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20" yWindow="60" windowWidth="15600" windowHeight="11760" tabRatio="822" firstSheet="9" activeTab="10"/>
  </bookViews>
  <sheets>
    <sheet name="BASE METAS)" sheetId="8" state="hidden" r:id="rId1"/>
    <sheet name="BASE DISEÑO" sheetId="1" state="hidden" r:id="rId2"/>
    <sheet name="DISEÑO2" sheetId="5" state="hidden" r:id="rId3"/>
    <sheet name="SEGUIMIENTO Y EVA (2)" sheetId="7" state="hidden" r:id="rId4"/>
    <sheet name="OBRAS PUBLICAS" sheetId="9" state="hidden" r:id="rId5"/>
    <sheet name="REPORTE1 (3)" sheetId="12" state="hidden" r:id="rId6"/>
    <sheet name="REPORTE1 (2)" sheetId="11" state="hidden" r:id="rId7"/>
    <sheet name="REPORTE1" sheetId="10" state="hidden" r:id="rId8"/>
    <sheet name="Hoja3" sheetId="3" state="hidden" r:id="rId9"/>
    <sheet name="GENERAL" sheetId="14" r:id="rId10"/>
    <sheet name="Presidencia" sheetId="15" r:id="rId11"/>
    <sheet name="ComunicaciónSocial" sheetId="16" r:id="rId12"/>
    <sheet name="DerechosHumanos" sheetId="17" r:id="rId13"/>
    <sheet name="SecretaríaAyuntamiento" sheetId="18" r:id="rId14"/>
    <sheet name="Administración" sheetId="19" r:id="rId15"/>
    <sheet name="Obras" sheetId="20" r:id="rId16"/>
    <sheet name="DesarrolloUrbano" sheetId="21" r:id="rId17"/>
    <sheet name="Vivienda" sheetId="22" r:id="rId18"/>
    <sheet name="MedioAmbiente" sheetId="23" r:id="rId19"/>
    <sheet name="ServiciosPúblicos" sheetId="24" r:id="rId20"/>
    <sheet name="DesarrolloSocial" sheetId="25" r:id="rId21"/>
    <sheet name="Juventud" sheetId="26" r:id="rId22"/>
    <sheet name="Mujer" sheetId="27" r:id="rId23"/>
    <sheet name="Contraloría" sheetId="28" r:id="rId24"/>
    <sheet name="Tesorería" sheetId="29" r:id="rId25"/>
    <sheet name="DesarrolloEconómico" sheetId="30" r:id="rId26"/>
    <sheet name="Educación&amp;Cultura" sheetId="31" r:id="rId27"/>
    <sheet name="Deporte" sheetId="32" r:id="rId28"/>
    <sheet name="Salud" sheetId="33" r:id="rId29"/>
    <sheet name="Comisaría" sheetId="34" r:id="rId30"/>
    <sheet name="Tránsito" sheetId="35" r:id="rId31"/>
    <sheet name="ProtecciónCivil" sheetId="36"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Print_Area" localSheetId="14">Administración!$A$1:$K$23</definedName>
    <definedName name="_xlnm.Print_Area" localSheetId="1">'BASE DISEÑO'!$B$1:$CK$222</definedName>
    <definedName name="_xlnm.Print_Area" localSheetId="0">'BASE METAS)'!$A$1:$IL$676</definedName>
    <definedName name="_xlnm.Print_Area" localSheetId="29">Comisaría!$A$1:$K$74</definedName>
    <definedName name="_xlnm.Print_Area" localSheetId="11">ComunicaciónSocial!$A$1:$K$12</definedName>
    <definedName name="_xlnm.Print_Area" localSheetId="23">Contraloría!$A$1:$K$15</definedName>
    <definedName name="_xlnm.Print_Area" localSheetId="27">Deporte!$A$1:$K$17</definedName>
    <definedName name="_xlnm.Print_Area" localSheetId="12">DerechosHumanos!$A$1:$K$12</definedName>
    <definedName name="_xlnm.Print_Area" localSheetId="25">DesarrolloEconómico!$A$1:$K$37</definedName>
    <definedName name="_xlnm.Print_Area" localSheetId="20">DesarrolloSocial!$A$1:$K$20</definedName>
    <definedName name="_xlnm.Print_Area" localSheetId="16">DesarrolloUrbano!$A$1:$K$22</definedName>
    <definedName name="_xlnm.Print_Area" localSheetId="26">'Educación&amp;Cultura'!$A$1:$K$72</definedName>
    <definedName name="_xlnm.Print_Area" localSheetId="9">GENERAL!$A$1:$G$676</definedName>
    <definedName name="_xlnm.Print_Area" localSheetId="21">Juventud!$A$1:$K$13</definedName>
    <definedName name="_xlnm.Print_Area" localSheetId="18">MedioAmbiente!$A$1:$K$21</definedName>
    <definedName name="_xlnm.Print_Area" localSheetId="22">Mujer!$A$1:$K$17</definedName>
    <definedName name="_xlnm.Print_Area" localSheetId="15">Obras!$A$1:$K$18</definedName>
    <definedName name="_xlnm.Print_Area" localSheetId="4">'OBRAS PUBLICAS'!$B$1:$BY$49</definedName>
    <definedName name="_xlnm.Print_Area" localSheetId="10">Presidencia!$A$1:$F$64</definedName>
    <definedName name="_xlnm.Print_Area" localSheetId="31">ProtecciónCivil!$A$1:$K$19</definedName>
    <definedName name="_xlnm.Print_Area" localSheetId="7">REPORTE1!$A$1:$CB$661</definedName>
    <definedName name="_xlnm.Print_Area" localSheetId="6">'REPORTE1 (2)'!$F$1:$CB$664</definedName>
    <definedName name="_xlnm.Print_Area" localSheetId="5">'REPORTE1 (3)'!$B$1:$BX$47</definedName>
    <definedName name="_xlnm.Print_Area" localSheetId="28">Salud!$A$1:$K$15</definedName>
    <definedName name="_xlnm.Print_Area" localSheetId="13">SecretaríaAyuntamiento!$A$1:$K$87</definedName>
    <definedName name="_xlnm.Print_Area" localSheetId="19">ServiciosPúblicos!$A$1:$K$50</definedName>
    <definedName name="_xlnm.Print_Area" localSheetId="24">Tesorería!$A$1:$K$34</definedName>
    <definedName name="_xlnm.Print_Area" localSheetId="30">Tránsito!$A$1:$K$16</definedName>
    <definedName name="_xlnm.Print_Area" localSheetId="17">Vivienda!$A$1:$K$9</definedName>
    <definedName name="_xlnm.Print_Titles" localSheetId="14">Administración!$1:$4</definedName>
    <definedName name="_xlnm.Print_Titles" localSheetId="29">Comisaría!$1:$4</definedName>
    <definedName name="_xlnm.Print_Titles" localSheetId="23">Contraloría!$1:$4</definedName>
    <definedName name="_xlnm.Print_Titles" localSheetId="27">Deporte!$1:$4</definedName>
    <definedName name="_xlnm.Print_Titles" localSheetId="25">DesarrolloEconómico!$1:$4</definedName>
    <definedName name="_xlnm.Print_Titles" localSheetId="20">DesarrolloSocial!$1:$4</definedName>
    <definedName name="_xlnm.Print_Titles" localSheetId="16">DesarrolloUrbano!$1:$4</definedName>
    <definedName name="_xlnm.Print_Titles" localSheetId="26">'Educación&amp;Cultura'!$1:$4</definedName>
    <definedName name="_xlnm.Print_Titles" localSheetId="21">Juventud!$1:$4</definedName>
    <definedName name="_xlnm.Print_Titles" localSheetId="18">MedioAmbiente!$1:$4</definedName>
    <definedName name="_xlnm.Print_Titles" localSheetId="22">Mujer!$1:$4</definedName>
    <definedName name="_xlnm.Print_Titles" localSheetId="15">Obras!$1:$4</definedName>
    <definedName name="_xlnm.Print_Titles" localSheetId="10">Presidencia!$1:$4</definedName>
    <definedName name="_xlnm.Print_Titles" localSheetId="31">ProtecciónCivil!$1:$4</definedName>
    <definedName name="_xlnm.Print_Titles" localSheetId="28">Salud!$1:$4</definedName>
    <definedName name="_xlnm.Print_Titles" localSheetId="13">SecretaríaAyuntamiento!$1:$4</definedName>
    <definedName name="_xlnm.Print_Titles" localSheetId="19">ServiciosPúblicos!$1:$4</definedName>
    <definedName name="_xlnm.Print_Titles" localSheetId="24">Tesorería!$1:$4</definedName>
    <definedName name="_xlnm.Print_Titles" localSheetId="30">Tránsito!$1:$4</definedName>
    <definedName name="_xlnm.Print_Titles" localSheetId="17">Vivienda!$1:$4</definedName>
  </definedNames>
  <calcPr calcId="144525"/>
</workbook>
</file>

<file path=xl/calcChain.xml><?xml version="1.0" encoding="utf-8"?>
<calcChain xmlns="http://schemas.openxmlformats.org/spreadsheetml/2006/main">
  <c r="F20" i="19" l="1"/>
  <c r="B564" i="14" l="1"/>
  <c r="B563" i="14" s="1"/>
  <c r="C409" i="14"/>
  <c r="C361" i="14"/>
  <c r="C334" i="14"/>
  <c r="G191" i="14"/>
  <c r="AX263" i="8" l="1"/>
  <c r="DV179" i="8"/>
  <c r="DU179" i="8"/>
  <c r="DM179" i="8"/>
  <c r="DL179" i="8"/>
  <c r="DD179" i="8"/>
  <c r="DC179" i="8"/>
  <c r="EW179" i="8"/>
  <c r="EV179" i="8"/>
  <c r="EO179" i="8"/>
  <c r="EP179" i="8" s="1"/>
  <c r="EN179" i="8"/>
  <c r="EM179" i="8"/>
  <c r="EH179" i="8"/>
  <c r="EF179" i="8"/>
  <c r="EG179" i="8" s="1"/>
  <c r="EE179" i="8"/>
  <c r="ED179" i="8"/>
  <c r="BI179" i="8"/>
  <c r="BL179" i="8" s="1"/>
  <c r="BM179" i="8" s="1"/>
  <c r="BH179" i="8"/>
  <c r="AY179" i="8"/>
  <c r="AX179" i="8"/>
  <c r="BE179" i="8" s="1"/>
  <c r="EX179" i="8" l="1"/>
  <c r="EQ179" i="8"/>
  <c r="DE179" i="8"/>
  <c r="BA179" i="8"/>
  <c r="AZ179" i="8"/>
  <c r="BK179" i="8"/>
  <c r="BN179" i="8"/>
  <c r="BJ179" i="8"/>
  <c r="BB179" i="8"/>
  <c r="DG179" i="8" l="1"/>
  <c r="DF179" i="8"/>
  <c r="DN179" i="8"/>
  <c r="EY179" i="8"/>
  <c r="EZ179" i="8"/>
  <c r="BC179" i="8"/>
  <c r="BD179" i="8"/>
  <c r="DP179" i="8" l="1"/>
  <c r="DW179" i="8"/>
  <c r="DO179" i="8"/>
  <c r="DM658" i="8"/>
  <c r="DM657" i="8"/>
  <c r="DL658" i="8"/>
  <c r="DL657" i="8"/>
  <c r="DC658" i="8"/>
  <c r="DC657" i="8"/>
  <c r="DX179" i="8" l="1"/>
  <c r="DY179" i="8"/>
  <c r="DL347" i="8"/>
  <c r="DV340" i="8"/>
  <c r="DV347" i="8"/>
  <c r="DV346" i="8"/>
  <c r="DW347" i="8"/>
  <c r="DX347" i="8" s="1"/>
  <c r="DU347" i="8"/>
  <c r="AY347" i="8"/>
  <c r="BB347" i="8" s="1"/>
  <c r="BC347" i="8" s="1"/>
  <c r="AX347" i="8"/>
  <c r="BE347" i="8" s="1"/>
  <c r="AJ347" i="8"/>
  <c r="DV336" i="8"/>
  <c r="DU336" i="8"/>
  <c r="DV335" i="8"/>
  <c r="DU335" i="8"/>
  <c r="BE478" i="8"/>
  <c r="DJ481" i="8"/>
  <c r="DJ482" i="8" s="1"/>
  <c r="DC482" i="8"/>
  <c r="BE469" i="8"/>
  <c r="DM124" i="8"/>
  <c r="DM123" i="8"/>
  <c r="DM122" i="8"/>
  <c r="DM121" i="8"/>
  <c r="DM120" i="8"/>
  <c r="DM119" i="8"/>
  <c r="DM118" i="8"/>
  <c r="DM117" i="8"/>
  <c r="DM116" i="8"/>
  <c r="DM115" i="8"/>
  <c r="DM114" i="8"/>
  <c r="DM113" i="8"/>
  <c r="DM112" i="8"/>
  <c r="DM111" i="8"/>
  <c r="DM110" i="8"/>
  <c r="DM109" i="8"/>
  <c r="DM108" i="8"/>
  <c r="DM107" i="8"/>
  <c r="DM106" i="8"/>
  <c r="DM105" i="8"/>
  <c r="DL168" i="8"/>
  <c r="AZ347" i="8" l="1"/>
  <c r="BA347" i="8"/>
  <c r="DY347" i="8"/>
  <c r="BD347" i="8"/>
  <c r="DN336" i="8"/>
  <c r="DN335" i="8"/>
  <c r="DL336" i="8"/>
  <c r="DM336" i="8"/>
  <c r="DL335" i="8"/>
  <c r="DM335" i="8"/>
  <c r="AY282" i="8"/>
  <c r="AY281" i="8"/>
  <c r="AY280" i="8"/>
  <c r="AY279" i="8"/>
  <c r="AY278" i="8"/>
  <c r="AY277" i="8"/>
  <c r="AY276" i="8"/>
  <c r="BB337" i="8"/>
  <c r="AY275" i="8"/>
  <c r="AY274" i="8"/>
  <c r="DV274" i="8"/>
  <c r="DU274" i="8"/>
  <c r="AY210" i="8"/>
  <c r="AX210" i="8"/>
  <c r="AY209" i="8"/>
  <c r="AX209" i="8"/>
  <c r="AY208" i="8"/>
  <c r="BA208" i="8" s="1"/>
  <c r="AX208" i="8"/>
  <c r="AZ208" i="8" s="1"/>
  <c r="DL253" i="8"/>
  <c r="DM253" i="8"/>
  <c r="DD253" i="8"/>
  <c r="DC253" i="8"/>
  <c r="AY313" i="8"/>
  <c r="AX313" i="8"/>
  <c r="AY312" i="8"/>
  <c r="AX312" i="8"/>
  <c r="AY311" i="8"/>
  <c r="AX311" i="8"/>
  <c r="AY310" i="8"/>
  <c r="AX310" i="8"/>
  <c r="AY309" i="8"/>
  <c r="AX309" i="8"/>
  <c r="AY308" i="8"/>
  <c r="AX308" i="8"/>
  <c r="AY307" i="8"/>
  <c r="AX307" i="8"/>
  <c r="AY306" i="8"/>
  <c r="AX306" i="8"/>
  <c r="AY305" i="8"/>
  <c r="AX305" i="8"/>
  <c r="AY304" i="8"/>
  <c r="AX304" i="8"/>
  <c r="AY303" i="8"/>
  <c r="AX303" i="8"/>
  <c r="AY302" i="8"/>
  <c r="AX302" i="8"/>
  <c r="AY301" i="8"/>
  <c r="AX301" i="8"/>
  <c r="AY300" i="8"/>
  <c r="AX300" i="8"/>
  <c r="AY299" i="8"/>
  <c r="AX299" i="8"/>
  <c r="AY298" i="8"/>
  <c r="AX298" i="8"/>
  <c r="AY297" i="8"/>
  <c r="AX297" i="8"/>
  <c r="AY296" i="8"/>
  <c r="AX296" i="8"/>
  <c r="AY295" i="8"/>
  <c r="AX295" i="8"/>
  <c r="AY294" i="8"/>
  <c r="AX294" i="8"/>
  <c r="AY293" i="8"/>
  <c r="AX293" i="8"/>
  <c r="AY292" i="8"/>
  <c r="AX292" i="8"/>
  <c r="BE292" i="8" s="1"/>
  <c r="AY291" i="8"/>
  <c r="AX291" i="8"/>
  <c r="BE291" i="8" s="1"/>
  <c r="AY290" i="8"/>
  <c r="AX290" i="8"/>
  <c r="AY289" i="8"/>
  <c r="AX289" i="8"/>
  <c r="AY288" i="8"/>
  <c r="AX288" i="8"/>
  <c r="AY287" i="8"/>
  <c r="AX287" i="8"/>
  <c r="AY286" i="8"/>
  <c r="AX286" i="8"/>
  <c r="AY285" i="8"/>
  <c r="AX285" i="8"/>
  <c r="AY284" i="8"/>
  <c r="AX284" i="8"/>
  <c r="AY283" i="8"/>
  <c r="AX283" i="8"/>
  <c r="AX282" i="8"/>
  <c r="AX281" i="8"/>
  <c r="AX280" i="8"/>
  <c r="AX279" i="8"/>
  <c r="AX278" i="8"/>
  <c r="AX277" i="8"/>
  <c r="AX276" i="8"/>
  <c r="AX275" i="8"/>
  <c r="AX274" i="8"/>
  <c r="AY273" i="8"/>
  <c r="AX273" i="8"/>
  <c r="AY272" i="8"/>
  <c r="AX272" i="8"/>
  <c r="AY271" i="8"/>
  <c r="AX271" i="8"/>
  <c r="AY270" i="8"/>
  <c r="AX270" i="8"/>
  <c r="AY269" i="8"/>
  <c r="AX269" i="8"/>
  <c r="AY658" i="8"/>
  <c r="AX658" i="8"/>
  <c r="AY657" i="8"/>
  <c r="AX657" i="8"/>
  <c r="AY656" i="8"/>
  <c r="AX656" i="8"/>
  <c r="AY655" i="8"/>
  <c r="AX655" i="8"/>
  <c r="AY654" i="8"/>
  <c r="AX654" i="8"/>
  <c r="AY653" i="8"/>
  <c r="AX653" i="8"/>
  <c r="AY652" i="8"/>
  <c r="AX652" i="8"/>
  <c r="AY651" i="8"/>
  <c r="AX651" i="8"/>
  <c r="AY650" i="8"/>
  <c r="AX650" i="8"/>
  <c r="AY649" i="8"/>
  <c r="AX649" i="8"/>
  <c r="AY648" i="8"/>
  <c r="AX648" i="8"/>
  <c r="AY647" i="8"/>
  <c r="AX647" i="8"/>
  <c r="AY646" i="8"/>
  <c r="AX646" i="8"/>
  <c r="AY645" i="8"/>
  <c r="AX645" i="8"/>
  <c r="AY644" i="8"/>
  <c r="AX644" i="8"/>
  <c r="AY623" i="8"/>
  <c r="AX623" i="8"/>
  <c r="AY622" i="8"/>
  <c r="AX622" i="8"/>
  <c r="AY621" i="8"/>
  <c r="AX621" i="8"/>
  <c r="AY620" i="8"/>
  <c r="AX620" i="8"/>
  <c r="AY619" i="8"/>
  <c r="AX619" i="8"/>
  <c r="AY618" i="8"/>
  <c r="AX618" i="8"/>
  <c r="AY617" i="8"/>
  <c r="AX617" i="8"/>
  <c r="AY616" i="8"/>
  <c r="AX616" i="8"/>
  <c r="AY615" i="8"/>
  <c r="AX615" i="8"/>
  <c r="AY614" i="8"/>
  <c r="AX614" i="8"/>
  <c r="AY613" i="8"/>
  <c r="AX613" i="8"/>
  <c r="AY612" i="8"/>
  <c r="AX612" i="8"/>
  <c r="AY611" i="8"/>
  <c r="AX611" i="8"/>
  <c r="AY610" i="8"/>
  <c r="AX610" i="8"/>
  <c r="AY609" i="8"/>
  <c r="AX609" i="8"/>
  <c r="AY608" i="8"/>
  <c r="AX608" i="8"/>
  <c r="AY607" i="8"/>
  <c r="AX607" i="8"/>
  <c r="AY606" i="8"/>
  <c r="AX606" i="8"/>
  <c r="AY605" i="8"/>
  <c r="AX605" i="8"/>
  <c r="AY604" i="8"/>
  <c r="AX604" i="8"/>
  <c r="AY603" i="8"/>
  <c r="AX603" i="8"/>
  <c r="AY602" i="8"/>
  <c r="AX602" i="8"/>
  <c r="AY601" i="8"/>
  <c r="AX601" i="8"/>
  <c r="AY600" i="8"/>
  <c r="AX600" i="8"/>
  <c r="AY599" i="8"/>
  <c r="AX599" i="8"/>
  <c r="AY598" i="8"/>
  <c r="AX598" i="8"/>
  <c r="AY597" i="8"/>
  <c r="AX597" i="8"/>
  <c r="AY596" i="8"/>
  <c r="AX596" i="8"/>
  <c r="AY595" i="8"/>
  <c r="AX595" i="8"/>
  <c r="AY594" i="8"/>
  <c r="AX594" i="8"/>
  <c r="AY593" i="8"/>
  <c r="AX593" i="8"/>
  <c r="AY592" i="8"/>
  <c r="AX592" i="8"/>
  <c r="AY591" i="8"/>
  <c r="AX591" i="8"/>
  <c r="AY590" i="8"/>
  <c r="AX590" i="8"/>
  <c r="AY589" i="8"/>
  <c r="AX589" i="8"/>
  <c r="AY588" i="8"/>
  <c r="AX588" i="8"/>
  <c r="AY587" i="8"/>
  <c r="AX587" i="8"/>
  <c r="AY586" i="8"/>
  <c r="AX586" i="8"/>
  <c r="AZ586" i="8" s="1"/>
  <c r="AY585" i="8"/>
  <c r="AX585" i="8"/>
  <c r="AY584" i="8"/>
  <c r="AX584" i="8"/>
  <c r="AY583" i="8"/>
  <c r="AX583" i="8"/>
  <c r="AY582" i="8"/>
  <c r="AX582" i="8"/>
  <c r="AY581" i="8"/>
  <c r="AX581" i="8"/>
  <c r="AY580" i="8"/>
  <c r="AX580" i="8"/>
  <c r="AY579" i="8"/>
  <c r="AX579" i="8"/>
  <c r="AY578" i="8"/>
  <c r="AX578" i="8"/>
  <c r="AY577" i="8"/>
  <c r="AX577" i="8"/>
  <c r="AY576" i="8"/>
  <c r="AX576" i="8"/>
  <c r="AY575" i="8"/>
  <c r="AX575" i="8"/>
  <c r="AY574" i="8"/>
  <c r="AX574" i="8"/>
  <c r="AY573" i="8"/>
  <c r="AX573" i="8"/>
  <c r="AY572" i="8"/>
  <c r="AX572" i="8"/>
  <c r="AY571" i="8"/>
  <c r="AX571" i="8"/>
  <c r="AY570" i="8"/>
  <c r="AX570" i="8"/>
  <c r="AY569" i="8"/>
  <c r="AX569" i="8"/>
  <c r="AY568" i="8"/>
  <c r="AX568" i="8"/>
  <c r="AY567" i="8"/>
  <c r="AX567" i="8"/>
  <c r="AY566" i="8"/>
  <c r="AX566" i="8"/>
  <c r="AY565" i="8"/>
  <c r="AX565" i="8"/>
  <c r="AY564" i="8"/>
  <c r="AX564" i="8"/>
  <c r="AY563" i="8"/>
  <c r="AX563" i="8"/>
  <c r="AY562" i="8"/>
  <c r="AX562" i="8"/>
  <c r="AY561" i="8"/>
  <c r="AX561" i="8"/>
  <c r="AY560" i="8"/>
  <c r="AX560" i="8"/>
  <c r="AY559" i="8"/>
  <c r="AX559" i="8"/>
  <c r="AY558" i="8"/>
  <c r="AX558" i="8"/>
  <c r="AY557" i="8"/>
  <c r="AX557" i="8"/>
  <c r="AY556" i="8"/>
  <c r="AX556" i="8"/>
  <c r="AY555" i="8"/>
  <c r="AX555" i="8"/>
  <c r="AY554" i="8"/>
  <c r="AX554" i="8"/>
  <c r="AY553" i="8"/>
  <c r="AX553" i="8"/>
  <c r="AY552" i="8"/>
  <c r="AX552" i="8"/>
  <c r="AY547" i="8"/>
  <c r="AX547" i="8"/>
  <c r="AY546" i="8"/>
  <c r="AX546" i="8"/>
  <c r="AY545" i="8"/>
  <c r="AX545" i="8"/>
  <c r="AY544" i="8"/>
  <c r="AX544" i="8"/>
  <c r="AY543" i="8"/>
  <c r="AX543" i="8"/>
  <c r="AY542" i="8"/>
  <c r="AX542" i="8"/>
  <c r="AY541" i="8"/>
  <c r="AX541" i="8"/>
  <c r="AY540" i="8"/>
  <c r="AX540" i="8"/>
  <c r="AY539" i="8"/>
  <c r="AX539" i="8"/>
  <c r="AY538" i="8"/>
  <c r="AX538" i="8"/>
  <c r="AY537" i="8"/>
  <c r="AX537" i="8"/>
  <c r="AY533" i="8"/>
  <c r="AX533" i="8"/>
  <c r="AY532" i="8"/>
  <c r="AX532" i="8"/>
  <c r="AY531" i="8"/>
  <c r="AX531" i="8"/>
  <c r="AY530" i="8"/>
  <c r="AX530" i="8"/>
  <c r="AY529" i="8"/>
  <c r="BA529" i="8" s="1"/>
  <c r="AX529" i="8"/>
  <c r="AY528" i="8"/>
  <c r="AX528" i="8"/>
  <c r="AY527" i="8"/>
  <c r="AX527" i="8"/>
  <c r="AY526" i="8"/>
  <c r="AX526" i="8"/>
  <c r="AY525" i="8"/>
  <c r="AX525" i="8"/>
  <c r="AY524" i="8"/>
  <c r="AX524" i="8"/>
  <c r="AY523" i="8"/>
  <c r="AX523" i="8"/>
  <c r="AY522" i="8"/>
  <c r="AX522" i="8"/>
  <c r="AY521" i="8"/>
  <c r="AX521" i="8"/>
  <c r="AY516" i="8"/>
  <c r="AX516" i="8"/>
  <c r="AY515" i="8"/>
  <c r="AX515" i="8"/>
  <c r="AY514" i="8"/>
  <c r="AX514" i="8"/>
  <c r="AY513" i="8"/>
  <c r="AX513" i="8"/>
  <c r="AY512" i="8"/>
  <c r="AX512" i="8"/>
  <c r="AY511" i="8"/>
  <c r="AX511" i="8"/>
  <c r="AY510" i="8"/>
  <c r="AX510" i="8"/>
  <c r="AY509" i="8"/>
  <c r="AX509" i="8"/>
  <c r="AY508" i="8"/>
  <c r="AX508" i="8"/>
  <c r="AY507" i="8"/>
  <c r="AX507" i="8"/>
  <c r="AY506" i="8"/>
  <c r="AX506" i="8"/>
  <c r="AY505" i="8"/>
  <c r="AX505" i="8"/>
  <c r="AY504" i="8"/>
  <c r="AX504" i="8"/>
  <c r="AY503" i="8"/>
  <c r="AX503" i="8"/>
  <c r="AY502" i="8"/>
  <c r="AX502" i="8"/>
  <c r="AY501" i="8"/>
  <c r="AX501" i="8"/>
  <c r="AY500" i="8"/>
  <c r="AX500" i="8"/>
  <c r="AY499" i="8"/>
  <c r="AX499" i="8"/>
  <c r="AY498" i="8"/>
  <c r="AX498" i="8"/>
  <c r="AY497" i="8"/>
  <c r="AX497" i="8"/>
  <c r="AY496" i="8"/>
  <c r="AX496" i="8"/>
  <c r="AY495" i="8"/>
  <c r="AX495" i="8"/>
  <c r="AY494" i="8"/>
  <c r="AX494" i="8"/>
  <c r="AZ493" i="8"/>
  <c r="AY493" i="8"/>
  <c r="AX493" i="8"/>
  <c r="AY492" i="8"/>
  <c r="AX492" i="8"/>
  <c r="AY491" i="8"/>
  <c r="AX491" i="8"/>
  <c r="AY490" i="8"/>
  <c r="BA490" i="8" s="1"/>
  <c r="AX490" i="8"/>
  <c r="AY489" i="8"/>
  <c r="AX489" i="8"/>
  <c r="AY488" i="8"/>
  <c r="AX488" i="8"/>
  <c r="AY487" i="8"/>
  <c r="AX487" i="8"/>
  <c r="AZ486" i="8"/>
  <c r="AY486" i="8"/>
  <c r="AX486" i="8"/>
  <c r="AY485" i="8"/>
  <c r="AX485" i="8"/>
  <c r="AY484" i="8"/>
  <c r="AX484" i="8"/>
  <c r="AY483" i="8"/>
  <c r="AX483" i="8"/>
  <c r="AY482" i="8"/>
  <c r="AX482" i="8"/>
  <c r="AY481" i="8"/>
  <c r="AX481" i="8"/>
  <c r="AY480" i="8"/>
  <c r="AX480" i="8"/>
  <c r="AY479" i="8"/>
  <c r="AX479" i="8"/>
  <c r="AY478" i="8"/>
  <c r="AX478" i="8"/>
  <c r="AY477" i="8"/>
  <c r="AX477" i="8"/>
  <c r="AY475" i="8"/>
  <c r="AX475" i="8"/>
  <c r="BA474" i="8"/>
  <c r="AY473" i="8"/>
  <c r="AX473" i="8"/>
  <c r="AY472" i="8"/>
  <c r="AX472" i="8"/>
  <c r="AY471" i="8"/>
  <c r="AX471" i="8"/>
  <c r="AY470" i="8"/>
  <c r="AX470" i="8"/>
  <c r="AY469" i="8"/>
  <c r="AX469" i="8"/>
  <c r="AY468" i="8"/>
  <c r="AX468" i="8"/>
  <c r="AY467" i="8"/>
  <c r="AX467" i="8"/>
  <c r="AY466" i="8"/>
  <c r="AX466" i="8"/>
  <c r="AY465" i="8"/>
  <c r="AX465" i="8"/>
  <c r="AY464" i="8"/>
  <c r="AX464" i="8"/>
  <c r="AY463" i="8"/>
  <c r="AX463" i="8"/>
  <c r="AY462" i="8"/>
  <c r="AX462" i="8"/>
  <c r="AY461" i="8"/>
  <c r="AX461" i="8"/>
  <c r="AY460" i="8"/>
  <c r="AX460" i="8"/>
  <c r="AY459" i="8"/>
  <c r="AX459" i="8"/>
  <c r="AY458" i="8"/>
  <c r="AX458" i="8"/>
  <c r="BA457" i="8"/>
  <c r="AY457" i="8"/>
  <c r="AX457" i="8"/>
  <c r="AY456" i="8"/>
  <c r="AX456" i="8"/>
  <c r="BB455" i="8"/>
  <c r="BB454" i="8"/>
  <c r="AY454" i="8"/>
  <c r="AX454" i="8"/>
  <c r="AY453" i="8"/>
  <c r="AX453" i="8"/>
  <c r="AY452" i="8"/>
  <c r="AX452" i="8"/>
  <c r="AY451" i="8"/>
  <c r="AX451" i="8"/>
  <c r="AY450" i="8"/>
  <c r="AX450" i="8"/>
  <c r="AY445" i="8"/>
  <c r="AX445" i="8"/>
  <c r="AY444" i="8"/>
  <c r="AX444" i="8"/>
  <c r="AY443" i="8"/>
  <c r="AX443" i="8"/>
  <c r="AY442" i="8"/>
  <c r="AX442" i="8"/>
  <c r="AY441" i="8"/>
  <c r="AX441" i="8"/>
  <c r="AY440" i="8"/>
  <c r="AX440" i="8"/>
  <c r="AY439" i="8"/>
  <c r="AX439" i="8"/>
  <c r="AY438" i="8"/>
  <c r="AY437" i="8"/>
  <c r="AX437" i="8"/>
  <c r="AY436" i="8"/>
  <c r="AX436" i="8"/>
  <c r="AY435" i="8"/>
  <c r="AX435" i="8"/>
  <c r="AY434" i="8"/>
  <c r="AX434" i="8"/>
  <c r="AY433" i="8"/>
  <c r="AX433" i="8"/>
  <c r="AY432" i="8"/>
  <c r="AX432" i="8"/>
  <c r="AY431" i="8"/>
  <c r="AX431" i="8"/>
  <c r="AY430" i="8"/>
  <c r="AX430" i="8"/>
  <c r="AY429" i="8"/>
  <c r="AX429" i="8"/>
  <c r="AY428" i="8"/>
  <c r="AX428" i="8"/>
  <c r="AY427" i="8"/>
  <c r="AX427" i="8"/>
  <c r="AY426" i="8"/>
  <c r="AX426" i="8"/>
  <c r="AY425" i="8"/>
  <c r="AX425" i="8"/>
  <c r="AY424" i="8"/>
  <c r="AX424" i="8"/>
  <c r="AY423" i="8"/>
  <c r="AX423" i="8"/>
  <c r="AY422" i="8"/>
  <c r="AX422" i="8"/>
  <c r="AY421" i="8"/>
  <c r="AX421" i="8"/>
  <c r="AY420" i="8"/>
  <c r="AX420" i="8"/>
  <c r="AY419" i="8"/>
  <c r="AX419" i="8"/>
  <c r="AY418" i="8"/>
  <c r="AX418" i="8"/>
  <c r="AY417" i="8"/>
  <c r="AX417" i="8"/>
  <c r="AY416" i="8"/>
  <c r="AX416" i="8"/>
  <c r="AY415" i="8"/>
  <c r="AX415" i="8"/>
  <c r="AY414" i="8"/>
  <c r="AX414" i="8"/>
  <c r="AY413" i="8"/>
  <c r="AX413" i="8"/>
  <c r="AY408" i="8"/>
  <c r="BB408" i="8" s="1"/>
  <c r="AX408" i="8"/>
  <c r="AY407" i="8"/>
  <c r="AX407" i="8"/>
  <c r="AY406" i="8"/>
  <c r="AX406" i="8"/>
  <c r="AY405" i="8"/>
  <c r="AX405" i="8"/>
  <c r="AY404" i="8"/>
  <c r="AX404" i="8"/>
  <c r="AY403" i="8"/>
  <c r="AX403" i="8"/>
  <c r="AY402" i="8"/>
  <c r="AX402" i="8"/>
  <c r="AY401" i="8"/>
  <c r="AX401" i="8"/>
  <c r="AY400" i="8"/>
  <c r="AX400" i="8"/>
  <c r="AY399" i="8"/>
  <c r="AX399" i="8"/>
  <c r="AY398" i="8"/>
  <c r="AX398" i="8"/>
  <c r="AY397" i="8"/>
  <c r="AX397" i="8"/>
  <c r="AY396" i="8"/>
  <c r="AX396" i="8"/>
  <c r="AY395" i="8"/>
  <c r="AX395" i="8"/>
  <c r="AZ395" i="8" s="1"/>
  <c r="AY394" i="8"/>
  <c r="AX394" i="8"/>
  <c r="AY393" i="8"/>
  <c r="AX393" i="8"/>
  <c r="AY392" i="8"/>
  <c r="AX392" i="8"/>
  <c r="AY391" i="8"/>
  <c r="AX391" i="8"/>
  <c r="AY390" i="8"/>
  <c r="AX390" i="8"/>
  <c r="AY389" i="8"/>
  <c r="AX389" i="8"/>
  <c r="AY388" i="8"/>
  <c r="AX388" i="8"/>
  <c r="AY387" i="8"/>
  <c r="AX387" i="8"/>
  <c r="AY386" i="8"/>
  <c r="AX386" i="8"/>
  <c r="AY385" i="8"/>
  <c r="AX385" i="8"/>
  <c r="AY384" i="8"/>
  <c r="AX384" i="8"/>
  <c r="AY383" i="8"/>
  <c r="AX383" i="8"/>
  <c r="AY382" i="8"/>
  <c r="AX382" i="8"/>
  <c r="AY381" i="8"/>
  <c r="AX381" i="8"/>
  <c r="AY380" i="8"/>
  <c r="AX380" i="8"/>
  <c r="AY379" i="8"/>
  <c r="AX379" i="8"/>
  <c r="AY375" i="8"/>
  <c r="AX375" i="8"/>
  <c r="AY374" i="8"/>
  <c r="AX374" i="8"/>
  <c r="AY373" i="8"/>
  <c r="AX373" i="8"/>
  <c r="AY372" i="8"/>
  <c r="AX372" i="8"/>
  <c r="AY371" i="8"/>
  <c r="AX371" i="8"/>
  <c r="AY370" i="8"/>
  <c r="AX370" i="8"/>
  <c r="AY369" i="8"/>
  <c r="AX369" i="8"/>
  <c r="AY368" i="8"/>
  <c r="AX368" i="8"/>
  <c r="AY367" i="8"/>
  <c r="AX367" i="8"/>
  <c r="AY366" i="8"/>
  <c r="AX366" i="8"/>
  <c r="AY365" i="8"/>
  <c r="AX365" i="8"/>
  <c r="AY362" i="8"/>
  <c r="AX362" i="8"/>
  <c r="AY361" i="8"/>
  <c r="AX361" i="8"/>
  <c r="AY360" i="8"/>
  <c r="AX360" i="8"/>
  <c r="AY359" i="8"/>
  <c r="AX359" i="8"/>
  <c r="AZ359" i="8" s="1"/>
  <c r="AY358" i="8"/>
  <c r="AX358" i="8"/>
  <c r="AY357" i="8"/>
  <c r="AX357" i="8"/>
  <c r="AY356" i="8"/>
  <c r="AX356" i="8"/>
  <c r="AY355" i="8"/>
  <c r="AX355" i="8"/>
  <c r="AY354" i="8"/>
  <c r="AX354" i="8"/>
  <c r="AY353" i="8"/>
  <c r="AX353" i="8"/>
  <c r="AY352" i="8"/>
  <c r="BA352" i="8" s="1"/>
  <c r="AX352" i="8"/>
  <c r="AY351" i="8"/>
  <c r="AX351" i="8"/>
  <c r="AY350" i="8"/>
  <c r="AX350" i="8"/>
  <c r="AY346" i="8"/>
  <c r="AX346" i="8"/>
  <c r="AY345" i="8"/>
  <c r="AX345" i="8"/>
  <c r="AY344" i="8"/>
  <c r="AX344" i="8"/>
  <c r="AY343" i="8"/>
  <c r="AX343" i="8"/>
  <c r="AY342" i="8"/>
  <c r="AX342" i="8"/>
  <c r="AY341" i="8"/>
  <c r="AX341" i="8"/>
  <c r="AY340" i="8"/>
  <c r="AX340" i="8"/>
  <c r="AY339" i="8"/>
  <c r="AX339" i="8"/>
  <c r="AY338" i="8"/>
  <c r="AX338" i="8"/>
  <c r="AY336" i="8"/>
  <c r="AX336" i="8"/>
  <c r="AY335" i="8"/>
  <c r="AX335" i="8"/>
  <c r="AY334" i="8"/>
  <c r="AX334" i="8"/>
  <c r="AY333" i="8"/>
  <c r="AX333" i="8"/>
  <c r="AY332" i="8"/>
  <c r="AX332" i="8"/>
  <c r="AY331" i="8"/>
  <c r="AX331" i="8"/>
  <c r="AY330" i="8"/>
  <c r="AX330" i="8"/>
  <c r="AY329" i="8"/>
  <c r="AX329" i="8"/>
  <c r="AY328" i="8"/>
  <c r="AX328" i="8"/>
  <c r="AY327" i="8"/>
  <c r="AX327" i="8"/>
  <c r="AY326" i="8"/>
  <c r="AX326" i="8"/>
  <c r="AY325" i="8"/>
  <c r="AX325" i="8"/>
  <c r="AY324" i="8"/>
  <c r="AX324" i="8"/>
  <c r="AY323" i="8"/>
  <c r="AX323" i="8"/>
  <c r="AY322" i="8"/>
  <c r="AX322" i="8"/>
  <c r="AY321" i="8"/>
  <c r="AX321" i="8"/>
  <c r="AY320" i="8"/>
  <c r="AX320" i="8"/>
  <c r="AY319" i="8"/>
  <c r="AX319" i="8"/>
  <c r="AY318" i="8"/>
  <c r="AX318" i="8"/>
  <c r="AY264" i="8"/>
  <c r="AX264" i="8"/>
  <c r="AY263" i="8"/>
  <c r="AY262" i="8"/>
  <c r="AX262" i="8"/>
  <c r="AY261" i="8"/>
  <c r="AX261" i="8"/>
  <c r="AY260" i="8"/>
  <c r="AX260" i="8"/>
  <c r="AY259" i="8"/>
  <c r="AX259" i="8"/>
  <c r="AY258" i="8"/>
  <c r="AX258" i="8"/>
  <c r="AY257" i="8"/>
  <c r="AX257" i="8"/>
  <c r="AY256" i="8"/>
  <c r="AX256" i="8"/>
  <c r="AY255" i="8"/>
  <c r="AX255" i="8"/>
  <c r="AY254" i="8"/>
  <c r="AX254" i="8"/>
  <c r="AY253" i="8"/>
  <c r="AX253" i="8"/>
  <c r="AY252" i="8"/>
  <c r="AX252" i="8"/>
  <c r="AY251" i="8"/>
  <c r="AX251" i="8"/>
  <c r="AY250" i="8"/>
  <c r="AX250" i="8"/>
  <c r="AY249" i="8"/>
  <c r="AX249" i="8"/>
  <c r="AY248" i="8"/>
  <c r="AX248" i="8"/>
  <c r="AY243" i="8"/>
  <c r="AX243" i="8"/>
  <c r="AY242" i="8"/>
  <c r="AX242" i="8"/>
  <c r="AY241" i="8"/>
  <c r="AX241" i="8"/>
  <c r="AY240" i="8"/>
  <c r="AX240" i="8"/>
  <c r="AY239" i="8"/>
  <c r="AX239" i="8"/>
  <c r="AY234" i="8"/>
  <c r="AX234" i="8"/>
  <c r="AY233" i="8"/>
  <c r="AX233" i="8"/>
  <c r="AY232" i="8"/>
  <c r="AY231" i="8"/>
  <c r="AX231" i="8"/>
  <c r="AY230" i="8"/>
  <c r="AX230" i="8"/>
  <c r="AY229" i="8"/>
  <c r="AX229" i="8"/>
  <c r="AY228" i="8"/>
  <c r="AX228" i="8"/>
  <c r="AY227" i="8"/>
  <c r="AX227" i="8"/>
  <c r="AY226" i="8"/>
  <c r="AY225" i="8"/>
  <c r="AX225" i="8"/>
  <c r="AY224" i="8"/>
  <c r="AX224" i="8"/>
  <c r="AY223" i="8"/>
  <c r="AX223" i="8"/>
  <c r="AY222" i="8"/>
  <c r="AX222" i="8"/>
  <c r="AY221" i="8"/>
  <c r="AX221" i="8"/>
  <c r="AY220" i="8"/>
  <c r="AX220" i="8"/>
  <c r="AY219" i="8"/>
  <c r="AX219" i="8"/>
  <c r="AY218" i="8"/>
  <c r="AX218" i="8"/>
  <c r="AY217" i="8"/>
  <c r="AX217" i="8"/>
  <c r="AY212" i="8"/>
  <c r="AX212" i="8"/>
  <c r="AY211" i="8"/>
  <c r="AX211" i="8"/>
  <c r="AY207" i="8"/>
  <c r="AX207" i="8"/>
  <c r="AY206" i="8"/>
  <c r="AX206" i="8"/>
  <c r="AY205" i="8"/>
  <c r="AX205" i="8"/>
  <c r="AY204" i="8"/>
  <c r="AX204" i="8"/>
  <c r="AY203" i="8"/>
  <c r="AX203" i="8"/>
  <c r="AY202" i="8"/>
  <c r="AX202" i="8"/>
  <c r="AY201" i="8"/>
  <c r="AX201" i="8"/>
  <c r="AY200" i="8"/>
  <c r="AX200" i="8"/>
  <c r="AY199" i="8"/>
  <c r="AX199" i="8"/>
  <c r="AY194" i="8"/>
  <c r="AX194" i="8"/>
  <c r="AY193" i="8"/>
  <c r="AX193" i="8"/>
  <c r="AY192" i="8"/>
  <c r="AX192" i="8"/>
  <c r="AY191" i="8"/>
  <c r="AX191" i="8"/>
  <c r="AY190" i="8"/>
  <c r="AX190" i="8"/>
  <c r="AY189" i="8"/>
  <c r="AX189" i="8"/>
  <c r="AY188" i="8"/>
  <c r="AX188" i="8"/>
  <c r="AY187" i="8"/>
  <c r="AX187" i="8"/>
  <c r="AY186" i="8"/>
  <c r="AX186" i="8"/>
  <c r="AY185" i="8"/>
  <c r="AX185" i="8"/>
  <c r="AY184" i="8"/>
  <c r="AX184" i="8"/>
  <c r="AY183" i="8"/>
  <c r="AX183" i="8"/>
  <c r="AY182" i="8"/>
  <c r="AX182" i="8"/>
  <c r="AY181" i="8"/>
  <c r="BA181" i="8" s="1"/>
  <c r="AX181" i="8"/>
  <c r="AY178" i="8"/>
  <c r="AX178" i="8"/>
  <c r="AY177" i="8"/>
  <c r="AX177" i="8"/>
  <c r="AY176" i="8"/>
  <c r="AX176" i="8"/>
  <c r="AY172" i="8"/>
  <c r="AX172" i="8"/>
  <c r="AY171" i="8"/>
  <c r="AX171" i="8"/>
  <c r="AY170" i="8"/>
  <c r="AX170" i="8"/>
  <c r="AY169" i="8"/>
  <c r="AX169" i="8"/>
  <c r="AY167" i="8"/>
  <c r="AX167" i="8"/>
  <c r="AY166" i="8"/>
  <c r="AX166" i="8"/>
  <c r="AY165" i="8"/>
  <c r="AX165" i="8"/>
  <c r="AY164" i="8"/>
  <c r="AX164" i="8"/>
  <c r="AY163" i="8"/>
  <c r="AX163" i="8"/>
  <c r="AY162" i="8"/>
  <c r="AX162" i="8"/>
  <c r="AY161" i="8"/>
  <c r="AX161" i="8"/>
  <c r="AY160" i="8"/>
  <c r="AX160" i="8"/>
  <c r="AY159" i="8"/>
  <c r="AX159" i="8"/>
  <c r="AY158" i="8"/>
  <c r="AX158" i="8"/>
  <c r="AY157" i="8"/>
  <c r="AX157" i="8"/>
  <c r="AY156" i="8"/>
  <c r="AX156" i="8"/>
  <c r="AY155" i="8"/>
  <c r="AX155" i="8"/>
  <c r="AY154" i="8"/>
  <c r="AX154" i="8"/>
  <c r="AY153" i="8"/>
  <c r="AX153" i="8"/>
  <c r="AY152" i="8"/>
  <c r="AX152" i="8"/>
  <c r="AY151" i="8"/>
  <c r="AX151" i="8"/>
  <c r="AY150" i="8"/>
  <c r="AX150" i="8"/>
  <c r="AY149" i="8"/>
  <c r="AX149" i="8"/>
  <c r="AY148" i="8"/>
  <c r="AX148" i="8"/>
  <c r="AY147" i="8"/>
  <c r="AX147" i="8"/>
  <c r="AY146" i="8"/>
  <c r="AX146" i="8"/>
  <c r="AY145" i="8"/>
  <c r="AX145" i="8"/>
  <c r="AY144" i="8"/>
  <c r="AX144" i="8"/>
  <c r="AY143" i="8"/>
  <c r="AX143" i="8"/>
  <c r="AY142" i="8"/>
  <c r="AX142" i="8"/>
  <c r="AY141" i="8"/>
  <c r="AX141" i="8"/>
  <c r="AY140" i="8"/>
  <c r="AX140" i="8"/>
  <c r="AY139" i="8"/>
  <c r="AX139" i="8"/>
  <c r="AY138" i="8"/>
  <c r="AX138" i="8"/>
  <c r="AY137" i="8"/>
  <c r="AX137" i="8"/>
  <c r="AY136" i="8"/>
  <c r="AX136" i="8"/>
  <c r="AY135" i="8"/>
  <c r="AZ135" i="8" s="1"/>
  <c r="AX135" i="8"/>
  <c r="AY134" i="8"/>
  <c r="AX134" i="8"/>
  <c r="AY133" i="8"/>
  <c r="AX133" i="8"/>
  <c r="AY132" i="8"/>
  <c r="AX132" i="8"/>
  <c r="AY131" i="8"/>
  <c r="AX131" i="8"/>
  <c r="AY130" i="8"/>
  <c r="AX130" i="8"/>
  <c r="AY129" i="8"/>
  <c r="AX129" i="8"/>
  <c r="AY128" i="8"/>
  <c r="AX128" i="8"/>
  <c r="AY127" i="8"/>
  <c r="AX127" i="8"/>
  <c r="AY126" i="8"/>
  <c r="AX126" i="8"/>
  <c r="AY125" i="8"/>
  <c r="AX125" i="8"/>
  <c r="AY124" i="8"/>
  <c r="AX124" i="8"/>
  <c r="AY123" i="8"/>
  <c r="AX123" i="8"/>
  <c r="AY122" i="8"/>
  <c r="AX122" i="8"/>
  <c r="AY121" i="8"/>
  <c r="AX121" i="8"/>
  <c r="AY120" i="8"/>
  <c r="AX120" i="8"/>
  <c r="AY119" i="8"/>
  <c r="AX119" i="8"/>
  <c r="AY118" i="8"/>
  <c r="AX118" i="8"/>
  <c r="AY117" i="8"/>
  <c r="AX117" i="8"/>
  <c r="AY116" i="8"/>
  <c r="AX116" i="8"/>
  <c r="AY115" i="8"/>
  <c r="AX115" i="8"/>
  <c r="AY114" i="8"/>
  <c r="AX114" i="8"/>
  <c r="AY113" i="8"/>
  <c r="AX113" i="8"/>
  <c r="AY112" i="8"/>
  <c r="AX112" i="8"/>
  <c r="AY111" i="8"/>
  <c r="AX111" i="8"/>
  <c r="AY110" i="8"/>
  <c r="AX110" i="8"/>
  <c r="AY109" i="8"/>
  <c r="AX109" i="8"/>
  <c r="AY108" i="8"/>
  <c r="AX108" i="8"/>
  <c r="AY107" i="8"/>
  <c r="AX107" i="8"/>
  <c r="AY106" i="8"/>
  <c r="AX106" i="8"/>
  <c r="AY105" i="8"/>
  <c r="AX105" i="8"/>
  <c r="AY104" i="8"/>
  <c r="AX104" i="8"/>
  <c r="AY103" i="8"/>
  <c r="AX103" i="8"/>
  <c r="AY102" i="8"/>
  <c r="AX102" i="8"/>
  <c r="AY101" i="8"/>
  <c r="AX101" i="8"/>
  <c r="AY100" i="8"/>
  <c r="AX100" i="8"/>
  <c r="AY99" i="8"/>
  <c r="AX99" i="8"/>
  <c r="AY98" i="8"/>
  <c r="AX98" i="8"/>
  <c r="AY97" i="8"/>
  <c r="AX97" i="8"/>
  <c r="AY96" i="8"/>
  <c r="AX96" i="8"/>
  <c r="AY95" i="8"/>
  <c r="AX95" i="8"/>
  <c r="AY94" i="8"/>
  <c r="AX94" i="8"/>
  <c r="AY93" i="8"/>
  <c r="AX93" i="8"/>
  <c r="AY92" i="8"/>
  <c r="AX92" i="8"/>
  <c r="AY91" i="8"/>
  <c r="AX91" i="8"/>
  <c r="AY90" i="8"/>
  <c r="AX90" i="8"/>
  <c r="AY86" i="8"/>
  <c r="AX86" i="8"/>
  <c r="AY85" i="8"/>
  <c r="AX85" i="8"/>
  <c r="AY84" i="8"/>
  <c r="AX84" i="8"/>
  <c r="AY83" i="8"/>
  <c r="AX83" i="8"/>
  <c r="AY82" i="8"/>
  <c r="AX82" i="8"/>
  <c r="AY81" i="8"/>
  <c r="AX81" i="8"/>
  <c r="AY80" i="8"/>
  <c r="AX80" i="8"/>
  <c r="AY79" i="8"/>
  <c r="AX79" i="8"/>
  <c r="AY75" i="8"/>
  <c r="AX75" i="8"/>
  <c r="AY74" i="8"/>
  <c r="AX74" i="8"/>
  <c r="AY73" i="8"/>
  <c r="AX73" i="8"/>
  <c r="AY72" i="8"/>
  <c r="AX72" i="8"/>
  <c r="AY71" i="8"/>
  <c r="AX71" i="8"/>
  <c r="AY70" i="8"/>
  <c r="AX70" i="8"/>
  <c r="AY69" i="8"/>
  <c r="AX69" i="8"/>
  <c r="AY68" i="8"/>
  <c r="AX68" i="8"/>
  <c r="AY59" i="8"/>
  <c r="AX59" i="8"/>
  <c r="AY58" i="8"/>
  <c r="AX58" i="8"/>
  <c r="AY57" i="8"/>
  <c r="AX57" i="8"/>
  <c r="AY56" i="8"/>
  <c r="AX56" i="8"/>
  <c r="AY55" i="8"/>
  <c r="AX55" i="8"/>
  <c r="AY54" i="8"/>
  <c r="AX54" i="8"/>
  <c r="AY53" i="8"/>
  <c r="AX53" i="8"/>
  <c r="AY52" i="8"/>
  <c r="AX52" i="8"/>
  <c r="AY51" i="8"/>
  <c r="AX51" i="8"/>
  <c r="AY50" i="8"/>
  <c r="AX50" i="8"/>
  <c r="AY49" i="8"/>
  <c r="AX49" i="8"/>
  <c r="AY48" i="8"/>
  <c r="AX48" i="8"/>
  <c r="AY47" i="8"/>
  <c r="AX47" i="8"/>
  <c r="AY46" i="8"/>
  <c r="AX46" i="8"/>
  <c r="AY45" i="8"/>
  <c r="AX45" i="8"/>
  <c r="AY44" i="8"/>
  <c r="AX44" i="8"/>
  <c r="AY43" i="8"/>
  <c r="AX43" i="8"/>
  <c r="AY42" i="8"/>
  <c r="AX42" i="8"/>
  <c r="AY41" i="8"/>
  <c r="AX41" i="8"/>
  <c r="AY40" i="8"/>
  <c r="AX40" i="8"/>
  <c r="AY39" i="8"/>
  <c r="AX39" i="8"/>
  <c r="AY38" i="8"/>
  <c r="AX38" i="8"/>
  <c r="AY37" i="8"/>
  <c r="AX37" i="8"/>
  <c r="AY36" i="8"/>
  <c r="AX36" i="8"/>
  <c r="AY35" i="8"/>
  <c r="AX35" i="8"/>
  <c r="AY34" i="8"/>
  <c r="AX34" i="8"/>
  <c r="AZ33" i="8"/>
  <c r="AY33" i="8"/>
  <c r="AX33" i="8"/>
  <c r="AY32" i="8"/>
  <c r="AX32" i="8"/>
  <c r="AY31" i="8"/>
  <c r="AX31" i="8"/>
  <c r="AY30" i="8"/>
  <c r="AX30" i="8"/>
  <c r="AY29" i="8"/>
  <c r="AX29" i="8"/>
  <c r="AY28" i="8"/>
  <c r="AX28" i="8"/>
  <c r="AY27" i="8"/>
  <c r="AX27" i="8"/>
  <c r="AY26" i="8"/>
  <c r="AX26" i="8"/>
  <c r="AY25" i="8"/>
  <c r="AX25" i="8"/>
  <c r="AY24" i="8"/>
  <c r="AX24" i="8"/>
  <c r="AY23" i="8"/>
  <c r="AX23" i="8"/>
  <c r="AY22" i="8"/>
  <c r="AZ22" i="8" s="1"/>
  <c r="AX22" i="8"/>
  <c r="AY21" i="8"/>
  <c r="AX21" i="8"/>
  <c r="AY20" i="8"/>
  <c r="AX20" i="8"/>
  <c r="AY19" i="8"/>
  <c r="AX19" i="8"/>
  <c r="AY18" i="8"/>
  <c r="AX18" i="8"/>
  <c r="AY17" i="8"/>
  <c r="BA17" i="8" s="1"/>
  <c r="AX17" i="8"/>
  <c r="AY16" i="8"/>
  <c r="AX16" i="8"/>
  <c r="AY15" i="8"/>
  <c r="AX15" i="8"/>
  <c r="AY14" i="8"/>
  <c r="BA14" i="8" s="1"/>
  <c r="AX14" i="8"/>
  <c r="AY13" i="8"/>
  <c r="AX13" i="8"/>
  <c r="AY12" i="8"/>
  <c r="AX12" i="8"/>
  <c r="AY11" i="8"/>
  <c r="AX11" i="8"/>
  <c r="AY10" i="8"/>
  <c r="AX10" i="8"/>
  <c r="AY9" i="8"/>
  <c r="AX9" i="8"/>
  <c r="AY8" i="8"/>
  <c r="AX8" i="8"/>
  <c r="AY7" i="8"/>
  <c r="AX7" i="8"/>
  <c r="AY6" i="8"/>
  <c r="AX6" i="8"/>
  <c r="AY5" i="8"/>
  <c r="AX5" i="8"/>
  <c r="AY4" i="8"/>
  <c r="AX4" i="8"/>
  <c r="BB517" i="8"/>
  <c r="AY63" i="8"/>
  <c r="AX63" i="8"/>
  <c r="AY62" i="8"/>
  <c r="AX62" i="8"/>
  <c r="AY61" i="8"/>
  <c r="AX61" i="8"/>
  <c r="AY60" i="8"/>
  <c r="AX60" i="8"/>
  <c r="AZ434" i="8" l="1"/>
  <c r="BA288" i="8"/>
  <c r="BA531" i="8"/>
  <c r="BA36" i="8"/>
  <c r="BA59" i="8"/>
  <c r="AZ59" i="8"/>
  <c r="BB336" i="8"/>
  <c r="AZ14" i="8"/>
  <c r="BA16" i="8"/>
  <c r="AZ19" i="8"/>
  <c r="BA22" i="8"/>
  <c r="AZ194" i="8"/>
  <c r="BA191" i="8"/>
  <c r="BA194" i="8"/>
  <c r="BA184" i="8"/>
  <c r="AZ181" i="8"/>
  <c r="BA177" i="8"/>
  <c r="AZ177" i="8"/>
  <c r="BA176" i="8"/>
  <c r="BA217" i="8"/>
  <c r="BA32" i="8"/>
  <c r="BA368" i="8"/>
  <c r="BE470" i="8"/>
  <c r="BA209" i="8"/>
  <c r="BA139" i="8"/>
  <c r="BA185" i="8"/>
  <c r="AZ352" i="8"/>
  <c r="AZ418" i="8"/>
  <c r="BA505" i="8"/>
  <c r="AZ525" i="8"/>
  <c r="BA574" i="8"/>
  <c r="AZ37" i="8"/>
  <c r="AZ185" i="8"/>
  <c r="BA323" i="8"/>
  <c r="BA344" i="8"/>
  <c r="BA351" i="8"/>
  <c r="AZ394" i="8"/>
  <c r="BA592" i="8"/>
  <c r="BA81" i="8"/>
  <c r="AZ92" i="8"/>
  <c r="BA95" i="8"/>
  <c r="BA171" i="8"/>
  <c r="BA187" i="8"/>
  <c r="BA193" i="8"/>
  <c r="BA262" i="8"/>
  <c r="BA425" i="8"/>
  <c r="BA464" i="8"/>
  <c r="BA482" i="8"/>
  <c r="BA500" i="8"/>
  <c r="AZ542" i="8"/>
  <c r="BA577" i="8"/>
  <c r="BA612" i="8"/>
  <c r="BE289" i="8"/>
  <c r="DO336" i="8"/>
  <c r="DW336" i="8"/>
  <c r="AZ460" i="8"/>
  <c r="BA565" i="8"/>
  <c r="BE296" i="8"/>
  <c r="BA264" i="8"/>
  <c r="BA423" i="8"/>
  <c r="AZ484" i="8"/>
  <c r="BA583" i="8"/>
  <c r="AZ210" i="8"/>
  <c r="BA83" i="8"/>
  <c r="AZ97" i="8"/>
  <c r="AZ180" i="8"/>
  <c r="BA256" i="8"/>
  <c r="BA391" i="8"/>
  <c r="BA395" i="8"/>
  <c r="BA483" i="8"/>
  <c r="BA31" i="8"/>
  <c r="BA220" i="8"/>
  <c r="BA228" i="8"/>
  <c r="AZ473" i="8"/>
  <c r="AZ274" i="8"/>
  <c r="BE290" i="8"/>
  <c r="BA6" i="8"/>
  <c r="AZ34" i="8"/>
  <c r="AZ163" i="8"/>
  <c r="AZ182" i="8"/>
  <c r="AZ188" i="8"/>
  <c r="BA319" i="8"/>
  <c r="BA340" i="8"/>
  <c r="AZ301" i="8"/>
  <c r="AZ39" i="8"/>
  <c r="AZ81" i="8"/>
  <c r="BA84" i="8"/>
  <c r="BA114" i="8"/>
  <c r="BA118" i="8"/>
  <c r="AZ190" i="8"/>
  <c r="AZ193" i="8"/>
  <c r="BA326" i="8"/>
  <c r="BA330" i="8"/>
  <c r="AZ339" i="8"/>
  <c r="BA350" i="8"/>
  <c r="BA360" i="8"/>
  <c r="AZ370" i="8"/>
  <c r="BA381" i="8"/>
  <c r="BA436" i="8"/>
  <c r="AZ472" i="8"/>
  <c r="BA507" i="8"/>
  <c r="BA515" i="8"/>
  <c r="BA537" i="8"/>
  <c r="BA581" i="8"/>
  <c r="AZ615" i="8"/>
  <c r="BA619" i="8"/>
  <c r="BA658" i="8"/>
  <c r="BA279" i="8"/>
  <c r="BA308" i="8"/>
  <c r="DO335" i="8"/>
  <c r="DW335" i="8"/>
  <c r="BA274" i="8"/>
  <c r="BE295" i="8"/>
  <c r="AZ60" i="8"/>
  <c r="AZ15" i="8"/>
  <c r="BA221" i="8"/>
  <c r="BA356" i="8"/>
  <c r="AZ365" i="8"/>
  <c r="AZ480" i="8"/>
  <c r="AZ21" i="8"/>
  <c r="BA35" i="8"/>
  <c r="AZ136" i="8"/>
  <c r="AZ183" i="8"/>
  <c r="BA458" i="8"/>
  <c r="AZ532" i="8"/>
  <c r="BA613" i="8"/>
  <c r="BA275" i="8"/>
  <c r="BA20" i="8"/>
  <c r="BA501" i="8"/>
  <c r="BA566" i="8"/>
  <c r="AZ209" i="8"/>
  <c r="AZ191" i="8"/>
  <c r="BA327" i="8"/>
  <c r="BA386" i="8"/>
  <c r="AZ309" i="8"/>
  <c r="BA29" i="8"/>
  <c r="BA42" i="8"/>
  <c r="BA80" i="8"/>
  <c r="BA199" i="8"/>
  <c r="AZ360" i="8"/>
  <c r="BA444" i="8"/>
  <c r="BA456" i="8"/>
  <c r="BA463" i="8"/>
  <c r="BA471" i="8"/>
  <c r="AZ481" i="8"/>
  <c r="BA495" i="8"/>
  <c r="BA499" i="8"/>
  <c r="BA503" i="8"/>
  <c r="BA580" i="8"/>
  <c r="BA647" i="8"/>
  <c r="BA38" i="8"/>
  <c r="AZ94" i="8"/>
  <c r="BA186" i="8"/>
  <c r="BA189" i="8"/>
  <c r="BA192" i="8"/>
  <c r="AZ261" i="8"/>
  <c r="BA654" i="8"/>
  <c r="BE294" i="8"/>
  <c r="AZ18" i="8"/>
  <c r="AZ72" i="8"/>
  <c r="BA451" i="8"/>
  <c r="AZ533" i="8"/>
  <c r="BA657" i="8"/>
  <c r="BA291" i="8"/>
  <c r="AZ86" i="8"/>
  <c r="AZ176" i="8"/>
  <c r="AZ206" i="8"/>
  <c r="BA513" i="8"/>
  <c r="AZ63" i="8"/>
  <c r="BA143" i="8"/>
  <c r="BA178" i="8"/>
  <c r="BA263" i="8"/>
  <c r="BA434" i="8"/>
  <c r="BA461" i="8"/>
  <c r="BA547" i="8"/>
  <c r="AZ605" i="8"/>
  <c r="AZ31" i="8"/>
  <c r="AZ454" i="8"/>
  <c r="BA486" i="8"/>
  <c r="BA528" i="8"/>
  <c r="AZ13" i="8"/>
  <c r="AZ16" i="8"/>
  <c r="BA19" i="8"/>
  <c r="BA25" i="8"/>
  <c r="BA94" i="8"/>
  <c r="AZ98" i="8"/>
  <c r="AZ102" i="8"/>
  <c r="AZ133" i="8"/>
  <c r="BA137" i="8"/>
  <c r="AZ253" i="8"/>
  <c r="BA261" i="8"/>
  <c r="BA333" i="8"/>
  <c r="BA388" i="8"/>
  <c r="BA392" i="8"/>
  <c r="AZ452" i="8"/>
  <c r="BA475" i="8"/>
  <c r="BA480" i="8"/>
  <c r="BA510" i="8"/>
  <c r="AZ540" i="8"/>
  <c r="BA590" i="8"/>
  <c r="BA598" i="8"/>
  <c r="BA610" i="8"/>
  <c r="BA614" i="8"/>
  <c r="BA646" i="8"/>
  <c r="AZ277" i="8"/>
  <c r="BA210" i="8"/>
  <c r="AZ32" i="8"/>
  <c r="AZ35" i="8"/>
  <c r="AZ38" i="8"/>
  <c r="AZ83" i="8"/>
  <c r="AZ105" i="8"/>
  <c r="BA183" i="8"/>
  <c r="AZ186" i="8"/>
  <c r="AZ189" i="8"/>
  <c r="AZ221" i="8"/>
  <c r="AZ229" i="8"/>
  <c r="BA241" i="8"/>
  <c r="AZ264" i="8"/>
  <c r="AZ356" i="8"/>
  <c r="BA359" i="8"/>
  <c r="BA506" i="8"/>
  <c r="AZ583" i="8"/>
  <c r="BA586" i="8"/>
  <c r="AZ657" i="8"/>
  <c r="BE293" i="8"/>
  <c r="DP336" i="8"/>
  <c r="AZ526" i="8"/>
  <c r="AZ527" i="8"/>
  <c r="BA526" i="8"/>
  <c r="AZ523" i="8"/>
  <c r="AZ531" i="8"/>
  <c r="BA523" i="8"/>
  <c r="AZ528" i="8"/>
  <c r="AZ522" i="8"/>
  <c r="BA521" i="8"/>
  <c r="BA533" i="8"/>
  <c r="BA530" i="8"/>
  <c r="AZ524" i="8"/>
  <c r="AZ397" i="8"/>
  <c r="BA406" i="8"/>
  <c r="BA405" i="8"/>
  <c r="AZ403" i="8"/>
  <c r="BA389" i="8"/>
  <c r="BA385" i="8"/>
  <c r="AZ243" i="8"/>
  <c r="AZ242" i="8"/>
  <c r="BA240" i="8"/>
  <c r="AZ240" i="8"/>
  <c r="AZ153" i="8"/>
  <c r="BA150" i="8"/>
  <c r="AZ149" i="8"/>
  <c r="AZ154" i="8"/>
  <c r="BA153" i="8"/>
  <c r="AZ152" i="8"/>
  <c r="AZ151" i="8"/>
  <c r="AZ150" i="8"/>
  <c r="BA151" i="8"/>
  <c r="AZ49" i="8"/>
  <c r="BA45" i="8"/>
  <c r="BA4" i="8"/>
  <c r="AZ509" i="8"/>
  <c r="BA516" i="8"/>
  <c r="BA514" i="8"/>
  <c r="AZ516" i="8"/>
  <c r="AZ513" i="8"/>
  <c r="AZ511" i="8"/>
  <c r="AZ510" i="8"/>
  <c r="AZ508" i="8"/>
  <c r="BA511" i="8"/>
  <c r="BA509" i="8"/>
  <c r="BA508" i="8"/>
  <c r="AZ503" i="8"/>
  <c r="AZ497" i="8"/>
  <c r="BA497" i="8"/>
  <c r="AZ506" i="8"/>
  <c r="AZ505" i="8"/>
  <c r="AZ502" i="8"/>
  <c r="AZ501" i="8"/>
  <c r="AZ500" i="8"/>
  <c r="AZ498" i="8"/>
  <c r="AZ495" i="8"/>
  <c r="BA502" i="8"/>
  <c r="BA498" i="8"/>
  <c r="AZ489" i="8"/>
  <c r="AZ488" i="8"/>
  <c r="AZ494" i="8"/>
  <c r="AZ492" i="8"/>
  <c r="AZ490" i="8"/>
  <c r="BA489" i="8"/>
  <c r="AZ487" i="8"/>
  <c r="BA494" i="8"/>
  <c r="BA493" i="8"/>
  <c r="BA492" i="8"/>
  <c r="BA491" i="8"/>
  <c r="BA487" i="8"/>
  <c r="AZ461" i="8"/>
  <c r="AZ462" i="8"/>
  <c r="AZ463" i="8"/>
  <c r="AZ464" i="8"/>
  <c r="BA465" i="8"/>
  <c r="AZ468" i="8"/>
  <c r="AZ465" i="8"/>
  <c r="BA466" i="8"/>
  <c r="BA462" i="8"/>
  <c r="AZ457" i="8"/>
  <c r="BA459" i="8"/>
  <c r="AZ456" i="8"/>
  <c r="AZ455" i="8"/>
  <c r="AZ453" i="8"/>
  <c r="AZ450" i="8"/>
  <c r="BA460" i="8"/>
  <c r="BA454" i="8"/>
  <c r="BA453" i="8"/>
  <c r="BA452" i="8"/>
  <c r="BA450" i="8"/>
  <c r="AZ29" i="8"/>
  <c r="BA28" i="8"/>
  <c r="BA26" i="8"/>
  <c r="AZ30" i="8"/>
  <c r="AZ27" i="8"/>
  <c r="AZ26" i="8"/>
  <c r="AZ24" i="8"/>
  <c r="AZ23" i="8"/>
  <c r="BA30" i="8"/>
  <c r="BA27" i="8"/>
  <c r="BA24" i="8"/>
  <c r="BA578" i="8"/>
  <c r="AZ578" i="8"/>
  <c r="BA588" i="8"/>
  <c r="BA584" i="8"/>
  <c r="BA582" i="8"/>
  <c r="AZ588" i="8"/>
  <c r="AZ587" i="8"/>
  <c r="AZ585" i="8"/>
  <c r="AZ582" i="8"/>
  <c r="AZ580" i="8"/>
  <c r="AZ579" i="8"/>
  <c r="AZ577" i="8"/>
  <c r="AZ596" i="8"/>
  <c r="BA596" i="8"/>
  <c r="AZ592" i="8"/>
  <c r="AZ599" i="8"/>
  <c r="BA589" i="8"/>
  <c r="AZ600" i="8"/>
  <c r="BA599" i="8"/>
  <c r="AZ598" i="8"/>
  <c r="AZ595" i="8"/>
  <c r="AZ594" i="8"/>
  <c r="AZ593" i="8"/>
  <c r="AZ591" i="8"/>
  <c r="AZ590" i="8"/>
  <c r="BA597" i="8"/>
  <c r="BA593" i="8"/>
  <c r="BA594" i="8"/>
  <c r="BA591" i="8"/>
  <c r="AZ606" i="8"/>
  <c r="AZ602" i="8"/>
  <c r="AZ601" i="8"/>
  <c r="BA601" i="8"/>
  <c r="AZ604" i="8"/>
  <c r="BA606" i="8"/>
  <c r="BA605" i="8"/>
  <c r="BA604" i="8"/>
  <c r="BA602" i="8"/>
  <c r="AZ617" i="8"/>
  <c r="AZ621" i="8"/>
  <c r="AZ607" i="8"/>
  <c r="BA623" i="8"/>
  <c r="BA618" i="8"/>
  <c r="BA616" i="8"/>
  <c r="AZ612" i="8"/>
  <c r="BA609" i="8"/>
  <c r="AZ623" i="8"/>
  <c r="AZ620" i="8"/>
  <c r="AZ618" i="8"/>
  <c r="AZ616" i="8"/>
  <c r="AZ613" i="8"/>
  <c r="AZ611" i="8"/>
  <c r="AZ610" i="8"/>
  <c r="AZ609" i="8"/>
  <c r="AZ608" i="8"/>
  <c r="BA622" i="8"/>
  <c r="BA621" i="8"/>
  <c r="BA620" i="8"/>
  <c r="BA617" i="8"/>
  <c r="BA615" i="8"/>
  <c r="BA608" i="8"/>
  <c r="BA607" i="8"/>
  <c r="BA18" i="8"/>
  <c r="AZ570" i="8"/>
  <c r="BA572" i="8"/>
  <c r="BA575" i="8"/>
  <c r="BA569" i="8"/>
  <c r="AZ569" i="8"/>
  <c r="BA576" i="8"/>
  <c r="AZ575" i="8"/>
  <c r="BA573" i="8"/>
  <c r="AZ572" i="8"/>
  <c r="AZ571" i="8"/>
  <c r="BA570" i="8"/>
  <c r="BA568" i="8"/>
  <c r="BA567" i="8"/>
  <c r="AZ554" i="8"/>
  <c r="BA558" i="8"/>
  <c r="AZ556" i="8"/>
  <c r="AZ553" i="8"/>
  <c r="BA561" i="8"/>
  <c r="BA560" i="8"/>
  <c r="BA557" i="8"/>
  <c r="BA554" i="8"/>
  <c r="BA552" i="8"/>
  <c r="AZ564" i="8"/>
  <c r="AZ566" i="8"/>
  <c r="AZ563" i="8"/>
  <c r="AZ562" i="8"/>
  <c r="AZ561" i="8"/>
  <c r="AZ559" i="8"/>
  <c r="AZ555" i="8"/>
  <c r="AZ567" i="8"/>
  <c r="BA564" i="8"/>
  <c r="BA562" i="8"/>
  <c r="BA559" i="8"/>
  <c r="BA556" i="8"/>
  <c r="AZ344" i="8"/>
  <c r="BA343" i="8"/>
  <c r="AZ648" i="8"/>
  <c r="AZ646" i="8"/>
  <c r="AZ644" i="8"/>
  <c r="BA644" i="8"/>
  <c r="AZ398" i="8"/>
  <c r="BA399" i="8"/>
  <c r="BA398" i="8"/>
  <c r="BA407" i="8"/>
  <c r="AZ406" i="8"/>
  <c r="AZ405" i="8"/>
  <c r="BA404" i="8"/>
  <c r="AZ402" i="8"/>
  <c r="AZ400" i="8"/>
  <c r="BA403" i="8"/>
  <c r="BA402" i="8"/>
  <c r="BA401" i="8"/>
  <c r="BA400" i="8"/>
  <c r="BA397" i="8"/>
  <c r="BA396" i="8"/>
  <c r="AZ392" i="8"/>
  <c r="BA390" i="8"/>
  <c r="BA394" i="8"/>
  <c r="BA393" i="8"/>
  <c r="AZ389" i="8"/>
  <c r="AZ387" i="8"/>
  <c r="AZ386" i="8"/>
  <c r="AZ384" i="8"/>
  <c r="BA382" i="8"/>
  <c r="AZ381" i="8"/>
  <c r="BA379" i="8"/>
  <c r="BA387" i="8"/>
  <c r="BA383" i="8"/>
  <c r="BA380" i="8"/>
  <c r="AZ379" i="8"/>
  <c r="BA651" i="8"/>
  <c r="AZ650" i="8"/>
  <c r="BA649" i="8"/>
  <c r="AZ420" i="8"/>
  <c r="BA418" i="8"/>
  <c r="BA420" i="8"/>
  <c r="BA419" i="8"/>
  <c r="AZ417" i="8"/>
  <c r="BA416" i="8"/>
  <c r="AZ415" i="8"/>
  <c r="AZ414" i="8"/>
  <c r="BA413" i="8"/>
  <c r="BA417" i="8"/>
  <c r="AZ416" i="8"/>
  <c r="AZ413" i="8"/>
  <c r="AZ652" i="8"/>
  <c r="AZ653" i="8"/>
  <c r="AZ649" i="8"/>
  <c r="BA652" i="8"/>
  <c r="BA650" i="8"/>
  <c r="AZ658" i="8"/>
  <c r="BA655" i="8"/>
  <c r="AZ654" i="8"/>
  <c r="BA656" i="8"/>
  <c r="AZ437" i="8"/>
  <c r="BA439" i="8"/>
  <c r="AZ439" i="8"/>
  <c r="BA437" i="8"/>
  <c r="AZ436" i="8"/>
  <c r="BA435" i="8"/>
  <c r="AZ426" i="8"/>
  <c r="BA427" i="8"/>
  <c r="BA426" i="8"/>
  <c r="AZ428" i="8"/>
  <c r="BA428" i="8"/>
  <c r="AZ423" i="8"/>
  <c r="AZ422" i="8"/>
  <c r="AZ421" i="8"/>
  <c r="BA421" i="8"/>
  <c r="BA433" i="8"/>
  <c r="BA431" i="8"/>
  <c r="AZ433" i="8"/>
  <c r="AZ432" i="8"/>
  <c r="AZ431" i="8"/>
  <c r="AZ430" i="8"/>
  <c r="AZ429" i="8"/>
  <c r="BA432" i="8"/>
  <c r="BA429" i="8"/>
  <c r="AZ425" i="8"/>
  <c r="AZ424" i="8"/>
  <c r="BA424" i="8"/>
  <c r="AZ445" i="8"/>
  <c r="AZ444" i="8"/>
  <c r="BA442" i="8"/>
  <c r="AZ440" i="8"/>
  <c r="BA445" i="8"/>
  <c r="AZ442" i="8"/>
  <c r="BA443" i="8"/>
  <c r="BA440" i="8"/>
  <c r="AZ233" i="8"/>
  <c r="BA233" i="8"/>
  <c r="AZ232" i="8"/>
  <c r="AZ230" i="8"/>
  <c r="BA234" i="8"/>
  <c r="BA232" i="8"/>
  <c r="BA230" i="8"/>
  <c r="BA218" i="8"/>
  <c r="AZ217" i="8"/>
  <c r="AZ219" i="8"/>
  <c r="BA219" i="8"/>
  <c r="BA229" i="8"/>
  <c r="BA226" i="8"/>
  <c r="BA222" i="8"/>
  <c r="AZ228" i="8"/>
  <c r="AZ227" i="8"/>
  <c r="AZ225" i="8"/>
  <c r="AZ224" i="8"/>
  <c r="AZ223" i="8"/>
  <c r="AZ222" i="8"/>
  <c r="BA227" i="8"/>
  <c r="BA225" i="8"/>
  <c r="BA224" i="8"/>
  <c r="AZ546" i="8"/>
  <c r="BA545" i="8"/>
  <c r="AZ544" i="8"/>
  <c r="AZ543" i="8"/>
  <c r="AZ547" i="8"/>
  <c r="BA546" i="8"/>
  <c r="BA544" i="8"/>
  <c r="BA538" i="8"/>
  <c r="BA541" i="8"/>
  <c r="AZ541" i="8"/>
  <c r="AZ539" i="8"/>
  <c r="AZ538" i="8"/>
  <c r="BA542" i="8"/>
  <c r="BA539" i="8"/>
  <c r="BA75" i="8"/>
  <c r="BA70" i="8"/>
  <c r="AZ74" i="8"/>
  <c r="AZ73" i="8"/>
  <c r="AZ71" i="8"/>
  <c r="BA69" i="8"/>
  <c r="AZ68" i="8"/>
  <c r="BA74" i="8"/>
  <c r="BA73" i="8"/>
  <c r="BA71" i="8"/>
  <c r="BA68" i="8"/>
  <c r="AZ345" i="8"/>
  <c r="AZ343" i="8"/>
  <c r="AZ340" i="8"/>
  <c r="BA338" i="8"/>
  <c r="BA346" i="8"/>
  <c r="BA341" i="8"/>
  <c r="AZ375" i="8"/>
  <c r="BA373" i="8"/>
  <c r="BA369" i="8"/>
  <c r="BA367" i="8"/>
  <c r="AZ374" i="8"/>
  <c r="AZ373" i="8"/>
  <c r="AZ372" i="8"/>
  <c r="AZ369" i="8"/>
  <c r="AZ367" i="8"/>
  <c r="AZ366" i="8"/>
  <c r="BA375" i="8"/>
  <c r="BA374" i="8"/>
  <c r="BA372" i="8"/>
  <c r="BA371" i="8"/>
  <c r="BA370" i="8"/>
  <c r="BA366" i="8"/>
  <c r="BA365" i="8"/>
  <c r="BA322" i="8"/>
  <c r="BA320" i="8"/>
  <c r="AZ323" i="8"/>
  <c r="AZ322" i="8"/>
  <c r="AZ321" i="8"/>
  <c r="AZ320" i="8"/>
  <c r="AZ318" i="8"/>
  <c r="BA321" i="8"/>
  <c r="BA318" i="8"/>
  <c r="AZ336" i="8"/>
  <c r="AZ334" i="8"/>
  <c r="AZ330" i="8"/>
  <c r="AZ325" i="8"/>
  <c r="AZ329" i="8"/>
  <c r="BA481" i="8"/>
  <c r="AZ482" i="8"/>
  <c r="BA468" i="8"/>
  <c r="BA467" i="8"/>
  <c r="AZ485" i="8"/>
  <c r="AZ471" i="8"/>
  <c r="AZ470" i="8"/>
  <c r="BA484" i="8"/>
  <c r="BA478" i="8"/>
  <c r="AZ476" i="8"/>
  <c r="BA472" i="8"/>
  <c r="BA470" i="8"/>
  <c r="AZ479" i="8"/>
  <c r="AZ478" i="8"/>
  <c r="BA473" i="8"/>
  <c r="BA485" i="8"/>
  <c r="BA479" i="8"/>
  <c r="BA477" i="8"/>
  <c r="BA476" i="8"/>
  <c r="BA469" i="8"/>
  <c r="BA86" i="8"/>
  <c r="AZ85" i="8"/>
  <c r="AZ82" i="8"/>
  <c r="AZ80" i="8"/>
  <c r="AZ79" i="8"/>
  <c r="BA85" i="8"/>
  <c r="BA82" i="8"/>
  <c r="AZ129" i="8"/>
  <c r="AZ126" i="8"/>
  <c r="BA131" i="8"/>
  <c r="BA129" i="8"/>
  <c r="BA126" i="8"/>
  <c r="AZ131" i="8"/>
  <c r="AZ130" i="8"/>
  <c r="AZ128" i="8"/>
  <c r="AZ127" i="8"/>
  <c r="BA127" i="8"/>
  <c r="AZ125" i="8"/>
  <c r="AZ145" i="8"/>
  <c r="BA145" i="8"/>
  <c r="AZ143" i="8"/>
  <c r="AZ148" i="8"/>
  <c r="BA142" i="8"/>
  <c r="BA148" i="8"/>
  <c r="AZ144" i="8"/>
  <c r="BA140" i="8"/>
  <c r="AZ142" i="8"/>
  <c r="AZ146" i="8"/>
  <c r="BA147" i="8"/>
  <c r="AZ141" i="8"/>
  <c r="AZ140" i="8"/>
  <c r="BA111" i="8"/>
  <c r="AZ111" i="8"/>
  <c r="AZ119" i="8"/>
  <c r="AZ113" i="8"/>
  <c r="AZ108" i="8"/>
  <c r="BA105" i="8"/>
  <c r="BA123" i="8"/>
  <c r="AZ117" i="8"/>
  <c r="BA116" i="8"/>
  <c r="BA115" i="8"/>
  <c r="BA113" i="8"/>
  <c r="BA108" i="8"/>
  <c r="AZ124" i="8"/>
  <c r="AZ122" i="8"/>
  <c r="AZ121" i="8"/>
  <c r="AZ120" i="8"/>
  <c r="AZ118" i="8"/>
  <c r="AZ116" i="8"/>
  <c r="AZ114" i="8"/>
  <c r="AZ110" i="8"/>
  <c r="AZ106" i="8"/>
  <c r="BA124" i="8"/>
  <c r="BA121" i="8"/>
  <c r="BA119" i="8"/>
  <c r="BA110" i="8"/>
  <c r="AZ109" i="8"/>
  <c r="BA107" i="8"/>
  <c r="BA91" i="8"/>
  <c r="AZ95" i="8"/>
  <c r="AZ90" i="8"/>
  <c r="AZ93" i="8"/>
  <c r="BA92" i="8"/>
  <c r="BA90" i="8"/>
  <c r="AZ139" i="8"/>
  <c r="AZ138" i="8"/>
  <c r="AZ134" i="8"/>
  <c r="AZ132" i="8"/>
  <c r="AZ137" i="8"/>
  <c r="BA135" i="8"/>
  <c r="BA134" i="8"/>
  <c r="BA132" i="8"/>
  <c r="AZ172" i="8"/>
  <c r="AZ165" i="8"/>
  <c r="BA172" i="8"/>
  <c r="AZ171" i="8"/>
  <c r="AZ170" i="8"/>
  <c r="BA169" i="8"/>
  <c r="AZ167" i="8"/>
  <c r="AZ166" i="8"/>
  <c r="AZ164" i="8"/>
  <c r="BA170" i="8"/>
  <c r="AZ169" i="8"/>
  <c r="BA167" i="8"/>
  <c r="BA166" i="8"/>
  <c r="BA164" i="8"/>
  <c r="BA159" i="8"/>
  <c r="AZ156" i="8"/>
  <c r="BA155" i="8"/>
  <c r="AZ162" i="8"/>
  <c r="AZ161" i="8"/>
  <c r="AZ160" i="8"/>
  <c r="AZ159" i="8"/>
  <c r="AZ158" i="8"/>
  <c r="BA156" i="8"/>
  <c r="AZ155" i="8"/>
  <c r="BA163" i="8"/>
  <c r="BA161" i="8"/>
  <c r="BA158" i="8"/>
  <c r="AZ157" i="8"/>
  <c r="BA102" i="8"/>
  <c r="AZ101" i="8"/>
  <c r="AZ104" i="8"/>
  <c r="AZ103" i="8"/>
  <c r="AZ100" i="8"/>
  <c r="AZ96" i="8"/>
  <c r="BA103" i="8"/>
  <c r="BA100" i="8"/>
  <c r="BA99" i="8"/>
  <c r="BA97" i="8"/>
  <c r="BA49" i="8"/>
  <c r="AZ48" i="8"/>
  <c r="AZ46" i="8"/>
  <c r="AZ45" i="8"/>
  <c r="BA44" i="8"/>
  <c r="AZ43" i="8"/>
  <c r="BA48" i="8"/>
  <c r="BA47" i="8"/>
  <c r="BA46" i="8"/>
  <c r="BA43" i="8"/>
  <c r="DP335" i="8"/>
  <c r="AZ333" i="8"/>
  <c r="AZ331" i="8"/>
  <c r="AZ328" i="8"/>
  <c r="AZ326" i="8"/>
  <c r="BA335" i="8"/>
  <c r="BA334" i="8"/>
  <c r="BA331" i="8"/>
  <c r="BA329" i="8"/>
  <c r="BA328" i="8"/>
  <c r="BA325" i="8"/>
  <c r="AZ212" i="8"/>
  <c r="BA212" i="8"/>
  <c r="AZ199" i="8"/>
  <c r="BA53" i="8"/>
  <c r="AZ57" i="8"/>
  <c r="BA56" i="8"/>
  <c r="BA54" i="8"/>
  <c r="AZ50" i="8"/>
  <c r="BA57" i="8"/>
  <c r="AZ54" i="8"/>
  <c r="AZ58" i="8"/>
  <c r="AZ56" i="8"/>
  <c r="AZ55" i="8"/>
  <c r="AZ53" i="8"/>
  <c r="BA52" i="8"/>
  <c r="AZ51" i="8"/>
  <c r="BA58" i="8"/>
  <c r="AZ52" i="8"/>
  <c r="BA51" i="8"/>
  <c r="AZ408" i="8"/>
  <c r="BA290" i="8"/>
  <c r="AZ294" i="8"/>
  <c r="AZ296" i="8"/>
  <c r="AZ290" i="8"/>
  <c r="BA296" i="8"/>
  <c r="BA293" i="8"/>
  <c r="AZ288" i="8"/>
  <c r="BA272" i="8"/>
  <c r="AZ272" i="8"/>
  <c r="AZ271" i="8"/>
  <c r="AZ28" i="8"/>
  <c r="AZ70" i="8"/>
  <c r="AZ178" i="8"/>
  <c r="AZ443" i="8"/>
  <c r="AZ17" i="8"/>
  <c r="AZ47" i="8"/>
  <c r="AZ391" i="8"/>
  <c r="AZ407" i="8"/>
  <c r="AZ565" i="8"/>
  <c r="AZ581" i="8"/>
  <c r="AZ655" i="8"/>
  <c r="AZ234" i="8"/>
  <c r="AZ350" i="8"/>
  <c r="AZ380" i="8"/>
  <c r="AZ499" i="8"/>
  <c r="AZ44" i="8"/>
  <c r="AZ69" i="8"/>
  <c r="AZ218" i="8"/>
  <c r="AZ226" i="8"/>
  <c r="AZ231" i="8"/>
  <c r="AZ319" i="8"/>
  <c r="AZ324" i="8"/>
  <c r="AZ338" i="8"/>
  <c r="AZ385" i="8"/>
  <c r="AZ393" i="8"/>
  <c r="AZ401" i="8"/>
  <c r="AZ459" i="8"/>
  <c r="AZ467" i="8"/>
  <c r="AZ475" i="8"/>
  <c r="AZ483" i="8"/>
  <c r="AZ491" i="8"/>
  <c r="AZ496" i="8"/>
  <c r="AZ514" i="8"/>
  <c r="AZ614" i="8"/>
  <c r="AZ619" i="8"/>
  <c r="BC474" i="8"/>
  <c r="AZ342" i="8"/>
  <c r="AZ419" i="8"/>
  <c r="AZ515" i="8"/>
  <c r="AZ576" i="8"/>
  <c r="AZ25" i="8"/>
  <c r="AZ36" i="8"/>
  <c r="AZ184" i="8"/>
  <c r="AZ512" i="8"/>
  <c r="AZ529" i="8"/>
  <c r="AZ557" i="8"/>
  <c r="AZ327" i="8"/>
  <c r="AZ341" i="8"/>
  <c r="AZ504" i="8"/>
  <c r="AZ521" i="8"/>
  <c r="AZ622" i="8"/>
  <c r="AZ91" i="8"/>
  <c r="AZ99" i="8"/>
  <c r="AZ107" i="8"/>
  <c r="AZ115" i="8"/>
  <c r="AZ123" i="8"/>
  <c r="AZ147" i="8"/>
  <c r="BA336" i="8"/>
  <c r="AZ382" i="8"/>
  <c r="BA384" i="8"/>
  <c r="AZ390" i="8"/>
  <c r="BA408" i="8"/>
  <c r="BA415" i="8"/>
  <c r="AZ451" i="8"/>
  <c r="AZ651" i="8"/>
  <c r="AZ84" i="8"/>
  <c r="AZ427" i="8"/>
  <c r="AZ552" i="8"/>
  <c r="AZ568" i="8"/>
  <c r="AZ584" i="8"/>
  <c r="AZ4" i="8"/>
  <c r="AZ75" i="8"/>
  <c r="AZ335" i="8"/>
  <c r="AZ383" i="8"/>
  <c r="AZ537" i="8"/>
  <c r="AZ573" i="8"/>
  <c r="AZ589" i="8"/>
  <c r="AZ388" i="8"/>
  <c r="AZ404" i="8"/>
  <c r="AZ647" i="8"/>
  <c r="BA13" i="8"/>
  <c r="BA21" i="8"/>
  <c r="BA37" i="8"/>
  <c r="BA98" i="8"/>
  <c r="BA106" i="8"/>
  <c r="AZ112" i="8"/>
  <c r="BA122" i="8"/>
  <c r="BA130" i="8"/>
  <c r="BA138" i="8"/>
  <c r="BA146" i="8"/>
  <c r="BA154" i="8"/>
  <c r="BA162" i="8"/>
  <c r="BA180" i="8"/>
  <c r="BA188" i="8"/>
  <c r="AZ220" i="8"/>
  <c r="AZ346" i="8"/>
  <c r="AZ371" i="8"/>
  <c r="BA455" i="8"/>
  <c r="AZ469" i="8"/>
  <c r="AZ477" i="8"/>
  <c r="BA553" i="8"/>
  <c r="BA585" i="8"/>
  <c r="AZ603" i="8"/>
  <c r="BB335" i="8"/>
  <c r="BC335" i="8" s="1"/>
  <c r="AZ20" i="8"/>
  <c r="AZ187" i="8"/>
  <c r="AZ239" i="8"/>
  <c r="AZ435" i="8"/>
  <c r="AZ560" i="8"/>
  <c r="AZ597" i="8"/>
  <c r="AZ645" i="8"/>
  <c r="AZ295" i="8"/>
  <c r="BA33" i="8"/>
  <c r="AZ192" i="8"/>
  <c r="AZ399" i="8"/>
  <c r="AZ507" i="8"/>
  <c r="AZ545" i="8"/>
  <c r="BC476" i="8"/>
  <c r="AZ241" i="8"/>
  <c r="AZ332" i="8"/>
  <c r="AZ396" i="8"/>
  <c r="BA15" i="8"/>
  <c r="BA23" i="8"/>
  <c r="BA39" i="8"/>
  <c r="BA50" i="8"/>
  <c r="BA55" i="8"/>
  <c r="BA79" i="8"/>
  <c r="BA182" i="8"/>
  <c r="BA190" i="8"/>
  <c r="BA242" i="8"/>
  <c r="BA339" i="8"/>
  <c r="BA345" i="8"/>
  <c r="AZ368" i="8"/>
  <c r="BA414" i="8"/>
  <c r="BA422" i="8"/>
  <c r="BA430" i="8"/>
  <c r="AZ438" i="8"/>
  <c r="AZ441" i="8"/>
  <c r="AZ458" i="8"/>
  <c r="AZ466" i="8"/>
  <c r="AZ474" i="8"/>
  <c r="BA522" i="8"/>
  <c r="BA525" i="8"/>
  <c r="AZ530" i="8"/>
  <c r="BA555" i="8"/>
  <c r="AZ558" i="8"/>
  <c r="BA571" i="8"/>
  <c r="AZ574" i="8"/>
  <c r="BA579" i="8"/>
  <c r="BA587" i="8"/>
  <c r="BA600" i="8"/>
  <c r="BA648" i="8"/>
  <c r="AZ656" i="8"/>
  <c r="AZ287" i="8"/>
  <c r="BA287" i="8"/>
  <c r="BA292" i="8"/>
  <c r="BA295" i="8"/>
  <c r="AZ293" i="8"/>
  <c r="BA311" i="8"/>
  <c r="AZ269" i="8"/>
  <c r="BA271" i="8"/>
  <c r="AZ270" i="8"/>
  <c r="BA269" i="8"/>
  <c r="AZ273" i="8"/>
  <c r="AZ279" i="8"/>
  <c r="AZ289" i="8"/>
  <c r="AZ291" i="8"/>
  <c r="AZ292" i="8"/>
  <c r="AZ299" i="8"/>
  <c r="AZ281" i="8"/>
  <c r="BA277" i="8"/>
  <c r="AZ282" i="8"/>
  <c r="AZ280" i="8"/>
  <c r="AZ276" i="8"/>
  <c r="AZ275" i="8"/>
  <c r="BA282" i="8"/>
  <c r="BA280" i="8"/>
  <c r="AZ278" i="8"/>
  <c r="BA276" i="8"/>
  <c r="AZ303" i="8"/>
  <c r="BA303" i="8"/>
  <c r="BA299" i="8"/>
  <c r="AZ305" i="8"/>
  <c r="AZ304" i="8"/>
  <c r="BA301" i="8"/>
  <c r="AZ300" i="8"/>
  <c r="AZ298" i="8"/>
  <c r="AZ297" i="8"/>
  <c r="BA304" i="8"/>
  <c r="AZ302" i="8"/>
  <c r="BA300" i="8"/>
  <c r="BA298" i="8"/>
  <c r="BA307" i="8"/>
  <c r="AZ313" i="8"/>
  <c r="AZ312" i="8"/>
  <c r="AZ311" i="8"/>
  <c r="BA309" i="8"/>
  <c r="AZ308" i="8"/>
  <c r="AZ307" i="8"/>
  <c r="AZ306" i="8"/>
  <c r="BA312" i="8"/>
  <c r="AZ310" i="8"/>
  <c r="BA306" i="8"/>
  <c r="AZ284" i="8"/>
  <c r="AZ285" i="8"/>
  <c r="BA285" i="8"/>
  <c r="AZ283" i="8"/>
  <c r="AZ286" i="8"/>
  <c r="BA284" i="8"/>
  <c r="BA283" i="8"/>
  <c r="AZ200" i="8"/>
  <c r="AZ204" i="8"/>
  <c r="AZ203" i="8"/>
  <c r="BA204" i="8"/>
  <c r="AZ201" i="8"/>
  <c r="BA201" i="8"/>
  <c r="AZ207" i="8"/>
  <c r="BA207" i="8"/>
  <c r="BA206" i="8"/>
  <c r="AZ202" i="8"/>
  <c r="AZ205" i="8"/>
  <c r="BA203" i="8"/>
  <c r="BA202" i="8"/>
  <c r="AZ211" i="8"/>
  <c r="BA211" i="8"/>
  <c r="BA8" i="8"/>
  <c r="AZ5" i="8"/>
  <c r="AZ6" i="8"/>
  <c r="AZ8" i="8"/>
  <c r="AZ9" i="8"/>
  <c r="AZ7" i="8"/>
  <c r="BA9" i="8"/>
  <c r="BA7" i="8"/>
  <c r="BA5" i="8"/>
  <c r="BA243" i="8"/>
  <c r="AZ248" i="8"/>
  <c r="BA249" i="8"/>
  <c r="BA248" i="8"/>
  <c r="BA253" i="8"/>
  <c r="AZ252" i="8"/>
  <c r="BA251" i="8"/>
  <c r="AZ250" i="8"/>
  <c r="AZ249" i="8"/>
  <c r="BA252" i="8"/>
  <c r="AZ251" i="8"/>
  <c r="BA250" i="8"/>
  <c r="BA260" i="8"/>
  <c r="AZ263" i="8"/>
  <c r="AZ262" i="8"/>
  <c r="AZ256" i="8"/>
  <c r="AZ258" i="8"/>
  <c r="BA258" i="8"/>
  <c r="AZ260" i="8"/>
  <c r="AZ259" i="8"/>
  <c r="AZ257" i="8"/>
  <c r="AZ255" i="8"/>
  <c r="AZ254" i="8"/>
  <c r="BA259" i="8"/>
  <c r="BA257" i="8"/>
  <c r="BA255" i="8"/>
  <c r="BA254" i="8"/>
  <c r="AZ357" i="8"/>
  <c r="AZ362" i="8"/>
  <c r="AZ361" i="8"/>
  <c r="AZ358" i="8"/>
  <c r="AZ355" i="8"/>
  <c r="AZ354" i="8"/>
  <c r="AZ353" i="8"/>
  <c r="AZ351" i="8"/>
  <c r="BA362" i="8"/>
  <c r="BA361" i="8"/>
  <c r="BA358" i="8"/>
  <c r="BA357" i="8"/>
  <c r="BA354" i="8"/>
  <c r="BA355" i="8"/>
  <c r="BA353" i="8"/>
  <c r="BA270" i="8"/>
  <c r="BA278" i="8"/>
  <c r="BA286" i="8"/>
  <c r="BA294" i="8"/>
  <c r="BA302" i="8"/>
  <c r="BA310" i="8"/>
  <c r="BA273" i="8"/>
  <c r="BA281" i="8"/>
  <c r="BA289" i="8"/>
  <c r="BA297" i="8"/>
  <c r="BA305" i="8"/>
  <c r="BA313" i="8"/>
  <c r="BA645" i="8"/>
  <c r="BA653" i="8"/>
  <c r="BA563" i="8"/>
  <c r="BA595" i="8"/>
  <c r="BA603" i="8"/>
  <c r="BA611" i="8"/>
  <c r="BA524" i="8"/>
  <c r="BA532" i="8"/>
  <c r="BA540" i="8"/>
  <c r="BA527" i="8"/>
  <c r="BA543" i="8"/>
  <c r="BA488" i="8"/>
  <c r="BA496" i="8"/>
  <c r="BA504" i="8"/>
  <c r="BA512" i="8"/>
  <c r="BA438" i="8"/>
  <c r="BA441" i="8"/>
  <c r="BA342" i="8"/>
  <c r="BA324" i="8"/>
  <c r="BA332" i="8"/>
  <c r="BA223" i="8"/>
  <c r="BA231" i="8"/>
  <c r="BA239" i="8"/>
  <c r="BA205" i="8"/>
  <c r="BA200" i="8"/>
  <c r="BA93" i="8"/>
  <c r="BA101" i="8"/>
  <c r="BA109" i="8"/>
  <c r="BA117" i="8"/>
  <c r="BA125" i="8"/>
  <c r="BA133" i="8"/>
  <c r="BA141" i="8"/>
  <c r="BA149" i="8"/>
  <c r="BA157" i="8"/>
  <c r="BA165" i="8"/>
  <c r="BA96" i="8"/>
  <c r="BA104" i="8"/>
  <c r="BA112" i="8"/>
  <c r="BA120" i="8"/>
  <c r="BA128" i="8"/>
  <c r="BA136" i="8"/>
  <c r="BA144" i="8"/>
  <c r="BA152" i="8"/>
  <c r="BA160" i="8"/>
  <c r="BA72" i="8"/>
  <c r="AZ11" i="8"/>
  <c r="BA10" i="8"/>
  <c r="AZ12" i="8"/>
  <c r="BA11" i="8"/>
  <c r="AZ10" i="8"/>
  <c r="BA12" i="8"/>
  <c r="AZ42" i="8"/>
  <c r="AZ41" i="8"/>
  <c r="AZ40" i="8"/>
  <c r="BA41" i="8"/>
  <c r="BA40" i="8"/>
  <c r="BA34" i="8"/>
  <c r="BA63" i="8"/>
  <c r="AZ62" i="8"/>
  <c r="BA61" i="8"/>
  <c r="BA62" i="8"/>
  <c r="AZ61" i="8"/>
  <c r="BA60" i="8"/>
  <c r="BE359" i="8"/>
  <c r="BE357" i="8"/>
  <c r="BE362" i="8"/>
  <c r="BE355" i="8"/>
  <c r="BE353" i="8"/>
  <c r="BE351" i="8"/>
  <c r="DL359" i="8"/>
  <c r="BC336" i="8"/>
  <c r="AJ336" i="8"/>
  <c r="AJ335" i="8"/>
  <c r="BE623" i="8"/>
  <c r="BE622" i="8"/>
  <c r="BE621" i="8"/>
  <c r="BE620" i="8"/>
  <c r="BE619" i="8"/>
  <c r="BE618" i="8"/>
  <c r="BE617" i="8"/>
  <c r="BE616" i="8"/>
  <c r="BE615" i="8"/>
  <c r="BE614" i="8"/>
  <c r="BE613" i="8"/>
  <c r="BE612" i="8"/>
  <c r="BE611" i="8"/>
  <c r="BE610" i="8"/>
  <c r="BE609" i="8"/>
  <c r="BE608" i="8"/>
  <c r="BE607" i="8"/>
  <c r="BE606" i="8"/>
  <c r="BE605" i="8"/>
  <c r="BE604" i="8"/>
  <c r="BE603" i="8"/>
  <c r="BE602" i="8"/>
  <c r="BE601" i="8"/>
  <c r="BE600" i="8"/>
  <c r="BE599" i="8"/>
  <c r="BE598" i="8"/>
  <c r="BE597" i="8"/>
  <c r="BE596" i="8"/>
  <c r="BE595" i="8"/>
  <c r="BE594" i="8"/>
  <c r="BE593" i="8"/>
  <c r="BE592" i="8"/>
  <c r="BE591" i="8"/>
  <c r="BE590" i="8"/>
  <c r="BE589" i="8"/>
  <c r="BE588" i="8"/>
  <c r="BE587" i="8"/>
  <c r="BE586" i="8"/>
  <c r="BE585" i="8"/>
  <c r="BE584" i="8"/>
  <c r="BE583" i="8"/>
  <c r="BE582" i="8"/>
  <c r="BE581" i="8"/>
  <c r="BE580" i="8"/>
  <c r="BE579" i="8"/>
  <c r="BE578" i="8"/>
  <c r="BE577" i="8"/>
  <c r="BE576" i="8"/>
  <c r="BE575" i="8"/>
  <c r="BE574" i="8"/>
  <c r="BE573" i="8"/>
  <c r="BE572" i="8"/>
  <c r="BE571" i="8"/>
  <c r="BE570" i="8"/>
  <c r="BE569" i="8"/>
  <c r="BE568" i="8"/>
  <c r="BE567" i="8"/>
  <c r="BE566" i="8"/>
  <c r="BE565" i="8"/>
  <c r="BE564" i="8"/>
  <c r="BE563" i="8"/>
  <c r="BE562" i="8"/>
  <c r="BE561" i="8"/>
  <c r="BE560" i="8"/>
  <c r="BE559" i="8"/>
  <c r="BE558" i="8"/>
  <c r="BE557" i="8"/>
  <c r="BE556" i="8"/>
  <c r="BE555" i="8"/>
  <c r="BE554" i="8"/>
  <c r="BE553" i="8"/>
  <c r="BE552" i="8"/>
  <c r="BE547" i="8"/>
  <c r="BE546" i="8"/>
  <c r="BE545" i="8"/>
  <c r="BE544" i="8"/>
  <c r="BE543" i="8"/>
  <c r="BE542" i="8"/>
  <c r="BE541" i="8"/>
  <c r="BE540" i="8"/>
  <c r="BE539" i="8"/>
  <c r="BE538" i="8"/>
  <c r="BE537" i="8"/>
  <c r="BE536" i="8"/>
  <c r="BE535" i="8"/>
  <c r="BE534" i="8"/>
  <c r="BE533" i="8"/>
  <c r="BE532" i="8"/>
  <c r="BE531" i="8"/>
  <c r="BE530" i="8"/>
  <c r="BE529" i="8"/>
  <c r="BE528" i="8"/>
  <c r="BE527" i="8"/>
  <c r="BE526" i="8"/>
  <c r="BE525" i="8"/>
  <c r="BE524" i="8"/>
  <c r="BE523" i="8"/>
  <c r="BE522" i="8"/>
  <c r="BE521" i="8"/>
  <c r="BE516" i="8"/>
  <c r="BE515" i="8"/>
  <c r="BE514" i="8"/>
  <c r="BE513" i="8"/>
  <c r="BE512" i="8"/>
  <c r="BE511" i="8"/>
  <c r="BE510" i="8"/>
  <c r="BE509" i="8"/>
  <c r="BE508" i="8"/>
  <c r="BE507" i="8"/>
  <c r="BE506" i="8"/>
  <c r="BE505" i="8"/>
  <c r="BE504" i="8"/>
  <c r="BE503" i="8"/>
  <c r="BE502" i="8"/>
  <c r="BE501" i="8"/>
  <c r="BE500" i="8"/>
  <c r="BE499" i="8"/>
  <c r="BE498" i="8"/>
  <c r="BE497" i="8"/>
  <c r="BE496" i="8"/>
  <c r="BE495" i="8"/>
  <c r="BE494" i="8"/>
  <c r="BE493" i="8"/>
  <c r="BE492" i="8"/>
  <c r="BE491" i="8"/>
  <c r="BE490" i="8"/>
  <c r="BE489" i="8"/>
  <c r="BE488" i="8"/>
  <c r="BE487" i="8"/>
  <c r="BE485" i="8"/>
  <c r="BE484" i="8"/>
  <c r="BE479" i="8"/>
  <c r="BE477" i="8"/>
  <c r="BE476" i="8"/>
  <c r="BE474" i="8"/>
  <c r="BE473" i="8"/>
  <c r="BE471" i="8"/>
  <c r="BE468" i="8"/>
  <c r="BE467" i="8"/>
  <c r="BE466" i="8"/>
  <c r="BE465" i="8"/>
  <c r="BE464" i="8"/>
  <c r="BE463" i="8"/>
  <c r="BE462" i="8"/>
  <c r="BE461" i="8"/>
  <c r="BE460" i="8"/>
  <c r="BE459" i="8"/>
  <c r="BE458" i="8"/>
  <c r="BE457" i="8"/>
  <c r="BE456" i="8"/>
  <c r="BE453" i="8"/>
  <c r="BE452" i="8"/>
  <c r="BE451" i="8"/>
  <c r="BE445" i="8"/>
  <c r="BE444" i="8"/>
  <c r="BE443" i="8"/>
  <c r="BE442" i="8"/>
  <c r="BE441" i="8"/>
  <c r="BE440" i="8"/>
  <c r="BE439" i="8"/>
  <c r="BE437" i="8"/>
  <c r="BE436" i="8"/>
  <c r="BE435" i="8"/>
  <c r="BE434" i="8"/>
  <c r="BE433" i="8"/>
  <c r="BE432" i="8"/>
  <c r="BE431" i="8"/>
  <c r="BE430" i="8"/>
  <c r="BE429" i="8"/>
  <c r="BE428" i="8"/>
  <c r="BE427" i="8"/>
  <c r="BE426" i="8"/>
  <c r="BE425" i="8"/>
  <c r="BE424" i="8"/>
  <c r="BE423" i="8"/>
  <c r="BE422" i="8"/>
  <c r="BE421" i="8"/>
  <c r="BE420" i="8"/>
  <c r="BE419" i="8"/>
  <c r="BE418" i="8"/>
  <c r="BE417" i="8"/>
  <c r="BE416" i="8"/>
  <c r="BE415" i="8"/>
  <c r="BE414" i="8"/>
  <c r="BE413" i="8"/>
  <c r="BE408" i="8"/>
  <c r="BE407" i="8"/>
  <c r="BE406" i="8"/>
  <c r="BE405" i="8"/>
  <c r="BE404" i="8"/>
  <c r="BE403" i="8"/>
  <c r="BE402" i="8"/>
  <c r="BE401" i="8"/>
  <c r="BE400" i="8"/>
  <c r="BE399" i="8"/>
  <c r="BE398" i="8"/>
  <c r="BE397" i="8"/>
  <c r="BE396" i="8"/>
  <c r="BE395" i="8"/>
  <c r="BE394" i="8"/>
  <c r="BE393" i="8"/>
  <c r="BE392" i="8"/>
  <c r="BE391" i="8"/>
  <c r="BE390" i="8"/>
  <c r="BE389" i="8"/>
  <c r="BE388" i="8"/>
  <c r="BE387" i="8"/>
  <c r="BE386" i="8"/>
  <c r="BE385" i="8"/>
  <c r="BE384" i="8"/>
  <c r="BE383" i="8"/>
  <c r="BE382" i="8"/>
  <c r="BE381" i="8"/>
  <c r="BE380" i="8"/>
  <c r="BE379" i="8"/>
  <c r="BE375" i="8"/>
  <c r="BE374" i="8"/>
  <c r="BE373" i="8"/>
  <c r="BE372" i="8"/>
  <c r="BE371" i="8"/>
  <c r="BE370" i="8"/>
  <c r="BE369" i="8"/>
  <c r="BE368" i="8"/>
  <c r="BE367" i="8"/>
  <c r="BE366" i="8"/>
  <c r="BE365" i="8"/>
  <c r="BE346" i="8"/>
  <c r="BE345" i="8"/>
  <c r="BE341" i="8"/>
  <c r="BE340" i="8"/>
  <c r="BE339" i="8"/>
  <c r="BE338" i="8"/>
  <c r="BE336" i="8"/>
  <c r="BE335" i="8"/>
  <c r="BE334" i="8"/>
  <c r="BE333" i="8"/>
  <c r="BE332" i="8"/>
  <c r="BE331" i="8"/>
  <c r="BE330" i="8"/>
  <c r="BE329" i="8"/>
  <c r="BE328" i="8"/>
  <c r="BE327" i="8"/>
  <c r="BE326" i="8"/>
  <c r="BE325" i="8"/>
  <c r="BE324" i="8"/>
  <c r="BE323" i="8"/>
  <c r="BE322" i="8"/>
  <c r="BE321" i="8"/>
  <c r="BE320" i="8"/>
  <c r="BE319" i="8"/>
  <c r="BE318" i="8"/>
  <c r="BE317" i="8"/>
  <c r="BE316" i="8"/>
  <c r="BE315" i="8"/>
  <c r="BE314" i="8"/>
  <c r="BE313" i="8"/>
  <c r="BE312" i="8"/>
  <c r="BE311" i="8"/>
  <c r="BE310" i="8"/>
  <c r="BE309" i="8"/>
  <c r="BE308" i="8"/>
  <c r="BE307" i="8"/>
  <c r="BE306" i="8"/>
  <c r="BE305" i="8"/>
  <c r="BE304" i="8"/>
  <c r="BE303" i="8"/>
  <c r="BE302" i="8"/>
  <c r="BE301" i="8"/>
  <c r="BE300" i="8"/>
  <c r="BE299" i="8"/>
  <c r="BE298" i="8"/>
  <c r="BE297" i="8"/>
  <c r="BE288" i="8"/>
  <c r="BE287" i="8"/>
  <c r="BE286" i="8"/>
  <c r="BE285" i="8"/>
  <c r="BE284" i="8"/>
  <c r="BE283" i="8"/>
  <c r="BE282" i="8"/>
  <c r="BE281" i="8"/>
  <c r="BE280" i="8"/>
  <c r="BE279" i="8"/>
  <c r="BE278" i="8"/>
  <c r="BE277" i="8"/>
  <c r="BE276" i="8"/>
  <c r="BE275" i="8"/>
  <c r="BE274" i="8"/>
  <c r="BE273" i="8"/>
  <c r="BE272" i="8"/>
  <c r="BE271" i="8"/>
  <c r="BE270" i="8"/>
  <c r="BE269" i="8"/>
  <c r="BE264" i="8"/>
  <c r="BE263" i="8"/>
  <c r="BE262" i="8"/>
  <c r="BE261" i="8"/>
  <c r="BE260" i="8"/>
  <c r="BE259" i="8"/>
  <c r="BE258" i="8"/>
  <c r="BE257" i="8"/>
  <c r="BE256" i="8"/>
  <c r="BE255" i="8"/>
  <c r="BE254" i="8"/>
  <c r="BE253" i="8"/>
  <c r="BE252" i="8"/>
  <c r="BE251" i="8"/>
  <c r="BE250" i="8"/>
  <c r="BE249" i="8"/>
  <c r="BE248" i="8"/>
  <c r="BE243" i="8"/>
  <c r="BE242" i="8"/>
  <c r="BE241" i="8"/>
  <c r="BE240" i="8"/>
  <c r="BE239" i="8"/>
  <c r="BE234" i="8"/>
  <c r="BE233" i="8"/>
  <c r="BE231" i="8"/>
  <c r="BE230" i="8"/>
  <c r="BE229" i="8"/>
  <c r="BE228" i="8"/>
  <c r="BE227" i="8"/>
  <c r="BE225" i="8"/>
  <c r="BE224" i="8"/>
  <c r="BE223" i="8"/>
  <c r="BE222" i="8"/>
  <c r="BE221" i="8"/>
  <c r="BE220" i="8"/>
  <c r="BE219" i="8"/>
  <c r="BE218" i="8"/>
  <c r="BE217" i="8"/>
  <c r="BE212" i="8"/>
  <c r="BE211" i="8"/>
  <c r="BE210" i="8"/>
  <c r="BE209" i="8"/>
  <c r="BE208" i="8"/>
  <c r="BE207" i="8"/>
  <c r="BE206" i="8"/>
  <c r="BE205" i="8"/>
  <c r="BE204" i="8"/>
  <c r="BE203" i="8"/>
  <c r="BE202" i="8"/>
  <c r="BE201" i="8"/>
  <c r="BE200" i="8"/>
  <c r="BE199" i="8"/>
  <c r="BE194" i="8"/>
  <c r="BE193" i="8"/>
  <c r="BE192" i="8"/>
  <c r="BE191" i="8"/>
  <c r="BE190" i="8"/>
  <c r="BE189" i="8"/>
  <c r="BE188" i="8"/>
  <c r="BE187" i="8"/>
  <c r="BE186" i="8"/>
  <c r="BE185" i="8"/>
  <c r="BE184" i="8"/>
  <c r="BE183" i="8"/>
  <c r="BE182" i="8"/>
  <c r="BE181" i="8"/>
  <c r="BE178" i="8"/>
  <c r="BE177" i="8"/>
  <c r="BE176" i="8"/>
  <c r="BE172" i="8"/>
  <c r="BE171" i="8"/>
  <c r="BE170" i="8"/>
  <c r="BE169" i="8"/>
  <c r="BE167" i="8"/>
  <c r="BE166" i="8"/>
  <c r="BE165" i="8"/>
  <c r="BE164" i="8"/>
  <c r="BE163" i="8"/>
  <c r="BE162" i="8"/>
  <c r="BE161" i="8"/>
  <c r="BE160" i="8"/>
  <c r="BE159" i="8"/>
  <c r="BE158" i="8"/>
  <c r="BE157" i="8"/>
  <c r="BE156" i="8"/>
  <c r="BE155" i="8"/>
  <c r="BE154" i="8"/>
  <c r="BE153" i="8"/>
  <c r="BE152" i="8"/>
  <c r="BE151" i="8"/>
  <c r="BE150" i="8"/>
  <c r="BE149" i="8"/>
  <c r="BE148" i="8"/>
  <c r="BE147" i="8"/>
  <c r="BE146" i="8"/>
  <c r="BE145" i="8"/>
  <c r="BE144" i="8"/>
  <c r="BE143" i="8"/>
  <c r="BE142" i="8"/>
  <c r="BE141" i="8"/>
  <c r="BE140" i="8"/>
  <c r="BE139" i="8"/>
  <c r="BE138" i="8"/>
  <c r="BE137" i="8"/>
  <c r="BE136" i="8"/>
  <c r="BE135" i="8"/>
  <c r="BE134" i="8"/>
  <c r="BE133" i="8"/>
  <c r="BE132" i="8"/>
  <c r="BE131" i="8"/>
  <c r="BE130" i="8"/>
  <c r="BE129" i="8"/>
  <c r="BE128" i="8"/>
  <c r="BE127" i="8"/>
  <c r="BE126" i="8"/>
  <c r="BE125" i="8"/>
  <c r="BE124" i="8"/>
  <c r="BE123" i="8"/>
  <c r="BE122" i="8"/>
  <c r="BE121" i="8"/>
  <c r="BE120" i="8"/>
  <c r="BE119" i="8"/>
  <c r="BE118" i="8"/>
  <c r="BE117" i="8"/>
  <c r="BE116" i="8"/>
  <c r="BE115" i="8"/>
  <c r="BE114" i="8"/>
  <c r="BE113" i="8"/>
  <c r="BE112" i="8"/>
  <c r="BE111" i="8"/>
  <c r="BE110" i="8"/>
  <c r="BE109" i="8"/>
  <c r="BE108" i="8"/>
  <c r="BE107" i="8"/>
  <c r="BE106" i="8"/>
  <c r="BE105" i="8"/>
  <c r="BE104" i="8"/>
  <c r="BE103" i="8"/>
  <c r="BE102" i="8"/>
  <c r="BE101" i="8"/>
  <c r="BE100" i="8"/>
  <c r="BE99" i="8"/>
  <c r="BE98" i="8"/>
  <c r="BE97" i="8"/>
  <c r="BE96" i="8"/>
  <c r="BE95" i="8"/>
  <c r="BE94" i="8"/>
  <c r="BE93" i="8"/>
  <c r="BE92" i="8"/>
  <c r="BE91" i="8"/>
  <c r="BE90" i="8"/>
  <c r="BE86" i="8"/>
  <c r="BE85" i="8"/>
  <c r="BE84" i="8"/>
  <c r="BE83" i="8"/>
  <c r="BE82" i="8"/>
  <c r="BE81" i="8"/>
  <c r="BE80" i="8"/>
  <c r="BE79" i="8"/>
  <c r="BE75" i="8"/>
  <c r="BE74" i="8"/>
  <c r="BE73" i="8"/>
  <c r="BE72" i="8"/>
  <c r="BE71" i="8"/>
  <c r="BE70" i="8"/>
  <c r="BE69" i="8"/>
  <c r="BE68" i="8"/>
  <c r="BE67" i="8"/>
  <c r="BE66" i="8"/>
  <c r="BE65" i="8"/>
  <c r="BE64" i="8"/>
  <c r="BE63" i="8"/>
  <c r="BE62" i="8"/>
  <c r="BE61" i="8"/>
  <c r="BE60" i="8"/>
  <c r="BE59" i="8"/>
  <c r="BE58" i="8"/>
  <c r="BE57" i="8"/>
  <c r="BE56" i="8"/>
  <c r="BE55" i="8"/>
  <c r="BE54" i="8"/>
  <c r="BE53" i="8"/>
  <c r="BE52" i="8"/>
  <c r="BE51" i="8"/>
  <c r="BE50" i="8"/>
  <c r="BE49" i="8"/>
  <c r="BE48" i="8"/>
  <c r="BE47" i="8"/>
  <c r="BE46" i="8"/>
  <c r="BE45" i="8"/>
  <c r="BE44" i="8"/>
  <c r="BE43" i="8"/>
  <c r="BE42" i="8"/>
  <c r="BE41" i="8"/>
  <c r="BE40" i="8"/>
  <c r="BE39" i="8"/>
  <c r="BE38" i="8"/>
  <c r="BE37" i="8"/>
  <c r="BE36" i="8"/>
  <c r="BE35" i="8"/>
  <c r="BE34" i="8"/>
  <c r="BE33" i="8"/>
  <c r="BE32" i="8"/>
  <c r="BE31" i="8"/>
  <c r="BE30" i="8"/>
  <c r="BE29" i="8"/>
  <c r="BE27" i="8"/>
  <c r="BE26" i="8"/>
  <c r="BE25" i="8"/>
  <c r="BE24" i="8"/>
  <c r="BE23" i="8"/>
  <c r="BE22" i="8"/>
  <c r="BE21" i="8"/>
  <c r="BE20" i="8"/>
  <c r="BE19" i="8"/>
  <c r="BE18" i="8"/>
  <c r="BE17" i="8"/>
  <c r="BE16" i="8"/>
  <c r="BE15" i="8"/>
  <c r="BE14" i="8"/>
  <c r="BE13" i="8"/>
  <c r="BE12" i="8"/>
  <c r="BE11" i="8"/>
  <c r="BE10" i="8"/>
  <c r="BE9" i="8"/>
  <c r="BE8" i="8"/>
  <c r="BE7" i="8"/>
  <c r="BE6" i="8"/>
  <c r="BE5" i="8"/>
  <c r="BE4" i="8"/>
  <c r="BE658" i="8"/>
  <c r="BE657" i="8"/>
  <c r="BE656" i="8"/>
  <c r="BE655" i="8"/>
  <c r="BE654" i="8"/>
  <c r="BE653" i="8"/>
  <c r="BE652" i="8"/>
  <c r="BE651" i="8"/>
  <c r="BE650" i="8"/>
  <c r="BE649" i="8"/>
  <c r="BE648" i="8"/>
  <c r="BE647" i="8"/>
  <c r="BE646" i="8"/>
  <c r="BE645" i="8"/>
  <c r="BE644" i="8"/>
  <c r="AX628" i="8"/>
  <c r="AX636" i="8"/>
  <c r="AX635" i="8"/>
  <c r="AX634" i="8"/>
  <c r="AX633" i="8"/>
  <c r="AX632" i="8"/>
  <c r="AX631" i="8"/>
  <c r="AX630" i="8"/>
  <c r="AX629" i="8"/>
  <c r="AX637" i="8"/>
  <c r="AY630" i="8"/>
  <c r="AY629" i="8"/>
  <c r="AY628" i="8"/>
  <c r="AY636" i="8"/>
  <c r="AY635" i="8"/>
  <c r="AY634" i="8"/>
  <c r="AY633" i="8"/>
  <c r="AY632" i="8"/>
  <c r="AY631" i="8"/>
  <c r="AY639" i="8"/>
  <c r="AY638" i="8"/>
  <c r="AY637" i="8"/>
  <c r="AX639" i="8"/>
  <c r="AX638" i="8"/>
  <c r="BW305" i="8"/>
  <c r="DF476" i="8"/>
  <c r="DF455" i="8"/>
  <c r="DV658" i="8"/>
  <c r="DU658" i="8"/>
  <c r="DV657" i="8"/>
  <c r="DU657" i="8"/>
  <c r="DV656" i="8"/>
  <c r="DU656" i="8"/>
  <c r="DM656" i="8"/>
  <c r="DL656" i="8"/>
  <c r="DD656" i="8"/>
  <c r="DC656" i="8"/>
  <c r="DV655" i="8"/>
  <c r="DU655" i="8"/>
  <c r="DM655" i="8"/>
  <c r="DL655" i="8"/>
  <c r="DD655" i="8"/>
  <c r="DC655" i="8"/>
  <c r="DV654" i="8"/>
  <c r="DU654" i="8"/>
  <c r="DM654" i="8"/>
  <c r="DL654" i="8"/>
  <c r="DD654" i="8"/>
  <c r="DC654" i="8"/>
  <c r="DU653" i="8"/>
  <c r="DL653" i="8"/>
  <c r="DC653" i="8"/>
  <c r="DV652" i="8"/>
  <c r="DU652" i="8"/>
  <c r="DL652" i="8"/>
  <c r="DC652" i="8"/>
  <c r="DV651" i="8"/>
  <c r="DU651" i="8"/>
  <c r="DM651" i="8"/>
  <c r="DL651" i="8"/>
  <c r="DD651" i="8"/>
  <c r="DC651" i="8"/>
  <c r="DV650" i="8"/>
  <c r="DU650" i="8"/>
  <c r="DM650" i="8"/>
  <c r="DL650" i="8"/>
  <c r="DD650" i="8"/>
  <c r="DC650" i="8"/>
  <c r="DV649" i="8"/>
  <c r="DU649" i="8"/>
  <c r="DM649" i="8"/>
  <c r="DL649" i="8"/>
  <c r="DD649" i="8"/>
  <c r="DC649" i="8"/>
  <c r="DU648" i="8"/>
  <c r="DM648" i="8"/>
  <c r="DL648" i="8"/>
  <c r="DC648" i="8"/>
  <c r="DV647" i="8"/>
  <c r="DU647" i="8"/>
  <c r="DM647" i="8"/>
  <c r="DL647" i="8"/>
  <c r="DD647" i="8"/>
  <c r="DC647" i="8"/>
  <c r="DU646" i="8"/>
  <c r="DL646" i="8"/>
  <c r="DC646" i="8"/>
  <c r="DV645" i="8"/>
  <c r="DU645" i="8"/>
  <c r="DL645" i="8"/>
  <c r="DC645" i="8"/>
  <c r="DV644" i="8"/>
  <c r="DU644" i="8"/>
  <c r="DL644" i="8"/>
  <c r="DC644" i="8"/>
  <c r="DU639" i="8"/>
  <c r="DL639" i="8"/>
  <c r="DD639" i="8"/>
  <c r="DC639" i="8"/>
  <c r="DU638" i="8"/>
  <c r="DL638" i="8"/>
  <c r="DD638" i="8"/>
  <c r="DC638" i="8"/>
  <c r="DV637" i="8"/>
  <c r="DU637" i="8"/>
  <c r="DM637" i="8"/>
  <c r="DL637" i="8"/>
  <c r="DD637" i="8"/>
  <c r="DC637" i="8"/>
  <c r="DV636" i="8"/>
  <c r="DU636" i="8"/>
  <c r="DM636" i="8"/>
  <c r="DL636" i="8"/>
  <c r="DD636" i="8"/>
  <c r="DC636" i="8"/>
  <c r="DV635" i="8"/>
  <c r="DU635" i="8"/>
  <c r="DM635" i="8"/>
  <c r="DL635" i="8"/>
  <c r="DD635" i="8"/>
  <c r="DC635" i="8"/>
  <c r="DV634" i="8"/>
  <c r="DU634" i="8"/>
  <c r="DM634" i="8"/>
  <c r="DL634" i="8"/>
  <c r="DD634" i="8"/>
  <c r="DC634" i="8"/>
  <c r="DV633" i="8"/>
  <c r="DU633" i="8"/>
  <c r="DM633" i="8"/>
  <c r="DL633" i="8"/>
  <c r="DD633" i="8"/>
  <c r="DC633" i="8"/>
  <c r="DV632" i="8"/>
  <c r="DU632" i="8"/>
  <c r="DM632" i="8"/>
  <c r="DL632" i="8"/>
  <c r="DD632" i="8"/>
  <c r="DC632" i="8"/>
  <c r="DV631" i="8"/>
  <c r="DU631" i="8"/>
  <c r="DM631" i="8"/>
  <c r="DL631" i="8"/>
  <c r="DD631" i="8"/>
  <c r="DC631" i="8"/>
  <c r="DV630" i="8"/>
  <c r="DU630" i="8"/>
  <c r="DL630" i="8"/>
  <c r="DD630" i="8"/>
  <c r="DC630" i="8"/>
  <c r="DU629" i="8"/>
  <c r="DL629" i="8"/>
  <c r="DD629" i="8"/>
  <c r="DC629" i="8"/>
  <c r="DU628" i="8"/>
  <c r="DL628" i="8"/>
  <c r="DD628" i="8"/>
  <c r="DC628" i="8"/>
  <c r="DU623" i="8"/>
  <c r="DL623" i="8"/>
  <c r="DC623" i="8"/>
  <c r="DV622" i="8"/>
  <c r="DU622" i="8"/>
  <c r="DL622" i="8"/>
  <c r="DC622" i="8"/>
  <c r="DV621" i="8"/>
  <c r="DU621" i="8"/>
  <c r="DL621" i="8"/>
  <c r="DC621" i="8"/>
  <c r="DU620" i="8"/>
  <c r="DL620" i="8"/>
  <c r="DC620" i="8"/>
  <c r="DU619" i="8"/>
  <c r="DL619" i="8"/>
  <c r="DC619" i="8"/>
  <c r="DU618" i="8"/>
  <c r="DL618" i="8"/>
  <c r="DC618" i="8"/>
  <c r="DU617" i="8"/>
  <c r="DL617" i="8"/>
  <c r="DC617" i="8"/>
  <c r="DU616" i="8"/>
  <c r="DL616" i="8"/>
  <c r="DC616" i="8"/>
  <c r="DU615" i="8"/>
  <c r="DL615" i="8"/>
  <c r="DC615" i="8"/>
  <c r="DV614" i="8"/>
  <c r="DU614" i="8"/>
  <c r="DM614" i="8"/>
  <c r="DL614" i="8"/>
  <c r="DD614" i="8"/>
  <c r="DC614" i="8"/>
  <c r="DV613" i="8"/>
  <c r="DU613" i="8"/>
  <c r="DM613" i="8"/>
  <c r="DL613" i="8"/>
  <c r="DD613" i="8"/>
  <c r="DC613" i="8"/>
  <c r="DV612" i="8"/>
  <c r="DU612" i="8"/>
  <c r="DM612" i="8"/>
  <c r="DL612" i="8"/>
  <c r="DD612" i="8"/>
  <c r="DC612" i="8"/>
  <c r="DU611" i="8"/>
  <c r="DL611" i="8"/>
  <c r="DC611" i="8"/>
  <c r="DV610" i="8"/>
  <c r="DU610" i="8"/>
  <c r="DM610" i="8"/>
  <c r="DL610" i="8"/>
  <c r="DD610" i="8"/>
  <c r="DC610" i="8"/>
  <c r="DV609" i="8"/>
  <c r="DU609" i="8"/>
  <c r="DM609" i="8"/>
  <c r="DL609" i="8"/>
  <c r="DD609" i="8"/>
  <c r="DC609" i="8"/>
  <c r="DV608" i="8"/>
  <c r="DU608" i="8"/>
  <c r="DM608" i="8"/>
  <c r="DL608" i="8"/>
  <c r="DD608" i="8"/>
  <c r="DC608" i="8"/>
  <c r="DV607" i="8"/>
  <c r="DU607" i="8"/>
  <c r="DM607" i="8"/>
  <c r="DL607" i="8"/>
  <c r="DD607" i="8"/>
  <c r="DC607" i="8"/>
  <c r="DU606" i="8"/>
  <c r="DL606" i="8"/>
  <c r="DC606" i="8"/>
  <c r="DU605" i="8"/>
  <c r="DL605" i="8"/>
  <c r="DC605" i="8"/>
  <c r="DU604" i="8"/>
  <c r="DL604" i="8"/>
  <c r="DC604" i="8"/>
  <c r="DU603" i="8"/>
  <c r="DL603" i="8"/>
  <c r="DC603" i="8"/>
  <c r="DU602" i="8"/>
  <c r="DL602" i="8"/>
  <c r="DC602" i="8"/>
  <c r="DV601" i="8"/>
  <c r="DU601" i="8"/>
  <c r="DL601" i="8"/>
  <c r="DC601" i="8"/>
  <c r="DU600" i="8"/>
  <c r="DL600" i="8"/>
  <c r="DC600" i="8"/>
  <c r="DV599" i="8"/>
  <c r="DU599" i="8"/>
  <c r="DM599" i="8"/>
  <c r="DL599" i="8"/>
  <c r="DD599" i="8"/>
  <c r="DC599" i="8"/>
  <c r="DV598" i="8"/>
  <c r="DU598" i="8"/>
  <c r="DM598" i="8"/>
  <c r="DL598" i="8"/>
  <c r="DD598" i="8"/>
  <c r="DC598" i="8"/>
  <c r="DV597" i="8"/>
  <c r="DU597" i="8"/>
  <c r="DM597" i="8"/>
  <c r="DL597" i="8"/>
  <c r="DD597" i="8"/>
  <c r="DC597" i="8"/>
  <c r="DU596" i="8"/>
  <c r="DL596" i="8"/>
  <c r="DC596" i="8"/>
  <c r="DV595" i="8"/>
  <c r="DU595" i="8"/>
  <c r="DM595" i="8"/>
  <c r="DL595" i="8"/>
  <c r="DD595" i="8"/>
  <c r="DC595" i="8"/>
  <c r="DV594" i="8"/>
  <c r="DU594" i="8"/>
  <c r="DM594" i="8"/>
  <c r="DL594" i="8"/>
  <c r="DD594" i="8"/>
  <c r="DC594" i="8"/>
  <c r="DV593" i="8"/>
  <c r="DU593" i="8"/>
  <c r="DM593" i="8"/>
  <c r="DL593" i="8"/>
  <c r="DD593" i="8"/>
  <c r="DC593" i="8"/>
  <c r="DU592" i="8"/>
  <c r="DL592" i="8"/>
  <c r="DC592" i="8"/>
  <c r="DU591" i="8"/>
  <c r="DL591" i="8"/>
  <c r="DC591" i="8"/>
  <c r="DU590" i="8"/>
  <c r="DL590" i="8"/>
  <c r="DC590" i="8"/>
  <c r="DU589" i="8"/>
  <c r="DL589" i="8"/>
  <c r="DC589" i="8"/>
  <c r="DV588" i="8"/>
  <c r="DU588" i="8"/>
  <c r="DL588" i="8"/>
  <c r="DC588" i="8"/>
  <c r="DV587" i="8"/>
  <c r="DU587" i="8"/>
  <c r="DM587" i="8"/>
  <c r="DL587" i="8"/>
  <c r="DD587" i="8"/>
  <c r="DC587" i="8"/>
  <c r="DV586" i="8"/>
  <c r="DU586" i="8"/>
  <c r="DM586" i="8"/>
  <c r="DL586" i="8"/>
  <c r="DD586" i="8"/>
  <c r="DC586" i="8"/>
  <c r="DV585" i="8"/>
  <c r="DU585" i="8"/>
  <c r="DM585" i="8"/>
  <c r="DL585" i="8"/>
  <c r="DD585" i="8"/>
  <c r="DC585" i="8"/>
  <c r="DV584" i="8"/>
  <c r="DU584" i="8"/>
  <c r="DM584" i="8"/>
  <c r="DL584" i="8"/>
  <c r="DD584" i="8"/>
  <c r="DC584" i="8"/>
  <c r="DU583" i="8"/>
  <c r="DL583" i="8"/>
  <c r="DC583" i="8"/>
  <c r="DV582" i="8"/>
  <c r="DU582" i="8"/>
  <c r="DL582" i="8"/>
  <c r="DC582" i="8"/>
  <c r="DV581" i="8"/>
  <c r="DU581" i="8"/>
  <c r="DM581" i="8"/>
  <c r="DL581" i="8"/>
  <c r="DD581" i="8"/>
  <c r="DC581" i="8"/>
  <c r="DV580" i="8"/>
  <c r="DU580" i="8"/>
  <c r="DL580" i="8"/>
  <c r="DC580" i="8"/>
  <c r="DV579" i="8"/>
  <c r="DU579" i="8"/>
  <c r="DM579" i="8"/>
  <c r="DL579" i="8"/>
  <c r="DD579" i="8"/>
  <c r="DC579" i="8"/>
  <c r="DU578" i="8"/>
  <c r="DL578" i="8"/>
  <c r="DC578" i="8"/>
  <c r="DV577" i="8"/>
  <c r="DU577" i="8"/>
  <c r="DM577" i="8"/>
  <c r="DL577" i="8"/>
  <c r="DD577" i="8"/>
  <c r="DC577" i="8"/>
  <c r="DV576" i="8"/>
  <c r="DU576" i="8"/>
  <c r="DM576" i="8"/>
  <c r="DL576" i="8"/>
  <c r="DD576" i="8"/>
  <c r="DC576" i="8"/>
  <c r="DU575" i="8"/>
  <c r="DL575" i="8"/>
  <c r="DC575" i="8"/>
  <c r="DU574" i="8"/>
  <c r="DL574" i="8"/>
  <c r="DC574" i="8"/>
  <c r="DU573" i="8"/>
  <c r="DL573" i="8"/>
  <c r="DC573" i="8"/>
  <c r="DU572" i="8"/>
  <c r="DL572" i="8"/>
  <c r="DC572" i="8"/>
  <c r="DV571" i="8"/>
  <c r="DU571" i="8"/>
  <c r="DM571" i="8"/>
  <c r="DL571" i="8"/>
  <c r="DD571" i="8"/>
  <c r="DC571" i="8"/>
  <c r="DV570" i="8"/>
  <c r="DU570" i="8"/>
  <c r="DM570" i="8"/>
  <c r="DL570" i="8"/>
  <c r="DD570" i="8"/>
  <c r="DC570" i="8"/>
  <c r="DV569" i="8"/>
  <c r="DU569" i="8"/>
  <c r="DM569" i="8"/>
  <c r="DL569" i="8"/>
  <c r="DD569" i="8"/>
  <c r="DC569" i="8"/>
  <c r="DV568" i="8"/>
  <c r="DU568" i="8"/>
  <c r="DM568" i="8"/>
  <c r="DL568" i="8"/>
  <c r="DD568" i="8"/>
  <c r="DC568" i="8"/>
  <c r="DU567" i="8"/>
  <c r="DL567" i="8"/>
  <c r="DC567" i="8"/>
  <c r="DU566" i="8"/>
  <c r="DL566" i="8"/>
  <c r="DC566" i="8"/>
  <c r="DU565" i="8"/>
  <c r="DL565" i="8"/>
  <c r="DC565" i="8"/>
  <c r="DV564" i="8"/>
  <c r="DU564" i="8"/>
  <c r="DM564" i="8"/>
  <c r="DL564" i="8"/>
  <c r="DD564" i="8"/>
  <c r="DC564" i="8"/>
  <c r="DV563" i="8"/>
  <c r="DU563" i="8"/>
  <c r="DM563" i="8"/>
  <c r="DL563" i="8"/>
  <c r="DC563" i="8"/>
  <c r="DV562" i="8"/>
  <c r="DU562" i="8"/>
  <c r="DM562" i="8"/>
  <c r="DL562" i="8"/>
  <c r="DD562" i="8"/>
  <c r="DC562" i="8"/>
  <c r="DU561" i="8"/>
  <c r="DL561" i="8"/>
  <c r="DC561" i="8"/>
  <c r="DU560" i="8"/>
  <c r="DL560" i="8"/>
  <c r="DC560" i="8"/>
  <c r="DV559" i="8"/>
  <c r="DU559" i="8"/>
  <c r="DL559" i="8"/>
  <c r="DC559" i="8"/>
  <c r="DU558" i="8"/>
  <c r="DL558" i="8"/>
  <c r="DC558" i="8"/>
  <c r="DV557" i="8"/>
  <c r="DU557" i="8"/>
  <c r="DL557" i="8"/>
  <c r="DC557" i="8"/>
  <c r="DU556" i="8"/>
  <c r="DL556" i="8"/>
  <c r="DC556" i="8"/>
  <c r="DV555" i="8"/>
  <c r="DU555" i="8"/>
  <c r="DM555" i="8"/>
  <c r="DL555" i="8"/>
  <c r="DD555" i="8"/>
  <c r="DC555" i="8"/>
  <c r="DU554" i="8"/>
  <c r="DL554" i="8"/>
  <c r="DC554" i="8"/>
  <c r="DU553" i="8"/>
  <c r="DL553" i="8"/>
  <c r="DC553" i="8"/>
  <c r="DU552" i="8"/>
  <c r="DL552" i="8"/>
  <c r="DC552" i="8"/>
  <c r="DU547" i="8"/>
  <c r="DL547" i="8"/>
  <c r="DC547" i="8"/>
  <c r="DV546" i="8"/>
  <c r="DU546" i="8"/>
  <c r="DM546" i="8"/>
  <c r="DL546" i="8"/>
  <c r="DD546" i="8"/>
  <c r="DC546" i="8"/>
  <c r="DV545" i="8"/>
  <c r="DU545" i="8"/>
  <c r="DM545" i="8"/>
  <c r="DL545" i="8"/>
  <c r="DD545" i="8"/>
  <c r="DC545" i="8"/>
  <c r="DV544" i="8"/>
  <c r="DU544" i="8"/>
  <c r="DM544" i="8"/>
  <c r="DL544" i="8"/>
  <c r="DC544" i="8"/>
  <c r="DV543" i="8"/>
  <c r="DU543" i="8"/>
  <c r="DM543" i="8"/>
  <c r="DL543" i="8"/>
  <c r="DD543" i="8"/>
  <c r="DC543" i="8"/>
  <c r="DV542" i="8"/>
  <c r="DU542" i="8"/>
  <c r="DM542" i="8"/>
  <c r="DL542" i="8"/>
  <c r="DC542" i="8"/>
  <c r="DV541" i="8"/>
  <c r="DU541" i="8"/>
  <c r="DM541" i="8"/>
  <c r="DL541" i="8"/>
  <c r="DD541" i="8"/>
  <c r="DC541" i="8"/>
  <c r="DV540" i="8"/>
  <c r="DU540" i="8"/>
  <c r="DM540" i="8"/>
  <c r="DL540" i="8"/>
  <c r="DD540" i="8"/>
  <c r="DC540" i="8"/>
  <c r="DV539" i="8"/>
  <c r="DU539" i="8"/>
  <c r="DM539" i="8"/>
  <c r="DL539" i="8"/>
  <c r="DD539" i="8"/>
  <c r="DC539" i="8"/>
  <c r="DV538" i="8"/>
  <c r="DU538" i="8"/>
  <c r="DM538" i="8"/>
  <c r="DL538" i="8"/>
  <c r="DC538" i="8"/>
  <c r="DV537" i="8"/>
  <c r="DU537" i="8"/>
  <c r="DM537" i="8"/>
  <c r="DL537" i="8"/>
  <c r="DD537" i="8"/>
  <c r="DC537" i="8"/>
  <c r="DU533" i="8"/>
  <c r="DL533" i="8"/>
  <c r="DC533" i="8"/>
  <c r="DU532" i="8"/>
  <c r="DL532" i="8"/>
  <c r="DC532" i="8"/>
  <c r="DV531" i="8"/>
  <c r="DU531" i="8"/>
  <c r="DM531" i="8"/>
  <c r="DL531" i="8"/>
  <c r="DC531" i="8"/>
  <c r="DV530" i="8"/>
  <c r="DU530" i="8"/>
  <c r="DM530" i="8"/>
  <c r="DL530" i="8"/>
  <c r="DD530" i="8"/>
  <c r="DC530" i="8"/>
  <c r="DV529" i="8"/>
  <c r="DU529" i="8"/>
  <c r="DL529" i="8"/>
  <c r="DC529" i="8"/>
  <c r="DU528" i="8"/>
  <c r="DL528" i="8"/>
  <c r="DD528" i="8"/>
  <c r="DC528" i="8"/>
  <c r="DV527" i="8"/>
  <c r="DU527" i="8"/>
  <c r="DM527" i="8"/>
  <c r="DL527" i="8"/>
  <c r="DD527" i="8"/>
  <c r="DC527" i="8"/>
  <c r="DV526" i="8"/>
  <c r="DU526" i="8"/>
  <c r="DL526" i="8"/>
  <c r="DC526" i="8"/>
  <c r="DU525" i="8"/>
  <c r="DL525" i="8"/>
  <c r="DC525" i="8"/>
  <c r="DV524" i="8"/>
  <c r="DU524" i="8"/>
  <c r="DM524" i="8"/>
  <c r="DL524" i="8"/>
  <c r="DD524" i="8"/>
  <c r="DC524" i="8"/>
  <c r="DV523" i="8"/>
  <c r="DU523" i="8"/>
  <c r="DM523" i="8"/>
  <c r="DL523" i="8"/>
  <c r="DD523" i="8"/>
  <c r="DC523" i="8"/>
  <c r="DV522" i="8"/>
  <c r="DU522" i="8"/>
  <c r="DM522" i="8"/>
  <c r="DL522" i="8"/>
  <c r="DD522" i="8"/>
  <c r="DC522" i="8"/>
  <c r="DV521" i="8"/>
  <c r="DU521" i="8"/>
  <c r="DM521" i="8"/>
  <c r="DL521" i="8"/>
  <c r="DD521" i="8"/>
  <c r="DC521" i="8"/>
  <c r="DU516" i="8"/>
  <c r="DL516" i="8"/>
  <c r="DC516" i="8"/>
  <c r="DU515" i="8"/>
  <c r="DL515" i="8"/>
  <c r="DC515" i="8"/>
  <c r="DV514" i="8"/>
  <c r="DU514" i="8"/>
  <c r="DL514" i="8"/>
  <c r="DC514" i="8"/>
  <c r="DV513" i="8"/>
  <c r="DU513" i="8"/>
  <c r="DM513" i="8"/>
  <c r="DL513" i="8"/>
  <c r="DC513" i="8"/>
  <c r="DV512" i="8"/>
  <c r="DU512" i="8"/>
  <c r="DM512" i="8"/>
  <c r="DL512" i="8"/>
  <c r="DC512" i="8"/>
  <c r="DU511" i="8"/>
  <c r="DM511" i="8"/>
  <c r="DL511" i="8"/>
  <c r="DC511" i="8"/>
  <c r="DU510" i="8"/>
  <c r="DL510" i="8"/>
  <c r="DC510" i="8"/>
  <c r="DU509" i="8"/>
  <c r="DL509" i="8"/>
  <c r="DC509" i="8"/>
  <c r="DU508" i="8"/>
  <c r="DL508" i="8"/>
  <c r="DC508" i="8"/>
  <c r="DU507" i="8"/>
  <c r="DL507" i="8"/>
  <c r="DC507" i="8"/>
  <c r="DU506" i="8"/>
  <c r="DL506" i="8"/>
  <c r="DC506" i="8"/>
  <c r="DU505" i="8"/>
  <c r="DL505" i="8"/>
  <c r="DC505" i="8"/>
  <c r="DV504" i="8"/>
  <c r="DU504" i="8"/>
  <c r="DM504" i="8"/>
  <c r="DL504" i="8"/>
  <c r="DC504" i="8"/>
  <c r="DU503" i="8"/>
  <c r="DL503" i="8"/>
  <c r="DC503" i="8"/>
  <c r="DV502" i="8"/>
  <c r="DU502" i="8"/>
  <c r="DM502" i="8"/>
  <c r="DL502" i="8"/>
  <c r="DD502" i="8"/>
  <c r="DC502" i="8"/>
  <c r="DU501" i="8"/>
  <c r="DL501" i="8"/>
  <c r="DC501" i="8"/>
  <c r="DU500" i="8"/>
  <c r="DL500" i="8"/>
  <c r="DC500" i="8"/>
  <c r="DV499" i="8"/>
  <c r="DU499" i="8"/>
  <c r="DL499" i="8"/>
  <c r="DC499" i="8"/>
  <c r="DV498" i="8"/>
  <c r="DU498" i="8"/>
  <c r="DM498" i="8"/>
  <c r="DL498" i="8"/>
  <c r="DD498" i="8"/>
  <c r="DC498" i="8"/>
  <c r="DV497" i="8"/>
  <c r="DU497" i="8"/>
  <c r="DM497" i="8"/>
  <c r="DL497" i="8"/>
  <c r="DD497" i="8"/>
  <c r="DC497" i="8"/>
  <c r="DV496" i="8"/>
  <c r="DU496" i="8"/>
  <c r="DM496" i="8"/>
  <c r="DL496" i="8"/>
  <c r="DD496" i="8"/>
  <c r="DC496" i="8"/>
  <c r="DV495" i="8"/>
  <c r="DU495" i="8"/>
  <c r="DM495" i="8"/>
  <c r="DL495" i="8"/>
  <c r="DD495" i="8"/>
  <c r="DC495" i="8"/>
  <c r="DU494" i="8"/>
  <c r="DL494" i="8"/>
  <c r="DC494" i="8"/>
  <c r="DU493" i="8"/>
  <c r="DL493" i="8"/>
  <c r="DC493" i="8"/>
  <c r="DU492" i="8"/>
  <c r="DL492" i="8"/>
  <c r="DC492" i="8"/>
  <c r="DU491" i="8"/>
  <c r="DL491" i="8"/>
  <c r="DC491" i="8"/>
  <c r="DU490" i="8"/>
  <c r="DL490" i="8"/>
  <c r="DC490" i="8"/>
  <c r="DU489" i="8"/>
  <c r="DL489" i="8"/>
  <c r="DC489" i="8"/>
  <c r="DV488" i="8"/>
  <c r="DU488" i="8"/>
  <c r="DL488" i="8"/>
  <c r="DC488" i="8"/>
  <c r="DV487" i="8"/>
  <c r="DU487" i="8"/>
  <c r="DM487" i="8"/>
  <c r="DL487" i="8"/>
  <c r="DD487" i="8"/>
  <c r="DC487" i="8"/>
  <c r="DU486" i="8"/>
  <c r="DL486" i="8"/>
  <c r="DN486" i="8"/>
  <c r="DP486" i="8" s="1"/>
  <c r="DU485" i="8"/>
  <c r="DL485" i="8"/>
  <c r="DC485" i="8"/>
  <c r="DU484" i="8"/>
  <c r="DL484" i="8"/>
  <c r="DC484" i="8"/>
  <c r="DU483" i="8"/>
  <c r="DL483" i="8"/>
  <c r="DU482" i="8"/>
  <c r="DL482" i="8"/>
  <c r="DN482" i="8"/>
  <c r="DP482" i="8" s="1"/>
  <c r="DU481" i="8"/>
  <c r="DL481" i="8"/>
  <c r="DV480" i="8"/>
  <c r="DU480" i="8"/>
  <c r="DL480" i="8"/>
  <c r="DC480" i="8"/>
  <c r="DV479" i="8"/>
  <c r="DU479" i="8"/>
  <c r="DL479" i="8"/>
  <c r="DC479" i="8"/>
  <c r="DV478" i="8"/>
  <c r="DU478" i="8"/>
  <c r="DM478" i="8"/>
  <c r="DL478" i="8"/>
  <c r="DD478" i="8"/>
  <c r="DC478" i="8"/>
  <c r="DV477" i="8"/>
  <c r="DU477" i="8"/>
  <c r="DM477" i="8"/>
  <c r="DL477" i="8"/>
  <c r="DD477" i="8"/>
  <c r="DC477" i="8"/>
  <c r="DY476" i="8"/>
  <c r="DX476" i="8"/>
  <c r="DV476" i="8"/>
  <c r="DU476" i="8"/>
  <c r="DP476" i="8"/>
  <c r="DO476" i="8"/>
  <c r="DM476" i="8"/>
  <c r="DL476" i="8"/>
  <c r="DD476" i="8"/>
  <c r="DC476" i="8"/>
  <c r="DU475" i="8"/>
  <c r="DL475" i="8"/>
  <c r="DY474" i="8"/>
  <c r="DX474" i="8"/>
  <c r="DV474" i="8"/>
  <c r="DU474" i="8"/>
  <c r="DP474" i="8"/>
  <c r="DO474" i="8"/>
  <c r="DM474" i="8"/>
  <c r="DL474" i="8"/>
  <c r="DG474" i="8"/>
  <c r="DF474" i="8"/>
  <c r="DD474" i="8"/>
  <c r="DC474" i="8"/>
  <c r="DU473" i="8"/>
  <c r="DL473" i="8"/>
  <c r="DC473" i="8"/>
  <c r="DU472" i="8"/>
  <c r="DL472" i="8"/>
  <c r="DV471" i="8"/>
  <c r="DU471" i="8"/>
  <c r="DM471" i="8"/>
  <c r="DL471" i="8"/>
  <c r="DD471" i="8"/>
  <c r="DC471" i="8"/>
  <c r="DV470" i="8"/>
  <c r="DU470" i="8"/>
  <c r="DM470" i="8"/>
  <c r="DL470" i="8"/>
  <c r="DD470" i="8"/>
  <c r="DC470" i="8"/>
  <c r="DV469" i="8"/>
  <c r="DU469" i="8"/>
  <c r="DM469" i="8"/>
  <c r="DL469" i="8"/>
  <c r="DD469" i="8"/>
  <c r="DC469" i="8"/>
  <c r="DV468" i="8"/>
  <c r="DU468" i="8"/>
  <c r="DL468" i="8"/>
  <c r="DC468" i="8"/>
  <c r="DV467" i="8"/>
  <c r="DU467" i="8"/>
  <c r="DL467" i="8"/>
  <c r="DC467" i="8"/>
  <c r="DV466" i="8"/>
  <c r="DU466" i="8"/>
  <c r="DL466" i="8"/>
  <c r="DC466" i="8"/>
  <c r="DV465" i="8"/>
  <c r="DU465" i="8"/>
  <c r="DL465" i="8"/>
  <c r="DC465" i="8"/>
  <c r="DV464" i="8"/>
  <c r="DU464" i="8"/>
  <c r="DM464" i="8"/>
  <c r="DL464" i="8"/>
  <c r="DC464" i="8"/>
  <c r="DV463" i="8"/>
  <c r="DU463" i="8"/>
  <c r="DM463" i="8"/>
  <c r="DL463" i="8"/>
  <c r="DC463" i="8"/>
  <c r="DV462" i="8"/>
  <c r="DU462" i="8"/>
  <c r="DM462" i="8"/>
  <c r="DL462" i="8"/>
  <c r="DC462" i="8"/>
  <c r="DV461" i="8"/>
  <c r="DU461" i="8"/>
  <c r="DM461" i="8"/>
  <c r="DL461" i="8"/>
  <c r="DC461" i="8"/>
  <c r="DV460" i="8"/>
  <c r="DU460" i="8"/>
  <c r="DL460" i="8"/>
  <c r="DC460" i="8"/>
  <c r="DU459" i="8"/>
  <c r="DL459" i="8"/>
  <c r="DC459" i="8"/>
  <c r="DU458" i="8"/>
  <c r="DL458" i="8"/>
  <c r="DC458" i="8"/>
  <c r="DU457" i="8"/>
  <c r="DL457" i="8"/>
  <c r="DC457" i="8"/>
  <c r="DU456" i="8"/>
  <c r="DL456" i="8"/>
  <c r="DC456" i="8"/>
  <c r="DY455" i="8"/>
  <c r="DX455" i="8"/>
  <c r="DV455" i="8"/>
  <c r="DU455" i="8"/>
  <c r="DP455" i="8"/>
  <c r="DO455" i="8"/>
  <c r="DM455" i="8"/>
  <c r="DL455" i="8"/>
  <c r="DD455" i="8"/>
  <c r="DC455" i="8"/>
  <c r="DL454" i="8"/>
  <c r="DU453" i="8"/>
  <c r="DL453" i="8"/>
  <c r="DC453" i="8"/>
  <c r="DU452" i="8"/>
  <c r="DL452" i="8"/>
  <c r="DC452" i="8"/>
  <c r="DU451" i="8"/>
  <c r="DL451" i="8"/>
  <c r="DC451" i="8"/>
  <c r="DV450" i="8"/>
  <c r="DU450" i="8"/>
  <c r="DM450" i="8"/>
  <c r="DL450" i="8"/>
  <c r="DD450" i="8"/>
  <c r="DC450" i="8"/>
  <c r="DV445" i="8"/>
  <c r="DU445" i="8"/>
  <c r="DM445" i="8"/>
  <c r="DL445" i="8"/>
  <c r="DD445" i="8"/>
  <c r="DC445" i="8"/>
  <c r="DV444" i="8"/>
  <c r="DU444" i="8"/>
  <c r="DM444" i="8"/>
  <c r="DL444" i="8"/>
  <c r="DD444" i="8"/>
  <c r="DC444" i="8"/>
  <c r="DV443" i="8"/>
  <c r="DU443" i="8"/>
  <c r="DM443" i="8"/>
  <c r="DL443" i="8"/>
  <c r="DD443" i="8"/>
  <c r="DC443" i="8"/>
  <c r="DV442" i="8"/>
  <c r="DU442" i="8"/>
  <c r="DM442" i="8"/>
  <c r="DL442" i="8"/>
  <c r="DD442" i="8"/>
  <c r="DC442" i="8"/>
  <c r="DV441" i="8"/>
  <c r="DU441" i="8"/>
  <c r="DM441" i="8"/>
  <c r="DL441" i="8"/>
  <c r="DD441" i="8"/>
  <c r="DC441" i="8"/>
  <c r="DV440" i="8"/>
  <c r="DU440" i="8"/>
  <c r="DM440" i="8"/>
  <c r="DL440" i="8"/>
  <c r="DD440" i="8"/>
  <c r="DC440" i="8"/>
  <c r="DV439" i="8"/>
  <c r="DU439" i="8"/>
  <c r="DM439" i="8"/>
  <c r="DL439" i="8"/>
  <c r="DD439" i="8"/>
  <c r="DC439" i="8"/>
  <c r="DV438" i="8"/>
  <c r="DU438" i="8"/>
  <c r="DM438" i="8"/>
  <c r="DL438" i="8"/>
  <c r="DD438" i="8"/>
  <c r="DC438" i="8"/>
  <c r="DV437" i="8"/>
  <c r="DU437" i="8"/>
  <c r="DM437" i="8"/>
  <c r="DL437" i="8"/>
  <c r="DD437" i="8"/>
  <c r="DC437" i="8"/>
  <c r="DV436" i="8"/>
  <c r="DU436" i="8"/>
  <c r="DM436" i="8"/>
  <c r="DL436" i="8"/>
  <c r="DD436" i="8"/>
  <c r="DC436" i="8"/>
  <c r="DV435" i="8"/>
  <c r="DU435" i="8"/>
  <c r="DM435" i="8"/>
  <c r="DL435" i="8"/>
  <c r="DD435" i="8"/>
  <c r="DC435" i="8"/>
  <c r="DV434" i="8"/>
  <c r="DU434" i="8"/>
  <c r="DM434" i="8"/>
  <c r="DL434" i="8"/>
  <c r="DD434" i="8"/>
  <c r="DC434" i="8"/>
  <c r="DV433" i="8"/>
  <c r="DU433" i="8"/>
  <c r="DM433" i="8"/>
  <c r="DL433" i="8"/>
  <c r="DD433" i="8"/>
  <c r="DC433" i="8"/>
  <c r="DV432" i="8"/>
  <c r="DU432" i="8"/>
  <c r="DM432" i="8"/>
  <c r="DL432" i="8"/>
  <c r="DD432" i="8"/>
  <c r="DC432" i="8"/>
  <c r="DV431" i="8"/>
  <c r="DU431" i="8"/>
  <c r="DM431" i="8"/>
  <c r="DL431" i="8"/>
  <c r="DD431" i="8"/>
  <c r="DC431" i="8"/>
  <c r="DV430" i="8"/>
  <c r="DU430" i="8"/>
  <c r="DM430" i="8"/>
  <c r="DL430" i="8"/>
  <c r="DD430" i="8"/>
  <c r="DC430" i="8"/>
  <c r="DV429" i="8"/>
  <c r="DU429" i="8"/>
  <c r="DM429" i="8"/>
  <c r="DL429" i="8"/>
  <c r="DD429" i="8"/>
  <c r="DC429" i="8"/>
  <c r="DV428" i="8"/>
  <c r="DU428" i="8"/>
  <c r="DM428" i="8"/>
  <c r="DL428" i="8"/>
  <c r="DD428" i="8"/>
  <c r="DC428" i="8"/>
  <c r="DV427" i="8"/>
  <c r="DU427" i="8"/>
  <c r="DM427" i="8"/>
  <c r="DL427" i="8"/>
  <c r="DD427" i="8"/>
  <c r="DC427" i="8"/>
  <c r="DV426" i="8"/>
  <c r="DU426" i="8"/>
  <c r="DM426" i="8"/>
  <c r="DL426" i="8"/>
  <c r="DD426" i="8"/>
  <c r="DC426" i="8"/>
  <c r="DV425" i="8"/>
  <c r="DU425" i="8"/>
  <c r="DM425" i="8"/>
  <c r="DL425" i="8"/>
  <c r="DD425" i="8"/>
  <c r="DC425" i="8"/>
  <c r="DV424" i="8"/>
  <c r="DU424" i="8"/>
  <c r="DM424" i="8"/>
  <c r="DL424" i="8"/>
  <c r="DD424" i="8"/>
  <c r="DC424" i="8"/>
  <c r="DV423" i="8"/>
  <c r="DU423" i="8"/>
  <c r="DM423" i="8"/>
  <c r="DL423" i="8"/>
  <c r="DD423" i="8"/>
  <c r="DC423" i="8"/>
  <c r="DV422" i="8"/>
  <c r="DU422" i="8"/>
  <c r="DM422" i="8"/>
  <c r="DL422" i="8"/>
  <c r="DD422" i="8"/>
  <c r="DC422" i="8"/>
  <c r="DV421" i="8"/>
  <c r="DU421" i="8"/>
  <c r="DM421" i="8"/>
  <c r="DL421" i="8"/>
  <c r="DD421" i="8"/>
  <c r="DC421" i="8"/>
  <c r="DV420" i="8"/>
  <c r="DU420" i="8"/>
  <c r="DM420" i="8"/>
  <c r="DL420" i="8"/>
  <c r="DD420" i="8"/>
  <c r="DC420" i="8"/>
  <c r="DV419" i="8"/>
  <c r="DU419" i="8"/>
  <c r="DM419" i="8"/>
  <c r="DL419" i="8"/>
  <c r="DD419" i="8"/>
  <c r="DC419" i="8"/>
  <c r="DV418" i="8"/>
  <c r="DU418" i="8"/>
  <c r="DM418" i="8"/>
  <c r="DL418" i="8"/>
  <c r="DD418" i="8"/>
  <c r="DC418" i="8"/>
  <c r="DV417" i="8"/>
  <c r="DU417" i="8"/>
  <c r="DL417" i="8"/>
  <c r="DD417" i="8"/>
  <c r="DC417" i="8"/>
  <c r="DV416" i="8"/>
  <c r="DU416" i="8"/>
  <c r="DM416" i="8"/>
  <c r="DL416" i="8"/>
  <c r="DD416" i="8"/>
  <c r="DC416" i="8"/>
  <c r="DV415" i="8"/>
  <c r="DU415" i="8"/>
  <c r="DM415" i="8"/>
  <c r="DL415" i="8"/>
  <c r="DD415" i="8"/>
  <c r="DC415" i="8"/>
  <c r="DV414" i="8"/>
  <c r="DU414" i="8"/>
  <c r="DM414" i="8"/>
  <c r="DL414" i="8"/>
  <c r="DD414" i="8"/>
  <c r="DC414" i="8"/>
  <c r="DV413" i="8"/>
  <c r="DU413" i="8"/>
  <c r="DM413" i="8"/>
  <c r="DL413" i="8"/>
  <c r="DD413" i="8"/>
  <c r="DC413" i="8"/>
  <c r="DV407" i="8"/>
  <c r="DU407" i="8"/>
  <c r="DM407" i="8"/>
  <c r="DL407" i="8"/>
  <c r="DD407" i="8"/>
  <c r="DC407" i="8"/>
  <c r="DV406" i="8"/>
  <c r="DU406" i="8"/>
  <c r="DM406" i="8"/>
  <c r="DL406" i="8"/>
  <c r="DD406" i="8"/>
  <c r="DC406" i="8"/>
  <c r="DV405" i="8"/>
  <c r="DU405" i="8"/>
  <c r="DM405" i="8"/>
  <c r="DL405" i="8"/>
  <c r="DD405" i="8"/>
  <c r="DC405" i="8"/>
  <c r="DV404" i="8"/>
  <c r="DU404" i="8"/>
  <c r="DM404" i="8"/>
  <c r="DL404" i="8"/>
  <c r="DD404" i="8"/>
  <c r="DC404" i="8"/>
  <c r="DV403" i="8"/>
  <c r="DU403" i="8"/>
  <c r="DM403" i="8"/>
  <c r="DL403" i="8"/>
  <c r="DD403" i="8"/>
  <c r="DC403" i="8"/>
  <c r="DV402" i="8"/>
  <c r="DU402" i="8"/>
  <c r="DM402" i="8"/>
  <c r="DL402" i="8"/>
  <c r="DD402" i="8"/>
  <c r="DC402" i="8"/>
  <c r="DV401" i="8"/>
  <c r="DU401" i="8"/>
  <c r="DM401" i="8"/>
  <c r="DL401" i="8"/>
  <c r="DD401" i="8"/>
  <c r="DC401" i="8"/>
  <c r="DV400" i="8"/>
  <c r="DU400" i="8"/>
  <c r="DM400" i="8"/>
  <c r="DL400" i="8"/>
  <c r="DD400" i="8"/>
  <c r="DC400" i="8"/>
  <c r="DV399" i="8"/>
  <c r="DU399" i="8"/>
  <c r="DM399" i="8"/>
  <c r="DL399" i="8"/>
  <c r="DD399" i="8"/>
  <c r="DC399" i="8"/>
  <c r="DV398" i="8"/>
  <c r="DU398" i="8"/>
  <c r="DM398" i="8"/>
  <c r="DL398" i="8"/>
  <c r="DD398" i="8"/>
  <c r="DC398" i="8"/>
  <c r="DV397" i="8"/>
  <c r="DU397" i="8"/>
  <c r="DM397" i="8"/>
  <c r="DL397" i="8"/>
  <c r="DD397" i="8"/>
  <c r="DC397" i="8"/>
  <c r="DV396" i="8"/>
  <c r="DU396" i="8"/>
  <c r="DM396" i="8"/>
  <c r="DL396" i="8"/>
  <c r="DD396" i="8"/>
  <c r="DC396" i="8"/>
  <c r="DV395" i="8"/>
  <c r="DU395" i="8"/>
  <c r="DM395" i="8"/>
  <c r="DL395" i="8"/>
  <c r="DD395" i="8"/>
  <c r="DC395" i="8"/>
  <c r="DV394" i="8"/>
  <c r="DU394" i="8"/>
  <c r="DM394" i="8"/>
  <c r="DL394" i="8"/>
  <c r="DD394" i="8"/>
  <c r="DC394" i="8"/>
  <c r="DV393" i="8"/>
  <c r="DU393" i="8"/>
  <c r="DM393" i="8"/>
  <c r="DL393" i="8"/>
  <c r="DD393" i="8"/>
  <c r="DC393" i="8"/>
  <c r="DV392" i="8"/>
  <c r="DU392" i="8"/>
  <c r="DM392" i="8"/>
  <c r="DL392" i="8"/>
  <c r="DD392" i="8"/>
  <c r="DC392" i="8"/>
  <c r="DV391" i="8"/>
  <c r="DU391" i="8"/>
  <c r="DM391" i="8"/>
  <c r="DL391" i="8"/>
  <c r="DD391" i="8"/>
  <c r="DC391" i="8"/>
  <c r="DV390" i="8"/>
  <c r="DU390" i="8"/>
  <c r="DM390" i="8"/>
  <c r="DL390" i="8"/>
  <c r="DD390" i="8"/>
  <c r="DC390" i="8"/>
  <c r="DV389" i="8"/>
  <c r="DU389" i="8"/>
  <c r="DM389" i="8"/>
  <c r="DL389" i="8"/>
  <c r="DD389" i="8"/>
  <c r="DC389" i="8"/>
  <c r="DV388" i="8"/>
  <c r="DU388" i="8"/>
  <c r="DM388" i="8"/>
  <c r="DL388" i="8"/>
  <c r="DD388" i="8"/>
  <c r="DC388" i="8"/>
  <c r="DV387" i="8"/>
  <c r="DU387" i="8"/>
  <c r="DM387" i="8"/>
  <c r="DL387" i="8"/>
  <c r="DD387" i="8"/>
  <c r="DC387" i="8"/>
  <c r="DV386" i="8"/>
  <c r="DU386" i="8"/>
  <c r="DL386" i="8"/>
  <c r="DD386" i="8"/>
  <c r="DC386" i="8"/>
  <c r="DV385" i="8"/>
  <c r="DU385" i="8"/>
  <c r="DL385" i="8"/>
  <c r="DD385" i="8"/>
  <c r="DC385" i="8"/>
  <c r="DV384" i="8"/>
  <c r="DU384" i="8"/>
  <c r="DL384" i="8"/>
  <c r="DD384" i="8"/>
  <c r="DC384" i="8"/>
  <c r="DV383" i="8"/>
  <c r="DU383" i="8"/>
  <c r="DM383" i="8"/>
  <c r="DL383" i="8"/>
  <c r="DD383" i="8"/>
  <c r="DC383" i="8"/>
  <c r="DV382" i="8"/>
  <c r="DU382" i="8"/>
  <c r="DM382" i="8"/>
  <c r="DL382" i="8"/>
  <c r="DD382" i="8"/>
  <c r="DC382" i="8"/>
  <c r="DV381" i="8"/>
  <c r="DU381" i="8"/>
  <c r="DM381" i="8"/>
  <c r="DL381" i="8"/>
  <c r="DD381" i="8"/>
  <c r="DC381" i="8"/>
  <c r="DV380" i="8"/>
  <c r="DU380" i="8"/>
  <c r="DM380" i="8"/>
  <c r="DL380" i="8"/>
  <c r="DD380" i="8"/>
  <c r="DC380" i="8"/>
  <c r="DV379" i="8"/>
  <c r="DU379" i="8"/>
  <c r="DM379" i="8"/>
  <c r="DL379" i="8"/>
  <c r="DD379" i="8"/>
  <c r="DC379" i="8"/>
  <c r="DV375" i="8"/>
  <c r="DU375" i="8"/>
  <c r="DM375" i="8"/>
  <c r="DL375" i="8"/>
  <c r="DD375" i="8"/>
  <c r="DC375" i="8"/>
  <c r="DV374" i="8"/>
  <c r="DU374" i="8"/>
  <c r="DM374" i="8"/>
  <c r="DL374" i="8"/>
  <c r="DD374" i="8"/>
  <c r="DC374" i="8"/>
  <c r="DV373" i="8"/>
  <c r="DU373" i="8"/>
  <c r="DM373" i="8"/>
  <c r="DL373" i="8"/>
  <c r="DD373" i="8"/>
  <c r="DC373" i="8"/>
  <c r="DV372" i="8"/>
  <c r="DU372" i="8"/>
  <c r="DM372" i="8"/>
  <c r="DL372" i="8"/>
  <c r="DD372" i="8"/>
  <c r="DC372" i="8"/>
  <c r="DV371" i="8"/>
  <c r="DU371" i="8"/>
  <c r="DM371" i="8"/>
  <c r="DL371" i="8"/>
  <c r="DD371" i="8"/>
  <c r="DC371" i="8"/>
  <c r="DV370" i="8"/>
  <c r="DU370" i="8"/>
  <c r="DM370" i="8"/>
  <c r="DL370" i="8"/>
  <c r="DD370" i="8"/>
  <c r="DC370" i="8"/>
  <c r="DV369" i="8"/>
  <c r="DU369" i="8"/>
  <c r="DM369" i="8"/>
  <c r="DL369" i="8"/>
  <c r="DD369" i="8"/>
  <c r="DC369" i="8"/>
  <c r="DV368" i="8"/>
  <c r="DU368" i="8"/>
  <c r="DM368" i="8"/>
  <c r="DL368" i="8"/>
  <c r="DD368" i="8"/>
  <c r="DC368" i="8"/>
  <c r="DV367" i="8"/>
  <c r="DU367" i="8"/>
  <c r="DM367" i="8"/>
  <c r="DL367" i="8"/>
  <c r="DD367" i="8"/>
  <c r="DC367" i="8"/>
  <c r="DV366" i="8"/>
  <c r="DU366" i="8"/>
  <c r="DM366" i="8"/>
  <c r="DL366" i="8"/>
  <c r="DD366" i="8"/>
  <c r="DC366" i="8"/>
  <c r="DV365" i="8"/>
  <c r="DU365" i="8"/>
  <c r="DM365" i="8"/>
  <c r="DL365" i="8"/>
  <c r="DD365" i="8"/>
  <c r="DC365" i="8"/>
  <c r="DV362" i="8"/>
  <c r="DU362" i="8"/>
  <c r="DM362" i="8"/>
  <c r="DL362" i="8"/>
  <c r="DC362" i="8"/>
  <c r="DV361" i="8"/>
  <c r="DU361" i="8"/>
  <c r="DM361" i="8"/>
  <c r="DL361" i="8"/>
  <c r="DC361" i="8"/>
  <c r="DU360" i="8"/>
  <c r="DM360" i="8"/>
  <c r="DL360" i="8"/>
  <c r="DC360" i="8"/>
  <c r="DV359" i="8"/>
  <c r="DU359" i="8"/>
  <c r="DM359" i="8"/>
  <c r="DD359" i="8"/>
  <c r="DC359" i="8"/>
  <c r="DV358" i="8"/>
  <c r="DU358" i="8"/>
  <c r="DM358" i="8"/>
  <c r="DL358" i="8"/>
  <c r="DC358" i="8"/>
  <c r="DV357" i="8"/>
  <c r="DU357" i="8"/>
  <c r="DM357" i="8"/>
  <c r="DL357" i="8"/>
  <c r="DC357" i="8"/>
  <c r="DV356" i="8"/>
  <c r="DU356" i="8"/>
  <c r="DL356" i="8"/>
  <c r="DC356" i="8"/>
  <c r="DU355" i="8"/>
  <c r="DL355" i="8"/>
  <c r="DD355" i="8"/>
  <c r="DC355" i="8"/>
  <c r="DU354" i="8"/>
  <c r="DL354" i="8"/>
  <c r="DC354" i="8"/>
  <c r="DU353" i="8"/>
  <c r="DL353" i="8"/>
  <c r="DC353" i="8"/>
  <c r="DU352" i="8"/>
  <c r="DL352" i="8"/>
  <c r="DC352" i="8"/>
  <c r="DU351" i="8"/>
  <c r="DL351" i="8"/>
  <c r="DC351" i="8"/>
  <c r="DV350" i="8"/>
  <c r="DU350" i="8"/>
  <c r="DL350" i="8"/>
  <c r="DC350" i="8"/>
  <c r="DU346" i="8"/>
  <c r="DL346" i="8"/>
  <c r="DC346" i="8"/>
  <c r="DV345" i="8"/>
  <c r="DU345" i="8"/>
  <c r="DM345" i="8"/>
  <c r="DL345" i="8"/>
  <c r="DD345" i="8"/>
  <c r="DC345" i="8"/>
  <c r="DV344" i="8"/>
  <c r="DU344" i="8"/>
  <c r="DM344" i="8"/>
  <c r="DL344" i="8"/>
  <c r="DC344" i="8"/>
  <c r="DV343" i="8"/>
  <c r="DU343" i="8"/>
  <c r="DM343" i="8"/>
  <c r="DL343" i="8"/>
  <c r="DC343" i="8"/>
  <c r="DV342" i="8"/>
  <c r="DU342" i="8"/>
  <c r="DM342" i="8"/>
  <c r="DL342" i="8"/>
  <c r="DC342" i="8"/>
  <c r="DV341" i="8"/>
  <c r="DU341" i="8"/>
  <c r="DL341" i="8"/>
  <c r="DC341" i="8"/>
  <c r="DU340" i="8"/>
  <c r="DL340" i="8"/>
  <c r="DC340" i="8"/>
  <c r="DV339" i="8"/>
  <c r="DU339" i="8"/>
  <c r="DM339" i="8"/>
  <c r="DL339" i="8"/>
  <c r="DC339" i="8"/>
  <c r="DV338" i="8"/>
  <c r="DU338" i="8"/>
  <c r="DM338" i="8"/>
  <c r="DL338" i="8"/>
  <c r="DD338" i="8"/>
  <c r="DC338" i="8"/>
  <c r="DV334" i="8"/>
  <c r="DU334" i="8"/>
  <c r="DM334" i="8"/>
  <c r="DL334" i="8"/>
  <c r="DD334" i="8"/>
  <c r="DC334" i="8"/>
  <c r="DV333" i="8"/>
  <c r="DU333" i="8"/>
  <c r="DM333" i="8"/>
  <c r="DL333" i="8"/>
  <c r="DD333" i="8"/>
  <c r="DC333" i="8"/>
  <c r="DV332" i="8"/>
  <c r="DU332" i="8"/>
  <c r="DM332" i="8"/>
  <c r="DL332" i="8"/>
  <c r="DD332" i="8"/>
  <c r="DC332" i="8"/>
  <c r="DV331" i="8"/>
  <c r="DU331" i="8"/>
  <c r="DM331" i="8"/>
  <c r="DL331" i="8"/>
  <c r="DD331" i="8"/>
  <c r="DC331" i="8"/>
  <c r="DV330" i="8"/>
  <c r="DU330" i="8"/>
  <c r="DM330" i="8"/>
  <c r="DL330" i="8"/>
  <c r="DD330" i="8"/>
  <c r="DC330" i="8"/>
  <c r="DU329" i="8"/>
  <c r="DM329" i="8"/>
  <c r="DL329" i="8"/>
  <c r="DD329" i="8"/>
  <c r="DC329" i="8"/>
  <c r="DU328" i="8"/>
  <c r="DM328" i="8"/>
  <c r="DL328" i="8"/>
  <c r="DD328" i="8"/>
  <c r="DC328" i="8"/>
  <c r="DV327" i="8"/>
  <c r="DU327" i="8"/>
  <c r="DM327" i="8"/>
  <c r="DL327" i="8"/>
  <c r="DD327" i="8"/>
  <c r="DC327" i="8"/>
  <c r="DV326" i="8"/>
  <c r="DU326" i="8"/>
  <c r="DM326" i="8"/>
  <c r="DL326" i="8"/>
  <c r="DD326" i="8"/>
  <c r="DC326" i="8"/>
  <c r="DU325" i="8"/>
  <c r="DM325" i="8"/>
  <c r="DL325" i="8"/>
  <c r="DD325" i="8"/>
  <c r="DC325" i="8"/>
  <c r="DU324" i="8"/>
  <c r="DM324" i="8"/>
  <c r="DL324" i="8"/>
  <c r="DD324" i="8"/>
  <c r="DC324" i="8"/>
  <c r="DV323" i="8"/>
  <c r="DU323" i="8"/>
  <c r="DM323" i="8"/>
  <c r="DL323" i="8"/>
  <c r="DD323" i="8"/>
  <c r="DC323" i="8"/>
  <c r="DV322" i="8"/>
  <c r="DU322" i="8"/>
  <c r="DM322" i="8"/>
  <c r="DL322" i="8"/>
  <c r="DD322" i="8"/>
  <c r="DC322" i="8"/>
  <c r="DV321" i="8"/>
  <c r="DU321" i="8"/>
  <c r="DM321" i="8"/>
  <c r="DL321" i="8"/>
  <c r="DD321" i="8"/>
  <c r="DC321" i="8"/>
  <c r="DV320" i="8"/>
  <c r="DU320" i="8"/>
  <c r="DM320" i="8"/>
  <c r="DL320" i="8"/>
  <c r="DC320" i="8"/>
  <c r="DV319" i="8"/>
  <c r="DU319" i="8"/>
  <c r="DM319" i="8"/>
  <c r="DL319" i="8"/>
  <c r="DD319" i="8"/>
  <c r="DC319" i="8"/>
  <c r="DV318" i="8"/>
  <c r="DU318" i="8"/>
  <c r="DM318" i="8"/>
  <c r="DL318" i="8"/>
  <c r="DD318" i="8"/>
  <c r="DC318" i="8"/>
  <c r="DU313" i="8"/>
  <c r="DM313" i="8"/>
  <c r="DL313" i="8"/>
  <c r="DC313" i="8"/>
  <c r="DU312" i="8"/>
  <c r="DM312" i="8"/>
  <c r="DL312" i="8"/>
  <c r="DC312" i="8"/>
  <c r="DV311" i="8"/>
  <c r="DU311" i="8"/>
  <c r="DM311" i="8"/>
  <c r="DL311" i="8"/>
  <c r="DD311" i="8"/>
  <c r="DC311" i="8"/>
  <c r="DV310" i="8"/>
  <c r="DU310" i="8"/>
  <c r="DM310" i="8"/>
  <c r="DL310" i="8"/>
  <c r="DD310" i="8"/>
  <c r="DC310" i="8"/>
  <c r="DV309" i="8"/>
  <c r="DU309" i="8"/>
  <c r="DM309" i="8"/>
  <c r="DL309" i="8"/>
  <c r="DD309" i="8"/>
  <c r="DC309" i="8"/>
  <c r="DV308" i="8"/>
  <c r="DU308" i="8"/>
  <c r="DM308" i="8"/>
  <c r="DL308" i="8"/>
  <c r="DD308" i="8"/>
  <c r="DC308" i="8"/>
  <c r="DV307" i="8"/>
  <c r="DU307" i="8"/>
  <c r="DM307" i="8"/>
  <c r="DL307" i="8"/>
  <c r="DD307" i="8"/>
  <c r="DC307" i="8"/>
  <c r="DV306" i="8"/>
  <c r="DU306" i="8"/>
  <c r="DM306" i="8"/>
  <c r="DL306" i="8"/>
  <c r="DD306" i="8"/>
  <c r="DC306" i="8"/>
  <c r="DV305" i="8"/>
  <c r="DU305" i="8"/>
  <c r="DM305" i="8"/>
  <c r="DL305" i="8"/>
  <c r="DD305" i="8"/>
  <c r="DC305" i="8"/>
  <c r="DV304" i="8"/>
  <c r="DU304" i="8"/>
  <c r="DM304" i="8"/>
  <c r="DL304" i="8"/>
  <c r="DD304" i="8"/>
  <c r="DC304" i="8"/>
  <c r="DV303" i="8"/>
  <c r="DU303" i="8"/>
  <c r="DM303" i="8"/>
  <c r="DL303" i="8"/>
  <c r="DD303" i="8"/>
  <c r="DC303" i="8"/>
  <c r="DV302" i="8"/>
  <c r="DU302" i="8"/>
  <c r="DM302" i="8"/>
  <c r="DL302" i="8"/>
  <c r="DD302" i="8"/>
  <c r="DC302" i="8"/>
  <c r="DV301" i="8"/>
  <c r="DU301" i="8"/>
  <c r="DM301" i="8"/>
  <c r="DL301" i="8"/>
  <c r="DD301" i="8"/>
  <c r="DC301" i="8"/>
  <c r="DV300" i="8"/>
  <c r="DU300" i="8"/>
  <c r="DM300" i="8"/>
  <c r="DL300" i="8"/>
  <c r="DD300" i="8"/>
  <c r="DC300" i="8"/>
  <c r="DV299" i="8"/>
  <c r="DU299" i="8"/>
  <c r="DM299" i="8"/>
  <c r="DL299" i="8"/>
  <c r="DD299" i="8"/>
  <c r="DC299" i="8"/>
  <c r="DV298" i="8"/>
  <c r="DU298" i="8"/>
  <c r="DM298" i="8"/>
  <c r="DL298" i="8"/>
  <c r="DD298" i="8"/>
  <c r="DC298" i="8"/>
  <c r="DV297" i="8"/>
  <c r="DU297" i="8"/>
  <c r="DM297" i="8"/>
  <c r="DL297" i="8"/>
  <c r="DD297" i="8"/>
  <c r="DC297" i="8"/>
  <c r="DV296" i="8"/>
  <c r="DU296" i="8"/>
  <c r="DM296" i="8"/>
  <c r="DL296" i="8"/>
  <c r="DD296" i="8"/>
  <c r="DC296" i="8"/>
  <c r="DV295" i="8"/>
  <c r="DU295" i="8"/>
  <c r="DM295" i="8"/>
  <c r="DL295" i="8"/>
  <c r="DD295" i="8"/>
  <c r="DC295" i="8"/>
  <c r="DV294" i="8"/>
  <c r="DU294" i="8"/>
  <c r="DM294" i="8"/>
  <c r="DL294" i="8"/>
  <c r="DD294" i="8"/>
  <c r="DC294" i="8"/>
  <c r="DV293" i="8"/>
  <c r="DU293" i="8"/>
  <c r="DM293" i="8"/>
  <c r="DL293" i="8"/>
  <c r="DD293" i="8"/>
  <c r="DC293" i="8"/>
  <c r="DV292" i="8"/>
  <c r="DU292" i="8"/>
  <c r="DM292" i="8"/>
  <c r="DL292" i="8"/>
  <c r="DD292" i="8"/>
  <c r="DC292" i="8"/>
  <c r="DV291" i="8"/>
  <c r="DU291" i="8"/>
  <c r="DM291" i="8"/>
  <c r="DL291" i="8"/>
  <c r="DD291" i="8"/>
  <c r="DC291" i="8"/>
  <c r="DV290" i="8"/>
  <c r="DU290" i="8"/>
  <c r="DM290" i="8"/>
  <c r="DL290" i="8"/>
  <c r="DD290" i="8"/>
  <c r="DC290" i="8"/>
  <c r="DV289" i="8"/>
  <c r="DU289" i="8"/>
  <c r="DM289" i="8"/>
  <c r="DL289" i="8"/>
  <c r="DD289" i="8"/>
  <c r="DC289" i="8"/>
  <c r="DV288" i="8"/>
  <c r="DU288" i="8"/>
  <c r="DM288" i="8"/>
  <c r="DL288" i="8"/>
  <c r="DD288" i="8"/>
  <c r="DC288" i="8"/>
  <c r="DV287" i="8"/>
  <c r="DU287" i="8"/>
  <c r="DM287" i="8"/>
  <c r="DL287" i="8"/>
  <c r="DD287" i="8"/>
  <c r="DC287" i="8"/>
  <c r="DV286" i="8"/>
  <c r="DU286" i="8"/>
  <c r="DM286" i="8"/>
  <c r="DL286" i="8"/>
  <c r="DD286" i="8"/>
  <c r="DC286" i="8"/>
  <c r="DV285" i="8"/>
  <c r="DU285" i="8"/>
  <c r="DM285" i="8"/>
  <c r="DL285" i="8"/>
  <c r="DD285" i="8"/>
  <c r="DC285" i="8"/>
  <c r="DV284" i="8"/>
  <c r="DU284" i="8"/>
  <c r="DM284" i="8"/>
  <c r="DL284" i="8"/>
  <c r="DD284" i="8"/>
  <c r="DC284" i="8"/>
  <c r="DV283" i="8"/>
  <c r="DU283" i="8"/>
  <c r="DL283" i="8"/>
  <c r="DC283" i="8"/>
  <c r="DV282" i="8"/>
  <c r="DU282" i="8"/>
  <c r="DM282" i="8"/>
  <c r="DL282" i="8"/>
  <c r="DD282" i="8"/>
  <c r="DC282" i="8"/>
  <c r="DV281" i="8"/>
  <c r="DU281" i="8"/>
  <c r="DM281" i="8"/>
  <c r="DL281" i="8"/>
  <c r="DD281" i="8"/>
  <c r="DC281" i="8"/>
  <c r="DV280" i="8"/>
  <c r="DU280" i="8"/>
  <c r="DM280" i="8"/>
  <c r="DL280" i="8"/>
  <c r="DD280" i="8"/>
  <c r="DC280" i="8"/>
  <c r="DV279" i="8"/>
  <c r="DU279" i="8"/>
  <c r="DM279" i="8"/>
  <c r="DL279" i="8"/>
  <c r="DD279" i="8"/>
  <c r="DC279" i="8"/>
  <c r="DV278" i="8"/>
  <c r="DU278" i="8"/>
  <c r="DM278" i="8"/>
  <c r="DL278" i="8"/>
  <c r="DD278" i="8"/>
  <c r="DC278" i="8"/>
  <c r="DV277" i="8"/>
  <c r="DU277" i="8"/>
  <c r="DM277" i="8"/>
  <c r="DL277" i="8"/>
  <c r="DD277" i="8"/>
  <c r="DC277" i="8"/>
  <c r="DV276" i="8"/>
  <c r="DU276" i="8"/>
  <c r="DM276" i="8"/>
  <c r="DL276" i="8"/>
  <c r="DD276" i="8"/>
  <c r="DC276" i="8"/>
  <c r="DV275" i="8"/>
  <c r="DU275" i="8"/>
  <c r="DM275" i="8"/>
  <c r="DL275" i="8"/>
  <c r="DD275" i="8"/>
  <c r="DC275" i="8"/>
  <c r="DM274" i="8"/>
  <c r="DL274" i="8"/>
  <c r="DD274" i="8"/>
  <c r="DC274" i="8"/>
  <c r="DV273" i="8"/>
  <c r="DU273" i="8"/>
  <c r="DM273" i="8"/>
  <c r="DL273" i="8"/>
  <c r="DD273" i="8"/>
  <c r="DC273" i="8"/>
  <c r="DV272" i="8"/>
  <c r="DU272" i="8"/>
  <c r="DM272" i="8"/>
  <c r="DL272" i="8"/>
  <c r="DD272" i="8"/>
  <c r="DC272" i="8"/>
  <c r="DV271" i="8"/>
  <c r="DU271" i="8"/>
  <c r="DM271" i="8"/>
  <c r="DL271" i="8"/>
  <c r="DD271" i="8"/>
  <c r="DC271" i="8"/>
  <c r="DV270" i="8"/>
  <c r="DU270" i="8"/>
  <c r="DM270" i="8"/>
  <c r="DL270" i="8"/>
  <c r="DD270" i="8"/>
  <c r="DC270" i="8"/>
  <c r="DV269" i="8"/>
  <c r="DU269" i="8"/>
  <c r="DM269" i="8"/>
  <c r="DL269" i="8"/>
  <c r="DD269" i="8"/>
  <c r="DC269" i="8"/>
  <c r="DV264" i="8"/>
  <c r="DU264" i="8"/>
  <c r="DM264" i="8"/>
  <c r="DL264" i="8"/>
  <c r="DC264" i="8"/>
  <c r="DV263" i="8"/>
  <c r="DU263" i="8"/>
  <c r="DM263" i="8"/>
  <c r="DL263" i="8"/>
  <c r="DC263" i="8"/>
  <c r="DV262" i="8"/>
  <c r="DU262" i="8"/>
  <c r="DM262" i="8"/>
  <c r="DL262" i="8"/>
  <c r="DC262" i="8"/>
  <c r="DV261" i="8"/>
  <c r="DU261" i="8"/>
  <c r="DM261" i="8"/>
  <c r="DL261" i="8"/>
  <c r="DC261" i="8"/>
  <c r="DU260" i="8"/>
  <c r="DM260" i="8"/>
  <c r="DL260" i="8"/>
  <c r="DC260" i="8"/>
  <c r="DU259" i="8"/>
  <c r="DM259" i="8"/>
  <c r="DL259" i="8"/>
  <c r="DC259" i="8"/>
  <c r="DU258" i="8"/>
  <c r="DM258" i="8"/>
  <c r="DL258" i="8"/>
  <c r="DC258" i="8"/>
  <c r="DV257" i="8"/>
  <c r="DU257" i="8"/>
  <c r="DM257" i="8"/>
  <c r="DL257" i="8"/>
  <c r="DC257" i="8"/>
  <c r="DV256" i="8"/>
  <c r="DU256" i="8"/>
  <c r="DM256" i="8"/>
  <c r="DL256" i="8"/>
  <c r="DC256" i="8"/>
  <c r="DV255" i="8"/>
  <c r="DU255" i="8"/>
  <c r="DM255" i="8"/>
  <c r="DL255" i="8"/>
  <c r="DC255" i="8"/>
  <c r="DV254" i="8"/>
  <c r="DU254" i="8"/>
  <c r="DM254" i="8"/>
  <c r="DL254" i="8"/>
  <c r="DC254" i="8"/>
  <c r="DV253" i="8"/>
  <c r="DU253" i="8"/>
  <c r="DV252" i="8"/>
  <c r="DU252" i="8"/>
  <c r="DM252" i="8"/>
  <c r="DL252" i="8"/>
  <c r="DD252" i="8"/>
  <c r="DC252" i="8"/>
  <c r="DV251" i="8"/>
  <c r="DU251" i="8"/>
  <c r="DM251" i="8"/>
  <c r="DL251" i="8"/>
  <c r="DD251" i="8"/>
  <c r="DC251" i="8"/>
  <c r="DV250" i="8"/>
  <c r="DU250" i="8"/>
  <c r="DM250" i="8"/>
  <c r="DL250" i="8"/>
  <c r="DD250" i="8"/>
  <c r="DC250" i="8"/>
  <c r="DV249" i="8"/>
  <c r="DU249" i="8"/>
  <c r="DM249" i="8"/>
  <c r="DL249" i="8"/>
  <c r="DD249" i="8"/>
  <c r="DC249" i="8"/>
  <c r="DV248" i="8"/>
  <c r="DU248" i="8"/>
  <c r="DM248" i="8"/>
  <c r="DL248" i="8"/>
  <c r="DD248" i="8"/>
  <c r="DC248" i="8"/>
  <c r="DV243" i="8"/>
  <c r="DU243" i="8"/>
  <c r="DM243" i="8"/>
  <c r="DL243" i="8"/>
  <c r="DD243" i="8"/>
  <c r="DC243" i="8"/>
  <c r="DV242" i="8"/>
  <c r="DU242" i="8"/>
  <c r="DM242" i="8"/>
  <c r="DL242" i="8"/>
  <c r="DD242" i="8"/>
  <c r="DC242" i="8"/>
  <c r="DV241" i="8"/>
  <c r="DU241" i="8"/>
  <c r="DM241" i="8"/>
  <c r="DL241" i="8"/>
  <c r="DD241" i="8"/>
  <c r="DC241" i="8"/>
  <c r="DV240" i="8"/>
  <c r="DU240" i="8"/>
  <c r="DM240" i="8"/>
  <c r="DL240" i="8"/>
  <c r="DD240" i="8"/>
  <c r="DC240" i="8"/>
  <c r="DV239" i="8"/>
  <c r="DU239" i="8"/>
  <c r="DM239" i="8"/>
  <c r="DL239" i="8"/>
  <c r="DD239" i="8"/>
  <c r="DC239" i="8"/>
  <c r="DV234" i="8"/>
  <c r="DU234" i="8"/>
  <c r="DM234" i="8"/>
  <c r="DL234" i="8"/>
  <c r="DD234" i="8"/>
  <c r="DC234" i="8"/>
  <c r="DV233" i="8"/>
  <c r="DU233" i="8"/>
  <c r="DM233" i="8"/>
  <c r="DL233" i="8"/>
  <c r="DD233" i="8"/>
  <c r="DC233" i="8"/>
  <c r="DV232" i="8"/>
  <c r="DU232" i="8"/>
  <c r="DM232" i="8"/>
  <c r="DL232" i="8"/>
  <c r="DD232" i="8"/>
  <c r="DC232" i="8"/>
  <c r="DV231" i="8"/>
  <c r="DU231" i="8"/>
  <c r="DM231" i="8"/>
  <c r="DL231" i="8"/>
  <c r="DD231" i="8"/>
  <c r="DC231" i="8"/>
  <c r="DV230" i="8"/>
  <c r="DU230" i="8"/>
  <c r="DM230" i="8"/>
  <c r="DL230" i="8"/>
  <c r="DD230" i="8"/>
  <c r="DC230" i="8"/>
  <c r="DV229" i="8"/>
  <c r="DU229" i="8"/>
  <c r="DM229" i="8"/>
  <c r="DL229" i="8"/>
  <c r="DD229" i="8"/>
  <c r="DC229" i="8"/>
  <c r="DV228" i="8"/>
  <c r="DU228" i="8"/>
  <c r="DM228" i="8"/>
  <c r="DL228" i="8"/>
  <c r="DD228" i="8"/>
  <c r="DC228" i="8"/>
  <c r="DV227" i="8"/>
  <c r="DU227" i="8"/>
  <c r="DM227" i="8"/>
  <c r="DL227" i="8"/>
  <c r="DD227" i="8"/>
  <c r="DC227" i="8"/>
  <c r="DV226" i="8"/>
  <c r="DU226" i="8"/>
  <c r="DM226" i="8"/>
  <c r="DL226" i="8"/>
  <c r="DD226" i="8"/>
  <c r="DC226" i="8"/>
  <c r="DV225" i="8"/>
  <c r="DU225" i="8"/>
  <c r="DM225" i="8"/>
  <c r="DL225" i="8"/>
  <c r="DD225" i="8"/>
  <c r="DC225" i="8"/>
  <c r="DV224" i="8"/>
  <c r="DU224" i="8"/>
  <c r="DM224" i="8"/>
  <c r="DL224" i="8"/>
  <c r="DD224" i="8"/>
  <c r="DC224" i="8"/>
  <c r="DV223" i="8"/>
  <c r="DU223" i="8"/>
  <c r="DM223" i="8"/>
  <c r="DL223" i="8"/>
  <c r="DD223" i="8"/>
  <c r="DC223" i="8"/>
  <c r="DV222" i="8"/>
  <c r="DU222" i="8"/>
  <c r="DL222" i="8"/>
  <c r="DD222" i="8"/>
  <c r="DC222" i="8"/>
  <c r="DV221" i="8"/>
  <c r="DU221" i="8"/>
  <c r="DM221" i="8"/>
  <c r="DL221" i="8"/>
  <c r="DD221" i="8"/>
  <c r="DC221" i="8"/>
  <c r="DV220" i="8"/>
  <c r="DU220" i="8"/>
  <c r="DM220" i="8"/>
  <c r="DL220" i="8"/>
  <c r="DD220" i="8"/>
  <c r="DC220" i="8"/>
  <c r="DV219" i="8"/>
  <c r="DU219" i="8"/>
  <c r="DM219" i="8"/>
  <c r="DL219" i="8"/>
  <c r="DD219" i="8"/>
  <c r="DC219" i="8"/>
  <c r="DU218" i="8"/>
  <c r="DL218" i="8"/>
  <c r="DD218" i="8"/>
  <c r="DC218" i="8"/>
  <c r="DU217" i="8"/>
  <c r="DM217" i="8"/>
  <c r="DL217" i="8"/>
  <c r="DD217" i="8"/>
  <c r="DC217" i="8"/>
  <c r="DU212" i="8"/>
  <c r="DM212" i="8"/>
  <c r="DL212" i="8"/>
  <c r="DD212" i="8"/>
  <c r="DC212" i="8"/>
  <c r="DU211" i="8"/>
  <c r="DM211" i="8"/>
  <c r="DL211" i="8"/>
  <c r="DD211" i="8"/>
  <c r="DC211" i="8"/>
  <c r="DU210" i="8"/>
  <c r="DM210" i="8"/>
  <c r="DL210" i="8"/>
  <c r="DD210" i="8"/>
  <c r="DC210" i="8"/>
  <c r="DU209" i="8"/>
  <c r="DM209" i="8"/>
  <c r="DL209" i="8"/>
  <c r="DD209" i="8"/>
  <c r="DC209" i="8"/>
  <c r="DU208" i="8"/>
  <c r="DM208" i="8"/>
  <c r="DL208" i="8"/>
  <c r="DD208" i="8"/>
  <c r="DC208" i="8"/>
  <c r="DV207" i="8"/>
  <c r="DU207" i="8"/>
  <c r="DM207" i="8"/>
  <c r="DL207" i="8"/>
  <c r="DD207" i="8"/>
  <c r="DC207" i="8"/>
  <c r="DV206" i="8"/>
  <c r="DU206" i="8"/>
  <c r="DM206" i="8"/>
  <c r="DL206" i="8"/>
  <c r="DD206" i="8"/>
  <c r="DC206" i="8"/>
  <c r="DU205" i="8"/>
  <c r="DM205" i="8"/>
  <c r="DL205" i="8"/>
  <c r="DD205" i="8"/>
  <c r="DC205" i="8"/>
  <c r="DU204" i="8"/>
  <c r="DM204" i="8"/>
  <c r="DL204" i="8"/>
  <c r="DD204" i="8"/>
  <c r="DC204" i="8"/>
  <c r="DU203" i="8"/>
  <c r="DM203" i="8"/>
  <c r="DL203" i="8"/>
  <c r="DD203" i="8"/>
  <c r="DC203" i="8"/>
  <c r="DU202" i="8"/>
  <c r="DM202" i="8"/>
  <c r="DL202" i="8"/>
  <c r="DD202" i="8"/>
  <c r="DC202" i="8"/>
  <c r="DU201" i="8"/>
  <c r="DM201" i="8"/>
  <c r="DL201" i="8"/>
  <c r="DD201" i="8"/>
  <c r="DC201" i="8"/>
  <c r="DU200" i="8"/>
  <c r="DM200" i="8"/>
  <c r="DL200" i="8"/>
  <c r="DD200" i="8"/>
  <c r="DC200" i="8"/>
  <c r="DU199" i="8"/>
  <c r="DM199" i="8"/>
  <c r="DL199" i="8"/>
  <c r="DD199" i="8"/>
  <c r="DC199" i="8"/>
  <c r="DV194" i="8"/>
  <c r="DU194" i="8"/>
  <c r="DM194" i="8"/>
  <c r="DL194" i="8"/>
  <c r="DD194" i="8"/>
  <c r="DC194" i="8"/>
  <c r="DV193" i="8"/>
  <c r="DU193" i="8"/>
  <c r="DM193" i="8"/>
  <c r="DL193" i="8"/>
  <c r="DD193" i="8"/>
  <c r="DC193" i="8"/>
  <c r="DV192" i="8"/>
  <c r="DU192" i="8"/>
  <c r="DM192" i="8"/>
  <c r="DL192" i="8"/>
  <c r="DD192" i="8"/>
  <c r="DC192" i="8"/>
  <c r="DV191" i="8"/>
  <c r="DU191" i="8"/>
  <c r="DM191" i="8"/>
  <c r="DL191" i="8"/>
  <c r="DD191" i="8"/>
  <c r="DC191" i="8"/>
  <c r="DV190" i="8"/>
  <c r="DU190" i="8"/>
  <c r="DM190" i="8"/>
  <c r="DL190" i="8"/>
  <c r="DC190" i="8"/>
  <c r="DV189" i="8"/>
  <c r="DU189" i="8"/>
  <c r="DM189" i="8"/>
  <c r="DL189" i="8"/>
  <c r="DC189" i="8"/>
  <c r="DV188" i="8"/>
  <c r="DU188" i="8"/>
  <c r="DM188" i="8"/>
  <c r="DL188" i="8"/>
  <c r="DC188" i="8"/>
  <c r="DV187" i="8"/>
  <c r="DU187" i="8"/>
  <c r="DM187" i="8"/>
  <c r="DL187" i="8"/>
  <c r="DC187" i="8"/>
  <c r="DV186" i="8"/>
  <c r="DU186" i="8"/>
  <c r="DM186" i="8"/>
  <c r="DL186" i="8"/>
  <c r="DC186" i="8"/>
  <c r="DV185" i="8"/>
  <c r="DU185" i="8"/>
  <c r="DM185" i="8"/>
  <c r="DL185" i="8"/>
  <c r="DD185" i="8"/>
  <c r="DC185" i="8"/>
  <c r="DV184" i="8"/>
  <c r="DU184" i="8"/>
  <c r="DL184" i="8"/>
  <c r="DC184" i="8"/>
  <c r="DV183" i="8"/>
  <c r="DU183" i="8"/>
  <c r="DL183" i="8"/>
  <c r="DC183" i="8"/>
  <c r="DV182" i="8"/>
  <c r="DU182" i="8"/>
  <c r="DL182" i="8"/>
  <c r="DC182" i="8"/>
  <c r="DV181" i="8"/>
  <c r="DU181" i="8"/>
  <c r="DL181" i="8"/>
  <c r="DC181" i="8"/>
  <c r="DW180" i="8"/>
  <c r="DV180" i="8"/>
  <c r="DU180" i="8"/>
  <c r="DQ180" i="8"/>
  <c r="DP180" i="8"/>
  <c r="DO180" i="8"/>
  <c r="DM180" i="8"/>
  <c r="DL180" i="8"/>
  <c r="DD180" i="8"/>
  <c r="DC180" i="8"/>
  <c r="DV178" i="8"/>
  <c r="DU178" i="8"/>
  <c r="DM178" i="8"/>
  <c r="DL178" i="8"/>
  <c r="DD178" i="8"/>
  <c r="DC178" i="8"/>
  <c r="DU177" i="8"/>
  <c r="DL177" i="8"/>
  <c r="DD177" i="8"/>
  <c r="DC177" i="8"/>
  <c r="DV176" i="8"/>
  <c r="DU176" i="8"/>
  <c r="DL176" i="8"/>
  <c r="DC176" i="8"/>
  <c r="DV172" i="8"/>
  <c r="DU172" i="8"/>
  <c r="DL172" i="8"/>
  <c r="DD172" i="8"/>
  <c r="DC172" i="8"/>
  <c r="DV171" i="8"/>
  <c r="DU171" i="8"/>
  <c r="DL171" i="8"/>
  <c r="DD171" i="8"/>
  <c r="DC171" i="8"/>
  <c r="DU170" i="8"/>
  <c r="DL170" i="8"/>
  <c r="DC170" i="8"/>
  <c r="DV169" i="8"/>
  <c r="DU169" i="8"/>
  <c r="DL169" i="8"/>
  <c r="DD169" i="8"/>
  <c r="DC169" i="8"/>
  <c r="DV167" i="8"/>
  <c r="DU167" i="8"/>
  <c r="DL167" i="8"/>
  <c r="DD167" i="8"/>
  <c r="DC167" i="8"/>
  <c r="DV166" i="8"/>
  <c r="DU166" i="8"/>
  <c r="DL166" i="8"/>
  <c r="DD166" i="8"/>
  <c r="DC166" i="8"/>
  <c r="DU165" i="8"/>
  <c r="DL165" i="8"/>
  <c r="DC165" i="8"/>
  <c r="DV164" i="8"/>
  <c r="DU164" i="8"/>
  <c r="DL164" i="8"/>
  <c r="DD164" i="8"/>
  <c r="DC164" i="8"/>
  <c r="DV163" i="8"/>
  <c r="DU163" i="8"/>
  <c r="DL163" i="8"/>
  <c r="DD163" i="8"/>
  <c r="DC163" i="8"/>
  <c r="DU162" i="8"/>
  <c r="DL162" i="8"/>
  <c r="DC162" i="8"/>
  <c r="DV161" i="8"/>
  <c r="DU161" i="8"/>
  <c r="DL161" i="8"/>
  <c r="DD161" i="8"/>
  <c r="DC161" i="8"/>
  <c r="DV160" i="8"/>
  <c r="DU160" i="8"/>
  <c r="DL160" i="8"/>
  <c r="DD160" i="8"/>
  <c r="DC160" i="8"/>
  <c r="DV159" i="8"/>
  <c r="DU159" i="8"/>
  <c r="DL159" i="8"/>
  <c r="DD159" i="8"/>
  <c r="DC159" i="8"/>
  <c r="DV158" i="8"/>
  <c r="DU158" i="8"/>
  <c r="DL158" i="8"/>
  <c r="DD158" i="8"/>
  <c r="DC158" i="8"/>
  <c r="DV157" i="8"/>
  <c r="DU157" i="8"/>
  <c r="DL157" i="8"/>
  <c r="DD157" i="8"/>
  <c r="DC157" i="8"/>
  <c r="DV156" i="8"/>
  <c r="DU156" i="8"/>
  <c r="DL156" i="8"/>
  <c r="DD156" i="8"/>
  <c r="DC156" i="8"/>
  <c r="DV155" i="8"/>
  <c r="DU155" i="8"/>
  <c r="DL155" i="8"/>
  <c r="DD155" i="8"/>
  <c r="DC155" i="8"/>
  <c r="DV154" i="8"/>
  <c r="DU154" i="8"/>
  <c r="DL154" i="8"/>
  <c r="DC154" i="8"/>
  <c r="DV153" i="8"/>
  <c r="DU153" i="8"/>
  <c r="DM153" i="8"/>
  <c r="DL153" i="8"/>
  <c r="DD153" i="8"/>
  <c r="DC153" i="8"/>
  <c r="DU152" i="8"/>
  <c r="DL152" i="8"/>
  <c r="DC152" i="8"/>
  <c r="DV151" i="8"/>
  <c r="DU151" i="8"/>
  <c r="DM151" i="8"/>
  <c r="DL151" i="8"/>
  <c r="DD151" i="8"/>
  <c r="DC151" i="8"/>
  <c r="DV150" i="8"/>
  <c r="DU150" i="8"/>
  <c r="DM150" i="8"/>
  <c r="DL150" i="8"/>
  <c r="DD150" i="8"/>
  <c r="DC150" i="8"/>
  <c r="DV149" i="8"/>
  <c r="DU149" i="8"/>
  <c r="DM149" i="8"/>
  <c r="DL149" i="8"/>
  <c r="DD149" i="8"/>
  <c r="DC149" i="8"/>
  <c r="DU148" i="8"/>
  <c r="DL148" i="8"/>
  <c r="DC148" i="8"/>
  <c r="DV147" i="8"/>
  <c r="DU147" i="8"/>
  <c r="DM147" i="8"/>
  <c r="DL147" i="8"/>
  <c r="DD147" i="8"/>
  <c r="DC147" i="8"/>
  <c r="DV146" i="8"/>
  <c r="DU146" i="8"/>
  <c r="DM146" i="8"/>
  <c r="DL146" i="8"/>
  <c r="DD146" i="8"/>
  <c r="DC146" i="8"/>
  <c r="DV145" i="8"/>
  <c r="DU145" i="8"/>
  <c r="DM145" i="8"/>
  <c r="DL145" i="8"/>
  <c r="DD145" i="8"/>
  <c r="DC145" i="8"/>
  <c r="DV144" i="8"/>
  <c r="DU144" i="8"/>
  <c r="DL144" i="8"/>
  <c r="DC144" i="8"/>
  <c r="DV143" i="8"/>
  <c r="DU143" i="8"/>
  <c r="DM143" i="8"/>
  <c r="DL143" i="8"/>
  <c r="DD143" i="8"/>
  <c r="DC143" i="8"/>
  <c r="DV142" i="8"/>
  <c r="DU142" i="8"/>
  <c r="DM142" i="8"/>
  <c r="DL142" i="8"/>
  <c r="DD142" i="8"/>
  <c r="DC142" i="8"/>
  <c r="DV141" i="8"/>
  <c r="DU141" i="8"/>
  <c r="DM141" i="8"/>
  <c r="DL141" i="8"/>
  <c r="DD141" i="8"/>
  <c r="DC141" i="8"/>
  <c r="DV140" i="8"/>
  <c r="DU140" i="8"/>
  <c r="DM140" i="8"/>
  <c r="DL140" i="8"/>
  <c r="DD140" i="8"/>
  <c r="DC140" i="8"/>
  <c r="DV139" i="8"/>
  <c r="DU139" i="8"/>
  <c r="DM139" i="8"/>
  <c r="DL139" i="8"/>
  <c r="DD139" i="8"/>
  <c r="DC139" i="8"/>
  <c r="DV138" i="8"/>
  <c r="DU138" i="8"/>
  <c r="DM138" i="8"/>
  <c r="DL138" i="8"/>
  <c r="DD138" i="8"/>
  <c r="DC138" i="8"/>
  <c r="DV137" i="8"/>
  <c r="DU137" i="8"/>
  <c r="DM137" i="8"/>
  <c r="DL137" i="8"/>
  <c r="DD137" i="8"/>
  <c r="DC137" i="8"/>
  <c r="DV136" i="8"/>
  <c r="DU136" i="8"/>
  <c r="DM136" i="8"/>
  <c r="DL136" i="8"/>
  <c r="DD136" i="8"/>
  <c r="DC136" i="8"/>
  <c r="DV135" i="8"/>
  <c r="DU135" i="8"/>
  <c r="DM135" i="8"/>
  <c r="DL135" i="8"/>
  <c r="DD135" i="8"/>
  <c r="DC135" i="8"/>
  <c r="DV134" i="8"/>
  <c r="DU134" i="8"/>
  <c r="DM134" i="8"/>
  <c r="DL134" i="8"/>
  <c r="DD134" i="8"/>
  <c r="DC134" i="8"/>
  <c r="DV133" i="8"/>
  <c r="DU133" i="8"/>
  <c r="DM133" i="8"/>
  <c r="DL133" i="8"/>
  <c r="DD133" i="8"/>
  <c r="DC133" i="8"/>
  <c r="DV132" i="8"/>
  <c r="DU132" i="8"/>
  <c r="DM132" i="8"/>
  <c r="DL132" i="8"/>
  <c r="DD132" i="8"/>
  <c r="DC132" i="8"/>
  <c r="DV131" i="8"/>
  <c r="DU131" i="8"/>
  <c r="DM131" i="8"/>
  <c r="DL131" i="8"/>
  <c r="DD131" i="8"/>
  <c r="DC131" i="8"/>
  <c r="DV130" i="8"/>
  <c r="DU130" i="8"/>
  <c r="DM130" i="8"/>
  <c r="DL130" i="8"/>
  <c r="DD130" i="8"/>
  <c r="DC130" i="8"/>
  <c r="DV129" i="8"/>
  <c r="DU129" i="8"/>
  <c r="DM129" i="8"/>
  <c r="DL129" i="8"/>
  <c r="DD129" i="8"/>
  <c r="DC129" i="8"/>
  <c r="DV128" i="8"/>
  <c r="DU128" i="8"/>
  <c r="DM128" i="8"/>
  <c r="DL128" i="8"/>
  <c r="DD128" i="8"/>
  <c r="DC128" i="8"/>
  <c r="DV127" i="8"/>
  <c r="DU127" i="8"/>
  <c r="DM127" i="8"/>
  <c r="DL127" i="8"/>
  <c r="DD127" i="8"/>
  <c r="DC127" i="8"/>
  <c r="DV126" i="8"/>
  <c r="DU126" i="8"/>
  <c r="DM126" i="8"/>
  <c r="DL126" i="8"/>
  <c r="DD126" i="8"/>
  <c r="DC126" i="8"/>
  <c r="DV125" i="8"/>
  <c r="DU125" i="8"/>
  <c r="DM125" i="8"/>
  <c r="DL125" i="8"/>
  <c r="DD125" i="8"/>
  <c r="DC125" i="8"/>
  <c r="DU124" i="8"/>
  <c r="DL124" i="8"/>
  <c r="DD124" i="8"/>
  <c r="DC124" i="8"/>
  <c r="DV123" i="8"/>
  <c r="DU123" i="8"/>
  <c r="DL123" i="8"/>
  <c r="DD123" i="8"/>
  <c r="DC123" i="8"/>
  <c r="DV122" i="8"/>
  <c r="DU122" i="8"/>
  <c r="DL122" i="8"/>
  <c r="DD122" i="8"/>
  <c r="DC122" i="8"/>
  <c r="DV121" i="8"/>
  <c r="DU121" i="8"/>
  <c r="DL121" i="8"/>
  <c r="DD121" i="8"/>
  <c r="DC121" i="8"/>
  <c r="DV120" i="8"/>
  <c r="DU120" i="8"/>
  <c r="DL120" i="8"/>
  <c r="DD120" i="8"/>
  <c r="DC120" i="8"/>
  <c r="DV119" i="8"/>
  <c r="DU119" i="8"/>
  <c r="DL119" i="8"/>
  <c r="DD119" i="8"/>
  <c r="DC119" i="8"/>
  <c r="DV118" i="8"/>
  <c r="DU118" i="8"/>
  <c r="DL118" i="8"/>
  <c r="DD118" i="8"/>
  <c r="DC118" i="8"/>
  <c r="DV117" i="8"/>
  <c r="DU117" i="8"/>
  <c r="DL117" i="8"/>
  <c r="DD117" i="8"/>
  <c r="DC117" i="8"/>
  <c r="DU116" i="8"/>
  <c r="DL116" i="8"/>
  <c r="DD116" i="8"/>
  <c r="DC116" i="8"/>
  <c r="DV115" i="8"/>
  <c r="DU115" i="8"/>
  <c r="DL115" i="8"/>
  <c r="DD115" i="8"/>
  <c r="DC115" i="8"/>
  <c r="DV114" i="8"/>
  <c r="DU114" i="8"/>
  <c r="DL114" i="8"/>
  <c r="DD114" i="8"/>
  <c r="DC114" i="8"/>
  <c r="DU113" i="8"/>
  <c r="DL113" i="8"/>
  <c r="DD113" i="8"/>
  <c r="DC113" i="8"/>
  <c r="DV112" i="8"/>
  <c r="DU112" i="8"/>
  <c r="DL112" i="8"/>
  <c r="DD112" i="8"/>
  <c r="DC112" i="8"/>
  <c r="DU111" i="8"/>
  <c r="DL111" i="8"/>
  <c r="DD111" i="8"/>
  <c r="DC111" i="8"/>
  <c r="DU110" i="8"/>
  <c r="DL110" i="8"/>
  <c r="DD110" i="8"/>
  <c r="DC110" i="8"/>
  <c r="DV109" i="8"/>
  <c r="DU109" i="8"/>
  <c r="DL109" i="8"/>
  <c r="DD109" i="8"/>
  <c r="DC109" i="8"/>
  <c r="DU108" i="8"/>
  <c r="DL108" i="8"/>
  <c r="DD108" i="8"/>
  <c r="DC108" i="8"/>
  <c r="DV107" i="8"/>
  <c r="DU107" i="8"/>
  <c r="DL107" i="8"/>
  <c r="DD107" i="8"/>
  <c r="DC107" i="8"/>
  <c r="DU106" i="8"/>
  <c r="DL106" i="8"/>
  <c r="DD106" i="8"/>
  <c r="DC106" i="8"/>
  <c r="DV105" i="8"/>
  <c r="DU105" i="8"/>
  <c r="DL105" i="8"/>
  <c r="DD105" i="8"/>
  <c r="DC105" i="8"/>
  <c r="DV104" i="8"/>
  <c r="DU104" i="8"/>
  <c r="DM104" i="8"/>
  <c r="DL104" i="8"/>
  <c r="DD104" i="8"/>
  <c r="DC104" i="8"/>
  <c r="DV103" i="8"/>
  <c r="DU103" i="8"/>
  <c r="DM103" i="8"/>
  <c r="DL103" i="8"/>
  <c r="DD103" i="8"/>
  <c r="DC103" i="8"/>
  <c r="DV102" i="8"/>
  <c r="DU102" i="8"/>
  <c r="DM102" i="8"/>
  <c r="DL102" i="8"/>
  <c r="DD102" i="8"/>
  <c r="DC102" i="8"/>
  <c r="DV101" i="8"/>
  <c r="DU101" i="8"/>
  <c r="DM101" i="8"/>
  <c r="DL101" i="8"/>
  <c r="DD101" i="8"/>
  <c r="DC101" i="8"/>
  <c r="DV100" i="8"/>
  <c r="DU100" i="8"/>
  <c r="DM100" i="8"/>
  <c r="DL100" i="8"/>
  <c r="DD100" i="8"/>
  <c r="DC100" i="8"/>
  <c r="DV99" i="8"/>
  <c r="DU99" i="8"/>
  <c r="DM99" i="8"/>
  <c r="DL99" i="8"/>
  <c r="DD99" i="8"/>
  <c r="DC99" i="8"/>
  <c r="DV98" i="8"/>
  <c r="DU98" i="8"/>
  <c r="DM98" i="8"/>
  <c r="DL98" i="8"/>
  <c r="DD98" i="8"/>
  <c r="DC98" i="8"/>
  <c r="DV97" i="8"/>
  <c r="DU97" i="8"/>
  <c r="DM97" i="8"/>
  <c r="DL97" i="8"/>
  <c r="DD97" i="8"/>
  <c r="DC97" i="8"/>
  <c r="DV96" i="8"/>
  <c r="DU96" i="8"/>
  <c r="DM96" i="8"/>
  <c r="DL96" i="8"/>
  <c r="DD96" i="8"/>
  <c r="DC96" i="8"/>
  <c r="DU95" i="8"/>
  <c r="DL95" i="8"/>
  <c r="DC95" i="8"/>
  <c r="DV94" i="8"/>
  <c r="DU94" i="8"/>
  <c r="DM94" i="8"/>
  <c r="DL94" i="8"/>
  <c r="DD94" i="8"/>
  <c r="DC94" i="8"/>
  <c r="DV93" i="8"/>
  <c r="DU93" i="8"/>
  <c r="DM93" i="8"/>
  <c r="DL93" i="8"/>
  <c r="DD93" i="8"/>
  <c r="DC93" i="8"/>
  <c r="DV92" i="8"/>
  <c r="DU92" i="8"/>
  <c r="DM92" i="8"/>
  <c r="DL92" i="8"/>
  <c r="DD92" i="8"/>
  <c r="DC92" i="8"/>
  <c r="DV91" i="8"/>
  <c r="DU91" i="8"/>
  <c r="DM91" i="8"/>
  <c r="DL91" i="8"/>
  <c r="DD91" i="8"/>
  <c r="DC91" i="8"/>
  <c r="DV90" i="8"/>
  <c r="DU90" i="8"/>
  <c r="DM90" i="8"/>
  <c r="DL90" i="8"/>
  <c r="DD90" i="8"/>
  <c r="DC90" i="8"/>
  <c r="DV86" i="8"/>
  <c r="DU86" i="8"/>
  <c r="DL86" i="8"/>
  <c r="DC86" i="8"/>
  <c r="DU85" i="8"/>
  <c r="DL85" i="8"/>
  <c r="DC85" i="8"/>
  <c r="DV84" i="8"/>
  <c r="DU84" i="8"/>
  <c r="DM84" i="8"/>
  <c r="DL84" i="8"/>
  <c r="DD84" i="8"/>
  <c r="DC84" i="8"/>
  <c r="DV83" i="8"/>
  <c r="DU83" i="8"/>
  <c r="DM83" i="8"/>
  <c r="DL83" i="8"/>
  <c r="DD83" i="8"/>
  <c r="DC83" i="8"/>
  <c r="DV82" i="8"/>
  <c r="DU82" i="8"/>
  <c r="DM82" i="8"/>
  <c r="DL82" i="8"/>
  <c r="DD82" i="8"/>
  <c r="DC82" i="8"/>
  <c r="DV81" i="8"/>
  <c r="DU81" i="8"/>
  <c r="DM81" i="8"/>
  <c r="DL81" i="8"/>
  <c r="DD81" i="8"/>
  <c r="DC81" i="8"/>
  <c r="DV80" i="8"/>
  <c r="DU80" i="8"/>
  <c r="DM80" i="8"/>
  <c r="DL80" i="8"/>
  <c r="DD80" i="8"/>
  <c r="DC80" i="8"/>
  <c r="DV79" i="8"/>
  <c r="DU79" i="8"/>
  <c r="DM79" i="8"/>
  <c r="DL79" i="8"/>
  <c r="DD79" i="8"/>
  <c r="DV75" i="8"/>
  <c r="DU75" i="8"/>
  <c r="DM75" i="8"/>
  <c r="DL75" i="8"/>
  <c r="DD75" i="8"/>
  <c r="DC75" i="8"/>
  <c r="DV74" i="8"/>
  <c r="DU74" i="8"/>
  <c r="DM74" i="8"/>
  <c r="DL74" i="8"/>
  <c r="DD74" i="8"/>
  <c r="DC74" i="8"/>
  <c r="DV73" i="8"/>
  <c r="DU73" i="8"/>
  <c r="DM73" i="8"/>
  <c r="DL73" i="8"/>
  <c r="DD73" i="8"/>
  <c r="DC73" i="8"/>
  <c r="DV72" i="8"/>
  <c r="DU72" i="8"/>
  <c r="DM72" i="8"/>
  <c r="DL72" i="8"/>
  <c r="DD72" i="8"/>
  <c r="DC72" i="8"/>
  <c r="DV71" i="8"/>
  <c r="DU71" i="8"/>
  <c r="DM71" i="8"/>
  <c r="DL71" i="8"/>
  <c r="DD71" i="8"/>
  <c r="DC71" i="8"/>
  <c r="DV70" i="8"/>
  <c r="DU70" i="8"/>
  <c r="DM70" i="8"/>
  <c r="DL70" i="8"/>
  <c r="DD70" i="8"/>
  <c r="DC70" i="8"/>
  <c r="DV69" i="8"/>
  <c r="DU69" i="8"/>
  <c r="DM69" i="8"/>
  <c r="DL69" i="8"/>
  <c r="DD69" i="8"/>
  <c r="DC69" i="8"/>
  <c r="DV68" i="8"/>
  <c r="DU68" i="8"/>
  <c r="DM68" i="8"/>
  <c r="DL68" i="8"/>
  <c r="DD68" i="8"/>
  <c r="DC68" i="8"/>
  <c r="DV63" i="8"/>
  <c r="DU63" i="8"/>
  <c r="DM63" i="8"/>
  <c r="DL63" i="8"/>
  <c r="DD63" i="8"/>
  <c r="DC63" i="8"/>
  <c r="DV62" i="8"/>
  <c r="DU62" i="8"/>
  <c r="DM62" i="8"/>
  <c r="DL62" i="8"/>
  <c r="DD62" i="8"/>
  <c r="DC62" i="8"/>
  <c r="DV61" i="8"/>
  <c r="DU61" i="8"/>
  <c r="DM61" i="8"/>
  <c r="DL61" i="8"/>
  <c r="DD61" i="8"/>
  <c r="DC61" i="8"/>
  <c r="DV60" i="8"/>
  <c r="DU60" i="8"/>
  <c r="DM60" i="8"/>
  <c r="DL60" i="8"/>
  <c r="DD60" i="8"/>
  <c r="DC60" i="8"/>
  <c r="DV59" i="8"/>
  <c r="DU59" i="8"/>
  <c r="DM59" i="8"/>
  <c r="DL59" i="8"/>
  <c r="DD59" i="8"/>
  <c r="DC59" i="8"/>
  <c r="DV58" i="8"/>
  <c r="DU58" i="8"/>
  <c r="DM58" i="8"/>
  <c r="DL58" i="8"/>
  <c r="DC58" i="8"/>
  <c r="DV57" i="8"/>
  <c r="DU57" i="8"/>
  <c r="DM57" i="8"/>
  <c r="DL57" i="8"/>
  <c r="DC57" i="8"/>
  <c r="DV56" i="8"/>
  <c r="DU56" i="8"/>
  <c r="DM56" i="8"/>
  <c r="DL56" i="8"/>
  <c r="DC56" i="8"/>
  <c r="DV55" i="8"/>
  <c r="DU55" i="8"/>
  <c r="DM55" i="8"/>
  <c r="DL55" i="8"/>
  <c r="DD55" i="8"/>
  <c r="DC55" i="8"/>
  <c r="DV54" i="8"/>
  <c r="DU54" i="8"/>
  <c r="DM54" i="8"/>
  <c r="DL54" i="8"/>
  <c r="DD54" i="8"/>
  <c r="DC54" i="8"/>
  <c r="DV53" i="8"/>
  <c r="DU53" i="8"/>
  <c r="DM53" i="8"/>
  <c r="DL53" i="8"/>
  <c r="DD53" i="8"/>
  <c r="DC53" i="8"/>
  <c r="DV52" i="8"/>
  <c r="DU52" i="8"/>
  <c r="DM52" i="8"/>
  <c r="DL52" i="8"/>
  <c r="DD52" i="8"/>
  <c r="DC52" i="8"/>
  <c r="DV51" i="8"/>
  <c r="DU51" i="8"/>
  <c r="DM51" i="8"/>
  <c r="DL51" i="8"/>
  <c r="DD51" i="8"/>
  <c r="DC51" i="8"/>
  <c r="DV50" i="8"/>
  <c r="DU50" i="8"/>
  <c r="DM50" i="8"/>
  <c r="DL50" i="8"/>
  <c r="DD50" i="8"/>
  <c r="DC50" i="8"/>
  <c r="DV49" i="8"/>
  <c r="DU49" i="8"/>
  <c r="DL49" i="8"/>
  <c r="DC49" i="8"/>
  <c r="DU48" i="8"/>
  <c r="DL48" i="8"/>
  <c r="DC48" i="8"/>
  <c r="DV47" i="8"/>
  <c r="DU47" i="8"/>
  <c r="DL47" i="8"/>
  <c r="DC47" i="8"/>
  <c r="DU46" i="8"/>
  <c r="DL46" i="8"/>
  <c r="DC46" i="8"/>
  <c r="DU45" i="8"/>
  <c r="DL45" i="8"/>
  <c r="DC45" i="8"/>
  <c r="DV44" i="8"/>
  <c r="DU44" i="8"/>
  <c r="DM44" i="8"/>
  <c r="DL44" i="8"/>
  <c r="DC44" i="8"/>
  <c r="DU43" i="8"/>
  <c r="DM43" i="8"/>
  <c r="DL43" i="8"/>
  <c r="DC43" i="8"/>
  <c r="DV42" i="8"/>
  <c r="DU42" i="8"/>
  <c r="DM42" i="8"/>
  <c r="DL42" i="8"/>
  <c r="DD42" i="8"/>
  <c r="DC42" i="8"/>
  <c r="DV41" i="8"/>
  <c r="DU41" i="8"/>
  <c r="DM41" i="8"/>
  <c r="DL41" i="8"/>
  <c r="DD41" i="8"/>
  <c r="DC41" i="8"/>
  <c r="DV40" i="8"/>
  <c r="DU40" i="8"/>
  <c r="DM40" i="8"/>
  <c r="DL40" i="8"/>
  <c r="DD40" i="8"/>
  <c r="DC40" i="8"/>
  <c r="DU39" i="8"/>
  <c r="DL39" i="8"/>
  <c r="DD39" i="8"/>
  <c r="DC39" i="8"/>
  <c r="DU38" i="8"/>
  <c r="DL38" i="8"/>
  <c r="DD38" i="8"/>
  <c r="DC38" i="8"/>
  <c r="DV37" i="8"/>
  <c r="DU37" i="8"/>
  <c r="DM37" i="8"/>
  <c r="DL37" i="8"/>
  <c r="DD37" i="8"/>
  <c r="DC37" i="8"/>
  <c r="DV36" i="8"/>
  <c r="DU36" i="8"/>
  <c r="DM36" i="8"/>
  <c r="DL36" i="8"/>
  <c r="DD36" i="8"/>
  <c r="DC36" i="8"/>
  <c r="DV35" i="8"/>
  <c r="DU35" i="8"/>
  <c r="DM35" i="8"/>
  <c r="DL35" i="8"/>
  <c r="DD35" i="8"/>
  <c r="DC35" i="8"/>
  <c r="DV34" i="8"/>
  <c r="DU34" i="8"/>
  <c r="DM34" i="8"/>
  <c r="DL34" i="8"/>
  <c r="DD34" i="8"/>
  <c r="DC34" i="8"/>
  <c r="DV33" i="8"/>
  <c r="DU33" i="8"/>
  <c r="DM33" i="8"/>
  <c r="DL33" i="8"/>
  <c r="DD33" i="8"/>
  <c r="DC33" i="8"/>
  <c r="DV32" i="8"/>
  <c r="DU32" i="8"/>
  <c r="DM32" i="8"/>
  <c r="DL32" i="8"/>
  <c r="DD32" i="8"/>
  <c r="DC32" i="8"/>
  <c r="DV31" i="8"/>
  <c r="DU31" i="8"/>
  <c r="DM31" i="8"/>
  <c r="DL31" i="8"/>
  <c r="DD31" i="8"/>
  <c r="DC31" i="8"/>
  <c r="DU30" i="8"/>
  <c r="DM30" i="8"/>
  <c r="DL30" i="8"/>
  <c r="DD30" i="8"/>
  <c r="DC30" i="8"/>
  <c r="DU29" i="8"/>
  <c r="DM29" i="8"/>
  <c r="DL29" i="8"/>
  <c r="DD29" i="8"/>
  <c r="DC29" i="8"/>
  <c r="DU28" i="8"/>
  <c r="DM28" i="8"/>
  <c r="DL28" i="8"/>
  <c r="DD28" i="8"/>
  <c r="DC28" i="8"/>
  <c r="DU27" i="8"/>
  <c r="DM27" i="8"/>
  <c r="DL27" i="8"/>
  <c r="DD27" i="8"/>
  <c r="DC27" i="8"/>
  <c r="DU26" i="8"/>
  <c r="DM26" i="8"/>
  <c r="DL26" i="8"/>
  <c r="DD26" i="8"/>
  <c r="DC26" i="8"/>
  <c r="DU25" i="8"/>
  <c r="DM25" i="8"/>
  <c r="DL25" i="8"/>
  <c r="DD25" i="8"/>
  <c r="DC25" i="8"/>
  <c r="DV24" i="8"/>
  <c r="DU24" i="8"/>
  <c r="DM24" i="8"/>
  <c r="DL24" i="8"/>
  <c r="DD24" i="8"/>
  <c r="DC24" i="8"/>
  <c r="DU23" i="8"/>
  <c r="DM23" i="8"/>
  <c r="DL23" i="8"/>
  <c r="DD23" i="8"/>
  <c r="DC23" i="8"/>
  <c r="DV22" i="8"/>
  <c r="DU22" i="8"/>
  <c r="DM22" i="8"/>
  <c r="DL22" i="8"/>
  <c r="DD22" i="8"/>
  <c r="DC22" i="8"/>
  <c r="DU21" i="8"/>
  <c r="DM21" i="8"/>
  <c r="DL21" i="8"/>
  <c r="DD21" i="8"/>
  <c r="DC21" i="8"/>
  <c r="DU20" i="8"/>
  <c r="DM20" i="8"/>
  <c r="DL20" i="8"/>
  <c r="DD20" i="8"/>
  <c r="DC20" i="8"/>
  <c r="DU19" i="8"/>
  <c r="DM19" i="8"/>
  <c r="DL19" i="8"/>
  <c r="DD19" i="8"/>
  <c r="DC19" i="8"/>
  <c r="DU18" i="8"/>
  <c r="DM18" i="8"/>
  <c r="DL18" i="8"/>
  <c r="DC18" i="8"/>
  <c r="DU17" i="8"/>
  <c r="DM17" i="8"/>
  <c r="DL17" i="8"/>
  <c r="DC17" i="8"/>
  <c r="DU16" i="8"/>
  <c r="DM16" i="8"/>
  <c r="DL16" i="8"/>
  <c r="DC16" i="8"/>
  <c r="DU15" i="8"/>
  <c r="DM15" i="8"/>
  <c r="DL15" i="8"/>
  <c r="DC15" i="8"/>
  <c r="DV14" i="8"/>
  <c r="DU14" i="8"/>
  <c r="DM14" i="8"/>
  <c r="DL14" i="8"/>
  <c r="DC14" i="8"/>
  <c r="DU13" i="8"/>
  <c r="DM13" i="8"/>
  <c r="DL13" i="8"/>
  <c r="DC13" i="8"/>
  <c r="DU12" i="8"/>
  <c r="DL12" i="8"/>
  <c r="DC12" i="8"/>
  <c r="DV11" i="8"/>
  <c r="DU11" i="8"/>
  <c r="DM11" i="8"/>
  <c r="DL11" i="8"/>
  <c r="DD11" i="8"/>
  <c r="DC11" i="8"/>
  <c r="DV10" i="8"/>
  <c r="DU10" i="8"/>
  <c r="DM10" i="8"/>
  <c r="DL10" i="8"/>
  <c r="DD10" i="8"/>
  <c r="DC10" i="8"/>
  <c r="DV9" i="8"/>
  <c r="DU9" i="8"/>
  <c r="DM9" i="8"/>
  <c r="DL9" i="8"/>
  <c r="DD9" i="8"/>
  <c r="DC9" i="8"/>
  <c r="DV8" i="8"/>
  <c r="DU8" i="8"/>
  <c r="DM8" i="8"/>
  <c r="DL8" i="8"/>
  <c r="DD8" i="8"/>
  <c r="DC8" i="8"/>
  <c r="DV7" i="8"/>
  <c r="DU7" i="8"/>
  <c r="DM7" i="8"/>
  <c r="DL7" i="8"/>
  <c r="DD7" i="8"/>
  <c r="DC7" i="8"/>
  <c r="DV6" i="8"/>
  <c r="DU6" i="8"/>
  <c r="DM6" i="8"/>
  <c r="DL6" i="8"/>
  <c r="DD6" i="8"/>
  <c r="DC6" i="8"/>
  <c r="DV5" i="8"/>
  <c r="DU5" i="8"/>
  <c r="DM5" i="8"/>
  <c r="DL5" i="8"/>
  <c r="DD5" i="8"/>
  <c r="DC5" i="8"/>
  <c r="DV4" i="8"/>
  <c r="DU4" i="8"/>
  <c r="DM4" i="8"/>
  <c r="DL4" i="8"/>
  <c r="DD4" i="8"/>
  <c r="DC4" i="8"/>
  <c r="BD455" i="8"/>
  <c r="BC455" i="8"/>
  <c r="AD172" i="8"/>
  <c r="AM172" i="8"/>
  <c r="DY180" i="8" l="1"/>
  <c r="BD335" i="8"/>
  <c r="AZ631" i="8"/>
  <c r="BE633" i="8"/>
  <c r="BE632" i="8"/>
  <c r="DY335" i="8"/>
  <c r="DX335" i="8"/>
  <c r="BE639" i="8"/>
  <c r="BA636" i="8"/>
  <c r="BE638" i="8"/>
  <c r="AZ639" i="8"/>
  <c r="DX336" i="8"/>
  <c r="DY336" i="8"/>
  <c r="BA638" i="8"/>
  <c r="BD476" i="8"/>
  <c r="AZ630" i="8"/>
  <c r="BE630" i="8"/>
  <c r="AZ628" i="8"/>
  <c r="BA639" i="8"/>
  <c r="BE628" i="8"/>
  <c r="AZ635" i="8"/>
  <c r="BD474" i="8"/>
  <c r="BA630" i="8"/>
  <c r="BA629" i="8"/>
  <c r="BE629" i="8"/>
  <c r="BE361" i="8"/>
  <c r="BE360" i="8"/>
  <c r="BE358" i="8"/>
  <c r="BE354" i="8"/>
  <c r="BD336" i="8"/>
  <c r="AZ629" i="8"/>
  <c r="AZ636" i="8"/>
  <c r="BA635" i="8"/>
  <c r="BA631" i="8"/>
  <c r="AZ638" i="8"/>
  <c r="AZ637" i="8"/>
  <c r="BA637" i="8"/>
  <c r="DG455" i="8"/>
  <c r="DG476" i="8"/>
  <c r="DX180" i="8"/>
  <c r="DN472" i="8"/>
  <c r="DW472" i="8" s="1"/>
  <c r="DN454" i="8"/>
  <c r="DO486" i="8"/>
  <c r="DW486" i="8"/>
  <c r="DO482" i="8"/>
  <c r="DW482" i="8"/>
  <c r="DN475" i="8"/>
  <c r="DN481" i="8"/>
  <c r="DN483" i="8"/>
  <c r="BA634" i="8"/>
  <c r="AZ634" i="8"/>
  <c r="AZ632" i="8"/>
  <c r="BA632" i="8"/>
  <c r="BA633" i="8"/>
  <c r="BA628" i="8"/>
  <c r="AZ633" i="8"/>
  <c r="BI658" i="8"/>
  <c r="BH658" i="8"/>
  <c r="BI657" i="8"/>
  <c r="BH657" i="8"/>
  <c r="EX658" i="8"/>
  <c r="EZ658" i="8" s="1"/>
  <c r="EX657" i="8"/>
  <c r="EY657" i="8" s="1"/>
  <c r="EV658" i="8"/>
  <c r="EW658" i="8"/>
  <c r="EV657" i="8"/>
  <c r="EW657" i="8"/>
  <c r="AJ658" i="8"/>
  <c r="AH658" i="8"/>
  <c r="AJ657" i="8"/>
  <c r="AH657" i="8"/>
  <c r="BK658" i="8" l="1"/>
  <c r="BL657" i="8"/>
  <c r="BM657" i="8" s="1"/>
  <c r="BJ657" i="8"/>
  <c r="BN657" i="8"/>
  <c r="BJ658" i="8"/>
  <c r="DO472" i="8"/>
  <c r="DP472" i="8"/>
  <c r="DW475" i="8"/>
  <c r="DO475" i="8"/>
  <c r="DP475" i="8"/>
  <c r="DW481" i="8"/>
  <c r="DO481" i="8"/>
  <c r="DP481" i="8"/>
  <c r="DX486" i="8"/>
  <c r="DY486" i="8"/>
  <c r="DO454" i="8"/>
  <c r="DP454" i="8"/>
  <c r="DW483" i="8"/>
  <c r="DO483" i="8"/>
  <c r="DP483" i="8"/>
  <c r="DY482" i="8"/>
  <c r="DX482" i="8"/>
  <c r="DY472" i="8"/>
  <c r="DX472" i="8"/>
  <c r="BK657" i="8"/>
  <c r="BL658" i="8"/>
  <c r="EY658" i="8"/>
  <c r="EZ657" i="8"/>
  <c r="EM438" i="8"/>
  <c r="BB657" i="8" l="1"/>
  <c r="BC657" i="8" s="1"/>
  <c r="DE657" i="8"/>
  <c r="DN657" i="8" s="1"/>
  <c r="DE658" i="8"/>
  <c r="BB658" i="8"/>
  <c r="BD658" i="8" s="1"/>
  <c r="BC658" i="8"/>
  <c r="DX483" i="8"/>
  <c r="DY483" i="8"/>
  <c r="DX481" i="8"/>
  <c r="DY481" i="8"/>
  <c r="DX475" i="8"/>
  <c r="DY475" i="8"/>
  <c r="BM658" i="8"/>
  <c r="BN658" i="8"/>
  <c r="BD657" i="8" l="1"/>
  <c r="DG657" i="8"/>
  <c r="DF657" i="8"/>
  <c r="DP657" i="8"/>
  <c r="DO657" i="8"/>
  <c r="DW657" i="8"/>
  <c r="DN658" i="8"/>
  <c r="DF658" i="8"/>
  <c r="DG658" i="8"/>
  <c r="ER180" i="8"/>
  <c r="DO658" i="8" l="1"/>
  <c r="DP658" i="8"/>
  <c r="DW658" i="8"/>
  <c r="DY657" i="8"/>
  <c r="DX657" i="8"/>
  <c r="BI180" i="8"/>
  <c r="BH180" i="8"/>
  <c r="DX658" i="8" l="1"/>
  <c r="DY658" i="8"/>
  <c r="EM370" i="8"/>
  <c r="EX253" i="8"/>
  <c r="EY253" i="8" s="1"/>
  <c r="EV253" i="8"/>
  <c r="EW253" i="8"/>
  <c r="BO253" i="8"/>
  <c r="BK253" i="8"/>
  <c r="BJ253" i="8"/>
  <c r="AJ253" i="8"/>
  <c r="EX334" i="8"/>
  <c r="EZ334" i="8" s="1"/>
  <c r="EW334" i="8"/>
  <c r="EV334" i="8"/>
  <c r="EY334" i="8" l="1"/>
  <c r="EZ253" i="8"/>
  <c r="EW172" i="8"/>
  <c r="EV172" i="8"/>
  <c r="BI656" i="8" l="1"/>
  <c r="BH656" i="8"/>
  <c r="BI655" i="8"/>
  <c r="BH655" i="8"/>
  <c r="BI654" i="8"/>
  <c r="BH654" i="8"/>
  <c r="BI653" i="8"/>
  <c r="BH653" i="8"/>
  <c r="BI652" i="8"/>
  <c r="BH652" i="8"/>
  <c r="BI651" i="8"/>
  <c r="BH651" i="8"/>
  <c r="BI650" i="8"/>
  <c r="BH650" i="8"/>
  <c r="BI649" i="8"/>
  <c r="BH649" i="8"/>
  <c r="BI648" i="8"/>
  <c r="BH648" i="8"/>
  <c r="BI647" i="8"/>
  <c r="BH647" i="8"/>
  <c r="BI646" i="8"/>
  <c r="BH646" i="8"/>
  <c r="BI645" i="8"/>
  <c r="BH645" i="8"/>
  <c r="BI644" i="8"/>
  <c r="BH644" i="8"/>
  <c r="BO644" i="8" s="1"/>
  <c r="BI639" i="8"/>
  <c r="BH639" i="8"/>
  <c r="BI638" i="8"/>
  <c r="BH638" i="8"/>
  <c r="BI637" i="8"/>
  <c r="BH637" i="8"/>
  <c r="BI636" i="8"/>
  <c r="BH636" i="8"/>
  <c r="BI635" i="8"/>
  <c r="BH635" i="8"/>
  <c r="BI634" i="8"/>
  <c r="BH634" i="8"/>
  <c r="BI633" i="8"/>
  <c r="BH633" i="8"/>
  <c r="BI632" i="8"/>
  <c r="BH632" i="8"/>
  <c r="BI631" i="8"/>
  <c r="BH631" i="8"/>
  <c r="BE631" i="8" s="1"/>
  <c r="BI630" i="8"/>
  <c r="BH630" i="8"/>
  <c r="BI629" i="8"/>
  <c r="BH629" i="8"/>
  <c r="BI628" i="8"/>
  <c r="BH628" i="8"/>
  <c r="EM415" i="8"/>
  <c r="BI362" i="8"/>
  <c r="BH362" i="8"/>
  <c r="BI361" i="8"/>
  <c r="BK361" i="8" s="1"/>
  <c r="BH361" i="8"/>
  <c r="EW362" i="8"/>
  <c r="EV362" i="8"/>
  <c r="EW361" i="8"/>
  <c r="EV361" i="8"/>
  <c r="BH86" i="8"/>
  <c r="BH85" i="8"/>
  <c r="BH84" i="8"/>
  <c r="BH83" i="8"/>
  <c r="BH82" i="8"/>
  <c r="BH81" i="8"/>
  <c r="BH80" i="8"/>
  <c r="BH79" i="8"/>
  <c r="BI86" i="8"/>
  <c r="BI85" i="8"/>
  <c r="BI84" i="8"/>
  <c r="BI83" i="8"/>
  <c r="BI82" i="8"/>
  <c r="BI81" i="8"/>
  <c r="BI80" i="8"/>
  <c r="BI79" i="8"/>
  <c r="BK362" i="8" l="1"/>
  <c r="BL362" i="8"/>
  <c r="BM362" i="8" s="1"/>
  <c r="BL361" i="8"/>
  <c r="DE361" i="8" s="1"/>
  <c r="BJ361" i="8"/>
  <c r="BB362" i="8"/>
  <c r="DE362" i="8"/>
  <c r="BJ362" i="8"/>
  <c r="BL517" i="8"/>
  <c r="BL449" i="8"/>
  <c r="BB449" i="8" s="1"/>
  <c r="BL448" i="8"/>
  <c r="BB448" i="8" s="1"/>
  <c r="BL447" i="8"/>
  <c r="BB447" i="8" s="1"/>
  <c r="BL446" i="8"/>
  <c r="BB446" i="8" s="1"/>
  <c r="BL412" i="8"/>
  <c r="BL411" i="8"/>
  <c r="BL410" i="8"/>
  <c r="BL409" i="8"/>
  <c r="BL253" i="8"/>
  <c r="BI404" i="8"/>
  <c r="CW305" i="8"/>
  <c r="CV305" i="8" s="1"/>
  <c r="CW304" i="8"/>
  <c r="CV304" i="8" s="1"/>
  <c r="CW303" i="8"/>
  <c r="CV303" i="8" s="1"/>
  <c r="CU303" i="8" s="1"/>
  <c r="CW302" i="8"/>
  <c r="CV302" i="8" s="1"/>
  <c r="CW301" i="8"/>
  <c r="CV301" i="8" s="1"/>
  <c r="CU301" i="8" s="1"/>
  <c r="CW300" i="8"/>
  <c r="CV300" i="8" s="1"/>
  <c r="CW299" i="8"/>
  <c r="CV299" i="8" s="1"/>
  <c r="CW298" i="8"/>
  <c r="CV298" i="8" s="1"/>
  <c r="CW297" i="8"/>
  <c r="CV297" i="8" s="1"/>
  <c r="EN313" i="8"/>
  <c r="EN312" i="8"/>
  <c r="CW313" i="8"/>
  <c r="CV313" i="8" s="1"/>
  <c r="CW312" i="8"/>
  <c r="CV312" i="8" s="1"/>
  <c r="CW311" i="8"/>
  <c r="CV311" i="8" s="1"/>
  <c r="CW310" i="8"/>
  <c r="CV310" i="8" s="1"/>
  <c r="CW309" i="8"/>
  <c r="CV309" i="8" s="1"/>
  <c r="CW308" i="8"/>
  <c r="CV308" i="8" s="1"/>
  <c r="CW307" i="8"/>
  <c r="CV307" i="8" s="1"/>
  <c r="CW306" i="8"/>
  <c r="CV306" i="8" s="1"/>
  <c r="BO656" i="8"/>
  <c r="BO655" i="8"/>
  <c r="BO654" i="8"/>
  <c r="BO653" i="8"/>
  <c r="BO652" i="8"/>
  <c r="BO651" i="8"/>
  <c r="BO650" i="8"/>
  <c r="BO649" i="8"/>
  <c r="BO648" i="8"/>
  <c r="BO647" i="8"/>
  <c r="BO646" i="8"/>
  <c r="BO645" i="8"/>
  <c r="BO639" i="8"/>
  <c r="BO638" i="8"/>
  <c r="BO637" i="8"/>
  <c r="BO636" i="8"/>
  <c r="BO635" i="8"/>
  <c r="BO634" i="8"/>
  <c r="BO633" i="8"/>
  <c r="BO632" i="8"/>
  <c r="BO631" i="8"/>
  <c r="BO630" i="8"/>
  <c r="BO629" i="8"/>
  <c r="BO628" i="8"/>
  <c r="BO470" i="8"/>
  <c r="BO455" i="8"/>
  <c r="BO451" i="8"/>
  <c r="BO408" i="8"/>
  <c r="BO362" i="8"/>
  <c r="BO361" i="8"/>
  <c r="BO328" i="8"/>
  <c r="BO324" i="8"/>
  <c r="BO180" i="8"/>
  <c r="BO106" i="8"/>
  <c r="BO86" i="8"/>
  <c r="BO85" i="8"/>
  <c r="BO84" i="8"/>
  <c r="BO83" i="8"/>
  <c r="BO82" i="8"/>
  <c r="BO81" i="8"/>
  <c r="BO80" i="8"/>
  <c r="BO79" i="8"/>
  <c r="BI334" i="8"/>
  <c r="BH334" i="8"/>
  <c r="BI623" i="8"/>
  <c r="BI622" i="8"/>
  <c r="BI621" i="8"/>
  <c r="BI620" i="8"/>
  <c r="BI619" i="8"/>
  <c r="BI618" i="8"/>
  <c r="BI617" i="8"/>
  <c r="BI616" i="8"/>
  <c r="BI615" i="8"/>
  <c r="BI614" i="8"/>
  <c r="BI613" i="8"/>
  <c r="BI612" i="8"/>
  <c r="BI611" i="8"/>
  <c r="BI610" i="8"/>
  <c r="BI609" i="8"/>
  <c r="BI608" i="8"/>
  <c r="BI607" i="8"/>
  <c r="BI606" i="8"/>
  <c r="BI605" i="8"/>
  <c r="BI604" i="8"/>
  <c r="BI603" i="8"/>
  <c r="BI602" i="8"/>
  <c r="BI601" i="8"/>
  <c r="BI600" i="8"/>
  <c r="BI599" i="8"/>
  <c r="BI598" i="8"/>
  <c r="BI597" i="8"/>
  <c r="BI596" i="8"/>
  <c r="BI595" i="8"/>
  <c r="BI594" i="8"/>
  <c r="BI593" i="8"/>
  <c r="BI592" i="8"/>
  <c r="BI591" i="8"/>
  <c r="BI590" i="8"/>
  <c r="BI589" i="8"/>
  <c r="BI588" i="8"/>
  <c r="BI587" i="8"/>
  <c r="BI586" i="8"/>
  <c r="BI585" i="8"/>
  <c r="BI584" i="8"/>
  <c r="BI583" i="8"/>
  <c r="BI582" i="8"/>
  <c r="BI581" i="8"/>
  <c r="BI580" i="8"/>
  <c r="BI579" i="8"/>
  <c r="BI578" i="8"/>
  <c r="BI577" i="8"/>
  <c r="BI576" i="8"/>
  <c r="BI575" i="8"/>
  <c r="BI574" i="8"/>
  <c r="BI573" i="8"/>
  <c r="BI572" i="8"/>
  <c r="BI571" i="8"/>
  <c r="BI570" i="8"/>
  <c r="BI569" i="8"/>
  <c r="BI568" i="8"/>
  <c r="BI567" i="8"/>
  <c r="BI566" i="8"/>
  <c r="BI565" i="8"/>
  <c r="BI564" i="8"/>
  <c r="BI563" i="8"/>
  <c r="BI562" i="8"/>
  <c r="BI561" i="8"/>
  <c r="BI560" i="8"/>
  <c r="BI559" i="8"/>
  <c r="BI558" i="8"/>
  <c r="BI557" i="8"/>
  <c r="BI556" i="8"/>
  <c r="BI555" i="8"/>
  <c r="BI554" i="8"/>
  <c r="BI553" i="8"/>
  <c r="BI552" i="8"/>
  <c r="BI547" i="8"/>
  <c r="BI546" i="8"/>
  <c r="BI545" i="8"/>
  <c r="BI544" i="8"/>
  <c r="BI543" i="8"/>
  <c r="BI542" i="8"/>
  <c r="BI541" i="8"/>
  <c r="BI540" i="8"/>
  <c r="BI539" i="8"/>
  <c r="BI538" i="8"/>
  <c r="BI537" i="8"/>
  <c r="BI533" i="8"/>
  <c r="BI532" i="8"/>
  <c r="BI531" i="8"/>
  <c r="BI530" i="8"/>
  <c r="BI529" i="8"/>
  <c r="BI528" i="8"/>
  <c r="BI527" i="8"/>
  <c r="BI526" i="8"/>
  <c r="BI525" i="8"/>
  <c r="BI524" i="8"/>
  <c r="BI523" i="8"/>
  <c r="BI522" i="8"/>
  <c r="BI521" i="8"/>
  <c r="BI516" i="8"/>
  <c r="BI515" i="8"/>
  <c r="BI514" i="8"/>
  <c r="BI513" i="8"/>
  <c r="BI512" i="8"/>
  <c r="BI511" i="8"/>
  <c r="BI510" i="8"/>
  <c r="BI509" i="8"/>
  <c r="BI508" i="8"/>
  <c r="BI507" i="8"/>
  <c r="BI506" i="8"/>
  <c r="BI505" i="8"/>
  <c r="BI504" i="8"/>
  <c r="BI503" i="8"/>
  <c r="BI502" i="8"/>
  <c r="BI501" i="8"/>
  <c r="BI500" i="8"/>
  <c r="BI499" i="8"/>
  <c r="BI498" i="8"/>
  <c r="BI497" i="8"/>
  <c r="BI496" i="8"/>
  <c r="BI495" i="8"/>
  <c r="BI494" i="8"/>
  <c r="BI493" i="8"/>
  <c r="BI492" i="8"/>
  <c r="BI491" i="8"/>
  <c r="BI490" i="8"/>
  <c r="BI489" i="8"/>
  <c r="BI488" i="8"/>
  <c r="BI487" i="8"/>
  <c r="BI486" i="8"/>
  <c r="BI485" i="8"/>
  <c r="BI484" i="8"/>
  <c r="BI483" i="8"/>
  <c r="BI482" i="8"/>
  <c r="BI481" i="8"/>
  <c r="BI480" i="8"/>
  <c r="BI479" i="8"/>
  <c r="BI478" i="8"/>
  <c r="BI477" i="8"/>
  <c r="BI475" i="8"/>
  <c r="BI473" i="8"/>
  <c r="BI472" i="8"/>
  <c r="BI471" i="8"/>
  <c r="BI470" i="8"/>
  <c r="BI469" i="8"/>
  <c r="BI468" i="8"/>
  <c r="BI467" i="8"/>
  <c r="BI466" i="8"/>
  <c r="BI465" i="8"/>
  <c r="BI464" i="8"/>
  <c r="BI463" i="8"/>
  <c r="BI462" i="8"/>
  <c r="BI461" i="8"/>
  <c r="BI460" i="8"/>
  <c r="BI459" i="8"/>
  <c r="BI458" i="8"/>
  <c r="BI457" i="8"/>
  <c r="BI456" i="8"/>
  <c r="BI453" i="8"/>
  <c r="BI452" i="8"/>
  <c r="BI451" i="8"/>
  <c r="BI450" i="8"/>
  <c r="BI445" i="8"/>
  <c r="BI444" i="8"/>
  <c r="BI443" i="8"/>
  <c r="BI442" i="8"/>
  <c r="BI441" i="8"/>
  <c r="BI440" i="8"/>
  <c r="BI439" i="8"/>
  <c r="BI438" i="8"/>
  <c r="BI437" i="8"/>
  <c r="BI436" i="8"/>
  <c r="BI435" i="8"/>
  <c r="BI434" i="8"/>
  <c r="BI433" i="8"/>
  <c r="BI432" i="8"/>
  <c r="BI431" i="8"/>
  <c r="BI430" i="8"/>
  <c r="BI429" i="8"/>
  <c r="BI428" i="8"/>
  <c r="BI427" i="8"/>
  <c r="BI426" i="8"/>
  <c r="BI425" i="8"/>
  <c r="BI424" i="8"/>
  <c r="BI423" i="8"/>
  <c r="BI422" i="8"/>
  <c r="BI421" i="8"/>
  <c r="BI420" i="8"/>
  <c r="BI419" i="8"/>
  <c r="BI418" i="8"/>
  <c r="BI417" i="8"/>
  <c r="BI416" i="8"/>
  <c r="BI415" i="8"/>
  <c r="BI414" i="8"/>
  <c r="BI413" i="8"/>
  <c r="BI407" i="8"/>
  <c r="BI406" i="8"/>
  <c r="BI405" i="8"/>
  <c r="BI403" i="8"/>
  <c r="BI402" i="8"/>
  <c r="BI401" i="8"/>
  <c r="BI400" i="8"/>
  <c r="BI399" i="8"/>
  <c r="BI398" i="8"/>
  <c r="BI397" i="8"/>
  <c r="BI396" i="8"/>
  <c r="BI395" i="8"/>
  <c r="BI394" i="8"/>
  <c r="BI393" i="8"/>
  <c r="BI392" i="8"/>
  <c r="BI391" i="8"/>
  <c r="BI390" i="8"/>
  <c r="BI389" i="8"/>
  <c r="BI388" i="8"/>
  <c r="BI387" i="8"/>
  <c r="BI386" i="8"/>
  <c r="BI385" i="8"/>
  <c r="BI384" i="8"/>
  <c r="BI383" i="8"/>
  <c r="BI382" i="8"/>
  <c r="BI381" i="8"/>
  <c r="BI380" i="8"/>
  <c r="BI379" i="8"/>
  <c r="BI375" i="8"/>
  <c r="BI374" i="8"/>
  <c r="BI373" i="8"/>
  <c r="BI372" i="8"/>
  <c r="BI371" i="8"/>
  <c r="BI370" i="8"/>
  <c r="BI369" i="8"/>
  <c r="BI368" i="8"/>
  <c r="BI367" i="8"/>
  <c r="BI366" i="8"/>
  <c r="BI365" i="8"/>
  <c r="BI360" i="8"/>
  <c r="BI359" i="8"/>
  <c r="BI358" i="8"/>
  <c r="BI357" i="8"/>
  <c r="BI356" i="8"/>
  <c r="BI355" i="8"/>
  <c r="BI354" i="8"/>
  <c r="BI353" i="8"/>
  <c r="BI352" i="8"/>
  <c r="BI351" i="8"/>
  <c r="BI350" i="8"/>
  <c r="BI346" i="8"/>
  <c r="BI345" i="8"/>
  <c r="BI344" i="8"/>
  <c r="BI343" i="8"/>
  <c r="BI342" i="8"/>
  <c r="BI341" i="8"/>
  <c r="BI340" i="8"/>
  <c r="BI339" i="8"/>
  <c r="BI338" i="8"/>
  <c r="BI333" i="8"/>
  <c r="BI332" i="8"/>
  <c r="BI331" i="8"/>
  <c r="BI330" i="8"/>
  <c r="BI329" i="8"/>
  <c r="BI328" i="8"/>
  <c r="BI327" i="8"/>
  <c r="BI326" i="8"/>
  <c r="BI325" i="8"/>
  <c r="BI324" i="8"/>
  <c r="BI323" i="8"/>
  <c r="BI322" i="8"/>
  <c r="BI321" i="8"/>
  <c r="BI320" i="8"/>
  <c r="BI319" i="8"/>
  <c r="BI318" i="8"/>
  <c r="BI313" i="8"/>
  <c r="BI312" i="8"/>
  <c r="BI311" i="8"/>
  <c r="BI310" i="8"/>
  <c r="BI309" i="8"/>
  <c r="BI308" i="8"/>
  <c r="BI307" i="8"/>
  <c r="BI306" i="8"/>
  <c r="BI304" i="8"/>
  <c r="BI303" i="8"/>
  <c r="BI302" i="8"/>
  <c r="BI301" i="8"/>
  <c r="BI300" i="8"/>
  <c r="BI299" i="8"/>
  <c r="BI298" i="8"/>
  <c r="BI297" i="8"/>
  <c r="BI296" i="8"/>
  <c r="BI295" i="8"/>
  <c r="BI294" i="8"/>
  <c r="BI293" i="8"/>
  <c r="BI292" i="8"/>
  <c r="BI291" i="8"/>
  <c r="BI290" i="8"/>
  <c r="BI289" i="8"/>
  <c r="BI288" i="8"/>
  <c r="BI287" i="8"/>
  <c r="BI286" i="8"/>
  <c r="BI285" i="8"/>
  <c r="BI284" i="8"/>
  <c r="BI283" i="8"/>
  <c r="BI282" i="8"/>
  <c r="BI281" i="8"/>
  <c r="BI280" i="8"/>
  <c r="BI279" i="8"/>
  <c r="BI278" i="8"/>
  <c r="BI277" i="8"/>
  <c r="BI276" i="8"/>
  <c r="BI275" i="8"/>
  <c r="BI274" i="8"/>
  <c r="BI273" i="8"/>
  <c r="BI272" i="8"/>
  <c r="BI271" i="8"/>
  <c r="BI270" i="8"/>
  <c r="BI269" i="8"/>
  <c r="BI264" i="8"/>
  <c r="BI263" i="8"/>
  <c r="BI262" i="8"/>
  <c r="BI261" i="8"/>
  <c r="BI260" i="8"/>
  <c r="BI259" i="8"/>
  <c r="BI258" i="8"/>
  <c r="BI257" i="8"/>
  <c r="BI256" i="8"/>
  <c r="BI255" i="8"/>
  <c r="BI254" i="8"/>
  <c r="BI252" i="8"/>
  <c r="BI251" i="8"/>
  <c r="BL251" i="8" s="1"/>
  <c r="BI250" i="8"/>
  <c r="BI249" i="8"/>
  <c r="BI248" i="8"/>
  <c r="BI243" i="8"/>
  <c r="BI242" i="8"/>
  <c r="BI241" i="8"/>
  <c r="BI240" i="8"/>
  <c r="BI239" i="8"/>
  <c r="BI234" i="8"/>
  <c r="BI233" i="8"/>
  <c r="BI232" i="8"/>
  <c r="BI231" i="8"/>
  <c r="BI230" i="8"/>
  <c r="BI229" i="8"/>
  <c r="BI228" i="8"/>
  <c r="BI227" i="8"/>
  <c r="BI226" i="8"/>
  <c r="BI225" i="8"/>
  <c r="BI224" i="8"/>
  <c r="BI223" i="8"/>
  <c r="BI222" i="8"/>
  <c r="BI221" i="8"/>
  <c r="BI220" i="8"/>
  <c r="BI219" i="8"/>
  <c r="BI218" i="8"/>
  <c r="BI217" i="8"/>
  <c r="BI212" i="8"/>
  <c r="BI211" i="8"/>
  <c r="BI210" i="8"/>
  <c r="BI209" i="8"/>
  <c r="BI208" i="8"/>
  <c r="BI207" i="8"/>
  <c r="BI206" i="8"/>
  <c r="BI205" i="8"/>
  <c r="BI204" i="8"/>
  <c r="BI203" i="8"/>
  <c r="BI202" i="8"/>
  <c r="BI201" i="8"/>
  <c r="BI200" i="8"/>
  <c r="BI199" i="8"/>
  <c r="BI194" i="8"/>
  <c r="BI193" i="8"/>
  <c r="BI192" i="8"/>
  <c r="BI191" i="8"/>
  <c r="BI190" i="8"/>
  <c r="BI189" i="8"/>
  <c r="BI188" i="8"/>
  <c r="BI187" i="8"/>
  <c r="BI186" i="8"/>
  <c r="BI185" i="8"/>
  <c r="BI184" i="8"/>
  <c r="BI183" i="8"/>
  <c r="BI182" i="8"/>
  <c r="BI181" i="8"/>
  <c r="BI178" i="8"/>
  <c r="BI177" i="8"/>
  <c r="BI176" i="8"/>
  <c r="BI172" i="8"/>
  <c r="BL172" i="8" s="1"/>
  <c r="BI171" i="8"/>
  <c r="BI170" i="8"/>
  <c r="BI169" i="8"/>
  <c r="BI168" i="8"/>
  <c r="BI167" i="8"/>
  <c r="BI166" i="8"/>
  <c r="BI165" i="8"/>
  <c r="BI164" i="8"/>
  <c r="BI163" i="8"/>
  <c r="BI162" i="8"/>
  <c r="BI161" i="8"/>
  <c r="BI160" i="8"/>
  <c r="BI159" i="8"/>
  <c r="BI158" i="8"/>
  <c r="BI157" i="8"/>
  <c r="BI156" i="8"/>
  <c r="BI155" i="8"/>
  <c r="BI154" i="8"/>
  <c r="BI153" i="8"/>
  <c r="BI152" i="8"/>
  <c r="BI151" i="8"/>
  <c r="BI150" i="8"/>
  <c r="BI149" i="8"/>
  <c r="BI148" i="8"/>
  <c r="BI147" i="8"/>
  <c r="BI146" i="8"/>
  <c r="BI145" i="8"/>
  <c r="BI144" i="8"/>
  <c r="BI143" i="8"/>
  <c r="BI142" i="8"/>
  <c r="BI141" i="8"/>
  <c r="BI140" i="8"/>
  <c r="BI139" i="8"/>
  <c r="BI138" i="8"/>
  <c r="BI137" i="8"/>
  <c r="BI136" i="8"/>
  <c r="BI135" i="8"/>
  <c r="BI134" i="8"/>
  <c r="BI133" i="8"/>
  <c r="BI132" i="8"/>
  <c r="BI131" i="8"/>
  <c r="BI130" i="8"/>
  <c r="BI129" i="8"/>
  <c r="BI128" i="8"/>
  <c r="BI127" i="8"/>
  <c r="BI126" i="8"/>
  <c r="BI125" i="8"/>
  <c r="BI124" i="8"/>
  <c r="BI123" i="8"/>
  <c r="BI122" i="8"/>
  <c r="BI121" i="8"/>
  <c r="BI120" i="8"/>
  <c r="BI119" i="8"/>
  <c r="BI118" i="8"/>
  <c r="BI117" i="8"/>
  <c r="BI116" i="8"/>
  <c r="BI115" i="8"/>
  <c r="BI114" i="8"/>
  <c r="BI113" i="8"/>
  <c r="BI112" i="8"/>
  <c r="BI111" i="8"/>
  <c r="BI110" i="8"/>
  <c r="BI109" i="8"/>
  <c r="BI108" i="8"/>
  <c r="BI107" i="8"/>
  <c r="BI106" i="8"/>
  <c r="BI105" i="8"/>
  <c r="BI104" i="8"/>
  <c r="BI103" i="8"/>
  <c r="BI102" i="8"/>
  <c r="BI101" i="8"/>
  <c r="BI100" i="8"/>
  <c r="BI99" i="8"/>
  <c r="BI98" i="8"/>
  <c r="BI97" i="8"/>
  <c r="BI96" i="8"/>
  <c r="BI95" i="8"/>
  <c r="BI94" i="8"/>
  <c r="BI93" i="8"/>
  <c r="BI92" i="8"/>
  <c r="BI91" i="8"/>
  <c r="BI90" i="8"/>
  <c r="BI75" i="8"/>
  <c r="BI74" i="8"/>
  <c r="BI73" i="8"/>
  <c r="BI72" i="8"/>
  <c r="BI71" i="8"/>
  <c r="BI70" i="8"/>
  <c r="BI69" i="8"/>
  <c r="BI68" i="8"/>
  <c r="BI63" i="8"/>
  <c r="BI62" i="8"/>
  <c r="BI61" i="8"/>
  <c r="BI60" i="8"/>
  <c r="BI59" i="8"/>
  <c r="BI58" i="8"/>
  <c r="BI57" i="8"/>
  <c r="BI56" i="8"/>
  <c r="BI55" i="8"/>
  <c r="BI54" i="8"/>
  <c r="BI53" i="8"/>
  <c r="BI52" i="8"/>
  <c r="BI51" i="8"/>
  <c r="BI50" i="8"/>
  <c r="BI49" i="8"/>
  <c r="BI48" i="8"/>
  <c r="BI47" i="8"/>
  <c r="BI46" i="8"/>
  <c r="BI45" i="8"/>
  <c r="BI44" i="8"/>
  <c r="BI43" i="8"/>
  <c r="BI42" i="8"/>
  <c r="BI41" i="8"/>
  <c r="BI40" i="8"/>
  <c r="BI39" i="8"/>
  <c r="BI38" i="8"/>
  <c r="BI37" i="8"/>
  <c r="BI36" i="8"/>
  <c r="BI35" i="8"/>
  <c r="BI34" i="8"/>
  <c r="BI33" i="8"/>
  <c r="BI32" i="8"/>
  <c r="BI31" i="8"/>
  <c r="BI30" i="8"/>
  <c r="BI29" i="8"/>
  <c r="BI28" i="8"/>
  <c r="BI27" i="8"/>
  <c r="BI26" i="8"/>
  <c r="BI25" i="8"/>
  <c r="BI24" i="8"/>
  <c r="BI23" i="8"/>
  <c r="BI22" i="8"/>
  <c r="BI21" i="8"/>
  <c r="BI20" i="8"/>
  <c r="BI19" i="8"/>
  <c r="BI18" i="8"/>
  <c r="BI17" i="8"/>
  <c r="BI16" i="8"/>
  <c r="BI15" i="8"/>
  <c r="BI14" i="8"/>
  <c r="BI13" i="8"/>
  <c r="BI12" i="8"/>
  <c r="BI11" i="8"/>
  <c r="BI10" i="8"/>
  <c r="BI9" i="8"/>
  <c r="BI8" i="8"/>
  <c r="BI7" i="8"/>
  <c r="BI6" i="8"/>
  <c r="BI5" i="8"/>
  <c r="BI4" i="8"/>
  <c r="BH623" i="8"/>
  <c r="BO623" i="8" s="1"/>
  <c r="BH622" i="8"/>
  <c r="BO622" i="8" s="1"/>
  <c r="BH621" i="8"/>
  <c r="BO621" i="8" s="1"/>
  <c r="BH620" i="8"/>
  <c r="BO620" i="8" s="1"/>
  <c r="BH619" i="8"/>
  <c r="BO619" i="8" s="1"/>
  <c r="BH618" i="8"/>
  <c r="BO618" i="8" s="1"/>
  <c r="BH617" i="8"/>
  <c r="BO617" i="8" s="1"/>
  <c r="BH616" i="8"/>
  <c r="BO616" i="8" s="1"/>
  <c r="BH615" i="8"/>
  <c r="BO615" i="8" s="1"/>
  <c r="BH614" i="8"/>
  <c r="BO614" i="8" s="1"/>
  <c r="BH613" i="8"/>
  <c r="BO613" i="8" s="1"/>
  <c r="BH612" i="8"/>
  <c r="BO612" i="8" s="1"/>
  <c r="BH611" i="8"/>
  <c r="BO611" i="8" s="1"/>
  <c r="BH610" i="8"/>
  <c r="BO610" i="8" s="1"/>
  <c r="BH609" i="8"/>
  <c r="BO609" i="8" s="1"/>
  <c r="BH608" i="8"/>
  <c r="BO608" i="8" s="1"/>
  <c r="BH607" i="8"/>
  <c r="BO607" i="8" s="1"/>
  <c r="BH606" i="8"/>
  <c r="BO606" i="8" s="1"/>
  <c r="BH605" i="8"/>
  <c r="BO605" i="8" s="1"/>
  <c r="BH604" i="8"/>
  <c r="BO604" i="8" s="1"/>
  <c r="BH603" i="8"/>
  <c r="BO603" i="8" s="1"/>
  <c r="BH602" i="8"/>
  <c r="BO602" i="8" s="1"/>
  <c r="BH601" i="8"/>
  <c r="BO601" i="8" s="1"/>
  <c r="BH600" i="8"/>
  <c r="BO600" i="8" s="1"/>
  <c r="BH599" i="8"/>
  <c r="BO599" i="8" s="1"/>
  <c r="BH598" i="8"/>
  <c r="BO598" i="8" s="1"/>
  <c r="BH597" i="8"/>
  <c r="BO597" i="8" s="1"/>
  <c r="BH596" i="8"/>
  <c r="BO596" i="8" s="1"/>
  <c r="BH595" i="8"/>
  <c r="BO595" i="8" s="1"/>
  <c r="BH594" i="8"/>
  <c r="BO594" i="8" s="1"/>
  <c r="BH593" i="8"/>
  <c r="BO593" i="8" s="1"/>
  <c r="BH592" i="8"/>
  <c r="BO592" i="8" s="1"/>
  <c r="BH591" i="8"/>
  <c r="BO591" i="8" s="1"/>
  <c r="BH590" i="8"/>
  <c r="BO590" i="8" s="1"/>
  <c r="BH589" i="8"/>
  <c r="BO589" i="8" s="1"/>
  <c r="BH588" i="8"/>
  <c r="BO588" i="8" s="1"/>
  <c r="BH587" i="8"/>
  <c r="BO587" i="8" s="1"/>
  <c r="BH586" i="8"/>
  <c r="BO586" i="8" s="1"/>
  <c r="BH585" i="8"/>
  <c r="BO585" i="8" s="1"/>
  <c r="BH584" i="8"/>
  <c r="BO584" i="8" s="1"/>
  <c r="BH583" i="8"/>
  <c r="BO583" i="8" s="1"/>
  <c r="BH582" i="8"/>
  <c r="BO582" i="8" s="1"/>
  <c r="BH581" i="8"/>
  <c r="BO581" i="8" s="1"/>
  <c r="BH580" i="8"/>
  <c r="BO580" i="8" s="1"/>
  <c r="BH579" i="8"/>
  <c r="BO579" i="8" s="1"/>
  <c r="BH578" i="8"/>
  <c r="BO578" i="8" s="1"/>
  <c r="BH577" i="8"/>
  <c r="BO577" i="8" s="1"/>
  <c r="BH576" i="8"/>
  <c r="BO576" i="8" s="1"/>
  <c r="BH575" i="8"/>
  <c r="BO575" i="8" s="1"/>
  <c r="BH574" i="8"/>
  <c r="BO574" i="8" s="1"/>
  <c r="BH573" i="8"/>
  <c r="BO573" i="8" s="1"/>
  <c r="BH572" i="8"/>
  <c r="BO572" i="8" s="1"/>
  <c r="BH571" i="8"/>
  <c r="BO571" i="8" s="1"/>
  <c r="BH570" i="8"/>
  <c r="BO570" i="8" s="1"/>
  <c r="BH569" i="8"/>
  <c r="BO569" i="8" s="1"/>
  <c r="BH568" i="8"/>
  <c r="BO568" i="8" s="1"/>
  <c r="BH567" i="8"/>
  <c r="BO567" i="8" s="1"/>
  <c r="BH566" i="8"/>
  <c r="BO566" i="8" s="1"/>
  <c r="BH565" i="8"/>
  <c r="BO565" i="8" s="1"/>
  <c r="BH564" i="8"/>
  <c r="BO564" i="8" s="1"/>
  <c r="BH563" i="8"/>
  <c r="BO563" i="8" s="1"/>
  <c r="BH562" i="8"/>
  <c r="BO562" i="8" s="1"/>
  <c r="BH561" i="8"/>
  <c r="BO561" i="8" s="1"/>
  <c r="BH560" i="8"/>
  <c r="BO560" i="8" s="1"/>
  <c r="BH559" i="8"/>
  <c r="BO559" i="8" s="1"/>
  <c r="BH558" i="8"/>
  <c r="BO558" i="8" s="1"/>
  <c r="BH557" i="8"/>
  <c r="BO557" i="8" s="1"/>
  <c r="BH556" i="8"/>
  <c r="BO556" i="8" s="1"/>
  <c r="BH555" i="8"/>
  <c r="BO555" i="8" s="1"/>
  <c r="BH554" i="8"/>
  <c r="BO554" i="8" s="1"/>
  <c r="BH553" i="8"/>
  <c r="BO553" i="8" s="1"/>
  <c r="BH552" i="8"/>
  <c r="BO552" i="8" s="1"/>
  <c r="BH547" i="8"/>
  <c r="BH546" i="8"/>
  <c r="BH545" i="8"/>
  <c r="BH544" i="8"/>
  <c r="BH543" i="8"/>
  <c r="BH542" i="8"/>
  <c r="BH541" i="8"/>
  <c r="BH540" i="8"/>
  <c r="BH539" i="8"/>
  <c r="BH538" i="8"/>
  <c r="BH537" i="8"/>
  <c r="BH533" i="8"/>
  <c r="BH532" i="8"/>
  <c r="BH531" i="8"/>
  <c r="BH530" i="8"/>
  <c r="BH529" i="8"/>
  <c r="BH528" i="8"/>
  <c r="BH527" i="8"/>
  <c r="BH526" i="8"/>
  <c r="BH525" i="8"/>
  <c r="BH524" i="8"/>
  <c r="BH523" i="8"/>
  <c r="BH522" i="8"/>
  <c r="BH521" i="8"/>
  <c r="BH516" i="8"/>
  <c r="BH515" i="8"/>
  <c r="BH514" i="8"/>
  <c r="BO514" i="8" s="1"/>
  <c r="BH513" i="8"/>
  <c r="BO513" i="8" s="1"/>
  <c r="BH512" i="8"/>
  <c r="BH511" i="8"/>
  <c r="BH510" i="8"/>
  <c r="BH509" i="8"/>
  <c r="BH508" i="8"/>
  <c r="BH507" i="8"/>
  <c r="BH506" i="8"/>
  <c r="BH505" i="8"/>
  <c r="BH504" i="8"/>
  <c r="BH503" i="8"/>
  <c r="BH502" i="8"/>
  <c r="BH501" i="8"/>
  <c r="BH500" i="8"/>
  <c r="BH499" i="8"/>
  <c r="BH498" i="8"/>
  <c r="BH497" i="8"/>
  <c r="BH496" i="8"/>
  <c r="BH495" i="8"/>
  <c r="BO495" i="8" s="1"/>
  <c r="BH494" i="8"/>
  <c r="BH493" i="8"/>
  <c r="BH492" i="8"/>
  <c r="BH491" i="8"/>
  <c r="BH490" i="8"/>
  <c r="BH489" i="8"/>
  <c r="BH488" i="8"/>
  <c r="BH487" i="8"/>
  <c r="BH486" i="8"/>
  <c r="BH485" i="8"/>
  <c r="BH484" i="8"/>
  <c r="BH483" i="8"/>
  <c r="BH482" i="8"/>
  <c r="BH481" i="8"/>
  <c r="BH480" i="8"/>
  <c r="BH479" i="8"/>
  <c r="BH478" i="8"/>
  <c r="BH477" i="8"/>
  <c r="BH475" i="8"/>
  <c r="BH473" i="8"/>
  <c r="BH472" i="8"/>
  <c r="BH471" i="8"/>
  <c r="BH470" i="8"/>
  <c r="BH469" i="8"/>
  <c r="BH468" i="8"/>
  <c r="BH467" i="8"/>
  <c r="BH466" i="8"/>
  <c r="BH465" i="8"/>
  <c r="BH464" i="8"/>
  <c r="BH463" i="8"/>
  <c r="BH462" i="8"/>
  <c r="BH461" i="8"/>
  <c r="BH460" i="8"/>
  <c r="BH459" i="8"/>
  <c r="BH458" i="8"/>
  <c r="BH457" i="8"/>
  <c r="BH456" i="8"/>
  <c r="BH453" i="8"/>
  <c r="BH452" i="8"/>
  <c r="BH451" i="8"/>
  <c r="BH450" i="8"/>
  <c r="BH445" i="8"/>
  <c r="BH444" i="8"/>
  <c r="BH443" i="8"/>
  <c r="BH442" i="8"/>
  <c r="BH441" i="8"/>
  <c r="BH440" i="8"/>
  <c r="BH439" i="8"/>
  <c r="BH437" i="8"/>
  <c r="BH436" i="8"/>
  <c r="BH435" i="8"/>
  <c r="BH434" i="8"/>
  <c r="BH433" i="8"/>
  <c r="BH432" i="8"/>
  <c r="BH431" i="8"/>
  <c r="BH430" i="8"/>
  <c r="BH429" i="8"/>
  <c r="BH428" i="8"/>
  <c r="BH427" i="8"/>
  <c r="BH426" i="8"/>
  <c r="BH425" i="8"/>
  <c r="BH424" i="8"/>
  <c r="BH423" i="8"/>
  <c r="BH422" i="8"/>
  <c r="BH421" i="8"/>
  <c r="BH420" i="8"/>
  <c r="BH419" i="8"/>
  <c r="BH418" i="8"/>
  <c r="BH417" i="8"/>
  <c r="BH416" i="8"/>
  <c r="BH415" i="8"/>
  <c r="BH414" i="8"/>
  <c r="BH413" i="8"/>
  <c r="BH407" i="8"/>
  <c r="BH406" i="8"/>
  <c r="BH405" i="8"/>
  <c r="BH404" i="8"/>
  <c r="BH403" i="8"/>
  <c r="BH402" i="8"/>
  <c r="BH401" i="8"/>
  <c r="BH400" i="8"/>
  <c r="BH399" i="8"/>
  <c r="BH398" i="8"/>
  <c r="BH397" i="8"/>
  <c r="BH396" i="8"/>
  <c r="BH395" i="8"/>
  <c r="BH394" i="8"/>
  <c r="BH393" i="8"/>
  <c r="BH392" i="8"/>
  <c r="BH391" i="8"/>
  <c r="BH390" i="8"/>
  <c r="BH389" i="8"/>
  <c r="BH388" i="8"/>
  <c r="BH387" i="8"/>
  <c r="BH386" i="8"/>
  <c r="BH385" i="8"/>
  <c r="BH384" i="8"/>
  <c r="BH383" i="8"/>
  <c r="BH382" i="8"/>
  <c r="BH381" i="8"/>
  <c r="BH380" i="8"/>
  <c r="BH379" i="8"/>
  <c r="BH375" i="8"/>
  <c r="BH374" i="8"/>
  <c r="BH373" i="8"/>
  <c r="BH372" i="8"/>
  <c r="BH371" i="8"/>
  <c r="BH370" i="8"/>
  <c r="BH369" i="8"/>
  <c r="BH368" i="8"/>
  <c r="BH367" i="8"/>
  <c r="BH366" i="8"/>
  <c r="BO366" i="8" s="1"/>
  <c r="BH365" i="8"/>
  <c r="BH360" i="8"/>
  <c r="BH359" i="8"/>
  <c r="BH358" i="8"/>
  <c r="BH357" i="8"/>
  <c r="BH356" i="8"/>
  <c r="BH355" i="8"/>
  <c r="BH354" i="8"/>
  <c r="BH353" i="8"/>
  <c r="BH352" i="8"/>
  <c r="BH351" i="8"/>
  <c r="BH350" i="8"/>
  <c r="BH346" i="8"/>
  <c r="BH345" i="8"/>
  <c r="BH344" i="8"/>
  <c r="BH343" i="8"/>
  <c r="BH342" i="8"/>
  <c r="BH341" i="8"/>
  <c r="BH340" i="8"/>
  <c r="BH339" i="8"/>
  <c r="BH338" i="8"/>
  <c r="BH333" i="8"/>
  <c r="BH332" i="8"/>
  <c r="BH331" i="8"/>
  <c r="BH330" i="8"/>
  <c r="BH329" i="8"/>
  <c r="BH328" i="8"/>
  <c r="BH327" i="8"/>
  <c r="BH326" i="8"/>
  <c r="BH325" i="8"/>
  <c r="BH324" i="8"/>
  <c r="BH323" i="8"/>
  <c r="BH322" i="8"/>
  <c r="BH321" i="8"/>
  <c r="BH320" i="8"/>
  <c r="BH319" i="8"/>
  <c r="BH318" i="8"/>
  <c r="BH313" i="8"/>
  <c r="BH312" i="8"/>
  <c r="BH311" i="8"/>
  <c r="BH310" i="8"/>
  <c r="BH309" i="8"/>
  <c r="BH308" i="8"/>
  <c r="BH307" i="8"/>
  <c r="BH306" i="8"/>
  <c r="BH305" i="8"/>
  <c r="BH304" i="8"/>
  <c r="BH303" i="8"/>
  <c r="BH302" i="8"/>
  <c r="BH301" i="8"/>
  <c r="BH300" i="8"/>
  <c r="BH299" i="8"/>
  <c r="BH298" i="8"/>
  <c r="BH297" i="8"/>
  <c r="BH296" i="8"/>
  <c r="BH295" i="8"/>
  <c r="BH294" i="8"/>
  <c r="BH293" i="8"/>
  <c r="BH292" i="8"/>
  <c r="BH291" i="8"/>
  <c r="BH290" i="8"/>
  <c r="BH289" i="8"/>
  <c r="BH288" i="8"/>
  <c r="BH287" i="8"/>
  <c r="BH286" i="8"/>
  <c r="BH285" i="8"/>
  <c r="BH284" i="8"/>
  <c r="BH283" i="8"/>
  <c r="BH282" i="8"/>
  <c r="BH281" i="8"/>
  <c r="BH280" i="8"/>
  <c r="BH279" i="8"/>
  <c r="BH278" i="8"/>
  <c r="BH277" i="8"/>
  <c r="BH276" i="8"/>
  <c r="BH275" i="8"/>
  <c r="BH274" i="8"/>
  <c r="BH273" i="8"/>
  <c r="BH272" i="8"/>
  <c r="BH271" i="8"/>
  <c r="BH270" i="8"/>
  <c r="BH269" i="8"/>
  <c r="BH264" i="8"/>
  <c r="BH263" i="8"/>
  <c r="BH262" i="8"/>
  <c r="BH261" i="8"/>
  <c r="BH260" i="8"/>
  <c r="BH259" i="8"/>
  <c r="BH258" i="8"/>
  <c r="BH257" i="8"/>
  <c r="BH256" i="8"/>
  <c r="BH255" i="8"/>
  <c r="BH254" i="8"/>
  <c r="BH252" i="8"/>
  <c r="BH251" i="8"/>
  <c r="BH250" i="8"/>
  <c r="BH249" i="8"/>
  <c r="BH248" i="8"/>
  <c r="BH243" i="8"/>
  <c r="BH242" i="8"/>
  <c r="BH241" i="8"/>
  <c r="BH240" i="8"/>
  <c r="BH239" i="8"/>
  <c r="BH234" i="8"/>
  <c r="BH233" i="8"/>
  <c r="BH232" i="8"/>
  <c r="BH231" i="8"/>
  <c r="BH230" i="8"/>
  <c r="BH229" i="8"/>
  <c r="BH228" i="8"/>
  <c r="BH227" i="8"/>
  <c r="BH226" i="8"/>
  <c r="BH225" i="8"/>
  <c r="BH224" i="8"/>
  <c r="BH223" i="8"/>
  <c r="BH222" i="8"/>
  <c r="BH221" i="8"/>
  <c r="BH220" i="8"/>
  <c r="BH219" i="8"/>
  <c r="BH218" i="8"/>
  <c r="BH217" i="8"/>
  <c r="BH212" i="8"/>
  <c r="BH211" i="8"/>
  <c r="BH210" i="8"/>
  <c r="BH209" i="8"/>
  <c r="BH208" i="8"/>
  <c r="BH207" i="8"/>
  <c r="BH206" i="8"/>
  <c r="BH205" i="8"/>
  <c r="BH204" i="8"/>
  <c r="BH203" i="8"/>
  <c r="BH202" i="8"/>
  <c r="BH201" i="8"/>
  <c r="BH200" i="8"/>
  <c r="BH199" i="8"/>
  <c r="BH194" i="8"/>
  <c r="BH193" i="8"/>
  <c r="BH192" i="8"/>
  <c r="BH191" i="8"/>
  <c r="BH190" i="8"/>
  <c r="BH189" i="8"/>
  <c r="BH188" i="8"/>
  <c r="BH187" i="8"/>
  <c r="BH186" i="8"/>
  <c r="BH185" i="8"/>
  <c r="BH184" i="8"/>
  <c r="BH183" i="8"/>
  <c r="BH182" i="8"/>
  <c r="BH181" i="8"/>
  <c r="BH178" i="8"/>
  <c r="BH177" i="8"/>
  <c r="BH176" i="8"/>
  <c r="BH172" i="8"/>
  <c r="BH171" i="8"/>
  <c r="BH170" i="8"/>
  <c r="BH169" i="8"/>
  <c r="BH168" i="8"/>
  <c r="BO168" i="8" s="1"/>
  <c r="BH167" i="8"/>
  <c r="BH166" i="8"/>
  <c r="BH165" i="8"/>
  <c r="BH164" i="8"/>
  <c r="BH163" i="8"/>
  <c r="BH162" i="8"/>
  <c r="BH161" i="8"/>
  <c r="BH160" i="8"/>
  <c r="BH159" i="8"/>
  <c r="BH158" i="8"/>
  <c r="BH157" i="8"/>
  <c r="BH156" i="8"/>
  <c r="BH155" i="8"/>
  <c r="BH154" i="8"/>
  <c r="BH153" i="8"/>
  <c r="BH152" i="8"/>
  <c r="BH151" i="8"/>
  <c r="BH150" i="8"/>
  <c r="BH149" i="8"/>
  <c r="BH148" i="8"/>
  <c r="BH147" i="8"/>
  <c r="BH146" i="8"/>
  <c r="BH145" i="8"/>
  <c r="BH144" i="8"/>
  <c r="BH143" i="8"/>
  <c r="BH142" i="8"/>
  <c r="BH141" i="8"/>
  <c r="BH140" i="8"/>
  <c r="BH139" i="8"/>
  <c r="BH138" i="8"/>
  <c r="BH137" i="8"/>
  <c r="BH136" i="8"/>
  <c r="BH135" i="8"/>
  <c r="BH134" i="8"/>
  <c r="BH133" i="8"/>
  <c r="BH132" i="8"/>
  <c r="BH131" i="8"/>
  <c r="BH130" i="8"/>
  <c r="BH129" i="8"/>
  <c r="BH128" i="8"/>
  <c r="BH127" i="8"/>
  <c r="BH126" i="8"/>
  <c r="BH125" i="8"/>
  <c r="BH124" i="8"/>
  <c r="BH123" i="8"/>
  <c r="BH122" i="8"/>
  <c r="BH121" i="8"/>
  <c r="BH120" i="8"/>
  <c r="BH119" i="8"/>
  <c r="BH118" i="8"/>
  <c r="BH117" i="8"/>
  <c r="BH116" i="8"/>
  <c r="BH115" i="8"/>
  <c r="BH114" i="8"/>
  <c r="BH113" i="8"/>
  <c r="BH112" i="8"/>
  <c r="BH111" i="8"/>
  <c r="BH110" i="8"/>
  <c r="BH109" i="8"/>
  <c r="BH108" i="8"/>
  <c r="BH107" i="8"/>
  <c r="BH106" i="8"/>
  <c r="BH105" i="8"/>
  <c r="BH104" i="8"/>
  <c r="BH103" i="8"/>
  <c r="BH102" i="8"/>
  <c r="BH101" i="8"/>
  <c r="BH100" i="8"/>
  <c r="BH99" i="8"/>
  <c r="BH98" i="8"/>
  <c r="BH97" i="8"/>
  <c r="BH96" i="8"/>
  <c r="BH95" i="8"/>
  <c r="BH94" i="8"/>
  <c r="BH93" i="8"/>
  <c r="BH92" i="8"/>
  <c r="BH91" i="8"/>
  <c r="BH90" i="8"/>
  <c r="BH75" i="8"/>
  <c r="BH74" i="8"/>
  <c r="BH73" i="8"/>
  <c r="BH72" i="8"/>
  <c r="BH71" i="8"/>
  <c r="BH70" i="8"/>
  <c r="BH69" i="8"/>
  <c r="BH68" i="8"/>
  <c r="BH63" i="8"/>
  <c r="BO63" i="8" s="1"/>
  <c r="BH62" i="8"/>
  <c r="BO62" i="8" s="1"/>
  <c r="BH61" i="8"/>
  <c r="BO61" i="8" s="1"/>
  <c r="BH60" i="8"/>
  <c r="BO60" i="8" s="1"/>
  <c r="BH59" i="8"/>
  <c r="BO59" i="8" s="1"/>
  <c r="BH58" i="8"/>
  <c r="BO58" i="8" s="1"/>
  <c r="BH57" i="8"/>
  <c r="BO57" i="8" s="1"/>
  <c r="BH56" i="8"/>
  <c r="BO56" i="8" s="1"/>
  <c r="BH55" i="8"/>
  <c r="BO55" i="8" s="1"/>
  <c r="BH54" i="8"/>
  <c r="BO54" i="8" s="1"/>
  <c r="BH53" i="8"/>
  <c r="BO53" i="8" s="1"/>
  <c r="BH52" i="8"/>
  <c r="BO52" i="8" s="1"/>
  <c r="BH51" i="8"/>
  <c r="BO51" i="8" s="1"/>
  <c r="BH50" i="8"/>
  <c r="BO50" i="8" s="1"/>
  <c r="BH49" i="8"/>
  <c r="BO49" i="8" s="1"/>
  <c r="BH48" i="8"/>
  <c r="BO48" i="8" s="1"/>
  <c r="BH47" i="8"/>
  <c r="BO47" i="8" s="1"/>
  <c r="BH46" i="8"/>
  <c r="BO46" i="8" s="1"/>
  <c r="BH45" i="8"/>
  <c r="BO45" i="8" s="1"/>
  <c r="BH44" i="8"/>
  <c r="BO44" i="8" s="1"/>
  <c r="BH43" i="8"/>
  <c r="BO43" i="8" s="1"/>
  <c r="BH42" i="8"/>
  <c r="BO42" i="8" s="1"/>
  <c r="BH41" i="8"/>
  <c r="BO41" i="8" s="1"/>
  <c r="BH40" i="8"/>
  <c r="BO40" i="8" s="1"/>
  <c r="BH39" i="8"/>
  <c r="BO39" i="8" s="1"/>
  <c r="BH38" i="8"/>
  <c r="BO38" i="8" s="1"/>
  <c r="BH37" i="8"/>
  <c r="BO37" i="8" s="1"/>
  <c r="BH36" i="8"/>
  <c r="BO36" i="8" s="1"/>
  <c r="BH35" i="8"/>
  <c r="BO35" i="8" s="1"/>
  <c r="BH34" i="8"/>
  <c r="BO34" i="8" s="1"/>
  <c r="BH33" i="8"/>
  <c r="BO33" i="8" s="1"/>
  <c r="BH32" i="8"/>
  <c r="BO32" i="8" s="1"/>
  <c r="BH31" i="8"/>
  <c r="BO31" i="8" s="1"/>
  <c r="BH30" i="8"/>
  <c r="BO30" i="8" s="1"/>
  <c r="BH29" i="8"/>
  <c r="BO29" i="8" s="1"/>
  <c r="BH28" i="8"/>
  <c r="BO28" i="8" s="1"/>
  <c r="BH27" i="8"/>
  <c r="BO27" i="8" s="1"/>
  <c r="BH26" i="8"/>
  <c r="BO26" i="8" s="1"/>
  <c r="BH25" i="8"/>
  <c r="BO25" i="8" s="1"/>
  <c r="BH24" i="8"/>
  <c r="BO24" i="8" s="1"/>
  <c r="BH23" i="8"/>
  <c r="BO23" i="8" s="1"/>
  <c r="BH22" i="8"/>
  <c r="BO22" i="8" s="1"/>
  <c r="BH21" i="8"/>
  <c r="BO21" i="8" s="1"/>
  <c r="BH20" i="8"/>
  <c r="BO20" i="8" s="1"/>
  <c r="BH19" i="8"/>
  <c r="BO19" i="8" s="1"/>
  <c r="BH18" i="8"/>
  <c r="BO18" i="8" s="1"/>
  <c r="BH17" i="8"/>
  <c r="BO17" i="8" s="1"/>
  <c r="BH16" i="8"/>
  <c r="BO16" i="8" s="1"/>
  <c r="BH15" i="8"/>
  <c r="BO15" i="8" s="1"/>
  <c r="BH14" i="8"/>
  <c r="BO14" i="8" s="1"/>
  <c r="BH13" i="8"/>
  <c r="BO13" i="8" s="1"/>
  <c r="BH12" i="8"/>
  <c r="BO12" i="8" s="1"/>
  <c r="BH11" i="8"/>
  <c r="BO11" i="8" s="1"/>
  <c r="BH10" i="8"/>
  <c r="BO10" i="8" s="1"/>
  <c r="BH9" i="8"/>
  <c r="BO9" i="8" s="1"/>
  <c r="BH8" i="8"/>
  <c r="BO8" i="8" s="1"/>
  <c r="BH7" i="8"/>
  <c r="BO7" i="8" s="1"/>
  <c r="BH6" i="8"/>
  <c r="BO6" i="8" s="1"/>
  <c r="BH5" i="8"/>
  <c r="BO5" i="8" s="1"/>
  <c r="BH4" i="8"/>
  <c r="BO4" i="8" s="1"/>
  <c r="EN23" i="8"/>
  <c r="EN22" i="8"/>
  <c r="EN21" i="8"/>
  <c r="EN20" i="8"/>
  <c r="EN19" i="8"/>
  <c r="EN18" i="8"/>
  <c r="EN17" i="8"/>
  <c r="EN16" i="8"/>
  <c r="EN15" i="8"/>
  <c r="EN14" i="8"/>
  <c r="BN362" i="8" l="1"/>
  <c r="BO140" i="8"/>
  <c r="BO172" i="8"/>
  <c r="BO225" i="8"/>
  <c r="BO258" i="8"/>
  <c r="BO294" i="8"/>
  <c r="BO322" i="8"/>
  <c r="BO353" i="8"/>
  <c r="BO384" i="8"/>
  <c r="BO413" i="8"/>
  <c r="BO437" i="8"/>
  <c r="BO478" i="8"/>
  <c r="BO510" i="8"/>
  <c r="BO69" i="8"/>
  <c r="BO91" i="8"/>
  <c r="BO99" i="8"/>
  <c r="BO107" i="8"/>
  <c r="BO115" i="8"/>
  <c r="BO123" i="8"/>
  <c r="BO131" i="8"/>
  <c r="BO139" i="8"/>
  <c r="BO147" i="8"/>
  <c r="BO155" i="8"/>
  <c r="BO163" i="8"/>
  <c r="BO171" i="8"/>
  <c r="BO184" i="8"/>
  <c r="BO192" i="8"/>
  <c r="BO204" i="8"/>
  <c r="BO212" i="8"/>
  <c r="BO224" i="8"/>
  <c r="BO232" i="8"/>
  <c r="BO248" i="8"/>
  <c r="BO257" i="8"/>
  <c r="BO269" i="8"/>
  <c r="BO277" i="8"/>
  <c r="BO285" i="8"/>
  <c r="BO293" i="8"/>
  <c r="BO301" i="8"/>
  <c r="BO309" i="8"/>
  <c r="BO321" i="8"/>
  <c r="BO329" i="8"/>
  <c r="BO341" i="8"/>
  <c r="BO352" i="8"/>
  <c r="BO360" i="8"/>
  <c r="BO372" i="8"/>
  <c r="BO383" i="8"/>
  <c r="BO391" i="8"/>
  <c r="BO399" i="8"/>
  <c r="BO407" i="8"/>
  <c r="BO420" i="8"/>
  <c r="BO428" i="8"/>
  <c r="BO436" i="8"/>
  <c r="BO445" i="8"/>
  <c r="BO459" i="8"/>
  <c r="BO467" i="8"/>
  <c r="BO477" i="8"/>
  <c r="BO485" i="8"/>
  <c r="BO493" i="8"/>
  <c r="BO501" i="8"/>
  <c r="BO509" i="8"/>
  <c r="BO521" i="8"/>
  <c r="BO529" i="8"/>
  <c r="BO540" i="8"/>
  <c r="BO68" i="8"/>
  <c r="BO90" i="8"/>
  <c r="BO98" i="8"/>
  <c r="BO114" i="8"/>
  <c r="BO122" i="8"/>
  <c r="BO130" i="8"/>
  <c r="BO138" i="8"/>
  <c r="BO146" i="8"/>
  <c r="BO154" i="8"/>
  <c r="BO162" i="8"/>
  <c r="BO170" i="8"/>
  <c r="BO183" i="8"/>
  <c r="BO191" i="8"/>
  <c r="BO203" i="8"/>
  <c r="BO211" i="8"/>
  <c r="BO223" i="8"/>
  <c r="BO231" i="8"/>
  <c r="BO243" i="8"/>
  <c r="BO256" i="8"/>
  <c r="BO264" i="8"/>
  <c r="BO276" i="8"/>
  <c r="BO284" i="8"/>
  <c r="BO292" i="8"/>
  <c r="BO300" i="8"/>
  <c r="BO308" i="8"/>
  <c r="BO320" i="8"/>
  <c r="BO340" i="8"/>
  <c r="BO351" i="8"/>
  <c r="BO359" i="8"/>
  <c r="BO371" i="8"/>
  <c r="BO382" i="8"/>
  <c r="BO390" i="8"/>
  <c r="BO398" i="8"/>
  <c r="BO406" i="8"/>
  <c r="BO419" i="8"/>
  <c r="BO427" i="8"/>
  <c r="BO435" i="8"/>
  <c r="BO444" i="8"/>
  <c r="BO458" i="8"/>
  <c r="BO466" i="8"/>
  <c r="BO475" i="8"/>
  <c r="BO484" i="8"/>
  <c r="BO492" i="8"/>
  <c r="BO500" i="8"/>
  <c r="BO508" i="8"/>
  <c r="BO516" i="8"/>
  <c r="BO528" i="8"/>
  <c r="BO539" i="8"/>
  <c r="BO547" i="8"/>
  <c r="BO100" i="8"/>
  <c r="BN361" i="8"/>
  <c r="BO323" i="8"/>
  <c r="BO450" i="8"/>
  <c r="BO497" i="8"/>
  <c r="BM361" i="8"/>
  <c r="BO70" i="8"/>
  <c r="BO156" i="8"/>
  <c r="BO205" i="8"/>
  <c r="BO270" i="8"/>
  <c r="BO373" i="8"/>
  <c r="BO400" i="8"/>
  <c r="BO429" i="8"/>
  <c r="BO468" i="8"/>
  <c r="BO502" i="8"/>
  <c r="BO522" i="8"/>
  <c r="BO75" i="8"/>
  <c r="BO113" i="8"/>
  <c r="BO137" i="8"/>
  <c r="BO161" i="8"/>
  <c r="BO190" i="8"/>
  <c r="BO210" i="8"/>
  <c r="BO242" i="8"/>
  <c r="BO255" i="8"/>
  <c r="BO283" i="8"/>
  <c r="BO307" i="8"/>
  <c r="BO339" i="8"/>
  <c r="BO381" i="8"/>
  <c r="BO405" i="8"/>
  <c r="BO434" i="8"/>
  <c r="BO465" i="8"/>
  <c r="BO499" i="8"/>
  <c r="BO527" i="8"/>
  <c r="BO96" i="8"/>
  <c r="BO128" i="8"/>
  <c r="BO189" i="8"/>
  <c r="BO209" i="8"/>
  <c r="BO241" i="8"/>
  <c r="BO274" i="8"/>
  <c r="BO298" i="8"/>
  <c r="BO326" i="8"/>
  <c r="BO357" i="8"/>
  <c r="BO388" i="8"/>
  <c r="BO417" i="8"/>
  <c r="BO442" i="8"/>
  <c r="BO464" i="8"/>
  <c r="BO490" i="8"/>
  <c r="BO506" i="8"/>
  <c r="BO526" i="8"/>
  <c r="BO73" i="8"/>
  <c r="BO95" i="8"/>
  <c r="BO103" i="8"/>
  <c r="BO111" i="8"/>
  <c r="BO127" i="8"/>
  <c r="BO135" i="8"/>
  <c r="BO143" i="8"/>
  <c r="BO151" i="8"/>
  <c r="BO159" i="8"/>
  <c r="BO167" i="8"/>
  <c r="BO178" i="8"/>
  <c r="BO188" i="8"/>
  <c r="BO200" i="8"/>
  <c r="BO208" i="8"/>
  <c r="BO220" i="8"/>
  <c r="BO228" i="8"/>
  <c r="BO240" i="8"/>
  <c r="BO252" i="8"/>
  <c r="BO261" i="8"/>
  <c r="BO273" i="8"/>
  <c r="BO281" i="8"/>
  <c r="BO289" i="8"/>
  <c r="BO297" i="8"/>
  <c r="BO305" i="8"/>
  <c r="BO313" i="8"/>
  <c r="BO325" i="8"/>
  <c r="BO333" i="8"/>
  <c r="BO345" i="8"/>
  <c r="BO368" i="8"/>
  <c r="BO379" i="8"/>
  <c r="BO387" i="8"/>
  <c r="BO395" i="8"/>
  <c r="BO403" i="8"/>
  <c r="BO416" i="8"/>
  <c r="BO424" i="8"/>
  <c r="BO432" i="8"/>
  <c r="BO441" i="8"/>
  <c r="BO453" i="8"/>
  <c r="BO463" i="8"/>
  <c r="BO471" i="8"/>
  <c r="BO481" i="8"/>
  <c r="BO489" i="8"/>
  <c r="BO505" i="8"/>
  <c r="BO525" i="8"/>
  <c r="BO533" i="8"/>
  <c r="BO544" i="8"/>
  <c r="BO119" i="8"/>
  <c r="BO469" i="8"/>
  <c r="BB361" i="8"/>
  <c r="BC361" i="8" s="1"/>
  <c r="BO92" i="8"/>
  <c r="BO108" i="8"/>
  <c r="BO132" i="8"/>
  <c r="BO148" i="8"/>
  <c r="BO164" i="8"/>
  <c r="BO193" i="8"/>
  <c r="BO217" i="8"/>
  <c r="BO249" i="8"/>
  <c r="BO286" i="8"/>
  <c r="BO302" i="8"/>
  <c r="BO330" i="8"/>
  <c r="BO392" i="8"/>
  <c r="BO421" i="8"/>
  <c r="BO460" i="8"/>
  <c r="BO494" i="8"/>
  <c r="BO541" i="8"/>
  <c r="BO97" i="8"/>
  <c r="BO121" i="8"/>
  <c r="BO153" i="8"/>
  <c r="BO182" i="8"/>
  <c r="BO222" i="8"/>
  <c r="BO263" i="8"/>
  <c r="BO291" i="8"/>
  <c r="BO319" i="8"/>
  <c r="BO358" i="8"/>
  <c r="BO389" i="8"/>
  <c r="BO418" i="8"/>
  <c r="BO443" i="8"/>
  <c r="BO483" i="8"/>
  <c r="BO507" i="8"/>
  <c r="BO538" i="8"/>
  <c r="BO74" i="8"/>
  <c r="BO112" i="8"/>
  <c r="BO136" i="8"/>
  <c r="BO160" i="8"/>
  <c r="BO201" i="8"/>
  <c r="BO229" i="8"/>
  <c r="BO262" i="8"/>
  <c r="BO290" i="8"/>
  <c r="BO318" i="8"/>
  <c r="BO346" i="8"/>
  <c r="BO380" i="8"/>
  <c r="BO396" i="8"/>
  <c r="BO425" i="8"/>
  <c r="BO456" i="8"/>
  <c r="BO482" i="8"/>
  <c r="BO498" i="8"/>
  <c r="BO537" i="8"/>
  <c r="BO72" i="8"/>
  <c r="BO94" i="8"/>
  <c r="BO102" i="8"/>
  <c r="BO110" i="8"/>
  <c r="BO126" i="8"/>
  <c r="BO134" i="8"/>
  <c r="BO142" i="8"/>
  <c r="BO150" i="8"/>
  <c r="BO158" i="8"/>
  <c r="BO166" i="8"/>
  <c r="BO177" i="8"/>
  <c r="BO187" i="8"/>
  <c r="BO199" i="8"/>
  <c r="BO207" i="8"/>
  <c r="BO219" i="8"/>
  <c r="BO227" i="8"/>
  <c r="BO239" i="8"/>
  <c r="BO251" i="8"/>
  <c r="BO260" i="8"/>
  <c r="BO272" i="8"/>
  <c r="BO280" i="8"/>
  <c r="BO288" i="8"/>
  <c r="BO296" i="8"/>
  <c r="BO304" i="8"/>
  <c r="BO312" i="8"/>
  <c r="BO332" i="8"/>
  <c r="BO355" i="8"/>
  <c r="BO367" i="8"/>
  <c r="BO375" i="8"/>
  <c r="BO386" i="8"/>
  <c r="BO394" i="8"/>
  <c r="BO402" i="8"/>
  <c r="BO415" i="8"/>
  <c r="BO423" i="8"/>
  <c r="BO431" i="8"/>
  <c r="BO440" i="8"/>
  <c r="BO452" i="8"/>
  <c r="BO480" i="8"/>
  <c r="BO488" i="8"/>
  <c r="BO496" i="8"/>
  <c r="BO504" i="8"/>
  <c r="BO512" i="8"/>
  <c r="BO524" i="8"/>
  <c r="BO532" i="8"/>
  <c r="BO543" i="8"/>
  <c r="BO124" i="8"/>
  <c r="BO118" i="8"/>
  <c r="BO462" i="8"/>
  <c r="BO233" i="8"/>
  <c r="BO278" i="8"/>
  <c r="BO310" i="8"/>
  <c r="BO365" i="8"/>
  <c r="BO486" i="8"/>
  <c r="BO530" i="8"/>
  <c r="BO105" i="8"/>
  <c r="BO129" i="8"/>
  <c r="BO145" i="8"/>
  <c r="BO169" i="8"/>
  <c r="BO202" i="8"/>
  <c r="BO230" i="8"/>
  <c r="BO275" i="8"/>
  <c r="BO299" i="8"/>
  <c r="BO327" i="8"/>
  <c r="BO350" i="8"/>
  <c r="BO370" i="8"/>
  <c r="BO397" i="8"/>
  <c r="BO426" i="8"/>
  <c r="BO457" i="8"/>
  <c r="BO473" i="8"/>
  <c r="BO491" i="8"/>
  <c r="BO515" i="8"/>
  <c r="BO546" i="8"/>
  <c r="BO104" i="8"/>
  <c r="BO120" i="8"/>
  <c r="BO144" i="8"/>
  <c r="BO152" i="8"/>
  <c r="BO181" i="8"/>
  <c r="BO221" i="8"/>
  <c r="BO254" i="8"/>
  <c r="BO282" i="8"/>
  <c r="BO306" i="8"/>
  <c r="BO338" i="8"/>
  <c r="BO369" i="8"/>
  <c r="BO404" i="8"/>
  <c r="BO433" i="8"/>
  <c r="BO472" i="8"/>
  <c r="BO545" i="8"/>
  <c r="BO71" i="8"/>
  <c r="BO93" i="8"/>
  <c r="BO101" i="8"/>
  <c r="BO109" i="8"/>
  <c r="BO117" i="8"/>
  <c r="BO125" i="8"/>
  <c r="BO133" i="8"/>
  <c r="BO141" i="8"/>
  <c r="BO149" i="8"/>
  <c r="BO157" i="8"/>
  <c r="BO165" i="8"/>
  <c r="BO186" i="8"/>
  <c r="BO194" i="8"/>
  <c r="BO206" i="8"/>
  <c r="BO218" i="8"/>
  <c r="BO226" i="8"/>
  <c r="BO234" i="8"/>
  <c r="BO250" i="8"/>
  <c r="BO259" i="8"/>
  <c r="BO271" i="8"/>
  <c r="BO279" i="8"/>
  <c r="BO287" i="8"/>
  <c r="BO295" i="8"/>
  <c r="BO303" i="8"/>
  <c r="BO311" i="8"/>
  <c r="BO331" i="8"/>
  <c r="BO354" i="8"/>
  <c r="BO374" i="8"/>
  <c r="BO385" i="8"/>
  <c r="BO393" i="8"/>
  <c r="BO401" i="8"/>
  <c r="BO414" i="8"/>
  <c r="BO422" i="8"/>
  <c r="BO430" i="8"/>
  <c r="BO439" i="8"/>
  <c r="BO479" i="8"/>
  <c r="BO487" i="8"/>
  <c r="BO503" i="8"/>
  <c r="BO511" i="8"/>
  <c r="BO523" i="8"/>
  <c r="BO531" i="8"/>
  <c r="BO542" i="8"/>
  <c r="BO116" i="8"/>
  <c r="BO356" i="8"/>
  <c r="BO461" i="8"/>
  <c r="BD362" i="8"/>
  <c r="BB251" i="8"/>
  <c r="DE251" i="8"/>
  <c r="DF361" i="8"/>
  <c r="DN361" i="8"/>
  <c r="DG361" i="8"/>
  <c r="BJ334" i="8"/>
  <c r="DF362" i="8"/>
  <c r="DG362" i="8"/>
  <c r="DN362" i="8"/>
  <c r="DE253" i="8"/>
  <c r="BB253" i="8"/>
  <c r="BB172" i="8"/>
  <c r="DE172" i="8"/>
  <c r="BO185" i="8"/>
  <c r="BO176" i="8"/>
  <c r="BN253" i="8"/>
  <c r="BM253" i="8"/>
  <c r="BK334" i="8"/>
  <c r="BO334" i="8"/>
  <c r="BL334" i="8"/>
  <c r="EE30" i="8"/>
  <c r="EE29" i="8"/>
  <c r="EE28" i="8"/>
  <c r="EE27" i="8"/>
  <c r="EE26" i="8"/>
  <c r="EE25" i="8"/>
  <c r="EE24" i="8"/>
  <c r="EE23" i="8"/>
  <c r="EE22" i="8"/>
  <c r="EE21" i="8"/>
  <c r="EE20" i="8"/>
  <c r="EN332" i="8"/>
  <c r="EN331" i="8"/>
  <c r="EN330" i="8"/>
  <c r="EN329" i="8"/>
  <c r="EN328" i="8"/>
  <c r="EN327" i="8"/>
  <c r="EN326" i="8"/>
  <c r="EN325" i="8"/>
  <c r="EN324" i="8"/>
  <c r="BD361" i="8" l="1"/>
  <c r="DG253" i="8"/>
  <c r="DN253" i="8"/>
  <c r="DF253" i="8"/>
  <c r="BD253" i="8"/>
  <c r="BC253" i="8"/>
  <c r="BB334" i="8"/>
  <c r="DE334" i="8"/>
  <c r="DN334" i="8" s="1"/>
  <c r="DP361" i="8"/>
  <c r="DW361" i="8"/>
  <c r="DO361" i="8"/>
  <c r="BD251" i="8"/>
  <c r="BC251" i="8"/>
  <c r="BC172" i="8"/>
  <c r="BD172" i="8"/>
  <c r="DG251" i="8"/>
  <c r="DF251" i="8"/>
  <c r="DN251" i="8"/>
  <c r="DP362" i="8"/>
  <c r="DO362" i="8"/>
  <c r="DW362" i="8"/>
  <c r="DN172" i="8"/>
  <c r="DF172" i="8"/>
  <c r="DG172" i="8"/>
  <c r="BN334" i="8"/>
  <c r="BM334" i="8"/>
  <c r="EM172" i="8"/>
  <c r="EF172" i="8"/>
  <c r="EG172" i="8" s="1"/>
  <c r="EE172" i="8"/>
  <c r="ED172" i="8"/>
  <c r="EQ334" i="8"/>
  <c r="EP334" i="8"/>
  <c r="EN334" i="8"/>
  <c r="EM334" i="8"/>
  <c r="EH172" i="8" l="1"/>
  <c r="EO172" i="8"/>
  <c r="DO334" i="8"/>
  <c r="DW334" i="8"/>
  <c r="DP334" i="8"/>
  <c r="DO251" i="8"/>
  <c r="DP251" i="8"/>
  <c r="DW251" i="8"/>
  <c r="DP253" i="8"/>
  <c r="DW253" i="8"/>
  <c r="DO253" i="8"/>
  <c r="BC362" i="8"/>
  <c r="DX362" i="8"/>
  <c r="DY362" i="8"/>
  <c r="DO172" i="8"/>
  <c r="DP172" i="8"/>
  <c r="DW172" i="8"/>
  <c r="BD334" i="8"/>
  <c r="BC334" i="8"/>
  <c r="DX361" i="8"/>
  <c r="DY361" i="8"/>
  <c r="DF334" i="8"/>
  <c r="DG334" i="8"/>
  <c r="EP172" i="8"/>
  <c r="EX172" i="8" l="1"/>
  <c r="EQ172" i="8"/>
  <c r="DX334" i="8"/>
  <c r="DY334" i="8"/>
  <c r="DX251" i="8"/>
  <c r="DY251" i="8"/>
  <c r="DY172" i="8"/>
  <c r="DX172" i="8"/>
  <c r="DX253" i="8"/>
  <c r="DY253" i="8"/>
  <c r="EN362" i="8"/>
  <c r="EM362" i="8"/>
  <c r="EN361" i="8"/>
  <c r="EM361" i="8"/>
  <c r="ED362" i="8"/>
  <c r="ED361" i="8"/>
  <c r="EF362" i="8"/>
  <c r="EG362" i="8" s="1"/>
  <c r="EF361" i="8"/>
  <c r="EG361" i="8" s="1"/>
  <c r="X361" i="8"/>
  <c r="EG334" i="8"/>
  <c r="EE333" i="8"/>
  <c r="EE332" i="8"/>
  <c r="EE331" i="8"/>
  <c r="EE330" i="8"/>
  <c r="EE329" i="8"/>
  <c r="EE328" i="8"/>
  <c r="EE327" i="8"/>
  <c r="EE326" i="8"/>
  <c r="EE325" i="8"/>
  <c r="EE324" i="8"/>
  <c r="EH334" i="8"/>
  <c r="EE334" i="8"/>
  <c r="ED334" i="8"/>
  <c r="EZ172" i="8" l="1"/>
  <c r="EY172" i="8"/>
  <c r="EO362" i="8"/>
  <c r="EX362" i="8" s="1"/>
  <c r="EH361" i="8"/>
  <c r="EO361" i="8"/>
  <c r="EX361" i="8" s="1"/>
  <c r="EH362" i="8"/>
  <c r="EN398" i="8"/>
  <c r="EN397" i="8"/>
  <c r="EN396" i="8"/>
  <c r="EN395" i="8"/>
  <c r="EN394" i="8"/>
  <c r="EN393" i="8"/>
  <c r="EN392" i="8"/>
  <c r="EN391" i="8"/>
  <c r="EN390" i="8"/>
  <c r="EN389" i="8"/>
  <c r="EN388" i="8"/>
  <c r="FO397" i="8"/>
  <c r="FO396" i="8"/>
  <c r="FO395" i="8"/>
  <c r="FO394" i="8"/>
  <c r="FO393" i="8"/>
  <c r="FO392" i="8"/>
  <c r="FO391" i="8"/>
  <c r="FO390" i="8"/>
  <c r="FO389" i="8"/>
  <c r="FO388" i="8"/>
  <c r="GB408" i="8"/>
  <c r="GB337" i="8"/>
  <c r="GB336" i="8"/>
  <c r="GB335" i="8"/>
  <c r="GB334" i="8"/>
  <c r="GB317" i="8"/>
  <c r="GB316" i="8"/>
  <c r="GB315" i="8"/>
  <c r="GB314" i="8"/>
  <c r="GB313" i="8"/>
  <c r="GB312" i="8"/>
  <c r="GB268" i="8"/>
  <c r="GB267" i="8"/>
  <c r="GB266" i="8"/>
  <c r="GB265" i="8"/>
  <c r="GB247" i="8"/>
  <c r="GB246" i="8"/>
  <c r="GB245" i="8"/>
  <c r="GB244" i="8"/>
  <c r="GB238" i="8"/>
  <c r="GB237" i="8"/>
  <c r="GB236" i="8"/>
  <c r="GB235" i="8"/>
  <c r="GB216" i="8"/>
  <c r="GB215" i="8"/>
  <c r="GB214" i="8"/>
  <c r="GB213" i="8"/>
  <c r="EF454" i="8"/>
  <c r="EO454" i="8" s="1"/>
  <c r="EF408" i="8"/>
  <c r="EF398" i="8"/>
  <c r="EO398" i="8" s="1"/>
  <c r="EY362" i="8" l="1"/>
  <c r="EZ362" i="8"/>
  <c r="EY361" i="8"/>
  <c r="EZ361" i="8"/>
  <c r="EQ398" i="8"/>
  <c r="EX398" i="8"/>
  <c r="EY398" i="8" s="1"/>
  <c r="EQ362" i="8"/>
  <c r="EP362" i="8"/>
  <c r="EP361" i="8"/>
  <c r="EQ361" i="8"/>
  <c r="EN659" i="8"/>
  <c r="EM659" i="8"/>
  <c r="EW656" i="8"/>
  <c r="EV656" i="8"/>
  <c r="EN656" i="8"/>
  <c r="EM656" i="8"/>
  <c r="EE656" i="8"/>
  <c r="ED656" i="8"/>
  <c r="EW655" i="8"/>
  <c r="EV655" i="8"/>
  <c r="EN655" i="8"/>
  <c r="EM655" i="8"/>
  <c r="EE655" i="8"/>
  <c r="ED655" i="8"/>
  <c r="EW654" i="8"/>
  <c r="EV654" i="8"/>
  <c r="EN654" i="8"/>
  <c r="EM654" i="8"/>
  <c r="EE654" i="8"/>
  <c r="ED654" i="8"/>
  <c r="EV653" i="8"/>
  <c r="EM653" i="8"/>
  <c r="ED653" i="8"/>
  <c r="EW652" i="8"/>
  <c r="EV652" i="8"/>
  <c r="EM652" i="8"/>
  <c r="ED652" i="8"/>
  <c r="EW651" i="8"/>
  <c r="EV651" i="8"/>
  <c r="EN651" i="8"/>
  <c r="EM651" i="8"/>
  <c r="EE651" i="8"/>
  <c r="ED651" i="8"/>
  <c r="EW650" i="8"/>
  <c r="EV650" i="8"/>
  <c r="EN650" i="8"/>
  <c r="EM650" i="8"/>
  <c r="EE650" i="8"/>
  <c r="ED650" i="8"/>
  <c r="EW649" i="8"/>
  <c r="EV649" i="8"/>
  <c r="EN649" i="8"/>
  <c r="EM649" i="8"/>
  <c r="EE649" i="8"/>
  <c r="ED649" i="8"/>
  <c r="EV648" i="8"/>
  <c r="EN648" i="8"/>
  <c r="EM648" i="8"/>
  <c r="ED648" i="8"/>
  <c r="EW647" i="8"/>
  <c r="EV647" i="8"/>
  <c r="EN647" i="8"/>
  <c r="EM647" i="8"/>
  <c r="EE647" i="8"/>
  <c r="ED647" i="8"/>
  <c r="EV646" i="8"/>
  <c r="EM646" i="8"/>
  <c r="ED646" i="8"/>
  <c r="EW645" i="8"/>
  <c r="EV645" i="8"/>
  <c r="EM645" i="8"/>
  <c r="ED645" i="8"/>
  <c r="EW644" i="8"/>
  <c r="EV644" i="8"/>
  <c r="EM644" i="8"/>
  <c r="ED644" i="8"/>
  <c r="EV639" i="8"/>
  <c r="EM639" i="8"/>
  <c r="EE639" i="8"/>
  <c r="ED639" i="8"/>
  <c r="EV638" i="8"/>
  <c r="EM638" i="8"/>
  <c r="EE638" i="8"/>
  <c r="ED638" i="8"/>
  <c r="EW637" i="8"/>
  <c r="EV637" i="8"/>
  <c r="EN637" i="8"/>
  <c r="EM637" i="8"/>
  <c r="EE637" i="8"/>
  <c r="ED637" i="8"/>
  <c r="EW636" i="8"/>
  <c r="EV636" i="8"/>
  <c r="EN636" i="8"/>
  <c r="EM636" i="8"/>
  <c r="EE636" i="8"/>
  <c r="ED636" i="8"/>
  <c r="EW635" i="8"/>
  <c r="EV635" i="8"/>
  <c r="EN635" i="8"/>
  <c r="EM635" i="8"/>
  <c r="EE635" i="8"/>
  <c r="ED635" i="8"/>
  <c r="EW634" i="8"/>
  <c r="EV634" i="8"/>
  <c r="EN634" i="8"/>
  <c r="EM634" i="8"/>
  <c r="EE634" i="8"/>
  <c r="ED634" i="8"/>
  <c r="EW633" i="8"/>
  <c r="EV633" i="8"/>
  <c r="EN633" i="8"/>
  <c r="EM633" i="8"/>
  <c r="EE633" i="8"/>
  <c r="ED633" i="8"/>
  <c r="EW632" i="8"/>
  <c r="EV632" i="8"/>
  <c r="EN632" i="8"/>
  <c r="EM632" i="8"/>
  <c r="EE632" i="8"/>
  <c r="ED632" i="8"/>
  <c r="EW631" i="8"/>
  <c r="EV631" i="8"/>
  <c r="EN631" i="8"/>
  <c r="EM631" i="8"/>
  <c r="EE631" i="8"/>
  <c r="ED631" i="8"/>
  <c r="EW630" i="8"/>
  <c r="EV630" i="8"/>
  <c r="EM630" i="8"/>
  <c r="EE630" i="8"/>
  <c r="ED630" i="8"/>
  <c r="EV629" i="8"/>
  <c r="EM629" i="8"/>
  <c r="EE629" i="8"/>
  <c r="ED629" i="8"/>
  <c r="EV628" i="8"/>
  <c r="EM628" i="8"/>
  <c r="EE628" i="8"/>
  <c r="ED628" i="8"/>
  <c r="EV623" i="8"/>
  <c r="EM623" i="8"/>
  <c r="ED623" i="8"/>
  <c r="EW622" i="8"/>
  <c r="EV622" i="8"/>
  <c r="EM622" i="8"/>
  <c r="ED622" i="8"/>
  <c r="EW621" i="8"/>
  <c r="EV621" i="8"/>
  <c r="EM621" i="8"/>
  <c r="ED621" i="8"/>
  <c r="EV620" i="8"/>
  <c r="EM620" i="8"/>
  <c r="ED620" i="8"/>
  <c r="EV619" i="8"/>
  <c r="EM619" i="8"/>
  <c r="ED619" i="8"/>
  <c r="EV618" i="8"/>
  <c r="EM618" i="8"/>
  <c r="ED618" i="8"/>
  <c r="EV617" i="8"/>
  <c r="EM617" i="8"/>
  <c r="ED617" i="8"/>
  <c r="EV616" i="8"/>
  <c r="EM616" i="8"/>
  <c r="ED616" i="8"/>
  <c r="EV615" i="8"/>
  <c r="EM615" i="8"/>
  <c r="ED615" i="8"/>
  <c r="EW614" i="8"/>
  <c r="EV614" i="8"/>
  <c r="EN614" i="8"/>
  <c r="EM614" i="8"/>
  <c r="EE614" i="8"/>
  <c r="ED614" i="8"/>
  <c r="EW613" i="8"/>
  <c r="EV613" i="8"/>
  <c r="EN613" i="8"/>
  <c r="EM613" i="8"/>
  <c r="EE613" i="8"/>
  <c r="ED613" i="8"/>
  <c r="EW612" i="8"/>
  <c r="EV612" i="8"/>
  <c r="EN612" i="8"/>
  <c r="EM612" i="8"/>
  <c r="EE612" i="8"/>
  <c r="ED612" i="8"/>
  <c r="EV611" i="8"/>
  <c r="EM611" i="8"/>
  <c r="ED611" i="8"/>
  <c r="EW610" i="8"/>
  <c r="EV610" i="8"/>
  <c r="EN610" i="8"/>
  <c r="EM610" i="8"/>
  <c r="EE610" i="8"/>
  <c r="ED610" i="8"/>
  <c r="EW609" i="8"/>
  <c r="EV609" i="8"/>
  <c r="EN609" i="8"/>
  <c r="EM609" i="8"/>
  <c r="EE609" i="8"/>
  <c r="ED609" i="8"/>
  <c r="EW608" i="8"/>
  <c r="EV608" i="8"/>
  <c r="EN608" i="8"/>
  <c r="EM608" i="8"/>
  <c r="EE608" i="8"/>
  <c r="ED608" i="8"/>
  <c r="EW607" i="8"/>
  <c r="EV607" i="8"/>
  <c r="EN607" i="8"/>
  <c r="EM607" i="8"/>
  <c r="EE607" i="8"/>
  <c r="ED607" i="8"/>
  <c r="EV606" i="8"/>
  <c r="EM606" i="8"/>
  <c r="ED606" i="8"/>
  <c r="EV605" i="8"/>
  <c r="EM605" i="8"/>
  <c r="ED605" i="8"/>
  <c r="EV604" i="8"/>
  <c r="EM604" i="8"/>
  <c r="ED604" i="8"/>
  <c r="EV603" i="8"/>
  <c r="EM603" i="8"/>
  <c r="ED603" i="8"/>
  <c r="EV602" i="8"/>
  <c r="EM602" i="8"/>
  <c r="ED602" i="8"/>
  <c r="EW601" i="8"/>
  <c r="EV601" i="8"/>
  <c r="EM601" i="8"/>
  <c r="ED601" i="8"/>
  <c r="EV600" i="8"/>
  <c r="EM600" i="8"/>
  <c r="ED600" i="8"/>
  <c r="EW599" i="8"/>
  <c r="EV599" i="8"/>
  <c r="EN599" i="8"/>
  <c r="EM599" i="8"/>
  <c r="EE599" i="8"/>
  <c r="ED599" i="8"/>
  <c r="EW598" i="8"/>
  <c r="EV598" i="8"/>
  <c r="EN598" i="8"/>
  <c r="EM598" i="8"/>
  <c r="EE598" i="8"/>
  <c r="ED598" i="8"/>
  <c r="EW597" i="8"/>
  <c r="EV597" i="8"/>
  <c r="EN597" i="8"/>
  <c r="EM597" i="8"/>
  <c r="EE597" i="8"/>
  <c r="ED597" i="8"/>
  <c r="EV596" i="8"/>
  <c r="EM596" i="8"/>
  <c r="ED596" i="8"/>
  <c r="EW595" i="8"/>
  <c r="EV595" i="8"/>
  <c r="EN595" i="8"/>
  <c r="EM595" i="8"/>
  <c r="EE595" i="8"/>
  <c r="ED595" i="8"/>
  <c r="EW594" i="8"/>
  <c r="EV594" i="8"/>
  <c r="EN594" i="8"/>
  <c r="EM594" i="8"/>
  <c r="EE594" i="8"/>
  <c r="ED594" i="8"/>
  <c r="EW593" i="8"/>
  <c r="EV593" i="8"/>
  <c r="EN593" i="8"/>
  <c r="EM593" i="8"/>
  <c r="EE593" i="8"/>
  <c r="ED593" i="8"/>
  <c r="EV592" i="8"/>
  <c r="EM592" i="8"/>
  <c r="ED592" i="8"/>
  <c r="EV591" i="8"/>
  <c r="EM591" i="8"/>
  <c r="ED591" i="8"/>
  <c r="EV590" i="8"/>
  <c r="EM590" i="8"/>
  <c r="ED590" i="8"/>
  <c r="EV589" i="8"/>
  <c r="EM589" i="8"/>
  <c r="ED589" i="8"/>
  <c r="EW588" i="8"/>
  <c r="EV588" i="8"/>
  <c r="EM588" i="8"/>
  <c r="ED588" i="8"/>
  <c r="EW587" i="8"/>
  <c r="EV587" i="8"/>
  <c r="EN587" i="8"/>
  <c r="EM587" i="8"/>
  <c r="EE587" i="8"/>
  <c r="ED587" i="8"/>
  <c r="EW586" i="8"/>
  <c r="EV586" i="8"/>
  <c r="EN586" i="8"/>
  <c r="EM586" i="8"/>
  <c r="EE586" i="8"/>
  <c r="ED586" i="8"/>
  <c r="EW585" i="8"/>
  <c r="EV585" i="8"/>
  <c r="EN585" i="8"/>
  <c r="EM585" i="8"/>
  <c r="EE585" i="8"/>
  <c r="ED585" i="8"/>
  <c r="EW584" i="8"/>
  <c r="EV584" i="8"/>
  <c r="EN584" i="8"/>
  <c r="EM584" i="8"/>
  <c r="EE584" i="8"/>
  <c r="ED584" i="8"/>
  <c r="EV583" i="8"/>
  <c r="EM583" i="8"/>
  <c r="ED583" i="8"/>
  <c r="EW582" i="8"/>
  <c r="EV582" i="8"/>
  <c r="EM582" i="8"/>
  <c r="ED582" i="8"/>
  <c r="EW581" i="8"/>
  <c r="EV581" i="8"/>
  <c r="EN581" i="8"/>
  <c r="EM581" i="8"/>
  <c r="EE581" i="8"/>
  <c r="ED581" i="8"/>
  <c r="EW580" i="8"/>
  <c r="EV580" i="8"/>
  <c r="EM580" i="8"/>
  <c r="ED580" i="8"/>
  <c r="EW579" i="8"/>
  <c r="EV579" i="8"/>
  <c r="EN579" i="8"/>
  <c r="EM579" i="8"/>
  <c r="EE579" i="8"/>
  <c r="ED579" i="8"/>
  <c r="EV578" i="8"/>
  <c r="EM578" i="8"/>
  <c r="ED578" i="8"/>
  <c r="EW577" i="8"/>
  <c r="EV577" i="8"/>
  <c r="EN577" i="8"/>
  <c r="EM577" i="8"/>
  <c r="EE577" i="8"/>
  <c r="ED577" i="8"/>
  <c r="EW576" i="8"/>
  <c r="EV576" i="8"/>
  <c r="EN576" i="8"/>
  <c r="EM576" i="8"/>
  <c r="EE576" i="8"/>
  <c r="ED576" i="8"/>
  <c r="EV575" i="8"/>
  <c r="EM575" i="8"/>
  <c r="ED575" i="8"/>
  <c r="EV574" i="8"/>
  <c r="EM574" i="8"/>
  <c r="ED574" i="8"/>
  <c r="EV573" i="8"/>
  <c r="EM573" i="8"/>
  <c r="ED573" i="8"/>
  <c r="EV572" i="8"/>
  <c r="EM572" i="8"/>
  <c r="ED572" i="8"/>
  <c r="EW571" i="8"/>
  <c r="EV571" i="8"/>
  <c r="EN571" i="8"/>
  <c r="EM571" i="8"/>
  <c r="EE571" i="8"/>
  <c r="ED571" i="8"/>
  <c r="EW570" i="8"/>
  <c r="EV570" i="8"/>
  <c r="EN570" i="8"/>
  <c r="EM570" i="8"/>
  <c r="EE570" i="8"/>
  <c r="ED570" i="8"/>
  <c r="EW569" i="8"/>
  <c r="EV569" i="8"/>
  <c r="EN569" i="8"/>
  <c r="EM569" i="8"/>
  <c r="EE569" i="8"/>
  <c r="ED569" i="8"/>
  <c r="EW568" i="8"/>
  <c r="EV568" i="8"/>
  <c r="EN568" i="8"/>
  <c r="EM568" i="8"/>
  <c r="EE568" i="8"/>
  <c r="ED568" i="8"/>
  <c r="EV567" i="8"/>
  <c r="EM567" i="8"/>
  <c r="ED567" i="8"/>
  <c r="EV566" i="8"/>
  <c r="EM566" i="8"/>
  <c r="ED566" i="8"/>
  <c r="EV565" i="8"/>
  <c r="EM565" i="8"/>
  <c r="ED565" i="8"/>
  <c r="EW564" i="8"/>
  <c r="EV564" i="8"/>
  <c r="EN564" i="8"/>
  <c r="EM564" i="8"/>
  <c r="EE564" i="8"/>
  <c r="ED564" i="8"/>
  <c r="EW563" i="8"/>
  <c r="EV563" i="8"/>
  <c r="EN563" i="8"/>
  <c r="EM563" i="8"/>
  <c r="ED563" i="8"/>
  <c r="EW562" i="8"/>
  <c r="EV562" i="8"/>
  <c r="EN562" i="8"/>
  <c r="EM562" i="8"/>
  <c r="EE562" i="8"/>
  <c r="ED562" i="8"/>
  <c r="EV561" i="8"/>
  <c r="EM561" i="8"/>
  <c r="ED561" i="8"/>
  <c r="EV560" i="8"/>
  <c r="EM560" i="8"/>
  <c r="ED560" i="8"/>
  <c r="EW559" i="8"/>
  <c r="EV559" i="8"/>
  <c r="EM559" i="8"/>
  <c r="ED559" i="8"/>
  <c r="EV558" i="8"/>
  <c r="EM558" i="8"/>
  <c r="ED558" i="8"/>
  <c r="EW557" i="8"/>
  <c r="EV557" i="8"/>
  <c r="EM557" i="8"/>
  <c r="ED557" i="8"/>
  <c r="EV556" i="8"/>
  <c r="EM556" i="8"/>
  <c r="ED556" i="8"/>
  <c r="EW555" i="8"/>
  <c r="EV555" i="8"/>
  <c r="EN555" i="8"/>
  <c r="EM555" i="8"/>
  <c r="EE555" i="8"/>
  <c r="ED555" i="8"/>
  <c r="EV554" i="8"/>
  <c r="EM554" i="8"/>
  <c r="ED554" i="8"/>
  <c r="EV553" i="8"/>
  <c r="EM553" i="8"/>
  <c r="ED553" i="8"/>
  <c r="EV552" i="8"/>
  <c r="EM552" i="8"/>
  <c r="ED552" i="8"/>
  <c r="EV547" i="8"/>
  <c r="EM547" i="8"/>
  <c r="ED547" i="8"/>
  <c r="EW546" i="8"/>
  <c r="EV546" i="8"/>
  <c r="EN546" i="8"/>
  <c r="EM546" i="8"/>
  <c r="EE546" i="8"/>
  <c r="ED546" i="8"/>
  <c r="EW545" i="8"/>
  <c r="EV545" i="8"/>
  <c r="EN545" i="8"/>
  <c r="EM545" i="8"/>
  <c r="EE545" i="8"/>
  <c r="ED545" i="8"/>
  <c r="EW544" i="8"/>
  <c r="EV544" i="8"/>
  <c r="EN544" i="8"/>
  <c r="EM544" i="8"/>
  <c r="ED544" i="8"/>
  <c r="EW543" i="8"/>
  <c r="EV543" i="8"/>
  <c r="EN543" i="8"/>
  <c r="EM543" i="8"/>
  <c r="EE543" i="8"/>
  <c r="ED543" i="8"/>
  <c r="EW542" i="8"/>
  <c r="EV542" i="8"/>
  <c r="EN542" i="8"/>
  <c r="EM542" i="8"/>
  <c r="ED542" i="8"/>
  <c r="EW541" i="8"/>
  <c r="EV541" i="8"/>
  <c r="EN541" i="8"/>
  <c r="EM541" i="8"/>
  <c r="EE541" i="8"/>
  <c r="ED541" i="8"/>
  <c r="EW540" i="8"/>
  <c r="EV540" i="8"/>
  <c r="EN540" i="8"/>
  <c r="EM540" i="8"/>
  <c r="EE540" i="8"/>
  <c r="ED540" i="8"/>
  <c r="EW539" i="8"/>
  <c r="EV539" i="8"/>
  <c r="EN539" i="8"/>
  <c r="EM539" i="8"/>
  <c r="EE539" i="8"/>
  <c r="ED539" i="8"/>
  <c r="EW538" i="8"/>
  <c r="EV538" i="8"/>
  <c r="EN538" i="8"/>
  <c r="EM538" i="8"/>
  <c r="ED538" i="8"/>
  <c r="EW537" i="8"/>
  <c r="EV537" i="8"/>
  <c r="EN537" i="8"/>
  <c r="EM537" i="8"/>
  <c r="EE537" i="8"/>
  <c r="ED537" i="8"/>
  <c r="EV533" i="8"/>
  <c r="EM533" i="8"/>
  <c r="ED533" i="8"/>
  <c r="EV532" i="8"/>
  <c r="EM532" i="8"/>
  <c r="ED532" i="8"/>
  <c r="EW531" i="8"/>
  <c r="EV531" i="8"/>
  <c r="EN531" i="8"/>
  <c r="EM531" i="8"/>
  <c r="ED531" i="8"/>
  <c r="EW530" i="8"/>
  <c r="EV530" i="8"/>
  <c r="EN530" i="8"/>
  <c r="EM530" i="8"/>
  <c r="EE530" i="8"/>
  <c r="ED530" i="8"/>
  <c r="EW529" i="8"/>
  <c r="EV529" i="8"/>
  <c r="EM529" i="8"/>
  <c r="ED529" i="8"/>
  <c r="EV528" i="8"/>
  <c r="EM528" i="8"/>
  <c r="EE528" i="8"/>
  <c r="ED528" i="8"/>
  <c r="EW527" i="8"/>
  <c r="EV527" i="8"/>
  <c r="EN527" i="8"/>
  <c r="EM527" i="8"/>
  <c r="EE527" i="8"/>
  <c r="ED527" i="8"/>
  <c r="EW526" i="8"/>
  <c r="EV526" i="8"/>
  <c r="EM526" i="8"/>
  <c r="ED526" i="8"/>
  <c r="EV525" i="8"/>
  <c r="EM525" i="8"/>
  <c r="ED525" i="8"/>
  <c r="EW524" i="8"/>
  <c r="EV524" i="8"/>
  <c r="EN524" i="8"/>
  <c r="EM524" i="8"/>
  <c r="EE524" i="8"/>
  <c r="ED524" i="8"/>
  <c r="EW523" i="8"/>
  <c r="EV523" i="8"/>
  <c r="EN523" i="8"/>
  <c r="EM523" i="8"/>
  <c r="EE523" i="8"/>
  <c r="ED523" i="8"/>
  <c r="EW522" i="8"/>
  <c r="EV522" i="8"/>
  <c r="EN522" i="8"/>
  <c r="EM522" i="8"/>
  <c r="EE522" i="8"/>
  <c r="ED522" i="8"/>
  <c r="EW521" i="8"/>
  <c r="EV521" i="8"/>
  <c r="EN521" i="8"/>
  <c r="EM521" i="8"/>
  <c r="EE521" i="8"/>
  <c r="ED521" i="8"/>
  <c r="EV516" i="8"/>
  <c r="EM516" i="8"/>
  <c r="ED516" i="8"/>
  <c r="EV515" i="8"/>
  <c r="EM515" i="8"/>
  <c r="ED515" i="8"/>
  <c r="EW514" i="8"/>
  <c r="EV514" i="8"/>
  <c r="EM514" i="8"/>
  <c r="ED514" i="8"/>
  <c r="EW513" i="8"/>
  <c r="EV513" i="8"/>
  <c r="EN513" i="8"/>
  <c r="EM513" i="8"/>
  <c r="ED513" i="8"/>
  <c r="EW512" i="8"/>
  <c r="EV512" i="8"/>
  <c r="EN512" i="8"/>
  <c r="EM512" i="8"/>
  <c r="ED512" i="8"/>
  <c r="EV511" i="8"/>
  <c r="EN511" i="8"/>
  <c r="EM511" i="8"/>
  <c r="ED511" i="8"/>
  <c r="EV510" i="8"/>
  <c r="EM510" i="8"/>
  <c r="ED510" i="8"/>
  <c r="EV509" i="8"/>
  <c r="EM509" i="8"/>
  <c r="ED509" i="8"/>
  <c r="EV508" i="8"/>
  <c r="EM508" i="8"/>
  <c r="ED508" i="8"/>
  <c r="EV507" i="8"/>
  <c r="EM507" i="8"/>
  <c r="ED507" i="8"/>
  <c r="EV506" i="8"/>
  <c r="EM506" i="8"/>
  <c r="ED506" i="8"/>
  <c r="EV505" i="8"/>
  <c r="EM505" i="8"/>
  <c r="ED505" i="8"/>
  <c r="EW504" i="8"/>
  <c r="EV504" i="8"/>
  <c r="EN504" i="8"/>
  <c r="EM504" i="8"/>
  <c r="ED504" i="8"/>
  <c r="EV503" i="8"/>
  <c r="EM503" i="8"/>
  <c r="ED503" i="8"/>
  <c r="EW502" i="8"/>
  <c r="EV502" i="8"/>
  <c r="EN502" i="8"/>
  <c r="EM502" i="8"/>
  <c r="EE502" i="8"/>
  <c r="ED502" i="8"/>
  <c r="EV501" i="8"/>
  <c r="EM501" i="8"/>
  <c r="ED501" i="8"/>
  <c r="EV500" i="8"/>
  <c r="EM500" i="8"/>
  <c r="ED500" i="8"/>
  <c r="EW499" i="8"/>
  <c r="EV499" i="8"/>
  <c r="EM499" i="8"/>
  <c r="ED499" i="8"/>
  <c r="EW498" i="8"/>
  <c r="EV498" i="8"/>
  <c r="EN498" i="8"/>
  <c r="EM498" i="8"/>
  <c r="EE498" i="8"/>
  <c r="ED498" i="8"/>
  <c r="EW497" i="8"/>
  <c r="EV497" i="8"/>
  <c r="EN497" i="8"/>
  <c r="EM497" i="8"/>
  <c r="EE497" i="8"/>
  <c r="ED497" i="8"/>
  <c r="EW496" i="8"/>
  <c r="EV496" i="8"/>
  <c r="EN496" i="8"/>
  <c r="EM496" i="8"/>
  <c r="EE496" i="8"/>
  <c r="ED496" i="8"/>
  <c r="EW495" i="8"/>
  <c r="EV495" i="8"/>
  <c r="EN495" i="8"/>
  <c r="EM495" i="8"/>
  <c r="EE495" i="8"/>
  <c r="ED495" i="8"/>
  <c r="EV494" i="8"/>
  <c r="EM494" i="8"/>
  <c r="ED494" i="8"/>
  <c r="EV493" i="8"/>
  <c r="EM493" i="8"/>
  <c r="ED493" i="8"/>
  <c r="EV492" i="8"/>
  <c r="EM492" i="8"/>
  <c r="ED492" i="8"/>
  <c r="EV491" i="8"/>
  <c r="EM491" i="8"/>
  <c r="ED491" i="8"/>
  <c r="EV490" i="8"/>
  <c r="EM490" i="8"/>
  <c r="ED490" i="8"/>
  <c r="EV489" i="8"/>
  <c r="EM489" i="8"/>
  <c r="ED489" i="8"/>
  <c r="EW488" i="8"/>
  <c r="EV488" i="8"/>
  <c r="EM488" i="8"/>
  <c r="ED488" i="8"/>
  <c r="EW487" i="8"/>
  <c r="EV487" i="8"/>
  <c r="EN487" i="8"/>
  <c r="EM487" i="8"/>
  <c r="EE487" i="8"/>
  <c r="ED487" i="8"/>
  <c r="EV486" i="8"/>
  <c r="EM486" i="8"/>
  <c r="ED486" i="8"/>
  <c r="EV485" i="8"/>
  <c r="EM485" i="8"/>
  <c r="ED485" i="8"/>
  <c r="EV484" i="8"/>
  <c r="EM484" i="8"/>
  <c r="ED484" i="8"/>
  <c r="EV483" i="8"/>
  <c r="EM483" i="8"/>
  <c r="ED483" i="8"/>
  <c r="EV482" i="8"/>
  <c r="EM482" i="8"/>
  <c r="ED482" i="8"/>
  <c r="EV481" i="8"/>
  <c r="EM481" i="8"/>
  <c r="ED481" i="8"/>
  <c r="EW480" i="8"/>
  <c r="EV480" i="8"/>
  <c r="EM480" i="8"/>
  <c r="ED480" i="8"/>
  <c r="EW479" i="8"/>
  <c r="EV479" i="8"/>
  <c r="EM479" i="8"/>
  <c r="ED479" i="8"/>
  <c r="EW478" i="8"/>
  <c r="EV478" i="8"/>
  <c r="EN478" i="8"/>
  <c r="EM478" i="8"/>
  <c r="EE478" i="8"/>
  <c r="ED478" i="8"/>
  <c r="EW477" i="8"/>
  <c r="EV477" i="8"/>
  <c r="EN477" i="8"/>
  <c r="EM477" i="8"/>
  <c r="EE477" i="8"/>
  <c r="ED477" i="8"/>
  <c r="EW476" i="8"/>
  <c r="EV476" i="8"/>
  <c r="EN476" i="8"/>
  <c r="EM476" i="8"/>
  <c r="EG476" i="8"/>
  <c r="EE476" i="8"/>
  <c r="ED476" i="8"/>
  <c r="EV475" i="8"/>
  <c r="EM475" i="8"/>
  <c r="ED475" i="8"/>
  <c r="EZ474" i="8"/>
  <c r="EY474" i="8"/>
  <c r="EW474" i="8"/>
  <c r="EV474" i="8"/>
  <c r="EQ474" i="8"/>
  <c r="EP474" i="8"/>
  <c r="EN474" i="8"/>
  <c r="EM474" i="8"/>
  <c r="EH474" i="8"/>
  <c r="EG474" i="8"/>
  <c r="EE474" i="8"/>
  <c r="ED474" i="8"/>
  <c r="EV473" i="8"/>
  <c r="EM473" i="8"/>
  <c r="ED473" i="8"/>
  <c r="EV472" i="8"/>
  <c r="EM472" i="8"/>
  <c r="ED472" i="8"/>
  <c r="EW471" i="8"/>
  <c r="EV471" i="8"/>
  <c r="EN471" i="8"/>
  <c r="EM471" i="8"/>
  <c r="EE471" i="8"/>
  <c r="ED471" i="8"/>
  <c r="EW470" i="8"/>
  <c r="EV470" i="8"/>
  <c r="EN470" i="8"/>
  <c r="EM470" i="8"/>
  <c r="EE470" i="8"/>
  <c r="ED470" i="8"/>
  <c r="EW469" i="8"/>
  <c r="EV469" i="8"/>
  <c r="EN469" i="8"/>
  <c r="EM469" i="8"/>
  <c r="EE469" i="8"/>
  <c r="ED469" i="8"/>
  <c r="EW468" i="8"/>
  <c r="EV468" i="8"/>
  <c r="EM468" i="8"/>
  <c r="ED468" i="8"/>
  <c r="EW467" i="8"/>
  <c r="EV467" i="8"/>
  <c r="EM467" i="8"/>
  <c r="ED467" i="8"/>
  <c r="EW466" i="8"/>
  <c r="EV466" i="8"/>
  <c r="EM466" i="8"/>
  <c r="ED466" i="8"/>
  <c r="EW465" i="8"/>
  <c r="EV465" i="8"/>
  <c r="EM465" i="8"/>
  <c r="ED465" i="8"/>
  <c r="EW464" i="8"/>
  <c r="EV464" i="8"/>
  <c r="EN464" i="8"/>
  <c r="EM464" i="8"/>
  <c r="ED464" i="8"/>
  <c r="EW463" i="8"/>
  <c r="EV463" i="8"/>
  <c r="EN463" i="8"/>
  <c r="EM463" i="8"/>
  <c r="ED463" i="8"/>
  <c r="EW462" i="8"/>
  <c r="EV462" i="8"/>
  <c r="EN462" i="8"/>
  <c r="EM462" i="8"/>
  <c r="ED462" i="8"/>
  <c r="EW461" i="8"/>
  <c r="EV461" i="8"/>
  <c r="EN461" i="8"/>
  <c r="EM461" i="8"/>
  <c r="ED461" i="8"/>
  <c r="EW460" i="8"/>
  <c r="EV460" i="8"/>
  <c r="EM460" i="8"/>
  <c r="ED460" i="8"/>
  <c r="EV459" i="8"/>
  <c r="EM459" i="8"/>
  <c r="ED459" i="8"/>
  <c r="EV458" i="8"/>
  <c r="EM458" i="8"/>
  <c r="ED458" i="8"/>
  <c r="EV457" i="8"/>
  <c r="EM457" i="8"/>
  <c r="ED457" i="8"/>
  <c r="EV456" i="8"/>
  <c r="EM456" i="8"/>
  <c r="ED456" i="8"/>
  <c r="EZ455" i="8"/>
  <c r="EY455" i="8"/>
  <c r="EW455" i="8"/>
  <c r="EV455" i="8"/>
  <c r="EQ455" i="8"/>
  <c r="EP455" i="8"/>
  <c r="EN455" i="8"/>
  <c r="EM455" i="8"/>
  <c r="EH455" i="8"/>
  <c r="EG455" i="8"/>
  <c r="EE455" i="8"/>
  <c r="ED455" i="8"/>
  <c r="EM454" i="8"/>
  <c r="EH454" i="8"/>
  <c r="EG454" i="8"/>
  <c r="EQ454" i="8"/>
  <c r="ED454" i="8"/>
  <c r="EV453" i="8"/>
  <c r="EM453" i="8"/>
  <c r="ED453" i="8"/>
  <c r="EV452" i="8"/>
  <c r="EM452" i="8"/>
  <c r="ED452" i="8"/>
  <c r="EV451" i="8"/>
  <c r="EM451" i="8"/>
  <c r="ED451" i="8"/>
  <c r="EW450" i="8"/>
  <c r="EV450" i="8"/>
  <c r="EN450" i="8"/>
  <c r="EM450" i="8"/>
  <c r="EE450" i="8"/>
  <c r="ED450" i="8"/>
  <c r="EW445" i="8"/>
  <c r="EV445" i="8"/>
  <c r="EN445" i="8"/>
  <c r="EM445" i="8"/>
  <c r="EE445" i="8"/>
  <c r="ED445" i="8"/>
  <c r="EW444" i="8"/>
  <c r="EV444" i="8"/>
  <c r="EN444" i="8"/>
  <c r="EM444" i="8"/>
  <c r="EE444" i="8"/>
  <c r="ED444" i="8"/>
  <c r="EW443" i="8"/>
  <c r="EV443" i="8"/>
  <c r="EN443" i="8"/>
  <c r="EM443" i="8"/>
  <c r="EE443" i="8"/>
  <c r="ED443" i="8"/>
  <c r="EW442" i="8"/>
  <c r="EV442" i="8"/>
  <c r="EN442" i="8"/>
  <c r="EM442" i="8"/>
  <c r="EE442" i="8"/>
  <c r="ED442" i="8"/>
  <c r="EW441" i="8"/>
  <c r="EV441" i="8"/>
  <c r="EN441" i="8"/>
  <c r="EM441" i="8"/>
  <c r="EE441" i="8"/>
  <c r="ED441" i="8"/>
  <c r="EW440" i="8"/>
  <c r="EV440" i="8"/>
  <c r="EN440" i="8"/>
  <c r="EM440" i="8"/>
  <c r="EE440" i="8"/>
  <c r="ED440" i="8"/>
  <c r="EW439" i="8"/>
  <c r="EV439" i="8"/>
  <c r="EN439" i="8"/>
  <c r="EM439" i="8"/>
  <c r="EE439" i="8"/>
  <c r="ED439" i="8"/>
  <c r="EW438" i="8"/>
  <c r="EV438" i="8"/>
  <c r="EN438" i="8"/>
  <c r="EE438" i="8"/>
  <c r="ED438" i="8"/>
  <c r="EW437" i="8"/>
  <c r="EV437" i="8"/>
  <c r="EN437" i="8"/>
  <c r="EM437" i="8"/>
  <c r="EE437" i="8"/>
  <c r="ED437" i="8"/>
  <c r="EW436" i="8"/>
  <c r="EV436" i="8"/>
  <c r="EN436" i="8"/>
  <c r="EM436" i="8"/>
  <c r="EE436" i="8"/>
  <c r="ED436" i="8"/>
  <c r="EW435" i="8"/>
  <c r="EV435" i="8"/>
  <c r="EN435" i="8"/>
  <c r="EM435" i="8"/>
  <c r="EE435" i="8"/>
  <c r="ED435" i="8"/>
  <c r="EW434" i="8"/>
  <c r="EV434" i="8"/>
  <c r="EN434" i="8"/>
  <c r="EM434" i="8"/>
  <c r="EE434" i="8"/>
  <c r="ED434" i="8"/>
  <c r="EW433" i="8"/>
  <c r="EV433" i="8"/>
  <c r="EN433" i="8"/>
  <c r="EM433" i="8"/>
  <c r="EE433" i="8"/>
  <c r="ED433" i="8"/>
  <c r="EW432" i="8"/>
  <c r="EV432" i="8"/>
  <c r="EN432" i="8"/>
  <c r="EM432" i="8"/>
  <c r="EE432" i="8"/>
  <c r="ED432" i="8"/>
  <c r="EW431" i="8"/>
  <c r="EV431" i="8"/>
  <c r="EN431" i="8"/>
  <c r="EM431" i="8"/>
  <c r="EE431" i="8"/>
  <c r="ED431" i="8"/>
  <c r="EW430" i="8"/>
  <c r="EV430" i="8"/>
  <c r="EN430" i="8"/>
  <c r="EM430" i="8"/>
  <c r="EE430" i="8"/>
  <c r="ED430" i="8"/>
  <c r="EW429" i="8"/>
  <c r="EV429" i="8"/>
  <c r="EN429" i="8"/>
  <c r="EM429" i="8"/>
  <c r="EE429" i="8"/>
  <c r="ED429" i="8"/>
  <c r="EW428" i="8"/>
  <c r="EV428" i="8"/>
  <c r="EN428" i="8"/>
  <c r="EM428" i="8"/>
  <c r="EE428" i="8"/>
  <c r="ED428" i="8"/>
  <c r="EW427" i="8"/>
  <c r="EV427" i="8"/>
  <c r="EN427" i="8"/>
  <c r="EM427" i="8"/>
  <c r="EE427" i="8"/>
  <c r="ED427" i="8"/>
  <c r="EW426" i="8"/>
  <c r="EV426" i="8"/>
  <c r="EN426" i="8"/>
  <c r="EM426" i="8"/>
  <c r="EE426" i="8"/>
  <c r="ED426" i="8"/>
  <c r="EW425" i="8"/>
  <c r="EV425" i="8"/>
  <c r="EN425" i="8"/>
  <c r="EM425" i="8"/>
  <c r="EE425" i="8"/>
  <c r="ED425" i="8"/>
  <c r="EW424" i="8"/>
  <c r="EV424" i="8"/>
  <c r="EN424" i="8"/>
  <c r="EM424" i="8"/>
  <c r="EE424" i="8"/>
  <c r="ED424" i="8"/>
  <c r="EW423" i="8"/>
  <c r="EV423" i="8"/>
  <c r="EN423" i="8"/>
  <c r="EM423" i="8"/>
  <c r="EE423" i="8"/>
  <c r="ED423" i="8"/>
  <c r="EW422" i="8"/>
  <c r="EV422" i="8"/>
  <c r="EN422" i="8"/>
  <c r="EM422" i="8"/>
  <c r="EE422" i="8"/>
  <c r="ED422" i="8"/>
  <c r="EW421" i="8"/>
  <c r="EV421" i="8"/>
  <c r="EN421" i="8"/>
  <c r="EM421" i="8"/>
  <c r="EE421" i="8"/>
  <c r="ED421" i="8"/>
  <c r="EW420" i="8"/>
  <c r="EV420" i="8"/>
  <c r="EN420" i="8"/>
  <c r="EM420" i="8"/>
  <c r="EE420" i="8"/>
  <c r="ED420" i="8"/>
  <c r="EW419" i="8"/>
  <c r="EV419" i="8"/>
  <c r="EN419" i="8"/>
  <c r="EM419" i="8"/>
  <c r="EE419" i="8"/>
  <c r="ED419" i="8"/>
  <c r="EW418" i="8"/>
  <c r="EV418" i="8"/>
  <c r="EN418" i="8"/>
  <c r="EM418" i="8"/>
  <c r="EE418" i="8"/>
  <c r="ED418" i="8"/>
  <c r="EW417" i="8"/>
  <c r="EV417" i="8"/>
  <c r="EM417" i="8"/>
  <c r="EE417" i="8"/>
  <c r="ED417" i="8"/>
  <c r="EW416" i="8"/>
  <c r="EV416" i="8"/>
  <c r="EN416" i="8"/>
  <c r="EM416" i="8"/>
  <c r="EE416" i="8"/>
  <c r="ED416" i="8"/>
  <c r="EW415" i="8"/>
  <c r="EV415" i="8"/>
  <c r="EN415" i="8"/>
  <c r="EE415" i="8"/>
  <c r="ED415" i="8"/>
  <c r="EW414" i="8"/>
  <c r="EV414" i="8"/>
  <c r="EN414" i="8"/>
  <c r="EM414" i="8"/>
  <c r="EE414" i="8"/>
  <c r="ED414" i="8"/>
  <c r="EW413" i="8"/>
  <c r="EV413" i="8"/>
  <c r="EN413" i="8"/>
  <c r="EM413" i="8"/>
  <c r="EE413" i="8"/>
  <c r="ED413" i="8"/>
  <c r="EW407" i="8"/>
  <c r="EV407" i="8"/>
  <c r="EN407" i="8"/>
  <c r="EM407" i="8"/>
  <c r="EE407" i="8"/>
  <c r="ED407" i="8"/>
  <c r="EW406" i="8"/>
  <c r="EV406" i="8"/>
  <c r="EN406" i="8"/>
  <c r="EM406" i="8"/>
  <c r="EE406" i="8"/>
  <c r="ED406" i="8"/>
  <c r="EW405" i="8"/>
  <c r="EV405" i="8"/>
  <c r="EN405" i="8"/>
  <c r="EM405" i="8"/>
  <c r="EE405" i="8"/>
  <c r="ED405" i="8"/>
  <c r="EW404" i="8"/>
  <c r="EV404" i="8"/>
  <c r="EN404" i="8"/>
  <c r="EM404" i="8"/>
  <c r="EE404" i="8"/>
  <c r="ED404" i="8"/>
  <c r="EW403" i="8"/>
  <c r="EV403" i="8"/>
  <c r="EN403" i="8"/>
  <c r="EM403" i="8"/>
  <c r="EE403" i="8"/>
  <c r="ED403" i="8"/>
  <c r="EW402" i="8"/>
  <c r="EV402" i="8"/>
  <c r="EN402" i="8"/>
  <c r="EM402" i="8"/>
  <c r="EE402" i="8"/>
  <c r="ED402" i="8"/>
  <c r="EW401" i="8"/>
  <c r="EV401" i="8"/>
  <c r="EN401" i="8"/>
  <c r="EM401" i="8"/>
  <c r="EE401" i="8"/>
  <c r="ED401" i="8"/>
  <c r="EW400" i="8"/>
  <c r="EV400" i="8"/>
  <c r="EN400" i="8"/>
  <c r="EM400" i="8"/>
  <c r="EE400" i="8"/>
  <c r="ED400" i="8"/>
  <c r="EW399" i="8"/>
  <c r="EV399" i="8"/>
  <c r="EN399" i="8"/>
  <c r="EM399" i="8"/>
  <c r="EE399" i="8"/>
  <c r="ED399" i="8"/>
  <c r="EW398" i="8"/>
  <c r="EV398" i="8"/>
  <c r="EM398" i="8"/>
  <c r="EG398" i="8"/>
  <c r="EE398" i="8"/>
  <c r="ED398" i="8"/>
  <c r="EW397" i="8"/>
  <c r="EV397" i="8"/>
  <c r="EM397" i="8"/>
  <c r="EE397" i="8"/>
  <c r="ED397" i="8"/>
  <c r="EW396" i="8"/>
  <c r="EV396" i="8"/>
  <c r="EM396" i="8"/>
  <c r="EE396" i="8"/>
  <c r="ED396" i="8"/>
  <c r="EW395" i="8"/>
  <c r="EV395" i="8"/>
  <c r="EM395" i="8"/>
  <c r="EE395" i="8"/>
  <c r="ED395" i="8"/>
  <c r="EW394" i="8"/>
  <c r="EV394" i="8"/>
  <c r="EM394" i="8"/>
  <c r="EE394" i="8"/>
  <c r="ED394" i="8"/>
  <c r="EW393" i="8"/>
  <c r="EV393" i="8"/>
  <c r="EM393" i="8"/>
  <c r="EE393" i="8"/>
  <c r="ED393" i="8"/>
  <c r="EW392" i="8"/>
  <c r="EV392" i="8"/>
  <c r="EM392" i="8"/>
  <c r="EE392" i="8"/>
  <c r="ED392" i="8"/>
  <c r="EW391" i="8"/>
  <c r="EV391" i="8"/>
  <c r="EM391" i="8"/>
  <c r="EE391" i="8"/>
  <c r="ED391" i="8"/>
  <c r="EW390" i="8"/>
  <c r="EV390" i="8"/>
  <c r="EM390" i="8"/>
  <c r="EE390" i="8"/>
  <c r="ED390" i="8"/>
  <c r="EW389" i="8"/>
  <c r="EV389" i="8"/>
  <c r="EM389" i="8"/>
  <c r="EE389" i="8"/>
  <c r="ED389" i="8"/>
  <c r="EW388" i="8"/>
  <c r="EV388" i="8"/>
  <c r="EM388" i="8"/>
  <c r="EE388" i="8"/>
  <c r="ED388" i="8"/>
  <c r="EW387" i="8"/>
  <c r="EV387" i="8"/>
  <c r="EN387" i="8"/>
  <c r="EM387" i="8"/>
  <c r="EE387" i="8"/>
  <c r="ED387" i="8"/>
  <c r="EW386" i="8"/>
  <c r="EV386" i="8"/>
  <c r="EM386" i="8"/>
  <c r="EE386" i="8"/>
  <c r="ED386" i="8"/>
  <c r="EW385" i="8"/>
  <c r="EV385" i="8"/>
  <c r="EM385" i="8"/>
  <c r="EE385" i="8"/>
  <c r="ED385" i="8"/>
  <c r="EW384" i="8"/>
  <c r="EV384" i="8"/>
  <c r="EM384" i="8"/>
  <c r="EE384" i="8"/>
  <c r="ED384" i="8"/>
  <c r="EW383" i="8"/>
  <c r="EV383" i="8"/>
  <c r="EN383" i="8"/>
  <c r="EM383" i="8"/>
  <c r="EE383" i="8"/>
  <c r="ED383" i="8"/>
  <c r="EW382" i="8"/>
  <c r="EV382" i="8"/>
  <c r="EN382" i="8"/>
  <c r="EM382" i="8"/>
  <c r="EE382" i="8"/>
  <c r="ED382" i="8"/>
  <c r="EW381" i="8"/>
  <c r="EV381" i="8"/>
  <c r="EN381" i="8"/>
  <c r="EM381" i="8"/>
  <c r="EE381" i="8"/>
  <c r="ED381" i="8"/>
  <c r="EW380" i="8"/>
  <c r="EV380" i="8"/>
  <c r="EN380" i="8"/>
  <c r="EM380" i="8"/>
  <c r="EE380" i="8"/>
  <c r="ED380" i="8"/>
  <c r="EW379" i="8"/>
  <c r="EV379" i="8"/>
  <c r="EN379" i="8"/>
  <c r="EM379" i="8"/>
  <c r="EE379" i="8"/>
  <c r="ED379" i="8"/>
  <c r="EW375" i="8"/>
  <c r="EV375" i="8"/>
  <c r="EN375" i="8"/>
  <c r="EM375" i="8"/>
  <c r="EE375" i="8"/>
  <c r="ED375" i="8"/>
  <c r="EW374" i="8"/>
  <c r="EV374" i="8"/>
  <c r="EN374" i="8"/>
  <c r="EM374" i="8"/>
  <c r="EE374" i="8"/>
  <c r="ED374" i="8"/>
  <c r="EW373" i="8"/>
  <c r="EV373" i="8"/>
  <c r="EN373" i="8"/>
  <c r="EM373" i="8"/>
  <c r="EE373" i="8"/>
  <c r="ED373" i="8"/>
  <c r="EW372" i="8"/>
  <c r="EV372" i="8"/>
  <c r="EN372" i="8"/>
  <c r="EM372" i="8"/>
  <c r="EE372" i="8"/>
  <c r="ED372" i="8"/>
  <c r="EW371" i="8"/>
  <c r="EV371" i="8"/>
  <c r="EN371" i="8"/>
  <c r="EM371" i="8"/>
  <c r="EE371" i="8"/>
  <c r="ED371" i="8"/>
  <c r="EW370" i="8"/>
  <c r="EV370" i="8"/>
  <c r="EN370" i="8"/>
  <c r="EE370" i="8"/>
  <c r="ED370" i="8"/>
  <c r="EW369" i="8"/>
  <c r="EV369" i="8"/>
  <c r="EN369" i="8"/>
  <c r="EM369" i="8"/>
  <c r="EE369" i="8"/>
  <c r="ED369" i="8"/>
  <c r="EW368" i="8"/>
  <c r="EV368" i="8"/>
  <c r="EN368" i="8"/>
  <c r="EM368" i="8"/>
  <c r="EE368" i="8"/>
  <c r="ED368" i="8"/>
  <c r="EW367" i="8"/>
  <c r="EV367" i="8"/>
  <c r="EN367" i="8"/>
  <c r="EM367" i="8"/>
  <c r="EE367" i="8"/>
  <c r="ED367" i="8"/>
  <c r="EW366" i="8"/>
  <c r="EV366" i="8"/>
  <c r="EN366" i="8"/>
  <c r="EM366" i="8"/>
  <c r="EE366" i="8"/>
  <c r="ED366" i="8"/>
  <c r="EW365" i="8"/>
  <c r="EV365" i="8"/>
  <c r="EN365" i="8"/>
  <c r="EM365" i="8"/>
  <c r="EE365" i="8"/>
  <c r="ED365" i="8"/>
  <c r="EV360" i="8"/>
  <c r="EN360" i="8"/>
  <c r="EM360" i="8"/>
  <c r="ED360" i="8"/>
  <c r="EW359" i="8"/>
  <c r="EV359" i="8"/>
  <c r="EN359" i="8"/>
  <c r="EE359" i="8"/>
  <c r="ED359" i="8"/>
  <c r="EW358" i="8"/>
  <c r="EV358" i="8"/>
  <c r="EN358" i="8"/>
  <c r="EM358" i="8"/>
  <c r="ED358" i="8"/>
  <c r="EW357" i="8"/>
  <c r="EV357" i="8"/>
  <c r="EN357" i="8"/>
  <c r="EM357" i="8"/>
  <c r="ED357" i="8"/>
  <c r="EW356" i="8"/>
  <c r="EV356" i="8"/>
  <c r="EM356" i="8"/>
  <c r="ED356" i="8"/>
  <c r="EV355" i="8"/>
  <c r="EM355" i="8"/>
  <c r="EE355" i="8"/>
  <c r="ED355" i="8"/>
  <c r="EV354" i="8"/>
  <c r="EM354" i="8"/>
  <c r="ED354" i="8"/>
  <c r="EV353" i="8"/>
  <c r="EM353" i="8"/>
  <c r="ED353" i="8"/>
  <c r="EV352" i="8"/>
  <c r="EM352" i="8"/>
  <c r="ED352" i="8"/>
  <c r="EV351" i="8"/>
  <c r="EM351" i="8"/>
  <c r="ED351" i="8"/>
  <c r="EW350" i="8"/>
  <c r="EV350" i="8"/>
  <c r="EM350" i="8"/>
  <c r="ED350" i="8"/>
  <c r="EV346" i="8"/>
  <c r="EM346" i="8"/>
  <c r="ED346" i="8"/>
  <c r="EW345" i="8"/>
  <c r="EV345" i="8"/>
  <c r="EN345" i="8"/>
  <c r="EM345" i="8"/>
  <c r="EE345" i="8"/>
  <c r="ED345" i="8"/>
  <c r="EW344" i="8"/>
  <c r="EV344" i="8"/>
  <c r="EN344" i="8"/>
  <c r="EM344" i="8"/>
  <c r="ED344" i="8"/>
  <c r="EW343" i="8"/>
  <c r="EV343" i="8"/>
  <c r="EN343" i="8"/>
  <c r="EM343" i="8"/>
  <c r="ED343" i="8"/>
  <c r="EW342" i="8"/>
  <c r="EV342" i="8"/>
  <c r="EN342" i="8"/>
  <c r="EM342" i="8"/>
  <c r="ED342" i="8"/>
  <c r="EW341" i="8"/>
  <c r="EV341" i="8"/>
  <c r="EM341" i="8"/>
  <c r="ED341" i="8"/>
  <c r="EV340" i="8"/>
  <c r="EM340" i="8"/>
  <c r="ED340" i="8"/>
  <c r="EW339" i="8"/>
  <c r="EV339" i="8"/>
  <c r="EN339" i="8"/>
  <c r="EM339" i="8"/>
  <c r="ED339" i="8"/>
  <c r="EW338" i="8"/>
  <c r="EV338" i="8"/>
  <c r="EN338" i="8"/>
  <c r="EM338" i="8"/>
  <c r="EE338" i="8"/>
  <c r="ED338" i="8"/>
  <c r="EW333" i="8"/>
  <c r="EV333" i="8"/>
  <c r="EN333" i="8"/>
  <c r="EM333" i="8"/>
  <c r="ED333" i="8"/>
  <c r="EW332" i="8"/>
  <c r="EV332" i="8"/>
  <c r="EM332" i="8"/>
  <c r="ED332" i="8"/>
  <c r="EW331" i="8"/>
  <c r="EV331" i="8"/>
  <c r="EM331" i="8"/>
  <c r="ED331" i="8"/>
  <c r="EW330" i="8"/>
  <c r="EV330" i="8"/>
  <c r="EM330" i="8"/>
  <c r="ED330" i="8"/>
  <c r="EV329" i="8"/>
  <c r="EM329" i="8"/>
  <c r="ED329" i="8"/>
  <c r="EV328" i="8"/>
  <c r="EM328" i="8"/>
  <c r="ED328" i="8"/>
  <c r="EW327" i="8"/>
  <c r="EV327" i="8"/>
  <c r="EM327" i="8"/>
  <c r="ED327" i="8"/>
  <c r="EW326" i="8"/>
  <c r="EV326" i="8"/>
  <c r="EM326" i="8"/>
  <c r="ED326" i="8"/>
  <c r="EV325" i="8"/>
  <c r="EM325" i="8"/>
  <c r="ED325" i="8"/>
  <c r="EV324" i="8"/>
  <c r="EM324" i="8"/>
  <c r="ED324" i="8"/>
  <c r="EW323" i="8"/>
  <c r="EV323" i="8"/>
  <c r="EN323" i="8"/>
  <c r="EM323" i="8"/>
  <c r="EE323" i="8"/>
  <c r="ED323" i="8"/>
  <c r="EW322" i="8"/>
  <c r="EV322" i="8"/>
  <c r="EN322" i="8"/>
  <c r="EM322" i="8"/>
  <c r="EE322" i="8"/>
  <c r="ED322" i="8"/>
  <c r="EW321" i="8"/>
  <c r="EV321" i="8"/>
  <c r="EN321" i="8"/>
  <c r="EM321" i="8"/>
  <c r="EE321" i="8"/>
  <c r="ED321" i="8"/>
  <c r="EW320" i="8"/>
  <c r="EV320" i="8"/>
  <c r="EN320" i="8"/>
  <c r="EM320" i="8"/>
  <c r="ED320" i="8"/>
  <c r="EW319" i="8"/>
  <c r="EV319" i="8"/>
  <c r="EN319" i="8"/>
  <c r="EM319" i="8"/>
  <c r="EE319" i="8"/>
  <c r="ED319" i="8"/>
  <c r="EW318" i="8"/>
  <c r="EV318" i="8"/>
  <c r="EN318" i="8"/>
  <c r="EM318" i="8"/>
  <c r="EE318" i="8"/>
  <c r="ED318" i="8"/>
  <c r="EV313" i="8"/>
  <c r="EM313" i="8"/>
  <c r="ED313" i="8"/>
  <c r="EV312" i="8"/>
  <c r="EM312" i="8"/>
  <c r="ED312" i="8"/>
  <c r="EW311" i="8"/>
  <c r="EV311" i="8"/>
  <c r="EN311" i="8"/>
  <c r="EM311" i="8"/>
  <c r="EE311" i="8"/>
  <c r="ED311" i="8"/>
  <c r="EW310" i="8"/>
  <c r="EV310" i="8"/>
  <c r="EN310" i="8"/>
  <c r="EM310" i="8"/>
  <c r="EE310" i="8"/>
  <c r="ED310" i="8"/>
  <c r="EW309" i="8"/>
  <c r="EV309" i="8"/>
  <c r="EN309" i="8"/>
  <c r="EM309" i="8"/>
  <c r="EE309" i="8"/>
  <c r="ED309" i="8"/>
  <c r="EW308" i="8"/>
  <c r="EV308" i="8"/>
  <c r="EN308" i="8"/>
  <c r="EM308" i="8"/>
  <c r="EE308" i="8"/>
  <c r="ED308" i="8"/>
  <c r="EW307" i="8"/>
  <c r="EV307" i="8"/>
  <c r="EN307" i="8"/>
  <c r="EM307" i="8"/>
  <c r="EE307" i="8"/>
  <c r="ED307" i="8"/>
  <c r="EW306" i="8"/>
  <c r="EV306" i="8"/>
  <c r="EN306" i="8"/>
  <c r="EM306" i="8"/>
  <c r="EE306" i="8"/>
  <c r="ED306" i="8"/>
  <c r="EW305" i="8"/>
  <c r="EV305" i="8"/>
  <c r="EN305" i="8"/>
  <c r="EM305" i="8"/>
  <c r="EE305" i="8"/>
  <c r="ED305" i="8"/>
  <c r="EW304" i="8"/>
  <c r="EV304" i="8"/>
  <c r="EN304" i="8"/>
  <c r="EM304" i="8"/>
  <c r="EE304" i="8"/>
  <c r="ED304" i="8"/>
  <c r="EW303" i="8"/>
  <c r="EV303" i="8"/>
  <c r="EN303" i="8"/>
  <c r="EM303" i="8"/>
  <c r="EE303" i="8"/>
  <c r="ED303" i="8"/>
  <c r="EW302" i="8"/>
  <c r="EV302" i="8"/>
  <c r="EN302" i="8"/>
  <c r="EM302" i="8"/>
  <c r="EE302" i="8"/>
  <c r="ED302" i="8"/>
  <c r="EW301" i="8"/>
  <c r="EV301" i="8"/>
  <c r="EN301" i="8"/>
  <c r="EM301" i="8"/>
  <c r="EE301" i="8"/>
  <c r="ED301" i="8"/>
  <c r="EW300" i="8"/>
  <c r="EV300" i="8"/>
  <c r="EN300" i="8"/>
  <c r="EM300" i="8"/>
  <c r="EE300" i="8"/>
  <c r="ED300" i="8"/>
  <c r="EW299" i="8"/>
  <c r="EV299" i="8"/>
  <c r="EN299" i="8"/>
  <c r="EM299" i="8"/>
  <c r="EE299" i="8"/>
  <c r="ED299" i="8"/>
  <c r="EW298" i="8"/>
  <c r="EV298" i="8"/>
  <c r="EN298" i="8"/>
  <c r="EM298" i="8"/>
  <c r="EE298" i="8"/>
  <c r="ED298" i="8"/>
  <c r="EW297" i="8"/>
  <c r="EV297" i="8"/>
  <c r="EN297" i="8"/>
  <c r="EM297" i="8"/>
  <c r="EE297" i="8"/>
  <c r="ED297" i="8"/>
  <c r="EW296" i="8"/>
  <c r="EV296" i="8"/>
  <c r="EN296" i="8"/>
  <c r="EM296" i="8"/>
  <c r="EE296" i="8"/>
  <c r="ED296" i="8"/>
  <c r="EW295" i="8"/>
  <c r="EV295" i="8"/>
  <c r="EN295" i="8"/>
  <c r="EM295" i="8"/>
  <c r="EE295" i="8"/>
  <c r="ED295" i="8"/>
  <c r="EW294" i="8"/>
  <c r="EV294" i="8"/>
  <c r="EN294" i="8"/>
  <c r="EM294" i="8"/>
  <c r="EE294" i="8"/>
  <c r="ED294" i="8"/>
  <c r="EW293" i="8"/>
  <c r="EV293" i="8"/>
  <c r="EN293" i="8"/>
  <c r="EM293" i="8"/>
  <c r="EE293" i="8"/>
  <c r="ED293" i="8"/>
  <c r="EW292" i="8"/>
  <c r="EV292" i="8"/>
  <c r="EN292" i="8"/>
  <c r="EM292" i="8"/>
  <c r="EE292" i="8"/>
  <c r="ED292" i="8"/>
  <c r="EW291" i="8"/>
  <c r="EV291" i="8"/>
  <c r="EN291" i="8"/>
  <c r="EM291" i="8"/>
  <c r="EE291" i="8"/>
  <c r="ED291" i="8"/>
  <c r="EW290" i="8"/>
  <c r="EV290" i="8"/>
  <c r="EN290" i="8"/>
  <c r="EM290" i="8"/>
  <c r="EE290" i="8"/>
  <c r="ED290" i="8"/>
  <c r="EW289" i="8"/>
  <c r="EV289" i="8"/>
  <c r="EN289" i="8"/>
  <c r="EM289" i="8"/>
  <c r="EE289" i="8"/>
  <c r="ED289" i="8"/>
  <c r="EW288" i="8"/>
  <c r="EV288" i="8"/>
  <c r="EN288" i="8"/>
  <c r="EM288" i="8"/>
  <c r="EE288" i="8"/>
  <c r="ED288" i="8"/>
  <c r="EW287" i="8"/>
  <c r="EV287" i="8"/>
  <c r="EN287" i="8"/>
  <c r="EM287" i="8"/>
  <c r="EE287" i="8"/>
  <c r="ED287" i="8"/>
  <c r="EW286" i="8"/>
  <c r="EV286" i="8"/>
  <c r="EN286" i="8"/>
  <c r="EM286" i="8"/>
  <c r="EE286" i="8"/>
  <c r="ED286" i="8"/>
  <c r="EW285" i="8"/>
  <c r="EV285" i="8"/>
  <c r="EN285" i="8"/>
  <c r="EM285" i="8"/>
  <c r="EE285" i="8"/>
  <c r="ED285" i="8"/>
  <c r="EW284" i="8"/>
  <c r="EV284" i="8"/>
  <c r="EN284" i="8"/>
  <c r="EM284" i="8"/>
  <c r="EE284" i="8"/>
  <c r="ED284" i="8"/>
  <c r="EW283" i="8"/>
  <c r="EV283" i="8"/>
  <c r="EM283" i="8"/>
  <c r="ED283" i="8"/>
  <c r="EW282" i="8"/>
  <c r="EV282" i="8"/>
  <c r="EN282" i="8"/>
  <c r="EM282" i="8"/>
  <c r="EE282" i="8"/>
  <c r="ED282" i="8"/>
  <c r="EW281" i="8"/>
  <c r="EV281" i="8"/>
  <c r="EN281" i="8"/>
  <c r="EM281" i="8"/>
  <c r="EE281" i="8"/>
  <c r="ED281" i="8"/>
  <c r="EW280" i="8"/>
  <c r="EV280" i="8"/>
  <c r="EN280" i="8"/>
  <c r="EM280" i="8"/>
  <c r="EE280" i="8"/>
  <c r="ED280" i="8"/>
  <c r="EW279" i="8"/>
  <c r="EV279" i="8"/>
  <c r="EN279" i="8"/>
  <c r="EM279" i="8"/>
  <c r="EE279" i="8"/>
  <c r="ED279" i="8"/>
  <c r="EW278" i="8"/>
  <c r="EV278" i="8"/>
  <c r="EN278" i="8"/>
  <c r="EM278" i="8"/>
  <c r="EE278" i="8"/>
  <c r="ED278" i="8"/>
  <c r="EW277" i="8"/>
  <c r="EV277" i="8"/>
  <c r="EN277" i="8"/>
  <c r="EM277" i="8"/>
  <c r="EE277" i="8"/>
  <c r="ED277" i="8"/>
  <c r="EW276" i="8"/>
  <c r="EV276" i="8"/>
  <c r="EN276" i="8"/>
  <c r="EM276" i="8"/>
  <c r="EE276" i="8"/>
  <c r="ED276" i="8"/>
  <c r="EW275" i="8"/>
  <c r="EV275" i="8"/>
  <c r="EN275" i="8"/>
  <c r="EM275" i="8"/>
  <c r="EE275" i="8"/>
  <c r="ED275" i="8"/>
  <c r="EW274" i="8"/>
  <c r="EV274" i="8"/>
  <c r="EN274" i="8"/>
  <c r="EM274" i="8"/>
  <c r="EE274" i="8"/>
  <c r="ED274" i="8"/>
  <c r="EW273" i="8"/>
  <c r="EV273" i="8"/>
  <c r="EN273" i="8"/>
  <c r="EM273" i="8"/>
  <c r="EE273" i="8"/>
  <c r="ED273" i="8"/>
  <c r="EW272" i="8"/>
  <c r="EV272" i="8"/>
  <c r="EN272" i="8"/>
  <c r="EM272" i="8"/>
  <c r="EE272" i="8"/>
  <c r="ED272" i="8"/>
  <c r="EW271" i="8"/>
  <c r="EV271" i="8"/>
  <c r="EN271" i="8"/>
  <c r="EM271" i="8"/>
  <c r="EE271" i="8"/>
  <c r="ED271" i="8"/>
  <c r="EW270" i="8"/>
  <c r="EV270" i="8"/>
  <c r="EN270" i="8"/>
  <c r="EM270" i="8"/>
  <c r="EE270" i="8"/>
  <c r="ED270" i="8"/>
  <c r="EW269" i="8"/>
  <c r="EV269" i="8"/>
  <c r="EN269" i="8"/>
  <c r="EM269" i="8"/>
  <c r="EE269" i="8"/>
  <c r="ED269" i="8"/>
  <c r="EW264" i="8"/>
  <c r="EV264" i="8"/>
  <c r="EN264" i="8"/>
  <c r="EM264" i="8"/>
  <c r="ED264" i="8"/>
  <c r="EW263" i="8"/>
  <c r="EV263" i="8"/>
  <c r="EN263" i="8"/>
  <c r="EM263" i="8"/>
  <c r="ED263" i="8"/>
  <c r="EW262" i="8"/>
  <c r="EV262" i="8"/>
  <c r="EN262" i="8"/>
  <c r="EM262" i="8"/>
  <c r="ED262" i="8"/>
  <c r="EW261" i="8"/>
  <c r="EV261" i="8"/>
  <c r="EN261" i="8"/>
  <c r="EM261" i="8"/>
  <c r="ED261" i="8"/>
  <c r="EV260" i="8"/>
  <c r="EN260" i="8"/>
  <c r="EM260" i="8"/>
  <c r="ED260" i="8"/>
  <c r="EV259" i="8"/>
  <c r="EN259" i="8"/>
  <c r="EM259" i="8"/>
  <c r="ED259" i="8"/>
  <c r="EV258" i="8"/>
  <c r="EN258" i="8"/>
  <c r="EM258" i="8"/>
  <c r="ED258" i="8"/>
  <c r="EW257" i="8"/>
  <c r="EV257" i="8"/>
  <c r="EN257" i="8"/>
  <c r="EM257" i="8"/>
  <c r="ED257" i="8"/>
  <c r="EW256" i="8"/>
  <c r="EV256" i="8"/>
  <c r="EN256" i="8"/>
  <c r="EM256" i="8"/>
  <c r="ED256" i="8"/>
  <c r="EW255" i="8"/>
  <c r="EV255" i="8"/>
  <c r="EN255" i="8"/>
  <c r="EM255" i="8"/>
  <c r="ED255" i="8"/>
  <c r="EW254" i="8"/>
  <c r="EV254" i="8"/>
  <c r="EN254" i="8"/>
  <c r="EM254" i="8"/>
  <c r="ED254" i="8"/>
  <c r="EW252" i="8"/>
  <c r="EV252" i="8"/>
  <c r="EN252" i="8"/>
  <c r="EM252" i="8"/>
  <c r="EE252" i="8"/>
  <c r="ED252" i="8"/>
  <c r="EW251" i="8"/>
  <c r="EV251" i="8"/>
  <c r="EN251" i="8"/>
  <c r="EM251" i="8"/>
  <c r="EE251" i="8"/>
  <c r="ED251" i="8"/>
  <c r="EW250" i="8"/>
  <c r="EV250" i="8"/>
  <c r="EN250" i="8"/>
  <c r="EM250" i="8"/>
  <c r="EE250" i="8"/>
  <c r="ED250" i="8"/>
  <c r="EW249" i="8"/>
  <c r="EV249" i="8"/>
  <c r="EN249" i="8"/>
  <c r="EM249" i="8"/>
  <c r="EE249" i="8"/>
  <c r="ED249" i="8"/>
  <c r="EW248" i="8"/>
  <c r="EV248" i="8"/>
  <c r="EN248" i="8"/>
  <c r="EM248" i="8"/>
  <c r="EE248" i="8"/>
  <c r="ED248" i="8"/>
  <c r="EW243" i="8"/>
  <c r="EV243" i="8"/>
  <c r="EN243" i="8"/>
  <c r="EM243" i="8"/>
  <c r="EE243" i="8"/>
  <c r="ED243" i="8"/>
  <c r="EW242" i="8"/>
  <c r="EV242" i="8"/>
  <c r="EN242" i="8"/>
  <c r="EM242" i="8"/>
  <c r="EE242" i="8"/>
  <c r="ED242" i="8"/>
  <c r="EW241" i="8"/>
  <c r="EV241" i="8"/>
  <c r="EN241" i="8"/>
  <c r="EM241" i="8"/>
  <c r="EE241" i="8"/>
  <c r="ED241" i="8"/>
  <c r="EW240" i="8"/>
  <c r="EV240" i="8"/>
  <c r="EN240" i="8"/>
  <c r="EM240" i="8"/>
  <c r="EE240" i="8"/>
  <c r="ED240" i="8"/>
  <c r="EW239" i="8"/>
  <c r="EV239" i="8"/>
  <c r="EN239" i="8"/>
  <c r="EM239" i="8"/>
  <c r="EE239" i="8"/>
  <c r="ED239" i="8"/>
  <c r="EW234" i="8"/>
  <c r="EV234" i="8"/>
  <c r="EN234" i="8"/>
  <c r="EM234" i="8"/>
  <c r="EE234" i="8"/>
  <c r="ED234" i="8"/>
  <c r="EW233" i="8"/>
  <c r="EV233" i="8"/>
  <c r="EN233" i="8"/>
  <c r="EM233" i="8"/>
  <c r="EE233" i="8"/>
  <c r="ED233" i="8"/>
  <c r="EW232" i="8"/>
  <c r="EV232" i="8"/>
  <c r="EN232" i="8"/>
  <c r="EM232" i="8"/>
  <c r="EE232" i="8"/>
  <c r="ED232" i="8"/>
  <c r="EW231" i="8"/>
  <c r="EV231" i="8"/>
  <c r="EN231" i="8"/>
  <c r="EM231" i="8"/>
  <c r="EE231" i="8"/>
  <c r="ED231" i="8"/>
  <c r="EW230" i="8"/>
  <c r="EV230" i="8"/>
  <c r="EN230" i="8"/>
  <c r="EM230" i="8"/>
  <c r="EE230" i="8"/>
  <c r="ED230" i="8"/>
  <c r="EW229" i="8"/>
  <c r="EV229" i="8"/>
  <c r="EN229" i="8"/>
  <c r="EM229" i="8"/>
  <c r="EE229" i="8"/>
  <c r="ED229" i="8"/>
  <c r="EW228" i="8"/>
  <c r="EV228" i="8"/>
  <c r="EN228" i="8"/>
  <c r="EM228" i="8"/>
  <c r="EE228" i="8"/>
  <c r="ED228" i="8"/>
  <c r="EW227" i="8"/>
  <c r="EV227" i="8"/>
  <c r="EN227" i="8"/>
  <c r="EM227" i="8"/>
  <c r="EE227" i="8"/>
  <c r="ED227" i="8"/>
  <c r="EW226" i="8"/>
  <c r="EV226" i="8"/>
  <c r="EN226" i="8"/>
  <c r="EM226" i="8"/>
  <c r="EE226" i="8"/>
  <c r="ED226" i="8"/>
  <c r="EW225" i="8"/>
  <c r="EV225" i="8"/>
  <c r="EN225" i="8"/>
  <c r="EM225" i="8"/>
  <c r="EE225" i="8"/>
  <c r="ED225" i="8"/>
  <c r="EW224" i="8"/>
  <c r="EV224" i="8"/>
  <c r="EN224" i="8"/>
  <c r="EM224" i="8"/>
  <c r="EE224" i="8"/>
  <c r="ED224" i="8"/>
  <c r="EW223" i="8"/>
  <c r="EV223" i="8"/>
  <c r="EN223" i="8"/>
  <c r="EM223" i="8"/>
  <c r="EE223" i="8"/>
  <c r="ED223" i="8"/>
  <c r="EW222" i="8"/>
  <c r="EV222" i="8"/>
  <c r="EM222" i="8"/>
  <c r="EE222" i="8"/>
  <c r="ED222" i="8"/>
  <c r="EW221" i="8"/>
  <c r="EV221" i="8"/>
  <c r="EN221" i="8"/>
  <c r="EM221" i="8"/>
  <c r="EE221" i="8"/>
  <c r="ED221" i="8"/>
  <c r="EW220" i="8"/>
  <c r="EV220" i="8"/>
  <c r="EN220" i="8"/>
  <c r="EM220" i="8"/>
  <c r="EE220" i="8"/>
  <c r="ED220" i="8"/>
  <c r="EW219" i="8"/>
  <c r="EV219" i="8"/>
  <c r="EN219" i="8"/>
  <c r="EM219" i="8"/>
  <c r="EE219" i="8"/>
  <c r="ED219" i="8"/>
  <c r="EV218" i="8"/>
  <c r="EM218" i="8"/>
  <c r="EE218" i="8"/>
  <c r="ED218" i="8"/>
  <c r="EV217" i="8"/>
  <c r="EN217" i="8"/>
  <c r="EM217" i="8"/>
  <c r="EE217" i="8"/>
  <c r="ED217" i="8"/>
  <c r="EV212" i="8"/>
  <c r="EN212" i="8"/>
  <c r="EM212" i="8"/>
  <c r="EE212" i="8"/>
  <c r="ED212" i="8"/>
  <c r="EV211" i="8"/>
  <c r="EN211" i="8"/>
  <c r="EM211" i="8"/>
  <c r="EE211" i="8"/>
  <c r="ED211" i="8"/>
  <c r="EV210" i="8"/>
  <c r="EN210" i="8"/>
  <c r="EM210" i="8"/>
  <c r="EE210" i="8"/>
  <c r="ED210" i="8"/>
  <c r="EV209" i="8"/>
  <c r="EN209" i="8"/>
  <c r="EM209" i="8"/>
  <c r="EE209" i="8"/>
  <c r="ED209" i="8"/>
  <c r="EV208" i="8"/>
  <c r="EN208" i="8"/>
  <c r="EM208" i="8"/>
  <c r="EE208" i="8"/>
  <c r="ED208" i="8"/>
  <c r="EW207" i="8"/>
  <c r="EV207" i="8"/>
  <c r="EN207" i="8"/>
  <c r="EM207" i="8"/>
  <c r="EE207" i="8"/>
  <c r="ED207" i="8"/>
  <c r="EW206" i="8"/>
  <c r="EV206" i="8"/>
  <c r="EN206" i="8"/>
  <c r="EM206" i="8"/>
  <c r="EE206" i="8"/>
  <c r="ED206" i="8"/>
  <c r="EV205" i="8"/>
  <c r="EN205" i="8"/>
  <c r="EM205" i="8"/>
  <c r="EE205" i="8"/>
  <c r="ED205" i="8"/>
  <c r="EV204" i="8"/>
  <c r="EN204" i="8"/>
  <c r="EM204" i="8"/>
  <c r="EE204" i="8"/>
  <c r="ED204" i="8"/>
  <c r="EV203" i="8"/>
  <c r="EN203" i="8"/>
  <c r="EM203" i="8"/>
  <c r="EE203" i="8"/>
  <c r="ED203" i="8"/>
  <c r="EV202" i="8"/>
  <c r="EN202" i="8"/>
  <c r="EM202" i="8"/>
  <c r="EE202" i="8"/>
  <c r="ED202" i="8"/>
  <c r="EV201" i="8"/>
  <c r="EN201" i="8"/>
  <c r="EM201" i="8"/>
  <c r="EE201" i="8"/>
  <c r="ED201" i="8"/>
  <c r="EV200" i="8"/>
  <c r="EN200" i="8"/>
  <c r="EM200" i="8"/>
  <c r="EE200" i="8"/>
  <c r="ED200" i="8"/>
  <c r="EV199" i="8"/>
  <c r="EN199" i="8"/>
  <c r="EM199" i="8"/>
  <c r="EE199" i="8"/>
  <c r="ED199" i="8"/>
  <c r="EW194" i="8"/>
  <c r="EV194" i="8"/>
  <c r="EN194" i="8"/>
  <c r="EM194" i="8"/>
  <c r="EE194" i="8"/>
  <c r="ED194" i="8"/>
  <c r="EW193" i="8"/>
  <c r="EV193" i="8"/>
  <c r="EN193" i="8"/>
  <c r="EM193" i="8"/>
  <c r="EE193" i="8"/>
  <c r="ED193" i="8"/>
  <c r="EW192" i="8"/>
  <c r="EV192" i="8"/>
  <c r="EN192" i="8"/>
  <c r="EM192" i="8"/>
  <c r="EE192" i="8"/>
  <c r="ED192" i="8"/>
  <c r="EW191" i="8"/>
  <c r="EV191" i="8"/>
  <c r="EN191" i="8"/>
  <c r="EM191" i="8"/>
  <c r="EE191" i="8"/>
  <c r="ED191" i="8"/>
  <c r="EW190" i="8"/>
  <c r="EV190" i="8"/>
  <c r="EN190" i="8"/>
  <c r="EM190" i="8"/>
  <c r="ED190" i="8"/>
  <c r="EW189" i="8"/>
  <c r="EV189" i="8"/>
  <c r="EN189" i="8"/>
  <c r="EM189" i="8"/>
  <c r="ED189" i="8"/>
  <c r="EW188" i="8"/>
  <c r="EV188" i="8"/>
  <c r="EN188" i="8"/>
  <c r="EM188" i="8"/>
  <c r="ED188" i="8"/>
  <c r="EW187" i="8"/>
  <c r="EV187" i="8"/>
  <c r="EN187" i="8"/>
  <c r="EM187" i="8"/>
  <c r="ED187" i="8"/>
  <c r="EW186" i="8"/>
  <c r="EV186" i="8"/>
  <c r="EN186" i="8"/>
  <c r="EM186" i="8"/>
  <c r="ED186" i="8"/>
  <c r="EW185" i="8"/>
  <c r="EV185" i="8"/>
  <c r="EN185" i="8"/>
  <c r="EM185" i="8"/>
  <c r="EE185" i="8"/>
  <c r="ED185" i="8"/>
  <c r="EW184" i="8"/>
  <c r="EV184" i="8"/>
  <c r="EM184" i="8"/>
  <c r="ED184" i="8"/>
  <c r="EW183" i="8"/>
  <c r="EV183" i="8"/>
  <c r="EM183" i="8"/>
  <c r="ED183" i="8"/>
  <c r="EW182" i="8"/>
  <c r="EV182" i="8"/>
  <c r="EM182" i="8"/>
  <c r="ED182" i="8"/>
  <c r="EW181" i="8"/>
  <c r="EV181" i="8"/>
  <c r="EM181" i="8"/>
  <c r="ED181" i="8"/>
  <c r="EX180" i="8"/>
  <c r="EY180" i="8" s="1"/>
  <c r="EW180" i="8"/>
  <c r="EV180" i="8"/>
  <c r="EQ180" i="8"/>
  <c r="EP180" i="8"/>
  <c r="EN180" i="8"/>
  <c r="EM180" i="8"/>
  <c r="EE180" i="8"/>
  <c r="ED180" i="8"/>
  <c r="EW178" i="8"/>
  <c r="EV178" i="8"/>
  <c r="EN178" i="8"/>
  <c r="EM178" i="8"/>
  <c r="EE178" i="8"/>
  <c r="ED178" i="8"/>
  <c r="EV177" i="8"/>
  <c r="EM177" i="8"/>
  <c r="EE177" i="8"/>
  <c r="ED177" i="8"/>
  <c r="EW176" i="8"/>
  <c r="EV176" i="8"/>
  <c r="EM176" i="8"/>
  <c r="ED176" i="8"/>
  <c r="EW171" i="8"/>
  <c r="EV171" i="8"/>
  <c r="EM171" i="8"/>
  <c r="EE171" i="8"/>
  <c r="ED171" i="8"/>
  <c r="EV170" i="8"/>
  <c r="EM170" i="8"/>
  <c r="ED170" i="8"/>
  <c r="EW169" i="8"/>
  <c r="EV169" i="8"/>
  <c r="EM169" i="8"/>
  <c r="EE169" i="8"/>
  <c r="ED169" i="8"/>
  <c r="EW167" i="8"/>
  <c r="EV167" i="8"/>
  <c r="EM167" i="8"/>
  <c r="EE167" i="8"/>
  <c r="ED167" i="8"/>
  <c r="EW166" i="8"/>
  <c r="EV166" i="8"/>
  <c r="EM166" i="8"/>
  <c r="EE166" i="8"/>
  <c r="ED166" i="8"/>
  <c r="EV165" i="8"/>
  <c r="EM165" i="8"/>
  <c r="ED165" i="8"/>
  <c r="EW164" i="8"/>
  <c r="EV164" i="8"/>
  <c r="EM164" i="8"/>
  <c r="EE164" i="8"/>
  <c r="ED164" i="8"/>
  <c r="EW163" i="8"/>
  <c r="EV163" i="8"/>
  <c r="EM163" i="8"/>
  <c r="EE163" i="8"/>
  <c r="ED163" i="8"/>
  <c r="EV162" i="8"/>
  <c r="EM162" i="8"/>
  <c r="ED162" i="8"/>
  <c r="EW161" i="8"/>
  <c r="EV161" i="8"/>
  <c r="EM161" i="8"/>
  <c r="EE161" i="8"/>
  <c r="ED161" i="8"/>
  <c r="EW160" i="8"/>
  <c r="EV160" i="8"/>
  <c r="EM160" i="8"/>
  <c r="EE160" i="8"/>
  <c r="ED160" i="8"/>
  <c r="EW159" i="8"/>
  <c r="EV159" i="8"/>
  <c r="EM159" i="8"/>
  <c r="EE159" i="8"/>
  <c r="ED159" i="8"/>
  <c r="EW158" i="8"/>
  <c r="EV158" i="8"/>
  <c r="EM158" i="8"/>
  <c r="EE158" i="8"/>
  <c r="ED158" i="8"/>
  <c r="EW157" i="8"/>
  <c r="EV157" i="8"/>
  <c r="EM157" i="8"/>
  <c r="EE157" i="8"/>
  <c r="ED157" i="8"/>
  <c r="EW156" i="8"/>
  <c r="EV156" i="8"/>
  <c r="EM156" i="8"/>
  <c r="EE156" i="8"/>
  <c r="ED156" i="8"/>
  <c r="EW155" i="8"/>
  <c r="EV155" i="8"/>
  <c r="EM155" i="8"/>
  <c r="EE155" i="8"/>
  <c r="ED155" i="8"/>
  <c r="EW154" i="8"/>
  <c r="EV154" i="8"/>
  <c r="EM154" i="8"/>
  <c r="ED154" i="8"/>
  <c r="EW153" i="8"/>
  <c r="EV153" i="8"/>
  <c r="EN153" i="8"/>
  <c r="EM153" i="8"/>
  <c r="EE153" i="8"/>
  <c r="ED153" i="8"/>
  <c r="EV152" i="8"/>
  <c r="EM152" i="8"/>
  <c r="ED152" i="8"/>
  <c r="EW151" i="8"/>
  <c r="EV151" i="8"/>
  <c r="EN151" i="8"/>
  <c r="EM151" i="8"/>
  <c r="EE151" i="8"/>
  <c r="ED151" i="8"/>
  <c r="EW150" i="8"/>
  <c r="EV150" i="8"/>
  <c r="EN150" i="8"/>
  <c r="EM150" i="8"/>
  <c r="EE150" i="8"/>
  <c r="ED150" i="8"/>
  <c r="EW149" i="8"/>
  <c r="EV149" i="8"/>
  <c r="EN149" i="8"/>
  <c r="EM149" i="8"/>
  <c r="EE149" i="8"/>
  <c r="ED149" i="8"/>
  <c r="EV148" i="8"/>
  <c r="EM148" i="8"/>
  <c r="ED148" i="8"/>
  <c r="EW147" i="8"/>
  <c r="EV147" i="8"/>
  <c r="EN147" i="8"/>
  <c r="EM147" i="8"/>
  <c r="EE147" i="8"/>
  <c r="ED147" i="8"/>
  <c r="EW146" i="8"/>
  <c r="EV146" i="8"/>
  <c r="EN146" i="8"/>
  <c r="EM146" i="8"/>
  <c r="EE146" i="8"/>
  <c r="ED146" i="8"/>
  <c r="EW145" i="8"/>
  <c r="EV145" i="8"/>
  <c r="EN145" i="8"/>
  <c r="EM145" i="8"/>
  <c r="EE145" i="8"/>
  <c r="ED145" i="8"/>
  <c r="EW144" i="8"/>
  <c r="EV144" i="8"/>
  <c r="EM144" i="8"/>
  <c r="ED144" i="8"/>
  <c r="EW143" i="8"/>
  <c r="EV143" i="8"/>
  <c r="EN143" i="8"/>
  <c r="EM143" i="8"/>
  <c r="EE143" i="8"/>
  <c r="ED143" i="8"/>
  <c r="EW142" i="8"/>
  <c r="EV142" i="8"/>
  <c r="EN142" i="8"/>
  <c r="EM142" i="8"/>
  <c r="EE142" i="8"/>
  <c r="ED142" i="8"/>
  <c r="EW141" i="8"/>
  <c r="EV141" i="8"/>
  <c r="EN141" i="8"/>
  <c r="EM141" i="8"/>
  <c r="EE141" i="8"/>
  <c r="ED141" i="8"/>
  <c r="EW140" i="8"/>
  <c r="EV140" i="8"/>
  <c r="EN140" i="8"/>
  <c r="EM140" i="8"/>
  <c r="EE140" i="8"/>
  <c r="ED140" i="8"/>
  <c r="EW139" i="8"/>
  <c r="EV139" i="8"/>
  <c r="EN139" i="8"/>
  <c r="EM139" i="8"/>
  <c r="EE139" i="8"/>
  <c r="ED139" i="8"/>
  <c r="EW138" i="8"/>
  <c r="EV138" i="8"/>
  <c r="EN138" i="8"/>
  <c r="EM138" i="8"/>
  <c r="EE138" i="8"/>
  <c r="ED138" i="8"/>
  <c r="EW137" i="8"/>
  <c r="EV137" i="8"/>
  <c r="EN137" i="8"/>
  <c r="EM137" i="8"/>
  <c r="EE137" i="8"/>
  <c r="ED137" i="8"/>
  <c r="EW136" i="8"/>
  <c r="EV136" i="8"/>
  <c r="EN136" i="8"/>
  <c r="EM136" i="8"/>
  <c r="EE136" i="8"/>
  <c r="ED136" i="8"/>
  <c r="EW135" i="8"/>
  <c r="EV135" i="8"/>
  <c r="EN135" i="8"/>
  <c r="EM135" i="8"/>
  <c r="EE135" i="8"/>
  <c r="ED135" i="8"/>
  <c r="EW134" i="8"/>
  <c r="EV134" i="8"/>
  <c r="EN134" i="8"/>
  <c r="EM134" i="8"/>
  <c r="EE134" i="8"/>
  <c r="ED134" i="8"/>
  <c r="EW133" i="8"/>
  <c r="EV133" i="8"/>
  <c r="EN133" i="8"/>
  <c r="EM133" i="8"/>
  <c r="EE133" i="8"/>
  <c r="ED133" i="8"/>
  <c r="EW132" i="8"/>
  <c r="EV132" i="8"/>
  <c r="EN132" i="8"/>
  <c r="EM132" i="8"/>
  <c r="EE132" i="8"/>
  <c r="ED132" i="8"/>
  <c r="EW131" i="8"/>
  <c r="EV131" i="8"/>
  <c r="EN131" i="8"/>
  <c r="EM131" i="8"/>
  <c r="EE131" i="8"/>
  <c r="ED131" i="8"/>
  <c r="EW130" i="8"/>
  <c r="EV130" i="8"/>
  <c r="EN130" i="8"/>
  <c r="EM130" i="8"/>
  <c r="EE130" i="8"/>
  <c r="ED130" i="8"/>
  <c r="EW129" i="8"/>
  <c r="EV129" i="8"/>
  <c r="EN129" i="8"/>
  <c r="EM129" i="8"/>
  <c r="EE129" i="8"/>
  <c r="ED129" i="8"/>
  <c r="EW128" i="8"/>
  <c r="EV128" i="8"/>
  <c r="EN128" i="8"/>
  <c r="EM128" i="8"/>
  <c r="EE128" i="8"/>
  <c r="ED128" i="8"/>
  <c r="EW127" i="8"/>
  <c r="EV127" i="8"/>
  <c r="EN127" i="8"/>
  <c r="EM127" i="8"/>
  <c r="EE127" i="8"/>
  <c r="ED127" i="8"/>
  <c r="EW126" i="8"/>
  <c r="EV126" i="8"/>
  <c r="EN126" i="8"/>
  <c r="EM126" i="8"/>
  <c r="EE126" i="8"/>
  <c r="ED126" i="8"/>
  <c r="EW125" i="8"/>
  <c r="EV125" i="8"/>
  <c r="EN125" i="8"/>
  <c r="EM125" i="8"/>
  <c r="EE125" i="8"/>
  <c r="ED125" i="8"/>
  <c r="EV124" i="8"/>
  <c r="EM124" i="8"/>
  <c r="EE124" i="8"/>
  <c r="ED124" i="8"/>
  <c r="EW123" i="8"/>
  <c r="EV123" i="8"/>
  <c r="EN123" i="8"/>
  <c r="EM123" i="8"/>
  <c r="EE123" i="8"/>
  <c r="ED123" i="8"/>
  <c r="EW122" i="8"/>
  <c r="EV122" i="8"/>
  <c r="EN122" i="8"/>
  <c r="EM122" i="8"/>
  <c r="EE122" i="8"/>
  <c r="ED122" i="8"/>
  <c r="EW121" i="8"/>
  <c r="EV121" i="8"/>
  <c r="EN121" i="8"/>
  <c r="EM121" i="8"/>
  <c r="EE121" i="8"/>
  <c r="ED121" i="8"/>
  <c r="EW120" i="8"/>
  <c r="EV120" i="8"/>
  <c r="EN120" i="8"/>
  <c r="EM120" i="8"/>
  <c r="EE120" i="8"/>
  <c r="ED120" i="8"/>
  <c r="EW119" i="8"/>
  <c r="EV119" i="8"/>
  <c r="EN119" i="8"/>
  <c r="EM119" i="8"/>
  <c r="EE119" i="8"/>
  <c r="ED119" i="8"/>
  <c r="EW118" i="8"/>
  <c r="EV118" i="8"/>
  <c r="EN118" i="8"/>
  <c r="EM118" i="8"/>
  <c r="EE118" i="8"/>
  <c r="ED118" i="8"/>
  <c r="EW117" i="8"/>
  <c r="EV117" i="8"/>
  <c r="EM117" i="8"/>
  <c r="EE117" i="8"/>
  <c r="ED117" i="8"/>
  <c r="EV116" i="8"/>
  <c r="EM116" i="8"/>
  <c r="EE116" i="8"/>
  <c r="ED116" i="8"/>
  <c r="EW115" i="8"/>
  <c r="EV115" i="8"/>
  <c r="EN115" i="8"/>
  <c r="EM115" i="8"/>
  <c r="EE115" i="8"/>
  <c r="ED115" i="8"/>
  <c r="EW114" i="8"/>
  <c r="EV114" i="8"/>
  <c r="EN114" i="8"/>
  <c r="EM114" i="8"/>
  <c r="EE114" i="8"/>
  <c r="ED114" i="8"/>
  <c r="EV113" i="8"/>
  <c r="EM113" i="8"/>
  <c r="EE113" i="8"/>
  <c r="ED113" i="8"/>
  <c r="EW112" i="8"/>
  <c r="EV112" i="8"/>
  <c r="EN112" i="8"/>
  <c r="EM112" i="8"/>
  <c r="EE112" i="8"/>
  <c r="ED112" i="8"/>
  <c r="EV111" i="8"/>
  <c r="EM111" i="8"/>
  <c r="EE111" i="8"/>
  <c r="ED111" i="8"/>
  <c r="EV110" i="8"/>
  <c r="EM110" i="8"/>
  <c r="EE110" i="8"/>
  <c r="ED110" i="8"/>
  <c r="EW109" i="8"/>
  <c r="EV109" i="8"/>
  <c r="EN109" i="8"/>
  <c r="EM109" i="8"/>
  <c r="EE109" i="8"/>
  <c r="ED109" i="8"/>
  <c r="EV108" i="8"/>
  <c r="EM108" i="8"/>
  <c r="EE108" i="8"/>
  <c r="ED108" i="8"/>
  <c r="EW107" i="8"/>
  <c r="EV107" i="8"/>
  <c r="EN107" i="8"/>
  <c r="EM107" i="8"/>
  <c r="EE107" i="8"/>
  <c r="ED107" i="8"/>
  <c r="EV106" i="8"/>
  <c r="EM106" i="8"/>
  <c r="EE106" i="8"/>
  <c r="ED106" i="8"/>
  <c r="EW105" i="8"/>
  <c r="EV105" i="8"/>
  <c r="EM105" i="8"/>
  <c r="EE105" i="8"/>
  <c r="ED105" i="8"/>
  <c r="EW104" i="8"/>
  <c r="EV104" i="8"/>
  <c r="EN104" i="8"/>
  <c r="EM104" i="8"/>
  <c r="EE104" i="8"/>
  <c r="ED104" i="8"/>
  <c r="EW103" i="8"/>
  <c r="EV103" i="8"/>
  <c r="EN103" i="8"/>
  <c r="EM103" i="8"/>
  <c r="EE103" i="8"/>
  <c r="ED103" i="8"/>
  <c r="EW102" i="8"/>
  <c r="EV102" i="8"/>
  <c r="EN102" i="8"/>
  <c r="EM102" i="8"/>
  <c r="EE102" i="8"/>
  <c r="ED102" i="8"/>
  <c r="EW101" i="8"/>
  <c r="EV101" i="8"/>
  <c r="EN101" i="8"/>
  <c r="EM101" i="8"/>
  <c r="EE101" i="8"/>
  <c r="ED101" i="8"/>
  <c r="EW100" i="8"/>
  <c r="EV100" i="8"/>
  <c r="EN100" i="8"/>
  <c r="EM100" i="8"/>
  <c r="EE100" i="8"/>
  <c r="ED100" i="8"/>
  <c r="EW99" i="8"/>
  <c r="EV99" i="8"/>
  <c r="EN99" i="8"/>
  <c r="EM99" i="8"/>
  <c r="EE99" i="8"/>
  <c r="ED99" i="8"/>
  <c r="EW98" i="8"/>
  <c r="EV98" i="8"/>
  <c r="EN98" i="8"/>
  <c r="EM98" i="8"/>
  <c r="EE98" i="8"/>
  <c r="ED98" i="8"/>
  <c r="EW97" i="8"/>
  <c r="EV97" i="8"/>
  <c r="EN97" i="8"/>
  <c r="EM97" i="8"/>
  <c r="EE97" i="8"/>
  <c r="ED97" i="8"/>
  <c r="EW96" i="8"/>
  <c r="EV96" i="8"/>
  <c r="EN96" i="8"/>
  <c r="EM96" i="8"/>
  <c r="EE96" i="8"/>
  <c r="ED96" i="8"/>
  <c r="EV95" i="8"/>
  <c r="EM95" i="8"/>
  <c r="ED95" i="8"/>
  <c r="EW94" i="8"/>
  <c r="EV94" i="8"/>
  <c r="EN94" i="8"/>
  <c r="EM94" i="8"/>
  <c r="EE94" i="8"/>
  <c r="ED94" i="8"/>
  <c r="EW93" i="8"/>
  <c r="EV93" i="8"/>
  <c r="EN93" i="8"/>
  <c r="EM93" i="8"/>
  <c r="EE93" i="8"/>
  <c r="ED93" i="8"/>
  <c r="EW92" i="8"/>
  <c r="EV92" i="8"/>
  <c r="EN92" i="8"/>
  <c r="EM92" i="8"/>
  <c r="EE92" i="8"/>
  <c r="ED92" i="8"/>
  <c r="EW91" i="8"/>
  <c r="EV91" i="8"/>
  <c r="EN91" i="8"/>
  <c r="EM91" i="8"/>
  <c r="EE91" i="8"/>
  <c r="ED91" i="8"/>
  <c r="EW90" i="8"/>
  <c r="EV90" i="8"/>
  <c r="EN90" i="8"/>
  <c r="EM90" i="8"/>
  <c r="EE90" i="8"/>
  <c r="ED90" i="8"/>
  <c r="EW86" i="8"/>
  <c r="EV86" i="8"/>
  <c r="EM86" i="8"/>
  <c r="ED86" i="8"/>
  <c r="EV85" i="8"/>
  <c r="EM85" i="8"/>
  <c r="ED85" i="8"/>
  <c r="EW84" i="8"/>
  <c r="EV84" i="8"/>
  <c r="EN84" i="8"/>
  <c r="EM84" i="8"/>
  <c r="EE84" i="8"/>
  <c r="ED84" i="8"/>
  <c r="EW83" i="8"/>
  <c r="EV83" i="8"/>
  <c r="EN83" i="8"/>
  <c r="EM83" i="8"/>
  <c r="EE83" i="8"/>
  <c r="ED83" i="8"/>
  <c r="EW82" i="8"/>
  <c r="EV82" i="8"/>
  <c r="EN82" i="8"/>
  <c r="EM82" i="8"/>
  <c r="EE82" i="8"/>
  <c r="ED82" i="8"/>
  <c r="EW81" i="8"/>
  <c r="EV81" i="8"/>
  <c r="EN81" i="8"/>
  <c r="EM81" i="8"/>
  <c r="EE81" i="8"/>
  <c r="ED81" i="8"/>
  <c r="EW80" i="8"/>
  <c r="EV80" i="8"/>
  <c r="EN80" i="8"/>
  <c r="EM80" i="8"/>
  <c r="EE80" i="8"/>
  <c r="ED80" i="8"/>
  <c r="EW79" i="8"/>
  <c r="EV79" i="8"/>
  <c r="EN79" i="8"/>
  <c r="EM79" i="8"/>
  <c r="EE79" i="8"/>
  <c r="EW75" i="8"/>
  <c r="EV75" i="8"/>
  <c r="EN75" i="8"/>
  <c r="EM75" i="8"/>
  <c r="EE75" i="8"/>
  <c r="ED75" i="8"/>
  <c r="EW74" i="8"/>
  <c r="EV74" i="8"/>
  <c r="EN74" i="8"/>
  <c r="EM74" i="8"/>
  <c r="EE74" i="8"/>
  <c r="ED74" i="8"/>
  <c r="EW73" i="8"/>
  <c r="EV73" i="8"/>
  <c r="EN73" i="8"/>
  <c r="EM73" i="8"/>
  <c r="EE73" i="8"/>
  <c r="ED73" i="8"/>
  <c r="EW72" i="8"/>
  <c r="EV72" i="8"/>
  <c r="EN72" i="8"/>
  <c r="EM72" i="8"/>
  <c r="EE72" i="8"/>
  <c r="ED72" i="8"/>
  <c r="EW71" i="8"/>
  <c r="EV71" i="8"/>
  <c r="EN71" i="8"/>
  <c r="EM71" i="8"/>
  <c r="EE71" i="8"/>
  <c r="ED71" i="8"/>
  <c r="EW70" i="8"/>
  <c r="EV70" i="8"/>
  <c r="EN70" i="8"/>
  <c r="EM70" i="8"/>
  <c r="EE70" i="8"/>
  <c r="ED70" i="8"/>
  <c r="EW69" i="8"/>
  <c r="EV69" i="8"/>
  <c r="EN69" i="8"/>
  <c r="EM69" i="8"/>
  <c r="EE69" i="8"/>
  <c r="ED69" i="8"/>
  <c r="EW68" i="8"/>
  <c r="EV68" i="8"/>
  <c r="EN68" i="8"/>
  <c r="EM68" i="8"/>
  <c r="EE68" i="8"/>
  <c r="ED68" i="8"/>
  <c r="EW63" i="8"/>
  <c r="EV63" i="8"/>
  <c r="EN63" i="8"/>
  <c r="EM63" i="8"/>
  <c r="EE63" i="8"/>
  <c r="ED63" i="8"/>
  <c r="EW62" i="8"/>
  <c r="EV62" i="8"/>
  <c r="EN62" i="8"/>
  <c r="EM62" i="8"/>
  <c r="EE62" i="8"/>
  <c r="ED62" i="8"/>
  <c r="EW61" i="8"/>
  <c r="EV61" i="8"/>
  <c r="EN61" i="8"/>
  <c r="EM61" i="8"/>
  <c r="EE61" i="8"/>
  <c r="ED61" i="8"/>
  <c r="EW60" i="8"/>
  <c r="EV60" i="8"/>
  <c r="EN60" i="8"/>
  <c r="EM60" i="8"/>
  <c r="EE60" i="8"/>
  <c r="ED60" i="8"/>
  <c r="EW59" i="8"/>
  <c r="EV59" i="8"/>
  <c r="EN59" i="8"/>
  <c r="EM59" i="8"/>
  <c r="EE59" i="8"/>
  <c r="ED59" i="8"/>
  <c r="EW58" i="8"/>
  <c r="EV58" i="8"/>
  <c r="EN58" i="8"/>
  <c r="EM58" i="8"/>
  <c r="ED58" i="8"/>
  <c r="EW57" i="8"/>
  <c r="EV57" i="8"/>
  <c r="EN57" i="8"/>
  <c r="EM57" i="8"/>
  <c r="ED57" i="8"/>
  <c r="EW56" i="8"/>
  <c r="EV56" i="8"/>
  <c r="EN56" i="8"/>
  <c r="EM56" i="8"/>
  <c r="ED56" i="8"/>
  <c r="EW55" i="8"/>
  <c r="EV55" i="8"/>
  <c r="EN55" i="8"/>
  <c r="EM55" i="8"/>
  <c r="EE55" i="8"/>
  <c r="ED55" i="8"/>
  <c r="EW54" i="8"/>
  <c r="EV54" i="8"/>
  <c r="EN54" i="8"/>
  <c r="EM54" i="8"/>
  <c r="EE54" i="8"/>
  <c r="ED54" i="8"/>
  <c r="EW53" i="8"/>
  <c r="EV53" i="8"/>
  <c r="EN53" i="8"/>
  <c r="EM53" i="8"/>
  <c r="EE53" i="8"/>
  <c r="ED53" i="8"/>
  <c r="EW52" i="8"/>
  <c r="EV52" i="8"/>
  <c r="EN52" i="8"/>
  <c r="EM52" i="8"/>
  <c r="EE52" i="8"/>
  <c r="ED52" i="8"/>
  <c r="EW51" i="8"/>
  <c r="EV51" i="8"/>
  <c r="EN51" i="8"/>
  <c r="EM51" i="8"/>
  <c r="EE51" i="8"/>
  <c r="ED51" i="8"/>
  <c r="EW50" i="8"/>
  <c r="EV50" i="8"/>
  <c r="EN50" i="8"/>
  <c r="EM50" i="8"/>
  <c r="EE50" i="8"/>
  <c r="ED50" i="8"/>
  <c r="EW49" i="8"/>
  <c r="EV49" i="8"/>
  <c r="EM49" i="8"/>
  <c r="ED49" i="8"/>
  <c r="EV48" i="8"/>
  <c r="EM48" i="8"/>
  <c r="ED48" i="8"/>
  <c r="EW47" i="8"/>
  <c r="EV47" i="8"/>
  <c r="EM47" i="8"/>
  <c r="ED47" i="8"/>
  <c r="EV46" i="8"/>
  <c r="EM46" i="8"/>
  <c r="ED46" i="8"/>
  <c r="EV45" i="8"/>
  <c r="EM45" i="8"/>
  <c r="ED45" i="8"/>
  <c r="EW44" i="8"/>
  <c r="EV44" i="8"/>
  <c r="EN44" i="8"/>
  <c r="EM44" i="8"/>
  <c r="ED44" i="8"/>
  <c r="EV43" i="8"/>
  <c r="EN43" i="8"/>
  <c r="EM43" i="8"/>
  <c r="ED43" i="8"/>
  <c r="EW42" i="8"/>
  <c r="EV42" i="8"/>
  <c r="EN42" i="8"/>
  <c r="EM42" i="8"/>
  <c r="EE42" i="8"/>
  <c r="ED42" i="8"/>
  <c r="EW41" i="8"/>
  <c r="EV41" i="8"/>
  <c r="EN41" i="8"/>
  <c r="EM41" i="8"/>
  <c r="EE41" i="8"/>
  <c r="ED41" i="8"/>
  <c r="EW40" i="8"/>
  <c r="EV40" i="8"/>
  <c r="EN40" i="8"/>
  <c r="EM40" i="8"/>
  <c r="EE40" i="8"/>
  <c r="ED40" i="8"/>
  <c r="EV39" i="8"/>
  <c r="EM39" i="8"/>
  <c r="EE39" i="8"/>
  <c r="ED39" i="8"/>
  <c r="EV38" i="8"/>
  <c r="EM38" i="8"/>
  <c r="EE38" i="8"/>
  <c r="ED38" i="8"/>
  <c r="EW37" i="8"/>
  <c r="EV37" i="8"/>
  <c r="EN37" i="8"/>
  <c r="EM37" i="8"/>
  <c r="EE37" i="8"/>
  <c r="ED37" i="8"/>
  <c r="EW36" i="8"/>
  <c r="EV36" i="8"/>
  <c r="EN36" i="8"/>
  <c r="EM36" i="8"/>
  <c r="EE36" i="8"/>
  <c r="ED36" i="8"/>
  <c r="EW35" i="8"/>
  <c r="EV35" i="8"/>
  <c r="EN35" i="8"/>
  <c r="EM35" i="8"/>
  <c r="EE35" i="8"/>
  <c r="ED35" i="8"/>
  <c r="EW34" i="8"/>
  <c r="EV34" i="8"/>
  <c r="EN34" i="8"/>
  <c r="EM34" i="8"/>
  <c r="EE34" i="8"/>
  <c r="ED34" i="8"/>
  <c r="EW33" i="8"/>
  <c r="EV33" i="8"/>
  <c r="EN33" i="8"/>
  <c r="EM33" i="8"/>
  <c r="EE33" i="8"/>
  <c r="ED33" i="8"/>
  <c r="EW32" i="8"/>
  <c r="EV32" i="8"/>
  <c r="EN32" i="8"/>
  <c r="EM32" i="8"/>
  <c r="EE32" i="8"/>
  <c r="ED32" i="8"/>
  <c r="EW31" i="8"/>
  <c r="EV31" i="8"/>
  <c r="EN31" i="8"/>
  <c r="EM31" i="8"/>
  <c r="EE31" i="8"/>
  <c r="ED31" i="8"/>
  <c r="EV30" i="8"/>
  <c r="EN30" i="8"/>
  <c r="EM30" i="8"/>
  <c r="ED30" i="8"/>
  <c r="EV29" i="8"/>
  <c r="EN29" i="8"/>
  <c r="EM29" i="8"/>
  <c r="ED29" i="8"/>
  <c r="EV28" i="8"/>
  <c r="EN28" i="8"/>
  <c r="EM28" i="8"/>
  <c r="ED28" i="8"/>
  <c r="EV27" i="8"/>
  <c r="EN27" i="8"/>
  <c r="EM27" i="8"/>
  <c r="ED27" i="8"/>
  <c r="EV26" i="8"/>
  <c r="EN26" i="8"/>
  <c r="EM26" i="8"/>
  <c r="ED26" i="8"/>
  <c r="EV25" i="8"/>
  <c r="EN25" i="8"/>
  <c r="EM25" i="8"/>
  <c r="ED25" i="8"/>
  <c r="EW24" i="8"/>
  <c r="EV24" i="8"/>
  <c r="EN24" i="8"/>
  <c r="EM24" i="8"/>
  <c r="ED24" i="8"/>
  <c r="EV23" i="8"/>
  <c r="EM23" i="8"/>
  <c r="ED23" i="8"/>
  <c r="EW22" i="8"/>
  <c r="EV22" i="8"/>
  <c r="EM22" i="8"/>
  <c r="ED22" i="8"/>
  <c r="EV21" i="8"/>
  <c r="EM21" i="8"/>
  <c r="ED21" i="8"/>
  <c r="EV20" i="8"/>
  <c r="EM20" i="8"/>
  <c r="ED20" i="8"/>
  <c r="EV19" i="8"/>
  <c r="EM19" i="8"/>
  <c r="EE19" i="8"/>
  <c r="ED19" i="8"/>
  <c r="EV18" i="8"/>
  <c r="EM18" i="8"/>
  <c r="ED18" i="8"/>
  <c r="EV17" i="8"/>
  <c r="EM17" i="8"/>
  <c r="ED17" i="8"/>
  <c r="EV16" i="8"/>
  <c r="EM16" i="8"/>
  <c r="ED16" i="8"/>
  <c r="EV15" i="8"/>
  <c r="EM15" i="8"/>
  <c r="ED15" i="8"/>
  <c r="EW14" i="8"/>
  <c r="EV14" i="8"/>
  <c r="EM14" i="8"/>
  <c r="ED14" i="8"/>
  <c r="EV13" i="8"/>
  <c r="EN13" i="8"/>
  <c r="EM13" i="8"/>
  <c r="ED13" i="8"/>
  <c r="EV12" i="8"/>
  <c r="EM12" i="8"/>
  <c r="ED12" i="8"/>
  <c r="EW11" i="8"/>
  <c r="EV11" i="8"/>
  <c r="EN11" i="8"/>
  <c r="EM11" i="8"/>
  <c r="EE11" i="8"/>
  <c r="ED11" i="8"/>
  <c r="EW10" i="8"/>
  <c r="EV10" i="8"/>
  <c r="EN10" i="8"/>
  <c r="EM10" i="8"/>
  <c r="EE10" i="8"/>
  <c r="ED10" i="8"/>
  <c r="EW9" i="8"/>
  <c r="EV9" i="8"/>
  <c r="EN9" i="8"/>
  <c r="EM9" i="8"/>
  <c r="EE9" i="8"/>
  <c r="ED9" i="8"/>
  <c r="EW8" i="8"/>
  <c r="EV8" i="8"/>
  <c r="EN8" i="8"/>
  <c r="EM8" i="8"/>
  <c r="EE8" i="8"/>
  <c r="ED8" i="8"/>
  <c r="EW7" i="8"/>
  <c r="EV7" i="8"/>
  <c r="EN7" i="8"/>
  <c r="EM7" i="8"/>
  <c r="EE7" i="8"/>
  <c r="ED7" i="8"/>
  <c r="EW6" i="8"/>
  <c r="EV6" i="8"/>
  <c r="EN6" i="8"/>
  <c r="EM6" i="8"/>
  <c r="EE6" i="8"/>
  <c r="ED6" i="8"/>
  <c r="EW5" i="8"/>
  <c r="EV5" i="8"/>
  <c r="EN5" i="8"/>
  <c r="EM5" i="8"/>
  <c r="EE5" i="8"/>
  <c r="ED5" i="8"/>
  <c r="EW4" i="8"/>
  <c r="EV4" i="8"/>
  <c r="EN4" i="8"/>
  <c r="EM4" i="8"/>
  <c r="EE4" i="8"/>
  <c r="ED4" i="8"/>
  <c r="EZ398" i="8" l="1"/>
  <c r="EH476" i="8"/>
  <c r="EZ180" i="8"/>
  <c r="EH398" i="8"/>
  <c r="EP454" i="8"/>
  <c r="EG180" i="8"/>
  <c r="EH180" i="8"/>
  <c r="AJ307" i="8"/>
  <c r="AH307" i="8"/>
  <c r="AJ279" i="8"/>
  <c r="AH279" i="8"/>
  <c r="BT252" i="8"/>
  <c r="BS252" i="8"/>
  <c r="BT251" i="8"/>
  <c r="BS251" i="8"/>
  <c r="BV251" i="8" l="1"/>
  <c r="BU252" i="8"/>
  <c r="BU251" i="8"/>
  <c r="BW252" i="8"/>
  <c r="BY252" i="8" s="1"/>
  <c r="BV252" i="8"/>
  <c r="EP476" i="8"/>
  <c r="EQ476" i="8"/>
  <c r="EP398" i="8"/>
  <c r="BX252" i="8" l="1"/>
  <c r="BL252" i="8"/>
  <c r="EZ476" i="8"/>
  <c r="EY476" i="8"/>
  <c r="BN251" i="8"/>
  <c r="BJ251" i="8"/>
  <c r="BJ656" i="8"/>
  <c r="BK656" i="8"/>
  <c r="BJ655" i="8"/>
  <c r="BJ654" i="8"/>
  <c r="BJ650" i="8"/>
  <c r="BK649" i="8"/>
  <c r="BJ649" i="8"/>
  <c r="BK648" i="8"/>
  <c r="BJ648" i="8"/>
  <c r="BJ647" i="8"/>
  <c r="BK647" i="8"/>
  <c r="BK637" i="8"/>
  <c r="BK636" i="8"/>
  <c r="BJ636" i="8"/>
  <c r="BK635" i="8"/>
  <c r="BJ635" i="8"/>
  <c r="BK634" i="8"/>
  <c r="BJ633" i="8"/>
  <c r="BJ629" i="8"/>
  <c r="BK629" i="8"/>
  <c r="BK628" i="8"/>
  <c r="BJ623" i="8"/>
  <c r="BK623" i="8"/>
  <c r="BJ622" i="8"/>
  <c r="BJ621" i="8"/>
  <c r="BK618" i="8"/>
  <c r="BJ618" i="8"/>
  <c r="BK617" i="8"/>
  <c r="BK616" i="8"/>
  <c r="BJ615" i="8"/>
  <c r="BK615" i="8"/>
  <c r="BJ614" i="8"/>
  <c r="BK610" i="8"/>
  <c r="BJ610" i="8"/>
  <c r="BJ609" i="8"/>
  <c r="BK609" i="8"/>
  <c r="BK608" i="8"/>
  <c r="BJ605" i="8"/>
  <c r="BJ604" i="8"/>
  <c r="BK602" i="8"/>
  <c r="BJ602" i="8"/>
  <c r="BJ601" i="8"/>
  <c r="BK601" i="8"/>
  <c r="BK600" i="8"/>
  <c r="BJ599" i="8"/>
  <c r="BK599" i="8"/>
  <c r="BK598" i="8"/>
  <c r="BJ597" i="8"/>
  <c r="BK594" i="8"/>
  <c r="BJ593" i="8"/>
  <c r="BK593" i="8"/>
  <c r="BJ592" i="8"/>
  <c r="BJ591" i="8"/>
  <c r="BK591" i="8"/>
  <c r="BJ590" i="8"/>
  <c r="BK586" i="8"/>
  <c r="BK585" i="8"/>
  <c r="BJ585" i="8"/>
  <c r="BK584" i="8"/>
  <c r="BJ581" i="8"/>
  <c r="BK578" i="8"/>
  <c r="BJ578" i="8"/>
  <c r="BK577" i="8"/>
  <c r="BJ577" i="8"/>
  <c r="BJ576" i="8"/>
  <c r="BK576" i="8"/>
  <c r="BK575" i="8"/>
  <c r="BJ575" i="8"/>
  <c r="BK570" i="8"/>
  <c r="BJ569" i="8"/>
  <c r="BK569" i="8"/>
  <c r="BJ568" i="8"/>
  <c r="BK568" i="8"/>
  <c r="BK567" i="8"/>
  <c r="BJ567" i="8"/>
  <c r="BJ566" i="8"/>
  <c r="BJ565" i="8"/>
  <c r="BK562" i="8"/>
  <c r="BK561" i="8"/>
  <c r="BJ561" i="8"/>
  <c r="BK560" i="8"/>
  <c r="BJ558" i="8"/>
  <c r="BJ557" i="8"/>
  <c r="BJ556" i="8"/>
  <c r="BK553" i="8"/>
  <c r="BJ553" i="8"/>
  <c r="BJ552" i="8"/>
  <c r="BK552" i="8"/>
  <c r="BJ547" i="8"/>
  <c r="BJ545" i="8"/>
  <c r="BK542" i="8"/>
  <c r="BK541" i="8"/>
  <c r="BJ541" i="8"/>
  <c r="BK540" i="8"/>
  <c r="BJ540" i="8"/>
  <c r="BJ533" i="8"/>
  <c r="BK531" i="8"/>
  <c r="BJ531" i="8"/>
  <c r="BK530" i="8"/>
  <c r="BJ529" i="8"/>
  <c r="BK529" i="8"/>
  <c r="BK528" i="8"/>
  <c r="BJ528" i="8"/>
  <c r="BJ523" i="8"/>
  <c r="BK522" i="8"/>
  <c r="BJ522" i="8"/>
  <c r="BK521" i="8"/>
  <c r="BJ521" i="8"/>
  <c r="BK516" i="8"/>
  <c r="BJ515" i="8"/>
  <c r="BK511" i="8"/>
  <c r="BJ511" i="8"/>
  <c r="BK510" i="8"/>
  <c r="BJ510" i="8"/>
  <c r="BJ509" i="8"/>
  <c r="BK509" i="8"/>
  <c r="BJ507" i="8"/>
  <c r="BJ505" i="8"/>
  <c r="BJ504" i="8"/>
  <c r="BK503" i="8"/>
  <c r="BJ503" i="8"/>
  <c r="BJ502" i="8"/>
  <c r="BK502" i="8"/>
  <c r="BK501" i="8"/>
  <c r="BJ501" i="8"/>
  <c r="BK500" i="8"/>
  <c r="BJ500" i="8"/>
  <c r="BJ498" i="8"/>
  <c r="BK495" i="8"/>
  <c r="BK494" i="8"/>
  <c r="BJ494" i="8"/>
  <c r="BK493" i="8"/>
  <c r="BJ493" i="8"/>
  <c r="BJ492" i="8"/>
  <c r="BJ488" i="8"/>
  <c r="BK487" i="8"/>
  <c r="BJ487" i="8"/>
  <c r="BK486" i="8"/>
  <c r="BJ486" i="8"/>
  <c r="BK485" i="8"/>
  <c r="BJ484" i="8"/>
  <c r="BJ481" i="8"/>
  <c r="BK480" i="8"/>
  <c r="BK479" i="8"/>
  <c r="BJ478" i="8"/>
  <c r="BK477" i="8"/>
  <c r="BJ477" i="8"/>
  <c r="BN476" i="8"/>
  <c r="BM476" i="8"/>
  <c r="BK476" i="8"/>
  <c r="BJ476" i="8"/>
  <c r="BN474" i="8"/>
  <c r="BM474" i="8"/>
  <c r="BK474" i="8"/>
  <c r="BJ474" i="8"/>
  <c r="BJ471" i="8"/>
  <c r="BK468" i="8"/>
  <c r="BK467" i="8"/>
  <c r="BJ467" i="8"/>
  <c r="BK466" i="8"/>
  <c r="BJ466" i="8"/>
  <c r="BK465" i="8"/>
  <c r="BJ465" i="8"/>
  <c r="BJ463" i="8"/>
  <c r="BK461" i="8"/>
  <c r="BJ461" i="8"/>
  <c r="BK460" i="8"/>
  <c r="BJ459" i="8"/>
  <c r="BK459" i="8"/>
  <c r="BK458" i="8"/>
  <c r="BJ458" i="8"/>
  <c r="BJ456" i="8"/>
  <c r="BK455" i="8"/>
  <c r="BJ455" i="8"/>
  <c r="BK453" i="8"/>
  <c r="BJ452" i="8"/>
  <c r="BK452" i="8"/>
  <c r="BK451" i="8"/>
  <c r="BJ451" i="8"/>
  <c r="BK441" i="8"/>
  <c r="BJ441" i="8"/>
  <c r="BJ440" i="8"/>
  <c r="BK440" i="8"/>
  <c r="BJ437" i="8"/>
  <c r="BJ436" i="8"/>
  <c r="BK435" i="8"/>
  <c r="BK434" i="8"/>
  <c r="BK433" i="8"/>
  <c r="BK432" i="8"/>
  <c r="BJ432" i="8"/>
  <c r="BJ431" i="8"/>
  <c r="BJ426" i="8"/>
  <c r="BJ425" i="8"/>
  <c r="BK425" i="8"/>
  <c r="BK424" i="8"/>
  <c r="BJ424" i="8"/>
  <c r="BK418" i="8"/>
  <c r="BK417" i="8"/>
  <c r="BJ417" i="8"/>
  <c r="BJ416" i="8"/>
  <c r="BK416" i="8"/>
  <c r="BJ413" i="8"/>
  <c r="BK407" i="8"/>
  <c r="BJ406" i="8"/>
  <c r="BK405" i="8"/>
  <c r="BK404" i="8"/>
  <c r="BJ404" i="8"/>
  <c r="BK403" i="8"/>
  <c r="BK402" i="8"/>
  <c r="BJ402" i="8"/>
  <c r="BK398" i="8"/>
  <c r="BJ397" i="8"/>
  <c r="BK397" i="8"/>
  <c r="BJ396" i="8"/>
  <c r="BJ394" i="8"/>
  <c r="BJ393" i="8"/>
  <c r="BJ391" i="8"/>
  <c r="BK390" i="8"/>
  <c r="BK389" i="8"/>
  <c r="BJ389" i="8"/>
  <c r="BK388" i="8"/>
  <c r="BJ388" i="8"/>
  <c r="BJ387" i="8"/>
  <c r="BK387" i="8"/>
  <c r="BK386" i="8"/>
  <c r="BJ383" i="8"/>
  <c r="BK382" i="8"/>
  <c r="BJ382" i="8"/>
  <c r="BJ381" i="8"/>
  <c r="BJ380" i="8"/>
  <c r="BK375" i="8"/>
  <c r="BJ374" i="8"/>
  <c r="BK371" i="8"/>
  <c r="BJ371" i="8"/>
  <c r="BJ370" i="8"/>
  <c r="BK370" i="8"/>
  <c r="BJ369" i="8"/>
  <c r="BK368" i="8"/>
  <c r="BJ368" i="8"/>
  <c r="BJ367" i="8"/>
  <c r="BJ366" i="8"/>
  <c r="BJ360" i="8"/>
  <c r="BK359" i="8"/>
  <c r="BJ359" i="8"/>
  <c r="BK358" i="8"/>
  <c r="BJ358" i="8"/>
  <c r="BJ357" i="8"/>
  <c r="BK357" i="8"/>
  <c r="BK356" i="8"/>
  <c r="BJ354" i="8"/>
  <c r="BK351" i="8"/>
  <c r="BK350" i="8"/>
  <c r="BK346" i="8"/>
  <c r="BK340" i="8"/>
  <c r="BJ340" i="8"/>
  <c r="BJ339" i="8"/>
  <c r="BJ338" i="8"/>
  <c r="BK338" i="8"/>
  <c r="BK333" i="8"/>
  <c r="BJ333" i="8"/>
  <c r="BJ331" i="8"/>
  <c r="BK328" i="8"/>
  <c r="BK327" i="8"/>
  <c r="BJ327" i="8"/>
  <c r="BJ326" i="8"/>
  <c r="BK326" i="8"/>
  <c r="BJ325" i="8"/>
  <c r="BJ324" i="8"/>
  <c r="BJ322" i="8"/>
  <c r="BK320" i="8"/>
  <c r="BK319" i="8"/>
  <c r="BK318" i="8"/>
  <c r="BJ318" i="8"/>
  <c r="BJ312" i="8"/>
  <c r="BJ310" i="8"/>
  <c r="BJ309" i="8"/>
  <c r="BK308" i="8"/>
  <c r="BK307" i="8"/>
  <c r="BJ307" i="8"/>
  <c r="BJ306" i="8"/>
  <c r="BK306" i="8"/>
  <c r="BJ305" i="8"/>
  <c r="BK305" i="8"/>
  <c r="BJ303" i="8"/>
  <c r="BJ299" i="8"/>
  <c r="BK298" i="8"/>
  <c r="BJ298" i="8"/>
  <c r="BK297" i="8"/>
  <c r="BJ295" i="8"/>
  <c r="BK292" i="8"/>
  <c r="BJ292" i="8"/>
  <c r="BK291" i="8"/>
  <c r="BJ291" i="8"/>
  <c r="BK290" i="8"/>
  <c r="BJ286" i="8"/>
  <c r="BK284" i="8"/>
  <c r="BK283" i="8"/>
  <c r="BJ283" i="8"/>
  <c r="BK282" i="8"/>
  <c r="BJ282" i="8"/>
  <c r="BK281" i="8"/>
  <c r="BJ281" i="8"/>
  <c r="BK275" i="8"/>
  <c r="BJ275" i="8"/>
  <c r="BK274" i="8"/>
  <c r="BJ269" i="8"/>
  <c r="BK264" i="8"/>
  <c r="BJ263" i="8"/>
  <c r="BK263" i="8"/>
  <c r="BK262" i="8"/>
  <c r="BJ262" i="8"/>
  <c r="BK261" i="8"/>
  <c r="BJ260" i="8"/>
  <c r="BJ259" i="8"/>
  <c r="BJ258" i="8"/>
  <c r="BK255" i="8"/>
  <c r="BJ255" i="8"/>
  <c r="BJ249" i="8"/>
  <c r="BJ248" i="8"/>
  <c r="BK243" i="8"/>
  <c r="BJ243" i="8"/>
  <c r="BJ242" i="8"/>
  <c r="BJ241" i="8"/>
  <c r="BK241" i="8"/>
  <c r="BJ240" i="8"/>
  <c r="BJ239" i="8"/>
  <c r="BJ233" i="8"/>
  <c r="BK232" i="8"/>
  <c r="BK230" i="8"/>
  <c r="BK228" i="8"/>
  <c r="BJ225" i="8"/>
  <c r="BK224" i="8"/>
  <c r="BK223" i="8"/>
  <c r="BJ222" i="8"/>
  <c r="BJ221" i="8"/>
  <c r="BJ220" i="8"/>
  <c r="BK217" i="8"/>
  <c r="BK212" i="8"/>
  <c r="BK211" i="8"/>
  <c r="BJ210" i="8"/>
  <c r="BJ209" i="8"/>
  <c r="BK208" i="8"/>
  <c r="BJ208" i="8"/>
  <c r="BJ205" i="8"/>
  <c r="BK204" i="8"/>
  <c r="BK203" i="8"/>
  <c r="BJ203" i="8"/>
  <c r="BJ202" i="8"/>
  <c r="BK201" i="8"/>
  <c r="BJ201" i="8"/>
  <c r="BK200" i="8"/>
  <c r="BJ200" i="8"/>
  <c r="BJ199" i="8"/>
  <c r="BJ193" i="8"/>
  <c r="BK193" i="8"/>
  <c r="BK192" i="8"/>
  <c r="BK190" i="8"/>
  <c r="BJ188" i="8"/>
  <c r="BJ187" i="8"/>
  <c r="BK186" i="8"/>
  <c r="BJ185" i="8"/>
  <c r="BK180" i="8"/>
  <c r="BJ180" i="8"/>
  <c r="BK178" i="8"/>
  <c r="BN172" i="8"/>
  <c r="BM172" i="8"/>
  <c r="BK172" i="8"/>
  <c r="BJ172" i="8"/>
  <c r="BK170" i="8"/>
  <c r="BJ170" i="8"/>
  <c r="BK169" i="8"/>
  <c r="BJ169" i="8"/>
  <c r="BK167" i="8"/>
  <c r="BJ166" i="8"/>
  <c r="BJ165" i="8"/>
  <c r="BJ162" i="8"/>
  <c r="BJ161" i="8"/>
  <c r="BK160" i="8"/>
  <c r="BK158" i="8"/>
  <c r="BJ158" i="8"/>
  <c r="BJ157" i="8"/>
  <c r="BK154" i="8"/>
  <c r="BJ154" i="8"/>
  <c r="BJ153" i="8"/>
  <c r="BK152" i="8"/>
  <c r="BJ150" i="8"/>
  <c r="BJ149" i="8"/>
  <c r="BK146" i="8"/>
  <c r="BK145" i="8"/>
  <c r="BJ145" i="8"/>
  <c r="BK144" i="8"/>
  <c r="BJ142" i="8"/>
  <c r="BK138" i="8"/>
  <c r="BJ137" i="8"/>
  <c r="BJ136" i="8"/>
  <c r="BK135" i="8"/>
  <c r="BJ134" i="8"/>
  <c r="BJ133" i="8"/>
  <c r="BK130" i="8"/>
  <c r="BK129" i="8"/>
  <c r="BJ129" i="8"/>
  <c r="BJ128" i="8"/>
  <c r="BK128" i="8"/>
  <c r="BK127" i="8"/>
  <c r="BJ125" i="8"/>
  <c r="BJ124" i="8"/>
  <c r="BJ121" i="8"/>
  <c r="BJ120" i="8"/>
  <c r="BK120" i="8"/>
  <c r="BK119" i="8"/>
  <c r="BJ118" i="8"/>
  <c r="BJ114" i="8"/>
  <c r="BJ113" i="8"/>
  <c r="BK112" i="8"/>
  <c r="BK111" i="8"/>
  <c r="BJ110" i="8"/>
  <c r="BK106" i="8"/>
  <c r="BJ106" i="8"/>
  <c r="BK105" i="8"/>
  <c r="BK104" i="8"/>
  <c r="BJ104" i="8"/>
  <c r="BK103" i="8"/>
  <c r="BJ102" i="8"/>
  <c r="BK102" i="8"/>
  <c r="BJ101" i="8"/>
  <c r="BK98" i="8"/>
  <c r="BJ97" i="8"/>
  <c r="BJ96" i="8"/>
  <c r="BK96" i="8"/>
  <c r="BJ95" i="8"/>
  <c r="BK94" i="8"/>
  <c r="BJ93" i="8"/>
  <c r="BK90" i="8"/>
  <c r="BJ90" i="8"/>
  <c r="BK86" i="8"/>
  <c r="BJ86" i="8"/>
  <c r="BK85" i="8"/>
  <c r="BJ83" i="8"/>
  <c r="BJ82" i="8"/>
  <c r="BK79" i="8"/>
  <c r="BJ79" i="8"/>
  <c r="BJ75" i="8"/>
  <c r="BK74" i="8"/>
  <c r="BK73" i="8"/>
  <c r="BJ71" i="8"/>
  <c r="BJ68" i="8"/>
  <c r="BK66" i="8"/>
  <c r="BK63" i="8"/>
  <c r="BJ63" i="8"/>
  <c r="BJ62" i="8"/>
  <c r="BJ61" i="8"/>
  <c r="BK60" i="8"/>
  <c r="BJ59" i="8"/>
  <c r="BJ55" i="8"/>
  <c r="BK55" i="8"/>
  <c r="BK54" i="8"/>
  <c r="BJ54" i="8"/>
  <c r="BJ53" i="8"/>
  <c r="BK53" i="8"/>
  <c r="BK52" i="8"/>
  <c r="BK47" i="8"/>
  <c r="BJ47" i="8"/>
  <c r="BJ46" i="8"/>
  <c r="BK46" i="8"/>
  <c r="BJ45" i="8"/>
  <c r="BJ44" i="8"/>
  <c r="BK43" i="8"/>
  <c r="BJ43" i="8"/>
  <c r="BJ42" i="8"/>
  <c r="BK39" i="8"/>
  <c r="BJ39" i="8"/>
  <c r="BK38" i="8"/>
  <c r="BJ38" i="8"/>
  <c r="BK37" i="8"/>
  <c r="BJ36" i="8"/>
  <c r="BJ34" i="8"/>
  <c r="BK31" i="8"/>
  <c r="BK30" i="8"/>
  <c r="BJ30" i="8"/>
  <c r="BK28" i="8"/>
  <c r="BJ26" i="8"/>
  <c r="BK23" i="8"/>
  <c r="BJ23" i="8"/>
  <c r="BK22" i="8"/>
  <c r="BJ22" i="8"/>
  <c r="BJ21" i="8"/>
  <c r="BK20" i="8"/>
  <c r="BJ18" i="8"/>
  <c r="BJ13" i="8"/>
  <c r="BK12" i="8"/>
  <c r="BJ11" i="8"/>
  <c r="BJ10" i="8"/>
  <c r="BK7" i="8"/>
  <c r="BJ7" i="8"/>
  <c r="BJ6" i="8"/>
  <c r="BK5" i="8"/>
  <c r="AJ252" i="8"/>
  <c r="AH252" i="8"/>
  <c r="AJ334" i="8"/>
  <c r="AH334" i="8"/>
  <c r="AF334" i="8"/>
  <c r="AD334" i="8"/>
  <c r="BS454" i="8"/>
  <c r="BB252" i="8" l="1"/>
  <c r="DE252" i="8"/>
  <c r="AK334" i="8"/>
  <c r="BK143" i="8"/>
  <c r="BK191" i="8"/>
  <c r="BJ191" i="8"/>
  <c r="BJ300" i="8"/>
  <c r="BK300" i="8"/>
  <c r="BK332" i="8"/>
  <c r="BK415" i="8"/>
  <c r="BJ442" i="8"/>
  <c r="BK442" i="8"/>
  <c r="BJ630" i="8"/>
  <c r="BK630" i="8"/>
  <c r="BJ559" i="8"/>
  <c r="BK559" i="8"/>
  <c r="BK590" i="8"/>
  <c r="BJ638" i="8"/>
  <c r="BK638" i="8"/>
  <c r="BJ231" i="8"/>
  <c r="BK231" i="8"/>
  <c r="BK414" i="8"/>
  <c r="BK484" i="8"/>
  <c r="BK527" i="8"/>
  <c r="BJ98" i="8"/>
  <c r="BK114" i="8"/>
  <c r="BJ126" i="8"/>
  <c r="BK161" i="8"/>
  <c r="BJ182" i="8"/>
  <c r="BK324" i="8"/>
  <c r="BK369" i="8"/>
  <c r="BJ392" i="8"/>
  <c r="BJ398" i="8"/>
  <c r="BJ415" i="8"/>
  <c r="BK515" i="8"/>
  <c r="BJ582" i="8"/>
  <c r="BK592" i="8"/>
  <c r="BJ5" i="8"/>
  <c r="BK13" i="8"/>
  <c r="BK68" i="8"/>
  <c r="BK97" i="8"/>
  <c r="BK136" i="8"/>
  <c r="BJ178" i="8"/>
  <c r="BJ190" i="8"/>
  <c r="BJ287" i="8"/>
  <c r="BK299" i="8"/>
  <c r="BJ319" i="8"/>
  <c r="BJ343" i="8"/>
  <c r="BJ350" i="8"/>
  <c r="BK360" i="8"/>
  <c r="BK380" i="8"/>
  <c r="BJ385" i="8"/>
  <c r="BJ405" i="8"/>
  <c r="BK426" i="8"/>
  <c r="BJ453" i="8"/>
  <c r="BJ470" i="8"/>
  <c r="BK478" i="8"/>
  <c r="BJ530" i="8"/>
  <c r="BJ532" i="8"/>
  <c r="BJ574" i="8"/>
  <c r="BK14" i="8"/>
  <c r="BK51" i="8"/>
  <c r="BJ51" i="8"/>
  <c r="BK439" i="8"/>
  <c r="BK62" i="8"/>
  <c r="BJ122" i="8"/>
  <c r="BK122" i="8"/>
  <c r="BK450" i="8"/>
  <c r="BK113" i="8"/>
  <c r="BK177" i="8"/>
  <c r="BK189" i="8"/>
  <c r="BJ345" i="8"/>
  <c r="BK345" i="8"/>
  <c r="BJ379" i="8"/>
  <c r="BK379" i="8"/>
  <c r="BK654" i="8"/>
  <c r="BJ297" i="8"/>
  <c r="BJ617" i="8"/>
  <c r="BJ105" i="8"/>
  <c r="BJ141" i="8"/>
  <c r="BJ160" i="8"/>
  <c r="BK202" i="8"/>
  <c r="BJ211" i="8"/>
  <c r="BJ230" i="8"/>
  <c r="BJ290" i="8"/>
  <c r="BJ308" i="8"/>
  <c r="BK381" i="8"/>
  <c r="BJ450" i="8"/>
  <c r="BJ483" i="8"/>
  <c r="BJ506" i="8"/>
  <c r="BK523" i="8"/>
  <c r="BJ526" i="8"/>
  <c r="BJ584" i="8"/>
  <c r="BJ608" i="8"/>
  <c r="BJ616" i="8"/>
  <c r="BK19" i="8"/>
  <c r="BK126" i="8"/>
  <c r="BJ15" i="8"/>
  <c r="BK15" i="8"/>
  <c r="BJ276" i="8"/>
  <c r="BK276" i="8"/>
  <c r="BJ296" i="8"/>
  <c r="BK296" i="8"/>
  <c r="BJ457" i="8"/>
  <c r="BK457" i="8"/>
  <c r="BJ554" i="8"/>
  <c r="BK554" i="8"/>
  <c r="BJ94" i="8"/>
  <c r="BJ130" i="8"/>
  <c r="BJ264" i="8"/>
  <c r="BJ439" i="8"/>
  <c r="BK6" i="8"/>
  <c r="BK75" i="8"/>
  <c r="BJ138" i="8"/>
  <c r="BJ177" i="8"/>
  <c r="BK339" i="8"/>
  <c r="BJ433" i="8"/>
  <c r="BJ438" i="8"/>
  <c r="BJ490" i="8"/>
  <c r="BK182" i="8"/>
  <c r="BK121" i="8"/>
  <c r="BJ289" i="8"/>
  <c r="BK289" i="8"/>
  <c r="BJ151" i="8"/>
  <c r="BJ227" i="8"/>
  <c r="BJ328" i="8"/>
  <c r="BJ346" i="8"/>
  <c r="BJ491" i="8"/>
  <c r="BJ600" i="8"/>
  <c r="BJ637" i="8"/>
  <c r="BJ31" i="8"/>
  <c r="BJ50" i="8"/>
  <c r="BK134" i="8"/>
  <c r="BK153" i="8"/>
  <c r="BJ189" i="8"/>
  <c r="BK11" i="8"/>
  <c r="BJ14" i="8"/>
  <c r="BJ19" i="8"/>
  <c r="BJ112" i="8"/>
  <c r="BK137" i="8"/>
  <c r="BJ146" i="8"/>
  <c r="BJ159" i="8"/>
  <c r="BK162" i="8"/>
  <c r="BJ223" i="8"/>
  <c r="BK225" i="8"/>
  <c r="BJ270" i="8"/>
  <c r="BJ274" i="8"/>
  <c r="BJ372" i="8"/>
  <c r="BK396" i="8"/>
  <c r="BJ403" i="8"/>
  <c r="BK406" i="8"/>
  <c r="BJ445" i="8"/>
  <c r="BJ479" i="8"/>
  <c r="BJ485" i="8"/>
  <c r="BJ495" i="8"/>
  <c r="BJ560" i="8"/>
  <c r="BJ628" i="8"/>
  <c r="BK650" i="8"/>
  <c r="BK4" i="8"/>
  <c r="BK21" i="8"/>
  <c r="BJ35" i="8"/>
  <c r="BJ72" i="8"/>
  <c r="BK110" i="8"/>
  <c r="BJ116" i="8"/>
  <c r="BK166" i="8"/>
  <c r="BK176" i="8"/>
  <c r="BK181" i="8"/>
  <c r="BJ192" i="8"/>
  <c r="BJ204" i="8"/>
  <c r="BJ217" i="8"/>
  <c r="BJ232" i="8"/>
  <c r="BJ234" i="8"/>
  <c r="BJ252" i="8"/>
  <c r="BK257" i="8"/>
  <c r="BJ320" i="8"/>
  <c r="BJ390" i="8"/>
  <c r="BJ400" i="8"/>
  <c r="BJ418" i="8"/>
  <c r="BJ434" i="8"/>
  <c r="BJ468" i="8"/>
  <c r="BJ537" i="8"/>
  <c r="BJ573" i="8"/>
  <c r="BJ9" i="8"/>
  <c r="BJ27" i="8"/>
  <c r="BK59" i="8"/>
  <c r="BJ84" i="8"/>
  <c r="BJ219" i="8"/>
  <c r="BJ224" i="8"/>
  <c r="BK240" i="8"/>
  <c r="BK273" i="8"/>
  <c r="BJ294" i="8"/>
  <c r="BJ311" i="8"/>
  <c r="BJ321" i="8"/>
  <c r="BJ351" i="8"/>
  <c r="BJ375" i="8"/>
  <c r="BJ419" i="8"/>
  <c r="BJ427" i="8"/>
  <c r="BJ460" i="8"/>
  <c r="BJ475" i="8"/>
  <c r="BJ480" i="8"/>
  <c r="BK492" i="8"/>
  <c r="BJ516" i="8"/>
  <c r="BJ580" i="8"/>
  <c r="BJ620" i="8"/>
  <c r="BJ634" i="8"/>
  <c r="BK251" i="8"/>
  <c r="BJ212" i="8"/>
  <c r="BK256" i="8"/>
  <c r="BJ407" i="8"/>
  <c r="BJ421" i="8"/>
  <c r="BJ435" i="8"/>
  <c r="BJ469" i="8"/>
  <c r="BJ562" i="8"/>
  <c r="BJ645" i="8"/>
  <c r="BK29" i="8"/>
  <c r="BK45" i="8"/>
  <c r="BK61" i="8"/>
  <c r="BJ117" i="8"/>
  <c r="BK210" i="8"/>
  <c r="BK269" i="8"/>
  <c r="BJ284" i="8"/>
  <c r="BJ365" i="8"/>
  <c r="BK383" i="8"/>
  <c r="BJ542" i="8"/>
  <c r="BJ570" i="8"/>
  <c r="BJ586" i="8"/>
  <c r="BJ594" i="8"/>
  <c r="BK655" i="8"/>
  <c r="BK252" i="8"/>
  <c r="BJ257" i="8"/>
  <c r="BJ256" i="8"/>
  <c r="BK249" i="8"/>
  <c r="BK248" i="8"/>
  <c r="BM251" i="8"/>
  <c r="BK58" i="8"/>
  <c r="BJ80" i="8"/>
  <c r="BK80" i="8"/>
  <c r="BK109" i="8"/>
  <c r="BK140" i="8"/>
  <c r="BJ147" i="8"/>
  <c r="BK147" i="8"/>
  <c r="BK207" i="8"/>
  <c r="BK250" i="8"/>
  <c r="BK288" i="8"/>
  <c r="BK323" i="8"/>
  <c r="BK330" i="8"/>
  <c r="BK401" i="8"/>
  <c r="BK464" i="8"/>
  <c r="BK472" i="8"/>
  <c r="BK482" i="8"/>
  <c r="BK564" i="8"/>
  <c r="BJ606" i="8"/>
  <c r="BK606" i="8"/>
  <c r="BK18" i="8"/>
  <c r="BK49" i="8"/>
  <c r="BK56" i="8"/>
  <c r="BJ56" i="8"/>
  <c r="BK100" i="8"/>
  <c r="BJ107" i="8"/>
  <c r="BK107" i="8"/>
  <c r="BK133" i="8"/>
  <c r="BK164" i="8"/>
  <c r="BJ171" i="8"/>
  <c r="BK171" i="8"/>
  <c r="BK209" i="8"/>
  <c r="BK280" i="8"/>
  <c r="BK430" i="8"/>
  <c r="BK499" i="8"/>
  <c r="BK507" i="8"/>
  <c r="BK557" i="8"/>
  <c r="BJ603" i="8"/>
  <c r="BK603" i="8"/>
  <c r="BK613" i="8"/>
  <c r="BK9" i="8"/>
  <c r="BJ16" i="8"/>
  <c r="BK16" i="8"/>
  <c r="BK42" i="8"/>
  <c r="BK93" i="8"/>
  <c r="BK124" i="8"/>
  <c r="BJ131" i="8"/>
  <c r="BK131" i="8"/>
  <c r="BK157" i="8"/>
  <c r="BK218" i="8"/>
  <c r="BK221" i="8"/>
  <c r="BJ254" i="8"/>
  <c r="BK254" i="8"/>
  <c r="BK260" i="8"/>
  <c r="BK294" i="8"/>
  <c r="BJ313" i="8"/>
  <c r="BK313" i="8"/>
  <c r="BK322" i="8"/>
  <c r="BK325" i="8"/>
  <c r="BJ341" i="8"/>
  <c r="BK341" i="8"/>
  <c r="BJ395" i="8"/>
  <c r="BK395" i="8"/>
  <c r="BK400" i="8"/>
  <c r="BJ422" i="8"/>
  <c r="BK422" i="8"/>
  <c r="BK574" i="8"/>
  <c r="BK632" i="8"/>
  <c r="BJ25" i="8"/>
  <c r="BK35" i="8"/>
  <c r="BK44" i="8"/>
  <c r="BJ60" i="8"/>
  <c r="BJ70" i="8"/>
  <c r="BK83" i="8"/>
  <c r="BK95" i="8"/>
  <c r="BJ111" i="8"/>
  <c r="BJ140" i="8"/>
  <c r="BK150" i="8"/>
  <c r="BK159" i="8"/>
  <c r="BJ273" i="8"/>
  <c r="BJ304" i="8"/>
  <c r="BJ323" i="8"/>
  <c r="BJ401" i="8"/>
  <c r="BJ464" i="8"/>
  <c r="BK491" i="8"/>
  <c r="BJ20" i="8"/>
  <c r="BJ37" i="8"/>
  <c r="BJ49" i="8"/>
  <c r="BJ85" i="8"/>
  <c r="BJ100" i="8"/>
  <c r="BJ135" i="8"/>
  <c r="BJ152" i="8"/>
  <c r="BJ164" i="8"/>
  <c r="BJ280" i="8"/>
  <c r="BJ356" i="8"/>
  <c r="BK427" i="8"/>
  <c r="BJ430" i="8"/>
  <c r="BK456" i="8"/>
  <c r="BJ499" i="8"/>
  <c r="BK566" i="8"/>
  <c r="BJ613" i="8"/>
  <c r="BJ91" i="8"/>
  <c r="BK91" i="8"/>
  <c r="BK148" i="8"/>
  <c r="BJ155" i="8"/>
  <c r="BK155" i="8"/>
  <c r="BJ183" i="8"/>
  <c r="BK183" i="8"/>
  <c r="BJ272" i="8"/>
  <c r="BK272" i="8"/>
  <c r="BK279" i="8"/>
  <c r="BK429" i="8"/>
  <c r="BK547" i="8"/>
  <c r="BK141" i="8"/>
  <c r="BK437" i="8"/>
  <c r="BK50" i="8"/>
  <c r="BJ69" i="8"/>
  <c r="BK69" i="8"/>
  <c r="BK101" i="8"/>
  <c r="BK132" i="8"/>
  <c r="BJ139" i="8"/>
  <c r="BK139" i="8"/>
  <c r="BK165" i="8"/>
  <c r="BK220" i="8"/>
  <c r="BK259" i="8"/>
  <c r="BK271" i="8"/>
  <c r="BK312" i="8"/>
  <c r="BK331" i="8"/>
  <c r="BK355" i="8"/>
  <c r="BK394" i="8"/>
  <c r="BJ473" i="8"/>
  <c r="BK473" i="8"/>
  <c r="BK525" i="8"/>
  <c r="BK546" i="8"/>
  <c r="BK589" i="8"/>
  <c r="BJ607" i="8"/>
  <c r="BK607" i="8"/>
  <c r="BK653" i="8"/>
  <c r="BJ4" i="8"/>
  <c r="BJ119" i="8"/>
  <c r="BJ57" i="8"/>
  <c r="BJ73" i="8"/>
  <c r="BJ108" i="8"/>
  <c r="BK118" i="8"/>
  <c r="BJ143" i="8"/>
  <c r="BK188" i="8"/>
  <c r="BJ514" i="8"/>
  <c r="BJ646" i="8"/>
  <c r="BJ32" i="8"/>
  <c r="BK32" i="8"/>
  <c r="BK33" i="8"/>
  <c r="BK117" i="8"/>
  <c r="BK226" i="8"/>
  <c r="BK287" i="8"/>
  <c r="BK444" i="8"/>
  <c r="BJ539" i="8"/>
  <c r="BK539" i="8"/>
  <c r="BK57" i="8"/>
  <c r="BK108" i="8"/>
  <c r="BJ115" i="8"/>
  <c r="BK115" i="8"/>
  <c r="BJ229" i="8"/>
  <c r="BK229" i="8"/>
  <c r="BK367" i="8"/>
  <c r="BK514" i="8"/>
  <c r="BK17" i="8"/>
  <c r="BK10" i="8"/>
  <c r="BJ48" i="8"/>
  <c r="BK48" i="8"/>
  <c r="BK125" i="8"/>
  <c r="BN252" i="8"/>
  <c r="BM252" i="8"/>
  <c r="BK302" i="8"/>
  <c r="BK373" i="8"/>
  <c r="BJ508" i="8"/>
  <c r="BK508" i="8"/>
  <c r="BK513" i="8"/>
  <c r="BJ538" i="8"/>
  <c r="BK538" i="8"/>
  <c r="BJ33" i="8"/>
  <c r="BJ81" i="8"/>
  <c r="BJ429" i="8"/>
  <c r="BJ28" i="8"/>
  <c r="BJ17" i="8"/>
  <c r="BK27" i="8"/>
  <c r="BK36" i="8"/>
  <c r="BJ103" i="8"/>
  <c r="BJ132" i="8"/>
  <c r="BJ167" i="8"/>
  <c r="BJ271" i="8"/>
  <c r="BJ355" i="8"/>
  <c r="BJ546" i="8"/>
  <c r="BJ589" i="8"/>
  <c r="BJ653" i="8"/>
  <c r="BK25" i="8"/>
  <c r="BK70" i="8"/>
  <c r="BJ40" i="8"/>
  <c r="BK40" i="8"/>
  <c r="BK81" i="8"/>
  <c r="BK242" i="8"/>
  <c r="BJ277" i="8"/>
  <c r="BK277" i="8"/>
  <c r="BK26" i="8"/>
  <c r="BK71" i="8"/>
  <c r="BK384" i="8"/>
  <c r="BJ579" i="8"/>
  <c r="BK579" i="8"/>
  <c r="BK646" i="8"/>
  <c r="BJ24" i="8"/>
  <c r="BK24" i="8"/>
  <c r="BK41" i="8"/>
  <c r="BK92" i="8"/>
  <c r="BJ99" i="8"/>
  <c r="BK99" i="8"/>
  <c r="BK156" i="8"/>
  <c r="BJ163" i="8"/>
  <c r="BK163" i="8"/>
  <c r="BK184" i="8"/>
  <c r="BJ8" i="8"/>
  <c r="BK8" i="8"/>
  <c r="BK34" i="8"/>
  <c r="BK82" i="8"/>
  <c r="BK116" i="8"/>
  <c r="BJ123" i="8"/>
  <c r="BK123" i="8"/>
  <c r="BK149" i="8"/>
  <c r="BK219" i="8"/>
  <c r="BK258" i="8"/>
  <c r="BJ344" i="8"/>
  <c r="BK344" i="8"/>
  <c r="BJ352" i="8"/>
  <c r="BK352" i="8"/>
  <c r="BK354" i="8"/>
  <c r="BK366" i="8"/>
  <c r="BJ423" i="8"/>
  <c r="BK423" i="8"/>
  <c r="BK431" i="8"/>
  <c r="BK489" i="8"/>
  <c r="BJ543" i="8"/>
  <c r="BK543" i="8"/>
  <c r="BK545" i="8"/>
  <c r="BJ583" i="8"/>
  <c r="BK583" i="8"/>
  <c r="BK588" i="8"/>
  <c r="BK614" i="8"/>
  <c r="BK652" i="8"/>
  <c r="BJ148" i="8"/>
  <c r="BJ181" i="8"/>
  <c r="BJ226" i="8"/>
  <c r="BJ279" i="8"/>
  <c r="BJ52" i="8"/>
  <c r="BK72" i="8"/>
  <c r="BK84" i="8"/>
  <c r="BK142" i="8"/>
  <c r="BK151" i="8"/>
  <c r="BJ12" i="8"/>
  <c r="BJ29" i="8"/>
  <c r="BJ41" i="8"/>
  <c r="BJ58" i="8"/>
  <c r="BJ74" i="8"/>
  <c r="BJ92" i="8"/>
  <c r="BJ109" i="8"/>
  <c r="BJ127" i="8"/>
  <c r="BJ144" i="8"/>
  <c r="BJ156" i="8"/>
  <c r="BJ176" i="8"/>
  <c r="BJ184" i="8"/>
  <c r="BJ207" i="8"/>
  <c r="BK222" i="8"/>
  <c r="BJ228" i="8"/>
  <c r="BJ261" i="8"/>
  <c r="BJ288" i="8"/>
  <c r="BK304" i="8"/>
  <c r="BK321" i="8"/>
  <c r="BJ373" i="8"/>
  <c r="BJ386" i="8"/>
  <c r="BJ472" i="8"/>
  <c r="BJ482" i="8"/>
  <c r="BJ513" i="8"/>
  <c r="BJ399" i="8"/>
  <c r="BK399" i="8"/>
  <c r="BK413" i="8"/>
  <c r="BK462" i="8"/>
  <c r="BK497" i="8"/>
  <c r="BJ512" i="8"/>
  <c r="BK512" i="8"/>
  <c r="BK526" i="8"/>
  <c r="BK572" i="8"/>
  <c r="BJ587" i="8"/>
  <c r="BK587" i="8"/>
  <c r="BK597" i="8"/>
  <c r="BK644" i="8"/>
  <c r="BJ651" i="8"/>
  <c r="BK651" i="8"/>
  <c r="BK199" i="8"/>
  <c r="BK234" i="8"/>
  <c r="BK310" i="8"/>
  <c r="BJ329" i="8"/>
  <c r="BK329" i="8"/>
  <c r="BK343" i="8"/>
  <c r="BK392" i="8"/>
  <c r="BK421" i="8"/>
  <c r="BK470" i="8"/>
  <c r="BK505" i="8"/>
  <c r="BJ524" i="8"/>
  <c r="BK524" i="8"/>
  <c r="BK537" i="8"/>
  <c r="BK580" i="8"/>
  <c r="BJ595" i="8"/>
  <c r="BK595" i="8"/>
  <c r="BK605" i="8"/>
  <c r="BJ444" i="8"/>
  <c r="BJ489" i="8"/>
  <c r="BJ564" i="8"/>
  <c r="BJ632" i="8"/>
  <c r="BK185" i="8"/>
  <c r="BK205" i="8"/>
  <c r="BJ250" i="8"/>
  <c r="BJ302" i="8"/>
  <c r="BJ384" i="8"/>
  <c r="BK419" i="8"/>
  <c r="BJ462" i="8"/>
  <c r="BJ497" i="8"/>
  <c r="BK532" i="8"/>
  <c r="BJ572" i="8"/>
  <c r="BK582" i="8"/>
  <c r="BJ644" i="8"/>
  <c r="BK596" i="8"/>
  <c r="BK206" i="8"/>
  <c r="BJ285" i="8"/>
  <c r="BK285" i="8"/>
  <c r="BK295" i="8"/>
  <c r="BK342" i="8"/>
  <c r="BK374" i="8"/>
  <c r="BK420" i="8"/>
  <c r="BK445" i="8"/>
  <c r="BK490" i="8"/>
  <c r="BK533" i="8"/>
  <c r="BJ555" i="8"/>
  <c r="BK555" i="8"/>
  <c r="BK565" i="8"/>
  <c r="BK604" i="8"/>
  <c r="BJ619" i="8"/>
  <c r="BK619" i="8"/>
  <c r="BK633" i="8"/>
  <c r="BJ652" i="8"/>
  <c r="BJ186" i="8"/>
  <c r="BJ218" i="8"/>
  <c r="BJ330" i="8"/>
  <c r="BJ332" i="8"/>
  <c r="BK372" i="8"/>
  <c r="BJ414" i="8"/>
  <c r="BK488" i="8"/>
  <c r="BJ525" i="8"/>
  <c r="BJ527" i="8"/>
  <c r="BJ596" i="8"/>
  <c r="BJ598" i="8"/>
  <c r="BJ611" i="8"/>
  <c r="BK611" i="8"/>
  <c r="BK194" i="8"/>
  <c r="BK239" i="8"/>
  <c r="BK278" i="8"/>
  <c r="BJ293" i="8"/>
  <c r="BK293" i="8"/>
  <c r="BK303" i="8"/>
  <c r="BK353" i="8"/>
  <c r="BK385" i="8"/>
  <c r="BK428" i="8"/>
  <c r="BJ443" i="8"/>
  <c r="BK443" i="8"/>
  <c r="BK463" i="8"/>
  <c r="BK498" i="8"/>
  <c r="BK544" i="8"/>
  <c r="BJ563" i="8"/>
  <c r="BK563" i="8"/>
  <c r="BK573" i="8"/>
  <c r="BK612" i="8"/>
  <c r="BJ631" i="8"/>
  <c r="BK631" i="8"/>
  <c r="BK645" i="8"/>
  <c r="BJ206" i="8"/>
  <c r="BJ342" i="8"/>
  <c r="BJ420" i="8"/>
  <c r="BK621" i="8"/>
  <c r="BK227" i="8"/>
  <c r="BK270" i="8"/>
  <c r="BK286" i="8"/>
  <c r="BJ301" i="8"/>
  <c r="BK301" i="8"/>
  <c r="BK311" i="8"/>
  <c r="BK365" i="8"/>
  <c r="BK393" i="8"/>
  <c r="BK436" i="8"/>
  <c r="BK471" i="8"/>
  <c r="BK475" i="8"/>
  <c r="BK481" i="8"/>
  <c r="BJ496" i="8"/>
  <c r="BK496" i="8"/>
  <c r="BK506" i="8"/>
  <c r="BK556" i="8"/>
  <c r="BJ571" i="8"/>
  <c r="BK571" i="8"/>
  <c r="BK581" i="8"/>
  <c r="BK620" i="8"/>
  <c r="BJ639" i="8"/>
  <c r="BK639" i="8"/>
  <c r="BJ588" i="8"/>
  <c r="BK187" i="8"/>
  <c r="BJ194" i="8"/>
  <c r="BK233" i="8"/>
  <c r="BJ278" i="8"/>
  <c r="BK309" i="8"/>
  <c r="BJ353" i="8"/>
  <c r="BK391" i="8"/>
  <c r="BJ428" i="8"/>
  <c r="BK438" i="8"/>
  <c r="BK469" i="8"/>
  <c r="BK483" i="8"/>
  <c r="BK504" i="8"/>
  <c r="BJ544" i="8"/>
  <c r="BK558" i="8"/>
  <c r="BJ612" i="8"/>
  <c r="BK622" i="8"/>
  <c r="AK252" i="8"/>
  <c r="AJ172" i="8"/>
  <c r="AH172" i="8"/>
  <c r="AF172" i="8"/>
  <c r="AJ362" i="8"/>
  <c r="AJ361" i="8"/>
  <c r="AH362" i="8"/>
  <c r="AH361" i="8"/>
  <c r="BC252" i="8" l="1"/>
  <c r="BD252" i="8"/>
  <c r="AK172" i="8"/>
  <c r="DF252" i="8"/>
  <c r="DG252" i="8"/>
  <c r="DN252" i="8"/>
  <c r="AK362" i="8"/>
  <c r="AK361" i="8"/>
  <c r="FN567" i="8"/>
  <c r="FN566" i="8"/>
  <c r="FE567" i="8"/>
  <c r="FE566" i="8"/>
  <c r="FX407" i="8"/>
  <c r="FW407" i="8"/>
  <c r="FX406" i="8"/>
  <c r="FW406" i="8"/>
  <c r="FX405" i="8"/>
  <c r="FW405" i="8"/>
  <c r="FX404" i="8"/>
  <c r="FW404" i="8"/>
  <c r="FX403" i="8"/>
  <c r="FW403" i="8"/>
  <c r="FX402" i="8"/>
  <c r="FW402" i="8"/>
  <c r="FX401" i="8"/>
  <c r="FW401" i="8"/>
  <c r="FX400" i="8"/>
  <c r="FW400" i="8"/>
  <c r="FO403" i="8"/>
  <c r="FN403" i="8"/>
  <c r="FO402" i="8"/>
  <c r="FN402" i="8"/>
  <c r="FO401" i="8"/>
  <c r="FN401" i="8"/>
  <c r="FO400" i="8"/>
  <c r="FN400" i="8"/>
  <c r="FO407" i="8"/>
  <c r="FN407" i="8"/>
  <c r="FO406" i="8"/>
  <c r="FN406" i="8"/>
  <c r="FO405" i="8"/>
  <c r="FN405" i="8"/>
  <c r="FO404" i="8"/>
  <c r="FN404" i="8"/>
  <c r="FX397" i="8"/>
  <c r="FW397" i="8"/>
  <c r="FX396" i="8"/>
  <c r="FW396" i="8"/>
  <c r="FX395" i="8"/>
  <c r="FW395" i="8"/>
  <c r="FX394" i="8"/>
  <c r="FW394" i="8"/>
  <c r="FW393" i="8"/>
  <c r="FX393" i="8"/>
  <c r="FW392" i="8"/>
  <c r="FX392" i="8"/>
  <c r="FW391" i="8"/>
  <c r="FX391" i="8"/>
  <c r="FW390" i="8"/>
  <c r="FX390" i="8"/>
  <c r="BT408" i="8"/>
  <c r="BT407" i="8"/>
  <c r="BT406" i="8"/>
  <c r="BT405" i="8"/>
  <c r="BT404" i="8"/>
  <c r="BT403" i="8"/>
  <c r="BT402" i="8"/>
  <c r="BT401" i="8"/>
  <c r="BT400" i="8"/>
  <c r="BT399" i="8"/>
  <c r="BT398" i="8"/>
  <c r="BT397" i="8"/>
  <c r="BT396" i="8"/>
  <c r="BT395" i="8"/>
  <c r="BT394" i="8"/>
  <c r="BT393" i="8"/>
  <c r="BT392" i="8"/>
  <c r="BT391" i="8"/>
  <c r="BT390" i="8"/>
  <c r="BT389" i="8"/>
  <c r="BT388" i="8"/>
  <c r="BT387" i="8"/>
  <c r="BT386" i="8"/>
  <c r="BT385" i="8"/>
  <c r="BT384" i="8"/>
  <c r="BT383" i="8"/>
  <c r="BT382" i="8"/>
  <c r="BT381" i="8"/>
  <c r="BT380" i="8"/>
  <c r="BT379" i="8"/>
  <c r="DW252" i="8" l="1"/>
  <c r="DO252" i="8"/>
  <c r="DP252" i="8"/>
  <c r="FE632" i="8"/>
  <c r="FE631" i="8"/>
  <c r="FE630" i="8"/>
  <c r="FE629" i="8"/>
  <c r="FE628" i="8"/>
  <c r="FE639" i="8"/>
  <c r="FE638" i="8"/>
  <c r="FE637" i="8"/>
  <c r="FE636" i="8"/>
  <c r="FE635" i="8"/>
  <c r="FE634" i="8"/>
  <c r="FE633" i="8"/>
  <c r="BS21" i="8"/>
  <c r="BW180" i="8"/>
  <c r="BL180" i="8" s="1"/>
  <c r="BT476" i="8"/>
  <c r="FE474" i="8"/>
  <c r="DX252" i="8" l="1"/>
  <c r="DY252" i="8"/>
  <c r="BM180" i="8"/>
  <c r="BN180" i="8"/>
  <c r="FE212" i="8"/>
  <c r="FE211" i="8"/>
  <c r="FE210" i="8"/>
  <c r="FE209" i="8"/>
  <c r="FE208" i="8"/>
  <c r="FE207" i="8"/>
  <c r="FE206" i="8"/>
  <c r="FE205" i="8"/>
  <c r="FE204" i="8"/>
  <c r="FE203" i="8"/>
  <c r="FE202" i="8"/>
  <c r="FE201" i="8"/>
  <c r="FE200" i="8"/>
  <c r="FE199" i="8"/>
  <c r="FF212" i="8"/>
  <c r="FF211" i="8"/>
  <c r="FF210" i="8"/>
  <c r="FF209" i="8"/>
  <c r="FF208" i="8"/>
  <c r="FF207" i="8"/>
  <c r="FF206" i="8"/>
  <c r="FF205" i="8"/>
  <c r="FF204" i="8"/>
  <c r="FF203" i="8"/>
  <c r="FF202" i="8"/>
  <c r="FF201" i="8"/>
  <c r="FF200" i="8"/>
  <c r="FF199" i="8"/>
  <c r="FF221" i="8"/>
  <c r="FF220" i="8"/>
  <c r="FF219" i="8"/>
  <c r="FF218" i="8"/>
  <c r="FF217" i="8"/>
  <c r="BT233" i="8"/>
  <c r="BS234" i="8"/>
  <c r="BS233" i="8"/>
  <c r="BD180" i="8" l="1"/>
  <c r="BC180" i="8"/>
  <c r="DF180" i="8"/>
  <c r="DG180" i="8"/>
  <c r="BT221" i="8"/>
  <c r="BT220" i="8"/>
  <c r="BT219" i="8"/>
  <c r="FF234" i="8" l="1"/>
  <c r="FF233" i="8"/>
  <c r="FF232" i="8"/>
  <c r="FF231" i="8"/>
  <c r="FF230" i="8"/>
  <c r="FE234" i="8"/>
  <c r="FE233" i="8"/>
  <c r="FE232" i="8"/>
  <c r="FE231" i="8"/>
  <c r="FE230" i="8"/>
  <c r="BT199" i="8"/>
  <c r="BT205" i="8"/>
  <c r="BT204" i="8"/>
  <c r="BT203" i="8"/>
  <c r="BT202" i="8"/>
  <c r="BT201" i="8"/>
  <c r="BT200" i="8"/>
  <c r="BS201" i="8"/>
  <c r="BS200" i="8"/>
  <c r="BS199" i="8"/>
  <c r="FO212" i="8"/>
  <c r="FO211" i="8"/>
  <c r="FO210" i="8"/>
  <c r="FO209" i="8"/>
  <c r="FO208" i="8"/>
  <c r="FO207" i="8"/>
  <c r="FO206" i="8"/>
  <c r="FO205" i="8"/>
  <c r="FO204" i="8"/>
  <c r="FO203" i="8"/>
  <c r="FO202" i="8"/>
  <c r="FO201" i="8"/>
  <c r="FO200" i="8"/>
  <c r="FO199" i="8"/>
  <c r="BS207" i="8"/>
  <c r="BS205" i="8"/>
  <c r="BS204" i="8"/>
  <c r="FX538" i="8"/>
  <c r="AD305" i="8"/>
  <c r="CI324" i="8" l="1"/>
  <c r="CG324" i="8"/>
  <c r="FG324" i="8" s="1"/>
  <c r="BS408" i="8"/>
  <c r="BS407" i="8"/>
  <c r="BS406" i="8"/>
  <c r="BS405" i="8"/>
  <c r="BS404" i="8"/>
  <c r="BS403" i="8"/>
  <c r="BS402" i="8"/>
  <c r="BS401" i="8"/>
  <c r="BS400" i="8"/>
  <c r="BS399" i="8"/>
  <c r="BS398" i="8"/>
  <c r="BS397" i="8"/>
  <c r="BS396" i="8"/>
  <c r="BS395" i="8"/>
  <c r="BS394" i="8"/>
  <c r="BS393" i="8"/>
  <c r="BS392" i="8"/>
  <c r="BS391" i="8"/>
  <c r="BS390" i="8"/>
  <c r="BS389" i="8"/>
  <c r="BS388" i="8"/>
  <c r="BS387" i="8"/>
  <c r="BS386" i="8"/>
  <c r="BS385" i="8"/>
  <c r="BS384" i="8"/>
  <c r="BS383" i="8"/>
  <c r="BS382" i="8"/>
  <c r="BS381" i="8"/>
  <c r="BS380" i="8"/>
  <c r="BS379" i="8"/>
  <c r="BS44" i="8"/>
  <c r="BT44" i="8"/>
  <c r="BS40" i="8"/>
  <c r="BS41" i="8"/>
  <c r="BS42" i="8"/>
  <c r="BT40" i="8"/>
  <c r="BT41" i="8"/>
  <c r="BT42" i="8"/>
  <c r="FO190" i="8"/>
  <c r="FO189" i="8"/>
  <c r="FO188" i="8"/>
  <c r="FO187" i="8"/>
  <c r="FO186" i="8"/>
  <c r="CH324" i="8" l="1"/>
  <c r="BS219" i="8"/>
  <c r="BW455" i="8" l="1"/>
  <c r="FN454" i="8"/>
  <c r="BS484" i="8" l="1"/>
  <c r="BS190" i="8" l="1"/>
  <c r="BT567" i="8" l="1"/>
  <c r="BT566" i="8"/>
  <c r="BS567" i="8"/>
  <c r="BS566" i="8"/>
  <c r="FN243" i="8" l="1"/>
  <c r="BS243" i="8"/>
  <c r="FF252" i="8" l="1"/>
  <c r="FF251" i="8"/>
  <c r="FF250" i="8"/>
  <c r="FF249" i="8"/>
  <c r="FF248" i="8"/>
  <c r="FE252" i="8"/>
  <c r="FO252" i="8"/>
  <c r="FG252" i="8" l="1"/>
  <c r="FP252" i="8" l="1"/>
  <c r="FR252" i="8" s="1"/>
  <c r="FI252" i="8"/>
  <c r="FH252" i="8"/>
  <c r="FO30" i="8"/>
  <c r="FO29" i="8"/>
  <c r="FO28" i="8"/>
  <c r="FO27" i="8"/>
  <c r="FO26" i="8"/>
  <c r="FO25" i="8"/>
  <c r="FO24" i="8"/>
  <c r="FO23" i="8"/>
  <c r="BT346" i="8"/>
  <c r="BT345" i="8"/>
  <c r="BT344" i="8"/>
  <c r="BS346" i="8" l="1"/>
  <c r="BS345" i="8"/>
  <c r="BS344" i="8"/>
  <c r="FY252" i="8" l="1"/>
  <c r="FX250" i="8"/>
  <c r="FX249" i="8"/>
  <c r="FX248" i="8"/>
  <c r="FX252" i="8"/>
  <c r="FX251" i="8"/>
  <c r="FW252" i="8"/>
  <c r="FZ252" i="8" l="1"/>
  <c r="EF252" i="8"/>
  <c r="GA252" i="8"/>
  <c r="EO252" i="8" l="1"/>
  <c r="EG252" i="8"/>
  <c r="EH252" i="8"/>
  <c r="GB252" i="8" s="1"/>
  <c r="BS321" i="8"/>
  <c r="BS320" i="8"/>
  <c r="EX252" i="8" l="1"/>
  <c r="EQ252" i="8"/>
  <c r="EP252" i="8"/>
  <c r="BS184" i="8"/>
  <c r="EY252" i="8" l="1"/>
  <c r="EZ252" i="8"/>
  <c r="BT90" i="8" l="1"/>
  <c r="BT288" i="8"/>
  <c r="BS288" i="8"/>
  <c r="BT287" i="8"/>
  <c r="BS287" i="8"/>
  <c r="BT286" i="8"/>
  <c r="BS286" i="8"/>
  <c r="BT285" i="8"/>
  <c r="BS285" i="8"/>
  <c r="BT284" i="8"/>
  <c r="BS284" i="8"/>
  <c r="BT283" i="8"/>
  <c r="BS283" i="8"/>
  <c r="BT282" i="8"/>
  <c r="BS282" i="8"/>
  <c r="BT281" i="8"/>
  <c r="BS281" i="8"/>
  <c r="BT280" i="8"/>
  <c r="BS280" i="8"/>
  <c r="BT279" i="8"/>
  <c r="BS279" i="8"/>
  <c r="BT278" i="8"/>
  <c r="BS278" i="8"/>
  <c r="BT277" i="8"/>
  <c r="BS277" i="8"/>
  <c r="BT276" i="8"/>
  <c r="BS276" i="8"/>
  <c r="BT275" i="8"/>
  <c r="BS275" i="8"/>
  <c r="BT274" i="8"/>
  <c r="BS274" i="8"/>
  <c r="BV66" i="8"/>
  <c r="BT290" i="8" l="1"/>
  <c r="BT289" i="8"/>
  <c r="BT296" i="8"/>
  <c r="BT295" i="8"/>
  <c r="BT294" i="8"/>
  <c r="BT293" i="8"/>
  <c r="BT292" i="8"/>
  <c r="BT291" i="8"/>
  <c r="BS296" i="8" l="1"/>
  <c r="BS295" i="8"/>
  <c r="BS294" i="8"/>
  <c r="BS293" i="8"/>
  <c r="BS292" i="8"/>
  <c r="BS291" i="8"/>
  <c r="BS290" i="8"/>
  <c r="BS289" i="8"/>
  <c r="BT313" i="8"/>
  <c r="BS313" i="8"/>
  <c r="BT312" i="8"/>
  <c r="BS312" i="8"/>
  <c r="BT311" i="8"/>
  <c r="BS311" i="8"/>
  <c r="BT310" i="8"/>
  <c r="BS310" i="8"/>
  <c r="BT309" i="8"/>
  <c r="BS309" i="8"/>
  <c r="BT308" i="8"/>
  <c r="BS308" i="8"/>
  <c r="BT307" i="8"/>
  <c r="BS307" i="8"/>
  <c r="BT306" i="8"/>
  <c r="BS306" i="8"/>
  <c r="FW313" i="8" l="1"/>
  <c r="BT304" i="8"/>
  <c r="BT303" i="8"/>
  <c r="BT302" i="8"/>
  <c r="BT301" i="8"/>
  <c r="BT300" i="8"/>
  <c r="BT299" i="8"/>
  <c r="BT298" i="8"/>
  <c r="BT297" i="8"/>
  <c r="BS305" i="8"/>
  <c r="BS304" i="8"/>
  <c r="BS303" i="8"/>
  <c r="BS302" i="8"/>
  <c r="BS301" i="8"/>
  <c r="BS300" i="8"/>
  <c r="BS299" i="8"/>
  <c r="BS298" i="8"/>
  <c r="BS297" i="8"/>
  <c r="BS273" i="8"/>
  <c r="BS272" i="8"/>
  <c r="BS271" i="8"/>
  <c r="BS270" i="8"/>
  <c r="BS269" i="8"/>
  <c r="BT273" i="8"/>
  <c r="BT272" i="8"/>
  <c r="BT271" i="8"/>
  <c r="BT270" i="8"/>
  <c r="BT269" i="8"/>
  <c r="FX468" i="8" l="1"/>
  <c r="FX467" i="8"/>
  <c r="FX466" i="8"/>
  <c r="FX465" i="8"/>
  <c r="FX464" i="8"/>
  <c r="FX463" i="8"/>
  <c r="FX462" i="8"/>
  <c r="FX461" i="8"/>
  <c r="BS194" i="8"/>
  <c r="BS193" i="8"/>
  <c r="BS192" i="8"/>
  <c r="BS191" i="8"/>
  <c r="FX186" i="8"/>
  <c r="FX185" i="8"/>
  <c r="FX184" i="8"/>
  <c r="FG180" i="8"/>
  <c r="FP180" i="8"/>
  <c r="FY180" i="8"/>
  <c r="BS414" i="8"/>
  <c r="FO445" i="8"/>
  <c r="FO444" i="8"/>
  <c r="FO443" i="8"/>
  <c r="FO442" i="8"/>
  <c r="FO441" i="8"/>
  <c r="FO440" i="8"/>
  <c r="FO439" i="8"/>
  <c r="FO438" i="8"/>
  <c r="FO437" i="8"/>
  <c r="FO436" i="8"/>
  <c r="FO435" i="8"/>
  <c r="FO434" i="8"/>
  <c r="FO433" i="8"/>
  <c r="FO432" i="8"/>
  <c r="FO431" i="8"/>
  <c r="FO430" i="8"/>
  <c r="FO429" i="8"/>
  <c r="FO428" i="8"/>
  <c r="FO427" i="8"/>
  <c r="FO426" i="8"/>
  <c r="FX445" i="8" l="1"/>
  <c r="FX444" i="8"/>
  <c r="FX443" i="8"/>
  <c r="FX442" i="8"/>
  <c r="FX441" i="8"/>
  <c r="FX440" i="8"/>
  <c r="FX439" i="8"/>
  <c r="FX438" i="8"/>
  <c r="FX437" i="8"/>
  <c r="FX436" i="8"/>
  <c r="FX435" i="8"/>
  <c r="FX434" i="8"/>
  <c r="FX433" i="8"/>
  <c r="FX432" i="8"/>
  <c r="FX431" i="8"/>
  <c r="FX430" i="8"/>
  <c r="FX429" i="8"/>
  <c r="FX428" i="8"/>
  <c r="FX427" i="8"/>
  <c r="FX426" i="8"/>
  <c r="FX417" i="8"/>
  <c r="BW567" i="8"/>
  <c r="BV567" i="8"/>
  <c r="BU567" i="8"/>
  <c r="BW566" i="8"/>
  <c r="BV566" i="8"/>
  <c r="BU566" i="8"/>
  <c r="BY476" i="8"/>
  <c r="BX476" i="8"/>
  <c r="BV476" i="8"/>
  <c r="BU476" i="8"/>
  <c r="BX474" i="8"/>
  <c r="BV474" i="8"/>
  <c r="BU474" i="8"/>
  <c r="BX455" i="8"/>
  <c r="BV455" i="8"/>
  <c r="BU455" i="8"/>
  <c r="BW408" i="8"/>
  <c r="BY408" i="8" s="1"/>
  <c r="BV408" i="8"/>
  <c r="BU408" i="8"/>
  <c r="BV407" i="8"/>
  <c r="BU407" i="8"/>
  <c r="BV406" i="8"/>
  <c r="BU406" i="8"/>
  <c r="BV405" i="8"/>
  <c r="BU405" i="8"/>
  <c r="BV404" i="8"/>
  <c r="BU404" i="8"/>
  <c r="BV403" i="8"/>
  <c r="BU403" i="8"/>
  <c r="BV402" i="8"/>
  <c r="BU402" i="8"/>
  <c r="BV401" i="8"/>
  <c r="BU401" i="8"/>
  <c r="BV400" i="8"/>
  <c r="BU400" i="8"/>
  <c r="BV399" i="8"/>
  <c r="BU399" i="8"/>
  <c r="BV398" i="8"/>
  <c r="BU398" i="8"/>
  <c r="BV397" i="8"/>
  <c r="BU397" i="8"/>
  <c r="BV396" i="8"/>
  <c r="BU396" i="8"/>
  <c r="BV395" i="8"/>
  <c r="BU395" i="8"/>
  <c r="BV394" i="8"/>
  <c r="BU394" i="8"/>
  <c r="BV393" i="8"/>
  <c r="BU393" i="8"/>
  <c r="BV392" i="8"/>
  <c r="BU392" i="8"/>
  <c r="BV391" i="8"/>
  <c r="BU391" i="8"/>
  <c r="BV390" i="8"/>
  <c r="BU390" i="8"/>
  <c r="BV389" i="8"/>
  <c r="BU389" i="8"/>
  <c r="BV388" i="8"/>
  <c r="BU388" i="8"/>
  <c r="BV387" i="8"/>
  <c r="BU387" i="8"/>
  <c r="BV386" i="8"/>
  <c r="BU386" i="8"/>
  <c r="BV385" i="8"/>
  <c r="BU385" i="8"/>
  <c r="BV384" i="8"/>
  <c r="BU384" i="8"/>
  <c r="BV383" i="8"/>
  <c r="BU383" i="8"/>
  <c r="BV382" i="8"/>
  <c r="BU382" i="8"/>
  <c r="BV381" i="8"/>
  <c r="BU381" i="8"/>
  <c r="BV380" i="8"/>
  <c r="BU380" i="8"/>
  <c r="BV379" i="8"/>
  <c r="BU379" i="8"/>
  <c r="BV346" i="8"/>
  <c r="BU346" i="8"/>
  <c r="BV345" i="8"/>
  <c r="BU345" i="8"/>
  <c r="BV344" i="8"/>
  <c r="BU344" i="8"/>
  <c r="BV313" i="8"/>
  <c r="BU313" i="8"/>
  <c r="BV312" i="8"/>
  <c r="BU312" i="8"/>
  <c r="BV311" i="8"/>
  <c r="BU311" i="8"/>
  <c r="BV310" i="8"/>
  <c r="BU310" i="8"/>
  <c r="BV309" i="8"/>
  <c r="BU309" i="8"/>
  <c r="BV308" i="8"/>
  <c r="BU308" i="8"/>
  <c r="BV307" i="8"/>
  <c r="BU307" i="8"/>
  <c r="BV306" i="8"/>
  <c r="BU306" i="8"/>
  <c r="BV305" i="8"/>
  <c r="BU305" i="8"/>
  <c r="BV304" i="8"/>
  <c r="BU304" i="8"/>
  <c r="BV303" i="8"/>
  <c r="BU303" i="8"/>
  <c r="BV302" i="8"/>
  <c r="BU302" i="8"/>
  <c r="BV301" i="8"/>
  <c r="BU301" i="8"/>
  <c r="BV300" i="8"/>
  <c r="BU300" i="8"/>
  <c r="BV299" i="8"/>
  <c r="BU299" i="8"/>
  <c r="BV298" i="8"/>
  <c r="BU298" i="8"/>
  <c r="BV297" i="8"/>
  <c r="BU297" i="8"/>
  <c r="BV296" i="8"/>
  <c r="BU296" i="8"/>
  <c r="BV295" i="8"/>
  <c r="BU295" i="8"/>
  <c r="BV294" i="8"/>
  <c r="BU294" i="8"/>
  <c r="BV293" i="8"/>
  <c r="BU293" i="8"/>
  <c r="BV292" i="8"/>
  <c r="BU292" i="8"/>
  <c r="BV291" i="8"/>
  <c r="BU291" i="8"/>
  <c r="BV290" i="8"/>
  <c r="BU290" i="8"/>
  <c r="BV289" i="8"/>
  <c r="BU289" i="8"/>
  <c r="BV288" i="8"/>
  <c r="BU288" i="8"/>
  <c r="BV287" i="8"/>
  <c r="BU287" i="8"/>
  <c r="BV286" i="8"/>
  <c r="BU286" i="8"/>
  <c r="BV285" i="8"/>
  <c r="BU285" i="8"/>
  <c r="BV284" i="8"/>
  <c r="BU284" i="8"/>
  <c r="BV283" i="8"/>
  <c r="BU283" i="8"/>
  <c r="BV282" i="8"/>
  <c r="BU282" i="8"/>
  <c r="BV281" i="8"/>
  <c r="BU281" i="8"/>
  <c r="BV280" i="8"/>
  <c r="BU280" i="8"/>
  <c r="BV279" i="8"/>
  <c r="BU279" i="8"/>
  <c r="BV278" i="8"/>
  <c r="BU278" i="8"/>
  <c r="BV277" i="8"/>
  <c r="BU277" i="8"/>
  <c r="BV276" i="8"/>
  <c r="BU276" i="8"/>
  <c r="BV275" i="8"/>
  <c r="BU275" i="8"/>
  <c r="BV274" i="8"/>
  <c r="BU274" i="8"/>
  <c r="BV273" i="8"/>
  <c r="BU273" i="8"/>
  <c r="BV272" i="8"/>
  <c r="BU272" i="8"/>
  <c r="BV271" i="8"/>
  <c r="BU271" i="8"/>
  <c r="BV270" i="8"/>
  <c r="BU270" i="8"/>
  <c r="BV269" i="8"/>
  <c r="BU269" i="8"/>
  <c r="BV233" i="8"/>
  <c r="BU233" i="8"/>
  <c r="BV219" i="8"/>
  <c r="BU219" i="8"/>
  <c r="BV205" i="8"/>
  <c r="BU205" i="8"/>
  <c r="BV204" i="8"/>
  <c r="BU204" i="8"/>
  <c r="BV200" i="8"/>
  <c r="BU200" i="8"/>
  <c r="BV199" i="8"/>
  <c r="BU199" i="8"/>
  <c r="BY180" i="8"/>
  <c r="BV180" i="8"/>
  <c r="BU180" i="8"/>
  <c r="BV44" i="8"/>
  <c r="BU44" i="8"/>
  <c r="BV42" i="8"/>
  <c r="BU42" i="8"/>
  <c r="BV41" i="8"/>
  <c r="BU41" i="8"/>
  <c r="BV40" i="8"/>
  <c r="BU40" i="8"/>
  <c r="BT416" i="8"/>
  <c r="BT415" i="8"/>
  <c r="BT414" i="8"/>
  <c r="BT413" i="8"/>
  <c r="FZ455" i="8"/>
  <c r="FQ180" i="8"/>
  <c r="FQ252" i="8"/>
  <c r="FQ474" i="8"/>
  <c r="FQ455" i="8"/>
  <c r="FN656" i="8"/>
  <c r="FN655" i="8"/>
  <c r="FN654" i="8"/>
  <c r="FN653" i="8"/>
  <c r="FN652" i="8"/>
  <c r="FN651" i="8"/>
  <c r="FN650" i="8"/>
  <c r="FN649" i="8"/>
  <c r="FN648" i="8"/>
  <c r="FN647" i="8"/>
  <c r="FN646" i="8"/>
  <c r="FN645" i="8"/>
  <c r="FN644" i="8"/>
  <c r="FN639" i="8"/>
  <c r="FN638" i="8"/>
  <c r="FN637" i="8"/>
  <c r="FN636" i="8"/>
  <c r="FN635" i="8"/>
  <c r="FN634" i="8"/>
  <c r="FN633" i="8"/>
  <c r="FN632" i="8"/>
  <c r="FN631" i="8"/>
  <c r="FN630" i="8"/>
  <c r="FN629" i="8"/>
  <c r="FN628" i="8"/>
  <c r="FN623" i="8"/>
  <c r="FN622" i="8"/>
  <c r="FN621" i="8"/>
  <c r="FN620" i="8"/>
  <c r="FN619" i="8"/>
  <c r="FN618" i="8"/>
  <c r="FN617" i="8"/>
  <c r="FN616" i="8"/>
  <c r="FN615" i="8"/>
  <c r="FN614" i="8"/>
  <c r="FN613" i="8"/>
  <c r="FN612" i="8"/>
  <c r="FN611" i="8"/>
  <c r="FN610" i="8"/>
  <c r="FN609" i="8"/>
  <c r="FN608" i="8"/>
  <c r="FN607" i="8"/>
  <c r="FN606" i="8"/>
  <c r="FN605" i="8"/>
  <c r="FN604" i="8"/>
  <c r="FN603" i="8"/>
  <c r="FN602" i="8"/>
  <c r="FN601" i="8"/>
  <c r="FN600" i="8"/>
  <c r="FN599" i="8"/>
  <c r="FN598" i="8"/>
  <c r="FN597" i="8"/>
  <c r="FN596" i="8"/>
  <c r="FN595" i="8"/>
  <c r="FN594" i="8"/>
  <c r="FN593" i="8"/>
  <c r="FN592" i="8"/>
  <c r="FN591" i="8"/>
  <c r="FN590" i="8"/>
  <c r="FN589" i="8"/>
  <c r="FN588" i="8"/>
  <c r="FN587" i="8"/>
  <c r="FN586" i="8"/>
  <c r="FN585" i="8"/>
  <c r="FN584" i="8"/>
  <c r="FN583" i="8"/>
  <c r="FN582" i="8"/>
  <c r="FN581" i="8"/>
  <c r="FN580" i="8"/>
  <c r="FN579" i="8"/>
  <c r="FN578" i="8"/>
  <c r="FN577" i="8"/>
  <c r="FN576" i="8"/>
  <c r="FN575" i="8"/>
  <c r="FN574" i="8"/>
  <c r="FN573" i="8"/>
  <c r="FN572" i="8"/>
  <c r="FN571" i="8"/>
  <c r="FN570" i="8"/>
  <c r="FN569" i="8"/>
  <c r="FN568" i="8"/>
  <c r="FN565" i="8"/>
  <c r="FN564" i="8"/>
  <c r="FN563" i="8"/>
  <c r="FN562" i="8"/>
  <c r="FN561" i="8"/>
  <c r="FN560" i="8"/>
  <c r="FN559" i="8"/>
  <c r="FN558" i="8"/>
  <c r="FN557" i="8"/>
  <c r="FN556" i="8"/>
  <c r="FN555" i="8"/>
  <c r="FN554" i="8"/>
  <c r="FN553" i="8"/>
  <c r="FN552" i="8"/>
  <c r="FN547" i="8"/>
  <c r="FN546" i="8"/>
  <c r="FN545" i="8"/>
  <c r="FN544" i="8"/>
  <c r="FN543" i="8"/>
  <c r="FN542" i="8"/>
  <c r="FN541" i="8"/>
  <c r="FN540" i="8"/>
  <c r="FN539" i="8"/>
  <c r="FN538" i="8"/>
  <c r="FN537" i="8"/>
  <c r="FN533" i="8"/>
  <c r="FN532" i="8"/>
  <c r="FN531" i="8"/>
  <c r="FN530" i="8"/>
  <c r="FN529" i="8"/>
  <c r="FN528" i="8"/>
  <c r="FN527" i="8"/>
  <c r="FN526" i="8"/>
  <c r="FN525" i="8"/>
  <c r="FN524" i="8"/>
  <c r="FN523" i="8"/>
  <c r="FN522" i="8"/>
  <c r="FN521" i="8"/>
  <c r="FN516" i="8"/>
  <c r="FN515" i="8"/>
  <c r="FN514" i="8"/>
  <c r="FN513" i="8"/>
  <c r="FN512" i="8"/>
  <c r="FN511" i="8"/>
  <c r="FN510" i="8"/>
  <c r="FN509" i="8"/>
  <c r="FN508" i="8"/>
  <c r="FN507" i="8"/>
  <c r="FN506" i="8"/>
  <c r="FN505" i="8"/>
  <c r="FN504" i="8"/>
  <c r="FN503" i="8"/>
  <c r="FN502" i="8"/>
  <c r="FN501" i="8"/>
  <c r="FN500" i="8"/>
  <c r="FN499" i="8"/>
  <c r="FN498" i="8"/>
  <c r="FN497" i="8"/>
  <c r="FN496" i="8"/>
  <c r="FN495" i="8"/>
  <c r="FN494" i="8"/>
  <c r="FN493" i="8"/>
  <c r="FN492" i="8"/>
  <c r="FN491" i="8"/>
  <c r="FN490" i="8"/>
  <c r="FN489" i="8"/>
  <c r="FN488" i="8"/>
  <c r="FN487" i="8"/>
  <c r="FN486" i="8"/>
  <c r="FN485" i="8"/>
  <c r="FN484" i="8"/>
  <c r="FN483" i="8"/>
  <c r="FN482" i="8"/>
  <c r="FN481" i="8"/>
  <c r="FN480" i="8"/>
  <c r="FN479" i="8"/>
  <c r="FN478" i="8"/>
  <c r="FN477" i="8"/>
  <c r="FN476" i="8"/>
  <c r="FN475" i="8"/>
  <c r="FN474" i="8"/>
  <c r="FN473" i="8"/>
  <c r="FN472" i="8"/>
  <c r="FN471" i="8"/>
  <c r="FN470" i="8"/>
  <c r="FN469" i="8"/>
  <c r="FN468" i="8"/>
  <c r="FN467" i="8"/>
  <c r="FN466" i="8"/>
  <c r="FN465" i="8"/>
  <c r="FN464" i="8"/>
  <c r="FN463" i="8"/>
  <c r="FN462" i="8"/>
  <c r="FN461" i="8"/>
  <c r="FN460" i="8"/>
  <c r="FN459" i="8"/>
  <c r="FN458" i="8"/>
  <c r="FN457" i="8"/>
  <c r="FN456" i="8"/>
  <c r="FN455" i="8"/>
  <c r="FN453" i="8"/>
  <c r="FN452" i="8"/>
  <c r="FN451" i="8"/>
  <c r="FN450" i="8"/>
  <c r="FN445" i="8"/>
  <c r="FN444" i="8"/>
  <c r="FN443" i="8"/>
  <c r="FN442" i="8"/>
  <c r="FN441" i="8"/>
  <c r="FN440" i="8"/>
  <c r="FN439" i="8"/>
  <c r="FN438" i="8"/>
  <c r="FN437" i="8"/>
  <c r="FN436" i="8"/>
  <c r="FN435" i="8"/>
  <c r="FN434" i="8"/>
  <c r="FN433" i="8"/>
  <c r="FN432" i="8"/>
  <c r="FN431" i="8"/>
  <c r="FN430" i="8"/>
  <c r="FN429" i="8"/>
  <c r="FN428" i="8"/>
  <c r="FN427" i="8"/>
  <c r="FN426" i="8"/>
  <c r="FN425" i="8"/>
  <c r="FN424" i="8"/>
  <c r="FN423" i="8"/>
  <c r="FN422" i="8"/>
  <c r="FN421" i="8"/>
  <c r="FN420" i="8"/>
  <c r="FN419" i="8"/>
  <c r="FN418" i="8"/>
  <c r="FN417" i="8"/>
  <c r="FN416" i="8"/>
  <c r="FN415" i="8"/>
  <c r="FN414" i="8"/>
  <c r="FN63" i="8"/>
  <c r="FN62" i="8"/>
  <c r="FN61" i="8"/>
  <c r="FN60" i="8"/>
  <c r="FN59" i="8"/>
  <c r="FN58" i="8"/>
  <c r="FN57" i="8"/>
  <c r="FN56" i="8"/>
  <c r="FN55" i="8"/>
  <c r="FN54" i="8"/>
  <c r="FN53" i="8"/>
  <c r="FN52" i="8"/>
  <c r="FN51" i="8"/>
  <c r="FN50" i="8"/>
  <c r="FN49" i="8"/>
  <c r="FN48" i="8"/>
  <c r="FN47" i="8"/>
  <c r="FN46" i="8"/>
  <c r="FN45" i="8"/>
  <c r="FN44" i="8"/>
  <c r="FN43" i="8"/>
  <c r="FN42" i="8"/>
  <c r="FN41" i="8"/>
  <c r="FN40" i="8"/>
  <c r="FN39" i="8"/>
  <c r="FN38" i="8"/>
  <c r="FN37" i="8"/>
  <c r="FN36" i="8"/>
  <c r="FN35" i="8"/>
  <c r="FN34" i="8"/>
  <c r="FN33" i="8"/>
  <c r="FN32" i="8"/>
  <c r="FN31" i="8"/>
  <c r="FN30" i="8"/>
  <c r="FN29" i="8"/>
  <c r="FN28" i="8"/>
  <c r="FN27" i="8"/>
  <c r="FN26" i="8"/>
  <c r="FN25" i="8"/>
  <c r="FN24" i="8"/>
  <c r="FN23" i="8"/>
  <c r="FN22" i="8"/>
  <c r="FN21" i="8"/>
  <c r="FN20" i="8"/>
  <c r="FN19" i="8"/>
  <c r="FN18" i="8"/>
  <c r="FN17" i="8"/>
  <c r="FN16" i="8"/>
  <c r="FN15" i="8"/>
  <c r="FN14" i="8"/>
  <c r="FN13" i="8"/>
  <c r="FN12" i="8"/>
  <c r="FN11" i="8"/>
  <c r="FN10" i="8"/>
  <c r="FN9" i="8"/>
  <c r="FN8" i="8"/>
  <c r="FN7" i="8"/>
  <c r="FN6" i="8"/>
  <c r="FN5" i="8"/>
  <c r="FN4" i="8"/>
  <c r="FN75" i="8"/>
  <c r="FN74" i="8"/>
  <c r="FN73" i="8"/>
  <c r="FN72" i="8"/>
  <c r="FN71" i="8"/>
  <c r="FN70" i="8"/>
  <c r="FN69" i="8"/>
  <c r="FN68" i="8"/>
  <c r="FN86" i="8"/>
  <c r="FN85" i="8"/>
  <c r="FN84" i="8"/>
  <c r="FN83" i="8"/>
  <c r="FN82" i="8"/>
  <c r="FN81" i="8"/>
  <c r="FN80" i="8"/>
  <c r="FN79" i="8"/>
  <c r="FN171" i="8"/>
  <c r="FN170" i="8"/>
  <c r="FN169" i="8"/>
  <c r="FN168" i="8"/>
  <c r="FN167" i="8"/>
  <c r="FN166" i="8"/>
  <c r="FN165" i="8"/>
  <c r="FN164" i="8"/>
  <c r="FN163" i="8"/>
  <c r="FN162" i="8"/>
  <c r="FN161" i="8"/>
  <c r="FN160" i="8"/>
  <c r="FN159" i="8"/>
  <c r="FN158" i="8"/>
  <c r="FN157" i="8"/>
  <c r="FN156" i="8"/>
  <c r="FN155" i="8"/>
  <c r="FN154" i="8"/>
  <c r="FN153" i="8"/>
  <c r="FN152" i="8"/>
  <c r="FN151" i="8"/>
  <c r="FN150" i="8"/>
  <c r="FN149" i="8"/>
  <c r="FN148" i="8"/>
  <c r="FN147" i="8"/>
  <c r="FN146" i="8"/>
  <c r="FN145" i="8"/>
  <c r="FN144" i="8"/>
  <c r="FN143" i="8"/>
  <c r="FN142" i="8"/>
  <c r="FN141" i="8"/>
  <c r="FN140" i="8"/>
  <c r="FN139" i="8"/>
  <c r="FN138" i="8"/>
  <c r="FN137" i="8"/>
  <c r="FN136" i="8"/>
  <c r="FN135" i="8"/>
  <c r="FN134" i="8"/>
  <c r="FN133" i="8"/>
  <c r="FN132" i="8"/>
  <c r="FN131" i="8"/>
  <c r="FN130" i="8"/>
  <c r="FN129" i="8"/>
  <c r="FN128" i="8"/>
  <c r="FN127" i="8"/>
  <c r="FN126" i="8"/>
  <c r="FN125" i="8"/>
  <c r="FN124" i="8"/>
  <c r="FN123" i="8"/>
  <c r="FN122" i="8"/>
  <c r="FN121" i="8"/>
  <c r="FN120" i="8"/>
  <c r="FN119" i="8"/>
  <c r="FN118" i="8"/>
  <c r="FN117" i="8"/>
  <c r="FN116" i="8"/>
  <c r="FN115" i="8"/>
  <c r="FN114" i="8"/>
  <c r="FN113" i="8"/>
  <c r="FN112" i="8"/>
  <c r="FN111" i="8"/>
  <c r="FN110" i="8"/>
  <c r="FN109" i="8"/>
  <c r="FN108" i="8"/>
  <c r="FN107" i="8"/>
  <c r="FN106" i="8"/>
  <c r="FN105" i="8"/>
  <c r="FN104" i="8"/>
  <c r="FN103" i="8"/>
  <c r="FN102" i="8"/>
  <c r="FN101" i="8"/>
  <c r="FN100" i="8"/>
  <c r="FN99" i="8"/>
  <c r="FN98" i="8"/>
  <c r="FN97" i="8"/>
  <c r="FN96" i="8"/>
  <c r="FN95" i="8"/>
  <c r="FN94" i="8"/>
  <c r="FN93" i="8"/>
  <c r="FN92" i="8"/>
  <c r="FN91" i="8"/>
  <c r="FN90" i="8"/>
  <c r="FN194" i="8"/>
  <c r="FN193" i="8"/>
  <c r="FN192" i="8"/>
  <c r="FN191" i="8"/>
  <c r="FN190" i="8"/>
  <c r="FN189" i="8"/>
  <c r="FN188" i="8"/>
  <c r="FN187" i="8"/>
  <c r="FN186" i="8"/>
  <c r="FN185" i="8"/>
  <c r="FN184" i="8"/>
  <c r="FN183" i="8"/>
  <c r="FN182" i="8"/>
  <c r="FN181" i="8"/>
  <c r="FN180" i="8"/>
  <c r="FN178" i="8"/>
  <c r="FN177" i="8"/>
  <c r="FN176" i="8"/>
  <c r="FN212" i="8"/>
  <c r="FN211" i="8"/>
  <c r="FN210" i="8"/>
  <c r="FN209" i="8"/>
  <c r="FN208" i="8"/>
  <c r="FN207" i="8"/>
  <c r="FN206" i="8"/>
  <c r="FN205" i="8"/>
  <c r="FN204" i="8"/>
  <c r="FN203" i="8"/>
  <c r="FN202" i="8"/>
  <c r="FN201" i="8"/>
  <c r="FN200" i="8"/>
  <c r="FN199" i="8"/>
  <c r="FN234" i="8"/>
  <c r="FN233" i="8"/>
  <c r="FN232" i="8"/>
  <c r="FN231" i="8"/>
  <c r="FN230" i="8"/>
  <c r="FN229" i="8"/>
  <c r="FN228" i="8"/>
  <c r="FN227" i="8"/>
  <c r="FN226" i="8"/>
  <c r="FN225" i="8"/>
  <c r="FN224" i="8"/>
  <c r="FN223" i="8"/>
  <c r="FN222" i="8"/>
  <c r="FN221" i="8"/>
  <c r="FN220" i="8"/>
  <c r="FN219" i="8"/>
  <c r="FN218" i="8"/>
  <c r="FN217" i="8"/>
  <c r="FN242" i="8"/>
  <c r="FN241" i="8"/>
  <c r="FN240" i="8"/>
  <c r="FN239" i="8"/>
  <c r="FN264" i="8"/>
  <c r="FN263" i="8"/>
  <c r="FN262" i="8"/>
  <c r="FN261" i="8"/>
  <c r="FN260" i="8"/>
  <c r="FN259" i="8"/>
  <c r="FN258" i="8"/>
  <c r="FN257" i="8"/>
  <c r="FN256" i="8"/>
  <c r="FN255" i="8"/>
  <c r="FN254" i="8"/>
  <c r="FN252" i="8"/>
  <c r="FN251" i="8"/>
  <c r="FN250" i="8"/>
  <c r="FN249" i="8"/>
  <c r="FN248" i="8"/>
  <c r="FN313" i="8"/>
  <c r="FN312" i="8"/>
  <c r="FN311" i="8"/>
  <c r="FN310" i="8"/>
  <c r="FN309" i="8"/>
  <c r="FN308" i="8"/>
  <c r="FN307" i="8"/>
  <c r="FN306" i="8"/>
  <c r="FN305" i="8"/>
  <c r="FN304" i="8"/>
  <c r="FN303" i="8"/>
  <c r="FN302" i="8"/>
  <c r="FN301" i="8"/>
  <c r="FN300" i="8"/>
  <c r="FN299" i="8"/>
  <c r="FN298" i="8"/>
  <c r="FN297" i="8"/>
  <c r="FN296" i="8"/>
  <c r="FN295" i="8"/>
  <c r="FN294" i="8"/>
  <c r="FN293" i="8"/>
  <c r="FN292" i="8"/>
  <c r="FN291" i="8"/>
  <c r="FN290" i="8"/>
  <c r="FN289" i="8"/>
  <c r="FN288" i="8"/>
  <c r="FN287" i="8"/>
  <c r="FN286" i="8"/>
  <c r="FN285" i="8"/>
  <c r="FN284" i="8"/>
  <c r="FN283" i="8"/>
  <c r="FN282" i="8"/>
  <c r="FN281" i="8"/>
  <c r="FN280" i="8"/>
  <c r="FN279" i="8"/>
  <c r="FN278" i="8"/>
  <c r="FN277" i="8"/>
  <c r="FN276" i="8"/>
  <c r="FN275" i="8"/>
  <c r="FN274" i="8"/>
  <c r="FN273" i="8"/>
  <c r="FN272" i="8"/>
  <c r="FN271" i="8"/>
  <c r="FN270" i="8"/>
  <c r="FN269" i="8"/>
  <c r="FN333" i="8"/>
  <c r="FN332" i="8"/>
  <c r="FN331" i="8"/>
  <c r="FN330" i="8"/>
  <c r="FN329" i="8"/>
  <c r="FN328" i="8"/>
  <c r="FN327" i="8"/>
  <c r="FN326" i="8"/>
  <c r="FN325" i="8"/>
  <c r="FN324" i="8"/>
  <c r="FN323" i="8"/>
  <c r="FN322" i="8"/>
  <c r="FN321" i="8"/>
  <c r="FN320" i="8"/>
  <c r="FN319" i="8"/>
  <c r="FN318" i="8"/>
  <c r="FN346" i="8"/>
  <c r="FN345" i="8"/>
  <c r="FN344" i="8"/>
  <c r="FN343" i="8"/>
  <c r="FN342" i="8"/>
  <c r="FN341" i="8"/>
  <c r="FN340" i="8"/>
  <c r="FN339" i="8"/>
  <c r="FN338" i="8"/>
  <c r="FN360" i="8"/>
  <c r="FN359" i="8"/>
  <c r="FN358" i="8"/>
  <c r="FN357" i="8"/>
  <c r="FN356" i="8"/>
  <c r="FN355" i="8"/>
  <c r="FN353" i="8"/>
  <c r="FN351" i="8"/>
  <c r="FN350" i="8"/>
  <c r="FN375" i="8"/>
  <c r="FN374" i="8"/>
  <c r="FN373" i="8"/>
  <c r="FN372" i="8"/>
  <c r="FN371" i="8"/>
  <c r="FN370" i="8"/>
  <c r="FN369" i="8"/>
  <c r="FN368" i="8"/>
  <c r="FN367" i="8"/>
  <c r="FN366" i="8"/>
  <c r="FN365" i="8"/>
  <c r="FN399" i="8"/>
  <c r="FN398" i="8"/>
  <c r="FN397" i="8"/>
  <c r="FN396" i="8"/>
  <c r="FN395" i="8"/>
  <c r="FN394" i="8"/>
  <c r="FN393" i="8"/>
  <c r="FN392" i="8"/>
  <c r="FN391" i="8"/>
  <c r="FN390" i="8"/>
  <c r="FN389" i="8"/>
  <c r="FN388" i="8"/>
  <c r="FN387" i="8"/>
  <c r="FN386" i="8"/>
  <c r="FN385" i="8"/>
  <c r="FN384" i="8"/>
  <c r="FN383" i="8"/>
  <c r="FN382" i="8"/>
  <c r="FN381" i="8"/>
  <c r="FN380" i="8"/>
  <c r="FN379" i="8"/>
  <c r="FN413" i="8"/>
  <c r="FH180" i="8"/>
  <c r="FH305" i="8"/>
  <c r="FH324" i="8"/>
  <c r="FH474" i="8"/>
  <c r="FH455" i="8"/>
  <c r="FF445" i="8"/>
  <c r="FF444" i="8"/>
  <c r="FF443" i="8"/>
  <c r="FF442" i="8"/>
  <c r="FF441" i="8"/>
  <c r="FF440" i="8"/>
  <c r="FF439" i="8"/>
  <c r="FF438" i="8"/>
  <c r="FF437" i="8"/>
  <c r="FF436" i="8"/>
  <c r="FF435" i="8"/>
  <c r="FF434" i="8"/>
  <c r="FF433" i="8"/>
  <c r="FF432" i="8"/>
  <c r="FF431" i="8"/>
  <c r="FF430" i="8"/>
  <c r="FF429" i="8"/>
  <c r="FF428" i="8"/>
  <c r="FF427" i="8"/>
  <c r="FF426" i="8"/>
  <c r="FF425" i="8"/>
  <c r="FF424" i="8"/>
  <c r="FF417" i="8"/>
  <c r="FE445" i="8"/>
  <c r="FE444" i="8"/>
  <c r="FE443" i="8"/>
  <c r="FE442" i="8"/>
  <c r="FE441" i="8"/>
  <c r="FE440" i="8"/>
  <c r="FE439" i="8"/>
  <c r="FE438" i="8"/>
  <c r="FE437" i="8"/>
  <c r="FE436" i="8"/>
  <c r="FE435" i="8"/>
  <c r="FE434" i="8"/>
  <c r="FE433" i="8"/>
  <c r="FE432" i="8"/>
  <c r="FE431" i="8"/>
  <c r="FE430" i="8"/>
  <c r="FE429" i="8"/>
  <c r="FE428" i="8"/>
  <c r="FE427" i="8"/>
  <c r="FE426" i="8"/>
  <c r="FE425" i="8"/>
  <c r="FE424" i="8"/>
  <c r="FE423" i="8"/>
  <c r="FE422" i="8"/>
  <c r="FE421" i="8"/>
  <c r="FE420" i="8"/>
  <c r="FE419" i="8"/>
  <c r="FE418" i="8"/>
  <c r="FE417" i="8"/>
  <c r="FE416" i="8"/>
  <c r="FE415" i="8"/>
  <c r="FE414" i="8"/>
  <c r="FE413" i="8"/>
  <c r="FX81" i="8"/>
  <c r="BT521" i="8"/>
  <c r="BT656" i="8"/>
  <c r="BT655" i="8"/>
  <c r="BT654" i="8"/>
  <c r="BT653" i="8"/>
  <c r="BT652" i="8"/>
  <c r="BT651" i="8"/>
  <c r="BT650" i="8"/>
  <c r="BT649" i="8"/>
  <c r="BT648" i="8"/>
  <c r="BT647" i="8"/>
  <c r="BT646" i="8"/>
  <c r="BT645" i="8"/>
  <c r="BT644" i="8"/>
  <c r="BS656" i="8"/>
  <c r="BS655" i="8"/>
  <c r="BS654" i="8"/>
  <c r="BS653" i="8"/>
  <c r="BS652" i="8"/>
  <c r="BS651" i="8"/>
  <c r="BS650" i="8"/>
  <c r="BS649" i="8"/>
  <c r="BS648" i="8"/>
  <c r="BS647" i="8"/>
  <c r="BS646" i="8"/>
  <c r="BS645" i="8"/>
  <c r="BS644" i="8"/>
  <c r="FW656" i="8"/>
  <c r="FW655" i="8"/>
  <c r="FW654" i="8"/>
  <c r="FW653" i="8"/>
  <c r="FW652" i="8"/>
  <c r="FW651" i="8"/>
  <c r="FW650" i="8"/>
  <c r="FW649" i="8"/>
  <c r="FW648" i="8"/>
  <c r="FW647" i="8"/>
  <c r="FW646" i="8"/>
  <c r="FW645" i="8"/>
  <c r="FW644" i="8"/>
  <c r="FW639" i="8"/>
  <c r="FW638" i="8"/>
  <c r="FW637" i="8"/>
  <c r="FW636" i="8"/>
  <c r="FW635" i="8"/>
  <c r="FW634" i="8"/>
  <c r="FW633" i="8"/>
  <c r="FW632" i="8"/>
  <c r="FW631" i="8"/>
  <c r="FW630" i="8"/>
  <c r="FW629" i="8"/>
  <c r="FW628" i="8"/>
  <c r="FW623" i="8"/>
  <c r="FW622" i="8"/>
  <c r="FW621" i="8"/>
  <c r="FW620" i="8"/>
  <c r="FW619" i="8"/>
  <c r="FW618" i="8"/>
  <c r="FW617" i="8"/>
  <c r="FW616" i="8"/>
  <c r="FW615" i="8"/>
  <c r="FW614" i="8"/>
  <c r="FW613" i="8"/>
  <c r="FW612" i="8"/>
  <c r="FW611" i="8"/>
  <c r="FW610" i="8"/>
  <c r="FW609" i="8"/>
  <c r="FW608" i="8"/>
  <c r="FW607" i="8"/>
  <c r="FW606" i="8"/>
  <c r="FW605" i="8"/>
  <c r="FW604" i="8"/>
  <c r="FW603" i="8"/>
  <c r="FW602" i="8"/>
  <c r="FW601" i="8"/>
  <c r="FW600" i="8"/>
  <c r="FW599" i="8"/>
  <c r="FW598" i="8"/>
  <c r="FW597" i="8"/>
  <c r="FW596" i="8"/>
  <c r="FW595" i="8"/>
  <c r="FW594" i="8"/>
  <c r="FW593" i="8"/>
  <c r="FW592" i="8"/>
  <c r="FW591" i="8"/>
  <c r="FW590" i="8"/>
  <c r="FW589" i="8"/>
  <c r="FW588" i="8"/>
  <c r="FW587" i="8"/>
  <c r="FW586" i="8"/>
  <c r="FW585" i="8"/>
  <c r="FW584" i="8"/>
  <c r="FW583" i="8"/>
  <c r="FW582" i="8"/>
  <c r="FW581" i="8"/>
  <c r="FW580" i="8"/>
  <c r="FW579" i="8"/>
  <c r="FW578" i="8"/>
  <c r="FW577" i="8"/>
  <c r="FW576" i="8"/>
  <c r="FW575" i="8"/>
  <c r="FW574" i="8"/>
  <c r="FW573" i="8"/>
  <c r="FW572" i="8"/>
  <c r="FW571" i="8"/>
  <c r="FW570" i="8"/>
  <c r="FW569" i="8"/>
  <c r="FW568" i="8"/>
  <c r="FW567" i="8"/>
  <c r="FW566" i="8"/>
  <c r="FW565" i="8"/>
  <c r="FW564" i="8"/>
  <c r="FW563" i="8"/>
  <c r="FW562" i="8"/>
  <c r="FW561" i="8"/>
  <c r="FW560" i="8"/>
  <c r="FW559" i="8"/>
  <c r="FW558" i="8"/>
  <c r="FW557" i="8"/>
  <c r="FW556" i="8"/>
  <c r="FW555" i="8"/>
  <c r="FW554" i="8"/>
  <c r="FW553" i="8"/>
  <c r="FW552" i="8"/>
  <c r="FW547" i="8"/>
  <c r="FW546" i="8"/>
  <c r="FW545" i="8"/>
  <c r="FW544" i="8"/>
  <c r="FW543" i="8"/>
  <c r="FW542" i="8"/>
  <c r="FW541" i="8"/>
  <c r="FW540" i="8"/>
  <c r="FW539" i="8"/>
  <c r="FW538" i="8"/>
  <c r="FW537" i="8"/>
  <c r="FW533" i="8"/>
  <c r="FW532" i="8"/>
  <c r="FW531" i="8"/>
  <c r="FW530" i="8"/>
  <c r="FW529" i="8"/>
  <c r="FW528" i="8"/>
  <c r="FW527" i="8"/>
  <c r="FW526" i="8"/>
  <c r="FW525" i="8"/>
  <c r="FW524" i="8"/>
  <c r="FW523" i="8"/>
  <c r="FW522" i="8"/>
  <c r="FW521" i="8"/>
  <c r="FW516" i="8"/>
  <c r="FW515" i="8"/>
  <c r="FW514" i="8"/>
  <c r="FW513" i="8"/>
  <c r="FW512" i="8"/>
  <c r="FW511" i="8"/>
  <c r="FW510" i="8"/>
  <c r="FW509" i="8"/>
  <c r="FW508" i="8"/>
  <c r="FW507" i="8"/>
  <c r="FW506" i="8"/>
  <c r="FW505" i="8"/>
  <c r="FW504" i="8"/>
  <c r="FW503" i="8"/>
  <c r="FW502" i="8"/>
  <c r="FW501" i="8"/>
  <c r="FW500" i="8"/>
  <c r="FW499" i="8"/>
  <c r="FW498" i="8"/>
  <c r="FW497" i="8"/>
  <c r="FW496" i="8"/>
  <c r="FW495" i="8"/>
  <c r="FW494" i="8"/>
  <c r="FW493" i="8"/>
  <c r="FW492" i="8"/>
  <c r="FW491" i="8"/>
  <c r="FW490" i="8"/>
  <c r="FW489" i="8"/>
  <c r="FW488" i="8"/>
  <c r="FW487" i="8"/>
  <c r="FW486" i="8"/>
  <c r="FW485" i="8"/>
  <c r="FW484" i="8"/>
  <c r="FW483" i="8"/>
  <c r="FW482" i="8"/>
  <c r="FW481" i="8"/>
  <c r="FW480" i="8"/>
  <c r="FW479" i="8"/>
  <c r="FW478" i="8"/>
  <c r="FW477" i="8"/>
  <c r="FW476" i="8"/>
  <c r="FW475" i="8"/>
  <c r="FW474" i="8"/>
  <c r="FW473" i="8"/>
  <c r="FW472" i="8"/>
  <c r="FW471" i="8"/>
  <c r="FW470" i="8"/>
  <c r="FW469" i="8"/>
  <c r="FW468" i="8"/>
  <c r="FW467" i="8"/>
  <c r="FW466" i="8"/>
  <c r="FW465" i="8"/>
  <c r="FW464" i="8"/>
  <c r="FW463" i="8"/>
  <c r="FW462" i="8"/>
  <c r="FW461" i="8"/>
  <c r="FW460" i="8"/>
  <c r="FW459" i="8"/>
  <c r="FW458" i="8"/>
  <c r="FW457" i="8"/>
  <c r="FW456" i="8"/>
  <c r="FW455" i="8"/>
  <c r="FW453" i="8"/>
  <c r="FW452" i="8"/>
  <c r="FW451" i="8"/>
  <c r="FW450" i="8"/>
  <c r="FW445" i="8"/>
  <c r="FW444" i="8"/>
  <c r="FW443" i="8"/>
  <c r="FW442" i="8"/>
  <c r="FW441" i="8"/>
  <c r="FW440" i="8"/>
  <c r="FW439" i="8"/>
  <c r="FW438" i="8"/>
  <c r="FW437" i="8"/>
  <c r="FW436" i="8"/>
  <c r="FW435" i="8"/>
  <c r="FW434" i="8"/>
  <c r="FW433" i="8"/>
  <c r="FW432" i="8"/>
  <c r="FW431" i="8"/>
  <c r="FW430" i="8"/>
  <c r="FW429" i="8"/>
  <c r="FW428" i="8"/>
  <c r="FW427" i="8"/>
  <c r="FW426" i="8"/>
  <c r="FW425" i="8"/>
  <c r="FW424" i="8"/>
  <c r="FW423" i="8"/>
  <c r="FW422" i="8"/>
  <c r="FW421" i="8"/>
  <c r="FW420" i="8"/>
  <c r="FW419" i="8"/>
  <c r="FW418" i="8"/>
  <c r="FW417" i="8"/>
  <c r="FW416" i="8"/>
  <c r="FW415" i="8"/>
  <c r="FW414" i="8"/>
  <c r="FW413" i="8"/>
  <c r="FW399" i="8"/>
  <c r="FW398" i="8"/>
  <c r="FW389" i="8"/>
  <c r="FW388" i="8"/>
  <c r="FW387" i="8"/>
  <c r="FW386" i="8"/>
  <c r="FW385" i="8"/>
  <c r="FW384" i="8"/>
  <c r="FW383" i="8"/>
  <c r="FW382" i="8"/>
  <c r="FW381" i="8"/>
  <c r="FW380" i="8"/>
  <c r="FW379" i="8"/>
  <c r="FW375" i="8"/>
  <c r="FW374" i="8"/>
  <c r="FW373" i="8"/>
  <c r="FW372" i="8"/>
  <c r="FW371" i="8"/>
  <c r="FW370" i="8"/>
  <c r="FW369" i="8"/>
  <c r="FW368" i="8"/>
  <c r="FW367" i="8"/>
  <c r="FW366" i="8"/>
  <c r="FW365" i="8"/>
  <c r="FW360" i="8"/>
  <c r="FW359" i="8"/>
  <c r="FW358" i="8"/>
  <c r="FW357" i="8"/>
  <c r="FW356" i="8"/>
  <c r="FW355" i="8"/>
  <c r="FW354" i="8"/>
  <c r="FW353" i="8"/>
  <c r="FW352" i="8"/>
  <c r="FW351" i="8"/>
  <c r="FW350" i="8"/>
  <c r="FW346" i="8"/>
  <c r="FW345" i="8"/>
  <c r="FW344" i="8"/>
  <c r="FW343" i="8"/>
  <c r="FW342" i="8"/>
  <c r="FW341" i="8"/>
  <c r="FW340" i="8"/>
  <c r="FW339" i="8"/>
  <c r="FW338" i="8"/>
  <c r="FW333" i="8"/>
  <c r="FW332" i="8"/>
  <c r="FW331" i="8"/>
  <c r="FW330" i="8"/>
  <c r="FW329" i="8"/>
  <c r="FW328" i="8"/>
  <c r="FW327" i="8"/>
  <c r="FW326" i="8"/>
  <c r="FW325" i="8"/>
  <c r="FW324" i="8"/>
  <c r="FW323" i="8"/>
  <c r="FW322" i="8"/>
  <c r="FW321" i="8"/>
  <c r="FW320" i="8"/>
  <c r="FW319" i="8"/>
  <c r="FW318" i="8"/>
  <c r="FW312" i="8"/>
  <c r="FW311" i="8"/>
  <c r="FW310" i="8"/>
  <c r="FW309" i="8"/>
  <c r="FW308" i="8"/>
  <c r="FW307" i="8"/>
  <c r="FW306" i="8"/>
  <c r="FW305" i="8"/>
  <c r="FW304" i="8"/>
  <c r="FW303" i="8"/>
  <c r="FW302" i="8"/>
  <c r="FW301" i="8"/>
  <c r="FW300" i="8"/>
  <c r="FW299" i="8"/>
  <c r="FW298" i="8"/>
  <c r="FW297" i="8"/>
  <c r="FW296" i="8"/>
  <c r="FW295" i="8"/>
  <c r="FW294" i="8"/>
  <c r="FW293" i="8"/>
  <c r="FW292" i="8"/>
  <c r="FW291" i="8"/>
  <c r="FW290" i="8"/>
  <c r="FW289" i="8"/>
  <c r="FW288" i="8"/>
  <c r="FW287" i="8"/>
  <c r="FW286" i="8"/>
  <c r="FW285" i="8"/>
  <c r="FW284" i="8"/>
  <c r="FW283" i="8"/>
  <c r="FW282" i="8"/>
  <c r="FW281" i="8"/>
  <c r="FW280" i="8"/>
  <c r="FW279" i="8"/>
  <c r="FW278" i="8"/>
  <c r="FW277" i="8"/>
  <c r="FW276" i="8"/>
  <c r="FW275" i="8"/>
  <c r="FW274" i="8"/>
  <c r="FW273" i="8"/>
  <c r="FW272" i="8"/>
  <c r="FW271" i="8"/>
  <c r="FW270" i="8"/>
  <c r="FW269" i="8"/>
  <c r="FW264" i="8"/>
  <c r="FW263" i="8"/>
  <c r="FW262" i="8"/>
  <c r="FW261" i="8"/>
  <c r="FW260" i="8"/>
  <c r="FW259" i="8"/>
  <c r="FW258" i="8"/>
  <c r="FW257" i="8"/>
  <c r="FW256" i="8"/>
  <c r="FW255" i="8"/>
  <c r="FW254" i="8"/>
  <c r="FW251" i="8"/>
  <c r="FW250" i="8"/>
  <c r="FW249" i="8"/>
  <c r="FW248" i="8"/>
  <c r="FW243" i="8"/>
  <c r="FW242" i="8"/>
  <c r="FW241" i="8"/>
  <c r="FW240" i="8"/>
  <c r="FW239" i="8"/>
  <c r="FW234" i="8"/>
  <c r="FW233" i="8"/>
  <c r="FW232" i="8"/>
  <c r="FW231" i="8"/>
  <c r="FW230" i="8"/>
  <c r="FW229" i="8"/>
  <c r="FW228" i="8"/>
  <c r="FW227" i="8"/>
  <c r="FW226" i="8"/>
  <c r="FW225" i="8"/>
  <c r="FW224" i="8"/>
  <c r="FW223" i="8"/>
  <c r="FW222" i="8"/>
  <c r="FW221" i="8"/>
  <c r="FW220" i="8"/>
  <c r="FW219" i="8"/>
  <c r="FW218" i="8"/>
  <c r="FW217" i="8"/>
  <c r="FW212" i="8"/>
  <c r="FW211" i="8"/>
  <c r="FW210" i="8"/>
  <c r="FW209" i="8"/>
  <c r="FW208" i="8"/>
  <c r="FW207" i="8"/>
  <c r="FW206" i="8"/>
  <c r="FW205" i="8"/>
  <c r="FW204" i="8"/>
  <c r="FW203" i="8"/>
  <c r="FW202" i="8"/>
  <c r="FW201" i="8"/>
  <c r="FW200" i="8"/>
  <c r="FW199" i="8"/>
  <c r="FW194" i="8"/>
  <c r="FW193" i="8"/>
  <c r="FW192" i="8"/>
  <c r="FW191" i="8"/>
  <c r="FW190" i="8"/>
  <c r="FW189" i="8"/>
  <c r="FW188" i="8"/>
  <c r="FW187" i="8"/>
  <c r="FW186" i="8"/>
  <c r="FW185" i="8"/>
  <c r="FW184" i="8"/>
  <c r="FW183" i="8"/>
  <c r="FW182" i="8"/>
  <c r="FW181" i="8"/>
  <c r="FW180" i="8"/>
  <c r="FW178" i="8"/>
  <c r="FW177" i="8"/>
  <c r="FW176" i="8"/>
  <c r="FW171" i="8"/>
  <c r="FW170" i="8"/>
  <c r="FW169" i="8"/>
  <c r="FW168" i="8"/>
  <c r="FW167" i="8"/>
  <c r="FW166" i="8"/>
  <c r="FW165" i="8"/>
  <c r="FW164" i="8"/>
  <c r="FW163" i="8"/>
  <c r="FW162" i="8"/>
  <c r="FW161" i="8"/>
  <c r="FW160" i="8"/>
  <c r="FW159" i="8"/>
  <c r="FW158" i="8"/>
  <c r="FW157" i="8"/>
  <c r="FW156" i="8"/>
  <c r="FW155" i="8"/>
  <c r="FW154" i="8"/>
  <c r="FW153" i="8"/>
  <c r="FW152" i="8"/>
  <c r="FW151" i="8"/>
  <c r="FW150" i="8"/>
  <c r="FW149" i="8"/>
  <c r="FW148" i="8"/>
  <c r="FW147" i="8"/>
  <c r="FW146" i="8"/>
  <c r="FW145" i="8"/>
  <c r="FW144" i="8"/>
  <c r="FW143" i="8"/>
  <c r="FW142" i="8"/>
  <c r="FW141" i="8"/>
  <c r="FW140" i="8"/>
  <c r="FW63" i="8"/>
  <c r="FW62" i="8"/>
  <c r="FW61" i="8"/>
  <c r="FW60" i="8"/>
  <c r="FW59" i="8"/>
  <c r="FW58" i="8"/>
  <c r="FW57" i="8"/>
  <c r="FW56" i="8"/>
  <c r="FW55" i="8"/>
  <c r="FW54" i="8"/>
  <c r="FW53" i="8"/>
  <c r="FW52" i="8"/>
  <c r="FW51" i="8"/>
  <c r="FW50" i="8"/>
  <c r="FW49" i="8"/>
  <c r="FW48" i="8"/>
  <c r="FW47" i="8"/>
  <c r="FW46" i="8"/>
  <c r="FW45" i="8"/>
  <c r="FW44" i="8"/>
  <c r="FW43" i="8"/>
  <c r="FW42" i="8"/>
  <c r="FW41" i="8"/>
  <c r="FW40" i="8"/>
  <c r="FW39" i="8"/>
  <c r="FW38" i="8"/>
  <c r="FW37" i="8"/>
  <c r="FW36" i="8"/>
  <c r="FW35" i="8"/>
  <c r="FW34" i="8"/>
  <c r="FW33" i="8"/>
  <c r="FW32" i="8"/>
  <c r="FW31" i="8"/>
  <c r="FW30" i="8"/>
  <c r="FW29" i="8"/>
  <c r="FW28" i="8"/>
  <c r="FW27" i="8"/>
  <c r="FW26" i="8"/>
  <c r="FW25" i="8"/>
  <c r="FW24" i="8"/>
  <c r="FW23" i="8"/>
  <c r="FW22" i="8"/>
  <c r="FW21" i="8"/>
  <c r="FW20" i="8"/>
  <c r="FW19" i="8"/>
  <c r="FW18" i="8"/>
  <c r="FW17" i="8"/>
  <c r="FW16" i="8"/>
  <c r="FW15" i="8"/>
  <c r="FW14" i="8"/>
  <c r="FW13" i="8"/>
  <c r="FW12" i="8"/>
  <c r="FW11" i="8"/>
  <c r="FW10" i="8"/>
  <c r="FW9" i="8"/>
  <c r="FW8" i="8"/>
  <c r="FW7" i="8"/>
  <c r="FW6" i="8"/>
  <c r="FW5" i="8"/>
  <c r="FW4" i="8"/>
  <c r="FW75" i="8"/>
  <c r="FW74" i="8"/>
  <c r="FW73" i="8"/>
  <c r="FW72" i="8"/>
  <c r="FW71" i="8"/>
  <c r="FW70" i="8"/>
  <c r="FW69" i="8"/>
  <c r="FW68" i="8"/>
  <c r="FW86" i="8"/>
  <c r="FW85" i="8"/>
  <c r="FW84" i="8"/>
  <c r="FW83" i="8"/>
  <c r="FW82" i="8"/>
  <c r="FW81" i="8"/>
  <c r="FW80" i="8"/>
  <c r="FW79" i="8"/>
  <c r="FW131" i="8"/>
  <c r="FW130" i="8"/>
  <c r="FW129" i="8"/>
  <c r="FW128" i="8"/>
  <c r="FW127" i="8"/>
  <c r="FW126" i="8"/>
  <c r="FW125" i="8"/>
  <c r="FW124" i="8"/>
  <c r="FW123" i="8"/>
  <c r="FW122" i="8"/>
  <c r="FW121" i="8"/>
  <c r="FW120" i="8"/>
  <c r="FW119" i="8"/>
  <c r="FW118" i="8"/>
  <c r="FW117" i="8"/>
  <c r="FW116" i="8"/>
  <c r="FW115" i="8"/>
  <c r="FW114" i="8"/>
  <c r="FW113" i="8"/>
  <c r="FW112" i="8"/>
  <c r="FW111" i="8"/>
  <c r="FW110" i="8"/>
  <c r="FW109" i="8"/>
  <c r="FW108" i="8"/>
  <c r="FW107" i="8"/>
  <c r="FW106" i="8"/>
  <c r="FW105" i="8"/>
  <c r="FW104" i="8"/>
  <c r="FW103" i="8"/>
  <c r="FW102" i="8"/>
  <c r="FW101" i="8"/>
  <c r="FW100" i="8"/>
  <c r="FW99" i="8"/>
  <c r="FW98" i="8"/>
  <c r="FW97" i="8"/>
  <c r="FW96" i="8"/>
  <c r="FW95" i="8"/>
  <c r="FW94" i="8"/>
  <c r="FW93" i="8"/>
  <c r="FW92" i="8"/>
  <c r="FW91" i="8"/>
  <c r="FW90" i="8"/>
  <c r="FW139" i="8"/>
  <c r="FW138" i="8"/>
  <c r="FW137" i="8"/>
  <c r="FW136" i="8"/>
  <c r="FW135" i="8"/>
  <c r="FW134" i="8"/>
  <c r="FW133" i="8"/>
  <c r="FW132" i="8"/>
  <c r="FZ474" i="8"/>
  <c r="FZ398" i="8"/>
  <c r="FZ180" i="8"/>
  <c r="FG567" i="8"/>
  <c r="FP567" i="8" s="1"/>
  <c r="FQ567" i="8" s="1"/>
  <c r="FG566" i="8"/>
  <c r="FH566" i="8" s="1"/>
  <c r="FP305" i="8"/>
  <c r="FP324" i="8"/>
  <c r="FP566" i="8" l="1"/>
  <c r="FQ566" i="8" s="1"/>
  <c r="BV647" i="8"/>
  <c r="BV655" i="8"/>
  <c r="BY566" i="8"/>
  <c r="BL566" i="8"/>
  <c r="BM566" i="8" s="1"/>
  <c r="FY567" i="8"/>
  <c r="EF567" i="8" s="1"/>
  <c r="EG567" i="8" s="1"/>
  <c r="BV646" i="8"/>
  <c r="BV654" i="8"/>
  <c r="BV645" i="8"/>
  <c r="BV652" i="8"/>
  <c r="BV653" i="8"/>
  <c r="BV644" i="8"/>
  <c r="BX567" i="8"/>
  <c r="BL567" i="8"/>
  <c r="BN567" i="8" s="1"/>
  <c r="BU650" i="8"/>
  <c r="BU649" i="8"/>
  <c r="BU651" i="8"/>
  <c r="BU648" i="8"/>
  <c r="BV649" i="8"/>
  <c r="BU414" i="8"/>
  <c r="BV414" i="8"/>
  <c r="BV648" i="8"/>
  <c r="BV656" i="8"/>
  <c r="BU646" i="8"/>
  <c r="BU654" i="8"/>
  <c r="BU656" i="8"/>
  <c r="FQ324" i="8"/>
  <c r="FY324" i="8"/>
  <c r="BV651" i="8"/>
  <c r="BU647" i="8"/>
  <c r="BU655" i="8"/>
  <c r="BV650" i="8"/>
  <c r="FY305" i="8"/>
  <c r="FQ305" i="8"/>
  <c r="BU645" i="8"/>
  <c r="BU653" i="8"/>
  <c r="BM455" i="8"/>
  <c r="BN455" i="8"/>
  <c r="BX408" i="8"/>
  <c r="BU644" i="8"/>
  <c r="BU652" i="8"/>
  <c r="FH567" i="8"/>
  <c r="BX566" i="8"/>
  <c r="BX180" i="8"/>
  <c r="BY455" i="8"/>
  <c r="BY567" i="8"/>
  <c r="BY474" i="8"/>
  <c r="CE180" i="8"/>
  <c r="CE4" i="8"/>
  <c r="FZ567" i="8" l="1"/>
  <c r="BN566" i="8"/>
  <c r="FY566" i="8"/>
  <c r="EF566" i="8" s="1"/>
  <c r="EG566" i="8" s="1"/>
  <c r="BB567" i="8"/>
  <c r="DE567" i="8"/>
  <c r="EH567" i="8"/>
  <c r="GA567" i="8"/>
  <c r="EO567" i="8"/>
  <c r="EQ567" i="8" s="1"/>
  <c r="BB566" i="8"/>
  <c r="DE566" i="8"/>
  <c r="BM567" i="8"/>
  <c r="FZ324" i="8"/>
  <c r="EF324" i="8"/>
  <c r="FZ305" i="8"/>
  <c r="EF305" i="8"/>
  <c r="AJ251" i="8"/>
  <c r="AH251" i="8"/>
  <c r="AF251" i="8"/>
  <c r="AD251" i="8"/>
  <c r="GB567" i="8" l="1"/>
  <c r="FZ566" i="8"/>
  <c r="GA566" i="8"/>
  <c r="EH566" i="8"/>
  <c r="EO566" i="8"/>
  <c r="EX566" i="8" s="1"/>
  <c r="BD567" i="8"/>
  <c r="BC567" i="8"/>
  <c r="BD566" i="8"/>
  <c r="BC566" i="8"/>
  <c r="EP567" i="8"/>
  <c r="DG566" i="8"/>
  <c r="DF566" i="8"/>
  <c r="DN566" i="8"/>
  <c r="DF567" i="8"/>
  <c r="DG567" i="8"/>
  <c r="DN567" i="8"/>
  <c r="EX567" i="8"/>
  <c r="EY567" i="8"/>
  <c r="EZ567" i="8"/>
  <c r="EO305" i="8"/>
  <c r="EH305" i="8"/>
  <c r="EG305" i="8"/>
  <c r="EO324" i="8"/>
  <c r="EH324" i="8"/>
  <c r="EG324" i="8"/>
  <c r="AK251" i="8"/>
  <c r="EP566" i="8" l="1"/>
  <c r="EQ566" i="8"/>
  <c r="GB566" i="8"/>
  <c r="DP567" i="8"/>
  <c r="DW567" i="8"/>
  <c r="DO567" i="8"/>
  <c r="DW566" i="8"/>
  <c r="DP566" i="8"/>
  <c r="DO566" i="8"/>
  <c r="EY566" i="8"/>
  <c r="EZ566" i="8"/>
  <c r="EX305" i="8"/>
  <c r="EP305" i="8"/>
  <c r="EQ305" i="8"/>
  <c r="EQ324" i="8"/>
  <c r="EX324" i="8"/>
  <c r="EP324" i="8"/>
  <c r="FO264" i="8"/>
  <c r="FO263" i="8"/>
  <c r="FO262" i="8"/>
  <c r="FO261" i="8"/>
  <c r="FO260" i="8"/>
  <c r="FO259" i="8"/>
  <c r="FO258" i="8"/>
  <c r="FO257" i="8"/>
  <c r="FO256" i="8"/>
  <c r="FO255" i="8"/>
  <c r="FO254" i="8"/>
  <c r="FO659" i="8"/>
  <c r="FO251" i="8"/>
  <c r="FO250" i="8"/>
  <c r="FO249" i="8"/>
  <c r="FO248" i="8"/>
  <c r="FN659" i="8"/>
  <c r="CG659" i="8"/>
  <c r="CH659" i="8" s="1"/>
  <c r="DY566" i="8" l="1"/>
  <c r="DX566" i="8"/>
  <c r="DY567" i="8"/>
  <c r="DX567" i="8"/>
  <c r="EZ324" i="8"/>
  <c r="EY324" i="8"/>
  <c r="EZ305" i="8"/>
  <c r="EY305" i="8"/>
  <c r="CI659" i="8"/>
  <c r="FR567" i="8"/>
  <c r="FR566" i="8"/>
  <c r="FF630" i="8" l="1"/>
  <c r="FF629" i="8"/>
  <c r="FF628" i="8"/>
  <c r="FF403" i="8"/>
  <c r="FE403" i="8"/>
  <c r="FF402" i="8"/>
  <c r="FE402" i="8"/>
  <c r="FF401" i="8"/>
  <c r="FE401" i="8"/>
  <c r="FF400" i="8"/>
  <c r="FE400" i="8"/>
  <c r="BT565" i="8" l="1"/>
  <c r="BS565" i="8"/>
  <c r="BT564" i="8"/>
  <c r="BS564" i="8"/>
  <c r="BT563" i="8"/>
  <c r="BS563" i="8"/>
  <c r="BT562" i="8"/>
  <c r="BS562" i="8"/>
  <c r="BT561" i="8"/>
  <c r="BS561" i="8"/>
  <c r="BT560" i="8"/>
  <c r="BS560" i="8"/>
  <c r="BT559" i="8"/>
  <c r="BS559" i="8"/>
  <c r="BT558" i="8"/>
  <c r="BS558" i="8"/>
  <c r="BT557" i="8"/>
  <c r="BS557" i="8"/>
  <c r="BT556" i="8"/>
  <c r="BS556" i="8"/>
  <c r="BT555" i="8"/>
  <c r="BS555" i="8"/>
  <c r="BT554" i="8"/>
  <c r="BS554" i="8"/>
  <c r="BT553" i="8"/>
  <c r="BS553" i="8"/>
  <c r="BT552" i="8"/>
  <c r="BS552" i="8"/>
  <c r="BT576" i="8"/>
  <c r="BS576" i="8"/>
  <c r="BT575" i="8"/>
  <c r="BS575" i="8"/>
  <c r="BT574" i="8"/>
  <c r="BS574" i="8"/>
  <c r="BT573" i="8"/>
  <c r="BS573" i="8"/>
  <c r="BT572" i="8"/>
  <c r="BS572" i="8"/>
  <c r="BT571" i="8"/>
  <c r="BS571" i="8"/>
  <c r="BT570" i="8"/>
  <c r="BS570" i="8"/>
  <c r="BT569" i="8"/>
  <c r="BS569" i="8"/>
  <c r="BT568" i="8"/>
  <c r="BS568" i="8"/>
  <c r="BT623" i="8"/>
  <c r="BS623" i="8"/>
  <c r="BT622" i="8"/>
  <c r="BS622" i="8"/>
  <c r="BT621" i="8"/>
  <c r="BS621" i="8"/>
  <c r="BT620" i="8"/>
  <c r="BS620" i="8"/>
  <c r="BT619" i="8"/>
  <c r="BS619" i="8"/>
  <c r="BT618" i="8"/>
  <c r="BS618" i="8"/>
  <c r="BT617" i="8"/>
  <c r="BS617" i="8"/>
  <c r="BT616" i="8"/>
  <c r="BS616" i="8"/>
  <c r="BT615" i="8"/>
  <c r="BS615" i="8"/>
  <c r="BT614" i="8"/>
  <c r="BS614" i="8"/>
  <c r="BT613" i="8"/>
  <c r="BS613" i="8"/>
  <c r="BT612" i="8"/>
  <c r="BS612" i="8"/>
  <c r="BT611" i="8"/>
  <c r="BS611" i="8"/>
  <c r="BT610" i="8"/>
  <c r="BS610" i="8"/>
  <c r="BT609" i="8"/>
  <c r="BS609" i="8"/>
  <c r="BT608" i="8"/>
  <c r="BS608" i="8"/>
  <c r="BT607" i="8"/>
  <c r="BS607" i="8"/>
  <c r="BT606" i="8"/>
  <c r="BS606" i="8"/>
  <c r="BT605" i="8"/>
  <c r="BS605" i="8"/>
  <c r="BT604" i="8"/>
  <c r="BS604" i="8"/>
  <c r="BT603" i="8"/>
  <c r="BS603" i="8"/>
  <c r="BT602" i="8"/>
  <c r="BS602" i="8"/>
  <c r="BT601" i="8"/>
  <c r="BS601" i="8"/>
  <c r="BT600" i="8"/>
  <c r="BS600" i="8"/>
  <c r="BT599" i="8"/>
  <c r="BS599" i="8"/>
  <c r="BT598" i="8"/>
  <c r="BS598" i="8"/>
  <c r="BT597" i="8"/>
  <c r="BS597" i="8"/>
  <c r="BT596" i="8"/>
  <c r="BS596" i="8"/>
  <c r="BT595" i="8"/>
  <c r="BS595" i="8"/>
  <c r="BT594" i="8"/>
  <c r="BS594" i="8"/>
  <c r="BT593" i="8"/>
  <c r="BS593" i="8"/>
  <c r="BT592" i="8"/>
  <c r="BS592" i="8"/>
  <c r="BT591" i="8"/>
  <c r="BS591" i="8"/>
  <c r="BT590" i="8"/>
  <c r="BS590" i="8"/>
  <c r="BT589" i="8"/>
  <c r="BS589" i="8"/>
  <c r="BT588" i="8"/>
  <c r="BS588" i="8"/>
  <c r="BT587" i="8"/>
  <c r="BS587" i="8"/>
  <c r="BT586" i="8"/>
  <c r="BS586" i="8"/>
  <c r="BT585" i="8"/>
  <c r="BS585" i="8"/>
  <c r="BT584" i="8"/>
  <c r="BS584" i="8"/>
  <c r="BT583" i="8"/>
  <c r="BS583" i="8"/>
  <c r="BT582" i="8"/>
  <c r="BS582" i="8"/>
  <c r="BT581" i="8"/>
  <c r="BS581" i="8"/>
  <c r="BT580" i="8"/>
  <c r="BS580" i="8"/>
  <c r="BT579" i="8"/>
  <c r="BS579" i="8"/>
  <c r="BT578" i="8"/>
  <c r="BS578" i="8"/>
  <c r="BT577" i="8"/>
  <c r="BS577" i="8"/>
  <c r="BV565" i="8" l="1"/>
  <c r="BV574" i="8"/>
  <c r="BV553" i="8"/>
  <c r="BV594" i="8"/>
  <c r="BV554" i="8"/>
  <c r="BV562" i="8"/>
  <c r="BV606" i="8"/>
  <c r="BV561" i="8"/>
  <c r="BV608" i="8"/>
  <c r="BV583" i="8"/>
  <c r="BV595" i="8"/>
  <c r="BV585" i="8"/>
  <c r="BV593" i="8"/>
  <c r="BV556" i="8"/>
  <c r="BV564" i="8"/>
  <c r="BU606" i="8"/>
  <c r="BU561" i="8"/>
  <c r="BU565" i="8"/>
  <c r="BU593" i="8"/>
  <c r="BU608" i="8"/>
  <c r="BU594" i="8"/>
  <c r="BU553" i="8"/>
  <c r="BU564" i="8"/>
  <c r="BU574" i="8"/>
  <c r="BU585" i="8"/>
  <c r="BU556" i="8"/>
  <c r="BU583" i="8"/>
  <c r="BU595" i="8"/>
  <c r="BU554" i="8"/>
  <c r="BU562" i="8"/>
  <c r="BU587" i="8"/>
  <c r="BV587" i="8"/>
  <c r="BU586" i="8"/>
  <c r="BV586" i="8"/>
  <c r="BU588" i="8"/>
  <c r="BV588" i="8"/>
  <c r="BU584" i="8"/>
  <c r="BV584" i="8"/>
  <c r="BU577" i="8"/>
  <c r="BV577" i="8"/>
  <c r="BU582" i="8"/>
  <c r="BV582" i="8"/>
  <c r="BU581" i="8"/>
  <c r="BV581" i="8"/>
  <c r="BU580" i="8"/>
  <c r="BV580" i="8"/>
  <c r="BU579" i="8"/>
  <c r="BV579" i="8"/>
  <c r="BU578" i="8"/>
  <c r="BV578" i="8"/>
  <c r="BU598" i="8"/>
  <c r="BV598" i="8"/>
  <c r="BU597" i="8"/>
  <c r="BV597" i="8"/>
  <c r="BV600" i="8"/>
  <c r="BU600" i="8"/>
  <c r="BU599" i="8"/>
  <c r="BV599" i="8"/>
  <c r="BU596" i="8"/>
  <c r="BV596" i="8"/>
  <c r="BU592" i="8"/>
  <c r="BV592" i="8"/>
  <c r="BU591" i="8"/>
  <c r="BV591" i="8"/>
  <c r="BU590" i="8"/>
  <c r="BV590" i="8"/>
  <c r="BU589" i="8"/>
  <c r="BV589" i="8"/>
  <c r="BU622" i="8"/>
  <c r="BV622" i="8"/>
  <c r="BU617" i="8"/>
  <c r="BV617" i="8"/>
  <c r="BU623" i="8"/>
  <c r="BV623" i="8"/>
  <c r="BU621" i="8"/>
  <c r="BV621" i="8"/>
  <c r="BU620" i="8"/>
  <c r="BV620" i="8"/>
  <c r="BU619" i="8"/>
  <c r="BV619" i="8"/>
  <c r="BV618" i="8"/>
  <c r="BU618" i="8"/>
  <c r="BU613" i="8"/>
  <c r="BV613" i="8"/>
  <c r="BV612" i="8"/>
  <c r="BU612" i="8"/>
  <c r="BU609" i="8"/>
  <c r="BV609" i="8"/>
  <c r="BU616" i="8"/>
  <c r="BV616" i="8"/>
  <c r="BU615" i="8"/>
  <c r="BV615" i="8"/>
  <c r="BU614" i="8"/>
  <c r="BV614" i="8"/>
  <c r="BU611" i="8"/>
  <c r="BV611" i="8"/>
  <c r="BV610" i="8"/>
  <c r="BU610" i="8"/>
  <c r="BV607" i="8"/>
  <c r="BU607" i="8"/>
  <c r="BU605" i="8"/>
  <c r="BV605" i="8"/>
  <c r="BU604" i="8"/>
  <c r="BV604" i="8"/>
  <c r="BU603" i="8"/>
  <c r="BV603" i="8"/>
  <c r="BU602" i="8"/>
  <c r="BV602" i="8"/>
  <c r="BV601" i="8"/>
  <c r="BU601" i="8"/>
  <c r="BU571" i="8"/>
  <c r="BV571" i="8"/>
  <c r="BV570" i="8"/>
  <c r="BU570" i="8"/>
  <c r="BU576" i="8"/>
  <c r="BV576" i="8"/>
  <c r="BU575" i="8"/>
  <c r="BV575" i="8"/>
  <c r="BU573" i="8"/>
  <c r="BV573" i="8"/>
  <c r="BU572" i="8"/>
  <c r="BV572" i="8"/>
  <c r="BU569" i="8"/>
  <c r="BV569" i="8"/>
  <c r="BU568" i="8"/>
  <c r="BV568" i="8"/>
  <c r="BV559" i="8"/>
  <c r="BU559" i="8"/>
  <c r="BU563" i="8"/>
  <c r="BV563" i="8"/>
  <c r="BU560" i="8"/>
  <c r="BV560" i="8"/>
  <c r="BU558" i="8"/>
  <c r="BV558" i="8"/>
  <c r="BU557" i="8"/>
  <c r="BV557" i="8"/>
  <c r="BU555" i="8"/>
  <c r="BV555" i="8"/>
  <c r="BU552" i="8"/>
  <c r="BV552" i="8"/>
  <c r="U564" i="8"/>
  <c r="U563" i="8" s="1"/>
  <c r="FF397" i="8"/>
  <c r="FE397" i="8"/>
  <c r="FF396" i="8"/>
  <c r="FE396" i="8"/>
  <c r="FF395" i="8"/>
  <c r="FE395" i="8"/>
  <c r="FF394" i="8"/>
  <c r="FE394" i="8"/>
  <c r="FF393" i="8"/>
  <c r="FE393" i="8"/>
  <c r="FF392" i="8"/>
  <c r="FE392" i="8"/>
  <c r="FF391" i="8"/>
  <c r="FE391" i="8"/>
  <c r="FF390" i="8"/>
  <c r="FE390" i="8"/>
  <c r="FF407" i="8"/>
  <c r="FE407" i="8"/>
  <c r="FF406" i="8"/>
  <c r="FE406" i="8"/>
  <c r="FF405" i="8"/>
  <c r="FE405" i="8"/>
  <c r="FF404" i="8"/>
  <c r="FE404" i="8"/>
  <c r="CF656" i="8" l="1"/>
  <c r="CE656" i="8"/>
  <c r="CG656" i="8"/>
  <c r="CE655" i="8"/>
  <c r="CF655" i="8"/>
  <c r="CF654" i="8"/>
  <c r="CE654" i="8"/>
  <c r="CE653" i="8"/>
  <c r="CG653" i="8"/>
  <c r="CF652" i="8"/>
  <c r="CE652" i="8"/>
  <c r="CG651" i="8"/>
  <c r="CE651" i="8"/>
  <c r="CG650" i="8"/>
  <c r="CF650" i="8"/>
  <c r="CE650" i="8"/>
  <c r="CF649" i="8"/>
  <c r="CE649" i="8"/>
  <c r="CG649" i="8"/>
  <c r="CE648" i="8"/>
  <c r="CF648" i="8"/>
  <c r="CG647" i="8"/>
  <c r="CF647" i="8"/>
  <c r="CE647" i="8"/>
  <c r="CE646" i="8"/>
  <c r="CG646" i="8"/>
  <c r="CF645" i="8"/>
  <c r="CE645" i="8"/>
  <c r="CG644" i="8"/>
  <c r="CE644" i="8"/>
  <c r="CF639" i="8"/>
  <c r="CE639" i="8"/>
  <c r="CG638" i="8"/>
  <c r="CF638" i="8"/>
  <c r="CG637" i="8"/>
  <c r="CE637" i="8"/>
  <c r="CF637" i="8"/>
  <c r="CG636" i="8"/>
  <c r="CF636" i="8"/>
  <c r="CE636" i="8"/>
  <c r="CF635" i="8"/>
  <c r="CE635" i="8"/>
  <c r="CG635" i="8"/>
  <c r="FG635" i="8" s="1"/>
  <c r="CG634" i="8"/>
  <c r="CE634" i="8"/>
  <c r="CF634" i="8"/>
  <c r="CF633" i="8"/>
  <c r="CE633" i="8"/>
  <c r="CG632" i="8"/>
  <c r="FG632" i="8" s="1"/>
  <c r="CE632" i="8"/>
  <c r="CE631" i="8"/>
  <c r="CG630" i="8"/>
  <c r="CE630" i="8"/>
  <c r="CG629" i="8"/>
  <c r="CE629" i="8"/>
  <c r="CG628" i="8"/>
  <c r="CE628" i="8"/>
  <c r="CE623" i="8"/>
  <c r="CG623" i="8"/>
  <c r="CG622" i="8"/>
  <c r="CF622" i="8"/>
  <c r="CE622" i="8"/>
  <c r="CG621" i="8"/>
  <c r="CF621" i="8"/>
  <c r="CE621" i="8"/>
  <c r="CG620" i="8"/>
  <c r="CE620" i="8"/>
  <c r="CG619" i="8"/>
  <c r="CE619" i="8"/>
  <c r="CE618" i="8"/>
  <c r="CG618" i="8"/>
  <c r="CG617" i="8"/>
  <c r="CE617" i="8"/>
  <c r="CG616" i="8"/>
  <c r="CE616" i="8"/>
  <c r="CG615" i="8"/>
  <c r="CE615" i="8"/>
  <c r="CF614" i="8"/>
  <c r="CE614" i="8"/>
  <c r="CG614" i="8"/>
  <c r="CG613" i="8"/>
  <c r="CE613" i="8"/>
  <c r="CF613" i="8"/>
  <c r="CG612" i="8"/>
  <c r="CF612" i="8"/>
  <c r="CE612" i="8"/>
  <c r="CE611" i="8"/>
  <c r="CG611" i="8"/>
  <c r="CF610" i="8"/>
  <c r="CE610" i="8"/>
  <c r="CG609" i="8"/>
  <c r="CF609" i="8"/>
  <c r="CE609" i="8"/>
  <c r="CG608" i="8"/>
  <c r="CF608" i="8"/>
  <c r="CE608" i="8"/>
  <c r="CF607" i="8"/>
  <c r="CE607" i="8"/>
  <c r="CG607" i="8"/>
  <c r="CG606" i="8"/>
  <c r="CE606" i="8"/>
  <c r="CE605" i="8"/>
  <c r="CG605" i="8"/>
  <c r="CG604" i="8"/>
  <c r="CE604" i="8"/>
  <c r="CG603" i="8"/>
  <c r="CE603" i="8"/>
  <c r="CG602" i="8"/>
  <c r="CE602" i="8"/>
  <c r="CG601" i="8"/>
  <c r="CF601" i="8"/>
  <c r="CE601" i="8"/>
  <c r="CG600" i="8"/>
  <c r="CE600" i="8"/>
  <c r="CG599" i="8"/>
  <c r="CF599" i="8"/>
  <c r="CE599" i="8"/>
  <c r="CG598" i="8"/>
  <c r="CF598" i="8"/>
  <c r="CE598" i="8"/>
  <c r="CF597" i="8"/>
  <c r="CE597" i="8"/>
  <c r="CG597" i="8"/>
  <c r="CG596" i="8"/>
  <c r="CE596" i="8"/>
  <c r="CG595" i="8"/>
  <c r="CF595" i="8"/>
  <c r="CE595" i="8"/>
  <c r="CE594" i="8"/>
  <c r="CF594" i="8"/>
  <c r="CF593" i="8"/>
  <c r="CE593" i="8"/>
  <c r="CG592" i="8"/>
  <c r="CE592" i="8"/>
  <c r="CE591" i="8"/>
  <c r="CG591" i="8"/>
  <c r="CG590" i="8"/>
  <c r="CE590" i="8"/>
  <c r="CG589" i="8"/>
  <c r="CE589" i="8"/>
  <c r="CG588" i="8"/>
  <c r="CF588" i="8"/>
  <c r="CE588" i="8"/>
  <c r="CG587" i="8"/>
  <c r="CF587" i="8"/>
  <c r="CE587" i="8"/>
  <c r="CF586" i="8"/>
  <c r="CE586" i="8"/>
  <c r="CG586" i="8"/>
  <c r="CG585" i="8"/>
  <c r="CE585" i="8"/>
  <c r="CF585" i="8"/>
  <c r="CG584" i="8"/>
  <c r="CF584" i="8"/>
  <c r="CE584" i="8"/>
  <c r="CE583" i="8"/>
  <c r="CG583" i="8"/>
  <c r="CF582" i="8"/>
  <c r="CE582" i="8"/>
  <c r="CG581" i="8"/>
  <c r="CF581" i="8"/>
  <c r="CE581" i="8"/>
  <c r="CG580" i="8"/>
  <c r="CF580" i="8"/>
  <c r="CE580" i="8"/>
  <c r="CF579" i="8"/>
  <c r="CE579" i="8"/>
  <c r="CG579" i="8"/>
  <c r="CG578" i="8"/>
  <c r="CE578" i="8"/>
  <c r="CG577" i="8"/>
  <c r="CF577" i="8"/>
  <c r="CE577" i="8"/>
  <c r="CE576" i="8"/>
  <c r="CF576" i="8"/>
  <c r="CG575" i="8"/>
  <c r="CE575" i="8"/>
  <c r="CG574" i="8"/>
  <c r="CE574" i="8"/>
  <c r="CG573" i="8"/>
  <c r="CE573" i="8"/>
  <c r="CE572" i="8"/>
  <c r="CG572" i="8"/>
  <c r="CF571" i="8"/>
  <c r="CE571" i="8"/>
  <c r="CG570" i="8"/>
  <c r="CF570" i="8"/>
  <c r="CE570" i="8"/>
  <c r="CG569" i="8"/>
  <c r="CF569" i="8"/>
  <c r="CE569" i="8"/>
  <c r="CF568" i="8"/>
  <c r="CE568" i="8"/>
  <c r="CG568" i="8"/>
  <c r="CG565" i="8"/>
  <c r="CE565" i="8"/>
  <c r="CE564" i="8"/>
  <c r="CF564" i="8"/>
  <c r="CF563" i="8"/>
  <c r="CE563" i="8"/>
  <c r="CG562" i="8"/>
  <c r="CE562" i="8"/>
  <c r="CG561" i="8"/>
  <c r="CE561" i="8"/>
  <c r="CG560" i="8"/>
  <c r="CE560" i="8"/>
  <c r="CF559" i="8"/>
  <c r="CE559" i="8"/>
  <c r="CG559" i="8"/>
  <c r="CG558" i="8"/>
  <c r="CE558" i="8"/>
  <c r="CG557" i="8"/>
  <c r="CE557" i="8"/>
  <c r="CG556" i="8"/>
  <c r="CE556" i="8"/>
  <c r="CG555" i="8"/>
  <c r="CF555" i="8"/>
  <c r="CE555" i="8"/>
  <c r="CG554" i="8"/>
  <c r="CE554" i="8"/>
  <c r="CG553" i="8"/>
  <c r="CE553" i="8"/>
  <c r="CE552" i="8"/>
  <c r="CE547" i="8"/>
  <c r="CG547" i="8"/>
  <c r="CF546" i="8"/>
  <c r="CE546" i="8"/>
  <c r="CG545" i="8"/>
  <c r="CE545" i="8"/>
  <c r="CE544" i="8"/>
  <c r="CF544" i="8"/>
  <c r="CF543" i="8"/>
  <c r="CE543" i="8"/>
  <c r="CG542" i="8"/>
  <c r="CE542" i="8"/>
  <c r="CG541" i="8"/>
  <c r="CF541" i="8"/>
  <c r="CE541" i="8"/>
  <c r="CF540" i="8"/>
  <c r="CE540" i="8"/>
  <c r="CG540" i="8"/>
  <c r="CE539" i="8"/>
  <c r="CF539" i="8"/>
  <c r="CF538" i="8"/>
  <c r="CE538" i="8"/>
  <c r="CG537" i="8"/>
  <c r="CE537" i="8"/>
  <c r="CG533" i="8"/>
  <c r="CG532" i="8"/>
  <c r="CG531" i="8"/>
  <c r="CG530" i="8"/>
  <c r="CG529" i="8"/>
  <c r="CG528" i="8"/>
  <c r="CG527" i="8"/>
  <c r="CG526" i="8"/>
  <c r="CG525" i="8"/>
  <c r="CG524" i="8"/>
  <c r="CG523" i="8"/>
  <c r="CG522" i="8"/>
  <c r="CG521" i="8"/>
  <c r="CE521" i="8"/>
  <c r="CE533" i="8"/>
  <c r="CE532" i="8"/>
  <c r="CE531" i="8"/>
  <c r="CF531" i="8"/>
  <c r="CF530" i="8"/>
  <c r="CE530" i="8"/>
  <c r="CE529" i="8"/>
  <c r="CF528" i="8"/>
  <c r="CE528" i="8"/>
  <c r="CF527" i="8"/>
  <c r="CE527" i="8"/>
  <c r="CE526" i="8"/>
  <c r="CF526" i="8"/>
  <c r="CE525" i="8"/>
  <c r="CE524" i="8"/>
  <c r="CF524" i="8"/>
  <c r="CF523" i="8"/>
  <c r="CE523" i="8"/>
  <c r="CE522" i="8"/>
  <c r="CF521" i="8"/>
  <c r="CE516" i="8"/>
  <c r="CG516" i="8"/>
  <c r="CG515" i="8"/>
  <c r="CE515" i="8"/>
  <c r="CE514" i="8"/>
  <c r="CF514" i="8"/>
  <c r="CF513" i="8"/>
  <c r="CE513" i="8"/>
  <c r="CG512" i="8"/>
  <c r="CE512" i="8"/>
  <c r="CG511" i="8"/>
  <c r="CF511" i="8"/>
  <c r="CE511" i="8"/>
  <c r="CE510" i="8"/>
  <c r="CG510" i="8"/>
  <c r="FG510" i="8" s="1"/>
  <c r="CG509" i="8"/>
  <c r="CE509" i="8"/>
  <c r="CG508" i="8"/>
  <c r="CE508" i="8"/>
  <c r="CG507" i="8"/>
  <c r="CE507" i="8"/>
  <c r="CE506" i="8"/>
  <c r="CG506" i="8"/>
  <c r="CG505" i="8"/>
  <c r="CE505" i="8"/>
  <c r="CE504" i="8"/>
  <c r="CF504" i="8"/>
  <c r="CG503" i="8"/>
  <c r="CE503" i="8"/>
  <c r="CG502" i="8"/>
  <c r="CF502" i="8"/>
  <c r="CE502" i="8"/>
  <c r="CE501" i="8"/>
  <c r="CG501" i="8"/>
  <c r="CG500" i="8"/>
  <c r="CE500" i="8"/>
  <c r="CE499" i="8"/>
  <c r="CF499" i="8"/>
  <c r="CF498" i="8"/>
  <c r="CE498" i="8"/>
  <c r="CG497" i="8"/>
  <c r="CE497" i="8"/>
  <c r="CG496" i="8"/>
  <c r="CF496" i="8"/>
  <c r="CE496" i="8"/>
  <c r="CF495" i="8"/>
  <c r="CE495" i="8"/>
  <c r="CG495" i="8"/>
  <c r="FG495" i="8" s="1"/>
  <c r="CG494" i="8"/>
  <c r="CE494" i="8"/>
  <c r="CE493" i="8"/>
  <c r="CG493" i="8"/>
  <c r="CG492" i="8"/>
  <c r="CE492" i="8"/>
  <c r="CG491" i="8"/>
  <c r="CE491" i="8"/>
  <c r="CG490" i="8"/>
  <c r="CE490" i="8"/>
  <c r="CE489" i="8"/>
  <c r="CG489" i="8"/>
  <c r="FG489" i="8" s="1"/>
  <c r="CF488" i="8"/>
  <c r="CE488" i="8"/>
  <c r="CG487" i="8"/>
  <c r="CF487" i="8"/>
  <c r="CE487" i="8"/>
  <c r="CG486" i="8"/>
  <c r="CE486" i="8"/>
  <c r="CG485" i="8"/>
  <c r="CE485" i="8"/>
  <c r="CE484" i="8"/>
  <c r="CG484" i="8"/>
  <c r="FG484" i="8" s="1"/>
  <c r="CG483" i="8"/>
  <c r="CE483" i="8"/>
  <c r="CE482" i="8"/>
  <c r="CG482" i="8"/>
  <c r="CG481" i="8"/>
  <c r="CE481" i="8"/>
  <c r="CE480" i="8"/>
  <c r="CF480" i="8"/>
  <c r="CF479" i="8"/>
  <c r="CE479" i="8"/>
  <c r="CG478" i="8"/>
  <c r="CF478" i="8"/>
  <c r="CE478" i="8"/>
  <c r="CG477" i="8"/>
  <c r="CF477" i="8"/>
  <c r="CE477" i="8"/>
  <c r="CG476" i="8"/>
  <c r="CF476" i="8"/>
  <c r="CE476" i="8"/>
  <c r="CE475" i="8"/>
  <c r="CG475" i="8"/>
  <c r="CG474" i="8"/>
  <c r="CH474" i="8" s="1"/>
  <c r="CF474" i="8"/>
  <c r="CE474" i="8"/>
  <c r="CE473" i="8"/>
  <c r="CG473" i="8"/>
  <c r="CG472" i="8"/>
  <c r="CE472" i="8"/>
  <c r="CE471" i="8"/>
  <c r="CF471" i="8"/>
  <c r="CF470" i="8"/>
  <c r="CE470" i="8"/>
  <c r="CG469" i="8"/>
  <c r="CF469" i="8"/>
  <c r="CE469" i="8"/>
  <c r="CG468" i="8"/>
  <c r="CF468" i="8"/>
  <c r="CE468" i="8"/>
  <c r="CE467" i="8"/>
  <c r="CG467" i="8"/>
  <c r="CG466" i="8"/>
  <c r="CE466" i="8"/>
  <c r="CG465" i="8"/>
  <c r="FG465" i="8" s="1"/>
  <c r="CE465" i="8"/>
  <c r="CG464" i="8"/>
  <c r="CF464" i="8"/>
  <c r="CE464" i="8"/>
  <c r="CG463" i="8"/>
  <c r="CF463" i="8"/>
  <c r="CE463" i="8"/>
  <c r="CF462" i="8"/>
  <c r="CE462" i="8"/>
  <c r="CG462" i="8"/>
  <c r="FG462" i="8" s="1"/>
  <c r="CG461" i="8"/>
  <c r="CE461" i="8"/>
  <c r="CF461" i="8"/>
  <c r="CG460" i="8"/>
  <c r="CF460" i="8"/>
  <c r="CE460" i="8"/>
  <c r="CE459" i="8"/>
  <c r="CG459" i="8"/>
  <c r="CG458" i="8"/>
  <c r="CE458" i="8"/>
  <c r="CG457" i="8"/>
  <c r="CE457" i="8"/>
  <c r="CG456" i="8"/>
  <c r="CE456" i="8"/>
  <c r="CG455" i="8"/>
  <c r="CH455" i="8" s="1"/>
  <c r="CF455" i="8"/>
  <c r="CE455" i="8"/>
  <c r="CG454" i="8"/>
  <c r="CF454" i="8"/>
  <c r="CE454" i="8"/>
  <c r="CG453" i="8"/>
  <c r="CE453" i="8"/>
  <c r="CG452" i="8"/>
  <c r="CE452" i="8"/>
  <c r="CE451" i="8"/>
  <c r="CG451" i="8"/>
  <c r="CF450" i="8"/>
  <c r="CE450" i="8"/>
  <c r="CE445" i="8"/>
  <c r="CG445" i="8"/>
  <c r="FG445" i="8" s="1"/>
  <c r="CF444" i="8"/>
  <c r="CE444" i="8"/>
  <c r="CG443" i="8"/>
  <c r="CE443" i="8"/>
  <c r="CG442" i="8"/>
  <c r="FG442" i="8" s="1"/>
  <c r="CE442" i="8"/>
  <c r="CG441" i="8"/>
  <c r="CE441" i="8"/>
  <c r="CE440" i="8"/>
  <c r="CG440" i="8"/>
  <c r="FG440" i="8" s="1"/>
  <c r="CF439" i="8"/>
  <c r="CE439" i="8"/>
  <c r="CG438" i="8"/>
  <c r="CE438" i="8"/>
  <c r="CE437" i="8"/>
  <c r="CF437" i="8"/>
  <c r="CG436" i="8"/>
  <c r="CE436" i="8"/>
  <c r="CG435" i="8"/>
  <c r="CE435" i="8"/>
  <c r="CG434" i="8"/>
  <c r="CE434" i="8"/>
  <c r="CG433" i="8"/>
  <c r="CE433" i="8"/>
  <c r="CE432" i="8"/>
  <c r="CG432" i="8"/>
  <c r="CE431" i="8"/>
  <c r="CG431" i="8"/>
  <c r="CG430" i="8"/>
  <c r="CE430" i="8"/>
  <c r="CF429" i="8"/>
  <c r="CE429" i="8"/>
  <c r="CG429" i="8"/>
  <c r="FG429" i="8" s="1"/>
  <c r="CG428" i="8"/>
  <c r="FG428" i="8" s="1"/>
  <c r="CE428" i="8"/>
  <c r="CE427" i="8"/>
  <c r="CG427" i="8"/>
  <c r="CG426" i="8"/>
  <c r="CE426" i="8"/>
  <c r="CG425" i="8"/>
  <c r="CF425" i="8"/>
  <c r="CE425" i="8"/>
  <c r="CF424" i="8"/>
  <c r="CE424" i="8"/>
  <c r="CG424" i="8"/>
  <c r="CE423" i="8"/>
  <c r="CF423" i="8"/>
  <c r="CG422" i="8"/>
  <c r="CF422" i="8"/>
  <c r="CE422" i="8"/>
  <c r="CG421" i="8"/>
  <c r="FG421" i="8" s="1"/>
  <c r="CE421" i="8"/>
  <c r="CE420" i="8"/>
  <c r="CF420" i="8"/>
  <c r="CF419" i="8"/>
  <c r="CE419" i="8"/>
  <c r="CG418" i="8"/>
  <c r="CE418" i="8"/>
  <c r="CG417" i="8"/>
  <c r="CE417" i="8"/>
  <c r="CG416" i="8"/>
  <c r="CE416" i="8"/>
  <c r="CF416" i="8"/>
  <c r="CG415" i="8"/>
  <c r="CF415" i="8"/>
  <c r="CE415" i="8"/>
  <c r="CG414" i="8"/>
  <c r="CE414" i="8"/>
  <c r="CG413" i="8"/>
  <c r="CF413" i="8"/>
  <c r="CE413" i="8"/>
  <c r="CG407" i="8"/>
  <c r="CF407" i="8"/>
  <c r="CE407" i="8"/>
  <c r="CG406" i="8"/>
  <c r="CF406" i="8"/>
  <c r="CE406" i="8"/>
  <c r="CG405" i="8"/>
  <c r="CF405" i="8"/>
  <c r="CE405" i="8"/>
  <c r="CG404" i="8"/>
  <c r="CF404" i="8"/>
  <c r="CE404" i="8"/>
  <c r="CG403" i="8"/>
  <c r="CF403" i="8"/>
  <c r="CE403" i="8"/>
  <c r="CG402" i="8"/>
  <c r="CF402" i="8"/>
  <c r="CE402" i="8"/>
  <c r="CG401" i="8"/>
  <c r="CF401" i="8"/>
  <c r="CE401" i="8"/>
  <c r="CG400" i="8"/>
  <c r="CF400" i="8"/>
  <c r="CE400" i="8"/>
  <c r="CG399" i="8"/>
  <c r="CF399" i="8"/>
  <c r="CE399" i="8"/>
  <c r="CG398" i="8"/>
  <c r="CF398" i="8"/>
  <c r="CE398" i="8"/>
  <c r="CG397" i="8"/>
  <c r="CF397" i="8"/>
  <c r="CE397" i="8"/>
  <c r="CG396" i="8"/>
  <c r="CF396" i="8"/>
  <c r="CE396" i="8"/>
  <c r="CG395" i="8"/>
  <c r="CF395" i="8"/>
  <c r="CE395" i="8"/>
  <c r="CG394" i="8"/>
  <c r="CF394" i="8"/>
  <c r="CE394" i="8"/>
  <c r="CG393" i="8"/>
  <c r="CF393" i="8"/>
  <c r="CE393" i="8"/>
  <c r="CG392" i="8"/>
  <c r="CF392" i="8"/>
  <c r="CE392" i="8"/>
  <c r="CG391" i="8"/>
  <c r="CF391" i="8"/>
  <c r="CE391" i="8"/>
  <c r="CG390" i="8"/>
  <c r="CF390" i="8"/>
  <c r="CE390" i="8"/>
  <c r="CG389" i="8"/>
  <c r="CF389" i="8"/>
  <c r="CE389" i="8"/>
  <c r="CG388" i="8"/>
  <c r="CF388" i="8"/>
  <c r="CE388" i="8"/>
  <c r="CG387" i="8"/>
  <c r="CF387" i="8"/>
  <c r="CE387" i="8"/>
  <c r="CG386" i="8"/>
  <c r="CF386" i="8"/>
  <c r="CE386" i="8"/>
  <c r="CG385" i="8"/>
  <c r="CF385" i="8"/>
  <c r="CE385" i="8"/>
  <c r="CG384" i="8"/>
  <c r="CF384" i="8"/>
  <c r="CE384" i="8"/>
  <c r="CG383" i="8"/>
  <c r="CF383" i="8"/>
  <c r="CE383" i="8"/>
  <c r="CG382" i="8"/>
  <c r="CF382" i="8"/>
  <c r="CE382" i="8"/>
  <c r="CG381" i="8"/>
  <c r="CF381" i="8"/>
  <c r="CE381" i="8"/>
  <c r="CG380" i="8"/>
  <c r="CF380" i="8"/>
  <c r="CE380" i="8"/>
  <c r="CG379" i="8"/>
  <c r="CF379" i="8"/>
  <c r="CE379" i="8"/>
  <c r="CG375" i="8"/>
  <c r="CF375" i="8"/>
  <c r="CE375" i="8"/>
  <c r="CG374" i="8"/>
  <c r="CF374" i="8"/>
  <c r="CE374" i="8"/>
  <c r="CG373" i="8"/>
  <c r="CF373" i="8"/>
  <c r="CE373" i="8"/>
  <c r="CF372" i="8"/>
  <c r="CE372" i="8"/>
  <c r="CG372" i="8"/>
  <c r="FG372" i="8" s="1"/>
  <c r="CE371" i="8"/>
  <c r="CF371" i="8"/>
  <c r="CF370" i="8"/>
  <c r="CE370" i="8"/>
  <c r="CG369" i="8"/>
  <c r="FG369" i="8" s="1"/>
  <c r="CE369" i="8"/>
  <c r="CG368" i="8"/>
  <c r="CF368" i="8"/>
  <c r="CE368" i="8"/>
  <c r="CG367" i="8"/>
  <c r="CF367" i="8"/>
  <c r="CE367" i="8"/>
  <c r="CG366" i="8"/>
  <c r="CF366" i="8"/>
  <c r="CE366" i="8"/>
  <c r="CG365" i="8"/>
  <c r="CF365" i="8"/>
  <c r="CE365" i="8"/>
  <c r="CF360" i="8"/>
  <c r="CE360" i="8"/>
  <c r="CG360" i="8"/>
  <c r="FG360" i="8" s="1"/>
  <c r="CE359" i="8"/>
  <c r="CF359" i="8"/>
  <c r="CF358" i="8"/>
  <c r="CE358" i="8"/>
  <c r="CG357" i="8"/>
  <c r="CE357" i="8"/>
  <c r="CE356" i="8"/>
  <c r="CF356" i="8"/>
  <c r="CF355" i="8"/>
  <c r="CE355" i="8"/>
  <c r="CG354" i="8"/>
  <c r="CE354" i="8"/>
  <c r="CG353" i="8"/>
  <c r="CF353" i="8"/>
  <c r="CE353" i="8"/>
  <c r="CE352" i="8"/>
  <c r="CG352" i="8"/>
  <c r="CF351" i="8"/>
  <c r="CE351" i="8"/>
  <c r="CG350" i="8"/>
  <c r="CE350" i="8"/>
  <c r="CG346" i="8"/>
  <c r="CE346" i="8"/>
  <c r="CG345" i="8"/>
  <c r="CF345" i="8"/>
  <c r="CE345" i="8"/>
  <c r="CG344" i="8"/>
  <c r="CF344" i="8"/>
  <c r="CE344" i="8"/>
  <c r="CE343" i="8"/>
  <c r="CF343" i="8"/>
  <c r="CF342" i="8"/>
  <c r="CE342" i="8"/>
  <c r="CE341" i="8"/>
  <c r="CF341" i="8"/>
  <c r="CA341" i="8"/>
  <c r="CG340" i="8"/>
  <c r="FG340" i="8" s="1"/>
  <c r="CE340" i="8"/>
  <c r="CG339" i="8"/>
  <c r="CE339" i="8"/>
  <c r="CG338" i="8"/>
  <c r="CF338" i="8"/>
  <c r="CE338" i="8"/>
  <c r="CF333" i="8"/>
  <c r="CE333" i="8"/>
  <c r="CG333" i="8"/>
  <c r="FG333" i="8" s="1"/>
  <c r="CE332" i="8"/>
  <c r="CF332" i="8"/>
  <c r="CF331" i="8"/>
  <c r="CE331" i="8"/>
  <c r="CG330" i="8"/>
  <c r="CE330" i="8"/>
  <c r="CG329" i="8"/>
  <c r="CE329" i="8"/>
  <c r="CG328" i="8"/>
  <c r="CE328" i="8"/>
  <c r="CF327" i="8"/>
  <c r="CE327" i="8"/>
  <c r="CG327" i="8"/>
  <c r="FG327" i="8" s="1"/>
  <c r="CE326" i="8"/>
  <c r="CF326" i="8"/>
  <c r="CG325" i="8"/>
  <c r="CE325" i="8"/>
  <c r="CE324" i="8"/>
  <c r="CG323" i="8"/>
  <c r="CE323" i="8"/>
  <c r="CG322" i="8"/>
  <c r="CF322" i="8"/>
  <c r="CE322" i="8"/>
  <c r="CF321" i="8"/>
  <c r="CE321" i="8"/>
  <c r="CG321" i="8"/>
  <c r="FG321" i="8" s="1"/>
  <c r="CE320" i="8"/>
  <c r="CF320" i="8"/>
  <c r="CF319" i="8"/>
  <c r="CE319" i="8"/>
  <c r="CG318" i="8"/>
  <c r="CE318" i="8"/>
  <c r="CG313" i="8"/>
  <c r="CF313" i="8"/>
  <c r="CE313" i="8"/>
  <c r="CG312" i="8"/>
  <c r="CE312" i="8"/>
  <c r="CG311" i="8"/>
  <c r="CF311" i="8"/>
  <c r="CE311" i="8"/>
  <c r="CG310" i="8"/>
  <c r="CF310" i="8"/>
  <c r="CE310" i="8"/>
  <c r="CG309" i="8"/>
  <c r="CF309" i="8"/>
  <c r="CE309" i="8"/>
  <c r="CG308" i="8"/>
  <c r="CF308" i="8"/>
  <c r="CE308" i="8"/>
  <c r="CG307" i="8"/>
  <c r="CF307" i="8"/>
  <c r="CE307" i="8"/>
  <c r="CG306" i="8"/>
  <c r="CF306" i="8"/>
  <c r="CE306" i="8"/>
  <c r="CF305" i="8"/>
  <c r="CE305" i="8"/>
  <c r="CG304" i="8"/>
  <c r="CF304" i="8"/>
  <c r="CE304" i="8"/>
  <c r="CG303" i="8"/>
  <c r="CF303" i="8"/>
  <c r="CE303" i="8"/>
  <c r="CG302" i="8"/>
  <c r="CF302" i="8"/>
  <c r="CE302" i="8"/>
  <c r="CG301" i="8"/>
  <c r="CF301" i="8"/>
  <c r="CE301" i="8"/>
  <c r="CG300" i="8"/>
  <c r="CF300" i="8"/>
  <c r="CE300" i="8"/>
  <c r="CG299" i="8"/>
  <c r="CF299" i="8"/>
  <c r="CE299" i="8"/>
  <c r="CG298" i="8"/>
  <c r="CF298" i="8"/>
  <c r="CE298" i="8"/>
  <c r="CG297" i="8"/>
  <c r="CF297" i="8"/>
  <c r="CE297" i="8"/>
  <c r="CG296" i="8"/>
  <c r="CF296" i="8"/>
  <c r="CE296" i="8"/>
  <c r="CG295" i="8"/>
  <c r="CF295" i="8"/>
  <c r="CE295" i="8"/>
  <c r="CG294" i="8"/>
  <c r="CF294" i="8"/>
  <c r="CE294" i="8"/>
  <c r="CG293" i="8"/>
  <c r="CF293" i="8"/>
  <c r="CE293" i="8"/>
  <c r="CG292" i="8"/>
  <c r="CF292" i="8"/>
  <c r="CE292" i="8"/>
  <c r="CG291" i="8"/>
  <c r="CF291" i="8"/>
  <c r="CE291" i="8"/>
  <c r="CG290" i="8"/>
  <c r="CF290" i="8"/>
  <c r="CE290" i="8"/>
  <c r="CG289" i="8"/>
  <c r="CF289" i="8"/>
  <c r="CE289" i="8"/>
  <c r="CG288" i="8"/>
  <c r="CF288" i="8"/>
  <c r="CE288" i="8"/>
  <c r="CG287" i="8"/>
  <c r="CF287" i="8"/>
  <c r="CE287" i="8"/>
  <c r="CG286" i="8"/>
  <c r="CF286" i="8"/>
  <c r="CE286" i="8"/>
  <c r="CG285" i="8"/>
  <c r="CF285" i="8"/>
  <c r="CE285" i="8"/>
  <c r="CG284" i="8"/>
  <c r="CF284" i="8"/>
  <c r="CE284" i="8"/>
  <c r="CG283" i="8"/>
  <c r="CF283" i="8"/>
  <c r="CE283" i="8"/>
  <c r="CG282" i="8"/>
  <c r="CF282" i="8"/>
  <c r="CE282" i="8"/>
  <c r="CG281" i="8"/>
  <c r="CF281" i="8"/>
  <c r="CE281" i="8"/>
  <c r="CG280" i="8"/>
  <c r="CF280" i="8"/>
  <c r="CE280" i="8"/>
  <c r="CG279" i="8"/>
  <c r="CF279" i="8"/>
  <c r="CE279" i="8"/>
  <c r="CG278" i="8"/>
  <c r="CF278" i="8"/>
  <c r="CE278" i="8"/>
  <c r="CG277" i="8"/>
  <c r="CF277" i="8"/>
  <c r="CE277" i="8"/>
  <c r="CG276" i="8"/>
  <c r="CF276" i="8"/>
  <c r="CE276" i="8"/>
  <c r="CG275" i="8"/>
  <c r="CF275" i="8"/>
  <c r="CE275" i="8"/>
  <c r="CG274" i="8"/>
  <c r="CF274" i="8"/>
  <c r="CE274" i="8"/>
  <c r="CG273" i="8"/>
  <c r="CF273" i="8"/>
  <c r="CE273" i="8"/>
  <c r="CG272" i="8"/>
  <c r="CF272" i="8"/>
  <c r="CE272" i="8"/>
  <c r="CG271" i="8"/>
  <c r="CF271" i="8"/>
  <c r="CE271" i="8"/>
  <c r="CG270" i="8"/>
  <c r="CF270" i="8"/>
  <c r="CE270" i="8"/>
  <c r="CG269" i="8"/>
  <c r="CF269" i="8"/>
  <c r="CE269" i="8"/>
  <c r="CF264" i="8"/>
  <c r="CE264" i="8"/>
  <c r="CG264" i="8"/>
  <c r="FG264" i="8" s="1"/>
  <c r="CE263" i="8"/>
  <c r="CF263" i="8"/>
  <c r="CF262" i="8"/>
  <c r="CE262" i="8"/>
  <c r="CG261" i="8"/>
  <c r="CE261" i="8"/>
  <c r="CG260" i="8"/>
  <c r="FG260" i="8" s="1"/>
  <c r="CE260" i="8"/>
  <c r="CG259" i="8"/>
  <c r="CE259" i="8"/>
  <c r="CE258" i="8"/>
  <c r="CG258" i="8"/>
  <c r="FG258" i="8" s="1"/>
  <c r="CF257" i="8"/>
  <c r="CE257" i="8"/>
  <c r="CG256" i="8"/>
  <c r="CE256" i="8"/>
  <c r="CE255" i="8"/>
  <c r="CF255" i="8"/>
  <c r="CF254" i="8"/>
  <c r="CE254" i="8"/>
  <c r="CG251" i="8"/>
  <c r="CE251" i="8"/>
  <c r="CG250" i="8"/>
  <c r="CE250" i="8"/>
  <c r="CG249" i="8"/>
  <c r="FG249" i="8" s="1"/>
  <c r="CE249" i="8"/>
  <c r="CG248" i="8"/>
  <c r="CE248" i="8"/>
  <c r="CF243" i="8"/>
  <c r="CE243" i="8"/>
  <c r="CG243" i="8"/>
  <c r="FG243" i="8" s="1"/>
  <c r="CE242" i="8"/>
  <c r="CF242" i="8"/>
  <c r="CF241" i="8"/>
  <c r="CE241" i="8"/>
  <c r="CG240" i="8"/>
  <c r="CE240" i="8"/>
  <c r="CE239" i="8"/>
  <c r="CF239" i="8"/>
  <c r="CG234" i="8"/>
  <c r="FG234" i="8" s="1"/>
  <c r="CE232" i="8"/>
  <c r="CG231" i="8"/>
  <c r="FG231" i="8" s="1"/>
  <c r="CE231" i="8"/>
  <c r="CF229" i="8"/>
  <c r="CE229" i="8"/>
  <c r="CE228" i="8"/>
  <c r="CF227" i="8"/>
  <c r="CE226" i="8"/>
  <c r="CE225" i="8"/>
  <c r="CE224" i="8"/>
  <c r="CG223" i="8"/>
  <c r="FG223" i="8" s="1"/>
  <c r="CE223" i="8"/>
  <c r="CF221" i="8"/>
  <c r="CE220" i="8"/>
  <c r="CE218" i="8"/>
  <c r="CE217" i="8"/>
  <c r="CF234" i="8"/>
  <c r="CG233" i="8"/>
  <c r="CE233" i="8"/>
  <c r="CE230" i="8"/>
  <c r="CG230" i="8"/>
  <c r="FG230" i="8" s="1"/>
  <c r="CG228" i="8"/>
  <c r="CE227" i="8"/>
  <c r="CF226" i="8"/>
  <c r="CG225" i="8"/>
  <c r="CG224" i="8"/>
  <c r="CE222" i="8"/>
  <c r="CF222" i="8"/>
  <c r="CE221" i="8"/>
  <c r="CG220" i="8"/>
  <c r="CG219" i="8"/>
  <c r="CF219" i="8"/>
  <c r="CE219" i="8"/>
  <c r="CG218" i="8"/>
  <c r="CF217" i="8"/>
  <c r="CF212" i="8"/>
  <c r="CE212" i="8"/>
  <c r="CG212" i="8"/>
  <c r="CE211" i="8"/>
  <c r="CF211" i="8"/>
  <c r="CF210" i="8"/>
  <c r="CE210" i="8"/>
  <c r="CG209" i="8"/>
  <c r="CE209" i="8"/>
  <c r="CE208" i="8"/>
  <c r="CF208" i="8"/>
  <c r="CE207" i="8"/>
  <c r="CG206" i="8"/>
  <c r="CF206" i="8"/>
  <c r="CE206" i="8"/>
  <c r="CG205" i="8"/>
  <c r="CF205" i="8"/>
  <c r="CE205" i="8"/>
  <c r="CG204" i="8"/>
  <c r="CF204" i="8"/>
  <c r="CE204" i="8"/>
  <c r="CG203" i="8"/>
  <c r="CF203" i="8"/>
  <c r="CE203" i="8"/>
  <c r="CG202" i="8"/>
  <c r="CF202" i="8"/>
  <c r="CE202" i="8"/>
  <c r="CG200" i="8"/>
  <c r="CE200" i="8"/>
  <c r="CG199" i="8"/>
  <c r="CE199" i="8"/>
  <c r="CF194" i="8"/>
  <c r="CE194" i="8"/>
  <c r="CG194" i="8"/>
  <c r="FG194" i="8" s="1"/>
  <c r="CE193" i="8"/>
  <c r="CF193" i="8"/>
  <c r="CF192" i="8"/>
  <c r="CE192" i="8"/>
  <c r="CG191" i="8"/>
  <c r="CE191" i="8"/>
  <c r="CE190" i="8"/>
  <c r="CF190" i="8"/>
  <c r="CF189" i="8"/>
  <c r="CE189" i="8"/>
  <c r="CG188" i="8"/>
  <c r="CE188" i="8"/>
  <c r="CG187" i="8"/>
  <c r="CF187" i="8"/>
  <c r="CE187" i="8"/>
  <c r="CE186" i="8"/>
  <c r="CG186" i="8"/>
  <c r="FG186" i="8" s="1"/>
  <c r="CF185" i="8"/>
  <c r="CE185" i="8"/>
  <c r="CE184" i="8"/>
  <c r="CG184" i="8"/>
  <c r="FG184" i="8" s="1"/>
  <c r="CF183" i="8"/>
  <c r="CE183" i="8"/>
  <c r="CG182" i="8"/>
  <c r="CE182" i="8"/>
  <c r="CG181" i="8"/>
  <c r="CF181" i="8"/>
  <c r="CE181" i="8"/>
  <c r="CG180" i="8"/>
  <c r="CH180" i="8" s="1"/>
  <c r="CG178" i="8"/>
  <c r="CE178" i="8"/>
  <c r="CE177" i="8"/>
  <c r="CF177" i="8"/>
  <c r="CF176" i="8"/>
  <c r="CE176" i="8"/>
  <c r="CF171" i="8"/>
  <c r="CE171" i="8"/>
  <c r="CG171" i="8"/>
  <c r="CG170" i="8"/>
  <c r="FG170" i="8" s="1"/>
  <c r="CE170" i="8"/>
  <c r="CG169" i="8"/>
  <c r="CE169" i="8"/>
  <c r="CE168" i="8"/>
  <c r="CF168" i="8"/>
  <c r="CF167" i="8"/>
  <c r="CE167" i="8"/>
  <c r="CG166" i="8"/>
  <c r="CE166" i="8"/>
  <c r="CG165" i="8"/>
  <c r="CE165" i="8"/>
  <c r="CE164" i="8"/>
  <c r="CF164" i="8"/>
  <c r="CG163" i="8"/>
  <c r="CF163" i="8"/>
  <c r="CE163" i="8"/>
  <c r="CE162" i="8"/>
  <c r="CG162" i="8"/>
  <c r="FG162" i="8" s="1"/>
  <c r="CF161" i="8"/>
  <c r="CE161" i="8"/>
  <c r="CG160" i="8"/>
  <c r="CE160" i="8"/>
  <c r="CG159" i="8"/>
  <c r="CF159" i="8"/>
  <c r="CE159" i="8"/>
  <c r="CF158" i="8"/>
  <c r="CE158" i="8"/>
  <c r="CG158" i="8"/>
  <c r="FG158" i="8" s="1"/>
  <c r="CE157" i="8"/>
  <c r="CF157" i="8"/>
  <c r="CG156" i="8"/>
  <c r="CF156" i="8"/>
  <c r="CE156" i="8"/>
  <c r="CG155" i="8"/>
  <c r="CF155" i="8"/>
  <c r="CE155" i="8"/>
  <c r="CE154" i="8"/>
  <c r="CF154" i="8"/>
  <c r="CF153" i="8"/>
  <c r="CE153" i="8"/>
  <c r="CG152" i="8"/>
  <c r="CE152" i="8"/>
  <c r="CF151" i="8"/>
  <c r="CE151" i="8"/>
  <c r="CG151" i="8"/>
  <c r="FG151" i="8" s="1"/>
  <c r="CE150" i="8"/>
  <c r="CF150" i="8"/>
  <c r="CG149" i="8"/>
  <c r="CF149" i="8"/>
  <c r="CE149" i="8"/>
  <c r="CE148" i="8"/>
  <c r="CG148" i="8"/>
  <c r="CF147" i="8"/>
  <c r="CE147" i="8"/>
  <c r="CG146" i="8"/>
  <c r="CE146" i="8"/>
  <c r="CG145" i="8"/>
  <c r="CF145" i="8"/>
  <c r="CE145" i="8"/>
  <c r="CF144" i="8"/>
  <c r="CE144" i="8"/>
  <c r="CG144" i="8"/>
  <c r="FG144" i="8" s="1"/>
  <c r="CE143" i="8"/>
  <c r="CF143" i="8"/>
  <c r="CG142" i="8"/>
  <c r="CF142" i="8"/>
  <c r="CE142" i="8"/>
  <c r="CG141" i="8"/>
  <c r="CF141" i="8"/>
  <c r="CE141" i="8"/>
  <c r="CE140" i="8"/>
  <c r="CF140" i="8"/>
  <c r="CF139" i="8"/>
  <c r="CE139" i="8"/>
  <c r="CG138" i="8"/>
  <c r="CE138" i="8"/>
  <c r="CG137" i="8"/>
  <c r="CF137" i="8"/>
  <c r="CE137" i="8"/>
  <c r="CF136" i="8"/>
  <c r="CE136" i="8"/>
  <c r="CG136" i="8"/>
  <c r="CE135" i="8"/>
  <c r="CF135" i="8"/>
  <c r="CG134" i="8"/>
  <c r="CF134" i="8"/>
  <c r="CE134" i="8"/>
  <c r="CG133" i="8"/>
  <c r="CF133" i="8"/>
  <c r="CE133" i="8"/>
  <c r="CE132" i="8"/>
  <c r="CF132" i="8"/>
  <c r="CF131" i="8"/>
  <c r="CE131" i="8"/>
  <c r="CG130" i="8"/>
  <c r="CE130" i="8"/>
  <c r="CG129" i="8"/>
  <c r="CF129" i="8"/>
  <c r="CE129" i="8"/>
  <c r="CF128" i="8"/>
  <c r="CE128" i="8"/>
  <c r="CG128" i="8"/>
  <c r="FG128" i="8" s="1"/>
  <c r="CE127" i="8"/>
  <c r="CF127" i="8"/>
  <c r="CG126" i="8"/>
  <c r="CF126" i="8"/>
  <c r="CE126" i="8"/>
  <c r="CG125" i="8"/>
  <c r="CF125" i="8"/>
  <c r="CE125" i="8"/>
  <c r="CE124" i="8"/>
  <c r="CF124" i="8"/>
  <c r="CF123" i="8"/>
  <c r="CE123" i="8"/>
  <c r="CG122" i="8"/>
  <c r="CE122" i="8"/>
  <c r="CG121" i="8"/>
  <c r="CF121" i="8"/>
  <c r="CE121" i="8"/>
  <c r="CF120" i="8"/>
  <c r="CE120" i="8"/>
  <c r="CG120" i="8"/>
  <c r="CE119" i="8"/>
  <c r="CF119" i="8"/>
  <c r="CG118" i="8"/>
  <c r="CF118" i="8"/>
  <c r="CE118" i="8"/>
  <c r="CG117" i="8"/>
  <c r="CF117" i="8"/>
  <c r="CE117" i="8"/>
  <c r="CE116" i="8"/>
  <c r="CF116" i="8"/>
  <c r="CF115" i="8"/>
  <c r="CE115" i="8"/>
  <c r="CG114" i="8"/>
  <c r="CE114" i="8"/>
  <c r="CG113" i="8"/>
  <c r="CF113" i="8"/>
  <c r="CE113" i="8"/>
  <c r="CF112" i="8"/>
  <c r="CE112" i="8"/>
  <c r="CG112" i="8"/>
  <c r="CG111" i="8"/>
  <c r="CE111" i="8"/>
  <c r="CE110" i="8"/>
  <c r="CG110" i="8"/>
  <c r="CF109" i="8"/>
  <c r="CE109" i="8"/>
  <c r="CG108" i="8"/>
  <c r="CE108" i="8"/>
  <c r="CG107" i="8"/>
  <c r="CF107" i="8"/>
  <c r="CE107" i="8"/>
  <c r="CF106" i="8"/>
  <c r="CE106" i="8"/>
  <c r="CG106" i="8"/>
  <c r="CE105" i="8"/>
  <c r="CF105" i="8"/>
  <c r="CG104" i="8"/>
  <c r="CF104" i="8"/>
  <c r="CE104" i="8"/>
  <c r="CG103" i="8"/>
  <c r="CF103" i="8"/>
  <c r="CE103" i="8"/>
  <c r="CE102" i="8"/>
  <c r="CF102" i="8"/>
  <c r="CF101" i="8"/>
  <c r="CE101" i="8"/>
  <c r="CG100" i="8"/>
  <c r="CE100" i="8"/>
  <c r="CG99" i="8"/>
  <c r="CF99" i="8"/>
  <c r="CE99" i="8"/>
  <c r="CF98" i="8"/>
  <c r="CE98" i="8"/>
  <c r="CG98" i="8"/>
  <c r="FG98" i="8" s="1"/>
  <c r="CE97" i="8"/>
  <c r="CF97" i="8"/>
  <c r="CG96" i="8"/>
  <c r="CF96" i="8"/>
  <c r="CE96" i="8"/>
  <c r="CE95" i="8"/>
  <c r="CG95" i="8"/>
  <c r="FG95" i="8" s="1"/>
  <c r="CF94" i="8"/>
  <c r="CE94" i="8"/>
  <c r="CG93" i="8"/>
  <c r="CE93" i="8"/>
  <c r="CG92" i="8"/>
  <c r="CF92" i="8"/>
  <c r="CE92" i="8"/>
  <c r="CF91" i="8"/>
  <c r="CE91" i="8"/>
  <c r="CG91" i="8"/>
  <c r="FG91" i="8" s="1"/>
  <c r="CE90" i="8"/>
  <c r="CF90" i="8"/>
  <c r="CF86" i="8"/>
  <c r="CE85" i="8"/>
  <c r="CE84" i="8"/>
  <c r="CF82" i="8"/>
  <c r="CE82" i="8"/>
  <c r="CE81" i="8"/>
  <c r="CG80" i="8"/>
  <c r="CF79" i="8"/>
  <c r="CG85" i="8"/>
  <c r="CE83" i="8"/>
  <c r="CF83" i="8"/>
  <c r="CG81" i="8"/>
  <c r="CF80" i="8"/>
  <c r="CE80" i="8"/>
  <c r="CE79" i="8"/>
  <c r="CG79" i="8"/>
  <c r="CF75" i="8"/>
  <c r="CE75" i="8"/>
  <c r="CG75" i="8"/>
  <c r="FG75" i="8" s="1"/>
  <c r="CE74" i="8"/>
  <c r="CF74" i="8"/>
  <c r="CF73" i="8"/>
  <c r="CE73" i="8"/>
  <c r="CG72" i="8"/>
  <c r="CE72" i="8"/>
  <c r="CE71" i="8"/>
  <c r="CF71" i="8"/>
  <c r="CF70" i="8"/>
  <c r="CE70" i="8"/>
  <c r="CG69" i="8"/>
  <c r="CE69" i="8"/>
  <c r="CG68" i="8"/>
  <c r="CF68" i="8"/>
  <c r="CE68" i="8"/>
  <c r="CF63" i="8"/>
  <c r="CE63" i="8"/>
  <c r="CG63" i="8"/>
  <c r="FG63" i="8" s="1"/>
  <c r="CE62" i="8"/>
  <c r="CF62" i="8"/>
  <c r="CF61" i="8"/>
  <c r="CE61" i="8"/>
  <c r="CG60" i="8"/>
  <c r="CE60" i="8"/>
  <c r="CE59" i="8"/>
  <c r="CF59" i="8"/>
  <c r="CF58" i="8"/>
  <c r="CE58" i="8"/>
  <c r="CG57" i="8"/>
  <c r="CE57" i="8"/>
  <c r="CG56" i="8"/>
  <c r="CF56" i="8"/>
  <c r="CE56" i="8"/>
  <c r="CF55" i="8"/>
  <c r="CE55" i="8"/>
  <c r="CG55" i="8"/>
  <c r="FG55" i="8" s="1"/>
  <c r="CE54" i="8"/>
  <c r="CF54" i="8"/>
  <c r="CF53" i="8"/>
  <c r="CE53" i="8"/>
  <c r="CG52" i="8"/>
  <c r="CE52" i="8"/>
  <c r="CE51" i="8"/>
  <c r="CF51" i="8"/>
  <c r="CF50" i="8"/>
  <c r="CE50" i="8"/>
  <c r="CG49" i="8"/>
  <c r="CE49" i="8"/>
  <c r="CG48" i="8"/>
  <c r="CE48" i="8"/>
  <c r="CE47" i="8"/>
  <c r="CF47" i="8"/>
  <c r="CG46" i="8"/>
  <c r="CE46" i="8"/>
  <c r="CG45" i="8"/>
  <c r="FG45" i="8" s="1"/>
  <c r="CE45" i="8"/>
  <c r="CG44" i="8"/>
  <c r="CE44" i="8"/>
  <c r="CG43" i="8"/>
  <c r="CF43" i="8"/>
  <c r="CE43" i="8"/>
  <c r="CG42" i="8"/>
  <c r="CF42" i="8"/>
  <c r="CE42" i="8"/>
  <c r="CG41" i="8"/>
  <c r="CF41" i="8"/>
  <c r="CE41" i="8"/>
  <c r="CG40" i="8"/>
  <c r="CF40" i="8"/>
  <c r="CE40" i="8"/>
  <c r="CG39" i="8"/>
  <c r="FG39" i="8" s="1"/>
  <c r="CE39" i="8"/>
  <c r="CE38" i="8"/>
  <c r="CG38" i="8"/>
  <c r="FG38" i="8" s="1"/>
  <c r="CF37" i="8"/>
  <c r="CE37" i="8"/>
  <c r="CG36" i="8"/>
  <c r="CE36" i="8"/>
  <c r="CG35" i="8"/>
  <c r="CF35" i="8"/>
  <c r="CE35" i="8"/>
  <c r="CF34" i="8"/>
  <c r="CE34" i="8"/>
  <c r="CG34" i="8"/>
  <c r="FG34" i="8" s="1"/>
  <c r="CE33" i="8"/>
  <c r="CF33" i="8"/>
  <c r="CG32" i="8"/>
  <c r="CF32" i="8"/>
  <c r="CE32" i="8"/>
  <c r="CG31" i="8"/>
  <c r="CF31" i="8"/>
  <c r="CE31" i="8"/>
  <c r="CG30" i="8"/>
  <c r="CE30" i="8"/>
  <c r="CG29" i="8"/>
  <c r="CE29" i="8"/>
  <c r="CE28" i="8"/>
  <c r="CG28" i="8"/>
  <c r="CG27" i="8"/>
  <c r="CE27" i="8"/>
  <c r="CG26" i="8"/>
  <c r="CE26" i="8"/>
  <c r="CG25" i="8"/>
  <c r="CE25" i="8"/>
  <c r="CF24" i="8"/>
  <c r="CE24" i="8"/>
  <c r="CG24" i="8"/>
  <c r="FG24" i="8" s="1"/>
  <c r="CG23" i="8"/>
  <c r="CE23" i="8"/>
  <c r="CG22" i="8"/>
  <c r="CF22" i="8"/>
  <c r="CE22" i="8"/>
  <c r="CE21" i="8"/>
  <c r="CF21" i="8"/>
  <c r="CG20" i="8"/>
  <c r="CE20" i="8"/>
  <c r="CF19" i="8"/>
  <c r="CE19" i="8"/>
  <c r="CG19" i="8"/>
  <c r="FG19" i="8" s="1"/>
  <c r="CE18" i="8"/>
  <c r="CF18" i="8"/>
  <c r="CG17" i="8"/>
  <c r="CE17" i="8"/>
  <c r="CG16" i="8"/>
  <c r="CE16" i="8"/>
  <c r="CG15" i="8"/>
  <c r="CE15" i="8"/>
  <c r="CF14" i="8"/>
  <c r="CE14" i="8"/>
  <c r="CG14" i="8"/>
  <c r="FG14" i="8" s="1"/>
  <c r="CE13" i="8"/>
  <c r="CF13" i="8"/>
  <c r="CG12" i="8"/>
  <c r="CE12" i="8"/>
  <c r="CE11" i="8"/>
  <c r="CF11" i="8"/>
  <c r="CF10" i="8"/>
  <c r="CE10" i="8"/>
  <c r="CG9" i="8"/>
  <c r="CF9" i="8"/>
  <c r="CE9" i="8"/>
  <c r="CG8" i="8"/>
  <c r="CF8" i="8"/>
  <c r="CE8" i="8"/>
  <c r="CF7" i="8"/>
  <c r="CE7" i="8"/>
  <c r="CG7" i="8"/>
  <c r="FG7" i="8" s="1"/>
  <c r="CE6" i="8"/>
  <c r="CF6" i="8"/>
  <c r="CG5" i="8"/>
  <c r="CF5" i="8"/>
  <c r="CE5" i="8"/>
  <c r="CG4" i="8"/>
  <c r="CF4" i="8"/>
  <c r="CI81" i="8" l="1"/>
  <c r="FG81" i="8"/>
  <c r="CI114" i="8"/>
  <c r="FG114" i="8"/>
  <c r="CI130" i="8"/>
  <c r="FG130" i="8"/>
  <c r="CH156" i="8"/>
  <c r="FG156" i="8"/>
  <c r="FG171" i="8"/>
  <c r="CI261" i="8"/>
  <c r="FG261" i="8"/>
  <c r="CH287" i="8"/>
  <c r="BW287" i="8"/>
  <c r="BL287" i="8" s="1"/>
  <c r="FG287" i="8"/>
  <c r="CH398" i="8"/>
  <c r="BW398" i="8"/>
  <c r="BL398" i="8" s="1"/>
  <c r="FG398" i="8"/>
  <c r="BW414" i="8"/>
  <c r="BL414" i="8" s="1"/>
  <c r="FG414" i="8"/>
  <c r="CH435" i="8"/>
  <c r="FG435" i="8"/>
  <c r="FG458" i="8"/>
  <c r="CH537" i="8"/>
  <c r="FG537" i="8"/>
  <c r="CH556" i="8"/>
  <c r="FG556" i="8"/>
  <c r="BW556" i="8"/>
  <c r="BL556" i="8" s="1"/>
  <c r="CI585" i="8"/>
  <c r="BW585" i="8"/>
  <c r="BL585" i="8" s="1"/>
  <c r="FG585" i="8"/>
  <c r="CH598" i="8"/>
  <c r="FG598" i="8"/>
  <c r="BW598" i="8"/>
  <c r="BL598" i="8" s="1"/>
  <c r="CH636" i="8"/>
  <c r="FG636" i="8"/>
  <c r="FP19" i="8"/>
  <c r="FH19" i="8"/>
  <c r="CH32" i="8"/>
  <c r="FG32" i="8"/>
  <c r="FH170" i="8"/>
  <c r="FP170" i="8"/>
  <c r="CI292" i="8"/>
  <c r="BW292" i="8"/>
  <c r="BL292" i="8" s="1"/>
  <c r="FG292" i="8"/>
  <c r="CI300" i="8"/>
  <c r="BW300" i="8"/>
  <c r="BL300" i="8" s="1"/>
  <c r="FG300" i="8"/>
  <c r="BW308" i="8"/>
  <c r="BL308" i="8" s="1"/>
  <c r="FG308" i="8"/>
  <c r="CI318" i="8"/>
  <c r="FG318" i="8"/>
  <c r="FG329" i="8"/>
  <c r="CH353" i="8"/>
  <c r="FG353" i="8"/>
  <c r="CH145" i="8"/>
  <c r="FG145" i="8"/>
  <c r="FP194" i="8"/>
  <c r="FH194" i="8"/>
  <c r="FP260" i="8"/>
  <c r="FH260" i="8"/>
  <c r="CI273" i="8"/>
  <c r="BW273" i="8"/>
  <c r="BL273" i="8" s="1"/>
  <c r="FG273" i="8"/>
  <c r="CI346" i="8"/>
  <c r="BW346" i="8"/>
  <c r="BL346" i="8" s="1"/>
  <c r="FG346" i="8"/>
  <c r="CH373" i="8"/>
  <c r="FG373" i="8"/>
  <c r="CH384" i="8"/>
  <c r="BW384" i="8"/>
  <c r="BL384" i="8" s="1"/>
  <c r="FG384" i="8"/>
  <c r="CH392" i="8"/>
  <c r="BW392" i="8"/>
  <c r="BL392" i="8" s="1"/>
  <c r="FG392" i="8"/>
  <c r="CI400" i="8"/>
  <c r="BW400" i="8"/>
  <c r="BL400" i="8" s="1"/>
  <c r="FG400" i="8"/>
  <c r="CI416" i="8"/>
  <c r="FG416" i="8"/>
  <c r="BW416" i="8"/>
  <c r="BL416" i="8" s="1"/>
  <c r="CH434" i="8"/>
  <c r="FG434" i="8"/>
  <c r="FG467" i="8"/>
  <c r="CH533" i="8"/>
  <c r="FG533" i="8"/>
  <c r="FG575" i="8"/>
  <c r="BW575" i="8"/>
  <c r="BL575" i="8" s="1"/>
  <c r="CH587" i="8"/>
  <c r="FG587" i="8"/>
  <c r="BW587" i="8"/>
  <c r="BL587" i="8" s="1"/>
  <c r="BW604" i="8"/>
  <c r="BL604" i="8" s="1"/>
  <c r="FG604" i="8"/>
  <c r="CH617" i="8"/>
  <c r="FG617" i="8"/>
  <c r="BW617" i="8"/>
  <c r="BL617" i="8" s="1"/>
  <c r="CH41" i="8"/>
  <c r="BW41" i="8"/>
  <c r="BL41" i="8" s="1"/>
  <c r="FG41" i="8"/>
  <c r="CH52" i="8"/>
  <c r="FG52" i="8"/>
  <c r="CH80" i="8"/>
  <c r="FG80" i="8"/>
  <c r="CI93" i="8"/>
  <c r="FG93" i="8"/>
  <c r="CI103" i="8"/>
  <c r="FG103" i="8"/>
  <c r="CI169" i="8"/>
  <c r="FG169" i="8"/>
  <c r="FG212" i="8"/>
  <c r="CH270" i="8"/>
  <c r="BW270" i="8"/>
  <c r="BL270" i="8" s="1"/>
  <c r="FG270" i="8"/>
  <c r="CH302" i="8"/>
  <c r="FG302" i="8"/>
  <c r="BW302" i="8"/>
  <c r="BL302" i="8" s="1"/>
  <c r="CI339" i="8"/>
  <c r="FG339" i="8"/>
  <c r="CH397" i="8"/>
  <c r="BW397" i="8"/>
  <c r="BL397" i="8" s="1"/>
  <c r="FG397" i="8"/>
  <c r="BW405" i="8"/>
  <c r="BL405" i="8" s="1"/>
  <c r="FG405" i="8"/>
  <c r="CI469" i="8"/>
  <c r="FG469" i="8"/>
  <c r="CH505" i="8"/>
  <c r="FG505" i="8"/>
  <c r="CH532" i="8"/>
  <c r="FG532" i="8"/>
  <c r="FG547" i="8"/>
  <c r="CH562" i="8"/>
  <c r="BW562" i="8"/>
  <c r="BL562" i="8" s="1"/>
  <c r="FG562" i="8"/>
  <c r="FH632" i="8"/>
  <c r="FP632" i="8"/>
  <c r="CI638" i="8"/>
  <c r="FG638" i="8"/>
  <c r="FG653" i="8"/>
  <c r="BW653" i="8"/>
  <c r="BL653" i="8" s="1"/>
  <c r="FH14" i="8"/>
  <c r="FP14" i="8"/>
  <c r="CH17" i="8"/>
  <c r="FG17" i="8"/>
  <c r="FG28" i="8"/>
  <c r="CH31" i="8"/>
  <c r="FG31" i="8"/>
  <c r="FH38" i="8"/>
  <c r="FP38" i="8"/>
  <c r="FP63" i="8"/>
  <c r="FH63" i="8"/>
  <c r="CH68" i="8"/>
  <c r="FG68" i="8"/>
  <c r="CH72" i="8"/>
  <c r="FG72" i="8"/>
  <c r="FG79" i="8"/>
  <c r="CH96" i="8"/>
  <c r="FG96" i="8"/>
  <c r="CH99" i="8"/>
  <c r="FG99" i="8"/>
  <c r="CI122" i="8"/>
  <c r="FG122" i="8"/>
  <c r="CI138" i="8"/>
  <c r="FG138" i="8"/>
  <c r="CH181" i="8"/>
  <c r="FG181" i="8"/>
  <c r="CH200" i="8"/>
  <c r="BW200" i="8"/>
  <c r="BL200" i="8" s="1"/>
  <c r="FG200" i="8"/>
  <c r="CH219" i="8"/>
  <c r="BW219" i="8"/>
  <c r="BL219" i="8" s="1"/>
  <c r="FG219" i="8"/>
  <c r="FP243" i="8"/>
  <c r="FH243" i="8"/>
  <c r="CH250" i="8"/>
  <c r="FG250" i="8"/>
  <c r="CI259" i="8"/>
  <c r="FG259" i="8"/>
  <c r="CI275" i="8"/>
  <c r="BW275" i="8"/>
  <c r="BL275" i="8" s="1"/>
  <c r="FG275" i="8"/>
  <c r="CI283" i="8"/>
  <c r="BW283" i="8"/>
  <c r="BL283" i="8" s="1"/>
  <c r="FG283" i="8"/>
  <c r="CH291" i="8"/>
  <c r="BW291" i="8"/>
  <c r="BL291" i="8" s="1"/>
  <c r="FG291" i="8"/>
  <c r="CH299" i="8"/>
  <c r="BW299" i="8"/>
  <c r="BL299" i="8" s="1"/>
  <c r="FG299" i="8"/>
  <c r="CH307" i="8"/>
  <c r="FG307" i="8"/>
  <c r="BW307" i="8"/>
  <c r="BL307" i="8" s="1"/>
  <c r="FH321" i="8"/>
  <c r="FP321" i="8"/>
  <c r="CH345" i="8"/>
  <c r="FG345" i="8"/>
  <c r="BW345" i="8"/>
  <c r="BL345" i="8" s="1"/>
  <c r="FH360" i="8"/>
  <c r="FP360" i="8"/>
  <c r="CI366" i="8"/>
  <c r="FG366" i="8"/>
  <c r="FH369" i="8"/>
  <c r="FP369" i="8"/>
  <c r="CI375" i="8"/>
  <c r="FG375" i="8"/>
  <c r="CI386" i="8"/>
  <c r="FG386" i="8"/>
  <c r="BW386" i="8"/>
  <c r="BL386" i="8" s="1"/>
  <c r="CI394" i="8"/>
  <c r="BW394" i="8"/>
  <c r="BL394" i="8" s="1"/>
  <c r="FG394" i="8"/>
  <c r="CH402" i="8"/>
  <c r="BW402" i="8"/>
  <c r="BL402" i="8" s="1"/>
  <c r="FG402" i="8"/>
  <c r="CH433" i="8"/>
  <c r="FG433" i="8"/>
  <c r="CI441" i="8"/>
  <c r="FG441" i="8"/>
  <c r="CH453" i="8"/>
  <c r="FG453" i="8"/>
  <c r="FG456" i="8"/>
  <c r="FG473" i="8"/>
  <c r="FG490" i="8"/>
  <c r="FG494" i="8"/>
  <c r="CI497" i="8"/>
  <c r="FG497" i="8"/>
  <c r="CI512" i="8"/>
  <c r="FG512" i="8"/>
  <c r="CH523" i="8"/>
  <c r="FG523" i="8"/>
  <c r="CH531" i="8"/>
  <c r="FG531" i="8"/>
  <c r="CI542" i="8"/>
  <c r="FG542" i="8"/>
  <c r="FG558" i="8"/>
  <c r="BW558" i="8"/>
  <c r="BL558" i="8" s="1"/>
  <c r="FG568" i="8"/>
  <c r="BW568" i="8"/>
  <c r="BL568" i="8" s="1"/>
  <c r="CI570" i="8"/>
  <c r="FG570" i="8"/>
  <c r="BW570" i="8"/>
  <c r="BL570" i="8" s="1"/>
  <c r="CH574" i="8"/>
  <c r="BW574" i="8"/>
  <c r="BL574" i="8" s="1"/>
  <c r="FG574" i="8"/>
  <c r="CH603" i="8"/>
  <c r="BW603" i="8"/>
  <c r="BL603" i="8" s="1"/>
  <c r="FG603" i="8"/>
  <c r="FG616" i="8"/>
  <c r="BW616" i="8"/>
  <c r="BL616" i="8" s="1"/>
  <c r="FG620" i="8"/>
  <c r="BW620" i="8"/>
  <c r="BL620" i="8" s="1"/>
  <c r="BW646" i="8"/>
  <c r="BL646" i="8" s="1"/>
  <c r="FG646" i="8"/>
  <c r="CI15" i="8"/>
  <c r="FG15" i="8"/>
  <c r="CH104" i="8"/>
  <c r="FG104" i="8"/>
  <c r="CH159" i="8"/>
  <c r="FG159" i="8"/>
  <c r="CH178" i="8"/>
  <c r="FG178" i="8"/>
  <c r="CH295" i="8"/>
  <c r="FG295" i="8"/>
  <c r="BW295" i="8"/>
  <c r="BL295" i="8" s="1"/>
  <c r="CH311" i="8"/>
  <c r="BW311" i="8"/>
  <c r="BL311" i="8" s="1"/>
  <c r="FG311" i="8"/>
  <c r="CI390" i="8"/>
  <c r="BW390" i="8"/>
  <c r="BL390" i="8" s="1"/>
  <c r="FG390" i="8"/>
  <c r="FH421" i="8"/>
  <c r="FP421" i="8"/>
  <c r="CH443" i="8"/>
  <c r="FG443" i="8"/>
  <c r="CH477" i="8"/>
  <c r="FG477" i="8"/>
  <c r="FG492" i="8"/>
  <c r="CH595" i="8"/>
  <c r="BW595" i="8"/>
  <c r="BL595" i="8" s="1"/>
  <c r="FG595" i="8"/>
  <c r="CH608" i="8"/>
  <c r="FG608" i="8"/>
  <c r="BW608" i="8"/>
  <c r="BL608" i="8" s="1"/>
  <c r="CI25" i="8"/>
  <c r="FG25" i="8"/>
  <c r="FP39" i="8"/>
  <c r="FH39" i="8"/>
  <c r="CI49" i="8"/>
  <c r="FG49" i="8"/>
  <c r="CH60" i="8"/>
  <c r="FG60" i="8"/>
  <c r="CH149" i="8"/>
  <c r="FG149" i="8"/>
  <c r="CH202" i="8"/>
  <c r="FG202" i="8"/>
  <c r="BW202" i="8"/>
  <c r="BL202" i="8" s="1"/>
  <c r="CH284" i="8"/>
  <c r="BW284" i="8"/>
  <c r="BL284" i="8" s="1"/>
  <c r="FG284" i="8"/>
  <c r="FP340" i="8"/>
  <c r="FH340" i="8"/>
  <c r="CI379" i="8"/>
  <c r="BW379" i="8"/>
  <c r="BL379" i="8" s="1"/>
  <c r="FG379" i="8"/>
  <c r="FG403" i="8"/>
  <c r="BW403" i="8"/>
  <c r="BL403" i="8" s="1"/>
  <c r="CH526" i="8"/>
  <c r="FG526" i="8"/>
  <c r="BW605" i="8"/>
  <c r="BL605" i="8" s="1"/>
  <c r="FG605" i="8"/>
  <c r="CH621" i="8"/>
  <c r="FG621" i="8"/>
  <c r="BW621" i="8"/>
  <c r="BL621" i="8" s="1"/>
  <c r="FP91" i="8"/>
  <c r="FH91" i="8"/>
  <c r="CI100" i="8"/>
  <c r="FG100" i="8"/>
  <c r="CH113" i="8"/>
  <c r="FG113" i="8"/>
  <c r="CH126" i="8"/>
  <c r="FG126" i="8"/>
  <c r="CI152" i="8"/>
  <c r="FG152" i="8"/>
  <c r="CI305" i="8"/>
  <c r="BL305" i="8"/>
  <c r="BB305" i="8" s="1"/>
  <c r="FP333" i="8"/>
  <c r="FH333" i="8"/>
  <c r="FG424" i="8"/>
  <c r="FH442" i="8"/>
  <c r="FP442" i="8"/>
  <c r="FP484" i="8"/>
  <c r="FH484" i="8"/>
  <c r="FG506" i="8"/>
  <c r="CI581" i="8"/>
  <c r="FG581" i="8"/>
  <c r="BW581" i="8"/>
  <c r="BL581" i="8" s="1"/>
  <c r="FG614" i="8"/>
  <c r="BW614" i="8"/>
  <c r="BL614" i="8" s="1"/>
  <c r="FP162" i="8"/>
  <c r="FH162" i="8"/>
  <c r="CI220" i="8"/>
  <c r="FG220" i="8"/>
  <c r="FH264" i="8"/>
  <c r="FP264" i="8"/>
  <c r="CH278" i="8"/>
  <c r="BW278" i="8"/>
  <c r="BL278" i="8" s="1"/>
  <c r="FG278" i="8"/>
  <c r="CH310" i="8"/>
  <c r="BW310" i="8"/>
  <c r="BL310" i="8" s="1"/>
  <c r="FG310" i="8"/>
  <c r="CH460" i="8"/>
  <c r="FG460" i="8"/>
  <c r="CI476" i="8"/>
  <c r="FG476" i="8"/>
  <c r="FH495" i="8"/>
  <c r="FP495" i="8"/>
  <c r="CH509" i="8"/>
  <c r="FG509" i="8"/>
  <c r="FG540" i="8"/>
  <c r="FG559" i="8"/>
  <c r="BW559" i="8"/>
  <c r="BL559" i="8" s="1"/>
  <c r="FG578" i="8"/>
  <c r="BW578" i="8"/>
  <c r="BL578" i="8" s="1"/>
  <c r="CI9" i="8"/>
  <c r="FG9" i="8"/>
  <c r="CI20" i="8"/>
  <c r="FG20" i="8"/>
  <c r="FH24" i="8"/>
  <c r="FP24" i="8"/>
  <c r="CH27" i="8"/>
  <c r="FG27" i="8"/>
  <c r="CH43" i="8"/>
  <c r="FG43" i="8"/>
  <c r="FG85" i="8"/>
  <c r="CH92" i="8"/>
  <c r="FG92" i="8"/>
  <c r="FG106" i="8"/>
  <c r="CI125" i="8"/>
  <c r="FG125" i="8"/>
  <c r="CH141" i="8"/>
  <c r="FG141" i="8"/>
  <c r="FG148" i="8"/>
  <c r="FH158" i="8"/>
  <c r="FP158" i="8"/>
  <c r="CI188" i="8"/>
  <c r="FG188" i="8"/>
  <c r="CH206" i="8"/>
  <c r="FG206" i="8"/>
  <c r="FH234" i="8"/>
  <c r="FP234" i="8"/>
  <c r="CH272" i="8"/>
  <c r="FG272" i="8"/>
  <c r="BW272" i="8"/>
  <c r="BL272" i="8" s="1"/>
  <c r="CH280" i="8"/>
  <c r="BW280" i="8"/>
  <c r="BL280" i="8" s="1"/>
  <c r="FG280" i="8"/>
  <c r="CH288" i="8"/>
  <c r="BW288" i="8"/>
  <c r="BL288" i="8" s="1"/>
  <c r="FG288" i="8"/>
  <c r="CI296" i="8"/>
  <c r="FG296" i="8"/>
  <c r="BW296" i="8"/>
  <c r="BL296" i="8" s="1"/>
  <c r="CH304" i="8"/>
  <c r="FG304" i="8"/>
  <c r="BW304" i="8"/>
  <c r="BL304" i="8" s="1"/>
  <c r="CI323" i="8"/>
  <c r="FG323" i="8"/>
  <c r="CH338" i="8"/>
  <c r="FG338" i="8"/>
  <c r="FG352" i="8"/>
  <c r="CH383" i="8"/>
  <c r="BW383" i="8"/>
  <c r="BL383" i="8" s="1"/>
  <c r="FG383" i="8"/>
  <c r="CH391" i="8"/>
  <c r="BW391" i="8"/>
  <c r="BL391" i="8" s="1"/>
  <c r="FG391" i="8"/>
  <c r="CI399" i="8"/>
  <c r="BW399" i="8"/>
  <c r="BL399" i="8" s="1"/>
  <c r="FG399" i="8"/>
  <c r="CI407" i="8"/>
  <c r="BW407" i="8"/>
  <c r="BL407" i="8" s="1"/>
  <c r="FG407" i="8"/>
  <c r="CH415" i="8"/>
  <c r="FG415" i="8"/>
  <c r="BW415" i="8"/>
  <c r="BL415" i="8" s="1"/>
  <c r="CH422" i="8"/>
  <c r="FG422" i="8"/>
  <c r="CH425" i="8"/>
  <c r="FG425" i="8"/>
  <c r="FH445" i="8"/>
  <c r="FP445" i="8"/>
  <c r="FH465" i="8"/>
  <c r="FP465" i="8"/>
  <c r="CH472" i="8"/>
  <c r="FG472" i="8"/>
  <c r="CI478" i="8"/>
  <c r="FG478" i="8"/>
  <c r="CH486" i="8"/>
  <c r="FG486" i="8"/>
  <c r="FG501" i="8"/>
  <c r="FG508" i="8"/>
  <c r="FG516" i="8"/>
  <c r="CI522" i="8"/>
  <c r="FG522" i="8"/>
  <c r="CH530" i="8"/>
  <c r="FG530" i="8"/>
  <c r="CH554" i="8"/>
  <c r="BW554" i="8"/>
  <c r="BL554" i="8" s="1"/>
  <c r="FG554" i="8"/>
  <c r="CH561" i="8"/>
  <c r="BW561" i="8"/>
  <c r="BL561" i="8" s="1"/>
  <c r="FG561" i="8"/>
  <c r="CH565" i="8"/>
  <c r="BW565" i="8"/>
  <c r="BL565" i="8" s="1"/>
  <c r="FG565" i="8"/>
  <c r="CH577" i="8"/>
  <c r="FG577" i="8"/>
  <c r="BW577" i="8"/>
  <c r="BL577" i="8" s="1"/>
  <c r="CH580" i="8"/>
  <c r="FG580" i="8"/>
  <c r="BW580" i="8"/>
  <c r="BL580" i="8" s="1"/>
  <c r="FG589" i="8"/>
  <c r="BW589" i="8"/>
  <c r="BL589" i="8" s="1"/>
  <c r="FG597" i="8"/>
  <c r="BW597" i="8"/>
  <c r="BL597" i="8" s="1"/>
  <c r="CI599" i="8"/>
  <c r="FG599" i="8"/>
  <c r="BW599" i="8"/>
  <c r="BL599" i="8" s="1"/>
  <c r="FG607" i="8"/>
  <c r="BW607" i="8"/>
  <c r="BL607" i="8" s="1"/>
  <c r="CI609" i="8"/>
  <c r="FG609" i="8"/>
  <c r="BW609" i="8"/>
  <c r="BL609" i="8" s="1"/>
  <c r="BW623" i="8"/>
  <c r="BL623" i="8" s="1"/>
  <c r="FG623" i="8"/>
  <c r="FH635" i="8"/>
  <c r="FP635" i="8"/>
  <c r="CI637" i="8"/>
  <c r="FG637" i="8"/>
  <c r="BW649" i="8"/>
  <c r="BL649" i="8" s="1"/>
  <c r="FG649" i="8"/>
  <c r="BW656" i="8"/>
  <c r="BL656" i="8" s="1"/>
  <c r="FG656" i="8"/>
  <c r="CH5" i="8"/>
  <c r="FG5" i="8"/>
  <c r="CH42" i="8"/>
  <c r="BW42" i="8"/>
  <c r="BL42" i="8" s="1"/>
  <c r="FG42" i="8"/>
  <c r="FG111" i="8"/>
  <c r="CI209" i="8"/>
  <c r="FG209" i="8"/>
  <c r="CI248" i="8"/>
  <c r="FG248" i="8"/>
  <c r="CH279" i="8"/>
  <c r="BW279" i="8"/>
  <c r="BL279" i="8" s="1"/>
  <c r="FG279" i="8"/>
  <c r="CH350" i="8"/>
  <c r="FG350" i="8"/>
  <c r="CH382" i="8"/>
  <c r="BW382" i="8"/>
  <c r="BL382" i="8" s="1"/>
  <c r="FG382" i="8"/>
  <c r="CH417" i="8"/>
  <c r="FG417" i="8"/>
  <c r="CH629" i="8"/>
  <c r="FG629" i="8"/>
  <c r="CH650" i="8"/>
  <c r="BW650" i="8"/>
  <c r="BL650" i="8" s="1"/>
  <c r="FG650" i="8"/>
  <c r="CI29" i="8"/>
  <c r="FG29" i="8"/>
  <c r="FH45" i="8"/>
  <c r="FP45" i="8"/>
  <c r="CH117" i="8"/>
  <c r="FG117" i="8"/>
  <c r="CI166" i="8"/>
  <c r="FG166" i="8"/>
  <c r="CI240" i="8"/>
  <c r="FG240" i="8"/>
  <c r="CH276" i="8"/>
  <c r="BW276" i="8"/>
  <c r="BL276" i="8" s="1"/>
  <c r="FG276" i="8"/>
  <c r="CI357" i="8"/>
  <c r="FG357" i="8"/>
  <c r="CI387" i="8"/>
  <c r="BW387" i="8"/>
  <c r="BL387" i="8" s="1"/>
  <c r="FG387" i="8"/>
  <c r="CI395" i="8"/>
  <c r="FG395" i="8"/>
  <c r="BW395" i="8"/>
  <c r="BL395" i="8" s="1"/>
  <c r="CH431" i="8"/>
  <c r="FG431" i="8"/>
  <c r="FG451" i="8"/>
  <c r="CH502" i="8"/>
  <c r="FG502" i="8"/>
  <c r="FG572" i="8"/>
  <c r="BW572" i="8"/>
  <c r="BL572" i="8" s="1"/>
  <c r="CI69" i="8"/>
  <c r="FG69" i="8"/>
  <c r="CH129" i="8"/>
  <c r="FG129" i="8"/>
  <c r="CH142" i="8"/>
  <c r="FG142" i="8"/>
  <c r="FP230" i="8"/>
  <c r="FH230" i="8"/>
  <c r="CH256" i="8"/>
  <c r="FG256" i="8"/>
  <c r="CI281" i="8"/>
  <c r="FG281" i="8"/>
  <c r="BW281" i="8"/>
  <c r="BL281" i="8" s="1"/>
  <c r="CI289" i="8"/>
  <c r="BW289" i="8"/>
  <c r="BL289" i="8" s="1"/>
  <c r="FG289" i="8"/>
  <c r="CH325" i="8"/>
  <c r="FG325" i="8"/>
  <c r="CH413" i="8"/>
  <c r="FG413" i="8"/>
  <c r="FG427" i="8"/>
  <c r="CH438" i="8"/>
  <c r="FG438" i="8"/>
  <c r="CH457" i="8"/>
  <c r="FG457" i="8"/>
  <c r="CI487" i="8"/>
  <c r="FG487" i="8"/>
  <c r="CI555" i="8"/>
  <c r="FG555" i="8"/>
  <c r="BW555" i="8"/>
  <c r="BL555" i="8" s="1"/>
  <c r="FG579" i="8"/>
  <c r="BW579" i="8"/>
  <c r="BL579" i="8" s="1"/>
  <c r="FG628" i="8"/>
  <c r="CH4" i="8"/>
  <c r="FG4" i="8"/>
  <c r="CH48" i="8"/>
  <c r="FG48" i="8"/>
  <c r="FG136" i="8"/>
  <c r="CH155" i="8"/>
  <c r="FG155" i="8"/>
  <c r="FP186" i="8"/>
  <c r="FH186" i="8"/>
  <c r="CH204" i="8"/>
  <c r="BW204" i="8"/>
  <c r="BL204" i="8" s="1"/>
  <c r="FG204" i="8"/>
  <c r="CI228" i="8"/>
  <c r="FG228" i="8"/>
  <c r="CH294" i="8"/>
  <c r="BW294" i="8"/>
  <c r="BL294" i="8" s="1"/>
  <c r="FG294" i="8"/>
  <c r="CH313" i="8"/>
  <c r="BW313" i="8"/>
  <c r="BL313" i="8" s="1"/>
  <c r="FG313" i="8"/>
  <c r="CI328" i="8"/>
  <c r="FG328" i="8"/>
  <c r="CH426" i="8"/>
  <c r="FG426" i="8"/>
  <c r="CH466" i="8"/>
  <c r="FG466" i="8"/>
  <c r="CH584" i="8"/>
  <c r="FG584" i="8"/>
  <c r="BW584" i="8"/>
  <c r="BL584" i="8" s="1"/>
  <c r="BW600" i="8"/>
  <c r="BL600" i="8" s="1"/>
  <c r="FG600" i="8"/>
  <c r="FG16" i="8"/>
  <c r="FH34" i="8"/>
  <c r="FP34" i="8"/>
  <c r="CI40" i="8"/>
  <c r="FG40" i="8"/>
  <c r="BW40" i="8"/>
  <c r="BL40" i="8" s="1"/>
  <c r="FP55" i="8"/>
  <c r="FH55" i="8"/>
  <c r="CI108" i="8"/>
  <c r="FG108" i="8"/>
  <c r="CH118" i="8"/>
  <c r="FG118" i="8"/>
  <c r="CH121" i="8"/>
  <c r="FG121" i="8"/>
  <c r="CH134" i="8"/>
  <c r="FG134" i="8"/>
  <c r="CH137" i="8"/>
  <c r="FG137" i="8"/>
  <c r="FH151" i="8"/>
  <c r="FP151" i="8"/>
  <c r="CI160" i="8"/>
  <c r="FG160" i="8"/>
  <c r="CH199" i="8"/>
  <c r="BW199" i="8"/>
  <c r="BL199" i="8" s="1"/>
  <c r="FG199" i="8"/>
  <c r="CH203" i="8"/>
  <c r="FG203" i="8"/>
  <c r="BW203" i="8"/>
  <c r="BL203" i="8" s="1"/>
  <c r="CI225" i="8"/>
  <c r="FG225" i="8"/>
  <c r="FH249" i="8"/>
  <c r="FP249" i="8"/>
  <c r="CH269" i="8"/>
  <c r="BW269" i="8"/>
  <c r="BL269" i="8" s="1"/>
  <c r="FG269" i="8"/>
  <c r="CI277" i="8"/>
  <c r="BW277" i="8"/>
  <c r="BL277" i="8" s="1"/>
  <c r="FG277" i="8"/>
  <c r="CH285" i="8"/>
  <c r="BW285" i="8"/>
  <c r="BL285" i="8" s="1"/>
  <c r="FG285" i="8"/>
  <c r="BW293" i="8"/>
  <c r="BL293" i="8" s="1"/>
  <c r="FG293" i="8"/>
  <c r="BW301" i="8"/>
  <c r="BL301" i="8" s="1"/>
  <c r="FG301" i="8"/>
  <c r="CH309" i="8"/>
  <c r="BW309" i="8"/>
  <c r="BL309" i="8" s="1"/>
  <c r="FG309" i="8"/>
  <c r="CH312" i="8"/>
  <c r="FG312" i="8"/>
  <c r="BW312" i="8"/>
  <c r="BL312" i="8" s="1"/>
  <c r="CH368" i="8"/>
  <c r="FG368" i="8"/>
  <c r="CI380" i="8"/>
  <c r="FG380" i="8"/>
  <c r="BW380" i="8"/>
  <c r="BL380" i="8" s="1"/>
  <c r="CH388" i="8"/>
  <c r="FG388" i="8"/>
  <c r="BW388" i="8"/>
  <c r="BL388" i="8" s="1"/>
  <c r="BW396" i="8"/>
  <c r="BL396" i="8" s="1"/>
  <c r="FG396" i="8"/>
  <c r="CI404" i="8"/>
  <c r="FG404" i="8"/>
  <c r="BW404" i="8"/>
  <c r="BL404" i="8" s="1"/>
  <c r="CI418" i="8"/>
  <c r="FG418" i="8"/>
  <c r="FH429" i="8"/>
  <c r="FP429" i="8"/>
  <c r="CH436" i="8"/>
  <c r="FG436" i="8"/>
  <c r="FG452" i="8"/>
  <c r="CH468" i="8"/>
  <c r="FG468" i="8"/>
  <c r="FG482" i="8"/>
  <c r="CH496" i="8"/>
  <c r="FG496" i="8"/>
  <c r="CH500" i="8"/>
  <c r="FG500" i="8"/>
  <c r="CH511" i="8"/>
  <c r="FG511" i="8"/>
  <c r="CH515" i="8"/>
  <c r="FG515" i="8"/>
  <c r="CH521" i="8"/>
  <c r="BW521" i="8"/>
  <c r="BL521" i="8" s="1"/>
  <c r="FG521" i="8"/>
  <c r="CI529" i="8"/>
  <c r="FG529" i="8"/>
  <c r="CH541" i="8"/>
  <c r="FG541" i="8"/>
  <c r="CH545" i="8"/>
  <c r="FG545" i="8"/>
  <c r="FG557" i="8"/>
  <c r="BW557" i="8"/>
  <c r="BL557" i="8" s="1"/>
  <c r="BW573" i="8"/>
  <c r="BL573" i="8" s="1"/>
  <c r="FG573" i="8"/>
  <c r="BW596" i="8"/>
  <c r="BL596" i="8" s="1"/>
  <c r="FG596" i="8"/>
  <c r="FG602" i="8"/>
  <c r="BW602" i="8"/>
  <c r="BL602" i="8" s="1"/>
  <c r="BW606" i="8"/>
  <c r="BL606" i="8" s="1"/>
  <c r="FG606" i="8"/>
  <c r="CH612" i="8"/>
  <c r="FG612" i="8"/>
  <c r="BW612" i="8"/>
  <c r="BL612" i="8" s="1"/>
  <c r="CI615" i="8"/>
  <c r="FG615" i="8"/>
  <c r="BW615" i="8"/>
  <c r="BL615" i="8" s="1"/>
  <c r="CI619" i="8"/>
  <c r="FG619" i="8"/>
  <c r="BW619" i="8"/>
  <c r="BL619" i="8" s="1"/>
  <c r="CH622" i="8"/>
  <c r="FG622" i="8"/>
  <c r="BW622" i="8"/>
  <c r="BL622" i="8" s="1"/>
  <c r="CI630" i="8"/>
  <c r="FG630" i="8"/>
  <c r="CH634" i="8"/>
  <c r="FG634" i="8"/>
  <c r="CI651" i="8"/>
  <c r="BW651" i="8"/>
  <c r="BL651" i="8" s="1"/>
  <c r="FG651" i="8"/>
  <c r="CH8" i="8"/>
  <c r="FG8" i="8"/>
  <c r="CH22" i="8"/>
  <c r="FG22" i="8"/>
  <c r="FH95" i="8"/>
  <c r="FP95" i="8"/>
  <c r="CH107" i="8"/>
  <c r="FG107" i="8"/>
  <c r="CI146" i="8"/>
  <c r="FG146" i="8"/>
  <c r="CH205" i="8"/>
  <c r="BW205" i="8"/>
  <c r="BL205" i="8" s="1"/>
  <c r="FG205" i="8"/>
  <c r="FP223" i="8"/>
  <c r="FH223" i="8"/>
  <c r="CI251" i="8"/>
  <c r="FG251" i="8"/>
  <c r="CH271" i="8"/>
  <c r="BW271" i="8"/>
  <c r="BL271" i="8" s="1"/>
  <c r="FG271" i="8"/>
  <c r="CH303" i="8"/>
  <c r="BW303" i="8"/>
  <c r="BL303" i="8" s="1"/>
  <c r="FG303" i="8"/>
  <c r="CH406" i="8"/>
  <c r="BW406" i="8"/>
  <c r="BL406" i="8" s="1"/>
  <c r="FG406" i="8"/>
  <c r="CI461" i="8"/>
  <c r="FG461" i="8"/>
  <c r="CH527" i="8"/>
  <c r="FG527" i="8"/>
  <c r="CH601" i="8"/>
  <c r="FG601" i="8"/>
  <c r="BW601" i="8"/>
  <c r="BL601" i="8" s="1"/>
  <c r="CH647" i="8"/>
  <c r="BW647" i="8"/>
  <c r="BL647" i="8" s="1"/>
  <c r="FG647" i="8"/>
  <c r="CH35" i="8"/>
  <c r="FG35" i="8"/>
  <c r="CH56" i="8"/>
  <c r="FG56" i="8"/>
  <c r="FH98" i="8"/>
  <c r="FP98" i="8"/>
  <c r="CH133" i="8"/>
  <c r="FG133" i="8"/>
  <c r="CI367" i="8"/>
  <c r="FG367" i="8"/>
  <c r="CI454" i="8"/>
  <c r="FG454" i="8"/>
  <c r="FG618" i="8"/>
  <c r="BW618" i="8"/>
  <c r="BL618" i="8" s="1"/>
  <c r="CI182" i="8"/>
  <c r="FG182" i="8"/>
  <c r="CI297" i="8"/>
  <c r="BW297" i="8"/>
  <c r="BL297" i="8" s="1"/>
  <c r="FG297" i="8"/>
  <c r="CH430" i="8"/>
  <c r="FG430" i="8"/>
  <c r="CH463" i="8"/>
  <c r="FG463" i="8"/>
  <c r="CH491" i="8"/>
  <c r="FG491" i="8"/>
  <c r="FH510" i="8"/>
  <c r="FP510" i="8"/>
  <c r="CH525" i="8"/>
  <c r="FG525" i="8"/>
  <c r="BW591" i="8"/>
  <c r="BL591" i="8" s="1"/>
  <c r="FG591" i="8"/>
  <c r="FG611" i="8"/>
  <c r="BW611" i="8"/>
  <c r="BL611" i="8" s="1"/>
  <c r="CI44" i="8"/>
  <c r="BW44" i="8"/>
  <c r="BL44" i="8" s="1"/>
  <c r="FG44" i="8"/>
  <c r="FG110" i="8"/>
  <c r="FG120" i="8"/>
  <c r="CH165" i="8"/>
  <c r="FG165" i="8"/>
  <c r="CH286" i="8"/>
  <c r="BW286" i="8"/>
  <c r="BL286" i="8" s="1"/>
  <c r="FG286" i="8"/>
  <c r="CH381" i="8"/>
  <c r="BW381" i="8"/>
  <c r="BL381" i="8" s="1"/>
  <c r="FG381" i="8"/>
  <c r="CH389" i="8"/>
  <c r="BW389" i="8"/>
  <c r="BL389" i="8" s="1"/>
  <c r="FG389" i="8"/>
  <c r="CI483" i="8"/>
  <c r="FG483" i="8"/>
  <c r="CH524" i="8"/>
  <c r="FG524" i="8"/>
  <c r="CH590" i="8"/>
  <c r="FG590" i="8"/>
  <c r="BW590" i="8"/>
  <c r="BL590" i="8" s="1"/>
  <c r="CI613" i="8"/>
  <c r="FG613" i="8"/>
  <c r="BW613" i="8"/>
  <c r="BL613" i="8" s="1"/>
  <c r="FP7" i="8"/>
  <c r="FH7" i="8"/>
  <c r="FG23" i="8"/>
  <c r="CH12" i="8"/>
  <c r="FG12" i="8"/>
  <c r="FG26" i="8"/>
  <c r="FG30" i="8"/>
  <c r="CH46" i="8"/>
  <c r="FG46" i="8"/>
  <c r="CI57" i="8"/>
  <c r="FG57" i="8"/>
  <c r="FH75" i="8"/>
  <c r="FP75" i="8"/>
  <c r="FG112" i="8"/>
  <c r="FP128" i="8"/>
  <c r="FH128" i="8"/>
  <c r="FP144" i="8"/>
  <c r="FH144" i="8"/>
  <c r="CH163" i="8"/>
  <c r="FG163" i="8"/>
  <c r="FP184" i="8"/>
  <c r="FH184" i="8"/>
  <c r="CH187" i="8"/>
  <c r="FG187" i="8"/>
  <c r="CI191" i="8"/>
  <c r="FG191" i="8"/>
  <c r="CH218" i="8"/>
  <c r="FG218" i="8"/>
  <c r="CH224" i="8"/>
  <c r="FG224" i="8"/>
  <c r="CI233" i="8"/>
  <c r="FG233" i="8"/>
  <c r="BW233" i="8"/>
  <c r="BL233" i="8" s="1"/>
  <c r="FP231" i="8"/>
  <c r="FH231" i="8"/>
  <c r="FH258" i="8"/>
  <c r="FP258" i="8"/>
  <c r="CI274" i="8"/>
  <c r="BW274" i="8"/>
  <c r="BL274" i="8" s="1"/>
  <c r="FG274" i="8"/>
  <c r="CI282" i="8"/>
  <c r="BW282" i="8"/>
  <c r="BL282" i="8" s="1"/>
  <c r="FG282" i="8"/>
  <c r="CI290" i="8"/>
  <c r="FG290" i="8"/>
  <c r="BW290" i="8"/>
  <c r="BL290" i="8" s="1"/>
  <c r="CI298" i="8"/>
  <c r="BW298" i="8"/>
  <c r="BL298" i="8" s="1"/>
  <c r="FG298" i="8"/>
  <c r="CI306" i="8"/>
  <c r="BW306" i="8"/>
  <c r="BL306" i="8" s="1"/>
  <c r="FG306" i="8"/>
  <c r="CH322" i="8"/>
  <c r="FG322" i="8"/>
  <c r="FH327" i="8"/>
  <c r="FP327" i="8"/>
  <c r="CI330" i="8"/>
  <c r="FG330" i="8"/>
  <c r="CH344" i="8"/>
  <c r="BW344" i="8"/>
  <c r="BL344" i="8" s="1"/>
  <c r="FG344" i="8"/>
  <c r="CI354" i="8"/>
  <c r="FG354" i="8"/>
  <c r="CH365" i="8"/>
  <c r="FG365" i="8"/>
  <c r="FP372" i="8"/>
  <c r="FH372" i="8"/>
  <c r="CI374" i="8"/>
  <c r="FG374" i="8"/>
  <c r="CH385" i="8"/>
  <c r="BW385" i="8"/>
  <c r="BL385" i="8" s="1"/>
  <c r="FG385" i="8"/>
  <c r="CH393" i="8"/>
  <c r="FG393" i="8"/>
  <c r="BW393" i="8"/>
  <c r="BL393" i="8" s="1"/>
  <c r="CI401" i="8"/>
  <c r="FG401" i="8"/>
  <c r="BW401" i="8"/>
  <c r="BL401" i="8" s="1"/>
  <c r="FH428" i="8"/>
  <c r="FP428" i="8"/>
  <c r="CH432" i="8"/>
  <c r="FG432" i="8"/>
  <c r="FH440" i="8"/>
  <c r="FP440" i="8"/>
  <c r="FG459" i="8"/>
  <c r="FP462" i="8"/>
  <c r="FH462" i="8"/>
  <c r="CI464" i="8"/>
  <c r="FG464" i="8"/>
  <c r="FG475" i="8"/>
  <c r="CH481" i="8"/>
  <c r="FG481" i="8"/>
  <c r="FG485" i="8"/>
  <c r="FH489" i="8"/>
  <c r="FP489" i="8"/>
  <c r="FG493" i="8"/>
  <c r="CH503" i="8"/>
  <c r="FG503" i="8"/>
  <c r="CI507" i="8"/>
  <c r="FG507" i="8"/>
  <c r="FG528" i="8"/>
  <c r="BW553" i="8"/>
  <c r="BL553" i="8" s="1"/>
  <c r="FG553" i="8"/>
  <c r="CI560" i="8"/>
  <c r="BW560" i="8"/>
  <c r="BL560" i="8" s="1"/>
  <c r="FG560" i="8"/>
  <c r="CH569" i="8"/>
  <c r="FG569" i="8"/>
  <c r="BW569" i="8"/>
  <c r="BL569" i="8" s="1"/>
  <c r="BW583" i="8"/>
  <c r="BL583" i="8" s="1"/>
  <c r="FG583" i="8"/>
  <c r="FG586" i="8"/>
  <c r="BW586" i="8"/>
  <c r="BL586" i="8" s="1"/>
  <c r="CI588" i="8"/>
  <c r="FG588" i="8"/>
  <c r="BW588" i="8"/>
  <c r="BL588" i="8" s="1"/>
  <c r="CI592" i="8"/>
  <c r="FG592" i="8"/>
  <c r="BW592" i="8"/>
  <c r="BL592" i="8" s="1"/>
  <c r="CI644" i="8"/>
  <c r="BW644" i="8"/>
  <c r="BL644" i="8" s="1"/>
  <c r="FG644" i="8"/>
  <c r="CI36" i="8"/>
  <c r="FG36" i="8"/>
  <c r="CH346" i="8"/>
  <c r="CI219" i="8"/>
  <c r="CH390" i="8"/>
  <c r="CH306" i="8"/>
  <c r="CH638" i="8"/>
  <c r="CH592" i="8"/>
  <c r="CH277" i="8"/>
  <c r="CH318" i="8"/>
  <c r="CH375" i="8"/>
  <c r="CH292" i="8"/>
  <c r="CH20" i="8"/>
  <c r="CH380" i="8"/>
  <c r="CH100" i="8"/>
  <c r="CH103" i="8"/>
  <c r="CH122" i="8"/>
  <c r="CH125" i="8"/>
  <c r="CI402" i="8"/>
  <c r="CH478" i="8"/>
  <c r="CI524" i="8"/>
  <c r="CI178" i="8"/>
  <c r="CI133" i="8"/>
  <c r="CH261" i="8"/>
  <c r="CI293" i="8"/>
  <c r="CI308" i="8"/>
  <c r="CH529" i="8"/>
  <c r="CH130" i="8"/>
  <c r="CH293" i="8"/>
  <c r="CH300" i="8"/>
  <c r="CH404" i="8"/>
  <c r="CI526" i="8"/>
  <c r="CI141" i="8"/>
  <c r="CH160" i="8"/>
  <c r="CH275" i="8"/>
  <c r="CH330" i="8"/>
  <c r="CH367" i="8"/>
  <c r="CH399" i="8"/>
  <c r="CH414" i="8"/>
  <c r="CH487" i="8"/>
  <c r="CH651" i="8"/>
  <c r="CH36" i="8"/>
  <c r="CH69" i="8"/>
  <c r="CH289" i="8"/>
  <c r="CH357" i="8"/>
  <c r="CH400" i="8"/>
  <c r="CI436" i="8"/>
  <c r="CH585" i="8"/>
  <c r="CH44" i="8"/>
  <c r="CI200" i="8"/>
  <c r="CH283" i="8"/>
  <c r="CI397" i="8"/>
  <c r="CH512" i="8"/>
  <c r="CH542" i="8"/>
  <c r="CH233" i="8"/>
  <c r="CH297" i="8"/>
  <c r="CI531" i="8"/>
  <c r="CI545" i="8"/>
  <c r="CH81" i="8"/>
  <c r="CH273" i="8"/>
  <c r="CI304" i="8"/>
  <c r="CH339" i="8"/>
  <c r="CI345" i="8"/>
  <c r="CH570" i="8"/>
  <c r="CH25" i="8"/>
  <c r="CI41" i="8"/>
  <c r="CH138" i="8"/>
  <c r="CH240" i="8"/>
  <c r="CI256" i="8"/>
  <c r="CH281" i="8"/>
  <c r="CI301" i="8"/>
  <c r="CH308" i="8"/>
  <c r="CH394" i="8"/>
  <c r="CI396" i="8"/>
  <c r="CI443" i="8"/>
  <c r="CH454" i="8"/>
  <c r="CH560" i="8"/>
  <c r="CI269" i="8"/>
  <c r="CI285" i="8"/>
  <c r="CH301" i="8"/>
  <c r="CH396" i="8"/>
  <c r="CI405" i="8"/>
  <c r="CH469" i="8"/>
  <c r="CI523" i="8"/>
  <c r="CH57" i="8"/>
  <c r="CI72" i="8"/>
  <c r="CH191" i="8"/>
  <c r="CI381" i="8"/>
  <c r="CH386" i="8"/>
  <c r="CI403" i="8"/>
  <c r="CH405" i="8"/>
  <c r="CH407" i="8"/>
  <c r="CI533" i="8"/>
  <c r="CI562" i="8"/>
  <c r="CI60" i="8"/>
  <c r="CH296" i="8"/>
  <c r="CI309" i="8"/>
  <c r="CH374" i="8"/>
  <c r="CH401" i="8"/>
  <c r="CH403" i="8"/>
  <c r="CI414" i="8"/>
  <c r="CH581" i="8"/>
  <c r="CH609" i="8"/>
  <c r="CH630" i="8"/>
  <c r="CH146" i="8"/>
  <c r="CH305" i="8"/>
  <c r="CI385" i="8"/>
  <c r="CH387" i="8"/>
  <c r="CI389" i="8"/>
  <c r="CI406" i="8"/>
  <c r="CI438" i="8"/>
  <c r="CH497" i="8"/>
  <c r="CH507" i="8"/>
  <c r="CH528" i="8"/>
  <c r="CH555" i="8"/>
  <c r="CH588" i="8"/>
  <c r="CH9" i="8"/>
  <c r="CI22" i="8"/>
  <c r="CH93" i="8"/>
  <c r="CH108" i="8"/>
  <c r="CH169" i="8"/>
  <c r="CH182" i="8"/>
  <c r="CH209" i="8"/>
  <c r="CH228" i="8"/>
  <c r="CH379" i="8"/>
  <c r="CI393" i="8"/>
  <c r="CH395" i="8"/>
  <c r="CH441" i="8"/>
  <c r="CH464" i="8"/>
  <c r="CH483" i="8"/>
  <c r="CI503" i="8"/>
  <c r="CH613" i="8"/>
  <c r="CI42" i="8"/>
  <c r="CI199" i="8"/>
  <c r="CH220" i="8"/>
  <c r="CI276" i="8"/>
  <c r="CI284" i="8"/>
  <c r="CI313" i="8"/>
  <c r="CI368" i="8"/>
  <c r="CI382" i="8"/>
  <c r="CI421" i="8"/>
  <c r="CI557" i="8"/>
  <c r="CH15" i="8"/>
  <c r="CI31" i="8"/>
  <c r="CH40" i="8"/>
  <c r="CI52" i="8"/>
  <c r="CI117" i="8"/>
  <c r="CH251" i="8"/>
  <c r="CI272" i="8"/>
  <c r="CH274" i="8"/>
  <c r="CI280" i="8"/>
  <c r="CH282" i="8"/>
  <c r="CI288" i="8"/>
  <c r="CH290" i="8"/>
  <c r="CH298" i="8"/>
  <c r="CH421" i="8"/>
  <c r="CH476" i="8"/>
  <c r="CI527" i="8"/>
  <c r="BW413" i="8"/>
  <c r="BL413" i="8" s="1"/>
  <c r="CH557" i="8"/>
  <c r="CH615" i="8"/>
  <c r="CH644" i="8"/>
  <c r="CH649" i="8"/>
  <c r="CI649" i="8"/>
  <c r="CH646" i="8"/>
  <c r="CI646" i="8"/>
  <c r="CH653" i="8"/>
  <c r="CI653" i="8"/>
  <c r="CH656" i="8"/>
  <c r="CI656" i="8"/>
  <c r="CG654" i="8"/>
  <c r="CG648" i="8"/>
  <c r="CI650" i="8"/>
  <c r="CG655" i="8"/>
  <c r="CF644" i="8"/>
  <c r="CG645" i="8"/>
  <c r="CF651" i="8"/>
  <c r="CG652" i="8"/>
  <c r="CI647" i="8"/>
  <c r="CH637" i="8"/>
  <c r="CH628" i="8"/>
  <c r="CI628" i="8"/>
  <c r="CH632" i="8"/>
  <c r="CI632" i="8"/>
  <c r="CH635" i="8"/>
  <c r="CI635" i="8"/>
  <c r="CG639" i="8"/>
  <c r="CF631" i="8"/>
  <c r="CI634" i="8"/>
  <c r="CE638" i="8"/>
  <c r="CG631" i="8"/>
  <c r="CF632" i="8"/>
  <c r="CG633" i="8"/>
  <c r="FG633" i="8" s="1"/>
  <c r="CI629" i="8"/>
  <c r="CI636" i="8"/>
  <c r="CI556" i="8"/>
  <c r="CI561" i="8"/>
  <c r="CH619" i="8"/>
  <c r="CH599" i="8"/>
  <c r="CI591" i="8"/>
  <c r="CH591" i="8"/>
  <c r="CI596" i="8"/>
  <c r="CH596" i="8"/>
  <c r="CH611" i="8"/>
  <c r="CI611" i="8"/>
  <c r="CI579" i="8"/>
  <c r="CH579" i="8"/>
  <c r="CH600" i="8"/>
  <c r="CI600" i="8"/>
  <c r="CI573" i="8"/>
  <c r="CH573" i="8"/>
  <c r="CI568" i="8"/>
  <c r="CH568" i="8"/>
  <c r="CI578" i="8"/>
  <c r="CH578" i="8"/>
  <c r="CH583" i="8"/>
  <c r="CI583" i="8"/>
  <c r="CI602" i="8"/>
  <c r="CH602" i="8"/>
  <c r="CH605" i="8"/>
  <c r="CI605" i="8"/>
  <c r="CH575" i="8"/>
  <c r="CI575" i="8"/>
  <c r="CH589" i="8"/>
  <c r="CI589" i="8"/>
  <c r="CI586" i="8"/>
  <c r="CH586" i="8"/>
  <c r="CI606" i="8"/>
  <c r="CH606" i="8"/>
  <c r="CH618" i="8"/>
  <c r="CI618" i="8"/>
  <c r="CH623" i="8"/>
  <c r="CI623" i="8"/>
  <c r="CH572" i="8"/>
  <c r="CI572" i="8"/>
  <c r="CI597" i="8"/>
  <c r="CH597" i="8"/>
  <c r="CH604" i="8"/>
  <c r="CI604" i="8"/>
  <c r="CH614" i="8"/>
  <c r="CI614" i="8"/>
  <c r="CH616" i="8"/>
  <c r="CI616" i="8"/>
  <c r="CI620" i="8"/>
  <c r="CH620" i="8"/>
  <c r="CI607" i="8"/>
  <c r="CH607" i="8"/>
  <c r="CI569" i="8"/>
  <c r="CI574" i="8"/>
  <c r="CI580" i="8"/>
  <c r="CI587" i="8"/>
  <c r="CI598" i="8"/>
  <c r="CI603" i="8"/>
  <c r="CI608" i="8"/>
  <c r="CG571" i="8"/>
  <c r="CI577" i="8"/>
  <c r="CG582" i="8"/>
  <c r="CG593" i="8"/>
  <c r="CI595" i="8"/>
  <c r="CI601" i="8"/>
  <c r="CG610" i="8"/>
  <c r="CI621" i="8"/>
  <c r="CG576" i="8"/>
  <c r="CI584" i="8"/>
  <c r="CI590" i="8"/>
  <c r="CG594" i="8"/>
  <c r="CI612" i="8"/>
  <c r="CI617" i="8"/>
  <c r="CI622" i="8"/>
  <c r="CH553" i="8"/>
  <c r="CI553" i="8"/>
  <c r="CH559" i="8"/>
  <c r="CI559" i="8"/>
  <c r="CH558" i="8"/>
  <c r="CI558" i="8"/>
  <c r="CG552" i="8"/>
  <c r="CF557" i="8"/>
  <c r="CF562" i="8"/>
  <c r="CG563" i="8"/>
  <c r="CI554" i="8"/>
  <c r="CG564" i="8"/>
  <c r="CI565" i="8"/>
  <c r="CI537" i="8"/>
  <c r="CH547" i="8"/>
  <c r="CI547" i="8"/>
  <c r="CH540" i="8"/>
  <c r="CI540" i="8"/>
  <c r="CF537" i="8"/>
  <c r="CG538" i="8"/>
  <c r="CF545" i="8"/>
  <c r="CG546" i="8"/>
  <c r="FG546" i="8" s="1"/>
  <c r="CG539" i="8"/>
  <c r="CI541" i="8"/>
  <c r="CF542" i="8"/>
  <c r="CG543" i="8"/>
  <c r="FG543" i="8" s="1"/>
  <c r="CG544" i="8"/>
  <c r="FG544" i="8" s="1"/>
  <c r="CH522" i="8"/>
  <c r="CI530" i="8"/>
  <c r="CI521" i="8"/>
  <c r="CI528" i="8"/>
  <c r="CF522" i="8"/>
  <c r="CF529" i="8"/>
  <c r="CI525" i="8"/>
  <c r="CI532" i="8"/>
  <c r="CH461" i="8"/>
  <c r="CI474" i="8"/>
  <c r="CI494" i="8"/>
  <c r="CH494" i="8"/>
  <c r="CH506" i="8"/>
  <c r="CI506" i="8"/>
  <c r="CH508" i="8"/>
  <c r="CI508" i="8"/>
  <c r="CH516" i="8"/>
  <c r="CI516" i="8"/>
  <c r="CH451" i="8"/>
  <c r="CI451" i="8"/>
  <c r="CI456" i="8"/>
  <c r="CH456" i="8"/>
  <c r="CH459" i="8"/>
  <c r="CI459" i="8"/>
  <c r="CI485" i="8"/>
  <c r="CH485" i="8"/>
  <c r="CH501" i="8"/>
  <c r="CI501" i="8"/>
  <c r="CI465" i="8"/>
  <c r="CH465" i="8"/>
  <c r="CI473" i="8"/>
  <c r="CH473" i="8"/>
  <c r="CH475" i="8"/>
  <c r="CI475" i="8"/>
  <c r="CI482" i="8"/>
  <c r="CH482" i="8"/>
  <c r="CI490" i="8"/>
  <c r="CH490" i="8"/>
  <c r="CH493" i="8"/>
  <c r="CI493" i="8"/>
  <c r="CI458" i="8"/>
  <c r="CH458" i="8"/>
  <c r="CI510" i="8"/>
  <c r="CH510" i="8"/>
  <c r="CH484" i="8"/>
  <c r="CI484" i="8"/>
  <c r="CH492" i="8"/>
  <c r="CI492" i="8"/>
  <c r="CI467" i="8"/>
  <c r="CH467" i="8"/>
  <c r="CH489" i="8"/>
  <c r="CI489" i="8"/>
  <c r="CI495" i="8"/>
  <c r="CH495" i="8"/>
  <c r="CI452" i="8"/>
  <c r="CH452" i="8"/>
  <c r="CH462" i="8"/>
  <c r="CI462" i="8"/>
  <c r="CI453" i="8"/>
  <c r="CI457" i="8"/>
  <c r="CI463" i="8"/>
  <c r="CI468" i="8"/>
  <c r="CI477" i="8"/>
  <c r="CI486" i="8"/>
  <c r="CI491" i="8"/>
  <c r="CI496" i="8"/>
  <c r="CI502" i="8"/>
  <c r="CI511" i="8"/>
  <c r="CG450" i="8"/>
  <c r="FG450" i="8" s="1"/>
  <c r="CI455" i="8"/>
  <c r="CG470" i="8"/>
  <c r="FG470" i="8" s="1"/>
  <c r="CG479" i="8"/>
  <c r="CG488" i="8"/>
  <c r="FG488" i="8" s="1"/>
  <c r="CF497" i="8"/>
  <c r="CG498" i="8"/>
  <c r="FG498" i="8" s="1"/>
  <c r="CF512" i="8"/>
  <c r="CG513" i="8"/>
  <c r="FG513" i="8" s="1"/>
  <c r="CI460" i="8"/>
  <c r="CI466" i="8"/>
  <c r="CG471" i="8"/>
  <c r="FG471" i="8" s="1"/>
  <c r="CI472" i="8"/>
  <c r="CG480" i="8"/>
  <c r="CI481" i="8"/>
  <c r="CG499" i="8"/>
  <c r="CI500" i="8"/>
  <c r="CG504" i="8"/>
  <c r="CI505" i="8"/>
  <c r="CI509" i="8"/>
  <c r="CG514" i="8"/>
  <c r="CI515" i="8"/>
  <c r="CH416" i="8"/>
  <c r="CH418" i="8"/>
  <c r="CI415" i="8"/>
  <c r="CI426" i="8"/>
  <c r="CI428" i="8"/>
  <c r="CH428" i="8"/>
  <c r="CH424" i="8"/>
  <c r="CI424" i="8"/>
  <c r="CH429" i="8"/>
  <c r="CI429" i="8"/>
  <c r="CH440" i="8"/>
  <c r="CI440" i="8"/>
  <c r="CI442" i="8"/>
  <c r="CH442" i="8"/>
  <c r="CH445" i="8"/>
  <c r="CI445" i="8"/>
  <c r="CH427" i="8"/>
  <c r="CI427" i="8"/>
  <c r="CF421" i="8"/>
  <c r="CF438" i="8"/>
  <c r="CG439" i="8"/>
  <c r="FG439" i="8" s="1"/>
  <c r="CF443" i="8"/>
  <c r="CG444" i="8"/>
  <c r="FG444" i="8" s="1"/>
  <c r="CI413" i="8"/>
  <c r="CI417" i="8"/>
  <c r="CG423" i="8"/>
  <c r="FG423" i="8" s="1"/>
  <c r="CI425" i="8"/>
  <c r="CI435" i="8"/>
  <c r="CF418" i="8"/>
  <c r="CG419" i="8"/>
  <c r="FG419" i="8" s="1"/>
  <c r="CF414" i="8"/>
  <c r="CG420" i="8"/>
  <c r="FG420" i="8" s="1"/>
  <c r="CI422" i="8"/>
  <c r="CG437" i="8"/>
  <c r="FG437" i="8" s="1"/>
  <c r="CI398" i="8"/>
  <c r="CI392" i="8"/>
  <c r="CI391" i="8"/>
  <c r="CI384" i="8"/>
  <c r="CI388" i="8"/>
  <c r="CI383" i="8"/>
  <c r="CH366" i="8"/>
  <c r="CH372" i="8"/>
  <c r="CI372" i="8"/>
  <c r="CI369" i="8"/>
  <c r="CH369" i="8"/>
  <c r="CF369" i="8"/>
  <c r="CG370" i="8"/>
  <c r="FG370" i="8" s="1"/>
  <c r="CI365" i="8"/>
  <c r="CG371" i="8"/>
  <c r="FG371" i="8" s="1"/>
  <c r="CI373" i="8"/>
  <c r="CI350" i="8"/>
  <c r="CH354" i="8"/>
  <c r="CH360" i="8"/>
  <c r="CI360" i="8"/>
  <c r="CH352" i="8"/>
  <c r="CI352" i="8"/>
  <c r="CF350" i="8"/>
  <c r="CG351" i="8"/>
  <c r="FG351" i="8" s="1"/>
  <c r="CF357" i="8"/>
  <c r="CG358" i="8"/>
  <c r="FG358" i="8" s="1"/>
  <c r="CI353" i="8"/>
  <c r="CG359" i="8"/>
  <c r="FG359" i="8" s="1"/>
  <c r="CF354" i="8"/>
  <c r="CG355" i="8"/>
  <c r="FG355" i="8" s="1"/>
  <c r="CG356" i="8"/>
  <c r="CH340" i="8"/>
  <c r="CI340" i="8"/>
  <c r="CG342" i="8"/>
  <c r="FG342" i="8" s="1"/>
  <c r="CI338" i="8"/>
  <c r="CG343" i="8"/>
  <c r="FG343" i="8" s="1"/>
  <c r="CI344" i="8"/>
  <c r="CF339" i="8"/>
  <c r="CG341" i="8"/>
  <c r="CH323" i="8"/>
  <c r="CH328" i="8"/>
  <c r="CH321" i="8"/>
  <c r="CI321" i="8"/>
  <c r="CH333" i="8"/>
  <c r="CI333" i="8"/>
  <c r="CH327" i="8"/>
  <c r="CI327" i="8"/>
  <c r="CH329" i="8"/>
  <c r="CI329" i="8"/>
  <c r="CF318" i="8"/>
  <c r="CG319" i="8"/>
  <c r="FG319" i="8" s="1"/>
  <c r="CF330" i="8"/>
  <c r="CG331" i="8"/>
  <c r="CG320" i="8"/>
  <c r="FG320" i="8" s="1"/>
  <c r="CI322" i="8"/>
  <c r="CG326" i="8"/>
  <c r="FG326" i="8" s="1"/>
  <c r="CG332" i="8"/>
  <c r="CF323" i="8"/>
  <c r="CI325" i="8"/>
  <c r="CI271" i="8"/>
  <c r="CI279" i="8"/>
  <c r="CI287" i="8"/>
  <c r="CI295" i="8"/>
  <c r="CI303" i="8"/>
  <c r="CI311" i="8"/>
  <c r="CI291" i="8"/>
  <c r="CI299" i="8"/>
  <c r="CI307" i="8"/>
  <c r="CI312" i="8"/>
  <c r="CI270" i="8"/>
  <c r="CI278" i="8"/>
  <c r="CI286" i="8"/>
  <c r="CI294" i="8"/>
  <c r="CI302" i="8"/>
  <c r="CI310" i="8"/>
  <c r="CH248" i="8"/>
  <c r="CH259" i="8"/>
  <c r="CH264" i="8"/>
  <c r="CI264" i="8"/>
  <c r="CH258" i="8"/>
  <c r="CI258" i="8"/>
  <c r="CI249" i="8"/>
  <c r="CH249" i="8"/>
  <c r="CI260" i="8"/>
  <c r="CH260" i="8"/>
  <c r="CF256" i="8"/>
  <c r="CG257" i="8"/>
  <c r="CF261" i="8"/>
  <c r="CG262" i="8"/>
  <c r="FG262" i="8" s="1"/>
  <c r="CG263" i="8"/>
  <c r="FG263" i="8" s="1"/>
  <c r="CG254" i="8"/>
  <c r="FG254" i="8" s="1"/>
  <c r="CI250" i="8"/>
  <c r="CG255" i="8"/>
  <c r="CH243" i="8"/>
  <c r="CI243" i="8"/>
  <c r="CF240" i="8"/>
  <c r="CG241" i="8"/>
  <c r="FG241" i="8" s="1"/>
  <c r="CG242" i="8"/>
  <c r="FG242" i="8" s="1"/>
  <c r="CG239" i="8"/>
  <c r="FG239" i="8" s="1"/>
  <c r="CI231" i="8"/>
  <c r="CH231" i="8"/>
  <c r="CE234" i="8"/>
  <c r="CF224" i="8"/>
  <c r="CF223" i="8"/>
  <c r="CF232" i="8"/>
  <c r="CH225" i="8"/>
  <c r="CH223" i="8"/>
  <c r="CI223" i="8"/>
  <c r="CH230" i="8"/>
  <c r="CI230" i="8"/>
  <c r="CH234" i="8"/>
  <c r="CI234" i="8"/>
  <c r="CF220" i="8"/>
  <c r="CG221" i="8"/>
  <c r="FG221" i="8" s="1"/>
  <c r="CF228" i="8"/>
  <c r="CG229" i="8"/>
  <c r="FG229" i="8" s="1"/>
  <c r="CG217" i="8"/>
  <c r="FG217" i="8" s="1"/>
  <c r="CI218" i="8"/>
  <c r="CG222" i="8"/>
  <c r="FG222" i="8" s="1"/>
  <c r="CI224" i="8"/>
  <c r="CF225" i="8"/>
  <c r="CG226" i="8"/>
  <c r="FG226" i="8" s="1"/>
  <c r="CG232" i="8"/>
  <c r="CG227" i="8"/>
  <c r="FG227" i="8" s="1"/>
  <c r="CI203" i="8"/>
  <c r="CI205" i="8"/>
  <c r="CH212" i="8"/>
  <c r="CI212" i="8"/>
  <c r="CF209" i="8"/>
  <c r="CG210" i="8"/>
  <c r="CI202" i="8"/>
  <c r="CI206" i="8"/>
  <c r="CG211" i="8"/>
  <c r="CG207" i="8"/>
  <c r="FG207" i="8" s="1"/>
  <c r="CI204" i="8"/>
  <c r="CF207" i="8"/>
  <c r="CG208" i="8"/>
  <c r="CH188" i="8"/>
  <c r="CH186" i="8"/>
  <c r="CI186" i="8"/>
  <c r="CH184" i="8"/>
  <c r="CI184" i="8"/>
  <c r="CH194" i="8"/>
  <c r="CI194" i="8"/>
  <c r="CF178" i="8"/>
  <c r="CG185" i="8"/>
  <c r="FG185" i="8" s="1"/>
  <c r="CF191" i="8"/>
  <c r="CG192" i="8"/>
  <c r="FG192" i="8" s="1"/>
  <c r="CI181" i="8"/>
  <c r="CI187" i="8"/>
  <c r="CG193" i="8"/>
  <c r="FG193" i="8" s="1"/>
  <c r="CG176" i="8"/>
  <c r="FG176" i="8" s="1"/>
  <c r="CF182" i="8"/>
  <c r="CG183" i="8"/>
  <c r="CF188" i="8"/>
  <c r="CG189" i="8"/>
  <c r="FG189" i="8" s="1"/>
  <c r="CG177" i="8"/>
  <c r="FG177" i="8" s="1"/>
  <c r="CG190" i="8"/>
  <c r="FG190" i="8" s="1"/>
  <c r="CI155" i="8"/>
  <c r="CH152" i="8"/>
  <c r="CH114" i="8"/>
  <c r="CH166" i="8"/>
  <c r="CI106" i="8"/>
  <c r="CH106" i="8"/>
  <c r="CI128" i="8"/>
  <c r="CH128" i="8"/>
  <c r="CI170" i="8"/>
  <c r="CH170" i="8"/>
  <c r="CH136" i="8"/>
  <c r="CI136" i="8"/>
  <c r="CH162" i="8"/>
  <c r="CI162" i="8"/>
  <c r="CH112" i="8"/>
  <c r="CI112" i="8"/>
  <c r="CH144" i="8"/>
  <c r="CI144" i="8"/>
  <c r="CH151" i="8"/>
  <c r="CI151" i="8"/>
  <c r="CH148" i="8"/>
  <c r="CI148" i="8"/>
  <c r="CI91" i="8"/>
  <c r="CH91" i="8"/>
  <c r="CI98" i="8"/>
  <c r="CH98" i="8"/>
  <c r="CI111" i="8"/>
  <c r="CH111" i="8"/>
  <c r="CI120" i="8"/>
  <c r="CH120" i="8"/>
  <c r="CH171" i="8"/>
  <c r="CI171" i="8"/>
  <c r="CH95" i="8"/>
  <c r="CI95" i="8"/>
  <c r="CH110" i="8"/>
  <c r="CI110" i="8"/>
  <c r="CH158" i="8"/>
  <c r="CI158" i="8"/>
  <c r="CF169" i="8"/>
  <c r="CG90" i="8"/>
  <c r="CI92" i="8"/>
  <c r="CG97" i="8"/>
  <c r="FG97" i="8" s="1"/>
  <c r="CI99" i="8"/>
  <c r="CG105" i="8"/>
  <c r="FG105" i="8" s="1"/>
  <c r="CI107" i="8"/>
  <c r="CI113" i="8"/>
  <c r="CG119" i="8"/>
  <c r="CI121" i="8"/>
  <c r="CG127" i="8"/>
  <c r="FG127" i="8" s="1"/>
  <c r="CI129" i="8"/>
  <c r="CG135" i="8"/>
  <c r="CI137" i="8"/>
  <c r="CG143" i="8"/>
  <c r="CI145" i="8"/>
  <c r="CG150" i="8"/>
  <c r="FG150" i="8" s="1"/>
  <c r="CG157" i="8"/>
  <c r="CI159" i="8"/>
  <c r="CG164" i="8"/>
  <c r="CI165" i="8"/>
  <c r="CF93" i="8"/>
  <c r="CG94" i="8"/>
  <c r="FG94" i="8" s="1"/>
  <c r="CF100" i="8"/>
  <c r="CG101" i="8"/>
  <c r="FG101" i="8" s="1"/>
  <c r="CF108" i="8"/>
  <c r="CG109" i="8"/>
  <c r="CF114" i="8"/>
  <c r="CG115" i="8"/>
  <c r="CF122" i="8"/>
  <c r="CG123" i="8"/>
  <c r="CF130" i="8"/>
  <c r="CG131" i="8"/>
  <c r="FG131" i="8" s="1"/>
  <c r="CF138" i="8"/>
  <c r="CG139" i="8"/>
  <c r="CF146" i="8"/>
  <c r="CG147" i="8"/>
  <c r="CG153" i="8"/>
  <c r="FG153" i="8" s="1"/>
  <c r="CF160" i="8"/>
  <c r="CG161" i="8"/>
  <c r="CF166" i="8"/>
  <c r="CG167" i="8"/>
  <c r="CI96" i="8"/>
  <c r="CG102" i="8"/>
  <c r="FG102" i="8" s="1"/>
  <c r="CI104" i="8"/>
  <c r="CG116" i="8"/>
  <c r="CI118" i="8"/>
  <c r="CG124" i="8"/>
  <c r="CI126" i="8"/>
  <c r="CG132" i="8"/>
  <c r="CI134" i="8"/>
  <c r="CG140" i="8"/>
  <c r="CI142" i="8"/>
  <c r="CI149" i="8"/>
  <c r="CG154" i="8"/>
  <c r="FG154" i="8" s="1"/>
  <c r="CI156" i="8"/>
  <c r="CI163" i="8"/>
  <c r="CG168" i="8"/>
  <c r="FG168" i="8" s="1"/>
  <c r="CG86" i="8"/>
  <c r="CE86" i="8"/>
  <c r="CG84" i="8"/>
  <c r="CI79" i="8"/>
  <c r="CH79" i="8"/>
  <c r="CI85" i="8"/>
  <c r="CH85" i="8"/>
  <c r="CF84" i="8"/>
  <c r="CI80" i="8"/>
  <c r="CF81" i="8"/>
  <c r="CG82" i="8"/>
  <c r="CG83" i="8"/>
  <c r="CH75" i="8"/>
  <c r="CI75" i="8"/>
  <c r="CF72" i="8"/>
  <c r="CG73" i="8"/>
  <c r="FG73" i="8" s="1"/>
  <c r="CI68" i="8"/>
  <c r="CG74" i="8"/>
  <c r="FG74" i="8" s="1"/>
  <c r="CF69" i="8"/>
  <c r="CG70" i="8"/>
  <c r="FG70" i="8" s="1"/>
  <c r="CG71" i="8"/>
  <c r="FG71" i="8" s="1"/>
  <c r="CH29" i="8"/>
  <c r="CH49" i="8"/>
  <c r="CI7" i="8"/>
  <c r="CH7" i="8"/>
  <c r="CI14" i="8"/>
  <c r="CH14" i="8"/>
  <c r="CH19" i="8"/>
  <c r="CI19" i="8"/>
  <c r="CH30" i="8"/>
  <c r="CI30" i="8"/>
  <c r="CH63" i="8"/>
  <c r="CI63" i="8"/>
  <c r="CI39" i="8"/>
  <c r="CH39" i="8"/>
  <c r="CI45" i="8"/>
  <c r="CH45" i="8"/>
  <c r="CI26" i="8"/>
  <c r="CH26" i="8"/>
  <c r="CH24" i="8"/>
  <c r="CI24" i="8"/>
  <c r="CH16" i="8"/>
  <c r="CI16" i="8"/>
  <c r="CI23" i="8"/>
  <c r="CH23" i="8"/>
  <c r="CH28" i="8"/>
  <c r="CI28" i="8"/>
  <c r="CH34" i="8"/>
  <c r="CI34" i="8"/>
  <c r="CH55" i="8"/>
  <c r="CI55" i="8"/>
  <c r="CH38" i="8"/>
  <c r="CI38" i="8"/>
  <c r="CF52" i="8"/>
  <c r="CG53" i="8"/>
  <c r="FG53" i="8" s="1"/>
  <c r="CF60" i="8"/>
  <c r="CG61" i="8"/>
  <c r="FG61" i="8" s="1"/>
  <c r="CG6" i="8"/>
  <c r="FG6" i="8" s="1"/>
  <c r="CI8" i="8"/>
  <c r="CG13" i="8"/>
  <c r="FG13" i="8" s="1"/>
  <c r="CG18" i="8"/>
  <c r="FG18" i="8" s="1"/>
  <c r="CG33" i="8"/>
  <c r="FG33" i="8" s="1"/>
  <c r="CI35" i="8"/>
  <c r="CI43" i="8"/>
  <c r="CG47" i="8"/>
  <c r="FG47" i="8" s="1"/>
  <c r="CI48" i="8"/>
  <c r="CG54" i="8"/>
  <c r="CI56" i="8"/>
  <c r="CG62" i="8"/>
  <c r="FG62" i="8" s="1"/>
  <c r="CI4" i="8"/>
  <c r="CG10" i="8"/>
  <c r="FG10" i="8" s="1"/>
  <c r="CF36" i="8"/>
  <c r="CG37" i="8"/>
  <c r="CF44" i="8"/>
  <c r="CF49" i="8"/>
  <c r="CG50" i="8"/>
  <c r="CF57" i="8"/>
  <c r="CG58" i="8"/>
  <c r="FG58" i="8" s="1"/>
  <c r="CI5" i="8"/>
  <c r="CG11" i="8"/>
  <c r="FG11" i="8" s="1"/>
  <c r="CI12" i="8"/>
  <c r="CI17" i="8"/>
  <c r="CG21" i="8"/>
  <c r="FG21" i="8" s="1"/>
  <c r="CI27" i="8"/>
  <c r="CI32" i="8"/>
  <c r="CI46" i="8"/>
  <c r="CG51" i="8"/>
  <c r="FG51" i="8" s="1"/>
  <c r="CG59" i="8"/>
  <c r="X409" i="8"/>
  <c r="BB393" i="8" l="1"/>
  <c r="DE393" i="8"/>
  <c r="BM393" i="8"/>
  <c r="BN393" i="8"/>
  <c r="BB293" i="8"/>
  <c r="DE293" i="8"/>
  <c r="BN293" i="8"/>
  <c r="BM293" i="8"/>
  <c r="BB656" i="8"/>
  <c r="DE656" i="8"/>
  <c r="BM656" i="8"/>
  <c r="BN656" i="8"/>
  <c r="BB399" i="8"/>
  <c r="DE399" i="8"/>
  <c r="BN399" i="8"/>
  <c r="BM399" i="8"/>
  <c r="BB278" i="8"/>
  <c r="DE278" i="8"/>
  <c r="BN278" i="8"/>
  <c r="BM278" i="8"/>
  <c r="BB614" i="8"/>
  <c r="DE614" i="8"/>
  <c r="BM614" i="8"/>
  <c r="BN614" i="8"/>
  <c r="BB403" i="8"/>
  <c r="DE403" i="8"/>
  <c r="BN403" i="8"/>
  <c r="BM403" i="8"/>
  <c r="DE284" i="8"/>
  <c r="BB284" i="8"/>
  <c r="BM284" i="8"/>
  <c r="BN284" i="8"/>
  <c r="BB311" i="8"/>
  <c r="DE311" i="8"/>
  <c r="BM311" i="8"/>
  <c r="BN311" i="8"/>
  <c r="BB394" i="8"/>
  <c r="DE394" i="8"/>
  <c r="BM394" i="8"/>
  <c r="BN394" i="8"/>
  <c r="BB219" i="8"/>
  <c r="DE219" i="8"/>
  <c r="BN219" i="8"/>
  <c r="BM219" i="8"/>
  <c r="BB405" i="8"/>
  <c r="DE405" i="8"/>
  <c r="BN405" i="8"/>
  <c r="BM405" i="8"/>
  <c r="BB41" i="8"/>
  <c r="DE41" i="8"/>
  <c r="BM41" i="8"/>
  <c r="BN41" i="8"/>
  <c r="BB346" i="8"/>
  <c r="DE346" i="8"/>
  <c r="BN346" i="8"/>
  <c r="BM346" i="8"/>
  <c r="BB598" i="8"/>
  <c r="DE598" i="8"/>
  <c r="BM598" i="8"/>
  <c r="BN598" i="8"/>
  <c r="BB588" i="8"/>
  <c r="DE588" i="8"/>
  <c r="BM588" i="8"/>
  <c r="BN588" i="8"/>
  <c r="BB344" i="8"/>
  <c r="DE344" i="8"/>
  <c r="BN344" i="8"/>
  <c r="BM344" i="8"/>
  <c r="BB647" i="8"/>
  <c r="DE647" i="8"/>
  <c r="BN647" i="8"/>
  <c r="BM647" i="8"/>
  <c r="BB271" i="8"/>
  <c r="DE271" i="8"/>
  <c r="BM271" i="8"/>
  <c r="BN271" i="8"/>
  <c r="BB615" i="8"/>
  <c r="DE615" i="8"/>
  <c r="BM615" i="8"/>
  <c r="BN615" i="8"/>
  <c r="BB602" i="8"/>
  <c r="DE602" i="8"/>
  <c r="BN602" i="8"/>
  <c r="BM602" i="8"/>
  <c r="BB388" i="8"/>
  <c r="DE388" i="8"/>
  <c r="BM388" i="8"/>
  <c r="BN388" i="8"/>
  <c r="BB312" i="8"/>
  <c r="DE312" i="8"/>
  <c r="BN312" i="8"/>
  <c r="BM312" i="8"/>
  <c r="BB650" i="8"/>
  <c r="DE650" i="8"/>
  <c r="BN650" i="8"/>
  <c r="BM650" i="8"/>
  <c r="BB561" i="8"/>
  <c r="DE561" i="8"/>
  <c r="BM561" i="8"/>
  <c r="BN561" i="8"/>
  <c r="DE280" i="8"/>
  <c r="BB280" i="8"/>
  <c r="BN280" i="8"/>
  <c r="BM280" i="8"/>
  <c r="BB578" i="8"/>
  <c r="DE578" i="8"/>
  <c r="BN578" i="8"/>
  <c r="BM578" i="8"/>
  <c r="BB608" i="8"/>
  <c r="DE608" i="8"/>
  <c r="BN608" i="8"/>
  <c r="BM608" i="8"/>
  <c r="BB620" i="8"/>
  <c r="DE620" i="8"/>
  <c r="BM620" i="8"/>
  <c r="BN620" i="8"/>
  <c r="BB574" i="8"/>
  <c r="DE574" i="8"/>
  <c r="BM574" i="8"/>
  <c r="BN574" i="8"/>
  <c r="BB275" i="8"/>
  <c r="DE275" i="8"/>
  <c r="BM275" i="8"/>
  <c r="BN275" i="8"/>
  <c r="BB653" i="8"/>
  <c r="DE653" i="8"/>
  <c r="BN653" i="8"/>
  <c r="BM653" i="8"/>
  <c r="BB587" i="8"/>
  <c r="DE587" i="8"/>
  <c r="BM587" i="8"/>
  <c r="BN587" i="8"/>
  <c r="BB414" i="8"/>
  <c r="DE414" i="8"/>
  <c r="BM414" i="8"/>
  <c r="BN414" i="8"/>
  <c r="BB569" i="8"/>
  <c r="DE569" i="8"/>
  <c r="BN569" i="8"/>
  <c r="BM569" i="8"/>
  <c r="BB590" i="8"/>
  <c r="DE590" i="8"/>
  <c r="BN590" i="8"/>
  <c r="BM590" i="8"/>
  <c r="BB389" i="8"/>
  <c r="DE389" i="8"/>
  <c r="BN389" i="8"/>
  <c r="BM389" i="8"/>
  <c r="BB205" i="8"/>
  <c r="DE205" i="8"/>
  <c r="BM205" i="8"/>
  <c r="BN205" i="8"/>
  <c r="BB606" i="8"/>
  <c r="DE606" i="8"/>
  <c r="BN606" i="8"/>
  <c r="BM606" i="8"/>
  <c r="BB521" i="8"/>
  <c r="DE521" i="8"/>
  <c r="BB396" i="8"/>
  <c r="DE396" i="8"/>
  <c r="BN396" i="8"/>
  <c r="BM396" i="8"/>
  <c r="BB301" i="8"/>
  <c r="DE301" i="8"/>
  <c r="BM301" i="8"/>
  <c r="BN301" i="8"/>
  <c r="BB203" i="8"/>
  <c r="DE203" i="8"/>
  <c r="BB313" i="8"/>
  <c r="DE313" i="8"/>
  <c r="BN313" i="8"/>
  <c r="BM313" i="8"/>
  <c r="BB204" i="8"/>
  <c r="DE204" i="8"/>
  <c r="BM204" i="8"/>
  <c r="BN204" i="8"/>
  <c r="BB382" i="8"/>
  <c r="DE382" i="8"/>
  <c r="BM382" i="8"/>
  <c r="BN382" i="8"/>
  <c r="BB599" i="8"/>
  <c r="DE599" i="8"/>
  <c r="BN599" i="8"/>
  <c r="BM599" i="8"/>
  <c r="BB383" i="8"/>
  <c r="DE383" i="8"/>
  <c r="BN383" i="8"/>
  <c r="BM383" i="8"/>
  <c r="BB646" i="8"/>
  <c r="DE646" i="8"/>
  <c r="BM646" i="8"/>
  <c r="BN646" i="8"/>
  <c r="BB558" i="8"/>
  <c r="DE558" i="8"/>
  <c r="BM558" i="8"/>
  <c r="BN558" i="8"/>
  <c r="DE299" i="8"/>
  <c r="BB299" i="8"/>
  <c r="BN299" i="8"/>
  <c r="BM299" i="8"/>
  <c r="BB562" i="8"/>
  <c r="DE562" i="8"/>
  <c r="BM562" i="8"/>
  <c r="BN562" i="8"/>
  <c r="BB302" i="8"/>
  <c r="DE302" i="8"/>
  <c r="BN302" i="8"/>
  <c r="BM302" i="8"/>
  <c r="BB604" i="8"/>
  <c r="DE604" i="8"/>
  <c r="BM604" i="8"/>
  <c r="BN604" i="8"/>
  <c r="BB292" i="8"/>
  <c r="DE292" i="8"/>
  <c r="BM292" i="8"/>
  <c r="BN292" i="8"/>
  <c r="BB556" i="8"/>
  <c r="DE556" i="8"/>
  <c r="BN556" i="8"/>
  <c r="BM556" i="8"/>
  <c r="BB306" i="8"/>
  <c r="DE306" i="8"/>
  <c r="BM306" i="8"/>
  <c r="BN306" i="8"/>
  <c r="BB618" i="8"/>
  <c r="DE618" i="8"/>
  <c r="BM618" i="8"/>
  <c r="BN618" i="8"/>
  <c r="BB623" i="8"/>
  <c r="DE623" i="8"/>
  <c r="BN623" i="8"/>
  <c r="BM623" i="8"/>
  <c r="BB296" i="8"/>
  <c r="DE296" i="8"/>
  <c r="BN296" i="8"/>
  <c r="BM296" i="8"/>
  <c r="BB583" i="8"/>
  <c r="DE583" i="8"/>
  <c r="BM583" i="8"/>
  <c r="BN583" i="8"/>
  <c r="BB557" i="8"/>
  <c r="DE557" i="8"/>
  <c r="BN557" i="8"/>
  <c r="BM557" i="8"/>
  <c r="BB277" i="8"/>
  <c r="DE277" i="8"/>
  <c r="BN277" i="8"/>
  <c r="BM277" i="8"/>
  <c r="DE281" i="8"/>
  <c r="BB281" i="8"/>
  <c r="BM281" i="8"/>
  <c r="BN281" i="8"/>
  <c r="BB304" i="8"/>
  <c r="DE304" i="8"/>
  <c r="BM304" i="8"/>
  <c r="BN304" i="8"/>
  <c r="BB605" i="8"/>
  <c r="DE605" i="8"/>
  <c r="BM605" i="8"/>
  <c r="BN605" i="8"/>
  <c r="BB592" i="8"/>
  <c r="DE592" i="8"/>
  <c r="BN592" i="8"/>
  <c r="BM592" i="8"/>
  <c r="BB274" i="8"/>
  <c r="DE274" i="8"/>
  <c r="BM274" i="8"/>
  <c r="BN274" i="8"/>
  <c r="DE286" i="8"/>
  <c r="BB286" i="8"/>
  <c r="BM286" i="8"/>
  <c r="BN286" i="8"/>
  <c r="BB573" i="8"/>
  <c r="DE573" i="8"/>
  <c r="BN573" i="8"/>
  <c r="BM573" i="8"/>
  <c r="BB555" i="8"/>
  <c r="DE555" i="8"/>
  <c r="BN555" i="8"/>
  <c r="BM555" i="8"/>
  <c r="BB603" i="8"/>
  <c r="DE603" i="8"/>
  <c r="BM603" i="8"/>
  <c r="BN603" i="8"/>
  <c r="BB283" i="8"/>
  <c r="DE283" i="8"/>
  <c r="BN283" i="8"/>
  <c r="BM283" i="8"/>
  <c r="BB287" i="8"/>
  <c r="DE287" i="8"/>
  <c r="BM287" i="8"/>
  <c r="BN287" i="8"/>
  <c r="DE298" i="8"/>
  <c r="BB298" i="8"/>
  <c r="BM298" i="8"/>
  <c r="BN298" i="8"/>
  <c r="BB613" i="8"/>
  <c r="DE613" i="8"/>
  <c r="BM613" i="8"/>
  <c r="BN613" i="8"/>
  <c r="BB44" i="8"/>
  <c r="DE44" i="8"/>
  <c r="BM44" i="8"/>
  <c r="BN44" i="8"/>
  <c r="BB651" i="8"/>
  <c r="DE651" i="8"/>
  <c r="BM651" i="8"/>
  <c r="BN651" i="8"/>
  <c r="BB309" i="8"/>
  <c r="DE309" i="8"/>
  <c r="BM309" i="8"/>
  <c r="BN309" i="8"/>
  <c r="BB600" i="8"/>
  <c r="DE600" i="8"/>
  <c r="BN600" i="8"/>
  <c r="BM600" i="8"/>
  <c r="DE289" i="8"/>
  <c r="BB289" i="8"/>
  <c r="BM289" i="8"/>
  <c r="BN289" i="8"/>
  <c r="DE279" i="8"/>
  <c r="BB279" i="8"/>
  <c r="BN279" i="8"/>
  <c r="BM279" i="8"/>
  <c r="BB42" i="8"/>
  <c r="DE42" i="8"/>
  <c r="BM42" i="8"/>
  <c r="BN42" i="8"/>
  <c r="BB589" i="8"/>
  <c r="DE589" i="8"/>
  <c r="BM589" i="8"/>
  <c r="BN589" i="8"/>
  <c r="BB391" i="8"/>
  <c r="DE391" i="8"/>
  <c r="BN391" i="8"/>
  <c r="BM391" i="8"/>
  <c r="BB379" i="8"/>
  <c r="DE379" i="8"/>
  <c r="BN379" i="8"/>
  <c r="BM379" i="8"/>
  <c r="BB595" i="8"/>
  <c r="DE595" i="8"/>
  <c r="BN595" i="8"/>
  <c r="BM595" i="8"/>
  <c r="BB200" i="8"/>
  <c r="DE200" i="8"/>
  <c r="BN200" i="8"/>
  <c r="BM200" i="8"/>
  <c r="BB384" i="8"/>
  <c r="DE384" i="8"/>
  <c r="BM384" i="8"/>
  <c r="BN384" i="8"/>
  <c r="DE273" i="8"/>
  <c r="BB273" i="8"/>
  <c r="BM273" i="8"/>
  <c r="BN273" i="8"/>
  <c r="BB300" i="8"/>
  <c r="DE300" i="8"/>
  <c r="BM300" i="8"/>
  <c r="BN300" i="8"/>
  <c r="BB577" i="8"/>
  <c r="DE577" i="8"/>
  <c r="BM577" i="8"/>
  <c r="BN577" i="8"/>
  <c r="BB553" i="8"/>
  <c r="DE553" i="8"/>
  <c r="BN553" i="8"/>
  <c r="BM553" i="8"/>
  <c r="BB401" i="8"/>
  <c r="DE401" i="8"/>
  <c r="BN401" i="8"/>
  <c r="BM401" i="8"/>
  <c r="BB580" i="8"/>
  <c r="DE580" i="8"/>
  <c r="BM580" i="8"/>
  <c r="BN580" i="8"/>
  <c r="BB390" i="8"/>
  <c r="DE390" i="8"/>
  <c r="BM390" i="8"/>
  <c r="BN390" i="8"/>
  <c r="BB402" i="8"/>
  <c r="DE402" i="8"/>
  <c r="BN402" i="8"/>
  <c r="BM402" i="8"/>
  <c r="BB400" i="8"/>
  <c r="DE400" i="8"/>
  <c r="BM400" i="8"/>
  <c r="BN400" i="8"/>
  <c r="BB619" i="8"/>
  <c r="DE619" i="8"/>
  <c r="BN619" i="8"/>
  <c r="BM619" i="8"/>
  <c r="BB40" i="8"/>
  <c r="DE40" i="8"/>
  <c r="BM40" i="8"/>
  <c r="BN40" i="8"/>
  <c r="BB607" i="8"/>
  <c r="DE607" i="8"/>
  <c r="BN607" i="8"/>
  <c r="BM607" i="8"/>
  <c r="BB568" i="8"/>
  <c r="DE568" i="8"/>
  <c r="BM568" i="8"/>
  <c r="BN568" i="8"/>
  <c r="BB585" i="8"/>
  <c r="DE585" i="8"/>
  <c r="BN585" i="8"/>
  <c r="BM585" i="8"/>
  <c r="BB413" i="8"/>
  <c r="DE413" i="8"/>
  <c r="BB644" i="8"/>
  <c r="DE644" i="8"/>
  <c r="BM644" i="8"/>
  <c r="BN644" i="8"/>
  <c r="BB586" i="8"/>
  <c r="DE586" i="8"/>
  <c r="BM586" i="8"/>
  <c r="BN586" i="8"/>
  <c r="BB560" i="8"/>
  <c r="DE560" i="8"/>
  <c r="BN560" i="8"/>
  <c r="BM560" i="8"/>
  <c r="BB233" i="8"/>
  <c r="DE233" i="8"/>
  <c r="BN233" i="8"/>
  <c r="BM233" i="8"/>
  <c r="BB612" i="8"/>
  <c r="DE612" i="8"/>
  <c r="BM612" i="8"/>
  <c r="BN612" i="8"/>
  <c r="BB596" i="8"/>
  <c r="DE596" i="8"/>
  <c r="BN596" i="8"/>
  <c r="BM596" i="8"/>
  <c r="BB404" i="8"/>
  <c r="DE404" i="8"/>
  <c r="BM404" i="8"/>
  <c r="BN404" i="8"/>
  <c r="BB380" i="8"/>
  <c r="DE380" i="8"/>
  <c r="BN380" i="8"/>
  <c r="BM380" i="8"/>
  <c r="BB285" i="8"/>
  <c r="DE285" i="8"/>
  <c r="BM285" i="8"/>
  <c r="BN285" i="8"/>
  <c r="BB199" i="8"/>
  <c r="DE199" i="8"/>
  <c r="BN199" i="8"/>
  <c r="BM199" i="8"/>
  <c r="BB579" i="8"/>
  <c r="DE579" i="8"/>
  <c r="BN579" i="8"/>
  <c r="BM579" i="8"/>
  <c r="BB572" i="8"/>
  <c r="DE572" i="8"/>
  <c r="BM572" i="8"/>
  <c r="BN572" i="8"/>
  <c r="DE276" i="8"/>
  <c r="BB276" i="8"/>
  <c r="BN276" i="8"/>
  <c r="BM276" i="8"/>
  <c r="BB649" i="8"/>
  <c r="DE649" i="8"/>
  <c r="BN649" i="8"/>
  <c r="BM649" i="8"/>
  <c r="BB554" i="8"/>
  <c r="DE554" i="8"/>
  <c r="BN554" i="8"/>
  <c r="BM554" i="8"/>
  <c r="BB581" i="8"/>
  <c r="DE581" i="8"/>
  <c r="BN581" i="8"/>
  <c r="BM581" i="8"/>
  <c r="BB202" i="8"/>
  <c r="DE202" i="8"/>
  <c r="BB295" i="8"/>
  <c r="DE295" i="8"/>
  <c r="BM295" i="8"/>
  <c r="BN295" i="8"/>
  <c r="BB386" i="8"/>
  <c r="DE386" i="8"/>
  <c r="BM386" i="8"/>
  <c r="BN386" i="8"/>
  <c r="BB307" i="8"/>
  <c r="DE307" i="8"/>
  <c r="BN307" i="8"/>
  <c r="BM307" i="8"/>
  <c r="BB397" i="8"/>
  <c r="DE397" i="8"/>
  <c r="BN397" i="8"/>
  <c r="BM397" i="8"/>
  <c r="BB270" i="8"/>
  <c r="DE270" i="8"/>
  <c r="BN270" i="8"/>
  <c r="BM270" i="8"/>
  <c r="BB617" i="8"/>
  <c r="DE617" i="8"/>
  <c r="BN617" i="8"/>
  <c r="BM617" i="8"/>
  <c r="BB575" i="8"/>
  <c r="DE575" i="8"/>
  <c r="BM575" i="8"/>
  <c r="BN575" i="8"/>
  <c r="BB591" i="8"/>
  <c r="DE591" i="8"/>
  <c r="BN591" i="8"/>
  <c r="BM591" i="8"/>
  <c r="BB269" i="8"/>
  <c r="DE269" i="8"/>
  <c r="BM269" i="8"/>
  <c r="BN269" i="8"/>
  <c r="BB392" i="8"/>
  <c r="DE392" i="8"/>
  <c r="BN392" i="8"/>
  <c r="BM392" i="8"/>
  <c r="DE290" i="8"/>
  <c r="BB290" i="8"/>
  <c r="BM290" i="8"/>
  <c r="BN290" i="8"/>
  <c r="BB611" i="8"/>
  <c r="DE611" i="8"/>
  <c r="BN611" i="8"/>
  <c r="BM611" i="8"/>
  <c r="BB387" i="8"/>
  <c r="DE387" i="8"/>
  <c r="BM387" i="8"/>
  <c r="BN387" i="8"/>
  <c r="BB407" i="8"/>
  <c r="DE407" i="8"/>
  <c r="BN407" i="8"/>
  <c r="BM407" i="8"/>
  <c r="BB310" i="8"/>
  <c r="DE310" i="8"/>
  <c r="BM310" i="8"/>
  <c r="BN310" i="8"/>
  <c r="BB345" i="8"/>
  <c r="DE345" i="8"/>
  <c r="BN345" i="8"/>
  <c r="BM345" i="8"/>
  <c r="BB385" i="8"/>
  <c r="DE385" i="8"/>
  <c r="BM385" i="8"/>
  <c r="BN385" i="8"/>
  <c r="BB297" i="8"/>
  <c r="DE297" i="8"/>
  <c r="BN297" i="8"/>
  <c r="BM297" i="8"/>
  <c r="BB303" i="8"/>
  <c r="DE303" i="8"/>
  <c r="BM303" i="8"/>
  <c r="BN303" i="8"/>
  <c r="BB584" i="8"/>
  <c r="DE584" i="8"/>
  <c r="BM584" i="8"/>
  <c r="BN584" i="8"/>
  <c r="BB565" i="8"/>
  <c r="DE565" i="8"/>
  <c r="BN565" i="8"/>
  <c r="BM565" i="8"/>
  <c r="BB288" i="8"/>
  <c r="DE288" i="8"/>
  <c r="BM288" i="8"/>
  <c r="BN288" i="8"/>
  <c r="DE282" i="8"/>
  <c r="BB282" i="8"/>
  <c r="BM282" i="8"/>
  <c r="BN282" i="8"/>
  <c r="BB381" i="8"/>
  <c r="DE381" i="8"/>
  <c r="BM381" i="8"/>
  <c r="BN381" i="8"/>
  <c r="BB601" i="8"/>
  <c r="DE601" i="8"/>
  <c r="BM601" i="8"/>
  <c r="BN601" i="8"/>
  <c r="BB406" i="8"/>
  <c r="DE406" i="8"/>
  <c r="BN406" i="8"/>
  <c r="BM406" i="8"/>
  <c r="BB622" i="8"/>
  <c r="DE622" i="8"/>
  <c r="BM622" i="8"/>
  <c r="BN622" i="8"/>
  <c r="DE294" i="8"/>
  <c r="BB294" i="8"/>
  <c r="BN294" i="8"/>
  <c r="BM294" i="8"/>
  <c r="BB395" i="8"/>
  <c r="DE395" i="8"/>
  <c r="BN395" i="8"/>
  <c r="BM395" i="8"/>
  <c r="BB609" i="8"/>
  <c r="DE609" i="8"/>
  <c r="BM609" i="8"/>
  <c r="BN609" i="8"/>
  <c r="BB597" i="8"/>
  <c r="DE597" i="8"/>
  <c r="BM597" i="8"/>
  <c r="BN597" i="8"/>
  <c r="BB415" i="8"/>
  <c r="DE415" i="8"/>
  <c r="BB272" i="8"/>
  <c r="DE272" i="8"/>
  <c r="BM272" i="8"/>
  <c r="BN272" i="8"/>
  <c r="BB559" i="8"/>
  <c r="DE559" i="8"/>
  <c r="BM559" i="8"/>
  <c r="BN559" i="8"/>
  <c r="BB621" i="8"/>
  <c r="DE621" i="8"/>
  <c r="BN621" i="8"/>
  <c r="BM621" i="8"/>
  <c r="BB616" i="8"/>
  <c r="DE616" i="8"/>
  <c r="BM616" i="8"/>
  <c r="BN616" i="8"/>
  <c r="BB570" i="8"/>
  <c r="DE570" i="8"/>
  <c r="BN570" i="8"/>
  <c r="BM570" i="8"/>
  <c r="BB291" i="8"/>
  <c r="DE291" i="8"/>
  <c r="BM291" i="8"/>
  <c r="BN291" i="8"/>
  <c r="BB416" i="8"/>
  <c r="DE416" i="8"/>
  <c r="DE308" i="8"/>
  <c r="BB308" i="8"/>
  <c r="BM308" i="8"/>
  <c r="BN308" i="8"/>
  <c r="BB398" i="8"/>
  <c r="DE398" i="8"/>
  <c r="BM398" i="8"/>
  <c r="BN398" i="8"/>
  <c r="DE305" i="8"/>
  <c r="BM305" i="8"/>
  <c r="BN305" i="8"/>
  <c r="FG54" i="8"/>
  <c r="FG82" i="8"/>
  <c r="FG147" i="8"/>
  <c r="FH319" i="8"/>
  <c r="FP319" i="8"/>
  <c r="FP470" i="8"/>
  <c r="FH470" i="8"/>
  <c r="FG563" i="8"/>
  <c r="BW563" i="8"/>
  <c r="BL563" i="8" s="1"/>
  <c r="BX644" i="8"/>
  <c r="BY644" i="8"/>
  <c r="BY282" i="8"/>
  <c r="BX282" i="8"/>
  <c r="FP12" i="8"/>
  <c r="FH12" i="8"/>
  <c r="BX622" i="8"/>
  <c r="BY622" i="8"/>
  <c r="FH380" i="8"/>
  <c r="FP380" i="8"/>
  <c r="BX199" i="8"/>
  <c r="BY199" i="8"/>
  <c r="BX600" i="8"/>
  <c r="BY600" i="8"/>
  <c r="BY276" i="8"/>
  <c r="BX276" i="8"/>
  <c r="FH589" i="8"/>
  <c r="FP589" i="8"/>
  <c r="BY284" i="8"/>
  <c r="BX284" i="8"/>
  <c r="FH477" i="8"/>
  <c r="FP477" i="8"/>
  <c r="FH603" i="8"/>
  <c r="FP603" i="8"/>
  <c r="BX392" i="8"/>
  <c r="BY392" i="8"/>
  <c r="FY19" i="8"/>
  <c r="FQ19" i="8"/>
  <c r="FG50" i="8"/>
  <c r="FH226" i="8"/>
  <c r="FP226" i="8"/>
  <c r="FH263" i="8"/>
  <c r="FP263" i="8"/>
  <c r="FP359" i="8"/>
  <c r="FH359" i="8"/>
  <c r="FY372" i="8"/>
  <c r="FQ372" i="8"/>
  <c r="FP309" i="8"/>
  <c r="FH309" i="8"/>
  <c r="FP137" i="8"/>
  <c r="FH137" i="8"/>
  <c r="FH426" i="8"/>
  <c r="FP426" i="8"/>
  <c r="BX289" i="8"/>
  <c r="BY289" i="8"/>
  <c r="FH276" i="8"/>
  <c r="FP276" i="8"/>
  <c r="FH248" i="8"/>
  <c r="FP248" i="8"/>
  <c r="FH323" i="8"/>
  <c r="FP323" i="8"/>
  <c r="FY158" i="8"/>
  <c r="FQ158" i="8"/>
  <c r="FH9" i="8"/>
  <c r="FP9" i="8"/>
  <c r="FH310" i="8"/>
  <c r="FP310" i="8"/>
  <c r="FH126" i="8"/>
  <c r="FP126" i="8"/>
  <c r="FH284" i="8"/>
  <c r="FP284" i="8"/>
  <c r="BY390" i="8"/>
  <c r="BX390" i="8"/>
  <c r="FP570" i="8"/>
  <c r="FH570" i="8"/>
  <c r="FP433" i="8"/>
  <c r="FH433" i="8"/>
  <c r="BX291" i="8"/>
  <c r="BY291" i="8"/>
  <c r="FH212" i="8"/>
  <c r="FP212" i="8"/>
  <c r="FH392" i="8"/>
  <c r="FP392" i="8"/>
  <c r="FI392" i="8"/>
  <c r="FP18" i="8"/>
  <c r="FH18" i="8"/>
  <c r="FP154" i="8"/>
  <c r="FH154" i="8"/>
  <c r="FH94" i="8"/>
  <c r="FP94" i="8"/>
  <c r="FH444" i="8"/>
  <c r="FP444" i="8"/>
  <c r="FG564" i="8"/>
  <c r="BW564" i="8"/>
  <c r="BL564" i="8" s="1"/>
  <c r="FQ489" i="8"/>
  <c r="FY489" i="8"/>
  <c r="FH26" i="8"/>
  <c r="FP26" i="8"/>
  <c r="BY615" i="8"/>
  <c r="BX615" i="8"/>
  <c r="FP650" i="8"/>
  <c r="FH650" i="8"/>
  <c r="BY649" i="8"/>
  <c r="BX649" i="8"/>
  <c r="BX554" i="8"/>
  <c r="BY554" i="8"/>
  <c r="FP272" i="8"/>
  <c r="FH272" i="8"/>
  <c r="BY570" i="8"/>
  <c r="BX570" i="8"/>
  <c r="FH512" i="8"/>
  <c r="FP512" i="8"/>
  <c r="BX219" i="8"/>
  <c r="BY219" i="8"/>
  <c r="FH434" i="8"/>
  <c r="FP434" i="8"/>
  <c r="FP420" i="8"/>
  <c r="FH420" i="8"/>
  <c r="FQ440" i="8"/>
  <c r="FY440" i="8"/>
  <c r="FH344" i="8"/>
  <c r="FP344" i="8"/>
  <c r="FH290" i="8"/>
  <c r="FP290" i="8"/>
  <c r="FQ184" i="8"/>
  <c r="FY184" i="8"/>
  <c r="FP491" i="8"/>
  <c r="FH491" i="8"/>
  <c r="BY606" i="8"/>
  <c r="BX606" i="8"/>
  <c r="FP468" i="8"/>
  <c r="FH468" i="8"/>
  <c r="BX293" i="8"/>
  <c r="BY293" i="8"/>
  <c r="FP121" i="8"/>
  <c r="FH121" i="8"/>
  <c r="FH48" i="8"/>
  <c r="FP48" i="8"/>
  <c r="FH357" i="8"/>
  <c r="FP357" i="8"/>
  <c r="BX279" i="8"/>
  <c r="BY279" i="8"/>
  <c r="BX597" i="8"/>
  <c r="BY597" i="8"/>
  <c r="FP296" i="8"/>
  <c r="FH296" i="8"/>
  <c r="FH85" i="8"/>
  <c r="FP85" i="8"/>
  <c r="FQ264" i="8"/>
  <c r="FY264" i="8"/>
  <c r="FH149" i="8"/>
  <c r="FP149" i="8"/>
  <c r="FP104" i="8"/>
  <c r="FH104" i="8"/>
  <c r="FH542" i="8"/>
  <c r="FP542" i="8"/>
  <c r="FH441" i="8"/>
  <c r="FP441" i="8"/>
  <c r="FQ369" i="8"/>
  <c r="FY369" i="8"/>
  <c r="BX275" i="8"/>
  <c r="BY275" i="8"/>
  <c r="FP219" i="8"/>
  <c r="FH219" i="8"/>
  <c r="FP653" i="8"/>
  <c r="FH653" i="8"/>
  <c r="FP339" i="8"/>
  <c r="FH339" i="8"/>
  <c r="FP93" i="8"/>
  <c r="FH93" i="8"/>
  <c r="BY41" i="8"/>
  <c r="BX41" i="8"/>
  <c r="FP587" i="8"/>
  <c r="FH587" i="8"/>
  <c r="BX400" i="8"/>
  <c r="BY400" i="8"/>
  <c r="FH373" i="8"/>
  <c r="FP373" i="8"/>
  <c r="FH300" i="8"/>
  <c r="FP300" i="8"/>
  <c r="FP32" i="8"/>
  <c r="FH32" i="8"/>
  <c r="FH10" i="8"/>
  <c r="FP10" i="8"/>
  <c r="FH53" i="8"/>
  <c r="FP53" i="8"/>
  <c r="FP131" i="8"/>
  <c r="FH131" i="8"/>
  <c r="FH101" i="8"/>
  <c r="FP101" i="8"/>
  <c r="FH150" i="8"/>
  <c r="FP150" i="8"/>
  <c r="FG119" i="8"/>
  <c r="FP177" i="8"/>
  <c r="FH177" i="8"/>
  <c r="FG211" i="8"/>
  <c r="FH217" i="8"/>
  <c r="FP217" i="8"/>
  <c r="FG255" i="8"/>
  <c r="FG341" i="8"/>
  <c r="FG356" i="8"/>
  <c r="FP371" i="8"/>
  <c r="FH371" i="8"/>
  <c r="FH498" i="8"/>
  <c r="FP498" i="8"/>
  <c r="FH546" i="8"/>
  <c r="FP546" i="8"/>
  <c r="FG639" i="8"/>
  <c r="BW654" i="8"/>
  <c r="BL654" i="8" s="1"/>
  <c r="FG654" i="8"/>
  <c r="BY569" i="8"/>
  <c r="BX569" i="8"/>
  <c r="FP528" i="8"/>
  <c r="FH528" i="8"/>
  <c r="FH493" i="8"/>
  <c r="FP493" i="8"/>
  <c r="FP401" i="8"/>
  <c r="FH401" i="8"/>
  <c r="FI401" i="8"/>
  <c r="FP374" i="8"/>
  <c r="FH374" i="8"/>
  <c r="FH322" i="8"/>
  <c r="FP322" i="8"/>
  <c r="BY290" i="8"/>
  <c r="BX290" i="8"/>
  <c r="FH224" i="8"/>
  <c r="FP224" i="8"/>
  <c r="FP112" i="8"/>
  <c r="FH112" i="8"/>
  <c r="FH30" i="8"/>
  <c r="FP30" i="8"/>
  <c r="FP524" i="8"/>
  <c r="FH524" i="8"/>
  <c r="BY611" i="8"/>
  <c r="BX611" i="8"/>
  <c r="BX297" i="8"/>
  <c r="BY297" i="8"/>
  <c r="FH56" i="8"/>
  <c r="FP56" i="8"/>
  <c r="FH601" i="8"/>
  <c r="FP601" i="8"/>
  <c r="BY406" i="8"/>
  <c r="BX406" i="8"/>
  <c r="FH251" i="8"/>
  <c r="FP251" i="8"/>
  <c r="FP146" i="8"/>
  <c r="FH146" i="8"/>
  <c r="FH22" i="8"/>
  <c r="FP22" i="8"/>
  <c r="FH619" i="8"/>
  <c r="FP619" i="8"/>
  <c r="FH606" i="8"/>
  <c r="FP606" i="8"/>
  <c r="BX557" i="8"/>
  <c r="BY557" i="8"/>
  <c r="FH511" i="8"/>
  <c r="FP511" i="8"/>
  <c r="BY388" i="8"/>
  <c r="BX388" i="8"/>
  <c r="BX312" i="8"/>
  <c r="BY312" i="8"/>
  <c r="FP293" i="8"/>
  <c r="FH293" i="8"/>
  <c r="FH269" i="8"/>
  <c r="FP269" i="8"/>
  <c r="BX203" i="8"/>
  <c r="BY203" i="8"/>
  <c r="FH466" i="8"/>
  <c r="FP466" i="8"/>
  <c r="FP313" i="8"/>
  <c r="FH313" i="8"/>
  <c r="FH204" i="8"/>
  <c r="FP204" i="8"/>
  <c r="FP136" i="8"/>
  <c r="FH136" i="8"/>
  <c r="FH579" i="8"/>
  <c r="FP579" i="8"/>
  <c r="FP325" i="8"/>
  <c r="FH325" i="8"/>
  <c r="FH256" i="8"/>
  <c r="FP256" i="8"/>
  <c r="FP451" i="8"/>
  <c r="FH451" i="8"/>
  <c r="FH166" i="8"/>
  <c r="FP166" i="8"/>
  <c r="FH279" i="8"/>
  <c r="FP279" i="8"/>
  <c r="FH111" i="8"/>
  <c r="FP111" i="8"/>
  <c r="BX656" i="8"/>
  <c r="BY656" i="8"/>
  <c r="BX623" i="8"/>
  <c r="BY623" i="8"/>
  <c r="BX577" i="8"/>
  <c r="BY577" i="8"/>
  <c r="FP486" i="8"/>
  <c r="FH486" i="8"/>
  <c r="FY465" i="8"/>
  <c r="FQ465" i="8"/>
  <c r="BX415" i="8"/>
  <c r="BY415" i="8"/>
  <c r="BX296" i="8"/>
  <c r="BY296" i="8"/>
  <c r="FH141" i="8"/>
  <c r="FP141" i="8"/>
  <c r="FP559" i="8"/>
  <c r="FH559" i="8"/>
  <c r="FH614" i="8"/>
  <c r="FP614" i="8"/>
  <c r="FQ442" i="8"/>
  <c r="FY442" i="8"/>
  <c r="FP152" i="8"/>
  <c r="FH152" i="8"/>
  <c r="FH100" i="8"/>
  <c r="FP100" i="8"/>
  <c r="BY605" i="8"/>
  <c r="BX605" i="8"/>
  <c r="FY39" i="8"/>
  <c r="FQ39" i="8"/>
  <c r="BX595" i="8"/>
  <c r="BY595" i="8"/>
  <c r="FQ421" i="8"/>
  <c r="FY421" i="8"/>
  <c r="BX295" i="8"/>
  <c r="BY295" i="8"/>
  <c r="BY620" i="8"/>
  <c r="BX620" i="8"/>
  <c r="BY574" i="8"/>
  <c r="BX574" i="8"/>
  <c r="FH558" i="8"/>
  <c r="FP558" i="8"/>
  <c r="FH523" i="8"/>
  <c r="FP523" i="8"/>
  <c r="FH490" i="8"/>
  <c r="FP490" i="8"/>
  <c r="FH394" i="8"/>
  <c r="FP394" i="8"/>
  <c r="FI394" i="8"/>
  <c r="FH345" i="8"/>
  <c r="FP345" i="8"/>
  <c r="BX299" i="8"/>
  <c r="BY299" i="8"/>
  <c r="FH275" i="8"/>
  <c r="FP275" i="8"/>
  <c r="FQ243" i="8"/>
  <c r="FY243" i="8"/>
  <c r="FP99" i="8"/>
  <c r="FH99" i="8"/>
  <c r="FH68" i="8"/>
  <c r="FP68" i="8"/>
  <c r="BY653" i="8"/>
  <c r="BX653" i="8"/>
  <c r="BX562" i="8"/>
  <c r="BY562" i="8"/>
  <c r="FP41" i="8"/>
  <c r="FH41" i="8"/>
  <c r="BY587" i="8"/>
  <c r="BX587" i="8"/>
  <c r="FP467" i="8"/>
  <c r="FH467" i="8"/>
  <c r="FP400" i="8"/>
  <c r="FH400" i="8"/>
  <c r="FI400" i="8"/>
  <c r="FH353" i="8"/>
  <c r="FP353" i="8"/>
  <c r="BY308" i="8"/>
  <c r="BX308" i="8"/>
  <c r="FH598" i="8"/>
  <c r="FP598" i="8"/>
  <c r="FH537" i="8"/>
  <c r="FP537" i="8"/>
  <c r="BY414" i="8"/>
  <c r="BX414" i="8"/>
  <c r="FG135" i="8"/>
  <c r="FH262" i="8"/>
  <c r="FP262" i="8"/>
  <c r="FH543" i="8"/>
  <c r="FP543" i="8"/>
  <c r="FG576" i="8"/>
  <c r="BW576" i="8"/>
  <c r="BL576" i="8" s="1"/>
  <c r="BX560" i="8"/>
  <c r="BY560" i="8"/>
  <c r="FH525" i="8"/>
  <c r="FP525" i="8"/>
  <c r="FP651" i="8"/>
  <c r="FH651" i="8"/>
  <c r="BX40" i="8"/>
  <c r="BY40" i="8"/>
  <c r="FQ186" i="8"/>
  <c r="FY186" i="8"/>
  <c r="FH142" i="8"/>
  <c r="FP142" i="8"/>
  <c r="FP530" i="8"/>
  <c r="FH530" i="8"/>
  <c r="FH425" i="8"/>
  <c r="FP425" i="8"/>
  <c r="BX288" i="8"/>
  <c r="BY288" i="8"/>
  <c r="FP27" i="8"/>
  <c r="FH27" i="8"/>
  <c r="BY310" i="8"/>
  <c r="BX310" i="8"/>
  <c r="FH456" i="8"/>
  <c r="FP456" i="8"/>
  <c r="BX307" i="8"/>
  <c r="BY307" i="8"/>
  <c r="FP200" i="8"/>
  <c r="FH200" i="8"/>
  <c r="FH79" i="8"/>
  <c r="FP79" i="8"/>
  <c r="FP532" i="8"/>
  <c r="FH532" i="8"/>
  <c r="FP575" i="8"/>
  <c r="FH575" i="8"/>
  <c r="FQ194" i="8"/>
  <c r="FY194" i="8"/>
  <c r="FH13" i="8"/>
  <c r="FP13" i="8"/>
  <c r="FH70" i="8"/>
  <c r="FP70" i="8"/>
  <c r="FP153" i="8"/>
  <c r="FH153" i="8"/>
  <c r="FP105" i="8"/>
  <c r="FH105" i="8"/>
  <c r="FG183" i="8"/>
  <c r="FG210" i="8"/>
  <c r="FP419" i="8"/>
  <c r="FH419" i="8"/>
  <c r="FG479" i="8"/>
  <c r="FH560" i="8"/>
  <c r="FP560" i="8"/>
  <c r="FP464" i="8"/>
  <c r="FH464" i="8"/>
  <c r="FH110" i="8"/>
  <c r="FP110" i="8"/>
  <c r="BX303" i="8"/>
  <c r="BY303" i="8"/>
  <c r="FP615" i="8"/>
  <c r="FH615" i="8"/>
  <c r="BX285" i="8"/>
  <c r="BY285" i="8"/>
  <c r="FY55" i="8"/>
  <c r="FQ55" i="8"/>
  <c r="FQ230" i="8"/>
  <c r="FY230" i="8"/>
  <c r="FH117" i="8"/>
  <c r="FP117" i="8"/>
  <c r="BX42" i="8"/>
  <c r="BY42" i="8"/>
  <c r="BX589" i="8"/>
  <c r="BY589" i="8"/>
  <c r="FH478" i="8"/>
  <c r="FP478" i="8"/>
  <c r="FP509" i="8"/>
  <c r="FH509" i="8"/>
  <c r="FP424" i="8"/>
  <c r="FH424" i="8"/>
  <c r="FH616" i="8"/>
  <c r="FP616" i="8"/>
  <c r="BY575" i="8"/>
  <c r="BX575" i="8"/>
  <c r="FH329" i="8"/>
  <c r="FP329" i="8"/>
  <c r="FH81" i="8"/>
  <c r="FP81" i="8"/>
  <c r="FH62" i="8"/>
  <c r="FP62" i="8"/>
  <c r="FG123" i="8"/>
  <c r="FG232" i="8"/>
  <c r="FH254" i="8"/>
  <c r="FP254" i="8"/>
  <c r="FG538" i="8"/>
  <c r="BY344" i="8"/>
  <c r="BX344" i="8"/>
  <c r="FH218" i="8"/>
  <c r="FP218" i="8"/>
  <c r="BX613" i="8"/>
  <c r="BY613" i="8"/>
  <c r="FP591" i="8"/>
  <c r="FH591" i="8"/>
  <c r="FH8" i="8"/>
  <c r="FP8" i="8"/>
  <c r="FH545" i="8"/>
  <c r="FP545" i="8"/>
  <c r="FH285" i="8"/>
  <c r="FP285" i="8"/>
  <c r="FH555" i="8"/>
  <c r="FP555" i="8"/>
  <c r="FP42" i="8"/>
  <c r="FH42" i="8"/>
  <c r="FQ445" i="8"/>
  <c r="FY445" i="8"/>
  <c r="FP43" i="8"/>
  <c r="FH43" i="8"/>
  <c r="FH581" i="8"/>
  <c r="FP581" i="8"/>
  <c r="FH473" i="8"/>
  <c r="FP473" i="8"/>
  <c r="BY300" i="8"/>
  <c r="BX300" i="8"/>
  <c r="FP585" i="8"/>
  <c r="FH585" i="8"/>
  <c r="FG124" i="8"/>
  <c r="FH192" i="8"/>
  <c r="FP192" i="8"/>
  <c r="FH229" i="8"/>
  <c r="FP229" i="8"/>
  <c r="FH320" i="8"/>
  <c r="FP320" i="8"/>
  <c r="FH355" i="8"/>
  <c r="FP355" i="8"/>
  <c r="FG480" i="8"/>
  <c r="BW593" i="8"/>
  <c r="BL593" i="8" s="1"/>
  <c r="FG593" i="8"/>
  <c r="BY588" i="8"/>
  <c r="BX588" i="8"/>
  <c r="FP475" i="8"/>
  <c r="FH475" i="8"/>
  <c r="FH611" i="8"/>
  <c r="FP611" i="8"/>
  <c r="FH557" i="8"/>
  <c r="FP557" i="8"/>
  <c r="FH388" i="8"/>
  <c r="FP388" i="8"/>
  <c r="FQ151" i="8"/>
  <c r="FY151" i="8"/>
  <c r="BX313" i="8"/>
  <c r="BY313" i="8"/>
  <c r="FH438" i="8"/>
  <c r="FP438" i="8"/>
  <c r="FH649" i="8"/>
  <c r="FP649" i="8"/>
  <c r="FH554" i="8"/>
  <c r="FP554" i="8"/>
  <c r="FP391" i="8"/>
  <c r="FH391" i="8"/>
  <c r="FI391" i="8"/>
  <c r="FH188" i="8"/>
  <c r="FP188" i="8"/>
  <c r="FP460" i="8"/>
  <c r="FH460" i="8"/>
  <c r="BY394" i="8"/>
  <c r="BX394" i="8"/>
  <c r="FP11" i="8"/>
  <c r="FH11" i="8"/>
  <c r="FH73" i="8"/>
  <c r="FP73" i="8"/>
  <c r="FP168" i="8"/>
  <c r="FH168" i="8"/>
  <c r="FG132" i="8"/>
  <c r="FG167" i="8"/>
  <c r="FG157" i="8"/>
  <c r="BW90" i="8"/>
  <c r="BL90" i="8" s="1"/>
  <c r="FG90" i="8"/>
  <c r="FP190" i="8"/>
  <c r="FH190" i="8"/>
  <c r="FH207" i="8"/>
  <c r="FP207" i="8"/>
  <c r="FP326" i="8"/>
  <c r="FH326" i="8"/>
  <c r="FP351" i="8"/>
  <c r="FH351" i="8"/>
  <c r="FH437" i="8"/>
  <c r="FP437" i="8"/>
  <c r="FP423" i="8"/>
  <c r="FH423" i="8"/>
  <c r="FG499" i="8"/>
  <c r="FG539" i="8"/>
  <c r="FG552" i="8"/>
  <c r="BW552" i="8"/>
  <c r="BL552" i="8" s="1"/>
  <c r="BW648" i="8"/>
  <c r="BL648" i="8" s="1"/>
  <c r="FG648" i="8"/>
  <c r="FH592" i="8"/>
  <c r="FP592" i="8"/>
  <c r="BX583" i="8"/>
  <c r="BY583" i="8"/>
  <c r="BX553" i="8"/>
  <c r="BY553" i="8"/>
  <c r="FP459" i="8"/>
  <c r="FH459" i="8"/>
  <c r="BX401" i="8"/>
  <c r="BY401" i="8"/>
  <c r="BY274" i="8"/>
  <c r="BX274" i="8"/>
  <c r="FQ128" i="8"/>
  <c r="FY128" i="8"/>
  <c r="FP23" i="8"/>
  <c r="FH23" i="8"/>
  <c r="BY389" i="8"/>
  <c r="BX389" i="8"/>
  <c r="FH165" i="8"/>
  <c r="FP165" i="8"/>
  <c r="FQ510" i="8"/>
  <c r="FY510" i="8"/>
  <c r="FP297" i="8"/>
  <c r="FH297" i="8"/>
  <c r="FP454" i="8"/>
  <c r="FH454" i="8"/>
  <c r="BY601" i="8"/>
  <c r="BX601" i="8"/>
  <c r="FP406" i="8"/>
  <c r="FH406" i="8"/>
  <c r="FI406" i="8"/>
  <c r="FH634" i="8"/>
  <c r="FP634" i="8"/>
  <c r="BY619" i="8"/>
  <c r="BX619" i="8"/>
  <c r="BY573" i="8"/>
  <c r="BX573" i="8"/>
  <c r="FP529" i="8"/>
  <c r="FH529" i="8"/>
  <c r="FH482" i="8"/>
  <c r="FP482" i="8"/>
  <c r="FY429" i="8"/>
  <c r="FQ429" i="8"/>
  <c r="BY396" i="8"/>
  <c r="BX396" i="8"/>
  <c r="BY301" i="8"/>
  <c r="BX301" i="8"/>
  <c r="FH108" i="8"/>
  <c r="FP108" i="8"/>
  <c r="FQ34" i="8"/>
  <c r="FY34" i="8"/>
  <c r="BX579" i="8"/>
  <c r="BY579" i="8"/>
  <c r="FP129" i="8"/>
  <c r="FH129" i="8"/>
  <c r="BX387" i="8"/>
  <c r="BY387" i="8"/>
  <c r="FH29" i="8"/>
  <c r="FP29" i="8"/>
  <c r="FH417" i="8"/>
  <c r="FP417" i="8"/>
  <c r="FH656" i="8"/>
  <c r="FP656" i="8"/>
  <c r="FP623" i="8"/>
  <c r="FH623" i="8"/>
  <c r="FP599" i="8"/>
  <c r="FH599" i="8"/>
  <c r="BX561" i="8"/>
  <c r="BY561" i="8"/>
  <c r="FP522" i="8"/>
  <c r="FH522" i="8"/>
  <c r="BX399" i="8"/>
  <c r="BY399" i="8"/>
  <c r="FH352" i="8"/>
  <c r="FP352" i="8"/>
  <c r="BY280" i="8"/>
  <c r="BX280" i="8"/>
  <c r="FQ24" i="8"/>
  <c r="FY24" i="8"/>
  <c r="BY559" i="8"/>
  <c r="BX559" i="8"/>
  <c r="FP476" i="8"/>
  <c r="FH476" i="8"/>
  <c r="BY278" i="8"/>
  <c r="BX278" i="8"/>
  <c r="BX614" i="8"/>
  <c r="BY614" i="8"/>
  <c r="FQ484" i="8"/>
  <c r="FY484" i="8"/>
  <c r="FH605" i="8"/>
  <c r="FP605" i="8"/>
  <c r="BX379" i="8"/>
  <c r="BY379" i="8"/>
  <c r="FH202" i="8"/>
  <c r="FP202" i="8"/>
  <c r="FH595" i="8"/>
  <c r="FP595" i="8"/>
  <c r="FH159" i="8"/>
  <c r="FP159" i="8"/>
  <c r="BY646" i="8"/>
  <c r="BX646" i="8"/>
  <c r="FH574" i="8"/>
  <c r="FP574" i="8"/>
  <c r="BX558" i="8"/>
  <c r="BY558" i="8"/>
  <c r="BX345" i="8"/>
  <c r="BY345" i="8"/>
  <c r="FH299" i="8"/>
  <c r="FP299" i="8"/>
  <c r="FH181" i="8"/>
  <c r="FP181" i="8"/>
  <c r="FP31" i="8"/>
  <c r="FH31" i="8"/>
  <c r="FH562" i="8"/>
  <c r="FP562" i="8"/>
  <c r="FH505" i="8"/>
  <c r="FP505" i="8"/>
  <c r="BY397" i="8"/>
  <c r="BX397" i="8"/>
  <c r="BY270" i="8"/>
  <c r="BX270" i="8"/>
  <c r="FH103" i="8"/>
  <c r="FP103" i="8"/>
  <c r="BX604" i="8"/>
  <c r="BY604" i="8"/>
  <c r="BX384" i="8"/>
  <c r="BY384" i="8"/>
  <c r="BX273" i="8"/>
  <c r="BY273" i="8"/>
  <c r="FH308" i="8"/>
  <c r="FP308" i="8"/>
  <c r="FQ170" i="8"/>
  <c r="FY170" i="8"/>
  <c r="BX598" i="8"/>
  <c r="BY598" i="8"/>
  <c r="FP414" i="8"/>
  <c r="FH414" i="8"/>
  <c r="FH261" i="8"/>
  <c r="FP261" i="8"/>
  <c r="FP114" i="8"/>
  <c r="FH114" i="8"/>
  <c r="FH21" i="8"/>
  <c r="FP21" i="8"/>
  <c r="FG84" i="8"/>
  <c r="FH241" i="8"/>
  <c r="FP241" i="8"/>
  <c r="FH439" i="8"/>
  <c r="FP439" i="8"/>
  <c r="BX586" i="8"/>
  <c r="BY586" i="8"/>
  <c r="FH365" i="8"/>
  <c r="FP365" i="8"/>
  <c r="FY231" i="8"/>
  <c r="FQ231" i="8"/>
  <c r="FH57" i="8"/>
  <c r="FP57" i="8"/>
  <c r="FH286" i="8"/>
  <c r="FP286" i="8"/>
  <c r="FH647" i="8"/>
  <c r="FP647" i="8"/>
  <c r="FH596" i="8"/>
  <c r="FP596" i="8"/>
  <c r="FP452" i="8"/>
  <c r="FH452" i="8"/>
  <c r="BX309" i="8"/>
  <c r="BY309" i="8"/>
  <c r="BY294" i="8"/>
  <c r="BX294" i="8"/>
  <c r="FP427" i="8"/>
  <c r="FH427" i="8"/>
  <c r="FH395" i="8"/>
  <c r="FP395" i="8"/>
  <c r="FI395" i="8"/>
  <c r="BY565" i="8"/>
  <c r="BX565" i="8"/>
  <c r="BX407" i="8"/>
  <c r="BY407" i="8"/>
  <c r="FP106" i="8"/>
  <c r="FH106" i="8"/>
  <c r="BX621" i="8"/>
  <c r="BY621" i="8"/>
  <c r="FH17" i="8"/>
  <c r="FP17" i="8"/>
  <c r="FH302" i="8"/>
  <c r="FP302" i="8"/>
  <c r="FH318" i="8"/>
  <c r="FP318" i="8"/>
  <c r="FG83" i="8"/>
  <c r="FG116" i="8"/>
  <c r="FH242" i="8"/>
  <c r="FP242" i="8"/>
  <c r="FH343" i="8"/>
  <c r="FP343" i="8"/>
  <c r="FP471" i="8"/>
  <c r="FH471" i="8"/>
  <c r="FH544" i="8"/>
  <c r="FP544" i="8"/>
  <c r="FP432" i="8"/>
  <c r="FH432" i="8"/>
  <c r="BY306" i="8"/>
  <c r="BX306" i="8"/>
  <c r="FH613" i="8"/>
  <c r="FP613" i="8"/>
  <c r="BX591" i="8"/>
  <c r="BY591" i="8"/>
  <c r="FH133" i="8"/>
  <c r="FP133" i="8"/>
  <c r="BY521" i="8"/>
  <c r="BX521" i="8"/>
  <c r="BY380" i="8"/>
  <c r="BX380" i="8"/>
  <c r="FQ249" i="8"/>
  <c r="FY249" i="8"/>
  <c r="FH294" i="8"/>
  <c r="FP294" i="8"/>
  <c r="BX395" i="8"/>
  <c r="BY395" i="8"/>
  <c r="BX650" i="8"/>
  <c r="BY650" i="8"/>
  <c r="FH637" i="8"/>
  <c r="FP637" i="8"/>
  <c r="FP407" i="8"/>
  <c r="FH407" i="8"/>
  <c r="FI407" i="8"/>
  <c r="FP288" i="8"/>
  <c r="FH288" i="8"/>
  <c r="FP220" i="8"/>
  <c r="FH220" i="8"/>
  <c r="FQ91" i="8"/>
  <c r="FY91" i="8"/>
  <c r="FP60" i="8"/>
  <c r="FH60" i="8"/>
  <c r="FH178" i="8"/>
  <c r="FP178" i="8"/>
  <c r="FP366" i="8"/>
  <c r="FH366" i="8"/>
  <c r="BY302" i="8"/>
  <c r="BX302" i="8"/>
  <c r="BX617" i="8"/>
  <c r="BY617" i="8"/>
  <c r="FH346" i="8"/>
  <c r="FP346" i="8"/>
  <c r="FH156" i="8"/>
  <c r="FP156" i="8"/>
  <c r="FG331" i="8"/>
  <c r="FP370" i="8"/>
  <c r="FH370" i="8"/>
  <c r="FH488" i="8"/>
  <c r="FP488" i="8"/>
  <c r="FG582" i="8"/>
  <c r="BW582" i="8"/>
  <c r="BL582" i="8" s="1"/>
  <c r="FH588" i="8"/>
  <c r="FP588" i="8"/>
  <c r="FH306" i="8"/>
  <c r="FP306" i="8"/>
  <c r="FQ75" i="8"/>
  <c r="FY75" i="8"/>
  <c r="BX381" i="8"/>
  <c r="BY381" i="8"/>
  <c r="FP182" i="8"/>
  <c r="FH182" i="8"/>
  <c r="FH303" i="8"/>
  <c r="FP303" i="8"/>
  <c r="FH630" i="8"/>
  <c r="FP630" i="8"/>
  <c r="FH521" i="8"/>
  <c r="FP521" i="8"/>
  <c r="FP289" i="8"/>
  <c r="FH289" i="8"/>
  <c r="FH597" i="8"/>
  <c r="FP597" i="8"/>
  <c r="FH125" i="8"/>
  <c r="FP125" i="8"/>
  <c r="FQ340" i="8"/>
  <c r="FY340" i="8"/>
  <c r="FH390" i="8"/>
  <c r="FP390" i="8"/>
  <c r="FI390" i="8"/>
  <c r="FH291" i="8"/>
  <c r="FP291" i="8"/>
  <c r="FP96" i="8"/>
  <c r="FH96" i="8"/>
  <c r="FH469" i="8"/>
  <c r="FP469" i="8"/>
  <c r="BY398" i="8"/>
  <c r="BX398" i="8"/>
  <c r="FH58" i="8"/>
  <c r="FP58" i="8"/>
  <c r="FH189" i="8"/>
  <c r="FP189" i="8"/>
  <c r="FH227" i="8"/>
  <c r="FP227" i="8"/>
  <c r="FG594" i="8"/>
  <c r="BW594" i="8"/>
  <c r="BL594" i="8" s="1"/>
  <c r="FP569" i="8"/>
  <c r="FH569" i="8"/>
  <c r="FQ7" i="8"/>
  <c r="FY7" i="8"/>
  <c r="FP120" i="8"/>
  <c r="FH120" i="8"/>
  <c r="FP367" i="8"/>
  <c r="FH367" i="8"/>
  <c r="BY251" i="8"/>
  <c r="BX251" i="8"/>
  <c r="FP312" i="8"/>
  <c r="FH312" i="8"/>
  <c r="FH203" i="8"/>
  <c r="FP203" i="8"/>
  <c r="FH16" i="8"/>
  <c r="FP16" i="8"/>
  <c r="BY555" i="8"/>
  <c r="BX555" i="8"/>
  <c r="FH69" i="8"/>
  <c r="FP69" i="8"/>
  <c r="FH577" i="8"/>
  <c r="FP577" i="8"/>
  <c r="FP415" i="8"/>
  <c r="FH415" i="8"/>
  <c r="BY272" i="8"/>
  <c r="BX272" i="8"/>
  <c r="FP20" i="8"/>
  <c r="FH20" i="8"/>
  <c r="BX581" i="8"/>
  <c r="BY581" i="8"/>
  <c r="FH526" i="8"/>
  <c r="FP526" i="8"/>
  <c r="FH25" i="8"/>
  <c r="FP25" i="8"/>
  <c r="FH620" i="8"/>
  <c r="FP620" i="8"/>
  <c r="FP28" i="8"/>
  <c r="FH28" i="8"/>
  <c r="FP398" i="8"/>
  <c r="FH398" i="8"/>
  <c r="FP51" i="8"/>
  <c r="FH51" i="8"/>
  <c r="FH61" i="8"/>
  <c r="FP61" i="8"/>
  <c r="FG139" i="8"/>
  <c r="FG109" i="8"/>
  <c r="FH127" i="8"/>
  <c r="FP127" i="8"/>
  <c r="FH193" i="8"/>
  <c r="FP193" i="8"/>
  <c r="FP222" i="8"/>
  <c r="FH222" i="8"/>
  <c r="FG257" i="8"/>
  <c r="FG332" i="8"/>
  <c r="FH513" i="8"/>
  <c r="FP513" i="8"/>
  <c r="FH450" i="8"/>
  <c r="FP450" i="8"/>
  <c r="BW610" i="8"/>
  <c r="BL610" i="8" s="1"/>
  <c r="FG610" i="8"/>
  <c r="BY592" i="8"/>
  <c r="BX592" i="8"/>
  <c r="FP583" i="8"/>
  <c r="FH583" i="8"/>
  <c r="FP553" i="8"/>
  <c r="FH553" i="8"/>
  <c r="FH481" i="8"/>
  <c r="FP481" i="8"/>
  <c r="FQ462" i="8"/>
  <c r="FY462" i="8"/>
  <c r="BX385" i="8"/>
  <c r="BY385" i="8"/>
  <c r="FH354" i="8"/>
  <c r="FP354" i="8"/>
  <c r="FQ327" i="8"/>
  <c r="FY327" i="8"/>
  <c r="BY298" i="8"/>
  <c r="BX298" i="8"/>
  <c r="FH274" i="8"/>
  <c r="FP274" i="8"/>
  <c r="FH233" i="8"/>
  <c r="FP233" i="8"/>
  <c r="FH187" i="8"/>
  <c r="FP187" i="8"/>
  <c r="FH46" i="8"/>
  <c r="FP46" i="8"/>
  <c r="FH590" i="8"/>
  <c r="FP590" i="8"/>
  <c r="FH389" i="8"/>
  <c r="FP389" i="8"/>
  <c r="BY44" i="8"/>
  <c r="BX44" i="8"/>
  <c r="FH618" i="8"/>
  <c r="FP618" i="8"/>
  <c r="FQ98" i="8"/>
  <c r="FY98" i="8"/>
  <c r="BX271" i="8"/>
  <c r="BY271" i="8"/>
  <c r="BY205" i="8"/>
  <c r="BX205" i="8"/>
  <c r="FQ95" i="8"/>
  <c r="FY95" i="8"/>
  <c r="FH612" i="8"/>
  <c r="FP612" i="8"/>
  <c r="FH573" i="8"/>
  <c r="FP573" i="8"/>
  <c r="FP515" i="8"/>
  <c r="FH515" i="8"/>
  <c r="FH396" i="8"/>
  <c r="FP396" i="8"/>
  <c r="FI396" i="8"/>
  <c r="FH368" i="8"/>
  <c r="FP368" i="8"/>
  <c r="FP301" i="8"/>
  <c r="FH301" i="8"/>
  <c r="BX277" i="8"/>
  <c r="BY277" i="8"/>
  <c r="FP160" i="8"/>
  <c r="FH160" i="8"/>
  <c r="FH134" i="8"/>
  <c r="FP134" i="8"/>
  <c r="FH584" i="8"/>
  <c r="FP584" i="8"/>
  <c r="FH228" i="8"/>
  <c r="FP228" i="8"/>
  <c r="FH457" i="8"/>
  <c r="FP457" i="8"/>
  <c r="FP413" i="8"/>
  <c r="FH413" i="8"/>
  <c r="FP281" i="8"/>
  <c r="FH281" i="8"/>
  <c r="FH387" i="8"/>
  <c r="FP387" i="8"/>
  <c r="FH240" i="8"/>
  <c r="FP240" i="8"/>
  <c r="FP209" i="8"/>
  <c r="FH209" i="8"/>
  <c r="BY599" i="8"/>
  <c r="BX599" i="8"/>
  <c r="FH580" i="8"/>
  <c r="FP580" i="8"/>
  <c r="FH561" i="8"/>
  <c r="FP561" i="8"/>
  <c r="FH501" i="8"/>
  <c r="FP501" i="8"/>
  <c r="FP422" i="8"/>
  <c r="FH422" i="8"/>
  <c r="FP399" i="8"/>
  <c r="FH399" i="8"/>
  <c r="FP304" i="8"/>
  <c r="FH304" i="8"/>
  <c r="FP280" i="8"/>
  <c r="FH280" i="8"/>
  <c r="FH206" i="8"/>
  <c r="FP206" i="8"/>
  <c r="FP92" i="8"/>
  <c r="FH92" i="8"/>
  <c r="FH578" i="8"/>
  <c r="FP578" i="8"/>
  <c r="FH278" i="8"/>
  <c r="FP278" i="8"/>
  <c r="FQ162" i="8"/>
  <c r="FY162" i="8"/>
  <c r="BX305" i="8"/>
  <c r="BY305" i="8"/>
  <c r="FP113" i="8"/>
  <c r="FH113" i="8"/>
  <c r="FH379" i="8"/>
  <c r="FP379" i="8"/>
  <c r="BY202" i="8"/>
  <c r="BX202" i="8"/>
  <c r="FP443" i="8"/>
  <c r="FH443" i="8"/>
  <c r="BX311" i="8"/>
  <c r="BY311" i="8"/>
  <c r="FH646" i="8"/>
  <c r="FP646" i="8"/>
  <c r="FH568" i="8"/>
  <c r="FP568" i="8"/>
  <c r="FP494" i="8"/>
  <c r="FH494" i="8"/>
  <c r="FH453" i="8"/>
  <c r="FP453" i="8"/>
  <c r="BY402" i="8"/>
  <c r="BX402" i="8"/>
  <c r="FP375" i="8"/>
  <c r="FH375" i="8"/>
  <c r="BX283" i="8"/>
  <c r="BY283" i="8"/>
  <c r="FP72" i="8"/>
  <c r="FH72" i="8"/>
  <c r="FQ14" i="8"/>
  <c r="FY14" i="8"/>
  <c r="FH397" i="8"/>
  <c r="FP397" i="8"/>
  <c r="FI397" i="8"/>
  <c r="FH270" i="8"/>
  <c r="FP270" i="8"/>
  <c r="FP52" i="8"/>
  <c r="FH52" i="8"/>
  <c r="FH604" i="8"/>
  <c r="FP604" i="8"/>
  <c r="FH416" i="8"/>
  <c r="FP416" i="8"/>
  <c r="FH384" i="8"/>
  <c r="FP384" i="8"/>
  <c r="FP273" i="8"/>
  <c r="FH273" i="8"/>
  <c r="FH556" i="8"/>
  <c r="FP556" i="8"/>
  <c r="FG115" i="8"/>
  <c r="FG208" i="8"/>
  <c r="FG571" i="8"/>
  <c r="BW571" i="8"/>
  <c r="BL571" i="8" s="1"/>
  <c r="FG631" i="8"/>
  <c r="FH330" i="8"/>
  <c r="FP330" i="8"/>
  <c r="FH191" i="8"/>
  <c r="FP191" i="8"/>
  <c r="FQ223" i="8"/>
  <c r="FY223" i="8"/>
  <c r="FH541" i="8"/>
  <c r="FP541" i="8"/>
  <c r="FP404" i="8"/>
  <c r="FH404" i="8"/>
  <c r="FI404" i="8"/>
  <c r="FH487" i="8"/>
  <c r="FP487" i="8"/>
  <c r="FH572" i="8"/>
  <c r="FP572" i="8"/>
  <c r="BY607" i="8"/>
  <c r="BX607" i="8"/>
  <c r="FP508" i="8"/>
  <c r="FH508" i="8"/>
  <c r="FP383" i="8"/>
  <c r="FH383" i="8"/>
  <c r="FQ234" i="8"/>
  <c r="FY234" i="8"/>
  <c r="FH506" i="8"/>
  <c r="FP506" i="8"/>
  <c r="BX403" i="8"/>
  <c r="BY403" i="8"/>
  <c r="BX608" i="8"/>
  <c r="BY608" i="8"/>
  <c r="FH497" i="8"/>
  <c r="FP497" i="8"/>
  <c r="FH386" i="8"/>
  <c r="FP386" i="8"/>
  <c r="FY63" i="8"/>
  <c r="FQ63" i="8"/>
  <c r="FP405" i="8"/>
  <c r="FH405" i="8"/>
  <c r="FI405" i="8"/>
  <c r="FH617" i="8"/>
  <c r="FP617" i="8"/>
  <c r="BY346" i="8"/>
  <c r="BX346" i="8"/>
  <c r="FH292" i="8"/>
  <c r="FP292" i="8"/>
  <c r="FH287" i="8"/>
  <c r="FP287" i="8"/>
  <c r="FH185" i="8"/>
  <c r="FP185" i="8"/>
  <c r="FH221" i="8"/>
  <c r="FP221" i="8"/>
  <c r="FG645" i="8"/>
  <c r="BW645" i="8"/>
  <c r="BL645" i="8" s="1"/>
  <c r="FP644" i="8"/>
  <c r="FH644" i="8"/>
  <c r="FH393" i="8"/>
  <c r="FP393" i="8"/>
  <c r="FI393" i="8"/>
  <c r="FH282" i="8"/>
  <c r="FP282" i="8"/>
  <c r="FP483" i="8"/>
  <c r="FH483" i="8"/>
  <c r="FP463" i="8"/>
  <c r="FH463" i="8"/>
  <c r="FH527" i="8"/>
  <c r="FP527" i="8"/>
  <c r="FH107" i="8"/>
  <c r="FP107" i="8"/>
  <c r="FP602" i="8"/>
  <c r="FH602" i="8"/>
  <c r="BY404" i="8"/>
  <c r="BX404" i="8"/>
  <c r="FH199" i="8"/>
  <c r="FP199" i="8"/>
  <c r="FH600" i="8"/>
  <c r="FP600" i="8"/>
  <c r="FP4" i="8"/>
  <c r="FH4" i="8"/>
  <c r="BX572" i="8"/>
  <c r="BY572" i="8"/>
  <c r="BY382" i="8"/>
  <c r="BX382" i="8"/>
  <c r="FH565" i="8"/>
  <c r="FP565" i="8"/>
  <c r="FP15" i="8"/>
  <c r="FH15" i="8"/>
  <c r="BY386" i="8"/>
  <c r="BX386" i="8"/>
  <c r="FH259" i="8"/>
  <c r="FP259" i="8"/>
  <c r="FH547" i="8"/>
  <c r="FP547" i="8"/>
  <c r="FH80" i="8"/>
  <c r="FP80" i="8"/>
  <c r="BY585" i="8"/>
  <c r="BX585" i="8"/>
  <c r="FH458" i="8"/>
  <c r="FP458" i="8"/>
  <c r="FP71" i="8"/>
  <c r="FH71" i="8"/>
  <c r="FG143" i="8"/>
  <c r="FP239" i="8"/>
  <c r="FH239" i="8"/>
  <c r="FG514" i="8"/>
  <c r="FH633" i="8"/>
  <c r="FP633" i="8"/>
  <c r="FP507" i="8"/>
  <c r="FH507" i="8"/>
  <c r="BX393" i="8"/>
  <c r="BY393" i="8"/>
  <c r="FH163" i="8"/>
  <c r="FP163" i="8"/>
  <c r="FP35" i="8"/>
  <c r="FH35" i="8"/>
  <c r="BY602" i="8"/>
  <c r="BX602" i="8"/>
  <c r="FP500" i="8"/>
  <c r="FH500" i="8"/>
  <c r="FP382" i="8"/>
  <c r="FH382" i="8"/>
  <c r="FH609" i="8"/>
  <c r="FP609" i="8"/>
  <c r="FP516" i="8"/>
  <c r="FH516" i="8"/>
  <c r="BX391" i="8"/>
  <c r="BY391" i="8"/>
  <c r="FP492" i="8"/>
  <c r="FH492" i="8"/>
  <c r="BY616" i="8"/>
  <c r="BX616" i="8"/>
  <c r="FQ321" i="8"/>
  <c r="FY321" i="8"/>
  <c r="FP138" i="8"/>
  <c r="FH138" i="8"/>
  <c r="FH638" i="8"/>
  <c r="FP638" i="8"/>
  <c r="FY260" i="8"/>
  <c r="FQ260" i="8"/>
  <c r="FH33" i="8"/>
  <c r="FP33" i="8"/>
  <c r="FG161" i="8"/>
  <c r="BW652" i="8"/>
  <c r="BL652" i="8" s="1"/>
  <c r="FG652" i="8"/>
  <c r="FY258" i="8"/>
  <c r="FQ258" i="8"/>
  <c r="FP381" i="8"/>
  <c r="FH381" i="8"/>
  <c r="FH418" i="8"/>
  <c r="FP418" i="8"/>
  <c r="BX269" i="8"/>
  <c r="BY269" i="8"/>
  <c r="BY204" i="8"/>
  <c r="BX204" i="8"/>
  <c r="FH431" i="8"/>
  <c r="FP431" i="8"/>
  <c r="BX609" i="8"/>
  <c r="BY609" i="8"/>
  <c r="FH338" i="8"/>
  <c r="FP338" i="8"/>
  <c r="FH540" i="8"/>
  <c r="FP540" i="8"/>
  <c r="FH295" i="8"/>
  <c r="FP295" i="8"/>
  <c r="FP171" i="8"/>
  <c r="FH171" i="8"/>
  <c r="FG59" i="8"/>
  <c r="FP47" i="8"/>
  <c r="FH47" i="8"/>
  <c r="CI86" i="8"/>
  <c r="FG86" i="8"/>
  <c r="FH6" i="8"/>
  <c r="FP6" i="8"/>
  <c r="FP74" i="8"/>
  <c r="FH74" i="8"/>
  <c r="FG140" i="8"/>
  <c r="FH102" i="8"/>
  <c r="FP102" i="8"/>
  <c r="FG164" i="8"/>
  <c r="FP97" i="8"/>
  <c r="FH97" i="8"/>
  <c r="FH176" i="8"/>
  <c r="FP176" i="8"/>
  <c r="FH342" i="8"/>
  <c r="FP342" i="8"/>
  <c r="FP358" i="8"/>
  <c r="FH358" i="8"/>
  <c r="FG504" i="8"/>
  <c r="BW655" i="8"/>
  <c r="BL655" i="8" s="1"/>
  <c r="FG655" i="8"/>
  <c r="FP586" i="8"/>
  <c r="FH586" i="8"/>
  <c r="FH503" i="8"/>
  <c r="FP503" i="8"/>
  <c r="FP485" i="8"/>
  <c r="FH485" i="8"/>
  <c r="FQ428" i="8"/>
  <c r="FY428" i="8"/>
  <c r="FH385" i="8"/>
  <c r="FP385" i="8"/>
  <c r="FH298" i="8"/>
  <c r="FP298" i="8"/>
  <c r="BX233" i="8"/>
  <c r="BY233" i="8"/>
  <c r="FQ144" i="8"/>
  <c r="FY144" i="8"/>
  <c r="BX590" i="8"/>
  <c r="BY590" i="8"/>
  <c r="BY286" i="8"/>
  <c r="BX286" i="8"/>
  <c r="FP44" i="8"/>
  <c r="FH44" i="8"/>
  <c r="FH430" i="8"/>
  <c r="FP430" i="8"/>
  <c r="BY618" i="8"/>
  <c r="BX618" i="8"/>
  <c r="BX647" i="8"/>
  <c r="BY647" i="8"/>
  <c r="FH461" i="8"/>
  <c r="FP461" i="8"/>
  <c r="FH271" i="8"/>
  <c r="FP271" i="8"/>
  <c r="FH205" i="8"/>
  <c r="FP205" i="8"/>
  <c r="BX651" i="8"/>
  <c r="BY651" i="8"/>
  <c r="FH622" i="8"/>
  <c r="FP622" i="8"/>
  <c r="BY612" i="8"/>
  <c r="BX612" i="8"/>
  <c r="BX596" i="8"/>
  <c r="BY596" i="8"/>
  <c r="FP496" i="8"/>
  <c r="FH496" i="8"/>
  <c r="FP436" i="8"/>
  <c r="FH436" i="8"/>
  <c r="FP277" i="8"/>
  <c r="FH277" i="8"/>
  <c r="FP225" i="8"/>
  <c r="FH225" i="8"/>
  <c r="FH118" i="8"/>
  <c r="FP118" i="8"/>
  <c r="FP40" i="8"/>
  <c r="FH40" i="8"/>
  <c r="BX584" i="8"/>
  <c r="BY584" i="8"/>
  <c r="FP328" i="8"/>
  <c r="FH328" i="8"/>
  <c r="FP155" i="8"/>
  <c r="FH155" i="8"/>
  <c r="FP628" i="8"/>
  <c r="FH628" i="8"/>
  <c r="BX281" i="8"/>
  <c r="BY281" i="8"/>
  <c r="FH502" i="8"/>
  <c r="FP502" i="8"/>
  <c r="FQ45" i="8"/>
  <c r="FY45" i="8"/>
  <c r="FH629" i="8"/>
  <c r="FP629" i="8"/>
  <c r="FH350" i="8"/>
  <c r="FP350" i="8"/>
  <c r="FH5" i="8"/>
  <c r="FP5" i="8"/>
  <c r="FQ635" i="8"/>
  <c r="FY635" i="8"/>
  <c r="FP607" i="8"/>
  <c r="FH607" i="8"/>
  <c r="BY580" i="8"/>
  <c r="BX580" i="8"/>
  <c r="FP472" i="8"/>
  <c r="FH472" i="8"/>
  <c r="BX383" i="8"/>
  <c r="BY383" i="8"/>
  <c r="BX304" i="8"/>
  <c r="BY304" i="8"/>
  <c r="FH148" i="8"/>
  <c r="FP148" i="8"/>
  <c r="BX578" i="8"/>
  <c r="BY578" i="8"/>
  <c r="FQ495" i="8"/>
  <c r="FY495" i="8"/>
  <c r="FQ333" i="8"/>
  <c r="FY333" i="8"/>
  <c r="FH621" i="8"/>
  <c r="FP621" i="8"/>
  <c r="FP403" i="8"/>
  <c r="FH403" i="8"/>
  <c r="FI403" i="8"/>
  <c r="FH49" i="8"/>
  <c r="FP49" i="8"/>
  <c r="FH608" i="8"/>
  <c r="FP608" i="8"/>
  <c r="FH311" i="8"/>
  <c r="FP311" i="8"/>
  <c r="BX603" i="8"/>
  <c r="BY603" i="8"/>
  <c r="BX568" i="8"/>
  <c r="BY568" i="8"/>
  <c r="FH531" i="8"/>
  <c r="FP531" i="8"/>
  <c r="FP402" i="8"/>
  <c r="FH402" i="8"/>
  <c r="FI402" i="8"/>
  <c r="FY360" i="8"/>
  <c r="FQ360" i="8"/>
  <c r="FH307" i="8"/>
  <c r="FP307" i="8"/>
  <c r="FH283" i="8"/>
  <c r="FP283" i="8"/>
  <c r="FH250" i="8"/>
  <c r="FP250" i="8"/>
  <c r="BX200" i="8"/>
  <c r="BY200" i="8"/>
  <c r="FH122" i="8"/>
  <c r="FP122" i="8"/>
  <c r="FY38" i="8"/>
  <c r="FQ38" i="8"/>
  <c r="FQ632" i="8"/>
  <c r="FY632" i="8"/>
  <c r="BX405" i="8"/>
  <c r="BY405" i="8"/>
  <c r="FP169" i="8"/>
  <c r="FH169" i="8"/>
  <c r="FH533" i="8"/>
  <c r="FP533" i="8"/>
  <c r="BY416" i="8"/>
  <c r="BX416" i="8"/>
  <c r="FP145" i="8"/>
  <c r="FH145" i="8"/>
  <c r="BY292" i="8"/>
  <c r="BX292" i="8"/>
  <c r="FP636" i="8"/>
  <c r="FH636" i="8"/>
  <c r="BX556" i="8"/>
  <c r="BY556" i="8"/>
  <c r="FP435" i="8"/>
  <c r="FH435" i="8"/>
  <c r="BX287" i="8"/>
  <c r="BY287" i="8"/>
  <c r="FH130" i="8"/>
  <c r="FP130" i="8"/>
  <c r="FP36" i="8"/>
  <c r="FH36" i="8"/>
  <c r="FG37" i="8"/>
  <c r="CH86" i="8"/>
  <c r="CH341" i="8"/>
  <c r="CH654" i="8"/>
  <c r="CI654" i="8"/>
  <c r="CI648" i="8"/>
  <c r="CH648" i="8"/>
  <c r="CI655" i="8"/>
  <c r="CH655" i="8"/>
  <c r="CI645" i="8"/>
  <c r="CH645" i="8"/>
  <c r="CH652" i="8"/>
  <c r="CI652" i="8"/>
  <c r="CH631" i="8"/>
  <c r="CI631" i="8"/>
  <c r="CI633" i="8"/>
  <c r="CH633" i="8"/>
  <c r="CH639" i="8"/>
  <c r="CI639" i="8"/>
  <c r="CI582" i="8"/>
  <c r="CH582" i="8"/>
  <c r="CH594" i="8"/>
  <c r="CI594" i="8"/>
  <c r="CH593" i="8"/>
  <c r="CI593" i="8"/>
  <c r="CH610" i="8"/>
  <c r="CI610" i="8"/>
  <c r="CI576" i="8"/>
  <c r="CH576" i="8"/>
  <c r="CH571" i="8"/>
  <c r="CI571" i="8"/>
  <c r="CH564" i="8"/>
  <c r="CI564" i="8"/>
  <c r="CI563" i="8"/>
  <c r="CH563" i="8"/>
  <c r="CH552" i="8"/>
  <c r="CI552" i="8"/>
  <c r="CI539" i="8"/>
  <c r="CH539" i="8"/>
  <c r="CH543" i="8"/>
  <c r="CI543" i="8"/>
  <c r="CI544" i="8"/>
  <c r="CH544" i="8"/>
  <c r="CH538" i="8"/>
  <c r="CI538" i="8"/>
  <c r="CH546" i="8"/>
  <c r="CI546" i="8"/>
  <c r="CH504" i="8"/>
  <c r="CI504" i="8"/>
  <c r="CH470" i="8"/>
  <c r="CI470" i="8"/>
  <c r="CI514" i="8"/>
  <c r="CH514" i="8"/>
  <c r="CI488" i="8"/>
  <c r="CH488" i="8"/>
  <c r="CI480" i="8"/>
  <c r="CH480" i="8"/>
  <c r="CH498" i="8"/>
  <c r="CI498" i="8"/>
  <c r="CI499" i="8"/>
  <c r="CH499" i="8"/>
  <c r="CH513" i="8"/>
  <c r="CI513" i="8"/>
  <c r="CH450" i="8"/>
  <c r="CI450" i="8"/>
  <c r="CI471" i="8"/>
  <c r="CH471" i="8"/>
  <c r="CH479" i="8"/>
  <c r="CI479" i="8"/>
  <c r="CI420" i="8"/>
  <c r="CH420" i="8"/>
  <c r="CI437" i="8"/>
  <c r="CH437" i="8"/>
  <c r="CI423" i="8"/>
  <c r="CH423" i="8"/>
  <c r="CH439" i="8"/>
  <c r="CI439" i="8"/>
  <c r="CH419" i="8"/>
  <c r="CI419" i="8"/>
  <c r="CH444" i="8"/>
  <c r="CI444" i="8"/>
  <c r="CH370" i="8"/>
  <c r="CI370" i="8"/>
  <c r="CH371" i="8"/>
  <c r="CI371" i="8"/>
  <c r="CI359" i="8"/>
  <c r="CH359" i="8"/>
  <c r="CI355" i="8"/>
  <c r="CH355" i="8"/>
  <c r="CH356" i="8"/>
  <c r="CI356" i="8"/>
  <c r="CH351" i="8"/>
  <c r="CI351" i="8"/>
  <c r="CH358" i="8"/>
  <c r="CI358" i="8"/>
  <c r="CH342" i="8"/>
  <c r="CI342" i="8"/>
  <c r="CI343" i="8"/>
  <c r="CH343" i="8"/>
  <c r="CH331" i="8"/>
  <c r="CI331" i="8"/>
  <c r="CI320" i="8"/>
  <c r="CH320" i="8"/>
  <c r="CI326" i="8"/>
  <c r="CH326" i="8"/>
  <c r="CI332" i="8"/>
  <c r="CH332" i="8"/>
  <c r="CH319" i="8"/>
  <c r="CI319" i="8"/>
  <c r="CH257" i="8"/>
  <c r="CI257" i="8"/>
  <c r="CH262" i="8"/>
  <c r="CI262" i="8"/>
  <c r="CI263" i="8"/>
  <c r="CH263" i="8"/>
  <c r="CI254" i="8"/>
  <c r="CH254" i="8"/>
  <c r="CI255" i="8"/>
  <c r="CH255" i="8"/>
  <c r="CI239" i="8"/>
  <c r="CH239" i="8"/>
  <c r="CH241" i="8"/>
  <c r="CI241" i="8"/>
  <c r="CI242" i="8"/>
  <c r="CH242" i="8"/>
  <c r="CI222" i="8"/>
  <c r="CH222" i="8"/>
  <c r="CH226" i="8"/>
  <c r="CI226" i="8"/>
  <c r="CH221" i="8"/>
  <c r="CI221" i="8"/>
  <c r="CH232" i="8"/>
  <c r="CI232" i="8"/>
  <c r="CI227" i="8"/>
  <c r="CH227" i="8"/>
  <c r="CH229" i="8"/>
  <c r="CI229" i="8"/>
  <c r="CI217" i="8"/>
  <c r="CH217" i="8"/>
  <c r="CH208" i="8"/>
  <c r="CI208" i="8"/>
  <c r="CH210" i="8"/>
  <c r="CI210" i="8"/>
  <c r="CI211" i="8"/>
  <c r="CH211" i="8"/>
  <c r="CI207" i="8"/>
  <c r="CH207" i="8"/>
  <c r="CH190" i="8"/>
  <c r="CI190" i="8"/>
  <c r="CI193" i="8"/>
  <c r="CH193" i="8"/>
  <c r="CH176" i="8"/>
  <c r="CI176" i="8"/>
  <c r="CH183" i="8"/>
  <c r="CI183" i="8"/>
  <c r="CH185" i="8"/>
  <c r="CI185" i="8"/>
  <c r="CI189" i="8"/>
  <c r="CH189" i="8"/>
  <c r="CH192" i="8"/>
  <c r="CI192" i="8"/>
  <c r="CI177" i="8"/>
  <c r="CH177" i="8"/>
  <c r="CH168" i="8"/>
  <c r="CI168" i="8"/>
  <c r="CI132" i="8"/>
  <c r="CH132" i="8"/>
  <c r="CH167" i="8"/>
  <c r="CI167" i="8"/>
  <c r="CI157" i="8"/>
  <c r="CH157" i="8"/>
  <c r="CI90" i="8"/>
  <c r="CH90" i="8"/>
  <c r="CH139" i="8"/>
  <c r="CI139" i="8"/>
  <c r="CI109" i="8"/>
  <c r="CH109" i="8"/>
  <c r="CI127" i="8"/>
  <c r="CH127" i="8"/>
  <c r="CI140" i="8"/>
  <c r="CH140" i="8"/>
  <c r="CH102" i="8"/>
  <c r="CI102" i="8"/>
  <c r="CI164" i="8"/>
  <c r="CH164" i="8"/>
  <c r="CI97" i="8"/>
  <c r="CH97" i="8"/>
  <c r="CH147" i="8"/>
  <c r="CI147" i="8"/>
  <c r="CH115" i="8"/>
  <c r="CI115" i="8"/>
  <c r="CI135" i="8"/>
  <c r="CH135" i="8"/>
  <c r="CI116" i="8"/>
  <c r="CH116" i="8"/>
  <c r="CH153" i="8"/>
  <c r="CI153" i="8"/>
  <c r="CI105" i="8"/>
  <c r="CH105" i="8"/>
  <c r="CH154" i="8"/>
  <c r="CI154" i="8"/>
  <c r="CI123" i="8"/>
  <c r="CH123" i="8"/>
  <c r="CI94" i="8"/>
  <c r="CH94" i="8"/>
  <c r="CI143" i="8"/>
  <c r="CH143" i="8"/>
  <c r="CI124" i="8"/>
  <c r="CH124" i="8"/>
  <c r="CH161" i="8"/>
  <c r="CI161" i="8"/>
  <c r="CH131" i="8"/>
  <c r="CI131" i="8"/>
  <c r="CI101" i="8"/>
  <c r="CH101" i="8"/>
  <c r="CI150" i="8"/>
  <c r="CH150" i="8"/>
  <c r="CI119" i="8"/>
  <c r="CH119" i="8"/>
  <c r="CH84" i="8"/>
  <c r="CI84" i="8"/>
  <c r="CH83" i="8"/>
  <c r="CI83" i="8"/>
  <c r="CH82" i="8"/>
  <c r="CI82" i="8"/>
  <c r="CH73" i="8"/>
  <c r="CI73" i="8"/>
  <c r="CI74" i="8"/>
  <c r="CH74" i="8"/>
  <c r="CI70" i="8"/>
  <c r="CH70" i="8"/>
  <c r="CH71" i="8"/>
  <c r="CI71" i="8"/>
  <c r="CI47" i="8"/>
  <c r="CH47" i="8"/>
  <c r="CH61" i="8"/>
  <c r="CI61" i="8"/>
  <c r="CI21" i="8"/>
  <c r="CH21" i="8"/>
  <c r="CI54" i="8"/>
  <c r="CH54" i="8"/>
  <c r="CH50" i="8"/>
  <c r="CI50" i="8"/>
  <c r="CI13" i="8"/>
  <c r="CH13" i="8"/>
  <c r="CI11" i="8"/>
  <c r="CH11" i="8"/>
  <c r="CI37" i="8"/>
  <c r="CH37" i="8"/>
  <c r="CI6" i="8"/>
  <c r="CH6" i="8"/>
  <c r="CI62" i="8"/>
  <c r="CH62" i="8"/>
  <c r="CI18" i="8"/>
  <c r="CH18" i="8"/>
  <c r="CH58" i="8"/>
  <c r="CI58" i="8"/>
  <c r="CI33" i="8"/>
  <c r="CH33" i="8"/>
  <c r="CH59" i="8"/>
  <c r="CI59" i="8"/>
  <c r="CH51" i="8"/>
  <c r="CI51" i="8"/>
  <c r="CI10" i="8"/>
  <c r="CH10" i="8"/>
  <c r="CH53" i="8"/>
  <c r="CI53" i="8"/>
  <c r="GO191" i="8"/>
  <c r="BC273" i="8" l="1"/>
  <c r="BC281" i="8"/>
  <c r="BC300" i="8"/>
  <c r="BD282" i="8"/>
  <c r="BC298" i="8"/>
  <c r="BD299" i="8"/>
  <c r="BC310" i="8"/>
  <c r="BC307" i="8"/>
  <c r="BC304" i="8"/>
  <c r="BC306" i="8"/>
  <c r="BC297" i="8"/>
  <c r="BC275" i="8"/>
  <c r="BC398" i="8"/>
  <c r="BD398" i="8"/>
  <c r="BC406" i="8"/>
  <c r="BD406" i="8"/>
  <c r="BD584" i="8"/>
  <c r="BC584" i="8"/>
  <c r="BC407" i="8"/>
  <c r="BD407" i="8"/>
  <c r="BD392" i="8"/>
  <c r="BC392" i="8"/>
  <c r="BC386" i="8"/>
  <c r="BD386" i="8"/>
  <c r="BD413" i="8"/>
  <c r="BC413" i="8"/>
  <c r="BD390" i="8"/>
  <c r="BC390" i="8"/>
  <c r="BD200" i="8"/>
  <c r="BC200" i="8"/>
  <c r="BD600" i="8"/>
  <c r="BC600" i="8"/>
  <c r="BC613" i="8"/>
  <c r="BD613" i="8"/>
  <c r="BD274" i="8"/>
  <c r="BC274" i="8"/>
  <c r="BD557" i="8"/>
  <c r="BC557" i="8"/>
  <c r="BC562" i="8"/>
  <c r="BD562" i="8"/>
  <c r="BD606" i="8"/>
  <c r="BC606" i="8"/>
  <c r="BC620" i="8"/>
  <c r="BD620" i="8"/>
  <c r="BC271" i="8"/>
  <c r="BD271" i="8"/>
  <c r="BD219" i="8"/>
  <c r="BC219" i="8"/>
  <c r="BD656" i="8"/>
  <c r="BC656" i="8"/>
  <c r="DG398" i="8"/>
  <c r="DN398" i="8"/>
  <c r="DF398" i="8"/>
  <c r="DF415" i="8"/>
  <c r="DG415" i="8"/>
  <c r="DN415" i="8"/>
  <c r="DF381" i="8"/>
  <c r="DN381" i="8"/>
  <c r="DG381" i="8"/>
  <c r="DN297" i="8"/>
  <c r="DG297" i="8"/>
  <c r="DF297" i="8"/>
  <c r="DG392" i="8"/>
  <c r="DN392" i="8"/>
  <c r="DF392" i="8"/>
  <c r="DF386" i="8"/>
  <c r="DG386" i="8"/>
  <c r="DN386" i="8"/>
  <c r="DN568" i="8"/>
  <c r="DG568" i="8"/>
  <c r="DF568" i="8"/>
  <c r="DG390" i="8"/>
  <c r="DF390" i="8"/>
  <c r="DN390" i="8"/>
  <c r="DF577" i="8"/>
  <c r="DG577" i="8"/>
  <c r="DN577" i="8"/>
  <c r="DN589" i="8"/>
  <c r="DF589" i="8"/>
  <c r="DG589" i="8"/>
  <c r="DN651" i="8"/>
  <c r="DF651" i="8"/>
  <c r="DG651" i="8"/>
  <c r="DG573" i="8"/>
  <c r="DF573" i="8"/>
  <c r="DN573" i="8"/>
  <c r="DF557" i="8"/>
  <c r="DN557" i="8"/>
  <c r="DG557" i="8"/>
  <c r="DG556" i="8"/>
  <c r="DN556" i="8"/>
  <c r="DF556" i="8"/>
  <c r="DG383" i="8"/>
  <c r="DF383" i="8"/>
  <c r="DN383" i="8"/>
  <c r="DN389" i="8"/>
  <c r="DG389" i="8"/>
  <c r="DF389" i="8"/>
  <c r="DF620" i="8"/>
  <c r="DN620" i="8"/>
  <c r="DG620" i="8"/>
  <c r="DN312" i="8"/>
  <c r="DF312" i="8"/>
  <c r="DN344" i="8"/>
  <c r="DG344" i="8"/>
  <c r="DF344" i="8"/>
  <c r="DF311" i="8"/>
  <c r="DN311" i="8"/>
  <c r="DG311" i="8"/>
  <c r="DG278" i="8"/>
  <c r="DF278" i="8"/>
  <c r="DN278" i="8"/>
  <c r="BB645" i="8"/>
  <c r="DE645" i="8"/>
  <c r="BM645" i="8"/>
  <c r="BN645" i="8"/>
  <c r="BC416" i="8"/>
  <c r="BD416" i="8"/>
  <c r="BC202" i="8"/>
  <c r="BD202" i="8"/>
  <c r="BC285" i="8"/>
  <c r="BD285" i="8"/>
  <c r="BD644" i="8"/>
  <c r="BC644" i="8"/>
  <c r="BD301" i="8"/>
  <c r="BC301" i="8"/>
  <c r="DN272" i="8"/>
  <c r="DG272" i="8"/>
  <c r="DF272" i="8"/>
  <c r="BC276" i="8"/>
  <c r="BD276" i="8"/>
  <c r="DF612" i="8"/>
  <c r="DG612" i="8"/>
  <c r="DN612" i="8"/>
  <c r="BB582" i="8"/>
  <c r="DE582" i="8"/>
  <c r="BN582" i="8"/>
  <c r="BM582" i="8"/>
  <c r="DG308" i="8"/>
  <c r="DN308" i="8"/>
  <c r="DF308" i="8"/>
  <c r="BD597" i="8"/>
  <c r="BC597" i="8"/>
  <c r="BD395" i="8"/>
  <c r="BC395" i="8"/>
  <c r="BD622" i="8"/>
  <c r="BC622" i="8"/>
  <c r="BD601" i="8"/>
  <c r="BC601" i="8"/>
  <c r="DF282" i="8"/>
  <c r="DN282" i="8"/>
  <c r="DG282" i="8"/>
  <c r="BD565" i="8"/>
  <c r="BC565" i="8"/>
  <c r="BD303" i="8"/>
  <c r="BC303" i="8"/>
  <c r="BC385" i="8"/>
  <c r="BD385" i="8"/>
  <c r="BD387" i="8"/>
  <c r="BC387" i="8"/>
  <c r="DF290" i="8"/>
  <c r="DG290" i="8"/>
  <c r="DN290" i="8"/>
  <c r="BD269" i="8"/>
  <c r="BC269" i="8"/>
  <c r="BD575" i="8"/>
  <c r="BC575" i="8"/>
  <c r="BD270" i="8"/>
  <c r="BC270" i="8"/>
  <c r="BD295" i="8"/>
  <c r="BC295" i="8"/>
  <c r="BD585" i="8"/>
  <c r="BC585" i="8"/>
  <c r="BD607" i="8"/>
  <c r="BC607" i="8"/>
  <c r="BD619" i="8"/>
  <c r="BC619" i="8"/>
  <c r="BC402" i="8"/>
  <c r="BD402" i="8"/>
  <c r="BC580" i="8"/>
  <c r="BD580" i="8"/>
  <c r="BC553" i="8"/>
  <c r="BD553" i="8"/>
  <c r="BD384" i="8"/>
  <c r="BC384" i="8"/>
  <c r="BC595" i="8"/>
  <c r="BD595" i="8"/>
  <c r="BD391" i="8"/>
  <c r="BC391" i="8"/>
  <c r="BD42" i="8"/>
  <c r="BC42" i="8"/>
  <c r="DN289" i="8"/>
  <c r="DG289" i="8"/>
  <c r="DF289" i="8"/>
  <c r="BD309" i="8"/>
  <c r="BC309" i="8"/>
  <c r="BC44" i="8"/>
  <c r="BD44" i="8"/>
  <c r="DF298" i="8"/>
  <c r="DN298" i="8"/>
  <c r="DG298" i="8"/>
  <c r="BC283" i="8"/>
  <c r="BD283" i="8"/>
  <c r="BC555" i="8"/>
  <c r="BD555" i="8"/>
  <c r="DF286" i="8"/>
  <c r="DN286" i="8"/>
  <c r="DG286" i="8"/>
  <c r="BD592" i="8"/>
  <c r="BC592" i="8"/>
  <c r="BD277" i="8"/>
  <c r="BC277" i="8"/>
  <c r="BD583" i="8"/>
  <c r="BC583" i="8"/>
  <c r="BD623" i="8"/>
  <c r="BC623" i="8"/>
  <c r="BC292" i="8"/>
  <c r="BD292" i="8"/>
  <c r="BC302" i="8"/>
  <c r="BD302" i="8"/>
  <c r="DN299" i="8"/>
  <c r="DF299" i="8"/>
  <c r="DG299" i="8"/>
  <c r="BD646" i="8"/>
  <c r="BC646" i="8"/>
  <c r="BC599" i="8"/>
  <c r="BD599" i="8"/>
  <c r="BD204" i="8"/>
  <c r="BC204" i="8"/>
  <c r="BD521" i="8"/>
  <c r="BC521" i="8"/>
  <c r="BD205" i="8"/>
  <c r="BC205" i="8"/>
  <c r="BC590" i="8"/>
  <c r="BD590" i="8"/>
  <c r="BC414" i="8"/>
  <c r="BD414" i="8"/>
  <c r="BD653" i="8"/>
  <c r="BC653" i="8"/>
  <c r="BD574" i="8"/>
  <c r="BC574" i="8"/>
  <c r="BD608" i="8"/>
  <c r="BC608" i="8"/>
  <c r="DN280" i="8"/>
  <c r="DG280" i="8"/>
  <c r="DF280" i="8"/>
  <c r="BC650" i="8"/>
  <c r="BD650" i="8"/>
  <c r="BD388" i="8"/>
  <c r="BC388" i="8"/>
  <c r="BD615" i="8"/>
  <c r="BC615" i="8"/>
  <c r="BD647" i="8"/>
  <c r="BC647" i="8"/>
  <c r="BD588" i="8"/>
  <c r="BC588" i="8"/>
  <c r="BC346" i="8"/>
  <c r="BD346" i="8"/>
  <c r="BD405" i="8"/>
  <c r="BC405" i="8"/>
  <c r="BD394" i="8"/>
  <c r="BC394" i="8"/>
  <c r="DN284" i="8"/>
  <c r="DF284" i="8"/>
  <c r="DG284" i="8"/>
  <c r="BD614" i="8"/>
  <c r="BC614" i="8"/>
  <c r="BC399" i="8"/>
  <c r="BD399" i="8"/>
  <c r="BD293" i="8"/>
  <c r="BC293" i="8"/>
  <c r="BB648" i="8"/>
  <c r="DE648" i="8"/>
  <c r="BN648" i="8"/>
  <c r="BM648" i="8"/>
  <c r="BD609" i="8"/>
  <c r="BC609" i="8"/>
  <c r="BC381" i="8"/>
  <c r="BD381" i="8"/>
  <c r="BD345" i="8"/>
  <c r="BC345" i="8"/>
  <c r="BD591" i="8"/>
  <c r="BC591" i="8"/>
  <c r="BD568" i="8"/>
  <c r="BC568" i="8"/>
  <c r="BD577" i="8"/>
  <c r="BC577" i="8"/>
  <c r="BD589" i="8"/>
  <c r="BC589" i="8"/>
  <c r="BD603" i="8"/>
  <c r="BC603" i="8"/>
  <c r="BC618" i="8"/>
  <c r="BD618" i="8"/>
  <c r="BC382" i="8"/>
  <c r="BD382" i="8"/>
  <c r="BC312" i="8"/>
  <c r="BD312" i="8"/>
  <c r="BC41" i="8"/>
  <c r="BD41" i="8"/>
  <c r="BC278" i="8"/>
  <c r="BD278" i="8"/>
  <c r="BB655" i="8"/>
  <c r="DE655" i="8"/>
  <c r="BM655" i="8"/>
  <c r="BN655" i="8"/>
  <c r="BD294" i="8"/>
  <c r="BC294" i="8"/>
  <c r="DN584" i="8"/>
  <c r="DF584" i="8"/>
  <c r="DG584" i="8"/>
  <c r="DN591" i="8"/>
  <c r="DG591" i="8"/>
  <c r="DF591" i="8"/>
  <c r="DF413" i="8"/>
  <c r="DG413" i="8"/>
  <c r="DN413" i="8"/>
  <c r="BD279" i="8"/>
  <c r="BC279" i="8"/>
  <c r="DF287" i="8"/>
  <c r="DN287" i="8"/>
  <c r="DG287" i="8"/>
  <c r="DF274" i="8"/>
  <c r="DN274" i="8"/>
  <c r="DG274" i="8"/>
  <c r="DN296" i="8"/>
  <c r="DF296" i="8"/>
  <c r="DG296" i="8"/>
  <c r="DN562" i="8"/>
  <c r="DG562" i="8"/>
  <c r="DF562" i="8"/>
  <c r="DN313" i="8"/>
  <c r="DF313" i="8"/>
  <c r="DF606" i="8"/>
  <c r="DN606" i="8"/>
  <c r="DG606" i="8"/>
  <c r="DG587" i="8"/>
  <c r="DF587" i="8"/>
  <c r="DN587" i="8"/>
  <c r="DF561" i="8"/>
  <c r="DN561" i="8"/>
  <c r="DG561" i="8"/>
  <c r="DF598" i="8"/>
  <c r="DN598" i="8"/>
  <c r="DG598" i="8"/>
  <c r="DF393" i="8"/>
  <c r="DG393" i="8"/>
  <c r="DN393" i="8"/>
  <c r="BC621" i="8"/>
  <c r="BD621" i="8"/>
  <c r="DF276" i="8"/>
  <c r="DN276" i="8"/>
  <c r="DG276" i="8"/>
  <c r="BD404" i="8"/>
  <c r="BC404" i="8"/>
  <c r="DF570" i="8"/>
  <c r="DG570" i="8"/>
  <c r="DN570" i="8"/>
  <c r="DF579" i="8"/>
  <c r="DG579" i="8"/>
  <c r="DN579" i="8"/>
  <c r="DG560" i="8"/>
  <c r="DN560" i="8"/>
  <c r="DF560" i="8"/>
  <c r="DG301" i="8"/>
  <c r="DN301" i="8"/>
  <c r="DF301" i="8"/>
  <c r="BB571" i="8"/>
  <c r="DE571" i="8"/>
  <c r="BN571" i="8"/>
  <c r="BM571" i="8"/>
  <c r="BC308" i="8"/>
  <c r="BD308" i="8"/>
  <c r="DF597" i="8"/>
  <c r="DN597" i="8"/>
  <c r="DG597" i="8"/>
  <c r="DN395" i="8"/>
  <c r="DG395" i="8"/>
  <c r="DF395" i="8"/>
  <c r="DG622" i="8"/>
  <c r="DF622" i="8"/>
  <c r="DN622" i="8"/>
  <c r="DF601" i="8"/>
  <c r="DN601" i="8"/>
  <c r="DG601" i="8"/>
  <c r="DN565" i="8"/>
  <c r="DF565" i="8"/>
  <c r="DG565" i="8"/>
  <c r="DF303" i="8"/>
  <c r="DN303" i="8"/>
  <c r="DG303" i="8"/>
  <c r="DF385" i="8"/>
  <c r="DN385" i="8"/>
  <c r="DG385" i="8"/>
  <c r="DF310" i="8"/>
  <c r="DG310" i="8"/>
  <c r="DN310" i="8"/>
  <c r="DN387" i="8"/>
  <c r="DG387" i="8"/>
  <c r="DF387" i="8"/>
  <c r="BD290" i="8"/>
  <c r="BC290" i="8"/>
  <c r="DF269" i="8"/>
  <c r="DG269" i="8"/>
  <c r="DN269" i="8"/>
  <c r="DG575" i="8"/>
  <c r="DF575" i="8"/>
  <c r="DN575" i="8"/>
  <c r="DF270" i="8"/>
  <c r="DG270" i="8"/>
  <c r="DN270" i="8"/>
  <c r="DN307" i="8"/>
  <c r="DG307" i="8"/>
  <c r="DF307" i="8"/>
  <c r="DN295" i="8"/>
  <c r="DF295" i="8"/>
  <c r="DG295" i="8"/>
  <c r="DF585" i="8"/>
  <c r="DN585" i="8"/>
  <c r="DG585" i="8"/>
  <c r="DF607" i="8"/>
  <c r="DG607" i="8"/>
  <c r="DN607" i="8"/>
  <c r="DN619" i="8"/>
  <c r="DG619" i="8"/>
  <c r="DF619" i="8"/>
  <c r="DF402" i="8"/>
  <c r="DN402" i="8"/>
  <c r="DG402" i="8"/>
  <c r="DF580" i="8"/>
  <c r="DG580" i="8"/>
  <c r="DN580" i="8"/>
  <c r="DF553" i="8"/>
  <c r="DN553" i="8"/>
  <c r="DG553" i="8"/>
  <c r="DF300" i="8"/>
  <c r="DG300" i="8"/>
  <c r="DN300" i="8"/>
  <c r="DN384" i="8"/>
  <c r="DG384" i="8"/>
  <c r="DF384" i="8"/>
  <c r="DF595" i="8"/>
  <c r="DN595" i="8"/>
  <c r="DG595" i="8"/>
  <c r="DF391" i="8"/>
  <c r="DG391" i="8"/>
  <c r="DN391" i="8"/>
  <c r="DG42" i="8"/>
  <c r="DF42" i="8"/>
  <c r="DN42" i="8"/>
  <c r="BD289" i="8"/>
  <c r="BC289" i="8"/>
  <c r="DN309" i="8"/>
  <c r="DF309" i="8"/>
  <c r="DG309" i="8"/>
  <c r="DN44" i="8"/>
  <c r="DG44" i="8"/>
  <c r="DF44" i="8"/>
  <c r="DF283" i="8"/>
  <c r="DG283" i="8"/>
  <c r="DN283" i="8"/>
  <c r="DG555" i="8"/>
  <c r="DF555" i="8"/>
  <c r="DN555" i="8"/>
  <c r="BD286" i="8"/>
  <c r="BC286" i="8"/>
  <c r="DF592" i="8"/>
  <c r="DN592" i="8"/>
  <c r="DG592" i="8"/>
  <c r="DF304" i="8"/>
  <c r="DG304" i="8"/>
  <c r="DN304" i="8"/>
  <c r="DG277" i="8"/>
  <c r="DF277" i="8"/>
  <c r="DN277" i="8"/>
  <c r="DF583" i="8"/>
  <c r="DG583" i="8"/>
  <c r="DN583" i="8"/>
  <c r="DG623" i="8"/>
  <c r="DN623" i="8"/>
  <c r="DF623" i="8"/>
  <c r="DF306" i="8"/>
  <c r="DN306" i="8"/>
  <c r="DG306" i="8"/>
  <c r="DN292" i="8"/>
  <c r="DF292" i="8"/>
  <c r="DG292" i="8"/>
  <c r="DF302" i="8"/>
  <c r="DN302" i="8"/>
  <c r="DG302" i="8"/>
  <c r="DG646" i="8"/>
  <c r="DN646" i="8"/>
  <c r="DF646" i="8"/>
  <c r="DN599" i="8"/>
  <c r="DG599" i="8"/>
  <c r="DF599" i="8"/>
  <c r="DN204" i="8"/>
  <c r="DF204" i="8"/>
  <c r="DG204" i="8"/>
  <c r="DF521" i="8"/>
  <c r="DN521" i="8"/>
  <c r="DG521" i="8"/>
  <c r="DN205" i="8"/>
  <c r="DG205" i="8"/>
  <c r="DF205" i="8"/>
  <c r="DF590" i="8"/>
  <c r="DN590" i="8"/>
  <c r="DG590" i="8"/>
  <c r="DG414" i="8"/>
  <c r="DF414" i="8"/>
  <c r="DN414" i="8"/>
  <c r="DN653" i="8"/>
  <c r="DG653" i="8"/>
  <c r="DF653" i="8"/>
  <c r="DN574" i="8"/>
  <c r="DG574" i="8"/>
  <c r="DF574" i="8"/>
  <c r="DF608" i="8"/>
  <c r="DN608" i="8"/>
  <c r="DG608" i="8"/>
  <c r="BD280" i="8"/>
  <c r="BC280" i="8"/>
  <c r="DN650" i="8"/>
  <c r="DF650" i="8"/>
  <c r="DG650" i="8"/>
  <c r="DF388" i="8"/>
  <c r="DN388" i="8"/>
  <c r="DG388" i="8"/>
  <c r="DN615" i="8"/>
  <c r="DG615" i="8"/>
  <c r="DF615" i="8"/>
  <c r="DN647" i="8"/>
  <c r="DF647" i="8"/>
  <c r="DG647" i="8"/>
  <c r="DF588" i="8"/>
  <c r="DN588" i="8"/>
  <c r="DG588" i="8"/>
  <c r="DN346" i="8"/>
  <c r="DF346" i="8"/>
  <c r="DG346" i="8"/>
  <c r="DN405" i="8"/>
  <c r="DF405" i="8"/>
  <c r="DG405" i="8"/>
  <c r="DF394" i="8"/>
  <c r="DN394" i="8"/>
  <c r="DG394" i="8"/>
  <c r="BD284" i="8"/>
  <c r="BC284" i="8"/>
  <c r="DF614" i="8"/>
  <c r="DN614" i="8"/>
  <c r="DG614" i="8"/>
  <c r="DF399" i="8"/>
  <c r="DN399" i="8"/>
  <c r="DG399" i="8"/>
  <c r="DG293" i="8"/>
  <c r="DN293" i="8"/>
  <c r="DF293" i="8"/>
  <c r="DN294" i="8"/>
  <c r="DF294" i="8"/>
  <c r="DG294" i="8"/>
  <c r="BD617" i="8"/>
  <c r="BC617" i="8"/>
  <c r="BC40" i="8"/>
  <c r="BD40" i="8"/>
  <c r="BD401" i="8"/>
  <c r="BC401" i="8"/>
  <c r="BD379" i="8"/>
  <c r="BC379" i="8"/>
  <c r="BD651" i="8"/>
  <c r="BC651" i="8"/>
  <c r="BC573" i="8"/>
  <c r="BD573" i="8"/>
  <c r="BD605" i="8"/>
  <c r="BC605" i="8"/>
  <c r="BD296" i="8"/>
  <c r="BC296" i="8"/>
  <c r="BD604" i="8"/>
  <c r="BC604" i="8"/>
  <c r="BC383" i="8"/>
  <c r="BD383" i="8"/>
  <c r="BC569" i="8"/>
  <c r="BD569" i="8"/>
  <c r="BC561" i="8"/>
  <c r="BD561" i="8"/>
  <c r="BD598" i="8"/>
  <c r="BC598" i="8"/>
  <c r="BD393" i="8"/>
  <c r="BC393" i="8"/>
  <c r="DG406" i="8"/>
  <c r="DF406" i="8"/>
  <c r="DN406" i="8"/>
  <c r="DF407" i="8"/>
  <c r="DG407" i="8"/>
  <c r="DN407" i="8"/>
  <c r="DN617" i="8"/>
  <c r="DG617" i="8"/>
  <c r="DF617" i="8"/>
  <c r="DF400" i="8"/>
  <c r="DN400" i="8"/>
  <c r="DG400" i="8"/>
  <c r="DF200" i="8"/>
  <c r="DG200" i="8"/>
  <c r="DN200" i="8"/>
  <c r="DF613" i="8"/>
  <c r="DN613" i="8"/>
  <c r="DG613" i="8"/>
  <c r="DG618" i="8"/>
  <c r="DF618" i="8"/>
  <c r="DN618" i="8"/>
  <c r="DG558" i="8"/>
  <c r="DN558" i="8"/>
  <c r="DF558" i="8"/>
  <c r="DN275" i="8"/>
  <c r="DG275" i="8"/>
  <c r="DF275" i="8"/>
  <c r="DF602" i="8"/>
  <c r="DN602" i="8"/>
  <c r="DG602" i="8"/>
  <c r="DG41" i="8"/>
  <c r="DF41" i="8"/>
  <c r="DN41" i="8"/>
  <c r="DN403" i="8"/>
  <c r="DG403" i="8"/>
  <c r="DF403" i="8"/>
  <c r="BB610" i="8"/>
  <c r="DE610" i="8"/>
  <c r="BN610" i="8"/>
  <c r="BM610" i="8"/>
  <c r="BD272" i="8"/>
  <c r="BC272" i="8"/>
  <c r="BD579" i="8"/>
  <c r="BC579" i="8"/>
  <c r="BD560" i="8"/>
  <c r="BC560" i="8"/>
  <c r="BB652" i="8"/>
  <c r="DE652" i="8"/>
  <c r="BN652" i="8"/>
  <c r="BM652" i="8"/>
  <c r="BB564" i="8"/>
  <c r="DE564" i="8"/>
  <c r="BM564" i="8"/>
  <c r="BN564" i="8"/>
  <c r="DF416" i="8"/>
  <c r="DG416" i="8"/>
  <c r="DN416" i="8"/>
  <c r="DN554" i="8"/>
  <c r="DG554" i="8"/>
  <c r="DF554" i="8"/>
  <c r="DF404" i="8"/>
  <c r="DG404" i="8"/>
  <c r="DN404" i="8"/>
  <c r="BB90" i="8"/>
  <c r="DE90" i="8"/>
  <c r="BB593" i="8"/>
  <c r="DE593" i="8"/>
  <c r="BM593" i="8"/>
  <c r="BN593" i="8"/>
  <c r="BB654" i="8"/>
  <c r="DE654" i="8"/>
  <c r="BN654" i="8"/>
  <c r="BM654" i="8"/>
  <c r="BD291" i="8"/>
  <c r="BC291" i="8"/>
  <c r="BD616" i="8"/>
  <c r="BC616" i="8"/>
  <c r="BD559" i="8"/>
  <c r="BC559" i="8"/>
  <c r="BC581" i="8"/>
  <c r="BD581" i="8"/>
  <c r="BD649" i="8"/>
  <c r="BC649" i="8"/>
  <c r="BD572" i="8"/>
  <c r="BC572" i="8"/>
  <c r="BD199" i="8"/>
  <c r="BC199" i="8"/>
  <c r="BC380" i="8"/>
  <c r="BD380" i="8"/>
  <c r="BC596" i="8"/>
  <c r="BD596" i="8"/>
  <c r="BD233" i="8"/>
  <c r="BC233" i="8"/>
  <c r="BC586" i="8"/>
  <c r="BD586" i="8"/>
  <c r="BD203" i="8"/>
  <c r="BC203" i="8"/>
  <c r="BD396" i="8"/>
  <c r="BC396" i="8"/>
  <c r="BC415" i="8"/>
  <c r="BD415" i="8"/>
  <c r="BC288" i="8"/>
  <c r="BD288" i="8"/>
  <c r="BC611" i="8"/>
  <c r="BD611" i="8"/>
  <c r="BC397" i="8"/>
  <c r="BD397" i="8"/>
  <c r="BC400" i="8"/>
  <c r="BD400" i="8"/>
  <c r="DF273" i="8"/>
  <c r="DG273" i="8"/>
  <c r="DN273" i="8"/>
  <c r="DF279" i="8"/>
  <c r="DG279" i="8"/>
  <c r="DN279" i="8"/>
  <c r="BC287" i="8"/>
  <c r="BD287" i="8"/>
  <c r="DF281" i="8"/>
  <c r="DG281" i="8"/>
  <c r="DN281" i="8"/>
  <c r="BD556" i="8"/>
  <c r="BC556" i="8"/>
  <c r="BC558" i="8"/>
  <c r="BD558" i="8"/>
  <c r="BD313" i="8"/>
  <c r="BC313" i="8"/>
  <c r="BD389" i="8"/>
  <c r="BC389" i="8"/>
  <c r="BD587" i="8"/>
  <c r="BC587" i="8"/>
  <c r="BD578" i="8"/>
  <c r="BC578" i="8"/>
  <c r="BC602" i="8"/>
  <c r="BD602" i="8"/>
  <c r="BC344" i="8"/>
  <c r="BD344" i="8"/>
  <c r="BD311" i="8"/>
  <c r="BC311" i="8"/>
  <c r="BC403" i="8"/>
  <c r="BD403" i="8"/>
  <c r="BB576" i="8"/>
  <c r="DE576" i="8"/>
  <c r="BM576" i="8"/>
  <c r="BN576" i="8"/>
  <c r="DG609" i="8"/>
  <c r="DN609" i="8"/>
  <c r="DF609" i="8"/>
  <c r="DF288" i="8"/>
  <c r="DN288" i="8"/>
  <c r="DG288" i="8"/>
  <c r="DF345" i="8"/>
  <c r="DN345" i="8"/>
  <c r="DG345" i="8"/>
  <c r="DF611" i="8"/>
  <c r="DG611" i="8"/>
  <c r="DN611" i="8"/>
  <c r="DG397" i="8"/>
  <c r="DN397" i="8"/>
  <c r="DF397" i="8"/>
  <c r="DG40" i="8"/>
  <c r="DN40" i="8"/>
  <c r="DF40" i="8"/>
  <c r="DN401" i="8"/>
  <c r="DF401" i="8"/>
  <c r="DG401" i="8"/>
  <c r="DF379" i="8"/>
  <c r="DG379" i="8"/>
  <c r="DN379" i="8"/>
  <c r="DG600" i="8"/>
  <c r="DF600" i="8"/>
  <c r="DN600" i="8"/>
  <c r="DN603" i="8"/>
  <c r="DF603" i="8"/>
  <c r="DG603" i="8"/>
  <c r="DF605" i="8"/>
  <c r="DG605" i="8"/>
  <c r="DN605" i="8"/>
  <c r="DF604" i="8"/>
  <c r="DN604" i="8"/>
  <c r="DG604" i="8"/>
  <c r="DF382" i="8"/>
  <c r="DN382" i="8"/>
  <c r="DG382" i="8"/>
  <c r="DG569" i="8"/>
  <c r="DF569" i="8"/>
  <c r="DN569" i="8"/>
  <c r="DF578" i="8"/>
  <c r="DN578" i="8"/>
  <c r="DG578" i="8"/>
  <c r="DF271" i="8"/>
  <c r="DN271" i="8"/>
  <c r="DG271" i="8"/>
  <c r="DN219" i="8"/>
  <c r="DF219" i="8"/>
  <c r="DG219" i="8"/>
  <c r="DN656" i="8"/>
  <c r="DF656" i="8"/>
  <c r="DG656" i="8"/>
  <c r="BC570" i="8"/>
  <c r="BD570" i="8"/>
  <c r="BC554" i="8"/>
  <c r="BD554" i="8"/>
  <c r="BD612" i="8"/>
  <c r="BC612" i="8"/>
  <c r="DN621" i="8"/>
  <c r="DG621" i="8"/>
  <c r="DF621" i="8"/>
  <c r="DN202" i="8"/>
  <c r="DG202" i="8"/>
  <c r="DF202" i="8"/>
  <c r="DG285" i="8"/>
  <c r="DN285" i="8"/>
  <c r="DF285" i="8"/>
  <c r="DF644" i="8"/>
  <c r="DN644" i="8"/>
  <c r="DG644" i="8"/>
  <c r="BB594" i="8"/>
  <c r="DE594" i="8"/>
  <c r="BM594" i="8"/>
  <c r="BN594" i="8"/>
  <c r="BB552" i="8"/>
  <c r="DE552" i="8"/>
  <c r="BM552" i="8"/>
  <c r="BN552" i="8"/>
  <c r="BB563" i="8"/>
  <c r="DE563" i="8"/>
  <c r="BN563" i="8"/>
  <c r="BM563" i="8"/>
  <c r="DG291" i="8"/>
  <c r="DF291" i="8"/>
  <c r="DN291" i="8"/>
  <c r="DF616" i="8"/>
  <c r="DN616" i="8"/>
  <c r="DG616" i="8"/>
  <c r="DN559" i="8"/>
  <c r="DG559" i="8"/>
  <c r="DF559" i="8"/>
  <c r="DF581" i="8"/>
  <c r="DN581" i="8"/>
  <c r="DG581" i="8"/>
  <c r="DF649" i="8"/>
  <c r="DG649" i="8"/>
  <c r="DN649" i="8"/>
  <c r="DF572" i="8"/>
  <c r="DG572" i="8"/>
  <c r="DN572" i="8"/>
  <c r="DN199" i="8"/>
  <c r="DG199" i="8"/>
  <c r="DF199" i="8"/>
  <c r="DN380" i="8"/>
  <c r="DG380" i="8"/>
  <c r="DF380" i="8"/>
  <c r="DG596" i="8"/>
  <c r="DF596" i="8"/>
  <c r="DN596" i="8"/>
  <c r="DG233" i="8"/>
  <c r="DF233" i="8"/>
  <c r="DN233" i="8"/>
  <c r="DN586" i="8"/>
  <c r="DF586" i="8"/>
  <c r="DG586" i="8"/>
  <c r="DN203" i="8"/>
  <c r="DG203" i="8"/>
  <c r="DF203" i="8"/>
  <c r="DF396" i="8"/>
  <c r="DN396" i="8"/>
  <c r="DG396" i="8"/>
  <c r="DN305" i="8"/>
  <c r="DG305" i="8"/>
  <c r="DF305" i="8"/>
  <c r="FQ130" i="8"/>
  <c r="FY130" i="8"/>
  <c r="FQ402" i="8"/>
  <c r="FR402" i="8"/>
  <c r="FY402" i="8"/>
  <c r="FH655" i="8"/>
  <c r="FP655" i="8"/>
  <c r="FQ4" i="8"/>
  <c r="FY4" i="8"/>
  <c r="FQ292" i="8"/>
  <c r="FY292" i="8"/>
  <c r="FQ72" i="8"/>
  <c r="FY72" i="8"/>
  <c r="FQ396" i="8"/>
  <c r="FR396" i="8"/>
  <c r="FY396" i="8"/>
  <c r="FZ462" i="8"/>
  <c r="EF462" i="8"/>
  <c r="FQ25" i="8"/>
  <c r="FY25" i="8"/>
  <c r="FY288" i="8"/>
  <c r="FQ288" i="8"/>
  <c r="FQ475" i="8"/>
  <c r="FY475" i="8"/>
  <c r="FZ55" i="8"/>
  <c r="EF55" i="8"/>
  <c r="FQ575" i="8"/>
  <c r="FY575" i="8"/>
  <c r="FQ68" i="8"/>
  <c r="FY68" i="8"/>
  <c r="FZ39" i="8"/>
  <c r="EF39" i="8"/>
  <c r="FQ313" i="8"/>
  <c r="FY313" i="8"/>
  <c r="FH341" i="8"/>
  <c r="FP341" i="8"/>
  <c r="FZ264" i="8"/>
  <c r="EF264" i="8"/>
  <c r="FZ372" i="8"/>
  <c r="EF372" i="8"/>
  <c r="FQ12" i="8"/>
  <c r="FY12" i="8"/>
  <c r="FQ328" i="8"/>
  <c r="FY328" i="8"/>
  <c r="FQ80" i="8"/>
  <c r="FY80" i="8"/>
  <c r="FH571" i="8"/>
  <c r="FP571" i="8"/>
  <c r="FQ240" i="8"/>
  <c r="FY240" i="8"/>
  <c r="FQ312" i="8"/>
  <c r="FY312" i="8"/>
  <c r="FQ96" i="8"/>
  <c r="FY96" i="8"/>
  <c r="EF75" i="8"/>
  <c r="FZ75" i="8"/>
  <c r="FQ471" i="8"/>
  <c r="FY471" i="8"/>
  <c r="FQ439" i="8"/>
  <c r="FY439" i="8"/>
  <c r="FY190" i="8"/>
  <c r="FQ190" i="8"/>
  <c r="FZ151" i="8"/>
  <c r="EF151" i="8"/>
  <c r="FQ581" i="8"/>
  <c r="FY581" i="8"/>
  <c r="FQ62" i="8"/>
  <c r="FY62" i="8"/>
  <c r="FY110" i="8"/>
  <c r="FQ110" i="8"/>
  <c r="FQ467" i="8"/>
  <c r="FY467" i="8"/>
  <c r="FQ490" i="8"/>
  <c r="FY490" i="8"/>
  <c r="FQ279" i="8"/>
  <c r="FY279" i="8"/>
  <c r="FQ587" i="8"/>
  <c r="FY587" i="8"/>
  <c r="FQ250" i="8"/>
  <c r="FY250" i="8"/>
  <c r="FQ502" i="8"/>
  <c r="FY502" i="8"/>
  <c r="FQ205" i="8"/>
  <c r="FY205" i="8"/>
  <c r="FQ171" i="8"/>
  <c r="FY171" i="8"/>
  <c r="FQ500" i="8"/>
  <c r="FY500" i="8"/>
  <c r="FQ463" i="8"/>
  <c r="FY463" i="8"/>
  <c r="BX571" i="8"/>
  <c r="BY571" i="8"/>
  <c r="EF98" i="8"/>
  <c r="FZ98" i="8"/>
  <c r="FQ620" i="8"/>
  <c r="FY620" i="8"/>
  <c r="FQ69" i="8"/>
  <c r="FY69" i="8"/>
  <c r="FY189" i="8"/>
  <c r="FQ189" i="8"/>
  <c r="FQ522" i="8"/>
  <c r="FY522" i="8"/>
  <c r="FQ529" i="8"/>
  <c r="FY529" i="8"/>
  <c r="FQ391" i="8"/>
  <c r="FR391" i="8"/>
  <c r="FY391" i="8"/>
  <c r="FQ105" i="8"/>
  <c r="FY105" i="8"/>
  <c r="FH211" i="8"/>
  <c r="FP211" i="8"/>
  <c r="EF369" i="8"/>
  <c r="FZ369" i="8"/>
  <c r="FQ512" i="8"/>
  <c r="FY512" i="8"/>
  <c r="FQ309" i="8"/>
  <c r="FY309" i="8"/>
  <c r="FY435" i="8"/>
  <c r="FQ435" i="8"/>
  <c r="FQ496" i="8"/>
  <c r="FY496" i="8"/>
  <c r="FQ418" i="8"/>
  <c r="FY418" i="8"/>
  <c r="FY646" i="8"/>
  <c r="FQ646" i="8"/>
  <c r="FQ501" i="8"/>
  <c r="FY501" i="8"/>
  <c r="FY134" i="8"/>
  <c r="FQ134" i="8"/>
  <c r="FQ553" i="8"/>
  <c r="FY553" i="8"/>
  <c r="FQ28" i="8"/>
  <c r="FY28" i="8"/>
  <c r="FQ120" i="8"/>
  <c r="FY120" i="8"/>
  <c r="FQ521" i="8"/>
  <c r="FY521" i="8"/>
  <c r="FY574" i="8"/>
  <c r="FQ574" i="8"/>
  <c r="BX648" i="8"/>
  <c r="BY648" i="8"/>
  <c r="FY11" i="8"/>
  <c r="FQ11" i="8"/>
  <c r="FP480" i="8"/>
  <c r="FH480" i="8"/>
  <c r="FQ8" i="8"/>
  <c r="FY8" i="8"/>
  <c r="FQ478" i="8"/>
  <c r="FY478" i="8"/>
  <c r="FY262" i="8"/>
  <c r="FQ262" i="8"/>
  <c r="FQ256" i="8"/>
  <c r="FY256" i="8"/>
  <c r="FQ511" i="8"/>
  <c r="FY511" i="8"/>
  <c r="FQ601" i="8"/>
  <c r="FY601" i="8"/>
  <c r="FY401" i="8"/>
  <c r="FQ401" i="8"/>
  <c r="FR401" i="8"/>
  <c r="BY654" i="8"/>
  <c r="BX654" i="8"/>
  <c r="FQ104" i="8"/>
  <c r="FY104" i="8"/>
  <c r="FQ296" i="8"/>
  <c r="FY296" i="8"/>
  <c r="FQ212" i="8"/>
  <c r="FY212" i="8"/>
  <c r="FQ9" i="8"/>
  <c r="FY9" i="8"/>
  <c r="FQ276" i="8"/>
  <c r="FY276" i="8"/>
  <c r="FQ226" i="8"/>
  <c r="FY226" i="8"/>
  <c r="FQ603" i="8"/>
  <c r="FY603" i="8"/>
  <c r="FZ495" i="8"/>
  <c r="EF495" i="8"/>
  <c r="EF635" i="8"/>
  <c r="FZ635" i="8"/>
  <c r="FZ45" i="8"/>
  <c r="EF45" i="8"/>
  <c r="FY118" i="8"/>
  <c r="FQ118" i="8"/>
  <c r="FQ298" i="8"/>
  <c r="FY298" i="8"/>
  <c r="FQ503" i="8"/>
  <c r="FY503" i="8"/>
  <c r="FH164" i="8"/>
  <c r="FP164" i="8"/>
  <c r="FQ6" i="8"/>
  <c r="FY6" i="8"/>
  <c r="BX652" i="8"/>
  <c r="BY652" i="8"/>
  <c r="FQ492" i="8"/>
  <c r="FY492" i="8"/>
  <c r="FQ382" i="8"/>
  <c r="FY382" i="8"/>
  <c r="FQ393" i="8"/>
  <c r="FR393" i="8"/>
  <c r="FY393" i="8"/>
  <c r="FQ185" i="8"/>
  <c r="FY185" i="8"/>
  <c r="FQ617" i="8"/>
  <c r="FY617" i="8"/>
  <c r="FQ541" i="8"/>
  <c r="FY541" i="8"/>
  <c r="FP631" i="8"/>
  <c r="FH631" i="8"/>
  <c r="FQ556" i="8"/>
  <c r="FY556" i="8"/>
  <c r="FQ604" i="8"/>
  <c r="FY604" i="8"/>
  <c r="FY375" i="8"/>
  <c r="FQ375" i="8"/>
  <c r="FQ422" i="8"/>
  <c r="FY422" i="8"/>
  <c r="FQ281" i="8"/>
  <c r="FY281" i="8"/>
  <c r="FY301" i="8"/>
  <c r="FQ301" i="8"/>
  <c r="FY573" i="8"/>
  <c r="FQ573" i="8"/>
  <c r="FQ389" i="8"/>
  <c r="FY389" i="8"/>
  <c r="FY233" i="8"/>
  <c r="GA233" i="8" s="1"/>
  <c r="FQ233" i="8"/>
  <c r="FQ354" i="8"/>
  <c r="FY354" i="8"/>
  <c r="FY450" i="8"/>
  <c r="FQ450" i="8"/>
  <c r="FP139" i="8"/>
  <c r="FH139" i="8"/>
  <c r="FQ577" i="8"/>
  <c r="FY577" i="8"/>
  <c r="FQ203" i="8"/>
  <c r="FY203" i="8"/>
  <c r="FY227" i="8"/>
  <c r="FQ227" i="8"/>
  <c r="FQ469" i="8"/>
  <c r="FY469" i="8"/>
  <c r="FQ289" i="8"/>
  <c r="FY289" i="8"/>
  <c r="FQ182" i="8"/>
  <c r="FY182" i="8"/>
  <c r="FQ637" i="8"/>
  <c r="FY637" i="8"/>
  <c r="FZ249" i="8"/>
  <c r="EF249" i="8"/>
  <c r="FQ544" i="8"/>
  <c r="FY544" i="8"/>
  <c r="FH116" i="8"/>
  <c r="FP116" i="8"/>
  <c r="FY17" i="8"/>
  <c r="FQ17" i="8"/>
  <c r="FY414" i="8"/>
  <c r="FQ414" i="8"/>
  <c r="FY31" i="8"/>
  <c r="FQ31" i="8"/>
  <c r="FQ623" i="8"/>
  <c r="FY623" i="8"/>
  <c r="FH648" i="8"/>
  <c r="FP648" i="8"/>
  <c r="FY207" i="8"/>
  <c r="FQ207" i="8"/>
  <c r="BX593" i="8"/>
  <c r="BY593" i="8"/>
  <c r="FQ509" i="8"/>
  <c r="FY509" i="8"/>
  <c r="FQ615" i="8"/>
  <c r="FY615" i="8"/>
  <c r="FH183" i="8"/>
  <c r="FP183" i="8"/>
  <c r="FQ530" i="8"/>
  <c r="FY530" i="8"/>
  <c r="FQ651" i="8"/>
  <c r="FY651" i="8"/>
  <c r="FZ243" i="8"/>
  <c r="EF243" i="8"/>
  <c r="FQ559" i="8"/>
  <c r="FY559" i="8"/>
  <c r="EF465" i="8"/>
  <c r="FZ465" i="8"/>
  <c r="FQ451" i="8"/>
  <c r="FY451" i="8"/>
  <c r="FQ136" i="8"/>
  <c r="FY136" i="8"/>
  <c r="FH654" i="8"/>
  <c r="FP654" i="8"/>
  <c r="FQ217" i="8"/>
  <c r="FY217" i="8"/>
  <c r="FY150" i="8"/>
  <c r="FQ150" i="8"/>
  <c r="FQ10" i="8"/>
  <c r="FY10" i="8"/>
  <c r="FQ48" i="8"/>
  <c r="FY48" i="8"/>
  <c r="FQ344" i="8"/>
  <c r="FY344" i="8"/>
  <c r="FQ26" i="8"/>
  <c r="FY26" i="8"/>
  <c r="FQ94" i="8"/>
  <c r="FY94" i="8"/>
  <c r="FQ570" i="8"/>
  <c r="FY570" i="8"/>
  <c r="FQ137" i="8"/>
  <c r="FY137" i="8"/>
  <c r="FH147" i="8"/>
  <c r="FP147" i="8"/>
  <c r="FQ350" i="8"/>
  <c r="FY350" i="8"/>
  <c r="EF144" i="8"/>
  <c r="FZ144" i="8"/>
  <c r="FQ602" i="8"/>
  <c r="FY602" i="8"/>
  <c r="FR405" i="8"/>
  <c r="FY405" i="8"/>
  <c r="FQ405" i="8"/>
  <c r="FP208" i="8"/>
  <c r="FH208" i="8"/>
  <c r="FQ113" i="8"/>
  <c r="FY113" i="8"/>
  <c r="FQ160" i="8"/>
  <c r="FY160" i="8"/>
  <c r="FQ46" i="8"/>
  <c r="FY46" i="8"/>
  <c r="FQ127" i="8"/>
  <c r="FY127" i="8"/>
  <c r="FQ343" i="8"/>
  <c r="FY343" i="8"/>
  <c r="FQ452" i="8"/>
  <c r="FY452" i="8"/>
  <c r="FQ591" i="8"/>
  <c r="FY591" i="8"/>
  <c r="FH135" i="8"/>
  <c r="FP135" i="8"/>
  <c r="FY293" i="8"/>
  <c r="FQ293" i="8"/>
  <c r="FZ158" i="8"/>
  <c r="EF158" i="8"/>
  <c r="FQ470" i="8"/>
  <c r="FY470" i="8"/>
  <c r="FY472" i="8"/>
  <c r="FQ472" i="8"/>
  <c r="FY225" i="8"/>
  <c r="FQ225" i="8"/>
  <c r="FQ33" i="8"/>
  <c r="FY33" i="8"/>
  <c r="FQ52" i="8"/>
  <c r="FY52" i="8"/>
  <c r="FQ457" i="8"/>
  <c r="FY457" i="8"/>
  <c r="FQ583" i="8"/>
  <c r="FY583" i="8"/>
  <c r="FQ125" i="8"/>
  <c r="FY125" i="8"/>
  <c r="FQ346" i="8"/>
  <c r="FY346" i="8"/>
  <c r="FY57" i="8"/>
  <c r="FQ57" i="8"/>
  <c r="FQ505" i="8"/>
  <c r="FY505" i="8"/>
  <c r="FY417" i="8"/>
  <c r="FQ417" i="8"/>
  <c r="FQ555" i="8"/>
  <c r="FY555" i="8"/>
  <c r="FQ616" i="8"/>
  <c r="FY616" i="8"/>
  <c r="FQ322" i="8"/>
  <c r="FY322" i="8"/>
  <c r="FY32" i="8"/>
  <c r="FQ32" i="8"/>
  <c r="FQ121" i="8"/>
  <c r="FY121" i="8"/>
  <c r="FY5" i="8"/>
  <c r="FQ5" i="8"/>
  <c r="FY102" i="8"/>
  <c r="FQ102" i="8"/>
  <c r="EF223" i="8"/>
  <c r="FZ223" i="8"/>
  <c r="FQ209" i="8"/>
  <c r="FY209" i="8"/>
  <c r="FQ612" i="8"/>
  <c r="FY612" i="8"/>
  <c r="FQ513" i="8"/>
  <c r="FY513" i="8"/>
  <c r="FQ220" i="8"/>
  <c r="FY220" i="8"/>
  <c r="FY613" i="8"/>
  <c r="FQ613" i="8"/>
  <c r="BX552" i="8"/>
  <c r="BY552" i="8"/>
  <c r="FQ42" i="8"/>
  <c r="FY42" i="8"/>
  <c r="FY200" i="8"/>
  <c r="FQ200" i="8"/>
  <c r="FQ493" i="8"/>
  <c r="FY493" i="8"/>
  <c r="FQ101" i="8"/>
  <c r="FY101" i="8"/>
  <c r="FQ149" i="8"/>
  <c r="FY149" i="8"/>
  <c r="EF440" i="8"/>
  <c r="FZ440" i="8"/>
  <c r="FQ155" i="8"/>
  <c r="FY155" i="8"/>
  <c r="FZ234" i="8"/>
  <c r="EF234" i="8"/>
  <c r="FQ278" i="8"/>
  <c r="FY278" i="8"/>
  <c r="FQ222" i="8"/>
  <c r="FY222" i="8"/>
  <c r="BY582" i="8"/>
  <c r="BX582" i="8"/>
  <c r="FY23" i="8"/>
  <c r="FQ23" i="8"/>
  <c r="FQ473" i="8"/>
  <c r="FY473" i="8"/>
  <c r="FZ230" i="8"/>
  <c r="EF230" i="8"/>
  <c r="FZ194" i="8"/>
  <c r="EF194" i="8"/>
  <c r="FQ525" i="8"/>
  <c r="FY525" i="8"/>
  <c r="FQ111" i="8"/>
  <c r="FY111" i="8"/>
  <c r="FY22" i="8"/>
  <c r="FQ22" i="8"/>
  <c r="BY563" i="8"/>
  <c r="BX563" i="8"/>
  <c r="FY169" i="8"/>
  <c r="FQ169" i="8"/>
  <c r="FQ49" i="8"/>
  <c r="FY49" i="8"/>
  <c r="FY607" i="8"/>
  <c r="FQ607" i="8"/>
  <c r="FQ628" i="8"/>
  <c r="FY628" i="8"/>
  <c r="FQ40" i="8"/>
  <c r="FY40" i="8"/>
  <c r="FQ436" i="8"/>
  <c r="FY436" i="8"/>
  <c r="FQ44" i="8"/>
  <c r="FY44" i="8"/>
  <c r="FQ485" i="8"/>
  <c r="FY485" i="8"/>
  <c r="FQ97" i="8"/>
  <c r="FY97" i="8"/>
  <c r="FY74" i="8"/>
  <c r="FQ74" i="8"/>
  <c r="FP59" i="8"/>
  <c r="FH59" i="8"/>
  <c r="FQ338" i="8"/>
  <c r="FY338" i="8"/>
  <c r="FP652" i="8"/>
  <c r="FH652" i="8"/>
  <c r="FQ638" i="8"/>
  <c r="FY638" i="8"/>
  <c r="FQ163" i="8"/>
  <c r="FY163" i="8"/>
  <c r="FH514" i="8"/>
  <c r="FP514" i="8"/>
  <c r="FQ458" i="8"/>
  <c r="FY458" i="8"/>
  <c r="FY259" i="8"/>
  <c r="FQ259" i="8"/>
  <c r="FQ199" i="8"/>
  <c r="FY199" i="8"/>
  <c r="FQ527" i="8"/>
  <c r="FY527" i="8"/>
  <c r="FY386" i="8"/>
  <c r="FQ386" i="8"/>
  <c r="FQ506" i="8"/>
  <c r="FY506" i="8"/>
  <c r="FR404" i="8"/>
  <c r="FY404" i="8"/>
  <c r="FQ404" i="8"/>
  <c r="FQ397" i="8"/>
  <c r="FR397" i="8"/>
  <c r="FY397" i="8"/>
  <c r="FQ568" i="8"/>
  <c r="FY568" i="8"/>
  <c r="FZ162" i="8"/>
  <c r="EF162" i="8"/>
  <c r="FQ206" i="8"/>
  <c r="FY206" i="8"/>
  <c r="FQ584" i="8"/>
  <c r="FY584" i="8"/>
  <c r="FQ515" i="8"/>
  <c r="FY515" i="8"/>
  <c r="BX610" i="8"/>
  <c r="BY610" i="8"/>
  <c r="FH257" i="8"/>
  <c r="FP257" i="8"/>
  <c r="FR398" i="8"/>
  <c r="FQ398" i="8"/>
  <c r="FQ415" i="8"/>
  <c r="FY415" i="8"/>
  <c r="FQ367" i="8"/>
  <c r="FY367" i="8"/>
  <c r="FH594" i="8"/>
  <c r="FP594" i="8"/>
  <c r="FQ390" i="8"/>
  <c r="FR390" i="8"/>
  <c r="FY390" i="8"/>
  <c r="FQ588" i="8"/>
  <c r="FY588" i="8"/>
  <c r="FH331" i="8"/>
  <c r="FP331" i="8"/>
  <c r="FZ91" i="8"/>
  <c r="EF91" i="8"/>
  <c r="FY407" i="8"/>
  <c r="FQ407" i="8"/>
  <c r="FR407" i="8"/>
  <c r="FR432" i="8"/>
  <c r="FQ432" i="8"/>
  <c r="FY432" i="8"/>
  <c r="FQ647" i="8"/>
  <c r="FY647" i="8"/>
  <c r="FQ365" i="8"/>
  <c r="FY365" i="8"/>
  <c r="FH84" i="8"/>
  <c r="FP84" i="8"/>
  <c r="FQ595" i="8"/>
  <c r="FY595" i="8"/>
  <c r="FZ484" i="8"/>
  <c r="EF484" i="8"/>
  <c r="FQ108" i="8"/>
  <c r="FY108" i="8"/>
  <c r="FQ482" i="8"/>
  <c r="FY482" i="8"/>
  <c r="FQ634" i="8"/>
  <c r="FY634" i="8"/>
  <c r="FQ454" i="8"/>
  <c r="FR454" i="8"/>
  <c r="FQ326" i="8"/>
  <c r="FY326" i="8"/>
  <c r="FY438" i="8"/>
  <c r="FQ438" i="8"/>
  <c r="FQ557" i="8"/>
  <c r="FY557" i="8"/>
  <c r="FH593" i="8"/>
  <c r="FP593" i="8"/>
  <c r="FQ229" i="8"/>
  <c r="FY229" i="8"/>
  <c r="FZ445" i="8"/>
  <c r="EF445" i="8"/>
  <c r="FQ545" i="8"/>
  <c r="FY545" i="8"/>
  <c r="FQ218" i="8"/>
  <c r="FY218" i="8"/>
  <c r="FH232" i="8"/>
  <c r="FP232" i="8"/>
  <c r="FR232" i="8" s="1"/>
  <c r="FQ329" i="8"/>
  <c r="FY329" i="8"/>
  <c r="FY117" i="8"/>
  <c r="FQ117" i="8"/>
  <c r="FQ560" i="8"/>
  <c r="FY560" i="8"/>
  <c r="FQ13" i="8"/>
  <c r="FY13" i="8"/>
  <c r="FQ79" i="8"/>
  <c r="FY79" i="8"/>
  <c r="FY543" i="8"/>
  <c r="FQ543" i="8"/>
  <c r="FY537" i="8"/>
  <c r="FQ537" i="8"/>
  <c r="FY41" i="8"/>
  <c r="FQ41" i="8"/>
  <c r="FQ99" i="8"/>
  <c r="FY99" i="8"/>
  <c r="FQ558" i="8"/>
  <c r="FY558" i="8"/>
  <c r="FZ421" i="8"/>
  <c r="EF421" i="8"/>
  <c r="FQ100" i="8"/>
  <c r="FY100" i="8"/>
  <c r="FQ619" i="8"/>
  <c r="FY619" i="8"/>
  <c r="FQ224" i="8"/>
  <c r="FY224" i="8"/>
  <c r="FP255" i="8"/>
  <c r="FH255" i="8"/>
  <c r="FY93" i="8"/>
  <c r="FQ93" i="8"/>
  <c r="FQ219" i="8"/>
  <c r="FY219" i="8"/>
  <c r="FQ468" i="8"/>
  <c r="FY468" i="8"/>
  <c r="FQ272" i="8"/>
  <c r="FY272" i="8"/>
  <c r="FQ392" i="8"/>
  <c r="FR392" i="8"/>
  <c r="FY392" i="8"/>
  <c r="FQ310" i="8"/>
  <c r="FY310" i="8"/>
  <c r="FQ248" i="8"/>
  <c r="FY248" i="8"/>
  <c r="FY263" i="8"/>
  <c r="FQ263" i="8"/>
  <c r="FQ589" i="8"/>
  <c r="FY589" i="8"/>
  <c r="FY380" i="8"/>
  <c r="FQ380" i="8"/>
  <c r="FQ283" i="8"/>
  <c r="FY283" i="8"/>
  <c r="FY148" i="8"/>
  <c r="FQ148" i="8"/>
  <c r="FY271" i="8"/>
  <c r="FQ271" i="8"/>
  <c r="EF428" i="8"/>
  <c r="FZ428" i="8"/>
  <c r="FH140" i="8"/>
  <c r="FP140" i="8"/>
  <c r="FY381" i="8"/>
  <c r="FQ381" i="8"/>
  <c r="FQ507" i="8"/>
  <c r="FY507" i="8"/>
  <c r="FQ483" i="8"/>
  <c r="FY483" i="8"/>
  <c r="FY191" i="8"/>
  <c r="FQ191" i="8"/>
  <c r="FY270" i="8"/>
  <c r="FQ270" i="8"/>
  <c r="FQ618" i="8"/>
  <c r="FY618" i="8"/>
  <c r="FQ291" i="8"/>
  <c r="FY291" i="8"/>
  <c r="FQ318" i="8"/>
  <c r="FY318" i="8"/>
  <c r="FQ165" i="8"/>
  <c r="FY165" i="8"/>
  <c r="FP90" i="8"/>
  <c r="FH90" i="8"/>
  <c r="FQ153" i="8"/>
  <c r="FY153" i="8"/>
  <c r="FQ146" i="8"/>
  <c r="FY146" i="8"/>
  <c r="FH54" i="8"/>
  <c r="FP54" i="8"/>
  <c r="FR403" i="8"/>
  <c r="FQ403" i="8"/>
  <c r="FY403" i="8"/>
  <c r="FQ295" i="8"/>
  <c r="FY295" i="8"/>
  <c r="FZ321" i="8"/>
  <c r="EF321" i="8"/>
  <c r="FH143" i="8"/>
  <c r="FP143" i="8"/>
  <c r="FQ487" i="8"/>
  <c r="FY487" i="8"/>
  <c r="FQ273" i="8"/>
  <c r="FY273" i="8"/>
  <c r="FQ453" i="8"/>
  <c r="FY453" i="8"/>
  <c r="FQ630" i="8"/>
  <c r="FY630" i="8"/>
  <c r="FQ178" i="8"/>
  <c r="FY178" i="8"/>
  <c r="FQ395" i="8"/>
  <c r="FR395" i="8"/>
  <c r="FY395" i="8"/>
  <c r="EF170" i="8"/>
  <c r="FZ170" i="8"/>
  <c r="FQ554" i="8"/>
  <c r="FY554" i="8"/>
  <c r="FH124" i="8"/>
  <c r="FP124" i="8"/>
  <c r="FP538" i="8"/>
  <c r="FH538" i="8"/>
  <c r="FZ442" i="8"/>
  <c r="EF442" i="8"/>
  <c r="FQ56" i="8"/>
  <c r="FY56" i="8"/>
  <c r="FQ339" i="8"/>
  <c r="FY339" i="8"/>
  <c r="FQ491" i="8"/>
  <c r="FY491" i="8"/>
  <c r="FQ284" i="8"/>
  <c r="FY284" i="8"/>
  <c r="FQ342" i="8"/>
  <c r="FY342" i="8"/>
  <c r="FY413" i="8"/>
  <c r="FQ413" i="8"/>
  <c r="FQ590" i="8"/>
  <c r="FY590" i="8"/>
  <c r="FQ193" i="8"/>
  <c r="FY193" i="8"/>
  <c r="FQ366" i="8"/>
  <c r="FY366" i="8"/>
  <c r="FZ510" i="8"/>
  <c r="EF510" i="8"/>
  <c r="FQ437" i="8"/>
  <c r="FY437" i="8"/>
  <c r="FH132" i="8"/>
  <c r="FP132" i="8"/>
  <c r="FQ275" i="8"/>
  <c r="FY275" i="8"/>
  <c r="FQ486" i="8"/>
  <c r="FY486" i="8"/>
  <c r="FY524" i="8"/>
  <c r="FQ524" i="8"/>
  <c r="FP356" i="8"/>
  <c r="FH356" i="8"/>
  <c r="FH563" i="8"/>
  <c r="FP563" i="8"/>
  <c r="FQ145" i="8"/>
  <c r="FY145" i="8"/>
  <c r="EF360" i="8"/>
  <c r="FZ360" i="8"/>
  <c r="FP161" i="8"/>
  <c r="FH161" i="8"/>
  <c r="FY497" i="8"/>
  <c r="FQ497" i="8"/>
  <c r="FY379" i="8"/>
  <c r="FQ379" i="8"/>
  <c r="FY286" i="8"/>
  <c r="FQ286" i="8"/>
  <c r="FQ181" i="8"/>
  <c r="FY181" i="8"/>
  <c r="FZ24" i="8"/>
  <c r="EF24" i="8"/>
  <c r="FQ459" i="8"/>
  <c r="FY459" i="8"/>
  <c r="FH167" i="8"/>
  <c r="FP167" i="8"/>
  <c r="FQ611" i="8"/>
  <c r="FY611" i="8"/>
  <c r="FP479" i="8"/>
  <c r="FH479" i="8"/>
  <c r="FY142" i="8"/>
  <c r="FQ142" i="8"/>
  <c r="FQ400" i="8"/>
  <c r="FY400" i="8"/>
  <c r="FR400" i="8"/>
  <c r="FY269" i="8"/>
  <c r="FQ269" i="8"/>
  <c r="FQ371" i="8"/>
  <c r="FY371" i="8"/>
  <c r="FP82" i="8"/>
  <c r="FH82" i="8"/>
  <c r="FQ122" i="8"/>
  <c r="FY122" i="8"/>
  <c r="FQ307" i="8"/>
  <c r="FY307" i="8"/>
  <c r="FZ333" i="8"/>
  <c r="EF333" i="8"/>
  <c r="FQ629" i="8"/>
  <c r="FY629" i="8"/>
  <c r="FQ622" i="8"/>
  <c r="FY622" i="8"/>
  <c r="FQ461" i="8"/>
  <c r="FY461" i="8"/>
  <c r="FH504" i="8"/>
  <c r="FP504" i="8"/>
  <c r="FY47" i="8"/>
  <c r="FQ47" i="8"/>
  <c r="FZ258" i="8"/>
  <c r="EF258" i="8"/>
  <c r="FZ260" i="8"/>
  <c r="EF260" i="8"/>
  <c r="FQ35" i="8"/>
  <c r="FY35" i="8"/>
  <c r="FQ71" i="8"/>
  <c r="FY71" i="8"/>
  <c r="FQ221" i="8"/>
  <c r="FY221" i="8"/>
  <c r="FZ63" i="8"/>
  <c r="EF63" i="8"/>
  <c r="FQ508" i="8"/>
  <c r="FY508" i="8"/>
  <c r="FQ330" i="8"/>
  <c r="FY330" i="8"/>
  <c r="FP115" i="8"/>
  <c r="FH115" i="8"/>
  <c r="FY416" i="8"/>
  <c r="FQ416" i="8"/>
  <c r="FQ494" i="8"/>
  <c r="FY494" i="8"/>
  <c r="FQ443" i="8"/>
  <c r="FY443" i="8"/>
  <c r="FQ92" i="8"/>
  <c r="FY92" i="8"/>
  <c r="FY399" i="8"/>
  <c r="FQ399" i="8"/>
  <c r="FQ187" i="8"/>
  <c r="FY187" i="8"/>
  <c r="EF327" i="8"/>
  <c r="FZ327" i="8"/>
  <c r="FQ481" i="8"/>
  <c r="FY481" i="8"/>
  <c r="FH610" i="8"/>
  <c r="FP610" i="8"/>
  <c r="FH109" i="8"/>
  <c r="FP109" i="8"/>
  <c r="FQ526" i="8"/>
  <c r="FY526" i="8"/>
  <c r="FQ16" i="8"/>
  <c r="FY16" i="8"/>
  <c r="BX594" i="8"/>
  <c r="BY594" i="8"/>
  <c r="FQ370" i="8"/>
  <c r="FY370" i="8"/>
  <c r="FY60" i="8"/>
  <c r="FQ60" i="8"/>
  <c r="FQ294" i="8"/>
  <c r="FY294" i="8"/>
  <c r="FQ133" i="8"/>
  <c r="FY133" i="8"/>
  <c r="FQ242" i="8"/>
  <c r="FY242" i="8"/>
  <c r="FY302" i="8"/>
  <c r="FQ302" i="8"/>
  <c r="FQ427" i="8"/>
  <c r="FY427" i="8"/>
  <c r="FZ231" i="8"/>
  <c r="EF231" i="8"/>
  <c r="FY476" i="8"/>
  <c r="FZ476" i="8" s="1"/>
  <c r="FQ476" i="8"/>
  <c r="FQ599" i="8"/>
  <c r="FY599" i="8"/>
  <c r="EF429" i="8"/>
  <c r="FZ429" i="8"/>
  <c r="GA429" i="8"/>
  <c r="FQ592" i="8"/>
  <c r="FY592" i="8"/>
  <c r="FP499" i="8"/>
  <c r="FH499" i="8"/>
  <c r="FH157" i="8"/>
  <c r="FP157" i="8"/>
  <c r="FQ73" i="8"/>
  <c r="FY73" i="8"/>
  <c r="FQ188" i="8"/>
  <c r="FY188" i="8"/>
  <c r="FQ585" i="8"/>
  <c r="FY585" i="8"/>
  <c r="FY43" i="8"/>
  <c r="FQ43" i="8"/>
  <c r="FQ424" i="8"/>
  <c r="FY424" i="8"/>
  <c r="FQ464" i="8"/>
  <c r="FY464" i="8"/>
  <c r="FP210" i="8"/>
  <c r="FH210" i="8"/>
  <c r="FQ532" i="8"/>
  <c r="FY532" i="8"/>
  <c r="FH576" i="8"/>
  <c r="FP576" i="8"/>
  <c r="FQ345" i="8"/>
  <c r="FY345" i="8"/>
  <c r="FQ112" i="8"/>
  <c r="FY112" i="8"/>
  <c r="FY374" i="8"/>
  <c r="FQ374" i="8"/>
  <c r="FQ498" i="8"/>
  <c r="FY498" i="8"/>
  <c r="FH119" i="8"/>
  <c r="FP119" i="8"/>
  <c r="FY53" i="8"/>
  <c r="FQ53" i="8"/>
  <c r="FY373" i="8"/>
  <c r="FQ373" i="8"/>
  <c r="FQ542" i="8"/>
  <c r="FY542" i="8"/>
  <c r="FY85" i="8"/>
  <c r="FQ85" i="8"/>
  <c r="FQ357" i="8"/>
  <c r="FY357" i="8"/>
  <c r="FQ290" i="8"/>
  <c r="FY290" i="8"/>
  <c r="FR434" i="8"/>
  <c r="FQ434" i="8"/>
  <c r="FY434" i="8"/>
  <c r="FQ444" i="8"/>
  <c r="FY444" i="8"/>
  <c r="FR433" i="8"/>
  <c r="FQ433" i="8"/>
  <c r="FY433" i="8"/>
  <c r="FY359" i="8"/>
  <c r="FQ359" i="8"/>
  <c r="EF19" i="8"/>
  <c r="FZ19" i="8"/>
  <c r="FY533" i="8"/>
  <c r="FQ533" i="8"/>
  <c r="FQ621" i="8"/>
  <c r="FY621" i="8"/>
  <c r="FR430" i="8"/>
  <c r="FQ430" i="8"/>
  <c r="FY430" i="8"/>
  <c r="FQ176" i="8"/>
  <c r="FY176" i="8"/>
  <c r="FQ516" i="8"/>
  <c r="FY516" i="8"/>
  <c r="FQ15" i="8"/>
  <c r="FY15" i="8"/>
  <c r="BY645" i="8"/>
  <c r="BX645" i="8"/>
  <c r="FQ383" i="8"/>
  <c r="FY383" i="8"/>
  <c r="FQ384" i="8"/>
  <c r="FY384" i="8"/>
  <c r="FY304" i="8"/>
  <c r="FQ304" i="8"/>
  <c r="FZ95" i="8"/>
  <c r="EF95" i="8"/>
  <c r="FP332" i="8"/>
  <c r="FH332" i="8"/>
  <c r="FQ58" i="8"/>
  <c r="FY58" i="8"/>
  <c r="FQ114" i="8"/>
  <c r="FY114" i="8"/>
  <c r="FQ419" i="8"/>
  <c r="FY419" i="8"/>
  <c r="FY325" i="8"/>
  <c r="FQ325" i="8"/>
  <c r="FQ546" i="8"/>
  <c r="FY546" i="8"/>
  <c r="FQ300" i="8"/>
  <c r="FY300" i="8"/>
  <c r="FQ441" i="8"/>
  <c r="FY441" i="8"/>
  <c r="FZ184" i="8"/>
  <c r="EF184" i="8"/>
  <c r="BX564" i="8"/>
  <c r="BY564" i="8"/>
  <c r="FQ311" i="8"/>
  <c r="FY311" i="8"/>
  <c r="FQ586" i="8"/>
  <c r="FY586" i="8"/>
  <c r="FR431" i="8"/>
  <c r="FQ431" i="8"/>
  <c r="FY431" i="8"/>
  <c r="FQ644" i="8"/>
  <c r="FY644" i="8"/>
  <c r="FQ578" i="8"/>
  <c r="FY578" i="8"/>
  <c r="FQ561" i="8"/>
  <c r="FY561" i="8"/>
  <c r="FY20" i="8"/>
  <c r="FQ20" i="8"/>
  <c r="FY488" i="8"/>
  <c r="FQ488" i="8"/>
  <c r="FQ299" i="8"/>
  <c r="FY299" i="8"/>
  <c r="FR406" i="8"/>
  <c r="FQ406" i="8"/>
  <c r="FY406" i="8"/>
  <c r="FH552" i="8"/>
  <c r="FP552" i="8"/>
  <c r="FQ355" i="8"/>
  <c r="FY355" i="8"/>
  <c r="FZ186" i="8"/>
  <c r="EF186" i="8"/>
  <c r="FQ30" i="8"/>
  <c r="FY30" i="8"/>
  <c r="FQ154" i="8"/>
  <c r="FY154" i="8"/>
  <c r="FH50" i="8"/>
  <c r="FP50" i="8"/>
  <c r="FQ477" i="8"/>
  <c r="FY477" i="8"/>
  <c r="FZ632" i="8"/>
  <c r="EF632" i="8"/>
  <c r="FY385" i="8"/>
  <c r="FQ385" i="8"/>
  <c r="FP86" i="8"/>
  <c r="FH86" i="8"/>
  <c r="FQ138" i="8"/>
  <c r="FY138" i="8"/>
  <c r="FY239" i="8"/>
  <c r="FQ239" i="8"/>
  <c r="FY287" i="8"/>
  <c r="FQ287" i="8"/>
  <c r="FQ280" i="8"/>
  <c r="FY280" i="8"/>
  <c r="FQ274" i="8"/>
  <c r="FY274" i="8"/>
  <c r="FQ61" i="8"/>
  <c r="FY61" i="8"/>
  <c r="FZ7" i="8"/>
  <c r="EF7" i="8"/>
  <c r="FH582" i="8"/>
  <c r="FP582" i="8"/>
  <c r="FP83" i="8"/>
  <c r="FH83" i="8"/>
  <c r="FQ129" i="8"/>
  <c r="FY129" i="8"/>
  <c r="EF128" i="8"/>
  <c r="FZ128" i="8"/>
  <c r="FQ27" i="8"/>
  <c r="FY27" i="8"/>
  <c r="FQ152" i="8"/>
  <c r="FY152" i="8"/>
  <c r="FP639" i="8"/>
  <c r="FH639" i="8"/>
  <c r="FZ489" i="8"/>
  <c r="EF489" i="8"/>
  <c r="FQ358" i="8"/>
  <c r="FY358" i="8"/>
  <c r="FQ572" i="8"/>
  <c r="FY572" i="8"/>
  <c r="FZ14" i="8"/>
  <c r="EF14" i="8"/>
  <c r="FQ368" i="8"/>
  <c r="FY368" i="8"/>
  <c r="EF340" i="8"/>
  <c r="GA340" i="8"/>
  <c r="FZ340" i="8"/>
  <c r="FQ156" i="8"/>
  <c r="FY156" i="8"/>
  <c r="FY21" i="8"/>
  <c r="FQ21" i="8"/>
  <c r="FQ202" i="8"/>
  <c r="FY202" i="8"/>
  <c r="FQ656" i="8"/>
  <c r="FY656" i="8"/>
  <c r="FQ297" i="8"/>
  <c r="FY297" i="8"/>
  <c r="FQ423" i="8"/>
  <c r="FY423" i="8"/>
  <c r="FY192" i="8"/>
  <c r="FQ192" i="8"/>
  <c r="FH123" i="8"/>
  <c r="FP123" i="8"/>
  <c r="FQ598" i="8"/>
  <c r="FY598" i="8"/>
  <c r="FQ394" i="8"/>
  <c r="FR394" i="8"/>
  <c r="FY394" i="8"/>
  <c r="FQ141" i="8"/>
  <c r="FY141" i="8"/>
  <c r="FQ204" i="8"/>
  <c r="FY204" i="8"/>
  <c r="FQ636" i="8"/>
  <c r="FY636" i="8"/>
  <c r="FZ38" i="8"/>
  <c r="EF38" i="8"/>
  <c r="FQ531" i="8"/>
  <c r="FY531" i="8"/>
  <c r="FQ608" i="8"/>
  <c r="FY608" i="8"/>
  <c r="FY277" i="8"/>
  <c r="FQ277" i="8"/>
  <c r="BX655" i="8"/>
  <c r="BY655" i="8"/>
  <c r="FQ540" i="8"/>
  <c r="FY540" i="8"/>
  <c r="FY609" i="8"/>
  <c r="FQ609" i="8"/>
  <c r="FY633" i="8"/>
  <c r="FQ633" i="8"/>
  <c r="FQ547" i="8"/>
  <c r="FY547" i="8"/>
  <c r="FQ565" i="8"/>
  <c r="FY565" i="8"/>
  <c r="FQ600" i="8"/>
  <c r="FY600" i="8"/>
  <c r="FQ107" i="8"/>
  <c r="FY107" i="8"/>
  <c r="FQ282" i="8"/>
  <c r="FY282" i="8"/>
  <c r="FP645" i="8"/>
  <c r="FH645" i="8"/>
  <c r="FY580" i="8"/>
  <c r="FQ580" i="8"/>
  <c r="FQ387" i="8"/>
  <c r="FY387" i="8"/>
  <c r="FQ228" i="8"/>
  <c r="FY228" i="8"/>
  <c r="FQ51" i="8"/>
  <c r="FY51" i="8"/>
  <c r="FQ569" i="8"/>
  <c r="FY569" i="8"/>
  <c r="FQ597" i="8"/>
  <c r="FY597" i="8"/>
  <c r="FY303" i="8"/>
  <c r="FQ303" i="8"/>
  <c r="FQ306" i="8"/>
  <c r="FY306" i="8"/>
  <c r="FQ106" i="8"/>
  <c r="FY106" i="8"/>
  <c r="FY596" i="8"/>
  <c r="FQ596" i="8"/>
  <c r="FQ241" i="8"/>
  <c r="FY241" i="8"/>
  <c r="FY261" i="8"/>
  <c r="FQ261" i="8"/>
  <c r="FQ308" i="8"/>
  <c r="FY308" i="8"/>
  <c r="FQ103" i="8"/>
  <c r="FY103" i="8"/>
  <c r="FQ562" i="8"/>
  <c r="FY562" i="8"/>
  <c r="FQ159" i="8"/>
  <c r="FY159" i="8"/>
  <c r="FY605" i="8"/>
  <c r="FQ605" i="8"/>
  <c r="FQ352" i="8"/>
  <c r="FY352" i="8"/>
  <c r="FQ29" i="8"/>
  <c r="FY29" i="8"/>
  <c r="FZ34" i="8"/>
  <c r="EF34" i="8"/>
  <c r="FH539" i="8"/>
  <c r="FP539" i="8"/>
  <c r="FQ351" i="8"/>
  <c r="FY351" i="8"/>
  <c r="BX90" i="8"/>
  <c r="BY90" i="8"/>
  <c r="FQ168" i="8"/>
  <c r="FY168" i="8"/>
  <c r="FZ168" i="8" s="1"/>
  <c r="FQ460" i="8"/>
  <c r="FY460" i="8"/>
  <c r="FQ649" i="8"/>
  <c r="FY649" i="8"/>
  <c r="FQ388" i="8"/>
  <c r="FY388" i="8"/>
  <c r="FQ320" i="8"/>
  <c r="FY320" i="8"/>
  <c r="FY285" i="8"/>
  <c r="FQ285" i="8"/>
  <c r="FY254" i="8"/>
  <c r="FQ254" i="8"/>
  <c r="FQ81" i="8"/>
  <c r="FY81" i="8"/>
  <c r="FQ70" i="8"/>
  <c r="FY70" i="8"/>
  <c r="FY456" i="8"/>
  <c r="FQ456" i="8"/>
  <c r="FY425" i="8"/>
  <c r="FQ425" i="8"/>
  <c r="BY576" i="8"/>
  <c r="BX576" i="8"/>
  <c r="FQ353" i="8"/>
  <c r="FY353" i="8"/>
  <c r="FQ523" i="8"/>
  <c r="FY523" i="8"/>
  <c r="FQ614" i="8"/>
  <c r="FY614" i="8"/>
  <c r="FY166" i="8"/>
  <c r="FQ166" i="8"/>
  <c r="FQ579" i="8"/>
  <c r="FY579" i="8"/>
  <c r="FY466" i="8"/>
  <c r="FQ466" i="8"/>
  <c r="FY606" i="8"/>
  <c r="FQ606" i="8"/>
  <c r="FQ251" i="8"/>
  <c r="FY251" i="8"/>
  <c r="FQ528" i="8"/>
  <c r="FY528" i="8"/>
  <c r="FQ177" i="8"/>
  <c r="FY177" i="8"/>
  <c r="FQ131" i="8"/>
  <c r="FY131" i="8"/>
  <c r="FY653" i="8"/>
  <c r="FQ653" i="8"/>
  <c r="FQ420" i="8"/>
  <c r="FY420" i="8"/>
  <c r="FQ650" i="8"/>
  <c r="FY650" i="8"/>
  <c r="FH564" i="8"/>
  <c r="FP564" i="8"/>
  <c r="FY18" i="8"/>
  <c r="FQ18" i="8"/>
  <c r="FY126" i="8"/>
  <c r="FQ126" i="8"/>
  <c r="FQ323" i="8"/>
  <c r="FY323" i="8"/>
  <c r="FQ426" i="8"/>
  <c r="FY426" i="8"/>
  <c r="FQ319" i="8"/>
  <c r="FY319" i="8"/>
  <c r="FQ36" i="8"/>
  <c r="FY36" i="8"/>
  <c r="FH37" i="8"/>
  <c r="FP37" i="8"/>
  <c r="AJ567" i="8"/>
  <c r="AH567" i="8"/>
  <c r="AF567" i="8"/>
  <c r="AD567" i="8"/>
  <c r="AJ566" i="8"/>
  <c r="AH566" i="8"/>
  <c r="AF566" i="8"/>
  <c r="AD566" i="8"/>
  <c r="GA234" i="8"/>
  <c r="FX234" i="8"/>
  <c r="FX233" i="8"/>
  <c r="FX232" i="8"/>
  <c r="FX231" i="8"/>
  <c r="GA230" i="8"/>
  <c r="FX230" i="8"/>
  <c r="FX229" i="8"/>
  <c r="FO234" i="8"/>
  <c r="FR233" i="8"/>
  <c r="FO233" i="8"/>
  <c r="FO232" i="8"/>
  <c r="FR231" i="8"/>
  <c r="FO231" i="8"/>
  <c r="FR230" i="8"/>
  <c r="FO230" i="8"/>
  <c r="DW233" i="8" l="1"/>
  <c r="DP233" i="8"/>
  <c r="DO233" i="8"/>
  <c r="DN594" i="8"/>
  <c r="DG594" i="8"/>
  <c r="DF594" i="8"/>
  <c r="DO554" i="8"/>
  <c r="DP554" i="8"/>
  <c r="DW554" i="8"/>
  <c r="DP403" i="8"/>
  <c r="DO403" i="8"/>
  <c r="DW403" i="8"/>
  <c r="DP387" i="8"/>
  <c r="DO387" i="8"/>
  <c r="DW387" i="8"/>
  <c r="DP577" i="8"/>
  <c r="DO577" i="8"/>
  <c r="DW577" i="8"/>
  <c r="DO586" i="8"/>
  <c r="DW586" i="8"/>
  <c r="DP586" i="8"/>
  <c r="DP401" i="8"/>
  <c r="DW401" i="8"/>
  <c r="DO401" i="8"/>
  <c r="DP279" i="8"/>
  <c r="DW279" i="8"/>
  <c r="DO279" i="8"/>
  <c r="DP406" i="8"/>
  <c r="DW406" i="8"/>
  <c r="DO406" i="8"/>
  <c r="DW388" i="8"/>
  <c r="DO388" i="8"/>
  <c r="DP388" i="8"/>
  <c r="DP205" i="8"/>
  <c r="DO205" i="8"/>
  <c r="DW205" i="8"/>
  <c r="DW391" i="8"/>
  <c r="DP391" i="8"/>
  <c r="DO391" i="8"/>
  <c r="DP607" i="8"/>
  <c r="DO607" i="8"/>
  <c r="DW607" i="8"/>
  <c r="DP606" i="8"/>
  <c r="DO606" i="8"/>
  <c r="DW606" i="8"/>
  <c r="DW573" i="8"/>
  <c r="DP573" i="8"/>
  <c r="DO573" i="8"/>
  <c r="DP285" i="8"/>
  <c r="DW285" i="8"/>
  <c r="DO285" i="8"/>
  <c r="DW603" i="8"/>
  <c r="DP603" i="8"/>
  <c r="DO603" i="8"/>
  <c r="DF564" i="8"/>
  <c r="DG564" i="8"/>
  <c r="DN564" i="8"/>
  <c r="DP44" i="8"/>
  <c r="DO44" i="8"/>
  <c r="DW44" i="8"/>
  <c r="DW619" i="8"/>
  <c r="DO619" i="8"/>
  <c r="DP619" i="8"/>
  <c r="DP601" i="8"/>
  <c r="DO601" i="8"/>
  <c r="DW601" i="8"/>
  <c r="DW276" i="8"/>
  <c r="DP276" i="8"/>
  <c r="DO276" i="8"/>
  <c r="BD552" i="8"/>
  <c r="BC552" i="8"/>
  <c r="BC610" i="8"/>
  <c r="BD610" i="8"/>
  <c r="DO399" i="8"/>
  <c r="DP399" i="8"/>
  <c r="DW399" i="8"/>
  <c r="DP395" i="8"/>
  <c r="DO395" i="8"/>
  <c r="DW395" i="8"/>
  <c r="DO287" i="8"/>
  <c r="DW287" i="8"/>
  <c r="DP287" i="8"/>
  <c r="DO289" i="8"/>
  <c r="DP289" i="8"/>
  <c r="DW289" i="8"/>
  <c r="DW278" i="8"/>
  <c r="DP278" i="8"/>
  <c r="DO278" i="8"/>
  <c r="DW203" i="8"/>
  <c r="DO203" i="8"/>
  <c r="DP203" i="8"/>
  <c r="DP572" i="8"/>
  <c r="DO572" i="8"/>
  <c r="DW572" i="8"/>
  <c r="DN552" i="8"/>
  <c r="DF552" i="8"/>
  <c r="DG552" i="8"/>
  <c r="DO382" i="8"/>
  <c r="DW382" i="8"/>
  <c r="DP382" i="8"/>
  <c r="DW397" i="8"/>
  <c r="DO397" i="8"/>
  <c r="DP397" i="8"/>
  <c r="DG576" i="8"/>
  <c r="DN576" i="8"/>
  <c r="DF576" i="8"/>
  <c r="BD654" i="8"/>
  <c r="BC654" i="8"/>
  <c r="DF610" i="8"/>
  <c r="DN610" i="8"/>
  <c r="DG610" i="8"/>
  <c r="DW407" i="8"/>
  <c r="DP407" i="8"/>
  <c r="DO407" i="8"/>
  <c r="DW346" i="8"/>
  <c r="DO346" i="8"/>
  <c r="DP346" i="8"/>
  <c r="DO42" i="8"/>
  <c r="DW42" i="8"/>
  <c r="DP42" i="8"/>
  <c r="DP553" i="8"/>
  <c r="DO553" i="8"/>
  <c r="DW553" i="8"/>
  <c r="DP565" i="8"/>
  <c r="DO565" i="8"/>
  <c r="DW565" i="8"/>
  <c r="DN648" i="8"/>
  <c r="DF648" i="8"/>
  <c r="DG648" i="8"/>
  <c r="BD645" i="8"/>
  <c r="BC645" i="8"/>
  <c r="DP651" i="8"/>
  <c r="DO651" i="8"/>
  <c r="DW651" i="8"/>
  <c r="DO396" i="8"/>
  <c r="DP396" i="8"/>
  <c r="DW396" i="8"/>
  <c r="DW569" i="8"/>
  <c r="DP569" i="8"/>
  <c r="DO569" i="8"/>
  <c r="DP614" i="8"/>
  <c r="DO614" i="8"/>
  <c r="DW614" i="8"/>
  <c r="DW599" i="8"/>
  <c r="DP599" i="8"/>
  <c r="DO599" i="8"/>
  <c r="DO583" i="8"/>
  <c r="DW583" i="8"/>
  <c r="DP583" i="8"/>
  <c r="DW300" i="8"/>
  <c r="DP300" i="8"/>
  <c r="DO300" i="8"/>
  <c r="DO303" i="8"/>
  <c r="DP303" i="8"/>
  <c r="DW303" i="8"/>
  <c r="DO301" i="8"/>
  <c r="DP301" i="8"/>
  <c r="DW301" i="8"/>
  <c r="DO299" i="8"/>
  <c r="DP299" i="8"/>
  <c r="DW299" i="8"/>
  <c r="DW568" i="8"/>
  <c r="DO568" i="8"/>
  <c r="DP568" i="8"/>
  <c r="DW649" i="8"/>
  <c r="DP649" i="8"/>
  <c r="DO649" i="8"/>
  <c r="BD564" i="8"/>
  <c r="BC564" i="8"/>
  <c r="DO608" i="8"/>
  <c r="DP608" i="8"/>
  <c r="DW608" i="8"/>
  <c r="DW612" i="8"/>
  <c r="DP612" i="8"/>
  <c r="DO612" i="8"/>
  <c r="DO578" i="8"/>
  <c r="DW578" i="8"/>
  <c r="DP578" i="8"/>
  <c r="DO623" i="8"/>
  <c r="DP623" i="8"/>
  <c r="DW623" i="8"/>
  <c r="DP575" i="8"/>
  <c r="DO575" i="8"/>
  <c r="DW575" i="8"/>
  <c r="BC571" i="8"/>
  <c r="BD571" i="8"/>
  <c r="DW286" i="8"/>
  <c r="DP286" i="8"/>
  <c r="DO286" i="8"/>
  <c r="BD582" i="8"/>
  <c r="BC582" i="8"/>
  <c r="DO621" i="8"/>
  <c r="DP621" i="8"/>
  <c r="DW621" i="8"/>
  <c r="BC576" i="8"/>
  <c r="BD576" i="8"/>
  <c r="DO615" i="8"/>
  <c r="DP615" i="8"/>
  <c r="DW615" i="8"/>
  <c r="DO302" i="8"/>
  <c r="DW302" i="8"/>
  <c r="DP302" i="8"/>
  <c r="DN571" i="8"/>
  <c r="DF571" i="8"/>
  <c r="DG571" i="8"/>
  <c r="DP298" i="8"/>
  <c r="DO298" i="8"/>
  <c r="DW298" i="8"/>
  <c r="DF582" i="8"/>
  <c r="DN582" i="8"/>
  <c r="DG582" i="8"/>
  <c r="DP344" i="8"/>
  <c r="DW344" i="8"/>
  <c r="DO344" i="8"/>
  <c r="DP557" i="8"/>
  <c r="DW557" i="8"/>
  <c r="DO557" i="8"/>
  <c r="DW392" i="8"/>
  <c r="DP392" i="8"/>
  <c r="DO392" i="8"/>
  <c r="DP415" i="8"/>
  <c r="DW415" i="8"/>
  <c r="DO415" i="8"/>
  <c r="DO596" i="8"/>
  <c r="DP596" i="8"/>
  <c r="DW596" i="8"/>
  <c r="DO199" i="8"/>
  <c r="DW199" i="8"/>
  <c r="DP199" i="8"/>
  <c r="DP581" i="8"/>
  <c r="DO581" i="8"/>
  <c r="DW581" i="8"/>
  <c r="DP291" i="8"/>
  <c r="DW291" i="8"/>
  <c r="DO291" i="8"/>
  <c r="DW644" i="8"/>
  <c r="DO644" i="8"/>
  <c r="DP644" i="8"/>
  <c r="DP271" i="8"/>
  <c r="DW271" i="8"/>
  <c r="DO271" i="8"/>
  <c r="DF654" i="8"/>
  <c r="DG654" i="8"/>
  <c r="DN654" i="8"/>
  <c r="DW404" i="8"/>
  <c r="DO404" i="8"/>
  <c r="DP404" i="8"/>
  <c r="BC652" i="8"/>
  <c r="BD652" i="8"/>
  <c r="DW558" i="8"/>
  <c r="DP558" i="8"/>
  <c r="DO558" i="8"/>
  <c r="DO200" i="8"/>
  <c r="DP200" i="8"/>
  <c r="DW200" i="8"/>
  <c r="DO617" i="8"/>
  <c r="DP617" i="8"/>
  <c r="DW617" i="8"/>
  <c r="DW650" i="8"/>
  <c r="DP650" i="8"/>
  <c r="DO650" i="8"/>
  <c r="DP574" i="8"/>
  <c r="DO574" i="8"/>
  <c r="DW574" i="8"/>
  <c r="DW590" i="8"/>
  <c r="DP590" i="8"/>
  <c r="DO590" i="8"/>
  <c r="DP306" i="8"/>
  <c r="DO306" i="8"/>
  <c r="DW306" i="8"/>
  <c r="DW277" i="8"/>
  <c r="DP277" i="8"/>
  <c r="DO277" i="8"/>
  <c r="DO595" i="8"/>
  <c r="DP595" i="8"/>
  <c r="DW595" i="8"/>
  <c r="DP585" i="8"/>
  <c r="DO585" i="8"/>
  <c r="DW585" i="8"/>
  <c r="DW270" i="8"/>
  <c r="DP270" i="8"/>
  <c r="DO270" i="8"/>
  <c r="DW560" i="8"/>
  <c r="DP560" i="8"/>
  <c r="DO560" i="8"/>
  <c r="DO587" i="8"/>
  <c r="DP587" i="8"/>
  <c r="DW587" i="8"/>
  <c r="DN645" i="8"/>
  <c r="DF645" i="8"/>
  <c r="DG645" i="8"/>
  <c r="DP390" i="8"/>
  <c r="DW390" i="8"/>
  <c r="DO390" i="8"/>
  <c r="DO381" i="8"/>
  <c r="DP381" i="8"/>
  <c r="DW381" i="8"/>
  <c r="DO380" i="8"/>
  <c r="DW380" i="8"/>
  <c r="DP380" i="8"/>
  <c r="DF563" i="8"/>
  <c r="DN563" i="8"/>
  <c r="DG563" i="8"/>
  <c r="DP609" i="8"/>
  <c r="DW609" i="8"/>
  <c r="DO609" i="8"/>
  <c r="BD593" i="8"/>
  <c r="BC593" i="8"/>
  <c r="DP294" i="8"/>
  <c r="DO294" i="8"/>
  <c r="DW294" i="8"/>
  <c r="DP622" i="8"/>
  <c r="DO622" i="8"/>
  <c r="DW622" i="8"/>
  <c r="DP296" i="8"/>
  <c r="DW296" i="8"/>
  <c r="DO296" i="8"/>
  <c r="FZ154" i="8"/>
  <c r="EF154" i="8"/>
  <c r="DO559" i="8"/>
  <c r="DP559" i="8"/>
  <c r="DW559" i="8"/>
  <c r="DW600" i="8"/>
  <c r="DP600" i="8"/>
  <c r="DO600" i="8"/>
  <c r="DF593" i="8"/>
  <c r="DN593" i="8"/>
  <c r="DG593" i="8"/>
  <c r="DW400" i="8"/>
  <c r="DP400" i="8"/>
  <c r="DO400" i="8"/>
  <c r="DW414" i="8"/>
  <c r="DP414" i="8"/>
  <c r="DO414" i="8"/>
  <c r="DO295" i="8"/>
  <c r="DW295" i="8"/>
  <c r="DP295" i="8"/>
  <c r="BD655" i="8"/>
  <c r="BC655" i="8"/>
  <c r="DO312" i="8"/>
  <c r="DW312" i="8"/>
  <c r="DX312" i="8" s="1"/>
  <c r="DP312" i="8"/>
  <c r="DO653" i="8"/>
  <c r="DW653" i="8"/>
  <c r="DP653" i="8"/>
  <c r="DP555" i="8"/>
  <c r="DO555" i="8"/>
  <c r="DW555" i="8"/>
  <c r="DO580" i="8"/>
  <c r="DP580" i="8"/>
  <c r="DW580" i="8"/>
  <c r="DW591" i="8"/>
  <c r="DO591" i="8"/>
  <c r="DP591" i="8"/>
  <c r="DW272" i="8"/>
  <c r="DO272" i="8"/>
  <c r="DP272" i="8"/>
  <c r="DO383" i="8"/>
  <c r="DW383" i="8"/>
  <c r="DP383" i="8"/>
  <c r="DW602" i="8"/>
  <c r="DP602" i="8"/>
  <c r="DO602" i="8"/>
  <c r="DW385" i="8"/>
  <c r="DP385" i="8"/>
  <c r="DO385" i="8"/>
  <c r="DW579" i="8"/>
  <c r="DP579" i="8"/>
  <c r="DO579" i="8"/>
  <c r="DO562" i="8"/>
  <c r="DP562" i="8"/>
  <c r="DW562" i="8"/>
  <c r="DO389" i="8"/>
  <c r="DW389" i="8"/>
  <c r="DP389" i="8"/>
  <c r="DO202" i="8"/>
  <c r="DW202" i="8"/>
  <c r="DP202" i="8"/>
  <c r="DP379" i="8"/>
  <c r="DO379" i="8"/>
  <c r="DW379" i="8"/>
  <c r="DP345" i="8"/>
  <c r="DO345" i="8"/>
  <c r="DW345" i="8"/>
  <c r="DO281" i="8"/>
  <c r="DP281" i="8"/>
  <c r="DW281" i="8"/>
  <c r="DO273" i="8"/>
  <c r="DP273" i="8"/>
  <c r="DW273" i="8"/>
  <c r="BD90" i="8"/>
  <c r="BC90" i="8"/>
  <c r="DN652" i="8"/>
  <c r="DF652" i="8"/>
  <c r="DG652" i="8"/>
  <c r="DP293" i="8"/>
  <c r="DO293" i="8"/>
  <c r="DW293" i="8"/>
  <c r="DP647" i="8"/>
  <c r="DO647" i="8"/>
  <c r="DW647" i="8"/>
  <c r="DO646" i="8"/>
  <c r="DP646" i="8"/>
  <c r="DW646" i="8"/>
  <c r="DW592" i="8"/>
  <c r="DP592" i="8"/>
  <c r="DO592" i="8"/>
  <c r="DP402" i="8"/>
  <c r="DO402" i="8"/>
  <c r="DW402" i="8"/>
  <c r="DO307" i="8"/>
  <c r="DP307" i="8"/>
  <c r="DW307" i="8"/>
  <c r="DO393" i="8"/>
  <c r="DW393" i="8"/>
  <c r="DP393" i="8"/>
  <c r="DO313" i="8"/>
  <c r="DW313" i="8"/>
  <c r="DX313" i="8" s="1"/>
  <c r="DP313" i="8"/>
  <c r="DW274" i="8"/>
  <c r="DP274" i="8"/>
  <c r="DO274" i="8"/>
  <c r="DP290" i="8"/>
  <c r="DO290" i="8"/>
  <c r="DW290" i="8"/>
  <c r="DO556" i="8"/>
  <c r="DW556" i="8"/>
  <c r="DP556" i="8"/>
  <c r="DW570" i="8"/>
  <c r="DP570" i="8"/>
  <c r="DO570" i="8"/>
  <c r="DP604" i="8"/>
  <c r="DO604" i="8"/>
  <c r="DW604" i="8"/>
  <c r="DO384" i="8"/>
  <c r="DW384" i="8"/>
  <c r="DP384" i="8"/>
  <c r="DP597" i="8"/>
  <c r="DO597" i="8"/>
  <c r="DW597" i="8"/>
  <c r="DW589" i="8"/>
  <c r="DO589" i="8"/>
  <c r="DP589" i="8"/>
  <c r="DP656" i="8"/>
  <c r="DO656" i="8"/>
  <c r="DW656" i="8"/>
  <c r="DW611" i="8"/>
  <c r="DP611" i="8"/>
  <c r="DO611" i="8"/>
  <c r="DW588" i="8"/>
  <c r="DO588" i="8"/>
  <c r="DP588" i="8"/>
  <c r="DP304" i="8"/>
  <c r="DO304" i="8"/>
  <c r="DW304" i="8"/>
  <c r="DO598" i="8"/>
  <c r="DP598" i="8"/>
  <c r="DW598" i="8"/>
  <c r="DF655" i="8"/>
  <c r="DN655" i="8"/>
  <c r="DG655" i="8"/>
  <c r="DW284" i="8"/>
  <c r="DP284" i="8"/>
  <c r="DO284" i="8"/>
  <c r="DO282" i="8"/>
  <c r="DP282" i="8"/>
  <c r="DW282" i="8"/>
  <c r="DO288" i="8"/>
  <c r="DP288" i="8"/>
  <c r="DW288" i="8"/>
  <c r="DO618" i="8"/>
  <c r="DW618" i="8"/>
  <c r="DP618" i="8"/>
  <c r="DP394" i="8"/>
  <c r="DO394" i="8"/>
  <c r="DW394" i="8"/>
  <c r="DO204" i="8"/>
  <c r="DW204" i="8"/>
  <c r="DP204" i="8"/>
  <c r="BC648" i="8"/>
  <c r="BD648" i="8"/>
  <c r="DW616" i="8"/>
  <c r="DP616" i="8"/>
  <c r="DO616" i="8"/>
  <c r="BC563" i="8"/>
  <c r="BD563" i="8"/>
  <c r="BD594" i="8"/>
  <c r="BC594" i="8"/>
  <c r="DW219" i="8"/>
  <c r="DO219" i="8"/>
  <c r="DP219" i="8"/>
  <c r="DO605" i="8"/>
  <c r="DW605" i="8"/>
  <c r="DP605" i="8"/>
  <c r="DO40" i="8"/>
  <c r="DP40" i="8"/>
  <c r="DW40" i="8"/>
  <c r="DN90" i="8"/>
  <c r="DF90" i="8"/>
  <c r="DG90" i="8"/>
  <c r="DO416" i="8"/>
  <c r="DP416" i="8"/>
  <c r="DW416" i="8"/>
  <c r="DW41" i="8"/>
  <c r="DP41" i="8"/>
  <c r="DO41" i="8"/>
  <c r="DO275" i="8"/>
  <c r="DP275" i="8"/>
  <c r="DW275" i="8"/>
  <c r="DW613" i="8"/>
  <c r="DO613" i="8"/>
  <c r="DP613" i="8"/>
  <c r="DW405" i="8"/>
  <c r="DP405" i="8"/>
  <c r="DO405" i="8"/>
  <c r="DO521" i="8"/>
  <c r="DW521" i="8"/>
  <c r="DP521" i="8"/>
  <c r="DW292" i="8"/>
  <c r="DP292" i="8"/>
  <c r="DO292" i="8"/>
  <c r="DW283" i="8"/>
  <c r="DO283" i="8"/>
  <c r="DP283" i="8"/>
  <c r="DO309" i="8"/>
  <c r="DW309" i="8"/>
  <c r="DP309" i="8"/>
  <c r="DW269" i="8"/>
  <c r="DP269" i="8"/>
  <c r="DO269" i="8"/>
  <c r="DW310" i="8"/>
  <c r="DP310" i="8"/>
  <c r="DO310" i="8"/>
  <c r="DP561" i="8"/>
  <c r="DO561" i="8"/>
  <c r="DW561" i="8"/>
  <c r="DW413" i="8"/>
  <c r="DP413" i="8"/>
  <c r="DO413" i="8"/>
  <c r="DP584" i="8"/>
  <c r="DW584" i="8"/>
  <c r="DO584" i="8"/>
  <c r="DP280" i="8"/>
  <c r="DO280" i="8"/>
  <c r="DW280" i="8"/>
  <c r="DO308" i="8"/>
  <c r="DW308" i="8"/>
  <c r="DP308" i="8"/>
  <c r="DO311" i="8"/>
  <c r="DP311" i="8"/>
  <c r="DW311" i="8"/>
  <c r="DW620" i="8"/>
  <c r="DO620" i="8"/>
  <c r="DP620" i="8"/>
  <c r="DP386" i="8"/>
  <c r="DO386" i="8"/>
  <c r="DW386" i="8"/>
  <c r="DP297" i="8"/>
  <c r="DO297" i="8"/>
  <c r="DW297" i="8"/>
  <c r="DP398" i="8"/>
  <c r="DW398" i="8"/>
  <c r="DO398" i="8"/>
  <c r="DW305" i="8"/>
  <c r="DP305" i="8"/>
  <c r="DO305" i="8"/>
  <c r="EF528" i="8"/>
  <c r="FZ528" i="8"/>
  <c r="FZ70" i="8"/>
  <c r="GA70" i="8"/>
  <c r="EF70" i="8"/>
  <c r="EF159" i="8"/>
  <c r="FZ159" i="8"/>
  <c r="EF27" i="8"/>
  <c r="FZ27" i="8"/>
  <c r="FZ355" i="8"/>
  <c r="EF355" i="8"/>
  <c r="EF300" i="8"/>
  <c r="FZ300" i="8"/>
  <c r="FZ294" i="8"/>
  <c r="EF294" i="8"/>
  <c r="EF453" i="8"/>
  <c r="FZ453" i="8"/>
  <c r="EF270" i="8"/>
  <c r="FZ270" i="8"/>
  <c r="EF272" i="8"/>
  <c r="FZ272" i="8"/>
  <c r="FZ218" i="8"/>
  <c r="EF218" i="8"/>
  <c r="EF647" i="8"/>
  <c r="FZ647" i="8"/>
  <c r="FQ208" i="8"/>
  <c r="FY208" i="8"/>
  <c r="FZ559" i="8"/>
  <c r="EF559" i="8"/>
  <c r="FZ469" i="8"/>
  <c r="EF469" i="8"/>
  <c r="FZ422" i="8"/>
  <c r="EF422" i="8"/>
  <c r="EF521" i="8"/>
  <c r="FZ521" i="8"/>
  <c r="FZ580" i="8"/>
  <c r="EF580" i="8"/>
  <c r="FQ123" i="8"/>
  <c r="FY123" i="8"/>
  <c r="EF542" i="8"/>
  <c r="FZ542" i="8"/>
  <c r="FZ73" i="8"/>
  <c r="EF73" i="8"/>
  <c r="EF416" i="8"/>
  <c r="FZ416" i="8"/>
  <c r="EF181" i="8"/>
  <c r="FZ181" i="8"/>
  <c r="EO442" i="8"/>
  <c r="EG442" i="8"/>
  <c r="EH442" i="8"/>
  <c r="FQ54" i="8"/>
  <c r="FY54" i="8"/>
  <c r="FZ93" i="8"/>
  <c r="EF93" i="8"/>
  <c r="GA407" i="8"/>
  <c r="EF407" i="8"/>
  <c r="FZ407" i="8"/>
  <c r="EF397" i="8"/>
  <c r="FZ397" i="8"/>
  <c r="GA397" i="8"/>
  <c r="FZ40" i="8"/>
  <c r="EF40" i="8"/>
  <c r="EO234" i="8"/>
  <c r="EH234" i="8"/>
  <c r="GB234" i="8" s="1"/>
  <c r="EG234" i="8"/>
  <c r="EF616" i="8"/>
  <c r="FZ616" i="8"/>
  <c r="FQ135" i="8"/>
  <c r="FY135" i="8"/>
  <c r="EO495" i="8"/>
  <c r="EH495" i="8"/>
  <c r="EG495" i="8"/>
  <c r="FZ463" i="8"/>
  <c r="EF463" i="8"/>
  <c r="FZ471" i="8"/>
  <c r="EF471" i="8"/>
  <c r="FZ12" i="8"/>
  <c r="GA12" i="8"/>
  <c r="EF12" i="8"/>
  <c r="EF313" i="8"/>
  <c r="FZ313" i="8"/>
  <c r="EO462" i="8"/>
  <c r="EH462" i="8"/>
  <c r="EG462" i="8"/>
  <c r="FZ177" i="8"/>
  <c r="EF177" i="8"/>
  <c r="FZ308" i="8"/>
  <c r="EF308" i="8"/>
  <c r="EF138" i="8"/>
  <c r="FZ138" i="8"/>
  <c r="FZ461" i="8"/>
  <c r="EF461" i="8"/>
  <c r="EF630" i="8"/>
  <c r="FZ630" i="8"/>
  <c r="FZ100" i="8"/>
  <c r="EF100" i="8"/>
  <c r="FZ326" i="8"/>
  <c r="EF326" i="8"/>
  <c r="GA390" i="8"/>
  <c r="EF390" i="8"/>
  <c r="FZ390" i="8"/>
  <c r="FZ577" i="8"/>
  <c r="EF577" i="8"/>
  <c r="EF185" i="8"/>
  <c r="FZ185" i="8"/>
  <c r="FZ418" i="8"/>
  <c r="EF418" i="8"/>
  <c r="FZ292" i="8"/>
  <c r="EF292" i="8"/>
  <c r="FZ254" i="8"/>
  <c r="EF254" i="8"/>
  <c r="FZ598" i="8"/>
  <c r="EF598" i="8"/>
  <c r="FQ639" i="8"/>
  <c r="FY639" i="8"/>
  <c r="EF561" i="8"/>
  <c r="FZ561" i="8"/>
  <c r="FQ332" i="8"/>
  <c r="FY332" i="8"/>
  <c r="EF345" i="8"/>
  <c r="GA345" i="8"/>
  <c r="FZ345" i="8"/>
  <c r="FZ366" i="8"/>
  <c r="EF366" i="8"/>
  <c r="EF554" i="8"/>
  <c r="FZ554" i="8"/>
  <c r="EF515" i="8"/>
  <c r="FZ515" i="8"/>
  <c r="EF506" i="8"/>
  <c r="FZ506" i="8"/>
  <c r="EF473" i="8"/>
  <c r="FZ473" i="8"/>
  <c r="FZ513" i="8"/>
  <c r="EF513" i="8"/>
  <c r="EF583" i="8"/>
  <c r="FZ583" i="8"/>
  <c r="FZ301" i="8"/>
  <c r="EF301" i="8"/>
  <c r="EF492" i="8"/>
  <c r="FZ492" i="8"/>
  <c r="FZ104" i="8"/>
  <c r="EF104" i="8"/>
  <c r="EF646" i="8"/>
  <c r="FZ646" i="8"/>
  <c r="EF205" i="8"/>
  <c r="FZ205" i="8"/>
  <c r="EF279" i="8"/>
  <c r="FZ279" i="8"/>
  <c r="FZ62" i="8"/>
  <c r="EF62" i="8"/>
  <c r="FZ439" i="8"/>
  <c r="EF439" i="8"/>
  <c r="EF312" i="8"/>
  <c r="FZ312" i="8"/>
  <c r="EF328" i="8"/>
  <c r="FZ328" i="8"/>
  <c r="FQ341" i="8"/>
  <c r="FY341" i="8"/>
  <c r="EF575" i="8"/>
  <c r="FZ575" i="8"/>
  <c r="FZ426" i="8"/>
  <c r="EF426" i="8"/>
  <c r="FY564" i="8"/>
  <c r="FQ564" i="8"/>
  <c r="FZ131" i="8"/>
  <c r="EF131" i="8"/>
  <c r="FZ614" i="8"/>
  <c r="EF614" i="8"/>
  <c r="EF649" i="8"/>
  <c r="FZ649" i="8"/>
  <c r="FZ351" i="8"/>
  <c r="EF351" i="8"/>
  <c r="EF352" i="8"/>
  <c r="FZ352" i="8"/>
  <c r="FZ103" i="8"/>
  <c r="EF103" i="8"/>
  <c r="EF597" i="8"/>
  <c r="FZ597" i="8"/>
  <c r="EF387" i="8"/>
  <c r="FZ387" i="8"/>
  <c r="EF107" i="8"/>
  <c r="FZ107" i="8"/>
  <c r="FZ636" i="8"/>
  <c r="EF636" i="8"/>
  <c r="FZ21" i="8"/>
  <c r="EF21" i="8"/>
  <c r="EO14" i="8"/>
  <c r="EG14" i="8"/>
  <c r="EH14" i="8"/>
  <c r="FZ129" i="8"/>
  <c r="EF129" i="8"/>
  <c r="FZ61" i="8"/>
  <c r="EF61" i="8"/>
  <c r="EO632" i="8"/>
  <c r="EG632" i="8"/>
  <c r="EH632" i="8"/>
  <c r="EF30" i="8"/>
  <c r="FZ30" i="8"/>
  <c r="EF406" i="8"/>
  <c r="GA406" i="8"/>
  <c r="FZ406" i="8"/>
  <c r="FZ20" i="8"/>
  <c r="EF20" i="8"/>
  <c r="EO184" i="8"/>
  <c r="EG184" i="8"/>
  <c r="EH184" i="8"/>
  <c r="FZ383" i="8"/>
  <c r="EF383" i="8"/>
  <c r="FZ176" i="8"/>
  <c r="EF176" i="8"/>
  <c r="EF533" i="8"/>
  <c r="FZ533" i="8"/>
  <c r="EF444" i="8"/>
  <c r="FZ444" i="8"/>
  <c r="FZ53" i="8"/>
  <c r="EF53" i="8"/>
  <c r="FQ210" i="8"/>
  <c r="FY210" i="8"/>
  <c r="FY499" i="8"/>
  <c r="FQ499" i="8"/>
  <c r="EF242" i="8"/>
  <c r="FZ242" i="8"/>
  <c r="FZ370" i="8"/>
  <c r="EF370" i="8"/>
  <c r="FQ109" i="8"/>
  <c r="FY109" i="8"/>
  <c r="FZ187" i="8"/>
  <c r="EF187" i="8"/>
  <c r="EF494" i="8"/>
  <c r="FZ494" i="8"/>
  <c r="EF508" i="8"/>
  <c r="FZ508" i="8"/>
  <c r="FZ35" i="8"/>
  <c r="EF35" i="8"/>
  <c r="FY504" i="8"/>
  <c r="FQ504" i="8"/>
  <c r="EO333" i="8"/>
  <c r="EH333" i="8"/>
  <c r="EG333" i="8"/>
  <c r="FZ371" i="8"/>
  <c r="EF371" i="8"/>
  <c r="EF142" i="8"/>
  <c r="FZ142" i="8"/>
  <c r="FZ379" i="8"/>
  <c r="EF379" i="8"/>
  <c r="EF413" i="8"/>
  <c r="FZ413" i="8"/>
  <c r="EF178" i="8"/>
  <c r="FZ178" i="8"/>
  <c r="EF487" i="8"/>
  <c r="FZ487" i="8"/>
  <c r="EF403" i="8"/>
  <c r="GA403" i="8"/>
  <c r="FZ403" i="8"/>
  <c r="EO428" i="8"/>
  <c r="EH428" i="8"/>
  <c r="EG428" i="8"/>
  <c r="FZ380" i="8"/>
  <c r="EF380" i="8"/>
  <c r="FZ219" i="8"/>
  <c r="EF219" i="8"/>
  <c r="FZ619" i="8"/>
  <c r="EF619" i="8"/>
  <c r="FZ99" i="8"/>
  <c r="EF99" i="8"/>
  <c r="EF79" i="8"/>
  <c r="FZ79" i="8"/>
  <c r="EF329" i="8"/>
  <c r="FZ329" i="8"/>
  <c r="EO445" i="8"/>
  <c r="EG445" i="8"/>
  <c r="EH445" i="8"/>
  <c r="EF482" i="8"/>
  <c r="FZ482" i="8"/>
  <c r="FQ84" i="8"/>
  <c r="FY84" i="8"/>
  <c r="FZ588" i="8"/>
  <c r="EF588" i="8"/>
  <c r="FY59" i="8"/>
  <c r="FQ59" i="8"/>
  <c r="FZ607" i="8"/>
  <c r="EF607" i="8"/>
  <c r="FZ22" i="8"/>
  <c r="EF22" i="8"/>
  <c r="EO440" i="8"/>
  <c r="EG440" i="8"/>
  <c r="EH440" i="8"/>
  <c r="FZ200" i="8"/>
  <c r="EF200" i="8"/>
  <c r="EO223" i="8"/>
  <c r="EG223" i="8"/>
  <c r="EH223" i="8"/>
  <c r="FZ32" i="8"/>
  <c r="EF32" i="8"/>
  <c r="EF417" i="8"/>
  <c r="FZ417" i="8"/>
  <c r="FZ602" i="8"/>
  <c r="EF602" i="8"/>
  <c r="EF137" i="8"/>
  <c r="FZ137" i="8"/>
  <c r="EF344" i="8"/>
  <c r="GA344" i="8"/>
  <c r="FZ344" i="8"/>
  <c r="EF451" i="8"/>
  <c r="FZ451" i="8"/>
  <c r="EF651" i="8"/>
  <c r="FZ651" i="8"/>
  <c r="FZ509" i="8"/>
  <c r="EF509" i="8"/>
  <c r="EF623" i="8"/>
  <c r="FZ623" i="8"/>
  <c r="FY116" i="8"/>
  <c r="FQ116" i="8"/>
  <c r="EF182" i="8"/>
  <c r="FZ182" i="8"/>
  <c r="EF203" i="8"/>
  <c r="FZ203" i="8"/>
  <c r="EF354" i="8"/>
  <c r="FZ354" i="8"/>
  <c r="EF604" i="8"/>
  <c r="FZ604" i="8"/>
  <c r="FZ617" i="8"/>
  <c r="EF617" i="8"/>
  <c r="EF601" i="8"/>
  <c r="FZ601" i="8"/>
  <c r="FZ478" i="8"/>
  <c r="EF478" i="8"/>
  <c r="EF28" i="8"/>
  <c r="FZ28" i="8"/>
  <c r="FZ309" i="8"/>
  <c r="EF309" i="8"/>
  <c r="FZ105" i="8"/>
  <c r="EF105" i="8"/>
  <c r="EO98" i="8"/>
  <c r="EG98" i="8"/>
  <c r="EH98" i="8"/>
  <c r="EF110" i="8"/>
  <c r="FZ110" i="8"/>
  <c r="FZ190" i="8"/>
  <c r="EF190" i="8"/>
  <c r="EF288" i="8"/>
  <c r="FZ288" i="8"/>
  <c r="FZ72" i="8"/>
  <c r="EF72" i="8"/>
  <c r="EF402" i="8"/>
  <c r="FZ402" i="8"/>
  <c r="GA402" i="8"/>
  <c r="EF420" i="8"/>
  <c r="FZ420" i="8"/>
  <c r="FZ320" i="8"/>
  <c r="EF320" i="8"/>
  <c r="EF540" i="8"/>
  <c r="FZ540" i="8"/>
  <c r="FZ280" i="8"/>
  <c r="EF280" i="8"/>
  <c r="EF114" i="8"/>
  <c r="FZ114" i="8"/>
  <c r="EF359" i="8"/>
  <c r="FZ359" i="8"/>
  <c r="EF16" i="8"/>
  <c r="FZ16" i="8"/>
  <c r="EO258" i="8"/>
  <c r="EG258" i="8"/>
  <c r="EH258" i="8"/>
  <c r="FQ161" i="8"/>
  <c r="FY161" i="8"/>
  <c r="FZ263" i="8"/>
  <c r="EF263" i="8"/>
  <c r="FQ593" i="8"/>
  <c r="FY593" i="8"/>
  <c r="EF386" i="8"/>
  <c r="FZ386" i="8"/>
  <c r="EF23" i="8"/>
  <c r="FZ23" i="8"/>
  <c r="FZ57" i="8"/>
  <c r="EF57" i="8"/>
  <c r="EF350" i="8"/>
  <c r="FZ350" i="8"/>
  <c r="FQ654" i="8"/>
  <c r="FY654" i="8"/>
  <c r="EF389" i="8"/>
  <c r="FZ389" i="8"/>
  <c r="EF285" i="8"/>
  <c r="FZ285" i="8"/>
  <c r="EF605" i="8"/>
  <c r="FZ605" i="8"/>
  <c r="EF299" i="8"/>
  <c r="FZ299" i="8"/>
  <c r="FZ498" i="8"/>
  <c r="EF498" i="8"/>
  <c r="EF269" i="8"/>
  <c r="FZ269" i="8"/>
  <c r="FQ132" i="8"/>
  <c r="FY132" i="8"/>
  <c r="FZ41" i="8"/>
  <c r="EF41" i="8"/>
  <c r="FZ584" i="8"/>
  <c r="EF584" i="8"/>
  <c r="FZ97" i="8"/>
  <c r="EF97" i="8"/>
  <c r="EO144" i="8"/>
  <c r="EG144" i="8"/>
  <c r="EH144" i="8"/>
  <c r="FZ298" i="8"/>
  <c r="EF298" i="8"/>
  <c r="EF581" i="8"/>
  <c r="FZ581" i="8"/>
  <c r="FZ130" i="8"/>
  <c r="EF130" i="8"/>
  <c r="FZ460" i="8"/>
  <c r="EF460" i="8"/>
  <c r="EF106" i="8"/>
  <c r="FZ106" i="8"/>
  <c r="EF600" i="8"/>
  <c r="FZ600" i="8"/>
  <c r="EF608" i="8"/>
  <c r="FZ608" i="8"/>
  <c r="FZ477" i="8"/>
  <c r="EF477" i="8"/>
  <c r="FZ586" i="8"/>
  <c r="EF586" i="8"/>
  <c r="EO95" i="8"/>
  <c r="EH95" i="8"/>
  <c r="EG95" i="8"/>
  <c r="FZ430" i="8"/>
  <c r="EF430" i="8"/>
  <c r="GA430" i="8"/>
  <c r="EF85" i="8"/>
  <c r="FZ85" i="8"/>
  <c r="EF133" i="8"/>
  <c r="FZ133" i="8"/>
  <c r="FQ90" i="8"/>
  <c r="FY90" i="8"/>
  <c r="FQ232" i="8"/>
  <c r="FY232" i="8"/>
  <c r="FZ259" i="8"/>
  <c r="EF259" i="8"/>
  <c r="FZ217" i="8"/>
  <c r="EF217" i="8"/>
  <c r="EF544" i="8"/>
  <c r="FZ544" i="8"/>
  <c r="EF556" i="8"/>
  <c r="FZ556" i="8"/>
  <c r="FZ189" i="8"/>
  <c r="EF189" i="8"/>
  <c r="FZ425" i="8"/>
  <c r="EF425" i="8"/>
  <c r="FZ277" i="8"/>
  <c r="EF277" i="8"/>
  <c r="FZ297" i="8"/>
  <c r="EF297" i="8"/>
  <c r="EF464" i="8"/>
  <c r="FZ464" i="8"/>
  <c r="FZ275" i="8"/>
  <c r="EF275" i="8"/>
  <c r="EF618" i="8"/>
  <c r="FZ618" i="8"/>
  <c r="EF392" i="8"/>
  <c r="GA392" i="8"/>
  <c r="FZ392" i="8"/>
  <c r="EF438" i="8"/>
  <c r="FZ438" i="8"/>
  <c r="EF111" i="8"/>
  <c r="FZ111" i="8"/>
  <c r="FZ42" i="8"/>
  <c r="EF42" i="8"/>
  <c r="EF505" i="8"/>
  <c r="FZ505" i="8"/>
  <c r="EF113" i="8"/>
  <c r="FZ113" i="8"/>
  <c r="FZ276" i="8"/>
  <c r="EF276" i="8"/>
  <c r="EF25" i="8"/>
  <c r="FZ25" i="8"/>
  <c r="FZ18" i="8"/>
  <c r="EF18" i="8"/>
  <c r="EF653" i="8"/>
  <c r="FZ653" i="8"/>
  <c r="EF166" i="8"/>
  <c r="FZ166" i="8"/>
  <c r="FZ303" i="8"/>
  <c r="EF303" i="8"/>
  <c r="EF423" i="8"/>
  <c r="FZ423" i="8"/>
  <c r="EO128" i="8"/>
  <c r="EH128" i="8"/>
  <c r="EG128" i="8"/>
  <c r="EF287" i="8"/>
  <c r="FZ287" i="8"/>
  <c r="EF385" i="8"/>
  <c r="FZ385" i="8"/>
  <c r="FZ431" i="8"/>
  <c r="EF431" i="8"/>
  <c r="GA431" i="8"/>
  <c r="FZ357" i="8"/>
  <c r="EF357" i="8"/>
  <c r="EF112" i="8"/>
  <c r="FZ112" i="8"/>
  <c r="EF585" i="8"/>
  <c r="FZ585" i="8"/>
  <c r="EF302" i="8"/>
  <c r="FZ302" i="8"/>
  <c r="FZ60" i="8"/>
  <c r="EF60" i="8"/>
  <c r="EO327" i="8"/>
  <c r="EH327" i="8"/>
  <c r="EG327" i="8"/>
  <c r="FZ47" i="8"/>
  <c r="EF47" i="8"/>
  <c r="FQ82" i="8"/>
  <c r="FY82" i="8"/>
  <c r="EF459" i="8"/>
  <c r="FZ459" i="8"/>
  <c r="EF145" i="8"/>
  <c r="FZ145" i="8"/>
  <c r="EF486" i="8"/>
  <c r="FZ486" i="8"/>
  <c r="EO510" i="8"/>
  <c r="EG510" i="8"/>
  <c r="EH510" i="8"/>
  <c r="FZ339" i="8"/>
  <c r="EF339" i="8"/>
  <c r="FQ124" i="8"/>
  <c r="FY124" i="8"/>
  <c r="EF153" i="8"/>
  <c r="FZ153" i="8"/>
  <c r="EF291" i="8"/>
  <c r="FZ291" i="8"/>
  <c r="EF483" i="8"/>
  <c r="FZ483" i="8"/>
  <c r="FZ310" i="8"/>
  <c r="EF310" i="8"/>
  <c r="FZ543" i="8"/>
  <c r="EF543" i="8"/>
  <c r="FZ117" i="8"/>
  <c r="EF117" i="8"/>
  <c r="EF367" i="8"/>
  <c r="FZ367" i="8"/>
  <c r="EO162" i="8"/>
  <c r="EG162" i="8"/>
  <c r="EH162" i="8"/>
  <c r="FZ404" i="8"/>
  <c r="EF404" i="8"/>
  <c r="GA404" i="8"/>
  <c r="FZ199" i="8"/>
  <c r="EF199" i="8"/>
  <c r="EF163" i="8"/>
  <c r="FZ163" i="8"/>
  <c r="EF44" i="8"/>
  <c r="FZ44" i="8"/>
  <c r="EO230" i="8"/>
  <c r="EH230" i="8"/>
  <c r="GB230" i="8" s="1"/>
  <c r="EG230" i="8"/>
  <c r="EF222" i="8"/>
  <c r="FZ222" i="8"/>
  <c r="FZ220" i="8"/>
  <c r="EF220" i="8"/>
  <c r="FZ125" i="8"/>
  <c r="EF125" i="8"/>
  <c r="FZ33" i="8"/>
  <c r="EF33" i="8"/>
  <c r="EO158" i="8"/>
  <c r="EG158" i="8"/>
  <c r="EH158" i="8"/>
  <c r="EF452" i="8"/>
  <c r="FZ452" i="8"/>
  <c r="EF160" i="8"/>
  <c r="FZ160" i="8"/>
  <c r="EF17" i="8"/>
  <c r="FZ17" i="8"/>
  <c r="FZ227" i="8"/>
  <c r="EF227" i="8"/>
  <c r="EF450" i="8"/>
  <c r="FZ450" i="8"/>
  <c r="EF573" i="8"/>
  <c r="FZ573" i="8"/>
  <c r="EF375" i="8"/>
  <c r="FZ375" i="8"/>
  <c r="FZ382" i="8"/>
  <c r="EF382" i="8"/>
  <c r="FQ164" i="8"/>
  <c r="FY164" i="8"/>
  <c r="EO45" i="8"/>
  <c r="EH45" i="8"/>
  <c r="EG45" i="8"/>
  <c r="EF226" i="8"/>
  <c r="FZ226" i="8"/>
  <c r="FZ296" i="8"/>
  <c r="EF296" i="8"/>
  <c r="EF401" i="8"/>
  <c r="GA401" i="8"/>
  <c r="FZ401" i="8"/>
  <c r="FZ262" i="8"/>
  <c r="EF262" i="8"/>
  <c r="FZ11" i="8"/>
  <c r="EF11" i="8"/>
  <c r="FZ435" i="8"/>
  <c r="EF435" i="8"/>
  <c r="EF522" i="8"/>
  <c r="FZ522" i="8"/>
  <c r="EF171" i="8"/>
  <c r="FZ171" i="8"/>
  <c r="FZ587" i="8"/>
  <c r="EF587" i="8"/>
  <c r="FZ96" i="8"/>
  <c r="EF96" i="8"/>
  <c r="EF80" i="8"/>
  <c r="FZ80" i="8"/>
  <c r="EO264" i="8"/>
  <c r="EG264" i="8"/>
  <c r="EH264" i="8"/>
  <c r="FZ68" i="8"/>
  <c r="EF68" i="8"/>
  <c r="FZ36" i="8"/>
  <c r="EF36" i="8"/>
  <c r="FZ51" i="8"/>
  <c r="EF51" i="8"/>
  <c r="EF531" i="8"/>
  <c r="FZ531" i="8"/>
  <c r="FZ358" i="8"/>
  <c r="EF358" i="8"/>
  <c r="EF481" i="8"/>
  <c r="FZ481" i="8"/>
  <c r="FZ622" i="8"/>
  <c r="EF622" i="8"/>
  <c r="FQ356" i="8"/>
  <c r="FY356" i="8"/>
  <c r="EO170" i="8"/>
  <c r="EG170" i="8"/>
  <c r="EH170" i="8"/>
  <c r="EF381" i="8"/>
  <c r="FZ381" i="8"/>
  <c r="EO421" i="8"/>
  <c r="EH421" i="8"/>
  <c r="EG421" i="8"/>
  <c r="FQ652" i="8"/>
  <c r="FY652" i="8"/>
  <c r="EF472" i="8"/>
  <c r="FZ472" i="8"/>
  <c r="FZ94" i="8"/>
  <c r="EF94" i="8"/>
  <c r="FZ496" i="8"/>
  <c r="EF496" i="8"/>
  <c r="EF466" i="8"/>
  <c r="FZ466" i="8"/>
  <c r="FZ609" i="8"/>
  <c r="EF609" i="8"/>
  <c r="EF578" i="8"/>
  <c r="FZ578" i="8"/>
  <c r="EF424" i="8"/>
  <c r="FZ424" i="8"/>
  <c r="FZ399" i="8"/>
  <c r="EF399" i="8"/>
  <c r="EF193" i="8"/>
  <c r="FZ193" i="8"/>
  <c r="FZ165" i="8"/>
  <c r="EF165" i="8"/>
  <c r="EF458" i="8"/>
  <c r="FZ458" i="8"/>
  <c r="FZ101" i="8"/>
  <c r="EF101" i="8"/>
  <c r="FZ127" i="8"/>
  <c r="EF127" i="8"/>
  <c r="FZ31" i="8"/>
  <c r="EF31" i="8"/>
  <c r="FZ233" i="8"/>
  <c r="EF233" i="8"/>
  <c r="FZ9" i="8"/>
  <c r="EF9" i="8"/>
  <c r="EF574" i="8"/>
  <c r="FZ574" i="8"/>
  <c r="FZ69" i="8"/>
  <c r="EF69" i="8"/>
  <c r="FZ502" i="8"/>
  <c r="EF502" i="8"/>
  <c r="EF240" i="8"/>
  <c r="FZ240" i="8"/>
  <c r="EO55" i="8"/>
  <c r="EG55" i="8"/>
  <c r="EH55" i="8"/>
  <c r="FZ323" i="8"/>
  <c r="EF323" i="8"/>
  <c r="EF152" i="8"/>
  <c r="FZ152" i="8"/>
  <c r="FZ419" i="8"/>
  <c r="EF419" i="8"/>
  <c r="EF434" i="8"/>
  <c r="GA434" i="8"/>
  <c r="FZ434" i="8"/>
  <c r="EO231" i="8"/>
  <c r="EG231" i="8"/>
  <c r="EH231" i="8"/>
  <c r="EO260" i="8"/>
  <c r="EH260" i="8"/>
  <c r="EG260" i="8"/>
  <c r="FQ479" i="8"/>
  <c r="FY479" i="8"/>
  <c r="FQ143" i="8"/>
  <c r="FY143" i="8"/>
  <c r="EF229" i="8"/>
  <c r="FZ229" i="8"/>
  <c r="FZ74" i="8"/>
  <c r="EF74" i="8"/>
  <c r="EF102" i="8"/>
  <c r="FZ102" i="8"/>
  <c r="EF225" i="8"/>
  <c r="FZ225" i="8"/>
  <c r="FZ570" i="8"/>
  <c r="EF570" i="8"/>
  <c r="EF530" i="8"/>
  <c r="FZ530" i="8"/>
  <c r="FZ8" i="8"/>
  <c r="EF8" i="8"/>
  <c r="GA391" i="8"/>
  <c r="EF391" i="8"/>
  <c r="FZ391" i="8"/>
  <c r="EF606" i="8"/>
  <c r="FZ606" i="8"/>
  <c r="EF596" i="8"/>
  <c r="FZ596" i="8"/>
  <c r="FZ633" i="8"/>
  <c r="EF633" i="8"/>
  <c r="EF239" i="8"/>
  <c r="FZ239" i="8"/>
  <c r="FQ119" i="8"/>
  <c r="FY119" i="8"/>
  <c r="EF592" i="8"/>
  <c r="FZ592" i="8"/>
  <c r="FQ563" i="8"/>
  <c r="FY563" i="8"/>
  <c r="FZ56" i="8"/>
  <c r="EF56" i="8"/>
  <c r="EF589" i="8"/>
  <c r="FZ589" i="8"/>
  <c r="FZ415" i="8"/>
  <c r="EF415" i="8"/>
  <c r="EF638" i="8"/>
  <c r="FZ638" i="8"/>
  <c r="EF49" i="8"/>
  <c r="FZ49" i="8"/>
  <c r="FZ149" i="8"/>
  <c r="EF149" i="8"/>
  <c r="EF322" i="8"/>
  <c r="FZ322" i="8"/>
  <c r="FZ343" i="8"/>
  <c r="EF343" i="8"/>
  <c r="GA343" i="8"/>
  <c r="EF150" i="8"/>
  <c r="FZ150" i="8"/>
  <c r="EF503" i="8"/>
  <c r="FZ503" i="8"/>
  <c r="EF388" i="8"/>
  <c r="FZ388" i="8"/>
  <c r="EF562" i="8"/>
  <c r="FZ562" i="8"/>
  <c r="FZ282" i="8"/>
  <c r="EF282" i="8"/>
  <c r="EF547" i="8"/>
  <c r="FZ547" i="8"/>
  <c r="EO38" i="8"/>
  <c r="EH38" i="8"/>
  <c r="EG38" i="8"/>
  <c r="GA394" i="8"/>
  <c r="EF394" i="8"/>
  <c r="FZ394" i="8"/>
  <c r="FZ192" i="8"/>
  <c r="EF192" i="8"/>
  <c r="FZ368" i="8"/>
  <c r="EF368" i="8"/>
  <c r="EO489" i="8"/>
  <c r="EG489" i="8"/>
  <c r="EH489" i="8"/>
  <c r="EO7" i="8"/>
  <c r="EG7" i="8"/>
  <c r="EH7" i="8"/>
  <c r="FQ552" i="8"/>
  <c r="FY552" i="8"/>
  <c r="FZ488" i="8"/>
  <c r="EF488" i="8"/>
  <c r="FZ546" i="8"/>
  <c r="EF546" i="8"/>
  <c r="FZ58" i="8"/>
  <c r="EF58" i="8"/>
  <c r="EF384" i="8"/>
  <c r="FZ384" i="8"/>
  <c r="EF516" i="8"/>
  <c r="FZ516" i="8"/>
  <c r="FZ373" i="8"/>
  <c r="EF373" i="8"/>
  <c r="FZ374" i="8"/>
  <c r="EF374" i="8"/>
  <c r="FZ43" i="8"/>
  <c r="EF43" i="8"/>
  <c r="FZ599" i="8"/>
  <c r="EF599" i="8"/>
  <c r="EF526" i="8"/>
  <c r="FZ526" i="8"/>
  <c r="FZ443" i="8"/>
  <c r="EF443" i="8"/>
  <c r="EF330" i="8"/>
  <c r="FZ330" i="8"/>
  <c r="EF71" i="8"/>
  <c r="FZ71" i="8"/>
  <c r="FZ629" i="8"/>
  <c r="EF629" i="8"/>
  <c r="EF286" i="8"/>
  <c r="FZ286" i="8"/>
  <c r="EO360" i="8"/>
  <c r="EG360" i="8"/>
  <c r="EH360" i="8"/>
  <c r="EF524" i="8"/>
  <c r="FZ524" i="8"/>
  <c r="FQ538" i="8"/>
  <c r="FY538" i="8"/>
  <c r="FZ273" i="8"/>
  <c r="EF273" i="8"/>
  <c r="FZ295" i="8"/>
  <c r="EF295" i="8"/>
  <c r="FZ191" i="8"/>
  <c r="EF191" i="8"/>
  <c r="FZ468" i="8"/>
  <c r="EF468" i="8"/>
  <c r="FZ224" i="8"/>
  <c r="EF224" i="8"/>
  <c r="EF558" i="8"/>
  <c r="FZ558" i="8"/>
  <c r="FZ545" i="8"/>
  <c r="EF545" i="8"/>
  <c r="FZ557" i="8"/>
  <c r="EF557" i="8"/>
  <c r="FZ634" i="8"/>
  <c r="EF634" i="8"/>
  <c r="EF595" i="8"/>
  <c r="FZ595" i="8"/>
  <c r="FZ432" i="8"/>
  <c r="EF432" i="8"/>
  <c r="GA432" i="8"/>
  <c r="FQ331" i="8"/>
  <c r="FY331" i="8"/>
  <c r="FZ613" i="8"/>
  <c r="EF613" i="8"/>
  <c r="FZ405" i="8"/>
  <c r="EF405" i="8"/>
  <c r="GA405" i="8"/>
  <c r="FY147" i="8"/>
  <c r="FQ147" i="8"/>
  <c r="EF26" i="8"/>
  <c r="FZ26" i="8"/>
  <c r="FZ10" i="8"/>
  <c r="EF10" i="8"/>
  <c r="EF136" i="8"/>
  <c r="FZ136" i="8"/>
  <c r="EO243" i="8"/>
  <c r="EG243" i="8"/>
  <c r="EH243" i="8"/>
  <c r="FZ615" i="8"/>
  <c r="EF615" i="8"/>
  <c r="FY648" i="8"/>
  <c r="FQ648" i="8"/>
  <c r="EF637" i="8"/>
  <c r="FZ637" i="8"/>
  <c r="EF541" i="8"/>
  <c r="FZ541" i="8"/>
  <c r="EF118" i="8"/>
  <c r="FZ118" i="8"/>
  <c r="EF120" i="8"/>
  <c r="FZ120" i="8"/>
  <c r="EF501" i="8"/>
  <c r="FZ501" i="8"/>
  <c r="FQ211" i="8"/>
  <c r="FY211" i="8"/>
  <c r="EO75" i="8"/>
  <c r="EG75" i="8"/>
  <c r="EH75" i="8"/>
  <c r="FQ655" i="8"/>
  <c r="FY655" i="8"/>
  <c r="EF579" i="8"/>
  <c r="FZ579" i="8"/>
  <c r="FZ353" i="8"/>
  <c r="EF353" i="8"/>
  <c r="EO34" i="8"/>
  <c r="EG34" i="8"/>
  <c r="EH34" i="8"/>
  <c r="EF306" i="8"/>
  <c r="FZ306" i="8"/>
  <c r="EF565" i="8"/>
  <c r="FZ565" i="8"/>
  <c r="EF141" i="8"/>
  <c r="FZ141" i="8"/>
  <c r="FQ582" i="8"/>
  <c r="FY582" i="8"/>
  <c r="FQ50" i="8"/>
  <c r="FY50" i="8"/>
  <c r="EF311" i="8"/>
  <c r="FZ311" i="8"/>
  <c r="EF15" i="8"/>
  <c r="FZ15" i="8"/>
  <c r="EF427" i="8"/>
  <c r="FZ427" i="8"/>
  <c r="FZ92" i="8"/>
  <c r="EF92" i="8"/>
  <c r="FZ221" i="8"/>
  <c r="EF221" i="8"/>
  <c r="EF122" i="8"/>
  <c r="FZ122" i="8"/>
  <c r="EO321" i="8"/>
  <c r="EH321" i="8"/>
  <c r="EG321" i="8"/>
  <c r="EF148" i="8"/>
  <c r="FZ148" i="8"/>
  <c r="EF560" i="8"/>
  <c r="FZ560" i="8"/>
  <c r="EO484" i="8"/>
  <c r="EH484" i="8"/>
  <c r="EG484" i="8"/>
  <c r="EO91" i="8"/>
  <c r="EG91" i="8"/>
  <c r="EH91" i="8"/>
  <c r="FZ169" i="8"/>
  <c r="EF169" i="8"/>
  <c r="FZ5" i="8"/>
  <c r="EF5" i="8"/>
  <c r="FQ183" i="8"/>
  <c r="FY183" i="8"/>
  <c r="EO249" i="8"/>
  <c r="EG249" i="8"/>
  <c r="EH249" i="8"/>
  <c r="GA393" i="8"/>
  <c r="EF393" i="8"/>
  <c r="FZ393" i="8"/>
  <c r="FZ256" i="8"/>
  <c r="EF256" i="8"/>
  <c r="EF4" i="8"/>
  <c r="FZ4" i="8"/>
  <c r="EF456" i="8"/>
  <c r="FZ456" i="8"/>
  <c r="EF656" i="8"/>
  <c r="FZ656" i="8"/>
  <c r="FQ83" i="8"/>
  <c r="FY83" i="8"/>
  <c r="FQ576" i="8"/>
  <c r="FY576" i="8"/>
  <c r="FZ611" i="8"/>
  <c r="EF611" i="8"/>
  <c r="EF284" i="8"/>
  <c r="FZ284" i="8"/>
  <c r="EF525" i="8"/>
  <c r="FZ525" i="8"/>
  <c r="EF612" i="8"/>
  <c r="FZ612" i="8"/>
  <c r="EF457" i="8"/>
  <c r="FZ457" i="8"/>
  <c r="EO465" i="8"/>
  <c r="EG465" i="8"/>
  <c r="EH465" i="8"/>
  <c r="EF490" i="8"/>
  <c r="FZ490" i="8"/>
  <c r="EF650" i="8"/>
  <c r="FZ650" i="8"/>
  <c r="EF523" i="8"/>
  <c r="FZ523" i="8"/>
  <c r="FQ539" i="8"/>
  <c r="FY539" i="8"/>
  <c r="EF569" i="8"/>
  <c r="FZ569" i="8"/>
  <c r="EF204" i="8"/>
  <c r="FZ204" i="8"/>
  <c r="EF572" i="8"/>
  <c r="FZ572" i="8"/>
  <c r="EF274" i="8"/>
  <c r="FZ274" i="8"/>
  <c r="EO186" i="8"/>
  <c r="EH186" i="8"/>
  <c r="EG186" i="8"/>
  <c r="FZ441" i="8"/>
  <c r="EF441" i="8"/>
  <c r="EO19" i="8"/>
  <c r="EH19" i="8"/>
  <c r="EG19" i="8"/>
  <c r="FQ610" i="8"/>
  <c r="FY610" i="8"/>
  <c r="EO63" i="8"/>
  <c r="EH63" i="8"/>
  <c r="EG63" i="8"/>
  <c r="FZ307" i="8"/>
  <c r="EF307" i="8"/>
  <c r="FZ497" i="8"/>
  <c r="EF497" i="8"/>
  <c r="EF271" i="8"/>
  <c r="FZ271" i="8"/>
  <c r="FZ13" i="8"/>
  <c r="EF13" i="8"/>
  <c r="EF108" i="8"/>
  <c r="FZ108" i="8"/>
  <c r="EF365" i="8"/>
  <c r="FZ365" i="8"/>
  <c r="EF293" i="8"/>
  <c r="FZ293" i="8"/>
  <c r="FZ48" i="8"/>
  <c r="EF48" i="8"/>
  <c r="FZ289" i="8"/>
  <c r="EF289" i="8"/>
  <c r="FZ281" i="8"/>
  <c r="EF281" i="8"/>
  <c r="EO635" i="8"/>
  <c r="EH635" i="8"/>
  <c r="EG635" i="8"/>
  <c r="EF511" i="8"/>
  <c r="FZ511" i="8"/>
  <c r="EF553" i="8"/>
  <c r="FZ553" i="8"/>
  <c r="FZ512" i="8"/>
  <c r="EF512" i="8"/>
  <c r="FZ156" i="8"/>
  <c r="EF156" i="8"/>
  <c r="EF325" i="8"/>
  <c r="FZ325" i="8"/>
  <c r="FZ188" i="8"/>
  <c r="EF188" i="8"/>
  <c r="EO24" i="8"/>
  <c r="EG24" i="8"/>
  <c r="EH24" i="8"/>
  <c r="FZ342" i="8"/>
  <c r="EF342" i="8"/>
  <c r="GA342" i="8"/>
  <c r="EF507" i="8"/>
  <c r="FZ507" i="8"/>
  <c r="FZ568" i="8"/>
  <c r="EF568" i="8"/>
  <c r="EF436" i="8"/>
  <c r="FZ436" i="8"/>
  <c r="EF278" i="8"/>
  <c r="FZ278" i="8"/>
  <c r="EF319" i="8"/>
  <c r="FZ319" i="8"/>
  <c r="EF251" i="8"/>
  <c r="FZ251" i="8"/>
  <c r="EF81" i="8"/>
  <c r="FZ81" i="8"/>
  <c r="EF29" i="8"/>
  <c r="FZ29" i="8"/>
  <c r="FZ241" i="8"/>
  <c r="EF241" i="8"/>
  <c r="FZ228" i="8"/>
  <c r="EF228" i="8"/>
  <c r="FZ126" i="8"/>
  <c r="EF126" i="8"/>
  <c r="FZ261" i="8"/>
  <c r="EF261" i="8"/>
  <c r="FQ645" i="8"/>
  <c r="FY645" i="8"/>
  <c r="EF202" i="8"/>
  <c r="FZ202" i="8"/>
  <c r="EO340" i="8"/>
  <c r="EH340" i="8"/>
  <c r="GB340" i="8" s="1"/>
  <c r="EG340" i="8"/>
  <c r="FQ86" i="8"/>
  <c r="FY86" i="8"/>
  <c r="EF644" i="8"/>
  <c r="FZ644" i="8"/>
  <c r="FZ304" i="8"/>
  <c r="EF304" i="8"/>
  <c r="FZ621" i="8"/>
  <c r="EF621" i="8"/>
  <c r="FZ433" i="8"/>
  <c r="EF433" i="8"/>
  <c r="GA433" i="8"/>
  <c r="EF290" i="8"/>
  <c r="FZ290" i="8"/>
  <c r="EF532" i="8"/>
  <c r="FZ532" i="8"/>
  <c r="FQ157" i="8"/>
  <c r="FY157" i="8"/>
  <c r="EO429" i="8"/>
  <c r="EH429" i="8"/>
  <c r="GB429" i="8" s="1"/>
  <c r="EG429" i="8"/>
  <c r="FY115" i="8"/>
  <c r="FQ115" i="8"/>
  <c r="GA400" i="8"/>
  <c r="EF400" i="8"/>
  <c r="FZ400" i="8"/>
  <c r="FQ167" i="8"/>
  <c r="FY167" i="8"/>
  <c r="FZ437" i="8"/>
  <c r="EF437" i="8"/>
  <c r="EO437" i="8" s="1"/>
  <c r="FZ590" i="8"/>
  <c r="EF590" i="8"/>
  <c r="FZ491" i="8"/>
  <c r="EF491" i="8"/>
  <c r="EF395" i="8"/>
  <c r="FZ395" i="8"/>
  <c r="GA395" i="8"/>
  <c r="EF146" i="8"/>
  <c r="FZ146" i="8"/>
  <c r="EF318" i="8"/>
  <c r="FZ318" i="8"/>
  <c r="FQ140" i="8"/>
  <c r="FY140" i="8"/>
  <c r="EF283" i="8"/>
  <c r="FZ283" i="8"/>
  <c r="EF248" i="8"/>
  <c r="FZ248" i="8"/>
  <c r="FY255" i="8"/>
  <c r="FQ255" i="8"/>
  <c r="EF537" i="8"/>
  <c r="FZ537" i="8"/>
  <c r="FQ594" i="8"/>
  <c r="FY594" i="8"/>
  <c r="FQ257" i="8"/>
  <c r="FY257" i="8"/>
  <c r="EF206" i="8"/>
  <c r="FZ206" i="8"/>
  <c r="EF527" i="8"/>
  <c r="FZ527" i="8"/>
  <c r="FQ514" i="8"/>
  <c r="FY514" i="8"/>
  <c r="EF338" i="8"/>
  <c r="FZ338" i="8"/>
  <c r="EF485" i="8"/>
  <c r="FZ485" i="8"/>
  <c r="EF628" i="8"/>
  <c r="FZ628" i="8"/>
  <c r="EO194" i="8"/>
  <c r="EG194" i="8"/>
  <c r="EH194" i="8"/>
  <c r="FZ155" i="8"/>
  <c r="EF155" i="8"/>
  <c r="EF493" i="8"/>
  <c r="FZ493" i="8"/>
  <c r="EF209" i="8"/>
  <c r="FZ209" i="8"/>
  <c r="EF121" i="8"/>
  <c r="FZ121" i="8"/>
  <c r="FZ555" i="8"/>
  <c r="EF555" i="8"/>
  <c r="EF346" i="8"/>
  <c r="FZ346" i="8"/>
  <c r="FZ52" i="8"/>
  <c r="EF52" i="8"/>
  <c r="FZ470" i="8"/>
  <c r="EF470" i="8"/>
  <c r="EF591" i="8"/>
  <c r="FZ591" i="8"/>
  <c r="FZ46" i="8"/>
  <c r="EF46" i="8"/>
  <c r="FZ207" i="8"/>
  <c r="EF207" i="8"/>
  <c r="EF414" i="8"/>
  <c r="FZ414" i="8"/>
  <c r="FQ139" i="8"/>
  <c r="FY139" i="8"/>
  <c r="FQ631" i="8"/>
  <c r="FY631" i="8"/>
  <c r="FZ6" i="8"/>
  <c r="EF6" i="8"/>
  <c r="EF603" i="8"/>
  <c r="FZ603" i="8"/>
  <c r="EF212" i="8"/>
  <c r="FZ212" i="8"/>
  <c r="FQ480" i="8"/>
  <c r="FY480" i="8"/>
  <c r="EF134" i="8"/>
  <c r="FZ134" i="8"/>
  <c r="EO369" i="8"/>
  <c r="EG369" i="8"/>
  <c r="EH369" i="8"/>
  <c r="EF529" i="8"/>
  <c r="FZ529" i="8"/>
  <c r="FZ620" i="8"/>
  <c r="EF620" i="8"/>
  <c r="EF500" i="8"/>
  <c r="FZ500" i="8"/>
  <c r="FZ250" i="8"/>
  <c r="EF250" i="8"/>
  <c r="EF467" i="8"/>
  <c r="FZ467" i="8"/>
  <c r="EO151" i="8"/>
  <c r="EG151" i="8"/>
  <c r="EH151" i="8"/>
  <c r="FQ571" i="8"/>
  <c r="FY571" i="8"/>
  <c r="EO372" i="8"/>
  <c r="EH372" i="8"/>
  <c r="EG372" i="8"/>
  <c r="EO39" i="8"/>
  <c r="EH39" i="8"/>
  <c r="EG39" i="8"/>
  <c r="EF475" i="8"/>
  <c r="FZ475" i="8"/>
  <c r="EF396" i="8"/>
  <c r="FZ396" i="8"/>
  <c r="GA396" i="8"/>
  <c r="GA229" i="8"/>
  <c r="FQ37" i="8"/>
  <c r="FY37" i="8"/>
  <c r="FR234" i="8"/>
  <c r="AK566" i="8"/>
  <c r="AK567" i="8"/>
  <c r="GA231" i="8"/>
  <c r="DX204" i="8" l="1"/>
  <c r="DY204" i="8"/>
  <c r="DY284" i="8"/>
  <c r="DX284" i="8"/>
  <c r="DX656" i="8"/>
  <c r="DY656" i="8"/>
  <c r="DX293" i="8"/>
  <c r="DY293" i="8"/>
  <c r="DY389" i="8"/>
  <c r="DX389" i="8"/>
  <c r="DX415" i="8"/>
  <c r="DY415" i="8"/>
  <c r="BD300" i="8"/>
  <c r="DX300" i="8"/>
  <c r="DY300" i="8"/>
  <c r="DX651" i="8"/>
  <c r="DY651" i="8"/>
  <c r="DW610" i="8"/>
  <c r="DP610" i="8"/>
  <c r="DO610" i="8"/>
  <c r="DX278" i="8"/>
  <c r="DY278" i="8"/>
  <c r="BD304" i="8"/>
  <c r="DY304" i="8"/>
  <c r="DX304" i="8"/>
  <c r="DY580" i="8"/>
  <c r="DX580" i="8"/>
  <c r="EO154" i="8"/>
  <c r="EG154" i="8"/>
  <c r="EH154" i="8"/>
  <c r="DY585" i="8"/>
  <c r="DX585" i="8"/>
  <c r="DX387" i="8"/>
  <c r="DY387" i="8"/>
  <c r="DX280" i="8"/>
  <c r="DY280" i="8"/>
  <c r="DX413" i="8"/>
  <c r="DY413" i="8"/>
  <c r="DY405" i="8"/>
  <c r="DX405" i="8"/>
  <c r="DY40" i="8"/>
  <c r="DX40" i="8"/>
  <c r="DY219" i="8"/>
  <c r="DX219" i="8"/>
  <c r="DX589" i="8"/>
  <c r="DY589" i="8"/>
  <c r="DX290" i="8"/>
  <c r="DY290" i="8"/>
  <c r="DX647" i="8"/>
  <c r="DY647" i="8"/>
  <c r="DW652" i="8"/>
  <c r="DO652" i="8"/>
  <c r="DP652" i="8"/>
  <c r="DX202" i="8"/>
  <c r="DY202" i="8"/>
  <c r="DX602" i="8"/>
  <c r="DY602" i="8"/>
  <c r="DY400" i="8"/>
  <c r="DX400" i="8"/>
  <c r="DY609" i="8"/>
  <c r="DX609" i="8"/>
  <c r="DX381" i="8"/>
  <c r="DY381" i="8"/>
  <c r="DW645" i="8"/>
  <c r="DO645" i="8"/>
  <c r="DP645" i="8"/>
  <c r="DY590" i="8"/>
  <c r="DX590" i="8"/>
  <c r="DY302" i="8"/>
  <c r="DX302" i="8"/>
  <c r="DX578" i="8"/>
  <c r="DY578" i="8"/>
  <c r="BC299" i="8"/>
  <c r="DX299" i="8"/>
  <c r="DY299" i="8"/>
  <c r="DY396" i="8"/>
  <c r="DX396" i="8"/>
  <c r="DO576" i="8"/>
  <c r="DP576" i="8"/>
  <c r="DW576" i="8"/>
  <c r="DX203" i="8"/>
  <c r="DY203" i="8"/>
  <c r="DX287" i="8"/>
  <c r="DY287" i="8"/>
  <c r="DW564" i="8"/>
  <c r="DO564" i="8"/>
  <c r="DP564" i="8"/>
  <c r="DY554" i="8"/>
  <c r="DX554" i="8"/>
  <c r="DX233" i="8"/>
  <c r="DY233" i="8"/>
  <c r="DO90" i="8"/>
  <c r="DW90" i="8"/>
  <c r="DP90" i="8"/>
  <c r="DY616" i="8"/>
  <c r="DX616" i="8"/>
  <c r="DY588" i="8"/>
  <c r="DX588" i="8"/>
  <c r="DY402" i="8"/>
  <c r="DX402" i="8"/>
  <c r="DY622" i="8"/>
  <c r="DX622" i="8"/>
  <c r="DY617" i="8"/>
  <c r="DX617" i="8"/>
  <c r="DX596" i="8"/>
  <c r="DY596" i="8"/>
  <c r="DW582" i="8"/>
  <c r="DP582" i="8"/>
  <c r="DO582" i="8"/>
  <c r="DX568" i="8"/>
  <c r="DY568" i="8"/>
  <c r="DX569" i="8"/>
  <c r="DY569" i="8"/>
  <c r="DX601" i="8"/>
  <c r="DY601" i="8"/>
  <c r="DY285" i="8"/>
  <c r="DX285" i="8"/>
  <c r="DY607" i="8"/>
  <c r="DX607" i="8"/>
  <c r="DY279" i="8"/>
  <c r="DX279" i="8"/>
  <c r="DY577" i="8"/>
  <c r="DX577" i="8"/>
  <c r="DX308" i="8"/>
  <c r="DY308" i="8"/>
  <c r="BD310" i="8"/>
  <c r="DX310" i="8"/>
  <c r="DY310" i="8"/>
  <c r="BC282" i="8"/>
  <c r="DY282" i="8"/>
  <c r="DX282" i="8"/>
  <c r="DY556" i="8"/>
  <c r="DX556" i="8"/>
  <c r="BD281" i="8"/>
  <c r="DY281" i="8"/>
  <c r="DX281" i="8"/>
  <c r="DX272" i="8"/>
  <c r="DY272" i="8"/>
  <c r="DY600" i="8"/>
  <c r="DX600" i="8"/>
  <c r="DX380" i="8"/>
  <c r="DY380" i="8"/>
  <c r="DY560" i="8"/>
  <c r="DX560" i="8"/>
  <c r="DY650" i="8"/>
  <c r="DX650" i="8"/>
  <c r="DW571" i="8"/>
  <c r="DP571" i="8"/>
  <c r="DO571" i="8"/>
  <c r="DY286" i="8"/>
  <c r="DX286" i="8"/>
  <c r="DX303" i="8"/>
  <c r="DY303" i="8"/>
  <c r="DX553" i="8"/>
  <c r="DY553" i="8"/>
  <c r="DY346" i="8"/>
  <c r="DX346" i="8"/>
  <c r="DY382" i="8"/>
  <c r="DX382" i="8"/>
  <c r="DX276" i="8"/>
  <c r="DY276" i="8"/>
  <c r="DX394" i="8"/>
  <c r="DY394" i="8"/>
  <c r="DP655" i="8"/>
  <c r="DO655" i="8"/>
  <c r="DW655" i="8"/>
  <c r="DX384" i="8"/>
  <c r="DY384" i="8"/>
  <c r="DX274" i="8"/>
  <c r="DY274" i="8"/>
  <c r="DY646" i="8"/>
  <c r="DX646" i="8"/>
  <c r="DY562" i="8"/>
  <c r="DX562" i="8"/>
  <c r="DX385" i="8"/>
  <c r="DY385" i="8"/>
  <c r="DY555" i="8"/>
  <c r="DX555" i="8"/>
  <c r="DX414" i="8"/>
  <c r="DY414" i="8"/>
  <c r="DX296" i="8"/>
  <c r="DY296" i="8"/>
  <c r="DY595" i="8"/>
  <c r="DX595" i="8"/>
  <c r="DO654" i="8"/>
  <c r="DW654" i="8"/>
  <c r="DP654" i="8"/>
  <c r="DY644" i="8"/>
  <c r="DX644" i="8"/>
  <c r="DY199" i="8"/>
  <c r="DX199" i="8"/>
  <c r="DY608" i="8"/>
  <c r="DX608" i="8"/>
  <c r="DX583" i="8"/>
  <c r="DY583" i="8"/>
  <c r="DX399" i="8"/>
  <c r="DY399" i="8"/>
  <c r="DX44" i="8"/>
  <c r="DY44" i="8"/>
  <c r="DX603" i="8"/>
  <c r="DY603" i="8"/>
  <c r="DY205" i="8"/>
  <c r="DX205" i="8"/>
  <c r="DY586" i="8"/>
  <c r="DX586" i="8"/>
  <c r="DX403" i="8"/>
  <c r="DY403" i="8"/>
  <c r="DP594" i="8"/>
  <c r="DW594" i="8"/>
  <c r="DO594" i="8"/>
  <c r="DX386" i="8"/>
  <c r="DY386" i="8"/>
  <c r="DY584" i="8"/>
  <c r="DX584" i="8"/>
  <c r="DX521" i="8"/>
  <c r="DY521" i="8"/>
  <c r="BD275" i="8"/>
  <c r="DX275" i="8"/>
  <c r="DY275" i="8"/>
  <c r="DX605" i="8"/>
  <c r="DY605" i="8"/>
  <c r="DX570" i="8"/>
  <c r="DY570" i="8"/>
  <c r="BD307" i="8"/>
  <c r="DY307" i="8"/>
  <c r="DX307" i="8"/>
  <c r="DX592" i="8"/>
  <c r="DY592" i="8"/>
  <c r="DY379" i="8"/>
  <c r="DX379" i="8"/>
  <c r="DX390" i="8"/>
  <c r="DY390" i="8"/>
  <c r="DY404" i="8"/>
  <c r="DX404" i="8"/>
  <c r="DY344" i="8"/>
  <c r="DX344" i="8"/>
  <c r="DX623" i="8"/>
  <c r="DY623" i="8"/>
  <c r="DY612" i="8"/>
  <c r="DX612" i="8"/>
  <c r="DY649" i="8"/>
  <c r="DX649" i="8"/>
  <c r="DY397" i="8"/>
  <c r="DX397" i="8"/>
  <c r="DY289" i="8"/>
  <c r="DX289" i="8"/>
  <c r="DY619" i="8"/>
  <c r="DX619" i="8"/>
  <c r="DY606" i="8"/>
  <c r="DX606" i="8"/>
  <c r="DY391" i="8"/>
  <c r="DX391" i="8"/>
  <c r="DX406" i="8"/>
  <c r="DY406" i="8"/>
  <c r="DY398" i="8"/>
  <c r="DX398" i="8"/>
  <c r="DX283" i="8"/>
  <c r="DY283" i="8"/>
  <c r="DY598" i="8"/>
  <c r="DX598" i="8"/>
  <c r="DX604" i="8"/>
  <c r="DY604" i="8"/>
  <c r="DY559" i="8"/>
  <c r="DX559" i="8"/>
  <c r="DY558" i="8"/>
  <c r="DX558" i="8"/>
  <c r="DY291" i="8"/>
  <c r="DX291" i="8"/>
  <c r="DY392" i="8"/>
  <c r="DX392" i="8"/>
  <c r="DX621" i="8"/>
  <c r="DY621" i="8"/>
  <c r="DX309" i="8"/>
  <c r="DY309" i="8"/>
  <c r="DY613" i="8"/>
  <c r="DX613" i="8"/>
  <c r="DX288" i="8"/>
  <c r="DY288" i="8"/>
  <c r="BD273" i="8"/>
  <c r="DX273" i="8"/>
  <c r="DY273" i="8"/>
  <c r="DO563" i="8"/>
  <c r="DW563" i="8"/>
  <c r="DP563" i="8"/>
  <c r="BD306" i="8"/>
  <c r="DY306" i="8"/>
  <c r="DX306" i="8"/>
  <c r="DY301" i="8"/>
  <c r="DX301" i="8"/>
  <c r="DY565" i="8"/>
  <c r="DX565" i="8"/>
  <c r="DY572" i="8"/>
  <c r="DX572" i="8"/>
  <c r="DX573" i="8"/>
  <c r="DY573" i="8"/>
  <c r="DX311" i="8"/>
  <c r="DY311" i="8"/>
  <c r="DY292" i="8"/>
  <c r="DX292" i="8"/>
  <c r="DY416" i="8"/>
  <c r="DX416" i="8"/>
  <c r="DX611" i="8"/>
  <c r="DY611" i="8"/>
  <c r="DX393" i="8"/>
  <c r="DY393" i="8"/>
  <c r="DX579" i="8"/>
  <c r="DY579" i="8"/>
  <c r="DY383" i="8"/>
  <c r="DX383" i="8"/>
  <c r="DP593" i="8"/>
  <c r="DO593" i="8"/>
  <c r="DW593" i="8"/>
  <c r="DY294" i="8"/>
  <c r="DX294" i="8"/>
  <c r="DY277" i="8"/>
  <c r="DX277" i="8"/>
  <c r="DY200" i="8"/>
  <c r="DX200" i="8"/>
  <c r="DY615" i="8"/>
  <c r="DX615" i="8"/>
  <c r="DX614" i="8"/>
  <c r="DY614" i="8"/>
  <c r="DP648" i="8"/>
  <c r="DO648" i="8"/>
  <c r="DW648" i="8"/>
  <c r="DY42" i="8"/>
  <c r="DX42" i="8"/>
  <c r="DO552" i="8"/>
  <c r="DP552" i="8"/>
  <c r="DW552" i="8"/>
  <c r="DX395" i="8"/>
  <c r="DY395" i="8"/>
  <c r="DY388" i="8"/>
  <c r="DX388" i="8"/>
  <c r="DY401" i="8"/>
  <c r="DX401" i="8"/>
  <c r="BD297" i="8"/>
  <c r="DY297" i="8"/>
  <c r="DX297" i="8"/>
  <c r="DX620" i="8"/>
  <c r="DY620" i="8"/>
  <c r="DX561" i="8"/>
  <c r="DY561" i="8"/>
  <c r="DY269" i="8"/>
  <c r="DX269" i="8"/>
  <c r="DY41" i="8"/>
  <c r="DX41" i="8"/>
  <c r="DX618" i="8"/>
  <c r="DY618" i="8"/>
  <c r="DY597" i="8"/>
  <c r="DX597" i="8"/>
  <c r="DX345" i="8"/>
  <c r="DY345" i="8"/>
  <c r="DX591" i="8"/>
  <c r="DY591" i="8"/>
  <c r="DY653" i="8"/>
  <c r="DX653" i="8"/>
  <c r="DY295" i="8"/>
  <c r="DX295" i="8"/>
  <c r="DY587" i="8"/>
  <c r="DX587" i="8"/>
  <c r="DY270" i="8"/>
  <c r="DX270" i="8"/>
  <c r="DX574" i="8"/>
  <c r="DY574" i="8"/>
  <c r="DY271" i="8"/>
  <c r="DX271" i="8"/>
  <c r="DY581" i="8"/>
  <c r="DX581" i="8"/>
  <c r="DY557" i="8"/>
  <c r="DX557" i="8"/>
  <c r="BD298" i="8"/>
  <c r="DX298" i="8"/>
  <c r="DY298" i="8"/>
  <c r="DY575" i="8"/>
  <c r="DX575" i="8"/>
  <c r="DY599" i="8"/>
  <c r="DX599" i="8"/>
  <c r="DX407" i="8"/>
  <c r="DY407" i="8"/>
  <c r="BC305" i="8"/>
  <c r="BD305" i="8"/>
  <c r="DX305" i="8"/>
  <c r="DY305" i="8"/>
  <c r="EO467" i="8"/>
  <c r="EG467" i="8"/>
  <c r="EH467" i="8"/>
  <c r="EF139" i="8"/>
  <c r="FZ139" i="8"/>
  <c r="EO555" i="8"/>
  <c r="EH555" i="8"/>
  <c r="EG555" i="8"/>
  <c r="EO206" i="8"/>
  <c r="EH206" i="8"/>
  <c r="EG206" i="8"/>
  <c r="EO590" i="8"/>
  <c r="EH590" i="8"/>
  <c r="EG590" i="8"/>
  <c r="EO126" i="8"/>
  <c r="EH126" i="8"/>
  <c r="EG126" i="8"/>
  <c r="EO156" i="8"/>
  <c r="EG156" i="8"/>
  <c r="EH156" i="8"/>
  <c r="EO456" i="8"/>
  <c r="EG456" i="8"/>
  <c r="EH456" i="8"/>
  <c r="EO94" i="8"/>
  <c r="EG94" i="8"/>
  <c r="EH94" i="8"/>
  <c r="EQ264" i="8"/>
  <c r="EP264" i="8"/>
  <c r="EX264" i="8"/>
  <c r="EO33" i="8"/>
  <c r="EG33" i="8"/>
  <c r="EH33" i="8"/>
  <c r="EQ144" i="8"/>
  <c r="EX144" i="8"/>
  <c r="EZ144" i="8" s="1"/>
  <c r="EP144" i="8"/>
  <c r="EO402" i="8"/>
  <c r="EG402" i="8"/>
  <c r="EH402" i="8"/>
  <c r="GB402" i="8" s="1"/>
  <c r="EO371" i="8"/>
  <c r="EH371" i="8"/>
  <c r="EG371" i="8"/>
  <c r="EO506" i="8"/>
  <c r="EG506" i="8"/>
  <c r="EH506" i="8"/>
  <c r="EO493" i="8"/>
  <c r="EG493" i="8"/>
  <c r="EH493" i="8"/>
  <c r="EO325" i="8"/>
  <c r="EH325" i="8"/>
  <c r="EG325" i="8"/>
  <c r="EO441" i="8"/>
  <c r="EG441" i="8"/>
  <c r="EH441" i="8"/>
  <c r="EO611" i="8"/>
  <c r="EG611" i="8"/>
  <c r="EH611" i="8"/>
  <c r="EO5" i="8"/>
  <c r="EG5" i="8"/>
  <c r="EF648" i="8"/>
  <c r="FZ648" i="8"/>
  <c r="EO295" i="8"/>
  <c r="EH295" i="8"/>
  <c r="EG295" i="8"/>
  <c r="EP489" i="8"/>
  <c r="EQ489" i="8"/>
  <c r="EX489" i="8"/>
  <c r="EP231" i="8"/>
  <c r="EX231" i="8"/>
  <c r="EQ231" i="8"/>
  <c r="EO392" i="8"/>
  <c r="EH392" i="8"/>
  <c r="GB392" i="8" s="1"/>
  <c r="EG392" i="8"/>
  <c r="EQ223" i="8"/>
  <c r="EX223" i="8"/>
  <c r="EP223" i="8"/>
  <c r="EO79" i="8"/>
  <c r="EG79" i="8"/>
  <c r="EH79" i="8"/>
  <c r="EO142" i="8"/>
  <c r="EH142" i="8"/>
  <c r="EG142" i="8"/>
  <c r="EF210" i="8"/>
  <c r="FZ210" i="8"/>
  <c r="EO21" i="8"/>
  <c r="EH21" i="8"/>
  <c r="EG21" i="8"/>
  <c r="EO326" i="8"/>
  <c r="EG326" i="8"/>
  <c r="EH326" i="8"/>
  <c r="EO463" i="8"/>
  <c r="EG463" i="8"/>
  <c r="EH463" i="8"/>
  <c r="EX39" i="8"/>
  <c r="EP39" i="8"/>
  <c r="EQ39" i="8"/>
  <c r="EO46" i="8"/>
  <c r="EH46" i="8"/>
  <c r="EG46" i="8"/>
  <c r="EO537" i="8"/>
  <c r="EG537" i="8"/>
  <c r="EH537" i="8"/>
  <c r="EF157" i="8"/>
  <c r="FZ157" i="8"/>
  <c r="EO261" i="8"/>
  <c r="EG261" i="8"/>
  <c r="EH261" i="8"/>
  <c r="EP465" i="8"/>
  <c r="EX465" i="8"/>
  <c r="EQ465" i="8"/>
  <c r="EO393" i="8"/>
  <c r="EG393" i="8"/>
  <c r="EH393" i="8"/>
  <c r="GB393" i="8" s="1"/>
  <c r="FZ582" i="8"/>
  <c r="EF582" i="8"/>
  <c r="EO405" i="8"/>
  <c r="EG405" i="8"/>
  <c r="EH405" i="8"/>
  <c r="GB405" i="8" s="1"/>
  <c r="EO524" i="8"/>
  <c r="EG524" i="8"/>
  <c r="EH524" i="8"/>
  <c r="EO391" i="8"/>
  <c r="EG391" i="8"/>
  <c r="EH391" i="8"/>
  <c r="GB391" i="8" s="1"/>
  <c r="EO152" i="8"/>
  <c r="EH152" i="8"/>
  <c r="EG152" i="8"/>
  <c r="EO496" i="8"/>
  <c r="EH496" i="8"/>
  <c r="EG496" i="8"/>
  <c r="EO505" i="8"/>
  <c r="EH505" i="8"/>
  <c r="EG505" i="8"/>
  <c r="EO460" i="8"/>
  <c r="EH460" i="8"/>
  <c r="EG460" i="8"/>
  <c r="EO386" i="8"/>
  <c r="EG386" i="8"/>
  <c r="EH386" i="8"/>
  <c r="EO380" i="8"/>
  <c r="EG380" i="8"/>
  <c r="EH380" i="8"/>
  <c r="EF499" i="8"/>
  <c r="FZ499" i="8"/>
  <c r="EQ14" i="8"/>
  <c r="EP14" i="8"/>
  <c r="EX14" i="8"/>
  <c r="EF564" i="8"/>
  <c r="FZ564" i="8"/>
  <c r="EO473" i="8"/>
  <c r="EG473" i="8"/>
  <c r="EH473" i="8"/>
  <c r="EO433" i="8"/>
  <c r="EH433" i="8"/>
  <c r="GB433" i="8" s="1"/>
  <c r="EG433" i="8"/>
  <c r="EO507" i="8"/>
  <c r="EH507" i="8"/>
  <c r="EG507" i="8"/>
  <c r="EO637" i="8"/>
  <c r="EH637" i="8"/>
  <c r="EG637" i="8"/>
  <c r="EO191" i="8"/>
  <c r="EH191" i="8"/>
  <c r="EG191" i="8"/>
  <c r="EO150" i="8"/>
  <c r="EG150" i="8"/>
  <c r="EH150" i="8"/>
  <c r="EQ170" i="8"/>
  <c r="EX170" i="8"/>
  <c r="EP170" i="8"/>
  <c r="EO587" i="8"/>
  <c r="EH587" i="8"/>
  <c r="EG587" i="8"/>
  <c r="EO382" i="8"/>
  <c r="EG382" i="8"/>
  <c r="EH382" i="8"/>
  <c r="EO18" i="8"/>
  <c r="EH18" i="8"/>
  <c r="EG18" i="8"/>
  <c r="EO464" i="8"/>
  <c r="EG464" i="8"/>
  <c r="EH464" i="8"/>
  <c r="EO190" i="8"/>
  <c r="EG190" i="8"/>
  <c r="EH190" i="8"/>
  <c r="EO403" i="8"/>
  <c r="EG403" i="8"/>
  <c r="EH403" i="8"/>
  <c r="GB403" i="8" s="1"/>
  <c r="EO187" i="8"/>
  <c r="EG187" i="8"/>
  <c r="EH187" i="8"/>
  <c r="EO351" i="8"/>
  <c r="EH351" i="8"/>
  <c r="EG351" i="8"/>
  <c r="EO366" i="8"/>
  <c r="EG366" i="8"/>
  <c r="EH366" i="8"/>
  <c r="EO561" i="8"/>
  <c r="EG561" i="8"/>
  <c r="EH561" i="8"/>
  <c r="EO390" i="8"/>
  <c r="EG390" i="8"/>
  <c r="EH390" i="8"/>
  <c r="GB390" i="8" s="1"/>
  <c r="EO461" i="8"/>
  <c r="EG461" i="8"/>
  <c r="EH461" i="8"/>
  <c r="EO471" i="8"/>
  <c r="EH471" i="8"/>
  <c r="EG471" i="8"/>
  <c r="EF54" i="8"/>
  <c r="FZ54" i="8"/>
  <c r="EO416" i="8"/>
  <c r="EH416" i="8"/>
  <c r="EG416" i="8"/>
  <c r="EO272" i="8"/>
  <c r="EG272" i="8"/>
  <c r="EH272" i="8"/>
  <c r="EO500" i="8"/>
  <c r="EH500" i="8"/>
  <c r="EG500" i="8"/>
  <c r="EO6" i="8"/>
  <c r="EG6" i="8"/>
  <c r="EH6" i="8"/>
  <c r="EO207" i="8"/>
  <c r="EG207" i="8"/>
  <c r="EH207" i="8"/>
  <c r="EO52" i="8"/>
  <c r="EG52" i="8"/>
  <c r="EH52" i="8"/>
  <c r="EP194" i="8"/>
  <c r="EQ194" i="8"/>
  <c r="EX194" i="8"/>
  <c r="EO283" i="8"/>
  <c r="EH283" i="8"/>
  <c r="EG283" i="8"/>
  <c r="EF167" i="8"/>
  <c r="FZ167" i="8"/>
  <c r="EO644" i="8"/>
  <c r="EH644" i="8"/>
  <c r="EG644" i="8"/>
  <c r="EF645" i="8"/>
  <c r="FZ645" i="8"/>
  <c r="EO241" i="8"/>
  <c r="EH241" i="8"/>
  <c r="EG241" i="8"/>
  <c r="EO188" i="8"/>
  <c r="EH188" i="8"/>
  <c r="EG188" i="8"/>
  <c r="EO365" i="8"/>
  <c r="EH365" i="8"/>
  <c r="EG365" i="8"/>
  <c r="EF539" i="8"/>
  <c r="FZ539" i="8"/>
  <c r="EO525" i="8"/>
  <c r="EG525" i="8"/>
  <c r="EH525" i="8"/>
  <c r="EO148" i="8"/>
  <c r="EG148" i="8"/>
  <c r="EH148" i="8"/>
  <c r="EO92" i="8"/>
  <c r="EH92" i="8"/>
  <c r="EG92" i="8"/>
  <c r="EF50" i="8"/>
  <c r="FZ50" i="8"/>
  <c r="EO579" i="8"/>
  <c r="EG579" i="8"/>
  <c r="EH579" i="8"/>
  <c r="EQ243" i="8"/>
  <c r="EX243" i="8"/>
  <c r="EP243" i="8"/>
  <c r="EF147" i="8"/>
  <c r="FZ147" i="8"/>
  <c r="EO629" i="8"/>
  <c r="EH629" i="8"/>
  <c r="EG629" i="8"/>
  <c r="EO373" i="8"/>
  <c r="EH373" i="8"/>
  <c r="EG373" i="8"/>
  <c r="EO546" i="8"/>
  <c r="EH546" i="8"/>
  <c r="EG546" i="8"/>
  <c r="EX7" i="8"/>
  <c r="EP7" i="8"/>
  <c r="EQ7" i="8"/>
  <c r="EO282" i="8"/>
  <c r="EH282" i="8"/>
  <c r="EG282" i="8"/>
  <c r="EO589" i="8"/>
  <c r="EG589" i="8"/>
  <c r="EH589" i="8"/>
  <c r="EO606" i="8"/>
  <c r="EG606" i="8"/>
  <c r="EH606" i="8"/>
  <c r="EO570" i="8"/>
  <c r="EG570" i="8"/>
  <c r="EH570" i="8"/>
  <c r="EX260" i="8"/>
  <c r="EQ260" i="8"/>
  <c r="EP260" i="8"/>
  <c r="EO9" i="8"/>
  <c r="EH9" i="8"/>
  <c r="EG9" i="8"/>
  <c r="EO101" i="8"/>
  <c r="EG101" i="8"/>
  <c r="EH101" i="8"/>
  <c r="EO399" i="8"/>
  <c r="EX399" i="8" s="1"/>
  <c r="EH399" i="8"/>
  <c r="EG399" i="8"/>
  <c r="EF652" i="8"/>
  <c r="FZ652" i="8"/>
  <c r="EO358" i="8"/>
  <c r="EG358" i="8"/>
  <c r="EH358" i="8"/>
  <c r="EO68" i="8"/>
  <c r="EG68" i="8"/>
  <c r="EH68" i="8"/>
  <c r="EO296" i="8"/>
  <c r="EH296" i="8"/>
  <c r="EG296" i="8"/>
  <c r="EO450" i="8"/>
  <c r="EH450" i="8"/>
  <c r="EG450" i="8"/>
  <c r="EO452" i="8"/>
  <c r="EH452" i="8"/>
  <c r="EG452" i="8"/>
  <c r="EO220" i="8"/>
  <c r="EG220" i="8"/>
  <c r="EH220" i="8"/>
  <c r="EO44" i="8"/>
  <c r="EG44" i="8"/>
  <c r="EH44" i="8"/>
  <c r="EO153" i="8"/>
  <c r="EH153" i="8"/>
  <c r="EG153" i="8"/>
  <c r="EO47" i="8"/>
  <c r="EH47" i="8"/>
  <c r="EG47" i="8"/>
  <c r="EO302" i="8"/>
  <c r="EG302" i="8"/>
  <c r="EH302" i="8"/>
  <c r="EO431" i="8"/>
  <c r="EH431" i="8"/>
  <c r="GB431" i="8" s="1"/>
  <c r="EG431" i="8"/>
  <c r="EX128" i="8"/>
  <c r="EQ128" i="8"/>
  <c r="EP128" i="8"/>
  <c r="EO653" i="8"/>
  <c r="EH653" i="8"/>
  <c r="EG653" i="8"/>
  <c r="EO113" i="8"/>
  <c r="EH113" i="8"/>
  <c r="EG113" i="8"/>
  <c r="EO438" i="8"/>
  <c r="EG438" i="8"/>
  <c r="EH438" i="8"/>
  <c r="EO189" i="8"/>
  <c r="EH189" i="8"/>
  <c r="EG189" i="8"/>
  <c r="EO259" i="8"/>
  <c r="EH259" i="8"/>
  <c r="EG259" i="8"/>
  <c r="EO586" i="8"/>
  <c r="EG586" i="8"/>
  <c r="EH586" i="8"/>
  <c r="EO298" i="8"/>
  <c r="EG298" i="8"/>
  <c r="EH298" i="8"/>
  <c r="EO389" i="8"/>
  <c r="EG389" i="8"/>
  <c r="EH389" i="8"/>
  <c r="EO23" i="8"/>
  <c r="EH23" i="8"/>
  <c r="EG23" i="8"/>
  <c r="EO288" i="8"/>
  <c r="EH288" i="8"/>
  <c r="EG288" i="8"/>
  <c r="EO105" i="8"/>
  <c r="EG105" i="8"/>
  <c r="EH105" i="8"/>
  <c r="EO509" i="8"/>
  <c r="EH509" i="8"/>
  <c r="EG509" i="8"/>
  <c r="EO344" i="8"/>
  <c r="EG344" i="8"/>
  <c r="EH344" i="8"/>
  <c r="GB344" i="8" s="1"/>
  <c r="EX440" i="8"/>
  <c r="EP440" i="8"/>
  <c r="EQ440" i="8"/>
  <c r="EH219" i="8"/>
  <c r="EO219" i="8"/>
  <c r="EG219" i="8"/>
  <c r="EO379" i="8"/>
  <c r="EG379" i="8"/>
  <c r="EH379" i="8"/>
  <c r="EP333" i="8"/>
  <c r="EQ333" i="8"/>
  <c r="EX333" i="8"/>
  <c r="EO494" i="8"/>
  <c r="EG494" i="8"/>
  <c r="EH494" i="8"/>
  <c r="EO242" i="8"/>
  <c r="EH242" i="8"/>
  <c r="EG242" i="8"/>
  <c r="EO444" i="8"/>
  <c r="EG444" i="8"/>
  <c r="EH444" i="8"/>
  <c r="EO30" i="8"/>
  <c r="EH30" i="8"/>
  <c r="EG30" i="8"/>
  <c r="EO107" i="8"/>
  <c r="EG107" i="8"/>
  <c r="EH107" i="8"/>
  <c r="EO352" i="8"/>
  <c r="EH352" i="8"/>
  <c r="EG352" i="8"/>
  <c r="EO554" i="8"/>
  <c r="EH554" i="8"/>
  <c r="EG554" i="8"/>
  <c r="EO292" i="8"/>
  <c r="EH292" i="8"/>
  <c r="EG292" i="8"/>
  <c r="EO630" i="8"/>
  <c r="EH630" i="8"/>
  <c r="EG630" i="8"/>
  <c r="EF135" i="8"/>
  <c r="FZ135" i="8"/>
  <c r="EO580" i="8"/>
  <c r="EH580" i="8"/>
  <c r="EG580" i="8"/>
  <c r="EO559" i="8"/>
  <c r="EH559" i="8"/>
  <c r="EG559" i="8"/>
  <c r="EO70" i="8"/>
  <c r="EG70" i="8"/>
  <c r="EH70" i="8"/>
  <c r="GB70" i="8" s="1"/>
  <c r="GB231" i="8"/>
  <c r="FZ255" i="8"/>
  <c r="EF255" i="8"/>
  <c r="EO595" i="8"/>
  <c r="EG595" i="8"/>
  <c r="EH595" i="8"/>
  <c r="EO368" i="8"/>
  <c r="EG368" i="8"/>
  <c r="EH368" i="8"/>
  <c r="EO638" i="8"/>
  <c r="EH638" i="8"/>
  <c r="EG638" i="8"/>
  <c r="EO31" i="8"/>
  <c r="EG31" i="8"/>
  <c r="EH31" i="8"/>
  <c r="EO51" i="8"/>
  <c r="EH51" i="8"/>
  <c r="EG51" i="8"/>
  <c r="EO171" i="8"/>
  <c r="EH171" i="8"/>
  <c r="EG171" i="8"/>
  <c r="EO375" i="8"/>
  <c r="EH375" i="8"/>
  <c r="EG375" i="8"/>
  <c r="EO367" i="8"/>
  <c r="EH367" i="8"/>
  <c r="EG367" i="8"/>
  <c r="EO130" i="8"/>
  <c r="EH130" i="8"/>
  <c r="EG130" i="8"/>
  <c r="EO605" i="8"/>
  <c r="EG605" i="8"/>
  <c r="EH605" i="8"/>
  <c r="EO200" i="8"/>
  <c r="EG200" i="8"/>
  <c r="EH200" i="8"/>
  <c r="EO597" i="8"/>
  <c r="EH597" i="8"/>
  <c r="EG597" i="8"/>
  <c r="EO312" i="8"/>
  <c r="EQ312" i="8" s="1"/>
  <c r="EG312" i="8"/>
  <c r="EO598" i="8"/>
  <c r="EH598" i="8"/>
  <c r="EG598" i="8"/>
  <c r="EO346" i="8"/>
  <c r="EG346" i="8"/>
  <c r="EH346" i="8"/>
  <c r="GB346" i="8" s="1"/>
  <c r="EO400" i="8"/>
  <c r="EH400" i="8"/>
  <c r="GB400" i="8" s="1"/>
  <c r="EG400" i="8"/>
  <c r="EO621" i="8"/>
  <c r="EH621" i="8"/>
  <c r="EG621" i="8"/>
  <c r="EO29" i="8"/>
  <c r="EG29" i="8"/>
  <c r="EH29" i="8"/>
  <c r="EO511" i="8"/>
  <c r="EH511" i="8"/>
  <c r="EG511" i="8"/>
  <c r="EO523" i="8"/>
  <c r="EH523" i="8"/>
  <c r="EG523" i="8"/>
  <c r="EP321" i="8"/>
  <c r="EQ321" i="8"/>
  <c r="EX321" i="8"/>
  <c r="EO343" i="8"/>
  <c r="EG343" i="8"/>
  <c r="EH343" i="8"/>
  <c r="GB343" i="8" s="1"/>
  <c r="EO633" i="8"/>
  <c r="EG633" i="8"/>
  <c r="EH633" i="8"/>
  <c r="EO424" i="8"/>
  <c r="EG424" i="8"/>
  <c r="EH424" i="8"/>
  <c r="EO262" i="8"/>
  <c r="EG262" i="8"/>
  <c r="EH262" i="8"/>
  <c r="EP158" i="8"/>
  <c r="EQ158" i="8"/>
  <c r="EX158" i="8"/>
  <c r="EO42" i="8"/>
  <c r="EG42" i="8"/>
  <c r="EH42" i="8"/>
  <c r="EX258" i="8"/>
  <c r="EP258" i="8"/>
  <c r="EQ258" i="8"/>
  <c r="EO651" i="8"/>
  <c r="EH651" i="8"/>
  <c r="EG651" i="8"/>
  <c r="EO35" i="8"/>
  <c r="EH35" i="8"/>
  <c r="EG35" i="8"/>
  <c r="EP632" i="8"/>
  <c r="EX632" i="8"/>
  <c r="EQ632" i="8"/>
  <c r="EO301" i="8"/>
  <c r="EH301" i="8"/>
  <c r="EG301" i="8"/>
  <c r="EO616" i="8"/>
  <c r="EH616" i="8"/>
  <c r="EG616" i="8"/>
  <c r="EX151" i="8"/>
  <c r="EQ151" i="8"/>
  <c r="EP151" i="8"/>
  <c r="EF631" i="8"/>
  <c r="FZ631" i="8"/>
  <c r="EQ19" i="8"/>
  <c r="EX19" i="8"/>
  <c r="EP19" i="8"/>
  <c r="EO284" i="8"/>
  <c r="EH284" i="8"/>
  <c r="EG284" i="8"/>
  <c r="EO599" i="8"/>
  <c r="EG599" i="8"/>
  <c r="EH599" i="8"/>
  <c r="EF143" i="8"/>
  <c r="FZ143" i="8"/>
  <c r="EF356" i="8"/>
  <c r="FZ356" i="8"/>
  <c r="EO163" i="8"/>
  <c r="EH163" i="8"/>
  <c r="EG163" i="8"/>
  <c r="EF232" i="8"/>
  <c r="FZ232" i="8"/>
  <c r="GA232" i="8"/>
  <c r="EO280" i="8"/>
  <c r="EG280" i="8"/>
  <c r="EH280" i="8"/>
  <c r="EO617" i="8"/>
  <c r="EG617" i="8"/>
  <c r="EH617" i="8"/>
  <c r="EO137" i="8"/>
  <c r="EG137" i="8"/>
  <c r="EH137" i="8"/>
  <c r="EF504" i="8"/>
  <c r="FZ504" i="8"/>
  <c r="EO20" i="8"/>
  <c r="EH20" i="8"/>
  <c r="EG20" i="8"/>
  <c r="EO387" i="8"/>
  <c r="EG387" i="8"/>
  <c r="EH387" i="8"/>
  <c r="EO279" i="8"/>
  <c r="EH279" i="8"/>
  <c r="EG279" i="8"/>
  <c r="EO418" i="8"/>
  <c r="EG418" i="8"/>
  <c r="EH418" i="8"/>
  <c r="EF208" i="8"/>
  <c r="FZ208" i="8"/>
  <c r="EF140" i="8"/>
  <c r="FZ140" i="8"/>
  <c r="EP429" i="8"/>
  <c r="EQ429" i="8"/>
  <c r="EX429" i="8"/>
  <c r="EO274" i="8"/>
  <c r="EH274" i="8"/>
  <c r="EG274" i="8"/>
  <c r="EF655" i="8"/>
  <c r="FZ655" i="8"/>
  <c r="EO545" i="8"/>
  <c r="EH545" i="8"/>
  <c r="EG545" i="8"/>
  <c r="EO56" i="8"/>
  <c r="EH56" i="8"/>
  <c r="EG56" i="8"/>
  <c r="EO11" i="8"/>
  <c r="EH11" i="8"/>
  <c r="EG11" i="8"/>
  <c r="EO227" i="8"/>
  <c r="EH227" i="8"/>
  <c r="EG227" i="8"/>
  <c r="EO106" i="8"/>
  <c r="EG106" i="8"/>
  <c r="EH106" i="8"/>
  <c r="EF654" i="8"/>
  <c r="FZ654" i="8"/>
  <c r="EO420" i="8"/>
  <c r="EH420" i="8"/>
  <c r="EG420" i="8"/>
  <c r="EP184" i="8"/>
  <c r="EX184" i="8"/>
  <c r="EQ184" i="8"/>
  <c r="EO300" i="8"/>
  <c r="EH300" i="8"/>
  <c r="EG300" i="8"/>
  <c r="EO475" i="8"/>
  <c r="EH475" i="8"/>
  <c r="EG475" i="8"/>
  <c r="EQ369" i="8"/>
  <c r="EP369" i="8"/>
  <c r="EX369" i="8"/>
  <c r="EO603" i="8"/>
  <c r="EG603" i="8"/>
  <c r="EH603" i="8"/>
  <c r="EO414" i="8"/>
  <c r="EH414" i="8"/>
  <c r="EG414" i="8"/>
  <c r="EO121" i="8"/>
  <c r="EH121" i="8"/>
  <c r="EG121" i="8"/>
  <c r="EF514" i="8"/>
  <c r="FZ514" i="8"/>
  <c r="EF594" i="8"/>
  <c r="FZ594" i="8"/>
  <c r="EO290" i="8"/>
  <c r="EH290" i="8"/>
  <c r="EG290" i="8"/>
  <c r="EO202" i="8"/>
  <c r="EG202" i="8"/>
  <c r="EH202" i="8"/>
  <c r="EO251" i="8"/>
  <c r="EX251" i="8" s="1"/>
  <c r="EH251" i="8"/>
  <c r="EG251" i="8"/>
  <c r="EQ24" i="8"/>
  <c r="EP24" i="8"/>
  <c r="EX24" i="8"/>
  <c r="EO281" i="8"/>
  <c r="EH281" i="8"/>
  <c r="EG281" i="8"/>
  <c r="EO497" i="8"/>
  <c r="EH497" i="8"/>
  <c r="EG497" i="8"/>
  <c r="EX186" i="8"/>
  <c r="EQ186" i="8"/>
  <c r="EP186" i="8"/>
  <c r="EO569" i="8"/>
  <c r="EG569" i="8"/>
  <c r="EH569" i="8"/>
  <c r="EO490" i="8"/>
  <c r="EH490" i="8"/>
  <c r="EG490" i="8"/>
  <c r="EF83" i="8"/>
  <c r="FZ83" i="8"/>
  <c r="EO256" i="8"/>
  <c r="EG256" i="8"/>
  <c r="EH256" i="8"/>
  <c r="EF183" i="8"/>
  <c r="FZ183" i="8"/>
  <c r="EO311" i="8"/>
  <c r="EH311" i="8"/>
  <c r="EG311" i="8"/>
  <c r="EO565" i="8"/>
  <c r="EG565" i="8"/>
  <c r="EH565" i="8"/>
  <c r="EO541" i="8"/>
  <c r="EG541" i="8"/>
  <c r="EH541" i="8"/>
  <c r="EO557" i="8"/>
  <c r="EH557" i="8"/>
  <c r="EG557" i="8"/>
  <c r="EO468" i="8"/>
  <c r="EH468" i="8"/>
  <c r="EG468" i="8"/>
  <c r="EF538" i="8"/>
  <c r="FZ538" i="8"/>
  <c r="EO286" i="8"/>
  <c r="EH286" i="8"/>
  <c r="EG286" i="8"/>
  <c r="EO547" i="8"/>
  <c r="EH547" i="8"/>
  <c r="EG547" i="8"/>
  <c r="EO503" i="8"/>
  <c r="EH503" i="8"/>
  <c r="EG503" i="8"/>
  <c r="EO149" i="8"/>
  <c r="EH149" i="8"/>
  <c r="EG149" i="8"/>
  <c r="EF119" i="8"/>
  <c r="FZ119" i="8"/>
  <c r="EO530" i="8"/>
  <c r="EG530" i="8"/>
  <c r="EH530" i="8"/>
  <c r="EO419" i="8"/>
  <c r="EG419" i="8"/>
  <c r="EH419" i="8"/>
  <c r="EQ55" i="8"/>
  <c r="EX55" i="8"/>
  <c r="EP55" i="8"/>
  <c r="EO574" i="8"/>
  <c r="EH574" i="8"/>
  <c r="EG574" i="8"/>
  <c r="EO193" i="8"/>
  <c r="EG193" i="8"/>
  <c r="EH193" i="8"/>
  <c r="EO472" i="8"/>
  <c r="EH472" i="8"/>
  <c r="EG472" i="8"/>
  <c r="EO481" i="8"/>
  <c r="EG481" i="8"/>
  <c r="EH481" i="8"/>
  <c r="EO96" i="8"/>
  <c r="EG96" i="8"/>
  <c r="EH96" i="8"/>
  <c r="EO435" i="8"/>
  <c r="EG435" i="8"/>
  <c r="EH435" i="8"/>
  <c r="EO401" i="8"/>
  <c r="EH401" i="8"/>
  <c r="GB401" i="8" s="1"/>
  <c r="EG401" i="8"/>
  <c r="EF164" i="8"/>
  <c r="FZ164" i="8"/>
  <c r="EO543" i="8"/>
  <c r="EH543" i="8"/>
  <c r="EG543" i="8"/>
  <c r="EQ510" i="8"/>
  <c r="EX510" i="8"/>
  <c r="EP510" i="8"/>
  <c r="EO133" i="8"/>
  <c r="EG133" i="8"/>
  <c r="EH133" i="8"/>
  <c r="EX95" i="8"/>
  <c r="EQ95" i="8"/>
  <c r="EP95" i="8"/>
  <c r="EO600" i="8"/>
  <c r="EG600" i="8"/>
  <c r="EH600" i="8"/>
  <c r="EO581" i="8"/>
  <c r="EH581" i="8"/>
  <c r="EG581" i="8"/>
  <c r="EO584" i="8"/>
  <c r="EG584" i="8"/>
  <c r="EH584" i="8"/>
  <c r="EO498" i="8"/>
  <c r="EG498" i="8"/>
  <c r="EH498" i="8"/>
  <c r="EF161" i="8"/>
  <c r="FZ161" i="8"/>
  <c r="EO359" i="8"/>
  <c r="EH359" i="8"/>
  <c r="EG359" i="8"/>
  <c r="EQ98" i="8"/>
  <c r="EP98" i="8"/>
  <c r="EX98" i="8"/>
  <c r="EO354" i="8"/>
  <c r="EH354" i="8"/>
  <c r="EG354" i="8"/>
  <c r="EO623" i="8"/>
  <c r="EG623" i="8"/>
  <c r="EH623" i="8"/>
  <c r="EO32" i="8"/>
  <c r="EG32" i="8"/>
  <c r="EH32" i="8"/>
  <c r="EO588" i="8"/>
  <c r="EH588" i="8"/>
  <c r="EG588" i="8"/>
  <c r="EX445" i="8"/>
  <c r="EP445" i="8"/>
  <c r="EQ445" i="8"/>
  <c r="EO413" i="8"/>
  <c r="EH413" i="8"/>
  <c r="EG413" i="8"/>
  <c r="EO131" i="8"/>
  <c r="EG131" i="8"/>
  <c r="EH131" i="8"/>
  <c r="EF341" i="8"/>
  <c r="GA341" i="8"/>
  <c r="FZ341" i="8"/>
  <c r="EO62" i="8"/>
  <c r="EH62" i="8"/>
  <c r="EG62" i="8"/>
  <c r="EO104" i="8"/>
  <c r="EH104" i="8"/>
  <c r="EG104" i="8"/>
  <c r="EO513" i="8"/>
  <c r="EG513" i="8"/>
  <c r="EH513" i="8"/>
  <c r="EO177" i="8"/>
  <c r="EG177" i="8"/>
  <c r="EH177" i="8"/>
  <c r="EQ495" i="8"/>
  <c r="EX495" i="8"/>
  <c r="EP495" i="8"/>
  <c r="EO40" i="8"/>
  <c r="EG40" i="8"/>
  <c r="EH40" i="8"/>
  <c r="EO93" i="8"/>
  <c r="EH93" i="8"/>
  <c r="EG93" i="8"/>
  <c r="EO181" i="8"/>
  <c r="EG181" i="8"/>
  <c r="EH181" i="8"/>
  <c r="EO159" i="8"/>
  <c r="EG159" i="8"/>
  <c r="EH159" i="8"/>
  <c r="EO529" i="8"/>
  <c r="EH529" i="8"/>
  <c r="EG529" i="8"/>
  <c r="EO485" i="8"/>
  <c r="EG485" i="8"/>
  <c r="EH485" i="8"/>
  <c r="EQ484" i="8"/>
  <c r="EP484" i="8"/>
  <c r="EX484" i="8"/>
  <c r="EO613" i="8"/>
  <c r="EG613" i="8"/>
  <c r="EH613" i="8"/>
  <c r="EO43" i="8"/>
  <c r="EG43" i="8"/>
  <c r="EH43" i="8"/>
  <c r="EO8" i="8"/>
  <c r="EH8" i="8"/>
  <c r="EG8" i="8"/>
  <c r="EO69" i="8"/>
  <c r="EG69" i="8"/>
  <c r="EH69" i="8"/>
  <c r="EP421" i="8"/>
  <c r="EX421" i="8"/>
  <c r="EQ421" i="8"/>
  <c r="EX327" i="8"/>
  <c r="EQ327" i="8"/>
  <c r="EP327" i="8"/>
  <c r="EO25" i="8"/>
  <c r="EG25" i="8"/>
  <c r="EH25" i="8"/>
  <c r="EO277" i="8"/>
  <c r="EG277" i="8"/>
  <c r="EH277" i="8"/>
  <c r="EO350" i="8"/>
  <c r="EH350" i="8"/>
  <c r="EG350" i="8"/>
  <c r="EO110" i="8"/>
  <c r="EH110" i="8"/>
  <c r="EG110" i="8"/>
  <c r="EO482" i="8"/>
  <c r="EG482" i="8"/>
  <c r="EH482" i="8"/>
  <c r="EO61" i="8"/>
  <c r="EH61" i="8"/>
  <c r="EG61" i="8"/>
  <c r="EO649" i="8"/>
  <c r="EG649" i="8"/>
  <c r="EH649" i="8"/>
  <c r="EO205" i="8"/>
  <c r="EH205" i="8"/>
  <c r="EG205" i="8"/>
  <c r="EO138" i="8"/>
  <c r="EG138" i="8"/>
  <c r="EH138" i="8"/>
  <c r="EO422" i="8"/>
  <c r="EH422" i="8"/>
  <c r="EG422" i="8"/>
  <c r="EO278" i="8"/>
  <c r="EH278" i="8"/>
  <c r="EG278" i="8"/>
  <c r="EO13" i="8"/>
  <c r="EG13" i="8"/>
  <c r="EH13" i="8"/>
  <c r="EO10" i="8"/>
  <c r="EG10" i="8"/>
  <c r="EH10" i="8"/>
  <c r="EO71" i="8"/>
  <c r="EH71" i="8"/>
  <c r="EG71" i="8"/>
  <c r="EO516" i="8"/>
  <c r="EH516" i="8"/>
  <c r="EG516" i="8"/>
  <c r="EO562" i="8"/>
  <c r="EH562" i="8"/>
  <c r="EG562" i="8"/>
  <c r="FZ563" i="8"/>
  <c r="EF563" i="8"/>
  <c r="EO225" i="8"/>
  <c r="EH225" i="8"/>
  <c r="EG225" i="8"/>
  <c r="EO323" i="8"/>
  <c r="EH323" i="8"/>
  <c r="EG323" i="8"/>
  <c r="EO458" i="8"/>
  <c r="EH458" i="8"/>
  <c r="EG458" i="8"/>
  <c r="EO531" i="8"/>
  <c r="EH531" i="8"/>
  <c r="EG531" i="8"/>
  <c r="EO226" i="8"/>
  <c r="EG226" i="8"/>
  <c r="EH226" i="8"/>
  <c r="EO222" i="8"/>
  <c r="EG222" i="8"/>
  <c r="EH222" i="8"/>
  <c r="EO339" i="8"/>
  <c r="EH339" i="8"/>
  <c r="EG339" i="8"/>
  <c r="EO385" i="8"/>
  <c r="EG385" i="8"/>
  <c r="EH385" i="8"/>
  <c r="EO430" i="8"/>
  <c r="EG430" i="8"/>
  <c r="EH430" i="8"/>
  <c r="GB430" i="8" s="1"/>
  <c r="EF132" i="8"/>
  <c r="FZ132" i="8"/>
  <c r="EO182" i="8"/>
  <c r="EH182" i="8"/>
  <c r="EG182" i="8"/>
  <c r="EO607" i="8"/>
  <c r="EG607" i="8"/>
  <c r="EH607" i="8"/>
  <c r="EO487" i="8"/>
  <c r="EG487" i="8"/>
  <c r="EH487" i="8"/>
  <c r="EO426" i="8"/>
  <c r="EH426" i="8"/>
  <c r="EG426" i="8"/>
  <c r="EO521" i="8"/>
  <c r="EG521" i="8"/>
  <c r="EH521" i="8"/>
  <c r="EO527" i="8"/>
  <c r="EH527" i="8"/>
  <c r="EG527" i="8"/>
  <c r="EO491" i="8"/>
  <c r="EH491" i="8"/>
  <c r="EG491" i="8"/>
  <c r="EO108" i="8"/>
  <c r="EH108" i="8"/>
  <c r="EG108" i="8"/>
  <c r="EO656" i="8"/>
  <c r="EG656" i="8"/>
  <c r="EH656" i="8"/>
  <c r="EO136" i="8"/>
  <c r="EG136" i="8"/>
  <c r="EH136" i="8"/>
  <c r="EO488" i="8"/>
  <c r="EH488" i="8"/>
  <c r="EG488" i="8"/>
  <c r="EO502" i="8"/>
  <c r="EG502" i="8"/>
  <c r="EH502" i="8"/>
  <c r="EP162" i="8"/>
  <c r="EQ162" i="8"/>
  <c r="EX162" i="8"/>
  <c r="EO585" i="8"/>
  <c r="EG585" i="8"/>
  <c r="EH585" i="8"/>
  <c r="EO309" i="8"/>
  <c r="EH309" i="8"/>
  <c r="EG309" i="8"/>
  <c r="EO533" i="8"/>
  <c r="EH533" i="8"/>
  <c r="EG533" i="8"/>
  <c r="EO328" i="8"/>
  <c r="EG328" i="8"/>
  <c r="EH328" i="8"/>
  <c r="EO134" i="8"/>
  <c r="EH134" i="8"/>
  <c r="EG134" i="8"/>
  <c r="EO553" i="8"/>
  <c r="EH553" i="8"/>
  <c r="EG553" i="8"/>
  <c r="EO307" i="8"/>
  <c r="EG307" i="8"/>
  <c r="EH307" i="8"/>
  <c r="EO306" i="8"/>
  <c r="EG306" i="8"/>
  <c r="EH306" i="8"/>
  <c r="EO229" i="8"/>
  <c r="EH229" i="8"/>
  <c r="GB229" i="8" s="1"/>
  <c r="EG229" i="8"/>
  <c r="EO240" i="8"/>
  <c r="EH240" i="8"/>
  <c r="EG240" i="8"/>
  <c r="EO466" i="8"/>
  <c r="EH466" i="8"/>
  <c r="EG466" i="8"/>
  <c r="EO310" i="8"/>
  <c r="EH310" i="8"/>
  <c r="EG310" i="8"/>
  <c r="EO486" i="8"/>
  <c r="EG486" i="8"/>
  <c r="EH486" i="8"/>
  <c r="EO85" i="8"/>
  <c r="EG85" i="8"/>
  <c r="EH85" i="8"/>
  <c r="EO41" i="8"/>
  <c r="EG41" i="8"/>
  <c r="EH41" i="8"/>
  <c r="EO114" i="8"/>
  <c r="EG114" i="8"/>
  <c r="EH114" i="8"/>
  <c r="EO203" i="8"/>
  <c r="EG203" i="8"/>
  <c r="EH203" i="8"/>
  <c r="EF84" i="8"/>
  <c r="FZ84" i="8"/>
  <c r="EO329" i="8"/>
  <c r="EG329" i="8"/>
  <c r="EH329" i="8"/>
  <c r="FZ37" i="8"/>
  <c r="EF37" i="8"/>
  <c r="FZ571" i="8"/>
  <c r="EF571" i="8"/>
  <c r="EO338" i="8"/>
  <c r="EH338" i="8"/>
  <c r="EG338" i="8"/>
  <c r="EO248" i="8"/>
  <c r="EH248" i="8"/>
  <c r="EG248" i="8"/>
  <c r="EO146" i="8"/>
  <c r="EG146" i="8"/>
  <c r="EH146" i="8"/>
  <c r="EH437" i="8"/>
  <c r="EG437" i="8"/>
  <c r="EF115" i="8"/>
  <c r="FZ115" i="8"/>
  <c r="EO228" i="8"/>
  <c r="EG228" i="8"/>
  <c r="EH228" i="8"/>
  <c r="EO568" i="8"/>
  <c r="EG568" i="8"/>
  <c r="EH568" i="8"/>
  <c r="EO512" i="8"/>
  <c r="EG512" i="8"/>
  <c r="EH512" i="8"/>
  <c r="EX635" i="8"/>
  <c r="EQ635" i="8"/>
  <c r="EP635" i="8"/>
  <c r="EO293" i="8"/>
  <c r="EH293" i="8"/>
  <c r="EG293" i="8"/>
  <c r="EO271" i="8"/>
  <c r="EG271" i="8"/>
  <c r="EH271" i="8"/>
  <c r="EF610" i="8"/>
  <c r="FZ610" i="8"/>
  <c r="EO612" i="8"/>
  <c r="EG612" i="8"/>
  <c r="EH612" i="8"/>
  <c r="EO4" i="8"/>
  <c r="EH4" i="8"/>
  <c r="EG4" i="8"/>
  <c r="EQ249" i="8"/>
  <c r="EX249" i="8"/>
  <c r="EP249" i="8"/>
  <c r="EO560" i="8"/>
  <c r="EH560" i="8"/>
  <c r="EG560" i="8"/>
  <c r="EO221" i="8"/>
  <c r="EG221" i="8"/>
  <c r="EH221" i="8"/>
  <c r="EF211" i="8"/>
  <c r="FZ211" i="8"/>
  <c r="EO26" i="8"/>
  <c r="EH26" i="8"/>
  <c r="EG26" i="8"/>
  <c r="EF331" i="8"/>
  <c r="FZ331" i="8"/>
  <c r="EO443" i="8"/>
  <c r="EG443" i="8"/>
  <c r="EH443" i="8"/>
  <c r="EO374" i="8"/>
  <c r="EH374" i="8"/>
  <c r="EG374" i="8"/>
  <c r="EO58" i="8"/>
  <c r="EH58" i="8"/>
  <c r="EG58" i="8"/>
  <c r="EO192" i="8"/>
  <c r="EG192" i="8"/>
  <c r="EH192" i="8"/>
  <c r="EO322" i="8"/>
  <c r="EH322" i="8"/>
  <c r="EG322" i="8"/>
  <c r="EO592" i="8"/>
  <c r="EH592" i="8"/>
  <c r="EG592" i="8"/>
  <c r="EO596" i="8"/>
  <c r="EG596" i="8"/>
  <c r="EH596" i="8"/>
  <c r="EO74" i="8"/>
  <c r="EH74" i="8"/>
  <c r="EG74" i="8"/>
  <c r="EO434" i="8"/>
  <c r="EG434" i="8"/>
  <c r="EH434" i="8"/>
  <c r="GB434" i="8" s="1"/>
  <c r="EO127" i="8"/>
  <c r="EG127" i="8"/>
  <c r="EH127" i="8"/>
  <c r="EO609" i="8"/>
  <c r="EH609" i="8"/>
  <c r="EG609" i="8"/>
  <c r="EO381" i="8"/>
  <c r="EG381" i="8"/>
  <c r="EH381" i="8"/>
  <c r="EO36" i="8"/>
  <c r="EG36" i="8"/>
  <c r="EH36" i="8"/>
  <c r="EO80" i="8"/>
  <c r="EG80" i="8"/>
  <c r="EH80" i="8"/>
  <c r="EO522" i="8"/>
  <c r="EH522" i="8"/>
  <c r="EG522" i="8"/>
  <c r="EX45" i="8"/>
  <c r="EP45" i="8"/>
  <c r="EQ45" i="8"/>
  <c r="EO573" i="8"/>
  <c r="EH573" i="8"/>
  <c r="EG573" i="8"/>
  <c r="EO160" i="8"/>
  <c r="EG160" i="8"/>
  <c r="EH160" i="8"/>
  <c r="EO125" i="8"/>
  <c r="EG125" i="8"/>
  <c r="EH125" i="8"/>
  <c r="EX230" i="8"/>
  <c r="EQ230" i="8"/>
  <c r="EP230" i="8"/>
  <c r="EO404" i="8"/>
  <c r="EH404" i="8"/>
  <c r="GB404" i="8" s="1"/>
  <c r="EG404" i="8"/>
  <c r="EO291" i="8"/>
  <c r="EG291" i="8"/>
  <c r="EH291" i="8"/>
  <c r="EF82" i="8"/>
  <c r="FZ82" i="8"/>
  <c r="EO166" i="8"/>
  <c r="EG166" i="8"/>
  <c r="EH166" i="8"/>
  <c r="EO111" i="8"/>
  <c r="EH111" i="8"/>
  <c r="EG111" i="8"/>
  <c r="EO275" i="8"/>
  <c r="EH275" i="8"/>
  <c r="EG275" i="8"/>
  <c r="EO425" i="8"/>
  <c r="EG425" i="8"/>
  <c r="EH425" i="8"/>
  <c r="EO217" i="8"/>
  <c r="EG217" i="8"/>
  <c r="EH217" i="8"/>
  <c r="EO269" i="8"/>
  <c r="EG269" i="8"/>
  <c r="EH269" i="8"/>
  <c r="EO285" i="8"/>
  <c r="EG285" i="8"/>
  <c r="EH285" i="8"/>
  <c r="EO320" i="8"/>
  <c r="EG320" i="8"/>
  <c r="EH320" i="8"/>
  <c r="EO478" i="8"/>
  <c r="EG478" i="8"/>
  <c r="EH478" i="8"/>
  <c r="EO417" i="8"/>
  <c r="EH417" i="8"/>
  <c r="EG417" i="8"/>
  <c r="EF59" i="8"/>
  <c r="FZ59" i="8"/>
  <c r="EO619" i="8"/>
  <c r="EH619" i="8"/>
  <c r="EG619" i="8"/>
  <c r="EQ428" i="8"/>
  <c r="EX428" i="8"/>
  <c r="EP428" i="8"/>
  <c r="EO508" i="8"/>
  <c r="EG508" i="8"/>
  <c r="EH508" i="8"/>
  <c r="EO406" i="8"/>
  <c r="EH406" i="8"/>
  <c r="GB406" i="8" s="1"/>
  <c r="EG406" i="8"/>
  <c r="EO129" i="8"/>
  <c r="EG129" i="8"/>
  <c r="EH129" i="8"/>
  <c r="EO575" i="8"/>
  <c r="EG575" i="8"/>
  <c r="EH575" i="8"/>
  <c r="EO646" i="8"/>
  <c r="EG646" i="8"/>
  <c r="EH646" i="8"/>
  <c r="EO583" i="8"/>
  <c r="EH583" i="8"/>
  <c r="EG583" i="8"/>
  <c r="EO515" i="8"/>
  <c r="EG515" i="8"/>
  <c r="EH515" i="8"/>
  <c r="EF332" i="8"/>
  <c r="FZ332" i="8"/>
  <c r="EO254" i="8"/>
  <c r="EH254" i="8"/>
  <c r="EG254" i="8"/>
  <c r="EO577" i="8"/>
  <c r="EH577" i="8"/>
  <c r="EG577" i="8"/>
  <c r="EH12" i="8"/>
  <c r="GB12" i="8" s="1"/>
  <c r="EO12" i="8"/>
  <c r="EG12" i="8"/>
  <c r="EX234" i="8"/>
  <c r="EP234" i="8"/>
  <c r="EQ234" i="8"/>
  <c r="EF123" i="8"/>
  <c r="FZ123" i="8"/>
  <c r="EO469" i="8"/>
  <c r="EH469" i="8"/>
  <c r="EG469" i="8"/>
  <c r="EH218" i="8"/>
  <c r="EO218" i="8"/>
  <c r="EG218" i="8"/>
  <c r="EO294" i="8"/>
  <c r="EH294" i="8"/>
  <c r="EG294" i="8"/>
  <c r="EO155" i="8"/>
  <c r="EG155" i="8"/>
  <c r="EH155" i="8"/>
  <c r="EO318" i="8"/>
  <c r="EH318" i="8"/>
  <c r="EG318" i="8"/>
  <c r="EO457" i="8"/>
  <c r="EH457" i="8"/>
  <c r="EG457" i="8"/>
  <c r="EP34" i="8"/>
  <c r="EQ34" i="8"/>
  <c r="EX34" i="8"/>
  <c r="EO615" i="8"/>
  <c r="EH615" i="8"/>
  <c r="EG615" i="8"/>
  <c r="EO558" i="8"/>
  <c r="EH558" i="8"/>
  <c r="EG558" i="8"/>
  <c r="FZ552" i="8"/>
  <c r="EF552" i="8"/>
  <c r="EF479" i="8"/>
  <c r="FZ479" i="8"/>
  <c r="EO165" i="8"/>
  <c r="EH165" i="8"/>
  <c r="EG165" i="8"/>
  <c r="EO622" i="8"/>
  <c r="EG622" i="8"/>
  <c r="EH622" i="8"/>
  <c r="EO17" i="8"/>
  <c r="EH17" i="8"/>
  <c r="EG17" i="8"/>
  <c r="EO483" i="8"/>
  <c r="EG483" i="8"/>
  <c r="EH483" i="8"/>
  <c r="EO112" i="8"/>
  <c r="EG112" i="8"/>
  <c r="EH112" i="8"/>
  <c r="FZ90" i="8"/>
  <c r="EF90" i="8"/>
  <c r="EO99" i="8"/>
  <c r="EG99" i="8"/>
  <c r="EH99" i="8"/>
  <c r="EO528" i="8"/>
  <c r="EG528" i="8"/>
  <c r="EH528" i="8"/>
  <c r="EO342" i="8"/>
  <c r="EH342" i="8"/>
  <c r="GB342" i="8" s="1"/>
  <c r="EG342" i="8"/>
  <c r="EO48" i="8"/>
  <c r="EH48" i="8"/>
  <c r="EG48" i="8"/>
  <c r="EO572" i="8"/>
  <c r="EH572" i="8"/>
  <c r="EG572" i="8"/>
  <c r="EO427" i="8"/>
  <c r="EG427" i="8"/>
  <c r="EH427" i="8"/>
  <c r="EO120" i="8"/>
  <c r="EH120" i="8"/>
  <c r="EG120" i="8"/>
  <c r="EO199" i="8"/>
  <c r="EH199" i="8"/>
  <c r="EG199" i="8"/>
  <c r="EO145" i="8"/>
  <c r="EG145" i="8"/>
  <c r="EH145" i="8"/>
  <c r="EO303" i="8"/>
  <c r="EG303" i="8"/>
  <c r="EH303" i="8"/>
  <c r="EO556" i="8"/>
  <c r="EG556" i="8"/>
  <c r="EH556" i="8"/>
  <c r="EF593" i="8"/>
  <c r="FZ593" i="8"/>
  <c r="EO602" i="8"/>
  <c r="EH602" i="8"/>
  <c r="EG602" i="8"/>
  <c r="EF109" i="8"/>
  <c r="FZ109" i="8"/>
  <c r="EO176" i="8"/>
  <c r="EH176" i="8"/>
  <c r="EG176" i="8"/>
  <c r="EP462" i="8"/>
  <c r="EX462" i="8"/>
  <c r="EQ462" i="8"/>
  <c r="EO397" i="8"/>
  <c r="EH397" i="8"/>
  <c r="GB397" i="8" s="1"/>
  <c r="EG397" i="8"/>
  <c r="EO270" i="8"/>
  <c r="EG270" i="8"/>
  <c r="EH270" i="8"/>
  <c r="EF480" i="8"/>
  <c r="FZ480" i="8"/>
  <c r="EO628" i="8"/>
  <c r="EG628" i="8"/>
  <c r="EH628" i="8"/>
  <c r="EO49" i="8"/>
  <c r="EH49" i="8"/>
  <c r="EG49" i="8"/>
  <c r="EO239" i="8"/>
  <c r="EH239" i="8"/>
  <c r="EG239" i="8"/>
  <c r="EO233" i="8"/>
  <c r="EH233" i="8"/>
  <c r="GB233" i="8" s="1"/>
  <c r="EG233" i="8"/>
  <c r="EO423" i="8"/>
  <c r="EH423" i="8"/>
  <c r="EG423" i="8"/>
  <c r="EO297" i="8"/>
  <c r="EH297" i="8"/>
  <c r="EG297" i="8"/>
  <c r="EO477" i="8"/>
  <c r="EG477" i="8"/>
  <c r="EH477" i="8"/>
  <c r="EO299" i="8"/>
  <c r="EH299" i="8"/>
  <c r="EG299" i="8"/>
  <c r="EO492" i="8"/>
  <c r="EH492" i="8"/>
  <c r="EG492" i="8"/>
  <c r="EF639" i="8"/>
  <c r="FZ639" i="8"/>
  <c r="EO73" i="8"/>
  <c r="EH73" i="8"/>
  <c r="EG73" i="8"/>
  <c r="EO355" i="8"/>
  <c r="EH355" i="8"/>
  <c r="EG355" i="8"/>
  <c r="EO620" i="8"/>
  <c r="EH620" i="8"/>
  <c r="EG620" i="8"/>
  <c r="EO209" i="8"/>
  <c r="EH209" i="8"/>
  <c r="EG209" i="8"/>
  <c r="EO395" i="8"/>
  <c r="EH395" i="8"/>
  <c r="GB395" i="8" s="1"/>
  <c r="EG395" i="8"/>
  <c r="EF86" i="8"/>
  <c r="FZ86" i="8"/>
  <c r="EO319" i="8"/>
  <c r="EH319" i="8"/>
  <c r="EG319" i="8"/>
  <c r="EO289" i="8"/>
  <c r="EG289" i="8"/>
  <c r="EH289" i="8"/>
  <c r="EQ91" i="8"/>
  <c r="EX91" i="8"/>
  <c r="EP91" i="8"/>
  <c r="EO501" i="8"/>
  <c r="EH501" i="8"/>
  <c r="EG501" i="8"/>
  <c r="EO432" i="8"/>
  <c r="EG432" i="8"/>
  <c r="EH432" i="8"/>
  <c r="GB432" i="8" s="1"/>
  <c r="EO526" i="8"/>
  <c r="EG526" i="8"/>
  <c r="EH526" i="8"/>
  <c r="EO394" i="8"/>
  <c r="EH394" i="8"/>
  <c r="GB394" i="8" s="1"/>
  <c r="EG394" i="8"/>
  <c r="EF124" i="8"/>
  <c r="FZ124" i="8"/>
  <c r="EO601" i="8"/>
  <c r="EG601" i="8"/>
  <c r="EH601" i="8"/>
  <c r="EO22" i="8"/>
  <c r="EH22" i="8"/>
  <c r="EG22" i="8"/>
  <c r="EO470" i="8"/>
  <c r="EG470" i="8"/>
  <c r="EH470" i="8"/>
  <c r="EO396" i="8"/>
  <c r="EH396" i="8"/>
  <c r="GB396" i="8" s="1"/>
  <c r="EG396" i="8"/>
  <c r="EQ372" i="8"/>
  <c r="EX372" i="8"/>
  <c r="EP372" i="8"/>
  <c r="EO250" i="8"/>
  <c r="EG250" i="8"/>
  <c r="EH250" i="8"/>
  <c r="EO212" i="8"/>
  <c r="EG212" i="8"/>
  <c r="EH212" i="8"/>
  <c r="EO591" i="8"/>
  <c r="EH591" i="8"/>
  <c r="EG591" i="8"/>
  <c r="FZ257" i="8"/>
  <c r="EF257" i="8"/>
  <c r="EO532" i="8"/>
  <c r="EG532" i="8"/>
  <c r="EH532" i="8"/>
  <c r="EO304" i="8"/>
  <c r="EG304" i="8"/>
  <c r="EH304" i="8"/>
  <c r="EX340" i="8"/>
  <c r="EQ340" i="8"/>
  <c r="EP340" i="8"/>
  <c r="EO81" i="8"/>
  <c r="EG81" i="8"/>
  <c r="EH81" i="8"/>
  <c r="EO436" i="8"/>
  <c r="EG436" i="8"/>
  <c r="EH436" i="8"/>
  <c r="EQ63" i="8"/>
  <c r="EX63" i="8"/>
  <c r="EP63" i="8"/>
  <c r="EO204" i="8"/>
  <c r="EH204" i="8"/>
  <c r="EG204" i="8"/>
  <c r="EO650" i="8"/>
  <c r="EG650" i="8"/>
  <c r="EH650" i="8"/>
  <c r="FZ576" i="8"/>
  <c r="EF576" i="8"/>
  <c r="EO169" i="8"/>
  <c r="EG169" i="8"/>
  <c r="EH169" i="8"/>
  <c r="EO122" i="8"/>
  <c r="EG122" i="8"/>
  <c r="EH122" i="8"/>
  <c r="EO15" i="8"/>
  <c r="EH15" i="8"/>
  <c r="EG15" i="8"/>
  <c r="EO141" i="8"/>
  <c r="EH141" i="8"/>
  <c r="EG141" i="8"/>
  <c r="EO353" i="8"/>
  <c r="EG353" i="8"/>
  <c r="EH353" i="8"/>
  <c r="EP75" i="8"/>
  <c r="EQ75" i="8"/>
  <c r="EX75" i="8"/>
  <c r="EO118" i="8"/>
  <c r="EG118" i="8"/>
  <c r="EH118" i="8"/>
  <c r="EO634" i="8"/>
  <c r="EG634" i="8"/>
  <c r="EH634" i="8"/>
  <c r="EO224" i="8"/>
  <c r="EG224" i="8"/>
  <c r="EH224" i="8"/>
  <c r="EO273" i="8"/>
  <c r="EG273" i="8"/>
  <c r="EH273" i="8"/>
  <c r="EQ360" i="8"/>
  <c r="EP360" i="8"/>
  <c r="EX360" i="8"/>
  <c r="EO330" i="8"/>
  <c r="EH330" i="8"/>
  <c r="EG330" i="8"/>
  <c r="EO384" i="8"/>
  <c r="EH384" i="8"/>
  <c r="EG384" i="8"/>
  <c r="EQ38" i="8"/>
  <c r="EX38" i="8"/>
  <c r="EP38" i="8"/>
  <c r="EO388" i="8"/>
  <c r="EH388" i="8"/>
  <c r="EG388" i="8"/>
  <c r="EO415" i="8"/>
  <c r="EG415" i="8"/>
  <c r="EH415" i="8"/>
  <c r="EO102" i="8"/>
  <c r="EG102" i="8"/>
  <c r="EH102" i="8"/>
  <c r="EO578" i="8"/>
  <c r="EH578" i="8"/>
  <c r="EG578" i="8"/>
  <c r="EO117" i="8"/>
  <c r="EH117" i="8"/>
  <c r="EG117" i="8"/>
  <c r="EO459" i="8"/>
  <c r="EG459" i="8"/>
  <c r="EH459" i="8"/>
  <c r="EO60" i="8"/>
  <c r="EG60" i="8"/>
  <c r="EH60" i="8"/>
  <c r="EO357" i="8"/>
  <c r="EH357" i="8"/>
  <c r="EG357" i="8"/>
  <c r="EO287" i="8"/>
  <c r="EH287" i="8"/>
  <c r="EG287" i="8"/>
  <c r="EO276" i="8"/>
  <c r="EH276" i="8"/>
  <c r="EG276" i="8"/>
  <c r="EO618" i="8"/>
  <c r="EH618" i="8"/>
  <c r="EG618" i="8"/>
  <c r="EO544" i="8"/>
  <c r="EH544" i="8"/>
  <c r="EG544" i="8"/>
  <c r="EO608" i="8"/>
  <c r="EH608" i="8"/>
  <c r="EG608" i="8"/>
  <c r="EO97" i="8"/>
  <c r="EG97" i="8"/>
  <c r="EH97" i="8"/>
  <c r="EO57" i="8"/>
  <c r="EG57" i="8"/>
  <c r="EH57" i="8"/>
  <c r="EO263" i="8"/>
  <c r="EH263" i="8"/>
  <c r="EG263" i="8"/>
  <c r="EO16" i="8"/>
  <c r="EH16" i="8"/>
  <c r="EG16" i="8"/>
  <c r="EO540" i="8"/>
  <c r="EH540" i="8"/>
  <c r="EG540" i="8"/>
  <c r="EO72" i="8"/>
  <c r="EG72" i="8"/>
  <c r="EH72" i="8"/>
  <c r="EO28" i="8"/>
  <c r="EG28" i="8"/>
  <c r="EH28" i="8"/>
  <c r="EO604" i="8"/>
  <c r="EG604" i="8"/>
  <c r="EH604" i="8"/>
  <c r="EF116" i="8"/>
  <c r="FZ116" i="8"/>
  <c r="EO451" i="8"/>
  <c r="EG451" i="8"/>
  <c r="EH451" i="8"/>
  <c r="EO178" i="8"/>
  <c r="EH178" i="8"/>
  <c r="EG178" i="8"/>
  <c r="EO370" i="8"/>
  <c r="EG370" i="8"/>
  <c r="EH370" i="8"/>
  <c r="EO53" i="8"/>
  <c r="EH53" i="8"/>
  <c r="EG53" i="8"/>
  <c r="EO383" i="8"/>
  <c r="EH383" i="8"/>
  <c r="EG383" i="8"/>
  <c r="EO636" i="8"/>
  <c r="EH636" i="8"/>
  <c r="EG636" i="8"/>
  <c r="EO103" i="8"/>
  <c r="EH103" i="8"/>
  <c r="EG103" i="8"/>
  <c r="EO614" i="8"/>
  <c r="EH614" i="8"/>
  <c r="EG614" i="8"/>
  <c r="EO439" i="8"/>
  <c r="EH439" i="8"/>
  <c r="EG439" i="8"/>
  <c r="EO345" i="8"/>
  <c r="EG345" i="8"/>
  <c r="EH345" i="8"/>
  <c r="GB345" i="8" s="1"/>
  <c r="EO185" i="8"/>
  <c r="EH185" i="8"/>
  <c r="EG185" i="8"/>
  <c r="EO100" i="8"/>
  <c r="EG100" i="8"/>
  <c r="EH100" i="8"/>
  <c r="EO308" i="8"/>
  <c r="EH308" i="8"/>
  <c r="EG308" i="8"/>
  <c r="EO313" i="8"/>
  <c r="EQ313" i="8" s="1"/>
  <c r="EG313" i="8"/>
  <c r="EO407" i="8"/>
  <c r="EG407" i="8"/>
  <c r="EH407" i="8"/>
  <c r="GB407" i="8" s="1"/>
  <c r="EP442" i="8"/>
  <c r="EX442" i="8"/>
  <c r="EQ442" i="8"/>
  <c r="EO542" i="8"/>
  <c r="EG542" i="8"/>
  <c r="EH542" i="8"/>
  <c r="EO647" i="8"/>
  <c r="EH647" i="8"/>
  <c r="EG647" i="8"/>
  <c r="EO453" i="8"/>
  <c r="EG453" i="8"/>
  <c r="EH453" i="8"/>
  <c r="EO27" i="8"/>
  <c r="EH27" i="8"/>
  <c r="EG27" i="8"/>
  <c r="X334" i="8"/>
  <c r="BS202" i="8"/>
  <c r="DY552" i="8" l="1"/>
  <c r="DX552" i="8"/>
  <c r="DY652" i="8"/>
  <c r="DX652" i="8"/>
  <c r="DX648" i="8"/>
  <c r="DY648" i="8"/>
  <c r="DY90" i="8"/>
  <c r="DX90" i="8"/>
  <c r="DX564" i="8"/>
  <c r="DY564" i="8"/>
  <c r="DX594" i="8"/>
  <c r="DY594" i="8"/>
  <c r="DY654" i="8"/>
  <c r="DX654" i="8"/>
  <c r="DX563" i="8"/>
  <c r="DY563" i="8"/>
  <c r="EX154" i="8"/>
  <c r="EP154" i="8"/>
  <c r="EQ154" i="8"/>
  <c r="DY655" i="8"/>
  <c r="DX655" i="8"/>
  <c r="DX571" i="8"/>
  <c r="DY571" i="8"/>
  <c r="DY582" i="8"/>
  <c r="DX582" i="8"/>
  <c r="DY610" i="8"/>
  <c r="DX610" i="8"/>
  <c r="DX593" i="8"/>
  <c r="DY593" i="8"/>
  <c r="DY576" i="8"/>
  <c r="DX576" i="8"/>
  <c r="DX645" i="8"/>
  <c r="DY645" i="8"/>
  <c r="EZ340" i="8"/>
  <c r="EY340" i="8"/>
  <c r="EP608" i="8"/>
  <c r="EQ608" i="8"/>
  <c r="EX608" i="8"/>
  <c r="EQ212" i="8"/>
  <c r="EX212" i="8"/>
  <c r="EP212" i="8"/>
  <c r="EP160" i="8"/>
  <c r="EQ160" i="8"/>
  <c r="EX160" i="8"/>
  <c r="EQ127" i="8"/>
  <c r="EX127" i="8"/>
  <c r="EP127" i="8"/>
  <c r="EX26" i="8"/>
  <c r="EP26" i="8"/>
  <c r="EQ26" i="8"/>
  <c r="EQ553" i="8"/>
  <c r="EX553" i="8"/>
  <c r="EP553" i="8"/>
  <c r="EX488" i="8"/>
  <c r="EQ488" i="8"/>
  <c r="EP488" i="8"/>
  <c r="EO132" i="8"/>
  <c r="EG132" i="8"/>
  <c r="EH132" i="8"/>
  <c r="EZ484" i="8"/>
  <c r="EY484" i="8"/>
  <c r="EQ181" i="8"/>
  <c r="EP181" i="8"/>
  <c r="EX181" i="8"/>
  <c r="EO341" i="8"/>
  <c r="EG341" i="8"/>
  <c r="EH341" i="8"/>
  <c r="GB341" i="8" s="1"/>
  <c r="EQ547" i="8"/>
  <c r="EX547" i="8"/>
  <c r="EP547" i="8"/>
  <c r="EQ274" i="8"/>
  <c r="EX274" i="8"/>
  <c r="EP274" i="8"/>
  <c r="EX523" i="8"/>
  <c r="EQ523" i="8"/>
  <c r="EP523" i="8"/>
  <c r="EQ107" i="8"/>
  <c r="EP107" i="8"/>
  <c r="EX107" i="8"/>
  <c r="EX191" i="8"/>
  <c r="EQ191" i="8"/>
  <c r="EP191" i="8"/>
  <c r="EQ391" i="8"/>
  <c r="EP391" i="8"/>
  <c r="EX391" i="8"/>
  <c r="EQ5" i="8"/>
  <c r="EP5" i="8"/>
  <c r="EX5" i="8"/>
  <c r="EQ308" i="8"/>
  <c r="EX308" i="8"/>
  <c r="EP308" i="8"/>
  <c r="EP355" i="8"/>
  <c r="EX355" i="8"/>
  <c r="EQ355" i="8"/>
  <c r="EX48" i="8"/>
  <c r="EP48" i="8"/>
  <c r="EQ48" i="8"/>
  <c r="EQ155" i="8"/>
  <c r="EP155" i="8"/>
  <c r="EX155" i="8"/>
  <c r="EX577" i="8"/>
  <c r="EP577" i="8"/>
  <c r="EQ577" i="8"/>
  <c r="EP478" i="8"/>
  <c r="EX478" i="8"/>
  <c r="EQ478" i="8"/>
  <c r="EP322" i="8"/>
  <c r="EQ322" i="8"/>
  <c r="EX322" i="8"/>
  <c r="EQ203" i="8"/>
  <c r="EP203" i="8"/>
  <c r="EX203" i="8"/>
  <c r="EX527" i="8"/>
  <c r="EQ527" i="8"/>
  <c r="EP527" i="8"/>
  <c r="EX226" i="8"/>
  <c r="EP226" i="8"/>
  <c r="EQ226" i="8"/>
  <c r="EQ278" i="8"/>
  <c r="EX278" i="8"/>
  <c r="EP278" i="8"/>
  <c r="EP350" i="8"/>
  <c r="EX350" i="8"/>
  <c r="EQ350" i="8"/>
  <c r="EQ613" i="8"/>
  <c r="EX613" i="8"/>
  <c r="EP613" i="8"/>
  <c r="EX513" i="8"/>
  <c r="EQ513" i="8"/>
  <c r="EP513" i="8"/>
  <c r="EP32" i="8"/>
  <c r="EX32" i="8"/>
  <c r="EQ32" i="8"/>
  <c r="EX133" i="8"/>
  <c r="EQ133" i="8"/>
  <c r="EP133" i="8"/>
  <c r="EO164" i="8"/>
  <c r="EH164" i="8"/>
  <c r="EG164" i="8"/>
  <c r="EO119" i="8"/>
  <c r="EG119" i="8"/>
  <c r="EH119" i="8"/>
  <c r="EP497" i="8"/>
  <c r="EQ497" i="8"/>
  <c r="EX497" i="8"/>
  <c r="EX106" i="8"/>
  <c r="EQ106" i="8"/>
  <c r="EP106" i="8"/>
  <c r="EO208" i="8"/>
  <c r="EG208" i="8"/>
  <c r="EH208" i="8"/>
  <c r="EQ633" i="8"/>
  <c r="EP633" i="8"/>
  <c r="EX633" i="8"/>
  <c r="EP346" i="8"/>
  <c r="EQ346" i="8"/>
  <c r="EX346" i="8"/>
  <c r="EP597" i="8"/>
  <c r="EQ597" i="8"/>
  <c r="EX597" i="8"/>
  <c r="EP31" i="8"/>
  <c r="EX31" i="8"/>
  <c r="EQ31" i="8"/>
  <c r="EQ580" i="8"/>
  <c r="EX580" i="8"/>
  <c r="EP580" i="8"/>
  <c r="EP292" i="8"/>
  <c r="EX292" i="8"/>
  <c r="EQ292" i="8"/>
  <c r="EX23" i="8"/>
  <c r="EQ23" i="8"/>
  <c r="EP23" i="8"/>
  <c r="EQ653" i="8"/>
  <c r="EX653" i="8"/>
  <c r="EP653" i="8"/>
  <c r="EX452" i="8"/>
  <c r="EP452" i="8"/>
  <c r="EQ452" i="8"/>
  <c r="EQ606" i="8"/>
  <c r="EX606" i="8"/>
  <c r="EP606" i="8"/>
  <c r="EQ241" i="8"/>
  <c r="EP241" i="8"/>
  <c r="EX241" i="8"/>
  <c r="EP52" i="8"/>
  <c r="EQ52" i="8"/>
  <c r="EX52" i="8"/>
  <c r="EQ366" i="8"/>
  <c r="EX366" i="8"/>
  <c r="EP366" i="8"/>
  <c r="EP587" i="8"/>
  <c r="EQ587" i="8"/>
  <c r="EX587" i="8"/>
  <c r="EY14" i="8"/>
  <c r="EZ14" i="8"/>
  <c r="EQ505" i="8"/>
  <c r="EP505" i="8"/>
  <c r="EX505" i="8"/>
  <c r="EO582" i="8"/>
  <c r="EH582" i="8"/>
  <c r="EG582" i="8"/>
  <c r="EX463" i="8"/>
  <c r="EQ463" i="8"/>
  <c r="EP463" i="8"/>
  <c r="EO210" i="8"/>
  <c r="EH210" i="8"/>
  <c r="EG210" i="8"/>
  <c r="EY223" i="8"/>
  <c r="EZ223" i="8"/>
  <c r="EY489" i="8"/>
  <c r="EZ489" i="8"/>
  <c r="EQ506" i="8"/>
  <c r="EP506" i="8"/>
  <c r="EX506" i="8"/>
  <c r="EY144" i="8"/>
  <c r="EX156" i="8"/>
  <c r="EQ156" i="8"/>
  <c r="EP156" i="8"/>
  <c r="EX453" i="8"/>
  <c r="EQ453" i="8"/>
  <c r="EP453" i="8"/>
  <c r="EY442" i="8"/>
  <c r="EZ442" i="8"/>
  <c r="EX614" i="8"/>
  <c r="EQ614" i="8"/>
  <c r="EP614" i="8"/>
  <c r="EQ72" i="8"/>
  <c r="EX72" i="8"/>
  <c r="EP72" i="8"/>
  <c r="EP618" i="8"/>
  <c r="EQ618" i="8"/>
  <c r="EX618" i="8"/>
  <c r="EP102" i="8"/>
  <c r="EQ102" i="8"/>
  <c r="EX102" i="8"/>
  <c r="EY38" i="8"/>
  <c r="EZ38" i="8"/>
  <c r="EY360" i="8"/>
  <c r="EZ360" i="8"/>
  <c r="EX224" i="8"/>
  <c r="EP224" i="8"/>
  <c r="EQ224" i="8"/>
  <c r="EX169" i="8"/>
  <c r="EQ169" i="8"/>
  <c r="EP169" i="8"/>
  <c r="EQ204" i="8"/>
  <c r="EX204" i="8"/>
  <c r="EP204" i="8"/>
  <c r="EP289" i="8"/>
  <c r="EX289" i="8"/>
  <c r="EQ289" i="8"/>
  <c r="EQ395" i="8"/>
  <c r="EX395" i="8"/>
  <c r="EP395" i="8"/>
  <c r="EQ233" i="8"/>
  <c r="EP233" i="8"/>
  <c r="EX233" i="8"/>
  <c r="EX120" i="8"/>
  <c r="EP120" i="8"/>
  <c r="EQ120" i="8"/>
  <c r="EQ622" i="8"/>
  <c r="EP622" i="8"/>
  <c r="EX622" i="8"/>
  <c r="EX294" i="8"/>
  <c r="EP294" i="8"/>
  <c r="EQ294" i="8"/>
  <c r="EO123" i="8"/>
  <c r="EG123" i="8"/>
  <c r="EH123" i="8"/>
  <c r="EP406" i="8"/>
  <c r="EX406" i="8"/>
  <c r="EQ406" i="8"/>
  <c r="EP425" i="8"/>
  <c r="EQ425" i="8"/>
  <c r="EX425" i="8"/>
  <c r="EZ45" i="8"/>
  <c r="EY45" i="8"/>
  <c r="EP74" i="8"/>
  <c r="EQ74" i="8"/>
  <c r="EX74" i="8"/>
  <c r="EQ4" i="8"/>
  <c r="EX4" i="8"/>
  <c r="EP4" i="8"/>
  <c r="EQ271" i="8"/>
  <c r="EP271" i="8"/>
  <c r="EX271" i="8"/>
  <c r="EO37" i="8"/>
  <c r="EH37" i="8"/>
  <c r="EG37" i="8"/>
  <c r="EX310" i="8"/>
  <c r="EP310" i="8"/>
  <c r="EQ310" i="8"/>
  <c r="EP328" i="8"/>
  <c r="EQ328" i="8"/>
  <c r="EX328" i="8"/>
  <c r="EX656" i="8"/>
  <c r="EQ656" i="8"/>
  <c r="EP656" i="8"/>
  <c r="EX182" i="8"/>
  <c r="EP182" i="8"/>
  <c r="EQ182" i="8"/>
  <c r="EX385" i="8"/>
  <c r="EQ385" i="8"/>
  <c r="EP385" i="8"/>
  <c r="EQ71" i="8"/>
  <c r="EX71" i="8"/>
  <c r="EP71" i="8"/>
  <c r="EP61" i="8"/>
  <c r="EQ61" i="8"/>
  <c r="EX61" i="8"/>
  <c r="EP69" i="8"/>
  <c r="EQ69" i="8"/>
  <c r="EX69" i="8"/>
  <c r="EX40" i="8"/>
  <c r="EP40" i="8"/>
  <c r="EQ40" i="8"/>
  <c r="EX413" i="8"/>
  <c r="EQ413" i="8"/>
  <c r="EP413" i="8"/>
  <c r="EY98" i="8"/>
  <c r="EZ98" i="8"/>
  <c r="EX581" i="8"/>
  <c r="EP581" i="8"/>
  <c r="EQ581" i="8"/>
  <c r="EX472" i="8"/>
  <c r="EP472" i="8"/>
  <c r="EQ472" i="8"/>
  <c r="EY55" i="8"/>
  <c r="EZ55" i="8"/>
  <c r="EQ541" i="8"/>
  <c r="EP541" i="8"/>
  <c r="EX541" i="8"/>
  <c r="EO183" i="8"/>
  <c r="EG183" i="8"/>
  <c r="EH183" i="8"/>
  <c r="EX490" i="8"/>
  <c r="EP490" i="8"/>
  <c r="EQ490" i="8"/>
  <c r="EP290" i="8"/>
  <c r="EQ290" i="8"/>
  <c r="EX290" i="8"/>
  <c r="EY184" i="8"/>
  <c r="EZ184" i="8"/>
  <c r="EX280" i="8"/>
  <c r="EP280" i="8"/>
  <c r="EQ280" i="8"/>
  <c r="EO356" i="8"/>
  <c r="EH356" i="8"/>
  <c r="EG356" i="8"/>
  <c r="EP284" i="8"/>
  <c r="EQ284" i="8"/>
  <c r="EX284" i="8"/>
  <c r="EY151" i="8"/>
  <c r="EZ151" i="8"/>
  <c r="EZ632" i="8"/>
  <c r="EY632" i="8"/>
  <c r="EX29" i="8"/>
  <c r="EP29" i="8"/>
  <c r="EQ29" i="8"/>
  <c r="EP375" i="8"/>
  <c r="EX375" i="8"/>
  <c r="EQ375" i="8"/>
  <c r="EX444" i="8"/>
  <c r="EP444" i="8"/>
  <c r="EQ444" i="8"/>
  <c r="EP509" i="8"/>
  <c r="EX509" i="8"/>
  <c r="EQ509" i="8"/>
  <c r="EQ189" i="8"/>
  <c r="EP189" i="8"/>
  <c r="EX189" i="8"/>
  <c r="EX153" i="8"/>
  <c r="EP153" i="8"/>
  <c r="EQ153" i="8"/>
  <c r="EP9" i="8"/>
  <c r="EQ9" i="8"/>
  <c r="EX9" i="8"/>
  <c r="EP373" i="8"/>
  <c r="EQ373" i="8"/>
  <c r="EX373" i="8"/>
  <c r="EQ92" i="8"/>
  <c r="EP92" i="8"/>
  <c r="EX92" i="8"/>
  <c r="EO539" i="8"/>
  <c r="EH539" i="8"/>
  <c r="EG539" i="8"/>
  <c r="EO167" i="8"/>
  <c r="EG167" i="8"/>
  <c r="EH167" i="8"/>
  <c r="EQ416" i="8"/>
  <c r="EX416" i="8"/>
  <c r="EP416" i="8"/>
  <c r="EQ461" i="8"/>
  <c r="EP461" i="8"/>
  <c r="EX461" i="8"/>
  <c r="EP464" i="8"/>
  <c r="EQ464" i="8"/>
  <c r="EX464" i="8"/>
  <c r="EQ507" i="8"/>
  <c r="EP507" i="8"/>
  <c r="EX507" i="8"/>
  <c r="EO564" i="8"/>
  <c r="EG564" i="8"/>
  <c r="EH564" i="8"/>
  <c r="EX380" i="8"/>
  <c r="EQ380" i="8"/>
  <c r="EP380" i="8"/>
  <c r="EQ405" i="8"/>
  <c r="EX405" i="8"/>
  <c r="EP405" i="8"/>
  <c r="EP537" i="8"/>
  <c r="EQ537" i="8"/>
  <c r="EX537" i="8"/>
  <c r="EO648" i="8"/>
  <c r="EH648" i="8"/>
  <c r="EG648" i="8"/>
  <c r="EQ441" i="8"/>
  <c r="EP441" i="8"/>
  <c r="EX441" i="8"/>
  <c r="EX345" i="8"/>
  <c r="EQ345" i="8"/>
  <c r="EP345" i="8"/>
  <c r="EP117" i="8"/>
  <c r="EX117" i="8"/>
  <c r="EQ117" i="8"/>
  <c r="EY63" i="8"/>
  <c r="EZ63" i="8"/>
  <c r="EQ501" i="8"/>
  <c r="EX501" i="8"/>
  <c r="EP501" i="8"/>
  <c r="EX297" i="8"/>
  <c r="EQ297" i="8"/>
  <c r="EP297" i="8"/>
  <c r="EQ176" i="8"/>
  <c r="EP176" i="8"/>
  <c r="EX176" i="8"/>
  <c r="EQ248" i="8"/>
  <c r="EP248" i="8"/>
  <c r="EX248" i="8"/>
  <c r="EQ85" i="8"/>
  <c r="EX85" i="8"/>
  <c r="EP85" i="8"/>
  <c r="EZ495" i="8"/>
  <c r="EY495" i="8"/>
  <c r="EQ468" i="8"/>
  <c r="EP468" i="8"/>
  <c r="EX468" i="8"/>
  <c r="EO594" i="8"/>
  <c r="EG594" i="8"/>
  <c r="EH594" i="8"/>
  <c r="EO143" i="8"/>
  <c r="EG143" i="8"/>
  <c r="EH143" i="8"/>
  <c r="EY258" i="8"/>
  <c r="EZ258" i="8"/>
  <c r="EX130" i="8"/>
  <c r="EQ130" i="8"/>
  <c r="EP130" i="8"/>
  <c r="EP595" i="8"/>
  <c r="EQ595" i="8"/>
  <c r="EX595" i="8"/>
  <c r="EY440" i="8"/>
  <c r="EZ440" i="8"/>
  <c r="EX302" i="8"/>
  <c r="EP302" i="8"/>
  <c r="EQ302" i="8"/>
  <c r="EQ399" i="8"/>
  <c r="EP399" i="8"/>
  <c r="EY7" i="8"/>
  <c r="EZ7" i="8"/>
  <c r="EO54" i="8"/>
  <c r="EH54" i="8"/>
  <c r="EG54" i="8"/>
  <c r="EX357" i="8"/>
  <c r="EQ357" i="8"/>
  <c r="EP357" i="8"/>
  <c r="EX22" i="8"/>
  <c r="EQ22" i="8"/>
  <c r="EP22" i="8"/>
  <c r="EO593" i="8"/>
  <c r="EH593" i="8"/>
  <c r="EG593" i="8"/>
  <c r="EX515" i="8"/>
  <c r="EP515" i="8"/>
  <c r="EQ515" i="8"/>
  <c r="EQ619" i="8"/>
  <c r="EP619" i="8"/>
  <c r="EX619" i="8"/>
  <c r="EP166" i="8"/>
  <c r="EQ166" i="8"/>
  <c r="EX166" i="8"/>
  <c r="EX36" i="8"/>
  <c r="EQ36" i="8"/>
  <c r="EP36" i="8"/>
  <c r="EP512" i="8"/>
  <c r="EQ512" i="8"/>
  <c r="EX512" i="8"/>
  <c r="EO115" i="8"/>
  <c r="EH115" i="8"/>
  <c r="EG115" i="8"/>
  <c r="EX229" i="8"/>
  <c r="EP229" i="8"/>
  <c r="EQ229" i="8"/>
  <c r="EP585" i="8"/>
  <c r="EX585" i="8"/>
  <c r="EQ585" i="8"/>
  <c r="EQ185" i="8"/>
  <c r="EX185" i="8"/>
  <c r="EP185" i="8"/>
  <c r="EX370" i="8"/>
  <c r="EQ370" i="8"/>
  <c r="EP370" i="8"/>
  <c r="EO116" i="8"/>
  <c r="EH116" i="8"/>
  <c r="EG116" i="8"/>
  <c r="EP97" i="8"/>
  <c r="EX97" i="8"/>
  <c r="EQ97" i="8"/>
  <c r="EP459" i="8"/>
  <c r="EX459" i="8"/>
  <c r="EQ459" i="8"/>
  <c r="EP330" i="8"/>
  <c r="EX330" i="8"/>
  <c r="EQ330" i="8"/>
  <c r="EY75" i="8"/>
  <c r="EZ75" i="8"/>
  <c r="EX141" i="8"/>
  <c r="EZ141" i="8" s="1"/>
  <c r="EQ141" i="8"/>
  <c r="EP141" i="8"/>
  <c r="EQ304" i="8"/>
  <c r="EP304" i="8"/>
  <c r="EX304" i="8"/>
  <c r="EP591" i="8"/>
  <c r="EX591" i="8"/>
  <c r="EQ591" i="8"/>
  <c r="EY372" i="8"/>
  <c r="EZ372" i="8"/>
  <c r="EP432" i="8"/>
  <c r="EQ432" i="8"/>
  <c r="EX432" i="8"/>
  <c r="EQ477" i="8"/>
  <c r="EP477" i="8"/>
  <c r="EX477" i="8"/>
  <c r="EX602" i="8"/>
  <c r="EQ602" i="8"/>
  <c r="EP602" i="8"/>
  <c r="EX303" i="8"/>
  <c r="EQ303" i="8"/>
  <c r="EP303" i="8"/>
  <c r="EP528" i="8"/>
  <c r="EX528" i="8"/>
  <c r="EQ528" i="8"/>
  <c r="EP112" i="8"/>
  <c r="EQ112" i="8"/>
  <c r="EX112" i="8"/>
  <c r="EP646" i="8"/>
  <c r="EQ646" i="8"/>
  <c r="EX646" i="8"/>
  <c r="EQ285" i="8"/>
  <c r="EX285" i="8"/>
  <c r="EP285" i="8"/>
  <c r="EX125" i="8"/>
  <c r="EP125" i="8"/>
  <c r="EQ125" i="8"/>
  <c r="EP609" i="8"/>
  <c r="EX609" i="8"/>
  <c r="EQ609" i="8"/>
  <c r="EQ58" i="8"/>
  <c r="EP58" i="8"/>
  <c r="EX58" i="8"/>
  <c r="EO331" i="8"/>
  <c r="EG331" i="8"/>
  <c r="EH331" i="8"/>
  <c r="EQ221" i="8"/>
  <c r="EX221" i="8"/>
  <c r="EP221" i="8"/>
  <c r="EQ228" i="8"/>
  <c r="EX228" i="8"/>
  <c r="EP228" i="8"/>
  <c r="EQ146" i="8"/>
  <c r="EP146" i="8"/>
  <c r="EX146" i="8"/>
  <c r="EZ146" i="8" s="1"/>
  <c r="EQ41" i="8"/>
  <c r="EP41" i="8"/>
  <c r="EX41" i="8"/>
  <c r="EP307" i="8"/>
  <c r="EX307" i="8"/>
  <c r="EQ307" i="8"/>
  <c r="EQ502" i="8"/>
  <c r="EX502" i="8"/>
  <c r="EP502" i="8"/>
  <c r="EQ426" i="8"/>
  <c r="EP426" i="8"/>
  <c r="EX426" i="8"/>
  <c r="EQ458" i="8"/>
  <c r="EP458" i="8"/>
  <c r="EX458" i="8"/>
  <c r="EQ138" i="8"/>
  <c r="EP138" i="8"/>
  <c r="EX138" i="8"/>
  <c r="EX25" i="8"/>
  <c r="EQ25" i="8"/>
  <c r="EP25" i="8"/>
  <c r="EX485" i="8"/>
  <c r="EP485" i="8"/>
  <c r="EQ485" i="8"/>
  <c r="EX159" i="8"/>
  <c r="EQ159" i="8"/>
  <c r="EP159" i="8"/>
  <c r="EQ62" i="8"/>
  <c r="EP62" i="8"/>
  <c r="EX62" i="8"/>
  <c r="EX354" i="8"/>
  <c r="EP354" i="8"/>
  <c r="EQ354" i="8"/>
  <c r="EO161" i="8"/>
  <c r="EH161" i="8"/>
  <c r="EG161" i="8"/>
  <c r="EP543" i="8"/>
  <c r="EX543" i="8"/>
  <c r="EQ543" i="8"/>
  <c r="EP435" i="8"/>
  <c r="EX435" i="8"/>
  <c r="EQ435" i="8"/>
  <c r="EP530" i="8"/>
  <c r="EQ530" i="8"/>
  <c r="EX530" i="8"/>
  <c r="EX503" i="8"/>
  <c r="EQ503" i="8"/>
  <c r="EP503" i="8"/>
  <c r="EO538" i="8"/>
  <c r="EH538" i="8"/>
  <c r="EG538" i="8"/>
  <c r="EX121" i="8"/>
  <c r="EP121" i="8"/>
  <c r="EQ121" i="8"/>
  <c r="EX11" i="8"/>
  <c r="EQ11" i="8"/>
  <c r="EP11" i="8"/>
  <c r="EO655" i="8"/>
  <c r="EH655" i="8"/>
  <c r="EG655" i="8"/>
  <c r="EO140" i="8"/>
  <c r="EG140" i="8"/>
  <c r="EH140" i="8"/>
  <c r="EQ279" i="8"/>
  <c r="EX279" i="8"/>
  <c r="EP279" i="8"/>
  <c r="EO504" i="8"/>
  <c r="EG504" i="8"/>
  <c r="EH504" i="8"/>
  <c r="EP651" i="8"/>
  <c r="EX651" i="8"/>
  <c r="EQ651" i="8"/>
  <c r="EP605" i="8"/>
  <c r="EQ605" i="8"/>
  <c r="EX605" i="8"/>
  <c r="EZ605" i="8" s="1"/>
  <c r="EX368" i="8"/>
  <c r="EP368" i="8"/>
  <c r="EQ368" i="8"/>
  <c r="EQ352" i="8"/>
  <c r="EP352" i="8"/>
  <c r="EX352" i="8"/>
  <c r="EY333" i="8"/>
  <c r="EZ333" i="8"/>
  <c r="EQ298" i="8"/>
  <c r="EP298" i="8"/>
  <c r="EX298" i="8"/>
  <c r="EX431" i="8"/>
  <c r="EP431" i="8"/>
  <c r="EQ431" i="8"/>
  <c r="EQ296" i="8"/>
  <c r="EX296" i="8"/>
  <c r="EP296" i="8"/>
  <c r="EO652" i="8"/>
  <c r="EH652" i="8"/>
  <c r="EG652" i="8"/>
  <c r="EP282" i="8"/>
  <c r="EX282" i="8"/>
  <c r="EQ282" i="8"/>
  <c r="EZ243" i="8"/>
  <c r="EY243" i="8"/>
  <c r="EX6" i="8"/>
  <c r="EQ6" i="8"/>
  <c r="EP6" i="8"/>
  <c r="EP187" i="8"/>
  <c r="EX187" i="8"/>
  <c r="EQ187" i="8"/>
  <c r="EP150" i="8"/>
  <c r="EX150" i="8"/>
  <c r="EQ150" i="8"/>
  <c r="EX152" i="8"/>
  <c r="EP152" i="8"/>
  <c r="EQ152" i="8"/>
  <c r="EZ465" i="8"/>
  <c r="EY465" i="8"/>
  <c r="EQ21" i="8"/>
  <c r="EP21" i="8"/>
  <c r="EX21" i="8"/>
  <c r="EP79" i="8"/>
  <c r="EX79" i="8"/>
  <c r="EQ79" i="8"/>
  <c r="EZ231" i="8"/>
  <c r="EY231" i="8"/>
  <c r="EQ402" i="8"/>
  <c r="EX402" i="8"/>
  <c r="EP402" i="8"/>
  <c r="EX590" i="8"/>
  <c r="EP590" i="8"/>
  <c r="EQ590" i="8"/>
  <c r="EO139" i="8"/>
  <c r="EG139" i="8"/>
  <c r="EH139" i="8"/>
  <c r="EQ542" i="8"/>
  <c r="EX542" i="8"/>
  <c r="EP542" i="8"/>
  <c r="EX313" i="8"/>
  <c r="EY313" i="8" s="1"/>
  <c r="EP313" i="8"/>
  <c r="EP636" i="8"/>
  <c r="EX636" i="8"/>
  <c r="EQ636" i="8"/>
  <c r="EQ16" i="8"/>
  <c r="EP16" i="8"/>
  <c r="EX16" i="8"/>
  <c r="EP287" i="8"/>
  <c r="EQ287" i="8"/>
  <c r="EX287" i="8"/>
  <c r="EQ388" i="8"/>
  <c r="EP388" i="8"/>
  <c r="EX388" i="8"/>
  <c r="EX118" i="8"/>
  <c r="EQ118" i="8"/>
  <c r="EP118" i="8"/>
  <c r="EX436" i="8"/>
  <c r="EQ436" i="8"/>
  <c r="EP436" i="8"/>
  <c r="EP470" i="8"/>
  <c r="EX470" i="8"/>
  <c r="EQ470" i="8"/>
  <c r="EO124" i="8"/>
  <c r="EG124" i="8"/>
  <c r="EH124" i="8"/>
  <c r="EX620" i="8"/>
  <c r="EQ620" i="8"/>
  <c r="EP620" i="8"/>
  <c r="EO639" i="8"/>
  <c r="EG639" i="8"/>
  <c r="EH639" i="8"/>
  <c r="EQ49" i="8"/>
  <c r="EP49" i="8"/>
  <c r="EX49" i="8"/>
  <c r="EO480" i="8"/>
  <c r="EG480" i="8"/>
  <c r="EH480" i="8"/>
  <c r="EY462" i="8"/>
  <c r="EZ462" i="8"/>
  <c r="EP572" i="8"/>
  <c r="EX572" i="8"/>
  <c r="EQ572" i="8"/>
  <c r="EO552" i="8"/>
  <c r="EH552" i="8"/>
  <c r="EG552" i="8"/>
  <c r="EY34" i="8"/>
  <c r="EZ34" i="8"/>
  <c r="EP318" i="8"/>
  <c r="EQ318" i="8"/>
  <c r="EX318" i="8"/>
  <c r="EQ469" i="8"/>
  <c r="EP469" i="8"/>
  <c r="EX469" i="8"/>
  <c r="EO332" i="8"/>
  <c r="EG332" i="8"/>
  <c r="EH332" i="8"/>
  <c r="EQ417" i="8"/>
  <c r="EP417" i="8"/>
  <c r="EX417" i="8"/>
  <c r="EQ111" i="8"/>
  <c r="EP111" i="8"/>
  <c r="EX111" i="8"/>
  <c r="EP291" i="8"/>
  <c r="EX291" i="8"/>
  <c r="EQ291" i="8"/>
  <c r="EX80" i="8"/>
  <c r="EQ80" i="8"/>
  <c r="EP80" i="8"/>
  <c r="EX592" i="8"/>
  <c r="EQ592" i="8"/>
  <c r="EP592" i="8"/>
  <c r="EY635" i="8"/>
  <c r="EZ635" i="8"/>
  <c r="EO571" i="8"/>
  <c r="EH571" i="8"/>
  <c r="EG571" i="8"/>
  <c r="EO84" i="8"/>
  <c r="EH84" i="8"/>
  <c r="EG84" i="8"/>
  <c r="EP240" i="8"/>
  <c r="EX240" i="8"/>
  <c r="EQ240" i="8"/>
  <c r="EP309" i="8"/>
  <c r="EX309" i="8"/>
  <c r="EQ309" i="8"/>
  <c r="EX491" i="8"/>
  <c r="EQ491" i="8"/>
  <c r="EP491" i="8"/>
  <c r="EP222" i="8"/>
  <c r="EQ222" i="8"/>
  <c r="EX222" i="8"/>
  <c r="EO563" i="8"/>
  <c r="EG563" i="8"/>
  <c r="EH563" i="8"/>
  <c r="EP13" i="8"/>
  <c r="EQ13" i="8"/>
  <c r="EX13" i="8"/>
  <c r="EQ110" i="8"/>
  <c r="EX110" i="8"/>
  <c r="EP110" i="8"/>
  <c r="EP43" i="8"/>
  <c r="EX43" i="8"/>
  <c r="EQ43" i="8"/>
  <c r="EQ177" i="8"/>
  <c r="EP177" i="8"/>
  <c r="EX177" i="8"/>
  <c r="EQ588" i="8"/>
  <c r="EX588" i="8"/>
  <c r="EP588" i="8"/>
  <c r="EY95" i="8"/>
  <c r="EZ95" i="8"/>
  <c r="EP574" i="8"/>
  <c r="EQ574" i="8"/>
  <c r="EX574" i="8"/>
  <c r="EX311" i="8"/>
  <c r="EQ311" i="8"/>
  <c r="EP311" i="8"/>
  <c r="EZ186" i="8"/>
  <c r="EY186" i="8"/>
  <c r="EZ369" i="8"/>
  <c r="EY369" i="8"/>
  <c r="EX300" i="8"/>
  <c r="EQ300" i="8"/>
  <c r="EP300" i="8"/>
  <c r="EO654" i="8"/>
  <c r="EH654" i="8"/>
  <c r="EG654" i="8"/>
  <c r="EP163" i="8"/>
  <c r="EQ163" i="8"/>
  <c r="EX163" i="8"/>
  <c r="EQ301" i="8"/>
  <c r="EX301" i="8"/>
  <c r="EP301" i="8"/>
  <c r="EY158" i="8"/>
  <c r="EZ158" i="8"/>
  <c r="EP424" i="8"/>
  <c r="EQ424" i="8"/>
  <c r="EX424" i="8"/>
  <c r="EQ400" i="8"/>
  <c r="EP400" i="8"/>
  <c r="EX400" i="8"/>
  <c r="EP312" i="8"/>
  <c r="EX312" i="8"/>
  <c r="EY312" i="8" s="1"/>
  <c r="EQ51" i="8"/>
  <c r="EP51" i="8"/>
  <c r="EX51" i="8"/>
  <c r="EQ559" i="8"/>
  <c r="EX559" i="8"/>
  <c r="EP559" i="8"/>
  <c r="EP630" i="8"/>
  <c r="EQ630" i="8"/>
  <c r="EX630" i="8"/>
  <c r="EP494" i="8"/>
  <c r="EQ494" i="8"/>
  <c r="EX494" i="8"/>
  <c r="EX219" i="8"/>
  <c r="EQ219" i="8"/>
  <c r="EP219" i="8"/>
  <c r="EX288" i="8"/>
  <c r="EQ288" i="8"/>
  <c r="EP288" i="8"/>
  <c r="EQ113" i="8"/>
  <c r="EX113" i="8"/>
  <c r="EP113" i="8"/>
  <c r="EX220" i="8"/>
  <c r="EP220" i="8"/>
  <c r="EQ220" i="8"/>
  <c r="EP570" i="8"/>
  <c r="EX570" i="8"/>
  <c r="EQ570" i="8"/>
  <c r="EQ525" i="8"/>
  <c r="EX525" i="8"/>
  <c r="EP525" i="8"/>
  <c r="EQ188" i="8"/>
  <c r="EP188" i="8"/>
  <c r="EX188" i="8"/>
  <c r="EX644" i="8"/>
  <c r="EP644" i="8"/>
  <c r="EQ644" i="8"/>
  <c r="EX561" i="8"/>
  <c r="EQ561" i="8"/>
  <c r="EP561" i="8"/>
  <c r="EP382" i="8"/>
  <c r="EX382" i="8"/>
  <c r="EQ382" i="8"/>
  <c r="EP473" i="8"/>
  <c r="EQ473" i="8"/>
  <c r="EX473" i="8"/>
  <c r="EP460" i="8"/>
  <c r="EX460" i="8"/>
  <c r="EQ460" i="8"/>
  <c r="EZ39" i="8"/>
  <c r="EY39" i="8"/>
  <c r="EX295" i="8"/>
  <c r="EP295" i="8"/>
  <c r="EQ295" i="8"/>
  <c r="EP493" i="8"/>
  <c r="EX493" i="8"/>
  <c r="EQ493" i="8"/>
  <c r="EY264" i="8"/>
  <c r="EZ264" i="8"/>
  <c r="EQ456" i="8"/>
  <c r="EX456" i="8"/>
  <c r="EP456" i="8"/>
  <c r="EP178" i="8"/>
  <c r="EX178" i="8"/>
  <c r="EQ178" i="8"/>
  <c r="EP15" i="8"/>
  <c r="EQ15" i="8"/>
  <c r="EX15" i="8"/>
  <c r="EP145" i="8"/>
  <c r="EX145" i="8"/>
  <c r="EZ145" i="8" s="1"/>
  <c r="EQ145" i="8"/>
  <c r="EX483" i="8"/>
  <c r="EQ483" i="8"/>
  <c r="EP483" i="8"/>
  <c r="EQ560" i="8"/>
  <c r="EP560" i="8"/>
  <c r="EX560" i="8"/>
  <c r="EX562" i="8"/>
  <c r="EP562" i="8"/>
  <c r="EQ562" i="8"/>
  <c r="EX529" i="8"/>
  <c r="EP529" i="8"/>
  <c r="EQ529" i="8"/>
  <c r="EQ498" i="8"/>
  <c r="EP498" i="8"/>
  <c r="EX498" i="8"/>
  <c r="EP251" i="8"/>
  <c r="EQ251" i="8"/>
  <c r="EP387" i="8"/>
  <c r="EX387" i="8"/>
  <c r="EQ387" i="8"/>
  <c r="EZ19" i="8"/>
  <c r="EY19" i="8"/>
  <c r="EP500" i="8"/>
  <c r="EQ500" i="8"/>
  <c r="EX500" i="8"/>
  <c r="EX403" i="8"/>
  <c r="EP403" i="8"/>
  <c r="EQ403" i="8"/>
  <c r="EP206" i="8"/>
  <c r="EQ206" i="8"/>
  <c r="EX206" i="8"/>
  <c r="EQ263" i="8"/>
  <c r="EX263" i="8"/>
  <c r="EP263" i="8"/>
  <c r="EX270" i="8"/>
  <c r="EP270" i="8"/>
  <c r="EQ270" i="8"/>
  <c r="EP451" i="8"/>
  <c r="EX451" i="8"/>
  <c r="EQ451" i="8"/>
  <c r="EX544" i="8"/>
  <c r="EP544" i="8"/>
  <c r="EQ544" i="8"/>
  <c r="EQ578" i="8"/>
  <c r="EP578" i="8"/>
  <c r="EX578" i="8"/>
  <c r="EP122" i="8"/>
  <c r="EQ122" i="8"/>
  <c r="EX122" i="8"/>
  <c r="EP250" i="8"/>
  <c r="EX250" i="8"/>
  <c r="EQ250" i="8"/>
  <c r="EO479" i="8"/>
  <c r="EH479" i="8"/>
  <c r="EG479" i="8"/>
  <c r="EX615" i="8"/>
  <c r="EQ615" i="8"/>
  <c r="EP615" i="8"/>
  <c r="EX12" i="8"/>
  <c r="EP12" i="8"/>
  <c r="EQ12" i="8"/>
  <c r="EY428" i="8"/>
  <c r="EZ428" i="8"/>
  <c r="EX217" i="8"/>
  <c r="EQ217" i="8"/>
  <c r="EP217" i="8"/>
  <c r="EQ573" i="8"/>
  <c r="EP573" i="8"/>
  <c r="EX573" i="8"/>
  <c r="EO610" i="8"/>
  <c r="EH610" i="8"/>
  <c r="EG610" i="8"/>
  <c r="EX338" i="8"/>
  <c r="EZ338" i="8" s="1"/>
  <c r="EQ338" i="8"/>
  <c r="EP338" i="8"/>
  <c r="EP486" i="8"/>
  <c r="EQ486" i="8"/>
  <c r="EX486" i="8"/>
  <c r="EX136" i="8"/>
  <c r="EQ136" i="8"/>
  <c r="EP136" i="8"/>
  <c r="EX430" i="8"/>
  <c r="EP430" i="8"/>
  <c r="EQ430" i="8"/>
  <c r="EQ516" i="8"/>
  <c r="EP516" i="8"/>
  <c r="EX516" i="8"/>
  <c r="EQ649" i="8"/>
  <c r="EP649" i="8"/>
  <c r="EX649" i="8"/>
  <c r="EX93" i="8"/>
  <c r="EP93" i="8"/>
  <c r="EQ93" i="8"/>
  <c r="EQ359" i="8"/>
  <c r="EP359" i="8"/>
  <c r="EX359" i="8"/>
  <c r="EP481" i="8"/>
  <c r="EX481" i="8"/>
  <c r="EQ481" i="8"/>
  <c r="EQ557" i="8"/>
  <c r="EP557" i="8"/>
  <c r="EX557" i="8"/>
  <c r="EQ202" i="8"/>
  <c r="EP202" i="8"/>
  <c r="EX202" i="8"/>
  <c r="EP603" i="8"/>
  <c r="EX603" i="8"/>
  <c r="EQ603" i="8"/>
  <c r="EX545" i="8"/>
  <c r="EP545" i="8"/>
  <c r="EQ545" i="8"/>
  <c r="EP42" i="8"/>
  <c r="EQ42" i="8"/>
  <c r="EX42" i="8"/>
  <c r="EY321" i="8"/>
  <c r="EZ321" i="8"/>
  <c r="EP511" i="8"/>
  <c r="EQ511" i="8"/>
  <c r="EX511" i="8"/>
  <c r="EP367" i="8"/>
  <c r="EQ367" i="8"/>
  <c r="EX367" i="8"/>
  <c r="EP344" i="8"/>
  <c r="EX344" i="8"/>
  <c r="EQ344" i="8"/>
  <c r="EX259" i="8"/>
  <c r="EP259" i="8"/>
  <c r="EQ259" i="8"/>
  <c r="EQ358" i="8"/>
  <c r="EP358" i="8"/>
  <c r="EX358" i="8"/>
  <c r="EQ546" i="8"/>
  <c r="EX546" i="8"/>
  <c r="EP546" i="8"/>
  <c r="EO50" i="8"/>
  <c r="EX50" i="8" s="1"/>
  <c r="EH50" i="8"/>
  <c r="EG50" i="8"/>
  <c r="EP272" i="8"/>
  <c r="EX272" i="8"/>
  <c r="EQ272" i="8"/>
  <c r="EQ190" i="8"/>
  <c r="EX190" i="8"/>
  <c r="EP190" i="8"/>
  <c r="EP637" i="8"/>
  <c r="EQ637" i="8"/>
  <c r="EX637" i="8"/>
  <c r="EO499" i="8"/>
  <c r="EG499" i="8"/>
  <c r="EH499" i="8"/>
  <c r="EQ393" i="8"/>
  <c r="EP393" i="8"/>
  <c r="EX393" i="8"/>
  <c r="EQ611" i="8"/>
  <c r="EX611" i="8"/>
  <c r="EP611" i="8"/>
  <c r="EX33" i="8"/>
  <c r="EQ33" i="8"/>
  <c r="EP33" i="8"/>
  <c r="EX100" i="8"/>
  <c r="EQ100" i="8"/>
  <c r="EP100" i="8"/>
  <c r="EP57" i="8"/>
  <c r="EX57" i="8"/>
  <c r="EQ57" i="8"/>
  <c r="EP60" i="8"/>
  <c r="EQ60" i="8"/>
  <c r="EX60" i="8"/>
  <c r="EQ384" i="8"/>
  <c r="EX384" i="8"/>
  <c r="EP384" i="8"/>
  <c r="EP353" i="8"/>
  <c r="EQ353" i="8"/>
  <c r="EX353" i="8"/>
  <c r="EQ526" i="8"/>
  <c r="EP526" i="8"/>
  <c r="EX526" i="8"/>
  <c r="EQ73" i="8"/>
  <c r="EX73" i="8"/>
  <c r="EP73" i="8"/>
  <c r="EP299" i="8"/>
  <c r="EX299" i="8"/>
  <c r="EQ299" i="8"/>
  <c r="EQ628" i="8"/>
  <c r="EP628" i="8"/>
  <c r="EX628" i="8"/>
  <c r="EO109" i="8"/>
  <c r="EG109" i="8"/>
  <c r="EH109" i="8"/>
  <c r="EP556" i="8"/>
  <c r="EQ556" i="8"/>
  <c r="EX556" i="8"/>
  <c r="EX342" i="8"/>
  <c r="EP342" i="8"/>
  <c r="EQ342" i="8"/>
  <c r="EQ254" i="8"/>
  <c r="EP254" i="8"/>
  <c r="EX254" i="8"/>
  <c r="EP583" i="8"/>
  <c r="EQ583" i="8"/>
  <c r="EX583" i="8"/>
  <c r="EQ320" i="8"/>
  <c r="EP320" i="8"/>
  <c r="EX320" i="8"/>
  <c r="EZ230" i="8"/>
  <c r="EY230" i="8"/>
  <c r="EX381" i="8"/>
  <c r="EQ381" i="8"/>
  <c r="EP381" i="8"/>
  <c r="EQ192" i="8"/>
  <c r="EP192" i="8"/>
  <c r="EX192" i="8"/>
  <c r="EO211" i="8"/>
  <c r="EG211" i="8"/>
  <c r="EH211" i="8"/>
  <c r="EZ249" i="8"/>
  <c r="EY249" i="8"/>
  <c r="EP568" i="8"/>
  <c r="EQ568" i="8"/>
  <c r="EX568" i="8"/>
  <c r="EQ437" i="8"/>
  <c r="EP437" i="8"/>
  <c r="EX437" i="8"/>
  <c r="EQ329" i="8"/>
  <c r="EX329" i="8"/>
  <c r="EP329" i="8"/>
  <c r="EX114" i="8"/>
  <c r="EQ114" i="8"/>
  <c r="EP114" i="8"/>
  <c r="EQ306" i="8"/>
  <c r="EX306" i="8"/>
  <c r="EP306" i="8"/>
  <c r="EQ521" i="8"/>
  <c r="EP521" i="8"/>
  <c r="EX521" i="8"/>
  <c r="EQ531" i="8"/>
  <c r="EP531" i="8"/>
  <c r="EX531" i="8"/>
  <c r="EQ422" i="8"/>
  <c r="EX422" i="8"/>
  <c r="EP422" i="8"/>
  <c r="EX277" i="8"/>
  <c r="EQ277" i="8"/>
  <c r="EP277" i="8"/>
  <c r="EY421" i="8"/>
  <c r="EZ421" i="8"/>
  <c r="EX104" i="8"/>
  <c r="EP104" i="8"/>
  <c r="EQ104" i="8"/>
  <c r="EX623" i="8"/>
  <c r="EQ623" i="8"/>
  <c r="EP623" i="8"/>
  <c r="EQ401" i="8"/>
  <c r="EX401" i="8"/>
  <c r="EP401" i="8"/>
  <c r="EQ419" i="8"/>
  <c r="EP419" i="8"/>
  <c r="EX419" i="8"/>
  <c r="EQ149" i="8"/>
  <c r="EP149" i="8"/>
  <c r="EX149" i="8"/>
  <c r="EX281" i="8"/>
  <c r="EQ281" i="8"/>
  <c r="EP281" i="8"/>
  <c r="EO514" i="8"/>
  <c r="EH514" i="8"/>
  <c r="EG514" i="8"/>
  <c r="EP420" i="8"/>
  <c r="EQ420" i="8"/>
  <c r="EX420" i="8"/>
  <c r="EP227" i="8"/>
  <c r="EQ227" i="8"/>
  <c r="EX227" i="8"/>
  <c r="EQ418" i="8"/>
  <c r="EX418" i="8"/>
  <c r="EP418" i="8"/>
  <c r="EQ35" i="8"/>
  <c r="EP35" i="8"/>
  <c r="EX35" i="8"/>
  <c r="EQ343" i="8"/>
  <c r="EP343" i="8"/>
  <c r="EX343" i="8"/>
  <c r="EP598" i="8"/>
  <c r="EQ598" i="8"/>
  <c r="EX598" i="8"/>
  <c r="EX200" i="8"/>
  <c r="EP200" i="8"/>
  <c r="EQ200" i="8"/>
  <c r="EX638" i="8"/>
  <c r="EQ638" i="8"/>
  <c r="EP638" i="8"/>
  <c r="EX554" i="8"/>
  <c r="EP554" i="8"/>
  <c r="EQ554" i="8"/>
  <c r="EP379" i="8"/>
  <c r="EX379" i="8"/>
  <c r="EQ379" i="8"/>
  <c r="EP389" i="8"/>
  <c r="EQ389" i="8"/>
  <c r="EX389" i="8"/>
  <c r="EY128" i="8"/>
  <c r="EZ128" i="8"/>
  <c r="EQ450" i="8"/>
  <c r="EP450" i="8"/>
  <c r="EX450" i="8"/>
  <c r="EQ589" i="8"/>
  <c r="EX589" i="8"/>
  <c r="EP589" i="8"/>
  <c r="EZ194" i="8"/>
  <c r="EY194" i="8"/>
  <c r="EP207" i="8"/>
  <c r="EX207" i="8"/>
  <c r="EQ207" i="8"/>
  <c r="EP351" i="8"/>
  <c r="EQ351" i="8"/>
  <c r="EX351" i="8"/>
  <c r="EP496" i="8"/>
  <c r="EQ496" i="8"/>
  <c r="EX496" i="8"/>
  <c r="EX326" i="8"/>
  <c r="EP326" i="8"/>
  <c r="EQ326" i="8"/>
  <c r="EP142" i="8"/>
  <c r="EX142" i="8"/>
  <c r="EZ142" i="8" s="1"/>
  <c r="EQ142" i="8"/>
  <c r="EQ371" i="8"/>
  <c r="EP371" i="8"/>
  <c r="EX371" i="8"/>
  <c r="EQ126" i="8"/>
  <c r="EX126" i="8"/>
  <c r="EP126" i="8"/>
  <c r="EQ604" i="8"/>
  <c r="EP604" i="8"/>
  <c r="EX604" i="8"/>
  <c r="EP532" i="8"/>
  <c r="EX532" i="8"/>
  <c r="EQ532" i="8"/>
  <c r="EP99" i="8"/>
  <c r="EQ99" i="8"/>
  <c r="EX99" i="8"/>
  <c r="EQ558" i="8"/>
  <c r="EX558" i="8"/>
  <c r="EP558" i="8"/>
  <c r="EX218" i="8"/>
  <c r="EQ218" i="8"/>
  <c r="EP218" i="8"/>
  <c r="EP575" i="8"/>
  <c r="EQ575" i="8"/>
  <c r="EX575" i="8"/>
  <c r="EP269" i="8"/>
  <c r="EX269" i="8"/>
  <c r="EQ269" i="8"/>
  <c r="EP374" i="8"/>
  <c r="EX374" i="8"/>
  <c r="EQ374" i="8"/>
  <c r="EZ162" i="8"/>
  <c r="EY162" i="8"/>
  <c r="EQ487" i="8"/>
  <c r="EP487" i="8"/>
  <c r="EX487" i="8"/>
  <c r="EQ323" i="8"/>
  <c r="EX323" i="8"/>
  <c r="EP323" i="8"/>
  <c r="EX205" i="8"/>
  <c r="EP205" i="8"/>
  <c r="EQ205" i="8"/>
  <c r="EY327" i="8"/>
  <c r="EZ327" i="8"/>
  <c r="EP96" i="8"/>
  <c r="EQ96" i="8"/>
  <c r="EX96" i="8"/>
  <c r="EQ414" i="8"/>
  <c r="EX414" i="8"/>
  <c r="EP414" i="8"/>
  <c r="EP56" i="8"/>
  <c r="EQ56" i="8"/>
  <c r="EX56" i="8"/>
  <c r="EX137" i="8"/>
  <c r="EP137" i="8"/>
  <c r="EQ137" i="8"/>
  <c r="EX586" i="8"/>
  <c r="EP586" i="8"/>
  <c r="EQ586" i="8"/>
  <c r="EP68" i="8"/>
  <c r="EQ68" i="8"/>
  <c r="EX68" i="8"/>
  <c r="EQ467" i="8"/>
  <c r="EP467" i="8"/>
  <c r="EX467" i="8"/>
  <c r="EQ383" i="8"/>
  <c r="EX383" i="8"/>
  <c r="EP383" i="8"/>
  <c r="EO576" i="8"/>
  <c r="EH576" i="8"/>
  <c r="EG576" i="8"/>
  <c r="EP81" i="8"/>
  <c r="EX81" i="8"/>
  <c r="EQ81" i="8"/>
  <c r="EQ394" i="8"/>
  <c r="EX394" i="8"/>
  <c r="EP394" i="8"/>
  <c r="EX492" i="8"/>
  <c r="EP492" i="8"/>
  <c r="EQ492" i="8"/>
  <c r="EP404" i="8"/>
  <c r="EQ404" i="8"/>
  <c r="EX404" i="8"/>
  <c r="EQ27" i="8"/>
  <c r="EP27" i="8"/>
  <c r="EX27" i="8"/>
  <c r="EP439" i="8"/>
  <c r="EQ439" i="8"/>
  <c r="EX439" i="8"/>
  <c r="EQ28" i="8"/>
  <c r="EX28" i="8"/>
  <c r="EP28" i="8"/>
  <c r="EX273" i="8"/>
  <c r="EP273" i="8"/>
  <c r="EQ273" i="8"/>
  <c r="EX650" i="8"/>
  <c r="EQ650" i="8"/>
  <c r="EP650" i="8"/>
  <c r="EO86" i="8"/>
  <c r="EG86" i="8"/>
  <c r="EH86" i="8"/>
  <c r="EX423" i="8"/>
  <c r="EP423" i="8"/>
  <c r="EQ423" i="8"/>
  <c r="EP199" i="8"/>
  <c r="EX199" i="8"/>
  <c r="EQ199" i="8"/>
  <c r="EQ17" i="8"/>
  <c r="EP17" i="8"/>
  <c r="EX17" i="8"/>
  <c r="EX129" i="8"/>
  <c r="EQ129" i="8"/>
  <c r="EP129" i="8"/>
  <c r="EQ434" i="8"/>
  <c r="EP434" i="8"/>
  <c r="EX434" i="8"/>
  <c r="EX443" i="8"/>
  <c r="EQ443" i="8"/>
  <c r="EP443" i="8"/>
  <c r="EQ134" i="8"/>
  <c r="EP134" i="8"/>
  <c r="EX134" i="8"/>
  <c r="EX607" i="8"/>
  <c r="EP607" i="8"/>
  <c r="EQ607" i="8"/>
  <c r="EP225" i="8"/>
  <c r="EX225" i="8"/>
  <c r="EQ225" i="8"/>
  <c r="EQ131" i="8"/>
  <c r="EP131" i="8"/>
  <c r="EX131" i="8"/>
  <c r="EP584" i="8"/>
  <c r="EX584" i="8"/>
  <c r="EQ584" i="8"/>
  <c r="EX286" i="8"/>
  <c r="EQ286" i="8"/>
  <c r="EP286" i="8"/>
  <c r="EO83" i="8"/>
  <c r="EG83" i="8"/>
  <c r="EH83" i="8"/>
  <c r="EZ24" i="8"/>
  <c r="EY24" i="8"/>
  <c r="EP20" i="8"/>
  <c r="EX20" i="8"/>
  <c r="EQ20" i="8"/>
  <c r="EX617" i="8"/>
  <c r="EQ617" i="8"/>
  <c r="EP617" i="8"/>
  <c r="EP599" i="8"/>
  <c r="EQ599" i="8"/>
  <c r="EX599" i="8"/>
  <c r="EO631" i="8"/>
  <c r="EG631" i="8"/>
  <c r="EH631" i="8"/>
  <c r="EQ30" i="8"/>
  <c r="EP30" i="8"/>
  <c r="EX30" i="8"/>
  <c r="EQ47" i="8"/>
  <c r="EP47" i="8"/>
  <c r="EX47" i="8"/>
  <c r="EQ101" i="8"/>
  <c r="EP101" i="8"/>
  <c r="EX101" i="8"/>
  <c r="EO147" i="8"/>
  <c r="EH147" i="8"/>
  <c r="EG147" i="8"/>
  <c r="EP471" i="8"/>
  <c r="EQ471" i="8"/>
  <c r="EX471" i="8"/>
  <c r="EX524" i="8"/>
  <c r="EQ524" i="8"/>
  <c r="EP524" i="8"/>
  <c r="EO157" i="8"/>
  <c r="EH157" i="8"/>
  <c r="EG157" i="8"/>
  <c r="EQ392" i="8"/>
  <c r="EX392" i="8"/>
  <c r="EP392" i="8"/>
  <c r="EP555" i="8"/>
  <c r="EQ555" i="8"/>
  <c r="EX555" i="8"/>
  <c r="EP407" i="8"/>
  <c r="EQ407" i="8"/>
  <c r="EX407" i="8"/>
  <c r="EQ53" i="8"/>
  <c r="EX53" i="8"/>
  <c r="EP53" i="8"/>
  <c r="EQ601" i="8"/>
  <c r="EX601" i="8"/>
  <c r="EP601" i="8"/>
  <c r="EY91" i="8"/>
  <c r="EZ91" i="8"/>
  <c r="EQ397" i="8"/>
  <c r="EP397" i="8"/>
  <c r="EX397" i="8"/>
  <c r="BU202" i="8"/>
  <c r="BV202" i="8"/>
  <c r="EP647" i="8"/>
  <c r="EQ647" i="8"/>
  <c r="EX647" i="8"/>
  <c r="EP103" i="8"/>
  <c r="EQ103" i="8"/>
  <c r="EX103" i="8"/>
  <c r="EP540" i="8"/>
  <c r="EQ540" i="8"/>
  <c r="EX540" i="8"/>
  <c r="EX276" i="8"/>
  <c r="EP276" i="8"/>
  <c r="EQ276" i="8"/>
  <c r="EQ415" i="8"/>
  <c r="EX415" i="8"/>
  <c r="EP415" i="8"/>
  <c r="EX634" i="8"/>
  <c r="EQ634" i="8"/>
  <c r="EP634" i="8"/>
  <c r="EO257" i="8"/>
  <c r="EH257" i="8"/>
  <c r="EG257" i="8"/>
  <c r="EQ396" i="8"/>
  <c r="EP396" i="8"/>
  <c r="EX396" i="8"/>
  <c r="EX319" i="8"/>
  <c r="EP319" i="8"/>
  <c r="EQ319" i="8"/>
  <c r="EP209" i="8"/>
  <c r="EQ209" i="8"/>
  <c r="EX209" i="8"/>
  <c r="EQ239" i="8"/>
  <c r="EP239" i="8"/>
  <c r="EX239" i="8"/>
  <c r="EQ427" i="8"/>
  <c r="EP427" i="8"/>
  <c r="EX427" i="8"/>
  <c r="EO90" i="8"/>
  <c r="EH90" i="8"/>
  <c r="EG90" i="8"/>
  <c r="EQ165" i="8"/>
  <c r="EX165" i="8"/>
  <c r="EP165" i="8"/>
  <c r="EQ457" i="8"/>
  <c r="EP457" i="8"/>
  <c r="EX457" i="8"/>
  <c r="EY234" i="8"/>
  <c r="EZ234" i="8"/>
  <c r="EP508" i="8"/>
  <c r="EQ508" i="8"/>
  <c r="EX508" i="8"/>
  <c r="EO59" i="8"/>
  <c r="EG59" i="8"/>
  <c r="EH59" i="8"/>
  <c r="EX275" i="8"/>
  <c r="EQ275" i="8"/>
  <c r="EP275" i="8"/>
  <c r="EO82" i="8"/>
  <c r="EG82" i="8"/>
  <c r="EH82" i="8"/>
  <c r="EX522" i="8"/>
  <c r="EQ522" i="8"/>
  <c r="EP522" i="8"/>
  <c r="EP596" i="8"/>
  <c r="EQ596" i="8"/>
  <c r="EX596" i="8"/>
  <c r="EP612" i="8"/>
  <c r="EX612" i="8"/>
  <c r="EQ612" i="8"/>
  <c r="EQ293" i="8"/>
  <c r="EX293" i="8"/>
  <c r="EP293" i="8"/>
  <c r="EX466" i="8"/>
  <c r="EQ466" i="8"/>
  <c r="EP466" i="8"/>
  <c r="EX533" i="8"/>
  <c r="EQ533" i="8"/>
  <c r="EP533" i="8"/>
  <c r="EP108" i="8"/>
  <c r="EX108" i="8"/>
  <c r="EQ108" i="8"/>
  <c r="EP339" i="8"/>
  <c r="EQ339" i="8"/>
  <c r="EX339" i="8"/>
  <c r="EZ339" i="8" s="1"/>
  <c r="EP10" i="8"/>
  <c r="EX10" i="8"/>
  <c r="EQ10" i="8"/>
  <c r="EX482" i="8"/>
  <c r="EQ482" i="8"/>
  <c r="EP482" i="8"/>
  <c r="EQ8" i="8"/>
  <c r="EP8" i="8"/>
  <c r="EX8" i="8"/>
  <c r="EY445" i="8"/>
  <c r="EZ445" i="8"/>
  <c r="EQ600" i="8"/>
  <c r="EX600" i="8"/>
  <c r="EP600" i="8"/>
  <c r="EZ510" i="8"/>
  <c r="EY510" i="8"/>
  <c r="EP193" i="8"/>
  <c r="EX193" i="8"/>
  <c r="EQ193" i="8"/>
  <c r="EP565" i="8"/>
  <c r="EQ565" i="8"/>
  <c r="EX565" i="8"/>
  <c r="EX256" i="8"/>
  <c r="EQ256" i="8"/>
  <c r="EP256" i="8"/>
  <c r="EP569" i="8"/>
  <c r="EX569" i="8"/>
  <c r="EQ569" i="8"/>
  <c r="EP475" i="8"/>
  <c r="EX475" i="8"/>
  <c r="EQ475" i="8"/>
  <c r="EY429" i="8"/>
  <c r="EZ429" i="8"/>
  <c r="EO232" i="8"/>
  <c r="EG232" i="8"/>
  <c r="EH232" i="8"/>
  <c r="GB232" i="8" s="1"/>
  <c r="EX616" i="8"/>
  <c r="EP616" i="8"/>
  <c r="EQ616" i="8"/>
  <c r="EP262" i="8"/>
  <c r="EQ262" i="8"/>
  <c r="EX262" i="8"/>
  <c r="EP621" i="8"/>
  <c r="EX621" i="8"/>
  <c r="EQ621" i="8"/>
  <c r="EP171" i="8"/>
  <c r="EX171" i="8"/>
  <c r="EQ171" i="8"/>
  <c r="EO255" i="8"/>
  <c r="EH255" i="8"/>
  <c r="EG255" i="8"/>
  <c r="EP70" i="8"/>
  <c r="EQ70" i="8"/>
  <c r="EX70" i="8"/>
  <c r="EO135" i="8"/>
  <c r="EG135" i="8"/>
  <c r="EH135" i="8"/>
  <c r="EQ242" i="8"/>
  <c r="EP242" i="8"/>
  <c r="EX242" i="8"/>
  <c r="EQ105" i="8"/>
  <c r="EP105" i="8"/>
  <c r="EX105" i="8"/>
  <c r="EQ438" i="8"/>
  <c r="EX438" i="8"/>
  <c r="EP438" i="8"/>
  <c r="EQ44" i="8"/>
  <c r="EX44" i="8"/>
  <c r="EP44" i="8"/>
  <c r="EZ260" i="8"/>
  <c r="EY260" i="8"/>
  <c r="EQ629" i="8"/>
  <c r="EP629" i="8"/>
  <c r="EX629" i="8"/>
  <c r="EP579" i="8"/>
  <c r="EX579" i="8"/>
  <c r="EQ579" i="8"/>
  <c r="EX148" i="8"/>
  <c r="EZ148" i="8" s="1"/>
  <c r="EQ148" i="8"/>
  <c r="EP148" i="8"/>
  <c r="EQ365" i="8"/>
  <c r="EX365" i="8"/>
  <c r="EP365" i="8"/>
  <c r="EO645" i="8"/>
  <c r="EG645" i="8"/>
  <c r="EH645" i="8"/>
  <c r="EX283" i="8"/>
  <c r="EP283" i="8"/>
  <c r="EQ283" i="8"/>
  <c r="EQ390" i="8"/>
  <c r="EP390" i="8"/>
  <c r="EX390" i="8"/>
  <c r="EQ18" i="8"/>
  <c r="EP18" i="8"/>
  <c r="EX18" i="8"/>
  <c r="EZ170" i="8"/>
  <c r="EY170" i="8"/>
  <c r="EQ433" i="8"/>
  <c r="EP433" i="8"/>
  <c r="EX433" i="8"/>
  <c r="EP386" i="8"/>
  <c r="EX386" i="8"/>
  <c r="EQ386" i="8"/>
  <c r="EP261" i="8"/>
  <c r="EX261" i="8"/>
  <c r="EQ261" i="8"/>
  <c r="EX46" i="8"/>
  <c r="EP46" i="8"/>
  <c r="EQ46" i="8"/>
  <c r="EQ325" i="8"/>
  <c r="EP325" i="8"/>
  <c r="EX325" i="8"/>
  <c r="EQ94" i="8"/>
  <c r="EX94" i="8"/>
  <c r="EP94" i="8"/>
  <c r="BT37" i="8"/>
  <c r="BW37" i="8" s="1"/>
  <c r="BL37" i="8" s="1"/>
  <c r="BS37" i="8"/>
  <c r="BT36" i="8"/>
  <c r="BW36" i="8" s="1"/>
  <c r="BL36" i="8" s="1"/>
  <c r="BS36" i="8"/>
  <c r="AJ313" i="8"/>
  <c r="AH313" i="8"/>
  <c r="AF313" i="8"/>
  <c r="AD313" i="8"/>
  <c r="AJ312" i="8"/>
  <c r="AJ311" i="8"/>
  <c r="AH311" i="8"/>
  <c r="AF311" i="8"/>
  <c r="AD311" i="8"/>
  <c r="AJ310" i="8"/>
  <c r="AH310" i="8"/>
  <c r="AF310" i="8"/>
  <c r="AD310" i="8"/>
  <c r="AJ309" i="8"/>
  <c r="AH309" i="8"/>
  <c r="AJ308" i="8"/>
  <c r="AH308" i="8"/>
  <c r="AF308" i="8"/>
  <c r="AD308" i="8"/>
  <c r="AJ306" i="8"/>
  <c r="AH306" i="8"/>
  <c r="AF306" i="8"/>
  <c r="AD306" i="8"/>
  <c r="AJ305" i="8"/>
  <c r="AH305" i="8"/>
  <c r="AF305" i="8"/>
  <c r="AJ304" i="8"/>
  <c r="AH304" i="8"/>
  <c r="AF304" i="8"/>
  <c r="AD304" i="8"/>
  <c r="AJ303" i="8"/>
  <c r="AH303" i="8"/>
  <c r="AF303" i="8"/>
  <c r="AD303" i="8"/>
  <c r="AJ302" i="8"/>
  <c r="AH302" i="8"/>
  <c r="AF302" i="8"/>
  <c r="AD302" i="8"/>
  <c r="AJ301" i="8"/>
  <c r="AH301" i="8"/>
  <c r="AF301" i="8"/>
  <c r="AD301" i="8"/>
  <c r="AJ300" i="8"/>
  <c r="AH300" i="8"/>
  <c r="AF300" i="8"/>
  <c r="AD300" i="8"/>
  <c r="AJ299" i="8"/>
  <c r="AH299" i="8"/>
  <c r="AF299" i="8"/>
  <c r="AD299" i="8"/>
  <c r="AJ298" i="8"/>
  <c r="AH298" i="8"/>
  <c r="AJ297" i="8"/>
  <c r="AH297" i="8"/>
  <c r="AF297" i="8"/>
  <c r="AD297" i="8"/>
  <c r="AJ296" i="8"/>
  <c r="AJ295" i="8"/>
  <c r="AH295" i="8"/>
  <c r="AF295" i="8"/>
  <c r="AD295" i="8"/>
  <c r="AJ294" i="8"/>
  <c r="AH294" i="8"/>
  <c r="AF294" i="8"/>
  <c r="AD294" i="8"/>
  <c r="AJ293" i="8"/>
  <c r="AH293" i="8"/>
  <c r="AF293" i="8"/>
  <c r="AD293" i="8"/>
  <c r="AJ292" i="8"/>
  <c r="AH292" i="8"/>
  <c r="AF292" i="8"/>
  <c r="AD292" i="8"/>
  <c r="AJ291" i="8"/>
  <c r="AH291" i="8"/>
  <c r="AF291" i="8"/>
  <c r="AD291" i="8"/>
  <c r="AJ290" i="8"/>
  <c r="AH290" i="8"/>
  <c r="AF290" i="8"/>
  <c r="AD290" i="8"/>
  <c r="AJ289" i="8"/>
  <c r="AH289" i="8"/>
  <c r="AF289" i="8"/>
  <c r="AD289" i="8"/>
  <c r="AJ288" i="8"/>
  <c r="AH288" i="8"/>
  <c r="AF288" i="8"/>
  <c r="AD288" i="8"/>
  <c r="AJ287" i="8"/>
  <c r="AH287" i="8"/>
  <c r="AF287" i="8"/>
  <c r="AD287" i="8"/>
  <c r="AJ286" i="8"/>
  <c r="AH286" i="8"/>
  <c r="AF286" i="8"/>
  <c r="AD286" i="8"/>
  <c r="AJ285" i="8"/>
  <c r="AH285" i="8"/>
  <c r="AF285" i="8"/>
  <c r="AD285" i="8"/>
  <c r="AJ284" i="8"/>
  <c r="AH284" i="8"/>
  <c r="AF284" i="8"/>
  <c r="AD284" i="8"/>
  <c r="AJ283" i="8"/>
  <c r="AH283" i="8"/>
  <c r="AJ282" i="8"/>
  <c r="AH282" i="8"/>
  <c r="AF282" i="8"/>
  <c r="AD282" i="8"/>
  <c r="AJ281" i="8"/>
  <c r="AH281" i="8"/>
  <c r="AF281" i="8"/>
  <c r="AD281" i="8"/>
  <c r="AJ280" i="8"/>
  <c r="AH280" i="8"/>
  <c r="AF280" i="8"/>
  <c r="AD280" i="8"/>
  <c r="AJ278" i="8"/>
  <c r="AH278" i="8"/>
  <c r="AF278" i="8"/>
  <c r="AD278" i="8"/>
  <c r="AJ277" i="8"/>
  <c r="AH277" i="8"/>
  <c r="AF277" i="8"/>
  <c r="AD277" i="8"/>
  <c r="AJ276" i="8"/>
  <c r="AH276" i="8"/>
  <c r="AF276" i="8"/>
  <c r="AD276" i="8"/>
  <c r="AJ275" i="8"/>
  <c r="AH275" i="8"/>
  <c r="AJ274" i="8"/>
  <c r="AH274" i="8"/>
  <c r="AF274" i="8"/>
  <c r="AD274" i="8"/>
  <c r="AJ273" i="8"/>
  <c r="AH273" i="8"/>
  <c r="AF273" i="8"/>
  <c r="AD273" i="8"/>
  <c r="AJ272" i="8"/>
  <c r="AH272" i="8"/>
  <c r="AF272" i="8"/>
  <c r="AD272" i="8"/>
  <c r="AJ271" i="8"/>
  <c r="AH271" i="8"/>
  <c r="AF271" i="8"/>
  <c r="AD271" i="8"/>
  <c r="AJ270" i="8"/>
  <c r="AH270" i="8"/>
  <c r="AF270" i="8"/>
  <c r="AD270" i="8"/>
  <c r="AJ269" i="8"/>
  <c r="AH269" i="8"/>
  <c r="AF269" i="8"/>
  <c r="AD269" i="8"/>
  <c r="EY154" i="8" l="1"/>
  <c r="EZ154" i="8"/>
  <c r="BB36" i="8"/>
  <c r="DE36" i="8"/>
  <c r="EZ346" i="8"/>
  <c r="EY346" i="8"/>
  <c r="BB37" i="8"/>
  <c r="DE37" i="8"/>
  <c r="EY345" i="8"/>
  <c r="EZ345" i="8"/>
  <c r="EZ344" i="8"/>
  <c r="EY344" i="8"/>
  <c r="EZ343" i="8"/>
  <c r="EY343" i="8"/>
  <c r="EY342" i="8"/>
  <c r="EZ342" i="8"/>
  <c r="EQ90" i="8"/>
  <c r="EP90" i="8"/>
  <c r="EX90" i="8"/>
  <c r="EY53" i="8"/>
  <c r="EZ53" i="8"/>
  <c r="EP83" i="8"/>
  <c r="EX83" i="8"/>
  <c r="EQ83" i="8"/>
  <c r="EY521" i="8"/>
  <c r="EZ521" i="8"/>
  <c r="EZ611" i="8"/>
  <c r="EY611" i="8"/>
  <c r="EY42" i="8"/>
  <c r="EZ42" i="8"/>
  <c r="EY403" i="8"/>
  <c r="EZ403" i="8"/>
  <c r="EZ110" i="8"/>
  <c r="EY110" i="8"/>
  <c r="EQ655" i="8"/>
  <c r="EX655" i="8"/>
  <c r="EP655" i="8"/>
  <c r="EZ619" i="8"/>
  <c r="EY619" i="8"/>
  <c r="EZ189" i="8"/>
  <c r="EY189" i="8"/>
  <c r="EY182" i="8"/>
  <c r="EZ182" i="8"/>
  <c r="EQ123" i="8"/>
  <c r="EP123" i="8"/>
  <c r="EX123" i="8"/>
  <c r="EZ226" i="8"/>
  <c r="EY226" i="8"/>
  <c r="EZ553" i="8"/>
  <c r="EY553" i="8"/>
  <c r="EY46" i="8"/>
  <c r="EZ46" i="8"/>
  <c r="EY569" i="8"/>
  <c r="EZ569" i="8"/>
  <c r="EY103" i="8"/>
  <c r="EZ103" i="8"/>
  <c r="EY404" i="8"/>
  <c r="EZ404" i="8"/>
  <c r="EZ269" i="8"/>
  <c r="EY269" i="8"/>
  <c r="EZ351" i="8"/>
  <c r="EY351" i="8"/>
  <c r="EY554" i="8"/>
  <c r="EZ554" i="8"/>
  <c r="EY320" i="8"/>
  <c r="EZ320" i="8"/>
  <c r="EX499" i="8"/>
  <c r="EP499" i="8"/>
  <c r="EQ499" i="8"/>
  <c r="EZ93" i="8"/>
  <c r="EY93" i="8"/>
  <c r="EY12" i="8"/>
  <c r="EZ12" i="8"/>
  <c r="EY561" i="8"/>
  <c r="EZ561" i="8"/>
  <c r="EZ219" i="8"/>
  <c r="EY219" i="8"/>
  <c r="EY301" i="8"/>
  <c r="EZ301" i="8"/>
  <c r="EY588" i="8"/>
  <c r="EZ588" i="8"/>
  <c r="EY309" i="8"/>
  <c r="EZ309" i="8"/>
  <c r="EY25" i="8"/>
  <c r="EZ25" i="8"/>
  <c r="EQ116" i="8"/>
  <c r="EP116" i="8"/>
  <c r="EX116" i="8"/>
  <c r="EZ153" i="8"/>
  <c r="EY153" i="8"/>
  <c r="EZ72" i="8"/>
  <c r="EY72" i="8"/>
  <c r="EZ391" i="8"/>
  <c r="EY391" i="8"/>
  <c r="EZ433" i="8"/>
  <c r="EY433" i="8"/>
  <c r="EZ242" i="8"/>
  <c r="EY242" i="8"/>
  <c r="EY482" i="8"/>
  <c r="EZ482" i="8"/>
  <c r="EY149" i="8"/>
  <c r="EZ149" i="8"/>
  <c r="EY15" i="8"/>
  <c r="EZ15" i="8"/>
  <c r="EZ220" i="8"/>
  <c r="EY220" i="8"/>
  <c r="EX654" i="8"/>
  <c r="EQ654" i="8"/>
  <c r="EP654" i="8"/>
  <c r="EZ150" i="8"/>
  <c r="EY150" i="8"/>
  <c r="EZ228" i="8"/>
  <c r="EY228" i="8"/>
  <c r="EY380" i="8"/>
  <c r="EZ380" i="8"/>
  <c r="EP183" i="8"/>
  <c r="EX183" i="8"/>
  <c r="EQ183" i="8"/>
  <c r="EZ653" i="8"/>
  <c r="EY653" i="8"/>
  <c r="EY133" i="8"/>
  <c r="EZ133" i="8"/>
  <c r="EZ488" i="8"/>
  <c r="EY488" i="8"/>
  <c r="EY600" i="8"/>
  <c r="EZ600" i="8"/>
  <c r="BN202" i="8"/>
  <c r="BM202" i="8"/>
  <c r="EQ157" i="8"/>
  <c r="EP157" i="8"/>
  <c r="EX157" i="8"/>
  <c r="EY443" i="8"/>
  <c r="EZ443" i="8"/>
  <c r="EY401" i="8"/>
  <c r="EZ401" i="8"/>
  <c r="EY254" i="8"/>
  <c r="EZ254" i="8"/>
  <c r="EZ546" i="8"/>
  <c r="EY546" i="8"/>
  <c r="EP479" i="8"/>
  <c r="EQ479" i="8"/>
  <c r="EX479" i="8"/>
  <c r="EZ460" i="8"/>
  <c r="EY460" i="8"/>
  <c r="EY491" i="8"/>
  <c r="EZ491" i="8"/>
  <c r="EY542" i="8"/>
  <c r="EZ542" i="8"/>
  <c r="EZ21" i="8"/>
  <c r="EY21" i="8"/>
  <c r="EZ530" i="8"/>
  <c r="EY530" i="8"/>
  <c r="EZ303" i="8"/>
  <c r="EY303" i="8"/>
  <c r="EZ248" i="8"/>
  <c r="EY248" i="8"/>
  <c r="EP648" i="8"/>
  <c r="EQ648" i="8"/>
  <c r="EX648" i="8"/>
  <c r="EY61" i="8"/>
  <c r="EZ61" i="8"/>
  <c r="EZ271" i="8"/>
  <c r="EY271" i="8"/>
  <c r="EQ582" i="8"/>
  <c r="EP582" i="8"/>
  <c r="EX582" i="8"/>
  <c r="EY48" i="8"/>
  <c r="EZ48" i="8"/>
  <c r="EY107" i="8"/>
  <c r="EZ107" i="8"/>
  <c r="EZ386" i="8"/>
  <c r="EY386" i="8"/>
  <c r="EY148" i="8"/>
  <c r="EY70" i="8"/>
  <c r="EZ70" i="8"/>
  <c r="EY475" i="8"/>
  <c r="EZ475" i="8"/>
  <c r="EY565" i="8"/>
  <c r="EZ565" i="8"/>
  <c r="EZ596" i="8"/>
  <c r="EY596" i="8"/>
  <c r="EP82" i="8"/>
  <c r="EQ82" i="8"/>
  <c r="EX82" i="8"/>
  <c r="EZ165" i="8"/>
  <c r="EY165" i="8"/>
  <c r="EY239" i="8"/>
  <c r="EZ239" i="8"/>
  <c r="EZ319" i="8"/>
  <c r="EY319" i="8"/>
  <c r="EZ540" i="8"/>
  <c r="EY540" i="8"/>
  <c r="EZ17" i="8"/>
  <c r="EY17" i="8"/>
  <c r="EZ423" i="8"/>
  <c r="EY423" i="8"/>
  <c r="EZ27" i="8"/>
  <c r="EY27" i="8"/>
  <c r="EZ492" i="8"/>
  <c r="EY492" i="8"/>
  <c r="EZ68" i="8"/>
  <c r="EY68" i="8"/>
  <c r="EZ137" i="8"/>
  <c r="EY137" i="8"/>
  <c r="EY323" i="8"/>
  <c r="EZ323" i="8"/>
  <c r="EY374" i="8"/>
  <c r="EZ374" i="8"/>
  <c r="EZ496" i="8"/>
  <c r="EY496" i="8"/>
  <c r="EY35" i="8"/>
  <c r="EZ35" i="8"/>
  <c r="EY104" i="8"/>
  <c r="EZ104" i="8"/>
  <c r="EY306" i="8"/>
  <c r="EZ306" i="8"/>
  <c r="EY437" i="8"/>
  <c r="EZ437" i="8"/>
  <c r="EZ381" i="8"/>
  <c r="EY381" i="8"/>
  <c r="EZ190" i="8"/>
  <c r="EY190" i="8"/>
  <c r="EZ259" i="8"/>
  <c r="EY259" i="8"/>
  <c r="EY557" i="8"/>
  <c r="EZ557" i="8"/>
  <c r="EZ486" i="8"/>
  <c r="EY486" i="8"/>
  <c r="EX610" i="8"/>
  <c r="EP610" i="8"/>
  <c r="EQ610" i="8"/>
  <c r="EY578" i="8"/>
  <c r="EZ578" i="8"/>
  <c r="EY498" i="8"/>
  <c r="EZ498" i="8"/>
  <c r="EY562" i="8"/>
  <c r="EZ562" i="8"/>
  <c r="EY145" i="8"/>
  <c r="EY288" i="8"/>
  <c r="EZ288" i="8"/>
  <c r="EP124" i="8"/>
  <c r="EQ124" i="8"/>
  <c r="EX124" i="8"/>
  <c r="EZ16" i="8"/>
  <c r="EY16" i="8"/>
  <c r="EY590" i="8"/>
  <c r="EZ590" i="8"/>
  <c r="EY152" i="8"/>
  <c r="EZ152" i="8"/>
  <c r="EZ298" i="8"/>
  <c r="EY298" i="8"/>
  <c r="EZ503" i="8"/>
  <c r="EY503" i="8"/>
  <c r="EY543" i="8"/>
  <c r="EZ543" i="8"/>
  <c r="EY62" i="8"/>
  <c r="EZ62" i="8"/>
  <c r="EY485" i="8"/>
  <c r="EZ485" i="8"/>
  <c r="EY432" i="8"/>
  <c r="EZ432" i="8"/>
  <c r="EY304" i="8"/>
  <c r="EZ304" i="8"/>
  <c r="EZ185" i="8"/>
  <c r="EY185" i="8"/>
  <c r="EY36" i="8"/>
  <c r="EZ36" i="8"/>
  <c r="EQ54" i="8"/>
  <c r="EP54" i="8"/>
  <c r="EX54" i="8"/>
  <c r="EZ302" i="8"/>
  <c r="EY302" i="8"/>
  <c r="EZ130" i="8"/>
  <c r="EY130" i="8"/>
  <c r="EQ594" i="8"/>
  <c r="EX594" i="8"/>
  <c r="EP594" i="8"/>
  <c r="EZ117" i="8"/>
  <c r="EY117" i="8"/>
  <c r="EZ416" i="8"/>
  <c r="EY416" i="8"/>
  <c r="EZ92" i="8"/>
  <c r="EY92" i="8"/>
  <c r="EZ509" i="8"/>
  <c r="EY509" i="8"/>
  <c r="EZ328" i="8"/>
  <c r="EY328" i="8"/>
  <c r="EP37" i="8"/>
  <c r="EX37" i="8"/>
  <c r="EQ37" i="8"/>
  <c r="EY406" i="8"/>
  <c r="EZ406" i="8"/>
  <c r="EY622" i="8"/>
  <c r="EZ622" i="8"/>
  <c r="EZ204" i="8"/>
  <c r="EY204" i="8"/>
  <c r="EZ241" i="8"/>
  <c r="EY241" i="8"/>
  <c r="EZ452" i="8"/>
  <c r="EY452" i="8"/>
  <c r="EY292" i="8"/>
  <c r="EZ292" i="8"/>
  <c r="EZ597" i="8"/>
  <c r="EY597" i="8"/>
  <c r="EZ513" i="8"/>
  <c r="EY513" i="8"/>
  <c r="EZ278" i="8"/>
  <c r="EY278" i="8"/>
  <c r="EZ203" i="8"/>
  <c r="EY203" i="8"/>
  <c r="EZ5" i="8"/>
  <c r="EY5" i="8"/>
  <c r="EY191" i="8"/>
  <c r="EZ191" i="8"/>
  <c r="EZ274" i="8"/>
  <c r="EY274" i="8"/>
  <c r="EY181" i="8"/>
  <c r="EZ181" i="8"/>
  <c r="EY26" i="8"/>
  <c r="EZ26" i="8"/>
  <c r="EZ212" i="8"/>
  <c r="EY212" i="8"/>
  <c r="EY629" i="8"/>
  <c r="EZ629" i="8"/>
  <c r="EY262" i="8"/>
  <c r="EZ262" i="8"/>
  <c r="EZ10" i="8"/>
  <c r="EY10" i="8"/>
  <c r="EY524" i="8"/>
  <c r="EZ524" i="8"/>
  <c r="EY73" i="8"/>
  <c r="EZ73" i="8"/>
  <c r="EY649" i="8"/>
  <c r="EZ649" i="8"/>
  <c r="EY494" i="8"/>
  <c r="EZ494" i="8"/>
  <c r="EZ311" i="8"/>
  <c r="EY311" i="8"/>
  <c r="EX552" i="8"/>
  <c r="EQ552" i="8"/>
  <c r="EP552" i="8"/>
  <c r="EX167" i="8"/>
  <c r="EQ167" i="8"/>
  <c r="EP167" i="8"/>
  <c r="EX356" i="8"/>
  <c r="EP356" i="8"/>
  <c r="EQ356" i="8"/>
  <c r="EY425" i="8"/>
  <c r="EZ425" i="8"/>
  <c r="EY102" i="8"/>
  <c r="EZ102" i="8"/>
  <c r="EX119" i="8"/>
  <c r="EP119" i="8"/>
  <c r="EQ119" i="8"/>
  <c r="EZ32" i="8"/>
  <c r="EY32" i="8"/>
  <c r="EZ155" i="8"/>
  <c r="EY155" i="8"/>
  <c r="EY275" i="8"/>
  <c r="EZ275" i="8"/>
  <c r="EZ415" i="8"/>
  <c r="EY415" i="8"/>
  <c r="EY131" i="8"/>
  <c r="EZ131" i="8"/>
  <c r="EY28" i="8"/>
  <c r="EZ28" i="8"/>
  <c r="EY389" i="8"/>
  <c r="EZ389" i="8"/>
  <c r="EZ568" i="8"/>
  <c r="EY568" i="8"/>
  <c r="EY272" i="8"/>
  <c r="EZ272" i="8"/>
  <c r="EY270" i="8"/>
  <c r="EZ270" i="8"/>
  <c r="EZ525" i="8"/>
  <c r="EY525" i="8"/>
  <c r="EY559" i="8"/>
  <c r="EZ559" i="8"/>
  <c r="EQ504" i="8"/>
  <c r="EP504" i="8"/>
  <c r="EX504" i="8"/>
  <c r="EZ41" i="8"/>
  <c r="EY41" i="8"/>
  <c r="EZ595" i="8"/>
  <c r="EY595" i="8"/>
  <c r="EZ390" i="8"/>
  <c r="EY390" i="8"/>
  <c r="EY44" i="8"/>
  <c r="EZ44" i="8"/>
  <c r="EY434" i="8"/>
  <c r="EZ434" i="8"/>
  <c r="EZ394" i="8"/>
  <c r="EY394" i="8"/>
  <c r="EY487" i="8"/>
  <c r="EZ487" i="8"/>
  <c r="EX211" i="8"/>
  <c r="EQ211" i="8"/>
  <c r="EP211" i="8"/>
  <c r="EZ400" i="8"/>
  <c r="EY400" i="8"/>
  <c r="EX639" i="8"/>
  <c r="EP639" i="8"/>
  <c r="EQ639" i="8"/>
  <c r="EP115" i="8"/>
  <c r="EQ115" i="8"/>
  <c r="EX115" i="8"/>
  <c r="EY472" i="8"/>
  <c r="EZ472" i="8"/>
  <c r="EZ395" i="8"/>
  <c r="EY395" i="8"/>
  <c r="EZ506" i="8"/>
  <c r="EY506" i="8"/>
  <c r="EZ613" i="8"/>
  <c r="EY613" i="8"/>
  <c r="EY466" i="8"/>
  <c r="EZ466" i="8"/>
  <c r="EY555" i="8"/>
  <c r="EZ555" i="8"/>
  <c r="EX576" i="8"/>
  <c r="EQ576" i="8"/>
  <c r="EP576" i="8"/>
  <c r="EY420" i="8"/>
  <c r="EZ420" i="8"/>
  <c r="EY545" i="8"/>
  <c r="EZ545" i="8"/>
  <c r="EY573" i="8"/>
  <c r="EZ573" i="8"/>
  <c r="EY560" i="8"/>
  <c r="EZ560" i="8"/>
  <c r="EY118" i="8"/>
  <c r="EZ118" i="8"/>
  <c r="EZ6" i="8"/>
  <c r="EY6" i="8"/>
  <c r="EP140" i="8"/>
  <c r="EX140" i="8"/>
  <c r="EZ140" i="8" s="1"/>
  <c r="EQ140" i="8"/>
  <c r="EZ166" i="8"/>
  <c r="EY166" i="8"/>
  <c r="EZ297" i="8"/>
  <c r="EY297" i="8"/>
  <c r="EZ18" i="8"/>
  <c r="EY18" i="8"/>
  <c r="EZ283" i="8"/>
  <c r="EY283" i="8"/>
  <c r="EY105" i="8"/>
  <c r="EZ105" i="8"/>
  <c r="EX135" i="8"/>
  <c r="EQ135" i="8"/>
  <c r="EP135" i="8"/>
  <c r="EY171" i="8"/>
  <c r="EZ171" i="8"/>
  <c r="EZ256" i="8"/>
  <c r="EY256" i="8"/>
  <c r="EY508" i="8"/>
  <c r="EZ508" i="8"/>
  <c r="EZ276" i="8"/>
  <c r="EY276" i="8"/>
  <c r="EY599" i="8"/>
  <c r="EZ599" i="8"/>
  <c r="EY286" i="8"/>
  <c r="EZ286" i="8"/>
  <c r="EY225" i="8"/>
  <c r="EZ225" i="8"/>
  <c r="EY129" i="8"/>
  <c r="EZ129" i="8"/>
  <c r="EZ96" i="8"/>
  <c r="EY96" i="8"/>
  <c r="EY371" i="8"/>
  <c r="EZ371" i="8"/>
  <c r="EZ326" i="8"/>
  <c r="EY326" i="8"/>
  <c r="EZ207" i="8"/>
  <c r="EY207" i="8"/>
  <c r="EZ379" i="8"/>
  <c r="EY379" i="8"/>
  <c r="EZ422" i="8"/>
  <c r="EY422" i="8"/>
  <c r="EY556" i="8"/>
  <c r="EZ556" i="8"/>
  <c r="EY60" i="8"/>
  <c r="EZ60" i="8"/>
  <c r="EZ100" i="8"/>
  <c r="EY100" i="8"/>
  <c r="EQ50" i="8"/>
  <c r="EP50" i="8"/>
  <c r="EZ511" i="8"/>
  <c r="EY511" i="8"/>
  <c r="EY516" i="8"/>
  <c r="EZ516" i="8"/>
  <c r="EY136" i="8"/>
  <c r="EZ136" i="8"/>
  <c r="EZ451" i="8"/>
  <c r="EY451" i="8"/>
  <c r="EZ206" i="8"/>
  <c r="EY206" i="8"/>
  <c r="EZ251" i="8"/>
  <c r="EY251" i="8"/>
  <c r="EY382" i="8"/>
  <c r="EZ382" i="8"/>
  <c r="EZ188" i="8"/>
  <c r="EY188" i="8"/>
  <c r="EZ630" i="8"/>
  <c r="EY630" i="8"/>
  <c r="EY291" i="8"/>
  <c r="EZ291" i="8"/>
  <c r="EZ79" i="8"/>
  <c r="EY79" i="8"/>
  <c r="EZ431" i="8"/>
  <c r="EY431" i="8"/>
  <c r="EZ651" i="8"/>
  <c r="EY651" i="8"/>
  <c r="EY11" i="8"/>
  <c r="EZ11" i="8"/>
  <c r="EY354" i="8"/>
  <c r="EZ354" i="8"/>
  <c r="EY458" i="8"/>
  <c r="EZ458" i="8"/>
  <c r="EZ97" i="8"/>
  <c r="EY97" i="8"/>
  <c r="EY229" i="8"/>
  <c r="EZ229" i="8"/>
  <c r="EY85" i="8"/>
  <c r="EZ85" i="8"/>
  <c r="EQ539" i="8"/>
  <c r="EX539" i="8"/>
  <c r="EP539" i="8"/>
  <c r="EY284" i="8"/>
  <c r="EZ284" i="8"/>
  <c r="EY280" i="8"/>
  <c r="EZ280" i="8"/>
  <c r="EY490" i="8"/>
  <c r="EZ490" i="8"/>
  <c r="EZ656" i="8"/>
  <c r="EY656" i="8"/>
  <c r="EZ74" i="8"/>
  <c r="EY74" i="8"/>
  <c r="EY294" i="8"/>
  <c r="EZ294" i="8"/>
  <c r="EY224" i="8"/>
  <c r="EZ224" i="8"/>
  <c r="EZ618" i="8"/>
  <c r="EY618" i="8"/>
  <c r="EZ614" i="8"/>
  <c r="EY614" i="8"/>
  <c r="EY156" i="8"/>
  <c r="EZ156" i="8"/>
  <c r="EZ587" i="8"/>
  <c r="EY587" i="8"/>
  <c r="EZ497" i="8"/>
  <c r="EY497" i="8"/>
  <c r="EQ164" i="8"/>
  <c r="EP164" i="8"/>
  <c r="EX164" i="8"/>
  <c r="EY527" i="8"/>
  <c r="EZ527" i="8"/>
  <c r="EZ478" i="8"/>
  <c r="EY478" i="8"/>
  <c r="EP341" i="8"/>
  <c r="EX341" i="8"/>
  <c r="EQ341" i="8"/>
  <c r="EX132" i="8"/>
  <c r="EQ132" i="8"/>
  <c r="EP132" i="8"/>
  <c r="AK305" i="8"/>
  <c r="EZ94" i="8"/>
  <c r="EY94" i="8"/>
  <c r="EY365" i="8"/>
  <c r="EZ365" i="8"/>
  <c r="EZ193" i="8"/>
  <c r="EY193" i="8"/>
  <c r="EZ617" i="8"/>
  <c r="EY617" i="8"/>
  <c r="EZ199" i="8"/>
  <c r="EY199" i="8"/>
  <c r="EY558" i="8"/>
  <c r="EZ558" i="8"/>
  <c r="EZ589" i="8"/>
  <c r="EY589" i="8"/>
  <c r="EZ418" i="8"/>
  <c r="EY418" i="8"/>
  <c r="EZ114" i="8"/>
  <c r="EY114" i="8"/>
  <c r="EZ637" i="8"/>
  <c r="EY637" i="8"/>
  <c r="EY367" i="8"/>
  <c r="EZ367" i="8"/>
  <c r="EY430" i="8"/>
  <c r="EZ430" i="8"/>
  <c r="EY113" i="8"/>
  <c r="EZ113" i="8"/>
  <c r="EZ222" i="8"/>
  <c r="EY222" i="8"/>
  <c r="EZ417" i="8"/>
  <c r="EY417" i="8"/>
  <c r="EP161" i="8"/>
  <c r="EQ161" i="8"/>
  <c r="EX161" i="8"/>
  <c r="EY138" i="8"/>
  <c r="EZ138" i="8"/>
  <c r="EZ602" i="8"/>
  <c r="EY602" i="8"/>
  <c r="EY176" i="8"/>
  <c r="EZ176" i="8"/>
  <c r="EZ441" i="8"/>
  <c r="EY441" i="8"/>
  <c r="EZ444" i="8"/>
  <c r="EY444" i="8"/>
  <c r="EZ453" i="8"/>
  <c r="EY453" i="8"/>
  <c r="EY606" i="8"/>
  <c r="EZ606" i="8"/>
  <c r="EY209" i="8"/>
  <c r="EZ209" i="8"/>
  <c r="EZ607" i="8"/>
  <c r="EY607" i="8"/>
  <c r="EQ86" i="8"/>
  <c r="EX86" i="8"/>
  <c r="EP86" i="8"/>
  <c r="EY383" i="8"/>
  <c r="EZ383" i="8"/>
  <c r="EY192" i="8"/>
  <c r="EZ192" i="8"/>
  <c r="EZ473" i="8"/>
  <c r="EY473" i="8"/>
  <c r="EX563" i="8"/>
  <c r="EP563" i="8"/>
  <c r="EQ563" i="8"/>
  <c r="EZ296" i="8"/>
  <c r="EY296" i="8"/>
  <c r="EY512" i="8"/>
  <c r="EZ512" i="8"/>
  <c r="EY501" i="8"/>
  <c r="EZ501" i="8"/>
  <c r="EZ373" i="8"/>
  <c r="EY373" i="8"/>
  <c r="EY541" i="8"/>
  <c r="EZ541" i="8"/>
  <c r="EQ208" i="8"/>
  <c r="EP208" i="8"/>
  <c r="EX208" i="8"/>
  <c r="EZ577" i="8"/>
  <c r="EY577" i="8"/>
  <c r="EX645" i="8"/>
  <c r="EQ645" i="8"/>
  <c r="EP645" i="8"/>
  <c r="EY621" i="8"/>
  <c r="EZ621" i="8"/>
  <c r="EY108" i="8"/>
  <c r="EZ108" i="8"/>
  <c r="EQ147" i="8"/>
  <c r="EX147" i="8"/>
  <c r="EZ147" i="8" s="1"/>
  <c r="EP147" i="8"/>
  <c r="EY532" i="8"/>
  <c r="EZ532" i="8"/>
  <c r="EQ84" i="8"/>
  <c r="EX84" i="8"/>
  <c r="EP84" i="8"/>
  <c r="EY469" i="8"/>
  <c r="EZ469" i="8"/>
  <c r="EY388" i="8"/>
  <c r="EZ388" i="8"/>
  <c r="EY368" i="8"/>
  <c r="EZ368" i="8"/>
  <c r="EY125" i="8"/>
  <c r="EZ125" i="8"/>
  <c r="EZ537" i="8"/>
  <c r="EY537" i="8"/>
  <c r="EZ290" i="8"/>
  <c r="EY290" i="8"/>
  <c r="EY127" i="8"/>
  <c r="EZ127" i="8"/>
  <c r="EZ396" i="8"/>
  <c r="EY396" i="8"/>
  <c r="EY601" i="8"/>
  <c r="EZ601" i="8"/>
  <c r="EZ30" i="8"/>
  <c r="EY30" i="8"/>
  <c r="EZ584" i="8"/>
  <c r="EY584" i="8"/>
  <c r="EZ200" i="8"/>
  <c r="EY200" i="8"/>
  <c r="EZ353" i="8"/>
  <c r="EY353" i="8"/>
  <c r="EY111" i="8"/>
  <c r="EZ111" i="8"/>
  <c r="EP331" i="8"/>
  <c r="EQ331" i="8"/>
  <c r="EX331" i="8"/>
  <c r="EZ468" i="8"/>
  <c r="EY468" i="8"/>
  <c r="EZ464" i="8"/>
  <c r="EY464" i="8"/>
  <c r="EZ325" i="8"/>
  <c r="EY325" i="8"/>
  <c r="EY339" i="8"/>
  <c r="EY533" i="8"/>
  <c r="EZ533" i="8"/>
  <c r="EY612" i="8"/>
  <c r="EZ612" i="8"/>
  <c r="EP59" i="8"/>
  <c r="EX59" i="8"/>
  <c r="EQ59" i="8"/>
  <c r="EX257" i="8"/>
  <c r="EQ257" i="8"/>
  <c r="EP257" i="8"/>
  <c r="EZ647" i="8"/>
  <c r="EY647" i="8"/>
  <c r="EZ407" i="8"/>
  <c r="EY407" i="8"/>
  <c r="EZ47" i="8"/>
  <c r="EY47" i="8"/>
  <c r="EQ631" i="8"/>
  <c r="EP631" i="8"/>
  <c r="EX631" i="8"/>
  <c r="EZ20" i="8"/>
  <c r="EY20" i="8"/>
  <c r="EY650" i="8"/>
  <c r="EZ650" i="8"/>
  <c r="EY205" i="8"/>
  <c r="EZ205" i="8"/>
  <c r="EZ99" i="8"/>
  <c r="EY99" i="8"/>
  <c r="EZ450" i="8"/>
  <c r="EY450" i="8"/>
  <c r="EZ638" i="8"/>
  <c r="EY638" i="8"/>
  <c r="EY227" i="8"/>
  <c r="EZ227" i="8"/>
  <c r="EX514" i="8"/>
  <c r="EQ514" i="8"/>
  <c r="EP514" i="8"/>
  <c r="EZ329" i="8"/>
  <c r="EY329" i="8"/>
  <c r="EZ583" i="8"/>
  <c r="EY583" i="8"/>
  <c r="EZ526" i="8"/>
  <c r="EY526" i="8"/>
  <c r="EZ393" i="8"/>
  <c r="EY393" i="8"/>
  <c r="EY359" i="8"/>
  <c r="EZ359" i="8"/>
  <c r="EZ217" i="8"/>
  <c r="EY217" i="8"/>
  <c r="EZ615" i="8"/>
  <c r="EY615" i="8"/>
  <c r="EY483" i="8"/>
  <c r="EZ483" i="8"/>
  <c r="EY178" i="8"/>
  <c r="EZ178" i="8"/>
  <c r="EZ644" i="8"/>
  <c r="EY644" i="8"/>
  <c r="EZ570" i="8"/>
  <c r="EY570" i="8"/>
  <c r="EZ13" i="8"/>
  <c r="EY13" i="8"/>
  <c r="EZ240" i="8"/>
  <c r="EY240" i="8"/>
  <c r="EZ572" i="8"/>
  <c r="EY572" i="8"/>
  <c r="EZ436" i="8"/>
  <c r="EY436" i="8"/>
  <c r="EY502" i="8"/>
  <c r="EZ502" i="8"/>
  <c r="EY146" i="8"/>
  <c r="EY609" i="8"/>
  <c r="EZ609" i="8"/>
  <c r="EZ646" i="8"/>
  <c r="EY646" i="8"/>
  <c r="EY591" i="8"/>
  <c r="EZ591" i="8"/>
  <c r="EZ370" i="8"/>
  <c r="EY370" i="8"/>
  <c r="EY405" i="8"/>
  <c r="EZ405" i="8"/>
  <c r="EZ507" i="8"/>
  <c r="EY507" i="8"/>
  <c r="EY9" i="8"/>
  <c r="EZ9" i="8"/>
  <c r="EY375" i="8"/>
  <c r="EZ375" i="8"/>
  <c r="EY69" i="8"/>
  <c r="EZ69" i="8"/>
  <c r="EY233" i="8"/>
  <c r="EZ233" i="8"/>
  <c r="EZ463" i="8"/>
  <c r="EY463" i="8"/>
  <c r="EZ23" i="8"/>
  <c r="EY23" i="8"/>
  <c r="EZ31" i="8"/>
  <c r="EY31" i="8"/>
  <c r="EZ633" i="8"/>
  <c r="EY633" i="8"/>
  <c r="EY106" i="8"/>
  <c r="EZ106" i="8"/>
  <c r="EZ308" i="8"/>
  <c r="EY308" i="8"/>
  <c r="EY523" i="8"/>
  <c r="EZ523" i="8"/>
  <c r="EQ232" i="8"/>
  <c r="EP232" i="8"/>
  <c r="EX232" i="8"/>
  <c r="EY457" i="8"/>
  <c r="EZ457" i="8"/>
  <c r="EY134" i="8"/>
  <c r="EZ134" i="8"/>
  <c r="EY604" i="8"/>
  <c r="EZ604" i="8"/>
  <c r="EX109" i="8"/>
  <c r="EQ109" i="8"/>
  <c r="EP109" i="8"/>
  <c r="EZ481" i="8"/>
  <c r="EY481" i="8"/>
  <c r="EZ456" i="8"/>
  <c r="EY456" i="8"/>
  <c r="EQ480" i="8"/>
  <c r="EX480" i="8"/>
  <c r="EP480" i="8"/>
  <c r="EY636" i="8"/>
  <c r="EZ636" i="8"/>
  <c r="EY285" i="8"/>
  <c r="EZ285" i="8"/>
  <c r="EY459" i="8"/>
  <c r="EZ459" i="8"/>
  <c r="EQ593" i="8"/>
  <c r="EX593" i="8"/>
  <c r="EP593" i="8"/>
  <c r="EZ461" i="8"/>
  <c r="EY461" i="8"/>
  <c r="EZ169" i="8"/>
  <c r="EY169" i="8"/>
  <c r="EZ160" i="8"/>
  <c r="EY160" i="8"/>
  <c r="EY293" i="8"/>
  <c r="EZ293" i="8"/>
  <c r="EY397" i="8"/>
  <c r="EZ397" i="8"/>
  <c r="EZ101" i="8"/>
  <c r="EY101" i="8"/>
  <c r="EY142" i="8"/>
  <c r="EY57" i="8"/>
  <c r="EZ57" i="8"/>
  <c r="EZ358" i="8"/>
  <c r="EY358" i="8"/>
  <c r="EZ603" i="8"/>
  <c r="EY603" i="8"/>
  <c r="EZ250" i="8"/>
  <c r="EY250" i="8"/>
  <c r="EZ387" i="8"/>
  <c r="EY387" i="8"/>
  <c r="EY605" i="8"/>
  <c r="EY585" i="8"/>
  <c r="EZ585" i="8"/>
  <c r="EP210" i="8"/>
  <c r="EQ210" i="8"/>
  <c r="EX210" i="8"/>
  <c r="EY366" i="8"/>
  <c r="EZ366" i="8"/>
  <c r="EY580" i="8"/>
  <c r="EZ580" i="8"/>
  <c r="EZ322" i="8"/>
  <c r="EY322" i="8"/>
  <c r="EY355" i="8"/>
  <c r="EZ355" i="8"/>
  <c r="EZ547" i="8"/>
  <c r="EY547" i="8"/>
  <c r="EY579" i="8"/>
  <c r="EZ579" i="8"/>
  <c r="EZ218" i="8"/>
  <c r="EY218" i="8"/>
  <c r="EY598" i="8"/>
  <c r="EZ598" i="8"/>
  <c r="EZ33" i="8"/>
  <c r="EY33" i="8"/>
  <c r="EY592" i="8"/>
  <c r="EZ592" i="8"/>
  <c r="EZ470" i="8"/>
  <c r="EY470" i="8"/>
  <c r="EZ402" i="8"/>
  <c r="EY402" i="8"/>
  <c r="EY121" i="8"/>
  <c r="EZ121" i="8"/>
  <c r="EY426" i="8"/>
  <c r="EZ426" i="8"/>
  <c r="EY58" i="8"/>
  <c r="EZ58" i="8"/>
  <c r="EY22" i="8"/>
  <c r="EZ22" i="8"/>
  <c r="EZ29" i="8"/>
  <c r="EY29" i="8"/>
  <c r="EY413" i="8"/>
  <c r="EZ413" i="8"/>
  <c r="EZ505" i="8"/>
  <c r="EY505" i="8"/>
  <c r="EY608" i="8"/>
  <c r="EZ608" i="8"/>
  <c r="EZ616" i="8"/>
  <c r="EY616" i="8"/>
  <c r="EZ634" i="8"/>
  <c r="EY634" i="8"/>
  <c r="EY273" i="8"/>
  <c r="EZ273" i="8"/>
  <c r="EZ56" i="8"/>
  <c r="EY56" i="8"/>
  <c r="EY281" i="8"/>
  <c r="EZ281" i="8"/>
  <c r="EZ531" i="8"/>
  <c r="EY531" i="8"/>
  <c r="EY299" i="8"/>
  <c r="EZ299" i="8"/>
  <c r="EZ493" i="8"/>
  <c r="EY493" i="8"/>
  <c r="EY43" i="8"/>
  <c r="EZ43" i="8"/>
  <c r="EP332" i="8"/>
  <c r="EQ332" i="8"/>
  <c r="EX332" i="8"/>
  <c r="EP652" i="8"/>
  <c r="EX652" i="8"/>
  <c r="EQ652" i="8"/>
  <c r="EZ307" i="8"/>
  <c r="EY307" i="8"/>
  <c r="EY112" i="8"/>
  <c r="EZ112" i="8"/>
  <c r="EZ330" i="8"/>
  <c r="EY330" i="8"/>
  <c r="EY515" i="8"/>
  <c r="EZ515" i="8"/>
  <c r="EY385" i="8"/>
  <c r="EZ385" i="8"/>
  <c r="EY261" i="8"/>
  <c r="EZ261" i="8"/>
  <c r="EZ438" i="8"/>
  <c r="EY438" i="8"/>
  <c r="EQ255" i="8"/>
  <c r="EX255" i="8"/>
  <c r="EP255" i="8"/>
  <c r="EZ8" i="8"/>
  <c r="EY8" i="8"/>
  <c r="EZ522" i="8"/>
  <c r="EY522" i="8"/>
  <c r="EY427" i="8"/>
  <c r="EZ427" i="8"/>
  <c r="EY392" i="8"/>
  <c r="EZ392" i="8"/>
  <c r="EY471" i="8"/>
  <c r="EZ471" i="8"/>
  <c r="EY439" i="8"/>
  <c r="EZ439" i="8"/>
  <c r="EY81" i="8"/>
  <c r="EZ81" i="8"/>
  <c r="EY467" i="8"/>
  <c r="EZ467" i="8"/>
  <c r="EY586" i="8"/>
  <c r="EZ586" i="8"/>
  <c r="EY414" i="8"/>
  <c r="EZ414" i="8"/>
  <c r="EY575" i="8"/>
  <c r="EZ575" i="8"/>
  <c r="EZ126" i="8"/>
  <c r="EY126" i="8"/>
  <c r="EZ419" i="8"/>
  <c r="EY419" i="8"/>
  <c r="EY623" i="8"/>
  <c r="EZ623" i="8"/>
  <c r="EY277" i="8"/>
  <c r="EZ277" i="8"/>
  <c r="EY628" i="8"/>
  <c r="EZ628" i="8"/>
  <c r="EY384" i="8"/>
  <c r="EZ384" i="8"/>
  <c r="EY202" i="8"/>
  <c r="EZ202" i="8"/>
  <c r="EY338" i="8"/>
  <c r="EY122" i="8"/>
  <c r="EZ122" i="8"/>
  <c r="EY544" i="8"/>
  <c r="EZ544" i="8"/>
  <c r="EZ263" i="8"/>
  <c r="EY263" i="8"/>
  <c r="EY500" i="8"/>
  <c r="EZ500" i="8"/>
  <c r="EZ529" i="8"/>
  <c r="EY529" i="8"/>
  <c r="EY295" i="8"/>
  <c r="EZ295" i="8"/>
  <c r="EY51" i="8"/>
  <c r="EZ51" i="8"/>
  <c r="EY424" i="8"/>
  <c r="EZ424" i="8"/>
  <c r="EY163" i="8"/>
  <c r="EZ163" i="8"/>
  <c r="EZ300" i="8"/>
  <c r="EY300" i="8"/>
  <c r="EZ574" i="8"/>
  <c r="EY574" i="8"/>
  <c r="EZ177" i="8"/>
  <c r="EY177" i="8"/>
  <c r="EX571" i="8"/>
  <c r="EQ571" i="8"/>
  <c r="EP571" i="8"/>
  <c r="EY80" i="8"/>
  <c r="EZ80" i="8"/>
  <c r="EY318" i="8"/>
  <c r="EZ318" i="8"/>
  <c r="EZ49" i="8"/>
  <c r="EY49" i="8"/>
  <c r="EY620" i="8"/>
  <c r="EZ620" i="8"/>
  <c r="EY287" i="8"/>
  <c r="EZ287" i="8"/>
  <c r="EQ139" i="8"/>
  <c r="EP139" i="8"/>
  <c r="EX139" i="8"/>
  <c r="EZ187" i="8"/>
  <c r="EY187" i="8"/>
  <c r="EY282" i="8"/>
  <c r="EZ282" i="8"/>
  <c r="EY352" i="8"/>
  <c r="EZ352" i="8"/>
  <c r="EY279" i="8"/>
  <c r="EZ279" i="8"/>
  <c r="EP538" i="8"/>
  <c r="EX538" i="8"/>
  <c r="EQ538" i="8"/>
  <c r="EY435" i="8"/>
  <c r="EZ435" i="8"/>
  <c r="EZ159" i="8"/>
  <c r="EY159" i="8"/>
  <c r="EY221" i="8"/>
  <c r="EZ221" i="8"/>
  <c r="EY528" i="8"/>
  <c r="EZ528" i="8"/>
  <c r="EY477" i="8"/>
  <c r="EZ477" i="8"/>
  <c r="EY141" i="8"/>
  <c r="EZ357" i="8"/>
  <c r="EY357" i="8"/>
  <c r="EZ399" i="8"/>
  <c r="EY399" i="8"/>
  <c r="EP143" i="8"/>
  <c r="EX143" i="8"/>
  <c r="EZ143" i="8" s="1"/>
  <c r="EQ143" i="8"/>
  <c r="EX564" i="8"/>
  <c r="EQ564" i="8"/>
  <c r="EP564" i="8"/>
  <c r="EY581" i="8"/>
  <c r="EZ581" i="8"/>
  <c r="EY40" i="8"/>
  <c r="EZ40" i="8"/>
  <c r="EZ71" i="8"/>
  <c r="EY71" i="8"/>
  <c r="EZ310" i="8"/>
  <c r="EY310" i="8"/>
  <c r="EY4" i="8"/>
  <c r="EZ4" i="8"/>
  <c r="EY120" i="8"/>
  <c r="EZ120" i="8"/>
  <c r="EY289" i="8"/>
  <c r="EZ289" i="8"/>
  <c r="EZ52" i="8"/>
  <c r="EY52" i="8"/>
  <c r="EZ350" i="8"/>
  <c r="EY350" i="8"/>
  <c r="BX36" i="8"/>
  <c r="BY36" i="8"/>
  <c r="BX37" i="8"/>
  <c r="BY37" i="8"/>
  <c r="BU37" i="8"/>
  <c r="BV37" i="8"/>
  <c r="BU36" i="8"/>
  <c r="BV36" i="8"/>
  <c r="BT94" i="8"/>
  <c r="BW94" i="8" s="1"/>
  <c r="BL94" i="8" s="1"/>
  <c r="BS94" i="8"/>
  <c r="BT93" i="8"/>
  <c r="BS93" i="8"/>
  <c r="BT92" i="8"/>
  <c r="BW92" i="8" s="1"/>
  <c r="BL92" i="8" s="1"/>
  <c r="BS92" i="8"/>
  <c r="BT91" i="8"/>
  <c r="BW91" i="8" s="1"/>
  <c r="BL91" i="8" s="1"/>
  <c r="BS91" i="8"/>
  <c r="BT12" i="8"/>
  <c r="BW12" i="8" s="1"/>
  <c r="BL12" i="8" s="1"/>
  <c r="BS12" i="8"/>
  <c r="BT11" i="8"/>
  <c r="BW11" i="8" s="1"/>
  <c r="BL11" i="8" s="1"/>
  <c r="BS11" i="8"/>
  <c r="BT10" i="8"/>
  <c r="BW10" i="8" s="1"/>
  <c r="BL10" i="8" s="1"/>
  <c r="BS10" i="8"/>
  <c r="GA11" i="8"/>
  <c r="GB11" i="8" s="1"/>
  <c r="FX11" i="8"/>
  <c r="GA10" i="8"/>
  <c r="GB10" i="8" s="1"/>
  <c r="FX10" i="8"/>
  <c r="FR12" i="8"/>
  <c r="FO11" i="8"/>
  <c r="FO10" i="8"/>
  <c r="FE12" i="8"/>
  <c r="FF11" i="8"/>
  <c r="FE11" i="8"/>
  <c r="FI10" i="8"/>
  <c r="FF10" i="8"/>
  <c r="FE10" i="8"/>
  <c r="BT39" i="8"/>
  <c r="BW39" i="8" s="1"/>
  <c r="BL39" i="8" s="1"/>
  <c r="BS39" i="8"/>
  <c r="BT38" i="8"/>
  <c r="BS38" i="8"/>
  <c r="BT35" i="8"/>
  <c r="BW35" i="8" s="1"/>
  <c r="BL35" i="8" s="1"/>
  <c r="BS35" i="8"/>
  <c r="BT34" i="8"/>
  <c r="BW34" i="8" s="1"/>
  <c r="BL34" i="8" s="1"/>
  <c r="BS34" i="8"/>
  <c r="BT33" i="8"/>
  <c r="BS33" i="8"/>
  <c r="BT32" i="8"/>
  <c r="BS32" i="8"/>
  <c r="BT31" i="8"/>
  <c r="BS31" i="8"/>
  <c r="FX37" i="8"/>
  <c r="GA36" i="8"/>
  <c r="GB36" i="8" s="1"/>
  <c r="FX36" i="8"/>
  <c r="GA35" i="8"/>
  <c r="GB35" i="8" s="1"/>
  <c r="FX35" i="8"/>
  <c r="FX34" i="8"/>
  <c r="FX33" i="8"/>
  <c r="FX32" i="8"/>
  <c r="FX31" i="8"/>
  <c r="FR39" i="8"/>
  <c r="FO37" i="8"/>
  <c r="FR36" i="8"/>
  <c r="FO36" i="8"/>
  <c r="FO35" i="8"/>
  <c r="FO34" i="8"/>
  <c r="FO33" i="8"/>
  <c r="FR32" i="8"/>
  <c r="FO32" i="8"/>
  <c r="FR31" i="8"/>
  <c r="FO31" i="8"/>
  <c r="FI39" i="8"/>
  <c r="FF39" i="8"/>
  <c r="FE39" i="8"/>
  <c r="FF38" i="8"/>
  <c r="FE38" i="8"/>
  <c r="FI37" i="8"/>
  <c r="FF37" i="8"/>
  <c r="FE37" i="8"/>
  <c r="FI36" i="8"/>
  <c r="FF36" i="8"/>
  <c r="FE36" i="8"/>
  <c r="FI35" i="8"/>
  <c r="FF35" i="8"/>
  <c r="FE35" i="8"/>
  <c r="FF34" i="8"/>
  <c r="FE34" i="8"/>
  <c r="FF33" i="8"/>
  <c r="FE33" i="8"/>
  <c r="FI32" i="8"/>
  <c r="FF32" i="8"/>
  <c r="FE32" i="8"/>
  <c r="FI31" i="8"/>
  <c r="FF31" i="8"/>
  <c r="FE31" i="8"/>
  <c r="BT59" i="8"/>
  <c r="BS59" i="8"/>
  <c r="BT58" i="8"/>
  <c r="BW58" i="8" s="1"/>
  <c r="BL58" i="8" s="1"/>
  <c r="BS58" i="8"/>
  <c r="BT57" i="8"/>
  <c r="BW57" i="8" s="1"/>
  <c r="BL57" i="8" s="1"/>
  <c r="BS57" i="8"/>
  <c r="BT56" i="8"/>
  <c r="BW56" i="8" s="1"/>
  <c r="BL56" i="8" s="1"/>
  <c r="BS56" i="8"/>
  <c r="BT55" i="8"/>
  <c r="BS55" i="8"/>
  <c r="BT54" i="8"/>
  <c r="BS54" i="8"/>
  <c r="BT53" i="8"/>
  <c r="BS53" i="8"/>
  <c r="BT52" i="8"/>
  <c r="BS52" i="8"/>
  <c r="BT51" i="8"/>
  <c r="BS51" i="8"/>
  <c r="BT50" i="8"/>
  <c r="BW50" i="8" s="1"/>
  <c r="BL50" i="8" s="1"/>
  <c r="BS50" i="8"/>
  <c r="FI59" i="8"/>
  <c r="FF59" i="8"/>
  <c r="FE59" i="8"/>
  <c r="FE58" i="8"/>
  <c r="FE57" i="8"/>
  <c r="FI56" i="8"/>
  <c r="FE56" i="8"/>
  <c r="FI55" i="8"/>
  <c r="FF55" i="8"/>
  <c r="FE55" i="8"/>
  <c r="FF54" i="8"/>
  <c r="FE54" i="8"/>
  <c r="FI53" i="8"/>
  <c r="FF53" i="8"/>
  <c r="FE53" i="8"/>
  <c r="FI52" i="8"/>
  <c r="FF52" i="8"/>
  <c r="FE52" i="8"/>
  <c r="FI51" i="8"/>
  <c r="FF51" i="8"/>
  <c r="FE51" i="8"/>
  <c r="FF50" i="8"/>
  <c r="FE50" i="8"/>
  <c r="FR59" i="8"/>
  <c r="FO59" i="8"/>
  <c r="FO58" i="8"/>
  <c r="FO57" i="8"/>
  <c r="FR56" i="8"/>
  <c r="FO56" i="8"/>
  <c r="FO55" i="8"/>
  <c r="FR54" i="8"/>
  <c r="FO54" i="8"/>
  <c r="FO53" i="8"/>
  <c r="FO52" i="8"/>
  <c r="FR51" i="8"/>
  <c r="FO51" i="8"/>
  <c r="FO50" i="8"/>
  <c r="GA59" i="8"/>
  <c r="GB59" i="8" s="1"/>
  <c r="FX59" i="8"/>
  <c r="FX58" i="8"/>
  <c r="FX57" i="8"/>
  <c r="GA56" i="8"/>
  <c r="GB56" i="8" s="1"/>
  <c r="FX56" i="8"/>
  <c r="FX55" i="8"/>
  <c r="GA54" i="8"/>
  <c r="GB54" i="8" s="1"/>
  <c r="FX54" i="8"/>
  <c r="FX53" i="8"/>
  <c r="GA52" i="8"/>
  <c r="GB52" i="8" s="1"/>
  <c r="FX52" i="8"/>
  <c r="GA51" i="8"/>
  <c r="GB51" i="8" s="1"/>
  <c r="FX51" i="8"/>
  <c r="FX50" i="8"/>
  <c r="BT22" i="8"/>
  <c r="BW22" i="8" s="1"/>
  <c r="BL22" i="8" s="1"/>
  <c r="BS22" i="8"/>
  <c r="BT21" i="8"/>
  <c r="BT20" i="8"/>
  <c r="BW20" i="8" s="1"/>
  <c r="BL20" i="8" s="1"/>
  <c r="BS20" i="8"/>
  <c r="BT19" i="8"/>
  <c r="BW19" i="8" s="1"/>
  <c r="BL19" i="8" s="1"/>
  <c r="BS19" i="8"/>
  <c r="BT18" i="8"/>
  <c r="BW18" i="8" s="1"/>
  <c r="BL18" i="8" s="1"/>
  <c r="BS18" i="8"/>
  <c r="BT17" i="8"/>
  <c r="BS17" i="8"/>
  <c r="BT16" i="8"/>
  <c r="BS16" i="8"/>
  <c r="BT15" i="8"/>
  <c r="BS15" i="8"/>
  <c r="BT14" i="8"/>
  <c r="BW14" i="8" s="1"/>
  <c r="BL14" i="8" s="1"/>
  <c r="BS14" i="8"/>
  <c r="BT13" i="8"/>
  <c r="BW13" i="8" s="1"/>
  <c r="BL13" i="8" s="1"/>
  <c r="BS13" i="8"/>
  <c r="BT75" i="8"/>
  <c r="BT74" i="8"/>
  <c r="BT73" i="8"/>
  <c r="FE22" i="8"/>
  <c r="FI21" i="8"/>
  <c r="FE21" i="8"/>
  <c r="FE20" i="8"/>
  <c r="FI19" i="8"/>
  <c r="FF19" i="8"/>
  <c r="FE19" i="8"/>
  <c r="FE18" i="8"/>
  <c r="FE17" i="8"/>
  <c r="FE16" i="8"/>
  <c r="FE15" i="8"/>
  <c r="FI14" i="8"/>
  <c r="FE14" i="8"/>
  <c r="FI13" i="8"/>
  <c r="FE13" i="8"/>
  <c r="FO22" i="8"/>
  <c r="FO21" i="8"/>
  <c r="FR20" i="8"/>
  <c r="FR19" i="8"/>
  <c r="FO18" i="8"/>
  <c r="FR15" i="8"/>
  <c r="FR13" i="8"/>
  <c r="FO13" i="8"/>
  <c r="FX22" i="8"/>
  <c r="GA20" i="8"/>
  <c r="GB20" i="8" s="1"/>
  <c r="GA19" i="8"/>
  <c r="GB19" i="8" s="1"/>
  <c r="GA15" i="8"/>
  <c r="GB15" i="8" s="1"/>
  <c r="FX14" i="8"/>
  <c r="BT49" i="8"/>
  <c r="BW49" i="8" s="1"/>
  <c r="BL49" i="8" s="1"/>
  <c r="BS49" i="8"/>
  <c r="BT48" i="8"/>
  <c r="BW48" i="8" s="1"/>
  <c r="BL48" i="8" s="1"/>
  <c r="BS48" i="8"/>
  <c r="BT47" i="8"/>
  <c r="BW47" i="8" s="1"/>
  <c r="BL47" i="8" s="1"/>
  <c r="BS47" i="8"/>
  <c r="BT46" i="8"/>
  <c r="BW46" i="8" s="1"/>
  <c r="BL46" i="8" s="1"/>
  <c r="BS46" i="8"/>
  <c r="BT45" i="8"/>
  <c r="BW45" i="8" s="1"/>
  <c r="BL45" i="8" s="1"/>
  <c r="BS45" i="8"/>
  <c r="BT43" i="8"/>
  <c r="BW43" i="8" s="1"/>
  <c r="BL43" i="8" s="1"/>
  <c r="BS43" i="8"/>
  <c r="FX49" i="8"/>
  <c r="GA47" i="8"/>
  <c r="GB47" i="8" s="1"/>
  <c r="FX47" i="8"/>
  <c r="FX44" i="8"/>
  <c r="GA43" i="8"/>
  <c r="GB43" i="8" s="1"/>
  <c r="FR47" i="8"/>
  <c r="FO44" i="8"/>
  <c r="FR43" i="8"/>
  <c r="FO43" i="8"/>
  <c r="FI49" i="8"/>
  <c r="FE49" i="8"/>
  <c r="FE48" i="8"/>
  <c r="FI47" i="8"/>
  <c r="FE47" i="8"/>
  <c r="FI46" i="8"/>
  <c r="FE46" i="8"/>
  <c r="FI45" i="8"/>
  <c r="FE45" i="8"/>
  <c r="FE44" i="8"/>
  <c r="FE43" i="8"/>
  <c r="BT4" i="8"/>
  <c r="BW4" i="8" s="1"/>
  <c r="BL4" i="8" s="1"/>
  <c r="BS4" i="8"/>
  <c r="FX4" i="8"/>
  <c r="GA9" i="8"/>
  <c r="GB9" i="8" s="1"/>
  <c r="FX9" i="8"/>
  <c r="FX8" i="8"/>
  <c r="GA7" i="8"/>
  <c r="GB7" i="8" s="1"/>
  <c r="FX7" i="8"/>
  <c r="GA6" i="8"/>
  <c r="GB6" i="8" s="1"/>
  <c r="FX6" i="8"/>
  <c r="FX5" i="8"/>
  <c r="FO4" i="8"/>
  <c r="FI4" i="8"/>
  <c r="FF4" i="8"/>
  <c r="FE4" i="8"/>
  <c r="BT9" i="8"/>
  <c r="BS9" i="8"/>
  <c r="BT8" i="8"/>
  <c r="BS8" i="8"/>
  <c r="BT7" i="8"/>
  <c r="BW7" i="8" s="1"/>
  <c r="BL7" i="8" s="1"/>
  <c r="BS7" i="8"/>
  <c r="BT6" i="8"/>
  <c r="BS6" i="8"/>
  <c r="BT5" i="8"/>
  <c r="BS5" i="8"/>
  <c r="FF9" i="8"/>
  <c r="FE9" i="8"/>
  <c r="FF8" i="8"/>
  <c r="FE8" i="8"/>
  <c r="FI7" i="8"/>
  <c r="FF7" i="8"/>
  <c r="FE7" i="8"/>
  <c r="FI6" i="8"/>
  <c r="FF6" i="8"/>
  <c r="FE6" i="8"/>
  <c r="FF5" i="8"/>
  <c r="FE5" i="8"/>
  <c r="FR9" i="8"/>
  <c r="FO9" i="8"/>
  <c r="FO8" i="8"/>
  <c r="FO7" i="8"/>
  <c r="FR6" i="8"/>
  <c r="FO6" i="8"/>
  <c r="FO5" i="8"/>
  <c r="BT24" i="8"/>
  <c r="BW24" i="8" s="1"/>
  <c r="BL24" i="8" s="1"/>
  <c r="BS24" i="8"/>
  <c r="BT23" i="8"/>
  <c r="BW23" i="8" s="1"/>
  <c r="BL23" i="8" s="1"/>
  <c r="BS23" i="8"/>
  <c r="BT30" i="8"/>
  <c r="BS30" i="8"/>
  <c r="BT29" i="8"/>
  <c r="BS29" i="8"/>
  <c r="BT28" i="8"/>
  <c r="BW28" i="8" s="1"/>
  <c r="BL28" i="8" s="1"/>
  <c r="BS28" i="8"/>
  <c r="BT27" i="8"/>
  <c r="BW27" i="8" s="1"/>
  <c r="BL27" i="8" s="1"/>
  <c r="BS27" i="8"/>
  <c r="BT26" i="8"/>
  <c r="BS26" i="8"/>
  <c r="BT25" i="8"/>
  <c r="BS25" i="8"/>
  <c r="BT60" i="8"/>
  <c r="BS60" i="8"/>
  <c r="BT61" i="8"/>
  <c r="BS61" i="8"/>
  <c r="BT62" i="8"/>
  <c r="BS62" i="8"/>
  <c r="BT63" i="8"/>
  <c r="BS63" i="8"/>
  <c r="FI63" i="8"/>
  <c r="FF63" i="8"/>
  <c r="FE63" i="8"/>
  <c r="FF62" i="8"/>
  <c r="FE62" i="8"/>
  <c r="FI61" i="8"/>
  <c r="FF61" i="8"/>
  <c r="FE61" i="8"/>
  <c r="FI60" i="8"/>
  <c r="FF60" i="8"/>
  <c r="FE60" i="8"/>
  <c r="FR63" i="8"/>
  <c r="FO63" i="8"/>
  <c r="FO62" i="8"/>
  <c r="FR61" i="8"/>
  <c r="FO61" i="8"/>
  <c r="FR60" i="8"/>
  <c r="FO60" i="8"/>
  <c r="GA63" i="8"/>
  <c r="GB63" i="8" s="1"/>
  <c r="FX63" i="8"/>
  <c r="FX62" i="8"/>
  <c r="GA61" i="8"/>
  <c r="GB61" i="8" s="1"/>
  <c r="FX61" i="8"/>
  <c r="GA60" i="8"/>
  <c r="GB60" i="8" s="1"/>
  <c r="FX60" i="8"/>
  <c r="FF42" i="8"/>
  <c r="FE42" i="8"/>
  <c r="FF41" i="8"/>
  <c r="FE41" i="8"/>
  <c r="FF40" i="8"/>
  <c r="FE40" i="8"/>
  <c r="FR42" i="8"/>
  <c r="FO42" i="8"/>
  <c r="FO41" i="8"/>
  <c r="FR40" i="8"/>
  <c r="FO40" i="8"/>
  <c r="FX42" i="8"/>
  <c r="GA41" i="8"/>
  <c r="GB41" i="8" s="1"/>
  <c r="FX41" i="8"/>
  <c r="FX40" i="8"/>
  <c r="FX24" i="8"/>
  <c r="GA30" i="8"/>
  <c r="GB30" i="8" s="1"/>
  <c r="GA28" i="8"/>
  <c r="GB28" i="8" s="1"/>
  <c r="GA26" i="8"/>
  <c r="GB26" i="8" s="1"/>
  <c r="GA25" i="8"/>
  <c r="GB25" i="8" s="1"/>
  <c r="GA24" i="8"/>
  <c r="GB24" i="8" s="1"/>
  <c r="GA23" i="8"/>
  <c r="GB23" i="8" s="1"/>
  <c r="FR30" i="8"/>
  <c r="FR29" i="8"/>
  <c r="FR28" i="8"/>
  <c r="FR26" i="8"/>
  <c r="FR25" i="8"/>
  <c r="FR24" i="8"/>
  <c r="FI30" i="8"/>
  <c r="FE30" i="8"/>
  <c r="FI29" i="8"/>
  <c r="FE29" i="8"/>
  <c r="FE28" i="8"/>
  <c r="FE27" i="8"/>
  <c r="FI26" i="8"/>
  <c r="FE26" i="8"/>
  <c r="FE25" i="8"/>
  <c r="FI24" i="8"/>
  <c r="FE24" i="8"/>
  <c r="FE23" i="8"/>
  <c r="BT234" i="8"/>
  <c r="FI234" i="8"/>
  <c r="BU54" i="8" l="1"/>
  <c r="BB7" i="8"/>
  <c r="DE7" i="8"/>
  <c r="BB19" i="8"/>
  <c r="DE19" i="8"/>
  <c r="BB11" i="8"/>
  <c r="DE11" i="8"/>
  <c r="BB28" i="8"/>
  <c r="DE28" i="8"/>
  <c r="BB24" i="8"/>
  <c r="DE24" i="8"/>
  <c r="BB47" i="8"/>
  <c r="DE47" i="8"/>
  <c r="BB56" i="8"/>
  <c r="DE56" i="8"/>
  <c r="BB39" i="8"/>
  <c r="DE39" i="8"/>
  <c r="BD36" i="8"/>
  <c r="BC36" i="8"/>
  <c r="BU15" i="8"/>
  <c r="BB43" i="8"/>
  <c r="DE43" i="8"/>
  <c r="BB57" i="8"/>
  <c r="DE57" i="8"/>
  <c r="BB10" i="8"/>
  <c r="DE10" i="8"/>
  <c r="BB22" i="8"/>
  <c r="DE22" i="8"/>
  <c r="BB13" i="8"/>
  <c r="DE13" i="8"/>
  <c r="BB91" i="8"/>
  <c r="DE91" i="8"/>
  <c r="BB48" i="8"/>
  <c r="DE48" i="8"/>
  <c r="BB34" i="8"/>
  <c r="DE34" i="8"/>
  <c r="BB18" i="8"/>
  <c r="DE18" i="8"/>
  <c r="DG36" i="8"/>
  <c r="DN36" i="8"/>
  <c r="DF36" i="8"/>
  <c r="BB23" i="8"/>
  <c r="DE23" i="8"/>
  <c r="BB46" i="8"/>
  <c r="DE46" i="8"/>
  <c r="BB4" i="8"/>
  <c r="DE4" i="8"/>
  <c r="BB45" i="8"/>
  <c r="DE45" i="8"/>
  <c r="BB49" i="8"/>
  <c r="DE49" i="8"/>
  <c r="BB50" i="8"/>
  <c r="DE50" i="8"/>
  <c r="BB58" i="8"/>
  <c r="DE58" i="8"/>
  <c r="BB35" i="8"/>
  <c r="DE35" i="8"/>
  <c r="EZ341" i="8"/>
  <c r="EY341" i="8"/>
  <c r="BD37" i="8"/>
  <c r="BC37" i="8"/>
  <c r="BB14" i="8"/>
  <c r="DE14" i="8"/>
  <c r="BB92" i="8"/>
  <c r="DE92" i="8"/>
  <c r="BB27" i="8"/>
  <c r="DE27" i="8"/>
  <c r="BB20" i="8"/>
  <c r="DE20" i="8"/>
  <c r="BB12" i="8"/>
  <c r="DE12" i="8"/>
  <c r="BB94" i="8"/>
  <c r="DE94" i="8"/>
  <c r="DN37" i="8"/>
  <c r="DF37" i="8"/>
  <c r="DG37" i="8"/>
  <c r="BU26" i="8"/>
  <c r="BU30" i="8"/>
  <c r="BM37" i="8"/>
  <c r="BN37" i="8"/>
  <c r="EY119" i="8"/>
  <c r="EZ119" i="8"/>
  <c r="EY82" i="8"/>
  <c r="EZ82" i="8"/>
  <c r="EZ356" i="8"/>
  <c r="EY356" i="8"/>
  <c r="BX27" i="8"/>
  <c r="BY27" i="8"/>
  <c r="EY564" i="8"/>
  <c r="EZ564" i="8"/>
  <c r="EZ255" i="8"/>
  <c r="EY255" i="8"/>
  <c r="EY157" i="8"/>
  <c r="EZ157" i="8"/>
  <c r="EY576" i="8"/>
  <c r="EZ576" i="8"/>
  <c r="EY655" i="8"/>
  <c r="EZ655" i="8"/>
  <c r="BV26" i="8"/>
  <c r="BW26" i="8"/>
  <c r="BL26" i="8" s="1"/>
  <c r="BV30" i="8"/>
  <c r="BW30" i="8"/>
  <c r="BL30" i="8" s="1"/>
  <c r="BX50" i="8"/>
  <c r="BY50" i="8"/>
  <c r="BV54" i="8"/>
  <c r="BW54" i="8"/>
  <c r="BL54" i="8" s="1"/>
  <c r="EY571" i="8"/>
  <c r="EZ571" i="8"/>
  <c r="EZ161" i="8"/>
  <c r="EY161" i="8"/>
  <c r="EZ211" i="8"/>
  <c r="EY211" i="8"/>
  <c r="EZ124" i="8"/>
  <c r="EY124" i="8"/>
  <c r="EY183" i="8"/>
  <c r="EZ183" i="8"/>
  <c r="BU17" i="8"/>
  <c r="EY210" i="8"/>
  <c r="EZ210" i="8"/>
  <c r="EZ563" i="8"/>
  <c r="EY563" i="8"/>
  <c r="BY23" i="8"/>
  <c r="BX23" i="8"/>
  <c r="EY631" i="8"/>
  <c r="EZ631" i="8"/>
  <c r="EZ654" i="8"/>
  <c r="EY654" i="8"/>
  <c r="EY140" i="8"/>
  <c r="EY552" i="8"/>
  <c r="EZ552" i="8"/>
  <c r="BV16" i="8"/>
  <c r="BW16" i="8"/>
  <c r="BL16" i="8" s="1"/>
  <c r="EY538" i="8"/>
  <c r="EZ538" i="8"/>
  <c r="EZ480" i="8"/>
  <c r="EY480" i="8"/>
  <c r="EZ109" i="8"/>
  <c r="EY109" i="8"/>
  <c r="EZ59" i="8"/>
  <c r="EY59" i="8"/>
  <c r="EZ504" i="8"/>
  <c r="EY504" i="8"/>
  <c r="EY594" i="8"/>
  <c r="EZ594" i="8"/>
  <c r="EZ610" i="8"/>
  <c r="EY610" i="8"/>
  <c r="EY582" i="8"/>
  <c r="EZ582" i="8"/>
  <c r="EZ479" i="8"/>
  <c r="EY479" i="8"/>
  <c r="EZ123" i="8"/>
  <c r="EY123" i="8"/>
  <c r="EZ86" i="8"/>
  <c r="EY86" i="8"/>
  <c r="EY652" i="8"/>
  <c r="EZ652" i="8"/>
  <c r="EY514" i="8"/>
  <c r="EZ514" i="8"/>
  <c r="BM36" i="8"/>
  <c r="BN36" i="8"/>
  <c r="EY147" i="8"/>
  <c r="EY164" i="8"/>
  <c r="EZ164" i="8"/>
  <c r="EY37" i="8"/>
  <c r="EZ37" i="8"/>
  <c r="BV17" i="8"/>
  <c r="BW17" i="8"/>
  <c r="BL17" i="8" s="1"/>
  <c r="EY139" i="8"/>
  <c r="EZ139" i="8"/>
  <c r="BV29" i="8"/>
  <c r="BW29" i="8"/>
  <c r="BL29" i="8" s="1"/>
  <c r="EY593" i="8"/>
  <c r="EZ593" i="8"/>
  <c r="EZ232" i="8"/>
  <c r="EY232" i="8"/>
  <c r="EZ539" i="8"/>
  <c r="EY539" i="8"/>
  <c r="EZ50" i="8"/>
  <c r="EY50" i="8"/>
  <c r="EY115" i="8"/>
  <c r="EZ115" i="8"/>
  <c r="EZ167" i="8"/>
  <c r="EY167" i="8"/>
  <c r="EY648" i="8"/>
  <c r="EZ648" i="8"/>
  <c r="EY83" i="8"/>
  <c r="EZ83" i="8"/>
  <c r="BU16" i="8"/>
  <c r="BX28" i="8"/>
  <c r="BY28" i="8"/>
  <c r="EY143" i="8"/>
  <c r="EZ639" i="8"/>
  <c r="EY639" i="8"/>
  <c r="BV59" i="8"/>
  <c r="BW59" i="8"/>
  <c r="BL59" i="8" s="1"/>
  <c r="EY645" i="8"/>
  <c r="EZ645" i="8"/>
  <c r="EY132" i="8"/>
  <c r="EZ132" i="8"/>
  <c r="EY499" i="8"/>
  <c r="EZ499" i="8"/>
  <c r="EZ90" i="8"/>
  <c r="EY90" i="8"/>
  <c r="BV25" i="8"/>
  <c r="BW25" i="8"/>
  <c r="BL25" i="8" s="1"/>
  <c r="BV15" i="8"/>
  <c r="BW15" i="8"/>
  <c r="BL15" i="8" s="1"/>
  <c r="EY332" i="8"/>
  <c r="EZ332" i="8"/>
  <c r="EY257" i="8"/>
  <c r="EZ257" i="8"/>
  <c r="EZ331" i="8"/>
  <c r="EY331" i="8"/>
  <c r="EZ84" i="8"/>
  <c r="EY84" i="8"/>
  <c r="EZ208" i="8"/>
  <c r="EY208" i="8"/>
  <c r="EY135" i="8"/>
  <c r="EZ135" i="8"/>
  <c r="EZ54" i="8"/>
  <c r="EY54" i="8"/>
  <c r="EZ116" i="8"/>
  <c r="EY116" i="8"/>
  <c r="BU59" i="8"/>
  <c r="BU25" i="8"/>
  <c r="BU29" i="8"/>
  <c r="BW8" i="8"/>
  <c r="BL8" i="8" s="1"/>
  <c r="BU23" i="8"/>
  <c r="BV23" i="8"/>
  <c r="BX20" i="8"/>
  <c r="BY20" i="8"/>
  <c r="BX19" i="8"/>
  <c r="BY19" i="8"/>
  <c r="BX14" i="8"/>
  <c r="BY14" i="8"/>
  <c r="BU20" i="8"/>
  <c r="BV20" i="8"/>
  <c r="BV19" i="8"/>
  <c r="BU19" i="8"/>
  <c r="BV14" i="8"/>
  <c r="BU14" i="8"/>
  <c r="BX11" i="8"/>
  <c r="BY11" i="8"/>
  <c r="BX12" i="8"/>
  <c r="BY12" i="8"/>
  <c r="BX10" i="8"/>
  <c r="BY10" i="8"/>
  <c r="BV12" i="8"/>
  <c r="BU12" i="8"/>
  <c r="BV11" i="8"/>
  <c r="BU11" i="8"/>
  <c r="BV10" i="8"/>
  <c r="BU10" i="8"/>
  <c r="BY57" i="8"/>
  <c r="BX57" i="8"/>
  <c r="BX58" i="8"/>
  <c r="BY58" i="8"/>
  <c r="BX56" i="8"/>
  <c r="BY56" i="8"/>
  <c r="BV52" i="8"/>
  <c r="BW52" i="8"/>
  <c r="BL52" i="8" s="1"/>
  <c r="BU52" i="8"/>
  <c r="BU56" i="8"/>
  <c r="BV56" i="8"/>
  <c r="BU55" i="8"/>
  <c r="BV55" i="8"/>
  <c r="BW55" i="8"/>
  <c r="BL55" i="8" s="1"/>
  <c r="BU53" i="8"/>
  <c r="BW53" i="8"/>
  <c r="BL53" i="8" s="1"/>
  <c r="BV53" i="8"/>
  <c r="BU51" i="8"/>
  <c r="BV51" i="8"/>
  <c r="BW51" i="8"/>
  <c r="BL51" i="8" s="1"/>
  <c r="BU58" i="8"/>
  <c r="BV58" i="8"/>
  <c r="BU57" i="8"/>
  <c r="BV57" i="8"/>
  <c r="BU50" i="8"/>
  <c r="BV50" i="8"/>
  <c r="BX22" i="8"/>
  <c r="BY22" i="8"/>
  <c r="BW21" i="8"/>
  <c r="BL21" i="8" s="1"/>
  <c r="BU21" i="8"/>
  <c r="BV21" i="8"/>
  <c r="BU22" i="8"/>
  <c r="BV22" i="8"/>
  <c r="BX18" i="8"/>
  <c r="BY18" i="8"/>
  <c r="BU18" i="8"/>
  <c r="BV18" i="8"/>
  <c r="BY13" i="8"/>
  <c r="BX13" i="8"/>
  <c r="BV13" i="8"/>
  <c r="BU13" i="8"/>
  <c r="BU63" i="8"/>
  <c r="BV63" i="8"/>
  <c r="BW63" i="8"/>
  <c r="BL63" i="8" s="1"/>
  <c r="BU62" i="8"/>
  <c r="BV62" i="8"/>
  <c r="BW62" i="8"/>
  <c r="BL62" i="8" s="1"/>
  <c r="BV61" i="8"/>
  <c r="BW61" i="8"/>
  <c r="BL61" i="8" s="1"/>
  <c r="BU61" i="8"/>
  <c r="BV60" i="8"/>
  <c r="BW60" i="8"/>
  <c r="BL60" i="8" s="1"/>
  <c r="BU60" i="8"/>
  <c r="BX35" i="8"/>
  <c r="BY35" i="8"/>
  <c r="BX34" i="8"/>
  <c r="BY34" i="8"/>
  <c r="BU35" i="8"/>
  <c r="BV35" i="8"/>
  <c r="BU34" i="8"/>
  <c r="BV34" i="8"/>
  <c r="BU33" i="8"/>
  <c r="BW33" i="8"/>
  <c r="BL33" i="8" s="1"/>
  <c r="BV33" i="8"/>
  <c r="BU32" i="8"/>
  <c r="BV32" i="8"/>
  <c r="BW32" i="8"/>
  <c r="BL32" i="8" s="1"/>
  <c r="BU31" i="8"/>
  <c r="BV31" i="8"/>
  <c r="BW31" i="8"/>
  <c r="BL31" i="8" s="1"/>
  <c r="BX39" i="8"/>
  <c r="BY39" i="8"/>
  <c r="BU39" i="8"/>
  <c r="BV39" i="8"/>
  <c r="BU38" i="8"/>
  <c r="BV38" i="8"/>
  <c r="BW38" i="8"/>
  <c r="BL38" i="8" s="1"/>
  <c r="BU234" i="8"/>
  <c r="BV234" i="8"/>
  <c r="BW234" i="8"/>
  <c r="BL234" i="8" s="1"/>
  <c r="BY49" i="8"/>
  <c r="BX49" i="8"/>
  <c r="BX48" i="8"/>
  <c r="BY48" i="8"/>
  <c r="BY45" i="8"/>
  <c r="BX45" i="8"/>
  <c r="BU49" i="8"/>
  <c r="BV49" i="8"/>
  <c r="BU48" i="8"/>
  <c r="BV48" i="8"/>
  <c r="BV45" i="8"/>
  <c r="BU45" i="8"/>
  <c r="BY47" i="8"/>
  <c r="BX47" i="8"/>
  <c r="BX46" i="8"/>
  <c r="BY46" i="8"/>
  <c r="BX43" i="8"/>
  <c r="BY43" i="8"/>
  <c r="BU47" i="8"/>
  <c r="BV47" i="8"/>
  <c r="BU46" i="8"/>
  <c r="BV46" i="8"/>
  <c r="BU43" i="8"/>
  <c r="BV43" i="8"/>
  <c r="BX4" i="8"/>
  <c r="BY4" i="8"/>
  <c r="BV4" i="8"/>
  <c r="BU4" i="8"/>
  <c r="BU28" i="8"/>
  <c r="BV28" i="8"/>
  <c r="BV27" i="8"/>
  <c r="BU27" i="8"/>
  <c r="BX24" i="8"/>
  <c r="BY24" i="8"/>
  <c r="BV24" i="8"/>
  <c r="BU24" i="8"/>
  <c r="BU6" i="8"/>
  <c r="BV6" i="8"/>
  <c r="BW6" i="8"/>
  <c r="BL6" i="8" s="1"/>
  <c r="BU5" i="8"/>
  <c r="BV5" i="8"/>
  <c r="BW5" i="8"/>
  <c r="BL5" i="8" s="1"/>
  <c r="BU8" i="8"/>
  <c r="BV8" i="8"/>
  <c r="BU9" i="8"/>
  <c r="BV9" i="8"/>
  <c r="BW9" i="8"/>
  <c r="BL9" i="8" s="1"/>
  <c r="BY7" i="8"/>
  <c r="BX7" i="8"/>
  <c r="BU7" i="8"/>
  <c r="BV7" i="8"/>
  <c r="BW93" i="8"/>
  <c r="BL93" i="8" s="1"/>
  <c r="BU93" i="8"/>
  <c r="BV93" i="8"/>
  <c r="BX92" i="8"/>
  <c r="BY92" i="8"/>
  <c r="BX91" i="8"/>
  <c r="BY91" i="8"/>
  <c r="BX94" i="8"/>
  <c r="BY94" i="8"/>
  <c r="BV94" i="8"/>
  <c r="BU94" i="8"/>
  <c r="BU92" i="8"/>
  <c r="BV92" i="8"/>
  <c r="BV91" i="8"/>
  <c r="BU91" i="8"/>
  <c r="BW75" i="8"/>
  <c r="BL75" i="8" s="1"/>
  <c r="BW74" i="8"/>
  <c r="BL74" i="8" s="1"/>
  <c r="BW73" i="8"/>
  <c r="BL73" i="8" s="1"/>
  <c r="GA55" i="8"/>
  <c r="GB55" i="8" s="1"/>
  <c r="FR52" i="8"/>
  <c r="FR10" i="8"/>
  <c r="FI28" i="8"/>
  <c r="FI57" i="8"/>
  <c r="FI5" i="8"/>
  <c r="GA57" i="8"/>
  <c r="GB57" i="8" s="1"/>
  <c r="FR23" i="8"/>
  <c r="GA49" i="8"/>
  <c r="GB49" i="8" s="1"/>
  <c r="FR33" i="8"/>
  <c r="FR35" i="8"/>
  <c r="FI23" i="8"/>
  <c r="FR49" i="8"/>
  <c r="GA45" i="8"/>
  <c r="GB45" i="8" s="1"/>
  <c r="GA14" i="8"/>
  <c r="GB14" i="8" s="1"/>
  <c r="FR21" i="8"/>
  <c r="GA42" i="8"/>
  <c r="GB42" i="8" s="1"/>
  <c r="FR41" i="8"/>
  <c r="FI40" i="8"/>
  <c r="FI42" i="8"/>
  <c r="GA40" i="8"/>
  <c r="GB40" i="8" s="1"/>
  <c r="FI15" i="8"/>
  <c r="GA4" i="8"/>
  <c r="GB4" i="8" s="1"/>
  <c r="GA31" i="8"/>
  <c r="GB31" i="8" s="1"/>
  <c r="FR5" i="8"/>
  <c r="FI9" i="8"/>
  <c r="FI44" i="8"/>
  <c r="FR46" i="8"/>
  <c r="GA13" i="8"/>
  <c r="GB13" i="8" s="1"/>
  <c r="GA22" i="8"/>
  <c r="GB22" i="8" s="1"/>
  <c r="FI20" i="8"/>
  <c r="FI25" i="8"/>
  <c r="FI62" i="8"/>
  <c r="FR7" i="8"/>
  <c r="FR14" i="8"/>
  <c r="FR55" i="8"/>
  <c r="FR57" i="8"/>
  <c r="GA18" i="8"/>
  <c r="GB18" i="8" s="1"/>
  <c r="FR17" i="8"/>
  <c r="FI33" i="8"/>
  <c r="FR4" i="8"/>
  <c r="FR53" i="8"/>
  <c r="GA5" i="8"/>
  <c r="GB5" i="8" s="1"/>
  <c r="FR45" i="8"/>
  <c r="FI50" i="8"/>
  <c r="FI22" i="8"/>
  <c r="GA53" i="8"/>
  <c r="GB53" i="8" s="1"/>
  <c r="FI54" i="8"/>
  <c r="FI34" i="8"/>
  <c r="GA32" i="8"/>
  <c r="GB32" i="8" s="1"/>
  <c r="GA34" i="8"/>
  <c r="GB34" i="8" s="1"/>
  <c r="GA39" i="8"/>
  <c r="GB39" i="8" s="1"/>
  <c r="FI11" i="8"/>
  <c r="GA29" i="8"/>
  <c r="GB29" i="8" s="1"/>
  <c r="GA46" i="8"/>
  <c r="GB46" i="8" s="1"/>
  <c r="FR18" i="8"/>
  <c r="FR22" i="8"/>
  <c r="FI17" i="8"/>
  <c r="FR34" i="8"/>
  <c r="FI58" i="8"/>
  <c r="GA37" i="8"/>
  <c r="GB37" i="8" s="1"/>
  <c r="FR37" i="8"/>
  <c r="FR11" i="8"/>
  <c r="GA38" i="8"/>
  <c r="GB38" i="8" s="1"/>
  <c r="GA33" i="8"/>
  <c r="GB33" i="8" s="1"/>
  <c r="FR38" i="8"/>
  <c r="FI38" i="8"/>
  <c r="FR50" i="8"/>
  <c r="FR58" i="8"/>
  <c r="GA50" i="8"/>
  <c r="GB50" i="8" s="1"/>
  <c r="GA58" i="8"/>
  <c r="GB58" i="8" s="1"/>
  <c r="FI18" i="8"/>
  <c r="FI16" i="8"/>
  <c r="FR16" i="8"/>
  <c r="GA17" i="8"/>
  <c r="GB17" i="8" s="1"/>
  <c r="GA21" i="8"/>
  <c r="GB21" i="8" s="1"/>
  <c r="GA16" i="8"/>
  <c r="GB16" i="8" s="1"/>
  <c r="GA44" i="8"/>
  <c r="GB44" i="8" s="1"/>
  <c r="GA48" i="8"/>
  <c r="GB48" i="8" s="1"/>
  <c r="FR44" i="8"/>
  <c r="FR48" i="8"/>
  <c r="FI48" i="8"/>
  <c r="FI43" i="8"/>
  <c r="GA8" i="8"/>
  <c r="GB8" i="8" s="1"/>
  <c r="FI8" i="8"/>
  <c r="FR8" i="8"/>
  <c r="FR62" i="8"/>
  <c r="GA62" i="8"/>
  <c r="GB62" i="8" s="1"/>
  <c r="FI41" i="8"/>
  <c r="GA27" i="8"/>
  <c r="GB27" i="8" s="1"/>
  <c r="FR27" i="8"/>
  <c r="FI27" i="8"/>
  <c r="BD11" i="8" l="1"/>
  <c r="BB54" i="8"/>
  <c r="DE54" i="8"/>
  <c r="DP37" i="8"/>
  <c r="DO37" i="8"/>
  <c r="DW37" i="8"/>
  <c r="BD27" i="8"/>
  <c r="BC27" i="8"/>
  <c r="BD49" i="8"/>
  <c r="BC49" i="8"/>
  <c r="BD23" i="8"/>
  <c r="BC23" i="8"/>
  <c r="BC24" i="8"/>
  <c r="BD24" i="8"/>
  <c r="BC7" i="8"/>
  <c r="BD7" i="8"/>
  <c r="BB31" i="8"/>
  <c r="DE31" i="8"/>
  <c r="BB55" i="8"/>
  <c r="DE55" i="8"/>
  <c r="BB8" i="8"/>
  <c r="DE8" i="8"/>
  <c r="BB59" i="8"/>
  <c r="DE59" i="8"/>
  <c r="BB29" i="8"/>
  <c r="DE29" i="8"/>
  <c r="DF27" i="8"/>
  <c r="DN27" i="8"/>
  <c r="DG27" i="8"/>
  <c r="DF49" i="8"/>
  <c r="DN49" i="8"/>
  <c r="DG49" i="8"/>
  <c r="DN23" i="8"/>
  <c r="DF23" i="8"/>
  <c r="DG23" i="8"/>
  <c r="BC34" i="8"/>
  <c r="BD34" i="8"/>
  <c r="BD22" i="8"/>
  <c r="BC22" i="8"/>
  <c r="DF24" i="8"/>
  <c r="DN24" i="8"/>
  <c r="DG24" i="8"/>
  <c r="DG7" i="8"/>
  <c r="DF7" i="8"/>
  <c r="DN7" i="8"/>
  <c r="BB9" i="8"/>
  <c r="DE9" i="8"/>
  <c r="BB6" i="8"/>
  <c r="DE6" i="8"/>
  <c r="BB33" i="8"/>
  <c r="DE33" i="8"/>
  <c r="BB62" i="8"/>
  <c r="DE62" i="8"/>
  <c r="BB16" i="8"/>
  <c r="DE16" i="8"/>
  <c r="BB26" i="8"/>
  <c r="DE26" i="8"/>
  <c r="BC20" i="8"/>
  <c r="BD20" i="8"/>
  <c r="BD50" i="8"/>
  <c r="BC50" i="8"/>
  <c r="BD46" i="8"/>
  <c r="BC46" i="8"/>
  <c r="DF34" i="8"/>
  <c r="DN34" i="8"/>
  <c r="DG34" i="8"/>
  <c r="DF22" i="8"/>
  <c r="DG22" i="8"/>
  <c r="DN22" i="8"/>
  <c r="BC47" i="8"/>
  <c r="BD47" i="8"/>
  <c r="BD19" i="8"/>
  <c r="BC19" i="8"/>
  <c r="BB38" i="8"/>
  <c r="DE38" i="8"/>
  <c r="BB21" i="8"/>
  <c r="DE21" i="8"/>
  <c r="DF48" i="8"/>
  <c r="DN48" i="8"/>
  <c r="DG48" i="8"/>
  <c r="BB53" i="8"/>
  <c r="DE53" i="8"/>
  <c r="DG50" i="8"/>
  <c r="DF50" i="8"/>
  <c r="DN50" i="8"/>
  <c r="BD13" i="8"/>
  <c r="BC13" i="8"/>
  <c r="BC43" i="8"/>
  <c r="BD43" i="8"/>
  <c r="BD12" i="8"/>
  <c r="BC12" i="8"/>
  <c r="BC4" i="8"/>
  <c r="BD4" i="8"/>
  <c r="DF13" i="8"/>
  <c r="DN13" i="8"/>
  <c r="DG13" i="8"/>
  <c r="BB5" i="8"/>
  <c r="DE5" i="8"/>
  <c r="BB15" i="8"/>
  <c r="DE15" i="8"/>
  <c r="BB17" i="8"/>
  <c r="DE17" i="8"/>
  <c r="DN12" i="8"/>
  <c r="DG12" i="8"/>
  <c r="DF12" i="8"/>
  <c r="DF14" i="8"/>
  <c r="DG14" i="8"/>
  <c r="DN14" i="8"/>
  <c r="DG58" i="8"/>
  <c r="DF58" i="8"/>
  <c r="DN58" i="8"/>
  <c r="DF4" i="8"/>
  <c r="DG4" i="8"/>
  <c r="DN4" i="8"/>
  <c r="BD91" i="8"/>
  <c r="BC91" i="8"/>
  <c r="BC57" i="8"/>
  <c r="BD57" i="8"/>
  <c r="DN56" i="8"/>
  <c r="DF56" i="8"/>
  <c r="DG56" i="8"/>
  <c r="DF11" i="8"/>
  <c r="DG11" i="8"/>
  <c r="DN11" i="8"/>
  <c r="DN10" i="8"/>
  <c r="DF10" i="8"/>
  <c r="DG10" i="8"/>
  <c r="BB234" i="8"/>
  <c r="DE234" i="8"/>
  <c r="BB52" i="8"/>
  <c r="DE52" i="8"/>
  <c r="DF46" i="8"/>
  <c r="DN46" i="8"/>
  <c r="DG46" i="8"/>
  <c r="DN47" i="8"/>
  <c r="DG47" i="8"/>
  <c r="DF47" i="8"/>
  <c r="BB61" i="8"/>
  <c r="DE61" i="8"/>
  <c r="BB30" i="8"/>
  <c r="DE30" i="8"/>
  <c r="BD14" i="8"/>
  <c r="BC14" i="8"/>
  <c r="DG18" i="8"/>
  <c r="DN18" i="8"/>
  <c r="DF18" i="8"/>
  <c r="DN43" i="8"/>
  <c r="DG43" i="8"/>
  <c r="DF43" i="8"/>
  <c r="BB75" i="8"/>
  <c r="DE75" i="8"/>
  <c r="BB32" i="8"/>
  <c r="DE32" i="8"/>
  <c r="BD94" i="8"/>
  <c r="BC94" i="8"/>
  <c r="BC92" i="8"/>
  <c r="BD92" i="8"/>
  <c r="BC35" i="8"/>
  <c r="BD35" i="8"/>
  <c r="BD45" i="8"/>
  <c r="BC45" i="8"/>
  <c r="DO36" i="8"/>
  <c r="DP36" i="8"/>
  <c r="DW36" i="8"/>
  <c r="DG91" i="8"/>
  <c r="DF91" i="8"/>
  <c r="DN91" i="8"/>
  <c r="DF57" i="8"/>
  <c r="DG57" i="8"/>
  <c r="DN57" i="8"/>
  <c r="BC39" i="8"/>
  <c r="BD39" i="8"/>
  <c r="BD28" i="8"/>
  <c r="BC28" i="8"/>
  <c r="BB73" i="8"/>
  <c r="DE73" i="8"/>
  <c r="BB25" i="8"/>
  <c r="DE25" i="8"/>
  <c r="DG20" i="8"/>
  <c r="DF20" i="8"/>
  <c r="DN20" i="8"/>
  <c r="BC18" i="8"/>
  <c r="BD18" i="8"/>
  <c r="DF19" i="8"/>
  <c r="DG19" i="8"/>
  <c r="DN19" i="8"/>
  <c r="BC58" i="8"/>
  <c r="BD58" i="8"/>
  <c r="BD56" i="8"/>
  <c r="BC56" i="8"/>
  <c r="BB74" i="8"/>
  <c r="DE74" i="8"/>
  <c r="BB93" i="8"/>
  <c r="DE93" i="8"/>
  <c r="BB60" i="8"/>
  <c r="DE60" i="8"/>
  <c r="BB63" i="8"/>
  <c r="DE63" i="8"/>
  <c r="BB51" i="8"/>
  <c r="DE51" i="8"/>
  <c r="DF94" i="8"/>
  <c r="DG94" i="8"/>
  <c r="DN94" i="8"/>
  <c r="DF92" i="8"/>
  <c r="DG92" i="8"/>
  <c r="DN92" i="8"/>
  <c r="DG35" i="8"/>
  <c r="DN35" i="8"/>
  <c r="DF35" i="8"/>
  <c r="DN45" i="8"/>
  <c r="DF45" i="8"/>
  <c r="DG45" i="8"/>
  <c r="BC48" i="8"/>
  <c r="BD48" i="8"/>
  <c r="BD10" i="8"/>
  <c r="BC10" i="8"/>
  <c r="DF39" i="8"/>
  <c r="DG39" i="8"/>
  <c r="DN39" i="8"/>
  <c r="DN28" i="8"/>
  <c r="DF28" i="8"/>
  <c r="DG28" i="8"/>
  <c r="BM92" i="8"/>
  <c r="BN92" i="8"/>
  <c r="BM39" i="8"/>
  <c r="BN39" i="8"/>
  <c r="BN60" i="8"/>
  <c r="BM60" i="8"/>
  <c r="BM54" i="8"/>
  <c r="BN54" i="8"/>
  <c r="BN8" i="8"/>
  <c r="BM8" i="8"/>
  <c r="BN20" i="8"/>
  <c r="BM20" i="8"/>
  <c r="BX54" i="8"/>
  <c r="BY54" i="8"/>
  <c r="BM31" i="8"/>
  <c r="BN31" i="8"/>
  <c r="BN34" i="8"/>
  <c r="BM34" i="8"/>
  <c r="BN18" i="8"/>
  <c r="BM18" i="8"/>
  <c r="BN58" i="8"/>
  <c r="BM58" i="8"/>
  <c r="BM19" i="8"/>
  <c r="BN19" i="8"/>
  <c r="BM15" i="8"/>
  <c r="BN15" i="8"/>
  <c r="BN26" i="8"/>
  <c r="BM26" i="8"/>
  <c r="BN48" i="8"/>
  <c r="BM48" i="8"/>
  <c r="BN51" i="8"/>
  <c r="BM51" i="8"/>
  <c r="BX59" i="8"/>
  <c r="BY59" i="8"/>
  <c r="BM17" i="8"/>
  <c r="BN17" i="8"/>
  <c r="BN24" i="8"/>
  <c r="BM24" i="8"/>
  <c r="BN35" i="8"/>
  <c r="BM35" i="8"/>
  <c r="BM47" i="8"/>
  <c r="BN47" i="8"/>
  <c r="BM23" i="8"/>
  <c r="BN23" i="8"/>
  <c r="BN94" i="8"/>
  <c r="BM94" i="8"/>
  <c r="BN93" i="8"/>
  <c r="BM93" i="8"/>
  <c r="BM9" i="8"/>
  <c r="BN9" i="8"/>
  <c r="BM6" i="8"/>
  <c r="BN6" i="8"/>
  <c r="BN28" i="8"/>
  <c r="BM28" i="8"/>
  <c r="BM46" i="8"/>
  <c r="BN46" i="8"/>
  <c r="BM62" i="8"/>
  <c r="BN62" i="8"/>
  <c r="BN21" i="8"/>
  <c r="BM21" i="8"/>
  <c r="BN52" i="8"/>
  <c r="BM52" i="8"/>
  <c r="BN10" i="8"/>
  <c r="BM10" i="8"/>
  <c r="BX15" i="8"/>
  <c r="BY15" i="8"/>
  <c r="BN29" i="8"/>
  <c r="BM29" i="8"/>
  <c r="BN16" i="8"/>
  <c r="BM16" i="8"/>
  <c r="BX26" i="8"/>
  <c r="BY26" i="8"/>
  <c r="BN5" i="8"/>
  <c r="BM5" i="8"/>
  <c r="BN50" i="8"/>
  <c r="BM50" i="8"/>
  <c r="BN59" i="8"/>
  <c r="BM59" i="8"/>
  <c r="BN56" i="8"/>
  <c r="BM56" i="8"/>
  <c r="BN45" i="8"/>
  <c r="BM45" i="8"/>
  <c r="BM63" i="8"/>
  <c r="BN63" i="8"/>
  <c r="BN25" i="8"/>
  <c r="BM25" i="8"/>
  <c r="BY17" i="8"/>
  <c r="BX17" i="8"/>
  <c r="BN91" i="8"/>
  <c r="BM91" i="8"/>
  <c r="BM55" i="8"/>
  <c r="BN55" i="8"/>
  <c r="BY25" i="8"/>
  <c r="BX25" i="8"/>
  <c r="BM27" i="8"/>
  <c r="BN27" i="8"/>
  <c r="BN234" i="8"/>
  <c r="BM234" i="8"/>
  <c r="BN57" i="8"/>
  <c r="BM57" i="8"/>
  <c r="BM14" i="8"/>
  <c r="BN14" i="8"/>
  <c r="BY29" i="8"/>
  <c r="BX29" i="8"/>
  <c r="BX16" i="8"/>
  <c r="BY16" i="8"/>
  <c r="BN30" i="8"/>
  <c r="BM30" i="8"/>
  <c r="BM22" i="8"/>
  <c r="BN22" i="8"/>
  <c r="BN32" i="8"/>
  <c r="BM32" i="8"/>
  <c r="BM7" i="8"/>
  <c r="BN7" i="8"/>
  <c r="BN4" i="8"/>
  <c r="BM4" i="8"/>
  <c r="BN11" i="8"/>
  <c r="BM11" i="8"/>
  <c r="BN38" i="8"/>
  <c r="BM38" i="8"/>
  <c r="BN43" i="8"/>
  <c r="BM43" i="8"/>
  <c r="BN49" i="8"/>
  <c r="BM49" i="8"/>
  <c r="BN33" i="8"/>
  <c r="BM33" i="8"/>
  <c r="BM61" i="8"/>
  <c r="BN61" i="8"/>
  <c r="BN13" i="8"/>
  <c r="BM13" i="8"/>
  <c r="BN53" i="8"/>
  <c r="BM53" i="8"/>
  <c r="BN12" i="8"/>
  <c r="BM12" i="8"/>
  <c r="BX30" i="8"/>
  <c r="BY30" i="8"/>
  <c r="BY8" i="8"/>
  <c r="BX8" i="8"/>
  <c r="BX52" i="8"/>
  <c r="BY52" i="8"/>
  <c r="BX55" i="8"/>
  <c r="BY55" i="8"/>
  <c r="BY53" i="8"/>
  <c r="BX53" i="8"/>
  <c r="BX51" i="8"/>
  <c r="BY51" i="8"/>
  <c r="BX21" i="8"/>
  <c r="BY21" i="8"/>
  <c r="BX63" i="8"/>
  <c r="BY63" i="8"/>
  <c r="BX62" i="8"/>
  <c r="BY62" i="8"/>
  <c r="BY61" i="8"/>
  <c r="BX61" i="8"/>
  <c r="BY60" i="8"/>
  <c r="BX60" i="8"/>
  <c r="BY33" i="8"/>
  <c r="BX33" i="8"/>
  <c r="BX32" i="8"/>
  <c r="BY32" i="8"/>
  <c r="BY31" i="8"/>
  <c r="BX31" i="8"/>
  <c r="BX38" i="8"/>
  <c r="BY38" i="8"/>
  <c r="BY234" i="8"/>
  <c r="BX234" i="8"/>
  <c r="BX6" i="8"/>
  <c r="BY6" i="8"/>
  <c r="BY5" i="8"/>
  <c r="BX5" i="8"/>
  <c r="BY9" i="8"/>
  <c r="BX9" i="8"/>
  <c r="BY93" i="8"/>
  <c r="BX93" i="8"/>
  <c r="BX75" i="8"/>
  <c r="BY75" i="8"/>
  <c r="BX74" i="8"/>
  <c r="BY74" i="8"/>
  <c r="BY73" i="8"/>
  <c r="BX73" i="8"/>
  <c r="BT72" i="8"/>
  <c r="BT71" i="8"/>
  <c r="BW71" i="8" s="1"/>
  <c r="BL71" i="8" s="1"/>
  <c r="BT70" i="8"/>
  <c r="BT69" i="8"/>
  <c r="BT68" i="8"/>
  <c r="BW68" i="8" s="1"/>
  <c r="BL68" i="8" s="1"/>
  <c r="DO45" i="8" l="1"/>
  <c r="DW45" i="8"/>
  <c r="DP45" i="8"/>
  <c r="DN25" i="8"/>
  <c r="DG25" i="8"/>
  <c r="DF25" i="8"/>
  <c r="DO4" i="8"/>
  <c r="DW4" i="8"/>
  <c r="DP4" i="8"/>
  <c r="BD38" i="8"/>
  <c r="BC38" i="8"/>
  <c r="DF31" i="8"/>
  <c r="DG31" i="8"/>
  <c r="DN31" i="8"/>
  <c r="DW43" i="8"/>
  <c r="DP43" i="8"/>
  <c r="DO43" i="8"/>
  <c r="DN52" i="8"/>
  <c r="DG52" i="8"/>
  <c r="DF52" i="8"/>
  <c r="DG38" i="8"/>
  <c r="DF38" i="8"/>
  <c r="DN38" i="8"/>
  <c r="DF33" i="8"/>
  <c r="DN33" i="8"/>
  <c r="DG33" i="8"/>
  <c r="BD55" i="8"/>
  <c r="BC55" i="8"/>
  <c r="DO28" i="8"/>
  <c r="DW28" i="8"/>
  <c r="DP28" i="8"/>
  <c r="DG15" i="8"/>
  <c r="DF15" i="8"/>
  <c r="DN15" i="8"/>
  <c r="BD21" i="8"/>
  <c r="BC21" i="8"/>
  <c r="BD62" i="8"/>
  <c r="BC62" i="8"/>
  <c r="DW27" i="8"/>
  <c r="DP27" i="8"/>
  <c r="DO27" i="8"/>
  <c r="BD63" i="8"/>
  <c r="BC63" i="8"/>
  <c r="DP46" i="8"/>
  <c r="DW46" i="8"/>
  <c r="DO46" i="8"/>
  <c r="DW22" i="8"/>
  <c r="DO22" i="8"/>
  <c r="DP22" i="8"/>
  <c r="DN62" i="8"/>
  <c r="DG62" i="8"/>
  <c r="DF62" i="8"/>
  <c r="DP7" i="8"/>
  <c r="DO7" i="8"/>
  <c r="DW7" i="8"/>
  <c r="DP92" i="8"/>
  <c r="DO92" i="8"/>
  <c r="DW92" i="8"/>
  <c r="DG63" i="8"/>
  <c r="DF63" i="8"/>
  <c r="DN63" i="8"/>
  <c r="BD75" i="8"/>
  <c r="BC75" i="8"/>
  <c r="DG17" i="8"/>
  <c r="DF17" i="8"/>
  <c r="DN17" i="8"/>
  <c r="BD16" i="8"/>
  <c r="BC16" i="8"/>
  <c r="BD9" i="8"/>
  <c r="BC9" i="8"/>
  <c r="DN8" i="8"/>
  <c r="DG8" i="8"/>
  <c r="DF8" i="8"/>
  <c r="DX37" i="8"/>
  <c r="DY37" i="8"/>
  <c r="BD52" i="8"/>
  <c r="BC52" i="8"/>
  <c r="BC33" i="8"/>
  <c r="BD33" i="8"/>
  <c r="DO94" i="8"/>
  <c r="DP94" i="8"/>
  <c r="DW94" i="8"/>
  <c r="DF30" i="8"/>
  <c r="DN30" i="8"/>
  <c r="DG30" i="8"/>
  <c r="BD17" i="8"/>
  <c r="BC17" i="8"/>
  <c r="BB68" i="8"/>
  <c r="DE68" i="8"/>
  <c r="BC51" i="8"/>
  <c r="BD51" i="8"/>
  <c r="BD74" i="8"/>
  <c r="BC74" i="8"/>
  <c r="BC73" i="8"/>
  <c r="BD73" i="8"/>
  <c r="DP91" i="8"/>
  <c r="DO91" i="8"/>
  <c r="DW91" i="8"/>
  <c r="DG75" i="8"/>
  <c r="DF75" i="8"/>
  <c r="DN75" i="8"/>
  <c r="DO47" i="8"/>
  <c r="DW47" i="8"/>
  <c r="DP47" i="8"/>
  <c r="DO56" i="8"/>
  <c r="DP56" i="8"/>
  <c r="DW56" i="8"/>
  <c r="DW58" i="8"/>
  <c r="DO58" i="8"/>
  <c r="DP58" i="8"/>
  <c r="DW12" i="8"/>
  <c r="DP12" i="8"/>
  <c r="DO12" i="8"/>
  <c r="DP13" i="8"/>
  <c r="DO13" i="8"/>
  <c r="DW13" i="8"/>
  <c r="DO48" i="8"/>
  <c r="DP48" i="8"/>
  <c r="DW48" i="8"/>
  <c r="DF16" i="8"/>
  <c r="DG16" i="8"/>
  <c r="DN16" i="8"/>
  <c r="DN9" i="8"/>
  <c r="DF9" i="8"/>
  <c r="DG9" i="8"/>
  <c r="DP49" i="8"/>
  <c r="DO49" i="8"/>
  <c r="DW49" i="8"/>
  <c r="BD59" i="8"/>
  <c r="BC59" i="8"/>
  <c r="DW19" i="8"/>
  <c r="DP19" i="8"/>
  <c r="DO19" i="8"/>
  <c r="BC61" i="8"/>
  <c r="BD61" i="8"/>
  <c r="DF53" i="8"/>
  <c r="DG53" i="8"/>
  <c r="DN53" i="8"/>
  <c r="DN29" i="8"/>
  <c r="DG29" i="8"/>
  <c r="DF29" i="8"/>
  <c r="DG61" i="8"/>
  <c r="DN61" i="8"/>
  <c r="DF61" i="8"/>
  <c r="BD15" i="8"/>
  <c r="BC15" i="8"/>
  <c r="DF54" i="8"/>
  <c r="DN54" i="8"/>
  <c r="DG54" i="8"/>
  <c r="DN60" i="8"/>
  <c r="DG60" i="8"/>
  <c r="DF60" i="8"/>
  <c r="DX36" i="8"/>
  <c r="DY36" i="8"/>
  <c r="BD30" i="8"/>
  <c r="BC30" i="8"/>
  <c r="DO11" i="8"/>
  <c r="DW11" i="8"/>
  <c r="DP11" i="8"/>
  <c r="DN55" i="8"/>
  <c r="DG55" i="8"/>
  <c r="DF55" i="8"/>
  <c r="DO20" i="8"/>
  <c r="DW20" i="8"/>
  <c r="DP20" i="8"/>
  <c r="DW10" i="8"/>
  <c r="DP10" i="8"/>
  <c r="DO10" i="8"/>
  <c r="DP50" i="8"/>
  <c r="DW50" i="8"/>
  <c r="DO50" i="8"/>
  <c r="DP35" i="8"/>
  <c r="DO35" i="8"/>
  <c r="DW35" i="8"/>
  <c r="DF51" i="8"/>
  <c r="DG51" i="8"/>
  <c r="DN51" i="8"/>
  <c r="DN74" i="8"/>
  <c r="DF74" i="8"/>
  <c r="DG74" i="8"/>
  <c r="DG73" i="8"/>
  <c r="DN73" i="8"/>
  <c r="DF73" i="8"/>
  <c r="BD32" i="8"/>
  <c r="BC32" i="8"/>
  <c r="BD234" i="8"/>
  <c r="BC234" i="8"/>
  <c r="BD26" i="8"/>
  <c r="BC26" i="8"/>
  <c r="BC6" i="8"/>
  <c r="BD6" i="8"/>
  <c r="DF59" i="8"/>
  <c r="DN59" i="8"/>
  <c r="DG59" i="8"/>
  <c r="DF93" i="8"/>
  <c r="DN93" i="8"/>
  <c r="DG93" i="8"/>
  <c r="DW57" i="8"/>
  <c r="DP57" i="8"/>
  <c r="DO57" i="8"/>
  <c r="DF5" i="8"/>
  <c r="DN5" i="8"/>
  <c r="BD54" i="8"/>
  <c r="BC54" i="8"/>
  <c r="DP39" i="8"/>
  <c r="DO39" i="8"/>
  <c r="DW39" i="8"/>
  <c r="BC60" i="8"/>
  <c r="BD60" i="8"/>
  <c r="BB71" i="8"/>
  <c r="DE71" i="8"/>
  <c r="DO14" i="8"/>
  <c r="DW14" i="8"/>
  <c r="DP14" i="8"/>
  <c r="DN21" i="8"/>
  <c r="DF21" i="8"/>
  <c r="DG21" i="8"/>
  <c r="BD8" i="8"/>
  <c r="BC8" i="8"/>
  <c r="BC93" i="8"/>
  <c r="BD93" i="8"/>
  <c r="BC25" i="8"/>
  <c r="BD25" i="8"/>
  <c r="DG32" i="8"/>
  <c r="DF32" i="8"/>
  <c r="DN32" i="8"/>
  <c r="DW18" i="8"/>
  <c r="DO18" i="8"/>
  <c r="DP18" i="8"/>
  <c r="DF234" i="8"/>
  <c r="DN234" i="8"/>
  <c r="DG234" i="8"/>
  <c r="BD5" i="8"/>
  <c r="BC5" i="8"/>
  <c r="BD53" i="8"/>
  <c r="BC53" i="8"/>
  <c r="DO34" i="8"/>
  <c r="DP34" i="8"/>
  <c r="DW34" i="8"/>
  <c r="DN26" i="8"/>
  <c r="DF26" i="8"/>
  <c r="DG26" i="8"/>
  <c r="DF6" i="8"/>
  <c r="DG6" i="8"/>
  <c r="DN6" i="8"/>
  <c r="DO24" i="8"/>
  <c r="DW24" i="8"/>
  <c r="DP24" i="8"/>
  <c r="DW23" i="8"/>
  <c r="DP23" i="8"/>
  <c r="DO23" i="8"/>
  <c r="BD29" i="8"/>
  <c r="BC29" i="8"/>
  <c r="BD31" i="8"/>
  <c r="BC31" i="8"/>
  <c r="BW72" i="8"/>
  <c r="BL72" i="8" s="1"/>
  <c r="BX71" i="8"/>
  <c r="BY71" i="8"/>
  <c r="BW70" i="8"/>
  <c r="BL70" i="8" s="1"/>
  <c r="BW69" i="8"/>
  <c r="BL69" i="8" s="1"/>
  <c r="BT171" i="8"/>
  <c r="BT170" i="8"/>
  <c r="BW170" i="8" s="1"/>
  <c r="BL170" i="8" s="1"/>
  <c r="BS170" i="8"/>
  <c r="BT169" i="8"/>
  <c r="BS169" i="8"/>
  <c r="BT168" i="8"/>
  <c r="BW168" i="8" s="1"/>
  <c r="BL168" i="8" s="1"/>
  <c r="BS168" i="8"/>
  <c r="BT167" i="8"/>
  <c r="BS167" i="8"/>
  <c r="BT166" i="8"/>
  <c r="BW166" i="8" s="1"/>
  <c r="BL166" i="8" s="1"/>
  <c r="BS166" i="8"/>
  <c r="BT165" i="8"/>
  <c r="BW165" i="8" s="1"/>
  <c r="BL165" i="8" s="1"/>
  <c r="BS165" i="8"/>
  <c r="BT164" i="8"/>
  <c r="BS164" i="8"/>
  <c r="BT163" i="8"/>
  <c r="BS163" i="8"/>
  <c r="BT162" i="8"/>
  <c r="BW162" i="8" s="1"/>
  <c r="BL162" i="8" s="1"/>
  <c r="BS162" i="8"/>
  <c r="BT161" i="8"/>
  <c r="BW161" i="8" s="1"/>
  <c r="BL161" i="8" s="1"/>
  <c r="BS161" i="8"/>
  <c r="BT160" i="8"/>
  <c r="BS160" i="8"/>
  <c r="BT159" i="8"/>
  <c r="BS159" i="8"/>
  <c r="BT158" i="8"/>
  <c r="BW158" i="8" s="1"/>
  <c r="BL158" i="8" s="1"/>
  <c r="BS158" i="8"/>
  <c r="BT157" i="8"/>
  <c r="BS157" i="8"/>
  <c r="BT156" i="8"/>
  <c r="BW156" i="8" s="1"/>
  <c r="BL156" i="8" s="1"/>
  <c r="BS156" i="8"/>
  <c r="BT155" i="8"/>
  <c r="BW155" i="8" s="1"/>
  <c r="BL155" i="8" s="1"/>
  <c r="BS155" i="8"/>
  <c r="FX171" i="8"/>
  <c r="GA169" i="8"/>
  <c r="GB169" i="8" s="1"/>
  <c r="FX169" i="8"/>
  <c r="GA168" i="8"/>
  <c r="FX168" i="8"/>
  <c r="FX167" i="8"/>
  <c r="FX166" i="8"/>
  <c r="GA164" i="8"/>
  <c r="GB164" i="8" s="1"/>
  <c r="FX164" i="8"/>
  <c r="GA163" i="8"/>
  <c r="GB163" i="8" s="1"/>
  <c r="FX163" i="8"/>
  <c r="GA162" i="8"/>
  <c r="GB162" i="8" s="1"/>
  <c r="GA161" i="8"/>
  <c r="GB161" i="8" s="1"/>
  <c r="FX161" i="8"/>
  <c r="GA160" i="8"/>
  <c r="GB160" i="8" s="1"/>
  <c r="FX160" i="8"/>
  <c r="FX159" i="8"/>
  <c r="FX158" i="8"/>
  <c r="FX157" i="8"/>
  <c r="GA156" i="8"/>
  <c r="GB156" i="8" s="1"/>
  <c r="FX156" i="8"/>
  <c r="FX155" i="8"/>
  <c r="FI171" i="8"/>
  <c r="FF171" i="8"/>
  <c r="FE171" i="8"/>
  <c r="FE170" i="8"/>
  <c r="FI169" i="8"/>
  <c r="FF169" i="8"/>
  <c r="FE169" i="8"/>
  <c r="FI168" i="8"/>
  <c r="FE168" i="8"/>
  <c r="FF167" i="8"/>
  <c r="FE167" i="8"/>
  <c r="FF166" i="8"/>
  <c r="FE166" i="8"/>
  <c r="FE165" i="8"/>
  <c r="FI164" i="8"/>
  <c r="FF164" i="8"/>
  <c r="FE164" i="8"/>
  <c r="FI163" i="8"/>
  <c r="FF163" i="8"/>
  <c r="FE163" i="8"/>
  <c r="FE162" i="8"/>
  <c r="FI161" i="8"/>
  <c r="FF161" i="8"/>
  <c r="FE161" i="8"/>
  <c r="FI160" i="8"/>
  <c r="FF160" i="8"/>
  <c r="FE160" i="8"/>
  <c r="FF159" i="8"/>
  <c r="FE159" i="8"/>
  <c r="FF158" i="8"/>
  <c r="FE158" i="8"/>
  <c r="FF157" i="8"/>
  <c r="FE157" i="8"/>
  <c r="FF156" i="8"/>
  <c r="FE156" i="8"/>
  <c r="FI155" i="8"/>
  <c r="FF155" i="8"/>
  <c r="FE155" i="8"/>
  <c r="FR171" i="8"/>
  <c r="FR169" i="8"/>
  <c r="FR167" i="8"/>
  <c r="FR165" i="8"/>
  <c r="FR163" i="8"/>
  <c r="FR161" i="8"/>
  <c r="FR159" i="8"/>
  <c r="FR157" i="8"/>
  <c r="FR155" i="8"/>
  <c r="BK163" i="1"/>
  <c r="BK162" i="1"/>
  <c r="BK161" i="1"/>
  <c r="BK160" i="1"/>
  <c r="BK159" i="1"/>
  <c r="BK158" i="1"/>
  <c r="BK157" i="1"/>
  <c r="BK156" i="1"/>
  <c r="BK163" i="5"/>
  <c r="BK162" i="5"/>
  <c r="BK161" i="5"/>
  <c r="BK160" i="5"/>
  <c r="BK159" i="5"/>
  <c r="BK158" i="5"/>
  <c r="BK157" i="5"/>
  <c r="BK156" i="5"/>
  <c r="BK163" i="7"/>
  <c r="BK162" i="7"/>
  <c r="BK161" i="7"/>
  <c r="BK160" i="7"/>
  <c r="BK159" i="7"/>
  <c r="BK158" i="7"/>
  <c r="BK157" i="7"/>
  <c r="BK156" i="7"/>
  <c r="CM163" i="8"/>
  <c r="CM162" i="8"/>
  <c r="CM161" i="8"/>
  <c r="CM160" i="8"/>
  <c r="CM159" i="8"/>
  <c r="CM158" i="8"/>
  <c r="CM157" i="8"/>
  <c r="CM156" i="8"/>
  <c r="FX630" i="8"/>
  <c r="GA628" i="8"/>
  <c r="GB628" i="8" s="1"/>
  <c r="BT630" i="8"/>
  <c r="BS630" i="8"/>
  <c r="BT629" i="8"/>
  <c r="BS629" i="8"/>
  <c r="BT628" i="8"/>
  <c r="BW628" i="8" s="1"/>
  <c r="BL628" i="8" s="1"/>
  <c r="BS628" i="8"/>
  <c r="BB627" i="1"/>
  <c r="BD627" i="1" s="1"/>
  <c r="BA627" i="1"/>
  <c r="AZ627" i="1"/>
  <c r="BB626" i="1"/>
  <c r="BD626" i="1" s="1"/>
  <c r="BA626" i="1"/>
  <c r="AZ626" i="1"/>
  <c r="BB625" i="1"/>
  <c r="BD625" i="1" s="1"/>
  <c r="BA625" i="1"/>
  <c r="AZ625" i="1"/>
  <c r="BB627" i="5"/>
  <c r="BD627" i="5" s="1"/>
  <c r="BA627" i="5"/>
  <c r="AZ627" i="5"/>
  <c r="BB626" i="5"/>
  <c r="BC626" i="5" s="1"/>
  <c r="AZ626" i="5"/>
  <c r="BB625" i="5"/>
  <c r="BD625" i="5" s="1"/>
  <c r="AZ625" i="5"/>
  <c r="BB627" i="7"/>
  <c r="BC627" i="7" s="1"/>
  <c r="BA627" i="7"/>
  <c r="AZ627" i="7"/>
  <c r="BC626" i="7"/>
  <c r="BB626" i="7"/>
  <c r="BD626" i="7" s="1"/>
  <c r="AZ626" i="7"/>
  <c r="BC625" i="7"/>
  <c r="BB625" i="7"/>
  <c r="BD625" i="7" s="1"/>
  <c r="AZ625" i="7"/>
  <c r="BT343" i="8"/>
  <c r="BS343" i="8"/>
  <c r="BT342" i="8"/>
  <c r="BW342" i="8" s="1"/>
  <c r="BL342" i="8" s="1"/>
  <c r="BS342" i="8"/>
  <c r="BT341" i="8"/>
  <c r="BS341" i="8"/>
  <c r="BT340" i="8"/>
  <c r="BW340" i="8" s="1"/>
  <c r="BL340" i="8" s="1"/>
  <c r="BS340" i="8"/>
  <c r="BT339" i="8"/>
  <c r="BW339" i="8" s="1"/>
  <c r="BL339" i="8" s="1"/>
  <c r="BS339" i="8"/>
  <c r="BT338" i="8"/>
  <c r="BW338" i="8" s="1"/>
  <c r="BL338" i="8" s="1"/>
  <c r="BS338" i="8"/>
  <c r="BC626" i="1" l="1"/>
  <c r="BC625" i="1"/>
  <c r="DP15" i="8"/>
  <c r="DW15" i="8"/>
  <c r="DO15" i="8"/>
  <c r="BB338" i="8"/>
  <c r="DE338" i="8"/>
  <c r="BB342" i="8"/>
  <c r="DE342" i="8"/>
  <c r="BB628" i="8"/>
  <c r="DE628" i="8"/>
  <c r="DX23" i="8"/>
  <c r="DY23" i="8"/>
  <c r="DP59" i="8"/>
  <c r="DW59" i="8"/>
  <c r="DO59" i="8"/>
  <c r="DW51" i="8"/>
  <c r="DP51" i="8"/>
  <c r="DO51" i="8"/>
  <c r="DF68" i="8"/>
  <c r="DN68" i="8"/>
  <c r="DG68" i="8"/>
  <c r="DW33" i="8"/>
  <c r="DP33" i="8"/>
  <c r="DO33" i="8"/>
  <c r="BD71" i="8"/>
  <c r="BC71" i="8"/>
  <c r="DX91" i="8"/>
  <c r="DY91" i="8"/>
  <c r="DY92" i="8"/>
  <c r="DX92" i="8"/>
  <c r="DW62" i="8"/>
  <c r="DP62" i="8"/>
  <c r="DO62" i="8"/>
  <c r="DW52" i="8"/>
  <c r="DP52" i="8"/>
  <c r="DO52" i="8"/>
  <c r="BB70" i="8"/>
  <c r="DE70" i="8"/>
  <c r="DX18" i="8"/>
  <c r="DY18" i="8"/>
  <c r="DF71" i="8"/>
  <c r="DN71" i="8"/>
  <c r="DG71" i="8"/>
  <c r="DP29" i="8"/>
  <c r="DO29" i="8"/>
  <c r="DW29" i="8"/>
  <c r="DX19" i="8"/>
  <c r="DY19" i="8"/>
  <c r="DW9" i="8"/>
  <c r="DP9" i="8"/>
  <c r="DO9" i="8"/>
  <c r="DY56" i="8"/>
  <c r="DX56" i="8"/>
  <c r="DW32" i="8"/>
  <c r="DP32" i="8"/>
  <c r="DO32" i="8"/>
  <c r="DW5" i="8"/>
  <c r="DP5" i="8"/>
  <c r="DO5" i="8"/>
  <c r="DX50" i="8"/>
  <c r="DY50" i="8"/>
  <c r="DW16" i="8"/>
  <c r="DO16" i="8"/>
  <c r="DP16" i="8"/>
  <c r="DX94" i="8"/>
  <c r="DY94" i="8"/>
  <c r="DW17" i="8"/>
  <c r="DO17" i="8"/>
  <c r="DP17" i="8"/>
  <c r="BB155" i="8"/>
  <c r="DE155" i="8"/>
  <c r="BB69" i="8"/>
  <c r="DE69" i="8"/>
  <c r="DW93" i="8"/>
  <c r="DP93" i="8"/>
  <c r="DO93" i="8"/>
  <c r="DX20" i="8"/>
  <c r="DY20" i="8"/>
  <c r="DO54" i="8"/>
  <c r="DW54" i="8"/>
  <c r="DP54" i="8"/>
  <c r="DX13" i="8"/>
  <c r="DY13" i="8"/>
  <c r="DX58" i="8"/>
  <c r="DY58" i="8"/>
  <c r="DO30" i="8"/>
  <c r="DW30" i="8"/>
  <c r="DP30" i="8"/>
  <c r="DW25" i="8"/>
  <c r="DP25" i="8"/>
  <c r="DO25" i="8"/>
  <c r="DP6" i="8"/>
  <c r="DO6" i="8"/>
  <c r="DW6" i="8"/>
  <c r="DY14" i="8"/>
  <c r="DX14" i="8"/>
  <c r="DO75" i="8"/>
  <c r="DW75" i="8"/>
  <c r="DP75" i="8"/>
  <c r="DW63" i="8"/>
  <c r="DP63" i="8"/>
  <c r="DO63" i="8"/>
  <c r="DX46" i="8"/>
  <c r="DY46" i="8"/>
  <c r="BB158" i="8"/>
  <c r="DE158" i="8"/>
  <c r="BB162" i="8"/>
  <c r="DE162" i="8"/>
  <c r="BB166" i="8"/>
  <c r="DE166" i="8"/>
  <c r="BB170" i="8"/>
  <c r="DE170" i="8"/>
  <c r="DY57" i="8"/>
  <c r="DX57" i="8"/>
  <c r="DO73" i="8"/>
  <c r="DP73" i="8"/>
  <c r="DW73" i="8"/>
  <c r="DY35" i="8"/>
  <c r="DX35" i="8"/>
  <c r="DX10" i="8"/>
  <c r="DY10" i="8"/>
  <c r="BC11" i="8"/>
  <c r="DY11" i="8"/>
  <c r="DX11" i="8"/>
  <c r="DW60" i="8"/>
  <c r="DP60" i="8"/>
  <c r="DO60" i="8"/>
  <c r="DY28" i="8"/>
  <c r="DX28" i="8"/>
  <c r="DP31" i="8"/>
  <c r="DO31" i="8"/>
  <c r="DW31" i="8"/>
  <c r="BB156" i="8"/>
  <c r="DE156" i="8"/>
  <c r="DW74" i="8"/>
  <c r="DP74" i="8"/>
  <c r="DO74" i="8"/>
  <c r="DP53" i="8"/>
  <c r="DW53" i="8"/>
  <c r="DO53" i="8"/>
  <c r="DY45" i="8"/>
  <c r="DX45" i="8"/>
  <c r="BB340" i="8"/>
  <c r="DE340" i="8"/>
  <c r="BB339" i="8"/>
  <c r="DE339" i="8"/>
  <c r="DX24" i="8"/>
  <c r="DY24" i="8"/>
  <c r="DX34" i="8"/>
  <c r="DY34" i="8"/>
  <c r="DW234" i="8"/>
  <c r="DP234" i="8"/>
  <c r="DO234" i="8"/>
  <c r="DW21" i="8"/>
  <c r="DO21" i="8"/>
  <c r="DP21" i="8"/>
  <c r="DY39" i="8"/>
  <c r="DX39" i="8"/>
  <c r="DO61" i="8"/>
  <c r="DW61" i="8"/>
  <c r="DP61" i="8"/>
  <c r="DY48" i="8"/>
  <c r="DX48" i="8"/>
  <c r="DY12" i="8"/>
  <c r="DX12" i="8"/>
  <c r="DX47" i="8"/>
  <c r="DY47" i="8"/>
  <c r="DW8" i="8"/>
  <c r="DP8" i="8"/>
  <c r="DO8" i="8"/>
  <c r="DX7" i="8"/>
  <c r="DY7" i="8"/>
  <c r="DX22" i="8"/>
  <c r="DY22" i="8"/>
  <c r="DY27" i="8"/>
  <c r="DX27" i="8"/>
  <c r="DO38" i="8"/>
  <c r="DW38" i="8"/>
  <c r="DP38" i="8"/>
  <c r="DX43" i="8"/>
  <c r="DY43" i="8"/>
  <c r="BB161" i="8"/>
  <c r="DE161" i="8"/>
  <c r="BB165" i="8"/>
  <c r="DE165" i="8"/>
  <c r="BB72" i="8"/>
  <c r="DE72" i="8"/>
  <c r="DO26" i="8"/>
  <c r="DP26" i="8"/>
  <c r="DW26" i="8"/>
  <c r="DW55" i="8"/>
  <c r="DP55" i="8"/>
  <c r="DO55" i="8"/>
  <c r="DY49" i="8"/>
  <c r="DX49" i="8"/>
  <c r="BC68" i="8"/>
  <c r="BD68" i="8"/>
  <c r="DY4" i="8"/>
  <c r="DX4" i="8"/>
  <c r="BV157" i="8"/>
  <c r="BW157" i="8"/>
  <c r="BL157" i="8" s="1"/>
  <c r="BY161" i="8"/>
  <c r="BX161" i="8"/>
  <c r="BU157" i="8"/>
  <c r="BX628" i="8"/>
  <c r="BY628" i="8"/>
  <c r="BV341" i="8"/>
  <c r="BW341" i="8"/>
  <c r="BL341" i="8" s="1"/>
  <c r="BV160" i="8"/>
  <c r="BW160" i="8"/>
  <c r="BL160" i="8" s="1"/>
  <c r="BV164" i="8"/>
  <c r="BW164" i="8"/>
  <c r="BL164" i="8" s="1"/>
  <c r="BU341" i="8"/>
  <c r="BU160" i="8"/>
  <c r="BU164" i="8"/>
  <c r="BV159" i="8"/>
  <c r="BW159" i="8"/>
  <c r="BL159" i="8" s="1"/>
  <c r="BV167" i="8"/>
  <c r="BW167" i="8"/>
  <c r="BL167" i="8" s="1"/>
  <c r="BU171" i="8"/>
  <c r="BV171" i="8"/>
  <c r="BW171" i="8"/>
  <c r="BL171" i="8" s="1"/>
  <c r="BU159" i="8"/>
  <c r="BU167" i="8"/>
  <c r="BV630" i="8"/>
  <c r="BW630" i="8"/>
  <c r="BL630" i="8" s="1"/>
  <c r="BU630" i="8"/>
  <c r="BX166" i="8"/>
  <c r="BY166" i="8"/>
  <c r="BU628" i="8"/>
  <c r="BV628" i="8"/>
  <c r="BU629" i="8"/>
  <c r="BV629" i="8"/>
  <c r="BW629" i="8"/>
  <c r="BL629" i="8" s="1"/>
  <c r="BU343" i="8"/>
  <c r="BV343" i="8"/>
  <c r="BW343" i="8"/>
  <c r="BL343" i="8" s="1"/>
  <c r="BY342" i="8"/>
  <c r="BX342" i="8"/>
  <c r="BY340" i="8"/>
  <c r="BX340" i="8"/>
  <c r="BX339" i="8"/>
  <c r="BY339" i="8"/>
  <c r="BY338" i="8"/>
  <c r="BX338" i="8"/>
  <c r="BU342" i="8"/>
  <c r="BV342" i="8"/>
  <c r="BU340" i="8"/>
  <c r="BV340" i="8"/>
  <c r="BU339" i="8"/>
  <c r="BV339" i="8"/>
  <c r="BU338" i="8"/>
  <c r="BV338" i="8"/>
  <c r="BX170" i="8"/>
  <c r="BY170" i="8"/>
  <c r="BX168" i="8"/>
  <c r="BY168" i="8"/>
  <c r="BY165" i="8"/>
  <c r="BX165" i="8"/>
  <c r="BU163" i="8"/>
  <c r="BV163" i="8"/>
  <c r="BW163" i="8"/>
  <c r="BL163" i="8" s="1"/>
  <c r="BX162" i="8"/>
  <c r="BY162" i="8"/>
  <c r="BX158" i="8"/>
  <c r="BY158" i="8"/>
  <c r="BY156" i="8"/>
  <c r="BX156" i="8"/>
  <c r="BY155" i="8"/>
  <c r="BX155" i="8"/>
  <c r="BU161" i="8"/>
  <c r="BV161" i="8"/>
  <c r="BU155" i="8"/>
  <c r="BV155" i="8"/>
  <c r="BU170" i="8"/>
  <c r="BV170" i="8"/>
  <c r="BV166" i="8"/>
  <c r="BU166" i="8"/>
  <c r="BV165" i="8"/>
  <c r="BU165" i="8"/>
  <c r="BU162" i="8"/>
  <c r="BV162" i="8"/>
  <c r="BV158" i="8"/>
  <c r="BU158" i="8"/>
  <c r="BU156" i="8"/>
  <c r="BV156" i="8"/>
  <c r="BX72" i="8"/>
  <c r="BY72" i="8"/>
  <c r="BX70" i="8"/>
  <c r="BY70" i="8"/>
  <c r="BY69" i="8"/>
  <c r="BX69" i="8"/>
  <c r="BX68" i="8"/>
  <c r="BY68" i="8"/>
  <c r="BU169" i="8"/>
  <c r="BW169" i="8"/>
  <c r="BL169" i="8" s="1"/>
  <c r="BV169" i="8"/>
  <c r="BV168" i="8"/>
  <c r="BU168" i="8"/>
  <c r="BC625" i="5"/>
  <c r="BC627" i="1"/>
  <c r="FR628" i="8"/>
  <c r="FR158" i="8"/>
  <c r="BC627" i="5"/>
  <c r="FR160" i="8"/>
  <c r="FI628" i="8"/>
  <c r="FI156" i="8"/>
  <c r="GA630" i="8"/>
  <c r="GB630" i="8" s="1"/>
  <c r="FR166" i="8"/>
  <c r="GA167" i="8"/>
  <c r="GB167" i="8" s="1"/>
  <c r="FR168" i="8"/>
  <c r="GA171" i="8"/>
  <c r="GB171" i="8" s="1"/>
  <c r="FI159" i="8"/>
  <c r="FR630" i="8"/>
  <c r="FI629" i="8"/>
  <c r="FI167" i="8"/>
  <c r="FI630" i="8"/>
  <c r="FR162" i="8"/>
  <c r="FR170" i="8"/>
  <c r="GA155" i="8"/>
  <c r="GB155" i="8" s="1"/>
  <c r="FR156" i="8"/>
  <c r="FR164" i="8"/>
  <c r="GA159" i="8"/>
  <c r="GB159" i="8" s="1"/>
  <c r="GA158" i="8"/>
  <c r="GB158" i="8" s="1"/>
  <c r="GA166" i="8"/>
  <c r="GB166" i="8" s="1"/>
  <c r="GA170" i="8"/>
  <c r="GB170" i="8" s="1"/>
  <c r="GA157" i="8"/>
  <c r="GB157" i="8" s="1"/>
  <c r="GA165" i="8"/>
  <c r="GB165" i="8" s="1"/>
  <c r="FI158" i="8"/>
  <c r="FI166" i="8"/>
  <c r="FI162" i="8"/>
  <c r="FI170" i="8"/>
  <c r="FI157" i="8"/>
  <c r="FI165" i="8"/>
  <c r="GA629" i="8"/>
  <c r="GB629" i="8" s="1"/>
  <c r="FR629" i="8"/>
  <c r="BD627" i="7"/>
  <c r="BD626" i="5"/>
  <c r="FR346" i="8"/>
  <c r="FR345" i="8"/>
  <c r="FO345" i="8"/>
  <c r="FO344" i="8"/>
  <c r="FR343" i="8"/>
  <c r="FO343" i="8"/>
  <c r="FO342" i="8"/>
  <c r="FR340" i="8"/>
  <c r="FO339" i="8"/>
  <c r="FO338" i="8"/>
  <c r="FI346" i="8"/>
  <c r="FE346" i="8"/>
  <c r="FF345" i="8"/>
  <c r="FE345" i="8"/>
  <c r="FI344" i="8"/>
  <c r="FE344" i="8"/>
  <c r="FE343" i="8"/>
  <c r="FI342" i="8"/>
  <c r="FE342" i="8"/>
  <c r="FE341" i="8"/>
  <c r="FE340" i="8"/>
  <c r="FI339" i="8"/>
  <c r="FE339" i="8"/>
  <c r="FF338" i="8"/>
  <c r="FE338" i="8"/>
  <c r="DX38" i="8" l="1"/>
  <c r="DY38" i="8"/>
  <c r="DG339" i="8"/>
  <c r="DF339" i="8"/>
  <c r="DN339" i="8"/>
  <c r="DY17" i="8"/>
  <c r="DX17" i="8"/>
  <c r="BC156" i="8"/>
  <c r="BD156" i="8"/>
  <c r="DX73" i="8"/>
  <c r="DY73" i="8"/>
  <c r="BC70" i="8"/>
  <c r="BD70" i="8"/>
  <c r="BB163" i="8"/>
  <c r="DE163" i="8"/>
  <c r="BB171" i="8"/>
  <c r="DE171" i="8"/>
  <c r="DY26" i="8"/>
  <c r="DX26" i="8"/>
  <c r="BD161" i="8"/>
  <c r="BC161" i="8"/>
  <c r="DF156" i="8"/>
  <c r="DG156" i="8"/>
  <c r="DN156" i="8"/>
  <c r="DN166" i="8"/>
  <c r="DG166" i="8"/>
  <c r="DF166" i="8"/>
  <c r="DY6" i="8"/>
  <c r="DX6" i="8"/>
  <c r="BD155" i="8"/>
  <c r="BC155" i="8"/>
  <c r="DY16" i="8"/>
  <c r="DX16" i="8"/>
  <c r="DY32" i="8"/>
  <c r="DX32" i="8"/>
  <c r="DX29" i="8"/>
  <c r="DY29" i="8"/>
  <c r="DF70" i="8"/>
  <c r="DG70" i="8"/>
  <c r="DN70" i="8"/>
  <c r="DX33" i="8"/>
  <c r="DY33" i="8"/>
  <c r="DX59" i="8"/>
  <c r="DY59" i="8"/>
  <c r="DF338" i="8"/>
  <c r="DN338" i="8"/>
  <c r="DG338" i="8"/>
  <c r="BB629" i="8"/>
  <c r="DE629" i="8"/>
  <c r="DX21" i="8"/>
  <c r="DY21" i="8"/>
  <c r="DY93" i="8"/>
  <c r="DX93" i="8"/>
  <c r="DX52" i="8"/>
  <c r="DY52" i="8"/>
  <c r="BB167" i="8"/>
  <c r="DE167" i="8"/>
  <c r="DN72" i="8"/>
  <c r="DG72" i="8"/>
  <c r="DF72" i="8"/>
  <c r="DX63" i="8"/>
  <c r="DY63" i="8"/>
  <c r="DX60" i="8"/>
  <c r="DY60" i="8"/>
  <c r="BD338" i="8"/>
  <c r="BC338" i="8"/>
  <c r="DY55" i="8"/>
  <c r="DX55" i="8"/>
  <c r="DG161" i="8"/>
  <c r="DN161" i="8"/>
  <c r="DF161" i="8"/>
  <c r="DY234" i="8"/>
  <c r="DX234" i="8"/>
  <c r="BD340" i="8"/>
  <c r="BC340" i="8"/>
  <c r="DY74" i="8"/>
  <c r="DX74" i="8"/>
  <c r="BC170" i="8"/>
  <c r="BD170" i="8"/>
  <c r="DY30" i="8"/>
  <c r="DX30" i="8"/>
  <c r="DN155" i="8"/>
  <c r="DG155" i="8"/>
  <c r="DF155" i="8"/>
  <c r="DY62" i="8"/>
  <c r="DX62" i="8"/>
  <c r="BC342" i="8"/>
  <c r="BD342" i="8"/>
  <c r="BB630" i="8"/>
  <c r="DE630" i="8"/>
  <c r="DX75" i="8"/>
  <c r="DY75" i="8"/>
  <c r="DX53" i="8"/>
  <c r="DY53" i="8"/>
  <c r="BC162" i="8"/>
  <c r="BD162" i="8"/>
  <c r="BB164" i="8"/>
  <c r="DE164" i="8"/>
  <c r="DW68" i="8"/>
  <c r="DP68" i="8"/>
  <c r="DO68" i="8"/>
  <c r="BC166" i="8"/>
  <c r="BD166" i="8"/>
  <c r="BB169" i="8"/>
  <c r="DE169" i="8"/>
  <c r="BB341" i="8"/>
  <c r="DE341" i="8"/>
  <c r="BC165" i="8"/>
  <c r="BD165" i="8"/>
  <c r="DX8" i="8"/>
  <c r="DY8" i="8"/>
  <c r="DY61" i="8"/>
  <c r="DX61" i="8"/>
  <c r="DF340" i="8"/>
  <c r="DN340" i="8"/>
  <c r="DG340" i="8"/>
  <c r="DF170" i="8"/>
  <c r="DN170" i="8"/>
  <c r="DG170" i="8"/>
  <c r="DY54" i="8"/>
  <c r="DX54" i="8"/>
  <c r="BC69" i="8"/>
  <c r="BD69" i="8"/>
  <c r="DY51" i="8"/>
  <c r="DX51" i="8"/>
  <c r="DG342" i="8"/>
  <c r="DF342" i="8"/>
  <c r="DN342" i="8"/>
  <c r="BB160" i="8"/>
  <c r="DE160" i="8"/>
  <c r="BC72" i="8"/>
  <c r="BD72" i="8"/>
  <c r="DF158" i="8"/>
  <c r="DN158" i="8"/>
  <c r="DG158" i="8"/>
  <c r="DO71" i="8"/>
  <c r="DP71" i="8"/>
  <c r="DW71" i="8"/>
  <c r="DF628" i="8"/>
  <c r="DN628" i="8"/>
  <c r="DG628" i="8"/>
  <c r="DY15" i="8"/>
  <c r="DX15" i="8"/>
  <c r="DX31" i="8"/>
  <c r="DY31" i="8"/>
  <c r="DF162" i="8"/>
  <c r="DG162" i="8"/>
  <c r="DN162" i="8"/>
  <c r="BB343" i="8"/>
  <c r="DE343" i="8"/>
  <c r="BB159" i="8"/>
  <c r="DE159" i="8"/>
  <c r="BB157" i="8"/>
  <c r="DE157" i="8"/>
  <c r="DF165" i="8"/>
  <c r="DN165" i="8"/>
  <c r="DG165" i="8"/>
  <c r="BD339" i="8"/>
  <c r="BC339" i="8"/>
  <c r="BC158" i="8"/>
  <c r="BD158" i="8"/>
  <c r="DY25" i="8"/>
  <c r="DX25" i="8"/>
  <c r="DN69" i="8"/>
  <c r="DF69" i="8"/>
  <c r="DG69" i="8"/>
  <c r="DY5" i="8"/>
  <c r="DX5" i="8"/>
  <c r="DX9" i="8"/>
  <c r="DY9" i="8"/>
  <c r="BD628" i="8"/>
  <c r="BC628" i="8"/>
  <c r="BM629" i="8"/>
  <c r="BN629" i="8"/>
  <c r="BY341" i="8"/>
  <c r="BX341" i="8"/>
  <c r="BM170" i="8"/>
  <c r="BN170" i="8"/>
  <c r="BN160" i="8"/>
  <c r="BM160" i="8"/>
  <c r="BN166" i="8"/>
  <c r="BM166" i="8"/>
  <c r="BM343" i="8"/>
  <c r="BN343" i="8"/>
  <c r="BN159" i="8"/>
  <c r="BM159" i="8"/>
  <c r="BM164" i="8"/>
  <c r="BN164" i="8"/>
  <c r="BN155" i="8"/>
  <c r="BM155" i="8"/>
  <c r="BY630" i="8"/>
  <c r="BX630" i="8"/>
  <c r="BN338" i="8"/>
  <c r="BM338" i="8"/>
  <c r="BM171" i="8"/>
  <c r="BN171" i="8"/>
  <c r="BM162" i="8"/>
  <c r="BN162" i="8"/>
  <c r="BM161" i="8"/>
  <c r="BN161" i="8"/>
  <c r="BY159" i="8"/>
  <c r="BX159" i="8"/>
  <c r="BX164" i="8"/>
  <c r="BY164" i="8"/>
  <c r="BN342" i="8"/>
  <c r="BM342" i="8"/>
  <c r="BN157" i="8"/>
  <c r="BM157" i="8"/>
  <c r="BM169" i="8"/>
  <c r="BN169" i="8"/>
  <c r="BN158" i="8"/>
  <c r="BM158" i="8"/>
  <c r="BX160" i="8"/>
  <c r="BY160" i="8"/>
  <c r="BN339" i="8"/>
  <c r="BM339" i="8"/>
  <c r="BN167" i="8"/>
  <c r="BM167" i="8"/>
  <c r="BM341" i="8"/>
  <c r="BN341" i="8"/>
  <c r="BN163" i="8"/>
  <c r="BM163" i="8"/>
  <c r="BY157" i="8"/>
  <c r="BX157" i="8"/>
  <c r="BY171" i="8"/>
  <c r="BX171" i="8"/>
  <c r="BM340" i="8"/>
  <c r="BN340" i="8"/>
  <c r="BN156" i="8"/>
  <c r="BM156" i="8"/>
  <c r="BN165" i="8"/>
  <c r="BM165" i="8"/>
  <c r="BN628" i="8"/>
  <c r="BM628" i="8"/>
  <c r="BN630" i="8"/>
  <c r="BM630" i="8"/>
  <c r="BX167" i="8"/>
  <c r="BY167" i="8"/>
  <c r="BY629" i="8"/>
  <c r="BX629" i="8"/>
  <c r="BX343" i="8"/>
  <c r="BY343" i="8"/>
  <c r="BY163" i="8"/>
  <c r="BX163" i="8"/>
  <c r="BY169" i="8"/>
  <c r="BX169" i="8"/>
  <c r="FI338" i="8"/>
  <c r="FI343" i="8"/>
  <c r="FI345" i="8"/>
  <c r="FR338" i="8"/>
  <c r="FI340" i="8"/>
  <c r="FR342" i="8"/>
  <c r="FR344" i="8"/>
  <c r="FR339" i="8"/>
  <c r="FR341" i="8"/>
  <c r="FI341" i="8"/>
  <c r="GA389" i="8"/>
  <c r="GB389" i="8" s="1"/>
  <c r="FX389" i="8"/>
  <c r="FX388" i="8"/>
  <c r="FX387" i="8"/>
  <c r="FX386" i="8"/>
  <c r="FX385" i="8"/>
  <c r="FX384" i="8"/>
  <c r="GA383" i="8"/>
  <c r="GB383" i="8" s="1"/>
  <c r="FX383" i="8"/>
  <c r="FX382" i="8"/>
  <c r="GA381" i="8"/>
  <c r="GB381" i="8" s="1"/>
  <c r="FX381" i="8"/>
  <c r="FX380" i="8"/>
  <c r="GA379" i="8"/>
  <c r="GB379" i="8" s="1"/>
  <c r="FX379" i="8"/>
  <c r="FR387" i="8"/>
  <c r="FR385" i="8"/>
  <c r="FR381" i="8"/>
  <c r="FR380" i="8"/>
  <c r="FR379" i="8"/>
  <c r="FO387" i="8"/>
  <c r="FO383" i="8"/>
  <c r="FO382" i="8"/>
  <c r="FO381" i="8"/>
  <c r="FO380" i="8"/>
  <c r="FO379" i="8"/>
  <c r="FI389" i="8"/>
  <c r="FF389" i="8"/>
  <c r="FE389" i="8"/>
  <c r="FF388" i="8"/>
  <c r="FE388" i="8"/>
  <c r="FI387" i="8"/>
  <c r="FF387" i="8"/>
  <c r="FE387" i="8"/>
  <c r="FI386" i="8"/>
  <c r="FF386" i="8"/>
  <c r="FE386" i="8"/>
  <c r="FF385" i="8"/>
  <c r="FE385" i="8"/>
  <c r="FI384" i="8"/>
  <c r="FF384" i="8"/>
  <c r="FE384" i="8"/>
  <c r="FF383" i="8"/>
  <c r="FE383" i="8"/>
  <c r="FF382" i="8"/>
  <c r="FE382" i="8"/>
  <c r="FI381" i="8"/>
  <c r="FF381" i="8"/>
  <c r="FE381" i="8"/>
  <c r="FI380" i="8"/>
  <c r="FF380" i="8"/>
  <c r="FE380" i="8"/>
  <c r="FI379" i="8"/>
  <c r="FF379" i="8"/>
  <c r="FE379" i="8"/>
  <c r="GA130" i="8"/>
  <c r="GB130" i="8" s="1"/>
  <c r="GA126" i="8"/>
  <c r="GB126" i="8" s="1"/>
  <c r="GA102" i="8"/>
  <c r="GB102" i="8" s="1"/>
  <c r="GA101" i="8"/>
  <c r="GB101" i="8" s="1"/>
  <c r="FX399" i="8"/>
  <c r="FX398" i="8"/>
  <c r="FR96" i="8"/>
  <c r="FR104" i="8"/>
  <c r="FR102" i="8"/>
  <c r="FR101" i="8"/>
  <c r="FR98" i="8"/>
  <c r="FR128" i="8"/>
  <c r="FR429" i="8"/>
  <c r="FR399" i="8"/>
  <c r="FO399" i="8"/>
  <c r="FO398" i="8"/>
  <c r="FI399" i="8"/>
  <c r="FF399" i="8"/>
  <c r="FE399" i="8"/>
  <c r="FI398" i="8"/>
  <c r="FF398" i="8"/>
  <c r="FE398" i="8"/>
  <c r="BT131" i="8"/>
  <c r="BW131" i="8" s="1"/>
  <c r="BL131" i="8" s="1"/>
  <c r="BS131" i="8"/>
  <c r="BT130" i="8"/>
  <c r="BW130" i="8" s="1"/>
  <c r="BL130" i="8" s="1"/>
  <c r="BS130" i="8"/>
  <c r="BT129" i="8"/>
  <c r="BW129" i="8" s="1"/>
  <c r="BL129" i="8" s="1"/>
  <c r="BS129" i="8"/>
  <c r="BT128" i="8"/>
  <c r="BW128" i="8" s="1"/>
  <c r="BL128" i="8" s="1"/>
  <c r="BS128" i="8"/>
  <c r="BT127" i="8"/>
  <c r="BS127" i="8"/>
  <c r="BT126" i="8"/>
  <c r="BS126" i="8"/>
  <c r="BT125" i="8"/>
  <c r="BS125" i="8"/>
  <c r="FX131" i="8"/>
  <c r="FX130" i="8"/>
  <c r="FX129" i="8"/>
  <c r="FX128" i="8"/>
  <c r="FX127" i="8"/>
  <c r="FX126" i="8"/>
  <c r="FX125" i="8"/>
  <c r="FO131" i="8"/>
  <c r="FO130" i="8"/>
  <c r="FO129" i="8"/>
  <c r="FO128" i="8"/>
  <c r="FO127" i="8"/>
  <c r="FO126" i="8"/>
  <c r="FO125" i="8"/>
  <c r="FF131" i="8"/>
  <c r="FE131" i="8"/>
  <c r="FF130" i="8"/>
  <c r="FE130" i="8"/>
  <c r="FI129" i="8"/>
  <c r="FF129" i="8"/>
  <c r="FE129" i="8"/>
  <c r="FI128" i="8"/>
  <c r="FF128" i="8"/>
  <c r="FE128" i="8"/>
  <c r="FF127" i="8"/>
  <c r="FE127" i="8"/>
  <c r="FF126" i="8"/>
  <c r="FE126" i="8"/>
  <c r="FF125" i="8"/>
  <c r="FE125" i="8"/>
  <c r="CM127" i="8"/>
  <c r="CO125" i="8"/>
  <c r="CM125" i="8"/>
  <c r="BT79" i="8"/>
  <c r="BS79" i="8"/>
  <c r="CM147" i="8"/>
  <c r="CM146" i="8"/>
  <c r="CM145" i="8"/>
  <c r="CM143" i="8"/>
  <c r="CM123" i="8"/>
  <c r="CM121" i="8"/>
  <c r="CM119" i="8"/>
  <c r="CO115" i="8"/>
  <c r="CM115" i="8"/>
  <c r="CO114" i="8"/>
  <c r="CM114" i="8"/>
  <c r="CM109" i="8"/>
  <c r="CM107" i="8"/>
  <c r="BT104" i="8"/>
  <c r="BW104" i="8" s="1"/>
  <c r="BL104" i="8" s="1"/>
  <c r="BS104" i="8"/>
  <c r="BT103" i="8"/>
  <c r="BW103" i="8" s="1"/>
  <c r="BL103" i="8" s="1"/>
  <c r="BS103" i="8"/>
  <c r="BT102" i="8"/>
  <c r="BW102" i="8" s="1"/>
  <c r="BL102" i="8" s="1"/>
  <c r="BS102" i="8"/>
  <c r="BT101" i="8"/>
  <c r="BS101" i="8"/>
  <c r="BT100" i="8"/>
  <c r="BW100" i="8" s="1"/>
  <c r="BL100" i="8" s="1"/>
  <c r="BS100" i="8"/>
  <c r="BT99" i="8"/>
  <c r="BS99" i="8"/>
  <c r="BT98" i="8"/>
  <c r="BW98" i="8" s="1"/>
  <c r="BL98" i="8" s="1"/>
  <c r="BS98" i="8"/>
  <c r="BT97" i="8"/>
  <c r="BW97" i="8" s="1"/>
  <c r="BL97" i="8" s="1"/>
  <c r="BS97" i="8"/>
  <c r="BT96" i="8"/>
  <c r="BW96" i="8" s="1"/>
  <c r="BL96" i="8" s="1"/>
  <c r="BS96" i="8"/>
  <c r="FX104" i="8"/>
  <c r="FX103" i="8"/>
  <c r="FX102" i="8"/>
  <c r="FX101" i="8"/>
  <c r="FX100" i="8"/>
  <c r="FX99" i="8"/>
  <c r="FX98" i="8"/>
  <c r="FX97" i="8"/>
  <c r="FX96" i="8"/>
  <c r="FO104" i="8"/>
  <c r="FO103" i="8"/>
  <c r="FO102" i="8"/>
  <c r="FO101" i="8"/>
  <c r="FO100" i="8"/>
  <c r="FO99" i="8"/>
  <c r="FO98" i="8"/>
  <c r="FO97" i="8"/>
  <c r="FO96" i="8"/>
  <c r="FI104" i="8"/>
  <c r="FF104" i="8"/>
  <c r="FE104" i="8"/>
  <c r="FF103" i="8"/>
  <c r="FE103" i="8"/>
  <c r="FF102" i="8"/>
  <c r="FE102" i="8"/>
  <c r="FI101" i="8"/>
  <c r="FF101" i="8"/>
  <c r="FE101" i="8"/>
  <c r="FF100" i="8"/>
  <c r="FE100" i="8"/>
  <c r="FI99" i="8"/>
  <c r="FF99" i="8"/>
  <c r="FE99" i="8"/>
  <c r="FF98" i="8"/>
  <c r="FE98" i="8"/>
  <c r="FF97" i="8"/>
  <c r="FE97" i="8"/>
  <c r="FI96" i="8"/>
  <c r="FF96" i="8"/>
  <c r="FE96" i="8"/>
  <c r="BD164" i="8" l="1"/>
  <c r="BC164" i="8"/>
  <c r="BC341" i="8"/>
  <c r="BD341" i="8"/>
  <c r="DP340" i="8"/>
  <c r="DW340" i="8"/>
  <c r="DO340" i="8"/>
  <c r="BB100" i="8"/>
  <c r="DE100" i="8"/>
  <c r="BB128" i="8"/>
  <c r="DE128" i="8"/>
  <c r="DP162" i="8"/>
  <c r="DO162" i="8"/>
  <c r="DW162" i="8"/>
  <c r="DO628" i="8"/>
  <c r="DW628" i="8"/>
  <c r="DP628" i="8"/>
  <c r="BD343" i="8"/>
  <c r="BC343" i="8"/>
  <c r="DW339" i="8"/>
  <c r="DO339" i="8"/>
  <c r="DP339" i="8"/>
  <c r="DF171" i="8"/>
  <c r="DN171" i="8"/>
  <c r="DG171" i="8"/>
  <c r="DG157" i="8"/>
  <c r="DF157" i="8"/>
  <c r="DN157" i="8"/>
  <c r="DG164" i="8"/>
  <c r="DN164" i="8"/>
  <c r="DF164" i="8"/>
  <c r="DP72" i="8"/>
  <c r="DO72" i="8"/>
  <c r="DW72" i="8"/>
  <c r="DY68" i="8"/>
  <c r="DX68" i="8"/>
  <c r="BB104" i="8"/>
  <c r="DE104" i="8"/>
  <c r="BB103" i="8"/>
  <c r="DE103" i="8"/>
  <c r="BB131" i="8"/>
  <c r="DE131" i="8"/>
  <c r="DF343" i="8"/>
  <c r="DN343" i="8"/>
  <c r="DG343" i="8"/>
  <c r="DO158" i="8"/>
  <c r="DP158" i="8"/>
  <c r="DW158" i="8"/>
  <c r="DW170" i="8"/>
  <c r="DP170" i="8"/>
  <c r="DO170" i="8"/>
  <c r="DW161" i="8"/>
  <c r="DP161" i="8"/>
  <c r="DO161" i="8"/>
  <c r="DP338" i="8"/>
  <c r="DO338" i="8"/>
  <c r="DW338" i="8"/>
  <c r="BC163" i="8"/>
  <c r="BD163" i="8"/>
  <c r="BD157" i="8"/>
  <c r="BC157" i="8"/>
  <c r="DF169" i="8"/>
  <c r="DN169" i="8"/>
  <c r="DG169" i="8"/>
  <c r="DF629" i="8"/>
  <c r="DG629" i="8"/>
  <c r="DN629" i="8"/>
  <c r="DP166" i="8"/>
  <c r="DW166" i="8"/>
  <c r="DO166" i="8"/>
  <c r="BB97" i="8"/>
  <c r="DE97" i="8"/>
  <c r="DF160" i="8"/>
  <c r="DN160" i="8"/>
  <c r="DG160" i="8"/>
  <c r="DO155" i="8"/>
  <c r="DP155" i="8"/>
  <c r="DW155" i="8"/>
  <c r="DW69" i="8"/>
  <c r="DP69" i="8"/>
  <c r="DO69" i="8"/>
  <c r="BD159" i="8"/>
  <c r="BC159" i="8"/>
  <c r="DN163" i="8"/>
  <c r="DG163" i="8"/>
  <c r="DF163" i="8"/>
  <c r="BC160" i="8"/>
  <c r="BD160" i="8"/>
  <c r="BD630" i="8"/>
  <c r="BC630" i="8"/>
  <c r="DG167" i="8"/>
  <c r="DF167" i="8"/>
  <c r="DN167" i="8"/>
  <c r="BB129" i="8"/>
  <c r="DE129" i="8"/>
  <c r="DX71" i="8"/>
  <c r="DY71" i="8"/>
  <c r="DF630" i="8"/>
  <c r="DG630" i="8"/>
  <c r="DN630" i="8"/>
  <c r="DF341" i="8"/>
  <c r="DG341" i="8"/>
  <c r="DN341" i="8"/>
  <c r="BB96" i="8"/>
  <c r="DE96" i="8"/>
  <c r="DP165" i="8"/>
  <c r="DO165" i="8"/>
  <c r="DW165" i="8"/>
  <c r="BB98" i="8"/>
  <c r="DE98" i="8"/>
  <c r="BB102" i="8"/>
  <c r="DE102" i="8"/>
  <c r="BB130" i="8"/>
  <c r="DE130" i="8"/>
  <c r="DN159" i="8"/>
  <c r="DG159" i="8"/>
  <c r="DF159" i="8"/>
  <c r="DP342" i="8"/>
  <c r="DW342" i="8"/>
  <c r="DO342" i="8"/>
  <c r="BC169" i="8"/>
  <c r="BD169" i="8"/>
  <c r="BD167" i="8"/>
  <c r="BC167" i="8"/>
  <c r="BD629" i="8"/>
  <c r="BC629" i="8"/>
  <c r="DP70" i="8"/>
  <c r="DW70" i="8"/>
  <c r="DO70" i="8"/>
  <c r="DW156" i="8"/>
  <c r="DP156" i="8"/>
  <c r="DO156" i="8"/>
  <c r="BD171" i="8"/>
  <c r="BC171" i="8"/>
  <c r="BV79" i="8"/>
  <c r="BW79" i="8"/>
  <c r="BL79" i="8" s="1"/>
  <c r="BU79" i="8"/>
  <c r="BY131" i="8"/>
  <c r="BX131" i="8"/>
  <c r="BX130" i="8"/>
  <c r="BY130" i="8"/>
  <c r="BY129" i="8"/>
  <c r="BX129" i="8"/>
  <c r="BX128" i="8"/>
  <c r="BY128" i="8"/>
  <c r="BV127" i="8"/>
  <c r="BW127" i="8"/>
  <c r="BL127" i="8" s="1"/>
  <c r="BU127" i="8"/>
  <c r="BV126" i="8"/>
  <c r="BW126" i="8"/>
  <c r="BL126" i="8" s="1"/>
  <c r="BU126" i="8"/>
  <c r="BU125" i="8"/>
  <c r="BV125" i="8"/>
  <c r="BW125" i="8"/>
  <c r="BL125" i="8" s="1"/>
  <c r="BU131" i="8"/>
  <c r="BV131" i="8"/>
  <c r="BV130" i="8"/>
  <c r="BU130" i="8"/>
  <c r="BU129" i="8"/>
  <c r="BV129" i="8"/>
  <c r="BU128" i="8"/>
  <c r="BV128" i="8"/>
  <c r="BX104" i="8"/>
  <c r="BY104" i="8"/>
  <c r="BX103" i="8"/>
  <c r="BY103" i="8"/>
  <c r="BX102" i="8"/>
  <c r="BY102" i="8"/>
  <c r="BW101" i="8"/>
  <c r="BL101" i="8" s="1"/>
  <c r="BU101" i="8"/>
  <c r="BV101" i="8"/>
  <c r="BY100" i="8"/>
  <c r="BX100" i="8"/>
  <c r="BW99" i="8"/>
  <c r="BL99" i="8" s="1"/>
  <c r="BU99" i="8"/>
  <c r="BV99" i="8"/>
  <c r="BX98" i="8"/>
  <c r="BY98" i="8"/>
  <c r="BY97" i="8"/>
  <c r="BX97" i="8"/>
  <c r="BX96" i="8"/>
  <c r="BY96" i="8"/>
  <c r="BU104" i="8"/>
  <c r="BV104" i="8"/>
  <c r="BU103" i="8"/>
  <c r="BV103" i="8"/>
  <c r="BU102" i="8"/>
  <c r="BV102" i="8"/>
  <c r="BV100" i="8"/>
  <c r="BU100" i="8"/>
  <c r="BU98" i="8"/>
  <c r="BV98" i="8"/>
  <c r="BU97" i="8"/>
  <c r="BV97" i="8"/>
  <c r="BV96" i="8"/>
  <c r="BU96" i="8"/>
  <c r="FR383" i="8"/>
  <c r="FI98" i="8"/>
  <c r="FR100" i="8"/>
  <c r="GA129" i="8"/>
  <c r="GB129" i="8" s="1"/>
  <c r="FR99" i="8"/>
  <c r="GA97" i="8"/>
  <c r="GB97" i="8" s="1"/>
  <c r="FI383" i="8"/>
  <c r="FI385" i="8"/>
  <c r="FR382" i="8"/>
  <c r="GA125" i="8"/>
  <c r="GB125" i="8" s="1"/>
  <c r="FI100" i="8"/>
  <c r="FI102" i="8"/>
  <c r="GA96" i="8"/>
  <c r="GB96" i="8" s="1"/>
  <c r="GA100" i="8"/>
  <c r="GB100" i="8" s="1"/>
  <c r="GA385" i="8"/>
  <c r="GB385" i="8" s="1"/>
  <c r="GA387" i="8"/>
  <c r="GB387" i="8" s="1"/>
  <c r="FI97" i="8"/>
  <c r="FI382" i="8"/>
  <c r="GA104" i="8"/>
  <c r="GB104" i="8" s="1"/>
  <c r="FI127" i="8"/>
  <c r="FI131" i="8"/>
  <c r="GA384" i="8"/>
  <c r="GB384" i="8" s="1"/>
  <c r="FR97" i="8"/>
  <c r="GA380" i="8"/>
  <c r="GB380" i="8" s="1"/>
  <c r="GA386" i="8"/>
  <c r="GB386" i="8" s="1"/>
  <c r="GA382" i="8"/>
  <c r="GB382" i="8" s="1"/>
  <c r="GA388" i="8"/>
  <c r="GB388" i="8" s="1"/>
  <c r="FR389" i="8"/>
  <c r="FR386" i="8"/>
  <c r="FR384" i="8"/>
  <c r="FR388" i="8"/>
  <c r="FI388" i="8"/>
  <c r="GA131" i="8"/>
  <c r="GB131" i="8" s="1"/>
  <c r="GA128" i="8"/>
  <c r="GB128" i="8" s="1"/>
  <c r="GA399" i="8"/>
  <c r="GB399" i="8" s="1"/>
  <c r="GA398" i="8"/>
  <c r="GB398" i="8" s="1"/>
  <c r="FR129" i="8"/>
  <c r="FR127" i="8"/>
  <c r="FR126" i="8"/>
  <c r="FR131" i="8"/>
  <c r="FR130" i="8"/>
  <c r="GA127" i="8"/>
  <c r="GB127" i="8" s="1"/>
  <c r="FR125" i="8"/>
  <c r="FI126" i="8"/>
  <c r="FI130" i="8"/>
  <c r="FI125" i="8"/>
  <c r="GA99" i="8"/>
  <c r="GB99" i="8" s="1"/>
  <c r="GA103" i="8"/>
  <c r="GB103" i="8" s="1"/>
  <c r="GA98" i="8"/>
  <c r="GB98" i="8" s="1"/>
  <c r="FR103" i="8"/>
  <c r="FI103" i="8"/>
  <c r="BD130" i="8" l="1"/>
  <c r="BC130" i="8"/>
  <c r="BC131" i="8"/>
  <c r="BD131" i="8"/>
  <c r="DN130" i="8"/>
  <c r="DG130" i="8"/>
  <c r="DF130" i="8"/>
  <c r="DN131" i="8"/>
  <c r="DF131" i="8"/>
  <c r="DG131" i="8"/>
  <c r="DO163" i="8"/>
  <c r="DP163" i="8"/>
  <c r="DW163" i="8"/>
  <c r="DY161" i="8"/>
  <c r="DX161" i="8"/>
  <c r="DO343" i="8"/>
  <c r="DW343" i="8"/>
  <c r="DP343" i="8"/>
  <c r="DX339" i="8"/>
  <c r="DY339" i="8"/>
  <c r="BC98" i="8"/>
  <c r="BD98" i="8"/>
  <c r="DP167" i="8"/>
  <c r="DO167" i="8"/>
  <c r="DW167" i="8"/>
  <c r="DX166" i="8"/>
  <c r="DY166" i="8"/>
  <c r="BD104" i="8"/>
  <c r="BC104" i="8"/>
  <c r="BB101" i="8"/>
  <c r="DE101" i="8"/>
  <c r="DG96" i="8"/>
  <c r="DF96" i="8"/>
  <c r="DN96" i="8"/>
  <c r="DX170" i="8"/>
  <c r="DY170" i="8"/>
  <c r="DF100" i="8"/>
  <c r="DG100" i="8"/>
  <c r="DN100" i="8"/>
  <c r="BB99" i="8"/>
  <c r="DE99" i="8"/>
  <c r="BB126" i="8"/>
  <c r="DE126" i="8"/>
  <c r="DN98" i="8"/>
  <c r="DF98" i="8"/>
  <c r="DG98" i="8"/>
  <c r="BD129" i="8"/>
  <c r="BC129" i="8"/>
  <c r="DX155" i="8"/>
  <c r="DY155" i="8"/>
  <c r="DG104" i="8"/>
  <c r="DF104" i="8"/>
  <c r="DN104" i="8"/>
  <c r="DW164" i="8"/>
  <c r="DP164" i="8"/>
  <c r="DO164" i="8"/>
  <c r="DY162" i="8"/>
  <c r="DX162" i="8"/>
  <c r="DY340" i="8"/>
  <c r="DX340" i="8"/>
  <c r="BB125" i="8"/>
  <c r="DE125" i="8"/>
  <c r="DO160" i="8"/>
  <c r="DP160" i="8"/>
  <c r="DW160" i="8"/>
  <c r="DO159" i="8"/>
  <c r="DP159" i="8"/>
  <c r="DW159" i="8"/>
  <c r="DW629" i="8"/>
  <c r="DP629" i="8"/>
  <c r="DO629" i="8"/>
  <c r="DY165" i="8"/>
  <c r="DX165" i="8"/>
  <c r="DX342" i="8"/>
  <c r="DY342" i="8"/>
  <c r="BD102" i="8"/>
  <c r="BC102" i="8"/>
  <c r="DO341" i="8"/>
  <c r="DW341" i="8"/>
  <c r="DP341" i="8"/>
  <c r="DF129" i="8"/>
  <c r="DG129" i="8"/>
  <c r="DN129" i="8"/>
  <c r="DY69" i="8"/>
  <c r="DX69" i="8"/>
  <c r="BC97" i="8"/>
  <c r="BD97" i="8"/>
  <c r="DO169" i="8"/>
  <c r="DW169" i="8"/>
  <c r="DP169" i="8"/>
  <c r="BC103" i="8"/>
  <c r="BD103" i="8"/>
  <c r="DY338" i="8"/>
  <c r="DX338" i="8"/>
  <c r="DX156" i="8"/>
  <c r="DY156" i="8"/>
  <c r="DY72" i="8"/>
  <c r="DX72" i="8"/>
  <c r="BD128" i="8"/>
  <c r="BC128" i="8"/>
  <c r="BB127" i="8"/>
  <c r="DE127" i="8"/>
  <c r="DF128" i="8"/>
  <c r="DN128" i="8"/>
  <c r="DG128" i="8"/>
  <c r="DP630" i="8"/>
  <c r="DW630" i="8"/>
  <c r="DO630" i="8"/>
  <c r="DW157" i="8"/>
  <c r="DP157" i="8"/>
  <c r="DO157" i="8"/>
  <c r="BB79" i="8"/>
  <c r="DE79" i="8"/>
  <c r="DY70" i="8"/>
  <c r="DX70" i="8"/>
  <c r="DG102" i="8"/>
  <c r="DF102" i="8"/>
  <c r="DN102" i="8"/>
  <c r="BD96" i="8"/>
  <c r="BC96" i="8"/>
  <c r="DF97" i="8"/>
  <c r="DG97" i="8"/>
  <c r="DN97" i="8"/>
  <c r="DY158" i="8"/>
  <c r="DX158" i="8"/>
  <c r="DN103" i="8"/>
  <c r="DG103" i="8"/>
  <c r="DF103" i="8"/>
  <c r="DW171" i="8"/>
  <c r="DP171" i="8"/>
  <c r="DO171" i="8"/>
  <c r="DY628" i="8"/>
  <c r="DX628" i="8"/>
  <c r="BD100" i="8"/>
  <c r="BC100" i="8"/>
  <c r="BM97" i="8"/>
  <c r="BN97" i="8"/>
  <c r="BM129" i="8"/>
  <c r="BN129" i="8"/>
  <c r="BM79" i="8"/>
  <c r="BN79" i="8"/>
  <c r="BM127" i="8"/>
  <c r="BN127" i="8"/>
  <c r="BN99" i="8"/>
  <c r="BM99" i="8"/>
  <c r="BN101" i="8"/>
  <c r="BM101" i="8"/>
  <c r="BM98" i="8"/>
  <c r="BN98" i="8"/>
  <c r="BN125" i="8"/>
  <c r="BM125" i="8"/>
  <c r="BN96" i="8"/>
  <c r="BM96" i="8"/>
  <c r="BM100" i="8"/>
  <c r="BN100" i="8"/>
  <c r="BM104" i="8"/>
  <c r="BN104" i="8"/>
  <c r="BN131" i="8"/>
  <c r="BM131" i="8"/>
  <c r="BN126" i="8"/>
  <c r="BM126" i="8"/>
  <c r="BM130" i="8"/>
  <c r="BN130" i="8"/>
  <c r="BM103" i="8"/>
  <c r="BN103" i="8"/>
  <c r="BX79" i="8"/>
  <c r="BY79" i="8"/>
  <c r="BN102" i="8"/>
  <c r="BM102" i="8"/>
  <c r="BN128" i="8"/>
  <c r="BM128" i="8"/>
  <c r="BY127" i="8"/>
  <c r="BX127" i="8"/>
  <c r="BX126" i="8"/>
  <c r="BY126" i="8"/>
  <c r="BY125" i="8"/>
  <c r="BX125" i="8"/>
  <c r="BY101" i="8"/>
  <c r="BX101" i="8"/>
  <c r="BX99" i="8"/>
  <c r="BY99" i="8"/>
  <c r="BT358" i="8"/>
  <c r="BW358" i="8" s="1"/>
  <c r="BL358" i="8" s="1"/>
  <c r="BS358" i="8"/>
  <c r="BT357" i="8"/>
  <c r="BW357" i="8" s="1"/>
  <c r="BL357" i="8" s="1"/>
  <c r="BS357" i="8"/>
  <c r="BT356" i="8"/>
  <c r="BS356" i="8"/>
  <c r="FX358" i="8"/>
  <c r="FX357" i="8"/>
  <c r="FX356" i="8"/>
  <c r="GA358" i="8"/>
  <c r="GB358" i="8" s="1"/>
  <c r="GA357" i="8"/>
  <c r="GB357" i="8" s="1"/>
  <c r="GA356" i="8"/>
  <c r="GB356" i="8" s="1"/>
  <c r="FO358" i="8"/>
  <c r="FO357" i="8"/>
  <c r="FR358" i="8"/>
  <c r="FR357" i="8"/>
  <c r="FR356" i="8"/>
  <c r="FI358" i="8"/>
  <c r="FE358" i="8"/>
  <c r="FE357" i="8"/>
  <c r="FI356" i="8"/>
  <c r="FE356" i="8"/>
  <c r="BS350" i="8"/>
  <c r="BT350" i="8"/>
  <c r="BW350" i="8" s="1"/>
  <c r="BL350" i="8" s="1"/>
  <c r="DE350" i="8" s="1"/>
  <c r="BS351" i="8"/>
  <c r="BT351" i="8"/>
  <c r="BW351" i="8" s="1"/>
  <c r="BL351" i="8" s="1"/>
  <c r="BT352" i="8"/>
  <c r="BW352" i="8" s="1"/>
  <c r="BL352" i="8" s="1"/>
  <c r="DE352" i="8" s="1"/>
  <c r="BT353" i="8"/>
  <c r="BW353" i="8" s="1"/>
  <c r="BL353" i="8" s="1"/>
  <c r="BT354" i="8"/>
  <c r="BW354" i="8" s="1"/>
  <c r="BL354" i="8" s="1"/>
  <c r="BS355" i="8"/>
  <c r="BT355" i="8"/>
  <c r="DX160" i="8" l="1"/>
  <c r="DY160" i="8"/>
  <c r="DN99" i="8"/>
  <c r="DF99" i="8"/>
  <c r="DG99" i="8"/>
  <c r="BC126" i="8"/>
  <c r="BD126" i="8"/>
  <c r="DX630" i="8"/>
  <c r="DY630" i="8"/>
  <c r="DY159" i="8"/>
  <c r="DX159" i="8"/>
  <c r="DW98" i="8"/>
  <c r="DO98" i="8"/>
  <c r="DP98" i="8"/>
  <c r="DY157" i="8"/>
  <c r="DX157" i="8"/>
  <c r="BC127" i="8"/>
  <c r="BD127" i="8"/>
  <c r="DY629" i="8"/>
  <c r="DX629" i="8"/>
  <c r="BD125" i="8"/>
  <c r="BC125" i="8"/>
  <c r="DP104" i="8"/>
  <c r="DW104" i="8"/>
  <c r="DO104" i="8"/>
  <c r="DX163" i="8"/>
  <c r="DY163" i="8"/>
  <c r="DW130" i="8"/>
  <c r="DP130" i="8"/>
  <c r="DO130" i="8"/>
  <c r="BB353" i="8"/>
  <c r="DE353" i="8"/>
  <c r="DN79" i="8"/>
  <c r="DF79" i="8"/>
  <c r="DG79" i="8"/>
  <c r="DX343" i="8"/>
  <c r="DY343" i="8"/>
  <c r="DG126" i="8"/>
  <c r="DF126" i="8"/>
  <c r="DN126" i="8"/>
  <c r="DF350" i="8"/>
  <c r="DN350" i="8"/>
  <c r="DG350" i="8"/>
  <c r="BB358" i="8"/>
  <c r="DE358" i="8"/>
  <c r="DO103" i="8"/>
  <c r="DW103" i="8"/>
  <c r="DP103" i="8"/>
  <c r="DO102" i="8"/>
  <c r="DP102" i="8"/>
  <c r="DW102" i="8"/>
  <c r="DN127" i="8"/>
  <c r="DG127" i="8"/>
  <c r="DF127" i="8"/>
  <c r="DG125" i="8"/>
  <c r="DF125" i="8"/>
  <c r="DN125" i="8"/>
  <c r="DY164" i="8"/>
  <c r="DX164" i="8"/>
  <c r="BC101" i="8"/>
  <c r="BD101" i="8"/>
  <c r="DY171" i="8"/>
  <c r="DX171" i="8"/>
  <c r="DW97" i="8"/>
  <c r="DP97" i="8"/>
  <c r="DO97" i="8"/>
  <c r="BB351" i="8"/>
  <c r="DE351" i="8"/>
  <c r="DY341" i="8"/>
  <c r="DX341" i="8"/>
  <c r="DO100" i="8"/>
  <c r="DW100" i="8"/>
  <c r="DP100" i="8"/>
  <c r="DN101" i="8"/>
  <c r="DG101" i="8"/>
  <c r="DF101" i="8"/>
  <c r="DX169" i="8"/>
  <c r="DY169" i="8"/>
  <c r="DY167" i="8"/>
  <c r="DX167" i="8"/>
  <c r="BB354" i="8"/>
  <c r="DE354" i="8"/>
  <c r="DO96" i="8"/>
  <c r="DP96" i="8"/>
  <c r="DW96" i="8"/>
  <c r="DW129" i="8"/>
  <c r="DP129" i="8"/>
  <c r="DO129" i="8"/>
  <c r="DF352" i="8"/>
  <c r="DN352" i="8"/>
  <c r="DG352" i="8"/>
  <c r="BB357" i="8"/>
  <c r="DE357" i="8"/>
  <c r="BD79" i="8"/>
  <c r="BC79" i="8"/>
  <c r="DW128" i="8"/>
  <c r="DP128" i="8"/>
  <c r="DO128" i="8"/>
  <c r="BC99" i="8"/>
  <c r="BD99" i="8"/>
  <c r="DP131" i="8"/>
  <c r="DO131" i="8"/>
  <c r="DW131" i="8"/>
  <c r="BU356" i="8"/>
  <c r="BY354" i="8"/>
  <c r="BX354" i="8"/>
  <c r="BV356" i="8"/>
  <c r="BW356" i="8"/>
  <c r="BL356" i="8" s="1"/>
  <c r="DE356" i="8" s="1"/>
  <c r="BY350" i="8"/>
  <c r="BX350" i="8"/>
  <c r="BX352" i="8"/>
  <c r="BY352" i="8"/>
  <c r="BU350" i="8"/>
  <c r="BV350" i="8"/>
  <c r="BV355" i="8"/>
  <c r="BW355" i="8"/>
  <c r="BL355" i="8" s="1"/>
  <c r="BU355" i="8"/>
  <c r="BY358" i="8"/>
  <c r="BX358" i="8"/>
  <c r="BY357" i="8"/>
  <c r="BX357" i="8"/>
  <c r="BU358" i="8"/>
  <c r="BV358" i="8"/>
  <c r="BV357" i="8"/>
  <c r="BU357" i="8"/>
  <c r="BX353" i="8"/>
  <c r="BY353" i="8"/>
  <c r="BX351" i="8"/>
  <c r="BY351" i="8"/>
  <c r="BU351" i="8"/>
  <c r="BV351" i="8"/>
  <c r="FI357" i="8"/>
  <c r="GA355" i="8"/>
  <c r="GB355" i="8" s="1"/>
  <c r="GA354" i="8"/>
  <c r="GB354" i="8" s="1"/>
  <c r="GA353" i="8"/>
  <c r="GB353" i="8" s="1"/>
  <c r="GA352" i="8"/>
  <c r="GB352" i="8" s="1"/>
  <c r="GA351" i="8"/>
  <c r="GB351" i="8" s="1"/>
  <c r="GA350" i="8"/>
  <c r="GB350" i="8" s="1"/>
  <c r="FX350" i="8"/>
  <c r="FR355" i="8"/>
  <c r="FR354" i="8"/>
  <c r="FR353" i="8"/>
  <c r="FR352" i="8"/>
  <c r="FR351" i="8"/>
  <c r="FR350" i="8"/>
  <c r="FL354" i="8"/>
  <c r="BS353" i="8"/>
  <c r="FL352" i="8"/>
  <c r="FN352" i="8" s="1"/>
  <c r="FI355" i="8"/>
  <c r="FF355" i="8"/>
  <c r="FE355" i="8"/>
  <c r="FI354" i="8"/>
  <c r="FE354" i="8"/>
  <c r="FE353" i="8"/>
  <c r="FE352" i="8"/>
  <c r="FE351" i="8"/>
  <c r="FI350" i="8"/>
  <c r="FE350" i="8"/>
  <c r="BT360" i="8"/>
  <c r="BS360" i="8"/>
  <c r="BT359" i="8"/>
  <c r="BS359" i="8"/>
  <c r="BT239" i="8"/>
  <c r="BW239" i="8" s="1"/>
  <c r="BL239" i="8" s="1"/>
  <c r="BS239" i="8"/>
  <c r="DP101" i="8" l="1"/>
  <c r="DO101" i="8"/>
  <c r="DW101" i="8"/>
  <c r="DP99" i="8"/>
  <c r="DW99" i="8"/>
  <c r="DO99" i="8"/>
  <c r="BD358" i="8"/>
  <c r="BC358" i="8"/>
  <c r="DX130" i="8"/>
  <c r="DY130" i="8"/>
  <c r="DN357" i="8"/>
  <c r="DG357" i="8"/>
  <c r="DF357" i="8"/>
  <c r="DY96" i="8"/>
  <c r="DX96" i="8"/>
  <c r="DF358" i="8"/>
  <c r="DG358" i="8"/>
  <c r="DN358" i="8"/>
  <c r="DN354" i="8"/>
  <c r="DG354" i="8"/>
  <c r="DF354" i="8"/>
  <c r="DP350" i="8"/>
  <c r="DW350" i="8"/>
  <c r="DO350" i="8"/>
  <c r="BD357" i="8"/>
  <c r="BC357" i="8"/>
  <c r="DO127" i="8"/>
  <c r="DP127" i="8"/>
  <c r="DW127" i="8"/>
  <c r="DY129" i="8"/>
  <c r="DX129" i="8"/>
  <c r="BD354" i="8"/>
  <c r="BC354" i="8"/>
  <c r="BB239" i="8"/>
  <c r="DE239" i="8"/>
  <c r="BD351" i="8"/>
  <c r="BC351" i="8"/>
  <c r="BB355" i="8"/>
  <c r="DE355" i="8"/>
  <c r="DX98" i="8"/>
  <c r="DY98" i="8"/>
  <c r="DX131" i="8"/>
  <c r="DY131" i="8"/>
  <c r="DX103" i="8"/>
  <c r="DY103" i="8"/>
  <c r="BD353" i="8"/>
  <c r="BC353" i="8"/>
  <c r="DP125" i="8"/>
  <c r="DO125" i="8"/>
  <c r="DW125" i="8"/>
  <c r="DW79" i="8"/>
  <c r="DP79" i="8"/>
  <c r="DO79" i="8"/>
  <c r="DP352" i="8"/>
  <c r="DO352" i="8"/>
  <c r="DW352" i="8"/>
  <c r="DX102" i="8"/>
  <c r="DY102" i="8"/>
  <c r="DF356" i="8"/>
  <c r="DN356" i="8"/>
  <c r="DG356" i="8"/>
  <c r="DN351" i="8"/>
  <c r="DF351" i="8"/>
  <c r="DG351" i="8"/>
  <c r="DY128" i="8"/>
  <c r="DX128" i="8"/>
  <c r="DY100" i="8"/>
  <c r="DX100" i="8"/>
  <c r="DX97" i="8"/>
  <c r="DY97" i="8"/>
  <c r="DO126" i="8"/>
  <c r="DW126" i="8"/>
  <c r="DP126" i="8"/>
  <c r="DG353" i="8"/>
  <c r="DF353" i="8"/>
  <c r="DN353" i="8"/>
  <c r="DX104" i="8"/>
  <c r="DY104" i="8"/>
  <c r="BM350" i="8"/>
  <c r="BN350" i="8"/>
  <c r="BM356" i="8"/>
  <c r="BN356" i="8"/>
  <c r="BN357" i="8"/>
  <c r="BM357" i="8"/>
  <c r="BN355" i="8"/>
  <c r="BM355" i="8"/>
  <c r="BY356" i="8"/>
  <c r="BX356" i="8"/>
  <c r="BM351" i="8"/>
  <c r="BN351" i="8"/>
  <c r="BM358" i="8"/>
  <c r="BN358" i="8"/>
  <c r="BS354" i="8"/>
  <c r="FN354" i="8"/>
  <c r="BU360" i="8"/>
  <c r="BV360" i="8"/>
  <c r="BW360" i="8"/>
  <c r="BL360" i="8" s="1"/>
  <c r="BV359" i="8"/>
  <c r="BW359" i="8"/>
  <c r="BL359" i="8" s="1"/>
  <c r="BU359" i="8"/>
  <c r="BX355" i="8"/>
  <c r="BY355" i="8"/>
  <c r="BU353" i="8"/>
  <c r="BV353" i="8"/>
  <c r="BX239" i="8"/>
  <c r="BY239" i="8"/>
  <c r="BU239" i="8"/>
  <c r="BV239" i="8"/>
  <c r="BS352" i="8"/>
  <c r="FI352" i="8"/>
  <c r="FI351" i="8"/>
  <c r="FI353" i="8"/>
  <c r="BT243" i="8"/>
  <c r="BW243" i="8" s="1"/>
  <c r="BL243" i="8" s="1"/>
  <c r="BT242" i="8"/>
  <c r="BW242" i="8" s="1"/>
  <c r="BL242" i="8" s="1"/>
  <c r="BT241" i="8"/>
  <c r="BW241" i="8" s="1"/>
  <c r="BL241" i="8" s="1"/>
  <c r="BS242" i="8"/>
  <c r="BS241" i="8"/>
  <c r="CU239" i="1"/>
  <c r="CU238" i="1"/>
  <c r="CU239" i="5"/>
  <c r="CU238" i="5"/>
  <c r="CU239" i="7"/>
  <c r="CU238" i="7"/>
  <c r="CU239" i="9"/>
  <c r="CU238" i="9"/>
  <c r="CU242" i="1"/>
  <c r="CU241" i="1"/>
  <c r="CU242" i="5"/>
  <c r="CU241" i="5"/>
  <c r="CU242" i="7"/>
  <c r="CU241" i="7"/>
  <c r="CU242" i="9"/>
  <c r="CU241" i="9"/>
  <c r="GA242" i="8"/>
  <c r="GB242" i="8" s="1"/>
  <c r="CU240" i="1"/>
  <c r="CU240" i="5"/>
  <c r="CU240" i="7"/>
  <c r="CU240" i="9"/>
  <c r="GA243" i="8"/>
  <c r="GB243" i="8" s="1"/>
  <c r="FX243" i="8"/>
  <c r="FX242" i="8"/>
  <c r="FX241" i="8"/>
  <c r="CL239" i="1"/>
  <c r="CL238" i="1"/>
  <c r="CL239" i="5"/>
  <c r="CL238" i="5"/>
  <c r="CL239" i="7"/>
  <c r="CL238" i="7"/>
  <c r="CL239" i="9"/>
  <c r="CL238" i="9"/>
  <c r="CL241" i="1"/>
  <c r="CL240" i="1"/>
  <c r="CL241" i="5"/>
  <c r="CL240" i="5"/>
  <c r="CL241" i="7"/>
  <c r="CL240" i="7"/>
  <c r="CL241" i="9"/>
  <c r="CL240" i="9"/>
  <c r="CL242" i="1"/>
  <c r="CL242" i="5"/>
  <c r="CL242" i="7"/>
  <c r="CL242" i="9"/>
  <c r="FR243" i="8"/>
  <c r="FO243" i="8"/>
  <c r="FO242" i="8"/>
  <c r="FR241" i="8"/>
  <c r="FO241" i="8"/>
  <c r="FI243" i="8"/>
  <c r="FF243" i="8"/>
  <c r="FE243" i="8"/>
  <c r="FI242" i="8"/>
  <c r="FF242" i="8"/>
  <c r="FE242" i="8"/>
  <c r="FI241" i="8"/>
  <c r="FF241" i="8"/>
  <c r="FE241" i="8"/>
  <c r="BB360" i="8" l="1"/>
  <c r="DE360" i="8"/>
  <c r="BB359" i="8"/>
  <c r="DE359" i="8"/>
  <c r="DY127" i="8"/>
  <c r="DX127" i="8"/>
  <c r="DX99" i="8"/>
  <c r="DY99" i="8"/>
  <c r="DX125" i="8"/>
  <c r="DY125" i="8"/>
  <c r="DW358" i="8"/>
  <c r="DP358" i="8"/>
  <c r="DO358" i="8"/>
  <c r="DW354" i="8"/>
  <c r="DO354" i="8"/>
  <c r="DP354" i="8"/>
  <c r="DP351" i="8"/>
  <c r="DO351" i="8"/>
  <c r="DW351" i="8"/>
  <c r="BD355" i="8"/>
  <c r="BC355" i="8"/>
  <c r="BB242" i="8"/>
  <c r="DE242" i="8"/>
  <c r="BD239" i="8"/>
  <c r="BC239" i="8"/>
  <c r="DF239" i="8"/>
  <c r="DN239" i="8"/>
  <c r="DG239" i="8"/>
  <c r="DY101" i="8"/>
  <c r="DX101" i="8"/>
  <c r="DW353" i="8"/>
  <c r="DP353" i="8"/>
  <c r="DO353" i="8"/>
  <c r="DF355" i="8"/>
  <c r="DN355" i="8"/>
  <c r="DG355" i="8"/>
  <c r="BB350" i="8"/>
  <c r="DX350" i="8"/>
  <c r="DY350" i="8"/>
  <c r="BB243" i="8"/>
  <c r="DE243" i="8"/>
  <c r="BB241" i="8"/>
  <c r="DE241" i="8"/>
  <c r="DX79" i="8"/>
  <c r="DY79" i="8"/>
  <c r="DW357" i="8"/>
  <c r="DP357" i="8"/>
  <c r="DO357" i="8"/>
  <c r="DO356" i="8"/>
  <c r="DP356" i="8"/>
  <c r="DW356" i="8"/>
  <c r="DY126" i="8"/>
  <c r="DX126" i="8"/>
  <c r="BB352" i="8"/>
  <c r="DY352" i="8"/>
  <c r="DX352" i="8"/>
  <c r="BN353" i="8"/>
  <c r="BM353" i="8"/>
  <c r="BN359" i="8"/>
  <c r="BM359" i="8"/>
  <c r="BM360" i="8"/>
  <c r="BN360" i="8"/>
  <c r="BN239" i="8"/>
  <c r="BM239" i="8"/>
  <c r="BU354" i="8"/>
  <c r="BV354" i="8"/>
  <c r="BU352" i="8"/>
  <c r="BV352" i="8"/>
  <c r="BX360" i="8"/>
  <c r="BY360" i="8"/>
  <c r="BX359" i="8"/>
  <c r="BY359" i="8"/>
  <c r="BX243" i="8"/>
  <c r="BY243" i="8"/>
  <c r="BY242" i="8"/>
  <c r="BX242" i="8"/>
  <c r="BX241" i="8"/>
  <c r="BY241" i="8"/>
  <c r="BU243" i="8"/>
  <c r="BV243" i="8"/>
  <c r="BU242" i="8"/>
  <c r="BV242" i="8"/>
  <c r="BU241" i="8"/>
  <c r="BV241" i="8"/>
  <c r="GA241" i="8"/>
  <c r="GB241" i="8" s="1"/>
  <c r="FR242" i="8"/>
  <c r="GA360" i="8"/>
  <c r="GA359" i="8"/>
  <c r="FX359" i="8"/>
  <c r="FR360" i="8"/>
  <c r="FO360" i="8"/>
  <c r="FO359" i="8"/>
  <c r="FE360" i="8"/>
  <c r="FI359" i="8"/>
  <c r="FF359" i="8"/>
  <c r="FE359" i="8"/>
  <c r="BT639" i="8"/>
  <c r="BW639" i="8" s="1"/>
  <c r="BL639" i="8" s="1"/>
  <c r="BS639" i="8"/>
  <c r="BT638" i="8"/>
  <c r="BW638" i="8" s="1"/>
  <c r="BL638" i="8" s="1"/>
  <c r="BS638" i="8"/>
  <c r="BT637" i="8"/>
  <c r="BW637" i="8" s="1"/>
  <c r="BL637" i="8" s="1"/>
  <c r="BS637" i="8"/>
  <c r="GA636" i="8"/>
  <c r="GB636" i="8" s="1"/>
  <c r="GA638" i="8"/>
  <c r="GB638" i="8" s="1"/>
  <c r="GA637" i="8"/>
  <c r="GB637" i="8" s="1"/>
  <c r="FX637" i="8"/>
  <c r="FR639" i="8"/>
  <c r="FR638" i="8"/>
  <c r="FR637" i="8"/>
  <c r="FO637" i="8"/>
  <c r="FI639" i="8"/>
  <c r="FF639" i="8"/>
  <c r="FI638" i="8"/>
  <c r="FF638" i="8"/>
  <c r="FI637" i="8"/>
  <c r="FF637" i="8"/>
  <c r="BT636" i="8"/>
  <c r="BW636" i="8" s="1"/>
  <c r="BL636" i="8" s="1"/>
  <c r="BS636" i="8"/>
  <c r="BT635" i="8"/>
  <c r="BW635" i="8" s="1"/>
  <c r="BL635" i="8" s="1"/>
  <c r="BS635" i="8"/>
  <c r="BT634" i="8"/>
  <c r="BW634" i="8" s="1"/>
  <c r="BL634" i="8" s="1"/>
  <c r="BS634" i="8"/>
  <c r="FX636" i="8"/>
  <c r="FX635" i="8"/>
  <c r="GA634" i="8"/>
  <c r="GB634" i="8" s="1"/>
  <c r="FX634" i="8"/>
  <c r="FO636" i="8"/>
  <c r="FO635" i="8"/>
  <c r="FO634" i="8"/>
  <c r="FI636" i="8"/>
  <c r="FF636" i="8"/>
  <c r="FF635" i="8"/>
  <c r="FI634" i="8"/>
  <c r="FF634" i="8"/>
  <c r="FO319" i="8"/>
  <c r="FO320" i="8"/>
  <c r="FX323" i="8"/>
  <c r="FX322" i="8"/>
  <c r="FX321" i="8"/>
  <c r="FX320" i="8"/>
  <c r="FX319" i="8"/>
  <c r="FX318" i="8"/>
  <c r="FF322" i="8"/>
  <c r="FE322" i="8"/>
  <c r="FF321" i="8"/>
  <c r="FE321" i="8"/>
  <c r="FE320" i="8"/>
  <c r="FF319" i="8"/>
  <c r="FE319" i="8"/>
  <c r="FF318" i="8"/>
  <c r="FE318" i="8"/>
  <c r="BB634" i="8" l="1"/>
  <c r="BE634" i="8"/>
  <c r="DE634" i="8"/>
  <c r="BD360" i="8"/>
  <c r="BC360" i="8"/>
  <c r="BD241" i="8"/>
  <c r="BC241" i="8"/>
  <c r="BB356" i="8"/>
  <c r="DX356" i="8"/>
  <c r="DY356" i="8"/>
  <c r="DY351" i="8"/>
  <c r="DX351" i="8"/>
  <c r="BB637" i="8"/>
  <c r="BE637" i="8"/>
  <c r="DE637" i="8"/>
  <c r="BD350" i="8"/>
  <c r="BC350" i="8"/>
  <c r="BB639" i="8"/>
  <c r="DE639" i="8"/>
  <c r="DN241" i="8"/>
  <c r="DF241" i="8"/>
  <c r="DG241" i="8"/>
  <c r="DP239" i="8"/>
  <c r="DW239" i="8"/>
  <c r="DO239" i="8"/>
  <c r="DF359" i="8"/>
  <c r="DG359" i="8"/>
  <c r="DN359" i="8"/>
  <c r="BD352" i="8"/>
  <c r="BC352" i="8"/>
  <c r="DX357" i="8"/>
  <c r="DY357" i="8"/>
  <c r="BC242" i="8"/>
  <c r="BD242" i="8"/>
  <c r="DY354" i="8"/>
  <c r="DX354" i="8"/>
  <c r="DF360" i="8"/>
  <c r="DG360" i="8"/>
  <c r="DN360" i="8"/>
  <c r="BC359" i="8"/>
  <c r="BD359" i="8"/>
  <c r="BB636" i="8"/>
  <c r="DE636" i="8"/>
  <c r="BE636" i="8"/>
  <c r="BB635" i="8"/>
  <c r="BE635" i="8"/>
  <c r="DE635" i="8"/>
  <c r="DY353" i="8"/>
  <c r="DX353" i="8"/>
  <c r="DF242" i="8"/>
  <c r="DN242" i="8"/>
  <c r="DG242" i="8"/>
  <c r="DN243" i="8"/>
  <c r="DG243" i="8"/>
  <c r="DF243" i="8"/>
  <c r="BB638" i="8"/>
  <c r="DE638" i="8"/>
  <c r="DW355" i="8"/>
  <c r="DP355" i="8"/>
  <c r="DO355" i="8"/>
  <c r="DX358" i="8"/>
  <c r="DY358" i="8"/>
  <c r="BC243" i="8"/>
  <c r="BD243" i="8"/>
  <c r="BX639" i="8"/>
  <c r="BY639" i="8"/>
  <c r="BM242" i="8"/>
  <c r="BN242" i="8"/>
  <c r="BY638" i="8"/>
  <c r="BX638" i="8"/>
  <c r="BN243" i="8"/>
  <c r="BM243" i="8"/>
  <c r="BM241" i="8"/>
  <c r="BN241" i="8"/>
  <c r="BN354" i="8"/>
  <c r="BM354" i="8"/>
  <c r="BM352" i="8"/>
  <c r="BN352" i="8"/>
  <c r="BY637" i="8"/>
  <c r="BX637" i="8"/>
  <c r="BU639" i="8"/>
  <c r="BV639" i="8"/>
  <c r="BV638" i="8"/>
  <c r="BU638" i="8"/>
  <c r="BU637" i="8"/>
  <c r="BV637" i="8"/>
  <c r="BX636" i="8"/>
  <c r="BY636" i="8"/>
  <c r="BX635" i="8"/>
  <c r="BY635" i="8"/>
  <c r="BX634" i="8"/>
  <c r="BY634" i="8"/>
  <c r="BU636" i="8"/>
  <c r="BV636" i="8"/>
  <c r="BU635" i="8"/>
  <c r="BV635" i="8"/>
  <c r="BU634" i="8"/>
  <c r="BV634" i="8"/>
  <c r="FR323" i="8"/>
  <c r="FI360" i="8"/>
  <c r="FI635" i="8"/>
  <c r="FE323" i="8"/>
  <c r="FR634" i="8"/>
  <c r="GA318" i="8"/>
  <c r="GB318" i="8" s="1"/>
  <c r="FF323" i="8"/>
  <c r="FR636" i="8"/>
  <c r="FI320" i="8"/>
  <c r="GA639" i="8"/>
  <c r="GB639" i="8" s="1"/>
  <c r="FI321" i="8"/>
  <c r="FI319" i="8"/>
  <c r="FR318" i="8"/>
  <c r="FR359" i="8"/>
  <c r="FR635" i="8"/>
  <c r="GA635" i="8"/>
  <c r="GB635" i="8" s="1"/>
  <c r="FO318" i="8"/>
  <c r="FO322" i="8"/>
  <c r="FO323" i="8"/>
  <c r="FO321" i="8"/>
  <c r="GA321" i="8"/>
  <c r="GB321" i="8" s="1"/>
  <c r="FI318" i="8"/>
  <c r="FI322" i="8"/>
  <c r="BT333" i="8"/>
  <c r="BS333" i="8"/>
  <c r="BT332" i="8"/>
  <c r="BW332" i="8" s="1"/>
  <c r="BL332" i="8" s="1"/>
  <c r="BS332" i="8"/>
  <c r="BT331" i="8"/>
  <c r="BS331" i="8"/>
  <c r="BS330" i="8"/>
  <c r="BT329" i="8"/>
  <c r="BW329" i="8" s="1"/>
  <c r="BL329" i="8" s="1"/>
  <c r="BS329" i="8"/>
  <c r="BT328" i="8"/>
  <c r="BS328" i="8"/>
  <c r="BT327" i="8"/>
  <c r="BS327" i="8"/>
  <c r="BT326" i="8"/>
  <c r="BW326" i="8" s="1"/>
  <c r="BL326" i="8" s="1"/>
  <c r="BS326" i="8"/>
  <c r="BT325" i="8"/>
  <c r="BW325" i="8" s="1"/>
  <c r="BL325" i="8" s="1"/>
  <c r="BS325" i="8"/>
  <c r="BT324" i="8"/>
  <c r="BW324" i="8" s="1"/>
  <c r="BL324" i="8" s="1"/>
  <c r="BS324" i="8"/>
  <c r="FR327" i="8"/>
  <c r="GA332" i="8"/>
  <c r="GB332" i="8" s="1"/>
  <c r="FX333" i="8"/>
  <c r="FX332" i="8"/>
  <c r="FX331" i="8"/>
  <c r="FX330" i="8"/>
  <c r="FX327" i="8"/>
  <c r="FX326" i="8"/>
  <c r="FO333" i="8"/>
  <c r="FO331" i="8"/>
  <c r="FO326" i="8"/>
  <c r="FF333" i="8"/>
  <c r="FE333" i="8"/>
  <c r="FE332" i="8"/>
  <c r="FF331" i="8"/>
  <c r="FE331" i="8"/>
  <c r="FE330" i="8"/>
  <c r="FI329" i="8"/>
  <c r="FE329" i="8"/>
  <c r="FE328" i="8"/>
  <c r="FI327" i="8"/>
  <c r="FE327" i="8"/>
  <c r="FF326" i="8"/>
  <c r="FE326" i="8"/>
  <c r="FE325" i="8"/>
  <c r="FI324" i="8"/>
  <c r="FE324" i="8"/>
  <c r="BT229" i="8"/>
  <c r="BW229" i="8" s="1"/>
  <c r="BL229" i="8" s="1"/>
  <c r="BS229" i="8"/>
  <c r="BT228" i="8"/>
  <c r="BW228" i="8" s="1"/>
  <c r="BL228" i="8" s="1"/>
  <c r="BS228" i="8"/>
  <c r="FR229" i="8"/>
  <c r="FO229" i="8"/>
  <c r="FF229" i="8"/>
  <c r="FE229" i="8"/>
  <c r="GA228" i="8"/>
  <c r="GB228" i="8" s="1"/>
  <c r="FX228" i="8"/>
  <c r="FR228" i="8"/>
  <c r="FO228" i="8"/>
  <c r="FF228" i="8"/>
  <c r="FE228" i="8"/>
  <c r="BB329" i="8" l="1"/>
  <c r="DE329" i="8"/>
  <c r="DN638" i="8"/>
  <c r="DG638" i="8"/>
  <c r="DF638" i="8"/>
  <c r="BB228" i="8"/>
  <c r="DE228" i="8"/>
  <c r="DG639" i="8"/>
  <c r="DN639" i="8"/>
  <c r="DF639" i="8"/>
  <c r="BB332" i="8"/>
  <c r="DE332" i="8"/>
  <c r="DP243" i="8"/>
  <c r="DO243" i="8"/>
  <c r="DW243" i="8"/>
  <c r="BD635" i="8"/>
  <c r="BC635" i="8"/>
  <c r="BC637" i="8"/>
  <c r="BD637" i="8"/>
  <c r="BB325" i="8"/>
  <c r="DE325" i="8"/>
  <c r="DY355" i="8"/>
  <c r="DX355" i="8"/>
  <c r="DO242" i="8"/>
  <c r="DW242" i="8"/>
  <c r="DP242" i="8"/>
  <c r="DO241" i="8"/>
  <c r="DP241" i="8"/>
  <c r="DW241" i="8"/>
  <c r="BC634" i="8"/>
  <c r="BD634" i="8"/>
  <c r="BC636" i="8"/>
  <c r="BD636" i="8"/>
  <c r="BB326" i="8"/>
  <c r="DE326" i="8"/>
  <c r="DG635" i="8"/>
  <c r="DN635" i="8"/>
  <c r="DF635" i="8"/>
  <c r="DO360" i="8"/>
  <c r="DW360" i="8"/>
  <c r="DP360" i="8"/>
  <c r="DF637" i="8"/>
  <c r="DN637" i="8"/>
  <c r="DG637" i="8"/>
  <c r="BC639" i="8"/>
  <c r="BD639" i="8"/>
  <c r="BB324" i="8"/>
  <c r="DE324" i="8"/>
  <c r="DN636" i="8"/>
  <c r="DG636" i="8"/>
  <c r="DF636" i="8"/>
  <c r="DF634" i="8"/>
  <c r="DG634" i="8"/>
  <c r="DN634" i="8"/>
  <c r="DW359" i="8"/>
  <c r="DP359" i="8"/>
  <c r="DO359" i="8"/>
  <c r="BB229" i="8"/>
  <c r="DE229" i="8"/>
  <c r="BD638" i="8"/>
  <c r="BC638" i="8"/>
  <c r="DY239" i="8"/>
  <c r="DX239" i="8"/>
  <c r="BD356" i="8"/>
  <c r="BC356" i="8"/>
  <c r="BV328" i="8"/>
  <c r="BW328" i="8"/>
  <c r="BL328" i="8" s="1"/>
  <c r="BY332" i="8"/>
  <c r="BX332" i="8"/>
  <c r="BN636" i="8"/>
  <c r="BM636" i="8"/>
  <c r="BN639" i="8"/>
  <c r="BM639" i="8"/>
  <c r="BU331" i="8"/>
  <c r="BU328" i="8"/>
  <c r="BV331" i="8"/>
  <c r="BW331" i="8"/>
  <c r="BL331" i="8" s="1"/>
  <c r="BM635" i="8"/>
  <c r="BN635" i="8"/>
  <c r="BX329" i="8"/>
  <c r="BY329" i="8"/>
  <c r="BN637" i="8"/>
  <c r="BM637" i="8"/>
  <c r="BN638" i="8"/>
  <c r="BM638" i="8"/>
  <c r="BM634" i="8"/>
  <c r="BN634" i="8"/>
  <c r="BX229" i="8"/>
  <c r="BY229" i="8"/>
  <c r="BY228" i="8"/>
  <c r="BX228" i="8"/>
  <c r="BV229" i="8"/>
  <c r="BU229" i="8"/>
  <c r="BU228" i="8"/>
  <c r="BV228" i="8"/>
  <c r="BV333" i="8"/>
  <c r="BU333" i="8"/>
  <c r="BW333" i="8"/>
  <c r="BL333" i="8" s="1"/>
  <c r="BU332" i="8"/>
  <c r="BV332" i="8"/>
  <c r="BV329" i="8"/>
  <c r="BU329" i="8"/>
  <c r="BV327" i="8"/>
  <c r="BW327" i="8"/>
  <c r="BL327" i="8" s="1"/>
  <c r="BU327" i="8"/>
  <c r="BY326" i="8"/>
  <c r="BX326" i="8"/>
  <c r="BV326" i="8"/>
  <c r="BU326" i="8"/>
  <c r="BX325" i="8"/>
  <c r="BY325" i="8"/>
  <c r="BU325" i="8"/>
  <c r="BV325" i="8"/>
  <c r="BY324" i="8"/>
  <c r="BX324" i="8"/>
  <c r="BV324" i="8"/>
  <c r="BU324" i="8"/>
  <c r="FI229" i="8"/>
  <c r="GA330" i="8"/>
  <c r="GB330" i="8" s="1"/>
  <c r="FI323" i="8"/>
  <c r="BT330" i="8"/>
  <c r="BW330" i="8" s="1"/>
  <c r="BL330" i="8" s="1"/>
  <c r="FR321" i="8"/>
  <c r="FI325" i="8"/>
  <c r="GA333" i="8"/>
  <c r="GB333" i="8" s="1"/>
  <c r="FI333" i="8"/>
  <c r="GA329" i="8"/>
  <c r="GB329" i="8" s="1"/>
  <c r="FR332" i="8"/>
  <c r="FR322" i="8"/>
  <c r="GA320" i="8"/>
  <c r="GB320" i="8" s="1"/>
  <c r="FR320" i="8"/>
  <c r="GA323" i="8"/>
  <c r="GB323" i="8" s="1"/>
  <c r="GA322" i="8"/>
  <c r="GB322" i="8" s="1"/>
  <c r="FR319" i="8"/>
  <c r="GA319" i="8"/>
  <c r="GB319" i="8" s="1"/>
  <c r="FR325" i="8"/>
  <c r="FR324" i="8"/>
  <c r="FO330" i="8"/>
  <c r="FR331" i="8"/>
  <c r="FI331" i="8"/>
  <c r="FI332" i="8"/>
  <c r="FI326" i="8"/>
  <c r="FI328" i="8"/>
  <c r="FI330" i="8"/>
  <c r="FI228" i="8"/>
  <c r="BB330" i="8" l="1"/>
  <c r="DE330" i="8"/>
  <c r="BC326" i="8"/>
  <c r="BD326" i="8"/>
  <c r="BB331" i="8"/>
  <c r="DE331" i="8"/>
  <c r="DW635" i="8"/>
  <c r="DP635" i="8"/>
  <c r="DO635" i="8"/>
  <c r="DY241" i="8"/>
  <c r="DX241" i="8"/>
  <c r="DF325" i="8"/>
  <c r="DG325" i="8"/>
  <c r="DN325" i="8"/>
  <c r="DP636" i="8"/>
  <c r="DO636" i="8"/>
  <c r="DW636" i="8"/>
  <c r="DP639" i="8"/>
  <c r="DO639" i="8"/>
  <c r="DW639" i="8"/>
  <c r="BB328" i="8"/>
  <c r="DE328" i="8"/>
  <c r="DF326" i="8"/>
  <c r="DN326" i="8"/>
  <c r="DG326" i="8"/>
  <c r="BD332" i="8"/>
  <c r="BC332" i="8"/>
  <c r="DF332" i="8"/>
  <c r="DG332" i="8"/>
  <c r="DN332" i="8"/>
  <c r="DW634" i="8"/>
  <c r="DP634" i="8"/>
  <c r="DO634" i="8"/>
  <c r="BC228" i="8"/>
  <c r="BD228" i="8"/>
  <c r="DX242" i="8"/>
  <c r="DY242" i="8"/>
  <c r="BB333" i="8"/>
  <c r="DE333" i="8"/>
  <c r="BC229" i="8"/>
  <c r="BD229" i="8"/>
  <c r="DN229" i="8"/>
  <c r="DF229" i="8"/>
  <c r="DG229" i="8"/>
  <c r="DY359" i="8"/>
  <c r="DX359" i="8"/>
  <c r="BD324" i="8"/>
  <c r="BC324" i="8"/>
  <c r="DY243" i="8"/>
  <c r="DX243" i="8"/>
  <c r="DF228" i="8"/>
  <c r="DG228" i="8"/>
  <c r="DN228" i="8"/>
  <c r="BD329" i="8"/>
  <c r="BC329" i="8"/>
  <c r="DN329" i="8"/>
  <c r="DG329" i="8"/>
  <c r="DF329" i="8"/>
  <c r="DO637" i="8"/>
  <c r="DW637" i="8"/>
  <c r="DP637" i="8"/>
  <c r="DW638" i="8"/>
  <c r="DO638" i="8"/>
  <c r="DP638" i="8"/>
  <c r="BD325" i="8"/>
  <c r="BC325" i="8"/>
  <c r="BB327" i="8"/>
  <c r="DE327" i="8"/>
  <c r="DN324" i="8"/>
  <c r="DG324" i="8"/>
  <c r="DF324" i="8"/>
  <c r="DY360" i="8"/>
  <c r="DX360" i="8"/>
  <c r="BM328" i="8"/>
  <c r="BN328" i="8"/>
  <c r="BX328" i="8"/>
  <c r="BY328" i="8"/>
  <c r="BN329" i="8"/>
  <c r="BM329" i="8"/>
  <c r="BN331" i="8"/>
  <c r="BM331" i="8"/>
  <c r="BM228" i="8"/>
  <c r="BN228" i="8"/>
  <c r="BM333" i="8"/>
  <c r="BN333" i="8"/>
  <c r="BM327" i="8"/>
  <c r="BN327" i="8"/>
  <c r="BM229" i="8"/>
  <c r="BN229" i="8"/>
  <c r="BX331" i="8"/>
  <c r="BY331" i="8"/>
  <c r="BN326" i="8"/>
  <c r="BM326" i="8"/>
  <c r="BN324" i="8"/>
  <c r="BM324" i="8"/>
  <c r="BM325" i="8"/>
  <c r="BN325" i="8"/>
  <c r="BN332" i="8"/>
  <c r="BM332" i="8"/>
  <c r="BY333" i="8"/>
  <c r="BX333" i="8"/>
  <c r="BU330" i="8"/>
  <c r="BY330" i="8"/>
  <c r="BX330" i="8"/>
  <c r="BV330" i="8"/>
  <c r="BX327" i="8"/>
  <c r="BY327" i="8"/>
  <c r="GA324" i="8"/>
  <c r="GB324" i="8" s="1"/>
  <c r="FR333" i="8"/>
  <c r="FR326" i="8"/>
  <c r="GA325" i="8"/>
  <c r="GB325" i="8" s="1"/>
  <c r="GA327" i="8"/>
  <c r="GB327" i="8" s="1"/>
  <c r="FR329" i="8"/>
  <c r="FR328" i="8"/>
  <c r="GA328" i="8"/>
  <c r="GB328" i="8" s="1"/>
  <c r="GA326" i="8"/>
  <c r="GB326" i="8" s="1"/>
  <c r="GA331" i="8"/>
  <c r="GB331" i="8" s="1"/>
  <c r="FR330" i="8"/>
  <c r="BD330" i="8" l="1"/>
  <c r="BC330" i="8"/>
  <c r="DF327" i="8"/>
  <c r="DG327" i="8"/>
  <c r="DN327" i="8"/>
  <c r="DY639" i="8"/>
  <c r="DX639" i="8"/>
  <c r="DW228" i="8"/>
  <c r="DO228" i="8"/>
  <c r="DP228" i="8"/>
  <c r="BD328" i="8"/>
  <c r="BC328" i="8"/>
  <c r="BD331" i="8"/>
  <c r="BC331" i="8"/>
  <c r="DO229" i="8"/>
  <c r="DW229" i="8"/>
  <c r="DP229" i="8"/>
  <c r="DX637" i="8"/>
  <c r="DY637" i="8"/>
  <c r="DY638" i="8"/>
  <c r="DX638" i="8"/>
  <c r="BD333" i="8"/>
  <c r="BC333" i="8"/>
  <c r="DO332" i="8"/>
  <c r="DW332" i="8"/>
  <c r="DP332" i="8"/>
  <c r="DF328" i="8"/>
  <c r="DN328" i="8"/>
  <c r="DG328" i="8"/>
  <c r="DP325" i="8"/>
  <c r="DW325" i="8"/>
  <c r="DO325" i="8"/>
  <c r="DG331" i="8"/>
  <c r="DF331" i="8"/>
  <c r="DN331" i="8"/>
  <c r="DY636" i="8"/>
  <c r="DX636" i="8"/>
  <c r="DG330" i="8"/>
  <c r="DF330" i="8"/>
  <c r="DN330" i="8"/>
  <c r="BD327" i="8"/>
  <c r="BC327" i="8"/>
  <c r="DW324" i="8"/>
  <c r="DP324" i="8"/>
  <c r="DO324" i="8"/>
  <c r="DN333" i="8"/>
  <c r="DF333" i="8"/>
  <c r="DG333" i="8"/>
  <c r="DX634" i="8"/>
  <c r="DY634" i="8"/>
  <c r="DX635" i="8"/>
  <c r="DY635" i="8"/>
  <c r="DW329" i="8"/>
  <c r="DO329" i="8"/>
  <c r="DP329" i="8"/>
  <c r="DP326" i="8"/>
  <c r="DW326" i="8"/>
  <c r="DO326" i="8"/>
  <c r="BM330" i="8"/>
  <c r="BN330" i="8"/>
  <c r="GA200" i="8"/>
  <c r="GB200" i="8" s="1"/>
  <c r="GA199" i="8"/>
  <c r="GB199" i="8" s="1"/>
  <c r="FR200" i="8"/>
  <c r="FR199" i="8"/>
  <c r="FI199" i="8"/>
  <c r="BT207" i="8"/>
  <c r="BS203" i="8"/>
  <c r="DY332" i="8" l="1"/>
  <c r="DX332" i="8"/>
  <c r="DX329" i="8"/>
  <c r="DY329" i="8"/>
  <c r="DW333" i="8"/>
  <c r="DP333" i="8"/>
  <c r="DO333" i="8"/>
  <c r="DY326" i="8"/>
  <c r="DX326" i="8"/>
  <c r="DY324" i="8"/>
  <c r="DX324" i="8"/>
  <c r="DW327" i="8"/>
  <c r="DO327" i="8"/>
  <c r="DP327" i="8"/>
  <c r="DX325" i="8"/>
  <c r="DY325" i="8"/>
  <c r="DW331" i="8"/>
  <c r="DP331" i="8"/>
  <c r="DO331" i="8"/>
  <c r="DO328" i="8"/>
  <c r="DW328" i="8"/>
  <c r="DP328" i="8"/>
  <c r="DP330" i="8"/>
  <c r="DO330" i="8"/>
  <c r="DW330" i="8"/>
  <c r="DY229" i="8"/>
  <c r="DX229" i="8"/>
  <c r="DY228" i="8"/>
  <c r="DX228" i="8"/>
  <c r="BV201" i="8"/>
  <c r="BU201" i="8"/>
  <c r="BW207" i="8"/>
  <c r="BL207" i="8" s="1"/>
  <c r="BU207" i="8"/>
  <c r="BV207" i="8"/>
  <c r="BV203" i="8"/>
  <c r="BU203" i="8"/>
  <c r="FI200" i="8"/>
  <c r="BT323" i="8"/>
  <c r="BW323" i="8" s="1"/>
  <c r="BL323" i="8" s="1"/>
  <c r="BS323" i="8"/>
  <c r="BT322" i="8"/>
  <c r="BW322" i="8" s="1"/>
  <c r="BL322" i="8" s="1"/>
  <c r="BS322" i="8"/>
  <c r="BT321" i="8"/>
  <c r="BT320" i="8"/>
  <c r="BT319" i="8"/>
  <c r="BS319" i="8"/>
  <c r="BT318" i="8"/>
  <c r="BS318" i="8"/>
  <c r="DY331" i="8" l="1"/>
  <c r="DX331" i="8"/>
  <c r="DY333" i="8"/>
  <c r="DX333" i="8"/>
  <c r="DX328" i="8"/>
  <c r="DY328" i="8"/>
  <c r="BB323" i="8"/>
  <c r="DE323" i="8"/>
  <c r="DY330" i="8"/>
  <c r="DX330" i="8"/>
  <c r="DY327" i="8"/>
  <c r="DX327" i="8"/>
  <c r="BB322" i="8"/>
  <c r="DE322" i="8"/>
  <c r="BB207" i="8"/>
  <c r="DE207" i="8"/>
  <c r="BV318" i="8"/>
  <c r="BW318" i="8"/>
  <c r="BL318" i="8" s="1"/>
  <c r="BU318" i="8"/>
  <c r="BN203" i="8"/>
  <c r="BM203" i="8"/>
  <c r="BN207" i="8"/>
  <c r="BM207" i="8"/>
  <c r="BX207" i="8"/>
  <c r="BY207" i="8"/>
  <c r="BX323" i="8"/>
  <c r="BY323" i="8"/>
  <c r="BY322" i="8"/>
  <c r="BX322" i="8"/>
  <c r="BV321" i="8"/>
  <c r="BW321" i="8"/>
  <c r="BL321" i="8" s="1"/>
  <c r="BU321" i="8"/>
  <c r="BU320" i="8"/>
  <c r="BV320" i="8"/>
  <c r="BW320" i="8"/>
  <c r="BL320" i="8" s="1"/>
  <c r="BV319" i="8"/>
  <c r="BU319" i="8"/>
  <c r="BW319" i="8"/>
  <c r="BL319" i="8" s="1"/>
  <c r="BU323" i="8"/>
  <c r="BV323" i="8"/>
  <c r="BU322" i="8"/>
  <c r="BV322" i="8"/>
  <c r="CE201" i="8"/>
  <c r="CG201" i="8"/>
  <c r="BT212" i="8"/>
  <c r="BW212" i="8" s="1"/>
  <c r="BL212" i="8" s="1"/>
  <c r="BS212" i="8"/>
  <c r="FI212" i="8"/>
  <c r="BB321" i="8" l="1"/>
  <c r="DE321" i="8"/>
  <c r="BB320" i="8"/>
  <c r="DE320" i="8"/>
  <c r="BC322" i="8"/>
  <c r="BD322" i="8"/>
  <c r="DF322" i="8"/>
  <c r="DN322" i="8"/>
  <c r="DG322" i="8"/>
  <c r="BB212" i="8"/>
  <c r="DE212" i="8"/>
  <c r="BD207" i="8"/>
  <c r="BC207" i="8"/>
  <c r="BC323" i="8"/>
  <c r="BD323" i="8"/>
  <c r="BB318" i="8"/>
  <c r="DE318" i="8"/>
  <c r="BB319" i="8"/>
  <c r="DE319" i="8"/>
  <c r="DF207" i="8"/>
  <c r="DG207" i="8"/>
  <c r="DN207" i="8"/>
  <c r="DN323" i="8"/>
  <c r="DF323" i="8"/>
  <c r="DG323" i="8"/>
  <c r="BM321" i="8"/>
  <c r="BN321" i="8"/>
  <c r="BY318" i="8"/>
  <c r="BX318" i="8"/>
  <c r="BY212" i="8"/>
  <c r="BX212" i="8"/>
  <c r="BN319" i="8"/>
  <c r="BM319" i="8"/>
  <c r="BM318" i="8"/>
  <c r="BN318" i="8"/>
  <c r="BN323" i="8"/>
  <c r="BM323" i="8"/>
  <c r="BN320" i="8"/>
  <c r="BM320" i="8"/>
  <c r="BN322" i="8"/>
  <c r="BM322" i="8"/>
  <c r="BU212" i="8"/>
  <c r="BV212" i="8"/>
  <c r="FG201" i="8"/>
  <c r="FH201" i="8" s="1"/>
  <c r="BW201" i="8"/>
  <c r="BL201" i="8" s="1"/>
  <c r="BX321" i="8"/>
  <c r="BY321" i="8"/>
  <c r="BX320" i="8"/>
  <c r="BY320" i="8"/>
  <c r="BX319" i="8"/>
  <c r="BY319" i="8"/>
  <c r="CH201" i="8"/>
  <c r="CI201" i="8"/>
  <c r="GA212" i="8"/>
  <c r="GB212" i="8" s="1"/>
  <c r="FR212" i="8"/>
  <c r="BT240" i="8"/>
  <c r="BS240" i="8"/>
  <c r="GA240" i="8"/>
  <c r="GB240" i="8" s="1"/>
  <c r="FX240" i="8"/>
  <c r="GA239" i="8"/>
  <c r="GB239" i="8" s="1"/>
  <c r="FX239" i="8"/>
  <c r="FR240" i="8"/>
  <c r="FO240" i="8"/>
  <c r="FR239" i="8"/>
  <c r="FO239" i="8"/>
  <c r="FF240" i="8"/>
  <c r="FE240" i="8"/>
  <c r="FI239" i="8"/>
  <c r="FF239" i="8"/>
  <c r="FE239" i="8"/>
  <c r="BC320" i="8" l="1"/>
  <c r="BD320" i="8"/>
  <c r="DF318" i="8"/>
  <c r="DG318" i="8"/>
  <c r="DN318" i="8"/>
  <c r="DG321" i="8"/>
  <c r="DF321" i="8"/>
  <c r="DN321" i="8"/>
  <c r="DN212" i="8"/>
  <c r="DG212" i="8"/>
  <c r="DF212" i="8"/>
  <c r="BB201" i="8"/>
  <c r="DE201" i="8"/>
  <c r="BN201" i="8"/>
  <c r="BM201" i="8"/>
  <c r="DW207" i="8"/>
  <c r="DP207" i="8"/>
  <c r="DO207" i="8"/>
  <c r="BC321" i="8"/>
  <c r="BD321" i="8"/>
  <c r="BC319" i="8"/>
  <c r="BD319" i="8"/>
  <c r="DG319" i="8"/>
  <c r="DN319" i="8"/>
  <c r="DF319" i="8"/>
  <c r="DW323" i="8"/>
  <c r="DP323" i="8"/>
  <c r="DO323" i="8"/>
  <c r="BD212" i="8"/>
  <c r="BC212" i="8"/>
  <c r="DF320" i="8"/>
  <c r="DG320" i="8"/>
  <c r="DN320" i="8"/>
  <c r="BD318" i="8"/>
  <c r="BC318" i="8"/>
  <c r="DO322" i="8"/>
  <c r="DP322" i="8"/>
  <c r="DW322" i="8"/>
  <c r="BM212" i="8"/>
  <c r="BN212" i="8"/>
  <c r="BX201" i="8"/>
  <c r="BY201" i="8"/>
  <c r="FI201" i="8"/>
  <c r="FP201" i="8"/>
  <c r="FQ201" i="8" s="1"/>
  <c r="BU240" i="8"/>
  <c r="BV240" i="8"/>
  <c r="BW240" i="8"/>
  <c r="BL240" i="8" s="1"/>
  <c r="FI240" i="8"/>
  <c r="DW212" i="8" l="1"/>
  <c r="DP212" i="8"/>
  <c r="DO212" i="8"/>
  <c r="DX323" i="8"/>
  <c r="DY323" i="8"/>
  <c r="DG201" i="8"/>
  <c r="DF201" i="8"/>
  <c r="DN201" i="8"/>
  <c r="DY322" i="8"/>
  <c r="DX322" i="8"/>
  <c r="BB240" i="8"/>
  <c r="DE240" i="8"/>
  <c r="DO320" i="8"/>
  <c r="DW320" i="8"/>
  <c r="DP320" i="8"/>
  <c r="BC201" i="8"/>
  <c r="BD201" i="8"/>
  <c r="DP318" i="8"/>
  <c r="DO318" i="8"/>
  <c r="DW318" i="8"/>
  <c r="DW319" i="8"/>
  <c r="DP319" i="8"/>
  <c r="DO319" i="8"/>
  <c r="DX207" i="8"/>
  <c r="DY207" i="8"/>
  <c r="DW321" i="8"/>
  <c r="DO321" i="8"/>
  <c r="DP321" i="8"/>
  <c r="BM240" i="8"/>
  <c r="BN240" i="8"/>
  <c r="FR201" i="8"/>
  <c r="FY201" i="8"/>
  <c r="BX240" i="8"/>
  <c r="BY240" i="8"/>
  <c r="GA282" i="8"/>
  <c r="GB282" i="8" s="1"/>
  <c r="FX282" i="8"/>
  <c r="FX281" i="8"/>
  <c r="GA280" i="8"/>
  <c r="GB280" i="8" s="1"/>
  <c r="FX280" i="8"/>
  <c r="GA279" i="8"/>
  <c r="GB279" i="8" s="1"/>
  <c r="FX279" i="8"/>
  <c r="FX278" i="8"/>
  <c r="FX277" i="8"/>
  <c r="FX276" i="8"/>
  <c r="GA275" i="8"/>
  <c r="GB275" i="8" s="1"/>
  <c r="FX275" i="8"/>
  <c r="GA274" i="8"/>
  <c r="GB274" i="8" s="1"/>
  <c r="FX274" i="8"/>
  <c r="FR282" i="8"/>
  <c r="FO282" i="8"/>
  <c r="FO281" i="8"/>
  <c r="FR280" i="8"/>
  <c r="FO280" i="8"/>
  <c r="FR279" i="8"/>
  <c r="FO279" i="8"/>
  <c r="FR278" i="8"/>
  <c r="FO278" i="8"/>
  <c r="FR277" i="8"/>
  <c r="FO277" i="8"/>
  <c r="FO276" i="8"/>
  <c r="FR275" i="8"/>
  <c r="FO275" i="8"/>
  <c r="FR274" i="8"/>
  <c r="FO274" i="8"/>
  <c r="FF282" i="8"/>
  <c r="FE282" i="8"/>
  <c r="FF281" i="8"/>
  <c r="FE281" i="8"/>
  <c r="FI280" i="8"/>
  <c r="FF280" i="8"/>
  <c r="FE280" i="8"/>
  <c r="FI279" i="8"/>
  <c r="FF279" i="8"/>
  <c r="FE279" i="8"/>
  <c r="FF278" i="8"/>
  <c r="FE278" i="8"/>
  <c r="FF277" i="8"/>
  <c r="FE277" i="8"/>
  <c r="FF276" i="8"/>
  <c r="FE276" i="8"/>
  <c r="FF275" i="8"/>
  <c r="FE275" i="8"/>
  <c r="FI274" i="8"/>
  <c r="FF274" i="8"/>
  <c r="FE274" i="8"/>
  <c r="GA288" i="8"/>
  <c r="GB288" i="8" s="1"/>
  <c r="FX288" i="8"/>
  <c r="FX287" i="8"/>
  <c r="FR288" i="8"/>
  <c r="FO288" i="8"/>
  <c r="FR287" i="8"/>
  <c r="FO287" i="8"/>
  <c r="FI288" i="8"/>
  <c r="FF288" i="8"/>
  <c r="FE288" i="8"/>
  <c r="FF287" i="8"/>
  <c r="FE287" i="8"/>
  <c r="GA296" i="8"/>
  <c r="GB296" i="8" s="1"/>
  <c r="FX296" i="8"/>
  <c r="FX295" i="8"/>
  <c r="GA294" i="8"/>
  <c r="GB294" i="8" s="1"/>
  <c r="FX294" i="8"/>
  <c r="GA293" i="8"/>
  <c r="GB293" i="8" s="1"/>
  <c r="FX293" i="8"/>
  <c r="FX292" i="8"/>
  <c r="GA291" i="8"/>
  <c r="GB291" i="8" s="1"/>
  <c r="FX291" i="8"/>
  <c r="FX290" i="8"/>
  <c r="FX289" i="8"/>
  <c r="FR296" i="8"/>
  <c r="FO296" i="8"/>
  <c r="FR295" i="8"/>
  <c r="FO295" i="8"/>
  <c r="FR294" i="8"/>
  <c r="FO294" i="8"/>
  <c r="FR293" i="8"/>
  <c r="FO293" i="8"/>
  <c r="FO292" i="8"/>
  <c r="FO291" i="8"/>
  <c r="FO290" i="8"/>
  <c r="FR289" i="8"/>
  <c r="FO289" i="8"/>
  <c r="FI296" i="8"/>
  <c r="FF296" i="8"/>
  <c r="FE296" i="8"/>
  <c r="FF295" i="8"/>
  <c r="FE295" i="8"/>
  <c r="FF294" i="8"/>
  <c r="FE294" i="8"/>
  <c r="FI293" i="8"/>
  <c r="FF293" i="8"/>
  <c r="FE293" i="8"/>
  <c r="FF292" i="8"/>
  <c r="FE292" i="8"/>
  <c r="FF291" i="8"/>
  <c r="FE291" i="8"/>
  <c r="FF290" i="8"/>
  <c r="FE290" i="8"/>
  <c r="FI289" i="8"/>
  <c r="FF289" i="8"/>
  <c r="FE289" i="8"/>
  <c r="GA311" i="8"/>
  <c r="GB311" i="8" s="1"/>
  <c r="FX311" i="8"/>
  <c r="GA310" i="8"/>
  <c r="GB310" i="8" s="1"/>
  <c r="FX310" i="8"/>
  <c r="GA309" i="8"/>
  <c r="GB309" i="8" s="1"/>
  <c r="FX309" i="8"/>
  <c r="GA308" i="8"/>
  <c r="GB308" i="8" s="1"/>
  <c r="FX308" i="8"/>
  <c r="GA307" i="8"/>
  <c r="GB307" i="8" s="1"/>
  <c r="FX307" i="8"/>
  <c r="GA306" i="8"/>
  <c r="GB306" i="8" s="1"/>
  <c r="FX306" i="8"/>
  <c r="FO311" i="8"/>
  <c r="FR310" i="8"/>
  <c r="FO310" i="8"/>
  <c r="FR309" i="8"/>
  <c r="FO309" i="8"/>
  <c r="FR308" i="8"/>
  <c r="FO308" i="8"/>
  <c r="FR307" i="8"/>
  <c r="FO307" i="8"/>
  <c r="FR306" i="8"/>
  <c r="FO306" i="8"/>
  <c r="FE313" i="8"/>
  <c r="FE312" i="8"/>
  <c r="FF311" i="8"/>
  <c r="FE311" i="8"/>
  <c r="FF310" i="8"/>
  <c r="FE310" i="8"/>
  <c r="FF309" i="8"/>
  <c r="FE309" i="8"/>
  <c r="FF308" i="8"/>
  <c r="FE308" i="8"/>
  <c r="FF307" i="8"/>
  <c r="FE307" i="8"/>
  <c r="FF306" i="8"/>
  <c r="FE306" i="8"/>
  <c r="DY212" i="8" l="1"/>
  <c r="DX212" i="8"/>
  <c r="DX321" i="8"/>
  <c r="DY321" i="8"/>
  <c r="BD240" i="8"/>
  <c r="BC240" i="8"/>
  <c r="DF240" i="8"/>
  <c r="DN240" i="8"/>
  <c r="DG240" i="8"/>
  <c r="DX319" i="8"/>
  <c r="DY319" i="8"/>
  <c r="DX320" i="8"/>
  <c r="DY320" i="8"/>
  <c r="DX318" i="8"/>
  <c r="DY318" i="8"/>
  <c r="DP201" i="8"/>
  <c r="DO201" i="8"/>
  <c r="DW201" i="8"/>
  <c r="FZ201" i="8"/>
  <c r="EF201" i="8"/>
  <c r="GA201" i="8"/>
  <c r="FI306" i="8"/>
  <c r="FI311" i="8"/>
  <c r="FI292" i="8"/>
  <c r="FI307" i="8"/>
  <c r="FI294" i="8"/>
  <c r="FI281" i="8"/>
  <c r="FI290" i="8"/>
  <c r="FI308" i="8"/>
  <c r="FI291" i="8"/>
  <c r="FI287" i="8"/>
  <c r="FI275" i="8"/>
  <c r="FR311" i="8"/>
  <c r="GA287" i="8"/>
  <c r="GB287" i="8" s="1"/>
  <c r="FI278" i="8"/>
  <c r="FI310" i="8"/>
  <c r="GA289" i="8"/>
  <c r="GB289" i="8" s="1"/>
  <c r="FR281" i="8"/>
  <c r="FI295" i="8"/>
  <c r="FR291" i="8"/>
  <c r="FI282" i="8"/>
  <c r="GA277" i="8"/>
  <c r="GB277" i="8" s="1"/>
  <c r="GA278" i="8"/>
  <c r="GB278" i="8" s="1"/>
  <c r="GA281" i="8"/>
  <c r="GB281" i="8" s="1"/>
  <c r="GA276" i="8"/>
  <c r="GB276" i="8" s="1"/>
  <c r="FR276" i="8"/>
  <c r="FI277" i="8"/>
  <c r="FI276" i="8"/>
  <c r="GA292" i="8"/>
  <c r="GB292" i="8" s="1"/>
  <c r="GA295" i="8"/>
  <c r="GB295" i="8" s="1"/>
  <c r="GA290" i="8"/>
  <c r="GB290" i="8" s="1"/>
  <c r="FR292" i="8"/>
  <c r="FR290" i="8"/>
  <c r="FI309" i="8"/>
  <c r="DY201" i="8" l="1"/>
  <c r="DX201" i="8"/>
  <c r="DW240" i="8"/>
  <c r="DO240" i="8"/>
  <c r="DP240" i="8"/>
  <c r="EO201" i="8"/>
  <c r="EG201" i="8"/>
  <c r="EH201" i="8"/>
  <c r="GB201" i="8" s="1"/>
  <c r="GA286" i="8"/>
  <c r="GB286" i="8" s="1"/>
  <c r="FX286" i="8"/>
  <c r="FX285" i="8"/>
  <c r="GA284" i="8"/>
  <c r="GB284" i="8" s="1"/>
  <c r="FX284" i="8"/>
  <c r="GA283" i="8"/>
  <c r="GB283" i="8" s="1"/>
  <c r="FX283" i="8"/>
  <c r="FR286" i="8"/>
  <c r="FO286" i="8"/>
  <c r="FO285" i="8"/>
  <c r="FR284" i="8"/>
  <c r="FO284" i="8"/>
  <c r="FI286" i="8"/>
  <c r="FF286" i="8"/>
  <c r="FE286" i="8"/>
  <c r="FI285" i="8"/>
  <c r="FF285" i="8"/>
  <c r="FE285" i="8"/>
  <c r="FF284" i="8"/>
  <c r="FE284" i="8"/>
  <c r="FI283" i="8"/>
  <c r="FE283" i="8"/>
  <c r="DX240" i="8" l="1"/>
  <c r="DY240" i="8"/>
  <c r="EX201" i="8"/>
  <c r="EQ201" i="8"/>
  <c r="EP201" i="8"/>
  <c r="FR285" i="8"/>
  <c r="GA285" i="8"/>
  <c r="GB285" i="8" s="1"/>
  <c r="FR283" i="8"/>
  <c r="FI284" i="8"/>
  <c r="GA273" i="8"/>
  <c r="GB273" i="8" s="1"/>
  <c r="FX273" i="8"/>
  <c r="FX272" i="8"/>
  <c r="GA271" i="8"/>
  <c r="GB271" i="8" s="1"/>
  <c r="FX271" i="8"/>
  <c r="GA270" i="8"/>
  <c r="GB270" i="8" s="1"/>
  <c r="FX270" i="8"/>
  <c r="GA269" i="8"/>
  <c r="GB269" i="8" s="1"/>
  <c r="FX269" i="8"/>
  <c r="FR273" i="8"/>
  <c r="FO273" i="8"/>
  <c r="FO272" i="8"/>
  <c r="FR271" i="8"/>
  <c r="FO271" i="8"/>
  <c r="FR270" i="8"/>
  <c r="FO270" i="8"/>
  <c r="FR269" i="8"/>
  <c r="FO269" i="8"/>
  <c r="FI273" i="8"/>
  <c r="FF273" i="8"/>
  <c r="FE273" i="8"/>
  <c r="FF272" i="8"/>
  <c r="FE272" i="8"/>
  <c r="FI271" i="8"/>
  <c r="FF271" i="8"/>
  <c r="FE271" i="8"/>
  <c r="FF270" i="8"/>
  <c r="FE270" i="8"/>
  <c r="FI269" i="8"/>
  <c r="FF269" i="8"/>
  <c r="FE269" i="8"/>
  <c r="EY201" i="8" l="1"/>
  <c r="EZ201" i="8"/>
  <c r="FI272" i="8"/>
  <c r="FI270" i="8"/>
  <c r="FR272" i="8"/>
  <c r="GA272" i="8"/>
  <c r="GB272" i="8" s="1"/>
  <c r="GA305" i="8" l="1"/>
  <c r="GB305" i="8" s="1"/>
  <c r="FX305" i="8"/>
  <c r="GA304" i="8"/>
  <c r="GB304" i="8" s="1"/>
  <c r="FX304" i="8"/>
  <c r="GA303" i="8"/>
  <c r="GB303" i="8" s="1"/>
  <c r="FX303" i="8"/>
  <c r="GA302" i="8"/>
  <c r="GB302" i="8" s="1"/>
  <c r="FX302" i="8"/>
  <c r="FX301" i="8"/>
  <c r="GA300" i="8"/>
  <c r="GB300" i="8" s="1"/>
  <c r="FX300" i="8"/>
  <c r="GA299" i="8"/>
  <c r="GB299" i="8" s="1"/>
  <c r="FX299" i="8"/>
  <c r="FX298" i="8"/>
  <c r="GA297" i="8"/>
  <c r="GB297" i="8" s="1"/>
  <c r="FX297" i="8"/>
  <c r="FR305" i="8"/>
  <c r="FO305" i="8"/>
  <c r="FR304" i="8"/>
  <c r="FO304" i="8"/>
  <c r="FO303" i="8"/>
  <c r="FR302" i="8"/>
  <c r="FO302" i="8"/>
  <c r="FR301" i="8"/>
  <c r="FO301" i="8"/>
  <c r="FR300" i="8"/>
  <c r="FO300" i="8"/>
  <c r="FR299" i="8"/>
  <c r="FO299" i="8"/>
  <c r="FO298" i="8"/>
  <c r="FR297" i="8"/>
  <c r="FO297" i="8"/>
  <c r="FF305" i="8"/>
  <c r="FE305" i="8"/>
  <c r="FF304" i="8"/>
  <c r="FE304" i="8"/>
  <c r="FF303" i="8"/>
  <c r="FE303" i="8"/>
  <c r="FI302" i="8"/>
  <c r="FF302" i="8"/>
  <c r="FE302" i="8"/>
  <c r="FF301" i="8"/>
  <c r="FE301" i="8"/>
  <c r="FI300" i="8"/>
  <c r="FF300" i="8"/>
  <c r="FE300" i="8"/>
  <c r="FF299" i="8"/>
  <c r="FE299" i="8"/>
  <c r="FI298" i="8"/>
  <c r="FF298" i="8"/>
  <c r="FE298" i="8"/>
  <c r="FI297" i="8"/>
  <c r="FF297" i="8"/>
  <c r="FE297" i="8"/>
  <c r="FI301" i="8" l="1"/>
  <c r="FI303" i="8"/>
  <c r="FR303" i="8"/>
  <c r="FI305" i="8"/>
  <c r="GA298" i="8"/>
  <c r="GB298" i="8" s="1"/>
  <c r="GA301" i="8"/>
  <c r="GB301" i="8" s="1"/>
  <c r="FR298" i="8"/>
  <c r="FI304" i="8"/>
  <c r="FI299" i="8"/>
  <c r="FX345" i="8"/>
  <c r="FX344" i="8"/>
  <c r="FX343" i="8"/>
  <c r="FX341" i="8"/>
  <c r="GA339" i="8"/>
  <c r="GB339" i="8" s="1"/>
  <c r="FX339" i="8"/>
  <c r="GA338" i="8"/>
  <c r="GB338" i="8" s="1"/>
  <c r="FX338" i="8"/>
  <c r="FX342" i="8" l="1"/>
  <c r="BS221" i="8"/>
  <c r="BW220" i="8"/>
  <c r="BL220" i="8" s="1"/>
  <c r="BS220" i="8"/>
  <c r="BT218" i="8"/>
  <c r="BS218" i="8"/>
  <c r="BT217" i="8"/>
  <c r="BW217" i="8" s="1"/>
  <c r="BL217" i="8" s="1"/>
  <c r="BS217" i="8"/>
  <c r="GA221" i="8"/>
  <c r="GB221" i="8" s="1"/>
  <c r="FX221" i="8"/>
  <c r="GA220" i="8"/>
  <c r="GB220" i="8" s="1"/>
  <c r="FX220" i="8"/>
  <c r="GA219" i="8"/>
  <c r="GB219" i="8" s="1"/>
  <c r="FX219" i="8"/>
  <c r="GA218" i="8"/>
  <c r="GB218" i="8" s="1"/>
  <c r="GA217" i="8"/>
  <c r="GB217" i="8" s="1"/>
  <c r="FR221" i="8"/>
  <c r="FO221" i="8"/>
  <c r="FR220" i="8"/>
  <c r="FO220" i="8"/>
  <c r="FR219" i="8"/>
  <c r="FO219" i="8"/>
  <c r="FR218" i="8"/>
  <c r="FO217" i="8"/>
  <c r="FI221" i="8"/>
  <c r="FE221" i="8"/>
  <c r="FE220" i="8"/>
  <c r="FE219" i="8"/>
  <c r="FE218" i="8"/>
  <c r="FE217" i="8"/>
  <c r="BT232" i="8"/>
  <c r="BW232" i="8" s="1"/>
  <c r="BL232" i="8" s="1"/>
  <c r="BS232" i="8"/>
  <c r="BT231" i="8"/>
  <c r="BW231" i="8" s="1"/>
  <c r="BL231" i="8" s="1"/>
  <c r="BS231" i="8"/>
  <c r="BT230" i="8"/>
  <c r="BW230" i="8" s="1"/>
  <c r="BL230" i="8" s="1"/>
  <c r="BS230" i="8"/>
  <c r="FI233" i="8"/>
  <c r="FI231" i="8"/>
  <c r="BB220" i="8" l="1"/>
  <c r="DE220" i="8"/>
  <c r="BB231" i="8"/>
  <c r="DE231" i="8"/>
  <c r="BB230" i="8"/>
  <c r="DE230" i="8"/>
  <c r="BB217" i="8"/>
  <c r="DE217" i="8"/>
  <c r="BB232" i="8"/>
  <c r="DE232" i="8"/>
  <c r="BX232" i="8"/>
  <c r="BY232" i="8"/>
  <c r="BX231" i="8"/>
  <c r="BY231" i="8"/>
  <c r="BY230" i="8"/>
  <c r="BX230" i="8"/>
  <c r="BU232" i="8"/>
  <c r="BV232" i="8"/>
  <c r="BU231" i="8"/>
  <c r="BV231" i="8"/>
  <c r="BU230" i="8"/>
  <c r="BV230" i="8"/>
  <c r="BU221" i="8"/>
  <c r="BV221" i="8"/>
  <c r="BW221" i="8"/>
  <c r="BL221" i="8" s="1"/>
  <c r="BY220" i="8"/>
  <c r="BX220" i="8"/>
  <c r="BW218" i="8"/>
  <c r="BL218" i="8" s="1"/>
  <c r="BV218" i="8"/>
  <c r="BU218" i="8"/>
  <c r="BX217" i="8"/>
  <c r="BY217" i="8"/>
  <c r="BU220" i="8"/>
  <c r="BV220" i="8"/>
  <c r="BU217" i="8"/>
  <c r="BV217" i="8"/>
  <c r="FI220" i="8"/>
  <c r="FR217" i="8"/>
  <c r="FI232" i="8"/>
  <c r="FI217" i="8"/>
  <c r="BT227" i="8"/>
  <c r="BW227" i="8" s="1"/>
  <c r="BL227" i="8" s="1"/>
  <c r="BS227" i="8"/>
  <c r="BT226" i="8"/>
  <c r="BW226" i="8" s="1"/>
  <c r="BL226" i="8" s="1"/>
  <c r="BS226" i="8"/>
  <c r="BT225" i="8"/>
  <c r="BW225" i="8" s="1"/>
  <c r="BL225" i="8" s="1"/>
  <c r="BS225" i="8"/>
  <c r="BT224" i="8"/>
  <c r="BW224" i="8" s="1"/>
  <c r="BL224" i="8" s="1"/>
  <c r="BS224" i="8"/>
  <c r="BT223" i="8"/>
  <c r="BW223" i="8" s="1"/>
  <c r="BL223" i="8" s="1"/>
  <c r="BS223" i="8"/>
  <c r="BT222" i="8"/>
  <c r="BW222" i="8" s="1"/>
  <c r="BL222" i="8" s="1"/>
  <c r="BS222" i="8"/>
  <c r="GA227" i="8"/>
  <c r="GB227" i="8" s="1"/>
  <c r="FX227" i="8"/>
  <c r="GA226" i="8"/>
  <c r="GB226" i="8" s="1"/>
  <c r="FX226" i="8"/>
  <c r="GA225" i="8"/>
  <c r="GB225" i="8" s="1"/>
  <c r="FX225" i="8"/>
  <c r="GA224" i="8"/>
  <c r="GB224" i="8" s="1"/>
  <c r="FX224" i="8"/>
  <c r="GA223" i="8"/>
  <c r="GB223" i="8" s="1"/>
  <c r="FX223" i="8"/>
  <c r="GA222" i="8"/>
  <c r="GB222" i="8" s="1"/>
  <c r="FX222" i="8"/>
  <c r="FR227" i="8"/>
  <c r="FO227" i="8"/>
  <c r="FR226" i="8"/>
  <c r="FO226" i="8"/>
  <c r="FR225" i="8"/>
  <c r="FO225" i="8"/>
  <c r="FR224" i="8"/>
  <c r="FO224" i="8"/>
  <c r="FO223" i="8"/>
  <c r="FR222" i="8"/>
  <c r="FF227" i="8"/>
  <c r="FE227" i="8"/>
  <c r="FI226" i="8"/>
  <c r="FF226" i="8"/>
  <c r="FE226" i="8"/>
  <c r="FI225" i="8"/>
  <c r="FF225" i="8"/>
  <c r="FE225" i="8"/>
  <c r="FF224" i="8"/>
  <c r="FE224" i="8"/>
  <c r="FF223" i="8"/>
  <c r="FE223" i="8"/>
  <c r="FF222" i="8"/>
  <c r="FE222" i="8"/>
  <c r="BB221" i="8" l="1"/>
  <c r="DE221" i="8"/>
  <c r="BB218" i="8"/>
  <c r="DE218" i="8"/>
  <c r="BB225" i="8"/>
  <c r="DE225" i="8"/>
  <c r="BD230" i="8"/>
  <c r="BC230" i="8"/>
  <c r="BB227" i="8"/>
  <c r="DE227" i="8"/>
  <c r="BD220" i="8"/>
  <c r="BC220" i="8"/>
  <c r="BD231" i="8"/>
  <c r="BC231" i="8"/>
  <c r="DF230" i="8"/>
  <c r="DN230" i="8"/>
  <c r="DG230" i="8"/>
  <c r="BB223" i="8"/>
  <c r="DE223" i="8"/>
  <c r="DF232" i="8"/>
  <c r="DN232" i="8"/>
  <c r="DG232" i="8"/>
  <c r="BB222" i="8"/>
  <c r="DE222" i="8"/>
  <c r="DN231" i="8"/>
  <c r="DF231" i="8"/>
  <c r="DG231" i="8"/>
  <c r="BB224" i="8"/>
  <c r="DE224" i="8"/>
  <c r="BD217" i="8"/>
  <c r="BC217" i="8"/>
  <c r="BC232" i="8"/>
  <c r="BD232" i="8"/>
  <c r="DN220" i="8"/>
  <c r="DG220" i="8"/>
  <c r="DF220" i="8"/>
  <c r="BB226" i="8"/>
  <c r="DE226" i="8"/>
  <c r="DF217" i="8"/>
  <c r="DG217" i="8"/>
  <c r="DN217" i="8"/>
  <c r="BN220" i="8"/>
  <c r="BM220" i="8"/>
  <c r="BM232" i="8"/>
  <c r="BN232" i="8"/>
  <c r="BM218" i="8"/>
  <c r="BN218" i="8"/>
  <c r="BM217" i="8"/>
  <c r="BN217" i="8"/>
  <c r="BM230" i="8"/>
  <c r="BN230" i="8"/>
  <c r="BM221" i="8"/>
  <c r="BN221" i="8"/>
  <c r="BN231" i="8"/>
  <c r="BM231" i="8"/>
  <c r="BX225" i="8"/>
  <c r="BY225" i="8"/>
  <c r="BX221" i="8"/>
  <c r="BY221" i="8"/>
  <c r="BY218" i="8"/>
  <c r="BX218" i="8"/>
  <c r="BX227" i="8"/>
  <c r="BY227" i="8"/>
  <c r="BY226" i="8"/>
  <c r="BX226" i="8"/>
  <c r="BY224" i="8"/>
  <c r="BX224" i="8"/>
  <c r="BX223" i="8"/>
  <c r="BY223" i="8"/>
  <c r="BY222" i="8"/>
  <c r="BX222" i="8"/>
  <c r="BU227" i="8"/>
  <c r="BV227" i="8"/>
  <c r="BV226" i="8"/>
  <c r="BU226" i="8"/>
  <c r="BU225" i="8"/>
  <c r="BV225" i="8"/>
  <c r="BU224" i="8"/>
  <c r="BV224" i="8"/>
  <c r="BV223" i="8"/>
  <c r="BU223" i="8"/>
  <c r="BU222" i="8"/>
  <c r="BV222" i="8"/>
  <c r="FI227" i="8"/>
  <c r="FI224" i="8"/>
  <c r="FI223" i="8"/>
  <c r="FR223" i="8"/>
  <c r="FI222" i="8"/>
  <c r="DO231" i="8" l="1"/>
  <c r="DP231" i="8"/>
  <c r="DW231" i="8"/>
  <c r="DF227" i="8"/>
  <c r="DN227" i="8"/>
  <c r="DG227" i="8"/>
  <c r="DN223" i="8"/>
  <c r="DG223" i="8"/>
  <c r="DF223" i="8"/>
  <c r="BD224" i="8"/>
  <c r="BC224" i="8"/>
  <c r="BD225" i="8"/>
  <c r="BC225" i="8"/>
  <c r="DO217" i="8"/>
  <c r="DW217" i="8"/>
  <c r="DP217" i="8"/>
  <c r="BC227" i="8"/>
  <c r="BD227" i="8"/>
  <c r="BD223" i="8"/>
  <c r="BC223" i="8"/>
  <c r="DP232" i="8"/>
  <c r="DO232" i="8"/>
  <c r="DW232" i="8"/>
  <c r="DG226" i="8"/>
  <c r="DN226" i="8"/>
  <c r="DF226" i="8"/>
  <c r="DF225" i="8"/>
  <c r="DN225" i="8"/>
  <c r="DG225" i="8"/>
  <c r="DW220" i="8"/>
  <c r="DP220" i="8"/>
  <c r="DO220" i="8"/>
  <c r="BC218" i="8"/>
  <c r="BD218" i="8"/>
  <c r="BC226" i="8"/>
  <c r="BD226" i="8"/>
  <c r="BC222" i="8"/>
  <c r="BD222" i="8"/>
  <c r="BC221" i="8"/>
  <c r="BD221" i="8"/>
  <c r="DF221" i="8"/>
  <c r="DN221" i="8"/>
  <c r="DG221" i="8"/>
  <c r="DN218" i="8"/>
  <c r="DG218" i="8"/>
  <c r="DF218" i="8"/>
  <c r="DF224" i="8"/>
  <c r="DN224" i="8"/>
  <c r="DG224" i="8"/>
  <c r="DF222" i="8"/>
  <c r="DG222" i="8"/>
  <c r="DN222" i="8"/>
  <c r="DW230" i="8"/>
  <c r="DP230" i="8"/>
  <c r="DO230" i="8"/>
  <c r="BN227" i="8"/>
  <c r="BM227" i="8"/>
  <c r="BM223" i="8"/>
  <c r="BN223" i="8"/>
  <c r="BM225" i="8"/>
  <c r="BN225" i="8"/>
  <c r="BN224" i="8"/>
  <c r="BM224" i="8"/>
  <c r="BN226" i="8"/>
  <c r="BM226" i="8"/>
  <c r="BM222" i="8"/>
  <c r="BN222" i="8"/>
  <c r="BT633" i="8"/>
  <c r="BS633" i="8"/>
  <c r="BT632" i="8"/>
  <c r="BS632" i="8"/>
  <c r="BT631" i="8"/>
  <c r="BS631" i="8"/>
  <c r="GA633" i="8"/>
  <c r="GB633" i="8" s="1"/>
  <c r="FX633" i="8"/>
  <c r="GA632" i="8"/>
  <c r="GB632" i="8" s="1"/>
  <c r="FX632" i="8"/>
  <c r="GA631" i="8"/>
  <c r="GB631" i="8" s="1"/>
  <c r="FX631" i="8"/>
  <c r="FR633" i="8"/>
  <c r="FO633" i="8"/>
  <c r="FR632" i="8"/>
  <c r="FO632" i="8"/>
  <c r="FR631" i="8"/>
  <c r="FO631" i="8"/>
  <c r="FI633" i="8"/>
  <c r="FF633" i="8"/>
  <c r="FI632" i="8"/>
  <c r="FF632" i="8"/>
  <c r="FF631" i="8"/>
  <c r="DW226" i="8" l="1"/>
  <c r="DP226" i="8"/>
  <c r="DO226" i="8"/>
  <c r="DW225" i="8"/>
  <c r="DP225" i="8"/>
  <c r="DO225" i="8"/>
  <c r="DP227" i="8"/>
  <c r="DW227" i="8"/>
  <c r="DO227" i="8"/>
  <c r="DO222" i="8"/>
  <c r="DW222" i="8"/>
  <c r="DP222" i="8"/>
  <c r="DX220" i="8"/>
  <c r="DY220" i="8"/>
  <c r="DX230" i="8"/>
  <c r="DY230" i="8"/>
  <c r="DY232" i="8"/>
  <c r="DX232" i="8"/>
  <c r="DY217" i="8"/>
  <c r="DX217" i="8"/>
  <c r="DP223" i="8"/>
  <c r="DO223" i="8"/>
  <c r="DW223" i="8"/>
  <c r="DW221" i="8"/>
  <c r="DO221" i="8"/>
  <c r="DP221" i="8"/>
  <c r="DY231" i="8"/>
  <c r="DX231" i="8"/>
  <c r="DW218" i="8"/>
  <c r="DO218" i="8"/>
  <c r="DP218" i="8"/>
  <c r="DP224" i="8"/>
  <c r="DW224" i="8"/>
  <c r="DO224" i="8"/>
  <c r="BV631" i="8"/>
  <c r="BW631" i="8"/>
  <c r="BL631" i="8" s="1"/>
  <c r="BU631" i="8"/>
  <c r="BW633" i="8"/>
  <c r="BL633" i="8" s="1"/>
  <c r="BU633" i="8"/>
  <c r="BV633" i="8"/>
  <c r="BU632" i="8"/>
  <c r="BW632" i="8"/>
  <c r="BL632" i="8" s="1"/>
  <c r="BV632" i="8"/>
  <c r="FI631" i="8"/>
  <c r="DX224" i="8" l="1"/>
  <c r="DY224" i="8"/>
  <c r="BB632" i="8"/>
  <c r="DE632" i="8"/>
  <c r="BB631" i="8"/>
  <c r="DE631" i="8"/>
  <c r="DY218" i="8"/>
  <c r="DX218" i="8"/>
  <c r="BB633" i="8"/>
  <c r="DE633" i="8"/>
  <c r="DX226" i="8"/>
  <c r="DY226" i="8"/>
  <c r="DY222" i="8"/>
  <c r="DX222" i="8"/>
  <c r="DX225" i="8"/>
  <c r="DY225" i="8"/>
  <c r="DY223" i="8"/>
  <c r="DX223" i="8"/>
  <c r="DX221" i="8"/>
  <c r="DY221" i="8"/>
  <c r="DY227" i="8"/>
  <c r="DX227" i="8"/>
  <c r="BX631" i="8"/>
  <c r="BY631" i="8"/>
  <c r="BM631" i="8"/>
  <c r="BN631" i="8"/>
  <c r="BN633" i="8"/>
  <c r="BM633" i="8"/>
  <c r="BN632" i="8"/>
  <c r="BM632" i="8"/>
  <c r="BX633" i="8"/>
  <c r="BY633" i="8"/>
  <c r="BX632" i="8"/>
  <c r="BY632" i="8"/>
  <c r="GA565" i="8"/>
  <c r="GB565" i="8" s="1"/>
  <c r="FX564" i="8"/>
  <c r="GA563" i="8"/>
  <c r="GB563" i="8" s="1"/>
  <c r="FX563" i="8"/>
  <c r="GA562" i="8"/>
  <c r="GB562" i="8" s="1"/>
  <c r="FX562" i="8"/>
  <c r="GA559" i="8"/>
  <c r="GB559" i="8" s="1"/>
  <c r="FX559" i="8"/>
  <c r="GA558" i="8"/>
  <c r="GB558" i="8" s="1"/>
  <c r="GA557" i="8"/>
  <c r="GB557" i="8" s="1"/>
  <c r="FX557" i="8"/>
  <c r="GA555" i="8"/>
  <c r="GB555" i="8" s="1"/>
  <c r="FX555" i="8"/>
  <c r="GA554" i="8"/>
  <c r="GB554" i="8" s="1"/>
  <c r="GA552" i="8"/>
  <c r="GB552" i="8" s="1"/>
  <c r="FR564" i="8"/>
  <c r="FO564" i="8"/>
  <c r="FO563" i="8"/>
  <c r="FR562" i="8"/>
  <c r="FO562" i="8"/>
  <c r="FR557" i="8"/>
  <c r="FR555" i="8"/>
  <c r="FO555" i="8"/>
  <c r="FR554" i="8"/>
  <c r="FR553" i="8"/>
  <c r="FR552" i="8"/>
  <c r="FE565" i="8"/>
  <c r="FI564" i="8"/>
  <c r="FF564" i="8"/>
  <c r="FE564" i="8"/>
  <c r="FE563" i="8"/>
  <c r="FF562" i="8"/>
  <c r="FE562" i="8"/>
  <c r="FI561" i="8"/>
  <c r="FE561" i="8"/>
  <c r="FE560" i="8"/>
  <c r="FI559" i="8"/>
  <c r="FE559" i="8"/>
  <c r="FE558" i="8"/>
  <c r="FI557" i="8"/>
  <c r="FE557" i="8"/>
  <c r="FI556" i="8"/>
  <c r="FE556" i="8"/>
  <c r="FI555" i="8"/>
  <c r="FF555" i="8"/>
  <c r="FE555" i="8"/>
  <c r="FI554" i="8"/>
  <c r="FE554" i="8"/>
  <c r="FE553" i="8"/>
  <c r="FI552" i="8"/>
  <c r="FE552" i="8"/>
  <c r="BD633" i="8" l="1"/>
  <c r="BC633" i="8"/>
  <c r="BC631" i="8"/>
  <c r="BD631" i="8"/>
  <c r="BC632" i="8"/>
  <c r="BD632" i="8"/>
  <c r="DG631" i="8"/>
  <c r="DF631" i="8"/>
  <c r="DN631" i="8"/>
  <c r="DN633" i="8"/>
  <c r="DG633" i="8"/>
  <c r="DF633" i="8"/>
  <c r="DN632" i="8"/>
  <c r="DG632" i="8"/>
  <c r="DF632" i="8"/>
  <c r="FI565" i="8"/>
  <c r="FR561" i="8"/>
  <c r="GA564" i="8"/>
  <c r="GB564" i="8" s="1"/>
  <c r="FI558" i="8"/>
  <c r="FR559" i="8"/>
  <c r="GA556" i="8"/>
  <c r="GB556" i="8" s="1"/>
  <c r="FI560" i="8"/>
  <c r="FI562" i="8"/>
  <c r="FR556" i="8"/>
  <c r="FR558" i="8"/>
  <c r="FR560" i="8"/>
  <c r="FI553" i="8"/>
  <c r="FR565" i="8"/>
  <c r="GA553" i="8"/>
  <c r="GB553" i="8" s="1"/>
  <c r="GA561" i="8"/>
  <c r="GB561" i="8" s="1"/>
  <c r="GA560" i="8"/>
  <c r="GB560" i="8" s="1"/>
  <c r="FR563" i="8"/>
  <c r="FI563" i="8"/>
  <c r="DO631" i="8" l="1"/>
  <c r="DW631" i="8"/>
  <c r="DP631" i="8"/>
  <c r="DO633" i="8"/>
  <c r="DW633" i="8"/>
  <c r="DP633" i="8"/>
  <c r="DW632" i="8"/>
  <c r="DO632" i="8"/>
  <c r="DP632" i="8"/>
  <c r="GA600" i="8"/>
  <c r="GB600" i="8" s="1"/>
  <c r="FX599" i="8"/>
  <c r="FX598" i="8"/>
  <c r="FX597" i="8"/>
  <c r="GA595" i="8"/>
  <c r="GB595" i="8" s="1"/>
  <c r="FX595" i="8"/>
  <c r="FX594" i="8"/>
  <c r="FX593" i="8"/>
  <c r="GA591" i="8"/>
  <c r="GB591" i="8" s="1"/>
  <c r="GA589" i="8"/>
  <c r="GB589" i="8" s="1"/>
  <c r="FR600" i="8"/>
  <c r="FR599" i="8"/>
  <c r="FO599" i="8"/>
  <c r="FO598" i="8"/>
  <c r="FO597" i="8"/>
  <c r="FR595" i="8"/>
  <c r="FO595" i="8"/>
  <c r="FO594" i="8"/>
  <c r="FO593" i="8"/>
  <c r="FR591" i="8"/>
  <c r="FR589" i="8"/>
  <c r="FI600" i="8"/>
  <c r="FE600" i="8"/>
  <c r="FF599" i="8"/>
  <c r="FE599" i="8"/>
  <c r="FF598" i="8"/>
  <c r="FE598" i="8"/>
  <c r="FF597" i="8"/>
  <c r="FE597" i="8"/>
  <c r="FE596" i="8"/>
  <c r="FI595" i="8"/>
  <c r="FF595" i="8"/>
  <c r="FE595" i="8"/>
  <c r="FF594" i="8"/>
  <c r="FE594" i="8"/>
  <c r="FF593" i="8"/>
  <c r="FE593" i="8"/>
  <c r="FE592" i="8"/>
  <c r="FI591" i="8"/>
  <c r="FE591" i="8"/>
  <c r="FE590" i="8"/>
  <c r="FE589" i="8"/>
  <c r="FX576" i="8"/>
  <c r="FX571" i="8"/>
  <c r="GA570" i="8"/>
  <c r="GB570" i="8" s="1"/>
  <c r="FX570" i="8"/>
  <c r="GA569" i="8"/>
  <c r="GB569" i="8" s="1"/>
  <c r="FX569" i="8"/>
  <c r="GA568" i="8"/>
  <c r="GB568" i="8" s="1"/>
  <c r="FX568" i="8"/>
  <c r="FR576" i="8"/>
  <c r="FO576" i="8"/>
  <c r="FR572" i="8"/>
  <c r="FO571" i="8"/>
  <c r="FO570" i="8"/>
  <c r="FR569" i="8"/>
  <c r="FO569" i="8"/>
  <c r="FR568" i="8"/>
  <c r="FO568" i="8"/>
  <c r="FF576" i="8"/>
  <c r="FE576" i="8"/>
  <c r="FI575" i="8"/>
  <c r="FE575" i="8"/>
  <c r="FE574" i="8"/>
  <c r="FE573" i="8"/>
  <c r="FE572" i="8"/>
  <c r="FF571" i="8"/>
  <c r="FE571" i="8"/>
  <c r="FF570" i="8"/>
  <c r="FE570" i="8"/>
  <c r="FI569" i="8"/>
  <c r="FF569" i="8"/>
  <c r="FE569" i="8"/>
  <c r="FF568" i="8"/>
  <c r="FE568" i="8"/>
  <c r="GA606" i="8"/>
  <c r="GB606" i="8" s="1"/>
  <c r="GA604" i="8"/>
  <c r="GB604" i="8" s="1"/>
  <c r="GA602" i="8"/>
  <c r="GB602" i="8" s="1"/>
  <c r="FX601" i="8"/>
  <c r="FR605" i="8"/>
  <c r="FR603" i="8"/>
  <c r="FR601" i="8"/>
  <c r="FE606" i="8"/>
  <c r="FE605" i="8"/>
  <c r="FE604" i="8"/>
  <c r="FE603" i="8"/>
  <c r="FE602" i="8"/>
  <c r="FE601" i="8"/>
  <c r="FX622" i="8"/>
  <c r="FX621" i="8"/>
  <c r="GA619" i="8"/>
  <c r="GB619" i="8" s="1"/>
  <c r="GA617" i="8"/>
  <c r="GB617" i="8" s="1"/>
  <c r="GA616" i="8"/>
  <c r="GB616" i="8" s="1"/>
  <c r="GA615" i="8"/>
  <c r="GB615" i="8" s="1"/>
  <c r="GA614" i="8"/>
  <c r="GB614" i="8" s="1"/>
  <c r="FX614" i="8"/>
  <c r="FX613" i="8"/>
  <c r="FX612" i="8"/>
  <c r="GA611" i="8"/>
  <c r="GB611" i="8" s="1"/>
  <c r="FX610" i="8"/>
  <c r="GA609" i="8"/>
  <c r="GB609" i="8" s="1"/>
  <c r="FX609" i="8"/>
  <c r="FX608" i="8"/>
  <c r="FX607" i="8"/>
  <c r="FR618" i="8"/>
  <c r="FR616" i="8"/>
  <c r="FR614" i="8"/>
  <c r="FO614" i="8"/>
  <c r="FR613" i="8"/>
  <c r="FO613" i="8"/>
  <c r="FO612" i="8"/>
  <c r="FR611" i="8"/>
  <c r="FO610" i="8"/>
  <c r="FR609" i="8"/>
  <c r="FO609" i="8"/>
  <c r="FO608" i="8"/>
  <c r="FO607" i="8"/>
  <c r="FE623" i="8"/>
  <c r="FE622" i="8"/>
  <c r="FE621" i="8"/>
  <c r="FI620" i="8"/>
  <c r="FE620" i="8"/>
  <c r="FE619" i="8"/>
  <c r="FI618" i="8"/>
  <c r="FE618" i="8"/>
  <c r="FI617" i="8"/>
  <c r="FE617" i="8"/>
  <c r="FI616" i="8"/>
  <c r="FE616" i="8"/>
  <c r="FE615" i="8"/>
  <c r="FI614" i="8"/>
  <c r="FF614" i="8"/>
  <c r="FE614" i="8"/>
  <c r="FI613" i="8"/>
  <c r="FF613" i="8"/>
  <c r="FE613" i="8"/>
  <c r="FF612" i="8"/>
  <c r="FE612" i="8"/>
  <c r="FI611" i="8"/>
  <c r="FE611" i="8"/>
  <c r="FF610" i="8"/>
  <c r="FE610" i="8"/>
  <c r="FI609" i="8"/>
  <c r="FF609" i="8"/>
  <c r="FE609" i="8"/>
  <c r="FF608" i="8"/>
  <c r="FE608" i="8"/>
  <c r="FF607" i="8"/>
  <c r="FE607" i="8"/>
  <c r="GA588" i="8"/>
  <c r="GB588" i="8" s="1"/>
  <c r="FX588" i="8"/>
  <c r="FX587" i="8"/>
  <c r="GA586" i="8"/>
  <c r="GB586" i="8" s="1"/>
  <c r="FX586" i="8"/>
  <c r="GA585" i="8"/>
  <c r="GB585" i="8" s="1"/>
  <c r="FX585" i="8"/>
  <c r="FX584" i="8"/>
  <c r="GA583" i="8"/>
  <c r="GB583" i="8" s="1"/>
  <c r="GA582" i="8"/>
  <c r="GB582" i="8" s="1"/>
  <c r="FX582" i="8"/>
  <c r="FX581" i="8"/>
  <c r="GA580" i="8"/>
  <c r="GB580" i="8" s="1"/>
  <c r="FX580" i="8"/>
  <c r="FX579" i="8"/>
  <c r="GA578" i="8"/>
  <c r="GB578" i="8" s="1"/>
  <c r="FX577" i="8"/>
  <c r="FO587" i="8"/>
  <c r="FO586" i="8"/>
  <c r="FO585" i="8"/>
  <c r="FO584" i="8"/>
  <c r="FR583" i="8"/>
  <c r="FO581" i="8"/>
  <c r="FO579" i="8"/>
  <c r="FR577" i="8"/>
  <c r="FO577" i="8"/>
  <c r="FI588" i="8"/>
  <c r="FE588" i="8"/>
  <c r="FF587" i="8"/>
  <c r="FE587" i="8"/>
  <c r="FF586" i="8"/>
  <c r="FE586" i="8"/>
  <c r="FI585" i="8"/>
  <c r="FF585" i="8"/>
  <c r="FE585" i="8"/>
  <c r="FF584" i="8"/>
  <c r="FE584" i="8"/>
  <c r="FI583" i="8"/>
  <c r="FE583" i="8"/>
  <c r="FE582" i="8"/>
  <c r="FI581" i="8"/>
  <c r="FF581" i="8"/>
  <c r="FE581" i="8"/>
  <c r="FI580" i="8"/>
  <c r="FE580" i="8"/>
  <c r="FF579" i="8"/>
  <c r="FE579" i="8"/>
  <c r="FE578" i="8"/>
  <c r="FI577" i="8"/>
  <c r="FF577" i="8"/>
  <c r="FE577" i="8"/>
  <c r="BT206" i="8"/>
  <c r="BW206" i="8" s="1"/>
  <c r="BL206" i="8" s="1"/>
  <c r="BS206" i="8"/>
  <c r="FX207" i="8"/>
  <c r="GA206" i="8"/>
  <c r="GB206" i="8" s="1"/>
  <c r="FX206" i="8"/>
  <c r="FI207" i="8"/>
  <c r="FR205" i="8"/>
  <c r="FR203" i="8"/>
  <c r="BT211" i="8"/>
  <c r="BW211" i="8" s="1"/>
  <c r="BL211" i="8" s="1"/>
  <c r="BS211" i="8"/>
  <c r="BT210" i="8"/>
  <c r="BW210" i="8" s="1"/>
  <c r="BL210" i="8" s="1"/>
  <c r="BS210" i="8"/>
  <c r="BT209" i="8"/>
  <c r="BW209" i="8" s="1"/>
  <c r="BL209" i="8" s="1"/>
  <c r="BS209" i="8"/>
  <c r="BT208" i="8"/>
  <c r="BW208" i="8" s="1"/>
  <c r="BL208" i="8" s="1"/>
  <c r="BS208" i="8"/>
  <c r="GA208" i="8"/>
  <c r="GB208" i="8" s="1"/>
  <c r="FR210" i="8"/>
  <c r="FR209" i="8"/>
  <c r="FR208" i="8"/>
  <c r="FI210" i="8"/>
  <c r="DX633" i="8" l="1"/>
  <c r="DY633" i="8"/>
  <c r="DY631" i="8"/>
  <c r="DX631" i="8"/>
  <c r="BB210" i="8"/>
  <c r="DE210" i="8"/>
  <c r="BB209" i="8"/>
  <c r="DE209" i="8"/>
  <c r="BB211" i="8"/>
  <c r="DE211" i="8"/>
  <c r="DY632" i="8"/>
  <c r="DX632" i="8"/>
  <c r="BB206" i="8"/>
  <c r="DE206" i="8"/>
  <c r="BB208" i="8"/>
  <c r="DE208" i="8"/>
  <c r="BY210" i="8"/>
  <c r="BX210" i="8"/>
  <c r="BX211" i="8"/>
  <c r="BY211" i="8"/>
  <c r="BY206" i="8"/>
  <c r="BX206" i="8"/>
  <c r="BX209" i="8"/>
  <c r="BY209" i="8"/>
  <c r="BX208" i="8"/>
  <c r="BY208" i="8"/>
  <c r="BU206" i="8"/>
  <c r="BV206" i="8"/>
  <c r="BU210" i="8"/>
  <c r="BV210" i="8"/>
  <c r="BV209" i="8"/>
  <c r="BU209" i="8"/>
  <c r="BU208" i="8"/>
  <c r="BV208" i="8"/>
  <c r="BU211" i="8"/>
  <c r="BV211" i="8"/>
  <c r="FI607" i="8"/>
  <c r="FI619" i="8"/>
  <c r="FI586" i="8"/>
  <c r="GA607" i="8"/>
  <c r="GB607" i="8" s="1"/>
  <c r="FR570" i="8"/>
  <c r="FI601" i="8"/>
  <c r="FI603" i="8"/>
  <c r="FI573" i="8"/>
  <c r="FI615" i="8"/>
  <c r="GA622" i="8"/>
  <c r="GB622" i="8" s="1"/>
  <c r="GA603" i="8"/>
  <c r="GB603" i="8" s="1"/>
  <c r="FR615" i="8"/>
  <c r="FR587" i="8"/>
  <c r="FR622" i="8"/>
  <c r="FI578" i="8"/>
  <c r="FR581" i="8"/>
  <c r="GA210" i="8"/>
  <c r="GB210" i="8" s="1"/>
  <c r="FI205" i="8"/>
  <c r="GA579" i="8"/>
  <c r="GB579" i="8" s="1"/>
  <c r="FR607" i="8"/>
  <c r="FI605" i="8"/>
  <c r="GA601" i="8"/>
  <c r="GB601" i="8" s="1"/>
  <c r="FI571" i="8"/>
  <c r="FI593" i="8"/>
  <c r="FI206" i="8"/>
  <c r="FI587" i="8"/>
  <c r="FR617" i="8"/>
  <c r="FR620" i="8"/>
  <c r="FR574" i="8"/>
  <c r="FR207" i="8"/>
  <c r="GA203" i="8"/>
  <c r="GB203" i="8" s="1"/>
  <c r="FR206" i="8"/>
  <c r="FI582" i="8"/>
  <c r="FI584" i="8"/>
  <c r="GA577" i="8"/>
  <c r="GB577" i="8" s="1"/>
  <c r="FI621" i="8"/>
  <c r="FR619" i="8"/>
  <c r="GA623" i="8"/>
  <c r="GB623" i="8" s="1"/>
  <c r="FI602" i="8"/>
  <c r="FI576" i="8"/>
  <c r="GA571" i="8"/>
  <c r="GB571" i="8" s="1"/>
  <c r="GA599" i="8"/>
  <c r="GB599" i="8" s="1"/>
  <c r="GA211" i="8"/>
  <c r="GB211" i="8" s="1"/>
  <c r="FI208" i="8"/>
  <c r="FR202" i="8"/>
  <c r="FR584" i="8"/>
  <c r="FI610" i="8"/>
  <c r="FR608" i="8"/>
  <c r="FR610" i="8"/>
  <c r="FR621" i="8"/>
  <c r="GA610" i="8"/>
  <c r="GB610" i="8" s="1"/>
  <c r="FI604" i="8"/>
  <c r="FI572" i="8"/>
  <c r="FI574" i="8"/>
  <c r="FI589" i="8"/>
  <c r="FR594" i="8"/>
  <c r="FI203" i="8"/>
  <c r="FR204" i="8"/>
  <c r="GA205" i="8"/>
  <c r="GB205" i="8" s="1"/>
  <c r="GA207" i="8"/>
  <c r="GB207" i="8" s="1"/>
  <c r="FI579" i="8"/>
  <c r="FR582" i="8"/>
  <c r="FR588" i="8"/>
  <c r="FI608" i="8"/>
  <c r="FI612" i="8"/>
  <c r="FI623" i="8"/>
  <c r="FR612" i="8"/>
  <c r="FR623" i="8"/>
  <c r="GA612" i="8"/>
  <c r="GB612" i="8" s="1"/>
  <c r="FI606" i="8"/>
  <c r="FR602" i="8"/>
  <c r="FR604" i="8"/>
  <c r="FR606" i="8"/>
  <c r="GA605" i="8"/>
  <c r="GB605" i="8" s="1"/>
  <c r="FI570" i="8"/>
  <c r="GA576" i="8"/>
  <c r="GB576" i="8" s="1"/>
  <c r="FI596" i="8"/>
  <c r="FI598" i="8"/>
  <c r="FR596" i="8"/>
  <c r="GA594" i="8"/>
  <c r="GB594" i="8" s="1"/>
  <c r="GA596" i="8"/>
  <c r="GB596" i="8" s="1"/>
  <c r="GA209" i="8"/>
  <c r="GB209" i="8" s="1"/>
  <c r="FR580" i="8"/>
  <c r="GA584" i="8"/>
  <c r="GB584" i="8" s="1"/>
  <c r="GA573" i="8"/>
  <c r="GB573" i="8" s="1"/>
  <c r="GA593" i="8"/>
  <c r="GB593" i="8" s="1"/>
  <c r="GA598" i="8"/>
  <c r="GB598" i="8" s="1"/>
  <c r="GA590" i="8"/>
  <c r="GB590" i="8" s="1"/>
  <c r="GA592" i="8"/>
  <c r="GB592" i="8" s="1"/>
  <c r="GA597" i="8"/>
  <c r="GB597" i="8" s="1"/>
  <c r="FR593" i="8"/>
  <c r="FR598" i="8"/>
  <c r="FR590" i="8"/>
  <c r="FR592" i="8"/>
  <c r="FR597" i="8"/>
  <c r="FI594" i="8"/>
  <c r="FI599" i="8"/>
  <c r="FI590" i="8"/>
  <c r="FI592" i="8"/>
  <c r="FI597" i="8"/>
  <c r="GA572" i="8"/>
  <c r="GB572" i="8" s="1"/>
  <c r="GA574" i="8"/>
  <c r="GB574" i="8" s="1"/>
  <c r="GA575" i="8"/>
  <c r="GB575" i="8" s="1"/>
  <c r="FR571" i="8"/>
  <c r="FR573" i="8"/>
  <c r="FR575" i="8"/>
  <c r="FI568" i="8"/>
  <c r="GA621" i="8"/>
  <c r="GB621" i="8" s="1"/>
  <c r="GA618" i="8"/>
  <c r="GB618" i="8" s="1"/>
  <c r="GA620" i="8"/>
  <c r="GB620" i="8" s="1"/>
  <c r="GA608" i="8"/>
  <c r="GB608" i="8" s="1"/>
  <c r="GA613" i="8"/>
  <c r="GB613" i="8" s="1"/>
  <c r="FI622" i="8"/>
  <c r="GA587" i="8"/>
  <c r="GB587" i="8" s="1"/>
  <c r="GA581" i="8"/>
  <c r="GB581" i="8" s="1"/>
  <c r="FR586" i="8"/>
  <c r="FR585" i="8"/>
  <c r="FR579" i="8"/>
  <c r="FR578" i="8"/>
  <c r="FR211" i="8"/>
  <c r="FI211" i="8"/>
  <c r="GA202" i="8"/>
  <c r="GB202" i="8" s="1"/>
  <c r="GA204" i="8"/>
  <c r="GB204" i="8" s="1"/>
  <c r="FI202" i="8"/>
  <c r="FI204" i="8"/>
  <c r="FI209" i="8"/>
  <c r="BC211" i="8" l="1"/>
  <c r="BC206" i="8"/>
  <c r="BD206" i="8"/>
  <c r="BD210" i="8"/>
  <c r="BC210" i="8"/>
  <c r="DN206" i="8"/>
  <c r="DG206" i="8"/>
  <c r="DF206" i="8"/>
  <c r="DN210" i="8"/>
  <c r="DG210" i="8"/>
  <c r="DF210" i="8"/>
  <c r="BD208" i="8"/>
  <c r="BC208" i="8"/>
  <c r="BD209" i="8"/>
  <c r="BC209" i="8"/>
  <c r="DF211" i="8"/>
  <c r="DN211" i="8"/>
  <c r="DG211" i="8"/>
  <c r="DN208" i="8"/>
  <c r="DG208" i="8"/>
  <c r="DF208" i="8"/>
  <c r="DF209" i="8"/>
  <c r="DG209" i="8"/>
  <c r="DN209" i="8"/>
  <c r="BM209" i="8"/>
  <c r="BN209" i="8"/>
  <c r="BM208" i="8"/>
  <c r="BN208" i="8"/>
  <c r="BN210" i="8"/>
  <c r="BM210" i="8"/>
  <c r="BN206" i="8"/>
  <c r="BM206" i="8"/>
  <c r="BM211" i="8"/>
  <c r="BN211" i="8"/>
  <c r="BT86" i="8"/>
  <c r="BS86" i="8"/>
  <c r="BT85" i="8"/>
  <c r="BS85" i="8"/>
  <c r="BT84" i="8"/>
  <c r="BS84" i="8"/>
  <c r="BT83" i="8"/>
  <c r="BS83" i="8"/>
  <c r="BT82" i="8"/>
  <c r="BS82" i="8"/>
  <c r="BT81" i="8"/>
  <c r="BS81" i="8"/>
  <c r="BT80" i="8"/>
  <c r="BS80" i="8"/>
  <c r="FX86" i="8"/>
  <c r="FX84" i="8"/>
  <c r="FX83" i="8"/>
  <c r="FX82" i="8"/>
  <c r="GA81" i="8"/>
  <c r="GB81" i="8" s="1"/>
  <c r="FX80" i="8"/>
  <c r="FX79" i="8"/>
  <c r="FR84" i="8"/>
  <c r="FO84" i="8"/>
  <c r="FO83" i="8"/>
  <c r="FR82" i="8"/>
  <c r="FO82" i="8"/>
  <c r="FR81" i="8"/>
  <c r="FO81" i="8"/>
  <c r="FO80" i="8"/>
  <c r="FO79" i="8"/>
  <c r="FE86" i="8"/>
  <c r="FE85" i="8"/>
  <c r="FF84" i="8"/>
  <c r="FE84" i="8"/>
  <c r="FF83" i="8"/>
  <c r="FE83" i="8"/>
  <c r="FI82" i="8"/>
  <c r="FF82" i="8"/>
  <c r="FE82" i="8"/>
  <c r="FI81" i="8"/>
  <c r="FF81" i="8"/>
  <c r="FE81" i="8"/>
  <c r="FF80" i="8"/>
  <c r="FE80" i="8"/>
  <c r="FF79" i="8"/>
  <c r="BT375" i="8"/>
  <c r="BS375" i="8"/>
  <c r="BT374" i="8"/>
  <c r="BW374" i="8" s="1"/>
  <c r="BL374" i="8" s="1"/>
  <c r="BS374" i="8"/>
  <c r="BT373" i="8"/>
  <c r="BS373" i="8"/>
  <c r="BT372" i="8"/>
  <c r="BW372" i="8" s="1"/>
  <c r="BL372" i="8" s="1"/>
  <c r="BS372" i="8"/>
  <c r="BT371" i="8"/>
  <c r="BW371" i="8" s="1"/>
  <c r="BL371" i="8" s="1"/>
  <c r="BS371" i="8"/>
  <c r="BT370" i="8"/>
  <c r="BS370" i="8"/>
  <c r="BT369" i="8"/>
  <c r="BS369" i="8"/>
  <c r="BT368" i="8"/>
  <c r="BS368" i="8"/>
  <c r="BT367" i="8"/>
  <c r="BS367" i="8"/>
  <c r="BT366" i="8"/>
  <c r="BW366" i="8" s="1"/>
  <c r="BL366" i="8" s="1"/>
  <c r="BS366" i="8"/>
  <c r="BT365" i="8"/>
  <c r="BW365" i="8" s="1"/>
  <c r="BL365" i="8" s="1"/>
  <c r="BS365" i="8"/>
  <c r="FX375" i="8"/>
  <c r="FX374" i="8"/>
  <c r="FX373" i="8"/>
  <c r="GA372" i="8"/>
  <c r="GB372" i="8" s="1"/>
  <c r="FX372" i="8"/>
  <c r="FX371" i="8"/>
  <c r="GA370" i="8"/>
  <c r="GB370" i="8" s="1"/>
  <c r="FX370" i="8"/>
  <c r="FX369" i="8"/>
  <c r="FX368" i="8"/>
  <c r="FX367" i="8"/>
  <c r="GA366" i="8"/>
  <c r="GB366" i="8" s="1"/>
  <c r="FX366" i="8"/>
  <c r="GA365" i="8"/>
  <c r="GB365" i="8" s="1"/>
  <c r="FX365" i="8"/>
  <c r="FO375" i="8"/>
  <c r="FO374" i="8"/>
  <c r="FO373" i="8"/>
  <c r="FR372" i="8"/>
  <c r="FO372" i="8"/>
  <c r="FO371" i="8"/>
  <c r="FR370" i="8"/>
  <c r="FO370" i="8"/>
  <c r="FO369" i="8"/>
  <c r="FO368" i="8"/>
  <c r="FO367" i="8"/>
  <c r="FR366" i="8"/>
  <c r="FO366" i="8"/>
  <c r="FR365" i="8"/>
  <c r="FO365" i="8"/>
  <c r="FI375" i="8"/>
  <c r="FF375" i="8"/>
  <c r="FE375" i="8"/>
  <c r="FF374" i="8"/>
  <c r="FE374" i="8"/>
  <c r="FI373" i="8"/>
  <c r="FF373" i="8"/>
  <c r="FE373" i="8"/>
  <c r="FI372" i="8"/>
  <c r="FF372" i="8"/>
  <c r="FE372" i="8"/>
  <c r="FI371" i="8"/>
  <c r="FF371" i="8"/>
  <c r="FE371" i="8"/>
  <c r="FI370" i="8"/>
  <c r="FF370" i="8"/>
  <c r="FE370" i="8"/>
  <c r="FI369" i="8"/>
  <c r="FF369" i="8"/>
  <c r="FE369" i="8"/>
  <c r="FF368" i="8"/>
  <c r="FE368" i="8"/>
  <c r="FI367" i="8"/>
  <c r="FF367" i="8"/>
  <c r="FE367" i="8"/>
  <c r="FF366" i="8"/>
  <c r="FE366" i="8"/>
  <c r="FF365" i="8"/>
  <c r="FE365" i="8"/>
  <c r="BT95" i="8"/>
  <c r="BW95" i="8" s="1"/>
  <c r="BL95" i="8" s="1"/>
  <c r="BS95" i="8"/>
  <c r="BS90" i="8"/>
  <c r="GA95" i="8"/>
  <c r="GB95" i="8" s="1"/>
  <c r="FX94" i="8"/>
  <c r="FX93" i="8"/>
  <c r="GA92" i="8"/>
  <c r="GB92" i="8" s="1"/>
  <c r="FX92" i="8"/>
  <c r="FX91" i="8"/>
  <c r="FX90" i="8"/>
  <c r="FR95" i="8"/>
  <c r="FO94" i="8"/>
  <c r="FR93" i="8"/>
  <c r="FO93" i="8"/>
  <c r="FR92" i="8"/>
  <c r="FO92" i="8"/>
  <c r="FR91" i="8"/>
  <c r="FO91" i="8"/>
  <c r="FR90" i="8"/>
  <c r="FO90" i="8"/>
  <c r="FI95" i="8"/>
  <c r="FE95" i="8"/>
  <c r="FI94" i="8"/>
  <c r="FF94" i="8"/>
  <c r="FE94" i="8"/>
  <c r="FI93" i="8"/>
  <c r="FF93" i="8"/>
  <c r="FE93" i="8"/>
  <c r="FI92" i="8"/>
  <c r="FF92" i="8"/>
  <c r="FE92" i="8"/>
  <c r="FF91" i="8"/>
  <c r="FE91" i="8"/>
  <c r="FF90" i="8"/>
  <c r="FE90" i="8"/>
  <c r="BT154" i="8"/>
  <c r="BW154" i="8" s="1"/>
  <c r="BL154" i="8" s="1"/>
  <c r="BS154" i="8"/>
  <c r="BT153" i="8"/>
  <c r="BW153" i="8" s="1"/>
  <c r="BL153" i="8" s="1"/>
  <c r="BS153" i="8"/>
  <c r="BT152" i="8"/>
  <c r="BW152" i="8" s="1"/>
  <c r="BL152" i="8" s="1"/>
  <c r="BS152" i="8"/>
  <c r="BT151" i="8"/>
  <c r="BW151" i="8" s="1"/>
  <c r="BL151" i="8" s="1"/>
  <c r="BS151" i="8"/>
  <c r="BT150" i="8"/>
  <c r="BS150" i="8"/>
  <c r="BT149" i="8"/>
  <c r="BW149" i="8" s="1"/>
  <c r="BL149" i="8" s="1"/>
  <c r="BS149" i="8"/>
  <c r="FX154" i="8"/>
  <c r="GA153" i="8"/>
  <c r="GB153" i="8" s="1"/>
  <c r="FX153" i="8"/>
  <c r="GA152" i="8"/>
  <c r="GB152" i="8" s="1"/>
  <c r="GA151" i="8"/>
  <c r="GB151" i="8" s="1"/>
  <c r="FX151" i="8"/>
  <c r="FX150" i="8"/>
  <c r="GA149" i="8"/>
  <c r="GB149" i="8" s="1"/>
  <c r="FX149" i="8"/>
  <c r="FR154" i="8"/>
  <c r="FO153" i="8"/>
  <c r="FR152" i="8"/>
  <c r="FR151" i="8"/>
  <c r="FO151" i="8"/>
  <c r="FO150" i="8"/>
  <c r="FO149" i="8"/>
  <c r="FE154" i="8"/>
  <c r="FF153" i="8"/>
  <c r="FE153" i="8"/>
  <c r="FI152" i="8"/>
  <c r="FE152" i="8"/>
  <c r="FI151" i="8"/>
  <c r="FF151" i="8"/>
  <c r="FE151" i="8"/>
  <c r="FF150" i="8"/>
  <c r="FE150" i="8"/>
  <c r="FF149" i="8"/>
  <c r="FE149" i="8"/>
  <c r="BT139" i="8"/>
  <c r="BS139" i="8"/>
  <c r="BT138" i="8"/>
  <c r="BS138" i="8"/>
  <c r="BT137" i="8"/>
  <c r="BS137" i="8"/>
  <c r="BT136" i="8"/>
  <c r="BS136" i="8"/>
  <c r="BT135" i="8"/>
  <c r="BS135" i="8"/>
  <c r="BT134" i="8"/>
  <c r="BS134" i="8"/>
  <c r="BT133" i="8"/>
  <c r="BS133" i="8"/>
  <c r="BT132" i="8"/>
  <c r="BS132" i="8"/>
  <c r="GA139" i="8"/>
  <c r="GB139" i="8" s="1"/>
  <c r="FX139" i="8"/>
  <c r="FX138" i="8"/>
  <c r="GA137" i="8"/>
  <c r="GB137" i="8" s="1"/>
  <c r="FX137" i="8"/>
  <c r="GA136" i="8"/>
  <c r="GB136" i="8" s="1"/>
  <c r="FX136" i="8"/>
  <c r="FX135" i="8"/>
  <c r="FX134" i="8"/>
  <c r="FX133" i="8"/>
  <c r="FX132" i="8"/>
  <c r="FR139" i="8"/>
  <c r="FO139" i="8"/>
  <c r="FR138" i="8"/>
  <c r="FO138" i="8"/>
  <c r="FR137" i="8"/>
  <c r="FO137" i="8"/>
  <c r="FR136" i="8"/>
  <c r="FO136" i="8"/>
  <c r="FO135" i="8"/>
  <c r="FR134" i="8"/>
  <c r="FO134" i="8"/>
  <c r="FR133" i="8"/>
  <c r="FO133" i="8"/>
  <c r="FR132" i="8"/>
  <c r="FO132" i="8"/>
  <c r="FF139" i="8"/>
  <c r="FE139" i="8"/>
  <c r="FF138" i="8"/>
  <c r="FE138" i="8"/>
  <c r="FI137" i="8"/>
  <c r="FF137" i="8"/>
  <c r="FE137" i="8"/>
  <c r="FI136" i="8"/>
  <c r="FF136" i="8"/>
  <c r="FE136" i="8"/>
  <c r="FF135" i="8"/>
  <c r="FE135" i="8"/>
  <c r="FF134" i="8"/>
  <c r="FE134" i="8"/>
  <c r="FF133" i="8"/>
  <c r="FE133" i="8"/>
  <c r="FI132" i="8"/>
  <c r="FF132" i="8"/>
  <c r="FE132" i="8"/>
  <c r="BT148" i="8"/>
  <c r="BS148" i="8"/>
  <c r="BT147" i="8"/>
  <c r="BW147" i="8" s="1"/>
  <c r="BL147" i="8" s="1"/>
  <c r="BS147" i="8"/>
  <c r="BT146" i="8"/>
  <c r="BS146" i="8"/>
  <c r="BT145" i="8"/>
  <c r="BW145" i="8" s="1"/>
  <c r="BL145" i="8" s="1"/>
  <c r="BS145" i="8"/>
  <c r="BT144" i="8"/>
  <c r="BW144" i="8" s="1"/>
  <c r="BL144" i="8" s="1"/>
  <c r="BS144" i="8"/>
  <c r="BT143" i="8"/>
  <c r="BS143" i="8"/>
  <c r="BT142" i="8"/>
  <c r="BS142" i="8"/>
  <c r="BT141" i="8"/>
  <c r="BW141" i="8" s="1"/>
  <c r="BL141" i="8" s="1"/>
  <c r="BS141" i="8"/>
  <c r="FX147" i="8"/>
  <c r="GA146" i="8"/>
  <c r="GB146" i="8" s="1"/>
  <c r="FX146" i="8"/>
  <c r="GA145" i="8"/>
  <c r="GB145" i="8" s="1"/>
  <c r="FX145" i="8"/>
  <c r="FX144" i="8"/>
  <c r="FX143" i="8"/>
  <c r="FX142" i="8"/>
  <c r="GA141" i="8"/>
  <c r="GB141" i="8" s="1"/>
  <c r="FX141" i="8"/>
  <c r="GA140" i="8"/>
  <c r="GB140" i="8" s="1"/>
  <c r="FX140" i="8"/>
  <c r="FR148" i="8"/>
  <c r="FO147" i="8"/>
  <c r="FR146" i="8"/>
  <c r="FO146" i="8"/>
  <c r="FR145" i="8"/>
  <c r="FO145" i="8"/>
  <c r="FO143" i="8"/>
  <c r="FO142" i="8"/>
  <c r="FO141" i="8"/>
  <c r="FO140" i="8"/>
  <c r="FE148" i="8"/>
  <c r="FF147" i="8"/>
  <c r="FE147" i="8"/>
  <c r="FI146" i="8"/>
  <c r="FF146" i="8"/>
  <c r="FE146" i="8"/>
  <c r="FI145" i="8"/>
  <c r="FF145" i="8"/>
  <c r="FE145" i="8"/>
  <c r="FE144" i="8"/>
  <c r="FF143" i="8"/>
  <c r="FE143" i="8"/>
  <c r="FF142" i="8"/>
  <c r="FE142" i="8"/>
  <c r="FF141" i="8"/>
  <c r="FE141" i="8"/>
  <c r="FF140" i="8"/>
  <c r="FE140" i="8"/>
  <c r="BT140" i="8"/>
  <c r="BS140" i="8"/>
  <c r="BT124" i="8"/>
  <c r="BS124" i="8"/>
  <c r="BT123" i="8"/>
  <c r="BS123" i="8"/>
  <c r="BT122" i="8"/>
  <c r="BS122" i="8"/>
  <c r="BT121" i="8"/>
  <c r="BS121" i="8"/>
  <c r="BT120" i="8"/>
  <c r="BS120" i="8"/>
  <c r="BT119" i="8"/>
  <c r="BS119" i="8"/>
  <c r="BT118" i="8"/>
  <c r="BS118" i="8"/>
  <c r="BT117" i="8"/>
  <c r="BS117" i="8"/>
  <c r="BT116" i="8"/>
  <c r="BS116" i="8"/>
  <c r="BT115" i="8"/>
  <c r="BS115" i="8"/>
  <c r="BT114" i="8"/>
  <c r="BS114" i="8"/>
  <c r="BT113" i="8"/>
  <c r="BS113" i="8"/>
  <c r="BT112" i="8"/>
  <c r="BS112" i="8"/>
  <c r="BT111" i="8"/>
  <c r="BW111" i="8" s="1"/>
  <c r="BL111" i="8" s="1"/>
  <c r="BS111" i="8"/>
  <c r="BT110" i="8"/>
  <c r="BW110" i="8" s="1"/>
  <c r="BL110" i="8" s="1"/>
  <c r="BS110" i="8"/>
  <c r="BT109" i="8"/>
  <c r="BS109" i="8"/>
  <c r="BT108" i="8"/>
  <c r="BS108" i="8"/>
  <c r="BT107" i="8"/>
  <c r="BS107" i="8"/>
  <c r="BT106" i="8"/>
  <c r="BS106" i="8"/>
  <c r="BT105" i="8"/>
  <c r="BW105" i="8" s="1"/>
  <c r="BL105" i="8" s="1"/>
  <c r="BS105" i="8"/>
  <c r="GA124" i="8"/>
  <c r="GB124" i="8" s="1"/>
  <c r="FX123" i="8"/>
  <c r="FX122" i="8"/>
  <c r="GA121" i="8"/>
  <c r="GB121" i="8" s="1"/>
  <c r="FX121" i="8"/>
  <c r="GA120" i="8"/>
  <c r="GB120" i="8" s="1"/>
  <c r="FX120" i="8"/>
  <c r="GA119" i="8"/>
  <c r="GB119" i="8" s="1"/>
  <c r="FX119" i="8"/>
  <c r="GA118" i="8"/>
  <c r="GB118" i="8" s="1"/>
  <c r="FX118" i="8"/>
  <c r="FX117" i="8"/>
  <c r="GA116" i="8"/>
  <c r="GB116" i="8" s="1"/>
  <c r="FX115" i="8"/>
  <c r="FX114" i="8"/>
  <c r="GA113" i="8"/>
  <c r="GB113" i="8" s="1"/>
  <c r="FX112" i="8"/>
  <c r="FX109" i="8"/>
  <c r="GA108" i="8"/>
  <c r="GB108" i="8" s="1"/>
  <c r="FX107" i="8"/>
  <c r="GA106" i="8"/>
  <c r="GB106" i="8" s="1"/>
  <c r="GA105" i="8"/>
  <c r="GB105" i="8" s="1"/>
  <c r="FX105" i="8"/>
  <c r="FR124" i="8"/>
  <c r="FO123" i="8"/>
  <c r="FR122" i="8"/>
  <c r="FO122" i="8"/>
  <c r="FR121" i="8"/>
  <c r="FO121" i="8"/>
  <c r="FR120" i="8"/>
  <c r="FO120" i="8"/>
  <c r="FO119" i="8"/>
  <c r="FO118" i="8"/>
  <c r="FO115" i="8"/>
  <c r="FR114" i="8"/>
  <c r="FO114" i="8"/>
  <c r="FR113" i="8"/>
  <c r="FO112" i="8"/>
  <c r="FO109" i="8"/>
  <c r="FO107" i="8"/>
  <c r="FR106" i="8"/>
  <c r="FR105" i="8"/>
  <c r="FF124" i="8"/>
  <c r="FE124" i="8"/>
  <c r="FI123" i="8"/>
  <c r="FF123" i="8"/>
  <c r="FE123" i="8"/>
  <c r="FI122" i="8"/>
  <c r="FF122" i="8"/>
  <c r="FE122" i="8"/>
  <c r="FI121" i="8"/>
  <c r="FF121" i="8"/>
  <c r="FE121" i="8"/>
  <c r="FF120" i="8"/>
  <c r="FE120" i="8"/>
  <c r="FF119" i="8"/>
  <c r="FE119" i="8"/>
  <c r="FF118" i="8"/>
  <c r="FE118" i="8"/>
  <c r="FF117" i="8"/>
  <c r="FE117" i="8"/>
  <c r="FF116" i="8"/>
  <c r="FE116" i="8"/>
  <c r="FF115" i="8"/>
  <c r="FE115" i="8"/>
  <c r="FI114" i="8"/>
  <c r="FF114" i="8"/>
  <c r="FE114" i="8"/>
  <c r="FI113" i="8"/>
  <c r="FF113" i="8"/>
  <c r="FE113" i="8"/>
  <c r="FF112" i="8"/>
  <c r="FE112" i="8"/>
  <c r="FF111" i="8"/>
  <c r="FE111" i="8"/>
  <c r="FF110" i="8"/>
  <c r="FE110" i="8"/>
  <c r="FI109" i="8"/>
  <c r="FF109" i="8"/>
  <c r="FE109" i="8"/>
  <c r="FI108" i="8"/>
  <c r="FF108" i="8"/>
  <c r="FE108" i="8"/>
  <c r="FI107" i="8"/>
  <c r="FF107" i="8"/>
  <c r="FE107" i="8"/>
  <c r="FI106" i="8"/>
  <c r="FF106" i="8"/>
  <c r="FE106" i="8"/>
  <c r="FI105" i="8"/>
  <c r="FF105" i="8"/>
  <c r="FE105" i="8"/>
  <c r="BT542" i="8"/>
  <c r="BS542" i="8"/>
  <c r="BT541" i="8"/>
  <c r="BS541" i="8"/>
  <c r="BT540" i="8"/>
  <c r="BS540" i="8"/>
  <c r="BT539" i="8"/>
  <c r="BW539" i="8" s="1"/>
  <c r="BL539" i="8" s="1"/>
  <c r="BS539" i="8"/>
  <c r="BT538" i="8"/>
  <c r="BW538" i="8" s="1"/>
  <c r="BL538" i="8" s="1"/>
  <c r="BS538" i="8"/>
  <c r="BT537" i="8"/>
  <c r="BS537" i="8"/>
  <c r="CU540" i="1"/>
  <c r="CW540" i="1" s="1"/>
  <c r="CT540" i="1"/>
  <c r="CS540" i="1"/>
  <c r="CU539" i="1"/>
  <c r="CV539" i="1" s="1"/>
  <c r="CT539" i="1"/>
  <c r="CS539" i="1"/>
  <c r="CU538" i="1"/>
  <c r="CW538" i="1" s="1"/>
  <c r="CT538" i="1"/>
  <c r="CS538" i="1"/>
  <c r="CU537" i="1"/>
  <c r="CW537" i="1" s="1"/>
  <c r="CT537" i="1"/>
  <c r="CS537" i="1"/>
  <c r="CU536" i="1"/>
  <c r="CV536" i="1" s="1"/>
  <c r="CS536" i="1"/>
  <c r="CU535" i="1"/>
  <c r="CW535" i="1" s="1"/>
  <c r="CT535" i="1"/>
  <c r="CS535" i="1"/>
  <c r="CU540" i="5"/>
  <c r="CV540" i="5" s="1"/>
  <c r="CT540" i="5"/>
  <c r="CS540" i="5"/>
  <c r="CU539" i="5"/>
  <c r="CV539" i="5" s="1"/>
  <c r="CT539" i="5"/>
  <c r="CS539" i="5"/>
  <c r="CU538" i="5"/>
  <c r="CW538" i="5" s="1"/>
  <c r="CT538" i="5"/>
  <c r="CS538" i="5"/>
  <c r="CU537" i="5"/>
  <c r="CV537" i="5" s="1"/>
  <c r="CT537" i="5"/>
  <c r="CS537" i="5"/>
  <c r="CU536" i="5"/>
  <c r="CV536" i="5" s="1"/>
  <c r="CS536" i="5"/>
  <c r="CU535" i="5"/>
  <c r="CV535" i="5" s="1"/>
  <c r="CT535" i="5"/>
  <c r="CS535" i="5"/>
  <c r="CU540" i="7"/>
  <c r="CV540" i="7" s="1"/>
  <c r="CT540" i="7"/>
  <c r="CS540" i="7"/>
  <c r="CU539" i="7"/>
  <c r="CW539" i="7" s="1"/>
  <c r="CT539" i="7"/>
  <c r="CS539" i="7"/>
  <c r="CU538" i="7"/>
  <c r="CV538" i="7" s="1"/>
  <c r="CT538" i="7"/>
  <c r="CS538" i="7"/>
  <c r="CU537" i="7"/>
  <c r="CV537" i="7" s="1"/>
  <c r="CT537" i="7"/>
  <c r="CS537" i="7"/>
  <c r="CU536" i="7"/>
  <c r="CV536" i="7" s="1"/>
  <c r="CS536" i="7"/>
  <c r="CU535" i="7"/>
  <c r="CV535" i="7" s="1"/>
  <c r="CT535" i="7"/>
  <c r="CS535" i="7"/>
  <c r="CU540" i="9"/>
  <c r="CW540" i="9" s="1"/>
  <c r="CT540" i="9"/>
  <c r="CS540" i="9"/>
  <c r="CU539" i="9"/>
  <c r="CV539" i="9" s="1"/>
  <c r="CT539" i="9"/>
  <c r="CS539" i="9"/>
  <c r="CU538" i="9"/>
  <c r="CV538" i="9" s="1"/>
  <c r="CT538" i="9"/>
  <c r="CS538" i="9"/>
  <c r="CU537" i="9"/>
  <c r="CW537" i="9" s="1"/>
  <c r="CT537" i="9"/>
  <c r="CS537" i="9"/>
  <c r="CU536" i="9"/>
  <c r="CW536" i="9" s="1"/>
  <c r="CS536" i="9"/>
  <c r="CU535" i="9"/>
  <c r="CW535" i="9" s="1"/>
  <c r="CT535" i="9"/>
  <c r="CS535" i="9"/>
  <c r="FX542" i="8"/>
  <c r="GA541" i="8"/>
  <c r="GB541" i="8" s="1"/>
  <c r="FX541" i="8"/>
  <c r="GA540" i="8"/>
  <c r="GB540" i="8" s="1"/>
  <c r="FX540" i="8"/>
  <c r="FX539" i="8"/>
  <c r="GA538" i="8"/>
  <c r="GB538" i="8" s="1"/>
  <c r="GA537" i="8"/>
  <c r="GB537" i="8" s="1"/>
  <c r="FX537" i="8"/>
  <c r="CL540" i="1"/>
  <c r="CN540" i="1" s="1"/>
  <c r="CK540" i="1"/>
  <c r="CJ540" i="1"/>
  <c r="CL539" i="1"/>
  <c r="CM539" i="1" s="1"/>
  <c r="CK539" i="1"/>
  <c r="CJ539" i="1"/>
  <c r="CL538" i="1"/>
  <c r="CM538" i="1" s="1"/>
  <c r="CK538" i="1"/>
  <c r="CJ538" i="1"/>
  <c r="CL537" i="1"/>
  <c r="CN537" i="1" s="1"/>
  <c r="CK537" i="1"/>
  <c r="CJ537" i="1"/>
  <c r="CL536" i="1"/>
  <c r="CM536" i="1" s="1"/>
  <c r="CK536" i="1"/>
  <c r="CJ536" i="1"/>
  <c r="CL535" i="1"/>
  <c r="CN535" i="1" s="1"/>
  <c r="CK535" i="1"/>
  <c r="CJ535" i="1"/>
  <c r="CL540" i="5"/>
  <c r="CN540" i="5" s="1"/>
  <c r="CK540" i="5"/>
  <c r="CJ540" i="5"/>
  <c r="CL539" i="5"/>
  <c r="CN539" i="5" s="1"/>
  <c r="CK539" i="5"/>
  <c r="CJ539" i="5"/>
  <c r="CL538" i="5"/>
  <c r="CN538" i="5" s="1"/>
  <c r="CK538" i="5"/>
  <c r="CJ538" i="5"/>
  <c r="CL537" i="5"/>
  <c r="CM537" i="5" s="1"/>
  <c r="CK537" i="5"/>
  <c r="CJ537" i="5"/>
  <c r="CL536" i="5"/>
  <c r="CN536" i="5" s="1"/>
  <c r="CK536" i="5"/>
  <c r="CJ536" i="5"/>
  <c r="CL535" i="5"/>
  <c r="CN535" i="5" s="1"/>
  <c r="CK535" i="5"/>
  <c r="CJ535" i="5"/>
  <c r="CL540" i="7"/>
  <c r="CM540" i="7" s="1"/>
  <c r="CK540" i="7"/>
  <c r="CJ540" i="7"/>
  <c r="CL539" i="7"/>
  <c r="CN539" i="7" s="1"/>
  <c r="CK539" i="7"/>
  <c r="CJ539" i="7"/>
  <c r="CL538" i="7"/>
  <c r="CM538" i="7" s="1"/>
  <c r="CK538" i="7"/>
  <c r="CJ538" i="7"/>
  <c r="CL537" i="7"/>
  <c r="CM537" i="7" s="1"/>
  <c r="CK537" i="7"/>
  <c r="CJ537" i="7"/>
  <c r="CL536" i="7"/>
  <c r="CN536" i="7" s="1"/>
  <c r="CK536" i="7"/>
  <c r="CJ536" i="7"/>
  <c r="CL535" i="7"/>
  <c r="CM535" i="7" s="1"/>
  <c r="CK535" i="7"/>
  <c r="CJ535" i="7"/>
  <c r="CL540" i="9"/>
  <c r="CN540" i="9" s="1"/>
  <c r="CK540" i="9"/>
  <c r="CJ540" i="9"/>
  <c r="CL539" i="9"/>
  <c r="CN539" i="9" s="1"/>
  <c r="CK539" i="9"/>
  <c r="CJ539" i="9"/>
  <c r="CL538" i="9"/>
  <c r="CM538" i="9" s="1"/>
  <c r="CK538" i="9"/>
  <c r="CJ538" i="9"/>
  <c r="CL537" i="9"/>
  <c r="CM537" i="9" s="1"/>
  <c r="CK537" i="9"/>
  <c r="CJ537" i="9"/>
  <c r="CL536" i="9"/>
  <c r="CM536" i="9" s="1"/>
  <c r="CK536" i="9"/>
  <c r="CJ536" i="9"/>
  <c r="CL535" i="9"/>
  <c r="CN535" i="9" s="1"/>
  <c r="CK535" i="9"/>
  <c r="CJ535" i="9"/>
  <c r="FR542" i="8"/>
  <c r="FO542" i="8"/>
  <c r="FO541" i="8"/>
  <c r="FO540" i="8"/>
  <c r="FO539" i="8"/>
  <c r="FO538" i="8"/>
  <c r="FO537" i="8"/>
  <c r="CC540" i="1"/>
  <c r="CE540" i="1" s="1"/>
  <c r="CA540" i="1"/>
  <c r="CC539" i="1"/>
  <c r="CD539" i="1" s="1"/>
  <c r="CB539" i="1"/>
  <c r="CA539" i="1"/>
  <c r="CC538" i="1"/>
  <c r="CD538" i="1" s="1"/>
  <c r="CB538" i="1"/>
  <c r="CA538" i="1"/>
  <c r="CC537" i="1"/>
  <c r="CD537" i="1" s="1"/>
  <c r="CB537" i="1"/>
  <c r="CA537" i="1"/>
  <c r="CC536" i="1"/>
  <c r="CD536" i="1" s="1"/>
  <c r="CA536" i="1"/>
  <c r="CC535" i="1"/>
  <c r="CE535" i="1" s="1"/>
  <c r="CB535" i="1"/>
  <c r="CA535" i="1"/>
  <c r="CC540" i="5"/>
  <c r="CD540" i="5" s="1"/>
  <c r="CA540" i="5"/>
  <c r="CC539" i="5"/>
  <c r="CE539" i="5" s="1"/>
  <c r="CB539" i="5"/>
  <c r="CA539" i="5"/>
  <c r="CC538" i="5"/>
  <c r="CE538" i="5" s="1"/>
  <c r="CB538" i="5"/>
  <c r="CA538" i="5"/>
  <c r="CD537" i="5"/>
  <c r="CC537" i="5"/>
  <c r="CE537" i="5" s="1"/>
  <c r="CB537" i="5"/>
  <c r="CA537" i="5"/>
  <c r="CC536" i="5"/>
  <c r="CE536" i="5" s="1"/>
  <c r="CA536" i="5"/>
  <c r="CC535" i="5"/>
  <c r="CE535" i="5" s="1"/>
  <c r="CB535" i="5"/>
  <c r="CA535" i="5"/>
  <c r="CC540" i="7"/>
  <c r="CD540" i="7" s="1"/>
  <c r="CA540" i="7"/>
  <c r="CC539" i="7"/>
  <c r="CD539" i="7" s="1"/>
  <c r="CB539" i="7"/>
  <c r="CA539" i="7"/>
  <c r="CC538" i="7"/>
  <c r="CD538" i="7" s="1"/>
  <c r="CB538" i="7"/>
  <c r="CA538" i="7"/>
  <c r="CC537" i="7"/>
  <c r="CD537" i="7" s="1"/>
  <c r="CB537" i="7"/>
  <c r="CA537" i="7"/>
  <c r="CC536" i="7"/>
  <c r="CD536" i="7" s="1"/>
  <c r="CA536" i="7"/>
  <c r="CC535" i="7"/>
  <c r="CE535" i="7" s="1"/>
  <c r="CB535" i="7"/>
  <c r="CA535" i="7"/>
  <c r="CC540" i="9"/>
  <c r="CD540" i="9" s="1"/>
  <c r="CA540" i="9"/>
  <c r="CC539" i="9"/>
  <c r="CD539" i="9" s="1"/>
  <c r="CB539" i="9"/>
  <c r="CA539" i="9"/>
  <c r="CC538" i="9"/>
  <c r="CD538" i="9" s="1"/>
  <c r="CB538" i="9"/>
  <c r="CA538" i="9"/>
  <c r="CD537" i="9"/>
  <c r="CC537" i="9"/>
  <c r="CE537" i="9" s="1"/>
  <c r="CB537" i="9"/>
  <c r="CA537" i="9"/>
  <c r="CC536" i="9"/>
  <c r="CE536" i="9" s="1"/>
  <c r="CA536" i="9"/>
  <c r="CC535" i="9"/>
  <c r="CE535" i="9" s="1"/>
  <c r="CB535" i="9"/>
  <c r="CA535" i="9"/>
  <c r="FE542" i="8"/>
  <c r="FF541" i="8"/>
  <c r="FE541" i="8"/>
  <c r="FF540" i="8"/>
  <c r="FE540" i="8"/>
  <c r="FF539" i="8"/>
  <c r="FE539" i="8"/>
  <c r="FI538" i="8"/>
  <c r="FE538" i="8"/>
  <c r="FF537" i="8"/>
  <c r="FE537" i="8"/>
  <c r="AZ540" i="1"/>
  <c r="BA537" i="1"/>
  <c r="AZ536" i="1"/>
  <c r="AZ535" i="1"/>
  <c r="AZ538" i="5"/>
  <c r="BA535" i="5"/>
  <c r="BA540" i="7"/>
  <c r="AZ536" i="7"/>
  <c r="BA539" i="9"/>
  <c r="AZ538" i="9"/>
  <c r="AZ537" i="9"/>
  <c r="BB540" i="1"/>
  <c r="BD540" i="1" s="1"/>
  <c r="BA540" i="1"/>
  <c r="BA539" i="1"/>
  <c r="AZ539" i="1"/>
  <c r="BB539" i="1"/>
  <c r="BB538" i="1"/>
  <c r="BB537" i="1"/>
  <c r="BD537" i="1" s="1"/>
  <c r="AZ537" i="1"/>
  <c r="BB536" i="1"/>
  <c r="BD536" i="1" s="1"/>
  <c r="BA535" i="1"/>
  <c r="BB535" i="1"/>
  <c r="BA540" i="5"/>
  <c r="BB539" i="5"/>
  <c r="BD539" i="5" s="1"/>
  <c r="BA539" i="5"/>
  <c r="AZ539" i="5"/>
  <c r="BB538" i="5"/>
  <c r="BD538" i="5" s="1"/>
  <c r="BA538" i="5"/>
  <c r="BA537" i="5"/>
  <c r="AZ537" i="5"/>
  <c r="BB537" i="5"/>
  <c r="BB536" i="5"/>
  <c r="BB535" i="5"/>
  <c r="BC535" i="5" s="1"/>
  <c r="BB540" i="7"/>
  <c r="BD540" i="7" s="1"/>
  <c r="AZ540" i="7"/>
  <c r="BA539" i="7"/>
  <c r="AZ539" i="7"/>
  <c r="BB539" i="7"/>
  <c r="BB538" i="7"/>
  <c r="BB537" i="7"/>
  <c r="BD537" i="7" s="1"/>
  <c r="BA537" i="7"/>
  <c r="AZ537" i="7"/>
  <c r="BB536" i="7"/>
  <c r="BD536" i="7" s="1"/>
  <c r="BA536" i="7"/>
  <c r="BA535" i="7"/>
  <c r="AZ535" i="7"/>
  <c r="BB535" i="7"/>
  <c r="BB540" i="9"/>
  <c r="BB539" i="9"/>
  <c r="BC539" i="9" s="1"/>
  <c r="BB538" i="9"/>
  <c r="BD538" i="9" s="1"/>
  <c r="BA537" i="9"/>
  <c r="BB537" i="9"/>
  <c r="BB536" i="9"/>
  <c r="BB535" i="9"/>
  <c r="BC535" i="9" s="1"/>
  <c r="BA535" i="9"/>
  <c r="AZ535" i="9"/>
  <c r="BM540" i="1"/>
  <c r="BL540" i="1"/>
  <c r="BM539" i="1"/>
  <c r="BL539" i="1"/>
  <c r="BM538" i="1"/>
  <c r="BL538" i="1"/>
  <c r="BM537" i="1"/>
  <c r="BL537" i="1"/>
  <c r="BM540" i="5"/>
  <c r="BL540" i="5"/>
  <c r="BM539" i="5"/>
  <c r="BL539" i="5"/>
  <c r="BM538" i="5"/>
  <c r="BL538" i="5"/>
  <c r="BM537" i="5"/>
  <c r="BL537" i="5"/>
  <c r="BM540" i="7"/>
  <c r="BL540" i="7"/>
  <c r="BM539" i="7"/>
  <c r="BL539" i="7"/>
  <c r="BM538" i="7"/>
  <c r="BL538" i="7"/>
  <c r="BM537" i="7"/>
  <c r="BL537" i="7"/>
  <c r="BM540" i="9"/>
  <c r="BL540" i="9"/>
  <c r="BM539" i="9"/>
  <c r="BL539" i="9"/>
  <c r="BM538" i="9"/>
  <c r="BL538" i="9"/>
  <c r="BM537" i="9"/>
  <c r="BL537" i="9"/>
  <c r="BT547" i="8"/>
  <c r="BS547" i="8"/>
  <c r="BT546" i="8"/>
  <c r="BW546" i="8" s="1"/>
  <c r="BL546" i="8" s="1"/>
  <c r="BS546" i="8"/>
  <c r="BT545" i="8"/>
  <c r="BW545" i="8" s="1"/>
  <c r="BL545" i="8" s="1"/>
  <c r="BS545" i="8"/>
  <c r="BT544" i="8"/>
  <c r="BW544" i="8" s="1"/>
  <c r="BL544" i="8" s="1"/>
  <c r="BS544" i="8"/>
  <c r="BT543" i="8"/>
  <c r="BW543" i="8" s="1"/>
  <c r="BL543" i="8" s="1"/>
  <c r="BS543" i="8"/>
  <c r="GA547" i="8"/>
  <c r="GB547" i="8" s="1"/>
  <c r="FX546" i="8"/>
  <c r="FX545" i="8"/>
  <c r="GA544" i="8"/>
  <c r="GB544" i="8" s="1"/>
  <c r="FX544" i="8"/>
  <c r="GA543" i="8"/>
  <c r="GB543" i="8" s="1"/>
  <c r="FX543" i="8"/>
  <c r="FR547" i="8"/>
  <c r="FR546" i="8"/>
  <c r="FO546" i="8"/>
  <c r="FR545" i="8"/>
  <c r="FO545" i="8"/>
  <c r="FO544" i="8"/>
  <c r="FO543" i="8"/>
  <c r="FE547" i="8"/>
  <c r="FI546" i="8"/>
  <c r="FF546" i="8"/>
  <c r="FE546" i="8"/>
  <c r="FF545" i="8"/>
  <c r="FE545" i="8"/>
  <c r="FE544" i="8"/>
  <c r="FI543" i="8"/>
  <c r="FF543" i="8"/>
  <c r="FE543" i="8"/>
  <c r="FF651" i="8"/>
  <c r="FF650" i="8"/>
  <c r="FF649" i="8"/>
  <c r="FX652" i="8"/>
  <c r="FX651" i="8"/>
  <c r="FX650" i="8"/>
  <c r="FX649" i="8"/>
  <c r="FO651" i="8"/>
  <c r="FO650" i="8"/>
  <c r="FO649" i="8"/>
  <c r="GA650" i="8"/>
  <c r="GB650" i="8" s="1"/>
  <c r="GA649" i="8"/>
  <c r="GB649" i="8" s="1"/>
  <c r="FR653" i="8"/>
  <c r="FR651" i="8"/>
  <c r="FR649" i="8"/>
  <c r="FE653" i="8"/>
  <c r="FE652" i="8"/>
  <c r="FE651" i="8"/>
  <c r="FE650" i="8"/>
  <c r="FI649" i="8"/>
  <c r="FE649" i="8"/>
  <c r="BC539" i="5" l="1"/>
  <c r="CN536" i="1"/>
  <c r="BC537" i="1"/>
  <c r="CM540" i="9"/>
  <c r="BB147" i="8"/>
  <c r="DE147" i="8"/>
  <c r="BB365" i="8"/>
  <c r="DE365" i="8"/>
  <c r="BB111" i="8"/>
  <c r="DE111" i="8"/>
  <c r="BB544" i="8"/>
  <c r="DE544" i="8"/>
  <c r="BB149" i="8"/>
  <c r="DE149" i="8"/>
  <c r="BB153" i="8"/>
  <c r="DE153" i="8"/>
  <c r="BB372" i="8"/>
  <c r="DE372" i="8"/>
  <c r="DO206" i="8"/>
  <c r="DP206" i="8"/>
  <c r="DW206" i="8"/>
  <c r="BB546" i="8"/>
  <c r="DE546" i="8"/>
  <c r="BB374" i="8"/>
  <c r="DE374" i="8"/>
  <c r="DW208" i="8"/>
  <c r="DP208" i="8"/>
  <c r="DO208" i="8"/>
  <c r="BB545" i="8"/>
  <c r="DE545" i="8"/>
  <c r="BB154" i="8"/>
  <c r="DE154" i="8"/>
  <c r="BB538" i="8"/>
  <c r="DE538" i="8"/>
  <c r="BB110" i="8"/>
  <c r="DE110" i="8"/>
  <c r="BB141" i="8"/>
  <c r="DE141" i="8"/>
  <c r="BB145" i="8"/>
  <c r="DE145" i="8"/>
  <c r="BB151" i="8"/>
  <c r="DE151" i="8"/>
  <c r="BB539" i="8"/>
  <c r="DE539" i="8"/>
  <c r="BB543" i="8"/>
  <c r="DE543" i="8"/>
  <c r="BB152" i="8"/>
  <c r="DE152" i="8"/>
  <c r="BB371" i="8"/>
  <c r="DE371" i="8"/>
  <c r="DW209" i="8"/>
  <c r="DP209" i="8"/>
  <c r="DO209" i="8"/>
  <c r="BB366" i="8"/>
  <c r="DE366" i="8"/>
  <c r="BB105" i="8"/>
  <c r="DE105" i="8"/>
  <c r="BB144" i="8"/>
  <c r="DE144" i="8"/>
  <c r="BB95" i="8"/>
  <c r="DE95" i="8"/>
  <c r="DO211" i="8"/>
  <c r="DP211" i="8"/>
  <c r="DW211" i="8"/>
  <c r="DW210" i="8"/>
  <c r="DO210" i="8"/>
  <c r="DP210" i="8"/>
  <c r="BV140" i="8"/>
  <c r="BW140" i="8"/>
  <c r="BL140" i="8" s="1"/>
  <c r="BU137" i="8"/>
  <c r="BU375" i="8"/>
  <c r="BV83" i="8"/>
  <c r="BW83" i="8"/>
  <c r="BL83" i="8" s="1"/>
  <c r="BU537" i="8"/>
  <c r="BU541" i="8"/>
  <c r="BU109" i="8"/>
  <c r="BU113" i="8"/>
  <c r="BU121" i="8"/>
  <c r="BU140" i="8"/>
  <c r="BU148" i="8"/>
  <c r="BV132" i="8"/>
  <c r="BW132" i="8"/>
  <c r="BL132" i="8" s="1"/>
  <c r="BV136" i="8"/>
  <c r="BW136" i="8"/>
  <c r="BL136" i="8" s="1"/>
  <c r="BU83" i="8"/>
  <c r="BV540" i="8"/>
  <c r="BW540" i="8"/>
  <c r="BL540" i="8" s="1"/>
  <c r="BV108" i="8"/>
  <c r="BW108" i="8"/>
  <c r="BL108" i="8" s="1"/>
  <c r="BV112" i="8"/>
  <c r="BW112" i="8"/>
  <c r="BL112" i="8" s="1"/>
  <c r="BV116" i="8"/>
  <c r="BW116" i="8"/>
  <c r="BL116" i="8" s="1"/>
  <c r="BV120" i="8"/>
  <c r="BW120" i="8"/>
  <c r="BL120" i="8" s="1"/>
  <c r="BV124" i="8"/>
  <c r="BW124" i="8"/>
  <c r="BL124" i="8" s="1"/>
  <c r="BV143" i="8"/>
  <c r="BW143" i="8"/>
  <c r="BL143" i="8" s="1"/>
  <c r="BY147" i="8"/>
  <c r="BX147" i="8"/>
  <c r="BU132" i="8"/>
  <c r="BU136" i="8"/>
  <c r="BU90" i="8"/>
  <c r="BV90" i="8"/>
  <c r="BV82" i="8"/>
  <c r="BW82" i="8"/>
  <c r="BL82" i="8" s="1"/>
  <c r="BV86" i="8"/>
  <c r="BW86" i="8"/>
  <c r="BL86" i="8" s="1"/>
  <c r="BV537" i="8"/>
  <c r="BW537" i="8"/>
  <c r="BL537" i="8" s="1"/>
  <c r="BV121" i="8"/>
  <c r="BW121" i="8"/>
  <c r="BL121" i="8" s="1"/>
  <c r="BV148" i="8"/>
  <c r="BW148" i="8"/>
  <c r="BL148" i="8" s="1"/>
  <c r="BU112" i="8"/>
  <c r="BU124" i="8"/>
  <c r="BU143" i="8"/>
  <c r="BV135" i="8"/>
  <c r="BW135" i="8"/>
  <c r="BL135" i="8" s="1"/>
  <c r="BY111" i="8"/>
  <c r="BX111" i="8"/>
  <c r="BV123" i="8"/>
  <c r="BW123" i="8"/>
  <c r="BL123" i="8" s="1"/>
  <c r="BV85" i="8"/>
  <c r="BW85" i="8"/>
  <c r="BL85" i="8" s="1"/>
  <c r="BU123" i="8"/>
  <c r="BU142" i="8"/>
  <c r="BU146" i="8"/>
  <c r="BV134" i="8"/>
  <c r="BW134" i="8"/>
  <c r="BL134" i="8" s="1"/>
  <c r="BV138" i="8"/>
  <c r="BW138" i="8"/>
  <c r="BL138" i="8" s="1"/>
  <c r="BU81" i="8"/>
  <c r="BU85" i="8"/>
  <c r="BU135" i="8"/>
  <c r="BU107" i="8"/>
  <c r="BU115" i="8"/>
  <c r="BU119" i="8"/>
  <c r="BV541" i="8"/>
  <c r="BW541" i="8"/>
  <c r="BL541" i="8" s="1"/>
  <c r="BV113" i="8"/>
  <c r="BW113" i="8"/>
  <c r="BL113" i="8" s="1"/>
  <c r="BU133" i="8"/>
  <c r="BU108" i="8"/>
  <c r="BU116" i="8"/>
  <c r="BV139" i="8"/>
  <c r="BW139" i="8"/>
  <c r="BL139" i="8" s="1"/>
  <c r="BU86" i="8"/>
  <c r="BX539" i="8"/>
  <c r="BY539" i="8"/>
  <c r="BV115" i="8"/>
  <c r="BW115" i="8"/>
  <c r="BL115" i="8" s="1"/>
  <c r="BV142" i="8"/>
  <c r="BW142" i="8"/>
  <c r="BL142" i="8" s="1"/>
  <c r="BX538" i="8"/>
  <c r="BY538" i="8"/>
  <c r="BV542" i="8"/>
  <c r="BW542" i="8"/>
  <c r="BL542" i="8" s="1"/>
  <c r="BV106" i="8"/>
  <c r="BW106" i="8"/>
  <c r="BL106" i="8" s="1"/>
  <c r="BX110" i="8"/>
  <c r="BY110" i="8"/>
  <c r="BV114" i="8"/>
  <c r="BW114" i="8"/>
  <c r="BL114" i="8" s="1"/>
  <c r="BV118" i="8"/>
  <c r="BW118" i="8"/>
  <c r="BL118" i="8" s="1"/>
  <c r="BV122" i="8"/>
  <c r="BW122" i="8"/>
  <c r="BL122" i="8" s="1"/>
  <c r="BY141" i="8"/>
  <c r="BX141" i="8"/>
  <c r="BY145" i="8"/>
  <c r="BX145" i="8"/>
  <c r="BU134" i="8"/>
  <c r="BU138" i="8"/>
  <c r="BV80" i="8"/>
  <c r="BW80" i="8"/>
  <c r="BL80" i="8" s="1"/>
  <c r="BV84" i="8"/>
  <c r="BW84" i="8"/>
  <c r="BL84" i="8" s="1"/>
  <c r="BU139" i="8"/>
  <c r="BU547" i="8"/>
  <c r="BV109" i="8"/>
  <c r="BW109" i="8"/>
  <c r="BL109" i="8" s="1"/>
  <c r="BU540" i="8"/>
  <c r="BU120" i="8"/>
  <c r="BU82" i="8"/>
  <c r="BV107" i="8"/>
  <c r="BW107" i="8"/>
  <c r="BL107" i="8" s="1"/>
  <c r="BV119" i="8"/>
  <c r="BW119" i="8"/>
  <c r="BL119" i="8" s="1"/>
  <c r="BV146" i="8"/>
  <c r="BW146" i="8"/>
  <c r="BL146" i="8" s="1"/>
  <c r="BV81" i="8"/>
  <c r="BW81" i="8"/>
  <c r="BL81" i="8" s="1"/>
  <c r="BV547" i="8"/>
  <c r="BW547" i="8"/>
  <c r="BL547" i="8" s="1"/>
  <c r="BU542" i="8"/>
  <c r="BV133" i="8"/>
  <c r="BW133" i="8"/>
  <c r="BL133" i="8" s="1"/>
  <c r="BV137" i="8"/>
  <c r="BW137" i="8"/>
  <c r="BL137" i="8" s="1"/>
  <c r="BX152" i="8"/>
  <c r="BY152" i="8"/>
  <c r="BV375" i="8"/>
  <c r="BW375" i="8"/>
  <c r="BL375" i="8" s="1"/>
  <c r="BU80" i="8"/>
  <c r="BU84" i="8"/>
  <c r="BU106" i="8"/>
  <c r="BU114" i="8"/>
  <c r="BU118" i="8"/>
  <c r="BU122" i="8"/>
  <c r="BY374" i="8"/>
  <c r="BX374" i="8"/>
  <c r="BU373" i="8"/>
  <c r="BW373" i="8"/>
  <c r="BL373" i="8" s="1"/>
  <c r="BV373" i="8"/>
  <c r="BY372" i="8"/>
  <c r="BX372" i="8"/>
  <c r="BX371" i="8"/>
  <c r="BY371" i="8"/>
  <c r="BU370" i="8"/>
  <c r="BV370" i="8"/>
  <c r="BW370" i="8"/>
  <c r="BL370" i="8" s="1"/>
  <c r="BU369" i="8"/>
  <c r="BV369" i="8"/>
  <c r="BW369" i="8"/>
  <c r="BL369" i="8" s="1"/>
  <c r="BU368" i="8"/>
  <c r="BV368" i="8"/>
  <c r="BW368" i="8"/>
  <c r="BL368" i="8" s="1"/>
  <c r="BU367" i="8"/>
  <c r="BV367" i="8"/>
  <c r="BW367" i="8"/>
  <c r="BL367" i="8" s="1"/>
  <c r="BY366" i="8"/>
  <c r="BX366" i="8"/>
  <c r="BX365" i="8"/>
  <c r="BY365" i="8"/>
  <c r="BV374" i="8"/>
  <c r="BU374" i="8"/>
  <c r="BU372" i="8"/>
  <c r="BV372" i="8"/>
  <c r="BV371" i="8"/>
  <c r="BU371" i="8"/>
  <c r="BU366" i="8"/>
  <c r="BV366" i="8"/>
  <c r="BU365" i="8"/>
  <c r="BV365" i="8"/>
  <c r="BU538" i="8"/>
  <c r="BV538" i="8"/>
  <c r="BU539" i="8"/>
  <c r="BV539" i="8"/>
  <c r="BX95" i="8"/>
  <c r="BY95" i="8"/>
  <c r="BU95" i="8"/>
  <c r="BV95" i="8"/>
  <c r="BV147" i="8"/>
  <c r="BU147" i="8"/>
  <c r="BU145" i="8"/>
  <c r="BV145" i="8"/>
  <c r="BV141" i="8"/>
  <c r="BU141" i="8"/>
  <c r="BX144" i="8"/>
  <c r="BY144" i="8"/>
  <c r="BU144" i="8"/>
  <c r="BV144" i="8"/>
  <c r="BX154" i="8"/>
  <c r="BY154" i="8"/>
  <c r="BY153" i="8"/>
  <c r="BX153" i="8"/>
  <c r="BX151" i="8"/>
  <c r="BY151" i="8"/>
  <c r="BW150" i="8"/>
  <c r="BL150" i="8" s="1"/>
  <c r="BU150" i="8"/>
  <c r="BV150" i="8"/>
  <c r="BY149" i="8"/>
  <c r="BX149" i="8"/>
  <c r="BU154" i="8"/>
  <c r="BV154" i="8"/>
  <c r="BU153" i="8"/>
  <c r="BV153" i="8"/>
  <c r="BU152" i="8"/>
  <c r="BV152" i="8"/>
  <c r="BU151" i="8"/>
  <c r="BV151" i="8"/>
  <c r="BU149" i="8"/>
  <c r="BV149" i="8"/>
  <c r="BW117" i="8"/>
  <c r="BL117" i="8" s="1"/>
  <c r="BU117" i="8"/>
  <c r="BV117" i="8"/>
  <c r="BY105" i="8"/>
  <c r="BX105" i="8"/>
  <c r="BU111" i="8"/>
  <c r="BV111" i="8"/>
  <c r="BV110" i="8"/>
  <c r="BU110" i="8"/>
  <c r="BV105" i="8"/>
  <c r="BU105" i="8"/>
  <c r="BX546" i="8"/>
  <c r="BY546" i="8"/>
  <c r="BU546" i="8"/>
  <c r="BV546" i="8"/>
  <c r="BY545" i="8"/>
  <c r="BX545" i="8"/>
  <c r="BV545" i="8"/>
  <c r="BU545" i="8"/>
  <c r="BX544" i="8"/>
  <c r="BY544" i="8"/>
  <c r="BU544" i="8"/>
  <c r="BV544" i="8"/>
  <c r="BX543" i="8"/>
  <c r="BY543" i="8"/>
  <c r="BU543" i="8"/>
  <c r="BV543" i="8"/>
  <c r="BC538" i="9"/>
  <c r="CD535" i="9"/>
  <c r="CE540" i="7"/>
  <c r="CD539" i="5"/>
  <c r="CD535" i="1"/>
  <c r="CD540" i="1"/>
  <c r="CM535" i="9"/>
  <c r="CM536" i="5"/>
  <c r="CM540" i="5"/>
  <c r="CV536" i="9"/>
  <c r="CV537" i="9"/>
  <c r="CW540" i="7"/>
  <c r="FI547" i="8"/>
  <c r="CM538" i="5"/>
  <c r="CW539" i="9"/>
  <c r="BC540" i="1"/>
  <c r="CD536" i="5"/>
  <c r="CD538" i="5"/>
  <c r="CM539" i="5"/>
  <c r="CM535" i="1"/>
  <c r="CE540" i="5"/>
  <c r="CE536" i="1"/>
  <c r="CN538" i="7"/>
  <c r="CE539" i="7"/>
  <c r="CD535" i="5"/>
  <c r="CN540" i="7"/>
  <c r="CW536" i="7"/>
  <c r="FI650" i="8"/>
  <c r="CM536" i="7"/>
  <c r="CW538" i="7"/>
  <c r="CW537" i="5"/>
  <c r="CV538" i="1"/>
  <c r="FI651" i="8"/>
  <c r="CW537" i="7"/>
  <c r="CV540" i="1"/>
  <c r="BC537" i="7"/>
  <c r="BD535" i="5"/>
  <c r="BC536" i="1"/>
  <c r="CM539" i="7"/>
  <c r="FR117" i="8"/>
  <c r="GA539" i="8"/>
  <c r="GB539" i="8" s="1"/>
  <c r="FR119" i="8"/>
  <c r="FI140" i="8"/>
  <c r="GA91" i="8"/>
  <c r="GB91" i="8" s="1"/>
  <c r="BD535" i="9"/>
  <c r="BD539" i="9"/>
  <c r="CE539" i="9"/>
  <c r="CN537" i="9"/>
  <c r="CN537" i="7"/>
  <c r="CN538" i="1"/>
  <c r="CW535" i="7"/>
  <c r="CW539" i="5"/>
  <c r="GA109" i="8"/>
  <c r="GB109" i="8" s="1"/>
  <c r="BC536" i="7"/>
  <c r="CD535" i="7"/>
  <c r="CM540" i="1"/>
  <c r="CV535" i="1"/>
  <c r="FR111" i="8"/>
  <c r="GA90" i="8"/>
  <c r="GB90" i="8" s="1"/>
  <c r="FR544" i="8"/>
  <c r="BC538" i="5"/>
  <c r="CD536" i="9"/>
  <c r="CN538" i="9"/>
  <c r="CW538" i="9"/>
  <c r="CW536" i="5"/>
  <c r="FI135" i="8"/>
  <c r="CE540" i="9"/>
  <c r="CE536" i="7"/>
  <c r="CE539" i="1"/>
  <c r="CN536" i="9"/>
  <c r="FI112" i="8"/>
  <c r="GA122" i="8"/>
  <c r="GB122" i="8" s="1"/>
  <c r="FI139" i="8"/>
  <c r="GA651" i="8"/>
  <c r="GB651" i="8" s="1"/>
  <c r="BC540" i="7"/>
  <c r="CW536" i="1"/>
  <c r="FR135" i="8"/>
  <c r="FI653" i="8"/>
  <c r="FR112" i="8"/>
  <c r="FR116" i="8"/>
  <c r="FI141" i="8"/>
  <c r="FR150" i="8"/>
  <c r="FI545" i="8"/>
  <c r="FI91" i="8"/>
  <c r="FR368" i="8"/>
  <c r="FI83" i="8"/>
  <c r="FI85" i="8"/>
  <c r="FI652" i="8"/>
  <c r="FI537" i="8"/>
  <c r="FI117" i="8"/>
  <c r="FR109" i="8"/>
  <c r="FR144" i="8"/>
  <c r="GA144" i="8"/>
  <c r="GB144" i="8" s="1"/>
  <c r="FI150" i="8"/>
  <c r="FI84" i="8"/>
  <c r="FR86" i="8"/>
  <c r="GA82" i="8"/>
  <c r="GB82" i="8" s="1"/>
  <c r="FR141" i="8"/>
  <c r="GA135" i="8"/>
  <c r="GB135" i="8" s="1"/>
  <c r="FR367" i="8"/>
  <c r="FR373" i="8"/>
  <c r="FR375" i="8"/>
  <c r="FI86" i="8"/>
  <c r="GA80" i="8"/>
  <c r="GB80" i="8" s="1"/>
  <c r="FI368" i="8"/>
  <c r="GA653" i="8"/>
  <c r="GB653" i="8" s="1"/>
  <c r="GA545" i="8"/>
  <c r="GB545" i="8" s="1"/>
  <c r="FI542" i="8"/>
  <c r="FR537" i="8"/>
  <c r="FI116" i="8"/>
  <c r="FI124" i="8"/>
  <c r="FR108" i="8"/>
  <c r="GA111" i="8"/>
  <c r="GB111" i="8" s="1"/>
  <c r="GA117" i="8"/>
  <c r="GB117" i="8" s="1"/>
  <c r="FR140" i="8"/>
  <c r="GA148" i="8"/>
  <c r="GB148" i="8" s="1"/>
  <c r="FR149" i="8"/>
  <c r="FI366" i="8"/>
  <c r="FI80" i="8"/>
  <c r="FI120" i="8"/>
  <c r="FI147" i="8"/>
  <c r="GA368" i="8"/>
  <c r="GB368" i="8" s="1"/>
  <c r="FR80" i="8"/>
  <c r="GA652" i="8"/>
  <c r="GB652" i="8" s="1"/>
  <c r="GA546" i="8"/>
  <c r="GB546" i="8" s="1"/>
  <c r="FI541" i="8"/>
  <c r="FR538" i="8"/>
  <c r="FR540" i="8"/>
  <c r="GA112" i="8"/>
  <c r="GB112" i="8" s="1"/>
  <c r="GA114" i="8"/>
  <c r="GB114" i="8" s="1"/>
  <c r="FR650" i="8"/>
  <c r="FR652" i="8"/>
  <c r="GA542" i="8"/>
  <c r="GB542" i="8" s="1"/>
  <c r="FI115" i="8"/>
  <c r="GA110" i="8"/>
  <c r="GB110" i="8" s="1"/>
  <c r="FI144" i="8"/>
  <c r="FI148" i="8"/>
  <c r="GA132" i="8"/>
  <c r="GB132" i="8" s="1"/>
  <c r="FI154" i="8"/>
  <c r="GA154" i="8"/>
  <c r="GB154" i="8" s="1"/>
  <c r="FR94" i="8"/>
  <c r="GA94" i="8"/>
  <c r="GB94" i="8" s="1"/>
  <c r="FI365" i="8"/>
  <c r="FI374" i="8"/>
  <c r="GA367" i="8"/>
  <c r="GB367" i="8" s="1"/>
  <c r="GA373" i="8"/>
  <c r="GB373" i="8" s="1"/>
  <c r="GA375" i="8"/>
  <c r="GB375" i="8" s="1"/>
  <c r="GA86" i="8"/>
  <c r="GB86" i="8" s="1"/>
  <c r="GA138" i="8"/>
  <c r="GB138" i="8" s="1"/>
  <c r="FR85" i="8"/>
  <c r="GA79" i="8"/>
  <c r="GB79" i="8" s="1"/>
  <c r="GA84" i="8"/>
  <c r="GB84" i="8" s="1"/>
  <c r="GA85" i="8"/>
  <c r="GB85" i="8" s="1"/>
  <c r="GA83" i="8"/>
  <c r="GB83" i="8" s="1"/>
  <c r="FR79" i="8"/>
  <c r="FR83" i="8"/>
  <c r="FI79" i="8"/>
  <c r="GA371" i="8"/>
  <c r="GB371" i="8" s="1"/>
  <c r="GA374" i="8"/>
  <c r="GB374" i="8" s="1"/>
  <c r="GA369" i="8"/>
  <c r="GB369" i="8" s="1"/>
  <c r="FR371" i="8"/>
  <c r="FR374" i="8"/>
  <c r="FR369" i="8"/>
  <c r="GA93" i="8"/>
  <c r="GB93" i="8" s="1"/>
  <c r="FI90" i="8"/>
  <c r="GA150" i="8"/>
  <c r="GB150" i="8" s="1"/>
  <c r="FR153" i="8"/>
  <c r="FI149" i="8"/>
  <c r="FI153" i="8"/>
  <c r="GA134" i="8"/>
  <c r="GB134" i="8" s="1"/>
  <c r="GA133" i="8"/>
  <c r="GB133" i="8" s="1"/>
  <c r="FI134" i="8"/>
  <c r="FI138" i="8"/>
  <c r="FI133" i="8"/>
  <c r="GA143" i="8"/>
  <c r="GB143" i="8" s="1"/>
  <c r="GA147" i="8"/>
  <c r="GB147" i="8" s="1"/>
  <c r="GA142" i="8"/>
  <c r="GB142" i="8" s="1"/>
  <c r="FR143" i="8"/>
  <c r="FR147" i="8"/>
  <c r="FR142" i="8"/>
  <c r="FI143" i="8"/>
  <c r="FI142" i="8"/>
  <c r="GA107" i="8"/>
  <c r="GB107" i="8" s="1"/>
  <c r="GA115" i="8"/>
  <c r="GB115" i="8" s="1"/>
  <c r="GA123" i="8"/>
  <c r="GB123" i="8" s="1"/>
  <c r="FR107" i="8"/>
  <c r="FR115" i="8"/>
  <c r="FR123" i="8"/>
  <c r="FR110" i="8"/>
  <c r="FR118" i="8"/>
  <c r="FI111" i="8"/>
  <c r="FI119" i="8"/>
  <c r="FI110" i="8"/>
  <c r="FI118" i="8"/>
  <c r="CV535" i="9"/>
  <c r="CV540" i="9"/>
  <c r="CV539" i="7"/>
  <c r="CV538" i="5"/>
  <c r="CV537" i="1"/>
  <c r="CW535" i="5"/>
  <c r="CW540" i="5"/>
  <c r="CW539" i="1"/>
  <c r="FR539" i="8"/>
  <c r="CM539" i="9"/>
  <c r="CM535" i="5"/>
  <c r="CM537" i="1"/>
  <c r="FR541" i="8"/>
  <c r="CN535" i="7"/>
  <c r="CN537" i="5"/>
  <c r="CN539" i="1"/>
  <c r="FI540" i="8"/>
  <c r="CE538" i="7"/>
  <c r="CE538" i="1"/>
  <c r="CE538" i="9"/>
  <c r="FI539" i="8"/>
  <c r="CE537" i="7"/>
  <c r="CE537" i="1"/>
  <c r="AZ539" i="9"/>
  <c r="BA538" i="9"/>
  <c r="BA536" i="1"/>
  <c r="AZ535" i="5"/>
  <c r="BD539" i="7"/>
  <c r="BC539" i="7"/>
  <c r="BD538" i="7"/>
  <c r="BC538" i="7"/>
  <c r="BC537" i="5"/>
  <c r="BD537" i="5"/>
  <c r="BC536" i="5"/>
  <c r="BD536" i="5"/>
  <c r="BD537" i="9"/>
  <c r="BC537" i="9"/>
  <c r="BC535" i="1"/>
  <c r="BD535" i="1"/>
  <c r="BD536" i="9"/>
  <c r="BC536" i="9"/>
  <c r="BD535" i="7"/>
  <c r="BC535" i="7"/>
  <c r="BD539" i="1"/>
  <c r="BC539" i="1"/>
  <c r="BD540" i="9"/>
  <c r="BC540" i="9"/>
  <c r="BD538" i="1"/>
  <c r="BC538" i="1"/>
  <c r="BA536" i="9"/>
  <c r="BA540" i="9"/>
  <c r="BA538" i="7"/>
  <c r="BA536" i="5"/>
  <c r="BA538" i="1"/>
  <c r="AZ536" i="9"/>
  <c r="AZ540" i="9"/>
  <c r="AZ538" i="7"/>
  <c r="AZ536" i="5"/>
  <c r="AZ540" i="5"/>
  <c r="AZ538" i="1"/>
  <c r="BB540" i="5"/>
  <c r="FR543" i="8"/>
  <c r="FI544" i="8"/>
  <c r="BB368" i="8" l="1"/>
  <c r="DE368" i="8"/>
  <c r="BB140" i="8"/>
  <c r="DE140" i="8"/>
  <c r="BD141" i="8"/>
  <c r="BC141" i="8"/>
  <c r="BD545" i="8"/>
  <c r="BC545" i="8"/>
  <c r="BB85" i="8"/>
  <c r="DE85" i="8"/>
  <c r="DG543" i="8"/>
  <c r="DF543" i="8"/>
  <c r="DN543" i="8"/>
  <c r="DG545" i="8"/>
  <c r="DN545" i="8"/>
  <c r="DF545" i="8"/>
  <c r="BB113" i="8"/>
  <c r="DE113" i="8"/>
  <c r="BB537" i="8"/>
  <c r="DE537" i="8"/>
  <c r="BD152" i="8"/>
  <c r="BC152" i="8"/>
  <c r="DF546" i="8"/>
  <c r="DN546" i="8"/>
  <c r="DG546" i="8"/>
  <c r="BB135" i="8"/>
  <c r="DE135" i="8"/>
  <c r="BD211" i="8"/>
  <c r="DX211" i="8"/>
  <c r="DY211" i="8"/>
  <c r="BC105" i="8"/>
  <c r="BD105" i="8"/>
  <c r="DF152" i="8"/>
  <c r="DN152" i="8"/>
  <c r="DG152" i="8"/>
  <c r="DF145" i="8"/>
  <c r="DN145" i="8"/>
  <c r="DG145" i="8"/>
  <c r="DF154" i="8"/>
  <c r="DN154" i="8"/>
  <c r="DG154" i="8"/>
  <c r="BB137" i="8"/>
  <c r="DE137" i="8"/>
  <c r="BB80" i="8"/>
  <c r="DE80" i="8"/>
  <c r="BB122" i="8"/>
  <c r="DE122" i="8"/>
  <c r="BB106" i="8"/>
  <c r="DE106" i="8"/>
  <c r="BB115" i="8"/>
  <c r="DE115" i="8"/>
  <c r="BB121" i="8"/>
  <c r="DE121" i="8"/>
  <c r="BB124" i="8"/>
  <c r="DE124" i="8"/>
  <c r="BB108" i="8"/>
  <c r="DE108" i="8"/>
  <c r="BB83" i="8"/>
  <c r="DE83" i="8"/>
  <c r="DY210" i="8"/>
  <c r="DX210" i="8"/>
  <c r="DN105" i="8"/>
  <c r="DG105" i="8"/>
  <c r="DF105" i="8"/>
  <c r="BC371" i="8"/>
  <c r="BD371" i="8"/>
  <c r="BC151" i="8"/>
  <c r="BD151" i="8"/>
  <c r="BC538" i="8"/>
  <c r="BD538" i="8"/>
  <c r="DF374" i="8"/>
  <c r="DN374" i="8"/>
  <c r="DG374" i="8"/>
  <c r="BD372" i="8"/>
  <c r="BC372" i="8"/>
  <c r="BD111" i="8"/>
  <c r="BC111" i="8"/>
  <c r="BB114" i="8"/>
  <c r="DE114" i="8"/>
  <c r="BB138" i="8"/>
  <c r="DE138" i="8"/>
  <c r="BD543" i="8"/>
  <c r="BC543" i="8"/>
  <c r="DY206" i="8"/>
  <c r="DX206" i="8"/>
  <c r="BB117" i="8"/>
  <c r="DE117" i="8"/>
  <c r="BB119" i="8"/>
  <c r="DE119" i="8"/>
  <c r="BC366" i="8"/>
  <c r="BD366" i="8"/>
  <c r="DG149" i="8"/>
  <c r="DN149" i="8"/>
  <c r="DF149" i="8"/>
  <c r="BB370" i="8"/>
  <c r="DE370" i="8"/>
  <c r="BB109" i="8"/>
  <c r="DE109" i="8"/>
  <c r="BB540" i="8"/>
  <c r="DE540" i="8"/>
  <c r="DN366" i="8"/>
  <c r="DG366" i="8"/>
  <c r="DF366" i="8"/>
  <c r="BD154" i="8"/>
  <c r="BC154" i="8"/>
  <c r="BB367" i="8"/>
  <c r="DE367" i="8"/>
  <c r="DF365" i="8"/>
  <c r="DN365" i="8"/>
  <c r="DG365" i="8"/>
  <c r="BB369" i="8"/>
  <c r="DE369" i="8"/>
  <c r="BB81" i="8"/>
  <c r="DE81" i="8"/>
  <c r="BB132" i="8"/>
  <c r="DE132" i="8"/>
  <c r="BD144" i="8"/>
  <c r="BC144" i="8"/>
  <c r="DG371" i="8"/>
  <c r="DN371" i="8"/>
  <c r="DF371" i="8"/>
  <c r="DF151" i="8"/>
  <c r="DN151" i="8"/>
  <c r="DG151" i="8"/>
  <c r="DN538" i="8"/>
  <c r="DG538" i="8"/>
  <c r="DF538" i="8"/>
  <c r="DY208" i="8"/>
  <c r="DX208" i="8"/>
  <c r="DG372" i="8"/>
  <c r="DF372" i="8"/>
  <c r="DN372" i="8"/>
  <c r="DF111" i="8"/>
  <c r="DN111" i="8"/>
  <c r="DG111" i="8"/>
  <c r="BB375" i="8"/>
  <c r="DE375" i="8"/>
  <c r="BB541" i="8"/>
  <c r="DE541" i="8"/>
  <c r="BB86" i="8"/>
  <c r="DE86" i="8"/>
  <c r="BD149" i="8"/>
  <c r="BC149" i="8"/>
  <c r="DG147" i="8"/>
  <c r="DF147" i="8"/>
  <c r="DN147" i="8"/>
  <c r="BB150" i="8"/>
  <c r="DE150" i="8"/>
  <c r="BB133" i="8"/>
  <c r="DE133" i="8"/>
  <c r="BB118" i="8"/>
  <c r="DE118" i="8"/>
  <c r="BD365" i="8"/>
  <c r="BC365" i="8"/>
  <c r="BD374" i="8"/>
  <c r="BC374" i="8"/>
  <c r="BB84" i="8"/>
  <c r="DE84" i="8"/>
  <c r="BB142" i="8"/>
  <c r="DE142" i="8"/>
  <c r="BB134" i="8"/>
  <c r="DE134" i="8"/>
  <c r="BB148" i="8"/>
  <c r="DE148" i="8"/>
  <c r="BB82" i="8"/>
  <c r="DE82" i="8"/>
  <c r="BB143" i="8"/>
  <c r="DE143" i="8"/>
  <c r="BB112" i="8"/>
  <c r="DE112" i="8"/>
  <c r="DG144" i="8"/>
  <c r="DN144" i="8"/>
  <c r="DF144" i="8"/>
  <c r="DY209" i="8"/>
  <c r="DX209" i="8"/>
  <c r="BC539" i="8"/>
  <c r="BD539" i="8"/>
  <c r="BC110" i="8"/>
  <c r="BD110" i="8"/>
  <c r="BD544" i="8"/>
  <c r="BC544" i="8"/>
  <c r="BB116" i="8"/>
  <c r="DE116" i="8"/>
  <c r="DN95" i="8"/>
  <c r="DG95" i="8"/>
  <c r="DF95" i="8"/>
  <c r="BC147" i="8"/>
  <c r="BD147" i="8"/>
  <c r="DG141" i="8"/>
  <c r="DF141" i="8"/>
  <c r="DN141" i="8"/>
  <c r="BD546" i="8"/>
  <c r="BC546" i="8"/>
  <c r="BB373" i="8"/>
  <c r="DE373" i="8"/>
  <c r="BB542" i="8"/>
  <c r="DE542" i="8"/>
  <c r="BB120" i="8"/>
  <c r="DE120" i="8"/>
  <c r="BD145" i="8"/>
  <c r="BC145" i="8"/>
  <c r="BD153" i="8"/>
  <c r="BC153" i="8"/>
  <c r="BB146" i="8"/>
  <c r="DE146" i="8"/>
  <c r="DF153" i="8"/>
  <c r="DG153" i="8"/>
  <c r="DN153" i="8"/>
  <c r="BB547" i="8"/>
  <c r="DE547" i="8"/>
  <c r="BB107" i="8"/>
  <c r="DE107" i="8"/>
  <c r="BB139" i="8"/>
  <c r="DE139" i="8"/>
  <c r="BB123" i="8"/>
  <c r="DE123" i="8"/>
  <c r="BB136" i="8"/>
  <c r="DE136" i="8"/>
  <c r="BD95" i="8"/>
  <c r="BC95" i="8"/>
  <c r="DN539" i="8"/>
  <c r="DF539" i="8"/>
  <c r="DG539" i="8"/>
  <c r="DN110" i="8"/>
  <c r="DF110" i="8"/>
  <c r="DG110" i="8"/>
  <c r="DN544" i="8"/>
  <c r="DG544" i="8"/>
  <c r="DF544" i="8"/>
  <c r="BN119" i="8"/>
  <c r="BM119" i="8"/>
  <c r="BX80" i="8"/>
  <c r="BY80" i="8"/>
  <c r="BX142" i="8"/>
  <c r="BY142" i="8"/>
  <c r="BY139" i="8"/>
  <c r="BX139" i="8"/>
  <c r="BY113" i="8"/>
  <c r="BX113" i="8"/>
  <c r="BX123" i="8"/>
  <c r="BY123" i="8"/>
  <c r="BM112" i="8"/>
  <c r="BN112" i="8"/>
  <c r="BN136" i="8"/>
  <c r="BM136" i="8"/>
  <c r="BN140" i="8"/>
  <c r="BM140" i="8"/>
  <c r="BM111" i="8"/>
  <c r="BN111" i="8"/>
  <c r="BN365" i="8"/>
  <c r="BM365" i="8"/>
  <c r="BX375" i="8"/>
  <c r="BY375" i="8"/>
  <c r="BX119" i="8"/>
  <c r="BY119" i="8"/>
  <c r="BM84" i="8"/>
  <c r="BN84" i="8"/>
  <c r="BM114" i="8"/>
  <c r="BN114" i="8"/>
  <c r="BN134" i="8"/>
  <c r="BM134" i="8"/>
  <c r="BM85" i="8"/>
  <c r="BN85" i="8"/>
  <c r="BM121" i="8"/>
  <c r="BN121" i="8"/>
  <c r="BY143" i="8"/>
  <c r="BX143" i="8"/>
  <c r="BX112" i="8"/>
  <c r="BY112" i="8"/>
  <c r="BX136" i="8"/>
  <c r="BY136" i="8"/>
  <c r="BX140" i="8"/>
  <c r="BY140" i="8"/>
  <c r="BN544" i="8"/>
  <c r="BM544" i="8"/>
  <c r="BN546" i="8"/>
  <c r="BM546" i="8"/>
  <c r="BN110" i="8"/>
  <c r="BM110" i="8"/>
  <c r="BN149" i="8"/>
  <c r="BM149" i="8"/>
  <c r="BM144" i="8"/>
  <c r="BN144" i="8"/>
  <c r="BN145" i="8"/>
  <c r="BM145" i="8"/>
  <c r="BN371" i="8"/>
  <c r="BM371" i="8"/>
  <c r="BM368" i="8"/>
  <c r="BN368" i="8"/>
  <c r="BN133" i="8"/>
  <c r="BM133" i="8"/>
  <c r="BM146" i="8"/>
  <c r="BN146" i="8"/>
  <c r="BX84" i="8"/>
  <c r="BY84" i="8"/>
  <c r="BX114" i="8"/>
  <c r="BY114" i="8"/>
  <c r="BX134" i="8"/>
  <c r="BY134" i="8"/>
  <c r="BY85" i="8"/>
  <c r="BX85" i="8"/>
  <c r="BY121" i="8"/>
  <c r="BX121" i="8"/>
  <c r="BM90" i="8"/>
  <c r="BN90" i="8"/>
  <c r="BN116" i="8"/>
  <c r="BM116" i="8"/>
  <c r="BM372" i="8"/>
  <c r="BN372" i="8"/>
  <c r="BX537" i="8"/>
  <c r="BY537" i="8"/>
  <c r="BN150" i="8"/>
  <c r="BM150" i="8"/>
  <c r="BX146" i="8"/>
  <c r="BY146" i="8"/>
  <c r="BM542" i="8"/>
  <c r="BN542" i="8"/>
  <c r="BM138" i="8"/>
  <c r="BN138" i="8"/>
  <c r="BM148" i="8"/>
  <c r="BN148" i="8"/>
  <c r="BX116" i="8"/>
  <c r="BY116" i="8"/>
  <c r="BN95" i="8"/>
  <c r="BM95" i="8"/>
  <c r="BN374" i="8"/>
  <c r="BM374" i="8"/>
  <c r="BX118" i="8"/>
  <c r="BY118" i="8"/>
  <c r="BX138" i="8"/>
  <c r="BY138" i="8"/>
  <c r="BX148" i="8"/>
  <c r="BY148" i="8"/>
  <c r="BN120" i="8"/>
  <c r="BM120" i="8"/>
  <c r="BN545" i="8"/>
  <c r="BM545" i="8"/>
  <c r="BM105" i="8"/>
  <c r="BN105" i="8"/>
  <c r="BN117" i="8"/>
  <c r="BM117" i="8"/>
  <c r="BM152" i="8"/>
  <c r="BN152" i="8"/>
  <c r="BN367" i="8"/>
  <c r="BM367" i="8"/>
  <c r="BY137" i="8"/>
  <c r="BX137" i="8"/>
  <c r="BY81" i="8"/>
  <c r="BX81" i="8"/>
  <c r="BM122" i="8"/>
  <c r="BN122" i="8"/>
  <c r="BM106" i="8"/>
  <c r="BN106" i="8"/>
  <c r="BN115" i="8"/>
  <c r="BM115" i="8"/>
  <c r="BM541" i="8"/>
  <c r="BN541" i="8"/>
  <c r="BN86" i="8"/>
  <c r="BM86" i="8"/>
  <c r="BX120" i="8"/>
  <c r="BY120" i="8"/>
  <c r="BX540" i="8"/>
  <c r="BY540" i="8"/>
  <c r="BM154" i="8"/>
  <c r="BN154" i="8"/>
  <c r="BM143" i="8"/>
  <c r="BN143" i="8"/>
  <c r="BN153" i="8"/>
  <c r="BM153" i="8"/>
  <c r="BY133" i="8"/>
  <c r="BX133" i="8"/>
  <c r="BN118" i="8"/>
  <c r="BM118" i="8"/>
  <c r="BN141" i="8"/>
  <c r="BM141" i="8"/>
  <c r="BN81" i="8"/>
  <c r="BM81" i="8"/>
  <c r="BY542" i="8"/>
  <c r="BX542" i="8"/>
  <c r="BX82" i="8"/>
  <c r="BY82" i="8"/>
  <c r="BM540" i="8"/>
  <c r="BN540" i="8"/>
  <c r="BM543" i="8"/>
  <c r="BN543" i="8"/>
  <c r="BN147" i="8"/>
  <c r="BM147" i="8"/>
  <c r="BM366" i="8"/>
  <c r="BN366" i="8"/>
  <c r="BN373" i="8"/>
  <c r="BM373" i="8"/>
  <c r="BM547" i="8"/>
  <c r="BN547" i="8"/>
  <c r="BN107" i="8"/>
  <c r="BM107" i="8"/>
  <c r="BN109" i="8"/>
  <c r="BM109" i="8"/>
  <c r="BX122" i="8"/>
  <c r="BY122" i="8"/>
  <c r="BX106" i="8"/>
  <c r="BY106" i="8"/>
  <c r="BX115" i="8"/>
  <c r="BY115" i="8"/>
  <c r="BY541" i="8"/>
  <c r="BX541" i="8"/>
  <c r="BX86" i="8"/>
  <c r="BY86" i="8"/>
  <c r="BN124" i="8"/>
  <c r="BM124" i="8"/>
  <c r="BN108" i="8"/>
  <c r="BM108" i="8"/>
  <c r="BM132" i="8"/>
  <c r="BN132" i="8"/>
  <c r="BN83" i="8"/>
  <c r="BM83" i="8"/>
  <c r="BN375" i="8"/>
  <c r="BM375" i="8"/>
  <c r="BM135" i="8"/>
  <c r="BN135" i="8"/>
  <c r="BN82" i="8"/>
  <c r="BM82" i="8"/>
  <c r="BN538" i="8"/>
  <c r="BM538" i="8"/>
  <c r="BN370" i="8"/>
  <c r="BM370" i="8"/>
  <c r="BN137" i="8"/>
  <c r="BM137" i="8"/>
  <c r="BX135" i="8"/>
  <c r="BY135" i="8"/>
  <c r="BN151" i="8"/>
  <c r="BM151" i="8"/>
  <c r="BM539" i="8"/>
  <c r="BN539" i="8"/>
  <c r="BN369" i="8"/>
  <c r="BM369" i="8"/>
  <c r="BX547" i="8"/>
  <c r="BY547" i="8"/>
  <c r="BX107" i="8"/>
  <c r="BY107" i="8"/>
  <c r="BY109" i="8"/>
  <c r="BX109" i="8"/>
  <c r="BN80" i="8"/>
  <c r="BM80" i="8"/>
  <c r="BM142" i="8"/>
  <c r="BN142" i="8"/>
  <c r="BN139" i="8"/>
  <c r="BM139" i="8"/>
  <c r="BM113" i="8"/>
  <c r="BN113" i="8"/>
  <c r="BN123" i="8"/>
  <c r="BM123" i="8"/>
  <c r="BN537" i="8"/>
  <c r="BM537" i="8"/>
  <c r="BY124" i="8"/>
  <c r="BX124" i="8"/>
  <c r="BY108" i="8"/>
  <c r="BX108" i="8"/>
  <c r="BY132" i="8"/>
  <c r="BX132" i="8"/>
  <c r="BX83" i="8"/>
  <c r="BY83" i="8"/>
  <c r="BY373" i="8"/>
  <c r="BX373" i="8"/>
  <c r="BY370" i="8"/>
  <c r="BX370" i="8"/>
  <c r="BX369" i="8"/>
  <c r="BY369" i="8"/>
  <c r="BY368" i="8"/>
  <c r="BX368" i="8"/>
  <c r="BX367" i="8"/>
  <c r="BY367" i="8"/>
  <c r="BX150" i="8"/>
  <c r="BY150" i="8"/>
  <c r="BY117" i="8"/>
  <c r="BX117" i="8"/>
  <c r="BC540" i="5"/>
  <c r="BD540" i="5"/>
  <c r="BC136" i="8" l="1"/>
  <c r="BD136" i="8"/>
  <c r="DN119" i="8"/>
  <c r="DG119" i="8"/>
  <c r="DF119" i="8"/>
  <c r="DN108" i="8"/>
  <c r="DF108" i="8"/>
  <c r="DG108" i="8"/>
  <c r="BC85" i="8"/>
  <c r="BD85" i="8"/>
  <c r="BD83" i="8"/>
  <c r="BC83" i="8"/>
  <c r="DG85" i="8"/>
  <c r="DF85" i="8"/>
  <c r="DN85" i="8"/>
  <c r="BC148" i="8"/>
  <c r="BD148" i="8"/>
  <c r="DG541" i="8"/>
  <c r="DF541" i="8"/>
  <c r="DN541" i="8"/>
  <c r="BD540" i="8"/>
  <c r="BC540" i="8"/>
  <c r="BC542" i="8"/>
  <c r="BD542" i="8"/>
  <c r="DO144" i="8"/>
  <c r="DW144" i="8"/>
  <c r="DP144" i="8"/>
  <c r="DF150" i="8"/>
  <c r="DN150" i="8"/>
  <c r="DG150" i="8"/>
  <c r="DO372" i="8"/>
  <c r="DW372" i="8"/>
  <c r="DP372" i="8"/>
  <c r="BD121" i="8"/>
  <c r="BC121" i="8"/>
  <c r="BC80" i="8"/>
  <c r="BD80" i="8"/>
  <c r="DO539" i="8"/>
  <c r="DP539" i="8"/>
  <c r="DW539" i="8"/>
  <c r="BC139" i="8"/>
  <c r="BD139" i="8"/>
  <c r="DF146" i="8"/>
  <c r="DN146" i="8"/>
  <c r="DG146" i="8"/>
  <c r="DN542" i="8"/>
  <c r="DF542" i="8"/>
  <c r="DG542" i="8"/>
  <c r="BD82" i="8"/>
  <c r="BC82" i="8"/>
  <c r="BD84" i="8"/>
  <c r="BC84" i="8"/>
  <c r="BC133" i="8"/>
  <c r="BD133" i="8"/>
  <c r="DN86" i="8"/>
  <c r="DG86" i="8"/>
  <c r="DF86" i="8"/>
  <c r="DW538" i="8"/>
  <c r="DP538" i="8"/>
  <c r="DO538" i="8"/>
  <c r="DP365" i="8"/>
  <c r="DW365" i="8"/>
  <c r="DO365" i="8"/>
  <c r="DW366" i="8"/>
  <c r="DO366" i="8"/>
  <c r="DP366" i="8"/>
  <c r="DW149" i="8"/>
  <c r="DO149" i="8"/>
  <c r="DP149" i="8"/>
  <c r="DN121" i="8"/>
  <c r="DF121" i="8"/>
  <c r="DG121" i="8"/>
  <c r="DG80" i="8"/>
  <c r="DF80" i="8"/>
  <c r="DN80" i="8"/>
  <c r="DP145" i="8"/>
  <c r="DW145" i="8"/>
  <c r="DO145" i="8"/>
  <c r="DW543" i="8"/>
  <c r="DP543" i="8"/>
  <c r="DO543" i="8"/>
  <c r="BC134" i="8"/>
  <c r="BD134" i="8"/>
  <c r="BC81" i="8"/>
  <c r="BD81" i="8"/>
  <c r="BD368" i="8"/>
  <c r="BC368" i="8"/>
  <c r="DG547" i="8"/>
  <c r="DF547" i="8"/>
  <c r="DN547" i="8"/>
  <c r="DF112" i="8"/>
  <c r="DG112" i="8"/>
  <c r="DN112" i="8"/>
  <c r="DP147" i="8"/>
  <c r="DO147" i="8"/>
  <c r="DW147" i="8"/>
  <c r="DF109" i="8"/>
  <c r="DN109" i="8"/>
  <c r="DG109" i="8"/>
  <c r="BC115" i="8"/>
  <c r="BD115" i="8"/>
  <c r="BD135" i="8"/>
  <c r="BC135" i="8"/>
  <c r="DW544" i="8"/>
  <c r="DP544" i="8"/>
  <c r="DO544" i="8"/>
  <c r="DF373" i="8"/>
  <c r="DN373" i="8"/>
  <c r="DG373" i="8"/>
  <c r="BC132" i="8"/>
  <c r="BD132" i="8"/>
  <c r="DG83" i="8"/>
  <c r="DF83" i="8"/>
  <c r="DN83" i="8"/>
  <c r="DF135" i="8"/>
  <c r="DG135" i="8"/>
  <c r="DN135" i="8"/>
  <c r="DF107" i="8"/>
  <c r="DN107" i="8"/>
  <c r="DG107" i="8"/>
  <c r="BD86" i="8"/>
  <c r="BC86" i="8"/>
  <c r="DN540" i="8"/>
  <c r="DG540" i="8"/>
  <c r="DF540" i="8"/>
  <c r="DF537" i="8"/>
  <c r="DN537" i="8"/>
  <c r="DG537" i="8"/>
  <c r="DN139" i="8"/>
  <c r="DF139" i="8"/>
  <c r="DG139" i="8"/>
  <c r="BC120" i="8"/>
  <c r="BD120" i="8"/>
  <c r="BC116" i="8"/>
  <c r="BD116" i="8"/>
  <c r="DN82" i="8"/>
  <c r="DG82" i="8"/>
  <c r="DF82" i="8"/>
  <c r="DN84" i="8"/>
  <c r="DF84" i="8"/>
  <c r="DG84" i="8"/>
  <c r="DG133" i="8"/>
  <c r="DF133" i="8"/>
  <c r="DN133" i="8"/>
  <c r="DO111" i="8"/>
  <c r="DW111" i="8"/>
  <c r="DP111" i="8"/>
  <c r="BC117" i="8"/>
  <c r="BD117" i="8"/>
  <c r="BD114" i="8"/>
  <c r="BC114" i="8"/>
  <c r="DW105" i="8"/>
  <c r="DP105" i="8"/>
  <c r="DO105" i="8"/>
  <c r="BC124" i="8"/>
  <c r="BD124" i="8"/>
  <c r="BD122" i="8"/>
  <c r="BC122" i="8"/>
  <c r="BD112" i="8"/>
  <c r="BC112" i="8"/>
  <c r="DF375" i="8"/>
  <c r="DN375" i="8"/>
  <c r="DG375" i="8"/>
  <c r="DF138" i="8"/>
  <c r="DN138" i="8"/>
  <c r="DG138" i="8"/>
  <c r="DN106" i="8"/>
  <c r="DF106" i="8"/>
  <c r="DG106" i="8"/>
  <c r="BD373" i="8"/>
  <c r="BC373" i="8"/>
  <c r="DG134" i="8"/>
  <c r="DN134" i="8"/>
  <c r="DF134" i="8"/>
  <c r="DF81" i="8"/>
  <c r="DG81" i="8"/>
  <c r="DN81" i="8"/>
  <c r="DP152" i="8"/>
  <c r="DO152" i="8"/>
  <c r="DW152" i="8"/>
  <c r="DF368" i="8"/>
  <c r="DN368" i="8"/>
  <c r="DG368" i="8"/>
  <c r="DG115" i="8"/>
  <c r="DN115" i="8"/>
  <c r="DF115" i="8"/>
  <c r="BC140" i="8"/>
  <c r="BD140" i="8"/>
  <c r="DG148" i="8"/>
  <c r="DN148" i="8"/>
  <c r="DF148" i="8"/>
  <c r="DF140" i="8"/>
  <c r="DN140" i="8"/>
  <c r="DG140" i="8"/>
  <c r="BC123" i="8"/>
  <c r="BD123" i="8"/>
  <c r="DN120" i="8"/>
  <c r="DG120" i="8"/>
  <c r="DF120" i="8"/>
  <c r="DP141" i="8"/>
  <c r="DO141" i="8"/>
  <c r="DW141" i="8"/>
  <c r="DN116" i="8"/>
  <c r="DF116" i="8"/>
  <c r="DG116" i="8"/>
  <c r="BD143" i="8"/>
  <c r="BC143" i="8"/>
  <c r="BD142" i="8"/>
  <c r="BC142" i="8"/>
  <c r="BC118" i="8"/>
  <c r="BD118" i="8"/>
  <c r="BD369" i="8"/>
  <c r="BC369" i="8"/>
  <c r="BC370" i="8"/>
  <c r="BD370" i="8"/>
  <c r="DF117" i="8"/>
  <c r="DG117" i="8"/>
  <c r="DN117" i="8"/>
  <c r="DN114" i="8"/>
  <c r="DG114" i="8"/>
  <c r="DF114" i="8"/>
  <c r="DF124" i="8"/>
  <c r="DN124" i="8"/>
  <c r="DG124" i="8"/>
  <c r="DF122" i="8"/>
  <c r="DN122" i="8"/>
  <c r="DG122" i="8"/>
  <c r="DO545" i="8"/>
  <c r="DP545" i="8"/>
  <c r="DW545" i="8"/>
  <c r="BD547" i="8"/>
  <c r="BC547" i="8"/>
  <c r="BD109" i="8"/>
  <c r="BC109" i="8"/>
  <c r="BD113" i="8"/>
  <c r="BC113" i="8"/>
  <c r="DF136" i="8"/>
  <c r="DN136" i="8"/>
  <c r="DG136" i="8"/>
  <c r="BD541" i="8"/>
  <c r="BC541" i="8"/>
  <c r="BD367" i="8"/>
  <c r="BC367" i="8"/>
  <c r="BD137" i="8"/>
  <c r="BC137" i="8"/>
  <c r="DN113" i="8"/>
  <c r="DF113" i="8"/>
  <c r="DG113" i="8"/>
  <c r="BD107" i="8"/>
  <c r="BC107" i="8"/>
  <c r="BD150" i="8"/>
  <c r="BC150" i="8"/>
  <c r="DP151" i="8"/>
  <c r="DO151" i="8"/>
  <c r="DW151" i="8"/>
  <c r="DF367" i="8"/>
  <c r="DG367" i="8"/>
  <c r="DN367" i="8"/>
  <c r="DF137" i="8"/>
  <c r="DG137" i="8"/>
  <c r="DN137" i="8"/>
  <c r="BD537" i="8"/>
  <c r="BC537" i="8"/>
  <c r="BD146" i="8"/>
  <c r="BC146" i="8"/>
  <c r="DF132" i="8"/>
  <c r="DG132" i="8"/>
  <c r="DN132" i="8"/>
  <c r="DW110" i="8"/>
  <c r="DP110" i="8"/>
  <c r="DO110" i="8"/>
  <c r="DF123" i="8"/>
  <c r="DG123" i="8"/>
  <c r="DN123" i="8"/>
  <c r="DP153" i="8"/>
  <c r="DO153" i="8"/>
  <c r="DW153" i="8"/>
  <c r="DO95" i="8"/>
  <c r="DW95" i="8"/>
  <c r="DP95" i="8"/>
  <c r="DN143" i="8"/>
  <c r="DF143" i="8"/>
  <c r="DG143" i="8"/>
  <c r="DG142" i="8"/>
  <c r="DF142" i="8"/>
  <c r="DN142" i="8"/>
  <c r="DF118" i="8"/>
  <c r="DG118" i="8"/>
  <c r="DN118" i="8"/>
  <c r="BC375" i="8"/>
  <c r="BD375" i="8"/>
  <c r="DW371" i="8"/>
  <c r="DP371" i="8"/>
  <c r="DO371" i="8"/>
  <c r="DN369" i="8"/>
  <c r="DG369" i="8"/>
  <c r="DF369" i="8"/>
  <c r="DF370" i="8"/>
  <c r="DG370" i="8"/>
  <c r="DN370" i="8"/>
  <c r="BD119" i="8"/>
  <c r="BC119" i="8"/>
  <c r="BC138" i="8"/>
  <c r="BD138" i="8"/>
  <c r="DO374" i="8"/>
  <c r="DP374" i="8"/>
  <c r="DW374" i="8"/>
  <c r="BC108" i="8"/>
  <c r="BD108" i="8"/>
  <c r="BD106" i="8"/>
  <c r="BC106" i="8"/>
  <c r="DW154" i="8"/>
  <c r="DP154" i="8"/>
  <c r="DO154" i="8"/>
  <c r="DO546" i="8"/>
  <c r="DP546" i="8"/>
  <c r="DW546" i="8"/>
  <c r="FE68" i="8"/>
  <c r="BS75" i="8"/>
  <c r="BS74" i="8"/>
  <c r="BS73" i="8"/>
  <c r="BS72" i="8"/>
  <c r="BS71" i="8"/>
  <c r="BS70" i="8"/>
  <c r="BS69" i="8"/>
  <c r="BS68" i="8"/>
  <c r="GA75" i="8"/>
  <c r="GB75" i="8" s="1"/>
  <c r="FX75" i="8"/>
  <c r="FX74" i="8"/>
  <c r="GA73" i="8"/>
  <c r="GB73" i="8" s="1"/>
  <c r="FX73" i="8"/>
  <c r="GA72" i="8"/>
  <c r="GB72" i="8" s="1"/>
  <c r="FX72" i="8"/>
  <c r="FX71" i="8"/>
  <c r="FX70" i="8"/>
  <c r="FX69" i="8"/>
  <c r="FX68" i="8"/>
  <c r="FR75" i="8"/>
  <c r="FO75" i="8"/>
  <c r="FO74" i="8"/>
  <c r="FR73" i="8"/>
  <c r="FO73" i="8"/>
  <c r="FR72" i="8"/>
  <c r="FO72" i="8"/>
  <c r="FO71" i="8"/>
  <c r="FO70" i="8"/>
  <c r="FO69" i="8"/>
  <c r="FO68" i="8"/>
  <c r="FI75" i="8"/>
  <c r="FF75" i="8"/>
  <c r="FE75" i="8"/>
  <c r="FF74" i="8"/>
  <c r="FE74" i="8"/>
  <c r="FI73" i="8"/>
  <c r="FF73" i="8"/>
  <c r="FE73" i="8"/>
  <c r="FI72" i="8"/>
  <c r="FF72" i="8"/>
  <c r="FE72" i="8"/>
  <c r="FF71" i="8"/>
  <c r="FE71" i="8"/>
  <c r="FI70" i="8"/>
  <c r="FF70" i="8"/>
  <c r="FE70" i="8"/>
  <c r="FF69" i="8"/>
  <c r="FE69" i="8"/>
  <c r="FF68" i="8"/>
  <c r="FX647" i="8"/>
  <c r="FX645" i="8"/>
  <c r="FX644" i="8"/>
  <c r="GA648" i="8"/>
  <c r="GB648" i="8" s="1"/>
  <c r="GA646" i="8"/>
  <c r="GB646" i="8" s="1"/>
  <c r="GA645" i="8"/>
  <c r="GB645" i="8" s="1"/>
  <c r="FO648" i="8"/>
  <c r="FO647" i="8"/>
  <c r="FR647" i="8"/>
  <c r="FR645" i="8"/>
  <c r="FR644" i="8"/>
  <c r="FF647" i="8"/>
  <c r="FE648" i="8"/>
  <c r="FE647" i="8"/>
  <c r="FI646" i="8"/>
  <c r="FE646" i="8"/>
  <c r="FI645" i="8"/>
  <c r="FE645" i="8"/>
  <c r="FE644" i="8"/>
  <c r="DO118" i="8" l="1"/>
  <c r="DP118" i="8"/>
  <c r="DW118" i="8"/>
  <c r="DP139" i="8"/>
  <c r="DW139" i="8"/>
  <c r="DO139" i="8"/>
  <c r="DO367" i="8"/>
  <c r="DW367" i="8"/>
  <c r="DP367" i="8"/>
  <c r="DP117" i="8"/>
  <c r="DO117" i="8"/>
  <c r="DW117" i="8"/>
  <c r="DW109" i="8"/>
  <c r="DP109" i="8"/>
  <c r="DO109" i="8"/>
  <c r="DY374" i="8"/>
  <c r="DX374" i="8"/>
  <c r="DW84" i="8"/>
  <c r="DP84" i="8"/>
  <c r="DO84" i="8"/>
  <c r="DX149" i="8"/>
  <c r="DY149" i="8"/>
  <c r="DY371" i="8"/>
  <c r="DX371" i="8"/>
  <c r="DX152" i="8"/>
  <c r="DY152" i="8"/>
  <c r="DO373" i="8"/>
  <c r="DP373" i="8"/>
  <c r="DW373" i="8"/>
  <c r="DO146" i="8"/>
  <c r="DP146" i="8"/>
  <c r="DW146" i="8"/>
  <c r="DY546" i="8"/>
  <c r="DX546" i="8"/>
  <c r="DY153" i="8"/>
  <c r="DX153" i="8"/>
  <c r="DX110" i="8"/>
  <c r="DY110" i="8"/>
  <c r="DW137" i="8"/>
  <c r="DP137" i="8"/>
  <c r="DO137" i="8"/>
  <c r="DO120" i="8"/>
  <c r="DP120" i="8"/>
  <c r="DW120" i="8"/>
  <c r="DO134" i="8"/>
  <c r="DW134" i="8"/>
  <c r="DP134" i="8"/>
  <c r="DW138" i="8"/>
  <c r="DP138" i="8"/>
  <c r="DO138" i="8"/>
  <c r="DO135" i="8"/>
  <c r="DP135" i="8"/>
  <c r="DW135" i="8"/>
  <c r="DW112" i="8"/>
  <c r="DP112" i="8"/>
  <c r="DO112" i="8"/>
  <c r="DX145" i="8"/>
  <c r="DY145" i="8"/>
  <c r="DP150" i="8"/>
  <c r="DW150" i="8"/>
  <c r="DO150" i="8"/>
  <c r="DW115" i="8"/>
  <c r="DO115" i="8"/>
  <c r="DP115" i="8"/>
  <c r="DX111" i="8"/>
  <c r="DY111" i="8"/>
  <c r="DO83" i="8"/>
  <c r="DP83" i="8"/>
  <c r="DW83" i="8"/>
  <c r="DW540" i="8"/>
  <c r="DP540" i="8"/>
  <c r="DO540" i="8"/>
  <c r="DO370" i="8"/>
  <c r="DW370" i="8"/>
  <c r="DP370" i="8"/>
  <c r="DO132" i="8"/>
  <c r="DP132" i="8"/>
  <c r="DW132" i="8"/>
  <c r="DW541" i="8"/>
  <c r="DP541" i="8"/>
  <c r="DO541" i="8"/>
  <c r="DO142" i="8"/>
  <c r="DP142" i="8"/>
  <c r="DW142" i="8"/>
  <c r="DO113" i="8"/>
  <c r="DW113" i="8"/>
  <c r="DP113" i="8"/>
  <c r="DW136" i="8"/>
  <c r="DP136" i="8"/>
  <c r="DO136" i="8"/>
  <c r="DY545" i="8"/>
  <c r="DX545" i="8"/>
  <c r="DP148" i="8"/>
  <c r="DW148" i="8"/>
  <c r="DO148" i="8"/>
  <c r="DW368" i="8"/>
  <c r="DO368" i="8"/>
  <c r="DP368" i="8"/>
  <c r="DO121" i="8"/>
  <c r="DW121" i="8"/>
  <c r="DP121" i="8"/>
  <c r="DX365" i="8"/>
  <c r="DY365" i="8"/>
  <c r="DW542" i="8"/>
  <c r="DP542" i="8"/>
  <c r="DO542" i="8"/>
  <c r="DP108" i="8"/>
  <c r="DO108" i="8"/>
  <c r="DW108" i="8"/>
  <c r="DP81" i="8"/>
  <c r="DO81" i="8"/>
  <c r="DW81" i="8"/>
  <c r="DO123" i="8"/>
  <c r="DW123" i="8"/>
  <c r="DP123" i="8"/>
  <c r="DY141" i="8"/>
  <c r="DX141" i="8"/>
  <c r="DW547" i="8"/>
  <c r="DP547" i="8"/>
  <c r="DO547" i="8"/>
  <c r="DX538" i="8"/>
  <c r="DY538" i="8"/>
  <c r="DP116" i="8"/>
  <c r="DW116" i="8"/>
  <c r="DO116" i="8"/>
  <c r="DW80" i="8"/>
  <c r="DP80" i="8"/>
  <c r="DO80" i="8"/>
  <c r="DO369" i="8"/>
  <c r="DP369" i="8"/>
  <c r="DW369" i="8"/>
  <c r="DY95" i="8"/>
  <c r="DX95" i="8"/>
  <c r="DY151" i="8"/>
  <c r="DX151" i="8"/>
  <c r="DO124" i="8"/>
  <c r="DP124" i="8"/>
  <c r="DW124" i="8"/>
  <c r="DW106" i="8"/>
  <c r="DO106" i="8"/>
  <c r="DP106" i="8"/>
  <c r="DO537" i="8"/>
  <c r="DW537" i="8"/>
  <c r="DP537" i="8"/>
  <c r="DO107" i="8"/>
  <c r="DP107" i="8"/>
  <c r="DW107" i="8"/>
  <c r="DX543" i="8"/>
  <c r="DY543" i="8"/>
  <c r="DO86" i="8"/>
  <c r="DP86" i="8"/>
  <c r="DW86" i="8"/>
  <c r="DP85" i="8"/>
  <c r="DO85" i="8"/>
  <c r="DW85" i="8"/>
  <c r="DO143" i="8"/>
  <c r="DP143" i="8"/>
  <c r="DW143" i="8"/>
  <c r="DO140" i="8"/>
  <c r="DP140" i="8"/>
  <c r="DW140" i="8"/>
  <c r="DW122" i="8"/>
  <c r="DP122" i="8"/>
  <c r="DO122" i="8"/>
  <c r="DO375" i="8"/>
  <c r="DW375" i="8"/>
  <c r="DP375" i="8"/>
  <c r="DX144" i="8"/>
  <c r="DY144" i="8"/>
  <c r="DW114" i="8"/>
  <c r="DP114" i="8"/>
  <c r="DO114" i="8"/>
  <c r="DP119" i="8"/>
  <c r="DO119" i="8"/>
  <c r="DW119" i="8"/>
  <c r="DX154" i="8"/>
  <c r="DY154" i="8"/>
  <c r="DX105" i="8"/>
  <c r="DY105" i="8"/>
  <c r="DO133" i="8"/>
  <c r="DW133" i="8"/>
  <c r="DP133" i="8"/>
  <c r="DP82" i="8"/>
  <c r="DO82" i="8"/>
  <c r="DW82" i="8"/>
  <c r="DY544" i="8"/>
  <c r="DX544" i="8"/>
  <c r="DY147" i="8"/>
  <c r="DX147" i="8"/>
  <c r="DX366" i="8"/>
  <c r="DY366" i="8"/>
  <c r="DY539" i="8"/>
  <c r="DX539" i="8"/>
  <c r="DX372" i="8"/>
  <c r="DY372" i="8"/>
  <c r="BV75" i="8"/>
  <c r="BU75" i="8"/>
  <c r="BU74" i="8"/>
  <c r="BV74" i="8"/>
  <c r="BV73" i="8"/>
  <c r="BU73" i="8"/>
  <c r="BV72" i="8"/>
  <c r="BU72" i="8"/>
  <c r="BV70" i="8"/>
  <c r="BU70" i="8"/>
  <c r="BU69" i="8"/>
  <c r="BV69" i="8"/>
  <c r="BU68" i="8"/>
  <c r="BV68" i="8"/>
  <c r="BV71" i="8"/>
  <c r="BU71" i="8"/>
  <c r="FR646" i="8"/>
  <c r="FR648" i="8"/>
  <c r="FI69" i="8"/>
  <c r="FI648" i="8"/>
  <c r="FR68" i="8"/>
  <c r="FI644" i="8"/>
  <c r="GA644" i="8"/>
  <c r="GB644" i="8" s="1"/>
  <c r="FR71" i="8"/>
  <c r="FI71" i="8"/>
  <c r="FI68" i="8"/>
  <c r="GA68" i="8"/>
  <c r="GB68" i="8" s="1"/>
  <c r="GA71" i="8"/>
  <c r="GB71" i="8" s="1"/>
  <c r="GA74" i="8"/>
  <c r="GB74" i="8" s="1"/>
  <c r="GA69" i="8"/>
  <c r="GB69" i="8" s="1"/>
  <c r="FR70" i="8"/>
  <c r="FR74" i="8"/>
  <c r="FR69" i="8"/>
  <c r="FI74" i="8"/>
  <c r="GA647" i="8"/>
  <c r="GB647" i="8" s="1"/>
  <c r="FI647" i="8"/>
  <c r="FX656" i="8"/>
  <c r="FX655" i="8"/>
  <c r="FX654" i="8"/>
  <c r="FO656" i="8"/>
  <c r="FO655" i="8"/>
  <c r="FO654" i="8"/>
  <c r="FF656" i="8"/>
  <c r="FF655" i="8"/>
  <c r="FF654" i="8"/>
  <c r="GA656" i="8"/>
  <c r="GB656" i="8" s="1"/>
  <c r="GA655" i="8"/>
  <c r="GB655" i="8" s="1"/>
  <c r="GA654" i="8"/>
  <c r="GB654" i="8" s="1"/>
  <c r="FR656" i="8"/>
  <c r="FR655" i="8"/>
  <c r="FE656" i="8"/>
  <c r="FI655" i="8"/>
  <c r="FE655" i="8"/>
  <c r="FE654" i="8"/>
  <c r="DY140" i="8" l="1"/>
  <c r="DX140" i="8"/>
  <c r="DY124" i="8"/>
  <c r="DX124" i="8"/>
  <c r="DX370" i="8"/>
  <c r="DY370" i="8"/>
  <c r="DY107" i="8"/>
  <c r="DX107" i="8"/>
  <c r="DX118" i="8"/>
  <c r="DY118" i="8"/>
  <c r="DX121" i="8"/>
  <c r="DY121" i="8"/>
  <c r="DX150" i="8"/>
  <c r="DY150" i="8"/>
  <c r="DY120" i="8"/>
  <c r="DX120" i="8"/>
  <c r="DX133" i="8"/>
  <c r="DY133" i="8"/>
  <c r="DX108" i="8"/>
  <c r="DY108" i="8"/>
  <c r="DX83" i="8"/>
  <c r="DY83" i="8"/>
  <c r="DX135" i="8"/>
  <c r="DY135" i="8"/>
  <c r="DY373" i="8"/>
  <c r="DX373" i="8"/>
  <c r="DY109" i="8"/>
  <c r="DX109" i="8"/>
  <c r="DY139" i="8"/>
  <c r="DX139" i="8"/>
  <c r="DY84" i="8"/>
  <c r="DX84" i="8"/>
  <c r="DY369" i="8"/>
  <c r="DX369" i="8"/>
  <c r="DY375" i="8"/>
  <c r="DX375" i="8"/>
  <c r="DX143" i="8"/>
  <c r="DY143" i="8"/>
  <c r="DX80" i="8"/>
  <c r="DY80" i="8"/>
  <c r="DX547" i="8"/>
  <c r="DY547" i="8"/>
  <c r="DY148" i="8"/>
  <c r="DX148" i="8"/>
  <c r="DY113" i="8"/>
  <c r="DX113" i="8"/>
  <c r="DX132" i="8"/>
  <c r="DY132" i="8"/>
  <c r="DY540" i="8"/>
  <c r="DX540" i="8"/>
  <c r="DY115" i="8"/>
  <c r="DX115" i="8"/>
  <c r="DX112" i="8"/>
  <c r="DY112" i="8"/>
  <c r="DX134" i="8"/>
  <c r="DY134" i="8"/>
  <c r="DY82" i="8"/>
  <c r="DX82" i="8"/>
  <c r="DX122" i="8"/>
  <c r="DY122" i="8"/>
  <c r="DX123" i="8"/>
  <c r="DY123" i="8"/>
  <c r="DX106" i="8"/>
  <c r="DY106" i="8"/>
  <c r="DY116" i="8"/>
  <c r="DX116" i="8"/>
  <c r="DY142" i="8"/>
  <c r="DX142" i="8"/>
  <c r="DY119" i="8"/>
  <c r="DX119" i="8"/>
  <c r="DX537" i="8"/>
  <c r="DY537" i="8"/>
  <c r="DX541" i="8"/>
  <c r="DY541" i="8"/>
  <c r="DY137" i="8"/>
  <c r="DX137" i="8"/>
  <c r="DY114" i="8"/>
  <c r="DX114" i="8"/>
  <c r="DX85" i="8"/>
  <c r="DY85" i="8"/>
  <c r="DX117" i="8"/>
  <c r="DY117" i="8"/>
  <c r="DY86" i="8"/>
  <c r="DX86" i="8"/>
  <c r="DY81" i="8"/>
  <c r="DX81" i="8"/>
  <c r="DY542" i="8"/>
  <c r="DX542" i="8"/>
  <c r="DX368" i="8"/>
  <c r="DY368" i="8"/>
  <c r="DX136" i="8"/>
  <c r="DY136" i="8"/>
  <c r="DX138" i="8"/>
  <c r="DY138" i="8"/>
  <c r="DX146" i="8"/>
  <c r="DY146" i="8"/>
  <c r="DX367" i="8"/>
  <c r="DY367" i="8"/>
  <c r="BN73" i="8"/>
  <c r="BM73" i="8"/>
  <c r="BN70" i="8"/>
  <c r="BM70" i="8"/>
  <c r="BM74" i="8"/>
  <c r="BN74" i="8"/>
  <c r="BM68" i="8"/>
  <c r="BN68" i="8"/>
  <c r="BN75" i="8"/>
  <c r="BM75" i="8"/>
  <c r="BN71" i="8"/>
  <c r="BM71" i="8"/>
  <c r="BN72" i="8"/>
  <c r="BM72" i="8"/>
  <c r="BN69" i="8"/>
  <c r="BM69" i="8"/>
  <c r="FI656" i="8"/>
  <c r="FI654" i="8"/>
  <c r="FR654" i="8"/>
  <c r="BT434" i="8" l="1"/>
  <c r="BT433" i="8"/>
  <c r="BW433" i="8" s="1"/>
  <c r="BL433" i="8" s="1"/>
  <c r="BT432" i="8"/>
  <c r="BW432" i="8" s="1"/>
  <c r="BL432" i="8" s="1"/>
  <c r="BT431" i="8"/>
  <c r="BW431" i="8" s="1"/>
  <c r="BL431" i="8" s="1"/>
  <c r="BT430" i="8"/>
  <c r="BW430" i="8" s="1"/>
  <c r="BL430" i="8" s="1"/>
  <c r="BS434" i="8"/>
  <c r="BS433" i="8"/>
  <c r="BS432" i="8"/>
  <c r="BS431" i="8"/>
  <c r="BS430" i="8"/>
  <c r="BT429" i="8"/>
  <c r="BS429" i="8"/>
  <c r="FI429" i="8"/>
  <c r="FI430" i="8"/>
  <c r="FI432" i="8"/>
  <c r="FI433" i="8"/>
  <c r="FI434" i="8"/>
  <c r="BB433" i="8" l="1"/>
  <c r="DE433" i="8"/>
  <c r="BB431" i="8"/>
  <c r="DE431" i="8"/>
  <c r="BB432" i="8"/>
  <c r="DE432" i="8"/>
  <c r="BB430" i="8"/>
  <c r="DE430" i="8"/>
  <c r="BV434" i="8"/>
  <c r="BW434" i="8"/>
  <c r="BL434" i="8" s="1"/>
  <c r="BU434" i="8"/>
  <c r="BY433" i="8"/>
  <c r="BX433" i="8"/>
  <c r="BV433" i="8"/>
  <c r="BU433" i="8"/>
  <c r="BX432" i="8"/>
  <c r="BY432" i="8"/>
  <c r="BU432" i="8"/>
  <c r="BV432" i="8"/>
  <c r="BX431" i="8"/>
  <c r="BY431" i="8"/>
  <c r="BU431" i="8"/>
  <c r="BV431" i="8"/>
  <c r="BY430" i="8"/>
  <c r="BX430" i="8"/>
  <c r="BU430" i="8"/>
  <c r="BV430" i="8"/>
  <c r="BW429" i="8"/>
  <c r="BL429" i="8" s="1"/>
  <c r="BU429" i="8"/>
  <c r="BV429" i="8"/>
  <c r="FI431" i="8"/>
  <c r="BB434" i="8" l="1"/>
  <c r="DE434" i="8"/>
  <c r="BC431" i="8"/>
  <c r="BD431" i="8"/>
  <c r="DN432" i="8"/>
  <c r="DG432" i="8"/>
  <c r="DF432" i="8"/>
  <c r="BC433" i="8"/>
  <c r="BD433" i="8"/>
  <c r="DF431" i="8"/>
  <c r="DG431" i="8"/>
  <c r="DN431" i="8"/>
  <c r="BC430" i="8"/>
  <c r="BD430" i="8"/>
  <c r="DF433" i="8"/>
  <c r="DN433" i="8"/>
  <c r="DG433" i="8"/>
  <c r="BB429" i="8"/>
  <c r="DE429" i="8"/>
  <c r="BC432" i="8"/>
  <c r="BD432" i="8"/>
  <c r="DN430" i="8"/>
  <c r="DG430" i="8"/>
  <c r="DF430" i="8"/>
  <c r="BN434" i="8"/>
  <c r="BM434" i="8"/>
  <c r="BM431" i="8"/>
  <c r="BN431" i="8"/>
  <c r="BX434" i="8"/>
  <c r="BY434" i="8"/>
  <c r="BN429" i="8"/>
  <c r="BM429" i="8"/>
  <c r="BN432" i="8"/>
  <c r="BM432" i="8"/>
  <c r="BN430" i="8"/>
  <c r="BM430" i="8"/>
  <c r="BN433" i="8"/>
  <c r="BM433" i="8"/>
  <c r="BY429" i="8"/>
  <c r="BX429" i="8"/>
  <c r="BT420" i="8"/>
  <c r="BW420" i="8" s="1"/>
  <c r="BL420" i="8" s="1"/>
  <c r="BS420" i="8"/>
  <c r="BT419" i="8"/>
  <c r="BW419" i="8" s="1"/>
  <c r="BL419" i="8" s="1"/>
  <c r="BS419" i="8"/>
  <c r="BT418" i="8"/>
  <c r="BS418" i="8"/>
  <c r="FX420" i="8"/>
  <c r="GA419" i="8"/>
  <c r="GB419" i="8" s="1"/>
  <c r="FX419" i="8"/>
  <c r="GA418" i="8"/>
  <c r="GB418" i="8" s="1"/>
  <c r="FX418" i="8"/>
  <c r="FR420" i="8"/>
  <c r="FO420" i="8"/>
  <c r="FO419" i="8"/>
  <c r="FO418" i="8"/>
  <c r="FI420" i="8"/>
  <c r="FF420" i="8"/>
  <c r="FI419" i="8"/>
  <c r="FF419" i="8"/>
  <c r="FI418" i="8"/>
  <c r="FF418" i="8"/>
  <c r="CM420" i="8"/>
  <c r="CM418" i="8"/>
  <c r="BT423" i="8"/>
  <c r="BW423" i="8" s="1"/>
  <c r="BL423" i="8" s="1"/>
  <c r="BS423" i="8"/>
  <c r="BT422" i="8"/>
  <c r="BW422" i="8" s="1"/>
  <c r="BL422" i="8" s="1"/>
  <c r="BS422" i="8"/>
  <c r="BT421" i="8"/>
  <c r="BW421" i="8" s="1"/>
  <c r="BL421" i="8" s="1"/>
  <c r="BS421" i="8"/>
  <c r="FX423" i="8"/>
  <c r="GA422" i="8"/>
  <c r="GB422" i="8" s="1"/>
  <c r="FX422" i="8"/>
  <c r="GA421" i="8"/>
  <c r="GB421" i="8" s="1"/>
  <c r="FX421" i="8"/>
  <c r="FR423" i="8"/>
  <c r="FO423" i="8"/>
  <c r="FO422" i="8"/>
  <c r="FR421" i="8"/>
  <c r="FO421" i="8"/>
  <c r="FF423" i="8"/>
  <c r="FF422" i="8"/>
  <c r="FI421" i="8"/>
  <c r="FF421" i="8"/>
  <c r="BS424" i="8"/>
  <c r="BT424" i="8"/>
  <c r="BW424" i="8" s="1"/>
  <c r="BL424" i="8" s="1"/>
  <c r="BS425" i="8"/>
  <c r="BT425" i="8"/>
  <c r="BW425" i="8" s="1"/>
  <c r="BL425" i="8" s="1"/>
  <c r="GA445" i="8"/>
  <c r="GB445" i="8" s="1"/>
  <c r="BT445" i="8"/>
  <c r="BW445" i="8" s="1"/>
  <c r="BL445" i="8" s="1"/>
  <c r="BS445" i="8"/>
  <c r="BT444" i="8"/>
  <c r="BW444" i="8" s="1"/>
  <c r="BL444" i="8" s="1"/>
  <c r="BS444" i="8"/>
  <c r="BT443" i="8"/>
  <c r="BS443" i="8"/>
  <c r="BT442" i="8"/>
  <c r="BW442" i="8" s="1"/>
  <c r="BL442" i="8" s="1"/>
  <c r="BS442" i="8"/>
  <c r="BT441" i="8"/>
  <c r="BS441" i="8"/>
  <c r="BT440" i="8"/>
  <c r="BW440" i="8" s="1"/>
  <c r="BL440" i="8" s="1"/>
  <c r="BS440" i="8"/>
  <c r="BT439" i="8"/>
  <c r="BS439" i="8"/>
  <c r="BT438" i="8"/>
  <c r="BW438" i="8" s="1"/>
  <c r="BL438" i="8" s="1"/>
  <c r="BS438" i="8"/>
  <c r="BT437" i="8"/>
  <c r="BS437" i="8"/>
  <c r="BT436" i="8"/>
  <c r="BW436" i="8" s="1"/>
  <c r="BL436" i="8" s="1"/>
  <c r="BS436" i="8"/>
  <c r="BT435" i="8"/>
  <c r="BW435" i="8" s="1"/>
  <c r="BL435" i="8" s="1"/>
  <c r="BS435" i="8"/>
  <c r="GA437" i="8"/>
  <c r="GB437" i="8" s="1"/>
  <c r="GA436" i="8"/>
  <c r="GB436" i="8" s="1"/>
  <c r="FR439" i="8"/>
  <c r="FR438" i="8"/>
  <c r="FR437" i="8"/>
  <c r="FR436" i="8"/>
  <c r="FI439" i="8"/>
  <c r="FI438" i="8"/>
  <c r="FI437" i="8"/>
  <c r="BT260" i="8"/>
  <c r="BW260" i="8" s="1"/>
  <c r="BL260" i="8" s="1"/>
  <c r="BS260" i="8"/>
  <c r="BT259" i="8"/>
  <c r="BW259" i="8" s="1"/>
  <c r="BL259" i="8" s="1"/>
  <c r="BS259" i="8"/>
  <c r="BT258" i="8"/>
  <c r="BW258" i="8" s="1"/>
  <c r="BL258" i="8" s="1"/>
  <c r="BS258" i="8"/>
  <c r="BT257" i="8"/>
  <c r="BW257" i="8" s="1"/>
  <c r="BL257" i="8" s="1"/>
  <c r="BS257" i="8"/>
  <c r="BT256" i="8"/>
  <c r="BW256" i="8" s="1"/>
  <c r="BL256" i="8" s="1"/>
  <c r="BS256" i="8"/>
  <c r="BT255" i="8"/>
  <c r="BS255" i="8"/>
  <c r="BT254" i="8"/>
  <c r="BW254" i="8" s="1"/>
  <c r="BL254" i="8" s="1"/>
  <c r="BS254" i="8"/>
  <c r="GA258" i="8"/>
  <c r="GB258" i="8" s="1"/>
  <c r="GA257" i="8"/>
  <c r="GB257" i="8" s="1"/>
  <c r="FX257" i="8"/>
  <c r="FX256" i="8"/>
  <c r="FX255" i="8"/>
  <c r="FX254" i="8"/>
  <c r="FR258" i="8"/>
  <c r="FR257" i="8"/>
  <c r="FR256" i="8"/>
  <c r="FI260" i="8"/>
  <c r="FE260" i="8"/>
  <c r="FE259" i="8"/>
  <c r="FI258" i="8"/>
  <c r="FE258" i="8"/>
  <c r="FE257" i="8"/>
  <c r="FI256" i="8"/>
  <c r="FE256" i="8"/>
  <c r="FE255" i="8"/>
  <c r="FE254" i="8"/>
  <c r="BT250" i="8"/>
  <c r="BW250" i="8" s="1"/>
  <c r="BL250" i="8" s="1"/>
  <c r="BS250" i="8"/>
  <c r="BT249" i="8"/>
  <c r="BW249" i="8" s="1"/>
  <c r="BL249" i="8" s="1"/>
  <c r="BS249" i="8"/>
  <c r="BT248" i="8"/>
  <c r="BW248" i="8" s="1"/>
  <c r="BL248" i="8" s="1"/>
  <c r="BS248" i="8"/>
  <c r="GA251" i="8"/>
  <c r="GB251" i="8" s="1"/>
  <c r="GA250" i="8"/>
  <c r="GB250" i="8" s="1"/>
  <c r="GA249" i="8"/>
  <c r="GB249" i="8" s="1"/>
  <c r="GA248" i="8"/>
  <c r="GB248" i="8" s="1"/>
  <c r="FR250" i="8"/>
  <c r="FI251" i="8"/>
  <c r="FE251" i="8"/>
  <c r="FE250" i="8"/>
  <c r="FE249" i="8"/>
  <c r="FI248" i="8"/>
  <c r="FE248" i="8"/>
  <c r="BB250" i="8" l="1"/>
  <c r="DE250" i="8"/>
  <c r="BB259" i="8"/>
  <c r="DE259" i="8"/>
  <c r="BB440" i="8"/>
  <c r="DE440" i="8"/>
  <c r="BB258" i="8"/>
  <c r="DE258" i="8"/>
  <c r="BB421" i="8"/>
  <c r="DE421" i="8"/>
  <c r="BB248" i="8"/>
  <c r="DE248" i="8"/>
  <c r="BB435" i="8"/>
  <c r="DE435" i="8"/>
  <c r="BB424" i="8"/>
  <c r="DE424" i="8"/>
  <c r="DP432" i="8"/>
  <c r="DW432" i="8"/>
  <c r="DO432" i="8"/>
  <c r="BB422" i="8"/>
  <c r="DE422" i="8"/>
  <c r="BB249" i="8"/>
  <c r="DE249" i="8"/>
  <c r="BB444" i="8"/>
  <c r="DE444" i="8"/>
  <c r="DW431" i="8"/>
  <c r="DP431" i="8"/>
  <c r="DO431" i="8"/>
  <c r="BB257" i="8"/>
  <c r="DE257" i="8"/>
  <c r="DW430" i="8"/>
  <c r="DO430" i="8"/>
  <c r="DP430" i="8"/>
  <c r="DN434" i="8"/>
  <c r="DF434" i="8"/>
  <c r="DG434" i="8"/>
  <c r="DF429" i="8"/>
  <c r="DG429" i="8"/>
  <c r="DN429" i="8"/>
  <c r="BB254" i="8"/>
  <c r="DE254" i="8"/>
  <c r="BB438" i="8"/>
  <c r="DE438" i="8"/>
  <c r="BB442" i="8"/>
  <c r="DE442" i="8"/>
  <c r="BB425" i="8"/>
  <c r="DE425" i="8"/>
  <c r="BB445" i="8"/>
  <c r="DE445" i="8"/>
  <c r="BB420" i="8"/>
  <c r="DE420" i="8"/>
  <c r="BD434" i="8"/>
  <c r="BC434" i="8"/>
  <c r="BD429" i="8"/>
  <c r="BC429" i="8"/>
  <c r="BB436" i="8"/>
  <c r="DE436" i="8"/>
  <c r="BB419" i="8"/>
  <c r="DE419" i="8"/>
  <c r="BB256" i="8"/>
  <c r="DE256" i="8"/>
  <c r="BB260" i="8"/>
  <c r="DE260" i="8"/>
  <c r="BB423" i="8"/>
  <c r="DE423" i="8"/>
  <c r="DW433" i="8"/>
  <c r="DO433" i="8"/>
  <c r="DP433" i="8"/>
  <c r="BV255" i="8"/>
  <c r="BW255" i="8"/>
  <c r="BL255" i="8" s="1"/>
  <c r="BU255" i="8"/>
  <c r="BX257" i="8"/>
  <c r="BY257" i="8"/>
  <c r="BY438" i="8"/>
  <c r="BX438" i="8"/>
  <c r="BX424" i="8"/>
  <c r="BY424" i="8"/>
  <c r="BX442" i="8"/>
  <c r="BY442" i="8"/>
  <c r="BX436" i="8"/>
  <c r="BY436" i="8"/>
  <c r="BY260" i="8"/>
  <c r="BX260" i="8"/>
  <c r="BX259" i="8"/>
  <c r="BY259" i="8"/>
  <c r="BY258" i="8"/>
  <c r="BX258" i="8"/>
  <c r="BX256" i="8"/>
  <c r="BY256" i="8"/>
  <c r="BY254" i="8"/>
  <c r="BX254" i="8"/>
  <c r="BU260" i="8"/>
  <c r="BV260" i="8"/>
  <c r="BV259" i="8"/>
  <c r="BU259" i="8"/>
  <c r="BU258" i="8"/>
  <c r="BV258" i="8"/>
  <c r="BU257" i="8"/>
  <c r="BV257" i="8"/>
  <c r="BU256" i="8"/>
  <c r="BV256" i="8"/>
  <c r="BV254" i="8"/>
  <c r="BU254" i="8"/>
  <c r="BY250" i="8"/>
  <c r="BX250" i="8"/>
  <c r="BX249" i="8"/>
  <c r="BY249" i="8"/>
  <c r="BX248" i="8"/>
  <c r="BY248" i="8"/>
  <c r="BU250" i="8"/>
  <c r="BV250" i="8"/>
  <c r="BU249" i="8"/>
  <c r="BV249" i="8"/>
  <c r="BU248" i="8"/>
  <c r="BV248" i="8"/>
  <c r="BY425" i="8"/>
  <c r="BX425" i="8"/>
  <c r="BU425" i="8"/>
  <c r="BV425" i="8"/>
  <c r="BU424" i="8"/>
  <c r="BV424" i="8"/>
  <c r="BX435" i="8"/>
  <c r="BY435" i="8"/>
  <c r="BV435" i="8"/>
  <c r="BU435" i="8"/>
  <c r="BW439" i="8"/>
  <c r="BL439" i="8" s="1"/>
  <c r="BV439" i="8"/>
  <c r="BU439" i="8"/>
  <c r="BU438" i="8"/>
  <c r="BV438" i="8"/>
  <c r="BW437" i="8"/>
  <c r="BL437" i="8" s="1"/>
  <c r="BV437" i="8"/>
  <c r="BU437" i="8"/>
  <c r="BU436" i="8"/>
  <c r="BV436" i="8"/>
  <c r="BY445" i="8"/>
  <c r="BX445" i="8"/>
  <c r="BX444" i="8"/>
  <c r="BY444" i="8"/>
  <c r="BU443" i="8"/>
  <c r="BV443" i="8"/>
  <c r="BW443" i="8"/>
  <c r="BL443" i="8" s="1"/>
  <c r="BU441" i="8"/>
  <c r="BW441" i="8"/>
  <c r="BL441" i="8" s="1"/>
  <c r="BV441" i="8"/>
  <c r="BX440" i="8"/>
  <c r="BY440" i="8"/>
  <c r="BU445" i="8"/>
  <c r="BV445" i="8"/>
  <c r="BV444" i="8"/>
  <c r="BU444" i="8"/>
  <c r="BU442" i="8"/>
  <c r="BV442" i="8"/>
  <c r="BV440" i="8"/>
  <c r="BU440" i="8"/>
  <c r="BX420" i="8"/>
  <c r="BY420" i="8"/>
  <c r="BU420" i="8"/>
  <c r="BV420" i="8"/>
  <c r="BX419" i="8"/>
  <c r="BY419" i="8"/>
  <c r="BU419" i="8"/>
  <c r="BV419" i="8"/>
  <c r="BV418" i="8"/>
  <c r="BU418" i="8"/>
  <c r="BW418" i="8"/>
  <c r="BL418" i="8" s="1"/>
  <c r="BX423" i="8"/>
  <c r="BY423" i="8"/>
  <c r="BV423" i="8"/>
  <c r="BU423" i="8"/>
  <c r="BY422" i="8"/>
  <c r="BX422" i="8"/>
  <c r="BV422" i="8"/>
  <c r="BU422" i="8"/>
  <c r="BY421" i="8"/>
  <c r="BX421" i="8"/>
  <c r="BV421" i="8"/>
  <c r="BU421" i="8"/>
  <c r="FI257" i="8"/>
  <c r="FI423" i="8"/>
  <c r="GA435" i="8"/>
  <c r="GB435" i="8" s="1"/>
  <c r="GA439" i="8"/>
  <c r="GB439" i="8" s="1"/>
  <c r="FR435" i="8"/>
  <c r="FR251" i="8"/>
  <c r="FI250" i="8"/>
  <c r="FI436" i="8"/>
  <c r="FI254" i="8"/>
  <c r="FR259" i="8"/>
  <c r="FR248" i="8"/>
  <c r="GA256" i="8"/>
  <c r="GB256" i="8" s="1"/>
  <c r="GA444" i="8"/>
  <c r="GB444" i="8" s="1"/>
  <c r="FR418" i="8"/>
  <c r="FR260" i="8"/>
  <c r="GA260" i="8"/>
  <c r="GB260" i="8" s="1"/>
  <c r="GA438" i="8"/>
  <c r="GB438" i="8" s="1"/>
  <c r="GA423" i="8"/>
  <c r="GB423" i="8" s="1"/>
  <c r="GA420" i="8"/>
  <c r="GB420" i="8" s="1"/>
  <c r="FR249" i="8"/>
  <c r="FR419" i="8"/>
  <c r="FR422" i="8"/>
  <c r="FI422" i="8"/>
  <c r="FI435" i="8"/>
  <c r="GA255" i="8"/>
  <c r="GB255" i="8" s="1"/>
  <c r="GA259" i="8"/>
  <c r="GB259" i="8" s="1"/>
  <c r="GA254" i="8"/>
  <c r="GB254" i="8" s="1"/>
  <c r="FR255" i="8"/>
  <c r="FR254" i="8"/>
  <c r="FI255" i="8"/>
  <c r="FI259" i="8"/>
  <c r="FI249" i="8"/>
  <c r="BC248" i="8" l="1"/>
  <c r="BD254" i="8"/>
  <c r="DF423" i="8"/>
  <c r="DG423" i="8"/>
  <c r="DN423" i="8"/>
  <c r="BC250" i="8"/>
  <c r="BD250" i="8"/>
  <c r="BC438" i="8"/>
  <c r="BD438" i="8"/>
  <c r="DF421" i="8"/>
  <c r="DG421" i="8"/>
  <c r="DN421" i="8"/>
  <c r="DF438" i="8"/>
  <c r="DG438" i="8"/>
  <c r="BC442" i="8"/>
  <c r="BD442" i="8"/>
  <c r="DF256" i="8"/>
  <c r="DN256" i="8"/>
  <c r="DG256" i="8"/>
  <c r="DN442" i="8"/>
  <c r="DF442" i="8"/>
  <c r="DG442" i="8"/>
  <c r="BC257" i="8"/>
  <c r="BD257" i="8"/>
  <c r="DG422" i="8"/>
  <c r="DF422" i="8"/>
  <c r="DN422" i="8"/>
  <c r="BD435" i="8"/>
  <c r="BC435" i="8"/>
  <c r="BC440" i="8"/>
  <c r="BD440" i="8"/>
  <c r="DG445" i="8"/>
  <c r="DF445" i="8"/>
  <c r="DN445" i="8"/>
  <c r="DF444" i="8"/>
  <c r="DG444" i="8"/>
  <c r="DN444" i="8"/>
  <c r="DY433" i="8"/>
  <c r="DX433" i="8"/>
  <c r="DY431" i="8"/>
  <c r="DX431" i="8"/>
  <c r="BB437" i="8"/>
  <c r="DE437" i="8"/>
  <c r="DG419" i="8"/>
  <c r="DF419" i="8"/>
  <c r="DN419" i="8"/>
  <c r="DF259" i="8"/>
  <c r="DG259" i="8"/>
  <c r="DN259" i="8"/>
  <c r="BB418" i="8"/>
  <c r="DE418" i="8"/>
  <c r="BB443" i="8"/>
  <c r="DE443" i="8"/>
  <c r="BB439" i="8"/>
  <c r="DE439" i="8"/>
  <c r="BB255" i="8"/>
  <c r="DE255" i="8"/>
  <c r="BD260" i="8"/>
  <c r="BC260" i="8"/>
  <c r="BC425" i="8"/>
  <c r="BD425" i="8"/>
  <c r="DN257" i="8"/>
  <c r="DG257" i="8"/>
  <c r="DF257" i="8"/>
  <c r="BD249" i="8"/>
  <c r="BC249" i="8"/>
  <c r="DG435" i="8"/>
  <c r="DF435" i="8"/>
  <c r="DN435" i="8"/>
  <c r="DN440" i="8"/>
  <c r="DG440" i="8"/>
  <c r="DF440" i="8"/>
  <c r="DN436" i="8"/>
  <c r="DF436" i="8"/>
  <c r="DG436" i="8"/>
  <c r="BD420" i="8"/>
  <c r="BC420" i="8"/>
  <c r="DY432" i="8"/>
  <c r="DX432" i="8"/>
  <c r="BD256" i="8"/>
  <c r="BC256" i="8"/>
  <c r="DF248" i="8"/>
  <c r="DN248" i="8"/>
  <c r="DG248" i="8"/>
  <c r="DN260" i="8"/>
  <c r="DG260" i="8"/>
  <c r="DF260" i="8"/>
  <c r="DF425" i="8"/>
  <c r="DN425" i="8"/>
  <c r="DG425" i="8"/>
  <c r="DW429" i="8"/>
  <c r="DO429" i="8"/>
  <c r="DP429" i="8"/>
  <c r="DY430" i="8"/>
  <c r="DX430" i="8"/>
  <c r="DN249" i="8"/>
  <c r="DG249" i="8"/>
  <c r="DF249" i="8"/>
  <c r="BC424" i="8"/>
  <c r="BD424" i="8"/>
  <c r="BC258" i="8"/>
  <c r="BD258" i="8"/>
  <c r="DF254" i="8"/>
  <c r="DG254" i="8"/>
  <c r="DN254" i="8"/>
  <c r="BC421" i="8"/>
  <c r="BD421" i="8"/>
  <c r="BC419" i="8"/>
  <c r="BD419" i="8"/>
  <c r="DW434" i="8"/>
  <c r="DP434" i="8"/>
  <c r="DO434" i="8"/>
  <c r="DN250" i="8"/>
  <c r="DG250" i="8"/>
  <c r="DF250" i="8"/>
  <c r="DF420" i="8"/>
  <c r="DG420" i="8"/>
  <c r="DN420" i="8"/>
  <c r="BC259" i="8"/>
  <c r="BD259" i="8"/>
  <c r="BD422" i="8"/>
  <c r="BC422" i="8"/>
  <c r="BB441" i="8"/>
  <c r="DE441" i="8"/>
  <c r="BC423" i="8"/>
  <c r="BD423" i="8"/>
  <c r="BC436" i="8"/>
  <c r="BD436" i="8"/>
  <c r="BC445" i="8"/>
  <c r="BD445" i="8"/>
  <c r="BD444" i="8"/>
  <c r="BC444" i="8"/>
  <c r="DN424" i="8"/>
  <c r="DG424" i="8"/>
  <c r="DF424" i="8"/>
  <c r="DG258" i="8"/>
  <c r="DF258" i="8"/>
  <c r="DN258" i="8"/>
  <c r="BN439" i="8"/>
  <c r="BM439" i="8"/>
  <c r="BN257" i="8"/>
  <c r="BM257" i="8"/>
  <c r="BX255" i="8"/>
  <c r="BY255" i="8"/>
  <c r="BN421" i="8"/>
  <c r="BM421" i="8"/>
  <c r="BM423" i="8"/>
  <c r="BN423" i="8"/>
  <c r="BN442" i="8"/>
  <c r="BM442" i="8"/>
  <c r="BM441" i="8"/>
  <c r="BN441" i="8"/>
  <c r="BM424" i="8"/>
  <c r="BN424" i="8"/>
  <c r="BM248" i="8"/>
  <c r="BN248" i="8"/>
  <c r="BN256" i="8"/>
  <c r="BM256" i="8"/>
  <c r="BN260" i="8"/>
  <c r="BM260" i="8"/>
  <c r="BN249" i="8"/>
  <c r="BM249" i="8"/>
  <c r="BN440" i="8"/>
  <c r="BM440" i="8"/>
  <c r="BM418" i="8"/>
  <c r="BN418" i="8"/>
  <c r="BN437" i="8"/>
  <c r="BM437" i="8"/>
  <c r="BN435" i="8"/>
  <c r="BM435" i="8"/>
  <c r="BM255" i="8"/>
  <c r="BN255" i="8"/>
  <c r="BN438" i="8"/>
  <c r="BM438" i="8"/>
  <c r="BM254" i="8"/>
  <c r="BN254" i="8"/>
  <c r="BN422" i="8"/>
  <c r="BM422" i="8"/>
  <c r="BN445" i="8"/>
  <c r="BM445" i="8"/>
  <c r="BN443" i="8"/>
  <c r="BM443" i="8"/>
  <c r="BM250" i="8"/>
  <c r="BN250" i="8"/>
  <c r="BM258" i="8"/>
  <c r="BN258" i="8"/>
  <c r="BN420" i="8"/>
  <c r="BM420" i="8"/>
  <c r="BN436" i="8"/>
  <c r="BM436" i="8"/>
  <c r="BN259" i="8"/>
  <c r="BM259" i="8"/>
  <c r="BM419" i="8"/>
  <c r="BN419" i="8"/>
  <c r="BN444" i="8"/>
  <c r="BM444" i="8"/>
  <c r="BM425" i="8"/>
  <c r="BN425" i="8"/>
  <c r="BX439" i="8"/>
  <c r="BY439" i="8"/>
  <c r="BY437" i="8"/>
  <c r="BX437" i="8"/>
  <c r="BX443" i="8"/>
  <c r="BY443" i="8"/>
  <c r="BX441" i="8"/>
  <c r="BY441" i="8"/>
  <c r="BX418" i="8"/>
  <c r="BY418" i="8"/>
  <c r="BT264" i="8"/>
  <c r="BW264" i="8" s="1"/>
  <c r="BL264" i="8" s="1"/>
  <c r="BS264" i="8"/>
  <c r="BT263" i="8"/>
  <c r="BW263" i="8" s="1"/>
  <c r="BL263" i="8" s="1"/>
  <c r="BS263" i="8"/>
  <c r="BT262" i="8"/>
  <c r="BW262" i="8" s="1"/>
  <c r="BL262" i="8" s="1"/>
  <c r="BS262" i="8"/>
  <c r="BT261" i="8"/>
  <c r="BW261" i="8" s="1"/>
  <c r="BL261" i="8" s="1"/>
  <c r="BS261" i="8"/>
  <c r="GA264" i="8"/>
  <c r="GB264" i="8" s="1"/>
  <c r="FX264" i="8"/>
  <c r="FX263" i="8"/>
  <c r="GA262" i="8"/>
  <c r="GB262" i="8" s="1"/>
  <c r="FX262" i="8"/>
  <c r="GA261" i="8"/>
  <c r="GB261" i="8" s="1"/>
  <c r="FX261" i="8"/>
  <c r="FR264" i="8"/>
  <c r="FR262" i="8"/>
  <c r="FR261" i="8"/>
  <c r="FI264" i="8"/>
  <c r="FE264" i="8"/>
  <c r="FE263" i="8"/>
  <c r="FI262" i="8"/>
  <c r="FE262" i="8"/>
  <c r="FI261" i="8"/>
  <c r="FE261" i="8"/>
  <c r="BB263" i="8" l="1"/>
  <c r="DE263" i="8"/>
  <c r="DY429" i="8"/>
  <c r="DX429" i="8"/>
  <c r="DW422" i="8"/>
  <c r="DO422" i="8"/>
  <c r="DP422" i="8"/>
  <c r="DO442" i="8"/>
  <c r="DW442" i="8"/>
  <c r="DP442" i="8"/>
  <c r="DG443" i="8"/>
  <c r="DF443" i="8"/>
  <c r="DN443" i="8"/>
  <c r="DW444" i="8"/>
  <c r="DP444" i="8"/>
  <c r="DO444" i="8"/>
  <c r="DW420" i="8"/>
  <c r="DP420" i="8"/>
  <c r="DO420" i="8"/>
  <c r="DY434" i="8"/>
  <c r="DX434" i="8"/>
  <c r="DP440" i="8"/>
  <c r="DO440" i="8"/>
  <c r="DW440" i="8"/>
  <c r="DP257" i="8"/>
  <c r="DO257" i="8"/>
  <c r="DW257" i="8"/>
  <c r="BC439" i="8"/>
  <c r="BD439" i="8"/>
  <c r="DP419" i="8"/>
  <c r="DW419" i="8"/>
  <c r="DO419" i="8"/>
  <c r="BD418" i="8"/>
  <c r="BC418" i="8"/>
  <c r="DW421" i="8"/>
  <c r="DP421" i="8"/>
  <c r="DO421" i="8"/>
  <c r="DF441" i="8"/>
  <c r="DN441" i="8"/>
  <c r="DG441" i="8"/>
  <c r="BB262" i="8"/>
  <c r="DE262" i="8"/>
  <c r="BB261" i="8"/>
  <c r="DE261" i="8"/>
  <c r="DF439" i="8"/>
  <c r="DN439" i="8"/>
  <c r="DG439" i="8"/>
  <c r="BC437" i="8"/>
  <c r="BD437" i="8"/>
  <c r="DF437" i="8"/>
  <c r="DG437" i="8"/>
  <c r="DN437" i="8"/>
  <c r="DP423" i="8"/>
  <c r="DO423" i="8"/>
  <c r="DW423" i="8"/>
  <c r="DP435" i="8"/>
  <c r="DW435" i="8"/>
  <c r="DO435" i="8"/>
  <c r="DP438" i="8"/>
  <c r="DO249" i="8"/>
  <c r="DW249" i="8"/>
  <c r="DP249" i="8"/>
  <c r="BD255" i="8"/>
  <c r="BC255" i="8"/>
  <c r="DW258" i="8"/>
  <c r="DP258" i="8"/>
  <c r="DO258" i="8"/>
  <c r="DW445" i="8"/>
  <c r="DP445" i="8"/>
  <c r="DO445" i="8"/>
  <c r="DW256" i="8"/>
  <c r="DP256" i="8"/>
  <c r="DO256" i="8"/>
  <c r="BD441" i="8"/>
  <c r="BC441" i="8"/>
  <c r="DO248" i="8"/>
  <c r="DP248" i="8"/>
  <c r="DW248" i="8"/>
  <c r="DN418" i="8"/>
  <c r="DG418" i="8"/>
  <c r="DF418" i="8"/>
  <c r="BD443" i="8"/>
  <c r="BC443" i="8"/>
  <c r="DP424" i="8"/>
  <c r="DO424" i="8"/>
  <c r="DW424" i="8"/>
  <c r="DW260" i="8"/>
  <c r="DO260" i="8"/>
  <c r="DP260" i="8"/>
  <c r="BB264" i="8"/>
  <c r="DE264" i="8"/>
  <c r="DW250" i="8"/>
  <c r="DP250" i="8"/>
  <c r="DO250" i="8"/>
  <c r="DW254" i="8"/>
  <c r="DP254" i="8"/>
  <c r="DO254" i="8"/>
  <c r="DO425" i="8"/>
  <c r="DP425" i="8"/>
  <c r="DW425" i="8"/>
  <c r="DW436" i="8"/>
  <c r="DP436" i="8"/>
  <c r="DO436" i="8"/>
  <c r="DF255" i="8"/>
  <c r="DG255" i="8"/>
  <c r="DN255" i="8"/>
  <c r="DP259" i="8"/>
  <c r="DO259" i="8"/>
  <c r="DW259" i="8"/>
  <c r="BY264" i="8"/>
  <c r="BX264" i="8"/>
  <c r="BX263" i="8"/>
  <c r="BY263" i="8"/>
  <c r="BY262" i="8"/>
  <c r="BX262" i="8"/>
  <c r="BX261" i="8"/>
  <c r="BY261" i="8"/>
  <c r="BU264" i="8"/>
  <c r="BV264" i="8"/>
  <c r="BU263" i="8"/>
  <c r="BV263" i="8"/>
  <c r="BU262" i="8"/>
  <c r="BV262" i="8"/>
  <c r="BU261" i="8"/>
  <c r="BV261" i="8"/>
  <c r="FI263" i="8"/>
  <c r="GA263" i="8"/>
  <c r="GB263" i="8" s="1"/>
  <c r="FR263" i="8"/>
  <c r="BT460" i="8"/>
  <c r="BS460" i="8"/>
  <c r="BT459" i="8"/>
  <c r="BS459" i="8"/>
  <c r="BT458" i="8"/>
  <c r="BS458" i="8"/>
  <c r="BT457" i="8"/>
  <c r="BW457" i="8" s="1"/>
  <c r="BL457" i="8" s="1"/>
  <c r="BS457" i="8"/>
  <c r="BT456" i="8"/>
  <c r="BW456" i="8" s="1"/>
  <c r="BL456" i="8" s="1"/>
  <c r="BS456" i="8"/>
  <c r="BT454" i="8"/>
  <c r="BW454" i="8" s="1"/>
  <c r="BL454" i="8" s="1"/>
  <c r="BT453" i="8"/>
  <c r="BS453" i="8"/>
  <c r="BT452" i="8"/>
  <c r="BS452" i="8"/>
  <c r="BT451" i="8"/>
  <c r="BS451" i="8"/>
  <c r="BT450" i="8"/>
  <c r="BS450" i="8"/>
  <c r="FX460" i="8"/>
  <c r="GA458" i="8"/>
  <c r="GB458" i="8" s="1"/>
  <c r="GA455" i="8"/>
  <c r="GB455" i="8" s="1"/>
  <c r="FX455" i="8"/>
  <c r="FX450" i="8"/>
  <c r="FR456" i="8"/>
  <c r="FR455" i="8"/>
  <c r="FO455" i="8"/>
  <c r="FR450" i="8"/>
  <c r="FO450" i="8"/>
  <c r="FE460" i="8"/>
  <c r="FE459" i="8"/>
  <c r="FE458" i="8"/>
  <c r="FE457" i="8"/>
  <c r="FE456" i="8"/>
  <c r="FI455" i="8"/>
  <c r="FF455" i="8"/>
  <c r="FE455" i="8"/>
  <c r="FE454" i="8"/>
  <c r="FI453" i="8"/>
  <c r="FE453" i="8"/>
  <c r="FE452" i="8"/>
  <c r="FE451" i="8"/>
  <c r="FI450" i="8"/>
  <c r="FF450" i="8"/>
  <c r="FE450" i="8"/>
  <c r="BT468" i="8"/>
  <c r="BW468" i="8" s="1"/>
  <c r="BL468" i="8" s="1"/>
  <c r="BS468" i="8"/>
  <c r="BT467" i="8"/>
  <c r="BW467" i="8" s="1"/>
  <c r="BL467" i="8" s="1"/>
  <c r="BS467" i="8"/>
  <c r="BT466" i="8"/>
  <c r="BS466" i="8"/>
  <c r="BT465" i="8"/>
  <c r="BW465" i="8" s="1"/>
  <c r="BL465" i="8" s="1"/>
  <c r="BS465" i="8"/>
  <c r="BT464" i="8"/>
  <c r="BW464" i="8" s="1"/>
  <c r="BL464" i="8" s="1"/>
  <c r="BS464" i="8"/>
  <c r="BT463" i="8"/>
  <c r="BW463" i="8" s="1"/>
  <c r="BL463" i="8" s="1"/>
  <c r="BS463" i="8"/>
  <c r="BT462" i="8"/>
  <c r="BW462" i="8" s="1"/>
  <c r="BL462" i="8" s="1"/>
  <c r="BS462" i="8"/>
  <c r="BT461" i="8"/>
  <c r="BW461" i="8" s="1"/>
  <c r="BL461" i="8" s="1"/>
  <c r="BS461" i="8"/>
  <c r="GA466" i="8"/>
  <c r="GB466" i="8" s="1"/>
  <c r="GA465" i="8"/>
  <c r="GB465" i="8" s="1"/>
  <c r="GA463" i="8"/>
  <c r="GB463" i="8" s="1"/>
  <c r="GA461" i="8"/>
  <c r="GB461" i="8" s="1"/>
  <c r="FR467" i="8"/>
  <c r="FR465" i="8"/>
  <c r="FO464" i="8"/>
  <c r="FR463" i="8"/>
  <c r="FO463" i="8"/>
  <c r="FO462" i="8"/>
  <c r="FO461" i="8"/>
  <c r="FE468" i="8"/>
  <c r="FE467" i="8"/>
  <c r="FI466" i="8"/>
  <c r="FE466" i="8"/>
  <c r="FE465" i="8"/>
  <c r="FE464" i="8"/>
  <c r="FI463" i="8"/>
  <c r="FE463" i="8"/>
  <c r="FI462" i="8"/>
  <c r="FE462" i="8"/>
  <c r="FE461" i="8"/>
  <c r="BT494" i="8"/>
  <c r="BS494" i="8"/>
  <c r="BT493" i="8"/>
  <c r="BS493" i="8"/>
  <c r="BT492" i="8"/>
  <c r="BS492" i="8"/>
  <c r="BT491" i="8"/>
  <c r="BW491" i="8" s="1"/>
  <c r="BL491" i="8" s="1"/>
  <c r="BS491" i="8"/>
  <c r="BT490" i="8"/>
  <c r="BS490" i="8"/>
  <c r="BT489" i="8"/>
  <c r="BW489" i="8" s="1"/>
  <c r="BL489" i="8" s="1"/>
  <c r="BS489" i="8"/>
  <c r="BT488" i="8"/>
  <c r="BW488" i="8" s="1"/>
  <c r="BL488" i="8" s="1"/>
  <c r="BS488" i="8"/>
  <c r="BT487" i="8"/>
  <c r="BW487" i="8" s="1"/>
  <c r="BL487" i="8" s="1"/>
  <c r="BS487" i="8"/>
  <c r="GA493" i="8"/>
  <c r="GB493" i="8" s="1"/>
  <c r="GA492" i="8"/>
  <c r="GB492" i="8" s="1"/>
  <c r="GA491" i="8"/>
  <c r="GB491" i="8" s="1"/>
  <c r="GA489" i="8"/>
  <c r="GB489" i="8" s="1"/>
  <c r="FX488" i="8"/>
  <c r="FX487" i="8"/>
  <c r="FR490" i="8"/>
  <c r="FR489" i="8"/>
  <c r="FO487" i="8"/>
  <c r="FE494" i="8"/>
  <c r="FE493" i="8"/>
  <c r="FE492" i="8"/>
  <c r="FI491" i="8"/>
  <c r="FE491" i="8"/>
  <c r="FE490" i="8"/>
  <c r="FI489" i="8"/>
  <c r="FE489" i="8"/>
  <c r="FE488" i="8"/>
  <c r="FF487" i="8"/>
  <c r="FE487" i="8"/>
  <c r="BT516" i="8"/>
  <c r="BS516" i="8"/>
  <c r="BT515" i="8"/>
  <c r="BS515" i="8"/>
  <c r="BT514" i="8"/>
  <c r="BW514" i="8" s="1"/>
  <c r="BL514" i="8" s="1"/>
  <c r="BS514" i="8"/>
  <c r="BT513" i="8"/>
  <c r="BW513" i="8" s="1"/>
  <c r="BL513" i="8" s="1"/>
  <c r="BS513" i="8"/>
  <c r="BT512" i="8"/>
  <c r="BS512" i="8"/>
  <c r="BT511" i="8"/>
  <c r="BW511" i="8" s="1"/>
  <c r="BL511" i="8" s="1"/>
  <c r="BS511" i="8"/>
  <c r="BT510" i="8"/>
  <c r="BW510" i="8" s="1"/>
  <c r="BL510" i="8" s="1"/>
  <c r="BS510" i="8"/>
  <c r="BT509" i="8"/>
  <c r="BW509" i="8" s="1"/>
  <c r="BL509" i="8" s="1"/>
  <c r="BS509" i="8"/>
  <c r="BT508" i="8"/>
  <c r="BW508" i="8" s="1"/>
  <c r="BL508" i="8" s="1"/>
  <c r="BS508" i="8"/>
  <c r="GA514" i="8"/>
  <c r="GB514" i="8" s="1"/>
  <c r="FX514" i="8"/>
  <c r="GA513" i="8"/>
  <c r="GB513" i="8" s="1"/>
  <c r="FX513" i="8"/>
  <c r="FX512" i="8"/>
  <c r="GA511" i="8"/>
  <c r="GB511" i="8" s="1"/>
  <c r="FR514" i="8"/>
  <c r="FR513" i="8"/>
  <c r="FO513" i="8"/>
  <c r="FR512" i="8"/>
  <c r="FO512" i="8"/>
  <c r="FR511" i="8"/>
  <c r="FO511" i="8"/>
  <c r="FR509" i="8"/>
  <c r="FE516" i="8"/>
  <c r="FE515" i="8"/>
  <c r="FE514" i="8"/>
  <c r="FI513" i="8"/>
  <c r="FE513" i="8"/>
  <c r="FE512" i="8"/>
  <c r="FI511" i="8"/>
  <c r="FE511" i="8"/>
  <c r="FE510" i="8"/>
  <c r="FI509" i="8"/>
  <c r="FE509" i="8"/>
  <c r="FE508" i="8"/>
  <c r="BT486" i="8"/>
  <c r="BS486" i="8"/>
  <c r="BT485" i="8"/>
  <c r="BS485" i="8"/>
  <c r="BT484" i="8"/>
  <c r="BT483" i="8"/>
  <c r="BS483" i="8"/>
  <c r="BT482" i="8"/>
  <c r="BS482" i="8"/>
  <c r="BT481" i="8"/>
  <c r="BS481" i="8"/>
  <c r="BT480" i="8"/>
  <c r="BW480" i="8" s="1"/>
  <c r="BL480" i="8" s="1"/>
  <c r="BS480" i="8"/>
  <c r="BT479" i="8"/>
  <c r="BW479" i="8" s="1"/>
  <c r="BL479" i="8" s="1"/>
  <c r="BS479" i="8"/>
  <c r="BT478" i="8"/>
  <c r="BS478" i="8"/>
  <c r="BT477" i="8"/>
  <c r="BS477" i="8"/>
  <c r="BT475" i="8"/>
  <c r="BW475" i="8" s="1"/>
  <c r="BL475" i="8" s="1"/>
  <c r="BB475" i="8" s="1"/>
  <c r="BS475" i="8"/>
  <c r="BT473" i="8"/>
  <c r="BW473" i="8" s="1"/>
  <c r="BL473" i="8" s="1"/>
  <c r="BS473" i="8"/>
  <c r="BT472" i="8"/>
  <c r="BW472" i="8" s="1"/>
  <c r="BL472" i="8" s="1"/>
  <c r="BB472" i="8" s="1"/>
  <c r="BS472" i="8"/>
  <c r="BT471" i="8"/>
  <c r="BS471" i="8"/>
  <c r="BT470" i="8"/>
  <c r="BW470" i="8" s="1"/>
  <c r="BL470" i="8" s="1"/>
  <c r="BS470" i="8"/>
  <c r="BT469" i="8"/>
  <c r="BS469" i="8"/>
  <c r="GA484" i="8"/>
  <c r="GB484" i="8" s="1"/>
  <c r="GA482" i="8"/>
  <c r="GB482" i="8" s="1"/>
  <c r="GA481" i="8"/>
  <c r="GB481" i="8" s="1"/>
  <c r="FX480" i="8"/>
  <c r="GA479" i="8"/>
  <c r="GB479" i="8" s="1"/>
  <c r="FX479" i="8"/>
  <c r="FX478" i="8"/>
  <c r="FX477" i="8"/>
  <c r="FX476" i="8"/>
  <c r="FX474" i="8"/>
  <c r="GA473" i="8"/>
  <c r="GB473" i="8" s="1"/>
  <c r="FX471" i="8"/>
  <c r="FX470" i="8"/>
  <c r="FX469" i="8"/>
  <c r="FR483" i="8"/>
  <c r="FR482" i="8"/>
  <c r="FR481" i="8"/>
  <c r="FR479" i="8"/>
  <c r="FO478" i="8"/>
  <c r="FO477" i="8"/>
  <c r="FO476" i="8"/>
  <c r="FR475" i="8"/>
  <c r="FR474" i="8"/>
  <c r="FO474" i="8"/>
  <c r="FR473" i="8"/>
  <c r="FO471" i="8"/>
  <c r="FO470" i="8"/>
  <c r="FO469" i="8"/>
  <c r="FI486" i="8"/>
  <c r="FE486" i="8"/>
  <c r="FE485" i="8"/>
  <c r="FE484" i="8"/>
  <c r="FI483" i="8"/>
  <c r="FE483" i="8"/>
  <c r="FI482" i="8"/>
  <c r="FE482" i="8"/>
  <c r="FE481" i="8"/>
  <c r="FI480" i="8"/>
  <c r="FE480" i="8"/>
  <c r="FE479" i="8"/>
  <c r="FI478" i="8"/>
  <c r="FF478" i="8"/>
  <c r="FE478" i="8"/>
  <c r="FI477" i="8"/>
  <c r="FF477" i="8"/>
  <c r="FE477" i="8"/>
  <c r="FF476" i="8"/>
  <c r="FE476" i="8"/>
  <c r="FI475" i="8"/>
  <c r="FE475" i="8"/>
  <c r="FI474" i="8"/>
  <c r="FF474" i="8"/>
  <c r="FI473" i="8"/>
  <c r="FE473" i="8"/>
  <c r="FE472" i="8"/>
  <c r="FI471" i="8"/>
  <c r="FF471" i="8"/>
  <c r="FE471" i="8"/>
  <c r="FI470" i="8"/>
  <c r="FF470" i="8"/>
  <c r="FE470" i="8"/>
  <c r="FF469" i="8"/>
  <c r="FE469" i="8"/>
  <c r="BT507" i="8"/>
  <c r="BS507" i="8"/>
  <c r="BT506" i="8"/>
  <c r="BS506" i="8"/>
  <c r="BT505" i="8"/>
  <c r="BS505" i="8"/>
  <c r="BT504" i="8"/>
  <c r="BW504" i="8" s="1"/>
  <c r="BL504" i="8" s="1"/>
  <c r="BS504" i="8"/>
  <c r="BT503" i="8"/>
  <c r="BS503" i="8"/>
  <c r="BT502" i="8"/>
  <c r="BW502" i="8" s="1"/>
  <c r="BL502" i="8" s="1"/>
  <c r="BS502" i="8"/>
  <c r="BT501" i="8"/>
  <c r="BS501" i="8"/>
  <c r="BT500" i="8"/>
  <c r="BS500" i="8"/>
  <c r="BT499" i="8"/>
  <c r="BW499" i="8" s="1"/>
  <c r="BL499" i="8" s="1"/>
  <c r="BS499" i="8"/>
  <c r="BT498" i="8"/>
  <c r="BW498" i="8" s="1"/>
  <c r="BL498" i="8" s="1"/>
  <c r="BS498" i="8"/>
  <c r="BT497" i="8"/>
  <c r="BW497" i="8" s="1"/>
  <c r="BL497" i="8" s="1"/>
  <c r="BS497" i="8"/>
  <c r="BT496" i="8"/>
  <c r="BW496" i="8" s="1"/>
  <c r="BL496" i="8" s="1"/>
  <c r="BS496" i="8"/>
  <c r="BT495" i="8"/>
  <c r="BW495" i="8" s="1"/>
  <c r="BL495" i="8" s="1"/>
  <c r="BS495" i="8"/>
  <c r="GA505" i="8"/>
  <c r="GB505" i="8" s="1"/>
  <c r="GA504" i="8"/>
  <c r="GB504" i="8" s="1"/>
  <c r="FX504" i="8"/>
  <c r="GA502" i="8"/>
  <c r="GB502" i="8" s="1"/>
  <c r="FX502" i="8"/>
  <c r="GA501" i="8"/>
  <c r="GB501" i="8" s="1"/>
  <c r="GA500" i="8"/>
  <c r="GB500" i="8" s="1"/>
  <c r="FX499" i="8"/>
  <c r="FX498" i="8"/>
  <c r="GA497" i="8"/>
  <c r="GB497" i="8" s="1"/>
  <c r="FX497" i="8"/>
  <c r="GA496" i="8"/>
  <c r="GB496" i="8" s="1"/>
  <c r="FX496" i="8"/>
  <c r="FX495" i="8"/>
  <c r="FR504" i="8"/>
  <c r="FO504" i="8"/>
  <c r="FR502" i="8"/>
  <c r="FO502" i="8"/>
  <c r="FR500" i="8"/>
  <c r="FO498" i="8"/>
  <c r="FO497" i="8"/>
  <c r="FR496" i="8"/>
  <c r="FO496" i="8"/>
  <c r="FR495" i="8"/>
  <c r="FO495" i="8"/>
  <c r="FE507" i="8"/>
  <c r="FE506" i="8"/>
  <c r="FE505" i="8"/>
  <c r="FI504" i="8"/>
  <c r="FE504" i="8"/>
  <c r="FE503" i="8"/>
  <c r="FI502" i="8"/>
  <c r="FF502" i="8"/>
  <c r="FE502" i="8"/>
  <c r="FE501" i="8"/>
  <c r="FI500" i="8"/>
  <c r="FE500" i="8"/>
  <c r="FE499" i="8"/>
  <c r="FI498" i="8"/>
  <c r="FF498" i="8"/>
  <c r="FE498" i="8"/>
  <c r="FF497" i="8"/>
  <c r="FE497" i="8"/>
  <c r="FF496" i="8"/>
  <c r="FE496" i="8"/>
  <c r="FF495" i="8"/>
  <c r="FE495" i="8"/>
  <c r="GA443" i="8"/>
  <c r="GB443" i="8" s="1"/>
  <c r="GA441" i="8"/>
  <c r="GB441" i="8" s="1"/>
  <c r="FR445" i="8"/>
  <c r="FR444" i="8"/>
  <c r="FR443" i="8"/>
  <c r="FR442" i="8"/>
  <c r="FR441" i="8"/>
  <c r="FI443" i="8"/>
  <c r="FI442" i="8"/>
  <c r="BT417" i="8"/>
  <c r="BS417" i="8"/>
  <c r="GA417" i="8"/>
  <c r="GB417" i="8" s="1"/>
  <c r="FR417" i="8"/>
  <c r="FI417" i="8"/>
  <c r="CO416" i="8"/>
  <c r="CN416" i="8"/>
  <c r="CM416" i="8"/>
  <c r="CO415" i="8"/>
  <c r="CN415" i="8"/>
  <c r="CM415" i="8"/>
  <c r="CO414" i="8"/>
  <c r="CN414" i="8"/>
  <c r="CM414" i="8"/>
  <c r="CO413" i="8"/>
  <c r="CN413" i="8"/>
  <c r="CM413" i="8"/>
  <c r="BS428" i="8"/>
  <c r="BS427" i="8"/>
  <c r="BS426" i="8"/>
  <c r="BT428" i="8"/>
  <c r="BW428" i="8" s="1"/>
  <c r="BL428" i="8" s="1"/>
  <c r="BT427" i="8"/>
  <c r="BT426" i="8"/>
  <c r="BW426" i="8" s="1"/>
  <c r="BL426" i="8" s="1"/>
  <c r="BC264" i="8" l="1"/>
  <c r="BB470" i="8"/>
  <c r="DE470" i="8"/>
  <c r="BB457" i="8"/>
  <c r="DE457" i="8"/>
  <c r="DW418" i="8"/>
  <c r="DP418" i="8"/>
  <c r="DO418" i="8"/>
  <c r="BD263" i="8"/>
  <c r="BC263" i="8"/>
  <c r="BB496" i="8"/>
  <c r="DE496" i="8"/>
  <c r="BB463" i="8"/>
  <c r="DE463" i="8"/>
  <c r="DX438" i="8"/>
  <c r="DY438" i="8"/>
  <c r="DY421" i="8"/>
  <c r="DX421" i="8"/>
  <c r="BB511" i="8"/>
  <c r="DE511" i="8"/>
  <c r="BB462" i="8"/>
  <c r="DE462" i="8"/>
  <c r="DO255" i="8"/>
  <c r="DW255" i="8"/>
  <c r="DP255" i="8"/>
  <c r="DW437" i="8"/>
  <c r="DO437" i="8"/>
  <c r="DP437" i="8"/>
  <c r="DN261" i="8"/>
  <c r="DF261" i="8"/>
  <c r="DG261" i="8"/>
  <c r="BD472" i="8"/>
  <c r="BC472" i="8"/>
  <c r="DF264" i="8"/>
  <c r="DN264" i="8"/>
  <c r="DG264" i="8"/>
  <c r="DP443" i="8"/>
  <c r="DW443" i="8"/>
  <c r="DO443" i="8"/>
  <c r="DX422" i="8"/>
  <c r="DY422" i="8"/>
  <c r="DY260" i="8"/>
  <c r="DX260" i="8"/>
  <c r="DX435" i="8"/>
  <c r="DY435" i="8"/>
  <c r="DX420" i="8"/>
  <c r="DY420" i="8"/>
  <c r="DF263" i="8"/>
  <c r="DG263" i="8"/>
  <c r="DN263" i="8"/>
  <c r="BB498" i="8"/>
  <c r="DE498" i="8"/>
  <c r="BB502" i="8"/>
  <c r="DE502" i="8"/>
  <c r="BB510" i="8"/>
  <c r="DE510" i="8"/>
  <c r="BB514" i="8"/>
  <c r="DE514" i="8"/>
  <c r="BB461" i="8"/>
  <c r="DE461" i="8"/>
  <c r="BB465" i="8"/>
  <c r="DE465" i="8"/>
  <c r="DY425" i="8"/>
  <c r="DX425" i="8"/>
  <c r="DX250" i="8"/>
  <c r="DY250" i="8"/>
  <c r="DY445" i="8"/>
  <c r="DX445" i="8"/>
  <c r="DP439" i="8"/>
  <c r="DO439" i="8"/>
  <c r="DW439" i="8"/>
  <c r="DY444" i="8"/>
  <c r="DX444" i="8"/>
  <c r="BC475" i="8"/>
  <c r="BD475" i="8"/>
  <c r="DY256" i="8"/>
  <c r="DX256" i="8"/>
  <c r="BD262" i="8"/>
  <c r="BC262" i="8"/>
  <c r="DY442" i="8"/>
  <c r="DX442" i="8"/>
  <c r="BB488" i="8"/>
  <c r="DE488" i="8"/>
  <c r="BB467" i="8"/>
  <c r="DE467" i="8"/>
  <c r="BB479" i="8"/>
  <c r="DE479" i="8"/>
  <c r="BB456" i="8"/>
  <c r="DE456" i="8"/>
  <c r="DX258" i="8"/>
  <c r="DY258" i="8"/>
  <c r="BD261" i="8"/>
  <c r="BC261" i="8"/>
  <c r="BB499" i="8"/>
  <c r="DE499" i="8"/>
  <c r="BB487" i="8"/>
  <c r="DE487" i="8"/>
  <c r="DX259" i="8"/>
  <c r="DY259" i="8"/>
  <c r="DX436" i="8"/>
  <c r="DY436" i="8"/>
  <c r="DY249" i="8"/>
  <c r="DX249" i="8"/>
  <c r="DX423" i="8"/>
  <c r="DY423" i="8"/>
  <c r="DP441" i="8"/>
  <c r="DW441" i="8"/>
  <c r="DO441" i="8"/>
  <c r="DX419" i="8"/>
  <c r="DY419" i="8"/>
  <c r="BB480" i="8"/>
  <c r="DE480" i="8"/>
  <c r="BC254" i="8"/>
  <c r="DX254" i="8"/>
  <c r="DY254" i="8"/>
  <c r="BB428" i="8"/>
  <c r="DE428" i="8"/>
  <c r="BB504" i="8"/>
  <c r="DE504" i="8"/>
  <c r="BB508" i="8"/>
  <c r="DE508" i="8"/>
  <c r="DF262" i="8"/>
  <c r="DN262" i="8"/>
  <c r="DG262" i="8"/>
  <c r="BB473" i="8"/>
  <c r="DE473" i="8"/>
  <c r="DY257" i="8"/>
  <c r="DX257" i="8"/>
  <c r="BB426" i="8"/>
  <c r="DE426" i="8"/>
  <c r="BB495" i="8"/>
  <c r="DE495" i="8"/>
  <c r="BB491" i="8"/>
  <c r="DE491" i="8"/>
  <c r="BB497" i="8"/>
  <c r="DE497" i="8"/>
  <c r="BB509" i="8"/>
  <c r="DE509" i="8"/>
  <c r="BB513" i="8"/>
  <c r="DE513" i="8"/>
  <c r="BB489" i="8"/>
  <c r="DE489" i="8"/>
  <c r="BB464" i="8"/>
  <c r="DE464" i="8"/>
  <c r="BB468" i="8"/>
  <c r="DE468" i="8"/>
  <c r="DY424" i="8"/>
  <c r="DX424" i="8"/>
  <c r="BD248" i="8"/>
  <c r="DY248" i="8"/>
  <c r="DX248" i="8"/>
  <c r="DY440" i="8"/>
  <c r="DX440" i="8"/>
  <c r="BX499" i="8"/>
  <c r="BY499" i="8"/>
  <c r="BU503" i="8"/>
  <c r="BU507" i="8"/>
  <c r="BX472" i="8"/>
  <c r="BY472" i="8"/>
  <c r="BV482" i="8"/>
  <c r="BW482" i="8"/>
  <c r="BL482" i="8" s="1"/>
  <c r="BB482" i="8" s="1"/>
  <c r="BU515" i="8"/>
  <c r="BU466" i="8"/>
  <c r="BV459" i="8"/>
  <c r="BW459" i="8"/>
  <c r="BL459" i="8" s="1"/>
  <c r="BM264" i="8"/>
  <c r="BN264" i="8"/>
  <c r="BV417" i="8"/>
  <c r="BW417" i="8"/>
  <c r="BL417" i="8" s="1"/>
  <c r="BV506" i="8"/>
  <c r="BW506" i="8"/>
  <c r="BL506" i="8" s="1"/>
  <c r="BU482" i="8"/>
  <c r="BV486" i="8"/>
  <c r="BW486" i="8"/>
  <c r="BL486" i="8" s="1"/>
  <c r="BB486" i="8" s="1"/>
  <c r="BX514" i="8"/>
  <c r="BY514" i="8"/>
  <c r="BV490" i="8"/>
  <c r="BW490" i="8"/>
  <c r="BL490" i="8" s="1"/>
  <c r="BV494" i="8"/>
  <c r="BW494" i="8"/>
  <c r="BL494" i="8" s="1"/>
  <c r="BV453" i="8"/>
  <c r="BW453" i="8"/>
  <c r="BL453" i="8" s="1"/>
  <c r="BU459" i="8"/>
  <c r="BV503" i="8"/>
  <c r="BW503" i="8"/>
  <c r="BL503" i="8" s="1"/>
  <c r="BV515" i="8"/>
  <c r="BW515" i="8"/>
  <c r="BL515" i="8" s="1"/>
  <c r="BU506" i="8"/>
  <c r="BU490" i="8"/>
  <c r="BV458" i="8"/>
  <c r="BW458" i="8"/>
  <c r="BL458" i="8" s="1"/>
  <c r="BV505" i="8"/>
  <c r="BW505" i="8"/>
  <c r="BL505" i="8" s="1"/>
  <c r="BV485" i="8"/>
  <c r="BW485" i="8"/>
  <c r="BL485" i="8" s="1"/>
  <c r="BU458" i="8"/>
  <c r="BU501" i="8"/>
  <c r="BU505" i="8"/>
  <c r="BX475" i="8"/>
  <c r="BY475" i="8"/>
  <c r="BX480" i="8"/>
  <c r="BY480" i="8"/>
  <c r="BU485" i="8"/>
  <c r="BU493" i="8"/>
  <c r="BU452" i="8"/>
  <c r="BY457" i="8"/>
  <c r="BX457" i="8"/>
  <c r="BN262" i="8"/>
  <c r="BM262" i="8"/>
  <c r="BU483" i="8"/>
  <c r="BV481" i="8"/>
  <c r="BW481" i="8"/>
  <c r="BL481" i="8" s="1"/>
  <c r="BB481" i="8" s="1"/>
  <c r="BU453" i="8"/>
  <c r="BU427" i="8"/>
  <c r="BV501" i="8"/>
  <c r="BW501" i="8"/>
  <c r="BL501" i="8" s="1"/>
  <c r="BU481" i="8"/>
  <c r="BV493" i="8"/>
  <c r="BW493" i="8"/>
  <c r="BL493" i="8" s="1"/>
  <c r="BV452" i="8"/>
  <c r="BW452" i="8"/>
  <c r="BL452" i="8" s="1"/>
  <c r="BV500" i="8"/>
  <c r="BW500" i="8"/>
  <c r="BL500" i="8" s="1"/>
  <c r="BX504" i="8"/>
  <c r="BY504" i="8"/>
  <c r="BY508" i="8"/>
  <c r="BX508" i="8"/>
  <c r="BV516" i="8"/>
  <c r="BW516" i="8"/>
  <c r="BL516" i="8" s="1"/>
  <c r="BV492" i="8"/>
  <c r="BW492" i="8"/>
  <c r="BL492" i="8" s="1"/>
  <c r="BX467" i="8"/>
  <c r="BY467" i="8"/>
  <c r="BV451" i="8"/>
  <c r="BW451" i="8"/>
  <c r="BL451" i="8" s="1"/>
  <c r="BV507" i="8"/>
  <c r="BW507" i="8"/>
  <c r="BL507" i="8" s="1"/>
  <c r="BV466" i="8"/>
  <c r="BW466" i="8"/>
  <c r="BL466" i="8" s="1"/>
  <c r="BU417" i="8"/>
  <c r="BU486" i="8"/>
  <c r="BU494" i="8"/>
  <c r="BM263" i="8"/>
  <c r="BN263" i="8"/>
  <c r="BV427" i="8"/>
  <c r="BW427" i="8"/>
  <c r="BL427" i="8" s="1"/>
  <c r="BU500" i="8"/>
  <c r="BX473" i="8"/>
  <c r="BY473" i="8"/>
  <c r="BX479" i="8"/>
  <c r="BY479" i="8"/>
  <c r="BV483" i="8"/>
  <c r="BW483" i="8"/>
  <c r="BL483" i="8" s="1"/>
  <c r="BB483" i="8" s="1"/>
  <c r="BU516" i="8"/>
  <c r="BU492" i="8"/>
  <c r="BU451" i="8"/>
  <c r="BX456" i="8"/>
  <c r="BY456" i="8"/>
  <c r="BM261" i="8"/>
  <c r="BN261" i="8"/>
  <c r="BX428" i="8"/>
  <c r="BY428" i="8"/>
  <c r="BX426" i="8"/>
  <c r="BY426" i="8"/>
  <c r="BU460" i="8"/>
  <c r="BV460" i="8"/>
  <c r="BW460" i="8"/>
  <c r="BL460" i="8" s="1"/>
  <c r="BU456" i="8"/>
  <c r="BV456" i="8"/>
  <c r="BU457" i="8"/>
  <c r="BV457" i="8"/>
  <c r="BY454" i="8"/>
  <c r="BX454" i="8"/>
  <c r="BU454" i="8"/>
  <c r="BV454" i="8"/>
  <c r="BU467" i="8"/>
  <c r="BV467" i="8"/>
  <c r="BU475" i="8"/>
  <c r="BV475" i="8"/>
  <c r="BU504" i="8"/>
  <c r="BV504" i="8"/>
  <c r="BY502" i="8"/>
  <c r="BX502" i="8"/>
  <c r="BU502" i="8"/>
  <c r="BV502" i="8"/>
  <c r="BU499" i="8"/>
  <c r="BV499" i="8"/>
  <c r="BX498" i="8"/>
  <c r="BY498" i="8"/>
  <c r="BU498" i="8"/>
  <c r="BV498" i="8"/>
  <c r="BX497" i="8"/>
  <c r="BY497" i="8"/>
  <c r="BU497" i="8"/>
  <c r="BV497" i="8"/>
  <c r="BY496" i="8"/>
  <c r="BX496" i="8"/>
  <c r="BU496" i="8"/>
  <c r="BV496" i="8"/>
  <c r="BX495" i="8"/>
  <c r="BY495" i="8"/>
  <c r="BU495" i="8"/>
  <c r="BV495" i="8"/>
  <c r="BU514" i="8"/>
  <c r="BV514" i="8"/>
  <c r="BX513" i="8"/>
  <c r="BY513" i="8"/>
  <c r="BV513" i="8"/>
  <c r="BU513" i="8"/>
  <c r="BW512" i="8"/>
  <c r="BL512" i="8" s="1"/>
  <c r="BU512" i="8"/>
  <c r="BV512" i="8"/>
  <c r="BX511" i="8"/>
  <c r="BY511" i="8"/>
  <c r="BV511" i="8"/>
  <c r="BU511" i="8"/>
  <c r="BY510" i="8"/>
  <c r="BX510" i="8"/>
  <c r="BU510" i="8"/>
  <c r="BV510" i="8"/>
  <c r="BY509" i="8"/>
  <c r="BX509" i="8"/>
  <c r="BV509" i="8"/>
  <c r="BU509" i="8"/>
  <c r="BV508" i="8"/>
  <c r="BU508" i="8"/>
  <c r="BX491" i="8"/>
  <c r="BY491" i="8"/>
  <c r="BU491" i="8"/>
  <c r="BV491" i="8"/>
  <c r="BX489" i="8"/>
  <c r="BY489" i="8"/>
  <c r="BU489" i="8"/>
  <c r="BV489" i="8"/>
  <c r="BY488" i="8"/>
  <c r="BX488" i="8"/>
  <c r="BU488" i="8"/>
  <c r="BV488" i="8"/>
  <c r="BX487" i="8"/>
  <c r="BY487" i="8"/>
  <c r="BU487" i="8"/>
  <c r="BV487" i="8"/>
  <c r="BU484" i="8"/>
  <c r="BV484" i="8"/>
  <c r="BW484" i="8"/>
  <c r="BL484" i="8" s="1"/>
  <c r="BU480" i="8"/>
  <c r="BV480" i="8"/>
  <c r="BU479" i="8"/>
  <c r="BV479" i="8"/>
  <c r="BW478" i="8"/>
  <c r="BL478" i="8" s="1"/>
  <c r="BU478" i="8"/>
  <c r="BV478" i="8"/>
  <c r="BV477" i="8"/>
  <c r="BW477" i="8"/>
  <c r="BL477" i="8" s="1"/>
  <c r="BU477" i="8"/>
  <c r="BU473" i="8"/>
  <c r="BV473" i="8"/>
  <c r="BU472" i="8"/>
  <c r="BV472" i="8"/>
  <c r="BW471" i="8"/>
  <c r="BL471" i="8" s="1"/>
  <c r="BU471" i="8"/>
  <c r="BV471" i="8"/>
  <c r="BY470" i="8"/>
  <c r="BX470" i="8"/>
  <c r="BV470" i="8"/>
  <c r="BU470" i="8"/>
  <c r="BV469" i="8"/>
  <c r="BW469" i="8"/>
  <c r="BL469" i="8" s="1"/>
  <c r="BU469" i="8"/>
  <c r="BU450" i="8"/>
  <c r="BV450" i="8"/>
  <c r="BW450" i="8"/>
  <c r="BL450" i="8" s="1"/>
  <c r="BX468" i="8"/>
  <c r="BY468" i="8"/>
  <c r="BV468" i="8"/>
  <c r="BU468" i="8"/>
  <c r="BY465" i="8"/>
  <c r="BX465" i="8"/>
  <c r="BU465" i="8"/>
  <c r="BV465" i="8"/>
  <c r="BX464" i="8"/>
  <c r="BY464" i="8"/>
  <c r="BV464" i="8"/>
  <c r="BU464" i="8"/>
  <c r="BX463" i="8"/>
  <c r="BY463" i="8"/>
  <c r="BU463" i="8"/>
  <c r="BV463" i="8"/>
  <c r="BY462" i="8"/>
  <c r="BX462" i="8"/>
  <c r="BU462" i="8"/>
  <c r="BV462" i="8"/>
  <c r="BY461" i="8"/>
  <c r="BX461" i="8"/>
  <c r="BU461" i="8"/>
  <c r="BV461" i="8"/>
  <c r="BU428" i="8"/>
  <c r="BV428" i="8"/>
  <c r="BV426" i="8"/>
  <c r="BU426" i="8"/>
  <c r="FO413" i="8"/>
  <c r="FI503" i="8"/>
  <c r="BS413" i="8"/>
  <c r="FI441" i="8"/>
  <c r="FI472" i="8"/>
  <c r="GA414" i="8"/>
  <c r="GB414" i="8" s="1"/>
  <c r="FF413" i="8"/>
  <c r="FI445" i="8"/>
  <c r="GA509" i="8"/>
  <c r="GB509" i="8" s="1"/>
  <c r="FI479" i="8"/>
  <c r="FI476" i="8"/>
  <c r="FR476" i="8"/>
  <c r="FX413" i="8"/>
  <c r="GA442" i="8"/>
  <c r="GB442" i="8" s="1"/>
  <c r="GA450" i="8"/>
  <c r="GB450" i="8" s="1"/>
  <c r="GA453" i="8"/>
  <c r="GB453" i="8" s="1"/>
  <c r="BS416" i="8"/>
  <c r="FI495" i="8"/>
  <c r="FR505" i="8"/>
  <c r="FI493" i="8"/>
  <c r="GA487" i="8"/>
  <c r="GB487" i="8" s="1"/>
  <c r="FR458" i="8"/>
  <c r="FR469" i="8"/>
  <c r="FX416" i="8"/>
  <c r="FI505" i="8"/>
  <c r="FI487" i="8"/>
  <c r="FR453" i="8"/>
  <c r="FR497" i="8"/>
  <c r="FI481" i="8"/>
  <c r="FR471" i="8"/>
  <c r="FR484" i="8"/>
  <c r="GA471" i="8"/>
  <c r="GB471" i="8" s="1"/>
  <c r="FR491" i="8"/>
  <c r="FR493" i="8"/>
  <c r="FI461" i="8"/>
  <c r="FI457" i="8"/>
  <c r="FR461" i="8"/>
  <c r="BS415" i="8"/>
  <c r="FI496" i="8"/>
  <c r="FR498" i="8"/>
  <c r="FR506" i="8"/>
  <c r="FR515" i="8"/>
  <c r="FI490" i="8"/>
  <c r="FR487" i="8"/>
  <c r="FR492" i="8"/>
  <c r="FI456" i="8"/>
  <c r="FI458" i="8"/>
  <c r="FR485" i="8"/>
  <c r="GA475" i="8"/>
  <c r="GB475" i="8" s="1"/>
  <c r="FI465" i="8"/>
  <c r="FI444" i="8"/>
  <c r="FR503" i="8"/>
  <c r="FI492" i="8"/>
  <c r="FR468" i="8"/>
  <c r="GA457" i="8"/>
  <c r="GB457" i="8" s="1"/>
  <c r="GA495" i="8"/>
  <c r="GB495" i="8" s="1"/>
  <c r="GA512" i="8"/>
  <c r="GB512" i="8" s="1"/>
  <c r="GA490" i="8"/>
  <c r="GB490" i="8" s="1"/>
  <c r="FI464" i="8"/>
  <c r="FO415" i="8"/>
  <c r="GA440" i="8"/>
  <c r="GB440" i="8" s="1"/>
  <c r="FI497" i="8"/>
  <c r="GA503" i="8"/>
  <c r="GB503" i="8" s="1"/>
  <c r="FI484" i="8"/>
  <c r="GA476" i="8"/>
  <c r="GB476" i="8" s="1"/>
  <c r="GA483" i="8"/>
  <c r="GB483" i="8" s="1"/>
  <c r="FI512" i="8"/>
  <c r="FI514" i="8"/>
  <c r="GA464" i="8"/>
  <c r="GB464" i="8" s="1"/>
  <c r="FR457" i="8"/>
  <c r="FF416" i="8"/>
  <c r="FR477" i="8"/>
  <c r="GA474" i="8"/>
  <c r="GB474" i="8" s="1"/>
  <c r="FR464" i="8"/>
  <c r="GA456" i="8"/>
  <c r="GB456" i="8" s="1"/>
  <c r="GA452" i="8"/>
  <c r="GB452" i="8" s="1"/>
  <c r="GA460" i="8"/>
  <c r="GB460" i="8" s="1"/>
  <c r="GA451" i="8"/>
  <c r="GB451" i="8" s="1"/>
  <c r="GA459" i="8"/>
  <c r="GB459" i="8" s="1"/>
  <c r="FR452" i="8"/>
  <c r="FR460" i="8"/>
  <c r="FR451" i="8"/>
  <c r="FR459" i="8"/>
  <c r="FI452" i="8"/>
  <c r="FI460" i="8"/>
  <c r="FI451" i="8"/>
  <c r="FI459" i="8"/>
  <c r="FI454" i="8"/>
  <c r="GA468" i="8"/>
  <c r="GB468" i="8" s="1"/>
  <c r="GA467" i="8"/>
  <c r="GB467" i="8" s="1"/>
  <c r="GA462" i="8"/>
  <c r="GB462" i="8" s="1"/>
  <c r="FR466" i="8"/>
  <c r="FR462" i="8"/>
  <c r="FI468" i="8"/>
  <c r="FI467" i="8"/>
  <c r="GA494" i="8"/>
  <c r="GB494" i="8" s="1"/>
  <c r="GA488" i="8"/>
  <c r="GB488" i="8" s="1"/>
  <c r="FR494" i="8"/>
  <c r="FR488" i="8"/>
  <c r="FI494" i="8"/>
  <c r="FI488" i="8"/>
  <c r="GA508" i="8"/>
  <c r="GB508" i="8" s="1"/>
  <c r="GA516" i="8"/>
  <c r="GB516" i="8" s="1"/>
  <c r="GA515" i="8"/>
  <c r="GB515" i="8" s="1"/>
  <c r="GA510" i="8"/>
  <c r="GB510" i="8" s="1"/>
  <c r="FR508" i="8"/>
  <c r="FR516" i="8"/>
  <c r="FR510" i="8"/>
  <c r="FI508" i="8"/>
  <c r="FI516" i="8"/>
  <c r="FI515" i="8"/>
  <c r="FI510" i="8"/>
  <c r="GA470" i="8"/>
  <c r="GB470" i="8" s="1"/>
  <c r="GA478" i="8"/>
  <c r="GB478" i="8" s="1"/>
  <c r="GA486" i="8"/>
  <c r="GB486" i="8" s="1"/>
  <c r="GA469" i="8"/>
  <c r="GB469" i="8" s="1"/>
  <c r="GA477" i="8"/>
  <c r="GB477" i="8" s="1"/>
  <c r="GA485" i="8"/>
  <c r="GB485" i="8" s="1"/>
  <c r="GA472" i="8"/>
  <c r="GB472" i="8" s="1"/>
  <c r="GA480" i="8"/>
  <c r="GB480" i="8" s="1"/>
  <c r="FR470" i="8"/>
  <c r="FR478" i="8"/>
  <c r="FR486" i="8"/>
  <c r="FR472" i="8"/>
  <c r="FR480" i="8"/>
  <c r="FI469" i="8"/>
  <c r="FI485" i="8"/>
  <c r="GA499" i="8"/>
  <c r="GB499" i="8" s="1"/>
  <c r="GA507" i="8"/>
  <c r="GB507" i="8" s="1"/>
  <c r="GA498" i="8"/>
  <c r="GB498" i="8" s="1"/>
  <c r="GA506" i="8"/>
  <c r="GB506" i="8" s="1"/>
  <c r="FR499" i="8"/>
  <c r="FR507" i="8"/>
  <c r="FR501" i="8"/>
  <c r="FI499" i="8"/>
  <c r="FI507" i="8"/>
  <c r="FI506" i="8"/>
  <c r="FI501" i="8"/>
  <c r="FR440" i="8"/>
  <c r="FI440" i="8"/>
  <c r="FX414" i="8"/>
  <c r="FX415" i="8"/>
  <c r="FO416" i="8"/>
  <c r="FO414" i="8"/>
  <c r="FF414" i="8"/>
  <c r="FF415" i="8"/>
  <c r="GA425" i="8"/>
  <c r="GB425" i="8" s="1"/>
  <c r="FX425" i="8"/>
  <c r="GA424" i="8"/>
  <c r="GB424" i="8" s="1"/>
  <c r="FX424" i="8"/>
  <c r="FO425" i="8"/>
  <c r="FO424" i="8"/>
  <c r="DF426" i="8" l="1"/>
  <c r="DN426" i="8"/>
  <c r="DG426" i="8"/>
  <c r="DX437" i="8"/>
  <c r="DY437" i="8"/>
  <c r="BB515" i="8"/>
  <c r="DE515" i="8"/>
  <c r="DW262" i="8"/>
  <c r="DP262" i="8"/>
  <c r="DO262" i="8"/>
  <c r="DF488" i="8"/>
  <c r="DN488" i="8"/>
  <c r="DG488" i="8"/>
  <c r="BD498" i="8"/>
  <c r="BC498" i="8"/>
  <c r="DF470" i="8"/>
  <c r="DN470" i="8"/>
  <c r="DG470" i="8"/>
  <c r="BB450" i="8"/>
  <c r="DE450" i="8"/>
  <c r="BD481" i="8"/>
  <c r="BC481" i="8"/>
  <c r="DF513" i="8"/>
  <c r="DG513" i="8"/>
  <c r="DN513" i="8"/>
  <c r="BD467" i="8"/>
  <c r="BC467" i="8"/>
  <c r="DN496" i="8"/>
  <c r="DF496" i="8"/>
  <c r="DG496" i="8"/>
  <c r="BD483" i="8"/>
  <c r="BC483" i="8"/>
  <c r="BB452" i="8"/>
  <c r="DE452" i="8"/>
  <c r="BD489" i="8"/>
  <c r="BC489" i="8"/>
  <c r="DF428" i="8"/>
  <c r="DG428" i="8"/>
  <c r="DN428" i="8"/>
  <c r="DF467" i="8"/>
  <c r="DN467" i="8"/>
  <c r="DG467" i="8"/>
  <c r="BC465" i="8"/>
  <c r="BD465" i="8"/>
  <c r="BC502" i="8"/>
  <c r="BD502" i="8"/>
  <c r="BD462" i="8"/>
  <c r="BC462" i="8"/>
  <c r="BB478" i="8"/>
  <c r="DE478" i="8"/>
  <c r="BB512" i="8"/>
  <c r="DE512" i="8"/>
  <c r="BB427" i="8"/>
  <c r="DE427" i="8"/>
  <c r="BB453" i="8"/>
  <c r="DE453" i="8"/>
  <c r="BD486" i="8"/>
  <c r="BC486" i="8"/>
  <c r="DN489" i="8"/>
  <c r="DF489" i="8"/>
  <c r="DG489" i="8"/>
  <c r="DF491" i="8"/>
  <c r="DN491" i="8"/>
  <c r="DG491" i="8"/>
  <c r="DF473" i="8"/>
  <c r="DN473" i="8"/>
  <c r="DG473" i="8"/>
  <c r="BD504" i="8"/>
  <c r="BC504" i="8"/>
  <c r="BD499" i="8"/>
  <c r="BC499" i="8"/>
  <c r="BC479" i="8"/>
  <c r="BD479" i="8"/>
  <c r="DG465" i="8"/>
  <c r="DF465" i="8"/>
  <c r="DN465" i="8"/>
  <c r="DN502" i="8"/>
  <c r="DG502" i="8"/>
  <c r="DF502" i="8"/>
  <c r="DY443" i="8"/>
  <c r="DX443" i="8"/>
  <c r="DF462" i="8"/>
  <c r="DN462" i="8"/>
  <c r="DG462" i="8"/>
  <c r="DF463" i="8"/>
  <c r="DN463" i="8"/>
  <c r="DG463" i="8"/>
  <c r="DY418" i="8"/>
  <c r="DX418" i="8"/>
  <c r="DF468" i="8"/>
  <c r="DN468" i="8"/>
  <c r="DG468" i="8"/>
  <c r="DF514" i="8"/>
  <c r="DG514" i="8"/>
  <c r="DN514" i="8"/>
  <c r="BD470" i="8"/>
  <c r="BC470" i="8"/>
  <c r="BB460" i="8"/>
  <c r="DE460" i="8"/>
  <c r="BB506" i="8"/>
  <c r="DE506" i="8"/>
  <c r="BD513" i="8"/>
  <c r="BC513" i="8"/>
  <c r="DY441" i="8"/>
  <c r="DX441" i="8"/>
  <c r="BD496" i="8"/>
  <c r="BC496" i="8"/>
  <c r="BB494" i="8"/>
  <c r="DE494" i="8"/>
  <c r="DG461" i="8"/>
  <c r="DF461" i="8"/>
  <c r="DN461" i="8"/>
  <c r="DN511" i="8"/>
  <c r="DG511" i="8"/>
  <c r="DF511" i="8"/>
  <c r="BB516" i="8"/>
  <c r="DE516" i="8"/>
  <c r="DN457" i="8"/>
  <c r="DF457" i="8"/>
  <c r="DG457" i="8"/>
  <c r="BB466" i="8"/>
  <c r="DE466" i="8"/>
  <c r="BB492" i="8"/>
  <c r="DE492" i="8"/>
  <c r="BB500" i="8"/>
  <c r="DE500" i="8"/>
  <c r="BB458" i="8"/>
  <c r="DE458" i="8"/>
  <c r="BD464" i="8"/>
  <c r="BC464" i="8"/>
  <c r="BD497" i="8"/>
  <c r="BC497" i="8"/>
  <c r="DG504" i="8"/>
  <c r="DF504" i="8"/>
  <c r="DN504" i="8"/>
  <c r="BD480" i="8"/>
  <c r="BC480" i="8"/>
  <c r="DF499" i="8"/>
  <c r="DG499" i="8"/>
  <c r="DN499" i="8"/>
  <c r="DN479" i="8"/>
  <c r="DF479" i="8"/>
  <c r="DG479" i="8"/>
  <c r="DY439" i="8"/>
  <c r="DX439" i="8"/>
  <c r="BD510" i="8"/>
  <c r="BC510" i="8"/>
  <c r="BB477" i="8"/>
  <c r="DE477" i="8"/>
  <c r="BB490" i="8"/>
  <c r="DE490" i="8"/>
  <c r="BC488" i="8"/>
  <c r="BD488" i="8"/>
  <c r="DP263" i="8"/>
  <c r="DW263" i="8"/>
  <c r="DO263" i="8"/>
  <c r="BB451" i="8"/>
  <c r="DE451" i="8"/>
  <c r="BD495" i="8"/>
  <c r="BC495" i="8"/>
  <c r="BD428" i="8"/>
  <c r="BC428" i="8"/>
  <c r="BD491" i="8"/>
  <c r="BC491" i="8"/>
  <c r="BC463" i="8"/>
  <c r="BD463" i="8"/>
  <c r="BB469" i="8"/>
  <c r="DE469" i="8"/>
  <c r="BB471" i="8"/>
  <c r="DE471" i="8"/>
  <c r="BB501" i="8"/>
  <c r="DE501" i="8"/>
  <c r="DG464" i="8"/>
  <c r="DN464" i="8"/>
  <c r="DF464" i="8"/>
  <c r="DG497" i="8"/>
  <c r="DF497" i="8"/>
  <c r="DN497" i="8"/>
  <c r="BC508" i="8"/>
  <c r="BD508" i="8"/>
  <c r="DG480" i="8"/>
  <c r="DF480" i="8"/>
  <c r="DN480" i="8"/>
  <c r="BD487" i="8"/>
  <c r="BC487" i="8"/>
  <c r="BD456" i="8"/>
  <c r="BC456" i="8"/>
  <c r="DG510" i="8"/>
  <c r="DF510" i="8"/>
  <c r="DN510" i="8"/>
  <c r="DX255" i="8"/>
  <c r="DY255" i="8"/>
  <c r="DG509" i="8"/>
  <c r="DF509" i="8"/>
  <c r="DN509" i="8"/>
  <c r="BB493" i="8"/>
  <c r="DE493" i="8"/>
  <c r="BB485" i="8"/>
  <c r="DE485" i="8"/>
  <c r="BC461" i="8"/>
  <c r="BD461" i="8"/>
  <c r="DO264" i="8"/>
  <c r="DW264" i="8"/>
  <c r="DP264" i="8"/>
  <c r="BD511" i="8"/>
  <c r="BC511" i="8"/>
  <c r="DF495" i="8"/>
  <c r="DN495" i="8"/>
  <c r="DG495" i="8"/>
  <c r="DF498" i="8"/>
  <c r="DG498" i="8"/>
  <c r="DN498" i="8"/>
  <c r="BD457" i="8"/>
  <c r="BC457" i="8"/>
  <c r="BB507" i="8"/>
  <c r="DE507" i="8"/>
  <c r="BB459" i="8"/>
  <c r="DE459" i="8"/>
  <c r="BC473" i="8"/>
  <c r="BD473" i="8"/>
  <c r="DW261" i="8"/>
  <c r="DP261" i="8"/>
  <c r="DO261" i="8"/>
  <c r="BB484" i="8"/>
  <c r="DE484" i="8"/>
  <c r="BB505" i="8"/>
  <c r="DE505" i="8"/>
  <c r="BB503" i="8"/>
  <c r="DE503" i="8"/>
  <c r="BB417" i="8"/>
  <c r="DE417" i="8"/>
  <c r="BD482" i="8"/>
  <c r="BC482" i="8"/>
  <c r="BD468" i="8"/>
  <c r="BC468" i="8"/>
  <c r="BD509" i="8"/>
  <c r="BC509" i="8"/>
  <c r="BD426" i="8"/>
  <c r="BC426" i="8"/>
  <c r="DN508" i="8"/>
  <c r="DF508" i="8"/>
  <c r="DG508" i="8"/>
  <c r="DF487" i="8"/>
  <c r="DG487" i="8"/>
  <c r="DN487" i="8"/>
  <c r="DN456" i="8"/>
  <c r="DG456" i="8"/>
  <c r="DF456" i="8"/>
  <c r="BD514" i="8"/>
  <c r="BC514" i="8"/>
  <c r="BN465" i="8"/>
  <c r="BM465" i="8"/>
  <c r="BN477" i="8"/>
  <c r="BM477" i="8"/>
  <c r="BM427" i="8"/>
  <c r="BN427" i="8"/>
  <c r="BN481" i="8"/>
  <c r="BM481" i="8"/>
  <c r="BN469" i="8"/>
  <c r="BM469" i="8"/>
  <c r="BM480" i="8"/>
  <c r="BN480" i="8"/>
  <c r="BN489" i="8"/>
  <c r="BM489" i="8"/>
  <c r="BN511" i="8"/>
  <c r="BM511" i="8"/>
  <c r="BN513" i="8"/>
  <c r="BM513" i="8"/>
  <c r="BM460" i="8"/>
  <c r="BN460" i="8"/>
  <c r="BX483" i="8"/>
  <c r="BY483" i="8"/>
  <c r="BX427" i="8"/>
  <c r="BY427" i="8"/>
  <c r="BX481" i="8"/>
  <c r="BY481" i="8"/>
  <c r="BY485" i="8"/>
  <c r="BX485" i="8"/>
  <c r="BY453" i="8"/>
  <c r="BX453" i="8"/>
  <c r="BY486" i="8"/>
  <c r="BX486" i="8"/>
  <c r="BX482" i="8"/>
  <c r="BY482" i="8"/>
  <c r="BN463" i="8"/>
  <c r="BM463" i="8"/>
  <c r="BN468" i="8"/>
  <c r="BM468" i="8"/>
  <c r="BM495" i="8"/>
  <c r="BN495" i="8"/>
  <c r="BM451" i="8"/>
  <c r="BN451" i="8"/>
  <c r="BN493" i="8"/>
  <c r="BM493" i="8"/>
  <c r="BN417" i="8"/>
  <c r="BM417" i="8"/>
  <c r="BN497" i="8"/>
  <c r="BM497" i="8"/>
  <c r="BN467" i="8"/>
  <c r="BM467" i="8"/>
  <c r="BM486" i="8"/>
  <c r="BN486" i="8"/>
  <c r="BU413" i="8"/>
  <c r="BV413" i="8"/>
  <c r="BM509" i="8"/>
  <c r="BN509" i="8"/>
  <c r="BN498" i="8"/>
  <c r="BM498" i="8"/>
  <c r="BX451" i="8"/>
  <c r="BY451" i="8"/>
  <c r="BM516" i="8"/>
  <c r="BN516" i="8"/>
  <c r="BN458" i="8"/>
  <c r="BM458" i="8"/>
  <c r="BN506" i="8"/>
  <c r="BM506" i="8"/>
  <c r="BM450" i="8"/>
  <c r="BN450" i="8"/>
  <c r="BM473" i="8"/>
  <c r="BN473" i="8"/>
  <c r="BN484" i="8"/>
  <c r="BM484" i="8"/>
  <c r="BM512" i="8"/>
  <c r="BN512" i="8"/>
  <c r="BN514" i="8"/>
  <c r="BM514" i="8"/>
  <c r="BN496" i="8"/>
  <c r="BM496" i="8"/>
  <c r="BN456" i="8"/>
  <c r="BM456" i="8"/>
  <c r="BX507" i="8"/>
  <c r="BY507" i="8"/>
  <c r="BX516" i="8"/>
  <c r="BY516" i="8"/>
  <c r="BX452" i="8"/>
  <c r="BY452" i="8"/>
  <c r="BX458" i="8"/>
  <c r="BY458" i="8"/>
  <c r="BX503" i="8"/>
  <c r="BY503" i="8"/>
  <c r="BX490" i="8"/>
  <c r="BY490" i="8"/>
  <c r="BX506" i="8"/>
  <c r="BY506" i="8"/>
  <c r="BN472" i="8"/>
  <c r="BM472" i="8"/>
  <c r="BM457" i="8"/>
  <c r="BN457" i="8"/>
  <c r="BN453" i="8"/>
  <c r="BM453" i="8"/>
  <c r="BN475" i="8"/>
  <c r="BM475" i="8"/>
  <c r="BX417" i="8"/>
  <c r="BY417" i="8"/>
  <c r="BN464" i="8"/>
  <c r="BM464" i="8"/>
  <c r="BN479" i="8"/>
  <c r="BM479" i="8"/>
  <c r="BN491" i="8"/>
  <c r="BM491" i="8"/>
  <c r="BN452" i="8"/>
  <c r="BM452" i="8"/>
  <c r="BM503" i="8"/>
  <c r="BN503" i="8"/>
  <c r="BU415" i="8"/>
  <c r="BV415" i="8"/>
  <c r="BN428" i="8"/>
  <c r="BM428" i="8"/>
  <c r="BN488" i="8"/>
  <c r="BM488" i="8"/>
  <c r="BM508" i="8"/>
  <c r="BN508" i="8"/>
  <c r="BN499" i="8"/>
  <c r="BM499" i="8"/>
  <c r="BN504" i="8"/>
  <c r="BM504" i="8"/>
  <c r="BN466" i="8"/>
  <c r="BM466" i="8"/>
  <c r="BM492" i="8"/>
  <c r="BN492" i="8"/>
  <c r="BM500" i="8"/>
  <c r="BN500" i="8"/>
  <c r="BN501" i="8"/>
  <c r="BM501" i="8"/>
  <c r="BN505" i="8"/>
  <c r="BM505" i="8"/>
  <c r="BM515" i="8"/>
  <c r="BN515" i="8"/>
  <c r="BN494" i="8"/>
  <c r="BM494" i="8"/>
  <c r="BN459" i="8"/>
  <c r="BM459" i="8"/>
  <c r="BM483" i="8"/>
  <c r="BN483" i="8"/>
  <c r="BN485" i="8"/>
  <c r="BM485" i="8"/>
  <c r="BN482" i="8"/>
  <c r="BM482" i="8"/>
  <c r="BN471" i="8"/>
  <c r="BM471" i="8"/>
  <c r="BN487" i="8"/>
  <c r="BM487" i="8"/>
  <c r="BN502" i="8"/>
  <c r="BM502" i="8"/>
  <c r="BY493" i="8"/>
  <c r="BX493" i="8"/>
  <c r="BM461" i="8"/>
  <c r="BN461" i="8"/>
  <c r="BN507" i="8"/>
  <c r="BM507" i="8"/>
  <c r="BN490" i="8"/>
  <c r="BM490" i="8"/>
  <c r="BM426" i="8"/>
  <c r="BN426" i="8"/>
  <c r="BN462" i="8"/>
  <c r="BM462" i="8"/>
  <c r="BN470" i="8"/>
  <c r="BM470" i="8"/>
  <c r="BN478" i="8"/>
  <c r="BM478" i="8"/>
  <c r="BN510" i="8"/>
  <c r="BM510" i="8"/>
  <c r="BX466" i="8"/>
  <c r="BY466" i="8"/>
  <c r="BX492" i="8"/>
  <c r="BY492" i="8"/>
  <c r="BX500" i="8"/>
  <c r="BY500" i="8"/>
  <c r="BY501" i="8"/>
  <c r="BX501" i="8"/>
  <c r="BX505" i="8"/>
  <c r="BY505" i="8"/>
  <c r="BX515" i="8"/>
  <c r="BY515" i="8"/>
  <c r="BY494" i="8"/>
  <c r="BX494" i="8"/>
  <c r="BX459" i="8"/>
  <c r="BY459" i="8"/>
  <c r="BX460" i="8"/>
  <c r="BY460" i="8"/>
  <c r="BX512" i="8"/>
  <c r="BY512" i="8"/>
  <c r="BX484" i="8"/>
  <c r="BY484" i="8"/>
  <c r="BY478" i="8"/>
  <c r="BX478" i="8"/>
  <c r="BY477" i="8"/>
  <c r="BX477" i="8"/>
  <c r="BX471" i="8"/>
  <c r="BY471" i="8"/>
  <c r="BY469" i="8"/>
  <c r="BX469" i="8"/>
  <c r="BX450" i="8"/>
  <c r="BY450" i="8"/>
  <c r="BU416" i="8"/>
  <c r="BV416" i="8"/>
  <c r="FI414" i="8"/>
  <c r="FR416" i="8"/>
  <c r="FR414" i="8"/>
  <c r="GA413" i="8"/>
  <c r="GB413" i="8" s="1"/>
  <c r="FI424" i="8"/>
  <c r="FR425" i="8"/>
  <c r="FI425" i="8"/>
  <c r="FR413" i="8"/>
  <c r="FI413" i="8"/>
  <c r="GA415" i="8"/>
  <c r="GB415" i="8" s="1"/>
  <c r="GA416" i="8"/>
  <c r="GB416" i="8" s="1"/>
  <c r="FR415" i="8"/>
  <c r="FI415" i="8"/>
  <c r="FI416" i="8"/>
  <c r="FR424" i="8"/>
  <c r="BD452" i="8" l="1"/>
  <c r="BC452" i="8"/>
  <c r="DO470" i="8"/>
  <c r="DW470" i="8"/>
  <c r="DP470" i="8"/>
  <c r="DF459" i="8"/>
  <c r="DG459" i="8"/>
  <c r="DN459" i="8"/>
  <c r="DP497" i="8"/>
  <c r="DW497" i="8"/>
  <c r="DO497" i="8"/>
  <c r="BD460" i="8"/>
  <c r="BC460" i="8"/>
  <c r="DO426" i="8"/>
  <c r="DP426" i="8"/>
  <c r="DW426" i="8"/>
  <c r="BD264" i="8"/>
  <c r="DY264" i="8"/>
  <c r="DX264" i="8"/>
  <c r="DY263" i="8"/>
  <c r="DX263" i="8"/>
  <c r="DW462" i="8"/>
  <c r="DO462" i="8"/>
  <c r="DP462" i="8"/>
  <c r="BC512" i="8"/>
  <c r="BD512" i="8"/>
  <c r="BD477" i="8"/>
  <c r="BC477" i="8"/>
  <c r="BD494" i="8"/>
  <c r="BC494" i="8"/>
  <c r="DO465" i="8"/>
  <c r="DW465" i="8"/>
  <c r="DP465" i="8"/>
  <c r="DG512" i="8"/>
  <c r="DF512" i="8"/>
  <c r="DN512" i="8"/>
  <c r="DO496" i="8"/>
  <c r="DW496" i="8"/>
  <c r="DP496" i="8"/>
  <c r="DW487" i="8"/>
  <c r="DP487" i="8"/>
  <c r="DO487" i="8"/>
  <c r="DN503" i="8"/>
  <c r="DF503" i="8"/>
  <c r="DG503" i="8"/>
  <c r="DY261" i="8"/>
  <c r="DX261" i="8"/>
  <c r="DF493" i="8"/>
  <c r="DN493" i="8"/>
  <c r="DG493" i="8"/>
  <c r="BD451" i="8"/>
  <c r="BC451" i="8"/>
  <c r="DN477" i="8"/>
  <c r="DG477" i="8"/>
  <c r="DF477" i="8"/>
  <c r="DO479" i="8"/>
  <c r="DP479" i="8"/>
  <c r="DW479" i="8"/>
  <c r="BD500" i="8"/>
  <c r="BC500" i="8"/>
  <c r="DF516" i="8"/>
  <c r="DG516" i="8"/>
  <c r="DN516" i="8"/>
  <c r="DF494" i="8"/>
  <c r="DG494" i="8"/>
  <c r="DN494" i="8"/>
  <c r="DG506" i="8"/>
  <c r="DN506" i="8"/>
  <c r="DF506" i="8"/>
  <c r="DP502" i="8"/>
  <c r="DO502" i="8"/>
  <c r="DW502" i="8"/>
  <c r="BD427" i="8"/>
  <c r="BC427" i="8"/>
  <c r="BD459" i="8"/>
  <c r="BC459" i="8"/>
  <c r="DO467" i="8"/>
  <c r="DW467" i="8"/>
  <c r="DP467" i="8"/>
  <c r="DO473" i="8"/>
  <c r="DP473" i="8"/>
  <c r="DW473" i="8"/>
  <c r="DF452" i="8"/>
  <c r="DN452" i="8"/>
  <c r="DG452" i="8"/>
  <c r="DN505" i="8"/>
  <c r="DG505" i="8"/>
  <c r="DF505" i="8"/>
  <c r="DW468" i="8"/>
  <c r="DP468" i="8"/>
  <c r="DO468" i="8"/>
  <c r="BD503" i="8"/>
  <c r="BC503" i="8"/>
  <c r="BD493" i="8"/>
  <c r="BC493" i="8"/>
  <c r="DF492" i="8"/>
  <c r="DN492" i="8"/>
  <c r="DG492" i="8"/>
  <c r="DF450" i="8"/>
  <c r="DG450" i="8"/>
  <c r="DN450" i="8"/>
  <c r="DP456" i="8"/>
  <c r="DW456" i="8"/>
  <c r="DO456" i="8"/>
  <c r="BC417" i="8"/>
  <c r="BD417" i="8"/>
  <c r="BD485" i="8"/>
  <c r="BC485" i="8"/>
  <c r="DO510" i="8"/>
  <c r="DW510" i="8"/>
  <c r="DP510" i="8"/>
  <c r="DW464" i="8"/>
  <c r="DO464" i="8"/>
  <c r="DP464" i="8"/>
  <c r="DN451" i="8"/>
  <c r="DG451" i="8"/>
  <c r="DF451" i="8"/>
  <c r="BD490" i="8"/>
  <c r="BC490" i="8"/>
  <c r="DF500" i="8"/>
  <c r="DN500" i="8"/>
  <c r="DG500" i="8"/>
  <c r="DW457" i="8"/>
  <c r="DO457" i="8"/>
  <c r="DP457" i="8"/>
  <c r="DO463" i="8"/>
  <c r="DW463" i="8"/>
  <c r="DP463" i="8"/>
  <c r="DG427" i="8"/>
  <c r="DF427" i="8"/>
  <c r="DN427" i="8"/>
  <c r="BC515" i="8"/>
  <c r="BD515" i="8"/>
  <c r="BC471" i="8"/>
  <c r="BD471" i="8"/>
  <c r="DP511" i="8"/>
  <c r="DO511" i="8"/>
  <c r="DW511" i="8"/>
  <c r="DW513" i="8"/>
  <c r="DP513" i="8"/>
  <c r="DO513" i="8"/>
  <c r="DN471" i="8"/>
  <c r="DG471" i="8"/>
  <c r="DF471" i="8"/>
  <c r="DF466" i="8"/>
  <c r="DN466" i="8"/>
  <c r="DG466" i="8"/>
  <c r="DF478" i="8"/>
  <c r="DG478" i="8"/>
  <c r="DN478" i="8"/>
  <c r="DW509" i="8"/>
  <c r="DO509" i="8"/>
  <c r="DP509" i="8"/>
  <c r="BD492" i="8"/>
  <c r="BC492" i="8"/>
  <c r="DN460" i="8"/>
  <c r="DG460" i="8"/>
  <c r="DF460" i="8"/>
  <c r="DP489" i="8"/>
  <c r="DW489" i="8"/>
  <c r="DO489" i="8"/>
  <c r="DN501" i="8"/>
  <c r="DF501" i="8"/>
  <c r="DG501" i="8"/>
  <c r="BD516" i="8"/>
  <c r="BC516" i="8"/>
  <c r="DN417" i="8"/>
  <c r="DG417" i="8"/>
  <c r="DF417" i="8"/>
  <c r="BD507" i="8"/>
  <c r="BC507" i="8"/>
  <c r="DF485" i="8"/>
  <c r="DG485" i="8"/>
  <c r="DN485" i="8"/>
  <c r="DW480" i="8"/>
  <c r="DP480" i="8"/>
  <c r="DO480" i="8"/>
  <c r="BD469" i="8"/>
  <c r="BC469" i="8"/>
  <c r="DF490" i="8"/>
  <c r="DG490" i="8"/>
  <c r="DN490" i="8"/>
  <c r="DP504" i="8"/>
  <c r="DO504" i="8"/>
  <c r="DW504" i="8"/>
  <c r="BC458" i="8"/>
  <c r="BD458" i="8"/>
  <c r="DP514" i="8"/>
  <c r="DW514" i="8"/>
  <c r="DO514" i="8"/>
  <c r="DP491" i="8"/>
  <c r="DW491" i="8"/>
  <c r="DO491" i="8"/>
  <c r="BC453" i="8"/>
  <c r="BD453" i="8"/>
  <c r="DO428" i="8"/>
  <c r="DW428" i="8"/>
  <c r="DP428" i="8"/>
  <c r="DN515" i="8"/>
  <c r="DG515" i="8"/>
  <c r="DF515" i="8"/>
  <c r="DN484" i="8"/>
  <c r="DG484" i="8"/>
  <c r="DF484" i="8"/>
  <c r="BD466" i="8"/>
  <c r="BC466" i="8"/>
  <c r="BD478" i="8"/>
  <c r="BC478" i="8"/>
  <c r="BC505" i="8"/>
  <c r="BD505" i="8"/>
  <c r="BD501" i="8"/>
  <c r="BC501" i="8"/>
  <c r="BD450" i="8"/>
  <c r="BC450" i="8"/>
  <c r="DP498" i="8"/>
  <c r="DO498" i="8"/>
  <c r="DW498" i="8"/>
  <c r="DO499" i="8"/>
  <c r="DW499" i="8"/>
  <c r="DP499" i="8"/>
  <c r="BD506" i="8"/>
  <c r="BC506" i="8"/>
  <c r="DP488" i="8"/>
  <c r="DW488" i="8"/>
  <c r="DO488" i="8"/>
  <c r="DW508" i="8"/>
  <c r="DP508" i="8"/>
  <c r="DO508" i="8"/>
  <c r="BD484" i="8"/>
  <c r="BC484" i="8"/>
  <c r="DN507" i="8"/>
  <c r="DG507" i="8"/>
  <c r="DF507" i="8"/>
  <c r="DW495" i="8"/>
  <c r="DO495" i="8"/>
  <c r="DP495" i="8"/>
  <c r="DF469" i="8"/>
  <c r="DN469" i="8"/>
  <c r="DG469" i="8"/>
  <c r="DN458" i="8"/>
  <c r="DG458" i="8"/>
  <c r="DF458" i="8"/>
  <c r="DP461" i="8"/>
  <c r="DW461" i="8"/>
  <c r="DO461" i="8"/>
  <c r="DN453" i="8"/>
  <c r="DF453" i="8"/>
  <c r="DG453" i="8"/>
  <c r="DY262" i="8"/>
  <c r="DX262" i="8"/>
  <c r="BN416" i="8"/>
  <c r="BM416" i="8"/>
  <c r="BN413" i="8"/>
  <c r="BM413" i="8"/>
  <c r="BM415" i="8"/>
  <c r="BN415" i="8"/>
  <c r="BY413" i="8"/>
  <c r="BX413" i="8"/>
  <c r="GA428" i="8"/>
  <c r="GB428" i="8" s="1"/>
  <c r="GA426" i="8"/>
  <c r="GB426" i="8" s="1"/>
  <c r="FR428" i="8"/>
  <c r="FI427" i="8"/>
  <c r="FI426" i="8"/>
  <c r="BT528" i="8"/>
  <c r="BT527" i="8"/>
  <c r="BT526" i="8"/>
  <c r="BT525" i="8"/>
  <c r="BT524" i="8"/>
  <c r="BT523" i="8"/>
  <c r="BT522" i="8"/>
  <c r="BT529" i="8"/>
  <c r="BT533" i="8"/>
  <c r="BT532" i="8"/>
  <c r="BT531" i="8"/>
  <c r="BT530" i="8"/>
  <c r="BS533" i="8"/>
  <c r="BS532" i="8"/>
  <c r="BS531" i="8"/>
  <c r="BS530" i="8"/>
  <c r="FX531" i="8"/>
  <c r="FX530" i="8"/>
  <c r="FR533" i="8"/>
  <c r="FR531" i="8"/>
  <c r="FO531" i="8"/>
  <c r="FO530" i="8"/>
  <c r="FI533" i="8"/>
  <c r="FE533" i="8"/>
  <c r="FE532" i="8"/>
  <c r="FI531" i="8"/>
  <c r="FE531" i="8"/>
  <c r="FI530" i="8"/>
  <c r="FF530" i="8"/>
  <c r="FE530" i="8"/>
  <c r="BS529" i="8"/>
  <c r="BS528" i="8"/>
  <c r="BS527" i="8"/>
  <c r="BS526" i="8"/>
  <c r="BS525" i="8"/>
  <c r="BS524" i="8"/>
  <c r="BS523" i="8"/>
  <c r="BS522" i="8"/>
  <c r="BS521" i="8"/>
  <c r="BT194" i="8"/>
  <c r="BW194" i="8" s="1"/>
  <c r="BL194" i="8" s="1"/>
  <c r="BT193" i="8"/>
  <c r="BW193" i="8" s="1"/>
  <c r="BL193" i="8" s="1"/>
  <c r="BT192" i="8"/>
  <c r="BT191" i="8"/>
  <c r="BW191" i="8" s="1"/>
  <c r="BL191" i="8" s="1"/>
  <c r="GA529" i="8"/>
  <c r="GB529" i="8" s="1"/>
  <c r="FX529" i="8"/>
  <c r="FX527" i="8"/>
  <c r="GA526" i="8"/>
  <c r="GB526" i="8" s="1"/>
  <c r="FX526" i="8"/>
  <c r="GA524" i="8"/>
  <c r="GB524" i="8" s="1"/>
  <c r="FX524" i="8"/>
  <c r="FX523" i="8"/>
  <c r="GA522" i="8"/>
  <c r="GB522" i="8" s="1"/>
  <c r="FX522" i="8"/>
  <c r="GA521" i="8"/>
  <c r="GB521" i="8" s="1"/>
  <c r="FX521" i="8"/>
  <c r="FR529" i="8"/>
  <c r="FR527" i="8"/>
  <c r="FO527" i="8"/>
  <c r="FR526" i="8"/>
  <c r="FR524" i="8"/>
  <c r="FO524" i="8"/>
  <c r="FO523" i="8"/>
  <c r="FR522" i="8"/>
  <c r="FO522" i="8"/>
  <c r="FO521" i="8"/>
  <c r="FI529" i="8"/>
  <c r="FE529" i="8"/>
  <c r="FF528" i="8"/>
  <c r="FE528" i="8"/>
  <c r="FI527" i="8"/>
  <c r="FF527" i="8"/>
  <c r="FE527" i="8"/>
  <c r="FE526" i="8"/>
  <c r="FE525" i="8"/>
  <c r="FF524" i="8"/>
  <c r="FE524" i="8"/>
  <c r="FI523" i="8"/>
  <c r="FF523" i="8"/>
  <c r="FE523" i="8"/>
  <c r="FI522" i="8"/>
  <c r="FF522" i="8"/>
  <c r="FE522" i="8"/>
  <c r="FI521" i="8"/>
  <c r="FF521" i="8"/>
  <c r="FE521" i="8"/>
  <c r="DY508" i="8" l="1"/>
  <c r="DX508" i="8"/>
  <c r="DP466" i="8"/>
  <c r="DO466" i="8"/>
  <c r="DW466" i="8"/>
  <c r="DY479" i="8"/>
  <c r="DX479" i="8"/>
  <c r="DY513" i="8"/>
  <c r="DX513" i="8"/>
  <c r="DO460" i="8"/>
  <c r="DP460" i="8"/>
  <c r="DW460" i="8"/>
  <c r="DO506" i="8"/>
  <c r="DW506" i="8"/>
  <c r="DP506" i="8"/>
  <c r="DW512" i="8"/>
  <c r="DP512" i="8"/>
  <c r="DO512" i="8"/>
  <c r="DY470" i="8"/>
  <c r="DX470" i="8"/>
  <c r="DX428" i="8"/>
  <c r="DY428" i="8"/>
  <c r="DY514" i="8"/>
  <c r="DX514" i="8"/>
  <c r="DW450" i="8"/>
  <c r="DO450" i="8"/>
  <c r="DP450" i="8"/>
  <c r="DW477" i="8"/>
  <c r="DO477" i="8"/>
  <c r="DP477" i="8"/>
  <c r="DO500" i="8"/>
  <c r="DP500" i="8"/>
  <c r="DW500" i="8"/>
  <c r="DY468" i="8"/>
  <c r="DX468" i="8"/>
  <c r="DP493" i="8"/>
  <c r="DW493" i="8"/>
  <c r="DO493" i="8"/>
  <c r="DP484" i="8"/>
  <c r="DW484" i="8"/>
  <c r="DO484" i="8"/>
  <c r="DP501" i="8"/>
  <c r="DO501" i="8"/>
  <c r="DW501" i="8"/>
  <c r="DY473" i="8"/>
  <c r="DX473" i="8"/>
  <c r="DX497" i="8"/>
  <c r="DY497" i="8"/>
  <c r="DY499" i="8"/>
  <c r="DX499" i="8"/>
  <c r="DW427" i="8"/>
  <c r="DO427" i="8"/>
  <c r="DP427" i="8"/>
  <c r="DW453" i="8"/>
  <c r="DO453" i="8"/>
  <c r="DP453" i="8"/>
  <c r="DP469" i="8"/>
  <c r="DO469" i="8"/>
  <c r="DW469" i="8"/>
  <c r="DO490" i="8"/>
  <c r="DW490" i="8"/>
  <c r="DP490" i="8"/>
  <c r="DO485" i="8"/>
  <c r="DP485" i="8"/>
  <c r="DW485" i="8"/>
  <c r="DW478" i="8"/>
  <c r="DO478" i="8"/>
  <c r="DP478" i="8"/>
  <c r="DW471" i="8"/>
  <c r="DO471" i="8"/>
  <c r="DP471" i="8"/>
  <c r="DY510" i="8"/>
  <c r="DX510" i="8"/>
  <c r="DO505" i="8"/>
  <c r="DW505" i="8"/>
  <c r="DP505" i="8"/>
  <c r="DY467" i="8"/>
  <c r="DX467" i="8"/>
  <c r="DX496" i="8"/>
  <c r="DY496" i="8"/>
  <c r="DY462" i="8"/>
  <c r="DX462" i="8"/>
  <c r="DY498" i="8"/>
  <c r="DX498" i="8"/>
  <c r="DY504" i="8"/>
  <c r="DX504" i="8"/>
  <c r="BB191" i="8"/>
  <c r="DE191" i="8"/>
  <c r="DY511" i="8"/>
  <c r="DX511" i="8"/>
  <c r="DX457" i="8"/>
  <c r="DY457" i="8"/>
  <c r="DO503" i="8"/>
  <c r="DP503" i="8"/>
  <c r="DW503" i="8"/>
  <c r="BB194" i="8"/>
  <c r="DE194" i="8"/>
  <c r="DW507" i="8"/>
  <c r="DO507" i="8"/>
  <c r="DP507" i="8"/>
  <c r="DP515" i="8"/>
  <c r="DW515" i="8"/>
  <c r="DO515" i="8"/>
  <c r="DX480" i="8"/>
  <c r="DY480" i="8"/>
  <c r="DO417" i="8"/>
  <c r="DP417" i="8"/>
  <c r="DW417" i="8"/>
  <c r="DX509" i="8"/>
  <c r="DY509" i="8"/>
  <c r="DX463" i="8"/>
  <c r="DY463" i="8"/>
  <c r="DY456" i="8"/>
  <c r="DX456" i="8"/>
  <c r="DO516" i="8"/>
  <c r="DW516" i="8"/>
  <c r="DP516" i="8"/>
  <c r="DW492" i="8"/>
  <c r="DO492" i="8"/>
  <c r="DP492" i="8"/>
  <c r="DY495" i="8"/>
  <c r="DX495" i="8"/>
  <c r="DW494" i="8"/>
  <c r="DO494" i="8"/>
  <c r="DP494" i="8"/>
  <c r="DW451" i="8"/>
  <c r="DO451" i="8"/>
  <c r="DP451" i="8"/>
  <c r="DX461" i="8"/>
  <c r="DY461" i="8"/>
  <c r="DW452" i="8"/>
  <c r="DP452" i="8"/>
  <c r="DO452" i="8"/>
  <c r="BB193" i="8"/>
  <c r="DE193" i="8"/>
  <c r="DO458" i="8"/>
  <c r="DW458" i="8"/>
  <c r="DP458" i="8"/>
  <c r="DY488" i="8"/>
  <c r="DX488" i="8"/>
  <c r="DY491" i="8"/>
  <c r="DX491" i="8"/>
  <c r="DY489" i="8"/>
  <c r="DX489" i="8"/>
  <c r="DY464" i="8"/>
  <c r="DX464" i="8"/>
  <c r="DY502" i="8"/>
  <c r="DX502" i="8"/>
  <c r="DX487" i="8"/>
  <c r="DY487" i="8"/>
  <c r="DX465" i="8"/>
  <c r="DY465" i="8"/>
  <c r="DY426" i="8"/>
  <c r="DX426" i="8"/>
  <c r="DW459" i="8"/>
  <c r="DP459" i="8"/>
  <c r="DO459" i="8"/>
  <c r="BU523" i="8"/>
  <c r="BV524" i="8"/>
  <c r="BW524" i="8"/>
  <c r="BL524" i="8" s="1"/>
  <c r="BU521" i="8"/>
  <c r="BV521" i="8"/>
  <c r="BU531" i="8"/>
  <c r="BU530" i="8"/>
  <c r="BV529" i="8"/>
  <c r="BW529" i="8"/>
  <c r="BL529" i="8" s="1"/>
  <c r="BU524" i="8"/>
  <c r="BV523" i="8"/>
  <c r="BW523" i="8"/>
  <c r="BL523" i="8" s="1"/>
  <c r="BU527" i="8"/>
  <c r="BV533" i="8"/>
  <c r="BW533" i="8"/>
  <c r="BL533" i="8" s="1"/>
  <c r="BV528" i="8"/>
  <c r="BW528" i="8"/>
  <c r="BL528" i="8" s="1"/>
  <c r="BV530" i="8"/>
  <c r="BW530" i="8"/>
  <c r="BL530" i="8" s="1"/>
  <c r="BU533" i="8"/>
  <c r="BU522" i="8"/>
  <c r="BU532" i="8"/>
  <c r="BV522" i="8"/>
  <c r="BW522" i="8"/>
  <c r="BL522" i="8" s="1"/>
  <c r="BU526" i="8"/>
  <c r="BV532" i="8"/>
  <c r="BW532" i="8"/>
  <c r="BL532" i="8" s="1"/>
  <c r="BV527" i="8"/>
  <c r="BW527" i="8"/>
  <c r="BL527" i="8" s="1"/>
  <c r="BV525" i="8"/>
  <c r="BW525" i="8"/>
  <c r="BL525" i="8" s="1"/>
  <c r="DE525" i="8" s="1"/>
  <c r="BU529" i="8"/>
  <c r="BU528" i="8"/>
  <c r="BU525" i="8"/>
  <c r="BV531" i="8"/>
  <c r="BW531" i="8"/>
  <c r="BL531" i="8" s="1"/>
  <c r="BV526" i="8"/>
  <c r="BW526" i="8"/>
  <c r="BL526" i="8" s="1"/>
  <c r="BY194" i="8"/>
  <c r="BX194" i="8"/>
  <c r="BX193" i="8"/>
  <c r="BY193" i="8"/>
  <c r="BU192" i="8"/>
  <c r="BV192" i="8"/>
  <c r="BW192" i="8"/>
  <c r="BL192" i="8" s="1"/>
  <c r="BX191" i="8"/>
  <c r="BY191" i="8"/>
  <c r="BU194" i="8"/>
  <c r="BV194" i="8"/>
  <c r="BU193" i="8"/>
  <c r="BV193" i="8"/>
  <c r="BV191" i="8"/>
  <c r="BU191" i="8"/>
  <c r="FI524" i="8"/>
  <c r="FR521" i="8"/>
  <c r="GA532" i="8"/>
  <c r="GB532" i="8" s="1"/>
  <c r="GA525" i="8"/>
  <c r="GB525" i="8" s="1"/>
  <c r="FI526" i="8"/>
  <c r="FR426" i="8"/>
  <c r="FI528" i="8"/>
  <c r="FI525" i="8"/>
  <c r="FR525" i="8"/>
  <c r="GA533" i="8"/>
  <c r="GB533" i="8" s="1"/>
  <c r="GA531" i="8"/>
  <c r="GB531" i="8" s="1"/>
  <c r="GA527" i="8"/>
  <c r="GB527" i="8" s="1"/>
  <c r="FR523" i="8"/>
  <c r="FR528" i="8"/>
  <c r="GA523" i="8"/>
  <c r="GB523" i="8" s="1"/>
  <c r="FI532" i="8"/>
  <c r="FR530" i="8"/>
  <c r="FR532" i="8"/>
  <c r="FI428" i="8"/>
  <c r="GA427" i="8"/>
  <c r="GB427" i="8" s="1"/>
  <c r="FR427" i="8"/>
  <c r="GA530" i="8"/>
  <c r="GB530" i="8" s="1"/>
  <c r="GA528" i="8"/>
  <c r="GB528" i="8" s="1"/>
  <c r="BB523" i="8" l="1"/>
  <c r="DE523" i="8"/>
  <c r="BB527" i="8"/>
  <c r="DE527" i="8"/>
  <c r="DY469" i="8"/>
  <c r="DX469" i="8"/>
  <c r="BB533" i="8"/>
  <c r="DE533" i="8"/>
  <c r="DY501" i="8"/>
  <c r="DX501" i="8"/>
  <c r="BB522" i="8"/>
  <c r="DE522" i="8"/>
  <c r="DX471" i="8"/>
  <c r="DY471" i="8"/>
  <c r="DY490" i="8"/>
  <c r="DX490" i="8"/>
  <c r="DY493" i="8"/>
  <c r="DX493" i="8"/>
  <c r="DX466" i="8"/>
  <c r="DY466" i="8"/>
  <c r="BB531" i="8"/>
  <c r="DE531" i="8"/>
  <c r="DN194" i="8"/>
  <c r="DF194" i="8"/>
  <c r="DG194" i="8"/>
  <c r="DY507" i="8"/>
  <c r="DX507" i="8"/>
  <c r="DX459" i="8"/>
  <c r="DY459" i="8"/>
  <c r="DY494" i="8"/>
  <c r="DX494" i="8"/>
  <c r="DX427" i="8"/>
  <c r="DY427" i="8"/>
  <c r="DY460" i="8"/>
  <c r="DX460" i="8"/>
  <c r="BB528" i="8"/>
  <c r="DE528" i="8"/>
  <c r="BB529" i="8"/>
  <c r="DE529" i="8"/>
  <c r="BC193" i="8"/>
  <c r="BD193" i="8"/>
  <c r="DX451" i="8"/>
  <c r="DY451" i="8"/>
  <c r="DY492" i="8"/>
  <c r="DX492" i="8"/>
  <c r="DY515" i="8"/>
  <c r="DX515" i="8"/>
  <c r="DY453" i="8"/>
  <c r="DX453" i="8"/>
  <c r="DX506" i="8"/>
  <c r="DY506" i="8"/>
  <c r="DX500" i="8"/>
  <c r="DY500" i="8"/>
  <c r="BB192" i="8"/>
  <c r="DE192" i="8"/>
  <c r="DY505" i="8"/>
  <c r="DX505" i="8"/>
  <c r="DG525" i="8"/>
  <c r="DF525" i="8"/>
  <c r="DN525" i="8"/>
  <c r="DX417" i="8"/>
  <c r="DY417" i="8"/>
  <c r="DY477" i="8"/>
  <c r="DX477" i="8"/>
  <c r="DN193" i="8"/>
  <c r="DF193" i="8"/>
  <c r="DG193" i="8"/>
  <c r="DX503" i="8"/>
  <c r="DY503" i="8"/>
  <c r="BD191" i="8"/>
  <c r="BC191" i="8"/>
  <c r="DY458" i="8"/>
  <c r="DX458" i="8"/>
  <c r="DX485" i="8"/>
  <c r="DY485" i="8"/>
  <c r="DX450" i="8"/>
  <c r="DY450" i="8"/>
  <c r="DY478" i="8"/>
  <c r="DX478" i="8"/>
  <c r="BB526" i="8"/>
  <c r="DE526" i="8"/>
  <c r="DX452" i="8"/>
  <c r="DY452" i="8"/>
  <c r="DY516" i="8"/>
  <c r="DX516" i="8"/>
  <c r="BB532" i="8"/>
  <c r="DE532" i="8"/>
  <c r="BB530" i="8"/>
  <c r="DE530" i="8"/>
  <c r="BB524" i="8"/>
  <c r="DE524" i="8"/>
  <c r="BD194" i="8"/>
  <c r="BC194" i="8"/>
  <c r="DN191" i="8"/>
  <c r="DG191" i="8"/>
  <c r="DF191" i="8"/>
  <c r="DY484" i="8"/>
  <c r="DX484" i="8"/>
  <c r="DX512" i="8"/>
  <c r="DY512" i="8"/>
  <c r="BY525" i="8"/>
  <c r="BX525" i="8"/>
  <c r="BM193" i="8"/>
  <c r="BN193" i="8"/>
  <c r="BY526" i="8"/>
  <c r="BX526" i="8"/>
  <c r="BN524" i="8"/>
  <c r="BM524" i="8"/>
  <c r="BM191" i="8"/>
  <c r="BN191" i="8"/>
  <c r="BY533" i="8"/>
  <c r="BX533" i="8"/>
  <c r="BX529" i="8"/>
  <c r="BY529" i="8"/>
  <c r="BN192" i="8"/>
  <c r="BM192" i="8"/>
  <c r="BN526" i="8"/>
  <c r="BM526" i="8"/>
  <c r="BM532" i="8"/>
  <c r="BN532" i="8"/>
  <c r="BX524" i="8"/>
  <c r="BY524" i="8"/>
  <c r="BN527" i="8"/>
  <c r="BM527" i="8"/>
  <c r="BM528" i="8"/>
  <c r="BN528" i="8"/>
  <c r="BX531" i="8"/>
  <c r="BY531" i="8"/>
  <c r="BX523" i="8"/>
  <c r="BY523" i="8"/>
  <c r="BN529" i="8"/>
  <c r="BM529" i="8"/>
  <c r="BX532" i="8"/>
  <c r="BY532" i="8"/>
  <c r="BM194" i="8"/>
  <c r="BN194" i="8"/>
  <c r="BX527" i="8"/>
  <c r="BY527" i="8"/>
  <c r="BX528" i="8"/>
  <c r="BY528" i="8"/>
  <c r="BN521" i="8"/>
  <c r="BM521" i="8"/>
  <c r="BX522" i="8"/>
  <c r="BY522" i="8"/>
  <c r="BX530" i="8"/>
  <c r="BY530" i="8"/>
  <c r="BM533" i="8"/>
  <c r="BN533" i="8"/>
  <c r="BM531" i="8"/>
  <c r="BN531" i="8"/>
  <c r="BN525" i="8"/>
  <c r="BM525" i="8"/>
  <c r="BN522" i="8"/>
  <c r="BM522" i="8"/>
  <c r="BN530" i="8"/>
  <c r="BM530" i="8"/>
  <c r="BM523" i="8"/>
  <c r="BN523" i="8"/>
  <c r="BX192" i="8"/>
  <c r="BY192" i="8"/>
  <c r="BT190" i="8"/>
  <c r="BW190" i="8" s="1"/>
  <c r="BL190" i="8" s="1"/>
  <c r="BT189" i="8"/>
  <c r="BW189" i="8" s="1"/>
  <c r="BL189" i="8" s="1"/>
  <c r="BT188" i="8"/>
  <c r="BW188" i="8" s="1"/>
  <c r="BL188" i="8" s="1"/>
  <c r="BT187" i="8"/>
  <c r="BW187" i="8" s="1"/>
  <c r="BL187" i="8" s="1"/>
  <c r="BS189" i="8"/>
  <c r="BS188" i="8"/>
  <c r="BS187" i="8"/>
  <c r="GA190" i="8"/>
  <c r="GB190" i="8" s="1"/>
  <c r="FX190" i="8"/>
  <c r="GA189" i="8"/>
  <c r="GB189" i="8" s="1"/>
  <c r="FX189" i="8"/>
  <c r="GA188" i="8"/>
  <c r="GB188" i="8" s="1"/>
  <c r="FX188" i="8"/>
  <c r="FX187" i="8"/>
  <c r="FR190" i="8"/>
  <c r="FR189" i="8"/>
  <c r="FR187" i="8"/>
  <c r="FI190" i="8"/>
  <c r="FE190" i="8"/>
  <c r="FE189" i="8"/>
  <c r="FI188" i="8"/>
  <c r="FE188" i="8"/>
  <c r="FE187" i="8"/>
  <c r="BT186" i="8"/>
  <c r="BT185" i="8"/>
  <c r="BW185" i="8" s="1"/>
  <c r="BL185" i="8" s="1"/>
  <c r="BT184" i="8"/>
  <c r="BS186" i="8"/>
  <c r="BS185" i="8"/>
  <c r="GA186" i="8"/>
  <c r="GB186" i="8" s="1"/>
  <c r="FR186" i="8"/>
  <c r="FO185" i="8"/>
  <c r="FI186" i="8"/>
  <c r="FE186" i="8"/>
  <c r="FF185" i="8"/>
  <c r="FE185" i="8"/>
  <c r="FE184" i="8"/>
  <c r="BT183" i="8"/>
  <c r="BT182" i="8"/>
  <c r="BT181" i="8"/>
  <c r="BW181" i="8" s="1"/>
  <c r="BL181" i="8" s="1"/>
  <c r="BS183" i="8"/>
  <c r="BS182" i="8"/>
  <c r="BS181" i="8"/>
  <c r="GA183" i="8"/>
  <c r="GB183" i="8" s="1"/>
  <c r="FX183" i="8"/>
  <c r="FX182" i="8"/>
  <c r="GA181" i="8"/>
  <c r="GB181" i="8" s="1"/>
  <c r="FX181" i="8"/>
  <c r="FX180" i="8"/>
  <c r="FR183" i="8"/>
  <c r="FR181" i="8"/>
  <c r="FO180" i="8"/>
  <c r="FI183" i="8"/>
  <c r="FE183" i="8"/>
  <c r="FE182" i="8"/>
  <c r="FI181" i="8"/>
  <c r="FE181" i="8"/>
  <c r="FF180" i="8"/>
  <c r="FE180" i="8"/>
  <c r="BT178" i="8"/>
  <c r="BT177" i="8"/>
  <c r="BW177" i="8" s="1"/>
  <c r="BL177" i="8" s="1"/>
  <c r="BT176" i="8"/>
  <c r="BS178" i="8"/>
  <c r="BS177" i="8"/>
  <c r="BS176" i="8"/>
  <c r="GA178" i="8"/>
  <c r="GB178" i="8" s="1"/>
  <c r="FX178" i="8"/>
  <c r="GA176" i="8"/>
  <c r="GB176" i="8" s="1"/>
  <c r="FX176" i="8"/>
  <c r="FR178" i="8"/>
  <c r="FO178" i="8"/>
  <c r="FR176" i="8"/>
  <c r="FI178" i="8"/>
  <c r="FF178" i="8"/>
  <c r="FE178" i="8"/>
  <c r="FF177" i="8"/>
  <c r="FE177" i="8"/>
  <c r="FE176" i="8"/>
  <c r="GA194" i="8"/>
  <c r="GB194" i="8" s="1"/>
  <c r="FX194" i="8"/>
  <c r="GA193" i="8"/>
  <c r="GB193" i="8" s="1"/>
  <c r="FX193" i="8"/>
  <c r="GA192" i="8"/>
  <c r="GB192" i="8" s="1"/>
  <c r="FX192" i="8"/>
  <c r="GA191" i="8"/>
  <c r="GB191" i="8" s="1"/>
  <c r="FX191" i="8"/>
  <c r="FR194" i="8"/>
  <c r="FO194" i="8"/>
  <c r="FO193" i="8"/>
  <c r="FO192" i="8"/>
  <c r="FO191" i="8"/>
  <c r="FF194" i="8"/>
  <c r="FE194" i="8"/>
  <c r="FI193" i="8"/>
  <c r="FF193" i="8"/>
  <c r="FE193" i="8"/>
  <c r="FF192" i="8"/>
  <c r="FE192" i="8"/>
  <c r="FI191" i="8"/>
  <c r="FF191" i="8"/>
  <c r="FE191" i="8"/>
  <c r="BB190" i="8" l="1"/>
  <c r="DE190" i="8"/>
  <c r="DG530" i="8"/>
  <c r="DF530" i="8"/>
  <c r="DN530" i="8"/>
  <c r="BC523" i="8"/>
  <c r="BD523" i="8"/>
  <c r="BB188" i="8"/>
  <c r="DE188" i="8"/>
  <c r="BC522" i="8"/>
  <c r="BD522" i="8"/>
  <c r="BB187" i="8"/>
  <c r="DE187" i="8"/>
  <c r="DP525" i="8"/>
  <c r="DO525" i="8"/>
  <c r="DW525" i="8"/>
  <c r="BD528" i="8"/>
  <c r="BC528" i="8"/>
  <c r="DF528" i="8"/>
  <c r="DG528" i="8"/>
  <c r="DN528" i="8"/>
  <c r="BC531" i="8"/>
  <c r="BD531" i="8"/>
  <c r="DO193" i="8"/>
  <c r="DW193" i="8"/>
  <c r="DP193" i="8"/>
  <c r="BD524" i="8"/>
  <c r="BC524" i="8"/>
  <c r="BB177" i="8"/>
  <c r="DE177" i="8"/>
  <c r="DF527" i="8"/>
  <c r="DG527" i="8"/>
  <c r="DN527" i="8"/>
  <c r="DP191" i="8"/>
  <c r="DO191" i="8"/>
  <c r="DW191" i="8"/>
  <c r="BC532" i="8"/>
  <c r="BD532" i="8"/>
  <c r="BC192" i="8"/>
  <c r="BD192" i="8"/>
  <c r="BD529" i="8"/>
  <c r="BC529" i="8"/>
  <c r="DN531" i="8"/>
  <c r="DG531" i="8"/>
  <c r="DF531" i="8"/>
  <c r="BB185" i="8"/>
  <c r="DE185" i="8"/>
  <c r="DG523" i="8"/>
  <c r="DF523" i="8"/>
  <c r="DN523" i="8"/>
  <c r="DF524" i="8"/>
  <c r="DN524" i="8"/>
  <c r="DG524" i="8"/>
  <c r="BB181" i="8"/>
  <c r="DE181" i="8"/>
  <c r="DN532" i="8"/>
  <c r="DF532" i="8"/>
  <c r="DG532" i="8"/>
  <c r="DN192" i="8"/>
  <c r="DF192" i="8"/>
  <c r="DG192" i="8"/>
  <c r="DF529" i="8"/>
  <c r="DN529" i="8"/>
  <c r="DG529" i="8"/>
  <c r="DW194" i="8"/>
  <c r="DP194" i="8"/>
  <c r="DO194" i="8"/>
  <c r="BD533" i="8"/>
  <c r="BC533" i="8"/>
  <c r="DN526" i="8"/>
  <c r="DG526" i="8"/>
  <c r="DF526" i="8"/>
  <c r="BB189" i="8"/>
  <c r="DE189" i="8"/>
  <c r="BD527" i="8"/>
  <c r="BC527" i="8"/>
  <c r="DN522" i="8"/>
  <c r="DF522" i="8"/>
  <c r="DG522" i="8"/>
  <c r="BC530" i="8"/>
  <c r="BD530" i="8"/>
  <c r="BD526" i="8"/>
  <c r="BC526" i="8"/>
  <c r="DG533" i="8"/>
  <c r="DF533" i="8"/>
  <c r="DN533" i="8"/>
  <c r="BU182" i="8"/>
  <c r="BV183" i="8"/>
  <c r="BW183" i="8"/>
  <c r="BL183" i="8" s="1"/>
  <c r="BU178" i="8"/>
  <c r="BY181" i="8"/>
  <c r="BX181" i="8"/>
  <c r="BU183" i="8"/>
  <c r="BV182" i="8"/>
  <c r="BW182" i="8"/>
  <c r="BL182" i="8" s="1"/>
  <c r="BV178" i="8"/>
  <c r="BW178" i="8"/>
  <c r="BL178" i="8" s="1"/>
  <c r="BY190" i="8"/>
  <c r="BX190" i="8"/>
  <c r="BU190" i="8"/>
  <c r="BV190" i="8"/>
  <c r="BY189" i="8"/>
  <c r="BX189" i="8"/>
  <c r="BY188" i="8"/>
  <c r="BX188" i="8"/>
  <c r="BX187" i="8"/>
  <c r="BY187" i="8"/>
  <c r="BU189" i="8"/>
  <c r="BV189" i="8"/>
  <c r="BU188" i="8"/>
  <c r="BV188" i="8"/>
  <c r="BU187" i="8"/>
  <c r="BV187" i="8"/>
  <c r="BU186" i="8"/>
  <c r="BV186" i="8"/>
  <c r="BW186" i="8"/>
  <c r="BL186" i="8" s="1"/>
  <c r="BX185" i="8"/>
  <c r="BY185" i="8"/>
  <c r="BW184" i="8"/>
  <c r="BL184" i="8" s="1"/>
  <c r="BU184" i="8"/>
  <c r="BV184" i="8"/>
  <c r="BU185" i="8"/>
  <c r="BV185" i="8"/>
  <c r="BU181" i="8"/>
  <c r="BV181" i="8"/>
  <c r="BY177" i="8"/>
  <c r="BX177" i="8"/>
  <c r="BV177" i="8"/>
  <c r="BU177" i="8"/>
  <c r="BU176" i="8"/>
  <c r="BV176" i="8"/>
  <c r="BW176" i="8"/>
  <c r="BL176" i="8" s="1"/>
  <c r="FI194" i="8"/>
  <c r="FI192" i="8"/>
  <c r="FR192" i="8"/>
  <c r="FI176" i="8"/>
  <c r="FI177" i="8"/>
  <c r="GA177" i="8"/>
  <c r="GB177" i="8" s="1"/>
  <c r="GA182" i="8"/>
  <c r="GB182" i="8" s="1"/>
  <c r="FR180" i="8"/>
  <c r="GA180" i="8"/>
  <c r="GB180" i="8" s="1"/>
  <c r="FR185" i="8"/>
  <c r="GA184" i="8"/>
  <c r="GB184" i="8" s="1"/>
  <c r="FR182" i="8"/>
  <c r="GA187" i="8"/>
  <c r="FR188" i="8"/>
  <c r="FI187" i="8"/>
  <c r="FI189" i="8"/>
  <c r="GA185" i="8"/>
  <c r="GB185" i="8" s="1"/>
  <c r="FR184" i="8"/>
  <c r="FI184" i="8"/>
  <c r="FI185" i="8"/>
  <c r="FI180" i="8"/>
  <c r="FI182" i="8"/>
  <c r="FR177" i="8"/>
  <c r="FR191" i="8"/>
  <c r="FR193" i="8"/>
  <c r="AD386" i="8"/>
  <c r="AJ389" i="8"/>
  <c r="AJ388" i="8"/>
  <c r="AJ387" i="8"/>
  <c r="AJ386" i="8"/>
  <c r="AJ385" i="8"/>
  <c r="AJ384" i="8"/>
  <c r="AJ383" i="8"/>
  <c r="AJ382" i="8"/>
  <c r="AJ381" i="8"/>
  <c r="AJ380" i="8"/>
  <c r="AJ379" i="8"/>
  <c r="AH389" i="8"/>
  <c r="AH388" i="8"/>
  <c r="AH387" i="8"/>
  <c r="AH386" i="8"/>
  <c r="AH385" i="8"/>
  <c r="AH384" i="8"/>
  <c r="AH383" i="8"/>
  <c r="AH382" i="8"/>
  <c r="AH381" i="8"/>
  <c r="AH380" i="8"/>
  <c r="AH379" i="8"/>
  <c r="AF389" i="8"/>
  <c r="AF388" i="8"/>
  <c r="AF387" i="8"/>
  <c r="AF386" i="8"/>
  <c r="AF385" i="8"/>
  <c r="AF384" i="8"/>
  <c r="AF383" i="8"/>
  <c r="AF382" i="8"/>
  <c r="AF381" i="8"/>
  <c r="AF380" i="8"/>
  <c r="AF379" i="8"/>
  <c r="AD389" i="8"/>
  <c r="AD388" i="8"/>
  <c r="AD387" i="8"/>
  <c r="AD385" i="8"/>
  <c r="AD384" i="8"/>
  <c r="AD383" i="8"/>
  <c r="AD382" i="8"/>
  <c r="AD381" i="8"/>
  <c r="AD380" i="8"/>
  <c r="AD379" i="8"/>
  <c r="BB183" i="8" l="1"/>
  <c r="DE183" i="8"/>
  <c r="BD190" i="8"/>
  <c r="BC190" i="8"/>
  <c r="DX191" i="8"/>
  <c r="DY191" i="8"/>
  <c r="DP522" i="8"/>
  <c r="DO522" i="8"/>
  <c r="DW522" i="8"/>
  <c r="BD177" i="8"/>
  <c r="BC177" i="8"/>
  <c r="DO528" i="8"/>
  <c r="DW528" i="8"/>
  <c r="DP528" i="8"/>
  <c r="DF187" i="8"/>
  <c r="DN187" i="8"/>
  <c r="DG187" i="8"/>
  <c r="DW530" i="8"/>
  <c r="DP530" i="8"/>
  <c r="DO530" i="8"/>
  <c r="BC189" i="8"/>
  <c r="BD189" i="8"/>
  <c r="DP523" i="8"/>
  <c r="DW523" i="8"/>
  <c r="DO523" i="8"/>
  <c r="DO192" i="8"/>
  <c r="DP192" i="8"/>
  <c r="DW192" i="8"/>
  <c r="BD187" i="8"/>
  <c r="BC187" i="8"/>
  <c r="DW533" i="8"/>
  <c r="DP533" i="8"/>
  <c r="DO533" i="8"/>
  <c r="DW526" i="8"/>
  <c r="DP526" i="8"/>
  <c r="DO526" i="8"/>
  <c r="BC181" i="8"/>
  <c r="BD181" i="8"/>
  <c r="BD185" i="8"/>
  <c r="BC185" i="8"/>
  <c r="DF177" i="8"/>
  <c r="DN177" i="8"/>
  <c r="DG177" i="8"/>
  <c r="BB178" i="8"/>
  <c r="DE178" i="8"/>
  <c r="DY193" i="8"/>
  <c r="DX193" i="8"/>
  <c r="DF189" i="8"/>
  <c r="DN189" i="8"/>
  <c r="DG189" i="8"/>
  <c r="DW531" i="8"/>
  <c r="DP531" i="8"/>
  <c r="DO531" i="8"/>
  <c r="BB176" i="8"/>
  <c r="DE176" i="8"/>
  <c r="DP524" i="8"/>
  <c r="DO524" i="8"/>
  <c r="DW524" i="8"/>
  <c r="BB184" i="8"/>
  <c r="DE184" i="8"/>
  <c r="BB182" i="8"/>
  <c r="DE182" i="8"/>
  <c r="DP529" i="8"/>
  <c r="DO529" i="8"/>
  <c r="DW529" i="8"/>
  <c r="DF181" i="8"/>
  <c r="DG181" i="8"/>
  <c r="DN181" i="8"/>
  <c r="DF185" i="8"/>
  <c r="DG185" i="8"/>
  <c r="DN185" i="8"/>
  <c r="DX194" i="8"/>
  <c r="DY194" i="8"/>
  <c r="DW527" i="8"/>
  <c r="DP527" i="8"/>
  <c r="DO527" i="8"/>
  <c r="DN188" i="8"/>
  <c r="DG188" i="8"/>
  <c r="DF188" i="8"/>
  <c r="DF190" i="8"/>
  <c r="DN190" i="8"/>
  <c r="DG190" i="8"/>
  <c r="BB186" i="8"/>
  <c r="DE186" i="8"/>
  <c r="DP532" i="8"/>
  <c r="DO532" i="8"/>
  <c r="DW532" i="8"/>
  <c r="BB525" i="8"/>
  <c r="DY525" i="8"/>
  <c r="DX525" i="8"/>
  <c r="BC188" i="8"/>
  <c r="BD188" i="8"/>
  <c r="BM186" i="8"/>
  <c r="BN186" i="8"/>
  <c r="BM176" i="8"/>
  <c r="BN176" i="8"/>
  <c r="BN183" i="8"/>
  <c r="BM183" i="8"/>
  <c r="BN188" i="8"/>
  <c r="BM188" i="8"/>
  <c r="BM178" i="8"/>
  <c r="BN178" i="8"/>
  <c r="BM189" i="8"/>
  <c r="BN189" i="8"/>
  <c r="BN181" i="8"/>
  <c r="BM181" i="8"/>
  <c r="BX178" i="8"/>
  <c r="BY178" i="8"/>
  <c r="BN185" i="8"/>
  <c r="BM185" i="8"/>
  <c r="BN190" i="8"/>
  <c r="BM190" i="8"/>
  <c r="BX183" i="8"/>
  <c r="BY183" i="8"/>
  <c r="BN184" i="8"/>
  <c r="BM184" i="8"/>
  <c r="BM187" i="8"/>
  <c r="BN187" i="8"/>
  <c r="BN182" i="8"/>
  <c r="BM182" i="8"/>
  <c r="BY182" i="8"/>
  <c r="BX182" i="8"/>
  <c r="BN177" i="8"/>
  <c r="BM177" i="8"/>
  <c r="BY186" i="8"/>
  <c r="BX186" i="8"/>
  <c r="BX184" i="8"/>
  <c r="BY184" i="8"/>
  <c r="BX176" i="8"/>
  <c r="BY176" i="8"/>
  <c r="AK385" i="8"/>
  <c r="AK386" i="8"/>
  <c r="AK382" i="8"/>
  <c r="AK381" i="8"/>
  <c r="AK389" i="8"/>
  <c r="AK383" i="8"/>
  <c r="AK384" i="8"/>
  <c r="AK380" i="8"/>
  <c r="AK388" i="8"/>
  <c r="AK379" i="8"/>
  <c r="AK387" i="8"/>
  <c r="DY522" i="8" l="1"/>
  <c r="DX522" i="8"/>
  <c r="DX524" i="8"/>
  <c r="DY524" i="8"/>
  <c r="DY192" i="8"/>
  <c r="DX192" i="8"/>
  <c r="DW188" i="8"/>
  <c r="DO188" i="8"/>
  <c r="DP188" i="8"/>
  <c r="BD182" i="8"/>
  <c r="BC182" i="8"/>
  <c r="DF178" i="8"/>
  <c r="DN178" i="8"/>
  <c r="DG178" i="8"/>
  <c r="DY528" i="8"/>
  <c r="DX528" i="8"/>
  <c r="DW189" i="8"/>
  <c r="DP189" i="8"/>
  <c r="DO189" i="8"/>
  <c r="BD183" i="8"/>
  <c r="BC183" i="8"/>
  <c r="DX527" i="8"/>
  <c r="DY527" i="8"/>
  <c r="DW177" i="8"/>
  <c r="DP177" i="8"/>
  <c r="DO177" i="8"/>
  <c r="DX530" i="8"/>
  <c r="DY530" i="8"/>
  <c r="DW181" i="8"/>
  <c r="DP181" i="8"/>
  <c r="DO181" i="8"/>
  <c r="DF182" i="8"/>
  <c r="DG182" i="8"/>
  <c r="DN182" i="8"/>
  <c r="BD176" i="8"/>
  <c r="BC176" i="8"/>
  <c r="DY529" i="8"/>
  <c r="DX529" i="8"/>
  <c r="DF183" i="8"/>
  <c r="DN183" i="8"/>
  <c r="DG183" i="8"/>
  <c r="BC184" i="8"/>
  <c r="BD184" i="8"/>
  <c r="BC178" i="8"/>
  <c r="BD178" i="8"/>
  <c r="DX532" i="8"/>
  <c r="DY532" i="8"/>
  <c r="DW185" i="8"/>
  <c r="DP185" i="8"/>
  <c r="DO185" i="8"/>
  <c r="DF176" i="8"/>
  <c r="DN176" i="8"/>
  <c r="DG176" i="8"/>
  <c r="DY533" i="8"/>
  <c r="DX533" i="8"/>
  <c r="DW190" i="8"/>
  <c r="DP190" i="8"/>
  <c r="DO190" i="8"/>
  <c r="DX526" i="8"/>
  <c r="DY526" i="8"/>
  <c r="BD186" i="8"/>
  <c r="BC186" i="8"/>
  <c r="DY531" i="8"/>
  <c r="DX531" i="8"/>
  <c r="DF186" i="8"/>
  <c r="DN186" i="8"/>
  <c r="DG186" i="8"/>
  <c r="DN184" i="8"/>
  <c r="DF184" i="8"/>
  <c r="DG184" i="8"/>
  <c r="BD525" i="8"/>
  <c r="BC525" i="8"/>
  <c r="DY523" i="8"/>
  <c r="DX523" i="8"/>
  <c r="DO187" i="8"/>
  <c r="DP187" i="8"/>
  <c r="DW187" i="8"/>
  <c r="AJ387" i="11"/>
  <c r="AH387" i="11"/>
  <c r="J6" i="12"/>
  <c r="I6" i="12"/>
  <c r="D6" i="12"/>
  <c r="B6" i="12"/>
  <c r="J5" i="12"/>
  <c r="I5" i="12"/>
  <c r="H5" i="12"/>
  <c r="G5" i="12"/>
  <c r="F5" i="12"/>
  <c r="E5" i="12"/>
  <c r="D5" i="12"/>
  <c r="C5" i="12"/>
  <c r="B5" i="12"/>
  <c r="CC4" i="12"/>
  <c r="CB4" i="12"/>
  <c r="CA4" i="12"/>
  <c r="BZ4" i="12"/>
  <c r="BY4" i="12"/>
  <c r="BX4" i="12"/>
  <c r="BW4" i="12"/>
  <c r="BV4" i="12"/>
  <c r="BU4" i="12"/>
  <c r="BT4" i="12"/>
  <c r="BS4" i="12"/>
  <c r="BR4" i="12"/>
  <c r="BQ4" i="12"/>
  <c r="BP4" i="12"/>
  <c r="BO4" i="12"/>
  <c r="BN4" i="12"/>
  <c r="BM4" i="12"/>
  <c r="BL4" i="12"/>
  <c r="BK4" i="12"/>
  <c r="BJ4" i="12"/>
  <c r="BI4" i="12"/>
  <c r="BH4" i="12"/>
  <c r="BG4" i="12"/>
  <c r="BF4" i="12"/>
  <c r="BE4" i="12"/>
  <c r="BD4" i="12"/>
  <c r="BC4" i="12"/>
  <c r="BB4" i="12"/>
  <c r="BA4" i="12"/>
  <c r="AS4" i="12"/>
  <c r="AR4" i="12"/>
  <c r="AQ4" i="12"/>
  <c r="AP4" i="12"/>
  <c r="AO4" i="12"/>
  <c r="AN4" i="12"/>
  <c r="AM4" i="12"/>
  <c r="AL4" i="12"/>
  <c r="AK4" i="12"/>
  <c r="AJ4" i="12"/>
  <c r="AI4" i="12"/>
  <c r="AH4" i="12"/>
  <c r="AE4" i="12"/>
  <c r="AC4" i="12"/>
  <c r="AA4" i="12"/>
  <c r="W4" i="12"/>
  <c r="V4" i="12"/>
  <c r="U4" i="12"/>
  <c r="T4" i="12"/>
  <c r="S4" i="12"/>
  <c r="Q4" i="12"/>
  <c r="P4" i="12"/>
  <c r="O4" i="12"/>
  <c r="N4" i="12"/>
  <c r="M4" i="12"/>
  <c r="L4" i="12"/>
  <c r="K4" i="12"/>
  <c r="I4" i="12"/>
  <c r="H4" i="12"/>
  <c r="G4" i="12"/>
  <c r="F4" i="12"/>
  <c r="E4" i="12"/>
  <c r="D4" i="12"/>
  <c r="C4" i="12"/>
  <c r="B4" i="12"/>
  <c r="CC3" i="12"/>
  <c r="CB3" i="12"/>
  <c r="CA3" i="12"/>
  <c r="BZ3" i="12"/>
  <c r="BY3" i="12"/>
  <c r="BX3" i="12"/>
  <c r="BW3" i="12"/>
  <c r="BV3" i="12"/>
  <c r="BU3" i="12"/>
  <c r="BT3" i="12"/>
  <c r="BS3" i="12"/>
  <c r="BR3" i="12"/>
  <c r="BQ3" i="12"/>
  <c r="BP3" i="12"/>
  <c r="BO3" i="12"/>
  <c r="BN3" i="12"/>
  <c r="BM3" i="12"/>
  <c r="BL3" i="12"/>
  <c r="BJ3" i="12"/>
  <c r="BI3" i="12"/>
  <c r="BH3" i="12"/>
  <c r="BG3" i="12"/>
  <c r="BF3" i="12"/>
  <c r="BE3" i="12"/>
  <c r="AQ3" i="12"/>
  <c r="AP3" i="12"/>
  <c r="AO3" i="12"/>
  <c r="AN3" i="12"/>
  <c r="AM3" i="12"/>
  <c r="AL3" i="12"/>
  <c r="AH3" i="12"/>
  <c r="AG3" i="12"/>
  <c r="AF3" i="12"/>
  <c r="AE3" i="12"/>
  <c r="AD3" i="12"/>
  <c r="AC3" i="12"/>
  <c r="AB3" i="12"/>
  <c r="AA3" i="12"/>
  <c r="W3" i="12"/>
  <c r="V3" i="12"/>
  <c r="T3" i="12"/>
  <c r="S3" i="12"/>
  <c r="R3" i="12"/>
  <c r="Q3" i="12"/>
  <c r="P3" i="12"/>
  <c r="J3" i="12"/>
  <c r="I3" i="12"/>
  <c r="H3" i="12"/>
  <c r="G3" i="12"/>
  <c r="F3" i="12"/>
  <c r="E3" i="12"/>
  <c r="D3" i="12"/>
  <c r="C3" i="12"/>
  <c r="B3" i="12"/>
  <c r="CB2" i="12"/>
  <c r="BZ2" i="12"/>
  <c r="BX2" i="12"/>
  <c r="BV2" i="12"/>
  <c r="BT2" i="12"/>
  <c r="BR2" i="12"/>
  <c r="BP2" i="12"/>
  <c r="BN2" i="12"/>
  <c r="BL2" i="12"/>
  <c r="BK2" i="12"/>
  <c r="BG2" i="12"/>
  <c r="BF2" i="12"/>
  <c r="BE2" i="12"/>
  <c r="BD2" i="12"/>
  <c r="BB2" i="12"/>
  <c r="BA2" i="12"/>
  <c r="AT2" i="12"/>
  <c r="AR2" i="12"/>
  <c r="AQ2" i="12"/>
  <c r="AP2" i="12"/>
  <c r="AO2" i="12"/>
  <c r="AL2" i="12"/>
  <c r="AK2" i="12"/>
  <c r="AJ2" i="12"/>
  <c r="AI2" i="12"/>
  <c r="AH2" i="12"/>
  <c r="AG2" i="12"/>
  <c r="AE2" i="12"/>
  <c r="AC2" i="12"/>
  <c r="AA2" i="12"/>
  <c r="V2" i="12"/>
  <c r="U2" i="12"/>
  <c r="S2" i="12"/>
  <c r="P2" i="12"/>
  <c r="M2" i="12"/>
  <c r="L2" i="12"/>
  <c r="K2" i="12"/>
  <c r="J2" i="12"/>
  <c r="D2" i="12"/>
  <c r="C2" i="12"/>
  <c r="B2" i="12"/>
  <c r="M5" i="11"/>
  <c r="Q1" i="11"/>
  <c r="R1" i="11"/>
  <c r="S1" i="11"/>
  <c r="T1" i="11"/>
  <c r="CG664" i="11"/>
  <c r="CF664" i="11"/>
  <c r="CE664" i="11"/>
  <c r="CD664" i="11"/>
  <c r="CC664" i="11"/>
  <c r="CB664" i="11"/>
  <c r="CA664" i="11"/>
  <c r="BZ664" i="11"/>
  <c r="BY664" i="11"/>
  <c r="BX664" i="11"/>
  <c r="BW664" i="11"/>
  <c r="BV664" i="11"/>
  <c r="BU664" i="11"/>
  <c r="BT664" i="11"/>
  <c r="BS664" i="11"/>
  <c r="BR664" i="11"/>
  <c r="BQ664" i="11"/>
  <c r="BP664" i="11"/>
  <c r="BO664" i="11"/>
  <c r="BN664" i="11"/>
  <c r="BM664" i="11"/>
  <c r="BL664" i="11"/>
  <c r="BK664" i="11"/>
  <c r="BJ664" i="11"/>
  <c r="BI664" i="11"/>
  <c r="BH664" i="11"/>
  <c r="BG664" i="11"/>
  <c r="BF664" i="11"/>
  <c r="BE664" i="11"/>
  <c r="BD664" i="11"/>
  <c r="BC664" i="11"/>
  <c r="BB664" i="11"/>
  <c r="BA664" i="11"/>
  <c r="AZ664" i="11"/>
  <c r="AY664" i="11"/>
  <c r="AX664" i="11"/>
  <c r="AW664" i="11"/>
  <c r="AV664" i="11"/>
  <c r="AU664" i="11"/>
  <c r="AT664" i="11"/>
  <c r="AS664" i="11"/>
  <c r="AR664" i="11"/>
  <c r="AQ664" i="11"/>
  <c r="AP664" i="11"/>
  <c r="AO664" i="11"/>
  <c r="AN664" i="11"/>
  <c r="AM664" i="11"/>
  <c r="AL664" i="11"/>
  <c r="AK664" i="11"/>
  <c r="AJ664" i="11"/>
  <c r="AI664" i="11"/>
  <c r="AH664" i="11"/>
  <c r="AG664" i="11"/>
  <c r="AF664" i="11"/>
  <c r="AE664" i="11"/>
  <c r="AD664" i="11"/>
  <c r="AC664" i="11"/>
  <c r="AB664" i="11"/>
  <c r="AA664" i="11"/>
  <c r="Z664" i="11"/>
  <c r="Y664" i="11"/>
  <c r="X664" i="11"/>
  <c r="W664" i="11"/>
  <c r="V664" i="11"/>
  <c r="U664" i="11"/>
  <c r="T664" i="11"/>
  <c r="S664" i="11"/>
  <c r="R664" i="11"/>
  <c r="Q664" i="11"/>
  <c r="P664" i="11"/>
  <c r="O664" i="11"/>
  <c r="N664" i="11"/>
  <c r="M664" i="11"/>
  <c r="L664" i="11"/>
  <c r="K664" i="11"/>
  <c r="J664" i="11"/>
  <c r="I664" i="11"/>
  <c r="H664" i="11"/>
  <c r="G664" i="11"/>
  <c r="F664" i="11"/>
  <c r="E664" i="11"/>
  <c r="D664" i="11"/>
  <c r="C664" i="11"/>
  <c r="B664" i="11"/>
  <c r="A664" i="11"/>
  <c r="CG663" i="11"/>
  <c r="CF663" i="11"/>
  <c r="CE663" i="11"/>
  <c r="CD663" i="11"/>
  <c r="CC663" i="11"/>
  <c r="CB663" i="11"/>
  <c r="CA663" i="11"/>
  <c r="BZ663" i="11"/>
  <c r="BY663" i="11"/>
  <c r="BX663" i="11"/>
  <c r="BW663" i="11"/>
  <c r="BV663" i="11"/>
  <c r="BU663" i="11"/>
  <c r="BT663" i="11"/>
  <c r="BS663" i="11"/>
  <c r="BR663" i="11"/>
  <c r="BQ663" i="11"/>
  <c r="BP663" i="11"/>
  <c r="BO663" i="11"/>
  <c r="BN663" i="11"/>
  <c r="BM663" i="11"/>
  <c r="BL663" i="11"/>
  <c r="BK663" i="11"/>
  <c r="BJ663" i="11"/>
  <c r="BI663" i="11"/>
  <c r="BH663" i="11"/>
  <c r="BG663" i="11"/>
  <c r="BF663" i="11"/>
  <c r="BE663" i="11"/>
  <c r="BD663" i="11"/>
  <c r="BC663" i="11"/>
  <c r="BB663" i="11"/>
  <c r="BA663" i="11"/>
  <c r="AZ663" i="11"/>
  <c r="AY663" i="11"/>
  <c r="AX663" i="11"/>
  <c r="AW663" i="11"/>
  <c r="AV663" i="11"/>
  <c r="AU663" i="11"/>
  <c r="AT663" i="11"/>
  <c r="AS663" i="11"/>
  <c r="AR663" i="11"/>
  <c r="AQ663" i="11"/>
  <c r="AP663" i="11"/>
  <c r="AO663" i="11"/>
  <c r="AN663" i="11"/>
  <c r="AM663" i="11"/>
  <c r="AL663" i="11"/>
  <c r="AK663" i="11"/>
  <c r="AJ663" i="11"/>
  <c r="AI663" i="11"/>
  <c r="AH663" i="11"/>
  <c r="AG663" i="11"/>
  <c r="AF663" i="11"/>
  <c r="AE663" i="11"/>
  <c r="AD663" i="11"/>
  <c r="AC663" i="11"/>
  <c r="AB663" i="11"/>
  <c r="AA663" i="11"/>
  <c r="Z663" i="11"/>
  <c r="Y663" i="11"/>
  <c r="X663" i="11"/>
  <c r="W663" i="11"/>
  <c r="V663" i="11"/>
  <c r="U663" i="11"/>
  <c r="T663" i="11"/>
  <c r="S663" i="11"/>
  <c r="R663" i="11"/>
  <c r="Q663" i="11"/>
  <c r="P663" i="11"/>
  <c r="O663" i="11"/>
  <c r="N663" i="11"/>
  <c r="M663" i="11"/>
  <c r="L663" i="11"/>
  <c r="K663" i="11"/>
  <c r="J663" i="11"/>
  <c r="I663" i="11"/>
  <c r="H663" i="11"/>
  <c r="G663" i="11"/>
  <c r="F663" i="11"/>
  <c r="E663" i="11"/>
  <c r="D663" i="11"/>
  <c r="C663" i="11"/>
  <c r="B663" i="11"/>
  <c r="A663" i="11"/>
  <c r="CG662" i="11"/>
  <c r="CF662" i="11"/>
  <c r="CE662" i="11"/>
  <c r="CD662" i="11"/>
  <c r="CC662" i="11"/>
  <c r="CB662" i="11"/>
  <c r="CA662" i="11"/>
  <c r="BZ662" i="11"/>
  <c r="BY662" i="11"/>
  <c r="BX662" i="11"/>
  <c r="BW662" i="11"/>
  <c r="BV662" i="11"/>
  <c r="BU662" i="11"/>
  <c r="BT662" i="11"/>
  <c r="BS662" i="11"/>
  <c r="BR662" i="11"/>
  <c r="BQ662" i="11"/>
  <c r="BP662" i="11"/>
  <c r="BO662" i="11"/>
  <c r="BN662" i="11"/>
  <c r="BM662" i="11"/>
  <c r="BL662" i="11"/>
  <c r="BK662" i="11"/>
  <c r="BJ662" i="11"/>
  <c r="BI662" i="11"/>
  <c r="BH662" i="11"/>
  <c r="BG662" i="11"/>
  <c r="BF662" i="11"/>
  <c r="BE662" i="11"/>
  <c r="BD662" i="11"/>
  <c r="BC662" i="11"/>
  <c r="BB662" i="11"/>
  <c r="BA662" i="11"/>
  <c r="AZ662" i="11"/>
  <c r="AY662" i="11"/>
  <c r="AX662" i="11"/>
  <c r="AW662" i="11"/>
  <c r="AV662" i="11"/>
  <c r="AU662" i="11"/>
  <c r="AT662" i="11"/>
  <c r="AS662" i="11"/>
  <c r="AR662" i="11"/>
  <c r="AQ662" i="11"/>
  <c r="AP662" i="11"/>
  <c r="AO662" i="11"/>
  <c r="AN662" i="11"/>
  <c r="AM662" i="11"/>
  <c r="AL662" i="11"/>
  <c r="AK662" i="11"/>
  <c r="AJ662" i="11"/>
  <c r="AI662" i="11"/>
  <c r="AH662" i="11"/>
  <c r="AG662" i="11"/>
  <c r="AF662" i="11"/>
  <c r="AE662" i="11"/>
  <c r="AD662" i="11"/>
  <c r="AC662" i="11"/>
  <c r="AB662" i="11"/>
  <c r="AA662" i="11"/>
  <c r="Z662" i="11"/>
  <c r="Y662" i="11"/>
  <c r="X662" i="11"/>
  <c r="W662" i="11"/>
  <c r="V662" i="11"/>
  <c r="U662" i="11"/>
  <c r="T662" i="11"/>
  <c r="S662" i="11"/>
  <c r="R662" i="11"/>
  <c r="Q662" i="11"/>
  <c r="P662" i="11"/>
  <c r="O662" i="11"/>
  <c r="N662" i="11"/>
  <c r="M662" i="11"/>
  <c r="L662" i="11"/>
  <c r="K662" i="11"/>
  <c r="J662" i="11"/>
  <c r="I662" i="11"/>
  <c r="H662" i="11"/>
  <c r="G662" i="11"/>
  <c r="F662" i="11"/>
  <c r="E662" i="11"/>
  <c r="D662" i="11"/>
  <c r="C662" i="11"/>
  <c r="B662" i="11"/>
  <c r="A662" i="11"/>
  <c r="CG661" i="11"/>
  <c r="CF661" i="11"/>
  <c r="CE661" i="11"/>
  <c r="CD661" i="11"/>
  <c r="CC661" i="11"/>
  <c r="CB661" i="11"/>
  <c r="CA661" i="11"/>
  <c r="BZ661" i="11"/>
  <c r="BY661" i="11"/>
  <c r="BX661" i="11"/>
  <c r="BW661" i="11"/>
  <c r="BV661" i="11"/>
  <c r="BU661" i="11"/>
  <c r="BT661" i="11"/>
  <c r="BS661" i="11"/>
  <c r="BR661" i="11"/>
  <c r="BQ661" i="11"/>
  <c r="BP661" i="11"/>
  <c r="BO661" i="11"/>
  <c r="BN661" i="11"/>
  <c r="BM661" i="11"/>
  <c r="BL661" i="11"/>
  <c r="BK661" i="11"/>
  <c r="BJ661" i="11"/>
  <c r="BI661" i="11"/>
  <c r="BH661" i="11"/>
  <c r="BG661" i="11"/>
  <c r="BF661" i="11"/>
  <c r="BE661" i="11"/>
  <c r="BD661" i="11"/>
  <c r="BC661" i="11"/>
  <c r="BB661" i="11"/>
  <c r="BA661" i="11"/>
  <c r="AZ661" i="11"/>
  <c r="AY661" i="11"/>
  <c r="AX661" i="11"/>
  <c r="AW661" i="11"/>
  <c r="AV661" i="11"/>
  <c r="AU661" i="11"/>
  <c r="AT661" i="11"/>
  <c r="AS661" i="11"/>
  <c r="AR661" i="11"/>
  <c r="AQ661" i="11"/>
  <c r="AP661" i="11"/>
  <c r="AO661" i="11"/>
  <c r="AN661" i="11"/>
  <c r="AM661" i="11"/>
  <c r="AL661" i="11"/>
  <c r="AK661" i="11"/>
  <c r="AJ661" i="11"/>
  <c r="AI661" i="11"/>
  <c r="AH661" i="11"/>
  <c r="AG661" i="11"/>
  <c r="AF661" i="11"/>
  <c r="AE661" i="11"/>
  <c r="AD661" i="11"/>
  <c r="AC661" i="11"/>
  <c r="AB661" i="11"/>
  <c r="AA661" i="11"/>
  <c r="Z661" i="11"/>
  <c r="Y661" i="11"/>
  <c r="X661" i="11"/>
  <c r="W661" i="11"/>
  <c r="V661" i="11"/>
  <c r="U661" i="11"/>
  <c r="T661" i="11"/>
  <c r="S661" i="11"/>
  <c r="R661" i="11"/>
  <c r="Q661" i="11"/>
  <c r="P661" i="11"/>
  <c r="O661" i="11"/>
  <c r="N661" i="11"/>
  <c r="M661" i="11"/>
  <c r="L661" i="11"/>
  <c r="K661" i="11"/>
  <c r="J661" i="11"/>
  <c r="I661" i="11"/>
  <c r="H661" i="11"/>
  <c r="G661" i="11"/>
  <c r="F661" i="11"/>
  <c r="E661" i="11"/>
  <c r="D661" i="11"/>
  <c r="C661" i="11"/>
  <c r="B661" i="11"/>
  <c r="A661" i="11"/>
  <c r="CG660" i="11"/>
  <c r="CF660" i="11"/>
  <c r="CE660" i="11"/>
  <c r="CD660" i="11"/>
  <c r="CC660" i="11"/>
  <c r="CB660" i="11"/>
  <c r="CA660" i="11"/>
  <c r="BZ660" i="11"/>
  <c r="BY660" i="11"/>
  <c r="BX660" i="11"/>
  <c r="BW660" i="11"/>
  <c r="BV660" i="11"/>
  <c r="BU660" i="11"/>
  <c r="BT660" i="11"/>
  <c r="BS660" i="11"/>
  <c r="BR660" i="11"/>
  <c r="BQ660" i="11"/>
  <c r="BP660" i="11"/>
  <c r="BO660" i="11"/>
  <c r="BN660" i="11"/>
  <c r="BM660" i="11"/>
  <c r="BL660" i="11"/>
  <c r="BK660" i="11"/>
  <c r="BJ660" i="11"/>
  <c r="BI660" i="11"/>
  <c r="BH660" i="11"/>
  <c r="BG660" i="11"/>
  <c r="BF660" i="11"/>
  <c r="BE660" i="11"/>
  <c r="BD660" i="11"/>
  <c r="BC660" i="11"/>
  <c r="BB660" i="11"/>
  <c r="BA660" i="11"/>
  <c r="AZ660" i="11"/>
  <c r="AY660" i="11"/>
  <c r="AX660" i="11"/>
  <c r="AW660" i="11"/>
  <c r="AV660" i="11"/>
  <c r="AU660" i="11"/>
  <c r="AT660" i="11"/>
  <c r="AS660" i="11"/>
  <c r="AR660" i="11"/>
  <c r="AQ660" i="11"/>
  <c r="AP660" i="11"/>
  <c r="AO660" i="11"/>
  <c r="AN660" i="11"/>
  <c r="AM660" i="11"/>
  <c r="AL660" i="11"/>
  <c r="AK660" i="11"/>
  <c r="AJ660" i="11"/>
  <c r="AI660" i="11"/>
  <c r="AH660" i="11"/>
  <c r="AG660" i="11"/>
  <c r="AF660" i="11"/>
  <c r="AE660" i="11"/>
  <c r="AD660" i="11"/>
  <c r="AC660" i="11"/>
  <c r="AB660" i="11"/>
  <c r="AA660" i="11"/>
  <c r="Z660" i="11"/>
  <c r="Y660" i="11"/>
  <c r="X660" i="11"/>
  <c r="V660" i="11"/>
  <c r="U660" i="11"/>
  <c r="T660" i="11"/>
  <c r="S660" i="11"/>
  <c r="R660" i="11"/>
  <c r="Q660" i="11"/>
  <c r="P660" i="11"/>
  <c r="O660" i="11"/>
  <c r="N660" i="11"/>
  <c r="M660" i="11"/>
  <c r="L660" i="11"/>
  <c r="K660" i="11"/>
  <c r="J660" i="11"/>
  <c r="I660" i="11"/>
  <c r="H660" i="11"/>
  <c r="G660" i="11"/>
  <c r="D660" i="11"/>
  <c r="C660" i="11"/>
  <c r="B660" i="11"/>
  <c r="A660" i="11"/>
  <c r="CG659" i="11"/>
  <c r="CF659" i="11"/>
  <c r="CE659" i="11"/>
  <c r="CD659" i="11"/>
  <c r="CC659" i="11"/>
  <c r="CB659" i="11"/>
  <c r="CA659" i="11"/>
  <c r="BZ659" i="11"/>
  <c r="BY659" i="11"/>
  <c r="BX659" i="11"/>
  <c r="BW659" i="11"/>
  <c r="BV659" i="11"/>
  <c r="BU659" i="11"/>
  <c r="BT659" i="11"/>
  <c r="BS659" i="11"/>
  <c r="BR659" i="11"/>
  <c r="BQ659" i="11"/>
  <c r="BP659" i="11"/>
  <c r="BO659" i="11"/>
  <c r="BN659" i="11"/>
  <c r="BM659" i="11"/>
  <c r="BL659" i="11"/>
  <c r="BK659" i="11"/>
  <c r="BJ659" i="11"/>
  <c r="BI659" i="11"/>
  <c r="BH659" i="11"/>
  <c r="BG659" i="11"/>
  <c r="BF659" i="11"/>
  <c r="BE659" i="11"/>
  <c r="BD659" i="11"/>
  <c r="BC659" i="11"/>
  <c r="BB659" i="11"/>
  <c r="BA659" i="11"/>
  <c r="AZ659" i="11"/>
  <c r="AY659" i="11"/>
  <c r="AX659" i="11"/>
  <c r="AW659" i="11"/>
  <c r="AV659" i="11"/>
  <c r="AU659" i="11"/>
  <c r="AT659" i="11"/>
  <c r="AS659" i="11"/>
  <c r="AR659" i="11"/>
  <c r="AQ659" i="11"/>
  <c r="AP659" i="11"/>
  <c r="AO659" i="11"/>
  <c r="AN659" i="11"/>
  <c r="AM659" i="11"/>
  <c r="AL659" i="11"/>
  <c r="AK659" i="11"/>
  <c r="AJ659" i="11"/>
  <c r="AI659" i="11"/>
  <c r="AH659" i="11"/>
  <c r="AG659" i="11"/>
  <c r="AF659" i="11"/>
  <c r="AE659" i="11"/>
  <c r="AD659" i="11"/>
  <c r="AC659" i="11"/>
  <c r="AB659" i="11"/>
  <c r="AA659" i="11"/>
  <c r="Z659" i="11"/>
  <c r="Y659" i="11"/>
  <c r="X659" i="11"/>
  <c r="V659" i="11"/>
  <c r="U659" i="11"/>
  <c r="T659" i="11"/>
  <c r="S659" i="11"/>
  <c r="R659" i="11"/>
  <c r="Q659" i="11"/>
  <c r="P659" i="11"/>
  <c r="O659" i="11"/>
  <c r="N659" i="11"/>
  <c r="M659" i="11"/>
  <c r="L659" i="11"/>
  <c r="K659" i="11"/>
  <c r="J659" i="11"/>
  <c r="I659" i="11"/>
  <c r="H659" i="11"/>
  <c r="G659" i="11"/>
  <c r="E659" i="11"/>
  <c r="D659" i="11"/>
  <c r="C659" i="11"/>
  <c r="B659" i="11"/>
  <c r="A659" i="11"/>
  <c r="CG658" i="11"/>
  <c r="CF658" i="11"/>
  <c r="CE658" i="11"/>
  <c r="CD658" i="11"/>
  <c r="CC658" i="11"/>
  <c r="CB658" i="11"/>
  <c r="CA658" i="11"/>
  <c r="BZ658" i="11"/>
  <c r="BY658" i="11"/>
  <c r="BX658" i="11"/>
  <c r="BW658" i="11"/>
  <c r="BV658" i="11"/>
  <c r="BU658" i="11"/>
  <c r="BT658" i="11"/>
  <c r="BS658" i="11"/>
  <c r="BR658" i="11"/>
  <c r="BQ658" i="11"/>
  <c r="BP658" i="11"/>
  <c r="BO658" i="11"/>
  <c r="BN658" i="11"/>
  <c r="BM658" i="11"/>
  <c r="BL658" i="11"/>
  <c r="BK658" i="11"/>
  <c r="BJ658" i="11"/>
  <c r="BI658" i="11"/>
  <c r="BH658" i="11"/>
  <c r="BG658" i="11"/>
  <c r="BF658" i="11"/>
  <c r="BE658" i="11"/>
  <c r="BD658" i="11"/>
  <c r="BC658" i="11"/>
  <c r="BB658" i="11"/>
  <c r="BA658" i="11"/>
  <c r="AZ658" i="11"/>
  <c r="AY658" i="11"/>
  <c r="AX658" i="11"/>
  <c r="AW658" i="11"/>
  <c r="AV658" i="11"/>
  <c r="AU658" i="11"/>
  <c r="AT658" i="11"/>
  <c r="AS658" i="11"/>
  <c r="AR658" i="11"/>
  <c r="AQ658" i="11"/>
  <c r="AP658" i="11"/>
  <c r="AO658" i="11"/>
  <c r="AN658" i="11"/>
  <c r="AM658" i="11"/>
  <c r="AL658" i="11"/>
  <c r="AK658" i="11"/>
  <c r="AJ658" i="11"/>
  <c r="AI658" i="11"/>
  <c r="AH658" i="11"/>
  <c r="AG658" i="11"/>
  <c r="AF658" i="11"/>
  <c r="AE658" i="11"/>
  <c r="AD658" i="11"/>
  <c r="AC658" i="11"/>
  <c r="AB658" i="11"/>
  <c r="AA658" i="11"/>
  <c r="Z658" i="11"/>
  <c r="Y658" i="11"/>
  <c r="X658" i="11"/>
  <c r="W658" i="11"/>
  <c r="V658" i="11"/>
  <c r="U658" i="11"/>
  <c r="T658" i="11"/>
  <c r="S658" i="11"/>
  <c r="R658" i="11"/>
  <c r="Q658" i="11"/>
  <c r="P658" i="11"/>
  <c r="O658" i="11"/>
  <c r="N658" i="11"/>
  <c r="M658" i="11"/>
  <c r="L658" i="11"/>
  <c r="K658" i="11"/>
  <c r="J658" i="11"/>
  <c r="I658" i="11"/>
  <c r="H658" i="11"/>
  <c r="G658" i="11"/>
  <c r="F658" i="11"/>
  <c r="E658" i="11"/>
  <c r="D658" i="11"/>
  <c r="C658" i="11"/>
  <c r="B658" i="11"/>
  <c r="A658" i="11"/>
  <c r="CG657" i="11"/>
  <c r="CF657" i="11"/>
  <c r="CE657" i="11"/>
  <c r="CD657" i="11"/>
  <c r="CC657" i="11"/>
  <c r="CB657" i="11"/>
  <c r="CA657" i="11"/>
  <c r="BZ657" i="11"/>
  <c r="BY657" i="11"/>
  <c r="BX657" i="11"/>
  <c r="BW657" i="11"/>
  <c r="BV657" i="11"/>
  <c r="BU657" i="11"/>
  <c r="BT657" i="11"/>
  <c r="BS657" i="11"/>
  <c r="BR657" i="11"/>
  <c r="BQ657" i="11"/>
  <c r="BP657" i="11"/>
  <c r="BO657" i="11"/>
  <c r="BN657" i="11"/>
  <c r="BM657" i="11"/>
  <c r="BL657" i="11"/>
  <c r="BK657" i="11"/>
  <c r="BJ657" i="11"/>
  <c r="BI657" i="11"/>
  <c r="BH657" i="11"/>
  <c r="BG657" i="11"/>
  <c r="BF657" i="11"/>
  <c r="BE657" i="11"/>
  <c r="BD657" i="11"/>
  <c r="BC657" i="11"/>
  <c r="BB657" i="11"/>
  <c r="BA657" i="11"/>
  <c r="AZ657" i="11"/>
  <c r="AY657" i="11"/>
  <c r="AX657" i="11"/>
  <c r="AW657" i="11"/>
  <c r="AV657" i="11"/>
  <c r="AU657" i="11"/>
  <c r="AT657" i="11"/>
  <c r="AS657" i="11"/>
  <c r="AR657" i="11"/>
  <c r="AQ657" i="11"/>
  <c r="AP657" i="11"/>
  <c r="AO657" i="11"/>
  <c r="AN657" i="11"/>
  <c r="AM657" i="11"/>
  <c r="AL657" i="11"/>
  <c r="AK657" i="11"/>
  <c r="AJ657" i="11"/>
  <c r="AI657" i="11"/>
  <c r="AH657" i="11"/>
  <c r="AG657" i="11"/>
  <c r="AF657" i="11"/>
  <c r="AE657" i="11"/>
  <c r="AD657" i="11"/>
  <c r="AC657" i="11"/>
  <c r="AB657" i="11"/>
  <c r="AA657" i="11"/>
  <c r="Z657" i="11"/>
  <c r="Y657" i="11"/>
  <c r="X657" i="11"/>
  <c r="W657" i="11"/>
  <c r="V657" i="11"/>
  <c r="U657" i="11"/>
  <c r="T657" i="11"/>
  <c r="S657" i="11"/>
  <c r="R657" i="11"/>
  <c r="Q657" i="11"/>
  <c r="P657" i="11"/>
  <c r="O657" i="11"/>
  <c r="N657" i="11"/>
  <c r="M657" i="11"/>
  <c r="L657" i="11"/>
  <c r="K657" i="11"/>
  <c r="J657" i="11"/>
  <c r="I657" i="11"/>
  <c r="H657" i="11"/>
  <c r="G657" i="11"/>
  <c r="F657" i="11"/>
  <c r="E657" i="11"/>
  <c r="D657" i="11"/>
  <c r="C657" i="11"/>
  <c r="B657" i="11"/>
  <c r="A657" i="11"/>
  <c r="CG656" i="11"/>
  <c r="CF656" i="11"/>
  <c r="CE656" i="11"/>
  <c r="CD656" i="11"/>
  <c r="CC656" i="11"/>
  <c r="CB656" i="11"/>
  <c r="CA656" i="11"/>
  <c r="BZ656" i="11"/>
  <c r="BY656" i="11"/>
  <c r="BX656" i="11"/>
  <c r="BW656" i="11"/>
  <c r="BV656" i="11"/>
  <c r="BU656" i="11"/>
  <c r="BT656" i="11"/>
  <c r="BS656" i="11"/>
  <c r="BR656" i="11"/>
  <c r="BQ656" i="11"/>
  <c r="BP656" i="11"/>
  <c r="BO656" i="11"/>
  <c r="BN656" i="11"/>
  <c r="BM656" i="11"/>
  <c r="BL656" i="11"/>
  <c r="BK656" i="11"/>
  <c r="BJ656" i="11"/>
  <c r="BI656" i="11"/>
  <c r="BH656" i="11"/>
  <c r="BG656" i="11"/>
  <c r="BF656" i="11"/>
  <c r="BE656" i="11"/>
  <c r="BD656" i="11"/>
  <c r="BC656" i="11"/>
  <c r="BB656" i="11"/>
  <c r="BA656" i="11"/>
  <c r="AZ656" i="11"/>
  <c r="AY656" i="11"/>
  <c r="AX656" i="11"/>
  <c r="AW656" i="11"/>
  <c r="AV656" i="11"/>
  <c r="AU656" i="11"/>
  <c r="AT656" i="11"/>
  <c r="AS656" i="11"/>
  <c r="AR656" i="11"/>
  <c r="AQ656" i="11"/>
  <c r="AP656" i="11"/>
  <c r="AO656" i="11"/>
  <c r="AN656" i="11"/>
  <c r="AM656" i="11"/>
  <c r="AL656" i="11"/>
  <c r="AK656" i="11"/>
  <c r="AJ656" i="11"/>
  <c r="AI656" i="11"/>
  <c r="AH656" i="11"/>
  <c r="AG656" i="11"/>
  <c r="AF656" i="11"/>
  <c r="AE656" i="11"/>
  <c r="AD656" i="11"/>
  <c r="AC656" i="11"/>
  <c r="AB656" i="11"/>
  <c r="AA656" i="11"/>
  <c r="Z656" i="11"/>
  <c r="Y656" i="11"/>
  <c r="X656" i="11"/>
  <c r="V656" i="11"/>
  <c r="U656" i="11"/>
  <c r="T656" i="11"/>
  <c r="S656" i="11"/>
  <c r="R656" i="11"/>
  <c r="Q656" i="11"/>
  <c r="P656" i="11"/>
  <c r="O656" i="11"/>
  <c r="N656" i="11"/>
  <c r="J656" i="11"/>
  <c r="I656" i="11"/>
  <c r="H656" i="11"/>
  <c r="G656" i="11"/>
  <c r="F656" i="11"/>
  <c r="E656" i="11"/>
  <c r="D656" i="11"/>
  <c r="C656" i="11"/>
  <c r="B656" i="11"/>
  <c r="A656" i="11"/>
  <c r="CG655" i="11"/>
  <c r="CF655" i="11"/>
  <c r="CE655" i="11"/>
  <c r="CD655" i="11"/>
  <c r="CC655" i="11"/>
  <c r="CB655" i="11"/>
  <c r="CA655" i="11"/>
  <c r="BZ655" i="11"/>
  <c r="BY655" i="11"/>
  <c r="BX655" i="11"/>
  <c r="BW655" i="11"/>
  <c r="BV655" i="11"/>
  <c r="BU655" i="11"/>
  <c r="BT655" i="11"/>
  <c r="BS655" i="11"/>
  <c r="BR655" i="11"/>
  <c r="BQ655" i="11"/>
  <c r="BP655" i="11"/>
  <c r="BO655" i="11"/>
  <c r="BN655" i="11"/>
  <c r="BM655" i="11"/>
  <c r="BL655" i="11"/>
  <c r="BK655" i="11"/>
  <c r="BJ655" i="11"/>
  <c r="BI655" i="11"/>
  <c r="BH655" i="11"/>
  <c r="BG655" i="11"/>
  <c r="BF655" i="11"/>
  <c r="BE655" i="11"/>
  <c r="BD655" i="11"/>
  <c r="BC655" i="11"/>
  <c r="BB655" i="11"/>
  <c r="BA655" i="11"/>
  <c r="AZ655" i="11"/>
  <c r="AY655" i="11"/>
  <c r="AX655" i="11"/>
  <c r="AW655" i="11"/>
  <c r="AV655" i="11"/>
  <c r="AU655" i="11"/>
  <c r="AT655" i="11"/>
  <c r="AS655" i="11"/>
  <c r="AR655" i="11"/>
  <c r="AQ655" i="11"/>
  <c r="AP655" i="11"/>
  <c r="AO655" i="11"/>
  <c r="AN655" i="11"/>
  <c r="AM655" i="11"/>
  <c r="AL655" i="11"/>
  <c r="AI655" i="11"/>
  <c r="AG655" i="11"/>
  <c r="AE655" i="11"/>
  <c r="AC655" i="11"/>
  <c r="AB655" i="11"/>
  <c r="AA655" i="11"/>
  <c r="Z655" i="11"/>
  <c r="Y655" i="11"/>
  <c r="A655" i="11"/>
  <c r="CG654" i="11"/>
  <c r="CF654" i="11"/>
  <c r="CE654" i="11"/>
  <c r="CD654" i="11"/>
  <c r="CC654" i="11"/>
  <c r="CB654" i="11"/>
  <c r="CA654" i="11"/>
  <c r="BZ654" i="11"/>
  <c r="BY654" i="11"/>
  <c r="BX654" i="11"/>
  <c r="BW654" i="11"/>
  <c r="BV654" i="11"/>
  <c r="BU654" i="11"/>
  <c r="BT654" i="11"/>
  <c r="BS654" i="11"/>
  <c r="BR654" i="11"/>
  <c r="BQ654" i="11"/>
  <c r="BP654" i="11"/>
  <c r="BO654" i="11"/>
  <c r="BN654" i="11"/>
  <c r="BM654" i="11"/>
  <c r="BL654" i="11"/>
  <c r="BK654" i="11"/>
  <c r="BJ654" i="11"/>
  <c r="BI654" i="11"/>
  <c r="BH654" i="11"/>
  <c r="BG654" i="11"/>
  <c r="BF654" i="11"/>
  <c r="BE654" i="11"/>
  <c r="BD654" i="11"/>
  <c r="BC654" i="11"/>
  <c r="BB654" i="11"/>
  <c r="BA654" i="11"/>
  <c r="AZ654" i="11"/>
  <c r="AY654" i="11"/>
  <c r="AX654" i="11"/>
  <c r="AW654" i="11"/>
  <c r="AV654" i="11"/>
  <c r="AU654" i="11"/>
  <c r="AT654" i="11"/>
  <c r="AS654" i="11"/>
  <c r="AR654" i="11"/>
  <c r="AQ654" i="11"/>
  <c r="AP654" i="11"/>
  <c r="AO654" i="11"/>
  <c r="AN654" i="11"/>
  <c r="AM654" i="11"/>
  <c r="AL654" i="11"/>
  <c r="AI654" i="11"/>
  <c r="AG654" i="11"/>
  <c r="AE654" i="11"/>
  <c r="AC654" i="11"/>
  <c r="AB654" i="11"/>
  <c r="AA654" i="11"/>
  <c r="Z654" i="11"/>
  <c r="Y654" i="11"/>
  <c r="A654" i="11"/>
  <c r="CG653" i="11"/>
  <c r="CF653" i="11"/>
  <c r="CE653" i="11"/>
  <c r="CD653" i="11"/>
  <c r="CC653" i="11"/>
  <c r="CB653" i="11"/>
  <c r="CA653" i="11"/>
  <c r="BZ653" i="11"/>
  <c r="BY653" i="11"/>
  <c r="BX653" i="11"/>
  <c r="BW653" i="11"/>
  <c r="BV653" i="11"/>
  <c r="BU653" i="11"/>
  <c r="BT653" i="11"/>
  <c r="BS653" i="11"/>
  <c r="BR653" i="11"/>
  <c r="BQ653" i="11"/>
  <c r="BP653" i="11"/>
  <c r="BO653" i="11"/>
  <c r="BN653" i="11"/>
  <c r="BM653" i="11"/>
  <c r="BL653" i="11"/>
  <c r="BK653" i="11"/>
  <c r="BJ653" i="11"/>
  <c r="BI653" i="11"/>
  <c r="BH653" i="11"/>
  <c r="BG653" i="11"/>
  <c r="BF653" i="11"/>
  <c r="BE653" i="11"/>
  <c r="BD653" i="11"/>
  <c r="BC653" i="11"/>
  <c r="BB653" i="11"/>
  <c r="BA653" i="11"/>
  <c r="AZ653" i="11"/>
  <c r="AY653" i="11"/>
  <c r="AX653" i="11"/>
  <c r="AW653" i="11"/>
  <c r="AV653" i="11"/>
  <c r="AU653" i="11"/>
  <c r="AT653" i="11"/>
  <c r="AS653" i="11"/>
  <c r="AR653" i="11"/>
  <c r="AQ653" i="11"/>
  <c r="AP653" i="11"/>
  <c r="AO653" i="11"/>
  <c r="AN653" i="11"/>
  <c r="AM653" i="11"/>
  <c r="AL653" i="11"/>
  <c r="AI653" i="11"/>
  <c r="AG653" i="11"/>
  <c r="AE653" i="11"/>
  <c r="AC653" i="11"/>
  <c r="AB653" i="11"/>
  <c r="AA653" i="11"/>
  <c r="Z653" i="11"/>
  <c r="Y653" i="11"/>
  <c r="X653" i="11"/>
  <c r="W653" i="11"/>
  <c r="V653" i="11"/>
  <c r="U653" i="11"/>
  <c r="T653" i="11"/>
  <c r="S653" i="11"/>
  <c r="R653" i="11"/>
  <c r="Q653" i="11"/>
  <c r="P653" i="11"/>
  <c r="O653" i="11"/>
  <c r="N653" i="11"/>
  <c r="M653" i="11"/>
  <c r="L653" i="11"/>
  <c r="K653" i="11"/>
  <c r="J653" i="11"/>
  <c r="I653" i="11"/>
  <c r="H653" i="11"/>
  <c r="G653" i="11"/>
  <c r="F653" i="11"/>
  <c r="E653" i="11"/>
  <c r="D653" i="11"/>
  <c r="C653" i="11"/>
  <c r="CG652" i="11"/>
  <c r="CF652" i="11"/>
  <c r="CE652" i="11"/>
  <c r="CD652" i="11"/>
  <c r="CC652" i="11"/>
  <c r="CB652" i="11"/>
  <c r="CA652" i="11"/>
  <c r="BZ652" i="11"/>
  <c r="BY652" i="11"/>
  <c r="BX652" i="11"/>
  <c r="BW652" i="11"/>
  <c r="BV652" i="11"/>
  <c r="BU652" i="11"/>
  <c r="BT652" i="11"/>
  <c r="BS652" i="11"/>
  <c r="BR652" i="11"/>
  <c r="BQ652" i="11"/>
  <c r="BP652" i="11"/>
  <c r="BO652" i="11"/>
  <c r="BN652" i="11"/>
  <c r="BM652" i="11"/>
  <c r="BL652" i="11"/>
  <c r="BK652" i="11"/>
  <c r="BJ652" i="11"/>
  <c r="BI652" i="11"/>
  <c r="BH652" i="11"/>
  <c r="BG652" i="11"/>
  <c r="BF652" i="11"/>
  <c r="BE652" i="11"/>
  <c r="BD652" i="11"/>
  <c r="BC652" i="11"/>
  <c r="BB652" i="11"/>
  <c r="BA652" i="11"/>
  <c r="AZ652" i="11"/>
  <c r="AY652" i="11"/>
  <c r="AX652" i="11"/>
  <c r="AW652" i="11"/>
  <c r="AV652" i="11"/>
  <c r="AU652" i="11"/>
  <c r="AT652" i="11"/>
  <c r="AS652" i="11"/>
  <c r="AR652" i="11"/>
  <c r="AQ652" i="11"/>
  <c r="AP652" i="11"/>
  <c r="AO652" i="11"/>
  <c r="AN652" i="11"/>
  <c r="AM652" i="11"/>
  <c r="AL652" i="11"/>
  <c r="AI652" i="11"/>
  <c r="AG652" i="11"/>
  <c r="AE652" i="11"/>
  <c r="AC652" i="11"/>
  <c r="AB652" i="11"/>
  <c r="AA652" i="11"/>
  <c r="Z652" i="11"/>
  <c r="Y652" i="11"/>
  <c r="A652" i="11"/>
  <c r="CG651" i="11"/>
  <c r="CF651" i="11"/>
  <c r="CE651" i="11"/>
  <c r="CD651" i="11"/>
  <c r="CC651" i="11"/>
  <c r="CB651" i="11"/>
  <c r="CA651" i="11"/>
  <c r="BZ651" i="11"/>
  <c r="BY651" i="11"/>
  <c r="BX651" i="11"/>
  <c r="BW651" i="11"/>
  <c r="BV651" i="11"/>
  <c r="BU651" i="11"/>
  <c r="BT651" i="11"/>
  <c r="BS651" i="11"/>
  <c r="BR651" i="11"/>
  <c r="BQ651" i="11"/>
  <c r="BP651" i="11"/>
  <c r="BO651" i="11"/>
  <c r="BN651" i="11"/>
  <c r="BM651" i="11"/>
  <c r="BL651" i="11"/>
  <c r="BK651" i="11"/>
  <c r="BJ651" i="11"/>
  <c r="BI651" i="11"/>
  <c r="BH651" i="11"/>
  <c r="BG651" i="11"/>
  <c r="BF651" i="11"/>
  <c r="BE651" i="11"/>
  <c r="BD651" i="11"/>
  <c r="BC651" i="11"/>
  <c r="BB651" i="11"/>
  <c r="BA651" i="11"/>
  <c r="AZ651" i="11"/>
  <c r="AY651" i="11"/>
  <c r="AX651" i="11"/>
  <c r="AW651" i="11"/>
  <c r="AV651" i="11"/>
  <c r="AU651" i="11"/>
  <c r="AT651" i="11"/>
  <c r="AS651" i="11"/>
  <c r="AR651" i="11"/>
  <c r="AQ651" i="11"/>
  <c r="AP651" i="11"/>
  <c r="AO651" i="11"/>
  <c r="AN651" i="11"/>
  <c r="AM651" i="11"/>
  <c r="AL651" i="11"/>
  <c r="AI651" i="11"/>
  <c r="AH651" i="11"/>
  <c r="AG651" i="11"/>
  <c r="AE651" i="11"/>
  <c r="AC651" i="11"/>
  <c r="AB651" i="11"/>
  <c r="AA651" i="11"/>
  <c r="Z651" i="11"/>
  <c r="Y651" i="11"/>
  <c r="A651" i="11"/>
  <c r="CG650" i="11"/>
  <c r="CF650" i="11"/>
  <c r="CE650" i="11"/>
  <c r="CD650" i="11"/>
  <c r="CC650" i="11"/>
  <c r="CB650" i="11"/>
  <c r="CA650" i="11"/>
  <c r="BZ650" i="11"/>
  <c r="BY650" i="11"/>
  <c r="BX650" i="11"/>
  <c r="BW650" i="11"/>
  <c r="BV650" i="11"/>
  <c r="BU650" i="11"/>
  <c r="BT650" i="11"/>
  <c r="BS650" i="11"/>
  <c r="BR650" i="11"/>
  <c r="BQ650" i="11"/>
  <c r="BP650" i="11"/>
  <c r="BO650" i="11"/>
  <c r="BN650" i="11"/>
  <c r="BM650" i="11"/>
  <c r="BL650" i="11"/>
  <c r="BK650" i="11"/>
  <c r="BJ650" i="11"/>
  <c r="BI650" i="11"/>
  <c r="BH650" i="11"/>
  <c r="BG650" i="11"/>
  <c r="BF650" i="11"/>
  <c r="BE650" i="11"/>
  <c r="BD650" i="11"/>
  <c r="BC650" i="11"/>
  <c r="BB650" i="11"/>
  <c r="BA650" i="11"/>
  <c r="AZ650" i="11"/>
  <c r="AY650" i="11"/>
  <c r="AX650" i="11"/>
  <c r="AW650" i="11"/>
  <c r="AV650" i="11"/>
  <c r="AU650" i="11"/>
  <c r="AT650" i="11"/>
  <c r="AS650" i="11"/>
  <c r="AR650" i="11"/>
  <c r="AQ650" i="11"/>
  <c r="AP650" i="11"/>
  <c r="AO650" i="11"/>
  <c r="AN650" i="11"/>
  <c r="AM650" i="11"/>
  <c r="AL650" i="11"/>
  <c r="AI650" i="11"/>
  <c r="AH650" i="11"/>
  <c r="AG650" i="11"/>
  <c r="AE650" i="11"/>
  <c r="AC650" i="11"/>
  <c r="AB650" i="11"/>
  <c r="AA650" i="11"/>
  <c r="Z650" i="11"/>
  <c r="Y650" i="11"/>
  <c r="A650" i="11"/>
  <c r="CG649" i="11"/>
  <c r="CF649" i="11"/>
  <c r="CE649" i="11"/>
  <c r="CD649" i="11"/>
  <c r="CC649" i="11"/>
  <c r="CB649" i="11"/>
  <c r="CA649" i="11"/>
  <c r="BZ649" i="11"/>
  <c r="BY649" i="11"/>
  <c r="BX649" i="11"/>
  <c r="BW649" i="11"/>
  <c r="BV649" i="11"/>
  <c r="BU649" i="11"/>
  <c r="BT649" i="11"/>
  <c r="BS649" i="11"/>
  <c r="BR649" i="11"/>
  <c r="BQ649" i="11"/>
  <c r="BP649" i="11"/>
  <c r="BO649" i="11"/>
  <c r="BN649" i="11"/>
  <c r="BM649" i="11"/>
  <c r="BL649" i="11"/>
  <c r="BK649" i="11"/>
  <c r="BJ649" i="11"/>
  <c r="BI649" i="11"/>
  <c r="BH649" i="11"/>
  <c r="BG649" i="11"/>
  <c r="BF649" i="11"/>
  <c r="BE649" i="11"/>
  <c r="BD649" i="11"/>
  <c r="BC649" i="11"/>
  <c r="BB649" i="11"/>
  <c r="BA649" i="11"/>
  <c r="AZ649" i="11"/>
  <c r="AY649" i="11"/>
  <c r="AX649" i="11"/>
  <c r="AW649" i="11"/>
  <c r="AV649" i="11"/>
  <c r="AU649" i="11"/>
  <c r="AT649" i="11"/>
  <c r="AS649" i="11"/>
  <c r="AR649" i="11"/>
  <c r="AQ649" i="11"/>
  <c r="AP649" i="11"/>
  <c r="AO649" i="11"/>
  <c r="AN649" i="11"/>
  <c r="AM649" i="11"/>
  <c r="AL649" i="11"/>
  <c r="AI649" i="11"/>
  <c r="AH649" i="11"/>
  <c r="AG649" i="11"/>
  <c r="AE649" i="11"/>
  <c r="AC649" i="11"/>
  <c r="AB649" i="11"/>
  <c r="AA649" i="11"/>
  <c r="Z649" i="11"/>
  <c r="Y649" i="11"/>
  <c r="A649" i="11"/>
  <c r="CG648" i="11"/>
  <c r="CF648" i="11"/>
  <c r="CE648" i="11"/>
  <c r="CD648" i="11"/>
  <c r="CC648" i="11"/>
  <c r="CB648" i="11"/>
  <c r="CA648" i="11"/>
  <c r="BZ648" i="11"/>
  <c r="BY648" i="11"/>
  <c r="BX648" i="11"/>
  <c r="BW648" i="11"/>
  <c r="BV648" i="11"/>
  <c r="BU648" i="11"/>
  <c r="BT648" i="11"/>
  <c r="BS648" i="11"/>
  <c r="BR648" i="11"/>
  <c r="BQ648" i="11"/>
  <c r="BP648" i="11"/>
  <c r="BO648" i="11"/>
  <c r="BN648" i="11"/>
  <c r="BM648" i="11"/>
  <c r="BL648" i="11"/>
  <c r="BK648" i="11"/>
  <c r="BJ648" i="11"/>
  <c r="BI648" i="11"/>
  <c r="BH648" i="11"/>
  <c r="BG648" i="11"/>
  <c r="BF648" i="11"/>
  <c r="BE648" i="11"/>
  <c r="BD648" i="11"/>
  <c r="BC648" i="11"/>
  <c r="BB648" i="11"/>
  <c r="BA648" i="11"/>
  <c r="AZ648" i="11"/>
  <c r="AY648" i="11"/>
  <c r="AX648" i="11"/>
  <c r="AW648" i="11"/>
  <c r="AV648" i="11"/>
  <c r="AU648" i="11"/>
  <c r="AT648" i="11"/>
  <c r="AS648" i="11"/>
  <c r="AR648" i="11"/>
  <c r="AQ648" i="11"/>
  <c r="AP648" i="11"/>
  <c r="AO648" i="11"/>
  <c r="AN648" i="11"/>
  <c r="AM648" i="11"/>
  <c r="AL648" i="11"/>
  <c r="AI648" i="11"/>
  <c r="AG648" i="11"/>
  <c r="AE648" i="11"/>
  <c r="AC648" i="11"/>
  <c r="AB648" i="11"/>
  <c r="AA648" i="11"/>
  <c r="Z648" i="11"/>
  <c r="Y648" i="11"/>
  <c r="X648" i="11"/>
  <c r="W648" i="11"/>
  <c r="V648" i="11"/>
  <c r="U648" i="11"/>
  <c r="T648" i="11"/>
  <c r="S648" i="11"/>
  <c r="R648" i="11"/>
  <c r="Q648" i="11"/>
  <c r="P648" i="11"/>
  <c r="O648" i="11"/>
  <c r="N648" i="11"/>
  <c r="M648" i="11"/>
  <c r="L648" i="11"/>
  <c r="K648" i="11"/>
  <c r="J648" i="11"/>
  <c r="I648" i="11"/>
  <c r="H648" i="11"/>
  <c r="G648" i="11"/>
  <c r="F648" i="11"/>
  <c r="E648" i="11"/>
  <c r="D648" i="11"/>
  <c r="C648" i="11"/>
  <c r="CG647" i="11"/>
  <c r="CF647" i="11"/>
  <c r="CE647" i="11"/>
  <c r="CD647" i="11"/>
  <c r="CC647" i="11"/>
  <c r="CB647" i="11"/>
  <c r="CA647" i="11"/>
  <c r="BZ647" i="11"/>
  <c r="BY647" i="11"/>
  <c r="BX647" i="11"/>
  <c r="BW647" i="11"/>
  <c r="BV647" i="11"/>
  <c r="BU647" i="11"/>
  <c r="BT647" i="11"/>
  <c r="BS647" i="11"/>
  <c r="BR647" i="11"/>
  <c r="BQ647" i="11"/>
  <c r="BP647" i="11"/>
  <c r="BO647" i="11"/>
  <c r="BN647" i="11"/>
  <c r="BM647" i="11"/>
  <c r="BL647" i="11"/>
  <c r="BK647" i="11"/>
  <c r="BJ647" i="11"/>
  <c r="BI647" i="11"/>
  <c r="BH647" i="11"/>
  <c r="BG647" i="11"/>
  <c r="BF647" i="11"/>
  <c r="BE647" i="11"/>
  <c r="BD647" i="11"/>
  <c r="BC647" i="11"/>
  <c r="BB647" i="11"/>
  <c r="BA647" i="11"/>
  <c r="AZ647" i="11"/>
  <c r="AY647" i="11"/>
  <c r="AX647" i="11"/>
  <c r="AW647" i="11"/>
  <c r="AV647" i="11"/>
  <c r="AU647" i="11"/>
  <c r="AT647" i="11"/>
  <c r="AS647" i="11"/>
  <c r="AR647" i="11"/>
  <c r="AQ647" i="11"/>
  <c r="AP647" i="11"/>
  <c r="AO647" i="11"/>
  <c r="AN647" i="11"/>
  <c r="AM647" i="11"/>
  <c r="AL647" i="11"/>
  <c r="AI647" i="11"/>
  <c r="AG647" i="11"/>
  <c r="AF647" i="11"/>
  <c r="AE647" i="11"/>
  <c r="AC647" i="11"/>
  <c r="AB647" i="11"/>
  <c r="AA647" i="11"/>
  <c r="Z647" i="11"/>
  <c r="Y647" i="11"/>
  <c r="A647" i="11"/>
  <c r="CG646" i="11"/>
  <c r="CF646" i="11"/>
  <c r="CE646" i="11"/>
  <c r="CD646" i="11"/>
  <c r="CC646" i="11"/>
  <c r="CB646" i="11"/>
  <c r="CA646" i="11"/>
  <c r="BZ646" i="11"/>
  <c r="BY646" i="11"/>
  <c r="BX646" i="11"/>
  <c r="BW646" i="11"/>
  <c r="BV646" i="11"/>
  <c r="BU646" i="11"/>
  <c r="BT646" i="11"/>
  <c r="BS646" i="11"/>
  <c r="BR646" i="11"/>
  <c r="BQ646" i="11"/>
  <c r="BP646" i="11"/>
  <c r="BO646" i="11"/>
  <c r="BN646" i="11"/>
  <c r="BM646" i="11"/>
  <c r="BL646" i="11"/>
  <c r="BK646" i="11"/>
  <c r="BJ646" i="11"/>
  <c r="BI646" i="11"/>
  <c r="BH646" i="11"/>
  <c r="BG646" i="11"/>
  <c r="BF646" i="11"/>
  <c r="BE646" i="11"/>
  <c r="BD646" i="11"/>
  <c r="BC646" i="11"/>
  <c r="BB646" i="11"/>
  <c r="BA646" i="11"/>
  <c r="AZ646" i="11"/>
  <c r="AY646" i="11"/>
  <c r="AX646" i="11"/>
  <c r="AW646" i="11"/>
  <c r="AV646" i="11"/>
  <c r="AU646" i="11"/>
  <c r="AT646" i="11"/>
  <c r="AS646" i="11"/>
  <c r="AR646" i="11"/>
  <c r="AQ646" i="11"/>
  <c r="AP646" i="11"/>
  <c r="AO646" i="11"/>
  <c r="AN646" i="11"/>
  <c r="AM646" i="11"/>
  <c r="AL646" i="11"/>
  <c r="AI646" i="11"/>
  <c r="AG646" i="11"/>
  <c r="AE646" i="11"/>
  <c r="AC646" i="11"/>
  <c r="AB646" i="11"/>
  <c r="AA646" i="11"/>
  <c r="Z646" i="11"/>
  <c r="Y646" i="11"/>
  <c r="A646" i="11"/>
  <c r="CG645" i="11"/>
  <c r="CF645" i="11"/>
  <c r="CE645" i="11"/>
  <c r="CD645" i="11"/>
  <c r="CC645" i="11"/>
  <c r="CB645" i="11"/>
  <c r="CA645" i="11"/>
  <c r="BZ645" i="11"/>
  <c r="BY645" i="11"/>
  <c r="BX645" i="11"/>
  <c r="BW645" i="11"/>
  <c r="BV645" i="11"/>
  <c r="BU645" i="11"/>
  <c r="BT645" i="11"/>
  <c r="BS645" i="11"/>
  <c r="BR645" i="11"/>
  <c r="BQ645" i="11"/>
  <c r="BP645" i="11"/>
  <c r="BO645" i="11"/>
  <c r="BN645" i="11"/>
  <c r="BM645" i="11"/>
  <c r="BL645" i="11"/>
  <c r="BK645" i="11"/>
  <c r="BJ645" i="11"/>
  <c r="BI645" i="11"/>
  <c r="BH645" i="11"/>
  <c r="BG645" i="11"/>
  <c r="BF645" i="11"/>
  <c r="BE645" i="11"/>
  <c r="BD645" i="11"/>
  <c r="BC645" i="11"/>
  <c r="BB645" i="11"/>
  <c r="BA645" i="11"/>
  <c r="AZ645" i="11"/>
  <c r="AY645" i="11"/>
  <c r="AX645" i="11"/>
  <c r="AW645" i="11"/>
  <c r="AV645" i="11"/>
  <c r="AU645" i="11"/>
  <c r="AT645" i="11"/>
  <c r="AS645" i="11"/>
  <c r="AR645" i="11"/>
  <c r="AQ645" i="11"/>
  <c r="AP645" i="11"/>
  <c r="AO645" i="11"/>
  <c r="AN645" i="11"/>
  <c r="AM645" i="11"/>
  <c r="AL645" i="11"/>
  <c r="AI645" i="11"/>
  <c r="AG645" i="11"/>
  <c r="AF645" i="11"/>
  <c r="AE645" i="11"/>
  <c r="AC645" i="11"/>
  <c r="AB645" i="11"/>
  <c r="AA645" i="11"/>
  <c r="Z645" i="11"/>
  <c r="Y645" i="11"/>
  <c r="A645" i="11"/>
  <c r="CG644" i="11"/>
  <c r="CF644" i="11"/>
  <c r="CE644" i="11"/>
  <c r="CD644" i="11"/>
  <c r="CC644" i="11"/>
  <c r="CB644" i="11"/>
  <c r="CA644" i="11"/>
  <c r="BZ644" i="11"/>
  <c r="BY644" i="11"/>
  <c r="BX644" i="11"/>
  <c r="BW644" i="11"/>
  <c r="BV644" i="11"/>
  <c r="BU644" i="11"/>
  <c r="BT644" i="11"/>
  <c r="BS644" i="11"/>
  <c r="BR644" i="11"/>
  <c r="BQ644" i="11"/>
  <c r="BP644" i="11"/>
  <c r="BO644" i="11"/>
  <c r="BN644" i="11"/>
  <c r="BM644" i="11"/>
  <c r="BL644" i="11"/>
  <c r="BK644" i="11"/>
  <c r="BJ644" i="11"/>
  <c r="BI644" i="11"/>
  <c r="BH644" i="11"/>
  <c r="BG644" i="11"/>
  <c r="BF644" i="11"/>
  <c r="BE644" i="11"/>
  <c r="BD644" i="11"/>
  <c r="BC644" i="11"/>
  <c r="BB644" i="11"/>
  <c r="BA644" i="11"/>
  <c r="AZ644" i="11"/>
  <c r="AY644" i="11"/>
  <c r="AX644" i="11"/>
  <c r="AW644" i="11"/>
  <c r="AV644" i="11"/>
  <c r="AU644" i="11"/>
  <c r="AT644" i="11"/>
  <c r="AS644" i="11"/>
  <c r="AR644" i="11"/>
  <c r="AQ644" i="11"/>
  <c r="AP644" i="11"/>
  <c r="AO644" i="11"/>
  <c r="AN644" i="11"/>
  <c r="AM644" i="11"/>
  <c r="AL644" i="11"/>
  <c r="AI644" i="11"/>
  <c r="AG644" i="11"/>
  <c r="AF644" i="11"/>
  <c r="AE644" i="11"/>
  <c r="AC644" i="11"/>
  <c r="AB644" i="11"/>
  <c r="AA644" i="11"/>
  <c r="Z644" i="11"/>
  <c r="Y644" i="11"/>
  <c r="A644" i="11"/>
  <c r="CG643" i="11"/>
  <c r="CF643" i="11"/>
  <c r="CE643" i="11"/>
  <c r="CD643" i="11"/>
  <c r="CC643" i="11"/>
  <c r="CB643" i="11"/>
  <c r="CA643" i="11"/>
  <c r="BZ643" i="11"/>
  <c r="BY643" i="11"/>
  <c r="BX643" i="11"/>
  <c r="BW643" i="11"/>
  <c r="BV643" i="11"/>
  <c r="BU643" i="11"/>
  <c r="BT643" i="11"/>
  <c r="BS643" i="11"/>
  <c r="BR643" i="11"/>
  <c r="BQ643" i="11"/>
  <c r="BP643" i="11"/>
  <c r="BO643" i="11"/>
  <c r="BN643" i="11"/>
  <c r="BM643" i="11"/>
  <c r="BL643" i="11"/>
  <c r="BK643" i="11"/>
  <c r="BJ643" i="11"/>
  <c r="BI643" i="11"/>
  <c r="BH643" i="11"/>
  <c r="BG643" i="11"/>
  <c r="BF643" i="11"/>
  <c r="BE643" i="11"/>
  <c r="BD643" i="11"/>
  <c r="BC643" i="11"/>
  <c r="BB643" i="11"/>
  <c r="BA643" i="11"/>
  <c r="AZ643" i="11"/>
  <c r="AY643" i="11"/>
  <c r="AX643" i="11"/>
  <c r="AW643" i="11"/>
  <c r="AV643" i="11"/>
  <c r="AU643" i="11"/>
  <c r="AT643" i="11"/>
  <c r="AS643" i="11"/>
  <c r="AR643" i="11"/>
  <c r="AQ643" i="11"/>
  <c r="AP643" i="11"/>
  <c r="AO643" i="11"/>
  <c r="AN643" i="11"/>
  <c r="AM643" i="11"/>
  <c r="AL643" i="11"/>
  <c r="AI643" i="11"/>
  <c r="AG643" i="11"/>
  <c r="AE643" i="11"/>
  <c r="AC643" i="11"/>
  <c r="AB643" i="11"/>
  <c r="AA643" i="11"/>
  <c r="Z643" i="11"/>
  <c r="Y643" i="11"/>
  <c r="X643" i="11"/>
  <c r="W643" i="11"/>
  <c r="V643" i="11"/>
  <c r="U643" i="11"/>
  <c r="T643" i="11"/>
  <c r="S643" i="11"/>
  <c r="R643" i="11"/>
  <c r="Q643" i="11"/>
  <c r="P643" i="11"/>
  <c r="O643" i="11"/>
  <c r="N643" i="11"/>
  <c r="M643" i="11"/>
  <c r="L643" i="11"/>
  <c r="K643" i="11"/>
  <c r="J643" i="11"/>
  <c r="I643" i="11"/>
  <c r="H643" i="11"/>
  <c r="G643" i="11"/>
  <c r="F643" i="11"/>
  <c r="E643" i="11"/>
  <c r="D643" i="11"/>
  <c r="C643" i="11"/>
  <c r="B643" i="11"/>
  <c r="CG642" i="11"/>
  <c r="CF642" i="11"/>
  <c r="CE642" i="11"/>
  <c r="CD642" i="11"/>
  <c r="CC642" i="11"/>
  <c r="CB642" i="11"/>
  <c r="CA642" i="11"/>
  <c r="BZ642" i="11"/>
  <c r="BY642" i="11"/>
  <c r="BX642" i="11"/>
  <c r="BW642" i="11"/>
  <c r="BV642" i="11"/>
  <c r="BU642" i="11"/>
  <c r="BT642" i="11"/>
  <c r="BS642" i="11"/>
  <c r="BR642" i="11"/>
  <c r="BQ642" i="11"/>
  <c r="BP642" i="11"/>
  <c r="BO642" i="11"/>
  <c r="BN642" i="11"/>
  <c r="BM642" i="11"/>
  <c r="BL642" i="11"/>
  <c r="BK642" i="11"/>
  <c r="BJ642" i="11"/>
  <c r="BI642" i="11"/>
  <c r="BH642" i="11"/>
  <c r="BG642" i="11"/>
  <c r="BF642" i="11"/>
  <c r="BE642" i="11"/>
  <c r="BD642" i="11"/>
  <c r="BC642" i="11"/>
  <c r="BB642" i="11"/>
  <c r="BA642" i="11"/>
  <c r="AZ642" i="11"/>
  <c r="AY642" i="11"/>
  <c r="AX642" i="11"/>
  <c r="AW642" i="11"/>
  <c r="AV642" i="11"/>
  <c r="AU642" i="11"/>
  <c r="AT642" i="11"/>
  <c r="AS642" i="11"/>
  <c r="AR642" i="11"/>
  <c r="AQ642" i="11"/>
  <c r="AP642" i="11"/>
  <c r="AO642" i="11"/>
  <c r="AN642" i="11"/>
  <c r="AM642" i="11"/>
  <c r="AL642" i="11"/>
  <c r="AK642" i="11"/>
  <c r="AJ642" i="11"/>
  <c r="AI642" i="11"/>
  <c r="AH642" i="11"/>
  <c r="AG642" i="11"/>
  <c r="AF642" i="11"/>
  <c r="AE642" i="11"/>
  <c r="AD642" i="11"/>
  <c r="AC642" i="11"/>
  <c r="AB642" i="11"/>
  <c r="AA642" i="11"/>
  <c r="Z642" i="11"/>
  <c r="Y642" i="11"/>
  <c r="V642" i="11"/>
  <c r="U642" i="11"/>
  <c r="T642" i="11"/>
  <c r="S642" i="11"/>
  <c r="R642" i="11"/>
  <c r="Q642" i="11"/>
  <c r="P642" i="11"/>
  <c r="O642" i="11"/>
  <c r="N642" i="11"/>
  <c r="M642" i="11"/>
  <c r="L642" i="11"/>
  <c r="K642" i="11"/>
  <c r="J642" i="11"/>
  <c r="I642" i="11"/>
  <c r="H642" i="11"/>
  <c r="A642" i="11"/>
  <c r="CG641" i="11"/>
  <c r="CF641" i="11"/>
  <c r="CE641" i="11"/>
  <c r="CD641" i="11"/>
  <c r="CC641" i="11"/>
  <c r="CB641" i="11"/>
  <c r="CA641" i="11"/>
  <c r="BZ641" i="11"/>
  <c r="BY641" i="11"/>
  <c r="BX641" i="11"/>
  <c r="BW641" i="11"/>
  <c r="BV641" i="11"/>
  <c r="BU641" i="11"/>
  <c r="BT641" i="11"/>
  <c r="BS641" i="11"/>
  <c r="BR641" i="11"/>
  <c r="BQ641" i="11"/>
  <c r="BP641" i="11"/>
  <c r="BO641" i="11"/>
  <c r="BN641" i="11"/>
  <c r="BM641" i="11"/>
  <c r="BL641" i="11"/>
  <c r="BK641" i="11"/>
  <c r="BJ641" i="11"/>
  <c r="BI641" i="11"/>
  <c r="BH641" i="11"/>
  <c r="BG641" i="11"/>
  <c r="BF641" i="11"/>
  <c r="BE641" i="11"/>
  <c r="BD641" i="11"/>
  <c r="BC641" i="11"/>
  <c r="BB641" i="11"/>
  <c r="BA641" i="11"/>
  <c r="AZ641" i="11"/>
  <c r="AY641" i="11"/>
  <c r="AX641" i="11"/>
  <c r="AW641" i="11"/>
  <c r="AV641" i="11"/>
  <c r="AU641" i="11"/>
  <c r="AT641" i="11"/>
  <c r="AS641" i="11"/>
  <c r="AR641" i="11"/>
  <c r="AQ641" i="11"/>
  <c r="AP641" i="11"/>
  <c r="AO641" i="11"/>
  <c r="AN641" i="11"/>
  <c r="AM641" i="11"/>
  <c r="AL641" i="11"/>
  <c r="AK641" i="11"/>
  <c r="AJ641" i="11"/>
  <c r="AI641" i="11"/>
  <c r="AH641" i="11"/>
  <c r="AG641" i="11"/>
  <c r="AF641" i="11"/>
  <c r="AE641" i="11"/>
  <c r="AD641" i="11"/>
  <c r="AC641" i="11"/>
  <c r="AB641" i="11"/>
  <c r="AA641" i="11"/>
  <c r="Z641" i="11"/>
  <c r="Y641" i="11"/>
  <c r="X641" i="11"/>
  <c r="W641" i="11"/>
  <c r="V641" i="11"/>
  <c r="U641" i="11"/>
  <c r="P641" i="11"/>
  <c r="O641" i="11"/>
  <c r="N641" i="11"/>
  <c r="H641" i="11"/>
  <c r="G641" i="11"/>
  <c r="F641" i="11"/>
  <c r="E641" i="11"/>
  <c r="D641" i="11"/>
  <c r="C641" i="11"/>
  <c r="B641" i="11"/>
  <c r="A641" i="11"/>
  <c r="CG640" i="11"/>
  <c r="CF640" i="11"/>
  <c r="CE640" i="11"/>
  <c r="CD640" i="11"/>
  <c r="CC640" i="11"/>
  <c r="CB640" i="11"/>
  <c r="CA640" i="11"/>
  <c r="BZ640" i="11"/>
  <c r="BY640" i="11"/>
  <c r="BX640" i="11"/>
  <c r="BW640" i="11"/>
  <c r="BV640" i="11"/>
  <c r="BU640" i="11"/>
  <c r="BT640" i="11"/>
  <c r="BS640" i="11"/>
  <c r="BR640" i="11"/>
  <c r="BQ640" i="11"/>
  <c r="BP640" i="11"/>
  <c r="BO640" i="11"/>
  <c r="BN640" i="11"/>
  <c r="BM640" i="11"/>
  <c r="BL640" i="11"/>
  <c r="BK640" i="11"/>
  <c r="BJ640" i="11"/>
  <c r="BI640" i="11"/>
  <c r="BH640" i="11"/>
  <c r="BG640" i="11"/>
  <c r="BF640" i="11"/>
  <c r="BE640" i="11"/>
  <c r="BD640" i="11"/>
  <c r="BC640" i="11"/>
  <c r="BB640" i="11"/>
  <c r="BA640" i="11"/>
  <c r="AZ640" i="11"/>
  <c r="AY640" i="11"/>
  <c r="AX640" i="11"/>
  <c r="AW640" i="11"/>
  <c r="AV640" i="11"/>
  <c r="AU640" i="11"/>
  <c r="AT640" i="11"/>
  <c r="AS640" i="11"/>
  <c r="AR640" i="11"/>
  <c r="AQ640" i="11"/>
  <c r="AP640" i="11"/>
  <c r="AO640" i="11"/>
  <c r="AN640" i="11"/>
  <c r="AM640" i="11"/>
  <c r="AL640" i="11"/>
  <c r="AK640" i="11"/>
  <c r="AJ640" i="11"/>
  <c r="AI640" i="11"/>
  <c r="AH640" i="11"/>
  <c r="AG640" i="11"/>
  <c r="AF640" i="11"/>
  <c r="AE640" i="11"/>
  <c r="AD640" i="11"/>
  <c r="AC640" i="11"/>
  <c r="AB640" i="11"/>
  <c r="AA640" i="11"/>
  <c r="Z640" i="11"/>
  <c r="Y640" i="11"/>
  <c r="X640" i="11"/>
  <c r="W640" i="11"/>
  <c r="V640" i="11"/>
  <c r="U640" i="11"/>
  <c r="T640" i="11"/>
  <c r="S640" i="11"/>
  <c r="R640" i="11"/>
  <c r="Q640" i="11"/>
  <c r="P640" i="11"/>
  <c r="O640" i="11"/>
  <c r="N640" i="11"/>
  <c r="M640" i="11"/>
  <c r="L640" i="11"/>
  <c r="K640" i="11"/>
  <c r="J640" i="11"/>
  <c r="I640" i="11"/>
  <c r="H640" i="11"/>
  <c r="G640" i="11"/>
  <c r="F640" i="11"/>
  <c r="E640" i="11"/>
  <c r="D640" i="11"/>
  <c r="C640" i="11"/>
  <c r="B640" i="11"/>
  <c r="A640" i="11"/>
  <c r="CG639" i="11"/>
  <c r="CF639" i="11"/>
  <c r="CE639" i="11"/>
  <c r="CD639" i="11"/>
  <c r="CC639" i="11"/>
  <c r="CB639" i="11"/>
  <c r="CA639" i="11"/>
  <c r="BZ639" i="11"/>
  <c r="BY639" i="11"/>
  <c r="BX639" i="11"/>
  <c r="BW639" i="11"/>
  <c r="BV639" i="11"/>
  <c r="BU639" i="11"/>
  <c r="BT639" i="11"/>
  <c r="BS639" i="11"/>
  <c r="BR639" i="11"/>
  <c r="BQ639" i="11"/>
  <c r="BP639" i="11"/>
  <c r="BO639" i="11"/>
  <c r="BN639" i="11"/>
  <c r="BM639" i="11"/>
  <c r="BL639" i="11"/>
  <c r="BK639" i="11"/>
  <c r="BJ639" i="11"/>
  <c r="BI639" i="11"/>
  <c r="BH639" i="11"/>
  <c r="BG639" i="11"/>
  <c r="BF639" i="11"/>
  <c r="BE639" i="11"/>
  <c r="BD639" i="11"/>
  <c r="BC639" i="11"/>
  <c r="BB639" i="11"/>
  <c r="BA639" i="11"/>
  <c r="AZ639" i="11"/>
  <c r="AY639" i="11"/>
  <c r="AX639" i="11"/>
  <c r="AW639" i="11"/>
  <c r="AV639" i="11"/>
  <c r="AU639" i="11"/>
  <c r="AT639" i="11"/>
  <c r="AS639" i="11"/>
  <c r="AR639" i="11"/>
  <c r="AQ639" i="11"/>
  <c r="AP639" i="11"/>
  <c r="AO639" i="11"/>
  <c r="AN639" i="11"/>
  <c r="AM639" i="11"/>
  <c r="AL639" i="11"/>
  <c r="AK639" i="11"/>
  <c r="AJ639" i="11"/>
  <c r="AI639" i="11"/>
  <c r="AH639" i="11"/>
  <c r="AG639" i="11"/>
  <c r="AF639" i="11"/>
  <c r="AE639" i="11"/>
  <c r="AD639" i="11"/>
  <c r="AC639" i="11"/>
  <c r="AB639" i="11"/>
  <c r="AA639" i="11"/>
  <c r="Z639" i="11"/>
  <c r="Y639" i="11"/>
  <c r="X639" i="11"/>
  <c r="V639" i="11"/>
  <c r="U639" i="11"/>
  <c r="T639" i="11"/>
  <c r="S639" i="11"/>
  <c r="R639" i="11"/>
  <c r="Q639" i="11"/>
  <c r="P639" i="11"/>
  <c r="O639" i="11"/>
  <c r="N639" i="11"/>
  <c r="J639" i="11"/>
  <c r="I639" i="11"/>
  <c r="H639" i="11"/>
  <c r="G639" i="11"/>
  <c r="F639" i="11"/>
  <c r="E639" i="11"/>
  <c r="D639" i="11"/>
  <c r="C639" i="11"/>
  <c r="B639" i="11"/>
  <c r="A639" i="11"/>
  <c r="CG638" i="11"/>
  <c r="CF638" i="11"/>
  <c r="CE638" i="11"/>
  <c r="CD638" i="11"/>
  <c r="CC638" i="11"/>
  <c r="CB638" i="11"/>
  <c r="CA638" i="11"/>
  <c r="BZ638" i="11"/>
  <c r="BY638" i="11"/>
  <c r="BX638" i="11"/>
  <c r="BW638" i="11"/>
  <c r="BV638" i="11"/>
  <c r="BU638" i="11"/>
  <c r="BT638" i="11"/>
  <c r="BS638" i="11"/>
  <c r="BR638" i="11"/>
  <c r="BQ638" i="11"/>
  <c r="BP638" i="11"/>
  <c r="BO638" i="11"/>
  <c r="BN638" i="11"/>
  <c r="BM638" i="11"/>
  <c r="BL638" i="11"/>
  <c r="BK638" i="11"/>
  <c r="BJ638" i="11"/>
  <c r="BI638" i="11"/>
  <c r="BH638" i="11"/>
  <c r="BG638" i="11"/>
  <c r="BF638" i="11"/>
  <c r="BE638" i="11"/>
  <c r="BD638" i="11"/>
  <c r="BC638" i="11"/>
  <c r="BB638" i="11"/>
  <c r="BA638" i="11"/>
  <c r="AZ638" i="11"/>
  <c r="AY638" i="11"/>
  <c r="AX638" i="11"/>
  <c r="AW638" i="11"/>
  <c r="AV638" i="11"/>
  <c r="AU638" i="11"/>
  <c r="AT638" i="11"/>
  <c r="AS638" i="11"/>
  <c r="AR638" i="11"/>
  <c r="AQ638" i="11"/>
  <c r="AP638" i="11"/>
  <c r="AO638" i="11"/>
  <c r="AN638" i="11"/>
  <c r="AM638" i="11"/>
  <c r="AL638" i="11"/>
  <c r="AI638" i="11"/>
  <c r="AG638" i="11"/>
  <c r="AE638" i="11"/>
  <c r="AC638" i="11"/>
  <c r="AB638" i="11"/>
  <c r="AA638" i="11"/>
  <c r="Z638" i="11"/>
  <c r="Y638" i="11"/>
  <c r="A638" i="11"/>
  <c r="CG637" i="11"/>
  <c r="CF637" i="11"/>
  <c r="CE637" i="11"/>
  <c r="CD637" i="11"/>
  <c r="CC637" i="11"/>
  <c r="CB637" i="11"/>
  <c r="CA637" i="11"/>
  <c r="BZ637" i="11"/>
  <c r="BY637" i="11"/>
  <c r="BX637" i="11"/>
  <c r="BW637" i="11"/>
  <c r="BV637" i="11"/>
  <c r="BU637" i="11"/>
  <c r="BT637" i="11"/>
  <c r="BS637" i="11"/>
  <c r="BR637" i="11"/>
  <c r="BQ637" i="11"/>
  <c r="BP637" i="11"/>
  <c r="BO637" i="11"/>
  <c r="BN637" i="11"/>
  <c r="BM637" i="11"/>
  <c r="BL637" i="11"/>
  <c r="BK637" i="11"/>
  <c r="BJ637" i="11"/>
  <c r="BI637" i="11"/>
  <c r="BH637" i="11"/>
  <c r="BG637" i="11"/>
  <c r="BF637" i="11"/>
  <c r="BE637" i="11"/>
  <c r="BD637" i="11"/>
  <c r="BC637" i="11"/>
  <c r="BB637" i="11"/>
  <c r="BA637" i="11"/>
  <c r="AZ637" i="11"/>
  <c r="AY637" i="11"/>
  <c r="AX637" i="11"/>
  <c r="AW637" i="11"/>
  <c r="AV637" i="11"/>
  <c r="AU637" i="11"/>
  <c r="AT637" i="11"/>
  <c r="AS637" i="11"/>
  <c r="AR637" i="11"/>
  <c r="AQ637" i="11"/>
  <c r="AP637" i="11"/>
  <c r="AO637" i="11"/>
  <c r="AN637" i="11"/>
  <c r="AM637" i="11"/>
  <c r="AL637" i="11"/>
  <c r="AI637" i="11"/>
  <c r="AG637" i="11"/>
  <c r="AE637" i="11"/>
  <c r="AC637" i="11"/>
  <c r="AB637" i="11"/>
  <c r="AA637" i="11"/>
  <c r="Z637" i="11"/>
  <c r="Y637" i="11"/>
  <c r="A637" i="11"/>
  <c r="CG636" i="11"/>
  <c r="CF636" i="11"/>
  <c r="CE636" i="11"/>
  <c r="CD636" i="11"/>
  <c r="CC636" i="11"/>
  <c r="CB636" i="11"/>
  <c r="CA636" i="11"/>
  <c r="BZ636" i="11"/>
  <c r="BY636" i="11"/>
  <c r="BX636" i="11"/>
  <c r="BW636" i="11"/>
  <c r="BV636" i="11"/>
  <c r="BU636" i="11"/>
  <c r="BT636" i="11"/>
  <c r="BS636" i="11"/>
  <c r="BR636" i="11"/>
  <c r="BQ636" i="11"/>
  <c r="BP636" i="11"/>
  <c r="BO636" i="11"/>
  <c r="BN636" i="11"/>
  <c r="BM636" i="11"/>
  <c r="BL636" i="11"/>
  <c r="BK636" i="11"/>
  <c r="BJ636" i="11"/>
  <c r="BI636" i="11"/>
  <c r="BH636" i="11"/>
  <c r="BG636" i="11"/>
  <c r="BF636" i="11"/>
  <c r="BE636" i="11"/>
  <c r="BD636" i="11"/>
  <c r="BC636" i="11"/>
  <c r="BB636" i="11"/>
  <c r="BA636" i="11"/>
  <c r="AZ636" i="11"/>
  <c r="AY636" i="11"/>
  <c r="AX636" i="11"/>
  <c r="AW636" i="11"/>
  <c r="AV636" i="11"/>
  <c r="AU636" i="11"/>
  <c r="AT636" i="11"/>
  <c r="AS636" i="11"/>
  <c r="AR636" i="11"/>
  <c r="AQ636" i="11"/>
  <c r="AP636" i="11"/>
  <c r="AO636" i="11"/>
  <c r="AN636" i="11"/>
  <c r="AM636" i="11"/>
  <c r="AL636" i="11"/>
  <c r="AI636" i="11"/>
  <c r="AG636" i="11"/>
  <c r="AE636" i="11"/>
  <c r="AC636" i="11"/>
  <c r="AB636" i="11"/>
  <c r="AA636" i="11"/>
  <c r="Z636" i="11"/>
  <c r="Y636" i="11"/>
  <c r="X636" i="11"/>
  <c r="W636" i="11"/>
  <c r="V636" i="11"/>
  <c r="U636" i="11"/>
  <c r="T636" i="11"/>
  <c r="S636" i="11"/>
  <c r="R636" i="11"/>
  <c r="Q636" i="11"/>
  <c r="P636" i="11"/>
  <c r="O636" i="11"/>
  <c r="N636" i="11"/>
  <c r="M636" i="11"/>
  <c r="L636" i="11"/>
  <c r="K636" i="11"/>
  <c r="J636" i="11"/>
  <c r="I636" i="11"/>
  <c r="H636" i="11"/>
  <c r="G636" i="11"/>
  <c r="F636" i="11"/>
  <c r="E636" i="11"/>
  <c r="D636" i="11"/>
  <c r="C636" i="11"/>
  <c r="CG635" i="11"/>
  <c r="CF635" i="11"/>
  <c r="CE635" i="11"/>
  <c r="CD635" i="11"/>
  <c r="CC635" i="11"/>
  <c r="CB635" i="11"/>
  <c r="CA635" i="11"/>
  <c r="BZ635" i="11"/>
  <c r="BY635" i="11"/>
  <c r="BX635" i="11"/>
  <c r="BW635" i="11"/>
  <c r="BV635" i="11"/>
  <c r="BU635" i="11"/>
  <c r="BT635" i="11"/>
  <c r="BS635" i="11"/>
  <c r="BR635" i="11"/>
  <c r="BQ635" i="11"/>
  <c r="BP635" i="11"/>
  <c r="BO635" i="11"/>
  <c r="BN635" i="11"/>
  <c r="BM635" i="11"/>
  <c r="BL635" i="11"/>
  <c r="BK635" i="11"/>
  <c r="BJ635" i="11"/>
  <c r="BI635" i="11"/>
  <c r="BH635" i="11"/>
  <c r="BG635" i="11"/>
  <c r="BF635" i="11"/>
  <c r="BE635" i="11"/>
  <c r="BD635" i="11"/>
  <c r="BC635" i="11"/>
  <c r="BB635" i="11"/>
  <c r="BA635" i="11"/>
  <c r="AZ635" i="11"/>
  <c r="AY635" i="11"/>
  <c r="AX635" i="11"/>
  <c r="AW635" i="11"/>
  <c r="AV635" i="11"/>
  <c r="AU635" i="11"/>
  <c r="AT635" i="11"/>
  <c r="AS635" i="11"/>
  <c r="AR635" i="11"/>
  <c r="AQ635" i="11"/>
  <c r="AP635" i="11"/>
  <c r="AO635" i="11"/>
  <c r="AN635" i="11"/>
  <c r="AM635" i="11"/>
  <c r="AL635" i="11"/>
  <c r="AI635" i="11"/>
  <c r="AG635" i="11"/>
  <c r="AE635" i="11"/>
  <c r="AC635" i="11"/>
  <c r="AB635" i="11"/>
  <c r="AA635" i="11"/>
  <c r="Z635" i="11"/>
  <c r="Y635" i="11"/>
  <c r="A635" i="11"/>
  <c r="CG634" i="11"/>
  <c r="CF634" i="11"/>
  <c r="CE634" i="11"/>
  <c r="CD634" i="11"/>
  <c r="CC634" i="11"/>
  <c r="CB634" i="11"/>
  <c r="CA634" i="11"/>
  <c r="BZ634" i="11"/>
  <c r="BY634" i="11"/>
  <c r="BX634" i="11"/>
  <c r="BW634" i="11"/>
  <c r="BV634" i="11"/>
  <c r="BU634" i="11"/>
  <c r="BT634" i="11"/>
  <c r="BS634" i="11"/>
  <c r="BR634" i="11"/>
  <c r="BQ634" i="11"/>
  <c r="BP634" i="11"/>
  <c r="BO634" i="11"/>
  <c r="BN634" i="11"/>
  <c r="BM634" i="11"/>
  <c r="BL634" i="11"/>
  <c r="BK634" i="11"/>
  <c r="BJ634" i="11"/>
  <c r="BI634" i="11"/>
  <c r="BH634" i="11"/>
  <c r="BG634" i="11"/>
  <c r="BF634" i="11"/>
  <c r="BE634" i="11"/>
  <c r="BD634" i="11"/>
  <c r="BC634" i="11"/>
  <c r="BB634" i="11"/>
  <c r="BA634" i="11"/>
  <c r="AZ634" i="11"/>
  <c r="AY634" i="11"/>
  <c r="AX634" i="11"/>
  <c r="AW634" i="11"/>
  <c r="AV634" i="11"/>
  <c r="AU634" i="11"/>
  <c r="AT634" i="11"/>
  <c r="AS634" i="11"/>
  <c r="AR634" i="11"/>
  <c r="AQ634" i="11"/>
  <c r="AP634" i="11"/>
  <c r="AO634" i="11"/>
  <c r="AN634" i="11"/>
  <c r="AM634" i="11"/>
  <c r="AL634" i="11"/>
  <c r="AI634" i="11"/>
  <c r="AG634" i="11"/>
  <c r="AE634" i="11"/>
  <c r="AC634" i="11"/>
  <c r="AB634" i="11"/>
  <c r="AA634" i="11"/>
  <c r="Z634" i="11"/>
  <c r="Y634" i="11"/>
  <c r="A634" i="11"/>
  <c r="CG633" i="11"/>
  <c r="CF633" i="11"/>
  <c r="CE633" i="11"/>
  <c r="CD633" i="11"/>
  <c r="CC633" i="11"/>
  <c r="CB633" i="11"/>
  <c r="CA633" i="11"/>
  <c r="BZ633" i="11"/>
  <c r="BY633" i="11"/>
  <c r="BX633" i="11"/>
  <c r="BW633" i="11"/>
  <c r="BV633" i="11"/>
  <c r="BU633" i="11"/>
  <c r="BT633" i="11"/>
  <c r="BS633" i="11"/>
  <c r="BR633" i="11"/>
  <c r="BQ633" i="11"/>
  <c r="BP633" i="11"/>
  <c r="BO633" i="11"/>
  <c r="BN633" i="11"/>
  <c r="BM633" i="11"/>
  <c r="BL633" i="11"/>
  <c r="BK633" i="11"/>
  <c r="BJ633" i="11"/>
  <c r="BI633" i="11"/>
  <c r="BH633" i="11"/>
  <c r="BG633" i="11"/>
  <c r="BF633" i="11"/>
  <c r="BE633" i="11"/>
  <c r="BD633" i="11"/>
  <c r="BC633" i="11"/>
  <c r="BB633" i="11"/>
  <c r="BA633" i="11"/>
  <c r="AZ633" i="11"/>
  <c r="AY633" i="11"/>
  <c r="AX633" i="11"/>
  <c r="AW633" i="11"/>
  <c r="AV633" i="11"/>
  <c r="AU633" i="11"/>
  <c r="AT633" i="11"/>
  <c r="AS633" i="11"/>
  <c r="AR633" i="11"/>
  <c r="AQ633" i="11"/>
  <c r="AP633" i="11"/>
  <c r="AO633" i="11"/>
  <c r="AN633" i="11"/>
  <c r="AM633" i="11"/>
  <c r="AL633" i="11"/>
  <c r="AI633" i="11"/>
  <c r="AG633" i="11"/>
  <c r="AE633" i="11"/>
  <c r="AC633" i="11"/>
  <c r="AB633" i="11"/>
  <c r="AA633" i="11"/>
  <c r="Z633" i="11"/>
  <c r="Y633" i="11"/>
  <c r="X633" i="11"/>
  <c r="W633" i="11"/>
  <c r="V633" i="11"/>
  <c r="U633" i="11"/>
  <c r="T633" i="11"/>
  <c r="S633" i="11"/>
  <c r="R633" i="11"/>
  <c r="Q633" i="11"/>
  <c r="P633" i="11"/>
  <c r="O633" i="11"/>
  <c r="N633" i="11"/>
  <c r="M633" i="11"/>
  <c r="L633" i="11"/>
  <c r="K633" i="11"/>
  <c r="J633" i="11"/>
  <c r="I633" i="11"/>
  <c r="H633" i="11"/>
  <c r="G633" i="11"/>
  <c r="F633" i="11"/>
  <c r="E633" i="11"/>
  <c r="D633" i="11"/>
  <c r="C633" i="11"/>
  <c r="CG632" i="11"/>
  <c r="CF632" i="11"/>
  <c r="CE632" i="11"/>
  <c r="CD632" i="11"/>
  <c r="CC632" i="11"/>
  <c r="CB632" i="11"/>
  <c r="CA632" i="11"/>
  <c r="BZ632" i="11"/>
  <c r="BY632" i="11"/>
  <c r="BX632" i="11"/>
  <c r="BW632" i="11"/>
  <c r="BV632" i="11"/>
  <c r="BU632" i="11"/>
  <c r="BT632" i="11"/>
  <c r="BS632" i="11"/>
  <c r="BR632" i="11"/>
  <c r="BQ632" i="11"/>
  <c r="BP632" i="11"/>
  <c r="BO632" i="11"/>
  <c r="BN632" i="11"/>
  <c r="BM632" i="11"/>
  <c r="BL632" i="11"/>
  <c r="BK632" i="11"/>
  <c r="BJ632" i="11"/>
  <c r="BI632" i="11"/>
  <c r="BH632" i="11"/>
  <c r="BG632" i="11"/>
  <c r="BF632" i="11"/>
  <c r="BE632" i="11"/>
  <c r="BD632" i="11"/>
  <c r="BC632" i="11"/>
  <c r="BB632" i="11"/>
  <c r="BA632" i="11"/>
  <c r="AZ632" i="11"/>
  <c r="AY632" i="11"/>
  <c r="AX632" i="11"/>
  <c r="AW632" i="11"/>
  <c r="AV632" i="11"/>
  <c r="AU632" i="11"/>
  <c r="AT632" i="11"/>
  <c r="AS632" i="11"/>
  <c r="AR632" i="11"/>
  <c r="AQ632" i="11"/>
  <c r="AP632" i="11"/>
  <c r="AO632" i="11"/>
  <c r="AN632" i="11"/>
  <c r="AM632" i="11"/>
  <c r="AL632" i="11"/>
  <c r="AI632" i="11"/>
  <c r="AG632" i="11"/>
  <c r="AE632" i="11"/>
  <c r="AC632" i="11"/>
  <c r="AB632" i="11"/>
  <c r="AA632" i="11"/>
  <c r="Z632" i="11"/>
  <c r="Y632" i="11"/>
  <c r="A632" i="11"/>
  <c r="CG631" i="11"/>
  <c r="CF631" i="11"/>
  <c r="CE631" i="11"/>
  <c r="CD631" i="11"/>
  <c r="CC631" i="11"/>
  <c r="CB631" i="11"/>
  <c r="CA631" i="11"/>
  <c r="BZ631" i="11"/>
  <c r="BY631" i="11"/>
  <c r="BX631" i="11"/>
  <c r="BW631" i="11"/>
  <c r="BV631" i="11"/>
  <c r="BU631" i="11"/>
  <c r="BT631" i="11"/>
  <c r="BS631" i="11"/>
  <c r="BR631" i="11"/>
  <c r="BQ631" i="11"/>
  <c r="BP631" i="11"/>
  <c r="BO631" i="11"/>
  <c r="BN631" i="11"/>
  <c r="BM631" i="11"/>
  <c r="BL631" i="11"/>
  <c r="BK631" i="11"/>
  <c r="BJ631" i="11"/>
  <c r="BI631" i="11"/>
  <c r="BH631" i="11"/>
  <c r="BG631" i="11"/>
  <c r="BF631" i="11"/>
  <c r="BE631" i="11"/>
  <c r="BD631" i="11"/>
  <c r="BC631" i="11"/>
  <c r="BB631" i="11"/>
  <c r="BA631" i="11"/>
  <c r="AZ631" i="11"/>
  <c r="AY631" i="11"/>
  <c r="AX631" i="11"/>
  <c r="AW631" i="11"/>
  <c r="AV631" i="11"/>
  <c r="AU631" i="11"/>
  <c r="AT631" i="11"/>
  <c r="AS631" i="11"/>
  <c r="AR631" i="11"/>
  <c r="AQ631" i="11"/>
  <c r="AP631" i="11"/>
  <c r="AO631" i="11"/>
  <c r="AN631" i="11"/>
  <c r="AM631" i="11"/>
  <c r="AL631" i="11"/>
  <c r="AI631" i="11"/>
  <c r="AG631" i="11"/>
  <c r="AE631" i="11"/>
  <c r="AC631" i="11"/>
  <c r="AB631" i="11"/>
  <c r="AA631" i="11"/>
  <c r="Z631" i="11"/>
  <c r="Y631" i="11"/>
  <c r="A631" i="11"/>
  <c r="CG630" i="11"/>
  <c r="CF630" i="11"/>
  <c r="CE630" i="11"/>
  <c r="CD630" i="11"/>
  <c r="CC630" i="11"/>
  <c r="CB630" i="11"/>
  <c r="CA630" i="11"/>
  <c r="BZ630" i="11"/>
  <c r="BY630" i="11"/>
  <c r="BX630" i="11"/>
  <c r="BW630" i="11"/>
  <c r="BV630" i="11"/>
  <c r="BU630" i="11"/>
  <c r="BT630" i="11"/>
  <c r="BS630" i="11"/>
  <c r="BR630" i="11"/>
  <c r="BQ630" i="11"/>
  <c r="BP630" i="11"/>
  <c r="BO630" i="11"/>
  <c r="BN630" i="11"/>
  <c r="BM630" i="11"/>
  <c r="BL630" i="11"/>
  <c r="BK630" i="11"/>
  <c r="BJ630" i="11"/>
  <c r="BI630" i="11"/>
  <c r="BH630" i="11"/>
  <c r="BG630" i="11"/>
  <c r="BF630" i="11"/>
  <c r="BE630" i="11"/>
  <c r="BD630" i="11"/>
  <c r="BC630" i="11"/>
  <c r="BB630" i="11"/>
  <c r="BA630" i="11"/>
  <c r="AZ630" i="11"/>
  <c r="AY630" i="11"/>
  <c r="AX630" i="11"/>
  <c r="AW630" i="11"/>
  <c r="AV630" i="11"/>
  <c r="AU630" i="11"/>
  <c r="AT630" i="11"/>
  <c r="AS630" i="11"/>
  <c r="AR630" i="11"/>
  <c r="AQ630" i="11"/>
  <c r="AP630" i="11"/>
  <c r="AO630" i="11"/>
  <c r="AN630" i="11"/>
  <c r="AM630" i="11"/>
  <c r="AL630" i="11"/>
  <c r="AI630" i="11"/>
  <c r="AG630" i="11"/>
  <c r="AE630" i="11"/>
  <c r="AC630" i="11"/>
  <c r="AB630" i="11"/>
  <c r="AA630" i="11"/>
  <c r="Z630" i="11"/>
  <c r="Y630" i="11"/>
  <c r="X630" i="11"/>
  <c r="W630" i="11"/>
  <c r="V630" i="11"/>
  <c r="U630" i="11"/>
  <c r="T630" i="11"/>
  <c r="S630" i="11"/>
  <c r="R630" i="11"/>
  <c r="Q630" i="11"/>
  <c r="P630" i="11"/>
  <c r="O630" i="11"/>
  <c r="N630" i="11"/>
  <c r="M630" i="11"/>
  <c r="L630" i="11"/>
  <c r="K630" i="11"/>
  <c r="J630" i="11"/>
  <c r="I630" i="11"/>
  <c r="H630" i="11"/>
  <c r="G630" i="11"/>
  <c r="F630" i="11"/>
  <c r="E630" i="11"/>
  <c r="D630" i="11"/>
  <c r="C630" i="11"/>
  <c r="CG629" i="11"/>
  <c r="CF629" i="11"/>
  <c r="CE629" i="11"/>
  <c r="CD629" i="11"/>
  <c r="CC629" i="11"/>
  <c r="CB629" i="11"/>
  <c r="CA629" i="11"/>
  <c r="BZ629" i="11"/>
  <c r="BY629" i="11"/>
  <c r="BX629" i="11"/>
  <c r="BW629" i="11"/>
  <c r="BV629" i="11"/>
  <c r="BU629" i="11"/>
  <c r="BT629" i="11"/>
  <c r="BS629" i="11"/>
  <c r="BR629" i="11"/>
  <c r="BQ629" i="11"/>
  <c r="BP629" i="11"/>
  <c r="BO629" i="11"/>
  <c r="BN629" i="11"/>
  <c r="BM629" i="11"/>
  <c r="BL629" i="11"/>
  <c r="BK629" i="11"/>
  <c r="BJ629" i="11"/>
  <c r="BI629" i="11"/>
  <c r="BH629" i="11"/>
  <c r="BG629" i="11"/>
  <c r="BF629" i="11"/>
  <c r="BE629" i="11"/>
  <c r="BD629" i="11"/>
  <c r="BC629" i="11"/>
  <c r="BB629" i="11"/>
  <c r="BA629" i="11"/>
  <c r="AZ629" i="11"/>
  <c r="AY629" i="11"/>
  <c r="AX629" i="11"/>
  <c r="AW629" i="11"/>
  <c r="AV629" i="11"/>
  <c r="AU629" i="11"/>
  <c r="AT629" i="11"/>
  <c r="AS629" i="11"/>
  <c r="AR629" i="11"/>
  <c r="AQ629" i="11"/>
  <c r="AP629" i="11"/>
  <c r="AO629" i="11"/>
  <c r="AN629" i="11"/>
  <c r="AM629" i="11"/>
  <c r="AL629" i="11"/>
  <c r="AI629" i="11"/>
  <c r="AG629" i="11"/>
  <c r="AE629" i="11"/>
  <c r="AC629" i="11"/>
  <c r="AB629" i="11"/>
  <c r="AA629" i="11"/>
  <c r="Z629" i="11"/>
  <c r="Y629" i="11"/>
  <c r="A629" i="11"/>
  <c r="CG628" i="11"/>
  <c r="CF628" i="11"/>
  <c r="CE628" i="11"/>
  <c r="CD628" i="11"/>
  <c r="CC628" i="11"/>
  <c r="CB628" i="11"/>
  <c r="CA628" i="11"/>
  <c r="BZ628" i="11"/>
  <c r="BY628" i="11"/>
  <c r="BX628" i="11"/>
  <c r="BW628" i="11"/>
  <c r="BV628" i="11"/>
  <c r="BU628" i="11"/>
  <c r="BT628" i="11"/>
  <c r="BS628" i="11"/>
  <c r="BR628" i="11"/>
  <c r="BQ628" i="11"/>
  <c r="BP628" i="11"/>
  <c r="BO628" i="11"/>
  <c r="BN628" i="11"/>
  <c r="BM628" i="11"/>
  <c r="BL628" i="11"/>
  <c r="BK628" i="11"/>
  <c r="BJ628" i="11"/>
  <c r="BI628" i="11"/>
  <c r="BH628" i="11"/>
  <c r="BG628" i="11"/>
  <c r="BF628" i="11"/>
  <c r="BE628" i="11"/>
  <c r="BD628" i="11"/>
  <c r="BC628" i="11"/>
  <c r="BB628" i="11"/>
  <c r="BA628" i="11"/>
  <c r="AZ628" i="11"/>
  <c r="AY628" i="11"/>
  <c r="AX628" i="11"/>
  <c r="AW628" i="11"/>
  <c r="AV628" i="11"/>
  <c r="AU628" i="11"/>
  <c r="AT628" i="11"/>
  <c r="AS628" i="11"/>
  <c r="AR628" i="11"/>
  <c r="AQ628" i="11"/>
  <c r="AP628" i="11"/>
  <c r="AO628" i="11"/>
  <c r="AN628" i="11"/>
  <c r="AM628" i="11"/>
  <c r="AL628" i="11"/>
  <c r="AI628" i="11"/>
  <c r="AG628" i="11"/>
  <c r="AE628" i="11"/>
  <c r="AC628" i="11"/>
  <c r="AB628" i="11"/>
  <c r="AA628" i="11"/>
  <c r="Z628" i="11"/>
  <c r="Y628" i="11"/>
  <c r="A628" i="11"/>
  <c r="CG627" i="11"/>
  <c r="CF627" i="11"/>
  <c r="CE627" i="11"/>
  <c r="CD627" i="11"/>
  <c r="CC627" i="11"/>
  <c r="CB627" i="11"/>
  <c r="CA627" i="11"/>
  <c r="BZ627" i="11"/>
  <c r="BY627" i="11"/>
  <c r="BX627" i="11"/>
  <c r="BW627" i="11"/>
  <c r="BV627" i="11"/>
  <c r="BU627" i="11"/>
  <c r="BT627" i="11"/>
  <c r="BS627" i="11"/>
  <c r="BR627" i="11"/>
  <c r="BQ627" i="11"/>
  <c r="BP627" i="11"/>
  <c r="BO627" i="11"/>
  <c r="BN627" i="11"/>
  <c r="BM627" i="11"/>
  <c r="BL627" i="11"/>
  <c r="BK627" i="11"/>
  <c r="BJ627" i="11"/>
  <c r="BI627" i="11"/>
  <c r="BH627" i="11"/>
  <c r="BG627" i="11"/>
  <c r="BF627" i="11"/>
  <c r="BE627" i="11"/>
  <c r="BD627" i="11"/>
  <c r="BC627" i="11"/>
  <c r="BB627" i="11"/>
  <c r="BA627" i="11"/>
  <c r="AZ627" i="11"/>
  <c r="AY627" i="11"/>
  <c r="AX627" i="11"/>
  <c r="AW627" i="11"/>
  <c r="AV627" i="11"/>
  <c r="AU627" i="11"/>
  <c r="AT627" i="11"/>
  <c r="AS627" i="11"/>
  <c r="AR627" i="11"/>
  <c r="AQ627" i="11"/>
  <c r="AP627" i="11"/>
  <c r="AO627" i="11"/>
  <c r="AN627" i="11"/>
  <c r="AM627" i="11"/>
  <c r="AL627" i="11"/>
  <c r="AI627" i="11"/>
  <c r="AG627" i="11"/>
  <c r="AE627" i="11"/>
  <c r="AC627" i="11"/>
  <c r="AB627" i="11"/>
  <c r="AA627" i="11"/>
  <c r="Z627" i="11"/>
  <c r="Y627" i="11"/>
  <c r="X627" i="11"/>
  <c r="W627" i="11"/>
  <c r="V627" i="11"/>
  <c r="U627" i="11"/>
  <c r="T627" i="11"/>
  <c r="S627" i="11"/>
  <c r="R627" i="11"/>
  <c r="Q627" i="11"/>
  <c r="P627" i="11"/>
  <c r="O627" i="11"/>
  <c r="N627" i="11"/>
  <c r="M627" i="11"/>
  <c r="L627" i="11"/>
  <c r="K627" i="11"/>
  <c r="J627" i="11"/>
  <c r="I627" i="11"/>
  <c r="H627" i="11"/>
  <c r="G627" i="11"/>
  <c r="F627" i="11"/>
  <c r="E627" i="11"/>
  <c r="D627" i="11"/>
  <c r="C627" i="11"/>
  <c r="B627" i="11"/>
  <c r="CG626" i="11"/>
  <c r="CF626" i="11"/>
  <c r="CE626" i="11"/>
  <c r="CD626" i="11"/>
  <c r="CC626" i="11"/>
  <c r="CB626" i="11"/>
  <c r="CA626" i="11"/>
  <c r="BZ626" i="11"/>
  <c r="BY626" i="11"/>
  <c r="BX626" i="11"/>
  <c r="BW626" i="11"/>
  <c r="BV626" i="11"/>
  <c r="BU626" i="11"/>
  <c r="BT626" i="11"/>
  <c r="BS626" i="11"/>
  <c r="BR626" i="11"/>
  <c r="BQ626" i="11"/>
  <c r="BP626" i="11"/>
  <c r="BO626" i="11"/>
  <c r="BN626" i="11"/>
  <c r="BM626" i="11"/>
  <c r="BL626" i="11"/>
  <c r="BK626" i="11"/>
  <c r="BJ626" i="11"/>
  <c r="BI626" i="11"/>
  <c r="BH626" i="11"/>
  <c r="BG626" i="11"/>
  <c r="BF626" i="11"/>
  <c r="BE626" i="11"/>
  <c r="BD626" i="11"/>
  <c r="BC626" i="11"/>
  <c r="BB626" i="11"/>
  <c r="BA626" i="11"/>
  <c r="AZ626" i="11"/>
  <c r="AY626" i="11"/>
  <c r="AX626" i="11"/>
  <c r="AW626" i="11"/>
  <c r="AV626" i="11"/>
  <c r="AU626" i="11"/>
  <c r="AT626" i="11"/>
  <c r="AS626" i="11"/>
  <c r="AR626" i="11"/>
  <c r="AQ626" i="11"/>
  <c r="AP626" i="11"/>
  <c r="AO626" i="11"/>
  <c r="AN626" i="11"/>
  <c r="AM626" i="11"/>
  <c r="AL626" i="11"/>
  <c r="AK626" i="11"/>
  <c r="AJ626" i="11"/>
  <c r="AI626" i="11"/>
  <c r="AH626" i="11"/>
  <c r="AG626" i="11"/>
  <c r="AF626" i="11"/>
  <c r="AE626" i="11"/>
  <c r="AD626" i="11"/>
  <c r="AC626" i="11"/>
  <c r="AB626" i="11"/>
  <c r="AA626" i="11"/>
  <c r="Z626" i="11"/>
  <c r="Y626" i="11"/>
  <c r="V626" i="11"/>
  <c r="U626" i="11"/>
  <c r="T626" i="11"/>
  <c r="S626" i="11"/>
  <c r="R626" i="11"/>
  <c r="Q626" i="11"/>
  <c r="P626" i="11"/>
  <c r="O626" i="11"/>
  <c r="N626" i="11"/>
  <c r="M626" i="11"/>
  <c r="L626" i="11"/>
  <c r="K626" i="11"/>
  <c r="J626" i="11"/>
  <c r="I626" i="11"/>
  <c r="H626" i="11"/>
  <c r="A626" i="11"/>
  <c r="CG625" i="11"/>
  <c r="CF625" i="11"/>
  <c r="CE625" i="11"/>
  <c r="CD625" i="11"/>
  <c r="CC625" i="11"/>
  <c r="CB625" i="11"/>
  <c r="CA625" i="11"/>
  <c r="BZ625" i="11"/>
  <c r="BY625" i="11"/>
  <c r="BX625" i="11"/>
  <c r="BW625" i="11"/>
  <c r="BV625" i="11"/>
  <c r="BU625" i="11"/>
  <c r="BT625" i="11"/>
  <c r="BS625" i="11"/>
  <c r="BR625" i="11"/>
  <c r="BQ625" i="11"/>
  <c r="BP625" i="11"/>
  <c r="BO625" i="11"/>
  <c r="BN625" i="11"/>
  <c r="BM625" i="11"/>
  <c r="BL625" i="11"/>
  <c r="BK625" i="11"/>
  <c r="BJ625" i="11"/>
  <c r="BI625" i="11"/>
  <c r="BH625" i="11"/>
  <c r="BG625" i="11"/>
  <c r="BF625" i="11"/>
  <c r="BE625" i="11"/>
  <c r="BD625" i="11"/>
  <c r="BC625" i="11"/>
  <c r="BB625" i="11"/>
  <c r="BA625" i="11"/>
  <c r="AZ625" i="11"/>
  <c r="AY625" i="11"/>
  <c r="AX625" i="11"/>
  <c r="AW625" i="11"/>
  <c r="AV625" i="11"/>
  <c r="AU625" i="11"/>
  <c r="AT625" i="11"/>
  <c r="AS625" i="11"/>
  <c r="AR625" i="11"/>
  <c r="AQ625" i="11"/>
  <c r="AP625" i="11"/>
  <c r="AO625" i="11"/>
  <c r="AN625" i="11"/>
  <c r="AM625" i="11"/>
  <c r="AL625" i="11"/>
  <c r="AK625" i="11"/>
  <c r="AJ625" i="11"/>
  <c r="AI625" i="11"/>
  <c r="AH625" i="11"/>
  <c r="AG625" i="11"/>
  <c r="AF625" i="11"/>
  <c r="AE625" i="11"/>
  <c r="AD625" i="11"/>
  <c r="AC625" i="11"/>
  <c r="AB625" i="11"/>
  <c r="AA625" i="11"/>
  <c r="Z625" i="11"/>
  <c r="Y625" i="11"/>
  <c r="X625" i="11"/>
  <c r="W625" i="11"/>
  <c r="V625" i="11"/>
  <c r="U625" i="11"/>
  <c r="P625" i="11"/>
  <c r="O625" i="11"/>
  <c r="N625" i="11"/>
  <c r="H625" i="11"/>
  <c r="G625" i="11"/>
  <c r="F625" i="11"/>
  <c r="E625" i="11"/>
  <c r="D625" i="11"/>
  <c r="C625" i="11"/>
  <c r="B625" i="11"/>
  <c r="A625" i="11"/>
  <c r="CG624" i="11"/>
  <c r="CF624" i="11"/>
  <c r="CE624" i="11"/>
  <c r="CD624" i="11"/>
  <c r="CC624" i="11"/>
  <c r="CB624" i="11"/>
  <c r="CA624" i="11"/>
  <c r="BZ624" i="11"/>
  <c r="BY624" i="11"/>
  <c r="BX624" i="11"/>
  <c r="BW624" i="11"/>
  <c r="BV624" i="11"/>
  <c r="BU624" i="11"/>
  <c r="BT624" i="11"/>
  <c r="BS624" i="11"/>
  <c r="BR624" i="11"/>
  <c r="BQ624" i="11"/>
  <c r="BP624" i="11"/>
  <c r="BO624" i="11"/>
  <c r="BN624" i="11"/>
  <c r="BM624" i="11"/>
  <c r="BL624" i="11"/>
  <c r="BK624" i="11"/>
  <c r="BJ624" i="11"/>
  <c r="BI624" i="11"/>
  <c r="BH624" i="11"/>
  <c r="BG624" i="11"/>
  <c r="BF624" i="11"/>
  <c r="BE624" i="11"/>
  <c r="BD624" i="11"/>
  <c r="BC624" i="11"/>
  <c r="BB624" i="11"/>
  <c r="BA624" i="11"/>
  <c r="AZ624" i="11"/>
  <c r="AY624" i="11"/>
  <c r="AX624" i="11"/>
  <c r="AW624" i="11"/>
  <c r="AV624" i="11"/>
  <c r="AU624" i="11"/>
  <c r="AT624" i="11"/>
  <c r="AS624" i="11"/>
  <c r="AR624" i="11"/>
  <c r="AQ624" i="11"/>
  <c r="AP624" i="11"/>
  <c r="AO624" i="11"/>
  <c r="AN624" i="11"/>
  <c r="AM624" i="11"/>
  <c r="AL624" i="11"/>
  <c r="AK624" i="11"/>
  <c r="AJ624" i="11"/>
  <c r="AI624" i="11"/>
  <c r="AH624" i="11"/>
  <c r="AG624" i="11"/>
  <c r="AF624" i="11"/>
  <c r="AE624" i="11"/>
  <c r="AD624" i="11"/>
  <c r="AC624" i="11"/>
  <c r="AB624" i="11"/>
  <c r="AA624" i="11"/>
  <c r="Z624" i="11"/>
  <c r="Y624" i="11"/>
  <c r="X624" i="11"/>
  <c r="W624" i="11"/>
  <c r="V624" i="11"/>
  <c r="U624" i="11"/>
  <c r="T624" i="11"/>
  <c r="S624" i="11"/>
  <c r="R624" i="11"/>
  <c r="Q624" i="11"/>
  <c r="P624" i="11"/>
  <c r="O624" i="11"/>
  <c r="N624" i="11"/>
  <c r="M624" i="11"/>
  <c r="L624" i="11"/>
  <c r="K624" i="11"/>
  <c r="J624" i="11"/>
  <c r="I624" i="11"/>
  <c r="H624" i="11"/>
  <c r="G624" i="11"/>
  <c r="F624" i="11"/>
  <c r="E624" i="11"/>
  <c r="D624" i="11"/>
  <c r="C624" i="11"/>
  <c r="B624" i="11"/>
  <c r="A624" i="11"/>
  <c r="CG623" i="11"/>
  <c r="CF623" i="11"/>
  <c r="CE623" i="11"/>
  <c r="CD623" i="11"/>
  <c r="CC623" i="11"/>
  <c r="CB623" i="11"/>
  <c r="CA623" i="11"/>
  <c r="BZ623" i="11"/>
  <c r="BY623" i="11"/>
  <c r="BX623" i="11"/>
  <c r="BW623" i="11"/>
  <c r="BV623" i="11"/>
  <c r="BU623" i="11"/>
  <c r="BT623" i="11"/>
  <c r="BS623" i="11"/>
  <c r="BR623" i="11"/>
  <c r="BQ623" i="11"/>
  <c r="BP623" i="11"/>
  <c r="BO623" i="11"/>
  <c r="BN623" i="11"/>
  <c r="BM623" i="11"/>
  <c r="BL623" i="11"/>
  <c r="BK623" i="11"/>
  <c r="BJ623" i="11"/>
  <c r="BI623" i="11"/>
  <c r="BH623" i="11"/>
  <c r="BG623" i="11"/>
  <c r="BF623" i="11"/>
  <c r="BE623" i="11"/>
  <c r="BD623" i="11"/>
  <c r="BC623" i="11"/>
  <c r="BB623" i="11"/>
  <c r="BA623" i="11"/>
  <c r="AZ623" i="11"/>
  <c r="AY623" i="11"/>
  <c r="AX623" i="11"/>
  <c r="AW623" i="11"/>
  <c r="AV623" i="11"/>
  <c r="AU623" i="11"/>
  <c r="AT623" i="11"/>
  <c r="AS623" i="11"/>
  <c r="AR623" i="11"/>
  <c r="AQ623" i="11"/>
  <c r="AP623" i="11"/>
  <c r="AO623" i="11"/>
  <c r="AN623" i="11"/>
  <c r="AM623" i="11"/>
  <c r="AL623" i="11"/>
  <c r="AK623" i="11"/>
  <c r="AJ623" i="11"/>
  <c r="AI623" i="11"/>
  <c r="AH623" i="11"/>
  <c r="AG623" i="11"/>
  <c r="AF623" i="11"/>
  <c r="AE623" i="11"/>
  <c r="AD623" i="11"/>
  <c r="AC623" i="11"/>
  <c r="AB623" i="11"/>
  <c r="AA623" i="11"/>
  <c r="Z623" i="11"/>
  <c r="Y623" i="11"/>
  <c r="X623" i="11"/>
  <c r="V623" i="11"/>
  <c r="U623" i="11"/>
  <c r="T623" i="11"/>
  <c r="S623" i="11"/>
  <c r="R623" i="11"/>
  <c r="Q623" i="11"/>
  <c r="P623" i="11"/>
  <c r="O623" i="11"/>
  <c r="N623" i="11"/>
  <c r="J623" i="11"/>
  <c r="I623" i="11"/>
  <c r="H623" i="11"/>
  <c r="G623" i="11"/>
  <c r="F623" i="11"/>
  <c r="E623" i="11"/>
  <c r="D623" i="11"/>
  <c r="C623" i="11"/>
  <c r="B623" i="11"/>
  <c r="A623" i="11"/>
  <c r="CG622" i="11"/>
  <c r="CF622" i="11"/>
  <c r="CE622" i="11"/>
  <c r="CD622" i="11"/>
  <c r="CC622" i="11"/>
  <c r="CB622" i="11"/>
  <c r="CA622" i="11"/>
  <c r="BZ622" i="11"/>
  <c r="BY622" i="11"/>
  <c r="BX622" i="11"/>
  <c r="BW622" i="11"/>
  <c r="BV622" i="11"/>
  <c r="BU622" i="11"/>
  <c r="BT622" i="11"/>
  <c r="BS622" i="11"/>
  <c r="BR622" i="11"/>
  <c r="BQ622" i="11"/>
  <c r="BP622" i="11"/>
  <c r="BO622" i="11"/>
  <c r="BN622" i="11"/>
  <c r="BM622" i="11"/>
  <c r="BL622" i="11"/>
  <c r="BK622" i="11"/>
  <c r="BJ622" i="11"/>
  <c r="BI622" i="11"/>
  <c r="BH622" i="11"/>
  <c r="BG622" i="11"/>
  <c r="BF622" i="11"/>
  <c r="BE622" i="11"/>
  <c r="BD622" i="11"/>
  <c r="BC622" i="11"/>
  <c r="BB622" i="11"/>
  <c r="BA622" i="11"/>
  <c r="AZ622" i="11"/>
  <c r="AY622" i="11"/>
  <c r="AX622" i="11"/>
  <c r="AW622" i="11"/>
  <c r="AV622" i="11"/>
  <c r="AU622" i="11"/>
  <c r="AT622" i="11"/>
  <c r="AS622" i="11"/>
  <c r="AR622" i="11"/>
  <c r="AQ622" i="11"/>
  <c r="AP622" i="11"/>
  <c r="AO622" i="11"/>
  <c r="AN622" i="11"/>
  <c r="AL622" i="11"/>
  <c r="AI622" i="11"/>
  <c r="AG622" i="11"/>
  <c r="AE622" i="11"/>
  <c r="AC622" i="11"/>
  <c r="AB622" i="11"/>
  <c r="AA622" i="11"/>
  <c r="Z622" i="11"/>
  <c r="Y622" i="11"/>
  <c r="A622" i="11"/>
  <c r="CG621" i="11"/>
  <c r="CF621" i="11"/>
  <c r="CE621" i="11"/>
  <c r="CD621" i="11"/>
  <c r="CC621" i="11"/>
  <c r="CB621" i="11"/>
  <c r="CA621" i="11"/>
  <c r="BZ621" i="11"/>
  <c r="BY621" i="11"/>
  <c r="BX621" i="11"/>
  <c r="BW621" i="11"/>
  <c r="BV621" i="11"/>
  <c r="BU621" i="11"/>
  <c r="BT621" i="11"/>
  <c r="BS621" i="11"/>
  <c r="BR621" i="11"/>
  <c r="BQ621" i="11"/>
  <c r="BP621" i="11"/>
  <c r="BO621" i="11"/>
  <c r="BN621" i="11"/>
  <c r="BM621" i="11"/>
  <c r="BL621" i="11"/>
  <c r="BK621" i="11"/>
  <c r="BJ621" i="11"/>
  <c r="BI621" i="11"/>
  <c r="BH621" i="11"/>
  <c r="BG621" i="11"/>
  <c r="BF621" i="11"/>
  <c r="BE621" i="11"/>
  <c r="BD621" i="11"/>
  <c r="BC621" i="11"/>
  <c r="BB621" i="11"/>
  <c r="BA621" i="11"/>
  <c r="AZ621" i="11"/>
  <c r="AY621" i="11"/>
  <c r="AX621" i="11"/>
  <c r="AW621" i="11"/>
  <c r="AV621" i="11"/>
  <c r="AU621" i="11"/>
  <c r="AT621" i="11"/>
  <c r="AS621" i="11"/>
  <c r="AR621" i="11"/>
  <c r="AQ621" i="11"/>
  <c r="AP621" i="11"/>
  <c r="AO621" i="11"/>
  <c r="AN621" i="11"/>
  <c r="AL621" i="11"/>
  <c r="AI621" i="11"/>
  <c r="AG621" i="11"/>
  <c r="AE621" i="11"/>
  <c r="AC621" i="11"/>
  <c r="AB621" i="11"/>
  <c r="AA621" i="11"/>
  <c r="Z621" i="11"/>
  <c r="Y621" i="11"/>
  <c r="A621" i="11"/>
  <c r="CG620" i="11"/>
  <c r="CF620" i="11"/>
  <c r="CE620" i="11"/>
  <c r="CD620" i="11"/>
  <c r="CC620" i="11"/>
  <c r="CB620" i="11"/>
  <c r="CA620" i="11"/>
  <c r="BZ620" i="11"/>
  <c r="BY620" i="11"/>
  <c r="BX620" i="11"/>
  <c r="BW620" i="11"/>
  <c r="BV620" i="11"/>
  <c r="BU620" i="11"/>
  <c r="BT620" i="11"/>
  <c r="BS620" i="11"/>
  <c r="BR620" i="11"/>
  <c r="BQ620" i="11"/>
  <c r="BP620" i="11"/>
  <c r="BO620" i="11"/>
  <c r="BN620" i="11"/>
  <c r="BM620" i="11"/>
  <c r="BL620" i="11"/>
  <c r="BK620" i="11"/>
  <c r="BJ620" i="11"/>
  <c r="BI620" i="11"/>
  <c r="BH620" i="11"/>
  <c r="BG620" i="11"/>
  <c r="BF620" i="11"/>
  <c r="BE620" i="11"/>
  <c r="BD620" i="11"/>
  <c r="BC620" i="11"/>
  <c r="BB620" i="11"/>
  <c r="BA620" i="11"/>
  <c r="AZ620" i="11"/>
  <c r="AY620" i="11"/>
  <c r="AX620" i="11"/>
  <c r="AW620" i="11"/>
  <c r="AV620" i="11"/>
  <c r="AU620" i="11"/>
  <c r="AT620" i="11"/>
  <c r="AS620" i="11"/>
  <c r="AR620" i="11"/>
  <c r="AQ620" i="11"/>
  <c r="AP620" i="11"/>
  <c r="AO620" i="11"/>
  <c r="AN620" i="11"/>
  <c r="AL620" i="11"/>
  <c r="AI620" i="11"/>
  <c r="AG620" i="11"/>
  <c r="AE620" i="11"/>
  <c r="AC620" i="11"/>
  <c r="AB620" i="11"/>
  <c r="AA620" i="11"/>
  <c r="Z620" i="11"/>
  <c r="Y620" i="11"/>
  <c r="A620" i="11"/>
  <c r="CG619" i="11"/>
  <c r="CF619" i="11"/>
  <c r="CE619" i="11"/>
  <c r="CD619" i="11"/>
  <c r="CC619" i="11"/>
  <c r="CB619" i="11"/>
  <c r="CA619" i="11"/>
  <c r="BZ619" i="11"/>
  <c r="BY619" i="11"/>
  <c r="BX619" i="11"/>
  <c r="BW619" i="11"/>
  <c r="BV619" i="11"/>
  <c r="BU619" i="11"/>
  <c r="BT619" i="11"/>
  <c r="BS619" i="11"/>
  <c r="BR619" i="11"/>
  <c r="BQ619" i="11"/>
  <c r="BP619" i="11"/>
  <c r="BO619" i="11"/>
  <c r="BN619" i="11"/>
  <c r="BM619" i="11"/>
  <c r="BL619" i="11"/>
  <c r="BK619" i="11"/>
  <c r="BJ619" i="11"/>
  <c r="BI619" i="11"/>
  <c r="BH619" i="11"/>
  <c r="BG619" i="11"/>
  <c r="BF619" i="11"/>
  <c r="BE619" i="11"/>
  <c r="BD619" i="11"/>
  <c r="BC619" i="11"/>
  <c r="BB619" i="11"/>
  <c r="BA619" i="11"/>
  <c r="AZ619" i="11"/>
  <c r="AY619" i="11"/>
  <c r="AX619" i="11"/>
  <c r="AW619" i="11"/>
  <c r="AV619" i="11"/>
  <c r="AU619" i="11"/>
  <c r="AT619" i="11"/>
  <c r="AS619" i="11"/>
  <c r="AR619" i="11"/>
  <c r="AQ619" i="11"/>
  <c r="AP619" i="11"/>
  <c r="AO619" i="11"/>
  <c r="AN619" i="11"/>
  <c r="AL619" i="11"/>
  <c r="AI619" i="11"/>
  <c r="AG619" i="11"/>
  <c r="AE619" i="11"/>
  <c r="AC619" i="11"/>
  <c r="AB619" i="11"/>
  <c r="AA619" i="11"/>
  <c r="Z619" i="11"/>
  <c r="Y619" i="11"/>
  <c r="A619" i="11"/>
  <c r="CG618" i="11"/>
  <c r="CF618" i="11"/>
  <c r="CE618" i="11"/>
  <c r="CD618" i="11"/>
  <c r="CC618" i="11"/>
  <c r="CB618" i="11"/>
  <c r="CA618" i="11"/>
  <c r="BZ618" i="11"/>
  <c r="BY618" i="11"/>
  <c r="BX618" i="11"/>
  <c r="BW618" i="11"/>
  <c r="BV618" i="11"/>
  <c r="BU618" i="11"/>
  <c r="BT618" i="11"/>
  <c r="BS618" i="11"/>
  <c r="BR618" i="11"/>
  <c r="BQ618" i="11"/>
  <c r="BP618" i="11"/>
  <c r="BO618" i="11"/>
  <c r="BN618" i="11"/>
  <c r="BM618" i="11"/>
  <c r="BL618" i="11"/>
  <c r="BK618" i="11"/>
  <c r="BJ618" i="11"/>
  <c r="BI618" i="11"/>
  <c r="BH618" i="11"/>
  <c r="BG618" i="11"/>
  <c r="BF618" i="11"/>
  <c r="BE618" i="11"/>
  <c r="BD618" i="11"/>
  <c r="BC618" i="11"/>
  <c r="BB618" i="11"/>
  <c r="BA618" i="11"/>
  <c r="AZ618" i="11"/>
  <c r="AY618" i="11"/>
  <c r="AX618" i="11"/>
  <c r="AW618" i="11"/>
  <c r="AV618" i="11"/>
  <c r="AU618" i="11"/>
  <c r="AT618" i="11"/>
  <c r="AS618" i="11"/>
  <c r="AR618" i="11"/>
  <c r="AQ618" i="11"/>
  <c r="AP618" i="11"/>
  <c r="AO618" i="11"/>
  <c r="AN618" i="11"/>
  <c r="AL618" i="11"/>
  <c r="AI618" i="11"/>
  <c r="AG618" i="11"/>
  <c r="AE618" i="11"/>
  <c r="AC618" i="11"/>
  <c r="AB618" i="11"/>
  <c r="AA618" i="11"/>
  <c r="Z618" i="11"/>
  <c r="Y618" i="11"/>
  <c r="A618" i="11"/>
  <c r="CG617" i="11"/>
  <c r="CF617" i="11"/>
  <c r="CE617" i="11"/>
  <c r="CD617" i="11"/>
  <c r="CC617" i="11"/>
  <c r="CB617" i="11"/>
  <c r="CA617" i="11"/>
  <c r="BZ617" i="11"/>
  <c r="BY617" i="11"/>
  <c r="BX617" i="11"/>
  <c r="BW617" i="11"/>
  <c r="BV617" i="11"/>
  <c r="BU617" i="11"/>
  <c r="BT617" i="11"/>
  <c r="BS617" i="11"/>
  <c r="BR617" i="11"/>
  <c r="BQ617" i="11"/>
  <c r="BP617" i="11"/>
  <c r="BO617" i="11"/>
  <c r="BN617" i="11"/>
  <c r="BM617" i="11"/>
  <c r="BL617" i="11"/>
  <c r="BK617" i="11"/>
  <c r="BJ617" i="11"/>
  <c r="BI617" i="11"/>
  <c r="BH617" i="11"/>
  <c r="BG617" i="11"/>
  <c r="BF617" i="11"/>
  <c r="BE617" i="11"/>
  <c r="BD617" i="11"/>
  <c r="BC617" i="11"/>
  <c r="BB617" i="11"/>
  <c r="BA617" i="11"/>
  <c r="AZ617" i="11"/>
  <c r="AY617" i="11"/>
  <c r="AX617" i="11"/>
  <c r="AW617" i="11"/>
  <c r="AV617" i="11"/>
  <c r="AU617" i="11"/>
  <c r="AT617" i="11"/>
  <c r="AS617" i="11"/>
  <c r="AR617" i="11"/>
  <c r="AQ617" i="11"/>
  <c r="AP617" i="11"/>
  <c r="AO617" i="11"/>
  <c r="AN617" i="11"/>
  <c r="AL617" i="11"/>
  <c r="AI617" i="11"/>
  <c r="AG617" i="11"/>
  <c r="AE617" i="11"/>
  <c r="AC617" i="11"/>
  <c r="AB617" i="11"/>
  <c r="AA617" i="11"/>
  <c r="Z617" i="11"/>
  <c r="Y617" i="11"/>
  <c r="A617" i="11"/>
  <c r="CG616" i="11"/>
  <c r="CF616" i="11"/>
  <c r="CE616" i="11"/>
  <c r="CD616" i="11"/>
  <c r="CC616" i="11"/>
  <c r="CB616" i="11"/>
  <c r="CA616" i="11"/>
  <c r="BZ616" i="11"/>
  <c r="BY616" i="11"/>
  <c r="BX616" i="11"/>
  <c r="BW616" i="11"/>
  <c r="BV616" i="11"/>
  <c r="BU616" i="11"/>
  <c r="BT616" i="11"/>
  <c r="BS616" i="11"/>
  <c r="BR616" i="11"/>
  <c r="BQ616" i="11"/>
  <c r="BP616" i="11"/>
  <c r="BO616" i="11"/>
  <c r="BN616" i="11"/>
  <c r="BM616" i="11"/>
  <c r="BL616" i="11"/>
  <c r="BK616" i="11"/>
  <c r="BJ616" i="11"/>
  <c r="BI616" i="11"/>
  <c r="BH616" i="11"/>
  <c r="BG616" i="11"/>
  <c r="BF616" i="11"/>
  <c r="BE616" i="11"/>
  <c r="BD616" i="11"/>
  <c r="BC616" i="11"/>
  <c r="BB616" i="11"/>
  <c r="BA616" i="11"/>
  <c r="AZ616" i="11"/>
  <c r="AY616" i="11"/>
  <c r="AX616" i="11"/>
  <c r="AW616" i="11"/>
  <c r="AV616" i="11"/>
  <c r="AU616" i="11"/>
  <c r="AT616" i="11"/>
  <c r="AS616" i="11"/>
  <c r="AR616" i="11"/>
  <c r="AQ616" i="11"/>
  <c r="AP616" i="11"/>
  <c r="AO616" i="11"/>
  <c r="AN616" i="11"/>
  <c r="AL616" i="11"/>
  <c r="AI616" i="11"/>
  <c r="AG616" i="11"/>
  <c r="AE616" i="11"/>
  <c r="AC616" i="11"/>
  <c r="AB616" i="11"/>
  <c r="AA616" i="11"/>
  <c r="Z616" i="11"/>
  <c r="Y616" i="11"/>
  <c r="A616" i="11"/>
  <c r="CG615" i="11"/>
  <c r="CF615" i="11"/>
  <c r="CE615" i="11"/>
  <c r="CD615" i="11"/>
  <c r="CC615" i="11"/>
  <c r="CB615" i="11"/>
  <c r="CA615" i="11"/>
  <c r="BZ615" i="11"/>
  <c r="BY615" i="11"/>
  <c r="BX615" i="11"/>
  <c r="BW615" i="11"/>
  <c r="BV615" i="11"/>
  <c r="BU615" i="11"/>
  <c r="BT615" i="11"/>
  <c r="BS615" i="11"/>
  <c r="BR615" i="11"/>
  <c r="BQ615" i="11"/>
  <c r="BP615" i="11"/>
  <c r="BO615" i="11"/>
  <c r="BN615" i="11"/>
  <c r="BM615" i="11"/>
  <c r="BL615" i="11"/>
  <c r="BK615" i="11"/>
  <c r="BJ615" i="11"/>
  <c r="BI615" i="11"/>
  <c r="BH615" i="11"/>
  <c r="BG615" i="11"/>
  <c r="BF615" i="11"/>
  <c r="BE615" i="11"/>
  <c r="BD615" i="11"/>
  <c r="BC615" i="11"/>
  <c r="BB615" i="11"/>
  <c r="BA615" i="11"/>
  <c r="AZ615" i="11"/>
  <c r="AY615" i="11"/>
  <c r="AX615" i="11"/>
  <c r="AW615" i="11"/>
  <c r="AV615" i="11"/>
  <c r="AU615" i="11"/>
  <c r="AT615" i="11"/>
  <c r="AS615" i="11"/>
  <c r="AR615" i="11"/>
  <c r="AQ615" i="11"/>
  <c r="AP615" i="11"/>
  <c r="AO615" i="11"/>
  <c r="AN615" i="11"/>
  <c r="AL615" i="11"/>
  <c r="AI615" i="11"/>
  <c r="AG615" i="11"/>
  <c r="AE615" i="11"/>
  <c r="AC615" i="11"/>
  <c r="AB615" i="11"/>
  <c r="AA615" i="11"/>
  <c r="Z615" i="11"/>
  <c r="Y615" i="11"/>
  <c r="A615" i="11"/>
  <c r="CG614" i="11"/>
  <c r="CF614" i="11"/>
  <c r="CE614" i="11"/>
  <c r="CD614" i="11"/>
  <c r="CC614" i="11"/>
  <c r="CB614" i="11"/>
  <c r="CA614" i="11"/>
  <c r="BZ614" i="11"/>
  <c r="BY614" i="11"/>
  <c r="BX614" i="11"/>
  <c r="BW614" i="11"/>
  <c r="BV614" i="11"/>
  <c r="BU614" i="11"/>
  <c r="BT614" i="11"/>
  <c r="BS614" i="11"/>
  <c r="BR614" i="11"/>
  <c r="BQ614" i="11"/>
  <c r="BP614" i="11"/>
  <c r="BO614" i="11"/>
  <c r="BN614" i="11"/>
  <c r="BM614" i="11"/>
  <c r="BL614" i="11"/>
  <c r="BK614" i="11"/>
  <c r="BJ614" i="11"/>
  <c r="BI614" i="11"/>
  <c r="BH614" i="11"/>
  <c r="BG614" i="11"/>
  <c r="BF614" i="11"/>
  <c r="BE614" i="11"/>
  <c r="BD614" i="11"/>
  <c r="BC614" i="11"/>
  <c r="BB614" i="11"/>
  <c r="BA614" i="11"/>
  <c r="AZ614" i="11"/>
  <c r="AY614" i="11"/>
  <c r="AX614" i="11"/>
  <c r="AW614" i="11"/>
  <c r="AV614" i="11"/>
  <c r="AU614" i="11"/>
  <c r="AT614" i="11"/>
  <c r="AS614" i="11"/>
  <c r="AR614" i="11"/>
  <c r="AQ614" i="11"/>
  <c r="AP614" i="11"/>
  <c r="AO614" i="11"/>
  <c r="AN614" i="11"/>
  <c r="AL614" i="11"/>
  <c r="AI614" i="11"/>
  <c r="AG614" i="11"/>
  <c r="AE614" i="11"/>
  <c r="AC614" i="11"/>
  <c r="AB614" i="11"/>
  <c r="AA614" i="11"/>
  <c r="Z614" i="11"/>
  <c r="Y614" i="11"/>
  <c r="A614" i="11"/>
  <c r="CG613" i="11"/>
  <c r="CF613" i="11"/>
  <c r="CE613" i="11"/>
  <c r="CD613" i="11"/>
  <c r="CC613" i="11"/>
  <c r="CB613" i="11"/>
  <c r="CA613" i="11"/>
  <c r="BZ613" i="11"/>
  <c r="BY613" i="11"/>
  <c r="BX613" i="11"/>
  <c r="BW613" i="11"/>
  <c r="BV613" i="11"/>
  <c r="BU613" i="11"/>
  <c r="BT613" i="11"/>
  <c r="BS613" i="11"/>
  <c r="BR613" i="11"/>
  <c r="BQ613" i="11"/>
  <c r="BP613" i="11"/>
  <c r="BO613" i="11"/>
  <c r="BN613" i="11"/>
  <c r="BM613" i="11"/>
  <c r="BL613" i="11"/>
  <c r="BK613" i="11"/>
  <c r="BJ613" i="11"/>
  <c r="BI613" i="11"/>
  <c r="BH613" i="11"/>
  <c r="BG613" i="11"/>
  <c r="BF613" i="11"/>
  <c r="BE613" i="11"/>
  <c r="BD613" i="11"/>
  <c r="BC613" i="11"/>
  <c r="BB613" i="11"/>
  <c r="BA613" i="11"/>
  <c r="AZ613" i="11"/>
  <c r="AY613" i="11"/>
  <c r="AX613" i="11"/>
  <c r="AW613" i="11"/>
  <c r="AV613" i="11"/>
  <c r="AU613" i="11"/>
  <c r="AT613" i="11"/>
  <c r="AS613" i="11"/>
  <c r="AR613" i="11"/>
  <c r="AQ613" i="11"/>
  <c r="AP613" i="11"/>
  <c r="AO613" i="11"/>
  <c r="AN613" i="11"/>
  <c r="AL613" i="11"/>
  <c r="AI613" i="11"/>
  <c r="AG613" i="11"/>
  <c r="AE613" i="11"/>
  <c r="AC613" i="11"/>
  <c r="AB613" i="11"/>
  <c r="AA613" i="11"/>
  <c r="Z613" i="11"/>
  <c r="Y613" i="11"/>
  <c r="A613" i="11"/>
  <c r="CG612" i="11"/>
  <c r="CF612" i="11"/>
  <c r="CE612" i="11"/>
  <c r="CD612" i="11"/>
  <c r="CC612" i="11"/>
  <c r="CB612" i="11"/>
  <c r="CA612" i="11"/>
  <c r="BZ612" i="11"/>
  <c r="BY612" i="11"/>
  <c r="BX612" i="11"/>
  <c r="BW612" i="11"/>
  <c r="BV612" i="11"/>
  <c r="BU612" i="11"/>
  <c r="BT612" i="11"/>
  <c r="BS612" i="11"/>
  <c r="BR612" i="11"/>
  <c r="BQ612" i="11"/>
  <c r="BP612" i="11"/>
  <c r="BO612" i="11"/>
  <c r="BN612" i="11"/>
  <c r="BM612" i="11"/>
  <c r="BL612" i="11"/>
  <c r="BK612" i="11"/>
  <c r="BJ612" i="11"/>
  <c r="BI612" i="11"/>
  <c r="BH612" i="11"/>
  <c r="BG612" i="11"/>
  <c r="BF612" i="11"/>
  <c r="BE612" i="11"/>
  <c r="BD612" i="11"/>
  <c r="BC612" i="11"/>
  <c r="BB612" i="11"/>
  <c r="BA612" i="11"/>
  <c r="AZ612" i="11"/>
  <c r="AY612" i="11"/>
  <c r="AX612" i="11"/>
  <c r="AW612" i="11"/>
  <c r="AV612" i="11"/>
  <c r="AU612" i="11"/>
  <c r="AT612" i="11"/>
  <c r="AS612" i="11"/>
  <c r="AR612" i="11"/>
  <c r="AQ612" i="11"/>
  <c r="AP612" i="11"/>
  <c r="AO612" i="11"/>
  <c r="AN612" i="11"/>
  <c r="AL612" i="11"/>
  <c r="AI612" i="11"/>
  <c r="AG612" i="11"/>
  <c r="AE612" i="11"/>
  <c r="AC612" i="11"/>
  <c r="AB612" i="11"/>
  <c r="AA612" i="11"/>
  <c r="Z612" i="11"/>
  <c r="Y612" i="11"/>
  <c r="A612" i="11"/>
  <c r="CG611" i="11"/>
  <c r="CF611" i="11"/>
  <c r="CE611" i="11"/>
  <c r="CD611" i="11"/>
  <c r="CC611" i="11"/>
  <c r="CB611" i="11"/>
  <c r="CA611" i="11"/>
  <c r="BZ611" i="11"/>
  <c r="BY611" i="11"/>
  <c r="BX611" i="11"/>
  <c r="BW611" i="11"/>
  <c r="BV611" i="11"/>
  <c r="BU611" i="11"/>
  <c r="BT611" i="11"/>
  <c r="BS611" i="11"/>
  <c r="BR611" i="11"/>
  <c r="BQ611" i="11"/>
  <c r="BP611" i="11"/>
  <c r="BO611" i="11"/>
  <c r="BN611" i="11"/>
  <c r="BM611" i="11"/>
  <c r="BL611" i="11"/>
  <c r="BK611" i="11"/>
  <c r="BJ611" i="11"/>
  <c r="BI611" i="11"/>
  <c r="BH611" i="11"/>
  <c r="BG611" i="11"/>
  <c r="BF611" i="11"/>
  <c r="BE611" i="11"/>
  <c r="BD611" i="11"/>
  <c r="BC611" i="11"/>
  <c r="BB611" i="11"/>
  <c r="BA611" i="11"/>
  <c r="AZ611" i="11"/>
  <c r="AY611" i="11"/>
  <c r="AX611" i="11"/>
  <c r="AW611" i="11"/>
  <c r="AV611" i="11"/>
  <c r="AU611" i="11"/>
  <c r="AT611" i="11"/>
  <c r="AS611" i="11"/>
  <c r="AR611" i="11"/>
  <c r="AQ611" i="11"/>
  <c r="AP611" i="11"/>
  <c r="AO611" i="11"/>
  <c r="AN611" i="11"/>
  <c r="AL611" i="11"/>
  <c r="AI611" i="11"/>
  <c r="AG611" i="11"/>
  <c r="AE611" i="11"/>
  <c r="AC611" i="11"/>
  <c r="AB611" i="11"/>
  <c r="AA611" i="11"/>
  <c r="Z611" i="11"/>
  <c r="Y611" i="11"/>
  <c r="A611" i="11"/>
  <c r="CG610" i="11"/>
  <c r="CF610" i="11"/>
  <c r="CE610" i="11"/>
  <c r="CD610" i="11"/>
  <c r="CC610" i="11"/>
  <c r="CB610" i="11"/>
  <c r="CA610" i="11"/>
  <c r="BZ610" i="11"/>
  <c r="BY610" i="11"/>
  <c r="BX610" i="11"/>
  <c r="BW610" i="11"/>
  <c r="BV610" i="11"/>
  <c r="BU610" i="11"/>
  <c r="BT610" i="11"/>
  <c r="BS610" i="11"/>
  <c r="BR610" i="11"/>
  <c r="BQ610" i="11"/>
  <c r="BP610" i="11"/>
  <c r="BO610" i="11"/>
  <c r="BN610" i="11"/>
  <c r="BM610" i="11"/>
  <c r="BL610" i="11"/>
  <c r="BK610" i="11"/>
  <c r="BJ610" i="11"/>
  <c r="BI610" i="11"/>
  <c r="BH610" i="11"/>
  <c r="BG610" i="11"/>
  <c r="BF610" i="11"/>
  <c r="BE610" i="11"/>
  <c r="BD610" i="11"/>
  <c r="BC610" i="11"/>
  <c r="BB610" i="11"/>
  <c r="BA610" i="11"/>
  <c r="AZ610" i="11"/>
  <c r="AY610" i="11"/>
  <c r="AX610" i="11"/>
  <c r="AW610" i="11"/>
  <c r="AV610" i="11"/>
  <c r="AU610" i="11"/>
  <c r="AT610" i="11"/>
  <c r="AS610" i="11"/>
  <c r="AR610" i="11"/>
  <c r="AQ610" i="11"/>
  <c r="AP610" i="11"/>
  <c r="AO610" i="11"/>
  <c r="AN610" i="11"/>
  <c r="AL610" i="11"/>
  <c r="AI610" i="11"/>
  <c r="AG610" i="11"/>
  <c r="AE610" i="11"/>
  <c r="AC610" i="11"/>
  <c r="AB610" i="11"/>
  <c r="AA610" i="11"/>
  <c r="Z610" i="11"/>
  <c r="Y610" i="11"/>
  <c r="A610" i="11"/>
  <c r="CG609" i="11"/>
  <c r="CF609" i="11"/>
  <c r="CE609" i="11"/>
  <c r="CD609" i="11"/>
  <c r="CC609" i="11"/>
  <c r="CB609" i="11"/>
  <c r="CA609" i="11"/>
  <c r="BZ609" i="11"/>
  <c r="BY609" i="11"/>
  <c r="BX609" i="11"/>
  <c r="BW609" i="11"/>
  <c r="BV609" i="11"/>
  <c r="BU609" i="11"/>
  <c r="BT609" i="11"/>
  <c r="BS609" i="11"/>
  <c r="BR609" i="11"/>
  <c r="BQ609" i="11"/>
  <c r="BP609" i="11"/>
  <c r="BO609" i="11"/>
  <c r="BN609" i="11"/>
  <c r="BM609" i="11"/>
  <c r="BL609" i="11"/>
  <c r="BK609" i="11"/>
  <c r="BJ609" i="11"/>
  <c r="BI609" i="11"/>
  <c r="BH609" i="11"/>
  <c r="BG609" i="11"/>
  <c r="BF609" i="11"/>
  <c r="BE609" i="11"/>
  <c r="BD609" i="11"/>
  <c r="BC609" i="11"/>
  <c r="BB609" i="11"/>
  <c r="BA609" i="11"/>
  <c r="AZ609" i="11"/>
  <c r="AY609" i="11"/>
  <c r="AX609" i="11"/>
  <c r="AW609" i="11"/>
  <c r="AV609" i="11"/>
  <c r="AU609" i="11"/>
  <c r="AT609" i="11"/>
  <c r="AS609" i="11"/>
  <c r="AR609" i="11"/>
  <c r="AQ609" i="11"/>
  <c r="AP609" i="11"/>
  <c r="AO609" i="11"/>
  <c r="AN609" i="11"/>
  <c r="AL609" i="11"/>
  <c r="AI609" i="11"/>
  <c r="AG609" i="11"/>
  <c r="AE609" i="11"/>
  <c r="AC609" i="11"/>
  <c r="AB609" i="11"/>
  <c r="AA609" i="11"/>
  <c r="Z609" i="11"/>
  <c r="Y609" i="11"/>
  <c r="A609" i="11"/>
  <c r="CG608" i="11"/>
  <c r="CF608" i="11"/>
  <c r="CE608" i="11"/>
  <c r="CD608" i="11"/>
  <c r="CC608" i="11"/>
  <c r="CB608" i="11"/>
  <c r="CA608" i="11"/>
  <c r="BZ608" i="11"/>
  <c r="BY608" i="11"/>
  <c r="BX608" i="11"/>
  <c r="BW608" i="11"/>
  <c r="BV608" i="11"/>
  <c r="BU608" i="11"/>
  <c r="BT608" i="11"/>
  <c r="BS608" i="11"/>
  <c r="BR608" i="11"/>
  <c r="BQ608" i="11"/>
  <c r="BP608" i="11"/>
  <c r="BO608" i="11"/>
  <c r="BN608" i="11"/>
  <c r="BM608" i="11"/>
  <c r="BL608" i="11"/>
  <c r="BK608" i="11"/>
  <c r="BJ608" i="11"/>
  <c r="BI608" i="11"/>
  <c r="BH608" i="11"/>
  <c r="BG608" i="11"/>
  <c r="BF608" i="11"/>
  <c r="BE608" i="11"/>
  <c r="BD608" i="11"/>
  <c r="BC608" i="11"/>
  <c r="BB608" i="11"/>
  <c r="BA608" i="11"/>
  <c r="AZ608" i="11"/>
  <c r="AY608" i="11"/>
  <c r="AX608" i="11"/>
  <c r="AW608" i="11"/>
  <c r="AV608" i="11"/>
  <c r="AU608" i="11"/>
  <c r="AT608" i="11"/>
  <c r="AS608" i="11"/>
  <c r="AR608" i="11"/>
  <c r="AQ608" i="11"/>
  <c r="AP608" i="11"/>
  <c r="AO608" i="11"/>
  <c r="AN608" i="11"/>
  <c r="AL608" i="11"/>
  <c r="AI608" i="11"/>
  <c r="AG608" i="11"/>
  <c r="AE608" i="11"/>
  <c r="AC608" i="11"/>
  <c r="AB608" i="11"/>
  <c r="AA608" i="11"/>
  <c r="Z608" i="11"/>
  <c r="Y608" i="11"/>
  <c r="A608" i="11"/>
  <c r="CG607" i="11"/>
  <c r="CF607" i="11"/>
  <c r="CE607" i="11"/>
  <c r="CD607" i="11"/>
  <c r="CC607" i="11"/>
  <c r="CB607" i="11"/>
  <c r="CA607" i="11"/>
  <c r="BZ607" i="11"/>
  <c r="BY607" i="11"/>
  <c r="BX607" i="11"/>
  <c r="BW607" i="11"/>
  <c r="BV607" i="11"/>
  <c r="BU607" i="11"/>
  <c r="BT607" i="11"/>
  <c r="BS607" i="11"/>
  <c r="BR607" i="11"/>
  <c r="BQ607" i="11"/>
  <c r="BP607" i="11"/>
  <c r="BO607" i="11"/>
  <c r="BN607" i="11"/>
  <c r="BM607" i="11"/>
  <c r="BL607" i="11"/>
  <c r="BK607" i="11"/>
  <c r="BJ607" i="11"/>
  <c r="BI607" i="11"/>
  <c r="BH607" i="11"/>
  <c r="BG607" i="11"/>
  <c r="BF607" i="11"/>
  <c r="BE607" i="11"/>
  <c r="BD607" i="11"/>
  <c r="BC607" i="11"/>
  <c r="BB607" i="11"/>
  <c r="BA607" i="11"/>
  <c r="AZ607" i="11"/>
  <c r="AY607" i="11"/>
  <c r="AX607" i="11"/>
  <c r="AW607" i="11"/>
  <c r="AV607" i="11"/>
  <c r="AU607" i="11"/>
  <c r="AT607" i="11"/>
  <c r="AS607" i="11"/>
  <c r="AR607" i="11"/>
  <c r="AQ607" i="11"/>
  <c r="AP607" i="11"/>
  <c r="AO607" i="11"/>
  <c r="AN607" i="11"/>
  <c r="AL607" i="11"/>
  <c r="AI607" i="11"/>
  <c r="AG607" i="11"/>
  <c r="AE607" i="11"/>
  <c r="AC607" i="11"/>
  <c r="AB607" i="11"/>
  <c r="AA607" i="11"/>
  <c r="Z607" i="11"/>
  <c r="Y607" i="11"/>
  <c r="A607" i="11"/>
  <c r="CG606" i="11"/>
  <c r="CF606" i="11"/>
  <c r="CE606" i="11"/>
  <c r="CD606" i="11"/>
  <c r="CC606" i="11"/>
  <c r="CB606" i="11"/>
  <c r="CA606" i="11"/>
  <c r="BZ606" i="11"/>
  <c r="BY606" i="11"/>
  <c r="BX606" i="11"/>
  <c r="BW606" i="11"/>
  <c r="BV606" i="11"/>
  <c r="BU606" i="11"/>
  <c r="BT606" i="11"/>
  <c r="BS606" i="11"/>
  <c r="BR606" i="11"/>
  <c r="BQ606" i="11"/>
  <c r="BP606" i="11"/>
  <c r="BO606" i="11"/>
  <c r="BN606" i="11"/>
  <c r="BM606" i="11"/>
  <c r="BL606" i="11"/>
  <c r="BK606" i="11"/>
  <c r="BJ606" i="11"/>
  <c r="BI606" i="11"/>
  <c r="BH606" i="11"/>
  <c r="BG606" i="11"/>
  <c r="BF606" i="11"/>
  <c r="BE606" i="11"/>
  <c r="BD606" i="11"/>
  <c r="BC606" i="11"/>
  <c r="BB606" i="11"/>
  <c r="BA606" i="11"/>
  <c r="AZ606" i="11"/>
  <c r="AY606" i="11"/>
  <c r="AX606" i="11"/>
  <c r="AW606" i="11"/>
  <c r="AV606" i="11"/>
  <c r="AU606" i="11"/>
  <c r="AT606" i="11"/>
  <c r="AS606" i="11"/>
  <c r="AR606" i="11"/>
  <c r="AQ606" i="11"/>
  <c r="AP606" i="11"/>
  <c r="AO606" i="11"/>
  <c r="AN606" i="11"/>
  <c r="AL606" i="11"/>
  <c r="AI606" i="11"/>
  <c r="AG606" i="11"/>
  <c r="AE606" i="11"/>
  <c r="AC606" i="11"/>
  <c r="AB606" i="11"/>
  <c r="AA606" i="11"/>
  <c r="Z606" i="11"/>
  <c r="Y606" i="11"/>
  <c r="X606" i="11"/>
  <c r="W606" i="11"/>
  <c r="V606" i="11"/>
  <c r="U606" i="11"/>
  <c r="T606" i="11"/>
  <c r="S606" i="11"/>
  <c r="R606" i="11"/>
  <c r="Q606" i="11"/>
  <c r="P606" i="11"/>
  <c r="O606" i="11"/>
  <c r="N606" i="11"/>
  <c r="M606" i="11"/>
  <c r="L606" i="11"/>
  <c r="K606" i="11"/>
  <c r="J606" i="11"/>
  <c r="I606" i="11"/>
  <c r="H606" i="11"/>
  <c r="G606" i="11"/>
  <c r="F606" i="11"/>
  <c r="E606" i="11"/>
  <c r="D606" i="11"/>
  <c r="C606" i="11"/>
  <c r="CG605" i="11"/>
  <c r="CF605" i="11"/>
  <c r="CE605" i="11"/>
  <c r="CD605" i="11"/>
  <c r="CC605" i="11"/>
  <c r="CB605" i="11"/>
  <c r="CA605" i="11"/>
  <c r="BZ605" i="11"/>
  <c r="BY605" i="11"/>
  <c r="BX605" i="11"/>
  <c r="BW605" i="11"/>
  <c r="BV605" i="11"/>
  <c r="BU605" i="11"/>
  <c r="BT605" i="11"/>
  <c r="BS605" i="11"/>
  <c r="BR605" i="11"/>
  <c r="BQ605" i="11"/>
  <c r="BP605" i="11"/>
  <c r="BO605" i="11"/>
  <c r="BN605" i="11"/>
  <c r="BM605" i="11"/>
  <c r="BL605" i="11"/>
  <c r="BK605" i="11"/>
  <c r="BJ605" i="11"/>
  <c r="BI605" i="11"/>
  <c r="BH605" i="11"/>
  <c r="BG605" i="11"/>
  <c r="BF605" i="11"/>
  <c r="BE605" i="11"/>
  <c r="BD605" i="11"/>
  <c r="BC605" i="11"/>
  <c r="BB605" i="11"/>
  <c r="BA605" i="11"/>
  <c r="AZ605" i="11"/>
  <c r="AY605" i="11"/>
  <c r="AX605" i="11"/>
  <c r="AW605" i="11"/>
  <c r="AV605" i="11"/>
  <c r="AU605" i="11"/>
  <c r="AT605" i="11"/>
  <c r="AS605" i="11"/>
  <c r="AR605" i="11"/>
  <c r="AQ605" i="11"/>
  <c r="AP605" i="11"/>
  <c r="AO605" i="11"/>
  <c r="AN605" i="11"/>
  <c r="AM605" i="11"/>
  <c r="AL605" i="11"/>
  <c r="AI605" i="11"/>
  <c r="AG605" i="11"/>
  <c r="AE605" i="11"/>
  <c r="AC605" i="11"/>
  <c r="AB605" i="11"/>
  <c r="AA605" i="11"/>
  <c r="Z605" i="11"/>
  <c r="Y605" i="11"/>
  <c r="A605" i="11"/>
  <c r="CG604" i="11"/>
  <c r="CF604" i="11"/>
  <c r="CE604" i="11"/>
  <c r="CD604" i="11"/>
  <c r="CC604" i="11"/>
  <c r="CB604" i="11"/>
  <c r="CA604" i="11"/>
  <c r="BZ604" i="11"/>
  <c r="BY604" i="11"/>
  <c r="BX604" i="11"/>
  <c r="BW604" i="11"/>
  <c r="BV604" i="11"/>
  <c r="BU604" i="11"/>
  <c r="BT604" i="11"/>
  <c r="BS604" i="11"/>
  <c r="BR604" i="11"/>
  <c r="BQ604" i="11"/>
  <c r="BP604" i="11"/>
  <c r="BO604" i="11"/>
  <c r="BN604" i="11"/>
  <c r="BM604" i="11"/>
  <c r="BL604" i="11"/>
  <c r="BK604" i="11"/>
  <c r="BJ604" i="11"/>
  <c r="BI604" i="11"/>
  <c r="BH604" i="11"/>
  <c r="BG604" i="11"/>
  <c r="BF604" i="11"/>
  <c r="BE604" i="11"/>
  <c r="BD604" i="11"/>
  <c r="BC604" i="11"/>
  <c r="BB604" i="11"/>
  <c r="BA604" i="11"/>
  <c r="AZ604" i="11"/>
  <c r="AY604" i="11"/>
  <c r="AX604" i="11"/>
  <c r="AW604" i="11"/>
  <c r="AV604" i="11"/>
  <c r="AU604" i="11"/>
  <c r="AT604" i="11"/>
  <c r="AS604" i="11"/>
  <c r="AR604" i="11"/>
  <c r="AQ604" i="11"/>
  <c r="AP604" i="11"/>
  <c r="AO604" i="11"/>
  <c r="AN604" i="11"/>
  <c r="AM604" i="11"/>
  <c r="AL604" i="11"/>
  <c r="AI604" i="11"/>
  <c r="AG604" i="11"/>
  <c r="AE604" i="11"/>
  <c r="AC604" i="11"/>
  <c r="AB604" i="11"/>
  <c r="AA604" i="11"/>
  <c r="Z604" i="11"/>
  <c r="Y604" i="11"/>
  <c r="A604" i="11"/>
  <c r="CG603" i="11"/>
  <c r="CF603" i="11"/>
  <c r="CE603" i="11"/>
  <c r="CD603" i="11"/>
  <c r="CC603" i="11"/>
  <c r="CB603" i="11"/>
  <c r="CA603" i="11"/>
  <c r="BZ603" i="11"/>
  <c r="BY603" i="11"/>
  <c r="BX603" i="11"/>
  <c r="BW603" i="11"/>
  <c r="BV603" i="11"/>
  <c r="BU603" i="11"/>
  <c r="BT603" i="11"/>
  <c r="BS603" i="11"/>
  <c r="BR603" i="11"/>
  <c r="BQ603" i="11"/>
  <c r="BP603" i="11"/>
  <c r="BO603" i="11"/>
  <c r="BN603" i="11"/>
  <c r="BM603" i="11"/>
  <c r="BL603" i="11"/>
  <c r="BK603" i="11"/>
  <c r="BJ603" i="11"/>
  <c r="BI603" i="11"/>
  <c r="BH603" i="11"/>
  <c r="BG603" i="11"/>
  <c r="BF603" i="11"/>
  <c r="BE603" i="11"/>
  <c r="BD603" i="11"/>
  <c r="BC603" i="11"/>
  <c r="BB603" i="11"/>
  <c r="BA603" i="11"/>
  <c r="AZ603" i="11"/>
  <c r="AY603" i="11"/>
  <c r="AX603" i="11"/>
  <c r="AW603" i="11"/>
  <c r="AV603" i="11"/>
  <c r="AU603" i="11"/>
  <c r="AT603" i="11"/>
  <c r="AS603" i="11"/>
  <c r="AR603" i="11"/>
  <c r="AQ603" i="11"/>
  <c r="AP603" i="11"/>
  <c r="AO603" i="11"/>
  <c r="AN603" i="11"/>
  <c r="AM603" i="11"/>
  <c r="AL603" i="11"/>
  <c r="AI603" i="11"/>
  <c r="AG603" i="11"/>
  <c r="AE603" i="11"/>
  <c r="AC603" i="11"/>
  <c r="AB603" i="11"/>
  <c r="AA603" i="11"/>
  <c r="Z603" i="11"/>
  <c r="Y603" i="11"/>
  <c r="A603" i="11"/>
  <c r="CG602" i="11"/>
  <c r="CF602" i="11"/>
  <c r="CE602" i="11"/>
  <c r="CD602" i="11"/>
  <c r="CC602" i="11"/>
  <c r="CB602" i="11"/>
  <c r="CA602" i="11"/>
  <c r="BZ602" i="11"/>
  <c r="BY602" i="11"/>
  <c r="BX602" i="11"/>
  <c r="BW602" i="11"/>
  <c r="BV602" i="11"/>
  <c r="BU602" i="11"/>
  <c r="BT602" i="11"/>
  <c r="BS602" i="11"/>
  <c r="BR602" i="11"/>
  <c r="BQ602" i="11"/>
  <c r="BP602" i="11"/>
  <c r="BO602" i="11"/>
  <c r="BN602" i="11"/>
  <c r="BM602" i="11"/>
  <c r="BL602" i="11"/>
  <c r="BK602" i="11"/>
  <c r="BJ602" i="11"/>
  <c r="BI602" i="11"/>
  <c r="BH602" i="11"/>
  <c r="BG602" i="11"/>
  <c r="BF602" i="11"/>
  <c r="BE602" i="11"/>
  <c r="BD602" i="11"/>
  <c r="BC602" i="11"/>
  <c r="BB602" i="11"/>
  <c r="BA602" i="11"/>
  <c r="AZ602" i="11"/>
  <c r="AY602" i="11"/>
  <c r="AX602" i="11"/>
  <c r="AW602" i="11"/>
  <c r="AV602" i="11"/>
  <c r="AU602" i="11"/>
  <c r="AT602" i="11"/>
  <c r="AS602" i="11"/>
  <c r="AR602" i="11"/>
  <c r="AQ602" i="11"/>
  <c r="AP602" i="11"/>
  <c r="AO602" i="11"/>
  <c r="AN602" i="11"/>
  <c r="AM602" i="11"/>
  <c r="AL602" i="11"/>
  <c r="AI602" i="11"/>
  <c r="AG602" i="11"/>
  <c r="AE602" i="11"/>
  <c r="AC602" i="11"/>
  <c r="AB602" i="11"/>
  <c r="AA602" i="11"/>
  <c r="Z602" i="11"/>
  <c r="Y602" i="11"/>
  <c r="A602" i="11"/>
  <c r="CG601" i="11"/>
  <c r="CF601" i="11"/>
  <c r="CE601" i="11"/>
  <c r="CD601" i="11"/>
  <c r="CC601" i="11"/>
  <c r="CB601" i="11"/>
  <c r="CA601" i="11"/>
  <c r="BZ601" i="11"/>
  <c r="BY601" i="11"/>
  <c r="BX601" i="11"/>
  <c r="BW601" i="11"/>
  <c r="BV601" i="11"/>
  <c r="BU601" i="11"/>
  <c r="BT601" i="11"/>
  <c r="BS601" i="11"/>
  <c r="BR601" i="11"/>
  <c r="BQ601" i="11"/>
  <c r="BP601" i="11"/>
  <c r="BO601" i="11"/>
  <c r="BN601" i="11"/>
  <c r="BM601" i="11"/>
  <c r="BL601" i="11"/>
  <c r="BK601" i="11"/>
  <c r="BJ601" i="11"/>
  <c r="BI601" i="11"/>
  <c r="BH601" i="11"/>
  <c r="BG601" i="11"/>
  <c r="BF601" i="11"/>
  <c r="BE601" i="11"/>
  <c r="BD601" i="11"/>
  <c r="BC601" i="11"/>
  <c r="BB601" i="11"/>
  <c r="BA601" i="11"/>
  <c r="AZ601" i="11"/>
  <c r="AY601" i="11"/>
  <c r="AX601" i="11"/>
  <c r="AW601" i="11"/>
  <c r="AV601" i="11"/>
  <c r="AU601" i="11"/>
  <c r="AT601" i="11"/>
  <c r="AS601" i="11"/>
  <c r="AR601" i="11"/>
  <c r="AQ601" i="11"/>
  <c r="AP601" i="11"/>
  <c r="AO601" i="11"/>
  <c r="AN601" i="11"/>
  <c r="AM601" i="11"/>
  <c r="AL601" i="11"/>
  <c r="AI601" i="11"/>
  <c r="AG601" i="11"/>
  <c r="AE601" i="11"/>
  <c r="AC601" i="11"/>
  <c r="AB601" i="11"/>
  <c r="AA601" i="11"/>
  <c r="Z601" i="11"/>
  <c r="Y601" i="11"/>
  <c r="A601" i="11"/>
  <c r="CG600" i="11"/>
  <c r="CF600" i="11"/>
  <c r="CE600" i="11"/>
  <c r="CD600" i="11"/>
  <c r="CC600" i="11"/>
  <c r="CB600" i="11"/>
  <c r="CA600" i="11"/>
  <c r="BZ600" i="11"/>
  <c r="BY600" i="11"/>
  <c r="BX600" i="11"/>
  <c r="BW600" i="11"/>
  <c r="BV600" i="11"/>
  <c r="BU600" i="11"/>
  <c r="BT600" i="11"/>
  <c r="BS600" i="11"/>
  <c r="BR600" i="11"/>
  <c r="BQ600" i="11"/>
  <c r="BP600" i="11"/>
  <c r="BO600" i="11"/>
  <c r="BN600" i="11"/>
  <c r="BM600" i="11"/>
  <c r="BL600" i="11"/>
  <c r="BK600" i="11"/>
  <c r="BJ600" i="11"/>
  <c r="BI600" i="11"/>
  <c r="BH600" i="11"/>
  <c r="BG600" i="11"/>
  <c r="BF600" i="11"/>
  <c r="BE600" i="11"/>
  <c r="BD600" i="11"/>
  <c r="BC600" i="11"/>
  <c r="BB600" i="11"/>
  <c r="BA600" i="11"/>
  <c r="AZ600" i="11"/>
  <c r="AY600" i="11"/>
  <c r="AX600" i="11"/>
  <c r="AW600" i="11"/>
  <c r="AV600" i="11"/>
  <c r="AU600" i="11"/>
  <c r="AT600" i="11"/>
  <c r="AS600" i="11"/>
  <c r="AR600" i="11"/>
  <c r="AQ600" i="11"/>
  <c r="AP600" i="11"/>
  <c r="AO600" i="11"/>
  <c r="AN600" i="11"/>
  <c r="AM600" i="11"/>
  <c r="AL600" i="11"/>
  <c r="AI600" i="11"/>
  <c r="AG600" i="11"/>
  <c r="AE600" i="11"/>
  <c r="AC600" i="11"/>
  <c r="AB600" i="11"/>
  <c r="AA600" i="11"/>
  <c r="Z600" i="11"/>
  <c r="Y600" i="11"/>
  <c r="X600" i="11"/>
  <c r="W600" i="11"/>
  <c r="V600" i="11"/>
  <c r="U600" i="11"/>
  <c r="T600" i="11"/>
  <c r="S600" i="11"/>
  <c r="R600" i="11"/>
  <c r="Q600" i="11"/>
  <c r="P600" i="11"/>
  <c r="O600" i="11"/>
  <c r="N600" i="11"/>
  <c r="M600" i="11"/>
  <c r="L600" i="11"/>
  <c r="K600" i="11"/>
  <c r="J600" i="11"/>
  <c r="I600" i="11"/>
  <c r="H600" i="11"/>
  <c r="G600" i="11"/>
  <c r="F600" i="11"/>
  <c r="E600" i="11"/>
  <c r="D600" i="11"/>
  <c r="C600" i="11"/>
  <c r="CG599" i="11"/>
  <c r="CF599" i="11"/>
  <c r="CE599" i="11"/>
  <c r="CD599" i="11"/>
  <c r="CC599" i="11"/>
  <c r="CB599" i="11"/>
  <c r="CA599" i="11"/>
  <c r="BZ599" i="11"/>
  <c r="BY599" i="11"/>
  <c r="BX599" i="11"/>
  <c r="BW599" i="11"/>
  <c r="BV599" i="11"/>
  <c r="BU599" i="11"/>
  <c r="BT599" i="11"/>
  <c r="BS599" i="11"/>
  <c r="BR599" i="11"/>
  <c r="BQ599" i="11"/>
  <c r="BP599" i="11"/>
  <c r="BO599" i="11"/>
  <c r="BN599" i="11"/>
  <c r="BM599" i="11"/>
  <c r="BL599" i="11"/>
  <c r="BK599" i="11"/>
  <c r="BJ599" i="11"/>
  <c r="BI599" i="11"/>
  <c r="BH599" i="11"/>
  <c r="BG599" i="11"/>
  <c r="BF599" i="11"/>
  <c r="BE599" i="11"/>
  <c r="BD599" i="11"/>
  <c r="BC599" i="11"/>
  <c r="BB599" i="11"/>
  <c r="BA599" i="11"/>
  <c r="AZ599" i="11"/>
  <c r="AY599" i="11"/>
  <c r="AX599" i="11"/>
  <c r="AW599" i="11"/>
  <c r="AV599" i="11"/>
  <c r="AU599" i="11"/>
  <c r="AT599" i="11"/>
  <c r="AS599" i="11"/>
  <c r="AR599" i="11"/>
  <c r="AQ599" i="11"/>
  <c r="AP599" i="11"/>
  <c r="AO599" i="11"/>
  <c r="AN599" i="11"/>
  <c r="AL599" i="11"/>
  <c r="AI599" i="11"/>
  <c r="AG599" i="11"/>
  <c r="AE599" i="11"/>
  <c r="AC599" i="11"/>
  <c r="AB599" i="11"/>
  <c r="AA599" i="11"/>
  <c r="Z599" i="11"/>
  <c r="Y599" i="11"/>
  <c r="A599" i="11"/>
  <c r="CG598" i="11"/>
  <c r="CF598" i="11"/>
  <c r="CE598" i="11"/>
  <c r="CD598" i="11"/>
  <c r="CC598" i="11"/>
  <c r="CB598" i="11"/>
  <c r="CA598" i="11"/>
  <c r="BZ598" i="11"/>
  <c r="BY598" i="11"/>
  <c r="BX598" i="11"/>
  <c r="BW598" i="11"/>
  <c r="BV598" i="11"/>
  <c r="BU598" i="11"/>
  <c r="BT598" i="11"/>
  <c r="BS598" i="11"/>
  <c r="BR598" i="11"/>
  <c r="BQ598" i="11"/>
  <c r="BP598" i="11"/>
  <c r="BO598" i="11"/>
  <c r="BN598" i="11"/>
  <c r="BM598" i="11"/>
  <c r="BL598" i="11"/>
  <c r="BK598" i="11"/>
  <c r="BJ598" i="11"/>
  <c r="BI598" i="11"/>
  <c r="BH598" i="11"/>
  <c r="BG598" i="11"/>
  <c r="BF598" i="11"/>
  <c r="BE598" i="11"/>
  <c r="BD598" i="11"/>
  <c r="BC598" i="11"/>
  <c r="BB598" i="11"/>
  <c r="BA598" i="11"/>
  <c r="AZ598" i="11"/>
  <c r="AY598" i="11"/>
  <c r="AX598" i="11"/>
  <c r="AW598" i="11"/>
  <c r="AV598" i="11"/>
  <c r="AU598" i="11"/>
  <c r="AT598" i="11"/>
  <c r="AS598" i="11"/>
  <c r="AR598" i="11"/>
  <c r="AQ598" i="11"/>
  <c r="AP598" i="11"/>
  <c r="AO598" i="11"/>
  <c r="AN598" i="11"/>
  <c r="AL598" i="11"/>
  <c r="AI598" i="11"/>
  <c r="AG598" i="11"/>
  <c r="AE598" i="11"/>
  <c r="AC598" i="11"/>
  <c r="AB598" i="11"/>
  <c r="AA598" i="11"/>
  <c r="Z598" i="11"/>
  <c r="Y598" i="11"/>
  <c r="A598" i="11"/>
  <c r="CG597" i="11"/>
  <c r="CF597" i="11"/>
  <c r="CE597" i="11"/>
  <c r="CD597" i="11"/>
  <c r="CC597" i="11"/>
  <c r="CB597" i="11"/>
  <c r="CA597" i="11"/>
  <c r="BZ597" i="11"/>
  <c r="BY597" i="11"/>
  <c r="BX597" i="11"/>
  <c r="BW597" i="11"/>
  <c r="BV597" i="11"/>
  <c r="BU597" i="11"/>
  <c r="BT597" i="11"/>
  <c r="BS597" i="11"/>
  <c r="BR597" i="11"/>
  <c r="BQ597" i="11"/>
  <c r="BP597" i="11"/>
  <c r="BO597" i="11"/>
  <c r="BN597" i="11"/>
  <c r="BM597" i="11"/>
  <c r="BL597" i="11"/>
  <c r="BK597" i="11"/>
  <c r="BJ597" i="11"/>
  <c r="BI597" i="11"/>
  <c r="BH597" i="11"/>
  <c r="BG597" i="11"/>
  <c r="BF597" i="11"/>
  <c r="BE597" i="11"/>
  <c r="BD597" i="11"/>
  <c r="BC597" i="11"/>
  <c r="BB597" i="11"/>
  <c r="BA597" i="11"/>
  <c r="AZ597" i="11"/>
  <c r="AY597" i="11"/>
  <c r="AX597" i="11"/>
  <c r="AW597" i="11"/>
  <c r="AV597" i="11"/>
  <c r="AU597" i="11"/>
  <c r="AT597" i="11"/>
  <c r="AS597" i="11"/>
  <c r="AR597" i="11"/>
  <c r="AQ597" i="11"/>
  <c r="AP597" i="11"/>
  <c r="AO597" i="11"/>
  <c r="AN597" i="11"/>
  <c r="AL597" i="11"/>
  <c r="AI597" i="11"/>
  <c r="AG597" i="11"/>
  <c r="AE597" i="11"/>
  <c r="AC597" i="11"/>
  <c r="AB597" i="11"/>
  <c r="AA597" i="11"/>
  <c r="Z597" i="11"/>
  <c r="Y597" i="11"/>
  <c r="A597" i="11"/>
  <c r="CG596" i="11"/>
  <c r="CF596" i="11"/>
  <c r="CE596" i="11"/>
  <c r="CD596" i="11"/>
  <c r="CC596" i="11"/>
  <c r="CB596" i="11"/>
  <c r="CA596" i="11"/>
  <c r="BZ596" i="11"/>
  <c r="BY596" i="11"/>
  <c r="BX596" i="11"/>
  <c r="BW596" i="11"/>
  <c r="BV596" i="11"/>
  <c r="BU596" i="11"/>
  <c r="BT596" i="11"/>
  <c r="BS596" i="11"/>
  <c r="BR596" i="11"/>
  <c r="BQ596" i="11"/>
  <c r="BP596" i="11"/>
  <c r="BO596" i="11"/>
  <c r="BN596" i="11"/>
  <c r="BM596" i="11"/>
  <c r="BL596" i="11"/>
  <c r="BK596" i="11"/>
  <c r="BJ596" i="11"/>
  <c r="BI596" i="11"/>
  <c r="BH596" i="11"/>
  <c r="BG596" i="11"/>
  <c r="BF596" i="11"/>
  <c r="BE596" i="11"/>
  <c r="BD596" i="11"/>
  <c r="BC596" i="11"/>
  <c r="BB596" i="11"/>
  <c r="BA596" i="11"/>
  <c r="AZ596" i="11"/>
  <c r="AY596" i="11"/>
  <c r="AX596" i="11"/>
  <c r="AW596" i="11"/>
  <c r="AV596" i="11"/>
  <c r="AU596" i="11"/>
  <c r="AT596" i="11"/>
  <c r="AS596" i="11"/>
  <c r="AR596" i="11"/>
  <c r="AQ596" i="11"/>
  <c r="AP596" i="11"/>
  <c r="AO596" i="11"/>
  <c r="AN596" i="11"/>
  <c r="AM596" i="11"/>
  <c r="AL596" i="11"/>
  <c r="AI596" i="11"/>
  <c r="AG596" i="11"/>
  <c r="AE596" i="11"/>
  <c r="AC596" i="11"/>
  <c r="AB596" i="11"/>
  <c r="AA596" i="11"/>
  <c r="Z596" i="11"/>
  <c r="Y596" i="11"/>
  <c r="A596" i="11"/>
  <c r="CG595" i="11"/>
  <c r="CF595" i="11"/>
  <c r="CE595" i="11"/>
  <c r="CD595" i="11"/>
  <c r="CC595" i="11"/>
  <c r="CB595" i="11"/>
  <c r="CA595" i="11"/>
  <c r="BZ595" i="11"/>
  <c r="BY595" i="11"/>
  <c r="BX595" i="11"/>
  <c r="BW595" i="11"/>
  <c r="BV595" i="11"/>
  <c r="BU595" i="11"/>
  <c r="BT595" i="11"/>
  <c r="BS595" i="11"/>
  <c r="BR595" i="11"/>
  <c r="BQ595" i="11"/>
  <c r="BP595" i="11"/>
  <c r="BO595" i="11"/>
  <c r="BN595" i="11"/>
  <c r="BM595" i="11"/>
  <c r="BL595" i="11"/>
  <c r="BK595" i="11"/>
  <c r="BJ595" i="11"/>
  <c r="BI595" i="11"/>
  <c r="BH595" i="11"/>
  <c r="BG595" i="11"/>
  <c r="BF595" i="11"/>
  <c r="BE595" i="11"/>
  <c r="BD595" i="11"/>
  <c r="BC595" i="11"/>
  <c r="BB595" i="11"/>
  <c r="BA595" i="11"/>
  <c r="AZ595" i="11"/>
  <c r="AY595" i="11"/>
  <c r="AX595" i="11"/>
  <c r="AW595" i="11"/>
  <c r="AV595" i="11"/>
  <c r="AU595" i="11"/>
  <c r="AT595" i="11"/>
  <c r="AS595" i="11"/>
  <c r="AR595" i="11"/>
  <c r="AQ595" i="11"/>
  <c r="AP595" i="11"/>
  <c r="AO595" i="11"/>
  <c r="AN595" i="11"/>
  <c r="AM595" i="11"/>
  <c r="AL595" i="11"/>
  <c r="AI595" i="11"/>
  <c r="AG595" i="11"/>
  <c r="AE595" i="11"/>
  <c r="AC595" i="11"/>
  <c r="AB595" i="11"/>
  <c r="AA595" i="11"/>
  <c r="Z595" i="11"/>
  <c r="Y595" i="11"/>
  <c r="A595" i="11"/>
  <c r="CG594" i="11"/>
  <c r="CF594" i="11"/>
  <c r="CE594" i="11"/>
  <c r="CD594" i="11"/>
  <c r="CC594" i="11"/>
  <c r="CB594" i="11"/>
  <c r="CA594" i="11"/>
  <c r="BZ594" i="11"/>
  <c r="BY594" i="11"/>
  <c r="BX594" i="11"/>
  <c r="BW594" i="11"/>
  <c r="BV594" i="11"/>
  <c r="BU594" i="11"/>
  <c r="BT594" i="11"/>
  <c r="BS594" i="11"/>
  <c r="BR594" i="11"/>
  <c r="BQ594" i="11"/>
  <c r="BP594" i="11"/>
  <c r="BO594" i="11"/>
  <c r="BN594" i="11"/>
  <c r="BM594" i="11"/>
  <c r="BL594" i="11"/>
  <c r="BK594" i="11"/>
  <c r="BJ594" i="11"/>
  <c r="BI594" i="11"/>
  <c r="BH594" i="11"/>
  <c r="BG594" i="11"/>
  <c r="BF594" i="11"/>
  <c r="BE594" i="11"/>
  <c r="BD594" i="11"/>
  <c r="BC594" i="11"/>
  <c r="BB594" i="11"/>
  <c r="BA594" i="11"/>
  <c r="AZ594" i="11"/>
  <c r="AY594" i="11"/>
  <c r="AX594" i="11"/>
  <c r="AW594" i="11"/>
  <c r="AV594" i="11"/>
  <c r="AU594" i="11"/>
  <c r="AT594" i="11"/>
  <c r="AS594" i="11"/>
  <c r="AR594" i="11"/>
  <c r="AQ594" i="11"/>
  <c r="AP594" i="11"/>
  <c r="AO594" i="11"/>
  <c r="AN594" i="11"/>
  <c r="AM594" i="11"/>
  <c r="AL594" i="11"/>
  <c r="AI594" i="11"/>
  <c r="AG594" i="11"/>
  <c r="AE594" i="11"/>
  <c r="AC594" i="11"/>
  <c r="AB594" i="11"/>
  <c r="AA594" i="11"/>
  <c r="Z594" i="11"/>
  <c r="Y594" i="11"/>
  <c r="A594" i="11"/>
  <c r="CG593" i="11"/>
  <c r="CF593" i="11"/>
  <c r="CE593" i="11"/>
  <c r="CD593" i="11"/>
  <c r="CC593" i="11"/>
  <c r="CB593" i="11"/>
  <c r="CA593" i="11"/>
  <c r="BZ593" i="11"/>
  <c r="BY593" i="11"/>
  <c r="BX593" i="11"/>
  <c r="BW593" i="11"/>
  <c r="BV593" i="11"/>
  <c r="BU593" i="11"/>
  <c r="BT593" i="11"/>
  <c r="BS593" i="11"/>
  <c r="BR593" i="11"/>
  <c r="BQ593" i="11"/>
  <c r="BP593" i="11"/>
  <c r="BO593" i="11"/>
  <c r="BN593" i="11"/>
  <c r="BM593" i="11"/>
  <c r="BL593" i="11"/>
  <c r="BK593" i="11"/>
  <c r="BJ593" i="11"/>
  <c r="BI593" i="11"/>
  <c r="BH593" i="11"/>
  <c r="BG593" i="11"/>
  <c r="BF593" i="11"/>
  <c r="BE593" i="11"/>
  <c r="BD593" i="11"/>
  <c r="BC593" i="11"/>
  <c r="BB593" i="11"/>
  <c r="BA593" i="11"/>
  <c r="AZ593" i="11"/>
  <c r="AY593" i="11"/>
  <c r="AX593" i="11"/>
  <c r="AW593" i="11"/>
  <c r="AV593" i="11"/>
  <c r="AU593" i="11"/>
  <c r="AT593" i="11"/>
  <c r="AS593" i="11"/>
  <c r="AR593" i="11"/>
  <c r="AQ593" i="11"/>
  <c r="AP593" i="11"/>
  <c r="AO593" i="11"/>
  <c r="AN593" i="11"/>
  <c r="AM593" i="11"/>
  <c r="AL593" i="11"/>
  <c r="AI593" i="11"/>
  <c r="AG593" i="11"/>
  <c r="AE593" i="11"/>
  <c r="AC593" i="11"/>
  <c r="AB593" i="11"/>
  <c r="AA593" i="11"/>
  <c r="Z593" i="11"/>
  <c r="Y593" i="11"/>
  <c r="A593" i="11"/>
  <c r="CG592" i="11"/>
  <c r="CF592" i="11"/>
  <c r="CE592" i="11"/>
  <c r="CD592" i="11"/>
  <c r="CC592" i="11"/>
  <c r="CB592" i="11"/>
  <c r="CA592" i="11"/>
  <c r="BZ592" i="11"/>
  <c r="BY592" i="11"/>
  <c r="BX592" i="11"/>
  <c r="BW592" i="11"/>
  <c r="BV592" i="11"/>
  <c r="BU592" i="11"/>
  <c r="BT592" i="11"/>
  <c r="BS592" i="11"/>
  <c r="BR592" i="11"/>
  <c r="BQ592" i="11"/>
  <c r="BP592" i="11"/>
  <c r="BO592" i="11"/>
  <c r="BN592" i="11"/>
  <c r="BM592" i="11"/>
  <c r="BL592" i="11"/>
  <c r="BK592" i="11"/>
  <c r="BJ592" i="11"/>
  <c r="BI592" i="11"/>
  <c r="BH592" i="11"/>
  <c r="BG592" i="11"/>
  <c r="BF592" i="11"/>
  <c r="BE592" i="11"/>
  <c r="BD592" i="11"/>
  <c r="BC592" i="11"/>
  <c r="BB592" i="11"/>
  <c r="BA592" i="11"/>
  <c r="AZ592" i="11"/>
  <c r="AY592" i="11"/>
  <c r="AX592" i="11"/>
  <c r="AW592" i="11"/>
  <c r="AV592" i="11"/>
  <c r="AU592" i="11"/>
  <c r="AT592" i="11"/>
  <c r="AS592" i="11"/>
  <c r="AR592" i="11"/>
  <c r="AQ592" i="11"/>
  <c r="AP592" i="11"/>
  <c r="AO592" i="11"/>
  <c r="AN592" i="11"/>
  <c r="AM592" i="11"/>
  <c r="AL592" i="11"/>
  <c r="AI592" i="11"/>
  <c r="AG592" i="11"/>
  <c r="AE592" i="11"/>
  <c r="AC592" i="11"/>
  <c r="AB592" i="11"/>
  <c r="AA592" i="11"/>
  <c r="Z592" i="11"/>
  <c r="Y592" i="11"/>
  <c r="A592" i="11"/>
  <c r="CG591" i="11"/>
  <c r="CF591" i="11"/>
  <c r="CE591" i="11"/>
  <c r="CD591" i="11"/>
  <c r="CC591" i="11"/>
  <c r="CB591" i="11"/>
  <c r="CA591" i="11"/>
  <c r="BZ591" i="11"/>
  <c r="BY591" i="11"/>
  <c r="BX591" i="11"/>
  <c r="BW591" i="11"/>
  <c r="BV591" i="11"/>
  <c r="BU591" i="11"/>
  <c r="BT591" i="11"/>
  <c r="BS591" i="11"/>
  <c r="BR591" i="11"/>
  <c r="BQ591" i="11"/>
  <c r="BP591" i="11"/>
  <c r="BO591" i="11"/>
  <c r="BN591" i="11"/>
  <c r="BM591" i="11"/>
  <c r="BL591" i="11"/>
  <c r="BK591" i="11"/>
  <c r="BJ591" i="11"/>
  <c r="BI591" i="11"/>
  <c r="BH591" i="11"/>
  <c r="BG591" i="11"/>
  <c r="BF591" i="11"/>
  <c r="BE591" i="11"/>
  <c r="BD591" i="11"/>
  <c r="BC591" i="11"/>
  <c r="BB591" i="11"/>
  <c r="BA591" i="11"/>
  <c r="AZ591" i="11"/>
  <c r="AY591" i="11"/>
  <c r="AX591" i="11"/>
  <c r="AW591" i="11"/>
  <c r="AV591" i="11"/>
  <c r="AU591" i="11"/>
  <c r="AT591" i="11"/>
  <c r="AS591" i="11"/>
  <c r="AR591" i="11"/>
  <c r="AQ591" i="11"/>
  <c r="AP591" i="11"/>
  <c r="AO591" i="11"/>
  <c r="AN591" i="11"/>
  <c r="AM591" i="11"/>
  <c r="AL591" i="11"/>
  <c r="AI591" i="11"/>
  <c r="AG591" i="11"/>
  <c r="AE591" i="11"/>
  <c r="AC591" i="11"/>
  <c r="AB591" i="11"/>
  <c r="AA591" i="11"/>
  <c r="Z591" i="11"/>
  <c r="Y591" i="11"/>
  <c r="A591" i="11"/>
  <c r="CG590" i="11"/>
  <c r="CF590" i="11"/>
  <c r="CE590" i="11"/>
  <c r="CD590" i="11"/>
  <c r="CC590" i="11"/>
  <c r="CB590" i="11"/>
  <c r="CA590" i="11"/>
  <c r="BZ590" i="11"/>
  <c r="BY590" i="11"/>
  <c r="BX590" i="11"/>
  <c r="BW590" i="11"/>
  <c r="BV590" i="11"/>
  <c r="BU590" i="11"/>
  <c r="BT590" i="11"/>
  <c r="BS590" i="11"/>
  <c r="BR590" i="11"/>
  <c r="BQ590" i="11"/>
  <c r="BP590" i="11"/>
  <c r="BO590" i="11"/>
  <c r="BN590" i="11"/>
  <c r="BM590" i="11"/>
  <c r="BL590" i="11"/>
  <c r="BK590" i="11"/>
  <c r="BJ590" i="11"/>
  <c r="BI590" i="11"/>
  <c r="BH590" i="11"/>
  <c r="BG590" i="11"/>
  <c r="BF590" i="11"/>
  <c r="BE590" i="11"/>
  <c r="BD590" i="11"/>
  <c r="BC590" i="11"/>
  <c r="BB590" i="11"/>
  <c r="BA590" i="11"/>
  <c r="AZ590" i="11"/>
  <c r="AY590" i="11"/>
  <c r="AX590" i="11"/>
  <c r="AW590" i="11"/>
  <c r="AV590" i="11"/>
  <c r="AU590" i="11"/>
  <c r="AT590" i="11"/>
  <c r="AS590" i="11"/>
  <c r="AR590" i="11"/>
  <c r="AQ590" i="11"/>
  <c r="AP590" i="11"/>
  <c r="AO590" i="11"/>
  <c r="AN590" i="11"/>
  <c r="AM590" i="11"/>
  <c r="AL590" i="11"/>
  <c r="AI590" i="11"/>
  <c r="AG590" i="11"/>
  <c r="AE590" i="11"/>
  <c r="AC590" i="11"/>
  <c r="AB590" i="11"/>
  <c r="AA590" i="11"/>
  <c r="Z590" i="11"/>
  <c r="Y590" i="11"/>
  <c r="A590" i="11"/>
  <c r="CG589" i="11"/>
  <c r="CF589" i="11"/>
  <c r="CE589" i="11"/>
  <c r="CD589" i="11"/>
  <c r="CC589" i="11"/>
  <c r="CB589" i="11"/>
  <c r="CA589" i="11"/>
  <c r="BZ589" i="11"/>
  <c r="BY589" i="11"/>
  <c r="BX589" i="11"/>
  <c r="BW589" i="11"/>
  <c r="BV589" i="11"/>
  <c r="BU589" i="11"/>
  <c r="BT589" i="11"/>
  <c r="BS589" i="11"/>
  <c r="BR589" i="11"/>
  <c r="BQ589" i="11"/>
  <c r="BP589" i="11"/>
  <c r="BO589" i="11"/>
  <c r="BN589" i="11"/>
  <c r="BM589" i="11"/>
  <c r="BL589" i="11"/>
  <c r="BK589" i="11"/>
  <c r="BJ589" i="11"/>
  <c r="BI589" i="11"/>
  <c r="BH589" i="11"/>
  <c r="BG589" i="11"/>
  <c r="BF589" i="11"/>
  <c r="BE589" i="11"/>
  <c r="BD589" i="11"/>
  <c r="BC589" i="11"/>
  <c r="BB589" i="11"/>
  <c r="BA589" i="11"/>
  <c r="AZ589" i="11"/>
  <c r="AY589" i="11"/>
  <c r="AX589" i="11"/>
  <c r="AW589" i="11"/>
  <c r="AV589" i="11"/>
  <c r="AU589" i="11"/>
  <c r="AT589" i="11"/>
  <c r="AS589" i="11"/>
  <c r="AR589" i="11"/>
  <c r="AQ589" i="11"/>
  <c r="AP589" i="11"/>
  <c r="AO589" i="11"/>
  <c r="AN589" i="11"/>
  <c r="AM589" i="11"/>
  <c r="AL589" i="11"/>
  <c r="AI589" i="11"/>
  <c r="AG589" i="11"/>
  <c r="AE589" i="11"/>
  <c r="AC589" i="11"/>
  <c r="AB589" i="11"/>
  <c r="AA589" i="11"/>
  <c r="Z589" i="11"/>
  <c r="Y589" i="11"/>
  <c r="A589" i="11"/>
  <c r="CG588" i="11"/>
  <c r="CF588" i="11"/>
  <c r="CE588" i="11"/>
  <c r="CD588" i="11"/>
  <c r="CC588" i="11"/>
  <c r="CB588" i="11"/>
  <c r="CA588" i="11"/>
  <c r="BZ588" i="11"/>
  <c r="BY588" i="11"/>
  <c r="BX588" i="11"/>
  <c r="BW588" i="11"/>
  <c r="BV588" i="11"/>
  <c r="BU588" i="11"/>
  <c r="BT588" i="11"/>
  <c r="BS588" i="11"/>
  <c r="BR588" i="11"/>
  <c r="BQ588" i="11"/>
  <c r="BP588" i="11"/>
  <c r="BO588" i="11"/>
  <c r="BN588" i="11"/>
  <c r="BM588" i="11"/>
  <c r="BL588" i="11"/>
  <c r="BK588" i="11"/>
  <c r="BJ588" i="11"/>
  <c r="BI588" i="11"/>
  <c r="BH588" i="11"/>
  <c r="BG588" i="11"/>
  <c r="BF588" i="11"/>
  <c r="BE588" i="11"/>
  <c r="BD588" i="11"/>
  <c r="BC588" i="11"/>
  <c r="BB588" i="11"/>
  <c r="BA588" i="11"/>
  <c r="AZ588" i="11"/>
  <c r="AY588" i="11"/>
  <c r="AX588" i="11"/>
  <c r="AW588" i="11"/>
  <c r="AV588" i="11"/>
  <c r="AU588" i="11"/>
  <c r="AT588" i="11"/>
  <c r="AS588" i="11"/>
  <c r="AR588" i="11"/>
  <c r="AQ588" i="11"/>
  <c r="AP588" i="11"/>
  <c r="AO588" i="11"/>
  <c r="AN588" i="11"/>
  <c r="AM588" i="11"/>
  <c r="AL588" i="11"/>
  <c r="AI588" i="11"/>
  <c r="AG588" i="11"/>
  <c r="AE588" i="11"/>
  <c r="AC588" i="11"/>
  <c r="AB588" i="11"/>
  <c r="AA588" i="11"/>
  <c r="Z588" i="11"/>
  <c r="Y588" i="11"/>
  <c r="X588" i="11"/>
  <c r="W588" i="11"/>
  <c r="V588" i="11"/>
  <c r="U588" i="11"/>
  <c r="T588" i="11"/>
  <c r="S588" i="11"/>
  <c r="R588" i="11"/>
  <c r="Q588" i="11"/>
  <c r="P588" i="11"/>
  <c r="O588" i="11"/>
  <c r="N588" i="11"/>
  <c r="M588" i="11"/>
  <c r="L588" i="11"/>
  <c r="K588" i="11"/>
  <c r="J588" i="11"/>
  <c r="I588" i="11"/>
  <c r="H588" i="11"/>
  <c r="G588" i="11"/>
  <c r="F588" i="11"/>
  <c r="E588" i="11"/>
  <c r="D588" i="11"/>
  <c r="C588" i="11"/>
  <c r="CG587" i="11"/>
  <c r="CF587" i="11"/>
  <c r="CE587" i="11"/>
  <c r="CD587" i="11"/>
  <c r="CC587" i="11"/>
  <c r="CB587" i="11"/>
  <c r="CA587" i="11"/>
  <c r="BZ587" i="11"/>
  <c r="BY587" i="11"/>
  <c r="BX587" i="11"/>
  <c r="BW587" i="11"/>
  <c r="BV587" i="11"/>
  <c r="BU587" i="11"/>
  <c r="BT587" i="11"/>
  <c r="BS587" i="11"/>
  <c r="BR587" i="11"/>
  <c r="BQ587" i="11"/>
  <c r="BP587" i="11"/>
  <c r="BO587" i="11"/>
  <c r="BN587" i="11"/>
  <c r="BM587" i="11"/>
  <c r="BL587" i="11"/>
  <c r="BK587" i="11"/>
  <c r="BJ587" i="11"/>
  <c r="BI587" i="11"/>
  <c r="BH587" i="11"/>
  <c r="BG587" i="11"/>
  <c r="BF587" i="11"/>
  <c r="BE587" i="11"/>
  <c r="BD587" i="11"/>
  <c r="BC587" i="11"/>
  <c r="BB587" i="11"/>
  <c r="BA587" i="11"/>
  <c r="AZ587" i="11"/>
  <c r="AY587" i="11"/>
  <c r="AX587" i="11"/>
  <c r="AW587" i="11"/>
  <c r="AV587" i="11"/>
  <c r="AU587" i="11"/>
  <c r="AT587" i="11"/>
  <c r="AS587" i="11"/>
  <c r="AR587" i="11"/>
  <c r="AQ587" i="11"/>
  <c r="AP587" i="11"/>
  <c r="AO587" i="11"/>
  <c r="AN587" i="11"/>
  <c r="AL587" i="11"/>
  <c r="AI587" i="11"/>
  <c r="AG587" i="11"/>
  <c r="AE587" i="11"/>
  <c r="AC587" i="11"/>
  <c r="AB587" i="11"/>
  <c r="AA587" i="11"/>
  <c r="Z587" i="11"/>
  <c r="Y587" i="11"/>
  <c r="A587" i="11"/>
  <c r="CG586" i="11"/>
  <c r="CF586" i="11"/>
  <c r="CE586" i="11"/>
  <c r="CD586" i="11"/>
  <c r="CC586" i="11"/>
  <c r="CB586" i="11"/>
  <c r="CA586" i="11"/>
  <c r="BZ586" i="11"/>
  <c r="BY586" i="11"/>
  <c r="BX586" i="11"/>
  <c r="BW586" i="11"/>
  <c r="BV586" i="11"/>
  <c r="BU586" i="11"/>
  <c r="BT586" i="11"/>
  <c r="BS586" i="11"/>
  <c r="BR586" i="11"/>
  <c r="BQ586" i="11"/>
  <c r="BP586" i="11"/>
  <c r="BO586" i="11"/>
  <c r="BN586" i="11"/>
  <c r="BM586" i="11"/>
  <c r="BL586" i="11"/>
  <c r="BK586" i="11"/>
  <c r="BJ586" i="11"/>
  <c r="BI586" i="11"/>
  <c r="BH586" i="11"/>
  <c r="BG586" i="11"/>
  <c r="BF586" i="11"/>
  <c r="BE586" i="11"/>
  <c r="BD586" i="11"/>
  <c r="BC586" i="11"/>
  <c r="BB586" i="11"/>
  <c r="BA586" i="11"/>
  <c r="AZ586" i="11"/>
  <c r="AY586" i="11"/>
  <c r="AX586" i="11"/>
  <c r="AW586" i="11"/>
  <c r="AV586" i="11"/>
  <c r="AU586" i="11"/>
  <c r="AT586" i="11"/>
  <c r="AS586" i="11"/>
  <c r="AR586" i="11"/>
  <c r="AQ586" i="11"/>
  <c r="AP586" i="11"/>
  <c r="AO586" i="11"/>
  <c r="AN586" i="11"/>
  <c r="AL586" i="11"/>
  <c r="AI586" i="11"/>
  <c r="AG586" i="11"/>
  <c r="AE586" i="11"/>
  <c r="AC586" i="11"/>
  <c r="AB586" i="11"/>
  <c r="AA586" i="11"/>
  <c r="Z586" i="11"/>
  <c r="Y586" i="11"/>
  <c r="A586" i="11"/>
  <c r="CG585" i="11"/>
  <c r="CF585" i="11"/>
  <c r="CE585" i="11"/>
  <c r="CD585" i="11"/>
  <c r="CC585" i="11"/>
  <c r="CB585" i="11"/>
  <c r="CA585" i="11"/>
  <c r="BZ585" i="11"/>
  <c r="BY585" i="11"/>
  <c r="BX585" i="11"/>
  <c r="BW585" i="11"/>
  <c r="BV585" i="11"/>
  <c r="BU585" i="11"/>
  <c r="BT585" i="11"/>
  <c r="BS585" i="11"/>
  <c r="BR585" i="11"/>
  <c r="BQ585" i="11"/>
  <c r="BP585" i="11"/>
  <c r="BO585" i="11"/>
  <c r="BN585" i="11"/>
  <c r="BM585" i="11"/>
  <c r="BL585" i="11"/>
  <c r="BK585" i="11"/>
  <c r="BJ585" i="11"/>
  <c r="BI585" i="11"/>
  <c r="BH585" i="11"/>
  <c r="BG585" i="11"/>
  <c r="BF585" i="11"/>
  <c r="BE585" i="11"/>
  <c r="BD585" i="11"/>
  <c r="BC585" i="11"/>
  <c r="BB585" i="11"/>
  <c r="BA585" i="11"/>
  <c r="AZ585" i="11"/>
  <c r="AY585" i="11"/>
  <c r="AX585" i="11"/>
  <c r="AW585" i="11"/>
  <c r="AV585" i="11"/>
  <c r="AU585" i="11"/>
  <c r="AT585" i="11"/>
  <c r="AS585" i="11"/>
  <c r="AR585" i="11"/>
  <c r="AQ585" i="11"/>
  <c r="AP585" i="11"/>
  <c r="AO585" i="11"/>
  <c r="AN585" i="11"/>
  <c r="AL585" i="11"/>
  <c r="AI585" i="11"/>
  <c r="AG585" i="11"/>
  <c r="AE585" i="11"/>
  <c r="AC585" i="11"/>
  <c r="AB585" i="11"/>
  <c r="AA585" i="11"/>
  <c r="Z585" i="11"/>
  <c r="Y585" i="11"/>
  <c r="A585" i="11"/>
  <c r="CG584" i="11"/>
  <c r="CF584" i="11"/>
  <c r="CE584" i="11"/>
  <c r="CD584" i="11"/>
  <c r="CC584" i="11"/>
  <c r="CB584" i="11"/>
  <c r="CA584" i="11"/>
  <c r="BZ584" i="11"/>
  <c r="BY584" i="11"/>
  <c r="BX584" i="11"/>
  <c r="BW584" i="11"/>
  <c r="BV584" i="11"/>
  <c r="BU584" i="11"/>
  <c r="BT584" i="11"/>
  <c r="BS584" i="11"/>
  <c r="BR584" i="11"/>
  <c r="BQ584" i="11"/>
  <c r="BP584" i="11"/>
  <c r="BO584" i="11"/>
  <c r="BN584" i="11"/>
  <c r="BM584" i="11"/>
  <c r="BL584" i="11"/>
  <c r="BK584" i="11"/>
  <c r="BJ584" i="11"/>
  <c r="BI584" i="11"/>
  <c r="BH584" i="11"/>
  <c r="BG584" i="11"/>
  <c r="BF584" i="11"/>
  <c r="BE584" i="11"/>
  <c r="BD584" i="11"/>
  <c r="BC584" i="11"/>
  <c r="BB584" i="11"/>
  <c r="BA584" i="11"/>
  <c r="AZ584" i="11"/>
  <c r="AY584" i="11"/>
  <c r="AX584" i="11"/>
  <c r="AW584" i="11"/>
  <c r="AV584" i="11"/>
  <c r="AU584" i="11"/>
  <c r="AT584" i="11"/>
  <c r="AS584" i="11"/>
  <c r="AR584" i="11"/>
  <c r="AQ584" i="11"/>
  <c r="AP584" i="11"/>
  <c r="AO584" i="11"/>
  <c r="AN584" i="11"/>
  <c r="AL584" i="11"/>
  <c r="AI584" i="11"/>
  <c r="AG584" i="11"/>
  <c r="AE584" i="11"/>
  <c r="AC584" i="11"/>
  <c r="AB584" i="11"/>
  <c r="AA584" i="11"/>
  <c r="Z584" i="11"/>
  <c r="Y584" i="11"/>
  <c r="A584" i="11"/>
  <c r="CG583" i="11"/>
  <c r="CF583" i="11"/>
  <c r="CE583" i="11"/>
  <c r="CD583" i="11"/>
  <c r="CC583" i="11"/>
  <c r="CB583" i="11"/>
  <c r="CA583" i="11"/>
  <c r="BZ583" i="11"/>
  <c r="BY583" i="11"/>
  <c r="BX583" i="11"/>
  <c r="BW583" i="11"/>
  <c r="BV583" i="11"/>
  <c r="BU583" i="11"/>
  <c r="BT583" i="11"/>
  <c r="BS583" i="11"/>
  <c r="BR583" i="11"/>
  <c r="BQ583" i="11"/>
  <c r="BP583" i="11"/>
  <c r="BO583" i="11"/>
  <c r="BN583" i="11"/>
  <c r="BM583" i="11"/>
  <c r="BL583" i="11"/>
  <c r="BK583" i="11"/>
  <c r="BJ583" i="11"/>
  <c r="BI583" i="11"/>
  <c r="BH583" i="11"/>
  <c r="BG583" i="11"/>
  <c r="BF583" i="11"/>
  <c r="BE583" i="11"/>
  <c r="BD583" i="11"/>
  <c r="BC583" i="11"/>
  <c r="BB583" i="11"/>
  <c r="BA583" i="11"/>
  <c r="AZ583" i="11"/>
  <c r="AY583" i="11"/>
  <c r="AX583" i="11"/>
  <c r="AW583" i="11"/>
  <c r="AV583" i="11"/>
  <c r="AU583" i="11"/>
  <c r="AT583" i="11"/>
  <c r="AS583" i="11"/>
  <c r="AR583" i="11"/>
  <c r="AQ583" i="11"/>
  <c r="AP583" i="11"/>
  <c r="AO583" i="11"/>
  <c r="AN583" i="11"/>
  <c r="AL583" i="11"/>
  <c r="AI583" i="11"/>
  <c r="AG583" i="11"/>
  <c r="AE583" i="11"/>
  <c r="AC583" i="11"/>
  <c r="AB583" i="11"/>
  <c r="AA583" i="11"/>
  <c r="Z583" i="11"/>
  <c r="Y583" i="11"/>
  <c r="A583" i="11"/>
  <c r="CG582" i="11"/>
  <c r="CF582" i="11"/>
  <c r="CE582" i="11"/>
  <c r="CD582" i="11"/>
  <c r="CC582" i="11"/>
  <c r="CB582" i="11"/>
  <c r="CA582" i="11"/>
  <c r="BZ582" i="11"/>
  <c r="BY582" i="11"/>
  <c r="BX582" i="11"/>
  <c r="BW582" i="11"/>
  <c r="BV582" i="11"/>
  <c r="BU582" i="11"/>
  <c r="BT582" i="11"/>
  <c r="BS582" i="11"/>
  <c r="BR582" i="11"/>
  <c r="BQ582" i="11"/>
  <c r="BP582" i="11"/>
  <c r="BO582" i="11"/>
  <c r="BN582" i="11"/>
  <c r="BM582" i="11"/>
  <c r="BL582" i="11"/>
  <c r="BK582" i="11"/>
  <c r="BJ582" i="11"/>
  <c r="BI582" i="11"/>
  <c r="BH582" i="11"/>
  <c r="BG582" i="11"/>
  <c r="BF582" i="11"/>
  <c r="BE582" i="11"/>
  <c r="BD582" i="11"/>
  <c r="BC582" i="11"/>
  <c r="BB582" i="11"/>
  <c r="BA582" i="11"/>
  <c r="AZ582" i="11"/>
  <c r="AY582" i="11"/>
  <c r="AX582" i="11"/>
  <c r="AW582" i="11"/>
  <c r="AV582" i="11"/>
  <c r="AU582" i="11"/>
  <c r="AT582" i="11"/>
  <c r="AS582" i="11"/>
  <c r="AR582" i="11"/>
  <c r="AQ582" i="11"/>
  <c r="AP582" i="11"/>
  <c r="AO582" i="11"/>
  <c r="AN582" i="11"/>
  <c r="AL582" i="11"/>
  <c r="AI582" i="11"/>
  <c r="AG582" i="11"/>
  <c r="AE582" i="11"/>
  <c r="AC582" i="11"/>
  <c r="AB582" i="11"/>
  <c r="AA582" i="11"/>
  <c r="Z582" i="11"/>
  <c r="Y582" i="11"/>
  <c r="A582" i="11"/>
  <c r="CG581" i="11"/>
  <c r="CF581" i="11"/>
  <c r="CE581" i="11"/>
  <c r="CD581" i="11"/>
  <c r="CC581" i="11"/>
  <c r="CB581" i="11"/>
  <c r="CA581" i="11"/>
  <c r="BZ581" i="11"/>
  <c r="BY581" i="11"/>
  <c r="BX581" i="11"/>
  <c r="BW581" i="11"/>
  <c r="BV581" i="11"/>
  <c r="BU581" i="11"/>
  <c r="BT581" i="11"/>
  <c r="BS581" i="11"/>
  <c r="BR581" i="11"/>
  <c r="BQ581" i="11"/>
  <c r="BP581" i="11"/>
  <c r="BO581" i="11"/>
  <c r="BN581" i="11"/>
  <c r="BM581" i="11"/>
  <c r="BL581" i="11"/>
  <c r="BK581" i="11"/>
  <c r="BJ581" i="11"/>
  <c r="BI581" i="11"/>
  <c r="BH581" i="11"/>
  <c r="BG581" i="11"/>
  <c r="BF581" i="11"/>
  <c r="BE581" i="11"/>
  <c r="BD581" i="11"/>
  <c r="BC581" i="11"/>
  <c r="BB581" i="11"/>
  <c r="BA581" i="11"/>
  <c r="AZ581" i="11"/>
  <c r="AY581" i="11"/>
  <c r="AX581" i="11"/>
  <c r="AW581" i="11"/>
  <c r="AV581" i="11"/>
  <c r="AU581" i="11"/>
  <c r="AT581" i="11"/>
  <c r="AS581" i="11"/>
  <c r="AR581" i="11"/>
  <c r="AQ581" i="11"/>
  <c r="AP581" i="11"/>
  <c r="AO581" i="11"/>
  <c r="AN581" i="11"/>
  <c r="AL581" i="11"/>
  <c r="AI581" i="11"/>
  <c r="AG581" i="11"/>
  <c r="AE581" i="11"/>
  <c r="AC581" i="11"/>
  <c r="AB581" i="11"/>
  <c r="AA581" i="11"/>
  <c r="Z581" i="11"/>
  <c r="Y581" i="11"/>
  <c r="A581" i="11"/>
  <c r="CG580" i="11"/>
  <c r="CF580" i="11"/>
  <c r="CE580" i="11"/>
  <c r="CD580" i="11"/>
  <c r="CC580" i="11"/>
  <c r="CB580" i="11"/>
  <c r="CA580" i="11"/>
  <c r="BZ580" i="11"/>
  <c r="BY580" i="11"/>
  <c r="BX580" i="11"/>
  <c r="BW580" i="11"/>
  <c r="BV580" i="11"/>
  <c r="BU580" i="11"/>
  <c r="BT580" i="11"/>
  <c r="BS580" i="11"/>
  <c r="BR580" i="11"/>
  <c r="BQ580" i="11"/>
  <c r="BP580" i="11"/>
  <c r="BO580" i="11"/>
  <c r="BN580" i="11"/>
  <c r="BM580" i="11"/>
  <c r="BL580" i="11"/>
  <c r="BK580" i="11"/>
  <c r="BJ580" i="11"/>
  <c r="BI580" i="11"/>
  <c r="BH580" i="11"/>
  <c r="BG580" i="11"/>
  <c r="BF580" i="11"/>
  <c r="BE580" i="11"/>
  <c r="BD580" i="11"/>
  <c r="BC580" i="11"/>
  <c r="BB580" i="11"/>
  <c r="BA580" i="11"/>
  <c r="AZ580" i="11"/>
  <c r="AY580" i="11"/>
  <c r="AX580" i="11"/>
  <c r="AW580" i="11"/>
  <c r="AV580" i="11"/>
  <c r="AU580" i="11"/>
  <c r="AT580" i="11"/>
  <c r="AS580" i="11"/>
  <c r="AR580" i="11"/>
  <c r="AQ580" i="11"/>
  <c r="AP580" i="11"/>
  <c r="AO580" i="11"/>
  <c r="AN580" i="11"/>
  <c r="AL580" i="11"/>
  <c r="AI580" i="11"/>
  <c r="AG580" i="11"/>
  <c r="AE580" i="11"/>
  <c r="AC580" i="11"/>
  <c r="AB580" i="11"/>
  <c r="AA580" i="11"/>
  <c r="Z580" i="11"/>
  <c r="Y580" i="11"/>
  <c r="A580" i="11"/>
  <c r="CG579" i="11"/>
  <c r="CF579" i="11"/>
  <c r="CE579" i="11"/>
  <c r="CD579" i="11"/>
  <c r="CC579" i="11"/>
  <c r="CB579" i="11"/>
  <c r="CA579" i="11"/>
  <c r="BZ579" i="11"/>
  <c r="BY579" i="11"/>
  <c r="BX579" i="11"/>
  <c r="BW579" i="11"/>
  <c r="BV579" i="11"/>
  <c r="BU579" i="11"/>
  <c r="BT579" i="11"/>
  <c r="BS579" i="11"/>
  <c r="BR579" i="11"/>
  <c r="BQ579" i="11"/>
  <c r="BP579" i="11"/>
  <c r="BO579" i="11"/>
  <c r="BN579" i="11"/>
  <c r="BM579" i="11"/>
  <c r="BL579" i="11"/>
  <c r="BK579" i="11"/>
  <c r="BJ579" i="11"/>
  <c r="BI579" i="11"/>
  <c r="BH579" i="11"/>
  <c r="BG579" i="11"/>
  <c r="BF579" i="11"/>
  <c r="BE579" i="11"/>
  <c r="BD579" i="11"/>
  <c r="BC579" i="11"/>
  <c r="BB579" i="11"/>
  <c r="BA579" i="11"/>
  <c r="AZ579" i="11"/>
  <c r="AY579" i="11"/>
  <c r="AX579" i="11"/>
  <c r="AW579" i="11"/>
  <c r="AV579" i="11"/>
  <c r="AU579" i="11"/>
  <c r="AT579" i="11"/>
  <c r="AS579" i="11"/>
  <c r="AR579" i="11"/>
  <c r="AQ579" i="11"/>
  <c r="AP579" i="11"/>
  <c r="AO579" i="11"/>
  <c r="AN579" i="11"/>
  <c r="AL579" i="11"/>
  <c r="AI579" i="11"/>
  <c r="AG579" i="11"/>
  <c r="AE579" i="11"/>
  <c r="AC579" i="11"/>
  <c r="AB579" i="11"/>
  <c r="AA579" i="11"/>
  <c r="Z579" i="11"/>
  <c r="Y579" i="11"/>
  <c r="A579" i="11"/>
  <c r="CG578" i="11"/>
  <c r="CF578" i="11"/>
  <c r="CE578" i="11"/>
  <c r="CD578" i="11"/>
  <c r="CC578" i="11"/>
  <c r="CB578" i="11"/>
  <c r="CA578" i="11"/>
  <c r="BZ578" i="11"/>
  <c r="BY578" i="11"/>
  <c r="BX578" i="11"/>
  <c r="BW578" i="11"/>
  <c r="BV578" i="11"/>
  <c r="BU578" i="11"/>
  <c r="BT578" i="11"/>
  <c r="BS578" i="11"/>
  <c r="BR578" i="11"/>
  <c r="BQ578" i="11"/>
  <c r="BP578" i="11"/>
  <c r="BO578" i="11"/>
  <c r="BN578" i="11"/>
  <c r="BM578" i="11"/>
  <c r="BL578" i="11"/>
  <c r="BK578" i="11"/>
  <c r="BJ578" i="11"/>
  <c r="BI578" i="11"/>
  <c r="BH578" i="11"/>
  <c r="BG578" i="11"/>
  <c r="BF578" i="11"/>
  <c r="BE578" i="11"/>
  <c r="BD578" i="11"/>
  <c r="BC578" i="11"/>
  <c r="BB578" i="11"/>
  <c r="BA578" i="11"/>
  <c r="AZ578" i="11"/>
  <c r="AY578" i="11"/>
  <c r="AX578" i="11"/>
  <c r="AW578" i="11"/>
  <c r="AV578" i="11"/>
  <c r="AU578" i="11"/>
  <c r="AT578" i="11"/>
  <c r="AS578" i="11"/>
  <c r="AR578" i="11"/>
  <c r="AQ578" i="11"/>
  <c r="AP578" i="11"/>
  <c r="AO578" i="11"/>
  <c r="AN578" i="11"/>
  <c r="AL578" i="11"/>
  <c r="AI578" i="11"/>
  <c r="AG578" i="11"/>
  <c r="AE578" i="11"/>
  <c r="AC578" i="11"/>
  <c r="AB578" i="11"/>
  <c r="AA578" i="11"/>
  <c r="Z578" i="11"/>
  <c r="Y578" i="11"/>
  <c r="A578" i="11"/>
  <c r="CG577" i="11"/>
  <c r="CF577" i="11"/>
  <c r="CE577" i="11"/>
  <c r="CD577" i="11"/>
  <c r="CC577" i="11"/>
  <c r="CB577" i="11"/>
  <c r="CA577" i="11"/>
  <c r="BZ577" i="11"/>
  <c r="BY577" i="11"/>
  <c r="BX577" i="11"/>
  <c r="BW577" i="11"/>
  <c r="BV577" i="11"/>
  <c r="BU577" i="11"/>
  <c r="BT577" i="11"/>
  <c r="BS577" i="11"/>
  <c r="BR577" i="11"/>
  <c r="BQ577" i="11"/>
  <c r="BP577" i="11"/>
  <c r="BO577" i="11"/>
  <c r="BN577" i="11"/>
  <c r="BM577" i="11"/>
  <c r="BL577" i="11"/>
  <c r="BK577" i="11"/>
  <c r="BJ577" i="11"/>
  <c r="BI577" i="11"/>
  <c r="BH577" i="11"/>
  <c r="BG577" i="11"/>
  <c r="BF577" i="11"/>
  <c r="BE577" i="11"/>
  <c r="BD577" i="11"/>
  <c r="BC577" i="11"/>
  <c r="BB577" i="11"/>
  <c r="BA577" i="11"/>
  <c r="AZ577" i="11"/>
  <c r="AY577" i="11"/>
  <c r="AX577" i="11"/>
  <c r="AW577" i="11"/>
  <c r="AV577" i="11"/>
  <c r="AU577" i="11"/>
  <c r="AT577" i="11"/>
  <c r="AS577" i="11"/>
  <c r="AR577" i="11"/>
  <c r="AQ577" i="11"/>
  <c r="AP577" i="11"/>
  <c r="AO577" i="11"/>
  <c r="AN577" i="11"/>
  <c r="AL577" i="11"/>
  <c r="AI577" i="11"/>
  <c r="AG577" i="11"/>
  <c r="AE577" i="11"/>
  <c r="AC577" i="11"/>
  <c r="AB577" i="11"/>
  <c r="AA577" i="11"/>
  <c r="Z577" i="11"/>
  <c r="Y577" i="11"/>
  <c r="A577" i="11"/>
  <c r="CG576" i="11"/>
  <c r="CF576" i="11"/>
  <c r="CE576" i="11"/>
  <c r="CD576" i="11"/>
  <c r="CC576" i="11"/>
  <c r="CB576" i="11"/>
  <c r="CA576" i="11"/>
  <c r="BZ576" i="11"/>
  <c r="BY576" i="11"/>
  <c r="BX576" i="11"/>
  <c r="BW576" i="11"/>
  <c r="BV576" i="11"/>
  <c r="BU576" i="11"/>
  <c r="BT576" i="11"/>
  <c r="BS576" i="11"/>
  <c r="BR576" i="11"/>
  <c r="BQ576" i="11"/>
  <c r="BP576" i="11"/>
  <c r="BO576" i="11"/>
  <c r="BN576" i="11"/>
  <c r="BM576" i="11"/>
  <c r="BL576" i="11"/>
  <c r="BK576" i="11"/>
  <c r="BJ576" i="11"/>
  <c r="BI576" i="11"/>
  <c r="BH576" i="11"/>
  <c r="BG576" i="11"/>
  <c r="BF576" i="11"/>
  <c r="BE576" i="11"/>
  <c r="BD576" i="11"/>
  <c r="BC576" i="11"/>
  <c r="BB576" i="11"/>
  <c r="BA576" i="11"/>
  <c r="AZ576" i="11"/>
  <c r="AY576" i="11"/>
  <c r="AX576" i="11"/>
  <c r="AW576" i="11"/>
  <c r="AV576" i="11"/>
  <c r="AU576" i="11"/>
  <c r="AT576" i="11"/>
  <c r="AS576" i="11"/>
  <c r="AR576" i="11"/>
  <c r="AQ576" i="11"/>
  <c r="AP576" i="11"/>
  <c r="AO576" i="11"/>
  <c r="AN576" i="11"/>
  <c r="AL576" i="11"/>
  <c r="AI576" i="11"/>
  <c r="AG576" i="11"/>
  <c r="AE576" i="11"/>
  <c r="AC576" i="11"/>
  <c r="AB576" i="11"/>
  <c r="AA576" i="11"/>
  <c r="Z576" i="11"/>
  <c r="Y576" i="11"/>
  <c r="X576" i="11"/>
  <c r="W576" i="11"/>
  <c r="V576" i="11"/>
  <c r="U576" i="11"/>
  <c r="T576" i="11"/>
  <c r="S576" i="11"/>
  <c r="R576" i="11"/>
  <c r="Q576" i="11"/>
  <c r="P576" i="11"/>
  <c r="O576" i="11"/>
  <c r="N576" i="11"/>
  <c r="M576" i="11"/>
  <c r="L576" i="11"/>
  <c r="K576" i="11"/>
  <c r="J576" i="11"/>
  <c r="I576" i="11"/>
  <c r="H576" i="11"/>
  <c r="G576" i="11"/>
  <c r="F576" i="11"/>
  <c r="E576" i="11"/>
  <c r="D576" i="11"/>
  <c r="C576" i="11"/>
  <c r="CG575" i="11"/>
  <c r="CF575" i="11"/>
  <c r="CE575" i="11"/>
  <c r="CD575" i="11"/>
  <c r="CC575" i="11"/>
  <c r="CB575" i="11"/>
  <c r="CA575" i="11"/>
  <c r="BZ575" i="11"/>
  <c r="BY575" i="11"/>
  <c r="BX575" i="11"/>
  <c r="BW575" i="11"/>
  <c r="BV575" i="11"/>
  <c r="BU575" i="11"/>
  <c r="BT575" i="11"/>
  <c r="BS575" i="11"/>
  <c r="BR575" i="11"/>
  <c r="BQ575" i="11"/>
  <c r="BP575" i="11"/>
  <c r="BO575" i="11"/>
  <c r="BN575" i="11"/>
  <c r="BM575" i="11"/>
  <c r="BL575" i="11"/>
  <c r="BK575" i="11"/>
  <c r="BJ575" i="11"/>
  <c r="BI575" i="11"/>
  <c r="BH575" i="11"/>
  <c r="BG575" i="11"/>
  <c r="BF575" i="11"/>
  <c r="BE575" i="11"/>
  <c r="BD575" i="11"/>
  <c r="BC575" i="11"/>
  <c r="BB575" i="11"/>
  <c r="BA575" i="11"/>
  <c r="AZ575" i="11"/>
  <c r="AY575" i="11"/>
  <c r="AX575" i="11"/>
  <c r="AW575" i="11"/>
  <c r="AV575" i="11"/>
  <c r="AU575" i="11"/>
  <c r="AT575" i="11"/>
  <c r="AS575" i="11"/>
  <c r="AR575" i="11"/>
  <c r="AQ575" i="11"/>
  <c r="AP575" i="11"/>
  <c r="AO575" i="11"/>
  <c r="AN575" i="11"/>
  <c r="AM575" i="11"/>
  <c r="AL575" i="11"/>
  <c r="AI575" i="11"/>
  <c r="AG575" i="11"/>
  <c r="AE575" i="11"/>
  <c r="AC575" i="11"/>
  <c r="AB575" i="11"/>
  <c r="AA575" i="11"/>
  <c r="Z575" i="11"/>
  <c r="Y575" i="11"/>
  <c r="X575" i="11"/>
  <c r="W575" i="11"/>
  <c r="V575" i="11"/>
  <c r="U575" i="11"/>
  <c r="T575" i="11"/>
  <c r="S575" i="11"/>
  <c r="R575" i="11"/>
  <c r="Q575" i="11"/>
  <c r="P575" i="11"/>
  <c r="O575" i="11"/>
  <c r="N575" i="11"/>
  <c r="M575" i="11"/>
  <c r="L575" i="11"/>
  <c r="K575" i="11"/>
  <c r="J575" i="11"/>
  <c r="I575" i="11"/>
  <c r="H575" i="11"/>
  <c r="G575" i="11"/>
  <c r="F575" i="11"/>
  <c r="E575" i="11"/>
  <c r="D575" i="11"/>
  <c r="C575" i="11"/>
  <c r="CG574" i="11"/>
  <c r="CF574" i="11"/>
  <c r="CE574" i="11"/>
  <c r="CD574" i="11"/>
  <c r="CC574" i="11"/>
  <c r="CB574" i="11"/>
  <c r="CA574" i="11"/>
  <c r="BZ574" i="11"/>
  <c r="BY574" i="11"/>
  <c r="BX574" i="11"/>
  <c r="BW574" i="11"/>
  <c r="BV574" i="11"/>
  <c r="BU574" i="11"/>
  <c r="BT574" i="11"/>
  <c r="BS574" i="11"/>
  <c r="BR574" i="11"/>
  <c r="BQ574" i="11"/>
  <c r="BP574" i="11"/>
  <c r="BO574" i="11"/>
  <c r="BN574" i="11"/>
  <c r="BM574" i="11"/>
  <c r="BL574" i="11"/>
  <c r="BK574" i="11"/>
  <c r="BJ574" i="11"/>
  <c r="BI574" i="11"/>
  <c r="BH574" i="11"/>
  <c r="BG574" i="11"/>
  <c r="BF574" i="11"/>
  <c r="BE574" i="11"/>
  <c r="BD574" i="11"/>
  <c r="BC574" i="11"/>
  <c r="BB574" i="11"/>
  <c r="BA574" i="11"/>
  <c r="AZ574" i="11"/>
  <c r="AY574" i="11"/>
  <c r="AX574" i="11"/>
  <c r="AW574" i="11"/>
  <c r="AV574" i="11"/>
  <c r="AU574" i="11"/>
  <c r="AT574" i="11"/>
  <c r="AS574" i="11"/>
  <c r="AR574" i="11"/>
  <c r="AQ574" i="11"/>
  <c r="AP574" i="11"/>
  <c r="AO574" i="11"/>
  <c r="AN574" i="11"/>
  <c r="AM574" i="11"/>
  <c r="AL574" i="11"/>
  <c r="AI574" i="11"/>
  <c r="AG574" i="11"/>
  <c r="AE574" i="11"/>
  <c r="AC574" i="11"/>
  <c r="AB574" i="11"/>
  <c r="AA574" i="11"/>
  <c r="Z574" i="11"/>
  <c r="Y574" i="11"/>
  <c r="C574" i="11"/>
  <c r="A574" i="11"/>
  <c r="CG573" i="11"/>
  <c r="CF573" i="11"/>
  <c r="CE573" i="11"/>
  <c r="CD573" i="11"/>
  <c r="CC573" i="11"/>
  <c r="CB573" i="11"/>
  <c r="CA573" i="11"/>
  <c r="BZ573" i="11"/>
  <c r="BY573" i="11"/>
  <c r="BX573" i="11"/>
  <c r="BW573" i="11"/>
  <c r="BV573" i="11"/>
  <c r="BU573" i="11"/>
  <c r="BT573" i="11"/>
  <c r="BS573" i="11"/>
  <c r="BR573" i="11"/>
  <c r="BQ573" i="11"/>
  <c r="BP573" i="11"/>
  <c r="BO573" i="11"/>
  <c r="BN573" i="11"/>
  <c r="BM573" i="11"/>
  <c r="BL573" i="11"/>
  <c r="BK573" i="11"/>
  <c r="BJ573" i="11"/>
  <c r="BI573" i="11"/>
  <c r="BH573" i="11"/>
  <c r="BG573" i="11"/>
  <c r="BF573" i="11"/>
  <c r="BE573" i="11"/>
  <c r="BD573" i="11"/>
  <c r="BC573" i="11"/>
  <c r="BB573" i="11"/>
  <c r="BA573" i="11"/>
  <c r="AZ573" i="11"/>
  <c r="AY573" i="11"/>
  <c r="AX573" i="11"/>
  <c r="AW573" i="11"/>
  <c r="AV573" i="11"/>
  <c r="AU573" i="11"/>
  <c r="AT573" i="11"/>
  <c r="AS573" i="11"/>
  <c r="AR573" i="11"/>
  <c r="AQ573" i="11"/>
  <c r="AP573" i="11"/>
  <c r="AO573" i="11"/>
  <c r="AN573" i="11"/>
  <c r="AM573" i="11"/>
  <c r="AL573" i="11"/>
  <c r="AI573" i="11"/>
  <c r="AG573" i="11"/>
  <c r="AE573" i="11"/>
  <c r="AC573" i="11"/>
  <c r="AB573" i="11"/>
  <c r="AA573" i="11"/>
  <c r="Z573" i="11"/>
  <c r="Y573" i="11"/>
  <c r="C573" i="11"/>
  <c r="A573" i="11"/>
  <c r="CG572" i="11"/>
  <c r="CF572" i="11"/>
  <c r="CE572" i="11"/>
  <c r="CD572" i="11"/>
  <c r="CC572" i="11"/>
  <c r="CB572" i="11"/>
  <c r="CA572" i="11"/>
  <c r="BZ572" i="11"/>
  <c r="BY572" i="11"/>
  <c r="BX572" i="11"/>
  <c r="BW572" i="11"/>
  <c r="BV572" i="11"/>
  <c r="BU572" i="11"/>
  <c r="BT572" i="11"/>
  <c r="BS572" i="11"/>
  <c r="BR572" i="11"/>
  <c r="BQ572" i="11"/>
  <c r="BP572" i="11"/>
  <c r="BO572" i="11"/>
  <c r="BN572" i="11"/>
  <c r="BM572" i="11"/>
  <c r="BL572" i="11"/>
  <c r="BK572" i="11"/>
  <c r="BJ572" i="11"/>
  <c r="BI572" i="11"/>
  <c r="BH572" i="11"/>
  <c r="BG572" i="11"/>
  <c r="BF572" i="11"/>
  <c r="BE572" i="11"/>
  <c r="BD572" i="11"/>
  <c r="BC572" i="11"/>
  <c r="BB572" i="11"/>
  <c r="BA572" i="11"/>
  <c r="AZ572" i="11"/>
  <c r="AY572" i="11"/>
  <c r="AX572" i="11"/>
  <c r="AW572" i="11"/>
  <c r="AV572" i="11"/>
  <c r="AU572" i="11"/>
  <c r="AT572" i="11"/>
  <c r="AS572" i="11"/>
  <c r="AR572" i="11"/>
  <c r="AQ572" i="11"/>
  <c r="AP572" i="11"/>
  <c r="AO572" i="11"/>
  <c r="AN572" i="11"/>
  <c r="AM572" i="11"/>
  <c r="AL572" i="11"/>
  <c r="AI572" i="11"/>
  <c r="AG572" i="11"/>
  <c r="AE572" i="11"/>
  <c r="AC572" i="11"/>
  <c r="AB572" i="11"/>
  <c r="AA572" i="11"/>
  <c r="Z572" i="11"/>
  <c r="Y572" i="11"/>
  <c r="C572" i="11"/>
  <c r="A572" i="11"/>
  <c r="CG571" i="11"/>
  <c r="CF571" i="11"/>
  <c r="CE571" i="11"/>
  <c r="CD571" i="11"/>
  <c r="CC571" i="11"/>
  <c r="CB571" i="11"/>
  <c r="CA571" i="11"/>
  <c r="BZ571" i="11"/>
  <c r="BY571" i="11"/>
  <c r="BX571" i="11"/>
  <c r="BW571" i="11"/>
  <c r="BV571" i="11"/>
  <c r="BU571" i="11"/>
  <c r="BT571" i="11"/>
  <c r="BS571" i="11"/>
  <c r="BR571" i="11"/>
  <c r="BQ571" i="11"/>
  <c r="BP571" i="11"/>
  <c r="BO571" i="11"/>
  <c r="BN571" i="11"/>
  <c r="BM571" i="11"/>
  <c r="BL571" i="11"/>
  <c r="BK571" i="11"/>
  <c r="BJ571" i="11"/>
  <c r="BI571" i="11"/>
  <c r="BH571" i="11"/>
  <c r="BG571" i="11"/>
  <c r="BF571" i="11"/>
  <c r="BE571" i="11"/>
  <c r="BD571" i="11"/>
  <c r="BC571" i="11"/>
  <c r="BB571" i="11"/>
  <c r="BA571" i="11"/>
  <c r="AZ571" i="11"/>
  <c r="AY571" i="11"/>
  <c r="AX571" i="11"/>
  <c r="AW571" i="11"/>
  <c r="AV571" i="11"/>
  <c r="AU571" i="11"/>
  <c r="AT571" i="11"/>
  <c r="AS571" i="11"/>
  <c r="AR571" i="11"/>
  <c r="AQ571" i="11"/>
  <c r="AP571" i="11"/>
  <c r="AO571" i="11"/>
  <c r="AN571" i="11"/>
  <c r="AM571" i="11"/>
  <c r="AL571" i="11"/>
  <c r="AI571" i="11"/>
  <c r="AG571" i="11"/>
  <c r="AE571" i="11"/>
  <c r="AC571" i="11"/>
  <c r="AB571" i="11"/>
  <c r="AA571" i="11"/>
  <c r="Z571" i="11"/>
  <c r="Y571" i="11"/>
  <c r="C571" i="11"/>
  <c r="A571" i="11"/>
  <c r="CG570" i="11"/>
  <c r="CF570" i="11"/>
  <c r="CE570" i="11"/>
  <c r="CD570" i="11"/>
  <c r="CC570" i="11"/>
  <c r="CB570" i="11"/>
  <c r="CA570" i="11"/>
  <c r="BZ570" i="11"/>
  <c r="BY570" i="11"/>
  <c r="BX570" i="11"/>
  <c r="BW570" i="11"/>
  <c r="BV570" i="11"/>
  <c r="BU570" i="11"/>
  <c r="BT570" i="11"/>
  <c r="BS570" i="11"/>
  <c r="BR570" i="11"/>
  <c r="BQ570" i="11"/>
  <c r="BP570" i="11"/>
  <c r="BO570" i="11"/>
  <c r="BN570" i="11"/>
  <c r="BM570" i="11"/>
  <c r="BL570" i="11"/>
  <c r="BK570" i="11"/>
  <c r="BJ570" i="11"/>
  <c r="BI570" i="11"/>
  <c r="BH570" i="11"/>
  <c r="BG570" i="11"/>
  <c r="BF570" i="11"/>
  <c r="BE570" i="11"/>
  <c r="BD570" i="11"/>
  <c r="BC570" i="11"/>
  <c r="BB570" i="11"/>
  <c r="BA570" i="11"/>
  <c r="AZ570" i="11"/>
  <c r="AY570" i="11"/>
  <c r="AX570" i="11"/>
  <c r="AW570" i="11"/>
  <c r="AV570" i="11"/>
  <c r="AU570" i="11"/>
  <c r="AT570" i="11"/>
  <c r="AS570" i="11"/>
  <c r="AR570" i="11"/>
  <c r="AQ570" i="11"/>
  <c r="AP570" i="11"/>
  <c r="AO570" i="11"/>
  <c r="AN570" i="11"/>
  <c r="AM570" i="11"/>
  <c r="AL570" i="11"/>
  <c r="AI570" i="11"/>
  <c r="AG570" i="11"/>
  <c r="AE570" i="11"/>
  <c r="AC570" i="11"/>
  <c r="AB570" i="11"/>
  <c r="AA570" i="11"/>
  <c r="Z570" i="11"/>
  <c r="Y570" i="11"/>
  <c r="C570" i="11"/>
  <c r="A570" i="11"/>
  <c r="CG569" i="11"/>
  <c r="CF569" i="11"/>
  <c r="CE569" i="11"/>
  <c r="CD569" i="11"/>
  <c r="CC569" i="11"/>
  <c r="CB569" i="11"/>
  <c r="CA569" i="11"/>
  <c r="BZ569" i="11"/>
  <c r="BY569" i="11"/>
  <c r="BX569" i="11"/>
  <c r="BW569" i="11"/>
  <c r="BV569" i="11"/>
  <c r="BU569" i="11"/>
  <c r="BT569" i="11"/>
  <c r="BS569" i="11"/>
  <c r="BR569" i="11"/>
  <c r="BQ569" i="11"/>
  <c r="BP569" i="11"/>
  <c r="BO569" i="11"/>
  <c r="BN569" i="11"/>
  <c r="BM569" i="11"/>
  <c r="BL569" i="11"/>
  <c r="BK569" i="11"/>
  <c r="BJ569" i="11"/>
  <c r="BI569" i="11"/>
  <c r="BH569" i="11"/>
  <c r="BG569" i="11"/>
  <c r="BF569" i="11"/>
  <c r="BE569" i="11"/>
  <c r="BD569" i="11"/>
  <c r="BC569" i="11"/>
  <c r="BB569" i="11"/>
  <c r="BA569" i="11"/>
  <c r="AZ569" i="11"/>
  <c r="AY569" i="11"/>
  <c r="AX569" i="11"/>
  <c r="AW569" i="11"/>
  <c r="AV569" i="11"/>
  <c r="AU569" i="11"/>
  <c r="AT569" i="11"/>
  <c r="AS569" i="11"/>
  <c r="AR569" i="11"/>
  <c r="AQ569" i="11"/>
  <c r="AP569" i="11"/>
  <c r="AO569" i="11"/>
  <c r="AN569" i="11"/>
  <c r="AM569" i="11"/>
  <c r="AL569" i="11"/>
  <c r="AI569" i="11"/>
  <c r="AG569" i="11"/>
  <c r="AE569" i="11"/>
  <c r="AC569" i="11"/>
  <c r="AB569" i="11"/>
  <c r="AA569" i="11"/>
  <c r="Z569" i="11"/>
  <c r="Y569" i="11"/>
  <c r="C569" i="11"/>
  <c r="A569" i="11"/>
  <c r="CG568" i="11"/>
  <c r="CF568" i="11"/>
  <c r="CE568" i="11"/>
  <c r="CD568" i="11"/>
  <c r="CC568" i="11"/>
  <c r="CB568" i="11"/>
  <c r="CA568" i="11"/>
  <c r="BZ568" i="11"/>
  <c r="BY568" i="11"/>
  <c r="BX568" i="11"/>
  <c r="BW568" i="11"/>
  <c r="BV568" i="11"/>
  <c r="BU568" i="11"/>
  <c r="BT568" i="11"/>
  <c r="BS568" i="11"/>
  <c r="BR568" i="11"/>
  <c r="BQ568" i="11"/>
  <c r="BP568" i="11"/>
  <c r="BO568" i="11"/>
  <c r="BN568" i="11"/>
  <c r="BM568" i="11"/>
  <c r="BL568" i="11"/>
  <c r="BK568" i="11"/>
  <c r="BJ568" i="11"/>
  <c r="BI568" i="11"/>
  <c r="BH568" i="11"/>
  <c r="BG568" i="11"/>
  <c r="BF568" i="11"/>
  <c r="BE568" i="11"/>
  <c r="BD568" i="11"/>
  <c r="BC568" i="11"/>
  <c r="BB568" i="11"/>
  <c r="BA568" i="11"/>
  <c r="AZ568" i="11"/>
  <c r="AY568" i="11"/>
  <c r="AX568" i="11"/>
  <c r="AW568" i="11"/>
  <c r="AV568" i="11"/>
  <c r="AU568" i="11"/>
  <c r="AT568" i="11"/>
  <c r="AS568" i="11"/>
  <c r="AR568" i="11"/>
  <c r="AQ568" i="11"/>
  <c r="AP568" i="11"/>
  <c r="AO568" i="11"/>
  <c r="AN568" i="11"/>
  <c r="AM568" i="11"/>
  <c r="AL568" i="11"/>
  <c r="AI568" i="11"/>
  <c r="AG568" i="11"/>
  <c r="AE568" i="11"/>
  <c r="AC568" i="11"/>
  <c r="AB568" i="11"/>
  <c r="AA568" i="11"/>
  <c r="Z568" i="11"/>
  <c r="Y568" i="11"/>
  <c r="C568" i="11"/>
  <c r="A568" i="11"/>
  <c r="CG567" i="11"/>
  <c r="CF567" i="11"/>
  <c r="CE567" i="11"/>
  <c r="CD567" i="11"/>
  <c r="CC567" i="11"/>
  <c r="CB567" i="11"/>
  <c r="CA567" i="11"/>
  <c r="BZ567" i="11"/>
  <c r="BY567" i="11"/>
  <c r="BX567" i="11"/>
  <c r="BW567" i="11"/>
  <c r="BV567" i="11"/>
  <c r="BU567" i="11"/>
  <c r="BT567" i="11"/>
  <c r="BS567" i="11"/>
  <c r="BR567" i="11"/>
  <c r="BQ567" i="11"/>
  <c r="BP567" i="11"/>
  <c r="BO567" i="11"/>
  <c r="BN567" i="11"/>
  <c r="BM567" i="11"/>
  <c r="BL567" i="11"/>
  <c r="BK567" i="11"/>
  <c r="BJ567" i="11"/>
  <c r="BI567" i="11"/>
  <c r="BH567" i="11"/>
  <c r="BG567" i="11"/>
  <c r="BF567" i="11"/>
  <c r="BE567" i="11"/>
  <c r="BD567" i="11"/>
  <c r="BC567" i="11"/>
  <c r="BB567" i="11"/>
  <c r="BA567" i="11"/>
  <c r="AZ567" i="11"/>
  <c r="AY567" i="11"/>
  <c r="AX567" i="11"/>
  <c r="AW567" i="11"/>
  <c r="AV567" i="11"/>
  <c r="AU567" i="11"/>
  <c r="AT567" i="11"/>
  <c r="AS567" i="11"/>
  <c r="AR567" i="11"/>
  <c r="AQ567" i="11"/>
  <c r="AP567" i="11"/>
  <c r="AO567" i="11"/>
  <c r="AN567" i="11"/>
  <c r="AM567" i="11"/>
  <c r="AL567" i="11"/>
  <c r="AI567" i="11"/>
  <c r="AG567" i="11"/>
  <c r="AE567" i="11"/>
  <c r="AC567" i="11"/>
  <c r="AB567" i="11"/>
  <c r="AA567" i="11"/>
  <c r="Z567" i="11"/>
  <c r="Y567" i="11"/>
  <c r="X567" i="11"/>
  <c r="W567" i="11"/>
  <c r="V567" i="11"/>
  <c r="U567" i="11"/>
  <c r="T567" i="11"/>
  <c r="S567" i="11"/>
  <c r="R567" i="11"/>
  <c r="Q567" i="11"/>
  <c r="P567" i="11"/>
  <c r="O567" i="11"/>
  <c r="N567" i="11"/>
  <c r="M567" i="11"/>
  <c r="L567" i="11"/>
  <c r="K567" i="11"/>
  <c r="J567" i="11"/>
  <c r="I567" i="11"/>
  <c r="H567" i="11"/>
  <c r="G567" i="11"/>
  <c r="F567" i="11"/>
  <c r="E567" i="11"/>
  <c r="D567" i="11"/>
  <c r="C567" i="11"/>
  <c r="CG566" i="11"/>
  <c r="CF566" i="11"/>
  <c r="CE566" i="11"/>
  <c r="CD566" i="11"/>
  <c r="CC566" i="11"/>
  <c r="CB566" i="11"/>
  <c r="CA566" i="11"/>
  <c r="BZ566" i="11"/>
  <c r="BY566" i="11"/>
  <c r="BX566" i="11"/>
  <c r="BW566" i="11"/>
  <c r="BV566" i="11"/>
  <c r="BU566" i="11"/>
  <c r="BT566" i="11"/>
  <c r="BS566" i="11"/>
  <c r="BR566" i="11"/>
  <c r="BQ566" i="11"/>
  <c r="BP566" i="11"/>
  <c r="BO566" i="11"/>
  <c r="BN566" i="11"/>
  <c r="BM566" i="11"/>
  <c r="BL566" i="11"/>
  <c r="BK566" i="11"/>
  <c r="BJ566" i="11"/>
  <c r="BI566" i="11"/>
  <c r="BH566" i="11"/>
  <c r="BG566" i="11"/>
  <c r="BF566" i="11"/>
  <c r="BE566" i="11"/>
  <c r="BD566" i="11"/>
  <c r="BC566" i="11"/>
  <c r="BB566" i="11"/>
  <c r="BA566" i="11"/>
  <c r="AZ566" i="11"/>
  <c r="AY566" i="11"/>
  <c r="AX566" i="11"/>
  <c r="AW566" i="11"/>
  <c r="AV566" i="11"/>
  <c r="AU566" i="11"/>
  <c r="AT566" i="11"/>
  <c r="AS566" i="11"/>
  <c r="AR566" i="11"/>
  <c r="AQ566" i="11"/>
  <c r="AP566" i="11"/>
  <c r="AO566" i="11"/>
  <c r="AN566" i="11"/>
  <c r="AL566" i="11"/>
  <c r="AI566" i="11"/>
  <c r="AG566" i="11"/>
  <c r="AE566" i="11"/>
  <c r="AC566" i="11"/>
  <c r="AB566" i="11"/>
  <c r="AA566" i="11"/>
  <c r="Z566" i="11"/>
  <c r="Y566" i="11"/>
  <c r="X566" i="11"/>
  <c r="W566" i="11"/>
  <c r="V566" i="11"/>
  <c r="U566" i="11"/>
  <c r="T566" i="11"/>
  <c r="S566" i="11"/>
  <c r="R566" i="11"/>
  <c r="Q566" i="11"/>
  <c r="P566" i="11"/>
  <c r="O566" i="11"/>
  <c r="N566" i="11"/>
  <c r="M566" i="11"/>
  <c r="L566" i="11"/>
  <c r="K566" i="11"/>
  <c r="J566" i="11"/>
  <c r="I566" i="11"/>
  <c r="H566" i="11"/>
  <c r="G566" i="11"/>
  <c r="F566" i="11"/>
  <c r="E566" i="11"/>
  <c r="D566" i="11"/>
  <c r="C566" i="11"/>
  <c r="A566" i="11"/>
  <c r="CG565" i="11"/>
  <c r="CF565" i="11"/>
  <c r="CE565" i="11"/>
  <c r="CD565" i="11"/>
  <c r="CC565" i="11"/>
  <c r="CB565" i="11"/>
  <c r="CA565" i="11"/>
  <c r="BZ565" i="11"/>
  <c r="BY565" i="11"/>
  <c r="BX565" i="11"/>
  <c r="BW565" i="11"/>
  <c r="BV565" i="11"/>
  <c r="BU565" i="11"/>
  <c r="BT565" i="11"/>
  <c r="BS565" i="11"/>
  <c r="BR565" i="11"/>
  <c r="BQ565" i="11"/>
  <c r="BP565" i="11"/>
  <c r="BO565" i="11"/>
  <c r="BN565" i="11"/>
  <c r="BM565" i="11"/>
  <c r="BL565" i="11"/>
  <c r="BK565" i="11"/>
  <c r="BJ565" i="11"/>
  <c r="BI565" i="11"/>
  <c r="BH565" i="11"/>
  <c r="BG565" i="11"/>
  <c r="BF565" i="11"/>
  <c r="BE565" i="11"/>
  <c r="BD565" i="11"/>
  <c r="BC565" i="11"/>
  <c r="BB565" i="11"/>
  <c r="BA565" i="11"/>
  <c r="AZ565" i="11"/>
  <c r="AY565" i="11"/>
  <c r="AX565" i="11"/>
  <c r="AW565" i="11"/>
  <c r="AV565" i="11"/>
  <c r="AU565" i="11"/>
  <c r="AT565" i="11"/>
  <c r="AS565" i="11"/>
  <c r="AR565" i="11"/>
  <c r="AQ565" i="11"/>
  <c r="AP565" i="11"/>
  <c r="AO565" i="11"/>
  <c r="AN565" i="11"/>
  <c r="AL565" i="11"/>
  <c r="AI565" i="11"/>
  <c r="AG565" i="11"/>
  <c r="AE565" i="11"/>
  <c r="AC565" i="11"/>
  <c r="AB565" i="11"/>
  <c r="AA565" i="11"/>
  <c r="Z565" i="11"/>
  <c r="Y565" i="11"/>
  <c r="X565" i="11"/>
  <c r="W565" i="11"/>
  <c r="V565" i="11"/>
  <c r="U565" i="11"/>
  <c r="T565" i="11"/>
  <c r="S565" i="11"/>
  <c r="R565" i="11"/>
  <c r="Q565" i="11"/>
  <c r="P565" i="11"/>
  <c r="O565" i="11"/>
  <c r="N565" i="11"/>
  <c r="M565" i="11"/>
  <c r="L565" i="11"/>
  <c r="K565" i="11"/>
  <c r="J565" i="11"/>
  <c r="I565" i="11"/>
  <c r="H565" i="11"/>
  <c r="G565" i="11"/>
  <c r="F565" i="11"/>
  <c r="E565" i="11"/>
  <c r="D565" i="11"/>
  <c r="C565" i="11"/>
  <c r="A565" i="11"/>
  <c r="CG564" i="11"/>
  <c r="CF564" i="11"/>
  <c r="CE564" i="11"/>
  <c r="CD564" i="11"/>
  <c r="CC564" i="11"/>
  <c r="CB564" i="11"/>
  <c r="CA564" i="11"/>
  <c r="BZ564" i="11"/>
  <c r="BY564" i="11"/>
  <c r="BX564" i="11"/>
  <c r="BW564" i="11"/>
  <c r="BV564" i="11"/>
  <c r="BU564" i="11"/>
  <c r="BT564" i="11"/>
  <c r="BS564" i="11"/>
  <c r="BR564" i="11"/>
  <c r="BQ564" i="11"/>
  <c r="BP564" i="11"/>
  <c r="BO564" i="11"/>
  <c r="BN564" i="11"/>
  <c r="BM564" i="11"/>
  <c r="BL564" i="11"/>
  <c r="BK564" i="11"/>
  <c r="BJ564" i="11"/>
  <c r="BI564" i="11"/>
  <c r="BH564" i="11"/>
  <c r="BG564" i="11"/>
  <c r="BF564" i="11"/>
  <c r="BE564" i="11"/>
  <c r="BD564" i="11"/>
  <c r="BC564" i="11"/>
  <c r="BB564" i="11"/>
  <c r="BA564" i="11"/>
  <c r="AZ564" i="11"/>
  <c r="AY564" i="11"/>
  <c r="AX564" i="11"/>
  <c r="AW564" i="11"/>
  <c r="AV564" i="11"/>
  <c r="AU564" i="11"/>
  <c r="AT564" i="11"/>
  <c r="AS564" i="11"/>
  <c r="AR564" i="11"/>
  <c r="AQ564" i="11"/>
  <c r="AP564" i="11"/>
  <c r="AO564" i="11"/>
  <c r="AN564" i="11"/>
  <c r="AM564" i="11"/>
  <c r="AL564" i="11"/>
  <c r="AI564" i="11"/>
  <c r="AG564" i="11"/>
  <c r="AE564" i="11"/>
  <c r="AC564" i="11"/>
  <c r="AB564" i="11"/>
  <c r="AA564" i="11"/>
  <c r="Z564" i="11"/>
  <c r="Y564" i="11"/>
  <c r="X564" i="11"/>
  <c r="W564" i="11"/>
  <c r="V564" i="11"/>
  <c r="U564" i="11"/>
  <c r="T564" i="11"/>
  <c r="S564" i="11"/>
  <c r="R564" i="11"/>
  <c r="Q564" i="11"/>
  <c r="P564" i="11"/>
  <c r="O564" i="11"/>
  <c r="N564" i="11"/>
  <c r="M564" i="11"/>
  <c r="L564" i="11"/>
  <c r="K564" i="11"/>
  <c r="J564" i="11"/>
  <c r="I564" i="11"/>
  <c r="H564" i="11"/>
  <c r="G564" i="11"/>
  <c r="F564" i="11"/>
  <c r="E564" i="11"/>
  <c r="D564" i="11"/>
  <c r="C564" i="11"/>
  <c r="A564" i="11"/>
  <c r="CG563" i="11"/>
  <c r="CF563" i="11"/>
  <c r="CE563" i="11"/>
  <c r="CD563" i="11"/>
  <c r="CC563" i="11"/>
  <c r="CB563" i="11"/>
  <c r="CA563" i="11"/>
  <c r="BZ563" i="11"/>
  <c r="BY563" i="11"/>
  <c r="BX563" i="11"/>
  <c r="BW563" i="11"/>
  <c r="BV563" i="11"/>
  <c r="BU563" i="11"/>
  <c r="BT563" i="11"/>
  <c r="BS563" i="11"/>
  <c r="BR563" i="11"/>
  <c r="BQ563" i="11"/>
  <c r="BP563" i="11"/>
  <c r="BO563" i="11"/>
  <c r="BN563" i="11"/>
  <c r="BM563" i="11"/>
  <c r="BL563" i="11"/>
  <c r="BK563" i="11"/>
  <c r="BJ563" i="11"/>
  <c r="BI563" i="11"/>
  <c r="BH563" i="11"/>
  <c r="BG563" i="11"/>
  <c r="BF563" i="11"/>
  <c r="BE563" i="11"/>
  <c r="BD563" i="11"/>
  <c r="BC563" i="11"/>
  <c r="BB563" i="11"/>
  <c r="BA563" i="11"/>
  <c r="AZ563" i="11"/>
  <c r="AY563" i="11"/>
  <c r="AX563" i="11"/>
  <c r="AW563" i="11"/>
  <c r="AV563" i="11"/>
  <c r="AU563" i="11"/>
  <c r="AT563" i="11"/>
  <c r="AS563" i="11"/>
  <c r="AR563" i="11"/>
  <c r="AQ563" i="11"/>
  <c r="AP563" i="11"/>
  <c r="AO563" i="11"/>
  <c r="AN563" i="11"/>
  <c r="AM563" i="11"/>
  <c r="AL563" i="11"/>
  <c r="AI563" i="11"/>
  <c r="AG563" i="11"/>
  <c r="AE563" i="11"/>
  <c r="AC563" i="11"/>
  <c r="AB563" i="11"/>
  <c r="AA563" i="11"/>
  <c r="Z563" i="11"/>
  <c r="Y563" i="11"/>
  <c r="X563" i="11"/>
  <c r="W563" i="11"/>
  <c r="V563" i="11"/>
  <c r="U563" i="11"/>
  <c r="T563" i="11"/>
  <c r="S563" i="11"/>
  <c r="R563" i="11"/>
  <c r="Q563" i="11"/>
  <c r="P563" i="11"/>
  <c r="O563" i="11"/>
  <c r="N563" i="11"/>
  <c r="M563" i="11"/>
  <c r="L563" i="11"/>
  <c r="K563" i="11"/>
  <c r="J563" i="11"/>
  <c r="I563" i="11"/>
  <c r="H563" i="11"/>
  <c r="G563" i="11"/>
  <c r="F563" i="11"/>
  <c r="E563" i="11"/>
  <c r="D563" i="11"/>
  <c r="C563" i="11"/>
  <c r="CG562" i="11"/>
  <c r="CF562" i="11"/>
  <c r="CE562" i="11"/>
  <c r="CD562" i="11"/>
  <c r="CC562" i="11"/>
  <c r="CB562" i="11"/>
  <c r="CA562" i="11"/>
  <c r="BZ562" i="11"/>
  <c r="BY562" i="11"/>
  <c r="BX562" i="11"/>
  <c r="BW562" i="11"/>
  <c r="BV562" i="11"/>
  <c r="BU562" i="11"/>
  <c r="BT562" i="11"/>
  <c r="BS562" i="11"/>
  <c r="BR562" i="11"/>
  <c r="BQ562" i="11"/>
  <c r="BP562" i="11"/>
  <c r="BO562" i="11"/>
  <c r="BN562" i="11"/>
  <c r="BM562" i="11"/>
  <c r="BL562" i="11"/>
  <c r="BK562" i="11"/>
  <c r="BJ562" i="11"/>
  <c r="BI562" i="11"/>
  <c r="BH562" i="11"/>
  <c r="BG562" i="11"/>
  <c r="BF562" i="11"/>
  <c r="BE562" i="11"/>
  <c r="BD562" i="11"/>
  <c r="BC562" i="11"/>
  <c r="BB562" i="11"/>
  <c r="BA562" i="11"/>
  <c r="AZ562" i="11"/>
  <c r="AY562" i="11"/>
  <c r="AX562" i="11"/>
  <c r="AW562" i="11"/>
  <c r="AV562" i="11"/>
  <c r="AU562" i="11"/>
  <c r="AT562" i="11"/>
  <c r="AS562" i="11"/>
  <c r="AR562" i="11"/>
  <c r="AQ562" i="11"/>
  <c r="AP562" i="11"/>
  <c r="AO562" i="11"/>
  <c r="AN562" i="11"/>
  <c r="AM562" i="11"/>
  <c r="AL562" i="11"/>
  <c r="AI562" i="11"/>
  <c r="AG562" i="11"/>
  <c r="AE562" i="11"/>
  <c r="AC562" i="11"/>
  <c r="AB562" i="11"/>
  <c r="AA562" i="11"/>
  <c r="Z562" i="11"/>
  <c r="Y562" i="11"/>
  <c r="X562" i="11"/>
  <c r="W562" i="11"/>
  <c r="V562" i="11"/>
  <c r="U562" i="11"/>
  <c r="T562" i="11"/>
  <c r="S562" i="11"/>
  <c r="R562" i="11"/>
  <c r="Q562" i="11"/>
  <c r="P562" i="11"/>
  <c r="O562" i="11"/>
  <c r="N562" i="11"/>
  <c r="M562" i="11"/>
  <c r="L562" i="11"/>
  <c r="K562" i="11"/>
  <c r="J562" i="11"/>
  <c r="I562" i="11"/>
  <c r="H562" i="11"/>
  <c r="G562" i="11"/>
  <c r="F562" i="11"/>
  <c r="E562" i="11"/>
  <c r="D562" i="11"/>
  <c r="C562" i="11"/>
  <c r="A562" i="11"/>
  <c r="CG561" i="11"/>
  <c r="CF561" i="11"/>
  <c r="CE561" i="11"/>
  <c r="CD561" i="11"/>
  <c r="CC561" i="11"/>
  <c r="CB561" i="11"/>
  <c r="CA561" i="11"/>
  <c r="BZ561" i="11"/>
  <c r="BY561" i="11"/>
  <c r="BX561" i="11"/>
  <c r="BW561" i="11"/>
  <c r="BV561" i="11"/>
  <c r="BU561" i="11"/>
  <c r="BT561" i="11"/>
  <c r="BS561" i="11"/>
  <c r="BR561" i="11"/>
  <c r="BQ561" i="11"/>
  <c r="BP561" i="11"/>
  <c r="BO561" i="11"/>
  <c r="BN561" i="11"/>
  <c r="BM561" i="11"/>
  <c r="BL561" i="11"/>
  <c r="BK561" i="11"/>
  <c r="BJ561" i="11"/>
  <c r="BI561" i="11"/>
  <c r="BH561" i="11"/>
  <c r="BG561" i="11"/>
  <c r="BF561" i="11"/>
  <c r="BE561" i="11"/>
  <c r="BD561" i="11"/>
  <c r="BC561" i="11"/>
  <c r="BB561" i="11"/>
  <c r="BA561" i="11"/>
  <c r="AZ561" i="11"/>
  <c r="AY561" i="11"/>
  <c r="AX561" i="11"/>
  <c r="AW561" i="11"/>
  <c r="AV561" i="11"/>
  <c r="AU561" i="11"/>
  <c r="AT561" i="11"/>
  <c r="AS561" i="11"/>
  <c r="AR561" i="11"/>
  <c r="AQ561" i="11"/>
  <c r="AP561" i="11"/>
  <c r="AO561" i="11"/>
  <c r="AN561" i="11"/>
  <c r="AM561" i="11"/>
  <c r="AL561" i="11"/>
  <c r="AI561" i="11"/>
  <c r="AG561" i="11"/>
  <c r="AE561" i="11"/>
  <c r="AC561" i="11"/>
  <c r="AB561" i="11"/>
  <c r="AA561" i="11"/>
  <c r="Z561" i="11"/>
  <c r="Y561" i="11"/>
  <c r="X561" i="11"/>
  <c r="W561" i="11"/>
  <c r="V561" i="11"/>
  <c r="U561" i="11"/>
  <c r="T561" i="11"/>
  <c r="S561" i="11"/>
  <c r="R561" i="11"/>
  <c r="Q561" i="11"/>
  <c r="P561" i="11"/>
  <c r="O561" i="11"/>
  <c r="N561" i="11"/>
  <c r="M561" i="11"/>
  <c r="L561" i="11"/>
  <c r="K561" i="11"/>
  <c r="J561" i="11"/>
  <c r="I561" i="11"/>
  <c r="H561" i="11"/>
  <c r="G561" i="11"/>
  <c r="F561" i="11"/>
  <c r="E561" i="11"/>
  <c r="D561" i="11"/>
  <c r="C561" i="11"/>
  <c r="A561" i="11"/>
  <c r="CG560" i="11"/>
  <c r="CF560" i="11"/>
  <c r="CE560" i="11"/>
  <c r="CD560" i="11"/>
  <c r="CC560" i="11"/>
  <c r="CB560" i="11"/>
  <c r="CA560" i="11"/>
  <c r="BZ560" i="11"/>
  <c r="BY560" i="11"/>
  <c r="BX560" i="11"/>
  <c r="BW560" i="11"/>
  <c r="BV560" i="11"/>
  <c r="BU560" i="11"/>
  <c r="BT560" i="11"/>
  <c r="BS560" i="11"/>
  <c r="BR560" i="11"/>
  <c r="BQ560" i="11"/>
  <c r="BP560" i="11"/>
  <c r="BO560" i="11"/>
  <c r="BN560" i="11"/>
  <c r="BM560" i="11"/>
  <c r="BL560" i="11"/>
  <c r="BK560" i="11"/>
  <c r="BJ560" i="11"/>
  <c r="BI560" i="11"/>
  <c r="BH560" i="11"/>
  <c r="BG560" i="11"/>
  <c r="BF560" i="11"/>
  <c r="BE560" i="11"/>
  <c r="BD560" i="11"/>
  <c r="BC560" i="11"/>
  <c r="BB560" i="11"/>
  <c r="BA560" i="11"/>
  <c r="AZ560" i="11"/>
  <c r="AY560" i="11"/>
  <c r="AX560" i="11"/>
  <c r="AW560" i="11"/>
  <c r="AV560" i="11"/>
  <c r="AU560" i="11"/>
  <c r="AT560" i="11"/>
  <c r="AS560" i="11"/>
  <c r="AR560" i="11"/>
  <c r="AQ560" i="11"/>
  <c r="AP560" i="11"/>
  <c r="AO560" i="11"/>
  <c r="AN560" i="11"/>
  <c r="AM560" i="11"/>
  <c r="AL560" i="11"/>
  <c r="AI560" i="11"/>
  <c r="AG560" i="11"/>
  <c r="AE560" i="11"/>
  <c r="AC560" i="11"/>
  <c r="AB560" i="11"/>
  <c r="AA560" i="11"/>
  <c r="Z560" i="11"/>
  <c r="Y560" i="11"/>
  <c r="X560" i="11"/>
  <c r="W560" i="11"/>
  <c r="V560" i="11"/>
  <c r="U560" i="11"/>
  <c r="T560" i="11"/>
  <c r="S560" i="11"/>
  <c r="R560" i="11"/>
  <c r="Q560" i="11"/>
  <c r="P560" i="11"/>
  <c r="O560" i="11"/>
  <c r="N560" i="11"/>
  <c r="M560" i="11"/>
  <c r="L560" i="11"/>
  <c r="K560" i="11"/>
  <c r="J560" i="11"/>
  <c r="I560" i="11"/>
  <c r="H560" i="11"/>
  <c r="G560" i="11"/>
  <c r="F560" i="11"/>
  <c r="E560" i="11"/>
  <c r="D560" i="11"/>
  <c r="C560" i="11"/>
  <c r="A560" i="11"/>
  <c r="CG559" i="11"/>
  <c r="CF559" i="11"/>
  <c r="CE559" i="11"/>
  <c r="CD559" i="11"/>
  <c r="CC559" i="11"/>
  <c r="CB559" i="11"/>
  <c r="CA559" i="11"/>
  <c r="BZ559" i="11"/>
  <c r="BY559" i="11"/>
  <c r="BX559" i="11"/>
  <c r="BW559" i="11"/>
  <c r="BV559" i="11"/>
  <c r="BU559" i="11"/>
  <c r="BT559" i="11"/>
  <c r="BS559" i="11"/>
  <c r="BR559" i="11"/>
  <c r="BQ559" i="11"/>
  <c r="BP559" i="11"/>
  <c r="BO559" i="11"/>
  <c r="BN559" i="11"/>
  <c r="BM559" i="11"/>
  <c r="BL559" i="11"/>
  <c r="BK559" i="11"/>
  <c r="BJ559" i="11"/>
  <c r="BI559" i="11"/>
  <c r="BH559" i="11"/>
  <c r="BG559" i="11"/>
  <c r="BF559" i="11"/>
  <c r="BE559" i="11"/>
  <c r="BD559" i="11"/>
  <c r="BC559" i="11"/>
  <c r="BB559" i="11"/>
  <c r="BA559" i="11"/>
  <c r="AZ559" i="11"/>
  <c r="AY559" i="11"/>
  <c r="AX559" i="11"/>
  <c r="AW559" i="11"/>
  <c r="AV559" i="11"/>
  <c r="AU559" i="11"/>
  <c r="AT559" i="11"/>
  <c r="AS559" i="11"/>
  <c r="AR559" i="11"/>
  <c r="AQ559" i="11"/>
  <c r="AP559" i="11"/>
  <c r="AO559" i="11"/>
  <c r="AN559" i="11"/>
  <c r="AM559" i="11"/>
  <c r="AL559" i="11"/>
  <c r="AI559" i="11"/>
  <c r="AG559" i="11"/>
  <c r="AE559" i="11"/>
  <c r="AC559" i="11"/>
  <c r="AB559" i="11"/>
  <c r="AA559" i="11"/>
  <c r="Z559" i="11"/>
  <c r="Y559" i="11"/>
  <c r="X559" i="11"/>
  <c r="W559" i="11"/>
  <c r="V559" i="11"/>
  <c r="U559" i="11"/>
  <c r="T559" i="11"/>
  <c r="S559" i="11"/>
  <c r="R559" i="11"/>
  <c r="Q559" i="11"/>
  <c r="P559" i="11"/>
  <c r="O559" i="11"/>
  <c r="N559" i="11"/>
  <c r="M559" i="11"/>
  <c r="L559" i="11"/>
  <c r="K559" i="11"/>
  <c r="J559" i="11"/>
  <c r="I559" i="11"/>
  <c r="H559" i="11"/>
  <c r="G559" i="11"/>
  <c r="F559" i="11"/>
  <c r="E559" i="11"/>
  <c r="D559" i="11"/>
  <c r="C559" i="11"/>
  <c r="A559" i="11"/>
  <c r="CG558" i="11"/>
  <c r="CF558" i="11"/>
  <c r="CE558" i="11"/>
  <c r="CD558" i="11"/>
  <c r="CC558" i="11"/>
  <c r="CB558" i="11"/>
  <c r="CA558" i="11"/>
  <c r="BZ558" i="11"/>
  <c r="BY558" i="11"/>
  <c r="BX558" i="11"/>
  <c r="BW558" i="11"/>
  <c r="BV558" i="11"/>
  <c r="BU558" i="11"/>
  <c r="BT558" i="11"/>
  <c r="BS558" i="11"/>
  <c r="BR558" i="11"/>
  <c r="BQ558" i="11"/>
  <c r="BP558" i="11"/>
  <c r="BO558" i="11"/>
  <c r="BN558" i="11"/>
  <c r="BM558" i="11"/>
  <c r="BL558" i="11"/>
  <c r="BK558" i="11"/>
  <c r="BJ558" i="11"/>
  <c r="BI558" i="11"/>
  <c r="BH558" i="11"/>
  <c r="BG558" i="11"/>
  <c r="BF558" i="11"/>
  <c r="BE558" i="11"/>
  <c r="BD558" i="11"/>
  <c r="BC558" i="11"/>
  <c r="BB558" i="11"/>
  <c r="BA558" i="11"/>
  <c r="AZ558" i="11"/>
  <c r="AY558" i="11"/>
  <c r="AX558" i="11"/>
  <c r="AW558" i="11"/>
  <c r="AV558" i="11"/>
  <c r="AU558" i="11"/>
  <c r="AT558" i="11"/>
  <c r="AS558" i="11"/>
  <c r="AR558" i="11"/>
  <c r="AQ558" i="11"/>
  <c r="AP558" i="11"/>
  <c r="AO558" i="11"/>
  <c r="AN558" i="11"/>
  <c r="AM558" i="11"/>
  <c r="AL558" i="11"/>
  <c r="AI558" i="11"/>
  <c r="AG558" i="11"/>
  <c r="AE558" i="11"/>
  <c r="AC558" i="11"/>
  <c r="AB558" i="11"/>
  <c r="AA558" i="11"/>
  <c r="Z558" i="11"/>
  <c r="Y558" i="11"/>
  <c r="X558" i="11"/>
  <c r="W558" i="11"/>
  <c r="V558" i="11"/>
  <c r="U558" i="11"/>
  <c r="T558" i="11"/>
  <c r="S558" i="11"/>
  <c r="R558" i="11"/>
  <c r="Q558" i="11"/>
  <c r="P558" i="11"/>
  <c r="O558" i="11"/>
  <c r="N558" i="11"/>
  <c r="M558" i="11"/>
  <c r="L558" i="11"/>
  <c r="K558" i="11"/>
  <c r="J558" i="11"/>
  <c r="I558" i="11"/>
  <c r="H558" i="11"/>
  <c r="G558" i="11"/>
  <c r="F558" i="11"/>
  <c r="E558" i="11"/>
  <c r="D558" i="11"/>
  <c r="C558" i="11"/>
  <c r="CG557" i="11"/>
  <c r="CF557" i="11"/>
  <c r="CE557" i="11"/>
  <c r="CD557" i="11"/>
  <c r="CC557" i="11"/>
  <c r="CB557" i="11"/>
  <c r="CA557" i="11"/>
  <c r="BZ557" i="11"/>
  <c r="BY557" i="11"/>
  <c r="BX557" i="11"/>
  <c r="BW557" i="11"/>
  <c r="BV557" i="11"/>
  <c r="BU557" i="11"/>
  <c r="BT557" i="11"/>
  <c r="BS557" i="11"/>
  <c r="BR557" i="11"/>
  <c r="BQ557" i="11"/>
  <c r="BP557" i="11"/>
  <c r="BO557" i="11"/>
  <c r="BN557" i="11"/>
  <c r="BM557" i="11"/>
  <c r="BL557" i="11"/>
  <c r="BK557" i="11"/>
  <c r="BJ557" i="11"/>
  <c r="BI557" i="11"/>
  <c r="BH557" i="11"/>
  <c r="BG557" i="11"/>
  <c r="BF557" i="11"/>
  <c r="BE557" i="11"/>
  <c r="BD557" i="11"/>
  <c r="BC557" i="11"/>
  <c r="BB557" i="11"/>
  <c r="BA557" i="11"/>
  <c r="AZ557" i="11"/>
  <c r="AY557" i="11"/>
  <c r="AX557" i="11"/>
  <c r="AW557" i="11"/>
  <c r="AV557" i="11"/>
  <c r="AU557" i="11"/>
  <c r="AT557" i="11"/>
  <c r="AS557" i="11"/>
  <c r="AR557" i="11"/>
  <c r="AQ557" i="11"/>
  <c r="AP557" i="11"/>
  <c r="AO557" i="11"/>
  <c r="AN557" i="11"/>
  <c r="AM557" i="11"/>
  <c r="AL557" i="11"/>
  <c r="AI557" i="11"/>
  <c r="AG557" i="11"/>
  <c r="AE557" i="11"/>
  <c r="AC557" i="11"/>
  <c r="AB557" i="11"/>
  <c r="AA557" i="11"/>
  <c r="Z557" i="11"/>
  <c r="Y557" i="11"/>
  <c r="X557" i="11"/>
  <c r="W557" i="11"/>
  <c r="V557" i="11"/>
  <c r="U557" i="11"/>
  <c r="T557" i="11"/>
  <c r="S557" i="11"/>
  <c r="R557" i="11"/>
  <c r="Q557" i="11"/>
  <c r="P557" i="11"/>
  <c r="O557" i="11"/>
  <c r="N557" i="11"/>
  <c r="M557" i="11"/>
  <c r="L557" i="11"/>
  <c r="K557" i="11"/>
  <c r="J557" i="11"/>
  <c r="I557" i="11"/>
  <c r="H557" i="11"/>
  <c r="G557" i="11"/>
  <c r="F557" i="11"/>
  <c r="E557" i="11"/>
  <c r="D557" i="11"/>
  <c r="C557" i="11"/>
  <c r="A557" i="11"/>
  <c r="CG556" i="11"/>
  <c r="CF556" i="11"/>
  <c r="CE556" i="11"/>
  <c r="CD556" i="11"/>
  <c r="CC556" i="11"/>
  <c r="CB556" i="11"/>
  <c r="CA556" i="11"/>
  <c r="BZ556" i="11"/>
  <c r="BY556" i="11"/>
  <c r="BX556" i="11"/>
  <c r="BW556" i="11"/>
  <c r="BV556" i="11"/>
  <c r="BU556" i="11"/>
  <c r="BT556" i="11"/>
  <c r="BS556" i="11"/>
  <c r="BR556" i="11"/>
  <c r="BQ556" i="11"/>
  <c r="BP556" i="11"/>
  <c r="BO556" i="11"/>
  <c r="BN556" i="11"/>
  <c r="BM556" i="11"/>
  <c r="BL556" i="11"/>
  <c r="BK556" i="11"/>
  <c r="BJ556" i="11"/>
  <c r="BI556" i="11"/>
  <c r="BH556" i="11"/>
  <c r="BG556" i="11"/>
  <c r="BF556" i="11"/>
  <c r="BE556" i="11"/>
  <c r="BD556" i="11"/>
  <c r="BC556" i="11"/>
  <c r="BB556" i="11"/>
  <c r="BA556" i="11"/>
  <c r="AZ556" i="11"/>
  <c r="AY556" i="11"/>
  <c r="AX556" i="11"/>
  <c r="AW556" i="11"/>
  <c r="AV556" i="11"/>
  <c r="AU556" i="11"/>
  <c r="AT556" i="11"/>
  <c r="AS556" i="11"/>
  <c r="AR556" i="11"/>
  <c r="AQ556" i="11"/>
  <c r="AP556" i="11"/>
  <c r="AO556" i="11"/>
  <c r="AN556" i="11"/>
  <c r="AM556" i="11"/>
  <c r="AL556" i="11"/>
  <c r="AI556" i="11"/>
  <c r="AG556" i="11"/>
  <c r="AE556" i="11"/>
  <c r="AC556" i="11"/>
  <c r="AB556" i="11"/>
  <c r="AA556" i="11"/>
  <c r="Z556" i="11"/>
  <c r="Y556" i="11"/>
  <c r="X556" i="11"/>
  <c r="W556" i="11"/>
  <c r="V556" i="11"/>
  <c r="U556" i="11"/>
  <c r="T556" i="11"/>
  <c r="S556" i="11"/>
  <c r="R556" i="11"/>
  <c r="Q556" i="11"/>
  <c r="P556" i="11"/>
  <c r="O556" i="11"/>
  <c r="N556" i="11"/>
  <c r="M556" i="11"/>
  <c r="L556" i="11"/>
  <c r="K556" i="11"/>
  <c r="J556" i="11"/>
  <c r="I556" i="11"/>
  <c r="H556" i="11"/>
  <c r="G556" i="11"/>
  <c r="F556" i="11"/>
  <c r="E556" i="11"/>
  <c r="D556" i="11"/>
  <c r="C556" i="11"/>
  <c r="A556" i="11"/>
  <c r="CG555" i="11"/>
  <c r="CF555" i="11"/>
  <c r="CE555" i="11"/>
  <c r="CD555" i="11"/>
  <c r="CC555" i="11"/>
  <c r="CB555" i="11"/>
  <c r="CA555" i="11"/>
  <c r="BZ555" i="11"/>
  <c r="BY555" i="11"/>
  <c r="BX555" i="11"/>
  <c r="BW555" i="11"/>
  <c r="BV555" i="11"/>
  <c r="BU555" i="11"/>
  <c r="BT555" i="11"/>
  <c r="BS555" i="11"/>
  <c r="BR555" i="11"/>
  <c r="BQ555" i="11"/>
  <c r="BP555" i="11"/>
  <c r="BO555" i="11"/>
  <c r="BN555" i="11"/>
  <c r="BM555" i="11"/>
  <c r="BL555" i="11"/>
  <c r="BK555" i="11"/>
  <c r="BJ555" i="11"/>
  <c r="BI555" i="11"/>
  <c r="BH555" i="11"/>
  <c r="BG555" i="11"/>
  <c r="BF555" i="11"/>
  <c r="BE555" i="11"/>
  <c r="BD555" i="11"/>
  <c r="BC555" i="11"/>
  <c r="BB555" i="11"/>
  <c r="BA555" i="11"/>
  <c r="AZ555" i="11"/>
  <c r="AY555" i="11"/>
  <c r="AX555" i="11"/>
  <c r="AW555" i="11"/>
  <c r="AV555" i="11"/>
  <c r="AU555" i="11"/>
  <c r="AT555" i="11"/>
  <c r="AS555" i="11"/>
  <c r="AR555" i="11"/>
  <c r="AQ555" i="11"/>
  <c r="AP555" i="11"/>
  <c r="AO555" i="11"/>
  <c r="AN555" i="11"/>
  <c r="AM555" i="11"/>
  <c r="AL555" i="11"/>
  <c r="AI555" i="11"/>
  <c r="AG555" i="11"/>
  <c r="AE555" i="11"/>
  <c r="AC555" i="11"/>
  <c r="AB555" i="11"/>
  <c r="AA555" i="11"/>
  <c r="Z555" i="11"/>
  <c r="Y555" i="11"/>
  <c r="X555" i="11"/>
  <c r="W555" i="11"/>
  <c r="V555" i="11"/>
  <c r="U555" i="11"/>
  <c r="T555" i="11"/>
  <c r="S555" i="11"/>
  <c r="R555" i="11"/>
  <c r="Q555" i="11"/>
  <c r="P555" i="11"/>
  <c r="O555" i="11"/>
  <c r="N555" i="11"/>
  <c r="M555" i="11"/>
  <c r="L555" i="11"/>
  <c r="K555" i="11"/>
  <c r="J555" i="11"/>
  <c r="I555" i="11"/>
  <c r="H555" i="11"/>
  <c r="G555" i="11"/>
  <c r="F555" i="11"/>
  <c r="E555" i="11"/>
  <c r="D555" i="11"/>
  <c r="C555" i="11"/>
  <c r="A555" i="11"/>
  <c r="CG554" i="11"/>
  <c r="CF554" i="11"/>
  <c r="CE554" i="11"/>
  <c r="CD554" i="11"/>
  <c r="CC554" i="11"/>
  <c r="CB554" i="11"/>
  <c r="CA554" i="11"/>
  <c r="BZ554" i="11"/>
  <c r="BY554" i="11"/>
  <c r="BX554" i="11"/>
  <c r="BW554" i="11"/>
  <c r="BV554" i="11"/>
  <c r="BU554" i="11"/>
  <c r="BT554" i="11"/>
  <c r="BS554" i="11"/>
  <c r="BR554" i="11"/>
  <c r="BQ554" i="11"/>
  <c r="BP554" i="11"/>
  <c r="BO554" i="11"/>
  <c r="BN554" i="11"/>
  <c r="BM554" i="11"/>
  <c r="BL554" i="11"/>
  <c r="BK554" i="11"/>
  <c r="BJ554" i="11"/>
  <c r="BI554" i="11"/>
  <c r="BH554" i="11"/>
  <c r="BG554" i="11"/>
  <c r="BF554" i="11"/>
  <c r="BE554" i="11"/>
  <c r="BD554" i="11"/>
  <c r="BC554" i="11"/>
  <c r="BB554" i="11"/>
  <c r="BA554" i="11"/>
  <c r="AZ554" i="11"/>
  <c r="AY554" i="11"/>
  <c r="AX554" i="11"/>
  <c r="AW554" i="11"/>
  <c r="AV554" i="11"/>
  <c r="AU554" i="11"/>
  <c r="AT554" i="11"/>
  <c r="AS554" i="11"/>
  <c r="AR554" i="11"/>
  <c r="AQ554" i="11"/>
  <c r="AP554" i="11"/>
  <c r="AO554" i="11"/>
  <c r="AN554" i="11"/>
  <c r="AM554" i="11"/>
  <c r="AL554" i="11"/>
  <c r="AI554" i="11"/>
  <c r="AG554" i="11"/>
  <c r="AE554" i="11"/>
  <c r="AC554" i="11"/>
  <c r="AB554" i="11"/>
  <c r="AA554" i="11"/>
  <c r="Z554" i="11"/>
  <c r="Y554" i="11"/>
  <c r="X554" i="11"/>
  <c r="W554" i="11"/>
  <c r="V554" i="11"/>
  <c r="U554" i="11"/>
  <c r="T554" i="11"/>
  <c r="S554" i="11"/>
  <c r="R554" i="11"/>
  <c r="Q554" i="11"/>
  <c r="P554" i="11"/>
  <c r="O554" i="11"/>
  <c r="N554" i="11"/>
  <c r="M554" i="11"/>
  <c r="L554" i="11"/>
  <c r="K554" i="11"/>
  <c r="J554" i="11"/>
  <c r="I554" i="11"/>
  <c r="H554" i="11"/>
  <c r="G554" i="11"/>
  <c r="F554" i="11"/>
  <c r="E554" i="11"/>
  <c r="D554" i="11"/>
  <c r="C554" i="11"/>
  <c r="A554" i="11"/>
  <c r="CG553" i="11"/>
  <c r="CF553" i="11"/>
  <c r="CE553" i="11"/>
  <c r="CD553" i="11"/>
  <c r="CC553" i="11"/>
  <c r="CB553" i="11"/>
  <c r="CA553" i="11"/>
  <c r="BZ553" i="11"/>
  <c r="BY553" i="11"/>
  <c r="BX553" i="11"/>
  <c r="BW553" i="11"/>
  <c r="BV553" i="11"/>
  <c r="BU553" i="11"/>
  <c r="BT553" i="11"/>
  <c r="BS553" i="11"/>
  <c r="BR553" i="11"/>
  <c r="BQ553" i="11"/>
  <c r="BP553" i="11"/>
  <c r="BO553" i="11"/>
  <c r="BN553" i="11"/>
  <c r="BM553" i="11"/>
  <c r="BL553" i="11"/>
  <c r="BK553" i="11"/>
  <c r="BJ553" i="11"/>
  <c r="BI553" i="11"/>
  <c r="BH553" i="11"/>
  <c r="BG553" i="11"/>
  <c r="BF553" i="11"/>
  <c r="BE553" i="11"/>
  <c r="BD553" i="11"/>
  <c r="BC553" i="11"/>
  <c r="BB553" i="11"/>
  <c r="BA553" i="11"/>
  <c r="AZ553" i="11"/>
  <c r="AY553" i="11"/>
  <c r="AX553" i="11"/>
  <c r="AW553" i="11"/>
  <c r="AV553" i="11"/>
  <c r="AU553" i="11"/>
  <c r="AT553" i="11"/>
  <c r="AS553" i="11"/>
  <c r="AR553" i="11"/>
  <c r="AQ553" i="11"/>
  <c r="AP553" i="11"/>
  <c r="AO553" i="11"/>
  <c r="AN553" i="11"/>
  <c r="AM553" i="11"/>
  <c r="AL553" i="11"/>
  <c r="AI553" i="11"/>
  <c r="AG553" i="11"/>
  <c r="AE553" i="11"/>
  <c r="AC553" i="11"/>
  <c r="AB553" i="11"/>
  <c r="AA553" i="11"/>
  <c r="Z553" i="11"/>
  <c r="Y553" i="11"/>
  <c r="X553" i="11"/>
  <c r="W553" i="11"/>
  <c r="V553" i="11"/>
  <c r="U553" i="11"/>
  <c r="T553" i="11"/>
  <c r="S553" i="11"/>
  <c r="R553" i="11"/>
  <c r="Q553" i="11"/>
  <c r="P553" i="11"/>
  <c r="O553" i="11"/>
  <c r="N553" i="11"/>
  <c r="M553" i="11"/>
  <c r="L553" i="11"/>
  <c r="K553" i="11"/>
  <c r="J553" i="11"/>
  <c r="I553" i="11"/>
  <c r="H553" i="11"/>
  <c r="G553" i="11"/>
  <c r="F553" i="11"/>
  <c r="E553" i="11"/>
  <c r="D553" i="11"/>
  <c r="C553" i="11"/>
  <c r="B553" i="11"/>
  <c r="CG552" i="11"/>
  <c r="CF552" i="11"/>
  <c r="CE552" i="11"/>
  <c r="CD552" i="11"/>
  <c r="CC552" i="11"/>
  <c r="CB552" i="11"/>
  <c r="CA552" i="11"/>
  <c r="BZ552" i="11"/>
  <c r="BY552" i="11"/>
  <c r="BX552" i="11"/>
  <c r="BW552" i="11"/>
  <c r="BV552" i="11"/>
  <c r="BU552" i="11"/>
  <c r="BT552" i="11"/>
  <c r="BS552" i="11"/>
  <c r="BR552" i="11"/>
  <c r="BQ552" i="11"/>
  <c r="BP552" i="11"/>
  <c r="BO552" i="11"/>
  <c r="BN552" i="11"/>
  <c r="BM552" i="11"/>
  <c r="BL552" i="11"/>
  <c r="BK552" i="11"/>
  <c r="BJ552" i="11"/>
  <c r="BI552" i="11"/>
  <c r="BH552" i="11"/>
  <c r="BG552" i="11"/>
  <c r="BF552" i="11"/>
  <c r="BE552" i="11"/>
  <c r="BD552" i="11"/>
  <c r="BC552" i="11"/>
  <c r="BB552" i="11"/>
  <c r="BA552" i="11"/>
  <c r="AZ552" i="11"/>
  <c r="AY552" i="11"/>
  <c r="AX552" i="11"/>
  <c r="AW552" i="11"/>
  <c r="AV552" i="11"/>
  <c r="AU552" i="11"/>
  <c r="AT552" i="11"/>
  <c r="AS552" i="11"/>
  <c r="AR552" i="11"/>
  <c r="AQ552" i="11"/>
  <c r="AP552" i="11"/>
  <c r="AO552" i="11"/>
  <c r="AN552" i="11"/>
  <c r="AM552" i="11"/>
  <c r="AL552" i="11"/>
  <c r="AK552" i="11"/>
  <c r="AJ552" i="11"/>
  <c r="AI552" i="11"/>
  <c r="AH552" i="11"/>
  <c r="AG552" i="11"/>
  <c r="AF552" i="11"/>
  <c r="AE552" i="11"/>
  <c r="AD552" i="11"/>
  <c r="AC552" i="11"/>
  <c r="AB552" i="11"/>
  <c r="AA552" i="11"/>
  <c r="Z552" i="11"/>
  <c r="Y552" i="11"/>
  <c r="V552" i="11"/>
  <c r="U552" i="11"/>
  <c r="T552" i="11"/>
  <c r="S552" i="11"/>
  <c r="R552" i="11"/>
  <c r="Q552" i="11"/>
  <c r="P552" i="11"/>
  <c r="O552" i="11"/>
  <c r="N552" i="11"/>
  <c r="M552" i="11"/>
  <c r="L552" i="11"/>
  <c r="K552" i="11"/>
  <c r="J552" i="11"/>
  <c r="I552" i="11"/>
  <c r="H552" i="11"/>
  <c r="A552" i="11"/>
  <c r="CG551" i="11"/>
  <c r="CF551" i="11"/>
  <c r="CE551" i="11"/>
  <c r="CD551" i="11"/>
  <c r="CC551" i="11"/>
  <c r="CB551" i="11"/>
  <c r="CA551" i="11"/>
  <c r="BZ551" i="11"/>
  <c r="BY551" i="11"/>
  <c r="BX551" i="11"/>
  <c r="BW551" i="11"/>
  <c r="BV551" i="11"/>
  <c r="BU551" i="11"/>
  <c r="BT551" i="11"/>
  <c r="BS551" i="11"/>
  <c r="BR551" i="11"/>
  <c r="BQ551" i="11"/>
  <c r="BP551" i="11"/>
  <c r="BO551" i="11"/>
  <c r="BN551" i="11"/>
  <c r="BM551" i="11"/>
  <c r="BL551" i="11"/>
  <c r="BK551" i="11"/>
  <c r="BJ551" i="11"/>
  <c r="BI551" i="11"/>
  <c r="BH551" i="11"/>
  <c r="BG551" i="11"/>
  <c r="BF551" i="11"/>
  <c r="BE551" i="11"/>
  <c r="BD551" i="11"/>
  <c r="BC551" i="11"/>
  <c r="BB551" i="11"/>
  <c r="BA551" i="11"/>
  <c r="AZ551" i="11"/>
  <c r="AY551" i="11"/>
  <c r="AX551" i="11"/>
  <c r="AW551" i="11"/>
  <c r="AV551" i="11"/>
  <c r="AU551" i="11"/>
  <c r="AT551" i="11"/>
  <c r="AS551" i="11"/>
  <c r="AR551" i="11"/>
  <c r="AQ551" i="11"/>
  <c r="AP551" i="11"/>
  <c r="AO551" i="11"/>
  <c r="AN551" i="11"/>
  <c r="AM551" i="11"/>
  <c r="AL551" i="11"/>
  <c r="AK551" i="11"/>
  <c r="AJ551" i="11"/>
  <c r="AI551" i="11"/>
  <c r="AH551" i="11"/>
  <c r="AG551" i="11"/>
  <c r="AF551" i="11"/>
  <c r="AE551" i="11"/>
  <c r="AD551" i="11"/>
  <c r="AC551" i="11"/>
  <c r="AB551" i="11"/>
  <c r="AA551" i="11"/>
  <c r="Z551" i="11"/>
  <c r="Y551" i="11"/>
  <c r="X551" i="11"/>
  <c r="W551" i="11"/>
  <c r="V551" i="11"/>
  <c r="U551" i="11"/>
  <c r="P551" i="11"/>
  <c r="O551" i="11"/>
  <c r="N551" i="11"/>
  <c r="H551" i="11"/>
  <c r="G551" i="11"/>
  <c r="F551" i="11"/>
  <c r="E551" i="11"/>
  <c r="D551" i="11"/>
  <c r="C551" i="11"/>
  <c r="B551" i="11"/>
  <c r="A551" i="11"/>
  <c r="CG550" i="11"/>
  <c r="CF550" i="11"/>
  <c r="CE550" i="11"/>
  <c r="CD550" i="11"/>
  <c r="CC550" i="11"/>
  <c r="CB550" i="11"/>
  <c r="CA550" i="11"/>
  <c r="BZ550" i="11"/>
  <c r="BY550" i="11"/>
  <c r="BX550" i="11"/>
  <c r="BW550" i="11"/>
  <c r="BV550" i="11"/>
  <c r="BU550" i="11"/>
  <c r="BT550" i="11"/>
  <c r="BS550" i="11"/>
  <c r="BR550" i="11"/>
  <c r="BQ550" i="11"/>
  <c r="BP550" i="11"/>
  <c r="BO550" i="11"/>
  <c r="BN550" i="11"/>
  <c r="BM550" i="11"/>
  <c r="BL550" i="11"/>
  <c r="BK550" i="11"/>
  <c r="BJ550" i="11"/>
  <c r="BI550" i="11"/>
  <c r="BH550" i="11"/>
  <c r="BG550" i="11"/>
  <c r="BF550" i="11"/>
  <c r="BE550" i="11"/>
  <c r="BD550" i="11"/>
  <c r="BC550" i="11"/>
  <c r="BB550" i="11"/>
  <c r="BA550" i="11"/>
  <c r="AZ550" i="11"/>
  <c r="AY550" i="11"/>
  <c r="AX550" i="11"/>
  <c r="AW550" i="11"/>
  <c r="AV550" i="11"/>
  <c r="AU550" i="11"/>
  <c r="AT550" i="11"/>
  <c r="AS550" i="11"/>
  <c r="AR550" i="11"/>
  <c r="AQ550" i="11"/>
  <c r="AP550" i="11"/>
  <c r="AO550" i="11"/>
  <c r="AN550" i="11"/>
  <c r="AM550" i="11"/>
  <c r="AL550" i="11"/>
  <c r="AK550" i="11"/>
  <c r="AJ550" i="11"/>
  <c r="AI550" i="11"/>
  <c r="AH550" i="11"/>
  <c r="AG550" i="11"/>
  <c r="AF550" i="11"/>
  <c r="AE550" i="11"/>
  <c r="AD550" i="11"/>
  <c r="AC550" i="11"/>
  <c r="AB550" i="11"/>
  <c r="AA550" i="11"/>
  <c r="Z550" i="11"/>
  <c r="Y550" i="11"/>
  <c r="X550" i="11"/>
  <c r="W550" i="11"/>
  <c r="V550" i="11"/>
  <c r="U550" i="11"/>
  <c r="T550" i="11"/>
  <c r="S550" i="11"/>
  <c r="R550" i="11"/>
  <c r="Q550" i="11"/>
  <c r="P550" i="11"/>
  <c r="O550" i="11"/>
  <c r="N550" i="11"/>
  <c r="M550" i="11"/>
  <c r="L550" i="11"/>
  <c r="K550" i="11"/>
  <c r="J550" i="11"/>
  <c r="I550" i="11"/>
  <c r="H550" i="11"/>
  <c r="G550" i="11"/>
  <c r="F550" i="11"/>
  <c r="E550" i="11"/>
  <c r="D550" i="11"/>
  <c r="C550" i="11"/>
  <c r="B550" i="11"/>
  <c r="A550" i="11"/>
  <c r="CG549" i="11"/>
  <c r="CF549" i="11"/>
  <c r="CE549" i="11"/>
  <c r="CD549" i="11"/>
  <c r="CC549" i="11"/>
  <c r="CB549" i="11"/>
  <c r="CA549" i="11"/>
  <c r="BZ549" i="11"/>
  <c r="BY549" i="11"/>
  <c r="BX549" i="11"/>
  <c r="BW549" i="11"/>
  <c r="BV549" i="11"/>
  <c r="BU549" i="11"/>
  <c r="BT549" i="11"/>
  <c r="BS549" i="11"/>
  <c r="BR549" i="11"/>
  <c r="BQ549" i="11"/>
  <c r="BP549" i="11"/>
  <c r="BO549" i="11"/>
  <c r="BN549" i="11"/>
  <c r="BM549" i="11"/>
  <c r="BL549" i="11"/>
  <c r="BK549" i="11"/>
  <c r="BJ549" i="11"/>
  <c r="BI549" i="11"/>
  <c r="BH549" i="11"/>
  <c r="BG549" i="11"/>
  <c r="BF549" i="11"/>
  <c r="BE549" i="11"/>
  <c r="BD549" i="11"/>
  <c r="BC549" i="11"/>
  <c r="BB549" i="11"/>
  <c r="BA549" i="11"/>
  <c r="AZ549" i="11"/>
  <c r="AY549" i="11"/>
  <c r="AX549" i="11"/>
  <c r="AW549" i="11"/>
  <c r="AV549" i="11"/>
  <c r="AU549" i="11"/>
  <c r="AT549" i="11"/>
  <c r="AS549" i="11"/>
  <c r="AR549" i="11"/>
  <c r="AQ549" i="11"/>
  <c r="AP549" i="11"/>
  <c r="AO549" i="11"/>
  <c r="AN549" i="11"/>
  <c r="AM549" i="11"/>
  <c r="AL549" i="11"/>
  <c r="AK549" i="11"/>
  <c r="AJ549" i="11"/>
  <c r="AI549" i="11"/>
  <c r="AH549" i="11"/>
  <c r="AG549" i="11"/>
  <c r="AF549" i="11"/>
  <c r="AE549" i="11"/>
  <c r="AD549" i="11"/>
  <c r="AC549" i="11"/>
  <c r="AB549" i="11"/>
  <c r="AA549" i="11"/>
  <c r="Z549" i="11"/>
  <c r="Y549" i="11"/>
  <c r="X549" i="11"/>
  <c r="V549" i="11"/>
  <c r="U549" i="11"/>
  <c r="T549" i="11"/>
  <c r="S549" i="11"/>
  <c r="R549" i="11"/>
  <c r="Q549" i="11"/>
  <c r="P549" i="11"/>
  <c r="O549" i="11"/>
  <c r="N549" i="11"/>
  <c r="J549" i="11"/>
  <c r="I549" i="11"/>
  <c r="H549" i="11"/>
  <c r="G549" i="11"/>
  <c r="F549" i="11"/>
  <c r="E549" i="11"/>
  <c r="D549" i="11"/>
  <c r="C549" i="11"/>
  <c r="B549" i="11"/>
  <c r="A549" i="11"/>
  <c r="CG548" i="11"/>
  <c r="CF548" i="11"/>
  <c r="CE548" i="11"/>
  <c r="CD548" i="11"/>
  <c r="CC548" i="11"/>
  <c r="CB548" i="11"/>
  <c r="CA548" i="11"/>
  <c r="BZ548" i="11"/>
  <c r="BY548" i="11"/>
  <c r="BX548" i="11"/>
  <c r="BW548" i="11"/>
  <c r="BV548" i="11"/>
  <c r="BU548" i="11"/>
  <c r="BT548" i="11"/>
  <c r="BS548" i="11"/>
  <c r="BR548" i="11"/>
  <c r="BQ548" i="11"/>
  <c r="BP548" i="11"/>
  <c r="BO548" i="11"/>
  <c r="BN548" i="11"/>
  <c r="BM548" i="11"/>
  <c r="BL548" i="11"/>
  <c r="BK548" i="11"/>
  <c r="BJ548" i="11"/>
  <c r="BI548" i="11"/>
  <c r="BH548" i="11"/>
  <c r="BG548" i="11"/>
  <c r="BF548" i="11"/>
  <c r="BE548" i="11"/>
  <c r="BD548" i="11"/>
  <c r="BC548" i="11"/>
  <c r="BB548" i="11"/>
  <c r="BA548" i="11"/>
  <c r="AZ548" i="11"/>
  <c r="AY548" i="11"/>
  <c r="AX548" i="11"/>
  <c r="AW548" i="11"/>
  <c r="AV548" i="11"/>
  <c r="AU548" i="11"/>
  <c r="AT548" i="11"/>
  <c r="AS548" i="11"/>
  <c r="AR548" i="11"/>
  <c r="AQ548" i="11"/>
  <c r="AP548" i="11"/>
  <c r="AO548" i="11"/>
  <c r="AN548" i="11"/>
  <c r="AM548" i="11"/>
  <c r="AL548" i="11"/>
  <c r="AI548" i="11"/>
  <c r="AG548" i="11"/>
  <c r="AE548" i="11"/>
  <c r="AC548" i="11"/>
  <c r="AB548" i="11"/>
  <c r="AA548" i="11"/>
  <c r="Z548" i="11"/>
  <c r="Y548" i="11"/>
  <c r="A548" i="11"/>
  <c r="CG547" i="11"/>
  <c r="CF547" i="11"/>
  <c r="CE547" i="11"/>
  <c r="CD547" i="11"/>
  <c r="CC547" i="11"/>
  <c r="CB547" i="11"/>
  <c r="CA547" i="11"/>
  <c r="BZ547" i="11"/>
  <c r="BY547" i="11"/>
  <c r="BX547" i="11"/>
  <c r="BW547" i="11"/>
  <c r="BV547" i="11"/>
  <c r="BU547" i="11"/>
  <c r="BT547" i="11"/>
  <c r="BS547" i="11"/>
  <c r="BR547" i="11"/>
  <c r="BQ547" i="11"/>
  <c r="BP547" i="11"/>
  <c r="BO547" i="11"/>
  <c r="BN547" i="11"/>
  <c r="BM547" i="11"/>
  <c r="BL547" i="11"/>
  <c r="BK547" i="11"/>
  <c r="BJ547" i="11"/>
  <c r="BI547" i="11"/>
  <c r="BH547" i="11"/>
  <c r="BG547" i="11"/>
  <c r="BF547" i="11"/>
  <c r="BE547" i="11"/>
  <c r="BD547" i="11"/>
  <c r="BC547" i="11"/>
  <c r="BB547" i="11"/>
  <c r="BA547" i="11"/>
  <c r="AZ547" i="11"/>
  <c r="AY547" i="11"/>
  <c r="AX547" i="11"/>
  <c r="AW547" i="11"/>
  <c r="AV547" i="11"/>
  <c r="AU547" i="11"/>
  <c r="AT547" i="11"/>
  <c r="AS547" i="11"/>
  <c r="AR547" i="11"/>
  <c r="AQ547" i="11"/>
  <c r="AP547" i="11"/>
  <c r="AO547" i="11"/>
  <c r="AN547" i="11"/>
  <c r="AM547" i="11"/>
  <c r="AL547" i="11"/>
  <c r="AI547" i="11"/>
  <c r="AG547" i="11"/>
  <c r="AE547" i="11"/>
  <c r="AC547" i="11"/>
  <c r="AB547" i="11"/>
  <c r="AA547" i="11"/>
  <c r="Z547" i="11"/>
  <c r="Y547" i="11"/>
  <c r="A547" i="11"/>
  <c r="CG546" i="11"/>
  <c r="CF546" i="11"/>
  <c r="CE546" i="11"/>
  <c r="CD546" i="11"/>
  <c r="CC546" i="11"/>
  <c r="CB546" i="11"/>
  <c r="CA546" i="11"/>
  <c r="BZ546" i="11"/>
  <c r="BY546" i="11"/>
  <c r="BX546" i="11"/>
  <c r="BW546" i="11"/>
  <c r="BV546" i="11"/>
  <c r="BU546" i="11"/>
  <c r="BT546" i="11"/>
  <c r="BS546" i="11"/>
  <c r="BR546" i="11"/>
  <c r="BQ546" i="11"/>
  <c r="BP546" i="11"/>
  <c r="BO546" i="11"/>
  <c r="BN546" i="11"/>
  <c r="BM546" i="11"/>
  <c r="BL546" i="11"/>
  <c r="BK546" i="11"/>
  <c r="BJ546" i="11"/>
  <c r="BI546" i="11"/>
  <c r="BH546" i="11"/>
  <c r="BG546" i="11"/>
  <c r="BF546" i="11"/>
  <c r="BE546" i="11"/>
  <c r="BD546" i="11"/>
  <c r="BC546" i="11"/>
  <c r="BB546" i="11"/>
  <c r="BA546" i="11"/>
  <c r="AZ546" i="11"/>
  <c r="AY546" i="11"/>
  <c r="AX546" i="11"/>
  <c r="AW546" i="11"/>
  <c r="AV546" i="11"/>
  <c r="AU546" i="11"/>
  <c r="AT546" i="11"/>
  <c r="AS546" i="11"/>
  <c r="AR546" i="11"/>
  <c r="AQ546" i="11"/>
  <c r="AP546" i="11"/>
  <c r="AO546" i="11"/>
  <c r="AN546" i="11"/>
  <c r="AM546" i="11"/>
  <c r="AL546" i="11"/>
  <c r="AI546" i="11"/>
  <c r="AG546" i="11"/>
  <c r="AE546" i="11"/>
  <c r="AC546" i="11"/>
  <c r="AB546" i="11"/>
  <c r="AA546" i="11"/>
  <c r="Z546" i="11"/>
  <c r="Y546" i="11"/>
  <c r="A546" i="11"/>
  <c r="CG545" i="11"/>
  <c r="CF545" i="11"/>
  <c r="CE545" i="11"/>
  <c r="CD545" i="11"/>
  <c r="CC545" i="11"/>
  <c r="CB545" i="11"/>
  <c r="CA545" i="11"/>
  <c r="BZ545" i="11"/>
  <c r="BY545" i="11"/>
  <c r="BX545" i="11"/>
  <c r="BW545" i="11"/>
  <c r="BV545" i="11"/>
  <c r="BU545" i="11"/>
  <c r="BT545" i="11"/>
  <c r="BS545" i="11"/>
  <c r="BR545" i="11"/>
  <c r="BQ545" i="11"/>
  <c r="BP545" i="11"/>
  <c r="BO545" i="11"/>
  <c r="BN545" i="11"/>
  <c r="BM545" i="11"/>
  <c r="BL545" i="11"/>
  <c r="BK545" i="11"/>
  <c r="BJ545" i="11"/>
  <c r="BI545" i="11"/>
  <c r="BH545" i="11"/>
  <c r="BG545" i="11"/>
  <c r="BF545" i="11"/>
  <c r="BE545" i="11"/>
  <c r="BD545" i="11"/>
  <c r="BC545" i="11"/>
  <c r="BB545" i="11"/>
  <c r="BA545" i="11"/>
  <c r="AZ545" i="11"/>
  <c r="AY545" i="11"/>
  <c r="AX545" i="11"/>
  <c r="AW545" i="11"/>
  <c r="AV545" i="11"/>
  <c r="AU545" i="11"/>
  <c r="AT545" i="11"/>
  <c r="AS545" i="11"/>
  <c r="AR545" i="11"/>
  <c r="AQ545" i="11"/>
  <c r="AP545" i="11"/>
  <c r="AO545" i="11"/>
  <c r="AN545" i="11"/>
  <c r="AM545" i="11"/>
  <c r="AL545" i="11"/>
  <c r="AI545" i="11"/>
  <c r="AG545" i="11"/>
  <c r="AE545" i="11"/>
  <c r="AC545" i="11"/>
  <c r="AB545" i="11"/>
  <c r="AA545" i="11"/>
  <c r="Z545" i="11"/>
  <c r="Y545" i="11"/>
  <c r="A545" i="11"/>
  <c r="CG544" i="11"/>
  <c r="CF544" i="11"/>
  <c r="CE544" i="11"/>
  <c r="CD544" i="11"/>
  <c r="CC544" i="11"/>
  <c r="CB544" i="11"/>
  <c r="CA544" i="11"/>
  <c r="BZ544" i="11"/>
  <c r="BY544" i="11"/>
  <c r="BX544" i="11"/>
  <c r="BW544" i="11"/>
  <c r="BV544" i="11"/>
  <c r="BU544" i="11"/>
  <c r="BT544" i="11"/>
  <c r="BS544" i="11"/>
  <c r="BR544" i="11"/>
  <c r="BQ544" i="11"/>
  <c r="BP544" i="11"/>
  <c r="BO544" i="11"/>
  <c r="BN544" i="11"/>
  <c r="BM544" i="11"/>
  <c r="BL544" i="11"/>
  <c r="BK544" i="11"/>
  <c r="BJ544" i="11"/>
  <c r="BI544" i="11"/>
  <c r="BH544" i="11"/>
  <c r="BG544" i="11"/>
  <c r="BF544" i="11"/>
  <c r="BE544" i="11"/>
  <c r="BD544" i="11"/>
  <c r="BC544" i="11"/>
  <c r="BB544" i="11"/>
  <c r="BA544" i="11"/>
  <c r="AZ544" i="11"/>
  <c r="AY544" i="11"/>
  <c r="AX544" i="11"/>
  <c r="AW544" i="11"/>
  <c r="AV544" i="11"/>
  <c r="AU544" i="11"/>
  <c r="AT544" i="11"/>
  <c r="AS544" i="11"/>
  <c r="AR544" i="11"/>
  <c r="AQ544" i="11"/>
  <c r="AP544" i="11"/>
  <c r="AO544" i="11"/>
  <c r="AN544" i="11"/>
  <c r="AM544" i="11"/>
  <c r="AL544" i="11"/>
  <c r="AI544" i="11"/>
  <c r="AG544" i="11"/>
  <c r="AE544" i="11"/>
  <c r="AC544" i="11"/>
  <c r="AB544" i="11"/>
  <c r="AA544" i="11"/>
  <c r="Z544" i="11"/>
  <c r="Y544" i="11"/>
  <c r="X544" i="11"/>
  <c r="W544" i="11"/>
  <c r="V544" i="11"/>
  <c r="U544" i="11"/>
  <c r="T544" i="11"/>
  <c r="S544" i="11"/>
  <c r="R544" i="11"/>
  <c r="Q544" i="11"/>
  <c r="P544" i="11"/>
  <c r="O544" i="11"/>
  <c r="N544" i="11"/>
  <c r="M544" i="11"/>
  <c r="L544" i="11"/>
  <c r="K544" i="11"/>
  <c r="J544" i="11"/>
  <c r="I544" i="11"/>
  <c r="H544" i="11"/>
  <c r="G544" i="11"/>
  <c r="F544" i="11"/>
  <c r="E544" i="11"/>
  <c r="D544" i="11"/>
  <c r="C544" i="11"/>
  <c r="CG543" i="11"/>
  <c r="CF543" i="11"/>
  <c r="CE543" i="11"/>
  <c r="CD543" i="11"/>
  <c r="CC543" i="11"/>
  <c r="CB543" i="11"/>
  <c r="CA543" i="11"/>
  <c r="BZ543" i="11"/>
  <c r="BY543" i="11"/>
  <c r="BX543" i="11"/>
  <c r="BW543" i="11"/>
  <c r="BV543" i="11"/>
  <c r="BU543" i="11"/>
  <c r="BT543" i="11"/>
  <c r="BS543" i="11"/>
  <c r="BR543" i="11"/>
  <c r="BQ543" i="11"/>
  <c r="BP543" i="11"/>
  <c r="BO543" i="11"/>
  <c r="BN543" i="11"/>
  <c r="BM543" i="11"/>
  <c r="BL543" i="11"/>
  <c r="BK543" i="11"/>
  <c r="BJ543" i="11"/>
  <c r="BI543" i="11"/>
  <c r="BH543" i="11"/>
  <c r="BG543" i="11"/>
  <c r="BF543" i="11"/>
  <c r="BE543" i="11"/>
  <c r="BD543" i="11"/>
  <c r="BC543" i="11"/>
  <c r="BB543" i="11"/>
  <c r="BA543" i="11"/>
  <c r="AZ543" i="11"/>
  <c r="AY543" i="11"/>
  <c r="AX543" i="11"/>
  <c r="AW543" i="11"/>
  <c r="AV543" i="11"/>
  <c r="AU543" i="11"/>
  <c r="AT543" i="11"/>
  <c r="AS543" i="11"/>
  <c r="AR543" i="11"/>
  <c r="AQ543" i="11"/>
  <c r="AP543" i="11"/>
  <c r="AO543" i="11"/>
  <c r="AN543" i="11"/>
  <c r="AM543" i="11"/>
  <c r="AL543" i="11"/>
  <c r="AI543" i="11"/>
  <c r="AG543" i="11"/>
  <c r="AE543" i="11"/>
  <c r="AC543" i="11"/>
  <c r="AB543" i="11"/>
  <c r="AA543" i="11"/>
  <c r="Z543" i="11"/>
  <c r="Y543" i="11"/>
  <c r="A543" i="11"/>
  <c r="CG542" i="11"/>
  <c r="CF542" i="11"/>
  <c r="CE542" i="11"/>
  <c r="CD542" i="11"/>
  <c r="CC542" i="11"/>
  <c r="CB542" i="11"/>
  <c r="CA542" i="11"/>
  <c r="BZ542" i="11"/>
  <c r="BY542" i="11"/>
  <c r="BX542" i="11"/>
  <c r="BW542" i="11"/>
  <c r="BV542" i="11"/>
  <c r="BU542" i="11"/>
  <c r="BT542" i="11"/>
  <c r="BS542" i="11"/>
  <c r="BR542" i="11"/>
  <c r="BQ542" i="11"/>
  <c r="BP542" i="11"/>
  <c r="BO542" i="11"/>
  <c r="BN542" i="11"/>
  <c r="BM542" i="11"/>
  <c r="BL542" i="11"/>
  <c r="BK542" i="11"/>
  <c r="BJ542" i="11"/>
  <c r="BI542" i="11"/>
  <c r="BH542" i="11"/>
  <c r="BG542" i="11"/>
  <c r="BF542" i="11"/>
  <c r="BE542" i="11"/>
  <c r="BD542" i="11"/>
  <c r="BC542" i="11"/>
  <c r="BB542" i="11"/>
  <c r="BA542" i="11"/>
  <c r="AZ542" i="11"/>
  <c r="AY542" i="11"/>
  <c r="AX542" i="11"/>
  <c r="AW542" i="11"/>
  <c r="AV542" i="11"/>
  <c r="AU542" i="11"/>
  <c r="AT542" i="11"/>
  <c r="AS542" i="11"/>
  <c r="AR542" i="11"/>
  <c r="AQ542" i="11"/>
  <c r="AP542" i="11"/>
  <c r="AO542" i="11"/>
  <c r="AN542" i="11"/>
  <c r="AM542" i="11"/>
  <c r="AL542" i="11"/>
  <c r="AI542" i="11"/>
  <c r="AG542" i="11"/>
  <c r="AE542" i="11"/>
  <c r="AC542" i="11"/>
  <c r="AB542" i="11"/>
  <c r="AA542" i="11"/>
  <c r="Z542" i="11"/>
  <c r="Y542" i="11"/>
  <c r="A542" i="11"/>
  <c r="CG541" i="11"/>
  <c r="CF541" i="11"/>
  <c r="CE541" i="11"/>
  <c r="CD541" i="11"/>
  <c r="CC541" i="11"/>
  <c r="CB541" i="11"/>
  <c r="CA541" i="11"/>
  <c r="BZ541" i="11"/>
  <c r="BY541" i="11"/>
  <c r="BX541" i="11"/>
  <c r="BW541" i="11"/>
  <c r="BV541" i="11"/>
  <c r="BU541" i="11"/>
  <c r="BT541" i="11"/>
  <c r="BS541" i="11"/>
  <c r="BR541" i="11"/>
  <c r="BQ541" i="11"/>
  <c r="BP541" i="11"/>
  <c r="BO541" i="11"/>
  <c r="BN541" i="11"/>
  <c r="BM541" i="11"/>
  <c r="BL541" i="11"/>
  <c r="BK541" i="11"/>
  <c r="BJ541" i="11"/>
  <c r="BI541" i="11"/>
  <c r="BH541" i="11"/>
  <c r="BG541" i="11"/>
  <c r="BF541" i="11"/>
  <c r="BE541" i="11"/>
  <c r="BD541" i="11"/>
  <c r="BC541" i="11"/>
  <c r="BB541" i="11"/>
  <c r="BA541" i="11"/>
  <c r="AZ541" i="11"/>
  <c r="AY541" i="11"/>
  <c r="AX541" i="11"/>
  <c r="AW541" i="11"/>
  <c r="AV541" i="11"/>
  <c r="AU541" i="11"/>
  <c r="AT541" i="11"/>
  <c r="AS541" i="11"/>
  <c r="AR541" i="11"/>
  <c r="AQ541" i="11"/>
  <c r="AP541" i="11"/>
  <c r="AO541" i="11"/>
  <c r="AN541" i="11"/>
  <c r="AM541" i="11"/>
  <c r="AL541" i="11"/>
  <c r="AI541" i="11"/>
  <c r="AG541" i="11"/>
  <c r="AE541" i="11"/>
  <c r="AC541" i="11"/>
  <c r="AB541" i="11"/>
  <c r="AA541" i="11"/>
  <c r="Z541" i="11"/>
  <c r="Y541" i="11"/>
  <c r="A541" i="11"/>
  <c r="CG540" i="11"/>
  <c r="CF540" i="11"/>
  <c r="CE540" i="11"/>
  <c r="CD540" i="11"/>
  <c r="CC540" i="11"/>
  <c r="CB540" i="11"/>
  <c r="CA540" i="11"/>
  <c r="BZ540" i="11"/>
  <c r="BY540" i="11"/>
  <c r="BX540" i="11"/>
  <c r="BW540" i="11"/>
  <c r="BV540" i="11"/>
  <c r="BU540" i="11"/>
  <c r="BT540" i="11"/>
  <c r="BS540" i="11"/>
  <c r="BR540" i="11"/>
  <c r="BQ540" i="11"/>
  <c r="BP540" i="11"/>
  <c r="BO540" i="11"/>
  <c r="BN540" i="11"/>
  <c r="BM540" i="11"/>
  <c r="BL540" i="11"/>
  <c r="BK540" i="11"/>
  <c r="BJ540" i="11"/>
  <c r="BI540" i="11"/>
  <c r="BH540" i="11"/>
  <c r="BG540" i="11"/>
  <c r="BF540" i="11"/>
  <c r="BE540" i="11"/>
  <c r="BD540" i="11"/>
  <c r="BC540" i="11"/>
  <c r="BB540" i="11"/>
  <c r="BA540" i="11"/>
  <c r="AZ540" i="11"/>
  <c r="AY540" i="11"/>
  <c r="AX540" i="11"/>
  <c r="AW540" i="11"/>
  <c r="AV540" i="11"/>
  <c r="AU540" i="11"/>
  <c r="AT540" i="11"/>
  <c r="AS540" i="11"/>
  <c r="AR540" i="11"/>
  <c r="AQ540" i="11"/>
  <c r="AP540" i="11"/>
  <c r="AO540" i="11"/>
  <c r="AN540" i="11"/>
  <c r="AM540" i="11"/>
  <c r="AL540" i="11"/>
  <c r="AI540" i="11"/>
  <c r="AG540" i="11"/>
  <c r="AE540" i="11"/>
  <c r="AC540" i="11"/>
  <c r="AB540" i="11"/>
  <c r="AA540" i="11"/>
  <c r="Z540" i="11"/>
  <c r="Y540" i="11"/>
  <c r="A540" i="11"/>
  <c r="CG539" i="11"/>
  <c r="CF539" i="11"/>
  <c r="CE539" i="11"/>
  <c r="CD539" i="11"/>
  <c r="CC539" i="11"/>
  <c r="CB539" i="11"/>
  <c r="CA539" i="11"/>
  <c r="BZ539" i="11"/>
  <c r="BY539" i="11"/>
  <c r="BX539" i="11"/>
  <c r="BW539" i="11"/>
  <c r="BV539" i="11"/>
  <c r="BU539" i="11"/>
  <c r="BT539" i="11"/>
  <c r="BS539" i="11"/>
  <c r="BR539" i="11"/>
  <c r="BQ539" i="11"/>
  <c r="BP539" i="11"/>
  <c r="BO539" i="11"/>
  <c r="BN539" i="11"/>
  <c r="BM539" i="11"/>
  <c r="BL539" i="11"/>
  <c r="BK539" i="11"/>
  <c r="BJ539" i="11"/>
  <c r="BI539" i="11"/>
  <c r="BH539" i="11"/>
  <c r="BG539" i="11"/>
  <c r="BF539" i="11"/>
  <c r="BE539" i="11"/>
  <c r="BD539" i="11"/>
  <c r="BC539" i="11"/>
  <c r="BB539" i="11"/>
  <c r="BA539" i="11"/>
  <c r="AZ539" i="11"/>
  <c r="AY539" i="11"/>
  <c r="AX539" i="11"/>
  <c r="AW539" i="11"/>
  <c r="AV539" i="11"/>
  <c r="AU539" i="11"/>
  <c r="AT539" i="11"/>
  <c r="AS539" i="11"/>
  <c r="AR539" i="11"/>
  <c r="AQ539" i="11"/>
  <c r="AP539" i="11"/>
  <c r="AO539" i="11"/>
  <c r="AN539" i="11"/>
  <c r="AM539" i="11"/>
  <c r="AL539" i="11"/>
  <c r="AI539" i="11"/>
  <c r="AG539" i="11"/>
  <c r="AE539" i="11"/>
  <c r="AC539" i="11"/>
  <c r="AB539" i="11"/>
  <c r="AA539" i="11"/>
  <c r="Z539" i="11"/>
  <c r="Y539" i="11"/>
  <c r="A539" i="11"/>
  <c r="CG538" i="11"/>
  <c r="CF538" i="11"/>
  <c r="CE538" i="11"/>
  <c r="CD538" i="11"/>
  <c r="CC538" i="11"/>
  <c r="CB538" i="11"/>
  <c r="CA538" i="11"/>
  <c r="BZ538" i="11"/>
  <c r="BY538" i="11"/>
  <c r="BX538" i="11"/>
  <c r="BW538" i="11"/>
  <c r="BV538" i="11"/>
  <c r="BU538" i="11"/>
  <c r="BT538" i="11"/>
  <c r="BS538" i="11"/>
  <c r="BR538" i="11"/>
  <c r="BQ538" i="11"/>
  <c r="BP538" i="11"/>
  <c r="BO538" i="11"/>
  <c r="BN538" i="11"/>
  <c r="BM538" i="11"/>
  <c r="BL538" i="11"/>
  <c r="BK538" i="11"/>
  <c r="BJ538" i="11"/>
  <c r="BI538" i="11"/>
  <c r="BH538" i="11"/>
  <c r="BG538" i="11"/>
  <c r="BF538" i="11"/>
  <c r="BE538" i="11"/>
  <c r="BD538" i="11"/>
  <c r="BC538" i="11"/>
  <c r="BB538" i="11"/>
  <c r="BA538" i="11"/>
  <c r="AZ538" i="11"/>
  <c r="AY538" i="11"/>
  <c r="AX538" i="11"/>
  <c r="AW538" i="11"/>
  <c r="AV538" i="11"/>
  <c r="AU538" i="11"/>
  <c r="AT538" i="11"/>
  <c r="AS538" i="11"/>
  <c r="AR538" i="11"/>
  <c r="AQ538" i="11"/>
  <c r="AP538" i="11"/>
  <c r="AO538" i="11"/>
  <c r="AN538" i="11"/>
  <c r="AM538" i="11"/>
  <c r="AL538" i="11"/>
  <c r="AI538" i="11"/>
  <c r="AG538" i="11"/>
  <c r="AE538" i="11"/>
  <c r="AC538" i="11"/>
  <c r="AB538" i="11"/>
  <c r="AA538" i="11"/>
  <c r="Z538" i="11"/>
  <c r="Y538" i="11"/>
  <c r="X538" i="11"/>
  <c r="W538" i="11"/>
  <c r="V538" i="11"/>
  <c r="U538" i="11"/>
  <c r="T538" i="11"/>
  <c r="S538" i="11"/>
  <c r="R538" i="11"/>
  <c r="Q538" i="11"/>
  <c r="P538" i="11"/>
  <c r="O538" i="11"/>
  <c r="N538" i="11"/>
  <c r="M538" i="11"/>
  <c r="L538" i="11"/>
  <c r="K538" i="11"/>
  <c r="J538" i="11"/>
  <c r="I538" i="11"/>
  <c r="H538" i="11"/>
  <c r="G538" i="11"/>
  <c r="F538" i="11"/>
  <c r="E538" i="11"/>
  <c r="D538" i="11"/>
  <c r="C538" i="11"/>
  <c r="B538" i="11"/>
  <c r="CG537" i="11"/>
  <c r="CF537" i="11"/>
  <c r="CE537" i="11"/>
  <c r="CD537" i="11"/>
  <c r="CC537" i="11"/>
  <c r="CB537" i="11"/>
  <c r="CA537" i="11"/>
  <c r="BZ537" i="11"/>
  <c r="BY537" i="11"/>
  <c r="BX537" i="11"/>
  <c r="BW537" i="11"/>
  <c r="BV537" i="11"/>
  <c r="BU537" i="11"/>
  <c r="BT537" i="11"/>
  <c r="BS537" i="11"/>
  <c r="BR537" i="11"/>
  <c r="BQ537" i="11"/>
  <c r="BP537" i="11"/>
  <c r="BO537" i="11"/>
  <c r="BN537" i="11"/>
  <c r="BM537" i="11"/>
  <c r="BL537" i="11"/>
  <c r="BK537" i="11"/>
  <c r="BJ537" i="11"/>
  <c r="BI537" i="11"/>
  <c r="BH537" i="11"/>
  <c r="BG537" i="11"/>
  <c r="BF537" i="11"/>
  <c r="BE537" i="11"/>
  <c r="BD537" i="11"/>
  <c r="BC537" i="11"/>
  <c r="BB537" i="11"/>
  <c r="BA537" i="11"/>
  <c r="AZ537" i="11"/>
  <c r="AY537" i="11"/>
  <c r="AX537" i="11"/>
  <c r="AW537" i="11"/>
  <c r="AV537" i="11"/>
  <c r="AU537" i="11"/>
  <c r="AT537" i="11"/>
  <c r="AS537" i="11"/>
  <c r="AR537" i="11"/>
  <c r="AQ537" i="11"/>
  <c r="AP537" i="11"/>
  <c r="AO537" i="11"/>
  <c r="AN537" i="11"/>
  <c r="AM537" i="11"/>
  <c r="AL537" i="11"/>
  <c r="AK537" i="11"/>
  <c r="AJ537" i="11"/>
  <c r="AI537" i="11"/>
  <c r="AH537" i="11"/>
  <c r="AG537" i="11"/>
  <c r="AF537" i="11"/>
  <c r="AE537" i="11"/>
  <c r="AD537" i="11"/>
  <c r="AC537" i="11"/>
  <c r="AB537" i="11"/>
  <c r="AA537" i="11"/>
  <c r="Z537" i="11"/>
  <c r="Y537" i="11"/>
  <c r="V537" i="11"/>
  <c r="U537" i="11"/>
  <c r="T537" i="11"/>
  <c r="S537" i="11"/>
  <c r="R537" i="11"/>
  <c r="Q537" i="11"/>
  <c r="P537" i="11"/>
  <c r="O537" i="11"/>
  <c r="N537" i="11"/>
  <c r="M537" i="11"/>
  <c r="L537" i="11"/>
  <c r="K537" i="11"/>
  <c r="J537" i="11"/>
  <c r="I537" i="11"/>
  <c r="H537" i="11"/>
  <c r="A537" i="11"/>
  <c r="CG536" i="11"/>
  <c r="CF536" i="11"/>
  <c r="CE536" i="11"/>
  <c r="CD536" i="11"/>
  <c r="CC536" i="11"/>
  <c r="CB536" i="11"/>
  <c r="CA536" i="11"/>
  <c r="BZ536" i="11"/>
  <c r="BY536" i="11"/>
  <c r="BX536" i="11"/>
  <c r="BW536" i="11"/>
  <c r="BV536" i="11"/>
  <c r="BU536" i="11"/>
  <c r="BT536" i="11"/>
  <c r="BS536" i="11"/>
  <c r="BR536" i="11"/>
  <c r="BQ536" i="11"/>
  <c r="BP536" i="11"/>
  <c r="BO536" i="11"/>
  <c r="BN536" i="11"/>
  <c r="BM536" i="11"/>
  <c r="BL536" i="11"/>
  <c r="BK536" i="11"/>
  <c r="BJ536" i="11"/>
  <c r="BI536" i="11"/>
  <c r="BH536" i="11"/>
  <c r="BG536" i="11"/>
  <c r="BF536" i="11"/>
  <c r="BE536" i="11"/>
  <c r="BD536" i="11"/>
  <c r="BC536" i="11"/>
  <c r="BB536" i="11"/>
  <c r="BA536" i="11"/>
  <c r="AZ536" i="11"/>
  <c r="AY536" i="11"/>
  <c r="AX536" i="11"/>
  <c r="AW536" i="11"/>
  <c r="AV536" i="11"/>
  <c r="AU536" i="11"/>
  <c r="AT536" i="11"/>
  <c r="AS536" i="11"/>
  <c r="AR536" i="11"/>
  <c r="AQ536" i="11"/>
  <c r="AP536" i="11"/>
  <c r="AO536" i="11"/>
  <c r="AN536" i="11"/>
  <c r="AM536" i="11"/>
  <c r="AL536" i="11"/>
  <c r="AK536" i="11"/>
  <c r="AJ536" i="11"/>
  <c r="AI536" i="11"/>
  <c r="AH536" i="11"/>
  <c r="AG536" i="11"/>
  <c r="AF536" i="11"/>
  <c r="AE536" i="11"/>
  <c r="AD536" i="11"/>
  <c r="AC536" i="11"/>
  <c r="AB536" i="11"/>
  <c r="AA536" i="11"/>
  <c r="Z536" i="11"/>
  <c r="Y536" i="11"/>
  <c r="X536" i="11"/>
  <c r="W536" i="11"/>
  <c r="V536" i="11"/>
  <c r="U536" i="11"/>
  <c r="P536" i="11"/>
  <c r="O536" i="11"/>
  <c r="N536" i="11"/>
  <c r="H536" i="11"/>
  <c r="G536" i="11"/>
  <c r="F536" i="11"/>
  <c r="E536" i="11"/>
  <c r="D536" i="11"/>
  <c r="C536" i="11"/>
  <c r="B536" i="11"/>
  <c r="A536" i="11"/>
  <c r="CG535" i="11"/>
  <c r="CF535" i="11"/>
  <c r="CE535" i="11"/>
  <c r="CD535" i="11"/>
  <c r="CC535" i="11"/>
  <c r="CB535" i="11"/>
  <c r="CA535" i="11"/>
  <c r="BZ535" i="11"/>
  <c r="BY535" i="11"/>
  <c r="BX535" i="11"/>
  <c r="BW535" i="11"/>
  <c r="BV535" i="11"/>
  <c r="BU535" i="11"/>
  <c r="BT535" i="11"/>
  <c r="BS535" i="11"/>
  <c r="BR535" i="11"/>
  <c r="BQ535" i="11"/>
  <c r="BP535" i="11"/>
  <c r="BO535" i="11"/>
  <c r="BN535" i="11"/>
  <c r="BM535" i="11"/>
  <c r="BL535" i="11"/>
  <c r="BK535" i="11"/>
  <c r="BJ535" i="11"/>
  <c r="BI535" i="11"/>
  <c r="BH535" i="11"/>
  <c r="BG535" i="11"/>
  <c r="BF535" i="11"/>
  <c r="BE535" i="11"/>
  <c r="BD535" i="11"/>
  <c r="BC535" i="11"/>
  <c r="BB535" i="11"/>
  <c r="BA535" i="11"/>
  <c r="AZ535" i="11"/>
  <c r="AY535" i="11"/>
  <c r="AX535" i="11"/>
  <c r="AW535" i="11"/>
  <c r="AV535" i="11"/>
  <c r="AU535" i="11"/>
  <c r="AT535" i="11"/>
  <c r="AS535" i="11"/>
  <c r="AR535" i="11"/>
  <c r="AQ535" i="11"/>
  <c r="AP535" i="11"/>
  <c r="AO535" i="11"/>
  <c r="AN535" i="11"/>
  <c r="AM535" i="11"/>
  <c r="AL535" i="11"/>
  <c r="AK535" i="11"/>
  <c r="AJ535" i="11"/>
  <c r="AI535" i="11"/>
  <c r="AH535" i="11"/>
  <c r="AG535" i="11"/>
  <c r="AF535" i="11"/>
  <c r="AE535" i="11"/>
  <c r="AD535" i="11"/>
  <c r="AC535" i="11"/>
  <c r="AB535" i="11"/>
  <c r="AA535" i="11"/>
  <c r="Z535" i="11"/>
  <c r="Y535" i="11"/>
  <c r="X535" i="11"/>
  <c r="W535" i="11"/>
  <c r="V535" i="11"/>
  <c r="U535" i="11"/>
  <c r="T535" i="11"/>
  <c r="S535" i="11"/>
  <c r="R535" i="11"/>
  <c r="Q535" i="11"/>
  <c r="P535" i="11"/>
  <c r="O535" i="11"/>
  <c r="N535" i="11"/>
  <c r="M535" i="11"/>
  <c r="L535" i="11"/>
  <c r="K535" i="11"/>
  <c r="J535" i="11"/>
  <c r="I535" i="11"/>
  <c r="H535" i="11"/>
  <c r="G535" i="11"/>
  <c r="F535" i="11"/>
  <c r="E535" i="11"/>
  <c r="D535" i="11"/>
  <c r="C535" i="11"/>
  <c r="B535" i="11"/>
  <c r="A535" i="11"/>
  <c r="CG534" i="11"/>
  <c r="CF534" i="11"/>
  <c r="CE534" i="11"/>
  <c r="CD534" i="11"/>
  <c r="CC534" i="11"/>
  <c r="CB534" i="11"/>
  <c r="CA534" i="11"/>
  <c r="BZ534" i="11"/>
  <c r="BY534" i="11"/>
  <c r="BX534" i="11"/>
  <c r="BW534" i="11"/>
  <c r="BV534" i="11"/>
  <c r="BU534" i="11"/>
  <c r="BT534" i="11"/>
  <c r="BS534" i="11"/>
  <c r="BR534" i="11"/>
  <c r="BQ534" i="11"/>
  <c r="BP534" i="11"/>
  <c r="BO534" i="11"/>
  <c r="BN534" i="11"/>
  <c r="BM534" i="11"/>
  <c r="BL534" i="11"/>
  <c r="BK534" i="11"/>
  <c r="BJ534" i="11"/>
  <c r="BI534" i="11"/>
  <c r="BH534" i="11"/>
  <c r="BG534" i="11"/>
  <c r="BF534" i="11"/>
  <c r="BE534" i="11"/>
  <c r="BD534" i="11"/>
  <c r="BC534" i="11"/>
  <c r="BB534" i="11"/>
  <c r="BA534" i="11"/>
  <c r="AZ534" i="11"/>
  <c r="AY534" i="11"/>
  <c r="AX534" i="11"/>
  <c r="AW534" i="11"/>
  <c r="AV534" i="11"/>
  <c r="AU534" i="11"/>
  <c r="AT534" i="11"/>
  <c r="AS534" i="11"/>
  <c r="AR534" i="11"/>
  <c r="AQ534" i="11"/>
  <c r="AP534" i="11"/>
  <c r="AO534" i="11"/>
  <c r="AN534" i="11"/>
  <c r="AM534" i="11"/>
  <c r="AL534" i="11"/>
  <c r="AI534" i="11"/>
  <c r="AG534" i="11"/>
  <c r="AE534" i="11"/>
  <c r="AC534" i="11"/>
  <c r="AB534" i="11"/>
  <c r="AA534" i="11"/>
  <c r="Z534" i="11"/>
  <c r="Y534" i="11"/>
  <c r="A534" i="11"/>
  <c r="CG533" i="11"/>
  <c r="CF533" i="11"/>
  <c r="CE533" i="11"/>
  <c r="CD533" i="11"/>
  <c r="CC533" i="11"/>
  <c r="CB533" i="11"/>
  <c r="CA533" i="11"/>
  <c r="BZ533" i="11"/>
  <c r="BY533" i="11"/>
  <c r="BX533" i="11"/>
  <c r="BW533" i="11"/>
  <c r="BV533" i="11"/>
  <c r="BU533" i="11"/>
  <c r="BT533" i="11"/>
  <c r="BS533" i="11"/>
  <c r="BR533" i="11"/>
  <c r="BQ533" i="11"/>
  <c r="BP533" i="11"/>
  <c r="BO533" i="11"/>
  <c r="BN533" i="11"/>
  <c r="BM533" i="11"/>
  <c r="BL533" i="11"/>
  <c r="BK533" i="11"/>
  <c r="BJ533" i="11"/>
  <c r="BI533" i="11"/>
  <c r="BH533" i="11"/>
  <c r="BG533" i="11"/>
  <c r="BF533" i="11"/>
  <c r="BE533" i="11"/>
  <c r="BD533" i="11"/>
  <c r="BC533" i="11"/>
  <c r="BB533" i="11"/>
  <c r="BA533" i="11"/>
  <c r="AZ533" i="11"/>
  <c r="AY533" i="11"/>
  <c r="AX533" i="11"/>
  <c r="AW533" i="11"/>
  <c r="AV533" i="11"/>
  <c r="AU533" i="11"/>
  <c r="AT533" i="11"/>
  <c r="AS533" i="11"/>
  <c r="AR533" i="11"/>
  <c r="AQ533" i="11"/>
  <c r="AP533" i="11"/>
  <c r="AO533" i="11"/>
  <c r="AN533" i="11"/>
  <c r="AM533" i="11"/>
  <c r="AL533" i="11"/>
  <c r="AI533" i="11"/>
  <c r="AG533" i="11"/>
  <c r="AE533" i="11"/>
  <c r="AC533" i="11"/>
  <c r="AB533" i="11"/>
  <c r="AA533" i="11"/>
  <c r="Z533" i="11"/>
  <c r="Y533" i="11"/>
  <c r="A533" i="11"/>
  <c r="CG532" i="11"/>
  <c r="CF532" i="11"/>
  <c r="CE532" i="11"/>
  <c r="CD532" i="11"/>
  <c r="CC532" i="11"/>
  <c r="CB532" i="11"/>
  <c r="CA532" i="11"/>
  <c r="BZ532" i="11"/>
  <c r="BY532" i="11"/>
  <c r="BX532" i="11"/>
  <c r="BW532" i="11"/>
  <c r="BV532" i="11"/>
  <c r="BU532" i="11"/>
  <c r="BT532" i="11"/>
  <c r="BS532" i="11"/>
  <c r="BR532" i="11"/>
  <c r="BQ532" i="11"/>
  <c r="BP532" i="11"/>
  <c r="BO532" i="11"/>
  <c r="BN532" i="11"/>
  <c r="BM532" i="11"/>
  <c r="BL532" i="11"/>
  <c r="BK532" i="11"/>
  <c r="BJ532" i="11"/>
  <c r="BI532" i="11"/>
  <c r="BH532" i="11"/>
  <c r="BG532" i="11"/>
  <c r="BF532" i="11"/>
  <c r="BE532" i="11"/>
  <c r="BD532" i="11"/>
  <c r="BC532" i="11"/>
  <c r="BB532" i="11"/>
  <c r="BA532" i="11"/>
  <c r="AZ532" i="11"/>
  <c r="AY532" i="11"/>
  <c r="AX532" i="11"/>
  <c r="AW532" i="11"/>
  <c r="AV532" i="11"/>
  <c r="AU532" i="11"/>
  <c r="AT532" i="11"/>
  <c r="AS532" i="11"/>
  <c r="AR532" i="11"/>
  <c r="AQ532" i="11"/>
  <c r="AP532" i="11"/>
  <c r="AO532" i="11"/>
  <c r="AN532" i="11"/>
  <c r="AM532" i="11"/>
  <c r="AL532" i="11"/>
  <c r="AI532" i="11"/>
  <c r="AG532" i="11"/>
  <c r="AE532" i="11"/>
  <c r="AC532" i="11"/>
  <c r="AB532" i="11"/>
  <c r="AA532" i="11"/>
  <c r="Z532" i="11"/>
  <c r="Y532" i="11"/>
  <c r="A532" i="11"/>
  <c r="CG531" i="11"/>
  <c r="CF531" i="11"/>
  <c r="CE531" i="11"/>
  <c r="CD531" i="11"/>
  <c r="CC531" i="11"/>
  <c r="CB531" i="11"/>
  <c r="CA531" i="11"/>
  <c r="BZ531" i="11"/>
  <c r="BY531" i="11"/>
  <c r="BX531" i="11"/>
  <c r="BW531" i="11"/>
  <c r="BV531" i="11"/>
  <c r="BU531" i="11"/>
  <c r="BT531" i="11"/>
  <c r="BS531" i="11"/>
  <c r="BR531" i="11"/>
  <c r="BQ531" i="11"/>
  <c r="BP531" i="11"/>
  <c r="BO531" i="11"/>
  <c r="BN531" i="11"/>
  <c r="BM531" i="11"/>
  <c r="BL531" i="11"/>
  <c r="BK531" i="11"/>
  <c r="BJ531" i="11"/>
  <c r="BI531" i="11"/>
  <c r="BH531" i="11"/>
  <c r="BG531" i="11"/>
  <c r="BF531" i="11"/>
  <c r="BE531" i="11"/>
  <c r="BD531" i="11"/>
  <c r="BC531" i="11"/>
  <c r="BB531" i="11"/>
  <c r="BA531" i="11"/>
  <c r="AZ531" i="11"/>
  <c r="AY531" i="11"/>
  <c r="AX531" i="11"/>
  <c r="AW531" i="11"/>
  <c r="AV531" i="11"/>
  <c r="AU531" i="11"/>
  <c r="AT531" i="11"/>
  <c r="AS531" i="11"/>
  <c r="AR531" i="11"/>
  <c r="AQ531" i="11"/>
  <c r="AP531" i="11"/>
  <c r="AO531" i="11"/>
  <c r="AN531" i="11"/>
  <c r="AM531" i="11"/>
  <c r="AL531" i="11"/>
  <c r="AI531" i="11"/>
  <c r="AG531" i="11"/>
  <c r="AE531" i="11"/>
  <c r="AC531" i="11"/>
  <c r="AB531" i="11"/>
  <c r="AA531" i="11"/>
  <c r="Z531" i="11"/>
  <c r="Y531" i="11"/>
  <c r="A531" i="11"/>
  <c r="CG530" i="11"/>
  <c r="CF530" i="11"/>
  <c r="CE530" i="11"/>
  <c r="CD530" i="11"/>
  <c r="CC530" i="11"/>
  <c r="CB530" i="11"/>
  <c r="CA530" i="11"/>
  <c r="BZ530" i="11"/>
  <c r="BY530" i="11"/>
  <c r="BX530" i="11"/>
  <c r="BW530" i="11"/>
  <c r="BV530" i="11"/>
  <c r="BU530" i="11"/>
  <c r="BT530" i="11"/>
  <c r="BS530" i="11"/>
  <c r="BR530" i="11"/>
  <c r="BQ530" i="11"/>
  <c r="BP530" i="11"/>
  <c r="BO530" i="11"/>
  <c r="BN530" i="11"/>
  <c r="BM530" i="11"/>
  <c r="BL530" i="11"/>
  <c r="BK530" i="11"/>
  <c r="BJ530" i="11"/>
  <c r="BI530" i="11"/>
  <c r="BH530" i="11"/>
  <c r="BG530" i="11"/>
  <c r="BF530" i="11"/>
  <c r="BE530" i="11"/>
  <c r="BD530" i="11"/>
  <c r="BC530" i="11"/>
  <c r="BB530" i="11"/>
  <c r="BA530" i="11"/>
  <c r="AZ530" i="11"/>
  <c r="AY530" i="11"/>
  <c r="AX530" i="11"/>
  <c r="AW530" i="11"/>
  <c r="AV530" i="11"/>
  <c r="AU530" i="11"/>
  <c r="AT530" i="11"/>
  <c r="AS530" i="11"/>
  <c r="AR530" i="11"/>
  <c r="AQ530" i="11"/>
  <c r="AP530" i="11"/>
  <c r="AO530" i="11"/>
  <c r="AN530" i="11"/>
  <c r="AM530" i="11"/>
  <c r="AL530" i="11"/>
  <c r="AI530" i="11"/>
  <c r="AG530" i="11"/>
  <c r="AE530" i="11"/>
  <c r="AC530" i="11"/>
  <c r="AB530" i="11"/>
  <c r="AA530" i="11"/>
  <c r="Z530" i="11"/>
  <c r="Y530" i="11"/>
  <c r="A530" i="11"/>
  <c r="CG529" i="11"/>
  <c r="CF529" i="11"/>
  <c r="CE529" i="11"/>
  <c r="CD529" i="11"/>
  <c r="CC529" i="11"/>
  <c r="CB529" i="11"/>
  <c r="CA529" i="11"/>
  <c r="BZ529" i="11"/>
  <c r="BY529" i="11"/>
  <c r="BX529" i="11"/>
  <c r="BW529" i="11"/>
  <c r="BV529" i="11"/>
  <c r="BU529" i="11"/>
  <c r="BT529" i="11"/>
  <c r="BS529" i="11"/>
  <c r="BR529" i="11"/>
  <c r="BQ529" i="11"/>
  <c r="BP529" i="11"/>
  <c r="BO529" i="11"/>
  <c r="BN529" i="11"/>
  <c r="BM529" i="11"/>
  <c r="BL529" i="11"/>
  <c r="BK529" i="11"/>
  <c r="BJ529" i="11"/>
  <c r="BI529" i="11"/>
  <c r="BH529" i="11"/>
  <c r="BG529" i="11"/>
  <c r="BF529" i="11"/>
  <c r="BE529" i="11"/>
  <c r="BD529" i="11"/>
  <c r="BC529" i="11"/>
  <c r="BB529" i="11"/>
  <c r="BA529" i="11"/>
  <c r="AZ529" i="11"/>
  <c r="AY529" i="11"/>
  <c r="AX529" i="11"/>
  <c r="AW529" i="11"/>
  <c r="AV529" i="11"/>
  <c r="AU529" i="11"/>
  <c r="AT529" i="11"/>
  <c r="AS529" i="11"/>
  <c r="AR529" i="11"/>
  <c r="AQ529" i="11"/>
  <c r="AP529" i="11"/>
  <c r="AO529" i="11"/>
  <c r="AN529" i="11"/>
  <c r="AM529" i="11"/>
  <c r="AL529" i="11"/>
  <c r="AI529" i="11"/>
  <c r="AG529" i="11"/>
  <c r="AE529" i="11"/>
  <c r="AC529" i="11"/>
  <c r="AB529" i="11"/>
  <c r="AA529" i="11"/>
  <c r="Z529" i="11"/>
  <c r="Y529" i="11"/>
  <c r="A529" i="11"/>
  <c r="CG528" i="11"/>
  <c r="CF528" i="11"/>
  <c r="CE528" i="11"/>
  <c r="CD528" i="11"/>
  <c r="CC528" i="11"/>
  <c r="CB528" i="11"/>
  <c r="CA528" i="11"/>
  <c r="BZ528" i="11"/>
  <c r="BY528" i="11"/>
  <c r="BX528" i="11"/>
  <c r="BW528" i="11"/>
  <c r="BV528" i="11"/>
  <c r="BU528" i="11"/>
  <c r="BT528" i="11"/>
  <c r="BS528" i="11"/>
  <c r="BR528" i="11"/>
  <c r="BQ528" i="11"/>
  <c r="BP528" i="11"/>
  <c r="BO528" i="11"/>
  <c r="BN528" i="11"/>
  <c r="BM528" i="11"/>
  <c r="BL528" i="11"/>
  <c r="BK528" i="11"/>
  <c r="BJ528" i="11"/>
  <c r="BI528" i="11"/>
  <c r="BH528" i="11"/>
  <c r="BG528" i="11"/>
  <c r="BF528" i="11"/>
  <c r="BE528" i="11"/>
  <c r="BD528" i="11"/>
  <c r="BC528" i="11"/>
  <c r="BB528" i="11"/>
  <c r="BA528" i="11"/>
  <c r="AZ528" i="11"/>
  <c r="AY528" i="11"/>
  <c r="AX528" i="11"/>
  <c r="AW528" i="11"/>
  <c r="AV528" i="11"/>
  <c r="AU528" i="11"/>
  <c r="AT528" i="11"/>
  <c r="AS528" i="11"/>
  <c r="AR528" i="11"/>
  <c r="AQ528" i="11"/>
  <c r="AP528" i="11"/>
  <c r="AO528" i="11"/>
  <c r="AN528" i="11"/>
  <c r="AM528" i="11"/>
  <c r="AL528" i="11"/>
  <c r="AI528" i="11"/>
  <c r="AG528" i="11"/>
  <c r="AE528" i="11"/>
  <c r="AC528" i="11"/>
  <c r="AB528" i="11"/>
  <c r="AA528" i="11"/>
  <c r="Z528" i="11"/>
  <c r="Y528" i="11"/>
  <c r="A528" i="11"/>
  <c r="CG527" i="11"/>
  <c r="CF527" i="11"/>
  <c r="CE527" i="11"/>
  <c r="CD527" i="11"/>
  <c r="CC527" i="11"/>
  <c r="CB527" i="11"/>
  <c r="CA527" i="11"/>
  <c r="BZ527" i="11"/>
  <c r="BY527" i="11"/>
  <c r="BX527" i="11"/>
  <c r="BW527" i="11"/>
  <c r="BV527" i="11"/>
  <c r="BU527" i="11"/>
  <c r="BT527" i="11"/>
  <c r="BS527" i="11"/>
  <c r="BR527" i="11"/>
  <c r="BQ527" i="11"/>
  <c r="BP527" i="11"/>
  <c r="BO527" i="11"/>
  <c r="BN527" i="11"/>
  <c r="BM527" i="11"/>
  <c r="BL527" i="11"/>
  <c r="BK527" i="11"/>
  <c r="BJ527" i="11"/>
  <c r="BI527" i="11"/>
  <c r="BH527" i="11"/>
  <c r="BG527" i="11"/>
  <c r="BF527" i="11"/>
  <c r="BE527" i="11"/>
  <c r="BD527" i="11"/>
  <c r="BC527" i="11"/>
  <c r="BB527" i="11"/>
  <c r="BA527" i="11"/>
  <c r="AZ527" i="11"/>
  <c r="AY527" i="11"/>
  <c r="AX527" i="11"/>
  <c r="AW527" i="11"/>
  <c r="AV527" i="11"/>
  <c r="AU527" i="11"/>
  <c r="AT527" i="11"/>
  <c r="AS527" i="11"/>
  <c r="AR527" i="11"/>
  <c r="AQ527" i="11"/>
  <c r="AP527" i="11"/>
  <c r="AO527" i="11"/>
  <c r="AN527" i="11"/>
  <c r="AM527" i="11"/>
  <c r="AL527" i="11"/>
  <c r="AI527" i="11"/>
  <c r="AG527" i="11"/>
  <c r="AE527" i="11"/>
  <c r="AC527" i="11"/>
  <c r="AB527" i="11"/>
  <c r="AA527" i="11"/>
  <c r="Z527" i="11"/>
  <c r="Y527" i="11"/>
  <c r="A527" i="11"/>
  <c r="CG526" i="11"/>
  <c r="CF526" i="11"/>
  <c r="CE526" i="11"/>
  <c r="CD526" i="11"/>
  <c r="CC526" i="11"/>
  <c r="CB526" i="11"/>
  <c r="CA526" i="11"/>
  <c r="BZ526" i="11"/>
  <c r="BY526" i="11"/>
  <c r="BX526" i="11"/>
  <c r="BW526" i="11"/>
  <c r="BV526" i="11"/>
  <c r="BU526" i="11"/>
  <c r="BT526" i="11"/>
  <c r="BS526" i="11"/>
  <c r="BR526" i="11"/>
  <c r="BQ526" i="11"/>
  <c r="BP526" i="11"/>
  <c r="BO526" i="11"/>
  <c r="BN526" i="11"/>
  <c r="BM526" i="11"/>
  <c r="BL526" i="11"/>
  <c r="BK526" i="11"/>
  <c r="BJ526" i="11"/>
  <c r="BI526" i="11"/>
  <c r="BH526" i="11"/>
  <c r="BG526" i="11"/>
  <c r="BF526" i="11"/>
  <c r="BE526" i="11"/>
  <c r="BD526" i="11"/>
  <c r="BC526" i="11"/>
  <c r="BB526" i="11"/>
  <c r="BA526" i="11"/>
  <c r="AZ526" i="11"/>
  <c r="AY526" i="11"/>
  <c r="AX526" i="11"/>
  <c r="AW526" i="11"/>
  <c r="AV526" i="11"/>
  <c r="AU526" i="11"/>
  <c r="AT526" i="11"/>
  <c r="AS526" i="11"/>
  <c r="AR526" i="11"/>
  <c r="AQ526" i="11"/>
  <c r="AP526" i="11"/>
  <c r="AO526" i="11"/>
  <c r="AN526" i="11"/>
  <c r="AM526" i="11"/>
  <c r="AL526" i="11"/>
  <c r="AI526" i="11"/>
  <c r="AG526" i="11"/>
  <c r="AE526" i="11"/>
  <c r="AC526" i="11"/>
  <c r="AB526" i="11"/>
  <c r="AA526" i="11"/>
  <c r="Z526" i="11"/>
  <c r="Y526" i="11"/>
  <c r="A526" i="11"/>
  <c r="CG525" i="11"/>
  <c r="CF525" i="11"/>
  <c r="CE525" i="11"/>
  <c r="CD525" i="11"/>
  <c r="CC525" i="11"/>
  <c r="CB525" i="11"/>
  <c r="CA525" i="11"/>
  <c r="BZ525" i="11"/>
  <c r="BY525" i="11"/>
  <c r="BX525" i="11"/>
  <c r="BW525" i="11"/>
  <c r="BV525" i="11"/>
  <c r="BU525" i="11"/>
  <c r="BT525" i="11"/>
  <c r="BS525" i="11"/>
  <c r="BR525" i="11"/>
  <c r="BQ525" i="11"/>
  <c r="BP525" i="11"/>
  <c r="BO525" i="11"/>
  <c r="BN525" i="11"/>
  <c r="BM525" i="11"/>
  <c r="BL525" i="11"/>
  <c r="BK525" i="11"/>
  <c r="BJ525" i="11"/>
  <c r="BI525" i="11"/>
  <c r="BH525" i="11"/>
  <c r="BG525" i="11"/>
  <c r="BF525" i="11"/>
  <c r="BE525" i="11"/>
  <c r="BD525" i="11"/>
  <c r="BC525" i="11"/>
  <c r="BB525" i="11"/>
  <c r="BA525" i="11"/>
  <c r="AZ525" i="11"/>
  <c r="AY525" i="11"/>
  <c r="AX525" i="11"/>
  <c r="AW525" i="11"/>
  <c r="AV525" i="11"/>
  <c r="AU525" i="11"/>
  <c r="AT525" i="11"/>
  <c r="AS525" i="11"/>
  <c r="AR525" i="11"/>
  <c r="AQ525" i="11"/>
  <c r="AP525" i="11"/>
  <c r="AO525" i="11"/>
  <c r="AN525" i="11"/>
  <c r="AM525" i="11"/>
  <c r="AL525" i="11"/>
  <c r="AI525" i="11"/>
  <c r="AG525" i="11"/>
  <c r="AE525" i="11"/>
  <c r="AC525" i="11"/>
  <c r="AB525" i="11"/>
  <c r="AA525" i="11"/>
  <c r="Z525" i="11"/>
  <c r="Y525" i="11"/>
  <c r="A525" i="11"/>
  <c r="CG524" i="11"/>
  <c r="CF524" i="11"/>
  <c r="CE524" i="11"/>
  <c r="CD524" i="11"/>
  <c r="CC524" i="11"/>
  <c r="CB524" i="11"/>
  <c r="CA524" i="11"/>
  <c r="BZ524" i="11"/>
  <c r="BY524" i="11"/>
  <c r="BX524" i="11"/>
  <c r="BW524" i="11"/>
  <c r="BV524" i="11"/>
  <c r="BU524" i="11"/>
  <c r="BT524" i="11"/>
  <c r="BS524" i="11"/>
  <c r="BR524" i="11"/>
  <c r="BQ524" i="11"/>
  <c r="BP524" i="11"/>
  <c r="BO524" i="11"/>
  <c r="BN524" i="11"/>
  <c r="BM524" i="11"/>
  <c r="BL524" i="11"/>
  <c r="BK524" i="11"/>
  <c r="BJ524" i="11"/>
  <c r="BI524" i="11"/>
  <c r="BH524" i="11"/>
  <c r="BG524" i="11"/>
  <c r="BF524" i="11"/>
  <c r="BE524" i="11"/>
  <c r="BD524" i="11"/>
  <c r="BC524" i="11"/>
  <c r="BB524" i="11"/>
  <c r="BA524" i="11"/>
  <c r="AZ524" i="11"/>
  <c r="AY524" i="11"/>
  <c r="AX524" i="11"/>
  <c r="AW524" i="11"/>
  <c r="AV524" i="11"/>
  <c r="AU524" i="11"/>
  <c r="AT524" i="11"/>
  <c r="AS524" i="11"/>
  <c r="AR524" i="11"/>
  <c r="AQ524" i="11"/>
  <c r="AP524" i="11"/>
  <c r="AO524" i="11"/>
  <c r="AN524" i="11"/>
  <c r="AM524" i="11"/>
  <c r="AL524" i="11"/>
  <c r="AI524" i="11"/>
  <c r="AG524" i="11"/>
  <c r="AE524" i="11"/>
  <c r="AC524" i="11"/>
  <c r="AB524" i="11"/>
  <c r="AA524" i="11"/>
  <c r="Z524" i="11"/>
  <c r="Y524" i="11"/>
  <c r="A524" i="11"/>
  <c r="CG523" i="11"/>
  <c r="CF523" i="11"/>
  <c r="CE523" i="11"/>
  <c r="CD523" i="11"/>
  <c r="CC523" i="11"/>
  <c r="CB523" i="11"/>
  <c r="CA523" i="11"/>
  <c r="BZ523" i="11"/>
  <c r="BY523" i="11"/>
  <c r="BX523" i="11"/>
  <c r="BW523" i="11"/>
  <c r="BV523" i="11"/>
  <c r="BU523" i="11"/>
  <c r="BT523" i="11"/>
  <c r="BS523" i="11"/>
  <c r="BR523" i="11"/>
  <c r="BQ523" i="11"/>
  <c r="BP523" i="11"/>
  <c r="BO523" i="11"/>
  <c r="BN523" i="11"/>
  <c r="BM523" i="11"/>
  <c r="BL523" i="11"/>
  <c r="BK523" i="11"/>
  <c r="BJ523" i="11"/>
  <c r="BI523" i="11"/>
  <c r="BH523" i="11"/>
  <c r="BG523" i="11"/>
  <c r="BF523" i="11"/>
  <c r="BE523" i="11"/>
  <c r="BD523" i="11"/>
  <c r="BC523" i="11"/>
  <c r="BB523" i="11"/>
  <c r="BA523" i="11"/>
  <c r="AZ523" i="11"/>
  <c r="AY523" i="11"/>
  <c r="AX523" i="11"/>
  <c r="AW523" i="11"/>
  <c r="AV523" i="11"/>
  <c r="AU523" i="11"/>
  <c r="AT523" i="11"/>
  <c r="AS523" i="11"/>
  <c r="AR523" i="11"/>
  <c r="AQ523" i="11"/>
  <c r="AP523" i="11"/>
  <c r="AO523" i="11"/>
  <c r="AN523" i="11"/>
  <c r="AM523" i="11"/>
  <c r="AL523" i="11"/>
  <c r="AI523" i="11"/>
  <c r="AG523" i="11"/>
  <c r="AE523" i="11"/>
  <c r="AC523" i="11"/>
  <c r="AB523" i="11"/>
  <c r="AA523" i="11"/>
  <c r="Z523" i="11"/>
  <c r="Y523" i="11"/>
  <c r="A523" i="11"/>
  <c r="CG522" i="11"/>
  <c r="CF522" i="11"/>
  <c r="CE522" i="11"/>
  <c r="CD522" i="11"/>
  <c r="CC522" i="11"/>
  <c r="CB522" i="11"/>
  <c r="CA522" i="11"/>
  <c r="BZ522" i="11"/>
  <c r="BY522" i="11"/>
  <c r="BX522" i="11"/>
  <c r="BW522" i="11"/>
  <c r="BV522" i="11"/>
  <c r="BU522" i="11"/>
  <c r="BT522" i="11"/>
  <c r="BS522" i="11"/>
  <c r="BR522" i="11"/>
  <c r="BQ522" i="11"/>
  <c r="BP522" i="11"/>
  <c r="BO522" i="11"/>
  <c r="BN522" i="11"/>
  <c r="BM522" i="11"/>
  <c r="BL522" i="11"/>
  <c r="BK522" i="11"/>
  <c r="BJ522" i="11"/>
  <c r="BI522" i="11"/>
  <c r="BH522" i="11"/>
  <c r="BG522" i="11"/>
  <c r="BF522" i="11"/>
  <c r="BE522" i="11"/>
  <c r="BD522" i="11"/>
  <c r="BC522" i="11"/>
  <c r="BB522" i="11"/>
  <c r="BA522" i="11"/>
  <c r="AZ522" i="11"/>
  <c r="AY522" i="11"/>
  <c r="AX522" i="11"/>
  <c r="AW522" i="11"/>
  <c r="AV522" i="11"/>
  <c r="AU522" i="11"/>
  <c r="AT522" i="11"/>
  <c r="AS522" i="11"/>
  <c r="AR522" i="11"/>
  <c r="AQ522" i="11"/>
  <c r="AP522" i="11"/>
  <c r="AO522" i="11"/>
  <c r="AN522" i="11"/>
  <c r="AM522" i="11"/>
  <c r="AL522" i="11"/>
  <c r="AI522" i="11"/>
  <c r="AG522" i="11"/>
  <c r="AE522" i="11"/>
  <c r="AC522" i="11"/>
  <c r="AB522" i="11"/>
  <c r="AA522" i="11"/>
  <c r="Z522" i="11"/>
  <c r="Y522" i="11"/>
  <c r="X522" i="11"/>
  <c r="W522" i="11"/>
  <c r="V522" i="11"/>
  <c r="U522" i="11"/>
  <c r="T522" i="11"/>
  <c r="S522" i="11"/>
  <c r="R522" i="11"/>
  <c r="Q522" i="11"/>
  <c r="P522" i="11"/>
  <c r="O522" i="11"/>
  <c r="N522" i="11"/>
  <c r="M522" i="11"/>
  <c r="L522" i="11"/>
  <c r="K522" i="11"/>
  <c r="J522" i="11"/>
  <c r="I522" i="11"/>
  <c r="H522" i="11"/>
  <c r="G522" i="11"/>
  <c r="F522" i="11"/>
  <c r="E522" i="11"/>
  <c r="D522" i="11"/>
  <c r="C522" i="11"/>
  <c r="B522" i="11"/>
  <c r="CG521" i="11"/>
  <c r="CF521" i="11"/>
  <c r="CE521" i="11"/>
  <c r="CD521" i="11"/>
  <c r="CC521" i="11"/>
  <c r="CB521" i="11"/>
  <c r="CA521" i="11"/>
  <c r="BZ521" i="11"/>
  <c r="BY521" i="11"/>
  <c r="BX521" i="11"/>
  <c r="BW521" i="11"/>
  <c r="BV521" i="11"/>
  <c r="BU521" i="11"/>
  <c r="BT521" i="11"/>
  <c r="BS521" i="11"/>
  <c r="BR521" i="11"/>
  <c r="BQ521" i="11"/>
  <c r="BP521" i="11"/>
  <c r="BO521" i="11"/>
  <c r="BN521" i="11"/>
  <c r="BM521" i="11"/>
  <c r="BL521" i="11"/>
  <c r="BK521" i="11"/>
  <c r="BJ521" i="11"/>
  <c r="BI521" i="11"/>
  <c r="BH521" i="11"/>
  <c r="BG521" i="11"/>
  <c r="BF521" i="11"/>
  <c r="BE521" i="11"/>
  <c r="BD521" i="11"/>
  <c r="BC521" i="11"/>
  <c r="BB521" i="11"/>
  <c r="BA521" i="11"/>
  <c r="AZ521" i="11"/>
  <c r="AY521" i="11"/>
  <c r="AX521" i="11"/>
  <c r="AW521" i="11"/>
  <c r="AV521" i="11"/>
  <c r="AU521" i="11"/>
  <c r="AT521" i="11"/>
  <c r="AS521" i="11"/>
  <c r="AR521" i="11"/>
  <c r="AQ521" i="11"/>
  <c r="AP521" i="11"/>
  <c r="AO521" i="11"/>
  <c r="AN521" i="11"/>
  <c r="AM521" i="11"/>
  <c r="AL521" i="11"/>
  <c r="AK521" i="11"/>
  <c r="AJ521" i="11"/>
  <c r="AI521" i="11"/>
  <c r="AH521" i="11"/>
  <c r="AG521" i="11"/>
  <c r="AF521" i="11"/>
  <c r="AE521" i="11"/>
  <c r="AD521" i="11"/>
  <c r="AC521" i="11"/>
  <c r="AB521" i="11"/>
  <c r="AA521" i="11"/>
  <c r="Z521" i="11"/>
  <c r="Y521" i="11"/>
  <c r="V521" i="11"/>
  <c r="U521" i="11"/>
  <c r="T521" i="11"/>
  <c r="S521" i="11"/>
  <c r="R521" i="11"/>
  <c r="Q521" i="11"/>
  <c r="P521" i="11"/>
  <c r="O521" i="11"/>
  <c r="N521" i="11"/>
  <c r="M521" i="11"/>
  <c r="L521" i="11"/>
  <c r="K521" i="11"/>
  <c r="J521" i="11"/>
  <c r="I521" i="11"/>
  <c r="H521" i="11"/>
  <c r="A521" i="11"/>
  <c r="CG520" i="11"/>
  <c r="CF520" i="11"/>
  <c r="CE520" i="11"/>
  <c r="CD520" i="11"/>
  <c r="CC520" i="11"/>
  <c r="CB520" i="11"/>
  <c r="CA520" i="11"/>
  <c r="BZ520" i="11"/>
  <c r="BY520" i="11"/>
  <c r="BX520" i="11"/>
  <c r="BW520" i="11"/>
  <c r="BV520" i="11"/>
  <c r="BU520" i="11"/>
  <c r="BT520" i="11"/>
  <c r="BS520" i="11"/>
  <c r="BR520" i="11"/>
  <c r="BQ520" i="11"/>
  <c r="BP520" i="11"/>
  <c r="BO520" i="11"/>
  <c r="BN520" i="11"/>
  <c r="BM520" i="11"/>
  <c r="BL520" i="11"/>
  <c r="BK520" i="11"/>
  <c r="BJ520" i="11"/>
  <c r="BI520" i="11"/>
  <c r="BH520" i="11"/>
  <c r="BG520" i="11"/>
  <c r="BF520" i="11"/>
  <c r="BE520" i="11"/>
  <c r="BD520" i="11"/>
  <c r="BC520" i="11"/>
  <c r="BB520" i="11"/>
  <c r="BA520" i="11"/>
  <c r="AZ520" i="11"/>
  <c r="AY520" i="11"/>
  <c r="AX520" i="11"/>
  <c r="AW520" i="11"/>
  <c r="AV520" i="11"/>
  <c r="AU520" i="11"/>
  <c r="AT520" i="11"/>
  <c r="AS520" i="11"/>
  <c r="AR520" i="11"/>
  <c r="AQ520" i="11"/>
  <c r="AP520" i="11"/>
  <c r="AO520" i="11"/>
  <c r="AN520" i="11"/>
  <c r="AM520" i="11"/>
  <c r="AL520" i="11"/>
  <c r="AK520" i="11"/>
  <c r="AJ520" i="11"/>
  <c r="AI520" i="11"/>
  <c r="AH520" i="11"/>
  <c r="AG520" i="11"/>
  <c r="AF520" i="11"/>
  <c r="AE520" i="11"/>
  <c r="AD520" i="11"/>
  <c r="AC520" i="11"/>
  <c r="AB520" i="11"/>
  <c r="AA520" i="11"/>
  <c r="Z520" i="11"/>
  <c r="Y520" i="11"/>
  <c r="X520" i="11"/>
  <c r="W520" i="11"/>
  <c r="V520" i="11"/>
  <c r="U520" i="11"/>
  <c r="P520" i="11"/>
  <c r="O520" i="11"/>
  <c r="N520" i="11"/>
  <c r="H520" i="11"/>
  <c r="G520" i="11"/>
  <c r="F520" i="11"/>
  <c r="E520" i="11"/>
  <c r="D520" i="11"/>
  <c r="C520" i="11"/>
  <c r="B520" i="11"/>
  <c r="A520" i="11"/>
  <c r="CG519" i="11"/>
  <c r="CF519" i="11"/>
  <c r="CE519" i="11"/>
  <c r="CD519" i="11"/>
  <c r="CC519" i="11"/>
  <c r="CB519" i="11"/>
  <c r="CA519" i="11"/>
  <c r="BZ519" i="11"/>
  <c r="BY519" i="11"/>
  <c r="BX519" i="11"/>
  <c r="BW519" i="11"/>
  <c r="BV519" i="11"/>
  <c r="BU519" i="11"/>
  <c r="BT519" i="11"/>
  <c r="BS519" i="11"/>
  <c r="BR519" i="11"/>
  <c r="BQ519" i="11"/>
  <c r="BP519" i="11"/>
  <c r="BO519" i="11"/>
  <c r="BN519" i="11"/>
  <c r="BM519" i="11"/>
  <c r="BL519" i="11"/>
  <c r="BK519" i="11"/>
  <c r="BJ519" i="11"/>
  <c r="BI519" i="11"/>
  <c r="BH519" i="11"/>
  <c r="BG519" i="11"/>
  <c r="BF519" i="11"/>
  <c r="BE519" i="11"/>
  <c r="BD519" i="11"/>
  <c r="BC519" i="11"/>
  <c r="BB519" i="11"/>
  <c r="BA519" i="11"/>
  <c r="AZ519" i="11"/>
  <c r="AY519" i="11"/>
  <c r="AX519" i="11"/>
  <c r="AW519" i="11"/>
  <c r="AV519" i="11"/>
  <c r="AU519" i="11"/>
  <c r="AT519" i="11"/>
  <c r="AS519" i="11"/>
  <c r="AR519" i="11"/>
  <c r="AQ519" i="11"/>
  <c r="AP519" i="11"/>
  <c r="AO519" i="11"/>
  <c r="AN519" i="11"/>
  <c r="AM519" i="11"/>
  <c r="AL519" i="11"/>
  <c r="AK519" i="11"/>
  <c r="AJ519" i="11"/>
  <c r="AI519" i="11"/>
  <c r="AH519" i="11"/>
  <c r="AG519" i="11"/>
  <c r="AF519" i="11"/>
  <c r="AE519" i="11"/>
  <c r="AD519" i="11"/>
  <c r="AC519" i="11"/>
  <c r="AB519" i="11"/>
  <c r="AA519" i="11"/>
  <c r="Z519" i="11"/>
  <c r="Y519" i="11"/>
  <c r="X519" i="11"/>
  <c r="W519" i="11"/>
  <c r="V519" i="11"/>
  <c r="U519" i="11"/>
  <c r="T519" i="11"/>
  <c r="S519" i="11"/>
  <c r="R519" i="11"/>
  <c r="Q519" i="11"/>
  <c r="P519" i="11"/>
  <c r="O519" i="11"/>
  <c r="N519" i="11"/>
  <c r="M519" i="11"/>
  <c r="L519" i="11"/>
  <c r="K519" i="11"/>
  <c r="J519" i="11"/>
  <c r="I519" i="11"/>
  <c r="H519" i="11"/>
  <c r="G519" i="11"/>
  <c r="F519" i="11"/>
  <c r="E519" i="11"/>
  <c r="D519" i="11"/>
  <c r="C519" i="11"/>
  <c r="B519" i="11"/>
  <c r="A519" i="11"/>
  <c r="CG518" i="11"/>
  <c r="CF518" i="11"/>
  <c r="CE518" i="11"/>
  <c r="CD518" i="11"/>
  <c r="CC518" i="11"/>
  <c r="CB518" i="11"/>
  <c r="CA518" i="11"/>
  <c r="BZ518" i="11"/>
  <c r="BY518" i="11"/>
  <c r="BX518" i="11"/>
  <c r="BW518" i="11"/>
  <c r="BV518" i="11"/>
  <c r="BU518" i="11"/>
  <c r="BT518" i="11"/>
  <c r="BS518" i="11"/>
  <c r="BR518" i="11"/>
  <c r="BQ518" i="11"/>
  <c r="BP518" i="11"/>
  <c r="BO518" i="11"/>
  <c r="BN518" i="11"/>
  <c r="BM518" i="11"/>
  <c r="BL518" i="11"/>
  <c r="BK518" i="11"/>
  <c r="BJ518" i="11"/>
  <c r="BI518" i="11"/>
  <c r="BH518" i="11"/>
  <c r="BG518" i="11"/>
  <c r="BF518" i="11"/>
  <c r="BE518" i="11"/>
  <c r="BD518" i="11"/>
  <c r="BC518" i="11"/>
  <c r="BB518" i="11"/>
  <c r="BA518" i="11"/>
  <c r="AZ518" i="11"/>
  <c r="AY518" i="11"/>
  <c r="AX518" i="11"/>
  <c r="AW518" i="11"/>
  <c r="AV518" i="11"/>
  <c r="AU518" i="11"/>
  <c r="AT518" i="11"/>
  <c r="AS518" i="11"/>
  <c r="AR518" i="11"/>
  <c r="AQ518" i="11"/>
  <c r="AP518" i="11"/>
  <c r="AO518" i="11"/>
  <c r="AN518" i="11"/>
  <c r="AM518" i="11"/>
  <c r="AL518" i="11"/>
  <c r="AK518" i="11"/>
  <c r="AJ518" i="11"/>
  <c r="AI518" i="11"/>
  <c r="AH518" i="11"/>
  <c r="AG518" i="11"/>
  <c r="AF518" i="11"/>
  <c r="AE518" i="11"/>
  <c r="AD518" i="11"/>
  <c r="AC518" i="11"/>
  <c r="AB518" i="11"/>
  <c r="AA518" i="11"/>
  <c r="Z518" i="11"/>
  <c r="Y518" i="11"/>
  <c r="X518" i="11"/>
  <c r="V518" i="11"/>
  <c r="U518" i="11"/>
  <c r="T518" i="11"/>
  <c r="S518" i="11"/>
  <c r="R518" i="11"/>
  <c r="Q518" i="11"/>
  <c r="P518" i="11"/>
  <c r="O518" i="11"/>
  <c r="N518" i="11"/>
  <c r="J518" i="11"/>
  <c r="I518" i="11"/>
  <c r="H518" i="11"/>
  <c r="G518" i="11"/>
  <c r="F518" i="11"/>
  <c r="E518" i="11"/>
  <c r="D518" i="11"/>
  <c r="C518" i="11"/>
  <c r="B518" i="11"/>
  <c r="A518" i="11"/>
  <c r="CG517" i="11"/>
  <c r="CF517" i="11"/>
  <c r="CE517" i="11"/>
  <c r="CD517" i="11"/>
  <c r="CC517" i="11"/>
  <c r="CB517" i="11"/>
  <c r="CA517" i="11"/>
  <c r="BZ517" i="11"/>
  <c r="BY517" i="11"/>
  <c r="BX517" i="11"/>
  <c r="BW517" i="11"/>
  <c r="BV517" i="11"/>
  <c r="BU517" i="11"/>
  <c r="BT517" i="11"/>
  <c r="BS517" i="11"/>
  <c r="BR517" i="11"/>
  <c r="BQ517" i="11"/>
  <c r="BP517" i="11"/>
  <c r="BO517" i="11"/>
  <c r="BN517" i="11"/>
  <c r="BM517" i="11"/>
  <c r="BL517" i="11"/>
  <c r="BK517" i="11"/>
  <c r="BJ517" i="11"/>
  <c r="BI517" i="11"/>
  <c r="BH517" i="11"/>
  <c r="BG517" i="11"/>
  <c r="BF517" i="11"/>
  <c r="BE517" i="11"/>
  <c r="BD517" i="11"/>
  <c r="BC517" i="11"/>
  <c r="BB517" i="11"/>
  <c r="BA517" i="11"/>
  <c r="AZ517" i="11"/>
  <c r="AY517" i="11"/>
  <c r="AX517" i="11"/>
  <c r="AW517" i="11"/>
  <c r="AV517" i="11"/>
  <c r="AU517" i="11"/>
  <c r="AT517" i="11"/>
  <c r="AS517" i="11"/>
  <c r="AR517" i="11"/>
  <c r="AQ517" i="11"/>
  <c r="AP517" i="11"/>
  <c r="AO517" i="11"/>
  <c r="AN517" i="11"/>
  <c r="AM517" i="11"/>
  <c r="AL517" i="11"/>
  <c r="AI517" i="11"/>
  <c r="AG517" i="11"/>
  <c r="AE517" i="11"/>
  <c r="AC517" i="11"/>
  <c r="AB517" i="11"/>
  <c r="AA517" i="11"/>
  <c r="Z517" i="11"/>
  <c r="Y517" i="11"/>
  <c r="A517" i="11"/>
  <c r="CG516" i="11"/>
  <c r="CF516" i="11"/>
  <c r="CE516" i="11"/>
  <c r="CD516" i="11"/>
  <c r="CC516" i="11"/>
  <c r="CB516" i="11"/>
  <c r="CA516" i="11"/>
  <c r="BZ516" i="11"/>
  <c r="BY516" i="11"/>
  <c r="BX516" i="11"/>
  <c r="BW516" i="11"/>
  <c r="BV516" i="11"/>
  <c r="BU516" i="11"/>
  <c r="BT516" i="11"/>
  <c r="BS516" i="11"/>
  <c r="BR516" i="11"/>
  <c r="BQ516" i="11"/>
  <c r="BP516" i="11"/>
  <c r="BO516" i="11"/>
  <c r="BN516" i="11"/>
  <c r="BM516" i="11"/>
  <c r="BL516" i="11"/>
  <c r="BK516" i="11"/>
  <c r="BJ516" i="11"/>
  <c r="BI516" i="11"/>
  <c r="BH516" i="11"/>
  <c r="BG516" i="11"/>
  <c r="BF516" i="11"/>
  <c r="BE516" i="11"/>
  <c r="BD516" i="11"/>
  <c r="BC516" i="11"/>
  <c r="BB516" i="11"/>
  <c r="BA516" i="11"/>
  <c r="AZ516" i="11"/>
  <c r="AY516" i="11"/>
  <c r="AX516" i="11"/>
  <c r="AW516" i="11"/>
  <c r="AV516" i="11"/>
  <c r="AU516" i="11"/>
  <c r="AT516" i="11"/>
  <c r="AS516" i="11"/>
  <c r="AR516" i="11"/>
  <c r="AQ516" i="11"/>
  <c r="AP516" i="11"/>
  <c r="AO516" i="11"/>
  <c r="AN516" i="11"/>
  <c r="AM516" i="11"/>
  <c r="AL516" i="11"/>
  <c r="AI516" i="11"/>
  <c r="AG516" i="11"/>
  <c r="AE516" i="11"/>
  <c r="AC516" i="11"/>
  <c r="AB516" i="11"/>
  <c r="AA516" i="11"/>
  <c r="Z516" i="11"/>
  <c r="Y516" i="11"/>
  <c r="A516" i="11"/>
  <c r="CG515" i="11"/>
  <c r="CF515" i="11"/>
  <c r="CE515" i="11"/>
  <c r="CD515" i="11"/>
  <c r="CC515" i="11"/>
  <c r="CB515" i="11"/>
  <c r="CA515" i="11"/>
  <c r="BZ515" i="11"/>
  <c r="BY515" i="11"/>
  <c r="BX515" i="11"/>
  <c r="BW515" i="11"/>
  <c r="BV515" i="11"/>
  <c r="BU515" i="11"/>
  <c r="BT515" i="11"/>
  <c r="BS515" i="11"/>
  <c r="BR515" i="11"/>
  <c r="BQ515" i="11"/>
  <c r="BP515" i="11"/>
  <c r="BO515" i="11"/>
  <c r="BN515" i="11"/>
  <c r="BM515" i="11"/>
  <c r="BL515" i="11"/>
  <c r="BK515" i="11"/>
  <c r="BJ515" i="11"/>
  <c r="BI515" i="11"/>
  <c r="BH515" i="11"/>
  <c r="BG515" i="11"/>
  <c r="BF515" i="11"/>
  <c r="BE515" i="11"/>
  <c r="BD515" i="11"/>
  <c r="BC515" i="11"/>
  <c r="BB515" i="11"/>
  <c r="BA515" i="11"/>
  <c r="AZ515" i="11"/>
  <c r="AY515" i="11"/>
  <c r="AX515" i="11"/>
  <c r="AW515" i="11"/>
  <c r="AV515" i="11"/>
  <c r="AU515" i="11"/>
  <c r="AT515" i="11"/>
  <c r="AS515" i="11"/>
  <c r="AR515" i="11"/>
  <c r="AQ515" i="11"/>
  <c r="AP515" i="11"/>
  <c r="AO515" i="11"/>
  <c r="AN515" i="11"/>
  <c r="AM515" i="11"/>
  <c r="AL515" i="11"/>
  <c r="AI515" i="11"/>
  <c r="AG515" i="11"/>
  <c r="AE515" i="11"/>
  <c r="AC515" i="11"/>
  <c r="AB515" i="11"/>
  <c r="AA515" i="11"/>
  <c r="Z515" i="11"/>
  <c r="Y515" i="11"/>
  <c r="A515" i="11"/>
  <c r="CG514" i="11"/>
  <c r="CF514" i="11"/>
  <c r="CE514" i="11"/>
  <c r="CD514" i="11"/>
  <c r="CC514" i="11"/>
  <c r="CB514" i="11"/>
  <c r="CA514" i="11"/>
  <c r="BZ514" i="11"/>
  <c r="BY514" i="11"/>
  <c r="BX514" i="11"/>
  <c r="BW514" i="11"/>
  <c r="BV514" i="11"/>
  <c r="BU514" i="11"/>
  <c r="BT514" i="11"/>
  <c r="BS514" i="11"/>
  <c r="BR514" i="11"/>
  <c r="BQ514" i="11"/>
  <c r="BP514" i="11"/>
  <c r="BO514" i="11"/>
  <c r="BN514" i="11"/>
  <c r="BM514" i="11"/>
  <c r="BL514" i="11"/>
  <c r="BK514" i="11"/>
  <c r="BJ514" i="11"/>
  <c r="BI514" i="11"/>
  <c r="BH514" i="11"/>
  <c r="BG514" i="11"/>
  <c r="BF514" i="11"/>
  <c r="BE514" i="11"/>
  <c r="BD514" i="11"/>
  <c r="BC514" i="11"/>
  <c r="BB514" i="11"/>
  <c r="BA514" i="11"/>
  <c r="AZ514" i="11"/>
  <c r="AY514" i="11"/>
  <c r="AX514" i="11"/>
  <c r="AW514" i="11"/>
  <c r="AV514" i="11"/>
  <c r="AU514" i="11"/>
  <c r="AT514" i="11"/>
  <c r="AS514" i="11"/>
  <c r="AR514" i="11"/>
  <c r="AQ514" i="11"/>
  <c r="AP514" i="11"/>
  <c r="AO514" i="11"/>
  <c r="AN514" i="11"/>
  <c r="AM514" i="11"/>
  <c r="AL514" i="11"/>
  <c r="AI514" i="11"/>
  <c r="AG514" i="11"/>
  <c r="AE514" i="11"/>
  <c r="AC514" i="11"/>
  <c r="AB514" i="11"/>
  <c r="AA514" i="11"/>
  <c r="Z514" i="11"/>
  <c r="Y514" i="11"/>
  <c r="A514" i="11"/>
  <c r="CG513" i="11"/>
  <c r="CF513" i="11"/>
  <c r="CE513" i="11"/>
  <c r="CD513" i="11"/>
  <c r="CC513" i="11"/>
  <c r="CB513" i="11"/>
  <c r="CA513" i="11"/>
  <c r="BZ513" i="11"/>
  <c r="BY513" i="11"/>
  <c r="BX513" i="11"/>
  <c r="BW513" i="11"/>
  <c r="BV513" i="11"/>
  <c r="BU513" i="11"/>
  <c r="BT513" i="11"/>
  <c r="BS513" i="11"/>
  <c r="BR513" i="11"/>
  <c r="BQ513" i="11"/>
  <c r="BP513" i="11"/>
  <c r="BO513" i="11"/>
  <c r="BN513" i="11"/>
  <c r="BM513" i="11"/>
  <c r="BL513" i="11"/>
  <c r="BK513" i="11"/>
  <c r="BJ513" i="11"/>
  <c r="BI513" i="11"/>
  <c r="BH513" i="11"/>
  <c r="BG513" i="11"/>
  <c r="BF513" i="11"/>
  <c r="BE513" i="11"/>
  <c r="BD513" i="11"/>
  <c r="BC513" i="11"/>
  <c r="BB513" i="11"/>
  <c r="BA513" i="11"/>
  <c r="AZ513" i="11"/>
  <c r="AY513" i="11"/>
  <c r="AX513" i="11"/>
  <c r="AW513" i="11"/>
  <c r="AV513" i="11"/>
  <c r="AU513" i="11"/>
  <c r="AT513" i="11"/>
  <c r="AS513" i="11"/>
  <c r="AR513" i="11"/>
  <c r="AQ513" i="11"/>
  <c r="AP513" i="11"/>
  <c r="AO513" i="11"/>
  <c r="AN513" i="11"/>
  <c r="AM513" i="11"/>
  <c r="AL513" i="11"/>
  <c r="AI513" i="11"/>
  <c r="AG513" i="11"/>
  <c r="AE513" i="11"/>
  <c r="AC513" i="11"/>
  <c r="AB513" i="11"/>
  <c r="AA513" i="11"/>
  <c r="Z513" i="11"/>
  <c r="Y513" i="11"/>
  <c r="A513" i="11"/>
  <c r="CG512" i="11"/>
  <c r="CF512" i="11"/>
  <c r="CE512" i="11"/>
  <c r="CD512" i="11"/>
  <c r="CC512" i="11"/>
  <c r="CB512" i="11"/>
  <c r="CA512" i="11"/>
  <c r="BZ512" i="11"/>
  <c r="BY512" i="11"/>
  <c r="BX512" i="11"/>
  <c r="BW512" i="11"/>
  <c r="BV512" i="11"/>
  <c r="BU512" i="11"/>
  <c r="BT512" i="11"/>
  <c r="BS512" i="11"/>
  <c r="BR512" i="11"/>
  <c r="BQ512" i="11"/>
  <c r="BP512" i="11"/>
  <c r="BO512" i="11"/>
  <c r="BN512" i="11"/>
  <c r="BM512" i="11"/>
  <c r="BL512" i="11"/>
  <c r="BK512" i="11"/>
  <c r="BJ512" i="11"/>
  <c r="BI512" i="11"/>
  <c r="BH512" i="11"/>
  <c r="BG512" i="11"/>
  <c r="BF512" i="11"/>
  <c r="BE512" i="11"/>
  <c r="BD512" i="11"/>
  <c r="BC512" i="11"/>
  <c r="BB512" i="11"/>
  <c r="BA512" i="11"/>
  <c r="AZ512" i="11"/>
  <c r="AY512" i="11"/>
  <c r="AX512" i="11"/>
  <c r="AW512" i="11"/>
  <c r="AV512" i="11"/>
  <c r="AU512" i="11"/>
  <c r="AT512" i="11"/>
  <c r="AS512" i="11"/>
  <c r="AR512" i="11"/>
  <c r="AQ512" i="11"/>
  <c r="AP512" i="11"/>
  <c r="AO512" i="11"/>
  <c r="AN512" i="11"/>
  <c r="AM512" i="11"/>
  <c r="AL512" i="11"/>
  <c r="AI512" i="11"/>
  <c r="AG512" i="11"/>
  <c r="AE512" i="11"/>
  <c r="AC512" i="11"/>
  <c r="AB512" i="11"/>
  <c r="AA512" i="11"/>
  <c r="Z512" i="11"/>
  <c r="Y512" i="11"/>
  <c r="A512" i="11"/>
  <c r="CG511" i="11"/>
  <c r="CF511" i="11"/>
  <c r="CE511" i="11"/>
  <c r="CD511" i="11"/>
  <c r="CC511" i="11"/>
  <c r="CB511" i="11"/>
  <c r="CA511" i="11"/>
  <c r="BZ511" i="11"/>
  <c r="BY511" i="11"/>
  <c r="BX511" i="11"/>
  <c r="BW511" i="11"/>
  <c r="BV511" i="11"/>
  <c r="BU511" i="11"/>
  <c r="BT511" i="11"/>
  <c r="BS511" i="11"/>
  <c r="BR511" i="11"/>
  <c r="BQ511" i="11"/>
  <c r="BP511" i="11"/>
  <c r="BO511" i="11"/>
  <c r="BN511" i="11"/>
  <c r="BM511" i="11"/>
  <c r="BL511" i="11"/>
  <c r="BK511" i="11"/>
  <c r="BJ511" i="11"/>
  <c r="BI511" i="11"/>
  <c r="BH511" i="11"/>
  <c r="BG511" i="11"/>
  <c r="BF511" i="11"/>
  <c r="BE511" i="11"/>
  <c r="BD511" i="11"/>
  <c r="BC511" i="11"/>
  <c r="BB511" i="11"/>
  <c r="BA511" i="11"/>
  <c r="AZ511" i="11"/>
  <c r="AY511" i="11"/>
  <c r="AX511" i="11"/>
  <c r="AW511" i="11"/>
  <c r="AV511" i="11"/>
  <c r="AU511" i="11"/>
  <c r="AT511" i="11"/>
  <c r="AS511" i="11"/>
  <c r="AR511" i="11"/>
  <c r="AQ511" i="11"/>
  <c r="AP511" i="11"/>
  <c r="AO511" i="11"/>
  <c r="AN511" i="11"/>
  <c r="AM511" i="11"/>
  <c r="AL511" i="11"/>
  <c r="AI511" i="11"/>
  <c r="AG511" i="11"/>
  <c r="AE511" i="11"/>
  <c r="AC511" i="11"/>
  <c r="AB511" i="11"/>
  <c r="AA511" i="11"/>
  <c r="Z511" i="11"/>
  <c r="Y511" i="11"/>
  <c r="A511" i="11"/>
  <c r="CG510" i="11"/>
  <c r="CF510" i="11"/>
  <c r="CE510" i="11"/>
  <c r="CD510" i="11"/>
  <c r="CC510" i="11"/>
  <c r="CB510" i="11"/>
  <c r="CA510" i="11"/>
  <c r="BZ510" i="11"/>
  <c r="BY510" i="11"/>
  <c r="BX510" i="11"/>
  <c r="BW510" i="11"/>
  <c r="BV510" i="11"/>
  <c r="BU510" i="11"/>
  <c r="BT510" i="11"/>
  <c r="BS510" i="11"/>
  <c r="BR510" i="11"/>
  <c r="BQ510" i="11"/>
  <c r="BP510" i="11"/>
  <c r="BO510" i="11"/>
  <c r="BN510" i="11"/>
  <c r="BM510" i="11"/>
  <c r="BL510" i="11"/>
  <c r="BK510" i="11"/>
  <c r="BJ510" i="11"/>
  <c r="BI510" i="11"/>
  <c r="BH510" i="11"/>
  <c r="BG510" i="11"/>
  <c r="BF510" i="11"/>
  <c r="BE510" i="11"/>
  <c r="BD510" i="11"/>
  <c r="BC510" i="11"/>
  <c r="BB510" i="11"/>
  <c r="BA510" i="11"/>
  <c r="AZ510" i="11"/>
  <c r="AY510" i="11"/>
  <c r="AX510" i="11"/>
  <c r="AW510" i="11"/>
  <c r="AV510" i="11"/>
  <c r="AU510" i="11"/>
  <c r="AT510" i="11"/>
  <c r="AS510" i="11"/>
  <c r="AR510" i="11"/>
  <c r="AQ510" i="11"/>
  <c r="AP510" i="11"/>
  <c r="AO510" i="11"/>
  <c r="AN510" i="11"/>
  <c r="AM510" i="11"/>
  <c r="AL510" i="11"/>
  <c r="AI510" i="11"/>
  <c r="AG510" i="11"/>
  <c r="AE510" i="11"/>
  <c r="AC510" i="11"/>
  <c r="AB510" i="11"/>
  <c r="AA510" i="11"/>
  <c r="Z510" i="11"/>
  <c r="Y510" i="11"/>
  <c r="A510" i="11"/>
  <c r="CG509" i="11"/>
  <c r="CF509" i="11"/>
  <c r="CE509" i="11"/>
  <c r="CD509" i="11"/>
  <c r="CC509" i="11"/>
  <c r="CB509" i="11"/>
  <c r="CA509" i="11"/>
  <c r="BZ509" i="11"/>
  <c r="BY509" i="11"/>
  <c r="BX509" i="11"/>
  <c r="BW509" i="11"/>
  <c r="BV509" i="11"/>
  <c r="BU509" i="11"/>
  <c r="BT509" i="11"/>
  <c r="BS509" i="11"/>
  <c r="BR509" i="11"/>
  <c r="BQ509" i="11"/>
  <c r="BP509" i="11"/>
  <c r="BO509" i="11"/>
  <c r="BN509" i="11"/>
  <c r="BM509" i="11"/>
  <c r="BL509" i="11"/>
  <c r="BK509" i="11"/>
  <c r="BJ509" i="11"/>
  <c r="BI509" i="11"/>
  <c r="BH509" i="11"/>
  <c r="BG509" i="11"/>
  <c r="BF509" i="11"/>
  <c r="BE509" i="11"/>
  <c r="BD509" i="11"/>
  <c r="BC509" i="11"/>
  <c r="BB509" i="11"/>
  <c r="BA509" i="11"/>
  <c r="AZ509" i="11"/>
  <c r="AY509" i="11"/>
  <c r="AX509" i="11"/>
  <c r="AW509" i="11"/>
  <c r="AV509" i="11"/>
  <c r="AU509" i="11"/>
  <c r="AT509" i="11"/>
  <c r="AS509" i="11"/>
  <c r="AR509" i="11"/>
  <c r="AQ509" i="11"/>
  <c r="AP509" i="11"/>
  <c r="AO509" i="11"/>
  <c r="AN509" i="11"/>
  <c r="AM509" i="11"/>
  <c r="AL509" i="11"/>
  <c r="AI509" i="11"/>
  <c r="AG509" i="11"/>
  <c r="AE509" i="11"/>
  <c r="AC509" i="11"/>
  <c r="AB509" i="11"/>
  <c r="AA509" i="11"/>
  <c r="Z509" i="11"/>
  <c r="Y509" i="11"/>
  <c r="X509" i="11"/>
  <c r="W509" i="11"/>
  <c r="V509" i="11"/>
  <c r="U509" i="11"/>
  <c r="T509" i="11"/>
  <c r="S509" i="11"/>
  <c r="R509" i="11"/>
  <c r="Q509" i="11"/>
  <c r="P509" i="11"/>
  <c r="O509" i="11"/>
  <c r="N509" i="11"/>
  <c r="M509" i="11"/>
  <c r="L509" i="11"/>
  <c r="K509" i="11"/>
  <c r="J509" i="11"/>
  <c r="I509" i="11"/>
  <c r="H509" i="11"/>
  <c r="G509" i="11"/>
  <c r="F509" i="11"/>
  <c r="E509" i="11"/>
  <c r="D509" i="11"/>
  <c r="C509" i="11"/>
  <c r="CG508" i="11"/>
  <c r="CF508" i="11"/>
  <c r="CE508" i="11"/>
  <c r="CD508" i="11"/>
  <c r="CC508" i="11"/>
  <c r="CB508" i="11"/>
  <c r="CA508" i="11"/>
  <c r="BZ508" i="11"/>
  <c r="BY508" i="11"/>
  <c r="BX508" i="11"/>
  <c r="BW508" i="11"/>
  <c r="BV508" i="11"/>
  <c r="BU508" i="11"/>
  <c r="BT508" i="11"/>
  <c r="BS508" i="11"/>
  <c r="BR508" i="11"/>
  <c r="BQ508" i="11"/>
  <c r="BP508" i="11"/>
  <c r="BO508" i="11"/>
  <c r="BN508" i="11"/>
  <c r="BM508" i="11"/>
  <c r="BL508" i="11"/>
  <c r="BK508" i="11"/>
  <c r="BJ508" i="11"/>
  <c r="BI508" i="11"/>
  <c r="BH508" i="11"/>
  <c r="BG508" i="11"/>
  <c r="BF508" i="11"/>
  <c r="BE508" i="11"/>
  <c r="BD508" i="11"/>
  <c r="BC508" i="11"/>
  <c r="BB508" i="11"/>
  <c r="BA508" i="11"/>
  <c r="AZ508" i="11"/>
  <c r="AY508" i="11"/>
  <c r="AX508" i="11"/>
  <c r="AW508" i="11"/>
  <c r="AV508" i="11"/>
  <c r="AU508" i="11"/>
  <c r="AT508" i="11"/>
  <c r="AS508" i="11"/>
  <c r="AR508" i="11"/>
  <c r="AQ508" i="11"/>
  <c r="AP508" i="11"/>
  <c r="AO508" i="11"/>
  <c r="AN508" i="11"/>
  <c r="AM508" i="11"/>
  <c r="AL508" i="11"/>
  <c r="AI508" i="11"/>
  <c r="AG508" i="11"/>
  <c r="AE508" i="11"/>
  <c r="AC508" i="11"/>
  <c r="AB508" i="11"/>
  <c r="AA508" i="11"/>
  <c r="Z508" i="11"/>
  <c r="Y508" i="11"/>
  <c r="A508" i="11"/>
  <c r="CG507" i="11"/>
  <c r="CF507" i="11"/>
  <c r="CE507" i="11"/>
  <c r="CD507" i="11"/>
  <c r="CC507" i="11"/>
  <c r="CB507" i="11"/>
  <c r="CA507" i="11"/>
  <c r="BZ507" i="11"/>
  <c r="BY507" i="11"/>
  <c r="BX507" i="11"/>
  <c r="BW507" i="11"/>
  <c r="BV507" i="11"/>
  <c r="BU507" i="11"/>
  <c r="BT507" i="11"/>
  <c r="BS507" i="11"/>
  <c r="BR507" i="11"/>
  <c r="BQ507" i="11"/>
  <c r="BP507" i="11"/>
  <c r="BO507" i="11"/>
  <c r="BN507" i="11"/>
  <c r="BM507" i="11"/>
  <c r="BL507" i="11"/>
  <c r="BK507" i="11"/>
  <c r="BJ507" i="11"/>
  <c r="BI507" i="11"/>
  <c r="BH507" i="11"/>
  <c r="BG507" i="11"/>
  <c r="BF507" i="11"/>
  <c r="BE507" i="11"/>
  <c r="BD507" i="11"/>
  <c r="BC507" i="11"/>
  <c r="BB507" i="11"/>
  <c r="BA507" i="11"/>
  <c r="AZ507" i="11"/>
  <c r="AY507" i="11"/>
  <c r="AX507" i="11"/>
  <c r="AW507" i="11"/>
  <c r="AV507" i="11"/>
  <c r="AU507" i="11"/>
  <c r="AT507" i="11"/>
  <c r="AS507" i="11"/>
  <c r="AR507" i="11"/>
  <c r="AQ507" i="11"/>
  <c r="AP507" i="11"/>
  <c r="AO507" i="11"/>
  <c r="AN507" i="11"/>
  <c r="AM507" i="11"/>
  <c r="AL507" i="11"/>
  <c r="AI507" i="11"/>
  <c r="AG507" i="11"/>
  <c r="AE507" i="11"/>
  <c r="AC507" i="11"/>
  <c r="AB507" i="11"/>
  <c r="AA507" i="11"/>
  <c r="Z507" i="11"/>
  <c r="Y507" i="11"/>
  <c r="A507" i="11"/>
  <c r="CG506" i="11"/>
  <c r="CF506" i="11"/>
  <c r="CE506" i="11"/>
  <c r="CD506" i="11"/>
  <c r="CC506" i="11"/>
  <c r="CB506" i="11"/>
  <c r="CA506" i="11"/>
  <c r="BZ506" i="11"/>
  <c r="BY506" i="11"/>
  <c r="BX506" i="11"/>
  <c r="BW506" i="11"/>
  <c r="BV506" i="11"/>
  <c r="BU506" i="11"/>
  <c r="BT506" i="11"/>
  <c r="BS506" i="11"/>
  <c r="BR506" i="11"/>
  <c r="BQ506" i="11"/>
  <c r="BP506" i="11"/>
  <c r="BO506" i="11"/>
  <c r="BN506" i="11"/>
  <c r="BM506" i="11"/>
  <c r="BL506" i="11"/>
  <c r="BK506" i="11"/>
  <c r="BJ506" i="11"/>
  <c r="BI506" i="11"/>
  <c r="BH506" i="11"/>
  <c r="BG506" i="11"/>
  <c r="BF506" i="11"/>
  <c r="BE506" i="11"/>
  <c r="BD506" i="11"/>
  <c r="BC506" i="11"/>
  <c r="BB506" i="11"/>
  <c r="BA506" i="11"/>
  <c r="AZ506" i="11"/>
  <c r="AY506" i="11"/>
  <c r="AX506" i="11"/>
  <c r="AW506" i="11"/>
  <c r="AV506" i="11"/>
  <c r="AU506" i="11"/>
  <c r="AT506" i="11"/>
  <c r="AS506" i="11"/>
  <c r="AR506" i="11"/>
  <c r="AQ506" i="11"/>
  <c r="AP506" i="11"/>
  <c r="AO506" i="11"/>
  <c r="AN506" i="11"/>
  <c r="AM506" i="11"/>
  <c r="AL506" i="11"/>
  <c r="AI506" i="11"/>
  <c r="AG506" i="11"/>
  <c r="AE506" i="11"/>
  <c r="AC506" i="11"/>
  <c r="AB506" i="11"/>
  <c r="AA506" i="11"/>
  <c r="Z506" i="11"/>
  <c r="Y506" i="11"/>
  <c r="A506" i="11"/>
  <c r="CG505" i="11"/>
  <c r="CF505" i="11"/>
  <c r="CE505" i="11"/>
  <c r="CD505" i="11"/>
  <c r="CC505" i="11"/>
  <c r="CB505" i="11"/>
  <c r="CA505" i="11"/>
  <c r="BZ505" i="11"/>
  <c r="BY505" i="11"/>
  <c r="BX505" i="11"/>
  <c r="BW505" i="11"/>
  <c r="BV505" i="11"/>
  <c r="BU505" i="11"/>
  <c r="BT505" i="11"/>
  <c r="BS505" i="11"/>
  <c r="BR505" i="11"/>
  <c r="BQ505" i="11"/>
  <c r="BP505" i="11"/>
  <c r="BO505" i="11"/>
  <c r="BN505" i="11"/>
  <c r="BM505" i="11"/>
  <c r="BL505" i="11"/>
  <c r="BK505" i="11"/>
  <c r="BJ505" i="11"/>
  <c r="BI505" i="11"/>
  <c r="BH505" i="11"/>
  <c r="BG505" i="11"/>
  <c r="BF505" i="11"/>
  <c r="BE505" i="11"/>
  <c r="BD505" i="11"/>
  <c r="BC505" i="11"/>
  <c r="BB505" i="11"/>
  <c r="BA505" i="11"/>
  <c r="AZ505" i="11"/>
  <c r="AY505" i="11"/>
  <c r="AX505" i="11"/>
  <c r="AW505" i="11"/>
  <c r="AV505" i="11"/>
  <c r="AU505" i="11"/>
  <c r="AT505" i="11"/>
  <c r="AS505" i="11"/>
  <c r="AR505" i="11"/>
  <c r="AQ505" i="11"/>
  <c r="AP505" i="11"/>
  <c r="AO505" i="11"/>
  <c r="AN505" i="11"/>
  <c r="AM505" i="11"/>
  <c r="AL505" i="11"/>
  <c r="AI505" i="11"/>
  <c r="AG505" i="11"/>
  <c r="AE505" i="11"/>
  <c r="AC505" i="11"/>
  <c r="AB505" i="11"/>
  <c r="AA505" i="11"/>
  <c r="Z505" i="11"/>
  <c r="Y505" i="11"/>
  <c r="A505" i="11"/>
  <c r="CG504" i="11"/>
  <c r="CF504" i="11"/>
  <c r="CE504" i="11"/>
  <c r="CD504" i="11"/>
  <c r="CC504" i="11"/>
  <c r="CB504" i="11"/>
  <c r="CA504" i="11"/>
  <c r="BZ504" i="11"/>
  <c r="BY504" i="11"/>
  <c r="BX504" i="11"/>
  <c r="BW504" i="11"/>
  <c r="BV504" i="11"/>
  <c r="BU504" i="11"/>
  <c r="BT504" i="11"/>
  <c r="BS504" i="11"/>
  <c r="BR504" i="11"/>
  <c r="BQ504" i="11"/>
  <c r="BP504" i="11"/>
  <c r="BO504" i="11"/>
  <c r="BN504" i="11"/>
  <c r="BM504" i="11"/>
  <c r="BL504" i="11"/>
  <c r="BK504" i="11"/>
  <c r="BJ504" i="11"/>
  <c r="BI504" i="11"/>
  <c r="BH504" i="11"/>
  <c r="BG504" i="11"/>
  <c r="BF504" i="11"/>
  <c r="BE504" i="11"/>
  <c r="BD504" i="11"/>
  <c r="BC504" i="11"/>
  <c r="BB504" i="11"/>
  <c r="BA504" i="11"/>
  <c r="AZ504" i="11"/>
  <c r="AY504" i="11"/>
  <c r="AX504" i="11"/>
  <c r="AW504" i="11"/>
  <c r="AV504" i="11"/>
  <c r="AU504" i="11"/>
  <c r="AT504" i="11"/>
  <c r="AS504" i="11"/>
  <c r="AR504" i="11"/>
  <c r="AQ504" i="11"/>
  <c r="AP504" i="11"/>
  <c r="AO504" i="11"/>
  <c r="AN504" i="11"/>
  <c r="AM504" i="11"/>
  <c r="AL504" i="11"/>
  <c r="AI504" i="11"/>
  <c r="AG504" i="11"/>
  <c r="AE504" i="11"/>
  <c r="AC504" i="11"/>
  <c r="AB504" i="11"/>
  <c r="AA504" i="11"/>
  <c r="Z504" i="11"/>
  <c r="Y504" i="11"/>
  <c r="A504" i="11"/>
  <c r="CG503" i="11"/>
  <c r="CF503" i="11"/>
  <c r="CE503" i="11"/>
  <c r="CD503" i="11"/>
  <c r="CC503" i="11"/>
  <c r="CB503" i="11"/>
  <c r="CA503" i="11"/>
  <c r="BZ503" i="11"/>
  <c r="BY503" i="11"/>
  <c r="BX503" i="11"/>
  <c r="BW503" i="11"/>
  <c r="BV503" i="11"/>
  <c r="BU503" i="11"/>
  <c r="BT503" i="11"/>
  <c r="BS503" i="11"/>
  <c r="BR503" i="11"/>
  <c r="BQ503" i="11"/>
  <c r="BP503" i="11"/>
  <c r="BO503" i="11"/>
  <c r="BN503" i="11"/>
  <c r="BM503" i="11"/>
  <c r="BL503" i="11"/>
  <c r="BK503" i="11"/>
  <c r="BJ503" i="11"/>
  <c r="BI503" i="11"/>
  <c r="BH503" i="11"/>
  <c r="BG503" i="11"/>
  <c r="BF503" i="11"/>
  <c r="BE503" i="11"/>
  <c r="BD503" i="11"/>
  <c r="BC503" i="11"/>
  <c r="BB503" i="11"/>
  <c r="BA503" i="11"/>
  <c r="AZ503" i="11"/>
  <c r="AY503" i="11"/>
  <c r="AX503" i="11"/>
  <c r="AW503" i="11"/>
  <c r="AV503" i="11"/>
  <c r="AU503" i="11"/>
  <c r="AT503" i="11"/>
  <c r="AS503" i="11"/>
  <c r="AR503" i="11"/>
  <c r="AQ503" i="11"/>
  <c r="AP503" i="11"/>
  <c r="AO503" i="11"/>
  <c r="AN503" i="11"/>
  <c r="AM503" i="11"/>
  <c r="AL503" i="11"/>
  <c r="AI503" i="11"/>
  <c r="AG503" i="11"/>
  <c r="AE503" i="11"/>
  <c r="AC503" i="11"/>
  <c r="AB503" i="11"/>
  <c r="AA503" i="11"/>
  <c r="Z503" i="11"/>
  <c r="Y503" i="11"/>
  <c r="A503" i="11"/>
  <c r="CG502" i="11"/>
  <c r="CF502" i="11"/>
  <c r="CE502" i="11"/>
  <c r="CD502" i="11"/>
  <c r="CC502" i="11"/>
  <c r="CB502" i="11"/>
  <c r="CA502" i="11"/>
  <c r="BZ502" i="11"/>
  <c r="BY502" i="11"/>
  <c r="BX502" i="11"/>
  <c r="BW502" i="11"/>
  <c r="BV502" i="11"/>
  <c r="BU502" i="11"/>
  <c r="BT502" i="11"/>
  <c r="BS502" i="11"/>
  <c r="BR502" i="11"/>
  <c r="BQ502" i="11"/>
  <c r="BP502" i="11"/>
  <c r="BO502" i="11"/>
  <c r="BN502" i="11"/>
  <c r="BM502" i="11"/>
  <c r="BL502" i="11"/>
  <c r="BK502" i="11"/>
  <c r="BJ502" i="11"/>
  <c r="BI502" i="11"/>
  <c r="BH502" i="11"/>
  <c r="BG502" i="11"/>
  <c r="BF502" i="11"/>
  <c r="BE502" i="11"/>
  <c r="BD502" i="11"/>
  <c r="BC502" i="11"/>
  <c r="BB502" i="11"/>
  <c r="BA502" i="11"/>
  <c r="AZ502" i="11"/>
  <c r="AY502" i="11"/>
  <c r="AX502" i="11"/>
  <c r="AW502" i="11"/>
  <c r="AV502" i="11"/>
  <c r="AU502" i="11"/>
  <c r="AT502" i="11"/>
  <c r="AS502" i="11"/>
  <c r="AR502" i="11"/>
  <c r="AQ502" i="11"/>
  <c r="AP502" i="11"/>
  <c r="AO502" i="11"/>
  <c r="AN502" i="11"/>
  <c r="AM502" i="11"/>
  <c r="AL502" i="11"/>
  <c r="AI502" i="11"/>
  <c r="AG502" i="11"/>
  <c r="AE502" i="11"/>
  <c r="AC502" i="11"/>
  <c r="AB502" i="11"/>
  <c r="AA502" i="11"/>
  <c r="Z502" i="11"/>
  <c r="Y502" i="11"/>
  <c r="A502" i="11"/>
  <c r="CG501" i="11"/>
  <c r="CF501" i="11"/>
  <c r="CE501" i="11"/>
  <c r="CD501" i="11"/>
  <c r="CC501" i="11"/>
  <c r="CB501" i="11"/>
  <c r="CA501" i="11"/>
  <c r="BZ501" i="11"/>
  <c r="BY501" i="11"/>
  <c r="BX501" i="11"/>
  <c r="BW501" i="11"/>
  <c r="BV501" i="11"/>
  <c r="BU501" i="11"/>
  <c r="BT501" i="11"/>
  <c r="BS501" i="11"/>
  <c r="BR501" i="11"/>
  <c r="BQ501" i="11"/>
  <c r="BP501" i="11"/>
  <c r="BO501" i="11"/>
  <c r="BN501" i="11"/>
  <c r="BM501" i="11"/>
  <c r="BL501" i="11"/>
  <c r="BK501" i="11"/>
  <c r="BJ501" i="11"/>
  <c r="BI501" i="11"/>
  <c r="BH501" i="11"/>
  <c r="BG501" i="11"/>
  <c r="BF501" i="11"/>
  <c r="BE501" i="11"/>
  <c r="BD501" i="11"/>
  <c r="BC501" i="11"/>
  <c r="BB501" i="11"/>
  <c r="BA501" i="11"/>
  <c r="AZ501" i="11"/>
  <c r="AY501" i="11"/>
  <c r="AX501" i="11"/>
  <c r="AW501" i="11"/>
  <c r="AV501" i="11"/>
  <c r="AU501" i="11"/>
  <c r="AT501" i="11"/>
  <c r="AS501" i="11"/>
  <c r="AR501" i="11"/>
  <c r="AQ501" i="11"/>
  <c r="AP501" i="11"/>
  <c r="AO501" i="11"/>
  <c r="AN501" i="11"/>
  <c r="AM501" i="11"/>
  <c r="AL501" i="11"/>
  <c r="AI501" i="11"/>
  <c r="AG501" i="11"/>
  <c r="AE501" i="11"/>
  <c r="AC501" i="11"/>
  <c r="AB501" i="11"/>
  <c r="AA501" i="11"/>
  <c r="Z501" i="11"/>
  <c r="Y501" i="11"/>
  <c r="A501" i="11"/>
  <c r="CG500" i="11"/>
  <c r="CF500" i="11"/>
  <c r="CE500" i="11"/>
  <c r="CD500" i="11"/>
  <c r="CC500" i="11"/>
  <c r="CB500" i="11"/>
  <c r="CA500" i="11"/>
  <c r="BZ500" i="11"/>
  <c r="BY500" i="11"/>
  <c r="BX500" i="11"/>
  <c r="BW500" i="11"/>
  <c r="BV500" i="11"/>
  <c r="BU500" i="11"/>
  <c r="BT500" i="11"/>
  <c r="BS500" i="11"/>
  <c r="BR500" i="11"/>
  <c r="BQ500" i="11"/>
  <c r="BP500" i="11"/>
  <c r="BO500" i="11"/>
  <c r="BN500" i="11"/>
  <c r="BM500" i="11"/>
  <c r="BL500" i="11"/>
  <c r="BK500" i="11"/>
  <c r="BJ500" i="11"/>
  <c r="BI500" i="11"/>
  <c r="BH500" i="11"/>
  <c r="BG500" i="11"/>
  <c r="BF500" i="11"/>
  <c r="BE500" i="11"/>
  <c r="BD500" i="11"/>
  <c r="BC500" i="11"/>
  <c r="BB500" i="11"/>
  <c r="BA500" i="11"/>
  <c r="AZ500" i="11"/>
  <c r="AY500" i="11"/>
  <c r="AX500" i="11"/>
  <c r="AW500" i="11"/>
  <c r="AV500" i="11"/>
  <c r="AU500" i="11"/>
  <c r="AT500" i="11"/>
  <c r="AS500" i="11"/>
  <c r="AR500" i="11"/>
  <c r="AQ500" i="11"/>
  <c r="AP500" i="11"/>
  <c r="AO500" i="11"/>
  <c r="AN500" i="11"/>
  <c r="AM500" i="11"/>
  <c r="AL500" i="11"/>
  <c r="AI500" i="11"/>
  <c r="AG500" i="11"/>
  <c r="AE500" i="11"/>
  <c r="AC500" i="11"/>
  <c r="AB500" i="11"/>
  <c r="AA500" i="11"/>
  <c r="Z500" i="11"/>
  <c r="Y500" i="11"/>
  <c r="A500" i="11"/>
  <c r="CG499" i="11"/>
  <c r="CF499" i="11"/>
  <c r="CE499" i="11"/>
  <c r="CD499" i="11"/>
  <c r="CC499" i="11"/>
  <c r="CB499" i="11"/>
  <c r="CA499" i="11"/>
  <c r="BZ499" i="11"/>
  <c r="BY499" i="11"/>
  <c r="BX499" i="11"/>
  <c r="BW499" i="11"/>
  <c r="BV499" i="11"/>
  <c r="BU499" i="11"/>
  <c r="BT499" i="11"/>
  <c r="BS499" i="11"/>
  <c r="BR499" i="11"/>
  <c r="BQ499" i="11"/>
  <c r="BP499" i="11"/>
  <c r="BO499" i="11"/>
  <c r="BN499" i="11"/>
  <c r="BM499" i="11"/>
  <c r="BL499" i="11"/>
  <c r="BK499" i="11"/>
  <c r="BJ499" i="11"/>
  <c r="BI499" i="11"/>
  <c r="BH499" i="11"/>
  <c r="BG499" i="11"/>
  <c r="BF499" i="11"/>
  <c r="BE499" i="11"/>
  <c r="BD499" i="11"/>
  <c r="BC499" i="11"/>
  <c r="BB499" i="11"/>
  <c r="BA499" i="11"/>
  <c r="AZ499" i="11"/>
  <c r="AY499" i="11"/>
  <c r="AX499" i="11"/>
  <c r="AW499" i="11"/>
  <c r="AV499" i="11"/>
  <c r="AU499" i="11"/>
  <c r="AT499" i="11"/>
  <c r="AS499" i="11"/>
  <c r="AR499" i="11"/>
  <c r="AQ499" i="11"/>
  <c r="AP499" i="11"/>
  <c r="AO499" i="11"/>
  <c r="AN499" i="11"/>
  <c r="AM499" i="11"/>
  <c r="AL499" i="11"/>
  <c r="AI499" i="11"/>
  <c r="AG499" i="11"/>
  <c r="AE499" i="11"/>
  <c r="AC499" i="11"/>
  <c r="AB499" i="11"/>
  <c r="AA499" i="11"/>
  <c r="Z499" i="11"/>
  <c r="Y499" i="11"/>
  <c r="A499" i="11"/>
  <c r="CG498" i="11"/>
  <c r="CF498" i="11"/>
  <c r="CE498" i="11"/>
  <c r="CD498" i="11"/>
  <c r="CC498" i="11"/>
  <c r="CB498" i="11"/>
  <c r="CA498" i="11"/>
  <c r="BZ498" i="11"/>
  <c r="BY498" i="11"/>
  <c r="BX498" i="11"/>
  <c r="BW498" i="11"/>
  <c r="BV498" i="11"/>
  <c r="BU498" i="11"/>
  <c r="BT498" i="11"/>
  <c r="BS498" i="11"/>
  <c r="BR498" i="11"/>
  <c r="BQ498" i="11"/>
  <c r="BP498" i="11"/>
  <c r="BO498" i="11"/>
  <c r="BN498" i="11"/>
  <c r="BM498" i="11"/>
  <c r="BL498" i="11"/>
  <c r="BK498" i="11"/>
  <c r="BJ498" i="11"/>
  <c r="BI498" i="11"/>
  <c r="BH498" i="11"/>
  <c r="BG498" i="11"/>
  <c r="BF498" i="11"/>
  <c r="BE498" i="11"/>
  <c r="BD498" i="11"/>
  <c r="BC498" i="11"/>
  <c r="BB498" i="11"/>
  <c r="BA498" i="11"/>
  <c r="AZ498" i="11"/>
  <c r="AY498" i="11"/>
  <c r="AX498" i="11"/>
  <c r="AW498" i="11"/>
  <c r="AV498" i="11"/>
  <c r="AU498" i="11"/>
  <c r="AT498" i="11"/>
  <c r="AS498" i="11"/>
  <c r="AR498" i="11"/>
  <c r="AQ498" i="11"/>
  <c r="AP498" i="11"/>
  <c r="AO498" i="11"/>
  <c r="AN498" i="11"/>
  <c r="AM498" i="11"/>
  <c r="AL498" i="11"/>
  <c r="AI498" i="11"/>
  <c r="AG498" i="11"/>
  <c r="AE498" i="11"/>
  <c r="AC498" i="11"/>
  <c r="AB498" i="11"/>
  <c r="AA498" i="11"/>
  <c r="Z498" i="11"/>
  <c r="Y498" i="11"/>
  <c r="A498" i="11"/>
  <c r="CG497" i="11"/>
  <c r="CF497" i="11"/>
  <c r="CE497" i="11"/>
  <c r="CD497" i="11"/>
  <c r="CC497" i="11"/>
  <c r="CB497" i="11"/>
  <c r="CA497" i="11"/>
  <c r="BZ497" i="11"/>
  <c r="BY497" i="11"/>
  <c r="BX497" i="11"/>
  <c r="BW497" i="11"/>
  <c r="BV497" i="11"/>
  <c r="BU497" i="11"/>
  <c r="BT497" i="11"/>
  <c r="BS497" i="11"/>
  <c r="BR497" i="11"/>
  <c r="BQ497" i="11"/>
  <c r="BP497" i="11"/>
  <c r="BO497" i="11"/>
  <c r="BN497" i="11"/>
  <c r="BM497" i="11"/>
  <c r="BL497" i="11"/>
  <c r="BK497" i="11"/>
  <c r="BJ497" i="11"/>
  <c r="BI497" i="11"/>
  <c r="BH497" i="11"/>
  <c r="BG497" i="11"/>
  <c r="BF497" i="11"/>
  <c r="BE497" i="11"/>
  <c r="BD497" i="11"/>
  <c r="BC497" i="11"/>
  <c r="BB497" i="11"/>
  <c r="BA497" i="11"/>
  <c r="AZ497" i="11"/>
  <c r="AY497" i="11"/>
  <c r="AX497" i="11"/>
  <c r="AW497" i="11"/>
  <c r="AV497" i="11"/>
  <c r="AU497" i="11"/>
  <c r="AT497" i="11"/>
  <c r="AS497" i="11"/>
  <c r="AR497" i="11"/>
  <c r="AQ497" i="11"/>
  <c r="AP497" i="11"/>
  <c r="AO497" i="11"/>
  <c r="AN497" i="11"/>
  <c r="AM497" i="11"/>
  <c r="AL497" i="11"/>
  <c r="AI497" i="11"/>
  <c r="AG497" i="11"/>
  <c r="AE497" i="11"/>
  <c r="AC497" i="11"/>
  <c r="AB497" i="11"/>
  <c r="AA497" i="11"/>
  <c r="Z497" i="11"/>
  <c r="Y497" i="11"/>
  <c r="A497" i="11"/>
  <c r="CG496" i="11"/>
  <c r="CF496" i="11"/>
  <c r="CE496" i="11"/>
  <c r="CD496" i="11"/>
  <c r="CC496" i="11"/>
  <c r="CB496" i="11"/>
  <c r="CA496" i="11"/>
  <c r="BZ496" i="11"/>
  <c r="BY496" i="11"/>
  <c r="BX496" i="11"/>
  <c r="BW496" i="11"/>
  <c r="BV496" i="11"/>
  <c r="BU496" i="11"/>
  <c r="BT496" i="11"/>
  <c r="BS496" i="11"/>
  <c r="BR496" i="11"/>
  <c r="BQ496" i="11"/>
  <c r="BP496" i="11"/>
  <c r="BO496" i="11"/>
  <c r="BN496" i="11"/>
  <c r="BM496" i="11"/>
  <c r="BL496" i="11"/>
  <c r="BK496" i="11"/>
  <c r="BJ496" i="11"/>
  <c r="BI496" i="11"/>
  <c r="BH496" i="11"/>
  <c r="BG496" i="11"/>
  <c r="BF496" i="11"/>
  <c r="BE496" i="11"/>
  <c r="BD496" i="11"/>
  <c r="BC496" i="11"/>
  <c r="BB496" i="11"/>
  <c r="BA496" i="11"/>
  <c r="AZ496" i="11"/>
  <c r="AY496" i="11"/>
  <c r="AX496" i="11"/>
  <c r="AW496" i="11"/>
  <c r="AV496" i="11"/>
  <c r="AU496" i="11"/>
  <c r="AT496" i="11"/>
  <c r="AS496" i="11"/>
  <c r="AR496" i="11"/>
  <c r="AQ496" i="11"/>
  <c r="AP496" i="11"/>
  <c r="AO496" i="11"/>
  <c r="AN496" i="11"/>
  <c r="AM496" i="11"/>
  <c r="AL496" i="11"/>
  <c r="AI496" i="11"/>
  <c r="AG496" i="11"/>
  <c r="AE496" i="11"/>
  <c r="AC496" i="11"/>
  <c r="AB496" i="11"/>
  <c r="AA496" i="11"/>
  <c r="Z496" i="11"/>
  <c r="Y496" i="11"/>
  <c r="X496" i="11"/>
  <c r="W496" i="11"/>
  <c r="V496" i="11"/>
  <c r="U496" i="11"/>
  <c r="T496" i="11"/>
  <c r="S496" i="11"/>
  <c r="R496" i="11"/>
  <c r="Q496" i="11"/>
  <c r="P496" i="11"/>
  <c r="O496" i="11"/>
  <c r="N496" i="11"/>
  <c r="M496" i="11"/>
  <c r="L496" i="11"/>
  <c r="K496" i="11"/>
  <c r="J496" i="11"/>
  <c r="I496" i="11"/>
  <c r="H496" i="11"/>
  <c r="G496" i="11"/>
  <c r="F496" i="11"/>
  <c r="E496" i="11"/>
  <c r="D496" i="11"/>
  <c r="C496" i="11"/>
  <c r="CG495" i="11"/>
  <c r="CF495" i="11"/>
  <c r="CE495" i="11"/>
  <c r="CD495" i="11"/>
  <c r="CC495" i="11"/>
  <c r="CB495" i="11"/>
  <c r="CA495" i="11"/>
  <c r="BZ495" i="11"/>
  <c r="BY495" i="11"/>
  <c r="BX495" i="11"/>
  <c r="BW495" i="11"/>
  <c r="BV495" i="11"/>
  <c r="BU495" i="11"/>
  <c r="BT495" i="11"/>
  <c r="BS495" i="11"/>
  <c r="BR495" i="11"/>
  <c r="BQ495" i="11"/>
  <c r="BP495" i="11"/>
  <c r="BO495" i="11"/>
  <c r="BN495" i="11"/>
  <c r="BM495" i="11"/>
  <c r="BL495" i="11"/>
  <c r="BK495" i="11"/>
  <c r="BJ495" i="11"/>
  <c r="BI495" i="11"/>
  <c r="BH495" i="11"/>
  <c r="BG495" i="11"/>
  <c r="BF495" i="11"/>
  <c r="BE495" i="11"/>
  <c r="BD495" i="11"/>
  <c r="BC495" i="11"/>
  <c r="BB495" i="11"/>
  <c r="BA495" i="11"/>
  <c r="AZ495" i="11"/>
  <c r="AY495" i="11"/>
  <c r="AX495" i="11"/>
  <c r="AW495" i="11"/>
  <c r="AV495" i="11"/>
  <c r="AU495" i="11"/>
  <c r="AT495" i="11"/>
  <c r="AS495" i="11"/>
  <c r="AR495" i="11"/>
  <c r="AQ495" i="11"/>
  <c r="AP495" i="11"/>
  <c r="AO495" i="11"/>
  <c r="AN495" i="11"/>
  <c r="AM495" i="11"/>
  <c r="AL495" i="11"/>
  <c r="AI495" i="11"/>
  <c r="AG495" i="11"/>
  <c r="AE495" i="11"/>
  <c r="AC495" i="11"/>
  <c r="AB495" i="11"/>
  <c r="AA495" i="11"/>
  <c r="Z495" i="11"/>
  <c r="Y495" i="11"/>
  <c r="A495" i="11"/>
  <c r="CG494" i="11"/>
  <c r="CF494" i="11"/>
  <c r="CE494" i="11"/>
  <c r="CD494" i="11"/>
  <c r="CC494" i="11"/>
  <c r="CB494" i="11"/>
  <c r="CA494" i="11"/>
  <c r="BZ494" i="11"/>
  <c r="BY494" i="11"/>
  <c r="BX494" i="11"/>
  <c r="BW494" i="11"/>
  <c r="BV494" i="11"/>
  <c r="BU494" i="11"/>
  <c r="BT494" i="11"/>
  <c r="BS494" i="11"/>
  <c r="BR494" i="11"/>
  <c r="BQ494" i="11"/>
  <c r="BP494" i="11"/>
  <c r="BO494" i="11"/>
  <c r="BN494" i="11"/>
  <c r="BM494" i="11"/>
  <c r="BL494" i="11"/>
  <c r="BK494" i="11"/>
  <c r="BJ494" i="11"/>
  <c r="BI494" i="11"/>
  <c r="BH494" i="11"/>
  <c r="BG494" i="11"/>
  <c r="BF494" i="11"/>
  <c r="BE494" i="11"/>
  <c r="BD494" i="11"/>
  <c r="BC494" i="11"/>
  <c r="BB494" i="11"/>
  <c r="BA494" i="11"/>
  <c r="AZ494" i="11"/>
  <c r="AY494" i="11"/>
  <c r="AX494" i="11"/>
  <c r="AW494" i="11"/>
  <c r="AV494" i="11"/>
  <c r="AU494" i="11"/>
  <c r="AT494" i="11"/>
  <c r="AS494" i="11"/>
  <c r="AR494" i="11"/>
  <c r="AQ494" i="11"/>
  <c r="AP494" i="11"/>
  <c r="AO494" i="11"/>
  <c r="AN494" i="11"/>
  <c r="AM494" i="11"/>
  <c r="AL494" i="11"/>
  <c r="AI494" i="11"/>
  <c r="AG494" i="11"/>
  <c r="AE494" i="11"/>
  <c r="AC494" i="11"/>
  <c r="AB494" i="11"/>
  <c r="AA494" i="11"/>
  <c r="Z494" i="11"/>
  <c r="Y494" i="11"/>
  <c r="A494" i="11"/>
  <c r="CG493" i="11"/>
  <c r="CF493" i="11"/>
  <c r="CE493" i="11"/>
  <c r="CD493" i="11"/>
  <c r="CC493" i="11"/>
  <c r="CB493" i="11"/>
  <c r="CA493" i="11"/>
  <c r="BZ493" i="11"/>
  <c r="BY493" i="11"/>
  <c r="BX493" i="11"/>
  <c r="BW493" i="11"/>
  <c r="BV493" i="11"/>
  <c r="BU493" i="11"/>
  <c r="BT493" i="11"/>
  <c r="BS493" i="11"/>
  <c r="BR493" i="11"/>
  <c r="BQ493" i="11"/>
  <c r="BP493" i="11"/>
  <c r="BO493" i="11"/>
  <c r="BN493" i="11"/>
  <c r="BM493" i="11"/>
  <c r="BL493" i="11"/>
  <c r="BK493" i="11"/>
  <c r="BJ493" i="11"/>
  <c r="BI493" i="11"/>
  <c r="BH493" i="11"/>
  <c r="BG493" i="11"/>
  <c r="BF493" i="11"/>
  <c r="BE493" i="11"/>
  <c r="BD493" i="11"/>
  <c r="BC493" i="11"/>
  <c r="BB493" i="11"/>
  <c r="BA493" i="11"/>
  <c r="AZ493" i="11"/>
  <c r="AY493" i="11"/>
  <c r="AX493" i="11"/>
  <c r="AW493" i="11"/>
  <c r="AV493" i="11"/>
  <c r="AU493" i="11"/>
  <c r="AT493" i="11"/>
  <c r="AS493" i="11"/>
  <c r="AR493" i="11"/>
  <c r="AQ493" i="11"/>
  <c r="AP493" i="11"/>
  <c r="AO493" i="11"/>
  <c r="AN493" i="11"/>
  <c r="AM493" i="11"/>
  <c r="AL493" i="11"/>
  <c r="AI493" i="11"/>
  <c r="AG493" i="11"/>
  <c r="AE493" i="11"/>
  <c r="AC493" i="11"/>
  <c r="AB493" i="11"/>
  <c r="AA493" i="11"/>
  <c r="Z493" i="11"/>
  <c r="Y493" i="11"/>
  <c r="A493" i="11"/>
  <c r="CG492" i="11"/>
  <c r="CF492" i="11"/>
  <c r="CE492" i="11"/>
  <c r="CD492" i="11"/>
  <c r="CC492" i="11"/>
  <c r="CB492" i="11"/>
  <c r="CA492" i="11"/>
  <c r="BZ492" i="11"/>
  <c r="BY492" i="11"/>
  <c r="BX492" i="11"/>
  <c r="BW492" i="11"/>
  <c r="BV492" i="11"/>
  <c r="BU492" i="11"/>
  <c r="BT492" i="11"/>
  <c r="BS492" i="11"/>
  <c r="BR492" i="11"/>
  <c r="BQ492" i="11"/>
  <c r="BP492" i="11"/>
  <c r="BO492" i="11"/>
  <c r="BN492" i="11"/>
  <c r="BM492" i="11"/>
  <c r="BL492" i="11"/>
  <c r="BK492" i="11"/>
  <c r="BJ492" i="11"/>
  <c r="BI492" i="11"/>
  <c r="BH492" i="11"/>
  <c r="BG492" i="11"/>
  <c r="BF492" i="11"/>
  <c r="BE492" i="11"/>
  <c r="BD492" i="11"/>
  <c r="BC492" i="11"/>
  <c r="BB492" i="11"/>
  <c r="BA492" i="11"/>
  <c r="AZ492" i="11"/>
  <c r="AY492" i="11"/>
  <c r="AX492" i="11"/>
  <c r="AW492" i="11"/>
  <c r="AV492" i="11"/>
  <c r="AU492" i="11"/>
  <c r="AT492" i="11"/>
  <c r="AS492" i="11"/>
  <c r="AR492" i="11"/>
  <c r="AQ492" i="11"/>
  <c r="AP492" i="11"/>
  <c r="AO492" i="11"/>
  <c r="AN492" i="11"/>
  <c r="AM492" i="11"/>
  <c r="AL492" i="11"/>
  <c r="AI492" i="11"/>
  <c r="AG492" i="11"/>
  <c r="AE492" i="11"/>
  <c r="AC492" i="11"/>
  <c r="AB492" i="11"/>
  <c r="AA492" i="11"/>
  <c r="Z492" i="11"/>
  <c r="Y492" i="11"/>
  <c r="A492" i="11"/>
  <c r="CG491" i="11"/>
  <c r="CF491" i="11"/>
  <c r="CE491" i="11"/>
  <c r="CD491" i="11"/>
  <c r="CC491" i="11"/>
  <c r="CB491" i="11"/>
  <c r="CA491" i="11"/>
  <c r="BZ491" i="11"/>
  <c r="BY491" i="11"/>
  <c r="BX491" i="11"/>
  <c r="BW491" i="11"/>
  <c r="BV491" i="11"/>
  <c r="BU491" i="11"/>
  <c r="BT491" i="11"/>
  <c r="BS491" i="11"/>
  <c r="BR491" i="11"/>
  <c r="BQ491" i="11"/>
  <c r="BP491" i="11"/>
  <c r="BO491" i="11"/>
  <c r="BN491" i="11"/>
  <c r="BM491" i="11"/>
  <c r="BL491" i="11"/>
  <c r="BK491" i="11"/>
  <c r="BJ491" i="11"/>
  <c r="BI491" i="11"/>
  <c r="BH491" i="11"/>
  <c r="BG491" i="11"/>
  <c r="BF491" i="11"/>
  <c r="BE491" i="11"/>
  <c r="BD491" i="11"/>
  <c r="BC491" i="11"/>
  <c r="BB491" i="11"/>
  <c r="BA491" i="11"/>
  <c r="AZ491" i="11"/>
  <c r="AY491" i="11"/>
  <c r="AX491" i="11"/>
  <c r="AW491" i="11"/>
  <c r="AV491" i="11"/>
  <c r="AU491" i="11"/>
  <c r="AT491" i="11"/>
  <c r="AS491" i="11"/>
  <c r="AR491" i="11"/>
  <c r="AQ491" i="11"/>
  <c r="AP491" i="11"/>
  <c r="AO491" i="11"/>
  <c r="AN491" i="11"/>
  <c r="AM491" i="11"/>
  <c r="AL491" i="11"/>
  <c r="AI491" i="11"/>
  <c r="AG491" i="11"/>
  <c r="AE491" i="11"/>
  <c r="AC491" i="11"/>
  <c r="AB491" i="11"/>
  <c r="AA491" i="11"/>
  <c r="Z491" i="11"/>
  <c r="Y491" i="11"/>
  <c r="A491" i="11"/>
  <c r="CG490" i="11"/>
  <c r="CF490" i="11"/>
  <c r="CE490" i="11"/>
  <c r="CD490" i="11"/>
  <c r="CC490" i="11"/>
  <c r="CB490" i="11"/>
  <c r="CA490" i="11"/>
  <c r="BZ490" i="11"/>
  <c r="BY490" i="11"/>
  <c r="BX490" i="11"/>
  <c r="BW490" i="11"/>
  <c r="BV490" i="11"/>
  <c r="BU490" i="11"/>
  <c r="BT490" i="11"/>
  <c r="BS490" i="11"/>
  <c r="BR490" i="11"/>
  <c r="BQ490" i="11"/>
  <c r="BP490" i="11"/>
  <c r="BO490" i="11"/>
  <c r="BN490" i="11"/>
  <c r="BM490" i="11"/>
  <c r="BL490" i="11"/>
  <c r="BK490" i="11"/>
  <c r="BJ490" i="11"/>
  <c r="BI490" i="11"/>
  <c r="BH490" i="11"/>
  <c r="BG490" i="11"/>
  <c r="BF490" i="11"/>
  <c r="BE490" i="11"/>
  <c r="BD490" i="11"/>
  <c r="BC490" i="11"/>
  <c r="BB490" i="11"/>
  <c r="BA490" i="11"/>
  <c r="AZ490" i="11"/>
  <c r="AY490" i="11"/>
  <c r="AX490" i="11"/>
  <c r="AW490" i="11"/>
  <c r="AV490" i="11"/>
  <c r="AU490" i="11"/>
  <c r="AT490" i="11"/>
  <c r="AS490" i="11"/>
  <c r="AR490" i="11"/>
  <c r="AQ490" i="11"/>
  <c r="AP490" i="11"/>
  <c r="AO490" i="11"/>
  <c r="AN490" i="11"/>
  <c r="AM490" i="11"/>
  <c r="AL490" i="11"/>
  <c r="AI490" i="11"/>
  <c r="AG490" i="11"/>
  <c r="AE490" i="11"/>
  <c r="AC490" i="11"/>
  <c r="AB490" i="11"/>
  <c r="AA490" i="11"/>
  <c r="Z490" i="11"/>
  <c r="Y490" i="11"/>
  <c r="A490" i="11"/>
  <c r="CG489" i="11"/>
  <c r="CF489" i="11"/>
  <c r="CE489" i="11"/>
  <c r="CD489" i="11"/>
  <c r="CC489" i="11"/>
  <c r="CB489" i="11"/>
  <c r="CA489" i="11"/>
  <c r="BZ489" i="11"/>
  <c r="BY489" i="11"/>
  <c r="BX489" i="11"/>
  <c r="BW489" i="11"/>
  <c r="BV489" i="11"/>
  <c r="BU489" i="11"/>
  <c r="BT489" i="11"/>
  <c r="BS489" i="11"/>
  <c r="BR489" i="11"/>
  <c r="BQ489" i="11"/>
  <c r="BP489" i="11"/>
  <c r="BO489" i="11"/>
  <c r="BN489" i="11"/>
  <c r="BM489" i="11"/>
  <c r="BL489" i="11"/>
  <c r="BK489" i="11"/>
  <c r="BJ489" i="11"/>
  <c r="BI489" i="11"/>
  <c r="BH489" i="11"/>
  <c r="BG489" i="11"/>
  <c r="BF489" i="11"/>
  <c r="BE489" i="11"/>
  <c r="BD489" i="11"/>
  <c r="BC489" i="11"/>
  <c r="BB489" i="11"/>
  <c r="BA489" i="11"/>
  <c r="AZ489" i="11"/>
  <c r="AY489" i="11"/>
  <c r="AX489" i="11"/>
  <c r="AW489" i="11"/>
  <c r="AV489" i="11"/>
  <c r="AU489" i="11"/>
  <c r="AT489" i="11"/>
  <c r="AS489" i="11"/>
  <c r="AR489" i="11"/>
  <c r="AQ489" i="11"/>
  <c r="AP489" i="11"/>
  <c r="AO489" i="11"/>
  <c r="AN489" i="11"/>
  <c r="AM489" i="11"/>
  <c r="AL489" i="11"/>
  <c r="AI489" i="11"/>
  <c r="AG489" i="11"/>
  <c r="AE489" i="11"/>
  <c r="AC489" i="11"/>
  <c r="AB489" i="11"/>
  <c r="AA489" i="11"/>
  <c r="Z489" i="11"/>
  <c r="Y489" i="11"/>
  <c r="A489" i="11"/>
  <c r="CG488" i="11"/>
  <c r="CF488" i="11"/>
  <c r="CE488" i="11"/>
  <c r="CD488" i="11"/>
  <c r="CC488" i="11"/>
  <c r="CB488" i="11"/>
  <c r="CA488" i="11"/>
  <c r="BZ488" i="11"/>
  <c r="BY488" i="11"/>
  <c r="BX488" i="11"/>
  <c r="BW488" i="11"/>
  <c r="BV488" i="11"/>
  <c r="BU488" i="11"/>
  <c r="BT488" i="11"/>
  <c r="BS488" i="11"/>
  <c r="BR488" i="11"/>
  <c r="BQ488" i="11"/>
  <c r="BP488" i="11"/>
  <c r="BO488" i="11"/>
  <c r="BN488" i="11"/>
  <c r="BM488" i="11"/>
  <c r="BL488" i="11"/>
  <c r="BK488" i="11"/>
  <c r="BJ488" i="11"/>
  <c r="BI488" i="11"/>
  <c r="BH488" i="11"/>
  <c r="BG488" i="11"/>
  <c r="BF488" i="11"/>
  <c r="BE488" i="11"/>
  <c r="BD488" i="11"/>
  <c r="BC488" i="11"/>
  <c r="BB488" i="11"/>
  <c r="BA488" i="11"/>
  <c r="AZ488" i="11"/>
  <c r="AY488" i="11"/>
  <c r="AX488" i="11"/>
  <c r="AW488" i="11"/>
  <c r="AV488" i="11"/>
  <c r="AU488" i="11"/>
  <c r="AT488" i="11"/>
  <c r="AS488" i="11"/>
  <c r="AR488" i="11"/>
  <c r="AQ488" i="11"/>
  <c r="AP488" i="11"/>
  <c r="AO488" i="11"/>
  <c r="AN488" i="11"/>
  <c r="AM488" i="11"/>
  <c r="AL488" i="11"/>
  <c r="AI488" i="11"/>
  <c r="AG488" i="11"/>
  <c r="AE488" i="11"/>
  <c r="AC488" i="11"/>
  <c r="AB488" i="11"/>
  <c r="AA488" i="11"/>
  <c r="Z488" i="11"/>
  <c r="Y488" i="11"/>
  <c r="X488" i="11"/>
  <c r="W488" i="11"/>
  <c r="V488" i="11"/>
  <c r="U488" i="11"/>
  <c r="T488" i="11"/>
  <c r="S488" i="11"/>
  <c r="R488" i="11"/>
  <c r="Q488" i="11"/>
  <c r="P488" i="11"/>
  <c r="O488" i="11"/>
  <c r="N488" i="11"/>
  <c r="M488" i="11"/>
  <c r="L488" i="11"/>
  <c r="K488" i="11"/>
  <c r="J488" i="11"/>
  <c r="I488" i="11"/>
  <c r="H488" i="11"/>
  <c r="G488" i="11"/>
  <c r="F488" i="11"/>
  <c r="E488" i="11"/>
  <c r="D488" i="11"/>
  <c r="C488" i="11"/>
  <c r="CG487" i="11"/>
  <c r="CF487" i="11"/>
  <c r="CE487" i="11"/>
  <c r="CD487" i="11"/>
  <c r="CC487" i="11"/>
  <c r="CB487" i="11"/>
  <c r="CA487" i="11"/>
  <c r="BZ487" i="11"/>
  <c r="BY487" i="11"/>
  <c r="BX487" i="11"/>
  <c r="BW487" i="11"/>
  <c r="BV487" i="11"/>
  <c r="BU487" i="11"/>
  <c r="BT487" i="11"/>
  <c r="BS487" i="11"/>
  <c r="BR487" i="11"/>
  <c r="BQ487" i="11"/>
  <c r="BP487" i="11"/>
  <c r="BO487" i="11"/>
  <c r="BN487" i="11"/>
  <c r="BM487" i="11"/>
  <c r="BL487" i="11"/>
  <c r="BK487" i="11"/>
  <c r="BJ487" i="11"/>
  <c r="BI487" i="11"/>
  <c r="BH487" i="11"/>
  <c r="BG487" i="11"/>
  <c r="BF487" i="11"/>
  <c r="BE487" i="11"/>
  <c r="BD487" i="11"/>
  <c r="BC487" i="11"/>
  <c r="BB487" i="11"/>
  <c r="BA487" i="11"/>
  <c r="AZ487" i="11"/>
  <c r="AY487" i="11"/>
  <c r="AX487" i="11"/>
  <c r="AW487" i="11"/>
  <c r="AV487" i="11"/>
  <c r="AU487" i="11"/>
  <c r="AT487" i="11"/>
  <c r="AS487" i="11"/>
  <c r="AR487" i="11"/>
  <c r="AQ487" i="11"/>
  <c r="AP487" i="11"/>
  <c r="AO487" i="11"/>
  <c r="AN487" i="11"/>
  <c r="AM487" i="11"/>
  <c r="AL487" i="11"/>
  <c r="AI487" i="11"/>
  <c r="AG487" i="11"/>
  <c r="AE487" i="11"/>
  <c r="AC487" i="11"/>
  <c r="AB487" i="11"/>
  <c r="AA487" i="11"/>
  <c r="Z487" i="11"/>
  <c r="Y487" i="11"/>
  <c r="A487" i="11"/>
  <c r="CG486" i="11"/>
  <c r="CF486" i="11"/>
  <c r="CE486" i="11"/>
  <c r="CD486" i="11"/>
  <c r="CC486" i="11"/>
  <c r="CB486" i="11"/>
  <c r="CA486" i="11"/>
  <c r="BZ486" i="11"/>
  <c r="BY486" i="11"/>
  <c r="BX486" i="11"/>
  <c r="BW486" i="11"/>
  <c r="BV486" i="11"/>
  <c r="BU486" i="11"/>
  <c r="BT486" i="11"/>
  <c r="BS486" i="11"/>
  <c r="BR486" i="11"/>
  <c r="BQ486" i="11"/>
  <c r="BP486" i="11"/>
  <c r="BO486" i="11"/>
  <c r="BN486" i="11"/>
  <c r="BM486" i="11"/>
  <c r="BL486" i="11"/>
  <c r="BK486" i="11"/>
  <c r="BJ486" i="11"/>
  <c r="BI486" i="11"/>
  <c r="BH486" i="11"/>
  <c r="BG486" i="11"/>
  <c r="BF486" i="11"/>
  <c r="BE486" i="11"/>
  <c r="BD486" i="11"/>
  <c r="BC486" i="11"/>
  <c r="BB486" i="11"/>
  <c r="BA486" i="11"/>
  <c r="AZ486" i="11"/>
  <c r="AY486" i="11"/>
  <c r="AX486" i="11"/>
  <c r="AW486" i="11"/>
  <c r="AV486" i="11"/>
  <c r="AU486" i="11"/>
  <c r="AT486" i="11"/>
  <c r="AS486" i="11"/>
  <c r="AR486" i="11"/>
  <c r="AQ486" i="11"/>
  <c r="AP486" i="11"/>
  <c r="AO486" i="11"/>
  <c r="AN486" i="11"/>
  <c r="AM486" i="11"/>
  <c r="AL486" i="11"/>
  <c r="AI486" i="11"/>
  <c r="AG486" i="11"/>
  <c r="AE486" i="11"/>
  <c r="AC486" i="11"/>
  <c r="AB486" i="11"/>
  <c r="AA486" i="11"/>
  <c r="Z486" i="11"/>
  <c r="Y486" i="11"/>
  <c r="A486" i="11"/>
  <c r="CG485" i="11"/>
  <c r="CF485" i="11"/>
  <c r="CE485" i="11"/>
  <c r="CD485" i="11"/>
  <c r="CC485" i="11"/>
  <c r="CB485" i="11"/>
  <c r="CA485" i="11"/>
  <c r="BZ485" i="11"/>
  <c r="BY485" i="11"/>
  <c r="BX485" i="11"/>
  <c r="BW485" i="11"/>
  <c r="BV485" i="11"/>
  <c r="BU485" i="11"/>
  <c r="BT485" i="11"/>
  <c r="BS485" i="11"/>
  <c r="BR485" i="11"/>
  <c r="BQ485" i="11"/>
  <c r="BP485" i="11"/>
  <c r="BO485" i="11"/>
  <c r="BN485" i="11"/>
  <c r="BM485" i="11"/>
  <c r="BL485" i="11"/>
  <c r="BK485" i="11"/>
  <c r="BJ485" i="11"/>
  <c r="BI485" i="11"/>
  <c r="BH485" i="11"/>
  <c r="BG485" i="11"/>
  <c r="BF485" i="11"/>
  <c r="BE485" i="11"/>
  <c r="BD485" i="11"/>
  <c r="BC485" i="11"/>
  <c r="BB485" i="11"/>
  <c r="BA485" i="11"/>
  <c r="AZ485" i="11"/>
  <c r="AY485" i="11"/>
  <c r="AX485" i="11"/>
  <c r="AW485" i="11"/>
  <c r="AV485" i="11"/>
  <c r="AU485" i="11"/>
  <c r="AT485" i="11"/>
  <c r="AS485" i="11"/>
  <c r="AR485" i="11"/>
  <c r="AQ485" i="11"/>
  <c r="AP485" i="11"/>
  <c r="AO485" i="11"/>
  <c r="AN485" i="11"/>
  <c r="AM485" i="11"/>
  <c r="AL485" i="11"/>
  <c r="AI485" i="11"/>
  <c r="AG485" i="11"/>
  <c r="AE485" i="11"/>
  <c r="AC485" i="11"/>
  <c r="AB485" i="11"/>
  <c r="AA485" i="11"/>
  <c r="Z485" i="11"/>
  <c r="Y485" i="11"/>
  <c r="A485" i="11"/>
  <c r="CG484" i="11"/>
  <c r="CF484" i="11"/>
  <c r="CE484" i="11"/>
  <c r="CD484" i="11"/>
  <c r="CC484" i="11"/>
  <c r="CB484" i="11"/>
  <c r="CA484" i="11"/>
  <c r="BZ484" i="11"/>
  <c r="BY484" i="11"/>
  <c r="BX484" i="11"/>
  <c r="BW484" i="11"/>
  <c r="BV484" i="11"/>
  <c r="BU484" i="11"/>
  <c r="BT484" i="11"/>
  <c r="BS484" i="11"/>
  <c r="BR484" i="11"/>
  <c r="BQ484" i="11"/>
  <c r="BP484" i="11"/>
  <c r="BO484" i="11"/>
  <c r="BN484" i="11"/>
  <c r="BM484" i="11"/>
  <c r="BL484" i="11"/>
  <c r="BK484" i="11"/>
  <c r="BJ484" i="11"/>
  <c r="BI484" i="11"/>
  <c r="BH484" i="11"/>
  <c r="BG484" i="11"/>
  <c r="BF484" i="11"/>
  <c r="BE484" i="11"/>
  <c r="BD484" i="11"/>
  <c r="BC484" i="11"/>
  <c r="BB484" i="11"/>
  <c r="BA484" i="11"/>
  <c r="AZ484" i="11"/>
  <c r="AY484" i="11"/>
  <c r="AX484" i="11"/>
  <c r="AW484" i="11"/>
  <c r="AV484" i="11"/>
  <c r="AU484" i="11"/>
  <c r="AT484" i="11"/>
  <c r="AS484" i="11"/>
  <c r="AR484" i="11"/>
  <c r="AQ484" i="11"/>
  <c r="AP484" i="11"/>
  <c r="AO484" i="11"/>
  <c r="AN484" i="11"/>
  <c r="AM484" i="11"/>
  <c r="AL484" i="11"/>
  <c r="AI484" i="11"/>
  <c r="AG484" i="11"/>
  <c r="AE484" i="11"/>
  <c r="AC484" i="11"/>
  <c r="AB484" i="11"/>
  <c r="AA484" i="11"/>
  <c r="Z484" i="11"/>
  <c r="Y484" i="11"/>
  <c r="A484" i="11"/>
  <c r="CG483" i="11"/>
  <c r="CF483" i="11"/>
  <c r="CE483" i="11"/>
  <c r="CD483" i="11"/>
  <c r="CC483" i="11"/>
  <c r="CB483" i="11"/>
  <c r="CA483" i="11"/>
  <c r="BZ483" i="11"/>
  <c r="BY483" i="11"/>
  <c r="BX483" i="11"/>
  <c r="BW483" i="11"/>
  <c r="BV483" i="11"/>
  <c r="BU483" i="11"/>
  <c r="BT483" i="11"/>
  <c r="BS483" i="11"/>
  <c r="BR483" i="11"/>
  <c r="BQ483" i="11"/>
  <c r="BP483" i="11"/>
  <c r="BO483" i="11"/>
  <c r="BN483" i="11"/>
  <c r="BM483" i="11"/>
  <c r="BL483" i="11"/>
  <c r="BK483" i="11"/>
  <c r="BJ483" i="11"/>
  <c r="BI483" i="11"/>
  <c r="BH483" i="11"/>
  <c r="BG483" i="11"/>
  <c r="BF483" i="11"/>
  <c r="BE483" i="11"/>
  <c r="BD483" i="11"/>
  <c r="BC483" i="11"/>
  <c r="BB483" i="11"/>
  <c r="BA483" i="11"/>
  <c r="AZ483" i="11"/>
  <c r="AY483" i="11"/>
  <c r="AX483" i="11"/>
  <c r="AW483" i="11"/>
  <c r="AV483" i="11"/>
  <c r="AU483" i="11"/>
  <c r="AT483" i="11"/>
  <c r="AS483" i="11"/>
  <c r="AR483" i="11"/>
  <c r="AQ483" i="11"/>
  <c r="AP483" i="11"/>
  <c r="AO483" i="11"/>
  <c r="AN483" i="11"/>
  <c r="AM483" i="11"/>
  <c r="AL483" i="11"/>
  <c r="AI483" i="11"/>
  <c r="AG483" i="11"/>
  <c r="AE483" i="11"/>
  <c r="AC483" i="11"/>
  <c r="AB483" i="11"/>
  <c r="AA483" i="11"/>
  <c r="Z483" i="11"/>
  <c r="Y483" i="11"/>
  <c r="A483" i="11"/>
  <c r="CG482" i="11"/>
  <c r="CF482" i="11"/>
  <c r="CE482" i="11"/>
  <c r="CD482" i="11"/>
  <c r="CC482" i="11"/>
  <c r="CB482" i="11"/>
  <c r="CA482" i="11"/>
  <c r="BZ482" i="11"/>
  <c r="BY482" i="11"/>
  <c r="BX482" i="11"/>
  <c r="BW482" i="11"/>
  <c r="BV482" i="11"/>
  <c r="BU482" i="11"/>
  <c r="BT482" i="11"/>
  <c r="BS482" i="11"/>
  <c r="BR482" i="11"/>
  <c r="BQ482" i="11"/>
  <c r="BP482" i="11"/>
  <c r="BO482" i="11"/>
  <c r="BN482" i="11"/>
  <c r="BM482" i="11"/>
  <c r="BL482" i="11"/>
  <c r="BK482" i="11"/>
  <c r="BJ482" i="11"/>
  <c r="BI482" i="11"/>
  <c r="BH482" i="11"/>
  <c r="BG482" i="11"/>
  <c r="BF482" i="11"/>
  <c r="BE482" i="11"/>
  <c r="BD482" i="11"/>
  <c r="BC482" i="11"/>
  <c r="BB482" i="11"/>
  <c r="BA482" i="11"/>
  <c r="AZ482" i="11"/>
  <c r="AY482" i="11"/>
  <c r="AX482" i="11"/>
  <c r="AW482" i="11"/>
  <c r="AV482" i="11"/>
  <c r="AU482" i="11"/>
  <c r="AT482" i="11"/>
  <c r="AS482" i="11"/>
  <c r="AR482" i="11"/>
  <c r="AQ482" i="11"/>
  <c r="AP482" i="11"/>
  <c r="AO482" i="11"/>
  <c r="AN482" i="11"/>
  <c r="AM482" i="11"/>
  <c r="AL482" i="11"/>
  <c r="AI482" i="11"/>
  <c r="AG482" i="11"/>
  <c r="AE482" i="11"/>
  <c r="AC482" i="11"/>
  <c r="AB482" i="11"/>
  <c r="AA482" i="11"/>
  <c r="Z482" i="11"/>
  <c r="Y482" i="11"/>
  <c r="A482" i="11"/>
  <c r="CG481" i="11"/>
  <c r="CF481" i="11"/>
  <c r="CE481" i="11"/>
  <c r="CD481" i="11"/>
  <c r="CC481" i="11"/>
  <c r="CB481" i="11"/>
  <c r="CA481" i="11"/>
  <c r="BZ481" i="11"/>
  <c r="BY481" i="11"/>
  <c r="BX481" i="11"/>
  <c r="BW481" i="11"/>
  <c r="BV481" i="11"/>
  <c r="BU481" i="11"/>
  <c r="BT481" i="11"/>
  <c r="BS481" i="11"/>
  <c r="BR481" i="11"/>
  <c r="BQ481" i="11"/>
  <c r="BP481" i="11"/>
  <c r="BO481" i="11"/>
  <c r="BN481" i="11"/>
  <c r="BM481" i="11"/>
  <c r="BL481" i="11"/>
  <c r="BK481" i="11"/>
  <c r="BJ481" i="11"/>
  <c r="BI481" i="11"/>
  <c r="BH481" i="11"/>
  <c r="BG481" i="11"/>
  <c r="BF481" i="11"/>
  <c r="BE481" i="11"/>
  <c r="BD481" i="11"/>
  <c r="BC481" i="11"/>
  <c r="BB481" i="11"/>
  <c r="BA481" i="11"/>
  <c r="AZ481" i="11"/>
  <c r="AY481" i="11"/>
  <c r="AX481" i="11"/>
  <c r="AW481" i="11"/>
  <c r="AV481" i="11"/>
  <c r="AU481" i="11"/>
  <c r="AT481" i="11"/>
  <c r="AS481" i="11"/>
  <c r="AR481" i="11"/>
  <c r="AQ481" i="11"/>
  <c r="AP481" i="11"/>
  <c r="AO481" i="11"/>
  <c r="AN481" i="11"/>
  <c r="AM481" i="11"/>
  <c r="AL481" i="11"/>
  <c r="AI481" i="11"/>
  <c r="AG481" i="11"/>
  <c r="AE481" i="11"/>
  <c r="AC481" i="11"/>
  <c r="AB481" i="11"/>
  <c r="AA481" i="11"/>
  <c r="Z481" i="11"/>
  <c r="Y481" i="11"/>
  <c r="A481" i="11"/>
  <c r="CG480" i="11"/>
  <c r="CF480" i="11"/>
  <c r="CE480" i="11"/>
  <c r="CD480" i="11"/>
  <c r="CC480" i="11"/>
  <c r="CB480" i="11"/>
  <c r="CA480" i="11"/>
  <c r="BZ480" i="11"/>
  <c r="BY480" i="11"/>
  <c r="BX480" i="11"/>
  <c r="BW480" i="11"/>
  <c r="BV480" i="11"/>
  <c r="BU480" i="11"/>
  <c r="BT480" i="11"/>
  <c r="BS480" i="11"/>
  <c r="BR480" i="11"/>
  <c r="BQ480" i="11"/>
  <c r="BP480" i="11"/>
  <c r="BO480" i="11"/>
  <c r="BN480" i="11"/>
  <c r="BM480" i="11"/>
  <c r="BL480" i="11"/>
  <c r="BK480" i="11"/>
  <c r="BJ480" i="11"/>
  <c r="BI480" i="11"/>
  <c r="BH480" i="11"/>
  <c r="BG480" i="11"/>
  <c r="BF480" i="11"/>
  <c r="BE480" i="11"/>
  <c r="BD480" i="11"/>
  <c r="BC480" i="11"/>
  <c r="BB480" i="11"/>
  <c r="BA480" i="11"/>
  <c r="AZ480" i="11"/>
  <c r="AY480" i="11"/>
  <c r="AX480" i="11"/>
  <c r="AW480" i="11"/>
  <c r="AV480" i="11"/>
  <c r="AU480" i="11"/>
  <c r="AT480" i="11"/>
  <c r="AS480" i="11"/>
  <c r="AR480" i="11"/>
  <c r="AQ480" i="11"/>
  <c r="AP480" i="11"/>
  <c r="AO480" i="11"/>
  <c r="AN480" i="11"/>
  <c r="AM480" i="11"/>
  <c r="AL480" i="11"/>
  <c r="AI480" i="11"/>
  <c r="AG480" i="11"/>
  <c r="AE480" i="11"/>
  <c r="AC480" i="11"/>
  <c r="AB480" i="11"/>
  <c r="AA480" i="11"/>
  <c r="Z480" i="11"/>
  <c r="Y480" i="11"/>
  <c r="A480" i="11"/>
  <c r="CG479" i="11"/>
  <c r="CF479" i="11"/>
  <c r="CE479" i="11"/>
  <c r="CD479" i="11"/>
  <c r="CC479" i="11"/>
  <c r="CB479" i="11"/>
  <c r="CA479" i="11"/>
  <c r="BZ479" i="11"/>
  <c r="BY479" i="11"/>
  <c r="BX479" i="11"/>
  <c r="BW479" i="11"/>
  <c r="BV479" i="11"/>
  <c r="BU479" i="11"/>
  <c r="BT479" i="11"/>
  <c r="BS479" i="11"/>
  <c r="BR479" i="11"/>
  <c r="BQ479" i="11"/>
  <c r="BP479" i="11"/>
  <c r="BO479" i="11"/>
  <c r="BN479" i="11"/>
  <c r="BM479" i="11"/>
  <c r="BL479" i="11"/>
  <c r="BK479" i="11"/>
  <c r="BJ479" i="11"/>
  <c r="BI479" i="11"/>
  <c r="BH479" i="11"/>
  <c r="BG479" i="11"/>
  <c r="BF479" i="11"/>
  <c r="BE479" i="11"/>
  <c r="BD479" i="11"/>
  <c r="BC479" i="11"/>
  <c r="BB479" i="11"/>
  <c r="BA479" i="11"/>
  <c r="AZ479" i="11"/>
  <c r="AY479" i="11"/>
  <c r="AX479" i="11"/>
  <c r="AW479" i="11"/>
  <c r="AV479" i="11"/>
  <c r="AU479" i="11"/>
  <c r="AT479" i="11"/>
  <c r="AS479" i="11"/>
  <c r="AR479" i="11"/>
  <c r="AQ479" i="11"/>
  <c r="AP479" i="11"/>
  <c r="AO479" i="11"/>
  <c r="AN479" i="11"/>
  <c r="AM479" i="11"/>
  <c r="AL479" i="11"/>
  <c r="AI479" i="11"/>
  <c r="AG479" i="11"/>
  <c r="AE479" i="11"/>
  <c r="AC479" i="11"/>
  <c r="AB479" i="11"/>
  <c r="AA479" i="11"/>
  <c r="Z479" i="11"/>
  <c r="Y479" i="11"/>
  <c r="A479" i="11"/>
  <c r="CG478" i="11"/>
  <c r="CF478" i="11"/>
  <c r="CE478" i="11"/>
  <c r="CD478" i="11"/>
  <c r="CC478" i="11"/>
  <c r="CB478" i="11"/>
  <c r="CA478" i="11"/>
  <c r="BZ478" i="11"/>
  <c r="BY478" i="11"/>
  <c r="BX478" i="11"/>
  <c r="BW478" i="11"/>
  <c r="BV478" i="11"/>
  <c r="BU478" i="11"/>
  <c r="BT478" i="11"/>
  <c r="BS478" i="11"/>
  <c r="BR478" i="11"/>
  <c r="BQ478" i="11"/>
  <c r="BP478" i="11"/>
  <c r="BO478" i="11"/>
  <c r="BN478" i="11"/>
  <c r="BM478" i="11"/>
  <c r="BL478" i="11"/>
  <c r="BK478" i="11"/>
  <c r="BJ478" i="11"/>
  <c r="BI478" i="11"/>
  <c r="BH478" i="11"/>
  <c r="BG478" i="11"/>
  <c r="BF478" i="11"/>
  <c r="BE478" i="11"/>
  <c r="BD478" i="11"/>
  <c r="BC478" i="11"/>
  <c r="BB478" i="11"/>
  <c r="BA478" i="11"/>
  <c r="AZ478" i="11"/>
  <c r="AY478" i="11"/>
  <c r="AX478" i="11"/>
  <c r="AW478" i="11"/>
  <c r="AV478" i="11"/>
  <c r="AU478" i="11"/>
  <c r="AT478" i="11"/>
  <c r="AS478" i="11"/>
  <c r="AR478" i="11"/>
  <c r="AQ478" i="11"/>
  <c r="AP478" i="11"/>
  <c r="AO478" i="11"/>
  <c r="AN478" i="11"/>
  <c r="AM478" i="11"/>
  <c r="AL478" i="11"/>
  <c r="AI478" i="11"/>
  <c r="AG478" i="11"/>
  <c r="AE478" i="11"/>
  <c r="AC478" i="11"/>
  <c r="AB478" i="11"/>
  <c r="AA478" i="11"/>
  <c r="Z478" i="11"/>
  <c r="Y478" i="11"/>
  <c r="A478" i="11"/>
  <c r="CG477" i="11"/>
  <c r="CF477" i="11"/>
  <c r="CE477" i="11"/>
  <c r="CD477" i="11"/>
  <c r="CC477" i="11"/>
  <c r="CB477" i="11"/>
  <c r="CA477" i="11"/>
  <c r="BZ477" i="11"/>
  <c r="BY477" i="11"/>
  <c r="BX477" i="11"/>
  <c r="BW477" i="11"/>
  <c r="BV477" i="11"/>
  <c r="BU477" i="11"/>
  <c r="BT477" i="11"/>
  <c r="BS477" i="11"/>
  <c r="BR477" i="11"/>
  <c r="BQ477" i="11"/>
  <c r="BP477" i="11"/>
  <c r="BO477" i="11"/>
  <c r="BN477" i="11"/>
  <c r="BM477" i="11"/>
  <c r="BL477" i="11"/>
  <c r="BK477" i="11"/>
  <c r="BJ477" i="11"/>
  <c r="BI477" i="11"/>
  <c r="BH477" i="11"/>
  <c r="BG477" i="11"/>
  <c r="BF477" i="11"/>
  <c r="BE477" i="11"/>
  <c r="BD477" i="11"/>
  <c r="BC477" i="11"/>
  <c r="BB477" i="11"/>
  <c r="BA477" i="11"/>
  <c r="AZ477" i="11"/>
  <c r="AY477" i="11"/>
  <c r="AX477" i="11"/>
  <c r="AW477" i="11"/>
  <c r="AV477" i="11"/>
  <c r="AU477" i="11"/>
  <c r="AT477" i="11"/>
  <c r="AS477" i="11"/>
  <c r="AR477" i="11"/>
  <c r="AQ477" i="11"/>
  <c r="AP477" i="11"/>
  <c r="AO477" i="11"/>
  <c r="AN477" i="11"/>
  <c r="AM477" i="11"/>
  <c r="AL477" i="11"/>
  <c r="AI477" i="11"/>
  <c r="AG477" i="11"/>
  <c r="AE477" i="11"/>
  <c r="AC477" i="11"/>
  <c r="AB477" i="11"/>
  <c r="AA477" i="11"/>
  <c r="Z477" i="11"/>
  <c r="Y477" i="11"/>
  <c r="A477" i="11"/>
  <c r="CG476" i="11"/>
  <c r="CF476" i="11"/>
  <c r="CE476" i="11"/>
  <c r="CD476" i="11"/>
  <c r="CC476" i="11"/>
  <c r="CB476" i="11"/>
  <c r="CA476" i="11"/>
  <c r="BZ476" i="11"/>
  <c r="BY476" i="11"/>
  <c r="BX476" i="11"/>
  <c r="BW476" i="11"/>
  <c r="BV476" i="11"/>
  <c r="BU476" i="11"/>
  <c r="BT476" i="11"/>
  <c r="BS476" i="11"/>
  <c r="BR476" i="11"/>
  <c r="BQ476" i="11"/>
  <c r="BP476" i="11"/>
  <c r="BO476" i="11"/>
  <c r="BN476" i="11"/>
  <c r="BM476" i="11"/>
  <c r="BL476" i="11"/>
  <c r="BK476" i="11"/>
  <c r="BJ476" i="11"/>
  <c r="BI476" i="11"/>
  <c r="BH476" i="11"/>
  <c r="BG476" i="11"/>
  <c r="BF476" i="11"/>
  <c r="BE476" i="11"/>
  <c r="BD476" i="11"/>
  <c r="BC476" i="11"/>
  <c r="BB476" i="11"/>
  <c r="BA476" i="11"/>
  <c r="AZ476" i="11"/>
  <c r="AY476" i="11"/>
  <c r="AX476" i="11"/>
  <c r="AW476" i="11"/>
  <c r="AV476" i="11"/>
  <c r="AU476" i="11"/>
  <c r="AT476" i="11"/>
  <c r="AS476" i="11"/>
  <c r="AR476" i="11"/>
  <c r="AQ476" i="11"/>
  <c r="AP476" i="11"/>
  <c r="AO476" i="11"/>
  <c r="AN476" i="11"/>
  <c r="AM476" i="11"/>
  <c r="AL476" i="11"/>
  <c r="AI476" i="11"/>
  <c r="AG476" i="11"/>
  <c r="AE476" i="11"/>
  <c r="AC476" i="11"/>
  <c r="AB476" i="11"/>
  <c r="AA476" i="11"/>
  <c r="Z476" i="11"/>
  <c r="Y476" i="11"/>
  <c r="A476" i="11"/>
  <c r="CG475" i="11"/>
  <c r="CF475" i="11"/>
  <c r="CE475" i="11"/>
  <c r="CD475" i="11"/>
  <c r="CC475" i="11"/>
  <c r="CB475" i="11"/>
  <c r="CA475" i="11"/>
  <c r="BZ475" i="11"/>
  <c r="BY475" i="11"/>
  <c r="BX475" i="11"/>
  <c r="BW475" i="11"/>
  <c r="BV475" i="11"/>
  <c r="BU475" i="11"/>
  <c r="BT475" i="11"/>
  <c r="BS475" i="11"/>
  <c r="BR475" i="11"/>
  <c r="BQ475" i="11"/>
  <c r="BP475" i="11"/>
  <c r="BO475" i="11"/>
  <c r="BN475" i="11"/>
  <c r="BM475" i="11"/>
  <c r="BL475" i="11"/>
  <c r="BK475" i="11"/>
  <c r="BJ475" i="11"/>
  <c r="BI475" i="11"/>
  <c r="BH475" i="11"/>
  <c r="BG475" i="11"/>
  <c r="BF475" i="11"/>
  <c r="BE475" i="11"/>
  <c r="BD475" i="11"/>
  <c r="BC475" i="11"/>
  <c r="BB475" i="11"/>
  <c r="BA475" i="11"/>
  <c r="AZ475" i="11"/>
  <c r="AY475" i="11"/>
  <c r="AX475" i="11"/>
  <c r="AW475" i="11"/>
  <c r="AV475" i="11"/>
  <c r="AU475" i="11"/>
  <c r="AT475" i="11"/>
  <c r="AS475" i="11"/>
  <c r="AR475" i="11"/>
  <c r="AQ475" i="11"/>
  <c r="AP475" i="11"/>
  <c r="AO475" i="11"/>
  <c r="AN475" i="11"/>
  <c r="AM475" i="11"/>
  <c r="AL475" i="11"/>
  <c r="AI475" i="11"/>
  <c r="AG475" i="11"/>
  <c r="AE475" i="11"/>
  <c r="AC475" i="11"/>
  <c r="AB475" i="11"/>
  <c r="AA475" i="11"/>
  <c r="Z475" i="11"/>
  <c r="Y475" i="11"/>
  <c r="A475" i="11"/>
  <c r="CG474" i="11"/>
  <c r="CF474" i="11"/>
  <c r="CE474" i="11"/>
  <c r="CD474" i="11"/>
  <c r="CC474" i="11"/>
  <c r="CB474" i="11"/>
  <c r="CA474" i="11"/>
  <c r="BZ474" i="11"/>
  <c r="BY474" i="11"/>
  <c r="BX474" i="11"/>
  <c r="BW474" i="11"/>
  <c r="BV474" i="11"/>
  <c r="BU474" i="11"/>
  <c r="BT474" i="11"/>
  <c r="BS474" i="11"/>
  <c r="BR474" i="11"/>
  <c r="BQ474" i="11"/>
  <c r="BP474" i="11"/>
  <c r="BO474" i="11"/>
  <c r="BN474" i="11"/>
  <c r="BM474" i="11"/>
  <c r="BL474" i="11"/>
  <c r="BK474" i="11"/>
  <c r="BJ474" i="11"/>
  <c r="BI474" i="11"/>
  <c r="BH474" i="11"/>
  <c r="BG474" i="11"/>
  <c r="BF474" i="11"/>
  <c r="BE474" i="11"/>
  <c r="BD474" i="11"/>
  <c r="BC474" i="11"/>
  <c r="BB474" i="11"/>
  <c r="BA474" i="11"/>
  <c r="AZ474" i="11"/>
  <c r="AY474" i="11"/>
  <c r="AX474" i="11"/>
  <c r="AW474" i="11"/>
  <c r="AV474" i="11"/>
  <c r="AU474" i="11"/>
  <c r="AT474" i="11"/>
  <c r="AS474" i="11"/>
  <c r="AR474" i="11"/>
  <c r="AQ474" i="11"/>
  <c r="AP474" i="11"/>
  <c r="AO474" i="11"/>
  <c r="AN474" i="11"/>
  <c r="AM474" i="11"/>
  <c r="AL474" i="11"/>
  <c r="AI474" i="11"/>
  <c r="AG474" i="11"/>
  <c r="AE474" i="11"/>
  <c r="AC474" i="11"/>
  <c r="AB474" i="11"/>
  <c r="AA474" i="11"/>
  <c r="Z474" i="11"/>
  <c r="Y474" i="11"/>
  <c r="A474" i="11"/>
  <c r="CG473" i="11"/>
  <c r="CF473" i="11"/>
  <c r="CE473" i="11"/>
  <c r="CD473" i="11"/>
  <c r="CC473" i="11"/>
  <c r="CB473" i="11"/>
  <c r="CA473" i="11"/>
  <c r="BZ473" i="11"/>
  <c r="BY473" i="11"/>
  <c r="BX473" i="11"/>
  <c r="BW473" i="11"/>
  <c r="BV473" i="11"/>
  <c r="BU473" i="11"/>
  <c r="BT473" i="11"/>
  <c r="BS473" i="11"/>
  <c r="BR473" i="11"/>
  <c r="BQ473" i="11"/>
  <c r="BP473" i="11"/>
  <c r="BO473" i="11"/>
  <c r="BN473" i="11"/>
  <c r="BM473" i="11"/>
  <c r="BL473" i="11"/>
  <c r="BK473" i="11"/>
  <c r="BJ473" i="11"/>
  <c r="BI473" i="11"/>
  <c r="BH473" i="11"/>
  <c r="BG473" i="11"/>
  <c r="BF473" i="11"/>
  <c r="BE473" i="11"/>
  <c r="BD473" i="11"/>
  <c r="BC473" i="11"/>
  <c r="BB473" i="11"/>
  <c r="BA473" i="11"/>
  <c r="AZ473" i="11"/>
  <c r="AY473" i="11"/>
  <c r="AX473" i="11"/>
  <c r="AW473" i="11"/>
  <c r="AV473" i="11"/>
  <c r="AU473" i="11"/>
  <c r="AT473" i="11"/>
  <c r="AS473" i="11"/>
  <c r="AR473" i="11"/>
  <c r="AQ473" i="11"/>
  <c r="AP473" i="11"/>
  <c r="AO473" i="11"/>
  <c r="AN473" i="11"/>
  <c r="AM473" i="11"/>
  <c r="AL473" i="11"/>
  <c r="AI473" i="11"/>
  <c r="AG473" i="11"/>
  <c r="AE473" i="11"/>
  <c r="AC473" i="11"/>
  <c r="AB473" i="11"/>
  <c r="AA473" i="11"/>
  <c r="Z473" i="11"/>
  <c r="Y473" i="11"/>
  <c r="A473" i="11"/>
  <c r="CG472" i="11"/>
  <c r="CF472" i="11"/>
  <c r="CE472" i="11"/>
  <c r="CD472" i="11"/>
  <c r="CC472" i="11"/>
  <c r="CB472" i="11"/>
  <c r="CA472" i="11"/>
  <c r="BZ472" i="11"/>
  <c r="BY472" i="11"/>
  <c r="BX472" i="11"/>
  <c r="BW472" i="11"/>
  <c r="BV472" i="11"/>
  <c r="BU472" i="11"/>
  <c r="BT472" i="11"/>
  <c r="BS472" i="11"/>
  <c r="BR472" i="11"/>
  <c r="BQ472" i="11"/>
  <c r="BP472" i="11"/>
  <c r="BO472" i="11"/>
  <c r="BN472" i="11"/>
  <c r="BM472" i="11"/>
  <c r="BL472" i="11"/>
  <c r="BK472" i="11"/>
  <c r="BJ472" i="11"/>
  <c r="BI472" i="11"/>
  <c r="BH472" i="11"/>
  <c r="BG472" i="11"/>
  <c r="BF472" i="11"/>
  <c r="BE472" i="11"/>
  <c r="BD472" i="11"/>
  <c r="BC472" i="11"/>
  <c r="BB472" i="11"/>
  <c r="BA472" i="11"/>
  <c r="AZ472" i="11"/>
  <c r="AY472" i="11"/>
  <c r="AX472" i="11"/>
  <c r="AW472" i="11"/>
  <c r="AV472" i="11"/>
  <c r="AU472" i="11"/>
  <c r="AT472" i="11"/>
  <c r="AS472" i="11"/>
  <c r="AR472" i="11"/>
  <c r="AQ472" i="11"/>
  <c r="AP472" i="11"/>
  <c r="AO472" i="11"/>
  <c r="AN472" i="11"/>
  <c r="AM472" i="11"/>
  <c r="AL472" i="11"/>
  <c r="AI472" i="11"/>
  <c r="AG472" i="11"/>
  <c r="AE472" i="11"/>
  <c r="AC472" i="11"/>
  <c r="AB472" i="11"/>
  <c r="AA472" i="11"/>
  <c r="Z472" i="11"/>
  <c r="Y472" i="11"/>
  <c r="A472" i="11"/>
  <c r="CG471" i="11"/>
  <c r="CF471" i="11"/>
  <c r="CE471" i="11"/>
  <c r="CD471" i="11"/>
  <c r="CC471" i="11"/>
  <c r="CB471" i="11"/>
  <c r="CA471" i="11"/>
  <c r="BZ471" i="11"/>
  <c r="BY471" i="11"/>
  <c r="BX471" i="11"/>
  <c r="BW471" i="11"/>
  <c r="BV471" i="11"/>
  <c r="BU471" i="11"/>
  <c r="BT471" i="11"/>
  <c r="BS471" i="11"/>
  <c r="BR471" i="11"/>
  <c r="BQ471" i="11"/>
  <c r="BP471" i="11"/>
  <c r="BO471" i="11"/>
  <c r="BN471" i="11"/>
  <c r="BM471" i="11"/>
  <c r="BL471" i="11"/>
  <c r="BK471" i="11"/>
  <c r="BJ471" i="11"/>
  <c r="BI471" i="11"/>
  <c r="BH471" i="11"/>
  <c r="BG471" i="11"/>
  <c r="BF471" i="11"/>
  <c r="BE471" i="11"/>
  <c r="BD471" i="11"/>
  <c r="BC471" i="11"/>
  <c r="BB471" i="11"/>
  <c r="BA471" i="11"/>
  <c r="AZ471" i="11"/>
  <c r="AY471" i="11"/>
  <c r="AX471" i="11"/>
  <c r="AW471" i="11"/>
  <c r="AV471" i="11"/>
  <c r="AU471" i="11"/>
  <c r="AT471" i="11"/>
  <c r="AS471" i="11"/>
  <c r="AR471" i="11"/>
  <c r="AQ471" i="11"/>
  <c r="AP471" i="11"/>
  <c r="AO471" i="11"/>
  <c r="AN471" i="11"/>
  <c r="AM471" i="11"/>
  <c r="AL471" i="11"/>
  <c r="AI471" i="11"/>
  <c r="AG471" i="11"/>
  <c r="AE471" i="11"/>
  <c r="AC471" i="11"/>
  <c r="AB471" i="11"/>
  <c r="AA471" i="11"/>
  <c r="Z471" i="11"/>
  <c r="Y471" i="11"/>
  <c r="A471" i="11"/>
  <c r="CG470" i="11"/>
  <c r="CF470" i="11"/>
  <c r="CE470" i="11"/>
  <c r="CD470" i="11"/>
  <c r="CC470" i="11"/>
  <c r="CB470" i="11"/>
  <c r="CA470" i="11"/>
  <c r="BZ470" i="11"/>
  <c r="BY470" i="11"/>
  <c r="BX470" i="11"/>
  <c r="BW470" i="11"/>
  <c r="BV470" i="11"/>
  <c r="BU470" i="11"/>
  <c r="BT470" i="11"/>
  <c r="BS470" i="11"/>
  <c r="BR470" i="11"/>
  <c r="BQ470" i="11"/>
  <c r="BP470" i="11"/>
  <c r="BO470" i="11"/>
  <c r="BN470" i="11"/>
  <c r="BM470" i="11"/>
  <c r="BL470" i="11"/>
  <c r="BK470" i="11"/>
  <c r="BJ470" i="11"/>
  <c r="BI470" i="11"/>
  <c r="BH470" i="11"/>
  <c r="BG470" i="11"/>
  <c r="BF470" i="11"/>
  <c r="BE470" i="11"/>
  <c r="BD470" i="11"/>
  <c r="BC470" i="11"/>
  <c r="BB470" i="11"/>
  <c r="BA470" i="11"/>
  <c r="AZ470" i="11"/>
  <c r="AY470" i="11"/>
  <c r="AX470" i="11"/>
  <c r="AW470" i="11"/>
  <c r="AV470" i="11"/>
  <c r="AU470" i="11"/>
  <c r="AT470" i="11"/>
  <c r="AS470" i="11"/>
  <c r="AR470" i="11"/>
  <c r="AQ470" i="11"/>
  <c r="AP470" i="11"/>
  <c r="AO470" i="11"/>
  <c r="AN470" i="11"/>
  <c r="AM470" i="11"/>
  <c r="AL470" i="11"/>
  <c r="AI470" i="11"/>
  <c r="AG470" i="11"/>
  <c r="AE470" i="11"/>
  <c r="AC470" i="11"/>
  <c r="AB470" i="11"/>
  <c r="AA470" i="11"/>
  <c r="Z470" i="11"/>
  <c r="Y470" i="11"/>
  <c r="X470" i="11"/>
  <c r="W470" i="11"/>
  <c r="V470" i="11"/>
  <c r="U470" i="11"/>
  <c r="T470" i="11"/>
  <c r="S470" i="11"/>
  <c r="R470" i="11"/>
  <c r="Q470" i="11"/>
  <c r="P470" i="11"/>
  <c r="O470" i="11"/>
  <c r="N470" i="11"/>
  <c r="M470" i="11"/>
  <c r="L470" i="11"/>
  <c r="K470" i="11"/>
  <c r="J470" i="11"/>
  <c r="I470" i="11"/>
  <c r="H470" i="11"/>
  <c r="G470" i="11"/>
  <c r="F470" i="11"/>
  <c r="E470" i="11"/>
  <c r="D470" i="11"/>
  <c r="C470" i="11"/>
  <c r="CG469" i="11"/>
  <c r="CF469" i="11"/>
  <c r="CE469" i="11"/>
  <c r="CD469" i="11"/>
  <c r="CC469" i="11"/>
  <c r="CB469" i="11"/>
  <c r="CA469" i="11"/>
  <c r="BZ469" i="11"/>
  <c r="BY469" i="11"/>
  <c r="BX469" i="11"/>
  <c r="BW469" i="11"/>
  <c r="BV469" i="11"/>
  <c r="BU469" i="11"/>
  <c r="BT469" i="11"/>
  <c r="BS469" i="11"/>
  <c r="BR469" i="11"/>
  <c r="BQ469" i="11"/>
  <c r="BP469" i="11"/>
  <c r="BO469" i="11"/>
  <c r="BN469" i="11"/>
  <c r="BM469" i="11"/>
  <c r="BL469" i="11"/>
  <c r="BK469" i="11"/>
  <c r="BJ469" i="11"/>
  <c r="BI469" i="11"/>
  <c r="BH469" i="11"/>
  <c r="BG469" i="11"/>
  <c r="BF469" i="11"/>
  <c r="BE469" i="11"/>
  <c r="BD469" i="11"/>
  <c r="BC469" i="11"/>
  <c r="BB469" i="11"/>
  <c r="BA469" i="11"/>
  <c r="AZ469" i="11"/>
  <c r="AY469" i="11"/>
  <c r="AX469" i="11"/>
  <c r="AW469" i="11"/>
  <c r="AV469" i="11"/>
  <c r="AU469" i="11"/>
  <c r="AT469" i="11"/>
  <c r="AS469" i="11"/>
  <c r="AR469" i="11"/>
  <c r="AQ469" i="11"/>
  <c r="AP469" i="11"/>
  <c r="AO469" i="11"/>
  <c r="AN469" i="11"/>
  <c r="AM469" i="11"/>
  <c r="AL469" i="11"/>
  <c r="AI469" i="11"/>
  <c r="AG469" i="11"/>
  <c r="AE469" i="11"/>
  <c r="AC469" i="11"/>
  <c r="AB469" i="11"/>
  <c r="AA469" i="11"/>
  <c r="Z469" i="11"/>
  <c r="Y469" i="11"/>
  <c r="A469" i="11"/>
  <c r="CG468" i="11"/>
  <c r="CF468" i="11"/>
  <c r="CE468" i="11"/>
  <c r="CD468" i="11"/>
  <c r="CC468" i="11"/>
  <c r="CB468" i="11"/>
  <c r="CA468" i="11"/>
  <c r="BZ468" i="11"/>
  <c r="BY468" i="11"/>
  <c r="BX468" i="11"/>
  <c r="BW468" i="11"/>
  <c r="BV468" i="11"/>
  <c r="BU468" i="11"/>
  <c r="BT468" i="11"/>
  <c r="BS468" i="11"/>
  <c r="BR468" i="11"/>
  <c r="BQ468" i="11"/>
  <c r="BP468" i="11"/>
  <c r="BO468" i="11"/>
  <c r="BN468" i="11"/>
  <c r="BM468" i="11"/>
  <c r="BL468" i="11"/>
  <c r="BK468" i="11"/>
  <c r="BJ468" i="11"/>
  <c r="BI468" i="11"/>
  <c r="BH468" i="11"/>
  <c r="BG468" i="11"/>
  <c r="BF468" i="11"/>
  <c r="BE468" i="11"/>
  <c r="BD468" i="11"/>
  <c r="BC468" i="11"/>
  <c r="BB468" i="11"/>
  <c r="BA468" i="11"/>
  <c r="AZ468" i="11"/>
  <c r="AY468" i="11"/>
  <c r="AX468" i="11"/>
  <c r="AW468" i="11"/>
  <c r="AV468" i="11"/>
  <c r="AU468" i="11"/>
  <c r="AT468" i="11"/>
  <c r="AS468" i="11"/>
  <c r="AR468" i="11"/>
  <c r="AQ468" i="11"/>
  <c r="AP468" i="11"/>
  <c r="AO468" i="11"/>
  <c r="AN468" i="11"/>
  <c r="AM468" i="11"/>
  <c r="AL468" i="11"/>
  <c r="AI468" i="11"/>
  <c r="AG468" i="11"/>
  <c r="AE468" i="11"/>
  <c r="AC468" i="11"/>
  <c r="AB468" i="11"/>
  <c r="AA468" i="11"/>
  <c r="Z468" i="11"/>
  <c r="Y468" i="11"/>
  <c r="A468" i="11"/>
  <c r="CG467" i="11"/>
  <c r="CF467" i="11"/>
  <c r="CE467" i="11"/>
  <c r="CD467" i="11"/>
  <c r="CC467" i="11"/>
  <c r="CB467" i="11"/>
  <c r="CA467" i="11"/>
  <c r="BZ467" i="11"/>
  <c r="BY467" i="11"/>
  <c r="BX467" i="11"/>
  <c r="BW467" i="11"/>
  <c r="BV467" i="11"/>
  <c r="BU467" i="11"/>
  <c r="BT467" i="11"/>
  <c r="BS467" i="11"/>
  <c r="BR467" i="11"/>
  <c r="BQ467" i="11"/>
  <c r="BP467" i="11"/>
  <c r="BO467" i="11"/>
  <c r="BN467" i="11"/>
  <c r="BM467" i="11"/>
  <c r="BL467" i="11"/>
  <c r="BK467" i="11"/>
  <c r="BJ467" i="11"/>
  <c r="BI467" i="11"/>
  <c r="BH467" i="11"/>
  <c r="BG467" i="11"/>
  <c r="BF467" i="11"/>
  <c r="BE467" i="11"/>
  <c r="BD467" i="11"/>
  <c r="BC467" i="11"/>
  <c r="BB467" i="11"/>
  <c r="BA467" i="11"/>
  <c r="AZ467" i="11"/>
  <c r="AY467" i="11"/>
  <c r="AX467" i="11"/>
  <c r="AW467" i="11"/>
  <c r="AV467" i="11"/>
  <c r="AU467" i="11"/>
  <c r="AT467" i="11"/>
  <c r="AS467" i="11"/>
  <c r="AR467" i="11"/>
  <c r="AQ467" i="11"/>
  <c r="AP467" i="11"/>
  <c r="AO467" i="11"/>
  <c r="AN467" i="11"/>
  <c r="AM467" i="11"/>
  <c r="AL467" i="11"/>
  <c r="AI467" i="11"/>
  <c r="AG467" i="11"/>
  <c r="AE467" i="11"/>
  <c r="AC467" i="11"/>
  <c r="AB467" i="11"/>
  <c r="AA467" i="11"/>
  <c r="Z467" i="11"/>
  <c r="Y467" i="11"/>
  <c r="A467" i="11"/>
  <c r="CG466" i="11"/>
  <c r="CF466" i="11"/>
  <c r="CE466" i="11"/>
  <c r="CD466" i="11"/>
  <c r="CC466" i="11"/>
  <c r="CB466" i="11"/>
  <c r="CA466" i="11"/>
  <c r="BZ466" i="11"/>
  <c r="BY466" i="11"/>
  <c r="BX466" i="11"/>
  <c r="BW466" i="11"/>
  <c r="BV466" i="11"/>
  <c r="BU466" i="11"/>
  <c r="BT466" i="11"/>
  <c r="BS466" i="11"/>
  <c r="BR466" i="11"/>
  <c r="BQ466" i="11"/>
  <c r="BP466" i="11"/>
  <c r="BO466" i="11"/>
  <c r="BN466" i="11"/>
  <c r="BM466" i="11"/>
  <c r="BL466" i="11"/>
  <c r="BK466" i="11"/>
  <c r="BJ466" i="11"/>
  <c r="BI466" i="11"/>
  <c r="BH466" i="11"/>
  <c r="BG466" i="11"/>
  <c r="BF466" i="11"/>
  <c r="BE466" i="11"/>
  <c r="BD466" i="11"/>
  <c r="BC466" i="11"/>
  <c r="BB466" i="11"/>
  <c r="BA466" i="11"/>
  <c r="AZ466" i="11"/>
  <c r="AY466" i="11"/>
  <c r="AX466" i="11"/>
  <c r="AW466" i="11"/>
  <c r="AV466" i="11"/>
  <c r="AU466" i="11"/>
  <c r="AT466" i="11"/>
  <c r="AS466" i="11"/>
  <c r="AR466" i="11"/>
  <c r="AQ466" i="11"/>
  <c r="AP466" i="11"/>
  <c r="AO466" i="11"/>
  <c r="AN466" i="11"/>
  <c r="AM466" i="11"/>
  <c r="AL466" i="11"/>
  <c r="AI466" i="11"/>
  <c r="AG466" i="11"/>
  <c r="AE466" i="11"/>
  <c r="AC466" i="11"/>
  <c r="AB466" i="11"/>
  <c r="AA466" i="11"/>
  <c r="Z466" i="11"/>
  <c r="Y466" i="11"/>
  <c r="A466" i="11"/>
  <c r="CG465" i="11"/>
  <c r="CF465" i="11"/>
  <c r="CE465" i="11"/>
  <c r="CD465" i="11"/>
  <c r="CC465" i="11"/>
  <c r="CB465" i="11"/>
  <c r="CA465" i="11"/>
  <c r="BZ465" i="11"/>
  <c r="BY465" i="11"/>
  <c r="BX465" i="11"/>
  <c r="BW465" i="11"/>
  <c r="BV465" i="11"/>
  <c r="BU465" i="11"/>
  <c r="BT465" i="11"/>
  <c r="BS465" i="11"/>
  <c r="BR465" i="11"/>
  <c r="BQ465" i="11"/>
  <c r="BP465" i="11"/>
  <c r="BO465" i="11"/>
  <c r="BN465" i="11"/>
  <c r="BM465" i="11"/>
  <c r="BL465" i="11"/>
  <c r="BK465" i="11"/>
  <c r="BJ465" i="11"/>
  <c r="BI465" i="11"/>
  <c r="BH465" i="11"/>
  <c r="BG465" i="11"/>
  <c r="BF465" i="11"/>
  <c r="BE465" i="11"/>
  <c r="BD465" i="11"/>
  <c r="BC465" i="11"/>
  <c r="BB465" i="11"/>
  <c r="BA465" i="11"/>
  <c r="AZ465" i="11"/>
  <c r="AY465" i="11"/>
  <c r="AX465" i="11"/>
  <c r="AW465" i="11"/>
  <c r="AV465" i="11"/>
  <c r="AU465" i="11"/>
  <c r="AT465" i="11"/>
  <c r="AS465" i="11"/>
  <c r="AR465" i="11"/>
  <c r="AQ465" i="11"/>
  <c r="AP465" i="11"/>
  <c r="AO465" i="11"/>
  <c r="AN465" i="11"/>
  <c r="AM465" i="11"/>
  <c r="AL465" i="11"/>
  <c r="AI465" i="11"/>
  <c r="AG465" i="11"/>
  <c r="AE465" i="11"/>
  <c r="AC465" i="11"/>
  <c r="AB465" i="11"/>
  <c r="AA465" i="11"/>
  <c r="Z465" i="11"/>
  <c r="Y465" i="11"/>
  <c r="A465" i="11"/>
  <c r="CG464" i="11"/>
  <c r="CF464" i="11"/>
  <c r="CE464" i="11"/>
  <c r="CD464" i="11"/>
  <c r="CC464" i="11"/>
  <c r="CB464" i="11"/>
  <c r="CA464" i="11"/>
  <c r="BZ464" i="11"/>
  <c r="BY464" i="11"/>
  <c r="BX464" i="11"/>
  <c r="BW464" i="11"/>
  <c r="BV464" i="11"/>
  <c r="BU464" i="11"/>
  <c r="BT464" i="11"/>
  <c r="BS464" i="11"/>
  <c r="BR464" i="11"/>
  <c r="BQ464" i="11"/>
  <c r="BP464" i="11"/>
  <c r="BO464" i="11"/>
  <c r="BN464" i="11"/>
  <c r="BM464" i="11"/>
  <c r="BL464" i="11"/>
  <c r="BK464" i="11"/>
  <c r="BJ464" i="11"/>
  <c r="BI464" i="11"/>
  <c r="BH464" i="11"/>
  <c r="BG464" i="11"/>
  <c r="BF464" i="11"/>
  <c r="BE464" i="11"/>
  <c r="BD464" i="11"/>
  <c r="BC464" i="11"/>
  <c r="BB464" i="11"/>
  <c r="BA464" i="11"/>
  <c r="AZ464" i="11"/>
  <c r="AY464" i="11"/>
  <c r="AX464" i="11"/>
  <c r="AW464" i="11"/>
  <c r="AV464" i="11"/>
  <c r="AU464" i="11"/>
  <c r="AT464" i="11"/>
  <c r="AS464" i="11"/>
  <c r="AR464" i="11"/>
  <c r="AQ464" i="11"/>
  <c r="AP464" i="11"/>
  <c r="AO464" i="11"/>
  <c r="AN464" i="11"/>
  <c r="AM464" i="11"/>
  <c r="AL464" i="11"/>
  <c r="AI464" i="11"/>
  <c r="AG464" i="11"/>
  <c r="AE464" i="11"/>
  <c r="AC464" i="11"/>
  <c r="AB464" i="11"/>
  <c r="AA464" i="11"/>
  <c r="Z464" i="11"/>
  <c r="Y464" i="11"/>
  <c r="A464" i="11"/>
  <c r="CG463" i="11"/>
  <c r="CF463" i="11"/>
  <c r="CE463" i="11"/>
  <c r="CD463" i="11"/>
  <c r="CC463" i="11"/>
  <c r="CB463" i="11"/>
  <c r="CA463" i="11"/>
  <c r="BZ463" i="11"/>
  <c r="BY463" i="11"/>
  <c r="BX463" i="11"/>
  <c r="BW463" i="11"/>
  <c r="BV463" i="11"/>
  <c r="BU463" i="11"/>
  <c r="BT463" i="11"/>
  <c r="BS463" i="11"/>
  <c r="BR463" i="11"/>
  <c r="BQ463" i="11"/>
  <c r="BP463" i="11"/>
  <c r="BO463" i="11"/>
  <c r="BN463" i="11"/>
  <c r="BM463" i="11"/>
  <c r="BL463" i="11"/>
  <c r="BK463" i="11"/>
  <c r="BJ463" i="11"/>
  <c r="BI463" i="11"/>
  <c r="BH463" i="11"/>
  <c r="BG463" i="11"/>
  <c r="BF463" i="11"/>
  <c r="BE463" i="11"/>
  <c r="BD463" i="11"/>
  <c r="BC463" i="11"/>
  <c r="BB463" i="11"/>
  <c r="BA463" i="11"/>
  <c r="AZ463" i="11"/>
  <c r="AY463" i="11"/>
  <c r="AX463" i="11"/>
  <c r="AW463" i="11"/>
  <c r="AV463" i="11"/>
  <c r="AU463" i="11"/>
  <c r="AT463" i="11"/>
  <c r="AS463" i="11"/>
  <c r="AR463" i="11"/>
  <c r="AQ463" i="11"/>
  <c r="AP463" i="11"/>
  <c r="AO463" i="11"/>
  <c r="AN463" i="11"/>
  <c r="AM463" i="11"/>
  <c r="AL463" i="11"/>
  <c r="AI463" i="11"/>
  <c r="AG463" i="11"/>
  <c r="AE463" i="11"/>
  <c r="AC463" i="11"/>
  <c r="AB463" i="11"/>
  <c r="AA463" i="11"/>
  <c r="Z463" i="11"/>
  <c r="Y463" i="11"/>
  <c r="A463" i="11"/>
  <c r="CG462" i="11"/>
  <c r="CF462" i="11"/>
  <c r="CE462" i="11"/>
  <c r="CD462" i="11"/>
  <c r="CC462" i="11"/>
  <c r="CB462" i="11"/>
  <c r="CA462" i="11"/>
  <c r="BZ462" i="11"/>
  <c r="BY462" i="11"/>
  <c r="BX462" i="11"/>
  <c r="BW462" i="11"/>
  <c r="BV462" i="11"/>
  <c r="BU462" i="11"/>
  <c r="BT462" i="11"/>
  <c r="BS462" i="11"/>
  <c r="BR462" i="11"/>
  <c r="BQ462" i="11"/>
  <c r="BP462" i="11"/>
  <c r="BO462" i="11"/>
  <c r="BN462" i="11"/>
  <c r="BM462" i="11"/>
  <c r="BL462" i="11"/>
  <c r="BK462" i="11"/>
  <c r="BJ462" i="11"/>
  <c r="BI462" i="11"/>
  <c r="BH462" i="11"/>
  <c r="BG462" i="11"/>
  <c r="BF462" i="11"/>
  <c r="BE462" i="11"/>
  <c r="BD462" i="11"/>
  <c r="BC462" i="11"/>
  <c r="BB462" i="11"/>
  <c r="BA462" i="11"/>
  <c r="AZ462" i="11"/>
  <c r="AY462" i="11"/>
  <c r="AX462" i="11"/>
  <c r="AW462" i="11"/>
  <c r="AV462" i="11"/>
  <c r="AU462" i="11"/>
  <c r="AT462" i="11"/>
  <c r="AS462" i="11"/>
  <c r="AR462" i="11"/>
  <c r="AQ462" i="11"/>
  <c r="AP462" i="11"/>
  <c r="AO462" i="11"/>
  <c r="AN462" i="11"/>
  <c r="AM462" i="11"/>
  <c r="AL462" i="11"/>
  <c r="AI462" i="11"/>
  <c r="AG462" i="11"/>
  <c r="AE462" i="11"/>
  <c r="AC462" i="11"/>
  <c r="AB462" i="11"/>
  <c r="AA462" i="11"/>
  <c r="Z462" i="11"/>
  <c r="Y462" i="11"/>
  <c r="X462" i="11"/>
  <c r="W462" i="11"/>
  <c r="V462" i="11"/>
  <c r="U462" i="11"/>
  <c r="T462" i="11"/>
  <c r="S462" i="11"/>
  <c r="R462" i="11"/>
  <c r="Q462" i="11"/>
  <c r="P462" i="11"/>
  <c r="O462" i="11"/>
  <c r="N462" i="11"/>
  <c r="M462" i="11"/>
  <c r="L462" i="11"/>
  <c r="K462" i="11"/>
  <c r="J462" i="11"/>
  <c r="I462" i="11"/>
  <c r="H462" i="11"/>
  <c r="G462" i="11"/>
  <c r="F462" i="11"/>
  <c r="E462" i="11"/>
  <c r="D462" i="11"/>
  <c r="C462" i="11"/>
  <c r="CG461" i="11"/>
  <c r="CF461" i="11"/>
  <c r="CE461" i="11"/>
  <c r="CD461" i="11"/>
  <c r="CC461" i="11"/>
  <c r="CB461" i="11"/>
  <c r="CA461" i="11"/>
  <c r="BZ461" i="11"/>
  <c r="BY461" i="11"/>
  <c r="BX461" i="11"/>
  <c r="BW461" i="11"/>
  <c r="BV461" i="11"/>
  <c r="BU461" i="11"/>
  <c r="BT461" i="11"/>
  <c r="BS461" i="11"/>
  <c r="BR461" i="11"/>
  <c r="BQ461" i="11"/>
  <c r="BP461" i="11"/>
  <c r="BO461" i="11"/>
  <c r="BN461" i="11"/>
  <c r="BM461" i="11"/>
  <c r="BL461" i="11"/>
  <c r="BK461" i="11"/>
  <c r="BJ461" i="11"/>
  <c r="BI461" i="11"/>
  <c r="BH461" i="11"/>
  <c r="BG461" i="11"/>
  <c r="BF461" i="11"/>
  <c r="BE461" i="11"/>
  <c r="BD461" i="11"/>
  <c r="BC461" i="11"/>
  <c r="BB461" i="11"/>
  <c r="BA461" i="11"/>
  <c r="AZ461" i="11"/>
  <c r="AY461" i="11"/>
  <c r="AX461" i="11"/>
  <c r="AW461" i="11"/>
  <c r="AV461" i="11"/>
  <c r="AU461" i="11"/>
  <c r="AT461" i="11"/>
  <c r="AS461" i="11"/>
  <c r="AR461" i="11"/>
  <c r="AQ461" i="11"/>
  <c r="AP461" i="11"/>
  <c r="AO461" i="11"/>
  <c r="AN461" i="11"/>
  <c r="AM461" i="11"/>
  <c r="AL461" i="11"/>
  <c r="AI461" i="11"/>
  <c r="AG461" i="11"/>
  <c r="AE461" i="11"/>
  <c r="AC461" i="11"/>
  <c r="AB461" i="11"/>
  <c r="AA461" i="11"/>
  <c r="Z461" i="11"/>
  <c r="Y461" i="11"/>
  <c r="A461" i="11"/>
  <c r="CG460" i="11"/>
  <c r="CF460" i="11"/>
  <c r="CE460" i="11"/>
  <c r="CD460" i="11"/>
  <c r="CC460" i="11"/>
  <c r="CB460" i="11"/>
  <c r="CA460" i="11"/>
  <c r="BZ460" i="11"/>
  <c r="BY460" i="11"/>
  <c r="BX460" i="11"/>
  <c r="BW460" i="11"/>
  <c r="BV460" i="11"/>
  <c r="BU460" i="11"/>
  <c r="BT460" i="11"/>
  <c r="BS460" i="11"/>
  <c r="BR460" i="11"/>
  <c r="BQ460" i="11"/>
  <c r="BP460" i="11"/>
  <c r="BO460" i="11"/>
  <c r="BN460" i="11"/>
  <c r="BM460" i="11"/>
  <c r="BL460" i="11"/>
  <c r="BK460" i="11"/>
  <c r="BJ460" i="11"/>
  <c r="BI460" i="11"/>
  <c r="BH460" i="11"/>
  <c r="BG460" i="11"/>
  <c r="BF460" i="11"/>
  <c r="BE460" i="11"/>
  <c r="BD460" i="11"/>
  <c r="BC460" i="11"/>
  <c r="BB460" i="11"/>
  <c r="BA460" i="11"/>
  <c r="AZ460" i="11"/>
  <c r="AY460" i="11"/>
  <c r="AX460" i="11"/>
  <c r="AW460" i="11"/>
  <c r="AV460" i="11"/>
  <c r="AU460" i="11"/>
  <c r="AT460" i="11"/>
  <c r="AS460" i="11"/>
  <c r="AR460" i="11"/>
  <c r="AQ460" i="11"/>
  <c r="AP460" i="11"/>
  <c r="AO460" i="11"/>
  <c r="AN460" i="11"/>
  <c r="AM460" i="11"/>
  <c r="AL460" i="11"/>
  <c r="AI460" i="11"/>
  <c r="AG460" i="11"/>
  <c r="AE460" i="11"/>
  <c r="AC460" i="11"/>
  <c r="AB460" i="11"/>
  <c r="AA460" i="11"/>
  <c r="Z460" i="11"/>
  <c r="Y460" i="11"/>
  <c r="A460" i="11"/>
  <c r="CG459" i="11"/>
  <c r="CF459" i="11"/>
  <c r="CE459" i="11"/>
  <c r="CD459" i="11"/>
  <c r="CC459" i="11"/>
  <c r="CB459" i="11"/>
  <c r="CA459" i="11"/>
  <c r="BZ459" i="11"/>
  <c r="BY459" i="11"/>
  <c r="BX459" i="11"/>
  <c r="BW459" i="11"/>
  <c r="BV459" i="11"/>
  <c r="BU459" i="11"/>
  <c r="BT459" i="11"/>
  <c r="BS459" i="11"/>
  <c r="BR459" i="11"/>
  <c r="BQ459" i="11"/>
  <c r="BP459" i="11"/>
  <c r="BO459" i="11"/>
  <c r="BN459" i="11"/>
  <c r="BM459" i="11"/>
  <c r="BL459" i="11"/>
  <c r="BK459" i="11"/>
  <c r="BJ459" i="11"/>
  <c r="BI459" i="11"/>
  <c r="BH459" i="11"/>
  <c r="BG459" i="11"/>
  <c r="BF459" i="11"/>
  <c r="BE459" i="11"/>
  <c r="BD459" i="11"/>
  <c r="BC459" i="11"/>
  <c r="BB459" i="11"/>
  <c r="BA459" i="11"/>
  <c r="AZ459" i="11"/>
  <c r="AY459" i="11"/>
  <c r="AX459" i="11"/>
  <c r="AW459" i="11"/>
  <c r="AV459" i="11"/>
  <c r="AU459" i="11"/>
  <c r="AT459" i="11"/>
  <c r="AS459" i="11"/>
  <c r="AR459" i="11"/>
  <c r="AQ459" i="11"/>
  <c r="AP459" i="11"/>
  <c r="AO459" i="11"/>
  <c r="AN459" i="11"/>
  <c r="AM459" i="11"/>
  <c r="AL459" i="11"/>
  <c r="AI459" i="11"/>
  <c r="AG459" i="11"/>
  <c r="AE459" i="11"/>
  <c r="AC459" i="11"/>
  <c r="AB459" i="11"/>
  <c r="AA459" i="11"/>
  <c r="Z459" i="11"/>
  <c r="Y459" i="11"/>
  <c r="A459" i="11"/>
  <c r="CG458" i="11"/>
  <c r="CF458" i="11"/>
  <c r="CE458" i="11"/>
  <c r="CD458" i="11"/>
  <c r="CC458" i="11"/>
  <c r="CB458" i="11"/>
  <c r="CA458" i="11"/>
  <c r="BZ458" i="11"/>
  <c r="BY458" i="11"/>
  <c r="BX458" i="11"/>
  <c r="BW458" i="11"/>
  <c r="BV458" i="11"/>
  <c r="BU458" i="11"/>
  <c r="BT458" i="11"/>
  <c r="BS458" i="11"/>
  <c r="BR458" i="11"/>
  <c r="BQ458" i="11"/>
  <c r="BP458" i="11"/>
  <c r="BO458" i="11"/>
  <c r="BN458" i="11"/>
  <c r="BM458" i="11"/>
  <c r="BL458" i="11"/>
  <c r="BK458" i="11"/>
  <c r="BJ458" i="11"/>
  <c r="BI458" i="11"/>
  <c r="BH458" i="11"/>
  <c r="BG458" i="11"/>
  <c r="BF458" i="11"/>
  <c r="BE458" i="11"/>
  <c r="BD458" i="11"/>
  <c r="BC458" i="11"/>
  <c r="BB458" i="11"/>
  <c r="BA458" i="11"/>
  <c r="AZ458" i="11"/>
  <c r="AY458" i="11"/>
  <c r="AX458" i="11"/>
  <c r="AW458" i="11"/>
  <c r="AV458" i="11"/>
  <c r="AU458" i="11"/>
  <c r="AT458" i="11"/>
  <c r="AS458" i="11"/>
  <c r="AR458" i="11"/>
  <c r="AQ458" i="11"/>
  <c r="AP458" i="11"/>
  <c r="AO458" i="11"/>
  <c r="AN458" i="11"/>
  <c r="AM458" i="11"/>
  <c r="AL458" i="11"/>
  <c r="AI458" i="11"/>
  <c r="AG458" i="11"/>
  <c r="AE458" i="11"/>
  <c r="AC458" i="11"/>
  <c r="AB458" i="11"/>
  <c r="AA458" i="11"/>
  <c r="Z458" i="11"/>
  <c r="Y458" i="11"/>
  <c r="A458" i="11"/>
  <c r="CG457" i="11"/>
  <c r="CF457" i="11"/>
  <c r="CE457" i="11"/>
  <c r="CD457" i="11"/>
  <c r="CC457" i="11"/>
  <c r="CB457" i="11"/>
  <c r="CA457" i="11"/>
  <c r="BZ457" i="11"/>
  <c r="BY457" i="11"/>
  <c r="BX457" i="11"/>
  <c r="BW457" i="11"/>
  <c r="BV457" i="11"/>
  <c r="BU457" i="11"/>
  <c r="BT457" i="11"/>
  <c r="BS457" i="11"/>
  <c r="BR457" i="11"/>
  <c r="BQ457" i="11"/>
  <c r="BP457" i="11"/>
  <c r="BO457" i="11"/>
  <c r="BN457" i="11"/>
  <c r="BM457" i="11"/>
  <c r="BL457" i="11"/>
  <c r="BK457" i="11"/>
  <c r="BJ457" i="11"/>
  <c r="BI457" i="11"/>
  <c r="BH457" i="11"/>
  <c r="BG457" i="11"/>
  <c r="BF457" i="11"/>
  <c r="BE457" i="11"/>
  <c r="BD457" i="11"/>
  <c r="BC457" i="11"/>
  <c r="BB457" i="11"/>
  <c r="BA457" i="11"/>
  <c r="AZ457" i="11"/>
  <c r="AY457" i="11"/>
  <c r="AX457" i="11"/>
  <c r="AW457" i="11"/>
  <c r="AV457" i="11"/>
  <c r="AU457" i="11"/>
  <c r="AT457" i="11"/>
  <c r="AS457" i="11"/>
  <c r="AR457" i="11"/>
  <c r="AQ457" i="11"/>
  <c r="AP457" i="11"/>
  <c r="AO457" i="11"/>
  <c r="AN457" i="11"/>
  <c r="AM457" i="11"/>
  <c r="AL457" i="11"/>
  <c r="AI457" i="11"/>
  <c r="AG457" i="11"/>
  <c r="AE457" i="11"/>
  <c r="AC457" i="11"/>
  <c r="AB457" i="11"/>
  <c r="AA457" i="11"/>
  <c r="Z457" i="11"/>
  <c r="Y457" i="11"/>
  <c r="A457" i="11"/>
  <c r="CG456" i="11"/>
  <c r="CF456" i="11"/>
  <c r="CE456" i="11"/>
  <c r="CD456" i="11"/>
  <c r="CC456" i="11"/>
  <c r="CB456" i="11"/>
  <c r="CA456" i="11"/>
  <c r="BZ456" i="11"/>
  <c r="BY456" i="11"/>
  <c r="BX456" i="11"/>
  <c r="BW456" i="11"/>
  <c r="BV456" i="11"/>
  <c r="BU456" i="11"/>
  <c r="BT456" i="11"/>
  <c r="BS456" i="11"/>
  <c r="BR456" i="11"/>
  <c r="BQ456" i="11"/>
  <c r="BP456" i="11"/>
  <c r="BO456" i="11"/>
  <c r="BN456" i="11"/>
  <c r="BM456" i="11"/>
  <c r="BL456" i="11"/>
  <c r="BK456" i="11"/>
  <c r="BJ456" i="11"/>
  <c r="BI456" i="11"/>
  <c r="BH456" i="11"/>
  <c r="BG456" i="11"/>
  <c r="BF456" i="11"/>
  <c r="BE456" i="11"/>
  <c r="BD456" i="11"/>
  <c r="BC456" i="11"/>
  <c r="BB456" i="11"/>
  <c r="BA456" i="11"/>
  <c r="AZ456" i="11"/>
  <c r="AY456" i="11"/>
  <c r="AX456" i="11"/>
  <c r="AW456" i="11"/>
  <c r="AV456" i="11"/>
  <c r="AU456" i="11"/>
  <c r="AT456" i="11"/>
  <c r="AS456" i="11"/>
  <c r="AR456" i="11"/>
  <c r="AQ456" i="11"/>
  <c r="AP456" i="11"/>
  <c r="AO456" i="11"/>
  <c r="AN456" i="11"/>
  <c r="AM456" i="11"/>
  <c r="AL456" i="11"/>
  <c r="AI456" i="11"/>
  <c r="AG456" i="11"/>
  <c r="AE456" i="11"/>
  <c r="AC456" i="11"/>
  <c r="AB456" i="11"/>
  <c r="AA456" i="11"/>
  <c r="Z456" i="11"/>
  <c r="Y456" i="11"/>
  <c r="A456" i="11"/>
  <c r="CG455" i="11"/>
  <c r="CF455" i="11"/>
  <c r="CE455" i="11"/>
  <c r="CD455" i="11"/>
  <c r="CC455" i="11"/>
  <c r="CB455" i="11"/>
  <c r="CA455" i="11"/>
  <c r="BZ455" i="11"/>
  <c r="BY455" i="11"/>
  <c r="BX455" i="11"/>
  <c r="BW455" i="11"/>
  <c r="BV455" i="11"/>
  <c r="BU455" i="11"/>
  <c r="BT455" i="11"/>
  <c r="BS455" i="11"/>
  <c r="BR455" i="11"/>
  <c r="BQ455" i="11"/>
  <c r="BP455" i="11"/>
  <c r="BO455" i="11"/>
  <c r="BN455" i="11"/>
  <c r="BM455" i="11"/>
  <c r="BL455" i="11"/>
  <c r="BK455" i="11"/>
  <c r="BJ455" i="11"/>
  <c r="BI455" i="11"/>
  <c r="BH455" i="11"/>
  <c r="BG455" i="11"/>
  <c r="BF455" i="11"/>
  <c r="BE455" i="11"/>
  <c r="BD455" i="11"/>
  <c r="BC455" i="11"/>
  <c r="BB455" i="11"/>
  <c r="BA455" i="11"/>
  <c r="AZ455" i="11"/>
  <c r="AY455" i="11"/>
  <c r="AX455" i="11"/>
  <c r="AW455" i="11"/>
  <c r="AV455" i="11"/>
  <c r="AU455" i="11"/>
  <c r="AT455" i="11"/>
  <c r="AS455" i="11"/>
  <c r="AR455" i="11"/>
  <c r="AQ455" i="11"/>
  <c r="AP455" i="11"/>
  <c r="AO455" i="11"/>
  <c r="AN455" i="11"/>
  <c r="AM455" i="11"/>
  <c r="AL455" i="11"/>
  <c r="AI455" i="11"/>
  <c r="AG455" i="11"/>
  <c r="AE455" i="11"/>
  <c r="AC455" i="11"/>
  <c r="AB455" i="11"/>
  <c r="AA455" i="11"/>
  <c r="Z455" i="11"/>
  <c r="Y455" i="11"/>
  <c r="A455" i="11"/>
  <c r="CG454" i="11"/>
  <c r="CF454" i="11"/>
  <c r="CE454" i="11"/>
  <c r="CD454" i="11"/>
  <c r="CC454" i="11"/>
  <c r="CB454" i="11"/>
  <c r="CA454" i="11"/>
  <c r="BZ454" i="11"/>
  <c r="BY454" i="11"/>
  <c r="BX454" i="11"/>
  <c r="BW454" i="11"/>
  <c r="BV454" i="11"/>
  <c r="BU454" i="11"/>
  <c r="BT454" i="11"/>
  <c r="BS454" i="11"/>
  <c r="BR454" i="11"/>
  <c r="BQ454" i="11"/>
  <c r="BP454" i="11"/>
  <c r="BO454" i="11"/>
  <c r="BN454" i="11"/>
  <c r="BM454" i="11"/>
  <c r="BL454" i="11"/>
  <c r="BK454" i="11"/>
  <c r="BJ454" i="11"/>
  <c r="BI454" i="11"/>
  <c r="BH454" i="11"/>
  <c r="BG454" i="11"/>
  <c r="BF454" i="11"/>
  <c r="BE454" i="11"/>
  <c r="BD454" i="11"/>
  <c r="BC454" i="11"/>
  <c r="BB454" i="11"/>
  <c r="BA454" i="11"/>
  <c r="AZ454" i="11"/>
  <c r="AY454" i="11"/>
  <c r="AX454" i="11"/>
  <c r="AW454" i="11"/>
  <c r="AV454" i="11"/>
  <c r="AU454" i="11"/>
  <c r="AT454" i="11"/>
  <c r="AS454" i="11"/>
  <c r="AR454" i="11"/>
  <c r="AQ454" i="11"/>
  <c r="AP454" i="11"/>
  <c r="AO454" i="11"/>
  <c r="AN454" i="11"/>
  <c r="AM454" i="11"/>
  <c r="AL454" i="11"/>
  <c r="AI454" i="11"/>
  <c r="AG454" i="11"/>
  <c r="AE454" i="11"/>
  <c r="AC454" i="11"/>
  <c r="AB454" i="11"/>
  <c r="AA454" i="11"/>
  <c r="Z454" i="11"/>
  <c r="Y454" i="11"/>
  <c r="A454" i="11"/>
  <c r="CG453" i="11"/>
  <c r="CF453" i="11"/>
  <c r="CE453" i="11"/>
  <c r="CD453" i="11"/>
  <c r="CC453" i="11"/>
  <c r="CB453" i="11"/>
  <c r="CA453" i="11"/>
  <c r="BZ453" i="11"/>
  <c r="BY453" i="11"/>
  <c r="BX453" i="11"/>
  <c r="BW453" i="11"/>
  <c r="BV453" i="11"/>
  <c r="BU453" i="11"/>
  <c r="BT453" i="11"/>
  <c r="BS453" i="11"/>
  <c r="BR453" i="11"/>
  <c r="BQ453" i="11"/>
  <c r="BP453" i="11"/>
  <c r="BO453" i="11"/>
  <c r="BN453" i="11"/>
  <c r="BM453" i="11"/>
  <c r="BL453" i="11"/>
  <c r="BK453" i="11"/>
  <c r="BJ453" i="11"/>
  <c r="BI453" i="11"/>
  <c r="BH453" i="11"/>
  <c r="BG453" i="11"/>
  <c r="BF453" i="11"/>
  <c r="BE453" i="11"/>
  <c r="BD453" i="11"/>
  <c r="BC453" i="11"/>
  <c r="BB453" i="11"/>
  <c r="BA453" i="11"/>
  <c r="AZ453" i="11"/>
  <c r="AY453" i="11"/>
  <c r="AX453" i="11"/>
  <c r="AW453" i="11"/>
  <c r="AV453" i="11"/>
  <c r="AU453" i="11"/>
  <c r="AT453" i="11"/>
  <c r="AS453" i="11"/>
  <c r="AR453" i="11"/>
  <c r="AQ453" i="11"/>
  <c r="AP453" i="11"/>
  <c r="AO453" i="11"/>
  <c r="AN453" i="11"/>
  <c r="AM453" i="11"/>
  <c r="AL453" i="11"/>
  <c r="AI453" i="11"/>
  <c r="AG453" i="11"/>
  <c r="AE453" i="11"/>
  <c r="AC453" i="11"/>
  <c r="AB453" i="11"/>
  <c r="AA453" i="11"/>
  <c r="Z453" i="11"/>
  <c r="Y453" i="11"/>
  <c r="A453" i="11"/>
  <c r="CG452" i="11"/>
  <c r="CF452" i="11"/>
  <c r="CE452" i="11"/>
  <c r="CD452" i="11"/>
  <c r="CC452" i="11"/>
  <c r="CB452" i="11"/>
  <c r="CA452" i="11"/>
  <c r="BZ452" i="11"/>
  <c r="BY452" i="11"/>
  <c r="BX452" i="11"/>
  <c r="BW452" i="11"/>
  <c r="BV452" i="11"/>
  <c r="BU452" i="11"/>
  <c r="BT452" i="11"/>
  <c r="BS452" i="11"/>
  <c r="BR452" i="11"/>
  <c r="BQ452" i="11"/>
  <c r="BP452" i="11"/>
  <c r="BO452" i="11"/>
  <c r="BN452" i="11"/>
  <c r="BM452" i="11"/>
  <c r="BL452" i="11"/>
  <c r="BK452" i="11"/>
  <c r="BJ452" i="11"/>
  <c r="BI452" i="11"/>
  <c r="BH452" i="11"/>
  <c r="BG452" i="11"/>
  <c r="BF452" i="11"/>
  <c r="BE452" i="11"/>
  <c r="BD452" i="11"/>
  <c r="BC452" i="11"/>
  <c r="BB452" i="11"/>
  <c r="BA452" i="11"/>
  <c r="AZ452" i="11"/>
  <c r="AY452" i="11"/>
  <c r="AX452" i="11"/>
  <c r="AW452" i="11"/>
  <c r="AV452" i="11"/>
  <c r="AU452" i="11"/>
  <c r="AT452" i="11"/>
  <c r="AS452" i="11"/>
  <c r="AR452" i="11"/>
  <c r="AQ452" i="11"/>
  <c r="AP452" i="11"/>
  <c r="AO452" i="11"/>
  <c r="AN452" i="11"/>
  <c r="AM452" i="11"/>
  <c r="AL452" i="11"/>
  <c r="AI452" i="11"/>
  <c r="AG452" i="11"/>
  <c r="AE452" i="11"/>
  <c r="AC452" i="11"/>
  <c r="AB452" i="11"/>
  <c r="AA452" i="11"/>
  <c r="Z452" i="11"/>
  <c r="Y452" i="11"/>
  <c r="A452" i="11"/>
  <c r="CG451" i="11"/>
  <c r="CF451" i="11"/>
  <c r="CE451" i="11"/>
  <c r="CD451" i="11"/>
  <c r="CC451" i="11"/>
  <c r="CB451" i="11"/>
  <c r="CA451" i="11"/>
  <c r="BZ451" i="11"/>
  <c r="BY451" i="11"/>
  <c r="BX451" i="11"/>
  <c r="BW451" i="11"/>
  <c r="BV451" i="11"/>
  <c r="BU451" i="11"/>
  <c r="BT451" i="11"/>
  <c r="BS451" i="11"/>
  <c r="BR451" i="11"/>
  <c r="BQ451" i="11"/>
  <c r="BP451" i="11"/>
  <c r="BO451" i="11"/>
  <c r="BN451" i="11"/>
  <c r="BM451" i="11"/>
  <c r="BL451" i="11"/>
  <c r="BK451" i="11"/>
  <c r="BJ451" i="11"/>
  <c r="BI451" i="11"/>
  <c r="BH451" i="11"/>
  <c r="BG451" i="11"/>
  <c r="BF451" i="11"/>
  <c r="BE451" i="11"/>
  <c r="BD451" i="11"/>
  <c r="BC451" i="11"/>
  <c r="BB451" i="11"/>
  <c r="BA451" i="11"/>
  <c r="AZ451" i="11"/>
  <c r="AY451" i="11"/>
  <c r="AX451" i="11"/>
  <c r="AW451" i="11"/>
  <c r="AV451" i="11"/>
  <c r="AU451" i="11"/>
  <c r="AT451" i="11"/>
  <c r="AS451" i="11"/>
  <c r="AR451" i="11"/>
  <c r="AQ451" i="11"/>
  <c r="AP451" i="11"/>
  <c r="AO451" i="11"/>
  <c r="AN451" i="11"/>
  <c r="AM451" i="11"/>
  <c r="AL451" i="11"/>
  <c r="AI451" i="11"/>
  <c r="AG451" i="11"/>
  <c r="AE451" i="11"/>
  <c r="AC451" i="11"/>
  <c r="AB451" i="11"/>
  <c r="AA451" i="11"/>
  <c r="Z451" i="11"/>
  <c r="Y451" i="11"/>
  <c r="X451" i="11"/>
  <c r="W451" i="11"/>
  <c r="V451" i="11"/>
  <c r="U451" i="11"/>
  <c r="T451" i="11"/>
  <c r="S451" i="11"/>
  <c r="R451" i="11"/>
  <c r="Q451" i="11"/>
  <c r="P451" i="11"/>
  <c r="O451" i="11"/>
  <c r="N451" i="11"/>
  <c r="M451" i="11"/>
  <c r="L451" i="11"/>
  <c r="K451" i="11"/>
  <c r="J451" i="11"/>
  <c r="I451" i="11"/>
  <c r="H451" i="11"/>
  <c r="G451" i="11"/>
  <c r="F451" i="11"/>
  <c r="E451" i="11"/>
  <c r="D451" i="11"/>
  <c r="C451" i="11"/>
  <c r="B451" i="11"/>
  <c r="CG450" i="11"/>
  <c r="CF450" i="11"/>
  <c r="CE450" i="11"/>
  <c r="CD450" i="11"/>
  <c r="CC450" i="11"/>
  <c r="CB450" i="11"/>
  <c r="CA450" i="11"/>
  <c r="BZ450" i="11"/>
  <c r="BY450" i="11"/>
  <c r="BX450" i="11"/>
  <c r="BW450" i="11"/>
  <c r="BV450" i="11"/>
  <c r="BU450" i="11"/>
  <c r="BT450" i="11"/>
  <c r="BS450" i="11"/>
  <c r="BR450" i="11"/>
  <c r="BQ450" i="11"/>
  <c r="BP450" i="11"/>
  <c r="BO450" i="11"/>
  <c r="BN450" i="11"/>
  <c r="BM450" i="11"/>
  <c r="BL450" i="11"/>
  <c r="BK450" i="11"/>
  <c r="BJ450" i="11"/>
  <c r="BI450" i="11"/>
  <c r="BH450" i="11"/>
  <c r="BG450" i="11"/>
  <c r="BF450" i="11"/>
  <c r="BE450" i="11"/>
  <c r="BD450" i="11"/>
  <c r="BC450" i="11"/>
  <c r="BB450" i="11"/>
  <c r="BA450" i="11"/>
  <c r="AZ450" i="11"/>
  <c r="AY450" i="11"/>
  <c r="AX450" i="11"/>
  <c r="AW450" i="11"/>
  <c r="AV450" i="11"/>
  <c r="AU450" i="11"/>
  <c r="AT450" i="11"/>
  <c r="AS450" i="11"/>
  <c r="AR450" i="11"/>
  <c r="AQ450" i="11"/>
  <c r="AP450" i="11"/>
  <c r="AO450" i="11"/>
  <c r="AN450" i="11"/>
  <c r="AM450" i="11"/>
  <c r="AL450" i="11"/>
  <c r="AK450" i="11"/>
  <c r="AJ450" i="11"/>
  <c r="AI450" i="11"/>
  <c r="AH450" i="11"/>
  <c r="AG450" i="11"/>
  <c r="AF450" i="11"/>
  <c r="AE450" i="11"/>
  <c r="AD450" i="11"/>
  <c r="AC450" i="11"/>
  <c r="AB450" i="11"/>
  <c r="AA450" i="11"/>
  <c r="Z450" i="11"/>
  <c r="Y450" i="11"/>
  <c r="V450" i="11"/>
  <c r="U450" i="11"/>
  <c r="T450" i="11"/>
  <c r="S450" i="11"/>
  <c r="R450" i="11"/>
  <c r="Q450" i="11"/>
  <c r="P450" i="11"/>
  <c r="O450" i="11"/>
  <c r="N450" i="11"/>
  <c r="M450" i="11"/>
  <c r="L450" i="11"/>
  <c r="K450" i="11"/>
  <c r="J450" i="11"/>
  <c r="I450" i="11"/>
  <c r="H450" i="11"/>
  <c r="A450" i="11"/>
  <c r="CG449" i="11"/>
  <c r="CF449" i="11"/>
  <c r="CE449" i="11"/>
  <c r="CD449" i="11"/>
  <c r="CC449" i="11"/>
  <c r="CB449" i="11"/>
  <c r="CA449" i="11"/>
  <c r="BZ449" i="11"/>
  <c r="BY449" i="11"/>
  <c r="BX449" i="11"/>
  <c r="BW449" i="11"/>
  <c r="BV449" i="11"/>
  <c r="BU449" i="11"/>
  <c r="BT449" i="11"/>
  <c r="BS449" i="11"/>
  <c r="BR449" i="11"/>
  <c r="BQ449" i="11"/>
  <c r="BP449" i="11"/>
  <c r="BO449" i="11"/>
  <c r="BN449" i="11"/>
  <c r="BM449" i="11"/>
  <c r="BL449" i="11"/>
  <c r="BK449" i="11"/>
  <c r="BJ449" i="11"/>
  <c r="BI449" i="11"/>
  <c r="BH449" i="11"/>
  <c r="BG449" i="11"/>
  <c r="BF449" i="11"/>
  <c r="BE449" i="11"/>
  <c r="BD449" i="11"/>
  <c r="BC449" i="11"/>
  <c r="BB449" i="11"/>
  <c r="BA449" i="11"/>
  <c r="AZ449" i="11"/>
  <c r="AY449" i="11"/>
  <c r="AX449" i="11"/>
  <c r="AW449" i="11"/>
  <c r="AV449" i="11"/>
  <c r="AU449" i="11"/>
  <c r="AT449" i="11"/>
  <c r="AS449" i="11"/>
  <c r="AR449" i="11"/>
  <c r="AQ449" i="11"/>
  <c r="AP449" i="11"/>
  <c r="AO449" i="11"/>
  <c r="AN449" i="11"/>
  <c r="AM449" i="11"/>
  <c r="AL449" i="11"/>
  <c r="AK449" i="11"/>
  <c r="AJ449" i="11"/>
  <c r="AI449" i="11"/>
  <c r="AH449" i="11"/>
  <c r="AG449" i="11"/>
  <c r="AF449" i="11"/>
  <c r="AE449" i="11"/>
  <c r="AD449" i="11"/>
  <c r="AC449" i="11"/>
  <c r="AB449" i="11"/>
  <c r="AA449" i="11"/>
  <c r="Z449" i="11"/>
  <c r="Y449" i="11"/>
  <c r="X449" i="11"/>
  <c r="W449" i="11"/>
  <c r="V449" i="11"/>
  <c r="U449" i="11"/>
  <c r="P449" i="11"/>
  <c r="O449" i="11"/>
  <c r="N449" i="11"/>
  <c r="H449" i="11"/>
  <c r="G449" i="11"/>
  <c r="F449" i="11"/>
  <c r="E449" i="11"/>
  <c r="D449" i="11"/>
  <c r="C449" i="11"/>
  <c r="B449" i="11"/>
  <c r="A449" i="11"/>
  <c r="CG448" i="11"/>
  <c r="CF448" i="11"/>
  <c r="CE448" i="11"/>
  <c r="CD448" i="11"/>
  <c r="CC448" i="11"/>
  <c r="CB448" i="11"/>
  <c r="CA448" i="11"/>
  <c r="BZ448" i="11"/>
  <c r="BY448" i="11"/>
  <c r="BX448" i="11"/>
  <c r="BW448" i="11"/>
  <c r="BV448" i="11"/>
  <c r="BU448" i="11"/>
  <c r="BT448" i="11"/>
  <c r="BS448" i="11"/>
  <c r="BR448" i="11"/>
  <c r="BQ448" i="11"/>
  <c r="BP448" i="11"/>
  <c r="BO448" i="11"/>
  <c r="BN448" i="11"/>
  <c r="BM448" i="11"/>
  <c r="BL448" i="11"/>
  <c r="BK448" i="11"/>
  <c r="BJ448" i="11"/>
  <c r="BI448" i="11"/>
  <c r="BH448" i="11"/>
  <c r="BG448" i="11"/>
  <c r="BF448" i="11"/>
  <c r="BE448" i="11"/>
  <c r="BD448" i="11"/>
  <c r="BC448" i="11"/>
  <c r="BB448" i="11"/>
  <c r="BA448" i="11"/>
  <c r="AZ448" i="11"/>
  <c r="AY448" i="11"/>
  <c r="AX448" i="11"/>
  <c r="AW448" i="11"/>
  <c r="AV448" i="11"/>
  <c r="AU448" i="11"/>
  <c r="AT448" i="11"/>
  <c r="AS448" i="11"/>
  <c r="AR448" i="11"/>
  <c r="AQ448" i="11"/>
  <c r="AP448" i="11"/>
  <c r="AO448" i="11"/>
  <c r="AN448" i="11"/>
  <c r="AM448" i="11"/>
  <c r="AL448" i="11"/>
  <c r="AK448" i="11"/>
  <c r="AJ448" i="11"/>
  <c r="AI448" i="11"/>
  <c r="AH448" i="11"/>
  <c r="AG448" i="11"/>
  <c r="AF448" i="11"/>
  <c r="AE448" i="11"/>
  <c r="AD448" i="11"/>
  <c r="AC448" i="11"/>
  <c r="AB448" i="11"/>
  <c r="AA448" i="11"/>
  <c r="Z448" i="11"/>
  <c r="Y448" i="11"/>
  <c r="X448" i="11"/>
  <c r="W448" i="11"/>
  <c r="V448" i="11"/>
  <c r="U448" i="11"/>
  <c r="T448" i="11"/>
  <c r="S448" i="11"/>
  <c r="R448" i="11"/>
  <c r="Q448" i="11"/>
  <c r="P448" i="11"/>
  <c r="O448" i="11"/>
  <c r="N448" i="11"/>
  <c r="M448" i="11"/>
  <c r="L448" i="11"/>
  <c r="K448" i="11"/>
  <c r="J448" i="11"/>
  <c r="I448" i="11"/>
  <c r="H448" i="11"/>
  <c r="G448" i="11"/>
  <c r="F448" i="11"/>
  <c r="E448" i="11"/>
  <c r="D448" i="11"/>
  <c r="C448" i="11"/>
  <c r="B448" i="11"/>
  <c r="A448" i="11"/>
  <c r="CG447" i="11"/>
  <c r="CF447" i="11"/>
  <c r="CE447" i="11"/>
  <c r="CD447" i="11"/>
  <c r="CC447" i="11"/>
  <c r="CB447" i="11"/>
  <c r="CA447" i="11"/>
  <c r="BZ447" i="11"/>
  <c r="BY447" i="11"/>
  <c r="BX447" i="11"/>
  <c r="BW447" i="11"/>
  <c r="BV447" i="11"/>
  <c r="BU447" i="11"/>
  <c r="BT447" i="11"/>
  <c r="BS447" i="11"/>
  <c r="BR447" i="11"/>
  <c r="BQ447" i="11"/>
  <c r="BP447" i="11"/>
  <c r="BO447" i="11"/>
  <c r="BN447" i="11"/>
  <c r="BM447" i="11"/>
  <c r="BL447" i="11"/>
  <c r="BK447" i="11"/>
  <c r="BJ447" i="11"/>
  <c r="BI447" i="11"/>
  <c r="BH447" i="11"/>
  <c r="BG447" i="11"/>
  <c r="BF447" i="11"/>
  <c r="BE447" i="11"/>
  <c r="BD447" i="11"/>
  <c r="BC447" i="11"/>
  <c r="BB447" i="11"/>
  <c r="BA447" i="11"/>
  <c r="AZ447" i="11"/>
  <c r="AY447" i="11"/>
  <c r="AX447" i="11"/>
  <c r="AW447" i="11"/>
  <c r="AV447" i="11"/>
  <c r="AU447" i="11"/>
  <c r="AT447" i="11"/>
  <c r="AS447" i="11"/>
  <c r="AR447" i="11"/>
  <c r="AQ447" i="11"/>
  <c r="AP447" i="11"/>
  <c r="AO447" i="11"/>
  <c r="AN447" i="11"/>
  <c r="AM447" i="11"/>
  <c r="AL447" i="11"/>
  <c r="AK447" i="11"/>
  <c r="AJ447" i="11"/>
  <c r="AI447" i="11"/>
  <c r="AH447" i="11"/>
  <c r="AG447" i="11"/>
  <c r="AF447" i="11"/>
  <c r="AE447" i="11"/>
  <c r="AD447" i="11"/>
  <c r="AC447" i="11"/>
  <c r="AB447" i="11"/>
  <c r="AA447" i="11"/>
  <c r="Z447" i="11"/>
  <c r="Y447" i="11"/>
  <c r="X447" i="11"/>
  <c r="V447" i="11"/>
  <c r="U447" i="11"/>
  <c r="T447" i="11"/>
  <c r="S447" i="11"/>
  <c r="R447" i="11"/>
  <c r="Q447" i="11"/>
  <c r="P447" i="11"/>
  <c r="O447" i="11"/>
  <c r="N447" i="11"/>
  <c r="J447" i="11"/>
  <c r="I447" i="11"/>
  <c r="H447" i="11"/>
  <c r="G447" i="11"/>
  <c r="F447" i="11"/>
  <c r="E447" i="11"/>
  <c r="D447" i="11"/>
  <c r="C447" i="11"/>
  <c r="B447" i="11"/>
  <c r="A447" i="11"/>
  <c r="CG446" i="11"/>
  <c r="CF446" i="11"/>
  <c r="CE446" i="11"/>
  <c r="CD446" i="11"/>
  <c r="CC446" i="11"/>
  <c r="CB446" i="11"/>
  <c r="CA446" i="11"/>
  <c r="BZ446" i="11"/>
  <c r="BY446" i="11"/>
  <c r="BX446" i="11"/>
  <c r="BW446" i="11"/>
  <c r="BV446" i="11"/>
  <c r="BU446" i="11"/>
  <c r="BT446" i="11"/>
  <c r="BS446" i="11"/>
  <c r="BR446" i="11"/>
  <c r="BQ446" i="11"/>
  <c r="BP446" i="11"/>
  <c r="BO446" i="11"/>
  <c r="BN446" i="11"/>
  <c r="BM446" i="11"/>
  <c r="BL446" i="11"/>
  <c r="BK446" i="11"/>
  <c r="BJ446" i="11"/>
  <c r="BI446" i="11"/>
  <c r="BH446" i="11"/>
  <c r="BG446" i="11"/>
  <c r="BF446" i="11"/>
  <c r="BE446" i="11"/>
  <c r="BD446" i="11"/>
  <c r="BC446" i="11"/>
  <c r="BB446" i="11"/>
  <c r="BA446" i="11"/>
  <c r="AZ446" i="11"/>
  <c r="AY446" i="11"/>
  <c r="AX446" i="11"/>
  <c r="AW446" i="11"/>
  <c r="AV446" i="11"/>
  <c r="AU446" i="11"/>
  <c r="AT446" i="11"/>
  <c r="AS446" i="11"/>
  <c r="AR446" i="11"/>
  <c r="AQ446" i="11"/>
  <c r="AP446" i="11"/>
  <c r="AO446" i="11"/>
  <c r="AN446" i="11"/>
  <c r="AM446" i="11"/>
  <c r="AL446" i="11"/>
  <c r="AI446" i="11"/>
  <c r="AG446" i="11"/>
  <c r="AE446" i="11"/>
  <c r="AC446" i="11"/>
  <c r="AB446" i="11"/>
  <c r="AA446" i="11"/>
  <c r="Z446" i="11"/>
  <c r="Y446" i="11"/>
  <c r="A446" i="11"/>
  <c r="CG445" i="11"/>
  <c r="CF445" i="11"/>
  <c r="CE445" i="11"/>
  <c r="CD445" i="11"/>
  <c r="CC445" i="11"/>
  <c r="CB445" i="11"/>
  <c r="CA445" i="11"/>
  <c r="BZ445" i="11"/>
  <c r="BY445" i="11"/>
  <c r="BX445" i="11"/>
  <c r="BW445" i="11"/>
  <c r="BV445" i="11"/>
  <c r="BU445" i="11"/>
  <c r="BT445" i="11"/>
  <c r="BS445" i="11"/>
  <c r="BR445" i="11"/>
  <c r="BQ445" i="11"/>
  <c r="BP445" i="11"/>
  <c r="BO445" i="11"/>
  <c r="BN445" i="11"/>
  <c r="BM445" i="11"/>
  <c r="BL445" i="11"/>
  <c r="BK445" i="11"/>
  <c r="BJ445" i="11"/>
  <c r="BI445" i="11"/>
  <c r="BH445" i="11"/>
  <c r="BG445" i="11"/>
  <c r="BF445" i="11"/>
  <c r="BE445" i="11"/>
  <c r="BD445" i="11"/>
  <c r="BC445" i="11"/>
  <c r="BB445" i="11"/>
  <c r="BA445" i="11"/>
  <c r="AZ445" i="11"/>
  <c r="AY445" i="11"/>
  <c r="AX445" i="11"/>
  <c r="AW445" i="11"/>
  <c r="AV445" i="11"/>
  <c r="AU445" i="11"/>
  <c r="AT445" i="11"/>
  <c r="AS445" i="11"/>
  <c r="AR445" i="11"/>
  <c r="AQ445" i="11"/>
  <c r="AP445" i="11"/>
  <c r="AO445" i="11"/>
  <c r="AN445" i="11"/>
  <c r="AM445" i="11"/>
  <c r="AL445" i="11"/>
  <c r="AI445" i="11"/>
  <c r="AG445" i="11"/>
  <c r="AE445" i="11"/>
  <c r="AC445" i="11"/>
  <c r="AB445" i="11"/>
  <c r="AA445" i="11"/>
  <c r="Z445" i="11"/>
  <c r="Y445" i="11"/>
  <c r="A445" i="11"/>
  <c r="CG444" i="11"/>
  <c r="CF444" i="11"/>
  <c r="CE444" i="11"/>
  <c r="CD444" i="11"/>
  <c r="CC444" i="11"/>
  <c r="CB444" i="11"/>
  <c r="CA444" i="11"/>
  <c r="BZ444" i="11"/>
  <c r="BY444" i="11"/>
  <c r="BX444" i="11"/>
  <c r="BW444" i="11"/>
  <c r="BV444" i="11"/>
  <c r="BU444" i="11"/>
  <c r="BT444" i="11"/>
  <c r="BS444" i="11"/>
  <c r="BR444" i="11"/>
  <c r="BQ444" i="11"/>
  <c r="BP444" i="11"/>
  <c r="BO444" i="11"/>
  <c r="BN444" i="11"/>
  <c r="BM444" i="11"/>
  <c r="BL444" i="11"/>
  <c r="BK444" i="11"/>
  <c r="BJ444" i="11"/>
  <c r="BI444" i="11"/>
  <c r="BH444" i="11"/>
  <c r="BG444" i="11"/>
  <c r="BF444" i="11"/>
  <c r="BE444" i="11"/>
  <c r="BD444" i="11"/>
  <c r="BC444" i="11"/>
  <c r="BB444" i="11"/>
  <c r="BA444" i="11"/>
  <c r="AZ444" i="11"/>
  <c r="AY444" i="11"/>
  <c r="AX444" i="11"/>
  <c r="AW444" i="11"/>
  <c r="AV444" i="11"/>
  <c r="AU444" i="11"/>
  <c r="AT444" i="11"/>
  <c r="AS444" i="11"/>
  <c r="AR444" i="11"/>
  <c r="AQ444" i="11"/>
  <c r="AP444" i="11"/>
  <c r="AO444" i="11"/>
  <c r="AN444" i="11"/>
  <c r="AM444" i="11"/>
  <c r="AL444" i="11"/>
  <c r="AI444" i="11"/>
  <c r="AG444" i="11"/>
  <c r="AE444" i="11"/>
  <c r="AC444" i="11"/>
  <c r="AB444" i="11"/>
  <c r="AA444" i="11"/>
  <c r="Z444" i="11"/>
  <c r="Y444" i="11"/>
  <c r="A444" i="11"/>
  <c r="CG443" i="11"/>
  <c r="CF443" i="11"/>
  <c r="CE443" i="11"/>
  <c r="CD443" i="11"/>
  <c r="CC443" i="11"/>
  <c r="CB443" i="11"/>
  <c r="CA443" i="11"/>
  <c r="BZ443" i="11"/>
  <c r="BY443" i="11"/>
  <c r="BX443" i="11"/>
  <c r="BW443" i="11"/>
  <c r="BV443" i="11"/>
  <c r="BU443" i="11"/>
  <c r="BT443" i="11"/>
  <c r="BS443" i="11"/>
  <c r="BR443" i="11"/>
  <c r="BQ443" i="11"/>
  <c r="BP443" i="11"/>
  <c r="BO443" i="11"/>
  <c r="BN443" i="11"/>
  <c r="BM443" i="11"/>
  <c r="BL443" i="11"/>
  <c r="BK443" i="11"/>
  <c r="BJ443" i="11"/>
  <c r="BI443" i="11"/>
  <c r="BH443" i="11"/>
  <c r="BG443" i="11"/>
  <c r="BF443" i="11"/>
  <c r="BE443" i="11"/>
  <c r="BD443" i="11"/>
  <c r="BC443" i="11"/>
  <c r="BB443" i="11"/>
  <c r="BA443" i="11"/>
  <c r="AZ443" i="11"/>
  <c r="AY443" i="11"/>
  <c r="AX443" i="11"/>
  <c r="AW443" i="11"/>
  <c r="AV443" i="11"/>
  <c r="AU443" i="11"/>
  <c r="AT443" i="11"/>
  <c r="AS443" i="11"/>
  <c r="AR443" i="11"/>
  <c r="AQ443" i="11"/>
  <c r="AP443" i="11"/>
  <c r="AO443" i="11"/>
  <c r="AN443" i="11"/>
  <c r="AM443" i="11"/>
  <c r="AL443" i="11"/>
  <c r="AI443" i="11"/>
  <c r="AG443" i="11"/>
  <c r="AE443" i="11"/>
  <c r="AC443" i="11"/>
  <c r="AB443" i="11"/>
  <c r="AA443" i="11"/>
  <c r="Z443" i="11"/>
  <c r="Y443" i="11"/>
  <c r="A443" i="11"/>
  <c r="CG442" i="11"/>
  <c r="CF442" i="11"/>
  <c r="CE442" i="11"/>
  <c r="CD442" i="11"/>
  <c r="CC442" i="11"/>
  <c r="CB442" i="11"/>
  <c r="CA442" i="11"/>
  <c r="BZ442" i="11"/>
  <c r="BY442" i="11"/>
  <c r="BX442" i="11"/>
  <c r="BW442" i="11"/>
  <c r="BV442" i="11"/>
  <c r="BU442" i="11"/>
  <c r="BT442" i="11"/>
  <c r="BS442" i="11"/>
  <c r="BR442" i="11"/>
  <c r="BQ442" i="11"/>
  <c r="BP442" i="11"/>
  <c r="BO442" i="11"/>
  <c r="BN442" i="11"/>
  <c r="BM442" i="11"/>
  <c r="BL442" i="11"/>
  <c r="BK442" i="11"/>
  <c r="BJ442" i="11"/>
  <c r="BI442" i="11"/>
  <c r="BH442" i="11"/>
  <c r="BG442" i="11"/>
  <c r="BF442" i="11"/>
  <c r="BE442" i="11"/>
  <c r="BD442" i="11"/>
  <c r="BC442" i="11"/>
  <c r="BB442" i="11"/>
  <c r="BA442" i="11"/>
  <c r="AZ442" i="11"/>
  <c r="AY442" i="11"/>
  <c r="AX442" i="11"/>
  <c r="AW442" i="11"/>
  <c r="AV442" i="11"/>
  <c r="AU442" i="11"/>
  <c r="AT442" i="11"/>
  <c r="AS442" i="11"/>
  <c r="AR442" i="11"/>
  <c r="AQ442" i="11"/>
  <c r="AP442" i="11"/>
  <c r="AO442" i="11"/>
  <c r="AN442" i="11"/>
  <c r="AM442" i="11"/>
  <c r="AL442" i="11"/>
  <c r="AI442" i="11"/>
  <c r="AG442" i="11"/>
  <c r="AE442" i="11"/>
  <c r="AC442" i="11"/>
  <c r="AB442" i="11"/>
  <c r="AA442" i="11"/>
  <c r="Z442" i="11"/>
  <c r="Y442" i="11"/>
  <c r="A442" i="11"/>
  <c r="CG441" i="11"/>
  <c r="CF441" i="11"/>
  <c r="CE441" i="11"/>
  <c r="CD441" i="11"/>
  <c r="CC441" i="11"/>
  <c r="CB441" i="11"/>
  <c r="CA441" i="11"/>
  <c r="BZ441" i="11"/>
  <c r="BY441" i="11"/>
  <c r="BX441" i="11"/>
  <c r="BW441" i="11"/>
  <c r="BV441" i="11"/>
  <c r="BU441" i="11"/>
  <c r="BT441" i="11"/>
  <c r="BS441" i="11"/>
  <c r="BR441" i="11"/>
  <c r="BQ441" i="11"/>
  <c r="BP441" i="11"/>
  <c r="BO441" i="11"/>
  <c r="BN441" i="11"/>
  <c r="BM441" i="11"/>
  <c r="BL441" i="11"/>
  <c r="BK441" i="11"/>
  <c r="BJ441" i="11"/>
  <c r="BI441" i="11"/>
  <c r="BH441" i="11"/>
  <c r="BG441" i="11"/>
  <c r="BF441" i="11"/>
  <c r="BE441" i="11"/>
  <c r="BD441" i="11"/>
  <c r="BC441" i="11"/>
  <c r="BB441" i="11"/>
  <c r="BA441" i="11"/>
  <c r="AZ441" i="11"/>
  <c r="AY441" i="11"/>
  <c r="AX441" i="11"/>
  <c r="AW441" i="11"/>
  <c r="AV441" i="11"/>
  <c r="AU441" i="11"/>
  <c r="AT441" i="11"/>
  <c r="AS441" i="11"/>
  <c r="AR441" i="11"/>
  <c r="AQ441" i="11"/>
  <c r="AP441" i="11"/>
  <c r="AO441" i="11"/>
  <c r="AN441" i="11"/>
  <c r="AM441" i="11"/>
  <c r="AL441" i="11"/>
  <c r="AI441" i="11"/>
  <c r="AG441" i="11"/>
  <c r="AE441" i="11"/>
  <c r="AC441" i="11"/>
  <c r="AB441" i="11"/>
  <c r="AA441" i="11"/>
  <c r="Z441" i="11"/>
  <c r="Y441" i="11"/>
  <c r="X441" i="11"/>
  <c r="W441" i="11"/>
  <c r="V441" i="11"/>
  <c r="U441" i="11"/>
  <c r="T441" i="11"/>
  <c r="S441" i="11"/>
  <c r="R441" i="11"/>
  <c r="Q441" i="11"/>
  <c r="P441" i="11"/>
  <c r="O441" i="11"/>
  <c r="N441" i="11"/>
  <c r="M441" i="11"/>
  <c r="L441" i="11"/>
  <c r="K441" i="11"/>
  <c r="J441" i="11"/>
  <c r="I441" i="11"/>
  <c r="H441" i="11"/>
  <c r="G441" i="11"/>
  <c r="F441" i="11"/>
  <c r="E441" i="11"/>
  <c r="D441" i="11"/>
  <c r="C441" i="11"/>
  <c r="CG440" i="11"/>
  <c r="CF440" i="11"/>
  <c r="CE440" i="11"/>
  <c r="CD440" i="11"/>
  <c r="CC440" i="11"/>
  <c r="CB440" i="11"/>
  <c r="CA440" i="11"/>
  <c r="BZ440" i="11"/>
  <c r="BY440" i="11"/>
  <c r="BX440" i="11"/>
  <c r="BW440" i="11"/>
  <c r="BV440" i="11"/>
  <c r="BU440" i="11"/>
  <c r="BT440" i="11"/>
  <c r="BS440" i="11"/>
  <c r="BR440" i="11"/>
  <c r="BQ440" i="11"/>
  <c r="BP440" i="11"/>
  <c r="BO440" i="11"/>
  <c r="BN440" i="11"/>
  <c r="BM440" i="11"/>
  <c r="BL440" i="11"/>
  <c r="BK440" i="11"/>
  <c r="BJ440" i="11"/>
  <c r="BI440" i="11"/>
  <c r="BH440" i="11"/>
  <c r="BG440" i="11"/>
  <c r="BF440" i="11"/>
  <c r="BE440" i="11"/>
  <c r="BD440" i="11"/>
  <c r="BC440" i="11"/>
  <c r="BB440" i="11"/>
  <c r="BA440" i="11"/>
  <c r="AZ440" i="11"/>
  <c r="AY440" i="11"/>
  <c r="AX440" i="11"/>
  <c r="AW440" i="11"/>
  <c r="AV440" i="11"/>
  <c r="AU440" i="11"/>
  <c r="AT440" i="11"/>
  <c r="AS440" i="11"/>
  <c r="AR440" i="11"/>
  <c r="AQ440" i="11"/>
  <c r="AP440" i="11"/>
  <c r="AO440" i="11"/>
  <c r="AN440" i="11"/>
  <c r="AM440" i="11"/>
  <c r="AL440" i="11"/>
  <c r="AI440" i="11"/>
  <c r="AG440" i="11"/>
  <c r="AE440" i="11"/>
  <c r="AC440" i="11"/>
  <c r="AB440" i="11"/>
  <c r="AA440" i="11"/>
  <c r="Z440" i="11"/>
  <c r="Y440" i="11"/>
  <c r="A440" i="11"/>
  <c r="CG439" i="11"/>
  <c r="CF439" i="11"/>
  <c r="CE439" i="11"/>
  <c r="CD439" i="11"/>
  <c r="CC439" i="11"/>
  <c r="CB439" i="11"/>
  <c r="CA439" i="11"/>
  <c r="BZ439" i="11"/>
  <c r="BY439" i="11"/>
  <c r="BX439" i="11"/>
  <c r="BW439" i="11"/>
  <c r="BV439" i="11"/>
  <c r="BU439" i="11"/>
  <c r="BT439" i="11"/>
  <c r="BS439" i="11"/>
  <c r="BR439" i="11"/>
  <c r="BQ439" i="11"/>
  <c r="BP439" i="11"/>
  <c r="BO439" i="11"/>
  <c r="BN439" i="11"/>
  <c r="BM439" i="11"/>
  <c r="BL439" i="11"/>
  <c r="BK439" i="11"/>
  <c r="BJ439" i="11"/>
  <c r="BI439" i="11"/>
  <c r="BH439" i="11"/>
  <c r="BG439" i="11"/>
  <c r="BF439" i="11"/>
  <c r="BE439" i="11"/>
  <c r="BD439" i="11"/>
  <c r="BC439" i="11"/>
  <c r="BB439" i="11"/>
  <c r="BA439" i="11"/>
  <c r="AZ439" i="11"/>
  <c r="AY439" i="11"/>
  <c r="AX439" i="11"/>
  <c r="AW439" i="11"/>
  <c r="AV439" i="11"/>
  <c r="AU439" i="11"/>
  <c r="AT439" i="11"/>
  <c r="AS439" i="11"/>
  <c r="AR439" i="11"/>
  <c r="AQ439" i="11"/>
  <c r="AP439" i="11"/>
  <c r="AO439" i="11"/>
  <c r="AN439" i="11"/>
  <c r="AM439" i="11"/>
  <c r="AL439" i="11"/>
  <c r="AI439" i="11"/>
  <c r="AG439" i="11"/>
  <c r="AE439" i="11"/>
  <c r="AC439" i="11"/>
  <c r="AB439" i="11"/>
  <c r="AA439" i="11"/>
  <c r="Z439" i="11"/>
  <c r="Y439" i="11"/>
  <c r="A439" i="11"/>
  <c r="CG438" i="11"/>
  <c r="CF438" i="11"/>
  <c r="CE438" i="11"/>
  <c r="CD438" i="11"/>
  <c r="CC438" i="11"/>
  <c r="CB438" i="11"/>
  <c r="CA438" i="11"/>
  <c r="BZ438" i="11"/>
  <c r="BY438" i="11"/>
  <c r="BX438" i="11"/>
  <c r="BW438" i="11"/>
  <c r="BV438" i="11"/>
  <c r="BU438" i="11"/>
  <c r="BT438" i="11"/>
  <c r="BS438" i="11"/>
  <c r="BR438" i="11"/>
  <c r="BQ438" i="11"/>
  <c r="BP438" i="11"/>
  <c r="BO438" i="11"/>
  <c r="BN438" i="11"/>
  <c r="BM438" i="11"/>
  <c r="BL438" i="11"/>
  <c r="BK438" i="11"/>
  <c r="BJ438" i="11"/>
  <c r="BI438" i="11"/>
  <c r="BH438" i="11"/>
  <c r="BG438" i="11"/>
  <c r="BF438" i="11"/>
  <c r="BE438" i="11"/>
  <c r="BD438" i="11"/>
  <c r="BC438" i="11"/>
  <c r="BB438" i="11"/>
  <c r="BA438" i="11"/>
  <c r="AZ438" i="11"/>
  <c r="AY438" i="11"/>
  <c r="AX438" i="11"/>
  <c r="AW438" i="11"/>
  <c r="AV438" i="11"/>
  <c r="AU438" i="11"/>
  <c r="AT438" i="11"/>
  <c r="AS438" i="11"/>
  <c r="AR438" i="11"/>
  <c r="AQ438" i="11"/>
  <c r="AP438" i="11"/>
  <c r="AO438" i="11"/>
  <c r="AN438" i="11"/>
  <c r="AM438" i="11"/>
  <c r="AL438" i="11"/>
  <c r="AI438" i="11"/>
  <c r="AG438" i="11"/>
  <c r="AE438" i="11"/>
  <c r="AC438" i="11"/>
  <c r="AB438" i="11"/>
  <c r="AA438" i="11"/>
  <c r="Z438" i="11"/>
  <c r="Y438" i="11"/>
  <c r="A438" i="11"/>
  <c r="CG437" i="11"/>
  <c r="CF437" i="11"/>
  <c r="CE437" i="11"/>
  <c r="CD437" i="11"/>
  <c r="CC437" i="11"/>
  <c r="CB437" i="11"/>
  <c r="CA437" i="11"/>
  <c r="BZ437" i="11"/>
  <c r="BY437" i="11"/>
  <c r="BX437" i="11"/>
  <c r="BW437" i="11"/>
  <c r="BV437" i="11"/>
  <c r="BU437" i="11"/>
  <c r="BT437" i="11"/>
  <c r="BS437" i="11"/>
  <c r="BR437" i="11"/>
  <c r="BQ437" i="11"/>
  <c r="BP437" i="11"/>
  <c r="BO437" i="11"/>
  <c r="BN437" i="11"/>
  <c r="BM437" i="11"/>
  <c r="BL437" i="11"/>
  <c r="BK437" i="11"/>
  <c r="BJ437" i="11"/>
  <c r="BI437" i="11"/>
  <c r="BH437" i="11"/>
  <c r="BG437" i="11"/>
  <c r="BF437" i="11"/>
  <c r="BE437" i="11"/>
  <c r="BD437" i="11"/>
  <c r="BC437" i="11"/>
  <c r="BB437" i="11"/>
  <c r="BA437" i="11"/>
  <c r="AZ437" i="11"/>
  <c r="AY437" i="11"/>
  <c r="AX437" i="11"/>
  <c r="AW437" i="11"/>
  <c r="AV437" i="11"/>
  <c r="AU437" i="11"/>
  <c r="AT437" i="11"/>
  <c r="AS437" i="11"/>
  <c r="AR437" i="11"/>
  <c r="AQ437" i="11"/>
  <c r="AP437" i="11"/>
  <c r="AO437" i="11"/>
  <c r="AN437" i="11"/>
  <c r="AM437" i="11"/>
  <c r="AL437" i="11"/>
  <c r="AI437" i="11"/>
  <c r="AG437" i="11"/>
  <c r="AE437" i="11"/>
  <c r="AC437" i="11"/>
  <c r="AB437" i="11"/>
  <c r="AA437" i="11"/>
  <c r="Z437" i="11"/>
  <c r="Y437" i="11"/>
  <c r="A437" i="11"/>
  <c r="CG436" i="11"/>
  <c r="CF436" i="11"/>
  <c r="CE436" i="11"/>
  <c r="CD436" i="11"/>
  <c r="CC436" i="11"/>
  <c r="CB436" i="11"/>
  <c r="CA436" i="11"/>
  <c r="BZ436" i="11"/>
  <c r="BY436" i="11"/>
  <c r="BX436" i="11"/>
  <c r="BW436" i="11"/>
  <c r="BV436" i="11"/>
  <c r="BU436" i="11"/>
  <c r="BT436" i="11"/>
  <c r="BS436" i="11"/>
  <c r="BR436" i="11"/>
  <c r="BQ436" i="11"/>
  <c r="BP436" i="11"/>
  <c r="BO436" i="11"/>
  <c r="BN436" i="11"/>
  <c r="BM436" i="11"/>
  <c r="BL436" i="11"/>
  <c r="BK436" i="11"/>
  <c r="BJ436" i="11"/>
  <c r="BI436" i="11"/>
  <c r="BH436" i="11"/>
  <c r="BG436" i="11"/>
  <c r="BF436" i="11"/>
  <c r="BE436" i="11"/>
  <c r="BD436" i="11"/>
  <c r="BC436" i="11"/>
  <c r="BB436" i="11"/>
  <c r="BA436" i="11"/>
  <c r="AZ436" i="11"/>
  <c r="AY436" i="11"/>
  <c r="AX436" i="11"/>
  <c r="AW436" i="11"/>
  <c r="AV436" i="11"/>
  <c r="AU436" i="11"/>
  <c r="AT436" i="11"/>
  <c r="AS436" i="11"/>
  <c r="AR436" i="11"/>
  <c r="AQ436" i="11"/>
  <c r="AP436" i="11"/>
  <c r="AO436" i="11"/>
  <c r="AN436" i="11"/>
  <c r="AM436" i="11"/>
  <c r="AL436" i="11"/>
  <c r="AI436" i="11"/>
  <c r="AG436" i="11"/>
  <c r="AE436" i="11"/>
  <c r="AC436" i="11"/>
  <c r="AB436" i="11"/>
  <c r="AA436" i="11"/>
  <c r="Z436" i="11"/>
  <c r="Y436" i="11"/>
  <c r="X436" i="11"/>
  <c r="W436" i="11"/>
  <c r="V436" i="11"/>
  <c r="U436" i="11"/>
  <c r="T436" i="11"/>
  <c r="S436" i="11"/>
  <c r="R436" i="11"/>
  <c r="Q436" i="11"/>
  <c r="P436" i="11"/>
  <c r="O436" i="11"/>
  <c r="N436" i="11"/>
  <c r="M436" i="11"/>
  <c r="L436" i="11"/>
  <c r="K436" i="11"/>
  <c r="J436" i="11"/>
  <c r="I436" i="11"/>
  <c r="H436" i="11"/>
  <c r="G436" i="11"/>
  <c r="F436" i="11"/>
  <c r="E436" i="11"/>
  <c r="D436" i="11"/>
  <c r="C436" i="11"/>
  <c r="CG435" i="11"/>
  <c r="CF435" i="11"/>
  <c r="CE435" i="11"/>
  <c r="CD435" i="11"/>
  <c r="CC435" i="11"/>
  <c r="CB435" i="11"/>
  <c r="CA435" i="11"/>
  <c r="BZ435" i="11"/>
  <c r="BY435" i="11"/>
  <c r="BX435" i="11"/>
  <c r="BW435" i="11"/>
  <c r="BV435" i="11"/>
  <c r="BU435" i="11"/>
  <c r="BT435" i="11"/>
  <c r="BS435" i="11"/>
  <c r="BR435" i="11"/>
  <c r="BQ435" i="11"/>
  <c r="BP435" i="11"/>
  <c r="BO435" i="11"/>
  <c r="BN435" i="11"/>
  <c r="BM435" i="11"/>
  <c r="BL435" i="11"/>
  <c r="BK435" i="11"/>
  <c r="BJ435" i="11"/>
  <c r="BI435" i="11"/>
  <c r="BH435" i="11"/>
  <c r="BG435" i="11"/>
  <c r="BF435" i="11"/>
  <c r="BE435" i="11"/>
  <c r="BD435" i="11"/>
  <c r="BC435" i="11"/>
  <c r="BB435" i="11"/>
  <c r="BA435" i="11"/>
  <c r="AZ435" i="11"/>
  <c r="AY435" i="11"/>
  <c r="AX435" i="11"/>
  <c r="AW435" i="11"/>
  <c r="AV435" i="11"/>
  <c r="AU435" i="11"/>
  <c r="AT435" i="11"/>
  <c r="AS435" i="11"/>
  <c r="AR435" i="11"/>
  <c r="AQ435" i="11"/>
  <c r="AP435" i="11"/>
  <c r="AO435" i="11"/>
  <c r="AN435" i="11"/>
  <c r="AM435" i="11"/>
  <c r="AL435" i="11"/>
  <c r="AI435" i="11"/>
  <c r="AG435" i="11"/>
  <c r="AE435" i="11"/>
  <c r="AC435" i="11"/>
  <c r="AB435" i="11"/>
  <c r="AA435" i="11"/>
  <c r="Z435" i="11"/>
  <c r="Y435" i="11"/>
  <c r="A435" i="11"/>
  <c r="CG434" i="11"/>
  <c r="CF434" i="11"/>
  <c r="CE434" i="11"/>
  <c r="CD434" i="11"/>
  <c r="CC434" i="11"/>
  <c r="CB434" i="11"/>
  <c r="CA434" i="11"/>
  <c r="BZ434" i="11"/>
  <c r="BY434" i="11"/>
  <c r="BX434" i="11"/>
  <c r="BW434" i="11"/>
  <c r="BV434" i="11"/>
  <c r="BU434" i="11"/>
  <c r="BT434" i="11"/>
  <c r="BS434" i="11"/>
  <c r="BR434" i="11"/>
  <c r="BQ434" i="11"/>
  <c r="BP434" i="11"/>
  <c r="BO434" i="11"/>
  <c r="BN434" i="11"/>
  <c r="BM434" i="11"/>
  <c r="BL434" i="11"/>
  <c r="BK434" i="11"/>
  <c r="BJ434" i="11"/>
  <c r="BI434" i="11"/>
  <c r="BH434" i="11"/>
  <c r="BG434" i="11"/>
  <c r="BF434" i="11"/>
  <c r="BE434" i="11"/>
  <c r="BD434" i="11"/>
  <c r="BC434" i="11"/>
  <c r="BB434" i="11"/>
  <c r="BA434" i="11"/>
  <c r="AZ434" i="11"/>
  <c r="AY434" i="11"/>
  <c r="AX434" i="11"/>
  <c r="AW434" i="11"/>
  <c r="AV434" i="11"/>
  <c r="AU434" i="11"/>
  <c r="AT434" i="11"/>
  <c r="AS434" i="11"/>
  <c r="AR434" i="11"/>
  <c r="AQ434" i="11"/>
  <c r="AP434" i="11"/>
  <c r="AO434" i="11"/>
  <c r="AN434" i="11"/>
  <c r="AM434" i="11"/>
  <c r="AL434" i="11"/>
  <c r="AI434" i="11"/>
  <c r="AG434" i="11"/>
  <c r="AE434" i="11"/>
  <c r="AC434" i="11"/>
  <c r="AB434" i="11"/>
  <c r="AA434" i="11"/>
  <c r="Z434" i="11"/>
  <c r="Y434" i="11"/>
  <c r="A434" i="11"/>
  <c r="CG433" i="11"/>
  <c r="CF433" i="11"/>
  <c r="CE433" i="11"/>
  <c r="CD433" i="11"/>
  <c r="CC433" i="11"/>
  <c r="CB433" i="11"/>
  <c r="CA433" i="11"/>
  <c r="BZ433" i="11"/>
  <c r="BY433" i="11"/>
  <c r="BX433" i="11"/>
  <c r="BW433" i="11"/>
  <c r="BV433" i="11"/>
  <c r="BU433" i="11"/>
  <c r="BT433" i="11"/>
  <c r="BS433" i="11"/>
  <c r="BR433" i="11"/>
  <c r="BQ433" i="11"/>
  <c r="BP433" i="11"/>
  <c r="BO433" i="11"/>
  <c r="BN433" i="11"/>
  <c r="BM433" i="11"/>
  <c r="BL433" i="11"/>
  <c r="BK433" i="11"/>
  <c r="BJ433" i="11"/>
  <c r="BI433" i="11"/>
  <c r="BH433" i="11"/>
  <c r="BG433" i="11"/>
  <c r="BF433" i="11"/>
  <c r="BE433" i="11"/>
  <c r="BD433" i="11"/>
  <c r="BC433" i="11"/>
  <c r="BB433" i="11"/>
  <c r="BA433" i="11"/>
  <c r="AZ433" i="11"/>
  <c r="AY433" i="11"/>
  <c r="AX433" i="11"/>
  <c r="AW433" i="11"/>
  <c r="AV433" i="11"/>
  <c r="AU433" i="11"/>
  <c r="AT433" i="11"/>
  <c r="AS433" i="11"/>
  <c r="AR433" i="11"/>
  <c r="AQ433" i="11"/>
  <c r="AP433" i="11"/>
  <c r="AO433" i="11"/>
  <c r="AN433" i="11"/>
  <c r="AM433" i="11"/>
  <c r="AL433" i="11"/>
  <c r="AI433" i="11"/>
  <c r="AG433" i="11"/>
  <c r="AE433" i="11"/>
  <c r="AC433" i="11"/>
  <c r="AB433" i="11"/>
  <c r="AA433" i="11"/>
  <c r="Z433" i="11"/>
  <c r="Y433" i="11"/>
  <c r="A433" i="11"/>
  <c r="CG432" i="11"/>
  <c r="CF432" i="11"/>
  <c r="CE432" i="11"/>
  <c r="CD432" i="11"/>
  <c r="CC432" i="11"/>
  <c r="CB432" i="11"/>
  <c r="CA432" i="11"/>
  <c r="BZ432" i="11"/>
  <c r="BY432" i="11"/>
  <c r="BX432" i="11"/>
  <c r="BW432" i="11"/>
  <c r="BV432" i="11"/>
  <c r="BU432" i="11"/>
  <c r="BT432" i="11"/>
  <c r="BS432" i="11"/>
  <c r="BR432" i="11"/>
  <c r="BQ432" i="11"/>
  <c r="BP432" i="11"/>
  <c r="BO432" i="11"/>
  <c r="BN432" i="11"/>
  <c r="BM432" i="11"/>
  <c r="BL432" i="11"/>
  <c r="BK432" i="11"/>
  <c r="BJ432" i="11"/>
  <c r="BI432" i="11"/>
  <c r="BH432" i="11"/>
  <c r="BG432" i="11"/>
  <c r="BF432" i="11"/>
  <c r="BE432" i="11"/>
  <c r="BD432" i="11"/>
  <c r="BC432" i="11"/>
  <c r="BB432" i="11"/>
  <c r="BA432" i="11"/>
  <c r="AZ432" i="11"/>
  <c r="AY432" i="11"/>
  <c r="AX432" i="11"/>
  <c r="AW432" i="11"/>
  <c r="AV432" i="11"/>
  <c r="AU432" i="11"/>
  <c r="AT432" i="11"/>
  <c r="AS432" i="11"/>
  <c r="AR432" i="11"/>
  <c r="AQ432" i="11"/>
  <c r="AP432" i="11"/>
  <c r="AO432" i="11"/>
  <c r="AN432" i="11"/>
  <c r="AM432" i="11"/>
  <c r="AL432" i="11"/>
  <c r="AI432" i="11"/>
  <c r="AG432" i="11"/>
  <c r="AE432" i="11"/>
  <c r="AC432" i="11"/>
  <c r="AB432" i="11"/>
  <c r="AA432" i="11"/>
  <c r="Z432" i="11"/>
  <c r="Y432" i="11"/>
  <c r="A432" i="11"/>
  <c r="CG431" i="11"/>
  <c r="CF431" i="11"/>
  <c r="CE431" i="11"/>
  <c r="CD431" i="11"/>
  <c r="CC431" i="11"/>
  <c r="CB431" i="11"/>
  <c r="CA431" i="11"/>
  <c r="BZ431" i="11"/>
  <c r="BY431" i="11"/>
  <c r="BX431" i="11"/>
  <c r="BW431" i="11"/>
  <c r="BV431" i="11"/>
  <c r="BU431" i="11"/>
  <c r="BT431" i="11"/>
  <c r="BS431" i="11"/>
  <c r="BR431" i="11"/>
  <c r="BQ431" i="11"/>
  <c r="BP431" i="11"/>
  <c r="BO431" i="11"/>
  <c r="BN431" i="11"/>
  <c r="BM431" i="11"/>
  <c r="BL431" i="11"/>
  <c r="BK431" i="11"/>
  <c r="BJ431" i="11"/>
  <c r="BI431" i="11"/>
  <c r="BH431" i="11"/>
  <c r="BG431" i="11"/>
  <c r="BF431" i="11"/>
  <c r="BE431" i="11"/>
  <c r="BD431" i="11"/>
  <c r="BC431" i="11"/>
  <c r="BB431" i="11"/>
  <c r="BA431" i="11"/>
  <c r="AZ431" i="11"/>
  <c r="AY431" i="11"/>
  <c r="AX431" i="11"/>
  <c r="AW431" i="11"/>
  <c r="AV431" i="11"/>
  <c r="AU431" i="11"/>
  <c r="AT431" i="11"/>
  <c r="AS431" i="11"/>
  <c r="AR431" i="11"/>
  <c r="AQ431" i="11"/>
  <c r="AP431" i="11"/>
  <c r="AO431" i="11"/>
  <c r="AN431" i="11"/>
  <c r="AM431" i="11"/>
  <c r="AL431" i="11"/>
  <c r="AI431" i="11"/>
  <c r="AG431" i="11"/>
  <c r="AE431" i="11"/>
  <c r="AC431" i="11"/>
  <c r="AB431" i="11"/>
  <c r="AA431" i="11"/>
  <c r="Z431" i="11"/>
  <c r="Y431" i="11"/>
  <c r="A431" i="11"/>
  <c r="CG430" i="11"/>
  <c r="CF430" i="11"/>
  <c r="CE430" i="11"/>
  <c r="CD430" i="11"/>
  <c r="CC430" i="11"/>
  <c r="CB430" i="11"/>
  <c r="CA430" i="11"/>
  <c r="BZ430" i="11"/>
  <c r="BY430" i="11"/>
  <c r="BX430" i="11"/>
  <c r="BW430" i="11"/>
  <c r="BV430" i="11"/>
  <c r="BU430" i="11"/>
  <c r="BT430" i="11"/>
  <c r="BS430" i="11"/>
  <c r="BR430" i="11"/>
  <c r="BQ430" i="11"/>
  <c r="BP430" i="11"/>
  <c r="BO430" i="11"/>
  <c r="BN430" i="11"/>
  <c r="BM430" i="11"/>
  <c r="BL430" i="11"/>
  <c r="BK430" i="11"/>
  <c r="BJ430" i="11"/>
  <c r="BI430" i="11"/>
  <c r="BH430" i="11"/>
  <c r="BG430" i="11"/>
  <c r="BF430" i="11"/>
  <c r="BE430" i="11"/>
  <c r="BD430" i="11"/>
  <c r="BC430" i="11"/>
  <c r="BB430" i="11"/>
  <c r="BA430" i="11"/>
  <c r="AZ430" i="11"/>
  <c r="AY430" i="11"/>
  <c r="AX430" i="11"/>
  <c r="AW430" i="11"/>
  <c r="AV430" i="11"/>
  <c r="AU430" i="11"/>
  <c r="AT430" i="11"/>
  <c r="AS430" i="11"/>
  <c r="AR430" i="11"/>
  <c r="AQ430" i="11"/>
  <c r="AP430" i="11"/>
  <c r="AO430" i="11"/>
  <c r="AN430" i="11"/>
  <c r="AM430" i="11"/>
  <c r="AL430" i="11"/>
  <c r="AI430" i="11"/>
  <c r="AG430" i="11"/>
  <c r="AE430" i="11"/>
  <c r="AC430" i="11"/>
  <c r="AB430" i="11"/>
  <c r="AA430" i="11"/>
  <c r="Z430" i="11"/>
  <c r="Y430" i="11"/>
  <c r="X430" i="11"/>
  <c r="W430" i="11"/>
  <c r="V430" i="11"/>
  <c r="U430" i="11"/>
  <c r="T430" i="11"/>
  <c r="S430" i="11"/>
  <c r="R430" i="11"/>
  <c r="Q430" i="11"/>
  <c r="P430" i="11"/>
  <c r="O430" i="11"/>
  <c r="N430" i="11"/>
  <c r="M430" i="11"/>
  <c r="L430" i="11"/>
  <c r="K430" i="11"/>
  <c r="J430" i="11"/>
  <c r="I430" i="11"/>
  <c r="H430" i="11"/>
  <c r="G430" i="11"/>
  <c r="F430" i="11"/>
  <c r="E430" i="11"/>
  <c r="D430" i="11"/>
  <c r="C430" i="11"/>
  <c r="CG429" i="11"/>
  <c r="CF429" i="11"/>
  <c r="CE429" i="11"/>
  <c r="CD429" i="11"/>
  <c r="CC429" i="11"/>
  <c r="CB429" i="11"/>
  <c r="CA429" i="11"/>
  <c r="BZ429" i="11"/>
  <c r="BY429" i="11"/>
  <c r="BX429" i="11"/>
  <c r="BW429" i="11"/>
  <c r="BV429" i="11"/>
  <c r="BU429" i="11"/>
  <c r="BT429" i="11"/>
  <c r="BS429" i="11"/>
  <c r="BR429" i="11"/>
  <c r="BQ429" i="11"/>
  <c r="BP429" i="11"/>
  <c r="BO429" i="11"/>
  <c r="BN429" i="11"/>
  <c r="BM429" i="11"/>
  <c r="BL429" i="11"/>
  <c r="BK429" i="11"/>
  <c r="BJ429" i="11"/>
  <c r="BI429" i="11"/>
  <c r="BH429" i="11"/>
  <c r="BG429" i="11"/>
  <c r="BF429" i="11"/>
  <c r="BE429" i="11"/>
  <c r="BD429" i="11"/>
  <c r="BA429" i="11"/>
  <c r="AZ429" i="11"/>
  <c r="AY429" i="11"/>
  <c r="AX429" i="11"/>
  <c r="AW429" i="11"/>
  <c r="AV429" i="11"/>
  <c r="AU429" i="11"/>
  <c r="AT429" i="11"/>
  <c r="AS429" i="11"/>
  <c r="AR429" i="11"/>
  <c r="AQ429" i="11"/>
  <c r="AP429" i="11"/>
  <c r="AO429" i="11"/>
  <c r="AN429" i="11"/>
  <c r="AM429" i="11"/>
  <c r="AL429" i="11"/>
  <c r="AI429" i="11"/>
  <c r="AG429" i="11"/>
  <c r="AE429" i="11"/>
  <c r="AC429" i="11"/>
  <c r="AB429" i="11"/>
  <c r="AA429" i="11"/>
  <c r="Z429" i="11"/>
  <c r="Y429" i="11"/>
  <c r="A429" i="11"/>
  <c r="CG428" i="11"/>
  <c r="CF428" i="11"/>
  <c r="CE428" i="11"/>
  <c r="CD428" i="11"/>
  <c r="CC428" i="11"/>
  <c r="CB428" i="11"/>
  <c r="CA428" i="11"/>
  <c r="BZ428" i="11"/>
  <c r="BY428" i="11"/>
  <c r="BX428" i="11"/>
  <c r="BW428" i="11"/>
  <c r="BV428" i="11"/>
  <c r="BU428" i="11"/>
  <c r="BT428" i="11"/>
  <c r="BS428" i="11"/>
  <c r="BR428" i="11"/>
  <c r="BQ428" i="11"/>
  <c r="BP428" i="11"/>
  <c r="BO428" i="11"/>
  <c r="BN428" i="11"/>
  <c r="BM428" i="11"/>
  <c r="BL428" i="11"/>
  <c r="BK428" i="11"/>
  <c r="BJ428" i="11"/>
  <c r="BI428" i="11"/>
  <c r="BH428" i="11"/>
  <c r="BG428" i="11"/>
  <c r="BF428" i="11"/>
  <c r="BE428" i="11"/>
  <c r="BD428" i="11"/>
  <c r="BC428" i="11"/>
  <c r="BB428" i="11"/>
  <c r="BA428" i="11"/>
  <c r="AZ428" i="11"/>
  <c r="AY428" i="11"/>
  <c r="AX428" i="11"/>
  <c r="AW428" i="11"/>
  <c r="AV428" i="11"/>
  <c r="AU428" i="11"/>
  <c r="AT428" i="11"/>
  <c r="AS428" i="11"/>
  <c r="AR428" i="11"/>
  <c r="AQ428" i="11"/>
  <c r="AP428" i="11"/>
  <c r="AO428" i="11"/>
  <c r="AN428" i="11"/>
  <c r="AM428" i="11"/>
  <c r="AL428" i="11"/>
  <c r="AI428" i="11"/>
  <c r="AG428" i="11"/>
  <c r="AE428" i="11"/>
  <c r="AC428" i="11"/>
  <c r="AB428" i="11"/>
  <c r="AA428" i="11"/>
  <c r="Z428" i="11"/>
  <c r="Y428" i="11"/>
  <c r="A428" i="11"/>
  <c r="CG427" i="11"/>
  <c r="CF427" i="11"/>
  <c r="CE427" i="11"/>
  <c r="CD427" i="11"/>
  <c r="CC427" i="11"/>
  <c r="CB427" i="11"/>
  <c r="CA427" i="11"/>
  <c r="BZ427" i="11"/>
  <c r="BY427" i="11"/>
  <c r="BX427" i="11"/>
  <c r="BW427" i="11"/>
  <c r="BV427" i="11"/>
  <c r="BU427" i="11"/>
  <c r="BT427" i="11"/>
  <c r="BS427" i="11"/>
  <c r="BR427" i="11"/>
  <c r="BQ427" i="11"/>
  <c r="BP427" i="11"/>
  <c r="BO427" i="11"/>
  <c r="BN427" i="11"/>
  <c r="BM427" i="11"/>
  <c r="BL427" i="11"/>
  <c r="BK427" i="11"/>
  <c r="BJ427" i="11"/>
  <c r="BI427" i="11"/>
  <c r="BH427" i="11"/>
  <c r="BG427" i="11"/>
  <c r="BF427" i="11"/>
  <c r="BE427" i="11"/>
  <c r="BD427" i="11"/>
  <c r="BC427" i="11"/>
  <c r="BB427" i="11"/>
  <c r="BA427" i="11"/>
  <c r="AZ427" i="11"/>
  <c r="AY427" i="11"/>
  <c r="AX427" i="11"/>
  <c r="AW427" i="11"/>
  <c r="AV427" i="11"/>
  <c r="AU427" i="11"/>
  <c r="AT427" i="11"/>
  <c r="AS427" i="11"/>
  <c r="AR427" i="11"/>
  <c r="AQ427" i="11"/>
  <c r="AP427" i="11"/>
  <c r="AO427" i="11"/>
  <c r="AN427" i="11"/>
  <c r="AM427" i="11"/>
  <c r="AL427" i="11"/>
  <c r="AI427" i="11"/>
  <c r="AG427" i="11"/>
  <c r="AE427" i="11"/>
  <c r="AC427" i="11"/>
  <c r="AB427" i="11"/>
  <c r="AA427" i="11"/>
  <c r="Z427" i="11"/>
  <c r="Y427" i="11"/>
  <c r="X427" i="11"/>
  <c r="W427" i="11"/>
  <c r="V427" i="11"/>
  <c r="U427" i="11"/>
  <c r="T427" i="11"/>
  <c r="S427" i="11"/>
  <c r="R427" i="11"/>
  <c r="Q427" i="11"/>
  <c r="P427" i="11"/>
  <c r="O427" i="11"/>
  <c r="N427" i="11"/>
  <c r="M427" i="11"/>
  <c r="L427" i="11"/>
  <c r="K427" i="11"/>
  <c r="J427" i="11"/>
  <c r="I427" i="11"/>
  <c r="H427" i="11"/>
  <c r="G427" i="11"/>
  <c r="F427" i="11"/>
  <c r="E427" i="11"/>
  <c r="D427" i="11"/>
  <c r="C427" i="11"/>
  <c r="CG426" i="11"/>
  <c r="CF426" i="11"/>
  <c r="CE426" i="11"/>
  <c r="CD426" i="11"/>
  <c r="CC426" i="11"/>
  <c r="CB426" i="11"/>
  <c r="CA426" i="11"/>
  <c r="BZ426" i="11"/>
  <c r="BY426" i="11"/>
  <c r="BX426" i="11"/>
  <c r="BW426" i="11"/>
  <c r="BV426" i="11"/>
  <c r="BU426" i="11"/>
  <c r="BT426" i="11"/>
  <c r="BS426" i="11"/>
  <c r="BR426" i="11"/>
  <c r="BQ426" i="11"/>
  <c r="BP426" i="11"/>
  <c r="BO426" i="11"/>
  <c r="BN426" i="11"/>
  <c r="BM426" i="11"/>
  <c r="BL426" i="11"/>
  <c r="BK426" i="11"/>
  <c r="BJ426" i="11"/>
  <c r="BI426" i="11"/>
  <c r="BH426" i="11"/>
  <c r="BG426" i="11"/>
  <c r="BF426" i="11"/>
  <c r="BE426" i="11"/>
  <c r="BD426" i="11"/>
  <c r="BA426" i="11"/>
  <c r="AZ426" i="11"/>
  <c r="AY426" i="11"/>
  <c r="AX426" i="11"/>
  <c r="AW426" i="11"/>
  <c r="AV426" i="11"/>
  <c r="AU426" i="11"/>
  <c r="AT426" i="11"/>
  <c r="AS426" i="11"/>
  <c r="AR426" i="11"/>
  <c r="AQ426" i="11"/>
  <c r="AP426" i="11"/>
  <c r="AO426" i="11"/>
  <c r="AN426" i="11"/>
  <c r="AM426" i="11"/>
  <c r="AL426" i="11"/>
  <c r="AI426" i="11"/>
  <c r="AG426" i="11"/>
  <c r="AE426" i="11"/>
  <c r="AC426" i="11"/>
  <c r="AB426" i="11"/>
  <c r="AA426" i="11"/>
  <c r="Z426" i="11"/>
  <c r="Y426" i="11"/>
  <c r="A426" i="11"/>
  <c r="CG425" i="11"/>
  <c r="CF425" i="11"/>
  <c r="CE425" i="11"/>
  <c r="CD425" i="11"/>
  <c r="CC425" i="11"/>
  <c r="CB425" i="11"/>
  <c r="CA425" i="11"/>
  <c r="BZ425" i="11"/>
  <c r="BY425" i="11"/>
  <c r="BX425" i="11"/>
  <c r="BW425" i="11"/>
  <c r="BV425" i="11"/>
  <c r="BU425" i="11"/>
  <c r="BT425" i="11"/>
  <c r="BS425" i="11"/>
  <c r="BR425" i="11"/>
  <c r="BQ425" i="11"/>
  <c r="BP425" i="11"/>
  <c r="BO425" i="11"/>
  <c r="BN425" i="11"/>
  <c r="BM425" i="11"/>
  <c r="BL425" i="11"/>
  <c r="BK425" i="11"/>
  <c r="BJ425" i="11"/>
  <c r="BI425" i="11"/>
  <c r="BH425" i="11"/>
  <c r="BG425" i="11"/>
  <c r="BF425" i="11"/>
  <c r="BE425" i="11"/>
  <c r="BD425" i="11"/>
  <c r="BC425" i="11"/>
  <c r="BB425" i="11"/>
  <c r="BA425" i="11"/>
  <c r="AZ425" i="11"/>
  <c r="AY425" i="11"/>
  <c r="AX425" i="11"/>
  <c r="AW425" i="11"/>
  <c r="AV425" i="11"/>
  <c r="AU425" i="11"/>
  <c r="AT425" i="11"/>
  <c r="AS425" i="11"/>
  <c r="AR425" i="11"/>
  <c r="AQ425" i="11"/>
  <c r="AP425" i="11"/>
  <c r="AO425" i="11"/>
  <c r="AN425" i="11"/>
  <c r="AM425" i="11"/>
  <c r="AL425" i="11"/>
  <c r="AI425" i="11"/>
  <c r="AG425" i="11"/>
  <c r="AE425" i="11"/>
  <c r="AC425" i="11"/>
  <c r="AB425" i="11"/>
  <c r="AA425" i="11"/>
  <c r="Z425" i="11"/>
  <c r="Y425" i="11"/>
  <c r="X425" i="11"/>
  <c r="W425" i="11"/>
  <c r="V425" i="11"/>
  <c r="U425" i="11"/>
  <c r="T425" i="11"/>
  <c r="S425" i="11"/>
  <c r="R425" i="11"/>
  <c r="Q425" i="11"/>
  <c r="P425" i="11"/>
  <c r="O425" i="11"/>
  <c r="N425" i="11"/>
  <c r="M425" i="11"/>
  <c r="L425" i="11"/>
  <c r="K425" i="11"/>
  <c r="J425" i="11"/>
  <c r="I425" i="11"/>
  <c r="H425" i="11"/>
  <c r="G425" i="11"/>
  <c r="F425" i="11"/>
  <c r="E425" i="11"/>
  <c r="D425" i="11"/>
  <c r="C425" i="11"/>
  <c r="CG424" i="11"/>
  <c r="CF424" i="11"/>
  <c r="CE424" i="11"/>
  <c r="CD424" i="11"/>
  <c r="CC424" i="11"/>
  <c r="CB424" i="11"/>
  <c r="CA424" i="11"/>
  <c r="BZ424" i="11"/>
  <c r="BY424" i="11"/>
  <c r="BX424" i="11"/>
  <c r="BW424" i="11"/>
  <c r="BV424" i="11"/>
  <c r="BU424" i="11"/>
  <c r="BT424" i="11"/>
  <c r="BS424" i="11"/>
  <c r="BR424" i="11"/>
  <c r="BQ424" i="11"/>
  <c r="BP424" i="11"/>
  <c r="BO424" i="11"/>
  <c r="BN424" i="11"/>
  <c r="BM424" i="11"/>
  <c r="BL424" i="11"/>
  <c r="BK424" i="11"/>
  <c r="BJ424" i="11"/>
  <c r="BI424" i="11"/>
  <c r="BH424" i="11"/>
  <c r="BG424" i="11"/>
  <c r="BF424" i="11"/>
  <c r="BE424" i="11"/>
  <c r="BD424" i="11"/>
  <c r="BA424" i="11"/>
  <c r="AZ424" i="11"/>
  <c r="AY424" i="11"/>
  <c r="AX424" i="11"/>
  <c r="AW424" i="11"/>
  <c r="AV424" i="11"/>
  <c r="AU424" i="11"/>
  <c r="AT424" i="11"/>
  <c r="AS424" i="11"/>
  <c r="AR424" i="11"/>
  <c r="AQ424" i="11"/>
  <c r="AP424" i="11"/>
  <c r="AO424" i="11"/>
  <c r="AN424" i="11"/>
  <c r="AM424" i="11"/>
  <c r="AL424" i="11"/>
  <c r="AI424" i="11"/>
  <c r="AG424" i="11"/>
  <c r="AE424" i="11"/>
  <c r="AC424" i="11"/>
  <c r="AB424" i="11"/>
  <c r="AA424" i="11"/>
  <c r="Z424" i="11"/>
  <c r="Y424" i="11"/>
  <c r="A424" i="11"/>
  <c r="CG423" i="11"/>
  <c r="CF423" i="11"/>
  <c r="CE423" i="11"/>
  <c r="CD423" i="11"/>
  <c r="CC423" i="11"/>
  <c r="CB423" i="11"/>
  <c r="CA423" i="11"/>
  <c r="BZ423" i="11"/>
  <c r="BY423" i="11"/>
  <c r="BX423" i="11"/>
  <c r="BW423" i="11"/>
  <c r="BV423" i="11"/>
  <c r="BU423" i="11"/>
  <c r="BT423" i="11"/>
  <c r="BS423" i="11"/>
  <c r="BR423" i="11"/>
  <c r="BQ423" i="11"/>
  <c r="BP423" i="11"/>
  <c r="BO423" i="11"/>
  <c r="BN423" i="11"/>
  <c r="BM423" i="11"/>
  <c r="BL423" i="11"/>
  <c r="BK423" i="11"/>
  <c r="BJ423" i="11"/>
  <c r="BI423" i="11"/>
  <c r="BH423" i="11"/>
  <c r="BG423" i="11"/>
  <c r="BF423" i="11"/>
  <c r="BE423" i="11"/>
  <c r="BD423" i="11"/>
  <c r="BC423" i="11"/>
  <c r="BB423" i="11"/>
  <c r="BA423" i="11"/>
  <c r="AZ423" i="11"/>
  <c r="AY423" i="11"/>
  <c r="AX423" i="11"/>
  <c r="AW423" i="11"/>
  <c r="AV423" i="11"/>
  <c r="AU423" i="11"/>
  <c r="AT423" i="11"/>
  <c r="AS423" i="11"/>
  <c r="AR423" i="11"/>
  <c r="AQ423" i="11"/>
  <c r="AP423" i="11"/>
  <c r="AO423" i="11"/>
  <c r="AN423" i="11"/>
  <c r="AM423" i="11"/>
  <c r="AL423" i="11"/>
  <c r="AI423" i="11"/>
  <c r="AG423" i="11"/>
  <c r="AE423" i="11"/>
  <c r="AC423" i="11"/>
  <c r="AB423" i="11"/>
  <c r="AA423" i="11"/>
  <c r="Z423" i="11"/>
  <c r="Y423" i="11"/>
  <c r="A423" i="11"/>
  <c r="CG422" i="11"/>
  <c r="CF422" i="11"/>
  <c r="CE422" i="11"/>
  <c r="CD422" i="11"/>
  <c r="CC422" i="11"/>
  <c r="CB422" i="11"/>
  <c r="CA422" i="11"/>
  <c r="BZ422" i="11"/>
  <c r="BY422" i="11"/>
  <c r="BX422" i="11"/>
  <c r="BW422" i="11"/>
  <c r="BV422" i="11"/>
  <c r="BU422" i="11"/>
  <c r="BT422" i="11"/>
  <c r="BS422" i="11"/>
  <c r="BR422" i="11"/>
  <c r="BQ422" i="11"/>
  <c r="BP422" i="11"/>
  <c r="BO422" i="11"/>
  <c r="BN422" i="11"/>
  <c r="BM422" i="11"/>
  <c r="BL422" i="11"/>
  <c r="BK422" i="11"/>
  <c r="BJ422" i="11"/>
  <c r="BI422" i="11"/>
  <c r="BH422" i="11"/>
  <c r="BG422" i="11"/>
  <c r="BF422" i="11"/>
  <c r="BE422" i="11"/>
  <c r="BD422" i="11"/>
  <c r="BC422" i="11"/>
  <c r="BB422" i="11"/>
  <c r="BA422" i="11"/>
  <c r="AZ422" i="11"/>
  <c r="AY422" i="11"/>
  <c r="AX422" i="11"/>
  <c r="AW422" i="11"/>
  <c r="AV422" i="11"/>
  <c r="AU422" i="11"/>
  <c r="AT422" i="11"/>
  <c r="AS422" i="11"/>
  <c r="AR422" i="11"/>
  <c r="AQ422" i="11"/>
  <c r="AP422" i="11"/>
  <c r="AO422" i="11"/>
  <c r="AN422" i="11"/>
  <c r="AM422" i="11"/>
  <c r="AL422" i="11"/>
  <c r="AI422" i="11"/>
  <c r="AG422" i="11"/>
  <c r="AE422" i="11"/>
  <c r="AC422" i="11"/>
  <c r="AB422" i="11"/>
  <c r="AA422" i="11"/>
  <c r="Z422" i="11"/>
  <c r="Y422" i="11"/>
  <c r="X422" i="11"/>
  <c r="W422" i="11"/>
  <c r="V422" i="11"/>
  <c r="U422" i="11"/>
  <c r="T422" i="11"/>
  <c r="S422" i="11"/>
  <c r="R422" i="11"/>
  <c r="Q422" i="11"/>
  <c r="P422" i="11"/>
  <c r="O422" i="11"/>
  <c r="N422" i="11"/>
  <c r="M422" i="11"/>
  <c r="L422" i="11"/>
  <c r="K422" i="11"/>
  <c r="J422" i="11"/>
  <c r="I422" i="11"/>
  <c r="H422" i="11"/>
  <c r="G422" i="11"/>
  <c r="F422" i="11"/>
  <c r="E422" i="11"/>
  <c r="D422" i="11"/>
  <c r="C422" i="11"/>
  <c r="CG421" i="11"/>
  <c r="CF421" i="11"/>
  <c r="CE421" i="11"/>
  <c r="CD421" i="11"/>
  <c r="CC421" i="11"/>
  <c r="CB421" i="11"/>
  <c r="CA421" i="11"/>
  <c r="BZ421" i="11"/>
  <c r="BY421" i="11"/>
  <c r="BX421" i="11"/>
  <c r="BW421" i="11"/>
  <c r="BV421" i="11"/>
  <c r="BU421" i="11"/>
  <c r="BT421" i="11"/>
  <c r="BS421" i="11"/>
  <c r="BR421" i="11"/>
  <c r="BQ421" i="11"/>
  <c r="BP421" i="11"/>
  <c r="BO421" i="11"/>
  <c r="BN421" i="11"/>
  <c r="BM421" i="11"/>
  <c r="BL421" i="11"/>
  <c r="BK421" i="11"/>
  <c r="BJ421" i="11"/>
  <c r="BI421" i="11"/>
  <c r="BH421" i="11"/>
  <c r="BG421" i="11"/>
  <c r="BF421" i="11"/>
  <c r="BE421" i="11"/>
  <c r="BD421" i="11"/>
  <c r="BC421" i="11"/>
  <c r="BB421" i="11"/>
  <c r="BA421" i="11"/>
  <c r="AZ421" i="11"/>
  <c r="AY421" i="11"/>
  <c r="AX421" i="11"/>
  <c r="AW421" i="11"/>
  <c r="AV421" i="11"/>
  <c r="AU421" i="11"/>
  <c r="AT421" i="11"/>
  <c r="AS421" i="11"/>
  <c r="AR421" i="11"/>
  <c r="AQ421" i="11"/>
  <c r="AP421" i="11"/>
  <c r="AO421" i="11"/>
  <c r="AN421" i="11"/>
  <c r="AM421" i="11"/>
  <c r="AL421" i="11"/>
  <c r="AI421" i="11"/>
  <c r="AG421" i="11"/>
  <c r="AE421" i="11"/>
  <c r="AC421" i="11"/>
  <c r="AB421" i="11"/>
  <c r="AA421" i="11"/>
  <c r="Z421" i="11"/>
  <c r="Y421" i="11"/>
  <c r="A421" i="11"/>
  <c r="CG420" i="11"/>
  <c r="CF420" i="11"/>
  <c r="CE420" i="11"/>
  <c r="CD420" i="11"/>
  <c r="CC420" i="11"/>
  <c r="CB420" i="11"/>
  <c r="CA420" i="11"/>
  <c r="BZ420" i="11"/>
  <c r="BY420" i="11"/>
  <c r="BX420" i="11"/>
  <c r="BW420" i="11"/>
  <c r="BV420" i="11"/>
  <c r="BU420" i="11"/>
  <c r="BT420" i="11"/>
  <c r="BS420" i="11"/>
  <c r="BR420" i="11"/>
  <c r="BQ420" i="11"/>
  <c r="BP420" i="11"/>
  <c r="BO420" i="11"/>
  <c r="BN420" i="11"/>
  <c r="BM420" i="11"/>
  <c r="BL420" i="11"/>
  <c r="BK420" i="11"/>
  <c r="BJ420" i="11"/>
  <c r="BI420" i="11"/>
  <c r="BH420" i="11"/>
  <c r="BG420" i="11"/>
  <c r="BF420" i="11"/>
  <c r="BE420" i="11"/>
  <c r="BD420" i="11"/>
  <c r="BC420" i="11"/>
  <c r="BB420" i="11"/>
  <c r="BA420" i="11"/>
  <c r="AZ420" i="11"/>
  <c r="AY420" i="11"/>
  <c r="AX420" i="11"/>
  <c r="AW420" i="11"/>
  <c r="AV420" i="11"/>
  <c r="AU420" i="11"/>
  <c r="AT420" i="11"/>
  <c r="AS420" i="11"/>
  <c r="AR420" i="11"/>
  <c r="AQ420" i="11"/>
  <c r="AP420" i="11"/>
  <c r="AO420" i="11"/>
  <c r="AN420" i="11"/>
  <c r="AM420" i="11"/>
  <c r="AL420" i="11"/>
  <c r="AI420" i="11"/>
  <c r="AG420" i="11"/>
  <c r="AE420" i="11"/>
  <c r="AC420" i="11"/>
  <c r="AB420" i="11"/>
  <c r="AA420" i="11"/>
  <c r="Z420" i="11"/>
  <c r="Y420" i="11"/>
  <c r="A420" i="11"/>
  <c r="CG419" i="11"/>
  <c r="CF419" i="11"/>
  <c r="CE419" i="11"/>
  <c r="CD419" i="11"/>
  <c r="CC419" i="11"/>
  <c r="CB419" i="11"/>
  <c r="CA419" i="11"/>
  <c r="BZ419" i="11"/>
  <c r="BY419" i="11"/>
  <c r="BX419" i="11"/>
  <c r="BW419" i="11"/>
  <c r="BV419" i="11"/>
  <c r="BU419" i="11"/>
  <c r="BT419" i="11"/>
  <c r="BS419" i="11"/>
  <c r="BR419" i="11"/>
  <c r="BQ419" i="11"/>
  <c r="BP419" i="11"/>
  <c r="BO419" i="11"/>
  <c r="BN419" i="11"/>
  <c r="BM419" i="11"/>
  <c r="BL419" i="11"/>
  <c r="BK419" i="11"/>
  <c r="BJ419" i="11"/>
  <c r="BI419" i="11"/>
  <c r="BH419" i="11"/>
  <c r="BG419" i="11"/>
  <c r="BF419" i="11"/>
  <c r="BE419" i="11"/>
  <c r="BD419" i="11"/>
  <c r="BC419" i="11"/>
  <c r="BB419" i="11"/>
  <c r="BA419" i="11"/>
  <c r="AZ419" i="11"/>
  <c r="AY419" i="11"/>
  <c r="AX419" i="11"/>
  <c r="AW419" i="11"/>
  <c r="AV419" i="11"/>
  <c r="AU419" i="11"/>
  <c r="AT419" i="11"/>
  <c r="AS419" i="11"/>
  <c r="AR419" i="11"/>
  <c r="AQ419" i="11"/>
  <c r="AP419" i="11"/>
  <c r="AO419" i="11"/>
  <c r="AN419" i="11"/>
  <c r="AM419" i="11"/>
  <c r="AL419" i="11"/>
  <c r="AI419" i="11"/>
  <c r="AG419" i="11"/>
  <c r="AE419" i="11"/>
  <c r="AC419" i="11"/>
  <c r="AB419" i="11"/>
  <c r="AA419" i="11"/>
  <c r="Z419" i="11"/>
  <c r="Y419" i="11"/>
  <c r="X419" i="11"/>
  <c r="W419" i="11"/>
  <c r="V419" i="11"/>
  <c r="U419" i="11"/>
  <c r="T419" i="11"/>
  <c r="S419" i="11"/>
  <c r="R419" i="11"/>
  <c r="Q419" i="11"/>
  <c r="P419" i="11"/>
  <c r="O419" i="11"/>
  <c r="N419" i="11"/>
  <c r="M419" i="11"/>
  <c r="L419" i="11"/>
  <c r="K419" i="11"/>
  <c r="J419" i="11"/>
  <c r="I419" i="11"/>
  <c r="H419" i="11"/>
  <c r="G419" i="11"/>
  <c r="F419" i="11"/>
  <c r="E419" i="11"/>
  <c r="D419" i="11"/>
  <c r="C419" i="11"/>
  <c r="CG418" i="11"/>
  <c r="CF418" i="11"/>
  <c r="CE418" i="11"/>
  <c r="CD418" i="11"/>
  <c r="CC418" i="11"/>
  <c r="CB418" i="11"/>
  <c r="CA418" i="11"/>
  <c r="BZ418" i="11"/>
  <c r="BY418" i="11"/>
  <c r="BX418" i="11"/>
  <c r="BW418" i="11"/>
  <c r="BV418" i="11"/>
  <c r="BU418" i="11"/>
  <c r="BT418" i="11"/>
  <c r="BS418" i="11"/>
  <c r="BR418" i="11"/>
  <c r="BQ418" i="11"/>
  <c r="BP418" i="11"/>
  <c r="BO418" i="11"/>
  <c r="BN418" i="11"/>
  <c r="BM418" i="11"/>
  <c r="BL418" i="11"/>
  <c r="BK418" i="11"/>
  <c r="BJ418" i="11"/>
  <c r="BI418" i="11"/>
  <c r="BH418" i="11"/>
  <c r="BG418" i="11"/>
  <c r="BF418" i="11"/>
  <c r="BE418" i="11"/>
  <c r="BD418" i="11"/>
  <c r="BC418" i="11"/>
  <c r="BB418" i="11"/>
  <c r="BA418" i="11"/>
  <c r="AZ418" i="11"/>
  <c r="AY418" i="11"/>
  <c r="AX418" i="11"/>
  <c r="AW418" i="11"/>
  <c r="AV418" i="11"/>
  <c r="AU418" i="11"/>
  <c r="AT418" i="11"/>
  <c r="AS418" i="11"/>
  <c r="AR418" i="11"/>
  <c r="AQ418" i="11"/>
  <c r="AP418" i="11"/>
  <c r="AO418" i="11"/>
  <c r="AN418" i="11"/>
  <c r="AM418" i="11"/>
  <c r="AL418" i="11"/>
  <c r="AI418" i="11"/>
  <c r="AG418" i="11"/>
  <c r="AE418" i="11"/>
  <c r="AC418" i="11"/>
  <c r="AB418" i="11"/>
  <c r="AA418" i="11"/>
  <c r="Z418" i="11"/>
  <c r="Y418" i="11"/>
  <c r="A418" i="11"/>
  <c r="CG417" i="11"/>
  <c r="CF417" i="11"/>
  <c r="CE417" i="11"/>
  <c r="CD417" i="11"/>
  <c r="CC417" i="11"/>
  <c r="CB417" i="11"/>
  <c r="CA417" i="11"/>
  <c r="BZ417" i="11"/>
  <c r="BY417" i="11"/>
  <c r="BX417" i="11"/>
  <c r="BW417" i="11"/>
  <c r="BV417" i="11"/>
  <c r="BU417" i="11"/>
  <c r="BT417" i="11"/>
  <c r="BS417" i="11"/>
  <c r="BR417" i="11"/>
  <c r="BQ417" i="11"/>
  <c r="BP417" i="11"/>
  <c r="BO417" i="11"/>
  <c r="BN417" i="11"/>
  <c r="BM417" i="11"/>
  <c r="BL417" i="11"/>
  <c r="BK417" i="11"/>
  <c r="BJ417" i="11"/>
  <c r="BI417" i="11"/>
  <c r="BH417" i="11"/>
  <c r="BG417" i="11"/>
  <c r="BF417" i="11"/>
  <c r="BE417" i="11"/>
  <c r="BD417" i="11"/>
  <c r="BC417" i="11"/>
  <c r="BB417" i="11"/>
  <c r="BA417" i="11"/>
  <c r="AZ417" i="11"/>
  <c r="AY417" i="11"/>
  <c r="AX417" i="11"/>
  <c r="AW417" i="11"/>
  <c r="AV417" i="11"/>
  <c r="AU417" i="11"/>
  <c r="AT417" i="11"/>
  <c r="AS417" i="11"/>
  <c r="AR417" i="11"/>
  <c r="AQ417" i="11"/>
  <c r="AP417" i="11"/>
  <c r="AO417" i="11"/>
  <c r="AN417" i="11"/>
  <c r="AM417" i="11"/>
  <c r="AL417" i="11"/>
  <c r="AI417" i="11"/>
  <c r="AG417" i="11"/>
  <c r="AE417" i="11"/>
  <c r="AC417" i="11"/>
  <c r="AB417" i="11"/>
  <c r="AA417" i="11"/>
  <c r="Z417" i="11"/>
  <c r="Y417" i="11"/>
  <c r="A417" i="11"/>
  <c r="CG416" i="11"/>
  <c r="CF416" i="11"/>
  <c r="CE416" i="11"/>
  <c r="CD416" i="11"/>
  <c r="CC416" i="11"/>
  <c r="CB416" i="11"/>
  <c r="CA416" i="11"/>
  <c r="BZ416" i="11"/>
  <c r="BY416" i="11"/>
  <c r="BX416" i="11"/>
  <c r="BW416" i="11"/>
  <c r="BV416" i="11"/>
  <c r="BU416" i="11"/>
  <c r="BT416" i="11"/>
  <c r="BS416" i="11"/>
  <c r="BR416" i="11"/>
  <c r="BQ416" i="11"/>
  <c r="BP416" i="11"/>
  <c r="BO416" i="11"/>
  <c r="BN416" i="11"/>
  <c r="BM416" i="11"/>
  <c r="BL416" i="11"/>
  <c r="BK416" i="11"/>
  <c r="BJ416" i="11"/>
  <c r="BI416" i="11"/>
  <c r="BH416" i="11"/>
  <c r="BG416" i="11"/>
  <c r="BF416" i="11"/>
  <c r="BE416" i="11"/>
  <c r="BD416" i="11"/>
  <c r="BC416" i="11"/>
  <c r="BB416" i="11"/>
  <c r="BA416" i="11"/>
  <c r="AZ416" i="11"/>
  <c r="AY416" i="11"/>
  <c r="AX416" i="11"/>
  <c r="AW416" i="11"/>
  <c r="AV416" i="11"/>
  <c r="AU416" i="11"/>
  <c r="AT416" i="11"/>
  <c r="AS416" i="11"/>
  <c r="AR416" i="11"/>
  <c r="AQ416" i="11"/>
  <c r="AP416" i="11"/>
  <c r="AO416" i="11"/>
  <c r="AN416" i="11"/>
  <c r="AM416" i="11"/>
  <c r="AL416" i="11"/>
  <c r="AI416" i="11"/>
  <c r="AG416" i="11"/>
  <c r="AE416" i="11"/>
  <c r="AC416" i="11"/>
  <c r="AB416" i="11"/>
  <c r="AA416" i="11"/>
  <c r="Z416" i="11"/>
  <c r="Y416" i="11"/>
  <c r="A416" i="11"/>
  <c r="CG415" i="11"/>
  <c r="CF415" i="11"/>
  <c r="CE415" i="11"/>
  <c r="CD415" i="11"/>
  <c r="CC415" i="11"/>
  <c r="CB415" i="11"/>
  <c r="CA415" i="11"/>
  <c r="BZ415" i="11"/>
  <c r="BY415" i="11"/>
  <c r="BX415" i="11"/>
  <c r="BW415" i="11"/>
  <c r="BV415" i="11"/>
  <c r="BU415" i="11"/>
  <c r="BT415" i="11"/>
  <c r="BS415" i="11"/>
  <c r="BR415" i="11"/>
  <c r="BQ415" i="11"/>
  <c r="BP415" i="11"/>
  <c r="BO415" i="11"/>
  <c r="BN415" i="11"/>
  <c r="BM415" i="11"/>
  <c r="BL415" i="11"/>
  <c r="BK415" i="11"/>
  <c r="BJ415" i="11"/>
  <c r="BI415" i="11"/>
  <c r="BH415" i="11"/>
  <c r="BG415" i="11"/>
  <c r="BF415" i="11"/>
  <c r="BE415" i="11"/>
  <c r="BD415" i="11"/>
  <c r="BC415" i="11"/>
  <c r="BB415" i="11"/>
  <c r="BA415" i="11"/>
  <c r="AZ415" i="11"/>
  <c r="AY415" i="11"/>
  <c r="AX415" i="11"/>
  <c r="AW415" i="11"/>
  <c r="AV415" i="11"/>
  <c r="AU415" i="11"/>
  <c r="AT415" i="11"/>
  <c r="AS415" i="11"/>
  <c r="AR415" i="11"/>
  <c r="AQ415" i="11"/>
  <c r="AP415" i="11"/>
  <c r="AO415" i="11"/>
  <c r="AN415" i="11"/>
  <c r="AM415" i="11"/>
  <c r="AL415" i="11"/>
  <c r="AI415" i="11"/>
  <c r="AG415" i="11"/>
  <c r="AE415" i="11"/>
  <c r="AC415" i="11"/>
  <c r="AB415" i="11"/>
  <c r="AA415" i="11"/>
  <c r="Z415" i="11"/>
  <c r="Y415" i="11"/>
  <c r="A415" i="11"/>
  <c r="CG414" i="11"/>
  <c r="CF414" i="11"/>
  <c r="CE414" i="11"/>
  <c r="CD414" i="11"/>
  <c r="CC414" i="11"/>
  <c r="CB414" i="11"/>
  <c r="CA414" i="11"/>
  <c r="BZ414" i="11"/>
  <c r="BY414" i="11"/>
  <c r="BX414" i="11"/>
  <c r="BW414" i="11"/>
  <c r="BV414" i="11"/>
  <c r="BU414" i="11"/>
  <c r="BT414" i="11"/>
  <c r="BS414" i="11"/>
  <c r="BR414" i="11"/>
  <c r="BQ414" i="11"/>
  <c r="BP414" i="11"/>
  <c r="BO414" i="11"/>
  <c r="BN414" i="11"/>
  <c r="BM414" i="11"/>
  <c r="BL414" i="11"/>
  <c r="BK414" i="11"/>
  <c r="BJ414" i="11"/>
  <c r="BI414" i="11"/>
  <c r="BH414" i="11"/>
  <c r="BG414" i="11"/>
  <c r="BF414" i="11"/>
  <c r="BE414" i="11"/>
  <c r="BD414" i="11"/>
  <c r="BC414" i="11"/>
  <c r="BB414" i="11"/>
  <c r="BA414" i="11"/>
  <c r="AZ414" i="11"/>
  <c r="AY414" i="11"/>
  <c r="AX414" i="11"/>
  <c r="AW414" i="11"/>
  <c r="AV414" i="11"/>
  <c r="AU414" i="11"/>
  <c r="AT414" i="11"/>
  <c r="AS414" i="11"/>
  <c r="AR414" i="11"/>
  <c r="AQ414" i="11"/>
  <c r="AP414" i="11"/>
  <c r="AO414" i="11"/>
  <c r="AN414" i="11"/>
  <c r="AM414" i="11"/>
  <c r="AL414" i="11"/>
  <c r="AI414" i="11"/>
  <c r="AG414" i="11"/>
  <c r="AE414" i="11"/>
  <c r="AC414" i="11"/>
  <c r="AB414" i="11"/>
  <c r="AA414" i="11"/>
  <c r="Z414" i="11"/>
  <c r="Y414" i="11"/>
  <c r="X414" i="11"/>
  <c r="W414" i="11"/>
  <c r="V414" i="11"/>
  <c r="U414" i="11"/>
  <c r="T414" i="11"/>
  <c r="S414" i="11"/>
  <c r="R414" i="11"/>
  <c r="Q414" i="11"/>
  <c r="P414" i="11"/>
  <c r="O414" i="11"/>
  <c r="N414" i="11"/>
  <c r="M414" i="11"/>
  <c r="L414" i="11"/>
  <c r="K414" i="11"/>
  <c r="J414" i="11"/>
  <c r="I414" i="11"/>
  <c r="H414" i="11"/>
  <c r="G414" i="11"/>
  <c r="F414" i="11"/>
  <c r="E414" i="11"/>
  <c r="D414" i="11"/>
  <c r="C414" i="11"/>
  <c r="B414" i="11"/>
  <c r="CG413" i="11"/>
  <c r="CF413" i="11"/>
  <c r="CE413" i="11"/>
  <c r="CD413" i="11"/>
  <c r="CC413" i="11"/>
  <c r="CB413" i="11"/>
  <c r="CA413" i="11"/>
  <c r="BZ413" i="11"/>
  <c r="BY413" i="11"/>
  <c r="BX413" i="11"/>
  <c r="BW413" i="11"/>
  <c r="BV413" i="11"/>
  <c r="BU413" i="11"/>
  <c r="BT413" i="11"/>
  <c r="BS413" i="11"/>
  <c r="BR413" i="11"/>
  <c r="BQ413" i="11"/>
  <c r="BP413" i="11"/>
  <c r="BO413" i="11"/>
  <c r="BN413" i="11"/>
  <c r="BM413" i="11"/>
  <c r="BL413" i="11"/>
  <c r="BK413" i="11"/>
  <c r="BJ413" i="11"/>
  <c r="BI413" i="11"/>
  <c r="BH413" i="11"/>
  <c r="BG413" i="11"/>
  <c r="BF413" i="11"/>
  <c r="BE413" i="11"/>
  <c r="BD413" i="11"/>
  <c r="BC413" i="11"/>
  <c r="BB413" i="11"/>
  <c r="BA413" i="11"/>
  <c r="AZ413" i="11"/>
  <c r="AY413" i="11"/>
  <c r="AX413" i="11"/>
  <c r="AW413" i="11"/>
  <c r="AV413" i="11"/>
  <c r="AU413" i="11"/>
  <c r="AT413" i="11"/>
  <c r="AS413" i="11"/>
  <c r="AR413" i="11"/>
  <c r="AQ413" i="11"/>
  <c r="AP413" i="11"/>
  <c r="AO413" i="11"/>
  <c r="AN413" i="11"/>
  <c r="AM413" i="11"/>
  <c r="AL413" i="11"/>
  <c r="AK413" i="11"/>
  <c r="AJ413" i="11"/>
  <c r="AI413" i="11"/>
  <c r="AH413" i="11"/>
  <c r="AG413" i="11"/>
  <c r="AF413" i="11"/>
  <c r="AE413" i="11"/>
  <c r="AD413" i="11"/>
  <c r="AC413" i="11"/>
  <c r="AB413" i="11"/>
  <c r="AA413" i="11"/>
  <c r="Z413" i="11"/>
  <c r="Y413" i="11"/>
  <c r="V413" i="11"/>
  <c r="U413" i="11"/>
  <c r="T413" i="11"/>
  <c r="S413" i="11"/>
  <c r="R413" i="11"/>
  <c r="Q413" i="11"/>
  <c r="P413" i="11"/>
  <c r="O413" i="11"/>
  <c r="N413" i="11"/>
  <c r="M413" i="11"/>
  <c r="L413" i="11"/>
  <c r="K413" i="11"/>
  <c r="J413" i="11"/>
  <c r="I413" i="11"/>
  <c r="H413" i="11"/>
  <c r="A413" i="11"/>
  <c r="CG412" i="11"/>
  <c r="CF412" i="11"/>
  <c r="CE412" i="11"/>
  <c r="CD412" i="11"/>
  <c r="CC412" i="11"/>
  <c r="CB412" i="11"/>
  <c r="CA412" i="11"/>
  <c r="BZ412" i="11"/>
  <c r="BY412" i="11"/>
  <c r="BX412" i="11"/>
  <c r="BW412" i="11"/>
  <c r="BV412" i="11"/>
  <c r="BU412" i="11"/>
  <c r="BT412" i="11"/>
  <c r="BS412" i="11"/>
  <c r="BR412" i="11"/>
  <c r="BQ412" i="11"/>
  <c r="BP412" i="11"/>
  <c r="BO412" i="11"/>
  <c r="BN412" i="11"/>
  <c r="BM412" i="11"/>
  <c r="BL412" i="11"/>
  <c r="BK412" i="11"/>
  <c r="BJ412" i="11"/>
  <c r="BI412" i="11"/>
  <c r="BH412" i="11"/>
  <c r="BG412" i="11"/>
  <c r="BF412" i="11"/>
  <c r="BE412" i="11"/>
  <c r="BD412" i="11"/>
  <c r="BC412" i="11"/>
  <c r="BB412" i="11"/>
  <c r="BA412" i="11"/>
  <c r="AZ412" i="11"/>
  <c r="AY412" i="11"/>
  <c r="AX412" i="11"/>
  <c r="AW412" i="11"/>
  <c r="AV412" i="11"/>
  <c r="AU412" i="11"/>
  <c r="AT412" i="11"/>
  <c r="AS412" i="11"/>
  <c r="AR412" i="11"/>
  <c r="AQ412" i="11"/>
  <c r="AP412" i="11"/>
  <c r="AO412" i="11"/>
  <c r="AN412" i="11"/>
  <c r="AM412" i="11"/>
  <c r="AL412" i="11"/>
  <c r="AK412" i="11"/>
  <c r="AJ412" i="11"/>
  <c r="AI412" i="11"/>
  <c r="AH412" i="11"/>
  <c r="AG412" i="11"/>
  <c r="AF412" i="11"/>
  <c r="AE412" i="11"/>
  <c r="AD412" i="11"/>
  <c r="AC412" i="11"/>
  <c r="AB412" i="11"/>
  <c r="AA412" i="11"/>
  <c r="Z412" i="11"/>
  <c r="Y412" i="11"/>
  <c r="X412" i="11"/>
  <c r="W412" i="11"/>
  <c r="V412" i="11"/>
  <c r="U412" i="11"/>
  <c r="P412" i="11"/>
  <c r="O412" i="11"/>
  <c r="N412" i="11"/>
  <c r="H412" i="11"/>
  <c r="G412" i="11"/>
  <c r="F412" i="11"/>
  <c r="E412" i="11"/>
  <c r="D412" i="11"/>
  <c r="C412" i="11"/>
  <c r="B412" i="11"/>
  <c r="A412" i="11"/>
  <c r="CG411" i="11"/>
  <c r="CF411" i="11"/>
  <c r="CE411" i="11"/>
  <c r="CD411" i="11"/>
  <c r="CC411" i="11"/>
  <c r="CB411" i="11"/>
  <c r="CA411" i="11"/>
  <c r="BZ411" i="11"/>
  <c r="BY411" i="11"/>
  <c r="BX411" i="11"/>
  <c r="BW411" i="11"/>
  <c r="BV411" i="11"/>
  <c r="BU411" i="11"/>
  <c r="BT411" i="11"/>
  <c r="BS411" i="11"/>
  <c r="BR411" i="11"/>
  <c r="BQ411" i="11"/>
  <c r="BP411" i="11"/>
  <c r="BO411" i="11"/>
  <c r="BN411" i="11"/>
  <c r="BM411" i="11"/>
  <c r="BL411" i="11"/>
  <c r="BK411" i="11"/>
  <c r="BJ411" i="11"/>
  <c r="BI411" i="11"/>
  <c r="BH411" i="11"/>
  <c r="BG411" i="11"/>
  <c r="BF411" i="11"/>
  <c r="BE411" i="11"/>
  <c r="BD411" i="11"/>
  <c r="BC411" i="11"/>
  <c r="BB411" i="11"/>
  <c r="BA411" i="11"/>
  <c r="AZ411" i="11"/>
  <c r="AY411" i="11"/>
  <c r="AX411" i="11"/>
  <c r="AW411" i="11"/>
  <c r="AV411" i="11"/>
  <c r="AU411" i="11"/>
  <c r="AT411" i="11"/>
  <c r="AS411" i="11"/>
  <c r="AR411" i="11"/>
  <c r="AQ411" i="11"/>
  <c r="AP411" i="11"/>
  <c r="AO411" i="11"/>
  <c r="AN411" i="11"/>
  <c r="AM411" i="11"/>
  <c r="AL411" i="11"/>
  <c r="AK411" i="11"/>
  <c r="AJ411" i="11"/>
  <c r="AI411" i="11"/>
  <c r="AH411" i="11"/>
  <c r="AG411" i="11"/>
  <c r="AF411" i="11"/>
  <c r="AE411" i="11"/>
  <c r="AD411" i="11"/>
  <c r="AC411" i="11"/>
  <c r="AB411" i="11"/>
  <c r="AA411" i="11"/>
  <c r="Z411" i="11"/>
  <c r="Y411" i="11"/>
  <c r="X411" i="11"/>
  <c r="W411" i="11"/>
  <c r="V411" i="11"/>
  <c r="U411" i="11"/>
  <c r="T411" i="11"/>
  <c r="S411" i="11"/>
  <c r="R411" i="11"/>
  <c r="Q411" i="11"/>
  <c r="P411" i="11"/>
  <c r="O411" i="11"/>
  <c r="N411" i="11"/>
  <c r="M411" i="11"/>
  <c r="L411" i="11"/>
  <c r="K411" i="11"/>
  <c r="J411" i="11"/>
  <c r="I411" i="11"/>
  <c r="H411" i="11"/>
  <c r="G411" i="11"/>
  <c r="F411" i="11"/>
  <c r="E411" i="11"/>
  <c r="D411" i="11"/>
  <c r="C411" i="11"/>
  <c r="B411" i="11"/>
  <c r="A411" i="11"/>
  <c r="CG410" i="11"/>
  <c r="CF410" i="11"/>
  <c r="CE410" i="11"/>
  <c r="CD410" i="11"/>
  <c r="CC410" i="11"/>
  <c r="CB410" i="11"/>
  <c r="CA410" i="11"/>
  <c r="BZ410" i="11"/>
  <c r="BY410" i="11"/>
  <c r="BX410" i="11"/>
  <c r="BW410" i="11"/>
  <c r="BV410" i="11"/>
  <c r="BU410" i="11"/>
  <c r="BT410" i="11"/>
  <c r="BS410" i="11"/>
  <c r="BR410" i="11"/>
  <c r="BQ410" i="11"/>
  <c r="BP410" i="11"/>
  <c r="BO410" i="11"/>
  <c r="BN410" i="11"/>
  <c r="BM410" i="11"/>
  <c r="BL410" i="11"/>
  <c r="BK410" i="11"/>
  <c r="BJ410" i="11"/>
  <c r="BI410" i="11"/>
  <c r="BH410" i="11"/>
  <c r="BG410" i="11"/>
  <c r="BF410" i="11"/>
  <c r="BE410" i="11"/>
  <c r="BD410" i="11"/>
  <c r="BC410" i="11"/>
  <c r="BB410" i="11"/>
  <c r="BA410" i="11"/>
  <c r="AZ410" i="11"/>
  <c r="AY410" i="11"/>
  <c r="AX410" i="11"/>
  <c r="AW410" i="11"/>
  <c r="AV410" i="11"/>
  <c r="AU410" i="11"/>
  <c r="AT410" i="11"/>
  <c r="AS410" i="11"/>
  <c r="AR410" i="11"/>
  <c r="AQ410" i="11"/>
  <c r="AP410" i="11"/>
  <c r="AO410" i="11"/>
  <c r="AN410" i="11"/>
  <c r="AM410" i="11"/>
  <c r="AL410" i="11"/>
  <c r="AK410" i="11"/>
  <c r="AJ410" i="11"/>
  <c r="AI410" i="11"/>
  <c r="AH410" i="11"/>
  <c r="AG410" i="11"/>
  <c r="AF410" i="11"/>
  <c r="AE410" i="11"/>
  <c r="AD410" i="11"/>
  <c r="AC410" i="11"/>
  <c r="AB410" i="11"/>
  <c r="AA410" i="11"/>
  <c r="Z410" i="11"/>
  <c r="Y410" i="11"/>
  <c r="X410" i="11"/>
  <c r="V410" i="11"/>
  <c r="U410" i="11"/>
  <c r="T410" i="11"/>
  <c r="S410" i="11"/>
  <c r="R410" i="11"/>
  <c r="Q410" i="11"/>
  <c r="P410" i="11"/>
  <c r="O410" i="11"/>
  <c r="N410" i="11"/>
  <c r="J410" i="11"/>
  <c r="I410" i="11"/>
  <c r="H410" i="11"/>
  <c r="G410" i="11"/>
  <c r="F410" i="11"/>
  <c r="E410" i="11"/>
  <c r="D410" i="11"/>
  <c r="C410" i="11"/>
  <c r="B410" i="11"/>
  <c r="A410" i="11"/>
  <c r="CG409" i="11"/>
  <c r="CF409" i="11"/>
  <c r="CE409" i="11"/>
  <c r="CD409" i="11"/>
  <c r="CC409" i="11"/>
  <c r="CB409" i="11"/>
  <c r="CA409" i="11"/>
  <c r="BZ409" i="11"/>
  <c r="BY409" i="11"/>
  <c r="BX409" i="11"/>
  <c r="BW409" i="11"/>
  <c r="BV409" i="11"/>
  <c r="BU409" i="11"/>
  <c r="BT409" i="11"/>
  <c r="BS409" i="11"/>
  <c r="BR409" i="11"/>
  <c r="BQ409" i="11"/>
  <c r="BP409" i="11"/>
  <c r="BO409" i="11"/>
  <c r="BN409" i="11"/>
  <c r="BM409" i="11"/>
  <c r="BL409" i="11"/>
  <c r="BK409" i="11"/>
  <c r="BJ409" i="11"/>
  <c r="BI409" i="11"/>
  <c r="BH409" i="11"/>
  <c r="BG409" i="11"/>
  <c r="BF409" i="11"/>
  <c r="BE409" i="11"/>
  <c r="BD409" i="11"/>
  <c r="BC409" i="11"/>
  <c r="BB409" i="11"/>
  <c r="BA409" i="11"/>
  <c r="AZ409" i="11"/>
  <c r="AY409" i="11"/>
  <c r="AX409" i="11"/>
  <c r="AW409" i="11"/>
  <c r="AV409" i="11"/>
  <c r="AU409" i="11"/>
  <c r="X409" i="11"/>
  <c r="W409" i="11"/>
  <c r="V409" i="11"/>
  <c r="U409" i="11"/>
  <c r="T409" i="11"/>
  <c r="S409" i="11"/>
  <c r="R409" i="11"/>
  <c r="Q409" i="11"/>
  <c r="P409" i="11"/>
  <c r="O409" i="11"/>
  <c r="N409" i="11"/>
  <c r="M409" i="11"/>
  <c r="L409" i="11"/>
  <c r="K409" i="11"/>
  <c r="J409" i="11"/>
  <c r="I409" i="11"/>
  <c r="H409" i="11"/>
  <c r="G409" i="11"/>
  <c r="F409" i="11"/>
  <c r="E409" i="11"/>
  <c r="D409" i="11"/>
  <c r="C409" i="11"/>
  <c r="CG408" i="11"/>
  <c r="CF408" i="11"/>
  <c r="CE408" i="11"/>
  <c r="CD408" i="11"/>
  <c r="CC408" i="11"/>
  <c r="CB408" i="11"/>
  <c r="CA408" i="11"/>
  <c r="BZ408" i="11"/>
  <c r="BY408" i="11"/>
  <c r="BX408" i="11"/>
  <c r="BW408" i="11"/>
  <c r="BV408" i="11"/>
  <c r="BU408" i="11"/>
  <c r="BT408" i="11"/>
  <c r="BS408" i="11"/>
  <c r="BR408" i="11"/>
  <c r="BQ408" i="11"/>
  <c r="BP408" i="11"/>
  <c r="BO408" i="11"/>
  <c r="BN408" i="11"/>
  <c r="BM408" i="11"/>
  <c r="BL408" i="11"/>
  <c r="BK408" i="11"/>
  <c r="BJ408" i="11"/>
  <c r="BI408" i="11"/>
  <c r="BH408" i="11"/>
  <c r="BG408" i="11"/>
  <c r="BF408" i="11"/>
  <c r="BE408" i="11"/>
  <c r="BD408" i="11"/>
  <c r="BC408" i="11"/>
  <c r="BB408" i="11"/>
  <c r="BA408" i="11"/>
  <c r="AZ408" i="11"/>
  <c r="AY408" i="11"/>
  <c r="AX408" i="11"/>
  <c r="AW408" i="11"/>
  <c r="AV408" i="11"/>
  <c r="AU408" i="11"/>
  <c r="AT408" i="11"/>
  <c r="AS408" i="11"/>
  <c r="AR408" i="11"/>
  <c r="AQ408" i="11"/>
  <c r="AP408" i="11"/>
  <c r="AO408" i="11"/>
  <c r="AN408" i="11"/>
  <c r="AM408" i="11"/>
  <c r="AL408" i="11"/>
  <c r="AI408" i="11"/>
  <c r="AG408" i="11"/>
  <c r="AE408" i="11"/>
  <c r="AC408" i="11"/>
  <c r="AB408" i="11"/>
  <c r="AA408" i="11"/>
  <c r="Z408" i="11"/>
  <c r="Y408" i="11"/>
  <c r="X408" i="11"/>
  <c r="W408" i="11"/>
  <c r="V408" i="11"/>
  <c r="U408" i="11"/>
  <c r="T408" i="11"/>
  <c r="S408" i="11"/>
  <c r="R408" i="11"/>
  <c r="Q408" i="11"/>
  <c r="P408" i="11"/>
  <c r="O408" i="11"/>
  <c r="N408" i="11"/>
  <c r="M408" i="11"/>
  <c r="L408" i="11"/>
  <c r="K408" i="11"/>
  <c r="J408" i="11"/>
  <c r="I408" i="11"/>
  <c r="H408" i="11"/>
  <c r="G408" i="11"/>
  <c r="F408" i="11"/>
  <c r="E408" i="11"/>
  <c r="D408" i="11"/>
  <c r="C408" i="11"/>
  <c r="CG407" i="11"/>
  <c r="CF407" i="11"/>
  <c r="CE407" i="11"/>
  <c r="CD407" i="11"/>
  <c r="CC407" i="11"/>
  <c r="CB407" i="11"/>
  <c r="CA407" i="11"/>
  <c r="BZ407" i="11"/>
  <c r="BY407" i="11"/>
  <c r="BX407" i="11"/>
  <c r="BW407" i="11"/>
  <c r="BV407" i="11"/>
  <c r="BU407" i="11"/>
  <c r="BT407" i="11"/>
  <c r="BS407" i="11"/>
  <c r="BR407" i="11"/>
  <c r="BQ407" i="11"/>
  <c r="BP407" i="11"/>
  <c r="BO407" i="11"/>
  <c r="BN407" i="11"/>
  <c r="BM407" i="11"/>
  <c r="BL407" i="11"/>
  <c r="BK407" i="11"/>
  <c r="BJ407" i="11"/>
  <c r="BI407" i="11"/>
  <c r="BH407" i="11"/>
  <c r="BG407" i="11"/>
  <c r="BF407" i="11"/>
  <c r="BE407" i="11"/>
  <c r="BD407" i="11"/>
  <c r="BC407" i="11"/>
  <c r="BB407" i="11"/>
  <c r="BA407" i="11"/>
  <c r="AZ407" i="11"/>
  <c r="AX407" i="11"/>
  <c r="AW407" i="11"/>
  <c r="AV407" i="11"/>
  <c r="AU407" i="11"/>
  <c r="AT407" i="11"/>
  <c r="AS407" i="11"/>
  <c r="AR407" i="11"/>
  <c r="AQ407" i="11"/>
  <c r="AP407" i="11"/>
  <c r="AO407" i="11"/>
  <c r="AN407" i="11"/>
  <c r="AM407" i="11"/>
  <c r="AL407" i="11"/>
  <c r="AI407" i="11"/>
  <c r="AG407" i="11"/>
  <c r="AE407" i="11"/>
  <c r="AC407" i="11"/>
  <c r="AB407" i="11"/>
  <c r="AA407" i="11"/>
  <c r="Z407" i="11"/>
  <c r="Y407" i="11"/>
  <c r="D407" i="11"/>
  <c r="C407" i="11"/>
  <c r="A407" i="11"/>
  <c r="CG406" i="11"/>
  <c r="CF406" i="11"/>
  <c r="CE406" i="11"/>
  <c r="CD406" i="11"/>
  <c r="CC406" i="11"/>
  <c r="CB406" i="11"/>
  <c r="CA406" i="11"/>
  <c r="BZ406" i="11"/>
  <c r="BY406" i="11"/>
  <c r="BX406" i="11"/>
  <c r="BW406" i="11"/>
  <c r="BV406" i="11"/>
  <c r="BU406" i="11"/>
  <c r="BT406" i="11"/>
  <c r="BS406" i="11"/>
  <c r="BR406" i="11"/>
  <c r="BQ406" i="11"/>
  <c r="BP406" i="11"/>
  <c r="BO406" i="11"/>
  <c r="BN406" i="11"/>
  <c r="BM406" i="11"/>
  <c r="BL406" i="11"/>
  <c r="BK406" i="11"/>
  <c r="BJ406" i="11"/>
  <c r="BI406" i="11"/>
  <c r="BH406" i="11"/>
  <c r="BG406" i="11"/>
  <c r="BF406" i="11"/>
  <c r="BE406" i="11"/>
  <c r="BD406" i="11"/>
  <c r="BC406" i="11"/>
  <c r="BB406" i="11"/>
  <c r="BA406" i="11"/>
  <c r="AZ406" i="11"/>
  <c r="AX406" i="11"/>
  <c r="AW406" i="11"/>
  <c r="AV406" i="11"/>
  <c r="AU406" i="11"/>
  <c r="AT406" i="11"/>
  <c r="AS406" i="11"/>
  <c r="AR406" i="11"/>
  <c r="AQ406" i="11"/>
  <c r="AP406" i="11"/>
  <c r="AO406" i="11"/>
  <c r="AN406" i="11"/>
  <c r="AM406" i="11"/>
  <c r="AL406" i="11"/>
  <c r="AI406" i="11"/>
  <c r="AG406" i="11"/>
  <c r="AE406" i="11"/>
  <c r="AC406" i="11"/>
  <c r="AB406" i="11"/>
  <c r="AA406" i="11"/>
  <c r="Z406" i="11"/>
  <c r="Y406" i="11"/>
  <c r="D406" i="11"/>
  <c r="C406" i="11"/>
  <c r="A406" i="11"/>
  <c r="CG405" i="11"/>
  <c r="CF405" i="11"/>
  <c r="CE405" i="11"/>
  <c r="CD405" i="11"/>
  <c r="CC405" i="11"/>
  <c r="CB405" i="11"/>
  <c r="CA405" i="11"/>
  <c r="BZ405" i="11"/>
  <c r="BY405" i="11"/>
  <c r="BX405" i="11"/>
  <c r="BW405" i="11"/>
  <c r="BV405" i="11"/>
  <c r="BU405" i="11"/>
  <c r="BT405" i="11"/>
  <c r="BS405" i="11"/>
  <c r="BR405" i="11"/>
  <c r="BQ405" i="11"/>
  <c r="BP405" i="11"/>
  <c r="BO405" i="11"/>
  <c r="BN405" i="11"/>
  <c r="BM405" i="11"/>
  <c r="BL405" i="11"/>
  <c r="BK405" i="11"/>
  <c r="BJ405" i="11"/>
  <c r="BI405" i="11"/>
  <c r="BH405" i="11"/>
  <c r="BG405" i="11"/>
  <c r="BF405" i="11"/>
  <c r="BE405" i="11"/>
  <c r="BD405" i="11"/>
  <c r="BC405" i="11"/>
  <c r="BB405" i="11"/>
  <c r="BA405" i="11"/>
  <c r="AZ405" i="11"/>
  <c r="AY405" i="11"/>
  <c r="AX405" i="11"/>
  <c r="AW405" i="11"/>
  <c r="AV405" i="11"/>
  <c r="AU405" i="11"/>
  <c r="AT405" i="11"/>
  <c r="AS405" i="11"/>
  <c r="AR405" i="11"/>
  <c r="AQ405" i="11"/>
  <c r="AP405" i="11"/>
  <c r="AO405" i="11"/>
  <c r="AN405" i="11"/>
  <c r="AM405" i="11"/>
  <c r="AL405" i="11"/>
  <c r="AI405" i="11"/>
  <c r="AG405" i="11"/>
  <c r="AE405" i="11"/>
  <c r="AC405" i="11"/>
  <c r="AB405" i="11"/>
  <c r="AA405" i="11"/>
  <c r="Z405" i="11"/>
  <c r="Y405" i="11"/>
  <c r="X405" i="11"/>
  <c r="W405" i="11"/>
  <c r="V405" i="11"/>
  <c r="U405" i="11"/>
  <c r="T405" i="11"/>
  <c r="S405" i="11"/>
  <c r="R405" i="11"/>
  <c r="Q405" i="11"/>
  <c r="P405" i="11"/>
  <c r="O405" i="11"/>
  <c r="N405" i="11"/>
  <c r="M405" i="11"/>
  <c r="L405" i="11"/>
  <c r="K405" i="11"/>
  <c r="J405" i="11"/>
  <c r="I405" i="11"/>
  <c r="H405" i="11"/>
  <c r="G405" i="11"/>
  <c r="F405" i="11"/>
  <c r="E405" i="11"/>
  <c r="D405" i="11"/>
  <c r="C405" i="11"/>
  <c r="CG404" i="11"/>
  <c r="CF404" i="11"/>
  <c r="CE404" i="11"/>
  <c r="CD404" i="11"/>
  <c r="CC404" i="11"/>
  <c r="CB404" i="11"/>
  <c r="CA404" i="11"/>
  <c r="BZ404" i="11"/>
  <c r="BY404" i="11"/>
  <c r="BX404" i="11"/>
  <c r="BW404" i="11"/>
  <c r="BV404" i="11"/>
  <c r="BU404" i="11"/>
  <c r="BT404" i="11"/>
  <c r="BS404" i="11"/>
  <c r="BR404" i="11"/>
  <c r="BQ404" i="11"/>
  <c r="BP404" i="11"/>
  <c r="BO404" i="11"/>
  <c r="BN404" i="11"/>
  <c r="BM404" i="11"/>
  <c r="BL404" i="11"/>
  <c r="BK404" i="11"/>
  <c r="BJ404" i="11"/>
  <c r="BI404" i="11"/>
  <c r="BH404" i="11"/>
  <c r="BG404" i="11"/>
  <c r="BF404" i="11"/>
  <c r="BE404" i="11"/>
  <c r="BD404" i="11"/>
  <c r="BC404" i="11"/>
  <c r="BB404" i="11"/>
  <c r="BA404" i="11"/>
  <c r="AZ404" i="11"/>
  <c r="AY404" i="11"/>
  <c r="AX404" i="11"/>
  <c r="AW404" i="11"/>
  <c r="AV404" i="11"/>
  <c r="AU404" i="11"/>
  <c r="AT404" i="11"/>
  <c r="AS404" i="11"/>
  <c r="AR404" i="11"/>
  <c r="AQ404" i="11"/>
  <c r="AP404" i="11"/>
  <c r="AO404" i="11"/>
  <c r="AN404" i="11"/>
  <c r="AM404" i="11"/>
  <c r="AL404" i="11"/>
  <c r="AI404" i="11"/>
  <c r="AG404" i="11"/>
  <c r="AE404" i="11"/>
  <c r="AC404" i="11"/>
  <c r="AB404" i="11"/>
  <c r="AA404" i="11"/>
  <c r="Z404" i="11"/>
  <c r="Y404" i="11"/>
  <c r="A404" i="11"/>
  <c r="CG403" i="11"/>
  <c r="CF403" i="11"/>
  <c r="CE403" i="11"/>
  <c r="CD403" i="11"/>
  <c r="CC403" i="11"/>
  <c r="CB403" i="11"/>
  <c r="CA403" i="11"/>
  <c r="BZ403" i="11"/>
  <c r="BY403" i="11"/>
  <c r="BX403" i="11"/>
  <c r="BW403" i="11"/>
  <c r="BV403" i="11"/>
  <c r="BU403" i="11"/>
  <c r="BT403" i="11"/>
  <c r="BS403" i="11"/>
  <c r="BR403" i="11"/>
  <c r="BQ403" i="11"/>
  <c r="BP403" i="11"/>
  <c r="BO403" i="11"/>
  <c r="BN403" i="11"/>
  <c r="BM403" i="11"/>
  <c r="BL403" i="11"/>
  <c r="BK403" i="11"/>
  <c r="BJ403" i="11"/>
  <c r="BI403" i="11"/>
  <c r="BH403" i="11"/>
  <c r="BG403" i="11"/>
  <c r="BF403" i="11"/>
  <c r="BE403" i="11"/>
  <c r="BD403" i="11"/>
  <c r="BC403" i="11"/>
  <c r="BB403" i="11"/>
  <c r="BA403" i="11"/>
  <c r="AZ403" i="11"/>
  <c r="AY403" i="11"/>
  <c r="AX403" i="11"/>
  <c r="AW403" i="11"/>
  <c r="AV403" i="11"/>
  <c r="AU403" i="11"/>
  <c r="AT403" i="11"/>
  <c r="AS403" i="11"/>
  <c r="AR403" i="11"/>
  <c r="AQ403" i="11"/>
  <c r="AP403" i="11"/>
  <c r="AO403" i="11"/>
  <c r="AN403" i="11"/>
  <c r="AM403" i="11"/>
  <c r="AL403" i="11"/>
  <c r="AI403" i="11"/>
  <c r="AG403" i="11"/>
  <c r="AE403" i="11"/>
  <c r="AC403" i="11"/>
  <c r="AB403" i="11"/>
  <c r="AA403" i="11"/>
  <c r="Z403" i="11"/>
  <c r="Y403" i="11"/>
  <c r="A403" i="11"/>
  <c r="CG402" i="11"/>
  <c r="CF402" i="11"/>
  <c r="CE402" i="11"/>
  <c r="CD402" i="11"/>
  <c r="CC402" i="11"/>
  <c r="CB402" i="11"/>
  <c r="CA402" i="11"/>
  <c r="BZ402" i="11"/>
  <c r="BY402" i="11"/>
  <c r="BX402" i="11"/>
  <c r="BW402" i="11"/>
  <c r="BV402" i="11"/>
  <c r="BU402" i="11"/>
  <c r="BT402" i="11"/>
  <c r="BS402" i="11"/>
  <c r="BR402" i="11"/>
  <c r="BQ402" i="11"/>
  <c r="BP402" i="11"/>
  <c r="BO402" i="11"/>
  <c r="BN402" i="11"/>
  <c r="BM402" i="11"/>
  <c r="BL402" i="11"/>
  <c r="BK402" i="11"/>
  <c r="BJ402" i="11"/>
  <c r="BI402" i="11"/>
  <c r="BH402" i="11"/>
  <c r="BG402" i="11"/>
  <c r="BF402" i="11"/>
  <c r="BE402" i="11"/>
  <c r="BD402" i="11"/>
  <c r="BC402" i="11"/>
  <c r="BB402" i="11"/>
  <c r="BA402" i="11"/>
  <c r="AZ402" i="11"/>
  <c r="AY402" i="11"/>
  <c r="AX402" i="11"/>
  <c r="AW402" i="11"/>
  <c r="AV402" i="11"/>
  <c r="AU402" i="11"/>
  <c r="AT402" i="11"/>
  <c r="AS402" i="11"/>
  <c r="AR402" i="11"/>
  <c r="AQ402" i="11"/>
  <c r="AP402" i="11"/>
  <c r="AO402" i="11"/>
  <c r="AN402" i="11"/>
  <c r="AM402" i="11"/>
  <c r="AL402" i="11"/>
  <c r="AI402" i="11"/>
  <c r="AG402" i="11"/>
  <c r="AE402" i="11"/>
  <c r="AC402" i="11"/>
  <c r="AB402" i="11"/>
  <c r="AA402" i="11"/>
  <c r="Z402" i="11"/>
  <c r="Y402" i="11"/>
  <c r="A402" i="11"/>
  <c r="CG401" i="11"/>
  <c r="CF401" i="11"/>
  <c r="CE401" i="11"/>
  <c r="CD401" i="11"/>
  <c r="CC401" i="11"/>
  <c r="CB401" i="11"/>
  <c r="CA401" i="11"/>
  <c r="BZ401" i="11"/>
  <c r="BY401" i="11"/>
  <c r="BX401" i="11"/>
  <c r="BW401" i="11"/>
  <c r="BV401" i="11"/>
  <c r="BU401" i="11"/>
  <c r="BT401" i="11"/>
  <c r="BS401" i="11"/>
  <c r="BR401" i="11"/>
  <c r="BQ401" i="11"/>
  <c r="BP401" i="11"/>
  <c r="BO401" i="11"/>
  <c r="BN401" i="11"/>
  <c r="BM401" i="11"/>
  <c r="BL401" i="11"/>
  <c r="BK401" i="11"/>
  <c r="BJ401" i="11"/>
  <c r="BI401" i="11"/>
  <c r="BH401" i="11"/>
  <c r="BG401" i="11"/>
  <c r="BF401" i="11"/>
  <c r="BE401" i="11"/>
  <c r="BD401" i="11"/>
  <c r="BC401" i="11"/>
  <c r="BB401" i="11"/>
  <c r="BA401" i="11"/>
  <c r="AZ401" i="11"/>
  <c r="AY401" i="11"/>
  <c r="AX401" i="11"/>
  <c r="AW401" i="11"/>
  <c r="AV401" i="11"/>
  <c r="AU401" i="11"/>
  <c r="AT401" i="11"/>
  <c r="AS401" i="11"/>
  <c r="AR401" i="11"/>
  <c r="AQ401" i="11"/>
  <c r="AP401" i="11"/>
  <c r="AO401" i="11"/>
  <c r="AN401" i="11"/>
  <c r="AM401" i="11"/>
  <c r="AL401" i="11"/>
  <c r="AI401" i="11"/>
  <c r="AG401" i="11"/>
  <c r="AE401" i="11"/>
  <c r="AC401" i="11"/>
  <c r="AB401" i="11"/>
  <c r="AA401" i="11"/>
  <c r="Z401" i="11"/>
  <c r="Y401" i="11"/>
  <c r="X401" i="11"/>
  <c r="W401" i="11"/>
  <c r="V401" i="11"/>
  <c r="U401" i="11"/>
  <c r="T401" i="11"/>
  <c r="S401" i="11"/>
  <c r="R401" i="11"/>
  <c r="Q401" i="11"/>
  <c r="P401" i="11"/>
  <c r="O401" i="11"/>
  <c r="N401" i="11"/>
  <c r="M401" i="11"/>
  <c r="L401" i="11"/>
  <c r="K401" i="11"/>
  <c r="J401" i="11"/>
  <c r="I401" i="11"/>
  <c r="H401" i="11"/>
  <c r="G401" i="11"/>
  <c r="F401" i="11"/>
  <c r="E401" i="11"/>
  <c r="D401" i="11"/>
  <c r="C401" i="11"/>
  <c r="CG400" i="11"/>
  <c r="CF400" i="11"/>
  <c r="CE400" i="11"/>
  <c r="CD400" i="11"/>
  <c r="CC400" i="11"/>
  <c r="CB400" i="11"/>
  <c r="CA400" i="11"/>
  <c r="BZ400" i="11"/>
  <c r="BY400" i="11"/>
  <c r="BX400" i="11"/>
  <c r="BW400" i="11"/>
  <c r="BV400" i="11"/>
  <c r="BU400" i="11"/>
  <c r="BT400" i="11"/>
  <c r="BS400" i="11"/>
  <c r="BR400" i="11"/>
  <c r="BQ400" i="11"/>
  <c r="BP400" i="11"/>
  <c r="BO400" i="11"/>
  <c r="BN400" i="11"/>
  <c r="BM400" i="11"/>
  <c r="BL400" i="11"/>
  <c r="BK400" i="11"/>
  <c r="BJ400" i="11"/>
  <c r="BI400" i="11"/>
  <c r="BH400" i="11"/>
  <c r="BG400" i="11"/>
  <c r="BF400" i="11"/>
  <c r="BE400" i="11"/>
  <c r="BD400" i="11"/>
  <c r="BC400" i="11"/>
  <c r="BB400" i="11"/>
  <c r="BA400" i="11"/>
  <c r="AZ400" i="11"/>
  <c r="AY400" i="11"/>
  <c r="AX400" i="11"/>
  <c r="AW400" i="11"/>
  <c r="AV400" i="11"/>
  <c r="AU400" i="11"/>
  <c r="AT400" i="11"/>
  <c r="AS400" i="11"/>
  <c r="AR400" i="11"/>
  <c r="AQ400" i="11"/>
  <c r="AP400" i="11"/>
  <c r="AO400" i="11"/>
  <c r="AN400" i="11"/>
  <c r="AM400" i="11"/>
  <c r="AL400" i="11"/>
  <c r="AI400" i="11"/>
  <c r="AG400" i="11"/>
  <c r="AE400" i="11"/>
  <c r="AC400" i="11"/>
  <c r="AB400" i="11"/>
  <c r="AA400" i="11"/>
  <c r="Z400" i="11"/>
  <c r="Y400" i="11"/>
  <c r="A400" i="11"/>
  <c r="CG399" i="11"/>
  <c r="CF399" i="11"/>
  <c r="CE399" i="11"/>
  <c r="CD399" i="11"/>
  <c r="CC399" i="11"/>
  <c r="CB399" i="11"/>
  <c r="CA399" i="11"/>
  <c r="BZ399" i="11"/>
  <c r="BY399" i="11"/>
  <c r="BX399" i="11"/>
  <c r="BW399" i="11"/>
  <c r="BV399" i="11"/>
  <c r="BU399" i="11"/>
  <c r="BT399" i="11"/>
  <c r="BS399" i="11"/>
  <c r="BR399" i="11"/>
  <c r="BQ399" i="11"/>
  <c r="BP399" i="11"/>
  <c r="BO399" i="11"/>
  <c r="BN399" i="11"/>
  <c r="BM399" i="11"/>
  <c r="BL399" i="11"/>
  <c r="BK399" i="11"/>
  <c r="BJ399" i="11"/>
  <c r="BI399" i="11"/>
  <c r="BH399" i="11"/>
  <c r="BG399" i="11"/>
  <c r="BF399" i="11"/>
  <c r="BE399" i="11"/>
  <c r="BD399" i="11"/>
  <c r="BC399" i="11"/>
  <c r="BB399" i="11"/>
  <c r="BA399" i="11"/>
  <c r="AZ399" i="11"/>
  <c r="AY399" i="11"/>
  <c r="AX399" i="11"/>
  <c r="AW399" i="11"/>
  <c r="AV399" i="11"/>
  <c r="AU399" i="11"/>
  <c r="AT399" i="11"/>
  <c r="AS399" i="11"/>
  <c r="AR399" i="11"/>
  <c r="AQ399" i="11"/>
  <c r="AP399" i="11"/>
  <c r="AO399" i="11"/>
  <c r="AN399" i="11"/>
  <c r="AM399" i="11"/>
  <c r="AL399" i="11"/>
  <c r="AI399" i="11"/>
  <c r="AG399" i="11"/>
  <c r="AE399" i="11"/>
  <c r="AC399" i="11"/>
  <c r="AB399" i="11"/>
  <c r="AA399" i="11"/>
  <c r="Z399" i="11"/>
  <c r="Y399" i="11"/>
  <c r="X399" i="11"/>
  <c r="W399" i="11"/>
  <c r="V399" i="11"/>
  <c r="U399" i="11"/>
  <c r="T399" i="11"/>
  <c r="S399" i="11"/>
  <c r="R399" i="11"/>
  <c r="Q399" i="11"/>
  <c r="P399" i="11"/>
  <c r="O399" i="11"/>
  <c r="N399" i="11"/>
  <c r="M399" i="11"/>
  <c r="L399" i="11"/>
  <c r="K399" i="11"/>
  <c r="J399" i="11"/>
  <c r="I399" i="11"/>
  <c r="H399" i="11"/>
  <c r="G399" i="11"/>
  <c r="F399" i="11"/>
  <c r="E399" i="11"/>
  <c r="D399" i="11"/>
  <c r="C399" i="11"/>
  <c r="CG398" i="11"/>
  <c r="CF398" i="11"/>
  <c r="CE398" i="11"/>
  <c r="CD398" i="11"/>
  <c r="CC398" i="11"/>
  <c r="CB398" i="11"/>
  <c r="CA398" i="11"/>
  <c r="BZ398" i="11"/>
  <c r="BY398" i="11"/>
  <c r="BX398" i="11"/>
  <c r="BW398" i="11"/>
  <c r="BV398" i="11"/>
  <c r="BU398" i="11"/>
  <c r="BT398" i="11"/>
  <c r="BS398" i="11"/>
  <c r="BR398" i="11"/>
  <c r="BQ398" i="11"/>
  <c r="BP398" i="11"/>
  <c r="BO398" i="11"/>
  <c r="BN398" i="11"/>
  <c r="BM398" i="11"/>
  <c r="BL398" i="11"/>
  <c r="BK398" i="11"/>
  <c r="BJ398" i="11"/>
  <c r="BI398" i="11"/>
  <c r="BH398" i="11"/>
  <c r="BG398" i="11"/>
  <c r="BF398" i="11"/>
  <c r="BE398" i="11"/>
  <c r="BD398" i="11"/>
  <c r="BC398" i="11"/>
  <c r="BB398" i="11"/>
  <c r="BA398" i="11"/>
  <c r="AZ398" i="11"/>
  <c r="AY398" i="11"/>
  <c r="AX398" i="11"/>
  <c r="AW398" i="11"/>
  <c r="AV398" i="11"/>
  <c r="AU398" i="11"/>
  <c r="AT398" i="11"/>
  <c r="AS398" i="11"/>
  <c r="AR398" i="11"/>
  <c r="AQ398" i="11"/>
  <c r="AP398" i="11"/>
  <c r="AO398" i="11"/>
  <c r="AN398" i="11"/>
  <c r="AM398" i="11"/>
  <c r="AL398" i="11"/>
  <c r="AI398" i="11"/>
  <c r="AG398" i="11"/>
  <c r="AE398" i="11"/>
  <c r="AC398" i="11"/>
  <c r="AB398" i="11"/>
  <c r="AA398" i="11"/>
  <c r="Z398" i="11"/>
  <c r="Y398" i="11"/>
  <c r="A398" i="11"/>
  <c r="CG397" i="11"/>
  <c r="CF397" i="11"/>
  <c r="CE397" i="11"/>
  <c r="CD397" i="11"/>
  <c r="CC397" i="11"/>
  <c r="CB397" i="11"/>
  <c r="CA397" i="11"/>
  <c r="BZ397" i="11"/>
  <c r="BY397" i="11"/>
  <c r="BX397" i="11"/>
  <c r="BW397" i="11"/>
  <c r="BV397" i="11"/>
  <c r="BU397" i="11"/>
  <c r="BT397" i="11"/>
  <c r="BS397" i="11"/>
  <c r="BR397" i="11"/>
  <c r="BQ397" i="11"/>
  <c r="BP397" i="11"/>
  <c r="BO397" i="11"/>
  <c r="BN397" i="11"/>
  <c r="BM397" i="11"/>
  <c r="BL397" i="11"/>
  <c r="BK397" i="11"/>
  <c r="BJ397" i="11"/>
  <c r="BI397" i="11"/>
  <c r="BH397" i="11"/>
  <c r="BG397" i="11"/>
  <c r="BF397" i="11"/>
  <c r="BE397" i="11"/>
  <c r="BC397" i="11"/>
  <c r="BB397" i="11"/>
  <c r="BA397" i="11"/>
  <c r="AZ397" i="11"/>
  <c r="AY397" i="11"/>
  <c r="AX397" i="11"/>
  <c r="AW397" i="11"/>
  <c r="AV397" i="11"/>
  <c r="AU397" i="11"/>
  <c r="AT397" i="11"/>
  <c r="AS397" i="11"/>
  <c r="AR397" i="11"/>
  <c r="AQ397" i="11"/>
  <c r="AP397" i="11"/>
  <c r="AO397" i="11"/>
  <c r="AN397" i="11"/>
  <c r="AM397" i="11"/>
  <c r="AL397" i="11"/>
  <c r="AI397" i="11"/>
  <c r="AG397" i="11"/>
  <c r="AE397" i="11"/>
  <c r="AC397" i="11"/>
  <c r="AB397" i="11"/>
  <c r="AA397" i="11"/>
  <c r="Z397" i="11"/>
  <c r="Y397" i="11"/>
  <c r="A397" i="11"/>
  <c r="CG396" i="11"/>
  <c r="CF396" i="11"/>
  <c r="CE396" i="11"/>
  <c r="CD396" i="11"/>
  <c r="CC396" i="11"/>
  <c r="CB396" i="11"/>
  <c r="CA396" i="11"/>
  <c r="BZ396" i="11"/>
  <c r="BY396" i="11"/>
  <c r="BX396" i="11"/>
  <c r="BW396" i="11"/>
  <c r="BV396" i="11"/>
  <c r="BU396" i="11"/>
  <c r="BT396" i="11"/>
  <c r="BS396" i="11"/>
  <c r="BR396" i="11"/>
  <c r="BQ396" i="11"/>
  <c r="BP396" i="11"/>
  <c r="BO396" i="11"/>
  <c r="BN396" i="11"/>
  <c r="BM396" i="11"/>
  <c r="BL396" i="11"/>
  <c r="BK396" i="11"/>
  <c r="BJ396" i="11"/>
  <c r="BI396" i="11"/>
  <c r="BH396" i="11"/>
  <c r="BF396" i="11"/>
  <c r="BE396" i="11"/>
  <c r="BD396" i="11"/>
  <c r="BC396" i="11"/>
  <c r="BB396" i="11"/>
  <c r="BA396" i="11"/>
  <c r="AZ396" i="11"/>
  <c r="AY396" i="11"/>
  <c r="AX396" i="11"/>
  <c r="AW396" i="11"/>
  <c r="AV396" i="11"/>
  <c r="AU396" i="11"/>
  <c r="AT396" i="11"/>
  <c r="AS396" i="11"/>
  <c r="AR396" i="11"/>
  <c r="AQ396" i="11"/>
  <c r="AP396" i="11"/>
  <c r="AO396" i="11"/>
  <c r="AN396" i="11"/>
  <c r="AM396" i="11"/>
  <c r="AL396" i="11"/>
  <c r="AI396" i="11"/>
  <c r="AG396" i="11"/>
  <c r="AE396" i="11"/>
  <c r="AC396" i="11"/>
  <c r="AB396" i="11"/>
  <c r="AA396" i="11"/>
  <c r="Z396" i="11"/>
  <c r="Y396" i="11"/>
  <c r="A396" i="11"/>
  <c r="CG395" i="11"/>
  <c r="CF395" i="11"/>
  <c r="CE395" i="11"/>
  <c r="CD395" i="11"/>
  <c r="CC395" i="11"/>
  <c r="CB395" i="11"/>
  <c r="CA395" i="11"/>
  <c r="BZ395" i="11"/>
  <c r="BY395" i="11"/>
  <c r="BX395" i="11"/>
  <c r="BW395" i="11"/>
  <c r="BV395" i="11"/>
  <c r="BU395" i="11"/>
  <c r="BT395" i="11"/>
  <c r="BS395" i="11"/>
  <c r="BR395" i="11"/>
  <c r="BQ395" i="11"/>
  <c r="BP395" i="11"/>
  <c r="BO395" i="11"/>
  <c r="BN395" i="11"/>
  <c r="BM395" i="11"/>
  <c r="BL395" i="11"/>
  <c r="BK395" i="11"/>
  <c r="BJ395" i="11"/>
  <c r="BI395" i="11"/>
  <c r="BH395" i="11"/>
  <c r="BF395" i="11"/>
  <c r="BE395" i="11"/>
  <c r="BC395" i="11"/>
  <c r="BB395" i="11"/>
  <c r="BA395" i="11"/>
  <c r="AZ395" i="11"/>
  <c r="AY395" i="11"/>
  <c r="AX395" i="11"/>
  <c r="AW395" i="11"/>
  <c r="AV395" i="11"/>
  <c r="AU395" i="11"/>
  <c r="AT395" i="11"/>
  <c r="AS395" i="11"/>
  <c r="AR395" i="11"/>
  <c r="AQ395" i="11"/>
  <c r="AP395" i="11"/>
  <c r="AO395" i="11"/>
  <c r="AN395" i="11"/>
  <c r="AM395" i="11"/>
  <c r="AL395" i="11"/>
  <c r="AI395" i="11"/>
  <c r="AG395" i="11"/>
  <c r="AE395" i="11"/>
  <c r="AC395" i="11"/>
  <c r="AB395" i="11"/>
  <c r="AA395" i="11"/>
  <c r="Z395" i="11"/>
  <c r="Y395" i="11"/>
  <c r="X395" i="11"/>
  <c r="W395" i="11"/>
  <c r="V395" i="11"/>
  <c r="U395" i="11"/>
  <c r="T395" i="11"/>
  <c r="S395" i="11"/>
  <c r="R395" i="11"/>
  <c r="Q395" i="11"/>
  <c r="P395" i="11"/>
  <c r="O395" i="11"/>
  <c r="N395" i="11"/>
  <c r="M395" i="11"/>
  <c r="L395" i="11"/>
  <c r="K395" i="11"/>
  <c r="J395" i="11"/>
  <c r="I395" i="11"/>
  <c r="H395" i="11"/>
  <c r="G395" i="11"/>
  <c r="F395" i="11"/>
  <c r="E395" i="11"/>
  <c r="D395" i="11"/>
  <c r="C395" i="11"/>
  <c r="CG394" i="11"/>
  <c r="CF394" i="11"/>
  <c r="CE394" i="11"/>
  <c r="CD394" i="11"/>
  <c r="CC394" i="11"/>
  <c r="CB394" i="11"/>
  <c r="CA394" i="11"/>
  <c r="BZ394" i="11"/>
  <c r="BY394" i="11"/>
  <c r="BX394" i="11"/>
  <c r="BW394" i="11"/>
  <c r="BV394" i="11"/>
  <c r="BU394" i="11"/>
  <c r="BT394" i="11"/>
  <c r="BS394" i="11"/>
  <c r="BR394" i="11"/>
  <c r="BQ394" i="11"/>
  <c r="BP394" i="11"/>
  <c r="BO394" i="11"/>
  <c r="BN394" i="11"/>
  <c r="BM394" i="11"/>
  <c r="BL394" i="11"/>
  <c r="BK394" i="11"/>
  <c r="BJ394" i="11"/>
  <c r="BI394" i="11"/>
  <c r="BH394" i="11"/>
  <c r="BG394" i="11"/>
  <c r="BF394" i="11"/>
  <c r="BE394" i="11"/>
  <c r="BD394" i="11"/>
  <c r="BC394" i="11"/>
  <c r="BB394" i="11"/>
  <c r="BA394" i="11"/>
  <c r="AZ394" i="11"/>
  <c r="AY394" i="11"/>
  <c r="AX394" i="11"/>
  <c r="AW394" i="11"/>
  <c r="AV394" i="11"/>
  <c r="AU394" i="11"/>
  <c r="AT394" i="11"/>
  <c r="AS394" i="11"/>
  <c r="AR394" i="11"/>
  <c r="AQ394" i="11"/>
  <c r="AP394" i="11"/>
  <c r="AO394" i="11"/>
  <c r="AN394" i="11"/>
  <c r="AM394" i="11"/>
  <c r="AL394" i="11"/>
  <c r="AI394" i="11"/>
  <c r="AG394" i="11"/>
  <c r="AE394" i="11"/>
  <c r="AC394" i="11"/>
  <c r="AB394" i="11"/>
  <c r="AA394" i="11"/>
  <c r="Z394" i="11"/>
  <c r="Y394" i="11"/>
  <c r="A394" i="11"/>
  <c r="CG393" i="11"/>
  <c r="CF393" i="11"/>
  <c r="CE393" i="11"/>
  <c r="CD393" i="11"/>
  <c r="CC393" i="11"/>
  <c r="CB393" i="11"/>
  <c r="CA393" i="11"/>
  <c r="BZ393" i="11"/>
  <c r="BY393" i="11"/>
  <c r="BX393" i="11"/>
  <c r="BW393" i="11"/>
  <c r="BV393" i="11"/>
  <c r="BU393" i="11"/>
  <c r="BT393" i="11"/>
  <c r="BS393" i="11"/>
  <c r="BR393" i="11"/>
  <c r="BQ393" i="11"/>
  <c r="BP393" i="11"/>
  <c r="BO393" i="11"/>
  <c r="BN393" i="11"/>
  <c r="BM393" i="11"/>
  <c r="BL393" i="11"/>
  <c r="BK393" i="11"/>
  <c r="BJ393" i="11"/>
  <c r="BI393" i="11"/>
  <c r="BH393" i="11"/>
  <c r="BG393" i="11"/>
  <c r="BF393" i="11"/>
  <c r="BE393" i="11"/>
  <c r="BD393" i="11"/>
  <c r="BC393" i="11"/>
  <c r="BB393" i="11"/>
  <c r="BA393" i="11"/>
  <c r="AZ393" i="11"/>
  <c r="AY393" i="11"/>
  <c r="AX393" i="11"/>
  <c r="AW393" i="11"/>
  <c r="AV393" i="11"/>
  <c r="AU393" i="11"/>
  <c r="AT393" i="11"/>
  <c r="AS393" i="11"/>
  <c r="AR393" i="11"/>
  <c r="AQ393" i="11"/>
  <c r="AP393" i="11"/>
  <c r="AO393" i="11"/>
  <c r="AN393" i="11"/>
  <c r="AM393" i="11"/>
  <c r="AL393" i="11"/>
  <c r="AI393" i="11"/>
  <c r="AG393" i="11"/>
  <c r="AE393" i="11"/>
  <c r="AC393" i="11"/>
  <c r="AB393" i="11"/>
  <c r="AA393" i="11"/>
  <c r="Z393" i="11"/>
  <c r="Y393" i="11"/>
  <c r="A393" i="11"/>
  <c r="CG392" i="11"/>
  <c r="CF392" i="11"/>
  <c r="CE392" i="11"/>
  <c r="CD392" i="11"/>
  <c r="CC392" i="11"/>
  <c r="CB392" i="11"/>
  <c r="CA392" i="11"/>
  <c r="BZ392" i="11"/>
  <c r="BY392" i="11"/>
  <c r="BX392" i="11"/>
  <c r="BW392" i="11"/>
  <c r="BV392" i="11"/>
  <c r="BU392" i="11"/>
  <c r="BT392" i="11"/>
  <c r="BS392" i="11"/>
  <c r="BR392" i="11"/>
  <c r="BQ392" i="11"/>
  <c r="BP392" i="11"/>
  <c r="BO392" i="11"/>
  <c r="BN392" i="11"/>
  <c r="BM392" i="11"/>
  <c r="BL392" i="11"/>
  <c r="BK392" i="11"/>
  <c r="BJ392" i="11"/>
  <c r="BI392" i="11"/>
  <c r="BH392" i="11"/>
  <c r="BG392" i="11"/>
  <c r="BF392" i="11"/>
  <c r="BE392" i="11"/>
  <c r="BD392" i="11"/>
  <c r="BC392" i="11"/>
  <c r="BB392" i="11"/>
  <c r="BA392" i="11"/>
  <c r="AZ392" i="11"/>
  <c r="AY392" i="11"/>
  <c r="AX392" i="11"/>
  <c r="AW392" i="11"/>
  <c r="AV392" i="11"/>
  <c r="AU392" i="11"/>
  <c r="AT392" i="11"/>
  <c r="AS392" i="11"/>
  <c r="AR392" i="11"/>
  <c r="AQ392" i="11"/>
  <c r="AP392" i="11"/>
  <c r="AO392" i="11"/>
  <c r="AN392" i="11"/>
  <c r="AM392" i="11"/>
  <c r="AL392" i="11"/>
  <c r="AI392" i="11"/>
  <c r="AG392" i="11"/>
  <c r="AE392" i="11"/>
  <c r="AC392" i="11"/>
  <c r="AB392" i="11"/>
  <c r="AA392" i="11"/>
  <c r="Z392" i="11"/>
  <c r="Y392" i="11"/>
  <c r="A392" i="11"/>
  <c r="CG391" i="11"/>
  <c r="CF391" i="11"/>
  <c r="CE391" i="11"/>
  <c r="CD391" i="11"/>
  <c r="CC391" i="11"/>
  <c r="CB391" i="11"/>
  <c r="CA391" i="11"/>
  <c r="BZ391" i="11"/>
  <c r="BY391" i="11"/>
  <c r="BX391" i="11"/>
  <c r="BW391" i="11"/>
  <c r="BV391" i="11"/>
  <c r="BU391" i="11"/>
  <c r="BT391" i="11"/>
  <c r="BS391" i="11"/>
  <c r="BR391" i="11"/>
  <c r="BQ391" i="11"/>
  <c r="BP391" i="11"/>
  <c r="BO391" i="11"/>
  <c r="BN391" i="11"/>
  <c r="BM391" i="11"/>
  <c r="BL391" i="11"/>
  <c r="BK391" i="11"/>
  <c r="BJ391" i="11"/>
  <c r="BI391" i="11"/>
  <c r="BH391" i="11"/>
  <c r="BF391" i="11"/>
  <c r="BE391" i="11"/>
  <c r="BD391" i="11"/>
  <c r="BC391" i="11"/>
  <c r="BB391" i="11"/>
  <c r="BA391" i="11"/>
  <c r="AZ391" i="11"/>
  <c r="AY391" i="11"/>
  <c r="AX391" i="11"/>
  <c r="AW391" i="11"/>
  <c r="AV391" i="11"/>
  <c r="AU391" i="11"/>
  <c r="AT391" i="11"/>
  <c r="AS391" i="11"/>
  <c r="AR391" i="11"/>
  <c r="AQ391" i="11"/>
  <c r="AP391" i="11"/>
  <c r="AO391" i="11"/>
  <c r="AN391" i="11"/>
  <c r="AM391" i="11"/>
  <c r="AL391" i="11"/>
  <c r="AI391" i="11"/>
  <c r="AG391" i="11"/>
  <c r="AE391" i="11"/>
  <c r="AC391" i="11"/>
  <c r="AB391" i="11"/>
  <c r="AA391" i="11"/>
  <c r="Z391" i="11"/>
  <c r="Y391" i="11"/>
  <c r="X391" i="11"/>
  <c r="W391" i="11"/>
  <c r="V391" i="11"/>
  <c r="U391" i="11"/>
  <c r="T391" i="11"/>
  <c r="S391" i="11"/>
  <c r="R391" i="11"/>
  <c r="Q391" i="11"/>
  <c r="P391" i="11"/>
  <c r="O391" i="11"/>
  <c r="N391" i="11"/>
  <c r="M391" i="11"/>
  <c r="L391" i="11"/>
  <c r="K391" i="11"/>
  <c r="J391" i="11"/>
  <c r="I391" i="11"/>
  <c r="H391" i="11"/>
  <c r="G391" i="11"/>
  <c r="F391" i="11"/>
  <c r="E391" i="11"/>
  <c r="D391" i="11"/>
  <c r="C391" i="11"/>
  <c r="CG390" i="11"/>
  <c r="CF390" i="11"/>
  <c r="CE390" i="11"/>
  <c r="CD390" i="11"/>
  <c r="CC390" i="11"/>
  <c r="CB390" i="11"/>
  <c r="CA390" i="11"/>
  <c r="BZ390" i="11"/>
  <c r="BY390" i="11"/>
  <c r="BX390" i="11"/>
  <c r="BW390" i="11"/>
  <c r="BV390" i="11"/>
  <c r="BU390" i="11"/>
  <c r="BT390" i="11"/>
  <c r="BS390" i="11"/>
  <c r="BR390" i="11"/>
  <c r="BQ390" i="11"/>
  <c r="BP390" i="11"/>
  <c r="BO390" i="11"/>
  <c r="BN390" i="11"/>
  <c r="BM390" i="11"/>
  <c r="BL390" i="11"/>
  <c r="BK390" i="11"/>
  <c r="BJ390" i="11"/>
  <c r="BI390" i="11"/>
  <c r="BH390" i="11"/>
  <c r="BF390" i="11"/>
  <c r="BE390" i="11"/>
  <c r="BD390" i="11"/>
  <c r="BC390" i="11"/>
  <c r="BB390" i="11"/>
  <c r="BA390" i="11"/>
  <c r="AZ390" i="11"/>
  <c r="AY390" i="11"/>
  <c r="AX390" i="11"/>
  <c r="AW390" i="11"/>
  <c r="AV390" i="11"/>
  <c r="AU390" i="11"/>
  <c r="AT390" i="11"/>
  <c r="AS390" i="11"/>
  <c r="AR390" i="11"/>
  <c r="AQ390" i="11"/>
  <c r="AP390" i="11"/>
  <c r="AO390" i="11"/>
  <c r="AN390" i="11"/>
  <c r="AM390" i="11"/>
  <c r="AL390" i="11"/>
  <c r="AJ390" i="11"/>
  <c r="AI390" i="11"/>
  <c r="AH390" i="11"/>
  <c r="AG390" i="11"/>
  <c r="AF390" i="11"/>
  <c r="AE390" i="11"/>
  <c r="AD390" i="11"/>
  <c r="AC390" i="11"/>
  <c r="AB390" i="11"/>
  <c r="AA390" i="11"/>
  <c r="Z390" i="11"/>
  <c r="Y390" i="11"/>
  <c r="V390" i="11"/>
  <c r="U390" i="11"/>
  <c r="T390" i="11"/>
  <c r="S390" i="11"/>
  <c r="R390" i="11"/>
  <c r="Q390" i="11"/>
  <c r="P390" i="11"/>
  <c r="M390" i="11"/>
  <c r="L390" i="11"/>
  <c r="K390" i="11"/>
  <c r="J390" i="11"/>
  <c r="I390" i="11"/>
  <c r="H390" i="11"/>
  <c r="G390" i="11"/>
  <c r="F390" i="11"/>
  <c r="E390" i="11"/>
  <c r="D390" i="11"/>
  <c r="C390" i="11"/>
  <c r="A390" i="11"/>
  <c r="CG389" i="11"/>
  <c r="CF389" i="11"/>
  <c r="CE389" i="11"/>
  <c r="CD389" i="11"/>
  <c r="CC389" i="11"/>
  <c r="CB389" i="11"/>
  <c r="CA389" i="11"/>
  <c r="BZ389" i="11"/>
  <c r="BY389" i="11"/>
  <c r="BX389" i="11"/>
  <c r="BW389" i="11"/>
  <c r="BV389" i="11"/>
  <c r="BU389" i="11"/>
  <c r="BT389" i="11"/>
  <c r="BS389" i="11"/>
  <c r="BR389" i="11"/>
  <c r="BQ389" i="11"/>
  <c r="BP389" i="11"/>
  <c r="BO389" i="11"/>
  <c r="BN389" i="11"/>
  <c r="BM389" i="11"/>
  <c r="BL389" i="11"/>
  <c r="BK389" i="11"/>
  <c r="BJ389" i="11"/>
  <c r="BI389" i="11"/>
  <c r="BH389" i="11"/>
  <c r="BF389" i="11"/>
  <c r="BE389" i="11"/>
  <c r="BD389" i="11"/>
  <c r="BC389" i="11"/>
  <c r="BB389" i="11"/>
  <c r="BA389" i="11"/>
  <c r="AZ389" i="11"/>
  <c r="AY389" i="11"/>
  <c r="AX389" i="11"/>
  <c r="AW389" i="11"/>
  <c r="AV389" i="11"/>
  <c r="AU389" i="11"/>
  <c r="AT389" i="11"/>
  <c r="AS389" i="11"/>
  <c r="AR389" i="11"/>
  <c r="AQ389" i="11"/>
  <c r="AP389" i="11"/>
  <c r="AO389" i="11"/>
  <c r="AN389" i="11"/>
  <c r="AM389" i="11"/>
  <c r="AL389" i="11"/>
  <c r="AJ389" i="11"/>
  <c r="AI389" i="11"/>
  <c r="AH389" i="11"/>
  <c r="AG389" i="11"/>
  <c r="AF389" i="11"/>
  <c r="AE389" i="11"/>
  <c r="AD389" i="11"/>
  <c r="AC389" i="11"/>
  <c r="AB389" i="11"/>
  <c r="AA389" i="11"/>
  <c r="Z389" i="11"/>
  <c r="Y389" i="11"/>
  <c r="V389" i="11"/>
  <c r="U389" i="11"/>
  <c r="T389" i="11"/>
  <c r="S389" i="11"/>
  <c r="R389" i="11"/>
  <c r="Q389" i="11"/>
  <c r="P389" i="11"/>
  <c r="M389" i="11"/>
  <c r="L389" i="11"/>
  <c r="K389" i="11"/>
  <c r="J389" i="11"/>
  <c r="I389" i="11"/>
  <c r="H389" i="11"/>
  <c r="G389" i="11"/>
  <c r="F389" i="11"/>
  <c r="E389" i="11"/>
  <c r="D389" i="11"/>
  <c r="C389" i="11"/>
  <c r="A389" i="11"/>
  <c r="CG388" i="11"/>
  <c r="CF388" i="11"/>
  <c r="CE388" i="11"/>
  <c r="CD388" i="11"/>
  <c r="CC388" i="11"/>
  <c r="CB388" i="11"/>
  <c r="CA388" i="11"/>
  <c r="BZ388" i="11"/>
  <c r="BY388" i="11"/>
  <c r="BX388" i="11"/>
  <c r="BW388" i="11"/>
  <c r="BV388" i="11"/>
  <c r="BU388" i="11"/>
  <c r="BT388" i="11"/>
  <c r="BS388" i="11"/>
  <c r="BR388" i="11"/>
  <c r="BQ388" i="11"/>
  <c r="BP388" i="11"/>
  <c r="BO388" i="11"/>
  <c r="BN388" i="11"/>
  <c r="BM388" i="11"/>
  <c r="BL388" i="11"/>
  <c r="BK388" i="11"/>
  <c r="BJ388" i="11"/>
  <c r="BI388" i="11"/>
  <c r="BH388" i="11"/>
  <c r="BG388" i="11"/>
  <c r="BF388" i="11"/>
  <c r="BE388" i="11"/>
  <c r="BD388" i="11"/>
  <c r="BC388" i="11"/>
  <c r="BB388" i="11"/>
  <c r="BA388" i="11"/>
  <c r="AZ388" i="11"/>
  <c r="AY388" i="11"/>
  <c r="AX388" i="11"/>
  <c r="AW388" i="11"/>
  <c r="AV388" i="11"/>
  <c r="AU388" i="11"/>
  <c r="AT388" i="11"/>
  <c r="AS388" i="11"/>
  <c r="AR388" i="11"/>
  <c r="AQ388" i="11"/>
  <c r="AP388" i="11"/>
  <c r="AO388" i="11"/>
  <c r="AN388" i="11"/>
  <c r="AM388" i="11"/>
  <c r="AL388" i="11"/>
  <c r="AJ388" i="11"/>
  <c r="AI388" i="11"/>
  <c r="AH388" i="11"/>
  <c r="AG388" i="11"/>
  <c r="AF388" i="11"/>
  <c r="AE388" i="11"/>
  <c r="AD388" i="11"/>
  <c r="AC388" i="11"/>
  <c r="AB388" i="11"/>
  <c r="AA388" i="11"/>
  <c r="Z388" i="11"/>
  <c r="Y388" i="11"/>
  <c r="V388" i="11"/>
  <c r="U388" i="11"/>
  <c r="T388" i="11"/>
  <c r="S388" i="11"/>
  <c r="R388" i="11"/>
  <c r="Q388" i="11"/>
  <c r="P388" i="11"/>
  <c r="M388" i="11"/>
  <c r="L388" i="11"/>
  <c r="K388" i="11"/>
  <c r="J388" i="11"/>
  <c r="I388" i="11"/>
  <c r="H388" i="11"/>
  <c r="G388" i="11"/>
  <c r="F388" i="11"/>
  <c r="E388" i="11"/>
  <c r="D388" i="11"/>
  <c r="C388" i="11"/>
  <c r="A388" i="11"/>
  <c r="CG387" i="11"/>
  <c r="CF387" i="11"/>
  <c r="CE387" i="11"/>
  <c r="CD387" i="11"/>
  <c r="CC387" i="11"/>
  <c r="CB387" i="11"/>
  <c r="CA387" i="11"/>
  <c r="BZ387" i="11"/>
  <c r="BY387" i="11"/>
  <c r="BX387" i="11"/>
  <c r="BW387" i="11"/>
  <c r="BV387" i="11"/>
  <c r="BU387" i="11"/>
  <c r="BT387" i="11"/>
  <c r="BS387" i="11"/>
  <c r="BR387" i="11"/>
  <c r="BQ387" i="11"/>
  <c r="BP387" i="11"/>
  <c r="BO387" i="11"/>
  <c r="BN387" i="11"/>
  <c r="BM387" i="11"/>
  <c r="BL387" i="11"/>
  <c r="BK387" i="11"/>
  <c r="BJ387" i="11"/>
  <c r="BI387" i="11"/>
  <c r="BH387" i="11"/>
  <c r="BG387" i="11"/>
  <c r="BF387" i="11"/>
  <c r="BE387" i="11"/>
  <c r="BD387" i="11"/>
  <c r="BC387" i="11"/>
  <c r="BB387" i="11"/>
  <c r="BA387" i="11"/>
  <c r="AZ387" i="11"/>
  <c r="AY387" i="11"/>
  <c r="AX387" i="11"/>
  <c r="AW387" i="11"/>
  <c r="AV387" i="11"/>
  <c r="AU387" i="11"/>
  <c r="AT387" i="11"/>
  <c r="AS387" i="11"/>
  <c r="AR387" i="11"/>
  <c r="AQ387" i="11"/>
  <c r="AP387" i="11"/>
  <c r="AO387" i="11"/>
  <c r="AN387" i="11"/>
  <c r="AM387" i="11"/>
  <c r="AL387" i="11"/>
  <c r="AI387" i="11"/>
  <c r="AG387" i="11"/>
  <c r="AF387" i="11"/>
  <c r="AE387" i="11"/>
  <c r="AD387" i="11"/>
  <c r="AC387" i="11"/>
  <c r="AB387" i="11"/>
  <c r="AA387" i="11"/>
  <c r="Z387" i="11"/>
  <c r="Y387" i="11"/>
  <c r="X387" i="11"/>
  <c r="W387" i="11"/>
  <c r="V387" i="11"/>
  <c r="U387" i="11"/>
  <c r="T387" i="11"/>
  <c r="S387" i="11"/>
  <c r="R387" i="11"/>
  <c r="Q387" i="11"/>
  <c r="P387" i="11"/>
  <c r="O387" i="11"/>
  <c r="N387" i="11"/>
  <c r="M387" i="11"/>
  <c r="L387" i="11"/>
  <c r="K387" i="11"/>
  <c r="J387" i="11"/>
  <c r="I387" i="11"/>
  <c r="H387" i="11"/>
  <c r="G387" i="11"/>
  <c r="F387" i="11"/>
  <c r="E387" i="11"/>
  <c r="D387" i="11"/>
  <c r="C387" i="11"/>
  <c r="B387" i="11"/>
  <c r="CG386" i="11"/>
  <c r="CF386" i="11"/>
  <c r="CE386" i="11"/>
  <c r="CD386" i="11"/>
  <c r="CC386" i="11"/>
  <c r="CB386" i="11"/>
  <c r="CA386" i="11"/>
  <c r="BZ386" i="11"/>
  <c r="BY386" i="11"/>
  <c r="BX386" i="11"/>
  <c r="BW386" i="11"/>
  <c r="BV386" i="11"/>
  <c r="BU386" i="11"/>
  <c r="BT386" i="11"/>
  <c r="BS386" i="11"/>
  <c r="BR386" i="11"/>
  <c r="BQ386" i="11"/>
  <c r="BP386" i="11"/>
  <c r="BO386" i="11"/>
  <c r="BN386" i="11"/>
  <c r="BM386" i="11"/>
  <c r="BL386" i="11"/>
  <c r="BK386" i="11"/>
  <c r="BJ386" i="11"/>
  <c r="BI386" i="11"/>
  <c r="BH386" i="11"/>
  <c r="BF386" i="11"/>
  <c r="BE386" i="11"/>
  <c r="BC386" i="11"/>
  <c r="BB386" i="11"/>
  <c r="BA386" i="11"/>
  <c r="AZ386" i="11"/>
  <c r="AY386" i="11"/>
  <c r="AX386" i="11"/>
  <c r="AW386" i="11"/>
  <c r="AV386" i="11"/>
  <c r="AU386" i="11"/>
  <c r="AT386" i="11"/>
  <c r="AS386" i="11"/>
  <c r="AR386" i="11"/>
  <c r="AQ386" i="11"/>
  <c r="AP386" i="11"/>
  <c r="AO386" i="11"/>
  <c r="AN386" i="11"/>
  <c r="AM386" i="11"/>
  <c r="AL386" i="11"/>
  <c r="AK386" i="11"/>
  <c r="AJ386" i="11"/>
  <c r="AI386" i="11"/>
  <c r="AH386" i="11"/>
  <c r="AG386" i="11"/>
  <c r="AF386" i="11"/>
  <c r="AE386" i="11"/>
  <c r="AD386" i="11"/>
  <c r="AC386" i="11"/>
  <c r="AB386" i="11"/>
  <c r="AA386" i="11"/>
  <c r="Z386" i="11"/>
  <c r="Y386" i="11"/>
  <c r="V386" i="11"/>
  <c r="U386" i="11"/>
  <c r="T386" i="11"/>
  <c r="S386" i="11"/>
  <c r="R386" i="11"/>
  <c r="Q386" i="11"/>
  <c r="P386" i="11"/>
  <c r="O386" i="11"/>
  <c r="N386" i="11"/>
  <c r="M386" i="11"/>
  <c r="L386" i="11"/>
  <c r="K386" i="11"/>
  <c r="J386" i="11"/>
  <c r="I386" i="11"/>
  <c r="H386" i="11"/>
  <c r="A386" i="11"/>
  <c r="CG385" i="11"/>
  <c r="CF385" i="11"/>
  <c r="CE385" i="11"/>
  <c r="CD385" i="11"/>
  <c r="CC385" i="11"/>
  <c r="CB385" i="11"/>
  <c r="CA385" i="11"/>
  <c r="BZ385" i="11"/>
  <c r="BY385" i="11"/>
  <c r="BX385" i="11"/>
  <c r="BW385" i="11"/>
  <c r="BV385" i="11"/>
  <c r="BU385" i="11"/>
  <c r="BT385" i="11"/>
  <c r="BS385" i="11"/>
  <c r="BR385" i="11"/>
  <c r="BQ385" i="11"/>
  <c r="BP385" i="11"/>
  <c r="BO385" i="11"/>
  <c r="BN385" i="11"/>
  <c r="BM385" i="11"/>
  <c r="BL385" i="11"/>
  <c r="BK385" i="11"/>
  <c r="BJ385" i="11"/>
  <c r="BI385" i="11"/>
  <c r="BH385" i="11"/>
  <c r="BF385" i="11"/>
  <c r="BE385" i="11"/>
  <c r="BC385" i="11"/>
  <c r="BB385" i="11"/>
  <c r="BA385" i="11"/>
  <c r="AZ385" i="11"/>
  <c r="AY385" i="11"/>
  <c r="AX385" i="11"/>
  <c r="AW385" i="11"/>
  <c r="AV385" i="11"/>
  <c r="AU385" i="11"/>
  <c r="AT385" i="11"/>
  <c r="AS385" i="11"/>
  <c r="AR385" i="11"/>
  <c r="AQ385" i="11"/>
  <c r="AP385" i="11"/>
  <c r="AO385" i="11"/>
  <c r="AN385" i="11"/>
  <c r="AM385" i="11"/>
  <c r="AL385" i="11"/>
  <c r="AK385" i="11"/>
  <c r="AJ385" i="11"/>
  <c r="AI385" i="11"/>
  <c r="AH385" i="11"/>
  <c r="AG385" i="11"/>
  <c r="AF385" i="11"/>
  <c r="AE385" i="11"/>
  <c r="AD385" i="11"/>
  <c r="AC385" i="11"/>
  <c r="AB385" i="11"/>
  <c r="AA385" i="11"/>
  <c r="Z385" i="11"/>
  <c r="Y385" i="11"/>
  <c r="X385" i="11"/>
  <c r="W385" i="11"/>
  <c r="V385" i="11"/>
  <c r="U385" i="11"/>
  <c r="P385" i="11"/>
  <c r="O385" i="11"/>
  <c r="N385" i="11"/>
  <c r="H385" i="11"/>
  <c r="G385" i="11"/>
  <c r="F385" i="11"/>
  <c r="E385" i="11"/>
  <c r="D385" i="11"/>
  <c r="C385" i="11"/>
  <c r="B385" i="11"/>
  <c r="A385" i="11"/>
  <c r="CG384" i="11"/>
  <c r="CF384" i="11"/>
  <c r="CE384" i="11"/>
  <c r="CD384" i="11"/>
  <c r="CC384" i="11"/>
  <c r="CB384" i="11"/>
  <c r="CA384" i="11"/>
  <c r="BZ384" i="11"/>
  <c r="BY384" i="11"/>
  <c r="BX384" i="11"/>
  <c r="BW384" i="11"/>
  <c r="BV384" i="11"/>
  <c r="BU384" i="11"/>
  <c r="BT384" i="11"/>
  <c r="BS384" i="11"/>
  <c r="BR384" i="11"/>
  <c r="BQ384" i="11"/>
  <c r="BP384" i="11"/>
  <c r="BO384" i="11"/>
  <c r="BN384" i="11"/>
  <c r="BM384" i="11"/>
  <c r="BL384" i="11"/>
  <c r="BK384" i="11"/>
  <c r="BJ384" i="11"/>
  <c r="BI384" i="11"/>
  <c r="BH384" i="11"/>
  <c r="BG384" i="11"/>
  <c r="BF384" i="11"/>
  <c r="BE384" i="11"/>
  <c r="BD384" i="11"/>
  <c r="BC384" i="11"/>
  <c r="BB384" i="11"/>
  <c r="BA384" i="11"/>
  <c r="AZ384" i="11"/>
  <c r="AY384" i="11"/>
  <c r="AX384" i="11"/>
  <c r="AW384" i="11"/>
  <c r="AV384" i="11"/>
  <c r="AU384" i="11"/>
  <c r="AT384" i="11"/>
  <c r="AS384" i="11"/>
  <c r="AR384" i="11"/>
  <c r="AQ384" i="11"/>
  <c r="AP384" i="11"/>
  <c r="AO384" i="11"/>
  <c r="AN384" i="11"/>
  <c r="AM384" i="11"/>
  <c r="AL384" i="11"/>
  <c r="AK384" i="11"/>
  <c r="AJ384" i="11"/>
  <c r="AI384" i="11"/>
  <c r="AH384" i="11"/>
  <c r="AG384" i="11"/>
  <c r="AF384" i="11"/>
  <c r="AE384" i="11"/>
  <c r="AD384" i="11"/>
  <c r="AC384" i="11"/>
  <c r="AB384" i="11"/>
  <c r="AA384" i="11"/>
  <c r="Z384" i="11"/>
  <c r="Y384" i="11"/>
  <c r="X384" i="11"/>
  <c r="W384" i="11"/>
  <c r="V384" i="11"/>
  <c r="U384" i="11"/>
  <c r="T384" i="11"/>
  <c r="S384" i="11"/>
  <c r="R384" i="11"/>
  <c r="Q384" i="11"/>
  <c r="P384" i="11"/>
  <c r="O384" i="11"/>
  <c r="N384" i="11"/>
  <c r="M384" i="11"/>
  <c r="L384" i="11"/>
  <c r="K384" i="11"/>
  <c r="J384" i="11"/>
  <c r="I384" i="11"/>
  <c r="H384" i="11"/>
  <c r="G384" i="11"/>
  <c r="F384" i="11"/>
  <c r="E384" i="11"/>
  <c r="D384" i="11"/>
  <c r="C384" i="11"/>
  <c r="B384" i="11"/>
  <c r="A384" i="11"/>
  <c r="CG383" i="11"/>
  <c r="CF383" i="11"/>
  <c r="CE383" i="11"/>
  <c r="CD383" i="11"/>
  <c r="CC383" i="11"/>
  <c r="CB383" i="11"/>
  <c r="CA383" i="11"/>
  <c r="BZ383" i="11"/>
  <c r="BY383" i="11"/>
  <c r="BX383" i="11"/>
  <c r="BW383" i="11"/>
  <c r="BV383" i="11"/>
  <c r="BU383" i="11"/>
  <c r="BT383" i="11"/>
  <c r="BS383" i="11"/>
  <c r="BR383" i="11"/>
  <c r="BQ383" i="11"/>
  <c r="BP383" i="11"/>
  <c r="BO383" i="11"/>
  <c r="BN383" i="11"/>
  <c r="BM383" i="11"/>
  <c r="BL383" i="11"/>
  <c r="BK383" i="11"/>
  <c r="BJ383" i="11"/>
  <c r="BI383" i="11"/>
  <c r="BH383" i="11"/>
  <c r="BG383" i="11"/>
  <c r="BF383" i="11"/>
  <c r="BE383" i="11"/>
  <c r="BD383" i="11"/>
  <c r="BC383" i="11"/>
  <c r="BB383" i="11"/>
  <c r="BA383" i="11"/>
  <c r="AZ383" i="11"/>
  <c r="AY383" i="11"/>
  <c r="AX383" i="11"/>
  <c r="AW383" i="11"/>
  <c r="AV383" i="11"/>
  <c r="AU383" i="11"/>
  <c r="AT383" i="11"/>
  <c r="AS383" i="11"/>
  <c r="AR383" i="11"/>
  <c r="AQ383" i="11"/>
  <c r="AP383" i="11"/>
  <c r="AO383" i="11"/>
  <c r="AN383" i="11"/>
  <c r="AM383" i="11"/>
  <c r="AL383" i="11"/>
  <c r="AI383" i="11"/>
  <c r="AG383" i="11"/>
  <c r="AE383" i="11"/>
  <c r="AC383" i="11"/>
  <c r="AB383" i="11"/>
  <c r="AA383" i="11"/>
  <c r="Z383" i="11"/>
  <c r="Y383" i="11"/>
  <c r="A383" i="11"/>
  <c r="CG382" i="11"/>
  <c r="CF382" i="11"/>
  <c r="CE382" i="11"/>
  <c r="CD382" i="11"/>
  <c r="CC382" i="11"/>
  <c r="CB382" i="11"/>
  <c r="CA382" i="11"/>
  <c r="BZ382" i="11"/>
  <c r="BY382" i="11"/>
  <c r="BX382" i="11"/>
  <c r="BW382" i="11"/>
  <c r="BV382" i="11"/>
  <c r="BU382" i="11"/>
  <c r="BT382" i="11"/>
  <c r="BS382" i="11"/>
  <c r="BR382" i="11"/>
  <c r="BQ382" i="11"/>
  <c r="BP382" i="11"/>
  <c r="BO382" i="11"/>
  <c r="BN382" i="11"/>
  <c r="BM382" i="11"/>
  <c r="BL382" i="11"/>
  <c r="BK382" i="11"/>
  <c r="BJ382" i="11"/>
  <c r="BI382" i="11"/>
  <c r="BH382" i="11"/>
  <c r="BG382" i="11"/>
  <c r="BF382" i="11"/>
  <c r="BE382" i="11"/>
  <c r="BC382" i="11"/>
  <c r="BB382" i="11"/>
  <c r="BA382" i="11"/>
  <c r="AZ382" i="11"/>
  <c r="AY382" i="11"/>
  <c r="AX382" i="11"/>
  <c r="AW382" i="11"/>
  <c r="AV382" i="11"/>
  <c r="AU382" i="11"/>
  <c r="AT382" i="11"/>
  <c r="AS382" i="11"/>
  <c r="AR382" i="11"/>
  <c r="AQ382" i="11"/>
  <c r="AP382" i="11"/>
  <c r="AO382" i="11"/>
  <c r="AN382" i="11"/>
  <c r="AM382" i="11"/>
  <c r="AL382" i="11"/>
  <c r="AI382" i="11"/>
  <c r="AG382" i="11"/>
  <c r="AE382" i="11"/>
  <c r="AC382" i="11"/>
  <c r="AB382" i="11"/>
  <c r="AA382" i="11"/>
  <c r="Z382" i="11"/>
  <c r="Y382" i="11"/>
  <c r="A382" i="11"/>
  <c r="CG381" i="11"/>
  <c r="CF381" i="11"/>
  <c r="CE381" i="11"/>
  <c r="CD381" i="11"/>
  <c r="CC381" i="11"/>
  <c r="CB381" i="11"/>
  <c r="CA381" i="11"/>
  <c r="BZ381" i="11"/>
  <c r="BY381" i="11"/>
  <c r="BX381" i="11"/>
  <c r="BW381" i="11"/>
  <c r="BV381" i="11"/>
  <c r="BU381" i="11"/>
  <c r="BT381" i="11"/>
  <c r="BS381" i="11"/>
  <c r="BR381" i="11"/>
  <c r="BQ381" i="11"/>
  <c r="BP381" i="11"/>
  <c r="BO381" i="11"/>
  <c r="BN381" i="11"/>
  <c r="BM381" i="11"/>
  <c r="BL381" i="11"/>
  <c r="BK381" i="11"/>
  <c r="BJ381" i="11"/>
  <c r="BI381" i="11"/>
  <c r="BH381" i="11"/>
  <c r="BG381" i="11"/>
  <c r="BF381" i="11"/>
  <c r="BE381" i="11"/>
  <c r="BD381" i="11"/>
  <c r="BC381" i="11"/>
  <c r="BB381" i="11"/>
  <c r="BA381" i="11"/>
  <c r="AZ381" i="11"/>
  <c r="AY381" i="11"/>
  <c r="AX381" i="11"/>
  <c r="AW381" i="11"/>
  <c r="AV381" i="11"/>
  <c r="AU381" i="11"/>
  <c r="AT381" i="11"/>
  <c r="AS381" i="11"/>
  <c r="AR381" i="11"/>
  <c r="AQ381" i="11"/>
  <c r="AP381" i="11"/>
  <c r="AO381" i="11"/>
  <c r="AN381" i="11"/>
  <c r="AM381" i="11"/>
  <c r="AL381" i="11"/>
  <c r="AI381" i="11"/>
  <c r="AG381" i="11"/>
  <c r="AE381" i="11"/>
  <c r="AC381" i="11"/>
  <c r="AB381" i="11"/>
  <c r="AA381" i="11"/>
  <c r="Z381" i="11"/>
  <c r="Y381" i="11"/>
  <c r="A381" i="11"/>
  <c r="CG380" i="11"/>
  <c r="CF380" i="11"/>
  <c r="CE380" i="11"/>
  <c r="CD380" i="11"/>
  <c r="CC380" i="11"/>
  <c r="CB380" i="11"/>
  <c r="CA380" i="11"/>
  <c r="BZ380" i="11"/>
  <c r="BY380" i="11"/>
  <c r="BX380" i="11"/>
  <c r="BW380" i="11"/>
  <c r="BV380" i="11"/>
  <c r="BU380" i="11"/>
  <c r="BT380" i="11"/>
  <c r="BS380" i="11"/>
  <c r="BR380" i="11"/>
  <c r="BQ380" i="11"/>
  <c r="BP380" i="11"/>
  <c r="BO380" i="11"/>
  <c r="BN380" i="11"/>
  <c r="BM380" i="11"/>
  <c r="BL380" i="11"/>
  <c r="BK380" i="11"/>
  <c r="BJ380" i="11"/>
  <c r="BI380" i="11"/>
  <c r="BH380" i="11"/>
  <c r="BG380" i="11"/>
  <c r="BF380" i="11"/>
  <c r="BE380" i="11"/>
  <c r="BD380" i="11"/>
  <c r="BC380" i="11"/>
  <c r="BB380" i="11"/>
  <c r="BA380" i="11"/>
  <c r="AZ380" i="11"/>
  <c r="AY380" i="11"/>
  <c r="AX380" i="11"/>
  <c r="AW380" i="11"/>
  <c r="AV380" i="11"/>
  <c r="AU380" i="11"/>
  <c r="AT380" i="11"/>
  <c r="AS380" i="11"/>
  <c r="AR380" i="11"/>
  <c r="AQ380" i="11"/>
  <c r="AP380" i="11"/>
  <c r="AO380" i="11"/>
  <c r="AN380" i="11"/>
  <c r="AM380" i="11"/>
  <c r="AL380" i="11"/>
  <c r="AI380" i="11"/>
  <c r="AG380" i="11"/>
  <c r="AE380" i="11"/>
  <c r="AC380" i="11"/>
  <c r="AB380" i="11"/>
  <c r="AA380" i="11"/>
  <c r="Z380" i="11"/>
  <c r="Y380" i="11"/>
  <c r="A380" i="11"/>
  <c r="CG379" i="11"/>
  <c r="CF379" i="11"/>
  <c r="CE379" i="11"/>
  <c r="CD379" i="11"/>
  <c r="CC379" i="11"/>
  <c r="CB379" i="11"/>
  <c r="CA379" i="11"/>
  <c r="BZ379" i="11"/>
  <c r="BY379" i="11"/>
  <c r="BX379" i="11"/>
  <c r="BW379" i="11"/>
  <c r="BV379" i="11"/>
  <c r="BU379" i="11"/>
  <c r="BT379" i="11"/>
  <c r="BS379" i="11"/>
  <c r="BR379" i="11"/>
  <c r="BQ379" i="11"/>
  <c r="BP379" i="11"/>
  <c r="BO379" i="11"/>
  <c r="BN379" i="11"/>
  <c r="BM379" i="11"/>
  <c r="BL379" i="11"/>
  <c r="BK379" i="11"/>
  <c r="BJ379" i="11"/>
  <c r="BI379" i="11"/>
  <c r="BH379" i="11"/>
  <c r="BG379" i="11"/>
  <c r="BF379" i="11"/>
  <c r="BE379" i="11"/>
  <c r="BD379" i="11"/>
  <c r="BC379" i="11"/>
  <c r="BB379" i="11"/>
  <c r="BA379" i="11"/>
  <c r="AZ379" i="11"/>
  <c r="AY379" i="11"/>
  <c r="AX379" i="11"/>
  <c r="AW379" i="11"/>
  <c r="AV379" i="11"/>
  <c r="AU379" i="11"/>
  <c r="AT379" i="11"/>
  <c r="AS379" i="11"/>
  <c r="AR379" i="11"/>
  <c r="AQ379" i="11"/>
  <c r="AP379" i="11"/>
  <c r="AO379" i="11"/>
  <c r="AN379" i="11"/>
  <c r="AM379" i="11"/>
  <c r="AL379" i="11"/>
  <c r="AI379" i="11"/>
  <c r="AG379" i="11"/>
  <c r="AE379" i="11"/>
  <c r="AC379" i="11"/>
  <c r="AB379" i="11"/>
  <c r="AA379" i="11"/>
  <c r="Z379" i="11"/>
  <c r="Y379" i="11"/>
  <c r="A379" i="11"/>
  <c r="CG378" i="11"/>
  <c r="CF378" i="11"/>
  <c r="CE378" i="11"/>
  <c r="CD378" i="11"/>
  <c r="CC378" i="11"/>
  <c r="CB378" i="11"/>
  <c r="CA378" i="11"/>
  <c r="BZ378" i="11"/>
  <c r="BY378" i="11"/>
  <c r="BX378" i="11"/>
  <c r="BW378" i="11"/>
  <c r="BV378" i="11"/>
  <c r="BU378" i="11"/>
  <c r="BT378" i="11"/>
  <c r="BS378" i="11"/>
  <c r="BR378" i="11"/>
  <c r="BQ378" i="11"/>
  <c r="BP378" i="11"/>
  <c r="BO378" i="11"/>
  <c r="BN378" i="11"/>
  <c r="BM378" i="11"/>
  <c r="BL378" i="11"/>
  <c r="BK378" i="11"/>
  <c r="BJ378" i="11"/>
  <c r="BI378" i="11"/>
  <c r="BH378" i="11"/>
  <c r="BG378" i="11"/>
  <c r="BF378" i="11"/>
  <c r="BE378" i="11"/>
  <c r="BD378" i="11"/>
  <c r="BC378" i="11"/>
  <c r="BB378" i="11"/>
  <c r="BA378" i="11"/>
  <c r="AZ378" i="11"/>
  <c r="AY378" i="11"/>
  <c r="AX378" i="11"/>
  <c r="AW378" i="11"/>
  <c r="AV378" i="11"/>
  <c r="AU378" i="11"/>
  <c r="AT378" i="11"/>
  <c r="AS378" i="11"/>
  <c r="AR378" i="11"/>
  <c r="AQ378" i="11"/>
  <c r="AP378" i="11"/>
  <c r="AO378" i="11"/>
  <c r="AN378" i="11"/>
  <c r="AM378" i="11"/>
  <c r="AL378" i="11"/>
  <c r="AI378" i="11"/>
  <c r="AG378" i="11"/>
  <c r="AE378" i="11"/>
  <c r="AC378" i="11"/>
  <c r="AB378" i="11"/>
  <c r="AA378" i="11"/>
  <c r="Z378" i="11"/>
  <c r="Y378" i="11"/>
  <c r="A378" i="11"/>
  <c r="CG377" i="11"/>
  <c r="CF377" i="11"/>
  <c r="CE377" i="11"/>
  <c r="CD377" i="11"/>
  <c r="CC377" i="11"/>
  <c r="CB377" i="11"/>
  <c r="CA377" i="11"/>
  <c r="BZ377" i="11"/>
  <c r="BY377" i="11"/>
  <c r="BX377" i="11"/>
  <c r="BW377" i="11"/>
  <c r="BV377" i="11"/>
  <c r="BU377" i="11"/>
  <c r="BT377" i="11"/>
  <c r="BS377" i="11"/>
  <c r="BR377" i="11"/>
  <c r="BQ377" i="11"/>
  <c r="BP377" i="11"/>
  <c r="BO377" i="11"/>
  <c r="BN377" i="11"/>
  <c r="BM377" i="11"/>
  <c r="BL377" i="11"/>
  <c r="BK377" i="11"/>
  <c r="BJ377" i="11"/>
  <c r="BI377" i="11"/>
  <c r="BH377" i="11"/>
  <c r="BG377" i="11"/>
  <c r="BF377" i="11"/>
  <c r="BE377" i="11"/>
  <c r="BD377" i="11"/>
  <c r="BC377" i="11"/>
  <c r="BB377" i="11"/>
  <c r="BA377" i="11"/>
  <c r="AZ377" i="11"/>
  <c r="AY377" i="11"/>
  <c r="AX377" i="11"/>
  <c r="AW377" i="11"/>
  <c r="AV377" i="11"/>
  <c r="AU377" i="11"/>
  <c r="AT377" i="11"/>
  <c r="AS377" i="11"/>
  <c r="AR377" i="11"/>
  <c r="AQ377" i="11"/>
  <c r="AP377" i="11"/>
  <c r="AO377" i="11"/>
  <c r="AN377" i="11"/>
  <c r="AM377" i="11"/>
  <c r="AL377" i="11"/>
  <c r="AI377" i="11"/>
  <c r="AG377" i="11"/>
  <c r="AE377" i="11"/>
  <c r="AC377" i="11"/>
  <c r="AB377" i="11"/>
  <c r="AA377" i="11"/>
  <c r="Z377" i="11"/>
  <c r="Y377" i="11"/>
  <c r="A377" i="11"/>
  <c r="CG376" i="11"/>
  <c r="CF376" i="11"/>
  <c r="CE376" i="11"/>
  <c r="CD376" i="11"/>
  <c r="CC376" i="11"/>
  <c r="CB376" i="11"/>
  <c r="CA376" i="11"/>
  <c r="BZ376" i="11"/>
  <c r="BY376" i="11"/>
  <c r="BX376" i="11"/>
  <c r="BW376" i="11"/>
  <c r="BV376" i="11"/>
  <c r="BU376" i="11"/>
  <c r="BT376" i="11"/>
  <c r="BS376" i="11"/>
  <c r="BR376" i="11"/>
  <c r="BQ376" i="11"/>
  <c r="BP376" i="11"/>
  <c r="BO376" i="11"/>
  <c r="BN376" i="11"/>
  <c r="BM376" i="11"/>
  <c r="BL376" i="11"/>
  <c r="BK376" i="11"/>
  <c r="BJ376" i="11"/>
  <c r="BI376" i="11"/>
  <c r="BH376" i="11"/>
  <c r="BG376" i="11"/>
  <c r="BF376" i="11"/>
  <c r="BE376" i="11"/>
  <c r="BD376" i="11"/>
  <c r="BB376" i="11"/>
  <c r="BA376" i="11"/>
  <c r="AZ376" i="11"/>
  <c r="AY376" i="11"/>
  <c r="AX376" i="11"/>
  <c r="AW376" i="11"/>
  <c r="AV376" i="11"/>
  <c r="AU376" i="11"/>
  <c r="AT376" i="11"/>
  <c r="AS376" i="11"/>
  <c r="AR376" i="11"/>
  <c r="AQ376" i="11"/>
  <c r="AP376" i="11"/>
  <c r="AO376" i="11"/>
  <c r="AN376" i="11"/>
  <c r="AM376" i="11"/>
  <c r="AL376" i="11"/>
  <c r="AI376" i="11"/>
  <c r="AG376" i="11"/>
  <c r="AE376" i="11"/>
  <c r="AC376" i="11"/>
  <c r="AB376" i="11"/>
  <c r="AA376" i="11"/>
  <c r="Z376" i="11"/>
  <c r="Y376" i="11"/>
  <c r="A376" i="11"/>
  <c r="CG375" i="11"/>
  <c r="CF375" i="11"/>
  <c r="CE375" i="11"/>
  <c r="CD375" i="11"/>
  <c r="CC375" i="11"/>
  <c r="CB375" i="11"/>
  <c r="CA375" i="11"/>
  <c r="BZ375" i="11"/>
  <c r="BY375" i="11"/>
  <c r="BX375" i="11"/>
  <c r="BW375" i="11"/>
  <c r="BV375" i="11"/>
  <c r="BU375" i="11"/>
  <c r="BT375" i="11"/>
  <c r="BS375" i="11"/>
  <c r="BR375" i="11"/>
  <c r="BQ375" i="11"/>
  <c r="BP375" i="11"/>
  <c r="BO375" i="11"/>
  <c r="BN375" i="11"/>
  <c r="BM375" i="11"/>
  <c r="BL375" i="11"/>
  <c r="BK375" i="11"/>
  <c r="BJ375" i="11"/>
  <c r="BI375" i="11"/>
  <c r="BH375" i="11"/>
  <c r="BG375" i="11"/>
  <c r="BF375" i="11"/>
  <c r="BE375" i="11"/>
  <c r="BD375" i="11"/>
  <c r="BB375" i="11"/>
  <c r="BA375" i="11"/>
  <c r="AZ375" i="11"/>
  <c r="AY375" i="11"/>
  <c r="AX375" i="11"/>
  <c r="AW375" i="11"/>
  <c r="AV375" i="11"/>
  <c r="AU375" i="11"/>
  <c r="AT375" i="11"/>
  <c r="AS375" i="11"/>
  <c r="AR375" i="11"/>
  <c r="AQ375" i="11"/>
  <c r="AP375" i="11"/>
  <c r="AO375" i="11"/>
  <c r="AN375" i="11"/>
  <c r="AM375" i="11"/>
  <c r="AL375" i="11"/>
  <c r="AI375" i="11"/>
  <c r="AG375" i="11"/>
  <c r="AE375" i="11"/>
  <c r="AC375" i="11"/>
  <c r="AB375" i="11"/>
  <c r="AA375" i="11"/>
  <c r="Z375" i="11"/>
  <c r="Y375" i="11"/>
  <c r="A375" i="11"/>
  <c r="CG374" i="11"/>
  <c r="CF374" i="11"/>
  <c r="CE374" i="11"/>
  <c r="CD374" i="11"/>
  <c r="CC374" i="11"/>
  <c r="CB374" i="11"/>
  <c r="CA374" i="11"/>
  <c r="BZ374" i="11"/>
  <c r="BY374" i="11"/>
  <c r="BX374" i="11"/>
  <c r="BW374" i="11"/>
  <c r="BV374" i="11"/>
  <c r="BU374" i="11"/>
  <c r="BT374" i="11"/>
  <c r="BS374" i="11"/>
  <c r="BR374" i="11"/>
  <c r="BQ374" i="11"/>
  <c r="BP374" i="11"/>
  <c r="BO374" i="11"/>
  <c r="BN374" i="11"/>
  <c r="BM374" i="11"/>
  <c r="BL374" i="11"/>
  <c r="BK374" i="11"/>
  <c r="BJ374" i="11"/>
  <c r="BI374" i="11"/>
  <c r="BH374" i="11"/>
  <c r="BG374" i="11"/>
  <c r="BF374" i="11"/>
  <c r="BE374" i="11"/>
  <c r="BD374" i="11"/>
  <c r="BC374" i="11"/>
  <c r="BB374" i="11"/>
  <c r="BA374" i="11"/>
  <c r="AZ374" i="11"/>
  <c r="AY374" i="11"/>
  <c r="AX374" i="11"/>
  <c r="AW374" i="11"/>
  <c r="AV374" i="11"/>
  <c r="AU374" i="11"/>
  <c r="AT374" i="11"/>
  <c r="AS374" i="11"/>
  <c r="AR374" i="11"/>
  <c r="AQ374" i="11"/>
  <c r="AP374" i="11"/>
  <c r="AO374" i="11"/>
  <c r="AN374" i="11"/>
  <c r="AM374" i="11"/>
  <c r="AL374" i="11"/>
  <c r="AI374" i="11"/>
  <c r="AG374" i="11"/>
  <c r="AE374" i="11"/>
  <c r="AC374" i="11"/>
  <c r="AB374" i="11"/>
  <c r="AA374" i="11"/>
  <c r="Z374" i="11"/>
  <c r="Y374" i="11"/>
  <c r="A374" i="11"/>
  <c r="CG373" i="11"/>
  <c r="CF373" i="11"/>
  <c r="CE373" i="11"/>
  <c r="CD373" i="11"/>
  <c r="CC373" i="11"/>
  <c r="CB373" i="11"/>
  <c r="CA373" i="11"/>
  <c r="BZ373" i="11"/>
  <c r="BY373" i="11"/>
  <c r="BX373" i="11"/>
  <c r="BW373" i="11"/>
  <c r="BV373" i="11"/>
  <c r="BU373" i="11"/>
  <c r="BT373" i="11"/>
  <c r="BS373" i="11"/>
  <c r="BR373" i="11"/>
  <c r="BQ373" i="11"/>
  <c r="BP373" i="11"/>
  <c r="BO373" i="11"/>
  <c r="BN373" i="11"/>
  <c r="BM373" i="11"/>
  <c r="BL373" i="11"/>
  <c r="BK373" i="11"/>
  <c r="BJ373" i="11"/>
  <c r="BI373" i="11"/>
  <c r="BH373" i="11"/>
  <c r="BG373" i="11"/>
  <c r="BF373" i="11"/>
  <c r="BE373" i="11"/>
  <c r="BD373" i="11"/>
  <c r="BC373" i="11"/>
  <c r="BB373" i="11"/>
  <c r="BA373" i="11"/>
  <c r="AZ373" i="11"/>
  <c r="AY373" i="11"/>
  <c r="AX373" i="11"/>
  <c r="AW373" i="11"/>
  <c r="AV373" i="11"/>
  <c r="AU373" i="11"/>
  <c r="AT373" i="11"/>
  <c r="AS373" i="11"/>
  <c r="AR373" i="11"/>
  <c r="AQ373" i="11"/>
  <c r="AP373" i="11"/>
  <c r="AO373" i="11"/>
  <c r="AN373" i="11"/>
  <c r="AM373" i="11"/>
  <c r="AL373" i="11"/>
  <c r="AI373" i="11"/>
  <c r="AG373" i="11"/>
  <c r="AE373" i="11"/>
  <c r="AC373" i="11"/>
  <c r="AB373" i="11"/>
  <c r="AA373" i="11"/>
  <c r="Z373" i="11"/>
  <c r="Y373" i="11"/>
  <c r="X373" i="11"/>
  <c r="W373" i="11"/>
  <c r="V373" i="11"/>
  <c r="U373" i="11"/>
  <c r="T373" i="11"/>
  <c r="S373" i="11"/>
  <c r="R373" i="11"/>
  <c r="Q373" i="11"/>
  <c r="P373" i="11"/>
  <c r="O373" i="11"/>
  <c r="N373" i="11"/>
  <c r="M373" i="11"/>
  <c r="L373" i="11"/>
  <c r="K373" i="11"/>
  <c r="J373" i="11"/>
  <c r="I373" i="11"/>
  <c r="H373" i="11"/>
  <c r="G373" i="11"/>
  <c r="F373" i="11"/>
  <c r="E373" i="11"/>
  <c r="D373" i="11"/>
  <c r="C373" i="11"/>
  <c r="B373" i="11"/>
  <c r="CG372" i="11"/>
  <c r="CF372" i="11"/>
  <c r="CE372" i="11"/>
  <c r="CD372" i="11"/>
  <c r="CC372" i="11"/>
  <c r="CB372" i="11"/>
  <c r="CA372" i="11"/>
  <c r="BZ372" i="11"/>
  <c r="BY372" i="11"/>
  <c r="BX372" i="11"/>
  <c r="BW372" i="11"/>
  <c r="BV372" i="11"/>
  <c r="BU372" i="11"/>
  <c r="BT372" i="11"/>
  <c r="BS372" i="11"/>
  <c r="BR372" i="11"/>
  <c r="BQ372" i="11"/>
  <c r="BP372" i="11"/>
  <c r="BO372" i="11"/>
  <c r="BN372" i="11"/>
  <c r="BM372" i="11"/>
  <c r="BL372" i="11"/>
  <c r="BK372" i="11"/>
  <c r="BJ372" i="11"/>
  <c r="BI372" i="11"/>
  <c r="BH372" i="11"/>
  <c r="BG372" i="11"/>
  <c r="BF372" i="11"/>
  <c r="BE372" i="11"/>
  <c r="BD372" i="11"/>
  <c r="BC372" i="11"/>
  <c r="BB372" i="11"/>
  <c r="BA372" i="11"/>
  <c r="AZ372" i="11"/>
  <c r="AY372" i="11"/>
  <c r="AX372" i="11"/>
  <c r="AW372" i="11"/>
  <c r="AV372" i="11"/>
  <c r="AU372" i="11"/>
  <c r="AT372" i="11"/>
  <c r="AS372" i="11"/>
  <c r="AR372" i="11"/>
  <c r="AQ372" i="11"/>
  <c r="AP372" i="11"/>
  <c r="AO372" i="11"/>
  <c r="AN372" i="11"/>
  <c r="AM372" i="11"/>
  <c r="AL372" i="11"/>
  <c r="AK372" i="11"/>
  <c r="AJ372" i="11"/>
  <c r="AI372" i="11"/>
  <c r="AH372" i="11"/>
  <c r="AG372" i="11"/>
  <c r="AF372" i="11"/>
  <c r="AE372" i="11"/>
  <c r="AD372" i="11"/>
  <c r="AC372" i="11"/>
  <c r="AB372" i="11"/>
  <c r="AA372" i="11"/>
  <c r="Z372" i="11"/>
  <c r="Y372" i="11"/>
  <c r="V372" i="11"/>
  <c r="U372" i="11"/>
  <c r="T372" i="11"/>
  <c r="S372" i="11"/>
  <c r="R372" i="11"/>
  <c r="Q372" i="11"/>
  <c r="P372" i="11"/>
  <c r="O372" i="11"/>
  <c r="N372" i="11"/>
  <c r="M372" i="11"/>
  <c r="L372" i="11"/>
  <c r="K372" i="11"/>
  <c r="J372" i="11"/>
  <c r="I372" i="11"/>
  <c r="H372" i="11"/>
  <c r="A372" i="11"/>
  <c r="CG371" i="11"/>
  <c r="CF371" i="11"/>
  <c r="CE371" i="11"/>
  <c r="CD371" i="11"/>
  <c r="CC371" i="11"/>
  <c r="CB371" i="1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C371" i="11"/>
  <c r="BB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AB371" i="11"/>
  <c r="AA371" i="11"/>
  <c r="Z371" i="11"/>
  <c r="Y371" i="11"/>
  <c r="X371" i="11"/>
  <c r="W371" i="11"/>
  <c r="V371" i="11"/>
  <c r="U371" i="11"/>
  <c r="P371" i="11"/>
  <c r="O371" i="11"/>
  <c r="N371" i="11"/>
  <c r="H371" i="11"/>
  <c r="G371" i="11"/>
  <c r="F371" i="11"/>
  <c r="E371" i="11"/>
  <c r="D371" i="11"/>
  <c r="C371" i="11"/>
  <c r="B371" i="11"/>
  <c r="A371" i="11"/>
  <c r="CG370" i="11"/>
  <c r="CF370" i="11"/>
  <c r="CE370" i="11"/>
  <c r="CD370" i="11"/>
  <c r="CC370" i="11"/>
  <c r="CB370" i="11"/>
  <c r="CA370" i="11"/>
  <c r="BZ370" i="11"/>
  <c r="BY370" i="11"/>
  <c r="BX370" i="11"/>
  <c r="BW370" i="11"/>
  <c r="BV370" i="11"/>
  <c r="BU370" i="11"/>
  <c r="BT370" i="11"/>
  <c r="BS370" i="11"/>
  <c r="BR370" i="11"/>
  <c r="BQ370" i="11"/>
  <c r="BP370" i="11"/>
  <c r="BO370" i="11"/>
  <c r="BN370" i="11"/>
  <c r="BM370" i="11"/>
  <c r="BL370" i="11"/>
  <c r="BK370" i="11"/>
  <c r="BJ370" i="11"/>
  <c r="BI370" i="11"/>
  <c r="BH370" i="11"/>
  <c r="BG370" i="11"/>
  <c r="BF370" i="11"/>
  <c r="BE370" i="11"/>
  <c r="BD370" i="11"/>
  <c r="BC370" i="11"/>
  <c r="BB370" i="11"/>
  <c r="BA370" i="11"/>
  <c r="AZ370" i="11"/>
  <c r="AY370" i="11"/>
  <c r="AX370" i="11"/>
  <c r="AW370" i="11"/>
  <c r="AV370" i="11"/>
  <c r="AU370" i="11"/>
  <c r="AT370" i="11"/>
  <c r="AS370" i="11"/>
  <c r="AR370" i="11"/>
  <c r="AQ370" i="11"/>
  <c r="AP370" i="11"/>
  <c r="AO370" i="11"/>
  <c r="AN370" i="11"/>
  <c r="AM370" i="11"/>
  <c r="AK370" i="11"/>
  <c r="AJ370" i="11"/>
  <c r="AI370" i="11"/>
  <c r="AH370" i="11"/>
  <c r="AG370" i="11"/>
  <c r="AF370" i="11"/>
  <c r="AE370" i="11"/>
  <c r="AD370" i="11"/>
  <c r="AC370" i="11"/>
  <c r="AB370" i="11"/>
  <c r="AA370" i="11"/>
  <c r="Z370" i="11"/>
  <c r="Y370" i="11"/>
  <c r="X370" i="11"/>
  <c r="W370" i="11"/>
  <c r="V370" i="11"/>
  <c r="U370" i="11"/>
  <c r="T370" i="11"/>
  <c r="S370" i="11"/>
  <c r="R370" i="11"/>
  <c r="Q370" i="11"/>
  <c r="P370" i="11"/>
  <c r="O370" i="11"/>
  <c r="N370" i="11"/>
  <c r="M370" i="11"/>
  <c r="L370" i="11"/>
  <c r="K370" i="11"/>
  <c r="J370" i="11"/>
  <c r="I370" i="11"/>
  <c r="H370" i="11"/>
  <c r="G370" i="11"/>
  <c r="F370" i="11"/>
  <c r="E370" i="11"/>
  <c r="D370" i="11"/>
  <c r="C370" i="11"/>
  <c r="B370" i="11"/>
  <c r="A370" i="11"/>
  <c r="CG369" i="11"/>
  <c r="CF369" i="11"/>
  <c r="CE369" i="11"/>
  <c r="CD369" i="11"/>
  <c r="CC369"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C369" i="11"/>
  <c r="BB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AB369" i="11"/>
  <c r="AA369" i="11"/>
  <c r="Z369" i="11"/>
  <c r="Y369" i="11"/>
  <c r="X369" i="11"/>
  <c r="V369" i="11"/>
  <c r="U369" i="11"/>
  <c r="T369" i="11"/>
  <c r="S369" i="11"/>
  <c r="R369" i="11"/>
  <c r="Q369" i="11"/>
  <c r="P369" i="11"/>
  <c r="O369" i="11"/>
  <c r="N369" i="11"/>
  <c r="J369" i="11"/>
  <c r="I369" i="11"/>
  <c r="H369" i="11"/>
  <c r="G369" i="11"/>
  <c r="F369" i="11"/>
  <c r="E369" i="11"/>
  <c r="D369" i="11"/>
  <c r="C369" i="11"/>
  <c r="B369" i="11"/>
  <c r="A369" i="11"/>
  <c r="CG368" i="11"/>
  <c r="CF368" i="11"/>
  <c r="CE368" i="11"/>
  <c r="CD368" i="11"/>
  <c r="CC368" i="11"/>
  <c r="CB368" i="11"/>
  <c r="CA368" i="11"/>
  <c r="BZ368" i="11"/>
  <c r="BY368" i="11"/>
  <c r="BX368" i="11"/>
  <c r="BW368" i="11"/>
  <c r="BV368" i="11"/>
  <c r="BU368" i="11"/>
  <c r="BT368" i="11"/>
  <c r="BS368" i="11"/>
  <c r="BR368" i="11"/>
  <c r="BQ368" i="11"/>
  <c r="BP368" i="11"/>
  <c r="BO368" i="11"/>
  <c r="BN368" i="11"/>
  <c r="BM368" i="11"/>
  <c r="BL368" i="11"/>
  <c r="BK368" i="11"/>
  <c r="BJ368" i="11"/>
  <c r="BI368" i="11"/>
  <c r="BH368" i="11"/>
  <c r="BG368" i="11"/>
  <c r="BF368" i="11"/>
  <c r="BE368" i="11"/>
  <c r="BD368" i="11"/>
  <c r="BC368" i="11"/>
  <c r="BB368" i="11"/>
  <c r="BA368" i="11"/>
  <c r="AZ368" i="11"/>
  <c r="AY368" i="11"/>
  <c r="AX368" i="11"/>
  <c r="AW368" i="11"/>
  <c r="AV368" i="11"/>
  <c r="AU368" i="11"/>
  <c r="AT368" i="11"/>
  <c r="AS368" i="11"/>
  <c r="AR368" i="11"/>
  <c r="AQ368" i="11"/>
  <c r="AP368" i="11"/>
  <c r="AO368" i="11"/>
  <c r="AN368" i="11"/>
  <c r="AM368" i="11"/>
  <c r="AL368" i="11"/>
  <c r="AI368" i="11"/>
  <c r="AG368" i="11"/>
  <c r="AE368" i="11"/>
  <c r="AC368" i="11"/>
  <c r="AB368" i="11"/>
  <c r="AA368" i="11"/>
  <c r="Z368" i="11"/>
  <c r="Y368" i="11"/>
  <c r="A368" i="11"/>
  <c r="CG367" i="11"/>
  <c r="CF367" i="11"/>
  <c r="CE367" i="11"/>
  <c r="CD367" i="11"/>
  <c r="CC367"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C367" i="11"/>
  <c r="BB367" i="11"/>
  <c r="BA367" i="11"/>
  <c r="AZ367" i="11"/>
  <c r="AY367" i="11"/>
  <c r="AX367" i="11"/>
  <c r="AW367" i="11"/>
  <c r="AV367" i="11"/>
  <c r="AU367" i="11"/>
  <c r="AT367" i="11"/>
  <c r="AS367" i="11"/>
  <c r="AR367" i="11"/>
  <c r="AQ367" i="11"/>
  <c r="AP367" i="11"/>
  <c r="AO367" i="11"/>
  <c r="AN367" i="11"/>
  <c r="AM367" i="11"/>
  <c r="AL367" i="11"/>
  <c r="AI367" i="11"/>
  <c r="AG367" i="11"/>
  <c r="AE367" i="11"/>
  <c r="AC367" i="11"/>
  <c r="AB367" i="11"/>
  <c r="AA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CG366" i="11"/>
  <c r="CF366" i="11"/>
  <c r="CE366" i="11"/>
  <c r="CD366" i="11"/>
  <c r="CC366" i="11"/>
  <c r="CB366" i="11"/>
  <c r="CA366" i="11"/>
  <c r="BZ366" i="11"/>
  <c r="BY366" i="11"/>
  <c r="BX366" i="11"/>
  <c r="BW366" i="11"/>
  <c r="BV366" i="11"/>
  <c r="BU366" i="11"/>
  <c r="BT366" i="11"/>
  <c r="BS366" i="11"/>
  <c r="BR366" i="11"/>
  <c r="BQ366" i="11"/>
  <c r="BP366" i="11"/>
  <c r="BO366" i="11"/>
  <c r="BN366" i="11"/>
  <c r="BM366" i="11"/>
  <c r="BL366" i="11"/>
  <c r="BK366" i="11"/>
  <c r="BJ366" i="11"/>
  <c r="BI366" i="11"/>
  <c r="BH366" i="11"/>
  <c r="BG366" i="11"/>
  <c r="BF366" i="11"/>
  <c r="BE366" i="11"/>
  <c r="BD366" i="11"/>
  <c r="BC366" i="11"/>
  <c r="BB366" i="11"/>
  <c r="BA366" i="11"/>
  <c r="AZ366" i="11"/>
  <c r="AY366" i="11"/>
  <c r="AX366" i="11"/>
  <c r="AW366" i="11"/>
  <c r="AV366" i="11"/>
  <c r="AU366" i="11"/>
  <c r="AT366" i="11"/>
  <c r="AS366" i="11"/>
  <c r="AR366" i="11"/>
  <c r="AQ366" i="11"/>
  <c r="AP366" i="11"/>
  <c r="AO366" i="11"/>
  <c r="AN366" i="11"/>
  <c r="AM366" i="11"/>
  <c r="AL366" i="11"/>
  <c r="AI366" i="11"/>
  <c r="AG366" i="11"/>
  <c r="AE366" i="11"/>
  <c r="AC366" i="11"/>
  <c r="AB366" i="11"/>
  <c r="AA366" i="11"/>
  <c r="Z366" i="11"/>
  <c r="Y366" i="11"/>
  <c r="A366" i="11"/>
  <c r="CG365" i="11"/>
  <c r="CF365" i="11"/>
  <c r="CE365" i="11"/>
  <c r="CD365" i="11"/>
  <c r="CC365" i="11"/>
  <c r="CB365" i="11"/>
  <c r="CA365" i="11"/>
  <c r="BZ365" i="11"/>
  <c r="BY365" i="11"/>
  <c r="BX365" i="11"/>
  <c r="BW365" i="11"/>
  <c r="BV365" i="11"/>
  <c r="BU365" i="11"/>
  <c r="BT365" i="11"/>
  <c r="BS365" i="11"/>
  <c r="BR365" i="11"/>
  <c r="BQ365" i="11"/>
  <c r="BP365" i="11"/>
  <c r="BO365" i="11"/>
  <c r="BN365" i="11"/>
  <c r="BM365" i="11"/>
  <c r="BL365" i="11"/>
  <c r="BK365" i="11"/>
  <c r="BJ365" i="11"/>
  <c r="BI365" i="11"/>
  <c r="BH365" i="11"/>
  <c r="BG365" i="11"/>
  <c r="BF365" i="11"/>
  <c r="BE365" i="11"/>
  <c r="BD365" i="11"/>
  <c r="BC365" i="11"/>
  <c r="BB365" i="11"/>
  <c r="BA365" i="11"/>
  <c r="AZ365" i="11"/>
  <c r="AY365" i="11"/>
  <c r="AX365" i="11"/>
  <c r="AW365" i="11"/>
  <c r="AV365" i="11"/>
  <c r="AU365" i="11"/>
  <c r="AT365" i="11"/>
  <c r="AS365" i="11"/>
  <c r="AR365" i="11"/>
  <c r="AQ365" i="11"/>
  <c r="AP365" i="11"/>
  <c r="AO365" i="11"/>
  <c r="AN365" i="11"/>
  <c r="AM365" i="11"/>
  <c r="AL365" i="11"/>
  <c r="AI365" i="11"/>
  <c r="AG365" i="11"/>
  <c r="AE365" i="11"/>
  <c r="AC365" i="11"/>
  <c r="AB365" i="11"/>
  <c r="AA365" i="11"/>
  <c r="Z365" i="11"/>
  <c r="Y365" i="11"/>
  <c r="A365" i="11"/>
  <c r="CG364" i="11"/>
  <c r="CF364" i="11"/>
  <c r="CE364" i="11"/>
  <c r="CD364" i="11"/>
  <c r="CC364" i="11"/>
  <c r="CB364" i="11"/>
  <c r="CA364" i="11"/>
  <c r="BZ364" i="11"/>
  <c r="BY364" i="11"/>
  <c r="BX364" i="11"/>
  <c r="BW364" i="11"/>
  <c r="BV364" i="11"/>
  <c r="BU364" i="11"/>
  <c r="BT364" i="11"/>
  <c r="BS364" i="11"/>
  <c r="BR364" i="11"/>
  <c r="BQ364" i="11"/>
  <c r="BP364" i="11"/>
  <c r="BO364" i="11"/>
  <c r="BN364" i="11"/>
  <c r="BM364" i="11"/>
  <c r="BL364" i="11"/>
  <c r="BK364" i="11"/>
  <c r="BJ364" i="11"/>
  <c r="BI364" i="11"/>
  <c r="BH364" i="11"/>
  <c r="BG364" i="11"/>
  <c r="BF364" i="11"/>
  <c r="BE364" i="11"/>
  <c r="BD364" i="11"/>
  <c r="BC364" i="11"/>
  <c r="BB364" i="11"/>
  <c r="BA364" i="11"/>
  <c r="AZ364" i="11"/>
  <c r="AY364" i="11"/>
  <c r="AX364" i="11"/>
  <c r="AW364" i="11"/>
  <c r="AV364" i="11"/>
  <c r="AU364" i="11"/>
  <c r="AT364" i="11"/>
  <c r="AS364" i="11"/>
  <c r="AR364" i="11"/>
  <c r="AQ364" i="11"/>
  <c r="AP364" i="11"/>
  <c r="AO364" i="11"/>
  <c r="AN364" i="11"/>
  <c r="AM364" i="11"/>
  <c r="AL364" i="11"/>
  <c r="AI364" i="11"/>
  <c r="AG364" i="11"/>
  <c r="AE364" i="11"/>
  <c r="AC364" i="11"/>
  <c r="AB364" i="11"/>
  <c r="AA364" i="11"/>
  <c r="Z364" i="11"/>
  <c r="Y364" i="11"/>
  <c r="A364" i="11"/>
  <c r="CG363" i="11"/>
  <c r="CF363" i="11"/>
  <c r="CE363" i="11"/>
  <c r="CD363" i="11"/>
  <c r="CC363" i="11"/>
  <c r="CB363" i="11"/>
  <c r="CA363" i="11"/>
  <c r="BZ363" i="11"/>
  <c r="BY363" i="11"/>
  <c r="BX363" i="11"/>
  <c r="BW363" i="11"/>
  <c r="BV363" i="11"/>
  <c r="BU363" i="11"/>
  <c r="BT363" i="11"/>
  <c r="BS363" i="11"/>
  <c r="BR363" i="11"/>
  <c r="BQ363" i="11"/>
  <c r="BP363" i="11"/>
  <c r="BO363" i="11"/>
  <c r="BN363" i="11"/>
  <c r="BM363" i="11"/>
  <c r="BL363" i="11"/>
  <c r="BK363" i="11"/>
  <c r="BJ363" i="11"/>
  <c r="BI363" i="11"/>
  <c r="BH363" i="11"/>
  <c r="BG363" i="11"/>
  <c r="BF363" i="11"/>
  <c r="BE363" i="11"/>
  <c r="BD363" i="11"/>
  <c r="BC363" i="11"/>
  <c r="BB363" i="11"/>
  <c r="BA363" i="11"/>
  <c r="AZ363" i="11"/>
  <c r="AY363" i="11"/>
  <c r="AX363" i="11"/>
  <c r="AW363" i="11"/>
  <c r="AV363" i="11"/>
  <c r="AU363" i="11"/>
  <c r="AT363" i="11"/>
  <c r="AS363" i="11"/>
  <c r="AR363" i="11"/>
  <c r="AQ363" i="11"/>
  <c r="AP363" i="11"/>
  <c r="AO363" i="11"/>
  <c r="AN363" i="11"/>
  <c r="AM363" i="11"/>
  <c r="AL363" i="11"/>
  <c r="AI363" i="11"/>
  <c r="AG363" i="11"/>
  <c r="AE363" i="11"/>
  <c r="AC363" i="11"/>
  <c r="AB363" i="11"/>
  <c r="AA363" i="11"/>
  <c r="Z363" i="11"/>
  <c r="Y363" i="11"/>
  <c r="A363" i="11"/>
  <c r="CG362" i="11"/>
  <c r="CF362" i="11"/>
  <c r="CE362" i="11"/>
  <c r="CD362" i="11"/>
  <c r="CC362" i="11"/>
  <c r="CB362" i="11"/>
  <c r="CA362" i="11"/>
  <c r="BZ362" i="11"/>
  <c r="BY362" i="11"/>
  <c r="BX362" i="11"/>
  <c r="BW362" i="11"/>
  <c r="BV362" i="11"/>
  <c r="BU362" i="11"/>
  <c r="BT362" i="11"/>
  <c r="BS362" i="11"/>
  <c r="BR362" i="11"/>
  <c r="BQ362" i="11"/>
  <c r="BP362" i="11"/>
  <c r="BO362" i="11"/>
  <c r="BN362" i="11"/>
  <c r="BM362" i="11"/>
  <c r="BL362" i="11"/>
  <c r="BK362" i="11"/>
  <c r="BJ362" i="11"/>
  <c r="BI362" i="11"/>
  <c r="BH362" i="11"/>
  <c r="BG362" i="11"/>
  <c r="BF362" i="11"/>
  <c r="BE362" i="11"/>
  <c r="BD362" i="11"/>
  <c r="BC362" i="11"/>
  <c r="BB362" i="11"/>
  <c r="BA362" i="11"/>
  <c r="AZ362" i="11"/>
  <c r="AY362" i="11"/>
  <c r="AX362" i="11"/>
  <c r="AW362" i="11"/>
  <c r="AV362" i="11"/>
  <c r="AU362" i="11"/>
  <c r="AT362" i="11"/>
  <c r="AS362" i="11"/>
  <c r="AR362" i="11"/>
  <c r="AQ362" i="11"/>
  <c r="AP362" i="11"/>
  <c r="AO362" i="11"/>
  <c r="AN362" i="11"/>
  <c r="AM362" i="11"/>
  <c r="AL362" i="11"/>
  <c r="AI362" i="11"/>
  <c r="AG362" i="11"/>
  <c r="AE362" i="11"/>
  <c r="AC362" i="11"/>
  <c r="AB362" i="11"/>
  <c r="AA362" i="11"/>
  <c r="Z362" i="11"/>
  <c r="Y362" i="11"/>
  <c r="A362" i="11"/>
  <c r="CG361" i="11"/>
  <c r="CF361" i="11"/>
  <c r="CE361" i="11"/>
  <c r="CD361" i="11"/>
  <c r="CC361" i="11"/>
  <c r="CB361" i="11"/>
  <c r="CA361" i="11"/>
  <c r="BZ361" i="11"/>
  <c r="BY361" i="11"/>
  <c r="BX361" i="11"/>
  <c r="BW361" i="11"/>
  <c r="BV361" i="11"/>
  <c r="BU361" i="11"/>
  <c r="BT361" i="11"/>
  <c r="BS361" i="11"/>
  <c r="BR361" i="11"/>
  <c r="BQ361" i="11"/>
  <c r="BP361" i="11"/>
  <c r="BO361" i="11"/>
  <c r="BN361" i="11"/>
  <c r="BM361" i="11"/>
  <c r="BL361" i="11"/>
  <c r="BK361" i="11"/>
  <c r="BJ361" i="11"/>
  <c r="BI361" i="11"/>
  <c r="BH361" i="11"/>
  <c r="BG361" i="11"/>
  <c r="BF361" i="11"/>
  <c r="BE361" i="11"/>
  <c r="BD361" i="11"/>
  <c r="BC361" i="11"/>
  <c r="BB361" i="11"/>
  <c r="BA361" i="11"/>
  <c r="AZ361" i="11"/>
  <c r="AY361" i="11"/>
  <c r="AX361" i="11"/>
  <c r="AW361" i="11"/>
  <c r="AV361" i="11"/>
  <c r="AU361" i="11"/>
  <c r="AT361" i="11"/>
  <c r="AS361" i="11"/>
  <c r="AR361" i="11"/>
  <c r="AQ361" i="11"/>
  <c r="AP361" i="11"/>
  <c r="AO361" i="11"/>
  <c r="AN361" i="11"/>
  <c r="AM361" i="11"/>
  <c r="AL361" i="11"/>
  <c r="AI361" i="11"/>
  <c r="AG361" i="11"/>
  <c r="AE361" i="11"/>
  <c r="AC361" i="11"/>
  <c r="AB361" i="11"/>
  <c r="AA361" i="11"/>
  <c r="Z361" i="11"/>
  <c r="Y361" i="11"/>
  <c r="A361" i="11"/>
  <c r="CG360" i="11"/>
  <c r="CF360" i="11"/>
  <c r="CE360" i="11"/>
  <c r="CD360" i="11"/>
  <c r="CC360" i="11"/>
  <c r="CB360" i="11"/>
  <c r="CA360" i="11"/>
  <c r="BZ360" i="11"/>
  <c r="BY360" i="11"/>
  <c r="BX360" i="11"/>
  <c r="BW360" i="11"/>
  <c r="BV360" i="11"/>
  <c r="BU360" i="11"/>
  <c r="BT360" i="11"/>
  <c r="BS360" i="11"/>
  <c r="BR360" i="11"/>
  <c r="BQ360" i="11"/>
  <c r="BP360" i="11"/>
  <c r="BO360" i="11"/>
  <c r="BN360" i="11"/>
  <c r="BM360" i="11"/>
  <c r="BL360" i="11"/>
  <c r="BK360" i="11"/>
  <c r="BJ360" i="11"/>
  <c r="BI360" i="11"/>
  <c r="BH360" i="11"/>
  <c r="BG360" i="11"/>
  <c r="BF360" i="11"/>
  <c r="BE360" i="11"/>
  <c r="BD360" i="11"/>
  <c r="BC360" i="11"/>
  <c r="BB360" i="11"/>
  <c r="BA360" i="11"/>
  <c r="AZ360" i="11"/>
  <c r="AY360" i="11"/>
  <c r="AX360" i="11"/>
  <c r="AW360" i="11"/>
  <c r="AV360" i="11"/>
  <c r="AU360" i="11"/>
  <c r="AT360" i="11"/>
  <c r="AS360" i="11"/>
  <c r="AR360" i="11"/>
  <c r="AQ360" i="11"/>
  <c r="AP360" i="11"/>
  <c r="AO360" i="11"/>
  <c r="AN360" i="11"/>
  <c r="AM360" i="11"/>
  <c r="AL360" i="11"/>
  <c r="AI360" i="11"/>
  <c r="AG360" i="11"/>
  <c r="AE360" i="11"/>
  <c r="AC360" i="11"/>
  <c r="AB360" i="11"/>
  <c r="AA360" i="11"/>
  <c r="Z360" i="11"/>
  <c r="Y360" i="11"/>
  <c r="A360" i="11"/>
  <c r="CG359" i="11"/>
  <c r="CF359" i="11"/>
  <c r="CE359" i="11"/>
  <c r="CD359" i="11"/>
  <c r="CC359" i="11"/>
  <c r="CB359" i="11"/>
  <c r="CA359" i="11"/>
  <c r="BZ359" i="11"/>
  <c r="BY359" i="11"/>
  <c r="BX359" i="11"/>
  <c r="BW359" i="11"/>
  <c r="BV359" i="11"/>
  <c r="BU359" i="11"/>
  <c r="BT359" i="11"/>
  <c r="BS359" i="11"/>
  <c r="BR359" i="11"/>
  <c r="BQ359" i="11"/>
  <c r="BP359" i="11"/>
  <c r="BO359" i="11"/>
  <c r="BN359" i="11"/>
  <c r="BM359" i="11"/>
  <c r="BL359" i="11"/>
  <c r="BK359" i="11"/>
  <c r="BJ359" i="11"/>
  <c r="BI359" i="11"/>
  <c r="BH359" i="11"/>
  <c r="BG359" i="11"/>
  <c r="BF359" i="11"/>
  <c r="BE359" i="11"/>
  <c r="BD359" i="11"/>
  <c r="BC359" i="11"/>
  <c r="BB359" i="11"/>
  <c r="BA359" i="11"/>
  <c r="AZ359" i="11"/>
  <c r="AY359" i="11"/>
  <c r="AX359" i="11"/>
  <c r="AW359" i="11"/>
  <c r="AV359" i="11"/>
  <c r="AU359" i="11"/>
  <c r="AT359" i="11"/>
  <c r="AS359" i="11"/>
  <c r="AR359" i="11"/>
  <c r="AQ359" i="11"/>
  <c r="AP359" i="11"/>
  <c r="AO359" i="11"/>
  <c r="AN359" i="11"/>
  <c r="AM359" i="11"/>
  <c r="AL359" i="11"/>
  <c r="AI359" i="11"/>
  <c r="AG359" i="11"/>
  <c r="AE359" i="11"/>
  <c r="AC359" i="11"/>
  <c r="AB359" i="11"/>
  <c r="AA359" i="11"/>
  <c r="Z359" i="11"/>
  <c r="Y359" i="11"/>
  <c r="A359" i="11"/>
  <c r="CG358" i="11"/>
  <c r="CF358" i="11"/>
  <c r="CE358" i="11"/>
  <c r="CD358" i="11"/>
  <c r="CC358" i="11"/>
  <c r="CB358" i="11"/>
  <c r="CA358" i="11"/>
  <c r="BZ358" i="11"/>
  <c r="BY358" i="11"/>
  <c r="BX358" i="11"/>
  <c r="BW358" i="11"/>
  <c r="BV358" i="11"/>
  <c r="BU358" i="11"/>
  <c r="BT358" i="11"/>
  <c r="BS358" i="11"/>
  <c r="BR358" i="11"/>
  <c r="BQ358" i="11"/>
  <c r="BP358" i="11"/>
  <c r="BO358" i="11"/>
  <c r="BN358" i="11"/>
  <c r="BM358" i="11"/>
  <c r="BL358" i="11"/>
  <c r="BK358" i="11"/>
  <c r="BJ358" i="11"/>
  <c r="BI358" i="11"/>
  <c r="BH358" i="11"/>
  <c r="BG358" i="11"/>
  <c r="BF358" i="11"/>
  <c r="BE358" i="11"/>
  <c r="BD358" i="11"/>
  <c r="BC358" i="11"/>
  <c r="BB358" i="11"/>
  <c r="BA358" i="11"/>
  <c r="AZ358" i="11"/>
  <c r="AY358" i="11"/>
  <c r="AX358" i="11"/>
  <c r="AW358" i="11"/>
  <c r="AV358" i="11"/>
  <c r="AU358" i="11"/>
  <c r="AT358" i="11"/>
  <c r="AS358" i="11"/>
  <c r="AR358" i="11"/>
  <c r="AQ358" i="11"/>
  <c r="AP358" i="11"/>
  <c r="AO358" i="11"/>
  <c r="AN358" i="11"/>
  <c r="AM358" i="11"/>
  <c r="AL358" i="11"/>
  <c r="AI358" i="11"/>
  <c r="AG358" i="11"/>
  <c r="AE358" i="11"/>
  <c r="AC358" i="11"/>
  <c r="AB358" i="11"/>
  <c r="AA358" i="11"/>
  <c r="Z358" i="11"/>
  <c r="Y358" i="11"/>
  <c r="X358" i="11"/>
  <c r="W358" i="11"/>
  <c r="V358" i="11"/>
  <c r="U358" i="11"/>
  <c r="T358" i="11"/>
  <c r="S358" i="11"/>
  <c r="R358" i="11"/>
  <c r="Q358" i="11"/>
  <c r="P358" i="11"/>
  <c r="O358" i="11"/>
  <c r="N358" i="11"/>
  <c r="M358" i="11"/>
  <c r="L358" i="11"/>
  <c r="K358" i="11"/>
  <c r="J358" i="11"/>
  <c r="I358" i="11"/>
  <c r="H358" i="11"/>
  <c r="G358" i="11"/>
  <c r="F358" i="11"/>
  <c r="E358" i="11"/>
  <c r="D358" i="11"/>
  <c r="C358" i="11"/>
  <c r="B358" i="11"/>
  <c r="CG357" i="11"/>
  <c r="CF357" i="11"/>
  <c r="CE357" i="11"/>
  <c r="CD357" i="11"/>
  <c r="CC357" i="11"/>
  <c r="CB357" i="11"/>
  <c r="CA357" i="11"/>
  <c r="BZ357" i="11"/>
  <c r="BY357" i="11"/>
  <c r="BX357" i="11"/>
  <c r="BW357" i="11"/>
  <c r="BV357" i="11"/>
  <c r="BU357" i="11"/>
  <c r="BT357" i="11"/>
  <c r="BS357" i="11"/>
  <c r="BR357" i="11"/>
  <c r="BQ357" i="11"/>
  <c r="BP357" i="11"/>
  <c r="BO357" i="11"/>
  <c r="BN357" i="11"/>
  <c r="BM357" i="11"/>
  <c r="BL357" i="11"/>
  <c r="BK357" i="11"/>
  <c r="BJ357" i="11"/>
  <c r="BI357" i="11"/>
  <c r="BH357" i="11"/>
  <c r="BG357" i="11"/>
  <c r="BF357" i="11"/>
  <c r="BE357" i="11"/>
  <c r="BD357" i="11"/>
  <c r="BC357" i="11"/>
  <c r="BB357" i="11"/>
  <c r="BA357" i="11"/>
  <c r="AZ357" i="11"/>
  <c r="AY357" i="11"/>
  <c r="AX357" i="11"/>
  <c r="AW357" i="11"/>
  <c r="AV357" i="11"/>
  <c r="AU357" i="11"/>
  <c r="AT357" i="11"/>
  <c r="AS357" i="11"/>
  <c r="AR357" i="11"/>
  <c r="AQ357" i="11"/>
  <c r="AP357" i="11"/>
  <c r="AO357" i="11"/>
  <c r="AN357" i="11"/>
  <c r="AM357" i="11"/>
  <c r="AL357" i="11"/>
  <c r="AK357" i="11"/>
  <c r="AJ357" i="11"/>
  <c r="AI357" i="11"/>
  <c r="AH357" i="11"/>
  <c r="AG357" i="11"/>
  <c r="AF357" i="11"/>
  <c r="AE357" i="11"/>
  <c r="AD357" i="11"/>
  <c r="AC357" i="11"/>
  <c r="AB357" i="11"/>
  <c r="AA357" i="11"/>
  <c r="Z357" i="11"/>
  <c r="Y357" i="11"/>
  <c r="V357" i="11"/>
  <c r="U357" i="11"/>
  <c r="T357" i="11"/>
  <c r="S357" i="11"/>
  <c r="R357" i="11"/>
  <c r="Q357" i="11"/>
  <c r="P357" i="11"/>
  <c r="O357" i="11"/>
  <c r="N357" i="11"/>
  <c r="M357" i="11"/>
  <c r="L357" i="11"/>
  <c r="K357" i="11"/>
  <c r="J357" i="11"/>
  <c r="I357" i="11"/>
  <c r="H357" i="11"/>
  <c r="A357" i="11"/>
  <c r="CG356" i="11"/>
  <c r="CF356" i="11"/>
  <c r="CE356" i="11"/>
  <c r="CD356" i="11"/>
  <c r="CC356" i="11"/>
  <c r="CB356" i="11"/>
  <c r="CA356" i="11"/>
  <c r="BZ356" i="11"/>
  <c r="BY356" i="11"/>
  <c r="BX356" i="11"/>
  <c r="BW356" i="11"/>
  <c r="BV356" i="11"/>
  <c r="BU356" i="11"/>
  <c r="BT356" i="11"/>
  <c r="BS356" i="11"/>
  <c r="BR356" i="11"/>
  <c r="BQ356" i="11"/>
  <c r="BP356" i="11"/>
  <c r="BO356" i="11"/>
  <c r="BN356" i="11"/>
  <c r="BM356" i="11"/>
  <c r="BL356" i="11"/>
  <c r="BK356" i="11"/>
  <c r="BJ356" i="11"/>
  <c r="BI356" i="11"/>
  <c r="BH356" i="11"/>
  <c r="BG356" i="11"/>
  <c r="BF356" i="11"/>
  <c r="BE356" i="11"/>
  <c r="BD356" i="11"/>
  <c r="BC356" i="11"/>
  <c r="BB356" i="11"/>
  <c r="BA356" i="11"/>
  <c r="AZ356" i="11"/>
  <c r="AY356" i="11"/>
  <c r="AX356" i="11"/>
  <c r="AW356" i="11"/>
  <c r="AV356" i="11"/>
  <c r="AU356" i="11"/>
  <c r="AT356" i="11"/>
  <c r="AS356" i="11"/>
  <c r="AR356" i="11"/>
  <c r="AQ356" i="11"/>
  <c r="AP356" i="11"/>
  <c r="AO356" i="11"/>
  <c r="AN356" i="11"/>
  <c r="AM356" i="11"/>
  <c r="AL356" i="11"/>
  <c r="AK356" i="11"/>
  <c r="AJ356" i="11"/>
  <c r="AI356" i="11"/>
  <c r="AH356" i="11"/>
  <c r="AG356" i="11"/>
  <c r="AF356" i="11"/>
  <c r="AE356" i="11"/>
  <c r="AD356" i="11"/>
  <c r="AC356" i="11"/>
  <c r="AB356" i="11"/>
  <c r="AA356" i="11"/>
  <c r="Z356" i="11"/>
  <c r="Y356" i="11"/>
  <c r="X356" i="11"/>
  <c r="W356" i="11"/>
  <c r="V356" i="11"/>
  <c r="U356" i="11"/>
  <c r="P356" i="11"/>
  <c r="O356" i="11"/>
  <c r="N356" i="11"/>
  <c r="H356" i="11"/>
  <c r="G356" i="11"/>
  <c r="F356" i="11"/>
  <c r="E356" i="11"/>
  <c r="D356" i="11"/>
  <c r="C356" i="11"/>
  <c r="B356" i="11"/>
  <c r="A356" i="11"/>
  <c r="CG355" i="11"/>
  <c r="CF355" i="11"/>
  <c r="CE355" i="11"/>
  <c r="CD355" i="11"/>
  <c r="CC355" i="11"/>
  <c r="CB355" i="11"/>
  <c r="CA355" i="11"/>
  <c r="BZ355" i="11"/>
  <c r="BY355" i="11"/>
  <c r="BX355" i="11"/>
  <c r="BW355" i="11"/>
  <c r="BV355" i="11"/>
  <c r="BU355" i="11"/>
  <c r="BT355" i="11"/>
  <c r="BS355" i="11"/>
  <c r="BR355" i="11"/>
  <c r="BQ355" i="11"/>
  <c r="BP355" i="11"/>
  <c r="BO355" i="11"/>
  <c r="BN355" i="11"/>
  <c r="BM355" i="11"/>
  <c r="BL355" i="11"/>
  <c r="BK355" i="11"/>
  <c r="BJ355" i="11"/>
  <c r="BI355" i="11"/>
  <c r="BH355" i="11"/>
  <c r="BG355" i="11"/>
  <c r="BF355" i="11"/>
  <c r="BE355" i="11"/>
  <c r="BD355" i="11"/>
  <c r="BC355" i="11"/>
  <c r="BB355" i="11"/>
  <c r="BA355" i="11"/>
  <c r="AZ355" i="11"/>
  <c r="AY355" i="11"/>
  <c r="AX355" i="11"/>
  <c r="AW355" i="11"/>
  <c r="AV355" i="11"/>
  <c r="AU355" i="11"/>
  <c r="AT355" i="11"/>
  <c r="AS355" i="11"/>
  <c r="AR355" i="11"/>
  <c r="AQ355" i="11"/>
  <c r="AP355" i="11"/>
  <c r="AO355" i="11"/>
  <c r="AN355" i="11"/>
  <c r="AM355" i="11"/>
  <c r="AL355" i="11"/>
  <c r="AK355" i="11"/>
  <c r="AJ355" i="11"/>
  <c r="AI355" i="11"/>
  <c r="AH355" i="11"/>
  <c r="AG355" i="11"/>
  <c r="AF355" i="11"/>
  <c r="AE355" i="11"/>
  <c r="AD355" i="11"/>
  <c r="AC355" i="11"/>
  <c r="AB355" i="11"/>
  <c r="AA355" i="11"/>
  <c r="Z355" i="11"/>
  <c r="Y355" i="11"/>
  <c r="X355" i="11"/>
  <c r="W355" i="11"/>
  <c r="V355" i="11"/>
  <c r="U355" i="11"/>
  <c r="T355" i="11"/>
  <c r="S355" i="11"/>
  <c r="R355" i="11"/>
  <c r="Q355" i="11"/>
  <c r="P355" i="11"/>
  <c r="O355" i="11"/>
  <c r="N355" i="11"/>
  <c r="M355" i="11"/>
  <c r="L355" i="11"/>
  <c r="K355" i="11"/>
  <c r="J355" i="11"/>
  <c r="I355" i="11"/>
  <c r="H355" i="11"/>
  <c r="G355" i="11"/>
  <c r="F355" i="11"/>
  <c r="E355" i="11"/>
  <c r="D355" i="11"/>
  <c r="C355" i="11"/>
  <c r="B355" i="11"/>
  <c r="A355" i="11"/>
  <c r="CG354" i="11"/>
  <c r="CF354" i="11"/>
  <c r="CE354" i="11"/>
  <c r="CD354" i="11"/>
  <c r="CC354" i="11"/>
  <c r="CB354" i="11"/>
  <c r="CA354" i="11"/>
  <c r="BZ354" i="11"/>
  <c r="BY354" i="11"/>
  <c r="BX354" i="11"/>
  <c r="BW354" i="11"/>
  <c r="BV354" i="11"/>
  <c r="BU354" i="11"/>
  <c r="BT354" i="11"/>
  <c r="BS354" i="11"/>
  <c r="BR354" i="11"/>
  <c r="BQ354" i="11"/>
  <c r="BP354" i="11"/>
  <c r="BO354" i="11"/>
  <c r="BN354" i="11"/>
  <c r="BM354" i="11"/>
  <c r="BL354" i="11"/>
  <c r="BK354" i="11"/>
  <c r="BJ354" i="11"/>
  <c r="BI354" i="11"/>
  <c r="BD354" i="11"/>
  <c r="BC354" i="11"/>
  <c r="BB354" i="11"/>
  <c r="BA354" i="11"/>
  <c r="AZ354" i="11"/>
  <c r="AY354" i="11"/>
  <c r="AX354" i="11"/>
  <c r="AV354" i="11"/>
  <c r="AU354" i="11"/>
  <c r="AT354" i="11"/>
  <c r="AS354" i="11"/>
  <c r="AR354" i="11"/>
  <c r="AQ354" i="11"/>
  <c r="AP354" i="11"/>
  <c r="AO354" i="11"/>
  <c r="AN354" i="11"/>
  <c r="AM354" i="11"/>
  <c r="AL354" i="11"/>
  <c r="AI354" i="11"/>
  <c r="AG354" i="11"/>
  <c r="AE354" i="11"/>
  <c r="AC354" i="11"/>
  <c r="AB354" i="11"/>
  <c r="AA354" i="11"/>
  <c r="Z354" i="11"/>
  <c r="Y354" i="11"/>
  <c r="A354" i="11"/>
  <c r="CG353" i="11"/>
  <c r="CF353" i="11"/>
  <c r="CE353" i="11"/>
  <c r="CD353" i="11"/>
  <c r="CC353" i="11"/>
  <c r="CB353" i="11"/>
  <c r="CA353" i="11"/>
  <c r="BZ353" i="11"/>
  <c r="BY353" i="11"/>
  <c r="BX353" i="11"/>
  <c r="BW353" i="11"/>
  <c r="BV353" i="11"/>
  <c r="BU353" i="11"/>
  <c r="BT353" i="11"/>
  <c r="BS353" i="11"/>
  <c r="BR353" i="11"/>
  <c r="BQ353" i="11"/>
  <c r="BP353" i="11"/>
  <c r="BO353" i="11"/>
  <c r="BN353" i="11"/>
  <c r="BM353" i="11"/>
  <c r="BL353" i="11"/>
  <c r="BK353" i="11"/>
  <c r="BJ353" i="11"/>
  <c r="BI353" i="11"/>
  <c r="BD353" i="11"/>
  <c r="BC353" i="11"/>
  <c r="BB353" i="11"/>
  <c r="AZ353" i="11"/>
  <c r="AY353" i="11"/>
  <c r="AX353" i="11"/>
  <c r="AV353" i="11"/>
  <c r="AU353" i="11"/>
  <c r="AT353" i="11"/>
  <c r="AS353" i="11"/>
  <c r="AR353" i="11"/>
  <c r="AQ353" i="11"/>
  <c r="AP353" i="11"/>
  <c r="AO353" i="11"/>
  <c r="AN353" i="11"/>
  <c r="AM353" i="11"/>
  <c r="AL353" i="11"/>
  <c r="AI353" i="11"/>
  <c r="AG353" i="11"/>
  <c r="AE353" i="11"/>
  <c r="AC353" i="11"/>
  <c r="AB353" i="11"/>
  <c r="AA353" i="11"/>
  <c r="Z353" i="11"/>
  <c r="Y353" i="11"/>
  <c r="A353" i="11"/>
  <c r="CG352" i="11"/>
  <c r="CF352" i="11"/>
  <c r="CE352" i="11"/>
  <c r="CD352" i="11"/>
  <c r="CC352" i="11"/>
  <c r="CB352" i="11"/>
  <c r="CA352" i="11"/>
  <c r="BZ352" i="11"/>
  <c r="BY352" i="11"/>
  <c r="BX352" i="11"/>
  <c r="BW352" i="11"/>
  <c r="BV352" i="11"/>
  <c r="BU352" i="11"/>
  <c r="BT352" i="11"/>
  <c r="BS352" i="11"/>
  <c r="BR352" i="11"/>
  <c r="BQ352" i="11"/>
  <c r="BP352" i="11"/>
  <c r="BO352" i="11"/>
  <c r="BN352" i="11"/>
  <c r="BM352" i="11"/>
  <c r="BL352" i="11"/>
  <c r="BK352" i="11"/>
  <c r="BJ352" i="11"/>
  <c r="BI352" i="11"/>
  <c r="BC352" i="11"/>
  <c r="AZ352" i="11"/>
  <c r="AY352" i="11"/>
  <c r="AV352" i="11"/>
  <c r="AT352" i="11"/>
  <c r="AS352" i="11"/>
  <c r="AR352" i="11"/>
  <c r="AQ352" i="11"/>
  <c r="AP352" i="11"/>
  <c r="AO352" i="11"/>
  <c r="AN352" i="11"/>
  <c r="AM352" i="11"/>
  <c r="AL352" i="11"/>
  <c r="AB352" i="11"/>
  <c r="AA352" i="11"/>
  <c r="Z352" i="11"/>
  <c r="Y352" i="11"/>
  <c r="A352" i="11"/>
  <c r="CG351" i="11"/>
  <c r="CF351" i="11"/>
  <c r="CE351" i="11"/>
  <c r="CD351" i="11"/>
  <c r="CC351" i="11"/>
  <c r="CB351" i="11"/>
  <c r="CA351" i="11"/>
  <c r="BZ351" i="11"/>
  <c r="BY351" i="11"/>
  <c r="BX351" i="11"/>
  <c r="BW351" i="11"/>
  <c r="BV351" i="11"/>
  <c r="BU351" i="11"/>
  <c r="BT351" i="11"/>
  <c r="BS351" i="11"/>
  <c r="BR351" i="11"/>
  <c r="BQ351" i="11"/>
  <c r="BP351" i="11"/>
  <c r="BO351" i="11"/>
  <c r="BN351" i="11"/>
  <c r="BM351" i="11"/>
  <c r="BL351" i="11"/>
  <c r="BK351" i="11"/>
  <c r="BJ351" i="11"/>
  <c r="BI351" i="11"/>
  <c r="BC351" i="11"/>
  <c r="AZ351" i="11"/>
  <c r="AY351" i="11"/>
  <c r="AX351" i="11"/>
  <c r="AV351" i="11"/>
  <c r="AT351" i="11"/>
  <c r="AS351" i="11"/>
  <c r="AR351" i="11"/>
  <c r="AQ351" i="11"/>
  <c r="AP351" i="11"/>
  <c r="AO351" i="11"/>
  <c r="AN351" i="11"/>
  <c r="AM351" i="11"/>
  <c r="AL351" i="11"/>
  <c r="AC351" i="11"/>
  <c r="AB351" i="11"/>
  <c r="AA351" i="11"/>
  <c r="Z351" i="11"/>
  <c r="Y351" i="11"/>
  <c r="A351" i="11"/>
  <c r="CG350" i="11"/>
  <c r="CF350" i="11"/>
  <c r="CE350" i="11"/>
  <c r="CD350" i="11"/>
  <c r="CC350" i="11"/>
  <c r="CB350" i="11"/>
  <c r="CA350" i="11"/>
  <c r="BZ350" i="11"/>
  <c r="BY350" i="11"/>
  <c r="BX350" i="11"/>
  <c r="BW350" i="11"/>
  <c r="BV350" i="11"/>
  <c r="BU350" i="11"/>
  <c r="BT350" i="11"/>
  <c r="BS350" i="11"/>
  <c r="BR350" i="11"/>
  <c r="BQ350" i="11"/>
  <c r="BP350" i="11"/>
  <c r="BO350" i="11"/>
  <c r="BN350" i="11"/>
  <c r="BM350" i="11"/>
  <c r="BL350" i="11"/>
  <c r="BK350" i="11"/>
  <c r="BJ350" i="11"/>
  <c r="BI350" i="11"/>
  <c r="BC350" i="11"/>
  <c r="AZ350" i="11"/>
  <c r="AY350" i="11"/>
  <c r="AV350" i="11"/>
  <c r="AT350" i="11"/>
  <c r="AS350" i="11"/>
  <c r="AR350" i="11"/>
  <c r="AQ350" i="11"/>
  <c r="AP350" i="11"/>
  <c r="AO350" i="11"/>
  <c r="AN350" i="11"/>
  <c r="AM350" i="11"/>
  <c r="AL350" i="11"/>
  <c r="AB350" i="11"/>
  <c r="AA350" i="11"/>
  <c r="Z350" i="11"/>
  <c r="Y350" i="11"/>
  <c r="A350" i="11"/>
  <c r="CG349" i="11"/>
  <c r="CF349" i="11"/>
  <c r="CE349" i="11"/>
  <c r="CD349" i="11"/>
  <c r="CC349" i="11"/>
  <c r="CB349" i="11"/>
  <c r="CA349" i="11"/>
  <c r="BZ349" i="11"/>
  <c r="BY349" i="11"/>
  <c r="BX349" i="11"/>
  <c r="BW349" i="11"/>
  <c r="BV349" i="11"/>
  <c r="BU349" i="11"/>
  <c r="BT349" i="11"/>
  <c r="BS349" i="11"/>
  <c r="BR349" i="11"/>
  <c r="BQ349" i="11"/>
  <c r="BP349" i="11"/>
  <c r="BO349" i="11"/>
  <c r="BN349" i="11"/>
  <c r="BM349" i="11"/>
  <c r="BL349" i="11"/>
  <c r="BK349" i="11"/>
  <c r="BJ349" i="11"/>
  <c r="BI349" i="11"/>
  <c r="BC349" i="11"/>
  <c r="AZ349" i="11"/>
  <c r="AY349" i="11"/>
  <c r="AX349" i="11"/>
  <c r="AV349" i="11"/>
  <c r="AU349" i="11"/>
  <c r="AT349" i="11"/>
  <c r="AS349" i="11"/>
  <c r="AR349" i="11"/>
  <c r="AQ349" i="11"/>
  <c r="AP349" i="11"/>
  <c r="AO349" i="11"/>
  <c r="AN349" i="11"/>
  <c r="AM349" i="11"/>
  <c r="AL349" i="11"/>
  <c r="AI349" i="11"/>
  <c r="AG349" i="11"/>
  <c r="AE349" i="11"/>
  <c r="AC349" i="11"/>
  <c r="AB349" i="11"/>
  <c r="AA349" i="11"/>
  <c r="Z349" i="11"/>
  <c r="Y349" i="11"/>
  <c r="A349" i="11"/>
  <c r="CG348" i="11"/>
  <c r="CF348" i="11"/>
  <c r="CE348" i="11"/>
  <c r="CD348" i="11"/>
  <c r="CC348" i="11"/>
  <c r="CB348" i="11"/>
  <c r="CA348" i="11"/>
  <c r="BZ348" i="11"/>
  <c r="BY348" i="11"/>
  <c r="BX348" i="11"/>
  <c r="BW348" i="11"/>
  <c r="BV348" i="11"/>
  <c r="BU348" i="11"/>
  <c r="BT348" i="11"/>
  <c r="BS348" i="11"/>
  <c r="BR348" i="11"/>
  <c r="BQ348" i="11"/>
  <c r="BP348" i="11"/>
  <c r="BO348" i="11"/>
  <c r="BN348" i="11"/>
  <c r="BM348" i="11"/>
  <c r="BL348" i="11"/>
  <c r="BK348" i="11"/>
  <c r="BJ348" i="11"/>
  <c r="BI348" i="11"/>
  <c r="BA348" i="11"/>
  <c r="AY348" i="11"/>
  <c r="AX348" i="11"/>
  <c r="AV348" i="11"/>
  <c r="AU348" i="11"/>
  <c r="AT348" i="11"/>
  <c r="AS348" i="11"/>
  <c r="AR348" i="11"/>
  <c r="AQ348" i="11"/>
  <c r="AP348" i="11"/>
  <c r="AO348" i="11"/>
  <c r="AN348" i="11"/>
  <c r="AM348" i="11"/>
  <c r="AL348" i="11"/>
  <c r="AI348" i="11"/>
  <c r="AG348" i="11"/>
  <c r="AE348" i="11"/>
  <c r="AC348" i="11"/>
  <c r="AB348" i="11"/>
  <c r="AA348" i="11"/>
  <c r="Z348" i="11"/>
  <c r="Y348" i="11"/>
  <c r="A348" i="11"/>
  <c r="CG347" i="11"/>
  <c r="CF347" i="11"/>
  <c r="CE347" i="11"/>
  <c r="CD347" i="11"/>
  <c r="CC347" i="11"/>
  <c r="CB347" i="11"/>
  <c r="CA347" i="11"/>
  <c r="BZ347" i="11"/>
  <c r="BY347" i="11"/>
  <c r="BX347" i="11"/>
  <c r="BW347" i="11"/>
  <c r="BV347" i="11"/>
  <c r="BU347" i="11"/>
  <c r="BT347" i="11"/>
  <c r="BS347" i="11"/>
  <c r="BR347" i="11"/>
  <c r="BQ347" i="11"/>
  <c r="BP347" i="11"/>
  <c r="BO347" i="11"/>
  <c r="BN347" i="11"/>
  <c r="BM347" i="11"/>
  <c r="BL347" i="11"/>
  <c r="BK347" i="11"/>
  <c r="BJ347" i="11"/>
  <c r="BI347" i="11"/>
  <c r="AY347" i="11"/>
  <c r="AX347" i="11"/>
  <c r="AV347" i="11"/>
  <c r="AU347" i="11"/>
  <c r="AT347" i="11"/>
  <c r="AS347" i="11"/>
  <c r="AR347" i="11"/>
  <c r="AQ347" i="11"/>
  <c r="AP347" i="11"/>
  <c r="AO347" i="11"/>
  <c r="AN347" i="11"/>
  <c r="AM347" i="11"/>
  <c r="AL347" i="11"/>
  <c r="AI347" i="11"/>
  <c r="AG347" i="11"/>
  <c r="AE347" i="11"/>
  <c r="AC347" i="11"/>
  <c r="AB347" i="11"/>
  <c r="AA347" i="11"/>
  <c r="Z347" i="11"/>
  <c r="Y347" i="11"/>
  <c r="A347" i="11"/>
  <c r="CG346" i="11"/>
  <c r="CF346" i="11"/>
  <c r="CE346" i="11"/>
  <c r="CD346" i="11"/>
  <c r="CC346" i="11"/>
  <c r="CB346" i="11"/>
  <c r="CA346" i="11"/>
  <c r="BZ346" i="11"/>
  <c r="BY346" i="11"/>
  <c r="BX346" i="11"/>
  <c r="BW346" i="11"/>
  <c r="BV346" i="11"/>
  <c r="BU346" i="11"/>
  <c r="BT346" i="11"/>
  <c r="BS346" i="11"/>
  <c r="BR346" i="11"/>
  <c r="BQ346" i="11"/>
  <c r="BP346" i="11"/>
  <c r="BO346" i="11"/>
  <c r="BN346" i="11"/>
  <c r="BM346" i="11"/>
  <c r="BL346" i="11"/>
  <c r="BK346" i="11"/>
  <c r="BJ346" i="11"/>
  <c r="BI346" i="11"/>
  <c r="BF346" i="11"/>
  <c r="AY346" i="11"/>
  <c r="AX346" i="11"/>
  <c r="AV346" i="11"/>
  <c r="AU346" i="11"/>
  <c r="AT346" i="11"/>
  <c r="AS346" i="11"/>
  <c r="AR346" i="11"/>
  <c r="AQ346" i="11"/>
  <c r="AP346" i="11"/>
  <c r="AO346" i="11"/>
  <c r="AN346" i="11"/>
  <c r="AM346" i="11"/>
  <c r="AL346" i="11"/>
  <c r="AI346" i="11"/>
  <c r="AG346" i="11"/>
  <c r="AE346" i="11"/>
  <c r="AC346" i="11"/>
  <c r="AB346" i="11"/>
  <c r="AA346" i="11"/>
  <c r="Z346" i="11"/>
  <c r="Y346" i="11"/>
  <c r="X346" i="11"/>
  <c r="W346" i="11"/>
  <c r="V346" i="11"/>
  <c r="U346" i="11"/>
  <c r="T346" i="11"/>
  <c r="S346" i="11"/>
  <c r="R346" i="11"/>
  <c r="Q346" i="11"/>
  <c r="P346" i="11"/>
  <c r="O346" i="11"/>
  <c r="N346" i="11"/>
  <c r="M346" i="11"/>
  <c r="L346" i="11"/>
  <c r="K346" i="11"/>
  <c r="J346" i="11"/>
  <c r="I346" i="11"/>
  <c r="H346" i="11"/>
  <c r="G346" i="11"/>
  <c r="F346" i="11"/>
  <c r="E346" i="11"/>
  <c r="D346" i="11"/>
  <c r="C346" i="11"/>
  <c r="B346" i="11"/>
  <c r="CG345" i="11"/>
  <c r="CF345" i="11"/>
  <c r="CE345" i="11"/>
  <c r="CD345" i="11"/>
  <c r="CC345" i="11"/>
  <c r="CB345" i="11"/>
  <c r="CA345" i="11"/>
  <c r="BZ345" i="11"/>
  <c r="BY345" i="11"/>
  <c r="BX345" i="11"/>
  <c r="BW345" i="11"/>
  <c r="BV345" i="11"/>
  <c r="BU345" i="11"/>
  <c r="BT345" i="11"/>
  <c r="BS345" i="11"/>
  <c r="BR345" i="11"/>
  <c r="BQ345" i="11"/>
  <c r="BP345" i="11"/>
  <c r="BO345" i="11"/>
  <c r="BN345" i="11"/>
  <c r="BM345" i="11"/>
  <c r="BL345" i="11"/>
  <c r="BK345" i="11"/>
  <c r="BJ345" i="11"/>
  <c r="BI345" i="11"/>
  <c r="BH345" i="11"/>
  <c r="BG345" i="11"/>
  <c r="BF345" i="11"/>
  <c r="BE345" i="11"/>
  <c r="BD345" i="11"/>
  <c r="BC345" i="11"/>
  <c r="BB345" i="11"/>
  <c r="BA345" i="11"/>
  <c r="AZ345" i="11"/>
  <c r="AY345" i="11"/>
  <c r="AX345" i="11"/>
  <c r="AW345" i="11"/>
  <c r="AV345" i="11"/>
  <c r="AU345" i="11"/>
  <c r="AT345" i="11"/>
  <c r="AS345" i="11"/>
  <c r="AR345" i="11"/>
  <c r="AQ345" i="11"/>
  <c r="AP345" i="11"/>
  <c r="AO345" i="11"/>
  <c r="AN345" i="11"/>
  <c r="AM345" i="11"/>
  <c r="AL345" i="11"/>
  <c r="AK345" i="11"/>
  <c r="AJ345" i="11"/>
  <c r="AI345" i="11"/>
  <c r="AH345" i="11"/>
  <c r="AG345" i="11"/>
  <c r="AF345" i="11"/>
  <c r="AE345" i="11"/>
  <c r="AD345" i="11"/>
  <c r="AC345" i="11"/>
  <c r="AB345" i="11"/>
  <c r="AA345" i="11"/>
  <c r="Z345" i="11"/>
  <c r="Y345" i="11"/>
  <c r="V345" i="11"/>
  <c r="U345" i="11"/>
  <c r="T345" i="11"/>
  <c r="S345" i="11"/>
  <c r="R345" i="11"/>
  <c r="Q345" i="11"/>
  <c r="P345" i="11"/>
  <c r="O345" i="11"/>
  <c r="N345" i="11"/>
  <c r="M345" i="11"/>
  <c r="L345" i="11"/>
  <c r="K345" i="11"/>
  <c r="J345" i="11"/>
  <c r="I345" i="11"/>
  <c r="H345" i="11"/>
  <c r="A345" i="11"/>
  <c r="CG344" i="11"/>
  <c r="CF344" i="11"/>
  <c r="CE344" i="11"/>
  <c r="CD344" i="11"/>
  <c r="CC344" i="11"/>
  <c r="CB344" i="11"/>
  <c r="CA344" i="11"/>
  <c r="BZ344" i="11"/>
  <c r="BY344" i="11"/>
  <c r="BX344" i="11"/>
  <c r="BW344" i="11"/>
  <c r="BV344" i="11"/>
  <c r="BU344" i="11"/>
  <c r="BT344" i="11"/>
  <c r="BS344" i="11"/>
  <c r="BR344" i="11"/>
  <c r="BQ344" i="11"/>
  <c r="BP344" i="11"/>
  <c r="BO344" i="11"/>
  <c r="BN344" i="11"/>
  <c r="BM344" i="11"/>
  <c r="BL344" i="11"/>
  <c r="BK344" i="11"/>
  <c r="BJ344" i="11"/>
  <c r="BI344" i="11"/>
  <c r="BH344" i="11"/>
  <c r="BG344" i="11"/>
  <c r="BF344" i="11"/>
  <c r="BE344" i="11"/>
  <c r="BD344" i="11"/>
  <c r="BC344" i="11"/>
  <c r="BB344" i="11"/>
  <c r="BA344" i="11"/>
  <c r="AZ344" i="11"/>
  <c r="AY344" i="11"/>
  <c r="AX344" i="11"/>
  <c r="AW344" i="11"/>
  <c r="AV344" i="11"/>
  <c r="AU344" i="11"/>
  <c r="AT344" i="11"/>
  <c r="AS344" i="11"/>
  <c r="AR344" i="11"/>
  <c r="AQ344" i="11"/>
  <c r="AP344" i="11"/>
  <c r="AO344" i="11"/>
  <c r="AN344" i="11"/>
  <c r="AM344" i="11"/>
  <c r="AL344" i="11"/>
  <c r="AK344" i="11"/>
  <c r="AJ344" i="11"/>
  <c r="AI344" i="11"/>
  <c r="AH344" i="11"/>
  <c r="AG344" i="11"/>
  <c r="AF344" i="11"/>
  <c r="AE344" i="11"/>
  <c r="AD344" i="11"/>
  <c r="AC344" i="11"/>
  <c r="AB344" i="11"/>
  <c r="AA344" i="11"/>
  <c r="Z344" i="11"/>
  <c r="Y344" i="11"/>
  <c r="X344" i="11"/>
  <c r="W344" i="11"/>
  <c r="V344" i="11"/>
  <c r="U344" i="11"/>
  <c r="P344" i="11"/>
  <c r="O344" i="11"/>
  <c r="N344" i="11"/>
  <c r="H344" i="11"/>
  <c r="G344" i="11"/>
  <c r="F344" i="11"/>
  <c r="E344" i="11"/>
  <c r="D344" i="11"/>
  <c r="C344" i="11"/>
  <c r="B344" i="11"/>
  <c r="A344" i="11"/>
  <c r="CG343" i="11"/>
  <c r="CF343" i="11"/>
  <c r="CE343" i="11"/>
  <c r="CD343" i="11"/>
  <c r="CC343" i="11"/>
  <c r="CB343" i="11"/>
  <c r="CA343" i="11"/>
  <c r="BZ343" i="11"/>
  <c r="BY343" i="11"/>
  <c r="BX343" i="11"/>
  <c r="BW343" i="11"/>
  <c r="BV343" i="11"/>
  <c r="BU343" i="11"/>
  <c r="BT343" i="11"/>
  <c r="BS343" i="11"/>
  <c r="BR343" i="11"/>
  <c r="BQ343" i="11"/>
  <c r="BP343" i="11"/>
  <c r="BO343" i="11"/>
  <c r="BN343" i="11"/>
  <c r="BM343" i="11"/>
  <c r="BL343" i="11"/>
  <c r="BK343" i="11"/>
  <c r="BJ343" i="11"/>
  <c r="BI343" i="11"/>
  <c r="BH343" i="11"/>
  <c r="BG343" i="11"/>
  <c r="BF343" i="11"/>
  <c r="BE343" i="11"/>
  <c r="BD343" i="11"/>
  <c r="BC343" i="11"/>
  <c r="BB343" i="11"/>
  <c r="BA343" i="11"/>
  <c r="AZ343" i="11"/>
  <c r="AY343" i="11"/>
  <c r="AX343" i="11"/>
  <c r="AW343" i="11"/>
  <c r="AV343" i="11"/>
  <c r="AU343" i="11"/>
  <c r="AT343" i="11"/>
  <c r="AS343" i="11"/>
  <c r="AR343" i="11"/>
  <c r="AQ343" i="11"/>
  <c r="AP343" i="11"/>
  <c r="AO343" i="11"/>
  <c r="AN343" i="11"/>
  <c r="AM343" i="11"/>
  <c r="AL343" i="11"/>
  <c r="AK343" i="11"/>
  <c r="AJ343" i="11"/>
  <c r="AI343" i="11"/>
  <c r="AH343" i="11"/>
  <c r="AG343" i="11"/>
  <c r="AF343" i="11"/>
  <c r="AE343" i="11"/>
  <c r="AD343" i="11"/>
  <c r="AC343" i="11"/>
  <c r="AB343" i="11"/>
  <c r="AA343" i="11"/>
  <c r="Z343" i="11"/>
  <c r="Y343" i="11"/>
  <c r="X343" i="11"/>
  <c r="W343" i="11"/>
  <c r="V343" i="11"/>
  <c r="U343" i="11"/>
  <c r="T343" i="11"/>
  <c r="S343" i="11"/>
  <c r="R343" i="11"/>
  <c r="Q343" i="11"/>
  <c r="P343" i="11"/>
  <c r="O343" i="11"/>
  <c r="N343" i="11"/>
  <c r="M343" i="11"/>
  <c r="L343" i="11"/>
  <c r="K343" i="11"/>
  <c r="J343" i="11"/>
  <c r="I343" i="11"/>
  <c r="H343" i="11"/>
  <c r="G343" i="11"/>
  <c r="F343" i="11"/>
  <c r="E343" i="11"/>
  <c r="D343" i="11"/>
  <c r="C343" i="11"/>
  <c r="B343" i="11"/>
  <c r="A343" i="11"/>
  <c r="CG342" i="11"/>
  <c r="CF342" i="11"/>
  <c r="CE342" i="11"/>
  <c r="CD342" i="11"/>
  <c r="CC342" i="11"/>
  <c r="CB342" i="11"/>
  <c r="CA342" i="11"/>
  <c r="BZ342" i="11"/>
  <c r="BY342" i="11"/>
  <c r="BX342" i="11"/>
  <c r="BW342" i="11"/>
  <c r="BV342" i="11"/>
  <c r="BU342" i="11"/>
  <c r="BT342" i="11"/>
  <c r="BS342" i="11"/>
  <c r="BR342" i="11"/>
  <c r="BQ342" i="11"/>
  <c r="BP342" i="11"/>
  <c r="BO342" i="11"/>
  <c r="BN342" i="11"/>
  <c r="BM342" i="11"/>
  <c r="BL342" i="11"/>
  <c r="BK342" i="11"/>
  <c r="BJ342" i="11"/>
  <c r="BI342" i="11"/>
  <c r="BH342" i="11"/>
  <c r="BG342" i="11"/>
  <c r="BF342" i="11"/>
  <c r="BE342" i="11"/>
  <c r="BD342" i="11"/>
  <c r="BC342" i="11"/>
  <c r="BB342" i="11"/>
  <c r="BA342" i="11"/>
  <c r="AZ342" i="11"/>
  <c r="AY342" i="11"/>
  <c r="AX342" i="11"/>
  <c r="AW342" i="11"/>
  <c r="AV342" i="11"/>
  <c r="AU342" i="11"/>
  <c r="AT342" i="11"/>
  <c r="AS342" i="11"/>
  <c r="AR342" i="11"/>
  <c r="AQ342" i="11"/>
  <c r="AP342" i="11"/>
  <c r="AO342" i="11"/>
  <c r="AN342" i="11"/>
  <c r="AM342" i="11"/>
  <c r="AL342" i="11"/>
  <c r="AK342" i="11"/>
  <c r="AJ342" i="11"/>
  <c r="AI342" i="11"/>
  <c r="AH342" i="11"/>
  <c r="AG342" i="11"/>
  <c r="AF342" i="11"/>
  <c r="AE342" i="11"/>
  <c r="AD342" i="11"/>
  <c r="AC342" i="11"/>
  <c r="AB342" i="11"/>
  <c r="AA342" i="11"/>
  <c r="Z342" i="11"/>
  <c r="Y342" i="11"/>
  <c r="X342" i="11"/>
  <c r="V342" i="11"/>
  <c r="U342" i="11"/>
  <c r="T342" i="11"/>
  <c r="S342" i="11"/>
  <c r="R342" i="11"/>
  <c r="Q342" i="11"/>
  <c r="P342" i="11"/>
  <c r="O342" i="11"/>
  <c r="N342" i="11"/>
  <c r="J342" i="11"/>
  <c r="I342" i="11"/>
  <c r="H342" i="11"/>
  <c r="G342" i="11"/>
  <c r="F342" i="11"/>
  <c r="E342" i="11"/>
  <c r="D342" i="11"/>
  <c r="C342" i="11"/>
  <c r="B342" i="11"/>
  <c r="A342" i="11"/>
  <c r="CG341" i="11"/>
  <c r="CF341" i="11"/>
  <c r="CE341" i="11"/>
  <c r="CD341" i="11"/>
  <c r="CC341" i="11"/>
  <c r="CB341" i="11"/>
  <c r="CA341" i="11"/>
  <c r="BZ341" i="11"/>
  <c r="BY341" i="11"/>
  <c r="BX341" i="11"/>
  <c r="BW341" i="11"/>
  <c r="BV341" i="11"/>
  <c r="BU341" i="11"/>
  <c r="BT341" i="11"/>
  <c r="BS341" i="11"/>
  <c r="BR341" i="11"/>
  <c r="BQ341" i="11"/>
  <c r="BP341" i="11"/>
  <c r="BO341" i="11"/>
  <c r="BN341" i="11"/>
  <c r="BM341" i="11"/>
  <c r="BL341" i="11"/>
  <c r="BK341" i="11"/>
  <c r="BJ341" i="11"/>
  <c r="BI341" i="11"/>
  <c r="BH341" i="11"/>
  <c r="BG341" i="11"/>
  <c r="BF341" i="11"/>
  <c r="BE341" i="11"/>
  <c r="BD341" i="11"/>
  <c r="BC341" i="11"/>
  <c r="BB341" i="11"/>
  <c r="BA341" i="11"/>
  <c r="AZ341" i="11"/>
  <c r="AY341" i="11"/>
  <c r="AX341" i="11"/>
  <c r="AW341" i="11"/>
  <c r="AV341" i="11"/>
  <c r="AU341" i="11"/>
  <c r="AT341" i="11"/>
  <c r="AS341" i="11"/>
  <c r="AR341" i="11"/>
  <c r="AQ341" i="11"/>
  <c r="AP341" i="11"/>
  <c r="AO341" i="11"/>
  <c r="AN341" i="11"/>
  <c r="AM341" i="11"/>
  <c r="AL341" i="11"/>
  <c r="AI341" i="11"/>
  <c r="AG341" i="11"/>
  <c r="AE341" i="11"/>
  <c r="AC341" i="11"/>
  <c r="AB341" i="11"/>
  <c r="AA341" i="11"/>
  <c r="Z341" i="11"/>
  <c r="Y341" i="11"/>
  <c r="X341" i="11"/>
  <c r="W341" i="11"/>
  <c r="V341" i="11"/>
  <c r="U341" i="11"/>
  <c r="T341" i="11"/>
  <c r="S341" i="11"/>
  <c r="R341" i="11"/>
  <c r="Q341" i="11"/>
  <c r="P341" i="11"/>
  <c r="O341" i="11"/>
  <c r="N341" i="11"/>
  <c r="M341" i="11"/>
  <c r="L341" i="11"/>
  <c r="K341" i="11"/>
  <c r="J341" i="11"/>
  <c r="I341" i="11"/>
  <c r="H341" i="11"/>
  <c r="G341" i="11"/>
  <c r="F341" i="11"/>
  <c r="E341" i="11"/>
  <c r="D341" i="11"/>
  <c r="C341" i="11"/>
  <c r="A341" i="11"/>
  <c r="CG340" i="11"/>
  <c r="CF340" i="11"/>
  <c r="CE340" i="11"/>
  <c r="CD340" i="11"/>
  <c r="CC340" i="11"/>
  <c r="CB340" i="11"/>
  <c r="CA340" i="11"/>
  <c r="BZ340" i="11"/>
  <c r="BY340" i="11"/>
  <c r="BX340" i="11"/>
  <c r="BW340" i="11"/>
  <c r="BV340" i="11"/>
  <c r="BU340" i="11"/>
  <c r="BT340" i="11"/>
  <c r="BS340" i="11"/>
  <c r="BR340" i="11"/>
  <c r="BQ340" i="11"/>
  <c r="BP340" i="11"/>
  <c r="BO340" i="11"/>
  <c r="BN340" i="11"/>
  <c r="BM340" i="11"/>
  <c r="BL340" i="11"/>
  <c r="BK340" i="11"/>
  <c r="BJ340" i="11"/>
  <c r="BI340" i="11"/>
  <c r="BH340" i="11"/>
  <c r="BG340" i="11"/>
  <c r="BF340" i="11"/>
  <c r="BE340" i="11"/>
  <c r="BD340" i="11"/>
  <c r="BC340" i="11"/>
  <c r="BB340" i="11"/>
  <c r="BA340" i="11"/>
  <c r="AZ340" i="11"/>
  <c r="AY340" i="11"/>
  <c r="AX340" i="11"/>
  <c r="AW340" i="11"/>
  <c r="AV340" i="11"/>
  <c r="AU340" i="11"/>
  <c r="AT340" i="11"/>
  <c r="AS340" i="11"/>
  <c r="AR340" i="11"/>
  <c r="AQ340" i="11"/>
  <c r="AP340" i="11"/>
  <c r="AO340" i="11"/>
  <c r="AN340" i="11"/>
  <c r="AM340" i="11"/>
  <c r="AL340" i="11"/>
  <c r="AI340" i="11"/>
  <c r="AG340" i="11"/>
  <c r="AE340" i="11"/>
  <c r="AC340" i="11"/>
  <c r="AB340" i="11"/>
  <c r="AA340" i="11"/>
  <c r="Z340" i="11"/>
  <c r="Y340" i="11"/>
  <c r="X340" i="11"/>
  <c r="W340" i="11"/>
  <c r="V340" i="11"/>
  <c r="U340" i="11"/>
  <c r="T340" i="11"/>
  <c r="S340" i="11"/>
  <c r="R340" i="11"/>
  <c r="Q340" i="11"/>
  <c r="P340" i="11"/>
  <c r="O340" i="11"/>
  <c r="N340" i="11"/>
  <c r="M340" i="11"/>
  <c r="L340" i="11"/>
  <c r="K340" i="11"/>
  <c r="J340" i="11"/>
  <c r="I340" i="11"/>
  <c r="H340" i="11"/>
  <c r="G340" i="11"/>
  <c r="F340" i="11"/>
  <c r="E340" i="11"/>
  <c r="D340" i="11"/>
  <c r="C340" i="11"/>
  <c r="A340" i="11"/>
  <c r="CG339" i="11"/>
  <c r="CF339" i="11"/>
  <c r="CE339" i="11"/>
  <c r="CD339" i="11"/>
  <c r="CC339" i="11"/>
  <c r="CB339" i="11"/>
  <c r="CA339" i="11"/>
  <c r="BZ339" i="11"/>
  <c r="BY339" i="11"/>
  <c r="BX339" i="11"/>
  <c r="BW339" i="11"/>
  <c r="BV339" i="11"/>
  <c r="BU339" i="11"/>
  <c r="BT339" i="11"/>
  <c r="BS339" i="11"/>
  <c r="BR339" i="11"/>
  <c r="BQ339" i="11"/>
  <c r="BP339" i="11"/>
  <c r="BO339" i="11"/>
  <c r="BN339" i="11"/>
  <c r="BM339" i="11"/>
  <c r="BL339" i="11"/>
  <c r="BK339" i="11"/>
  <c r="BJ339" i="11"/>
  <c r="BI339" i="11"/>
  <c r="BH339" i="11"/>
  <c r="BG339" i="11"/>
  <c r="BF339" i="11"/>
  <c r="BE339" i="11"/>
  <c r="BD339" i="11"/>
  <c r="BC339" i="11"/>
  <c r="BB339" i="11"/>
  <c r="BA339" i="11"/>
  <c r="AZ339" i="11"/>
  <c r="AY339" i="11"/>
  <c r="AX339" i="11"/>
  <c r="AW339" i="11"/>
  <c r="AV339" i="11"/>
  <c r="AU339" i="11"/>
  <c r="AT339" i="11"/>
  <c r="AS339" i="11"/>
  <c r="AR339" i="11"/>
  <c r="AQ339" i="11"/>
  <c r="AP339" i="11"/>
  <c r="AO339" i="11"/>
  <c r="AN339" i="11"/>
  <c r="AM339" i="11"/>
  <c r="AL339" i="11"/>
  <c r="AI339" i="11"/>
  <c r="AG339" i="11"/>
  <c r="AE339" i="11"/>
  <c r="AC339" i="11"/>
  <c r="AB339" i="11"/>
  <c r="AA339" i="11"/>
  <c r="Z339" i="11"/>
  <c r="Y339" i="11"/>
  <c r="X339" i="11"/>
  <c r="W339" i="11"/>
  <c r="V339" i="11"/>
  <c r="U339" i="11"/>
  <c r="T339" i="11"/>
  <c r="S339" i="11"/>
  <c r="R339" i="11"/>
  <c r="Q339" i="11"/>
  <c r="P339" i="11"/>
  <c r="O339" i="11"/>
  <c r="N339" i="11"/>
  <c r="M339" i="11"/>
  <c r="L339" i="11"/>
  <c r="K339" i="11"/>
  <c r="J339" i="11"/>
  <c r="I339" i="11"/>
  <c r="H339" i="11"/>
  <c r="G339" i="11"/>
  <c r="F339" i="11"/>
  <c r="E339" i="11"/>
  <c r="D339" i="11"/>
  <c r="C339" i="11"/>
  <c r="A339" i="11"/>
  <c r="CG338" i="11"/>
  <c r="CF338" i="11"/>
  <c r="CE338" i="11"/>
  <c r="CD338" i="11"/>
  <c r="CC338" i="11"/>
  <c r="CB338" i="11"/>
  <c r="CA338" i="11"/>
  <c r="BZ338" i="11"/>
  <c r="BY338" i="11"/>
  <c r="BX338" i="11"/>
  <c r="BW338" i="11"/>
  <c r="BV338" i="11"/>
  <c r="BU338" i="11"/>
  <c r="BT338" i="11"/>
  <c r="BS338" i="11"/>
  <c r="BR338" i="11"/>
  <c r="BQ338" i="11"/>
  <c r="BP338" i="11"/>
  <c r="BO338" i="11"/>
  <c r="BN338" i="11"/>
  <c r="BM338" i="11"/>
  <c r="BL338" i="11"/>
  <c r="BK338" i="11"/>
  <c r="BJ338" i="11"/>
  <c r="BI338" i="11"/>
  <c r="BH338" i="11"/>
  <c r="BG338" i="11"/>
  <c r="BF338" i="11"/>
  <c r="BE338" i="11"/>
  <c r="BD338" i="11"/>
  <c r="BC338" i="11"/>
  <c r="BB338" i="11"/>
  <c r="BA338" i="11"/>
  <c r="AZ338" i="11"/>
  <c r="AY338" i="11"/>
  <c r="AX338" i="11"/>
  <c r="AW338" i="11"/>
  <c r="AV338" i="11"/>
  <c r="AU338" i="11"/>
  <c r="AT338" i="11"/>
  <c r="AS338" i="11"/>
  <c r="AR338" i="11"/>
  <c r="AQ338" i="11"/>
  <c r="AP338" i="11"/>
  <c r="AO338" i="11"/>
  <c r="AN338" i="11"/>
  <c r="AM338" i="11"/>
  <c r="AL338" i="11"/>
  <c r="AI338" i="11"/>
  <c r="AG338" i="11"/>
  <c r="AE338" i="11"/>
  <c r="AC338" i="11"/>
  <c r="AB338" i="11"/>
  <c r="AA338" i="11"/>
  <c r="Z338" i="11"/>
  <c r="Y338" i="11"/>
  <c r="X338" i="11"/>
  <c r="W338" i="11"/>
  <c r="V338" i="11"/>
  <c r="U338" i="11"/>
  <c r="T338" i="11"/>
  <c r="S338" i="11"/>
  <c r="R338" i="11"/>
  <c r="Q338" i="11"/>
  <c r="P338" i="11"/>
  <c r="O338" i="11"/>
  <c r="N338" i="11"/>
  <c r="M338" i="11"/>
  <c r="L338" i="11"/>
  <c r="K338" i="11"/>
  <c r="J338" i="11"/>
  <c r="I338" i="11"/>
  <c r="H338" i="11"/>
  <c r="G338" i="11"/>
  <c r="F338" i="11"/>
  <c r="E338" i="11"/>
  <c r="D338" i="11"/>
  <c r="C338" i="11"/>
  <c r="CG337" i="11"/>
  <c r="CF337" i="11"/>
  <c r="CE337" i="11"/>
  <c r="CD337" i="11"/>
  <c r="CC337" i="11"/>
  <c r="CB337" i="11"/>
  <c r="CA337" i="11"/>
  <c r="BZ337" i="11"/>
  <c r="BY337" i="11"/>
  <c r="BX337" i="11"/>
  <c r="BW337" i="11"/>
  <c r="BV337" i="11"/>
  <c r="BU337" i="11"/>
  <c r="BT337" i="11"/>
  <c r="BS337" i="11"/>
  <c r="BR337" i="11"/>
  <c r="BQ337" i="11"/>
  <c r="BP337" i="11"/>
  <c r="BO337" i="11"/>
  <c r="BN337" i="11"/>
  <c r="BM337" i="11"/>
  <c r="BL337" i="11"/>
  <c r="BK337" i="11"/>
  <c r="BJ337" i="11"/>
  <c r="BI337" i="11"/>
  <c r="BH337" i="11"/>
  <c r="BG337" i="11"/>
  <c r="BF337" i="11"/>
  <c r="BE337" i="11"/>
  <c r="BD337" i="11"/>
  <c r="BC337" i="11"/>
  <c r="BB337" i="11"/>
  <c r="BA337" i="11"/>
  <c r="AZ337" i="11"/>
  <c r="AY337" i="11"/>
  <c r="AX337" i="11"/>
  <c r="AW337" i="11"/>
  <c r="AV337" i="11"/>
  <c r="AU337" i="11"/>
  <c r="AT337" i="11"/>
  <c r="AS337" i="11"/>
  <c r="AR337" i="11"/>
  <c r="AQ337" i="11"/>
  <c r="AP337" i="11"/>
  <c r="AO337" i="11"/>
  <c r="AN337" i="11"/>
  <c r="AM337" i="11"/>
  <c r="AL337" i="11"/>
  <c r="AI337" i="11"/>
  <c r="AG337" i="11"/>
  <c r="AE337" i="11"/>
  <c r="AC337" i="11"/>
  <c r="AB337" i="11"/>
  <c r="AA337" i="11"/>
  <c r="Z337" i="11"/>
  <c r="Y337" i="11"/>
  <c r="X337" i="11"/>
  <c r="W337" i="11"/>
  <c r="V337" i="11"/>
  <c r="U337" i="11"/>
  <c r="T337" i="11"/>
  <c r="S337" i="11"/>
  <c r="R337" i="11"/>
  <c r="Q337" i="11"/>
  <c r="P337" i="11"/>
  <c r="O337" i="11"/>
  <c r="N337" i="11"/>
  <c r="M337" i="11"/>
  <c r="L337" i="11"/>
  <c r="K337" i="11"/>
  <c r="J337" i="11"/>
  <c r="I337" i="11"/>
  <c r="H337" i="11"/>
  <c r="G337" i="11"/>
  <c r="F337" i="11"/>
  <c r="E337" i="11"/>
  <c r="D337" i="11"/>
  <c r="C337" i="11"/>
  <c r="A337" i="11"/>
  <c r="CG336" i="11"/>
  <c r="CF336" i="11"/>
  <c r="CE336" i="11"/>
  <c r="CD336" i="11"/>
  <c r="CC336" i="11"/>
  <c r="CB336" i="11"/>
  <c r="CA336" i="11"/>
  <c r="BZ336" i="11"/>
  <c r="BY336" i="11"/>
  <c r="BX336" i="11"/>
  <c r="BW336" i="11"/>
  <c r="BV336" i="11"/>
  <c r="BU336" i="11"/>
  <c r="BT336" i="11"/>
  <c r="BS336" i="11"/>
  <c r="BR336" i="11"/>
  <c r="BQ336" i="11"/>
  <c r="BP336" i="11"/>
  <c r="BO336" i="11"/>
  <c r="BN336" i="11"/>
  <c r="BM336" i="11"/>
  <c r="BL336" i="11"/>
  <c r="BK336" i="11"/>
  <c r="BJ336" i="11"/>
  <c r="BI336" i="11"/>
  <c r="BH336" i="11"/>
  <c r="BG336" i="11"/>
  <c r="BF336" i="11"/>
  <c r="BE336" i="11"/>
  <c r="BD336" i="11"/>
  <c r="BC336" i="11"/>
  <c r="BB336" i="11"/>
  <c r="BA336" i="11"/>
  <c r="AZ336" i="11"/>
  <c r="AY336" i="11"/>
  <c r="AX336" i="11"/>
  <c r="AW336" i="11"/>
  <c r="AV336" i="11"/>
  <c r="AU336" i="11"/>
  <c r="AT336" i="11"/>
  <c r="AS336" i="11"/>
  <c r="AR336" i="11"/>
  <c r="AQ336" i="11"/>
  <c r="AP336" i="11"/>
  <c r="AO336" i="11"/>
  <c r="AN336" i="11"/>
  <c r="AM336" i="11"/>
  <c r="AL336" i="11"/>
  <c r="AI336" i="11"/>
  <c r="AG336" i="11"/>
  <c r="AE336" i="11"/>
  <c r="AC336" i="11"/>
  <c r="AB336" i="11"/>
  <c r="AA336" i="11"/>
  <c r="Z336" i="11"/>
  <c r="Y336" i="11"/>
  <c r="X336" i="11"/>
  <c r="W336" i="11"/>
  <c r="V336" i="11"/>
  <c r="U336" i="11"/>
  <c r="T336" i="11"/>
  <c r="S336" i="11"/>
  <c r="R336" i="11"/>
  <c r="Q336" i="11"/>
  <c r="P336" i="11"/>
  <c r="O336" i="11"/>
  <c r="N336" i="11"/>
  <c r="M336" i="11"/>
  <c r="L336" i="11"/>
  <c r="K336" i="11"/>
  <c r="J336" i="11"/>
  <c r="I336" i="11"/>
  <c r="H336" i="11"/>
  <c r="G336" i="11"/>
  <c r="F336" i="11"/>
  <c r="E336" i="11"/>
  <c r="D336" i="11"/>
  <c r="C336" i="11"/>
  <c r="A336" i="11"/>
  <c r="CG335" i="11"/>
  <c r="CF335" i="11"/>
  <c r="CE335" i="11"/>
  <c r="CD335" i="11"/>
  <c r="CC335" i="11"/>
  <c r="CB335" i="11"/>
  <c r="CA335" i="11"/>
  <c r="BZ335" i="11"/>
  <c r="BY335" i="11"/>
  <c r="BX335" i="11"/>
  <c r="BW335" i="11"/>
  <c r="BV335" i="11"/>
  <c r="BU335" i="11"/>
  <c r="BT335" i="11"/>
  <c r="BS335" i="11"/>
  <c r="BR335" i="11"/>
  <c r="BQ335" i="11"/>
  <c r="BP335" i="11"/>
  <c r="BO335" i="11"/>
  <c r="BN335" i="11"/>
  <c r="BM335" i="11"/>
  <c r="BL335" i="11"/>
  <c r="BK335" i="11"/>
  <c r="BJ335" i="11"/>
  <c r="BI335" i="11"/>
  <c r="BH335" i="11"/>
  <c r="BG335" i="11"/>
  <c r="BF335" i="11"/>
  <c r="BE335" i="11"/>
  <c r="BD335" i="11"/>
  <c r="BC335" i="11"/>
  <c r="BB335" i="11"/>
  <c r="BA335" i="11"/>
  <c r="AZ335" i="11"/>
  <c r="AY335" i="11"/>
  <c r="AX335" i="11"/>
  <c r="AW335" i="11"/>
  <c r="AV335" i="11"/>
  <c r="AU335" i="11"/>
  <c r="AT335" i="11"/>
  <c r="AS335" i="11"/>
  <c r="AR335" i="11"/>
  <c r="AQ335" i="11"/>
  <c r="AP335" i="11"/>
  <c r="AO335" i="11"/>
  <c r="AN335" i="11"/>
  <c r="AM335" i="11"/>
  <c r="AL335" i="11"/>
  <c r="AI335" i="11"/>
  <c r="AG335" i="11"/>
  <c r="AE335" i="11"/>
  <c r="AC335" i="11"/>
  <c r="AB335" i="11"/>
  <c r="AA335" i="11"/>
  <c r="Z335" i="11"/>
  <c r="Y335" i="11"/>
  <c r="X335" i="11"/>
  <c r="W335" i="11"/>
  <c r="V335" i="11"/>
  <c r="U335" i="11"/>
  <c r="T335" i="11"/>
  <c r="S335" i="11"/>
  <c r="R335" i="11"/>
  <c r="Q335" i="11"/>
  <c r="P335" i="11"/>
  <c r="O335" i="11"/>
  <c r="N335" i="11"/>
  <c r="M335" i="11"/>
  <c r="L335" i="11"/>
  <c r="K335" i="11"/>
  <c r="J335" i="11"/>
  <c r="I335" i="11"/>
  <c r="H335" i="11"/>
  <c r="G335" i="11"/>
  <c r="F335" i="11"/>
  <c r="E335" i="11"/>
  <c r="D335" i="11"/>
  <c r="C335" i="11"/>
  <c r="CG334" i="11"/>
  <c r="CF334" i="11"/>
  <c r="CE334" i="11"/>
  <c r="CD334" i="11"/>
  <c r="CC334" i="11"/>
  <c r="CB334" i="11"/>
  <c r="CA334" i="11"/>
  <c r="BZ334" i="11"/>
  <c r="BY334" i="11"/>
  <c r="BX334" i="11"/>
  <c r="BW334" i="11"/>
  <c r="BV334" i="11"/>
  <c r="BU334" i="11"/>
  <c r="BT334" i="11"/>
  <c r="BS334" i="11"/>
  <c r="BR334" i="11"/>
  <c r="BQ334" i="11"/>
  <c r="BP334" i="11"/>
  <c r="BO334" i="11"/>
  <c r="BN334" i="11"/>
  <c r="BM334" i="11"/>
  <c r="BL334" i="11"/>
  <c r="BK334" i="11"/>
  <c r="BJ334" i="11"/>
  <c r="BI334" i="11"/>
  <c r="BH334" i="11"/>
  <c r="BG334" i="11"/>
  <c r="BF334" i="11"/>
  <c r="BE334" i="11"/>
  <c r="BD334" i="11"/>
  <c r="BC334" i="11"/>
  <c r="BB334" i="11"/>
  <c r="BA334" i="11"/>
  <c r="AZ334" i="11"/>
  <c r="AY334" i="11"/>
  <c r="AX334" i="11"/>
  <c r="AW334" i="11"/>
  <c r="AV334" i="11"/>
  <c r="AU334" i="11"/>
  <c r="AT334" i="11"/>
  <c r="AS334" i="11"/>
  <c r="AR334" i="11"/>
  <c r="AQ334" i="11"/>
  <c r="AP334" i="11"/>
  <c r="AO334" i="11"/>
  <c r="AN334" i="11"/>
  <c r="AM334" i="11"/>
  <c r="AL334" i="11"/>
  <c r="AI334" i="11"/>
  <c r="AG334" i="11"/>
  <c r="AE334" i="11"/>
  <c r="AC334" i="11"/>
  <c r="AB334" i="11"/>
  <c r="AA334" i="11"/>
  <c r="Z334" i="11"/>
  <c r="Y334" i="11"/>
  <c r="X334" i="11"/>
  <c r="W334" i="11"/>
  <c r="V334" i="11"/>
  <c r="U334" i="11"/>
  <c r="T334" i="11"/>
  <c r="S334" i="11"/>
  <c r="R334" i="11"/>
  <c r="Q334" i="11"/>
  <c r="P334" i="11"/>
  <c r="O334" i="11"/>
  <c r="N334" i="11"/>
  <c r="M334" i="11"/>
  <c r="L334" i="11"/>
  <c r="K334" i="11"/>
  <c r="J334" i="11"/>
  <c r="I334" i="11"/>
  <c r="H334" i="11"/>
  <c r="G334" i="11"/>
  <c r="F334" i="11"/>
  <c r="E334" i="11"/>
  <c r="D334" i="11"/>
  <c r="C334" i="11"/>
  <c r="A334" i="11"/>
  <c r="CG333" i="11"/>
  <c r="CF333" i="11"/>
  <c r="CE333" i="11"/>
  <c r="CD333" i="11"/>
  <c r="CC333" i="11"/>
  <c r="CB333" i="11"/>
  <c r="CA333" i="11"/>
  <c r="BZ333" i="11"/>
  <c r="BY333" i="11"/>
  <c r="BX333" i="11"/>
  <c r="BW333" i="11"/>
  <c r="BV333" i="11"/>
  <c r="BU333" i="11"/>
  <c r="BT333" i="11"/>
  <c r="BS333" i="11"/>
  <c r="BR333" i="11"/>
  <c r="BQ333" i="11"/>
  <c r="BP333" i="11"/>
  <c r="BO333" i="11"/>
  <c r="BN333" i="11"/>
  <c r="BM333" i="11"/>
  <c r="BL333" i="11"/>
  <c r="BK333" i="11"/>
  <c r="BJ333" i="11"/>
  <c r="BI333" i="11"/>
  <c r="BH333" i="11"/>
  <c r="BG333" i="11"/>
  <c r="BF333" i="11"/>
  <c r="BE333" i="11"/>
  <c r="BD333" i="11"/>
  <c r="BC333" i="11"/>
  <c r="BB333" i="11"/>
  <c r="BA333" i="11"/>
  <c r="AZ333" i="11"/>
  <c r="AY333" i="11"/>
  <c r="AX333" i="11"/>
  <c r="AW333" i="11"/>
  <c r="AV333" i="11"/>
  <c r="AU333" i="11"/>
  <c r="AT333" i="11"/>
  <c r="AS333" i="11"/>
  <c r="AR333" i="11"/>
  <c r="AQ333" i="11"/>
  <c r="AP333" i="11"/>
  <c r="AO333" i="11"/>
  <c r="AN333" i="11"/>
  <c r="AM333" i="11"/>
  <c r="AL333" i="11"/>
  <c r="AI333" i="11"/>
  <c r="AG333" i="11"/>
  <c r="AE333" i="11"/>
  <c r="AC333" i="11"/>
  <c r="AB333" i="11"/>
  <c r="AA333" i="11"/>
  <c r="Z333" i="11"/>
  <c r="Y333" i="11"/>
  <c r="X333" i="11"/>
  <c r="W333" i="11"/>
  <c r="V333" i="11"/>
  <c r="U333" i="11"/>
  <c r="T333" i="11"/>
  <c r="S333" i="11"/>
  <c r="R333" i="11"/>
  <c r="Q333" i="11"/>
  <c r="P333" i="11"/>
  <c r="O333" i="11"/>
  <c r="N333" i="11"/>
  <c r="M333" i="11"/>
  <c r="L333" i="11"/>
  <c r="K333" i="11"/>
  <c r="J333" i="11"/>
  <c r="I333" i="11"/>
  <c r="H333" i="11"/>
  <c r="G333" i="11"/>
  <c r="F333" i="11"/>
  <c r="E333" i="11"/>
  <c r="D333" i="11"/>
  <c r="C333" i="11"/>
  <c r="A333" i="11"/>
  <c r="CG332" i="11"/>
  <c r="CF332" i="11"/>
  <c r="CE332" i="11"/>
  <c r="CD332" i="11"/>
  <c r="CC332" i="11"/>
  <c r="CB332" i="11"/>
  <c r="CA332" i="11"/>
  <c r="BZ332" i="11"/>
  <c r="BY332" i="11"/>
  <c r="BX332" i="11"/>
  <c r="BW332" i="11"/>
  <c r="BV332" i="11"/>
  <c r="BU332" i="11"/>
  <c r="BT332" i="11"/>
  <c r="BS332" i="11"/>
  <c r="BR332" i="11"/>
  <c r="BQ332" i="11"/>
  <c r="BP332" i="11"/>
  <c r="BO332" i="11"/>
  <c r="BN332" i="11"/>
  <c r="BM332" i="11"/>
  <c r="BL332" i="11"/>
  <c r="BK332" i="11"/>
  <c r="BJ332" i="11"/>
  <c r="BI332" i="11"/>
  <c r="BH332" i="11"/>
  <c r="BG332" i="11"/>
  <c r="BF332" i="11"/>
  <c r="BE332" i="11"/>
  <c r="BD332" i="11"/>
  <c r="BC332" i="11"/>
  <c r="BB332" i="11"/>
  <c r="BA332" i="11"/>
  <c r="AZ332" i="11"/>
  <c r="AY332" i="11"/>
  <c r="AX332" i="11"/>
  <c r="AW332" i="11"/>
  <c r="AV332" i="11"/>
  <c r="AU332" i="11"/>
  <c r="AT332" i="11"/>
  <c r="AS332" i="11"/>
  <c r="AR332" i="11"/>
  <c r="AQ332" i="11"/>
  <c r="AP332" i="11"/>
  <c r="AO332" i="11"/>
  <c r="AN332" i="11"/>
  <c r="AM332" i="11"/>
  <c r="AL332" i="11"/>
  <c r="AI332" i="11"/>
  <c r="AG332" i="11"/>
  <c r="AE332" i="11"/>
  <c r="AC332" i="11"/>
  <c r="AB332" i="11"/>
  <c r="AA332" i="11"/>
  <c r="Z332" i="11"/>
  <c r="Y332" i="11"/>
  <c r="X332" i="11"/>
  <c r="W332" i="11"/>
  <c r="V332" i="11"/>
  <c r="U332" i="11"/>
  <c r="T332" i="11"/>
  <c r="S332" i="11"/>
  <c r="R332" i="11"/>
  <c r="Q332" i="11"/>
  <c r="P332" i="11"/>
  <c r="O332" i="11"/>
  <c r="N332" i="11"/>
  <c r="M332" i="11"/>
  <c r="L332" i="11"/>
  <c r="K332" i="11"/>
  <c r="J332" i="11"/>
  <c r="I332" i="11"/>
  <c r="H332" i="11"/>
  <c r="G332" i="11"/>
  <c r="F332" i="11"/>
  <c r="E332" i="11"/>
  <c r="D332" i="11"/>
  <c r="C332" i="11"/>
  <c r="CG331" i="11"/>
  <c r="CF331" i="11"/>
  <c r="CE331" i="11"/>
  <c r="CD331" i="11"/>
  <c r="CC331" i="11"/>
  <c r="CB331" i="11"/>
  <c r="CA331" i="11"/>
  <c r="BZ331" i="11"/>
  <c r="BY331" i="11"/>
  <c r="BX331" i="11"/>
  <c r="BW331" i="11"/>
  <c r="BV331" i="11"/>
  <c r="BU331" i="11"/>
  <c r="BT331" i="11"/>
  <c r="BS331" i="11"/>
  <c r="BR331" i="11"/>
  <c r="BQ331" i="11"/>
  <c r="BP331" i="11"/>
  <c r="BO331" i="11"/>
  <c r="BN331" i="11"/>
  <c r="BM331" i="11"/>
  <c r="BL331" i="11"/>
  <c r="BK331" i="11"/>
  <c r="BJ331" i="11"/>
  <c r="BI331" i="11"/>
  <c r="BH331" i="11"/>
  <c r="BG331" i="11"/>
  <c r="BF331" i="11"/>
  <c r="BE331" i="11"/>
  <c r="BD331" i="11"/>
  <c r="BC331" i="11"/>
  <c r="BB331" i="11"/>
  <c r="BA331" i="11"/>
  <c r="AZ331" i="11"/>
  <c r="AY331" i="11"/>
  <c r="AX331" i="11"/>
  <c r="AW331" i="11"/>
  <c r="AV331" i="11"/>
  <c r="AU331" i="11"/>
  <c r="AT331" i="11"/>
  <c r="AS331" i="11"/>
  <c r="AR331" i="11"/>
  <c r="AQ331" i="11"/>
  <c r="AP331" i="11"/>
  <c r="AO331" i="11"/>
  <c r="AN331" i="11"/>
  <c r="AM331" i="11"/>
  <c r="AL331" i="11"/>
  <c r="AI331" i="11"/>
  <c r="AG331" i="11"/>
  <c r="AE331" i="11"/>
  <c r="AC331" i="11"/>
  <c r="AB331" i="11"/>
  <c r="AA331" i="11"/>
  <c r="Z331" i="11"/>
  <c r="Y331" i="11"/>
  <c r="A331" i="11"/>
  <c r="CG330" i="11"/>
  <c r="CF330" i="11"/>
  <c r="CE330" i="11"/>
  <c r="CD330" i="11"/>
  <c r="CC330" i="11"/>
  <c r="CB330" i="11"/>
  <c r="CA330" i="11"/>
  <c r="BZ330" i="11"/>
  <c r="BY330" i="11"/>
  <c r="BX330" i="11"/>
  <c r="BW330" i="11"/>
  <c r="BV330" i="11"/>
  <c r="BU330" i="11"/>
  <c r="BT330" i="11"/>
  <c r="BS330" i="11"/>
  <c r="BR330" i="11"/>
  <c r="BQ330" i="11"/>
  <c r="BP330" i="11"/>
  <c r="BO330" i="11"/>
  <c r="BN330" i="11"/>
  <c r="BM330" i="11"/>
  <c r="BL330" i="11"/>
  <c r="BK330" i="11"/>
  <c r="BJ330" i="11"/>
  <c r="BI330" i="11"/>
  <c r="BH330" i="11"/>
  <c r="BG330" i="11"/>
  <c r="BF330" i="11"/>
  <c r="BE330" i="11"/>
  <c r="BD330" i="11"/>
  <c r="BC330" i="11"/>
  <c r="BB330" i="11"/>
  <c r="BA330" i="11"/>
  <c r="AZ330" i="11"/>
  <c r="AY330" i="11"/>
  <c r="AX330" i="11"/>
  <c r="AW330" i="11"/>
  <c r="AV330" i="11"/>
  <c r="AU330" i="11"/>
  <c r="AT330" i="11"/>
  <c r="AS330" i="11"/>
  <c r="AR330" i="11"/>
  <c r="AQ330" i="11"/>
  <c r="AP330" i="11"/>
  <c r="AO330" i="11"/>
  <c r="AN330" i="11"/>
  <c r="AM330" i="11"/>
  <c r="AL330" i="11"/>
  <c r="AI330" i="11"/>
  <c r="AG330" i="11"/>
  <c r="AE330" i="11"/>
  <c r="AC330" i="11"/>
  <c r="AB330" i="11"/>
  <c r="AA330" i="11"/>
  <c r="Z330" i="11"/>
  <c r="Y330" i="11"/>
  <c r="A330" i="11"/>
  <c r="CG329" i="11"/>
  <c r="CF329" i="11"/>
  <c r="CE329" i="11"/>
  <c r="CD329" i="11"/>
  <c r="CC329" i="11"/>
  <c r="CB329" i="11"/>
  <c r="CA329" i="11"/>
  <c r="BZ329" i="11"/>
  <c r="BY329" i="11"/>
  <c r="BX329" i="11"/>
  <c r="BW329" i="11"/>
  <c r="BV329" i="11"/>
  <c r="BU329" i="11"/>
  <c r="BT329" i="11"/>
  <c r="BS329" i="11"/>
  <c r="BR329" i="11"/>
  <c r="BQ329" i="11"/>
  <c r="BP329" i="11"/>
  <c r="BO329" i="11"/>
  <c r="BN329" i="11"/>
  <c r="BM329" i="11"/>
  <c r="BL329" i="11"/>
  <c r="BK329" i="11"/>
  <c r="BJ329" i="11"/>
  <c r="BI329" i="11"/>
  <c r="BH329" i="11"/>
  <c r="BG329" i="11"/>
  <c r="BF329" i="11"/>
  <c r="BE329" i="11"/>
  <c r="BD329" i="11"/>
  <c r="BC329" i="11"/>
  <c r="BB329" i="11"/>
  <c r="BA329" i="11"/>
  <c r="AZ329" i="11"/>
  <c r="AY329" i="11"/>
  <c r="AX329" i="11"/>
  <c r="AW329" i="11"/>
  <c r="AV329" i="11"/>
  <c r="AU329" i="11"/>
  <c r="AT329" i="11"/>
  <c r="AS329" i="11"/>
  <c r="AR329" i="11"/>
  <c r="AQ329" i="11"/>
  <c r="AP329" i="11"/>
  <c r="AO329" i="11"/>
  <c r="AN329" i="11"/>
  <c r="AM329" i="11"/>
  <c r="AL329" i="11"/>
  <c r="AI329" i="11"/>
  <c r="AG329" i="11"/>
  <c r="AE329" i="11"/>
  <c r="AC329" i="11"/>
  <c r="AB329" i="11"/>
  <c r="AA329" i="11"/>
  <c r="Z329" i="11"/>
  <c r="Y329" i="11"/>
  <c r="A329" i="11"/>
  <c r="CG328" i="11"/>
  <c r="CF328" i="11"/>
  <c r="CE328" i="11"/>
  <c r="CD328" i="11"/>
  <c r="CC328" i="11"/>
  <c r="CB328" i="11"/>
  <c r="CA328" i="11"/>
  <c r="BZ328" i="11"/>
  <c r="BY328" i="11"/>
  <c r="BX328" i="11"/>
  <c r="BW328" i="11"/>
  <c r="BV328" i="11"/>
  <c r="BU328" i="11"/>
  <c r="BT328" i="11"/>
  <c r="BS328" i="11"/>
  <c r="BR328" i="11"/>
  <c r="BQ328" i="11"/>
  <c r="BP328" i="11"/>
  <c r="BO328" i="11"/>
  <c r="BN328" i="11"/>
  <c r="BM328" i="11"/>
  <c r="BL328" i="11"/>
  <c r="BK328" i="11"/>
  <c r="BJ328" i="11"/>
  <c r="BI328" i="11"/>
  <c r="BH328" i="11"/>
  <c r="BG328" i="11"/>
  <c r="BF328" i="11"/>
  <c r="BE328" i="11"/>
  <c r="BD328" i="11"/>
  <c r="BC328" i="11"/>
  <c r="BB328" i="11"/>
  <c r="BA328" i="11"/>
  <c r="AZ328" i="11"/>
  <c r="AY328" i="11"/>
  <c r="AX328" i="11"/>
  <c r="AW328" i="11"/>
  <c r="AV328" i="11"/>
  <c r="AU328" i="11"/>
  <c r="AT328" i="11"/>
  <c r="AS328" i="11"/>
  <c r="AR328" i="11"/>
  <c r="AQ328" i="11"/>
  <c r="AP328" i="11"/>
  <c r="AO328" i="11"/>
  <c r="AN328" i="11"/>
  <c r="AM328" i="11"/>
  <c r="AL328" i="11"/>
  <c r="AI328" i="11"/>
  <c r="AG328" i="11"/>
  <c r="AE328" i="11"/>
  <c r="AC328" i="11"/>
  <c r="AB328" i="11"/>
  <c r="AA328" i="11"/>
  <c r="Z328" i="11"/>
  <c r="Y328" i="11"/>
  <c r="A328" i="11"/>
  <c r="CG327" i="11"/>
  <c r="CF327" i="11"/>
  <c r="CE327" i="11"/>
  <c r="CD327" i="11"/>
  <c r="CC327" i="11"/>
  <c r="CB327" i="11"/>
  <c r="CA327" i="11"/>
  <c r="BZ327" i="11"/>
  <c r="BY327" i="11"/>
  <c r="BX327" i="11"/>
  <c r="BW327" i="11"/>
  <c r="BV327" i="11"/>
  <c r="BU327" i="11"/>
  <c r="BT327" i="11"/>
  <c r="BS327" i="11"/>
  <c r="BR327" i="11"/>
  <c r="BQ327" i="11"/>
  <c r="BP327" i="11"/>
  <c r="BO327" i="11"/>
  <c r="BN327" i="11"/>
  <c r="BM327" i="11"/>
  <c r="BL327" i="11"/>
  <c r="BK327" i="11"/>
  <c r="BJ327" i="11"/>
  <c r="BI327" i="11"/>
  <c r="BH327" i="11"/>
  <c r="BG327" i="11"/>
  <c r="BF327" i="11"/>
  <c r="BE327" i="11"/>
  <c r="BD327" i="11"/>
  <c r="BC327" i="11"/>
  <c r="BB327" i="11"/>
  <c r="BA327" i="11"/>
  <c r="AZ327" i="11"/>
  <c r="AY327" i="11"/>
  <c r="AX327" i="11"/>
  <c r="AW327" i="11"/>
  <c r="AV327" i="11"/>
  <c r="AU327" i="11"/>
  <c r="AT327" i="11"/>
  <c r="AS327" i="11"/>
  <c r="AR327" i="11"/>
  <c r="AQ327" i="11"/>
  <c r="AP327" i="11"/>
  <c r="AO327" i="11"/>
  <c r="AN327" i="11"/>
  <c r="AM327" i="11"/>
  <c r="AL327" i="11"/>
  <c r="AI327" i="11"/>
  <c r="AG327" i="11"/>
  <c r="AE327" i="11"/>
  <c r="AC327" i="11"/>
  <c r="AB327" i="11"/>
  <c r="AA327" i="11"/>
  <c r="Z327" i="11"/>
  <c r="Y327" i="11"/>
  <c r="A327" i="11"/>
  <c r="CG326" i="11"/>
  <c r="CF326" i="11"/>
  <c r="CE326" i="11"/>
  <c r="CD326" i="11"/>
  <c r="CC326" i="11"/>
  <c r="CB326" i="11"/>
  <c r="CA326" i="11"/>
  <c r="BZ326" i="11"/>
  <c r="BY326" i="11"/>
  <c r="BX326" i="11"/>
  <c r="BW326" i="11"/>
  <c r="BV326" i="11"/>
  <c r="BU326" i="11"/>
  <c r="BT326" i="11"/>
  <c r="BS326" i="11"/>
  <c r="BR326" i="11"/>
  <c r="BQ326" i="11"/>
  <c r="BP326" i="11"/>
  <c r="BO326" i="11"/>
  <c r="BN326" i="11"/>
  <c r="BM326" i="11"/>
  <c r="BL326" i="11"/>
  <c r="BK326" i="11"/>
  <c r="BJ326" i="11"/>
  <c r="BI326" i="11"/>
  <c r="BH326" i="11"/>
  <c r="BG326" i="11"/>
  <c r="BF326" i="11"/>
  <c r="BE326" i="11"/>
  <c r="BD326" i="11"/>
  <c r="BC326" i="11"/>
  <c r="BB326" i="11"/>
  <c r="BA326" i="11"/>
  <c r="AZ326" i="11"/>
  <c r="AY326" i="11"/>
  <c r="AX326" i="11"/>
  <c r="AW326" i="11"/>
  <c r="AV326" i="11"/>
  <c r="AU326" i="11"/>
  <c r="AT326" i="11"/>
  <c r="AS326" i="11"/>
  <c r="AR326" i="11"/>
  <c r="AQ326" i="11"/>
  <c r="AP326" i="11"/>
  <c r="AO326" i="11"/>
  <c r="AN326" i="11"/>
  <c r="AM326" i="11"/>
  <c r="AL326" i="11"/>
  <c r="AI326" i="11"/>
  <c r="AG326" i="11"/>
  <c r="AE326" i="11"/>
  <c r="AC326" i="11"/>
  <c r="AB326" i="11"/>
  <c r="AA326" i="11"/>
  <c r="Z326" i="11"/>
  <c r="Y326" i="11"/>
  <c r="X326" i="11"/>
  <c r="W326" i="11"/>
  <c r="V326" i="11"/>
  <c r="U326" i="11"/>
  <c r="T326" i="11"/>
  <c r="S326" i="11"/>
  <c r="R326" i="11"/>
  <c r="Q326" i="11"/>
  <c r="P326" i="11"/>
  <c r="O326" i="11"/>
  <c r="N326" i="11"/>
  <c r="M326" i="11"/>
  <c r="L326" i="11"/>
  <c r="K326" i="11"/>
  <c r="J326" i="11"/>
  <c r="I326" i="11"/>
  <c r="H326" i="11"/>
  <c r="G326" i="11"/>
  <c r="F326" i="11"/>
  <c r="E326" i="11"/>
  <c r="D326" i="11"/>
  <c r="C326" i="11"/>
  <c r="B326" i="11"/>
  <c r="CG325" i="11"/>
  <c r="CF325" i="11"/>
  <c r="CE325" i="11"/>
  <c r="CD325" i="11"/>
  <c r="CC325" i="11"/>
  <c r="CB325" i="11"/>
  <c r="CA325" i="11"/>
  <c r="BZ325" i="11"/>
  <c r="BY325" i="11"/>
  <c r="BX325" i="11"/>
  <c r="BW325" i="11"/>
  <c r="BV325" i="11"/>
  <c r="BU325" i="11"/>
  <c r="BT325" i="11"/>
  <c r="BS325" i="11"/>
  <c r="BR325" i="11"/>
  <c r="BQ325" i="11"/>
  <c r="BP325" i="11"/>
  <c r="BO325" i="11"/>
  <c r="BN325" i="11"/>
  <c r="BM325" i="11"/>
  <c r="BL325" i="11"/>
  <c r="BK325" i="11"/>
  <c r="BJ325" i="11"/>
  <c r="BI325" i="11"/>
  <c r="BH325" i="11"/>
  <c r="BG325" i="11"/>
  <c r="BF325" i="11"/>
  <c r="BE325" i="11"/>
  <c r="BD325" i="11"/>
  <c r="BC325" i="11"/>
  <c r="BB325" i="11"/>
  <c r="BA325" i="11"/>
  <c r="AZ325" i="11"/>
  <c r="AY325" i="11"/>
  <c r="AX325" i="11"/>
  <c r="AW325" i="11"/>
  <c r="AV325" i="11"/>
  <c r="AU325" i="11"/>
  <c r="AT325" i="11"/>
  <c r="AS325" i="11"/>
  <c r="AR325" i="11"/>
  <c r="AQ325" i="11"/>
  <c r="AP325" i="11"/>
  <c r="AO325" i="11"/>
  <c r="AN325" i="11"/>
  <c r="AM325" i="11"/>
  <c r="AL325" i="11"/>
  <c r="AK325" i="11"/>
  <c r="AJ325" i="11"/>
  <c r="AI325" i="11"/>
  <c r="AH325" i="11"/>
  <c r="AG325" i="11"/>
  <c r="AF325" i="11"/>
  <c r="AE325" i="11"/>
  <c r="AD325" i="11"/>
  <c r="AC325" i="11"/>
  <c r="AB325" i="11"/>
  <c r="AA325" i="11"/>
  <c r="Z325" i="11"/>
  <c r="Y325" i="11"/>
  <c r="V325" i="11"/>
  <c r="U325" i="11"/>
  <c r="T325" i="11"/>
  <c r="S325" i="11"/>
  <c r="R325" i="11"/>
  <c r="Q325" i="11"/>
  <c r="P325" i="11"/>
  <c r="O325" i="11"/>
  <c r="N325" i="11"/>
  <c r="M325" i="11"/>
  <c r="L325" i="11"/>
  <c r="K325" i="11"/>
  <c r="J325" i="11"/>
  <c r="I325" i="11"/>
  <c r="H325" i="11"/>
  <c r="A325" i="11"/>
  <c r="CG324" i="11"/>
  <c r="CF324" i="11"/>
  <c r="CE324" i="11"/>
  <c r="CD324" i="11"/>
  <c r="CC324" i="11"/>
  <c r="CB324" i="11"/>
  <c r="CA324" i="11"/>
  <c r="BZ324" i="11"/>
  <c r="BY324" i="11"/>
  <c r="BX324" i="11"/>
  <c r="BW324" i="11"/>
  <c r="BV324" i="11"/>
  <c r="BU324" i="11"/>
  <c r="BT324" i="11"/>
  <c r="BS324" i="11"/>
  <c r="BR324" i="11"/>
  <c r="BQ324" i="11"/>
  <c r="BP324" i="11"/>
  <c r="BO324" i="11"/>
  <c r="BN324" i="11"/>
  <c r="BM324" i="11"/>
  <c r="BL324" i="11"/>
  <c r="BK324" i="11"/>
  <c r="BJ324" i="11"/>
  <c r="BI324" i="11"/>
  <c r="BH324" i="11"/>
  <c r="BG324" i="11"/>
  <c r="BF324" i="11"/>
  <c r="BE324" i="11"/>
  <c r="BD324" i="11"/>
  <c r="BC324" i="11"/>
  <c r="BB324" i="11"/>
  <c r="BA324" i="11"/>
  <c r="AZ324" i="11"/>
  <c r="AY324" i="11"/>
  <c r="AX324" i="11"/>
  <c r="AW324" i="11"/>
  <c r="AV324" i="11"/>
  <c r="AU324" i="11"/>
  <c r="AT324" i="11"/>
  <c r="AS324" i="11"/>
  <c r="AR324" i="11"/>
  <c r="AQ324" i="11"/>
  <c r="AP324" i="11"/>
  <c r="AO324" i="11"/>
  <c r="AN324" i="11"/>
  <c r="AM324" i="11"/>
  <c r="AL324" i="11"/>
  <c r="AK324" i="11"/>
  <c r="AJ324" i="11"/>
  <c r="AI324" i="11"/>
  <c r="AH324" i="11"/>
  <c r="AG324" i="11"/>
  <c r="AF324" i="11"/>
  <c r="AE324" i="11"/>
  <c r="AD324" i="11"/>
  <c r="AC324" i="11"/>
  <c r="AB324" i="11"/>
  <c r="AA324" i="11"/>
  <c r="Z324" i="11"/>
  <c r="Y324" i="11"/>
  <c r="X324" i="11"/>
  <c r="W324" i="11"/>
  <c r="V324" i="11"/>
  <c r="U324" i="11"/>
  <c r="P324" i="11"/>
  <c r="O324" i="11"/>
  <c r="N324" i="11"/>
  <c r="H324" i="11"/>
  <c r="G324" i="11"/>
  <c r="F324" i="11"/>
  <c r="E324" i="11"/>
  <c r="D324" i="11"/>
  <c r="C324" i="11"/>
  <c r="B324" i="11"/>
  <c r="A324" i="11"/>
  <c r="CG323" i="11"/>
  <c r="CF323" i="11"/>
  <c r="CE323" i="11"/>
  <c r="CD323" i="11"/>
  <c r="CC323" i="11"/>
  <c r="CB323" i="11"/>
  <c r="CA323" i="11"/>
  <c r="BZ323" i="11"/>
  <c r="BY323" i="11"/>
  <c r="BX323" i="11"/>
  <c r="BW323" i="11"/>
  <c r="BV323" i="11"/>
  <c r="BU323" i="11"/>
  <c r="BT323" i="11"/>
  <c r="BS323" i="11"/>
  <c r="BR323" i="11"/>
  <c r="BQ323" i="11"/>
  <c r="BP323" i="11"/>
  <c r="BO323" i="11"/>
  <c r="BN323" i="11"/>
  <c r="BM323" i="11"/>
  <c r="BL323" i="11"/>
  <c r="BK323" i="11"/>
  <c r="BJ323" i="11"/>
  <c r="BI323" i="11"/>
  <c r="BH323" i="11"/>
  <c r="BG323" i="11"/>
  <c r="BF323" i="11"/>
  <c r="BE323" i="11"/>
  <c r="BD323" i="11"/>
  <c r="BC323" i="11"/>
  <c r="BB323" i="11"/>
  <c r="BA323" i="11"/>
  <c r="AZ323" i="11"/>
  <c r="AY323" i="11"/>
  <c r="AX323" i="11"/>
  <c r="AW323" i="11"/>
  <c r="AV323" i="11"/>
  <c r="AU323" i="11"/>
  <c r="AT323" i="11"/>
  <c r="AS323" i="11"/>
  <c r="AR323" i="11"/>
  <c r="AQ323" i="11"/>
  <c r="AP323" i="11"/>
  <c r="AO323" i="11"/>
  <c r="AN323" i="11"/>
  <c r="AM323" i="11"/>
  <c r="AL323" i="11"/>
  <c r="AK323" i="11"/>
  <c r="AJ323" i="11"/>
  <c r="AI323" i="11"/>
  <c r="AH323" i="11"/>
  <c r="AG323" i="11"/>
  <c r="AF323" i="11"/>
  <c r="AE323" i="11"/>
  <c r="AD323" i="11"/>
  <c r="AC323" i="11"/>
  <c r="AB323" i="11"/>
  <c r="AA323" i="11"/>
  <c r="Z323" i="11"/>
  <c r="Y323" i="11"/>
  <c r="X323" i="11"/>
  <c r="W323" i="11"/>
  <c r="V323" i="11"/>
  <c r="U323" i="11"/>
  <c r="T323" i="11"/>
  <c r="S323" i="11"/>
  <c r="R323" i="11"/>
  <c r="Q323" i="11"/>
  <c r="P323" i="11"/>
  <c r="O323" i="11"/>
  <c r="N323" i="11"/>
  <c r="M323" i="11"/>
  <c r="L323" i="11"/>
  <c r="K323" i="11"/>
  <c r="J323" i="11"/>
  <c r="I323" i="11"/>
  <c r="H323" i="11"/>
  <c r="G323" i="11"/>
  <c r="F323" i="11"/>
  <c r="E323" i="11"/>
  <c r="D323" i="11"/>
  <c r="C323" i="11"/>
  <c r="B323" i="11"/>
  <c r="A323" i="11"/>
  <c r="CG322" i="11"/>
  <c r="CF322" i="11"/>
  <c r="CE322" i="11"/>
  <c r="CD322" i="11"/>
  <c r="CC322" i="11"/>
  <c r="CB322" i="11"/>
  <c r="CA322" i="11"/>
  <c r="BZ322" i="11"/>
  <c r="BY322" i="11"/>
  <c r="BX322" i="11"/>
  <c r="BW322" i="11"/>
  <c r="BV322" i="11"/>
  <c r="BU322" i="11"/>
  <c r="BT322" i="11"/>
  <c r="BS322" i="11"/>
  <c r="BR322" i="11"/>
  <c r="BQ322" i="11"/>
  <c r="BP322" i="11"/>
  <c r="BO322" i="11"/>
  <c r="BN322" i="11"/>
  <c r="BM322" i="11"/>
  <c r="BL322" i="11"/>
  <c r="BK322" i="11"/>
  <c r="BJ322" i="11"/>
  <c r="BI322" i="11"/>
  <c r="BH322" i="11"/>
  <c r="BG322" i="11"/>
  <c r="BF322" i="11"/>
  <c r="BE322" i="11"/>
  <c r="BD322" i="11"/>
  <c r="BC322" i="11"/>
  <c r="BB322" i="11"/>
  <c r="BA322" i="11"/>
  <c r="AZ322" i="11"/>
  <c r="AY322" i="11"/>
  <c r="AX322" i="11"/>
  <c r="AW322" i="11"/>
  <c r="AV322" i="11"/>
  <c r="AU322" i="11"/>
  <c r="AT322" i="11"/>
  <c r="AS322" i="11"/>
  <c r="AR322" i="11"/>
  <c r="AQ322" i="11"/>
  <c r="AP322" i="11"/>
  <c r="AO322" i="11"/>
  <c r="AN322" i="11"/>
  <c r="AM322" i="11"/>
  <c r="AL322" i="11"/>
  <c r="AK322" i="11"/>
  <c r="AJ322" i="11"/>
  <c r="AI322" i="11"/>
  <c r="AH322" i="11"/>
  <c r="AG322" i="11"/>
  <c r="AF322" i="11"/>
  <c r="AE322" i="11"/>
  <c r="AD322" i="11"/>
  <c r="AC322" i="11"/>
  <c r="AB322" i="11"/>
  <c r="AA322" i="11"/>
  <c r="Z322" i="11"/>
  <c r="Y322" i="11"/>
  <c r="X322" i="11"/>
  <c r="V322" i="11"/>
  <c r="U322" i="11"/>
  <c r="T322" i="11"/>
  <c r="S322" i="11"/>
  <c r="R322" i="11"/>
  <c r="Q322" i="11"/>
  <c r="P322" i="11"/>
  <c r="O322" i="11"/>
  <c r="N322" i="11"/>
  <c r="J322" i="11"/>
  <c r="I322" i="11"/>
  <c r="H322" i="11"/>
  <c r="G322" i="11"/>
  <c r="F322" i="11"/>
  <c r="E322" i="11"/>
  <c r="D322" i="11"/>
  <c r="C322" i="11"/>
  <c r="B322" i="11"/>
  <c r="A322" i="11"/>
  <c r="CG321" i="11"/>
  <c r="CF321" i="11"/>
  <c r="CE321" i="11"/>
  <c r="CD321" i="11"/>
  <c r="CC321" i="11"/>
  <c r="CB321" i="11"/>
  <c r="CA321" i="11"/>
  <c r="BZ321" i="11"/>
  <c r="BY321" i="11"/>
  <c r="BX321" i="11"/>
  <c r="BW321" i="11"/>
  <c r="BV321" i="11"/>
  <c r="BU321" i="11"/>
  <c r="BT321" i="11"/>
  <c r="BS321" i="11"/>
  <c r="BR321" i="11"/>
  <c r="BQ321" i="11"/>
  <c r="BP321" i="11"/>
  <c r="BO321" i="11"/>
  <c r="BN321" i="11"/>
  <c r="BM321" i="11"/>
  <c r="BL321" i="11"/>
  <c r="BK321" i="11"/>
  <c r="BJ321" i="11"/>
  <c r="BI321" i="11"/>
  <c r="BH321" i="11"/>
  <c r="BG321" i="11"/>
  <c r="BF321" i="11"/>
  <c r="BE321" i="11"/>
  <c r="BD321" i="11"/>
  <c r="BC321" i="11"/>
  <c r="BB321" i="11"/>
  <c r="BA321" i="11"/>
  <c r="AZ321" i="11"/>
  <c r="AY321" i="11"/>
  <c r="AX321" i="11"/>
  <c r="AW321" i="11"/>
  <c r="AV321" i="11"/>
  <c r="AU321" i="11"/>
  <c r="AT321" i="11"/>
  <c r="AS321" i="11"/>
  <c r="AR321" i="11"/>
  <c r="AQ321" i="11"/>
  <c r="AP321" i="11"/>
  <c r="AO321" i="11"/>
  <c r="AN321" i="11"/>
  <c r="AM321" i="11"/>
  <c r="AL321" i="11"/>
  <c r="AI321" i="11"/>
  <c r="AG321" i="11"/>
  <c r="AE321" i="11"/>
  <c r="AC321" i="11"/>
  <c r="AB321" i="11"/>
  <c r="AA321" i="11"/>
  <c r="Z321" i="11"/>
  <c r="Y321" i="11"/>
  <c r="A321" i="11"/>
  <c r="CG320" i="11"/>
  <c r="CF320" i="11"/>
  <c r="CE320" i="11"/>
  <c r="CD320" i="11"/>
  <c r="CC320" i="11"/>
  <c r="CB320" i="11"/>
  <c r="CA320" i="11"/>
  <c r="BZ320" i="11"/>
  <c r="BY320" i="11"/>
  <c r="BX320" i="11"/>
  <c r="BW320" i="11"/>
  <c r="BV320" i="11"/>
  <c r="BU320" i="11"/>
  <c r="BT320" i="11"/>
  <c r="BS320" i="11"/>
  <c r="BR320" i="11"/>
  <c r="BQ320" i="11"/>
  <c r="BP320" i="11"/>
  <c r="BO320" i="11"/>
  <c r="BN320" i="11"/>
  <c r="BM320" i="11"/>
  <c r="BL320" i="11"/>
  <c r="BK320" i="11"/>
  <c r="BJ320" i="11"/>
  <c r="BI320" i="11"/>
  <c r="BH320" i="11"/>
  <c r="BG320" i="11"/>
  <c r="BF320" i="11"/>
  <c r="BE320" i="11"/>
  <c r="BD320" i="11"/>
  <c r="BC320" i="11"/>
  <c r="BB320" i="11"/>
  <c r="BA320" i="11"/>
  <c r="AZ320" i="11"/>
  <c r="AY320" i="11"/>
  <c r="AX320" i="11"/>
  <c r="AW320" i="11"/>
  <c r="AV320" i="11"/>
  <c r="AU320" i="11"/>
  <c r="AT320" i="11"/>
  <c r="AS320" i="11"/>
  <c r="AR320" i="11"/>
  <c r="AQ320" i="11"/>
  <c r="AP320" i="11"/>
  <c r="AO320" i="11"/>
  <c r="AN320" i="11"/>
  <c r="AM320" i="11"/>
  <c r="AL320" i="11"/>
  <c r="AI320" i="11"/>
  <c r="AG320" i="11"/>
  <c r="AE320" i="11"/>
  <c r="AC320" i="11"/>
  <c r="AB320" i="11"/>
  <c r="AA320" i="11"/>
  <c r="Z320" i="11"/>
  <c r="Y320" i="11"/>
  <c r="A320" i="11"/>
  <c r="CG319" i="11"/>
  <c r="CF319" i="11"/>
  <c r="CE319" i="11"/>
  <c r="CD319" i="11"/>
  <c r="CC319" i="11"/>
  <c r="CB319" i="11"/>
  <c r="CA319" i="11"/>
  <c r="BZ319" i="11"/>
  <c r="BY319" i="11"/>
  <c r="BX319" i="11"/>
  <c r="BW319" i="11"/>
  <c r="BV319" i="11"/>
  <c r="BU319" i="11"/>
  <c r="BT319" i="11"/>
  <c r="BS319" i="11"/>
  <c r="BR319" i="11"/>
  <c r="BQ319" i="11"/>
  <c r="BP319" i="11"/>
  <c r="BO319" i="11"/>
  <c r="BN319" i="11"/>
  <c r="BM319" i="11"/>
  <c r="BL319" i="11"/>
  <c r="BK319" i="11"/>
  <c r="BJ319" i="11"/>
  <c r="BI319" i="11"/>
  <c r="BH319" i="11"/>
  <c r="BG319" i="11"/>
  <c r="BF319" i="11"/>
  <c r="BE319" i="11"/>
  <c r="BD319" i="11"/>
  <c r="BC319" i="11"/>
  <c r="BB319" i="11"/>
  <c r="BA319" i="11"/>
  <c r="AZ319" i="11"/>
  <c r="AY319" i="11"/>
  <c r="AX319" i="11"/>
  <c r="AW319" i="11"/>
  <c r="AV319" i="11"/>
  <c r="AU319" i="11"/>
  <c r="AT319" i="11"/>
  <c r="AS319" i="11"/>
  <c r="AR319" i="11"/>
  <c r="AQ319" i="11"/>
  <c r="AP319" i="11"/>
  <c r="AO319" i="11"/>
  <c r="AN319" i="11"/>
  <c r="AM319" i="11"/>
  <c r="AL319" i="11"/>
  <c r="AI319" i="11"/>
  <c r="AG319" i="11"/>
  <c r="AE319" i="11"/>
  <c r="AC319" i="11"/>
  <c r="AB319" i="11"/>
  <c r="AA319" i="11"/>
  <c r="Z319" i="11"/>
  <c r="Y319" i="11"/>
  <c r="A319" i="11"/>
  <c r="CG318" i="11"/>
  <c r="CF318" i="11"/>
  <c r="CE318" i="11"/>
  <c r="CD318" i="11"/>
  <c r="CC318" i="11"/>
  <c r="CB318" i="11"/>
  <c r="CA318" i="11"/>
  <c r="BZ318" i="11"/>
  <c r="BY318" i="11"/>
  <c r="BX318" i="11"/>
  <c r="BW318" i="11"/>
  <c r="BV318" i="11"/>
  <c r="BU318" i="11"/>
  <c r="BT318" i="11"/>
  <c r="BS318" i="11"/>
  <c r="BR318" i="11"/>
  <c r="BQ318" i="11"/>
  <c r="BP318" i="11"/>
  <c r="BO318" i="11"/>
  <c r="BN318" i="11"/>
  <c r="BM318" i="11"/>
  <c r="BL318" i="11"/>
  <c r="BK318" i="11"/>
  <c r="BJ318" i="11"/>
  <c r="BI318" i="11"/>
  <c r="BH318" i="11"/>
  <c r="BG318" i="11"/>
  <c r="BF318" i="11"/>
  <c r="BE318" i="11"/>
  <c r="BD318" i="11"/>
  <c r="BC318" i="11"/>
  <c r="BB318" i="11"/>
  <c r="BA318" i="11"/>
  <c r="AZ318" i="11"/>
  <c r="AY318" i="11"/>
  <c r="AX318" i="11"/>
  <c r="AW318" i="11"/>
  <c r="AV318" i="11"/>
  <c r="AU318" i="11"/>
  <c r="AT318" i="11"/>
  <c r="AS318" i="11"/>
  <c r="AR318" i="11"/>
  <c r="AQ318" i="11"/>
  <c r="AP318" i="11"/>
  <c r="AO318" i="11"/>
  <c r="AN318" i="11"/>
  <c r="AM318" i="11"/>
  <c r="AL318" i="11"/>
  <c r="AI318" i="11"/>
  <c r="AG318" i="11"/>
  <c r="AE318" i="11"/>
  <c r="AC318" i="11"/>
  <c r="AB318" i="11"/>
  <c r="AA318" i="11"/>
  <c r="Z318" i="11"/>
  <c r="Y318" i="11"/>
  <c r="A318" i="11"/>
  <c r="CG317" i="11"/>
  <c r="CF317" i="11"/>
  <c r="CE317" i="11"/>
  <c r="CD317" i="11"/>
  <c r="CC317" i="11"/>
  <c r="CB317" i="11"/>
  <c r="CA317" i="11"/>
  <c r="BZ317" i="11"/>
  <c r="BY317" i="11"/>
  <c r="BX317" i="11"/>
  <c r="BW317" i="11"/>
  <c r="BV317" i="11"/>
  <c r="BU317" i="11"/>
  <c r="BT317" i="11"/>
  <c r="BS317" i="11"/>
  <c r="BR317" i="11"/>
  <c r="BQ317" i="11"/>
  <c r="BP317" i="11"/>
  <c r="BO317" i="11"/>
  <c r="BN317" i="11"/>
  <c r="BM317" i="11"/>
  <c r="BL317" i="11"/>
  <c r="BK317" i="11"/>
  <c r="BJ317" i="11"/>
  <c r="BI317" i="11"/>
  <c r="BH317" i="11"/>
  <c r="BG317" i="11"/>
  <c r="BF317" i="11"/>
  <c r="BE317" i="11"/>
  <c r="BD317" i="11"/>
  <c r="BC317" i="11"/>
  <c r="BB317" i="11"/>
  <c r="BA317" i="11"/>
  <c r="AZ317" i="11"/>
  <c r="AY317" i="11"/>
  <c r="AX317" i="11"/>
  <c r="AW317" i="11"/>
  <c r="AV317" i="11"/>
  <c r="AU317" i="11"/>
  <c r="AT317" i="11"/>
  <c r="AS317" i="11"/>
  <c r="AR317" i="11"/>
  <c r="AQ317" i="11"/>
  <c r="AP317" i="11"/>
  <c r="AO317" i="11"/>
  <c r="AN317" i="11"/>
  <c r="AM317" i="11"/>
  <c r="AL317" i="11"/>
  <c r="AI317" i="11"/>
  <c r="AG317" i="11"/>
  <c r="AE317" i="11"/>
  <c r="AC317" i="11"/>
  <c r="AB317" i="11"/>
  <c r="AA317" i="11"/>
  <c r="Z317" i="11"/>
  <c r="Y317" i="11"/>
  <c r="A317" i="11"/>
  <c r="CG316" i="11"/>
  <c r="CF316" i="11"/>
  <c r="CE316" i="11"/>
  <c r="CD316" i="11"/>
  <c r="CC316" i="11"/>
  <c r="CB316" i="11"/>
  <c r="CA316" i="11"/>
  <c r="BZ316" i="11"/>
  <c r="BY316" i="11"/>
  <c r="BX316" i="11"/>
  <c r="BW316" i="11"/>
  <c r="BV316" i="11"/>
  <c r="BU316" i="11"/>
  <c r="BT316" i="11"/>
  <c r="BS316" i="11"/>
  <c r="BR316" i="11"/>
  <c r="BQ316" i="11"/>
  <c r="BP316" i="11"/>
  <c r="BO316" i="11"/>
  <c r="BN316" i="11"/>
  <c r="BM316" i="11"/>
  <c r="BL316" i="11"/>
  <c r="BK316" i="11"/>
  <c r="BJ316" i="11"/>
  <c r="BI316" i="11"/>
  <c r="BH316" i="11"/>
  <c r="BG316" i="11"/>
  <c r="BF316" i="11"/>
  <c r="BE316" i="11"/>
  <c r="BD316" i="11"/>
  <c r="BC316" i="11"/>
  <c r="BB316" i="11"/>
  <c r="BA316" i="11"/>
  <c r="AZ316" i="11"/>
  <c r="AY316" i="11"/>
  <c r="AX316" i="11"/>
  <c r="AW316" i="11"/>
  <c r="AV316" i="11"/>
  <c r="AU316" i="11"/>
  <c r="AT316" i="11"/>
  <c r="AS316" i="11"/>
  <c r="AR316" i="11"/>
  <c r="AQ316" i="11"/>
  <c r="AP316" i="11"/>
  <c r="AO316" i="11"/>
  <c r="AN316" i="11"/>
  <c r="AM316" i="11"/>
  <c r="AL316" i="11"/>
  <c r="AI316" i="11"/>
  <c r="AG316" i="11"/>
  <c r="AE316" i="11"/>
  <c r="AC316" i="11"/>
  <c r="AB316" i="11"/>
  <c r="AA316" i="11"/>
  <c r="Z316" i="11"/>
  <c r="Y316" i="11"/>
  <c r="A316" i="11"/>
  <c r="CG315" i="11"/>
  <c r="CF315" i="11"/>
  <c r="CE315" i="11"/>
  <c r="CD315" i="11"/>
  <c r="CC315" i="11"/>
  <c r="CB315" i="11"/>
  <c r="CA315" i="11"/>
  <c r="BZ315" i="11"/>
  <c r="BY315" i="11"/>
  <c r="BX315" i="11"/>
  <c r="BW315" i="11"/>
  <c r="BV315" i="11"/>
  <c r="BU315" i="11"/>
  <c r="BT315" i="11"/>
  <c r="BS315" i="11"/>
  <c r="BR315" i="11"/>
  <c r="BQ315" i="11"/>
  <c r="BP315" i="11"/>
  <c r="BO315" i="11"/>
  <c r="BN315" i="11"/>
  <c r="BM315" i="11"/>
  <c r="BL315" i="11"/>
  <c r="BK315" i="11"/>
  <c r="BJ315" i="11"/>
  <c r="BI315" i="11"/>
  <c r="BH315" i="11"/>
  <c r="BG315" i="11"/>
  <c r="BF315" i="11"/>
  <c r="BE315" i="11"/>
  <c r="BD315" i="11"/>
  <c r="BC315" i="11"/>
  <c r="BB315" i="11"/>
  <c r="BA315" i="11"/>
  <c r="AZ315" i="11"/>
  <c r="AY315" i="11"/>
  <c r="AX315" i="11"/>
  <c r="AW315" i="11"/>
  <c r="AV315" i="11"/>
  <c r="AU315" i="11"/>
  <c r="AT315" i="11"/>
  <c r="AS315" i="11"/>
  <c r="AR315" i="11"/>
  <c r="AQ315" i="11"/>
  <c r="AP315" i="11"/>
  <c r="AO315" i="11"/>
  <c r="AN315" i="11"/>
  <c r="AM315" i="11"/>
  <c r="AL315" i="11"/>
  <c r="AI315" i="11"/>
  <c r="AG315" i="11"/>
  <c r="AE315" i="11"/>
  <c r="AC315" i="11"/>
  <c r="AB315" i="11"/>
  <c r="AA315" i="11"/>
  <c r="Z315" i="11"/>
  <c r="Y315" i="11"/>
  <c r="A315" i="11"/>
  <c r="CG314" i="11"/>
  <c r="CF314" i="11"/>
  <c r="CE314" i="11"/>
  <c r="CD314" i="11"/>
  <c r="CC314" i="11"/>
  <c r="CB314" i="11"/>
  <c r="CA314" i="11"/>
  <c r="BZ314" i="11"/>
  <c r="BY314" i="11"/>
  <c r="BX314" i="11"/>
  <c r="BW314" i="11"/>
  <c r="BV314" i="11"/>
  <c r="BU314" i="11"/>
  <c r="BT314" i="11"/>
  <c r="BS314" i="11"/>
  <c r="BR314" i="11"/>
  <c r="BQ314" i="11"/>
  <c r="BP314" i="11"/>
  <c r="BO314" i="11"/>
  <c r="BN314" i="11"/>
  <c r="BM314" i="11"/>
  <c r="BL314" i="11"/>
  <c r="BK314" i="11"/>
  <c r="BJ314" i="11"/>
  <c r="BI314" i="11"/>
  <c r="BH314" i="11"/>
  <c r="BG314" i="11"/>
  <c r="BF314" i="11"/>
  <c r="BE314" i="11"/>
  <c r="BD314" i="11"/>
  <c r="BC314" i="11"/>
  <c r="BB314" i="11"/>
  <c r="BA314" i="11"/>
  <c r="AZ314" i="11"/>
  <c r="AY314" i="11"/>
  <c r="AX314" i="11"/>
  <c r="AW314" i="11"/>
  <c r="AV314" i="11"/>
  <c r="AU314" i="11"/>
  <c r="AT314" i="11"/>
  <c r="AS314" i="11"/>
  <c r="AR314" i="11"/>
  <c r="AQ314" i="11"/>
  <c r="AP314" i="11"/>
  <c r="AO314" i="11"/>
  <c r="AN314" i="11"/>
  <c r="AM314" i="11"/>
  <c r="AL314" i="11"/>
  <c r="AI314" i="11"/>
  <c r="AG314" i="11"/>
  <c r="AE314" i="11"/>
  <c r="AC314" i="11"/>
  <c r="AB314" i="11"/>
  <c r="AA314" i="11"/>
  <c r="Z314" i="11"/>
  <c r="Y314" i="11"/>
  <c r="X314" i="11"/>
  <c r="W314" i="11"/>
  <c r="V314" i="11"/>
  <c r="U314" i="11"/>
  <c r="T314" i="11"/>
  <c r="S314" i="11"/>
  <c r="R314" i="11"/>
  <c r="Q314" i="11"/>
  <c r="P314" i="11"/>
  <c r="O314" i="11"/>
  <c r="N314" i="11"/>
  <c r="M314" i="11"/>
  <c r="L314" i="11"/>
  <c r="K314" i="11"/>
  <c r="J314" i="11"/>
  <c r="I314" i="11"/>
  <c r="H314" i="11"/>
  <c r="G314" i="11"/>
  <c r="F314" i="11"/>
  <c r="E314" i="11"/>
  <c r="D314" i="11"/>
  <c r="C314" i="11"/>
  <c r="CG313" i="11"/>
  <c r="CF313" i="11"/>
  <c r="CE313" i="11"/>
  <c r="CD313" i="11"/>
  <c r="CC313" i="11"/>
  <c r="CB313" i="11"/>
  <c r="CA313" i="11"/>
  <c r="BZ313" i="11"/>
  <c r="BY313" i="11"/>
  <c r="BX313" i="11"/>
  <c r="BW313" i="11"/>
  <c r="BV313" i="11"/>
  <c r="BU313" i="11"/>
  <c r="BT313" i="11"/>
  <c r="BS313" i="11"/>
  <c r="BR313" i="11"/>
  <c r="BQ313" i="11"/>
  <c r="BP313" i="11"/>
  <c r="BO313" i="11"/>
  <c r="BN313" i="11"/>
  <c r="BM313" i="11"/>
  <c r="BL313" i="11"/>
  <c r="BK313" i="11"/>
  <c r="BJ313" i="11"/>
  <c r="BI313" i="11"/>
  <c r="BH313" i="11"/>
  <c r="BG313" i="11"/>
  <c r="BF313" i="11"/>
  <c r="BE313" i="11"/>
  <c r="BD313" i="11"/>
  <c r="BC313" i="11"/>
  <c r="BB313" i="11"/>
  <c r="BA313" i="11"/>
  <c r="AZ313" i="11"/>
  <c r="AY313" i="11"/>
  <c r="AX313" i="11"/>
  <c r="AW313" i="11"/>
  <c r="AV313" i="11"/>
  <c r="AU313" i="11"/>
  <c r="AT313" i="11"/>
  <c r="AS313" i="11"/>
  <c r="AR313" i="11"/>
  <c r="AQ313" i="11"/>
  <c r="AP313" i="11"/>
  <c r="AO313" i="11"/>
  <c r="AN313" i="11"/>
  <c r="AM313" i="11"/>
  <c r="AL313" i="11"/>
  <c r="AI313" i="11"/>
  <c r="AG313" i="11"/>
  <c r="AE313" i="11"/>
  <c r="AC313" i="11"/>
  <c r="AB313" i="11"/>
  <c r="AA313" i="11"/>
  <c r="Z313" i="11"/>
  <c r="Y313" i="11"/>
  <c r="A313" i="11"/>
  <c r="CG312" i="11"/>
  <c r="CF312" i="11"/>
  <c r="CE312" i="11"/>
  <c r="CD312" i="11"/>
  <c r="CC312" i="11"/>
  <c r="CB312" i="11"/>
  <c r="CA312" i="11"/>
  <c r="BZ312" i="11"/>
  <c r="BY312" i="11"/>
  <c r="BX312" i="11"/>
  <c r="BW312" i="11"/>
  <c r="BV312" i="11"/>
  <c r="BU312" i="11"/>
  <c r="BT312" i="11"/>
  <c r="BS312" i="11"/>
  <c r="BR312" i="11"/>
  <c r="BQ312" i="11"/>
  <c r="BP312" i="11"/>
  <c r="BO312" i="11"/>
  <c r="BN312" i="11"/>
  <c r="BM312" i="11"/>
  <c r="BL312" i="11"/>
  <c r="BK312" i="11"/>
  <c r="BJ312" i="11"/>
  <c r="BI312" i="11"/>
  <c r="BH312" i="11"/>
  <c r="BG312" i="11"/>
  <c r="BF312" i="11"/>
  <c r="BE312" i="11"/>
  <c r="BD312" i="11"/>
  <c r="BC312" i="11"/>
  <c r="BB312" i="11"/>
  <c r="BA312" i="11"/>
  <c r="AZ312" i="11"/>
  <c r="AY312" i="11"/>
  <c r="AX312" i="11"/>
  <c r="AW312" i="11"/>
  <c r="AV312" i="11"/>
  <c r="AU312" i="11"/>
  <c r="AT312" i="11"/>
  <c r="AS312" i="11"/>
  <c r="AR312" i="11"/>
  <c r="AQ312" i="11"/>
  <c r="AP312" i="11"/>
  <c r="AO312" i="11"/>
  <c r="AN312" i="11"/>
  <c r="AM312" i="11"/>
  <c r="AL312" i="11"/>
  <c r="AI312" i="11"/>
  <c r="AG312" i="11"/>
  <c r="AE312" i="11"/>
  <c r="AC312" i="11"/>
  <c r="AB312" i="11"/>
  <c r="AA312" i="11"/>
  <c r="Z312" i="11"/>
  <c r="Y312" i="11"/>
  <c r="A312" i="11"/>
  <c r="CG311" i="11"/>
  <c r="CF311" i="11"/>
  <c r="CE311" i="11"/>
  <c r="CD311" i="11"/>
  <c r="CC311" i="11"/>
  <c r="CB311" i="11"/>
  <c r="CA311" i="11"/>
  <c r="BZ311" i="11"/>
  <c r="BY311" i="11"/>
  <c r="BX311" i="11"/>
  <c r="BW311" i="11"/>
  <c r="BV311" i="11"/>
  <c r="BU311" i="11"/>
  <c r="BT311" i="11"/>
  <c r="BS311" i="11"/>
  <c r="BR311" i="11"/>
  <c r="BQ311" i="11"/>
  <c r="BP311" i="11"/>
  <c r="BO311" i="11"/>
  <c r="BN311" i="11"/>
  <c r="BM311" i="11"/>
  <c r="BL311" i="11"/>
  <c r="BK311" i="11"/>
  <c r="BJ311" i="11"/>
  <c r="BI311" i="11"/>
  <c r="BH311" i="11"/>
  <c r="BG311" i="11"/>
  <c r="BF311" i="11"/>
  <c r="BE311" i="11"/>
  <c r="BD311" i="11"/>
  <c r="BC311" i="11"/>
  <c r="BB311" i="11"/>
  <c r="BA311" i="11"/>
  <c r="AZ311" i="11"/>
  <c r="AY311" i="11"/>
  <c r="AX311" i="11"/>
  <c r="AW311" i="11"/>
  <c r="AV311" i="11"/>
  <c r="AU311" i="11"/>
  <c r="AT311" i="11"/>
  <c r="AS311" i="11"/>
  <c r="AR311" i="11"/>
  <c r="AQ311" i="11"/>
  <c r="AP311" i="11"/>
  <c r="AO311" i="11"/>
  <c r="AN311" i="11"/>
  <c r="AM311" i="11"/>
  <c r="AL311" i="11"/>
  <c r="AI311" i="11"/>
  <c r="AG311" i="11"/>
  <c r="AE311" i="11"/>
  <c r="AC311" i="11"/>
  <c r="AB311" i="11"/>
  <c r="AA311" i="11"/>
  <c r="Z311" i="11"/>
  <c r="Y311" i="11"/>
  <c r="A311" i="11"/>
  <c r="CG310" i="11"/>
  <c r="CF310" i="11"/>
  <c r="CE310" i="11"/>
  <c r="CD310" i="11"/>
  <c r="CC310" i="11"/>
  <c r="CB310" i="11"/>
  <c r="CA310" i="11"/>
  <c r="BZ310" i="11"/>
  <c r="BY310" i="11"/>
  <c r="BX310" i="11"/>
  <c r="BW310" i="11"/>
  <c r="BV310" i="11"/>
  <c r="BU310" i="11"/>
  <c r="BT310" i="11"/>
  <c r="BS310" i="11"/>
  <c r="BR310" i="11"/>
  <c r="BQ310" i="11"/>
  <c r="BP310" i="11"/>
  <c r="BO310" i="11"/>
  <c r="BN310" i="11"/>
  <c r="BM310" i="11"/>
  <c r="BL310" i="11"/>
  <c r="BK310" i="11"/>
  <c r="BJ310" i="11"/>
  <c r="BI310" i="11"/>
  <c r="BH310" i="11"/>
  <c r="BG310" i="11"/>
  <c r="BF310" i="11"/>
  <c r="BE310" i="11"/>
  <c r="BD310" i="11"/>
  <c r="BC310" i="11"/>
  <c r="BB310" i="11"/>
  <c r="BA310" i="11"/>
  <c r="AZ310" i="11"/>
  <c r="AY310" i="11"/>
  <c r="AX310" i="11"/>
  <c r="AW310" i="11"/>
  <c r="AV310" i="11"/>
  <c r="AU310" i="11"/>
  <c r="AT310" i="11"/>
  <c r="AS310" i="11"/>
  <c r="AR310" i="11"/>
  <c r="AQ310" i="11"/>
  <c r="AP310" i="11"/>
  <c r="AO310" i="11"/>
  <c r="AN310" i="11"/>
  <c r="AM310" i="11"/>
  <c r="AL310" i="11"/>
  <c r="AI310" i="11"/>
  <c r="AG310" i="11"/>
  <c r="AE310" i="11"/>
  <c r="AC310" i="11"/>
  <c r="AB310" i="11"/>
  <c r="AA310" i="11"/>
  <c r="Z310" i="11"/>
  <c r="Y310" i="11"/>
  <c r="A310" i="11"/>
  <c r="CG309" i="11"/>
  <c r="CF309" i="11"/>
  <c r="CE309" i="11"/>
  <c r="CD309" i="11"/>
  <c r="CC309" i="11"/>
  <c r="CB309" i="11"/>
  <c r="CA309" i="11"/>
  <c r="BZ309" i="11"/>
  <c r="BY309" i="11"/>
  <c r="BX309" i="11"/>
  <c r="BW309" i="11"/>
  <c r="BV309" i="11"/>
  <c r="BU309" i="11"/>
  <c r="BT309" i="11"/>
  <c r="BS309" i="11"/>
  <c r="BR309" i="11"/>
  <c r="BQ309" i="11"/>
  <c r="BP309" i="11"/>
  <c r="BO309" i="11"/>
  <c r="BN309" i="11"/>
  <c r="BM309" i="11"/>
  <c r="BL309" i="11"/>
  <c r="BK309" i="11"/>
  <c r="BJ309" i="11"/>
  <c r="BI309" i="11"/>
  <c r="BH309" i="11"/>
  <c r="BG309" i="11"/>
  <c r="BF309" i="11"/>
  <c r="BE309" i="11"/>
  <c r="BD309" i="11"/>
  <c r="BC309" i="11"/>
  <c r="BB309" i="11"/>
  <c r="BA309" i="11"/>
  <c r="AZ309" i="11"/>
  <c r="AY309" i="11"/>
  <c r="AX309" i="11"/>
  <c r="AW309" i="11"/>
  <c r="AV309" i="11"/>
  <c r="AU309" i="11"/>
  <c r="AT309" i="11"/>
  <c r="AS309" i="11"/>
  <c r="AR309" i="11"/>
  <c r="AQ309" i="11"/>
  <c r="AP309" i="11"/>
  <c r="AO309" i="11"/>
  <c r="AN309" i="11"/>
  <c r="AM309" i="11"/>
  <c r="AL309" i="11"/>
  <c r="AI309" i="11"/>
  <c r="AG309" i="11"/>
  <c r="AE309" i="11"/>
  <c r="AC309" i="11"/>
  <c r="AB309" i="11"/>
  <c r="AA309" i="11"/>
  <c r="Z309" i="11"/>
  <c r="Y309" i="11"/>
  <c r="A309" i="11"/>
  <c r="CG308" i="11"/>
  <c r="CF308" i="11"/>
  <c r="CE308" i="11"/>
  <c r="CD308" i="11"/>
  <c r="CC308" i="11"/>
  <c r="CB308" i="11"/>
  <c r="CA308" i="11"/>
  <c r="BZ308" i="11"/>
  <c r="BY308" i="11"/>
  <c r="BX308" i="11"/>
  <c r="BW308" i="11"/>
  <c r="BV308" i="11"/>
  <c r="BU308" i="11"/>
  <c r="BT308" i="11"/>
  <c r="BS308" i="11"/>
  <c r="BR308" i="11"/>
  <c r="BQ308" i="11"/>
  <c r="BP308" i="11"/>
  <c r="BO308" i="11"/>
  <c r="BN308" i="11"/>
  <c r="BM308" i="11"/>
  <c r="BL308" i="11"/>
  <c r="BK308" i="11"/>
  <c r="BJ308" i="11"/>
  <c r="BI308" i="11"/>
  <c r="BH308" i="11"/>
  <c r="BG308" i="11"/>
  <c r="BF308" i="11"/>
  <c r="BE308" i="11"/>
  <c r="BD308" i="11"/>
  <c r="BC308" i="11"/>
  <c r="BB308" i="11"/>
  <c r="BA308" i="11"/>
  <c r="AZ308" i="11"/>
  <c r="AY308" i="11"/>
  <c r="AX308" i="11"/>
  <c r="AW308" i="11"/>
  <c r="AV308" i="11"/>
  <c r="AU308" i="11"/>
  <c r="AT308" i="11"/>
  <c r="AS308" i="11"/>
  <c r="AR308" i="11"/>
  <c r="AQ308" i="11"/>
  <c r="AP308" i="11"/>
  <c r="AO308" i="11"/>
  <c r="AN308" i="11"/>
  <c r="AM308" i="11"/>
  <c r="AL308" i="11"/>
  <c r="AI308" i="11"/>
  <c r="AG308" i="11"/>
  <c r="AE308" i="11"/>
  <c r="AC308" i="11"/>
  <c r="AB308" i="11"/>
  <c r="AA308" i="11"/>
  <c r="Z308" i="11"/>
  <c r="Y308" i="11"/>
  <c r="A308" i="11"/>
  <c r="CG307" i="11"/>
  <c r="CF307" i="11"/>
  <c r="CE307" i="11"/>
  <c r="CD307" i="11"/>
  <c r="CC307" i="11"/>
  <c r="CB307" i="11"/>
  <c r="CA307" i="11"/>
  <c r="BZ307" i="11"/>
  <c r="BY307" i="11"/>
  <c r="BX307" i="11"/>
  <c r="BW307" i="11"/>
  <c r="BV307" i="11"/>
  <c r="BU307" i="11"/>
  <c r="BT307" i="11"/>
  <c r="BS307" i="11"/>
  <c r="BR307" i="11"/>
  <c r="BQ307" i="11"/>
  <c r="BP307" i="11"/>
  <c r="BO307" i="11"/>
  <c r="BN307" i="11"/>
  <c r="BM307" i="11"/>
  <c r="BL307" i="11"/>
  <c r="BK307" i="11"/>
  <c r="BJ307" i="11"/>
  <c r="BI307" i="11"/>
  <c r="BH307" i="11"/>
  <c r="BG307" i="11"/>
  <c r="BF307" i="11"/>
  <c r="BE307" i="11"/>
  <c r="BD307" i="11"/>
  <c r="BC307" i="11"/>
  <c r="BB307" i="11"/>
  <c r="BA307" i="11"/>
  <c r="AZ307" i="11"/>
  <c r="AY307" i="11"/>
  <c r="AX307" i="11"/>
  <c r="AW307" i="11"/>
  <c r="AV307" i="11"/>
  <c r="AU307" i="11"/>
  <c r="AT307" i="11"/>
  <c r="AS307" i="11"/>
  <c r="AR307" i="11"/>
  <c r="AQ307" i="11"/>
  <c r="AP307" i="11"/>
  <c r="AO307" i="11"/>
  <c r="AN307" i="11"/>
  <c r="AM307" i="11"/>
  <c r="AL307" i="11"/>
  <c r="AI307" i="11"/>
  <c r="AG307" i="11"/>
  <c r="AE307" i="11"/>
  <c r="AC307" i="11"/>
  <c r="AB307" i="11"/>
  <c r="AA307" i="11"/>
  <c r="Z307" i="11"/>
  <c r="Y307" i="11"/>
  <c r="A307" i="11"/>
  <c r="CG306" i="11"/>
  <c r="CF306" i="11"/>
  <c r="CE306" i="11"/>
  <c r="CD306" i="11"/>
  <c r="CC306" i="11"/>
  <c r="CB306" i="11"/>
  <c r="CA306" i="11"/>
  <c r="BZ306" i="11"/>
  <c r="BY306" i="11"/>
  <c r="BX306" i="11"/>
  <c r="BW306" i="11"/>
  <c r="BV306" i="11"/>
  <c r="BU306" i="11"/>
  <c r="BT306" i="11"/>
  <c r="BS306" i="11"/>
  <c r="BR306" i="11"/>
  <c r="BQ306" i="11"/>
  <c r="BP306" i="11"/>
  <c r="BO306" i="11"/>
  <c r="BN306" i="11"/>
  <c r="BM306" i="11"/>
  <c r="BL306" i="11"/>
  <c r="BK306" i="11"/>
  <c r="BJ306" i="11"/>
  <c r="BI306" i="11"/>
  <c r="BH306" i="11"/>
  <c r="BG306" i="11"/>
  <c r="BF306" i="11"/>
  <c r="BE306" i="11"/>
  <c r="BD306" i="11"/>
  <c r="BC306" i="11"/>
  <c r="BB306" i="11"/>
  <c r="BA306" i="11"/>
  <c r="AZ306" i="11"/>
  <c r="AY306" i="11"/>
  <c r="AX306" i="11"/>
  <c r="AW306" i="11"/>
  <c r="AV306" i="11"/>
  <c r="AU306" i="11"/>
  <c r="AT306" i="11"/>
  <c r="AS306" i="11"/>
  <c r="AR306" i="11"/>
  <c r="AQ306" i="11"/>
  <c r="AP306" i="11"/>
  <c r="AO306" i="11"/>
  <c r="AN306" i="11"/>
  <c r="AM306" i="11"/>
  <c r="AL306" i="11"/>
  <c r="AI306" i="11"/>
  <c r="AG306" i="11"/>
  <c r="AE306" i="11"/>
  <c r="AC306" i="11"/>
  <c r="AB306" i="11"/>
  <c r="AA306" i="11"/>
  <c r="Z306" i="11"/>
  <c r="Y306" i="11"/>
  <c r="A306" i="11"/>
  <c r="CG305" i="11"/>
  <c r="CF305" i="11"/>
  <c r="CE305" i="11"/>
  <c r="CD305" i="11"/>
  <c r="CC305" i="11"/>
  <c r="CB305" i="11"/>
  <c r="CA305" i="11"/>
  <c r="BZ305" i="11"/>
  <c r="BY305" i="11"/>
  <c r="BX305" i="11"/>
  <c r="BW305" i="11"/>
  <c r="BV305" i="11"/>
  <c r="BU305" i="11"/>
  <c r="BT305" i="11"/>
  <c r="BS305" i="11"/>
  <c r="BR305" i="11"/>
  <c r="BQ305" i="11"/>
  <c r="BP305" i="11"/>
  <c r="BO305" i="11"/>
  <c r="BN305" i="11"/>
  <c r="BM305" i="11"/>
  <c r="BL305" i="11"/>
  <c r="BK305" i="11"/>
  <c r="BJ305" i="11"/>
  <c r="BI305" i="11"/>
  <c r="BH305" i="11"/>
  <c r="BG305" i="11"/>
  <c r="BF305" i="11"/>
  <c r="BE305" i="11"/>
  <c r="BD305" i="11"/>
  <c r="BC305" i="11"/>
  <c r="BB305" i="11"/>
  <c r="BA305" i="11"/>
  <c r="AZ305" i="11"/>
  <c r="AY305" i="11"/>
  <c r="AX305" i="11"/>
  <c r="AW305" i="11"/>
  <c r="AV305" i="11"/>
  <c r="AU305" i="11"/>
  <c r="AT305" i="11"/>
  <c r="AS305" i="11"/>
  <c r="AR305" i="11"/>
  <c r="AQ305" i="11"/>
  <c r="AP305" i="11"/>
  <c r="AO305" i="11"/>
  <c r="AN305" i="11"/>
  <c r="AM305" i="11"/>
  <c r="AL305" i="11"/>
  <c r="AI305" i="11"/>
  <c r="AG305" i="11"/>
  <c r="AE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F305" i="11"/>
  <c r="E305" i="11"/>
  <c r="D305" i="11"/>
  <c r="C305" i="11"/>
  <c r="CG304" i="11"/>
  <c r="CF304" i="11"/>
  <c r="CE304" i="11"/>
  <c r="CD304" i="11"/>
  <c r="CC304" i="11"/>
  <c r="CB304" i="11"/>
  <c r="CA304" i="11"/>
  <c r="BZ304" i="11"/>
  <c r="BY304" i="11"/>
  <c r="BX304" i="11"/>
  <c r="BW304" i="11"/>
  <c r="BV304" i="11"/>
  <c r="BU304" i="11"/>
  <c r="BT304" i="11"/>
  <c r="BS304" i="11"/>
  <c r="BR304" i="11"/>
  <c r="BQ304" i="11"/>
  <c r="BP304" i="11"/>
  <c r="BO304" i="11"/>
  <c r="BN304" i="11"/>
  <c r="BM304" i="11"/>
  <c r="BL304" i="11"/>
  <c r="BK304" i="11"/>
  <c r="BJ304" i="11"/>
  <c r="BI304" i="11"/>
  <c r="BH304" i="11"/>
  <c r="BG304"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I304" i="11"/>
  <c r="AG304" i="11"/>
  <c r="AE304" i="11"/>
  <c r="AC304" i="11"/>
  <c r="AB304" i="11"/>
  <c r="AA304" i="11"/>
  <c r="Z304" i="11"/>
  <c r="Y304" i="11"/>
  <c r="A304" i="11"/>
  <c r="CG303" i="11"/>
  <c r="CF303" i="11"/>
  <c r="CE303" i="11"/>
  <c r="CD303" i="11"/>
  <c r="CC303" i="11"/>
  <c r="CB303" i="11"/>
  <c r="CA303" i="11"/>
  <c r="BZ303" i="11"/>
  <c r="BY303" i="11"/>
  <c r="BX303" i="11"/>
  <c r="BW303" i="11"/>
  <c r="BV303" i="11"/>
  <c r="BU303" i="11"/>
  <c r="BT303" i="11"/>
  <c r="BS303" i="11"/>
  <c r="BR303" i="11"/>
  <c r="BQ303" i="11"/>
  <c r="BP303" i="11"/>
  <c r="BO303" i="11"/>
  <c r="BN303" i="11"/>
  <c r="BM303" i="11"/>
  <c r="BL303" i="11"/>
  <c r="BK303" i="11"/>
  <c r="BJ303" i="11"/>
  <c r="BI303" i="11"/>
  <c r="BH303" i="11"/>
  <c r="BG303"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I303" i="11"/>
  <c r="AG303" i="11"/>
  <c r="AE303" i="11"/>
  <c r="AC303" i="11"/>
  <c r="AB303" i="11"/>
  <c r="AA303" i="11"/>
  <c r="Z303" i="11"/>
  <c r="Y303" i="11"/>
  <c r="A303" i="11"/>
  <c r="CG302" i="11"/>
  <c r="CF302" i="11"/>
  <c r="CE302" i="11"/>
  <c r="CD302" i="11"/>
  <c r="CC302" i="11"/>
  <c r="CB302" i="11"/>
  <c r="CA302" i="11"/>
  <c r="BZ302" i="11"/>
  <c r="BY302" i="11"/>
  <c r="BX302" i="11"/>
  <c r="BW302" i="11"/>
  <c r="BV302" i="11"/>
  <c r="BU302" i="11"/>
  <c r="BT302" i="11"/>
  <c r="BS302" i="11"/>
  <c r="BR302" i="11"/>
  <c r="BQ302" i="11"/>
  <c r="BP302" i="11"/>
  <c r="BO302" i="11"/>
  <c r="BN302" i="11"/>
  <c r="BM302" i="11"/>
  <c r="BL302" i="11"/>
  <c r="BK302" i="11"/>
  <c r="BJ302" i="11"/>
  <c r="BI302" i="11"/>
  <c r="BH302" i="11"/>
  <c r="BG302"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I302" i="11"/>
  <c r="AG302" i="11"/>
  <c r="AE302" i="11"/>
  <c r="AC302" i="11"/>
  <c r="AB302" i="11"/>
  <c r="AA302" i="11"/>
  <c r="Z302" i="11"/>
  <c r="Y302" i="11"/>
  <c r="A302" i="11"/>
  <c r="CG301" i="11"/>
  <c r="CF301" i="11"/>
  <c r="CE301" i="11"/>
  <c r="CD301" i="11"/>
  <c r="CC301" i="11"/>
  <c r="CB301" i="11"/>
  <c r="CA301" i="11"/>
  <c r="BZ301" i="11"/>
  <c r="BY301" i="11"/>
  <c r="BX301" i="11"/>
  <c r="BW301" i="11"/>
  <c r="BV301" i="11"/>
  <c r="BU301" i="11"/>
  <c r="BT301" i="11"/>
  <c r="BS301" i="11"/>
  <c r="BR301" i="11"/>
  <c r="BQ301" i="11"/>
  <c r="BP301" i="11"/>
  <c r="BO301" i="11"/>
  <c r="BN301" i="11"/>
  <c r="BM301" i="11"/>
  <c r="BL301" i="11"/>
  <c r="BK301" i="11"/>
  <c r="BJ301" i="11"/>
  <c r="BI301" i="11"/>
  <c r="BH301" i="11"/>
  <c r="BG301"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I301" i="11"/>
  <c r="AG301" i="11"/>
  <c r="AE301" i="11"/>
  <c r="AC301" i="11"/>
  <c r="AB301" i="11"/>
  <c r="AA301" i="11"/>
  <c r="Z301" i="11"/>
  <c r="Y301" i="11"/>
  <c r="A301" i="11"/>
  <c r="CG300" i="11"/>
  <c r="CF300" i="11"/>
  <c r="CE300" i="11"/>
  <c r="CD300" i="11"/>
  <c r="CC300" i="11"/>
  <c r="CB300" i="11"/>
  <c r="CA300" i="11"/>
  <c r="BZ300" i="11"/>
  <c r="BY300" i="11"/>
  <c r="BX300" i="11"/>
  <c r="BW300" i="11"/>
  <c r="BV300" i="11"/>
  <c r="BU300" i="11"/>
  <c r="BT300" i="11"/>
  <c r="BS300" i="11"/>
  <c r="BR300" i="11"/>
  <c r="BQ300" i="11"/>
  <c r="BP300" i="11"/>
  <c r="BO300" i="11"/>
  <c r="BN300" i="11"/>
  <c r="BM300" i="11"/>
  <c r="BL300" i="11"/>
  <c r="BK300" i="11"/>
  <c r="BJ300" i="11"/>
  <c r="BI300" i="11"/>
  <c r="BH300" i="11"/>
  <c r="BG300"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I300" i="11"/>
  <c r="AG300" i="11"/>
  <c r="AE300" i="11"/>
  <c r="AC300" i="11"/>
  <c r="AB300" i="11"/>
  <c r="AA300" i="11"/>
  <c r="Z300" i="11"/>
  <c r="Y300" i="11"/>
  <c r="A300" i="11"/>
  <c r="CG299" i="11"/>
  <c r="CF299" i="11"/>
  <c r="CE299" i="11"/>
  <c r="CD299" i="11"/>
  <c r="CC299" i="11"/>
  <c r="CB299" i="11"/>
  <c r="CA299" i="11"/>
  <c r="BZ299" i="11"/>
  <c r="BY299" i="11"/>
  <c r="BX299" i="11"/>
  <c r="BW299" i="11"/>
  <c r="BV299" i="11"/>
  <c r="BU299" i="11"/>
  <c r="BT299" i="11"/>
  <c r="BS299" i="11"/>
  <c r="BR299" i="11"/>
  <c r="BQ299" i="11"/>
  <c r="BP299" i="11"/>
  <c r="BO299" i="11"/>
  <c r="BN299" i="11"/>
  <c r="BM299" i="11"/>
  <c r="BL299" i="11"/>
  <c r="BK299" i="11"/>
  <c r="BJ299" i="11"/>
  <c r="BI299" i="11"/>
  <c r="BH299" i="11"/>
  <c r="BG299"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I299" i="11"/>
  <c r="AG299" i="11"/>
  <c r="AE299" i="11"/>
  <c r="AC299" i="11"/>
  <c r="AB299" i="11"/>
  <c r="AA299" i="11"/>
  <c r="Z299" i="11"/>
  <c r="Y299" i="11"/>
  <c r="A299" i="11"/>
  <c r="CG298" i="11"/>
  <c r="CF298" i="11"/>
  <c r="CE298" i="11"/>
  <c r="CD298" i="11"/>
  <c r="CC298" i="11"/>
  <c r="CB298" i="11"/>
  <c r="CA298" i="11"/>
  <c r="BZ298" i="11"/>
  <c r="BY298" i="11"/>
  <c r="BX298" i="11"/>
  <c r="BW298" i="11"/>
  <c r="BV298" i="11"/>
  <c r="BU298" i="11"/>
  <c r="BT298" i="11"/>
  <c r="BS298" i="11"/>
  <c r="BR298" i="11"/>
  <c r="BQ298" i="11"/>
  <c r="BP298" i="11"/>
  <c r="BO298" i="11"/>
  <c r="BN298" i="11"/>
  <c r="BM298" i="11"/>
  <c r="BL298" i="11"/>
  <c r="BK298" i="11"/>
  <c r="BJ298" i="11"/>
  <c r="BI298" i="11"/>
  <c r="BH298" i="11"/>
  <c r="BG298"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I298" i="11"/>
  <c r="AG298" i="11"/>
  <c r="AE298" i="11"/>
  <c r="AC298" i="11"/>
  <c r="AB298" i="11"/>
  <c r="AA298" i="11"/>
  <c r="Z298" i="11"/>
  <c r="Y298" i="11"/>
  <c r="A298" i="11"/>
  <c r="CG297" i="11"/>
  <c r="CF297" i="11"/>
  <c r="CE297" i="11"/>
  <c r="CD297" i="11"/>
  <c r="CC297" i="11"/>
  <c r="CB297" i="11"/>
  <c r="CA297" i="11"/>
  <c r="BZ297" i="11"/>
  <c r="BY297" i="11"/>
  <c r="BX297" i="11"/>
  <c r="BW297" i="11"/>
  <c r="BV297" i="11"/>
  <c r="BU297" i="11"/>
  <c r="BT297" i="11"/>
  <c r="BS297" i="11"/>
  <c r="BR297" i="11"/>
  <c r="BQ297" i="11"/>
  <c r="BP297" i="11"/>
  <c r="BO297" i="11"/>
  <c r="BN297" i="11"/>
  <c r="BM297" i="11"/>
  <c r="BL297" i="11"/>
  <c r="BK297" i="11"/>
  <c r="BJ297" i="11"/>
  <c r="BI297" i="11"/>
  <c r="BH297" i="11"/>
  <c r="BG297"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I297" i="11"/>
  <c r="AG297" i="11"/>
  <c r="AE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F297" i="11"/>
  <c r="E297" i="11"/>
  <c r="D297" i="11"/>
  <c r="C297" i="11"/>
  <c r="CG296" i="11"/>
  <c r="CF296" i="11"/>
  <c r="CE296" i="11"/>
  <c r="CD296" i="11"/>
  <c r="CC296" i="11"/>
  <c r="CB296" i="11"/>
  <c r="CA296" i="11"/>
  <c r="BZ296" i="11"/>
  <c r="BY296" i="11"/>
  <c r="BX296" i="11"/>
  <c r="BW296" i="11"/>
  <c r="BV296" i="11"/>
  <c r="BU296" i="11"/>
  <c r="BT296" i="11"/>
  <c r="BS296" i="11"/>
  <c r="BR296" i="11"/>
  <c r="BQ296" i="11"/>
  <c r="BP296" i="11"/>
  <c r="BO296" i="11"/>
  <c r="BN296" i="11"/>
  <c r="BM296" i="11"/>
  <c r="BL296" i="11"/>
  <c r="BK296" i="11"/>
  <c r="BJ296" i="11"/>
  <c r="BI296" i="11"/>
  <c r="BH296" i="11"/>
  <c r="BG296"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I296" i="11"/>
  <c r="AG296" i="11"/>
  <c r="AE296" i="11"/>
  <c r="AC296" i="11"/>
  <c r="AB296" i="11"/>
  <c r="AA296" i="11"/>
  <c r="Z296" i="11"/>
  <c r="Y296" i="11"/>
  <c r="A296" i="11"/>
  <c r="CG295" i="11"/>
  <c r="CF295" i="11"/>
  <c r="CE295" i="11"/>
  <c r="CD295" i="11"/>
  <c r="CC295" i="11"/>
  <c r="CB295" i="11"/>
  <c r="CA295" i="11"/>
  <c r="BZ295" i="11"/>
  <c r="BY295" i="11"/>
  <c r="BX295" i="11"/>
  <c r="BW295" i="11"/>
  <c r="BV295" i="11"/>
  <c r="BU295" i="11"/>
  <c r="BT295" i="11"/>
  <c r="BS295" i="11"/>
  <c r="BR295" i="11"/>
  <c r="BQ295" i="11"/>
  <c r="BP295" i="11"/>
  <c r="BO295" i="11"/>
  <c r="BN295" i="11"/>
  <c r="BM295" i="11"/>
  <c r="BL295" i="11"/>
  <c r="BK295" i="11"/>
  <c r="BJ295" i="11"/>
  <c r="BI295" i="11"/>
  <c r="BH295" i="11"/>
  <c r="BG295"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I295" i="11"/>
  <c r="AG295" i="11"/>
  <c r="AE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F295" i="11"/>
  <c r="E295" i="11"/>
  <c r="D295" i="11"/>
  <c r="C295" i="11"/>
  <c r="CG294" i="11"/>
  <c r="CF294" i="11"/>
  <c r="CE294" i="11"/>
  <c r="CD294" i="11"/>
  <c r="CC294" i="11"/>
  <c r="CB294" i="11"/>
  <c r="CA294" i="11"/>
  <c r="BZ294" i="11"/>
  <c r="BY294" i="11"/>
  <c r="BX294" i="11"/>
  <c r="BW294" i="11"/>
  <c r="BV294" i="11"/>
  <c r="BU294" i="11"/>
  <c r="BT294" i="11"/>
  <c r="BS294" i="11"/>
  <c r="BR294" i="11"/>
  <c r="BQ294" i="11"/>
  <c r="BP294" i="11"/>
  <c r="BO294" i="11"/>
  <c r="BN294" i="11"/>
  <c r="BM294" i="11"/>
  <c r="BL294" i="11"/>
  <c r="BK294" i="11"/>
  <c r="BJ294" i="11"/>
  <c r="BI294" i="11"/>
  <c r="BH294" i="11"/>
  <c r="BG294"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I294" i="11"/>
  <c r="AG294" i="11"/>
  <c r="AE294" i="11"/>
  <c r="AC294" i="11"/>
  <c r="AB294" i="11"/>
  <c r="AA294" i="11"/>
  <c r="Z294" i="11"/>
  <c r="Y294" i="11"/>
  <c r="A294" i="11"/>
  <c r="CG293" i="11"/>
  <c r="CF293" i="11"/>
  <c r="CE293" i="11"/>
  <c r="CD293" i="11"/>
  <c r="CC293" i="11"/>
  <c r="CB293" i="11"/>
  <c r="CA293" i="11"/>
  <c r="BZ293" i="11"/>
  <c r="BY293" i="11"/>
  <c r="BX293" i="11"/>
  <c r="BW293" i="11"/>
  <c r="BV293" i="11"/>
  <c r="BU293" i="11"/>
  <c r="BT293" i="11"/>
  <c r="BS293" i="11"/>
  <c r="BR293" i="11"/>
  <c r="BQ293" i="11"/>
  <c r="BP293" i="11"/>
  <c r="BO293" i="11"/>
  <c r="BN293" i="11"/>
  <c r="BM293" i="11"/>
  <c r="BL293" i="11"/>
  <c r="BK293" i="11"/>
  <c r="BJ293" i="11"/>
  <c r="BI293" i="11"/>
  <c r="BH293" i="11"/>
  <c r="BG293"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I293" i="11"/>
  <c r="AG293" i="11"/>
  <c r="AE293" i="11"/>
  <c r="AC293" i="11"/>
  <c r="AB293" i="11"/>
  <c r="AA293" i="11"/>
  <c r="Z293" i="11"/>
  <c r="Y293" i="11"/>
  <c r="A293" i="11"/>
  <c r="CG292" i="11"/>
  <c r="CF292" i="11"/>
  <c r="CE292" i="11"/>
  <c r="CD292" i="11"/>
  <c r="CC292" i="11"/>
  <c r="CB292" i="11"/>
  <c r="CA292" i="11"/>
  <c r="BZ292" i="11"/>
  <c r="BY292" i="11"/>
  <c r="BX292" i="11"/>
  <c r="BW292" i="11"/>
  <c r="BV292" i="11"/>
  <c r="BU292" i="11"/>
  <c r="BT292" i="11"/>
  <c r="BS292" i="11"/>
  <c r="BR292" i="11"/>
  <c r="BQ292" i="11"/>
  <c r="BP292" i="11"/>
  <c r="BO292" i="11"/>
  <c r="BN292" i="11"/>
  <c r="BM292" i="11"/>
  <c r="BL292" i="11"/>
  <c r="BK292" i="11"/>
  <c r="BJ292" i="11"/>
  <c r="BI292" i="11"/>
  <c r="BH292" i="11"/>
  <c r="BG292"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I292" i="11"/>
  <c r="AG292" i="11"/>
  <c r="AE292" i="11"/>
  <c r="AC292" i="11"/>
  <c r="AB292" i="11"/>
  <c r="AA292" i="11"/>
  <c r="Z292" i="11"/>
  <c r="Y292" i="11"/>
  <c r="A292" i="11"/>
  <c r="CG291" i="11"/>
  <c r="CF291" i="11"/>
  <c r="CE291" i="11"/>
  <c r="CD291" i="11"/>
  <c r="CC291" i="11"/>
  <c r="CB291" i="11"/>
  <c r="CA291" i="11"/>
  <c r="BZ291" i="11"/>
  <c r="BY291" i="11"/>
  <c r="BX291" i="11"/>
  <c r="BW291" i="11"/>
  <c r="BV291" i="11"/>
  <c r="BU291" i="11"/>
  <c r="BT291" i="11"/>
  <c r="BS291" i="11"/>
  <c r="BR291" i="11"/>
  <c r="BQ291" i="11"/>
  <c r="BP291" i="11"/>
  <c r="BO291" i="11"/>
  <c r="BN291" i="11"/>
  <c r="BM291" i="11"/>
  <c r="BL291" i="11"/>
  <c r="BK291" i="11"/>
  <c r="BJ291" i="11"/>
  <c r="BI291" i="11"/>
  <c r="BH291" i="11"/>
  <c r="BG291" i="11"/>
  <c r="BF291" i="11"/>
  <c r="BE291" i="11"/>
  <c r="BD291" i="11"/>
  <c r="BC291" i="11"/>
  <c r="BB291" i="11"/>
  <c r="BA291" i="11"/>
  <c r="AZ291" i="11"/>
  <c r="AY291" i="11"/>
  <c r="AX291" i="11"/>
  <c r="AW291" i="11"/>
  <c r="AV291" i="11"/>
  <c r="AU291" i="11"/>
  <c r="AT291" i="11"/>
  <c r="AS291" i="11"/>
  <c r="AR291" i="11"/>
  <c r="AQ291" i="11"/>
  <c r="AP291" i="11"/>
  <c r="AO291" i="11"/>
  <c r="AN291" i="11"/>
  <c r="AM291" i="11"/>
  <c r="AL291" i="11"/>
  <c r="AI291" i="11"/>
  <c r="AG291" i="11"/>
  <c r="AE291" i="11"/>
  <c r="AC291" i="11"/>
  <c r="AB291" i="11"/>
  <c r="AA291" i="11"/>
  <c r="Z291" i="11"/>
  <c r="Y291" i="11"/>
  <c r="X291" i="11"/>
  <c r="W291" i="11"/>
  <c r="V291" i="11"/>
  <c r="U291" i="11"/>
  <c r="T291" i="11"/>
  <c r="S291" i="11"/>
  <c r="R291" i="11"/>
  <c r="Q291" i="11"/>
  <c r="P291" i="11"/>
  <c r="O291" i="11"/>
  <c r="N291" i="11"/>
  <c r="M291" i="11"/>
  <c r="L291" i="11"/>
  <c r="K291" i="11"/>
  <c r="J291" i="11"/>
  <c r="I291" i="11"/>
  <c r="H291" i="11"/>
  <c r="G291" i="11"/>
  <c r="F291" i="11"/>
  <c r="E291" i="11"/>
  <c r="D291" i="11"/>
  <c r="C291" i="11"/>
  <c r="CG290" i="11"/>
  <c r="CF290" i="11"/>
  <c r="CE290" i="11"/>
  <c r="CD290" i="11"/>
  <c r="CC290" i="11"/>
  <c r="CB290" i="11"/>
  <c r="CA290" i="11"/>
  <c r="BZ290" i="11"/>
  <c r="BY290" i="11"/>
  <c r="BX290" i="11"/>
  <c r="BW290" i="11"/>
  <c r="BV290" i="11"/>
  <c r="BU290" i="11"/>
  <c r="BT290" i="11"/>
  <c r="BS290" i="11"/>
  <c r="BR290" i="11"/>
  <c r="BQ290" i="11"/>
  <c r="BP290" i="11"/>
  <c r="BO290" i="11"/>
  <c r="BN290" i="11"/>
  <c r="BM290" i="11"/>
  <c r="BL290" i="11"/>
  <c r="BK290" i="11"/>
  <c r="BJ290" i="11"/>
  <c r="BI290" i="11"/>
  <c r="BH290" i="11"/>
  <c r="BG290"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I290" i="11"/>
  <c r="AG290" i="11"/>
  <c r="AE290" i="11"/>
  <c r="AC290" i="11"/>
  <c r="AB290" i="11"/>
  <c r="AA290" i="11"/>
  <c r="Z290" i="11"/>
  <c r="Y290" i="11"/>
  <c r="A290" i="11"/>
  <c r="CG289" i="11"/>
  <c r="CF289" i="11"/>
  <c r="CE289" i="11"/>
  <c r="CD289" i="11"/>
  <c r="CC289" i="11"/>
  <c r="CB289" i="11"/>
  <c r="CA289" i="11"/>
  <c r="BZ289" i="11"/>
  <c r="BY289" i="11"/>
  <c r="BX289" i="11"/>
  <c r="BW289" i="11"/>
  <c r="BV289" i="11"/>
  <c r="BU289" i="11"/>
  <c r="BT289" i="11"/>
  <c r="BS289" i="11"/>
  <c r="BR289" i="11"/>
  <c r="BQ289" i="11"/>
  <c r="BP289" i="11"/>
  <c r="BO289" i="11"/>
  <c r="BN289" i="11"/>
  <c r="BM289" i="11"/>
  <c r="BL289" i="11"/>
  <c r="BK289" i="11"/>
  <c r="BJ289" i="11"/>
  <c r="BI289" i="11"/>
  <c r="BH289" i="11"/>
  <c r="BG289"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I289" i="11"/>
  <c r="AG289" i="11"/>
  <c r="AE289" i="11"/>
  <c r="AC289" i="11"/>
  <c r="AB289" i="11"/>
  <c r="AA289" i="11"/>
  <c r="Z289" i="11"/>
  <c r="Y289" i="11"/>
  <c r="A289" i="11"/>
  <c r="CG288" i="11"/>
  <c r="CF288" i="11"/>
  <c r="CE288" i="11"/>
  <c r="CD288" i="11"/>
  <c r="CC288" i="11"/>
  <c r="CB288" i="11"/>
  <c r="CA288" i="11"/>
  <c r="BZ288" i="11"/>
  <c r="BY288" i="11"/>
  <c r="BX288" i="11"/>
  <c r="BW288" i="11"/>
  <c r="BV288" i="11"/>
  <c r="BU288" i="11"/>
  <c r="BT288" i="11"/>
  <c r="BS288" i="11"/>
  <c r="BR288" i="11"/>
  <c r="BQ288" i="11"/>
  <c r="BP288" i="11"/>
  <c r="BO288" i="11"/>
  <c r="BN288" i="11"/>
  <c r="BM288" i="11"/>
  <c r="BL288" i="11"/>
  <c r="BK288" i="11"/>
  <c r="BJ288" i="11"/>
  <c r="BI288" i="11"/>
  <c r="BH288" i="11"/>
  <c r="BG288"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I288" i="11"/>
  <c r="AG288" i="11"/>
  <c r="AE288" i="11"/>
  <c r="AC288" i="11"/>
  <c r="AB288" i="11"/>
  <c r="AA288" i="11"/>
  <c r="Z288" i="11"/>
  <c r="Y288" i="11"/>
  <c r="A288" i="11"/>
  <c r="CG287" i="11"/>
  <c r="CF287" i="11"/>
  <c r="CE287" i="11"/>
  <c r="CD287" i="11"/>
  <c r="CC287" i="11"/>
  <c r="CB287" i="11"/>
  <c r="CA287" i="11"/>
  <c r="BZ287" i="11"/>
  <c r="BY287" i="11"/>
  <c r="BX287" i="11"/>
  <c r="BW287" i="11"/>
  <c r="BV287" i="11"/>
  <c r="BU287" i="11"/>
  <c r="BT287" i="11"/>
  <c r="BS287" i="11"/>
  <c r="BR287" i="11"/>
  <c r="BQ287" i="11"/>
  <c r="BP287" i="11"/>
  <c r="BO287" i="11"/>
  <c r="BN287" i="11"/>
  <c r="BM287" i="11"/>
  <c r="BL287" i="11"/>
  <c r="BK287" i="11"/>
  <c r="BJ287" i="11"/>
  <c r="BI287" i="11"/>
  <c r="BH287" i="11"/>
  <c r="BG287"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I287" i="11"/>
  <c r="AG287" i="11"/>
  <c r="AE287" i="11"/>
  <c r="AC287" i="11"/>
  <c r="AB287" i="11"/>
  <c r="AA287" i="11"/>
  <c r="Z287" i="11"/>
  <c r="Y287" i="11"/>
  <c r="A287" i="11"/>
  <c r="CG286" i="11"/>
  <c r="CF286" i="11"/>
  <c r="CE286" i="11"/>
  <c r="CD286" i="11"/>
  <c r="CC286" i="11"/>
  <c r="CB286" i="11"/>
  <c r="CA286" i="11"/>
  <c r="BZ286" i="11"/>
  <c r="BY286" i="11"/>
  <c r="BX286" i="11"/>
  <c r="BW286" i="11"/>
  <c r="BV286" i="11"/>
  <c r="BU286" i="11"/>
  <c r="BT286" i="11"/>
  <c r="BS286" i="11"/>
  <c r="BR286" i="11"/>
  <c r="BQ286" i="11"/>
  <c r="BP286" i="11"/>
  <c r="BO286" i="11"/>
  <c r="BN286" i="11"/>
  <c r="BM286" i="11"/>
  <c r="BL286" i="11"/>
  <c r="BK286" i="11"/>
  <c r="BJ286" i="11"/>
  <c r="BI286" i="11"/>
  <c r="BH286" i="11"/>
  <c r="BG286" i="11"/>
  <c r="BF286" i="11"/>
  <c r="BE286" i="11"/>
  <c r="BD286" i="11"/>
  <c r="BC286" i="11"/>
  <c r="BB286" i="11"/>
  <c r="BA286" i="11"/>
  <c r="AZ286" i="11"/>
  <c r="AY286" i="11"/>
  <c r="AX286" i="11"/>
  <c r="AW286" i="11"/>
  <c r="AV286" i="11"/>
  <c r="AU286" i="11"/>
  <c r="AT286" i="11"/>
  <c r="AS286" i="11"/>
  <c r="AR286" i="11"/>
  <c r="AQ286" i="11"/>
  <c r="AP286" i="11"/>
  <c r="AO286" i="11"/>
  <c r="AN286" i="11"/>
  <c r="AM286" i="11"/>
  <c r="AL286" i="11"/>
  <c r="AI286" i="11"/>
  <c r="AG286" i="11"/>
  <c r="AE286" i="11"/>
  <c r="AC286" i="11"/>
  <c r="AB286" i="11"/>
  <c r="AA286" i="11"/>
  <c r="Z286" i="11"/>
  <c r="Y286" i="11"/>
  <c r="A286" i="11"/>
  <c r="CG285" i="11"/>
  <c r="CF285" i="11"/>
  <c r="CE285" i="11"/>
  <c r="CD285" i="11"/>
  <c r="CC285" i="11"/>
  <c r="CB285" i="11"/>
  <c r="CA285" i="11"/>
  <c r="BZ285" i="11"/>
  <c r="BY285" i="11"/>
  <c r="BX285" i="11"/>
  <c r="BW285" i="11"/>
  <c r="BV285" i="11"/>
  <c r="BU285" i="11"/>
  <c r="BT285" i="11"/>
  <c r="BS285" i="11"/>
  <c r="BR285" i="11"/>
  <c r="BQ285" i="11"/>
  <c r="BP285" i="11"/>
  <c r="BO285" i="11"/>
  <c r="BN285" i="11"/>
  <c r="BM285" i="11"/>
  <c r="BL285" i="11"/>
  <c r="BK285" i="11"/>
  <c r="BJ285" i="11"/>
  <c r="BI285" i="11"/>
  <c r="BH285" i="11"/>
  <c r="BG285"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I285" i="11"/>
  <c r="AG285" i="11"/>
  <c r="AE285" i="11"/>
  <c r="AC285" i="11"/>
  <c r="AB285" i="11"/>
  <c r="AA285" i="11"/>
  <c r="Z285" i="11"/>
  <c r="Y285" i="11"/>
  <c r="A285" i="11"/>
  <c r="CG284" i="11"/>
  <c r="CF284" i="11"/>
  <c r="CE284" i="11"/>
  <c r="CD284" i="11"/>
  <c r="CC284" i="11"/>
  <c r="CB284" i="11"/>
  <c r="CA284" i="11"/>
  <c r="BZ284" i="11"/>
  <c r="BY284" i="11"/>
  <c r="BX284" i="11"/>
  <c r="BW284" i="11"/>
  <c r="BV284" i="11"/>
  <c r="BU284" i="11"/>
  <c r="BT284" i="11"/>
  <c r="BS284" i="11"/>
  <c r="BR284" i="11"/>
  <c r="BQ284" i="11"/>
  <c r="BP284" i="11"/>
  <c r="BO284" i="11"/>
  <c r="BN284" i="11"/>
  <c r="BM284" i="11"/>
  <c r="BL284" i="11"/>
  <c r="BK284" i="11"/>
  <c r="BJ284" i="11"/>
  <c r="BI284" i="11"/>
  <c r="BH284" i="11"/>
  <c r="BG284"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I284" i="11"/>
  <c r="AG284" i="11"/>
  <c r="AE284" i="11"/>
  <c r="AC284" i="11"/>
  <c r="AB284" i="11"/>
  <c r="AA284" i="11"/>
  <c r="Z284" i="11"/>
  <c r="Y284" i="11"/>
  <c r="A284" i="11"/>
  <c r="CG283" i="11"/>
  <c r="CF283" i="11"/>
  <c r="CE283" i="11"/>
  <c r="CD283" i="11"/>
  <c r="CC283" i="11"/>
  <c r="CB283" i="11"/>
  <c r="CA283" i="11"/>
  <c r="BZ283" i="11"/>
  <c r="BY283" i="11"/>
  <c r="BX283" i="11"/>
  <c r="BW283" i="11"/>
  <c r="BV283" i="11"/>
  <c r="BU283" i="11"/>
  <c r="BT283" i="11"/>
  <c r="BS283" i="11"/>
  <c r="BR283" i="11"/>
  <c r="BQ283" i="11"/>
  <c r="BP283" i="11"/>
  <c r="BO283" i="11"/>
  <c r="BN283" i="11"/>
  <c r="BM283" i="11"/>
  <c r="BL283" i="11"/>
  <c r="BK283" i="11"/>
  <c r="BJ283" i="11"/>
  <c r="BI283" i="11"/>
  <c r="BH283" i="11"/>
  <c r="BG283"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I283" i="11"/>
  <c r="AG283" i="11"/>
  <c r="AE283" i="11"/>
  <c r="AC283" i="11"/>
  <c r="AB283" i="11"/>
  <c r="AA283" i="11"/>
  <c r="Z283" i="11"/>
  <c r="Y283" i="11"/>
  <c r="A283" i="11"/>
  <c r="CG282" i="11"/>
  <c r="CF282" i="11"/>
  <c r="CE282" i="11"/>
  <c r="CD282" i="11"/>
  <c r="CC282" i="11"/>
  <c r="CB282" i="11"/>
  <c r="CA282" i="11"/>
  <c r="BZ282" i="11"/>
  <c r="BY282" i="11"/>
  <c r="BX282" i="11"/>
  <c r="BW282" i="11"/>
  <c r="BV282" i="11"/>
  <c r="BU282" i="11"/>
  <c r="BT282" i="11"/>
  <c r="BS282" i="11"/>
  <c r="BR282" i="11"/>
  <c r="BQ282" i="11"/>
  <c r="BP282" i="11"/>
  <c r="BO282" i="11"/>
  <c r="BN282" i="11"/>
  <c r="BM282" i="11"/>
  <c r="BL282" i="11"/>
  <c r="BK282" i="11"/>
  <c r="BJ282" i="11"/>
  <c r="BI282" i="11"/>
  <c r="BH282" i="11"/>
  <c r="BG282"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I282" i="11"/>
  <c r="AG282" i="11"/>
  <c r="AE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F282" i="11"/>
  <c r="E282" i="11"/>
  <c r="D282" i="11"/>
  <c r="C282" i="11"/>
  <c r="CG281" i="11"/>
  <c r="CF281" i="11"/>
  <c r="CE281" i="11"/>
  <c r="CD281" i="11"/>
  <c r="CC281" i="11"/>
  <c r="CB281" i="11"/>
  <c r="CA281" i="11"/>
  <c r="BZ281" i="11"/>
  <c r="BY281" i="11"/>
  <c r="BX281" i="11"/>
  <c r="BW281" i="11"/>
  <c r="BV281" i="11"/>
  <c r="BU281" i="11"/>
  <c r="BT281" i="11"/>
  <c r="BS281" i="11"/>
  <c r="BR281" i="11"/>
  <c r="BQ281" i="11"/>
  <c r="BP281" i="11"/>
  <c r="BO281" i="11"/>
  <c r="BN281" i="11"/>
  <c r="BM281" i="11"/>
  <c r="BL281" i="11"/>
  <c r="BK281" i="11"/>
  <c r="BJ281" i="11"/>
  <c r="BI281" i="11"/>
  <c r="BH281" i="11"/>
  <c r="BG281"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I281" i="11"/>
  <c r="AG281" i="11"/>
  <c r="AE281" i="11"/>
  <c r="AC281" i="11"/>
  <c r="AB281" i="11"/>
  <c r="AA281" i="11"/>
  <c r="Z281" i="11"/>
  <c r="Y281" i="11"/>
  <c r="A281" i="11"/>
  <c r="CG280" i="11"/>
  <c r="CF280" i="11"/>
  <c r="CE280" i="11"/>
  <c r="CD280" i="11"/>
  <c r="CC280" i="11"/>
  <c r="CB280" i="11"/>
  <c r="CA280" i="11"/>
  <c r="BZ280" i="11"/>
  <c r="BY280" i="11"/>
  <c r="BX280" i="11"/>
  <c r="BW280" i="11"/>
  <c r="BV280" i="11"/>
  <c r="BU280" i="11"/>
  <c r="BT280" i="11"/>
  <c r="BS280" i="11"/>
  <c r="BR280" i="11"/>
  <c r="BQ280" i="11"/>
  <c r="BP280" i="11"/>
  <c r="BO280" i="11"/>
  <c r="BN280" i="11"/>
  <c r="BM280" i="11"/>
  <c r="BL280" i="11"/>
  <c r="BK280" i="11"/>
  <c r="BJ280" i="11"/>
  <c r="BI280" i="11"/>
  <c r="BH280" i="11"/>
  <c r="BG280"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I280" i="11"/>
  <c r="AG280" i="11"/>
  <c r="AE280" i="11"/>
  <c r="AC280" i="11"/>
  <c r="AB280" i="11"/>
  <c r="AA280" i="11"/>
  <c r="Z280" i="11"/>
  <c r="Y280" i="11"/>
  <c r="A280" i="11"/>
  <c r="CG279" i="11"/>
  <c r="CF279" i="11"/>
  <c r="CE279" i="11"/>
  <c r="CD279" i="11"/>
  <c r="CC279" i="11"/>
  <c r="CB279" i="11"/>
  <c r="CA279" i="11"/>
  <c r="BZ279" i="11"/>
  <c r="BY279" i="11"/>
  <c r="BX279" i="11"/>
  <c r="BW279" i="11"/>
  <c r="BV279" i="11"/>
  <c r="BU279" i="11"/>
  <c r="BT279" i="11"/>
  <c r="BS279" i="11"/>
  <c r="BR279" i="11"/>
  <c r="BQ279" i="11"/>
  <c r="BP279" i="11"/>
  <c r="BO279" i="11"/>
  <c r="BN279" i="11"/>
  <c r="BM279" i="11"/>
  <c r="BL279" i="11"/>
  <c r="BK279" i="11"/>
  <c r="BJ279" i="11"/>
  <c r="BI279" i="11"/>
  <c r="BH279" i="11"/>
  <c r="BG279"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I279" i="11"/>
  <c r="AG279" i="11"/>
  <c r="AE279" i="11"/>
  <c r="AC279" i="11"/>
  <c r="AB279" i="11"/>
  <c r="AA279" i="11"/>
  <c r="Z279" i="11"/>
  <c r="Y279" i="11"/>
  <c r="A279" i="11"/>
  <c r="CG278" i="11"/>
  <c r="CF278" i="11"/>
  <c r="CE278" i="11"/>
  <c r="CD278" i="11"/>
  <c r="CC278" i="11"/>
  <c r="CB278" i="11"/>
  <c r="CA278" i="11"/>
  <c r="BZ278" i="11"/>
  <c r="BY278" i="11"/>
  <c r="BX278" i="11"/>
  <c r="BW278" i="11"/>
  <c r="BV278" i="11"/>
  <c r="BU278" i="11"/>
  <c r="BT278" i="11"/>
  <c r="BS278" i="11"/>
  <c r="BR278" i="11"/>
  <c r="BQ278" i="11"/>
  <c r="BP278" i="11"/>
  <c r="BO278" i="11"/>
  <c r="BN278" i="11"/>
  <c r="BM278" i="11"/>
  <c r="BL278" i="11"/>
  <c r="BK278" i="11"/>
  <c r="BJ278" i="11"/>
  <c r="BI278" i="11"/>
  <c r="BH278" i="11"/>
  <c r="BG278"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I278" i="11"/>
  <c r="AG278" i="11"/>
  <c r="AE278" i="11"/>
  <c r="AC278" i="11"/>
  <c r="AB278" i="11"/>
  <c r="AA278" i="11"/>
  <c r="Z278" i="11"/>
  <c r="Y278" i="11"/>
  <c r="A278" i="11"/>
  <c r="CG277" i="11"/>
  <c r="CF277" i="11"/>
  <c r="CE277" i="11"/>
  <c r="CD277" i="11"/>
  <c r="CC277" i="11"/>
  <c r="CB277" i="11"/>
  <c r="CA277" i="11"/>
  <c r="BZ277" i="11"/>
  <c r="BY277" i="11"/>
  <c r="BX277" i="11"/>
  <c r="BW277" i="11"/>
  <c r="BV277" i="11"/>
  <c r="BU277" i="11"/>
  <c r="BT277" i="11"/>
  <c r="BS277" i="11"/>
  <c r="BR277" i="11"/>
  <c r="BQ277" i="11"/>
  <c r="BP277" i="11"/>
  <c r="BO277" i="11"/>
  <c r="BN277" i="11"/>
  <c r="BM277" i="11"/>
  <c r="BL277" i="11"/>
  <c r="BK277" i="11"/>
  <c r="BJ277" i="11"/>
  <c r="BI277" i="11"/>
  <c r="BH277" i="11"/>
  <c r="BG277"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I277" i="11"/>
  <c r="AG277" i="11"/>
  <c r="AE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F277" i="11"/>
  <c r="E277" i="11"/>
  <c r="D277" i="11"/>
  <c r="C277" i="11"/>
  <c r="B277" i="11"/>
  <c r="CG276" i="11"/>
  <c r="CF276" i="11"/>
  <c r="CE276" i="11"/>
  <c r="CD276" i="11"/>
  <c r="CC276" i="11"/>
  <c r="CB276" i="11"/>
  <c r="CA276" i="11"/>
  <c r="BZ276" i="11"/>
  <c r="BY276" i="11"/>
  <c r="BX276" i="11"/>
  <c r="BW276" i="11"/>
  <c r="BV276" i="11"/>
  <c r="BU276" i="11"/>
  <c r="BT276" i="11"/>
  <c r="BS276" i="11"/>
  <c r="BR276" i="11"/>
  <c r="BQ276" i="11"/>
  <c r="BP276" i="11"/>
  <c r="BO276" i="11"/>
  <c r="BN276" i="11"/>
  <c r="BM276" i="11"/>
  <c r="BL276" i="11"/>
  <c r="BK276" i="11"/>
  <c r="BJ276" i="11"/>
  <c r="BI276" i="11"/>
  <c r="BH276" i="11"/>
  <c r="BG276"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V276" i="11"/>
  <c r="U276" i="11"/>
  <c r="T276" i="11"/>
  <c r="S276" i="11"/>
  <c r="R276" i="11"/>
  <c r="Q276" i="11"/>
  <c r="P276" i="11"/>
  <c r="O276" i="11"/>
  <c r="N276" i="11"/>
  <c r="M276" i="11"/>
  <c r="L276" i="11"/>
  <c r="K276" i="11"/>
  <c r="J276" i="11"/>
  <c r="I276" i="11"/>
  <c r="H276" i="11"/>
  <c r="A276" i="11"/>
  <c r="CG275" i="11"/>
  <c r="CF275" i="11"/>
  <c r="CE275" i="11"/>
  <c r="CD275" i="11"/>
  <c r="CC275" i="11"/>
  <c r="CB275" i="11"/>
  <c r="CA275" i="11"/>
  <c r="BZ275" i="11"/>
  <c r="BY275" i="11"/>
  <c r="BX275" i="11"/>
  <c r="BW275" i="11"/>
  <c r="BV275" i="11"/>
  <c r="BU275" i="11"/>
  <c r="BT275" i="11"/>
  <c r="BS275" i="11"/>
  <c r="BR275" i="11"/>
  <c r="BQ275" i="11"/>
  <c r="BP275" i="11"/>
  <c r="BO275" i="11"/>
  <c r="BN275" i="11"/>
  <c r="BM275" i="11"/>
  <c r="BL275" i="11"/>
  <c r="BK275" i="11"/>
  <c r="BJ275" i="11"/>
  <c r="BI275" i="11"/>
  <c r="BH275" i="11"/>
  <c r="BG275"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P275" i="11"/>
  <c r="O275" i="11"/>
  <c r="N275" i="11"/>
  <c r="H275" i="11"/>
  <c r="G275" i="11"/>
  <c r="F275" i="11"/>
  <c r="E275" i="11"/>
  <c r="D275" i="11"/>
  <c r="C275" i="11"/>
  <c r="B275" i="11"/>
  <c r="A275" i="11"/>
  <c r="CG274" i="11"/>
  <c r="CF274" i="11"/>
  <c r="CE274" i="11"/>
  <c r="CD274" i="11"/>
  <c r="CC274" i="11"/>
  <c r="CB274" i="11"/>
  <c r="CA274" i="11"/>
  <c r="BZ274" i="11"/>
  <c r="BY274" i="11"/>
  <c r="BX274" i="11"/>
  <c r="BW274" i="11"/>
  <c r="BV274" i="11"/>
  <c r="BU274" i="11"/>
  <c r="BT274" i="11"/>
  <c r="BS274" i="11"/>
  <c r="BR274" i="11"/>
  <c r="BQ274" i="11"/>
  <c r="BP274" i="11"/>
  <c r="BO274" i="11"/>
  <c r="BN274" i="11"/>
  <c r="BM274" i="11"/>
  <c r="BL274" i="11"/>
  <c r="BK274" i="11"/>
  <c r="BJ274" i="11"/>
  <c r="BI274" i="11"/>
  <c r="BH274" i="11"/>
  <c r="BG274"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F274" i="11"/>
  <c r="E274" i="11"/>
  <c r="D274" i="11"/>
  <c r="C274" i="11"/>
  <c r="B274" i="11"/>
  <c r="A274" i="11"/>
  <c r="CG273" i="11"/>
  <c r="CF273" i="11"/>
  <c r="CE273" i="11"/>
  <c r="CD273" i="11"/>
  <c r="CC273" i="11"/>
  <c r="CB273" i="11"/>
  <c r="CA273" i="11"/>
  <c r="BZ273" i="11"/>
  <c r="BY273" i="11"/>
  <c r="BX273" i="11"/>
  <c r="BW273" i="11"/>
  <c r="BV273" i="11"/>
  <c r="BU273" i="11"/>
  <c r="BT273" i="11"/>
  <c r="BS273" i="11"/>
  <c r="BR273" i="11"/>
  <c r="BQ273" i="11"/>
  <c r="BP273" i="11"/>
  <c r="BO273" i="11"/>
  <c r="BN273" i="11"/>
  <c r="BM273" i="11"/>
  <c r="BL273" i="11"/>
  <c r="BK273" i="11"/>
  <c r="BJ273" i="11"/>
  <c r="BI273" i="11"/>
  <c r="BH273" i="11"/>
  <c r="BG273"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V273" i="11"/>
  <c r="U273" i="11"/>
  <c r="T273" i="11"/>
  <c r="S273" i="11"/>
  <c r="R273" i="11"/>
  <c r="Q273" i="11"/>
  <c r="P273" i="11"/>
  <c r="O273" i="11"/>
  <c r="N273" i="11"/>
  <c r="J273" i="11"/>
  <c r="I273" i="11"/>
  <c r="H273" i="11"/>
  <c r="G273" i="11"/>
  <c r="F273" i="11"/>
  <c r="E273" i="11"/>
  <c r="D273" i="11"/>
  <c r="C273" i="11"/>
  <c r="B273" i="11"/>
  <c r="A273" i="11"/>
  <c r="CG272" i="11"/>
  <c r="CF272" i="11"/>
  <c r="CE272" i="11"/>
  <c r="CD272" i="11"/>
  <c r="CC272" i="11"/>
  <c r="CB272" i="11"/>
  <c r="CA272" i="11"/>
  <c r="BZ272" i="11"/>
  <c r="BY272" i="11"/>
  <c r="BX272" i="11"/>
  <c r="BW272" i="11"/>
  <c r="BV272" i="11"/>
  <c r="BU272" i="11"/>
  <c r="BT272" i="11"/>
  <c r="BS272" i="11"/>
  <c r="BR272" i="11"/>
  <c r="BQ272" i="11"/>
  <c r="BP272" i="11"/>
  <c r="BO272" i="11"/>
  <c r="BN272" i="11"/>
  <c r="BM272" i="11"/>
  <c r="BL272" i="11"/>
  <c r="BK272" i="11"/>
  <c r="BJ272" i="11"/>
  <c r="BI272" i="11"/>
  <c r="BH272" i="11"/>
  <c r="BG272"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I272" i="11"/>
  <c r="AG272" i="11"/>
  <c r="AE272" i="11"/>
  <c r="AC272" i="11"/>
  <c r="AB272" i="11"/>
  <c r="AA272" i="11"/>
  <c r="Z272" i="11"/>
  <c r="Y272" i="11"/>
  <c r="A272" i="11"/>
  <c r="CG271" i="11"/>
  <c r="CF271" i="11"/>
  <c r="CE271" i="11"/>
  <c r="CD271" i="11"/>
  <c r="CC271" i="11"/>
  <c r="CB271" i="11"/>
  <c r="CA271" i="11"/>
  <c r="BZ271" i="11"/>
  <c r="BY271" i="11"/>
  <c r="BX271" i="11"/>
  <c r="BW271" i="11"/>
  <c r="BV271" i="11"/>
  <c r="BU271" i="11"/>
  <c r="BT271" i="11"/>
  <c r="BS271" i="11"/>
  <c r="BR271" i="11"/>
  <c r="BQ271" i="11"/>
  <c r="BP271" i="11"/>
  <c r="BO271" i="11"/>
  <c r="BN271" i="11"/>
  <c r="BM271" i="11"/>
  <c r="BL271" i="11"/>
  <c r="BK271" i="11"/>
  <c r="BJ271" i="11"/>
  <c r="BI271" i="11"/>
  <c r="BH271" i="11"/>
  <c r="BG271" i="11"/>
  <c r="BF271" i="11"/>
  <c r="BE271" i="11"/>
  <c r="BD271" i="11"/>
  <c r="BC271" i="11"/>
  <c r="BB271" i="11"/>
  <c r="BA271" i="11"/>
  <c r="AZ271" i="11"/>
  <c r="AY271" i="11"/>
  <c r="AX271" i="11"/>
  <c r="AW271" i="11"/>
  <c r="AV271" i="11"/>
  <c r="AU271" i="11"/>
  <c r="AT271" i="11"/>
  <c r="AS271" i="11"/>
  <c r="AR271" i="11"/>
  <c r="AQ271" i="11"/>
  <c r="AP271" i="11"/>
  <c r="AO271" i="11"/>
  <c r="AN271" i="11"/>
  <c r="AM271" i="11"/>
  <c r="AL271" i="11"/>
  <c r="AI271" i="11"/>
  <c r="AG271" i="11"/>
  <c r="AE271" i="11"/>
  <c r="AC271" i="11"/>
  <c r="AB271" i="11"/>
  <c r="AA271" i="11"/>
  <c r="Z271" i="11"/>
  <c r="Y271" i="11"/>
  <c r="A271" i="11"/>
  <c r="CG270" i="11"/>
  <c r="CF270" i="11"/>
  <c r="CE270" i="11"/>
  <c r="CD270" i="11"/>
  <c r="CC270" i="11"/>
  <c r="CB270" i="11"/>
  <c r="CA270" i="11"/>
  <c r="BZ270" i="11"/>
  <c r="BY270" i="11"/>
  <c r="BX270" i="11"/>
  <c r="BW270" i="11"/>
  <c r="BV270" i="11"/>
  <c r="BU270" i="11"/>
  <c r="BT270" i="11"/>
  <c r="BS270" i="11"/>
  <c r="BR270" i="11"/>
  <c r="BQ270" i="11"/>
  <c r="BP270" i="11"/>
  <c r="BO270" i="11"/>
  <c r="BN270" i="11"/>
  <c r="BM270" i="11"/>
  <c r="BL270" i="11"/>
  <c r="BK270" i="11"/>
  <c r="BJ270" i="11"/>
  <c r="BI270" i="11"/>
  <c r="BH270" i="11"/>
  <c r="BG270"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I270" i="11"/>
  <c r="AG270" i="11"/>
  <c r="AE270" i="11"/>
  <c r="AC270" i="11"/>
  <c r="AB270" i="11"/>
  <c r="AA270" i="11"/>
  <c r="Z270" i="11"/>
  <c r="Y270" i="11"/>
  <c r="A270" i="11"/>
  <c r="CG269" i="11"/>
  <c r="CF269" i="11"/>
  <c r="CE269" i="11"/>
  <c r="CD269" i="11"/>
  <c r="CC269" i="11"/>
  <c r="CB269" i="11"/>
  <c r="CA269" i="11"/>
  <c r="BZ269" i="11"/>
  <c r="BY269" i="11"/>
  <c r="BX269" i="11"/>
  <c r="BW269" i="11"/>
  <c r="BV269" i="11"/>
  <c r="BU269" i="11"/>
  <c r="BT269" i="11"/>
  <c r="BS269" i="11"/>
  <c r="BR269" i="11"/>
  <c r="BQ269" i="11"/>
  <c r="BP269" i="11"/>
  <c r="BO269" i="11"/>
  <c r="BN269" i="11"/>
  <c r="BM269" i="11"/>
  <c r="BL269" i="11"/>
  <c r="BK269" i="11"/>
  <c r="BJ269" i="11"/>
  <c r="BI269" i="11"/>
  <c r="BH269" i="11"/>
  <c r="BG269"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I269" i="11"/>
  <c r="AG269" i="11"/>
  <c r="AE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F269" i="11"/>
  <c r="E269" i="11"/>
  <c r="D269" i="11"/>
  <c r="C269" i="11"/>
  <c r="CG268" i="11"/>
  <c r="CF268" i="11"/>
  <c r="CE268" i="11"/>
  <c r="CD268" i="11"/>
  <c r="CC268" i="11"/>
  <c r="CB268" i="11"/>
  <c r="CA268" i="11"/>
  <c r="BZ268" i="11"/>
  <c r="BY268" i="11"/>
  <c r="BX268" i="11"/>
  <c r="BW268" i="11"/>
  <c r="BV268" i="11"/>
  <c r="BU268" i="11"/>
  <c r="BT268" i="11"/>
  <c r="BS268" i="11"/>
  <c r="BR268" i="11"/>
  <c r="BQ268" i="11"/>
  <c r="BP268" i="11"/>
  <c r="BO268" i="11"/>
  <c r="BN268" i="11"/>
  <c r="BM268" i="11"/>
  <c r="BL268" i="11"/>
  <c r="BK268" i="11"/>
  <c r="BJ268" i="11"/>
  <c r="BI268" i="11"/>
  <c r="BH268" i="11"/>
  <c r="BG268"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I268" i="11"/>
  <c r="AG268" i="11"/>
  <c r="AF268" i="11"/>
  <c r="AE268" i="11"/>
  <c r="AC268" i="11"/>
  <c r="AB268" i="11"/>
  <c r="AA268" i="11"/>
  <c r="Z268" i="11"/>
  <c r="Y268" i="11"/>
  <c r="A268" i="11"/>
  <c r="CG267" i="11"/>
  <c r="CF267" i="11"/>
  <c r="CE267" i="11"/>
  <c r="CD267" i="11"/>
  <c r="CC267" i="11"/>
  <c r="CB267" i="11"/>
  <c r="CA267" i="11"/>
  <c r="BZ267" i="11"/>
  <c r="BY267" i="11"/>
  <c r="BX267" i="11"/>
  <c r="BW267" i="11"/>
  <c r="BV267" i="11"/>
  <c r="BU267" i="11"/>
  <c r="BT267" i="11"/>
  <c r="BS267" i="11"/>
  <c r="BR267" i="11"/>
  <c r="BQ267" i="11"/>
  <c r="BP267" i="11"/>
  <c r="BO267" i="11"/>
  <c r="BN267" i="11"/>
  <c r="BM267" i="11"/>
  <c r="BL267" i="11"/>
  <c r="BK267" i="11"/>
  <c r="BJ267" i="11"/>
  <c r="BI267" i="11"/>
  <c r="BH267" i="11"/>
  <c r="BG267"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I267" i="11"/>
  <c r="AG267" i="11"/>
  <c r="AF267" i="11"/>
  <c r="AE267" i="11"/>
  <c r="AC267" i="11"/>
  <c r="AB267" i="11"/>
  <c r="AA267" i="11"/>
  <c r="Z267" i="11"/>
  <c r="Y267" i="11"/>
  <c r="A267" i="11"/>
  <c r="CG266" i="11"/>
  <c r="CF266" i="11"/>
  <c r="CE266" i="11"/>
  <c r="CD266" i="11"/>
  <c r="CC266" i="11"/>
  <c r="CB266" i="11"/>
  <c r="CA266" i="11"/>
  <c r="BZ266" i="11"/>
  <c r="BY266" i="11"/>
  <c r="BX266" i="11"/>
  <c r="BW266" i="11"/>
  <c r="BV266" i="11"/>
  <c r="BU266" i="11"/>
  <c r="BT266" i="11"/>
  <c r="BS266" i="11"/>
  <c r="BR266" i="11"/>
  <c r="BQ266" i="11"/>
  <c r="BP266" i="11"/>
  <c r="BO266" i="11"/>
  <c r="BN266" i="11"/>
  <c r="BM266" i="11"/>
  <c r="BL266" i="11"/>
  <c r="BK266" i="11"/>
  <c r="BJ266" i="11"/>
  <c r="BI266" i="11"/>
  <c r="BH266" i="11"/>
  <c r="BG266"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I266" i="11"/>
  <c r="AG266" i="11"/>
  <c r="AE266" i="11"/>
  <c r="AC266" i="11"/>
  <c r="AB266" i="11"/>
  <c r="AA266" i="11"/>
  <c r="Z266" i="11"/>
  <c r="Y266" i="11"/>
  <c r="A266" i="11"/>
  <c r="CG265" i="11"/>
  <c r="CF265" i="11"/>
  <c r="CE265" i="11"/>
  <c r="CD265" i="11"/>
  <c r="CC265" i="11"/>
  <c r="CB265" i="11"/>
  <c r="CA265" i="11"/>
  <c r="BZ265" i="11"/>
  <c r="BY265" i="11"/>
  <c r="BX265" i="11"/>
  <c r="BW265" i="11"/>
  <c r="BV265" i="11"/>
  <c r="BU265" i="11"/>
  <c r="BT265" i="11"/>
  <c r="BS265" i="11"/>
  <c r="BR265" i="11"/>
  <c r="BQ265" i="11"/>
  <c r="BP265" i="11"/>
  <c r="BO265" i="11"/>
  <c r="BN265" i="11"/>
  <c r="BM265" i="11"/>
  <c r="BL265" i="11"/>
  <c r="BK265" i="11"/>
  <c r="BJ265" i="11"/>
  <c r="BI265" i="11"/>
  <c r="BH265" i="11"/>
  <c r="BG265"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I265" i="11"/>
  <c r="AG265" i="11"/>
  <c r="AE265" i="11"/>
  <c r="AC265" i="11"/>
  <c r="AB265" i="11"/>
  <c r="AA265" i="11"/>
  <c r="Z265" i="11"/>
  <c r="Y265" i="11"/>
  <c r="A265" i="11"/>
  <c r="CG264" i="11"/>
  <c r="CF264" i="11"/>
  <c r="CE264" i="11"/>
  <c r="CD264" i="11"/>
  <c r="CC264" i="11"/>
  <c r="CB264" i="11"/>
  <c r="CA264" i="11"/>
  <c r="BZ264" i="11"/>
  <c r="BY264" i="11"/>
  <c r="BX264" i="11"/>
  <c r="BW264" i="11"/>
  <c r="BV264" i="11"/>
  <c r="BU264" i="11"/>
  <c r="BT264" i="11"/>
  <c r="BS264" i="11"/>
  <c r="BR264" i="11"/>
  <c r="BQ264" i="11"/>
  <c r="BP264" i="11"/>
  <c r="BO264" i="11"/>
  <c r="BN264" i="11"/>
  <c r="BM264" i="11"/>
  <c r="BL264" i="11"/>
  <c r="BK264" i="11"/>
  <c r="BJ264" i="11"/>
  <c r="BI264" i="11"/>
  <c r="BH264" i="11"/>
  <c r="BG264" i="11"/>
  <c r="BF264" i="11"/>
  <c r="BE264" i="11"/>
  <c r="BD264" i="11"/>
  <c r="BC264" i="11"/>
  <c r="BB264" i="11"/>
  <c r="BA264" i="11"/>
  <c r="AZ264" i="11"/>
  <c r="AY264" i="11"/>
  <c r="AX264" i="11"/>
  <c r="AW264" i="11"/>
  <c r="AV264" i="11"/>
  <c r="AU264" i="11"/>
  <c r="AT264" i="11"/>
  <c r="AS264" i="11"/>
  <c r="AR264" i="11"/>
  <c r="AQ264" i="11"/>
  <c r="AP264" i="11"/>
  <c r="AO264" i="11"/>
  <c r="AN264" i="11"/>
  <c r="AM264" i="11"/>
  <c r="AL264" i="11"/>
  <c r="AI264" i="11"/>
  <c r="AG264" i="11"/>
  <c r="AE264" i="11"/>
  <c r="AC264" i="11"/>
  <c r="AB264" i="11"/>
  <c r="AA264" i="11"/>
  <c r="Z264" i="11"/>
  <c r="Y264" i="11"/>
  <c r="A264" i="11"/>
  <c r="CG263" i="11"/>
  <c r="CF263" i="11"/>
  <c r="CE263" i="11"/>
  <c r="CD263" i="11"/>
  <c r="CC263" i="11"/>
  <c r="CB263" i="11"/>
  <c r="CA263" i="11"/>
  <c r="BZ263" i="11"/>
  <c r="BY263" i="11"/>
  <c r="BX263" i="11"/>
  <c r="BW263" i="11"/>
  <c r="BV263" i="11"/>
  <c r="BU263" i="11"/>
  <c r="BT263" i="11"/>
  <c r="BS263" i="11"/>
  <c r="BR263" i="11"/>
  <c r="BQ263" i="11"/>
  <c r="BP263" i="11"/>
  <c r="BO263" i="11"/>
  <c r="BN263" i="11"/>
  <c r="BM263" i="11"/>
  <c r="BL263" i="11"/>
  <c r="BK263" i="11"/>
  <c r="BJ263" i="11"/>
  <c r="BI263" i="11"/>
  <c r="BH263" i="11"/>
  <c r="BG263"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I263" i="11"/>
  <c r="AG263" i="11"/>
  <c r="AE263" i="11"/>
  <c r="AC263" i="11"/>
  <c r="AB263" i="11"/>
  <c r="AA263" i="11"/>
  <c r="Z263" i="11"/>
  <c r="Y263" i="11"/>
  <c r="A263" i="11"/>
  <c r="CG262" i="11"/>
  <c r="CF262" i="11"/>
  <c r="CE262" i="11"/>
  <c r="CD262" i="11"/>
  <c r="CC262" i="11"/>
  <c r="CB262" i="11"/>
  <c r="CA262" i="11"/>
  <c r="BZ262" i="11"/>
  <c r="BY262" i="11"/>
  <c r="BX262" i="11"/>
  <c r="BW262" i="11"/>
  <c r="BV262" i="11"/>
  <c r="BU262" i="11"/>
  <c r="BT262" i="11"/>
  <c r="BS262" i="11"/>
  <c r="BR262" i="11"/>
  <c r="BQ262" i="11"/>
  <c r="BP262" i="11"/>
  <c r="BO262" i="11"/>
  <c r="BN262" i="11"/>
  <c r="BM262" i="11"/>
  <c r="BL262" i="11"/>
  <c r="BK262" i="11"/>
  <c r="BJ262" i="11"/>
  <c r="BI262" i="11"/>
  <c r="BH262" i="11"/>
  <c r="BG262"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I262" i="11"/>
  <c r="AG262" i="11"/>
  <c r="AE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F262" i="11"/>
  <c r="E262" i="11"/>
  <c r="D262" i="11"/>
  <c r="C262" i="11"/>
  <c r="CG261" i="11"/>
  <c r="CF261" i="11"/>
  <c r="CE261" i="11"/>
  <c r="CD261" i="11"/>
  <c r="CC261" i="11"/>
  <c r="CB261" i="11"/>
  <c r="CA261" i="11"/>
  <c r="BZ261" i="11"/>
  <c r="BY261" i="11"/>
  <c r="BX261" i="11"/>
  <c r="BW261" i="11"/>
  <c r="BV261" i="11"/>
  <c r="BU261" i="11"/>
  <c r="BT261" i="11"/>
  <c r="BS261" i="11"/>
  <c r="BR261" i="11"/>
  <c r="BQ261" i="11"/>
  <c r="BP261" i="11"/>
  <c r="BO261" i="11"/>
  <c r="BN261" i="11"/>
  <c r="BM261" i="11"/>
  <c r="BL261" i="11"/>
  <c r="BK261" i="11"/>
  <c r="BJ261" i="11"/>
  <c r="BI261" i="11"/>
  <c r="BH261" i="11"/>
  <c r="BG261"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I261" i="11"/>
  <c r="AG261" i="11"/>
  <c r="AE261" i="11"/>
  <c r="AC261" i="11"/>
  <c r="AB261" i="11"/>
  <c r="AA261" i="11"/>
  <c r="Z261" i="11"/>
  <c r="Y261" i="11"/>
  <c r="A261" i="11"/>
  <c r="CG260" i="11"/>
  <c r="CF260" i="11"/>
  <c r="CE260" i="11"/>
  <c r="CD260" i="11"/>
  <c r="CC260" i="11"/>
  <c r="CB260" i="11"/>
  <c r="CA260" i="11"/>
  <c r="BZ260" i="11"/>
  <c r="BY260" i="11"/>
  <c r="BX260" i="11"/>
  <c r="BW260" i="11"/>
  <c r="BV260" i="11"/>
  <c r="BU260" i="11"/>
  <c r="BT260" i="11"/>
  <c r="BS260" i="11"/>
  <c r="BR260" i="11"/>
  <c r="BQ260" i="11"/>
  <c r="BP260" i="11"/>
  <c r="BO260" i="11"/>
  <c r="BN260" i="11"/>
  <c r="BM260" i="11"/>
  <c r="BL260" i="11"/>
  <c r="BK260" i="11"/>
  <c r="BJ260" i="11"/>
  <c r="BI260" i="11"/>
  <c r="BH260" i="11"/>
  <c r="BG260"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I260" i="11"/>
  <c r="AG260" i="11"/>
  <c r="AE260" i="11"/>
  <c r="AC260" i="11"/>
  <c r="AB260" i="11"/>
  <c r="AA260" i="11"/>
  <c r="Z260" i="11"/>
  <c r="Y260" i="11"/>
  <c r="A260" i="11"/>
  <c r="CG259" i="11"/>
  <c r="CF259" i="11"/>
  <c r="CE259" i="11"/>
  <c r="CD259" i="11"/>
  <c r="CC259" i="11"/>
  <c r="CB259" i="11"/>
  <c r="CA259" i="11"/>
  <c r="BZ259" i="11"/>
  <c r="BY259" i="11"/>
  <c r="BX259" i="11"/>
  <c r="BW259" i="11"/>
  <c r="BV259" i="11"/>
  <c r="BU259" i="11"/>
  <c r="BT259" i="11"/>
  <c r="BS259" i="11"/>
  <c r="BR259" i="11"/>
  <c r="BQ259" i="11"/>
  <c r="BP259" i="11"/>
  <c r="BO259" i="11"/>
  <c r="BN259" i="11"/>
  <c r="BM259" i="11"/>
  <c r="BL259" i="11"/>
  <c r="BK259" i="11"/>
  <c r="BJ259" i="11"/>
  <c r="BI259" i="11"/>
  <c r="BH259" i="11"/>
  <c r="BG259"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I259" i="11"/>
  <c r="AG259" i="11"/>
  <c r="AE259" i="11"/>
  <c r="AC259" i="11"/>
  <c r="AB259" i="11"/>
  <c r="AA259" i="11"/>
  <c r="Z259" i="11"/>
  <c r="Y259" i="11"/>
  <c r="A259" i="11"/>
  <c r="CG258" i="11"/>
  <c r="CF258" i="11"/>
  <c r="CE258" i="11"/>
  <c r="CD258" i="11"/>
  <c r="CC258" i="11"/>
  <c r="CB258" i="11"/>
  <c r="CA258" i="11"/>
  <c r="BZ258" i="11"/>
  <c r="BY258" i="11"/>
  <c r="BX258" i="11"/>
  <c r="BW258" i="11"/>
  <c r="BV258" i="11"/>
  <c r="BU258" i="11"/>
  <c r="BT258" i="11"/>
  <c r="BS258" i="11"/>
  <c r="BR258" i="11"/>
  <c r="BQ258" i="11"/>
  <c r="BP258" i="11"/>
  <c r="BO258" i="11"/>
  <c r="BN258" i="11"/>
  <c r="BM258" i="11"/>
  <c r="BL258" i="11"/>
  <c r="BK258" i="11"/>
  <c r="BJ258" i="11"/>
  <c r="BI258" i="11"/>
  <c r="BH258" i="11"/>
  <c r="BG258"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I258" i="11"/>
  <c r="AG258" i="11"/>
  <c r="AE258" i="11"/>
  <c r="AC258" i="11"/>
  <c r="AB258" i="11"/>
  <c r="AA258" i="11"/>
  <c r="Z258" i="11"/>
  <c r="Y258" i="11"/>
  <c r="A258" i="11"/>
  <c r="CG257" i="11"/>
  <c r="CF257" i="11"/>
  <c r="CE257" i="11"/>
  <c r="CD257" i="11"/>
  <c r="CC257" i="11"/>
  <c r="CB257" i="11"/>
  <c r="CA257" i="11"/>
  <c r="BZ257" i="11"/>
  <c r="BY257" i="11"/>
  <c r="BX257" i="11"/>
  <c r="BW257" i="11"/>
  <c r="BV257" i="11"/>
  <c r="BU257" i="11"/>
  <c r="BT257" i="11"/>
  <c r="BS257" i="11"/>
  <c r="BR257" i="11"/>
  <c r="BQ257" i="11"/>
  <c r="BP257" i="11"/>
  <c r="BO257" i="11"/>
  <c r="BN257" i="11"/>
  <c r="BM257" i="11"/>
  <c r="BL257" i="11"/>
  <c r="BK257" i="11"/>
  <c r="BJ257" i="11"/>
  <c r="BI257" i="11"/>
  <c r="BH257" i="11"/>
  <c r="BG257"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I257" i="11"/>
  <c r="AG257" i="11"/>
  <c r="AE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F257" i="11"/>
  <c r="E257" i="11"/>
  <c r="D257" i="11"/>
  <c r="C257" i="11"/>
  <c r="B257" i="11"/>
  <c r="CG256" i="11"/>
  <c r="CF256" i="11"/>
  <c r="CE256" i="11"/>
  <c r="CD256" i="11"/>
  <c r="CC256" i="11"/>
  <c r="CB256" i="11"/>
  <c r="CA256" i="11"/>
  <c r="BZ256" i="11"/>
  <c r="BY256" i="11"/>
  <c r="BX256" i="11"/>
  <c r="BW256" i="11"/>
  <c r="BV256" i="11"/>
  <c r="BU256" i="11"/>
  <c r="BT256" i="11"/>
  <c r="BS256" i="11"/>
  <c r="BR256" i="11"/>
  <c r="BQ256" i="11"/>
  <c r="BP256" i="11"/>
  <c r="BO256" i="11"/>
  <c r="BN256" i="11"/>
  <c r="BM256" i="11"/>
  <c r="BL256" i="11"/>
  <c r="BK256" i="11"/>
  <c r="BJ256" i="11"/>
  <c r="BI256" i="11"/>
  <c r="BH256" i="11"/>
  <c r="BG256"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V256" i="11"/>
  <c r="U256" i="11"/>
  <c r="T256" i="11"/>
  <c r="S256" i="11"/>
  <c r="R256" i="11"/>
  <c r="Q256" i="11"/>
  <c r="P256" i="11"/>
  <c r="O256" i="11"/>
  <c r="N256" i="11"/>
  <c r="M256" i="11"/>
  <c r="L256" i="11"/>
  <c r="K256" i="11"/>
  <c r="J256" i="11"/>
  <c r="I256" i="11"/>
  <c r="H256" i="11"/>
  <c r="A256" i="11"/>
  <c r="CG255" i="11"/>
  <c r="CF255" i="11"/>
  <c r="CE255" i="11"/>
  <c r="CD255" i="11"/>
  <c r="CC255" i="11"/>
  <c r="CB255" i="11"/>
  <c r="CA255" i="11"/>
  <c r="BZ255" i="11"/>
  <c r="BY255" i="11"/>
  <c r="BX255" i="11"/>
  <c r="BW255" i="11"/>
  <c r="BV255" i="11"/>
  <c r="BU255" i="11"/>
  <c r="BT255" i="11"/>
  <c r="BS255" i="11"/>
  <c r="BR255" i="11"/>
  <c r="BQ255" i="11"/>
  <c r="BP255" i="11"/>
  <c r="BO255" i="11"/>
  <c r="BN255" i="11"/>
  <c r="BM255" i="11"/>
  <c r="BL255" i="11"/>
  <c r="BK255" i="11"/>
  <c r="BJ255" i="11"/>
  <c r="BI255" i="11"/>
  <c r="BH255" i="11"/>
  <c r="BG255"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P255" i="11"/>
  <c r="O255" i="11"/>
  <c r="N255" i="11"/>
  <c r="H255" i="11"/>
  <c r="G255" i="11"/>
  <c r="F255" i="11"/>
  <c r="E255" i="11"/>
  <c r="D255" i="11"/>
  <c r="C255" i="11"/>
  <c r="B255" i="11"/>
  <c r="A255" i="11"/>
  <c r="CG254" i="11"/>
  <c r="CF254" i="11"/>
  <c r="CE254" i="11"/>
  <c r="CD254" i="11"/>
  <c r="CC254" i="11"/>
  <c r="CB254" i="11"/>
  <c r="CA254" i="11"/>
  <c r="BZ254" i="11"/>
  <c r="BY254" i="11"/>
  <c r="BX254" i="11"/>
  <c r="BW254" i="11"/>
  <c r="BV254" i="11"/>
  <c r="BU254" i="11"/>
  <c r="BT254" i="11"/>
  <c r="BS254" i="11"/>
  <c r="BR254" i="11"/>
  <c r="BQ254" i="11"/>
  <c r="BP254" i="11"/>
  <c r="BO254" i="11"/>
  <c r="BN254" i="11"/>
  <c r="BM254" i="11"/>
  <c r="BL254" i="11"/>
  <c r="BK254" i="11"/>
  <c r="BJ254" i="11"/>
  <c r="BI254" i="11"/>
  <c r="BH254" i="11"/>
  <c r="BG254"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F254" i="11"/>
  <c r="E254" i="11"/>
  <c r="D254" i="11"/>
  <c r="C254" i="11"/>
  <c r="B254" i="11"/>
  <c r="A254" i="11"/>
  <c r="CG253" i="11"/>
  <c r="CF253" i="11"/>
  <c r="CE253" i="11"/>
  <c r="CD253" i="11"/>
  <c r="CC253" i="11"/>
  <c r="CB253" i="11"/>
  <c r="CA253" i="11"/>
  <c r="BZ253" i="11"/>
  <c r="BY253" i="11"/>
  <c r="BX253" i="11"/>
  <c r="BW253" i="11"/>
  <c r="BV253" i="11"/>
  <c r="BU253" i="11"/>
  <c r="BT253" i="11"/>
  <c r="BS253" i="11"/>
  <c r="BR253" i="11"/>
  <c r="BQ253" i="11"/>
  <c r="BP253" i="11"/>
  <c r="BO253" i="11"/>
  <c r="BN253" i="11"/>
  <c r="BM253" i="11"/>
  <c r="BL253" i="11"/>
  <c r="BK253" i="11"/>
  <c r="BJ253" i="11"/>
  <c r="BI253" i="11"/>
  <c r="BH253" i="11"/>
  <c r="BG253"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V253" i="11"/>
  <c r="U253" i="11"/>
  <c r="T253" i="11"/>
  <c r="S253" i="11"/>
  <c r="R253" i="11"/>
  <c r="Q253" i="11"/>
  <c r="P253" i="11"/>
  <c r="O253" i="11"/>
  <c r="N253" i="11"/>
  <c r="J253" i="11"/>
  <c r="I253" i="11"/>
  <c r="H253" i="11"/>
  <c r="G253" i="11"/>
  <c r="F253" i="11"/>
  <c r="E253" i="11"/>
  <c r="D253" i="11"/>
  <c r="C253" i="11"/>
  <c r="B253" i="11"/>
  <c r="A253" i="11"/>
  <c r="CG252" i="11"/>
  <c r="CF252" i="11"/>
  <c r="CE252" i="11"/>
  <c r="CD252" i="11"/>
  <c r="CC252" i="11"/>
  <c r="CB252" i="11"/>
  <c r="CA252" i="11"/>
  <c r="BZ252" i="11"/>
  <c r="BY252" i="11"/>
  <c r="BX252" i="11"/>
  <c r="BW252" i="11"/>
  <c r="BV252" i="11"/>
  <c r="BU252" i="11"/>
  <c r="BT252" i="11"/>
  <c r="BS252" i="11"/>
  <c r="BR252" i="11"/>
  <c r="BQ252" i="11"/>
  <c r="BP252" i="11"/>
  <c r="BO252" i="11"/>
  <c r="BN252" i="11"/>
  <c r="BM252" i="11"/>
  <c r="BL252" i="11"/>
  <c r="BK252" i="11"/>
  <c r="BJ252" i="11"/>
  <c r="BI252" i="11"/>
  <c r="BH252" i="11"/>
  <c r="BG252"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I252" i="11"/>
  <c r="AG252" i="11"/>
  <c r="AE252" i="11"/>
  <c r="AC252" i="11"/>
  <c r="AB252" i="11"/>
  <c r="AA252" i="11"/>
  <c r="Z252" i="11"/>
  <c r="Y252" i="11"/>
  <c r="A252" i="11"/>
  <c r="CG251" i="11"/>
  <c r="CF251" i="11"/>
  <c r="CE251" i="11"/>
  <c r="CD251" i="11"/>
  <c r="CC251" i="11"/>
  <c r="CB251" i="11"/>
  <c r="CA251" i="11"/>
  <c r="BZ251" i="11"/>
  <c r="BY251" i="11"/>
  <c r="BX251" i="11"/>
  <c r="BW251" i="11"/>
  <c r="BV251" i="11"/>
  <c r="BU251" i="11"/>
  <c r="BT251" i="11"/>
  <c r="BS251" i="11"/>
  <c r="BR251" i="11"/>
  <c r="BQ251" i="11"/>
  <c r="BP251" i="11"/>
  <c r="BO251" i="11"/>
  <c r="BN251" i="11"/>
  <c r="BM251" i="11"/>
  <c r="BL251" i="11"/>
  <c r="BK251" i="11"/>
  <c r="BJ251" i="11"/>
  <c r="BI251" i="11"/>
  <c r="BH251" i="11"/>
  <c r="BG251"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I251" i="11"/>
  <c r="AG251" i="11"/>
  <c r="AE251" i="11"/>
  <c r="AC251" i="11"/>
  <c r="AB251" i="11"/>
  <c r="AA251" i="11"/>
  <c r="Z251" i="11"/>
  <c r="Y251" i="11"/>
  <c r="A251" i="11"/>
  <c r="CG250" i="11"/>
  <c r="CF250" i="11"/>
  <c r="CE250" i="11"/>
  <c r="CD250" i="11"/>
  <c r="CC250" i="11"/>
  <c r="CB250" i="11"/>
  <c r="CA250" i="11"/>
  <c r="BZ250" i="11"/>
  <c r="BY250" i="11"/>
  <c r="BX250" i="11"/>
  <c r="BW250" i="11"/>
  <c r="BV250" i="11"/>
  <c r="BU250" i="11"/>
  <c r="BT250" i="11"/>
  <c r="BS250" i="11"/>
  <c r="BR250" i="11"/>
  <c r="BQ250" i="11"/>
  <c r="BP250" i="11"/>
  <c r="BO250" i="11"/>
  <c r="BN250" i="11"/>
  <c r="BM250" i="11"/>
  <c r="BL250" i="11"/>
  <c r="BK250" i="11"/>
  <c r="BJ250" i="11"/>
  <c r="BI250" i="11"/>
  <c r="BH250" i="11"/>
  <c r="BG250"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I250" i="11"/>
  <c r="AG250" i="11"/>
  <c r="AE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F250" i="11"/>
  <c r="E250" i="11"/>
  <c r="D250" i="11"/>
  <c r="C250" i="11"/>
  <c r="CG249" i="11"/>
  <c r="CF249" i="11"/>
  <c r="CE249" i="11"/>
  <c r="CD249" i="11"/>
  <c r="CC249" i="11"/>
  <c r="CB249" i="11"/>
  <c r="CA249" i="11"/>
  <c r="BZ249" i="11"/>
  <c r="BY249" i="11"/>
  <c r="BX249" i="11"/>
  <c r="BW249" i="11"/>
  <c r="BV249" i="11"/>
  <c r="BU249" i="11"/>
  <c r="BT249" i="11"/>
  <c r="BS249" i="11"/>
  <c r="BR249" i="11"/>
  <c r="BQ249" i="11"/>
  <c r="BP249" i="11"/>
  <c r="BO249" i="11"/>
  <c r="BN249" i="11"/>
  <c r="BM249" i="11"/>
  <c r="BL249" i="11"/>
  <c r="BK249" i="11"/>
  <c r="BJ249" i="11"/>
  <c r="BI249" i="11"/>
  <c r="BH249" i="11"/>
  <c r="BG249" i="11"/>
  <c r="BF249" i="11"/>
  <c r="BE249" i="11"/>
  <c r="BD249" i="11"/>
  <c r="BC249" i="11"/>
  <c r="BB249" i="11"/>
  <c r="BA249" i="11"/>
  <c r="AZ249" i="11"/>
  <c r="AY249" i="11"/>
  <c r="AX249" i="11"/>
  <c r="AW249" i="11"/>
  <c r="AV249" i="11"/>
  <c r="AU249" i="11"/>
  <c r="AT249" i="11"/>
  <c r="AS249" i="11"/>
  <c r="AR249" i="11"/>
  <c r="AQ249" i="11"/>
  <c r="AP249" i="11"/>
  <c r="AO249" i="11"/>
  <c r="AN249" i="11"/>
  <c r="AM249" i="11"/>
  <c r="AL249" i="11"/>
  <c r="AI249" i="11"/>
  <c r="AG249" i="11"/>
  <c r="AE249" i="11"/>
  <c r="AC249" i="11"/>
  <c r="AB249" i="11"/>
  <c r="AA249" i="11"/>
  <c r="Z249" i="11"/>
  <c r="Y249" i="11"/>
  <c r="A249" i="11"/>
  <c r="CG248" i="11"/>
  <c r="CF248" i="11"/>
  <c r="CE248" i="11"/>
  <c r="CD248" i="11"/>
  <c r="CC248" i="11"/>
  <c r="CB248" i="11"/>
  <c r="CA248" i="11"/>
  <c r="BZ248" i="11"/>
  <c r="BY248" i="11"/>
  <c r="BX248" i="11"/>
  <c r="BW248" i="11"/>
  <c r="BV248" i="11"/>
  <c r="BU248" i="11"/>
  <c r="BT248" i="11"/>
  <c r="BS248" i="11"/>
  <c r="BR248" i="11"/>
  <c r="BQ248" i="11"/>
  <c r="BP248" i="11"/>
  <c r="BO248" i="11"/>
  <c r="BN248" i="11"/>
  <c r="BM248" i="11"/>
  <c r="BL248" i="11"/>
  <c r="BK248" i="11"/>
  <c r="BJ248" i="11"/>
  <c r="BI248" i="11"/>
  <c r="BH248" i="11"/>
  <c r="BG248"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I248" i="11"/>
  <c r="AG248" i="11"/>
  <c r="AE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D248" i="11"/>
  <c r="C248" i="11"/>
  <c r="B248" i="11"/>
  <c r="CG247" i="11"/>
  <c r="CF247" i="11"/>
  <c r="CE247" i="11"/>
  <c r="CD247" i="11"/>
  <c r="CC247" i="11"/>
  <c r="CB247" i="11"/>
  <c r="CA247" i="11"/>
  <c r="BZ247" i="11"/>
  <c r="BY247" i="11"/>
  <c r="BX247" i="11"/>
  <c r="BW247" i="11"/>
  <c r="BV247" i="11"/>
  <c r="BU247" i="11"/>
  <c r="BT247" i="11"/>
  <c r="BS247" i="11"/>
  <c r="BR247" i="11"/>
  <c r="BQ247" i="11"/>
  <c r="BP247" i="11"/>
  <c r="BO247" i="11"/>
  <c r="BN247" i="11"/>
  <c r="BM247" i="11"/>
  <c r="BL247" i="11"/>
  <c r="BK247" i="11"/>
  <c r="BJ247" i="11"/>
  <c r="BI247" i="11"/>
  <c r="BH247" i="11"/>
  <c r="BG247"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V247" i="11"/>
  <c r="U247" i="11"/>
  <c r="T247" i="11"/>
  <c r="S247" i="11"/>
  <c r="R247" i="11"/>
  <c r="Q247" i="11"/>
  <c r="P247" i="11"/>
  <c r="O247" i="11"/>
  <c r="N247" i="11"/>
  <c r="M247" i="11"/>
  <c r="L247" i="11"/>
  <c r="K247" i="11"/>
  <c r="J247" i="11"/>
  <c r="I247" i="11"/>
  <c r="H247" i="11"/>
  <c r="A247" i="11"/>
  <c r="CG246" i="11"/>
  <c r="CF246" i="11"/>
  <c r="CE246" i="11"/>
  <c r="CD246" i="11"/>
  <c r="CC246" i="11"/>
  <c r="CB246" i="11"/>
  <c r="CA246" i="11"/>
  <c r="BZ246" i="11"/>
  <c r="BY246" i="11"/>
  <c r="BX246" i="11"/>
  <c r="BW246" i="11"/>
  <c r="BV246" i="11"/>
  <c r="BU246" i="11"/>
  <c r="BT246" i="11"/>
  <c r="BS246" i="11"/>
  <c r="BR246" i="11"/>
  <c r="BQ246" i="11"/>
  <c r="BP246" i="11"/>
  <c r="BO246" i="11"/>
  <c r="BN246" i="11"/>
  <c r="BM246" i="11"/>
  <c r="BL246" i="11"/>
  <c r="BK246" i="11"/>
  <c r="BJ246" i="11"/>
  <c r="BI246" i="11"/>
  <c r="BH246" i="11"/>
  <c r="BG246"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P246" i="11"/>
  <c r="O246" i="11"/>
  <c r="N246" i="11"/>
  <c r="H246" i="11"/>
  <c r="G246" i="11"/>
  <c r="F246" i="11"/>
  <c r="E246" i="11"/>
  <c r="D246" i="11"/>
  <c r="C246" i="11"/>
  <c r="B246" i="11"/>
  <c r="A246" i="11"/>
  <c r="CG245" i="11"/>
  <c r="CF245" i="11"/>
  <c r="CE245" i="11"/>
  <c r="CD245" i="11"/>
  <c r="CC245" i="11"/>
  <c r="CB245" i="11"/>
  <c r="CA245" i="11"/>
  <c r="BZ245" i="11"/>
  <c r="BY245" i="11"/>
  <c r="BX245" i="11"/>
  <c r="BW245" i="11"/>
  <c r="BV245" i="11"/>
  <c r="BU245" i="11"/>
  <c r="BT245" i="11"/>
  <c r="BS245" i="11"/>
  <c r="BR245" i="11"/>
  <c r="BQ245" i="11"/>
  <c r="BP245" i="11"/>
  <c r="BO245" i="11"/>
  <c r="BN245" i="11"/>
  <c r="BM245" i="11"/>
  <c r="BL245" i="11"/>
  <c r="BK245" i="11"/>
  <c r="BJ245" i="11"/>
  <c r="BI245" i="11"/>
  <c r="BH245" i="11"/>
  <c r="BG245"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F245" i="11"/>
  <c r="E245" i="11"/>
  <c r="D245" i="11"/>
  <c r="C245" i="11"/>
  <c r="B245" i="11"/>
  <c r="A245" i="11"/>
  <c r="CG244" i="11"/>
  <c r="CF244" i="11"/>
  <c r="CE244" i="11"/>
  <c r="CD244" i="11"/>
  <c r="CC244" i="11"/>
  <c r="CB244" i="11"/>
  <c r="CA244" i="11"/>
  <c r="BZ244" i="11"/>
  <c r="BY244" i="11"/>
  <c r="BX244" i="11"/>
  <c r="BW244" i="11"/>
  <c r="BV244" i="11"/>
  <c r="BU244" i="11"/>
  <c r="BT244" i="11"/>
  <c r="BS244" i="11"/>
  <c r="BR244" i="11"/>
  <c r="BQ244" i="11"/>
  <c r="BP244" i="11"/>
  <c r="BO244" i="11"/>
  <c r="BN244" i="11"/>
  <c r="BM244" i="11"/>
  <c r="BL244" i="11"/>
  <c r="BK244" i="11"/>
  <c r="BJ244"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V244" i="11"/>
  <c r="U244" i="11"/>
  <c r="T244" i="11"/>
  <c r="S244" i="11"/>
  <c r="R244" i="11"/>
  <c r="Q244" i="11"/>
  <c r="P244" i="11"/>
  <c r="O244" i="11"/>
  <c r="N244" i="11"/>
  <c r="J244" i="11"/>
  <c r="I244" i="11"/>
  <c r="H244" i="11"/>
  <c r="G244" i="11"/>
  <c r="F244" i="11"/>
  <c r="E244" i="11"/>
  <c r="D244" i="11"/>
  <c r="C244" i="11"/>
  <c r="B244" i="11"/>
  <c r="A244" i="11"/>
  <c r="CG243" i="11"/>
  <c r="CF243" i="11"/>
  <c r="CE243" i="11"/>
  <c r="CD243" i="11"/>
  <c r="CC243" i="11"/>
  <c r="CB243" i="11"/>
  <c r="CA243" i="11"/>
  <c r="BZ243" i="11"/>
  <c r="BY243" i="11"/>
  <c r="BX243" i="11"/>
  <c r="BW243" i="11"/>
  <c r="BV243" i="11"/>
  <c r="BU243" i="11"/>
  <c r="BT243" i="11"/>
  <c r="BS243" i="11"/>
  <c r="BR243" i="11"/>
  <c r="BQ243" i="11"/>
  <c r="BP243" i="11"/>
  <c r="BO243" i="11"/>
  <c r="BN243" i="11"/>
  <c r="BM243" i="11"/>
  <c r="BL243" i="11"/>
  <c r="BK243" i="11"/>
  <c r="BJ243"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I243" i="11"/>
  <c r="AG243" i="11"/>
  <c r="AE243" i="11"/>
  <c r="AC243" i="11"/>
  <c r="AB243" i="11"/>
  <c r="AA243" i="11"/>
  <c r="Z243" i="11"/>
  <c r="Y243" i="11"/>
  <c r="A243" i="11"/>
  <c r="CG242" i="11"/>
  <c r="CF242" i="11"/>
  <c r="CE242" i="11"/>
  <c r="CD242" i="11"/>
  <c r="CC242" i="11"/>
  <c r="CB242" i="11"/>
  <c r="CA242" i="11"/>
  <c r="BZ242" i="11"/>
  <c r="BY242" i="11"/>
  <c r="BX242" i="11"/>
  <c r="BW242" i="11"/>
  <c r="BV242" i="11"/>
  <c r="BU242" i="11"/>
  <c r="BT242" i="11"/>
  <c r="BS242" i="11"/>
  <c r="BR242" i="11"/>
  <c r="BQ242" i="11"/>
  <c r="BP242" i="11"/>
  <c r="BO242" i="11"/>
  <c r="BN242" i="11"/>
  <c r="BM242" i="11"/>
  <c r="BL242" i="11"/>
  <c r="BK242" i="11"/>
  <c r="BJ242" i="11"/>
  <c r="BI242" i="11"/>
  <c r="BH242" i="11"/>
  <c r="BG242"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I242" i="11"/>
  <c r="AG242" i="11"/>
  <c r="AE242" i="11"/>
  <c r="AC242" i="11"/>
  <c r="AB242" i="11"/>
  <c r="AA242" i="11"/>
  <c r="Z242" i="11"/>
  <c r="Y242" i="11"/>
  <c r="A242" i="11"/>
  <c r="CG241" i="11"/>
  <c r="CF241" i="11"/>
  <c r="CE241" i="11"/>
  <c r="CD241" i="11"/>
  <c r="CC241" i="11"/>
  <c r="CB241" i="11"/>
  <c r="CA241" i="11"/>
  <c r="BZ241" i="11"/>
  <c r="BY241" i="11"/>
  <c r="BX241" i="11"/>
  <c r="BW241" i="11"/>
  <c r="BV241" i="11"/>
  <c r="BU241" i="11"/>
  <c r="BT241" i="11"/>
  <c r="BS241" i="11"/>
  <c r="BR241" i="11"/>
  <c r="BQ241" i="11"/>
  <c r="BP241" i="11"/>
  <c r="BO241" i="11"/>
  <c r="BN241" i="11"/>
  <c r="BM241" i="11"/>
  <c r="BL241" i="11"/>
  <c r="BK241" i="11"/>
  <c r="BJ241" i="11"/>
  <c r="BI241" i="11"/>
  <c r="BH241" i="11"/>
  <c r="BG241"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I241" i="11"/>
  <c r="AG241" i="11"/>
  <c r="AE241" i="11"/>
  <c r="AC241" i="11"/>
  <c r="AB241" i="11"/>
  <c r="AA241" i="11"/>
  <c r="Z241" i="11"/>
  <c r="Y241" i="11"/>
  <c r="A241" i="11"/>
  <c r="CG240" i="11"/>
  <c r="CF240" i="11"/>
  <c r="CE240" i="11"/>
  <c r="CD240" i="11"/>
  <c r="CC240" i="11"/>
  <c r="CB240" i="11"/>
  <c r="CA240" i="11"/>
  <c r="BZ240" i="11"/>
  <c r="BY240" i="11"/>
  <c r="BX240" i="11"/>
  <c r="BW240" i="11"/>
  <c r="BV240" i="11"/>
  <c r="BU240" i="11"/>
  <c r="BT240" i="11"/>
  <c r="BS240" i="11"/>
  <c r="BR240" i="11"/>
  <c r="BQ240" i="11"/>
  <c r="BP240" i="11"/>
  <c r="BO240" i="11"/>
  <c r="BN240" i="11"/>
  <c r="BM240" i="11"/>
  <c r="BL240" i="11"/>
  <c r="BK240" i="11"/>
  <c r="BJ240" i="11"/>
  <c r="BI240" i="11"/>
  <c r="BH240" i="11"/>
  <c r="BG240"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I240" i="11"/>
  <c r="AG240" i="11"/>
  <c r="AE240" i="11"/>
  <c r="AC240" i="11"/>
  <c r="AB240" i="11"/>
  <c r="AA240" i="11"/>
  <c r="Z240" i="11"/>
  <c r="Y240" i="11"/>
  <c r="A240" i="11"/>
  <c r="CG239" i="11"/>
  <c r="CF239" i="11"/>
  <c r="CE239" i="11"/>
  <c r="CD239" i="11"/>
  <c r="CC239" i="11"/>
  <c r="CB239" i="11"/>
  <c r="CA239" i="11"/>
  <c r="BZ239" i="11"/>
  <c r="BY239" i="11"/>
  <c r="BX239" i="11"/>
  <c r="BW239" i="11"/>
  <c r="BV239" i="11"/>
  <c r="BU239" i="11"/>
  <c r="BT239" i="11"/>
  <c r="BS239" i="11"/>
  <c r="BR239" i="11"/>
  <c r="BQ239" i="11"/>
  <c r="BP239" i="11"/>
  <c r="BO239" i="11"/>
  <c r="BN239" i="11"/>
  <c r="BM239" i="11"/>
  <c r="BL239" i="11"/>
  <c r="BK239" i="11"/>
  <c r="BJ239" i="11"/>
  <c r="BI239" i="11"/>
  <c r="BH239" i="11"/>
  <c r="BG239"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I239" i="11"/>
  <c r="AG239" i="11"/>
  <c r="AE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F239" i="11"/>
  <c r="E239" i="11"/>
  <c r="D239" i="11"/>
  <c r="C239" i="11"/>
  <c r="CG238" i="11"/>
  <c r="CF238" i="11"/>
  <c r="CE238" i="11"/>
  <c r="CD238" i="11"/>
  <c r="CC238" i="11"/>
  <c r="CB238" i="11"/>
  <c r="CA238" i="11"/>
  <c r="BZ238" i="11"/>
  <c r="BY238" i="11"/>
  <c r="BX238" i="11"/>
  <c r="BW238" i="11"/>
  <c r="BV238" i="11"/>
  <c r="BU238" i="11"/>
  <c r="BT238" i="11"/>
  <c r="BS238" i="11"/>
  <c r="BR238" i="11"/>
  <c r="BQ238" i="11"/>
  <c r="BP238" i="11"/>
  <c r="BO238" i="11"/>
  <c r="BN238" i="11"/>
  <c r="BM238" i="11"/>
  <c r="BL238" i="11"/>
  <c r="BK238" i="11"/>
  <c r="BJ238" i="11"/>
  <c r="BI238" i="11"/>
  <c r="BH238" i="11"/>
  <c r="BG238"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I238" i="11"/>
  <c r="AG238" i="11"/>
  <c r="AE238" i="11"/>
  <c r="AC238" i="11"/>
  <c r="AB238" i="11"/>
  <c r="AA238" i="11"/>
  <c r="Z238" i="11"/>
  <c r="Y238" i="11"/>
  <c r="A238" i="11"/>
  <c r="CG237" i="11"/>
  <c r="CF237" i="11"/>
  <c r="CE237" i="11"/>
  <c r="CD237" i="11"/>
  <c r="CC237" i="11"/>
  <c r="CB237" i="11"/>
  <c r="CA237" i="11"/>
  <c r="BZ237" i="11"/>
  <c r="BY237" i="11"/>
  <c r="BX237" i="11"/>
  <c r="BW237" i="11"/>
  <c r="BV237" i="11"/>
  <c r="BU237" i="11"/>
  <c r="BT237" i="11"/>
  <c r="BS237" i="11"/>
  <c r="BR237" i="11"/>
  <c r="BQ237" i="11"/>
  <c r="BP237" i="11"/>
  <c r="BO237" i="11"/>
  <c r="BN237" i="11"/>
  <c r="BM237" i="11"/>
  <c r="BL237" i="11"/>
  <c r="BK237" i="11"/>
  <c r="BJ237" i="11"/>
  <c r="BI237" i="11"/>
  <c r="BH237" i="11"/>
  <c r="BG237"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I237" i="11"/>
  <c r="AG237" i="11"/>
  <c r="AE237" i="11"/>
  <c r="AC237" i="11"/>
  <c r="AB237" i="11"/>
  <c r="AA237" i="11"/>
  <c r="Z237" i="11"/>
  <c r="Y237" i="11"/>
  <c r="A237" i="11"/>
  <c r="CG236" i="11"/>
  <c r="CF236" i="11"/>
  <c r="CE236" i="11"/>
  <c r="CD236" i="11"/>
  <c r="CC236" i="11"/>
  <c r="CB236" i="11"/>
  <c r="CA236" i="11"/>
  <c r="BZ236" i="11"/>
  <c r="BY236" i="11"/>
  <c r="BX236" i="11"/>
  <c r="BW236" i="11"/>
  <c r="BV236" i="11"/>
  <c r="BU236" i="11"/>
  <c r="BT236" i="11"/>
  <c r="BS236" i="11"/>
  <c r="BR236" i="11"/>
  <c r="BQ236" i="11"/>
  <c r="BP236" i="11"/>
  <c r="BO236" i="11"/>
  <c r="BN236" i="11"/>
  <c r="BM236" i="11"/>
  <c r="BL236" i="11"/>
  <c r="BK236" i="11"/>
  <c r="BJ236" i="11"/>
  <c r="BI236" i="11"/>
  <c r="BH236" i="11"/>
  <c r="BG236"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I236" i="11"/>
  <c r="AG236" i="11"/>
  <c r="AE236" i="11"/>
  <c r="AC236" i="11"/>
  <c r="AB236" i="11"/>
  <c r="AA236" i="11"/>
  <c r="Z236" i="11"/>
  <c r="Y236" i="11"/>
  <c r="A236" i="11"/>
  <c r="CG235" i="11"/>
  <c r="CF235" i="11"/>
  <c r="CE235" i="11"/>
  <c r="CD235" i="11"/>
  <c r="CC235" i="11"/>
  <c r="CB235" i="11"/>
  <c r="CA235" i="11"/>
  <c r="BZ235" i="11"/>
  <c r="BY235" i="11"/>
  <c r="BX235" i="11"/>
  <c r="BW235" i="11"/>
  <c r="BV235" i="11"/>
  <c r="BU235" i="11"/>
  <c r="BT235" i="11"/>
  <c r="BS235" i="11"/>
  <c r="BR235" i="11"/>
  <c r="BQ235" i="11"/>
  <c r="BP235" i="11"/>
  <c r="BO235" i="11"/>
  <c r="BN235" i="11"/>
  <c r="BM235" i="11"/>
  <c r="BL235" i="11"/>
  <c r="BK235" i="11"/>
  <c r="BJ235" i="11"/>
  <c r="BI235" i="11"/>
  <c r="BH235" i="11"/>
  <c r="BG235" i="11"/>
  <c r="BF235" i="11"/>
  <c r="BE235" i="11"/>
  <c r="BD235" i="11"/>
  <c r="BC235" i="11"/>
  <c r="BB235" i="11"/>
  <c r="BA235" i="11"/>
  <c r="AZ235" i="11"/>
  <c r="AY235" i="11"/>
  <c r="AX235" i="11"/>
  <c r="AW235" i="11"/>
  <c r="AV235" i="11"/>
  <c r="AU235" i="11"/>
  <c r="AT235" i="11"/>
  <c r="AS235" i="11"/>
  <c r="AR235" i="11"/>
  <c r="AQ235" i="11"/>
  <c r="AP235" i="11"/>
  <c r="AO235" i="11"/>
  <c r="AN235" i="11"/>
  <c r="AM235" i="11"/>
  <c r="AL235" i="11"/>
  <c r="AI235" i="11"/>
  <c r="AG235" i="11"/>
  <c r="AE235" i="11"/>
  <c r="AC235" i="11"/>
  <c r="AB235" i="11"/>
  <c r="AA235" i="11"/>
  <c r="Z235" i="11"/>
  <c r="Y235" i="11"/>
  <c r="A235" i="11"/>
  <c r="CG234" i="11"/>
  <c r="CF234" i="11"/>
  <c r="CE234" i="11"/>
  <c r="CD234" i="11"/>
  <c r="CC234" i="11"/>
  <c r="CB234" i="11"/>
  <c r="CA234" i="11"/>
  <c r="BZ234" i="11"/>
  <c r="BY234" i="11"/>
  <c r="BX234" i="11"/>
  <c r="BW234" i="11"/>
  <c r="BV234" i="11"/>
  <c r="BU234" i="11"/>
  <c r="BT234" i="11"/>
  <c r="BS234" i="11"/>
  <c r="BR234" i="11"/>
  <c r="BQ234" i="11"/>
  <c r="BP234" i="11"/>
  <c r="BO234" i="11"/>
  <c r="BN234" i="11"/>
  <c r="BM234" i="11"/>
  <c r="BL234" i="11"/>
  <c r="BK234" i="11"/>
  <c r="BJ234" i="11"/>
  <c r="BI234" i="11"/>
  <c r="BH234" i="11"/>
  <c r="BG234"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I234" i="11"/>
  <c r="AG234" i="11"/>
  <c r="AE234" i="11"/>
  <c r="AC234" i="11"/>
  <c r="AB234" i="11"/>
  <c r="AA234" i="11"/>
  <c r="Z234" i="11"/>
  <c r="Y234" i="11"/>
  <c r="A234" i="11"/>
  <c r="CG233" i="11"/>
  <c r="CF233" i="11"/>
  <c r="CE233" i="11"/>
  <c r="CD233" i="11"/>
  <c r="CC233" i="11"/>
  <c r="CB233" i="11"/>
  <c r="CA233" i="11"/>
  <c r="BZ233" i="11"/>
  <c r="BY233" i="11"/>
  <c r="BX233" i="11"/>
  <c r="BW233" i="11"/>
  <c r="BV233" i="11"/>
  <c r="BU233" i="11"/>
  <c r="BT233" i="11"/>
  <c r="BS233" i="11"/>
  <c r="BR233" i="11"/>
  <c r="BQ233" i="11"/>
  <c r="BP233" i="11"/>
  <c r="BO233" i="11"/>
  <c r="BN233" i="11"/>
  <c r="BM233" i="11"/>
  <c r="BL233" i="11"/>
  <c r="BK233" i="11"/>
  <c r="BJ233" i="11"/>
  <c r="BI233" i="11"/>
  <c r="BH233" i="11"/>
  <c r="BG233"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I233" i="11"/>
  <c r="AG233" i="11"/>
  <c r="AE233" i="11"/>
  <c r="AC233" i="11"/>
  <c r="AB233" i="11"/>
  <c r="AA233" i="11"/>
  <c r="Z233" i="11"/>
  <c r="Y233" i="11"/>
  <c r="A233" i="11"/>
  <c r="CG232" i="11"/>
  <c r="CF232" i="11"/>
  <c r="CE232" i="11"/>
  <c r="CD232" i="11"/>
  <c r="CC232" i="11"/>
  <c r="CB232" i="11"/>
  <c r="CA232" i="11"/>
  <c r="BZ232" i="11"/>
  <c r="BY232" i="11"/>
  <c r="BX232" i="11"/>
  <c r="BW232" i="11"/>
  <c r="BV232" i="11"/>
  <c r="BU232" i="11"/>
  <c r="BT232" i="11"/>
  <c r="BS232" i="11"/>
  <c r="BR232" i="11"/>
  <c r="BQ232" i="11"/>
  <c r="BP232" i="11"/>
  <c r="BO232" i="11"/>
  <c r="BN232" i="11"/>
  <c r="BM232" i="11"/>
  <c r="BL232" i="11"/>
  <c r="BK232" i="11"/>
  <c r="BJ232" i="11"/>
  <c r="BI232" i="11"/>
  <c r="BH232" i="11"/>
  <c r="BG232"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I232" i="11"/>
  <c r="AG232" i="11"/>
  <c r="AE232" i="11"/>
  <c r="AC232" i="11"/>
  <c r="AB232" i="11"/>
  <c r="AA232" i="11"/>
  <c r="Z232" i="11"/>
  <c r="Y232" i="11"/>
  <c r="A232" i="11"/>
  <c r="CG231" i="11"/>
  <c r="CF231" i="11"/>
  <c r="CE231" i="11"/>
  <c r="CD231" i="11"/>
  <c r="CC231" i="11"/>
  <c r="CB231" i="11"/>
  <c r="CA231" i="11"/>
  <c r="BZ231" i="11"/>
  <c r="BY231" i="11"/>
  <c r="BX231" i="11"/>
  <c r="BW231" i="11"/>
  <c r="BV231" i="11"/>
  <c r="BU231" i="11"/>
  <c r="BT231" i="11"/>
  <c r="BS231" i="11"/>
  <c r="BR231" i="11"/>
  <c r="BQ231" i="11"/>
  <c r="BP231" i="11"/>
  <c r="BO231" i="11"/>
  <c r="BN231" i="11"/>
  <c r="BM231" i="11"/>
  <c r="BL231" i="11"/>
  <c r="BK231" i="11"/>
  <c r="BJ231" i="11"/>
  <c r="BI231" i="11"/>
  <c r="BH231" i="11"/>
  <c r="BG231"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I231" i="11"/>
  <c r="AG231" i="11"/>
  <c r="AE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D231" i="11"/>
  <c r="C231" i="11"/>
  <c r="CG230" i="11"/>
  <c r="CF230" i="11"/>
  <c r="CE230" i="11"/>
  <c r="CD230" i="11"/>
  <c r="CC230" i="11"/>
  <c r="CB230" i="11"/>
  <c r="CA230" i="11"/>
  <c r="BZ230" i="11"/>
  <c r="BY230" i="11"/>
  <c r="BX230" i="11"/>
  <c r="BW230" i="11"/>
  <c r="BV230" i="11"/>
  <c r="BU230" i="11"/>
  <c r="BT230" i="11"/>
  <c r="BS230" i="11"/>
  <c r="BR230" i="11"/>
  <c r="BQ230" i="11"/>
  <c r="BP230" i="11"/>
  <c r="BO230" i="11"/>
  <c r="BN230" i="11"/>
  <c r="BM230" i="11"/>
  <c r="BL230" i="11"/>
  <c r="BK230" i="11"/>
  <c r="BJ230" i="11"/>
  <c r="BI230" i="11"/>
  <c r="BH230" i="11"/>
  <c r="BG230"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I230" i="11"/>
  <c r="AG230" i="11"/>
  <c r="AE230" i="11"/>
  <c r="AC230" i="11"/>
  <c r="AB230" i="11"/>
  <c r="AA230" i="11"/>
  <c r="Z230" i="11"/>
  <c r="Y230" i="11"/>
  <c r="A230" i="11"/>
  <c r="CG229" i="11"/>
  <c r="CF229" i="11"/>
  <c r="CE229" i="11"/>
  <c r="CD229" i="11"/>
  <c r="CC229" i="11"/>
  <c r="CB229" i="11"/>
  <c r="CA229" i="11"/>
  <c r="BZ229" i="11"/>
  <c r="BY229" i="11"/>
  <c r="BX229" i="11"/>
  <c r="BW229" i="11"/>
  <c r="BV229" i="11"/>
  <c r="BU229" i="11"/>
  <c r="BT229" i="11"/>
  <c r="BS229" i="11"/>
  <c r="BR229" i="11"/>
  <c r="BQ229" i="11"/>
  <c r="BP229" i="11"/>
  <c r="BO229" i="11"/>
  <c r="BN229" i="11"/>
  <c r="BM229" i="11"/>
  <c r="BL229" i="11"/>
  <c r="BK229" i="11"/>
  <c r="BJ229" i="11"/>
  <c r="BI229" i="11"/>
  <c r="BH229" i="11"/>
  <c r="BG229"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I229" i="11"/>
  <c r="AG229" i="11"/>
  <c r="AE229" i="11"/>
  <c r="AC229" i="11"/>
  <c r="AB229" i="11"/>
  <c r="AA229" i="11"/>
  <c r="Z229" i="11"/>
  <c r="Y229" i="11"/>
  <c r="A229" i="11"/>
  <c r="CG228" i="11"/>
  <c r="CF228" i="11"/>
  <c r="CE228" i="11"/>
  <c r="CD228" i="11"/>
  <c r="CC228" i="11"/>
  <c r="CB228" i="11"/>
  <c r="CA228" i="11"/>
  <c r="BZ228" i="11"/>
  <c r="BY228" i="11"/>
  <c r="BX228" i="11"/>
  <c r="BW228" i="11"/>
  <c r="BV228" i="11"/>
  <c r="BU228" i="11"/>
  <c r="BT228" i="11"/>
  <c r="BS228" i="11"/>
  <c r="BR228" i="11"/>
  <c r="BQ228" i="11"/>
  <c r="BP228" i="11"/>
  <c r="BO228" i="11"/>
  <c r="BN228" i="11"/>
  <c r="BM228" i="11"/>
  <c r="BL228" i="11"/>
  <c r="BK228" i="11"/>
  <c r="BJ228"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I228" i="11"/>
  <c r="AG228" i="11"/>
  <c r="AE228" i="11"/>
  <c r="AC228" i="11"/>
  <c r="AB228" i="11"/>
  <c r="AA228" i="11"/>
  <c r="Z228" i="11"/>
  <c r="Y228" i="11"/>
  <c r="A228" i="11"/>
  <c r="CG227" i="11"/>
  <c r="CF227" i="11"/>
  <c r="CE227" i="11"/>
  <c r="CD227" i="11"/>
  <c r="CC227" i="11"/>
  <c r="CB227" i="11"/>
  <c r="CA227" i="11"/>
  <c r="BZ227" i="11"/>
  <c r="BY227" i="11"/>
  <c r="BX227" i="11"/>
  <c r="BW227" i="11"/>
  <c r="BV227" i="11"/>
  <c r="BU227" i="11"/>
  <c r="BT227" i="11"/>
  <c r="BS227" i="11"/>
  <c r="BR227" i="11"/>
  <c r="BQ227" i="11"/>
  <c r="BP227" i="11"/>
  <c r="BO227" i="11"/>
  <c r="BN227" i="11"/>
  <c r="BM227" i="11"/>
  <c r="BL227" i="11"/>
  <c r="BK227" i="11"/>
  <c r="BJ227" i="11"/>
  <c r="BI227" i="11"/>
  <c r="BH227" i="11"/>
  <c r="BG227"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I227" i="11"/>
  <c r="AG227" i="11"/>
  <c r="AE227" i="11"/>
  <c r="AC227" i="11"/>
  <c r="AB227" i="11"/>
  <c r="AA227" i="11"/>
  <c r="Z227" i="11"/>
  <c r="Y227" i="11"/>
  <c r="A227" i="11"/>
  <c r="CG226" i="11"/>
  <c r="CF226" i="11"/>
  <c r="CE226" i="11"/>
  <c r="CD226" i="11"/>
  <c r="CC226" i="11"/>
  <c r="CB226" i="11"/>
  <c r="CA226" i="11"/>
  <c r="BZ226" i="11"/>
  <c r="BY226" i="11"/>
  <c r="BX226" i="11"/>
  <c r="BW226" i="11"/>
  <c r="BV226" i="11"/>
  <c r="BU226" i="11"/>
  <c r="BT226" i="11"/>
  <c r="BS226" i="11"/>
  <c r="BR226" i="11"/>
  <c r="BQ226" i="11"/>
  <c r="BP226" i="11"/>
  <c r="BO226" i="11"/>
  <c r="BN226" i="11"/>
  <c r="BM226" i="11"/>
  <c r="BL226" i="11"/>
  <c r="BK226" i="11"/>
  <c r="BJ226" i="11"/>
  <c r="BI226" i="11"/>
  <c r="BH226" i="11"/>
  <c r="BG226"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I226" i="11"/>
  <c r="AG226" i="11"/>
  <c r="AE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F226" i="11"/>
  <c r="E226" i="11"/>
  <c r="D226" i="11"/>
  <c r="C226" i="11"/>
  <c r="B226" i="11"/>
  <c r="CG225" i="11"/>
  <c r="CF225" i="11"/>
  <c r="CE225" i="11"/>
  <c r="CD225" i="11"/>
  <c r="CC225" i="11"/>
  <c r="CB225" i="11"/>
  <c r="CA225" i="11"/>
  <c r="BZ225" i="11"/>
  <c r="BY225" i="11"/>
  <c r="BX225" i="11"/>
  <c r="BW225" i="11"/>
  <c r="BV225" i="11"/>
  <c r="BU225" i="11"/>
  <c r="BT225" i="11"/>
  <c r="BS225" i="11"/>
  <c r="BR225" i="11"/>
  <c r="BQ225" i="11"/>
  <c r="BP225" i="11"/>
  <c r="BO225" i="11"/>
  <c r="BN225" i="11"/>
  <c r="BM225" i="11"/>
  <c r="BL225" i="11"/>
  <c r="BK225" i="11"/>
  <c r="BJ225" i="11"/>
  <c r="BI225" i="11"/>
  <c r="BH225" i="11"/>
  <c r="BG225"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V225" i="11"/>
  <c r="U225" i="11"/>
  <c r="T225" i="11"/>
  <c r="S225" i="11"/>
  <c r="R225" i="11"/>
  <c r="Q225" i="11"/>
  <c r="P225" i="11"/>
  <c r="O225" i="11"/>
  <c r="N225" i="11"/>
  <c r="M225" i="11"/>
  <c r="L225" i="11"/>
  <c r="K225" i="11"/>
  <c r="J225" i="11"/>
  <c r="I225" i="11"/>
  <c r="H225" i="11"/>
  <c r="A225" i="11"/>
  <c r="CG224" i="11"/>
  <c r="CF224" i="11"/>
  <c r="CE224" i="11"/>
  <c r="CD224" i="11"/>
  <c r="CC224" i="11"/>
  <c r="CB224" i="11"/>
  <c r="CA224" i="11"/>
  <c r="BZ224" i="11"/>
  <c r="BY224" i="11"/>
  <c r="BX224" i="11"/>
  <c r="BW224" i="11"/>
  <c r="BV224" i="11"/>
  <c r="BU224" i="11"/>
  <c r="BT224" i="11"/>
  <c r="BS224" i="11"/>
  <c r="BR224" i="11"/>
  <c r="BQ224" i="11"/>
  <c r="BP224" i="11"/>
  <c r="BO224" i="11"/>
  <c r="BN224" i="11"/>
  <c r="BM224" i="11"/>
  <c r="BL224" i="11"/>
  <c r="BK224" i="11"/>
  <c r="BJ224" i="11"/>
  <c r="BI224" i="11"/>
  <c r="BH224" i="11"/>
  <c r="BG224"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P224" i="11"/>
  <c r="O224" i="11"/>
  <c r="N224" i="11"/>
  <c r="H224" i="11"/>
  <c r="G224" i="11"/>
  <c r="F224" i="11"/>
  <c r="E224" i="11"/>
  <c r="D224" i="11"/>
  <c r="C224" i="11"/>
  <c r="B224" i="11"/>
  <c r="A224" i="11"/>
  <c r="CG223" i="11"/>
  <c r="CF223" i="11"/>
  <c r="CE223" i="11"/>
  <c r="CD223" i="11"/>
  <c r="CC223" i="11"/>
  <c r="CB223" i="11"/>
  <c r="CA223" i="11"/>
  <c r="BZ223" i="11"/>
  <c r="BY223" i="11"/>
  <c r="BX223" i="11"/>
  <c r="BW223" i="11"/>
  <c r="BV223" i="11"/>
  <c r="BU223" i="11"/>
  <c r="BT223" i="11"/>
  <c r="BS223" i="11"/>
  <c r="BR223" i="11"/>
  <c r="BQ223" i="11"/>
  <c r="BP223" i="11"/>
  <c r="BO223" i="11"/>
  <c r="BN223" i="11"/>
  <c r="BM223" i="11"/>
  <c r="BL223" i="11"/>
  <c r="BK223" i="11"/>
  <c r="BJ223" i="11"/>
  <c r="BI223" i="11"/>
  <c r="BH223" i="11"/>
  <c r="BG223"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F223" i="11"/>
  <c r="E223" i="11"/>
  <c r="D223" i="11"/>
  <c r="C223" i="11"/>
  <c r="B223" i="11"/>
  <c r="A223" i="11"/>
  <c r="CG222" i="11"/>
  <c r="CF222" i="11"/>
  <c r="CE222" i="11"/>
  <c r="CD222" i="11"/>
  <c r="CC222" i="11"/>
  <c r="CB222" i="11"/>
  <c r="CA222" i="11"/>
  <c r="BZ222" i="11"/>
  <c r="BY222" i="11"/>
  <c r="BX222" i="11"/>
  <c r="BW222" i="11"/>
  <c r="BV222" i="11"/>
  <c r="BU222" i="11"/>
  <c r="BT222" i="11"/>
  <c r="BS222" i="11"/>
  <c r="BR222" i="11"/>
  <c r="BQ222" i="11"/>
  <c r="BP222" i="11"/>
  <c r="BO222" i="11"/>
  <c r="BN222" i="11"/>
  <c r="BM222" i="11"/>
  <c r="BL222" i="11"/>
  <c r="BK222" i="11"/>
  <c r="BJ222" i="11"/>
  <c r="BI222" i="11"/>
  <c r="BH222" i="11"/>
  <c r="BG222"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V222" i="11"/>
  <c r="U222" i="11"/>
  <c r="T222" i="11"/>
  <c r="S222" i="11"/>
  <c r="R222" i="11"/>
  <c r="Q222" i="11"/>
  <c r="P222" i="11"/>
  <c r="O222" i="11"/>
  <c r="N222" i="11"/>
  <c r="J222" i="11"/>
  <c r="I222" i="11"/>
  <c r="H222" i="11"/>
  <c r="G222" i="11"/>
  <c r="F222" i="11"/>
  <c r="E222" i="11"/>
  <c r="D222" i="11"/>
  <c r="C222" i="11"/>
  <c r="B222" i="11"/>
  <c r="A222" i="11"/>
  <c r="CG221" i="11"/>
  <c r="CF221" i="11"/>
  <c r="CE221" i="11"/>
  <c r="CD221" i="11"/>
  <c r="CC221" i="11"/>
  <c r="CB221" i="11"/>
  <c r="CA221" i="11"/>
  <c r="BZ221" i="11"/>
  <c r="BY221" i="11"/>
  <c r="BX221" i="11"/>
  <c r="BW221" i="11"/>
  <c r="BV221" i="11"/>
  <c r="BU221" i="11"/>
  <c r="BT221" i="11"/>
  <c r="BS221" i="11"/>
  <c r="BR221" i="11"/>
  <c r="BQ221" i="11"/>
  <c r="BP221" i="11"/>
  <c r="BO221" i="11"/>
  <c r="BN221" i="11"/>
  <c r="BM221" i="11"/>
  <c r="BL221" i="11"/>
  <c r="BK221" i="11"/>
  <c r="BJ221" i="11"/>
  <c r="BI221" i="11"/>
  <c r="BH221" i="11"/>
  <c r="BG221"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I221" i="11"/>
  <c r="AG221" i="11"/>
  <c r="AE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F221" i="11"/>
  <c r="E221" i="11"/>
  <c r="D221" i="11"/>
  <c r="C221" i="11"/>
  <c r="CG220" i="11"/>
  <c r="CF220" i="11"/>
  <c r="CE220" i="11"/>
  <c r="CD220" i="11"/>
  <c r="CC220" i="11"/>
  <c r="CB220" i="11"/>
  <c r="CA220" i="11"/>
  <c r="BZ220" i="11"/>
  <c r="BY220" i="11"/>
  <c r="BX220" i="11"/>
  <c r="BW220" i="11"/>
  <c r="BV220" i="11"/>
  <c r="BU220" i="11"/>
  <c r="BT220" i="11"/>
  <c r="BS220" i="11"/>
  <c r="BR220" i="11"/>
  <c r="BQ220" i="11"/>
  <c r="BP220" i="11"/>
  <c r="BO220" i="11"/>
  <c r="BN220" i="11"/>
  <c r="BM220" i="11"/>
  <c r="BL220" i="11"/>
  <c r="BK220" i="11"/>
  <c r="BJ220" i="11"/>
  <c r="BI220" i="11"/>
  <c r="BH220" i="11"/>
  <c r="BG220"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I220" i="11"/>
  <c r="AG220" i="11"/>
  <c r="AE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D220" i="11"/>
  <c r="C220" i="11"/>
  <c r="CG219" i="11"/>
  <c r="CF219" i="11"/>
  <c r="CE219" i="11"/>
  <c r="CD219" i="11"/>
  <c r="CC219" i="11"/>
  <c r="CB219" i="11"/>
  <c r="CA219" i="11"/>
  <c r="BZ219" i="11"/>
  <c r="BY219" i="11"/>
  <c r="BX219" i="11"/>
  <c r="BW219" i="11"/>
  <c r="BV219" i="11"/>
  <c r="BU219" i="11"/>
  <c r="BT219" i="11"/>
  <c r="BS219" i="11"/>
  <c r="BR219" i="11"/>
  <c r="BQ219" i="11"/>
  <c r="BP219" i="11"/>
  <c r="BO219" i="11"/>
  <c r="BN219" i="11"/>
  <c r="BM219" i="11"/>
  <c r="BL219" i="11"/>
  <c r="BK219" i="11"/>
  <c r="BJ219" i="11"/>
  <c r="BI219" i="11"/>
  <c r="BH219" i="11"/>
  <c r="BG219"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I219" i="11"/>
  <c r="AG219" i="11"/>
  <c r="AE219" i="11"/>
  <c r="AC219" i="11"/>
  <c r="AB219" i="11"/>
  <c r="AA219" i="11"/>
  <c r="Z219" i="11"/>
  <c r="Y219" i="11"/>
  <c r="A219" i="11"/>
  <c r="CG218" i="11"/>
  <c r="CF218" i="11"/>
  <c r="CE218" i="11"/>
  <c r="CD218" i="11"/>
  <c r="CC218" i="11"/>
  <c r="CB218" i="11"/>
  <c r="CA218" i="11"/>
  <c r="BZ218" i="11"/>
  <c r="BY218" i="11"/>
  <c r="BX218" i="11"/>
  <c r="BW218" i="11"/>
  <c r="BV218" i="11"/>
  <c r="BU218" i="11"/>
  <c r="BT218" i="11"/>
  <c r="BS218" i="11"/>
  <c r="BR218" i="11"/>
  <c r="BQ218" i="11"/>
  <c r="BP218" i="11"/>
  <c r="BO218" i="11"/>
  <c r="BN218" i="11"/>
  <c r="BM218" i="11"/>
  <c r="BL218" i="11"/>
  <c r="BK218" i="11"/>
  <c r="BJ218" i="11"/>
  <c r="BI218" i="11"/>
  <c r="BH218" i="11"/>
  <c r="BG218"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I218" i="11"/>
  <c r="AG218" i="11"/>
  <c r="AE218" i="11"/>
  <c r="AC218" i="11"/>
  <c r="AB218" i="11"/>
  <c r="AA218" i="11"/>
  <c r="Z218" i="11"/>
  <c r="Y218" i="11"/>
  <c r="A218" i="11"/>
  <c r="CG217" i="11"/>
  <c r="CF217" i="11"/>
  <c r="CE217" i="11"/>
  <c r="CD217" i="11"/>
  <c r="CC217" i="11"/>
  <c r="CB217" i="11"/>
  <c r="CA217" i="11"/>
  <c r="BZ217" i="11"/>
  <c r="BY217" i="11"/>
  <c r="BX217" i="11"/>
  <c r="BW217" i="11"/>
  <c r="BV217" i="11"/>
  <c r="BU217" i="11"/>
  <c r="BT217" i="11"/>
  <c r="BS217" i="11"/>
  <c r="BR217" i="11"/>
  <c r="BQ217" i="11"/>
  <c r="BP217" i="11"/>
  <c r="BO217" i="11"/>
  <c r="BN217" i="11"/>
  <c r="BM217" i="11"/>
  <c r="BL217" i="11"/>
  <c r="BK217" i="11"/>
  <c r="BJ217" i="11"/>
  <c r="BI217" i="11"/>
  <c r="BH217" i="11"/>
  <c r="BG217"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I217" i="11"/>
  <c r="AG217" i="11"/>
  <c r="AE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F217" i="11"/>
  <c r="E217" i="11"/>
  <c r="D217" i="11"/>
  <c r="C217" i="11"/>
  <c r="CG216" i="11"/>
  <c r="CF216" i="11"/>
  <c r="CE216" i="11"/>
  <c r="CD216" i="11"/>
  <c r="CC216" i="11"/>
  <c r="CB216" i="11"/>
  <c r="CA216" i="11"/>
  <c r="BZ216" i="11"/>
  <c r="BY216" i="11"/>
  <c r="BX216" i="11"/>
  <c r="BW216" i="11"/>
  <c r="BV216" i="11"/>
  <c r="BU216" i="11"/>
  <c r="BT216" i="11"/>
  <c r="BS216" i="11"/>
  <c r="BR216" i="11"/>
  <c r="BQ216" i="11"/>
  <c r="BP216" i="11"/>
  <c r="BO216" i="11"/>
  <c r="BN216" i="11"/>
  <c r="BM216" i="11"/>
  <c r="BL216" i="11"/>
  <c r="BK216" i="11"/>
  <c r="BJ216" i="11"/>
  <c r="BI216" i="11"/>
  <c r="BH216" i="11"/>
  <c r="BG216"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I216" i="11"/>
  <c r="AG216" i="11"/>
  <c r="AE216" i="11"/>
  <c r="AC216" i="11"/>
  <c r="AB216" i="11"/>
  <c r="AA216" i="11"/>
  <c r="Z216" i="11"/>
  <c r="Y216" i="11"/>
  <c r="A216" i="11"/>
  <c r="CG215" i="11"/>
  <c r="CF215" i="11"/>
  <c r="CE215" i="11"/>
  <c r="CD215" i="11"/>
  <c r="CC215" i="11"/>
  <c r="CB215" i="11"/>
  <c r="CA215" i="11"/>
  <c r="BZ215" i="11"/>
  <c r="BY215" i="11"/>
  <c r="BX215" i="11"/>
  <c r="BW215" i="11"/>
  <c r="BV215" i="11"/>
  <c r="BU215" i="11"/>
  <c r="BT215" i="11"/>
  <c r="BS215" i="11"/>
  <c r="BR215" i="11"/>
  <c r="BQ215" i="11"/>
  <c r="BP215" i="11"/>
  <c r="BO215" i="11"/>
  <c r="BN215" i="11"/>
  <c r="BM215" i="11"/>
  <c r="BL215" i="11"/>
  <c r="BK215" i="11"/>
  <c r="BJ215" i="11"/>
  <c r="BI215" i="11"/>
  <c r="BH215" i="11"/>
  <c r="BG215"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I215" i="11"/>
  <c r="AG215" i="11"/>
  <c r="AE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F215" i="11"/>
  <c r="E215" i="11"/>
  <c r="D215" i="11"/>
  <c r="C215" i="11"/>
  <c r="CG214" i="11"/>
  <c r="CF214" i="11"/>
  <c r="CE214" i="11"/>
  <c r="CD214" i="11"/>
  <c r="CC214" i="11"/>
  <c r="CB214" i="11"/>
  <c r="CA214" i="11"/>
  <c r="BZ214" i="11"/>
  <c r="BY214" i="11"/>
  <c r="BX214" i="11"/>
  <c r="BW214" i="11"/>
  <c r="BV214" i="11"/>
  <c r="BU214" i="11"/>
  <c r="BT214" i="11"/>
  <c r="BS214" i="11"/>
  <c r="BR214" i="11"/>
  <c r="BQ214" i="11"/>
  <c r="BP214" i="11"/>
  <c r="BO214" i="11"/>
  <c r="BN214" i="11"/>
  <c r="BM214" i="11"/>
  <c r="BL214" i="11"/>
  <c r="BK214" i="11"/>
  <c r="BJ214" i="11"/>
  <c r="BI214" i="11"/>
  <c r="BH214" i="11"/>
  <c r="BG214"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I214" i="11"/>
  <c r="AG214" i="11"/>
  <c r="AE214" i="11"/>
  <c r="AC214" i="11"/>
  <c r="AB214" i="11"/>
  <c r="AA214" i="11"/>
  <c r="Z214" i="11"/>
  <c r="Y214" i="11"/>
  <c r="A214" i="11"/>
  <c r="CG213" i="11"/>
  <c r="CF213" i="11"/>
  <c r="CE213" i="11"/>
  <c r="CD213" i="11"/>
  <c r="CC213" i="11"/>
  <c r="CB213" i="11"/>
  <c r="CA213" i="11"/>
  <c r="BZ213" i="11"/>
  <c r="BY213" i="11"/>
  <c r="BX213" i="11"/>
  <c r="BW213" i="11"/>
  <c r="BV213" i="11"/>
  <c r="BU213" i="11"/>
  <c r="BT213" i="11"/>
  <c r="BS213" i="11"/>
  <c r="BR213" i="11"/>
  <c r="BQ213" i="11"/>
  <c r="BP213" i="11"/>
  <c r="BO213" i="11"/>
  <c r="BN213" i="11"/>
  <c r="BM213" i="11"/>
  <c r="BL213" i="11"/>
  <c r="BK213" i="11"/>
  <c r="BJ213" i="11"/>
  <c r="BI213" i="11"/>
  <c r="BH213" i="11"/>
  <c r="BG213"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I213" i="11"/>
  <c r="AG213" i="11"/>
  <c r="AE213" i="11"/>
  <c r="AC213" i="11"/>
  <c r="AB213" i="11"/>
  <c r="AA213" i="11"/>
  <c r="Z213" i="11"/>
  <c r="Y213" i="11"/>
  <c r="A213" i="11"/>
  <c r="CG212" i="11"/>
  <c r="CF212" i="11"/>
  <c r="CE212" i="11"/>
  <c r="CD212" i="11"/>
  <c r="CC212" i="11"/>
  <c r="CB212" i="11"/>
  <c r="CA212" i="11"/>
  <c r="BZ212" i="11"/>
  <c r="BY212" i="11"/>
  <c r="BX212" i="11"/>
  <c r="BW212" i="11"/>
  <c r="BV212" i="11"/>
  <c r="BU212" i="11"/>
  <c r="BT212" i="11"/>
  <c r="BS212" i="11"/>
  <c r="BR212" i="11"/>
  <c r="BQ212" i="11"/>
  <c r="BP212" i="11"/>
  <c r="BO212" i="11"/>
  <c r="BN212" i="11"/>
  <c r="BM212" i="11"/>
  <c r="BL212" i="11"/>
  <c r="BK212" i="11"/>
  <c r="BJ212" i="11"/>
  <c r="BI212" i="11"/>
  <c r="BH212" i="11"/>
  <c r="BG212" i="11"/>
  <c r="BF212" i="11"/>
  <c r="BE212" i="11"/>
  <c r="BD212" i="11"/>
  <c r="BC212" i="11"/>
  <c r="BB212" i="11"/>
  <c r="BA212" i="11"/>
  <c r="AZ212" i="11"/>
  <c r="AY212" i="11"/>
  <c r="AX212" i="11"/>
  <c r="AW212" i="11"/>
  <c r="AV212" i="11"/>
  <c r="AU212" i="11"/>
  <c r="AT212" i="11"/>
  <c r="AS212" i="11"/>
  <c r="AR212" i="11"/>
  <c r="AQ212" i="11"/>
  <c r="AP212" i="11"/>
  <c r="AO212" i="11"/>
  <c r="AN212" i="11"/>
  <c r="AM212" i="11"/>
  <c r="AL212" i="11"/>
  <c r="AI212" i="11"/>
  <c r="AG212" i="11"/>
  <c r="AE212" i="11"/>
  <c r="AC212" i="11"/>
  <c r="AB212" i="11"/>
  <c r="AA212" i="11"/>
  <c r="Z212" i="11"/>
  <c r="Y212" i="11"/>
  <c r="A212" i="11"/>
  <c r="CG211" i="11"/>
  <c r="CF211" i="11"/>
  <c r="CE211" i="11"/>
  <c r="CD211" i="11"/>
  <c r="CC211" i="11"/>
  <c r="CB211" i="11"/>
  <c r="CA211" i="11"/>
  <c r="BZ211" i="11"/>
  <c r="BY211" i="11"/>
  <c r="BX211" i="11"/>
  <c r="BW211" i="11"/>
  <c r="BV211" i="11"/>
  <c r="BU211" i="11"/>
  <c r="BT211" i="11"/>
  <c r="BS211" i="11"/>
  <c r="BR211" i="11"/>
  <c r="BQ211" i="11"/>
  <c r="BP211" i="11"/>
  <c r="BO211" i="11"/>
  <c r="BN211" i="11"/>
  <c r="BM211" i="11"/>
  <c r="BL211" i="11"/>
  <c r="BK211" i="11"/>
  <c r="BJ211" i="11"/>
  <c r="BI211" i="11"/>
  <c r="BH211" i="11"/>
  <c r="BG211"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I211" i="11"/>
  <c r="AG211" i="11"/>
  <c r="AE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F211" i="11"/>
  <c r="E211" i="11"/>
  <c r="D211" i="11"/>
  <c r="C211" i="11"/>
  <c r="CG210" i="11"/>
  <c r="CF210" i="11"/>
  <c r="CE210" i="11"/>
  <c r="CD210" i="11"/>
  <c r="CC210" i="11"/>
  <c r="CB210" i="11"/>
  <c r="CA210" i="11"/>
  <c r="BZ210" i="11"/>
  <c r="BY210" i="11"/>
  <c r="BX210" i="11"/>
  <c r="BW210" i="11"/>
  <c r="BV210" i="11"/>
  <c r="BU210" i="11"/>
  <c r="BT210" i="11"/>
  <c r="BS210" i="11"/>
  <c r="BR210" i="11"/>
  <c r="BQ210" i="11"/>
  <c r="BP210" i="11"/>
  <c r="BO210" i="11"/>
  <c r="BN210" i="11"/>
  <c r="BM210" i="11"/>
  <c r="BL210" i="11"/>
  <c r="BK210" i="11"/>
  <c r="BJ210" i="11"/>
  <c r="BI210" i="11"/>
  <c r="BH210" i="11"/>
  <c r="BG210"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I210" i="11"/>
  <c r="AG210" i="11"/>
  <c r="AE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F210" i="11"/>
  <c r="E210" i="11"/>
  <c r="D210" i="11"/>
  <c r="C210" i="11"/>
  <c r="CG209" i="11"/>
  <c r="CF209" i="11"/>
  <c r="CE209" i="11"/>
  <c r="CD209" i="11"/>
  <c r="CC209" i="11"/>
  <c r="CB209" i="11"/>
  <c r="CA209" i="11"/>
  <c r="BZ209" i="11"/>
  <c r="BY209" i="11"/>
  <c r="BX209" i="11"/>
  <c r="BW209" i="11"/>
  <c r="BV209" i="11"/>
  <c r="BU209" i="11"/>
  <c r="BT209" i="11"/>
  <c r="BS209" i="11"/>
  <c r="BR209" i="11"/>
  <c r="BQ209" i="11"/>
  <c r="BP209" i="11"/>
  <c r="BO209" i="11"/>
  <c r="BN209" i="11"/>
  <c r="BM209" i="11"/>
  <c r="BL209" i="11"/>
  <c r="BK209" i="11"/>
  <c r="BJ209" i="11"/>
  <c r="BI209" i="11"/>
  <c r="BH209" i="11"/>
  <c r="BG209"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I209" i="11"/>
  <c r="AG209" i="11"/>
  <c r="AE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D209" i="11"/>
  <c r="C209" i="11"/>
  <c r="CG208" i="11"/>
  <c r="CF208" i="11"/>
  <c r="CE208" i="11"/>
  <c r="CD208" i="11"/>
  <c r="CC208" i="11"/>
  <c r="CB208" i="11"/>
  <c r="CA208" i="11"/>
  <c r="BZ208" i="11"/>
  <c r="BY208" i="11"/>
  <c r="BX208" i="11"/>
  <c r="BW208" i="11"/>
  <c r="BV208" i="11"/>
  <c r="BU208" i="11"/>
  <c r="BT208" i="11"/>
  <c r="BS208" i="11"/>
  <c r="BR208" i="11"/>
  <c r="BQ208" i="11"/>
  <c r="BP208" i="11"/>
  <c r="BO208" i="11"/>
  <c r="BN208" i="11"/>
  <c r="BM208" i="11"/>
  <c r="BL208" i="11"/>
  <c r="BK208" i="11"/>
  <c r="BJ208" i="11"/>
  <c r="BI208" i="11"/>
  <c r="BH208" i="11"/>
  <c r="BG208"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I208" i="11"/>
  <c r="AG208" i="11"/>
  <c r="AE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F208" i="11"/>
  <c r="E208" i="11"/>
  <c r="D208" i="11"/>
  <c r="C208" i="11"/>
  <c r="B208" i="11"/>
  <c r="CG207" i="11"/>
  <c r="CF207" i="11"/>
  <c r="CE207" i="11"/>
  <c r="CD207" i="11"/>
  <c r="CC207" i="11"/>
  <c r="CB207" i="11"/>
  <c r="CA207" i="11"/>
  <c r="BZ207" i="11"/>
  <c r="BY207" i="11"/>
  <c r="BX207" i="11"/>
  <c r="BW207" i="11"/>
  <c r="BV207" i="11"/>
  <c r="BU207" i="11"/>
  <c r="BT207" i="11"/>
  <c r="BS207" i="11"/>
  <c r="BR207" i="11"/>
  <c r="BQ207" i="11"/>
  <c r="BP207" i="11"/>
  <c r="BO207" i="11"/>
  <c r="BN207" i="11"/>
  <c r="BM207" i="11"/>
  <c r="BL207" i="11"/>
  <c r="BK207" i="11"/>
  <c r="BJ207" i="11"/>
  <c r="BI207" i="11"/>
  <c r="BH207" i="11"/>
  <c r="BG207"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V207" i="11"/>
  <c r="U207" i="11"/>
  <c r="T207" i="11"/>
  <c r="S207" i="11"/>
  <c r="R207" i="11"/>
  <c r="Q207" i="11"/>
  <c r="P207" i="11"/>
  <c r="O207" i="11"/>
  <c r="N207" i="11"/>
  <c r="M207" i="11"/>
  <c r="L207" i="11"/>
  <c r="K207" i="11"/>
  <c r="J207" i="11"/>
  <c r="I207" i="11"/>
  <c r="H207" i="11"/>
  <c r="A207" i="11"/>
  <c r="CG206" i="11"/>
  <c r="CF206" i="11"/>
  <c r="CE206" i="11"/>
  <c r="CD206" i="11"/>
  <c r="CC206" i="11"/>
  <c r="CB206" i="11"/>
  <c r="CA206" i="11"/>
  <c r="BZ206" i="11"/>
  <c r="BY206" i="11"/>
  <c r="BX206" i="11"/>
  <c r="BW206" i="11"/>
  <c r="BV206" i="11"/>
  <c r="BU206" i="11"/>
  <c r="BT206" i="11"/>
  <c r="BS206" i="11"/>
  <c r="BR206" i="11"/>
  <c r="BQ206" i="11"/>
  <c r="BP206" i="11"/>
  <c r="BO206" i="11"/>
  <c r="BN206" i="11"/>
  <c r="BM206" i="11"/>
  <c r="BL206" i="11"/>
  <c r="BK206" i="11"/>
  <c r="BJ206" i="11"/>
  <c r="BI206" i="11"/>
  <c r="BH206" i="11"/>
  <c r="BG206"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P206" i="11"/>
  <c r="O206" i="11"/>
  <c r="N206" i="11"/>
  <c r="H206" i="11"/>
  <c r="G206" i="11"/>
  <c r="F206" i="11"/>
  <c r="E206" i="11"/>
  <c r="D206" i="11"/>
  <c r="C206" i="11"/>
  <c r="B206" i="11"/>
  <c r="A206" i="11"/>
  <c r="CG205" i="11"/>
  <c r="CF205" i="11"/>
  <c r="CE205" i="11"/>
  <c r="CD205" i="11"/>
  <c r="CC205" i="11"/>
  <c r="CB205" i="11"/>
  <c r="CA205" i="11"/>
  <c r="BZ205" i="11"/>
  <c r="BY205" i="11"/>
  <c r="BX205" i="11"/>
  <c r="BW205" i="11"/>
  <c r="BV205" i="11"/>
  <c r="BU205" i="11"/>
  <c r="BT205" i="11"/>
  <c r="BS205" i="11"/>
  <c r="BR205" i="11"/>
  <c r="BQ205" i="11"/>
  <c r="BP205" i="11"/>
  <c r="BO205" i="11"/>
  <c r="BN205" i="11"/>
  <c r="BM205" i="11"/>
  <c r="BL205" i="11"/>
  <c r="BK205" i="11"/>
  <c r="BJ205" i="11"/>
  <c r="BI205" i="11"/>
  <c r="BH205" i="11"/>
  <c r="BG205" i="11"/>
  <c r="BF205" i="11"/>
  <c r="BE205" i="11"/>
  <c r="BD205" i="11"/>
  <c r="BC205"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AD205" i="11"/>
  <c r="AC205" i="11"/>
  <c r="AB205" i="11"/>
  <c r="AA205" i="11"/>
  <c r="Z205" i="11"/>
  <c r="Y205" i="11"/>
  <c r="X205" i="11"/>
  <c r="W205" i="11"/>
  <c r="V205" i="11"/>
  <c r="U205" i="11"/>
  <c r="T205" i="11"/>
  <c r="S205" i="11"/>
  <c r="R205" i="11"/>
  <c r="Q205" i="11"/>
  <c r="P205" i="11"/>
  <c r="O205" i="11"/>
  <c r="N205" i="11"/>
  <c r="M205" i="11"/>
  <c r="L205" i="11"/>
  <c r="K205" i="11"/>
  <c r="J205" i="11"/>
  <c r="I205" i="11"/>
  <c r="H205" i="11"/>
  <c r="G205" i="11"/>
  <c r="F205" i="11"/>
  <c r="E205" i="11"/>
  <c r="D205" i="11"/>
  <c r="C205" i="11"/>
  <c r="B205" i="11"/>
  <c r="A205" i="11"/>
  <c r="CG204" i="11"/>
  <c r="CF204" i="11"/>
  <c r="CE204" i="11"/>
  <c r="CD204" i="11"/>
  <c r="CC204" i="11"/>
  <c r="CB204" i="11"/>
  <c r="CA204" i="11"/>
  <c r="BZ204" i="11"/>
  <c r="BY204" i="11"/>
  <c r="BX204" i="11"/>
  <c r="BW204" i="11"/>
  <c r="BV204" i="11"/>
  <c r="BU204" i="11"/>
  <c r="BT204" i="11"/>
  <c r="BS204" i="11"/>
  <c r="BR204" i="11"/>
  <c r="BQ204" i="11"/>
  <c r="BP204" i="11"/>
  <c r="BO204" i="11"/>
  <c r="BN204" i="11"/>
  <c r="BM204" i="11"/>
  <c r="BL204" i="11"/>
  <c r="BK204" i="11"/>
  <c r="BJ204" i="11"/>
  <c r="BI204" i="11"/>
  <c r="BH204" i="11"/>
  <c r="BG204"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V204" i="11"/>
  <c r="U204" i="11"/>
  <c r="T204" i="11"/>
  <c r="S204" i="11"/>
  <c r="R204" i="11"/>
  <c r="Q204" i="11"/>
  <c r="P204" i="11"/>
  <c r="O204" i="11"/>
  <c r="N204" i="11"/>
  <c r="J204" i="11"/>
  <c r="I204" i="11"/>
  <c r="H204" i="11"/>
  <c r="G204" i="11"/>
  <c r="F204" i="11"/>
  <c r="E204" i="11"/>
  <c r="D204" i="11"/>
  <c r="C204" i="11"/>
  <c r="B204" i="11"/>
  <c r="A204" i="11"/>
  <c r="CG203" i="11"/>
  <c r="CF203" i="11"/>
  <c r="CE203" i="11"/>
  <c r="CD203" i="11"/>
  <c r="CC203" i="11"/>
  <c r="CB203" i="11"/>
  <c r="CA203" i="11"/>
  <c r="BZ203" i="11"/>
  <c r="BY203" i="11"/>
  <c r="BX203" i="11"/>
  <c r="BW203" i="11"/>
  <c r="BV203" i="11"/>
  <c r="BU203" i="11"/>
  <c r="BT203" i="11"/>
  <c r="BS203" i="11"/>
  <c r="BR203" i="11"/>
  <c r="BQ203" i="11"/>
  <c r="BP203" i="11"/>
  <c r="BO203" i="11"/>
  <c r="BN203" i="11"/>
  <c r="BM203" i="11"/>
  <c r="BL203" i="11"/>
  <c r="BK203" i="11"/>
  <c r="BJ203" i="11"/>
  <c r="BI203" i="11"/>
  <c r="BH203" i="11"/>
  <c r="BG203"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I203" i="11"/>
  <c r="AG203" i="11"/>
  <c r="AE203" i="11"/>
  <c r="AC203" i="11"/>
  <c r="AB203" i="11"/>
  <c r="AA203" i="11"/>
  <c r="Z203" i="11"/>
  <c r="Y203" i="11"/>
  <c r="A203" i="11"/>
  <c r="CG202" i="11"/>
  <c r="CF202" i="11"/>
  <c r="CE202" i="11"/>
  <c r="CD202" i="11"/>
  <c r="CC202" i="11"/>
  <c r="CB202" i="11"/>
  <c r="CA202" i="11"/>
  <c r="BZ202" i="11"/>
  <c r="BY202" i="11"/>
  <c r="BX202" i="11"/>
  <c r="BW202" i="11"/>
  <c r="BV202" i="11"/>
  <c r="BU202" i="11"/>
  <c r="BT202" i="11"/>
  <c r="BS202" i="11"/>
  <c r="BR202" i="11"/>
  <c r="BQ202" i="11"/>
  <c r="BP202" i="11"/>
  <c r="BO202" i="11"/>
  <c r="BN202" i="11"/>
  <c r="BM202" i="11"/>
  <c r="BL202" i="11"/>
  <c r="BK202" i="11"/>
  <c r="BJ202" i="11"/>
  <c r="BI202" i="11"/>
  <c r="BH202" i="11"/>
  <c r="BG202"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I202" i="11"/>
  <c r="AG202" i="11"/>
  <c r="AE202" i="11"/>
  <c r="AC202" i="11"/>
  <c r="AB202" i="11"/>
  <c r="AA202" i="11"/>
  <c r="Z202" i="11"/>
  <c r="Y202" i="11"/>
  <c r="A202" i="11"/>
  <c r="CG201" i="11"/>
  <c r="CF201" i="11"/>
  <c r="CE201" i="11"/>
  <c r="CD201" i="11"/>
  <c r="CC201" i="11"/>
  <c r="CB201" i="11"/>
  <c r="CA201" i="11"/>
  <c r="BZ201" i="11"/>
  <c r="BY201" i="11"/>
  <c r="BX201" i="11"/>
  <c r="BW201" i="11"/>
  <c r="BV201" i="11"/>
  <c r="BU201" i="11"/>
  <c r="BT201" i="11"/>
  <c r="BS201" i="11"/>
  <c r="BR201" i="11"/>
  <c r="BQ201" i="11"/>
  <c r="BP201" i="11"/>
  <c r="BO201" i="11"/>
  <c r="BN201" i="11"/>
  <c r="BM201" i="11"/>
  <c r="BL201" i="11"/>
  <c r="BK201" i="11"/>
  <c r="BJ201" i="11"/>
  <c r="BI201" i="11"/>
  <c r="BH201" i="11"/>
  <c r="BG201"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I201" i="11"/>
  <c r="AG201" i="11"/>
  <c r="AE201" i="11"/>
  <c r="AC201" i="11"/>
  <c r="AB201" i="11"/>
  <c r="AA201" i="11"/>
  <c r="Z201" i="11"/>
  <c r="Y201" i="11"/>
  <c r="A201" i="11"/>
  <c r="CG200" i="11"/>
  <c r="CF200" i="11"/>
  <c r="CE200" i="11"/>
  <c r="CD200" i="11"/>
  <c r="CC200" i="11"/>
  <c r="CB200" i="11"/>
  <c r="CA200" i="11"/>
  <c r="BZ200" i="11"/>
  <c r="BY200" i="11"/>
  <c r="BX200" i="11"/>
  <c r="BW200" i="11"/>
  <c r="BV200" i="11"/>
  <c r="BU200" i="11"/>
  <c r="BT200" i="11"/>
  <c r="BS200" i="11"/>
  <c r="BR200" i="11"/>
  <c r="BQ200" i="11"/>
  <c r="BP200" i="11"/>
  <c r="BO200" i="11"/>
  <c r="BN200" i="11"/>
  <c r="BM200" i="11"/>
  <c r="BL200" i="11"/>
  <c r="BK200" i="11"/>
  <c r="BJ200" i="11"/>
  <c r="BI200" i="11"/>
  <c r="BH200" i="11"/>
  <c r="BG200"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I200" i="11"/>
  <c r="AG200" i="11"/>
  <c r="AE200" i="11"/>
  <c r="AC200" i="11"/>
  <c r="AA200" i="11"/>
  <c r="Z200" i="11"/>
  <c r="Y200" i="11"/>
  <c r="X200" i="11"/>
  <c r="W200" i="11"/>
  <c r="V200" i="11"/>
  <c r="U200" i="11"/>
  <c r="T200" i="11"/>
  <c r="S200" i="11"/>
  <c r="R200" i="11"/>
  <c r="Q200" i="11"/>
  <c r="P200" i="11"/>
  <c r="O200" i="11"/>
  <c r="N200" i="11"/>
  <c r="M200" i="11"/>
  <c r="L200" i="11"/>
  <c r="K200" i="11"/>
  <c r="J200" i="11"/>
  <c r="I200" i="11"/>
  <c r="H200" i="11"/>
  <c r="G200" i="11"/>
  <c r="F200" i="11"/>
  <c r="E200" i="11"/>
  <c r="D200" i="11"/>
  <c r="C200" i="11"/>
  <c r="CG199" i="11"/>
  <c r="CF199" i="11"/>
  <c r="CE199" i="11"/>
  <c r="CD199" i="11"/>
  <c r="CC199" i="11"/>
  <c r="CB199" i="11"/>
  <c r="CA199" i="11"/>
  <c r="BZ199" i="11"/>
  <c r="BY199" i="11"/>
  <c r="BX199" i="11"/>
  <c r="BW199" i="11"/>
  <c r="BV199" i="11"/>
  <c r="BU199" i="11"/>
  <c r="BT199" i="11"/>
  <c r="BS199" i="11"/>
  <c r="BR199" i="11"/>
  <c r="BQ199" i="11"/>
  <c r="BP199" i="11"/>
  <c r="BO199" i="11"/>
  <c r="BN199" i="11"/>
  <c r="BM199" i="11"/>
  <c r="BL199" i="11"/>
  <c r="BK199" i="11"/>
  <c r="BJ199" i="11"/>
  <c r="BI199" i="11"/>
  <c r="BH199" i="11"/>
  <c r="BG199"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I199" i="11"/>
  <c r="AG199" i="11"/>
  <c r="AE199" i="11"/>
  <c r="AC199" i="11"/>
  <c r="AB199" i="11"/>
  <c r="AA199" i="11"/>
  <c r="Z199" i="11"/>
  <c r="Y199" i="11"/>
  <c r="A199" i="11"/>
  <c r="CG198" i="11"/>
  <c r="CF198" i="11"/>
  <c r="CE198" i="11"/>
  <c r="CD198" i="11"/>
  <c r="CC198" i="11"/>
  <c r="CB198" i="11"/>
  <c r="CA198" i="11"/>
  <c r="BZ198" i="11"/>
  <c r="BY198" i="11"/>
  <c r="BX198" i="11"/>
  <c r="BW198" i="11"/>
  <c r="BV198" i="11"/>
  <c r="BU198" i="11"/>
  <c r="BT198" i="11"/>
  <c r="BS198" i="11"/>
  <c r="BR198" i="11"/>
  <c r="BQ198" i="11"/>
  <c r="BP198" i="11"/>
  <c r="BO198" i="11"/>
  <c r="BN198" i="11"/>
  <c r="BM198" i="11"/>
  <c r="BL198" i="11"/>
  <c r="BK198" i="11"/>
  <c r="BJ198" i="11"/>
  <c r="BI198" i="11"/>
  <c r="BH198" i="11"/>
  <c r="BG198"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I198" i="11"/>
  <c r="AG198" i="11"/>
  <c r="AE198" i="11"/>
  <c r="AC198" i="11"/>
  <c r="AB198" i="11"/>
  <c r="AA198" i="11"/>
  <c r="Z198" i="11"/>
  <c r="Y198" i="11"/>
  <c r="A198" i="11"/>
  <c r="CG197" i="11"/>
  <c r="CF197" i="11"/>
  <c r="CE197" i="11"/>
  <c r="CD197" i="11"/>
  <c r="CC197" i="11"/>
  <c r="CB197" i="11"/>
  <c r="CA197" i="11"/>
  <c r="BZ197" i="11"/>
  <c r="BY197" i="11"/>
  <c r="BX197" i="11"/>
  <c r="BW197" i="11"/>
  <c r="BV197" i="11"/>
  <c r="BU197" i="11"/>
  <c r="BT197" i="11"/>
  <c r="BS197" i="11"/>
  <c r="BR197" i="11"/>
  <c r="BQ197" i="11"/>
  <c r="BP197" i="11"/>
  <c r="BO197" i="11"/>
  <c r="BN197" i="11"/>
  <c r="BM197" i="11"/>
  <c r="BL197" i="11"/>
  <c r="BK197" i="11"/>
  <c r="BJ197" i="11"/>
  <c r="BI197" i="11"/>
  <c r="BH197" i="11"/>
  <c r="BG197"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I197" i="11"/>
  <c r="AG197" i="11"/>
  <c r="AE197" i="11"/>
  <c r="AC197" i="11"/>
  <c r="AB197" i="11"/>
  <c r="AA197" i="11"/>
  <c r="Z197" i="11"/>
  <c r="Y197" i="11"/>
  <c r="A197" i="11"/>
  <c r="CG196" i="11"/>
  <c r="CF196" i="11"/>
  <c r="CE196" i="11"/>
  <c r="CD196" i="11"/>
  <c r="CC196" i="11"/>
  <c r="CB196" i="11"/>
  <c r="CA196" i="11"/>
  <c r="BZ196" i="11"/>
  <c r="BY196" i="11"/>
  <c r="BX196" i="11"/>
  <c r="BW196" i="11"/>
  <c r="BV196" i="11"/>
  <c r="BU196" i="11"/>
  <c r="BT196" i="11"/>
  <c r="BS196" i="11"/>
  <c r="BR196" i="11"/>
  <c r="BQ196" i="11"/>
  <c r="BP196" i="11"/>
  <c r="BO196" i="11"/>
  <c r="BN196" i="11"/>
  <c r="BM196" i="11"/>
  <c r="BL196" i="11"/>
  <c r="BK196" i="11"/>
  <c r="BJ196" i="11"/>
  <c r="BI196" i="11"/>
  <c r="BH196" i="11"/>
  <c r="BG196"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I196" i="11"/>
  <c r="AG196" i="11"/>
  <c r="AE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D196" i="11"/>
  <c r="C196" i="11"/>
  <c r="CG195" i="11"/>
  <c r="CF195" i="11"/>
  <c r="CE195" i="11"/>
  <c r="CD195" i="11"/>
  <c r="CC195" i="11"/>
  <c r="CB195" i="11"/>
  <c r="CA195" i="11"/>
  <c r="BZ195" i="11"/>
  <c r="BY195" i="11"/>
  <c r="BX195" i="11"/>
  <c r="BW195" i="11"/>
  <c r="BV195" i="11"/>
  <c r="BU195" i="11"/>
  <c r="BT195" i="11"/>
  <c r="BS195" i="11"/>
  <c r="BR195" i="11"/>
  <c r="BQ195" i="11"/>
  <c r="BP195" i="11"/>
  <c r="BO195" i="11"/>
  <c r="BN195" i="11"/>
  <c r="BM195" i="11"/>
  <c r="BL195" i="11"/>
  <c r="BK195" i="11"/>
  <c r="BJ195" i="11"/>
  <c r="BI195" i="11"/>
  <c r="BH195" i="11"/>
  <c r="BG195"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I195" i="11"/>
  <c r="AG195" i="11"/>
  <c r="AE195" i="11"/>
  <c r="AC195" i="11"/>
  <c r="AB195" i="11"/>
  <c r="AA195" i="11"/>
  <c r="Z195" i="11"/>
  <c r="Y195" i="11"/>
  <c r="A195" i="11"/>
  <c r="CG194" i="11"/>
  <c r="CF194" i="11"/>
  <c r="CE194" i="11"/>
  <c r="CD194" i="11"/>
  <c r="CC194" i="11"/>
  <c r="CB194" i="11"/>
  <c r="CA194" i="11"/>
  <c r="BZ194" i="11"/>
  <c r="BY194" i="11"/>
  <c r="BX194" i="11"/>
  <c r="BW194" i="11"/>
  <c r="BV194" i="11"/>
  <c r="BU194" i="11"/>
  <c r="BT194" i="11"/>
  <c r="BS194" i="11"/>
  <c r="BR194" i="11"/>
  <c r="BQ194" i="11"/>
  <c r="BP194" i="11"/>
  <c r="BO194" i="11"/>
  <c r="BN194" i="11"/>
  <c r="BM194" i="11"/>
  <c r="BL194" i="11"/>
  <c r="BK194" i="11"/>
  <c r="BJ194" i="11"/>
  <c r="BI194" i="11"/>
  <c r="BH194" i="11"/>
  <c r="BG194"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I194" i="11"/>
  <c r="AG194" i="11"/>
  <c r="AE194" i="11"/>
  <c r="AC194" i="11"/>
  <c r="AB194" i="11"/>
  <c r="AA194" i="11"/>
  <c r="Z194" i="11"/>
  <c r="Y194" i="11"/>
  <c r="A194" i="11"/>
  <c r="CG193" i="11"/>
  <c r="CF193" i="11"/>
  <c r="CE193" i="11"/>
  <c r="CD193" i="11"/>
  <c r="CC193" i="11"/>
  <c r="CB193" i="11"/>
  <c r="CA193" i="11"/>
  <c r="BZ193" i="11"/>
  <c r="BY193" i="11"/>
  <c r="BX193" i="11"/>
  <c r="BW193" i="11"/>
  <c r="BV193" i="11"/>
  <c r="BU193" i="11"/>
  <c r="BT193" i="11"/>
  <c r="BS193" i="11"/>
  <c r="BR193" i="11"/>
  <c r="BQ193" i="11"/>
  <c r="BP193" i="11"/>
  <c r="BO193" i="11"/>
  <c r="BN193" i="11"/>
  <c r="BM193" i="11"/>
  <c r="BL193" i="11"/>
  <c r="BK193" i="11"/>
  <c r="BJ193" i="11"/>
  <c r="BI193" i="11"/>
  <c r="BH193" i="11"/>
  <c r="BG193"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I193" i="11"/>
  <c r="AG193" i="11"/>
  <c r="AE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F193" i="11"/>
  <c r="E193" i="11"/>
  <c r="D193" i="11"/>
  <c r="C193" i="11"/>
  <c r="CG192" i="11"/>
  <c r="CF192" i="11"/>
  <c r="CE192" i="11"/>
  <c r="CD192" i="11"/>
  <c r="CC192" i="11"/>
  <c r="CB192" i="11"/>
  <c r="CA192" i="11"/>
  <c r="BZ192" i="11"/>
  <c r="BY192" i="11"/>
  <c r="BX192" i="11"/>
  <c r="BW192" i="11"/>
  <c r="BV192" i="11"/>
  <c r="BU192" i="11"/>
  <c r="BT192" i="11"/>
  <c r="BS192" i="11"/>
  <c r="BR192" i="11"/>
  <c r="BQ192" i="11"/>
  <c r="BP192" i="11"/>
  <c r="BO192" i="11"/>
  <c r="BN192" i="11"/>
  <c r="BM192" i="11"/>
  <c r="BL192" i="11"/>
  <c r="BK192" i="11"/>
  <c r="BJ192" i="11"/>
  <c r="BI192" i="11"/>
  <c r="BH192" i="11"/>
  <c r="BG192" i="11"/>
  <c r="BF192" i="11"/>
  <c r="BE192" i="11"/>
  <c r="BD192" i="11"/>
  <c r="BC192" i="11"/>
  <c r="BB192" i="11"/>
  <c r="BA192" i="11"/>
  <c r="AZ192" i="11"/>
  <c r="AY192" i="11"/>
  <c r="AX192" i="11"/>
  <c r="AW192" i="11"/>
  <c r="AV192" i="11"/>
  <c r="AU192" i="11"/>
  <c r="AT192" i="11"/>
  <c r="AS192" i="11"/>
  <c r="AR192" i="11"/>
  <c r="AQ192" i="11"/>
  <c r="AP192" i="11"/>
  <c r="AO192" i="11"/>
  <c r="AN192" i="11"/>
  <c r="AM192" i="11"/>
  <c r="AL192" i="11"/>
  <c r="AI192" i="11"/>
  <c r="AG192" i="11"/>
  <c r="AE192" i="11"/>
  <c r="AC192" i="11"/>
  <c r="AB192" i="11"/>
  <c r="AA192" i="11"/>
  <c r="Z192" i="11"/>
  <c r="Y192" i="11"/>
  <c r="A192" i="11"/>
  <c r="CG191" i="11"/>
  <c r="CF191" i="11"/>
  <c r="CE191" i="11"/>
  <c r="CD191" i="11"/>
  <c r="CC191" i="11"/>
  <c r="CB191" i="11"/>
  <c r="CA191" i="11"/>
  <c r="BZ191" i="11"/>
  <c r="BY191" i="11"/>
  <c r="BX191" i="11"/>
  <c r="BW191" i="11"/>
  <c r="BV191" i="11"/>
  <c r="BU191" i="11"/>
  <c r="BT191" i="11"/>
  <c r="BS191" i="11"/>
  <c r="BR191" i="11"/>
  <c r="BQ191" i="11"/>
  <c r="BP191" i="11"/>
  <c r="BO191" i="11"/>
  <c r="BN191" i="11"/>
  <c r="BM191" i="11"/>
  <c r="BL191" i="11"/>
  <c r="BK191" i="11"/>
  <c r="BJ191" i="11"/>
  <c r="BI191" i="11"/>
  <c r="BH191" i="11"/>
  <c r="BG191"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I191" i="11"/>
  <c r="AG191" i="11"/>
  <c r="AE191" i="11"/>
  <c r="AC191" i="11"/>
  <c r="AB191" i="11"/>
  <c r="AA191" i="11"/>
  <c r="Z191" i="11"/>
  <c r="Y191" i="11"/>
  <c r="A191" i="11"/>
  <c r="CG190" i="11"/>
  <c r="CF190" i="11"/>
  <c r="CE190" i="11"/>
  <c r="CD190" i="11"/>
  <c r="CC190" i="11"/>
  <c r="CB190" i="11"/>
  <c r="CA190" i="11"/>
  <c r="BZ190" i="11"/>
  <c r="BY190" i="11"/>
  <c r="BX190" i="11"/>
  <c r="BW190" i="11"/>
  <c r="BV190" i="11"/>
  <c r="BU190" i="11"/>
  <c r="BT190" i="11"/>
  <c r="BS190" i="11"/>
  <c r="BR190" i="11"/>
  <c r="BQ190" i="11"/>
  <c r="BP190" i="11"/>
  <c r="BO190" i="11"/>
  <c r="BN190" i="11"/>
  <c r="BM190" i="11"/>
  <c r="BL190" i="11"/>
  <c r="BK190" i="11"/>
  <c r="BJ190" i="11"/>
  <c r="BI190" i="11"/>
  <c r="BH190" i="11"/>
  <c r="BG190"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I190" i="11"/>
  <c r="AG190" i="11"/>
  <c r="AE190" i="11"/>
  <c r="AC190" i="11"/>
  <c r="AB190" i="11"/>
  <c r="AA190" i="11"/>
  <c r="Z190" i="11"/>
  <c r="Y190" i="11"/>
  <c r="A190" i="11"/>
  <c r="CG189" i="11"/>
  <c r="CF189" i="11"/>
  <c r="CE189" i="11"/>
  <c r="CD189" i="11"/>
  <c r="CC189" i="11"/>
  <c r="CB189" i="11"/>
  <c r="CA189" i="11"/>
  <c r="BZ189" i="11"/>
  <c r="BY189" i="11"/>
  <c r="BX189" i="11"/>
  <c r="BW189" i="11"/>
  <c r="BV189" i="11"/>
  <c r="BU189" i="11"/>
  <c r="BT189" i="11"/>
  <c r="BS189" i="11"/>
  <c r="BR189" i="11"/>
  <c r="BQ189" i="11"/>
  <c r="BP189" i="11"/>
  <c r="BO189" i="11"/>
  <c r="BN189" i="11"/>
  <c r="BM189" i="11"/>
  <c r="BL189" i="11"/>
  <c r="BK189" i="11"/>
  <c r="BJ189" i="11"/>
  <c r="BI189" i="11"/>
  <c r="BH189" i="11"/>
  <c r="BG189"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I189" i="11"/>
  <c r="AG189" i="11"/>
  <c r="AE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F189" i="11"/>
  <c r="E189" i="11"/>
  <c r="D189" i="11"/>
  <c r="C189" i="11"/>
  <c r="CG188" i="11"/>
  <c r="CF188" i="11"/>
  <c r="CE188" i="11"/>
  <c r="CD188" i="11"/>
  <c r="CC188" i="11"/>
  <c r="CB188" i="11"/>
  <c r="CA188" i="11"/>
  <c r="BZ188" i="11"/>
  <c r="BY188" i="11"/>
  <c r="BX188" i="11"/>
  <c r="BW188" i="11"/>
  <c r="BV188" i="11"/>
  <c r="BU188" i="11"/>
  <c r="BT188" i="11"/>
  <c r="BS188" i="11"/>
  <c r="BR188" i="11"/>
  <c r="BQ188" i="11"/>
  <c r="BP188" i="11"/>
  <c r="BO188" i="11"/>
  <c r="BN188" i="11"/>
  <c r="BM188" i="11"/>
  <c r="BL188" i="11"/>
  <c r="BK188" i="11"/>
  <c r="BJ188" i="11"/>
  <c r="BI188" i="11"/>
  <c r="BH188" i="11"/>
  <c r="BG188"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I188" i="11"/>
  <c r="AG188" i="11"/>
  <c r="AE188" i="11"/>
  <c r="AC188" i="11"/>
  <c r="AB188" i="11"/>
  <c r="AA188" i="11"/>
  <c r="Z188" i="11"/>
  <c r="Y188" i="11"/>
  <c r="A188" i="11"/>
  <c r="CG187" i="11"/>
  <c r="CF187" i="11"/>
  <c r="CE187" i="11"/>
  <c r="CD187" i="11"/>
  <c r="CC187" i="11"/>
  <c r="CB187" i="11"/>
  <c r="CA187" i="11"/>
  <c r="BZ187" i="11"/>
  <c r="BY187" i="11"/>
  <c r="BX187" i="11"/>
  <c r="BW187" i="11"/>
  <c r="BV187" i="11"/>
  <c r="BU187" i="11"/>
  <c r="BT187" i="11"/>
  <c r="BS187" i="11"/>
  <c r="BR187" i="11"/>
  <c r="BQ187" i="11"/>
  <c r="BP187" i="11"/>
  <c r="BO187" i="11"/>
  <c r="BN187" i="11"/>
  <c r="BM187" i="11"/>
  <c r="BL187" i="11"/>
  <c r="BK187" i="11"/>
  <c r="BJ187" i="11"/>
  <c r="BI187" i="11"/>
  <c r="BH187" i="11"/>
  <c r="BG187"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I187" i="11"/>
  <c r="AG187" i="11"/>
  <c r="AE187" i="11"/>
  <c r="AC187" i="11"/>
  <c r="AB187" i="11"/>
  <c r="AA187" i="11"/>
  <c r="Z187" i="11"/>
  <c r="Y187" i="11"/>
  <c r="A187" i="11"/>
  <c r="CG186" i="11"/>
  <c r="CF186" i="11"/>
  <c r="CE186" i="11"/>
  <c r="CD186" i="11"/>
  <c r="CC186" i="11"/>
  <c r="CB186" i="11"/>
  <c r="CA186" i="11"/>
  <c r="BZ186" i="11"/>
  <c r="BY186" i="11"/>
  <c r="BX186" i="11"/>
  <c r="BW186" i="11"/>
  <c r="BV186" i="11"/>
  <c r="BU186" i="11"/>
  <c r="BT186" i="11"/>
  <c r="BS186" i="11"/>
  <c r="BR186" i="11"/>
  <c r="BQ186" i="11"/>
  <c r="BP186" i="11"/>
  <c r="BO186" i="11"/>
  <c r="BN186" i="11"/>
  <c r="BM186" i="11"/>
  <c r="BL186" i="11"/>
  <c r="BK186" i="11"/>
  <c r="BJ186" i="11"/>
  <c r="BI186" i="11"/>
  <c r="BH186" i="11"/>
  <c r="BG186"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I186" i="11"/>
  <c r="AG186" i="11"/>
  <c r="AE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F186" i="11"/>
  <c r="E186" i="11"/>
  <c r="D186" i="11"/>
  <c r="C186" i="11"/>
  <c r="B186" i="11"/>
  <c r="CG185" i="11"/>
  <c r="CF185" i="11"/>
  <c r="CE185" i="11"/>
  <c r="CD185" i="11"/>
  <c r="CC185" i="11"/>
  <c r="CB185" i="11"/>
  <c r="CA185" i="11"/>
  <c r="BZ185" i="11"/>
  <c r="BY185" i="11"/>
  <c r="BX185" i="11"/>
  <c r="BW185" i="11"/>
  <c r="BV185" i="11"/>
  <c r="BU185" i="11"/>
  <c r="BT185" i="11"/>
  <c r="BS185" i="11"/>
  <c r="BR185" i="11"/>
  <c r="BQ185" i="11"/>
  <c r="BP185" i="11"/>
  <c r="BO185" i="11"/>
  <c r="BN185" i="11"/>
  <c r="BM185" i="11"/>
  <c r="BL185" i="11"/>
  <c r="BK185" i="11"/>
  <c r="BJ185" i="11"/>
  <c r="BI185" i="11"/>
  <c r="BH185" i="11"/>
  <c r="BG185"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V185" i="11"/>
  <c r="U185" i="11"/>
  <c r="T185" i="11"/>
  <c r="S185" i="11"/>
  <c r="R185" i="11"/>
  <c r="Q185" i="11"/>
  <c r="P185" i="11"/>
  <c r="O185" i="11"/>
  <c r="N185" i="11"/>
  <c r="M185" i="11"/>
  <c r="L185" i="11"/>
  <c r="K185" i="11"/>
  <c r="J185" i="11"/>
  <c r="I185" i="11"/>
  <c r="H185" i="11"/>
  <c r="A185" i="11"/>
  <c r="CG184" i="11"/>
  <c r="CF184" i="11"/>
  <c r="CE184" i="11"/>
  <c r="CD184" i="11"/>
  <c r="CC184" i="11"/>
  <c r="CB184" i="11"/>
  <c r="CA184" i="11"/>
  <c r="BZ184" i="11"/>
  <c r="BY184" i="11"/>
  <c r="BX184" i="11"/>
  <c r="BW184" i="11"/>
  <c r="BV184" i="11"/>
  <c r="BU184" i="11"/>
  <c r="BT184" i="11"/>
  <c r="BS184" i="11"/>
  <c r="BR184" i="11"/>
  <c r="BQ184" i="11"/>
  <c r="BP184" i="11"/>
  <c r="BO184" i="11"/>
  <c r="BN184" i="11"/>
  <c r="BM184" i="11"/>
  <c r="BL184" i="11"/>
  <c r="BK184" i="11"/>
  <c r="BJ184" i="11"/>
  <c r="BI184" i="11"/>
  <c r="BH184" i="11"/>
  <c r="BG184" i="11"/>
  <c r="BF184" i="11"/>
  <c r="BE184" i="11"/>
  <c r="BD184" i="11"/>
  <c r="BC184" i="11"/>
  <c r="BB184" i="11"/>
  <c r="BA184" i="11"/>
  <c r="AZ184" i="11"/>
  <c r="AY184" i="11"/>
  <c r="AX184" i="11"/>
  <c r="AW184" i="11"/>
  <c r="AV184" i="11"/>
  <c r="AU184" i="11"/>
  <c r="AT184" i="1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P184" i="11"/>
  <c r="O184" i="11"/>
  <c r="N184" i="11"/>
  <c r="H184" i="11"/>
  <c r="G184" i="11"/>
  <c r="F184" i="11"/>
  <c r="E184" i="11"/>
  <c r="D184" i="11"/>
  <c r="C184" i="11"/>
  <c r="B184" i="11"/>
  <c r="A184" i="11"/>
  <c r="CG183" i="11"/>
  <c r="CF183" i="11"/>
  <c r="CE183" i="11"/>
  <c r="CD183" i="11"/>
  <c r="CC183" i="11"/>
  <c r="CB183" i="11"/>
  <c r="CA183" i="11"/>
  <c r="BZ183" i="11"/>
  <c r="BY183" i="11"/>
  <c r="BX183" i="11"/>
  <c r="BW183" i="11"/>
  <c r="BV183" i="11"/>
  <c r="BU183" i="11"/>
  <c r="BT183" i="11"/>
  <c r="BS183" i="11"/>
  <c r="BR183" i="11"/>
  <c r="BQ183" i="11"/>
  <c r="BP183" i="11"/>
  <c r="BO183" i="11"/>
  <c r="BN183" i="11"/>
  <c r="BM183" i="11"/>
  <c r="BL183" i="11"/>
  <c r="BK183" i="11"/>
  <c r="BJ183" i="11"/>
  <c r="BI183" i="11"/>
  <c r="BH183" i="11"/>
  <c r="BG183"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F183" i="11"/>
  <c r="E183" i="11"/>
  <c r="D183" i="11"/>
  <c r="C183" i="11"/>
  <c r="B183" i="11"/>
  <c r="A183" i="11"/>
  <c r="CG182" i="11"/>
  <c r="CF182" i="11"/>
  <c r="CE182" i="11"/>
  <c r="CD182" i="11"/>
  <c r="CC182" i="11"/>
  <c r="CB182" i="11"/>
  <c r="CA182" i="11"/>
  <c r="BZ182" i="11"/>
  <c r="BY182" i="11"/>
  <c r="BX182" i="11"/>
  <c r="BW182" i="11"/>
  <c r="BV182" i="11"/>
  <c r="BU182" i="11"/>
  <c r="BT182" i="11"/>
  <c r="BS182" i="11"/>
  <c r="BR182" i="11"/>
  <c r="BQ182" i="11"/>
  <c r="BP182" i="11"/>
  <c r="BO182" i="11"/>
  <c r="BN182" i="11"/>
  <c r="BM182" i="11"/>
  <c r="BL182" i="11"/>
  <c r="BK182" i="11"/>
  <c r="BJ182" i="11"/>
  <c r="BI182" i="11"/>
  <c r="BH182" i="11"/>
  <c r="BG182"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V182" i="11"/>
  <c r="U182" i="11"/>
  <c r="T182" i="11"/>
  <c r="S182" i="11"/>
  <c r="R182" i="11"/>
  <c r="Q182" i="11"/>
  <c r="P182" i="11"/>
  <c r="O182" i="11"/>
  <c r="N182" i="11"/>
  <c r="J182" i="11"/>
  <c r="I182" i="11"/>
  <c r="H182" i="11"/>
  <c r="G182" i="11"/>
  <c r="F182" i="11"/>
  <c r="E182" i="11"/>
  <c r="D182" i="11"/>
  <c r="C182" i="11"/>
  <c r="B182" i="11"/>
  <c r="A182" i="11"/>
  <c r="CG181" i="11"/>
  <c r="CF181" i="11"/>
  <c r="CE181" i="11"/>
  <c r="CD181" i="11"/>
  <c r="CC181" i="11"/>
  <c r="CB181" i="11"/>
  <c r="CA181" i="11"/>
  <c r="BZ181" i="11"/>
  <c r="BY181" i="11"/>
  <c r="BX181" i="11"/>
  <c r="BW181" i="11"/>
  <c r="BV181" i="11"/>
  <c r="BU181" i="11"/>
  <c r="BT181" i="11"/>
  <c r="BS181" i="11"/>
  <c r="BR181" i="11"/>
  <c r="BQ181" i="11"/>
  <c r="BP181" i="11"/>
  <c r="BO181" i="11"/>
  <c r="BN181" i="11"/>
  <c r="BM181" i="11"/>
  <c r="BL181" i="11"/>
  <c r="BK181" i="11"/>
  <c r="BJ181"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I181" i="11"/>
  <c r="AG181" i="11"/>
  <c r="AE181" i="11"/>
  <c r="AC181" i="11"/>
  <c r="AB181" i="11"/>
  <c r="AA181" i="11"/>
  <c r="Z181" i="11"/>
  <c r="Y181" i="11"/>
  <c r="A181" i="11"/>
  <c r="CG180" i="11"/>
  <c r="CF180" i="11"/>
  <c r="CE180" i="11"/>
  <c r="CD180" i="11"/>
  <c r="CC180" i="11"/>
  <c r="CB180" i="11"/>
  <c r="CA180" i="11"/>
  <c r="BZ180" i="11"/>
  <c r="BY180" i="11"/>
  <c r="BX180" i="11"/>
  <c r="BW180" i="11"/>
  <c r="BV180" i="11"/>
  <c r="BU180" i="11"/>
  <c r="BT180" i="11"/>
  <c r="BS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I180" i="11"/>
  <c r="AG180" i="11"/>
  <c r="AE180" i="11"/>
  <c r="AC180" i="11"/>
  <c r="AB180" i="11"/>
  <c r="AA180" i="11"/>
  <c r="Z180" i="11"/>
  <c r="Y180" i="11"/>
  <c r="A180" i="11"/>
  <c r="CG179" i="11"/>
  <c r="CF179" i="11"/>
  <c r="CE179" i="11"/>
  <c r="CD179" i="11"/>
  <c r="CC179" i="11"/>
  <c r="CB179" i="11"/>
  <c r="CA179" i="11"/>
  <c r="BZ179" i="11"/>
  <c r="BY179" i="11"/>
  <c r="BX179" i="11"/>
  <c r="BW179" i="11"/>
  <c r="BV179" i="11"/>
  <c r="BU179" i="11"/>
  <c r="BT179" i="11"/>
  <c r="BS179" i="11"/>
  <c r="BR179" i="11"/>
  <c r="BQ179" i="11"/>
  <c r="BP179" i="11"/>
  <c r="BO179" i="11"/>
  <c r="BN179" i="11"/>
  <c r="BM179" i="11"/>
  <c r="BL179" i="11"/>
  <c r="BK179" i="11"/>
  <c r="BJ179" i="11"/>
  <c r="BI179" i="11"/>
  <c r="BH179" i="11"/>
  <c r="BG179"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I179" i="11"/>
  <c r="AG179" i="11"/>
  <c r="AE179" i="11"/>
  <c r="AC179" i="11"/>
  <c r="AB179" i="11"/>
  <c r="AA179" i="11"/>
  <c r="Z179" i="11"/>
  <c r="Y179" i="11"/>
  <c r="A179" i="11"/>
  <c r="CG178" i="11"/>
  <c r="CF178" i="11"/>
  <c r="CE178" i="11"/>
  <c r="CD178" i="11"/>
  <c r="CC178" i="11"/>
  <c r="CB178" i="11"/>
  <c r="CA178" i="11"/>
  <c r="BZ178" i="11"/>
  <c r="BY178" i="11"/>
  <c r="BX178" i="11"/>
  <c r="BW178" i="11"/>
  <c r="BV178" i="11"/>
  <c r="BU178" i="11"/>
  <c r="BT178" i="11"/>
  <c r="BS178" i="11"/>
  <c r="BR178" i="11"/>
  <c r="BQ178" i="11"/>
  <c r="BP178" i="11"/>
  <c r="BO178" i="11"/>
  <c r="BN178" i="11"/>
  <c r="BM178" i="11"/>
  <c r="BL178" i="11"/>
  <c r="BK178" i="11"/>
  <c r="BJ178"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I178" i="11"/>
  <c r="AG178" i="11"/>
  <c r="AE178" i="11"/>
  <c r="AC178" i="11"/>
  <c r="AB178" i="11"/>
  <c r="AA178" i="11"/>
  <c r="Z178" i="11"/>
  <c r="Y178" i="11"/>
  <c r="A178" i="11"/>
  <c r="CG177" i="11"/>
  <c r="CF177" i="11"/>
  <c r="CE177" i="11"/>
  <c r="CD177" i="11"/>
  <c r="CC177" i="11"/>
  <c r="CB177" i="11"/>
  <c r="CA177" i="11"/>
  <c r="BZ177" i="11"/>
  <c r="BY177" i="11"/>
  <c r="BX177" i="11"/>
  <c r="BW177" i="11"/>
  <c r="BV177" i="11"/>
  <c r="BU177" i="11"/>
  <c r="BT177" i="11"/>
  <c r="BS177" i="11"/>
  <c r="BR177" i="11"/>
  <c r="BQ177" i="11"/>
  <c r="BP177" i="11"/>
  <c r="BO177" i="11"/>
  <c r="BN177" i="11"/>
  <c r="BM177" i="11"/>
  <c r="BL177" i="11"/>
  <c r="BK177" i="11"/>
  <c r="BJ177" i="11"/>
  <c r="BI177" i="11"/>
  <c r="BH177" i="11"/>
  <c r="BG177"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I177" i="11"/>
  <c r="AG177" i="11"/>
  <c r="AE177" i="11"/>
  <c r="AC177" i="11"/>
  <c r="AB177" i="11"/>
  <c r="AA177" i="11"/>
  <c r="Z177" i="11"/>
  <c r="Y177" i="11"/>
  <c r="A177" i="11"/>
  <c r="CG176" i="11"/>
  <c r="CF176" i="11"/>
  <c r="CE176" i="11"/>
  <c r="CD176" i="11"/>
  <c r="CC176" i="11"/>
  <c r="CB176" i="11"/>
  <c r="CA176" i="11"/>
  <c r="BZ176" i="11"/>
  <c r="BY176" i="11"/>
  <c r="BX176" i="11"/>
  <c r="BW176" i="11"/>
  <c r="BV176" i="11"/>
  <c r="BU176" i="11"/>
  <c r="BT176" i="11"/>
  <c r="BS176" i="11"/>
  <c r="BR176" i="11"/>
  <c r="BQ176" i="11"/>
  <c r="BP176" i="11"/>
  <c r="BO176" i="11"/>
  <c r="BN176" i="11"/>
  <c r="BM176" i="11"/>
  <c r="BL176" i="11"/>
  <c r="BK176" i="11"/>
  <c r="BJ176" i="11"/>
  <c r="BI176" i="11"/>
  <c r="BH176" i="11"/>
  <c r="BG176"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I176" i="11"/>
  <c r="AG176" i="11"/>
  <c r="AE176" i="11"/>
  <c r="AC176" i="11"/>
  <c r="AB176" i="11"/>
  <c r="AA176" i="11"/>
  <c r="Z176" i="11"/>
  <c r="Y176" i="11"/>
  <c r="A176" i="11"/>
  <c r="CG175" i="11"/>
  <c r="CF175" i="11"/>
  <c r="CE175" i="11"/>
  <c r="CD175" i="11"/>
  <c r="CC175" i="11"/>
  <c r="CB175" i="11"/>
  <c r="CA175" i="11"/>
  <c r="BZ175" i="11"/>
  <c r="BY175" i="11"/>
  <c r="BX175" i="11"/>
  <c r="BW175" i="11"/>
  <c r="BV175" i="11"/>
  <c r="BU175" i="11"/>
  <c r="BT175" i="11"/>
  <c r="BS175" i="11"/>
  <c r="BR175" i="11"/>
  <c r="BQ175" i="11"/>
  <c r="BP175" i="11"/>
  <c r="BO175" i="11"/>
  <c r="BN175" i="11"/>
  <c r="BM175" i="11"/>
  <c r="BL175" i="11"/>
  <c r="BK175" i="11"/>
  <c r="BJ175" i="11"/>
  <c r="BI175" i="11"/>
  <c r="BH175" i="11"/>
  <c r="BG175"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I175" i="11"/>
  <c r="AG175" i="11"/>
  <c r="AE175" i="11"/>
  <c r="AC175" i="11"/>
  <c r="AB175" i="11"/>
  <c r="AA175" i="11"/>
  <c r="Z175" i="11"/>
  <c r="Y175" i="11"/>
  <c r="A175" i="11"/>
  <c r="CG174" i="11"/>
  <c r="CF174" i="11"/>
  <c r="CE174" i="11"/>
  <c r="CD174" i="11"/>
  <c r="CC174" i="11"/>
  <c r="CB174" i="11"/>
  <c r="CA174" i="11"/>
  <c r="BZ174" i="11"/>
  <c r="BY174" i="11"/>
  <c r="BX174" i="11"/>
  <c r="BW174" i="11"/>
  <c r="BV174" i="11"/>
  <c r="BU174" i="11"/>
  <c r="BT174" i="11"/>
  <c r="BS174" i="11"/>
  <c r="BR174" i="11"/>
  <c r="BQ174" i="11"/>
  <c r="BP174" i="11"/>
  <c r="BO174" i="11"/>
  <c r="BN174" i="11"/>
  <c r="BM174" i="11"/>
  <c r="BL174" i="11"/>
  <c r="BK174" i="11"/>
  <c r="BJ174" i="11"/>
  <c r="BI174" i="11"/>
  <c r="BH174" i="11"/>
  <c r="BG174" i="11"/>
  <c r="BF174" i="11"/>
  <c r="BE174" i="11"/>
  <c r="BD174" i="11"/>
  <c r="BC174" i="11"/>
  <c r="BB174" i="11"/>
  <c r="BA174" i="11"/>
  <c r="AZ174" i="11"/>
  <c r="AY174" i="11"/>
  <c r="AX174" i="11"/>
  <c r="AW174" i="11"/>
  <c r="AV174" i="11"/>
  <c r="AU174" i="11"/>
  <c r="AT174" i="11"/>
  <c r="AS174" i="11"/>
  <c r="AR174" i="11"/>
  <c r="AQ174" i="11"/>
  <c r="AP174" i="11"/>
  <c r="AO174" i="11"/>
  <c r="AN174" i="11"/>
  <c r="AM174" i="11"/>
  <c r="AL174" i="11"/>
  <c r="AI174" i="11"/>
  <c r="AG174" i="11"/>
  <c r="AE174" i="11"/>
  <c r="AC174" i="11"/>
  <c r="AB174" i="11"/>
  <c r="AA174" i="11"/>
  <c r="Z174" i="11"/>
  <c r="Y174" i="11"/>
  <c r="A174" i="11"/>
  <c r="CG173" i="11"/>
  <c r="CF173" i="11"/>
  <c r="CE173" i="11"/>
  <c r="CD173" i="11"/>
  <c r="CC173" i="11"/>
  <c r="CB173" i="11"/>
  <c r="CA173" i="11"/>
  <c r="BZ173" i="11"/>
  <c r="BY173" i="11"/>
  <c r="BX173" i="11"/>
  <c r="BW173" i="11"/>
  <c r="BV173" i="11"/>
  <c r="BU173" i="11"/>
  <c r="BT173" i="11"/>
  <c r="BS173" i="11"/>
  <c r="BR173" i="11"/>
  <c r="BQ173" i="11"/>
  <c r="BP173" i="11"/>
  <c r="BO173" i="11"/>
  <c r="BN173" i="11"/>
  <c r="BM173" i="11"/>
  <c r="BL173" i="11"/>
  <c r="BK173" i="11"/>
  <c r="BJ173" i="11"/>
  <c r="BI173" i="11"/>
  <c r="BH173" i="11"/>
  <c r="BG173"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I173" i="11"/>
  <c r="AG173" i="11"/>
  <c r="AE173" i="11"/>
  <c r="AC173" i="11"/>
  <c r="AB173" i="11"/>
  <c r="AA173" i="11"/>
  <c r="Z173" i="11"/>
  <c r="Y173" i="11"/>
  <c r="A173" i="11"/>
  <c r="CG172" i="11"/>
  <c r="CF172" i="11"/>
  <c r="CE172" i="11"/>
  <c r="CD172" i="11"/>
  <c r="CC172" i="11"/>
  <c r="CB172" i="11"/>
  <c r="CA172" i="11"/>
  <c r="BZ172" i="11"/>
  <c r="BY172" i="11"/>
  <c r="BX172" i="11"/>
  <c r="BW172" i="11"/>
  <c r="BV172" i="11"/>
  <c r="BU172" i="11"/>
  <c r="BT172" i="11"/>
  <c r="BS172" i="11"/>
  <c r="BR172" i="11"/>
  <c r="BQ172" i="11"/>
  <c r="BP172" i="11"/>
  <c r="BO172" i="11"/>
  <c r="BN172" i="11"/>
  <c r="BM172" i="11"/>
  <c r="BL172" i="11"/>
  <c r="BK172" i="11"/>
  <c r="BJ172" i="11"/>
  <c r="BI172" i="11"/>
  <c r="BH172" i="11"/>
  <c r="BG172"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I172" i="11"/>
  <c r="AG172" i="11"/>
  <c r="AE172" i="11"/>
  <c r="AC172" i="11"/>
  <c r="AB172" i="11"/>
  <c r="AA172" i="11"/>
  <c r="Z172" i="11"/>
  <c r="Y172" i="11"/>
  <c r="A172" i="11"/>
  <c r="CG171" i="11"/>
  <c r="CF171" i="11"/>
  <c r="CE171" i="11"/>
  <c r="CD171" i="11"/>
  <c r="CC171" i="11"/>
  <c r="CB171" i="11"/>
  <c r="CA171" i="11"/>
  <c r="BZ171" i="11"/>
  <c r="BY171" i="11"/>
  <c r="BX171" i="11"/>
  <c r="BW171" i="11"/>
  <c r="BV171" i="11"/>
  <c r="BU171" i="11"/>
  <c r="BT171" i="11"/>
  <c r="BS171" i="11"/>
  <c r="BR171" i="11"/>
  <c r="BQ171" i="11"/>
  <c r="BP171" i="11"/>
  <c r="BO171" i="11"/>
  <c r="BN171" i="11"/>
  <c r="BM171" i="11"/>
  <c r="BL171" i="11"/>
  <c r="BK171" i="11"/>
  <c r="BJ171" i="11"/>
  <c r="BI171" i="11"/>
  <c r="BH171" i="11"/>
  <c r="BG171"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I171" i="11"/>
  <c r="AG171" i="11"/>
  <c r="AE171" i="11"/>
  <c r="AC171" i="11"/>
  <c r="AB171" i="11"/>
  <c r="AA171" i="11"/>
  <c r="Z171" i="11"/>
  <c r="Y171" i="11"/>
  <c r="A171" i="11"/>
  <c r="CG170" i="11"/>
  <c r="CF170" i="11"/>
  <c r="CE170" i="11"/>
  <c r="CD170" i="11"/>
  <c r="CC170" i="11"/>
  <c r="CB170" i="11"/>
  <c r="CA170" i="11"/>
  <c r="BZ170" i="11"/>
  <c r="BY170" i="11"/>
  <c r="BX170" i="11"/>
  <c r="BW170" i="11"/>
  <c r="BV170" i="11"/>
  <c r="BU170" i="11"/>
  <c r="BT170" i="11"/>
  <c r="BS170" i="11"/>
  <c r="BR170" i="11"/>
  <c r="BQ170" i="11"/>
  <c r="BP170" i="11"/>
  <c r="BO170" i="11"/>
  <c r="BN170" i="11"/>
  <c r="BM170" i="11"/>
  <c r="BL170" i="11"/>
  <c r="BK170" i="11"/>
  <c r="BJ170" i="11"/>
  <c r="BI170" i="11"/>
  <c r="BH170" i="11"/>
  <c r="BG170"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I170" i="11"/>
  <c r="AG170" i="11"/>
  <c r="AE170" i="11"/>
  <c r="AC170" i="11"/>
  <c r="AB170" i="11"/>
  <c r="AA170" i="11"/>
  <c r="Z170" i="11"/>
  <c r="Y170" i="11"/>
  <c r="A170" i="11"/>
  <c r="CG169" i="11"/>
  <c r="CF169" i="11"/>
  <c r="CE169" i="11"/>
  <c r="CD169" i="11"/>
  <c r="CC169" i="11"/>
  <c r="CB169" i="11"/>
  <c r="CA169" i="11"/>
  <c r="BZ169" i="11"/>
  <c r="BY169" i="11"/>
  <c r="BX169" i="11"/>
  <c r="BW169" i="11"/>
  <c r="BV169" i="11"/>
  <c r="BU169" i="11"/>
  <c r="BT169" i="11"/>
  <c r="BS169" i="11"/>
  <c r="BR169" i="11"/>
  <c r="BQ169" i="11"/>
  <c r="BP169" i="11"/>
  <c r="BO169" i="11"/>
  <c r="BN169" i="11"/>
  <c r="BM169" i="11"/>
  <c r="BL169" i="11"/>
  <c r="BK169" i="11"/>
  <c r="BJ169" i="11"/>
  <c r="BI169" i="11"/>
  <c r="BH169" i="11"/>
  <c r="BG169"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I169" i="11"/>
  <c r="AG169" i="11"/>
  <c r="AE169" i="11"/>
  <c r="AC169" i="11"/>
  <c r="AB169" i="11"/>
  <c r="AA169" i="11"/>
  <c r="Z169" i="11"/>
  <c r="Y169" i="11"/>
  <c r="A169" i="11"/>
  <c r="CG168" i="11"/>
  <c r="CF168" i="11"/>
  <c r="CE168" i="11"/>
  <c r="CD168" i="11"/>
  <c r="CC168" i="11"/>
  <c r="CB168" i="11"/>
  <c r="CA168" i="11"/>
  <c r="BZ168" i="11"/>
  <c r="BY168" i="11"/>
  <c r="BX168" i="11"/>
  <c r="BW168" i="11"/>
  <c r="BV168" i="11"/>
  <c r="BU168" i="11"/>
  <c r="BT168" i="11"/>
  <c r="BS168" i="11"/>
  <c r="BR168" i="11"/>
  <c r="BQ168" i="11"/>
  <c r="BP168" i="11"/>
  <c r="BO168" i="11"/>
  <c r="BN168" i="11"/>
  <c r="BM168" i="11"/>
  <c r="BL168" i="11"/>
  <c r="BK168" i="11"/>
  <c r="BJ168"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I168" i="11"/>
  <c r="AG168" i="11"/>
  <c r="AE168" i="11"/>
  <c r="AC168" i="11"/>
  <c r="AB168" i="11"/>
  <c r="AA168" i="11"/>
  <c r="Z168" i="11"/>
  <c r="Y168" i="11"/>
  <c r="A168" i="11"/>
  <c r="CG167" i="11"/>
  <c r="CF167" i="11"/>
  <c r="CE167" i="11"/>
  <c r="CD167" i="11"/>
  <c r="CC167" i="11"/>
  <c r="CB167" i="11"/>
  <c r="CA167" i="11"/>
  <c r="BZ167" i="11"/>
  <c r="BY167" i="11"/>
  <c r="BX167" i="11"/>
  <c r="BW167" i="11"/>
  <c r="BV167" i="11"/>
  <c r="BU167" i="11"/>
  <c r="BT167" i="11"/>
  <c r="BS167" i="11"/>
  <c r="BR167" i="11"/>
  <c r="BQ167" i="11"/>
  <c r="BP167" i="11"/>
  <c r="BO167" i="11"/>
  <c r="BN167" i="11"/>
  <c r="BM167" i="11"/>
  <c r="BL167" i="11"/>
  <c r="BK167" i="11"/>
  <c r="BJ167" i="11"/>
  <c r="BI167" i="11"/>
  <c r="BH167" i="11"/>
  <c r="BG167"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I167" i="11"/>
  <c r="AG167" i="11"/>
  <c r="AE167" i="11"/>
  <c r="AC167" i="11"/>
  <c r="AB167" i="11"/>
  <c r="AA167" i="11"/>
  <c r="Z167" i="11"/>
  <c r="Y167" i="11"/>
  <c r="A167" i="11"/>
  <c r="CG166" i="11"/>
  <c r="CF166" i="11"/>
  <c r="CE166" i="11"/>
  <c r="CD166" i="11"/>
  <c r="CC166" i="11"/>
  <c r="CB166" i="11"/>
  <c r="CA166" i="11"/>
  <c r="BZ166" i="11"/>
  <c r="BY166" i="11"/>
  <c r="BX166" i="11"/>
  <c r="BW166" i="11"/>
  <c r="BV166" i="11"/>
  <c r="BU166" i="11"/>
  <c r="BT166" i="11"/>
  <c r="BS166" i="11"/>
  <c r="BR166" i="11"/>
  <c r="BQ166" i="11"/>
  <c r="BP166" i="11"/>
  <c r="BO166" i="11"/>
  <c r="BN166" i="11"/>
  <c r="BM166" i="11"/>
  <c r="BL166" i="11"/>
  <c r="BK166" i="11"/>
  <c r="BJ166" i="11"/>
  <c r="BI166" i="11"/>
  <c r="BH166" i="11"/>
  <c r="BG166"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I166" i="11"/>
  <c r="AG166" i="11"/>
  <c r="AE166" i="11"/>
  <c r="AC166" i="11"/>
  <c r="AB166" i="11"/>
  <c r="AA166" i="11"/>
  <c r="Z166" i="11"/>
  <c r="Y166" i="11"/>
  <c r="A166" i="11"/>
  <c r="CG165" i="11"/>
  <c r="CF165" i="11"/>
  <c r="CE165" i="11"/>
  <c r="CD165" i="11"/>
  <c r="CC165" i="11"/>
  <c r="CB165" i="11"/>
  <c r="CA165" i="11"/>
  <c r="BZ165" i="11"/>
  <c r="BY165" i="11"/>
  <c r="BX165" i="11"/>
  <c r="BW165" i="11"/>
  <c r="BV165" i="11"/>
  <c r="BU165" i="11"/>
  <c r="BT165" i="11"/>
  <c r="BS165" i="11"/>
  <c r="BR165" i="11"/>
  <c r="BQ165" i="11"/>
  <c r="BP165" i="11"/>
  <c r="BO165" i="11"/>
  <c r="BN165" i="11"/>
  <c r="BM165" i="11"/>
  <c r="BL165" i="11"/>
  <c r="BK165" i="11"/>
  <c r="BJ165" i="11"/>
  <c r="BI165" i="11"/>
  <c r="BH165" i="11"/>
  <c r="BG165"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I165" i="11"/>
  <c r="AG165" i="11"/>
  <c r="AE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D165" i="11"/>
  <c r="C165" i="11"/>
  <c r="CG164" i="11"/>
  <c r="CF164" i="11"/>
  <c r="CE164" i="11"/>
  <c r="CD164" i="11"/>
  <c r="CC164" i="11"/>
  <c r="CB164" i="11"/>
  <c r="CA164" i="11"/>
  <c r="BZ164" i="11"/>
  <c r="BY164" i="11"/>
  <c r="BX164" i="11"/>
  <c r="BW164" i="11"/>
  <c r="BV164" i="11"/>
  <c r="BU164" i="11"/>
  <c r="BT164" i="11"/>
  <c r="BS164" i="11"/>
  <c r="BR164" i="11"/>
  <c r="BQ164" i="11"/>
  <c r="BP164" i="11"/>
  <c r="BO164" i="11"/>
  <c r="BN164" i="11"/>
  <c r="BM164" i="11"/>
  <c r="BL164" i="11"/>
  <c r="BK164" i="11"/>
  <c r="BJ164" i="11"/>
  <c r="BI164" i="11"/>
  <c r="BH164" i="11"/>
  <c r="BG164"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I164" i="11"/>
  <c r="AG164" i="11"/>
  <c r="AE164" i="11"/>
  <c r="AC164" i="11"/>
  <c r="AB164" i="11"/>
  <c r="AA164" i="11"/>
  <c r="Z164" i="11"/>
  <c r="Y164" i="11"/>
  <c r="A164" i="11"/>
  <c r="CG163" i="11"/>
  <c r="CF163" i="11"/>
  <c r="CE163" i="11"/>
  <c r="CD163" i="11"/>
  <c r="CC163" i="11"/>
  <c r="CB163" i="11"/>
  <c r="CA163" i="11"/>
  <c r="BZ163" i="11"/>
  <c r="BY163" i="11"/>
  <c r="BX163" i="11"/>
  <c r="BW163" i="11"/>
  <c r="BV163" i="11"/>
  <c r="BU163" i="11"/>
  <c r="BT163" i="11"/>
  <c r="BS163" i="11"/>
  <c r="BR163" i="11"/>
  <c r="BQ163" i="11"/>
  <c r="BP163" i="11"/>
  <c r="BO163" i="11"/>
  <c r="BN163" i="11"/>
  <c r="BM163" i="11"/>
  <c r="BL163" i="11"/>
  <c r="BK163" i="11"/>
  <c r="BJ163" i="11"/>
  <c r="BI163" i="11"/>
  <c r="BH163" i="11"/>
  <c r="BG163"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I163" i="11"/>
  <c r="AG163" i="11"/>
  <c r="AE163" i="11"/>
  <c r="AC163" i="11"/>
  <c r="AB163" i="11"/>
  <c r="AA163" i="11"/>
  <c r="Z163" i="11"/>
  <c r="Y163" i="11"/>
  <c r="A163" i="11"/>
  <c r="CG162" i="11"/>
  <c r="CF162" i="11"/>
  <c r="CE162" i="11"/>
  <c r="CD162" i="11"/>
  <c r="CC162" i="11"/>
  <c r="CB162" i="11"/>
  <c r="CA162" i="11"/>
  <c r="BZ162" i="11"/>
  <c r="BY162" i="11"/>
  <c r="BX162" i="11"/>
  <c r="BW162" i="11"/>
  <c r="BV162" i="11"/>
  <c r="BU162" i="11"/>
  <c r="BT162" i="11"/>
  <c r="BS162" i="11"/>
  <c r="BR162" i="11"/>
  <c r="BQ162" i="11"/>
  <c r="BP162" i="11"/>
  <c r="BO162" i="11"/>
  <c r="BN162" i="11"/>
  <c r="BM162" i="11"/>
  <c r="BL162" i="11"/>
  <c r="BK162" i="11"/>
  <c r="BJ162" i="11"/>
  <c r="BI162" i="11"/>
  <c r="BH162" i="11"/>
  <c r="BG162" i="11"/>
  <c r="BF162" i="11"/>
  <c r="BE162" i="11"/>
  <c r="BD162" i="11"/>
  <c r="BC162" i="11"/>
  <c r="BB162" i="11"/>
  <c r="BA162" i="11"/>
  <c r="AZ162" i="11"/>
  <c r="AY162" i="11"/>
  <c r="AX162" i="11"/>
  <c r="AW162" i="11"/>
  <c r="AV162" i="11"/>
  <c r="AU162" i="11"/>
  <c r="AT162" i="11"/>
  <c r="AS162" i="11"/>
  <c r="AR162" i="11"/>
  <c r="AQ162" i="11"/>
  <c r="AP162" i="11"/>
  <c r="AO162" i="11"/>
  <c r="AN162" i="11"/>
  <c r="AM162" i="11"/>
  <c r="AL162" i="11"/>
  <c r="AI162" i="11"/>
  <c r="AG162" i="11"/>
  <c r="AE162" i="11"/>
  <c r="AC162" i="11"/>
  <c r="AB162" i="11"/>
  <c r="AA162" i="11"/>
  <c r="Z162" i="11"/>
  <c r="Y162" i="11"/>
  <c r="A162" i="11"/>
  <c r="CG161" i="11"/>
  <c r="CF161" i="11"/>
  <c r="CE161" i="11"/>
  <c r="CD161" i="11"/>
  <c r="CC161" i="11"/>
  <c r="CB161" i="11"/>
  <c r="CA161" i="11"/>
  <c r="BZ161" i="11"/>
  <c r="BY161" i="11"/>
  <c r="BX161" i="11"/>
  <c r="BW161" i="11"/>
  <c r="BV161" i="11"/>
  <c r="BU161" i="11"/>
  <c r="BT161" i="11"/>
  <c r="BS161" i="11"/>
  <c r="BR161" i="11"/>
  <c r="BQ161" i="11"/>
  <c r="BP161" i="11"/>
  <c r="BO161" i="11"/>
  <c r="BN161" i="11"/>
  <c r="BM161" i="11"/>
  <c r="BL161" i="11"/>
  <c r="BK161" i="11"/>
  <c r="BJ161" i="11"/>
  <c r="BI161" i="11"/>
  <c r="BH161" i="11"/>
  <c r="BG161"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I161" i="11"/>
  <c r="AG161" i="11"/>
  <c r="AE161" i="11"/>
  <c r="AC161" i="11"/>
  <c r="AB161" i="11"/>
  <c r="AA161" i="11"/>
  <c r="Z161" i="11"/>
  <c r="Y161" i="11"/>
  <c r="A161" i="11"/>
  <c r="CG160" i="11"/>
  <c r="CF160" i="11"/>
  <c r="CE160" i="11"/>
  <c r="CD160" i="11"/>
  <c r="CC160" i="11"/>
  <c r="CB160" i="11"/>
  <c r="CA160" i="11"/>
  <c r="BZ160" i="11"/>
  <c r="BY160" i="11"/>
  <c r="BX160" i="11"/>
  <c r="BW160" i="11"/>
  <c r="BV160" i="11"/>
  <c r="BU160" i="11"/>
  <c r="BT160" i="11"/>
  <c r="BS160" i="11"/>
  <c r="BR160" i="11"/>
  <c r="BQ160" i="11"/>
  <c r="BP160" i="11"/>
  <c r="BO160" i="11"/>
  <c r="BN160" i="11"/>
  <c r="BM160" i="11"/>
  <c r="BL160" i="11"/>
  <c r="BK160" i="11"/>
  <c r="BJ160" i="11"/>
  <c r="BI160" i="11"/>
  <c r="BH160" i="11"/>
  <c r="BG160"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I160" i="11"/>
  <c r="AG160" i="11"/>
  <c r="AE160" i="11"/>
  <c r="AC160" i="11"/>
  <c r="AB160" i="11"/>
  <c r="AA160" i="11"/>
  <c r="Z160" i="11"/>
  <c r="Y160" i="11"/>
  <c r="A160" i="11"/>
  <c r="CG159" i="11"/>
  <c r="CF159" i="11"/>
  <c r="CE159" i="11"/>
  <c r="CD159" i="11"/>
  <c r="CC159" i="11"/>
  <c r="CB159" i="11"/>
  <c r="CA159" i="11"/>
  <c r="BZ159" i="11"/>
  <c r="BY159" i="11"/>
  <c r="BX159" i="11"/>
  <c r="BW159" i="11"/>
  <c r="BV159" i="11"/>
  <c r="BU159" i="11"/>
  <c r="BT159" i="11"/>
  <c r="BS159" i="11"/>
  <c r="BR159" i="11"/>
  <c r="BQ159" i="11"/>
  <c r="BP159" i="11"/>
  <c r="BO159" i="11"/>
  <c r="BN159" i="11"/>
  <c r="BM159" i="11"/>
  <c r="BL159" i="11"/>
  <c r="BK159" i="11"/>
  <c r="BJ159" i="11"/>
  <c r="BI159" i="11"/>
  <c r="BH159" i="11"/>
  <c r="BG159"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I159" i="11"/>
  <c r="AG159" i="11"/>
  <c r="AE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F159" i="11"/>
  <c r="E159" i="11"/>
  <c r="D159" i="11"/>
  <c r="C159" i="11"/>
  <c r="CG158" i="11"/>
  <c r="CF158" i="11"/>
  <c r="CE158" i="11"/>
  <c r="CD158" i="11"/>
  <c r="CC158" i="11"/>
  <c r="CB158" i="11"/>
  <c r="CA158" i="11"/>
  <c r="BZ158" i="11"/>
  <c r="BY158" i="11"/>
  <c r="BX158" i="11"/>
  <c r="BW158" i="11"/>
  <c r="BV158" i="11"/>
  <c r="BU158" i="11"/>
  <c r="BT158" i="11"/>
  <c r="BS158" i="11"/>
  <c r="BR158" i="11"/>
  <c r="BQ158" i="11"/>
  <c r="BP158" i="11"/>
  <c r="BO158" i="11"/>
  <c r="BN158" i="11"/>
  <c r="BM158" i="11"/>
  <c r="BL158" i="11"/>
  <c r="BK158" i="11"/>
  <c r="BJ158" i="11"/>
  <c r="BI158" i="11"/>
  <c r="BH158" i="11"/>
  <c r="BG158"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I158" i="11"/>
  <c r="AG158" i="11"/>
  <c r="AE158" i="11"/>
  <c r="AC158" i="11"/>
  <c r="AB158" i="11"/>
  <c r="AA158" i="11"/>
  <c r="Z158" i="11"/>
  <c r="Y158" i="11"/>
  <c r="A158" i="11"/>
  <c r="CG157" i="11"/>
  <c r="CF157" i="11"/>
  <c r="CE157" i="11"/>
  <c r="CD157" i="11"/>
  <c r="CC157" i="11"/>
  <c r="CB157" i="11"/>
  <c r="CA157" i="11"/>
  <c r="BZ157" i="11"/>
  <c r="BY157" i="11"/>
  <c r="BX157" i="11"/>
  <c r="BW157" i="11"/>
  <c r="BV157" i="11"/>
  <c r="BU157" i="11"/>
  <c r="BT157" i="11"/>
  <c r="BS157" i="11"/>
  <c r="BR157" i="11"/>
  <c r="BQ157" i="11"/>
  <c r="BP157" i="11"/>
  <c r="BO157" i="11"/>
  <c r="BN157" i="11"/>
  <c r="BM157" i="11"/>
  <c r="BL157" i="11"/>
  <c r="BK157" i="11"/>
  <c r="BJ157" i="11"/>
  <c r="BI157" i="11"/>
  <c r="BH157" i="11"/>
  <c r="BG157"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I157" i="11"/>
  <c r="AG157" i="11"/>
  <c r="AE157" i="11"/>
  <c r="AC157" i="11"/>
  <c r="AB157" i="11"/>
  <c r="AA157" i="11"/>
  <c r="Z157" i="11"/>
  <c r="Y157" i="11"/>
  <c r="A157" i="11"/>
  <c r="CG156" i="11"/>
  <c r="CF156" i="11"/>
  <c r="CE156" i="11"/>
  <c r="CD156" i="11"/>
  <c r="CC156" i="11"/>
  <c r="CB156" i="11"/>
  <c r="CA156" i="11"/>
  <c r="BZ156" i="11"/>
  <c r="BY156" i="11"/>
  <c r="BX156" i="11"/>
  <c r="BW156" i="11"/>
  <c r="BV156" i="11"/>
  <c r="BU156" i="11"/>
  <c r="BT156" i="11"/>
  <c r="BS156" i="11"/>
  <c r="BR156" i="11"/>
  <c r="BQ156" i="11"/>
  <c r="BP156" i="11"/>
  <c r="BO156" i="11"/>
  <c r="BN156" i="11"/>
  <c r="BM156" i="11"/>
  <c r="BL156" i="11"/>
  <c r="BK156" i="11"/>
  <c r="BJ156" i="11"/>
  <c r="BI156" i="11"/>
  <c r="BH156" i="11"/>
  <c r="BG156"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I156" i="11"/>
  <c r="AG156" i="11"/>
  <c r="AE156" i="11"/>
  <c r="AC156" i="11"/>
  <c r="AB156" i="11"/>
  <c r="AA156" i="11"/>
  <c r="Z156" i="11"/>
  <c r="Y156" i="11"/>
  <c r="A156" i="11"/>
  <c r="CG155" i="11"/>
  <c r="CF155" i="11"/>
  <c r="CE155" i="11"/>
  <c r="CD155" i="11"/>
  <c r="CC155" i="11"/>
  <c r="CB155" i="11"/>
  <c r="CA155" i="11"/>
  <c r="BZ155" i="11"/>
  <c r="BY155" i="11"/>
  <c r="BX155" i="11"/>
  <c r="BW155" i="11"/>
  <c r="BV155" i="11"/>
  <c r="BU155" i="11"/>
  <c r="BT155" i="11"/>
  <c r="BS155" i="11"/>
  <c r="BR155" i="11"/>
  <c r="BQ155" i="11"/>
  <c r="BP155" i="11"/>
  <c r="BO155" i="11"/>
  <c r="BN155" i="11"/>
  <c r="BM155" i="11"/>
  <c r="BL155" i="11"/>
  <c r="BK155" i="11"/>
  <c r="BJ155" i="11"/>
  <c r="BI155" i="11"/>
  <c r="BH155" i="11"/>
  <c r="BG155"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I155" i="11"/>
  <c r="AG155" i="11"/>
  <c r="AE155" i="11"/>
  <c r="AC155" i="11"/>
  <c r="AB155" i="11"/>
  <c r="AA155" i="11"/>
  <c r="Z155" i="11"/>
  <c r="Y155" i="11"/>
  <c r="A155" i="11"/>
  <c r="CG154" i="11"/>
  <c r="CF154" i="11"/>
  <c r="CE154" i="11"/>
  <c r="CD154" i="11"/>
  <c r="CC154" i="11"/>
  <c r="CB154" i="11"/>
  <c r="CA154" i="11"/>
  <c r="BZ154" i="11"/>
  <c r="BY154" i="11"/>
  <c r="BX154" i="11"/>
  <c r="BW154" i="11"/>
  <c r="BV154" i="11"/>
  <c r="BU154" i="11"/>
  <c r="BT154" i="11"/>
  <c r="BS154" i="11"/>
  <c r="BR154" i="11"/>
  <c r="BQ154" i="11"/>
  <c r="BP154" i="11"/>
  <c r="BO154" i="11"/>
  <c r="BN154" i="11"/>
  <c r="BM154" i="11"/>
  <c r="BL154" i="11"/>
  <c r="BK154" i="11"/>
  <c r="BJ154" i="11"/>
  <c r="BI154" i="11"/>
  <c r="BH154" i="11"/>
  <c r="BG154"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I154" i="11"/>
  <c r="AG154" i="11"/>
  <c r="AE154" i="11"/>
  <c r="AC154" i="11"/>
  <c r="AB154" i="11"/>
  <c r="AA154" i="11"/>
  <c r="Z154" i="11"/>
  <c r="Y154" i="11"/>
  <c r="A154" i="11"/>
  <c r="CG153" i="11"/>
  <c r="CF153" i="11"/>
  <c r="CE153" i="11"/>
  <c r="CD153" i="11"/>
  <c r="CC153" i="11"/>
  <c r="CB153" i="11"/>
  <c r="CA153" i="11"/>
  <c r="BZ153" i="11"/>
  <c r="BY153" i="11"/>
  <c r="BX153" i="11"/>
  <c r="BW153" i="11"/>
  <c r="BV153" i="11"/>
  <c r="BU153" i="11"/>
  <c r="BT153" i="11"/>
  <c r="BS153" i="11"/>
  <c r="BR153" i="11"/>
  <c r="BQ153" i="11"/>
  <c r="BP153" i="11"/>
  <c r="BO153" i="11"/>
  <c r="BN153" i="11"/>
  <c r="BM153" i="11"/>
  <c r="BL153" i="11"/>
  <c r="BK153" i="11"/>
  <c r="BJ153" i="11"/>
  <c r="BI153" i="11"/>
  <c r="BH153" i="11"/>
  <c r="BG153"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I153" i="11"/>
  <c r="AG153" i="11"/>
  <c r="AE153" i="11"/>
  <c r="AC153" i="11"/>
  <c r="AB153" i="11"/>
  <c r="AA153" i="11"/>
  <c r="Z153" i="11"/>
  <c r="Y153" i="11"/>
  <c r="A153" i="11"/>
  <c r="CG152" i="11"/>
  <c r="CF152" i="11"/>
  <c r="CE152" i="11"/>
  <c r="CD152" i="11"/>
  <c r="CC152" i="11"/>
  <c r="CB152" i="11"/>
  <c r="CA152" i="11"/>
  <c r="BZ152" i="11"/>
  <c r="BY152" i="11"/>
  <c r="BX152" i="11"/>
  <c r="BW152" i="11"/>
  <c r="BV152" i="11"/>
  <c r="BU152" i="11"/>
  <c r="BT152" i="11"/>
  <c r="BS152" i="11"/>
  <c r="BR152" i="11"/>
  <c r="BQ152" i="11"/>
  <c r="BP152" i="11"/>
  <c r="BO152" i="11"/>
  <c r="BN152" i="11"/>
  <c r="BM152" i="11"/>
  <c r="BL152" i="11"/>
  <c r="BK152" i="11"/>
  <c r="BJ152" i="11"/>
  <c r="BI152" i="11"/>
  <c r="BH152" i="11"/>
  <c r="BG152"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I152" i="11"/>
  <c r="AG152" i="11"/>
  <c r="AE152" i="11"/>
  <c r="AC152" i="11"/>
  <c r="AB152" i="11"/>
  <c r="AA152" i="11"/>
  <c r="Z152" i="11"/>
  <c r="Y152" i="11"/>
  <c r="A152" i="11"/>
  <c r="CG151" i="11"/>
  <c r="CF151" i="11"/>
  <c r="CE151" i="11"/>
  <c r="CD151" i="11"/>
  <c r="CC151" i="11"/>
  <c r="CB151" i="11"/>
  <c r="CA151" i="11"/>
  <c r="BZ151" i="11"/>
  <c r="BY151" i="11"/>
  <c r="BX151" i="11"/>
  <c r="BW151" i="11"/>
  <c r="BV151" i="11"/>
  <c r="BU151" i="11"/>
  <c r="BT151" i="11"/>
  <c r="BS151" i="11"/>
  <c r="BR151" i="11"/>
  <c r="BQ151" i="11"/>
  <c r="BP151" i="11"/>
  <c r="BO151" i="11"/>
  <c r="BN151" i="11"/>
  <c r="BM151" i="11"/>
  <c r="BL151" i="11"/>
  <c r="BK151" i="11"/>
  <c r="BJ151" i="11"/>
  <c r="BI151" i="11"/>
  <c r="BH151" i="11"/>
  <c r="BG151" i="11"/>
  <c r="BF151" i="11"/>
  <c r="BE151" i="11"/>
  <c r="BD151" i="11"/>
  <c r="BC151" i="11"/>
  <c r="BB151" i="11"/>
  <c r="BA151" i="11"/>
  <c r="AZ151" i="11"/>
  <c r="AY151" i="11"/>
  <c r="AX151" i="11"/>
  <c r="AW151" i="11"/>
  <c r="AV151" i="11"/>
  <c r="AU151" i="11"/>
  <c r="AT151" i="11"/>
  <c r="AS151" i="11"/>
  <c r="AR151" i="11"/>
  <c r="AQ151" i="11"/>
  <c r="AP151" i="11"/>
  <c r="AO151" i="11"/>
  <c r="AN151" i="11"/>
  <c r="AM151" i="11"/>
  <c r="AL151" i="11"/>
  <c r="AI151" i="11"/>
  <c r="AG151" i="11"/>
  <c r="AE151" i="11"/>
  <c r="AC151" i="11"/>
  <c r="AB151" i="11"/>
  <c r="AA151" i="11"/>
  <c r="Z151" i="11"/>
  <c r="Y151" i="11"/>
  <c r="A151" i="11"/>
  <c r="CG150" i="11"/>
  <c r="CF150" i="11"/>
  <c r="CE150" i="11"/>
  <c r="CD150" i="11"/>
  <c r="CC150" i="11"/>
  <c r="CB150" i="11"/>
  <c r="CA150" i="11"/>
  <c r="BZ150" i="11"/>
  <c r="BY150" i="11"/>
  <c r="BX150" i="11"/>
  <c r="BW150" i="11"/>
  <c r="BV150" i="11"/>
  <c r="BU150" i="11"/>
  <c r="BT150" i="11"/>
  <c r="BS150" i="11"/>
  <c r="BR150" i="11"/>
  <c r="BQ150" i="11"/>
  <c r="BP150" i="11"/>
  <c r="BO150" i="11"/>
  <c r="BN150" i="11"/>
  <c r="BM150" i="11"/>
  <c r="BL150" i="11"/>
  <c r="BK150" i="11"/>
  <c r="BJ150" i="11"/>
  <c r="BI150" i="11"/>
  <c r="BH150" i="11"/>
  <c r="BG150"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I150" i="11"/>
  <c r="AG150" i="11"/>
  <c r="AE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CG149" i="11"/>
  <c r="CF149" i="11"/>
  <c r="CE149" i="11"/>
  <c r="CD149" i="11"/>
  <c r="CC149" i="11"/>
  <c r="CB149" i="11"/>
  <c r="CA149" i="11"/>
  <c r="BZ149" i="11"/>
  <c r="BY149" i="11"/>
  <c r="BX149" i="11"/>
  <c r="BW149" i="11"/>
  <c r="BV149" i="11"/>
  <c r="BU149" i="11"/>
  <c r="BT149" i="11"/>
  <c r="BS149" i="11"/>
  <c r="BR149" i="11"/>
  <c r="BQ149" i="11"/>
  <c r="BP149" i="11"/>
  <c r="BO149" i="11"/>
  <c r="BN149" i="11"/>
  <c r="BM149" i="11"/>
  <c r="BL149" i="11"/>
  <c r="BK149" i="11"/>
  <c r="BJ149"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I149" i="11"/>
  <c r="AG149" i="11"/>
  <c r="AE149" i="11"/>
  <c r="AC149" i="11"/>
  <c r="AB149" i="11"/>
  <c r="AA149" i="11"/>
  <c r="Z149" i="11"/>
  <c r="Y149" i="11"/>
  <c r="A149" i="11"/>
  <c r="CG148" i="11"/>
  <c r="CF148" i="11"/>
  <c r="CE148" i="11"/>
  <c r="CD148" i="11"/>
  <c r="CC148" i="11"/>
  <c r="CB148" i="11"/>
  <c r="CA148" i="11"/>
  <c r="BZ148" i="11"/>
  <c r="BY148" i="11"/>
  <c r="BX148" i="11"/>
  <c r="BW148" i="11"/>
  <c r="BV148" i="11"/>
  <c r="BU148" i="11"/>
  <c r="BT148" i="11"/>
  <c r="BS148" i="11"/>
  <c r="BR148" i="11"/>
  <c r="BQ148" i="11"/>
  <c r="BP148" i="11"/>
  <c r="BO148" i="11"/>
  <c r="BN148" i="11"/>
  <c r="BM148" i="11"/>
  <c r="BL148" i="11"/>
  <c r="BK148" i="11"/>
  <c r="BJ148" i="11"/>
  <c r="BI148" i="11"/>
  <c r="BH148" i="11"/>
  <c r="BG148"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I148" i="11"/>
  <c r="AG148" i="11"/>
  <c r="AE148" i="11"/>
  <c r="AC148" i="11"/>
  <c r="AB148" i="11"/>
  <c r="AA148" i="11"/>
  <c r="Z148" i="11"/>
  <c r="Y148" i="11"/>
  <c r="A148" i="11"/>
  <c r="CG147" i="11"/>
  <c r="CF147" i="11"/>
  <c r="CE147" i="11"/>
  <c r="CD147" i="11"/>
  <c r="CC147" i="11"/>
  <c r="CB147" i="11"/>
  <c r="CA147" i="11"/>
  <c r="BZ147" i="11"/>
  <c r="BY147" i="11"/>
  <c r="BX147" i="11"/>
  <c r="BW147" i="11"/>
  <c r="BV147" i="11"/>
  <c r="BU147" i="11"/>
  <c r="BT147" i="11"/>
  <c r="BS147" i="11"/>
  <c r="BR147" i="11"/>
  <c r="BQ147" i="11"/>
  <c r="BP147" i="11"/>
  <c r="BO147" i="11"/>
  <c r="BN147" i="11"/>
  <c r="BM147" i="11"/>
  <c r="BL147" i="11"/>
  <c r="BK147" i="11"/>
  <c r="BJ147" i="11"/>
  <c r="BI147" i="11"/>
  <c r="BH147" i="11"/>
  <c r="BG147"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I147" i="11"/>
  <c r="AG147" i="11"/>
  <c r="AE147" i="11"/>
  <c r="AC147" i="11"/>
  <c r="AB147" i="11"/>
  <c r="AA147" i="11"/>
  <c r="Z147" i="11"/>
  <c r="Y147" i="11"/>
  <c r="A147" i="11"/>
  <c r="CG146" i="11"/>
  <c r="CF146" i="11"/>
  <c r="CE146" i="11"/>
  <c r="CD146" i="11"/>
  <c r="CC146" i="11"/>
  <c r="CB146" i="11"/>
  <c r="CA146" i="11"/>
  <c r="BZ146" i="11"/>
  <c r="BY146" i="11"/>
  <c r="BX146" i="11"/>
  <c r="BW146" i="11"/>
  <c r="BV146" i="11"/>
  <c r="BU146" i="11"/>
  <c r="BT146" i="11"/>
  <c r="BS146" i="11"/>
  <c r="BR146" i="11"/>
  <c r="BQ146" i="11"/>
  <c r="BP146" i="11"/>
  <c r="BO146" i="11"/>
  <c r="BN146" i="11"/>
  <c r="BM146" i="11"/>
  <c r="BL146" i="11"/>
  <c r="BK146" i="11"/>
  <c r="BJ146" i="11"/>
  <c r="BI146" i="11"/>
  <c r="BH146" i="11"/>
  <c r="BG146"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I146" i="11"/>
  <c r="AG146" i="11"/>
  <c r="AE146" i="11"/>
  <c r="AC146" i="11"/>
  <c r="AB146" i="11"/>
  <c r="AA146" i="11"/>
  <c r="Z146" i="11"/>
  <c r="Y146" i="11"/>
  <c r="A146" i="11"/>
  <c r="CG145" i="11"/>
  <c r="CF145" i="11"/>
  <c r="CE145" i="11"/>
  <c r="CD145" i="11"/>
  <c r="CC145" i="11"/>
  <c r="CB145" i="11"/>
  <c r="CA145" i="11"/>
  <c r="BZ145" i="11"/>
  <c r="BY145" i="11"/>
  <c r="BX145" i="11"/>
  <c r="BW145" i="11"/>
  <c r="BV145" i="11"/>
  <c r="BU145" i="11"/>
  <c r="BT145" i="11"/>
  <c r="BS145" i="11"/>
  <c r="BR145" i="11"/>
  <c r="BQ145" i="11"/>
  <c r="BP145" i="11"/>
  <c r="BO145" i="11"/>
  <c r="BN145" i="11"/>
  <c r="BM145" i="11"/>
  <c r="BL145" i="11"/>
  <c r="BK145" i="11"/>
  <c r="BJ145" i="11"/>
  <c r="BI145" i="11"/>
  <c r="BH145" i="11"/>
  <c r="BG145"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I145" i="11"/>
  <c r="AG145" i="11"/>
  <c r="AE145" i="11"/>
  <c r="AC145" i="11"/>
  <c r="AB145" i="11"/>
  <c r="AA145" i="11"/>
  <c r="Z145" i="11"/>
  <c r="Y145" i="11"/>
  <c r="A145" i="11"/>
  <c r="CG144" i="11"/>
  <c r="CF144" i="11"/>
  <c r="CE144" i="11"/>
  <c r="CD144" i="11"/>
  <c r="CC144" i="11"/>
  <c r="CB144" i="11"/>
  <c r="CA144" i="11"/>
  <c r="BZ144" i="11"/>
  <c r="BY144" i="11"/>
  <c r="BX144" i="11"/>
  <c r="BW144" i="11"/>
  <c r="BV144" i="11"/>
  <c r="BU144" i="11"/>
  <c r="BT144" i="11"/>
  <c r="BS144" i="11"/>
  <c r="BR144" i="11"/>
  <c r="BQ144" i="11"/>
  <c r="BP144" i="11"/>
  <c r="BO144" i="11"/>
  <c r="BN144" i="11"/>
  <c r="BM144" i="11"/>
  <c r="BL144" i="11"/>
  <c r="BK144" i="11"/>
  <c r="BJ144" i="11"/>
  <c r="BI144" i="11"/>
  <c r="BH144" i="11"/>
  <c r="BG144"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I144" i="11"/>
  <c r="AG144" i="11"/>
  <c r="AE144" i="11"/>
  <c r="AC144" i="11"/>
  <c r="AB144" i="11"/>
  <c r="AA144" i="11"/>
  <c r="Z144" i="11"/>
  <c r="Y144" i="11"/>
  <c r="A144" i="11"/>
  <c r="CG143" i="11"/>
  <c r="CF143" i="11"/>
  <c r="CE143" i="11"/>
  <c r="CD143" i="11"/>
  <c r="CC143" i="11"/>
  <c r="CB143" i="11"/>
  <c r="CA143" i="11"/>
  <c r="BZ143" i="11"/>
  <c r="BY143" i="11"/>
  <c r="BX143" i="11"/>
  <c r="BW143" i="11"/>
  <c r="BV143" i="11"/>
  <c r="BU143" i="11"/>
  <c r="BT143" i="11"/>
  <c r="BS143" i="11"/>
  <c r="BR143" i="11"/>
  <c r="BQ143" i="11"/>
  <c r="BP143" i="11"/>
  <c r="BO143" i="11"/>
  <c r="BN143" i="11"/>
  <c r="BM143" i="11"/>
  <c r="BL143" i="11"/>
  <c r="BK143" i="11"/>
  <c r="BJ143" i="11"/>
  <c r="BI143" i="11"/>
  <c r="BH143" i="11"/>
  <c r="BG143"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I143" i="11"/>
  <c r="AG143" i="11"/>
  <c r="AE143" i="11"/>
  <c r="AC143" i="11"/>
  <c r="AB143" i="11"/>
  <c r="AA143" i="11"/>
  <c r="Z143" i="11"/>
  <c r="Y143" i="11"/>
  <c r="A143" i="11"/>
  <c r="CG142" i="11"/>
  <c r="CF142" i="11"/>
  <c r="CE142" i="11"/>
  <c r="CD142" i="11"/>
  <c r="CC142" i="11"/>
  <c r="CB142" i="11"/>
  <c r="CA142" i="11"/>
  <c r="BZ142" i="11"/>
  <c r="BY142" i="11"/>
  <c r="BX142" i="11"/>
  <c r="BW142" i="11"/>
  <c r="BV142" i="11"/>
  <c r="BU142" i="11"/>
  <c r="BT142" i="11"/>
  <c r="BS142" i="11"/>
  <c r="BR142" i="11"/>
  <c r="BQ142" i="11"/>
  <c r="BP142" i="11"/>
  <c r="BO142" i="11"/>
  <c r="BN142" i="11"/>
  <c r="BM142" i="11"/>
  <c r="BL142" i="11"/>
  <c r="BK142" i="11"/>
  <c r="BJ142" i="11"/>
  <c r="BI142" i="11"/>
  <c r="BH142" i="11"/>
  <c r="BG142"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I142" i="11"/>
  <c r="AG142" i="11"/>
  <c r="AE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C142" i="11"/>
  <c r="CG141" i="11"/>
  <c r="CF141" i="11"/>
  <c r="CE141" i="11"/>
  <c r="CD141" i="11"/>
  <c r="CC141" i="11"/>
  <c r="CB141" i="11"/>
  <c r="CA141" i="11"/>
  <c r="BZ141" i="11"/>
  <c r="BY141" i="11"/>
  <c r="BX141" i="11"/>
  <c r="BW141" i="11"/>
  <c r="BV141" i="11"/>
  <c r="BU141" i="11"/>
  <c r="BT141" i="11"/>
  <c r="BS141" i="11"/>
  <c r="BR141" i="11"/>
  <c r="BQ141" i="11"/>
  <c r="BP141" i="11"/>
  <c r="BO141" i="11"/>
  <c r="BN141" i="11"/>
  <c r="BM141" i="11"/>
  <c r="BL141" i="11"/>
  <c r="BK141" i="11"/>
  <c r="BJ141" i="11"/>
  <c r="BI141" i="11"/>
  <c r="BH141"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I141" i="11"/>
  <c r="AG141" i="11"/>
  <c r="AE141" i="11"/>
  <c r="AC141" i="11"/>
  <c r="AB141" i="11"/>
  <c r="AA141" i="11"/>
  <c r="Z141" i="11"/>
  <c r="Y141" i="11"/>
  <c r="A141" i="11"/>
  <c r="CG140" i="11"/>
  <c r="CF140" i="11"/>
  <c r="CE140" i="11"/>
  <c r="CD140" i="11"/>
  <c r="CC140" i="11"/>
  <c r="CB140" i="11"/>
  <c r="CA140" i="11"/>
  <c r="BZ140" i="11"/>
  <c r="BY140" i="11"/>
  <c r="BX140" i="11"/>
  <c r="BW140" i="11"/>
  <c r="BV140" i="11"/>
  <c r="BU140" i="11"/>
  <c r="BT140" i="11"/>
  <c r="BS140" i="11"/>
  <c r="BR140" i="11"/>
  <c r="BQ140" i="11"/>
  <c r="BP140" i="11"/>
  <c r="BO140" i="11"/>
  <c r="BN140" i="11"/>
  <c r="BM140" i="11"/>
  <c r="BL140" i="11"/>
  <c r="BK140" i="11"/>
  <c r="BJ140" i="11"/>
  <c r="BI140" i="11"/>
  <c r="BH140" i="11"/>
  <c r="BG140" i="11"/>
  <c r="BF140" i="11"/>
  <c r="BE140" i="11"/>
  <c r="BD140" i="11"/>
  <c r="BC140" i="11"/>
  <c r="BB140" i="11"/>
  <c r="BA140" i="11"/>
  <c r="AZ140" i="11"/>
  <c r="AY140" i="11"/>
  <c r="AX140" i="11"/>
  <c r="AW140" i="11"/>
  <c r="AV140" i="11"/>
  <c r="AU140" i="11"/>
  <c r="AT140" i="11"/>
  <c r="AS140" i="11"/>
  <c r="AR140" i="11"/>
  <c r="AQ140" i="11"/>
  <c r="AP140" i="11"/>
  <c r="AO140" i="11"/>
  <c r="AN140" i="11"/>
  <c r="AM140" i="11"/>
  <c r="AL140" i="11"/>
  <c r="AI140" i="11"/>
  <c r="AG140" i="11"/>
  <c r="AE140" i="11"/>
  <c r="AC140" i="11"/>
  <c r="AB140" i="11"/>
  <c r="AA140" i="11"/>
  <c r="Z140" i="11"/>
  <c r="Y140" i="11"/>
  <c r="A140" i="11"/>
  <c r="CG139" i="11"/>
  <c r="CF139" i="11"/>
  <c r="CE139" i="11"/>
  <c r="CD139" i="11"/>
  <c r="CC139" i="11"/>
  <c r="CB139" i="11"/>
  <c r="CA139" i="11"/>
  <c r="BZ139" i="11"/>
  <c r="BY139" i="11"/>
  <c r="BX139" i="11"/>
  <c r="BW139" i="11"/>
  <c r="BV139" i="11"/>
  <c r="BU139" i="11"/>
  <c r="BT139" i="11"/>
  <c r="BS139" i="11"/>
  <c r="BR139" i="11"/>
  <c r="BQ139" i="11"/>
  <c r="BP139" i="11"/>
  <c r="BO139" i="11"/>
  <c r="BN139" i="11"/>
  <c r="BM139" i="11"/>
  <c r="BL139" i="11"/>
  <c r="BK139" i="11"/>
  <c r="BJ139" i="11"/>
  <c r="BI139" i="11"/>
  <c r="BH139" i="11"/>
  <c r="BG139"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I139" i="11"/>
  <c r="AG139" i="11"/>
  <c r="AE139" i="11"/>
  <c r="AC139" i="11"/>
  <c r="AB139" i="11"/>
  <c r="AA139" i="11"/>
  <c r="Z139" i="11"/>
  <c r="Y139" i="11"/>
  <c r="A139" i="11"/>
  <c r="CG138" i="11"/>
  <c r="CF138" i="11"/>
  <c r="CE138" i="11"/>
  <c r="CD138" i="11"/>
  <c r="CC138" i="11"/>
  <c r="CB138" i="11"/>
  <c r="CA138" i="11"/>
  <c r="BZ138" i="11"/>
  <c r="BY138" i="11"/>
  <c r="BX138" i="11"/>
  <c r="BW138" i="11"/>
  <c r="BV138" i="11"/>
  <c r="BU138" i="11"/>
  <c r="BT138" i="11"/>
  <c r="BS138" i="11"/>
  <c r="BR138" i="11"/>
  <c r="BQ138" i="11"/>
  <c r="BP138" i="11"/>
  <c r="BO138" i="11"/>
  <c r="BN138" i="11"/>
  <c r="BM138" i="11"/>
  <c r="BL138" i="11"/>
  <c r="BK138" i="11"/>
  <c r="BJ138" i="11"/>
  <c r="BI138" i="11"/>
  <c r="BH138" i="11"/>
  <c r="BG138"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I138" i="11"/>
  <c r="AG138" i="11"/>
  <c r="AE138" i="11"/>
  <c r="AC138" i="11"/>
  <c r="AB138" i="11"/>
  <c r="AA138" i="11"/>
  <c r="Z138" i="11"/>
  <c r="Y138" i="11"/>
  <c r="A138" i="11"/>
  <c r="CG137" i="11"/>
  <c r="CF137" i="11"/>
  <c r="CE137" i="11"/>
  <c r="CD137" i="11"/>
  <c r="CC137" i="11"/>
  <c r="CB137" i="11"/>
  <c r="CA137" i="11"/>
  <c r="BZ137" i="11"/>
  <c r="BY137" i="11"/>
  <c r="BX137" i="11"/>
  <c r="BW137" i="11"/>
  <c r="BV137" i="11"/>
  <c r="BU137" i="11"/>
  <c r="BT137" i="11"/>
  <c r="BS137" i="11"/>
  <c r="BR137" i="11"/>
  <c r="BQ137" i="11"/>
  <c r="BP137" i="11"/>
  <c r="BO137" i="11"/>
  <c r="BN137" i="11"/>
  <c r="BM137" i="11"/>
  <c r="BL137" i="11"/>
  <c r="BK137" i="11"/>
  <c r="BJ137" i="11"/>
  <c r="BI137" i="11"/>
  <c r="BH137" i="11"/>
  <c r="BG137"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I137" i="11"/>
  <c r="AG137" i="11"/>
  <c r="AE137" i="11"/>
  <c r="AC137" i="11"/>
  <c r="AB137" i="11"/>
  <c r="AA137" i="11"/>
  <c r="Z137" i="11"/>
  <c r="Y137" i="11"/>
  <c r="A137" i="11"/>
  <c r="CG136" i="11"/>
  <c r="CF136" i="11"/>
  <c r="CE136" i="11"/>
  <c r="CD136" i="11"/>
  <c r="CC136" i="11"/>
  <c r="CB136" i="11"/>
  <c r="CA136" i="11"/>
  <c r="BZ136" i="11"/>
  <c r="BY136" i="11"/>
  <c r="BX136" i="11"/>
  <c r="BW136" i="11"/>
  <c r="BV136" i="11"/>
  <c r="BU136" i="11"/>
  <c r="BT136" i="11"/>
  <c r="BS136" i="11"/>
  <c r="BR136" i="11"/>
  <c r="BQ136" i="11"/>
  <c r="BP136" i="11"/>
  <c r="BO136" i="11"/>
  <c r="BN136" i="11"/>
  <c r="BM136" i="11"/>
  <c r="BL136" i="11"/>
  <c r="BK136" i="11"/>
  <c r="BJ136" i="11"/>
  <c r="BI136" i="11"/>
  <c r="BH136" i="11"/>
  <c r="BG136"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I136" i="11"/>
  <c r="AG136" i="11"/>
  <c r="AE136" i="11"/>
  <c r="AC136" i="11"/>
  <c r="AB136" i="11"/>
  <c r="AA136" i="11"/>
  <c r="Z136" i="11"/>
  <c r="Y136" i="11"/>
  <c r="A136" i="11"/>
  <c r="CG135" i="11"/>
  <c r="CF135" i="11"/>
  <c r="CE135" i="11"/>
  <c r="CD135" i="11"/>
  <c r="CC135" i="11"/>
  <c r="CB135" i="11"/>
  <c r="CA135" i="11"/>
  <c r="BZ135" i="11"/>
  <c r="BY135" i="11"/>
  <c r="BX135" i="11"/>
  <c r="BW135" i="11"/>
  <c r="BV135" i="11"/>
  <c r="BU135" i="11"/>
  <c r="BT135" i="11"/>
  <c r="BS135" i="11"/>
  <c r="BR135" i="11"/>
  <c r="BQ135" i="11"/>
  <c r="BP135" i="11"/>
  <c r="BO135" i="11"/>
  <c r="BN135" i="11"/>
  <c r="BM135" i="11"/>
  <c r="BL135" i="11"/>
  <c r="BK135" i="11"/>
  <c r="BJ135" i="11"/>
  <c r="BI135" i="11"/>
  <c r="BH135" i="11"/>
  <c r="BG135" i="11"/>
  <c r="BF135" i="11"/>
  <c r="BE135" i="11"/>
  <c r="BD135" i="11"/>
  <c r="BC135" i="11"/>
  <c r="BB135" i="11"/>
  <c r="BA135" i="11"/>
  <c r="AZ135" i="11"/>
  <c r="AY135" i="11"/>
  <c r="AX135" i="11"/>
  <c r="AW135" i="11"/>
  <c r="AV135" i="11"/>
  <c r="AU135" i="11"/>
  <c r="AT135" i="11"/>
  <c r="AS135" i="11"/>
  <c r="AR135" i="11"/>
  <c r="AQ135" i="11"/>
  <c r="AP135" i="11"/>
  <c r="AO135" i="11"/>
  <c r="AN135" i="11"/>
  <c r="AM135" i="11"/>
  <c r="AL135" i="11"/>
  <c r="AI135" i="11"/>
  <c r="AG135" i="11"/>
  <c r="AE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C135" i="11"/>
  <c r="CG134" i="11"/>
  <c r="CF134" i="11"/>
  <c r="CE134" i="11"/>
  <c r="CD134" i="11"/>
  <c r="CC134" i="11"/>
  <c r="CB134" i="11"/>
  <c r="CA134" i="11"/>
  <c r="BZ134" i="11"/>
  <c r="BY134" i="11"/>
  <c r="BX134" i="11"/>
  <c r="BW134" i="11"/>
  <c r="BV134" i="11"/>
  <c r="BU134" i="11"/>
  <c r="BT134" i="11"/>
  <c r="BS134" i="11"/>
  <c r="BR134" i="11"/>
  <c r="BQ134" i="11"/>
  <c r="BP134" i="11"/>
  <c r="BO134" i="11"/>
  <c r="BN134" i="11"/>
  <c r="BM134" i="11"/>
  <c r="BL134" i="11"/>
  <c r="BK134" i="11"/>
  <c r="BJ134" i="11"/>
  <c r="BI134" i="11"/>
  <c r="BH134" i="11"/>
  <c r="BG134" i="11"/>
  <c r="BF134" i="11"/>
  <c r="BE134" i="11"/>
  <c r="BD134" i="11"/>
  <c r="BC134" i="11"/>
  <c r="BB134" i="11"/>
  <c r="BA134" i="11"/>
  <c r="AZ134" i="11"/>
  <c r="AY134" i="11"/>
  <c r="AX134" i="11"/>
  <c r="AW134" i="11"/>
  <c r="AV134" i="11"/>
  <c r="AU134" i="11"/>
  <c r="AT134" i="11"/>
  <c r="AS134" i="11"/>
  <c r="AR134" i="11"/>
  <c r="AQ134" i="11"/>
  <c r="AP134" i="11"/>
  <c r="AO134" i="11"/>
  <c r="AN134" i="11"/>
  <c r="AM134" i="11"/>
  <c r="AL134" i="11"/>
  <c r="AI134" i="11"/>
  <c r="AG134" i="11"/>
  <c r="AE134" i="11"/>
  <c r="AC134" i="11"/>
  <c r="AB134" i="11"/>
  <c r="AA134" i="11"/>
  <c r="Z134" i="11"/>
  <c r="Y134" i="11"/>
  <c r="A134" i="11"/>
  <c r="CG133" i="11"/>
  <c r="CF133" i="11"/>
  <c r="CE133" i="11"/>
  <c r="CD133" i="11"/>
  <c r="CC133" i="11"/>
  <c r="CB133" i="11"/>
  <c r="CA133" i="11"/>
  <c r="BZ133" i="11"/>
  <c r="BY133" i="11"/>
  <c r="BX133" i="11"/>
  <c r="BW133" i="11"/>
  <c r="BV133" i="11"/>
  <c r="BU133" i="11"/>
  <c r="BT133" i="11"/>
  <c r="BS133" i="11"/>
  <c r="BR133" i="11"/>
  <c r="BQ133" i="11"/>
  <c r="BP133" i="11"/>
  <c r="BO133" i="11"/>
  <c r="BN133" i="11"/>
  <c r="BM133" i="11"/>
  <c r="BL133" i="11"/>
  <c r="BK133" i="11"/>
  <c r="BJ133" i="11"/>
  <c r="BI133" i="11"/>
  <c r="BH133" i="11"/>
  <c r="BG133"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I133" i="11"/>
  <c r="AG133" i="11"/>
  <c r="AE133" i="11"/>
  <c r="AC133" i="11"/>
  <c r="AB133" i="11"/>
  <c r="AA133" i="11"/>
  <c r="Z133" i="11"/>
  <c r="Y133" i="11"/>
  <c r="A133" i="11"/>
  <c r="CG132" i="11"/>
  <c r="CF132" i="11"/>
  <c r="CE132" i="11"/>
  <c r="CD132" i="11"/>
  <c r="CC132" i="11"/>
  <c r="CB132" i="11"/>
  <c r="CA132" i="11"/>
  <c r="BZ132" i="11"/>
  <c r="BY132" i="11"/>
  <c r="BX132" i="11"/>
  <c r="BW132" i="11"/>
  <c r="BV132" i="11"/>
  <c r="BU132" i="11"/>
  <c r="BT132" i="11"/>
  <c r="BS132" i="11"/>
  <c r="BR132" i="11"/>
  <c r="BQ132" i="11"/>
  <c r="BP132" i="11"/>
  <c r="BO132" i="11"/>
  <c r="BN132" i="11"/>
  <c r="BM132" i="11"/>
  <c r="BL132" i="11"/>
  <c r="BK132" i="11"/>
  <c r="BJ132" i="11"/>
  <c r="BI132" i="11"/>
  <c r="BH132" i="11"/>
  <c r="BG132"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I132" i="11"/>
  <c r="AG132" i="11"/>
  <c r="AE132" i="11"/>
  <c r="AC132" i="11"/>
  <c r="AB132" i="11"/>
  <c r="AA132" i="11"/>
  <c r="Z132" i="11"/>
  <c r="Y132" i="11"/>
  <c r="A132" i="11"/>
  <c r="CG131" i="11"/>
  <c r="CF131" i="11"/>
  <c r="CE131" i="11"/>
  <c r="CD131" i="11"/>
  <c r="CC131" i="11"/>
  <c r="CB131" i="11"/>
  <c r="CA131" i="11"/>
  <c r="BZ131" i="11"/>
  <c r="BY131" i="11"/>
  <c r="BX131" i="11"/>
  <c r="BW131" i="11"/>
  <c r="BV131" i="11"/>
  <c r="BU131" i="11"/>
  <c r="BT131" i="11"/>
  <c r="BS131" i="11"/>
  <c r="BR131" i="11"/>
  <c r="BQ131" i="11"/>
  <c r="BP131" i="11"/>
  <c r="BO131" i="11"/>
  <c r="BN131" i="11"/>
  <c r="BM131" i="11"/>
  <c r="BL131" i="11"/>
  <c r="BK131" i="11"/>
  <c r="BJ131"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I131" i="11"/>
  <c r="AG131" i="11"/>
  <c r="AE131" i="11"/>
  <c r="AC131" i="11"/>
  <c r="AB131" i="11"/>
  <c r="AA131" i="11"/>
  <c r="Z131" i="11"/>
  <c r="Y131" i="11"/>
  <c r="A131" i="11"/>
  <c r="CG130" i="11"/>
  <c r="CF130" i="11"/>
  <c r="CE130" i="11"/>
  <c r="CD130" i="11"/>
  <c r="CC130" i="11"/>
  <c r="CB130" i="11"/>
  <c r="CA130" i="11"/>
  <c r="BZ130" i="11"/>
  <c r="BY130" i="11"/>
  <c r="BX130" i="11"/>
  <c r="BW130" i="11"/>
  <c r="BV130" i="11"/>
  <c r="BU130" i="11"/>
  <c r="BT130" i="11"/>
  <c r="BS130" i="11"/>
  <c r="BR130" i="11"/>
  <c r="BQ130" i="11"/>
  <c r="BP130" i="11"/>
  <c r="BO130" i="11"/>
  <c r="BN130" i="11"/>
  <c r="BM130" i="11"/>
  <c r="BL130" i="11"/>
  <c r="BK130" i="11"/>
  <c r="BJ130" i="11"/>
  <c r="BI130" i="11"/>
  <c r="BH130" i="11"/>
  <c r="BG130" i="11"/>
  <c r="BF130" i="11"/>
  <c r="BE130" i="11"/>
  <c r="BD130" i="11"/>
  <c r="BC130" i="11"/>
  <c r="BB130" i="11"/>
  <c r="BA130" i="11"/>
  <c r="AZ130" i="11"/>
  <c r="AY130" i="11"/>
  <c r="AX130" i="11"/>
  <c r="AW130" i="11"/>
  <c r="AV130" i="11"/>
  <c r="AU130" i="11"/>
  <c r="AT130" i="11"/>
  <c r="AS130" i="11"/>
  <c r="AR130" i="11"/>
  <c r="AQ130" i="11"/>
  <c r="AP130" i="11"/>
  <c r="AO130" i="11"/>
  <c r="AN130" i="11"/>
  <c r="AM130" i="11"/>
  <c r="AL130" i="11"/>
  <c r="AI130" i="11"/>
  <c r="AG130" i="11"/>
  <c r="AE130" i="11"/>
  <c r="AC130" i="11"/>
  <c r="AB130" i="11"/>
  <c r="AA130" i="11"/>
  <c r="Z130" i="11"/>
  <c r="Y130" i="11"/>
  <c r="A130" i="11"/>
  <c r="CG129" i="11"/>
  <c r="CF129" i="11"/>
  <c r="CE129" i="11"/>
  <c r="CD129" i="11"/>
  <c r="CC129" i="11"/>
  <c r="CB129" i="11"/>
  <c r="CA129" i="11"/>
  <c r="BZ129" i="11"/>
  <c r="BY129" i="11"/>
  <c r="BX129" i="11"/>
  <c r="BW129" i="11"/>
  <c r="BV129" i="11"/>
  <c r="BU129" i="11"/>
  <c r="BT129" i="11"/>
  <c r="BS129" i="11"/>
  <c r="BR129" i="11"/>
  <c r="BQ129" i="11"/>
  <c r="BP129" i="11"/>
  <c r="BO129" i="11"/>
  <c r="BN129" i="11"/>
  <c r="BM129" i="11"/>
  <c r="BL129" i="11"/>
  <c r="BK129" i="11"/>
  <c r="BJ129" i="11"/>
  <c r="BI129" i="11"/>
  <c r="BH129" i="11"/>
  <c r="BG129"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I129" i="11"/>
  <c r="AG129" i="11"/>
  <c r="AE129" i="11"/>
  <c r="AC129" i="11"/>
  <c r="AB129" i="11"/>
  <c r="AA129" i="11"/>
  <c r="Z129" i="11"/>
  <c r="Y129" i="11"/>
  <c r="A129" i="11"/>
  <c r="CG128" i="11"/>
  <c r="CF128" i="11"/>
  <c r="CE128" i="11"/>
  <c r="CD128" i="11"/>
  <c r="CC128" i="11"/>
  <c r="CB128" i="11"/>
  <c r="CA128" i="11"/>
  <c r="BZ128" i="11"/>
  <c r="BY128" i="11"/>
  <c r="BX128" i="11"/>
  <c r="BW128" i="11"/>
  <c r="BV128" i="11"/>
  <c r="BU128" i="11"/>
  <c r="BT128" i="11"/>
  <c r="BS128" i="11"/>
  <c r="BR128" i="11"/>
  <c r="BQ128" i="11"/>
  <c r="BP128" i="11"/>
  <c r="BO128" i="11"/>
  <c r="BN128" i="11"/>
  <c r="BM128" i="11"/>
  <c r="BL128" i="11"/>
  <c r="BK128" i="11"/>
  <c r="BJ128" i="11"/>
  <c r="BI128" i="11"/>
  <c r="BH128"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I128" i="11"/>
  <c r="AG128" i="11"/>
  <c r="AE128" i="11"/>
  <c r="AC128" i="11"/>
  <c r="AB128" i="11"/>
  <c r="AA128" i="11"/>
  <c r="Z128" i="11"/>
  <c r="Y128" i="11"/>
  <c r="A128" i="11"/>
  <c r="CG127" i="11"/>
  <c r="CF127" i="11"/>
  <c r="CE127" i="11"/>
  <c r="CD127" i="11"/>
  <c r="CC127" i="11"/>
  <c r="CB127" i="11"/>
  <c r="CA127" i="11"/>
  <c r="BZ127" i="11"/>
  <c r="BY127" i="11"/>
  <c r="BX127" i="11"/>
  <c r="BW127" i="11"/>
  <c r="BV127" i="11"/>
  <c r="BU127" i="11"/>
  <c r="BT127" i="11"/>
  <c r="BS127" i="11"/>
  <c r="BR127" i="11"/>
  <c r="BQ127" i="11"/>
  <c r="BP127" i="11"/>
  <c r="BO127" i="11"/>
  <c r="BN127" i="11"/>
  <c r="BM127" i="11"/>
  <c r="BL127" i="11"/>
  <c r="BK127" i="11"/>
  <c r="BJ127" i="11"/>
  <c r="BI127" i="11"/>
  <c r="BH127" i="11"/>
  <c r="BG127"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I127" i="11"/>
  <c r="AG127" i="11"/>
  <c r="AE127" i="11"/>
  <c r="AC127" i="11"/>
  <c r="AB127" i="11"/>
  <c r="AA127" i="11"/>
  <c r="Z127" i="11"/>
  <c r="Y127" i="11"/>
  <c r="A127" i="11"/>
  <c r="CG126" i="11"/>
  <c r="CF126" i="11"/>
  <c r="CE126" i="11"/>
  <c r="CD126" i="11"/>
  <c r="CC126" i="11"/>
  <c r="CB126" i="11"/>
  <c r="CA126" i="11"/>
  <c r="BZ126" i="11"/>
  <c r="BY126" i="11"/>
  <c r="BX126" i="11"/>
  <c r="BW126" i="11"/>
  <c r="BV126" i="11"/>
  <c r="BU126" i="11"/>
  <c r="BT126" i="11"/>
  <c r="BS126" i="11"/>
  <c r="BR126" i="11"/>
  <c r="BQ126" i="11"/>
  <c r="BP126" i="11"/>
  <c r="BO126" i="11"/>
  <c r="BN126" i="11"/>
  <c r="BM126" i="11"/>
  <c r="BL126" i="11"/>
  <c r="BK126" i="11"/>
  <c r="BJ126" i="11"/>
  <c r="BI126" i="11"/>
  <c r="BH126" i="11"/>
  <c r="BG126"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I126" i="11"/>
  <c r="AG126" i="11"/>
  <c r="AE126" i="11"/>
  <c r="AC126" i="11"/>
  <c r="AB126" i="11"/>
  <c r="AA126" i="11"/>
  <c r="Z126" i="11"/>
  <c r="Y126" i="11"/>
  <c r="A126" i="11"/>
  <c r="CG125" i="11"/>
  <c r="CF125" i="11"/>
  <c r="CE125" i="11"/>
  <c r="CD125" i="11"/>
  <c r="CC125" i="11"/>
  <c r="CB125" i="11"/>
  <c r="CA125" i="11"/>
  <c r="BZ125" i="11"/>
  <c r="BY125" i="11"/>
  <c r="BX125" i="11"/>
  <c r="BW125" i="11"/>
  <c r="BV125" i="11"/>
  <c r="BU125" i="11"/>
  <c r="BT125" i="11"/>
  <c r="BS125" i="11"/>
  <c r="BR125" i="11"/>
  <c r="BQ125" i="11"/>
  <c r="BP125" i="11"/>
  <c r="BO125" i="11"/>
  <c r="BN125" i="11"/>
  <c r="BM125" i="11"/>
  <c r="BL125" i="11"/>
  <c r="BK125" i="11"/>
  <c r="BJ125" i="11"/>
  <c r="BI125" i="11"/>
  <c r="BH125" i="11"/>
  <c r="BG125" i="11"/>
  <c r="BF125" i="11"/>
  <c r="BE125" i="11"/>
  <c r="BD125" i="11"/>
  <c r="BC125" i="11"/>
  <c r="BB125" i="11"/>
  <c r="BA125" i="11"/>
  <c r="AZ125" i="11"/>
  <c r="AY125" i="11"/>
  <c r="AX125" i="11"/>
  <c r="AW125" i="11"/>
  <c r="AV125" i="11"/>
  <c r="AU125" i="11"/>
  <c r="AT125" i="11"/>
  <c r="AS125" i="11"/>
  <c r="AR125" i="11"/>
  <c r="AQ125" i="11"/>
  <c r="AP125" i="11"/>
  <c r="AO125" i="11"/>
  <c r="AN125" i="11"/>
  <c r="AM125" i="11"/>
  <c r="AL125" i="11"/>
  <c r="AI125" i="11"/>
  <c r="AG125" i="11"/>
  <c r="AE125" i="11"/>
  <c r="AC125" i="11"/>
  <c r="AB125" i="11"/>
  <c r="AA125" i="11"/>
  <c r="Z125" i="11"/>
  <c r="Y125" i="11"/>
  <c r="A125" i="11"/>
  <c r="CG124" i="11"/>
  <c r="CF124" i="11"/>
  <c r="CE124" i="11"/>
  <c r="CD124" i="11"/>
  <c r="CC124" i="11"/>
  <c r="CB124" i="11"/>
  <c r="CA124" i="11"/>
  <c r="BZ124" i="11"/>
  <c r="BY124" i="11"/>
  <c r="BX124" i="11"/>
  <c r="BW124" i="11"/>
  <c r="BV124" i="11"/>
  <c r="BU124" i="11"/>
  <c r="BT124" i="11"/>
  <c r="BS124" i="11"/>
  <c r="BR124" i="11"/>
  <c r="BQ124" i="11"/>
  <c r="BP124" i="11"/>
  <c r="BO124" i="11"/>
  <c r="BN124" i="11"/>
  <c r="BM124" i="11"/>
  <c r="BL124" i="11"/>
  <c r="BK124" i="11"/>
  <c r="BJ124" i="11"/>
  <c r="BI124" i="11"/>
  <c r="BH124" i="11"/>
  <c r="BG124" i="11"/>
  <c r="BF124" i="11"/>
  <c r="BE124" i="11"/>
  <c r="BD124" i="11"/>
  <c r="BC124" i="11"/>
  <c r="BB124" i="11"/>
  <c r="BA124" i="11"/>
  <c r="AZ124" i="11"/>
  <c r="AY124" i="11"/>
  <c r="AX124" i="11"/>
  <c r="AW124" i="11"/>
  <c r="AV124" i="11"/>
  <c r="AU124" i="11"/>
  <c r="AT124" i="11"/>
  <c r="AS124" i="11"/>
  <c r="AR124" i="11"/>
  <c r="AQ124" i="11"/>
  <c r="AP124" i="11"/>
  <c r="AO124" i="11"/>
  <c r="AN124" i="11"/>
  <c r="AM124" i="11"/>
  <c r="AL124" i="11"/>
  <c r="AI124" i="11"/>
  <c r="AG124" i="11"/>
  <c r="AE124" i="11"/>
  <c r="AC124" i="11"/>
  <c r="AB124" i="11"/>
  <c r="AA124" i="11"/>
  <c r="Z124" i="11"/>
  <c r="Y124" i="11"/>
  <c r="A124" i="11"/>
  <c r="CG123" i="11"/>
  <c r="CF123" i="11"/>
  <c r="CE123" i="11"/>
  <c r="CD123" i="11"/>
  <c r="CC123" i="11"/>
  <c r="CB123" i="11"/>
  <c r="CA123" i="11"/>
  <c r="BZ123" i="11"/>
  <c r="BY123" i="11"/>
  <c r="BX123" i="11"/>
  <c r="BW123" i="11"/>
  <c r="BV123" i="11"/>
  <c r="BU123" i="11"/>
  <c r="BT123" i="11"/>
  <c r="BS123" i="11"/>
  <c r="BR123" i="11"/>
  <c r="BQ123" i="11"/>
  <c r="BP123" i="11"/>
  <c r="BO123" i="11"/>
  <c r="BN123" i="11"/>
  <c r="BM123" i="11"/>
  <c r="BL123" i="11"/>
  <c r="BK123" i="11"/>
  <c r="BJ123" i="11"/>
  <c r="BI123" i="11"/>
  <c r="BH123" i="11"/>
  <c r="BG123"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I123" i="11"/>
  <c r="AG123" i="11"/>
  <c r="AE123" i="11"/>
  <c r="AC123" i="11"/>
  <c r="AB123" i="11"/>
  <c r="AA123" i="11"/>
  <c r="Z123" i="11"/>
  <c r="Y123" i="11"/>
  <c r="A123" i="11"/>
  <c r="CG122" i="11"/>
  <c r="CF122" i="11"/>
  <c r="CE122" i="11"/>
  <c r="CD122" i="11"/>
  <c r="CC122" i="11"/>
  <c r="CB122" i="11"/>
  <c r="CA122" i="11"/>
  <c r="BZ122" i="11"/>
  <c r="BY122" i="11"/>
  <c r="BX122" i="11"/>
  <c r="BW122" i="11"/>
  <c r="BV122" i="11"/>
  <c r="BU122" i="11"/>
  <c r="BT122" i="11"/>
  <c r="BS122" i="11"/>
  <c r="BR122" i="11"/>
  <c r="BQ122" i="11"/>
  <c r="BP122" i="11"/>
  <c r="BO122" i="11"/>
  <c r="BN122" i="11"/>
  <c r="BM122" i="11"/>
  <c r="BL122" i="11"/>
  <c r="BK122" i="11"/>
  <c r="BJ122" i="11"/>
  <c r="BI122" i="11"/>
  <c r="BH122" i="11"/>
  <c r="BG122" i="11"/>
  <c r="BF122" i="11"/>
  <c r="BE122" i="11"/>
  <c r="BD122" i="11"/>
  <c r="BC122" i="11"/>
  <c r="BB122" i="11"/>
  <c r="BA122" i="11"/>
  <c r="AZ122" i="11"/>
  <c r="AY122" i="11"/>
  <c r="AX122" i="11"/>
  <c r="AW122" i="11"/>
  <c r="AV122" i="11"/>
  <c r="AU122" i="11"/>
  <c r="AT122" i="11"/>
  <c r="AS122" i="11"/>
  <c r="AR122" i="11"/>
  <c r="AQ122" i="11"/>
  <c r="AP122" i="11"/>
  <c r="AO122" i="11"/>
  <c r="AN122" i="11"/>
  <c r="AM122" i="11"/>
  <c r="AL122" i="11"/>
  <c r="AI122" i="11"/>
  <c r="AG122" i="11"/>
  <c r="AE122" i="11"/>
  <c r="AC122" i="11"/>
  <c r="AB122" i="11"/>
  <c r="AA122" i="11"/>
  <c r="Z122" i="11"/>
  <c r="Y122" i="11"/>
  <c r="A122" i="11"/>
  <c r="CG121" i="11"/>
  <c r="CF121" i="11"/>
  <c r="CE121" i="11"/>
  <c r="CD121" i="11"/>
  <c r="CC121" i="11"/>
  <c r="CB121" i="11"/>
  <c r="CA121" i="11"/>
  <c r="BZ121" i="11"/>
  <c r="BY121" i="11"/>
  <c r="BX121" i="11"/>
  <c r="BW121" i="11"/>
  <c r="BV121" i="11"/>
  <c r="BU121" i="11"/>
  <c r="BT121" i="11"/>
  <c r="BS121" i="11"/>
  <c r="BR121" i="11"/>
  <c r="BQ121" i="11"/>
  <c r="BP121" i="11"/>
  <c r="BO121" i="11"/>
  <c r="BN121" i="11"/>
  <c r="BM121" i="11"/>
  <c r="BL121" i="11"/>
  <c r="BK121" i="11"/>
  <c r="BJ121" i="11"/>
  <c r="BI121" i="11"/>
  <c r="BH121" i="11"/>
  <c r="BG121"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I121" i="11"/>
  <c r="AG121" i="11"/>
  <c r="AE121" i="11"/>
  <c r="AC121" i="11"/>
  <c r="AB121" i="11"/>
  <c r="AA121" i="11"/>
  <c r="Z121" i="11"/>
  <c r="Y121" i="11"/>
  <c r="A121" i="11"/>
  <c r="CG120" i="11"/>
  <c r="CF120" i="11"/>
  <c r="CE120" i="11"/>
  <c r="CD120" i="11"/>
  <c r="CC120" i="11"/>
  <c r="CB120" i="11"/>
  <c r="CA120" i="11"/>
  <c r="BZ120" i="11"/>
  <c r="BY120" i="11"/>
  <c r="BX120" i="11"/>
  <c r="BW120" i="11"/>
  <c r="BV120" i="11"/>
  <c r="BU120" i="11"/>
  <c r="BT120" i="11"/>
  <c r="BS120" i="11"/>
  <c r="BR120" i="11"/>
  <c r="BQ120" i="11"/>
  <c r="BP120" i="11"/>
  <c r="BO120" i="11"/>
  <c r="BN120" i="11"/>
  <c r="BM120" i="11"/>
  <c r="BL120" i="11"/>
  <c r="BK120" i="11"/>
  <c r="BJ120" i="11"/>
  <c r="BI120" i="11"/>
  <c r="BH120" i="11"/>
  <c r="BG120" i="11"/>
  <c r="BF120" i="11"/>
  <c r="BE120" i="11"/>
  <c r="BD120" i="11"/>
  <c r="BC120" i="11"/>
  <c r="BB120" i="11"/>
  <c r="BA120" i="11"/>
  <c r="AZ120" i="11"/>
  <c r="AY120" i="11"/>
  <c r="AX120" i="11"/>
  <c r="AW120" i="11"/>
  <c r="AV120" i="11"/>
  <c r="AU120" i="11"/>
  <c r="AT120" i="11"/>
  <c r="AS120" i="11"/>
  <c r="AR120" i="11"/>
  <c r="AQ120" i="11"/>
  <c r="AP120" i="11"/>
  <c r="AO120" i="11"/>
  <c r="AN120" i="11"/>
  <c r="AM120" i="11"/>
  <c r="AL120" i="11"/>
  <c r="AI120" i="11"/>
  <c r="AG120" i="11"/>
  <c r="AE120" i="11"/>
  <c r="AC120" i="11"/>
  <c r="AB120" i="11"/>
  <c r="AA120" i="11"/>
  <c r="Z120" i="11"/>
  <c r="Y120" i="11"/>
  <c r="A120" i="11"/>
  <c r="CG119" i="11"/>
  <c r="CF119" i="11"/>
  <c r="CE119" i="11"/>
  <c r="CD119" i="11"/>
  <c r="CC119" i="11"/>
  <c r="CB119" i="11"/>
  <c r="CA119" i="11"/>
  <c r="BZ119" i="11"/>
  <c r="BY119" i="11"/>
  <c r="BX119" i="11"/>
  <c r="BW119" i="11"/>
  <c r="BV119" i="11"/>
  <c r="BU119" i="11"/>
  <c r="BT119" i="11"/>
  <c r="BS119" i="11"/>
  <c r="BR119" i="11"/>
  <c r="BQ119" i="11"/>
  <c r="BP119" i="11"/>
  <c r="BO119" i="11"/>
  <c r="BN119" i="11"/>
  <c r="BM119" i="11"/>
  <c r="BL119" i="11"/>
  <c r="BK119" i="11"/>
  <c r="BJ119" i="11"/>
  <c r="BI119" i="11"/>
  <c r="BH119" i="11"/>
  <c r="BG119"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I119" i="11"/>
  <c r="AG119" i="11"/>
  <c r="AE119" i="11"/>
  <c r="AC119" i="11"/>
  <c r="AB119" i="11"/>
  <c r="AA119" i="11"/>
  <c r="Z119" i="11"/>
  <c r="Y119" i="11"/>
  <c r="A119" i="11"/>
  <c r="CG118" i="11"/>
  <c r="CF118" i="11"/>
  <c r="CE118" i="11"/>
  <c r="CD118" i="11"/>
  <c r="CC118" i="11"/>
  <c r="CB118" i="11"/>
  <c r="CA118" i="11"/>
  <c r="BZ118" i="11"/>
  <c r="BY118" i="11"/>
  <c r="BX118" i="11"/>
  <c r="BW118" i="11"/>
  <c r="BV118" i="11"/>
  <c r="BU118" i="11"/>
  <c r="BT118" i="11"/>
  <c r="BS118" i="11"/>
  <c r="BR118" i="11"/>
  <c r="BQ118" i="11"/>
  <c r="BP118" i="11"/>
  <c r="BO118" i="11"/>
  <c r="BN118" i="11"/>
  <c r="BM118" i="11"/>
  <c r="BL118" i="11"/>
  <c r="BK118" i="11"/>
  <c r="BJ118" i="11"/>
  <c r="BI118" i="11"/>
  <c r="BH118" i="11"/>
  <c r="BG118" i="11"/>
  <c r="BF118" i="11"/>
  <c r="BE118" i="11"/>
  <c r="BD118" i="11"/>
  <c r="BC118" i="11"/>
  <c r="BB118" i="11"/>
  <c r="BA118" i="11"/>
  <c r="AZ118" i="11"/>
  <c r="AY118" i="11"/>
  <c r="AX118" i="11"/>
  <c r="AW118" i="11"/>
  <c r="AV118" i="11"/>
  <c r="AU118" i="11"/>
  <c r="AT118" i="11"/>
  <c r="AS118" i="11"/>
  <c r="AR118" i="11"/>
  <c r="AQ118" i="11"/>
  <c r="AP118" i="11"/>
  <c r="AO118" i="11"/>
  <c r="AN118" i="11"/>
  <c r="AM118" i="11"/>
  <c r="AL118" i="11"/>
  <c r="AI118" i="11"/>
  <c r="AG118" i="11"/>
  <c r="AE118" i="11"/>
  <c r="AC118" i="11"/>
  <c r="AB118" i="11"/>
  <c r="AA118" i="11"/>
  <c r="Z118" i="11"/>
  <c r="Y118" i="11"/>
  <c r="A118" i="11"/>
  <c r="CG117" i="11"/>
  <c r="CF117" i="11"/>
  <c r="CE117" i="11"/>
  <c r="CD117" i="11"/>
  <c r="CC117" i="11"/>
  <c r="CB117" i="11"/>
  <c r="CA117" i="11"/>
  <c r="BZ117" i="11"/>
  <c r="BY117" i="11"/>
  <c r="BX117" i="11"/>
  <c r="BW117" i="11"/>
  <c r="BV117" i="11"/>
  <c r="BU117" i="11"/>
  <c r="BT117" i="11"/>
  <c r="BS117" i="11"/>
  <c r="BR117" i="11"/>
  <c r="BQ117" i="11"/>
  <c r="BP117" i="11"/>
  <c r="BO117" i="11"/>
  <c r="BN117" i="11"/>
  <c r="BM117" i="11"/>
  <c r="BL117" i="11"/>
  <c r="BK117" i="11"/>
  <c r="BJ117" i="11"/>
  <c r="BI117" i="11"/>
  <c r="BH117" i="11"/>
  <c r="BG117"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I117" i="11"/>
  <c r="AG117" i="11"/>
  <c r="AE117" i="11"/>
  <c r="AC117" i="11"/>
  <c r="AB117" i="11"/>
  <c r="AA117" i="11"/>
  <c r="Z117" i="11"/>
  <c r="Y117" i="11"/>
  <c r="A117" i="11"/>
  <c r="CG116" i="11"/>
  <c r="CF116" i="11"/>
  <c r="CE116" i="11"/>
  <c r="CD116" i="11"/>
  <c r="CC116" i="11"/>
  <c r="CB116" i="11"/>
  <c r="CA116" i="11"/>
  <c r="BZ116" i="11"/>
  <c r="BY116" i="11"/>
  <c r="BX116" i="11"/>
  <c r="BW116" i="11"/>
  <c r="BV116" i="11"/>
  <c r="BU116" i="11"/>
  <c r="BT116" i="11"/>
  <c r="BS116" i="11"/>
  <c r="BR116" i="11"/>
  <c r="BQ116" i="11"/>
  <c r="BP116" i="11"/>
  <c r="BO116" i="11"/>
  <c r="BN116" i="11"/>
  <c r="BM116" i="11"/>
  <c r="BL116" i="11"/>
  <c r="BK116" i="11"/>
  <c r="BJ116" i="11"/>
  <c r="BI116" i="11"/>
  <c r="BH116" i="11"/>
  <c r="BG116" i="11"/>
  <c r="BF116" i="11"/>
  <c r="BE116" i="11"/>
  <c r="BD116" i="11"/>
  <c r="BC116" i="11"/>
  <c r="BB116" i="11"/>
  <c r="BA116" i="11"/>
  <c r="AZ116" i="11"/>
  <c r="AY116" i="11"/>
  <c r="AX116" i="11"/>
  <c r="AW116" i="11"/>
  <c r="AV116" i="11"/>
  <c r="AU116" i="11"/>
  <c r="AT116" i="11"/>
  <c r="AS116" i="11"/>
  <c r="AR116" i="11"/>
  <c r="AQ116" i="11"/>
  <c r="AP116" i="11"/>
  <c r="AO116" i="11"/>
  <c r="AN116" i="11"/>
  <c r="AM116" i="11"/>
  <c r="AL116" i="11"/>
  <c r="AI116" i="11"/>
  <c r="AG116" i="11"/>
  <c r="AE116" i="11"/>
  <c r="AC116" i="11"/>
  <c r="AB116" i="11"/>
  <c r="AA116" i="11"/>
  <c r="Z116" i="11"/>
  <c r="Y116" i="11"/>
  <c r="A116" i="11"/>
  <c r="CG115" i="11"/>
  <c r="CF115" i="11"/>
  <c r="CE115" i="11"/>
  <c r="CD115" i="11"/>
  <c r="CC115" i="11"/>
  <c r="CB115" i="11"/>
  <c r="CA115" i="11"/>
  <c r="BZ115" i="11"/>
  <c r="BY115" i="11"/>
  <c r="BX115" i="11"/>
  <c r="BW115" i="11"/>
  <c r="BV115" i="11"/>
  <c r="BU115" i="11"/>
  <c r="BT115" i="11"/>
  <c r="BS115" i="11"/>
  <c r="BR115" i="11"/>
  <c r="BQ115" i="11"/>
  <c r="BP115" i="11"/>
  <c r="BO115" i="11"/>
  <c r="BN115" i="11"/>
  <c r="BM115" i="11"/>
  <c r="BL115" i="11"/>
  <c r="BK115" i="11"/>
  <c r="BJ115" i="11"/>
  <c r="BI115" i="11"/>
  <c r="BH115" i="11"/>
  <c r="BG115" i="11"/>
  <c r="BF115" i="11"/>
  <c r="BE115" i="11"/>
  <c r="BD115" i="11"/>
  <c r="BC115" i="11"/>
  <c r="BB115" i="11"/>
  <c r="BA115" i="11"/>
  <c r="AZ115" i="11"/>
  <c r="AY115" i="11"/>
  <c r="AX115" i="11"/>
  <c r="AW115" i="11"/>
  <c r="AV115" i="11"/>
  <c r="AU115" i="11"/>
  <c r="AT115" i="11"/>
  <c r="AS115" i="11"/>
  <c r="AR115" i="11"/>
  <c r="AQ115" i="11"/>
  <c r="AP115" i="11"/>
  <c r="AO115" i="11"/>
  <c r="AN115" i="11"/>
  <c r="AM115" i="11"/>
  <c r="AL115" i="11"/>
  <c r="AI115" i="11"/>
  <c r="AG115" i="11"/>
  <c r="AE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C115" i="11"/>
  <c r="CG114" i="11"/>
  <c r="CF114" i="11"/>
  <c r="CE114" i="11"/>
  <c r="CD114" i="11"/>
  <c r="CC114" i="11"/>
  <c r="CB114" i="11"/>
  <c r="CA114" i="11"/>
  <c r="BZ114" i="11"/>
  <c r="BY114" i="11"/>
  <c r="BX114" i="11"/>
  <c r="BW114" i="11"/>
  <c r="BV114" i="11"/>
  <c r="BU114" i="11"/>
  <c r="BT114" i="11"/>
  <c r="BS114" i="11"/>
  <c r="BR114" i="11"/>
  <c r="BQ114" i="11"/>
  <c r="BP114" i="11"/>
  <c r="BO114" i="11"/>
  <c r="BN114" i="11"/>
  <c r="BM114" i="11"/>
  <c r="BL114" i="11"/>
  <c r="BK114" i="11"/>
  <c r="BJ114" i="11"/>
  <c r="BI114" i="11"/>
  <c r="BH114" i="11"/>
  <c r="BG114" i="11"/>
  <c r="BF114" i="11"/>
  <c r="BE114" i="11"/>
  <c r="BD114" i="11"/>
  <c r="BC114" i="11"/>
  <c r="BB114" i="11"/>
  <c r="BA114" i="11"/>
  <c r="AZ114" i="11"/>
  <c r="AY114" i="11"/>
  <c r="AX114" i="11"/>
  <c r="AW114" i="11"/>
  <c r="AV114" i="11"/>
  <c r="AU114" i="11"/>
  <c r="AT114" i="11"/>
  <c r="AS114" i="11"/>
  <c r="AR114" i="11"/>
  <c r="AQ114" i="11"/>
  <c r="AP114" i="11"/>
  <c r="AO114" i="11"/>
  <c r="AN114" i="11"/>
  <c r="AM114" i="11"/>
  <c r="AL114" i="11"/>
  <c r="AI114" i="11"/>
  <c r="AG114" i="11"/>
  <c r="AE114" i="11"/>
  <c r="AC114" i="11"/>
  <c r="AB114" i="11"/>
  <c r="AA114" i="11"/>
  <c r="Z114" i="11"/>
  <c r="Y114" i="11"/>
  <c r="A114" i="11"/>
  <c r="CG113" i="11"/>
  <c r="CF113" i="11"/>
  <c r="CE113" i="11"/>
  <c r="CD113" i="11"/>
  <c r="CC113" i="11"/>
  <c r="CB113" i="11"/>
  <c r="CA113" i="11"/>
  <c r="BZ113" i="11"/>
  <c r="BY113" i="11"/>
  <c r="BX113" i="11"/>
  <c r="BW113" i="11"/>
  <c r="BV113" i="11"/>
  <c r="BU113" i="11"/>
  <c r="BT113" i="11"/>
  <c r="BS113" i="11"/>
  <c r="BR113" i="11"/>
  <c r="BQ113" i="11"/>
  <c r="BP113" i="11"/>
  <c r="BO113" i="11"/>
  <c r="BN113" i="11"/>
  <c r="BM113" i="11"/>
  <c r="BL113" i="11"/>
  <c r="BK113" i="11"/>
  <c r="BJ113" i="11"/>
  <c r="BI113" i="11"/>
  <c r="BH113" i="11"/>
  <c r="BG113" i="11"/>
  <c r="BF113" i="11"/>
  <c r="BE113" i="11"/>
  <c r="BD113" i="11"/>
  <c r="BC113" i="11"/>
  <c r="BB113" i="11"/>
  <c r="BA113" i="11"/>
  <c r="AZ113" i="11"/>
  <c r="AY113" i="11"/>
  <c r="AX113" i="11"/>
  <c r="AW113" i="11"/>
  <c r="AV113" i="11"/>
  <c r="AU113" i="11"/>
  <c r="AT113" i="11"/>
  <c r="AS113" i="11"/>
  <c r="AR113" i="11"/>
  <c r="AQ113" i="11"/>
  <c r="AP113" i="11"/>
  <c r="AO113" i="11"/>
  <c r="AN113" i="11"/>
  <c r="AM113" i="11"/>
  <c r="AL113" i="11"/>
  <c r="AI113" i="11"/>
  <c r="AG113" i="11"/>
  <c r="AE113" i="11"/>
  <c r="AC113" i="11"/>
  <c r="AB113" i="11"/>
  <c r="AA113" i="11"/>
  <c r="Z113" i="11"/>
  <c r="Y113" i="11"/>
  <c r="A113" i="11"/>
  <c r="CG112" i="11"/>
  <c r="CF112" i="11"/>
  <c r="CE112" i="11"/>
  <c r="CD112" i="11"/>
  <c r="CC112" i="11"/>
  <c r="CB112" i="11"/>
  <c r="CA112" i="11"/>
  <c r="BZ112" i="11"/>
  <c r="BY112" i="11"/>
  <c r="BX112" i="11"/>
  <c r="BW112" i="11"/>
  <c r="BV112" i="11"/>
  <c r="BU112" i="11"/>
  <c r="BT112" i="11"/>
  <c r="BS112" i="11"/>
  <c r="BR112" i="11"/>
  <c r="BQ112" i="11"/>
  <c r="BP112" i="11"/>
  <c r="BO112" i="11"/>
  <c r="BN112" i="11"/>
  <c r="BM112" i="11"/>
  <c r="BL112" i="11"/>
  <c r="BK112" i="11"/>
  <c r="BJ112" i="11"/>
  <c r="BI112" i="11"/>
  <c r="BH112" i="11"/>
  <c r="BG112" i="11"/>
  <c r="BF112" i="11"/>
  <c r="BE112" i="11"/>
  <c r="BD112" i="11"/>
  <c r="BC112" i="11"/>
  <c r="BB112" i="11"/>
  <c r="BA112" i="11"/>
  <c r="AZ112" i="11"/>
  <c r="AY112" i="11"/>
  <c r="AX112" i="11"/>
  <c r="AW112" i="11"/>
  <c r="AV112" i="11"/>
  <c r="AU112" i="11"/>
  <c r="AT112" i="11"/>
  <c r="AS112" i="11"/>
  <c r="AR112" i="11"/>
  <c r="AQ112" i="11"/>
  <c r="AP112" i="11"/>
  <c r="AO112" i="11"/>
  <c r="AN112" i="11"/>
  <c r="AM112" i="11"/>
  <c r="AL112" i="11"/>
  <c r="AI112" i="11"/>
  <c r="AG112" i="11"/>
  <c r="AE112" i="11"/>
  <c r="AC112" i="11"/>
  <c r="AB112" i="11"/>
  <c r="AA112" i="11"/>
  <c r="Z112" i="11"/>
  <c r="Y112" i="11"/>
  <c r="A112" i="11"/>
  <c r="CG111" i="11"/>
  <c r="CF111" i="11"/>
  <c r="CE111" i="11"/>
  <c r="CD111" i="11"/>
  <c r="CC111" i="11"/>
  <c r="CB111" i="11"/>
  <c r="CA111" i="11"/>
  <c r="BZ111" i="11"/>
  <c r="BY111" i="11"/>
  <c r="BX111" i="11"/>
  <c r="BW111" i="11"/>
  <c r="BV111" i="11"/>
  <c r="BU111" i="11"/>
  <c r="BT111" i="11"/>
  <c r="BS111" i="11"/>
  <c r="BR111" i="11"/>
  <c r="BQ111" i="11"/>
  <c r="BP111" i="11"/>
  <c r="BO111" i="11"/>
  <c r="BN111" i="11"/>
  <c r="BM111" i="11"/>
  <c r="BL111" i="11"/>
  <c r="BK111" i="11"/>
  <c r="BJ111" i="11"/>
  <c r="BI111" i="11"/>
  <c r="BH111" i="11"/>
  <c r="BG111" i="11"/>
  <c r="BF111" i="11"/>
  <c r="BE111" i="11"/>
  <c r="BD111" i="11"/>
  <c r="BC111" i="11"/>
  <c r="BB111" i="11"/>
  <c r="BA111" i="11"/>
  <c r="AZ111" i="11"/>
  <c r="AY111" i="11"/>
  <c r="AX111" i="11"/>
  <c r="AW111" i="11"/>
  <c r="AV111" i="11"/>
  <c r="AU111" i="11"/>
  <c r="AT111" i="11"/>
  <c r="AS111" i="11"/>
  <c r="AR111" i="11"/>
  <c r="AQ111" i="11"/>
  <c r="AP111" i="11"/>
  <c r="AO111" i="11"/>
  <c r="AN111" i="11"/>
  <c r="AM111" i="11"/>
  <c r="AL111" i="11"/>
  <c r="AI111" i="11"/>
  <c r="AG111" i="11"/>
  <c r="AE111" i="11"/>
  <c r="AC111" i="11"/>
  <c r="AB111" i="11"/>
  <c r="AA111" i="11"/>
  <c r="Z111" i="11"/>
  <c r="Y111" i="11"/>
  <c r="A111" i="11"/>
  <c r="CG110" i="11"/>
  <c r="CF110" i="11"/>
  <c r="CE110" i="11"/>
  <c r="CD110" i="11"/>
  <c r="CC110" i="11"/>
  <c r="CB110" i="11"/>
  <c r="CA110" i="11"/>
  <c r="BZ110" i="11"/>
  <c r="BY110" i="11"/>
  <c r="BX110" i="11"/>
  <c r="BW110" i="11"/>
  <c r="BV110" i="11"/>
  <c r="BU110" i="11"/>
  <c r="BT110" i="11"/>
  <c r="BS110" i="11"/>
  <c r="BR110" i="11"/>
  <c r="BQ110" i="11"/>
  <c r="BP110" i="11"/>
  <c r="BO110" i="11"/>
  <c r="BN110" i="11"/>
  <c r="BM110" i="11"/>
  <c r="BL110" i="11"/>
  <c r="BK110" i="11"/>
  <c r="BJ110" i="11"/>
  <c r="BI110" i="11"/>
  <c r="BH110" i="11"/>
  <c r="BG110" i="11"/>
  <c r="BF110" i="11"/>
  <c r="BE110" i="11"/>
  <c r="BD110" i="11"/>
  <c r="BC110" i="11"/>
  <c r="BB110" i="11"/>
  <c r="BA110" i="11"/>
  <c r="AZ110" i="11"/>
  <c r="AY110" i="11"/>
  <c r="AX110" i="11"/>
  <c r="AW110" i="11"/>
  <c r="AV110" i="11"/>
  <c r="AU110" i="11"/>
  <c r="AT110" i="11"/>
  <c r="AS110" i="11"/>
  <c r="AR110" i="11"/>
  <c r="AQ110" i="11"/>
  <c r="AP110" i="11"/>
  <c r="AO110" i="11"/>
  <c r="AN110" i="11"/>
  <c r="AM110" i="11"/>
  <c r="AL110" i="11"/>
  <c r="AI110" i="11"/>
  <c r="AG110" i="11"/>
  <c r="AE110" i="11"/>
  <c r="AC110" i="11"/>
  <c r="AB110" i="11"/>
  <c r="AA110" i="11"/>
  <c r="Z110" i="11"/>
  <c r="Y110" i="11"/>
  <c r="A110" i="11"/>
  <c r="CG109" i="11"/>
  <c r="CF109" i="11"/>
  <c r="CE109" i="11"/>
  <c r="CD109" i="11"/>
  <c r="CC109" i="11"/>
  <c r="CB109" i="11"/>
  <c r="CA109" i="11"/>
  <c r="BZ109" i="11"/>
  <c r="BY109" i="11"/>
  <c r="BX109" i="11"/>
  <c r="BW109" i="11"/>
  <c r="BV109" i="11"/>
  <c r="BU109" i="11"/>
  <c r="BT109" i="11"/>
  <c r="BS109" i="11"/>
  <c r="BR109" i="11"/>
  <c r="BQ109" i="11"/>
  <c r="BP109" i="11"/>
  <c r="BO109" i="11"/>
  <c r="BN109" i="11"/>
  <c r="BM109" i="11"/>
  <c r="BL109" i="11"/>
  <c r="BK109" i="11"/>
  <c r="BJ109" i="11"/>
  <c r="BI109" i="11"/>
  <c r="BH109" i="11"/>
  <c r="BG109" i="11"/>
  <c r="BF109" i="11"/>
  <c r="BE109" i="11"/>
  <c r="BD109" i="11"/>
  <c r="BC109" i="11"/>
  <c r="BB109" i="11"/>
  <c r="BA109" i="11"/>
  <c r="AZ109" i="11"/>
  <c r="AY109" i="11"/>
  <c r="AX109" i="11"/>
  <c r="AW109" i="11"/>
  <c r="AV109" i="11"/>
  <c r="AU109" i="11"/>
  <c r="AT109" i="11"/>
  <c r="AS109" i="11"/>
  <c r="AR109" i="11"/>
  <c r="AQ109" i="11"/>
  <c r="AP109" i="11"/>
  <c r="AO109" i="11"/>
  <c r="AN109" i="11"/>
  <c r="AM109" i="11"/>
  <c r="AL109" i="11"/>
  <c r="AI109" i="11"/>
  <c r="AG109" i="11"/>
  <c r="AE109" i="11"/>
  <c r="AC109" i="11"/>
  <c r="AB109" i="11"/>
  <c r="AA109" i="11"/>
  <c r="Z109" i="11"/>
  <c r="Y109" i="11"/>
  <c r="A109" i="11"/>
  <c r="CG108" i="11"/>
  <c r="CF108" i="11"/>
  <c r="CE108" i="11"/>
  <c r="CD108" i="11"/>
  <c r="CC108" i="11"/>
  <c r="CB108" i="11"/>
  <c r="CA108" i="11"/>
  <c r="BZ108" i="11"/>
  <c r="BY108" i="11"/>
  <c r="BX108" i="11"/>
  <c r="BW108" i="11"/>
  <c r="BV108" i="11"/>
  <c r="BU108" i="11"/>
  <c r="BT108" i="11"/>
  <c r="BS108" i="11"/>
  <c r="BR108" i="11"/>
  <c r="BQ108" i="11"/>
  <c r="BP108" i="11"/>
  <c r="BO108" i="11"/>
  <c r="BN108" i="11"/>
  <c r="BM108" i="11"/>
  <c r="BL108" i="11"/>
  <c r="BK108" i="11"/>
  <c r="BJ108" i="11"/>
  <c r="BI108" i="11"/>
  <c r="BH108" i="11"/>
  <c r="BG108"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I108" i="11"/>
  <c r="AG108" i="11"/>
  <c r="AE108" i="11"/>
  <c r="AC108" i="11"/>
  <c r="AB108" i="11"/>
  <c r="AA108" i="11"/>
  <c r="Z108" i="11"/>
  <c r="Y108" i="11"/>
  <c r="A108" i="11"/>
  <c r="CG107" i="11"/>
  <c r="CF107" i="11"/>
  <c r="CE107" i="11"/>
  <c r="CD107" i="11"/>
  <c r="CC107" i="11"/>
  <c r="CB107" i="11"/>
  <c r="CA107" i="11"/>
  <c r="BZ107" i="11"/>
  <c r="BY107" i="11"/>
  <c r="BX107" i="11"/>
  <c r="BW107" i="11"/>
  <c r="BV107" i="11"/>
  <c r="BU107" i="11"/>
  <c r="BT107" i="11"/>
  <c r="BS107" i="11"/>
  <c r="BR107" i="11"/>
  <c r="BQ107" i="11"/>
  <c r="BP107" i="11"/>
  <c r="BO107" i="11"/>
  <c r="BN107" i="11"/>
  <c r="BM107" i="11"/>
  <c r="BL107" i="11"/>
  <c r="BK107" i="11"/>
  <c r="BJ107" i="11"/>
  <c r="BI107" i="11"/>
  <c r="BH107" i="11"/>
  <c r="BG107"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I107" i="11"/>
  <c r="AG107" i="11"/>
  <c r="AE107" i="11"/>
  <c r="AC107" i="11"/>
  <c r="AB107" i="11"/>
  <c r="AA107" i="11"/>
  <c r="Z107" i="11"/>
  <c r="Y107" i="11"/>
  <c r="A107" i="11"/>
  <c r="CG106" i="11"/>
  <c r="CF106" i="11"/>
  <c r="CE106" i="11"/>
  <c r="CD106" i="11"/>
  <c r="CC106" i="11"/>
  <c r="CB106" i="11"/>
  <c r="CA106" i="11"/>
  <c r="BZ106" i="11"/>
  <c r="BY106" i="11"/>
  <c r="BX106" i="11"/>
  <c r="BW106" i="11"/>
  <c r="BV106" i="11"/>
  <c r="BU106" i="11"/>
  <c r="BT106" i="11"/>
  <c r="BS106" i="11"/>
  <c r="BR106" i="11"/>
  <c r="BQ106" i="11"/>
  <c r="BP106" i="11"/>
  <c r="BO106" i="11"/>
  <c r="BN106" i="11"/>
  <c r="BM106" i="11"/>
  <c r="BL106" i="11"/>
  <c r="BK106" i="11"/>
  <c r="BJ106" i="11"/>
  <c r="BI106" i="11"/>
  <c r="BH106" i="11"/>
  <c r="BG106"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I106" i="11"/>
  <c r="AG106" i="11"/>
  <c r="AE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CG105" i="11"/>
  <c r="CF105" i="11"/>
  <c r="CE105" i="11"/>
  <c r="CD105" i="11"/>
  <c r="CC105" i="11"/>
  <c r="CB105" i="11"/>
  <c r="CA105" i="11"/>
  <c r="BZ105" i="11"/>
  <c r="BY105" i="11"/>
  <c r="BX105" i="11"/>
  <c r="BW105" i="11"/>
  <c r="BV105" i="11"/>
  <c r="BU105" i="11"/>
  <c r="BT105" i="11"/>
  <c r="BS105" i="11"/>
  <c r="BR105" i="11"/>
  <c r="BQ105" i="11"/>
  <c r="BP105" i="11"/>
  <c r="BO105" i="11"/>
  <c r="BN105" i="11"/>
  <c r="BM105" i="11"/>
  <c r="BL105" i="11"/>
  <c r="BK105" i="11"/>
  <c r="BJ105" i="11"/>
  <c r="BI105" i="11"/>
  <c r="BH105" i="11"/>
  <c r="BG105"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I105" i="11"/>
  <c r="AG105" i="11"/>
  <c r="AE105" i="11"/>
  <c r="AC105" i="11"/>
  <c r="AB105" i="11"/>
  <c r="AA105" i="11"/>
  <c r="Z105" i="11"/>
  <c r="Y105" i="11"/>
  <c r="A105" i="11"/>
  <c r="CG104" i="11"/>
  <c r="CF104" i="11"/>
  <c r="CE104" i="11"/>
  <c r="CD104" i="11"/>
  <c r="CC104" i="11"/>
  <c r="CB104" i="11"/>
  <c r="CA104" i="11"/>
  <c r="BZ104" i="11"/>
  <c r="BY104" i="11"/>
  <c r="BX104" i="11"/>
  <c r="BW104" i="11"/>
  <c r="BV104" i="11"/>
  <c r="BU104" i="11"/>
  <c r="BT104" i="11"/>
  <c r="BS104" i="11"/>
  <c r="BR104" i="11"/>
  <c r="BQ104" i="11"/>
  <c r="BP104" i="11"/>
  <c r="BO104" i="11"/>
  <c r="BN104" i="11"/>
  <c r="BM104" i="11"/>
  <c r="BL104" i="11"/>
  <c r="BK104" i="11"/>
  <c r="BJ104" i="11"/>
  <c r="BI104" i="11"/>
  <c r="BH104" i="11"/>
  <c r="BG104"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I104" i="11"/>
  <c r="AG104" i="11"/>
  <c r="AE104" i="11"/>
  <c r="AC104" i="11"/>
  <c r="AB104" i="11"/>
  <c r="AA104" i="11"/>
  <c r="Z104" i="11"/>
  <c r="Y104" i="11"/>
  <c r="A104" i="11"/>
  <c r="CG103" i="11"/>
  <c r="CF103" i="11"/>
  <c r="CE103" i="11"/>
  <c r="CD103" i="11"/>
  <c r="CC103" i="11"/>
  <c r="CB103" i="11"/>
  <c r="CA103" i="11"/>
  <c r="BZ103" i="11"/>
  <c r="BY103" i="11"/>
  <c r="BX103" i="11"/>
  <c r="BW103" i="11"/>
  <c r="BV103" i="11"/>
  <c r="BU103" i="11"/>
  <c r="BT103" i="11"/>
  <c r="BS103" i="11"/>
  <c r="BR103" i="11"/>
  <c r="BQ103" i="11"/>
  <c r="BP103" i="11"/>
  <c r="BO103" i="11"/>
  <c r="BN103" i="11"/>
  <c r="BM103" i="11"/>
  <c r="BL103" i="11"/>
  <c r="BK103" i="11"/>
  <c r="BJ103" i="11"/>
  <c r="BI103" i="11"/>
  <c r="BH103" i="11"/>
  <c r="BG103"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I103" i="11"/>
  <c r="AG103" i="11"/>
  <c r="AE103" i="11"/>
  <c r="AC103" i="11"/>
  <c r="AB103" i="11"/>
  <c r="AA103" i="11"/>
  <c r="Z103" i="11"/>
  <c r="Y103" i="11"/>
  <c r="A103" i="11"/>
  <c r="CG102" i="11"/>
  <c r="CF102" i="11"/>
  <c r="CE102" i="11"/>
  <c r="CD102" i="11"/>
  <c r="CC102" i="11"/>
  <c r="CB102" i="11"/>
  <c r="CA102" i="11"/>
  <c r="BZ102" i="11"/>
  <c r="BY102" i="11"/>
  <c r="BX102" i="11"/>
  <c r="BW102" i="11"/>
  <c r="BV102" i="11"/>
  <c r="BU102" i="11"/>
  <c r="BT102" i="11"/>
  <c r="BS102" i="11"/>
  <c r="BR102" i="11"/>
  <c r="BQ102" i="11"/>
  <c r="BP102" i="11"/>
  <c r="BO102" i="11"/>
  <c r="BN102" i="11"/>
  <c r="BM102" i="11"/>
  <c r="BL102" i="11"/>
  <c r="BK102" i="11"/>
  <c r="BJ102" i="11"/>
  <c r="BI102" i="11"/>
  <c r="BH102"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I102" i="11"/>
  <c r="AG102" i="11"/>
  <c r="AE102" i="11"/>
  <c r="AC102" i="11"/>
  <c r="AB102" i="11"/>
  <c r="AA102" i="11"/>
  <c r="Z102" i="11"/>
  <c r="Y102" i="11"/>
  <c r="A102" i="11"/>
  <c r="CG101" i="11"/>
  <c r="CF101" i="11"/>
  <c r="CE101" i="11"/>
  <c r="CD101" i="11"/>
  <c r="CC101" i="11"/>
  <c r="CB101" i="11"/>
  <c r="CA101" i="11"/>
  <c r="BZ101" i="11"/>
  <c r="BY101" i="11"/>
  <c r="BX101" i="11"/>
  <c r="BW101" i="11"/>
  <c r="BV101" i="11"/>
  <c r="BU101" i="11"/>
  <c r="BT101" i="11"/>
  <c r="BS101" i="11"/>
  <c r="BR101" i="11"/>
  <c r="BQ101" i="11"/>
  <c r="BP101" i="11"/>
  <c r="BO101" i="11"/>
  <c r="BN101" i="11"/>
  <c r="BM101" i="11"/>
  <c r="BL101" i="11"/>
  <c r="BK101" i="11"/>
  <c r="BJ101" i="11"/>
  <c r="BI101" i="11"/>
  <c r="BH101" i="11"/>
  <c r="BG101"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I101" i="11"/>
  <c r="AG101" i="11"/>
  <c r="AE101" i="11"/>
  <c r="AC101" i="11"/>
  <c r="AB101" i="11"/>
  <c r="AA101" i="11"/>
  <c r="Z101" i="11"/>
  <c r="Y101" i="11"/>
  <c r="A101" i="11"/>
  <c r="CG100" i="11"/>
  <c r="CF100" i="11"/>
  <c r="CE100" i="11"/>
  <c r="CD100" i="11"/>
  <c r="CC100" i="11"/>
  <c r="CB100" i="11"/>
  <c r="CA100" i="11"/>
  <c r="BZ100" i="11"/>
  <c r="BY100" i="11"/>
  <c r="BX100" i="11"/>
  <c r="BW100" i="11"/>
  <c r="BV100" i="11"/>
  <c r="BU100" i="11"/>
  <c r="BT100" i="11"/>
  <c r="BS100" i="11"/>
  <c r="BR100" i="11"/>
  <c r="BQ100" i="11"/>
  <c r="BP100" i="11"/>
  <c r="BO100" i="11"/>
  <c r="BN100" i="11"/>
  <c r="BM100" i="11"/>
  <c r="BL100" i="11"/>
  <c r="BK100" i="11"/>
  <c r="BJ100" i="11"/>
  <c r="BI100" i="11"/>
  <c r="BH100" i="11"/>
  <c r="BG100"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I100" i="11"/>
  <c r="AG100" i="11"/>
  <c r="AE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B100" i="11"/>
  <c r="CG99" i="11"/>
  <c r="CF99" i="11"/>
  <c r="CE99" i="11"/>
  <c r="CD99" i="11"/>
  <c r="CC99" i="11"/>
  <c r="CB99" i="11"/>
  <c r="CA99" i="11"/>
  <c r="BZ99" i="11"/>
  <c r="BY99" i="11"/>
  <c r="BX99" i="11"/>
  <c r="BW99" i="11"/>
  <c r="BV99" i="11"/>
  <c r="BU99" i="11"/>
  <c r="BT99" i="11"/>
  <c r="BS99" i="11"/>
  <c r="BR99" i="11"/>
  <c r="BQ99" i="11"/>
  <c r="BP99" i="11"/>
  <c r="BO99" i="11"/>
  <c r="BN99" i="11"/>
  <c r="BM99" i="11"/>
  <c r="BL99" i="11"/>
  <c r="BK99" i="11"/>
  <c r="BJ99" i="11"/>
  <c r="BI99" i="11"/>
  <c r="BH99" i="11"/>
  <c r="BG99"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V99" i="11"/>
  <c r="U99" i="11"/>
  <c r="T99" i="11"/>
  <c r="S99" i="11"/>
  <c r="R99" i="11"/>
  <c r="Q99" i="11"/>
  <c r="P99" i="11"/>
  <c r="O99" i="11"/>
  <c r="N99" i="11"/>
  <c r="M99" i="11"/>
  <c r="L99" i="11"/>
  <c r="K99" i="11"/>
  <c r="J99" i="11"/>
  <c r="I99" i="11"/>
  <c r="H99" i="11"/>
  <c r="A99" i="11"/>
  <c r="CG98" i="11"/>
  <c r="CF98" i="11"/>
  <c r="CE98" i="11"/>
  <c r="CD98" i="11"/>
  <c r="CC98" i="11"/>
  <c r="CB98" i="11"/>
  <c r="CA98" i="11"/>
  <c r="BZ98" i="11"/>
  <c r="BY98" i="11"/>
  <c r="BX98" i="11"/>
  <c r="BW98" i="11"/>
  <c r="BV98" i="11"/>
  <c r="BU98" i="11"/>
  <c r="BT98" i="11"/>
  <c r="BS98" i="11"/>
  <c r="BR98" i="11"/>
  <c r="BQ98" i="11"/>
  <c r="BP98" i="11"/>
  <c r="BO98" i="11"/>
  <c r="BN98" i="11"/>
  <c r="BM98" i="11"/>
  <c r="BL98" i="11"/>
  <c r="BK98" i="11"/>
  <c r="BJ98"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P98" i="11"/>
  <c r="O98" i="11"/>
  <c r="N98" i="11"/>
  <c r="H98" i="11"/>
  <c r="G98" i="11"/>
  <c r="F98" i="11"/>
  <c r="E98" i="11"/>
  <c r="D98" i="11"/>
  <c r="C98" i="11"/>
  <c r="B98" i="11"/>
  <c r="A98" i="11"/>
  <c r="CG97" i="11"/>
  <c r="CF97" i="11"/>
  <c r="CE97" i="11"/>
  <c r="CD97" i="11"/>
  <c r="CC97" i="11"/>
  <c r="CB97" i="11"/>
  <c r="CA97" i="11"/>
  <c r="BZ97" i="11"/>
  <c r="BY97" i="11"/>
  <c r="BX97" i="11"/>
  <c r="BW97" i="11"/>
  <c r="BV97" i="11"/>
  <c r="BU97" i="11"/>
  <c r="BT97" i="11"/>
  <c r="BS97" i="11"/>
  <c r="BR97" i="11"/>
  <c r="BQ97" i="11"/>
  <c r="BP97" i="11"/>
  <c r="BO97" i="11"/>
  <c r="BN97" i="11"/>
  <c r="BM97" i="11"/>
  <c r="BL97" i="11"/>
  <c r="BK97" i="11"/>
  <c r="BJ97"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D97" i="11"/>
  <c r="C97" i="11"/>
  <c r="B97" i="11"/>
  <c r="A97" i="11"/>
  <c r="CG96" i="11"/>
  <c r="CF96" i="11"/>
  <c r="CE96" i="11"/>
  <c r="CD96" i="11"/>
  <c r="CC96" i="11"/>
  <c r="CB96"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I96" i="11"/>
  <c r="AG96" i="11"/>
  <c r="AE96" i="11"/>
  <c r="AC96" i="11"/>
  <c r="AB96" i="11"/>
  <c r="AA96" i="11"/>
  <c r="Z96" i="11"/>
  <c r="Y96" i="11"/>
  <c r="A96" i="11"/>
  <c r="CG95" i="11"/>
  <c r="CF95" i="11"/>
  <c r="CE95" i="11"/>
  <c r="CD95" i="11"/>
  <c r="CC95" i="11"/>
  <c r="CB95" i="11"/>
  <c r="CA95" i="11"/>
  <c r="BZ95" i="11"/>
  <c r="BY95" i="11"/>
  <c r="BX95"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I95" i="11"/>
  <c r="AG95" i="11"/>
  <c r="AE95" i="11"/>
  <c r="AC95" i="11"/>
  <c r="AB95" i="11"/>
  <c r="AA95" i="11"/>
  <c r="Z95" i="11"/>
  <c r="Y95" i="11"/>
  <c r="A95" i="11"/>
  <c r="CG94" i="11"/>
  <c r="CF94" i="11"/>
  <c r="CE94" i="11"/>
  <c r="CD94" i="11"/>
  <c r="CC94" i="11"/>
  <c r="CB94" i="11"/>
  <c r="CA94" i="11"/>
  <c r="BZ94" i="11"/>
  <c r="BY94" i="11"/>
  <c r="BX94" i="11"/>
  <c r="BW94" i="11"/>
  <c r="BV94" i="11"/>
  <c r="BU94" i="11"/>
  <c r="BT94"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I94" i="11"/>
  <c r="AG94" i="11"/>
  <c r="AE94" i="11"/>
  <c r="AC94" i="11"/>
  <c r="AB94" i="11"/>
  <c r="AA94" i="11"/>
  <c r="Z94" i="11"/>
  <c r="Y94" i="11"/>
  <c r="A94" i="11"/>
  <c r="CG93" i="11"/>
  <c r="CF93" i="11"/>
  <c r="CE93" i="11"/>
  <c r="CD93" i="11"/>
  <c r="CC93" i="11"/>
  <c r="CB93" i="11"/>
  <c r="CA93" i="11"/>
  <c r="BZ93" i="11"/>
  <c r="BY93" i="11"/>
  <c r="BX93" i="11"/>
  <c r="BW93" i="11"/>
  <c r="BV93" i="11"/>
  <c r="BU93" i="11"/>
  <c r="BT93" i="11"/>
  <c r="BS93" i="11"/>
  <c r="BR93" i="11"/>
  <c r="BQ93" i="11"/>
  <c r="BP93" i="11"/>
  <c r="BO93" i="11"/>
  <c r="BN93" i="11"/>
  <c r="BM93" i="11"/>
  <c r="BL93" i="11"/>
  <c r="BK93" i="11"/>
  <c r="BJ93"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I93" i="11"/>
  <c r="AG93" i="11"/>
  <c r="AE93" i="11"/>
  <c r="AC93" i="11"/>
  <c r="AB93" i="11"/>
  <c r="AA93" i="11"/>
  <c r="Z93" i="11"/>
  <c r="Y93" i="11"/>
  <c r="A93" i="11"/>
  <c r="CG92" i="11"/>
  <c r="CF92" i="11"/>
  <c r="CE92" i="11"/>
  <c r="CD92" i="11"/>
  <c r="CC92" i="11"/>
  <c r="CB92" i="11"/>
  <c r="CA92" i="11"/>
  <c r="BZ92" i="11"/>
  <c r="BY92" i="11"/>
  <c r="BX92" i="11"/>
  <c r="BW92" i="11"/>
  <c r="BV92" i="11"/>
  <c r="BU92" i="11"/>
  <c r="BT92" i="11"/>
  <c r="BS92" i="11"/>
  <c r="BR92" i="11"/>
  <c r="BQ92" i="11"/>
  <c r="BP92" i="11"/>
  <c r="BO92" i="11"/>
  <c r="BN92" i="11"/>
  <c r="BM92" i="11"/>
  <c r="BL92" i="11"/>
  <c r="BK92" i="11"/>
  <c r="BJ92"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I92" i="11"/>
  <c r="AG92" i="11"/>
  <c r="AE92" i="11"/>
  <c r="AC92" i="11"/>
  <c r="AB92" i="11"/>
  <c r="AA92" i="11"/>
  <c r="Z92" i="11"/>
  <c r="Y92" i="11"/>
  <c r="A92" i="11"/>
  <c r="CG91" i="11"/>
  <c r="CF91" i="11"/>
  <c r="CE91" i="11"/>
  <c r="CD91" i="11"/>
  <c r="CC91" i="11"/>
  <c r="CB91" i="11"/>
  <c r="CA91" i="11"/>
  <c r="BZ91" i="11"/>
  <c r="BY91" i="11"/>
  <c r="BX91" i="11"/>
  <c r="BW91" i="11"/>
  <c r="BV91" i="11"/>
  <c r="BU91" i="11"/>
  <c r="BT91" i="11"/>
  <c r="BS91" i="11"/>
  <c r="BR91" i="11"/>
  <c r="BQ91" i="11"/>
  <c r="BP91" i="11"/>
  <c r="BO91" i="11"/>
  <c r="BN91" i="11"/>
  <c r="BM91" i="11"/>
  <c r="BL91" i="11"/>
  <c r="BK91" i="11"/>
  <c r="BJ91"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I91" i="11"/>
  <c r="AG91" i="11"/>
  <c r="AE91" i="11"/>
  <c r="AC91" i="11"/>
  <c r="AB91" i="11"/>
  <c r="AA91" i="11"/>
  <c r="Z91" i="11"/>
  <c r="Y91" i="11"/>
  <c r="A91" i="11"/>
  <c r="CG90" i="11"/>
  <c r="CF90" i="11"/>
  <c r="CE90" i="11"/>
  <c r="CD90" i="11"/>
  <c r="CC90" i="11"/>
  <c r="CB90" i="11"/>
  <c r="CA90" i="11"/>
  <c r="BZ90" i="11"/>
  <c r="BY90" i="11"/>
  <c r="BX90" i="11"/>
  <c r="BW90" i="11"/>
  <c r="BV90"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I90" i="11"/>
  <c r="AG90" i="11"/>
  <c r="AE90" i="11"/>
  <c r="AC90" i="11"/>
  <c r="AB90" i="11"/>
  <c r="AA90" i="11"/>
  <c r="Z90" i="11"/>
  <c r="Y90" i="11"/>
  <c r="A90" i="11"/>
  <c r="CG89" i="11"/>
  <c r="CF89" i="11"/>
  <c r="CE89" i="11"/>
  <c r="CD89" i="11"/>
  <c r="CC89" i="11"/>
  <c r="CB89" i="11"/>
  <c r="CA89" i="11"/>
  <c r="BZ89" i="11"/>
  <c r="BY89" i="11"/>
  <c r="BX89" i="11"/>
  <c r="BW89" i="11"/>
  <c r="BV89" i="11"/>
  <c r="BU89" i="11"/>
  <c r="BT89" i="11"/>
  <c r="BS89" i="11"/>
  <c r="BR89" i="11"/>
  <c r="BQ89" i="11"/>
  <c r="BP89" i="11"/>
  <c r="BO89" i="11"/>
  <c r="BN89" i="11"/>
  <c r="BM89" i="11"/>
  <c r="BL89" i="11"/>
  <c r="BK89" i="11"/>
  <c r="BJ89"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I89" i="11"/>
  <c r="AG89" i="11"/>
  <c r="AE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D89" i="11"/>
  <c r="C89" i="11"/>
  <c r="B89" i="11"/>
  <c r="CG88" i="11"/>
  <c r="CF88" i="11"/>
  <c r="CE88" i="11"/>
  <c r="CD88" i="11"/>
  <c r="CC88" i="11"/>
  <c r="CB88" i="11"/>
  <c r="CA88" i="11"/>
  <c r="BZ88" i="11"/>
  <c r="BY88" i="11"/>
  <c r="BX88" i="11"/>
  <c r="BW88" i="11"/>
  <c r="BV88" i="11"/>
  <c r="BU88" i="11"/>
  <c r="BT88" i="11"/>
  <c r="BS88" i="11"/>
  <c r="BR88" i="11"/>
  <c r="BQ88" i="11"/>
  <c r="BP88" i="11"/>
  <c r="BO88" i="11"/>
  <c r="BN88" i="11"/>
  <c r="BM88" i="11"/>
  <c r="BL88" i="11"/>
  <c r="BK88" i="11"/>
  <c r="BJ88"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V88" i="11"/>
  <c r="U88" i="11"/>
  <c r="T88" i="11"/>
  <c r="S88" i="11"/>
  <c r="R88" i="11"/>
  <c r="Q88" i="11"/>
  <c r="P88" i="11"/>
  <c r="O88" i="11"/>
  <c r="N88" i="11"/>
  <c r="M88" i="11"/>
  <c r="L88" i="11"/>
  <c r="K88" i="11"/>
  <c r="J88" i="11"/>
  <c r="I88" i="11"/>
  <c r="H88" i="11"/>
  <c r="A88" i="11"/>
  <c r="CG87" i="11"/>
  <c r="CF87" i="11"/>
  <c r="CE87" i="11"/>
  <c r="CD87" i="11"/>
  <c r="CC87" i="11"/>
  <c r="CB87" i="11"/>
  <c r="CA87" i="11"/>
  <c r="BZ87" i="11"/>
  <c r="BY87" i="11"/>
  <c r="BX87" i="11"/>
  <c r="BW87" i="11"/>
  <c r="BV87" i="11"/>
  <c r="BU87" i="11"/>
  <c r="BT87" i="11"/>
  <c r="BS87" i="11"/>
  <c r="BR87" i="11"/>
  <c r="BQ87" i="11"/>
  <c r="BP87" i="11"/>
  <c r="BO87" i="11"/>
  <c r="BN87" i="11"/>
  <c r="BM87" i="11"/>
  <c r="BL87" i="11"/>
  <c r="BK87" i="11"/>
  <c r="BJ87"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P87" i="11"/>
  <c r="O87" i="11"/>
  <c r="N87" i="11"/>
  <c r="H87" i="11"/>
  <c r="G87" i="11"/>
  <c r="F87" i="11"/>
  <c r="E87" i="11"/>
  <c r="D87" i="11"/>
  <c r="C87" i="11"/>
  <c r="B87" i="11"/>
  <c r="A87" i="11"/>
  <c r="CG86" i="11"/>
  <c r="CF86" i="11"/>
  <c r="CE86" i="11"/>
  <c r="CD86" i="11"/>
  <c r="CC86" i="11"/>
  <c r="CB86" i="11"/>
  <c r="CA86" i="11"/>
  <c r="BZ86" i="11"/>
  <c r="BY86" i="11"/>
  <c r="BX86" i="11"/>
  <c r="BW86" i="11"/>
  <c r="BV86" i="11"/>
  <c r="BU86" i="11"/>
  <c r="BT86" i="11"/>
  <c r="BS86" i="11"/>
  <c r="BR86" i="11"/>
  <c r="BQ86" i="11"/>
  <c r="BP86" i="11"/>
  <c r="BO86" i="11"/>
  <c r="BN86" i="11"/>
  <c r="BM86" i="11"/>
  <c r="BL86" i="11"/>
  <c r="BK86" i="11"/>
  <c r="BJ86"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D86" i="11"/>
  <c r="C86" i="11"/>
  <c r="B86" i="11"/>
  <c r="A86" i="11"/>
  <c r="CG85" i="11"/>
  <c r="CF85" i="11"/>
  <c r="CE85" i="11"/>
  <c r="CD85" i="11"/>
  <c r="CC85" i="11"/>
  <c r="CB85" i="11"/>
  <c r="CA85" i="11"/>
  <c r="BZ85" i="11"/>
  <c r="BY85" i="11"/>
  <c r="BX85" i="11"/>
  <c r="BW85" i="11"/>
  <c r="BV85" i="11"/>
  <c r="BU85" i="11"/>
  <c r="BT85" i="11"/>
  <c r="BS85" i="11"/>
  <c r="BR85" i="11"/>
  <c r="BQ85" i="11"/>
  <c r="BP85" i="11"/>
  <c r="BO85" i="11"/>
  <c r="BN85" i="11"/>
  <c r="BM85" i="11"/>
  <c r="BL85" i="11"/>
  <c r="BK85" i="11"/>
  <c r="BJ85"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I85" i="11"/>
  <c r="AG85" i="11"/>
  <c r="AE85" i="11"/>
  <c r="AC85" i="11"/>
  <c r="AB85" i="11"/>
  <c r="AA85" i="11"/>
  <c r="Z85" i="11"/>
  <c r="Y85" i="11"/>
  <c r="A85" i="11"/>
  <c r="CG84" i="11"/>
  <c r="CF84" i="11"/>
  <c r="CE84" i="11"/>
  <c r="CD84" i="11"/>
  <c r="CC84" i="11"/>
  <c r="CB84" i="11"/>
  <c r="CA84" i="11"/>
  <c r="BZ84" i="11"/>
  <c r="BY84" i="11"/>
  <c r="BX84" i="11"/>
  <c r="BW84" i="11"/>
  <c r="BV84" i="11"/>
  <c r="BU84" i="11"/>
  <c r="BT84" i="11"/>
  <c r="BS84" i="11"/>
  <c r="BR84" i="11"/>
  <c r="BQ84" i="11"/>
  <c r="BP84" i="11"/>
  <c r="BO84" i="11"/>
  <c r="BN84" i="11"/>
  <c r="BM84" i="11"/>
  <c r="BL84" i="11"/>
  <c r="BK84" i="11"/>
  <c r="BJ84"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I84" i="11"/>
  <c r="AG84" i="11"/>
  <c r="AE84" i="11"/>
  <c r="AC84" i="11"/>
  <c r="AB84" i="11"/>
  <c r="AA84" i="11"/>
  <c r="Z84" i="11"/>
  <c r="Y84" i="11"/>
  <c r="A84" i="11"/>
  <c r="CG83" i="11"/>
  <c r="CF83" i="11"/>
  <c r="CE83" i="11"/>
  <c r="CD83" i="11"/>
  <c r="CC83" i="11"/>
  <c r="CB83" i="11"/>
  <c r="CA83" i="11"/>
  <c r="BZ83" i="11"/>
  <c r="BY83" i="11"/>
  <c r="BX83" i="11"/>
  <c r="BW83" i="11"/>
  <c r="BV83" i="11"/>
  <c r="BU83" i="11"/>
  <c r="BT83" i="11"/>
  <c r="BS83" i="11"/>
  <c r="BR83" i="11"/>
  <c r="BQ83" i="11"/>
  <c r="BP83" i="11"/>
  <c r="BO83" i="11"/>
  <c r="BN83" i="11"/>
  <c r="BM83" i="11"/>
  <c r="BL83" i="11"/>
  <c r="BK83" i="11"/>
  <c r="BJ83"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I83" i="11"/>
  <c r="AG83" i="11"/>
  <c r="AE83" i="11"/>
  <c r="AC83" i="11"/>
  <c r="AB83" i="11"/>
  <c r="AA83" i="11"/>
  <c r="Z83" i="11"/>
  <c r="Y83" i="11"/>
  <c r="A83" i="11"/>
  <c r="CG82" i="11"/>
  <c r="CF82" i="11"/>
  <c r="CE82" i="11"/>
  <c r="CD82" i="11"/>
  <c r="CC82" i="11"/>
  <c r="CB82" i="11"/>
  <c r="CA82" i="11"/>
  <c r="BZ82" i="11"/>
  <c r="BY82" i="11"/>
  <c r="BX82" i="11"/>
  <c r="BW82" i="11"/>
  <c r="BV82" i="11"/>
  <c r="BU82" i="11"/>
  <c r="BT82" i="11"/>
  <c r="BS82" i="11"/>
  <c r="BR82" i="11"/>
  <c r="BQ82" i="11"/>
  <c r="BP82" i="11"/>
  <c r="BO82" i="11"/>
  <c r="BN82" i="11"/>
  <c r="BM82" i="11"/>
  <c r="BL82" i="11"/>
  <c r="BK82" i="11"/>
  <c r="BJ82"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I82" i="11"/>
  <c r="AG82" i="11"/>
  <c r="AE82" i="11"/>
  <c r="AC82" i="11"/>
  <c r="AB82" i="11"/>
  <c r="AA82" i="11"/>
  <c r="Z82" i="11"/>
  <c r="Y82" i="11"/>
  <c r="A82" i="11"/>
  <c r="CG81" i="11"/>
  <c r="CF81" i="11"/>
  <c r="CE81" i="11"/>
  <c r="CD81" i="11"/>
  <c r="CC81" i="11"/>
  <c r="CB81" i="11"/>
  <c r="CA81" i="11"/>
  <c r="BZ81" i="11"/>
  <c r="BY81" i="11"/>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I81" i="11"/>
  <c r="AG81" i="11"/>
  <c r="AE81" i="11"/>
  <c r="AC81" i="11"/>
  <c r="AB81" i="11"/>
  <c r="AA81" i="11"/>
  <c r="Z81" i="11"/>
  <c r="Y81" i="11"/>
  <c r="A81" i="11"/>
  <c r="CG80" i="11"/>
  <c r="CF80" i="11"/>
  <c r="CE80" i="11"/>
  <c r="CD80" i="11"/>
  <c r="CC80" i="11"/>
  <c r="CB80" i="11"/>
  <c r="CA80" i="11"/>
  <c r="BZ80" i="11"/>
  <c r="BY80" i="11"/>
  <c r="BX80" i="11"/>
  <c r="BW80" i="11"/>
  <c r="BV80" i="11"/>
  <c r="BU80" i="11"/>
  <c r="BT80" i="11"/>
  <c r="BS80" i="11"/>
  <c r="BR80" i="11"/>
  <c r="BQ80" i="11"/>
  <c r="BP80" i="11"/>
  <c r="BO80" i="11"/>
  <c r="BN80" i="11"/>
  <c r="BM80" i="11"/>
  <c r="BL80" i="11"/>
  <c r="BK80" i="11"/>
  <c r="BJ80"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I80" i="11"/>
  <c r="AG80" i="11"/>
  <c r="AE80" i="11"/>
  <c r="AC80" i="11"/>
  <c r="AB80" i="11"/>
  <c r="AA80" i="11"/>
  <c r="Z80" i="11"/>
  <c r="Y80" i="11"/>
  <c r="A80" i="11"/>
  <c r="CG79" i="11"/>
  <c r="CF79" i="11"/>
  <c r="CE79" i="11"/>
  <c r="CD79" i="11"/>
  <c r="CC79" i="11"/>
  <c r="CB79" i="11"/>
  <c r="CA79" i="11"/>
  <c r="BZ79" i="11"/>
  <c r="BY79" i="11"/>
  <c r="BX79" i="11"/>
  <c r="BW79" i="11"/>
  <c r="BV79" i="11"/>
  <c r="BU79" i="11"/>
  <c r="BT79" i="11"/>
  <c r="BS79" i="11"/>
  <c r="BR79" i="11"/>
  <c r="BQ79" i="11"/>
  <c r="BP79" i="11"/>
  <c r="BO79" i="11"/>
  <c r="BN79" i="11"/>
  <c r="BM79" i="11"/>
  <c r="BL79" i="11"/>
  <c r="BK79" i="11"/>
  <c r="BJ79" i="11"/>
  <c r="BI79" i="11"/>
  <c r="BH79" i="11"/>
  <c r="BG79" i="11"/>
  <c r="BF79" i="11"/>
  <c r="BE79" i="11"/>
  <c r="BD79" i="11"/>
  <c r="BC79" i="11"/>
  <c r="BB79" i="11"/>
  <c r="BA79" i="11"/>
  <c r="AZ79" i="11"/>
  <c r="AY79" i="11"/>
  <c r="AX79" i="11"/>
  <c r="AW79" i="11"/>
  <c r="AV79" i="11"/>
  <c r="AU79" i="11"/>
  <c r="AT79" i="11"/>
  <c r="AS79" i="11"/>
  <c r="AR79" i="11"/>
  <c r="AQ79" i="11"/>
  <c r="AP79" i="11"/>
  <c r="AO79" i="11"/>
  <c r="AN79" i="11"/>
  <c r="AM79" i="11"/>
  <c r="AL79" i="11"/>
  <c r="AI79" i="11"/>
  <c r="AG79" i="11"/>
  <c r="AE79" i="11"/>
  <c r="AC79" i="11"/>
  <c r="AB79" i="11"/>
  <c r="AA79" i="11"/>
  <c r="Z79" i="11"/>
  <c r="Y79" i="11"/>
  <c r="A79" i="11"/>
  <c r="CG78" i="11"/>
  <c r="CF78" i="11"/>
  <c r="CE78" i="11"/>
  <c r="CD78" i="11"/>
  <c r="CC78" i="11"/>
  <c r="CB78" i="11"/>
  <c r="CA78" i="11"/>
  <c r="BZ78" i="11"/>
  <c r="BY78" i="11"/>
  <c r="BX78" i="11"/>
  <c r="BW78" i="11"/>
  <c r="BV78" i="11"/>
  <c r="BU78" i="11"/>
  <c r="BT78" i="11"/>
  <c r="BS78" i="11"/>
  <c r="BR78" i="11"/>
  <c r="BQ78" i="11"/>
  <c r="BP78" i="11"/>
  <c r="BO78" i="11"/>
  <c r="BN78" i="11"/>
  <c r="BM78" i="11"/>
  <c r="BL78" i="11"/>
  <c r="BK78" i="11"/>
  <c r="BJ78" i="11"/>
  <c r="BI78" i="11"/>
  <c r="BH78" i="11"/>
  <c r="BG78" i="11"/>
  <c r="BF78" i="11"/>
  <c r="BE78" i="11"/>
  <c r="BD78" i="11"/>
  <c r="BC78" i="11"/>
  <c r="BB78" i="11"/>
  <c r="BA78" i="11"/>
  <c r="AZ78" i="11"/>
  <c r="AY78" i="11"/>
  <c r="AX78" i="11"/>
  <c r="AW78" i="11"/>
  <c r="AV78" i="11"/>
  <c r="AU78" i="11"/>
  <c r="AT78" i="11"/>
  <c r="AS78" i="11"/>
  <c r="AR78" i="11"/>
  <c r="AQ78" i="11"/>
  <c r="AP78" i="11"/>
  <c r="AO78" i="11"/>
  <c r="AN78" i="11"/>
  <c r="AM78" i="11"/>
  <c r="AL78" i="11"/>
  <c r="AI78" i="11"/>
  <c r="AG78" i="11"/>
  <c r="AE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C78" i="11"/>
  <c r="B78" i="11"/>
  <c r="CG77" i="11"/>
  <c r="CF77" i="11"/>
  <c r="CE77" i="11"/>
  <c r="CD77" i="11"/>
  <c r="CC77" i="11"/>
  <c r="CB77" i="11"/>
  <c r="CA77" i="11"/>
  <c r="BZ77" i="11"/>
  <c r="BY77" i="11"/>
  <c r="BX77" i="11"/>
  <c r="BW77" i="11"/>
  <c r="BV77" i="11"/>
  <c r="BU77" i="11"/>
  <c r="BT77" i="11"/>
  <c r="BS77" i="11"/>
  <c r="BR77" i="11"/>
  <c r="BQ77" i="11"/>
  <c r="BP77" i="11"/>
  <c r="BO77" i="11"/>
  <c r="BN77" i="11"/>
  <c r="BM77" i="11"/>
  <c r="BL77" i="11"/>
  <c r="BK77" i="11"/>
  <c r="BJ77" i="11"/>
  <c r="BI77" i="11"/>
  <c r="BH77" i="11"/>
  <c r="BG77" i="11"/>
  <c r="BF77" i="11"/>
  <c r="BE77" i="11"/>
  <c r="BD77" i="11"/>
  <c r="BC77" i="11"/>
  <c r="BB77" i="11"/>
  <c r="BA77" i="11"/>
  <c r="AZ77" i="11"/>
  <c r="AY77" i="11"/>
  <c r="AX77"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V77" i="11"/>
  <c r="U77" i="11"/>
  <c r="T77" i="11"/>
  <c r="S77" i="11"/>
  <c r="R77" i="11"/>
  <c r="Q77" i="11"/>
  <c r="P77" i="11"/>
  <c r="O77" i="11"/>
  <c r="N77" i="11"/>
  <c r="M77" i="11"/>
  <c r="L77" i="11"/>
  <c r="K77" i="11"/>
  <c r="J77" i="11"/>
  <c r="I77" i="11"/>
  <c r="H77" i="11"/>
  <c r="A77" i="11"/>
  <c r="CG76" i="11"/>
  <c r="CF76" i="11"/>
  <c r="CE76" i="11"/>
  <c r="CD76" i="11"/>
  <c r="CC76" i="11"/>
  <c r="CB76" i="11"/>
  <c r="CA76" i="11"/>
  <c r="BZ76" i="11"/>
  <c r="BY76" i="11"/>
  <c r="BX76" i="11"/>
  <c r="BW76" i="11"/>
  <c r="BV76" i="11"/>
  <c r="BU76" i="11"/>
  <c r="BT76" i="11"/>
  <c r="BS76" i="11"/>
  <c r="BR76" i="11"/>
  <c r="BQ76" i="11"/>
  <c r="BP76" i="11"/>
  <c r="BO76" i="11"/>
  <c r="BN76" i="11"/>
  <c r="BM76" i="11"/>
  <c r="BL76" i="11"/>
  <c r="BK76" i="11"/>
  <c r="BJ76" i="11"/>
  <c r="BI76" i="11"/>
  <c r="BH76" i="11"/>
  <c r="BG76"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P76" i="11"/>
  <c r="O76" i="11"/>
  <c r="N76" i="11"/>
  <c r="H76" i="11"/>
  <c r="G76" i="11"/>
  <c r="F76" i="11"/>
  <c r="E76" i="11"/>
  <c r="D76" i="11"/>
  <c r="C76" i="11"/>
  <c r="B76" i="11"/>
  <c r="A76" i="11"/>
  <c r="CG75" i="11"/>
  <c r="CF75" i="11"/>
  <c r="CE75" i="11"/>
  <c r="CD75" i="11"/>
  <c r="CC75" i="11"/>
  <c r="CB75" i="11"/>
  <c r="CA75" i="11"/>
  <c r="BZ75" i="11"/>
  <c r="BY75" i="11"/>
  <c r="BX75" i="11"/>
  <c r="BW75" i="11"/>
  <c r="BV75" i="11"/>
  <c r="BU75" i="11"/>
  <c r="BT75" i="11"/>
  <c r="BS75" i="11"/>
  <c r="BR75" i="11"/>
  <c r="BQ75" i="11"/>
  <c r="BP75" i="11"/>
  <c r="BO75" i="11"/>
  <c r="BN75" i="11"/>
  <c r="BM75" i="11"/>
  <c r="BL75" i="11"/>
  <c r="BK75" i="11"/>
  <c r="BJ75" i="11"/>
  <c r="BI75" i="11"/>
  <c r="BH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C75" i="11"/>
  <c r="B75" i="11"/>
  <c r="A75" i="11"/>
  <c r="CG74" i="11"/>
  <c r="CF74" i="11"/>
  <c r="CE74" i="11"/>
  <c r="CD74" i="11"/>
  <c r="CC74" i="11"/>
  <c r="CB74" i="11"/>
  <c r="CA74" i="11"/>
  <c r="BZ74" i="11"/>
  <c r="BY74" i="11"/>
  <c r="BX74" i="11"/>
  <c r="BW74" i="11"/>
  <c r="BV74" i="11"/>
  <c r="BU74" i="11"/>
  <c r="BT74" i="11"/>
  <c r="BS74" i="11"/>
  <c r="BR74" i="11"/>
  <c r="BQ74" i="11"/>
  <c r="BP74" i="11"/>
  <c r="BO74" i="11"/>
  <c r="BN74" i="11"/>
  <c r="BM74" i="11"/>
  <c r="BL74" i="11"/>
  <c r="BK74" i="11"/>
  <c r="BJ74" i="11"/>
  <c r="BI74" i="11"/>
  <c r="BH74" i="11"/>
  <c r="BG74"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V74" i="11"/>
  <c r="U74" i="11"/>
  <c r="T74" i="11"/>
  <c r="S74" i="11"/>
  <c r="R74" i="11"/>
  <c r="Q74" i="11"/>
  <c r="P74" i="11"/>
  <c r="O74" i="11"/>
  <c r="N74" i="11"/>
  <c r="J74" i="11"/>
  <c r="I74" i="11"/>
  <c r="H74" i="11"/>
  <c r="G74" i="11"/>
  <c r="F74" i="11"/>
  <c r="E74" i="11"/>
  <c r="D74" i="11"/>
  <c r="C74" i="11"/>
  <c r="B74" i="11"/>
  <c r="A74" i="11"/>
  <c r="CG73" i="11"/>
  <c r="CF73" i="11"/>
  <c r="CE73" i="11"/>
  <c r="CD73" i="11"/>
  <c r="CC73" i="11"/>
  <c r="CB73" i="11"/>
  <c r="CA73" i="11"/>
  <c r="BZ73" i="11"/>
  <c r="BY73" i="11"/>
  <c r="BX73" i="11"/>
  <c r="BW73" i="11"/>
  <c r="BV73" i="11"/>
  <c r="BU73" i="11"/>
  <c r="BT73" i="11"/>
  <c r="BS73" i="11"/>
  <c r="BR73" i="11"/>
  <c r="BQ73" i="11"/>
  <c r="BP73" i="11"/>
  <c r="BO73" i="11"/>
  <c r="BN73" i="11"/>
  <c r="BM73" i="11"/>
  <c r="BL73" i="11"/>
  <c r="BK73" i="11"/>
  <c r="BJ73" i="11"/>
  <c r="BI73" i="11"/>
  <c r="BH73" i="11"/>
  <c r="BG73" i="11"/>
  <c r="BF73" i="11"/>
  <c r="BE73" i="11"/>
  <c r="BD73" i="11"/>
  <c r="BC73" i="11"/>
  <c r="BB73" i="11"/>
  <c r="BA73" i="11"/>
  <c r="AZ73" i="11"/>
  <c r="AY73" i="11"/>
  <c r="AX73" i="11"/>
  <c r="AW73" i="11"/>
  <c r="AV73" i="11"/>
  <c r="AU73" i="11"/>
  <c r="AT73" i="11"/>
  <c r="AS73" i="11"/>
  <c r="AR73" i="11"/>
  <c r="AQ73" i="11"/>
  <c r="AP73" i="11"/>
  <c r="AO73" i="11"/>
  <c r="AN73" i="11"/>
  <c r="AM73" i="11"/>
  <c r="AL73" i="11"/>
  <c r="AI73" i="11"/>
  <c r="AG73" i="11"/>
  <c r="AE73" i="11"/>
  <c r="AC73" i="11"/>
  <c r="AB73" i="11"/>
  <c r="AA73" i="11"/>
  <c r="Z73" i="11"/>
  <c r="Y73" i="11"/>
  <c r="A73" i="11"/>
  <c r="CG72" i="11"/>
  <c r="CF72" i="11"/>
  <c r="CE72" i="11"/>
  <c r="CD72" i="11"/>
  <c r="CC72" i="11"/>
  <c r="CB72" i="11"/>
  <c r="CA72" i="11"/>
  <c r="BZ72" i="11"/>
  <c r="BY72" i="11"/>
  <c r="BX72" i="11"/>
  <c r="BW72" i="11"/>
  <c r="BV72" i="11"/>
  <c r="BU72" i="11"/>
  <c r="BT72" i="11"/>
  <c r="BS72" i="11"/>
  <c r="BR72" i="11"/>
  <c r="BQ72" i="11"/>
  <c r="BP72" i="11"/>
  <c r="BO72" i="11"/>
  <c r="BN72" i="11"/>
  <c r="BM72" i="11"/>
  <c r="BL72" i="11"/>
  <c r="BK72" i="11"/>
  <c r="BJ72" i="11"/>
  <c r="BI72" i="11"/>
  <c r="BH72" i="11"/>
  <c r="BG72" i="11"/>
  <c r="BF72" i="11"/>
  <c r="BE72" i="11"/>
  <c r="BD72" i="11"/>
  <c r="BC72" i="11"/>
  <c r="BB72" i="11"/>
  <c r="BA72" i="11"/>
  <c r="AZ72" i="11"/>
  <c r="AY72" i="11"/>
  <c r="AX72" i="11"/>
  <c r="AW72" i="11"/>
  <c r="AV72" i="11"/>
  <c r="AU72" i="11"/>
  <c r="AT72" i="11"/>
  <c r="AS72" i="11"/>
  <c r="AR72" i="11"/>
  <c r="AQ72" i="11"/>
  <c r="AP72" i="11"/>
  <c r="AO72" i="11"/>
  <c r="AN72" i="11"/>
  <c r="AM72" i="11"/>
  <c r="AL72" i="11"/>
  <c r="AI72" i="11"/>
  <c r="AG72" i="11"/>
  <c r="AE72" i="11"/>
  <c r="AC72" i="11"/>
  <c r="AB72" i="11"/>
  <c r="AA72" i="11"/>
  <c r="Z72" i="11"/>
  <c r="Y72" i="11"/>
  <c r="A72" i="11"/>
  <c r="CG71" i="11"/>
  <c r="CF71" i="11"/>
  <c r="CE71" i="11"/>
  <c r="CD71" i="11"/>
  <c r="CC71" i="11"/>
  <c r="CB71" i="11"/>
  <c r="CA71" i="11"/>
  <c r="BZ71" i="11"/>
  <c r="BY71" i="11"/>
  <c r="BX71" i="11"/>
  <c r="BW71" i="11"/>
  <c r="BV71" i="11"/>
  <c r="BU71" i="11"/>
  <c r="BT71" i="11"/>
  <c r="BS71" i="11"/>
  <c r="BR71" i="11"/>
  <c r="BQ71" i="11"/>
  <c r="BP71" i="11"/>
  <c r="BO71" i="11"/>
  <c r="BN71" i="11"/>
  <c r="BM71" i="11"/>
  <c r="BL71" i="11"/>
  <c r="BK71" i="11"/>
  <c r="BJ71" i="11"/>
  <c r="BI71" i="11"/>
  <c r="BH71" i="11"/>
  <c r="BG71" i="11"/>
  <c r="BF71" i="11"/>
  <c r="BE71" i="11"/>
  <c r="BD71" i="11"/>
  <c r="BC71" i="11"/>
  <c r="BB71" i="11"/>
  <c r="BA71" i="11"/>
  <c r="AZ71" i="11"/>
  <c r="AY71" i="11"/>
  <c r="AX71" i="11"/>
  <c r="AW71" i="11"/>
  <c r="AV71" i="11"/>
  <c r="AU71" i="11"/>
  <c r="AT71" i="11"/>
  <c r="AS71" i="11"/>
  <c r="AR71" i="11"/>
  <c r="AQ71" i="11"/>
  <c r="AP71" i="11"/>
  <c r="AO71" i="11"/>
  <c r="AN71" i="11"/>
  <c r="AM71" i="11"/>
  <c r="AL71" i="11"/>
  <c r="AI71" i="11"/>
  <c r="AG71" i="11"/>
  <c r="AE71" i="11"/>
  <c r="AC71" i="11"/>
  <c r="AB71" i="11"/>
  <c r="AA71" i="11"/>
  <c r="Z71" i="11"/>
  <c r="Y71" i="11"/>
  <c r="A71" i="11"/>
  <c r="CG70" i="11"/>
  <c r="CF70" i="11"/>
  <c r="CE70" i="11"/>
  <c r="CD70" i="11"/>
  <c r="CC70" i="11"/>
  <c r="CB70" i="11"/>
  <c r="CA70" i="11"/>
  <c r="BZ70" i="11"/>
  <c r="BY70" i="11"/>
  <c r="BX70" i="11"/>
  <c r="BW70" i="11"/>
  <c r="BV70" i="11"/>
  <c r="BU70" i="11"/>
  <c r="BT70" i="11"/>
  <c r="BS70" i="11"/>
  <c r="BR70" i="11"/>
  <c r="BQ70" i="11"/>
  <c r="BP70" i="11"/>
  <c r="BO70" i="11"/>
  <c r="BN70" i="11"/>
  <c r="BM70" i="11"/>
  <c r="BL70" i="11"/>
  <c r="BK70" i="11"/>
  <c r="BJ70" i="11"/>
  <c r="BI70" i="11"/>
  <c r="BH70" i="11"/>
  <c r="BG70" i="11"/>
  <c r="BF70" i="11"/>
  <c r="BE70" i="11"/>
  <c r="BD70" i="11"/>
  <c r="BC70" i="11"/>
  <c r="BB70" i="11"/>
  <c r="BA70" i="11"/>
  <c r="AZ70" i="11"/>
  <c r="AY70" i="11"/>
  <c r="AX70" i="11"/>
  <c r="AW70" i="11"/>
  <c r="AV70" i="11"/>
  <c r="AU70" i="11"/>
  <c r="AT70" i="11"/>
  <c r="AS70" i="11"/>
  <c r="AR70" i="11"/>
  <c r="AQ70" i="11"/>
  <c r="AP70" i="11"/>
  <c r="AO70" i="11"/>
  <c r="AN70" i="11"/>
  <c r="AM70" i="11"/>
  <c r="AL70" i="11"/>
  <c r="AI70" i="11"/>
  <c r="AG70" i="11"/>
  <c r="AE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CG69" i="11"/>
  <c r="CF69" i="11"/>
  <c r="CE69" i="11"/>
  <c r="CD69" i="11"/>
  <c r="CC69" i="11"/>
  <c r="CB69" i="11"/>
  <c r="CA69" i="11"/>
  <c r="BZ69" i="11"/>
  <c r="BY69" i="11"/>
  <c r="BX69" i="11"/>
  <c r="BW69" i="11"/>
  <c r="BV69" i="11"/>
  <c r="BU69" i="11"/>
  <c r="BT69" i="11"/>
  <c r="BS69" i="11"/>
  <c r="BR69" i="11"/>
  <c r="BQ69" i="11"/>
  <c r="BP69" i="11"/>
  <c r="BO69" i="11"/>
  <c r="BN69" i="11"/>
  <c r="BM69" i="11"/>
  <c r="BL69" i="11"/>
  <c r="BK69" i="11"/>
  <c r="BJ69" i="11"/>
  <c r="BI69" i="11"/>
  <c r="BH69" i="11"/>
  <c r="BG69" i="11"/>
  <c r="BF69" i="11"/>
  <c r="BE69" i="11"/>
  <c r="BD69" i="11"/>
  <c r="BC69" i="11"/>
  <c r="BB69" i="11"/>
  <c r="BA69" i="11"/>
  <c r="AZ69" i="11"/>
  <c r="AY69" i="11"/>
  <c r="AX69" i="11"/>
  <c r="AW69" i="11"/>
  <c r="AV69" i="11"/>
  <c r="AU69" i="11"/>
  <c r="AT69" i="11"/>
  <c r="AS69" i="11"/>
  <c r="AR69" i="11"/>
  <c r="AQ69" i="11"/>
  <c r="AP69" i="11"/>
  <c r="AO69" i="11"/>
  <c r="AN69" i="11"/>
  <c r="AM69" i="11"/>
  <c r="AL69" i="11"/>
  <c r="AI69" i="11"/>
  <c r="AG69" i="11"/>
  <c r="AE69" i="11"/>
  <c r="AC69" i="11"/>
  <c r="AB69" i="11"/>
  <c r="AA69" i="11"/>
  <c r="Z69" i="11"/>
  <c r="Y69" i="11"/>
  <c r="A69" i="11"/>
  <c r="CG68" i="11"/>
  <c r="CF68" i="11"/>
  <c r="CE68" i="11"/>
  <c r="CD68" i="11"/>
  <c r="CC68" i="11"/>
  <c r="CB68" i="11"/>
  <c r="CA68" i="11"/>
  <c r="BZ68" i="11"/>
  <c r="BY68" i="11"/>
  <c r="BX68" i="11"/>
  <c r="BW68" i="11"/>
  <c r="BV68" i="11"/>
  <c r="BU68" i="11"/>
  <c r="BT68" i="11"/>
  <c r="BS68" i="11"/>
  <c r="BR68" i="11"/>
  <c r="BQ68" i="11"/>
  <c r="BP68" i="11"/>
  <c r="BO68" i="11"/>
  <c r="BN68" i="11"/>
  <c r="BM68" i="11"/>
  <c r="BL68" i="11"/>
  <c r="BK68" i="11"/>
  <c r="BJ68"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I68" i="11"/>
  <c r="AG68" i="11"/>
  <c r="AE68" i="11"/>
  <c r="AC68" i="11"/>
  <c r="AB68" i="11"/>
  <c r="AA68" i="11"/>
  <c r="Z68" i="11"/>
  <c r="Y68" i="11"/>
  <c r="A68" i="11"/>
  <c r="CG67" i="11"/>
  <c r="CF67" i="11"/>
  <c r="CE67" i="11"/>
  <c r="CD67" i="11"/>
  <c r="CC67" i="11"/>
  <c r="CB67" i="11"/>
  <c r="CA67" i="11"/>
  <c r="BZ67" i="11"/>
  <c r="BY67" i="11"/>
  <c r="BX67" i="11"/>
  <c r="BW67" i="11"/>
  <c r="BV67" i="11"/>
  <c r="BU67" i="11"/>
  <c r="BT67" i="11"/>
  <c r="BS67" i="11"/>
  <c r="BR67" i="11"/>
  <c r="BQ67" i="11"/>
  <c r="BP67" i="11"/>
  <c r="BO67" i="11"/>
  <c r="BN67" i="11"/>
  <c r="BM67" i="11"/>
  <c r="BL67" i="11"/>
  <c r="BK67" i="11"/>
  <c r="BJ67" i="11"/>
  <c r="BI67" i="11"/>
  <c r="BH67" i="11"/>
  <c r="BG67" i="11"/>
  <c r="BF67" i="11"/>
  <c r="BE67" i="11"/>
  <c r="BD67" i="11"/>
  <c r="BC67" i="11"/>
  <c r="BB67" i="11"/>
  <c r="BA67" i="11"/>
  <c r="AZ67" i="11"/>
  <c r="AY67" i="11"/>
  <c r="AX67" i="11"/>
  <c r="AW67" i="11"/>
  <c r="AV67" i="11"/>
  <c r="AU67" i="11"/>
  <c r="AT67" i="11"/>
  <c r="AS67" i="11"/>
  <c r="AR67" i="11"/>
  <c r="AQ67" i="11"/>
  <c r="AP67" i="11"/>
  <c r="AO67" i="11"/>
  <c r="AN67" i="11"/>
  <c r="AM67" i="11"/>
  <c r="AL67" i="11"/>
  <c r="AI67" i="11"/>
  <c r="AG67" i="11"/>
  <c r="AE67" i="11"/>
  <c r="AC67" i="11"/>
  <c r="AB67" i="11"/>
  <c r="AA67" i="11"/>
  <c r="Z67" i="11"/>
  <c r="Y67" i="11"/>
  <c r="A67" i="11"/>
  <c r="CG66" i="11"/>
  <c r="CF66" i="11"/>
  <c r="CE66" i="11"/>
  <c r="CD66" i="11"/>
  <c r="CC66" i="11"/>
  <c r="CB66" i="11"/>
  <c r="CA66" i="11"/>
  <c r="BZ66" i="11"/>
  <c r="BY66" i="11"/>
  <c r="BX66" i="11"/>
  <c r="BW66" i="11"/>
  <c r="BV66" i="11"/>
  <c r="BU66" i="11"/>
  <c r="BT66" i="11"/>
  <c r="BS66" i="11"/>
  <c r="BR66" i="11"/>
  <c r="BQ66" i="11"/>
  <c r="BP66" i="11"/>
  <c r="BO66" i="11"/>
  <c r="BN66" i="11"/>
  <c r="BM66" i="11"/>
  <c r="BL66" i="11"/>
  <c r="BK66" i="11"/>
  <c r="BJ66" i="11"/>
  <c r="BI66" i="11"/>
  <c r="BH66" i="11"/>
  <c r="BG66" i="11"/>
  <c r="BF66" i="11"/>
  <c r="BE66" i="11"/>
  <c r="BD66" i="11"/>
  <c r="BC66" i="11"/>
  <c r="BB66" i="11"/>
  <c r="BA66" i="11"/>
  <c r="AZ66" i="11"/>
  <c r="AY66" i="11"/>
  <c r="AX66" i="11"/>
  <c r="AW66" i="11"/>
  <c r="AV66" i="11"/>
  <c r="AU66" i="11"/>
  <c r="AT66" i="11"/>
  <c r="AS66" i="11"/>
  <c r="AR66" i="11"/>
  <c r="AQ66" i="11"/>
  <c r="AP66" i="11"/>
  <c r="AO66" i="11"/>
  <c r="AN66" i="11"/>
  <c r="AM66" i="11"/>
  <c r="AL66" i="11"/>
  <c r="AI66" i="11"/>
  <c r="AG66" i="11"/>
  <c r="AE66" i="11"/>
  <c r="AC66" i="11"/>
  <c r="AB66" i="11"/>
  <c r="AA66" i="11"/>
  <c r="Z66" i="11"/>
  <c r="Y66" i="11"/>
  <c r="A66" i="11"/>
  <c r="CG65" i="11"/>
  <c r="CF65" i="11"/>
  <c r="CE65" i="11"/>
  <c r="CD65" i="11"/>
  <c r="CC65" i="11"/>
  <c r="CB65" i="11"/>
  <c r="CA65" i="11"/>
  <c r="BZ65" i="11"/>
  <c r="BY65" i="11"/>
  <c r="BX65" i="11"/>
  <c r="BW65" i="11"/>
  <c r="BV65" i="11"/>
  <c r="BU65" i="11"/>
  <c r="BT65" i="11"/>
  <c r="BS65" i="11"/>
  <c r="BR65" i="11"/>
  <c r="BQ65" i="11"/>
  <c r="BP65" i="11"/>
  <c r="BO65" i="11"/>
  <c r="BN65" i="11"/>
  <c r="BM65" i="11"/>
  <c r="BL65" i="11"/>
  <c r="BK65" i="11"/>
  <c r="BJ65" i="11"/>
  <c r="BI65" i="11"/>
  <c r="BH65" i="11"/>
  <c r="BG65" i="11"/>
  <c r="BF65" i="11"/>
  <c r="BE65" i="11"/>
  <c r="BD65" i="11"/>
  <c r="BC65" i="11"/>
  <c r="BB65" i="11"/>
  <c r="BA65" i="11"/>
  <c r="AZ65" i="11"/>
  <c r="AY65" i="11"/>
  <c r="AX65" i="11"/>
  <c r="AW65" i="11"/>
  <c r="AV65" i="11"/>
  <c r="AU65" i="11"/>
  <c r="AT65" i="11"/>
  <c r="AS65" i="11"/>
  <c r="AR65" i="11"/>
  <c r="AQ65" i="11"/>
  <c r="AP65" i="11"/>
  <c r="AO65" i="11"/>
  <c r="AN65" i="11"/>
  <c r="AM65" i="11"/>
  <c r="AL65" i="11"/>
  <c r="AI65" i="11"/>
  <c r="AG65" i="11"/>
  <c r="AE65" i="11"/>
  <c r="AC65" i="11"/>
  <c r="AB65" i="11"/>
  <c r="AA65" i="11"/>
  <c r="Z65" i="11"/>
  <c r="Y65" i="11"/>
  <c r="A65" i="11"/>
  <c r="CG64" i="11"/>
  <c r="CF64" i="11"/>
  <c r="CE64" i="11"/>
  <c r="CD64" i="11"/>
  <c r="CC64" i="11"/>
  <c r="CB64" i="11"/>
  <c r="CA64" i="11"/>
  <c r="BZ64" i="11"/>
  <c r="BY64" i="11"/>
  <c r="BX64" i="11"/>
  <c r="BW64" i="11"/>
  <c r="BV64" i="11"/>
  <c r="BU64" i="11"/>
  <c r="BT64" i="11"/>
  <c r="BS64" i="11"/>
  <c r="BR64" i="11"/>
  <c r="BQ64" i="11"/>
  <c r="BP64" i="11"/>
  <c r="BO64" i="11"/>
  <c r="BN64" i="11"/>
  <c r="BM64" i="11"/>
  <c r="BL64" i="11"/>
  <c r="BK64" i="11"/>
  <c r="BJ64"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I64" i="11"/>
  <c r="AG64" i="11"/>
  <c r="AE64" i="11"/>
  <c r="AC64" i="11"/>
  <c r="AB64" i="11"/>
  <c r="AA64" i="11"/>
  <c r="Z64" i="11"/>
  <c r="Y64" i="11"/>
  <c r="A64" i="11"/>
  <c r="CG63" i="11"/>
  <c r="CF63" i="11"/>
  <c r="CE63" i="11"/>
  <c r="CD63" i="11"/>
  <c r="CC63" i="11"/>
  <c r="CB63" i="11"/>
  <c r="CA63" i="11"/>
  <c r="BZ63" i="11"/>
  <c r="BY63" i="11"/>
  <c r="BX63" i="11"/>
  <c r="BW63" i="11"/>
  <c r="BV63" i="11"/>
  <c r="BU63" i="11"/>
  <c r="BT63" i="11"/>
  <c r="BS63" i="11"/>
  <c r="BR63" i="11"/>
  <c r="BQ63" i="11"/>
  <c r="BP63" i="11"/>
  <c r="BO63" i="11"/>
  <c r="BN63" i="11"/>
  <c r="BM63" i="11"/>
  <c r="BL63" i="11"/>
  <c r="BK63" i="11"/>
  <c r="BJ63" i="11"/>
  <c r="BI63" i="11"/>
  <c r="BH63" i="11"/>
  <c r="BG63" i="11"/>
  <c r="BF63" i="11"/>
  <c r="BE63" i="11"/>
  <c r="BD63" i="11"/>
  <c r="BC63" i="11"/>
  <c r="BB63" i="11"/>
  <c r="BA63" i="11"/>
  <c r="AZ63" i="11"/>
  <c r="AY63" i="11"/>
  <c r="AX63" i="11"/>
  <c r="AW63" i="11"/>
  <c r="AV63" i="11"/>
  <c r="AU63" i="11"/>
  <c r="AT63" i="11"/>
  <c r="AS63" i="11"/>
  <c r="AR63" i="11"/>
  <c r="AQ63" i="11"/>
  <c r="AP63" i="11"/>
  <c r="AO63" i="11"/>
  <c r="AN63" i="11"/>
  <c r="AM63" i="11"/>
  <c r="AL63" i="11"/>
  <c r="AI63" i="11"/>
  <c r="AG63" i="11"/>
  <c r="AE63" i="11"/>
  <c r="AC63" i="11"/>
  <c r="AB63" i="11"/>
  <c r="AA63" i="11"/>
  <c r="Z63" i="11"/>
  <c r="Y63" i="11"/>
  <c r="A63" i="11"/>
  <c r="CG62" i="11"/>
  <c r="CF62" i="11"/>
  <c r="CE62" i="11"/>
  <c r="CD62" i="11"/>
  <c r="CC62" i="11"/>
  <c r="CB62" i="11"/>
  <c r="CA62" i="11"/>
  <c r="BZ62" i="11"/>
  <c r="BY62" i="11"/>
  <c r="BX62" i="11"/>
  <c r="BW62" i="11"/>
  <c r="BV62" i="11"/>
  <c r="BU62" i="11"/>
  <c r="BT62" i="11"/>
  <c r="BS62" i="11"/>
  <c r="BR62" i="11"/>
  <c r="BQ62" i="11"/>
  <c r="BP62" i="11"/>
  <c r="BO62" i="11"/>
  <c r="BN62" i="11"/>
  <c r="BM62" i="11"/>
  <c r="BL62" i="11"/>
  <c r="BK62" i="11"/>
  <c r="BJ62" i="11"/>
  <c r="BI62" i="11"/>
  <c r="BH62" i="11"/>
  <c r="BG62" i="11"/>
  <c r="BF62" i="11"/>
  <c r="BE62" i="11"/>
  <c r="BD62" i="11"/>
  <c r="BC62" i="11"/>
  <c r="BB62" i="11"/>
  <c r="BA62" i="11"/>
  <c r="AZ62" i="11"/>
  <c r="AY62" i="11"/>
  <c r="AX62" i="11"/>
  <c r="AW62" i="11"/>
  <c r="AV62" i="11"/>
  <c r="AU62" i="11"/>
  <c r="AT62" i="11"/>
  <c r="AS62" i="11"/>
  <c r="AR62" i="11"/>
  <c r="AQ62" i="11"/>
  <c r="AP62" i="11"/>
  <c r="AO62" i="11"/>
  <c r="AN62" i="11"/>
  <c r="AM62" i="11"/>
  <c r="AL62" i="11"/>
  <c r="AI62" i="11"/>
  <c r="AG62" i="11"/>
  <c r="AE62" i="11"/>
  <c r="AC62" i="11"/>
  <c r="AB62" i="11"/>
  <c r="AA62" i="11"/>
  <c r="Z62" i="11"/>
  <c r="Y62" i="11"/>
  <c r="A62" i="11"/>
  <c r="CG61" i="11"/>
  <c r="CF61" i="11"/>
  <c r="CE61" i="11"/>
  <c r="CD61" i="11"/>
  <c r="CC61" i="11"/>
  <c r="CB61" i="11"/>
  <c r="CA61" i="11"/>
  <c r="BZ61" i="11"/>
  <c r="BY61" i="11"/>
  <c r="BX61" i="11"/>
  <c r="BW61" i="11"/>
  <c r="BV61" i="11"/>
  <c r="BU61" i="11"/>
  <c r="BT61" i="11"/>
  <c r="BS61" i="11"/>
  <c r="BR61" i="11"/>
  <c r="BQ61" i="11"/>
  <c r="BP61" i="11"/>
  <c r="BO61" i="11"/>
  <c r="BN61" i="11"/>
  <c r="BM61" i="11"/>
  <c r="BL61" i="11"/>
  <c r="BK61" i="11"/>
  <c r="BJ61" i="11"/>
  <c r="BI61" i="11"/>
  <c r="BH61" i="11"/>
  <c r="BG61" i="11"/>
  <c r="BF61" i="11"/>
  <c r="BE61" i="11"/>
  <c r="BD61" i="11"/>
  <c r="BC61" i="11"/>
  <c r="BB61" i="11"/>
  <c r="BA61" i="11"/>
  <c r="AZ61" i="11"/>
  <c r="AY61" i="11"/>
  <c r="AX61" i="11"/>
  <c r="AW61" i="11"/>
  <c r="AV61" i="11"/>
  <c r="AU61" i="11"/>
  <c r="AT61" i="11"/>
  <c r="AS61" i="11"/>
  <c r="AR61" i="11"/>
  <c r="AQ61" i="11"/>
  <c r="AP61" i="11"/>
  <c r="AO61" i="11"/>
  <c r="AN61" i="11"/>
  <c r="AM61" i="11"/>
  <c r="AL61" i="11"/>
  <c r="AI61" i="11"/>
  <c r="AG61" i="11"/>
  <c r="AE61" i="11"/>
  <c r="AC61" i="11"/>
  <c r="AB61" i="11"/>
  <c r="AA61" i="11"/>
  <c r="Z61" i="11"/>
  <c r="Y61" i="11"/>
  <c r="A61" i="11"/>
  <c r="CG60" i="11"/>
  <c r="CF60" i="11"/>
  <c r="CE60" i="11"/>
  <c r="CD60" i="11"/>
  <c r="CC60" i="11"/>
  <c r="CB60" i="11"/>
  <c r="CA60" i="11"/>
  <c r="BZ60" i="11"/>
  <c r="BY60" i="11"/>
  <c r="BX60" i="11"/>
  <c r="BW60" i="11"/>
  <c r="BV60" i="11"/>
  <c r="BU60" i="11"/>
  <c r="BT60" i="11"/>
  <c r="BS60" i="11"/>
  <c r="BR60" i="11"/>
  <c r="BQ60" i="11"/>
  <c r="BP60" i="11"/>
  <c r="BO60" i="11"/>
  <c r="BN60" i="11"/>
  <c r="BM60" i="11"/>
  <c r="BL60" i="11"/>
  <c r="BK60" i="11"/>
  <c r="BJ60" i="11"/>
  <c r="BI60" i="11"/>
  <c r="BH60" i="11"/>
  <c r="BG60" i="11"/>
  <c r="BF60" i="11"/>
  <c r="BE60" i="11"/>
  <c r="BD60" i="11"/>
  <c r="BC60" i="11"/>
  <c r="BB60" i="11"/>
  <c r="BA60" i="11"/>
  <c r="AZ60" i="11"/>
  <c r="AY60" i="11"/>
  <c r="AX60" i="11"/>
  <c r="AW60" i="11"/>
  <c r="AV60" i="11"/>
  <c r="AU60" i="11"/>
  <c r="AT60" i="11"/>
  <c r="AS60" i="11"/>
  <c r="AR60" i="11"/>
  <c r="AQ60" i="11"/>
  <c r="AP60" i="11"/>
  <c r="AO60" i="11"/>
  <c r="AN60" i="11"/>
  <c r="AM60" i="11"/>
  <c r="AL60" i="11"/>
  <c r="AI60" i="11"/>
  <c r="AG60" i="11"/>
  <c r="AE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D60" i="11"/>
  <c r="C60"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I59" i="11"/>
  <c r="AG59" i="11"/>
  <c r="AE59" i="11"/>
  <c r="AC59" i="11"/>
  <c r="AB59" i="11"/>
  <c r="AA59" i="11"/>
  <c r="Z59" i="11"/>
  <c r="Y59" i="11"/>
  <c r="A59" i="11"/>
  <c r="CG58" i="11"/>
  <c r="CF58" i="11"/>
  <c r="CE58" i="11"/>
  <c r="CD58" i="11"/>
  <c r="CC58" i="11"/>
  <c r="CB58" i="11"/>
  <c r="CA58" i="11"/>
  <c r="BZ58" i="11"/>
  <c r="BY58" i="11"/>
  <c r="BX58" i="11"/>
  <c r="BW58" i="11"/>
  <c r="BV58" i="11"/>
  <c r="BU58" i="11"/>
  <c r="BT58" i="11"/>
  <c r="BS58" i="11"/>
  <c r="BR58" i="11"/>
  <c r="BQ58" i="11"/>
  <c r="BP58" i="11"/>
  <c r="BO58" i="11"/>
  <c r="BN58" i="11"/>
  <c r="BM58" i="11"/>
  <c r="BL58" i="11"/>
  <c r="BK58" i="11"/>
  <c r="BJ58" i="11"/>
  <c r="BI58" i="11"/>
  <c r="BH58" i="11"/>
  <c r="BG58" i="11"/>
  <c r="BF58" i="11"/>
  <c r="BE58" i="11"/>
  <c r="BD58" i="11"/>
  <c r="BC58" i="11"/>
  <c r="BB58" i="11"/>
  <c r="BA58" i="11"/>
  <c r="AZ58" i="11"/>
  <c r="AY58" i="11"/>
  <c r="AX58" i="11"/>
  <c r="AW58" i="11"/>
  <c r="AV58" i="11"/>
  <c r="AU58" i="11"/>
  <c r="AT58" i="11"/>
  <c r="AS58" i="11"/>
  <c r="AR58" i="11"/>
  <c r="AQ58" i="11"/>
  <c r="AP58" i="11"/>
  <c r="AO58" i="11"/>
  <c r="AN58" i="11"/>
  <c r="AM58" i="11"/>
  <c r="AL58" i="11"/>
  <c r="AI58" i="11"/>
  <c r="AG58" i="11"/>
  <c r="AE58" i="11"/>
  <c r="AC58" i="11"/>
  <c r="AB58" i="11"/>
  <c r="AA58" i="11"/>
  <c r="Z58" i="11"/>
  <c r="Y58" i="11"/>
  <c r="A58"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I57" i="11"/>
  <c r="AG57" i="11"/>
  <c r="AE57" i="11"/>
  <c r="AC57" i="11"/>
  <c r="AB57" i="11"/>
  <c r="AA57" i="11"/>
  <c r="Z57" i="11"/>
  <c r="Y57" i="11"/>
  <c r="A57" i="11"/>
  <c r="CG56" i="11"/>
  <c r="CF56" i="11"/>
  <c r="CE56" i="11"/>
  <c r="CD56" i="11"/>
  <c r="CC56" i="11"/>
  <c r="CB56" i="11"/>
  <c r="CA56" i="11"/>
  <c r="BZ56" i="11"/>
  <c r="BY56" i="11"/>
  <c r="BX56" i="11"/>
  <c r="BW56" i="11"/>
  <c r="BV56" i="11"/>
  <c r="BU56" i="11"/>
  <c r="BT56" i="11"/>
  <c r="BS56" i="11"/>
  <c r="BR56" i="11"/>
  <c r="BQ56" i="11"/>
  <c r="BP56" i="11"/>
  <c r="BO56" i="11"/>
  <c r="BN56" i="11"/>
  <c r="BM56" i="11"/>
  <c r="BL56" i="11"/>
  <c r="BK56" i="11"/>
  <c r="BJ56"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I56" i="11"/>
  <c r="AG56" i="11"/>
  <c r="AE56" i="11"/>
  <c r="AC56" i="11"/>
  <c r="AB56" i="11"/>
  <c r="AA56" i="11"/>
  <c r="Z56" i="11"/>
  <c r="Y56" i="11"/>
  <c r="A56" i="11"/>
  <c r="CG55" i="11"/>
  <c r="CF55" i="11"/>
  <c r="CE55" i="11"/>
  <c r="CD55" i="11"/>
  <c r="CC55" i="11"/>
  <c r="CB55" i="11"/>
  <c r="CA55"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I55" i="11"/>
  <c r="AG55" i="11"/>
  <c r="AE55" i="11"/>
  <c r="AC55" i="11"/>
  <c r="AB55" i="11"/>
  <c r="AA55" i="11"/>
  <c r="Z55" i="11"/>
  <c r="Y55" i="11"/>
  <c r="A55" i="11"/>
  <c r="CG54" i="11"/>
  <c r="CF54" i="11"/>
  <c r="CE54" i="11"/>
  <c r="CD54" i="11"/>
  <c r="CC54" i="11"/>
  <c r="CB54" i="11"/>
  <c r="CA54" i="11"/>
  <c r="BZ54" i="11"/>
  <c r="BY54" i="11"/>
  <c r="BX54" i="11"/>
  <c r="BW54" i="11"/>
  <c r="BV54" i="11"/>
  <c r="BU54" i="11"/>
  <c r="BT54" i="11"/>
  <c r="BS54" i="11"/>
  <c r="BR54" i="11"/>
  <c r="BQ54" i="11"/>
  <c r="BP54" i="11"/>
  <c r="BO54" i="11"/>
  <c r="BN54" i="11"/>
  <c r="BM54" i="11"/>
  <c r="BL54" i="11"/>
  <c r="BK54" i="11"/>
  <c r="BJ54" i="11"/>
  <c r="BI54" i="11"/>
  <c r="BH54" i="11"/>
  <c r="BG54" i="11"/>
  <c r="BF54" i="11"/>
  <c r="BE54" i="11"/>
  <c r="BD54" i="11"/>
  <c r="BC54" i="11"/>
  <c r="BB54" i="11"/>
  <c r="BA54" i="11"/>
  <c r="AZ54" i="11"/>
  <c r="AY54" i="11"/>
  <c r="AX54" i="11"/>
  <c r="AW54" i="11"/>
  <c r="AV54" i="11"/>
  <c r="AU54" i="11"/>
  <c r="AT54" i="11"/>
  <c r="AS54" i="11"/>
  <c r="AR54" i="11"/>
  <c r="AQ54" i="11"/>
  <c r="AP54" i="11"/>
  <c r="AO54" i="11"/>
  <c r="AN54" i="11"/>
  <c r="AM54" i="11"/>
  <c r="AL54" i="11"/>
  <c r="AI54" i="11"/>
  <c r="AG54" i="11"/>
  <c r="AE54" i="11"/>
  <c r="AC54" i="11"/>
  <c r="AB54" i="11"/>
  <c r="AA54" i="11"/>
  <c r="Z54" i="11"/>
  <c r="Y54" i="11"/>
  <c r="A54"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I53" i="11"/>
  <c r="AG53" i="11"/>
  <c r="AE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CG52" i="11"/>
  <c r="CF52" i="11"/>
  <c r="CE52" i="11"/>
  <c r="CD52" i="11"/>
  <c r="CC52" i="11"/>
  <c r="CB52" i="11"/>
  <c r="CA52" i="11"/>
  <c r="BZ52" i="11"/>
  <c r="BY52" i="11"/>
  <c r="BX52" i="11"/>
  <c r="BW52" i="11"/>
  <c r="BV52" i="11"/>
  <c r="BU52" i="11"/>
  <c r="BT52" i="11"/>
  <c r="BS52" i="11"/>
  <c r="BR52" i="11"/>
  <c r="BQ52" i="11"/>
  <c r="BP52" i="11"/>
  <c r="BO52" i="11"/>
  <c r="BN52" i="11"/>
  <c r="BM52" i="11"/>
  <c r="BL52" i="11"/>
  <c r="BK52" i="11"/>
  <c r="BJ52" i="11"/>
  <c r="BI52" i="11"/>
  <c r="BH52" i="11"/>
  <c r="BG52" i="11"/>
  <c r="BF52" i="11"/>
  <c r="BE52" i="11"/>
  <c r="BD52" i="11"/>
  <c r="BC52" i="11"/>
  <c r="BB52" i="11"/>
  <c r="BA52" i="11"/>
  <c r="AZ52" i="11"/>
  <c r="AY52" i="11"/>
  <c r="AX52" i="11"/>
  <c r="AW52" i="11"/>
  <c r="AV52" i="11"/>
  <c r="AU52" i="11"/>
  <c r="AT52" i="11"/>
  <c r="AS52" i="11"/>
  <c r="AR52" i="11"/>
  <c r="AQ52" i="11"/>
  <c r="AP52" i="11"/>
  <c r="AO52" i="11"/>
  <c r="AN52" i="11"/>
  <c r="AM52" i="11"/>
  <c r="AL52" i="11"/>
  <c r="AI52" i="11"/>
  <c r="AG52" i="11"/>
  <c r="AE52" i="11"/>
  <c r="AC52" i="11"/>
  <c r="AB52" i="11"/>
  <c r="AA52" i="11"/>
  <c r="Z52" i="11"/>
  <c r="Y52" i="11"/>
  <c r="A52"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I51" i="11"/>
  <c r="AG51" i="11"/>
  <c r="AE51" i="11"/>
  <c r="AC51" i="11"/>
  <c r="AB51" i="11"/>
  <c r="AA51" i="11"/>
  <c r="Z51" i="11"/>
  <c r="Y51" i="11"/>
  <c r="A51" i="11"/>
  <c r="CG50" i="11"/>
  <c r="CF50" i="11"/>
  <c r="CE50" i="11"/>
  <c r="CD50" i="11"/>
  <c r="CC50" i="11"/>
  <c r="CB50" i="11"/>
  <c r="CA50" i="11"/>
  <c r="BZ50" i="11"/>
  <c r="BY50" i="11"/>
  <c r="BX50" i="11"/>
  <c r="BW50" i="11"/>
  <c r="BV50" i="11"/>
  <c r="BU50" i="11"/>
  <c r="BT50" i="11"/>
  <c r="BS50" i="11"/>
  <c r="BR50" i="11"/>
  <c r="BQ50" i="11"/>
  <c r="BP50" i="11"/>
  <c r="BO50" i="11"/>
  <c r="BN50" i="11"/>
  <c r="BM50" i="11"/>
  <c r="BL50" i="11"/>
  <c r="BK50" i="11"/>
  <c r="BJ50" i="11"/>
  <c r="BI50" i="11"/>
  <c r="BH50" i="11"/>
  <c r="BG50" i="11"/>
  <c r="BF50" i="11"/>
  <c r="BE50" i="11"/>
  <c r="BD50" i="11"/>
  <c r="BC50" i="11"/>
  <c r="BB50" i="11"/>
  <c r="BA50" i="11"/>
  <c r="AZ50" i="11"/>
  <c r="AY50" i="11"/>
  <c r="AX50" i="11"/>
  <c r="AW50" i="11"/>
  <c r="AV50" i="11"/>
  <c r="AU50" i="11"/>
  <c r="AT50" i="11"/>
  <c r="AS50" i="11"/>
  <c r="AR50" i="11"/>
  <c r="AQ50" i="11"/>
  <c r="AP50" i="11"/>
  <c r="AO50" i="11"/>
  <c r="AN50" i="11"/>
  <c r="AM50" i="11"/>
  <c r="AL50" i="11"/>
  <c r="AI50" i="11"/>
  <c r="AG50" i="11"/>
  <c r="AE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C50"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I49" i="11"/>
  <c r="AG49" i="11"/>
  <c r="AE49" i="11"/>
  <c r="AC49" i="11"/>
  <c r="AB49" i="11"/>
  <c r="AA49" i="11"/>
  <c r="Z49" i="11"/>
  <c r="Y49" i="11"/>
  <c r="A49" i="11"/>
  <c r="CG48" i="11"/>
  <c r="CF48" i="11"/>
  <c r="CE48" i="11"/>
  <c r="CD48" i="11"/>
  <c r="CC48" i="11"/>
  <c r="CB48" i="11"/>
  <c r="CA48" i="11"/>
  <c r="BZ48" i="11"/>
  <c r="BY48" i="11"/>
  <c r="BX48" i="11"/>
  <c r="BW48" i="11"/>
  <c r="BV48" i="11"/>
  <c r="BU48" i="11"/>
  <c r="BT48" i="11"/>
  <c r="BS48" i="11"/>
  <c r="BR48" i="11"/>
  <c r="BQ48" i="11"/>
  <c r="BP48" i="11"/>
  <c r="BO48" i="11"/>
  <c r="BN48" i="11"/>
  <c r="BM48" i="11"/>
  <c r="BL48" i="11"/>
  <c r="BK48" i="11"/>
  <c r="BJ48" i="11"/>
  <c r="BI48" i="11"/>
  <c r="BH48" i="11"/>
  <c r="BG48" i="11"/>
  <c r="BF48" i="11"/>
  <c r="BE48" i="11"/>
  <c r="BD48" i="11"/>
  <c r="BC48" i="11"/>
  <c r="BB48" i="11"/>
  <c r="BA48" i="11"/>
  <c r="AZ48" i="11"/>
  <c r="AY48" i="11"/>
  <c r="AX48" i="11"/>
  <c r="AW48" i="11"/>
  <c r="AV48" i="11"/>
  <c r="AU48" i="11"/>
  <c r="AT48" i="11"/>
  <c r="AS48" i="11"/>
  <c r="AR48" i="11"/>
  <c r="AQ48" i="11"/>
  <c r="AP48" i="11"/>
  <c r="AO48" i="11"/>
  <c r="AN48" i="11"/>
  <c r="AM48" i="11"/>
  <c r="AL48" i="11"/>
  <c r="AI48" i="11"/>
  <c r="AG48" i="11"/>
  <c r="AE48" i="11"/>
  <c r="AC48" i="11"/>
  <c r="AB48" i="11"/>
  <c r="AA48" i="11"/>
  <c r="Z48" i="11"/>
  <c r="Y48" i="11"/>
  <c r="A48"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I47" i="11"/>
  <c r="AG47" i="11"/>
  <c r="AE47" i="11"/>
  <c r="AC47" i="11"/>
  <c r="AB47" i="11"/>
  <c r="AA47" i="11"/>
  <c r="Z47" i="11"/>
  <c r="Y47" i="11"/>
  <c r="A47" i="11"/>
  <c r="CG46" i="11"/>
  <c r="CF46" i="11"/>
  <c r="CE46" i="11"/>
  <c r="CD46" i="11"/>
  <c r="CC46" i="11"/>
  <c r="CB46" i="11"/>
  <c r="CA46" i="11"/>
  <c r="BZ46" i="11"/>
  <c r="BY46" i="11"/>
  <c r="BX46" i="11"/>
  <c r="BW46" i="11"/>
  <c r="BV46" i="11"/>
  <c r="BU46" i="11"/>
  <c r="BT46" i="11"/>
  <c r="BS46" i="11"/>
  <c r="BR46" i="11"/>
  <c r="BQ46" i="11"/>
  <c r="BP46" i="11"/>
  <c r="BO46" i="11"/>
  <c r="BN46" i="11"/>
  <c r="BM46" i="11"/>
  <c r="BL46" i="11"/>
  <c r="BK46" i="11"/>
  <c r="BJ46" i="11"/>
  <c r="BI46" i="11"/>
  <c r="BH46" i="11"/>
  <c r="BG46" i="11"/>
  <c r="BF46" i="11"/>
  <c r="BE46" i="11"/>
  <c r="BD46" i="11"/>
  <c r="BC46" i="11"/>
  <c r="BB46" i="11"/>
  <c r="BA46" i="11"/>
  <c r="AZ46" i="11"/>
  <c r="AY46" i="11"/>
  <c r="AX46" i="11"/>
  <c r="AW46" i="11"/>
  <c r="AV46" i="11"/>
  <c r="AU46" i="11"/>
  <c r="AT46" i="11"/>
  <c r="AS46" i="11"/>
  <c r="AR46" i="11"/>
  <c r="AQ46" i="11"/>
  <c r="AP46" i="11"/>
  <c r="AO46" i="11"/>
  <c r="AN46" i="11"/>
  <c r="AM46" i="11"/>
  <c r="AL46" i="11"/>
  <c r="AI46" i="11"/>
  <c r="AG46" i="11"/>
  <c r="AE46" i="11"/>
  <c r="AC46" i="11"/>
  <c r="AB46" i="11"/>
  <c r="AA46" i="11"/>
  <c r="Z46" i="11"/>
  <c r="Y46" i="11"/>
  <c r="A46" i="11"/>
  <c r="CG45" i="11"/>
  <c r="CF45" i="11"/>
  <c r="CE45" i="11"/>
  <c r="CD45" i="11"/>
  <c r="CC45" i="11"/>
  <c r="CB45" i="11"/>
  <c r="CA45"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I45" i="11"/>
  <c r="AG45" i="11"/>
  <c r="AE45" i="11"/>
  <c r="AC45" i="11"/>
  <c r="AB45" i="11"/>
  <c r="AA45" i="11"/>
  <c r="Z45" i="11"/>
  <c r="Y45" i="11"/>
  <c r="A45" i="11"/>
  <c r="CG44" i="11"/>
  <c r="CF44" i="11"/>
  <c r="CE44" i="11"/>
  <c r="CD44" i="11"/>
  <c r="CC44" i="11"/>
  <c r="CB44" i="11"/>
  <c r="CA44" i="11"/>
  <c r="BZ44" i="11"/>
  <c r="BY44" i="11"/>
  <c r="BX44" i="11"/>
  <c r="BW44" i="11"/>
  <c r="BV44" i="11"/>
  <c r="BU44" i="11"/>
  <c r="BT44" i="11"/>
  <c r="BS44" i="11"/>
  <c r="BR44" i="11"/>
  <c r="BQ44" i="11"/>
  <c r="BP44" i="11"/>
  <c r="BO44" i="11"/>
  <c r="BN44" i="11"/>
  <c r="BM44" i="11"/>
  <c r="BL44" i="11"/>
  <c r="BK44" i="11"/>
  <c r="BJ44"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I44" i="11"/>
  <c r="AG44" i="11"/>
  <c r="AE44" i="11"/>
  <c r="AC44" i="11"/>
  <c r="AB44" i="11"/>
  <c r="AA44" i="11"/>
  <c r="Z44" i="11"/>
  <c r="Y44" i="11"/>
  <c r="A44" i="11"/>
  <c r="CG43" i="11"/>
  <c r="CF43" i="11"/>
  <c r="CE43" i="11"/>
  <c r="CD43" i="11"/>
  <c r="CC43" i="11"/>
  <c r="CB43" i="11"/>
  <c r="CA43" i="11"/>
  <c r="BZ43" i="11"/>
  <c r="BY43" i="11"/>
  <c r="BX43" i="11"/>
  <c r="BW43" i="11"/>
  <c r="BV43" i="11"/>
  <c r="BU43" i="11"/>
  <c r="BT43" i="11"/>
  <c r="BS43" i="11"/>
  <c r="BR43" i="11"/>
  <c r="BQ43" i="11"/>
  <c r="BP43" i="11"/>
  <c r="BO43" i="11"/>
  <c r="BN43" i="11"/>
  <c r="BM43" i="11"/>
  <c r="BL43" i="11"/>
  <c r="BK43" i="11"/>
  <c r="BJ43" i="11"/>
  <c r="BI43" i="11"/>
  <c r="BH43" i="11"/>
  <c r="BG43" i="11"/>
  <c r="BF43" i="11"/>
  <c r="BE43" i="11"/>
  <c r="BD43" i="11"/>
  <c r="BC43" i="11"/>
  <c r="BB43" i="11"/>
  <c r="BA43" i="11"/>
  <c r="AZ43" i="11"/>
  <c r="AY43" i="11"/>
  <c r="AX43" i="11"/>
  <c r="AW43" i="11"/>
  <c r="AV43" i="11"/>
  <c r="AU43" i="11"/>
  <c r="AT43" i="11"/>
  <c r="AS43" i="11"/>
  <c r="AR43" i="11"/>
  <c r="AQ43" i="11"/>
  <c r="AP43" i="11"/>
  <c r="AO43" i="11"/>
  <c r="AN43" i="11"/>
  <c r="AM43" i="11"/>
  <c r="AL43" i="11"/>
  <c r="AI43" i="11"/>
  <c r="AG43" i="11"/>
  <c r="AE43" i="11"/>
  <c r="AC43" i="11"/>
  <c r="AB43" i="11"/>
  <c r="AA43" i="11"/>
  <c r="Z43" i="11"/>
  <c r="Y43" i="11"/>
  <c r="A43" i="11"/>
  <c r="CG42" i="11"/>
  <c r="CF42" i="11"/>
  <c r="CE42" i="11"/>
  <c r="CD42" i="11"/>
  <c r="CC42" i="11"/>
  <c r="CB42" i="11"/>
  <c r="CA42" i="11"/>
  <c r="BZ42" i="11"/>
  <c r="BY42" i="11"/>
  <c r="BX42" i="11"/>
  <c r="BW42" i="11"/>
  <c r="BV42" i="11"/>
  <c r="BU42" i="11"/>
  <c r="BT42" i="1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I42" i="11"/>
  <c r="AG42" i="11"/>
  <c r="AE42" i="11"/>
  <c r="AC42" i="11"/>
  <c r="AB42" i="11"/>
  <c r="AA42" i="11"/>
  <c r="Z42" i="11"/>
  <c r="Y42" i="11"/>
  <c r="A42" i="11"/>
  <c r="CG41" i="11"/>
  <c r="CF41" i="11"/>
  <c r="CE41" i="11"/>
  <c r="CD41" i="11"/>
  <c r="CC41" i="11"/>
  <c r="CB41" i="11"/>
  <c r="CA41" i="11"/>
  <c r="BZ41" i="11"/>
  <c r="BY41" i="11"/>
  <c r="BX41" i="11"/>
  <c r="BW41" i="11"/>
  <c r="BV41" i="11"/>
  <c r="BU41" i="11"/>
  <c r="BT41"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I41" i="11"/>
  <c r="AG41" i="11"/>
  <c r="AE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D41" i="11"/>
  <c r="C41" i="11"/>
  <c r="CG40" i="11"/>
  <c r="CF40" i="11"/>
  <c r="CE40" i="11"/>
  <c r="CD40" i="11"/>
  <c r="CC40" i="11"/>
  <c r="CB40" i="11"/>
  <c r="CA40" i="11"/>
  <c r="BZ40" i="11"/>
  <c r="BY40" i="11"/>
  <c r="BX40" i="11"/>
  <c r="BW40" i="11"/>
  <c r="BV40" i="11"/>
  <c r="BU40" i="11"/>
  <c r="BT40"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I40" i="11"/>
  <c r="AG40" i="11"/>
  <c r="AE40" i="11"/>
  <c r="AC40" i="11"/>
  <c r="AB40" i="11"/>
  <c r="AA40" i="11"/>
  <c r="Z40" i="11"/>
  <c r="Y40" i="11"/>
  <c r="A40" i="11"/>
  <c r="CG39" i="11"/>
  <c r="CF39" i="11"/>
  <c r="CE39" i="11"/>
  <c r="CD39" i="11"/>
  <c r="CC39" i="11"/>
  <c r="CB39" i="11"/>
  <c r="CA39" i="11"/>
  <c r="BZ39" i="11"/>
  <c r="BY39" i="11"/>
  <c r="BX39" i="11"/>
  <c r="BW39" i="11"/>
  <c r="BV39" i="11"/>
  <c r="BU39" i="11"/>
  <c r="BT39"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I39" i="11"/>
  <c r="AG39" i="11"/>
  <c r="AE39" i="11"/>
  <c r="AC39" i="11"/>
  <c r="AB39" i="11"/>
  <c r="AA39" i="11"/>
  <c r="Z39" i="11"/>
  <c r="Y39" i="11"/>
  <c r="A39" i="11"/>
  <c r="CG38" i="11"/>
  <c r="CF38" i="11"/>
  <c r="CE38" i="11"/>
  <c r="CD38" i="11"/>
  <c r="CC38" i="11"/>
  <c r="CB38" i="11"/>
  <c r="CA38" i="11"/>
  <c r="BZ38" i="11"/>
  <c r="BY38" i="11"/>
  <c r="BX38" i="11"/>
  <c r="BW38" i="11"/>
  <c r="BV38" i="11"/>
  <c r="BU38" i="11"/>
  <c r="BT38"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G38" i="11"/>
  <c r="AE38" i="11"/>
  <c r="AC38" i="11"/>
  <c r="AB38" i="11"/>
  <c r="AA38" i="11"/>
  <c r="Z38" i="11"/>
  <c r="Y38" i="11"/>
  <c r="A38" i="11"/>
  <c r="CG37" i="11"/>
  <c r="CF37" i="11"/>
  <c r="CE37" i="11"/>
  <c r="CD37" i="11"/>
  <c r="CC37" i="11"/>
  <c r="CB37" i="11"/>
  <c r="CA37" i="11"/>
  <c r="BZ37" i="11"/>
  <c r="BY37" i="11"/>
  <c r="BX37" i="11"/>
  <c r="BW37" i="11"/>
  <c r="BV37" i="11"/>
  <c r="BU37" i="11"/>
  <c r="BT37"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I37" i="11"/>
  <c r="AG37" i="11"/>
  <c r="AE37" i="11"/>
  <c r="AC37" i="11"/>
  <c r="AB37" i="11"/>
  <c r="AA37" i="11"/>
  <c r="Z37" i="11"/>
  <c r="Y37" i="11"/>
  <c r="A37" i="11"/>
  <c r="CG36" i="11"/>
  <c r="CF36" i="11"/>
  <c r="CE36" i="11"/>
  <c r="CD36" i="11"/>
  <c r="CC36" i="11"/>
  <c r="CB36" i="11"/>
  <c r="CA36" i="11"/>
  <c r="BZ36" i="11"/>
  <c r="BY36" i="11"/>
  <c r="BX36" i="11"/>
  <c r="BW36" i="11"/>
  <c r="BV36" i="11"/>
  <c r="BU36" i="11"/>
  <c r="BT36"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I36" i="11"/>
  <c r="AG36" i="11"/>
  <c r="AE36" i="11"/>
  <c r="AC36" i="11"/>
  <c r="AB36" i="11"/>
  <c r="AA36" i="11"/>
  <c r="Z36" i="11"/>
  <c r="Y36" i="11"/>
  <c r="A36" i="11"/>
  <c r="CG35" i="11"/>
  <c r="CF35" i="11"/>
  <c r="CE35" i="11"/>
  <c r="CD35" i="11"/>
  <c r="CC35" i="11"/>
  <c r="CB35" i="11"/>
  <c r="CA35" i="11"/>
  <c r="BZ35" i="11"/>
  <c r="BY35" i="11"/>
  <c r="BX35" i="11"/>
  <c r="BW35" i="11"/>
  <c r="BV35" i="11"/>
  <c r="BU35" i="11"/>
  <c r="BT35"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I35" i="11"/>
  <c r="AG35" i="11"/>
  <c r="AE35" i="11"/>
  <c r="AC35" i="11"/>
  <c r="AB35" i="11"/>
  <c r="AA35" i="11"/>
  <c r="Z35" i="11"/>
  <c r="Y35" i="11"/>
  <c r="A35" i="11"/>
  <c r="CG34" i="11"/>
  <c r="CF34" i="11"/>
  <c r="CE34" i="11"/>
  <c r="CD34" i="11"/>
  <c r="CC34" i="11"/>
  <c r="CB34" i="11"/>
  <c r="CA34" i="11"/>
  <c r="BZ34" i="11"/>
  <c r="BY34" i="11"/>
  <c r="BX34" i="11"/>
  <c r="BW34" i="11"/>
  <c r="BV34" i="11"/>
  <c r="BU34" i="11"/>
  <c r="BT34"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I34" i="11"/>
  <c r="AG34" i="11"/>
  <c r="AE34" i="11"/>
  <c r="AC34" i="11"/>
  <c r="AB34" i="11"/>
  <c r="AA34" i="11"/>
  <c r="Z34" i="11"/>
  <c r="Y34" i="11"/>
  <c r="A34"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I33" i="11"/>
  <c r="AG33" i="11"/>
  <c r="AE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CG32" i="11"/>
  <c r="CF32" i="11"/>
  <c r="CE32" i="11"/>
  <c r="CD32" i="11"/>
  <c r="CC32" i="11"/>
  <c r="CB32" i="11"/>
  <c r="CA32" i="11"/>
  <c r="BZ32" i="11"/>
  <c r="BY32" i="11"/>
  <c r="BX32" i="11"/>
  <c r="BW32" i="11"/>
  <c r="BV32" i="11"/>
  <c r="BU32" i="11"/>
  <c r="BT32"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I32" i="11"/>
  <c r="AG32" i="11"/>
  <c r="AE32" i="11"/>
  <c r="AC32" i="11"/>
  <c r="AB32" i="11"/>
  <c r="AA32" i="11"/>
  <c r="Z32" i="11"/>
  <c r="Y32" i="11"/>
  <c r="A32" i="11"/>
  <c r="CG31" i="11"/>
  <c r="CF31" i="11"/>
  <c r="CE31" i="11"/>
  <c r="CD31" i="11"/>
  <c r="CC31" i="11"/>
  <c r="CB31" i="11"/>
  <c r="CA31" i="11"/>
  <c r="BZ31" i="11"/>
  <c r="BY31" i="11"/>
  <c r="BX31" i="11"/>
  <c r="BW31" i="11"/>
  <c r="BV31" i="11"/>
  <c r="BU31" i="11"/>
  <c r="BT31"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I31" i="11"/>
  <c r="AG31" i="11"/>
  <c r="AE31" i="11"/>
  <c r="AC31" i="11"/>
  <c r="AB31" i="11"/>
  <c r="AA31" i="11"/>
  <c r="Z31" i="11"/>
  <c r="Y31" i="11"/>
  <c r="A31" i="11"/>
  <c r="CG30" i="11"/>
  <c r="CF30" i="11"/>
  <c r="CE30" i="11"/>
  <c r="CD30" i="11"/>
  <c r="CC30" i="11"/>
  <c r="CB30" i="11"/>
  <c r="CA30" i="11"/>
  <c r="BZ30" i="11"/>
  <c r="BY30" i="11"/>
  <c r="BX30" i="11"/>
  <c r="BW30" i="11"/>
  <c r="BV30" i="11"/>
  <c r="BU30" i="11"/>
  <c r="BT30" i="11"/>
  <c r="BS30" i="11"/>
  <c r="BR30" i="11"/>
  <c r="BQ30" i="11"/>
  <c r="BP30" i="11"/>
  <c r="BO30" i="11"/>
  <c r="BN30" i="11"/>
  <c r="BM30" i="11"/>
  <c r="BL30" i="11"/>
  <c r="BK30" i="11"/>
  <c r="BJ30" i="11"/>
  <c r="BI30" i="11"/>
  <c r="BH30" i="11"/>
  <c r="BG30" i="11"/>
  <c r="BF30" i="11"/>
  <c r="BE30" i="11"/>
  <c r="BD30" i="11"/>
  <c r="BC30" i="11"/>
  <c r="BB30" i="11"/>
  <c r="BA30" i="11"/>
  <c r="AZ30" i="11"/>
  <c r="AY30" i="11"/>
  <c r="AX30" i="11"/>
  <c r="AW30" i="11"/>
  <c r="AV30" i="11"/>
  <c r="AU30" i="11"/>
  <c r="AT30" i="11"/>
  <c r="AS30" i="11"/>
  <c r="AR30" i="11"/>
  <c r="AQ30" i="11"/>
  <c r="AP30" i="11"/>
  <c r="AO30" i="11"/>
  <c r="AN30" i="11"/>
  <c r="AM30" i="11"/>
  <c r="AL30" i="11"/>
  <c r="AI30" i="11"/>
  <c r="AG30" i="11"/>
  <c r="AE30" i="11"/>
  <c r="AC30" i="11"/>
  <c r="AB30" i="11"/>
  <c r="AA30" i="11"/>
  <c r="Z30" i="11"/>
  <c r="Y30" i="11"/>
  <c r="A30" i="11"/>
  <c r="CG29" i="11"/>
  <c r="CF29" i="11"/>
  <c r="CE29" i="11"/>
  <c r="CD29"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I29" i="11"/>
  <c r="AG29" i="11"/>
  <c r="AE29" i="11"/>
  <c r="AC29" i="11"/>
  <c r="AB29" i="11"/>
  <c r="AA29" i="11"/>
  <c r="Z29" i="11"/>
  <c r="Y29" i="11"/>
  <c r="A29"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I28" i="11"/>
  <c r="AG28" i="11"/>
  <c r="AE28" i="11"/>
  <c r="AC28" i="11"/>
  <c r="AB28" i="11"/>
  <c r="AA28" i="11"/>
  <c r="Z28" i="11"/>
  <c r="Y28" i="11"/>
  <c r="A28" i="11"/>
  <c r="CG27" i="11"/>
  <c r="CF27" i="11"/>
  <c r="CE27" i="11"/>
  <c r="CD27" i="11"/>
  <c r="CC27" i="11"/>
  <c r="CB27" i="11"/>
  <c r="CA27" i="11"/>
  <c r="BZ27" i="11"/>
  <c r="BY27" i="11"/>
  <c r="BX27" i="11"/>
  <c r="BW27" i="11"/>
  <c r="BV27" i="11"/>
  <c r="BU27" i="11"/>
  <c r="BT27"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I27" i="11"/>
  <c r="AG27" i="11"/>
  <c r="AE27" i="11"/>
  <c r="AC27" i="11"/>
  <c r="AB27" i="11"/>
  <c r="AA27" i="11"/>
  <c r="Z27" i="11"/>
  <c r="Y27" i="11"/>
  <c r="A27" i="11"/>
  <c r="CG26" i="11"/>
  <c r="CF26" i="11"/>
  <c r="CE26" i="11"/>
  <c r="CD26" i="11"/>
  <c r="CC26" i="11"/>
  <c r="CB26" i="11"/>
  <c r="CA26" i="11"/>
  <c r="BZ26" i="11"/>
  <c r="BY26" i="11"/>
  <c r="BX26" i="11"/>
  <c r="BW26" i="11"/>
  <c r="BV26" i="11"/>
  <c r="BU26" i="11"/>
  <c r="BT26"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I26" i="11"/>
  <c r="AG26" i="11"/>
  <c r="AE26" i="11"/>
  <c r="AC26" i="11"/>
  <c r="AB26" i="11"/>
  <c r="AA26" i="11"/>
  <c r="Z26" i="11"/>
  <c r="Y26" i="11"/>
  <c r="A26" i="11"/>
  <c r="CG25" i="11"/>
  <c r="CF25" i="11"/>
  <c r="CE25" i="11"/>
  <c r="CD25" i="11"/>
  <c r="CC25" i="11"/>
  <c r="CB25" i="11"/>
  <c r="CA25" i="11"/>
  <c r="BZ25" i="11"/>
  <c r="BY25" i="11"/>
  <c r="BX25" i="11"/>
  <c r="BW25" i="11"/>
  <c r="BV25" i="11"/>
  <c r="BU25" i="11"/>
  <c r="BT25" i="11"/>
  <c r="BS25" i="11"/>
  <c r="BR25" i="11"/>
  <c r="BQ25" i="11"/>
  <c r="BP25" i="11"/>
  <c r="BO25" i="11"/>
  <c r="BN25" i="11"/>
  <c r="BM25" i="11"/>
  <c r="BL25" i="11"/>
  <c r="BK25" i="11"/>
  <c r="BJ25" i="11"/>
  <c r="BI25" i="11"/>
  <c r="BH25" i="11"/>
  <c r="BG25" i="11"/>
  <c r="BF25" i="11"/>
  <c r="BE25" i="11"/>
  <c r="BD25" i="11"/>
  <c r="BC25" i="11"/>
  <c r="BB25" i="11"/>
  <c r="BA25" i="11"/>
  <c r="AZ25" i="11"/>
  <c r="AY25" i="11"/>
  <c r="AX25" i="11"/>
  <c r="AW25" i="11"/>
  <c r="AV25" i="11"/>
  <c r="AU25" i="11"/>
  <c r="AT25" i="11"/>
  <c r="AS25" i="11"/>
  <c r="AR25" i="11"/>
  <c r="AQ25" i="11"/>
  <c r="AP25" i="11"/>
  <c r="AO25" i="11"/>
  <c r="AN25" i="11"/>
  <c r="AM25" i="11"/>
  <c r="AL25" i="11"/>
  <c r="AI25" i="11"/>
  <c r="AG25" i="11"/>
  <c r="AE25" i="11"/>
  <c r="AC25" i="11"/>
  <c r="AB25" i="11"/>
  <c r="AA25" i="11"/>
  <c r="Z25" i="11"/>
  <c r="Y25" i="11"/>
  <c r="A25"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I24" i="11"/>
  <c r="AG24" i="11"/>
  <c r="AE24" i="11"/>
  <c r="AC24" i="11"/>
  <c r="AB24" i="11"/>
  <c r="AA24" i="11"/>
  <c r="Z24" i="11"/>
  <c r="Y24" i="11"/>
  <c r="A24"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I23" i="11"/>
  <c r="AG23" i="11"/>
  <c r="AE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D23" i="11"/>
  <c r="C23"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I22" i="11"/>
  <c r="AG22" i="11"/>
  <c r="AE22" i="11"/>
  <c r="AC22" i="11"/>
  <c r="AB22" i="11"/>
  <c r="AA22" i="11"/>
  <c r="Z22" i="11"/>
  <c r="Y22" i="11"/>
  <c r="A22"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I21" i="11"/>
  <c r="AG21" i="11"/>
  <c r="AE21" i="11"/>
  <c r="AC21" i="11"/>
  <c r="AB21" i="11"/>
  <c r="AA21" i="11"/>
  <c r="Z21" i="11"/>
  <c r="Y21" i="11"/>
  <c r="A21"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I20" i="11"/>
  <c r="AG20" i="11"/>
  <c r="AE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L15" i="11"/>
  <c r="K15" i="11"/>
  <c r="J15" i="11"/>
  <c r="I15" i="11"/>
  <c r="H15" i="11"/>
  <c r="G15" i="11"/>
  <c r="F15"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I14" i="11"/>
  <c r="AG14" i="11"/>
  <c r="AE14" i="11"/>
  <c r="AC14" i="11"/>
  <c r="AB14" i="11"/>
  <c r="AA14" i="11"/>
  <c r="Z14" i="11"/>
  <c r="Y14" i="11"/>
  <c r="A14"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I13" i="11"/>
  <c r="AG13" i="11"/>
  <c r="AE13" i="11"/>
  <c r="AC13" i="11"/>
  <c r="AB13" i="11"/>
  <c r="AA13" i="11"/>
  <c r="Z13" i="11"/>
  <c r="Y13" i="11"/>
  <c r="A13"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I12" i="11"/>
  <c r="AG12" i="11"/>
  <c r="AE12" i="11"/>
  <c r="AC12" i="11"/>
  <c r="AB12" i="11"/>
  <c r="AA12" i="11"/>
  <c r="Z12" i="11"/>
  <c r="Y12" i="11"/>
  <c r="A12"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I11" i="11"/>
  <c r="AG11" i="11"/>
  <c r="AE11" i="11"/>
  <c r="AC11" i="11"/>
  <c r="AB11" i="11"/>
  <c r="AA11" i="11"/>
  <c r="Z11" i="11"/>
  <c r="Y11" i="11"/>
  <c r="A11"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I10" i="11"/>
  <c r="AG10" i="11"/>
  <c r="AE10" i="11"/>
  <c r="AC10" i="11"/>
  <c r="AB10" i="11"/>
  <c r="AA10" i="11"/>
  <c r="Z10" i="11"/>
  <c r="Y10" i="11"/>
  <c r="X10" i="11"/>
  <c r="W10" i="11"/>
  <c r="V10" i="11"/>
  <c r="H16" i="11"/>
  <c r="M10" i="11"/>
  <c r="L10" i="11"/>
  <c r="K10" i="11"/>
  <c r="J10" i="11"/>
  <c r="I10" i="11"/>
  <c r="H10" i="11"/>
  <c r="G10" i="11"/>
  <c r="F10" i="11"/>
  <c r="E10" i="11"/>
  <c r="D10" i="11"/>
  <c r="C10" i="11"/>
  <c r="N6" i="11"/>
  <c r="M6" i="11"/>
  <c r="L5" i="11"/>
  <c r="K5" i="11"/>
  <c r="J5" i="11"/>
  <c r="I5" i="11"/>
  <c r="H5" i="11"/>
  <c r="G5" i="11"/>
  <c r="F5" i="11"/>
  <c r="CG4" i="11"/>
  <c r="CF4" i="11"/>
  <c r="CE4" i="11"/>
  <c r="CD4" i="11"/>
  <c r="CC4" i="11"/>
  <c r="CB4" i="11"/>
  <c r="CA4" i="11"/>
  <c r="BZ4" i="11"/>
  <c r="BY4" i="11"/>
  <c r="BX4" i="11"/>
  <c r="BW4" i="11"/>
  <c r="BV4" i="11"/>
  <c r="BU4" i="11"/>
  <c r="BT4" i="11"/>
  <c r="BS4" i="11"/>
  <c r="BR4" i="11"/>
  <c r="BQ4" i="11"/>
  <c r="BP4" i="11"/>
  <c r="BO4" i="11"/>
  <c r="BN4" i="11"/>
  <c r="BM4" i="11"/>
  <c r="BL4" i="11"/>
  <c r="BK4" i="11"/>
  <c r="BJ4" i="11"/>
  <c r="BI4" i="11"/>
  <c r="BH4" i="11"/>
  <c r="BG4" i="11"/>
  <c r="BF4" i="11"/>
  <c r="BE4" i="11"/>
  <c r="AA4" i="11"/>
  <c r="Z4" i="11"/>
  <c r="Y4" i="11"/>
  <c r="X4" i="11"/>
  <c r="W4" i="11"/>
  <c r="T4" i="11"/>
  <c r="S4" i="11"/>
  <c r="AW4" i="11"/>
  <c r="AV4" i="11"/>
  <c r="AU4" i="11"/>
  <c r="AT4" i="11"/>
  <c r="AS4" i="11"/>
  <c r="AR4" i="11"/>
  <c r="AQ4" i="11"/>
  <c r="AP4" i="11"/>
  <c r="AO4" i="11"/>
  <c r="AN4" i="11"/>
  <c r="AM4" i="11"/>
  <c r="AL4" i="11"/>
  <c r="AI4" i="11"/>
  <c r="AG4" i="11"/>
  <c r="AE4" i="11"/>
  <c r="U4" i="11"/>
  <c r="R4" i="11"/>
  <c r="Q4" i="11"/>
  <c r="P4" i="11"/>
  <c r="O4" i="11"/>
  <c r="N5" i="11"/>
  <c r="N3" i="11"/>
  <c r="H6" i="11"/>
  <c r="M4" i="11"/>
  <c r="L4" i="11"/>
  <c r="K4" i="11"/>
  <c r="J4" i="11"/>
  <c r="I4" i="11"/>
  <c r="H4" i="11"/>
  <c r="G4" i="11"/>
  <c r="F4" i="11"/>
  <c r="E4" i="11"/>
  <c r="D4" i="11"/>
  <c r="C4" i="11"/>
  <c r="B4" i="11"/>
  <c r="A4" i="11"/>
  <c r="CG3" i="11"/>
  <c r="CF3" i="11"/>
  <c r="CE3" i="11"/>
  <c r="CD3" i="11"/>
  <c r="CC3" i="11"/>
  <c r="CB3" i="11"/>
  <c r="CA3" i="11"/>
  <c r="BZ3" i="11"/>
  <c r="BY3" i="11"/>
  <c r="BX3" i="11"/>
  <c r="BW3" i="11"/>
  <c r="BV3" i="11"/>
  <c r="BU3" i="11"/>
  <c r="BT3" i="11"/>
  <c r="BS3" i="11"/>
  <c r="BR3" i="11"/>
  <c r="BQ3" i="11"/>
  <c r="BP3" i="11"/>
  <c r="BN3" i="11"/>
  <c r="BM3" i="11"/>
  <c r="BL3" i="11"/>
  <c r="BK3" i="11"/>
  <c r="BJ3" i="11"/>
  <c r="BI3" i="11"/>
  <c r="AA3" i="11"/>
  <c r="Z3" i="11"/>
  <c r="Y2" i="11"/>
  <c r="X3" i="11"/>
  <c r="W3" i="11"/>
  <c r="AU3" i="11"/>
  <c r="AT3" i="11"/>
  <c r="AS3" i="11"/>
  <c r="AR3" i="11"/>
  <c r="AQ3" i="11"/>
  <c r="AP3" i="11"/>
  <c r="AL3" i="11"/>
  <c r="AK3" i="11"/>
  <c r="AJ3" i="11"/>
  <c r="AI3" i="11"/>
  <c r="AH3" i="11"/>
  <c r="AG3" i="11"/>
  <c r="AF3" i="11"/>
  <c r="AE3" i="11"/>
  <c r="V3" i="11"/>
  <c r="U3" i="11"/>
  <c r="M3" i="11"/>
  <c r="M9" i="11" s="1"/>
  <c r="L3" i="11"/>
  <c r="L9" i="11" s="1"/>
  <c r="K3" i="11"/>
  <c r="K9" i="11" s="1"/>
  <c r="J3" i="11"/>
  <c r="J9" i="11" s="1"/>
  <c r="I3" i="11"/>
  <c r="I9" i="11" s="1"/>
  <c r="H3" i="11"/>
  <c r="H9" i="11" s="1"/>
  <c r="G3" i="11"/>
  <c r="G9" i="11" s="1"/>
  <c r="F3" i="11"/>
  <c r="F9" i="11" s="1"/>
  <c r="A3" i="11"/>
  <c r="CF2" i="11"/>
  <c r="CD2" i="11"/>
  <c r="CB2" i="11"/>
  <c r="BZ2" i="11"/>
  <c r="BX2" i="11"/>
  <c r="BV2" i="11"/>
  <c r="BT2" i="11"/>
  <c r="BR2" i="11"/>
  <c r="BP2" i="11"/>
  <c r="BO2" i="11"/>
  <c r="BK2" i="11"/>
  <c r="BJ2" i="11"/>
  <c r="BI2" i="11"/>
  <c r="BH2" i="11"/>
  <c r="BF2" i="11"/>
  <c r="BE2" i="11"/>
  <c r="Z2" i="11"/>
  <c r="W2" i="11"/>
  <c r="T3" i="11"/>
  <c r="AX2" i="11"/>
  <c r="AV2" i="11"/>
  <c r="AU2" i="11"/>
  <c r="AT2" i="11"/>
  <c r="AS2" i="11"/>
  <c r="AP2" i="11"/>
  <c r="AO2" i="11"/>
  <c r="AN2" i="11"/>
  <c r="AM2" i="11"/>
  <c r="AL2" i="11"/>
  <c r="AK2" i="11"/>
  <c r="AI2" i="11"/>
  <c r="AG2" i="11"/>
  <c r="AE2" i="11"/>
  <c r="Q2" i="11"/>
  <c r="P2" i="11"/>
  <c r="O2" i="11"/>
  <c r="N2" i="11"/>
  <c r="F6" i="11"/>
  <c r="H2" i="11"/>
  <c r="H8" i="11" s="1"/>
  <c r="G2" i="11"/>
  <c r="G8" i="11" s="1"/>
  <c r="F2" i="11"/>
  <c r="F8" i="11" s="1"/>
  <c r="E2" i="11"/>
  <c r="D2" i="11"/>
  <c r="C2" i="11"/>
  <c r="B2" i="11"/>
  <c r="A2" i="11"/>
  <c r="BT1" i="11"/>
  <c r="BP1" i="11"/>
  <c r="BO1" i="11"/>
  <c r="BL1" i="11"/>
  <c r="BH1" i="11"/>
  <c r="BG1" i="11"/>
  <c r="BF1" i="11"/>
  <c r="BE1" i="11"/>
  <c r="BD1" i="11"/>
  <c r="BC1" i="11"/>
  <c r="T2" i="11"/>
  <c r="AW1" i="11"/>
  <c r="AV1" i="11"/>
  <c r="AU1" i="11"/>
  <c r="AT1" i="11"/>
  <c r="AS1" i="11"/>
  <c r="AR1" i="11"/>
  <c r="AQ1" i="11"/>
  <c r="AP1" i="11"/>
  <c r="AO1" i="11"/>
  <c r="AN1" i="11"/>
  <c r="AM1" i="11"/>
  <c r="AL1" i="11"/>
  <c r="AK1" i="11"/>
  <c r="AC1" i="11"/>
  <c r="P1" i="11"/>
  <c r="O1" i="11"/>
  <c r="N1" i="11"/>
  <c r="M1" i="11"/>
  <c r="L1" i="11"/>
  <c r="K1" i="11"/>
  <c r="J1" i="11"/>
  <c r="I1" i="11"/>
  <c r="H1" i="11"/>
  <c r="G1" i="11"/>
  <c r="F1" i="11"/>
  <c r="E1" i="11"/>
  <c r="D1" i="11"/>
  <c r="C1" i="11"/>
  <c r="B1" i="11"/>
  <c r="A1" i="11"/>
  <c r="O4" i="10"/>
  <c r="DX189" i="8" l="1"/>
  <c r="DY189" i="8"/>
  <c r="DY187" i="8"/>
  <c r="DX187" i="8"/>
  <c r="DY181" i="8"/>
  <c r="DX181" i="8"/>
  <c r="DO178" i="8"/>
  <c r="DW178" i="8"/>
  <c r="DP178" i="8"/>
  <c r="DW184" i="8"/>
  <c r="DP184" i="8"/>
  <c r="DO184" i="8"/>
  <c r="DO182" i="8"/>
  <c r="DP182" i="8"/>
  <c r="DW182" i="8"/>
  <c r="DY188" i="8"/>
  <c r="DX188" i="8"/>
  <c r="DO186" i="8"/>
  <c r="DP186" i="8"/>
  <c r="DW186" i="8"/>
  <c r="DP176" i="8"/>
  <c r="DO176" i="8"/>
  <c r="DW176" i="8"/>
  <c r="DX190" i="8"/>
  <c r="DY190" i="8"/>
  <c r="DX185" i="8"/>
  <c r="DY185" i="8"/>
  <c r="DO183" i="8"/>
  <c r="DP183" i="8"/>
  <c r="DW183" i="8"/>
  <c r="DX177" i="8"/>
  <c r="DY177" i="8"/>
  <c r="A1" i="10"/>
  <c r="B1" i="10"/>
  <c r="C1" i="10"/>
  <c r="D1" i="10"/>
  <c r="E1" i="10"/>
  <c r="F1" i="10"/>
  <c r="G1" i="10"/>
  <c r="H1" i="10"/>
  <c r="I1" i="10"/>
  <c r="J1" i="10"/>
  <c r="K1" i="10"/>
  <c r="L1" i="10"/>
  <c r="M1" i="10"/>
  <c r="N1" i="10"/>
  <c r="O1" i="10"/>
  <c r="P1" i="10"/>
  <c r="Q1" i="10"/>
  <c r="R1" i="10"/>
  <c r="S1" i="10"/>
  <c r="T1" i="10"/>
  <c r="U1" i="10"/>
  <c r="V1" i="10"/>
  <c r="W1" i="10"/>
  <c r="X1" i="10"/>
  <c r="Y1" i="10"/>
  <c r="Z1" i="10"/>
  <c r="AA1" i="10"/>
  <c r="AB1" i="10"/>
  <c r="AC1" i="10"/>
  <c r="AK1" i="10"/>
  <c r="AL1" i="10"/>
  <c r="AM1" i="10"/>
  <c r="AN1" i="10"/>
  <c r="AO1" i="10"/>
  <c r="AP1" i="10"/>
  <c r="AQ1" i="10"/>
  <c r="AR1" i="10"/>
  <c r="AS1" i="10"/>
  <c r="AT1" i="10"/>
  <c r="AU1" i="10"/>
  <c r="AV1" i="10"/>
  <c r="AW1" i="10"/>
  <c r="AX1" i="10"/>
  <c r="BC1" i="10"/>
  <c r="BD1" i="10"/>
  <c r="BE1" i="10"/>
  <c r="BF1" i="10"/>
  <c r="BG1" i="10"/>
  <c r="BH1" i="10"/>
  <c r="BL1" i="10"/>
  <c r="BO1" i="10"/>
  <c r="BP1" i="10"/>
  <c r="BT1" i="10"/>
  <c r="A2" i="10"/>
  <c r="B2" i="10"/>
  <c r="C2" i="10"/>
  <c r="D2" i="10"/>
  <c r="E2" i="10"/>
  <c r="F2" i="10"/>
  <c r="G2" i="10"/>
  <c r="H2" i="10"/>
  <c r="N2" i="10"/>
  <c r="O2" i="10"/>
  <c r="P2" i="10"/>
  <c r="O5" i="10"/>
  <c r="Y2" i="10"/>
  <c r="Z2" i="10"/>
  <c r="AA2" i="10"/>
  <c r="AB2" i="10"/>
  <c r="AC2" i="10"/>
  <c r="AE2" i="10"/>
  <c r="AG2" i="10"/>
  <c r="AI2" i="10"/>
  <c r="AK2" i="10"/>
  <c r="AL2" i="10"/>
  <c r="AM2" i="10"/>
  <c r="AN2" i="10"/>
  <c r="AO2" i="10"/>
  <c r="AP2" i="10"/>
  <c r="AS2" i="10"/>
  <c r="AT2" i="10"/>
  <c r="AU2" i="10"/>
  <c r="AV2" i="10"/>
  <c r="AX2" i="10"/>
  <c r="AY2" i="10"/>
  <c r="AZ2" i="10"/>
  <c r="BB2" i="10"/>
  <c r="BC2" i="10"/>
  <c r="BE2" i="10"/>
  <c r="BF2" i="10"/>
  <c r="BH2" i="10"/>
  <c r="BI2" i="10"/>
  <c r="BJ2" i="10"/>
  <c r="BK2" i="10"/>
  <c r="BO2" i="10"/>
  <c r="BP2" i="10"/>
  <c r="BR2" i="10"/>
  <c r="BT2" i="10"/>
  <c r="BV2" i="10"/>
  <c r="BX2" i="10"/>
  <c r="BZ2" i="10"/>
  <c r="CB2" i="10"/>
  <c r="CD2" i="10"/>
  <c r="CF2" i="10"/>
  <c r="A3" i="10"/>
  <c r="H3" i="10"/>
  <c r="I3" i="10"/>
  <c r="J3" i="10"/>
  <c r="K3" i="10"/>
  <c r="L3" i="10"/>
  <c r="M3" i="10"/>
  <c r="F3" i="10"/>
  <c r="G3" i="10"/>
  <c r="AC3" i="10"/>
  <c r="AD3" i="10"/>
  <c r="AE3" i="10"/>
  <c r="AF3" i="10"/>
  <c r="AG3" i="10"/>
  <c r="AH3" i="10"/>
  <c r="AI3" i="10"/>
  <c r="AJ3" i="10"/>
  <c r="AK3" i="10"/>
  <c r="AL3" i="10"/>
  <c r="AP3" i="10"/>
  <c r="AQ3" i="10"/>
  <c r="AR3" i="10"/>
  <c r="AS3" i="10"/>
  <c r="AT3" i="10"/>
  <c r="AU3" i="10"/>
  <c r="AZ3" i="10"/>
  <c r="BA3" i="10"/>
  <c r="BB3" i="10"/>
  <c r="BC3" i="10"/>
  <c r="BD3" i="10"/>
  <c r="BI3" i="10"/>
  <c r="BJ3" i="10"/>
  <c r="BK3" i="10"/>
  <c r="BL3" i="10"/>
  <c r="BM3" i="10"/>
  <c r="BN3" i="10"/>
  <c r="BP3" i="10"/>
  <c r="BQ3" i="10"/>
  <c r="BR3" i="10"/>
  <c r="BS3" i="10"/>
  <c r="BT3" i="10"/>
  <c r="BU3" i="10"/>
  <c r="BV3" i="10"/>
  <c r="BW3" i="10"/>
  <c r="BX3" i="10"/>
  <c r="BY3" i="10"/>
  <c r="BZ3" i="10"/>
  <c r="CA3" i="10"/>
  <c r="CB3" i="10"/>
  <c r="CC3" i="10"/>
  <c r="CD3" i="10"/>
  <c r="CE3" i="10"/>
  <c r="CF3" i="10"/>
  <c r="CG3" i="10"/>
  <c r="A4" i="10"/>
  <c r="B4" i="10"/>
  <c r="C4" i="10"/>
  <c r="D4" i="10"/>
  <c r="E4" i="10"/>
  <c r="F4" i="10"/>
  <c r="G4" i="10"/>
  <c r="H4" i="10"/>
  <c r="I4" i="10"/>
  <c r="J4" i="10"/>
  <c r="K4" i="10"/>
  <c r="L4" i="10"/>
  <c r="M4" i="10"/>
  <c r="F5" i="10"/>
  <c r="G5" i="10"/>
  <c r="H5" i="10"/>
  <c r="I5" i="10"/>
  <c r="J5" i="10"/>
  <c r="K5" i="10"/>
  <c r="L5" i="10"/>
  <c r="N4" i="10"/>
  <c r="P4" i="10"/>
  <c r="P5" i="10"/>
  <c r="Y4" i="10"/>
  <c r="Z4" i="10"/>
  <c r="AA4" i="10"/>
  <c r="AB4" i="10"/>
  <c r="AC4" i="10"/>
  <c r="AE4" i="10"/>
  <c r="AG4" i="10"/>
  <c r="AI4" i="10"/>
  <c r="AL4" i="10"/>
  <c r="AM4" i="10"/>
  <c r="AN4" i="10"/>
  <c r="AO4" i="10"/>
  <c r="AP4" i="10"/>
  <c r="AQ4" i="10"/>
  <c r="AR4" i="10"/>
  <c r="AS4" i="10"/>
  <c r="AT4" i="10"/>
  <c r="AU4" i="10"/>
  <c r="AV4" i="10"/>
  <c r="AW4" i="10"/>
  <c r="AX4" i="10"/>
  <c r="AY4" i="10"/>
  <c r="AZ4" i="10"/>
  <c r="BA4" i="10"/>
  <c r="BB4" i="10"/>
  <c r="BC4" i="10"/>
  <c r="BD4" i="10"/>
  <c r="BE4" i="10"/>
  <c r="BF4" i="10"/>
  <c r="BG4" i="10"/>
  <c r="BH4" i="10"/>
  <c r="BI4" i="10"/>
  <c r="BJ4" i="10"/>
  <c r="BK4" i="10"/>
  <c r="BL4" i="10"/>
  <c r="BM4" i="10"/>
  <c r="BN4" i="10"/>
  <c r="BO4" i="10"/>
  <c r="BP4" i="10"/>
  <c r="BQ4" i="10"/>
  <c r="BR4" i="10"/>
  <c r="BS4" i="10"/>
  <c r="BT4" i="10"/>
  <c r="BU4" i="10"/>
  <c r="BV4" i="10"/>
  <c r="BW4" i="10"/>
  <c r="BX4" i="10"/>
  <c r="BY4" i="10"/>
  <c r="BZ4" i="10"/>
  <c r="CA4" i="10"/>
  <c r="CB4" i="10"/>
  <c r="CC4" i="10"/>
  <c r="CD4" i="10"/>
  <c r="CE4" i="10"/>
  <c r="CF4" i="10"/>
  <c r="CG4" i="10"/>
  <c r="C7" i="10"/>
  <c r="D7" i="10"/>
  <c r="E7" i="10"/>
  <c r="F7" i="10"/>
  <c r="G7" i="10"/>
  <c r="H7" i="10"/>
  <c r="I7" i="10"/>
  <c r="J7" i="10"/>
  <c r="K7" i="10"/>
  <c r="L7" i="10"/>
  <c r="M7" i="10"/>
  <c r="F12" i="10"/>
  <c r="G12" i="10"/>
  <c r="H12" i="10"/>
  <c r="I12" i="10"/>
  <c r="J12" i="10"/>
  <c r="K12" i="10"/>
  <c r="L12" i="10"/>
  <c r="N7" i="10"/>
  <c r="V7" i="10"/>
  <c r="W7" i="10"/>
  <c r="X7" i="10"/>
  <c r="Y7" i="10"/>
  <c r="Z7" i="10"/>
  <c r="AA7" i="10"/>
  <c r="AB7" i="10"/>
  <c r="AC7" i="10"/>
  <c r="AE7" i="10"/>
  <c r="AG7" i="10"/>
  <c r="AI7" i="10"/>
  <c r="AL7" i="10"/>
  <c r="AM7" i="10"/>
  <c r="AN7" i="10"/>
  <c r="AO7" i="10"/>
  <c r="AP7" i="10"/>
  <c r="AQ7" i="10"/>
  <c r="AR7" i="10"/>
  <c r="AS7" i="10"/>
  <c r="AT7" i="10"/>
  <c r="AU7" i="10"/>
  <c r="AV7" i="10"/>
  <c r="AW7" i="10"/>
  <c r="AX7" i="10"/>
  <c r="AY7" i="10"/>
  <c r="AZ7" i="10"/>
  <c r="BA7" i="10"/>
  <c r="BB7" i="10"/>
  <c r="BC7" i="10"/>
  <c r="BD7" i="10"/>
  <c r="BE7" i="10"/>
  <c r="BF7" i="10"/>
  <c r="BG7" i="10"/>
  <c r="BH7" i="10"/>
  <c r="BI7" i="10"/>
  <c r="BJ7" i="10"/>
  <c r="BK7" i="10"/>
  <c r="BL7" i="10"/>
  <c r="BM7" i="10"/>
  <c r="BN7" i="10"/>
  <c r="BO7" i="10"/>
  <c r="BP7" i="10"/>
  <c r="BQ7" i="10"/>
  <c r="BR7" i="10"/>
  <c r="BS7" i="10"/>
  <c r="BT7" i="10"/>
  <c r="BU7" i="10"/>
  <c r="BV7" i="10"/>
  <c r="BW7" i="10"/>
  <c r="BX7" i="10"/>
  <c r="BY7" i="10"/>
  <c r="BZ7" i="10"/>
  <c r="CA7" i="10"/>
  <c r="CB7" i="10"/>
  <c r="CC7" i="10"/>
  <c r="CD7" i="10"/>
  <c r="CE7" i="10"/>
  <c r="CF7" i="10"/>
  <c r="CG7" i="10"/>
  <c r="A8" i="10"/>
  <c r="Y8" i="10"/>
  <c r="Z8" i="10"/>
  <c r="AA8" i="10"/>
  <c r="AB8" i="10"/>
  <c r="AC8" i="10"/>
  <c r="AE8" i="10"/>
  <c r="AG8" i="10"/>
  <c r="AI8" i="10"/>
  <c r="AL8" i="10"/>
  <c r="AM8" i="10"/>
  <c r="AN8" i="10"/>
  <c r="AO8" i="10"/>
  <c r="AP8" i="10"/>
  <c r="AQ8" i="10"/>
  <c r="AR8" i="10"/>
  <c r="AS8" i="10"/>
  <c r="AT8" i="10"/>
  <c r="AU8" i="10"/>
  <c r="AV8" i="10"/>
  <c r="AW8" i="10"/>
  <c r="AX8" i="10"/>
  <c r="AY8" i="10"/>
  <c r="AZ8" i="10"/>
  <c r="BA8" i="10"/>
  <c r="BB8" i="10"/>
  <c r="BC8" i="10"/>
  <c r="BD8" i="10"/>
  <c r="BE8" i="10"/>
  <c r="BF8" i="10"/>
  <c r="BG8" i="10"/>
  <c r="BH8" i="10"/>
  <c r="BI8" i="10"/>
  <c r="BJ8" i="10"/>
  <c r="BK8" i="10"/>
  <c r="BL8" i="10"/>
  <c r="BM8" i="10"/>
  <c r="BN8" i="10"/>
  <c r="BO8" i="10"/>
  <c r="BP8" i="10"/>
  <c r="BQ8" i="10"/>
  <c r="BR8" i="10"/>
  <c r="BS8" i="10"/>
  <c r="BT8" i="10"/>
  <c r="BU8" i="10"/>
  <c r="BV8" i="10"/>
  <c r="BW8" i="10"/>
  <c r="BX8" i="10"/>
  <c r="BY8" i="10"/>
  <c r="BZ8" i="10"/>
  <c r="CA8" i="10"/>
  <c r="CB8" i="10"/>
  <c r="CC8" i="10"/>
  <c r="CD8" i="10"/>
  <c r="CE8" i="10"/>
  <c r="CF8" i="10"/>
  <c r="CG8" i="10"/>
  <c r="A9" i="10"/>
  <c r="Y9" i="10"/>
  <c r="Z9" i="10"/>
  <c r="AA9" i="10"/>
  <c r="AB9" i="10"/>
  <c r="AC9" i="10"/>
  <c r="AE9" i="10"/>
  <c r="AG9" i="10"/>
  <c r="AI9" i="10"/>
  <c r="AL9" i="10"/>
  <c r="AM9" i="10"/>
  <c r="AN9" i="10"/>
  <c r="AO9" i="10"/>
  <c r="AP9" i="10"/>
  <c r="AQ9" i="10"/>
  <c r="AR9" i="10"/>
  <c r="AS9" i="10"/>
  <c r="AT9" i="10"/>
  <c r="AU9" i="10"/>
  <c r="AV9" i="10"/>
  <c r="AW9" i="10"/>
  <c r="AX9" i="10"/>
  <c r="AY9" i="10"/>
  <c r="AZ9" i="10"/>
  <c r="BA9" i="10"/>
  <c r="BB9" i="10"/>
  <c r="BC9" i="10"/>
  <c r="BD9" i="10"/>
  <c r="BE9" i="10"/>
  <c r="BF9" i="10"/>
  <c r="BG9" i="10"/>
  <c r="BH9" i="10"/>
  <c r="BI9" i="10"/>
  <c r="BJ9" i="10"/>
  <c r="BK9" i="10"/>
  <c r="BL9" i="10"/>
  <c r="BM9" i="10"/>
  <c r="BN9" i="10"/>
  <c r="BO9" i="10"/>
  <c r="BP9" i="10"/>
  <c r="BQ9" i="10"/>
  <c r="BR9" i="10"/>
  <c r="BS9" i="10"/>
  <c r="BT9" i="10"/>
  <c r="BU9" i="10"/>
  <c r="BV9" i="10"/>
  <c r="BW9" i="10"/>
  <c r="BX9" i="10"/>
  <c r="BY9" i="10"/>
  <c r="BZ9" i="10"/>
  <c r="CA9" i="10"/>
  <c r="CB9" i="10"/>
  <c r="CC9" i="10"/>
  <c r="CD9" i="10"/>
  <c r="CE9" i="10"/>
  <c r="CF9" i="10"/>
  <c r="CG9" i="10"/>
  <c r="A10" i="10"/>
  <c r="Y10" i="10"/>
  <c r="Z10" i="10"/>
  <c r="AA10" i="10"/>
  <c r="AB10" i="10"/>
  <c r="AC10" i="10"/>
  <c r="AE10" i="10"/>
  <c r="AG10" i="10"/>
  <c r="AI10" i="10"/>
  <c r="AL10" i="10"/>
  <c r="AM10" i="10"/>
  <c r="AN10" i="10"/>
  <c r="AO10" i="10"/>
  <c r="AP10" i="10"/>
  <c r="AQ10" i="10"/>
  <c r="AR10" i="10"/>
  <c r="AS10" i="10"/>
  <c r="AT10" i="10"/>
  <c r="AU10" i="10"/>
  <c r="AV10" i="10"/>
  <c r="AW10" i="10"/>
  <c r="AX10" i="10"/>
  <c r="AY10" i="10"/>
  <c r="AZ10" i="10"/>
  <c r="BA10" i="10"/>
  <c r="BB10" i="10"/>
  <c r="BC10" i="10"/>
  <c r="BD10" i="10"/>
  <c r="BE10" i="10"/>
  <c r="BF10" i="10"/>
  <c r="BG10" i="10"/>
  <c r="BH10" i="10"/>
  <c r="BI10" i="10"/>
  <c r="BJ10" i="10"/>
  <c r="BK10" i="10"/>
  <c r="BL10" i="10"/>
  <c r="BM10" i="10"/>
  <c r="BN10" i="10"/>
  <c r="BO10" i="10"/>
  <c r="BP10" i="10"/>
  <c r="BQ10" i="10"/>
  <c r="BR10" i="10"/>
  <c r="BS10" i="10"/>
  <c r="BT10" i="10"/>
  <c r="BU10" i="10"/>
  <c r="BV10" i="10"/>
  <c r="BW10" i="10"/>
  <c r="BX10" i="10"/>
  <c r="BY10" i="10"/>
  <c r="BZ10" i="10"/>
  <c r="CA10" i="10"/>
  <c r="CB10" i="10"/>
  <c r="CC10" i="10"/>
  <c r="CD10" i="10"/>
  <c r="CE10" i="10"/>
  <c r="CF10" i="10"/>
  <c r="CG10" i="10"/>
  <c r="A11" i="10"/>
  <c r="Y11" i="10"/>
  <c r="Z11" i="10"/>
  <c r="AA11" i="10"/>
  <c r="AB11" i="10"/>
  <c r="AC11" i="10"/>
  <c r="AE11" i="10"/>
  <c r="AG11" i="10"/>
  <c r="AI11" i="10"/>
  <c r="AL11" i="10"/>
  <c r="AM11" i="10"/>
  <c r="AN11" i="10"/>
  <c r="AO11" i="10"/>
  <c r="AP11" i="10"/>
  <c r="AQ11" i="10"/>
  <c r="AR11" i="10"/>
  <c r="AS11" i="10"/>
  <c r="AT11" i="10"/>
  <c r="AU11" i="10"/>
  <c r="AV11" i="10"/>
  <c r="AW11" i="10"/>
  <c r="AX11" i="10"/>
  <c r="AY11" i="10"/>
  <c r="AZ11" i="10"/>
  <c r="BA11" i="10"/>
  <c r="BB11" i="10"/>
  <c r="BC11" i="10"/>
  <c r="BD11" i="10"/>
  <c r="BE11" i="10"/>
  <c r="BF11" i="10"/>
  <c r="BG11" i="10"/>
  <c r="BH11" i="10"/>
  <c r="BI11" i="10"/>
  <c r="BJ11" i="10"/>
  <c r="BK11" i="10"/>
  <c r="BL11" i="10"/>
  <c r="BM11" i="10"/>
  <c r="BN11" i="10"/>
  <c r="BO11" i="10"/>
  <c r="BP11" i="10"/>
  <c r="BQ11" i="10"/>
  <c r="BR11" i="10"/>
  <c r="BS11" i="10"/>
  <c r="BT11" i="10"/>
  <c r="BU11" i="10"/>
  <c r="BV11" i="10"/>
  <c r="BW11" i="10"/>
  <c r="BX11" i="10"/>
  <c r="BY11" i="10"/>
  <c r="BZ11" i="10"/>
  <c r="CA11" i="10"/>
  <c r="CB11" i="10"/>
  <c r="CC11" i="10"/>
  <c r="CD11" i="10"/>
  <c r="CE11" i="10"/>
  <c r="CF11" i="10"/>
  <c r="CG11" i="10"/>
  <c r="C17"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E17" i="10"/>
  <c r="AG17" i="10"/>
  <c r="AI17" i="10"/>
  <c r="AL17" i="10"/>
  <c r="AM17" i="10"/>
  <c r="AN17" i="10"/>
  <c r="AO17" i="10"/>
  <c r="AP17" i="10"/>
  <c r="AQ17" i="10"/>
  <c r="AR17" i="10"/>
  <c r="AS17" i="10"/>
  <c r="AT17" i="10"/>
  <c r="AU17" i="10"/>
  <c r="AV17" i="10"/>
  <c r="AW17" i="10"/>
  <c r="AX17" i="10"/>
  <c r="AY17" i="10"/>
  <c r="AZ17" i="10"/>
  <c r="BA17" i="10"/>
  <c r="BB17" i="10"/>
  <c r="BC17" i="10"/>
  <c r="BD17" i="10"/>
  <c r="BE17" i="10"/>
  <c r="BF17" i="10"/>
  <c r="BG17" i="10"/>
  <c r="BH17" i="10"/>
  <c r="BI17" i="10"/>
  <c r="BJ17" i="10"/>
  <c r="BK17" i="10"/>
  <c r="BL17" i="10"/>
  <c r="BM17" i="10"/>
  <c r="BN17" i="10"/>
  <c r="BO17" i="10"/>
  <c r="BP17" i="10"/>
  <c r="BQ17" i="10"/>
  <c r="BR17" i="10"/>
  <c r="BS17" i="10"/>
  <c r="BT17" i="10"/>
  <c r="BU17" i="10"/>
  <c r="BV17" i="10"/>
  <c r="BW17" i="10"/>
  <c r="BX17" i="10"/>
  <c r="BY17" i="10"/>
  <c r="BZ17" i="10"/>
  <c r="CA17" i="10"/>
  <c r="CB17" i="10"/>
  <c r="CC17" i="10"/>
  <c r="CD17" i="10"/>
  <c r="CE17" i="10"/>
  <c r="CF17" i="10"/>
  <c r="CG17" i="10"/>
  <c r="A18" i="10"/>
  <c r="Y18" i="10"/>
  <c r="Z18" i="10"/>
  <c r="AA18" i="10"/>
  <c r="AB18" i="10"/>
  <c r="AC18" i="10"/>
  <c r="AE18" i="10"/>
  <c r="AG18" i="10"/>
  <c r="AI18" i="10"/>
  <c r="AL18" i="10"/>
  <c r="AM18" i="10"/>
  <c r="AN18" i="10"/>
  <c r="AO18" i="10"/>
  <c r="AP18" i="10"/>
  <c r="AQ18" i="10"/>
  <c r="AR18" i="10"/>
  <c r="AS18" i="10"/>
  <c r="AT18" i="10"/>
  <c r="AU18" i="10"/>
  <c r="AV18" i="10"/>
  <c r="AW18" i="10"/>
  <c r="AX18" i="10"/>
  <c r="AY18" i="10"/>
  <c r="AZ18" i="10"/>
  <c r="BA18" i="10"/>
  <c r="BB18" i="10"/>
  <c r="BC18" i="10"/>
  <c r="BD18" i="10"/>
  <c r="BE18" i="10"/>
  <c r="BF18" i="10"/>
  <c r="BG18" i="10"/>
  <c r="BH18" i="10"/>
  <c r="BI18" i="10"/>
  <c r="BJ18" i="10"/>
  <c r="BK18" i="10"/>
  <c r="BL18" i="10"/>
  <c r="BM18" i="10"/>
  <c r="BN18" i="10"/>
  <c r="BO18" i="10"/>
  <c r="BP18" i="10"/>
  <c r="BQ18" i="10"/>
  <c r="BR18" i="10"/>
  <c r="BS18" i="10"/>
  <c r="BT18" i="10"/>
  <c r="BU18" i="10"/>
  <c r="BV18" i="10"/>
  <c r="BW18" i="10"/>
  <c r="BX18" i="10"/>
  <c r="BY18" i="10"/>
  <c r="BZ18" i="10"/>
  <c r="CA18" i="10"/>
  <c r="CB18" i="10"/>
  <c r="CC18" i="10"/>
  <c r="CD18" i="10"/>
  <c r="CE18" i="10"/>
  <c r="CF18" i="10"/>
  <c r="CG18" i="10"/>
  <c r="A19" i="10"/>
  <c r="Y19" i="10"/>
  <c r="Z19" i="10"/>
  <c r="AA19" i="10"/>
  <c r="AB19" i="10"/>
  <c r="AC19" i="10"/>
  <c r="AE19" i="10"/>
  <c r="AG19" i="10"/>
  <c r="AI19" i="10"/>
  <c r="AL19" i="10"/>
  <c r="AM19" i="10"/>
  <c r="AN19" i="10"/>
  <c r="AO19" i="10"/>
  <c r="AP19" i="10"/>
  <c r="AQ19" i="10"/>
  <c r="AR19" i="10"/>
  <c r="AS19" i="10"/>
  <c r="AT19" i="10"/>
  <c r="AU19" i="10"/>
  <c r="AV19" i="10"/>
  <c r="AW19" i="10"/>
  <c r="AX19" i="10"/>
  <c r="AY19" i="10"/>
  <c r="AZ19" i="10"/>
  <c r="BA19" i="10"/>
  <c r="BB19" i="10"/>
  <c r="BC19" i="10"/>
  <c r="BD19" i="10"/>
  <c r="BE19" i="10"/>
  <c r="BF19" i="10"/>
  <c r="BG19" i="10"/>
  <c r="BH19" i="10"/>
  <c r="BI19" i="10"/>
  <c r="BJ19" i="10"/>
  <c r="BK19" i="10"/>
  <c r="BL19" i="10"/>
  <c r="BM19" i="10"/>
  <c r="BN19" i="10"/>
  <c r="BO19" i="10"/>
  <c r="BP19" i="10"/>
  <c r="BQ19" i="10"/>
  <c r="BR19" i="10"/>
  <c r="BS19" i="10"/>
  <c r="BT19" i="10"/>
  <c r="BU19" i="10"/>
  <c r="BV19" i="10"/>
  <c r="BW19" i="10"/>
  <c r="BX19" i="10"/>
  <c r="BY19" i="10"/>
  <c r="BZ19" i="10"/>
  <c r="CA19" i="10"/>
  <c r="CB19" i="10"/>
  <c r="CC19" i="10"/>
  <c r="CD19" i="10"/>
  <c r="CE19" i="10"/>
  <c r="CF19" i="10"/>
  <c r="CG19" i="10"/>
  <c r="C20"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E20" i="10"/>
  <c r="AG20" i="10"/>
  <c r="AI20" i="10"/>
  <c r="AL20" i="10"/>
  <c r="AM20" i="10"/>
  <c r="AN20" i="10"/>
  <c r="AO20" i="10"/>
  <c r="AP20" i="10"/>
  <c r="AQ20" i="10"/>
  <c r="AR20" i="10"/>
  <c r="AS20" i="10"/>
  <c r="AT20" i="10"/>
  <c r="AU20" i="10"/>
  <c r="AV20" i="10"/>
  <c r="AW20" i="10"/>
  <c r="AX20" i="10"/>
  <c r="AY20" i="10"/>
  <c r="AZ20" i="10"/>
  <c r="BA20" i="10"/>
  <c r="BB20" i="10"/>
  <c r="BC20" i="10"/>
  <c r="BD20" i="10"/>
  <c r="BE20" i="10"/>
  <c r="BF20" i="10"/>
  <c r="BG20" i="10"/>
  <c r="BH20" i="10"/>
  <c r="BI20" i="10"/>
  <c r="BJ20" i="10"/>
  <c r="BK20" i="10"/>
  <c r="BL20" i="10"/>
  <c r="BM20" i="10"/>
  <c r="BN20" i="10"/>
  <c r="BO20" i="10"/>
  <c r="BP20" i="10"/>
  <c r="BQ20" i="10"/>
  <c r="BR20" i="10"/>
  <c r="BS20" i="10"/>
  <c r="BT20" i="10"/>
  <c r="BU20" i="10"/>
  <c r="BV20" i="10"/>
  <c r="BW20" i="10"/>
  <c r="BX20" i="10"/>
  <c r="BY20" i="10"/>
  <c r="BZ20" i="10"/>
  <c r="CA20" i="10"/>
  <c r="CB20" i="10"/>
  <c r="CC20" i="10"/>
  <c r="CD20" i="10"/>
  <c r="CE20" i="10"/>
  <c r="CF20" i="10"/>
  <c r="CG20" i="10"/>
  <c r="A21" i="10"/>
  <c r="Y21" i="10"/>
  <c r="Z21" i="10"/>
  <c r="AA21" i="10"/>
  <c r="AB21" i="10"/>
  <c r="AC21" i="10"/>
  <c r="AE21" i="10"/>
  <c r="AG21" i="10"/>
  <c r="AI21" i="10"/>
  <c r="AL21" i="10"/>
  <c r="AM21" i="10"/>
  <c r="AN21" i="10"/>
  <c r="AO21" i="10"/>
  <c r="AP21" i="10"/>
  <c r="AQ21" i="10"/>
  <c r="AR21" i="10"/>
  <c r="AS21" i="10"/>
  <c r="AT21" i="10"/>
  <c r="AU21" i="10"/>
  <c r="AV21" i="10"/>
  <c r="AW21" i="10"/>
  <c r="AX21" i="10"/>
  <c r="AY21" i="10"/>
  <c r="AZ21" i="10"/>
  <c r="BA21" i="10"/>
  <c r="BB21" i="10"/>
  <c r="BC21" i="10"/>
  <c r="BD21" i="10"/>
  <c r="BE21" i="10"/>
  <c r="BF21" i="10"/>
  <c r="BG21" i="10"/>
  <c r="BH21" i="10"/>
  <c r="BI21" i="10"/>
  <c r="BJ21" i="10"/>
  <c r="BK21" i="10"/>
  <c r="BL21" i="10"/>
  <c r="BM21" i="10"/>
  <c r="BN21" i="10"/>
  <c r="BO21" i="10"/>
  <c r="BP21" i="10"/>
  <c r="BQ21" i="10"/>
  <c r="BR21" i="10"/>
  <c r="BS21" i="10"/>
  <c r="BT21" i="10"/>
  <c r="BU21" i="10"/>
  <c r="BV21" i="10"/>
  <c r="BW21" i="10"/>
  <c r="BX21" i="10"/>
  <c r="BY21" i="10"/>
  <c r="BZ21" i="10"/>
  <c r="CA21" i="10"/>
  <c r="CB21" i="10"/>
  <c r="CC21" i="10"/>
  <c r="CD21" i="10"/>
  <c r="CE21" i="10"/>
  <c r="CF21" i="10"/>
  <c r="CG21" i="10"/>
  <c r="A22" i="10"/>
  <c r="Y22" i="10"/>
  <c r="Z22" i="10"/>
  <c r="AA22" i="10"/>
  <c r="AB22" i="10"/>
  <c r="AC22" i="10"/>
  <c r="AE22" i="10"/>
  <c r="AG22" i="10"/>
  <c r="AI22" i="10"/>
  <c r="AL22" i="10"/>
  <c r="AM22" i="10"/>
  <c r="AN22" i="10"/>
  <c r="AO22" i="10"/>
  <c r="AP22" i="10"/>
  <c r="AQ22" i="10"/>
  <c r="AR22" i="10"/>
  <c r="AS22" i="10"/>
  <c r="AT22" i="10"/>
  <c r="AU22" i="10"/>
  <c r="AV22" i="10"/>
  <c r="AW22" i="10"/>
  <c r="AX22" i="10"/>
  <c r="AY22" i="10"/>
  <c r="AZ22" i="10"/>
  <c r="BA22" i="10"/>
  <c r="BB22" i="10"/>
  <c r="BC22" i="10"/>
  <c r="BD22" i="10"/>
  <c r="BE22" i="10"/>
  <c r="BF22" i="10"/>
  <c r="BG22" i="10"/>
  <c r="BH22" i="10"/>
  <c r="BI22" i="10"/>
  <c r="BJ22" i="10"/>
  <c r="BK22" i="10"/>
  <c r="BL22" i="10"/>
  <c r="BM22" i="10"/>
  <c r="BN22" i="10"/>
  <c r="BO22" i="10"/>
  <c r="BP22" i="10"/>
  <c r="BQ22" i="10"/>
  <c r="BR22" i="10"/>
  <c r="BS22" i="10"/>
  <c r="BT22" i="10"/>
  <c r="BU22" i="10"/>
  <c r="BV22" i="10"/>
  <c r="BW22" i="10"/>
  <c r="BX22" i="10"/>
  <c r="BY22" i="10"/>
  <c r="BZ22" i="10"/>
  <c r="CA22" i="10"/>
  <c r="CB22" i="10"/>
  <c r="CC22" i="10"/>
  <c r="CD22" i="10"/>
  <c r="CE22" i="10"/>
  <c r="CF22" i="10"/>
  <c r="CG22" i="10"/>
  <c r="A23" i="10"/>
  <c r="Y23" i="10"/>
  <c r="Z23" i="10"/>
  <c r="AA23" i="10"/>
  <c r="AB23" i="10"/>
  <c r="AC23" i="10"/>
  <c r="AE23" i="10"/>
  <c r="AG23" i="10"/>
  <c r="AI23" i="10"/>
  <c r="AL23" i="10"/>
  <c r="AM23" i="10"/>
  <c r="AN23" i="10"/>
  <c r="AO23" i="10"/>
  <c r="AP23" i="10"/>
  <c r="AQ23" i="10"/>
  <c r="AR23" i="10"/>
  <c r="AS23" i="10"/>
  <c r="AT23" i="10"/>
  <c r="AU23" i="10"/>
  <c r="AV23" i="10"/>
  <c r="AW23" i="10"/>
  <c r="AX23" i="10"/>
  <c r="AY23" i="10"/>
  <c r="AZ23" i="10"/>
  <c r="BA23" i="10"/>
  <c r="BB23" i="10"/>
  <c r="BC23" i="10"/>
  <c r="BD23" i="10"/>
  <c r="BE23" i="10"/>
  <c r="BF23" i="10"/>
  <c r="BG23" i="10"/>
  <c r="BH23" i="10"/>
  <c r="BI23" i="10"/>
  <c r="BJ23" i="10"/>
  <c r="BK23" i="10"/>
  <c r="BL23" i="10"/>
  <c r="BM23" i="10"/>
  <c r="BN23" i="10"/>
  <c r="BO23" i="10"/>
  <c r="BP23" i="10"/>
  <c r="BQ23" i="10"/>
  <c r="BR23" i="10"/>
  <c r="BS23" i="10"/>
  <c r="BT23" i="10"/>
  <c r="BU23" i="10"/>
  <c r="BV23" i="10"/>
  <c r="BW23" i="10"/>
  <c r="BX23" i="10"/>
  <c r="BY23" i="10"/>
  <c r="BZ23" i="10"/>
  <c r="CA23" i="10"/>
  <c r="CB23" i="10"/>
  <c r="CC23" i="10"/>
  <c r="CD23" i="10"/>
  <c r="CE23" i="10"/>
  <c r="CF23" i="10"/>
  <c r="CG23" i="10"/>
  <c r="A24" i="10"/>
  <c r="Y24" i="10"/>
  <c r="Z24" i="10"/>
  <c r="AA24" i="10"/>
  <c r="AB24" i="10"/>
  <c r="AC24" i="10"/>
  <c r="AE24" i="10"/>
  <c r="AG24" i="10"/>
  <c r="AI24" i="10"/>
  <c r="AL24" i="10"/>
  <c r="AM24" i="10"/>
  <c r="AN24" i="10"/>
  <c r="AO24" i="10"/>
  <c r="AP24" i="10"/>
  <c r="AQ24" i="10"/>
  <c r="AR24" i="10"/>
  <c r="AS24" i="10"/>
  <c r="AT24" i="10"/>
  <c r="AU24" i="10"/>
  <c r="AV24" i="10"/>
  <c r="AW24" i="10"/>
  <c r="AX24" i="10"/>
  <c r="AY24" i="10"/>
  <c r="AZ24" i="10"/>
  <c r="BA24" i="10"/>
  <c r="BB24" i="10"/>
  <c r="BC24" i="10"/>
  <c r="BD24" i="10"/>
  <c r="BE24" i="10"/>
  <c r="BF24" i="10"/>
  <c r="BG24" i="10"/>
  <c r="BH24" i="10"/>
  <c r="BI24" i="10"/>
  <c r="BJ24" i="10"/>
  <c r="BK24" i="10"/>
  <c r="BL24" i="10"/>
  <c r="BM24" i="10"/>
  <c r="BN24" i="10"/>
  <c r="BO24" i="10"/>
  <c r="BP24" i="10"/>
  <c r="BQ24" i="10"/>
  <c r="BR24" i="10"/>
  <c r="BS24" i="10"/>
  <c r="BT24" i="10"/>
  <c r="BU24" i="10"/>
  <c r="BV24" i="10"/>
  <c r="BW24" i="10"/>
  <c r="BX24" i="10"/>
  <c r="BY24" i="10"/>
  <c r="BZ24" i="10"/>
  <c r="CA24" i="10"/>
  <c r="CB24" i="10"/>
  <c r="CC24" i="10"/>
  <c r="CD24" i="10"/>
  <c r="CE24" i="10"/>
  <c r="CF24" i="10"/>
  <c r="CG24" i="10"/>
  <c r="A25" i="10"/>
  <c r="Y25" i="10"/>
  <c r="Z25" i="10"/>
  <c r="AA25" i="10"/>
  <c r="AB25" i="10"/>
  <c r="AC25" i="10"/>
  <c r="AE25" i="10"/>
  <c r="AG25" i="10"/>
  <c r="AI25" i="10"/>
  <c r="AL25" i="10"/>
  <c r="AM25" i="10"/>
  <c r="AN25" i="10"/>
  <c r="AO25" i="10"/>
  <c r="AP25" i="10"/>
  <c r="AQ25" i="10"/>
  <c r="AR25" i="10"/>
  <c r="AS25" i="10"/>
  <c r="AT25" i="10"/>
  <c r="AU25" i="10"/>
  <c r="AV25" i="10"/>
  <c r="AW25" i="10"/>
  <c r="AX25" i="10"/>
  <c r="AY25" i="10"/>
  <c r="AZ25" i="10"/>
  <c r="BA25" i="10"/>
  <c r="BB25" i="10"/>
  <c r="BC25" i="10"/>
  <c r="BD25" i="10"/>
  <c r="BE25" i="10"/>
  <c r="BF25" i="10"/>
  <c r="BG25" i="10"/>
  <c r="BH25" i="10"/>
  <c r="BI25" i="10"/>
  <c r="BJ25" i="10"/>
  <c r="BK25" i="10"/>
  <c r="BL25" i="10"/>
  <c r="BM25" i="10"/>
  <c r="BN25" i="10"/>
  <c r="BO25" i="10"/>
  <c r="BP25" i="10"/>
  <c r="BQ25" i="10"/>
  <c r="BR25" i="10"/>
  <c r="BS25" i="10"/>
  <c r="BT25" i="10"/>
  <c r="BU25" i="10"/>
  <c r="BV25" i="10"/>
  <c r="BW25" i="10"/>
  <c r="BX25" i="10"/>
  <c r="BY25" i="10"/>
  <c r="BZ25" i="10"/>
  <c r="CA25" i="10"/>
  <c r="CB25" i="10"/>
  <c r="CC25" i="10"/>
  <c r="CD25" i="10"/>
  <c r="CE25" i="10"/>
  <c r="CF25" i="10"/>
  <c r="CG25" i="10"/>
  <c r="A26" i="10"/>
  <c r="Y26" i="10"/>
  <c r="Z26" i="10"/>
  <c r="AA26" i="10"/>
  <c r="AB26" i="10"/>
  <c r="AC26" i="10"/>
  <c r="AE26" i="10"/>
  <c r="AG26" i="10"/>
  <c r="AI26" i="10"/>
  <c r="AL26" i="10"/>
  <c r="AM26" i="10"/>
  <c r="AN26" i="10"/>
  <c r="AO26" i="10"/>
  <c r="AP26" i="10"/>
  <c r="AQ26" i="10"/>
  <c r="AR26" i="10"/>
  <c r="AS26" i="10"/>
  <c r="AT26" i="10"/>
  <c r="AU26" i="10"/>
  <c r="AV26" i="10"/>
  <c r="AW26" i="10"/>
  <c r="AX26" i="10"/>
  <c r="AY26" i="10"/>
  <c r="AZ26" i="10"/>
  <c r="BA26" i="10"/>
  <c r="BB26" i="10"/>
  <c r="BC26" i="10"/>
  <c r="BD26" i="10"/>
  <c r="BE26" i="10"/>
  <c r="BF26" i="10"/>
  <c r="BG26" i="10"/>
  <c r="BH26" i="10"/>
  <c r="BI26" i="10"/>
  <c r="BJ26" i="10"/>
  <c r="BK26" i="10"/>
  <c r="BL26" i="10"/>
  <c r="BM26" i="10"/>
  <c r="BN26" i="10"/>
  <c r="BO26" i="10"/>
  <c r="BP26" i="10"/>
  <c r="BQ26" i="10"/>
  <c r="BR26" i="10"/>
  <c r="BS26" i="10"/>
  <c r="BT26" i="10"/>
  <c r="BU26" i="10"/>
  <c r="BV26" i="10"/>
  <c r="BW26" i="10"/>
  <c r="BX26" i="10"/>
  <c r="BY26" i="10"/>
  <c r="BZ26" i="10"/>
  <c r="CA26" i="10"/>
  <c r="CB26" i="10"/>
  <c r="CC26" i="10"/>
  <c r="CD26" i="10"/>
  <c r="CE26" i="10"/>
  <c r="CF26" i="10"/>
  <c r="CG26" i="10"/>
  <c r="A27" i="10"/>
  <c r="Y27" i="10"/>
  <c r="Z27" i="10"/>
  <c r="AA27" i="10"/>
  <c r="AB27" i="10"/>
  <c r="AC27" i="10"/>
  <c r="AE27" i="10"/>
  <c r="AG27" i="10"/>
  <c r="AI27" i="10"/>
  <c r="AL27" i="10"/>
  <c r="AM27" i="10"/>
  <c r="AN27" i="10"/>
  <c r="AO27" i="10"/>
  <c r="AP27" i="10"/>
  <c r="AQ27" i="10"/>
  <c r="AR27" i="10"/>
  <c r="AS27" i="10"/>
  <c r="AT27" i="10"/>
  <c r="AU27" i="10"/>
  <c r="AV27" i="10"/>
  <c r="AW27" i="10"/>
  <c r="AX27" i="10"/>
  <c r="AY27" i="10"/>
  <c r="AZ27" i="10"/>
  <c r="BA27" i="10"/>
  <c r="BB27" i="10"/>
  <c r="BC27" i="10"/>
  <c r="BD27" i="10"/>
  <c r="BE27" i="10"/>
  <c r="BF27" i="10"/>
  <c r="BG27" i="10"/>
  <c r="BH27" i="10"/>
  <c r="BI27" i="10"/>
  <c r="BJ27" i="10"/>
  <c r="BK27" i="10"/>
  <c r="BL27" i="10"/>
  <c r="BM27" i="10"/>
  <c r="BN27" i="10"/>
  <c r="BO27" i="10"/>
  <c r="BP27" i="10"/>
  <c r="BQ27" i="10"/>
  <c r="BR27" i="10"/>
  <c r="BS27" i="10"/>
  <c r="BT27" i="10"/>
  <c r="BU27" i="10"/>
  <c r="BV27" i="10"/>
  <c r="BW27" i="10"/>
  <c r="BX27" i="10"/>
  <c r="BY27" i="10"/>
  <c r="BZ27" i="10"/>
  <c r="CA27" i="10"/>
  <c r="CB27" i="10"/>
  <c r="CC27" i="10"/>
  <c r="CD27" i="10"/>
  <c r="CE27" i="10"/>
  <c r="CF27" i="10"/>
  <c r="CG27" i="10"/>
  <c r="A28" i="10"/>
  <c r="Y28" i="10"/>
  <c r="Z28" i="10"/>
  <c r="AA28" i="10"/>
  <c r="AB28" i="10"/>
  <c r="AC28" i="10"/>
  <c r="AE28" i="10"/>
  <c r="AG28" i="10"/>
  <c r="AI28" i="10"/>
  <c r="AL28" i="10"/>
  <c r="AM28" i="10"/>
  <c r="AN28" i="10"/>
  <c r="AO28" i="10"/>
  <c r="AP28" i="10"/>
  <c r="AQ28" i="10"/>
  <c r="AR28" i="10"/>
  <c r="AS28" i="10"/>
  <c r="AT28" i="10"/>
  <c r="AU28" i="10"/>
  <c r="AV28" i="10"/>
  <c r="AW28" i="10"/>
  <c r="AX28" i="10"/>
  <c r="AY28" i="10"/>
  <c r="AZ28" i="10"/>
  <c r="BA28" i="10"/>
  <c r="BB28" i="10"/>
  <c r="BC28" i="10"/>
  <c r="BD28" i="10"/>
  <c r="BE28" i="10"/>
  <c r="BF28" i="10"/>
  <c r="BG28" i="10"/>
  <c r="BH28" i="10"/>
  <c r="BI28" i="10"/>
  <c r="BJ28" i="10"/>
  <c r="BK28" i="10"/>
  <c r="BL28" i="10"/>
  <c r="BM28" i="10"/>
  <c r="BN28" i="10"/>
  <c r="BO28" i="10"/>
  <c r="BP28" i="10"/>
  <c r="BQ28" i="10"/>
  <c r="BR28" i="10"/>
  <c r="BS28" i="10"/>
  <c r="BT28" i="10"/>
  <c r="BU28" i="10"/>
  <c r="BV28" i="10"/>
  <c r="BW28" i="10"/>
  <c r="BX28" i="10"/>
  <c r="BY28" i="10"/>
  <c r="BZ28" i="10"/>
  <c r="CA28" i="10"/>
  <c r="CB28" i="10"/>
  <c r="CC28" i="10"/>
  <c r="CD28" i="10"/>
  <c r="CE28" i="10"/>
  <c r="CF28" i="10"/>
  <c r="CG28" i="10"/>
  <c r="A29" i="10"/>
  <c r="Y29" i="10"/>
  <c r="Z29" i="10"/>
  <c r="AA29" i="10"/>
  <c r="AB29" i="10"/>
  <c r="AC29" i="10"/>
  <c r="AE29" i="10"/>
  <c r="AG29" i="10"/>
  <c r="AI29" i="10"/>
  <c r="AL29" i="10"/>
  <c r="AM29" i="10"/>
  <c r="AN29" i="10"/>
  <c r="AO29" i="10"/>
  <c r="AP29" i="10"/>
  <c r="AQ29" i="10"/>
  <c r="AR29" i="10"/>
  <c r="AS29" i="10"/>
  <c r="AT29" i="10"/>
  <c r="AU29" i="10"/>
  <c r="AV29" i="10"/>
  <c r="AW29" i="10"/>
  <c r="AX29" i="10"/>
  <c r="AY29" i="10"/>
  <c r="AZ29" i="10"/>
  <c r="BA29" i="10"/>
  <c r="BB29" i="10"/>
  <c r="BC29" i="10"/>
  <c r="BD29" i="10"/>
  <c r="BE29" i="10"/>
  <c r="BF29" i="10"/>
  <c r="BG29" i="10"/>
  <c r="BH29" i="10"/>
  <c r="BI29" i="10"/>
  <c r="BJ29" i="10"/>
  <c r="BK29" i="10"/>
  <c r="BL29" i="10"/>
  <c r="BM29" i="10"/>
  <c r="BN29" i="10"/>
  <c r="BO29" i="10"/>
  <c r="BP29" i="10"/>
  <c r="BQ29" i="10"/>
  <c r="BR29" i="10"/>
  <c r="BS29" i="10"/>
  <c r="BT29" i="10"/>
  <c r="BU29" i="10"/>
  <c r="BV29" i="10"/>
  <c r="BW29" i="10"/>
  <c r="BX29" i="10"/>
  <c r="BY29" i="10"/>
  <c r="BZ29" i="10"/>
  <c r="CA29" i="10"/>
  <c r="CB29" i="10"/>
  <c r="CC29" i="10"/>
  <c r="CD29" i="10"/>
  <c r="CE29" i="10"/>
  <c r="CF29" i="10"/>
  <c r="CG29" i="10"/>
  <c r="C30"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E30" i="10"/>
  <c r="AG30" i="10"/>
  <c r="AI30" i="10"/>
  <c r="AL30" i="10"/>
  <c r="AM30" i="10"/>
  <c r="AN30" i="10"/>
  <c r="AO30" i="10"/>
  <c r="AP30" i="10"/>
  <c r="AQ30" i="10"/>
  <c r="AR30" i="10"/>
  <c r="AS30" i="10"/>
  <c r="AT30" i="10"/>
  <c r="AU30" i="10"/>
  <c r="AV30" i="10"/>
  <c r="AW30" i="10"/>
  <c r="AX30" i="10"/>
  <c r="AY30" i="10"/>
  <c r="AZ30" i="10"/>
  <c r="BA30" i="10"/>
  <c r="BB30" i="10"/>
  <c r="BC30" i="10"/>
  <c r="BD30" i="10"/>
  <c r="BE30" i="10"/>
  <c r="BF30" i="10"/>
  <c r="BG30" i="10"/>
  <c r="BH30" i="10"/>
  <c r="BI30" i="10"/>
  <c r="BJ30" i="10"/>
  <c r="BK30" i="10"/>
  <c r="BL30" i="10"/>
  <c r="BM30" i="10"/>
  <c r="BN30" i="10"/>
  <c r="BO30" i="10"/>
  <c r="BP30" i="10"/>
  <c r="BQ30" i="10"/>
  <c r="BR30" i="10"/>
  <c r="BS30" i="10"/>
  <c r="BT30" i="10"/>
  <c r="BU30" i="10"/>
  <c r="BV30" i="10"/>
  <c r="BW30" i="10"/>
  <c r="BX30" i="10"/>
  <c r="BY30" i="10"/>
  <c r="BZ30" i="10"/>
  <c r="CA30" i="10"/>
  <c r="CB30" i="10"/>
  <c r="CC30" i="10"/>
  <c r="CD30" i="10"/>
  <c r="CE30" i="10"/>
  <c r="CF30" i="10"/>
  <c r="CG30" i="10"/>
  <c r="A31" i="10"/>
  <c r="Y31" i="10"/>
  <c r="Z31" i="10"/>
  <c r="AA31" i="10"/>
  <c r="AB31" i="10"/>
  <c r="AC31" i="10"/>
  <c r="AE31" i="10"/>
  <c r="AG31" i="10"/>
  <c r="AI31" i="10"/>
  <c r="AL31" i="10"/>
  <c r="AM31" i="10"/>
  <c r="AN31" i="10"/>
  <c r="AO31" i="10"/>
  <c r="AP31" i="10"/>
  <c r="AQ31" i="10"/>
  <c r="AR31" i="10"/>
  <c r="AS31" i="10"/>
  <c r="AT31" i="10"/>
  <c r="AU31" i="10"/>
  <c r="AV31" i="10"/>
  <c r="AW31" i="10"/>
  <c r="AX31" i="10"/>
  <c r="AY31" i="10"/>
  <c r="AZ31" i="10"/>
  <c r="BA31" i="10"/>
  <c r="BB31" i="10"/>
  <c r="BC31" i="10"/>
  <c r="BD31" i="10"/>
  <c r="BE31" i="10"/>
  <c r="BF31" i="10"/>
  <c r="BG31" i="10"/>
  <c r="BH31" i="10"/>
  <c r="BI31" i="10"/>
  <c r="BJ31" i="10"/>
  <c r="BK31" i="10"/>
  <c r="BL31" i="10"/>
  <c r="BM31" i="10"/>
  <c r="BN31" i="10"/>
  <c r="BO31" i="10"/>
  <c r="BP31" i="10"/>
  <c r="BQ31" i="10"/>
  <c r="BR31" i="10"/>
  <c r="BS31" i="10"/>
  <c r="BT31" i="10"/>
  <c r="BU31" i="10"/>
  <c r="BV31" i="10"/>
  <c r="BW31" i="10"/>
  <c r="BX31" i="10"/>
  <c r="BY31" i="10"/>
  <c r="BZ31" i="10"/>
  <c r="CA31" i="10"/>
  <c r="CB31" i="10"/>
  <c r="CC31" i="10"/>
  <c r="CD31" i="10"/>
  <c r="CE31" i="10"/>
  <c r="CF31" i="10"/>
  <c r="CG31" i="10"/>
  <c r="A32" i="10"/>
  <c r="Y32" i="10"/>
  <c r="Z32" i="10"/>
  <c r="AA32" i="10"/>
  <c r="AB32" i="10"/>
  <c r="AC32" i="10"/>
  <c r="AE32" i="10"/>
  <c r="AG32" i="10"/>
  <c r="AI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BJ32" i="10"/>
  <c r="BK32" i="10"/>
  <c r="BL32" i="10"/>
  <c r="BM32" i="10"/>
  <c r="BN32" i="10"/>
  <c r="BO32" i="10"/>
  <c r="BP32" i="10"/>
  <c r="BQ32" i="10"/>
  <c r="BR32" i="10"/>
  <c r="BS32" i="10"/>
  <c r="BT32" i="10"/>
  <c r="BU32" i="10"/>
  <c r="BV32" i="10"/>
  <c r="BW32" i="10"/>
  <c r="BX32" i="10"/>
  <c r="BY32" i="10"/>
  <c r="BZ32" i="10"/>
  <c r="CA32" i="10"/>
  <c r="CB32" i="10"/>
  <c r="CC32" i="10"/>
  <c r="CD32" i="10"/>
  <c r="CE32" i="10"/>
  <c r="CF32" i="10"/>
  <c r="CG32" i="10"/>
  <c r="A33" i="10"/>
  <c r="Y33" i="10"/>
  <c r="Z33" i="10"/>
  <c r="AA33" i="10"/>
  <c r="AB33" i="10"/>
  <c r="AC33" i="10"/>
  <c r="AE33" i="10"/>
  <c r="AG33" i="10"/>
  <c r="AI33" i="10"/>
  <c r="AL33" i="10"/>
  <c r="AM33" i="10"/>
  <c r="AN33" i="10"/>
  <c r="AO33" i="10"/>
  <c r="AP33" i="10"/>
  <c r="AQ33" i="10"/>
  <c r="AR33" i="10"/>
  <c r="AS33" i="10"/>
  <c r="AT33" i="10"/>
  <c r="AU33" i="10"/>
  <c r="AV33" i="10"/>
  <c r="AW33" i="10"/>
  <c r="AX33" i="10"/>
  <c r="AY33" i="10"/>
  <c r="AZ33" i="10"/>
  <c r="BA33" i="10"/>
  <c r="BB33" i="10"/>
  <c r="BC33" i="10"/>
  <c r="BD33" i="10"/>
  <c r="BE33" i="10"/>
  <c r="BF33" i="10"/>
  <c r="BG33" i="10"/>
  <c r="BH33" i="10"/>
  <c r="BI33" i="10"/>
  <c r="BJ33" i="10"/>
  <c r="BK33" i="10"/>
  <c r="BL33" i="10"/>
  <c r="BM33" i="10"/>
  <c r="BN33" i="10"/>
  <c r="BO33" i="10"/>
  <c r="BP33" i="10"/>
  <c r="BQ33" i="10"/>
  <c r="BR33" i="10"/>
  <c r="BS33" i="10"/>
  <c r="BT33" i="10"/>
  <c r="BU33" i="10"/>
  <c r="BV33" i="10"/>
  <c r="BW33" i="10"/>
  <c r="BX33" i="10"/>
  <c r="BY33" i="10"/>
  <c r="BZ33" i="10"/>
  <c r="CA33" i="10"/>
  <c r="CB33" i="10"/>
  <c r="CC33" i="10"/>
  <c r="CD33" i="10"/>
  <c r="CE33" i="10"/>
  <c r="CF33" i="10"/>
  <c r="CG33" i="10"/>
  <c r="A34" i="10"/>
  <c r="Y34" i="10"/>
  <c r="Z34" i="10"/>
  <c r="AA34" i="10"/>
  <c r="AB34" i="10"/>
  <c r="AC34" i="10"/>
  <c r="AE34" i="10"/>
  <c r="AG34" i="10"/>
  <c r="AI34" i="10"/>
  <c r="AL34" i="10"/>
  <c r="AM34" i="10"/>
  <c r="AN34" i="10"/>
  <c r="AO34" i="10"/>
  <c r="AP34" i="10"/>
  <c r="AQ34" i="10"/>
  <c r="AR34" i="10"/>
  <c r="AS34" i="10"/>
  <c r="AT34" i="10"/>
  <c r="AU34" i="10"/>
  <c r="AV34" i="10"/>
  <c r="AW34" i="10"/>
  <c r="AX34" i="10"/>
  <c r="AY34" i="10"/>
  <c r="AZ34" i="10"/>
  <c r="BA34" i="10"/>
  <c r="BB34" i="10"/>
  <c r="BC34" i="10"/>
  <c r="BD34" i="10"/>
  <c r="BE34" i="10"/>
  <c r="BF34" i="10"/>
  <c r="BG34" i="10"/>
  <c r="BH34" i="10"/>
  <c r="BI34" i="10"/>
  <c r="BJ34" i="10"/>
  <c r="BK34" i="10"/>
  <c r="BL34" i="10"/>
  <c r="BM34" i="10"/>
  <c r="BN34" i="10"/>
  <c r="BO34" i="10"/>
  <c r="BP34" i="10"/>
  <c r="BQ34" i="10"/>
  <c r="BR34" i="10"/>
  <c r="BS34" i="10"/>
  <c r="BT34" i="10"/>
  <c r="BU34" i="10"/>
  <c r="BV34" i="10"/>
  <c r="BW34" i="10"/>
  <c r="BX34" i="10"/>
  <c r="BY34" i="10"/>
  <c r="BZ34" i="10"/>
  <c r="CA34" i="10"/>
  <c r="CB34" i="10"/>
  <c r="CC34" i="10"/>
  <c r="CD34" i="10"/>
  <c r="CE34" i="10"/>
  <c r="CF34" i="10"/>
  <c r="CG34" i="10"/>
  <c r="A35" i="10"/>
  <c r="Y35" i="10"/>
  <c r="Z35" i="10"/>
  <c r="AA35" i="10"/>
  <c r="AB35" i="10"/>
  <c r="AC35" i="10"/>
  <c r="AE35" i="10"/>
  <c r="AG35" i="10"/>
  <c r="AL35" i="10"/>
  <c r="AM35" i="10"/>
  <c r="AN35" i="10"/>
  <c r="AO35" i="10"/>
  <c r="AP35" i="10"/>
  <c r="AQ35" i="10"/>
  <c r="AR35" i="10"/>
  <c r="AS35" i="10"/>
  <c r="AT35" i="10"/>
  <c r="AU35" i="10"/>
  <c r="AV35" i="10"/>
  <c r="AW35" i="10"/>
  <c r="AX35" i="10"/>
  <c r="AY35" i="10"/>
  <c r="AZ35" i="10"/>
  <c r="BA35" i="10"/>
  <c r="BB35" i="10"/>
  <c r="BC35" i="10"/>
  <c r="BD35" i="10"/>
  <c r="BE35" i="10"/>
  <c r="BF35" i="10"/>
  <c r="BG35" i="10"/>
  <c r="BH35" i="10"/>
  <c r="BI35" i="10"/>
  <c r="BJ35" i="10"/>
  <c r="BK35" i="10"/>
  <c r="BL35" i="10"/>
  <c r="BM35" i="10"/>
  <c r="BN35" i="10"/>
  <c r="BO35" i="10"/>
  <c r="BP35" i="10"/>
  <c r="BQ35" i="10"/>
  <c r="BR35" i="10"/>
  <c r="BS35" i="10"/>
  <c r="BT35" i="10"/>
  <c r="BU35" i="10"/>
  <c r="BV35" i="10"/>
  <c r="BW35" i="10"/>
  <c r="BX35" i="10"/>
  <c r="BY35" i="10"/>
  <c r="BZ35" i="10"/>
  <c r="CA35" i="10"/>
  <c r="CB35" i="10"/>
  <c r="CC35" i="10"/>
  <c r="CD35" i="10"/>
  <c r="CE35" i="10"/>
  <c r="CF35" i="10"/>
  <c r="CG35" i="10"/>
  <c r="A36" i="10"/>
  <c r="Y36" i="10"/>
  <c r="Z36" i="10"/>
  <c r="AA36" i="10"/>
  <c r="AB36" i="10"/>
  <c r="AC36" i="10"/>
  <c r="AE36" i="10"/>
  <c r="AG36" i="10"/>
  <c r="AI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BK36" i="10"/>
  <c r="BL36" i="10"/>
  <c r="BM36" i="10"/>
  <c r="BN36" i="10"/>
  <c r="BO36" i="10"/>
  <c r="BP36" i="10"/>
  <c r="BQ36" i="10"/>
  <c r="BR36" i="10"/>
  <c r="BS36" i="10"/>
  <c r="BT36" i="10"/>
  <c r="BU36" i="10"/>
  <c r="BV36" i="10"/>
  <c r="BW36" i="10"/>
  <c r="BX36" i="10"/>
  <c r="BY36" i="10"/>
  <c r="BZ36" i="10"/>
  <c r="CA36" i="10"/>
  <c r="CB36" i="10"/>
  <c r="CC36" i="10"/>
  <c r="CD36" i="10"/>
  <c r="CE36" i="10"/>
  <c r="CF36" i="10"/>
  <c r="CG36" i="10"/>
  <c r="A37" i="10"/>
  <c r="Y37" i="10"/>
  <c r="Z37" i="10"/>
  <c r="AA37" i="10"/>
  <c r="AB37" i="10"/>
  <c r="AC37" i="10"/>
  <c r="AE37" i="10"/>
  <c r="AG37" i="10"/>
  <c r="AI37" i="10"/>
  <c r="AL37" i="10"/>
  <c r="AM37" i="10"/>
  <c r="AN37" i="10"/>
  <c r="AO37" i="10"/>
  <c r="AP37" i="10"/>
  <c r="AQ37" i="10"/>
  <c r="AR37" i="10"/>
  <c r="AS37" i="10"/>
  <c r="AT37" i="10"/>
  <c r="AU37" i="10"/>
  <c r="AV37" i="10"/>
  <c r="AW37" i="10"/>
  <c r="AX37" i="10"/>
  <c r="AY37" i="10"/>
  <c r="AZ37" i="10"/>
  <c r="BA37" i="10"/>
  <c r="BB37" i="10"/>
  <c r="BC37" i="10"/>
  <c r="BD37" i="10"/>
  <c r="BE37" i="10"/>
  <c r="BF37" i="10"/>
  <c r="BG37" i="10"/>
  <c r="BH37" i="10"/>
  <c r="BI37" i="10"/>
  <c r="BJ37" i="10"/>
  <c r="BK37" i="10"/>
  <c r="BL37" i="10"/>
  <c r="BM37" i="10"/>
  <c r="BN37" i="10"/>
  <c r="BO37" i="10"/>
  <c r="BP37" i="10"/>
  <c r="BQ37" i="10"/>
  <c r="BR37" i="10"/>
  <c r="BS37" i="10"/>
  <c r="BT37" i="10"/>
  <c r="BU37" i="10"/>
  <c r="BV37" i="10"/>
  <c r="BW37" i="10"/>
  <c r="BX37" i="10"/>
  <c r="BY37" i="10"/>
  <c r="BZ37" i="10"/>
  <c r="CA37" i="10"/>
  <c r="CB37" i="10"/>
  <c r="CC37" i="10"/>
  <c r="CD37" i="10"/>
  <c r="CE37" i="10"/>
  <c r="CF37" i="10"/>
  <c r="CG37" i="10"/>
  <c r="C38" i="10"/>
  <c r="D38" i="10"/>
  <c r="E38" i="10"/>
  <c r="F38" i="10"/>
  <c r="G38" i="10"/>
  <c r="H38" i="10"/>
  <c r="I38" i="10"/>
  <c r="J38" i="10"/>
  <c r="K38" i="10"/>
  <c r="L38" i="10"/>
  <c r="M38" i="10"/>
  <c r="N38" i="10"/>
  <c r="O38" i="10"/>
  <c r="P38" i="10"/>
  <c r="Q38" i="10"/>
  <c r="R38" i="10"/>
  <c r="S38" i="10"/>
  <c r="T38" i="10"/>
  <c r="U38" i="10"/>
  <c r="V38" i="10"/>
  <c r="W38" i="10"/>
  <c r="X38" i="10"/>
  <c r="Y38" i="10"/>
  <c r="Z38" i="10"/>
  <c r="AA38" i="10"/>
  <c r="AB38" i="10"/>
  <c r="AC38" i="10"/>
  <c r="AE38" i="10"/>
  <c r="AG38" i="10"/>
  <c r="AI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BK38" i="10"/>
  <c r="BL38" i="10"/>
  <c r="BM38" i="10"/>
  <c r="BN38" i="10"/>
  <c r="BO38" i="10"/>
  <c r="BP38" i="10"/>
  <c r="BQ38" i="10"/>
  <c r="BR38" i="10"/>
  <c r="BS38" i="10"/>
  <c r="BT38" i="10"/>
  <c r="BU38" i="10"/>
  <c r="BV38" i="10"/>
  <c r="BW38" i="10"/>
  <c r="BX38" i="10"/>
  <c r="BY38" i="10"/>
  <c r="BZ38" i="10"/>
  <c r="CA38" i="10"/>
  <c r="CB38" i="10"/>
  <c r="CC38" i="10"/>
  <c r="CD38" i="10"/>
  <c r="CE38" i="10"/>
  <c r="CF38" i="10"/>
  <c r="CG38" i="10"/>
  <c r="A39" i="10"/>
  <c r="Y39" i="10"/>
  <c r="Z39" i="10"/>
  <c r="AA39" i="10"/>
  <c r="AB39" i="10"/>
  <c r="AC39" i="10"/>
  <c r="AE39" i="10"/>
  <c r="AG39" i="10"/>
  <c r="AI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BK39" i="10"/>
  <c r="BL39" i="10"/>
  <c r="BM39" i="10"/>
  <c r="BN39" i="10"/>
  <c r="BO39" i="10"/>
  <c r="BP39" i="10"/>
  <c r="BQ39" i="10"/>
  <c r="BR39" i="10"/>
  <c r="BS39" i="10"/>
  <c r="BT39" i="10"/>
  <c r="BU39" i="10"/>
  <c r="BV39" i="10"/>
  <c r="BW39" i="10"/>
  <c r="BX39" i="10"/>
  <c r="BY39" i="10"/>
  <c r="BZ39" i="10"/>
  <c r="CA39" i="10"/>
  <c r="CB39" i="10"/>
  <c r="CC39" i="10"/>
  <c r="CD39" i="10"/>
  <c r="CE39" i="10"/>
  <c r="CF39" i="10"/>
  <c r="CG39" i="10"/>
  <c r="A40" i="10"/>
  <c r="Y40" i="10"/>
  <c r="Z40" i="10"/>
  <c r="AA40" i="10"/>
  <c r="AB40" i="10"/>
  <c r="AC40" i="10"/>
  <c r="AE40" i="10"/>
  <c r="AG40" i="10"/>
  <c r="AI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BK40" i="10"/>
  <c r="BL40" i="10"/>
  <c r="BM40" i="10"/>
  <c r="BN40" i="10"/>
  <c r="BO40" i="10"/>
  <c r="BP40" i="10"/>
  <c r="BQ40" i="10"/>
  <c r="BR40" i="10"/>
  <c r="BS40" i="10"/>
  <c r="BT40" i="10"/>
  <c r="BU40" i="10"/>
  <c r="BV40" i="10"/>
  <c r="BW40" i="10"/>
  <c r="BX40" i="10"/>
  <c r="BY40" i="10"/>
  <c r="BZ40" i="10"/>
  <c r="CA40" i="10"/>
  <c r="CB40" i="10"/>
  <c r="CC40" i="10"/>
  <c r="CD40" i="10"/>
  <c r="CE40" i="10"/>
  <c r="CF40" i="10"/>
  <c r="CG40" i="10"/>
  <c r="A41" i="10"/>
  <c r="Y41" i="10"/>
  <c r="Z41" i="10"/>
  <c r="AA41" i="10"/>
  <c r="AB41" i="10"/>
  <c r="AC41" i="10"/>
  <c r="AE41" i="10"/>
  <c r="AG41" i="10"/>
  <c r="AI41" i="10"/>
  <c r="AL41" i="10"/>
  <c r="AM41" i="10"/>
  <c r="AN41" i="10"/>
  <c r="AO41" i="10"/>
  <c r="AP41" i="10"/>
  <c r="AQ41" i="10"/>
  <c r="AR41" i="10"/>
  <c r="AS41" i="10"/>
  <c r="AT41" i="10"/>
  <c r="AU41" i="10"/>
  <c r="AV41" i="10"/>
  <c r="AW41" i="10"/>
  <c r="AX41" i="10"/>
  <c r="AY41" i="10"/>
  <c r="AZ41" i="10"/>
  <c r="BA41" i="10"/>
  <c r="BB41" i="10"/>
  <c r="BC41" i="10"/>
  <c r="BD41" i="10"/>
  <c r="BE41" i="10"/>
  <c r="BF41" i="10"/>
  <c r="BG41" i="10"/>
  <c r="BH41" i="10"/>
  <c r="BI41" i="10"/>
  <c r="BJ41" i="10"/>
  <c r="BK41" i="10"/>
  <c r="BL41" i="10"/>
  <c r="BM41" i="10"/>
  <c r="BN41" i="10"/>
  <c r="BO41" i="10"/>
  <c r="BP41" i="10"/>
  <c r="BQ41" i="10"/>
  <c r="BR41" i="10"/>
  <c r="BS41" i="10"/>
  <c r="BT41" i="10"/>
  <c r="BU41" i="10"/>
  <c r="BV41" i="10"/>
  <c r="BW41" i="10"/>
  <c r="BX41" i="10"/>
  <c r="BY41" i="10"/>
  <c r="BZ41" i="10"/>
  <c r="CA41" i="10"/>
  <c r="CB41" i="10"/>
  <c r="CC41" i="10"/>
  <c r="CD41" i="10"/>
  <c r="CE41" i="10"/>
  <c r="CF41" i="10"/>
  <c r="CG41" i="10"/>
  <c r="A42" i="10"/>
  <c r="Y42" i="10"/>
  <c r="Z42" i="10"/>
  <c r="AA42" i="10"/>
  <c r="AB42" i="10"/>
  <c r="AC42" i="10"/>
  <c r="AE42" i="10"/>
  <c r="AG42" i="10"/>
  <c r="AI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BW42" i="10"/>
  <c r="BX42" i="10"/>
  <c r="BY42" i="10"/>
  <c r="BZ42" i="10"/>
  <c r="CA42" i="10"/>
  <c r="CB42" i="10"/>
  <c r="CC42" i="10"/>
  <c r="CD42" i="10"/>
  <c r="CE42" i="10"/>
  <c r="CF42" i="10"/>
  <c r="CG42" i="10"/>
  <c r="A43" i="10"/>
  <c r="Y43" i="10"/>
  <c r="Z43" i="10"/>
  <c r="AA43" i="10"/>
  <c r="AB43" i="10"/>
  <c r="AC43" i="10"/>
  <c r="AE43" i="10"/>
  <c r="AG43" i="10"/>
  <c r="AI43" i="10"/>
  <c r="AL43" i="10"/>
  <c r="AM43" i="10"/>
  <c r="AN43" i="10"/>
  <c r="AO43"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BN43" i="10"/>
  <c r="BO43" i="10"/>
  <c r="BP43" i="10"/>
  <c r="BQ43" i="10"/>
  <c r="BR43" i="10"/>
  <c r="BS43" i="10"/>
  <c r="BT43" i="10"/>
  <c r="BU43" i="10"/>
  <c r="BV43" i="10"/>
  <c r="BW43" i="10"/>
  <c r="BX43" i="10"/>
  <c r="BY43" i="10"/>
  <c r="BZ43" i="10"/>
  <c r="CA43" i="10"/>
  <c r="CB43" i="10"/>
  <c r="CC43" i="10"/>
  <c r="CD43" i="10"/>
  <c r="CE43" i="10"/>
  <c r="CF43" i="10"/>
  <c r="CG43" i="10"/>
  <c r="A44" i="10"/>
  <c r="Y44" i="10"/>
  <c r="Z44" i="10"/>
  <c r="AA44" i="10"/>
  <c r="AB44" i="10"/>
  <c r="AC44" i="10"/>
  <c r="AE44" i="10"/>
  <c r="AG44" i="10"/>
  <c r="AI44" i="10"/>
  <c r="AL44" i="10"/>
  <c r="AM44" i="10"/>
  <c r="AN44" i="10"/>
  <c r="AO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Q44" i="10"/>
  <c r="BR44" i="10"/>
  <c r="BS44" i="10"/>
  <c r="BT44" i="10"/>
  <c r="BU44" i="10"/>
  <c r="BV44" i="10"/>
  <c r="BW44" i="10"/>
  <c r="BX44" i="10"/>
  <c r="BY44" i="10"/>
  <c r="BZ44" i="10"/>
  <c r="CA44" i="10"/>
  <c r="CB44" i="10"/>
  <c r="CC44" i="10"/>
  <c r="CD44" i="10"/>
  <c r="CE44" i="10"/>
  <c r="CF44" i="10"/>
  <c r="CG44" i="10"/>
  <c r="A45" i="10"/>
  <c r="Y45" i="10"/>
  <c r="Z45" i="10"/>
  <c r="AA45" i="10"/>
  <c r="AB45" i="10"/>
  <c r="AC45" i="10"/>
  <c r="AE45" i="10"/>
  <c r="AG45" i="10"/>
  <c r="AI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Q45" i="10"/>
  <c r="BR45" i="10"/>
  <c r="BS45" i="10"/>
  <c r="BT45" i="10"/>
  <c r="BU45" i="10"/>
  <c r="BV45" i="10"/>
  <c r="BW45" i="10"/>
  <c r="BX45" i="10"/>
  <c r="BY45" i="10"/>
  <c r="BZ45" i="10"/>
  <c r="CA45" i="10"/>
  <c r="CB45" i="10"/>
  <c r="CC45" i="10"/>
  <c r="CD45" i="10"/>
  <c r="CE45" i="10"/>
  <c r="CF45" i="10"/>
  <c r="CG45" i="10"/>
  <c r="A46" i="10"/>
  <c r="Y46" i="10"/>
  <c r="Z46" i="10"/>
  <c r="AA46" i="10"/>
  <c r="AB46" i="10"/>
  <c r="AC46" i="10"/>
  <c r="AE46" i="10"/>
  <c r="AG46" i="10"/>
  <c r="AI46" i="10"/>
  <c r="AL46" i="10"/>
  <c r="AM46" i="10"/>
  <c r="AN46" i="10"/>
  <c r="AO46"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BN46" i="10"/>
  <c r="BO46" i="10"/>
  <c r="BP46" i="10"/>
  <c r="BQ46" i="10"/>
  <c r="BR46" i="10"/>
  <c r="BS46" i="10"/>
  <c r="BT46" i="10"/>
  <c r="BU46" i="10"/>
  <c r="BV46" i="10"/>
  <c r="BW46" i="10"/>
  <c r="BX46" i="10"/>
  <c r="BY46" i="10"/>
  <c r="BZ46" i="10"/>
  <c r="CA46" i="10"/>
  <c r="CB46" i="10"/>
  <c r="CC46" i="10"/>
  <c r="CD46" i="10"/>
  <c r="CE46" i="10"/>
  <c r="CF46" i="10"/>
  <c r="CG46" i="10"/>
  <c r="C47" i="10"/>
  <c r="D47" i="10"/>
  <c r="E47" i="10"/>
  <c r="F47" i="10"/>
  <c r="G47" i="10"/>
  <c r="H47" i="10"/>
  <c r="I47" i="10"/>
  <c r="J47" i="10"/>
  <c r="K47" i="10"/>
  <c r="L47" i="10"/>
  <c r="M47" i="10"/>
  <c r="N47" i="10"/>
  <c r="O47" i="10"/>
  <c r="P47" i="10"/>
  <c r="Q47" i="10"/>
  <c r="R47" i="10"/>
  <c r="S47" i="10"/>
  <c r="T47" i="10"/>
  <c r="U47" i="10"/>
  <c r="V47" i="10"/>
  <c r="W47" i="10"/>
  <c r="X47" i="10"/>
  <c r="Y47" i="10"/>
  <c r="Z47" i="10"/>
  <c r="AA47" i="10"/>
  <c r="AB47" i="10"/>
  <c r="AC47" i="10"/>
  <c r="AE47" i="10"/>
  <c r="AG47" i="10"/>
  <c r="AI47" i="10"/>
  <c r="AL47" i="10"/>
  <c r="AM47" i="10"/>
  <c r="AN47" i="10"/>
  <c r="AO47"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BN47" i="10"/>
  <c r="BO47" i="10"/>
  <c r="BP47" i="10"/>
  <c r="BQ47" i="10"/>
  <c r="BR47" i="10"/>
  <c r="BS47" i="10"/>
  <c r="BT47" i="10"/>
  <c r="BU47" i="10"/>
  <c r="BV47" i="10"/>
  <c r="BW47" i="10"/>
  <c r="BX47" i="10"/>
  <c r="BY47" i="10"/>
  <c r="BZ47" i="10"/>
  <c r="CA47" i="10"/>
  <c r="CB47" i="10"/>
  <c r="CC47" i="10"/>
  <c r="CD47" i="10"/>
  <c r="CE47" i="10"/>
  <c r="CF47" i="10"/>
  <c r="CG47" i="10"/>
  <c r="A48" i="10"/>
  <c r="Y48" i="10"/>
  <c r="Z48" i="10"/>
  <c r="AA48" i="10"/>
  <c r="AB48" i="10"/>
  <c r="AC48" i="10"/>
  <c r="AE48" i="10"/>
  <c r="AG48" i="10"/>
  <c r="AI48" i="10"/>
  <c r="AL48" i="10"/>
  <c r="AM48" i="10"/>
  <c r="AN48" i="10"/>
  <c r="AO48" i="10"/>
  <c r="AP48" i="10"/>
  <c r="AQ48" i="10"/>
  <c r="AR48" i="10"/>
  <c r="AS48" i="10"/>
  <c r="AT48" i="10"/>
  <c r="AU48" i="10"/>
  <c r="AV48" i="10"/>
  <c r="AW48" i="10"/>
  <c r="AX48" i="10"/>
  <c r="AY48" i="10"/>
  <c r="AZ48" i="10"/>
  <c r="BA48" i="10"/>
  <c r="BB48" i="10"/>
  <c r="BC48" i="10"/>
  <c r="BD48" i="10"/>
  <c r="BE48" i="10"/>
  <c r="BF48" i="10"/>
  <c r="BG48" i="10"/>
  <c r="BH48" i="10"/>
  <c r="BI48" i="10"/>
  <c r="BJ48" i="10"/>
  <c r="BK48" i="10"/>
  <c r="BL48" i="10"/>
  <c r="BM48" i="10"/>
  <c r="BN48" i="10"/>
  <c r="BO48" i="10"/>
  <c r="BP48" i="10"/>
  <c r="BQ48" i="10"/>
  <c r="BR48" i="10"/>
  <c r="BS48" i="10"/>
  <c r="BT48" i="10"/>
  <c r="BU48" i="10"/>
  <c r="BV48" i="10"/>
  <c r="BW48" i="10"/>
  <c r="BX48" i="10"/>
  <c r="BY48" i="10"/>
  <c r="BZ48" i="10"/>
  <c r="CA48" i="10"/>
  <c r="CB48" i="10"/>
  <c r="CC48" i="10"/>
  <c r="CD48" i="10"/>
  <c r="CE48" i="10"/>
  <c r="CF48" i="10"/>
  <c r="CG48" i="10"/>
  <c r="A49" i="10"/>
  <c r="Y49" i="10"/>
  <c r="Z49" i="10"/>
  <c r="AA49" i="10"/>
  <c r="AB49" i="10"/>
  <c r="AC49" i="10"/>
  <c r="AE49" i="10"/>
  <c r="AG49" i="10"/>
  <c r="AI49" i="10"/>
  <c r="AL49" i="10"/>
  <c r="AM49" i="10"/>
  <c r="AN49" i="10"/>
  <c r="AO49"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BN49" i="10"/>
  <c r="BO49" i="10"/>
  <c r="BP49" i="10"/>
  <c r="BQ49" i="10"/>
  <c r="BR49" i="10"/>
  <c r="BS49" i="10"/>
  <c r="BT49" i="10"/>
  <c r="BU49" i="10"/>
  <c r="BV49" i="10"/>
  <c r="BW49" i="10"/>
  <c r="BX49" i="10"/>
  <c r="BY49" i="10"/>
  <c r="BZ49" i="10"/>
  <c r="CA49" i="10"/>
  <c r="CB49" i="10"/>
  <c r="CC49" i="10"/>
  <c r="CD49" i="10"/>
  <c r="CE49" i="10"/>
  <c r="CF49" i="10"/>
  <c r="CG49" i="10"/>
  <c r="C50" i="10"/>
  <c r="D50" i="10"/>
  <c r="E50" i="10"/>
  <c r="F50" i="10"/>
  <c r="G50" i="10"/>
  <c r="H50" i="10"/>
  <c r="I50" i="10"/>
  <c r="J50" i="10"/>
  <c r="K50" i="10"/>
  <c r="L50" i="10"/>
  <c r="M50" i="10"/>
  <c r="N50" i="10"/>
  <c r="O50" i="10"/>
  <c r="P50" i="10"/>
  <c r="Q50" i="10"/>
  <c r="R50" i="10"/>
  <c r="S50" i="10"/>
  <c r="T50" i="10"/>
  <c r="U50" i="10"/>
  <c r="V50" i="10"/>
  <c r="W50" i="10"/>
  <c r="X50" i="10"/>
  <c r="Y50" i="10"/>
  <c r="Z50" i="10"/>
  <c r="AA50" i="10"/>
  <c r="AB50" i="10"/>
  <c r="AC50" i="10"/>
  <c r="AE50" i="10"/>
  <c r="AG50" i="10"/>
  <c r="AI50" i="10"/>
  <c r="AL50" i="10"/>
  <c r="AM50" i="10"/>
  <c r="AN50" i="10"/>
  <c r="AO50" i="10"/>
  <c r="AP50" i="10"/>
  <c r="AQ50" i="10"/>
  <c r="AR50" i="10"/>
  <c r="AS50" i="10"/>
  <c r="AT50" i="10"/>
  <c r="AU50" i="10"/>
  <c r="AV50" i="10"/>
  <c r="AW50" i="10"/>
  <c r="AX50" i="10"/>
  <c r="AY50" i="10"/>
  <c r="AZ50" i="10"/>
  <c r="BA50" i="10"/>
  <c r="BB50" i="10"/>
  <c r="BC50" i="10"/>
  <c r="BD50" i="10"/>
  <c r="BE50" i="10"/>
  <c r="BF50" i="10"/>
  <c r="BG50" i="10"/>
  <c r="BH50" i="10"/>
  <c r="BI50" i="10"/>
  <c r="BJ50" i="10"/>
  <c r="BK50" i="10"/>
  <c r="BL50" i="10"/>
  <c r="BM50" i="10"/>
  <c r="BN50" i="10"/>
  <c r="BO50" i="10"/>
  <c r="BP50" i="10"/>
  <c r="BQ50" i="10"/>
  <c r="BR50" i="10"/>
  <c r="BS50" i="10"/>
  <c r="BT50" i="10"/>
  <c r="BU50" i="10"/>
  <c r="BV50" i="10"/>
  <c r="BW50" i="10"/>
  <c r="BX50" i="10"/>
  <c r="BY50" i="10"/>
  <c r="BZ50" i="10"/>
  <c r="CA50" i="10"/>
  <c r="CB50" i="10"/>
  <c r="CC50" i="10"/>
  <c r="CD50" i="10"/>
  <c r="CE50" i="10"/>
  <c r="CF50" i="10"/>
  <c r="CG50" i="10"/>
  <c r="A51" i="10"/>
  <c r="Y51" i="10"/>
  <c r="Z51" i="10"/>
  <c r="AA51" i="10"/>
  <c r="AB51" i="10"/>
  <c r="AC51" i="10"/>
  <c r="AE51" i="10"/>
  <c r="AG51" i="10"/>
  <c r="AI51" i="10"/>
  <c r="AL51" i="10"/>
  <c r="AM51" i="10"/>
  <c r="AN51" i="10"/>
  <c r="AO51" i="10"/>
  <c r="AP51" i="10"/>
  <c r="AQ51" i="10"/>
  <c r="AR51" i="10"/>
  <c r="AS51" i="10"/>
  <c r="AT51" i="10"/>
  <c r="AU51" i="10"/>
  <c r="AV51" i="10"/>
  <c r="AW51" i="10"/>
  <c r="AX51" i="10"/>
  <c r="AY51" i="10"/>
  <c r="AZ51" i="10"/>
  <c r="BA51" i="10"/>
  <c r="BB51" i="10"/>
  <c r="BC51" i="10"/>
  <c r="BD51" i="10"/>
  <c r="BE51" i="10"/>
  <c r="BF51" i="10"/>
  <c r="BG51" i="10"/>
  <c r="BH51" i="10"/>
  <c r="BI51" i="10"/>
  <c r="BJ51" i="10"/>
  <c r="BK51" i="10"/>
  <c r="BL51" i="10"/>
  <c r="BM51" i="10"/>
  <c r="BN51" i="10"/>
  <c r="BO51" i="10"/>
  <c r="BP51" i="10"/>
  <c r="BQ51" i="10"/>
  <c r="BR51" i="10"/>
  <c r="BS51" i="10"/>
  <c r="BT51" i="10"/>
  <c r="BU51" i="10"/>
  <c r="BV51" i="10"/>
  <c r="BW51" i="10"/>
  <c r="BX51" i="10"/>
  <c r="BY51" i="10"/>
  <c r="BZ51" i="10"/>
  <c r="CA51" i="10"/>
  <c r="CB51" i="10"/>
  <c r="CC51" i="10"/>
  <c r="CD51" i="10"/>
  <c r="CE51" i="10"/>
  <c r="CF51" i="10"/>
  <c r="CG51" i="10"/>
  <c r="A52" i="10"/>
  <c r="Y52" i="10"/>
  <c r="Z52" i="10"/>
  <c r="AA52" i="10"/>
  <c r="AB52" i="10"/>
  <c r="AC52" i="10"/>
  <c r="AE52" i="10"/>
  <c r="AG52" i="10"/>
  <c r="AI52" i="10"/>
  <c r="AL52" i="10"/>
  <c r="AM52" i="10"/>
  <c r="AN52" i="10"/>
  <c r="AO52" i="10"/>
  <c r="AP52" i="10"/>
  <c r="AQ52" i="10"/>
  <c r="AR52" i="10"/>
  <c r="AS52" i="10"/>
  <c r="AT52" i="10"/>
  <c r="AU52" i="10"/>
  <c r="AV52" i="10"/>
  <c r="AW52" i="10"/>
  <c r="AX52" i="10"/>
  <c r="AY52" i="10"/>
  <c r="AZ52" i="10"/>
  <c r="BA52" i="10"/>
  <c r="BB52" i="10"/>
  <c r="BC52" i="10"/>
  <c r="BD52" i="10"/>
  <c r="BE52" i="10"/>
  <c r="BF52" i="10"/>
  <c r="BG52" i="10"/>
  <c r="BH52" i="10"/>
  <c r="BI52" i="10"/>
  <c r="BJ52" i="10"/>
  <c r="BK52" i="10"/>
  <c r="BL52" i="10"/>
  <c r="BM52" i="10"/>
  <c r="BN52" i="10"/>
  <c r="BO52" i="10"/>
  <c r="BP52" i="10"/>
  <c r="BQ52" i="10"/>
  <c r="BR52" i="10"/>
  <c r="BS52" i="10"/>
  <c r="BT52" i="10"/>
  <c r="BU52" i="10"/>
  <c r="BV52" i="10"/>
  <c r="BW52" i="10"/>
  <c r="BX52" i="10"/>
  <c r="BY52" i="10"/>
  <c r="BZ52" i="10"/>
  <c r="CA52" i="10"/>
  <c r="CB52" i="10"/>
  <c r="CC52" i="10"/>
  <c r="CD52" i="10"/>
  <c r="CE52" i="10"/>
  <c r="CF52" i="10"/>
  <c r="CG52" i="10"/>
  <c r="A53" i="10"/>
  <c r="Y53" i="10"/>
  <c r="Z53" i="10"/>
  <c r="AA53" i="10"/>
  <c r="AB53" i="10"/>
  <c r="AC53" i="10"/>
  <c r="AE53" i="10"/>
  <c r="AG53" i="10"/>
  <c r="AI53" i="10"/>
  <c r="AL53" i="10"/>
  <c r="AM53" i="10"/>
  <c r="AN53" i="10"/>
  <c r="AO53" i="10"/>
  <c r="AP53" i="10"/>
  <c r="AQ53" i="10"/>
  <c r="AR53" i="10"/>
  <c r="AS53" i="10"/>
  <c r="AT53" i="10"/>
  <c r="AU53" i="10"/>
  <c r="AV53" i="10"/>
  <c r="AW53" i="10"/>
  <c r="AX53" i="10"/>
  <c r="AY53" i="10"/>
  <c r="AZ53" i="10"/>
  <c r="BA53" i="10"/>
  <c r="BB53" i="10"/>
  <c r="BC53" i="10"/>
  <c r="BD53" i="10"/>
  <c r="BE53" i="10"/>
  <c r="BF53" i="10"/>
  <c r="BG53" i="10"/>
  <c r="BH53" i="10"/>
  <c r="BI53" i="10"/>
  <c r="BJ53" i="10"/>
  <c r="BK53" i="10"/>
  <c r="BL53" i="10"/>
  <c r="BM53" i="10"/>
  <c r="BN53" i="10"/>
  <c r="BO53" i="10"/>
  <c r="BP53" i="10"/>
  <c r="BQ53" i="10"/>
  <c r="BR53" i="10"/>
  <c r="BS53" i="10"/>
  <c r="BT53" i="10"/>
  <c r="BU53" i="10"/>
  <c r="BV53" i="10"/>
  <c r="BW53" i="10"/>
  <c r="BX53" i="10"/>
  <c r="BY53" i="10"/>
  <c r="BZ53" i="10"/>
  <c r="CA53" i="10"/>
  <c r="CB53" i="10"/>
  <c r="CC53" i="10"/>
  <c r="CD53" i="10"/>
  <c r="CE53" i="10"/>
  <c r="CF53" i="10"/>
  <c r="CG53" i="10"/>
  <c r="A54" i="10"/>
  <c r="Y54" i="10"/>
  <c r="Z54" i="10"/>
  <c r="AA54" i="10"/>
  <c r="AB54" i="10"/>
  <c r="AC54" i="10"/>
  <c r="AE54" i="10"/>
  <c r="AG54" i="10"/>
  <c r="AI54" i="10"/>
  <c r="AL54" i="10"/>
  <c r="AM54" i="10"/>
  <c r="AN54" i="10"/>
  <c r="AO54" i="10"/>
  <c r="AP54" i="10"/>
  <c r="AQ54" i="10"/>
  <c r="AR54" i="10"/>
  <c r="AS54" i="10"/>
  <c r="AT54" i="10"/>
  <c r="AU54" i="10"/>
  <c r="AV54" i="10"/>
  <c r="AW54" i="10"/>
  <c r="AX54" i="10"/>
  <c r="AY54" i="10"/>
  <c r="AZ54" i="10"/>
  <c r="BA54" i="10"/>
  <c r="BB54" i="10"/>
  <c r="BC54" i="10"/>
  <c r="BD54" i="10"/>
  <c r="BE54" i="10"/>
  <c r="BF54" i="10"/>
  <c r="BG54" i="10"/>
  <c r="BH54" i="10"/>
  <c r="BI54" i="10"/>
  <c r="BJ54" i="10"/>
  <c r="BK54" i="10"/>
  <c r="BL54" i="10"/>
  <c r="BM54" i="10"/>
  <c r="BN54" i="10"/>
  <c r="BO54" i="10"/>
  <c r="BP54" i="10"/>
  <c r="BQ54" i="10"/>
  <c r="BR54" i="10"/>
  <c r="BS54" i="10"/>
  <c r="BT54" i="10"/>
  <c r="BU54" i="10"/>
  <c r="BV54" i="10"/>
  <c r="BW54" i="10"/>
  <c r="BX54" i="10"/>
  <c r="BY54" i="10"/>
  <c r="BZ54" i="10"/>
  <c r="CA54" i="10"/>
  <c r="CB54" i="10"/>
  <c r="CC54" i="10"/>
  <c r="CD54" i="10"/>
  <c r="CE54" i="10"/>
  <c r="CF54" i="10"/>
  <c r="CG54" i="10"/>
  <c r="A55" i="10"/>
  <c r="Y55" i="10"/>
  <c r="Z55" i="10"/>
  <c r="AA55" i="10"/>
  <c r="AB55" i="10"/>
  <c r="AC55" i="10"/>
  <c r="AE55" i="10"/>
  <c r="AG55" i="10"/>
  <c r="AI55" i="10"/>
  <c r="AL55" i="10"/>
  <c r="AM55" i="10"/>
  <c r="AN55" i="10"/>
  <c r="AO55" i="10"/>
  <c r="AP55" i="10"/>
  <c r="AQ55" i="10"/>
  <c r="AR55" i="10"/>
  <c r="AS55" i="10"/>
  <c r="AT55" i="10"/>
  <c r="AU55" i="10"/>
  <c r="AV55" i="10"/>
  <c r="AW55" i="10"/>
  <c r="AX55" i="10"/>
  <c r="AY55" i="10"/>
  <c r="AZ55" i="10"/>
  <c r="BA55" i="10"/>
  <c r="BB55" i="10"/>
  <c r="BC55" i="10"/>
  <c r="BD55" i="10"/>
  <c r="BE55" i="10"/>
  <c r="BF55" i="10"/>
  <c r="BG55" i="10"/>
  <c r="BH55" i="10"/>
  <c r="BI55" i="10"/>
  <c r="BJ55" i="10"/>
  <c r="BK55" i="10"/>
  <c r="BL55" i="10"/>
  <c r="BM55" i="10"/>
  <c r="BN55" i="10"/>
  <c r="BO55" i="10"/>
  <c r="BP55" i="10"/>
  <c r="BQ55" i="10"/>
  <c r="BR55" i="10"/>
  <c r="BS55" i="10"/>
  <c r="BT55" i="10"/>
  <c r="BU55" i="10"/>
  <c r="BV55" i="10"/>
  <c r="BW55" i="10"/>
  <c r="BX55" i="10"/>
  <c r="BY55" i="10"/>
  <c r="BZ55" i="10"/>
  <c r="CA55" i="10"/>
  <c r="CB55" i="10"/>
  <c r="CC55" i="10"/>
  <c r="CD55" i="10"/>
  <c r="CE55" i="10"/>
  <c r="CF55" i="10"/>
  <c r="CG55" i="10"/>
  <c r="A56" i="10"/>
  <c r="Y56" i="10"/>
  <c r="Z56" i="10"/>
  <c r="AA56" i="10"/>
  <c r="AB56" i="10"/>
  <c r="AC56" i="10"/>
  <c r="AE56" i="10"/>
  <c r="AG56" i="10"/>
  <c r="AI56" i="10"/>
  <c r="AL56" i="10"/>
  <c r="AM56" i="10"/>
  <c r="AN56" i="10"/>
  <c r="AO56" i="10"/>
  <c r="AP56" i="10"/>
  <c r="AQ56" i="10"/>
  <c r="AR56" i="10"/>
  <c r="AS56" i="10"/>
  <c r="AT56" i="10"/>
  <c r="AU56" i="10"/>
  <c r="AV56" i="10"/>
  <c r="AW56" i="10"/>
  <c r="AX56" i="10"/>
  <c r="AY56" i="10"/>
  <c r="AZ56" i="10"/>
  <c r="BA56" i="10"/>
  <c r="BB56" i="10"/>
  <c r="BC56" i="10"/>
  <c r="BD56" i="10"/>
  <c r="BE56" i="10"/>
  <c r="BF56" i="10"/>
  <c r="BG56" i="10"/>
  <c r="BH56" i="10"/>
  <c r="BI56" i="10"/>
  <c r="BJ56" i="10"/>
  <c r="BK56" i="10"/>
  <c r="BL56" i="10"/>
  <c r="BM56" i="10"/>
  <c r="BN56" i="10"/>
  <c r="BO56" i="10"/>
  <c r="BP56" i="10"/>
  <c r="BQ56" i="10"/>
  <c r="BR56" i="10"/>
  <c r="BS56" i="10"/>
  <c r="BT56" i="10"/>
  <c r="BU56" i="10"/>
  <c r="BV56" i="10"/>
  <c r="BW56" i="10"/>
  <c r="BX56" i="10"/>
  <c r="BY56" i="10"/>
  <c r="BZ56" i="10"/>
  <c r="CA56" i="10"/>
  <c r="CB56" i="10"/>
  <c r="CC56" i="10"/>
  <c r="CD56" i="10"/>
  <c r="CE56" i="10"/>
  <c r="CF56" i="10"/>
  <c r="CG56" i="10"/>
  <c r="C57" i="10"/>
  <c r="D57" i="10"/>
  <c r="E57" i="10"/>
  <c r="F57" i="10"/>
  <c r="G57" i="10"/>
  <c r="H57" i="10"/>
  <c r="I57" i="10"/>
  <c r="J57" i="10"/>
  <c r="K57" i="10"/>
  <c r="L57" i="10"/>
  <c r="M57" i="10"/>
  <c r="N57" i="10"/>
  <c r="O57" i="10"/>
  <c r="P57" i="10"/>
  <c r="Q57" i="10"/>
  <c r="R57" i="10"/>
  <c r="S57" i="10"/>
  <c r="T57" i="10"/>
  <c r="U57" i="10"/>
  <c r="V57" i="10"/>
  <c r="W57" i="10"/>
  <c r="X57" i="10"/>
  <c r="Y57" i="10"/>
  <c r="Z57" i="10"/>
  <c r="AA57" i="10"/>
  <c r="AB57" i="10"/>
  <c r="AC57" i="10"/>
  <c r="AE57" i="10"/>
  <c r="AG57" i="10"/>
  <c r="AI57" i="10"/>
  <c r="AL57" i="10"/>
  <c r="AM57" i="10"/>
  <c r="AN57" i="10"/>
  <c r="AO57" i="10"/>
  <c r="AP57" i="10"/>
  <c r="AQ57" i="10"/>
  <c r="AR57" i="10"/>
  <c r="AS57" i="10"/>
  <c r="AT57" i="10"/>
  <c r="AU57" i="10"/>
  <c r="AV57" i="10"/>
  <c r="AW57" i="10"/>
  <c r="AX57" i="10"/>
  <c r="AY57" i="10"/>
  <c r="AZ57" i="10"/>
  <c r="BA57" i="10"/>
  <c r="BB57" i="10"/>
  <c r="BC57" i="10"/>
  <c r="BD57" i="10"/>
  <c r="BE57" i="10"/>
  <c r="BF57" i="10"/>
  <c r="BG57" i="10"/>
  <c r="BH57" i="10"/>
  <c r="BI57" i="10"/>
  <c r="BJ57" i="10"/>
  <c r="BK57" i="10"/>
  <c r="BL57" i="10"/>
  <c r="BM57" i="10"/>
  <c r="BN57" i="10"/>
  <c r="BO57" i="10"/>
  <c r="BP57" i="10"/>
  <c r="BQ57" i="10"/>
  <c r="BR57" i="10"/>
  <c r="BS57" i="10"/>
  <c r="BT57" i="10"/>
  <c r="BU57" i="10"/>
  <c r="BV57" i="10"/>
  <c r="BW57" i="10"/>
  <c r="BX57" i="10"/>
  <c r="BY57" i="10"/>
  <c r="BZ57" i="10"/>
  <c r="CA57" i="10"/>
  <c r="CB57" i="10"/>
  <c r="CC57" i="10"/>
  <c r="CD57" i="10"/>
  <c r="CE57" i="10"/>
  <c r="CF57" i="10"/>
  <c r="CG57" i="10"/>
  <c r="A58" i="10"/>
  <c r="Y58" i="10"/>
  <c r="Z58" i="10"/>
  <c r="AA58" i="10"/>
  <c r="AB58" i="10"/>
  <c r="AC58" i="10"/>
  <c r="AE58" i="10"/>
  <c r="AG58" i="10"/>
  <c r="AI58" i="10"/>
  <c r="AL58" i="10"/>
  <c r="AM58" i="10"/>
  <c r="AN58" i="10"/>
  <c r="AO58" i="10"/>
  <c r="AP58" i="10"/>
  <c r="AQ58" i="10"/>
  <c r="AR58" i="10"/>
  <c r="AS58" i="10"/>
  <c r="AT58" i="10"/>
  <c r="AU58" i="10"/>
  <c r="AV58" i="10"/>
  <c r="AW58" i="10"/>
  <c r="AX58" i="10"/>
  <c r="AY58" i="10"/>
  <c r="AZ58" i="10"/>
  <c r="BA58" i="10"/>
  <c r="BB58" i="10"/>
  <c r="BC58" i="10"/>
  <c r="BD58" i="10"/>
  <c r="BE58" i="10"/>
  <c r="BF58" i="10"/>
  <c r="BG58" i="10"/>
  <c r="BH58" i="10"/>
  <c r="BI58" i="10"/>
  <c r="BJ58" i="10"/>
  <c r="BK58" i="10"/>
  <c r="BL58" i="10"/>
  <c r="BM58" i="10"/>
  <c r="BN58" i="10"/>
  <c r="BO58" i="10"/>
  <c r="BP58" i="10"/>
  <c r="BQ58" i="10"/>
  <c r="BR58" i="10"/>
  <c r="BS58" i="10"/>
  <c r="BT58" i="10"/>
  <c r="BU58" i="10"/>
  <c r="BV58" i="10"/>
  <c r="BW58" i="10"/>
  <c r="BX58" i="10"/>
  <c r="BY58" i="10"/>
  <c r="BZ58" i="10"/>
  <c r="CA58" i="10"/>
  <c r="CB58" i="10"/>
  <c r="CC58" i="10"/>
  <c r="CD58" i="10"/>
  <c r="CE58" i="10"/>
  <c r="CF58" i="10"/>
  <c r="CG58" i="10"/>
  <c r="A59" i="10"/>
  <c r="Y59" i="10"/>
  <c r="Z59" i="10"/>
  <c r="AA59" i="10"/>
  <c r="AB59" i="10"/>
  <c r="AC59" i="10"/>
  <c r="AE59" i="10"/>
  <c r="AG59" i="10"/>
  <c r="AI59" i="10"/>
  <c r="AL59" i="10"/>
  <c r="AM59" i="10"/>
  <c r="AN59" i="10"/>
  <c r="AO59" i="10"/>
  <c r="AP59" i="10"/>
  <c r="AQ59" i="10"/>
  <c r="AR59" i="10"/>
  <c r="AS59" i="10"/>
  <c r="AT59" i="10"/>
  <c r="AU59" i="10"/>
  <c r="AV59" i="10"/>
  <c r="AW59" i="10"/>
  <c r="AX59" i="10"/>
  <c r="AY59" i="10"/>
  <c r="AZ59" i="10"/>
  <c r="BA59" i="10"/>
  <c r="BB59" i="10"/>
  <c r="BC59" i="10"/>
  <c r="BD59" i="10"/>
  <c r="BE59" i="10"/>
  <c r="BF59" i="10"/>
  <c r="BG59" i="10"/>
  <c r="BH59" i="10"/>
  <c r="BI59" i="10"/>
  <c r="BJ59" i="10"/>
  <c r="BK59" i="10"/>
  <c r="BL59" i="10"/>
  <c r="BM59" i="10"/>
  <c r="BN59" i="10"/>
  <c r="BO59" i="10"/>
  <c r="BP59" i="10"/>
  <c r="BQ59" i="10"/>
  <c r="BR59" i="10"/>
  <c r="BS59" i="10"/>
  <c r="BT59" i="10"/>
  <c r="BU59" i="10"/>
  <c r="BV59" i="10"/>
  <c r="BW59" i="10"/>
  <c r="BX59" i="10"/>
  <c r="BY59" i="10"/>
  <c r="BZ59" i="10"/>
  <c r="CA59" i="10"/>
  <c r="CB59" i="10"/>
  <c r="CC59" i="10"/>
  <c r="CD59" i="10"/>
  <c r="CE59" i="10"/>
  <c r="CF59" i="10"/>
  <c r="CG59" i="10"/>
  <c r="A60" i="10"/>
  <c r="Y60" i="10"/>
  <c r="Z60" i="10"/>
  <c r="AA60" i="10"/>
  <c r="AB60" i="10"/>
  <c r="AC60" i="10"/>
  <c r="AE60" i="10"/>
  <c r="AG60" i="10"/>
  <c r="AI60" i="10"/>
  <c r="AL60" i="10"/>
  <c r="AM60" i="10"/>
  <c r="AN60" i="10"/>
  <c r="AO60" i="10"/>
  <c r="AP60" i="10"/>
  <c r="AQ60" i="10"/>
  <c r="AR60" i="10"/>
  <c r="AS60" i="10"/>
  <c r="AT60" i="10"/>
  <c r="AU60" i="10"/>
  <c r="AV60" i="10"/>
  <c r="AW60" i="10"/>
  <c r="AX60" i="10"/>
  <c r="AY60" i="10"/>
  <c r="AZ60" i="10"/>
  <c r="BA60" i="10"/>
  <c r="BB60" i="10"/>
  <c r="BC60" i="10"/>
  <c r="BD60" i="10"/>
  <c r="BE60" i="10"/>
  <c r="BF60" i="10"/>
  <c r="BG60" i="10"/>
  <c r="BH60" i="10"/>
  <c r="BI60" i="10"/>
  <c r="BJ60" i="10"/>
  <c r="BK60" i="10"/>
  <c r="BL60" i="10"/>
  <c r="BM60" i="10"/>
  <c r="BN60" i="10"/>
  <c r="BO60" i="10"/>
  <c r="BP60" i="10"/>
  <c r="BQ60" i="10"/>
  <c r="BR60" i="10"/>
  <c r="BS60" i="10"/>
  <c r="BT60" i="10"/>
  <c r="BU60" i="10"/>
  <c r="BV60" i="10"/>
  <c r="BW60" i="10"/>
  <c r="BX60" i="10"/>
  <c r="BY60" i="10"/>
  <c r="BZ60" i="10"/>
  <c r="CA60" i="10"/>
  <c r="CB60" i="10"/>
  <c r="CC60" i="10"/>
  <c r="CD60" i="10"/>
  <c r="CE60" i="10"/>
  <c r="CF60" i="10"/>
  <c r="CG60" i="10"/>
  <c r="A61" i="10"/>
  <c r="Y61" i="10"/>
  <c r="Z61" i="10"/>
  <c r="AA61" i="10"/>
  <c r="AB61" i="10"/>
  <c r="AC61" i="10"/>
  <c r="AE61" i="10"/>
  <c r="AG61" i="10"/>
  <c r="AI61" i="10"/>
  <c r="AL61" i="10"/>
  <c r="AM61" i="10"/>
  <c r="AN61" i="10"/>
  <c r="AO61" i="10"/>
  <c r="AP61" i="10"/>
  <c r="AQ61" i="10"/>
  <c r="AR61" i="10"/>
  <c r="AS61" i="10"/>
  <c r="AT61" i="10"/>
  <c r="AU61" i="10"/>
  <c r="AV61" i="10"/>
  <c r="AW61" i="10"/>
  <c r="AX61" i="10"/>
  <c r="AY61" i="10"/>
  <c r="AZ61" i="10"/>
  <c r="BA61" i="10"/>
  <c r="BB61" i="10"/>
  <c r="BC61" i="10"/>
  <c r="BD61" i="10"/>
  <c r="BE61" i="10"/>
  <c r="BF61" i="10"/>
  <c r="BG61" i="10"/>
  <c r="BH61" i="10"/>
  <c r="BI61" i="10"/>
  <c r="BJ61" i="10"/>
  <c r="BK61" i="10"/>
  <c r="BL61" i="10"/>
  <c r="BM61" i="10"/>
  <c r="BN61" i="10"/>
  <c r="BO61" i="10"/>
  <c r="BP61" i="10"/>
  <c r="BQ61" i="10"/>
  <c r="BR61" i="10"/>
  <c r="BS61" i="10"/>
  <c r="BT61" i="10"/>
  <c r="BU61" i="10"/>
  <c r="BV61" i="10"/>
  <c r="BW61" i="10"/>
  <c r="BX61" i="10"/>
  <c r="BY61" i="10"/>
  <c r="BZ61" i="10"/>
  <c r="CA61" i="10"/>
  <c r="CB61" i="10"/>
  <c r="CC61" i="10"/>
  <c r="CD61" i="10"/>
  <c r="CE61" i="10"/>
  <c r="CF61" i="10"/>
  <c r="CG61" i="10"/>
  <c r="A62" i="10"/>
  <c r="Y62" i="10"/>
  <c r="Z62" i="10"/>
  <c r="AA62" i="10"/>
  <c r="AB62" i="10"/>
  <c r="AC62" i="10"/>
  <c r="AE62" i="10"/>
  <c r="AG62" i="10"/>
  <c r="AI62" i="10"/>
  <c r="AL62" i="10"/>
  <c r="AM62" i="10"/>
  <c r="AN62" i="10"/>
  <c r="AO62" i="10"/>
  <c r="AP62" i="10"/>
  <c r="AQ62" i="10"/>
  <c r="AR62" i="10"/>
  <c r="AS62" i="10"/>
  <c r="AT62" i="10"/>
  <c r="AU62" i="10"/>
  <c r="AV62" i="10"/>
  <c r="AW62" i="10"/>
  <c r="AX62" i="10"/>
  <c r="AY62" i="10"/>
  <c r="AZ62" i="10"/>
  <c r="BA62" i="10"/>
  <c r="BB62" i="10"/>
  <c r="BC62" i="10"/>
  <c r="BD62" i="10"/>
  <c r="BE62" i="10"/>
  <c r="BF62" i="10"/>
  <c r="BG62" i="10"/>
  <c r="BH62" i="10"/>
  <c r="BI62" i="10"/>
  <c r="BJ62" i="10"/>
  <c r="BK62" i="10"/>
  <c r="BL62" i="10"/>
  <c r="BM62" i="10"/>
  <c r="BN62" i="10"/>
  <c r="BO62" i="10"/>
  <c r="BP62" i="10"/>
  <c r="BQ62" i="10"/>
  <c r="BR62" i="10"/>
  <c r="BS62" i="10"/>
  <c r="BT62" i="10"/>
  <c r="BU62" i="10"/>
  <c r="BV62" i="10"/>
  <c r="BW62" i="10"/>
  <c r="BX62" i="10"/>
  <c r="BY62" i="10"/>
  <c r="BZ62" i="10"/>
  <c r="CA62" i="10"/>
  <c r="CB62" i="10"/>
  <c r="CC62" i="10"/>
  <c r="CD62" i="10"/>
  <c r="CE62" i="10"/>
  <c r="CF62" i="10"/>
  <c r="CG62" i="10"/>
  <c r="A63" i="10"/>
  <c r="Y63" i="10"/>
  <c r="Z63" i="10"/>
  <c r="AA63" i="10"/>
  <c r="AB63" i="10"/>
  <c r="AC63" i="10"/>
  <c r="AE63" i="10"/>
  <c r="AG63" i="10"/>
  <c r="AI63" i="10"/>
  <c r="AL63" i="10"/>
  <c r="AM63" i="10"/>
  <c r="AN63" i="10"/>
  <c r="AO63" i="10"/>
  <c r="AP63" i="10"/>
  <c r="AQ63" i="10"/>
  <c r="AR63" i="10"/>
  <c r="AS63" i="10"/>
  <c r="AT63" i="10"/>
  <c r="AU63" i="10"/>
  <c r="AV63" i="10"/>
  <c r="AW63" i="10"/>
  <c r="AX63" i="10"/>
  <c r="AY63" i="10"/>
  <c r="AZ63" i="10"/>
  <c r="BA63" i="10"/>
  <c r="BB63" i="10"/>
  <c r="BC63" i="10"/>
  <c r="BD63" i="10"/>
  <c r="BE63" i="10"/>
  <c r="BF63" i="10"/>
  <c r="BG63" i="10"/>
  <c r="BH63" i="10"/>
  <c r="BI63" i="10"/>
  <c r="BJ63" i="10"/>
  <c r="BK63" i="10"/>
  <c r="BL63" i="10"/>
  <c r="BM63" i="10"/>
  <c r="BN63" i="10"/>
  <c r="BO63" i="10"/>
  <c r="BP63" i="10"/>
  <c r="BQ63" i="10"/>
  <c r="BR63" i="10"/>
  <c r="BS63" i="10"/>
  <c r="BT63" i="10"/>
  <c r="BU63" i="10"/>
  <c r="BV63" i="10"/>
  <c r="BW63" i="10"/>
  <c r="BX63" i="10"/>
  <c r="BY63" i="10"/>
  <c r="BZ63" i="10"/>
  <c r="CA63" i="10"/>
  <c r="CB63" i="10"/>
  <c r="CC63" i="10"/>
  <c r="CD63" i="10"/>
  <c r="CE63" i="10"/>
  <c r="CF63" i="10"/>
  <c r="CG63" i="10"/>
  <c r="A64" i="10"/>
  <c r="Y64" i="10"/>
  <c r="Z64" i="10"/>
  <c r="AA64" i="10"/>
  <c r="AB64" i="10"/>
  <c r="AC64" i="10"/>
  <c r="AE64" i="10"/>
  <c r="AG64" i="10"/>
  <c r="AI64" i="10"/>
  <c r="AL64" i="10"/>
  <c r="AM64" i="10"/>
  <c r="AN64" i="10"/>
  <c r="AO64" i="10"/>
  <c r="AP64" i="10"/>
  <c r="AQ64" i="10"/>
  <c r="AR64" i="10"/>
  <c r="AS64" i="10"/>
  <c r="AT64" i="10"/>
  <c r="AU64" i="10"/>
  <c r="AV64" i="10"/>
  <c r="AW64" i="10"/>
  <c r="AX64" i="10"/>
  <c r="AY64" i="10"/>
  <c r="AZ64" i="10"/>
  <c r="BA64" i="10"/>
  <c r="BB64" i="10"/>
  <c r="BC64" i="10"/>
  <c r="BD64" i="10"/>
  <c r="BE64" i="10"/>
  <c r="BF64" i="10"/>
  <c r="BG64" i="10"/>
  <c r="BH64" i="10"/>
  <c r="BI64" i="10"/>
  <c r="BJ64" i="10"/>
  <c r="BK64" i="10"/>
  <c r="BL64" i="10"/>
  <c r="BM64" i="10"/>
  <c r="BN64" i="10"/>
  <c r="BO64" i="10"/>
  <c r="BP64" i="10"/>
  <c r="BQ64" i="10"/>
  <c r="BR64" i="10"/>
  <c r="BS64" i="10"/>
  <c r="BT64" i="10"/>
  <c r="BU64" i="10"/>
  <c r="BV64" i="10"/>
  <c r="BW64" i="10"/>
  <c r="BX64" i="10"/>
  <c r="BY64" i="10"/>
  <c r="BZ64" i="10"/>
  <c r="CA64" i="10"/>
  <c r="CB64" i="10"/>
  <c r="CC64" i="10"/>
  <c r="CD64" i="10"/>
  <c r="CE64" i="10"/>
  <c r="CF64" i="10"/>
  <c r="CG64" i="10"/>
  <c r="A65" i="10"/>
  <c r="Y65" i="10"/>
  <c r="Z65" i="10"/>
  <c r="AA65" i="10"/>
  <c r="AB65" i="10"/>
  <c r="AC65" i="10"/>
  <c r="AE65" i="10"/>
  <c r="AG65" i="10"/>
  <c r="AI65" i="10"/>
  <c r="AL65" i="10"/>
  <c r="AM65" i="10"/>
  <c r="AN65" i="10"/>
  <c r="AO65" i="10"/>
  <c r="AP65" i="10"/>
  <c r="AQ65" i="10"/>
  <c r="AR65" i="10"/>
  <c r="AS65" i="10"/>
  <c r="AT65" i="10"/>
  <c r="AU65" i="10"/>
  <c r="AV65" i="10"/>
  <c r="AW65" i="10"/>
  <c r="AX65" i="10"/>
  <c r="AY65" i="10"/>
  <c r="AZ65" i="10"/>
  <c r="BA65" i="10"/>
  <c r="BB65" i="10"/>
  <c r="BC65" i="10"/>
  <c r="BD65" i="10"/>
  <c r="BE65" i="10"/>
  <c r="BF65" i="10"/>
  <c r="BG65" i="10"/>
  <c r="BH65" i="10"/>
  <c r="BI65" i="10"/>
  <c r="BJ65" i="10"/>
  <c r="BK65" i="10"/>
  <c r="BL65" i="10"/>
  <c r="BM65" i="10"/>
  <c r="BN65" i="10"/>
  <c r="BO65" i="10"/>
  <c r="BP65" i="10"/>
  <c r="BQ65" i="10"/>
  <c r="BR65" i="10"/>
  <c r="BS65" i="10"/>
  <c r="BT65" i="10"/>
  <c r="BU65" i="10"/>
  <c r="BV65" i="10"/>
  <c r="BW65" i="10"/>
  <c r="BX65" i="10"/>
  <c r="BY65" i="10"/>
  <c r="BZ65" i="10"/>
  <c r="CA65" i="10"/>
  <c r="CB65" i="10"/>
  <c r="CC65" i="10"/>
  <c r="CD65" i="10"/>
  <c r="CE65" i="10"/>
  <c r="CF65" i="10"/>
  <c r="CG65" i="10"/>
  <c r="A66" i="10"/>
  <c r="Y66" i="10"/>
  <c r="Z66" i="10"/>
  <c r="AA66" i="10"/>
  <c r="AB66" i="10"/>
  <c r="AC66" i="10"/>
  <c r="AE66" i="10"/>
  <c r="AG66" i="10"/>
  <c r="AI66" i="10"/>
  <c r="AL66" i="10"/>
  <c r="AM66" i="10"/>
  <c r="AN66" i="10"/>
  <c r="AO66" i="10"/>
  <c r="AP66" i="10"/>
  <c r="AQ66" i="10"/>
  <c r="AR66" i="10"/>
  <c r="AS66" i="10"/>
  <c r="AT66" i="10"/>
  <c r="AU66" i="10"/>
  <c r="AV66" i="10"/>
  <c r="AW66" i="10"/>
  <c r="AX66" i="10"/>
  <c r="AY66" i="10"/>
  <c r="AZ66" i="10"/>
  <c r="BA66" i="10"/>
  <c r="BB66" i="10"/>
  <c r="BC66" i="10"/>
  <c r="BD66" i="10"/>
  <c r="BE66" i="10"/>
  <c r="BF66" i="10"/>
  <c r="BG66" i="10"/>
  <c r="BH66" i="10"/>
  <c r="BI66" i="10"/>
  <c r="BJ66" i="10"/>
  <c r="BK66" i="10"/>
  <c r="BL66" i="10"/>
  <c r="BM66" i="10"/>
  <c r="BN66" i="10"/>
  <c r="BO66" i="10"/>
  <c r="BP66" i="10"/>
  <c r="BQ66" i="10"/>
  <c r="BR66" i="10"/>
  <c r="BS66" i="10"/>
  <c r="BT66" i="10"/>
  <c r="BU66" i="10"/>
  <c r="BV66" i="10"/>
  <c r="BW66" i="10"/>
  <c r="BX66" i="10"/>
  <c r="BY66" i="10"/>
  <c r="BZ66" i="10"/>
  <c r="CA66" i="10"/>
  <c r="CB66" i="10"/>
  <c r="CC66" i="10"/>
  <c r="CD66" i="10"/>
  <c r="CE66" i="10"/>
  <c r="CF66" i="10"/>
  <c r="CG66"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E67" i="10"/>
  <c r="AG67" i="10"/>
  <c r="AI67" i="10"/>
  <c r="AL67" i="10"/>
  <c r="AM67" i="10"/>
  <c r="AN67" i="10"/>
  <c r="AO67" i="10"/>
  <c r="AP67" i="10"/>
  <c r="AQ67" i="10"/>
  <c r="AR67" i="10"/>
  <c r="AS67" i="10"/>
  <c r="AT67" i="10"/>
  <c r="AU67" i="10"/>
  <c r="AV67" i="10"/>
  <c r="AW67" i="10"/>
  <c r="AX67" i="10"/>
  <c r="AY67" i="10"/>
  <c r="AZ67" i="10"/>
  <c r="BA67" i="10"/>
  <c r="BB67" i="10"/>
  <c r="BC67" i="10"/>
  <c r="BD67" i="10"/>
  <c r="BE67" i="10"/>
  <c r="BF67" i="10"/>
  <c r="BG67" i="10"/>
  <c r="BH67" i="10"/>
  <c r="BI67" i="10"/>
  <c r="BJ67" i="10"/>
  <c r="BK67" i="10"/>
  <c r="BL67" i="10"/>
  <c r="BM67" i="10"/>
  <c r="BN67" i="10"/>
  <c r="BO67" i="10"/>
  <c r="BP67" i="10"/>
  <c r="BQ67" i="10"/>
  <c r="BR67" i="10"/>
  <c r="BS67" i="10"/>
  <c r="BT67" i="10"/>
  <c r="BU67" i="10"/>
  <c r="BV67" i="10"/>
  <c r="BW67" i="10"/>
  <c r="BX67" i="10"/>
  <c r="BY67" i="10"/>
  <c r="BZ67" i="10"/>
  <c r="CA67" i="10"/>
  <c r="CB67" i="10"/>
  <c r="CC67" i="10"/>
  <c r="CD67" i="10"/>
  <c r="CE67" i="10"/>
  <c r="CF67" i="10"/>
  <c r="CG67" i="10"/>
  <c r="A68" i="10"/>
  <c r="Y68" i="10"/>
  <c r="Z68" i="10"/>
  <c r="AA68" i="10"/>
  <c r="AB68" i="10"/>
  <c r="AC68" i="10"/>
  <c r="AE68" i="10"/>
  <c r="AG68" i="10"/>
  <c r="AI68" i="10"/>
  <c r="AL68" i="10"/>
  <c r="AM68" i="10"/>
  <c r="AN68" i="10"/>
  <c r="AO68" i="10"/>
  <c r="AP68" i="10"/>
  <c r="AQ68" i="10"/>
  <c r="AR68" i="10"/>
  <c r="AS68" i="10"/>
  <c r="AT68" i="10"/>
  <c r="AU68" i="10"/>
  <c r="AV68" i="10"/>
  <c r="AW68" i="10"/>
  <c r="AX68" i="10"/>
  <c r="AY68" i="10"/>
  <c r="AZ68" i="10"/>
  <c r="BA68" i="10"/>
  <c r="BB68" i="10"/>
  <c r="BC68" i="10"/>
  <c r="BD68" i="10"/>
  <c r="BE68" i="10"/>
  <c r="BF68" i="10"/>
  <c r="BG68" i="10"/>
  <c r="BH68" i="10"/>
  <c r="BI68" i="10"/>
  <c r="BJ68" i="10"/>
  <c r="BK68" i="10"/>
  <c r="BL68" i="10"/>
  <c r="BM68" i="10"/>
  <c r="BN68" i="10"/>
  <c r="BO68" i="10"/>
  <c r="BP68" i="10"/>
  <c r="BQ68" i="10"/>
  <c r="BR68" i="10"/>
  <c r="BS68" i="10"/>
  <c r="BT68" i="10"/>
  <c r="BU68" i="10"/>
  <c r="BV68" i="10"/>
  <c r="BW68" i="10"/>
  <c r="BX68" i="10"/>
  <c r="BY68" i="10"/>
  <c r="BZ68" i="10"/>
  <c r="CA68" i="10"/>
  <c r="CB68" i="10"/>
  <c r="CC68" i="10"/>
  <c r="CD68" i="10"/>
  <c r="CE68" i="10"/>
  <c r="CF68" i="10"/>
  <c r="CG68" i="10"/>
  <c r="A69" i="10"/>
  <c r="Y69" i="10"/>
  <c r="Z69" i="10"/>
  <c r="AA69" i="10"/>
  <c r="AB69" i="10"/>
  <c r="AC69" i="10"/>
  <c r="AE69" i="10"/>
  <c r="AG69" i="10"/>
  <c r="AI69" i="10"/>
  <c r="AL69" i="10"/>
  <c r="AM69" i="10"/>
  <c r="AN69" i="10"/>
  <c r="AO69" i="10"/>
  <c r="AP69" i="10"/>
  <c r="AQ69" i="10"/>
  <c r="AR69" i="10"/>
  <c r="AS69" i="10"/>
  <c r="AT69" i="10"/>
  <c r="AU69" i="10"/>
  <c r="AV69" i="10"/>
  <c r="AW69" i="10"/>
  <c r="AX69" i="10"/>
  <c r="AY69" i="10"/>
  <c r="AZ69" i="10"/>
  <c r="BA69" i="10"/>
  <c r="BB69" i="10"/>
  <c r="BC69" i="10"/>
  <c r="BD69" i="10"/>
  <c r="BE69" i="10"/>
  <c r="BF69" i="10"/>
  <c r="BG69" i="10"/>
  <c r="BH69" i="10"/>
  <c r="BI69" i="10"/>
  <c r="BJ69" i="10"/>
  <c r="BK69" i="10"/>
  <c r="BL69" i="10"/>
  <c r="BM69" i="10"/>
  <c r="BN69" i="10"/>
  <c r="BO69" i="10"/>
  <c r="BP69" i="10"/>
  <c r="BQ69" i="10"/>
  <c r="BR69" i="10"/>
  <c r="BS69" i="10"/>
  <c r="BT69" i="10"/>
  <c r="BU69" i="10"/>
  <c r="BV69" i="10"/>
  <c r="BW69" i="10"/>
  <c r="BX69" i="10"/>
  <c r="BY69" i="10"/>
  <c r="BZ69" i="10"/>
  <c r="CA69" i="10"/>
  <c r="CB69" i="10"/>
  <c r="CC69" i="10"/>
  <c r="CD69" i="10"/>
  <c r="CE69" i="10"/>
  <c r="CF69" i="10"/>
  <c r="CG69" i="10"/>
  <c r="A70" i="10"/>
  <c r="Y70" i="10"/>
  <c r="Z70" i="10"/>
  <c r="AA70" i="10"/>
  <c r="AB70" i="10"/>
  <c r="AC70" i="10"/>
  <c r="AE70" i="10"/>
  <c r="AG70" i="10"/>
  <c r="AI70" i="10"/>
  <c r="AL70" i="10"/>
  <c r="AM70" i="10"/>
  <c r="AN70" i="10"/>
  <c r="AO70" i="10"/>
  <c r="AP70" i="10"/>
  <c r="AQ70" i="10"/>
  <c r="AR70" i="10"/>
  <c r="AS70" i="10"/>
  <c r="AT70" i="10"/>
  <c r="AU70" i="10"/>
  <c r="AV70" i="10"/>
  <c r="AW70" i="10"/>
  <c r="AX70" i="10"/>
  <c r="AY70" i="10"/>
  <c r="AZ70" i="10"/>
  <c r="BA70" i="10"/>
  <c r="BB70" i="10"/>
  <c r="BC70" i="10"/>
  <c r="BD70" i="10"/>
  <c r="BE70" i="10"/>
  <c r="BF70" i="10"/>
  <c r="BG70" i="10"/>
  <c r="BH70" i="10"/>
  <c r="BI70" i="10"/>
  <c r="BJ70" i="10"/>
  <c r="BK70" i="10"/>
  <c r="BL70" i="10"/>
  <c r="BM70" i="10"/>
  <c r="BN70" i="10"/>
  <c r="BO70" i="10"/>
  <c r="BP70" i="10"/>
  <c r="BQ70" i="10"/>
  <c r="BR70" i="10"/>
  <c r="BS70" i="10"/>
  <c r="BT70" i="10"/>
  <c r="BU70" i="10"/>
  <c r="BV70" i="10"/>
  <c r="BW70" i="10"/>
  <c r="BX70" i="10"/>
  <c r="BY70" i="10"/>
  <c r="BZ70" i="10"/>
  <c r="CA70" i="10"/>
  <c r="CB70" i="10"/>
  <c r="CC70" i="10"/>
  <c r="CD70" i="10"/>
  <c r="CE70" i="10"/>
  <c r="CF70" i="10"/>
  <c r="CG70" i="10"/>
  <c r="A71" i="10"/>
  <c r="B71" i="10"/>
  <c r="C71" i="10"/>
  <c r="D71" i="10"/>
  <c r="E71" i="10"/>
  <c r="F71" i="10"/>
  <c r="G71" i="10"/>
  <c r="H71" i="10"/>
  <c r="I71" i="10"/>
  <c r="J71" i="10"/>
  <c r="N71" i="10"/>
  <c r="O71" i="10"/>
  <c r="P71" i="10"/>
  <c r="Q71" i="10"/>
  <c r="R71" i="10"/>
  <c r="S71" i="10"/>
  <c r="T71" i="10"/>
  <c r="U71" i="10"/>
  <c r="V71" i="10"/>
  <c r="X71" i="10"/>
  <c r="Y71" i="10"/>
  <c r="Z71" i="10"/>
  <c r="AA71" i="10"/>
  <c r="AB71" i="10"/>
  <c r="AC71" i="10"/>
  <c r="AD71" i="10"/>
  <c r="AE71" i="10"/>
  <c r="AF71" i="10"/>
  <c r="AG71" i="10"/>
  <c r="AH71" i="10"/>
  <c r="AI71" i="10"/>
  <c r="AJ71" i="10"/>
  <c r="AK71" i="10"/>
  <c r="AL71" i="10"/>
  <c r="AM71" i="10"/>
  <c r="AN71" i="10"/>
  <c r="AO71" i="10"/>
  <c r="AP71" i="10"/>
  <c r="AQ71" i="10"/>
  <c r="AR71" i="10"/>
  <c r="AS71" i="10"/>
  <c r="AT71" i="10"/>
  <c r="AU71" i="10"/>
  <c r="AV71" i="10"/>
  <c r="AW71" i="10"/>
  <c r="AX71" i="10"/>
  <c r="AY71" i="10"/>
  <c r="AZ71" i="10"/>
  <c r="BA71" i="10"/>
  <c r="BB71" i="10"/>
  <c r="BC71" i="10"/>
  <c r="BD71" i="10"/>
  <c r="BE71" i="10"/>
  <c r="BF71" i="10"/>
  <c r="BG71" i="10"/>
  <c r="BH71" i="10"/>
  <c r="BI71" i="10"/>
  <c r="BJ71" i="10"/>
  <c r="BK71" i="10"/>
  <c r="BL71" i="10"/>
  <c r="BM71" i="10"/>
  <c r="BN71" i="10"/>
  <c r="BO71" i="10"/>
  <c r="BP71" i="10"/>
  <c r="BQ71" i="10"/>
  <c r="BR71" i="10"/>
  <c r="BS71" i="10"/>
  <c r="BT71" i="10"/>
  <c r="BU71" i="10"/>
  <c r="BV71" i="10"/>
  <c r="BW71" i="10"/>
  <c r="BX71" i="10"/>
  <c r="BY71" i="10"/>
  <c r="BZ71" i="10"/>
  <c r="CA71" i="10"/>
  <c r="CB71" i="10"/>
  <c r="CC71" i="10"/>
  <c r="CD71" i="10"/>
  <c r="CE71" i="10"/>
  <c r="CF71" i="10"/>
  <c r="CG71" i="10"/>
  <c r="A72" i="10"/>
  <c r="B72"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AT72" i="10"/>
  <c r="AU72" i="10"/>
  <c r="AV72" i="10"/>
  <c r="AW72" i="10"/>
  <c r="AX72" i="10"/>
  <c r="AY72" i="10"/>
  <c r="AZ72" i="10"/>
  <c r="BA72" i="10"/>
  <c r="BB72" i="10"/>
  <c r="BC72" i="10"/>
  <c r="BD72" i="10"/>
  <c r="BE72" i="10"/>
  <c r="BF72" i="10"/>
  <c r="BG72" i="10"/>
  <c r="BH72" i="10"/>
  <c r="BI72" i="10"/>
  <c r="BJ72" i="10"/>
  <c r="BK72" i="10"/>
  <c r="BL72" i="10"/>
  <c r="BM72" i="10"/>
  <c r="BN72" i="10"/>
  <c r="BO72" i="10"/>
  <c r="BP72" i="10"/>
  <c r="BQ72" i="10"/>
  <c r="BR72" i="10"/>
  <c r="BS72" i="10"/>
  <c r="BT72" i="10"/>
  <c r="BU72" i="10"/>
  <c r="BV72" i="10"/>
  <c r="BW72" i="10"/>
  <c r="BX72" i="10"/>
  <c r="BY72" i="10"/>
  <c r="BZ72" i="10"/>
  <c r="CA72" i="10"/>
  <c r="CB72" i="10"/>
  <c r="CC72" i="10"/>
  <c r="CD72" i="10"/>
  <c r="CE72" i="10"/>
  <c r="CF72" i="10"/>
  <c r="CG72" i="10"/>
  <c r="A73" i="10"/>
  <c r="B73" i="10"/>
  <c r="C73" i="10"/>
  <c r="D73" i="10"/>
  <c r="E73" i="10"/>
  <c r="F73" i="10"/>
  <c r="G73" i="10"/>
  <c r="H73" i="10"/>
  <c r="N73" i="10"/>
  <c r="O73" i="10"/>
  <c r="P73" i="10"/>
  <c r="U73" i="10"/>
  <c r="V73" i="10"/>
  <c r="W73" i="10"/>
  <c r="X73" i="10"/>
  <c r="Y73" i="10"/>
  <c r="Z73" i="10"/>
  <c r="AA73" i="10"/>
  <c r="AB73" i="10"/>
  <c r="AC73" i="10"/>
  <c r="AD73" i="10"/>
  <c r="AE73" i="10"/>
  <c r="AF73" i="10"/>
  <c r="AG73" i="10"/>
  <c r="AH73" i="10"/>
  <c r="AI73" i="10"/>
  <c r="AJ73" i="10"/>
  <c r="AK73" i="10"/>
  <c r="AL73" i="10"/>
  <c r="AM73" i="10"/>
  <c r="AN73" i="10"/>
  <c r="AO73" i="10"/>
  <c r="AP73" i="10"/>
  <c r="AQ73" i="10"/>
  <c r="AR73" i="10"/>
  <c r="AS73" i="10"/>
  <c r="AT73" i="10"/>
  <c r="AU73" i="10"/>
  <c r="AV73" i="10"/>
  <c r="AW73" i="10"/>
  <c r="AX73" i="10"/>
  <c r="AY73" i="10"/>
  <c r="AZ73" i="10"/>
  <c r="BA73" i="10"/>
  <c r="BB73" i="10"/>
  <c r="BC73" i="10"/>
  <c r="BD73" i="10"/>
  <c r="BE73" i="10"/>
  <c r="BF73" i="10"/>
  <c r="BG73" i="10"/>
  <c r="BH73" i="10"/>
  <c r="BI73" i="10"/>
  <c r="BJ73" i="10"/>
  <c r="BK73" i="10"/>
  <c r="BL73" i="10"/>
  <c r="BM73" i="10"/>
  <c r="BN73" i="10"/>
  <c r="BO73" i="10"/>
  <c r="BP73" i="10"/>
  <c r="BQ73" i="10"/>
  <c r="BR73" i="10"/>
  <c r="BS73" i="10"/>
  <c r="BT73" i="10"/>
  <c r="BU73" i="10"/>
  <c r="BV73" i="10"/>
  <c r="BW73" i="10"/>
  <c r="BX73" i="10"/>
  <c r="BY73" i="10"/>
  <c r="BZ73" i="10"/>
  <c r="CA73" i="10"/>
  <c r="CB73" i="10"/>
  <c r="CC73" i="10"/>
  <c r="CD73" i="10"/>
  <c r="CE73" i="10"/>
  <c r="CF73" i="10"/>
  <c r="CG73" i="10"/>
  <c r="A74" i="10"/>
  <c r="H74" i="10"/>
  <c r="I74" i="10"/>
  <c r="J74" i="10"/>
  <c r="K74" i="10"/>
  <c r="L74" i="10"/>
  <c r="M74" i="10"/>
  <c r="N74" i="10"/>
  <c r="O74" i="10"/>
  <c r="P74" i="10"/>
  <c r="Q74" i="10"/>
  <c r="R74" i="10"/>
  <c r="S74" i="10"/>
  <c r="T74" i="10"/>
  <c r="U74" i="10"/>
  <c r="V74" i="10"/>
  <c r="Y74" i="10"/>
  <c r="Z74" i="10"/>
  <c r="AA74" i="10"/>
  <c r="AB74" i="10"/>
  <c r="AC74" i="10"/>
  <c r="AD74" i="10"/>
  <c r="AE74" i="10"/>
  <c r="AF74" i="10"/>
  <c r="AG74" i="10"/>
  <c r="AH74" i="10"/>
  <c r="AI74" i="10"/>
  <c r="AJ74" i="10"/>
  <c r="AK74" i="10"/>
  <c r="AL74" i="10"/>
  <c r="AM74" i="10"/>
  <c r="AN74" i="10"/>
  <c r="AO74" i="10"/>
  <c r="AP74" i="10"/>
  <c r="AQ74" i="10"/>
  <c r="AR74" i="10"/>
  <c r="AS74" i="10"/>
  <c r="AT74" i="10"/>
  <c r="AU74" i="10"/>
  <c r="AV74" i="10"/>
  <c r="AW74" i="10"/>
  <c r="AX74" i="10"/>
  <c r="AY74" i="10"/>
  <c r="AZ74" i="10"/>
  <c r="BA74" i="10"/>
  <c r="BB74" i="10"/>
  <c r="BC74" i="10"/>
  <c r="BD74" i="10"/>
  <c r="BE74" i="10"/>
  <c r="BF74" i="10"/>
  <c r="BG74" i="10"/>
  <c r="BH74" i="10"/>
  <c r="BI74" i="10"/>
  <c r="BJ74" i="10"/>
  <c r="BK74" i="10"/>
  <c r="BL74" i="10"/>
  <c r="BM74" i="10"/>
  <c r="BN74" i="10"/>
  <c r="BO74" i="10"/>
  <c r="BP74" i="10"/>
  <c r="BQ74" i="10"/>
  <c r="BR74" i="10"/>
  <c r="BS74" i="10"/>
  <c r="BT74" i="10"/>
  <c r="BU74" i="10"/>
  <c r="BV74" i="10"/>
  <c r="BW74" i="10"/>
  <c r="BX74" i="10"/>
  <c r="BY74" i="10"/>
  <c r="BZ74" i="10"/>
  <c r="CA74" i="10"/>
  <c r="CB74" i="10"/>
  <c r="CC74" i="10"/>
  <c r="CD74" i="10"/>
  <c r="CE74" i="10"/>
  <c r="CF74" i="10"/>
  <c r="CG74" i="10"/>
  <c r="B75"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E75" i="10"/>
  <c r="AG75" i="10"/>
  <c r="AI75" i="10"/>
  <c r="AL75" i="10"/>
  <c r="AM75" i="10"/>
  <c r="AN75" i="10"/>
  <c r="AO75" i="10"/>
  <c r="AP75" i="10"/>
  <c r="AQ75" i="10"/>
  <c r="AR75" i="10"/>
  <c r="AS75" i="10"/>
  <c r="AT75" i="10"/>
  <c r="AU75" i="10"/>
  <c r="AV75" i="10"/>
  <c r="AW75" i="10"/>
  <c r="AX75" i="10"/>
  <c r="AY75" i="10"/>
  <c r="AZ75" i="10"/>
  <c r="BA75" i="10"/>
  <c r="BB75" i="10"/>
  <c r="BC75" i="10"/>
  <c r="BD75" i="10"/>
  <c r="BE75" i="10"/>
  <c r="BF75" i="10"/>
  <c r="BG75" i="10"/>
  <c r="BH75" i="10"/>
  <c r="BI75" i="10"/>
  <c r="BJ75" i="10"/>
  <c r="BK75" i="10"/>
  <c r="BL75" i="10"/>
  <c r="BM75" i="10"/>
  <c r="BN75" i="10"/>
  <c r="BO75" i="10"/>
  <c r="BP75" i="10"/>
  <c r="BQ75" i="10"/>
  <c r="BR75" i="10"/>
  <c r="BS75" i="10"/>
  <c r="BT75" i="10"/>
  <c r="BU75" i="10"/>
  <c r="BV75" i="10"/>
  <c r="BW75" i="10"/>
  <c r="BX75" i="10"/>
  <c r="BY75" i="10"/>
  <c r="BZ75" i="10"/>
  <c r="CA75" i="10"/>
  <c r="CB75" i="10"/>
  <c r="CC75" i="10"/>
  <c r="CD75" i="10"/>
  <c r="CE75" i="10"/>
  <c r="CF75" i="10"/>
  <c r="CG75" i="10"/>
  <c r="A76" i="10"/>
  <c r="Y76" i="10"/>
  <c r="Z76" i="10"/>
  <c r="AA76" i="10"/>
  <c r="AB76" i="10"/>
  <c r="AC76" i="10"/>
  <c r="AE76" i="10"/>
  <c r="AG76" i="10"/>
  <c r="AI76" i="10"/>
  <c r="AL76" i="10"/>
  <c r="AM76" i="10"/>
  <c r="AN76" i="10"/>
  <c r="AO76" i="10"/>
  <c r="AP76" i="10"/>
  <c r="AQ76" i="10"/>
  <c r="AR76" i="10"/>
  <c r="AS76" i="10"/>
  <c r="AT76" i="10"/>
  <c r="AU76" i="10"/>
  <c r="AV76" i="10"/>
  <c r="AW76" i="10"/>
  <c r="AX76" i="10"/>
  <c r="AY76" i="10"/>
  <c r="AZ76" i="10"/>
  <c r="BA76" i="10"/>
  <c r="BB76" i="10"/>
  <c r="BC76" i="10"/>
  <c r="BD76" i="10"/>
  <c r="BE76" i="10"/>
  <c r="BF76" i="10"/>
  <c r="BG76" i="10"/>
  <c r="BH76" i="10"/>
  <c r="BI76" i="10"/>
  <c r="BJ76" i="10"/>
  <c r="BK76" i="10"/>
  <c r="BL76" i="10"/>
  <c r="BM76" i="10"/>
  <c r="BN76" i="10"/>
  <c r="BO76" i="10"/>
  <c r="BP76" i="10"/>
  <c r="BQ76" i="10"/>
  <c r="BR76" i="10"/>
  <c r="BS76" i="10"/>
  <c r="BT76" i="10"/>
  <c r="BU76" i="10"/>
  <c r="BV76" i="10"/>
  <c r="BW76" i="10"/>
  <c r="BX76" i="10"/>
  <c r="BY76" i="10"/>
  <c r="BZ76" i="10"/>
  <c r="CA76" i="10"/>
  <c r="CB76" i="10"/>
  <c r="CC76" i="10"/>
  <c r="CD76" i="10"/>
  <c r="CE76" i="10"/>
  <c r="CF76" i="10"/>
  <c r="CG76" i="10"/>
  <c r="A77" i="10"/>
  <c r="Y77" i="10"/>
  <c r="Z77" i="10"/>
  <c r="AA77" i="10"/>
  <c r="AB77" i="10"/>
  <c r="AC77" i="10"/>
  <c r="AE77" i="10"/>
  <c r="AG77" i="10"/>
  <c r="AI77" i="10"/>
  <c r="AL77" i="10"/>
  <c r="AM77" i="10"/>
  <c r="AN77" i="10"/>
  <c r="AO77" i="10"/>
  <c r="AP77" i="10"/>
  <c r="AQ77" i="10"/>
  <c r="AR77" i="10"/>
  <c r="AS77" i="10"/>
  <c r="AT77" i="10"/>
  <c r="AU77" i="10"/>
  <c r="AV77" i="10"/>
  <c r="AW77" i="10"/>
  <c r="AX77" i="10"/>
  <c r="AY77" i="10"/>
  <c r="AZ77" i="10"/>
  <c r="BA77" i="10"/>
  <c r="BB77" i="10"/>
  <c r="BC77" i="10"/>
  <c r="BD77" i="10"/>
  <c r="BE77" i="10"/>
  <c r="BF77" i="10"/>
  <c r="BG77" i="10"/>
  <c r="BH77" i="10"/>
  <c r="BI77" i="10"/>
  <c r="BJ77" i="10"/>
  <c r="BK77" i="10"/>
  <c r="BL77" i="10"/>
  <c r="BM77" i="10"/>
  <c r="BN77" i="10"/>
  <c r="BO77" i="10"/>
  <c r="BP77" i="10"/>
  <c r="BQ77" i="10"/>
  <c r="BR77" i="10"/>
  <c r="BS77" i="10"/>
  <c r="BT77" i="10"/>
  <c r="BU77" i="10"/>
  <c r="BV77" i="10"/>
  <c r="BW77" i="10"/>
  <c r="BX77" i="10"/>
  <c r="BY77" i="10"/>
  <c r="BZ77" i="10"/>
  <c r="CA77" i="10"/>
  <c r="CB77" i="10"/>
  <c r="CC77" i="10"/>
  <c r="CD77" i="10"/>
  <c r="CE77" i="10"/>
  <c r="CF77" i="10"/>
  <c r="CG77" i="10"/>
  <c r="A78" i="10"/>
  <c r="Y78" i="10"/>
  <c r="Z78" i="10"/>
  <c r="AA78" i="10"/>
  <c r="AB78" i="10"/>
  <c r="AC78" i="10"/>
  <c r="AE78" i="10"/>
  <c r="AG78" i="10"/>
  <c r="AI78" i="10"/>
  <c r="AL78" i="10"/>
  <c r="AM78" i="10"/>
  <c r="AN78" i="10"/>
  <c r="AO78" i="10"/>
  <c r="AP78" i="10"/>
  <c r="AQ78" i="10"/>
  <c r="AR78" i="10"/>
  <c r="AS78" i="10"/>
  <c r="AT78" i="10"/>
  <c r="AU78" i="10"/>
  <c r="AV78" i="10"/>
  <c r="AW78" i="10"/>
  <c r="AX78" i="10"/>
  <c r="AY78" i="10"/>
  <c r="AZ78" i="10"/>
  <c r="BA78" i="10"/>
  <c r="BB78" i="10"/>
  <c r="BC78" i="10"/>
  <c r="BD78" i="10"/>
  <c r="BE78" i="10"/>
  <c r="BF78" i="10"/>
  <c r="BG78" i="10"/>
  <c r="BH78" i="10"/>
  <c r="BI78" i="10"/>
  <c r="BJ78" i="10"/>
  <c r="BK78" i="10"/>
  <c r="BL78" i="10"/>
  <c r="BM78" i="10"/>
  <c r="BN78" i="10"/>
  <c r="BO78" i="10"/>
  <c r="BP78" i="10"/>
  <c r="BQ78" i="10"/>
  <c r="BR78" i="10"/>
  <c r="BS78" i="10"/>
  <c r="BT78" i="10"/>
  <c r="BU78" i="10"/>
  <c r="BV78" i="10"/>
  <c r="BW78" i="10"/>
  <c r="BX78" i="10"/>
  <c r="BY78" i="10"/>
  <c r="BZ78" i="10"/>
  <c r="CA78" i="10"/>
  <c r="CB78" i="10"/>
  <c r="CC78" i="10"/>
  <c r="CD78" i="10"/>
  <c r="CE78" i="10"/>
  <c r="CF78" i="10"/>
  <c r="CG78" i="10"/>
  <c r="A79" i="10"/>
  <c r="Y79" i="10"/>
  <c r="Z79" i="10"/>
  <c r="AA79" i="10"/>
  <c r="AB79" i="10"/>
  <c r="AC79" i="10"/>
  <c r="AE79" i="10"/>
  <c r="AG79" i="10"/>
  <c r="AI79" i="10"/>
  <c r="AL79" i="10"/>
  <c r="AM79" i="10"/>
  <c r="AN79" i="10"/>
  <c r="AO79" i="10"/>
  <c r="AP79" i="10"/>
  <c r="AQ79" i="10"/>
  <c r="AR79" i="10"/>
  <c r="AS79" i="10"/>
  <c r="AT79" i="10"/>
  <c r="AU79" i="10"/>
  <c r="AV79" i="10"/>
  <c r="AW79" i="10"/>
  <c r="AX79" i="10"/>
  <c r="AY79" i="10"/>
  <c r="AZ79" i="10"/>
  <c r="BA79" i="10"/>
  <c r="BB79" i="10"/>
  <c r="BC79" i="10"/>
  <c r="BD79" i="10"/>
  <c r="BE79" i="10"/>
  <c r="BF79" i="10"/>
  <c r="BG79" i="10"/>
  <c r="BH79" i="10"/>
  <c r="BI79" i="10"/>
  <c r="BJ79" i="10"/>
  <c r="BK79" i="10"/>
  <c r="BL79" i="10"/>
  <c r="BM79" i="10"/>
  <c r="BN79" i="10"/>
  <c r="BO79" i="10"/>
  <c r="BP79" i="10"/>
  <c r="BQ79" i="10"/>
  <c r="BR79" i="10"/>
  <c r="BS79" i="10"/>
  <c r="BT79" i="10"/>
  <c r="BU79" i="10"/>
  <c r="BV79" i="10"/>
  <c r="BW79" i="10"/>
  <c r="BX79" i="10"/>
  <c r="BY79" i="10"/>
  <c r="BZ79" i="10"/>
  <c r="CA79" i="10"/>
  <c r="CB79" i="10"/>
  <c r="CC79" i="10"/>
  <c r="CD79" i="10"/>
  <c r="CE79" i="10"/>
  <c r="CF79" i="10"/>
  <c r="CG79" i="10"/>
  <c r="A80" i="10"/>
  <c r="Y80" i="10"/>
  <c r="Z80" i="10"/>
  <c r="AA80" i="10"/>
  <c r="AB80" i="10"/>
  <c r="AC80" i="10"/>
  <c r="AE80" i="10"/>
  <c r="AG80" i="10"/>
  <c r="AI80" i="10"/>
  <c r="AL80" i="10"/>
  <c r="AM80" i="10"/>
  <c r="AN80" i="10"/>
  <c r="AO80" i="10"/>
  <c r="AP80" i="10"/>
  <c r="AQ80" i="10"/>
  <c r="AR80" i="10"/>
  <c r="AS80" i="10"/>
  <c r="AT80" i="10"/>
  <c r="AU80" i="10"/>
  <c r="AV80" i="10"/>
  <c r="AW80" i="10"/>
  <c r="AX80" i="10"/>
  <c r="AY80" i="10"/>
  <c r="AZ80" i="10"/>
  <c r="BA80" i="10"/>
  <c r="BB80" i="10"/>
  <c r="BC80" i="10"/>
  <c r="BD80" i="10"/>
  <c r="BE80" i="10"/>
  <c r="BF80" i="10"/>
  <c r="BG80" i="10"/>
  <c r="BH80" i="10"/>
  <c r="BI80" i="10"/>
  <c r="BJ80" i="10"/>
  <c r="BK80" i="10"/>
  <c r="BL80" i="10"/>
  <c r="BM80" i="10"/>
  <c r="BN80" i="10"/>
  <c r="BO80" i="10"/>
  <c r="BP80" i="10"/>
  <c r="BQ80" i="10"/>
  <c r="BR80" i="10"/>
  <c r="BS80" i="10"/>
  <c r="BT80" i="10"/>
  <c r="BU80" i="10"/>
  <c r="BV80" i="10"/>
  <c r="BW80" i="10"/>
  <c r="BX80" i="10"/>
  <c r="BY80" i="10"/>
  <c r="BZ80" i="10"/>
  <c r="CA80" i="10"/>
  <c r="CB80" i="10"/>
  <c r="CC80" i="10"/>
  <c r="CD80" i="10"/>
  <c r="CE80" i="10"/>
  <c r="CF80" i="10"/>
  <c r="CG80" i="10"/>
  <c r="A81" i="10"/>
  <c r="Y81" i="10"/>
  <c r="Z81" i="10"/>
  <c r="AA81" i="10"/>
  <c r="AB81" i="10"/>
  <c r="AC81" i="10"/>
  <c r="AE81" i="10"/>
  <c r="AG81" i="10"/>
  <c r="AI81" i="10"/>
  <c r="AL81" i="10"/>
  <c r="AM81" i="10"/>
  <c r="AN81" i="10"/>
  <c r="AO81" i="10"/>
  <c r="AP81" i="10"/>
  <c r="AQ81" i="10"/>
  <c r="AR81" i="10"/>
  <c r="AS81" i="10"/>
  <c r="AT81" i="10"/>
  <c r="AU81" i="10"/>
  <c r="AV81" i="10"/>
  <c r="AW81" i="10"/>
  <c r="AX81" i="10"/>
  <c r="AY81" i="10"/>
  <c r="AZ81" i="10"/>
  <c r="BA81" i="10"/>
  <c r="BB81" i="10"/>
  <c r="BC81" i="10"/>
  <c r="BD81" i="10"/>
  <c r="BE81" i="10"/>
  <c r="BF81" i="10"/>
  <c r="BG81" i="10"/>
  <c r="BH81" i="10"/>
  <c r="BI81" i="10"/>
  <c r="BJ81" i="10"/>
  <c r="BK81" i="10"/>
  <c r="BL81" i="10"/>
  <c r="BM81" i="10"/>
  <c r="BN81" i="10"/>
  <c r="BO81" i="10"/>
  <c r="BP81" i="10"/>
  <c r="BQ81" i="10"/>
  <c r="BR81" i="10"/>
  <c r="BS81" i="10"/>
  <c r="BT81" i="10"/>
  <c r="BU81" i="10"/>
  <c r="BV81" i="10"/>
  <c r="BW81" i="10"/>
  <c r="BX81" i="10"/>
  <c r="BY81" i="10"/>
  <c r="BZ81" i="10"/>
  <c r="CA81" i="10"/>
  <c r="CB81" i="10"/>
  <c r="CC81" i="10"/>
  <c r="CD81" i="10"/>
  <c r="CE81" i="10"/>
  <c r="CF81" i="10"/>
  <c r="CG81" i="10"/>
  <c r="A82" i="10"/>
  <c r="Y82" i="10"/>
  <c r="Z82" i="10"/>
  <c r="AA82" i="10"/>
  <c r="AB82" i="10"/>
  <c r="AC82" i="10"/>
  <c r="AE82" i="10"/>
  <c r="AG82" i="10"/>
  <c r="AI82" i="10"/>
  <c r="AL82" i="10"/>
  <c r="AM82" i="10"/>
  <c r="AN82" i="10"/>
  <c r="AO82" i="10"/>
  <c r="AP82" i="10"/>
  <c r="AQ82" i="10"/>
  <c r="AR82" i="10"/>
  <c r="AS82" i="10"/>
  <c r="AT82" i="10"/>
  <c r="AU82" i="10"/>
  <c r="AV82" i="10"/>
  <c r="AW82" i="10"/>
  <c r="AX82" i="10"/>
  <c r="AY82" i="10"/>
  <c r="AZ82" i="10"/>
  <c r="BA82" i="10"/>
  <c r="BB82" i="10"/>
  <c r="BC82" i="10"/>
  <c r="BD82" i="10"/>
  <c r="BE82" i="10"/>
  <c r="BF82" i="10"/>
  <c r="BG82" i="10"/>
  <c r="BH82" i="10"/>
  <c r="BI82" i="10"/>
  <c r="BJ82" i="10"/>
  <c r="BK82" i="10"/>
  <c r="BL82" i="10"/>
  <c r="BM82" i="10"/>
  <c r="BN82" i="10"/>
  <c r="BO82" i="10"/>
  <c r="BP82" i="10"/>
  <c r="BQ82" i="10"/>
  <c r="BR82" i="10"/>
  <c r="BS82" i="10"/>
  <c r="BT82" i="10"/>
  <c r="BU82" i="10"/>
  <c r="BV82" i="10"/>
  <c r="BW82" i="10"/>
  <c r="BX82" i="10"/>
  <c r="BY82" i="10"/>
  <c r="BZ82" i="10"/>
  <c r="CA82" i="10"/>
  <c r="CB82" i="10"/>
  <c r="CC82" i="10"/>
  <c r="CD82" i="10"/>
  <c r="CE82" i="10"/>
  <c r="CF82" i="10"/>
  <c r="CG82" i="10"/>
  <c r="A83" i="10"/>
  <c r="B83"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AI83" i="10"/>
  <c r="AJ83" i="10"/>
  <c r="AK83" i="10"/>
  <c r="AL83" i="10"/>
  <c r="AM83" i="10"/>
  <c r="AN83" i="10"/>
  <c r="AO83" i="10"/>
  <c r="AP83" i="10"/>
  <c r="AQ83" i="10"/>
  <c r="AR83" i="10"/>
  <c r="AS83" i="10"/>
  <c r="AT83" i="10"/>
  <c r="AU83" i="10"/>
  <c r="AV83" i="10"/>
  <c r="AW83" i="10"/>
  <c r="AX83" i="10"/>
  <c r="AY83" i="10"/>
  <c r="AZ83" i="10"/>
  <c r="BA83" i="10"/>
  <c r="BB83" i="10"/>
  <c r="BC83" i="10"/>
  <c r="BD83" i="10"/>
  <c r="BE83" i="10"/>
  <c r="BF83" i="10"/>
  <c r="BG83" i="10"/>
  <c r="BH83" i="10"/>
  <c r="BI83" i="10"/>
  <c r="BJ83" i="10"/>
  <c r="BK83" i="10"/>
  <c r="BL83" i="10"/>
  <c r="BM83" i="10"/>
  <c r="BN83" i="10"/>
  <c r="BO83" i="10"/>
  <c r="BP83" i="10"/>
  <c r="BQ83" i="10"/>
  <c r="BR83" i="10"/>
  <c r="BS83" i="10"/>
  <c r="BT83" i="10"/>
  <c r="BU83" i="10"/>
  <c r="BV83" i="10"/>
  <c r="BW83" i="10"/>
  <c r="BX83" i="10"/>
  <c r="BY83" i="10"/>
  <c r="BZ83" i="10"/>
  <c r="CA83" i="10"/>
  <c r="CB83" i="10"/>
  <c r="CC83" i="10"/>
  <c r="CD83" i="10"/>
  <c r="CE83" i="10"/>
  <c r="CF83" i="10"/>
  <c r="CG83" i="10"/>
  <c r="A84" i="10"/>
  <c r="B84" i="10"/>
  <c r="C84" i="10"/>
  <c r="D84" i="10"/>
  <c r="E84" i="10"/>
  <c r="F84" i="10"/>
  <c r="G84" i="10"/>
  <c r="H84" i="10"/>
  <c r="N84" i="10"/>
  <c r="O84" i="10"/>
  <c r="P84" i="10"/>
  <c r="U84" i="10"/>
  <c r="V84" i="10"/>
  <c r="W84" i="10"/>
  <c r="X84" i="10"/>
  <c r="Y84" i="10"/>
  <c r="Z84" i="10"/>
  <c r="AA84" i="10"/>
  <c r="AB84" i="10"/>
  <c r="AC84" i="10"/>
  <c r="AD84" i="10"/>
  <c r="AE84" i="10"/>
  <c r="AF84" i="10"/>
  <c r="AG84" i="10"/>
  <c r="AH84" i="10"/>
  <c r="AI84" i="10"/>
  <c r="AJ84" i="10"/>
  <c r="AK84" i="10"/>
  <c r="AL84" i="10"/>
  <c r="AM84" i="10"/>
  <c r="AN84" i="10"/>
  <c r="AO84" i="10"/>
  <c r="AP84" i="10"/>
  <c r="AQ84" i="10"/>
  <c r="AR84" i="10"/>
  <c r="AS84" i="10"/>
  <c r="AT84" i="10"/>
  <c r="AU84" i="10"/>
  <c r="AV84" i="10"/>
  <c r="AW84" i="10"/>
  <c r="AX84" i="10"/>
  <c r="AY84" i="10"/>
  <c r="AZ84" i="10"/>
  <c r="BA84" i="10"/>
  <c r="BB84" i="10"/>
  <c r="BC84" i="10"/>
  <c r="BD84" i="10"/>
  <c r="BE84" i="10"/>
  <c r="BF84" i="10"/>
  <c r="BG84" i="10"/>
  <c r="BH84" i="10"/>
  <c r="BI84" i="10"/>
  <c r="BJ84" i="10"/>
  <c r="BK84" i="10"/>
  <c r="BL84" i="10"/>
  <c r="BM84" i="10"/>
  <c r="BN84" i="10"/>
  <c r="BO84" i="10"/>
  <c r="BP84" i="10"/>
  <c r="BQ84" i="10"/>
  <c r="BR84" i="10"/>
  <c r="BS84" i="10"/>
  <c r="BT84" i="10"/>
  <c r="BU84" i="10"/>
  <c r="BV84" i="10"/>
  <c r="BW84" i="10"/>
  <c r="BX84" i="10"/>
  <c r="BY84" i="10"/>
  <c r="BZ84" i="10"/>
  <c r="CA84" i="10"/>
  <c r="CB84" i="10"/>
  <c r="CC84" i="10"/>
  <c r="CD84" i="10"/>
  <c r="CE84" i="10"/>
  <c r="CF84" i="10"/>
  <c r="CG84" i="10"/>
  <c r="A85" i="10"/>
  <c r="H85" i="10"/>
  <c r="I85" i="10"/>
  <c r="J85" i="10"/>
  <c r="K85" i="10"/>
  <c r="L85" i="10"/>
  <c r="M85" i="10"/>
  <c r="N85" i="10"/>
  <c r="O85" i="10"/>
  <c r="P85" i="10"/>
  <c r="Q85" i="10"/>
  <c r="R85" i="10"/>
  <c r="S85" i="10"/>
  <c r="T85" i="10"/>
  <c r="U85" i="10"/>
  <c r="V85" i="10"/>
  <c r="Y85" i="10"/>
  <c r="Z85" i="10"/>
  <c r="AA85" i="10"/>
  <c r="AB85" i="10"/>
  <c r="AC85" i="10"/>
  <c r="AD85" i="10"/>
  <c r="AE85" i="10"/>
  <c r="AF85" i="10"/>
  <c r="AG85" i="10"/>
  <c r="AH85" i="10"/>
  <c r="AI85" i="10"/>
  <c r="AJ85" i="10"/>
  <c r="AK85" i="10"/>
  <c r="AL85" i="10"/>
  <c r="AM85" i="10"/>
  <c r="AN85" i="10"/>
  <c r="AO85" i="10"/>
  <c r="AP85" i="10"/>
  <c r="AQ85" i="10"/>
  <c r="AR85" i="10"/>
  <c r="AS85" i="10"/>
  <c r="AT85" i="10"/>
  <c r="AU85" i="10"/>
  <c r="AV85" i="10"/>
  <c r="AW85" i="10"/>
  <c r="AX85" i="10"/>
  <c r="AY85" i="10"/>
  <c r="AZ85" i="10"/>
  <c r="BA85" i="10"/>
  <c r="BB85" i="10"/>
  <c r="BC85" i="10"/>
  <c r="BD85" i="10"/>
  <c r="BE85" i="10"/>
  <c r="BF85" i="10"/>
  <c r="BG85" i="10"/>
  <c r="BH85" i="10"/>
  <c r="BI85" i="10"/>
  <c r="BJ85" i="10"/>
  <c r="BK85" i="10"/>
  <c r="BL85" i="10"/>
  <c r="BM85" i="10"/>
  <c r="BN85" i="10"/>
  <c r="BO85" i="10"/>
  <c r="BP85" i="10"/>
  <c r="BQ85" i="10"/>
  <c r="BR85" i="10"/>
  <c r="BS85" i="10"/>
  <c r="BT85" i="10"/>
  <c r="BU85" i="10"/>
  <c r="BV85" i="10"/>
  <c r="BW85" i="10"/>
  <c r="BX85" i="10"/>
  <c r="BY85" i="10"/>
  <c r="BZ85" i="10"/>
  <c r="CA85" i="10"/>
  <c r="CB85" i="10"/>
  <c r="CC85" i="10"/>
  <c r="CD85" i="10"/>
  <c r="CE85" i="10"/>
  <c r="CF85" i="10"/>
  <c r="CG85" i="10"/>
  <c r="B86"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E86" i="10"/>
  <c r="AG86" i="10"/>
  <c r="AI86" i="10"/>
  <c r="AL86" i="10"/>
  <c r="AM86" i="10"/>
  <c r="AN86" i="10"/>
  <c r="AO86" i="10"/>
  <c r="AP86" i="10"/>
  <c r="AQ86" i="10"/>
  <c r="AR86" i="10"/>
  <c r="AS86" i="10"/>
  <c r="AT86" i="10"/>
  <c r="AU86" i="10"/>
  <c r="AV86" i="10"/>
  <c r="AW86" i="10"/>
  <c r="AX86" i="10"/>
  <c r="AY86" i="10"/>
  <c r="AZ86" i="10"/>
  <c r="BA86" i="10"/>
  <c r="BB86" i="10"/>
  <c r="BC86" i="10"/>
  <c r="BD86" i="10"/>
  <c r="BE86" i="10"/>
  <c r="BF86" i="10"/>
  <c r="BG86" i="10"/>
  <c r="BH86" i="10"/>
  <c r="BI86" i="10"/>
  <c r="BJ86" i="10"/>
  <c r="BK86" i="10"/>
  <c r="BL86" i="10"/>
  <c r="BM86" i="10"/>
  <c r="BN86" i="10"/>
  <c r="BO86" i="10"/>
  <c r="BP86" i="10"/>
  <c r="BQ86" i="10"/>
  <c r="BR86" i="10"/>
  <c r="BS86" i="10"/>
  <c r="BT86" i="10"/>
  <c r="BU86" i="10"/>
  <c r="BV86" i="10"/>
  <c r="BW86" i="10"/>
  <c r="BX86" i="10"/>
  <c r="BY86" i="10"/>
  <c r="BZ86" i="10"/>
  <c r="CA86" i="10"/>
  <c r="CB86" i="10"/>
  <c r="CC86" i="10"/>
  <c r="CD86" i="10"/>
  <c r="CE86" i="10"/>
  <c r="CF86" i="10"/>
  <c r="CG86" i="10"/>
  <c r="A87" i="10"/>
  <c r="Y87" i="10"/>
  <c r="Z87" i="10"/>
  <c r="AA87" i="10"/>
  <c r="AB87" i="10"/>
  <c r="AC87" i="10"/>
  <c r="AE87" i="10"/>
  <c r="AG87" i="10"/>
  <c r="AI87" i="10"/>
  <c r="AL87" i="10"/>
  <c r="AM87" i="10"/>
  <c r="AN87" i="10"/>
  <c r="AO87" i="10"/>
  <c r="AP87" i="10"/>
  <c r="AQ87" i="10"/>
  <c r="AR87" i="10"/>
  <c r="AS87" i="10"/>
  <c r="AT87" i="10"/>
  <c r="AU87" i="10"/>
  <c r="AV87" i="10"/>
  <c r="AW87" i="10"/>
  <c r="AX87" i="10"/>
  <c r="AY87" i="10"/>
  <c r="AZ87" i="10"/>
  <c r="BA87" i="10"/>
  <c r="BB87" i="10"/>
  <c r="BC87" i="10"/>
  <c r="BD87" i="10"/>
  <c r="BE87" i="10"/>
  <c r="BF87" i="10"/>
  <c r="BG87" i="10"/>
  <c r="BH87" i="10"/>
  <c r="BI87" i="10"/>
  <c r="BJ87" i="10"/>
  <c r="BK87" i="10"/>
  <c r="BL87" i="10"/>
  <c r="BM87" i="10"/>
  <c r="BN87" i="10"/>
  <c r="BO87" i="10"/>
  <c r="BP87" i="10"/>
  <c r="BQ87" i="10"/>
  <c r="BR87" i="10"/>
  <c r="BS87" i="10"/>
  <c r="BT87" i="10"/>
  <c r="BU87" i="10"/>
  <c r="BV87" i="10"/>
  <c r="BW87" i="10"/>
  <c r="BX87" i="10"/>
  <c r="BY87" i="10"/>
  <c r="BZ87" i="10"/>
  <c r="CA87" i="10"/>
  <c r="CB87" i="10"/>
  <c r="CC87" i="10"/>
  <c r="CD87" i="10"/>
  <c r="CE87" i="10"/>
  <c r="CF87" i="10"/>
  <c r="CG87" i="10"/>
  <c r="A88" i="10"/>
  <c r="Y88" i="10"/>
  <c r="Z88" i="10"/>
  <c r="AA88" i="10"/>
  <c r="AB88" i="10"/>
  <c r="AC88" i="10"/>
  <c r="AE88" i="10"/>
  <c r="AG88" i="10"/>
  <c r="AI88" i="10"/>
  <c r="AL88" i="10"/>
  <c r="AM88" i="10"/>
  <c r="AN88" i="10"/>
  <c r="AO88" i="10"/>
  <c r="AP88" i="10"/>
  <c r="AQ88" i="10"/>
  <c r="AR88" i="10"/>
  <c r="AS88" i="10"/>
  <c r="AT88" i="10"/>
  <c r="AU88" i="10"/>
  <c r="AV88" i="10"/>
  <c r="AW88" i="10"/>
  <c r="AX88" i="10"/>
  <c r="AY88" i="10"/>
  <c r="AZ88" i="10"/>
  <c r="BA88" i="10"/>
  <c r="BB88" i="10"/>
  <c r="BC88" i="10"/>
  <c r="BD88" i="10"/>
  <c r="BE88" i="10"/>
  <c r="BF88" i="10"/>
  <c r="BG88" i="10"/>
  <c r="BH88" i="10"/>
  <c r="BI88" i="10"/>
  <c r="BJ88" i="10"/>
  <c r="BK88" i="10"/>
  <c r="BL88" i="10"/>
  <c r="BM88" i="10"/>
  <c r="BN88" i="10"/>
  <c r="BO88" i="10"/>
  <c r="BP88" i="10"/>
  <c r="BQ88" i="10"/>
  <c r="BR88" i="10"/>
  <c r="BS88" i="10"/>
  <c r="BT88" i="10"/>
  <c r="BU88" i="10"/>
  <c r="BV88" i="10"/>
  <c r="BW88" i="10"/>
  <c r="BX88" i="10"/>
  <c r="BY88" i="10"/>
  <c r="BZ88" i="10"/>
  <c r="CA88" i="10"/>
  <c r="CB88" i="10"/>
  <c r="CC88" i="10"/>
  <c r="CD88" i="10"/>
  <c r="CE88" i="10"/>
  <c r="CF88" i="10"/>
  <c r="CG88" i="10"/>
  <c r="A89" i="10"/>
  <c r="Y89" i="10"/>
  <c r="Z89" i="10"/>
  <c r="AA89" i="10"/>
  <c r="AB89" i="10"/>
  <c r="AC89" i="10"/>
  <c r="AE89" i="10"/>
  <c r="AG89" i="10"/>
  <c r="AI89" i="10"/>
  <c r="AL89" i="10"/>
  <c r="AM89" i="10"/>
  <c r="AN89" i="10"/>
  <c r="AO89" i="10"/>
  <c r="AP89" i="10"/>
  <c r="AQ89" i="10"/>
  <c r="AR89" i="10"/>
  <c r="AS89" i="10"/>
  <c r="AT89" i="10"/>
  <c r="AU89" i="10"/>
  <c r="AV89" i="10"/>
  <c r="AW89" i="10"/>
  <c r="AX89" i="10"/>
  <c r="AY89" i="10"/>
  <c r="AZ89" i="10"/>
  <c r="BA89" i="10"/>
  <c r="BB89" i="10"/>
  <c r="BC89" i="10"/>
  <c r="BD89" i="10"/>
  <c r="BE89" i="10"/>
  <c r="BF89" i="10"/>
  <c r="BG89" i="10"/>
  <c r="BH89" i="10"/>
  <c r="BI89" i="10"/>
  <c r="BJ89" i="10"/>
  <c r="BK89" i="10"/>
  <c r="BL89" i="10"/>
  <c r="BM89" i="10"/>
  <c r="BN89" i="10"/>
  <c r="BO89" i="10"/>
  <c r="BP89" i="10"/>
  <c r="BQ89" i="10"/>
  <c r="BR89" i="10"/>
  <c r="BS89" i="10"/>
  <c r="BT89" i="10"/>
  <c r="BU89" i="10"/>
  <c r="BV89" i="10"/>
  <c r="BW89" i="10"/>
  <c r="BX89" i="10"/>
  <c r="BY89" i="10"/>
  <c r="BZ89" i="10"/>
  <c r="CA89" i="10"/>
  <c r="CB89" i="10"/>
  <c r="CC89" i="10"/>
  <c r="CD89" i="10"/>
  <c r="CE89" i="10"/>
  <c r="CF89" i="10"/>
  <c r="CG89" i="10"/>
  <c r="A90" i="10"/>
  <c r="Y90" i="10"/>
  <c r="Z90" i="10"/>
  <c r="AA90" i="10"/>
  <c r="AB90" i="10"/>
  <c r="AC90" i="10"/>
  <c r="AE90" i="10"/>
  <c r="AG90" i="10"/>
  <c r="AI90" i="10"/>
  <c r="AL90" i="10"/>
  <c r="AM90" i="10"/>
  <c r="AN90" i="10"/>
  <c r="AO90" i="10"/>
  <c r="AP90" i="10"/>
  <c r="AQ90" i="10"/>
  <c r="AR90" i="10"/>
  <c r="AS90" i="10"/>
  <c r="AT90" i="10"/>
  <c r="AU90" i="10"/>
  <c r="AV90" i="10"/>
  <c r="AW90" i="10"/>
  <c r="AX90" i="10"/>
  <c r="AY90" i="10"/>
  <c r="AZ90" i="10"/>
  <c r="BA90" i="10"/>
  <c r="BB90" i="10"/>
  <c r="BC90" i="10"/>
  <c r="BD90" i="10"/>
  <c r="BE90" i="10"/>
  <c r="BF90" i="10"/>
  <c r="BG90" i="10"/>
  <c r="BH90" i="10"/>
  <c r="BI90" i="10"/>
  <c r="BJ90" i="10"/>
  <c r="BK90" i="10"/>
  <c r="BL90" i="10"/>
  <c r="BM90" i="10"/>
  <c r="BN90" i="10"/>
  <c r="BO90" i="10"/>
  <c r="BP90" i="10"/>
  <c r="BQ90" i="10"/>
  <c r="BR90" i="10"/>
  <c r="BS90" i="10"/>
  <c r="BT90" i="10"/>
  <c r="BU90" i="10"/>
  <c r="BV90" i="10"/>
  <c r="BW90" i="10"/>
  <c r="BX90" i="10"/>
  <c r="BY90" i="10"/>
  <c r="BZ90" i="10"/>
  <c r="CA90" i="10"/>
  <c r="CB90" i="10"/>
  <c r="CC90" i="10"/>
  <c r="CD90" i="10"/>
  <c r="CE90" i="10"/>
  <c r="CF90" i="10"/>
  <c r="CG90" i="10"/>
  <c r="A91" i="10"/>
  <c r="Y91" i="10"/>
  <c r="Z91" i="10"/>
  <c r="AA91" i="10"/>
  <c r="AB91" i="10"/>
  <c r="AC91" i="10"/>
  <c r="AE91" i="10"/>
  <c r="AG91" i="10"/>
  <c r="AI91" i="10"/>
  <c r="AL91" i="10"/>
  <c r="AM91" i="10"/>
  <c r="AN91" i="10"/>
  <c r="AO91" i="10"/>
  <c r="AP91" i="10"/>
  <c r="AQ91" i="10"/>
  <c r="AR91" i="10"/>
  <c r="AS91" i="10"/>
  <c r="AT91" i="10"/>
  <c r="AU91" i="10"/>
  <c r="AV91" i="10"/>
  <c r="AW91" i="10"/>
  <c r="AX91" i="10"/>
  <c r="AY91" i="10"/>
  <c r="AZ91" i="10"/>
  <c r="BA91" i="10"/>
  <c r="BB91" i="10"/>
  <c r="BC91" i="10"/>
  <c r="BD91" i="10"/>
  <c r="BE91" i="10"/>
  <c r="BF91" i="10"/>
  <c r="BG91" i="10"/>
  <c r="BH91" i="10"/>
  <c r="BI91" i="10"/>
  <c r="BJ91" i="10"/>
  <c r="BK91" i="10"/>
  <c r="BL91" i="10"/>
  <c r="BM91" i="10"/>
  <c r="BN91" i="10"/>
  <c r="BO91" i="10"/>
  <c r="BP91" i="10"/>
  <c r="BQ91" i="10"/>
  <c r="BR91" i="10"/>
  <c r="BS91" i="10"/>
  <c r="BT91" i="10"/>
  <c r="BU91" i="10"/>
  <c r="BV91" i="10"/>
  <c r="BW91" i="10"/>
  <c r="BX91" i="10"/>
  <c r="BY91" i="10"/>
  <c r="BZ91" i="10"/>
  <c r="CA91" i="10"/>
  <c r="CB91" i="10"/>
  <c r="CC91" i="10"/>
  <c r="CD91" i="10"/>
  <c r="CE91" i="10"/>
  <c r="CF91" i="10"/>
  <c r="CG91" i="10"/>
  <c r="A92" i="10"/>
  <c r="Y92" i="10"/>
  <c r="Z92" i="10"/>
  <c r="AA92" i="10"/>
  <c r="AB92" i="10"/>
  <c r="AC92" i="10"/>
  <c r="AE92" i="10"/>
  <c r="AG92" i="10"/>
  <c r="AI92" i="10"/>
  <c r="AL92" i="10"/>
  <c r="AM92" i="10"/>
  <c r="AN92" i="10"/>
  <c r="AO92" i="10"/>
  <c r="AP92" i="10"/>
  <c r="AQ92" i="10"/>
  <c r="AR92" i="10"/>
  <c r="AS92" i="10"/>
  <c r="AT92" i="10"/>
  <c r="AU92" i="10"/>
  <c r="AV92" i="10"/>
  <c r="AW92" i="10"/>
  <c r="AX92" i="10"/>
  <c r="AY92" i="10"/>
  <c r="AZ92" i="10"/>
  <c r="BA92" i="10"/>
  <c r="BB92" i="10"/>
  <c r="BC92" i="10"/>
  <c r="BD92" i="10"/>
  <c r="BE92" i="10"/>
  <c r="BF92" i="10"/>
  <c r="BG92" i="10"/>
  <c r="BH92" i="10"/>
  <c r="BI92" i="10"/>
  <c r="BJ92" i="10"/>
  <c r="BK92" i="10"/>
  <c r="BL92" i="10"/>
  <c r="BM92" i="10"/>
  <c r="BN92" i="10"/>
  <c r="BO92" i="10"/>
  <c r="BP92" i="10"/>
  <c r="BQ92" i="10"/>
  <c r="BR92" i="10"/>
  <c r="BS92" i="10"/>
  <c r="BT92" i="10"/>
  <c r="BU92" i="10"/>
  <c r="BV92" i="10"/>
  <c r="BW92" i="10"/>
  <c r="BX92" i="10"/>
  <c r="BY92" i="10"/>
  <c r="BZ92" i="10"/>
  <c r="CA92" i="10"/>
  <c r="CB92" i="10"/>
  <c r="CC92" i="10"/>
  <c r="CD92" i="10"/>
  <c r="CE92" i="10"/>
  <c r="CF92" i="10"/>
  <c r="CG92" i="10"/>
  <c r="A93" i="10"/>
  <c r="Y93" i="10"/>
  <c r="Z93" i="10"/>
  <c r="AA93" i="10"/>
  <c r="AB93" i="10"/>
  <c r="AC93" i="10"/>
  <c r="AE93" i="10"/>
  <c r="AG93" i="10"/>
  <c r="AI93" i="10"/>
  <c r="AL93" i="10"/>
  <c r="AM93" i="10"/>
  <c r="AN93" i="10"/>
  <c r="AO93" i="10"/>
  <c r="AP93" i="10"/>
  <c r="AQ93" i="10"/>
  <c r="AR93" i="10"/>
  <c r="AS93" i="10"/>
  <c r="AT93" i="10"/>
  <c r="AU93" i="10"/>
  <c r="AV93" i="10"/>
  <c r="AW93" i="10"/>
  <c r="AX93" i="10"/>
  <c r="AY93" i="10"/>
  <c r="AZ93" i="10"/>
  <c r="BA93" i="10"/>
  <c r="BB93" i="10"/>
  <c r="BC93" i="10"/>
  <c r="BD93" i="10"/>
  <c r="BE93" i="10"/>
  <c r="BF93" i="10"/>
  <c r="BG93" i="10"/>
  <c r="BH93" i="10"/>
  <c r="BI93" i="10"/>
  <c r="BJ93" i="10"/>
  <c r="BK93" i="10"/>
  <c r="BL93" i="10"/>
  <c r="BM93" i="10"/>
  <c r="BN93" i="10"/>
  <c r="BO93" i="10"/>
  <c r="BP93" i="10"/>
  <c r="BQ93" i="10"/>
  <c r="BR93" i="10"/>
  <c r="BS93" i="10"/>
  <c r="BT93" i="10"/>
  <c r="BU93" i="10"/>
  <c r="BV93" i="10"/>
  <c r="BW93" i="10"/>
  <c r="BX93" i="10"/>
  <c r="BY93" i="10"/>
  <c r="BZ93" i="10"/>
  <c r="CA93" i="10"/>
  <c r="CB93" i="10"/>
  <c r="CC93" i="10"/>
  <c r="CD93" i="10"/>
  <c r="CE93" i="10"/>
  <c r="CF93" i="10"/>
  <c r="CG93" i="10"/>
  <c r="A94" i="10"/>
  <c r="B94"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AI94" i="10"/>
  <c r="AJ94" i="10"/>
  <c r="AK94" i="10"/>
  <c r="AL94" i="10"/>
  <c r="AM94" i="10"/>
  <c r="AN94" i="10"/>
  <c r="AO94" i="10"/>
  <c r="AP94" i="10"/>
  <c r="AQ94" i="10"/>
  <c r="AR94" i="10"/>
  <c r="AS94" i="10"/>
  <c r="AT94" i="10"/>
  <c r="AU94" i="10"/>
  <c r="AV94" i="10"/>
  <c r="AW94" i="10"/>
  <c r="AX94" i="10"/>
  <c r="AY94" i="10"/>
  <c r="AZ94" i="10"/>
  <c r="BA94" i="10"/>
  <c r="BB94" i="10"/>
  <c r="BC94" i="10"/>
  <c r="BD94" i="10"/>
  <c r="BE94" i="10"/>
  <c r="BF94" i="10"/>
  <c r="BG94" i="10"/>
  <c r="BH94" i="10"/>
  <c r="BI94" i="10"/>
  <c r="BJ94" i="10"/>
  <c r="BK94" i="10"/>
  <c r="BL94" i="10"/>
  <c r="BM94" i="10"/>
  <c r="BN94" i="10"/>
  <c r="BO94" i="10"/>
  <c r="BP94" i="10"/>
  <c r="BQ94" i="10"/>
  <c r="BR94" i="10"/>
  <c r="BS94" i="10"/>
  <c r="BT94" i="10"/>
  <c r="BU94" i="10"/>
  <c r="BV94" i="10"/>
  <c r="BW94" i="10"/>
  <c r="BX94" i="10"/>
  <c r="BY94" i="10"/>
  <c r="BZ94" i="10"/>
  <c r="CA94" i="10"/>
  <c r="CB94" i="10"/>
  <c r="CC94" i="10"/>
  <c r="CD94" i="10"/>
  <c r="CE94" i="10"/>
  <c r="CF94" i="10"/>
  <c r="CG94" i="10"/>
  <c r="A95" i="10"/>
  <c r="B95" i="10"/>
  <c r="C95" i="10"/>
  <c r="D95" i="10"/>
  <c r="E95" i="10"/>
  <c r="F95" i="10"/>
  <c r="G95" i="10"/>
  <c r="H95" i="10"/>
  <c r="N95" i="10"/>
  <c r="O95" i="10"/>
  <c r="P95" i="10"/>
  <c r="U95" i="10"/>
  <c r="V95" i="10"/>
  <c r="W95" i="10"/>
  <c r="X95" i="10"/>
  <c r="Y95" i="10"/>
  <c r="Z95" i="10"/>
  <c r="AA95" i="10"/>
  <c r="AB95" i="10"/>
  <c r="AC95" i="10"/>
  <c r="AD95" i="10"/>
  <c r="AE95" i="10"/>
  <c r="AF95" i="10"/>
  <c r="AG95" i="10"/>
  <c r="AH95" i="10"/>
  <c r="AI95" i="10"/>
  <c r="AJ95" i="10"/>
  <c r="AK95" i="10"/>
  <c r="AL95" i="10"/>
  <c r="AM95" i="10"/>
  <c r="AN95" i="10"/>
  <c r="AO95" i="10"/>
  <c r="AP95" i="10"/>
  <c r="AQ95" i="10"/>
  <c r="AR95" i="10"/>
  <c r="AS95" i="10"/>
  <c r="AT95" i="10"/>
  <c r="AU95" i="10"/>
  <c r="AV95" i="10"/>
  <c r="AW95" i="10"/>
  <c r="AX95" i="10"/>
  <c r="AY95" i="10"/>
  <c r="AZ95" i="10"/>
  <c r="BA95" i="10"/>
  <c r="BB95" i="10"/>
  <c r="BC95" i="10"/>
  <c r="BD95" i="10"/>
  <c r="BE95" i="10"/>
  <c r="BF95" i="10"/>
  <c r="BG95" i="10"/>
  <c r="BH95" i="10"/>
  <c r="BI95" i="10"/>
  <c r="BJ95" i="10"/>
  <c r="BK95" i="10"/>
  <c r="BL95" i="10"/>
  <c r="BM95" i="10"/>
  <c r="BN95" i="10"/>
  <c r="BO95" i="10"/>
  <c r="BP95" i="10"/>
  <c r="BQ95" i="10"/>
  <c r="BR95" i="10"/>
  <c r="BS95" i="10"/>
  <c r="BT95" i="10"/>
  <c r="BU95" i="10"/>
  <c r="BV95" i="10"/>
  <c r="BW95" i="10"/>
  <c r="BX95" i="10"/>
  <c r="BY95" i="10"/>
  <c r="BZ95" i="10"/>
  <c r="CA95" i="10"/>
  <c r="CB95" i="10"/>
  <c r="CC95" i="10"/>
  <c r="CD95" i="10"/>
  <c r="CE95" i="10"/>
  <c r="CF95" i="10"/>
  <c r="CG95" i="10"/>
  <c r="A96" i="10"/>
  <c r="H96" i="10"/>
  <c r="I96" i="10"/>
  <c r="J96" i="10"/>
  <c r="K96" i="10"/>
  <c r="L96" i="10"/>
  <c r="M96" i="10"/>
  <c r="N96" i="10"/>
  <c r="O96" i="10"/>
  <c r="P96" i="10"/>
  <c r="Q96" i="10"/>
  <c r="R96" i="10"/>
  <c r="S96" i="10"/>
  <c r="T96" i="10"/>
  <c r="U96" i="10"/>
  <c r="V96" i="10"/>
  <c r="Y96" i="10"/>
  <c r="Z96" i="10"/>
  <c r="AA96" i="10"/>
  <c r="AB96" i="10"/>
  <c r="AC96" i="10"/>
  <c r="AD96" i="10"/>
  <c r="AE96" i="10"/>
  <c r="AF96" i="10"/>
  <c r="AG96" i="10"/>
  <c r="AH96" i="10"/>
  <c r="AI96" i="10"/>
  <c r="AJ96" i="10"/>
  <c r="AK96" i="10"/>
  <c r="AL96" i="10"/>
  <c r="AM96" i="10"/>
  <c r="AN96" i="10"/>
  <c r="AO96" i="10"/>
  <c r="AP96" i="10"/>
  <c r="AQ96" i="10"/>
  <c r="AR96" i="10"/>
  <c r="AS96" i="10"/>
  <c r="AT96" i="10"/>
  <c r="AU96" i="10"/>
  <c r="AV96" i="10"/>
  <c r="AW96" i="10"/>
  <c r="AX96" i="10"/>
  <c r="AY96" i="10"/>
  <c r="AZ96" i="10"/>
  <c r="BA96" i="10"/>
  <c r="BB96" i="10"/>
  <c r="BC96" i="10"/>
  <c r="BD96" i="10"/>
  <c r="BE96" i="10"/>
  <c r="BF96" i="10"/>
  <c r="BG96" i="10"/>
  <c r="BH96" i="10"/>
  <c r="BI96" i="10"/>
  <c r="BJ96" i="10"/>
  <c r="BK96" i="10"/>
  <c r="BL96" i="10"/>
  <c r="BM96" i="10"/>
  <c r="BN96" i="10"/>
  <c r="BO96" i="10"/>
  <c r="BP96" i="10"/>
  <c r="BQ96" i="10"/>
  <c r="BR96" i="10"/>
  <c r="BS96" i="10"/>
  <c r="BT96" i="10"/>
  <c r="BU96" i="10"/>
  <c r="BV96" i="10"/>
  <c r="BW96" i="10"/>
  <c r="BX96" i="10"/>
  <c r="BY96" i="10"/>
  <c r="BZ96" i="10"/>
  <c r="CA96" i="10"/>
  <c r="CB96" i="10"/>
  <c r="CC96" i="10"/>
  <c r="CD96" i="10"/>
  <c r="CE96" i="10"/>
  <c r="CF96" i="10"/>
  <c r="CG96" i="10"/>
  <c r="B97"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E97" i="10"/>
  <c r="AG97" i="10"/>
  <c r="AI97" i="10"/>
  <c r="AL97" i="10"/>
  <c r="AM97" i="10"/>
  <c r="AN97" i="10"/>
  <c r="AO97" i="10"/>
  <c r="AP97" i="10"/>
  <c r="AQ97" i="10"/>
  <c r="AR97" i="10"/>
  <c r="AS97" i="10"/>
  <c r="AT97" i="10"/>
  <c r="AU97" i="10"/>
  <c r="AV97" i="10"/>
  <c r="AW97" i="10"/>
  <c r="AX97" i="10"/>
  <c r="AY97" i="10"/>
  <c r="AZ97" i="10"/>
  <c r="BA97" i="10"/>
  <c r="BB97" i="10"/>
  <c r="BC97" i="10"/>
  <c r="BD97" i="10"/>
  <c r="BE97" i="10"/>
  <c r="BF97" i="10"/>
  <c r="BG97" i="10"/>
  <c r="BH97" i="10"/>
  <c r="BI97" i="10"/>
  <c r="BJ97" i="10"/>
  <c r="BK97" i="10"/>
  <c r="BL97" i="10"/>
  <c r="BM97" i="10"/>
  <c r="BN97" i="10"/>
  <c r="BO97" i="10"/>
  <c r="BP97" i="10"/>
  <c r="BQ97" i="10"/>
  <c r="BR97" i="10"/>
  <c r="BS97" i="10"/>
  <c r="BT97" i="10"/>
  <c r="BU97" i="10"/>
  <c r="BV97" i="10"/>
  <c r="BW97" i="10"/>
  <c r="BX97" i="10"/>
  <c r="BY97" i="10"/>
  <c r="BZ97" i="10"/>
  <c r="CA97" i="10"/>
  <c r="CB97" i="10"/>
  <c r="CC97" i="10"/>
  <c r="CD97" i="10"/>
  <c r="CE97" i="10"/>
  <c r="CF97" i="10"/>
  <c r="CG97" i="10"/>
  <c r="A98" i="10"/>
  <c r="Y98" i="10"/>
  <c r="Z98" i="10"/>
  <c r="AA98" i="10"/>
  <c r="AB98" i="10"/>
  <c r="AC98" i="10"/>
  <c r="AE98" i="10"/>
  <c r="AG98" i="10"/>
  <c r="AI98" i="10"/>
  <c r="AL98" i="10"/>
  <c r="AM98" i="10"/>
  <c r="AN98" i="10"/>
  <c r="AO98" i="10"/>
  <c r="AP98" i="10"/>
  <c r="AQ98" i="10"/>
  <c r="AR98" i="10"/>
  <c r="AS98" i="10"/>
  <c r="AT98" i="10"/>
  <c r="AU98" i="10"/>
  <c r="AV98" i="10"/>
  <c r="AW98" i="10"/>
  <c r="AX98" i="10"/>
  <c r="AY98" i="10"/>
  <c r="AZ98" i="10"/>
  <c r="BA98" i="10"/>
  <c r="BB98" i="10"/>
  <c r="BC98" i="10"/>
  <c r="BD98" i="10"/>
  <c r="BE98" i="10"/>
  <c r="BF98" i="10"/>
  <c r="BG98" i="10"/>
  <c r="BH98" i="10"/>
  <c r="BI98" i="10"/>
  <c r="BJ98" i="10"/>
  <c r="BK98" i="10"/>
  <c r="BL98" i="10"/>
  <c r="BM98" i="10"/>
  <c r="BN98" i="10"/>
  <c r="BO98" i="10"/>
  <c r="BP98" i="10"/>
  <c r="BQ98" i="10"/>
  <c r="BR98" i="10"/>
  <c r="BS98" i="10"/>
  <c r="BT98" i="10"/>
  <c r="BU98" i="10"/>
  <c r="BV98" i="10"/>
  <c r="BW98" i="10"/>
  <c r="BX98" i="10"/>
  <c r="BY98" i="10"/>
  <c r="BZ98" i="10"/>
  <c r="CA98" i="10"/>
  <c r="CB98" i="10"/>
  <c r="CC98" i="10"/>
  <c r="CD98" i="10"/>
  <c r="CE98" i="10"/>
  <c r="CF98" i="10"/>
  <c r="CG98" i="10"/>
  <c r="A99" i="10"/>
  <c r="Y99" i="10"/>
  <c r="Z99" i="10"/>
  <c r="AA99" i="10"/>
  <c r="AB99" i="10"/>
  <c r="AC99" i="10"/>
  <c r="AE99" i="10"/>
  <c r="AG99" i="10"/>
  <c r="AI99" i="10"/>
  <c r="AL99" i="10"/>
  <c r="AM99" i="10"/>
  <c r="AN99" i="10"/>
  <c r="AO99" i="10"/>
  <c r="AP99" i="10"/>
  <c r="AQ99" i="10"/>
  <c r="AR99" i="10"/>
  <c r="AS99" i="10"/>
  <c r="AT99" i="10"/>
  <c r="AU99" i="10"/>
  <c r="AV99" i="10"/>
  <c r="AW99" i="10"/>
  <c r="AX99" i="10"/>
  <c r="AY99" i="10"/>
  <c r="AZ99" i="10"/>
  <c r="BA99" i="10"/>
  <c r="BB99" i="10"/>
  <c r="BC99" i="10"/>
  <c r="BD99" i="10"/>
  <c r="BE99" i="10"/>
  <c r="BF99" i="10"/>
  <c r="BG99" i="10"/>
  <c r="BH99" i="10"/>
  <c r="BI99" i="10"/>
  <c r="BJ99" i="10"/>
  <c r="BK99" i="10"/>
  <c r="BL99" i="10"/>
  <c r="BM99" i="10"/>
  <c r="BN99" i="10"/>
  <c r="BO99" i="10"/>
  <c r="BP99" i="10"/>
  <c r="BQ99" i="10"/>
  <c r="BR99" i="10"/>
  <c r="BS99" i="10"/>
  <c r="BT99" i="10"/>
  <c r="BU99" i="10"/>
  <c r="BV99" i="10"/>
  <c r="BW99" i="10"/>
  <c r="BX99" i="10"/>
  <c r="BY99" i="10"/>
  <c r="BZ99" i="10"/>
  <c r="CA99" i="10"/>
  <c r="CB99" i="10"/>
  <c r="CC99" i="10"/>
  <c r="CD99" i="10"/>
  <c r="CE99" i="10"/>
  <c r="CF99" i="10"/>
  <c r="CG99" i="10"/>
  <c r="A100" i="10"/>
  <c r="Y100" i="10"/>
  <c r="Z100" i="10"/>
  <c r="AA100" i="10"/>
  <c r="AB100" i="10"/>
  <c r="AC100" i="10"/>
  <c r="AE100" i="10"/>
  <c r="AG100" i="10"/>
  <c r="AI100" i="10"/>
  <c r="AL100" i="10"/>
  <c r="AM100" i="10"/>
  <c r="AN100" i="10"/>
  <c r="AO100" i="10"/>
  <c r="AP100" i="10"/>
  <c r="AQ100" i="10"/>
  <c r="AR100" i="10"/>
  <c r="AS100" i="10"/>
  <c r="AT100" i="10"/>
  <c r="AU100" i="10"/>
  <c r="AV100" i="10"/>
  <c r="AW100" i="10"/>
  <c r="AX100" i="10"/>
  <c r="AY100" i="10"/>
  <c r="AZ100" i="10"/>
  <c r="BA100" i="10"/>
  <c r="BB100" i="10"/>
  <c r="BC100" i="10"/>
  <c r="BD100" i="10"/>
  <c r="BE100" i="10"/>
  <c r="BF100" i="10"/>
  <c r="BG100" i="10"/>
  <c r="BH100" i="10"/>
  <c r="BI100" i="10"/>
  <c r="BJ100" i="10"/>
  <c r="BK100" i="10"/>
  <c r="BL100" i="10"/>
  <c r="BM100" i="10"/>
  <c r="BN100" i="10"/>
  <c r="BO100" i="10"/>
  <c r="BP100" i="10"/>
  <c r="BQ100" i="10"/>
  <c r="BR100" i="10"/>
  <c r="BS100" i="10"/>
  <c r="BT100" i="10"/>
  <c r="BU100" i="10"/>
  <c r="BV100" i="10"/>
  <c r="BW100" i="10"/>
  <c r="BX100" i="10"/>
  <c r="BY100" i="10"/>
  <c r="BZ100" i="10"/>
  <c r="CA100" i="10"/>
  <c r="CB100" i="10"/>
  <c r="CC100" i="10"/>
  <c r="CD100" i="10"/>
  <c r="CE100" i="10"/>
  <c r="CF100" i="10"/>
  <c r="CG100" i="10"/>
  <c r="A101" i="10"/>
  <c r="Y101" i="10"/>
  <c r="Z101" i="10"/>
  <c r="AA101" i="10"/>
  <c r="AB101" i="10"/>
  <c r="AC101" i="10"/>
  <c r="AE101" i="10"/>
  <c r="AG101" i="10"/>
  <c r="AI101" i="10"/>
  <c r="AL101" i="10"/>
  <c r="AM101" i="10"/>
  <c r="AN101" i="10"/>
  <c r="AO101" i="10"/>
  <c r="AP101" i="10"/>
  <c r="AQ101" i="10"/>
  <c r="AR101" i="10"/>
  <c r="AS101" i="10"/>
  <c r="AT101" i="10"/>
  <c r="AU101" i="10"/>
  <c r="AV101" i="10"/>
  <c r="AW101" i="10"/>
  <c r="AX101" i="10"/>
  <c r="AY101" i="10"/>
  <c r="AZ101" i="10"/>
  <c r="BA101" i="10"/>
  <c r="BB101" i="10"/>
  <c r="BC101" i="10"/>
  <c r="BD101" i="10"/>
  <c r="BE101" i="10"/>
  <c r="BF101" i="10"/>
  <c r="BG101" i="10"/>
  <c r="BH101" i="10"/>
  <c r="BI101" i="10"/>
  <c r="BJ101" i="10"/>
  <c r="BK101" i="10"/>
  <c r="BL101" i="10"/>
  <c r="BM101" i="10"/>
  <c r="BN101" i="10"/>
  <c r="BO101" i="10"/>
  <c r="BP101" i="10"/>
  <c r="BQ101" i="10"/>
  <c r="BR101" i="10"/>
  <c r="BS101" i="10"/>
  <c r="BT101" i="10"/>
  <c r="BU101" i="10"/>
  <c r="BV101" i="10"/>
  <c r="BW101" i="10"/>
  <c r="BX101" i="10"/>
  <c r="BY101" i="10"/>
  <c r="BZ101" i="10"/>
  <c r="CA101" i="10"/>
  <c r="CB101" i="10"/>
  <c r="CC101" i="10"/>
  <c r="CD101" i="10"/>
  <c r="CE101" i="10"/>
  <c r="CF101" i="10"/>
  <c r="CG101" i="10"/>
  <c r="A102" i="10"/>
  <c r="Y102" i="10"/>
  <c r="Z102" i="10"/>
  <c r="AA102" i="10"/>
  <c r="AB102" i="10"/>
  <c r="AC102" i="10"/>
  <c r="AE102" i="10"/>
  <c r="AG102" i="10"/>
  <c r="AI102" i="10"/>
  <c r="AL102" i="10"/>
  <c r="AM102" i="10"/>
  <c r="AN102" i="10"/>
  <c r="AO102" i="10"/>
  <c r="AP102" i="10"/>
  <c r="AQ102" i="10"/>
  <c r="AR102" i="10"/>
  <c r="AS102" i="10"/>
  <c r="AT102" i="10"/>
  <c r="AU102" i="10"/>
  <c r="AV102" i="10"/>
  <c r="AW102" i="10"/>
  <c r="AX102" i="10"/>
  <c r="AY102" i="10"/>
  <c r="AZ102" i="10"/>
  <c r="BA102" i="10"/>
  <c r="BB102" i="10"/>
  <c r="BC102" i="10"/>
  <c r="BD102" i="10"/>
  <c r="BE102" i="10"/>
  <c r="BF102" i="10"/>
  <c r="BG102" i="10"/>
  <c r="BH102" i="10"/>
  <c r="BI102" i="10"/>
  <c r="BJ102" i="10"/>
  <c r="BK102" i="10"/>
  <c r="BL102" i="10"/>
  <c r="BM102" i="10"/>
  <c r="BN102" i="10"/>
  <c r="BO102" i="10"/>
  <c r="BP102" i="10"/>
  <c r="BQ102" i="10"/>
  <c r="BR102" i="10"/>
  <c r="BS102" i="10"/>
  <c r="BT102" i="10"/>
  <c r="BU102" i="10"/>
  <c r="BV102" i="10"/>
  <c r="BW102" i="10"/>
  <c r="BX102" i="10"/>
  <c r="BY102" i="10"/>
  <c r="BZ102" i="10"/>
  <c r="CA102" i="10"/>
  <c r="CB102" i="10"/>
  <c r="CC102" i="10"/>
  <c r="CD102" i="10"/>
  <c r="CE102" i="10"/>
  <c r="CF102" i="10"/>
  <c r="CG102"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E103" i="10"/>
  <c r="AG103" i="10"/>
  <c r="AI103" i="10"/>
  <c r="AL103" i="10"/>
  <c r="AM103" i="10"/>
  <c r="AN103" i="10"/>
  <c r="AO103" i="10"/>
  <c r="AP103" i="10"/>
  <c r="AQ103" i="10"/>
  <c r="AR103" i="10"/>
  <c r="AS103" i="10"/>
  <c r="AT103" i="10"/>
  <c r="AU103" i="10"/>
  <c r="AV103" i="10"/>
  <c r="AW103" i="10"/>
  <c r="AX103" i="10"/>
  <c r="AY103" i="10"/>
  <c r="AZ103" i="10"/>
  <c r="BA103" i="10"/>
  <c r="BB103" i="10"/>
  <c r="BC103" i="10"/>
  <c r="BD103" i="10"/>
  <c r="BE103" i="10"/>
  <c r="BF103" i="10"/>
  <c r="BG103" i="10"/>
  <c r="BH103" i="10"/>
  <c r="BI103" i="10"/>
  <c r="BJ103" i="10"/>
  <c r="BK103" i="10"/>
  <c r="BL103" i="10"/>
  <c r="BM103" i="10"/>
  <c r="BN103" i="10"/>
  <c r="BO103" i="10"/>
  <c r="BP103" i="10"/>
  <c r="BQ103" i="10"/>
  <c r="BR103" i="10"/>
  <c r="BS103" i="10"/>
  <c r="BT103" i="10"/>
  <c r="BU103" i="10"/>
  <c r="BV103" i="10"/>
  <c r="BW103" i="10"/>
  <c r="BX103" i="10"/>
  <c r="BY103" i="10"/>
  <c r="BZ103" i="10"/>
  <c r="CA103" i="10"/>
  <c r="CB103" i="10"/>
  <c r="CC103" i="10"/>
  <c r="CD103" i="10"/>
  <c r="CE103" i="10"/>
  <c r="CF103" i="10"/>
  <c r="CG103" i="10"/>
  <c r="A104" i="10"/>
  <c r="Y104" i="10"/>
  <c r="Z104" i="10"/>
  <c r="AA104" i="10"/>
  <c r="AB104" i="10"/>
  <c r="AC104" i="10"/>
  <c r="AE104" i="10"/>
  <c r="AG104" i="10"/>
  <c r="AI104" i="10"/>
  <c r="AL104" i="10"/>
  <c r="AM104" i="10"/>
  <c r="AN104" i="10"/>
  <c r="AO104" i="10"/>
  <c r="AP104" i="10"/>
  <c r="AQ104" i="10"/>
  <c r="AR104" i="10"/>
  <c r="AS104" i="10"/>
  <c r="AT104" i="10"/>
  <c r="AU104" i="10"/>
  <c r="AV104" i="10"/>
  <c r="AW104" i="10"/>
  <c r="AX104" i="10"/>
  <c r="AY104" i="10"/>
  <c r="AZ104" i="10"/>
  <c r="BA104" i="10"/>
  <c r="BB104" i="10"/>
  <c r="BC104" i="10"/>
  <c r="BD104" i="10"/>
  <c r="BE104" i="10"/>
  <c r="BF104" i="10"/>
  <c r="BG104" i="10"/>
  <c r="BH104" i="10"/>
  <c r="BI104" i="10"/>
  <c r="BJ104" i="10"/>
  <c r="BK104" i="10"/>
  <c r="BL104" i="10"/>
  <c r="BM104" i="10"/>
  <c r="BN104" i="10"/>
  <c r="BO104" i="10"/>
  <c r="BP104" i="10"/>
  <c r="BQ104" i="10"/>
  <c r="BR104" i="10"/>
  <c r="BS104" i="10"/>
  <c r="BT104" i="10"/>
  <c r="BU104" i="10"/>
  <c r="BV104" i="10"/>
  <c r="BW104" i="10"/>
  <c r="BX104" i="10"/>
  <c r="BY104" i="10"/>
  <c r="BZ104" i="10"/>
  <c r="CA104" i="10"/>
  <c r="CB104" i="10"/>
  <c r="CC104" i="10"/>
  <c r="CD104" i="10"/>
  <c r="CE104" i="10"/>
  <c r="CF104" i="10"/>
  <c r="CG104" i="10"/>
  <c r="A105" i="10"/>
  <c r="Y105" i="10"/>
  <c r="Z105" i="10"/>
  <c r="AA105" i="10"/>
  <c r="AB105" i="10"/>
  <c r="AC105" i="10"/>
  <c r="AE105" i="10"/>
  <c r="AG105" i="10"/>
  <c r="AI105" i="10"/>
  <c r="AL105" i="10"/>
  <c r="AM105" i="10"/>
  <c r="AN105" i="10"/>
  <c r="AO105" i="10"/>
  <c r="AP105" i="10"/>
  <c r="AQ105" i="10"/>
  <c r="AR105" i="10"/>
  <c r="AS105" i="10"/>
  <c r="AT105" i="10"/>
  <c r="AU105" i="10"/>
  <c r="AV105" i="10"/>
  <c r="AW105" i="10"/>
  <c r="AX105" i="10"/>
  <c r="AY105" i="10"/>
  <c r="AZ105" i="10"/>
  <c r="BA105" i="10"/>
  <c r="BB105" i="10"/>
  <c r="BC105" i="10"/>
  <c r="BD105" i="10"/>
  <c r="BE105" i="10"/>
  <c r="BF105" i="10"/>
  <c r="BG105" i="10"/>
  <c r="BH105" i="10"/>
  <c r="BI105" i="10"/>
  <c r="BJ105" i="10"/>
  <c r="BK105" i="10"/>
  <c r="BL105" i="10"/>
  <c r="BM105" i="10"/>
  <c r="BN105" i="10"/>
  <c r="BO105" i="10"/>
  <c r="BP105" i="10"/>
  <c r="BQ105" i="10"/>
  <c r="BR105" i="10"/>
  <c r="BS105" i="10"/>
  <c r="BT105" i="10"/>
  <c r="BU105" i="10"/>
  <c r="BV105" i="10"/>
  <c r="BW105" i="10"/>
  <c r="BX105" i="10"/>
  <c r="BY105" i="10"/>
  <c r="BZ105" i="10"/>
  <c r="CA105" i="10"/>
  <c r="CB105" i="10"/>
  <c r="CC105" i="10"/>
  <c r="CD105" i="10"/>
  <c r="CE105" i="10"/>
  <c r="CF105" i="10"/>
  <c r="CG105" i="10"/>
  <c r="A106" i="10"/>
  <c r="Y106" i="10"/>
  <c r="Z106" i="10"/>
  <c r="AA106" i="10"/>
  <c r="AB106" i="10"/>
  <c r="AC106" i="10"/>
  <c r="AE106" i="10"/>
  <c r="AG106" i="10"/>
  <c r="AI106" i="10"/>
  <c r="AL106" i="10"/>
  <c r="AM106" i="10"/>
  <c r="AN106" i="10"/>
  <c r="AO106" i="10"/>
  <c r="AP106" i="10"/>
  <c r="AQ106" i="10"/>
  <c r="AR106" i="10"/>
  <c r="AS106" i="10"/>
  <c r="AT106" i="10"/>
  <c r="AU106" i="10"/>
  <c r="AV106" i="10"/>
  <c r="AW106" i="10"/>
  <c r="AX106" i="10"/>
  <c r="AY106" i="10"/>
  <c r="AZ106" i="10"/>
  <c r="BA106" i="10"/>
  <c r="BB106" i="10"/>
  <c r="BC106" i="10"/>
  <c r="BD106" i="10"/>
  <c r="BE106" i="10"/>
  <c r="BF106" i="10"/>
  <c r="BG106" i="10"/>
  <c r="BH106" i="10"/>
  <c r="BI106" i="10"/>
  <c r="BJ106" i="10"/>
  <c r="BK106" i="10"/>
  <c r="BL106" i="10"/>
  <c r="BM106" i="10"/>
  <c r="BN106" i="10"/>
  <c r="BO106" i="10"/>
  <c r="BP106" i="10"/>
  <c r="BQ106" i="10"/>
  <c r="BR106" i="10"/>
  <c r="BS106" i="10"/>
  <c r="BT106" i="10"/>
  <c r="BU106" i="10"/>
  <c r="BV106" i="10"/>
  <c r="BW106" i="10"/>
  <c r="BX106" i="10"/>
  <c r="BY106" i="10"/>
  <c r="BZ106" i="10"/>
  <c r="CA106" i="10"/>
  <c r="CB106" i="10"/>
  <c r="CC106" i="10"/>
  <c r="CD106" i="10"/>
  <c r="CE106" i="10"/>
  <c r="CF106" i="10"/>
  <c r="CG106" i="10"/>
  <c r="A107" i="10"/>
  <c r="Y107" i="10"/>
  <c r="Z107" i="10"/>
  <c r="AA107" i="10"/>
  <c r="AB107" i="10"/>
  <c r="AC107" i="10"/>
  <c r="AE107" i="10"/>
  <c r="AG107" i="10"/>
  <c r="AI107" i="10"/>
  <c r="AL107" i="10"/>
  <c r="AM107" i="10"/>
  <c r="AN107" i="10"/>
  <c r="AO107" i="10"/>
  <c r="AP107" i="10"/>
  <c r="AQ107" i="10"/>
  <c r="AR107" i="10"/>
  <c r="AS107" i="10"/>
  <c r="AT107" i="10"/>
  <c r="AU107" i="10"/>
  <c r="AV107" i="10"/>
  <c r="AW107" i="10"/>
  <c r="AX107" i="10"/>
  <c r="AY107" i="10"/>
  <c r="AZ107" i="10"/>
  <c r="BA107" i="10"/>
  <c r="BB107" i="10"/>
  <c r="BC107" i="10"/>
  <c r="BD107" i="10"/>
  <c r="BE107" i="10"/>
  <c r="BF107" i="10"/>
  <c r="BG107" i="10"/>
  <c r="BH107" i="10"/>
  <c r="BI107" i="10"/>
  <c r="BJ107" i="10"/>
  <c r="BK107" i="10"/>
  <c r="BL107" i="10"/>
  <c r="BM107" i="10"/>
  <c r="BN107" i="10"/>
  <c r="BO107" i="10"/>
  <c r="BP107" i="10"/>
  <c r="BQ107" i="10"/>
  <c r="BR107" i="10"/>
  <c r="BS107" i="10"/>
  <c r="BT107" i="10"/>
  <c r="BU107" i="10"/>
  <c r="BV107" i="10"/>
  <c r="BW107" i="10"/>
  <c r="BX107" i="10"/>
  <c r="BY107" i="10"/>
  <c r="BZ107" i="10"/>
  <c r="CA107" i="10"/>
  <c r="CB107" i="10"/>
  <c r="CC107" i="10"/>
  <c r="CD107" i="10"/>
  <c r="CE107" i="10"/>
  <c r="CF107" i="10"/>
  <c r="CG107" i="10"/>
  <c r="A108" i="10"/>
  <c r="Y108" i="10"/>
  <c r="Z108" i="10"/>
  <c r="AA108" i="10"/>
  <c r="AB108" i="10"/>
  <c r="AC108" i="10"/>
  <c r="AE108" i="10"/>
  <c r="AG108" i="10"/>
  <c r="AI108" i="10"/>
  <c r="AL108" i="10"/>
  <c r="AM108" i="10"/>
  <c r="AN108" i="10"/>
  <c r="AO108" i="10"/>
  <c r="AP108" i="10"/>
  <c r="AQ108" i="10"/>
  <c r="AR108" i="10"/>
  <c r="AS108" i="10"/>
  <c r="AT108" i="10"/>
  <c r="AU108" i="10"/>
  <c r="AV108" i="10"/>
  <c r="AW108" i="10"/>
  <c r="AX108" i="10"/>
  <c r="AY108" i="10"/>
  <c r="AZ108" i="10"/>
  <c r="BA108" i="10"/>
  <c r="BB108" i="10"/>
  <c r="BC108" i="10"/>
  <c r="BD108" i="10"/>
  <c r="BE108" i="10"/>
  <c r="BF108" i="10"/>
  <c r="BG108" i="10"/>
  <c r="BH108" i="10"/>
  <c r="BI108" i="10"/>
  <c r="BJ108" i="10"/>
  <c r="BK108" i="10"/>
  <c r="BL108" i="10"/>
  <c r="BM108" i="10"/>
  <c r="BN108" i="10"/>
  <c r="BO108" i="10"/>
  <c r="BP108" i="10"/>
  <c r="BQ108" i="10"/>
  <c r="BR108" i="10"/>
  <c r="BS108" i="10"/>
  <c r="BT108" i="10"/>
  <c r="BU108" i="10"/>
  <c r="BV108" i="10"/>
  <c r="BW108" i="10"/>
  <c r="BX108" i="10"/>
  <c r="BY108" i="10"/>
  <c r="BZ108" i="10"/>
  <c r="CA108" i="10"/>
  <c r="CB108" i="10"/>
  <c r="CC108" i="10"/>
  <c r="CD108" i="10"/>
  <c r="CE108" i="10"/>
  <c r="CF108" i="10"/>
  <c r="CG108" i="10"/>
  <c r="A109" i="10"/>
  <c r="Y109" i="10"/>
  <c r="Z109" i="10"/>
  <c r="AA109" i="10"/>
  <c r="AB109" i="10"/>
  <c r="AC109" i="10"/>
  <c r="AE109" i="10"/>
  <c r="AG109" i="10"/>
  <c r="AI109" i="10"/>
  <c r="AL109" i="10"/>
  <c r="AM109" i="10"/>
  <c r="AN109" i="10"/>
  <c r="AO109" i="10"/>
  <c r="AP109" i="10"/>
  <c r="AQ109" i="10"/>
  <c r="AR109" i="10"/>
  <c r="AS109" i="10"/>
  <c r="AT109" i="10"/>
  <c r="AU109" i="10"/>
  <c r="AV109" i="10"/>
  <c r="AW109" i="10"/>
  <c r="AX109" i="10"/>
  <c r="AY109" i="10"/>
  <c r="AZ109" i="10"/>
  <c r="BA109" i="10"/>
  <c r="BB109" i="10"/>
  <c r="BC109" i="10"/>
  <c r="BD109" i="10"/>
  <c r="BE109" i="10"/>
  <c r="BF109" i="10"/>
  <c r="BG109" i="10"/>
  <c r="BH109" i="10"/>
  <c r="BI109" i="10"/>
  <c r="BJ109" i="10"/>
  <c r="BK109" i="10"/>
  <c r="BL109" i="10"/>
  <c r="BM109" i="10"/>
  <c r="BN109" i="10"/>
  <c r="BO109" i="10"/>
  <c r="BP109" i="10"/>
  <c r="BQ109" i="10"/>
  <c r="BR109" i="10"/>
  <c r="BS109" i="10"/>
  <c r="BT109" i="10"/>
  <c r="BU109" i="10"/>
  <c r="BV109" i="10"/>
  <c r="BW109" i="10"/>
  <c r="BX109" i="10"/>
  <c r="BY109" i="10"/>
  <c r="BZ109" i="10"/>
  <c r="CA109" i="10"/>
  <c r="CB109" i="10"/>
  <c r="CC109" i="10"/>
  <c r="CD109" i="10"/>
  <c r="CE109" i="10"/>
  <c r="CF109" i="10"/>
  <c r="CG109" i="10"/>
  <c r="A110" i="10"/>
  <c r="Y110" i="10"/>
  <c r="Z110" i="10"/>
  <c r="AA110" i="10"/>
  <c r="AB110" i="10"/>
  <c r="AC110" i="10"/>
  <c r="AE110" i="10"/>
  <c r="AG110" i="10"/>
  <c r="AI110" i="10"/>
  <c r="AL110" i="10"/>
  <c r="AM110" i="10"/>
  <c r="AN110" i="10"/>
  <c r="AO110" i="10"/>
  <c r="AP110" i="10"/>
  <c r="AQ110" i="10"/>
  <c r="AR110" i="10"/>
  <c r="AS110" i="10"/>
  <c r="AT110" i="10"/>
  <c r="AU110" i="10"/>
  <c r="AV110" i="10"/>
  <c r="AW110" i="10"/>
  <c r="AX110" i="10"/>
  <c r="AY110" i="10"/>
  <c r="AZ110" i="10"/>
  <c r="BA110" i="10"/>
  <c r="BB110" i="10"/>
  <c r="BC110" i="10"/>
  <c r="BD110" i="10"/>
  <c r="BE110" i="10"/>
  <c r="BF110" i="10"/>
  <c r="BG110" i="10"/>
  <c r="BH110" i="10"/>
  <c r="BI110" i="10"/>
  <c r="BJ110" i="10"/>
  <c r="BK110" i="10"/>
  <c r="BL110" i="10"/>
  <c r="BM110" i="10"/>
  <c r="BN110" i="10"/>
  <c r="BO110" i="10"/>
  <c r="BP110" i="10"/>
  <c r="BQ110" i="10"/>
  <c r="BR110" i="10"/>
  <c r="BS110" i="10"/>
  <c r="BT110" i="10"/>
  <c r="BU110" i="10"/>
  <c r="BV110" i="10"/>
  <c r="BW110" i="10"/>
  <c r="BX110" i="10"/>
  <c r="BY110" i="10"/>
  <c r="BZ110" i="10"/>
  <c r="CA110" i="10"/>
  <c r="CB110" i="10"/>
  <c r="CC110" i="10"/>
  <c r="CD110" i="10"/>
  <c r="CE110" i="10"/>
  <c r="CF110" i="10"/>
  <c r="CG110" i="10"/>
  <c r="A111" i="10"/>
  <c r="Y111" i="10"/>
  <c r="Z111" i="10"/>
  <c r="AA111" i="10"/>
  <c r="AB111" i="10"/>
  <c r="AC111" i="10"/>
  <c r="AE111" i="10"/>
  <c r="AG111" i="10"/>
  <c r="AI111" i="10"/>
  <c r="AL111" i="10"/>
  <c r="AM111" i="10"/>
  <c r="AN111" i="10"/>
  <c r="AO111" i="10"/>
  <c r="AP111" i="10"/>
  <c r="AQ111" i="10"/>
  <c r="AR111" i="10"/>
  <c r="AS111" i="10"/>
  <c r="AT111" i="10"/>
  <c r="AU111" i="10"/>
  <c r="AV111" i="10"/>
  <c r="AW111" i="10"/>
  <c r="AX111" i="10"/>
  <c r="AY111" i="10"/>
  <c r="AZ111" i="10"/>
  <c r="BA111" i="10"/>
  <c r="BB111" i="10"/>
  <c r="BC111" i="10"/>
  <c r="BD111" i="10"/>
  <c r="BE111" i="10"/>
  <c r="BF111" i="10"/>
  <c r="BG111" i="10"/>
  <c r="BH111" i="10"/>
  <c r="BI111" i="10"/>
  <c r="BJ111" i="10"/>
  <c r="BK111" i="10"/>
  <c r="BL111" i="10"/>
  <c r="BM111" i="10"/>
  <c r="BN111" i="10"/>
  <c r="BO111" i="10"/>
  <c r="BP111" i="10"/>
  <c r="BQ111" i="10"/>
  <c r="BR111" i="10"/>
  <c r="BS111" i="10"/>
  <c r="BT111" i="10"/>
  <c r="BU111" i="10"/>
  <c r="BV111" i="10"/>
  <c r="BW111" i="10"/>
  <c r="BX111" i="10"/>
  <c r="BY111" i="10"/>
  <c r="BZ111" i="10"/>
  <c r="CA111" i="10"/>
  <c r="CB111" i="10"/>
  <c r="CC111" i="10"/>
  <c r="CD111" i="10"/>
  <c r="CE111" i="10"/>
  <c r="CF111" i="10"/>
  <c r="CG111" i="10"/>
  <c r="C112" i="10"/>
  <c r="D112" i="10"/>
  <c r="E112" i="10"/>
  <c r="F112" i="10"/>
  <c r="G112" i="10"/>
  <c r="H112" i="10"/>
  <c r="I112" i="10"/>
  <c r="J112" i="10"/>
  <c r="K112" i="10"/>
  <c r="L112" i="10"/>
  <c r="M112" i="10"/>
  <c r="N112" i="10"/>
  <c r="O112" i="10"/>
  <c r="P112" i="10"/>
  <c r="Q112" i="10"/>
  <c r="R112" i="10"/>
  <c r="S112" i="10"/>
  <c r="T112" i="10"/>
  <c r="U112" i="10"/>
  <c r="V112" i="10"/>
  <c r="W112" i="10"/>
  <c r="X112" i="10"/>
  <c r="Y112" i="10"/>
  <c r="Z112" i="10"/>
  <c r="AA112" i="10"/>
  <c r="AB112" i="10"/>
  <c r="AC112" i="10"/>
  <c r="AE112" i="10"/>
  <c r="AG112" i="10"/>
  <c r="AI112" i="10"/>
  <c r="AL112" i="10"/>
  <c r="AM112" i="10"/>
  <c r="AN112" i="10"/>
  <c r="AO112" i="10"/>
  <c r="AP112" i="10"/>
  <c r="AQ112" i="10"/>
  <c r="AR112" i="10"/>
  <c r="AS112" i="10"/>
  <c r="AT112" i="10"/>
  <c r="AU112" i="10"/>
  <c r="AV112" i="10"/>
  <c r="AW112" i="10"/>
  <c r="AX112" i="10"/>
  <c r="AY112" i="10"/>
  <c r="AZ112" i="10"/>
  <c r="BA112" i="10"/>
  <c r="BB112" i="10"/>
  <c r="BC112" i="10"/>
  <c r="BD112" i="10"/>
  <c r="BE112" i="10"/>
  <c r="BF112" i="10"/>
  <c r="BG112" i="10"/>
  <c r="BH112" i="10"/>
  <c r="BI112" i="10"/>
  <c r="BJ112" i="10"/>
  <c r="BK112" i="10"/>
  <c r="BL112" i="10"/>
  <c r="BM112" i="10"/>
  <c r="BN112" i="10"/>
  <c r="BO112" i="10"/>
  <c r="BP112" i="10"/>
  <c r="BQ112" i="10"/>
  <c r="BR112" i="10"/>
  <c r="BS112" i="10"/>
  <c r="BT112" i="10"/>
  <c r="BU112" i="10"/>
  <c r="BV112" i="10"/>
  <c r="BW112" i="10"/>
  <c r="BX112" i="10"/>
  <c r="BY112" i="10"/>
  <c r="BZ112" i="10"/>
  <c r="CA112" i="10"/>
  <c r="CB112" i="10"/>
  <c r="CC112" i="10"/>
  <c r="CD112" i="10"/>
  <c r="CE112" i="10"/>
  <c r="CF112" i="10"/>
  <c r="CG112" i="10"/>
  <c r="A113" i="10"/>
  <c r="Y113" i="10"/>
  <c r="Z113" i="10"/>
  <c r="AA113" i="10"/>
  <c r="AB113" i="10"/>
  <c r="AC113" i="10"/>
  <c r="AE113" i="10"/>
  <c r="AG113" i="10"/>
  <c r="AI113" i="10"/>
  <c r="AL113" i="10"/>
  <c r="AM113" i="10"/>
  <c r="AN113" i="10"/>
  <c r="AO113" i="10"/>
  <c r="AP113" i="10"/>
  <c r="AQ113" i="10"/>
  <c r="AR113" i="10"/>
  <c r="AS113" i="10"/>
  <c r="AT113" i="10"/>
  <c r="AU113" i="10"/>
  <c r="AV113" i="10"/>
  <c r="AW113" i="10"/>
  <c r="AX113" i="10"/>
  <c r="AY113" i="10"/>
  <c r="AZ113" i="10"/>
  <c r="BA113" i="10"/>
  <c r="BB113" i="10"/>
  <c r="BC113" i="10"/>
  <c r="BD113" i="10"/>
  <c r="BE113" i="10"/>
  <c r="BF113" i="10"/>
  <c r="BG113" i="10"/>
  <c r="BH113" i="10"/>
  <c r="BI113" i="10"/>
  <c r="BJ113" i="10"/>
  <c r="BK113" i="10"/>
  <c r="BL113" i="10"/>
  <c r="BM113" i="10"/>
  <c r="BN113" i="10"/>
  <c r="BO113" i="10"/>
  <c r="BP113" i="10"/>
  <c r="BQ113" i="10"/>
  <c r="BR113" i="10"/>
  <c r="BS113" i="10"/>
  <c r="BT113" i="10"/>
  <c r="BU113" i="10"/>
  <c r="BV113" i="10"/>
  <c r="BW113" i="10"/>
  <c r="BX113" i="10"/>
  <c r="BY113" i="10"/>
  <c r="BZ113" i="10"/>
  <c r="CA113" i="10"/>
  <c r="CB113" i="10"/>
  <c r="CC113" i="10"/>
  <c r="CD113" i="10"/>
  <c r="CE113" i="10"/>
  <c r="CF113" i="10"/>
  <c r="CG113" i="10"/>
  <c r="A114" i="10"/>
  <c r="Y114" i="10"/>
  <c r="Z114" i="10"/>
  <c r="AA114" i="10"/>
  <c r="AB114" i="10"/>
  <c r="AC114" i="10"/>
  <c r="AE114" i="10"/>
  <c r="AG114" i="10"/>
  <c r="AI114" i="10"/>
  <c r="AL114" i="10"/>
  <c r="AM114" i="10"/>
  <c r="AN114" i="10"/>
  <c r="AO114" i="10"/>
  <c r="AP114" i="10"/>
  <c r="AQ114" i="10"/>
  <c r="AR114" i="10"/>
  <c r="AS114" i="10"/>
  <c r="AT114" i="10"/>
  <c r="AU114" i="10"/>
  <c r="AV114" i="10"/>
  <c r="AW114" i="10"/>
  <c r="AX114" i="10"/>
  <c r="AY114" i="10"/>
  <c r="AZ114" i="10"/>
  <c r="BA114" i="10"/>
  <c r="BB114" i="10"/>
  <c r="BC114" i="10"/>
  <c r="BD114" i="10"/>
  <c r="BE114" i="10"/>
  <c r="BF114" i="10"/>
  <c r="BG114" i="10"/>
  <c r="BH114" i="10"/>
  <c r="BI114" i="10"/>
  <c r="BJ114" i="10"/>
  <c r="BK114" i="10"/>
  <c r="BL114" i="10"/>
  <c r="BM114" i="10"/>
  <c r="BN114" i="10"/>
  <c r="BO114" i="10"/>
  <c r="BP114" i="10"/>
  <c r="BQ114" i="10"/>
  <c r="BR114" i="10"/>
  <c r="BS114" i="10"/>
  <c r="BT114" i="10"/>
  <c r="BU114" i="10"/>
  <c r="BV114" i="10"/>
  <c r="BW114" i="10"/>
  <c r="BX114" i="10"/>
  <c r="BY114" i="10"/>
  <c r="BZ114" i="10"/>
  <c r="CA114" i="10"/>
  <c r="CB114" i="10"/>
  <c r="CC114" i="10"/>
  <c r="CD114" i="10"/>
  <c r="CE114" i="10"/>
  <c r="CF114" i="10"/>
  <c r="CG114" i="10"/>
  <c r="A115" i="10"/>
  <c r="Y115" i="10"/>
  <c r="Z115" i="10"/>
  <c r="AA115" i="10"/>
  <c r="AB115" i="10"/>
  <c r="AC115" i="10"/>
  <c r="AE115" i="10"/>
  <c r="AG115" i="10"/>
  <c r="AI115" i="10"/>
  <c r="AL115" i="10"/>
  <c r="AM115" i="10"/>
  <c r="AN115" i="10"/>
  <c r="AO115" i="10"/>
  <c r="AP115" i="10"/>
  <c r="AQ115" i="10"/>
  <c r="AR115" i="10"/>
  <c r="AS115" i="10"/>
  <c r="AT115" i="10"/>
  <c r="AU115" i="10"/>
  <c r="AV115" i="10"/>
  <c r="AW115" i="10"/>
  <c r="AX115" i="10"/>
  <c r="AY115" i="10"/>
  <c r="AZ115" i="10"/>
  <c r="BA115" i="10"/>
  <c r="BB115" i="10"/>
  <c r="BC115" i="10"/>
  <c r="BD115" i="10"/>
  <c r="BE115" i="10"/>
  <c r="BF115" i="10"/>
  <c r="BG115" i="10"/>
  <c r="BH115" i="10"/>
  <c r="BI115" i="10"/>
  <c r="BJ115" i="10"/>
  <c r="BK115" i="10"/>
  <c r="BL115" i="10"/>
  <c r="BM115" i="10"/>
  <c r="BN115" i="10"/>
  <c r="BO115" i="10"/>
  <c r="BP115" i="10"/>
  <c r="BQ115" i="10"/>
  <c r="BR115" i="10"/>
  <c r="BS115" i="10"/>
  <c r="BT115" i="10"/>
  <c r="BU115" i="10"/>
  <c r="BV115" i="10"/>
  <c r="BW115" i="10"/>
  <c r="BX115" i="10"/>
  <c r="BY115" i="10"/>
  <c r="BZ115" i="10"/>
  <c r="CA115" i="10"/>
  <c r="CB115" i="10"/>
  <c r="CC115" i="10"/>
  <c r="CD115" i="10"/>
  <c r="CE115" i="10"/>
  <c r="CF115" i="10"/>
  <c r="CG115" i="10"/>
  <c r="A116" i="10"/>
  <c r="Y116" i="10"/>
  <c r="Z116" i="10"/>
  <c r="AA116" i="10"/>
  <c r="AB116" i="10"/>
  <c r="AC116" i="10"/>
  <c r="AE116" i="10"/>
  <c r="AG116" i="10"/>
  <c r="AI116" i="10"/>
  <c r="AL116" i="10"/>
  <c r="AM116" i="10"/>
  <c r="AN116" i="10"/>
  <c r="AO116" i="10"/>
  <c r="AP116" i="10"/>
  <c r="AQ116" i="10"/>
  <c r="AR116" i="10"/>
  <c r="AS116" i="10"/>
  <c r="AT116" i="10"/>
  <c r="AU116" i="10"/>
  <c r="AV116" i="10"/>
  <c r="AW116" i="10"/>
  <c r="AX116" i="10"/>
  <c r="AY116" i="10"/>
  <c r="AZ116" i="10"/>
  <c r="BA116" i="10"/>
  <c r="BB116" i="10"/>
  <c r="BC116" i="10"/>
  <c r="BD116" i="10"/>
  <c r="BE116" i="10"/>
  <c r="BF116" i="10"/>
  <c r="BG116" i="10"/>
  <c r="BH116" i="10"/>
  <c r="BI116" i="10"/>
  <c r="BJ116" i="10"/>
  <c r="BK116" i="10"/>
  <c r="BL116" i="10"/>
  <c r="BM116" i="10"/>
  <c r="BN116" i="10"/>
  <c r="BO116" i="10"/>
  <c r="BP116" i="10"/>
  <c r="BQ116" i="10"/>
  <c r="BR116" i="10"/>
  <c r="BS116" i="10"/>
  <c r="BT116" i="10"/>
  <c r="BU116" i="10"/>
  <c r="BV116" i="10"/>
  <c r="BW116" i="10"/>
  <c r="BX116" i="10"/>
  <c r="BY116" i="10"/>
  <c r="BZ116" i="10"/>
  <c r="CA116" i="10"/>
  <c r="CB116" i="10"/>
  <c r="CC116" i="10"/>
  <c r="CD116" i="10"/>
  <c r="CE116" i="10"/>
  <c r="CF116" i="10"/>
  <c r="CG116" i="10"/>
  <c r="A117" i="10"/>
  <c r="Y117" i="10"/>
  <c r="Z117" i="10"/>
  <c r="AA117" i="10"/>
  <c r="AB117" i="10"/>
  <c r="AC117" i="10"/>
  <c r="AE117" i="10"/>
  <c r="AG117" i="10"/>
  <c r="AI117" i="10"/>
  <c r="AL117" i="10"/>
  <c r="AM117" i="10"/>
  <c r="AN117" i="10"/>
  <c r="AO117" i="10"/>
  <c r="AP117" i="10"/>
  <c r="AQ117" i="10"/>
  <c r="AR117" i="10"/>
  <c r="AS117" i="10"/>
  <c r="AT117" i="10"/>
  <c r="AU117" i="10"/>
  <c r="AV117" i="10"/>
  <c r="AW117" i="10"/>
  <c r="AX117" i="10"/>
  <c r="AY117" i="10"/>
  <c r="AZ117" i="10"/>
  <c r="BA117" i="10"/>
  <c r="BB117" i="10"/>
  <c r="BC117" i="10"/>
  <c r="BD117" i="10"/>
  <c r="BE117" i="10"/>
  <c r="BF117" i="10"/>
  <c r="BG117" i="10"/>
  <c r="BH117" i="10"/>
  <c r="BI117" i="10"/>
  <c r="BJ117" i="10"/>
  <c r="BK117" i="10"/>
  <c r="BL117" i="10"/>
  <c r="BM117" i="10"/>
  <c r="BN117" i="10"/>
  <c r="BO117" i="10"/>
  <c r="BP117" i="10"/>
  <c r="BQ117" i="10"/>
  <c r="BR117" i="10"/>
  <c r="BS117" i="10"/>
  <c r="BT117" i="10"/>
  <c r="BU117" i="10"/>
  <c r="BV117" i="10"/>
  <c r="BW117" i="10"/>
  <c r="BX117" i="10"/>
  <c r="BY117" i="10"/>
  <c r="BZ117" i="10"/>
  <c r="CA117" i="10"/>
  <c r="CB117" i="10"/>
  <c r="CC117" i="10"/>
  <c r="CD117" i="10"/>
  <c r="CE117" i="10"/>
  <c r="CF117" i="10"/>
  <c r="CG117" i="10"/>
  <c r="A118" i="10"/>
  <c r="Y118" i="10"/>
  <c r="Z118" i="10"/>
  <c r="AA118" i="10"/>
  <c r="AB118" i="10"/>
  <c r="AC118" i="10"/>
  <c r="AE118" i="10"/>
  <c r="AG118" i="10"/>
  <c r="AI118" i="10"/>
  <c r="AL118" i="10"/>
  <c r="AM118" i="10"/>
  <c r="AN118" i="10"/>
  <c r="AO118" i="10"/>
  <c r="AP118" i="10"/>
  <c r="AQ118" i="10"/>
  <c r="AR118" i="10"/>
  <c r="AS118" i="10"/>
  <c r="AT118" i="10"/>
  <c r="AU118" i="10"/>
  <c r="AV118" i="10"/>
  <c r="AW118" i="10"/>
  <c r="AX118" i="10"/>
  <c r="AY118" i="10"/>
  <c r="AZ118" i="10"/>
  <c r="BA118" i="10"/>
  <c r="BB118" i="10"/>
  <c r="BC118" i="10"/>
  <c r="BD118" i="10"/>
  <c r="BE118" i="10"/>
  <c r="BF118" i="10"/>
  <c r="BG118" i="10"/>
  <c r="BH118" i="10"/>
  <c r="BI118" i="10"/>
  <c r="BJ118" i="10"/>
  <c r="BK118" i="10"/>
  <c r="BL118" i="10"/>
  <c r="BM118" i="10"/>
  <c r="BN118" i="10"/>
  <c r="BO118" i="10"/>
  <c r="BP118" i="10"/>
  <c r="BQ118" i="10"/>
  <c r="BR118" i="10"/>
  <c r="BS118" i="10"/>
  <c r="BT118" i="10"/>
  <c r="BU118" i="10"/>
  <c r="BV118" i="10"/>
  <c r="BW118" i="10"/>
  <c r="BX118" i="10"/>
  <c r="BY118" i="10"/>
  <c r="BZ118" i="10"/>
  <c r="CA118" i="10"/>
  <c r="CB118" i="10"/>
  <c r="CC118" i="10"/>
  <c r="CD118" i="10"/>
  <c r="CE118" i="10"/>
  <c r="CF118" i="10"/>
  <c r="CG118" i="10"/>
  <c r="A119" i="10"/>
  <c r="Y119" i="10"/>
  <c r="Z119" i="10"/>
  <c r="AA119" i="10"/>
  <c r="AB119" i="10"/>
  <c r="AC119" i="10"/>
  <c r="AE119" i="10"/>
  <c r="AG119" i="10"/>
  <c r="AI119" i="10"/>
  <c r="AL119" i="10"/>
  <c r="AM119" i="10"/>
  <c r="AN119" i="10"/>
  <c r="AO119" i="10"/>
  <c r="AP119" i="10"/>
  <c r="AQ119" i="10"/>
  <c r="AR119" i="10"/>
  <c r="AS119" i="10"/>
  <c r="AT119" i="10"/>
  <c r="AU119" i="10"/>
  <c r="AV119" i="10"/>
  <c r="AW119" i="10"/>
  <c r="AX119" i="10"/>
  <c r="AY119" i="10"/>
  <c r="AZ119" i="10"/>
  <c r="BA119" i="10"/>
  <c r="BB119" i="10"/>
  <c r="BC119" i="10"/>
  <c r="BD119" i="10"/>
  <c r="BE119" i="10"/>
  <c r="BF119" i="10"/>
  <c r="BG119" i="10"/>
  <c r="BH119" i="10"/>
  <c r="BI119" i="10"/>
  <c r="BJ119" i="10"/>
  <c r="BK119" i="10"/>
  <c r="BL119" i="10"/>
  <c r="BM119" i="10"/>
  <c r="BN119" i="10"/>
  <c r="BO119" i="10"/>
  <c r="BP119" i="10"/>
  <c r="BQ119" i="10"/>
  <c r="BR119" i="10"/>
  <c r="BS119" i="10"/>
  <c r="BT119" i="10"/>
  <c r="BU119" i="10"/>
  <c r="BV119" i="10"/>
  <c r="BW119" i="10"/>
  <c r="BX119" i="10"/>
  <c r="BY119" i="10"/>
  <c r="BZ119" i="10"/>
  <c r="CA119" i="10"/>
  <c r="CB119" i="10"/>
  <c r="CC119" i="10"/>
  <c r="CD119" i="10"/>
  <c r="CE119" i="10"/>
  <c r="CF119" i="10"/>
  <c r="CG119" i="10"/>
  <c r="A120" i="10"/>
  <c r="Y120" i="10"/>
  <c r="Z120" i="10"/>
  <c r="AA120" i="10"/>
  <c r="AB120" i="10"/>
  <c r="AC120" i="10"/>
  <c r="AE120" i="10"/>
  <c r="AG120" i="10"/>
  <c r="AI120" i="10"/>
  <c r="AL120" i="10"/>
  <c r="AM120" i="10"/>
  <c r="AN120" i="10"/>
  <c r="AO120" i="10"/>
  <c r="AP120" i="10"/>
  <c r="AQ120" i="10"/>
  <c r="AR120" i="10"/>
  <c r="AS120" i="10"/>
  <c r="AT120" i="10"/>
  <c r="AU120" i="10"/>
  <c r="AV120" i="10"/>
  <c r="AW120" i="10"/>
  <c r="AX120" i="10"/>
  <c r="AY120" i="10"/>
  <c r="AZ120" i="10"/>
  <c r="BA120" i="10"/>
  <c r="BB120" i="10"/>
  <c r="BC120" i="10"/>
  <c r="BD120" i="10"/>
  <c r="BE120" i="10"/>
  <c r="BF120" i="10"/>
  <c r="BG120" i="10"/>
  <c r="BH120" i="10"/>
  <c r="BI120" i="10"/>
  <c r="BJ120" i="10"/>
  <c r="BK120" i="10"/>
  <c r="BL120" i="10"/>
  <c r="BM120" i="10"/>
  <c r="BN120" i="10"/>
  <c r="BO120" i="10"/>
  <c r="BP120" i="10"/>
  <c r="BQ120" i="10"/>
  <c r="BR120" i="10"/>
  <c r="BS120" i="10"/>
  <c r="BT120" i="10"/>
  <c r="BU120" i="10"/>
  <c r="BV120" i="10"/>
  <c r="BW120" i="10"/>
  <c r="BX120" i="10"/>
  <c r="BY120" i="10"/>
  <c r="BZ120" i="10"/>
  <c r="CA120" i="10"/>
  <c r="CB120" i="10"/>
  <c r="CC120" i="10"/>
  <c r="CD120" i="10"/>
  <c r="CE120" i="10"/>
  <c r="CF120" i="10"/>
  <c r="CG120" i="10"/>
  <c r="A121" i="10"/>
  <c r="Y121" i="10"/>
  <c r="Z121" i="10"/>
  <c r="AA121" i="10"/>
  <c r="AB121" i="10"/>
  <c r="AC121" i="10"/>
  <c r="AE121" i="10"/>
  <c r="AG121" i="10"/>
  <c r="AI121" i="10"/>
  <c r="AL121" i="10"/>
  <c r="AM121" i="10"/>
  <c r="AN121" i="10"/>
  <c r="AO121" i="10"/>
  <c r="AP121" i="10"/>
  <c r="AQ121" i="10"/>
  <c r="AR121" i="10"/>
  <c r="AS121" i="10"/>
  <c r="AT121" i="10"/>
  <c r="AU121" i="10"/>
  <c r="AV121" i="10"/>
  <c r="AW121" i="10"/>
  <c r="AX121" i="10"/>
  <c r="AY121" i="10"/>
  <c r="AZ121" i="10"/>
  <c r="BA121" i="10"/>
  <c r="BB121" i="10"/>
  <c r="BC121" i="10"/>
  <c r="BD121" i="10"/>
  <c r="BE121" i="10"/>
  <c r="BF121" i="10"/>
  <c r="BG121" i="10"/>
  <c r="BH121" i="10"/>
  <c r="BI121" i="10"/>
  <c r="BJ121" i="10"/>
  <c r="BK121" i="10"/>
  <c r="BL121" i="10"/>
  <c r="BM121" i="10"/>
  <c r="BN121" i="10"/>
  <c r="BO121" i="10"/>
  <c r="BP121" i="10"/>
  <c r="BQ121" i="10"/>
  <c r="BR121" i="10"/>
  <c r="BS121" i="10"/>
  <c r="BT121" i="10"/>
  <c r="BU121" i="10"/>
  <c r="BV121" i="10"/>
  <c r="BW121" i="10"/>
  <c r="BX121" i="10"/>
  <c r="BY121" i="10"/>
  <c r="BZ121" i="10"/>
  <c r="CA121" i="10"/>
  <c r="CB121" i="10"/>
  <c r="CC121" i="10"/>
  <c r="CD121" i="10"/>
  <c r="CE121" i="10"/>
  <c r="CF121" i="10"/>
  <c r="CG121" i="10"/>
  <c r="A122" i="10"/>
  <c r="Y122" i="10"/>
  <c r="Z122" i="10"/>
  <c r="AA122" i="10"/>
  <c r="AB122" i="10"/>
  <c r="AC122" i="10"/>
  <c r="AE122" i="10"/>
  <c r="AG122" i="10"/>
  <c r="AI122" i="10"/>
  <c r="AL122" i="10"/>
  <c r="AM122" i="10"/>
  <c r="AN122" i="10"/>
  <c r="AO122" i="10"/>
  <c r="AP122" i="10"/>
  <c r="AQ122" i="10"/>
  <c r="AR122" i="10"/>
  <c r="AS122" i="10"/>
  <c r="AT122" i="10"/>
  <c r="AU122" i="10"/>
  <c r="AV122" i="10"/>
  <c r="AW122" i="10"/>
  <c r="AX122" i="10"/>
  <c r="AY122" i="10"/>
  <c r="AZ122" i="10"/>
  <c r="BA122" i="10"/>
  <c r="BB122" i="10"/>
  <c r="BC122" i="10"/>
  <c r="BD122" i="10"/>
  <c r="BE122" i="10"/>
  <c r="BF122" i="10"/>
  <c r="BG122" i="10"/>
  <c r="BH122" i="10"/>
  <c r="BI122" i="10"/>
  <c r="BJ122" i="10"/>
  <c r="BK122" i="10"/>
  <c r="BL122" i="10"/>
  <c r="BM122" i="10"/>
  <c r="BN122" i="10"/>
  <c r="BO122" i="10"/>
  <c r="BP122" i="10"/>
  <c r="BQ122" i="10"/>
  <c r="BR122" i="10"/>
  <c r="BS122" i="10"/>
  <c r="BT122" i="10"/>
  <c r="BU122" i="10"/>
  <c r="BV122" i="10"/>
  <c r="BW122" i="10"/>
  <c r="BX122" i="10"/>
  <c r="BY122" i="10"/>
  <c r="BZ122" i="10"/>
  <c r="CA122" i="10"/>
  <c r="CB122" i="10"/>
  <c r="CC122" i="10"/>
  <c r="CD122" i="10"/>
  <c r="CE122" i="10"/>
  <c r="CF122" i="10"/>
  <c r="CG122" i="10"/>
  <c r="A123" i="10"/>
  <c r="Y123" i="10"/>
  <c r="Z123" i="10"/>
  <c r="AA123" i="10"/>
  <c r="AB123" i="10"/>
  <c r="AC123" i="10"/>
  <c r="AE123" i="10"/>
  <c r="AG123" i="10"/>
  <c r="AI123" i="10"/>
  <c r="AL123" i="10"/>
  <c r="AM123" i="10"/>
  <c r="AN123" i="10"/>
  <c r="AO123" i="10"/>
  <c r="AP123" i="10"/>
  <c r="AQ123" i="10"/>
  <c r="AR123" i="10"/>
  <c r="AS123" i="10"/>
  <c r="AT123" i="10"/>
  <c r="AU123" i="10"/>
  <c r="AV123" i="10"/>
  <c r="AW123" i="10"/>
  <c r="AX123" i="10"/>
  <c r="AY123" i="10"/>
  <c r="AZ123" i="10"/>
  <c r="BA123" i="10"/>
  <c r="BB123" i="10"/>
  <c r="BC123" i="10"/>
  <c r="BD123" i="10"/>
  <c r="BE123" i="10"/>
  <c r="BF123" i="10"/>
  <c r="BG123" i="10"/>
  <c r="BH123" i="10"/>
  <c r="BI123" i="10"/>
  <c r="BJ123" i="10"/>
  <c r="BK123" i="10"/>
  <c r="BL123" i="10"/>
  <c r="BM123" i="10"/>
  <c r="BN123" i="10"/>
  <c r="BO123" i="10"/>
  <c r="BP123" i="10"/>
  <c r="BQ123" i="10"/>
  <c r="BR123" i="10"/>
  <c r="BS123" i="10"/>
  <c r="BT123" i="10"/>
  <c r="BU123" i="10"/>
  <c r="BV123" i="10"/>
  <c r="BW123" i="10"/>
  <c r="BX123" i="10"/>
  <c r="BY123" i="10"/>
  <c r="BZ123" i="10"/>
  <c r="CA123" i="10"/>
  <c r="CB123" i="10"/>
  <c r="CC123" i="10"/>
  <c r="CD123" i="10"/>
  <c r="CE123" i="10"/>
  <c r="CF123" i="10"/>
  <c r="CG123" i="10"/>
  <c r="A124" i="10"/>
  <c r="Y124" i="10"/>
  <c r="Z124" i="10"/>
  <c r="AA124" i="10"/>
  <c r="AB124" i="10"/>
  <c r="AC124" i="10"/>
  <c r="AE124" i="10"/>
  <c r="AG124" i="10"/>
  <c r="AI124" i="10"/>
  <c r="AL124" i="10"/>
  <c r="AM124" i="10"/>
  <c r="AN124" i="10"/>
  <c r="AO124" i="10"/>
  <c r="AP124" i="10"/>
  <c r="AQ124" i="10"/>
  <c r="AR124" i="10"/>
  <c r="AS124" i="10"/>
  <c r="AT124" i="10"/>
  <c r="AU124" i="10"/>
  <c r="AV124" i="10"/>
  <c r="AW124" i="10"/>
  <c r="AX124" i="10"/>
  <c r="AY124" i="10"/>
  <c r="AZ124" i="10"/>
  <c r="BA124" i="10"/>
  <c r="BB124" i="10"/>
  <c r="BC124" i="10"/>
  <c r="BD124" i="10"/>
  <c r="BE124" i="10"/>
  <c r="BF124" i="10"/>
  <c r="BG124" i="10"/>
  <c r="BH124" i="10"/>
  <c r="BI124" i="10"/>
  <c r="BJ124" i="10"/>
  <c r="BK124" i="10"/>
  <c r="BL124" i="10"/>
  <c r="BM124" i="10"/>
  <c r="BN124" i="10"/>
  <c r="BO124" i="10"/>
  <c r="BP124" i="10"/>
  <c r="BQ124" i="10"/>
  <c r="BR124" i="10"/>
  <c r="BS124" i="10"/>
  <c r="BT124" i="10"/>
  <c r="BU124" i="10"/>
  <c r="BV124" i="10"/>
  <c r="BW124" i="10"/>
  <c r="BX124" i="10"/>
  <c r="BY124" i="10"/>
  <c r="BZ124" i="10"/>
  <c r="CA124" i="10"/>
  <c r="CB124" i="10"/>
  <c r="CC124" i="10"/>
  <c r="CD124" i="10"/>
  <c r="CE124" i="10"/>
  <c r="CF124" i="10"/>
  <c r="CG124" i="10"/>
  <c r="A125" i="10"/>
  <c r="Y125" i="10"/>
  <c r="Z125" i="10"/>
  <c r="AA125" i="10"/>
  <c r="AB125" i="10"/>
  <c r="AC125" i="10"/>
  <c r="AE125" i="10"/>
  <c r="AG125" i="10"/>
  <c r="AI125" i="10"/>
  <c r="AL125" i="10"/>
  <c r="AM125" i="10"/>
  <c r="AN125" i="10"/>
  <c r="AO125" i="10"/>
  <c r="AP125" i="10"/>
  <c r="AQ125" i="10"/>
  <c r="AR125" i="10"/>
  <c r="AS125" i="10"/>
  <c r="AT125" i="10"/>
  <c r="AU125" i="10"/>
  <c r="AV125" i="10"/>
  <c r="AW125" i="10"/>
  <c r="AX125" i="10"/>
  <c r="AY125" i="10"/>
  <c r="AZ125" i="10"/>
  <c r="BA125" i="10"/>
  <c r="BB125" i="10"/>
  <c r="BC125" i="10"/>
  <c r="BD125" i="10"/>
  <c r="BE125" i="10"/>
  <c r="BF125" i="10"/>
  <c r="BG125" i="10"/>
  <c r="BH125" i="10"/>
  <c r="BI125" i="10"/>
  <c r="BJ125" i="10"/>
  <c r="BK125" i="10"/>
  <c r="BL125" i="10"/>
  <c r="BM125" i="10"/>
  <c r="BN125" i="10"/>
  <c r="BO125" i="10"/>
  <c r="BP125" i="10"/>
  <c r="BQ125" i="10"/>
  <c r="BR125" i="10"/>
  <c r="BS125" i="10"/>
  <c r="BT125" i="10"/>
  <c r="BU125" i="10"/>
  <c r="BV125" i="10"/>
  <c r="BW125" i="10"/>
  <c r="BX125" i="10"/>
  <c r="BY125" i="10"/>
  <c r="BZ125" i="10"/>
  <c r="CA125" i="10"/>
  <c r="CB125" i="10"/>
  <c r="CC125" i="10"/>
  <c r="CD125" i="10"/>
  <c r="CE125" i="10"/>
  <c r="CF125" i="10"/>
  <c r="CG125" i="10"/>
  <c r="A126" i="10"/>
  <c r="Y126" i="10"/>
  <c r="Z126" i="10"/>
  <c r="AA126" i="10"/>
  <c r="AB126" i="10"/>
  <c r="AC126" i="10"/>
  <c r="AE126" i="10"/>
  <c r="AG126" i="10"/>
  <c r="AI126" i="10"/>
  <c r="AL126" i="10"/>
  <c r="AM126" i="10"/>
  <c r="AN126" i="10"/>
  <c r="AO126" i="10"/>
  <c r="AP126" i="10"/>
  <c r="AQ126" i="10"/>
  <c r="AR126" i="10"/>
  <c r="AS126" i="10"/>
  <c r="AT126" i="10"/>
  <c r="AU126" i="10"/>
  <c r="AV126" i="10"/>
  <c r="AW126" i="10"/>
  <c r="AX126" i="10"/>
  <c r="AY126" i="10"/>
  <c r="AZ126" i="10"/>
  <c r="BA126" i="10"/>
  <c r="BB126" i="10"/>
  <c r="BC126" i="10"/>
  <c r="BD126" i="10"/>
  <c r="BE126" i="10"/>
  <c r="BF126" i="10"/>
  <c r="BG126" i="10"/>
  <c r="BH126" i="10"/>
  <c r="BI126" i="10"/>
  <c r="BJ126" i="10"/>
  <c r="BK126" i="10"/>
  <c r="BL126" i="10"/>
  <c r="BM126" i="10"/>
  <c r="BN126" i="10"/>
  <c r="BO126" i="10"/>
  <c r="BP126" i="10"/>
  <c r="BQ126" i="10"/>
  <c r="BR126" i="10"/>
  <c r="BS126" i="10"/>
  <c r="BT126" i="10"/>
  <c r="BU126" i="10"/>
  <c r="BV126" i="10"/>
  <c r="BW126" i="10"/>
  <c r="BX126" i="10"/>
  <c r="BY126" i="10"/>
  <c r="BZ126" i="10"/>
  <c r="CA126" i="10"/>
  <c r="CB126" i="10"/>
  <c r="CC126" i="10"/>
  <c r="CD126" i="10"/>
  <c r="CE126" i="10"/>
  <c r="CF126" i="10"/>
  <c r="CG126" i="10"/>
  <c r="A127" i="10"/>
  <c r="Y127" i="10"/>
  <c r="Z127" i="10"/>
  <c r="AA127" i="10"/>
  <c r="AB127" i="10"/>
  <c r="AC127" i="10"/>
  <c r="AE127" i="10"/>
  <c r="AG127" i="10"/>
  <c r="AI127" i="10"/>
  <c r="AL127" i="10"/>
  <c r="AM127" i="10"/>
  <c r="AN127" i="10"/>
  <c r="AO127" i="10"/>
  <c r="AP127" i="10"/>
  <c r="AQ127" i="10"/>
  <c r="AR127" i="10"/>
  <c r="AS127" i="10"/>
  <c r="AT127" i="10"/>
  <c r="AU127" i="10"/>
  <c r="AV127" i="10"/>
  <c r="AW127" i="10"/>
  <c r="AX127" i="10"/>
  <c r="AY127" i="10"/>
  <c r="AZ127" i="10"/>
  <c r="BA127" i="10"/>
  <c r="BB127" i="10"/>
  <c r="BC127" i="10"/>
  <c r="BD127" i="10"/>
  <c r="BE127" i="10"/>
  <c r="BF127" i="10"/>
  <c r="BG127" i="10"/>
  <c r="BH127" i="10"/>
  <c r="BI127" i="10"/>
  <c r="BJ127" i="10"/>
  <c r="BK127" i="10"/>
  <c r="BL127" i="10"/>
  <c r="BM127" i="10"/>
  <c r="BN127" i="10"/>
  <c r="BO127" i="10"/>
  <c r="BP127" i="10"/>
  <c r="BQ127" i="10"/>
  <c r="BR127" i="10"/>
  <c r="BS127" i="10"/>
  <c r="BT127" i="10"/>
  <c r="BU127" i="10"/>
  <c r="BV127" i="10"/>
  <c r="BW127" i="10"/>
  <c r="BX127" i="10"/>
  <c r="BY127" i="10"/>
  <c r="BZ127" i="10"/>
  <c r="CA127" i="10"/>
  <c r="CB127" i="10"/>
  <c r="CC127" i="10"/>
  <c r="CD127" i="10"/>
  <c r="CE127" i="10"/>
  <c r="CF127" i="10"/>
  <c r="CG127" i="10"/>
  <c r="A128" i="10"/>
  <c r="Y128" i="10"/>
  <c r="Z128" i="10"/>
  <c r="AA128" i="10"/>
  <c r="AB128" i="10"/>
  <c r="AC128" i="10"/>
  <c r="AE128" i="10"/>
  <c r="AG128" i="10"/>
  <c r="AI128" i="10"/>
  <c r="AL128" i="10"/>
  <c r="AM128" i="10"/>
  <c r="AN128" i="10"/>
  <c r="AO128" i="10"/>
  <c r="AP128" i="10"/>
  <c r="AQ128" i="10"/>
  <c r="AR128" i="10"/>
  <c r="AS128" i="10"/>
  <c r="AT128" i="10"/>
  <c r="AU128" i="10"/>
  <c r="AV128" i="10"/>
  <c r="AW128" i="10"/>
  <c r="AX128" i="10"/>
  <c r="AY128" i="10"/>
  <c r="AZ128" i="10"/>
  <c r="BA128" i="10"/>
  <c r="BB128" i="10"/>
  <c r="BC128" i="10"/>
  <c r="BD128" i="10"/>
  <c r="BE128" i="10"/>
  <c r="BF128" i="10"/>
  <c r="BG128" i="10"/>
  <c r="BH128" i="10"/>
  <c r="BI128" i="10"/>
  <c r="BJ128" i="10"/>
  <c r="BK128" i="10"/>
  <c r="BL128" i="10"/>
  <c r="BM128" i="10"/>
  <c r="BN128" i="10"/>
  <c r="BO128" i="10"/>
  <c r="BP128" i="10"/>
  <c r="BQ128" i="10"/>
  <c r="BR128" i="10"/>
  <c r="BS128" i="10"/>
  <c r="BT128" i="10"/>
  <c r="BU128" i="10"/>
  <c r="BV128" i="10"/>
  <c r="BW128" i="10"/>
  <c r="BX128" i="10"/>
  <c r="BY128" i="10"/>
  <c r="BZ128" i="10"/>
  <c r="CA128" i="10"/>
  <c r="CB128" i="10"/>
  <c r="CC128" i="10"/>
  <c r="CD128" i="10"/>
  <c r="CE128" i="10"/>
  <c r="CF128" i="10"/>
  <c r="CG128" i="10"/>
  <c r="A129" i="10"/>
  <c r="Y129" i="10"/>
  <c r="Z129" i="10"/>
  <c r="AA129" i="10"/>
  <c r="AB129" i="10"/>
  <c r="AC129" i="10"/>
  <c r="AE129" i="10"/>
  <c r="AG129" i="10"/>
  <c r="AI129" i="10"/>
  <c r="AL129" i="10"/>
  <c r="AM129" i="10"/>
  <c r="AN129" i="10"/>
  <c r="AO129" i="10"/>
  <c r="AP129" i="10"/>
  <c r="AQ129" i="10"/>
  <c r="AR129" i="10"/>
  <c r="AS129" i="10"/>
  <c r="AT129" i="10"/>
  <c r="AU129" i="10"/>
  <c r="AV129" i="10"/>
  <c r="AW129" i="10"/>
  <c r="AX129" i="10"/>
  <c r="AY129" i="10"/>
  <c r="AZ129" i="10"/>
  <c r="BA129" i="10"/>
  <c r="BB129" i="10"/>
  <c r="BC129" i="10"/>
  <c r="BD129" i="10"/>
  <c r="BE129" i="10"/>
  <c r="BF129" i="10"/>
  <c r="BG129" i="10"/>
  <c r="BH129" i="10"/>
  <c r="BI129" i="10"/>
  <c r="BJ129" i="10"/>
  <c r="BK129" i="10"/>
  <c r="BL129" i="10"/>
  <c r="BM129" i="10"/>
  <c r="BN129" i="10"/>
  <c r="BO129" i="10"/>
  <c r="BP129" i="10"/>
  <c r="BQ129" i="10"/>
  <c r="BR129" i="10"/>
  <c r="BS129" i="10"/>
  <c r="BT129" i="10"/>
  <c r="BU129" i="10"/>
  <c r="BV129" i="10"/>
  <c r="BW129" i="10"/>
  <c r="BX129" i="10"/>
  <c r="BY129" i="10"/>
  <c r="BZ129" i="10"/>
  <c r="CA129" i="10"/>
  <c r="CB129" i="10"/>
  <c r="CC129" i="10"/>
  <c r="CD129" i="10"/>
  <c r="CE129" i="10"/>
  <c r="CF129" i="10"/>
  <c r="CG129" i="10"/>
  <c r="A130" i="10"/>
  <c r="Y130" i="10"/>
  <c r="Z130" i="10"/>
  <c r="AA130" i="10"/>
  <c r="AB130" i="10"/>
  <c r="AC130" i="10"/>
  <c r="AE130" i="10"/>
  <c r="AG130" i="10"/>
  <c r="AI130" i="10"/>
  <c r="AL130" i="10"/>
  <c r="AM130" i="10"/>
  <c r="AN130" i="10"/>
  <c r="AO130" i="10"/>
  <c r="AP130" i="10"/>
  <c r="AQ130" i="10"/>
  <c r="AR130" i="10"/>
  <c r="AS130" i="10"/>
  <c r="AT130" i="10"/>
  <c r="AU130" i="10"/>
  <c r="AV130" i="10"/>
  <c r="AW130" i="10"/>
  <c r="AX130" i="10"/>
  <c r="AY130" i="10"/>
  <c r="AZ130" i="10"/>
  <c r="BA130" i="10"/>
  <c r="BB130" i="10"/>
  <c r="BC130" i="10"/>
  <c r="BD130" i="10"/>
  <c r="BE130" i="10"/>
  <c r="BF130" i="10"/>
  <c r="BG130" i="10"/>
  <c r="BH130" i="10"/>
  <c r="BI130" i="10"/>
  <c r="BJ130" i="10"/>
  <c r="BK130" i="10"/>
  <c r="BL130" i="10"/>
  <c r="BM130" i="10"/>
  <c r="BN130" i="10"/>
  <c r="BO130" i="10"/>
  <c r="BP130" i="10"/>
  <c r="BQ130" i="10"/>
  <c r="BR130" i="10"/>
  <c r="BS130" i="10"/>
  <c r="BT130" i="10"/>
  <c r="BU130" i="10"/>
  <c r="BV130" i="10"/>
  <c r="BW130" i="10"/>
  <c r="BX130" i="10"/>
  <c r="BY130" i="10"/>
  <c r="BZ130" i="10"/>
  <c r="CA130" i="10"/>
  <c r="CB130" i="10"/>
  <c r="CC130" i="10"/>
  <c r="CD130" i="10"/>
  <c r="CE130" i="10"/>
  <c r="CF130" i="10"/>
  <c r="CG130" i="10"/>
  <c r="A131" i="10"/>
  <c r="Y131" i="10"/>
  <c r="Z131" i="10"/>
  <c r="AA131" i="10"/>
  <c r="AB131" i="10"/>
  <c r="AC131" i="10"/>
  <c r="AE131" i="10"/>
  <c r="AG131" i="10"/>
  <c r="AI131" i="10"/>
  <c r="AL131" i="10"/>
  <c r="AM131" i="10"/>
  <c r="AN131" i="10"/>
  <c r="AO131" i="10"/>
  <c r="AP131" i="10"/>
  <c r="AQ131" i="10"/>
  <c r="AR131" i="10"/>
  <c r="AS131" i="10"/>
  <c r="AT131" i="10"/>
  <c r="AU131" i="10"/>
  <c r="AV131" i="10"/>
  <c r="AW131" i="10"/>
  <c r="AX131" i="10"/>
  <c r="AY131" i="10"/>
  <c r="AZ131" i="10"/>
  <c r="BA131" i="10"/>
  <c r="BB131" i="10"/>
  <c r="BC131" i="10"/>
  <c r="BD131" i="10"/>
  <c r="BE131" i="10"/>
  <c r="BF131" i="10"/>
  <c r="BG131" i="10"/>
  <c r="BH131" i="10"/>
  <c r="BI131" i="10"/>
  <c r="BJ131" i="10"/>
  <c r="BK131" i="10"/>
  <c r="BL131" i="10"/>
  <c r="BM131" i="10"/>
  <c r="BN131" i="10"/>
  <c r="BO131" i="10"/>
  <c r="BP131" i="10"/>
  <c r="BQ131" i="10"/>
  <c r="BR131" i="10"/>
  <c r="BS131" i="10"/>
  <c r="BT131" i="10"/>
  <c r="BU131" i="10"/>
  <c r="BV131" i="10"/>
  <c r="BW131" i="10"/>
  <c r="BX131" i="10"/>
  <c r="BY131" i="10"/>
  <c r="BZ131" i="10"/>
  <c r="CA131" i="10"/>
  <c r="CB131" i="10"/>
  <c r="CC131" i="10"/>
  <c r="CD131" i="10"/>
  <c r="CE131" i="10"/>
  <c r="CF131" i="10"/>
  <c r="CG131" i="10"/>
  <c r="C132" i="10"/>
  <c r="D132" i="10"/>
  <c r="E132" i="10"/>
  <c r="F132" i="10"/>
  <c r="G132" i="10"/>
  <c r="H132" i="10"/>
  <c r="I132" i="10"/>
  <c r="J132" i="10"/>
  <c r="K132" i="10"/>
  <c r="L132" i="10"/>
  <c r="M132" i="10"/>
  <c r="N132" i="10"/>
  <c r="O132" i="10"/>
  <c r="P132" i="10"/>
  <c r="Q132" i="10"/>
  <c r="R132" i="10"/>
  <c r="S132" i="10"/>
  <c r="T132" i="10"/>
  <c r="U132" i="10"/>
  <c r="V132" i="10"/>
  <c r="W132" i="10"/>
  <c r="X132" i="10"/>
  <c r="Y132" i="10"/>
  <c r="Z132" i="10"/>
  <c r="AA132" i="10"/>
  <c r="AB132" i="10"/>
  <c r="AC132" i="10"/>
  <c r="AE132" i="10"/>
  <c r="AG132" i="10"/>
  <c r="AI132" i="10"/>
  <c r="AL132" i="10"/>
  <c r="AM132" i="10"/>
  <c r="AN132" i="10"/>
  <c r="AO132" i="10"/>
  <c r="AP132" i="10"/>
  <c r="AQ132" i="10"/>
  <c r="AR132" i="10"/>
  <c r="AS132" i="10"/>
  <c r="AT132" i="10"/>
  <c r="AU132" i="10"/>
  <c r="AV132" i="10"/>
  <c r="AW132" i="10"/>
  <c r="AX132" i="10"/>
  <c r="AY132" i="10"/>
  <c r="AZ132" i="10"/>
  <c r="BA132" i="10"/>
  <c r="BB132" i="10"/>
  <c r="BC132" i="10"/>
  <c r="BD132" i="10"/>
  <c r="BE132" i="10"/>
  <c r="BF132" i="10"/>
  <c r="BG132" i="10"/>
  <c r="BH132" i="10"/>
  <c r="BI132" i="10"/>
  <c r="BJ132" i="10"/>
  <c r="BK132" i="10"/>
  <c r="BL132" i="10"/>
  <c r="BM132" i="10"/>
  <c r="BN132" i="10"/>
  <c r="BO132" i="10"/>
  <c r="BP132" i="10"/>
  <c r="BQ132" i="10"/>
  <c r="BR132" i="10"/>
  <c r="BS132" i="10"/>
  <c r="BT132" i="10"/>
  <c r="BU132" i="10"/>
  <c r="BV132" i="10"/>
  <c r="BW132" i="10"/>
  <c r="BX132" i="10"/>
  <c r="BY132" i="10"/>
  <c r="BZ132" i="10"/>
  <c r="CA132" i="10"/>
  <c r="CB132" i="10"/>
  <c r="CC132" i="10"/>
  <c r="CD132" i="10"/>
  <c r="CE132" i="10"/>
  <c r="CF132" i="10"/>
  <c r="CG132" i="10"/>
  <c r="A133" i="10"/>
  <c r="Y133" i="10"/>
  <c r="Z133" i="10"/>
  <c r="AA133" i="10"/>
  <c r="AB133" i="10"/>
  <c r="AC133" i="10"/>
  <c r="AE133" i="10"/>
  <c r="AG133" i="10"/>
  <c r="AI133" i="10"/>
  <c r="AL133" i="10"/>
  <c r="AM133" i="10"/>
  <c r="AN133" i="10"/>
  <c r="AO133" i="10"/>
  <c r="AP133" i="10"/>
  <c r="AQ133" i="10"/>
  <c r="AR133" i="10"/>
  <c r="AS133" i="10"/>
  <c r="AT133" i="10"/>
  <c r="AU133" i="10"/>
  <c r="AV133" i="10"/>
  <c r="AW133" i="10"/>
  <c r="AX133" i="10"/>
  <c r="AY133" i="10"/>
  <c r="AZ133" i="10"/>
  <c r="BA133" i="10"/>
  <c r="BB133" i="10"/>
  <c r="BC133" i="10"/>
  <c r="BD133" i="10"/>
  <c r="BE133" i="10"/>
  <c r="BF133" i="10"/>
  <c r="BG133" i="10"/>
  <c r="BH133" i="10"/>
  <c r="BI133" i="10"/>
  <c r="BJ133" i="10"/>
  <c r="BK133" i="10"/>
  <c r="BL133" i="10"/>
  <c r="BM133" i="10"/>
  <c r="BN133" i="10"/>
  <c r="BO133" i="10"/>
  <c r="BP133" i="10"/>
  <c r="BQ133" i="10"/>
  <c r="BR133" i="10"/>
  <c r="BS133" i="10"/>
  <c r="BT133" i="10"/>
  <c r="BU133" i="10"/>
  <c r="BV133" i="10"/>
  <c r="BW133" i="10"/>
  <c r="BX133" i="10"/>
  <c r="BY133" i="10"/>
  <c r="BZ133" i="10"/>
  <c r="CA133" i="10"/>
  <c r="CB133" i="10"/>
  <c r="CC133" i="10"/>
  <c r="CD133" i="10"/>
  <c r="CE133" i="10"/>
  <c r="CF133" i="10"/>
  <c r="CG133" i="10"/>
  <c r="A134" i="10"/>
  <c r="Y134" i="10"/>
  <c r="Z134" i="10"/>
  <c r="AA134" i="10"/>
  <c r="AB134" i="10"/>
  <c r="AC134" i="10"/>
  <c r="AE134" i="10"/>
  <c r="AG134" i="10"/>
  <c r="AI134" i="10"/>
  <c r="AL134" i="10"/>
  <c r="AM134" i="10"/>
  <c r="AN134" i="10"/>
  <c r="AO134" i="10"/>
  <c r="AP134" i="10"/>
  <c r="AQ134" i="10"/>
  <c r="AR134" i="10"/>
  <c r="AS134" i="10"/>
  <c r="AT134" i="10"/>
  <c r="AU134" i="10"/>
  <c r="AV134" i="10"/>
  <c r="AW134" i="10"/>
  <c r="AX134" i="10"/>
  <c r="AY134" i="10"/>
  <c r="AZ134" i="10"/>
  <c r="BA134" i="10"/>
  <c r="BB134" i="10"/>
  <c r="BC134" i="10"/>
  <c r="BD134" i="10"/>
  <c r="BE134" i="10"/>
  <c r="BF134" i="10"/>
  <c r="BG134" i="10"/>
  <c r="BH134" i="10"/>
  <c r="BI134" i="10"/>
  <c r="BJ134" i="10"/>
  <c r="BK134" i="10"/>
  <c r="BL134" i="10"/>
  <c r="BM134" i="10"/>
  <c r="BN134" i="10"/>
  <c r="BO134" i="10"/>
  <c r="BP134" i="10"/>
  <c r="BQ134" i="10"/>
  <c r="BR134" i="10"/>
  <c r="BS134" i="10"/>
  <c r="BT134" i="10"/>
  <c r="BU134" i="10"/>
  <c r="BV134" i="10"/>
  <c r="BW134" i="10"/>
  <c r="BX134" i="10"/>
  <c r="BY134" i="10"/>
  <c r="BZ134" i="10"/>
  <c r="CA134" i="10"/>
  <c r="CB134" i="10"/>
  <c r="CC134" i="10"/>
  <c r="CD134" i="10"/>
  <c r="CE134" i="10"/>
  <c r="CF134" i="10"/>
  <c r="CG134" i="10"/>
  <c r="A135" i="10"/>
  <c r="Y135" i="10"/>
  <c r="Z135" i="10"/>
  <c r="AA135" i="10"/>
  <c r="AB135" i="10"/>
  <c r="AC135" i="10"/>
  <c r="AE135" i="10"/>
  <c r="AG135" i="10"/>
  <c r="AI135" i="10"/>
  <c r="AL135" i="10"/>
  <c r="AM135" i="10"/>
  <c r="AN135" i="10"/>
  <c r="AO135" i="10"/>
  <c r="AP135" i="10"/>
  <c r="AQ135" i="10"/>
  <c r="AR135" i="10"/>
  <c r="AS135" i="10"/>
  <c r="AT135" i="10"/>
  <c r="AU135" i="10"/>
  <c r="AV135" i="10"/>
  <c r="AW135" i="10"/>
  <c r="AX135" i="10"/>
  <c r="AY135" i="10"/>
  <c r="AZ135" i="10"/>
  <c r="BA135" i="10"/>
  <c r="BB135" i="10"/>
  <c r="BC135" i="10"/>
  <c r="BD135" i="10"/>
  <c r="BE135" i="10"/>
  <c r="BF135" i="10"/>
  <c r="BG135" i="10"/>
  <c r="BH135" i="10"/>
  <c r="BI135" i="10"/>
  <c r="BJ135" i="10"/>
  <c r="BK135" i="10"/>
  <c r="BL135" i="10"/>
  <c r="BM135" i="10"/>
  <c r="BN135" i="10"/>
  <c r="BO135" i="10"/>
  <c r="BP135" i="10"/>
  <c r="BQ135" i="10"/>
  <c r="BR135" i="10"/>
  <c r="BS135" i="10"/>
  <c r="BT135" i="10"/>
  <c r="BU135" i="10"/>
  <c r="BV135" i="10"/>
  <c r="BW135" i="10"/>
  <c r="BX135" i="10"/>
  <c r="BY135" i="10"/>
  <c r="BZ135" i="10"/>
  <c r="CA135" i="10"/>
  <c r="CB135" i="10"/>
  <c r="CC135" i="10"/>
  <c r="CD135" i="10"/>
  <c r="CE135" i="10"/>
  <c r="CF135" i="10"/>
  <c r="CG135" i="10"/>
  <c r="A136" i="10"/>
  <c r="Y136" i="10"/>
  <c r="Z136" i="10"/>
  <c r="AA136" i="10"/>
  <c r="AB136" i="10"/>
  <c r="AC136" i="10"/>
  <c r="AE136" i="10"/>
  <c r="AG136" i="10"/>
  <c r="AI136" i="10"/>
  <c r="AL136" i="10"/>
  <c r="AM136" i="10"/>
  <c r="AN136" i="10"/>
  <c r="AO136" i="10"/>
  <c r="AP136" i="10"/>
  <c r="AQ136" i="10"/>
  <c r="AR136" i="10"/>
  <c r="AS136" i="10"/>
  <c r="AT136" i="10"/>
  <c r="AU136" i="10"/>
  <c r="AV136" i="10"/>
  <c r="AW136" i="10"/>
  <c r="AX136" i="10"/>
  <c r="AY136" i="10"/>
  <c r="AZ136" i="10"/>
  <c r="BA136" i="10"/>
  <c r="BB136" i="10"/>
  <c r="BC136" i="10"/>
  <c r="BD136" i="10"/>
  <c r="BE136" i="10"/>
  <c r="BF136" i="10"/>
  <c r="BG136" i="10"/>
  <c r="BH136" i="10"/>
  <c r="BI136" i="10"/>
  <c r="BJ136" i="10"/>
  <c r="BK136" i="10"/>
  <c r="BL136" i="10"/>
  <c r="BM136" i="10"/>
  <c r="BN136" i="10"/>
  <c r="BO136" i="10"/>
  <c r="BP136" i="10"/>
  <c r="BQ136" i="10"/>
  <c r="BR136" i="10"/>
  <c r="BS136" i="10"/>
  <c r="BT136" i="10"/>
  <c r="BU136" i="10"/>
  <c r="BV136" i="10"/>
  <c r="BW136" i="10"/>
  <c r="BX136" i="10"/>
  <c r="BY136" i="10"/>
  <c r="BZ136" i="10"/>
  <c r="CA136" i="10"/>
  <c r="CB136" i="10"/>
  <c r="CC136" i="10"/>
  <c r="CD136" i="10"/>
  <c r="CE136" i="10"/>
  <c r="CF136" i="10"/>
  <c r="CG136" i="10"/>
  <c r="A137" i="10"/>
  <c r="Y137" i="10"/>
  <c r="Z137" i="10"/>
  <c r="AA137" i="10"/>
  <c r="AB137" i="10"/>
  <c r="AC137" i="10"/>
  <c r="AE137" i="10"/>
  <c r="AG137" i="10"/>
  <c r="AI137" i="10"/>
  <c r="AL137" i="10"/>
  <c r="AM137" i="10"/>
  <c r="AN137" i="10"/>
  <c r="AO137" i="10"/>
  <c r="AP137" i="10"/>
  <c r="AQ137" i="10"/>
  <c r="AR137" i="10"/>
  <c r="AS137" i="10"/>
  <c r="AT137" i="10"/>
  <c r="AU137" i="10"/>
  <c r="AV137" i="10"/>
  <c r="AW137" i="10"/>
  <c r="AX137" i="10"/>
  <c r="AY137" i="10"/>
  <c r="AZ137" i="10"/>
  <c r="BA137" i="10"/>
  <c r="BB137" i="10"/>
  <c r="BC137" i="10"/>
  <c r="BD137" i="10"/>
  <c r="BE137" i="10"/>
  <c r="BF137" i="10"/>
  <c r="BG137" i="10"/>
  <c r="BH137" i="10"/>
  <c r="BI137" i="10"/>
  <c r="BJ137" i="10"/>
  <c r="BK137" i="10"/>
  <c r="BL137" i="10"/>
  <c r="BM137" i="10"/>
  <c r="BN137" i="10"/>
  <c r="BO137" i="10"/>
  <c r="BP137" i="10"/>
  <c r="BQ137" i="10"/>
  <c r="BR137" i="10"/>
  <c r="BS137" i="10"/>
  <c r="BT137" i="10"/>
  <c r="BU137" i="10"/>
  <c r="BV137" i="10"/>
  <c r="BW137" i="10"/>
  <c r="BX137" i="10"/>
  <c r="BY137" i="10"/>
  <c r="BZ137" i="10"/>
  <c r="CA137" i="10"/>
  <c r="CB137" i="10"/>
  <c r="CC137" i="10"/>
  <c r="CD137" i="10"/>
  <c r="CE137" i="10"/>
  <c r="CF137" i="10"/>
  <c r="CG137" i="10"/>
  <c r="A138" i="10"/>
  <c r="Y138" i="10"/>
  <c r="Z138" i="10"/>
  <c r="AA138" i="10"/>
  <c r="AB138" i="10"/>
  <c r="AC138" i="10"/>
  <c r="AE138" i="10"/>
  <c r="AG138" i="10"/>
  <c r="AI138" i="10"/>
  <c r="AL138" i="10"/>
  <c r="AM138" i="10"/>
  <c r="AN138" i="10"/>
  <c r="AO138" i="10"/>
  <c r="AP138" i="10"/>
  <c r="AQ138" i="10"/>
  <c r="AR138" i="10"/>
  <c r="AS138" i="10"/>
  <c r="AT138" i="10"/>
  <c r="AU138" i="10"/>
  <c r="AV138" i="10"/>
  <c r="AW138" i="10"/>
  <c r="AX138" i="10"/>
  <c r="AY138" i="10"/>
  <c r="AZ138" i="10"/>
  <c r="BA138" i="10"/>
  <c r="BB138" i="10"/>
  <c r="BC138" i="10"/>
  <c r="BD138" i="10"/>
  <c r="BE138" i="10"/>
  <c r="BF138" i="10"/>
  <c r="BG138" i="10"/>
  <c r="BH138" i="10"/>
  <c r="BI138" i="10"/>
  <c r="BJ138" i="10"/>
  <c r="BK138" i="10"/>
  <c r="BL138" i="10"/>
  <c r="BM138" i="10"/>
  <c r="BN138" i="10"/>
  <c r="BO138" i="10"/>
  <c r="BP138" i="10"/>
  <c r="BQ138" i="10"/>
  <c r="BR138" i="10"/>
  <c r="BS138" i="10"/>
  <c r="BT138" i="10"/>
  <c r="BU138" i="10"/>
  <c r="BV138" i="10"/>
  <c r="BW138" i="10"/>
  <c r="BX138" i="10"/>
  <c r="BY138" i="10"/>
  <c r="BZ138" i="10"/>
  <c r="CA138" i="10"/>
  <c r="CB138" i="10"/>
  <c r="CC138" i="10"/>
  <c r="CD138" i="10"/>
  <c r="CE138" i="10"/>
  <c r="CF138" i="10"/>
  <c r="CG138" i="10"/>
  <c r="C139" i="10"/>
  <c r="D139" i="10"/>
  <c r="E139" i="10"/>
  <c r="F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AE139" i="10"/>
  <c r="AG139" i="10"/>
  <c r="AI139" i="10"/>
  <c r="AL139" i="10"/>
  <c r="AM139" i="10"/>
  <c r="AN139" i="10"/>
  <c r="AO139" i="10"/>
  <c r="AP139" i="10"/>
  <c r="AQ139" i="10"/>
  <c r="AR139" i="10"/>
  <c r="AS139" i="10"/>
  <c r="AT139" i="10"/>
  <c r="AU139" i="10"/>
  <c r="AV139" i="10"/>
  <c r="AW139" i="10"/>
  <c r="AX139" i="10"/>
  <c r="AY139" i="10"/>
  <c r="AZ139" i="10"/>
  <c r="BA139" i="10"/>
  <c r="BB139" i="10"/>
  <c r="BC139" i="10"/>
  <c r="BD139" i="10"/>
  <c r="BE139" i="10"/>
  <c r="BF139" i="10"/>
  <c r="BG139" i="10"/>
  <c r="BH139" i="10"/>
  <c r="BI139" i="10"/>
  <c r="BJ139" i="10"/>
  <c r="BK139" i="10"/>
  <c r="BL139" i="10"/>
  <c r="BM139" i="10"/>
  <c r="BN139" i="10"/>
  <c r="BO139" i="10"/>
  <c r="BP139" i="10"/>
  <c r="BQ139" i="10"/>
  <c r="BR139" i="10"/>
  <c r="BS139" i="10"/>
  <c r="BT139" i="10"/>
  <c r="BU139" i="10"/>
  <c r="BV139" i="10"/>
  <c r="BW139" i="10"/>
  <c r="BX139" i="10"/>
  <c r="BY139" i="10"/>
  <c r="BZ139" i="10"/>
  <c r="CA139" i="10"/>
  <c r="CB139" i="10"/>
  <c r="CC139" i="10"/>
  <c r="CD139" i="10"/>
  <c r="CE139" i="10"/>
  <c r="CF139" i="10"/>
  <c r="CG139" i="10"/>
  <c r="A140" i="10"/>
  <c r="Y140" i="10"/>
  <c r="Z140" i="10"/>
  <c r="AA140" i="10"/>
  <c r="AB140" i="10"/>
  <c r="AC140" i="10"/>
  <c r="AE140" i="10"/>
  <c r="AG140" i="10"/>
  <c r="AI140" i="10"/>
  <c r="AL140" i="10"/>
  <c r="AM140" i="10"/>
  <c r="AN140" i="10"/>
  <c r="AO140" i="10"/>
  <c r="AP140" i="10"/>
  <c r="AQ140" i="10"/>
  <c r="AR140" i="10"/>
  <c r="AS140" i="10"/>
  <c r="AT140" i="10"/>
  <c r="AU140" i="10"/>
  <c r="AV140" i="10"/>
  <c r="AW140" i="10"/>
  <c r="AX140" i="10"/>
  <c r="AY140" i="10"/>
  <c r="AZ140" i="10"/>
  <c r="BA140" i="10"/>
  <c r="BB140" i="10"/>
  <c r="BC140" i="10"/>
  <c r="BD140" i="10"/>
  <c r="BE140" i="10"/>
  <c r="BF140" i="10"/>
  <c r="BG140" i="10"/>
  <c r="BH140" i="10"/>
  <c r="BI140" i="10"/>
  <c r="BJ140" i="10"/>
  <c r="BK140" i="10"/>
  <c r="BL140" i="10"/>
  <c r="BM140" i="10"/>
  <c r="BN140" i="10"/>
  <c r="BO140" i="10"/>
  <c r="BP140" i="10"/>
  <c r="BQ140" i="10"/>
  <c r="BR140" i="10"/>
  <c r="BS140" i="10"/>
  <c r="BT140" i="10"/>
  <c r="BU140" i="10"/>
  <c r="BV140" i="10"/>
  <c r="BW140" i="10"/>
  <c r="BX140" i="10"/>
  <c r="BY140" i="10"/>
  <c r="BZ140" i="10"/>
  <c r="CA140" i="10"/>
  <c r="CB140" i="10"/>
  <c r="CC140" i="10"/>
  <c r="CD140" i="10"/>
  <c r="CE140" i="10"/>
  <c r="CF140" i="10"/>
  <c r="CG140" i="10"/>
  <c r="A141" i="10"/>
  <c r="Y141" i="10"/>
  <c r="Z141" i="10"/>
  <c r="AA141" i="10"/>
  <c r="AB141" i="10"/>
  <c r="AC141" i="10"/>
  <c r="AE141" i="10"/>
  <c r="AG141" i="10"/>
  <c r="AI141" i="10"/>
  <c r="AL141" i="10"/>
  <c r="AM141" i="10"/>
  <c r="AN141" i="10"/>
  <c r="AO141" i="10"/>
  <c r="AP141" i="10"/>
  <c r="AQ141" i="10"/>
  <c r="AR141" i="10"/>
  <c r="AS141" i="10"/>
  <c r="AT141" i="10"/>
  <c r="AU141" i="10"/>
  <c r="AV141" i="10"/>
  <c r="AW141" i="10"/>
  <c r="AX141" i="10"/>
  <c r="AY141" i="10"/>
  <c r="AZ141" i="10"/>
  <c r="BA141" i="10"/>
  <c r="BB141" i="10"/>
  <c r="BC141" i="10"/>
  <c r="BD141" i="10"/>
  <c r="BE141" i="10"/>
  <c r="BF141" i="10"/>
  <c r="BG141" i="10"/>
  <c r="BH141" i="10"/>
  <c r="BI141" i="10"/>
  <c r="BJ141" i="10"/>
  <c r="BK141" i="10"/>
  <c r="BL141" i="10"/>
  <c r="BM141" i="10"/>
  <c r="BN141" i="10"/>
  <c r="BO141" i="10"/>
  <c r="BP141" i="10"/>
  <c r="BQ141" i="10"/>
  <c r="BR141" i="10"/>
  <c r="BS141" i="10"/>
  <c r="BT141" i="10"/>
  <c r="BU141" i="10"/>
  <c r="BV141" i="10"/>
  <c r="BW141" i="10"/>
  <c r="BX141" i="10"/>
  <c r="BY141" i="10"/>
  <c r="BZ141" i="10"/>
  <c r="CA141" i="10"/>
  <c r="CB141" i="10"/>
  <c r="CC141" i="10"/>
  <c r="CD141" i="10"/>
  <c r="CE141" i="10"/>
  <c r="CF141" i="10"/>
  <c r="CG141" i="10"/>
  <c r="A142" i="10"/>
  <c r="Y142" i="10"/>
  <c r="Z142" i="10"/>
  <c r="AA142" i="10"/>
  <c r="AB142" i="10"/>
  <c r="AC142" i="10"/>
  <c r="AE142" i="10"/>
  <c r="AG142" i="10"/>
  <c r="AI142" i="10"/>
  <c r="AL142" i="10"/>
  <c r="AM142" i="10"/>
  <c r="AN142" i="10"/>
  <c r="AO142" i="10"/>
  <c r="AP142" i="10"/>
  <c r="AQ142" i="10"/>
  <c r="AR142" i="10"/>
  <c r="AS142" i="10"/>
  <c r="AT142" i="10"/>
  <c r="AU142" i="10"/>
  <c r="AV142" i="10"/>
  <c r="AW142" i="10"/>
  <c r="AX142" i="10"/>
  <c r="AY142" i="10"/>
  <c r="AZ142" i="10"/>
  <c r="BA142" i="10"/>
  <c r="BB142" i="10"/>
  <c r="BC142" i="10"/>
  <c r="BD142" i="10"/>
  <c r="BE142" i="10"/>
  <c r="BF142" i="10"/>
  <c r="BG142" i="10"/>
  <c r="BH142" i="10"/>
  <c r="BI142" i="10"/>
  <c r="BJ142" i="10"/>
  <c r="BK142" i="10"/>
  <c r="BL142" i="10"/>
  <c r="BM142" i="10"/>
  <c r="BN142" i="10"/>
  <c r="BO142" i="10"/>
  <c r="BP142" i="10"/>
  <c r="BQ142" i="10"/>
  <c r="BR142" i="10"/>
  <c r="BS142" i="10"/>
  <c r="BT142" i="10"/>
  <c r="BU142" i="10"/>
  <c r="BV142" i="10"/>
  <c r="BW142" i="10"/>
  <c r="BX142" i="10"/>
  <c r="BY142" i="10"/>
  <c r="BZ142" i="10"/>
  <c r="CA142" i="10"/>
  <c r="CB142" i="10"/>
  <c r="CC142" i="10"/>
  <c r="CD142" i="10"/>
  <c r="CE142" i="10"/>
  <c r="CF142" i="10"/>
  <c r="CG142" i="10"/>
  <c r="A143" i="10"/>
  <c r="Y143" i="10"/>
  <c r="Z143" i="10"/>
  <c r="AA143" i="10"/>
  <c r="AB143" i="10"/>
  <c r="AC143" i="10"/>
  <c r="AE143" i="10"/>
  <c r="AG143" i="10"/>
  <c r="AI143" i="10"/>
  <c r="AL143" i="10"/>
  <c r="AM143" i="10"/>
  <c r="AN143" i="10"/>
  <c r="AO143" i="10"/>
  <c r="AP143" i="10"/>
  <c r="AQ143" i="10"/>
  <c r="AR143" i="10"/>
  <c r="AS143" i="10"/>
  <c r="AT143" i="10"/>
  <c r="AU143" i="10"/>
  <c r="AV143" i="10"/>
  <c r="AW143" i="10"/>
  <c r="AX143" i="10"/>
  <c r="AY143" i="10"/>
  <c r="AZ143" i="10"/>
  <c r="BA143" i="10"/>
  <c r="BB143" i="10"/>
  <c r="BC143" i="10"/>
  <c r="BD143" i="10"/>
  <c r="BE143" i="10"/>
  <c r="BF143" i="10"/>
  <c r="BG143" i="10"/>
  <c r="BH143" i="10"/>
  <c r="BI143" i="10"/>
  <c r="BJ143" i="10"/>
  <c r="BK143" i="10"/>
  <c r="BL143" i="10"/>
  <c r="BM143" i="10"/>
  <c r="BN143" i="10"/>
  <c r="BO143" i="10"/>
  <c r="BP143" i="10"/>
  <c r="BQ143" i="10"/>
  <c r="BR143" i="10"/>
  <c r="BS143" i="10"/>
  <c r="BT143" i="10"/>
  <c r="BU143" i="10"/>
  <c r="BV143" i="10"/>
  <c r="BW143" i="10"/>
  <c r="BX143" i="10"/>
  <c r="BY143" i="10"/>
  <c r="BZ143" i="10"/>
  <c r="CA143" i="10"/>
  <c r="CB143" i="10"/>
  <c r="CC143" i="10"/>
  <c r="CD143" i="10"/>
  <c r="CE143" i="10"/>
  <c r="CF143" i="10"/>
  <c r="CG143" i="10"/>
  <c r="A144" i="10"/>
  <c r="Y144" i="10"/>
  <c r="Z144" i="10"/>
  <c r="AA144" i="10"/>
  <c r="AB144" i="10"/>
  <c r="AC144" i="10"/>
  <c r="AE144" i="10"/>
  <c r="AG144" i="10"/>
  <c r="AI144" i="10"/>
  <c r="AL144" i="10"/>
  <c r="AM144" i="10"/>
  <c r="AN144" i="10"/>
  <c r="AO144" i="10"/>
  <c r="AP144" i="10"/>
  <c r="AQ144" i="10"/>
  <c r="AR144" i="10"/>
  <c r="AS144" i="10"/>
  <c r="AT144" i="10"/>
  <c r="AU144" i="10"/>
  <c r="AV144" i="10"/>
  <c r="AW144" i="10"/>
  <c r="AX144" i="10"/>
  <c r="AY144" i="10"/>
  <c r="AZ144" i="10"/>
  <c r="BA144" i="10"/>
  <c r="BB144" i="10"/>
  <c r="BC144" i="10"/>
  <c r="BD144" i="10"/>
  <c r="BE144" i="10"/>
  <c r="BF144" i="10"/>
  <c r="BG144" i="10"/>
  <c r="BH144" i="10"/>
  <c r="BI144" i="10"/>
  <c r="BJ144" i="10"/>
  <c r="BK144" i="10"/>
  <c r="BL144" i="10"/>
  <c r="BM144" i="10"/>
  <c r="BN144" i="10"/>
  <c r="BO144" i="10"/>
  <c r="BP144" i="10"/>
  <c r="BQ144" i="10"/>
  <c r="BR144" i="10"/>
  <c r="BS144" i="10"/>
  <c r="BT144" i="10"/>
  <c r="BU144" i="10"/>
  <c r="BV144" i="10"/>
  <c r="BW144" i="10"/>
  <c r="BX144" i="10"/>
  <c r="BY144" i="10"/>
  <c r="BZ144" i="10"/>
  <c r="CA144" i="10"/>
  <c r="CB144" i="10"/>
  <c r="CC144" i="10"/>
  <c r="CD144" i="10"/>
  <c r="CE144" i="10"/>
  <c r="CF144" i="10"/>
  <c r="CG144" i="10"/>
  <c r="A145" i="10"/>
  <c r="Y145" i="10"/>
  <c r="Z145" i="10"/>
  <c r="AA145" i="10"/>
  <c r="AB145" i="10"/>
  <c r="AC145" i="10"/>
  <c r="AE145" i="10"/>
  <c r="AG145" i="10"/>
  <c r="AI145" i="10"/>
  <c r="AL145" i="10"/>
  <c r="AM145" i="10"/>
  <c r="AN145" i="10"/>
  <c r="AO145" i="10"/>
  <c r="AP145" i="10"/>
  <c r="AQ145" i="10"/>
  <c r="AR145" i="10"/>
  <c r="AS145" i="10"/>
  <c r="AT145" i="10"/>
  <c r="AU145" i="10"/>
  <c r="AV145" i="10"/>
  <c r="AW145" i="10"/>
  <c r="AX145" i="10"/>
  <c r="AY145" i="10"/>
  <c r="AZ145" i="10"/>
  <c r="BA145" i="10"/>
  <c r="BB145" i="10"/>
  <c r="BC145" i="10"/>
  <c r="BD145" i="10"/>
  <c r="BE145" i="10"/>
  <c r="BF145" i="10"/>
  <c r="BG145" i="10"/>
  <c r="BH145" i="10"/>
  <c r="BI145" i="10"/>
  <c r="BJ145" i="10"/>
  <c r="BK145" i="10"/>
  <c r="BL145" i="10"/>
  <c r="BM145" i="10"/>
  <c r="BN145" i="10"/>
  <c r="BO145" i="10"/>
  <c r="BP145" i="10"/>
  <c r="BQ145" i="10"/>
  <c r="BR145" i="10"/>
  <c r="BS145" i="10"/>
  <c r="BT145" i="10"/>
  <c r="BU145" i="10"/>
  <c r="BV145" i="10"/>
  <c r="BW145" i="10"/>
  <c r="BX145" i="10"/>
  <c r="BY145" i="10"/>
  <c r="BZ145" i="10"/>
  <c r="CA145" i="10"/>
  <c r="CB145" i="10"/>
  <c r="CC145" i="10"/>
  <c r="CD145" i="10"/>
  <c r="CE145" i="10"/>
  <c r="CF145" i="10"/>
  <c r="CG145" i="10"/>
  <c r="A146" i="10"/>
  <c r="Y146" i="10"/>
  <c r="Z146" i="10"/>
  <c r="AA146" i="10"/>
  <c r="AB146" i="10"/>
  <c r="AC146" i="10"/>
  <c r="AE146" i="10"/>
  <c r="AG146" i="10"/>
  <c r="AI146" i="10"/>
  <c r="AL146" i="10"/>
  <c r="AM146" i="10"/>
  <c r="AN146" i="10"/>
  <c r="AO146" i="10"/>
  <c r="AP146" i="10"/>
  <c r="AQ146" i="10"/>
  <c r="AR146" i="10"/>
  <c r="AS146" i="10"/>
  <c r="AT146" i="10"/>
  <c r="AU146" i="10"/>
  <c r="AV146" i="10"/>
  <c r="AW146" i="10"/>
  <c r="AX146" i="10"/>
  <c r="AY146" i="10"/>
  <c r="AZ146" i="10"/>
  <c r="BA146" i="10"/>
  <c r="BB146" i="10"/>
  <c r="BC146" i="10"/>
  <c r="BD146" i="10"/>
  <c r="BE146" i="10"/>
  <c r="BF146" i="10"/>
  <c r="BG146" i="10"/>
  <c r="BH146" i="10"/>
  <c r="BI146" i="10"/>
  <c r="BJ146" i="10"/>
  <c r="BK146" i="10"/>
  <c r="BL146" i="10"/>
  <c r="BM146" i="10"/>
  <c r="BN146" i="10"/>
  <c r="BO146" i="10"/>
  <c r="BP146" i="10"/>
  <c r="BQ146" i="10"/>
  <c r="BR146" i="10"/>
  <c r="BS146" i="10"/>
  <c r="BT146" i="10"/>
  <c r="BU146" i="10"/>
  <c r="BV146" i="10"/>
  <c r="BW146" i="10"/>
  <c r="BX146" i="10"/>
  <c r="BY146" i="10"/>
  <c r="BZ146" i="10"/>
  <c r="CA146" i="10"/>
  <c r="CB146" i="10"/>
  <c r="CC146" i="10"/>
  <c r="CD146" i="10"/>
  <c r="CE146" i="10"/>
  <c r="CF146" i="10"/>
  <c r="CG146" i="10"/>
  <c r="C147" i="10"/>
  <c r="D147" i="10"/>
  <c r="E147" i="10"/>
  <c r="F147" i="10"/>
  <c r="G147" i="10"/>
  <c r="H147" i="10"/>
  <c r="I147" i="10"/>
  <c r="J147" i="10"/>
  <c r="K147" i="10"/>
  <c r="L147" i="10"/>
  <c r="M147" i="10"/>
  <c r="N147" i="10"/>
  <c r="O147" i="10"/>
  <c r="P147" i="10"/>
  <c r="Q147" i="10"/>
  <c r="R147" i="10"/>
  <c r="S147" i="10"/>
  <c r="T147" i="10"/>
  <c r="U147" i="10"/>
  <c r="V147" i="10"/>
  <c r="W147" i="10"/>
  <c r="X147" i="10"/>
  <c r="Y147" i="10"/>
  <c r="Z147" i="10"/>
  <c r="AA147" i="10"/>
  <c r="AB147" i="10"/>
  <c r="AC147" i="10"/>
  <c r="AE147" i="10"/>
  <c r="AG147" i="10"/>
  <c r="AI147" i="10"/>
  <c r="AL147" i="10"/>
  <c r="AM147" i="10"/>
  <c r="AN147" i="10"/>
  <c r="AO147" i="10"/>
  <c r="AP147" i="10"/>
  <c r="AQ147" i="10"/>
  <c r="AR147" i="10"/>
  <c r="AS147" i="10"/>
  <c r="AT147" i="10"/>
  <c r="AU147" i="10"/>
  <c r="AV147" i="10"/>
  <c r="AW147" i="10"/>
  <c r="AX147" i="10"/>
  <c r="AY147" i="10"/>
  <c r="AZ147" i="10"/>
  <c r="BA147" i="10"/>
  <c r="BB147" i="10"/>
  <c r="BC147" i="10"/>
  <c r="BD147" i="10"/>
  <c r="BE147" i="10"/>
  <c r="BF147" i="10"/>
  <c r="BG147" i="10"/>
  <c r="BH147" i="10"/>
  <c r="BI147" i="10"/>
  <c r="BJ147" i="10"/>
  <c r="BK147" i="10"/>
  <c r="BL147" i="10"/>
  <c r="BM147" i="10"/>
  <c r="BN147" i="10"/>
  <c r="BO147" i="10"/>
  <c r="BP147" i="10"/>
  <c r="BQ147" i="10"/>
  <c r="BR147" i="10"/>
  <c r="BS147" i="10"/>
  <c r="BT147" i="10"/>
  <c r="BU147" i="10"/>
  <c r="BV147" i="10"/>
  <c r="BW147" i="10"/>
  <c r="BX147" i="10"/>
  <c r="BY147" i="10"/>
  <c r="BZ147" i="10"/>
  <c r="CA147" i="10"/>
  <c r="CB147" i="10"/>
  <c r="CC147" i="10"/>
  <c r="CD147" i="10"/>
  <c r="CE147" i="10"/>
  <c r="CF147" i="10"/>
  <c r="CG147" i="10"/>
  <c r="A148" i="10"/>
  <c r="Y148" i="10"/>
  <c r="Z148" i="10"/>
  <c r="AA148" i="10"/>
  <c r="AB148" i="10"/>
  <c r="AC148" i="10"/>
  <c r="AE148" i="10"/>
  <c r="AG148" i="10"/>
  <c r="AI148" i="10"/>
  <c r="AL148" i="10"/>
  <c r="AM148" i="10"/>
  <c r="AN148" i="10"/>
  <c r="AO148" i="10"/>
  <c r="AP148" i="10"/>
  <c r="AQ148" i="10"/>
  <c r="AR148" i="10"/>
  <c r="AS148" i="10"/>
  <c r="AT148" i="10"/>
  <c r="AU148" i="10"/>
  <c r="AV148" i="10"/>
  <c r="AW148" i="10"/>
  <c r="AX148" i="10"/>
  <c r="AY148" i="10"/>
  <c r="AZ148" i="10"/>
  <c r="BA148" i="10"/>
  <c r="BB148" i="10"/>
  <c r="BC148" i="10"/>
  <c r="BD148" i="10"/>
  <c r="BE148" i="10"/>
  <c r="BF148" i="10"/>
  <c r="BG148" i="10"/>
  <c r="BH148" i="10"/>
  <c r="BI148" i="10"/>
  <c r="BJ148" i="10"/>
  <c r="BK148" i="10"/>
  <c r="BL148" i="10"/>
  <c r="BM148" i="10"/>
  <c r="BN148" i="10"/>
  <c r="BO148" i="10"/>
  <c r="BP148" i="10"/>
  <c r="BQ148" i="10"/>
  <c r="BR148" i="10"/>
  <c r="BS148" i="10"/>
  <c r="BT148" i="10"/>
  <c r="BU148" i="10"/>
  <c r="BV148" i="10"/>
  <c r="BW148" i="10"/>
  <c r="BX148" i="10"/>
  <c r="BY148" i="10"/>
  <c r="BZ148" i="10"/>
  <c r="CA148" i="10"/>
  <c r="CB148" i="10"/>
  <c r="CC148" i="10"/>
  <c r="CD148" i="10"/>
  <c r="CE148" i="10"/>
  <c r="CF148" i="10"/>
  <c r="CG148" i="10"/>
  <c r="A149" i="10"/>
  <c r="Y149" i="10"/>
  <c r="Z149" i="10"/>
  <c r="AA149" i="10"/>
  <c r="AB149" i="10"/>
  <c r="AC149" i="10"/>
  <c r="AE149" i="10"/>
  <c r="AG149" i="10"/>
  <c r="AI149" i="10"/>
  <c r="AL149" i="10"/>
  <c r="AM149" i="10"/>
  <c r="AN149" i="10"/>
  <c r="AO149" i="10"/>
  <c r="AP149" i="10"/>
  <c r="AQ149" i="10"/>
  <c r="AR149" i="10"/>
  <c r="AS149" i="10"/>
  <c r="AT149" i="10"/>
  <c r="AU149" i="10"/>
  <c r="AV149" i="10"/>
  <c r="AW149" i="10"/>
  <c r="AX149" i="10"/>
  <c r="AY149" i="10"/>
  <c r="AZ149" i="10"/>
  <c r="BA149" i="10"/>
  <c r="BB149" i="10"/>
  <c r="BC149" i="10"/>
  <c r="BD149" i="10"/>
  <c r="BE149" i="10"/>
  <c r="BF149" i="10"/>
  <c r="BG149" i="10"/>
  <c r="BH149" i="10"/>
  <c r="BI149" i="10"/>
  <c r="BJ149" i="10"/>
  <c r="BK149" i="10"/>
  <c r="BL149" i="10"/>
  <c r="BM149" i="10"/>
  <c r="BN149" i="10"/>
  <c r="BO149" i="10"/>
  <c r="BP149" i="10"/>
  <c r="BQ149" i="10"/>
  <c r="BR149" i="10"/>
  <c r="BS149" i="10"/>
  <c r="BT149" i="10"/>
  <c r="BU149" i="10"/>
  <c r="BV149" i="10"/>
  <c r="BW149" i="10"/>
  <c r="BX149" i="10"/>
  <c r="BY149" i="10"/>
  <c r="BZ149" i="10"/>
  <c r="CA149" i="10"/>
  <c r="CB149" i="10"/>
  <c r="CC149" i="10"/>
  <c r="CD149" i="10"/>
  <c r="CE149" i="10"/>
  <c r="CF149" i="10"/>
  <c r="CG149" i="10"/>
  <c r="A150" i="10"/>
  <c r="Y150" i="10"/>
  <c r="Z150" i="10"/>
  <c r="AA150" i="10"/>
  <c r="AB150" i="10"/>
  <c r="AC150" i="10"/>
  <c r="AE150" i="10"/>
  <c r="AG150" i="10"/>
  <c r="AI150" i="10"/>
  <c r="AL150" i="10"/>
  <c r="AM150" i="10"/>
  <c r="AN150" i="10"/>
  <c r="AO150" i="10"/>
  <c r="AP150" i="10"/>
  <c r="AQ150" i="10"/>
  <c r="AR150" i="10"/>
  <c r="AS150" i="10"/>
  <c r="AT150" i="10"/>
  <c r="AU150" i="10"/>
  <c r="AV150" i="10"/>
  <c r="AW150" i="10"/>
  <c r="AX150" i="10"/>
  <c r="AY150" i="10"/>
  <c r="AZ150" i="10"/>
  <c r="BA150" i="10"/>
  <c r="BB150" i="10"/>
  <c r="BC150" i="10"/>
  <c r="BD150" i="10"/>
  <c r="BE150" i="10"/>
  <c r="BF150" i="10"/>
  <c r="BG150" i="10"/>
  <c r="BH150" i="10"/>
  <c r="BI150" i="10"/>
  <c r="BJ150" i="10"/>
  <c r="BK150" i="10"/>
  <c r="BL150" i="10"/>
  <c r="BM150" i="10"/>
  <c r="BN150" i="10"/>
  <c r="BO150" i="10"/>
  <c r="BP150" i="10"/>
  <c r="BQ150" i="10"/>
  <c r="BR150" i="10"/>
  <c r="BS150" i="10"/>
  <c r="BT150" i="10"/>
  <c r="BU150" i="10"/>
  <c r="BV150" i="10"/>
  <c r="BW150" i="10"/>
  <c r="BX150" i="10"/>
  <c r="BY150" i="10"/>
  <c r="BZ150" i="10"/>
  <c r="CA150" i="10"/>
  <c r="CB150" i="10"/>
  <c r="CC150" i="10"/>
  <c r="CD150" i="10"/>
  <c r="CE150" i="10"/>
  <c r="CF150" i="10"/>
  <c r="CG150" i="10"/>
  <c r="A151" i="10"/>
  <c r="Y151" i="10"/>
  <c r="Z151" i="10"/>
  <c r="AA151" i="10"/>
  <c r="AB151" i="10"/>
  <c r="AC151" i="10"/>
  <c r="AE151" i="10"/>
  <c r="AG151" i="10"/>
  <c r="AI151" i="10"/>
  <c r="AL151" i="10"/>
  <c r="AM151" i="10"/>
  <c r="AN151" i="10"/>
  <c r="AO151" i="10"/>
  <c r="AP151" i="10"/>
  <c r="AQ151" i="10"/>
  <c r="AR151" i="10"/>
  <c r="AS151" i="10"/>
  <c r="AT151" i="10"/>
  <c r="AU151" i="10"/>
  <c r="AV151" i="10"/>
  <c r="AW151" i="10"/>
  <c r="AX151" i="10"/>
  <c r="AY151" i="10"/>
  <c r="AZ151" i="10"/>
  <c r="BA151" i="10"/>
  <c r="BB151" i="10"/>
  <c r="BC151" i="10"/>
  <c r="BD151" i="10"/>
  <c r="BE151" i="10"/>
  <c r="BF151" i="10"/>
  <c r="BG151" i="10"/>
  <c r="BH151" i="10"/>
  <c r="BI151" i="10"/>
  <c r="BJ151" i="10"/>
  <c r="BK151" i="10"/>
  <c r="BL151" i="10"/>
  <c r="BM151" i="10"/>
  <c r="BN151" i="10"/>
  <c r="BO151" i="10"/>
  <c r="BP151" i="10"/>
  <c r="BQ151" i="10"/>
  <c r="BR151" i="10"/>
  <c r="BS151" i="10"/>
  <c r="BT151" i="10"/>
  <c r="BU151" i="10"/>
  <c r="BV151" i="10"/>
  <c r="BW151" i="10"/>
  <c r="BX151" i="10"/>
  <c r="BY151" i="10"/>
  <c r="BZ151" i="10"/>
  <c r="CA151" i="10"/>
  <c r="CB151" i="10"/>
  <c r="CC151" i="10"/>
  <c r="CD151" i="10"/>
  <c r="CE151" i="10"/>
  <c r="CF151" i="10"/>
  <c r="CG151" i="10"/>
  <c r="A152" i="10"/>
  <c r="Y152" i="10"/>
  <c r="Z152" i="10"/>
  <c r="AA152" i="10"/>
  <c r="AB152" i="10"/>
  <c r="AC152" i="10"/>
  <c r="AE152" i="10"/>
  <c r="AG152" i="10"/>
  <c r="AI152" i="10"/>
  <c r="AL152" i="10"/>
  <c r="AM152" i="10"/>
  <c r="AN152" i="10"/>
  <c r="AO152" i="10"/>
  <c r="AP152" i="10"/>
  <c r="AQ152" i="10"/>
  <c r="AR152" i="10"/>
  <c r="AS152" i="10"/>
  <c r="AT152" i="10"/>
  <c r="AU152" i="10"/>
  <c r="AV152" i="10"/>
  <c r="AW152" i="10"/>
  <c r="AX152" i="10"/>
  <c r="AY152" i="10"/>
  <c r="AZ152" i="10"/>
  <c r="BA152" i="10"/>
  <c r="BB152" i="10"/>
  <c r="BC152" i="10"/>
  <c r="BD152" i="10"/>
  <c r="BE152" i="10"/>
  <c r="BF152" i="10"/>
  <c r="BG152" i="10"/>
  <c r="BH152" i="10"/>
  <c r="BI152" i="10"/>
  <c r="BJ152" i="10"/>
  <c r="BK152" i="10"/>
  <c r="BL152" i="10"/>
  <c r="BM152" i="10"/>
  <c r="BN152" i="10"/>
  <c r="BO152" i="10"/>
  <c r="BP152" i="10"/>
  <c r="BQ152" i="10"/>
  <c r="BR152" i="10"/>
  <c r="BS152" i="10"/>
  <c r="BT152" i="10"/>
  <c r="BU152" i="10"/>
  <c r="BV152" i="10"/>
  <c r="BW152" i="10"/>
  <c r="BX152" i="10"/>
  <c r="BY152" i="10"/>
  <c r="BZ152" i="10"/>
  <c r="CA152" i="10"/>
  <c r="CB152" i="10"/>
  <c r="CC152" i="10"/>
  <c r="CD152" i="10"/>
  <c r="CE152" i="10"/>
  <c r="CF152" i="10"/>
  <c r="CG152" i="10"/>
  <c r="A153" i="10"/>
  <c r="Y153" i="10"/>
  <c r="Z153" i="10"/>
  <c r="AA153" i="10"/>
  <c r="AB153" i="10"/>
  <c r="AC153" i="10"/>
  <c r="AE153" i="10"/>
  <c r="AG153" i="10"/>
  <c r="AI153" i="10"/>
  <c r="AL153" i="10"/>
  <c r="AM153" i="10"/>
  <c r="AN153" i="10"/>
  <c r="AO153" i="10"/>
  <c r="AP153" i="10"/>
  <c r="AQ153" i="10"/>
  <c r="AR153" i="10"/>
  <c r="AS153" i="10"/>
  <c r="AT153" i="10"/>
  <c r="AU153" i="10"/>
  <c r="AV153" i="10"/>
  <c r="AW153" i="10"/>
  <c r="AX153" i="10"/>
  <c r="AY153" i="10"/>
  <c r="AZ153" i="10"/>
  <c r="BA153" i="10"/>
  <c r="BB153" i="10"/>
  <c r="BC153" i="10"/>
  <c r="BD153" i="10"/>
  <c r="BE153" i="10"/>
  <c r="BF153" i="10"/>
  <c r="BG153" i="10"/>
  <c r="BH153" i="10"/>
  <c r="BI153" i="10"/>
  <c r="BJ153" i="10"/>
  <c r="BK153" i="10"/>
  <c r="BL153" i="10"/>
  <c r="BM153" i="10"/>
  <c r="BN153" i="10"/>
  <c r="BO153" i="10"/>
  <c r="BP153" i="10"/>
  <c r="BQ153" i="10"/>
  <c r="BR153" i="10"/>
  <c r="BS153" i="10"/>
  <c r="BT153" i="10"/>
  <c r="BU153" i="10"/>
  <c r="BV153" i="10"/>
  <c r="BW153" i="10"/>
  <c r="BX153" i="10"/>
  <c r="BY153" i="10"/>
  <c r="BZ153" i="10"/>
  <c r="CA153" i="10"/>
  <c r="CB153" i="10"/>
  <c r="CC153" i="10"/>
  <c r="CD153" i="10"/>
  <c r="CE153" i="10"/>
  <c r="CF153" i="10"/>
  <c r="CG153" i="10"/>
  <c r="A154" i="10"/>
  <c r="Y154" i="10"/>
  <c r="Z154" i="10"/>
  <c r="AA154" i="10"/>
  <c r="AB154" i="10"/>
  <c r="AC154" i="10"/>
  <c r="AE154" i="10"/>
  <c r="AG154" i="10"/>
  <c r="AI154" i="10"/>
  <c r="AL154" i="10"/>
  <c r="AM154" i="10"/>
  <c r="AN154" i="10"/>
  <c r="AO154" i="10"/>
  <c r="AP154" i="10"/>
  <c r="AQ154" i="10"/>
  <c r="AR154" i="10"/>
  <c r="AS154" i="10"/>
  <c r="AT154" i="10"/>
  <c r="AU154" i="10"/>
  <c r="AV154" i="10"/>
  <c r="AW154" i="10"/>
  <c r="AX154" i="10"/>
  <c r="AY154" i="10"/>
  <c r="AZ154" i="10"/>
  <c r="BA154" i="10"/>
  <c r="BB154" i="10"/>
  <c r="BC154" i="10"/>
  <c r="BD154" i="10"/>
  <c r="BE154" i="10"/>
  <c r="BF154" i="10"/>
  <c r="BG154" i="10"/>
  <c r="BH154" i="10"/>
  <c r="BI154" i="10"/>
  <c r="BJ154" i="10"/>
  <c r="BK154" i="10"/>
  <c r="BL154" i="10"/>
  <c r="BM154" i="10"/>
  <c r="BN154" i="10"/>
  <c r="BO154" i="10"/>
  <c r="BP154" i="10"/>
  <c r="BQ154" i="10"/>
  <c r="BR154" i="10"/>
  <c r="BS154" i="10"/>
  <c r="BT154" i="10"/>
  <c r="BU154" i="10"/>
  <c r="BV154" i="10"/>
  <c r="BW154" i="10"/>
  <c r="BX154" i="10"/>
  <c r="BY154" i="10"/>
  <c r="BZ154" i="10"/>
  <c r="CA154" i="10"/>
  <c r="CB154" i="10"/>
  <c r="CC154" i="10"/>
  <c r="CD154" i="10"/>
  <c r="CE154" i="10"/>
  <c r="CF154" i="10"/>
  <c r="CG154" i="10"/>
  <c r="A155" i="10"/>
  <c r="Y155" i="10"/>
  <c r="Z155" i="10"/>
  <c r="AA155" i="10"/>
  <c r="AB155" i="10"/>
  <c r="AC155" i="10"/>
  <c r="AE155" i="10"/>
  <c r="AG155" i="10"/>
  <c r="AI155" i="10"/>
  <c r="AL155" i="10"/>
  <c r="AM155" i="10"/>
  <c r="AN155" i="10"/>
  <c r="AO155" i="10"/>
  <c r="AP155" i="10"/>
  <c r="AQ155" i="10"/>
  <c r="AR155" i="10"/>
  <c r="AS155" i="10"/>
  <c r="AT155" i="10"/>
  <c r="AU155" i="10"/>
  <c r="AV155" i="10"/>
  <c r="AW155" i="10"/>
  <c r="AX155" i="10"/>
  <c r="AY155" i="10"/>
  <c r="AZ155" i="10"/>
  <c r="BA155" i="10"/>
  <c r="BB155" i="10"/>
  <c r="BC155" i="10"/>
  <c r="BD155" i="10"/>
  <c r="BE155" i="10"/>
  <c r="BF155" i="10"/>
  <c r="BG155" i="10"/>
  <c r="BH155" i="10"/>
  <c r="BI155" i="10"/>
  <c r="BJ155" i="10"/>
  <c r="BK155" i="10"/>
  <c r="BL155" i="10"/>
  <c r="BM155" i="10"/>
  <c r="BN155" i="10"/>
  <c r="BO155" i="10"/>
  <c r="BP155" i="10"/>
  <c r="BQ155" i="10"/>
  <c r="BR155" i="10"/>
  <c r="BS155" i="10"/>
  <c r="BT155" i="10"/>
  <c r="BU155" i="10"/>
  <c r="BV155" i="10"/>
  <c r="BW155" i="10"/>
  <c r="BX155" i="10"/>
  <c r="BY155" i="10"/>
  <c r="BZ155" i="10"/>
  <c r="CA155" i="10"/>
  <c r="CB155" i="10"/>
  <c r="CC155" i="10"/>
  <c r="CD155" i="10"/>
  <c r="CE155" i="10"/>
  <c r="CF155" i="10"/>
  <c r="CG155" i="10"/>
  <c r="C156" i="10"/>
  <c r="D156" i="10"/>
  <c r="E156" i="10"/>
  <c r="F156" i="10"/>
  <c r="G156" i="10"/>
  <c r="H156" i="10"/>
  <c r="I156" i="10"/>
  <c r="J156" i="10"/>
  <c r="K156" i="10"/>
  <c r="L156" i="10"/>
  <c r="M156" i="10"/>
  <c r="N156" i="10"/>
  <c r="O156" i="10"/>
  <c r="P156" i="10"/>
  <c r="Q156" i="10"/>
  <c r="R156" i="10"/>
  <c r="S156" i="10"/>
  <c r="T156" i="10"/>
  <c r="U156" i="10"/>
  <c r="V156" i="10"/>
  <c r="W156" i="10"/>
  <c r="X156" i="10"/>
  <c r="Y156" i="10"/>
  <c r="Z156" i="10"/>
  <c r="AA156" i="10"/>
  <c r="AB156" i="10"/>
  <c r="AC156" i="10"/>
  <c r="AE156" i="10"/>
  <c r="AG156" i="10"/>
  <c r="AI156" i="10"/>
  <c r="AL156" i="10"/>
  <c r="AM156" i="10"/>
  <c r="AN156" i="10"/>
  <c r="AO156" i="10"/>
  <c r="AP156" i="10"/>
  <c r="AQ156" i="10"/>
  <c r="AR156" i="10"/>
  <c r="AS156" i="10"/>
  <c r="AT156" i="10"/>
  <c r="AU156" i="10"/>
  <c r="AV156" i="10"/>
  <c r="AW156" i="10"/>
  <c r="AX156" i="10"/>
  <c r="AY156" i="10"/>
  <c r="AZ156" i="10"/>
  <c r="BA156" i="10"/>
  <c r="BB156" i="10"/>
  <c r="BC156" i="10"/>
  <c r="BD156" i="10"/>
  <c r="BE156" i="10"/>
  <c r="BF156" i="10"/>
  <c r="BG156" i="10"/>
  <c r="BH156" i="10"/>
  <c r="BI156" i="10"/>
  <c r="BJ156" i="10"/>
  <c r="BK156" i="10"/>
  <c r="BL156" i="10"/>
  <c r="BM156" i="10"/>
  <c r="BN156" i="10"/>
  <c r="BO156" i="10"/>
  <c r="BP156" i="10"/>
  <c r="BQ156" i="10"/>
  <c r="BR156" i="10"/>
  <c r="BS156" i="10"/>
  <c r="BT156" i="10"/>
  <c r="BU156" i="10"/>
  <c r="BV156" i="10"/>
  <c r="BW156" i="10"/>
  <c r="BX156" i="10"/>
  <c r="BY156" i="10"/>
  <c r="BZ156" i="10"/>
  <c r="CA156" i="10"/>
  <c r="CB156" i="10"/>
  <c r="CC156" i="10"/>
  <c r="CD156" i="10"/>
  <c r="CE156" i="10"/>
  <c r="CF156" i="10"/>
  <c r="CG156" i="10"/>
  <c r="A157" i="10"/>
  <c r="Y157" i="10"/>
  <c r="Z157" i="10"/>
  <c r="AA157" i="10"/>
  <c r="AB157" i="10"/>
  <c r="AC157" i="10"/>
  <c r="AE157" i="10"/>
  <c r="AG157" i="10"/>
  <c r="AI157" i="10"/>
  <c r="AL157" i="10"/>
  <c r="AM157" i="10"/>
  <c r="AN157" i="10"/>
  <c r="AO157" i="10"/>
  <c r="AP157" i="10"/>
  <c r="AQ157" i="10"/>
  <c r="AR157" i="10"/>
  <c r="AS157" i="10"/>
  <c r="AT157" i="10"/>
  <c r="AU157" i="10"/>
  <c r="AV157" i="10"/>
  <c r="AW157" i="10"/>
  <c r="AX157" i="10"/>
  <c r="AY157" i="10"/>
  <c r="AZ157" i="10"/>
  <c r="BA157" i="10"/>
  <c r="BB157" i="10"/>
  <c r="BC157" i="10"/>
  <c r="BD157" i="10"/>
  <c r="BE157" i="10"/>
  <c r="BF157" i="10"/>
  <c r="BG157" i="10"/>
  <c r="BH157" i="10"/>
  <c r="BI157" i="10"/>
  <c r="BJ157" i="10"/>
  <c r="BK157" i="10"/>
  <c r="BL157" i="10"/>
  <c r="BM157" i="10"/>
  <c r="BN157" i="10"/>
  <c r="BO157" i="10"/>
  <c r="BP157" i="10"/>
  <c r="BQ157" i="10"/>
  <c r="BR157" i="10"/>
  <c r="BS157" i="10"/>
  <c r="BT157" i="10"/>
  <c r="BU157" i="10"/>
  <c r="BV157" i="10"/>
  <c r="BW157" i="10"/>
  <c r="BX157" i="10"/>
  <c r="BY157" i="10"/>
  <c r="BZ157" i="10"/>
  <c r="CA157" i="10"/>
  <c r="CB157" i="10"/>
  <c r="CC157" i="10"/>
  <c r="CD157" i="10"/>
  <c r="CE157" i="10"/>
  <c r="CF157" i="10"/>
  <c r="CG157" i="10"/>
  <c r="A158" i="10"/>
  <c r="Y158" i="10"/>
  <c r="Z158" i="10"/>
  <c r="AA158" i="10"/>
  <c r="AB158" i="10"/>
  <c r="AC158" i="10"/>
  <c r="AE158" i="10"/>
  <c r="AG158" i="10"/>
  <c r="AI158" i="10"/>
  <c r="AL158" i="10"/>
  <c r="AM158" i="10"/>
  <c r="AN158" i="10"/>
  <c r="AO158" i="10"/>
  <c r="AP158" i="10"/>
  <c r="AQ158" i="10"/>
  <c r="AR158" i="10"/>
  <c r="AS158" i="10"/>
  <c r="AT158" i="10"/>
  <c r="AU158" i="10"/>
  <c r="AV158" i="10"/>
  <c r="AW158" i="10"/>
  <c r="AX158" i="10"/>
  <c r="AY158" i="10"/>
  <c r="AZ158" i="10"/>
  <c r="BA158" i="10"/>
  <c r="BB158" i="10"/>
  <c r="BC158" i="10"/>
  <c r="BD158" i="10"/>
  <c r="BE158" i="10"/>
  <c r="BF158" i="10"/>
  <c r="BG158" i="10"/>
  <c r="BH158" i="10"/>
  <c r="BI158" i="10"/>
  <c r="BJ158" i="10"/>
  <c r="BK158" i="10"/>
  <c r="BL158" i="10"/>
  <c r="BM158" i="10"/>
  <c r="BN158" i="10"/>
  <c r="BO158" i="10"/>
  <c r="BP158" i="10"/>
  <c r="BQ158" i="10"/>
  <c r="BR158" i="10"/>
  <c r="BS158" i="10"/>
  <c r="BT158" i="10"/>
  <c r="BU158" i="10"/>
  <c r="BV158" i="10"/>
  <c r="BW158" i="10"/>
  <c r="BX158" i="10"/>
  <c r="BY158" i="10"/>
  <c r="BZ158" i="10"/>
  <c r="CA158" i="10"/>
  <c r="CB158" i="10"/>
  <c r="CC158" i="10"/>
  <c r="CD158" i="10"/>
  <c r="CE158" i="10"/>
  <c r="CF158" i="10"/>
  <c r="CG158" i="10"/>
  <c r="A159" i="10"/>
  <c r="Y159" i="10"/>
  <c r="Z159" i="10"/>
  <c r="AA159" i="10"/>
  <c r="AB159" i="10"/>
  <c r="AC159" i="10"/>
  <c r="AE159" i="10"/>
  <c r="AG159" i="10"/>
  <c r="AI159" i="10"/>
  <c r="AL159" i="10"/>
  <c r="AM159" i="10"/>
  <c r="AN159" i="10"/>
  <c r="AO159" i="10"/>
  <c r="AP159" i="10"/>
  <c r="AQ159" i="10"/>
  <c r="AR159" i="10"/>
  <c r="AS159" i="10"/>
  <c r="AT159" i="10"/>
  <c r="AU159" i="10"/>
  <c r="AV159" i="10"/>
  <c r="AW159" i="10"/>
  <c r="AX159" i="10"/>
  <c r="AY159" i="10"/>
  <c r="AZ159" i="10"/>
  <c r="BA159" i="10"/>
  <c r="BB159" i="10"/>
  <c r="BC159" i="10"/>
  <c r="BD159" i="10"/>
  <c r="BE159" i="10"/>
  <c r="BF159" i="10"/>
  <c r="BG159" i="10"/>
  <c r="BH159" i="10"/>
  <c r="BI159" i="10"/>
  <c r="BJ159" i="10"/>
  <c r="BK159" i="10"/>
  <c r="BL159" i="10"/>
  <c r="BM159" i="10"/>
  <c r="BN159" i="10"/>
  <c r="BO159" i="10"/>
  <c r="BP159" i="10"/>
  <c r="BQ159" i="10"/>
  <c r="BR159" i="10"/>
  <c r="BS159" i="10"/>
  <c r="BT159" i="10"/>
  <c r="BU159" i="10"/>
  <c r="BV159" i="10"/>
  <c r="BW159" i="10"/>
  <c r="BX159" i="10"/>
  <c r="BY159" i="10"/>
  <c r="BZ159" i="10"/>
  <c r="CA159" i="10"/>
  <c r="CB159" i="10"/>
  <c r="CC159" i="10"/>
  <c r="CD159" i="10"/>
  <c r="CE159" i="10"/>
  <c r="CF159" i="10"/>
  <c r="CG159" i="10"/>
  <c r="A160" i="10"/>
  <c r="Y160" i="10"/>
  <c r="Z160" i="10"/>
  <c r="AA160" i="10"/>
  <c r="AB160" i="10"/>
  <c r="AC160" i="10"/>
  <c r="AE160" i="10"/>
  <c r="AG160" i="10"/>
  <c r="AI160" i="10"/>
  <c r="AL160" i="10"/>
  <c r="AM160" i="10"/>
  <c r="AN160" i="10"/>
  <c r="AO160" i="10"/>
  <c r="AP160" i="10"/>
  <c r="AQ160" i="10"/>
  <c r="AR160" i="10"/>
  <c r="AS160" i="10"/>
  <c r="AT160" i="10"/>
  <c r="AU160" i="10"/>
  <c r="AV160" i="10"/>
  <c r="AW160" i="10"/>
  <c r="AX160" i="10"/>
  <c r="AY160" i="10"/>
  <c r="AZ160" i="10"/>
  <c r="BA160" i="10"/>
  <c r="BB160" i="10"/>
  <c r="BC160" i="10"/>
  <c r="BD160" i="10"/>
  <c r="BE160" i="10"/>
  <c r="BF160" i="10"/>
  <c r="BG160" i="10"/>
  <c r="BH160" i="10"/>
  <c r="BI160" i="10"/>
  <c r="BJ160" i="10"/>
  <c r="BK160" i="10"/>
  <c r="BL160" i="10"/>
  <c r="BM160" i="10"/>
  <c r="BN160" i="10"/>
  <c r="BO160" i="10"/>
  <c r="BP160" i="10"/>
  <c r="BQ160" i="10"/>
  <c r="BR160" i="10"/>
  <c r="BS160" i="10"/>
  <c r="BT160" i="10"/>
  <c r="BU160" i="10"/>
  <c r="BV160" i="10"/>
  <c r="BW160" i="10"/>
  <c r="BX160" i="10"/>
  <c r="BY160" i="10"/>
  <c r="BZ160" i="10"/>
  <c r="CA160" i="10"/>
  <c r="CB160" i="10"/>
  <c r="CC160" i="10"/>
  <c r="CD160" i="10"/>
  <c r="CE160" i="10"/>
  <c r="CF160" i="10"/>
  <c r="CG160" i="10"/>
  <c r="A161" i="10"/>
  <c r="Y161" i="10"/>
  <c r="Z161" i="10"/>
  <c r="AA161" i="10"/>
  <c r="AB161" i="10"/>
  <c r="AC161" i="10"/>
  <c r="AE161" i="10"/>
  <c r="AG161" i="10"/>
  <c r="AI161" i="10"/>
  <c r="AL161" i="10"/>
  <c r="AM161" i="10"/>
  <c r="AN161" i="10"/>
  <c r="AO161" i="10"/>
  <c r="AP161" i="10"/>
  <c r="AQ161" i="10"/>
  <c r="AR161" i="10"/>
  <c r="AS161" i="10"/>
  <c r="AT161" i="10"/>
  <c r="AU161" i="10"/>
  <c r="AV161" i="10"/>
  <c r="AW161" i="10"/>
  <c r="AX161" i="10"/>
  <c r="AY161" i="10"/>
  <c r="AZ161" i="10"/>
  <c r="BA161" i="10"/>
  <c r="BB161" i="10"/>
  <c r="BC161" i="10"/>
  <c r="BD161" i="10"/>
  <c r="BE161" i="10"/>
  <c r="BF161" i="10"/>
  <c r="BG161" i="10"/>
  <c r="BH161" i="10"/>
  <c r="BI161" i="10"/>
  <c r="BJ161" i="10"/>
  <c r="BK161" i="10"/>
  <c r="BL161" i="10"/>
  <c r="BM161" i="10"/>
  <c r="BN161" i="10"/>
  <c r="BO161" i="10"/>
  <c r="BP161" i="10"/>
  <c r="BQ161" i="10"/>
  <c r="BR161" i="10"/>
  <c r="BS161" i="10"/>
  <c r="BT161" i="10"/>
  <c r="BU161" i="10"/>
  <c r="BV161" i="10"/>
  <c r="BW161" i="10"/>
  <c r="BX161" i="10"/>
  <c r="BY161" i="10"/>
  <c r="BZ161" i="10"/>
  <c r="CA161" i="10"/>
  <c r="CB161" i="10"/>
  <c r="CC161" i="10"/>
  <c r="CD161" i="10"/>
  <c r="CE161" i="10"/>
  <c r="CF161" i="10"/>
  <c r="CG161" i="10"/>
  <c r="C162" i="10"/>
  <c r="D162" i="10"/>
  <c r="E162" i="10"/>
  <c r="F162" i="10"/>
  <c r="G162" i="10"/>
  <c r="H162" i="10"/>
  <c r="I162" i="10"/>
  <c r="J162" i="10"/>
  <c r="K162" i="10"/>
  <c r="L162" i="10"/>
  <c r="M162" i="10"/>
  <c r="N162" i="10"/>
  <c r="O162" i="10"/>
  <c r="P162" i="10"/>
  <c r="Q162" i="10"/>
  <c r="R162" i="10"/>
  <c r="S162" i="10"/>
  <c r="T162" i="10"/>
  <c r="U162" i="10"/>
  <c r="V162" i="10"/>
  <c r="W162" i="10"/>
  <c r="X162" i="10"/>
  <c r="Y162" i="10"/>
  <c r="Z162" i="10"/>
  <c r="AA162" i="10"/>
  <c r="AB162" i="10"/>
  <c r="AC162" i="10"/>
  <c r="AE162" i="10"/>
  <c r="AG162" i="10"/>
  <c r="AI162" i="10"/>
  <c r="AL162" i="10"/>
  <c r="AM162" i="10"/>
  <c r="AN162" i="10"/>
  <c r="AO162" i="10"/>
  <c r="AP162" i="10"/>
  <c r="AQ162" i="10"/>
  <c r="AR162" i="10"/>
  <c r="AS162" i="10"/>
  <c r="AT162" i="10"/>
  <c r="AU162" i="10"/>
  <c r="AV162" i="10"/>
  <c r="AW162" i="10"/>
  <c r="AX162" i="10"/>
  <c r="AY162" i="10"/>
  <c r="AZ162" i="10"/>
  <c r="BA162" i="10"/>
  <c r="BB162" i="10"/>
  <c r="BC162" i="10"/>
  <c r="BD162" i="10"/>
  <c r="BE162" i="10"/>
  <c r="BF162" i="10"/>
  <c r="BG162" i="10"/>
  <c r="BH162" i="10"/>
  <c r="BI162" i="10"/>
  <c r="BJ162" i="10"/>
  <c r="BK162" i="10"/>
  <c r="BL162" i="10"/>
  <c r="BM162" i="10"/>
  <c r="BN162" i="10"/>
  <c r="BO162" i="10"/>
  <c r="BP162" i="10"/>
  <c r="BQ162" i="10"/>
  <c r="BR162" i="10"/>
  <c r="BS162" i="10"/>
  <c r="BT162" i="10"/>
  <c r="BU162" i="10"/>
  <c r="BV162" i="10"/>
  <c r="BW162" i="10"/>
  <c r="BX162" i="10"/>
  <c r="BY162" i="10"/>
  <c r="BZ162" i="10"/>
  <c r="CA162" i="10"/>
  <c r="CB162" i="10"/>
  <c r="CC162" i="10"/>
  <c r="CD162" i="10"/>
  <c r="CE162" i="10"/>
  <c r="CF162" i="10"/>
  <c r="CG162" i="10"/>
  <c r="A163" i="10"/>
  <c r="Y163" i="10"/>
  <c r="Z163" i="10"/>
  <c r="AA163" i="10"/>
  <c r="AB163" i="10"/>
  <c r="AC163" i="10"/>
  <c r="AE163" i="10"/>
  <c r="AG163" i="10"/>
  <c r="AI163" i="10"/>
  <c r="AL163" i="10"/>
  <c r="AM163" i="10"/>
  <c r="AN163" i="10"/>
  <c r="AO163" i="10"/>
  <c r="AP163" i="10"/>
  <c r="AQ163" i="10"/>
  <c r="AR163" i="10"/>
  <c r="AS163" i="10"/>
  <c r="AT163" i="10"/>
  <c r="AU163" i="10"/>
  <c r="AV163" i="10"/>
  <c r="AW163" i="10"/>
  <c r="AX163" i="10"/>
  <c r="AY163" i="10"/>
  <c r="AZ163" i="10"/>
  <c r="BA163" i="10"/>
  <c r="BB163" i="10"/>
  <c r="BC163" i="10"/>
  <c r="BD163" i="10"/>
  <c r="BE163" i="10"/>
  <c r="BF163" i="10"/>
  <c r="BG163" i="10"/>
  <c r="BH163" i="10"/>
  <c r="BI163" i="10"/>
  <c r="BJ163" i="10"/>
  <c r="BK163" i="10"/>
  <c r="BL163" i="10"/>
  <c r="BM163" i="10"/>
  <c r="BN163" i="10"/>
  <c r="BO163" i="10"/>
  <c r="BP163" i="10"/>
  <c r="BQ163" i="10"/>
  <c r="BR163" i="10"/>
  <c r="BS163" i="10"/>
  <c r="BT163" i="10"/>
  <c r="BU163" i="10"/>
  <c r="BV163" i="10"/>
  <c r="BW163" i="10"/>
  <c r="BX163" i="10"/>
  <c r="BY163" i="10"/>
  <c r="BZ163" i="10"/>
  <c r="CA163" i="10"/>
  <c r="CB163" i="10"/>
  <c r="CC163" i="10"/>
  <c r="CD163" i="10"/>
  <c r="CE163" i="10"/>
  <c r="CF163" i="10"/>
  <c r="CG163" i="10"/>
  <c r="A164" i="10"/>
  <c r="Y164" i="10"/>
  <c r="Z164" i="10"/>
  <c r="AA164" i="10"/>
  <c r="AB164" i="10"/>
  <c r="AC164" i="10"/>
  <c r="AE164" i="10"/>
  <c r="AG164" i="10"/>
  <c r="AI164" i="10"/>
  <c r="AL164" i="10"/>
  <c r="AM164" i="10"/>
  <c r="AN164" i="10"/>
  <c r="AO164" i="10"/>
  <c r="AP164" i="10"/>
  <c r="AQ164" i="10"/>
  <c r="AR164" i="10"/>
  <c r="AS164" i="10"/>
  <c r="AT164" i="10"/>
  <c r="AU164" i="10"/>
  <c r="AV164" i="10"/>
  <c r="AW164" i="10"/>
  <c r="AX164" i="10"/>
  <c r="AY164" i="10"/>
  <c r="AZ164" i="10"/>
  <c r="BA164" i="10"/>
  <c r="BB164" i="10"/>
  <c r="BC164" i="10"/>
  <c r="BD164" i="10"/>
  <c r="BE164" i="10"/>
  <c r="BF164" i="10"/>
  <c r="BG164" i="10"/>
  <c r="BH164" i="10"/>
  <c r="BI164" i="10"/>
  <c r="BJ164" i="10"/>
  <c r="BK164" i="10"/>
  <c r="BL164" i="10"/>
  <c r="BM164" i="10"/>
  <c r="BN164" i="10"/>
  <c r="BO164" i="10"/>
  <c r="BP164" i="10"/>
  <c r="BQ164" i="10"/>
  <c r="BR164" i="10"/>
  <c r="BS164" i="10"/>
  <c r="BT164" i="10"/>
  <c r="BU164" i="10"/>
  <c r="BV164" i="10"/>
  <c r="BW164" i="10"/>
  <c r="BX164" i="10"/>
  <c r="BY164" i="10"/>
  <c r="BZ164" i="10"/>
  <c r="CA164" i="10"/>
  <c r="CB164" i="10"/>
  <c r="CC164" i="10"/>
  <c r="CD164" i="10"/>
  <c r="CE164" i="10"/>
  <c r="CF164" i="10"/>
  <c r="CG164" i="10"/>
  <c r="A165" i="10"/>
  <c r="Y165" i="10"/>
  <c r="Z165" i="10"/>
  <c r="AA165" i="10"/>
  <c r="AB165" i="10"/>
  <c r="AC165" i="10"/>
  <c r="AE165" i="10"/>
  <c r="AG165" i="10"/>
  <c r="AI165" i="10"/>
  <c r="AL165" i="10"/>
  <c r="AM165" i="10"/>
  <c r="AN165" i="10"/>
  <c r="AO165" i="10"/>
  <c r="AP165" i="10"/>
  <c r="AQ165" i="10"/>
  <c r="AR165" i="10"/>
  <c r="AS165" i="10"/>
  <c r="AT165" i="10"/>
  <c r="AU165" i="10"/>
  <c r="AV165" i="10"/>
  <c r="AW165" i="10"/>
  <c r="AX165" i="10"/>
  <c r="AY165" i="10"/>
  <c r="AZ165" i="10"/>
  <c r="BA165" i="10"/>
  <c r="BB165" i="10"/>
  <c r="BC165" i="10"/>
  <c r="BD165" i="10"/>
  <c r="BE165" i="10"/>
  <c r="BF165" i="10"/>
  <c r="BG165" i="10"/>
  <c r="BH165" i="10"/>
  <c r="BI165" i="10"/>
  <c r="BJ165" i="10"/>
  <c r="BK165" i="10"/>
  <c r="BL165" i="10"/>
  <c r="BM165" i="10"/>
  <c r="BN165" i="10"/>
  <c r="BO165" i="10"/>
  <c r="BP165" i="10"/>
  <c r="BQ165" i="10"/>
  <c r="BR165" i="10"/>
  <c r="BS165" i="10"/>
  <c r="BT165" i="10"/>
  <c r="BU165" i="10"/>
  <c r="BV165" i="10"/>
  <c r="BW165" i="10"/>
  <c r="BX165" i="10"/>
  <c r="BY165" i="10"/>
  <c r="BZ165" i="10"/>
  <c r="CA165" i="10"/>
  <c r="CB165" i="10"/>
  <c r="CC165" i="10"/>
  <c r="CD165" i="10"/>
  <c r="CE165" i="10"/>
  <c r="CF165" i="10"/>
  <c r="CG165" i="10"/>
  <c r="A166" i="10"/>
  <c r="Y166" i="10"/>
  <c r="Z166" i="10"/>
  <c r="AA166" i="10"/>
  <c r="AB166" i="10"/>
  <c r="AC166" i="10"/>
  <c r="AE166" i="10"/>
  <c r="AG166" i="10"/>
  <c r="AI166" i="10"/>
  <c r="AL166" i="10"/>
  <c r="AM166" i="10"/>
  <c r="AN166" i="10"/>
  <c r="AO166" i="10"/>
  <c r="AP166" i="10"/>
  <c r="AQ166" i="10"/>
  <c r="AR166" i="10"/>
  <c r="AS166" i="10"/>
  <c r="AT166" i="10"/>
  <c r="AU166" i="10"/>
  <c r="AV166" i="10"/>
  <c r="AW166" i="10"/>
  <c r="AX166" i="10"/>
  <c r="AY166" i="10"/>
  <c r="AZ166" i="10"/>
  <c r="BA166" i="10"/>
  <c r="BB166" i="10"/>
  <c r="BC166" i="10"/>
  <c r="BD166" i="10"/>
  <c r="BE166" i="10"/>
  <c r="BF166" i="10"/>
  <c r="BG166" i="10"/>
  <c r="BH166" i="10"/>
  <c r="BI166" i="10"/>
  <c r="BJ166" i="10"/>
  <c r="BK166" i="10"/>
  <c r="BL166" i="10"/>
  <c r="BM166" i="10"/>
  <c r="BN166" i="10"/>
  <c r="BO166" i="10"/>
  <c r="BP166" i="10"/>
  <c r="BQ166" i="10"/>
  <c r="BR166" i="10"/>
  <c r="BS166" i="10"/>
  <c r="BT166" i="10"/>
  <c r="BU166" i="10"/>
  <c r="BV166" i="10"/>
  <c r="BW166" i="10"/>
  <c r="BX166" i="10"/>
  <c r="BY166" i="10"/>
  <c r="BZ166" i="10"/>
  <c r="CA166" i="10"/>
  <c r="CB166" i="10"/>
  <c r="CC166" i="10"/>
  <c r="CD166" i="10"/>
  <c r="CE166" i="10"/>
  <c r="CF166" i="10"/>
  <c r="CG166" i="10"/>
  <c r="A167" i="10"/>
  <c r="Y167" i="10"/>
  <c r="Z167" i="10"/>
  <c r="AA167" i="10"/>
  <c r="AB167" i="10"/>
  <c r="AC167" i="10"/>
  <c r="AE167" i="10"/>
  <c r="AG167" i="10"/>
  <c r="AI167" i="10"/>
  <c r="AL167" i="10"/>
  <c r="AM167" i="10"/>
  <c r="AN167" i="10"/>
  <c r="AO167" i="10"/>
  <c r="AP167" i="10"/>
  <c r="AQ167" i="10"/>
  <c r="AR167" i="10"/>
  <c r="AS167" i="10"/>
  <c r="AT167" i="10"/>
  <c r="AU167" i="10"/>
  <c r="AV167" i="10"/>
  <c r="AW167" i="10"/>
  <c r="AX167" i="10"/>
  <c r="AY167" i="10"/>
  <c r="AZ167" i="10"/>
  <c r="BA167" i="10"/>
  <c r="BB167" i="10"/>
  <c r="BC167" i="10"/>
  <c r="BD167" i="10"/>
  <c r="BE167" i="10"/>
  <c r="BF167" i="10"/>
  <c r="BG167" i="10"/>
  <c r="BH167" i="10"/>
  <c r="BI167" i="10"/>
  <c r="BJ167" i="10"/>
  <c r="BK167" i="10"/>
  <c r="BL167" i="10"/>
  <c r="BM167" i="10"/>
  <c r="BN167" i="10"/>
  <c r="BO167" i="10"/>
  <c r="BP167" i="10"/>
  <c r="BQ167" i="10"/>
  <c r="BR167" i="10"/>
  <c r="BS167" i="10"/>
  <c r="BT167" i="10"/>
  <c r="BU167" i="10"/>
  <c r="BV167" i="10"/>
  <c r="BW167" i="10"/>
  <c r="BX167" i="10"/>
  <c r="BY167" i="10"/>
  <c r="BZ167" i="10"/>
  <c r="CA167" i="10"/>
  <c r="CB167" i="10"/>
  <c r="CC167" i="10"/>
  <c r="CD167" i="10"/>
  <c r="CE167" i="10"/>
  <c r="CF167" i="10"/>
  <c r="CG167" i="10"/>
  <c r="A168" i="10"/>
  <c r="Y168" i="10"/>
  <c r="Z168" i="10"/>
  <c r="AA168" i="10"/>
  <c r="AB168" i="10"/>
  <c r="AC168" i="10"/>
  <c r="AE168" i="10"/>
  <c r="AG168" i="10"/>
  <c r="AI168" i="10"/>
  <c r="AL168" i="10"/>
  <c r="AM168" i="10"/>
  <c r="AN168" i="10"/>
  <c r="AO168" i="10"/>
  <c r="AP168" i="10"/>
  <c r="AQ168" i="10"/>
  <c r="AR168" i="10"/>
  <c r="AS168" i="10"/>
  <c r="AT168" i="10"/>
  <c r="AU168" i="10"/>
  <c r="AV168" i="10"/>
  <c r="AW168" i="10"/>
  <c r="AX168" i="10"/>
  <c r="AY168" i="10"/>
  <c r="AZ168" i="10"/>
  <c r="BA168" i="10"/>
  <c r="BB168" i="10"/>
  <c r="BC168" i="10"/>
  <c r="BD168" i="10"/>
  <c r="BE168" i="10"/>
  <c r="BF168" i="10"/>
  <c r="BG168" i="10"/>
  <c r="BH168" i="10"/>
  <c r="BI168" i="10"/>
  <c r="BJ168" i="10"/>
  <c r="BK168" i="10"/>
  <c r="BL168" i="10"/>
  <c r="BM168" i="10"/>
  <c r="BN168" i="10"/>
  <c r="BO168" i="10"/>
  <c r="BP168" i="10"/>
  <c r="BQ168" i="10"/>
  <c r="BR168" i="10"/>
  <c r="BS168" i="10"/>
  <c r="BT168" i="10"/>
  <c r="BU168" i="10"/>
  <c r="BV168" i="10"/>
  <c r="BW168" i="10"/>
  <c r="BX168" i="10"/>
  <c r="BY168" i="10"/>
  <c r="BZ168" i="10"/>
  <c r="CA168" i="10"/>
  <c r="CB168" i="10"/>
  <c r="CC168" i="10"/>
  <c r="CD168" i="10"/>
  <c r="CE168" i="10"/>
  <c r="CF168" i="10"/>
  <c r="CG168" i="10"/>
  <c r="A169" i="10"/>
  <c r="Y169" i="10"/>
  <c r="Z169" i="10"/>
  <c r="AA169" i="10"/>
  <c r="AB169" i="10"/>
  <c r="AC169" i="10"/>
  <c r="AE169" i="10"/>
  <c r="AG169" i="10"/>
  <c r="AI169" i="10"/>
  <c r="AL169" i="10"/>
  <c r="AM169" i="10"/>
  <c r="AN169" i="10"/>
  <c r="AO169" i="10"/>
  <c r="AP169" i="10"/>
  <c r="AQ169" i="10"/>
  <c r="AR169" i="10"/>
  <c r="AS169" i="10"/>
  <c r="AT169" i="10"/>
  <c r="AU169" i="10"/>
  <c r="AV169" i="10"/>
  <c r="AW169" i="10"/>
  <c r="AX169" i="10"/>
  <c r="AY169" i="10"/>
  <c r="AZ169" i="10"/>
  <c r="BA169" i="10"/>
  <c r="BB169" i="10"/>
  <c r="BC169" i="10"/>
  <c r="BD169" i="10"/>
  <c r="BE169" i="10"/>
  <c r="BF169" i="10"/>
  <c r="BG169" i="10"/>
  <c r="BH169" i="10"/>
  <c r="BI169" i="10"/>
  <c r="BJ169" i="10"/>
  <c r="BK169" i="10"/>
  <c r="BL169" i="10"/>
  <c r="BM169" i="10"/>
  <c r="BN169" i="10"/>
  <c r="BO169" i="10"/>
  <c r="BP169" i="10"/>
  <c r="BQ169" i="10"/>
  <c r="BR169" i="10"/>
  <c r="BS169" i="10"/>
  <c r="BT169" i="10"/>
  <c r="BU169" i="10"/>
  <c r="BV169" i="10"/>
  <c r="BW169" i="10"/>
  <c r="BX169" i="10"/>
  <c r="BY169" i="10"/>
  <c r="BZ169" i="10"/>
  <c r="CA169" i="10"/>
  <c r="CB169" i="10"/>
  <c r="CC169" i="10"/>
  <c r="CD169" i="10"/>
  <c r="CE169" i="10"/>
  <c r="CF169" i="10"/>
  <c r="CG169" i="10"/>
  <c r="A170" i="10"/>
  <c r="Y170" i="10"/>
  <c r="Z170" i="10"/>
  <c r="AA170" i="10"/>
  <c r="AB170" i="10"/>
  <c r="AC170" i="10"/>
  <c r="AE170" i="10"/>
  <c r="AG170" i="10"/>
  <c r="AI170" i="10"/>
  <c r="AL170" i="10"/>
  <c r="AM170" i="10"/>
  <c r="AN170" i="10"/>
  <c r="AO170" i="10"/>
  <c r="AP170" i="10"/>
  <c r="AQ170" i="10"/>
  <c r="AR170" i="10"/>
  <c r="AS170" i="10"/>
  <c r="AT170" i="10"/>
  <c r="AU170" i="10"/>
  <c r="AV170" i="10"/>
  <c r="AW170" i="10"/>
  <c r="AX170" i="10"/>
  <c r="AY170" i="10"/>
  <c r="AZ170" i="10"/>
  <c r="BA170" i="10"/>
  <c r="BB170" i="10"/>
  <c r="BC170" i="10"/>
  <c r="BD170" i="10"/>
  <c r="BE170" i="10"/>
  <c r="BF170" i="10"/>
  <c r="BG170" i="10"/>
  <c r="BH170" i="10"/>
  <c r="BI170" i="10"/>
  <c r="BJ170" i="10"/>
  <c r="BK170" i="10"/>
  <c r="BL170" i="10"/>
  <c r="BM170" i="10"/>
  <c r="BN170" i="10"/>
  <c r="BO170" i="10"/>
  <c r="BP170" i="10"/>
  <c r="BQ170" i="10"/>
  <c r="BR170" i="10"/>
  <c r="BS170" i="10"/>
  <c r="BT170" i="10"/>
  <c r="BU170" i="10"/>
  <c r="BV170" i="10"/>
  <c r="BW170" i="10"/>
  <c r="BX170" i="10"/>
  <c r="BY170" i="10"/>
  <c r="BZ170" i="10"/>
  <c r="CA170" i="10"/>
  <c r="CB170" i="10"/>
  <c r="CC170" i="10"/>
  <c r="CD170" i="10"/>
  <c r="CE170" i="10"/>
  <c r="CF170" i="10"/>
  <c r="CG170" i="10"/>
  <c r="A171" i="10"/>
  <c r="Y171" i="10"/>
  <c r="Z171" i="10"/>
  <c r="AA171" i="10"/>
  <c r="AB171" i="10"/>
  <c r="AC171" i="10"/>
  <c r="AE171" i="10"/>
  <c r="AG171" i="10"/>
  <c r="AI171" i="10"/>
  <c r="AL171" i="10"/>
  <c r="AM171" i="10"/>
  <c r="AN171" i="10"/>
  <c r="AO171" i="10"/>
  <c r="AP171" i="10"/>
  <c r="AQ171" i="10"/>
  <c r="AR171" i="10"/>
  <c r="AS171" i="10"/>
  <c r="AT171" i="10"/>
  <c r="AU171" i="10"/>
  <c r="AV171" i="10"/>
  <c r="AW171" i="10"/>
  <c r="AX171" i="10"/>
  <c r="AY171" i="10"/>
  <c r="AZ171" i="10"/>
  <c r="BA171" i="10"/>
  <c r="BB171" i="10"/>
  <c r="BC171" i="10"/>
  <c r="BD171" i="10"/>
  <c r="BE171" i="10"/>
  <c r="BF171" i="10"/>
  <c r="BG171" i="10"/>
  <c r="BH171" i="10"/>
  <c r="BI171" i="10"/>
  <c r="BJ171" i="10"/>
  <c r="BK171" i="10"/>
  <c r="BL171" i="10"/>
  <c r="BM171" i="10"/>
  <c r="BN171" i="10"/>
  <c r="BO171" i="10"/>
  <c r="BP171" i="10"/>
  <c r="BQ171" i="10"/>
  <c r="BR171" i="10"/>
  <c r="BS171" i="10"/>
  <c r="BT171" i="10"/>
  <c r="BU171" i="10"/>
  <c r="BV171" i="10"/>
  <c r="BW171" i="10"/>
  <c r="BX171" i="10"/>
  <c r="BY171" i="10"/>
  <c r="BZ171" i="10"/>
  <c r="CA171" i="10"/>
  <c r="CB171" i="10"/>
  <c r="CC171" i="10"/>
  <c r="CD171" i="10"/>
  <c r="CE171" i="10"/>
  <c r="CF171" i="10"/>
  <c r="CG171" i="10"/>
  <c r="A172" i="10"/>
  <c r="Y172" i="10"/>
  <c r="Z172" i="10"/>
  <c r="AA172" i="10"/>
  <c r="AB172" i="10"/>
  <c r="AC172" i="10"/>
  <c r="AE172" i="10"/>
  <c r="AG172" i="10"/>
  <c r="AI172" i="10"/>
  <c r="AL172" i="10"/>
  <c r="AM172" i="10"/>
  <c r="AN172" i="10"/>
  <c r="AO172" i="10"/>
  <c r="AP172" i="10"/>
  <c r="AQ172" i="10"/>
  <c r="AR172" i="10"/>
  <c r="AS172" i="10"/>
  <c r="AT172" i="10"/>
  <c r="AU172" i="10"/>
  <c r="AV172" i="10"/>
  <c r="AW172" i="10"/>
  <c r="AX172" i="10"/>
  <c r="AY172" i="10"/>
  <c r="AZ172" i="10"/>
  <c r="BA172" i="10"/>
  <c r="BB172" i="10"/>
  <c r="BC172" i="10"/>
  <c r="BD172" i="10"/>
  <c r="BE172" i="10"/>
  <c r="BF172" i="10"/>
  <c r="BG172" i="10"/>
  <c r="BH172" i="10"/>
  <c r="BI172" i="10"/>
  <c r="BJ172" i="10"/>
  <c r="BK172" i="10"/>
  <c r="BL172" i="10"/>
  <c r="BM172" i="10"/>
  <c r="BN172" i="10"/>
  <c r="BO172" i="10"/>
  <c r="BP172" i="10"/>
  <c r="BQ172" i="10"/>
  <c r="BR172" i="10"/>
  <c r="BS172" i="10"/>
  <c r="BT172" i="10"/>
  <c r="BU172" i="10"/>
  <c r="BV172" i="10"/>
  <c r="BW172" i="10"/>
  <c r="BX172" i="10"/>
  <c r="BY172" i="10"/>
  <c r="BZ172" i="10"/>
  <c r="CA172" i="10"/>
  <c r="CB172" i="10"/>
  <c r="CC172" i="10"/>
  <c r="CD172" i="10"/>
  <c r="CE172" i="10"/>
  <c r="CF172" i="10"/>
  <c r="CG172" i="10"/>
  <c r="A173" i="10"/>
  <c r="Y173" i="10"/>
  <c r="Z173" i="10"/>
  <c r="AA173" i="10"/>
  <c r="AB173" i="10"/>
  <c r="AC173" i="10"/>
  <c r="AE173" i="10"/>
  <c r="AG173" i="10"/>
  <c r="AI173" i="10"/>
  <c r="AL173" i="10"/>
  <c r="AM173" i="10"/>
  <c r="AN173" i="10"/>
  <c r="AO173" i="10"/>
  <c r="AP173" i="10"/>
  <c r="AQ173" i="10"/>
  <c r="AR173" i="10"/>
  <c r="AS173" i="10"/>
  <c r="AT173" i="10"/>
  <c r="AU173" i="10"/>
  <c r="AV173" i="10"/>
  <c r="AW173" i="10"/>
  <c r="AX173" i="10"/>
  <c r="AY173" i="10"/>
  <c r="AZ173" i="10"/>
  <c r="BA173" i="10"/>
  <c r="BB173" i="10"/>
  <c r="BC173" i="10"/>
  <c r="BD173" i="10"/>
  <c r="BE173" i="10"/>
  <c r="BF173" i="10"/>
  <c r="BG173" i="10"/>
  <c r="BH173" i="10"/>
  <c r="BI173" i="10"/>
  <c r="BJ173" i="10"/>
  <c r="BK173" i="10"/>
  <c r="BL173" i="10"/>
  <c r="BM173" i="10"/>
  <c r="BN173" i="10"/>
  <c r="BO173" i="10"/>
  <c r="BP173" i="10"/>
  <c r="BQ173" i="10"/>
  <c r="BR173" i="10"/>
  <c r="BS173" i="10"/>
  <c r="BT173" i="10"/>
  <c r="BU173" i="10"/>
  <c r="BV173" i="10"/>
  <c r="BW173" i="10"/>
  <c r="BX173" i="10"/>
  <c r="BY173" i="10"/>
  <c r="BZ173" i="10"/>
  <c r="CA173" i="10"/>
  <c r="CB173" i="10"/>
  <c r="CC173" i="10"/>
  <c r="CD173" i="10"/>
  <c r="CE173" i="10"/>
  <c r="CF173" i="10"/>
  <c r="CG173" i="10"/>
  <c r="A174" i="10"/>
  <c r="Y174" i="10"/>
  <c r="Z174" i="10"/>
  <c r="AA174" i="10"/>
  <c r="AB174" i="10"/>
  <c r="AC174" i="10"/>
  <c r="AE174" i="10"/>
  <c r="AG174" i="10"/>
  <c r="AI174" i="10"/>
  <c r="AL174" i="10"/>
  <c r="AM174" i="10"/>
  <c r="AN174" i="10"/>
  <c r="AO174" i="10"/>
  <c r="AP174" i="10"/>
  <c r="AQ174" i="10"/>
  <c r="AR174" i="10"/>
  <c r="AS174" i="10"/>
  <c r="AT174" i="10"/>
  <c r="AU174" i="10"/>
  <c r="AV174" i="10"/>
  <c r="AW174" i="10"/>
  <c r="AX174" i="10"/>
  <c r="AY174" i="10"/>
  <c r="AZ174" i="10"/>
  <c r="BA174" i="10"/>
  <c r="BB174" i="10"/>
  <c r="BC174" i="10"/>
  <c r="BD174" i="10"/>
  <c r="BE174" i="10"/>
  <c r="BF174" i="10"/>
  <c r="BG174" i="10"/>
  <c r="BH174" i="10"/>
  <c r="BI174" i="10"/>
  <c r="BJ174" i="10"/>
  <c r="BK174" i="10"/>
  <c r="BL174" i="10"/>
  <c r="BM174" i="10"/>
  <c r="BN174" i="10"/>
  <c r="BO174" i="10"/>
  <c r="BP174" i="10"/>
  <c r="BQ174" i="10"/>
  <c r="BR174" i="10"/>
  <c r="BS174" i="10"/>
  <c r="BT174" i="10"/>
  <c r="BU174" i="10"/>
  <c r="BV174" i="10"/>
  <c r="BW174" i="10"/>
  <c r="BX174" i="10"/>
  <c r="BY174" i="10"/>
  <c r="BZ174" i="10"/>
  <c r="CA174" i="10"/>
  <c r="CB174" i="10"/>
  <c r="CC174" i="10"/>
  <c r="CD174" i="10"/>
  <c r="CE174" i="10"/>
  <c r="CF174" i="10"/>
  <c r="CG174" i="10"/>
  <c r="A175" i="10"/>
  <c r="Y175" i="10"/>
  <c r="Z175" i="10"/>
  <c r="AA175" i="10"/>
  <c r="AB175" i="10"/>
  <c r="AC175" i="10"/>
  <c r="AE175" i="10"/>
  <c r="AG175" i="10"/>
  <c r="AI175" i="10"/>
  <c r="AL175" i="10"/>
  <c r="AM175" i="10"/>
  <c r="AN175" i="10"/>
  <c r="AO175" i="10"/>
  <c r="AP175" i="10"/>
  <c r="AQ175" i="10"/>
  <c r="AR175" i="10"/>
  <c r="AS175" i="10"/>
  <c r="AT175" i="10"/>
  <c r="AU175" i="10"/>
  <c r="AV175" i="10"/>
  <c r="AW175" i="10"/>
  <c r="AX175" i="10"/>
  <c r="AY175" i="10"/>
  <c r="AZ175" i="10"/>
  <c r="BA175" i="10"/>
  <c r="BB175" i="10"/>
  <c r="BC175" i="10"/>
  <c r="BD175" i="10"/>
  <c r="BE175" i="10"/>
  <c r="BF175" i="10"/>
  <c r="BG175" i="10"/>
  <c r="BH175" i="10"/>
  <c r="BI175" i="10"/>
  <c r="BJ175" i="10"/>
  <c r="BK175" i="10"/>
  <c r="BL175" i="10"/>
  <c r="BM175" i="10"/>
  <c r="BN175" i="10"/>
  <c r="BO175" i="10"/>
  <c r="BP175" i="10"/>
  <c r="BQ175" i="10"/>
  <c r="BR175" i="10"/>
  <c r="BS175" i="10"/>
  <c r="BT175" i="10"/>
  <c r="BU175" i="10"/>
  <c r="BV175" i="10"/>
  <c r="BW175" i="10"/>
  <c r="BX175" i="10"/>
  <c r="BY175" i="10"/>
  <c r="BZ175" i="10"/>
  <c r="CA175" i="10"/>
  <c r="CB175" i="10"/>
  <c r="CC175" i="10"/>
  <c r="CD175" i="10"/>
  <c r="CE175" i="10"/>
  <c r="CF175" i="10"/>
  <c r="CG175" i="10"/>
  <c r="A176" i="10"/>
  <c r="Y176" i="10"/>
  <c r="Z176" i="10"/>
  <c r="AA176" i="10"/>
  <c r="AB176" i="10"/>
  <c r="AC176" i="10"/>
  <c r="AE176" i="10"/>
  <c r="AG176" i="10"/>
  <c r="AI176" i="10"/>
  <c r="AL176" i="10"/>
  <c r="AM176" i="10"/>
  <c r="AN176" i="10"/>
  <c r="AO176" i="10"/>
  <c r="AP176" i="10"/>
  <c r="AQ176" i="10"/>
  <c r="AR176" i="10"/>
  <c r="AS176" i="10"/>
  <c r="AT176" i="10"/>
  <c r="AU176" i="10"/>
  <c r="AV176" i="10"/>
  <c r="AW176" i="10"/>
  <c r="AX176" i="10"/>
  <c r="AY176" i="10"/>
  <c r="AZ176" i="10"/>
  <c r="BA176" i="10"/>
  <c r="BB176" i="10"/>
  <c r="BC176" i="10"/>
  <c r="BD176" i="10"/>
  <c r="BE176" i="10"/>
  <c r="BF176" i="10"/>
  <c r="BG176" i="10"/>
  <c r="BH176" i="10"/>
  <c r="BI176" i="10"/>
  <c r="BJ176" i="10"/>
  <c r="BK176" i="10"/>
  <c r="BL176" i="10"/>
  <c r="BM176" i="10"/>
  <c r="BN176" i="10"/>
  <c r="BO176" i="10"/>
  <c r="BP176" i="10"/>
  <c r="BQ176" i="10"/>
  <c r="BR176" i="10"/>
  <c r="BS176" i="10"/>
  <c r="BT176" i="10"/>
  <c r="BU176" i="10"/>
  <c r="BV176" i="10"/>
  <c r="BW176" i="10"/>
  <c r="BX176" i="10"/>
  <c r="BY176" i="10"/>
  <c r="BZ176" i="10"/>
  <c r="CA176" i="10"/>
  <c r="CB176" i="10"/>
  <c r="CC176" i="10"/>
  <c r="CD176" i="10"/>
  <c r="CE176" i="10"/>
  <c r="CF176" i="10"/>
  <c r="CG176" i="10"/>
  <c r="A177" i="10"/>
  <c r="Y177" i="10"/>
  <c r="Z177" i="10"/>
  <c r="AA177" i="10"/>
  <c r="AB177" i="10"/>
  <c r="AC177" i="10"/>
  <c r="AE177" i="10"/>
  <c r="AG177" i="10"/>
  <c r="AI177" i="10"/>
  <c r="AL177" i="10"/>
  <c r="AM177" i="10"/>
  <c r="AN177" i="10"/>
  <c r="AO177" i="10"/>
  <c r="AP177" i="10"/>
  <c r="AQ177" i="10"/>
  <c r="AR177" i="10"/>
  <c r="AS177" i="10"/>
  <c r="AT177" i="10"/>
  <c r="AU177" i="10"/>
  <c r="AV177" i="10"/>
  <c r="AW177" i="10"/>
  <c r="AX177" i="10"/>
  <c r="AY177" i="10"/>
  <c r="AZ177" i="10"/>
  <c r="BA177" i="10"/>
  <c r="BB177" i="10"/>
  <c r="BC177" i="10"/>
  <c r="BD177" i="10"/>
  <c r="BE177" i="10"/>
  <c r="BF177" i="10"/>
  <c r="BG177" i="10"/>
  <c r="BH177" i="10"/>
  <c r="BI177" i="10"/>
  <c r="BJ177" i="10"/>
  <c r="BK177" i="10"/>
  <c r="BL177" i="10"/>
  <c r="BM177" i="10"/>
  <c r="BN177" i="10"/>
  <c r="BO177" i="10"/>
  <c r="BP177" i="10"/>
  <c r="BQ177" i="10"/>
  <c r="BR177" i="10"/>
  <c r="BS177" i="10"/>
  <c r="BT177" i="10"/>
  <c r="BU177" i="10"/>
  <c r="BV177" i="10"/>
  <c r="BW177" i="10"/>
  <c r="BX177" i="10"/>
  <c r="BY177" i="10"/>
  <c r="BZ177" i="10"/>
  <c r="CA177" i="10"/>
  <c r="CB177" i="10"/>
  <c r="CC177" i="10"/>
  <c r="CD177" i="10"/>
  <c r="CE177" i="10"/>
  <c r="CF177" i="10"/>
  <c r="CG177" i="10"/>
  <c r="A178" i="10"/>
  <c r="Y178" i="10"/>
  <c r="Z178" i="10"/>
  <c r="AA178" i="10"/>
  <c r="AB178" i="10"/>
  <c r="AC178" i="10"/>
  <c r="AE178" i="10"/>
  <c r="AG178" i="10"/>
  <c r="AI178" i="10"/>
  <c r="AL178" i="10"/>
  <c r="AM178" i="10"/>
  <c r="AN178" i="10"/>
  <c r="AO178" i="10"/>
  <c r="AP178" i="10"/>
  <c r="AQ178" i="10"/>
  <c r="AR178" i="10"/>
  <c r="AS178" i="10"/>
  <c r="AT178" i="10"/>
  <c r="AU178" i="10"/>
  <c r="AV178" i="10"/>
  <c r="AW178" i="10"/>
  <c r="AX178" i="10"/>
  <c r="AY178" i="10"/>
  <c r="AZ178" i="10"/>
  <c r="BA178" i="10"/>
  <c r="BB178" i="10"/>
  <c r="BC178" i="10"/>
  <c r="BD178" i="10"/>
  <c r="BE178" i="10"/>
  <c r="BF178" i="10"/>
  <c r="BG178" i="10"/>
  <c r="BH178" i="10"/>
  <c r="BI178" i="10"/>
  <c r="BJ178" i="10"/>
  <c r="BK178" i="10"/>
  <c r="BL178" i="10"/>
  <c r="BM178" i="10"/>
  <c r="BN178" i="10"/>
  <c r="BO178" i="10"/>
  <c r="BP178" i="10"/>
  <c r="BQ178" i="10"/>
  <c r="BR178" i="10"/>
  <c r="BS178" i="10"/>
  <c r="BT178" i="10"/>
  <c r="BU178" i="10"/>
  <c r="BV178" i="10"/>
  <c r="BW178" i="10"/>
  <c r="BX178" i="10"/>
  <c r="BY178" i="10"/>
  <c r="BZ178" i="10"/>
  <c r="CA178" i="10"/>
  <c r="CB178" i="10"/>
  <c r="CC178" i="10"/>
  <c r="CD178" i="10"/>
  <c r="CE178" i="10"/>
  <c r="CF178" i="10"/>
  <c r="CG178" i="10"/>
  <c r="A179" i="10"/>
  <c r="B179" i="10"/>
  <c r="C179" i="10"/>
  <c r="D179" i="10"/>
  <c r="E179" i="10"/>
  <c r="F179" i="10"/>
  <c r="G179" i="10"/>
  <c r="H179" i="10"/>
  <c r="I179" i="10"/>
  <c r="J179" i="10"/>
  <c r="N179" i="10"/>
  <c r="O179" i="10"/>
  <c r="P179" i="10"/>
  <c r="Q179" i="10"/>
  <c r="R179" i="10"/>
  <c r="S179" i="10"/>
  <c r="T179" i="10"/>
  <c r="U179" i="10"/>
  <c r="V179" i="10"/>
  <c r="X179" i="10"/>
  <c r="Y179" i="10"/>
  <c r="Z179" i="10"/>
  <c r="AA179" i="10"/>
  <c r="AB179" i="10"/>
  <c r="AC179" i="10"/>
  <c r="AD179" i="10"/>
  <c r="AE179" i="10"/>
  <c r="AF179" i="10"/>
  <c r="AG179" i="10"/>
  <c r="AH179" i="10"/>
  <c r="AI179" i="10"/>
  <c r="AJ179" i="10"/>
  <c r="AK179" i="10"/>
  <c r="AL179" i="10"/>
  <c r="AM179" i="10"/>
  <c r="AN179" i="10"/>
  <c r="AO179" i="10"/>
  <c r="AP179" i="10"/>
  <c r="AQ179" i="10"/>
  <c r="AR179" i="10"/>
  <c r="AS179" i="10"/>
  <c r="AT179" i="10"/>
  <c r="AU179" i="10"/>
  <c r="AV179" i="10"/>
  <c r="AW179" i="10"/>
  <c r="AX179" i="10"/>
  <c r="AY179" i="10"/>
  <c r="AZ179" i="10"/>
  <c r="BA179" i="10"/>
  <c r="BB179" i="10"/>
  <c r="BC179" i="10"/>
  <c r="BD179" i="10"/>
  <c r="BE179" i="10"/>
  <c r="BF179" i="10"/>
  <c r="BG179" i="10"/>
  <c r="BH179" i="10"/>
  <c r="BI179" i="10"/>
  <c r="BJ179" i="10"/>
  <c r="BK179" i="10"/>
  <c r="BL179" i="10"/>
  <c r="BM179" i="10"/>
  <c r="BN179" i="10"/>
  <c r="BO179" i="10"/>
  <c r="BP179" i="10"/>
  <c r="BQ179" i="10"/>
  <c r="BR179" i="10"/>
  <c r="BS179" i="10"/>
  <c r="BT179" i="10"/>
  <c r="BU179" i="10"/>
  <c r="BV179" i="10"/>
  <c r="BW179" i="10"/>
  <c r="BX179" i="10"/>
  <c r="BY179" i="10"/>
  <c r="BZ179" i="10"/>
  <c r="CA179" i="10"/>
  <c r="CB179" i="10"/>
  <c r="CC179" i="10"/>
  <c r="CD179" i="10"/>
  <c r="CE179" i="10"/>
  <c r="CF179" i="10"/>
  <c r="CG179" i="10"/>
  <c r="A180" i="10"/>
  <c r="B180" i="10"/>
  <c r="C180" i="10"/>
  <c r="D180" i="10"/>
  <c r="E180" i="10"/>
  <c r="F180" i="10"/>
  <c r="G180" i="10"/>
  <c r="H180" i="10"/>
  <c r="I180" i="10"/>
  <c r="J180" i="10"/>
  <c r="K180" i="10"/>
  <c r="L180" i="10"/>
  <c r="M180" i="10"/>
  <c r="N180" i="10"/>
  <c r="O180" i="10"/>
  <c r="P180" i="10"/>
  <c r="Q180" i="10"/>
  <c r="R180" i="10"/>
  <c r="S180" i="10"/>
  <c r="T180" i="10"/>
  <c r="U180" i="10"/>
  <c r="V180" i="10"/>
  <c r="W180" i="10"/>
  <c r="X180" i="10"/>
  <c r="Y180" i="10"/>
  <c r="Z180" i="10"/>
  <c r="AA180" i="10"/>
  <c r="AB180" i="10"/>
  <c r="AC180" i="10"/>
  <c r="AD180" i="10"/>
  <c r="AE180" i="10"/>
  <c r="AF180" i="10"/>
  <c r="AG180" i="10"/>
  <c r="AH180" i="10"/>
  <c r="AI180" i="10"/>
  <c r="AJ180" i="10"/>
  <c r="AK180" i="10"/>
  <c r="AL180" i="10"/>
  <c r="AM180" i="10"/>
  <c r="AN180" i="10"/>
  <c r="AO180" i="10"/>
  <c r="AP180" i="10"/>
  <c r="AQ180" i="10"/>
  <c r="AR180" i="10"/>
  <c r="AS180" i="10"/>
  <c r="AT180" i="10"/>
  <c r="AU180" i="10"/>
  <c r="AV180" i="10"/>
  <c r="AW180" i="10"/>
  <c r="AX180" i="10"/>
  <c r="AY180" i="10"/>
  <c r="AZ180" i="10"/>
  <c r="BA180" i="10"/>
  <c r="BB180" i="10"/>
  <c r="BC180" i="10"/>
  <c r="BD180" i="10"/>
  <c r="BE180" i="10"/>
  <c r="BF180" i="10"/>
  <c r="BG180" i="10"/>
  <c r="BH180" i="10"/>
  <c r="BI180" i="10"/>
  <c r="BJ180" i="10"/>
  <c r="BK180" i="10"/>
  <c r="BL180" i="10"/>
  <c r="BM180" i="10"/>
  <c r="BN180" i="10"/>
  <c r="BO180" i="10"/>
  <c r="BP180" i="10"/>
  <c r="BQ180" i="10"/>
  <c r="BR180" i="10"/>
  <c r="BS180" i="10"/>
  <c r="BT180" i="10"/>
  <c r="BU180" i="10"/>
  <c r="BV180" i="10"/>
  <c r="BW180" i="10"/>
  <c r="BX180" i="10"/>
  <c r="BY180" i="10"/>
  <c r="BZ180" i="10"/>
  <c r="CA180" i="10"/>
  <c r="CB180" i="10"/>
  <c r="CC180" i="10"/>
  <c r="CD180" i="10"/>
  <c r="CE180" i="10"/>
  <c r="CF180" i="10"/>
  <c r="CG180" i="10"/>
  <c r="A181" i="10"/>
  <c r="B181" i="10"/>
  <c r="C181" i="10"/>
  <c r="D181" i="10"/>
  <c r="E181" i="10"/>
  <c r="F181" i="10"/>
  <c r="G181" i="10"/>
  <c r="H181" i="10"/>
  <c r="N181" i="10"/>
  <c r="O181" i="10"/>
  <c r="P181" i="10"/>
  <c r="U181" i="10"/>
  <c r="V181" i="10"/>
  <c r="W181" i="10"/>
  <c r="X181" i="10"/>
  <c r="Y181" i="10"/>
  <c r="Z181" i="10"/>
  <c r="AA181" i="10"/>
  <c r="AB181" i="10"/>
  <c r="AC181" i="10"/>
  <c r="AD181" i="10"/>
  <c r="AE181" i="10"/>
  <c r="AF181" i="10"/>
  <c r="AG181" i="10"/>
  <c r="AH181" i="10"/>
  <c r="AI181" i="10"/>
  <c r="AJ181" i="10"/>
  <c r="AK181" i="10"/>
  <c r="AL181" i="10"/>
  <c r="AM181" i="10"/>
  <c r="AN181" i="10"/>
  <c r="AO181" i="10"/>
  <c r="AP181" i="10"/>
  <c r="AQ181" i="10"/>
  <c r="AR181" i="10"/>
  <c r="AS181" i="10"/>
  <c r="AT181" i="10"/>
  <c r="AU181" i="10"/>
  <c r="AV181" i="10"/>
  <c r="AW181" i="10"/>
  <c r="AX181" i="10"/>
  <c r="AY181" i="10"/>
  <c r="AZ181" i="10"/>
  <c r="BA181" i="10"/>
  <c r="BB181" i="10"/>
  <c r="BC181" i="10"/>
  <c r="BD181" i="10"/>
  <c r="BE181" i="10"/>
  <c r="BF181" i="10"/>
  <c r="BG181" i="10"/>
  <c r="BH181" i="10"/>
  <c r="BI181" i="10"/>
  <c r="BJ181" i="10"/>
  <c r="BK181" i="10"/>
  <c r="BL181" i="10"/>
  <c r="BM181" i="10"/>
  <c r="BN181" i="10"/>
  <c r="BO181" i="10"/>
  <c r="BP181" i="10"/>
  <c r="BQ181" i="10"/>
  <c r="BR181" i="10"/>
  <c r="BS181" i="10"/>
  <c r="BT181" i="10"/>
  <c r="BU181" i="10"/>
  <c r="BV181" i="10"/>
  <c r="BW181" i="10"/>
  <c r="BX181" i="10"/>
  <c r="BY181" i="10"/>
  <c r="BZ181" i="10"/>
  <c r="CA181" i="10"/>
  <c r="CB181" i="10"/>
  <c r="CC181" i="10"/>
  <c r="CD181" i="10"/>
  <c r="CE181" i="10"/>
  <c r="CF181" i="10"/>
  <c r="CG181" i="10"/>
  <c r="A182" i="10"/>
  <c r="H182" i="10"/>
  <c r="I182" i="10"/>
  <c r="J182" i="10"/>
  <c r="K182" i="10"/>
  <c r="L182" i="10"/>
  <c r="M182" i="10"/>
  <c r="N182" i="10"/>
  <c r="O182" i="10"/>
  <c r="P182" i="10"/>
  <c r="Q182" i="10"/>
  <c r="R182" i="10"/>
  <c r="S182" i="10"/>
  <c r="T182" i="10"/>
  <c r="U182" i="10"/>
  <c r="V182" i="10"/>
  <c r="Y182" i="10"/>
  <c r="Z182" i="10"/>
  <c r="AA182" i="10"/>
  <c r="AB182" i="10"/>
  <c r="AC182" i="10"/>
  <c r="AD182" i="10"/>
  <c r="AE182" i="10"/>
  <c r="AF182" i="10"/>
  <c r="AG182" i="10"/>
  <c r="AH182" i="10"/>
  <c r="AI182" i="10"/>
  <c r="AJ182" i="10"/>
  <c r="AK182" i="10"/>
  <c r="AL182" i="10"/>
  <c r="AM182" i="10"/>
  <c r="AN182" i="10"/>
  <c r="AO182" i="10"/>
  <c r="AP182" i="10"/>
  <c r="AQ182" i="10"/>
  <c r="AR182" i="10"/>
  <c r="AS182" i="10"/>
  <c r="AT182" i="10"/>
  <c r="AU182" i="10"/>
  <c r="AV182" i="10"/>
  <c r="AW182" i="10"/>
  <c r="AX182" i="10"/>
  <c r="AY182" i="10"/>
  <c r="AZ182" i="10"/>
  <c r="BA182" i="10"/>
  <c r="BB182" i="10"/>
  <c r="BC182" i="10"/>
  <c r="BD182" i="10"/>
  <c r="BE182" i="10"/>
  <c r="BF182" i="10"/>
  <c r="BG182" i="10"/>
  <c r="BH182" i="10"/>
  <c r="BI182" i="10"/>
  <c r="BJ182" i="10"/>
  <c r="BK182" i="10"/>
  <c r="BL182" i="10"/>
  <c r="BM182" i="10"/>
  <c r="BN182" i="10"/>
  <c r="BO182" i="10"/>
  <c r="BP182" i="10"/>
  <c r="BQ182" i="10"/>
  <c r="BR182" i="10"/>
  <c r="BS182" i="10"/>
  <c r="BT182" i="10"/>
  <c r="BU182" i="10"/>
  <c r="BV182" i="10"/>
  <c r="BW182" i="10"/>
  <c r="BX182" i="10"/>
  <c r="BY182" i="10"/>
  <c r="BZ182" i="10"/>
  <c r="CA182" i="10"/>
  <c r="CB182" i="10"/>
  <c r="CC182" i="10"/>
  <c r="CD182" i="10"/>
  <c r="CE182" i="10"/>
  <c r="CF182" i="10"/>
  <c r="CG182" i="10"/>
  <c r="B183" i="10"/>
  <c r="C183" i="10"/>
  <c r="D183" i="10"/>
  <c r="E183" i="10"/>
  <c r="F183" i="10"/>
  <c r="G183" i="10"/>
  <c r="H183" i="10"/>
  <c r="I183" i="10"/>
  <c r="J183" i="10"/>
  <c r="K183" i="10"/>
  <c r="L183" i="10"/>
  <c r="M183" i="10"/>
  <c r="N183" i="10"/>
  <c r="O183" i="10"/>
  <c r="P183" i="10"/>
  <c r="Q183" i="10"/>
  <c r="R183" i="10"/>
  <c r="S183" i="10"/>
  <c r="T183" i="10"/>
  <c r="U183" i="10"/>
  <c r="V183" i="10"/>
  <c r="W183" i="10"/>
  <c r="X183" i="10"/>
  <c r="Y183" i="10"/>
  <c r="Z183" i="10"/>
  <c r="AA183" i="10"/>
  <c r="AB183" i="10"/>
  <c r="AC183" i="10"/>
  <c r="AE183" i="10"/>
  <c r="AG183" i="10"/>
  <c r="AI183" i="10"/>
  <c r="AL183" i="10"/>
  <c r="AM183" i="10"/>
  <c r="AN183" i="10"/>
  <c r="AO183" i="10"/>
  <c r="AP183" i="10"/>
  <c r="AQ183" i="10"/>
  <c r="AR183" i="10"/>
  <c r="AS183" i="10"/>
  <c r="AT183" i="10"/>
  <c r="AU183" i="10"/>
  <c r="AV183" i="10"/>
  <c r="AW183" i="10"/>
  <c r="AX183" i="10"/>
  <c r="AY183" i="10"/>
  <c r="AZ183" i="10"/>
  <c r="BA183" i="10"/>
  <c r="BB183" i="10"/>
  <c r="BC183" i="10"/>
  <c r="BD183" i="10"/>
  <c r="BE183" i="10"/>
  <c r="BF183" i="10"/>
  <c r="BG183" i="10"/>
  <c r="BH183" i="10"/>
  <c r="BI183" i="10"/>
  <c r="BJ183" i="10"/>
  <c r="BK183" i="10"/>
  <c r="BL183" i="10"/>
  <c r="BM183" i="10"/>
  <c r="BN183" i="10"/>
  <c r="BO183" i="10"/>
  <c r="BP183" i="10"/>
  <c r="BQ183" i="10"/>
  <c r="BR183" i="10"/>
  <c r="BS183" i="10"/>
  <c r="BT183" i="10"/>
  <c r="BU183" i="10"/>
  <c r="BV183" i="10"/>
  <c r="BW183" i="10"/>
  <c r="BX183" i="10"/>
  <c r="BY183" i="10"/>
  <c r="BZ183" i="10"/>
  <c r="CA183" i="10"/>
  <c r="CB183" i="10"/>
  <c r="CC183" i="10"/>
  <c r="CD183" i="10"/>
  <c r="CE183" i="10"/>
  <c r="CF183" i="10"/>
  <c r="CG183" i="10"/>
  <c r="A184" i="10"/>
  <c r="Y184" i="10"/>
  <c r="Z184" i="10"/>
  <c r="AA184" i="10"/>
  <c r="AB184" i="10"/>
  <c r="AC184" i="10"/>
  <c r="AE184" i="10"/>
  <c r="AG184" i="10"/>
  <c r="AI184" i="10"/>
  <c r="AL184" i="10"/>
  <c r="AM184" i="10"/>
  <c r="AN184" i="10"/>
  <c r="AO184" i="10"/>
  <c r="AP184" i="10"/>
  <c r="AQ184" i="10"/>
  <c r="AR184" i="10"/>
  <c r="AS184" i="10"/>
  <c r="AT184" i="10"/>
  <c r="AU184" i="10"/>
  <c r="AV184" i="10"/>
  <c r="AW184" i="10"/>
  <c r="AX184" i="10"/>
  <c r="AY184" i="10"/>
  <c r="AZ184" i="10"/>
  <c r="BA184" i="10"/>
  <c r="BB184" i="10"/>
  <c r="BC184" i="10"/>
  <c r="BD184" i="10"/>
  <c r="BE184" i="10"/>
  <c r="BF184" i="10"/>
  <c r="BG184" i="10"/>
  <c r="BH184" i="10"/>
  <c r="BI184" i="10"/>
  <c r="BJ184" i="10"/>
  <c r="BK184" i="10"/>
  <c r="BL184" i="10"/>
  <c r="BM184" i="10"/>
  <c r="BN184" i="10"/>
  <c r="BO184" i="10"/>
  <c r="BP184" i="10"/>
  <c r="BQ184" i="10"/>
  <c r="BR184" i="10"/>
  <c r="BS184" i="10"/>
  <c r="BT184" i="10"/>
  <c r="BU184" i="10"/>
  <c r="BV184" i="10"/>
  <c r="BW184" i="10"/>
  <c r="BX184" i="10"/>
  <c r="BY184" i="10"/>
  <c r="BZ184" i="10"/>
  <c r="CA184" i="10"/>
  <c r="CB184" i="10"/>
  <c r="CC184" i="10"/>
  <c r="CD184" i="10"/>
  <c r="CE184" i="10"/>
  <c r="CF184" i="10"/>
  <c r="CG184" i="10"/>
  <c r="A185" i="10"/>
  <c r="Y185" i="10"/>
  <c r="Z185" i="10"/>
  <c r="AA185" i="10"/>
  <c r="AB185" i="10"/>
  <c r="AC185" i="10"/>
  <c r="AE185" i="10"/>
  <c r="AG185" i="10"/>
  <c r="AI185" i="10"/>
  <c r="AL185" i="10"/>
  <c r="AM185" i="10"/>
  <c r="AN185" i="10"/>
  <c r="AO185" i="10"/>
  <c r="AP185" i="10"/>
  <c r="AQ185" i="10"/>
  <c r="AR185" i="10"/>
  <c r="AS185" i="10"/>
  <c r="AT185" i="10"/>
  <c r="AU185" i="10"/>
  <c r="AV185" i="10"/>
  <c r="AW185" i="10"/>
  <c r="AX185" i="10"/>
  <c r="AY185" i="10"/>
  <c r="AZ185" i="10"/>
  <c r="BA185" i="10"/>
  <c r="BB185" i="10"/>
  <c r="BC185" i="10"/>
  <c r="BD185" i="10"/>
  <c r="BE185" i="10"/>
  <c r="BF185" i="10"/>
  <c r="BG185" i="10"/>
  <c r="BH185" i="10"/>
  <c r="BI185" i="10"/>
  <c r="BJ185" i="10"/>
  <c r="BK185" i="10"/>
  <c r="BL185" i="10"/>
  <c r="BM185" i="10"/>
  <c r="BN185" i="10"/>
  <c r="BO185" i="10"/>
  <c r="BP185" i="10"/>
  <c r="BQ185" i="10"/>
  <c r="BR185" i="10"/>
  <c r="BS185" i="10"/>
  <c r="BT185" i="10"/>
  <c r="BU185" i="10"/>
  <c r="BV185" i="10"/>
  <c r="BW185" i="10"/>
  <c r="BX185" i="10"/>
  <c r="BY185" i="10"/>
  <c r="BZ185" i="10"/>
  <c r="CA185" i="10"/>
  <c r="CB185" i="10"/>
  <c r="CC185" i="10"/>
  <c r="CD185" i="10"/>
  <c r="CE185" i="10"/>
  <c r="CF185" i="10"/>
  <c r="CG185" i="10"/>
  <c r="C186" i="10"/>
  <c r="D186" i="10"/>
  <c r="E186" i="10"/>
  <c r="F186" i="10"/>
  <c r="G186" i="10"/>
  <c r="H186" i="10"/>
  <c r="I186" i="10"/>
  <c r="J186" i="10"/>
  <c r="K186" i="10"/>
  <c r="L186" i="10"/>
  <c r="M186" i="10"/>
  <c r="N186" i="10"/>
  <c r="O186" i="10"/>
  <c r="P186" i="10"/>
  <c r="Q186" i="10"/>
  <c r="R186" i="10"/>
  <c r="S186" i="10"/>
  <c r="T186" i="10"/>
  <c r="U186" i="10"/>
  <c r="V186" i="10"/>
  <c r="W186" i="10"/>
  <c r="X186" i="10"/>
  <c r="Y186" i="10"/>
  <c r="Z186" i="10"/>
  <c r="AA186" i="10"/>
  <c r="AB186" i="10"/>
  <c r="AC186" i="10"/>
  <c r="AE186" i="10"/>
  <c r="AG186" i="10"/>
  <c r="AI186" i="10"/>
  <c r="AL186" i="10"/>
  <c r="AM186" i="10"/>
  <c r="AN186" i="10"/>
  <c r="AO186" i="10"/>
  <c r="AP186" i="10"/>
  <c r="AQ186" i="10"/>
  <c r="AR186" i="10"/>
  <c r="AS186" i="10"/>
  <c r="AT186" i="10"/>
  <c r="AU186" i="10"/>
  <c r="AV186" i="10"/>
  <c r="AW186" i="10"/>
  <c r="AX186" i="10"/>
  <c r="AY186" i="10"/>
  <c r="AZ186" i="10"/>
  <c r="BA186" i="10"/>
  <c r="BB186" i="10"/>
  <c r="BC186" i="10"/>
  <c r="BD186" i="10"/>
  <c r="BE186" i="10"/>
  <c r="BF186" i="10"/>
  <c r="BG186" i="10"/>
  <c r="BH186" i="10"/>
  <c r="BI186" i="10"/>
  <c r="BJ186" i="10"/>
  <c r="BK186" i="10"/>
  <c r="BL186" i="10"/>
  <c r="BM186" i="10"/>
  <c r="BN186" i="10"/>
  <c r="BO186" i="10"/>
  <c r="BP186" i="10"/>
  <c r="BQ186" i="10"/>
  <c r="BR186" i="10"/>
  <c r="BS186" i="10"/>
  <c r="BT186" i="10"/>
  <c r="BU186" i="10"/>
  <c r="BV186" i="10"/>
  <c r="BW186" i="10"/>
  <c r="BX186" i="10"/>
  <c r="BY186" i="10"/>
  <c r="BZ186" i="10"/>
  <c r="CA186" i="10"/>
  <c r="CB186" i="10"/>
  <c r="CC186" i="10"/>
  <c r="CD186" i="10"/>
  <c r="CE186" i="10"/>
  <c r="CF186" i="10"/>
  <c r="CG186" i="10"/>
  <c r="A187" i="10"/>
  <c r="Y187" i="10"/>
  <c r="Z187" i="10"/>
  <c r="AA187" i="10"/>
  <c r="AB187" i="10"/>
  <c r="AC187" i="10"/>
  <c r="AE187" i="10"/>
  <c r="AG187" i="10"/>
  <c r="AI187" i="10"/>
  <c r="AL187" i="10"/>
  <c r="AM187" i="10"/>
  <c r="AN187" i="10"/>
  <c r="AO187" i="10"/>
  <c r="AP187" i="10"/>
  <c r="AQ187" i="10"/>
  <c r="AR187" i="10"/>
  <c r="AS187" i="10"/>
  <c r="AT187" i="10"/>
  <c r="AU187" i="10"/>
  <c r="AV187" i="10"/>
  <c r="AW187" i="10"/>
  <c r="AX187" i="10"/>
  <c r="AY187" i="10"/>
  <c r="AZ187" i="10"/>
  <c r="BA187" i="10"/>
  <c r="BB187" i="10"/>
  <c r="BC187" i="10"/>
  <c r="BD187" i="10"/>
  <c r="BE187" i="10"/>
  <c r="BF187" i="10"/>
  <c r="BG187" i="10"/>
  <c r="BH187" i="10"/>
  <c r="BI187" i="10"/>
  <c r="BJ187" i="10"/>
  <c r="BK187" i="10"/>
  <c r="BL187" i="10"/>
  <c r="BM187" i="10"/>
  <c r="BN187" i="10"/>
  <c r="BO187" i="10"/>
  <c r="BP187" i="10"/>
  <c r="BQ187" i="10"/>
  <c r="BR187" i="10"/>
  <c r="BS187" i="10"/>
  <c r="BT187" i="10"/>
  <c r="BU187" i="10"/>
  <c r="BV187" i="10"/>
  <c r="BW187" i="10"/>
  <c r="BX187" i="10"/>
  <c r="BY187" i="10"/>
  <c r="BZ187" i="10"/>
  <c r="CA187" i="10"/>
  <c r="CB187" i="10"/>
  <c r="CC187" i="10"/>
  <c r="CD187" i="10"/>
  <c r="CE187" i="10"/>
  <c r="CF187" i="10"/>
  <c r="CG187" i="10"/>
  <c r="A188" i="10"/>
  <c r="Y188" i="10"/>
  <c r="Z188" i="10"/>
  <c r="AA188" i="10"/>
  <c r="AB188" i="10"/>
  <c r="AC188" i="10"/>
  <c r="AE188" i="10"/>
  <c r="AG188" i="10"/>
  <c r="AI188" i="10"/>
  <c r="AL188" i="10"/>
  <c r="AM188" i="10"/>
  <c r="AN188" i="10"/>
  <c r="AO188" i="10"/>
  <c r="AP188" i="10"/>
  <c r="AQ188" i="10"/>
  <c r="AR188" i="10"/>
  <c r="AS188" i="10"/>
  <c r="AT188" i="10"/>
  <c r="AU188" i="10"/>
  <c r="AV188" i="10"/>
  <c r="AW188" i="10"/>
  <c r="AX188" i="10"/>
  <c r="AY188" i="10"/>
  <c r="AZ188" i="10"/>
  <c r="BA188" i="10"/>
  <c r="BB188" i="10"/>
  <c r="BC188" i="10"/>
  <c r="BD188" i="10"/>
  <c r="BE188" i="10"/>
  <c r="BF188" i="10"/>
  <c r="BG188" i="10"/>
  <c r="BH188" i="10"/>
  <c r="BI188" i="10"/>
  <c r="BJ188" i="10"/>
  <c r="BK188" i="10"/>
  <c r="BL188" i="10"/>
  <c r="BM188" i="10"/>
  <c r="BN188" i="10"/>
  <c r="BO188" i="10"/>
  <c r="BP188" i="10"/>
  <c r="BQ188" i="10"/>
  <c r="BR188" i="10"/>
  <c r="BS188" i="10"/>
  <c r="BT188" i="10"/>
  <c r="BU188" i="10"/>
  <c r="BV188" i="10"/>
  <c r="BW188" i="10"/>
  <c r="BX188" i="10"/>
  <c r="BY188" i="10"/>
  <c r="BZ188" i="10"/>
  <c r="CA188" i="10"/>
  <c r="CB188" i="10"/>
  <c r="CC188" i="10"/>
  <c r="CD188" i="10"/>
  <c r="CE188" i="10"/>
  <c r="CF188" i="10"/>
  <c r="CG188" i="10"/>
  <c r="A189" i="10"/>
  <c r="Y189" i="10"/>
  <c r="Z189" i="10"/>
  <c r="AA189" i="10"/>
  <c r="AB189" i="10"/>
  <c r="AC189" i="10"/>
  <c r="AE189" i="10"/>
  <c r="AG189" i="10"/>
  <c r="AI189" i="10"/>
  <c r="AL189" i="10"/>
  <c r="AM189" i="10"/>
  <c r="AN189" i="10"/>
  <c r="AO189" i="10"/>
  <c r="AP189" i="10"/>
  <c r="AQ189" i="10"/>
  <c r="AR189" i="10"/>
  <c r="AS189" i="10"/>
  <c r="AT189" i="10"/>
  <c r="AU189" i="10"/>
  <c r="AV189" i="10"/>
  <c r="AW189" i="10"/>
  <c r="AX189" i="10"/>
  <c r="AY189" i="10"/>
  <c r="AZ189" i="10"/>
  <c r="BA189" i="10"/>
  <c r="BB189" i="10"/>
  <c r="BC189" i="10"/>
  <c r="BD189" i="10"/>
  <c r="BE189" i="10"/>
  <c r="BF189" i="10"/>
  <c r="BG189" i="10"/>
  <c r="BH189" i="10"/>
  <c r="BI189" i="10"/>
  <c r="BJ189" i="10"/>
  <c r="BK189" i="10"/>
  <c r="BL189" i="10"/>
  <c r="BM189" i="10"/>
  <c r="BN189" i="10"/>
  <c r="BO189" i="10"/>
  <c r="BP189" i="10"/>
  <c r="BQ189" i="10"/>
  <c r="BR189" i="10"/>
  <c r="BS189" i="10"/>
  <c r="BT189" i="10"/>
  <c r="BU189" i="10"/>
  <c r="BV189" i="10"/>
  <c r="BW189" i="10"/>
  <c r="BX189" i="10"/>
  <c r="BY189" i="10"/>
  <c r="BZ189" i="10"/>
  <c r="CA189" i="10"/>
  <c r="CB189" i="10"/>
  <c r="CC189" i="10"/>
  <c r="CD189" i="10"/>
  <c r="CE189" i="10"/>
  <c r="CF189" i="10"/>
  <c r="CG189" i="10"/>
  <c r="C190" i="10"/>
  <c r="D190" i="10"/>
  <c r="E190" i="10"/>
  <c r="F190" i="10"/>
  <c r="G190" i="10"/>
  <c r="H190" i="10"/>
  <c r="I190" i="10"/>
  <c r="J190" i="10"/>
  <c r="K190" i="10"/>
  <c r="L190" i="10"/>
  <c r="M190" i="10"/>
  <c r="N190" i="10"/>
  <c r="O190" i="10"/>
  <c r="P190" i="10"/>
  <c r="Q190" i="10"/>
  <c r="R190" i="10"/>
  <c r="S190" i="10"/>
  <c r="T190" i="10"/>
  <c r="U190" i="10"/>
  <c r="V190" i="10"/>
  <c r="W190" i="10"/>
  <c r="X190" i="10"/>
  <c r="Y190" i="10"/>
  <c r="Z190" i="10"/>
  <c r="AA190" i="10"/>
  <c r="AB190" i="10"/>
  <c r="AC190" i="10"/>
  <c r="AE190" i="10"/>
  <c r="AG190" i="10"/>
  <c r="AI190" i="10"/>
  <c r="AL190" i="10"/>
  <c r="AM190" i="10"/>
  <c r="AN190" i="10"/>
  <c r="AO190" i="10"/>
  <c r="AP190" i="10"/>
  <c r="AQ190" i="10"/>
  <c r="AR190" i="10"/>
  <c r="AS190" i="10"/>
  <c r="AT190" i="10"/>
  <c r="AU190" i="10"/>
  <c r="AV190" i="10"/>
  <c r="AW190" i="10"/>
  <c r="AX190" i="10"/>
  <c r="AY190" i="10"/>
  <c r="AZ190" i="10"/>
  <c r="BA190" i="10"/>
  <c r="BB190" i="10"/>
  <c r="BC190" i="10"/>
  <c r="BD190" i="10"/>
  <c r="BE190" i="10"/>
  <c r="BF190" i="10"/>
  <c r="BG190" i="10"/>
  <c r="BH190" i="10"/>
  <c r="BI190" i="10"/>
  <c r="BJ190" i="10"/>
  <c r="BK190" i="10"/>
  <c r="BL190" i="10"/>
  <c r="BM190" i="10"/>
  <c r="BN190" i="10"/>
  <c r="BO190" i="10"/>
  <c r="BP190" i="10"/>
  <c r="BQ190" i="10"/>
  <c r="BR190" i="10"/>
  <c r="BS190" i="10"/>
  <c r="BT190" i="10"/>
  <c r="BU190" i="10"/>
  <c r="BV190" i="10"/>
  <c r="BW190" i="10"/>
  <c r="BX190" i="10"/>
  <c r="BY190" i="10"/>
  <c r="BZ190" i="10"/>
  <c r="CA190" i="10"/>
  <c r="CB190" i="10"/>
  <c r="CC190" i="10"/>
  <c r="CD190" i="10"/>
  <c r="CE190" i="10"/>
  <c r="CF190" i="10"/>
  <c r="CG190" i="10"/>
  <c r="A191" i="10"/>
  <c r="Y191" i="10"/>
  <c r="Z191" i="10"/>
  <c r="AA191" i="10"/>
  <c r="AB191" i="10"/>
  <c r="AC191" i="10"/>
  <c r="AE191" i="10"/>
  <c r="AG191" i="10"/>
  <c r="AI191" i="10"/>
  <c r="AL191" i="10"/>
  <c r="AM191" i="10"/>
  <c r="AN191" i="10"/>
  <c r="AO191" i="10"/>
  <c r="AP191" i="10"/>
  <c r="AQ191" i="10"/>
  <c r="AR191" i="10"/>
  <c r="AS191" i="10"/>
  <c r="AT191" i="10"/>
  <c r="AU191" i="10"/>
  <c r="AV191" i="10"/>
  <c r="AW191" i="10"/>
  <c r="AX191" i="10"/>
  <c r="AY191" i="10"/>
  <c r="AZ191" i="10"/>
  <c r="BA191" i="10"/>
  <c r="BB191" i="10"/>
  <c r="BC191" i="10"/>
  <c r="BD191" i="10"/>
  <c r="BE191" i="10"/>
  <c r="BF191" i="10"/>
  <c r="BG191" i="10"/>
  <c r="BH191" i="10"/>
  <c r="BI191" i="10"/>
  <c r="BJ191" i="10"/>
  <c r="BK191" i="10"/>
  <c r="BL191" i="10"/>
  <c r="BM191" i="10"/>
  <c r="BN191" i="10"/>
  <c r="BO191" i="10"/>
  <c r="BP191" i="10"/>
  <c r="BQ191" i="10"/>
  <c r="BR191" i="10"/>
  <c r="BS191" i="10"/>
  <c r="BT191" i="10"/>
  <c r="BU191" i="10"/>
  <c r="BV191" i="10"/>
  <c r="BW191" i="10"/>
  <c r="BX191" i="10"/>
  <c r="BY191" i="10"/>
  <c r="BZ191" i="10"/>
  <c r="CA191" i="10"/>
  <c r="CB191" i="10"/>
  <c r="CC191" i="10"/>
  <c r="CD191" i="10"/>
  <c r="CE191" i="10"/>
  <c r="CF191" i="10"/>
  <c r="CG191" i="10"/>
  <c r="A192" i="10"/>
  <c r="Y192" i="10"/>
  <c r="Z192" i="10"/>
  <c r="AA192" i="10"/>
  <c r="AB192" i="10"/>
  <c r="AC192" i="10"/>
  <c r="AE192" i="10"/>
  <c r="AG192" i="10"/>
  <c r="AI192" i="10"/>
  <c r="AL192" i="10"/>
  <c r="AM192" i="10"/>
  <c r="AN192" i="10"/>
  <c r="AO192" i="10"/>
  <c r="AP192" i="10"/>
  <c r="AQ192" i="10"/>
  <c r="AR192" i="10"/>
  <c r="AS192" i="10"/>
  <c r="AT192" i="10"/>
  <c r="AU192" i="10"/>
  <c r="AV192" i="10"/>
  <c r="AW192" i="10"/>
  <c r="AX192" i="10"/>
  <c r="AY192" i="10"/>
  <c r="AZ192" i="10"/>
  <c r="BA192" i="10"/>
  <c r="BB192" i="10"/>
  <c r="BC192" i="10"/>
  <c r="BD192" i="10"/>
  <c r="BE192" i="10"/>
  <c r="BF192" i="10"/>
  <c r="BG192" i="10"/>
  <c r="BH192" i="10"/>
  <c r="BI192" i="10"/>
  <c r="BJ192" i="10"/>
  <c r="BK192" i="10"/>
  <c r="BL192" i="10"/>
  <c r="BM192" i="10"/>
  <c r="BN192" i="10"/>
  <c r="BO192" i="10"/>
  <c r="BP192" i="10"/>
  <c r="BQ192" i="10"/>
  <c r="BR192" i="10"/>
  <c r="BS192" i="10"/>
  <c r="BT192" i="10"/>
  <c r="BU192" i="10"/>
  <c r="BV192" i="10"/>
  <c r="BW192" i="10"/>
  <c r="BX192" i="10"/>
  <c r="BY192" i="10"/>
  <c r="BZ192" i="10"/>
  <c r="CA192" i="10"/>
  <c r="CB192" i="10"/>
  <c r="CC192" i="10"/>
  <c r="CD192" i="10"/>
  <c r="CE192" i="10"/>
  <c r="CF192" i="10"/>
  <c r="CG192" i="10"/>
  <c r="C193" i="10"/>
  <c r="D193" i="10"/>
  <c r="E193" i="10"/>
  <c r="F193" i="10"/>
  <c r="G193" i="10"/>
  <c r="H193" i="10"/>
  <c r="I193" i="10"/>
  <c r="J193" i="10"/>
  <c r="K193" i="10"/>
  <c r="L193" i="10"/>
  <c r="M193" i="10"/>
  <c r="N193" i="10"/>
  <c r="O193" i="10"/>
  <c r="P193" i="10"/>
  <c r="Q193" i="10"/>
  <c r="R193" i="10"/>
  <c r="S193" i="10"/>
  <c r="T193" i="10"/>
  <c r="U193" i="10"/>
  <c r="V193" i="10"/>
  <c r="W193" i="10"/>
  <c r="X193" i="10"/>
  <c r="Y193" i="10"/>
  <c r="Z193" i="10"/>
  <c r="AA193" i="10"/>
  <c r="AB193" i="10"/>
  <c r="AC193" i="10"/>
  <c r="AE193" i="10"/>
  <c r="AG193" i="10"/>
  <c r="AI193" i="10"/>
  <c r="AL193" i="10"/>
  <c r="AM193" i="10"/>
  <c r="AN193" i="10"/>
  <c r="AO193" i="10"/>
  <c r="AP193" i="10"/>
  <c r="AQ193" i="10"/>
  <c r="AR193" i="10"/>
  <c r="AS193" i="10"/>
  <c r="AT193" i="10"/>
  <c r="AU193" i="10"/>
  <c r="AV193" i="10"/>
  <c r="AW193" i="10"/>
  <c r="AX193" i="10"/>
  <c r="AY193" i="10"/>
  <c r="AZ193" i="10"/>
  <c r="BA193" i="10"/>
  <c r="BB193" i="10"/>
  <c r="BC193" i="10"/>
  <c r="BD193" i="10"/>
  <c r="BE193" i="10"/>
  <c r="BF193" i="10"/>
  <c r="BG193" i="10"/>
  <c r="BH193" i="10"/>
  <c r="BI193" i="10"/>
  <c r="BJ193" i="10"/>
  <c r="BK193" i="10"/>
  <c r="BL193" i="10"/>
  <c r="BM193" i="10"/>
  <c r="BN193" i="10"/>
  <c r="BO193" i="10"/>
  <c r="BP193" i="10"/>
  <c r="BQ193" i="10"/>
  <c r="BR193" i="10"/>
  <c r="BS193" i="10"/>
  <c r="BT193" i="10"/>
  <c r="BU193" i="10"/>
  <c r="BV193" i="10"/>
  <c r="BW193" i="10"/>
  <c r="BX193" i="10"/>
  <c r="BY193" i="10"/>
  <c r="BZ193" i="10"/>
  <c r="CA193" i="10"/>
  <c r="CB193" i="10"/>
  <c r="CC193" i="10"/>
  <c r="CD193" i="10"/>
  <c r="CE193" i="10"/>
  <c r="CF193" i="10"/>
  <c r="CG193" i="10"/>
  <c r="A194" i="10"/>
  <c r="Y194" i="10"/>
  <c r="Z194" i="10"/>
  <c r="AA194" i="10"/>
  <c r="AB194" i="10"/>
  <c r="AC194" i="10"/>
  <c r="AE194" i="10"/>
  <c r="AG194" i="10"/>
  <c r="AI194" i="10"/>
  <c r="AL194" i="10"/>
  <c r="AM194" i="10"/>
  <c r="AN194" i="10"/>
  <c r="AO194" i="10"/>
  <c r="AP194" i="10"/>
  <c r="AQ194" i="10"/>
  <c r="AR194" i="10"/>
  <c r="AS194" i="10"/>
  <c r="AT194" i="10"/>
  <c r="AU194" i="10"/>
  <c r="AV194" i="10"/>
  <c r="AW194" i="10"/>
  <c r="AX194" i="10"/>
  <c r="AY194" i="10"/>
  <c r="AZ194" i="10"/>
  <c r="BA194" i="10"/>
  <c r="BB194" i="10"/>
  <c r="BC194" i="10"/>
  <c r="BD194" i="10"/>
  <c r="BE194" i="10"/>
  <c r="BF194" i="10"/>
  <c r="BG194" i="10"/>
  <c r="BH194" i="10"/>
  <c r="BI194" i="10"/>
  <c r="BJ194" i="10"/>
  <c r="BK194" i="10"/>
  <c r="BL194" i="10"/>
  <c r="BM194" i="10"/>
  <c r="BN194" i="10"/>
  <c r="BO194" i="10"/>
  <c r="BP194" i="10"/>
  <c r="BQ194" i="10"/>
  <c r="BR194" i="10"/>
  <c r="BS194" i="10"/>
  <c r="BT194" i="10"/>
  <c r="BU194" i="10"/>
  <c r="BV194" i="10"/>
  <c r="BW194" i="10"/>
  <c r="BX194" i="10"/>
  <c r="BY194" i="10"/>
  <c r="BZ194" i="10"/>
  <c r="CA194" i="10"/>
  <c r="CB194" i="10"/>
  <c r="CC194" i="10"/>
  <c r="CD194" i="10"/>
  <c r="CE194" i="10"/>
  <c r="CF194" i="10"/>
  <c r="CG194" i="10"/>
  <c r="A195" i="10"/>
  <c r="Y195" i="10"/>
  <c r="Z195" i="10"/>
  <c r="AA195" i="10"/>
  <c r="AB195" i="10"/>
  <c r="AC195" i="10"/>
  <c r="AE195" i="10"/>
  <c r="AG195" i="10"/>
  <c r="AI195" i="10"/>
  <c r="AL195" i="10"/>
  <c r="AM195" i="10"/>
  <c r="AN195" i="10"/>
  <c r="AO195" i="10"/>
  <c r="AP195" i="10"/>
  <c r="AQ195" i="10"/>
  <c r="AR195" i="10"/>
  <c r="AS195" i="10"/>
  <c r="AT195" i="10"/>
  <c r="AU195" i="10"/>
  <c r="AV195" i="10"/>
  <c r="AW195" i="10"/>
  <c r="AX195" i="10"/>
  <c r="AY195" i="10"/>
  <c r="AZ195" i="10"/>
  <c r="BA195" i="10"/>
  <c r="BB195" i="10"/>
  <c r="BC195" i="10"/>
  <c r="BD195" i="10"/>
  <c r="BE195" i="10"/>
  <c r="BF195" i="10"/>
  <c r="BG195" i="10"/>
  <c r="BH195" i="10"/>
  <c r="BI195" i="10"/>
  <c r="BJ195" i="10"/>
  <c r="BK195" i="10"/>
  <c r="BL195" i="10"/>
  <c r="BM195" i="10"/>
  <c r="BN195" i="10"/>
  <c r="BO195" i="10"/>
  <c r="BP195" i="10"/>
  <c r="BQ195" i="10"/>
  <c r="BR195" i="10"/>
  <c r="BS195" i="10"/>
  <c r="BT195" i="10"/>
  <c r="BU195" i="10"/>
  <c r="BV195" i="10"/>
  <c r="BW195" i="10"/>
  <c r="BX195" i="10"/>
  <c r="BY195" i="10"/>
  <c r="BZ195" i="10"/>
  <c r="CA195" i="10"/>
  <c r="CB195" i="10"/>
  <c r="CC195" i="10"/>
  <c r="CD195" i="10"/>
  <c r="CE195" i="10"/>
  <c r="CF195" i="10"/>
  <c r="CG195" i="10"/>
  <c r="A196" i="10"/>
  <c r="Y196" i="10"/>
  <c r="Z196" i="10"/>
  <c r="AA196" i="10"/>
  <c r="AB196" i="10"/>
  <c r="AC196" i="10"/>
  <c r="AE196" i="10"/>
  <c r="AG196" i="10"/>
  <c r="AI196" i="10"/>
  <c r="AL196" i="10"/>
  <c r="AM196" i="10"/>
  <c r="AN196" i="10"/>
  <c r="AO196" i="10"/>
  <c r="AP196" i="10"/>
  <c r="AQ196" i="10"/>
  <c r="AR196" i="10"/>
  <c r="AS196" i="10"/>
  <c r="AT196" i="10"/>
  <c r="AU196" i="10"/>
  <c r="AV196" i="10"/>
  <c r="AW196" i="10"/>
  <c r="AX196" i="10"/>
  <c r="AY196" i="10"/>
  <c r="AZ196" i="10"/>
  <c r="BA196" i="10"/>
  <c r="BB196" i="10"/>
  <c r="BC196" i="10"/>
  <c r="BD196" i="10"/>
  <c r="BE196" i="10"/>
  <c r="BF196" i="10"/>
  <c r="BG196" i="10"/>
  <c r="BH196" i="10"/>
  <c r="BI196" i="10"/>
  <c r="BJ196" i="10"/>
  <c r="BK196" i="10"/>
  <c r="BL196" i="10"/>
  <c r="BM196" i="10"/>
  <c r="BN196" i="10"/>
  <c r="BO196" i="10"/>
  <c r="BP196" i="10"/>
  <c r="BQ196" i="10"/>
  <c r="BR196" i="10"/>
  <c r="BS196" i="10"/>
  <c r="BT196" i="10"/>
  <c r="BU196" i="10"/>
  <c r="BV196" i="10"/>
  <c r="BW196" i="10"/>
  <c r="BX196" i="10"/>
  <c r="BY196" i="10"/>
  <c r="BZ196" i="10"/>
  <c r="CA196" i="10"/>
  <c r="CB196" i="10"/>
  <c r="CC196" i="10"/>
  <c r="CD196" i="10"/>
  <c r="CE196" i="10"/>
  <c r="CF196" i="10"/>
  <c r="CG196" i="10"/>
  <c r="C197" i="10"/>
  <c r="D197" i="10"/>
  <c r="E197" i="10"/>
  <c r="F197" i="10"/>
  <c r="G197" i="10"/>
  <c r="H197" i="10"/>
  <c r="I197" i="10"/>
  <c r="J197" i="10"/>
  <c r="K197" i="10"/>
  <c r="L197" i="10"/>
  <c r="M197" i="10"/>
  <c r="N197" i="10"/>
  <c r="O197" i="10"/>
  <c r="P197" i="10"/>
  <c r="Q197" i="10"/>
  <c r="R197" i="10"/>
  <c r="S197" i="10"/>
  <c r="T197" i="10"/>
  <c r="U197" i="10"/>
  <c r="V197" i="10"/>
  <c r="W197" i="10"/>
  <c r="X197" i="10"/>
  <c r="Y197" i="10"/>
  <c r="Z197" i="10"/>
  <c r="AA197" i="10"/>
  <c r="AC197" i="10"/>
  <c r="AE197" i="10"/>
  <c r="AG197" i="10"/>
  <c r="AI197" i="10"/>
  <c r="AL197" i="10"/>
  <c r="AM197" i="10"/>
  <c r="AN197" i="10"/>
  <c r="AO197" i="10"/>
  <c r="AP197" i="10"/>
  <c r="AQ197" i="10"/>
  <c r="AR197" i="10"/>
  <c r="AS197" i="10"/>
  <c r="AT197" i="10"/>
  <c r="AU197" i="10"/>
  <c r="AV197" i="10"/>
  <c r="AW197" i="10"/>
  <c r="AX197" i="10"/>
  <c r="AY197" i="10"/>
  <c r="AZ197" i="10"/>
  <c r="BA197" i="10"/>
  <c r="BB197" i="10"/>
  <c r="BC197" i="10"/>
  <c r="BD197" i="10"/>
  <c r="BE197" i="10"/>
  <c r="BF197" i="10"/>
  <c r="BG197" i="10"/>
  <c r="BH197" i="10"/>
  <c r="BI197" i="10"/>
  <c r="BJ197" i="10"/>
  <c r="BK197" i="10"/>
  <c r="BL197" i="10"/>
  <c r="BM197" i="10"/>
  <c r="BN197" i="10"/>
  <c r="BO197" i="10"/>
  <c r="BP197" i="10"/>
  <c r="BQ197" i="10"/>
  <c r="BR197" i="10"/>
  <c r="BS197" i="10"/>
  <c r="BT197" i="10"/>
  <c r="BU197" i="10"/>
  <c r="BV197" i="10"/>
  <c r="BW197" i="10"/>
  <c r="BX197" i="10"/>
  <c r="BY197" i="10"/>
  <c r="BZ197" i="10"/>
  <c r="CA197" i="10"/>
  <c r="CB197" i="10"/>
  <c r="CC197" i="10"/>
  <c r="CD197" i="10"/>
  <c r="CE197" i="10"/>
  <c r="CF197" i="10"/>
  <c r="CG197" i="10"/>
  <c r="A198" i="10"/>
  <c r="Y198" i="10"/>
  <c r="Z198" i="10"/>
  <c r="AA198" i="10"/>
  <c r="AB198" i="10"/>
  <c r="AC198" i="10"/>
  <c r="AE198" i="10"/>
  <c r="AG198" i="10"/>
  <c r="AI198" i="10"/>
  <c r="AL198" i="10"/>
  <c r="AM198" i="10"/>
  <c r="AN198" i="10"/>
  <c r="AO198" i="10"/>
  <c r="AP198" i="10"/>
  <c r="AQ198" i="10"/>
  <c r="AR198" i="10"/>
  <c r="AS198" i="10"/>
  <c r="AT198" i="10"/>
  <c r="AU198" i="10"/>
  <c r="AV198" i="10"/>
  <c r="AW198" i="10"/>
  <c r="AX198" i="10"/>
  <c r="AY198" i="10"/>
  <c r="AZ198" i="10"/>
  <c r="BA198" i="10"/>
  <c r="BB198" i="10"/>
  <c r="BC198" i="10"/>
  <c r="BD198" i="10"/>
  <c r="BE198" i="10"/>
  <c r="BF198" i="10"/>
  <c r="BG198" i="10"/>
  <c r="BH198" i="10"/>
  <c r="BI198" i="10"/>
  <c r="BJ198" i="10"/>
  <c r="BK198" i="10"/>
  <c r="BL198" i="10"/>
  <c r="BM198" i="10"/>
  <c r="BN198" i="10"/>
  <c r="BO198" i="10"/>
  <c r="BP198" i="10"/>
  <c r="BQ198" i="10"/>
  <c r="BR198" i="10"/>
  <c r="BS198" i="10"/>
  <c r="BT198" i="10"/>
  <c r="BU198" i="10"/>
  <c r="BV198" i="10"/>
  <c r="BW198" i="10"/>
  <c r="BX198" i="10"/>
  <c r="BY198" i="10"/>
  <c r="BZ198" i="10"/>
  <c r="CA198" i="10"/>
  <c r="CB198" i="10"/>
  <c r="CC198" i="10"/>
  <c r="CD198" i="10"/>
  <c r="CE198" i="10"/>
  <c r="CF198" i="10"/>
  <c r="CG198" i="10"/>
  <c r="A199" i="10"/>
  <c r="Y199" i="10"/>
  <c r="Z199" i="10"/>
  <c r="AA199" i="10"/>
  <c r="AB199" i="10"/>
  <c r="AC199" i="10"/>
  <c r="AE199" i="10"/>
  <c r="AG199" i="10"/>
  <c r="AI199" i="10"/>
  <c r="AL199" i="10"/>
  <c r="AM199" i="10"/>
  <c r="AN199" i="10"/>
  <c r="AO199" i="10"/>
  <c r="AP199" i="10"/>
  <c r="AQ199" i="10"/>
  <c r="AR199" i="10"/>
  <c r="AS199" i="10"/>
  <c r="AT199" i="10"/>
  <c r="AU199" i="10"/>
  <c r="AV199" i="10"/>
  <c r="AW199" i="10"/>
  <c r="AX199" i="10"/>
  <c r="AY199" i="10"/>
  <c r="AZ199" i="10"/>
  <c r="BA199" i="10"/>
  <c r="BB199" i="10"/>
  <c r="BC199" i="10"/>
  <c r="BD199" i="10"/>
  <c r="BE199" i="10"/>
  <c r="BF199" i="10"/>
  <c r="BG199" i="10"/>
  <c r="BH199" i="10"/>
  <c r="BI199" i="10"/>
  <c r="BJ199" i="10"/>
  <c r="BK199" i="10"/>
  <c r="BL199" i="10"/>
  <c r="BM199" i="10"/>
  <c r="BN199" i="10"/>
  <c r="BO199" i="10"/>
  <c r="BP199" i="10"/>
  <c r="BQ199" i="10"/>
  <c r="BR199" i="10"/>
  <c r="BS199" i="10"/>
  <c r="BT199" i="10"/>
  <c r="BU199" i="10"/>
  <c r="BV199" i="10"/>
  <c r="BW199" i="10"/>
  <c r="BX199" i="10"/>
  <c r="BY199" i="10"/>
  <c r="BZ199" i="10"/>
  <c r="CA199" i="10"/>
  <c r="CB199" i="10"/>
  <c r="CC199" i="10"/>
  <c r="CD199" i="10"/>
  <c r="CE199" i="10"/>
  <c r="CF199" i="10"/>
  <c r="CG199" i="10"/>
  <c r="A200" i="10"/>
  <c r="Y200" i="10"/>
  <c r="Z200" i="10"/>
  <c r="AA200" i="10"/>
  <c r="AB200" i="10"/>
  <c r="AC200" i="10"/>
  <c r="AE200" i="10"/>
  <c r="AG200" i="10"/>
  <c r="AI200" i="10"/>
  <c r="AL200" i="10"/>
  <c r="AM200" i="10"/>
  <c r="AN200" i="10"/>
  <c r="AO200" i="10"/>
  <c r="AP200" i="10"/>
  <c r="AQ200" i="10"/>
  <c r="AR200" i="10"/>
  <c r="AS200" i="10"/>
  <c r="AT200" i="10"/>
  <c r="AU200" i="10"/>
  <c r="AV200" i="10"/>
  <c r="AW200" i="10"/>
  <c r="AX200" i="10"/>
  <c r="AY200" i="10"/>
  <c r="AZ200" i="10"/>
  <c r="BA200" i="10"/>
  <c r="BB200" i="10"/>
  <c r="BC200" i="10"/>
  <c r="BD200" i="10"/>
  <c r="BE200" i="10"/>
  <c r="BF200" i="10"/>
  <c r="BG200" i="10"/>
  <c r="BH200" i="10"/>
  <c r="BI200" i="10"/>
  <c r="BJ200" i="10"/>
  <c r="BK200" i="10"/>
  <c r="BL200" i="10"/>
  <c r="BM200" i="10"/>
  <c r="BN200" i="10"/>
  <c r="BO200" i="10"/>
  <c r="BP200" i="10"/>
  <c r="BQ200" i="10"/>
  <c r="BR200" i="10"/>
  <c r="BS200" i="10"/>
  <c r="BT200" i="10"/>
  <c r="BU200" i="10"/>
  <c r="BV200" i="10"/>
  <c r="BW200" i="10"/>
  <c r="BX200" i="10"/>
  <c r="BY200" i="10"/>
  <c r="BZ200" i="10"/>
  <c r="CA200" i="10"/>
  <c r="CB200" i="10"/>
  <c r="CC200" i="10"/>
  <c r="CD200" i="10"/>
  <c r="CE200" i="10"/>
  <c r="CF200" i="10"/>
  <c r="CG200" i="10"/>
  <c r="A201" i="10"/>
  <c r="B201" i="10"/>
  <c r="C201" i="10"/>
  <c r="D201" i="10"/>
  <c r="E201" i="10"/>
  <c r="F201" i="10"/>
  <c r="G201" i="10"/>
  <c r="H201" i="10"/>
  <c r="I201" i="10"/>
  <c r="J201" i="10"/>
  <c r="N201" i="10"/>
  <c r="O201" i="10"/>
  <c r="P201" i="10"/>
  <c r="Q201" i="10"/>
  <c r="R201" i="10"/>
  <c r="S201" i="10"/>
  <c r="T201" i="10"/>
  <c r="U201" i="10"/>
  <c r="V201" i="10"/>
  <c r="X201" i="10"/>
  <c r="Y201" i="10"/>
  <c r="Z201" i="10"/>
  <c r="AA201" i="10"/>
  <c r="AB201" i="10"/>
  <c r="AC201" i="10"/>
  <c r="AD201" i="10"/>
  <c r="AE201" i="10"/>
  <c r="AF201" i="10"/>
  <c r="AG201" i="10"/>
  <c r="AH201" i="10"/>
  <c r="AI201" i="10"/>
  <c r="AJ201" i="10"/>
  <c r="AK201" i="10"/>
  <c r="AL201" i="10"/>
  <c r="AM201" i="10"/>
  <c r="AN201" i="10"/>
  <c r="AO201" i="10"/>
  <c r="AP201" i="10"/>
  <c r="AQ201" i="10"/>
  <c r="AR201" i="10"/>
  <c r="AS201" i="10"/>
  <c r="AT201" i="10"/>
  <c r="AU201" i="10"/>
  <c r="AV201" i="10"/>
  <c r="AW201" i="10"/>
  <c r="AX201" i="10"/>
  <c r="AY201" i="10"/>
  <c r="AZ201" i="10"/>
  <c r="BA201" i="10"/>
  <c r="BB201" i="10"/>
  <c r="BC201" i="10"/>
  <c r="BD201" i="10"/>
  <c r="BE201" i="10"/>
  <c r="BF201" i="10"/>
  <c r="BG201" i="10"/>
  <c r="BH201" i="10"/>
  <c r="BI201" i="10"/>
  <c r="BJ201" i="10"/>
  <c r="BK201" i="10"/>
  <c r="BL201" i="10"/>
  <c r="BM201" i="10"/>
  <c r="BN201" i="10"/>
  <c r="BO201" i="10"/>
  <c r="BP201" i="10"/>
  <c r="BQ201" i="10"/>
  <c r="BR201" i="10"/>
  <c r="BS201" i="10"/>
  <c r="BT201" i="10"/>
  <c r="BU201" i="10"/>
  <c r="BV201" i="10"/>
  <c r="BW201" i="10"/>
  <c r="BX201" i="10"/>
  <c r="BY201" i="10"/>
  <c r="BZ201" i="10"/>
  <c r="CA201" i="10"/>
  <c r="CB201" i="10"/>
  <c r="CC201" i="10"/>
  <c r="CD201" i="10"/>
  <c r="CE201" i="10"/>
  <c r="CF201" i="10"/>
  <c r="CG201" i="10"/>
  <c r="A202" i="10"/>
  <c r="B202" i="10"/>
  <c r="C202" i="10"/>
  <c r="D202" i="10"/>
  <c r="E202" i="10"/>
  <c r="F202" i="10"/>
  <c r="G202" i="10"/>
  <c r="H202" i="10"/>
  <c r="I202" i="10"/>
  <c r="J202" i="10"/>
  <c r="K202" i="10"/>
  <c r="L202" i="10"/>
  <c r="M202" i="10"/>
  <c r="N202" i="10"/>
  <c r="O202" i="10"/>
  <c r="P202" i="10"/>
  <c r="Q202" i="10"/>
  <c r="R202" i="10"/>
  <c r="S202" i="10"/>
  <c r="T202" i="10"/>
  <c r="U202" i="10"/>
  <c r="V202" i="10"/>
  <c r="W202" i="10"/>
  <c r="X202" i="10"/>
  <c r="Y202" i="10"/>
  <c r="Z202" i="10"/>
  <c r="AA202" i="10"/>
  <c r="AB202" i="10"/>
  <c r="AC202" i="10"/>
  <c r="AD202" i="10"/>
  <c r="AE202" i="10"/>
  <c r="AF202" i="10"/>
  <c r="AG202" i="10"/>
  <c r="AH202" i="10"/>
  <c r="AI202" i="10"/>
  <c r="AJ202" i="10"/>
  <c r="AK202" i="10"/>
  <c r="AL202" i="10"/>
  <c r="AM202" i="10"/>
  <c r="AN202" i="10"/>
  <c r="AO202" i="10"/>
  <c r="AP202" i="10"/>
  <c r="AQ202" i="10"/>
  <c r="AR202" i="10"/>
  <c r="AS202" i="10"/>
  <c r="AT202" i="10"/>
  <c r="AU202" i="10"/>
  <c r="AV202" i="10"/>
  <c r="AW202" i="10"/>
  <c r="AX202" i="10"/>
  <c r="AY202" i="10"/>
  <c r="AZ202" i="10"/>
  <c r="BA202" i="10"/>
  <c r="BB202" i="10"/>
  <c r="BC202" i="10"/>
  <c r="BD202" i="10"/>
  <c r="BE202" i="10"/>
  <c r="BF202" i="10"/>
  <c r="BG202" i="10"/>
  <c r="BH202" i="10"/>
  <c r="BI202" i="10"/>
  <c r="BJ202" i="10"/>
  <c r="BK202" i="10"/>
  <c r="BL202" i="10"/>
  <c r="BM202" i="10"/>
  <c r="BN202" i="10"/>
  <c r="BO202" i="10"/>
  <c r="BP202" i="10"/>
  <c r="BQ202" i="10"/>
  <c r="BR202" i="10"/>
  <c r="BS202" i="10"/>
  <c r="BT202" i="10"/>
  <c r="BU202" i="10"/>
  <c r="BV202" i="10"/>
  <c r="BW202" i="10"/>
  <c r="BX202" i="10"/>
  <c r="BY202" i="10"/>
  <c r="BZ202" i="10"/>
  <c r="CA202" i="10"/>
  <c r="CB202" i="10"/>
  <c r="CC202" i="10"/>
  <c r="CD202" i="10"/>
  <c r="CE202" i="10"/>
  <c r="CF202" i="10"/>
  <c r="CG202" i="10"/>
  <c r="A203" i="10"/>
  <c r="B203" i="10"/>
  <c r="C203" i="10"/>
  <c r="D203" i="10"/>
  <c r="E203" i="10"/>
  <c r="F203" i="10"/>
  <c r="G203" i="10"/>
  <c r="H203" i="10"/>
  <c r="N203" i="10"/>
  <c r="O203" i="10"/>
  <c r="P203" i="10"/>
  <c r="U203" i="10"/>
  <c r="V203" i="10"/>
  <c r="W203" i="10"/>
  <c r="X203" i="10"/>
  <c r="Y203" i="10"/>
  <c r="Z203" i="10"/>
  <c r="AA203" i="10"/>
  <c r="AB203" i="10"/>
  <c r="AC203" i="10"/>
  <c r="AD203" i="10"/>
  <c r="AE203" i="10"/>
  <c r="AF203" i="10"/>
  <c r="AG203" i="10"/>
  <c r="AH203" i="10"/>
  <c r="AI203" i="10"/>
  <c r="AJ203" i="10"/>
  <c r="AK203" i="10"/>
  <c r="AL203" i="10"/>
  <c r="AM203" i="10"/>
  <c r="AN203" i="10"/>
  <c r="AO203" i="10"/>
  <c r="AP203" i="10"/>
  <c r="AQ203" i="10"/>
  <c r="AR203" i="10"/>
  <c r="AS203" i="10"/>
  <c r="AT203" i="10"/>
  <c r="AU203" i="10"/>
  <c r="AV203" i="10"/>
  <c r="AW203" i="10"/>
  <c r="AX203" i="10"/>
  <c r="AY203" i="10"/>
  <c r="AZ203" i="10"/>
  <c r="BA203" i="10"/>
  <c r="BB203" i="10"/>
  <c r="BC203" i="10"/>
  <c r="BD203" i="10"/>
  <c r="BE203" i="10"/>
  <c r="BF203" i="10"/>
  <c r="BG203" i="10"/>
  <c r="BH203" i="10"/>
  <c r="BI203" i="10"/>
  <c r="BJ203" i="10"/>
  <c r="BK203" i="10"/>
  <c r="BL203" i="10"/>
  <c r="BM203" i="10"/>
  <c r="BN203" i="10"/>
  <c r="BO203" i="10"/>
  <c r="BP203" i="10"/>
  <c r="BQ203" i="10"/>
  <c r="BR203" i="10"/>
  <c r="BS203" i="10"/>
  <c r="BT203" i="10"/>
  <c r="BU203" i="10"/>
  <c r="BV203" i="10"/>
  <c r="BW203" i="10"/>
  <c r="BX203" i="10"/>
  <c r="BY203" i="10"/>
  <c r="BZ203" i="10"/>
  <c r="CA203" i="10"/>
  <c r="CB203" i="10"/>
  <c r="CC203" i="10"/>
  <c r="CD203" i="10"/>
  <c r="CE203" i="10"/>
  <c r="CF203" i="10"/>
  <c r="CG203" i="10"/>
  <c r="A204" i="10"/>
  <c r="H204" i="10"/>
  <c r="I204" i="10"/>
  <c r="J204" i="10"/>
  <c r="K204" i="10"/>
  <c r="L204" i="10"/>
  <c r="M204" i="10"/>
  <c r="N204" i="10"/>
  <c r="O204" i="10"/>
  <c r="P204" i="10"/>
  <c r="Q204" i="10"/>
  <c r="R204" i="10"/>
  <c r="S204" i="10"/>
  <c r="T204" i="10"/>
  <c r="U204" i="10"/>
  <c r="V204" i="10"/>
  <c r="Y204" i="10"/>
  <c r="Z204" i="10"/>
  <c r="AA204" i="10"/>
  <c r="AB204" i="10"/>
  <c r="AC204" i="10"/>
  <c r="AD204" i="10"/>
  <c r="AE204" i="10"/>
  <c r="AF204" i="10"/>
  <c r="AG204" i="10"/>
  <c r="AH204" i="10"/>
  <c r="AI204" i="10"/>
  <c r="AJ204" i="10"/>
  <c r="AK204" i="10"/>
  <c r="AL204" i="10"/>
  <c r="AM204" i="10"/>
  <c r="AN204" i="10"/>
  <c r="AO204" i="10"/>
  <c r="AP204" i="10"/>
  <c r="AQ204" i="10"/>
  <c r="AR204" i="10"/>
  <c r="AS204" i="10"/>
  <c r="AT204" i="10"/>
  <c r="AU204" i="10"/>
  <c r="AV204" i="10"/>
  <c r="AW204" i="10"/>
  <c r="AX204" i="10"/>
  <c r="AY204" i="10"/>
  <c r="AZ204" i="10"/>
  <c r="BA204" i="10"/>
  <c r="BB204" i="10"/>
  <c r="BC204" i="10"/>
  <c r="BD204" i="10"/>
  <c r="BE204" i="10"/>
  <c r="BF204" i="10"/>
  <c r="BG204" i="10"/>
  <c r="BH204" i="10"/>
  <c r="BI204" i="10"/>
  <c r="BJ204" i="10"/>
  <c r="BK204" i="10"/>
  <c r="BL204" i="10"/>
  <c r="BM204" i="10"/>
  <c r="BN204" i="10"/>
  <c r="BO204" i="10"/>
  <c r="BP204" i="10"/>
  <c r="BQ204" i="10"/>
  <c r="BR204" i="10"/>
  <c r="BS204" i="10"/>
  <c r="BT204" i="10"/>
  <c r="BU204" i="10"/>
  <c r="BV204" i="10"/>
  <c r="BW204" i="10"/>
  <c r="BX204" i="10"/>
  <c r="BY204" i="10"/>
  <c r="BZ204" i="10"/>
  <c r="CA204" i="10"/>
  <c r="CB204" i="10"/>
  <c r="CC204" i="10"/>
  <c r="CD204" i="10"/>
  <c r="CE204" i="10"/>
  <c r="CF204" i="10"/>
  <c r="CG204" i="10"/>
  <c r="B205" i="10"/>
  <c r="C205" i="10"/>
  <c r="D205" i="10"/>
  <c r="E205" i="10"/>
  <c r="F205" i="10"/>
  <c r="G205" i="10"/>
  <c r="H205" i="10"/>
  <c r="I205" i="10"/>
  <c r="J205" i="10"/>
  <c r="K205" i="10"/>
  <c r="L205" i="10"/>
  <c r="M205" i="10"/>
  <c r="N205" i="10"/>
  <c r="O205" i="10"/>
  <c r="P205" i="10"/>
  <c r="Q205" i="10"/>
  <c r="R205" i="10"/>
  <c r="S205" i="10"/>
  <c r="T205" i="10"/>
  <c r="U205" i="10"/>
  <c r="V205" i="10"/>
  <c r="W205" i="10"/>
  <c r="X205" i="10"/>
  <c r="Y205" i="10"/>
  <c r="Z205" i="10"/>
  <c r="AA205" i="10"/>
  <c r="AB205" i="10"/>
  <c r="AC205" i="10"/>
  <c r="AE205" i="10"/>
  <c r="AG205" i="10"/>
  <c r="AI205" i="10"/>
  <c r="AL205" i="10"/>
  <c r="AM205" i="10"/>
  <c r="AN205" i="10"/>
  <c r="AO205" i="10"/>
  <c r="AP205" i="10"/>
  <c r="AQ205" i="10"/>
  <c r="AR205" i="10"/>
  <c r="AS205" i="10"/>
  <c r="AT205" i="10"/>
  <c r="AU205" i="10"/>
  <c r="AV205" i="10"/>
  <c r="AW205" i="10"/>
  <c r="AX205" i="10"/>
  <c r="AY205" i="10"/>
  <c r="AZ205" i="10"/>
  <c r="BA205" i="10"/>
  <c r="BB205" i="10"/>
  <c r="BC205" i="10"/>
  <c r="BD205" i="10"/>
  <c r="BE205" i="10"/>
  <c r="BF205" i="10"/>
  <c r="BG205" i="10"/>
  <c r="BH205" i="10"/>
  <c r="BI205" i="10"/>
  <c r="BJ205" i="10"/>
  <c r="BK205" i="10"/>
  <c r="BL205" i="10"/>
  <c r="BM205" i="10"/>
  <c r="BN205" i="10"/>
  <c r="BO205" i="10"/>
  <c r="BP205" i="10"/>
  <c r="BQ205" i="10"/>
  <c r="BR205" i="10"/>
  <c r="BS205" i="10"/>
  <c r="BT205" i="10"/>
  <c r="BU205" i="10"/>
  <c r="BV205" i="10"/>
  <c r="BW205" i="10"/>
  <c r="BX205" i="10"/>
  <c r="BY205" i="10"/>
  <c r="BZ205" i="10"/>
  <c r="CA205" i="10"/>
  <c r="CB205" i="10"/>
  <c r="CC205" i="10"/>
  <c r="CD205" i="10"/>
  <c r="CE205" i="10"/>
  <c r="CF205" i="10"/>
  <c r="CG205" i="10"/>
  <c r="C206" i="10"/>
  <c r="D206" i="10"/>
  <c r="E206" i="10"/>
  <c r="F206" i="10"/>
  <c r="G206" i="10"/>
  <c r="H206" i="10"/>
  <c r="I206" i="10"/>
  <c r="J206" i="10"/>
  <c r="K206" i="10"/>
  <c r="L206" i="10"/>
  <c r="M206" i="10"/>
  <c r="N206" i="10"/>
  <c r="O206" i="10"/>
  <c r="P206" i="10"/>
  <c r="Q206" i="10"/>
  <c r="R206" i="10"/>
  <c r="S206" i="10"/>
  <c r="T206" i="10"/>
  <c r="U206" i="10"/>
  <c r="V206" i="10"/>
  <c r="W206" i="10"/>
  <c r="X206" i="10"/>
  <c r="Y206" i="10"/>
  <c r="Z206" i="10"/>
  <c r="AA206" i="10"/>
  <c r="AB206" i="10"/>
  <c r="AC206" i="10"/>
  <c r="AE206" i="10"/>
  <c r="AG206" i="10"/>
  <c r="AI206" i="10"/>
  <c r="AL206" i="10"/>
  <c r="AM206" i="10"/>
  <c r="AN206" i="10"/>
  <c r="AO206" i="10"/>
  <c r="AP206" i="10"/>
  <c r="AQ206" i="10"/>
  <c r="AR206" i="10"/>
  <c r="AS206" i="10"/>
  <c r="AT206" i="10"/>
  <c r="AU206" i="10"/>
  <c r="AV206" i="10"/>
  <c r="AW206" i="10"/>
  <c r="AX206" i="10"/>
  <c r="AY206" i="10"/>
  <c r="AZ206" i="10"/>
  <c r="BA206" i="10"/>
  <c r="BB206" i="10"/>
  <c r="BC206" i="10"/>
  <c r="BD206" i="10"/>
  <c r="BE206" i="10"/>
  <c r="BF206" i="10"/>
  <c r="BG206" i="10"/>
  <c r="BH206" i="10"/>
  <c r="BI206" i="10"/>
  <c r="BJ206" i="10"/>
  <c r="BK206" i="10"/>
  <c r="BL206" i="10"/>
  <c r="BM206" i="10"/>
  <c r="BN206" i="10"/>
  <c r="BO206" i="10"/>
  <c r="BP206" i="10"/>
  <c r="BQ206" i="10"/>
  <c r="BR206" i="10"/>
  <c r="BS206" i="10"/>
  <c r="BT206" i="10"/>
  <c r="BU206" i="10"/>
  <c r="BV206" i="10"/>
  <c r="BW206" i="10"/>
  <c r="BX206" i="10"/>
  <c r="BY206" i="10"/>
  <c r="BZ206" i="10"/>
  <c r="CA206" i="10"/>
  <c r="CB206" i="10"/>
  <c r="CC206" i="10"/>
  <c r="CD206" i="10"/>
  <c r="CE206" i="10"/>
  <c r="CF206" i="10"/>
  <c r="CG206" i="10"/>
  <c r="C207" i="10"/>
  <c r="D207" i="10"/>
  <c r="E207" i="10"/>
  <c r="F207" i="10"/>
  <c r="G207" i="10"/>
  <c r="H207" i="10"/>
  <c r="I207" i="10"/>
  <c r="J207" i="10"/>
  <c r="K207" i="10"/>
  <c r="L207" i="10"/>
  <c r="M207" i="10"/>
  <c r="N207" i="10"/>
  <c r="O207" i="10"/>
  <c r="P207" i="10"/>
  <c r="Q207" i="10"/>
  <c r="R207" i="10"/>
  <c r="S207" i="10"/>
  <c r="T207" i="10"/>
  <c r="U207" i="10"/>
  <c r="V207" i="10"/>
  <c r="W207" i="10"/>
  <c r="X207" i="10"/>
  <c r="Y207" i="10"/>
  <c r="Z207" i="10"/>
  <c r="AA207" i="10"/>
  <c r="AB207" i="10"/>
  <c r="AC207" i="10"/>
  <c r="AE207" i="10"/>
  <c r="AG207" i="10"/>
  <c r="AI207" i="10"/>
  <c r="AL207" i="10"/>
  <c r="AM207" i="10"/>
  <c r="AN207" i="10"/>
  <c r="AO207" i="10"/>
  <c r="AP207" i="10"/>
  <c r="AQ207" i="10"/>
  <c r="AR207" i="10"/>
  <c r="AS207" i="10"/>
  <c r="AT207" i="10"/>
  <c r="AU207" i="10"/>
  <c r="AV207" i="10"/>
  <c r="AW207" i="10"/>
  <c r="AX207" i="10"/>
  <c r="AY207" i="10"/>
  <c r="AZ207" i="10"/>
  <c r="BA207" i="10"/>
  <c r="BB207" i="10"/>
  <c r="BC207" i="10"/>
  <c r="BD207" i="10"/>
  <c r="BE207" i="10"/>
  <c r="BF207" i="10"/>
  <c r="BG207" i="10"/>
  <c r="BH207" i="10"/>
  <c r="BI207" i="10"/>
  <c r="BJ207" i="10"/>
  <c r="BK207" i="10"/>
  <c r="BL207" i="10"/>
  <c r="BM207" i="10"/>
  <c r="BN207" i="10"/>
  <c r="BO207" i="10"/>
  <c r="BP207" i="10"/>
  <c r="BQ207" i="10"/>
  <c r="BR207" i="10"/>
  <c r="BS207" i="10"/>
  <c r="BT207" i="10"/>
  <c r="BU207" i="10"/>
  <c r="BV207" i="10"/>
  <c r="BW207" i="10"/>
  <c r="BX207" i="10"/>
  <c r="BY207" i="10"/>
  <c r="BZ207" i="10"/>
  <c r="CA207" i="10"/>
  <c r="CB207" i="10"/>
  <c r="CC207" i="10"/>
  <c r="CD207" i="10"/>
  <c r="CE207" i="10"/>
  <c r="CF207" i="10"/>
  <c r="CG207" i="10"/>
  <c r="C208" i="10"/>
  <c r="D208" i="10"/>
  <c r="E208" i="10"/>
  <c r="F208" i="10"/>
  <c r="G208" i="10"/>
  <c r="H208" i="10"/>
  <c r="I208" i="10"/>
  <c r="J208" i="10"/>
  <c r="K208" i="10"/>
  <c r="L208" i="10"/>
  <c r="M208" i="10"/>
  <c r="N208" i="10"/>
  <c r="O208" i="10"/>
  <c r="P208" i="10"/>
  <c r="Q208" i="10"/>
  <c r="R208" i="10"/>
  <c r="S208" i="10"/>
  <c r="T208" i="10"/>
  <c r="U208" i="10"/>
  <c r="V208" i="10"/>
  <c r="W208" i="10"/>
  <c r="X208" i="10"/>
  <c r="Y208" i="10"/>
  <c r="Z208" i="10"/>
  <c r="AA208" i="10"/>
  <c r="AB208" i="10"/>
  <c r="AC208" i="10"/>
  <c r="AE208" i="10"/>
  <c r="AG208" i="10"/>
  <c r="AI208" i="10"/>
  <c r="AL208" i="10"/>
  <c r="AM208" i="10"/>
  <c r="AN208" i="10"/>
  <c r="AO208" i="10"/>
  <c r="AP208" i="10"/>
  <c r="AQ208" i="10"/>
  <c r="AR208" i="10"/>
  <c r="AS208" i="10"/>
  <c r="AT208" i="10"/>
  <c r="AU208" i="10"/>
  <c r="AV208" i="10"/>
  <c r="AW208" i="10"/>
  <c r="AX208" i="10"/>
  <c r="AY208" i="10"/>
  <c r="AZ208" i="10"/>
  <c r="BA208" i="10"/>
  <c r="BB208" i="10"/>
  <c r="BC208" i="10"/>
  <c r="BD208" i="10"/>
  <c r="BE208" i="10"/>
  <c r="BF208" i="10"/>
  <c r="BG208" i="10"/>
  <c r="BH208" i="10"/>
  <c r="BI208" i="10"/>
  <c r="BJ208" i="10"/>
  <c r="BK208" i="10"/>
  <c r="BL208" i="10"/>
  <c r="BM208" i="10"/>
  <c r="BN208" i="10"/>
  <c r="BO208" i="10"/>
  <c r="BP208" i="10"/>
  <c r="BQ208" i="10"/>
  <c r="BR208" i="10"/>
  <c r="BS208" i="10"/>
  <c r="BT208" i="10"/>
  <c r="BU208" i="10"/>
  <c r="BV208" i="10"/>
  <c r="BW208" i="10"/>
  <c r="BX208" i="10"/>
  <c r="BY208" i="10"/>
  <c r="BZ208" i="10"/>
  <c r="CA208" i="10"/>
  <c r="CB208" i="10"/>
  <c r="CC208" i="10"/>
  <c r="CD208" i="10"/>
  <c r="CE208" i="10"/>
  <c r="CF208" i="10"/>
  <c r="CG208" i="10"/>
  <c r="A209" i="10"/>
  <c r="Y209" i="10"/>
  <c r="Z209" i="10"/>
  <c r="AA209" i="10"/>
  <c r="AB209" i="10"/>
  <c r="AC209" i="10"/>
  <c r="AE209" i="10"/>
  <c r="AG209" i="10"/>
  <c r="AI209" i="10"/>
  <c r="AL209" i="10"/>
  <c r="AM209" i="10"/>
  <c r="AN209" i="10"/>
  <c r="AO209" i="10"/>
  <c r="AP209" i="10"/>
  <c r="AQ209" i="10"/>
  <c r="AR209" i="10"/>
  <c r="AS209" i="10"/>
  <c r="AT209" i="10"/>
  <c r="AU209" i="10"/>
  <c r="AV209" i="10"/>
  <c r="AW209" i="10"/>
  <c r="AX209" i="10"/>
  <c r="AY209" i="10"/>
  <c r="AZ209" i="10"/>
  <c r="BA209" i="10"/>
  <c r="BB209" i="10"/>
  <c r="BC209" i="10"/>
  <c r="BD209" i="10"/>
  <c r="BE209" i="10"/>
  <c r="BF209" i="10"/>
  <c r="BG209" i="10"/>
  <c r="BH209" i="10"/>
  <c r="BI209" i="10"/>
  <c r="BJ209" i="10"/>
  <c r="BK209" i="10"/>
  <c r="BL209" i="10"/>
  <c r="BM209" i="10"/>
  <c r="BN209" i="10"/>
  <c r="BO209" i="10"/>
  <c r="BP209" i="10"/>
  <c r="BQ209" i="10"/>
  <c r="BR209" i="10"/>
  <c r="BS209" i="10"/>
  <c r="BT209" i="10"/>
  <c r="BU209" i="10"/>
  <c r="BV209" i="10"/>
  <c r="BW209" i="10"/>
  <c r="BX209" i="10"/>
  <c r="BY209" i="10"/>
  <c r="BZ209" i="10"/>
  <c r="CA209" i="10"/>
  <c r="CB209" i="10"/>
  <c r="CC209" i="10"/>
  <c r="CD209" i="10"/>
  <c r="CE209" i="10"/>
  <c r="CF209" i="10"/>
  <c r="CG209" i="10"/>
  <c r="A210" i="10"/>
  <c r="Y210" i="10"/>
  <c r="Z210" i="10"/>
  <c r="AA210" i="10"/>
  <c r="AB210" i="10"/>
  <c r="AC210" i="10"/>
  <c r="AE210" i="10"/>
  <c r="AG210" i="10"/>
  <c r="AI210" i="10"/>
  <c r="AL210" i="10"/>
  <c r="AM210" i="10"/>
  <c r="AN210" i="10"/>
  <c r="AO210" i="10"/>
  <c r="AP210" i="10"/>
  <c r="AQ210" i="10"/>
  <c r="AR210" i="10"/>
  <c r="AS210" i="10"/>
  <c r="AT210" i="10"/>
  <c r="AU210" i="10"/>
  <c r="AV210" i="10"/>
  <c r="AW210" i="10"/>
  <c r="AX210" i="10"/>
  <c r="AY210" i="10"/>
  <c r="AZ210" i="10"/>
  <c r="BA210" i="10"/>
  <c r="BB210" i="10"/>
  <c r="BC210" i="10"/>
  <c r="BD210" i="10"/>
  <c r="BE210" i="10"/>
  <c r="BF210" i="10"/>
  <c r="BG210" i="10"/>
  <c r="BH210" i="10"/>
  <c r="BI210" i="10"/>
  <c r="BJ210" i="10"/>
  <c r="BK210" i="10"/>
  <c r="BL210" i="10"/>
  <c r="BM210" i="10"/>
  <c r="BN210" i="10"/>
  <c r="BO210" i="10"/>
  <c r="BP210" i="10"/>
  <c r="BQ210" i="10"/>
  <c r="BR210" i="10"/>
  <c r="BS210" i="10"/>
  <c r="BT210" i="10"/>
  <c r="BU210" i="10"/>
  <c r="BV210" i="10"/>
  <c r="BW210" i="10"/>
  <c r="BX210" i="10"/>
  <c r="BY210" i="10"/>
  <c r="BZ210" i="10"/>
  <c r="CA210" i="10"/>
  <c r="CB210" i="10"/>
  <c r="CC210" i="10"/>
  <c r="CD210" i="10"/>
  <c r="CE210" i="10"/>
  <c r="CF210" i="10"/>
  <c r="CG210" i="10"/>
  <c r="A211" i="10"/>
  <c r="Y211" i="10"/>
  <c r="Z211" i="10"/>
  <c r="AA211" i="10"/>
  <c r="AB211" i="10"/>
  <c r="AC211" i="10"/>
  <c r="AE211" i="10"/>
  <c r="AG211" i="10"/>
  <c r="AI211" i="10"/>
  <c r="AL211" i="10"/>
  <c r="AM211" i="10"/>
  <c r="AN211" i="10"/>
  <c r="AO211" i="10"/>
  <c r="AP211" i="10"/>
  <c r="AQ211" i="10"/>
  <c r="AR211" i="10"/>
  <c r="AS211" i="10"/>
  <c r="AT211" i="10"/>
  <c r="AU211" i="10"/>
  <c r="AV211" i="10"/>
  <c r="AW211" i="10"/>
  <c r="AX211" i="10"/>
  <c r="AY211" i="10"/>
  <c r="AZ211" i="10"/>
  <c r="BA211" i="10"/>
  <c r="BB211" i="10"/>
  <c r="BC211" i="10"/>
  <c r="BD211" i="10"/>
  <c r="BE211" i="10"/>
  <c r="BF211" i="10"/>
  <c r="BG211" i="10"/>
  <c r="BH211" i="10"/>
  <c r="BI211" i="10"/>
  <c r="BJ211" i="10"/>
  <c r="BK211" i="10"/>
  <c r="BL211" i="10"/>
  <c r="BM211" i="10"/>
  <c r="BN211" i="10"/>
  <c r="BO211" i="10"/>
  <c r="BP211" i="10"/>
  <c r="BQ211" i="10"/>
  <c r="BR211" i="10"/>
  <c r="BS211" i="10"/>
  <c r="BT211" i="10"/>
  <c r="BU211" i="10"/>
  <c r="BV211" i="10"/>
  <c r="BW211" i="10"/>
  <c r="BX211" i="10"/>
  <c r="BY211" i="10"/>
  <c r="BZ211" i="10"/>
  <c r="CA211" i="10"/>
  <c r="CB211" i="10"/>
  <c r="CC211" i="10"/>
  <c r="CD211" i="10"/>
  <c r="CE211" i="10"/>
  <c r="CF211" i="10"/>
  <c r="CG211" i="10"/>
  <c r="C212" i="10"/>
  <c r="D212" i="10"/>
  <c r="E212" i="10"/>
  <c r="F212" i="10"/>
  <c r="G212" i="10"/>
  <c r="H212" i="10"/>
  <c r="I212" i="10"/>
  <c r="J212" i="10"/>
  <c r="K212" i="10"/>
  <c r="L212" i="10"/>
  <c r="M212" i="10"/>
  <c r="N212" i="10"/>
  <c r="O212" i="10"/>
  <c r="P212" i="10"/>
  <c r="Q212" i="10"/>
  <c r="R212" i="10"/>
  <c r="S212" i="10"/>
  <c r="T212" i="10"/>
  <c r="U212" i="10"/>
  <c r="V212" i="10"/>
  <c r="W212" i="10"/>
  <c r="X212" i="10"/>
  <c r="Y212" i="10"/>
  <c r="Z212" i="10"/>
  <c r="AA212" i="10"/>
  <c r="AB212" i="10"/>
  <c r="AC212" i="10"/>
  <c r="AE212" i="10"/>
  <c r="AG212" i="10"/>
  <c r="AI212" i="10"/>
  <c r="AL212" i="10"/>
  <c r="AM212" i="10"/>
  <c r="AN212" i="10"/>
  <c r="AO212" i="10"/>
  <c r="AP212" i="10"/>
  <c r="AQ212" i="10"/>
  <c r="AR212" i="10"/>
  <c r="AS212" i="10"/>
  <c r="AT212" i="10"/>
  <c r="AU212" i="10"/>
  <c r="AV212" i="10"/>
  <c r="AW212" i="10"/>
  <c r="AX212" i="10"/>
  <c r="AY212" i="10"/>
  <c r="AZ212" i="10"/>
  <c r="BA212" i="10"/>
  <c r="BB212" i="10"/>
  <c r="BC212" i="10"/>
  <c r="BD212" i="10"/>
  <c r="BE212" i="10"/>
  <c r="BF212" i="10"/>
  <c r="BG212" i="10"/>
  <c r="BH212" i="10"/>
  <c r="BI212" i="10"/>
  <c r="BJ212" i="10"/>
  <c r="BK212" i="10"/>
  <c r="BL212" i="10"/>
  <c r="BM212" i="10"/>
  <c r="BN212" i="10"/>
  <c r="BO212" i="10"/>
  <c r="BP212" i="10"/>
  <c r="BQ212" i="10"/>
  <c r="BR212" i="10"/>
  <c r="BS212" i="10"/>
  <c r="BT212" i="10"/>
  <c r="BU212" i="10"/>
  <c r="BV212" i="10"/>
  <c r="BW212" i="10"/>
  <c r="BX212" i="10"/>
  <c r="BY212" i="10"/>
  <c r="BZ212" i="10"/>
  <c r="CA212" i="10"/>
  <c r="CB212" i="10"/>
  <c r="CC212" i="10"/>
  <c r="CD212" i="10"/>
  <c r="CE212" i="10"/>
  <c r="CF212" i="10"/>
  <c r="CG212" i="10"/>
  <c r="A213" i="10"/>
  <c r="Y213" i="10"/>
  <c r="Z213" i="10"/>
  <c r="AA213" i="10"/>
  <c r="AB213" i="10"/>
  <c r="AC213" i="10"/>
  <c r="AE213" i="10"/>
  <c r="AG213" i="10"/>
  <c r="AI213" i="10"/>
  <c r="AL213" i="10"/>
  <c r="AM213" i="10"/>
  <c r="AN213" i="10"/>
  <c r="AO213" i="10"/>
  <c r="AP213" i="10"/>
  <c r="AQ213" i="10"/>
  <c r="AR213" i="10"/>
  <c r="AS213" i="10"/>
  <c r="AT213" i="10"/>
  <c r="AU213" i="10"/>
  <c r="AV213" i="10"/>
  <c r="AW213" i="10"/>
  <c r="AX213" i="10"/>
  <c r="AY213" i="10"/>
  <c r="AZ213" i="10"/>
  <c r="BA213" i="10"/>
  <c r="BB213" i="10"/>
  <c r="BC213" i="10"/>
  <c r="BD213" i="10"/>
  <c r="BE213" i="10"/>
  <c r="BF213" i="10"/>
  <c r="BG213" i="10"/>
  <c r="BH213" i="10"/>
  <c r="BI213" i="10"/>
  <c r="BJ213" i="10"/>
  <c r="BK213" i="10"/>
  <c r="BL213" i="10"/>
  <c r="BM213" i="10"/>
  <c r="BN213" i="10"/>
  <c r="BO213" i="10"/>
  <c r="BP213" i="10"/>
  <c r="BQ213" i="10"/>
  <c r="BR213" i="10"/>
  <c r="BS213" i="10"/>
  <c r="BT213" i="10"/>
  <c r="BU213" i="10"/>
  <c r="BV213" i="10"/>
  <c r="BW213" i="10"/>
  <c r="BX213" i="10"/>
  <c r="BY213" i="10"/>
  <c r="BZ213" i="10"/>
  <c r="CA213" i="10"/>
  <c r="CB213" i="10"/>
  <c r="CC213" i="10"/>
  <c r="CD213" i="10"/>
  <c r="CE213" i="10"/>
  <c r="CF213" i="10"/>
  <c r="CG213" i="10"/>
  <c r="C214" i="10"/>
  <c r="D214" i="10"/>
  <c r="E214" i="10"/>
  <c r="F214" i="10"/>
  <c r="G214" i="10"/>
  <c r="H214" i="10"/>
  <c r="I214" i="10"/>
  <c r="J214" i="10"/>
  <c r="K214" i="10"/>
  <c r="L214" i="10"/>
  <c r="M214" i="10"/>
  <c r="N214" i="10"/>
  <c r="O214" i="10"/>
  <c r="P214" i="10"/>
  <c r="Q214" i="10"/>
  <c r="R214" i="10"/>
  <c r="S214" i="10"/>
  <c r="T214" i="10"/>
  <c r="U214" i="10"/>
  <c r="V214" i="10"/>
  <c r="W214" i="10"/>
  <c r="X214" i="10"/>
  <c r="Y214" i="10"/>
  <c r="Z214" i="10"/>
  <c r="AA214" i="10"/>
  <c r="AB214" i="10"/>
  <c r="AC214" i="10"/>
  <c r="AE214" i="10"/>
  <c r="AG214" i="10"/>
  <c r="AI214" i="10"/>
  <c r="AL214" i="10"/>
  <c r="AM214" i="10"/>
  <c r="AN214" i="10"/>
  <c r="AO214" i="10"/>
  <c r="AP214" i="10"/>
  <c r="AQ214" i="10"/>
  <c r="AR214" i="10"/>
  <c r="AS214" i="10"/>
  <c r="AT214" i="10"/>
  <c r="AU214" i="10"/>
  <c r="AV214" i="10"/>
  <c r="AW214" i="10"/>
  <c r="AX214" i="10"/>
  <c r="AY214" i="10"/>
  <c r="AZ214" i="10"/>
  <c r="BA214" i="10"/>
  <c r="BB214" i="10"/>
  <c r="BC214" i="10"/>
  <c r="BD214" i="10"/>
  <c r="BE214" i="10"/>
  <c r="BF214" i="10"/>
  <c r="BG214" i="10"/>
  <c r="BH214" i="10"/>
  <c r="BI214" i="10"/>
  <c r="BJ214" i="10"/>
  <c r="BK214" i="10"/>
  <c r="BL214" i="10"/>
  <c r="BM214" i="10"/>
  <c r="BN214" i="10"/>
  <c r="BO214" i="10"/>
  <c r="BP214" i="10"/>
  <c r="BQ214" i="10"/>
  <c r="BR214" i="10"/>
  <c r="BS214" i="10"/>
  <c r="BT214" i="10"/>
  <c r="BU214" i="10"/>
  <c r="BV214" i="10"/>
  <c r="BW214" i="10"/>
  <c r="BX214" i="10"/>
  <c r="BY214" i="10"/>
  <c r="BZ214" i="10"/>
  <c r="CA214" i="10"/>
  <c r="CB214" i="10"/>
  <c r="CC214" i="10"/>
  <c r="CD214" i="10"/>
  <c r="CE214" i="10"/>
  <c r="CF214" i="10"/>
  <c r="CG214" i="10"/>
  <c r="A215" i="10"/>
  <c r="Y215" i="10"/>
  <c r="Z215" i="10"/>
  <c r="AA215" i="10"/>
  <c r="AB215" i="10"/>
  <c r="AC215" i="10"/>
  <c r="AE215" i="10"/>
  <c r="AG215" i="10"/>
  <c r="AI215" i="10"/>
  <c r="AL215" i="10"/>
  <c r="AM215" i="10"/>
  <c r="AN215" i="10"/>
  <c r="AO215" i="10"/>
  <c r="AP215" i="10"/>
  <c r="AQ215" i="10"/>
  <c r="AR215" i="10"/>
  <c r="AS215" i="10"/>
  <c r="AT215" i="10"/>
  <c r="AU215" i="10"/>
  <c r="AV215" i="10"/>
  <c r="AW215" i="10"/>
  <c r="AX215" i="10"/>
  <c r="AY215" i="10"/>
  <c r="AZ215" i="10"/>
  <c r="BA215" i="10"/>
  <c r="BB215" i="10"/>
  <c r="BC215" i="10"/>
  <c r="BD215" i="10"/>
  <c r="BE215" i="10"/>
  <c r="BF215" i="10"/>
  <c r="BG215" i="10"/>
  <c r="BH215" i="10"/>
  <c r="BI215" i="10"/>
  <c r="BJ215" i="10"/>
  <c r="BK215" i="10"/>
  <c r="BL215" i="10"/>
  <c r="BM215" i="10"/>
  <c r="BN215" i="10"/>
  <c r="BO215" i="10"/>
  <c r="BP215" i="10"/>
  <c r="BQ215" i="10"/>
  <c r="BR215" i="10"/>
  <c r="BS215" i="10"/>
  <c r="BT215" i="10"/>
  <c r="BU215" i="10"/>
  <c r="BV215" i="10"/>
  <c r="BW215" i="10"/>
  <c r="BX215" i="10"/>
  <c r="BY215" i="10"/>
  <c r="BZ215" i="10"/>
  <c r="CA215" i="10"/>
  <c r="CB215" i="10"/>
  <c r="CC215" i="10"/>
  <c r="CD215" i="10"/>
  <c r="CE215" i="10"/>
  <c r="CF215" i="10"/>
  <c r="CG215" i="10"/>
  <c r="A216" i="10"/>
  <c r="Y216" i="10"/>
  <c r="Z216" i="10"/>
  <c r="AA216" i="10"/>
  <c r="AB216" i="10"/>
  <c r="AC216" i="10"/>
  <c r="AE216" i="10"/>
  <c r="AG216" i="10"/>
  <c r="AI216" i="10"/>
  <c r="AL216" i="10"/>
  <c r="AM216" i="10"/>
  <c r="AN216" i="10"/>
  <c r="AO216" i="10"/>
  <c r="AP216" i="10"/>
  <c r="AQ216" i="10"/>
  <c r="AR216" i="10"/>
  <c r="AS216" i="10"/>
  <c r="AT216" i="10"/>
  <c r="AU216" i="10"/>
  <c r="AV216" i="10"/>
  <c r="AW216" i="10"/>
  <c r="AX216" i="10"/>
  <c r="AY216" i="10"/>
  <c r="AZ216" i="10"/>
  <c r="BA216" i="10"/>
  <c r="BB216" i="10"/>
  <c r="BC216" i="10"/>
  <c r="BD216" i="10"/>
  <c r="BE216" i="10"/>
  <c r="BF216" i="10"/>
  <c r="BG216" i="10"/>
  <c r="BH216" i="10"/>
  <c r="BI216" i="10"/>
  <c r="BJ216" i="10"/>
  <c r="BK216" i="10"/>
  <c r="BL216" i="10"/>
  <c r="BM216" i="10"/>
  <c r="BN216" i="10"/>
  <c r="BO216" i="10"/>
  <c r="BP216" i="10"/>
  <c r="BQ216" i="10"/>
  <c r="BR216" i="10"/>
  <c r="BS216" i="10"/>
  <c r="BT216" i="10"/>
  <c r="BU216" i="10"/>
  <c r="BV216" i="10"/>
  <c r="BW216" i="10"/>
  <c r="BX216" i="10"/>
  <c r="BY216" i="10"/>
  <c r="BZ216" i="10"/>
  <c r="CA216" i="10"/>
  <c r="CB216" i="10"/>
  <c r="CC216" i="10"/>
  <c r="CD216" i="10"/>
  <c r="CE216" i="10"/>
  <c r="CF216" i="10"/>
  <c r="CG216" i="10"/>
  <c r="C217" i="10"/>
  <c r="D217" i="10"/>
  <c r="E217" i="10"/>
  <c r="F217" i="10"/>
  <c r="G217" i="10"/>
  <c r="H217" i="10"/>
  <c r="I217" i="10"/>
  <c r="J217" i="10"/>
  <c r="K217" i="10"/>
  <c r="L217" i="10"/>
  <c r="M217" i="10"/>
  <c r="N217" i="10"/>
  <c r="O217" i="10"/>
  <c r="P217" i="10"/>
  <c r="Q217" i="10"/>
  <c r="R217" i="10"/>
  <c r="S217" i="10"/>
  <c r="T217" i="10"/>
  <c r="U217" i="10"/>
  <c r="V217" i="10"/>
  <c r="W217" i="10"/>
  <c r="X217" i="10"/>
  <c r="Y217" i="10"/>
  <c r="Z217" i="10"/>
  <c r="AA217" i="10"/>
  <c r="AB217" i="10"/>
  <c r="AC217" i="10"/>
  <c r="AE217" i="10"/>
  <c r="AG217" i="10"/>
  <c r="AI217" i="10"/>
  <c r="AL217" i="10"/>
  <c r="AM217" i="10"/>
  <c r="AN217" i="10"/>
  <c r="AO217" i="10"/>
  <c r="AP217" i="10"/>
  <c r="AQ217" i="10"/>
  <c r="AR217" i="10"/>
  <c r="AS217" i="10"/>
  <c r="AT217" i="10"/>
  <c r="AU217" i="10"/>
  <c r="AV217" i="10"/>
  <c r="AW217" i="10"/>
  <c r="AX217" i="10"/>
  <c r="AY217" i="10"/>
  <c r="AZ217" i="10"/>
  <c r="BA217" i="10"/>
  <c r="BB217" i="10"/>
  <c r="BC217" i="10"/>
  <c r="BD217" i="10"/>
  <c r="BE217" i="10"/>
  <c r="BF217" i="10"/>
  <c r="BG217" i="10"/>
  <c r="BH217" i="10"/>
  <c r="BI217" i="10"/>
  <c r="BJ217" i="10"/>
  <c r="BK217" i="10"/>
  <c r="BL217" i="10"/>
  <c r="BM217" i="10"/>
  <c r="BN217" i="10"/>
  <c r="BO217" i="10"/>
  <c r="BP217" i="10"/>
  <c r="BQ217" i="10"/>
  <c r="BR217" i="10"/>
  <c r="BS217" i="10"/>
  <c r="BT217" i="10"/>
  <c r="BU217" i="10"/>
  <c r="BV217" i="10"/>
  <c r="BW217" i="10"/>
  <c r="BX217" i="10"/>
  <c r="BY217" i="10"/>
  <c r="BZ217" i="10"/>
  <c r="CA217" i="10"/>
  <c r="CB217" i="10"/>
  <c r="CC217" i="10"/>
  <c r="CD217" i="10"/>
  <c r="CE217" i="10"/>
  <c r="CF217" i="10"/>
  <c r="CG217" i="10"/>
  <c r="C218" i="10"/>
  <c r="D218" i="10"/>
  <c r="E218" i="10"/>
  <c r="F218" i="10"/>
  <c r="G218" i="10"/>
  <c r="H218" i="10"/>
  <c r="I218" i="10"/>
  <c r="J218" i="10"/>
  <c r="K218" i="10"/>
  <c r="L218" i="10"/>
  <c r="M218" i="10"/>
  <c r="N218" i="10"/>
  <c r="O218" i="10"/>
  <c r="P218" i="10"/>
  <c r="Q218" i="10"/>
  <c r="R218" i="10"/>
  <c r="S218" i="10"/>
  <c r="T218" i="10"/>
  <c r="U218" i="10"/>
  <c r="V218" i="10"/>
  <c r="W218" i="10"/>
  <c r="X218" i="10"/>
  <c r="Y218" i="10"/>
  <c r="Z218" i="10"/>
  <c r="AA218" i="10"/>
  <c r="AB218" i="10"/>
  <c r="AC218" i="10"/>
  <c r="AE218" i="10"/>
  <c r="AG218" i="10"/>
  <c r="AI218" i="10"/>
  <c r="AL218" i="10"/>
  <c r="AM218" i="10"/>
  <c r="AN218" i="10"/>
  <c r="AO218" i="10"/>
  <c r="AP218" i="10"/>
  <c r="AQ218" i="10"/>
  <c r="AR218" i="10"/>
  <c r="AS218" i="10"/>
  <c r="AT218" i="10"/>
  <c r="AU218" i="10"/>
  <c r="AV218" i="10"/>
  <c r="AW218" i="10"/>
  <c r="AX218" i="10"/>
  <c r="AY218" i="10"/>
  <c r="AZ218" i="10"/>
  <c r="BA218" i="10"/>
  <c r="BB218" i="10"/>
  <c r="BC218" i="10"/>
  <c r="BD218" i="10"/>
  <c r="BE218" i="10"/>
  <c r="BF218" i="10"/>
  <c r="BG218" i="10"/>
  <c r="BH218" i="10"/>
  <c r="BI218" i="10"/>
  <c r="BJ218" i="10"/>
  <c r="BK218" i="10"/>
  <c r="BL218" i="10"/>
  <c r="BM218" i="10"/>
  <c r="BN218" i="10"/>
  <c r="BO218" i="10"/>
  <c r="BP218" i="10"/>
  <c r="BQ218" i="10"/>
  <c r="BR218" i="10"/>
  <c r="BS218" i="10"/>
  <c r="BT218" i="10"/>
  <c r="BU218" i="10"/>
  <c r="BV218" i="10"/>
  <c r="BW218" i="10"/>
  <c r="BX218" i="10"/>
  <c r="BY218" i="10"/>
  <c r="BZ218" i="10"/>
  <c r="CA218" i="10"/>
  <c r="CB218" i="10"/>
  <c r="CC218" i="10"/>
  <c r="CD218" i="10"/>
  <c r="CE218" i="10"/>
  <c r="CF218" i="10"/>
  <c r="CG218" i="10"/>
  <c r="A219" i="10"/>
  <c r="B219" i="10"/>
  <c r="C219" i="10"/>
  <c r="D219" i="10"/>
  <c r="E219" i="10"/>
  <c r="F219" i="10"/>
  <c r="G219" i="10"/>
  <c r="H219" i="10"/>
  <c r="I219" i="10"/>
  <c r="J219" i="10"/>
  <c r="N219" i="10"/>
  <c r="O219" i="10"/>
  <c r="P219" i="10"/>
  <c r="Q219" i="10"/>
  <c r="R219" i="10"/>
  <c r="S219" i="10"/>
  <c r="T219" i="10"/>
  <c r="U219" i="10"/>
  <c r="V219" i="10"/>
  <c r="X219" i="10"/>
  <c r="Y219" i="10"/>
  <c r="Z219" i="10"/>
  <c r="AA219" i="10"/>
  <c r="AB219" i="10"/>
  <c r="AC219" i="10"/>
  <c r="AD219" i="10"/>
  <c r="AE219" i="10"/>
  <c r="AF219" i="10"/>
  <c r="AG219" i="10"/>
  <c r="AH219" i="10"/>
  <c r="AI219" i="10"/>
  <c r="AJ219" i="10"/>
  <c r="AK219" i="10"/>
  <c r="AL219" i="10"/>
  <c r="AM219" i="10"/>
  <c r="AN219" i="10"/>
  <c r="AO219" i="10"/>
  <c r="AP219" i="10"/>
  <c r="AQ219" i="10"/>
  <c r="AR219" i="10"/>
  <c r="AS219" i="10"/>
  <c r="AT219" i="10"/>
  <c r="AU219" i="10"/>
  <c r="AV219" i="10"/>
  <c r="AW219" i="10"/>
  <c r="AX219" i="10"/>
  <c r="AY219" i="10"/>
  <c r="AZ219" i="10"/>
  <c r="BA219" i="10"/>
  <c r="BB219" i="10"/>
  <c r="BC219" i="10"/>
  <c r="BD219" i="10"/>
  <c r="BE219" i="10"/>
  <c r="BF219" i="10"/>
  <c r="BG219" i="10"/>
  <c r="BH219" i="10"/>
  <c r="BI219" i="10"/>
  <c r="BJ219" i="10"/>
  <c r="BK219" i="10"/>
  <c r="BL219" i="10"/>
  <c r="BM219" i="10"/>
  <c r="BN219" i="10"/>
  <c r="BO219" i="10"/>
  <c r="BP219" i="10"/>
  <c r="BQ219" i="10"/>
  <c r="BR219" i="10"/>
  <c r="BS219" i="10"/>
  <c r="BT219" i="10"/>
  <c r="BU219" i="10"/>
  <c r="BV219" i="10"/>
  <c r="BW219" i="10"/>
  <c r="BX219" i="10"/>
  <c r="BY219" i="10"/>
  <c r="BZ219" i="10"/>
  <c r="CA219" i="10"/>
  <c r="CB219" i="10"/>
  <c r="CC219" i="10"/>
  <c r="CD219" i="10"/>
  <c r="CE219" i="10"/>
  <c r="CF219" i="10"/>
  <c r="CG219" i="10"/>
  <c r="A220" i="10"/>
  <c r="B220" i="10"/>
  <c r="C220" i="10"/>
  <c r="D220" i="10"/>
  <c r="E220" i="10"/>
  <c r="F220" i="10"/>
  <c r="G220" i="10"/>
  <c r="H220" i="10"/>
  <c r="I220" i="10"/>
  <c r="J220" i="10"/>
  <c r="K220" i="10"/>
  <c r="L220" i="10"/>
  <c r="M220" i="10"/>
  <c r="N220" i="10"/>
  <c r="O220" i="10"/>
  <c r="P220" i="10"/>
  <c r="Q220" i="10"/>
  <c r="R220" i="10"/>
  <c r="S220" i="10"/>
  <c r="T220" i="10"/>
  <c r="U220" i="10"/>
  <c r="V220" i="10"/>
  <c r="W220" i="10"/>
  <c r="X220" i="10"/>
  <c r="Y220" i="10"/>
  <c r="Z220" i="10"/>
  <c r="AA220" i="10"/>
  <c r="AB220" i="10"/>
  <c r="AC220" i="10"/>
  <c r="AD220" i="10"/>
  <c r="AE220" i="10"/>
  <c r="AF220" i="10"/>
  <c r="AG220" i="10"/>
  <c r="AH220" i="10"/>
  <c r="AI220" i="10"/>
  <c r="AJ220" i="10"/>
  <c r="AK220" i="10"/>
  <c r="AL220" i="10"/>
  <c r="AM220" i="10"/>
  <c r="AN220" i="10"/>
  <c r="AO220" i="10"/>
  <c r="AP220" i="10"/>
  <c r="AQ220" i="10"/>
  <c r="AR220" i="10"/>
  <c r="AS220" i="10"/>
  <c r="AT220" i="10"/>
  <c r="AU220" i="10"/>
  <c r="AV220" i="10"/>
  <c r="AW220" i="10"/>
  <c r="AX220" i="10"/>
  <c r="AY220" i="10"/>
  <c r="AZ220" i="10"/>
  <c r="BA220" i="10"/>
  <c r="BB220" i="10"/>
  <c r="BC220" i="10"/>
  <c r="BD220" i="10"/>
  <c r="BE220" i="10"/>
  <c r="BF220" i="10"/>
  <c r="BG220" i="10"/>
  <c r="BH220" i="10"/>
  <c r="BI220" i="10"/>
  <c r="BJ220" i="10"/>
  <c r="BK220" i="10"/>
  <c r="BL220" i="10"/>
  <c r="BM220" i="10"/>
  <c r="BN220" i="10"/>
  <c r="BO220" i="10"/>
  <c r="BP220" i="10"/>
  <c r="BQ220" i="10"/>
  <c r="BR220" i="10"/>
  <c r="BS220" i="10"/>
  <c r="BT220" i="10"/>
  <c r="BU220" i="10"/>
  <c r="BV220" i="10"/>
  <c r="BW220" i="10"/>
  <c r="BX220" i="10"/>
  <c r="BY220" i="10"/>
  <c r="BZ220" i="10"/>
  <c r="CA220" i="10"/>
  <c r="CB220" i="10"/>
  <c r="CC220" i="10"/>
  <c r="CD220" i="10"/>
  <c r="CE220" i="10"/>
  <c r="CF220" i="10"/>
  <c r="CG220" i="10"/>
  <c r="A221" i="10"/>
  <c r="B221" i="10"/>
  <c r="C221" i="10"/>
  <c r="D221" i="10"/>
  <c r="E221" i="10"/>
  <c r="F221" i="10"/>
  <c r="G221" i="10"/>
  <c r="H221" i="10"/>
  <c r="N221" i="10"/>
  <c r="O221" i="10"/>
  <c r="P221" i="10"/>
  <c r="U221" i="10"/>
  <c r="V221" i="10"/>
  <c r="W221" i="10"/>
  <c r="X221" i="10"/>
  <c r="Y221" i="10"/>
  <c r="Z221" i="10"/>
  <c r="AA221" i="10"/>
  <c r="AB221" i="10"/>
  <c r="AC221" i="10"/>
  <c r="AD221" i="10"/>
  <c r="AE221" i="10"/>
  <c r="AF221" i="10"/>
  <c r="AG221" i="10"/>
  <c r="AH221" i="10"/>
  <c r="AI221" i="10"/>
  <c r="AJ221" i="10"/>
  <c r="AK221" i="10"/>
  <c r="AL221" i="10"/>
  <c r="AM221" i="10"/>
  <c r="AN221" i="10"/>
  <c r="AO221" i="10"/>
  <c r="AP221" i="10"/>
  <c r="AQ221" i="10"/>
  <c r="AR221" i="10"/>
  <c r="AS221" i="10"/>
  <c r="AT221" i="10"/>
  <c r="AU221" i="10"/>
  <c r="AV221" i="10"/>
  <c r="AW221" i="10"/>
  <c r="AX221" i="10"/>
  <c r="AY221" i="10"/>
  <c r="AZ221" i="10"/>
  <c r="BA221" i="10"/>
  <c r="BB221" i="10"/>
  <c r="BC221" i="10"/>
  <c r="BD221" i="10"/>
  <c r="BE221" i="10"/>
  <c r="BF221" i="10"/>
  <c r="BG221" i="10"/>
  <c r="BH221" i="10"/>
  <c r="BI221" i="10"/>
  <c r="BJ221" i="10"/>
  <c r="BK221" i="10"/>
  <c r="BL221" i="10"/>
  <c r="BM221" i="10"/>
  <c r="BN221" i="10"/>
  <c r="BO221" i="10"/>
  <c r="BP221" i="10"/>
  <c r="BQ221" i="10"/>
  <c r="BR221" i="10"/>
  <c r="BS221" i="10"/>
  <c r="BT221" i="10"/>
  <c r="BU221" i="10"/>
  <c r="BV221" i="10"/>
  <c r="BW221" i="10"/>
  <c r="BX221" i="10"/>
  <c r="BY221" i="10"/>
  <c r="BZ221" i="10"/>
  <c r="CA221" i="10"/>
  <c r="CB221" i="10"/>
  <c r="CC221" i="10"/>
  <c r="CD221" i="10"/>
  <c r="CE221" i="10"/>
  <c r="CF221" i="10"/>
  <c r="CG221" i="10"/>
  <c r="A222" i="10"/>
  <c r="H222" i="10"/>
  <c r="I222" i="10"/>
  <c r="J222" i="10"/>
  <c r="K222" i="10"/>
  <c r="L222" i="10"/>
  <c r="M222" i="10"/>
  <c r="N222" i="10"/>
  <c r="O222" i="10"/>
  <c r="P222" i="10"/>
  <c r="Q222" i="10"/>
  <c r="R222" i="10"/>
  <c r="S222" i="10"/>
  <c r="T222" i="10"/>
  <c r="U222" i="10"/>
  <c r="V222" i="10"/>
  <c r="Y222" i="10"/>
  <c r="Z222" i="10"/>
  <c r="AA222" i="10"/>
  <c r="AB222" i="10"/>
  <c r="AC222" i="10"/>
  <c r="AD222" i="10"/>
  <c r="AE222" i="10"/>
  <c r="AF222" i="10"/>
  <c r="AG222" i="10"/>
  <c r="AH222" i="10"/>
  <c r="AI222" i="10"/>
  <c r="AJ222" i="10"/>
  <c r="AK222" i="10"/>
  <c r="AL222" i="10"/>
  <c r="AM222" i="10"/>
  <c r="AN222" i="10"/>
  <c r="AO222" i="10"/>
  <c r="AP222" i="10"/>
  <c r="AQ222" i="10"/>
  <c r="AR222" i="10"/>
  <c r="AS222" i="10"/>
  <c r="AT222" i="10"/>
  <c r="AU222" i="10"/>
  <c r="AV222" i="10"/>
  <c r="AW222" i="10"/>
  <c r="AX222" i="10"/>
  <c r="AY222" i="10"/>
  <c r="AZ222" i="10"/>
  <c r="BA222" i="10"/>
  <c r="BB222" i="10"/>
  <c r="BC222" i="10"/>
  <c r="BD222" i="10"/>
  <c r="BE222" i="10"/>
  <c r="BF222" i="10"/>
  <c r="BG222" i="10"/>
  <c r="BH222" i="10"/>
  <c r="BI222" i="10"/>
  <c r="BJ222" i="10"/>
  <c r="BK222" i="10"/>
  <c r="BL222" i="10"/>
  <c r="BM222" i="10"/>
  <c r="BN222" i="10"/>
  <c r="BO222" i="10"/>
  <c r="BP222" i="10"/>
  <c r="BQ222" i="10"/>
  <c r="BR222" i="10"/>
  <c r="BS222" i="10"/>
  <c r="BT222" i="10"/>
  <c r="BU222" i="10"/>
  <c r="BV222" i="10"/>
  <c r="BW222" i="10"/>
  <c r="BX222" i="10"/>
  <c r="BY222" i="10"/>
  <c r="BZ222" i="10"/>
  <c r="CA222" i="10"/>
  <c r="CB222" i="10"/>
  <c r="CC222" i="10"/>
  <c r="CD222" i="10"/>
  <c r="CE222" i="10"/>
  <c r="CF222" i="10"/>
  <c r="CG222" i="10"/>
  <c r="B223" i="10"/>
  <c r="C223" i="10"/>
  <c r="D223" i="10"/>
  <c r="E223" i="10"/>
  <c r="F223" i="10"/>
  <c r="G223" i="10"/>
  <c r="H223" i="10"/>
  <c r="I223" i="10"/>
  <c r="J223" i="10"/>
  <c r="K223" i="10"/>
  <c r="L223" i="10"/>
  <c r="M223" i="10"/>
  <c r="N223" i="10"/>
  <c r="O223" i="10"/>
  <c r="P223" i="10"/>
  <c r="Q223" i="10"/>
  <c r="R223" i="10"/>
  <c r="S223" i="10"/>
  <c r="T223" i="10"/>
  <c r="U223" i="10"/>
  <c r="V223" i="10"/>
  <c r="W223" i="10"/>
  <c r="X223" i="10"/>
  <c r="Y223" i="10"/>
  <c r="Z223" i="10"/>
  <c r="AA223" i="10"/>
  <c r="AB223" i="10"/>
  <c r="AC223" i="10"/>
  <c r="AE223" i="10"/>
  <c r="AG223" i="10"/>
  <c r="AI223" i="10"/>
  <c r="AL223" i="10"/>
  <c r="AM223" i="10"/>
  <c r="AN223" i="10"/>
  <c r="AO223" i="10"/>
  <c r="AP223" i="10"/>
  <c r="AQ223" i="10"/>
  <c r="AR223" i="10"/>
  <c r="AS223" i="10"/>
  <c r="AT223" i="10"/>
  <c r="AU223" i="10"/>
  <c r="AV223" i="10"/>
  <c r="AW223" i="10"/>
  <c r="AX223" i="10"/>
  <c r="AY223" i="10"/>
  <c r="AZ223" i="10"/>
  <c r="BA223" i="10"/>
  <c r="BB223" i="10"/>
  <c r="BC223" i="10"/>
  <c r="BD223" i="10"/>
  <c r="BE223" i="10"/>
  <c r="BF223" i="10"/>
  <c r="BG223" i="10"/>
  <c r="BH223" i="10"/>
  <c r="BI223" i="10"/>
  <c r="BJ223" i="10"/>
  <c r="BK223" i="10"/>
  <c r="BL223" i="10"/>
  <c r="BM223" i="10"/>
  <c r="BN223" i="10"/>
  <c r="BO223" i="10"/>
  <c r="BP223" i="10"/>
  <c r="BQ223" i="10"/>
  <c r="BR223" i="10"/>
  <c r="BS223" i="10"/>
  <c r="BT223" i="10"/>
  <c r="BU223" i="10"/>
  <c r="BV223" i="10"/>
  <c r="BW223" i="10"/>
  <c r="BX223" i="10"/>
  <c r="BY223" i="10"/>
  <c r="BZ223" i="10"/>
  <c r="CA223" i="10"/>
  <c r="CB223" i="10"/>
  <c r="CC223" i="10"/>
  <c r="CD223" i="10"/>
  <c r="CE223" i="10"/>
  <c r="CF223" i="10"/>
  <c r="CG223" i="10"/>
  <c r="A224" i="10"/>
  <c r="Y224" i="10"/>
  <c r="Z224" i="10"/>
  <c r="AA224" i="10"/>
  <c r="AB224" i="10"/>
  <c r="AC224" i="10"/>
  <c r="AE224" i="10"/>
  <c r="AG224" i="10"/>
  <c r="AI224" i="10"/>
  <c r="AL224" i="10"/>
  <c r="AM224" i="10"/>
  <c r="AN224" i="10"/>
  <c r="AO224" i="10"/>
  <c r="AP224" i="10"/>
  <c r="AQ224" i="10"/>
  <c r="AR224" i="10"/>
  <c r="AS224" i="10"/>
  <c r="AT224" i="10"/>
  <c r="AU224" i="10"/>
  <c r="AV224" i="10"/>
  <c r="AW224" i="10"/>
  <c r="AX224" i="10"/>
  <c r="AY224" i="10"/>
  <c r="AZ224" i="10"/>
  <c r="BA224" i="10"/>
  <c r="BB224" i="10"/>
  <c r="BC224" i="10"/>
  <c r="BD224" i="10"/>
  <c r="BE224" i="10"/>
  <c r="BF224" i="10"/>
  <c r="BG224" i="10"/>
  <c r="BH224" i="10"/>
  <c r="BI224" i="10"/>
  <c r="BJ224" i="10"/>
  <c r="BK224" i="10"/>
  <c r="BL224" i="10"/>
  <c r="BM224" i="10"/>
  <c r="BN224" i="10"/>
  <c r="BO224" i="10"/>
  <c r="BP224" i="10"/>
  <c r="BQ224" i="10"/>
  <c r="BR224" i="10"/>
  <c r="BS224" i="10"/>
  <c r="BT224" i="10"/>
  <c r="BU224" i="10"/>
  <c r="BV224" i="10"/>
  <c r="BW224" i="10"/>
  <c r="BX224" i="10"/>
  <c r="BY224" i="10"/>
  <c r="BZ224" i="10"/>
  <c r="CA224" i="10"/>
  <c r="CB224" i="10"/>
  <c r="CC224" i="10"/>
  <c r="CD224" i="10"/>
  <c r="CE224" i="10"/>
  <c r="CF224" i="10"/>
  <c r="CG224" i="10"/>
  <c r="A225" i="10"/>
  <c r="Y225" i="10"/>
  <c r="Z225" i="10"/>
  <c r="AA225" i="10"/>
  <c r="AB225" i="10"/>
  <c r="AC225" i="10"/>
  <c r="AE225" i="10"/>
  <c r="AG225" i="10"/>
  <c r="AI225" i="10"/>
  <c r="AL225" i="10"/>
  <c r="AM225" i="10"/>
  <c r="AN225" i="10"/>
  <c r="AO225" i="10"/>
  <c r="AP225" i="10"/>
  <c r="AQ225" i="10"/>
  <c r="AR225" i="10"/>
  <c r="AS225" i="10"/>
  <c r="AT225" i="10"/>
  <c r="AU225" i="10"/>
  <c r="AV225" i="10"/>
  <c r="AW225" i="10"/>
  <c r="AX225" i="10"/>
  <c r="AY225" i="10"/>
  <c r="AZ225" i="10"/>
  <c r="BA225" i="10"/>
  <c r="BB225" i="10"/>
  <c r="BC225" i="10"/>
  <c r="BD225" i="10"/>
  <c r="BE225" i="10"/>
  <c r="BF225" i="10"/>
  <c r="BG225" i="10"/>
  <c r="BH225" i="10"/>
  <c r="BI225" i="10"/>
  <c r="BJ225" i="10"/>
  <c r="BK225" i="10"/>
  <c r="BL225" i="10"/>
  <c r="BM225" i="10"/>
  <c r="BN225" i="10"/>
  <c r="BO225" i="10"/>
  <c r="BP225" i="10"/>
  <c r="BQ225" i="10"/>
  <c r="BR225" i="10"/>
  <c r="BS225" i="10"/>
  <c r="BT225" i="10"/>
  <c r="BU225" i="10"/>
  <c r="BV225" i="10"/>
  <c r="BW225" i="10"/>
  <c r="BX225" i="10"/>
  <c r="BY225" i="10"/>
  <c r="BZ225" i="10"/>
  <c r="CA225" i="10"/>
  <c r="CB225" i="10"/>
  <c r="CC225" i="10"/>
  <c r="CD225" i="10"/>
  <c r="CE225" i="10"/>
  <c r="CF225" i="10"/>
  <c r="CG225" i="10"/>
  <c r="A226" i="10"/>
  <c r="Y226" i="10"/>
  <c r="Z226" i="10"/>
  <c r="AA226" i="10"/>
  <c r="AB226" i="10"/>
  <c r="AC226" i="10"/>
  <c r="AE226" i="10"/>
  <c r="AG226" i="10"/>
  <c r="AI226" i="10"/>
  <c r="AL226" i="10"/>
  <c r="AM226" i="10"/>
  <c r="AN226" i="10"/>
  <c r="AO226" i="10"/>
  <c r="AP226" i="10"/>
  <c r="AQ226" i="10"/>
  <c r="AR226" i="10"/>
  <c r="AS226" i="10"/>
  <c r="AT226" i="10"/>
  <c r="AU226" i="10"/>
  <c r="AV226" i="10"/>
  <c r="AW226" i="10"/>
  <c r="AX226" i="10"/>
  <c r="AY226" i="10"/>
  <c r="AZ226" i="10"/>
  <c r="BA226" i="10"/>
  <c r="BB226" i="10"/>
  <c r="BC226" i="10"/>
  <c r="BD226" i="10"/>
  <c r="BE226" i="10"/>
  <c r="BF226" i="10"/>
  <c r="BG226" i="10"/>
  <c r="BH226" i="10"/>
  <c r="BI226" i="10"/>
  <c r="BJ226" i="10"/>
  <c r="BK226" i="10"/>
  <c r="BL226" i="10"/>
  <c r="BM226" i="10"/>
  <c r="BN226" i="10"/>
  <c r="BO226" i="10"/>
  <c r="BP226" i="10"/>
  <c r="BQ226" i="10"/>
  <c r="BR226" i="10"/>
  <c r="BS226" i="10"/>
  <c r="BT226" i="10"/>
  <c r="BU226" i="10"/>
  <c r="BV226" i="10"/>
  <c r="BW226" i="10"/>
  <c r="BX226" i="10"/>
  <c r="BY226" i="10"/>
  <c r="BZ226" i="10"/>
  <c r="CA226" i="10"/>
  <c r="CB226" i="10"/>
  <c r="CC226" i="10"/>
  <c r="CD226" i="10"/>
  <c r="CE226" i="10"/>
  <c r="CF226" i="10"/>
  <c r="CG226" i="10"/>
  <c r="A227" i="10"/>
  <c r="Y227" i="10"/>
  <c r="Z227" i="10"/>
  <c r="AA227" i="10"/>
  <c r="AB227" i="10"/>
  <c r="AC227" i="10"/>
  <c r="AE227" i="10"/>
  <c r="AG227" i="10"/>
  <c r="AI227" i="10"/>
  <c r="AL227" i="10"/>
  <c r="AM227" i="10"/>
  <c r="AN227" i="10"/>
  <c r="AO227" i="10"/>
  <c r="AP227" i="10"/>
  <c r="AQ227" i="10"/>
  <c r="AR227" i="10"/>
  <c r="AS227" i="10"/>
  <c r="AT227" i="10"/>
  <c r="AU227" i="10"/>
  <c r="AV227" i="10"/>
  <c r="AW227" i="10"/>
  <c r="AX227" i="10"/>
  <c r="AY227" i="10"/>
  <c r="AZ227" i="10"/>
  <c r="BA227" i="10"/>
  <c r="BB227" i="10"/>
  <c r="BC227" i="10"/>
  <c r="BD227" i="10"/>
  <c r="BE227" i="10"/>
  <c r="BF227" i="10"/>
  <c r="BG227" i="10"/>
  <c r="BH227" i="10"/>
  <c r="BI227" i="10"/>
  <c r="BJ227" i="10"/>
  <c r="BK227" i="10"/>
  <c r="BL227" i="10"/>
  <c r="BM227" i="10"/>
  <c r="BN227" i="10"/>
  <c r="BO227" i="10"/>
  <c r="BP227" i="10"/>
  <c r="BQ227" i="10"/>
  <c r="BR227" i="10"/>
  <c r="BS227" i="10"/>
  <c r="BT227" i="10"/>
  <c r="BU227" i="10"/>
  <c r="BV227" i="10"/>
  <c r="BW227" i="10"/>
  <c r="BX227" i="10"/>
  <c r="BY227" i="10"/>
  <c r="BZ227" i="10"/>
  <c r="CA227" i="10"/>
  <c r="CB227" i="10"/>
  <c r="CC227" i="10"/>
  <c r="CD227" i="10"/>
  <c r="CE227" i="10"/>
  <c r="CF227" i="10"/>
  <c r="CG227" i="10"/>
  <c r="C228" i="10"/>
  <c r="D228" i="10"/>
  <c r="E228" i="10"/>
  <c r="F228" i="10"/>
  <c r="G228" i="10"/>
  <c r="H228" i="10"/>
  <c r="I228" i="10"/>
  <c r="J228" i="10"/>
  <c r="K228" i="10"/>
  <c r="L228" i="10"/>
  <c r="M228" i="10"/>
  <c r="N228" i="10"/>
  <c r="O228" i="10"/>
  <c r="P228" i="10"/>
  <c r="Q228" i="10"/>
  <c r="R228" i="10"/>
  <c r="S228" i="10"/>
  <c r="T228" i="10"/>
  <c r="U228" i="10"/>
  <c r="V228" i="10"/>
  <c r="W228" i="10"/>
  <c r="X228" i="10"/>
  <c r="Y228" i="10"/>
  <c r="Z228" i="10"/>
  <c r="AA228" i="10"/>
  <c r="AB228" i="10"/>
  <c r="AC228" i="10"/>
  <c r="AE228" i="10"/>
  <c r="AG228" i="10"/>
  <c r="AI228" i="10"/>
  <c r="AL228" i="10"/>
  <c r="AM228" i="10"/>
  <c r="AN228" i="10"/>
  <c r="AO228" i="10"/>
  <c r="AP228" i="10"/>
  <c r="AQ228" i="10"/>
  <c r="AR228" i="10"/>
  <c r="AS228" i="10"/>
  <c r="AT228" i="10"/>
  <c r="AU228" i="10"/>
  <c r="AV228" i="10"/>
  <c r="AW228" i="10"/>
  <c r="AX228" i="10"/>
  <c r="AY228" i="10"/>
  <c r="AZ228" i="10"/>
  <c r="BA228" i="10"/>
  <c r="BB228" i="10"/>
  <c r="BC228" i="10"/>
  <c r="BD228" i="10"/>
  <c r="BE228" i="10"/>
  <c r="BF228" i="10"/>
  <c r="BG228" i="10"/>
  <c r="BH228" i="10"/>
  <c r="BI228" i="10"/>
  <c r="BJ228" i="10"/>
  <c r="BK228" i="10"/>
  <c r="BL228" i="10"/>
  <c r="BM228" i="10"/>
  <c r="BN228" i="10"/>
  <c r="BO228" i="10"/>
  <c r="BP228" i="10"/>
  <c r="BQ228" i="10"/>
  <c r="BR228" i="10"/>
  <c r="BS228" i="10"/>
  <c r="BT228" i="10"/>
  <c r="BU228" i="10"/>
  <c r="BV228" i="10"/>
  <c r="BW228" i="10"/>
  <c r="BX228" i="10"/>
  <c r="BY228" i="10"/>
  <c r="BZ228" i="10"/>
  <c r="CA228" i="10"/>
  <c r="CB228" i="10"/>
  <c r="CC228" i="10"/>
  <c r="CD228" i="10"/>
  <c r="CE228" i="10"/>
  <c r="CF228" i="10"/>
  <c r="CG228" i="10"/>
  <c r="A229" i="10"/>
  <c r="Y229" i="10"/>
  <c r="Z229" i="10"/>
  <c r="AA229" i="10"/>
  <c r="AB229" i="10"/>
  <c r="AC229" i="10"/>
  <c r="AE229" i="10"/>
  <c r="AG229" i="10"/>
  <c r="AI229" i="10"/>
  <c r="AL229" i="10"/>
  <c r="AM229" i="10"/>
  <c r="AN229" i="10"/>
  <c r="AO229" i="10"/>
  <c r="AP229" i="10"/>
  <c r="AQ229" i="10"/>
  <c r="AR229" i="10"/>
  <c r="AS229" i="10"/>
  <c r="AT229" i="10"/>
  <c r="AU229" i="10"/>
  <c r="AV229" i="10"/>
  <c r="AW229" i="10"/>
  <c r="AX229" i="10"/>
  <c r="AY229" i="10"/>
  <c r="AZ229" i="10"/>
  <c r="BA229" i="10"/>
  <c r="BB229" i="10"/>
  <c r="BC229" i="10"/>
  <c r="BD229" i="10"/>
  <c r="BE229" i="10"/>
  <c r="BF229" i="10"/>
  <c r="BG229" i="10"/>
  <c r="BH229" i="10"/>
  <c r="BI229" i="10"/>
  <c r="BJ229" i="10"/>
  <c r="BK229" i="10"/>
  <c r="BL229" i="10"/>
  <c r="BM229" i="10"/>
  <c r="BN229" i="10"/>
  <c r="BO229" i="10"/>
  <c r="BP229" i="10"/>
  <c r="BQ229" i="10"/>
  <c r="BR229" i="10"/>
  <c r="BS229" i="10"/>
  <c r="BT229" i="10"/>
  <c r="BU229" i="10"/>
  <c r="BV229" i="10"/>
  <c r="BW229" i="10"/>
  <c r="BX229" i="10"/>
  <c r="BY229" i="10"/>
  <c r="BZ229" i="10"/>
  <c r="CA229" i="10"/>
  <c r="CB229" i="10"/>
  <c r="CC229" i="10"/>
  <c r="CD229" i="10"/>
  <c r="CE229" i="10"/>
  <c r="CF229" i="10"/>
  <c r="CG229" i="10"/>
  <c r="A230" i="10"/>
  <c r="Y230" i="10"/>
  <c r="Z230" i="10"/>
  <c r="AA230" i="10"/>
  <c r="AB230" i="10"/>
  <c r="AC230" i="10"/>
  <c r="AE230" i="10"/>
  <c r="AG230" i="10"/>
  <c r="AI230" i="10"/>
  <c r="AL230" i="10"/>
  <c r="AM230" i="10"/>
  <c r="AN230" i="10"/>
  <c r="AO230" i="10"/>
  <c r="AP230" i="10"/>
  <c r="AQ230" i="10"/>
  <c r="AR230" i="10"/>
  <c r="AS230" i="10"/>
  <c r="AT230" i="10"/>
  <c r="AU230" i="10"/>
  <c r="AV230" i="10"/>
  <c r="AW230" i="10"/>
  <c r="AX230" i="10"/>
  <c r="AY230" i="10"/>
  <c r="AZ230" i="10"/>
  <c r="BA230" i="10"/>
  <c r="BB230" i="10"/>
  <c r="BC230" i="10"/>
  <c r="BD230" i="10"/>
  <c r="BE230" i="10"/>
  <c r="BF230" i="10"/>
  <c r="BG230" i="10"/>
  <c r="BH230" i="10"/>
  <c r="BI230" i="10"/>
  <c r="BJ230" i="10"/>
  <c r="BK230" i="10"/>
  <c r="BL230" i="10"/>
  <c r="BM230" i="10"/>
  <c r="BN230" i="10"/>
  <c r="BO230" i="10"/>
  <c r="BP230" i="10"/>
  <c r="BQ230" i="10"/>
  <c r="BR230" i="10"/>
  <c r="BS230" i="10"/>
  <c r="BT230" i="10"/>
  <c r="BU230" i="10"/>
  <c r="BV230" i="10"/>
  <c r="BW230" i="10"/>
  <c r="BX230" i="10"/>
  <c r="BY230" i="10"/>
  <c r="BZ230" i="10"/>
  <c r="CA230" i="10"/>
  <c r="CB230" i="10"/>
  <c r="CC230" i="10"/>
  <c r="CD230" i="10"/>
  <c r="CE230" i="10"/>
  <c r="CF230" i="10"/>
  <c r="CG230" i="10"/>
  <c r="A231" i="10"/>
  <c r="Y231" i="10"/>
  <c r="Z231" i="10"/>
  <c r="AA231" i="10"/>
  <c r="AB231" i="10"/>
  <c r="AC231" i="10"/>
  <c r="AE231" i="10"/>
  <c r="AG231" i="10"/>
  <c r="AI231" i="10"/>
  <c r="AL231" i="10"/>
  <c r="AM231" i="10"/>
  <c r="AN231" i="10"/>
  <c r="AO231" i="10"/>
  <c r="AP231" i="10"/>
  <c r="AQ231" i="10"/>
  <c r="AR231" i="10"/>
  <c r="AS231" i="10"/>
  <c r="AT231" i="10"/>
  <c r="AU231" i="10"/>
  <c r="AV231" i="10"/>
  <c r="AW231" i="10"/>
  <c r="AX231" i="10"/>
  <c r="AY231" i="10"/>
  <c r="AZ231" i="10"/>
  <c r="BA231" i="10"/>
  <c r="BB231" i="10"/>
  <c r="BC231" i="10"/>
  <c r="BD231" i="10"/>
  <c r="BE231" i="10"/>
  <c r="BF231" i="10"/>
  <c r="BG231" i="10"/>
  <c r="BH231" i="10"/>
  <c r="BI231" i="10"/>
  <c r="BJ231" i="10"/>
  <c r="BK231" i="10"/>
  <c r="BL231" i="10"/>
  <c r="BM231" i="10"/>
  <c r="BN231" i="10"/>
  <c r="BO231" i="10"/>
  <c r="BP231" i="10"/>
  <c r="BQ231" i="10"/>
  <c r="BR231" i="10"/>
  <c r="BS231" i="10"/>
  <c r="BT231" i="10"/>
  <c r="BU231" i="10"/>
  <c r="BV231" i="10"/>
  <c r="BW231" i="10"/>
  <c r="BX231" i="10"/>
  <c r="BY231" i="10"/>
  <c r="BZ231" i="10"/>
  <c r="CA231" i="10"/>
  <c r="CB231" i="10"/>
  <c r="CC231" i="10"/>
  <c r="CD231" i="10"/>
  <c r="CE231" i="10"/>
  <c r="CF231" i="10"/>
  <c r="CG231" i="10"/>
  <c r="A232" i="10"/>
  <c r="Y232" i="10"/>
  <c r="Z232" i="10"/>
  <c r="AA232" i="10"/>
  <c r="AB232" i="10"/>
  <c r="AC232" i="10"/>
  <c r="AE232" i="10"/>
  <c r="AG232" i="10"/>
  <c r="AI232" i="10"/>
  <c r="AL232" i="10"/>
  <c r="AM232" i="10"/>
  <c r="AN232" i="10"/>
  <c r="AO232" i="10"/>
  <c r="AP232" i="10"/>
  <c r="AQ232" i="10"/>
  <c r="AR232" i="10"/>
  <c r="AS232" i="10"/>
  <c r="AT232" i="10"/>
  <c r="AU232" i="10"/>
  <c r="AV232" i="10"/>
  <c r="AW232" i="10"/>
  <c r="AX232" i="10"/>
  <c r="AY232" i="10"/>
  <c r="AZ232" i="10"/>
  <c r="BA232" i="10"/>
  <c r="BB232" i="10"/>
  <c r="BC232" i="10"/>
  <c r="BD232" i="10"/>
  <c r="BE232" i="10"/>
  <c r="BF232" i="10"/>
  <c r="BG232" i="10"/>
  <c r="BH232" i="10"/>
  <c r="BI232" i="10"/>
  <c r="BJ232" i="10"/>
  <c r="BK232" i="10"/>
  <c r="BL232" i="10"/>
  <c r="BM232" i="10"/>
  <c r="BN232" i="10"/>
  <c r="BO232" i="10"/>
  <c r="BP232" i="10"/>
  <c r="BQ232" i="10"/>
  <c r="BR232" i="10"/>
  <c r="BS232" i="10"/>
  <c r="BT232" i="10"/>
  <c r="BU232" i="10"/>
  <c r="BV232" i="10"/>
  <c r="BW232" i="10"/>
  <c r="BX232" i="10"/>
  <c r="BY232" i="10"/>
  <c r="BZ232" i="10"/>
  <c r="CA232" i="10"/>
  <c r="CB232" i="10"/>
  <c r="CC232" i="10"/>
  <c r="CD232" i="10"/>
  <c r="CE232" i="10"/>
  <c r="CF232" i="10"/>
  <c r="CG232" i="10"/>
  <c r="A233" i="10"/>
  <c r="Y233" i="10"/>
  <c r="Z233" i="10"/>
  <c r="AA233" i="10"/>
  <c r="AB233" i="10"/>
  <c r="AC233" i="10"/>
  <c r="AE233" i="10"/>
  <c r="AG233" i="10"/>
  <c r="AI233" i="10"/>
  <c r="AL233" i="10"/>
  <c r="AM233" i="10"/>
  <c r="AN233" i="10"/>
  <c r="AO233" i="10"/>
  <c r="AP233" i="10"/>
  <c r="AQ233" i="10"/>
  <c r="AR233" i="10"/>
  <c r="AS233" i="10"/>
  <c r="AT233" i="10"/>
  <c r="AU233" i="10"/>
  <c r="AV233" i="10"/>
  <c r="AW233" i="10"/>
  <c r="AX233" i="10"/>
  <c r="AY233" i="10"/>
  <c r="AZ233" i="10"/>
  <c r="BA233" i="10"/>
  <c r="BB233" i="10"/>
  <c r="BC233" i="10"/>
  <c r="BD233" i="10"/>
  <c r="BE233" i="10"/>
  <c r="BF233" i="10"/>
  <c r="BG233" i="10"/>
  <c r="BH233" i="10"/>
  <c r="BI233" i="10"/>
  <c r="BJ233" i="10"/>
  <c r="BK233" i="10"/>
  <c r="BL233" i="10"/>
  <c r="BM233" i="10"/>
  <c r="BN233" i="10"/>
  <c r="BO233" i="10"/>
  <c r="BP233" i="10"/>
  <c r="BQ233" i="10"/>
  <c r="BR233" i="10"/>
  <c r="BS233" i="10"/>
  <c r="BT233" i="10"/>
  <c r="BU233" i="10"/>
  <c r="BV233" i="10"/>
  <c r="BW233" i="10"/>
  <c r="BX233" i="10"/>
  <c r="BY233" i="10"/>
  <c r="BZ233" i="10"/>
  <c r="CA233" i="10"/>
  <c r="CB233" i="10"/>
  <c r="CC233" i="10"/>
  <c r="CD233" i="10"/>
  <c r="CE233" i="10"/>
  <c r="CF233" i="10"/>
  <c r="CG233" i="10"/>
  <c r="A234" i="10"/>
  <c r="Y234" i="10"/>
  <c r="Z234" i="10"/>
  <c r="AA234" i="10"/>
  <c r="AB234" i="10"/>
  <c r="AC234" i="10"/>
  <c r="AE234" i="10"/>
  <c r="AG234" i="10"/>
  <c r="AI234" i="10"/>
  <c r="AL234" i="10"/>
  <c r="AM234" i="10"/>
  <c r="AN234" i="10"/>
  <c r="AO234" i="10"/>
  <c r="AP234" i="10"/>
  <c r="AQ234" i="10"/>
  <c r="AR234" i="10"/>
  <c r="AS234" i="10"/>
  <c r="AT234" i="10"/>
  <c r="AU234" i="10"/>
  <c r="AV234" i="10"/>
  <c r="AW234" i="10"/>
  <c r="AX234" i="10"/>
  <c r="AY234" i="10"/>
  <c r="AZ234" i="10"/>
  <c r="BA234" i="10"/>
  <c r="BB234" i="10"/>
  <c r="BC234" i="10"/>
  <c r="BD234" i="10"/>
  <c r="BE234" i="10"/>
  <c r="BF234" i="10"/>
  <c r="BG234" i="10"/>
  <c r="BH234" i="10"/>
  <c r="BI234" i="10"/>
  <c r="BJ234" i="10"/>
  <c r="BK234" i="10"/>
  <c r="BL234" i="10"/>
  <c r="BM234" i="10"/>
  <c r="BN234" i="10"/>
  <c r="BO234" i="10"/>
  <c r="BP234" i="10"/>
  <c r="BQ234" i="10"/>
  <c r="BR234" i="10"/>
  <c r="BS234" i="10"/>
  <c r="BT234" i="10"/>
  <c r="BU234" i="10"/>
  <c r="BV234" i="10"/>
  <c r="BW234" i="10"/>
  <c r="BX234" i="10"/>
  <c r="BY234" i="10"/>
  <c r="BZ234" i="10"/>
  <c r="CA234" i="10"/>
  <c r="CB234" i="10"/>
  <c r="CC234" i="10"/>
  <c r="CD234" i="10"/>
  <c r="CE234" i="10"/>
  <c r="CF234" i="10"/>
  <c r="CG234" i="10"/>
  <c r="A235" i="10"/>
  <c r="Y235" i="10"/>
  <c r="Z235" i="10"/>
  <c r="AA235" i="10"/>
  <c r="AB235" i="10"/>
  <c r="AC235" i="10"/>
  <c r="AE235" i="10"/>
  <c r="AG235" i="10"/>
  <c r="AI235" i="10"/>
  <c r="AL235" i="10"/>
  <c r="AM235" i="10"/>
  <c r="AN235" i="10"/>
  <c r="AO235" i="10"/>
  <c r="AP235" i="10"/>
  <c r="AQ235" i="10"/>
  <c r="AR235" i="10"/>
  <c r="AS235" i="10"/>
  <c r="AT235" i="10"/>
  <c r="AU235" i="10"/>
  <c r="AV235" i="10"/>
  <c r="AW235" i="10"/>
  <c r="AX235" i="10"/>
  <c r="AY235" i="10"/>
  <c r="AZ235" i="10"/>
  <c r="BA235" i="10"/>
  <c r="BB235" i="10"/>
  <c r="BC235" i="10"/>
  <c r="BD235" i="10"/>
  <c r="BE235" i="10"/>
  <c r="BF235" i="10"/>
  <c r="BG235" i="10"/>
  <c r="BH235" i="10"/>
  <c r="BI235" i="10"/>
  <c r="BJ235" i="10"/>
  <c r="BK235" i="10"/>
  <c r="BL235" i="10"/>
  <c r="BM235" i="10"/>
  <c r="BN235" i="10"/>
  <c r="BO235" i="10"/>
  <c r="BP235" i="10"/>
  <c r="BQ235" i="10"/>
  <c r="BR235" i="10"/>
  <c r="BS235" i="10"/>
  <c r="BT235" i="10"/>
  <c r="BU235" i="10"/>
  <c r="BV235" i="10"/>
  <c r="BW235" i="10"/>
  <c r="BX235" i="10"/>
  <c r="BY235" i="10"/>
  <c r="BZ235" i="10"/>
  <c r="CA235" i="10"/>
  <c r="CB235" i="10"/>
  <c r="CC235" i="10"/>
  <c r="CD235" i="10"/>
  <c r="CE235" i="10"/>
  <c r="CF235" i="10"/>
  <c r="CG235" i="10"/>
  <c r="C236" i="10"/>
  <c r="D236" i="10"/>
  <c r="E236" i="10"/>
  <c r="F236" i="10"/>
  <c r="G236" i="10"/>
  <c r="H236" i="10"/>
  <c r="I236" i="10"/>
  <c r="J236" i="10"/>
  <c r="K236" i="10"/>
  <c r="L236" i="10"/>
  <c r="M236" i="10"/>
  <c r="N236" i="10"/>
  <c r="O236" i="10"/>
  <c r="P236" i="10"/>
  <c r="Q236" i="10"/>
  <c r="R236" i="10"/>
  <c r="S236" i="10"/>
  <c r="T236" i="10"/>
  <c r="U236" i="10"/>
  <c r="V236" i="10"/>
  <c r="W236" i="10"/>
  <c r="X236" i="10"/>
  <c r="Y236" i="10"/>
  <c r="Z236" i="10"/>
  <c r="AA236" i="10"/>
  <c r="AB236" i="10"/>
  <c r="AC236" i="10"/>
  <c r="AE236" i="10"/>
  <c r="AG236" i="10"/>
  <c r="AI236" i="10"/>
  <c r="AL236" i="10"/>
  <c r="AM236" i="10"/>
  <c r="AN236" i="10"/>
  <c r="AO236" i="10"/>
  <c r="AP236" i="10"/>
  <c r="AQ236" i="10"/>
  <c r="AR236" i="10"/>
  <c r="AS236" i="10"/>
  <c r="AT236" i="10"/>
  <c r="AU236" i="10"/>
  <c r="AV236" i="10"/>
  <c r="AW236" i="10"/>
  <c r="AX236" i="10"/>
  <c r="AY236" i="10"/>
  <c r="AZ236" i="10"/>
  <c r="BA236" i="10"/>
  <c r="BB236" i="10"/>
  <c r="BC236" i="10"/>
  <c r="BD236" i="10"/>
  <c r="BE236" i="10"/>
  <c r="BF236" i="10"/>
  <c r="BG236" i="10"/>
  <c r="BH236" i="10"/>
  <c r="BI236" i="10"/>
  <c r="BJ236" i="10"/>
  <c r="BK236" i="10"/>
  <c r="BL236" i="10"/>
  <c r="BM236" i="10"/>
  <c r="BN236" i="10"/>
  <c r="BO236" i="10"/>
  <c r="BP236" i="10"/>
  <c r="BQ236" i="10"/>
  <c r="BR236" i="10"/>
  <c r="BS236" i="10"/>
  <c r="BT236" i="10"/>
  <c r="BU236" i="10"/>
  <c r="BV236" i="10"/>
  <c r="BW236" i="10"/>
  <c r="BX236" i="10"/>
  <c r="BY236" i="10"/>
  <c r="BZ236" i="10"/>
  <c r="CA236" i="10"/>
  <c r="CB236" i="10"/>
  <c r="CC236" i="10"/>
  <c r="CD236" i="10"/>
  <c r="CE236" i="10"/>
  <c r="CF236" i="10"/>
  <c r="CG236" i="10"/>
  <c r="A237" i="10"/>
  <c r="Y237" i="10"/>
  <c r="Z237" i="10"/>
  <c r="AA237" i="10"/>
  <c r="AB237" i="10"/>
  <c r="AC237" i="10"/>
  <c r="AE237" i="10"/>
  <c r="AG237" i="10"/>
  <c r="AI237" i="10"/>
  <c r="AL237" i="10"/>
  <c r="AM237" i="10"/>
  <c r="AN237" i="10"/>
  <c r="AO237" i="10"/>
  <c r="AP237" i="10"/>
  <c r="AQ237" i="10"/>
  <c r="AR237" i="10"/>
  <c r="AS237" i="10"/>
  <c r="AT237" i="10"/>
  <c r="AU237" i="10"/>
  <c r="AV237" i="10"/>
  <c r="AW237" i="10"/>
  <c r="AX237" i="10"/>
  <c r="AY237" i="10"/>
  <c r="AZ237" i="10"/>
  <c r="BA237" i="10"/>
  <c r="BB237" i="10"/>
  <c r="BC237" i="10"/>
  <c r="BD237" i="10"/>
  <c r="BE237" i="10"/>
  <c r="BF237" i="10"/>
  <c r="BG237" i="10"/>
  <c r="BH237" i="10"/>
  <c r="BI237" i="10"/>
  <c r="BJ237" i="10"/>
  <c r="BK237" i="10"/>
  <c r="BL237" i="10"/>
  <c r="BM237" i="10"/>
  <c r="BN237" i="10"/>
  <c r="BO237" i="10"/>
  <c r="BP237" i="10"/>
  <c r="BQ237" i="10"/>
  <c r="BR237" i="10"/>
  <c r="BS237" i="10"/>
  <c r="BT237" i="10"/>
  <c r="BU237" i="10"/>
  <c r="BV237" i="10"/>
  <c r="BW237" i="10"/>
  <c r="BX237" i="10"/>
  <c r="BY237" i="10"/>
  <c r="BZ237" i="10"/>
  <c r="CA237" i="10"/>
  <c r="CB237" i="10"/>
  <c r="CC237" i="10"/>
  <c r="CD237" i="10"/>
  <c r="CE237" i="10"/>
  <c r="CF237" i="10"/>
  <c r="CG237" i="10"/>
  <c r="A238" i="10"/>
  <c r="Y238" i="10"/>
  <c r="Z238" i="10"/>
  <c r="AA238" i="10"/>
  <c r="AB238" i="10"/>
  <c r="AC238" i="10"/>
  <c r="AE238" i="10"/>
  <c r="AG238" i="10"/>
  <c r="AI238" i="10"/>
  <c r="AL238" i="10"/>
  <c r="AM238" i="10"/>
  <c r="AN238" i="10"/>
  <c r="AO238" i="10"/>
  <c r="AP238" i="10"/>
  <c r="AQ238" i="10"/>
  <c r="AR238" i="10"/>
  <c r="AS238" i="10"/>
  <c r="AT238" i="10"/>
  <c r="AU238" i="10"/>
  <c r="AV238" i="10"/>
  <c r="AW238" i="10"/>
  <c r="AX238" i="10"/>
  <c r="AY238" i="10"/>
  <c r="AZ238" i="10"/>
  <c r="BA238" i="10"/>
  <c r="BB238" i="10"/>
  <c r="BC238" i="10"/>
  <c r="BD238" i="10"/>
  <c r="BE238" i="10"/>
  <c r="BF238" i="10"/>
  <c r="BG238" i="10"/>
  <c r="BH238" i="10"/>
  <c r="BI238" i="10"/>
  <c r="BJ238" i="10"/>
  <c r="BK238" i="10"/>
  <c r="BL238" i="10"/>
  <c r="BM238" i="10"/>
  <c r="BN238" i="10"/>
  <c r="BO238" i="10"/>
  <c r="BP238" i="10"/>
  <c r="BQ238" i="10"/>
  <c r="BR238" i="10"/>
  <c r="BS238" i="10"/>
  <c r="BT238" i="10"/>
  <c r="BU238" i="10"/>
  <c r="BV238" i="10"/>
  <c r="BW238" i="10"/>
  <c r="BX238" i="10"/>
  <c r="BY238" i="10"/>
  <c r="BZ238" i="10"/>
  <c r="CA238" i="10"/>
  <c r="CB238" i="10"/>
  <c r="CC238" i="10"/>
  <c r="CD238" i="10"/>
  <c r="CE238" i="10"/>
  <c r="CF238" i="10"/>
  <c r="CG238" i="10"/>
  <c r="A239" i="10"/>
  <c r="Y239" i="10"/>
  <c r="Z239" i="10"/>
  <c r="AA239" i="10"/>
  <c r="AB239" i="10"/>
  <c r="AC239" i="10"/>
  <c r="AE239" i="10"/>
  <c r="AG239" i="10"/>
  <c r="AI239" i="10"/>
  <c r="AL239" i="10"/>
  <c r="AM239" i="10"/>
  <c r="AN239" i="10"/>
  <c r="AO239" i="10"/>
  <c r="AP239" i="10"/>
  <c r="AQ239" i="10"/>
  <c r="AR239" i="10"/>
  <c r="AS239" i="10"/>
  <c r="AT239" i="10"/>
  <c r="AU239" i="10"/>
  <c r="AV239" i="10"/>
  <c r="AW239" i="10"/>
  <c r="AX239" i="10"/>
  <c r="AY239" i="10"/>
  <c r="AZ239" i="10"/>
  <c r="BA239" i="10"/>
  <c r="BB239" i="10"/>
  <c r="BC239" i="10"/>
  <c r="BD239" i="10"/>
  <c r="BE239" i="10"/>
  <c r="BF239" i="10"/>
  <c r="BG239" i="10"/>
  <c r="BH239" i="10"/>
  <c r="BI239" i="10"/>
  <c r="BJ239" i="10"/>
  <c r="BK239" i="10"/>
  <c r="BL239" i="10"/>
  <c r="BM239" i="10"/>
  <c r="BN239" i="10"/>
  <c r="BO239" i="10"/>
  <c r="BP239" i="10"/>
  <c r="BQ239" i="10"/>
  <c r="BR239" i="10"/>
  <c r="BS239" i="10"/>
  <c r="BT239" i="10"/>
  <c r="BU239" i="10"/>
  <c r="BV239" i="10"/>
  <c r="BW239" i="10"/>
  <c r="BX239" i="10"/>
  <c r="BY239" i="10"/>
  <c r="BZ239" i="10"/>
  <c r="CA239" i="10"/>
  <c r="CB239" i="10"/>
  <c r="CC239" i="10"/>
  <c r="CD239" i="10"/>
  <c r="CE239" i="10"/>
  <c r="CF239" i="10"/>
  <c r="CG239" i="10"/>
  <c r="A240" i="10"/>
  <c r="Y240" i="10"/>
  <c r="Z240" i="10"/>
  <c r="AA240" i="10"/>
  <c r="AB240" i="10"/>
  <c r="AC240" i="10"/>
  <c r="AE240" i="10"/>
  <c r="AG240" i="10"/>
  <c r="AI240" i="10"/>
  <c r="AL240" i="10"/>
  <c r="AM240" i="10"/>
  <c r="AN240" i="10"/>
  <c r="AO240" i="10"/>
  <c r="AP240" i="10"/>
  <c r="AQ240" i="10"/>
  <c r="AR240" i="10"/>
  <c r="AS240" i="10"/>
  <c r="AT240" i="10"/>
  <c r="AU240" i="10"/>
  <c r="AV240" i="10"/>
  <c r="AW240" i="10"/>
  <c r="AX240" i="10"/>
  <c r="AY240" i="10"/>
  <c r="AZ240" i="10"/>
  <c r="BA240" i="10"/>
  <c r="BB240" i="10"/>
  <c r="BC240" i="10"/>
  <c r="BD240" i="10"/>
  <c r="BE240" i="10"/>
  <c r="BF240" i="10"/>
  <c r="BG240" i="10"/>
  <c r="BH240" i="10"/>
  <c r="BI240" i="10"/>
  <c r="BJ240" i="10"/>
  <c r="BK240" i="10"/>
  <c r="BL240" i="10"/>
  <c r="BM240" i="10"/>
  <c r="BN240" i="10"/>
  <c r="BO240" i="10"/>
  <c r="BP240" i="10"/>
  <c r="BQ240" i="10"/>
  <c r="BR240" i="10"/>
  <c r="BS240" i="10"/>
  <c r="BT240" i="10"/>
  <c r="BU240" i="10"/>
  <c r="BV240" i="10"/>
  <c r="BW240" i="10"/>
  <c r="BX240" i="10"/>
  <c r="BY240" i="10"/>
  <c r="BZ240" i="10"/>
  <c r="CA240" i="10"/>
  <c r="CB240" i="10"/>
  <c r="CC240" i="10"/>
  <c r="CD240" i="10"/>
  <c r="CE240" i="10"/>
  <c r="CF240" i="10"/>
  <c r="CG240" i="10"/>
  <c r="A241" i="10"/>
  <c r="B241" i="10"/>
  <c r="C241" i="10"/>
  <c r="D241" i="10"/>
  <c r="E241" i="10"/>
  <c r="F241" i="10"/>
  <c r="G241" i="10"/>
  <c r="H241" i="10"/>
  <c r="I241" i="10"/>
  <c r="J241" i="10"/>
  <c r="N241" i="10"/>
  <c r="O241" i="10"/>
  <c r="P241" i="10"/>
  <c r="Q241" i="10"/>
  <c r="R241" i="10"/>
  <c r="S241" i="10"/>
  <c r="T241" i="10"/>
  <c r="U241" i="10"/>
  <c r="V241" i="10"/>
  <c r="X241" i="10"/>
  <c r="Y241" i="10"/>
  <c r="Z241" i="10"/>
  <c r="AA241" i="10"/>
  <c r="AB241" i="10"/>
  <c r="AC241" i="10"/>
  <c r="AD241" i="10"/>
  <c r="AE241" i="10"/>
  <c r="AF241" i="10"/>
  <c r="AG241" i="10"/>
  <c r="AH241" i="10"/>
  <c r="AI241" i="10"/>
  <c r="AJ241" i="10"/>
  <c r="AK241" i="10"/>
  <c r="AL241" i="10"/>
  <c r="AM241" i="10"/>
  <c r="AN241" i="10"/>
  <c r="AO241" i="10"/>
  <c r="AP241" i="10"/>
  <c r="AQ241" i="10"/>
  <c r="AR241" i="10"/>
  <c r="AS241" i="10"/>
  <c r="AT241" i="10"/>
  <c r="AU241" i="10"/>
  <c r="AV241" i="10"/>
  <c r="AW241" i="10"/>
  <c r="AX241" i="10"/>
  <c r="AY241" i="10"/>
  <c r="AZ241" i="10"/>
  <c r="BA241" i="10"/>
  <c r="BB241" i="10"/>
  <c r="BC241" i="10"/>
  <c r="BD241" i="10"/>
  <c r="BE241" i="10"/>
  <c r="BF241" i="10"/>
  <c r="BG241" i="10"/>
  <c r="BH241" i="10"/>
  <c r="BI241" i="10"/>
  <c r="BJ241" i="10"/>
  <c r="BK241" i="10"/>
  <c r="BL241" i="10"/>
  <c r="BM241" i="10"/>
  <c r="BN241" i="10"/>
  <c r="BO241" i="10"/>
  <c r="BP241" i="10"/>
  <c r="BQ241" i="10"/>
  <c r="BR241" i="10"/>
  <c r="BS241" i="10"/>
  <c r="BT241" i="10"/>
  <c r="BU241" i="10"/>
  <c r="BV241" i="10"/>
  <c r="BW241" i="10"/>
  <c r="BX241" i="10"/>
  <c r="BY241" i="10"/>
  <c r="BZ241" i="10"/>
  <c r="CA241" i="10"/>
  <c r="CB241" i="10"/>
  <c r="CC241" i="10"/>
  <c r="CD241" i="10"/>
  <c r="CE241" i="10"/>
  <c r="CF241" i="10"/>
  <c r="CG241" i="10"/>
  <c r="A242" i="10"/>
  <c r="B242" i="10"/>
  <c r="C242" i="10"/>
  <c r="D242" i="10"/>
  <c r="E242" i="10"/>
  <c r="F242" i="10"/>
  <c r="G242" i="10"/>
  <c r="H242" i="10"/>
  <c r="I242" i="10"/>
  <c r="J242" i="10"/>
  <c r="K242" i="10"/>
  <c r="L242" i="10"/>
  <c r="M242" i="10"/>
  <c r="N242" i="10"/>
  <c r="O242" i="10"/>
  <c r="P242" i="10"/>
  <c r="Q242" i="10"/>
  <c r="R242" i="10"/>
  <c r="S242" i="10"/>
  <c r="T242" i="10"/>
  <c r="U242" i="10"/>
  <c r="V242" i="10"/>
  <c r="W242" i="10"/>
  <c r="X242" i="10"/>
  <c r="Y242" i="10"/>
  <c r="Z242" i="10"/>
  <c r="AA242" i="10"/>
  <c r="AB242" i="10"/>
  <c r="AC242" i="10"/>
  <c r="AD242" i="10"/>
  <c r="AE242" i="10"/>
  <c r="AF242" i="10"/>
  <c r="AG242" i="10"/>
  <c r="AH242" i="10"/>
  <c r="AI242" i="10"/>
  <c r="AJ242" i="10"/>
  <c r="AK242" i="10"/>
  <c r="AL242" i="10"/>
  <c r="AM242" i="10"/>
  <c r="AN242" i="10"/>
  <c r="AO242" i="10"/>
  <c r="AP242" i="10"/>
  <c r="AQ242" i="10"/>
  <c r="AR242" i="10"/>
  <c r="AS242" i="10"/>
  <c r="AT242" i="10"/>
  <c r="AU242" i="10"/>
  <c r="AV242" i="10"/>
  <c r="AW242" i="10"/>
  <c r="AX242" i="10"/>
  <c r="AY242" i="10"/>
  <c r="AZ242" i="10"/>
  <c r="BA242" i="10"/>
  <c r="BB242" i="10"/>
  <c r="BC242" i="10"/>
  <c r="BD242" i="10"/>
  <c r="BE242" i="10"/>
  <c r="BF242" i="10"/>
  <c r="BG242" i="10"/>
  <c r="BH242" i="10"/>
  <c r="BI242" i="10"/>
  <c r="BJ242" i="10"/>
  <c r="BK242" i="10"/>
  <c r="BL242" i="10"/>
  <c r="BM242" i="10"/>
  <c r="BN242" i="10"/>
  <c r="BO242" i="10"/>
  <c r="BP242" i="10"/>
  <c r="BQ242" i="10"/>
  <c r="BR242" i="10"/>
  <c r="BS242" i="10"/>
  <c r="BT242" i="10"/>
  <c r="BU242" i="10"/>
  <c r="BV242" i="10"/>
  <c r="BW242" i="10"/>
  <c r="BX242" i="10"/>
  <c r="BY242" i="10"/>
  <c r="BZ242" i="10"/>
  <c r="CA242" i="10"/>
  <c r="CB242" i="10"/>
  <c r="CC242" i="10"/>
  <c r="CD242" i="10"/>
  <c r="CE242" i="10"/>
  <c r="CF242" i="10"/>
  <c r="CG242" i="10"/>
  <c r="A243" i="10"/>
  <c r="B243" i="10"/>
  <c r="C243" i="10"/>
  <c r="D243" i="10"/>
  <c r="E243" i="10"/>
  <c r="F243" i="10"/>
  <c r="G243" i="10"/>
  <c r="H243" i="10"/>
  <c r="N243" i="10"/>
  <c r="O243" i="10"/>
  <c r="P243" i="10"/>
  <c r="U243" i="10"/>
  <c r="V243" i="10"/>
  <c r="W243" i="10"/>
  <c r="X243" i="10"/>
  <c r="Y243" i="10"/>
  <c r="Z243" i="10"/>
  <c r="AA243" i="10"/>
  <c r="AB243" i="10"/>
  <c r="AC243" i="10"/>
  <c r="AD243" i="10"/>
  <c r="AE243" i="10"/>
  <c r="AF243" i="10"/>
  <c r="AG243" i="10"/>
  <c r="AH243" i="10"/>
  <c r="AI243" i="10"/>
  <c r="AJ243" i="10"/>
  <c r="AK243" i="10"/>
  <c r="AL243" i="10"/>
  <c r="AM243" i="10"/>
  <c r="AN243" i="10"/>
  <c r="AO243" i="10"/>
  <c r="AP243" i="10"/>
  <c r="AQ243" i="10"/>
  <c r="AR243" i="10"/>
  <c r="AS243" i="10"/>
  <c r="AT243" i="10"/>
  <c r="AU243" i="10"/>
  <c r="AV243" i="10"/>
  <c r="AW243" i="10"/>
  <c r="AX243" i="10"/>
  <c r="AY243" i="10"/>
  <c r="AZ243" i="10"/>
  <c r="BA243" i="10"/>
  <c r="BB243" i="10"/>
  <c r="BC243" i="10"/>
  <c r="BD243" i="10"/>
  <c r="BE243" i="10"/>
  <c r="BF243" i="10"/>
  <c r="BG243" i="10"/>
  <c r="BH243" i="10"/>
  <c r="BI243" i="10"/>
  <c r="BJ243" i="10"/>
  <c r="BK243" i="10"/>
  <c r="BL243" i="10"/>
  <c r="BM243" i="10"/>
  <c r="BN243" i="10"/>
  <c r="BO243" i="10"/>
  <c r="BP243" i="10"/>
  <c r="BQ243" i="10"/>
  <c r="BR243" i="10"/>
  <c r="BS243" i="10"/>
  <c r="BT243" i="10"/>
  <c r="BU243" i="10"/>
  <c r="BV243" i="10"/>
  <c r="BW243" i="10"/>
  <c r="BX243" i="10"/>
  <c r="BY243" i="10"/>
  <c r="BZ243" i="10"/>
  <c r="CA243" i="10"/>
  <c r="CB243" i="10"/>
  <c r="CC243" i="10"/>
  <c r="CD243" i="10"/>
  <c r="CE243" i="10"/>
  <c r="CF243" i="10"/>
  <c r="CG243" i="10"/>
  <c r="A244" i="10"/>
  <c r="H244" i="10"/>
  <c r="I244" i="10"/>
  <c r="J244" i="10"/>
  <c r="K244" i="10"/>
  <c r="L244" i="10"/>
  <c r="M244" i="10"/>
  <c r="N244" i="10"/>
  <c r="O244" i="10"/>
  <c r="P244" i="10"/>
  <c r="Q244" i="10"/>
  <c r="R244" i="10"/>
  <c r="S244" i="10"/>
  <c r="T244" i="10"/>
  <c r="U244" i="10"/>
  <c r="V244" i="10"/>
  <c r="Y244" i="10"/>
  <c r="Z244" i="10"/>
  <c r="AA244" i="10"/>
  <c r="AB244" i="10"/>
  <c r="AC244" i="10"/>
  <c r="AD244" i="10"/>
  <c r="AE244" i="10"/>
  <c r="AF244" i="10"/>
  <c r="AG244" i="10"/>
  <c r="AH244" i="10"/>
  <c r="AI244" i="10"/>
  <c r="AJ244" i="10"/>
  <c r="AK244" i="10"/>
  <c r="AL244" i="10"/>
  <c r="AM244" i="10"/>
  <c r="AN244" i="10"/>
  <c r="AO244" i="10"/>
  <c r="AP244" i="10"/>
  <c r="AQ244" i="10"/>
  <c r="AR244" i="10"/>
  <c r="AS244" i="10"/>
  <c r="AT244" i="10"/>
  <c r="AU244" i="10"/>
  <c r="AV244" i="10"/>
  <c r="AW244" i="10"/>
  <c r="AX244" i="10"/>
  <c r="AY244" i="10"/>
  <c r="AZ244" i="10"/>
  <c r="BA244" i="10"/>
  <c r="BB244" i="10"/>
  <c r="BC244" i="10"/>
  <c r="BD244" i="10"/>
  <c r="BE244" i="10"/>
  <c r="BF244" i="10"/>
  <c r="BG244" i="10"/>
  <c r="BH244" i="10"/>
  <c r="BI244" i="10"/>
  <c r="BJ244" i="10"/>
  <c r="BK244" i="10"/>
  <c r="BL244" i="10"/>
  <c r="BM244" i="10"/>
  <c r="BN244" i="10"/>
  <c r="BO244" i="10"/>
  <c r="BP244" i="10"/>
  <c r="BQ244" i="10"/>
  <c r="BR244" i="10"/>
  <c r="BS244" i="10"/>
  <c r="BT244" i="10"/>
  <c r="BU244" i="10"/>
  <c r="BV244" i="10"/>
  <c r="BW244" i="10"/>
  <c r="BX244" i="10"/>
  <c r="BY244" i="10"/>
  <c r="BZ244" i="10"/>
  <c r="CA244" i="10"/>
  <c r="CB244" i="10"/>
  <c r="CC244" i="10"/>
  <c r="CD244" i="10"/>
  <c r="CE244" i="10"/>
  <c r="CF244" i="10"/>
  <c r="CG244" i="10"/>
  <c r="B245" i="10"/>
  <c r="C245" i="10"/>
  <c r="D245" i="10"/>
  <c r="E245" i="10"/>
  <c r="F245" i="10"/>
  <c r="G245" i="10"/>
  <c r="H245" i="10"/>
  <c r="I245" i="10"/>
  <c r="J245" i="10"/>
  <c r="K245" i="10"/>
  <c r="L245" i="10"/>
  <c r="M245" i="10"/>
  <c r="N245" i="10"/>
  <c r="O245" i="10"/>
  <c r="P245" i="10"/>
  <c r="Q245" i="10"/>
  <c r="R245" i="10"/>
  <c r="S245" i="10"/>
  <c r="T245" i="10"/>
  <c r="U245" i="10"/>
  <c r="V245" i="10"/>
  <c r="W245" i="10"/>
  <c r="X245" i="10"/>
  <c r="Y245" i="10"/>
  <c r="Z245" i="10"/>
  <c r="AA245" i="10"/>
  <c r="AB245" i="10"/>
  <c r="AC245" i="10"/>
  <c r="AE245" i="10"/>
  <c r="AG245" i="10"/>
  <c r="AI245" i="10"/>
  <c r="AL245" i="10"/>
  <c r="AM245" i="10"/>
  <c r="AN245" i="10"/>
  <c r="AO245" i="10"/>
  <c r="AP245" i="10"/>
  <c r="AQ245" i="10"/>
  <c r="AR245" i="10"/>
  <c r="AS245" i="10"/>
  <c r="AT245" i="10"/>
  <c r="AU245" i="10"/>
  <c r="AV245" i="10"/>
  <c r="AW245" i="10"/>
  <c r="AX245" i="10"/>
  <c r="AY245" i="10"/>
  <c r="AZ245" i="10"/>
  <c r="BA245" i="10"/>
  <c r="BB245" i="10"/>
  <c r="BC245" i="10"/>
  <c r="BD245" i="10"/>
  <c r="BE245" i="10"/>
  <c r="BF245" i="10"/>
  <c r="BG245" i="10"/>
  <c r="BH245" i="10"/>
  <c r="BI245" i="10"/>
  <c r="BJ245" i="10"/>
  <c r="BK245" i="10"/>
  <c r="BL245" i="10"/>
  <c r="BM245" i="10"/>
  <c r="BN245" i="10"/>
  <c r="BO245" i="10"/>
  <c r="BP245" i="10"/>
  <c r="BQ245" i="10"/>
  <c r="BR245" i="10"/>
  <c r="BS245" i="10"/>
  <c r="BT245" i="10"/>
  <c r="BU245" i="10"/>
  <c r="BV245" i="10"/>
  <c r="BW245" i="10"/>
  <c r="BX245" i="10"/>
  <c r="BY245" i="10"/>
  <c r="BZ245" i="10"/>
  <c r="CA245" i="10"/>
  <c r="CB245" i="10"/>
  <c r="CC245" i="10"/>
  <c r="CD245" i="10"/>
  <c r="CE245" i="10"/>
  <c r="CF245" i="10"/>
  <c r="CG245" i="10"/>
  <c r="A246" i="10"/>
  <c r="Y246" i="10"/>
  <c r="Z246" i="10"/>
  <c r="AA246" i="10"/>
  <c r="AB246" i="10"/>
  <c r="AC246" i="10"/>
  <c r="AE246" i="10"/>
  <c r="AG246" i="10"/>
  <c r="AI246" i="10"/>
  <c r="AL246" i="10"/>
  <c r="AM246" i="10"/>
  <c r="AN246" i="10"/>
  <c r="AO246" i="10"/>
  <c r="AP246" i="10"/>
  <c r="AQ246" i="10"/>
  <c r="AR246" i="10"/>
  <c r="AS246" i="10"/>
  <c r="AT246" i="10"/>
  <c r="AU246" i="10"/>
  <c r="AV246" i="10"/>
  <c r="AW246" i="10"/>
  <c r="AX246" i="10"/>
  <c r="AY246" i="10"/>
  <c r="AZ246" i="10"/>
  <c r="BA246" i="10"/>
  <c r="BB246" i="10"/>
  <c r="BC246" i="10"/>
  <c r="BD246" i="10"/>
  <c r="BE246" i="10"/>
  <c r="BF246" i="10"/>
  <c r="BG246" i="10"/>
  <c r="BH246" i="10"/>
  <c r="BI246" i="10"/>
  <c r="BJ246" i="10"/>
  <c r="BK246" i="10"/>
  <c r="BL246" i="10"/>
  <c r="BM246" i="10"/>
  <c r="BN246" i="10"/>
  <c r="BO246" i="10"/>
  <c r="BP246" i="10"/>
  <c r="BQ246" i="10"/>
  <c r="BR246" i="10"/>
  <c r="BS246" i="10"/>
  <c r="BT246" i="10"/>
  <c r="BU246" i="10"/>
  <c r="BV246" i="10"/>
  <c r="BW246" i="10"/>
  <c r="BX246" i="10"/>
  <c r="BY246" i="10"/>
  <c r="BZ246" i="10"/>
  <c r="CA246" i="10"/>
  <c r="CB246" i="10"/>
  <c r="CC246" i="10"/>
  <c r="CD246" i="10"/>
  <c r="CE246" i="10"/>
  <c r="CF246" i="10"/>
  <c r="CG246" i="10"/>
  <c r="C247" i="10"/>
  <c r="D247" i="10"/>
  <c r="E247" i="10"/>
  <c r="F247" i="10"/>
  <c r="G247" i="10"/>
  <c r="H247" i="10"/>
  <c r="I247" i="10"/>
  <c r="J247" i="10"/>
  <c r="K247" i="10"/>
  <c r="L247" i="10"/>
  <c r="M247" i="10"/>
  <c r="N247" i="10"/>
  <c r="O247" i="10"/>
  <c r="P247" i="10"/>
  <c r="Q247" i="10"/>
  <c r="R247" i="10"/>
  <c r="S247" i="10"/>
  <c r="T247" i="10"/>
  <c r="U247" i="10"/>
  <c r="V247" i="10"/>
  <c r="W247" i="10"/>
  <c r="X247" i="10"/>
  <c r="Y247" i="10"/>
  <c r="Z247" i="10"/>
  <c r="AA247" i="10"/>
  <c r="AB247" i="10"/>
  <c r="AC247" i="10"/>
  <c r="AE247" i="10"/>
  <c r="AG247" i="10"/>
  <c r="AI247" i="10"/>
  <c r="AL247" i="10"/>
  <c r="AM247" i="10"/>
  <c r="AN247" i="10"/>
  <c r="AO247" i="10"/>
  <c r="AP247" i="10"/>
  <c r="AQ247" i="10"/>
  <c r="AR247" i="10"/>
  <c r="AS247" i="10"/>
  <c r="AT247" i="10"/>
  <c r="AU247" i="10"/>
  <c r="AV247" i="10"/>
  <c r="AW247" i="10"/>
  <c r="AX247" i="10"/>
  <c r="AY247" i="10"/>
  <c r="AZ247" i="10"/>
  <c r="BA247" i="10"/>
  <c r="BB247" i="10"/>
  <c r="BC247" i="10"/>
  <c r="BD247" i="10"/>
  <c r="BE247" i="10"/>
  <c r="BF247" i="10"/>
  <c r="BG247" i="10"/>
  <c r="BH247" i="10"/>
  <c r="BI247" i="10"/>
  <c r="BJ247" i="10"/>
  <c r="BK247" i="10"/>
  <c r="BL247" i="10"/>
  <c r="BM247" i="10"/>
  <c r="BN247" i="10"/>
  <c r="BO247" i="10"/>
  <c r="BP247" i="10"/>
  <c r="BQ247" i="10"/>
  <c r="BR247" i="10"/>
  <c r="BS247" i="10"/>
  <c r="BT247" i="10"/>
  <c r="BU247" i="10"/>
  <c r="BV247" i="10"/>
  <c r="BW247" i="10"/>
  <c r="BX247" i="10"/>
  <c r="BY247" i="10"/>
  <c r="BZ247" i="10"/>
  <c r="CA247" i="10"/>
  <c r="CB247" i="10"/>
  <c r="CC247" i="10"/>
  <c r="CD247" i="10"/>
  <c r="CE247" i="10"/>
  <c r="CF247" i="10"/>
  <c r="CG247" i="10"/>
  <c r="A248" i="10"/>
  <c r="Y248" i="10"/>
  <c r="Z248" i="10"/>
  <c r="AA248" i="10"/>
  <c r="AB248" i="10"/>
  <c r="AC248" i="10"/>
  <c r="AE248" i="10"/>
  <c r="AG248" i="10"/>
  <c r="AI248" i="10"/>
  <c r="AL248" i="10"/>
  <c r="AM248" i="10"/>
  <c r="AN248" i="10"/>
  <c r="AO248" i="10"/>
  <c r="AP248" i="10"/>
  <c r="AQ248" i="10"/>
  <c r="AR248" i="10"/>
  <c r="AS248" i="10"/>
  <c r="AT248" i="10"/>
  <c r="AU248" i="10"/>
  <c r="AV248" i="10"/>
  <c r="AW248" i="10"/>
  <c r="AX248" i="10"/>
  <c r="AY248" i="10"/>
  <c r="AZ248" i="10"/>
  <c r="BA248" i="10"/>
  <c r="BB248" i="10"/>
  <c r="BC248" i="10"/>
  <c r="BD248" i="10"/>
  <c r="BE248" i="10"/>
  <c r="BF248" i="10"/>
  <c r="BG248" i="10"/>
  <c r="BH248" i="10"/>
  <c r="BI248" i="10"/>
  <c r="BJ248" i="10"/>
  <c r="BK248" i="10"/>
  <c r="BL248" i="10"/>
  <c r="BM248" i="10"/>
  <c r="BN248" i="10"/>
  <c r="BO248" i="10"/>
  <c r="BP248" i="10"/>
  <c r="BQ248" i="10"/>
  <c r="BR248" i="10"/>
  <c r="BS248" i="10"/>
  <c r="BT248" i="10"/>
  <c r="BU248" i="10"/>
  <c r="BV248" i="10"/>
  <c r="BW248" i="10"/>
  <c r="BX248" i="10"/>
  <c r="BY248" i="10"/>
  <c r="BZ248" i="10"/>
  <c r="CA248" i="10"/>
  <c r="CB248" i="10"/>
  <c r="CC248" i="10"/>
  <c r="CD248" i="10"/>
  <c r="CE248" i="10"/>
  <c r="CF248" i="10"/>
  <c r="CG248" i="10"/>
  <c r="A249" i="10"/>
  <c r="Y249" i="10"/>
  <c r="Z249" i="10"/>
  <c r="AA249" i="10"/>
  <c r="AB249" i="10"/>
  <c r="AC249" i="10"/>
  <c r="AE249" i="10"/>
  <c r="AG249" i="10"/>
  <c r="AI249" i="10"/>
  <c r="AL249" i="10"/>
  <c r="AM249" i="10"/>
  <c r="AN249" i="10"/>
  <c r="AO249" i="10"/>
  <c r="AP249" i="10"/>
  <c r="AQ249" i="10"/>
  <c r="AR249" i="10"/>
  <c r="AS249" i="10"/>
  <c r="AT249" i="10"/>
  <c r="AU249" i="10"/>
  <c r="AV249" i="10"/>
  <c r="AW249" i="10"/>
  <c r="AX249" i="10"/>
  <c r="AY249" i="10"/>
  <c r="AZ249" i="10"/>
  <c r="BA249" i="10"/>
  <c r="BB249" i="10"/>
  <c r="BC249" i="10"/>
  <c r="BD249" i="10"/>
  <c r="BE249" i="10"/>
  <c r="BF249" i="10"/>
  <c r="BG249" i="10"/>
  <c r="BH249" i="10"/>
  <c r="BI249" i="10"/>
  <c r="BJ249" i="10"/>
  <c r="BK249" i="10"/>
  <c r="BL249" i="10"/>
  <c r="BM249" i="10"/>
  <c r="BN249" i="10"/>
  <c r="BO249" i="10"/>
  <c r="BP249" i="10"/>
  <c r="BQ249" i="10"/>
  <c r="BR249" i="10"/>
  <c r="BS249" i="10"/>
  <c r="BT249" i="10"/>
  <c r="BU249" i="10"/>
  <c r="BV249" i="10"/>
  <c r="BW249" i="10"/>
  <c r="BX249" i="10"/>
  <c r="BY249" i="10"/>
  <c r="BZ249" i="10"/>
  <c r="CA249" i="10"/>
  <c r="CB249" i="10"/>
  <c r="CC249" i="10"/>
  <c r="CD249" i="10"/>
  <c r="CE249" i="10"/>
  <c r="CF249" i="10"/>
  <c r="CG249" i="10"/>
  <c r="A250" i="10"/>
  <c r="B250" i="10"/>
  <c r="C250" i="10"/>
  <c r="D250" i="10"/>
  <c r="E250" i="10"/>
  <c r="F250" i="10"/>
  <c r="G250" i="10"/>
  <c r="H250" i="10"/>
  <c r="I250" i="10"/>
  <c r="J250" i="10"/>
  <c r="N250" i="10"/>
  <c r="O250" i="10"/>
  <c r="P250" i="10"/>
  <c r="Q250" i="10"/>
  <c r="R250" i="10"/>
  <c r="S250" i="10"/>
  <c r="T250" i="10"/>
  <c r="U250" i="10"/>
  <c r="V250" i="10"/>
  <c r="X250" i="10"/>
  <c r="Y250" i="10"/>
  <c r="Z250" i="10"/>
  <c r="AA250" i="10"/>
  <c r="AB250" i="10"/>
  <c r="AC250" i="10"/>
  <c r="AD250" i="10"/>
  <c r="AE250" i="10"/>
  <c r="AF250" i="10"/>
  <c r="AG250" i="10"/>
  <c r="AH250" i="10"/>
  <c r="AI250" i="10"/>
  <c r="AJ250" i="10"/>
  <c r="AK250" i="10"/>
  <c r="AL250" i="10"/>
  <c r="AM250" i="10"/>
  <c r="AN250" i="10"/>
  <c r="AO250" i="10"/>
  <c r="AP250" i="10"/>
  <c r="AQ250" i="10"/>
  <c r="AR250" i="10"/>
  <c r="AS250" i="10"/>
  <c r="AT250" i="10"/>
  <c r="AU250" i="10"/>
  <c r="AV250" i="10"/>
  <c r="AW250" i="10"/>
  <c r="AX250" i="10"/>
  <c r="AY250" i="10"/>
  <c r="AZ250" i="10"/>
  <c r="BA250" i="10"/>
  <c r="BB250" i="10"/>
  <c r="BC250" i="10"/>
  <c r="BD250" i="10"/>
  <c r="BE250" i="10"/>
  <c r="BF250" i="10"/>
  <c r="BG250" i="10"/>
  <c r="BH250" i="10"/>
  <c r="BI250" i="10"/>
  <c r="BJ250" i="10"/>
  <c r="BK250" i="10"/>
  <c r="BL250" i="10"/>
  <c r="BM250" i="10"/>
  <c r="BN250" i="10"/>
  <c r="BO250" i="10"/>
  <c r="BP250" i="10"/>
  <c r="BQ250" i="10"/>
  <c r="BR250" i="10"/>
  <c r="BS250" i="10"/>
  <c r="BT250" i="10"/>
  <c r="BU250" i="10"/>
  <c r="BV250" i="10"/>
  <c r="BW250" i="10"/>
  <c r="BX250" i="10"/>
  <c r="BY250" i="10"/>
  <c r="BZ250" i="10"/>
  <c r="CA250" i="10"/>
  <c r="CB250" i="10"/>
  <c r="CC250" i="10"/>
  <c r="CD250" i="10"/>
  <c r="CE250" i="10"/>
  <c r="CF250" i="10"/>
  <c r="CG250" i="10"/>
  <c r="A251" i="10"/>
  <c r="B251" i="10"/>
  <c r="C251" i="10"/>
  <c r="D251" i="10"/>
  <c r="E251" i="10"/>
  <c r="F251" i="10"/>
  <c r="G251" i="10"/>
  <c r="H251" i="10"/>
  <c r="I251" i="10"/>
  <c r="J251" i="10"/>
  <c r="K251" i="10"/>
  <c r="L251" i="10"/>
  <c r="M251" i="10"/>
  <c r="N251" i="10"/>
  <c r="O251" i="10"/>
  <c r="P251" i="10"/>
  <c r="Q251" i="10"/>
  <c r="R251" i="10"/>
  <c r="S251" i="10"/>
  <c r="T251" i="10"/>
  <c r="U251" i="10"/>
  <c r="V251" i="10"/>
  <c r="W251" i="10"/>
  <c r="X251" i="10"/>
  <c r="Y251" i="10"/>
  <c r="Z251" i="10"/>
  <c r="AA251" i="10"/>
  <c r="AB251" i="10"/>
  <c r="AC251" i="10"/>
  <c r="AD251" i="10"/>
  <c r="AE251" i="10"/>
  <c r="AF251" i="10"/>
  <c r="AG251" i="10"/>
  <c r="AH251" i="10"/>
  <c r="AI251" i="10"/>
  <c r="AJ251" i="10"/>
  <c r="AK251" i="10"/>
  <c r="AL251" i="10"/>
  <c r="AM251" i="10"/>
  <c r="AN251" i="10"/>
  <c r="AO251" i="10"/>
  <c r="AP251" i="10"/>
  <c r="AQ251" i="10"/>
  <c r="AR251" i="10"/>
  <c r="AS251" i="10"/>
  <c r="AT251" i="10"/>
  <c r="AU251" i="10"/>
  <c r="AV251" i="10"/>
  <c r="AW251" i="10"/>
  <c r="AX251" i="10"/>
  <c r="AY251" i="10"/>
  <c r="AZ251" i="10"/>
  <c r="BA251" i="10"/>
  <c r="BB251" i="10"/>
  <c r="BC251" i="10"/>
  <c r="BD251" i="10"/>
  <c r="BE251" i="10"/>
  <c r="BF251" i="10"/>
  <c r="BG251" i="10"/>
  <c r="BH251" i="10"/>
  <c r="BI251" i="10"/>
  <c r="BJ251" i="10"/>
  <c r="BK251" i="10"/>
  <c r="BL251" i="10"/>
  <c r="BM251" i="10"/>
  <c r="BN251" i="10"/>
  <c r="BO251" i="10"/>
  <c r="BP251" i="10"/>
  <c r="BQ251" i="10"/>
  <c r="BR251" i="10"/>
  <c r="BS251" i="10"/>
  <c r="BT251" i="10"/>
  <c r="BU251" i="10"/>
  <c r="BV251" i="10"/>
  <c r="BW251" i="10"/>
  <c r="BX251" i="10"/>
  <c r="BY251" i="10"/>
  <c r="BZ251" i="10"/>
  <c r="CA251" i="10"/>
  <c r="CB251" i="10"/>
  <c r="CC251" i="10"/>
  <c r="CD251" i="10"/>
  <c r="CE251" i="10"/>
  <c r="CF251" i="10"/>
  <c r="CG251" i="10"/>
  <c r="A252" i="10"/>
  <c r="B252" i="10"/>
  <c r="C252" i="10"/>
  <c r="D252" i="10"/>
  <c r="E252" i="10"/>
  <c r="F252" i="10"/>
  <c r="G252" i="10"/>
  <c r="H252" i="10"/>
  <c r="N252" i="10"/>
  <c r="O252" i="10"/>
  <c r="P252" i="10"/>
  <c r="U252" i="10"/>
  <c r="V252" i="10"/>
  <c r="W252" i="10"/>
  <c r="X252" i="10"/>
  <c r="Y252" i="10"/>
  <c r="Z252" i="10"/>
  <c r="AA252" i="10"/>
  <c r="AB252" i="10"/>
  <c r="AC252" i="10"/>
  <c r="AD252" i="10"/>
  <c r="AE252" i="10"/>
  <c r="AF252" i="10"/>
  <c r="AG252" i="10"/>
  <c r="AH252" i="10"/>
  <c r="AI252" i="10"/>
  <c r="AJ252" i="10"/>
  <c r="AK252" i="10"/>
  <c r="AL252" i="10"/>
  <c r="AM252" i="10"/>
  <c r="AN252" i="10"/>
  <c r="AO252" i="10"/>
  <c r="AP252" i="10"/>
  <c r="AQ252" i="10"/>
  <c r="AR252" i="10"/>
  <c r="AS252" i="10"/>
  <c r="AT252" i="10"/>
  <c r="AU252" i="10"/>
  <c r="AV252" i="10"/>
  <c r="AW252" i="10"/>
  <c r="AX252" i="10"/>
  <c r="AY252" i="10"/>
  <c r="AZ252" i="10"/>
  <c r="BA252" i="10"/>
  <c r="BB252" i="10"/>
  <c r="BC252" i="10"/>
  <c r="BD252" i="10"/>
  <c r="BE252" i="10"/>
  <c r="BF252" i="10"/>
  <c r="BG252" i="10"/>
  <c r="BH252" i="10"/>
  <c r="BI252" i="10"/>
  <c r="BJ252" i="10"/>
  <c r="BK252" i="10"/>
  <c r="BL252" i="10"/>
  <c r="BM252" i="10"/>
  <c r="BN252" i="10"/>
  <c r="BO252" i="10"/>
  <c r="BP252" i="10"/>
  <c r="BQ252" i="10"/>
  <c r="BR252" i="10"/>
  <c r="BS252" i="10"/>
  <c r="BT252" i="10"/>
  <c r="BU252" i="10"/>
  <c r="BV252" i="10"/>
  <c r="BW252" i="10"/>
  <c r="BX252" i="10"/>
  <c r="BY252" i="10"/>
  <c r="BZ252" i="10"/>
  <c r="CA252" i="10"/>
  <c r="CB252" i="10"/>
  <c r="CC252" i="10"/>
  <c r="CD252" i="10"/>
  <c r="CE252" i="10"/>
  <c r="CF252" i="10"/>
  <c r="CG252" i="10"/>
  <c r="A253" i="10"/>
  <c r="H253" i="10"/>
  <c r="I253" i="10"/>
  <c r="J253" i="10"/>
  <c r="K253" i="10"/>
  <c r="L253" i="10"/>
  <c r="M253" i="10"/>
  <c r="N253" i="10"/>
  <c r="O253" i="10"/>
  <c r="P253" i="10"/>
  <c r="Q253" i="10"/>
  <c r="R253" i="10"/>
  <c r="S253" i="10"/>
  <c r="T253" i="10"/>
  <c r="U253" i="10"/>
  <c r="V253" i="10"/>
  <c r="Y253" i="10"/>
  <c r="Z253" i="10"/>
  <c r="AA253" i="10"/>
  <c r="AB253" i="10"/>
  <c r="AC253" i="10"/>
  <c r="AD253" i="10"/>
  <c r="AE253" i="10"/>
  <c r="AF253" i="10"/>
  <c r="AG253" i="10"/>
  <c r="AH253" i="10"/>
  <c r="AI253" i="10"/>
  <c r="AJ253" i="10"/>
  <c r="AK253" i="10"/>
  <c r="AL253" i="10"/>
  <c r="AM253" i="10"/>
  <c r="AN253" i="10"/>
  <c r="AO253" i="10"/>
  <c r="AP253" i="10"/>
  <c r="AQ253" i="10"/>
  <c r="AR253" i="10"/>
  <c r="AS253" i="10"/>
  <c r="AT253" i="10"/>
  <c r="AU253" i="10"/>
  <c r="AV253" i="10"/>
  <c r="AW253" i="10"/>
  <c r="AX253" i="10"/>
  <c r="AY253" i="10"/>
  <c r="AZ253" i="10"/>
  <c r="BA253" i="10"/>
  <c r="BB253" i="10"/>
  <c r="BC253" i="10"/>
  <c r="BD253" i="10"/>
  <c r="BE253" i="10"/>
  <c r="BF253" i="10"/>
  <c r="BG253" i="10"/>
  <c r="BH253" i="10"/>
  <c r="BI253" i="10"/>
  <c r="BJ253" i="10"/>
  <c r="BK253" i="10"/>
  <c r="BL253" i="10"/>
  <c r="BM253" i="10"/>
  <c r="BN253" i="10"/>
  <c r="BO253" i="10"/>
  <c r="BP253" i="10"/>
  <c r="BQ253" i="10"/>
  <c r="BR253" i="10"/>
  <c r="BS253" i="10"/>
  <c r="BT253" i="10"/>
  <c r="BU253" i="10"/>
  <c r="BV253" i="10"/>
  <c r="BW253" i="10"/>
  <c r="BX253" i="10"/>
  <c r="BY253" i="10"/>
  <c r="BZ253" i="10"/>
  <c r="CA253" i="10"/>
  <c r="CB253" i="10"/>
  <c r="CC253" i="10"/>
  <c r="CD253" i="10"/>
  <c r="CE253" i="10"/>
  <c r="CF253" i="10"/>
  <c r="CG253" i="10"/>
  <c r="B254" i="10"/>
  <c r="C254" i="10"/>
  <c r="D254" i="10"/>
  <c r="E254" i="10"/>
  <c r="F254" i="10"/>
  <c r="G254" i="10"/>
  <c r="H254" i="10"/>
  <c r="I254" i="10"/>
  <c r="J254" i="10"/>
  <c r="K254" i="10"/>
  <c r="L254" i="10"/>
  <c r="M254" i="10"/>
  <c r="N254" i="10"/>
  <c r="O254" i="10"/>
  <c r="P254" i="10"/>
  <c r="Q254" i="10"/>
  <c r="R254" i="10"/>
  <c r="S254" i="10"/>
  <c r="T254" i="10"/>
  <c r="U254" i="10"/>
  <c r="V254" i="10"/>
  <c r="W254" i="10"/>
  <c r="X254" i="10"/>
  <c r="Y254" i="10"/>
  <c r="Z254" i="10"/>
  <c r="AA254" i="10"/>
  <c r="AB254" i="10"/>
  <c r="AC254" i="10"/>
  <c r="AE254" i="10"/>
  <c r="AG254" i="10"/>
  <c r="AI254" i="10"/>
  <c r="AL254" i="10"/>
  <c r="AM254" i="10"/>
  <c r="AN254" i="10"/>
  <c r="AO254" i="10"/>
  <c r="AP254" i="10"/>
  <c r="AQ254" i="10"/>
  <c r="AR254" i="10"/>
  <c r="AS254" i="10"/>
  <c r="AT254" i="10"/>
  <c r="AU254" i="10"/>
  <c r="AV254" i="10"/>
  <c r="AW254" i="10"/>
  <c r="AX254" i="10"/>
  <c r="AY254" i="10"/>
  <c r="AZ254" i="10"/>
  <c r="BA254" i="10"/>
  <c r="BB254" i="10"/>
  <c r="BC254" i="10"/>
  <c r="BD254" i="10"/>
  <c r="BE254" i="10"/>
  <c r="BF254" i="10"/>
  <c r="BG254" i="10"/>
  <c r="BH254" i="10"/>
  <c r="BI254" i="10"/>
  <c r="BJ254" i="10"/>
  <c r="BK254" i="10"/>
  <c r="BL254" i="10"/>
  <c r="BM254" i="10"/>
  <c r="BN254" i="10"/>
  <c r="BO254" i="10"/>
  <c r="BP254" i="10"/>
  <c r="BQ254" i="10"/>
  <c r="BR254" i="10"/>
  <c r="BS254" i="10"/>
  <c r="BT254" i="10"/>
  <c r="BU254" i="10"/>
  <c r="BV254" i="10"/>
  <c r="BW254" i="10"/>
  <c r="BX254" i="10"/>
  <c r="BY254" i="10"/>
  <c r="BZ254" i="10"/>
  <c r="CA254" i="10"/>
  <c r="CB254" i="10"/>
  <c r="CC254" i="10"/>
  <c r="CD254" i="10"/>
  <c r="CE254" i="10"/>
  <c r="CF254" i="10"/>
  <c r="CG254" i="10"/>
  <c r="A255" i="10"/>
  <c r="Y255" i="10"/>
  <c r="Z255" i="10"/>
  <c r="AA255" i="10"/>
  <c r="AB255" i="10"/>
  <c r="AC255" i="10"/>
  <c r="AE255" i="10"/>
  <c r="AG255" i="10"/>
  <c r="AI255" i="10"/>
  <c r="AL255" i="10"/>
  <c r="AM255" i="10"/>
  <c r="AN255" i="10"/>
  <c r="AO255" i="10"/>
  <c r="AP255" i="10"/>
  <c r="AQ255" i="10"/>
  <c r="AR255" i="10"/>
  <c r="AS255" i="10"/>
  <c r="AT255" i="10"/>
  <c r="AU255" i="10"/>
  <c r="AV255" i="10"/>
  <c r="AW255" i="10"/>
  <c r="AX255" i="10"/>
  <c r="AY255" i="10"/>
  <c r="AZ255" i="10"/>
  <c r="BA255" i="10"/>
  <c r="BB255" i="10"/>
  <c r="BC255" i="10"/>
  <c r="BD255" i="10"/>
  <c r="BE255" i="10"/>
  <c r="BF255" i="10"/>
  <c r="BG255" i="10"/>
  <c r="BH255" i="10"/>
  <c r="BI255" i="10"/>
  <c r="BJ255" i="10"/>
  <c r="BK255" i="10"/>
  <c r="BL255" i="10"/>
  <c r="BM255" i="10"/>
  <c r="BN255" i="10"/>
  <c r="BO255" i="10"/>
  <c r="BP255" i="10"/>
  <c r="BQ255" i="10"/>
  <c r="BR255" i="10"/>
  <c r="BS255" i="10"/>
  <c r="BT255" i="10"/>
  <c r="BU255" i="10"/>
  <c r="BV255" i="10"/>
  <c r="BW255" i="10"/>
  <c r="BX255" i="10"/>
  <c r="BY255" i="10"/>
  <c r="BZ255" i="10"/>
  <c r="CA255" i="10"/>
  <c r="CB255" i="10"/>
  <c r="CC255" i="10"/>
  <c r="CD255" i="10"/>
  <c r="CE255" i="10"/>
  <c r="CF255" i="10"/>
  <c r="CG255" i="10"/>
  <c r="A256" i="10"/>
  <c r="Y256" i="10"/>
  <c r="Z256" i="10"/>
  <c r="AA256" i="10"/>
  <c r="AB256" i="10"/>
  <c r="AC256" i="10"/>
  <c r="AE256" i="10"/>
  <c r="AG256" i="10"/>
  <c r="AI256" i="10"/>
  <c r="AL256" i="10"/>
  <c r="AM256" i="10"/>
  <c r="AN256" i="10"/>
  <c r="AO256" i="10"/>
  <c r="AP256" i="10"/>
  <c r="AQ256" i="10"/>
  <c r="AR256" i="10"/>
  <c r="AS256" i="10"/>
  <c r="AT256" i="10"/>
  <c r="AU256" i="10"/>
  <c r="AV256" i="10"/>
  <c r="AW256" i="10"/>
  <c r="AX256" i="10"/>
  <c r="AY256" i="10"/>
  <c r="AZ256" i="10"/>
  <c r="BA256" i="10"/>
  <c r="BB256" i="10"/>
  <c r="BC256" i="10"/>
  <c r="BD256" i="10"/>
  <c r="BE256" i="10"/>
  <c r="BF256" i="10"/>
  <c r="BG256" i="10"/>
  <c r="BH256" i="10"/>
  <c r="BI256" i="10"/>
  <c r="BJ256" i="10"/>
  <c r="BK256" i="10"/>
  <c r="BL256" i="10"/>
  <c r="BM256" i="10"/>
  <c r="BN256" i="10"/>
  <c r="BO256" i="10"/>
  <c r="BP256" i="10"/>
  <c r="BQ256" i="10"/>
  <c r="BR256" i="10"/>
  <c r="BS256" i="10"/>
  <c r="BT256" i="10"/>
  <c r="BU256" i="10"/>
  <c r="BV256" i="10"/>
  <c r="BW256" i="10"/>
  <c r="BX256" i="10"/>
  <c r="BY256" i="10"/>
  <c r="BZ256" i="10"/>
  <c r="CA256" i="10"/>
  <c r="CB256" i="10"/>
  <c r="CC256" i="10"/>
  <c r="CD256" i="10"/>
  <c r="CE256" i="10"/>
  <c r="CF256" i="10"/>
  <c r="CG256" i="10"/>
  <c r="A257" i="10"/>
  <c r="Y257" i="10"/>
  <c r="Z257" i="10"/>
  <c r="AA257" i="10"/>
  <c r="AB257" i="10"/>
  <c r="AC257" i="10"/>
  <c r="AE257" i="10"/>
  <c r="AG257" i="10"/>
  <c r="AI257" i="10"/>
  <c r="AL257" i="10"/>
  <c r="AM257" i="10"/>
  <c r="AN257" i="10"/>
  <c r="AO257" i="10"/>
  <c r="AP257" i="10"/>
  <c r="AQ257" i="10"/>
  <c r="AR257" i="10"/>
  <c r="AS257" i="10"/>
  <c r="AT257" i="10"/>
  <c r="AU257" i="10"/>
  <c r="AV257" i="10"/>
  <c r="AW257" i="10"/>
  <c r="AX257" i="10"/>
  <c r="AY257" i="10"/>
  <c r="AZ257" i="10"/>
  <c r="BA257" i="10"/>
  <c r="BB257" i="10"/>
  <c r="BC257" i="10"/>
  <c r="BD257" i="10"/>
  <c r="BE257" i="10"/>
  <c r="BF257" i="10"/>
  <c r="BG257" i="10"/>
  <c r="BH257" i="10"/>
  <c r="BI257" i="10"/>
  <c r="BJ257" i="10"/>
  <c r="BK257" i="10"/>
  <c r="BL257" i="10"/>
  <c r="BM257" i="10"/>
  <c r="BN257" i="10"/>
  <c r="BO257" i="10"/>
  <c r="BP257" i="10"/>
  <c r="BQ257" i="10"/>
  <c r="BR257" i="10"/>
  <c r="BS257" i="10"/>
  <c r="BT257" i="10"/>
  <c r="BU257" i="10"/>
  <c r="BV257" i="10"/>
  <c r="BW257" i="10"/>
  <c r="BX257" i="10"/>
  <c r="BY257" i="10"/>
  <c r="BZ257" i="10"/>
  <c r="CA257" i="10"/>
  <c r="CB257" i="10"/>
  <c r="CC257" i="10"/>
  <c r="CD257" i="10"/>
  <c r="CE257" i="10"/>
  <c r="CF257" i="10"/>
  <c r="CG257" i="10"/>
  <c r="A258" i="10"/>
  <c r="Y258" i="10"/>
  <c r="Z258" i="10"/>
  <c r="AA258" i="10"/>
  <c r="AB258" i="10"/>
  <c r="AC258" i="10"/>
  <c r="AE258" i="10"/>
  <c r="AG258" i="10"/>
  <c r="AI258" i="10"/>
  <c r="AL258" i="10"/>
  <c r="AM258" i="10"/>
  <c r="AN258" i="10"/>
  <c r="AO258" i="10"/>
  <c r="AP258" i="10"/>
  <c r="AQ258" i="10"/>
  <c r="AR258" i="10"/>
  <c r="AS258" i="10"/>
  <c r="AT258" i="10"/>
  <c r="AU258" i="10"/>
  <c r="AV258" i="10"/>
  <c r="AW258" i="10"/>
  <c r="AX258" i="10"/>
  <c r="AY258" i="10"/>
  <c r="AZ258" i="10"/>
  <c r="BA258" i="10"/>
  <c r="BB258" i="10"/>
  <c r="BC258" i="10"/>
  <c r="BD258" i="10"/>
  <c r="BE258" i="10"/>
  <c r="BF258" i="10"/>
  <c r="BG258" i="10"/>
  <c r="BH258" i="10"/>
  <c r="BI258" i="10"/>
  <c r="BJ258" i="10"/>
  <c r="BK258" i="10"/>
  <c r="BL258" i="10"/>
  <c r="BM258" i="10"/>
  <c r="BN258" i="10"/>
  <c r="BO258" i="10"/>
  <c r="BP258" i="10"/>
  <c r="BQ258" i="10"/>
  <c r="BR258" i="10"/>
  <c r="BS258" i="10"/>
  <c r="BT258" i="10"/>
  <c r="BU258" i="10"/>
  <c r="BV258" i="10"/>
  <c r="BW258" i="10"/>
  <c r="BX258" i="10"/>
  <c r="BY258" i="10"/>
  <c r="BZ258" i="10"/>
  <c r="CA258" i="10"/>
  <c r="CB258" i="10"/>
  <c r="CC258" i="10"/>
  <c r="CD258" i="10"/>
  <c r="CE258" i="10"/>
  <c r="CF258" i="10"/>
  <c r="CG258" i="10"/>
  <c r="C259" i="10"/>
  <c r="D259" i="10"/>
  <c r="E259" i="10"/>
  <c r="F259" i="10"/>
  <c r="G259" i="10"/>
  <c r="H259" i="10"/>
  <c r="I259" i="10"/>
  <c r="J259" i="10"/>
  <c r="K259" i="10"/>
  <c r="L259" i="10"/>
  <c r="M259" i="10"/>
  <c r="N259" i="10"/>
  <c r="O259" i="10"/>
  <c r="P259" i="10"/>
  <c r="Q259" i="10"/>
  <c r="R259" i="10"/>
  <c r="S259" i="10"/>
  <c r="T259" i="10"/>
  <c r="U259" i="10"/>
  <c r="V259" i="10"/>
  <c r="W259" i="10"/>
  <c r="X259" i="10"/>
  <c r="Y259" i="10"/>
  <c r="Z259" i="10"/>
  <c r="AA259" i="10"/>
  <c r="AB259" i="10"/>
  <c r="AC259" i="10"/>
  <c r="AE259" i="10"/>
  <c r="AG259" i="10"/>
  <c r="AI259" i="10"/>
  <c r="AL259" i="10"/>
  <c r="AM259" i="10"/>
  <c r="AN259" i="10"/>
  <c r="AO259" i="10"/>
  <c r="AP259" i="10"/>
  <c r="AQ259" i="10"/>
  <c r="AR259" i="10"/>
  <c r="AS259" i="10"/>
  <c r="AT259" i="10"/>
  <c r="AU259" i="10"/>
  <c r="AV259" i="10"/>
  <c r="AW259" i="10"/>
  <c r="AX259" i="10"/>
  <c r="AY259" i="10"/>
  <c r="AZ259" i="10"/>
  <c r="BA259" i="10"/>
  <c r="BB259" i="10"/>
  <c r="BC259" i="10"/>
  <c r="BD259" i="10"/>
  <c r="BE259" i="10"/>
  <c r="BF259" i="10"/>
  <c r="BG259" i="10"/>
  <c r="BH259" i="10"/>
  <c r="BI259" i="10"/>
  <c r="BJ259" i="10"/>
  <c r="BK259" i="10"/>
  <c r="BL259" i="10"/>
  <c r="BM259" i="10"/>
  <c r="BN259" i="10"/>
  <c r="BO259" i="10"/>
  <c r="BP259" i="10"/>
  <c r="BQ259" i="10"/>
  <c r="BR259" i="10"/>
  <c r="BS259" i="10"/>
  <c r="BT259" i="10"/>
  <c r="BU259" i="10"/>
  <c r="BV259" i="10"/>
  <c r="BW259" i="10"/>
  <c r="BX259" i="10"/>
  <c r="BY259" i="10"/>
  <c r="BZ259" i="10"/>
  <c r="CA259" i="10"/>
  <c r="CB259" i="10"/>
  <c r="CC259" i="10"/>
  <c r="CD259" i="10"/>
  <c r="CE259" i="10"/>
  <c r="CF259" i="10"/>
  <c r="CG259" i="10"/>
  <c r="A260" i="10"/>
  <c r="Y260" i="10"/>
  <c r="Z260" i="10"/>
  <c r="AA260" i="10"/>
  <c r="AB260" i="10"/>
  <c r="AC260" i="10"/>
  <c r="AE260" i="10"/>
  <c r="AG260" i="10"/>
  <c r="AI260" i="10"/>
  <c r="AL260" i="10"/>
  <c r="AM260" i="10"/>
  <c r="AN260" i="10"/>
  <c r="AO260" i="10"/>
  <c r="AP260" i="10"/>
  <c r="AQ260" i="10"/>
  <c r="AR260" i="10"/>
  <c r="AS260" i="10"/>
  <c r="AT260" i="10"/>
  <c r="AU260" i="10"/>
  <c r="AV260" i="10"/>
  <c r="AW260" i="10"/>
  <c r="AX260" i="10"/>
  <c r="AY260" i="10"/>
  <c r="AZ260" i="10"/>
  <c r="BA260" i="10"/>
  <c r="BB260" i="10"/>
  <c r="BC260" i="10"/>
  <c r="BD260" i="10"/>
  <c r="BE260" i="10"/>
  <c r="BF260" i="10"/>
  <c r="BG260" i="10"/>
  <c r="BH260" i="10"/>
  <c r="BI260" i="10"/>
  <c r="BJ260" i="10"/>
  <c r="BK260" i="10"/>
  <c r="BL260" i="10"/>
  <c r="BM260" i="10"/>
  <c r="BN260" i="10"/>
  <c r="BO260" i="10"/>
  <c r="BP260" i="10"/>
  <c r="BQ260" i="10"/>
  <c r="BR260" i="10"/>
  <c r="BS260" i="10"/>
  <c r="BT260" i="10"/>
  <c r="BU260" i="10"/>
  <c r="BV260" i="10"/>
  <c r="BW260" i="10"/>
  <c r="BX260" i="10"/>
  <c r="BY260" i="10"/>
  <c r="BZ260" i="10"/>
  <c r="CA260" i="10"/>
  <c r="CB260" i="10"/>
  <c r="CC260" i="10"/>
  <c r="CD260" i="10"/>
  <c r="CE260" i="10"/>
  <c r="CF260" i="10"/>
  <c r="CG260" i="10"/>
  <c r="A261" i="10"/>
  <c r="Y261" i="10"/>
  <c r="Z261" i="10"/>
  <c r="AA261" i="10"/>
  <c r="AB261" i="10"/>
  <c r="AC261" i="10"/>
  <c r="AE261" i="10"/>
  <c r="AG261" i="10"/>
  <c r="AI261" i="10"/>
  <c r="AL261" i="10"/>
  <c r="AM261" i="10"/>
  <c r="AN261" i="10"/>
  <c r="AO261" i="10"/>
  <c r="AP261" i="10"/>
  <c r="AQ261" i="10"/>
  <c r="AR261" i="10"/>
  <c r="AS261" i="10"/>
  <c r="AT261" i="10"/>
  <c r="AU261" i="10"/>
  <c r="AV261" i="10"/>
  <c r="AW261" i="10"/>
  <c r="AX261" i="10"/>
  <c r="AY261" i="10"/>
  <c r="AZ261" i="10"/>
  <c r="BA261" i="10"/>
  <c r="BB261" i="10"/>
  <c r="BC261" i="10"/>
  <c r="BD261" i="10"/>
  <c r="BE261" i="10"/>
  <c r="BF261" i="10"/>
  <c r="BG261" i="10"/>
  <c r="BH261" i="10"/>
  <c r="BI261" i="10"/>
  <c r="BJ261" i="10"/>
  <c r="BK261" i="10"/>
  <c r="BL261" i="10"/>
  <c r="BM261" i="10"/>
  <c r="BN261" i="10"/>
  <c r="BO261" i="10"/>
  <c r="BP261" i="10"/>
  <c r="BQ261" i="10"/>
  <c r="BR261" i="10"/>
  <c r="BS261" i="10"/>
  <c r="BT261" i="10"/>
  <c r="BU261" i="10"/>
  <c r="BV261" i="10"/>
  <c r="BW261" i="10"/>
  <c r="BX261" i="10"/>
  <c r="BY261" i="10"/>
  <c r="BZ261" i="10"/>
  <c r="CA261" i="10"/>
  <c r="CB261" i="10"/>
  <c r="CC261" i="10"/>
  <c r="CD261" i="10"/>
  <c r="CE261" i="10"/>
  <c r="CF261" i="10"/>
  <c r="CG261" i="10"/>
  <c r="A262" i="10"/>
  <c r="Y262" i="10"/>
  <c r="Z262" i="10"/>
  <c r="AA262" i="10"/>
  <c r="AB262" i="10"/>
  <c r="AC262" i="10"/>
  <c r="AE262" i="10"/>
  <c r="AG262" i="10"/>
  <c r="AI262" i="10"/>
  <c r="AL262" i="10"/>
  <c r="AM262" i="10"/>
  <c r="AN262" i="10"/>
  <c r="AO262" i="10"/>
  <c r="AP262" i="10"/>
  <c r="AQ262" i="10"/>
  <c r="AR262" i="10"/>
  <c r="AS262" i="10"/>
  <c r="AT262" i="10"/>
  <c r="AU262" i="10"/>
  <c r="AV262" i="10"/>
  <c r="AW262" i="10"/>
  <c r="AX262" i="10"/>
  <c r="AY262" i="10"/>
  <c r="AZ262" i="10"/>
  <c r="BA262" i="10"/>
  <c r="BB262" i="10"/>
  <c r="BC262" i="10"/>
  <c r="BD262" i="10"/>
  <c r="BE262" i="10"/>
  <c r="BF262" i="10"/>
  <c r="BG262" i="10"/>
  <c r="BH262" i="10"/>
  <c r="BI262" i="10"/>
  <c r="BJ262" i="10"/>
  <c r="BK262" i="10"/>
  <c r="BL262" i="10"/>
  <c r="BM262" i="10"/>
  <c r="BN262" i="10"/>
  <c r="BO262" i="10"/>
  <c r="BP262" i="10"/>
  <c r="BQ262" i="10"/>
  <c r="BR262" i="10"/>
  <c r="BS262" i="10"/>
  <c r="BT262" i="10"/>
  <c r="BU262" i="10"/>
  <c r="BV262" i="10"/>
  <c r="BW262" i="10"/>
  <c r="BX262" i="10"/>
  <c r="BY262" i="10"/>
  <c r="BZ262" i="10"/>
  <c r="CA262" i="10"/>
  <c r="CB262" i="10"/>
  <c r="CC262" i="10"/>
  <c r="CD262" i="10"/>
  <c r="CE262" i="10"/>
  <c r="CF262" i="10"/>
  <c r="CG262" i="10"/>
  <c r="A263" i="10"/>
  <c r="Y263" i="10"/>
  <c r="Z263" i="10"/>
  <c r="AA263" i="10"/>
  <c r="AB263" i="10"/>
  <c r="AC263" i="10"/>
  <c r="AE263" i="10"/>
  <c r="AG263" i="10"/>
  <c r="AI263" i="10"/>
  <c r="AL263" i="10"/>
  <c r="AM263" i="10"/>
  <c r="AN263" i="10"/>
  <c r="AO263" i="10"/>
  <c r="AP263" i="10"/>
  <c r="AQ263" i="10"/>
  <c r="AR263" i="10"/>
  <c r="AS263" i="10"/>
  <c r="AT263" i="10"/>
  <c r="AU263" i="10"/>
  <c r="AV263" i="10"/>
  <c r="AW263" i="10"/>
  <c r="AX263" i="10"/>
  <c r="AY263" i="10"/>
  <c r="AZ263" i="10"/>
  <c r="BA263" i="10"/>
  <c r="BB263" i="10"/>
  <c r="BC263" i="10"/>
  <c r="BD263" i="10"/>
  <c r="BE263" i="10"/>
  <c r="BF263" i="10"/>
  <c r="BG263" i="10"/>
  <c r="BH263" i="10"/>
  <c r="BI263" i="10"/>
  <c r="BJ263" i="10"/>
  <c r="BK263" i="10"/>
  <c r="BL263" i="10"/>
  <c r="BM263" i="10"/>
  <c r="BN263" i="10"/>
  <c r="BO263" i="10"/>
  <c r="BP263" i="10"/>
  <c r="BQ263" i="10"/>
  <c r="BR263" i="10"/>
  <c r="BS263" i="10"/>
  <c r="BT263" i="10"/>
  <c r="BU263" i="10"/>
  <c r="BV263" i="10"/>
  <c r="BW263" i="10"/>
  <c r="BX263" i="10"/>
  <c r="BY263" i="10"/>
  <c r="BZ263" i="10"/>
  <c r="CA263" i="10"/>
  <c r="CB263" i="10"/>
  <c r="CC263" i="10"/>
  <c r="CD263" i="10"/>
  <c r="CE263" i="10"/>
  <c r="CF263" i="10"/>
  <c r="CG263" i="10"/>
  <c r="A264" i="10"/>
  <c r="Y264" i="10"/>
  <c r="Z264" i="10"/>
  <c r="AA264" i="10"/>
  <c r="AB264" i="10"/>
  <c r="AC264" i="10"/>
  <c r="AE264" i="10"/>
  <c r="AF264" i="10"/>
  <c r="AG264" i="10"/>
  <c r="AI264" i="10"/>
  <c r="AL264" i="10"/>
  <c r="AM264" i="10"/>
  <c r="AN264" i="10"/>
  <c r="AO264" i="10"/>
  <c r="AP264" i="10"/>
  <c r="AQ264" i="10"/>
  <c r="AR264" i="10"/>
  <c r="AS264" i="10"/>
  <c r="AT264" i="10"/>
  <c r="AU264" i="10"/>
  <c r="AV264" i="10"/>
  <c r="AW264" i="10"/>
  <c r="AX264" i="10"/>
  <c r="AY264" i="10"/>
  <c r="AZ264" i="10"/>
  <c r="BA264" i="10"/>
  <c r="BB264" i="10"/>
  <c r="BC264" i="10"/>
  <c r="BD264" i="10"/>
  <c r="BE264" i="10"/>
  <c r="BF264" i="10"/>
  <c r="BG264" i="10"/>
  <c r="BH264" i="10"/>
  <c r="BI264" i="10"/>
  <c r="BJ264" i="10"/>
  <c r="BK264" i="10"/>
  <c r="BL264" i="10"/>
  <c r="BM264" i="10"/>
  <c r="BN264" i="10"/>
  <c r="BO264" i="10"/>
  <c r="BP264" i="10"/>
  <c r="BQ264" i="10"/>
  <c r="BR264" i="10"/>
  <c r="BS264" i="10"/>
  <c r="BT264" i="10"/>
  <c r="BU264" i="10"/>
  <c r="BV264" i="10"/>
  <c r="BW264" i="10"/>
  <c r="BX264" i="10"/>
  <c r="BY264" i="10"/>
  <c r="BZ264" i="10"/>
  <c r="CA264" i="10"/>
  <c r="CB264" i="10"/>
  <c r="CC264" i="10"/>
  <c r="CD264" i="10"/>
  <c r="CE264" i="10"/>
  <c r="CF264" i="10"/>
  <c r="CG264" i="10"/>
  <c r="A265" i="10"/>
  <c r="Y265" i="10"/>
  <c r="Z265" i="10"/>
  <c r="AA265" i="10"/>
  <c r="AB265" i="10"/>
  <c r="AC265" i="10"/>
  <c r="AE265" i="10"/>
  <c r="AF265" i="10"/>
  <c r="AG265" i="10"/>
  <c r="AI265" i="10"/>
  <c r="AL265" i="10"/>
  <c r="AM265" i="10"/>
  <c r="AN265" i="10"/>
  <c r="AO265" i="10"/>
  <c r="AP265" i="10"/>
  <c r="AQ265" i="10"/>
  <c r="AR265" i="10"/>
  <c r="AS265" i="10"/>
  <c r="AT265" i="10"/>
  <c r="AU265" i="10"/>
  <c r="AV265" i="10"/>
  <c r="AW265" i="10"/>
  <c r="AX265" i="10"/>
  <c r="AY265" i="10"/>
  <c r="AZ265" i="10"/>
  <c r="BA265" i="10"/>
  <c r="BB265" i="10"/>
  <c r="BC265" i="10"/>
  <c r="BD265" i="10"/>
  <c r="BE265" i="10"/>
  <c r="BF265" i="10"/>
  <c r="BG265" i="10"/>
  <c r="BH265" i="10"/>
  <c r="BI265" i="10"/>
  <c r="BJ265" i="10"/>
  <c r="BK265" i="10"/>
  <c r="BL265" i="10"/>
  <c r="BM265" i="10"/>
  <c r="BN265" i="10"/>
  <c r="BO265" i="10"/>
  <c r="BP265" i="10"/>
  <c r="BQ265" i="10"/>
  <c r="BR265" i="10"/>
  <c r="BS265" i="10"/>
  <c r="BT265" i="10"/>
  <c r="BU265" i="10"/>
  <c r="BV265" i="10"/>
  <c r="BW265" i="10"/>
  <c r="BX265" i="10"/>
  <c r="BY265" i="10"/>
  <c r="BZ265" i="10"/>
  <c r="CA265" i="10"/>
  <c r="CB265" i="10"/>
  <c r="CC265" i="10"/>
  <c r="CD265" i="10"/>
  <c r="CE265" i="10"/>
  <c r="CF265" i="10"/>
  <c r="CG265" i="10"/>
  <c r="C266" i="10"/>
  <c r="D266" i="10"/>
  <c r="E266" i="10"/>
  <c r="F266" i="10"/>
  <c r="G266" i="10"/>
  <c r="H266" i="10"/>
  <c r="I266" i="10"/>
  <c r="J266" i="10"/>
  <c r="K266" i="10"/>
  <c r="L266" i="10"/>
  <c r="M266" i="10"/>
  <c r="N266" i="10"/>
  <c r="O266" i="10"/>
  <c r="P266" i="10"/>
  <c r="Q266" i="10"/>
  <c r="R266" i="10"/>
  <c r="S266" i="10"/>
  <c r="T266" i="10"/>
  <c r="U266" i="10"/>
  <c r="V266" i="10"/>
  <c r="W266" i="10"/>
  <c r="X266" i="10"/>
  <c r="Y266" i="10"/>
  <c r="Z266" i="10"/>
  <c r="AA266" i="10"/>
  <c r="AB266" i="10"/>
  <c r="AC266" i="10"/>
  <c r="AE266" i="10"/>
  <c r="AG266" i="10"/>
  <c r="AI266" i="10"/>
  <c r="AL266" i="10"/>
  <c r="AM266" i="10"/>
  <c r="AN266" i="10"/>
  <c r="AO266" i="10"/>
  <c r="AP266" i="10"/>
  <c r="AQ266" i="10"/>
  <c r="AR266" i="10"/>
  <c r="AS266" i="10"/>
  <c r="AT266" i="10"/>
  <c r="AU266" i="10"/>
  <c r="AV266" i="10"/>
  <c r="AW266" i="10"/>
  <c r="AX266" i="10"/>
  <c r="AY266" i="10"/>
  <c r="AZ266" i="10"/>
  <c r="BA266" i="10"/>
  <c r="BB266" i="10"/>
  <c r="BC266" i="10"/>
  <c r="BD266" i="10"/>
  <c r="BE266" i="10"/>
  <c r="BF266" i="10"/>
  <c r="BG266" i="10"/>
  <c r="BH266" i="10"/>
  <c r="BI266" i="10"/>
  <c r="BJ266" i="10"/>
  <c r="BK266" i="10"/>
  <c r="BL266" i="10"/>
  <c r="BM266" i="10"/>
  <c r="BN266" i="10"/>
  <c r="BO266" i="10"/>
  <c r="BP266" i="10"/>
  <c r="BQ266" i="10"/>
  <c r="BR266" i="10"/>
  <c r="BS266" i="10"/>
  <c r="BT266" i="10"/>
  <c r="BU266" i="10"/>
  <c r="BV266" i="10"/>
  <c r="BW266" i="10"/>
  <c r="BX266" i="10"/>
  <c r="BY266" i="10"/>
  <c r="BZ266" i="10"/>
  <c r="CA266" i="10"/>
  <c r="CB266" i="10"/>
  <c r="CC266" i="10"/>
  <c r="CD266" i="10"/>
  <c r="CE266" i="10"/>
  <c r="CF266" i="10"/>
  <c r="CG266" i="10"/>
  <c r="A267" i="10"/>
  <c r="Y267" i="10"/>
  <c r="Z267" i="10"/>
  <c r="AA267" i="10"/>
  <c r="AB267" i="10"/>
  <c r="AC267" i="10"/>
  <c r="AE267" i="10"/>
  <c r="AG267" i="10"/>
  <c r="AI267" i="10"/>
  <c r="AL267" i="10"/>
  <c r="AM267" i="10"/>
  <c r="AN267" i="10"/>
  <c r="AO267" i="10"/>
  <c r="AP267" i="10"/>
  <c r="AQ267" i="10"/>
  <c r="AR267" i="10"/>
  <c r="AS267" i="10"/>
  <c r="AT267" i="10"/>
  <c r="AU267" i="10"/>
  <c r="AV267" i="10"/>
  <c r="AW267" i="10"/>
  <c r="AX267" i="10"/>
  <c r="AY267" i="10"/>
  <c r="AZ267" i="10"/>
  <c r="BA267" i="10"/>
  <c r="BB267" i="10"/>
  <c r="BC267" i="10"/>
  <c r="BD267" i="10"/>
  <c r="BE267" i="10"/>
  <c r="BF267" i="10"/>
  <c r="BG267" i="10"/>
  <c r="BH267" i="10"/>
  <c r="BI267" i="10"/>
  <c r="BJ267" i="10"/>
  <c r="BK267" i="10"/>
  <c r="BL267" i="10"/>
  <c r="BM267" i="10"/>
  <c r="BN267" i="10"/>
  <c r="BO267" i="10"/>
  <c r="BP267" i="10"/>
  <c r="BQ267" i="10"/>
  <c r="BR267" i="10"/>
  <c r="BS267" i="10"/>
  <c r="BT267" i="10"/>
  <c r="BU267" i="10"/>
  <c r="BV267" i="10"/>
  <c r="BW267" i="10"/>
  <c r="BX267" i="10"/>
  <c r="BY267" i="10"/>
  <c r="BZ267" i="10"/>
  <c r="CA267" i="10"/>
  <c r="CB267" i="10"/>
  <c r="CC267" i="10"/>
  <c r="CD267" i="10"/>
  <c r="CE267" i="10"/>
  <c r="CF267" i="10"/>
  <c r="CG267" i="10"/>
  <c r="A268" i="10"/>
  <c r="Y268" i="10"/>
  <c r="Z268" i="10"/>
  <c r="AA268" i="10"/>
  <c r="AB268" i="10"/>
  <c r="AC268" i="10"/>
  <c r="AE268" i="10"/>
  <c r="AG268" i="10"/>
  <c r="AI268" i="10"/>
  <c r="AL268" i="10"/>
  <c r="AM268" i="10"/>
  <c r="AN268" i="10"/>
  <c r="AO268" i="10"/>
  <c r="AP268" i="10"/>
  <c r="AQ268" i="10"/>
  <c r="AR268" i="10"/>
  <c r="AS268" i="10"/>
  <c r="AT268" i="10"/>
  <c r="AU268" i="10"/>
  <c r="AV268" i="10"/>
  <c r="AW268" i="10"/>
  <c r="AX268" i="10"/>
  <c r="AY268" i="10"/>
  <c r="AZ268" i="10"/>
  <c r="BA268" i="10"/>
  <c r="BB268" i="10"/>
  <c r="BC268" i="10"/>
  <c r="BD268" i="10"/>
  <c r="BE268" i="10"/>
  <c r="BF268" i="10"/>
  <c r="BG268" i="10"/>
  <c r="BH268" i="10"/>
  <c r="BI268" i="10"/>
  <c r="BJ268" i="10"/>
  <c r="BK268" i="10"/>
  <c r="BL268" i="10"/>
  <c r="BM268" i="10"/>
  <c r="BN268" i="10"/>
  <c r="BO268" i="10"/>
  <c r="BP268" i="10"/>
  <c r="BQ268" i="10"/>
  <c r="BR268" i="10"/>
  <c r="BS268" i="10"/>
  <c r="BT268" i="10"/>
  <c r="BU268" i="10"/>
  <c r="BV268" i="10"/>
  <c r="BW268" i="10"/>
  <c r="BX268" i="10"/>
  <c r="BY268" i="10"/>
  <c r="BZ268" i="10"/>
  <c r="CA268" i="10"/>
  <c r="CB268" i="10"/>
  <c r="CC268" i="10"/>
  <c r="CD268" i="10"/>
  <c r="CE268" i="10"/>
  <c r="CF268" i="10"/>
  <c r="CG268" i="10"/>
  <c r="A269" i="10"/>
  <c r="Y269" i="10"/>
  <c r="Z269" i="10"/>
  <c r="AA269" i="10"/>
  <c r="AB269" i="10"/>
  <c r="AC269" i="10"/>
  <c r="AE269" i="10"/>
  <c r="AG269" i="10"/>
  <c r="AI269" i="10"/>
  <c r="AL269" i="10"/>
  <c r="AM269" i="10"/>
  <c r="AN269" i="10"/>
  <c r="AO269" i="10"/>
  <c r="AP269" i="10"/>
  <c r="AQ269" i="10"/>
  <c r="AR269" i="10"/>
  <c r="AS269" i="10"/>
  <c r="AT269" i="10"/>
  <c r="AU269" i="10"/>
  <c r="AV269" i="10"/>
  <c r="AW269" i="10"/>
  <c r="AX269" i="10"/>
  <c r="AY269" i="10"/>
  <c r="AZ269" i="10"/>
  <c r="BA269" i="10"/>
  <c r="BB269" i="10"/>
  <c r="BC269" i="10"/>
  <c r="BD269" i="10"/>
  <c r="BE269" i="10"/>
  <c r="BF269" i="10"/>
  <c r="BG269" i="10"/>
  <c r="BH269" i="10"/>
  <c r="BI269" i="10"/>
  <c r="BJ269" i="10"/>
  <c r="BK269" i="10"/>
  <c r="BL269" i="10"/>
  <c r="BM269" i="10"/>
  <c r="BN269" i="10"/>
  <c r="BO269" i="10"/>
  <c r="BP269" i="10"/>
  <c r="BQ269" i="10"/>
  <c r="BR269" i="10"/>
  <c r="BS269" i="10"/>
  <c r="BT269" i="10"/>
  <c r="BU269" i="10"/>
  <c r="BV269" i="10"/>
  <c r="BW269" i="10"/>
  <c r="BX269" i="10"/>
  <c r="BY269" i="10"/>
  <c r="BZ269" i="10"/>
  <c r="CA269" i="10"/>
  <c r="CB269" i="10"/>
  <c r="CC269" i="10"/>
  <c r="CD269" i="10"/>
  <c r="CE269" i="10"/>
  <c r="CF269" i="10"/>
  <c r="CG269" i="10"/>
  <c r="A270" i="10"/>
  <c r="B270" i="10"/>
  <c r="C270" i="10"/>
  <c r="D270" i="10"/>
  <c r="E270" i="10"/>
  <c r="F270" i="10"/>
  <c r="G270" i="10"/>
  <c r="H270" i="10"/>
  <c r="I270" i="10"/>
  <c r="J270" i="10"/>
  <c r="N270" i="10"/>
  <c r="O270" i="10"/>
  <c r="P270" i="10"/>
  <c r="Q270" i="10"/>
  <c r="R270" i="10"/>
  <c r="S270" i="10"/>
  <c r="T270" i="10"/>
  <c r="U270" i="10"/>
  <c r="V270" i="10"/>
  <c r="X270" i="10"/>
  <c r="Y270" i="10"/>
  <c r="Z270" i="10"/>
  <c r="AA270" i="10"/>
  <c r="AB270" i="10"/>
  <c r="AC270" i="10"/>
  <c r="AD270" i="10"/>
  <c r="AE270" i="10"/>
  <c r="AF270" i="10"/>
  <c r="AG270" i="10"/>
  <c r="AH270" i="10"/>
  <c r="AI270" i="10"/>
  <c r="AJ270" i="10"/>
  <c r="AK270" i="10"/>
  <c r="AL270" i="10"/>
  <c r="AM270" i="10"/>
  <c r="AN270" i="10"/>
  <c r="AO270" i="10"/>
  <c r="AP270" i="10"/>
  <c r="AQ270" i="10"/>
  <c r="AR270" i="10"/>
  <c r="AS270" i="10"/>
  <c r="AT270" i="10"/>
  <c r="AU270" i="10"/>
  <c r="AV270" i="10"/>
  <c r="AW270" i="10"/>
  <c r="AX270" i="10"/>
  <c r="AY270" i="10"/>
  <c r="AZ270" i="10"/>
  <c r="BA270" i="10"/>
  <c r="BB270" i="10"/>
  <c r="BC270" i="10"/>
  <c r="BD270" i="10"/>
  <c r="BE270" i="10"/>
  <c r="BF270" i="10"/>
  <c r="BG270" i="10"/>
  <c r="BH270" i="10"/>
  <c r="BI270" i="10"/>
  <c r="BJ270" i="10"/>
  <c r="BK270" i="10"/>
  <c r="BL270" i="10"/>
  <c r="BM270" i="10"/>
  <c r="BN270" i="10"/>
  <c r="BO270" i="10"/>
  <c r="BP270" i="10"/>
  <c r="BQ270" i="10"/>
  <c r="BR270" i="10"/>
  <c r="BS270" i="10"/>
  <c r="BT270" i="10"/>
  <c r="BU270" i="10"/>
  <c r="BV270" i="10"/>
  <c r="BW270" i="10"/>
  <c r="BX270" i="10"/>
  <c r="BY270" i="10"/>
  <c r="BZ270" i="10"/>
  <c r="CA270" i="10"/>
  <c r="CB270" i="10"/>
  <c r="CC270" i="10"/>
  <c r="CD270" i="10"/>
  <c r="CE270" i="10"/>
  <c r="CF270" i="10"/>
  <c r="CG270" i="10"/>
  <c r="A271" i="10"/>
  <c r="B271" i="10"/>
  <c r="C271" i="10"/>
  <c r="D271" i="10"/>
  <c r="E271" i="10"/>
  <c r="F271" i="10"/>
  <c r="G271" i="10"/>
  <c r="H271" i="10"/>
  <c r="I271" i="10"/>
  <c r="J271" i="10"/>
  <c r="K271" i="10"/>
  <c r="L271" i="10"/>
  <c r="M271" i="10"/>
  <c r="N271" i="10"/>
  <c r="O271" i="10"/>
  <c r="P271" i="10"/>
  <c r="Q271" i="10"/>
  <c r="R271" i="10"/>
  <c r="S271" i="10"/>
  <c r="T271" i="10"/>
  <c r="U271" i="10"/>
  <c r="V271" i="10"/>
  <c r="W271" i="10"/>
  <c r="X271" i="10"/>
  <c r="Y271" i="10"/>
  <c r="Z271" i="10"/>
  <c r="AA271" i="10"/>
  <c r="AB271" i="10"/>
  <c r="AC271" i="10"/>
  <c r="AD271" i="10"/>
  <c r="AE271" i="10"/>
  <c r="AF271" i="10"/>
  <c r="AG271" i="10"/>
  <c r="AH271" i="10"/>
  <c r="AI271" i="10"/>
  <c r="AJ271" i="10"/>
  <c r="AK271" i="10"/>
  <c r="AL271" i="10"/>
  <c r="AM271" i="10"/>
  <c r="AN271" i="10"/>
  <c r="AO271" i="10"/>
  <c r="AP271" i="10"/>
  <c r="AQ271" i="10"/>
  <c r="AR271" i="10"/>
  <c r="AS271" i="10"/>
  <c r="AT271" i="10"/>
  <c r="AU271" i="10"/>
  <c r="AV271" i="10"/>
  <c r="AW271" i="10"/>
  <c r="AX271" i="10"/>
  <c r="AY271" i="10"/>
  <c r="AZ271" i="10"/>
  <c r="BA271" i="10"/>
  <c r="BB271" i="10"/>
  <c r="BC271" i="10"/>
  <c r="BD271" i="10"/>
  <c r="BE271" i="10"/>
  <c r="BF271" i="10"/>
  <c r="BG271" i="10"/>
  <c r="BH271" i="10"/>
  <c r="BI271" i="10"/>
  <c r="BJ271" i="10"/>
  <c r="BK271" i="10"/>
  <c r="BL271" i="10"/>
  <c r="BM271" i="10"/>
  <c r="BN271" i="10"/>
  <c r="BO271" i="10"/>
  <c r="BP271" i="10"/>
  <c r="BQ271" i="10"/>
  <c r="BR271" i="10"/>
  <c r="BS271" i="10"/>
  <c r="BT271" i="10"/>
  <c r="BU271" i="10"/>
  <c r="BV271" i="10"/>
  <c r="BW271" i="10"/>
  <c r="BX271" i="10"/>
  <c r="BY271" i="10"/>
  <c r="BZ271" i="10"/>
  <c r="CA271" i="10"/>
  <c r="CB271" i="10"/>
  <c r="CC271" i="10"/>
  <c r="CD271" i="10"/>
  <c r="CE271" i="10"/>
  <c r="CF271" i="10"/>
  <c r="CG271" i="10"/>
  <c r="A272" i="10"/>
  <c r="B272" i="10"/>
  <c r="C272" i="10"/>
  <c r="D272" i="10"/>
  <c r="E272" i="10"/>
  <c r="F272" i="10"/>
  <c r="G272" i="10"/>
  <c r="H272" i="10"/>
  <c r="N272" i="10"/>
  <c r="O272" i="10"/>
  <c r="P272" i="10"/>
  <c r="U272" i="10"/>
  <c r="V272" i="10"/>
  <c r="W272" i="10"/>
  <c r="X272" i="10"/>
  <c r="Y272" i="10"/>
  <c r="Z272" i="10"/>
  <c r="AA272" i="10"/>
  <c r="AB272" i="10"/>
  <c r="AC272" i="10"/>
  <c r="AD272" i="10"/>
  <c r="AE272" i="10"/>
  <c r="AF272" i="10"/>
  <c r="AG272" i="10"/>
  <c r="AH272" i="10"/>
  <c r="AI272" i="10"/>
  <c r="AJ272" i="10"/>
  <c r="AK272" i="10"/>
  <c r="AL272" i="10"/>
  <c r="AM272" i="10"/>
  <c r="AN272" i="10"/>
  <c r="AO272" i="10"/>
  <c r="AP272" i="10"/>
  <c r="AQ272" i="10"/>
  <c r="AR272" i="10"/>
  <c r="AS272" i="10"/>
  <c r="AT272" i="10"/>
  <c r="AU272" i="10"/>
  <c r="AV272" i="10"/>
  <c r="AW272" i="10"/>
  <c r="AX272" i="10"/>
  <c r="AY272" i="10"/>
  <c r="AZ272" i="10"/>
  <c r="BA272" i="10"/>
  <c r="BB272" i="10"/>
  <c r="BC272" i="10"/>
  <c r="BD272" i="10"/>
  <c r="BE272" i="10"/>
  <c r="BF272" i="10"/>
  <c r="BG272" i="10"/>
  <c r="BH272" i="10"/>
  <c r="BI272" i="10"/>
  <c r="BJ272" i="10"/>
  <c r="BK272" i="10"/>
  <c r="BL272" i="10"/>
  <c r="BM272" i="10"/>
  <c r="BN272" i="10"/>
  <c r="BO272" i="10"/>
  <c r="BP272" i="10"/>
  <c r="BQ272" i="10"/>
  <c r="BR272" i="10"/>
  <c r="BS272" i="10"/>
  <c r="BT272" i="10"/>
  <c r="BU272" i="10"/>
  <c r="BV272" i="10"/>
  <c r="BW272" i="10"/>
  <c r="BX272" i="10"/>
  <c r="BY272" i="10"/>
  <c r="BZ272" i="10"/>
  <c r="CA272" i="10"/>
  <c r="CB272" i="10"/>
  <c r="CC272" i="10"/>
  <c r="CD272" i="10"/>
  <c r="CE272" i="10"/>
  <c r="CF272" i="10"/>
  <c r="CG272" i="10"/>
  <c r="A273" i="10"/>
  <c r="H273" i="10"/>
  <c r="I273" i="10"/>
  <c r="J273" i="10"/>
  <c r="K273" i="10"/>
  <c r="L273" i="10"/>
  <c r="M273" i="10"/>
  <c r="N273" i="10"/>
  <c r="O273" i="10"/>
  <c r="P273" i="10"/>
  <c r="Q273" i="10"/>
  <c r="R273" i="10"/>
  <c r="S273" i="10"/>
  <c r="T273" i="10"/>
  <c r="U273" i="10"/>
  <c r="V273" i="10"/>
  <c r="Y273" i="10"/>
  <c r="Z273" i="10"/>
  <c r="AA273" i="10"/>
  <c r="AB273" i="10"/>
  <c r="AC273" i="10"/>
  <c r="AD273" i="10"/>
  <c r="AE273" i="10"/>
  <c r="AF273" i="10"/>
  <c r="AG273" i="10"/>
  <c r="AH273" i="10"/>
  <c r="AI273" i="10"/>
  <c r="AJ273" i="10"/>
  <c r="AK273" i="10"/>
  <c r="AL273" i="10"/>
  <c r="AM273" i="10"/>
  <c r="AN273" i="10"/>
  <c r="AO273" i="10"/>
  <c r="AP273" i="10"/>
  <c r="AQ273" i="10"/>
  <c r="AR273" i="10"/>
  <c r="AS273" i="10"/>
  <c r="AT273" i="10"/>
  <c r="AU273" i="10"/>
  <c r="AV273" i="10"/>
  <c r="AW273" i="10"/>
  <c r="AX273" i="10"/>
  <c r="AY273" i="10"/>
  <c r="AZ273" i="10"/>
  <c r="BA273" i="10"/>
  <c r="BB273" i="10"/>
  <c r="BC273" i="10"/>
  <c r="BD273" i="10"/>
  <c r="BE273" i="10"/>
  <c r="BF273" i="10"/>
  <c r="BG273" i="10"/>
  <c r="BH273" i="10"/>
  <c r="BI273" i="10"/>
  <c r="BJ273" i="10"/>
  <c r="BK273" i="10"/>
  <c r="BL273" i="10"/>
  <c r="BM273" i="10"/>
  <c r="BN273" i="10"/>
  <c r="BO273" i="10"/>
  <c r="BP273" i="10"/>
  <c r="BQ273" i="10"/>
  <c r="BR273" i="10"/>
  <c r="BS273" i="10"/>
  <c r="BT273" i="10"/>
  <c r="BU273" i="10"/>
  <c r="BV273" i="10"/>
  <c r="BW273" i="10"/>
  <c r="BX273" i="10"/>
  <c r="BY273" i="10"/>
  <c r="BZ273" i="10"/>
  <c r="CA273" i="10"/>
  <c r="CB273" i="10"/>
  <c r="CC273" i="10"/>
  <c r="CD273" i="10"/>
  <c r="CE273" i="10"/>
  <c r="CF273" i="10"/>
  <c r="CG273" i="10"/>
  <c r="B274" i="10"/>
  <c r="C274" i="10"/>
  <c r="D274" i="10"/>
  <c r="E274" i="10"/>
  <c r="F274" i="10"/>
  <c r="G274" i="10"/>
  <c r="H274" i="10"/>
  <c r="I274" i="10"/>
  <c r="J274" i="10"/>
  <c r="K274" i="10"/>
  <c r="L274" i="10"/>
  <c r="M274" i="10"/>
  <c r="N274" i="10"/>
  <c r="O274" i="10"/>
  <c r="P274" i="10"/>
  <c r="Q274" i="10"/>
  <c r="R274" i="10"/>
  <c r="S274" i="10"/>
  <c r="T274" i="10"/>
  <c r="U274" i="10"/>
  <c r="V274" i="10"/>
  <c r="W274" i="10"/>
  <c r="X274" i="10"/>
  <c r="Y274" i="10"/>
  <c r="Z274" i="10"/>
  <c r="AA274" i="10"/>
  <c r="AB274" i="10"/>
  <c r="AC274" i="10"/>
  <c r="AE274" i="10"/>
  <c r="AG274" i="10"/>
  <c r="AI274" i="10"/>
  <c r="AL274" i="10"/>
  <c r="AM274" i="10"/>
  <c r="AN274" i="10"/>
  <c r="AO274" i="10"/>
  <c r="AP274" i="10"/>
  <c r="AQ274" i="10"/>
  <c r="AR274" i="10"/>
  <c r="AS274" i="10"/>
  <c r="AT274" i="10"/>
  <c r="AU274" i="10"/>
  <c r="AV274" i="10"/>
  <c r="AW274" i="10"/>
  <c r="AX274" i="10"/>
  <c r="AY274" i="10"/>
  <c r="AZ274" i="10"/>
  <c r="BA274" i="10"/>
  <c r="BB274" i="10"/>
  <c r="BC274" i="10"/>
  <c r="BD274" i="10"/>
  <c r="BE274" i="10"/>
  <c r="BF274" i="10"/>
  <c r="BG274" i="10"/>
  <c r="BH274" i="10"/>
  <c r="BI274" i="10"/>
  <c r="BJ274" i="10"/>
  <c r="BK274" i="10"/>
  <c r="BL274" i="10"/>
  <c r="BM274" i="10"/>
  <c r="BN274" i="10"/>
  <c r="BO274" i="10"/>
  <c r="BP274" i="10"/>
  <c r="BQ274" i="10"/>
  <c r="BR274" i="10"/>
  <c r="BS274" i="10"/>
  <c r="BT274" i="10"/>
  <c r="BU274" i="10"/>
  <c r="BV274" i="10"/>
  <c r="BW274" i="10"/>
  <c r="BX274" i="10"/>
  <c r="BY274" i="10"/>
  <c r="BZ274" i="10"/>
  <c r="CA274" i="10"/>
  <c r="CB274" i="10"/>
  <c r="CC274" i="10"/>
  <c r="CD274" i="10"/>
  <c r="CE274" i="10"/>
  <c r="CF274" i="10"/>
  <c r="CG274" i="10"/>
  <c r="A275" i="10"/>
  <c r="Y275" i="10"/>
  <c r="Z275" i="10"/>
  <c r="AA275" i="10"/>
  <c r="AB275" i="10"/>
  <c r="AC275" i="10"/>
  <c r="AE275" i="10"/>
  <c r="AG275" i="10"/>
  <c r="AI275" i="10"/>
  <c r="AL275" i="10"/>
  <c r="AM275" i="10"/>
  <c r="AN275" i="10"/>
  <c r="AO275" i="10"/>
  <c r="AP275" i="10"/>
  <c r="AQ275" i="10"/>
  <c r="AR275" i="10"/>
  <c r="AS275" i="10"/>
  <c r="AT275" i="10"/>
  <c r="AU275" i="10"/>
  <c r="AV275" i="10"/>
  <c r="AW275" i="10"/>
  <c r="AX275" i="10"/>
  <c r="AY275" i="10"/>
  <c r="AZ275" i="10"/>
  <c r="BA275" i="10"/>
  <c r="BB275" i="10"/>
  <c r="BC275" i="10"/>
  <c r="BD275" i="10"/>
  <c r="BE275" i="10"/>
  <c r="BF275" i="10"/>
  <c r="BG275" i="10"/>
  <c r="BH275" i="10"/>
  <c r="BI275" i="10"/>
  <c r="BJ275" i="10"/>
  <c r="BK275" i="10"/>
  <c r="BL275" i="10"/>
  <c r="BM275" i="10"/>
  <c r="BN275" i="10"/>
  <c r="BO275" i="10"/>
  <c r="BP275" i="10"/>
  <c r="BQ275" i="10"/>
  <c r="BR275" i="10"/>
  <c r="BS275" i="10"/>
  <c r="BT275" i="10"/>
  <c r="BU275" i="10"/>
  <c r="BV275" i="10"/>
  <c r="BW275" i="10"/>
  <c r="BX275" i="10"/>
  <c r="BY275" i="10"/>
  <c r="BZ275" i="10"/>
  <c r="CA275" i="10"/>
  <c r="CB275" i="10"/>
  <c r="CC275" i="10"/>
  <c r="CD275" i="10"/>
  <c r="CE275" i="10"/>
  <c r="CF275" i="10"/>
  <c r="CG275" i="10"/>
  <c r="A276" i="10"/>
  <c r="Y276" i="10"/>
  <c r="Z276" i="10"/>
  <c r="AA276" i="10"/>
  <c r="AB276" i="10"/>
  <c r="AC276" i="10"/>
  <c r="AE276" i="10"/>
  <c r="AG276" i="10"/>
  <c r="AI276" i="10"/>
  <c r="AL276" i="10"/>
  <c r="AM276" i="10"/>
  <c r="AN276" i="10"/>
  <c r="AO276" i="10"/>
  <c r="AP276" i="10"/>
  <c r="AQ276" i="10"/>
  <c r="AR276" i="10"/>
  <c r="AS276" i="10"/>
  <c r="AT276" i="10"/>
  <c r="AU276" i="10"/>
  <c r="AV276" i="10"/>
  <c r="AW276" i="10"/>
  <c r="AX276" i="10"/>
  <c r="AY276" i="10"/>
  <c r="AZ276" i="10"/>
  <c r="BA276" i="10"/>
  <c r="BB276" i="10"/>
  <c r="BC276" i="10"/>
  <c r="BD276" i="10"/>
  <c r="BE276" i="10"/>
  <c r="BF276" i="10"/>
  <c r="BG276" i="10"/>
  <c r="BH276" i="10"/>
  <c r="BI276" i="10"/>
  <c r="BJ276" i="10"/>
  <c r="BK276" i="10"/>
  <c r="BL276" i="10"/>
  <c r="BM276" i="10"/>
  <c r="BN276" i="10"/>
  <c r="BO276" i="10"/>
  <c r="BP276" i="10"/>
  <c r="BQ276" i="10"/>
  <c r="BR276" i="10"/>
  <c r="BS276" i="10"/>
  <c r="BT276" i="10"/>
  <c r="BU276" i="10"/>
  <c r="BV276" i="10"/>
  <c r="BW276" i="10"/>
  <c r="BX276" i="10"/>
  <c r="BY276" i="10"/>
  <c r="BZ276" i="10"/>
  <c r="CA276" i="10"/>
  <c r="CB276" i="10"/>
  <c r="CC276" i="10"/>
  <c r="CD276" i="10"/>
  <c r="CE276" i="10"/>
  <c r="CF276" i="10"/>
  <c r="CG276" i="10"/>
  <c r="A277" i="10"/>
  <c r="Y277" i="10"/>
  <c r="Z277" i="10"/>
  <c r="AA277" i="10"/>
  <c r="AB277" i="10"/>
  <c r="AC277" i="10"/>
  <c r="AE277" i="10"/>
  <c r="AG277" i="10"/>
  <c r="AI277" i="10"/>
  <c r="AL277" i="10"/>
  <c r="AM277" i="10"/>
  <c r="AN277" i="10"/>
  <c r="AO277" i="10"/>
  <c r="AP277" i="10"/>
  <c r="AQ277" i="10"/>
  <c r="AR277" i="10"/>
  <c r="AS277" i="10"/>
  <c r="AT277" i="10"/>
  <c r="AU277" i="10"/>
  <c r="AV277" i="10"/>
  <c r="AW277" i="10"/>
  <c r="AX277" i="10"/>
  <c r="AY277" i="10"/>
  <c r="AZ277" i="10"/>
  <c r="BA277" i="10"/>
  <c r="BB277" i="10"/>
  <c r="BC277" i="10"/>
  <c r="BD277" i="10"/>
  <c r="BE277" i="10"/>
  <c r="BF277" i="10"/>
  <c r="BG277" i="10"/>
  <c r="BH277" i="10"/>
  <c r="BI277" i="10"/>
  <c r="BJ277" i="10"/>
  <c r="BK277" i="10"/>
  <c r="BL277" i="10"/>
  <c r="BM277" i="10"/>
  <c r="BN277" i="10"/>
  <c r="BO277" i="10"/>
  <c r="BP277" i="10"/>
  <c r="BQ277" i="10"/>
  <c r="BR277" i="10"/>
  <c r="BS277" i="10"/>
  <c r="BT277" i="10"/>
  <c r="BU277" i="10"/>
  <c r="BV277" i="10"/>
  <c r="BW277" i="10"/>
  <c r="BX277" i="10"/>
  <c r="BY277" i="10"/>
  <c r="BZ277" i="10"/>
  <c r="CA277" i="10"/>
  <c r="CB277" i="10"/>
  <c r="CC277" i="10"/>
  <c r="CD277" i="10"/>
  <c r="CE277" i="10"/>
  <c r="CF277" i="10"/>
  <c r="CG277" i="10"/>
  <c r="A278" i="10"/>
  <c r="Y278" i="10"/>
  <c r="Z278" i="10"/>
  <c r="AA278" i="10"/>
  <c r="AB278" i="10"/>
  <c r="AC278" i="10"/>
  <c r="AE278" i="10"/>
  <c r="AG278" i="10"/>
  <c r="AI278" i="10"/>
  <c r="AL278" i="10"/>
  <c r="AM278" i="10"/>
  <c r="AN278" i="10"/>
  <c r="AO278" i="10"/>
  <c r="AP278" i="10"/>
  <c r="AQ278" i="10"/>
  <c r="AR278" i="10"/>
  <c r="AS278" i="10"/>
  <c r="AT278" i="10"/>
  <c r="AU278" i="10"/>
  <c r="AV278" i="10"/>
  <c r="AW278" i="10"/>
  <c r="AX278" i="10"/>
  <c r="AY278" i="10"/>
  <c r="AZ278" i="10"/>
  <c r="BA278" i="10"/>
  <c r="BB278" i="10"/>
  <c r="BC278" i="10"/>
  <c r="BD278" i="10"/>
  <c r="BE278" i="10"/>
  <c r="BF278" i="10"/>
  <c r="BG278" i="10"/>
  <c r="BH278" i="10"/>
  <c r="BI278" i="10"/>
  <c r="BJ278" i="10"/>
  <c r="BK278" i="10"/>
  <c r="BL278" i="10"/>
  <c r="BM278" i="10"/>
  <c r="BN278" i="10"/>
  <c r="BO278" i="10"/>
  <c r="BP278" i="10"/>
  <c r="BQ278" i="10"/>
  <c r="BR278" i="10"/>
  <c r="BS278" i="10"/>
  <c r="BT278" i="10"/>
  <c r="BU278" i="10"/>
  <c r="BV278" i="10"/>
  <c r="BW278" i="10"/>
  <c r="BX278" i="10"/>
  <c r="BY278" i="10"/>
  <c r="BZ278" i="10"/>
  <c r="CA278" i="10"/>
  <c r="CB278" i="10"/>
  <c r="CC278" i="10"/>
  <c r="CD278" i="10"/>
  <c r="CE278" i="10"/>
  <c r="CF278" i="10"/>
  <c r="CG278" i="10"/>
  <c r="C279" i="10"/>
  <c r="D279" i="10"/>
  <c r="E279" i="10"/>
  <c r="F279" i="10"/>
  <c r="G279" i="10"/>
  <c r="H279" i="10"/>
  <c r="I279" i="10"/>
  <c r="J279" i="10"/>
  <c r="K279" i="10"/>
  <c r="L279" i="10"/>
  <c r="M279" i="10"/>
  <c r="N279" i="10"/>
  <c r="O279" i="10"/>
  <c r="P279" i="10"/>
  <c r="Q279" i="10"/>
  <c r="R279" i="10"/>
  <c r="S279" i="10"/>
  <c r="T279" i="10"/>
  <c r="U279" i="10"/>
  <c r="V279" i="10"/>
  <c r="W279" i="10"/>
  <c r="X279" i="10"/>
  <c r="Y279" i="10"/>
  <c r="Z279" i="10"/>
  <c r="AA279" i="10"/>
  <c r="AB279" i="10"/>
  <c r="AC279" i="10"/>
  <c r="AE279" i="10"/>
  <c r="AG279" i="10"/>
  <c r="AI279" i="10"/>
  <c r="AL279" i="10"/>
  <c r="AM279" i="10"/>
  <c r="AN279" i="10"/>
  <c r="AO279" i="10"/>
  <c r="AP279" i="10"/>
  <c r="AQ279" i="10"/>
  <c r="AR279" i="10"/>
  <c r="AS279" i="10"/>
  <c r="AT279" i="10"/>
  <c r="AU279" i="10"/>
  <c r="AV279" i="10"/>
  <c r="AW279" i="10"/>
  <c r="AX279" i="10"/>
  <c r="AY279" i="10"/>
  <c r="AZ279" i="10"/>
  <c r="BA279" i="10"/>
  <c r="BB279" i="10"/>
  <c r="BC279" i="10"/>
  <c r="BD279" i="10"/>
  <c r="BE279" i="10"/>
  <c r="BF279" i="10"/>
  <c r="BG279" i="10"/>
  <c r="BH279" i="10"/>
  <c r="BI279" i="10"/>
  <c r="BJ279" i="10"/>
  <c r="BK279" i="10"/>
  <c r="BL279" i="10"/>
  <c r="BM279" i="10"/>
  <c r="BN279" i="10"/>
  <c r="BO279" i="10"/>
  <c r="BP279" i="10"/>
  <c r="BQ279" i="10"/>
  <c r="BR279" i="10"/>
  <c r="BS279" i="10"/>
  <c r="BT279" i="10"/>
  <c r="BU279" i="10"/>
  <c r="BV279" i="10"/>
  <c r="BW279" i="10"/>
  <c r="BX279" i="10"/>
  <c r="BY279" i="10"/>
  <c r="BZ279" i="10"/>
  <c r="CA279" i="10"/>
  <c r="CB279" i="10"/>
  <c r="CC279" i="10"/>
  <c r="CD279" i="10"/>
  <c r="CE279" i="10"/>
  <c r="CF279" i="10"/>
  <c r="CG279" i="10"/>
  <c r="A280" i="10"/>
  <c r="Y280" i="10"/>
  <c r="Z280" i="10"/>
  <c r="AA280" i="10"/>
  <c r="AB280" i="10"/>
  <c r="AC280" i="10"/>
  <c r="AE280" i="10"/>
  <c r="AG280" i="10"/>
  <c r="AI280" i="10"/>
  <c r="AL280" i="10"/>
  <c r="AM280" i="10"/>
  <c r="AN280" i="10"/>
  <c r="AO280" i="10"/>
  <c r="AP280" i="10"/>
  <c r="AQ280" i="10"/>
  <c r="AR280" i="10"/>
  <c r="AS280" i="10"/>
  <c r="AT280" i="10"/>
  <c r="AU280" i="10"/>
  <c r="AV280" i="10"/>
  <c r="AW280" i="10"/>
  <c r="AX280" i="10"/>
  <c r="AY280" i="10"/>
  <c r="AZ280" i="10"/>
  <c r="BA280" i="10"/>
  <c r="BB280" i="10"/>
  <c r="BC280" i="10"/>
  <c r="BD280" i="10"/>
  <c r="BE280" i="10"/>
  <c r="BF280" i="10"/>
  <c r="BG280" i="10"/>
  <c r="BH280" i="10"/>
  <c r="BI280" i="10"/>
  <c r="BJ280" i="10"/>
  <c r="BK280" i="10"/>
  <c r="BL280" i="10"/>
  <c r="BM280" i="10"/>
  <c r="BN280" i="10"/>
  <c r="BO280" i="10"/>
  <c r="BP280" i="10"/>
  <c r="BQ280" i="10"/>
  <c r="BR280" i="10"/>
  <c r="BS280" i="10"/>
  <c r="BT280" i="10"/>
  <c r="BU280" i="10"/>
  <c r="BV280" i="10"/>
  <c r="BW280" i="10"/>
  <c r="BX280" i="10"/>
  <c r="BY280" i="10"/>
  <c r="BZ280" i="10"/>
  <c r="CA280" i="10"/>
  <c r="CB280" i="10"/>
  <c r="CC280" i="10"/>
  <c r="CD280" i="10"/>
  <c r="CE280" i="10"/>
  <c r="CF280" i="10"/>
  <c r="CG280" i="10"/>
  <c r="A281" i="10"/>
  <c r="Y281" i="10"/>
  <c r="Z281" i="10"/>
  <c r="AA281" i="10"/>
  <c r="AB281" i="10"/>
  <c r="AC281" i="10"/>
  <c r="AE281" i="10"/>
  <c r="AG281" i="10"/>
  <c r="AI281" i="10"/>
  <c r="AL281" i="10"/>
  <c r="AM281" i="10"/>
  <c r="AN281" i="10"/>
  <c r="AO281" i="10"/>
  <c r="AP281" i="10"/>
  <c r="AQ281" i="10"/>
  <c r="AR281" i="10"/>
  <c r="AS281" i="10"/>
  <c r="AT281" i="10"/>
  <c r="AU281" i="10"/>
  <c r="AV281" i="10"/>
  <c r="AW281" i="10"/>
  <c r="AX281" i="10"/>
  <c r="AY281" i="10"/>
  <c r="AZ281" i="10"/>
  <c r="BA281" i="10"/>
  <c r="BB281" i="10"/>
  <c r="BC281" i="10"/>
  <c r="BD281" i="10"/>
  <c r="BE281" i="10"/>
  <c r="BF281" i="10"/>
  <c r="BG281" i="10"/>
  <c r="BH281" i="10"/>
  <c r="BI281" i="10"/>
  <c r="BJ281" i="10"/>
  <c r="BK281" i="10"/>
  <c r="BL281" i="10"/>
  <c r="BM281" i="10"/>
  <c r="BN281" i="10"/>
  <c r="BO281" i="10"/>
  <c r="BP281" i="10"/>
  <c r="BQ281" i="10"/>
  <c r="BR281" i="10"/>
  <c r="BS281" i="10"/>
  <c r="BT281" i="10"/>
  <c r="BU281" i="10"/>
  <c r="BV281" i="10"/>
  <c r="BW281" i="10"/>
  <c r="BX281" i="10"/>
  <c r="BY281" i="10"/>
  <c r="BZ281" i="10"/>
  <c r="CA281" i="10"/>
  <c r="CB281" i="10"/>
  <c r="CC281" i="10"/>
  <c r="CD281" i="10"/>
  <c r="CE281" i="10"/>
  <c r="CF281" i="10"/>
  <c r="CG281" i="10"/>
  <c r="A282" i="10"/>
  <c r="Y282" i="10"/>
  <c r="Z282" i="10"/>
  <c r="AA282" i="10"/>
  <c r="AB282" i="10"/>
  <c r="AC282" i="10"/>
  <c r="AE282" i="10"/>
  <c r="AG282" i="10"/>
  <c r="AI282" i="10"/>
  <c r="AL282" i="10"/>
  <c r="AM282" i="10"/>
  <c r="AN282" i="10"/>
  <c r="AO282" i="10"/>
  <c r="AP282" i="10"/>
  <c r="AQ282" i="10"/>
  <c r="AR282" i="10"/>
  <c r="AS282" i="10"/>
  <c r="AT282" i="10"/>
  <c r="AU282" i="10"/>
  <c r="AV282" i="10"/>
  <c r="AW282" i="10"/>
  <c r="AX282" i="10"/>
  <c r="AY282" i="10"/>
  <c r="AZ282" i="10"/>
  <c r="BA282" i="10"/>
  <c r="BB282" i="10"/>
  <c r="BC282" i="10"/>
  <c r="BD282" i="10"/>
  <c r="BE282" i="10"/>
  <c r="BF282" i="10"/>
  <c r="BG282" i="10"/>
  <c r="BH282" i="10"/>
  <c r="BI282" i="10"/>
  <c r="BJ282" i="10"/>
  <c r="BK282" i="10"/>
  <c r="BL282" i="10"/>
  <c r="BM282" i="10"/>
  <c r="BN282" i="10"/>
  <c r="BO282" i="10"/>
  <c r="BP282" i="10"/>
  <c r="BQ282" i="10"/>
  <c r="BR282" i="10"/>
  <c r="BS282" i="10"/>
  <c r="BT282" i="10"/>
  <c r="BU282" i="10"/>
  <c r="BV282" i="10"/>
  <c r="BW282" i="10"/>
  <c r="BX282" i="10"/>
  <c r="BY282" i="10"/>
  <c r="BZ282" i="10"/>
  <c r="CA282" i="10"/>
  <c r="CB282" i="10"/>
  <c r="CC282" i="10"/>
  <c r="CD282" i="10"/>
  <c r="CE282" i="10"/>
  <c r="CF282" i="10"/>
  <c r="CG282" i="10"/>
  <c r="A283" i="10"/>
  <c r="Y283" i="10"/>
  <c r="Z283" i="10"/>
  <c r="AA283" i="10"/>
  <c r="AB283" i="10"/>
  <c r="AC283" i="10"/>
  <c r="AE283" i="10"/>
  <c r="AG283" i="10"/>
  <c r="AI283" i="10"/>
  <c r="AL283" i="10"/>
  <c r="AM283" i="10"/>
  <c r="AN283" i="10"/>
  <c r="AO283" i="10"/>
  <c r="AP283" i="10"/>
  <c r="AQ283" i="10"/>
  <c r="AR283" i="10"/>
  <c r="AS283" i="10"/>
  <c r="AT283" i="10"/>
  <c r="AU283" i="10"/>
  <c r="AV283" i="10"/>
  <c r="AW283" i="10"/>
  <c r="AX283" i="10"/>
  <c r="AY283" i="10"/>
  <c r="AZ283" i="10"/>
  <c r="BA283" i="10"/>
  <c r="BB283" i="10"/>
  <c r="BC283" i="10"/>
  <c r="BD283" i="10"/>
  <c r="BE283" i="10"/>
  <c r="BF283" i="10"/>
  <c r="BG283" i="10"/>
  <c r="BH283" i="10"/>
  <c r="BI283" i="10"/>
  <c r="BJ283" i="10"/>
  <c r="BK283" i="10"/>
  <c r="BL283" i="10"/>
  <c r="BM283" i="10"/>
  <c r="BN283" i="10"/>
  <c r="BO283" i="10"/>
  <c r="BP283" i="10"/>
  <c r="BQ283" i="10"/>
  <c r="BR283" i="10"/>
  <c r="BS283" i="10"/>
  <c r="BT283" i="10"/>
  <c r="BU283" i="10"/>
  <c r="BV283" i="10"/>
  <c r="BW283" i="10"/>
  <c r="BX283" i="10"/>
  <c r="BY283" i="10"/>
  <c r="BZ283" i="10"/>
  <c r="CA283" i="10"/>
  <c r="CB283" i="10"/>
  <c r="CC283" i="10"/>
  <c r="CD283" i="10"/>
  <c r="CE283" i="10"/>
  <c r="CF283" i="10"/>
  <c r="CG283" i="10"/>
  <c r="A284" i="10"/>
  <c r="Y284" i="10"/>
  <c r="Z284" i="10"/>
  <c r="AA284" i="10"/>
  <c r="AB284" i="10"/>
  <c r="AC284" i="10"/>
  <c r="AE284" i="10"/>
  <c r="AG284" i="10"/>
  <c r="AI284" i="10"/>
  <c r="AL284" i="10"/>
  <c r="AM284" i="10"/>
  <c r="AN284" i="10"/>
  <c r="AO284" i="10"/>
  <c r="AP284" i="10"/>
  <c r="AQ284" i="10"/>
  <c r="AR284" i="10"/>
  <c r="AS284" i="10"/>
  <c r="AT284" i="10"/>
  <c r="AU284" i="10"/>
  <c r="AV284" i="10"/>
  <c r="AW284" i="10"/>
  <c r="AX284" i="10"/>
  <c r="AY284" i="10"/>
  <c r="AZ284" i="10"/>
  <c r="BA284" i="10"/>
  <c r="BB284" i="10"/>
  <c r="BC284" i="10"/>
  <c r="BD284" i="10"/>
  <c r="BE284" i="10"/>
  <c r="BF284" i="10"/>
  <c r="BG284" i="10"/>
  <c r="BH284" i="10"/>
  <c r="BI284" i="10"/>
  <c r="BJ284" i="10"/>
  <c r="BK284" i="10"/>
  <c r="BL284" i="10"/>
  <c r="BM284" i="10"/>
  <c r="BN284" i="10"/>
  <c r="BO284" i="10"/>
  <c r="BP284" i="10"/>
  <c r="BQ284" i="10"/>
  <c r="BR284" i="10"/>
  <c r="BS284" i="10"/>
  <c r="BT284" i="10"/>
  <c r="BU284" i="10"/>
  <c r="BV284" i="10"/>
  <c r="BW284" i="10"/>
  <c r="BX284" i="10"/>
  <c r="BY284" i="10"/>
  <c r="BZ284" i="10"/>
  <c r="CA284" i="10"/>
  <c r="CB284" i="10"/>
  <c r="CC284" i="10"/>
  <c r="CD284" i="10"/>
  <c r="CE284" i="10"/>
  <c r="CF284" i="10"/>
  <c r="CG284" i="10"/>
  <c r="A285" i="10"/>
  <c r="Y285" i="10"/>
  <c r="Z285" i="10"/>
  <c r="AA285" i="10"/>
  <c r="AB285" i="10"/>
  <c r="AC285" i="10"/>
  <c r="AE285" i="10"/>
  <c r="AG285" i="10"/>
  <c r="AI285" i="10"/>
  <c r="AL285" i="10"/>
  <c r="AM285" i="10"/>
  <c r="AN285" i="10"/>
  <c r="AO285" i="10"/>
  <c r="AP285" i="10"/>
  <c r="AQ285" i="10"/>
  <c r="AR285" i="10"/>
  <c r="AS285" i="10"/>
  <c r="AT285" i="10"/>
  <c r="AU285" i="10"/>
  <c r="AV285" i="10"/>
  <c r="AW285" i="10"/>
  <c r="AX285" i="10"/>
  <c r="AY285" i="10"/>
  <c r="AZ285" i="10"/>
  <c r="BA285" i="10"/>
  <c r="BB285" i="10"/>
  <c r="BC285" i="10"/>
  <c r="BD285" i="10"/>
  <c r="BE285" i="10"/>
  <c r="BF285" i="10"/>
  <c r="BG285" i="10"/>
  <c r="BH285" i="10"/>
  <c r="BI285" i="10"/>
  <c r="BJ285" i="10"/>
  <c r="BK285" i="10"/>
  <c r="BL285" i="10"/>
  <c r="BM285" i="10"/>
  <c r="BN285" i="10"/>
  <c r="BO285" i="10"/>
  <c r="BP285" i="10"/>
  <c r="BQ285" i="10"/>
  <c r="BR285" i="10"/>
  <c r="BS285" i="10"/>
  <c r="BT285" i="10"/>
  <c r="BU285" i="10"/>
  <c r="BV285" i="10"/>
  <c r="BW285" i="10"/>
  <c r="BX285" i="10"/>
  <c r="BY285" i="10"/>
  <c r="BZ285" i="10"/>
  <c r="CA285" i="10"/>
  <c r="CB285" i="10"/>
  <c r="CC285" i="10"/>
  <c r="CD285" i="10"/>
  <c r="CE285" i="10"/>
  <c r="CF285" i="10"/>
  <c r="CG285" i="10"/>
  <c r="A286" i="10"/>
  <c r="Y286" i="10"/>
  <c r="Z286" i="10"/>
  <c r="AA286" i="10"/>
  <c r="AB286" i="10"/>
  <c r="AC286" i="10"/>
  <c r="AE286" i="10"/>
  <c r="AG286" i="10"/>
  <c r="AI286" i="10"/>
  <c r="AL286" i="10"/>
  <c r="AM286" i="10"/>
  <c r="AN286" i="10"/>
  <c r="AO286" i="10"/>
  <c r="AP286" i="10"/>
  <c r="AQ286" i="10"/>
  <c r="AR286" i="10"/>
  <c r="AS286" i="10"/>
  <c r="AT286" i="10"/>
  <c r="AU286" i="10"/>
  <c r="AV286" i="10"/>
  <c r="AW286" i="10"/>
  <c r="AX286" i="10"/>
  <c r="AY286" i="10"/>
  <c r="AZ286" i="10"/>
  <c r="BA286" i="10"/>
  <c r="BB286" i="10"/>
  <c r="BC286" i="10"/>
  <c r="BD286" i="10"/>
  <c r="BE286" i="10"/>
  <c r="BF286" i="10"/>
  <c r="BG286" i="10"/>
  <c r="BH286" i="10"/>
  <c r="BI286" i="10"/>
  <c r="BJ286" i="10"/>
  <c r="BK286" i="10"/>
  <c r="BL286" i="10"/>
  <c r="BM286" i="10"/>
  <c r="BN286" i="10"/>
  <c r="BO286" i="10"/>
  <c r="BP286" i="10"/>
  <c r="BQ286" i="10"/>
  <c r="BR286" i="10"/>
  <c r="BS286" i="10"/>
  <c r="BT286" i="10"/>
  <c r="BU286" i="10"/>
  <c r="BV286" i="10"/>
  <c r="BW286" i="10"/>
  <c r="BX286" i="10"/>
  <c r="BY286" i="10"/>
  <c r="BZ286" i="10"/>
  <c r="CA286" i="10"/>
  <c r="CB286" i="10"/>
  <c r="CC286" i="10"/>
  <c r="CD286" i="10"/>
  <c r="CE286" i="10"/>
  <c r="CF286" i="10"/>
  <c r="CG286" i="10"/>
  <c r="A287" i="10"/>
  <c r="Y287" i="10"/>
  <c r="Z287" i="10"/>
  <c r="AA287" i="10"/>
  <c r="AB287" i="10"/>
  <c r="AC287" i="10"/>
  <c r="AE287" i="10"/>
  <c r="AG287" i="10"/>
  <c r="AI287" i="10"/>
  <c r="AL287" i="10"/>
  <c r="AM287" i="10"/>
  <c r="AN287" i="10"/>
  <c r="AO287" i="10"/>
  <c r="AP287" i="10"/>
  <c r="AQ287" i="10"/>
  <c r="AR287" i="10"/>
  <c r="AS287" i="10"/>
  <c r="AT287" i="10"/>
  <c r="AU287" i="10"/>
  <c r="AV287" i="10"/>
  <c r="AW287" i="10"/>
  <c r="AX287" i="10"/>
  <c r="AY287" i="10"/>
  <c r="AZ287" i="10"/>
  <c r="BA287" i="10"/>
  <c r="BB287" i="10"/>
  <c r="BC287" i="10"/>
  <c r="BD287" i="10"/>
  <c r="BE287" i="10"/>
  <c r="BF287" i="10"/>
  <c r="BG287" i="10"/>
  <c r="BH287" i="10"/>
  <c r="BI287" i="10"/>
  <c r="BJ287" i="10"/>
  <c r="BK287" i="10"/>
  <c r="BL287" i="10"/>
  <c r="BM287" i="10"/>
  <c r="BN287" i="10"/>
  <c r="BO287" i="10"/>
  <c r="BP287" i="10"/>
  <c r="BQ287" i="10"/>
  <c r="BR287" i="10"/>
  <c r="BS287" i="10"/>
  <c r="BT287" i="10"/>
  <c r="BU287" i="10"/>
  <c r="BV287" i="10"/>
  <c r="BW287" i="10"/>
  <c r="BX287" i="10"/>
  <c r="BY287" i="10"/>
  <c r="BZ287" i="10"/>
  <c r="CA287" i="10"/>
  <c r="CB287" i="10"/>
  <c r="CC287" i="10"/>
  <c r="CD287" i="10"/>
  <c r="CE287" i="10"/>
  <c r="CF287" i="10"/>
  <c r="CG287" i="10"/>
  <c r="C288" i="10"/>
  <c r="D288" i="10"/>
  <c r="E288" i="10"/>
  <c r="F288" i="10"/>
  <c r="G288" i="10"/>
  <c r="H288" i="10"/>
  <c r="I288" i="10"/>
  <c r="J288" i="10"/>
  <c r="K288" i="10"/>
  <c r="L288" i="10"/>
  <c r="M288" i="10"/>
  <c r="N288" i="10"/>
  <c r="O288" i="10"/>
  <c r="P288" i="10"/>
  <c r="Q288" i="10"/>
  <c r="R288" i="10"/>
  <c r="S288" i="10"/>
  <c r="T288" i="10"/>
  <c r="U288" i="10"/>
  <c r="V288" i="10"/>
  <c r="W288" i="10"/>
  <c r="X288" i="10"/>
  <c r="Y288" i="10"/>
  <c r="Z288" i="10"/>
  <c r="AA288" i="10"/>
  <c r="AB288" i="10"/>
  <c r="AC288" i="10"/>
  <c r="AE288" i="10"/>
  <c r="AG288" i="10"/>
  <c r="AI288" i="10"/>
  <c r="AL288" i="10"/>
  <c r="AM288" i="10"/>
  <c r="AN288" i="10"/>
  <c r="AO288" i="10"/>
  <c r="AP288" i="10"/>
  <c r="AQ288" i="10"/>
  <c r="AR288" i="10"/>
  <c r="AS288" i="10"/>
  <c r="AT288" i="10"/>
  <c r="AU288" i="10"/>
  <c r="AV288" i="10"/>
  <c r="AW288" i="10"/>
  <c r="AX288" i="10"/>
  <c r="AY288" i="10"/>
  <c r="AZ288" i="10"/>
  <c r="BA288" i="10"/>
  <c r="BB288" i="10"/>
  <c r="BC288" i="10"/>
  <c r="BD288" i="10"/>
  <c r="BE288" i="10"/>
  <c r="BF288" i="10"/>
  <c r="BG288" i="10"/>
  <c r="BH288" i="10"/>
  <c r="BI288" i="10"/>
  <c r="BJ288" i="10"/>
  <c r="BK288" i="10"/>
  <c r="BL288" i="10"/>
  <c r="BM288" i="10"/>
  <c r="BN288" i="10"/>
  <c r="BO288" i="10"/>
  <c r="BP288" i="10"/>
  <c r="BQ288" i="10"/>
  <c r="BR288" i="10"/>
  <c r="BS288" i="10"/>
  <c r="BT288" i="10"/>
  <c r="BU288" i="10"/>
  <c r="BV288" i="10"/>
  <c r="BW288" i="10"/>
  <c r="BX288" i="10"/>
  <c r="BY288" i="10"/>
  <c r="BZ288" i="10"/>
  <c r="CA288" i="10"/>
  <c r="CB288" i="10"/>
  <c r="CC288" i="10"/>
  <c r="CD288" i="10"/>
  <c r="CE288" i="10"/>
  <c r="CF288" i="10"/>
  <c r="CG288" i="10"/>
  <c r="A289" i="10"/>
  <c r="Y289" i="10"/>
  <c r="Z289" i="10"/>
  <c r="AA289" i="10"/>
  <c r="AB289" i="10"/>
  <c r="AC289" i="10"/>
  <c r="AE289" i="10"/>
  <c r="AG289" i="10"/>
  <c r="AI289" i="10"/>
  <c r="AL289" i="10"/>
  <c r="AM289" i="10"/>
  <c r="AN289" i="10"/>
  <c r="AO289" i="10"/>
  <c r="AP289" i="10"/>
  <c r="AQ289" i="10"/>
  <c r="AR289" i="10"/>
  <c r="AS289" i="10"/>
  <c r="AT289" i="10"/>
  <c r="AU289" i="10"/>
  <c r="AV289" i="10"/>
  <c r="AW289" i="10"/>
  <c r="AX289" i="10"/>
  <c r="AY289" i="10"/>
  <c r="AZ289" i="10"/>
  <c r="BA289" i="10"/>
  <c r="BB289" i="10"/>
  <c r="BC289" i="10"/>
  <c r="BD289" i="10"/>
  <c r="BE289" i="10"/>
  <c r="BF289" i="10"/>
  <c r="BG289" i="10"/>
  <c r="BH289" i="10"/>
  <c r="BI289" i="10"/>
  <c r="BJ289" i="10"/>
  <c r="BK289" i="10"/>
  <c r="BL289" i="10"/>
  <c r="BM289" i="10"/>
  <c r="BN289" i="10"/>
  <c r="BO289" i="10"/>
  <c r="BP289" i="10"/>
  <c r="BQ289" i="10"/>
  <c r="BR289" i="10"/>
  <c r="BS289" i="10"/>
  <c r="BT289" i="10"/>
  <c r="BU289" i="10"/>
  <c r="BV289" i="10"/>
  <c r="BW289" i="10"/>
  <c r="BX289" i="10"/>
  <c r="BY289" i="10"/>
  <c r="BZ289" i="10"/>
  <c r="CA289" i="10"/>
  <c r="CB289" i="10"/>
  <c r="CC289" i="10"/>
  <c r="CD289" i="10"/>
  <c r="CE289" i="10"/>
  <c r="CF289" i="10"/>
  <c r="CG289" i="10"/>
  <c r="A290" i="10"/>
  <c r="Y290" i="10"/>
  <c r="Z290" i="10"/>
  <c r="AA290" i="10"/>
  <c r="AB290" i="10"/>
  <c r="AC290" i="10"/>
  <c r="AE290" i="10"/>
  <c r="AG290" i="10"/>
  <c r="AI290" i="10"/>
  <c r="AL290" i="10"/>
  <c r="AM290" i="10"/>
  <c r="AN290" i="10"/>
  <c r="AO290" i="10"/>
  <c r="AP290" i="10"/>
  <c r="AQ290" i="10"/>
  <c r="AR290" i="10"/>
  <c r="AS290" i="10"/>
  <c r="AT290" i="10"/>
  <c r="AU290" i="10"/>
  <c r="AV290" i="10"/>
  <c r="AW290" i="10"/>
  <c r="AX290" i="10"/>
  <c r="AY290" i="10"/>
  <c r="AZ290" i="10"/>
  <c r="BA290" i="10"/>
  <c r="BB290" i="10"/>
  <c r="BC290" i="10"/>
  <c r="BD290" i="10"/>
  <c r="BE290" i="10"/>
  <c r="BF290" i="10"/>
  <c r="BG290" i="10"/>
  <c r="BH290" i="10"/>
  <c r="BI290" i="10"/>
  <c r="BJ290" i="10"/>
  <c r="BK290" i="10"/>
  <c r="BL290" i="10"/>
  <c r="BM290" i="10"/>
  <c r="BN290" i="10"/>
  <c r="BO290" i="10"/>
  <c r="BP290" i="10"/>
  <c r="BQ290" i="10"/>
  <c r="BR290" i="10"/>
  <c r="BS290" i="10"/>
  <c r="BT290" i="10"/>
  <c r="BU290" i="10"/>
  <c r="BV290" i="10"/>
  <c r="BW290" i="10"/>
  <c r="BX290" i="10"/>
  <c r="BY290" i="10"/>
  <c r="BZ290" i="10"/>
  <c r="CA290" i="10"/>
  <c r="CB290" i="10"/>
  <c r="CC290" i="10"/>
  <c r="CD290" i="10"/>
  <c r="CE290" i="10"/>
  <c r="CF290" i="10"/>
  <c r="CG290" i="10"/>
  <c r="A291" i="10"/>
  <c r="Y291" i="10"/>
  <c r="Z291" i="10"/>
  <c r="AA291" i="10"/>
  <c r="AB291" i="10"/>
  <c r="AC291" i="10"/>
  <c r="AE291" i="10"/>
  <c r="AG291" i="10"/>
  <c r="AI291" i="10"/>
  <c r="AL291" i="10"/>
  <c r="AM291" i="10"/>
  <c r="AN291" i="10"/>
  <c r="AO291" i="10"/>
  <c r="AP291" i="10"/>
  <c r="AQ291" i="10"/>
  <c r="AR291" i="10"/>
  <c r="AS291" i="10"/>
  <c r="AT291" i="10"/>
  <c r="AU291" i="10"/>
  <c r="AV291" i="10"/>
  <c r="AW291" i="10"/>
  <c r="AX291" i="10"/>
  <c r="AY291" i="10"/>
  <c r="AZ291" i="10"/>
  <c r="BA291" i="10"/>
  <c r="BB291" i="10"/>
  <c r="BC291" i="10"/>
  <c r="BD291" i="10"/>
  <c r="BE291" i="10"/>
  <c r="BF291" i="10"/>
  <c r="BG291" i="10"/>
  <c r="BH291" i="10"/>
  <c r="BI291" i="10"/>
  <c r="BJ291" i="10"/>
  <c r="BK291" i="10"/>
  <c r="BL291" i="10"/>
  <c r="BM291" i="10"/>
  <c r="BN291" i="10"/>
  <c r="BO291" i="10"/>
  <c r="BP291" i="10"/>
  <c r="BQ291" i="10"/>
  <c r="BR291" i="10"/>
  <c r="BS291" i="10"/>
  <c r="BT291" i="10"/>
  <c r="BU291" i="10"/>
  <c r="BV291" i="10"/>
  <c r="BW291" i="10"/>
  <c r="BX291" i="10"/>
  <c r="BY291" i="10"/>
  <c r="BZ291" i="10"/>
  <c r="CA291" i="10"/>
  <c r="CB291" i="10"/>
  <c r="CC291" i="10"/>
  <c r="CD291" i="10"/>
  <c r="CE291" i="10"/>
  <c r="CF291" i="10"/>
  <c r="CG291" i="10"/>
  <c r="C292" i="10"/>
  <c r="D292" i="10"/>
  <c r="E292" i="10"/>
  <c r="F292" i="10"/>
  <c r="G292" i="10"/>
  <c r="H292" i="10"/>
  <c r="I292" i="10"/>
  <c r="J292" i="10"/>
  <c r="K292" i="10"/>
  <c r="L292" i="10"/>
  <c r="M292" i="10"/>
  <c r="N292" i="10"/>
  <c r="O292" i="10"/>
  <c r="P292" i="10"/>
  <c r="Q292" i="10"/>
  <c r="R292" i="10"/>
  <c r="S292" i="10"/>
  <c r="T292" i="10"/>
  <c r="U292" i="10"/>
  <c r="V292" i="10"/>
  <c r="W292" i="10"/>
  <c r="X292" i="10"/>
  <c r="Y292" i="10"/>
  <c r="Z292" i="10"/>
  <c r="AA292" i="10"/>
  <c r="AB292" i="10"/>
  <c r="AC292" i="10"/>
  <c r="AE292" i="10"/>
  <c r="AG292" i="10"/>
  <c r="AI292" i="10"/>
  <c r="AL292" i="10"/>
  <c r="AM292" i="10"/>
  <c r="AN292" i="10"/>
  <c r="AO292" i="10"/>
  <c r="AP292" i="10"/>
  <c r="AQ292" i="10"/>
  <c r="AR292" i="10"/>
  <c r="AS292" i="10"/>
  <c r="AT292" i="10"/>
  <c r="AU292" i="10"/>
  <c r="AV292" i="10"/>
  <c r="AW292" i="10"/>
  <c r="AX292" i="10"/>
  <c r="AY292" i="10"/>
  <c r="AZ292" i="10"/>
  <c r="BA292" i="10"/>
  <c r="BB292" i="10"/>
  <c r="BC292" i="10"/>
  <c r="BD292" i="10"/>
  <c r="BE292" i="10"/>
  <c r="BF292" i="10"/>
  <c r="BG292" i="10"/>
  <c r="BH292" i="10"/>
  <c r="BI292" i="10"/>
  <c r="BJ292" i="10"/>
  <c r="BK292" i="10"/>
  <c r="BL292" i="10"/>
  <c r="BM292" i="10"/>
  <c r="BN292" i="10"/>
  <c r="BO292" i="10"/>
  <c r="BP292" i="10"/>
  <c r="BQ292" i="10"/>
  <c r="BR292" i="10"/>
  <c r="BS292" i="10"/>
  <c r="BT292" i="10"/>
  <c r="BU292" i="10"/>
  <c r="BV292" i="10"/>
  <c r="BW292" i="10"/>
  <c r="BX292" i="10"/>
  <c r="BY292" i="10"/>
  <c r="BZ292" i="10"/>
  <c r="CA292" i="10"/>
  <c r="CB292" i="10"/>
  <c r="CC292" i="10"/>
  <c r="CD292" i="10"/>
  <c r="CE292" i="10"/>
  <c r="CF292" i="10"/>
  <c r="CG292" i="10"/>
  <c r="A293" i="10"/>
  <c r="Y293" i="10"/>
  <c r="Z293" i="10"/>
  <c r="AA293" i="10"/>
  <c r="AB293" i="10"/>
  <c r="AC293" i="10"/>
  <c r="AE293" i="10"/>
  <c r="AG293" i="10"/>
  <c r="AI293" i="10"/>
  <c r="AL293" i="10"/>
  <c r="AM293" i="10"/>
  <c r="AN293" i="10"/>
  <c r="AO293" i="10"/>
  <c r="AP293" i="10"/>
  <c r="AQ293" i="10"/>
  <c r="AR293" i="10"/>
  <c r="AS293" i="10"/>
  <c r="AT293" i="10"/>
  <c r="AU293" i="10"/>
  <c r="AV293" i="10"/>
  <c r="AW293" i="10"/>
  <c r="AX293" i="10"/>
  <c r="AY293" i="10"/>
  <c r="AZ293" i="10"/>
  <c r="BA293" i="10"/>
  <c r="BB293" i="10"/>
  <c r="BC293" i="10"/>
  <c r="BD293" i="10"/>
  <c r="BE293" i="10"/>
  <c r="BF293" i="10"/>
  <c r="BG293" i="10"/>
  <c r="BH293" i="10"/>
  <c r="BI293" i="10"/>
  <c r="BJ293" i="10"/>
  <c r="BK293" i="10"/>
  <c r="BL293" i="10"/>
  <c r="BM293" i="10"/>
  <c r="BN293" i="10"/>
  <c r="BO293" i="10"/>
  <c r="BP293" i="10"/>
  <c r="BQ293" i="10"/>
  <c r="BR293" i="10"/>
  <c r="BS293" i="10"/>
  <c r="BT293" i="10"/>
  <c r="BU293" i="10"/>
  <c r="BV293" i="10"/>
  <c r="BW293" i="10"/>
  <c r="BX293" i="10"/>
  <c r="BY293" i="10"/>
  <c r="BZ293" i="10"/>
  <c r="CA293" i="10"/>
  <c r="CB293" i="10"/>
  <c r="CC293" i="10"/>
  <c r="CD293" i="10"/>
  <c r="CE293" i="10"/>
  <c r="CF293" i="10"/>
  <c r="CG293" i="10"/>
  <c r="C294" i="10"/>
  <c r="D294" i="10"/>
  <c r="E294" i="10"/>
  <c r="F294" i="10"/>
  <c r="G294" i="10"/>
  <c r="H294" i="10"/>
  <c r="I294" i="10"/>
  <c r="J294" i="10"/>
  <c r="K294" i="10"/>
  <c r="L294" i="10"/>
  <c r="M294" i="10"/>
  <c r="N294" i="10"/>
  <c r="O294" i="10"/>
  <c r="P294" i="10"/>
  <c r="Q294" i="10"/>
  <c r="R294" i="10"/>
  <c r="S294" i="10"/>
  <c r="T294" i="10"/>
  <c r="U294" i="10"/>
  <c r="V294" i="10"/>
  <c r="W294" i="10"/>
  <c r="X294" i="10"/>
  <c r="Y294" i="10"/>
  <c r="Z294" i="10"/>
  <c r="AA294" i="10"/>
  <c r="AB294" i="10"/>
  <c r="AC294" i="10"/>
  <c r="AE294" i="10"/>
  <c r="AG294" i="10"/>
  <c r="AI294" i="10"/>
  <c r="AL294" i="10"/>
  <c r="AM294" i="10"/>
  <c r="AN294" i="10"/>
  <c r="AO294" i="10"/>
  <c r="AP294" i="10"/>
  <c r="AQ294" i="10"/>
  <c r="AR294" i="10"/>
  <c r="AS294" i="10"/>
  <c r="AT294" i="10"/>
  <c r="AU294" i="10"/>
  <c r="AV294" i="10"/>
  <c r="AW294" i="10"/>
  <c r="AX294" i="10"/>
  <c r="AY294" i="10"/>
  <c r="AZ294" i="10"/>
  <c r="BA294" i="10"/>
  <c r="BB294" i="10"/>
  <c r="BC294" i="10"/>
  <c r="BD294" i="10"/>
  <c r="BE294" i="10"/>
  <c r="BF294" i="10"/>
  <c r="BG294" i="10"/>
  <c r="BH294" i="10"/>
  <c r="BI294" i="10"/>
  <c r="BJ294" i="10"/>
  <c r="BK294" i="10"/>
  <c r="BL294" i="10"/>
  <c r="BM294" i="10"/>
  <c r="BN294" i="10"/>
  <c r="BO294" i="10"/>
  <c r="BP294" i="10"/>
  <c r="BQ294" i="10"/>
  <c r="BR294" i="10"/>
  <c r="BS294" i="10"/>
  <c r="BT294" i="10"/>
  <c r="BU294" i="10"/>
  <c r="BV294" i="10"/>
  <c r="BW294" i="10"/>
  <c r="BX294" i="10"/>
  <c r="BY294" i="10"/>
  <c r="BZ294" i="10"/>
  <c r="CA294" i="10"/>
  <c r="CB294" i="10"/>
  <c r="CC294" i="10"/>
  <c r="CD294" i="10"/>
  <c r="CE294" i="10"/>
  <c r="CF294" i="10"/>
  <c r="CG294" i="10"/>
  <c r="A295" i="10"/>
  <c r="Y295" i="10"/>
  <c r="Z295" i="10"/>
  <c r="AA295" i="10"/>
  <c r="AB295" i="10"/>
  <c r="AC295" i="10"/>
  <c r="AE295" i="10"/>
  <c r="AG295" i="10"/>
  <c r="AI295" i="10"/>
  <c r="AL295" i="10"/>
  <c r="AM295" i="10"/>
  <c r="AN295" i="10"/>
  <c r="AO295" i="10"/>
  <c r="AP295" i="10"/>
  <c r="AQ295" i="10"/>
  <c r="AR295" i="10"/>
  <c r="AS295" i="10"/>
  <c r="AT295" i="10"/>
  <c r="AU295" i="10"/>
  <c r="AV295" i="10"/>
  <c r="AW295" i="10"/>
  <c r="AX295" i="10"/>
  <c r="AY295" i="10"/>
  <c r="AZ295" i="10"/>
  <c r="BA295" i="10"/>
  <c r="BB295" i="10"/>
  <c r="BC295" i="10"/>
  <c r="BD295" i="10"/>
  <c r="BE295" i="10"/>
  <c r="BF295" i="10"/>
  <c r="BG295" i="10"/>
  <c r="BH295" i="10"/>
  <c r="BI295" i="10"/>
  <c r="BJ295" i="10"/>
  <c r="BK295" i="10"/>
  <c r="BL295" i="10"/>
  <c r="BM295" i="10"/>
  <c r="BN295" i="10"/>
  <c r="BO295" i="10"/>
  <c r="BP295" i="10"/>
  <c r="BQ295" i="10"/>
  <c r="BR295" i="10"/>
  <c r="BS295" i="10"/>
  <c r="BT295" i="10"/>
  <c r="BU295" i="10"/>
  <c r="BV295" i="10"/>
  <c r="BW295" i="10"/>
  <c r="BX295" i="10"/>
  <c r="BY295" i="10"/>
  <c r="BZ295" i="10"/>
  <c r="CA295" i="10"/>
  <c r="CB295" i="10"/>
  <c r="CC295" i="10"/>
  <c r="CD295" i="10"/>
  <c r="CE295" i="10"/>
  <c r="CF295" i="10"/>
  <c r="CG295" i="10"/>
  <c r="A296" i="10"/>
  <c r="Y296" i="10"/>
  <c r="Z296" i="10"/>
  <c r="AA296" i="10"/>
  <c r="AB296" i="10"/>
  <c r="AC296" i="10"/>
  <c r="AE296" i="10"/>
  <c r="AG296" i="10"/>
  <c r="AI296" i="10"/>
  <c r="AL296" i="10"/>
  <c r="AM296" i="10"/>
  <c r="AN296" i="10"/>
  <c r="AO296" i="10"/>
  <c r="AP296" i="10"/>
  <c r="AQ296" i="10"/>
  <c r="AR296" i="10"/>
  <c r="AS296" i="10"/>
  <c r="AT296" i="10"/>
  <c r="AU296" i="10"/>
  <c r="AV296" i="10"/>
  <c r="AW296" i="10"/>
  <c r="AX296" i="10"/>
  <c r="AY296" i="10"/>
  <c r="AZ296" i="10"/>
  <c r="BA296" i="10"/>
  <c r="BB296" i="10"/>
  <c r="BC296" i="10"/>
  <c r="BD296" i="10"/>
  <c r="BE296" i="10"/>
  <c r="BF296" i="10"/>
  <c r="BG296" i="10"/>
  <c r="BH296" i="10"/>
  <c r="BI296" i="10"/>
  <c r="BJ296" i="10"/>
  <c r="BK296" i="10"/>
  <c r="BL296" i="10"/>
  <c r="BM296" i="10"/>
  <c r="BN296" i="10"/>
  <c r="BO296" i="10"/>
  <c r="BP296" i="10"/>
  <c r="BQ296" i="10"/>
  <c r="BR296" i="10"/>
  <c r="BS296" i="10"/>
  <c r="BT296" i="10"/>
  <c r="BU296" i="10"/>
  <c r="BV296" i="10"/>
  <c r="BW296" i="10"/>
  <c r="BX296" i="10"/>
  <c r="BY296" i="10"/>
  <c r="BZ296" i="10"/>
  <c r="CA296" i="10"/>
  <c r="CB296" i="10"/>
  <c r="CC296" i="10"/>
  <c r="CD296" i="10"/>
  <c r="CE296" i="10"/>
  <c r="CF296" i="10"/>
  <c r="CG296" i="10"/>
  <c r="A297" i="10"/>
  <c r="Y297" i="10"/>
  <c r="Z297" i="10"/>
  <c r="AA297" i="10"/>
  <c r="AB297" i="10"/>
  <c r="AC297" i="10"/>
  <c r="AE297" i="10"/>
  <c r="AG297" i="10"/>
  <c r="AI297" i="10"/>
  <c r="AL297" i="10"/>
  <c r="AM297" i="10"/>
  <c r="AN297" i="10"/>
  <c r="AO297" i="10"/>
  <c r="AP297" i="10"/>
  <c r="AQ297" i="10"/>
  <c r="AR297" i="10"/>
  <c r="AS297" i="10"/>
  <c r="AT297" i="10"/>
  <c r="AU297" i="10"/>
  <c r="AV297" i="10"/>
  <c r="AW297" i="10"/>
  <c r="AX297" i="10"/>
  <c r="AY297" i="10"/>
  <c r="AZ297" i="10"/>
  <c r="BA297" i="10"/>
  <c r="BB297" i="10"/>
  <c r="BC297" i="10"/>
  <c r="BD297" i="10"/>
  <c r="BE297" i="10"/>
  <c r="BF297" i="10"/>
  <c r="BG297" i="10"/>
  <c r="BH297" i="10"/>
  <c r="BI297" i="10"/>
  <c r="BJ297" i="10"/>
  <c r="BK297" i="10"/>
  <c r="BL297" i="10"/>
  <c r="BM297" i="10"/>
  <c r="BN297" i="10"/>
  <c r="BO297" i="10"/>
  <c r="BP297" i="10"/>
  <c r="BQ297" i="10"/>
  <c r="BR297" i="10"/>
  <c r="BS297" i="10"/>
  <c r="BT297" i="10"/>
  <c r="BU297" i="10"/>
  <c r="BV297" i="10"/>
  <c r="BW297" i="10"/>
  <c r="BX297" i="10"/>
  <c r="BY297" i="10"/>
  <c r="BZ297" i="10"/>
  <c r="CA297" i="10"/>
  <c r="CB297" i="10"/>
  <c r="CC297" i="10"/>
  <c r="CD297" i="10"/>
  <c r="CE297" i="10"/>
  <c r="CF297" i="10"/>
  <c r="CG297" i="10"/>
  <c r="A298" i="10"/>
  <c r="Y298" i="10"/>
  <c r="Z298" i="10"/>
  <c r="AA298" i="10"/>
  <c r="AB298" i="10"/>
  <c r="AC298" i="10"/>
  <c r="AE298" i="10"/>
  <c r="AG298" i="10"/>
  <c r="AI298" i="10"/>
  <c r="AL298" i="10"/>
  <c r="AM298" i="10"/>
  <c r="AN298" i="10"/>
  <c r="AO298" i="10"/>
  <c r="AP298" i="10"/>
  <c r="AQ298" i="10"/>
  <c r="AR298" i="10"/>
  <c r="AS298" i="10"/>
  <c r="AT298" i="10"/>
  <c r="AU298" i="10"/>
  <c r="AV298" i="10"/>
  <c r="AW298" i="10"/>
  <c r="AX298" i="10"/>
  <c r="AY298" i="10"/>
  <c r="AZ298" i="10"/>
  <c r="BA298" i="10"/>
  <c r="BB298" i="10"/>
  <c r="BC298" i="10"/>
  <c r="BD298" i="10"/>
  <c r="BE298" i="10"/>
  <c r="BF298" i="10"/>
  <c r="BG298" i="10"/>
  <c r="BH298" i="10"/>
  <c r="BI298" i="10"/>
  <c r="BJ298" i="10"/>
  <c r="BK298" i="10"/>
  <c r="BL298" i="10"/>
  <c r="BM298" i="10"/>
  <c r="BN298" i="10"/>
  <c r="BO298" i="10"/>
  <c r="BP298" i="10"/>
  <c r="BQ298" i="10"/>
  <c r="BR298" i="10"/>
  <c r="BS298" i="10"/>
  <c r="BT298" i="10"/>
  <c r="BU298" i="10"/>
  <c r="BV298" i="10"/>
  <c r="BW298" i="10"/>
  <c r="BX298" i="10"/>
  <c r="BY298" i="10"/>
  <c r="BZ298" i="10"/>
  <c r="CA298" i="10"/>
  <c r="CB298" i="10"/>
  <c r="CC298" i="10"/>
  <c r="CD298" i="10"/>
  <c r="CE298" i="10"/>
  <c r="CF298" i="10"/>
  <c r="CG298" i="10"/>
  <c r="A299" i="10"/>
  <c r="Y299" i="10"/>
  <c r="Z299" i="10"/>
  <c r="AA299" i="10"/>
  <c r="AB299" i="10"/>
  <c r="AC299" i="10"/>
  <c r="AE299" i="10"/>
  <c r="AG299" i="10"/>
  <c r="AI299" i="10"/>
  <c r="AL299" i="10"/>
  <c r="AM299" i="10"/>
  <c r="AN299" i="10"/>
  <c r="AO299" i="10"/>
  <c r="AP299" i="10"/>
  <c r="AQ299" i="10"/>
  <c r="AR299" i="10"/>
  <c r="AS299" i="10"/>
  <c r="AT299" i="10"/>
  <c r="AU299" i="10"/>
  <c r="AV299" i="10"/>
  <c r="AW299" i="10"/>
  <c r="AX299" i="10"/>
  <c r="AY299" i="10"/>
  <c r="AZ299" i="10"/>
  <c r="BA299" i="10"/>
  <c r="BB299" i="10"/>
  <c r="BC299" i="10"/>
  <c r="BD299" i="10"/>
  <c r="BE299" i="10"/>
  <c r="BF299" i="10"/>
  <c r="BG299" i="10"/>
  <c r="BH299" i="10"/>
  <c r="BI299" i="10"/>
  <c r="BJ299" i="10"/>
  <c r="BK299" i="10"/>
  <c r="BL299" i="10"/>
  <c r="BM299" i="10"/>
  <c r="BN299" i="10"/>
  <c r="BO299" i="10"/>
  <c r="BP299" i="10"/>
  <c r="BQ299" i="10"/>
  <c r="BR299" i="10"/>
  <c r="BS299" i="10"/>
  <c r="BT299" i="10"/>
  <c r="BU299" i="10"/>
  <c r="BV299" i="10"/>
  <c r="BW299" i="10"/>
  <c r="BX299" i="10"/>
  <c r="BY299" i="10"/>
  <c r="BZ299" i="10"/>
  <c r="CA299" i="10"/>
  <c r="CB299" i="10"/>
  <c r="CC299" i="10"/>
  <c r="CD299" i="10"/>
  <c r="CE299" i="10"/>
  <c r="CF299" i="10"/>
  <c r="CG299" i="10"/>
  <c r="A300" i="10"/>
  <c r="Y300" i="10"/>
  <c r="Z300" i="10"/>
  <c r="AA300" i="10"/>
  <c r="AB300" i="10"/>
  <c r="AC300" i="10"/>
  <c r="AE300" i="10"/>
  <c r="AG300" i="10"/>
  <c r="AI300" i="10"/>
  <c r="AL300" i="10"/>
  <c r="AM300" i="10"/>
  <c r="AN300" i="10"/>
  <c r="AO300" i="10"/>
  <c r="AP300" i="10"/>
  <c r="AQ300" i="10"/>
  <c r="AR300" i="10"/>
  <c r="AS300" i="10"/>
  <c r="AT300" i="10"/>
  <c r="AU300" i="10"/>
  <c r="AV300" i="10"/>
  <c r="AW300" i="10"/>
  <c r="AX300" i="10"/>
  <c r="AY300" i="10"/>
  <c r="AZ300" i="10"/>
  <c r="BA300" i="10"/>
  <c r="BB300" i="10"/>
  <c r="BC300" i="10"/>
  <c r="BD300" i="10"/>
  <c r="BE300" i="10"/>
  <c r="BF300" i="10"/>
  <c r="BG300" i="10"/>
  <c r="BH300" i="10"/>
  <c r="BI300" i="10"/>
  <c r="BJ300" i="10"/>
  <c r="BK300" i="10"/>
  <c r="BL300" i="10"/>
  <c r="BM300" i="10"/>
  <c r="BN300" i="10"/>
  <c r="BO300" i="10"/>
  <c r="BP300" i="10"/>
  <c r="BQ300" i="10"/>
  <c r="BR300" i="10"/>
  <c r="BS300" i="10"/>
  <c r="BT300" i="10"/>
  <c r="BU300" i="10"/>
  <c r="BV300" i="10"/>
  <c r="BW300" i="10"/>
  <c r="BX300" i="10"/>
  <c r="BY300" i="10"/>
  <c r="BZ300" i="10"/>
  <c r="CA300" i="10"/>
  <c r="CB300" i="10"/>
  <c r="CC300" i="10"/>
  <c r="CD300" i="10"/>
  <c r="CE300" i="10"/>
  <c r="CF300" i="10"/>
  <c r="CG300" i="10"/>
  <c r="A301" i="10"/>
  <c r="Y301" i="10"/>
  <c r="Z301" i="10"/>
  <c r="AA301" i="10"/>
  <c r="AB301" i="10"/>
  <c r="AC301" i="10"/>
  <c r="AE301" i="10"/>
  <c r="AG301" i="10"/>
  <c r="AI301" i="10"/>
  <c r="AL301" i="10"/>
  <c r="AM301" i="10"/>
  <c r="AN301" i="10"/>
  <c r="AO301" i="10"/>
  <c r="AP301" i="10"/>
  <c r="AQ301" i="10"/>
  <c r="AR301" i="10"/>
  <c r="AS301" i="10"/>
  <c r="AT301" i="10"/>
  <c r="AU301" i="10"/>
  <c r="AV301" i="10"/>
  <c r="AW301" i="10"/>
  <c r="AX301" i="10"/>
  <c r="AY301" i="10"/>
  <c r="AZ301" i="10"/>
  <c r="BA301" i="10"/>
  <c r="BB301" i="10"/>
  <c r="BC301" i="10"/>
  <c r="BD301" i="10"/>
  <c r="BE301" i="10"/>
  <c r="BF301" i="10"/>
  <c r="BG301" i="10"/>
  <c r="BH301" i="10"/>
  <c r="BI301" i="10"/>
  <c r="BJ301" i="10"/>
  <c r="BK301" i="10"/>
  <c r="BL301" i="10"/>
  <c r="BM301" i="10"/>
  <c r="BN301" i="10"/>
  <c r="BO301" i="10"/>
  <c r="BP301" i="10"/>
  <c r="BQ301" i="10"/>
  <c r="BR301" i="10"/>
  <c r="BS301" i="10"/>
  <c r="BT301" i="10"/>
  <c r="BU301" i="10"/>
  <c r="BV301" i="10"/>
  <c r="BW301" i="10"/>
  <c r="BX301" i="10"/>
  <c r="BY301" i="10"/>
  <c r="BZ301" i="10"/>
  <c r="CA301" i="10"/>
  <c r="CB301" i="10"/>
  <c r="CC301" i="10"/>
  <c r="CD301" i="10"/>
  <c r="CE301" i="10"/>
  <c r="CF301" i="10"/>
  <c r="CG301" i="10"/>
  <c r="C302" i="10"/>
  <c r="D302" i="10"/>
  <c r="E302" i="10"/>
  <c r="F302" i="10"/>
  <c r="G302" i="10"/>
  <c r="H302" i="10"/>
  <c r="I302" i="10"/>
  <c r="J302" i="10"/>
  <c r="K302" i="10"/>
  <c r="L302" i="10"/>
  <c r="M302" i="10"/>
  <c r="N302" i="10"/>
  <c r="O302" i="10"/>
  <c r="P302" i="10"/>
  <c r="Q302" i="10"/>
  <c r="R302" i="10"/>
  <c r="S302" i="10"/>
  <c r="T302" i="10"/>
  <c r="U302" i="10"/>
  <c r="V302" i="10"/>
  <c r="W302" i="10"/>
  <c r="X302" i="10"/>
  <c r="Y302" i="10"/>
  <c r="Z302" i="10"/>
  <c r="AA302" i="10"/>
  <c r="AB302" i="10"/>
  <c r="AC302" i="10"/>
  <c r="AE302" i="10"/>
  <c r="AG302" i="10"/>
  <c r="AI302" i="10"/>
  <c r="AL302" i="10"/>
  <c r="AM302" i="10"/>
  <c r="AN302" i="10"/>
  <c r="AO302" i="10"/>
  <c r="AP302" i="10"/>
  <c r="AQ302" i="10"/>
  <c r="AR302" i="10"/>
  <c r="AS302" i="10"/>
  <c r="AT302" i="10"/>
  <c r="AU302" i="10"/>
  <c r="AV302" i="10"/>
  <c r="AW302" i="10"/>
  <c r="AX302" i="10"/>
  <c r="AY302" i="10"/>
  <c r="AZ302" i="10"/>
  <c r="BA302" i="10"/>
  <c r="BB302" i="10"/>
  <c r="BC302" i="10"/>
  <c r="BD302" i="10"/>
  <c r="BE302" i="10"/>
  <c r="BF302" i="10"/>
  <c r="BG302" i="10"/>
  <c r="BH302" i="10"/>
  <c r="BI302" i="10"/>
  <c r="BJ302" i="10"/>
  <c r="BK302" i="10"/>
  <c r="BL302" i="10"/>
  <c r="BM302" i="10"/>
  <c r="BN302" i="10"/>
  <c r="BO302" i="10"/>
  <c r="BP302" i="10"/>
  <c r="BQ302" i="10"/>
  <c r="BR302" i="10"/>
  <c r="BS302" i="10"/>
  <c r="BT302" i="10"/>
  <c r="BU302" i="10"/>
  <c r="BV302" i="10"/>
  <c r="BW302" i="10"/>
  <c r="BX302" i="10"/>
  <c r="BY302" i="10"/>
  <c r="BZ302" i="10"/>
  <c r="CA302" i="10"/>
  <c r="CB302" i="10"/>
  <c r="CC302" i="10"/>
  <c r="CD302" i="10"/>
  <c r="CE302" i="10"/>
  <c r="CF302" i="10"/>
  <c r="CG302" i="10"/>
  <c r="A303" i="10"/>
  <c r="Y303" i="10"/>
  <c r="Z303" i="10"/>
  <c r="AA303" i="10"/>
  <c r="AB303" i="10"/>
  <c r="AC303" i="10"/>
  <c r="AE303" i="10"/>
  <c r="AG303" i="10"/>
  <c r="AI303" i="10"/>
  <c r="AL303" i="10"/>
  <c r="AM303" i="10"/>
  <c r="AN303" i="10"/>
  <c r="AO303" i="10"/>
  <c r="AP303" i="10"/>
  <c r="AQ303" i="10"/>
  <c r="AR303" i="10"/>
  <c r="AS303" i="10"/>
  <c r="AT303" i="10"/>
  <c r="AU303" i="10"/>
  <c r="AV303" i="10"/>
  <c r="AW303" i="10"/>
  <c r="AX303" i="10"/>
  <c r="AY303" i="10"/>
  <c r="AZ303" i="10"/>
  <c r="BA303" i="10"/>
  <c r="BB303" i="10"/>
  <c r="BC303" i="10"/>
  <c r="BD303" i="10"/>
  <c r="BE303" i="10"/>
  <c r="BF303" i="10"/>
  <c r="BG303" i="10"/>
  <c r="BH303" i="10"/>
  <c r="BI303" i="10"/>
  <c r="BJ303" i="10"/>
  <c r="BK303" i="10"/>
  <c r="BL303" i="10"/>
  <c r="BM303" i="10"/>
  <c r="BN303" i="10"/>
  <c r="BO303" i="10"/>
  <c r="BP303" i="10"/>
  <c r="BQ303" i="10"/>
  <c r="BR303" i="10"/>
  <c r="BS303" i="10"/>
  <c r="BT303" i="10"/>
  <c r="BU303" i="10"/>
  <c r="BV303" i="10"/>
  <c r="BW303" i="10"/>
  <c r="BX303" i="10"/>
  <c r="BY303" i="10"/>
  <c r="BZ303" i="10"/>
  <c r="CA303" i="10"/>
  <c r="CB303" i="10"/>
  <c r="CC303" i="10"/>
  <c r="CD303" i="10"/>
  <c r="CE303" i="10"/>
  <c r="CF303" i="10"/>
  <c r="CG303" i="10"/>
  <c r="A304" i="10"/>
  <c r="Y304" i="10"/>
  <c r="Z304" i="10"/>
  <c r="AA304" i="10"/>
  <c r="AB304" i="10"/>
  <c r="AC304" i="10"/>
  <c r="AE304" i="10"/>
  <c r="AG304" i="10"/>
  <c r="AI304" i="10"/>
  <c r="AL304" i="10"/>
  <c r="AM304" i="10"/>
  <c r="AN304" i="10"/>
  <c r="AO304" i="10"/>
  <c r="AP304" i="10"/>
  <c r="AQ304" i="10"/>
  <c r="AR304" i="10"/>
  <c r="AS304" i="10"/>
  <c r="AT304" i="10"/>
  <c r="AU304" i="10"/>
  <c r="AV304" i="10"/>
  <c r="AW304" i="10"/>
  <c r="AX304" i="10"/>
  <c r="AY304" i="10"/>
  <c r="AZ304" i="10"/>
  <c r="BA304" i="10"/>
  <c r="BB304" i="10"/>
  <c r="BC304" i="10"/>
  <c r="BD304" i="10"/>
  <c r="BE304" i="10"/>
  <c r="BF304" i="10"/>
  <c r="BG304" i="10"/>
  <c r="BH304" i="10"/>
  <c r="BI304" i="10"/>
  <c r="BJ304" i="10"/>
  <c r="BK304" i="10"/>
  <c r="BL304" i="10"/>
  <c r="BM304" i="10"/>
  <c r="BN304" i="10"/>
  <c r="BO304" i="10"/>
  <c r="BP304" i="10"/>
  <c r="BQ304" i="10"/>
  <c r="BR304" i="10"/>
  <c r="BS304" i="10"/>
  <c r="BT304" i="10"/>
  <c r="BU304" i="10"/>
  <c r="BV304" i="10"/>
  <c r="BW304" i="10"/>
  <c r="BX304" i="10"/>
  <c r="BY304" i="10"/>
  <c r="BZ304" i="10"/>
  <c r="CA304" i="10"/>
  <c r="CB304" i="10"/>
  <c r="CC304" i="10"/>
  <c r="CD304" i="10"/>
  <c r="CE304" i="10"/>
  <c r="CF304" i="10"/>
  <c r="CG304" i="10"/>
  <c r="A305" i="10"/>
  <c r="Y305" i="10"/>
  <c r="Z305" i="10"/>
  <c r="AA305" i="10"/>
  <c r="AB305" i="10"/>
  <c r="AC305" i="10"/>
  <c r="AE305" i="10"/>
  <c r="AG305" i="10"/>
  <c r="AI305" i="10"/>
  <c r="AL305" i="10"/>
  <c r="AM305" i="10"/>
  <c r="AN305" i="10"/>
  <c r="AO305" i="10"/>
  <c r="AP305" i="10"/>
  <c r="AQ305" i="10"/>
  <c r="AR305" i="10"/>
  <c r="AS305" i="10"/>
  <c r="AT305" i="10"/>
  <c r="AU305" i="10"/>
  <c r="AV305" i="10"/>
  <c r="AW305" i="10"/>
  <c r="AX305" i="10"/>
  <c r="AY305" i="10"/>
  <c r="AZ305" i="10"/>
  <c r="BA305" i="10"/>
  <c r="BB305" i="10"/>
  <c r="BC305" i="10"/>
  <c r="BD305" i="10"/>
  <c r="BE305" i="10"/>
  <c r="BF305" i="10"/>
  <c r="BG305" i="10"/>
  <c r="BH305" i="10"/>
  <c r="BI305" i="10"/>
  <c r="BJ305" i="10"/>
  <c r="BK305" i="10"/>
  <c r="BL305" i="10"/>
  <c r="BM305" i="10"/>
  <c r="BN305" i="10"/>
  <c r="BO305" i="10"/>
  <c r="BP305" i="10"/>
  <c r="BQ305" i="10"/>
  <c r="BR305" i="10"/>
  <c r="BS305" i="10"/>
  <c r="BT305" i="10"/>
  <c r="BU305" i="10"/>
  <c r="BV305" i="10"/>
  <c r="BW305" i="10"/>
  <c r="BX305" i="10"/>
  <c r="BY305" i="10"/>
  <c r="BZ305" i="10"/>
  <c r="CA305" i="10"/>
  <c r="CB305" i="10"/>
  <c r="CC305" i="10"/>
  <c r="CD305" i="10"/>
  <c r="CE305" i="10"/>
  <c r="CF305" i="10"/>
  <c r="CG305" i="10"/>
  <c r="A306" i="10"/>
  <c r="Y306" i="10"/>
  <c r="Z306" i="10"/>
  <c r="AA306" i="10"/>
  <c r="AB306" i="10"/>
  <c r="AC306" i="10"/>
  <c r="AE306" i="10"/>
  <c r="AG306" i="10"/>
  <c r="AI306" i="10"/>
  <c r="AL306" i="10"/>
  <c r="AM306" i="10"/>
  <c r="AN306" i="10"/>
  <c r="AO306" i="10"/>
  <c r="AP306" i="10"/>
  <c r="AQ306" i="10"/>
  <c r="AR306" i="10"/>
  <c r="AS306" i="10"/>
  <c r="AT306" i="10"/>
  <c r="AU306" i="10"/>
  <c r="AV306" i="10"/>
  <c r="AW306" i="10"/>
  <c r="AX306" i="10"/>
  <c r="AY306" i="10"/>
  <c r="AZ306" i="10"/>
  <c r="BA306" i="10"/>
  <c r="BB306" i="10"/>
  <c r="BC306" i="10"/>
  <c r="BD306" i="10"/>
  <c r="BE306" i="10"/>
  <c r="BF306" i="10"/>
  <c r="BG306" i="10"/>
  <c r="BH306" i="10"/>
  <c r="BI306" i="10"/>
  <c r="BJ306" i="10"/>
  <c r="BK306" i="10"/>
  <c r="BL306" i="10"/>
  <c r="BM306" i="10"/>
  <c r="BN306" i="10"/>
  <c r="BO306" i="10"/>
  <c r="BP306" i="10"/>
  <c r="BQ306" i="10"/>
  <c r="BR306" i="10"/>
  <c r="BS306" i="10"/>
  <c r="BT306" i="10"/>
  <c r="BU306" i="10"/>
  <c r="BV306" i="10"/>
  <c r="BW306" i="10"/>
  <c r="BX306" i="10"/>
  <c r="BY306" i="10"/>
  <c r="BZ306" i="10"/>
  <c r="CA306" i="10"/>
  <c r="CB306" i="10"/>
  <c r="CC306" i="10"/>
  <c r="CD306" i="10"/>
  <c r="CE306" i="10"/>
  <c r="CF306" i="10"/>
  <c r="CG306" i="10"/>
  <c r="A307" i="10"/>
  <c r="Y307" i="10"/>
  <c r="Z307" i="10"/>
  <c r="AA307" i="10"/>
  <c r="AB307" i="10"/>
  <c r="AC307" i="10"/>
  <c r="AE307" i="10"/>
  <c r="AG307" i="10"/>
  <c r="AI307" i="10"/>
  <c r="AL307" i="10"/>
  <c r="AM307" i="10"/>
  <c r="AN307" i="10"/>
  <c r="AO307" i="10"/>
  <c r="AP307" i="10"/>
  <c r="AQ307" i="10"/>
  <c r="AR307" i="10"/>
  <c r="AS307" i="10"/>
  <c r="AT307" i="10"/>
  <c r="AU307" i="10"/>
  <c r="AV307" i="10"/>
  <c r="AW307" i="10"/>
  <c r="AX307" i="10"/>
  <c r="AY307" i="10"/>
  <c r="AZ307" i="10"/>
  <c r="BA307" i="10"/>
  <c r="BB307" i="10"/>
  <c r="BC307" i="10"/>
  <c r="BD307" i="10"/>
  <c r="BE307" i="10"/>
  <c r="BF307" i="10"/>
  <c r="BG307" i="10"/>
  <c r="BH307" i="10"/>
  <c r="BI307" i="10"/>
  <c r="BJ307" i="10"/>
  <c r="BK307" i="10"/>
  <c r="BL307" i="10"/>
  <c r="BM307" i="10"/>
  <c r="BN307" i="10"/>
  <c r="BO307" i="10"/>
  <c r="BP307" i="10"/>
  <c r="BQ307" i="10"/>
  <c r="BR307" i="10"/>
  <c r="BS307" i="10"/>
  <c r="BT307" i="10"/>
  <c r="BU307" i="10"/>
  <c r="BV307" i="10"/>
  <c r="BW307" i="10"/>
  <c r="BX307" i="10"/>
  <c r="BY307" i="10"/>
  <c r="BZ307" i="10"/>
  <c r="CA307" i="10"/>
  <c r="CB307" i="10"/>
  <c r="CC307" i="10"/>
  <c r="CD307" i="10"/>
  <c r="CE307" i="10"/>
  <c r="CF307" i="10"/>
  <c r="CG307" i="10"/>
  <c r="A308" i="10"/>
  <c r="Y308" i="10"/>
  <c r="Z308" i="10"/>
  <c r="AA308" i="10"/>
  <c r="AB308" i="10"/>
  <c r="AC308" i="10"/>
  <c r="AE308" i="10"/>
  <c r="AG308" i="10"/>
  <c r="AI308" i="10"/>
  <c r="AL308" i="10"/>
  <c r="AM308" i="10"/>
  <c r="AN308" i="10"/>
  <c r="AO308" i="10"/>
  <c r="AP308" i="10"/>
  <c r="AQ308" i="10"/>
  <c r="AR308" i="10"/>
  <c r="AS308" i="10"/>
  <c r="AT308" i="10"/>
  <c r="AU308" i="10"/>
  <c r="AV308" i="10"/>
  <c r="AW308" i="10"/>
  <c r="AX308" i="10"/>
  <c r="AY308" i="10"/>
  <c r="AZ308" i="10"/>
  <c r="BA308" i="10"/>
  <c r="BB308" i="10"/>
  <c r="BC308" i="10"/>
  <c r="BD308" i="10"/>
  <c r="BE308" i="10"/>
  <c r="BF308" i="10"/>
  <c r="BG308" i="10"/>
  <c r="BH308" i="10"/>
  <c r="BI308" i="10"/>
  <c r="BJ308" i="10"/>
  <c r="BK308" i="10"/>
  <c r="BL308" i="10"/>
  <c r="BM308" i="10"/>
  <c r="BN308" i="10"/>
  <c r="BO308" i="10"/>
  <c r="BP308" i="10"/>
  <c r="BQ308" i="10"/>
  <c r="BR308" i="10"/>
  <c r="BS308" i="10"/>
  <c r="BT308" i="10"/>
  <c r="BU308" i="10"/>
  <c r="BV308" i="10"/>
  <c r="BW308" i="10"/>
  <c r="BX308" i="10"/>
  <c r="BY308" i="10"/>
  <c r="BZ308" i="10"/>
  <c r="CA308" i="10"/>
  <c r="CB308" i="10"/>
  <c r="CC308" i="10"/>
  <c r="CD308" i="10"/>
  <c r="CE308" i="10"/>
  <c r="CF308" i="10"/>
  <c r="CG308" i="10"/>
  <c r="A309" i="10"/>
  <c r="Y309" i="10"/>
  <c r="Z309" i="10"/>
  <c r="AA309" i="10"/>
  <c r="AB309" i="10"/>
  <c r="AC309" i="10"/>
  <c r="AE309" i="10"/>
  <c r="AG309" i="10"/>
  <c r="AI309" i="10"/>
  <c r="AL309" i="10"/>
  <c r="AM309" i="10"/>
  <c r="AN309" i="10"/>
  <c r="AO309" i="10"/>
  <c r="AP309" i="10"/>
  <c r="AQ309" i="10"/>
  <c r="AR309" i="10"/>
  <c r="AS309" i="10"/>
  <c r="AT309" i="10"/>
  <c r="AU309" i="10"/>
  <c r="AV309" i="10"/>
  <c r="AW309" i="10"/>
  <c r="AX309" i="10"/>
  <c r="AY309" i="10"/>
  <c r="AZ309" i="10"/>
  <c r="BA309" i="10"/>
  <c r="BB309" i="10"/>
  <c r="BC309" i="10"/>
  <c r="BD309" i="10"/>
  <c r="BE309" i="10"/>
  <c r="BF309" i="10"/>
  <c r="BG309" i="10"/>
  <c r="BH309" i="10"/>
  <c r="BI309" i="10"/>
  <c r="BJ309" i="10"/>
  <c r="BK309" i="10"/>
  <c r="BL309" i="10"/>
  <c r="BM309" i="10"/>
  <c r="BN309" i="10"/>
  <c r="BO309" i="10"/>
  <c r="BP309" i="10"/>
  <c r="BQ309" i="10"/>
  <c r="BR309" i="10"/>
  <c r="BS309" i="10"/>
  <c r="BT309" i="10"/>
  <c r="BU309" i="10"/>
  <c r="BV309" i="10"/>
  <c r="BW309" i="10"/>
  <c r="BX309" i="10"/>
  <c r="BY309" i="10"/>
  <c r="BZ309" i="10"/>
  <c r="CA309" i="10"/>
  <c r="CB309" i="10"/>
  <c r="CC309" i="10"/>
  <c r="CD309" i="10"/>
  <c r="CE309" i="10"/>
  <c r="CF309" i="10"/>
  <c r="CG309" i="10"/>
  <c r="A310" i="10"/>
  <c r="Y310" i="10"/>
  <c r="Z310" i="10"/>
  <c r="AA310" i="10"/>
  <c r="AB310" i="10"/>
  <c r="AC310" i="10"/>
  <c r="AE310" i="10"/>
  <c r="AG310" i="10"/>
  <c r="AI310" i="10"/>
  <c r="AL310" i="10"/>
  <c r="AM310" i="10"/>
  <c r="AN310" i="10"/>
  <c r="AO310" i="10"/>
  <c r="AP310" i="10"/>
  <c r="AQ310" i="10"/>
  <c r="AR310" i="10"/>
  <c r="AS310" i="10"/>
  <c r="AT310" i="10"/>
  <c r="AU310" i="10"/>
  <c r="AV310" i="10"/>
  <c r="AW310" i="10"/>
  <c r="AX310" i="10"/>
  <c r="AY310" i="10"/>
  <c r="AZ310" i="10"/>
  <c r="BA310" i="10"/>
  <c r="BB310" i="10"/>
  <c r="BC310" i="10"/>
  <c r="BD310" i="10"/>
  <c r="BE310" i="10"/>
  <c r="BF310" i="10"/>
  <c r="BG310" i="10"/>
  <c r="BH310" i="10"/>
  <c r="BI310" i="10"/>
  <c r="BJ310" i="10"/>
  <c r="BK310" i="10"/>
  <c r="BL310" i="10"/>
  <c r="BM310" i="10"/>
  <c r="BN310" i="10"/>
  <c r="BO310" i="10"/>
  <c r="BP310" i="10"/>
  <c r="BQ310" i="10"/>
  <c r="BR310" i="10"/>
  <c r="BS310" i="10"/>
  <c r="BT310" i="10"/>
  <c r="BU310" i="10"/>
  <c r="BV310" i="10"/>
  <c r="BW310" i="10"/>
  <c r="BX310" i="10"/>
  <c r="BY310" i="10"/>
  <c r="BZ310" i="10"/>
  <c r="CA310" i="10"/>
  <c r="CB310" i="10"/>
  <c r="CC310" i="10"/>
  <c r="CD310" i="10"/>
  <c r="CE310" i="10"/>
  <c r="CF310" i="10"/>
  <c r="CG310" i="10"/>
  <c r="C311" i="10"/>
  <c r="D311" i="10"/>
  <c r="E311" i="10"/>
  <c r="F311" i="10"/>
  <c r="G311" i="10"/>
  <c r="H311" i="10"/>
  <c r="I311" i="10"/>
  <c r="J311" i="10"/>
  <c r="K311" i="10"/>
  <c r="L311" i="10"/>
  <c r="M311" i="10"/>
  <c r="N311" i="10"/>
  <c r="O311" i="10"/>
  <c r="P311" i="10"/>
  <c r="Q311" i="10"/>
  <c r="R311" i="10"/>
  <c r="S311" i="10"/>
  <c r="T311" i="10"/>
  <c r="U311" i="10"/>
  <c r="V311" i="10"/>
  <c r="W311" i="10"/>
  <c r="X311" i="10"/>
  <c r="Y311" i="10"/>
  <c r="Z311" i="10"/>
  <c r="AA311" i="10"/>
  <c r="AB311" i="10"/>
  <c r="AC311" i="10"/>
  <c r="AE311" i="10"/>
  <c r="AG311" i="10"/>
  <c r="AI311" i="10"/>
  <c r="AL311" i="10"/>
  <c r="AM311" i="10"/>
  <c r="AN311" i="10"/>
  <c r="AO311" i="10"/>
  <c r="AP311" i="10"/>
  <c r="AQ311" i="10"/>
  <c r="AR311" i="10"/>
  <c r="AS311" i="10"/>
  <c r="AT311" i="10"/>
  <c r="AU311" i="10"/>
  <c r="AV311" i="10"/>
  <c r="AW311" i="10"/>
  <c r="AX311" i="10"/>
  <c r="AY311" i="10"/>
  <c r="AZ311" i="10"/>
  <c r="BA311" i="10"/>
  <c r="BB311" i="10"/>
  <c r="BC311" i="10"/>
  <c r="BD311" i="10"/>
  <c r="BE311" i="10"/>
  <c r="BF311" i="10"/>
  <c r="BG311" i="10"/>
  <c r="BH311" i="10"/>
  <c r="BI311" i="10"/>
  <c r="BJ311" i="10"/>
  <c r="BK311" i="10"/>
  <c r="BL311" i="10"/>
  <c r="BM311" i="10"/>
  <c r="BN311" i="10"/>
  <c r="BO311" i="10"/>
  <c r="BP311" i="10"/>
  <c r="BQ311" i="10"/>
  <c r="BR311" i="10"/>
  <c r="BS311" i="10"/>
  <c r="BT311" i="10"/>
  <c r="BU311" i="10"/>
  <c r="BV311" i="10"/>
  <c r="BW311" i="10"/>
  <c r="BX311" i="10"/>
  <c r="BY311" i="10"/>
  <c r="BZ311" i="10"/>
  <c r="CA311" i="10"/>
  <c r="CB311" i="10"/>
  <c r="CC311" i="10"/>
  <c r="CD311" i="10"/>
  <c r="CE311" i="10"/>
  <c r="CF311" i="10"/>
  <c r="CG311" i="10"/>
  <c r="A312" i="10"/>
  <c r="Y312" i="10"/>
  <c r="Z312" i="10"/>
  <c r="AA312" i="10"/>
  <c r="AB312" i="10"/>
  <c r="AC312" i="10"/>
  <c r="AE312" i="10"/>
  <c r="AG312" i="10"/>
  <c r="AI312" i="10"/>
  <c r="AL312" i="10"/>
  <c r="AM312" i="10"/>
  <c r="AN312" i="10"/>
  <c r="AO312" i="10"/>
  <c r="AP312" i="10"/>
  <c r="AQ312" i="10"/>
  <c r="AR312" i="10"/>
  <c r="AS312" i="10"/>
  <c r="AT312" i="10"/>
  <c r="AU312" i="10"/>
  <c r="AV312" i="10"/>
  <c r="AW312" i="10"/>
  <c r="AX312" i="10"/>
  <c r="AY312" i="10"/>
  <c r="AZ312" i="10"/>
  <c r="BA312" i="10"/>
  <c r="BB312" i="10"/>
  <c r="BC312" i="10"/>
  <c r="BD312" i="10"/>
  <c r="BE312" i="10"/>
  <c r="BF312" i="10"/>
  <c r="BG312" i="10"/>
  <c r="BH312" i="10"/>
  <c r="BI312" i="10"/>
  <c r="BJ312" i="10"/>
  <c r="BK312" i="10"/>
  <c r="BL312" i="10"/>
  <c r="BM312" i="10"/>
  <c r="BN312" i="10"/>
  <c r="BO312" i="10"/>
  <c r="BP312" i="10"/>
  <c r="BQ312" i="10"/>
  <c r="BR312" i="10"/>
  <c r="BS312" i="10"/>
  <c r="BT312" i="10"/>
  <c r="BU312" i="10"/>
  <c r="BV312" i="10"/>
  <c r="BW312" i="10"/>
  <c r="BX312" i="10"/>
  <c r="BY312" i="10"/>
  <c r="BZ312" i="10"/>
  <c r="CA312" i="10"/>
  <c r="CB312" i="10"/>
  <c r="CC312" i="10"/>
  <c r="CD312" i="10"/>
  <c r="CE312" i="10"/>
  <c r="CF312" i="10"/>
  <c r="CG312" i="10"/>
  <c r="A313" i="10"/>
  <c r="Y313" i="10"/>
  <c r="Z313" i="10"/>
  <c r="AA313" i="10"/>
  <c r="AB313" i="10"/>
  <c r="AC313" i="10"/>
  <c r="AE313" i="10"/>
  <c r="AG313" i="10"/>
  <c r="AI313" i="10"/>
  <c r="AL313" i="10"/>
  <c r="AM313" i="10"/>
  <c r="AN313" i="10"/>
  <c r="AO313" i="10"/>
  <c r="AP313" i="10"/>
  <c r="AQ313" i="10"/>
  <c r="AR313" i="10"/>
  <c r="AS313" i="10"/>
  <c r="AT313" i="10"/>
  <c r="AU313" i="10"/>
  <c r="AV313" i="10"/>
  <c r="AW313" i="10"/>
  <c r="AX313" i="10"/>
  <c r="AY313" i="10"/>
  <c r="AZ313" i="10"/>
  <c r="BA313" i="10"/>
  <c r="BB313" i="10"/>
  <c r="BC313" i="10"/>
  <c r="BD313" i="10"/>
  <c r="BE313" i="10"/>
  <c r="BF313" i="10"/>
  <c r="BG313" i="10"/>
  <c r="BH313" i="10"/>
  <c r="BI313" i="10"/>
  <c r="BJ313" i="10"/>
  <c r="BK313" i="10"/>
  <c r="BL313" i="10"/>
  <c r="BM313" i="10"/>
  <c r="BN313" i="10"/>
  <c r="BO313" i="10"/>
  <c r="BP313" i="10"/>
  <c r="BQ313" i="10"/>
  <c r="BR313" i="10"/>
  <c r="BS313" i="10"/>
  <c r="BT313" i="10"/>
  <c r="BU313" i="10"/>
  <c r="BV313" i="10"/>
  <c r="BW313" i="10"/>
  <c r="BX313" i="10"/>
  <c r="BY313" i="10"/>
  <c r="BZ313" i="10"/>
  <c r="CA313" i="10"/>
  <c r="CB313" i="10"/>
  <c r="CC313" i="10"/>
  <c r="CD313" i="10"/>
  <c r="CE313" i="10"/>
  <c r="CF313" i="10"/>
  <c r="CG313" i="10"/>
  <c r="A314" i="10"/>
  <c r="Y314" i="10"/>
  <c r="Z314" i="10"/>
  <c r="AA314" i="10"/>
  <c r="AB314" i="10"/>
  <c r="AC314" i="10"/>
  <c r="AE314" i="10"/>
  <c r="AG314" i="10"/>
  <c r="AI314" i="10"/>
  <c r="AL314" i="10"/>
  <c r="AM314" i="10"/>
  <c r="AN314" i="10"/>
  <c r="AO314" i="10"/>
  <c r="AP314" i="10"/>
  <c r="AQ314" i="10"/>
  <c r="AR314" i="10"/>
  <c r="AS314" i="10"/>
  <c r="AT314" i="10"/>
  <c r="AU314" i="10"/>
  <c r="AV314" i="10"/>
  <c r="AW314" i="10"/>
  <c r="AX314" i="10"/>
  <c r="AY314" i="10"/>
  <c r="AZ314" i="10"/>
  <c r="BA314" i="10"/>
  <c r="BB314" i="10"/>
  <c r="BC314" i="10"/>
  <c r="BD314" i="10"/>
  <c r="BE314" i="10"/>
  <c r="BF314" i="10"/>
  <c r="BG314" i="10"/>
  <c r="BH314" i="10"/>
  <c r="BI314" i="10"/>
  <c r="BJ314" i="10"/>
  <c r="BK314" i="10"/>
  <c r="BL314" i="10"/>
  <c r="BM314" i="10"/>
  <c r="BN314" i="10"/>
  <c r="BO314" i="10"/>
  <c r="BP314" i="10"/>
  <c r="BQ314" i="10"/>
  <c r="BR314" i="10"/>
  <c r="BS314" i="10"/>
  <c r="BT314" i="10"/>
  <c r="BU314" i="10"/>
  <c r="BV314" i="10"/>
  <c r="BW314" i="10"/>
  <c r="BX314" i="10"/>
  <c r="BY314" i="10"/>
  <c r="BZ314" i="10"/>
  <c r="CA314" i="10"/>
  <c r="CB314" i="10"/>
  <c r="CC314" i="10"/>
  <c r="CD314" i="10"/>
  <c r="CE314" i="10"/>
  <c r="CF314" i="10"/>
  <c r="CG314" i="10"/>
  <c r="A315" i="10"/>
  <c r="Y315" i="10"/>
  <c r="Z315" i="10"/>
  <c r="AA315" i="10"/>
  <c r="AB315" i="10"/>
  <c r="AC315" i="10"/>
  <c r="AE315" i="10"/>
  <c r="AG315" i="10"/>
  <c r="AI315" i="10"/>
  <c r="AL315" i="10"/>
  <c r="AM315" i="10"/>
  <c r="AN315" i="10"/>
  <c r="AO315" i="10"/>
  <c r="AP315" i="10"/>
  <c r="AQ315" i="10"/>
  <c r="AR315" i="10"/>
  <c r="AS315" i="10"/>
  <c r="AT315" i="10"/>
  <c r="AU315" i="10"/>
  <c r="AV315" i="10"/>
  <c r="AW315" i="10"/>
  <c r="AX315" i="10"/>
  <c r="AY315" i="10"/>
  <c r="AZ315" i="10"/>
  <c r="BA315" i="10"/>
  <c r="BB315" i="10"/>
  <c r="BC315" i="10"/>
  <c r="BD315" i="10"/>
  <c r="BE315" i="10"/>
  <c r="BF315" i="10"/>
  <c r="BG315" i="10"/>
  <c r="BH315" i="10"/>
  <c r="BI315" i="10"/>
  <c r="BJ315" i="10"/>
  <c r="BK315" i="10"/>
  <c r="BL315" i="10"/>
  <c r="BM315" i="10"/>
  <c r="BN315" i="10"/>
  <c r="BO315" i="10"/>
  <c r="BP315" i="10"/>
  <c r="BQ315" i="10"/>
  <c r="BR315" i="10"/>
  <c r="BS315" i="10"/>
  <c r="BT315" i="10"/>
  <c r="BU315" i="10"/>
  <c r="BV315" i="10"/>
  <c r="BW315" i="10"/>
  <c r="BX315" i="10"/>
  <c r="BY315" i="10"/>
  <c r="BZ315" i="10"/>
  <c r="CA315" i="10"/>
  <c r="CB315" i="10"/>
  <c r="CC315" i="10"/>
  <c r="CD315" i="10"/>
  <c r="CE315" i="10"/>
  <c r="CF315" i="10"/>
  <c r="CG315" i="10"/>
  <c r="A316" i="10"/>
  <c r="Y316" i="10"/>
  <c r="Z316" i="10"/>
  <c r="AA316" i="10"/>
  <c r="AB316" i="10"/>
  <c r="AC316" i="10"/>
  <c r="AE316" i="10"/>
  <c r="AG316" i="10"/>
  <c r="AI316" i="10"/>
  <c r="AL316" i="10"/>
  <c r="AM316" i="10"/>
  <c r="AN316" i="10"/>
  <c r="AO316" i="10"/>
  <c r="AP316" i="10"/>
  <c r="AQ316" i="10"/>
  <c r="AR316" i="10"/>
  <c r="AS316" i="10"/>
  <c r="AT316" i="10"/>
  <c r="AU316" i="10"/>
  <c r="AV316" i="10"/>
  <c r="AW316" i="10"/>
  <c r="AX316" i="10"/>
  <c r="AY316" i="10"/>
  <c r="AZ316" i="10"/>
  <c r="BA316" i="10"/>
  <c r="BB316" i="10"/>
  <c r="BC316" i="10"/>
  <c r="BD316" i="10"/>
  <c r="BE316" i="10"/>
  <c r="BF316" i="10"/>
  <c r="BG316" i="10"/>
  <c r="BH316" i="10"/>
  <c r="BI316" i="10"/>
  <c r="BJ316" i="10"/>
  <c r="BK316" i="10"/>
  <c r="BL316" i="10"/>
  <c r="BM316" i="10"/>
  <c r="BN316" i="10"/>
  <c r="BO316" i="10"/>
  <c r="BP316" i="10"/>
  <c r="BQ316" i="10"/>
  <c r="BR316" i="10"/>
  <c r="BS316" i="10"/>
  <c r="BT316" i="10"/>
  <c r="BU316" i="10"/>
  <c r="BV316" i="10"/>
  <c r="BW316" i="10"/>
  <c r="BX316" i="10"/>
  <c r="BY316" i="10"/>
  <c r="BZ316" i="10"/>
  <c r="CA316" i="10"/>
  <c r="CB316" i="10"/>
  <c r="CC316" i="10"/>
  <c r="CD316" i="10"/>
  <c r="CE316" i="10"/>
  <c r="CF316" i="10"/>
  <c r="CG316" i="10"/>
  <c r="A317" i="10"/>
  <c r="Y317" i="10"/>
  <c r="Z317" i="10"/>
  <c r="AA317" i="10"/>
  <c r="AB317" i="10"/>
  <c r="AC317" i="10"/>
  <c r="AE317" i="10"/>
  <c r="AG317" i="10"/>
  <c r="AI317" i="10"/>
  <c r="AL317" i="10"/>
  <c r="AM317" i="10"/>
  <c r="AN317" i="10"/>
  <c r="AO317" i="10"/>
  <c r="AP317" i="10"/>
  <c r="AQ317" i="10"/>
  <c r="AR317" i="10"/>
  <c r="AS317" i="10"/>
  <c r="AT317" i="10"/>
  <c r="AU317" i="10"/>
  <c r="AV317" i="10"/>
  <c r="AW317" i="10"/>
  <c r="AX317" i="10"/>
  <c r="AY317" i="10"/>
  <c r="AZ317" i="10"/>
  <c r="BA317" i="10"/>
  <c r="BB317" i="10"/>
  <c r="BC317" i="10"/>
  <c r="BD317" i="10"/>
  <c r="BE317" i="10"/>
  <c r="BF317" i="10"/>
  <c r="BG317" i="10"/>
  <c r="BH317" i="10"/>
  <c r="BI317" i="10"/>
  <c r="BJ317" i="10"/>
  <c r="BK317" i="10"/>
  <c r="BL317" i="10"/>
  <c r="BM317" i="10"/>
  <c r="BN317" i="10"/>
  <c r="BO317" i="10"/>
  <c r="BP317" i="10"/>
  <c r="BQ317" i="10"/>
  <c r="BR317" i="10"/>
  <c r="BS317" i="10"/>
  <c r="BT317" i="10"/>
  <c r="BU317" i="10"/>
  <c r="BV317" i="10"/>
  <c r="BW317" i="10"/>
  <c r="BX317" i="10"/>
  <c r="BY317" i="10"/>
  <c r="BZ317" i="10"/>
  <c r="CA317" i="10"/>
  <c r="CB317" i="10"/>
  <c r="CC317" i="10"/>
  <c r="CD317" i="10"/>
  <c r="CE317" i="10"/>
  <c r="CF317" i="10"/>
  <c r="CG317" i="10"/>
  <c r="A318" i="10"/>
  <c r="Y318" i="10"/>
  <c r="Z318" i="10"/>
  <c r="AA318" i="10"/>
  <c r="AB318" i="10"/>
  <c r="AC318" i="10"/>
  <c r="AE318" i="10"/>
  <c r="AG318" i="10"/>
  <c r="AI318" i="10"/>
  <c r="AL318" i="10"/>
  <c r="AM318" i="10"/>
  <c r="AN318" i="10"/>
  <c r="AO318" i="10"/>
  <c r="AP318" i="10"/>
  <c r="AQ318" i="10"/>
  <c r="AR318" i="10"/>
  <c r="AS318" i="10"/>
  <c r="AT318" i="10"/>
  <c r="AU318" i="10"/>
  <c r="AV318" i="10"/>
  <c r="AW318" i="10"/>
  <c r="AX318" i="10"/>
  <c r="AY318" i="10"/>
  <c r="AZ318" i="10"/>
  <c r="BA318" i="10"/>
  <c r="BB318" i="10"/>
  <c r="BC318" i="10"/>
  <c r="BD318" i="10"/>
  <c r="BE318" i="10"/>
  <c r="BF318" i="10"/>
  <c r="BG318" i="10"/>
  <c r="BH318" i="10"/>
  <c r="BI318" i="10"/>
  <c r="BJ318" i="10"/>
  <c r="BK318" i="10"/>
  <c r="BL318" i="10"/>
  <c r="BM318" i="10"/>
  <c r="BN318" i="10"/>
  <c r="BO318" i="10"/>
  <c r="BP318" i="10"/>
  <c r="BQ318" i="10"/>
  <c r="BR318" i="10"/>
  <c r="BS318" i="10"/>
  <c r="BT318" i="10"/>
  <c r="BU318" i="10"/>
  <c r="BV318" i="10"/>
  <c r="BW318" i="10"/>
  <c r="BX318" i="10"/>
  <c r="BY318" i="10"/>
  <c r="BZ318" i="10"/>
  <c r="CA318" i="10"/>
  <c r="CB318" i="10"/>
  <c r="CC318" i="10"/>
  <c r="CD318" i="10"/>
  <c r="CE318" i="10"/>
  <c r="CF318" i="10"/>
  <c r="CG318" i="10"/>
  <c r="A319" i="10"/>
  <c r="B319" i="10"/>
  <c r="C319" i="10"/>
  <c r="D319" i="10"/>
  <c r="E319" i="10"/>
  <c r="F319" i="10"/>
  <c r="G319" i="10"/>
  <c r="H319" i="10"/>
  <c r="I319" i="10"/>
  <c r="J319" i="10"/>
  <c r="N319" i="10"/>
  <c r="O319" i="10"/>
  <c r="P319" i="10"/>
  <c r="Q319" i="10"/>
  <c r="R319" i="10"/>
  <c r="S319" i="10"/>
  <c r="T319" i="10"/>
  <c r="U319" i="10"/>
  <c r="V319" i="10"/>
  <c r="X319" i="10"/>
  <c r="Y319" i="10"/>
  <c r="Z319" i="10"/>
  <c r="AA319" i="10"/>
  <c r="AB319" i="10"/>
  <c r="AC319" i="10"/>
  <c r="AD319" i="10"/>
  <c r="AE319" i="10"/>
  <c r="AF319" i="10"/>
  <c r="AG319" i="10"/>
  <c r="AH319" i="10"/>
  <c r="AI319" i="10"/>
  <c r="AJ319" i="10"/>
  <c r="AK319" i="10"/>
  <c r="AL319" i="10"/>
  <c r="AM319" i="10"/>
  <c r="AN319" i="10"/>
  <c r="AO319" i="10"/>
  <c r="AP319" i="10"/>
  <c r="AQ319" i="10"/>
  <c r="AR319" i="10"/>
  <c r="AS319" i="10"/>
  <c r="AT319" i="10"/>
  <c r="AU319" i="10"/>
  <c r="AV319" i="10"/>
  <c r="AW319" i="10"/>
  <c r="AX319" i="10"/>
  <c r="AY319" i="10"/>
  <c r="AZ319" i="10"/>
  <c r="BA319" i="10"/>
  <c r="BB319" i="10"/>
  <c r="BC319" i="10"/>
  <c r="BD319" i="10"/>
  <c r="BE319" i="10"/>
  <c r="BF319" i="10"/>
  <c r="BG319" i="10"/>
  <c r="BH319" i="10"/>
  <c r="BI319" i="10"/>
  <c r="BJ319" i="10"/>
  <c r="BK319" i="10"/>
  <c r="BL319" i="10"/>
  <c r="BM319" i="10"/>
  <c r="BN319" i="10"/>
  <c r="BO319" i="10"/>
  <c r="BP319" i="10"/>
  <c r="BQ319" i="10"/>
  <c r="BR319" i="10"/>
  <c r="BS319" i="10"/>
  <c r="BT319" i="10"/>
  <c r="BU319" i="10"/>
  <c r="BV319" i="10"/>
  <c r="BW319" i="10"/>
  <c r="BX319" i="10"/>
  <c r="BY319" i="10"/>
  <c r="BZ319" i="10"/>
  <c r="CA319" i="10"/>
  <c r="CB319" i="10"/>
  <c r="CC319" i="10"/>
  <c r="CD319" i="10"/>
  <c r="CE319" i="10"/>
  <c r="CF319" i="10"/>
  <c r="CG319" i="10"/>
  <c r="A320" i="10"/>
  <c r="B320" i="10"/>
  <c r="C320" i="10"/>
  <c r="D320" i="10"/>
  <c r="E320" i="10"/>
  <c r="F320" i="10"/>
  <c r="G320" i="10"/>
  <c r="H320" i="10"/>
  <c r="I320" i="10"/>
  <c r="J320" i="10"/>
  <c r="K320" i="10"/>
  <c r="L320" i="10"/>
  <c r="M320" i="10"/>
  <c r="N320" i="10"/>
  <c r="O320" i="10"/>
  <c r="P320" i="10"/>
  <c r="Q320" i="10"/>
  <c r="R320" i="10"/>
  <c r="S320" i="10"/>
  <c r="T320" i="10"/>
  <c r="U320" i="10"/>
  <c r="V320" i="10"/>
  <c r="W320" i="10"/>
  <c r="X320" i="10"/>
  <c r="Y320" i="10"/>
  <c r="Z320" i="10"/>
  <c r="AA320" i="10"/>
  <c r="AB320" i="10"/>
  <c r="AC320" i="10"/>
  <c r="AD320" i="10"/>
  <c r="AE320" i="10"/>
  <c r="AF320" i="10"/>
  <c r="AG320" i="10"/>
  <c r="AH320" i="10"/>
  <c r="AI320" i="10"/>
  <c r="AJ320" i="10"/>
  <c r="AK320" i="10"/>
  <c r="AL320" i="10"/>
  <c r="AM320" i="10"/>
  <c r="AN320" i="10"/>
  <c r="AO320" i="10"/>
  <c r="AP320" i="10"/>
  <c r="AQ320" i="10"/>
  <c r="AR320" i="10"/>
  <c r="AS320" i="10"/>
  <c r="AT320" i="10"/>
  <c r="AU320" i="10"/>
  <c r="AV320" i="10"/>
  <c r="AW320" i="10"/>
  <c r="AX320" i="10"/>
  <c r="AY320" i="10"/>
  <c r="AZ320" i="10"/>
  <c r="BA320" i="10"/>
  <c r="BB320" i="10"/>
  <c r="BC320" i="10"/>
  <c r="BD320" i="10"/>
  <c r="BE320" i="10"/>
  <c r="BF320" i="10"/>
  <c r="BG320" i="10"/>
  <c r="BH320" i="10"/>
  <c r="BI320" i="10"/>
  <c r="BJ320" i="10"/>
  <c r="BK320" i="10"/>
  <c r="BL320" i="10"/>
  <c r="BM320" i="10"/>
  <c r="BN320" i="10"/>
  <c r="BO320" i="10"/>
  <c r="BP320" i="10"/>
  <c r="BQ320" i="10"/>
  <c r="BR320" i="10"/>
  <c r="BS320" i="10"/>
  <c r="BT320" i="10"/>
  <c r="BU320" i="10"/>
  <c r="BV320" i="10"/>
  <c r="BW320" i="10"/>
  <c r="BX320" i="10"/>
  <c r="BY320" i="10"/>
  <c r="BZ320" i="10"/>
  <c r="CA320" i="10"/>
  <c r="CB320" i="10"/>
  <c r="CC320" i="10"/>
  <c r="CD320" i="10"/>
  <c r="CE320" i="10"/>
  <c r="CF320" i="10"/>
  <c r="CG320" i="10"/>
  <c r="A321" i="10"/>
  <c r="B321" i="10"/>
  <c r="C321" i="10"/>
  <c r="D321" i="10"/>
  <c r="E321" i="10"/>
  <c r="F321" i="10"/>
  <c r="G321" i="10"/>
  <c r="H321" i="10"/>
  <c r="N321" i="10"/>
  <c r="O321" i="10"/>
  <c r="P321" i="10"/>
  <c r="U321" i="10"/>
  <c r="V321" i="10"/>
  <c r="W321" i="10"/>
  <c r="X321" i="10"/>
  <c r="Y321" i="10"/>
  <c r="Z321" i="10"/>
  <c r="AA321" i="10"/>
  <c r="AB321" i="10"/>
  <c r="AC321" i="10"/>
  <c r="AD321" i="10"/>
  <c r="AE321" i="10"/>
  <c r="AF321" i="10"/>
  <c r="AG321" i="10"/>
  <c r="AH321" i="10"/>
  <c r="AI321" i="10"/>
  <c r="AJ321" i="10"/>
  <c r="AK321" i="10"/>
  <c r="AL321" i="10"/>
  <c r="AM321" i="10"/>
  <c r="AN321" i="10"/>
  <c r="AO321" i="10"/>
  <c r="AP321" i="10"/>
  <c r="AQ321" i="10"/>
  <c r="AR321" i="10"/>
  <c r="AS321" i="10"/>
  <c r="AT321" i="10"/>
  <c r="AU321" i="10"/>
  <c r="AV321" i="10"/>
  <c r="AW321" i="10"/>
  <c r="AX321" i="10"/>
  <c r="AY321" i="10"/>
  <c r="AZ321" i="10"/>
  <c r="BA321" i="10"/>
  <c r="BB321" i="10"/>
  <c r="BC321" i="10"/>
  <c r="BD321" i="10"/>
  <c r="BE321" i="10"/>
  <c r="BF321" i="10"/>
  <c r="BG321" i="10"/>
  <c r="BH321" i="10"/>
  <c r="BI321" i="10"/>
  <c r="BJ321" i="10"/>
  <c r="BK321" i="10"/>
  <c r="BL321" i="10"/>
  <c r="BM321" i="10"/>
  <c r="BN321" i="10"/>
  <c r="BO321" i="10"/>
  <c r="BP321" i="10"/>
  <c r="BQ321" i="10"/>
  <c r="BR321" i="10"/>
  <c r="BS321" i="10"/>
  <c r="BT321" i="10"/>
  <c r="BU321" i="10"/>
  <c r="BV321" i="10"/>
  <c r="BW321" i="10"/>
  <c r="BX321" i="10"/>
  <c r="BY321" i="10"/>
  <c r="BZ321" i="10"/>
  <c r="CA321" i="10"/>
  <c r="CB321" i="10"/>
  <c r="CC321" i="10"/>
  <c r="CD321" i="10"/>
  <c r="CE321" i="10"/>
  <c r="CF321" i="10"/>
  <c r="CG321" i="10"/>
  <c r="A322" i="10"/>
  <c r="H322" i="10"/>
  <c r="I322" i="10"/>
  <c r="J322" i="10"/>
  <c r="K322" i="10"/>
  <c r="L322" i="10"/>
  <c r="M322" i="10"/>
  <c r="N322" i="10"/>
  <c r="O322" i="10"/>
  <c r="P322" i="10"/>
  <c r="Q322" i="10"/>
  <c r="R322" i="10"/>
  <c r="S322" i="10"/>
  <c r="T322" i="10"/>
  <c r="U322" i="10"/>
  <c r="V322" i="10"/>
  <c r="Y322" i="10"/>
  <c r="Z322" i="10"/>
  <c r="AA322" i="10"/>
  <c r="AB322" i="10"/>
  <c r="AC322" i="10"/>
  <c r="AD322" i="10"/>
  <c r="AE322" i="10"/>
  <c r="AF322" i="10"/>
  <c r="AG322" i="10"/>
  <c r="AH322" i="10"/>
  <c r="AI322" i="10"/>
  <c r="AJ322" i="10"/>
  <c r="AK322" i="10"/>
  <c r="AL322" i="10"/>
  <c r="AM322" i="10"/>
  <c r="AN322" i="10"/>
  <c r="AO322" i="10"/>
  <c r="AP322" i="10"/>
  <c r="AQ322" i="10"/>
  <c r="AR322" i="10"/>
  <c r="AS322" i="10"/>
  <c r="AT322" i="10"/>
  <c r="AU322" i="10"/>
  <c r="AV322" i="10"/>
  <c r="AW322" i="10"/>
  <c r="AX322" i="10"/>
  <c r="AY322" i="10"/>
  <c r="AZ322" i="10"/>
  <c r="BA322" i="10"/>
  <c r="BB322" i="10"/>
  <c r="BC322" i="10"/>
  <c r="BD322" i="10"/>
  <c r="BE322" i="10"/>
  <c r="BF322" i="10"/>
  <c r="BG322" i="10"/>
  <c r="BH322" i="10"/>
  <c r="BI322" i="10"/>
  <c r="BJ322" i="10"/>
  <c r="BK322" i="10"/>
  <c r="BL322" i="10"/>
  <c r="BM322" i="10"/>
  <c r="BN322" i="10"/>
  <c r="BO322" i="10"/>
  <c r="BP322" i="10"/>
  <c r="BQ322" i="10"/>
  <c r="BR322" i="10"/>
  <c r="BS322" i="10"/>
  <c r="BT322" i="10"/>
  <c r="BU322" i="10"/>
  <c r="BV322" i="10"/>
  <c r="BW322" i="10"/>
  <c r="BX322" i="10"/>
  <c r="BY322" i="10"/>
  <c r="BZ322" i="10"/>
  <c r="CA322" i="10"/>
  <c r="CB322" i="10"/>
  <c r="CC322" i="10"/>
  <c r="CD322" i="10"/>
  <c r="CE322" i="10"/>
  <c r="CF322" i="10"/>
  <c r="CG322" i="10"/>
  <c r="B323" i="10"/>
  <c r="C323" i="10"/>
  <c r="D323" i="10"/>
  <c r="E323" i="10"/>
  <c r="F323" i="10"/>
  <c r="G323" i="10"/>
  <c r="H323" i="10"/>
  <c r="I323" i="10"/>
  <c r="J323" i="10"/>
  <c r="K323" i="10"/>
  <c r="L323" i="10"/>
  <c r="M323" i="10"/>
  <c r="N323" i="10"/>
  <c r="O323" i="10"/>
  <c r="P323" i="10"/>
  <c r="Q323" i="10"/>
  <c r="R323" i="10"/>
  <c r="S323" i="10"/>
  <c r="T323" i="10"/>
  <c r="U323" i="10"/>
  <c r="V323" i="10"/>
  <c r="W323" i="10"/>
  <c r="X323" i="10"/>
  <c r="Y323" i="10"/>
  <c r="Z323" i="10"/>
  <c r="AA323" i="10"/>
  <c r="AB323" i="10"/>
  <c r="AC323" i="10"/>
  <c r="AE323" i="10"/>
  <c r="AG323" i="10"/>
  <c r="AI323" i="10"/>
  <c r="AL323" i="10"/>
  <c r="AM323" i="10"/>
  <c r="AN323" i="10"/>
  <c r="AO323" i="10"/>
  <c r="AP323" i="10"/>
  <c r="AQ323" i="10"/>
  <c r="AR323" i="10"/>
  <c r="AS323" i="10"/>
  <c r="AT323" i="10"/>
  <c r="AU323" i="10"/>
  <c r="AV323" i="10"/>
  <c r="AW323" i="10"/>
  <c r="AX323" i="10"/>
  <c r="AY323" i="10"/>
  <c r="AZ323" i="10"/>
  <c r="BA323" i="10"/>
  <c r="BB323" i="10"/>
  <c r="BC323" i="10"/>
  <c r="BD323" i="10"/>
  <c r="BE323" i="10"/>
  <c r="BF323" i="10"/>
  <c r="BG323" i="10"/>
  <c r="BH323" i="10"/>
  <c r="BI323" i="10"/>
  <c r="BJ323" i="10"/>
  <c r="BK323" i="10"/>
  <c r="BL323" i="10"/>
  <c r="BM323" i="10"/>
  <c r="BN323" i="10"/>
  <c r="BO323" i="10"/>
  <c r="BP323" i="10"/>
  <c r="BQ323" i="10"/>
  <c r="BR323" i="10"/>
  <c r="BS323" i="10"/>
  <c r="BT323" i="10"/>
  <c r="BU323" i="10"/>
  <c r="BV323" i="10"/>
  <c r="BW323" i="10"/>
  <c r="BX323" i="10"/>
  <c r="BY323" i="10"/>
  <c r="BZ323" i="10"/>
  <c r="CA323" i="10"/>
  <c r="CB323" i="10"/>
  <c r="CC323" i="10"/>
  <c r="CD323" i="10"/>
  <c r="CE323" i="10"/>
  <c r="CF323" i="10"/>
  <c r="CG323" i="10"/>
  <c r="A324" i="10"/>
  <c r="Y324" i="10"/>
  <c r="Z324" i="10"/>
  <c r="AA324" i="10"/>
  <c r="AB324" i="10"/>
  <c r="AC324" i="10"/>
  <c r="AE324" i="10"/>
  <c r="AG324" i="10"/>
  <c r="AI324" i="10"/>
  <c r="AL324" i="10"/>
  <c r="AM324" i="10"/>
  <c r="AN324" i="10"/>
  <c r="AO324" i="10"/>
  <c r="AP324" i="10"/>
  <c r="AQ324" i="10"/>
  <c r="AR324" i="10"/>
  <c r="AS324" i="10"/>
  <c r="AT324" i="10"/>
  <c r="AU324" i="10"/>
  <c r="AV324" i="10"/>
  <c r="AW324" i="10"/>
  <c r="AX324" i="10"/>
  <c r="AY324" i="10"/>
  <c r="AZ324" i="10"/>
  <c r="BA324" i="10"/>
  <c r="BB324" i="10"/>
  <c r="BC324" i="10"/>
  <c r="BD324" i="10"/>
  <c r="BE324" i="10"/>
  <c r="BF324" i="10"/>
  <c r="BG324" i="10"/>
  <c r="BH324" i="10"/>
  <c r="BI324" i="10"/>
  <c r="BJ324" i="10"/>
  <c r="BK324" i="10"/>
  <c r="BL324" i="10"/>
  <c r="BM324" i="10"/>
  <c r="BN324" i="10"/>
  <c r="BO324" i="10"/>
  <c r="BP324" i="10"/>
  <c r="BQ324" i="10"/>
  <c r="BR324" i="10"/>
  <c r="BS324" i="10"/>
  <c r="BT324" i="10"/>
  <c r="BU324" i="10"/>
  <c r="BV324" i="10"/>
  <c r="BW324" i="10"/>
  <c r="BX324" i="10"/>
  <c r="BY324" i="10"/>
  <c r="BZ324" i="10"/>
  <c r="CA324" i="10"/>
  <c r="CB324" i="10"/>
  <c r="CC324" i="10"/>
  <c r="CD324" i="10"/>
  <c r="CE324" i="10"/>
  <c r="CF324" i="10"/>
  <c r="CG324" i="10"/>
  <c r="A325" i="10"/>
  <c r="Y325" i="10"/>
  <c r="Z325" i="10"/>
  <c r="AA325" i="10"/>
  <c r="AB325" i="10"/>
  <c r="AC325" i="10"/>
  <c r="AE325" i="10"/>
  <c r="AG325" i="10"/>
  <c r="AI325" i="10"/>
  <c r="AL325" i="10"/>
  <c r="AM325" i="10"/>
  <c r="AN325" i="10"/>
  <c r="AO325" i="10"/>
  <c r="AP325" i="10"/>
  <c r="AQ325" i="10"/>
  <c r="AR325" i="10"/>
  <c r="AS325" i="10"/>
  <c r="AT325" i="10"/>
  <c r="AU325" i="10"/>
  <c r="AV325" i="10"/>
  <c r="AW325" i="10"/>
  <c r="AX325" i="10"/>
  <c r="AY325" i="10"/>
  <c r="AZ325" i="10"/>
  <c r="BA325" i="10"/>
  <c r="BB325" i="10"/>
  <c r="BC325" i="10"/>
  <c r="BD325" i="10"/>
  <c r="BE325" i="10"/>
  <c r="BF325" i="10"/>
  <c r="BG325" i="10"/>
  <c r="BH325" i="10"/>
  <c r="BI325" i="10"/>
  <c r="BJ325" i="10"/>
  <c r="BK325" i="10"/>
  <c r="BL325" i="10"/>
  <c r="BM325" i="10"/>
  <c r="BN325" i="10"/>
  <c r="BO325" i="10"/>
  <c r="BP325" i="10"/>
  <c r="BQ325" i="10"/>
  <c r="BR325" i="10"/>
  <c r="BS325" i="10"/>
  <c r="BT325" i="10"/>
  <c r="BU325" i="10"/>
  <c r="BV325" i="10"/>
  <c r="BW325" i="10"/>
  <c r="BX325" i="10"/>
  <c r="BY325" i="10"/>
  <c r="BZ325" i="10"/>
  <c r="CA325" i="10"/>
  <c r="CB325" i="10"/>
  <c r="CC325" i="10"/>
  <c r="CD325" i="10"/>
  <c r="CE325" i="10"/>
  <c r="CF325" i="10"/>
  <c r="CG325" i="10"/>
  <c r="A326" i="10"/>
  <c r="Y326" i="10"/>
  <c r="Z326" i="10"/>
  <c r="AA326" i="10"/>
  <c r="AB326" i="10"/>
  <c r="AC326" i="10"/>
  <c r="AE326" i="10"/>
  <c r="AG326" i="10"/>
  <c r="AI326" i="10"/>
  <c r="AL326" i="10"/>
  <c r="AM326" i="10"/>
  <c r="AN326" i="10"/>
  <c r="AO326" i="10"/>
  <c r="AP326" i="10"/>
  <c r="AQ326" i="10"/>
  <c r="AR326" i="10"/>
  <c r="AS326" i="10"/>
  <c r="AT326" i="10"/>
  <c r="AU326" i="10"/>
  <c r="AV326" i="10"/>
  <c r="AW326" i="10"/>
  <c r="AX326" i="10"/>
  <c r="AY326" i="10"/>
  <c r="AZ326" i="10"/>
  <c r="BA326" i="10"/>
  <c r="BB326" i="10"/>
  <c r="BC326" i="10"/>
  <c r="BD326" i="10"/>
  <c r="BE326" i="10"/>
  <c r="BF326" i="10"/>
  <c r="BG326" i="10"/>
  <c r="BH326" i="10"/>
  <c r="BI326" i="10"/>
  <c r="BJ326" i="10"/>
  <c r="BK326" i="10"/>
  <c r="BL326" i="10"/>
  <c r="BM326" i="10"/>
  <c r="BN326" i="10"/>
  <c r="BO326" i="10"/>
  <c r="BP326" i="10"/>
  <c r="BQ326" i="10"/>
  <c r="BR326" i="10"/>
  <c r="BS326" i="10"/>
  <c r="BT326" i="10"/>
  <c r="BU326" i="10"/>
  <c r="BV326" i="10"/>
  <c r="BW326" i="10"/>
  <c r="BX326" i="10"/>
  <c r="BY326" i="10"/>
  <c r="BZ326" i="10"/>
  <c r="CA326" i="10"/>
  <c r="CB326" i="10"/>
  <c r="CC326" i="10"/>
  <c r="CD326" i="10"/>
  <c r="CE326" i="10"/>
  <c r="CF326" i="10"/>
  <c r="CG326" i="10"/>
  <c r="A327" i="10"/>
  <c r="Y327" i="10"/>
  <c r="Z327" i="10"/>
  <c r="AA327" i="10"/>
  <c r="AB327" i="10"/>
  <c r="AC327" i="10"/>
  <c r="AE327" i="10"/>
  <c r="AG327" i="10"/>
  <c r="AI327" i="10"/>
  <c r="AL327" i="10"/>
  <c r="AM327" i="10"/>
  <c r="AN327" i="10"/>
  <c r="AO327" i="10"/>
  <c r="AP327" i="10"/>
  <c r="AQ327" i="10"/>
  <c r="AR327" i="10"/>
  <c r="AS327" i="10"/>
  <c r="AT327" i="10"/>
  <c r="AU327" i="10"/>
  <c r="AV327" i="10"/>
  <c r="AW327" i="10"/>
  <c r="AX327" i="10"/>
  <c r="AY327" i="10"/>
  <c r="AZ327" i="10"/>
  <c r="BA327" i="10"/>
  <c r="BB327" i="10"/>
  <c r="BC327" i="10"/>
  <c r="BD327" i="10"/>
  <c r="BE327" i="10"/>
  <c r="BF327" i="10"/>
  <c r="BG327" i="10"/>
  <c r="BH327" i="10"/>
  <c r="BI327" i="10"/>
  <c r="BJ327" i="10"/>
  <c r="BK327" i="10"/>
  <c r="BL327" i="10"/>
  <c r="BM327" i="10"/>
  <c r="BN327" i="10"/>
  <c r="BO327" i="10"/>
  <c r="BP327" i="10"/>
  <c r="BQ327" i="10"/>
  <c r="BR327" i="10"/>
  <c r="BS327" i="10"/>
  <c r="BT327" i="10"/>
  <c r="BU327" i="10"/>
  <c r="BV327" i="10"/>
  <c r="BW327" i="10"/>
  <c r="BX327" i="10"/>
  <c r="BY327" i="10"/>
  <c r="BZ327" i="10"/>
  <c r="CA327" i="10"/>
  <c r="CB327" i="10"/>
  <c r="CC327" i="10"/>
  <c r="CD327" i="10"/>
  <c r="CE327" i="10"/>
  <c r="CF327" i="10"/>
  <c r="CG327" i="10"/>
  <c r="A328" i="10"/>
  <c r="Y328" i="10"/>
  <c r="Z328" i="10"/>
  <c r="AA328" i="10"/>
  <c r="AB328" i="10"/>
  <c r="AC328" i="10"/>
  <c r="AE328" i="10"/>
  <c r="AG328" i="10"/>
  <c r="AI328" i="10"/>
  <c r="AL328" i="10"/>
  <c r="AM328" i="10"/>
  <c r="AN328" i="10"/>
  <c r="AO328" i="10"/>
  <c r="AP328" i="10"/>
  <c r="AQ328" i="10"/>
  <c r="AR328" i="10"/>
  <c r="AS328" i="10"/>
  <c r="AT328" i="10"/>
  <c r="AU328" i="10"/>
  <c r="AV328" i="10"/>
  <c r="AW328" i="10"/>
  <c r="AX328" i="10"/>
  <c r="AY328" i="10"/>
  <c r="AZ328" i="10"/>
  <c r="BA328" i="10"/>
  <c r="BB328" i="10"/>
  <c r="BC328" i="10"/>
  <c r="BD328" i="10"/>
  <c r="BE328" i="10"/>
  <c r="BF328" i="10"/>
  <c r="BG328" i="10"/>
  <c r="BH328" i="10"/>
  <c r="BI328" i="10"/>
  <c r="BJ328" i="10"/>
  <c r="BK328" i="10"/>
  <c r="BL328" i="10"/>
  <c r="BM328" i="10"/>
  <c r="BN328" i="10"/>
  <c r="BO328" i="10"/>
  <c r="BP328" i="10"/>
  <c r="BQ328" i="10"/>
  <c r="BR328" i="10"/>
  <c r="BS328" i="10"/>
  <c r="BT328" i="10"/>
  <c r="BU328" i="10"/>
  <c r="BV328" i="10"/>
  <c r="BW328" i="10"/>
  <c r="BX328" i="10"/>
  <c r="BY328" i="10"/>
  <c r="BZ328" i="10"/>
  <c r="CA328" i="10"/>
  <c r="CB328" i="10"/>
  <c r="CC328" i="10"/>
  <c r="CD328" i="10"/>
  <c r="CE328" i="10"/>
  <c r="CF328" i="10"/>
  <c r="CG328" i="10"/>
  <c r="C329" i="10"/>
  <c r="D329" i="10"/>
  <c r="E329" i="10"/>
  <c r="F329" i="10"/>
  <c r="G329" i="10"/>
  <c r="H329" i="10"/>
  <c r="I329" i="10"/>
  <c r="J329" i="10"/>
  <c r="K329" i="10"/>
  <c r="L329" i="10"/>
  <c r="M329" i="10"/>
  <c r="N329" i="10"/>
  <c r="O329" i="10"/>
  <c r="P329" i="10"/>
  <c r="Q329" i="10"/>
  <c r="R329" i="10"/>
  <c r="S329" i="10"/>
  <c r="T329" i="10"/>
  <c r="U329" i="10"/>
  <c r="V329" i="10"/>
  <c r="W329" i="10"/>
  <c r="X329" i="10"/>
  <c r="Y329" i="10"/>
  <c r="Z329" i="10"/>
  <c r="AA329" i="10"/>
  <c r="AB329" i="10"/>
  <c r="AC329" i="10"/>
  <c r="AE329" i="10"/>
  <c r="AG329" i="10"/>
  <c r="AI329" i="10"/>
  <c r="AL329" i="10"/>
  <c r="AM329" i="10"/>
  <c r="AN329" i="10"/>
  <c r="AO329" i="10"/>
  <c r="AP329" i="10"/>
  <c r="AQ329" i="10"/>
  <c r="AR329" i="10"/>
  <c r="AS329" i="10"/>
  <c r="AT329" i="10"/>
  <c r="AU329" i="10"/>
  <c r="AV329" i="10"/>
  <c r="AW329" i="10"/>
  <c r="AX329" i="10"/>
  <c r="AY329" i="10"/>
  <c r="AZ329" i="10"/>
  <c r="BA329" i="10"/>
  <c r="BB329" i="10"/>
  <c r="BC329" i="10"/>
  <c r="BD329" i="10"/>
  <c r="BE329" i="10"/>
  <c r="BF329" i="10"/>
  <c r="BG329" i="10"/>
  <c r="BH329" i="10"/>
  <c r="BI329" i="10"/>
  <c r="BJ329" i="10"/>
  <c r="BK329" i="10"/>
  <c r="BL329" i="10"/>
  <c r="BM329" i="10"/>
  <c r="BN329" i="10"/>
  <c r="BO329" i="10"/>
  <c r="BP329" i="10"/>
  <c r="BQ329" i="10"/>
  <c r="BR329" i="10"/>
  <c r="BS329" i="10"/>
  <c r="BT329" i="10"/>
  <c r="BU329" i="10"/>
  <c r="BV329" i="10"/>
  <c r="BW329" i="10"/>
  <c r="BX329" i="10"/>
  <c r="BY329" i="10"/>
  <c r="BZ329" i="10"/>
  <c r="CA329" i="10"/>
  <c r="CB329" i="10"/>
  <c r="CC329" i="10"/>
  <c r="CD329" i="10"/>
  <c r="CE329" i="10"/>
  <c r="CF329" i="10"/>
  <c r="CG329" i="10"/>
  <c r="A330" i="10"/>
  <c r="C330" i="10"/>
  <c r="D330" i="10"/>
  <c r="E330" i="10"/>
  <c r="F330" i="10"/>
  <c r="G330" i="10"/>
  <c r="H330" i="10"/>
  <c r="I330" i="10"/>
  <c r="J330" i="10"/>
  <c r="K330" i="10"/>
  <c r="L330" i="10"/>
  <c r="M330" i="10"/>
  <c r="N330" i="10"/>
  <c r="O330" i="10"/>
  <c r="P330" i="10"/>
  <c r="Q330" i="10"/>
  <c r="R330" i="10"/>
  <c r="S330" i="10"/>
  <c r="T330" i="10"/>
  <c r="U330" i="10"/>
  <c r="V330" i="10"/>
  <c r="W330" i="10"/>
  <c r="X330" i="10"/>
  <c r="Y330" i="10"/>
  <c r="Z330" i="10"/>
  <c r="AA330" i="10"/>
  <c r="AB330" i="10"/>
  <c r="AC330" i="10"/>
  <c r="AE330" i="10"/>
  <c r="AG330" i="10"/>
  <c r="AI330" i="10"/>
  <c r="AL330" i="10"/>
  <c r="AM330" i="10"/>
  <c r="AN330" i="10"/>
  <c r="AO330" i="10"/>
  <c r="AP330" i="10"/>
  <c r="AQ330" i="10"/>
  <c r="AR330" i="10"/>
  <c r="AS330" i="10"/>
  <c r="AT330" i="10"/>
  <c r="AU330" i="10"/>
  <c r="AV330" i="10"/>
  <c r="AW330" i="10"/>
  <c r="AX330" i="10"/>
  <c r="AY330" i="10"/>
  <c r="AZ330" i="10"/>
  <c r="BA330" i="10"/>
  <c r="BB330" i="10"/>
  <c r="BC330" i="10"/>
  <c r="BD330" i="10"/>
  <c r="BE330" i="10"/>
  <c r="BF330" i="10"/>
  <c r="BG330" i="10"/>
  <c r="BH330" i="10"/>
  <c r="BI330" i="10"/>
  <c r="BJ330" i="10"/>
  <c r="BK330" i="10"/>
  <c r="BL330" i="10"/>
  <c r="BM330" i="10"/>
  <c r="BN330" i="10"/>
  <c r="BO330" i="10"/>
  <c r="BP330" i="10"/>
  <c r="BQ330" i="10"/>
  <c r="BR330" i="10"/>
  <c r="BS330" i="10"/>
  <c r="BT330" i="10"/>
  <c r="BU330" i="10"/>
  <c r="BV330" i="10"/>
  <c r="BW330" i="10"/>
  <c r="BX330" i="10"/>
  <c r="BY330" i="10"/>
  <c r="BZ330" i="10"/>
  <c r="CA330" i="10"/>
  <c r="CB330" i="10"/>
  <c r="CC330" i="10"/>
  <c r="CD330" i="10"/>
  <c r="CE330" i="10"/>
  <c r="CF330" i="10"/>
  <c r="CG330" i="10"/>
  <c r="A331" i="10"/>
  <c r="C331" i="10"/>
  <c r="D331" i="10"/>
  <c r="E331" i="10"/>
  <c r="F331" i="10"/>
  <c r="G331" i="10"/>
  <c r="H331" i="10"/>
  <c r="I331" i="10"/>
  <c r="J331" i="10"/>
  <c r="K331" i="10"/>
  <c r="L331" i="10"/>
  <c r="M331" i="10"/>
  <c r="N331" i="10"/>
  <c r="O331" i="10"/>
  <c r="P331" i="10"/>
  <c r="Q331" i="10"/>
  <c r="R331" i="10"/>
  <c r="S331" i="10"/>
  <c r="T331" i="10"/>
  <c r="U331" i="10"/>
  <c r="V331" i="10"/>
  <c r="W331" i="10"/>
  <c r="X331" i="10"/>
  <c r="Y331" i="10"/>
  <c r="Z331" i="10"/>
  <c r="AA331" i="10"/>
  <c r="AB331" i="10"/>
  <c r="AC331" i="10"/>
  <c r="AE331" i="10"/>
  <c r="AG331" i="10"/>
  <c r="AI331" i="10"/>
  <c r="AL331" i="10"/>
  <c r="AM331" i="10"/>
  <c r="AN331" i="10"/>
  <c r="AO331" i="10"/>
  <c r="AP331" i="10"/>
  <c r="AQ331" i="10"/>
  <c r="AR331" i="10"/>
  <c r="AS331" i="10"/>
  <c r="AT331" i="10"/>
  <c r="AU331" i="10"/>
  <c r="AV331" i="10"/>
  <c r="AW331" i="10"/>
  <c r="AX331" i="10"/>
  <c r="AY331" i="10"/>
  <c r="AZ331" i="10"/>
  <c r="BA331" i="10"/>
  <c r="BB331" i="10"/>
  <c r="BC331" i="10"/>
  <c r="BD331" i="10"/>
  <c r="BE331" i="10"/>
  <c r="BF331" i="10"/>
  <c r="BG331" i="10"/>
  <c r="BH331" i="10"/>
  <c r="BI331" i="10"/>
  <c r="BJ331" i="10"/>
  <c r="BK331" i="10"/>
  <c r="BL331" i="10"/>
  <c r="BM331" i="10"/>
  <c r="BN331" i="10"/>
  <c r="BO331" i="10"/>
  <c r="BP331" i="10"/>
  <c r="BQ331" i="10"/>
  <c r="BR331" i="10"/>
  <c r="BS331" i="10"/>
  <c r="BT331" i="10"/>
  <c r="BU331" i="10"/>
  <c r="BV331" i="10"/>
  <c r="BW331" i="10"/>
  <c r="BX331" i="10"/>
  <c r="BY331" i="10"/>
  <c r="BZ331" i="10"/>
  <c r="CA331" i="10"/>
  <c r="CB331" i="10"/>
  <c r="CC331" i="10"/>
  <c r="CD331" i="10"/>
  <c r="CE331" i="10"/>
  <c r="CF331" i="10"/>
  <c r="CG331" i="10"/>
  <c r="C332" i="10"/>
  <c r="D332" i="10"/>
  <c r="E332" i="10"/>
  <c r="F332" i="10"/>
  <c r="G332" i="10"/>
  <c r="H332" i="10"/>
  <c r="I332" i="10"/>
  <c r="J332" i="10"/>
  <c r="K332" i="10"/>
  <c r="L332" i="10"/>
  <c r="M332" i="10"/>
  <c r="N332" i="10"/>
  <c r="O332" i="10"/>
  <c r="P332" i="10"/>
  <c r="Q332" i="10"/>
  <c r="R332" i="10"/>
  <c r="S332" i="10"/>
  <c r="T332" i="10"/>
  <c r="U332" i="10"/>
  <c r="V332" i="10"/>
  <c r="W332" i="10"/>
  <c r="X332" i="10"/>
  <c r="Y332" i="10"/>
  <c r="Z332" i="10"/>
  <c r="AA332" i="10"/>
  <c r="AB332" i="10"/>
  <c r="AC332" i="10"/>
  <c r="AE332" i="10"/>
  <c r="AG332" i="10"/>
  <c r="AI332" i="10"/>
  <c r="AL332" i="10"/>
  <c r="AM332" i="10"/>
  <c r="AN332" i="10"/>
  <c r="AO332" i="10"/>
  <c r="AP332" i="10"/>
  <c r="AQ332" i="10"/>
  <c r="AR332" i="10"/>
  <c r="AS332" i="10"/>
  <c r="AT332" i="10"/>
  <c r="AU332" i="10"/>
  <c r="AV332" i="10"/>
  <c r="AW332" i="10"/>
  <c r="AX332" i="10"/>
  <c r="AY332" i="10"/>
  <c r="AZ332" i="10"/>
  <c r="BA332" i="10"/>
  <c r="BB332" i="10"/>
  <c r="BC332" i="10"/>
  <c r="BD332" i="10"/>
  <c r="BE332" i="10"/>
  <c r="BF332" i="10"/>
  <c r="BG332" i="10"/>
  <c r="BH332" i="10"/>
  <c r="BI332" i="10"/>
  <c r="BJ332" i="10"/>
  <c r="BK332" i="10"/>
  <c r="BL332" i="10"/>
  <c r="BM332" i="10"/>
  <c r="BN332" i="10"/>
  <c r="BO332" i="10"/>
  <c r="BP332" i="10"/>
  <c r="BQ332" i="10"/>
  <c r="BR332" i="10"/>
  <c r="BS332" i="10"/>
  <c r="BT332" i="10"/>
  <c r="BU332" i="10"/>
  <c r="BV332" i="10"/>
  <c r="BW332" i="10"/>
  <c r="BX332" i="10"/>
  <c r="BY332" i="10"/>
  <c r="BZ332" i="10"/>
  <c r="CA332" i="10"/>
  <c r="CB332" i="10"/>
  <c r="CC332" i="10"/>
  <c r="CD332" i="10"/>
  <c r="CE332" i="10"/>
  <c r="CF332" i="10"/>
  <c r="CG332" i="10"/>
  <c r="A333" i="10"/>
  <c r="C333" i="10"/>
  <c r="D333" i="10"/>
  <c r="E333" i="10"/>
  <c r="F333" i="10"/>
  <c r="G333" i="10"/>
  <c r="H333" i="10"/>
  <c r="I333" i="10"/>
  <c r="J333" i="10"/>
  <c r="K333" i="10"/>
  <c r="L333" i="10"/>
  <c r="M333" i="10"/>
  <c r="N333" i="10"/>
  <c r="O333" i="10"/>
  <c r="P333" i="10"/>
  <c r="Q333" i="10"/>
  <c r="R333" i="10"/>
  <c r="S333" i="10"/>
  <c r="T333" i="10"/>
  <c r="U333" i="10"/>
  <c r="V333" i="10"/>
  <c r="W333" i="10"/>
  <c r="X333" i="10"/>
  <c r="Y333" i="10"/>
  <c r="Z333" i="10"/>
  <c r="AA333" i="10"/>
  <c r="AB333" i="10"/>
  <c r="AC333" i="10"/>
  <c r="AE333" i="10"/>
  <c r="AG333" i="10"/>
  <c r="AI333" i="10"/>
  <c r="AL333" i="10"/>
  <c r="AM333" i="10"/>
  <c r="AN333" i="10"/>
  <c r="AO333" i="10"/>
  <c r="AP333" i="10"/>
  <c r="AQ333" i="10"/>
  <c r="AR333" i="10"/>
  <c r="AS333" i="10"/>
  <c r="AT333" i="10"/>
  <c r="AU333" i="10"/>
  <c r="AV333" i="10"/>
  <c r="AW333" i="10"/>
  <c r="AX333" i="10"/>
  <c r="AY333" i="10"/>
  <c r="AZ333" i="10"/>
  <c r="BA333" i="10"/>
  <c r="BB333" i="10"/>
  <c r="BC333" i="10"/>
  <c r="BD333" i="10"/>
  <c r="BE333" i="10"/>
  <c r="BF333" i="10"/>
  <c r="BG333" i="10"/>
  <c r="BH333" i="10"/>
  <c r="BI333" i="10"/>
  <c r="BJ333" i="10"/>
  <c r="BK333" i="10"/>
  <c r="BL333" i="10"/>
  <c r="BM333" i="10"/>
  <c r="BN333" i="10"/>
  <c r="BO333" i="10"/>
  <c r="BP333" i="10"/>
  <c r="BQ333" i="10"/>
  <c r="BR333" i="10"/>
  <c r="BS333" i="10"/>
  <c r="BT333" i="10"/>
  <c r="BU333" i="10"/>
  <c r="BV333" i="10"/>
  <c r="BW333" i="10"/>
  <c r="BX333" i="10"/>
  <c r="BY333" i="10"/>
  <c r="BZ333" i="10"/>
  <c r="CA333" i="10"/>
  <c r="CB333" i="10"/>
  <c r="CC333" i="10"/>
  <c r="CD333" i="10"/>
  <c r="CE333" i="10"/>
  <c r="CF333" i="10"/>
  <c r="CG333" i="10"/>
  <c r="A334" i="10"/>
  <c r="C334" i="10"/>
  <c r="D334" i="10"/>
  <c r="E334" i="10"/>
  <c r="F334" i="10"/>
  <c r="G334" i="10"/>
  <c r="H334" i="10"/>
  <c r="I334" i="10"/>
  <c r="J334" i="10"/>
  <c r="K334" i="10"/>
  <c r="L334" i="10"/>
  <c r="M334" i="10"/>
  <c r="N334" i="10"/>
  <c r="O334" i="10"/>
  <c r="P334" i="10"/>
  <c r="Q334" i="10"/>
  <c r="R334" i="10"/>
  <c r="S334" i="10"/>
  <c r="T334" i="10"/>
  <c r="U334" i="10"/>
  <c r="V334" i="10"/>
  <c r="W334" i="10"/>
  <c r="X334" i="10"/>
  <c r="Y334" i="10"/>
  <c r="Z334" i="10"/>
  <c r="AA334" i="10"/>
  <c r="AB334" i="10"/>
  <c r="AC334" i="10"/>
  <c r="AE334" i="10"/>
  <c r="AG334" i="10"/>
  <c r="AI334" i="10"/>
  <c r="AL334" i="10"/>
  <c r="AM334" i="10"/>
  <c r="AN334" i="10"/>
  <c r="AO334" i="10"/>
  <c r="AP334" i="10"/>
  <c r="AQ334" i="10"/>
  <c r="AR334" i="10"/>
  <c r="AS334" i="10"/>
  <c r="AT334" i="10"/>
  <c r="AU334" i="10"/>
  <c r="AV334" i="10"/>
  <c r="AW334" i="10"/>
  <c r="AX334" i="10"/>
  <c r="AY334" i="10"/>
  <c r="AZ334" i="10"/>
  <c r="BA334" i="10"/>
  <c r="BB334" i="10"/>
  <c r="BC334" i="10"/>
  <c r="BD334" i="10"/>
  <c r="BE334" i="10"/>
  <c r="BF334" i="10"/>
  <c r="BG334" i="10"/>
  <c r="BH334" i="10"/>
  <c r="BI334" i="10"/>
  <c r="BJ334" i="10"/>
  <c r="BK334" i="10"/>
  <c r="BL334" i="10"/>
  <c r="BM334" i="10"/>
  <c r="BN334" i="10"/>
  <c r="BO334" i="10"/>
  <c r="BP334" i="10"/>
  <c r="BQ334" i="10"/>
  <c r="BR334" i="10"/>
  <c r="BS334" i="10"/>
  <c r="BT334" i="10"/>
  <c r="BU334" i="10"/>
  <c r="BV334" i="10"/>
  <c r="BW334" i="10"/>
  <c r="BX334" i="10"/>
  <c r="BY334" i="10"/>
  <c r="BZ334" i="10"/>
  <c r="CA334" i="10"/>
  <c r="CB334" i="10"/>
  <c r="CC334" i="10"/>
  <c r="CD334" i="10"/>
  <c r="CE334" i="10"/>
  <c r="CF334" i="10"/>
  <c r="CG334" i="10"/>
  <c r="C335" i="10"/>
  <c r="D335" i="10"/>
  <c r="E335" i="10"/>
  <c r="F335" i="10"/>
  <c r="G335" i="10"/>
  <c r="H335" i="10"/>
  <c r="I335" i="10"/>
  <c r="J335" i="10"/>
  <c r="K335" i="10"/>
  <c r="L335" i="10"/>
  <c r="M335" i="10"/>
  <c r="N335" i="10"/>
  <c r="O335" i="10"/>
  <c r="P335" i="10"/>
  <c r="Q335" i="10"/>
  <c r="R335" i="10"/>
  <c r="S335" i="10"/>
  <c r="T335" i="10"/>
  <c r="U335" i="10"/>
  <c r="V335" i="10"/>
  <c r="W335" i="10"/>
  <c r="X335" i="10"/>
  <c r="Y335" i="10"/>
  <c r="Z335" i="10"/>
  <c r="AA335" i="10"/>
  <c r="AB335" i="10"/>
  <c r="AC335" i="10"/>
  <c r="AE335" i="10"/>
  <c r="AG335" i="10"/>
  <c r="AI335" i="10"/>
  <c r="AL335" i="10"/>
  <c r="AM335" i="10"/>
  <c r="AN335" i="10"/>
  <c r="AO335" i="10"/>
  <c r="AP335" i="10"/>
  <c r="AQ335" i="10"/>
  <c r="AR335" i="10"/>
  <c r="AS335" i="10"/>
  <c r="AT335" i="10"/>
  <c r="AU335" i="10"/>
  <c r="AV335" i="10"/>
  <c r="AW335" i="10"/>
  <c r="AX335" i="10"/>
  <c r="AY335" i="10"/>
  <c r="AZ335" i="10"/>
  <c r="BA335" i="10"/>
  <c r="BB335" i="10"/>
  <c r="BC335" i="10"/>
  <c r="BD335" i="10"/>
  <c r="BE335" i="10"/>
  <c r="BF335" i="10"/>
  <c r="BG335" i="10"/>
  <c r="BH335" i="10"/>
  <c r="BI335" i="10"/>
  <c r="BJ335" i="10"/>
  <c r="BK335" i="10"/>
  <c r="BL335" i="10"/>
  <c r="BM335" i="10"/>
  <c r="BN335" i="10"/>
  <c r="BO335" i="10"/>
  <c r="BP335" i="10"/>
  <c r="BQ335" i="10"/>
  <c r="BR335" i="10"/>
  <c r="BS335" i="10"/>
  <c r="BT335" i="10"/>
  <c r="BU335" i="10"/>
  <c r="BV335" i="10"/>
  <c r="BW335" i="10"/>
  <c r="BX335" i="10"/>
  <c r="BY335" i="10"/>
  <c r="BZ335" i="10"/>
  <c r="CA335" i="10"/>
  <c r="CB335" i="10"/>
  <c r="CC335" i="10"/>
  <c r="CD335" i="10"/>
  <c r="CE335" i="10"/>
  <c r="CF335" i="10"/>
  <c r="CG335" i="10"/>
  <c r="A336" i="10"/>
  <c r="C336" i="10"/>
  <c r="D336" i="10"/>
  <c r="E336" i="10"/>
  <c r="F336" i="10"/>
  <c r="G336" i="10"/>
  <c r="H336" i="10"/>
  <c r="I336" i="10"/>
  <c r="J336" i="10"/>
  <c r="K336" i="10"/>
  <c r="L336" i="10"/>
  <c r="M336" i="10"/>
  <c r="N336" i="10"/>
  <c r="O336" i="10"/>
  <c r="P336" i="10"/>
  <c r="Q336" i="10"/>
  <c r="R336" i="10"/>
  <c r="S336" i="10"/>
  <c r="T336" i="10"/>
  <c r="U336" i="10"/>
  <c r="V336" i="10"/>
  <c r="W336" i="10"/>
  <c r="X336" i="10"/>
  <c r="Y336" i="10"/>
  <c r="Z336" i="10"/>
  <c r="AA336" i="10"/>
  <c r="AB336" i="10"/>
  <c r="AC336" i="10"/>
  <c r="AE336" i="10"/>
  <c r="AG336" i="10"/>
  <c r="AI336" i="10"/>
  <c r="AL336" i="10"/>
  <c r="AM336" i="10"/>
  <c r="AN336" i="10"/>
  <c r="AO336" i="10"/>
  <c r="AP336" i="10"/>
  <c r="AQ336" i="10"/>
  <c r="AR336" i="10"/>
  <c r="AS336" i="10"/>
  <c r="AT336" i="10"/>
  <c r="AU336" i="10"/>
  <c r="AV336" i="10"/>
  <c r="AW336" i="10"/>
  <c r="AX336" i="10"/>
  <c r="AY336" i="10"/>
  <c r="AZ336" i="10"/>
  <c r="BA336" i="10"/>
  <c r="BB336" i="10"/>
  <c r="BC336" i="10"/>
  <c r="BD336" i="10"/>
  <c r="BE336" i="10"/>
  <c r="BF336" i="10"/>
  <c r="BG336" i="10"/>
  <c r="BH336" i="10"/>
  <c r="BI336" i="10"/>
  <c r="BJ336" i="10"/>
  <c r="BK336" i="10"/>
  <c r="BL336" i="10"/>
  <c r="BM336" i="10"/>
  <c r="BN336" i="10"/>
  <c r="BO336" i="10"/>
  <c r="BP336" i="10"/>
  <c r="BQ336" i="10"/>
  <c r="BR336" i="10"/>
  <c r="BS336" i="10"/>
  <c r="BT336" i="10"/>
  <c r="BU336" i="10"/>
  <c r="BV336" i="10"/>
  <c r="BW336" i="10"/>
  <c r="BX336" i="10"/>
  <c r="BY336" i="10"/>
  <c r="BZ336" i="10"/>
  <c r="CA336" i="10"/>
  <c r="CB336" i="10"/>
  <c r="CC336" i="10"/>
  <c r="CD336" i="10"/>
  <c r="CE336" i="10"/>
  <c r="CF336" i="10"/>
  <c r="CG336" i="10"/>
  <c r="A337" i="10"/>
  <c r="C337" i="10"/>
  <c r="D337" i="10"/>
  <c r="E337" i="10"/>
  <c r="F337" i="10"/>
  <c r="G337" i="10"/>
  <c r="H337" i="10"/>
  <c r="I337" i="10"/>
  <c r="J337" i="10"/>
  <c r="K337" i="10"/>
  <c r="L337" i="10"/>
  <c r="M337" i="10"/>
  <c r="N337" i="10"/>
  <c r="O337" i="10"/>
  <c r="P337" i="10"/>
  <c r="Q337" i="10"/>
  <c r="R337" i="10"/>
  <c r="S337" i="10"/>
  <c r="T337" i="10"/>
  <c r="U337" i="10"/>
  <c r="V337" i="10"/>
  <c r="W337" i="10"/>
  <c r="X337" i="10"/>
  <c r="Y337" i="10"/>
  <c r="Z337" i="10"/>
  <c r="AA337" i="10"/>
  <c r="AB337" i="10"/>
  <c r="AC337" i="10"/>
  <c r="AE337" i="10"/>
  <c r="AG337" i="10"/>
  <c r="AI337" i="10"/>
  <c r="AL337" i="10"/>
  <c r="AM337" i="10"/>
  <c r="AN337" i="10"/>
  <c r="AO337" i="10"/>
  <c r="AP337" i="10"/>
  <c r="AQ337" i="10"/>
  <c r="AR337" i="10"/>
  <c r="AS337" i="10"/>
  <c r="AT337" i="10"/>
  <c r="AU337" i="10"/>
  <c r="AV337" i="10"/>
  <c r="AW337" i="10"/>
  <c r="AX337" i="10"/>
  <c r="AY337" i="10"/>
  <c r="AZ337" i="10"/>
  <c r="BA337" i="10"/>
  <c r="BB337" i="10"/>
  <c r="BC337" i="10"/>
  <c r="BD337" i="10"/>
  <c r="BE337" i="10"/>
  <c r="BF337" i="10"/>
  <c r="BG337" i="10"/>
  <c r="BH337" i="10"/>
  <c r="BI337" i="10"/>
  <c r="BJ337" i="10"/>
  <c r="BK337" i="10"/>
  <c r="BL337" i="10"/>
  <c r="BM337" i="10"/>
  <c r="BN337" i="10"/>
  <c r="BO337" i="10"/>
  <c r="BP337" i="10"/>
  <c r="BQ337" i="10"/>
  <c r="BR337" i="10"/>
  <c r="BS337" i="10"/>
  <c r="BT337" i="10"/>
  <c r="BU337" i="10"/>
  <c r="BV337" i="10"/>
  <c r="BW337" i="10"/>
  <c r="BX337" i="10"/>
  <c r="BY337" i="10"/>
  <c r="BZ337" i="10"/>
  <c r="CA337" i="10"/>
  <c r="CB337" i="10"/>
  <c r="CC337" i="10"/>
  <c r="CD337" i="10"/>
  <c r="CE337" i="10"/>
  <c r="CF337" i="10"/>
  <c r="CG337" i="10"/>
  <c r="A338" i="10"/>
  <c r="C338" i="10"/>
  <c r="D338" i="10"/>
  <c r="E338" i="10"/>
  <c r="F338" i="10"/>
  <c r="G338" i="10"/>
  <c r="H338" i="10"/>
  <c r="I338" i="10"/>
  <c r="J338" i="10"/>
  <c r="K338" i="10"/>
  <c r="L338" i="10"/>
  <c r="M338" i="10"/>
  <c r="N338" i="10"/>
  <c r="O338" i="10"/>
  <c r="P338" i="10"/>
  <c r="Q338" i="10"/>
  <c r="R338" i="10"/>
  <c r="S338" i="10"/>
  <c r="T338" i="10"/>
  <c r="U338" i="10"/>
  <c r="V338" i="10"/>
  <c r="W338" i="10"/>
  <c r="X338" i="10"/>
  <c r="Y338" i="10"/>
  <c r="Z338" i="10"/>
  <c r="AA338" i="10"/>
  <c r="AB338" i="10"/>
  <c r="AC338" i="10"/>
  <c r="AE338" i="10"/>
  <c r="AG338" i="10"/>
  <c r="AI338" i="10"/>
  <c r="AL338" i="10"/>
  <c r="AM338" i="10"/>
  <c r="AN338" i="10"/>
  <c r="AO338" i="10"/>
  <c r="AP338" i="10"/>
  <c r="AQ338" i="10"/>
  <c r="AR338" i="10"/>
  <c r="AS338" i="10"/>
  <c r="AT338" i="10"/>
  <c r="AU338" i="10"/>
  <c r="AV338" i="10"/>
  <c r="AW338" i="10"/>
  <c r="AX338" i="10"/>
  <c r="AY338" i="10"/>
  <c r="AZ338" i="10"/>
  <c r="BA338" i="10"/>
  <c r="BB338" i="10"/>
  <c r="BC338" i="10"/>
  <c r="BD338" i="10"/>
  <c r="BE338" i="10"/>
  <c r="BF338" i="10"/>
  <c r="BG338" i="10"/>
  <c r="BH338" i="10"/>
  <c r="BI338" i="10"/>
  <c r="BJ338" i="10"/>
  <c r="BK338" i="10"/>
  <c r="BL338" i="10"/>
  <c r="BM338" i="10"/>
  <c r="BN338" i="10"/>
  <c r="BO338" i="10"/>
  <c r="BP338" i="10"/>
  <c r="BQ338" i="10"/>
  <c r="BR338" i="10"/>
  <c r="BS338" i="10"/>
  <c r="BT338" i="10"/>
  <c r="BU338" i="10"/>
  <c r="BV338" i="10"/>
  <c r="BW338" i="10"/>
  <c r="BX338" i="10"/>
  <c r="BY338" i="10"/>
  <c r="BZ338" i="10"/>
  <c r="CA338" i="10"/>
  <c r="CB338" i="10"/>
  <c r="CC338" i="10"/>
  <c r="CD338" i="10"/>
  <c r="CE338" i="10"/>
  <c r="CF338" i="10"/>
  <c r="CG338" i="10"/>
  <c r="A339" i="10"/>
  <c r="B339" i="10"/>
  <c r="C339" i="10"/>
  <c r="D339" i="10"/>
  <c r="E339" i="10"/>
  <c r="F339" i="10"/>
  <c r="G339" i="10"/>
  <c r="H339" i="10"/>
  <c r="I339" i="10"/>
  <c r="J339" i="10"/>
  <c r="N339" i="10"/>
  <c r="O339" i="10"/>
  <c r="P339" i="10"/>
  <c r="Q339" i="10"/>
  <c r="R339" i="10"/>
  <c r="S339" i="10"/>
  <c r="T339" i="10"/>
  <c r="U339" i="10"/>
  <c r="V339" i="10"/>
  <c r="X339" i="10"/>
  <c r="Y339" i="10"/>
  <c r="Z339" i="10"/>
  <c r="AA339" i="10"/>
  <c r="AB339" i="10"/>
  <c r="AC339" i="10"/>
  <c r="AD339" i="10"/>
  <c r="AE339" i="10"/>
  <c r="AF339" i="10"/>
  <c r="AG339" i="10"/>
  <c r="AH339" i="10"/>
  <c r="AI339" i="10"/>
  <c r="AJ339" i="10"/>
  <c r="AK339" i="10"/>
  <c r="AL339" i="10"/>
  <c r="AM339" i="10"/>
  <c r="AN339" i="10"/>
  <c r="AO339" i="10"/>
  <c r="AP339" i="10"/>
  <c r="AQ339" i="10"/>
  <c r="AR339" i="10"/>
  <c r="AS339" i="10"/>
  <c r="AT339" i="10"/>
  <c r="AU339" i="10"/>
  <c r="AV339" i="10"/>
  <c r="AW339" i="10"/>
  <c r="AX339" i="10"/>
  <c r="AY339" i="10"/>
  <c r="AZ339" i="10"/>
  <c r="BA339" i="10"/>
  <c r="BB339" i="10"/>
  <c r="BC339" i="10"/>
  <c r="BD339" i="10"/>
  <c r="BE339" i="10"/>
  <c r="BF339" i="10"/>
  <c r="BG339" i="10"/>
  <c r="BH339" i="10"/>
  <c r="BI339" i="10"/>
  <c r="BJ339" i="10"/>
  <c r="BK339" i="10"/>
  <c r="BL339" i="10"/>
  <c r="BM339" i="10"/>
  <c r="BN339" i="10"/>
  <c r="BO339" i="10"/>
  <c r="BP339" i="10"/>
  <c r="BQ339" i="10"/>
  <c r="BR339" i="10"/>
  <c r="BS339" i="10"/>
  <c r="BT339" i="10"/>
  <c r="BU339" i="10"/>
  <c r="BV339" i="10"/>
  <c r="BW339" i="10"/>
  <c r="BX339" i="10"/>
  <c r="BY339" i="10"/>
  <c r="BZ339" i="10"/>
  <c r="CA339" i="10"/>
  <c r="CB339" i="10"/>
  <c r="CC339" i="10"/>
  <c r="CD339" i="10"/>
  <c r="CE339" i="10"/>
  <c r="CF339" i="10"/>
  <c r="CG339" i="10"/>
  <c r="A340" i="10"/>
  <c r="B340" i="10"/>
  <c r="C340" i="10"/>
  <c r="D340" i="10"/>
  <c r="E340" i="10"/>
  <c r="F340" i="10"/>
  <c r="G340" i="10"/>
  <c r="H340" i="10"/>
  <c r="I340" i="10"/>
  <c r="J340" i="10"/>
  <c r="K340" i="10"/>
  <c r="L340" i="10"/>
  <c r="M340" i="10"/>
  <c r="N340" i="10"/>
  <c r="O340" i="10"/>
  <c r="P340" i="10"/>
  <c r="Q340" i="10"/>
  <c r="R340" i="10"/>
  <c r="S340" i="10"/>
  <c r="T340" i="10"/>
  <c r="U340" i="10"/>
  <c r="V340" i="10"/>
  <c r="W340" i="10"/>
  <c r="X340" i="10"/>
  <c r="Y340" i="10"/>
  <c r="Z340" i="10"/>
  <c r="AA340" i="10"/>
  <c r="AB340" i="10"/>
  <c r="AC340" i="10"/>
  <c r="AD340" i="10"/>
  <c r="AE340" i="10"/>
  <c r="AF340" i="10"/>
  <c r="AG340" i="10"/>
  <c r="AH340" i="10"/>
  <c r="AI340" i="10"/>
  <c r="AJ340" i="10"/>
  <c r="AK340" i="10"/>
  <c r="AL340" i="10"/>
  <c r="AM340" i="10"/>
  <c r="AN340" i="10"/>
  <c r="AO340" i="10"/>
  <c r="AP340" i="10"/>
  <c r="AQ340" i="10"/>
  <c r="AR340" i="10"/>
  <c r="AS340" i="10"/>
  <c r="AT340" i="10"/>
  <c r="AU340" i="10"/>
  <c r="AV340" i="10"/>
  <c r="AW340" i="10"/>
  <c r="AX340" i="10"/>
  <c r="AY340" i="10"/>
  <c r="AZ340" i="10"/>
  <c r="BA340" i="10"/>
  <c r="BB340" i="10"/>
  <c r="BC340" i="10"/>
  <c r="BD340" i="10"/>
  <c r="BE340" i="10"/>
  <c r="BF340" i="10"/>
  <c r="BG340" i="10"/>
  <c r="BH340" i="10"/>
  <c r="BI340" i="10"/>
  <c r="BJ340" i="10"/>
  <c r="BK340" i="10"/>
  <c r="BL340" i="10"/>
  <c r="BM340" i="10"/>
  <c r="BN340" i="10"/>
  <c r="BO340" i="10"/>
  <c r="BP340" i="10"/>
  <c r="BQ340" i="10"/>
  <c r="BR340" i="10"/>
  <c r="BS340" i="10"/>
  <c r="BT340" i="10"/>
  <c r="BU340" i="10"/>
  <c r="BV340" i="10"/>
  <c r="BW340" i="10"/>
  <c r="BX340" i="10"/>
  <c r="BY340" i="10"/>
  <c r="BZ340" i="10"/>
  <c r="CA340" i="10"/>
  <c r="CB340" i="10"/>
  <c r="CC340" i="10"/>
  <c r="CD340" i="10"/>
  <c r="CE340" i="10"/>
  <c r="CF340" i="10"/>
  <c r="CG340" i="10"/>
  <c r="A341" i="10"/>
  <c r="B341" i="10"/>
  <c r="C341" i="10"/>
  <c r="D341" i="10"/>
  <c r="E341" i="10"/>
  <c r="F341" i="10"/>
  <c r="G341" i="10"/>
  <c r="H341" i="10"/>
  <c r="N341" i="10"/>
  <c r="O341" i="10"/>
  <c r="P341" i="10"/>
  <c r="U341" i="10"/>
  <c r="V341" i="10"/>
  <c r="W341" i="10"/>
  <c r="X341" i="10"/>
  <c r="Y341" i="10"/>
  <c r="Z341" i="10"/>
  <c r="AA341" i="10"/>
  <c r="AB341" i="10"/>
  <c r="AC341" i="10"/>
  <c r="AD341" i="10"/>
  <c r="AE341" i="10"/>
  <c r="AF341" i="10"/>
  <c r="AG341" i="10"/>
  <c r="AH341" i="10"/>
  <c r="AI341" i="10"/>
  <c r="AJ341" i="10"/>
  <c r="AK341" i="10"/>
  <c r="AL341" i="10"/>
  <c r="AM341" i="10"/>
  <c r="AN341" i="10"/>
  <c r="AO341" i="10"/>
  <c r="AP341" i="10"/>
  <c r="AQ341" i="10"/>
  <c r="AR341" i="10"/>
  <c r="AS341" i="10"/>
  <c r="AT341" i="10"/>
  <c r="AU341" i="10"/>
  <c r="AV341" i="10"/>
  <c r="AW341" i="10"/>
  <c r="AX341" i="10"/>
  <c r="AY341" i="10"/>
  <c r="AZ341" i="10"/>
  <c r="BA341" i="10"/>
  <c r="BB341" i="10"/>
  <c r="BC341" i="10"/>
  <c r="BD341" i="10"/>
  <c r="BE341" i="10"/>
  <c r="BF341" i="10"/>
  <c r="BG341" i="10"/>
  <c r="BH341" i="10"/>
  <c r="BI341" i="10"/>
  <c r="BJ341" i="10"/>
  <c r="BK341" i="10"/>
  <c r="BL341" i="10"/>
  <c r="BM341" i="10"/>
  <c r="BN341" i="10"/>
  <c r="BO341" i="10"/>
  <c r="BP341" i="10"/>
  <c r="BQ341" i="10"/>
  <c r="BR341" i="10"/>
  <c r="BS341" i="10"/>
  <c r="BT341" i="10"/>
  <c r="BU341" i="10"/>
  <c r="BV341" i="10"/>
  <c r="BW341" i="10"/>
  <c r="BX341" i="10"/>
  <c r="BY341" i="10"/>
  <c r="BZ341" i="10"/>
  <c r="CA341" i="10"/>
  <c r="CB341" i="10"/>
  <c r="CC341" i="10"/>
  <c r="CD341" i="10"/>
  <c r="CE341" i="10"/>
  <c r="CF341" i="10"/>
  <c r="CG341" i="10"/>
  <c r="A342" i="10"/>
  <c r="H342" i="10"/>
  <c r="I342" i="10"/>
  <c r="J342" i="10"/>
  <c r="K342" i="10"/>
  <c r="L342" i="10"/>
  <c r="M342" i="10"/>
  <c r="N342" i="10"/>
  <c r="O342" i="10"/>
  <c r="P342" i="10"/>
  <c r="Q342" i="10"/>
  <c r="R342" i="10"/>
  <c r="S342" i="10"/>
  <c r="T342" i="10"/>
  <c r="U342" i="10"/>
  <c r="V342" i="10"/>
  <c r="Y342" i="10"/>
  <c r="Z342" i="10"/>
  <c r="AA342" i="10"/>
  <c r="AB342" i="10"/>
  <c r="AC342" i="10"/>
  <c r="AD342" i="10"/>
  <c r="AE342" i="10"/>
  <c r="AF342" i="10"/>
  <c r="AG342" i="10"/>
  <c r="AH342" i="10"/>
  <c r="AI342" i="10"/>
  <c r="AJ342" i="10"/>
  <c r="AK342" i="10"/>
  <c r="AL342" i="10"/>
  <c r="AM342" i="10"/>
  <c r="AN342" i="10"/>
  <c r="AO342" i="10"/>
  <c r="AP342" i="10"/>
  <c r="AQ342" i="10"/>
  <c r="AR342" i="10"/>
  <c r="AS342" i="10"/>
  <c r="AT342" i="10"/>
  <c r="AU342" i="10"/>
  <c r="AV342" i="10"/>
  <c r="AW342" i="10"/>
  <c r="AX342" i="10"/>
  <c r="AY342" i="10"/>
  <c r="AZ342" i="10"/>
  <c r="BA342" i="10"/>
  <c r="BB342" i="10"/>
  <c r="BC342" i="10"/>
  <c r="BD342" i="10"/>
  <c r="BE342" i="10"/>
  <c r="BF342" i="10"/>
  <c r="BG342" i="10"/>
  <c r="BH342" i="10"/>
  <c r="BI342" i="10"/>
  <c r="BJ342" i="10"/>
  <c r="BK342" i="10"/>
  <c r="BL342" i="10"/>
  <c r="BM342" i="10"/>
  <c r="BN342" i="10"/>
  <c r="BO342" i="10"/>
  <c r="BP342" i="10"/>
  <c r="BQ342" i="10"/>
  <c r="BR342" i="10"/>
  <c r="BS342" i="10"/>
  <c r="BT342" i="10"/>
  <c r="BU342" i="10"/>
  <c r="BV342" i="10"/>
  <c r="BW342" i="10"/>
  <c r="BX342" i="10"/>
  <c r="BY342" i="10"/>
  <c r="BZ342" i="10"/>
  <c r="CA342" i="10"/>
  <c r="CB342" i="10"/>
  <c r="CC342" i="10"/>
  <c r="CD342" i="10"/>
  <c r="CE342" i="10"/>
  <c r="CF342" i="10"/>
  <c r="CG342" i="10"/>
  <c r="B343" i="10"/>
  <c r="C343" i="10"/>
  <c r="D343" i="10"/>
  <c r="E343" i="10"/>
  <c r="F343" i="10"/>
  <c r="G343" i="10"/>
  <c r="H343" i="10"/>
  <c r="I343" i="10"/>
  <c r="J343" i="10"/>
  <c r="K343" i="10"/>
  <c r="L343" i="10"/>
  <c r="M343" i="10"/>
  <c r="N343" i="10"/>
  <c r="O343" i="10"/>
  <c r="P343" i="10"/>
  <c r="Q343" i="10"/>
  <c r="R343" i="10"/>
  <c r="S343" i="10"/>
  <c r="T343" i="10"/>
  <c r="U343" i="10"/>
  <c r="V343" i="10"/>
  <c r="W343" i="10"/>
  <c r="X343" i="10"/>
  <c r="Y343" i="10"/>
  <c r="Z343" i="10"/>
  <c r="AA343" i="10"/>
  <c r="AB343" i="10"/>
  <c r="AC343" i="10"/>
  <c r="AE343" i="10"/>
  <c r="AG343" i="10"/>
  <c r="AI343" i="10"/>
  <c r="AL343" i="10"/>
  <c r="AM343" i="10"/>
  <c r="AN343" i="10"/>
  <c r="AO343" i="10"/>
  <c r="AP343" i="10"/>
  <c r="AQ343" i="10"/>
  <c r="AR343" i="10"/>
  <c r="AS343" i="10"/>
  <c r="AT343" i="10"/>
  <c r="AU343" i="10"/>
  <c r="AV343" i="10"/>
  <c r="AX343" i="10"/>
  <c r="AY343" i="10"/>
  <c r="BF343" i="10"/>
  <c r="BI343" i="10"/>
  <c r="BJ343" i="10"/>
  <c r="BK343" i="10"/>
  <c r="BL343" i="10"/>
  <c r="BM343" i="10"/>
  <c r="BN343" i="10"/>
  <c r="BO343" i="10"/>
  <c r="BP343" i="10"/>
  <c r="BQ343" i="10"/>
  <c r="BR343" i="10"/>
  <c r="BS343" i="10"/>
  <c r="BT343" i="10"/>
  <c r="BU343" i="10"/>
  <c r="BV343" i="10"/>
  <c r="BW343" i="10"/>
  <c r="BX343" i="10"/>
  <c r="BY343" i="10"/>
  <c r="BZ343" i="10"/>
  <c r="CA343" i="10"/>
  <c r="CB343" i="10"/>
  <c r="CC343" i="10"/>
  <c r="CD343" i="10"/>
  <c r="CE343" i="10"/>
  <c r="CF343" i="10"/>
  <c r="CG343" i="10"/>
  <c r="A344" i="10"/>
  <c r="Y344" i="10"/>
  <c r="Z344" i="10"/>
  <c r="AA344" i="10"/>
  <c r="AB344" i="10"/>
  <c r="AC344" i="10"/>
  <c r="AE344" i="10"/>
  <c r="AG344" i="10"/>
  <c r="AI344" i="10"/>
  <c r="AL344" i="10"/>
  <c r="AM344" i="10"/>
  <c r="AN344" i="10"/>
  <c r="AO344" i="10"/>
  <c r="AP344" i="10"/>
  <c r="AQ344" i="10"/>
  <c r="AR344" i="10"/>
  <c r="AS344" i="10"/>
  <c r="AT344" i="10"/>
  <c r="AU344" i="10"/>
  <c r="AV344" i="10"/>
  <c r="AX344" i="10"/>
  <c r="AY344" i="10"/>
  <c r="BI344" i="10"/>
  <c r="BJ344" i="10"/>
  <c r="BK344" i="10"/>
  <c r="BL344" i="10"/>
  <c r="BM344" i="10"/>
  <c r="BN344" i="10"/>
  <c r="BO344" i="10"/>
  <c r="BP344" i="10"/>
  <c r="BQ344" i="10"/>
  <c r="BR344" i="10"/>
  <c r="BS344" i="10"/>
  <c r="BT344" i="10"/>
  <c r="BU344" i="10"/>
  <c r="BV344" i="10"/>
  <c r="BW344" i="10"/>
  <c r="BX344" i="10"/>
  <c r="BY344" i="10"/>
  <c r="BZ344" i="10"/>
  <c r="CA344" i="10"/>
  <c r="CB344" i="10"/>
  <c r="CC344" i="10"/>
  <c r="CD344" i="10"/>
  <c r="CE344" i="10"/>
  <c r="CF344" i="10"/>
  <c r="CG344" i="10"/>
  <c r="A345" i="10"/>
  <c r="Y345" i="10"/>
  <c r="Z345" i="10"/>
  <c r="AA345" i="10"/>
  <c r="AB345" i="10"/>
  <c r="AC345" i="10"/>
  <c r="AE345" i="10"/>
  <c r="AG345" i="10"/>
  <c r="AI345" i="10"/>
  <c r="AL345" i="10"/>
  <c r="AM345" i="10"/>
  <c r="AN345" i="10"/>
  <c r="AO345" i="10"/>
  <c r="AP345" i="10"/>
  <c r="AQ345" i="10"/>
  <c r="AR345" i="10"/>
  <c r="AS345" i="10"/>
  <c r="AT345" i="10"/>
  <c r="AU345" i="10"/>
  <c r="AV345" i="10"/>
  <c r="AX345" i="10"/>
  <c r="AY345" i="10"/>
  <c r="BA345" i="10"/>
  <c r="BI345" i="10"/>
  <c r="BJ345" i="10"/>
  <c r="BK345" i="10"/>
  <c r="BL345" i="10"/>
  <c r="BM345" i="10"/>
  <c r="BN345" i="10"/>
  <c r="BO345" i="10"/>
  <c r="BP345" i="10"/>
  <c r="BQ345" i="10"/>
  <c r="BR345" i="10"/>
  <c r="BS345" i="10"/>
  <c r="BT345" i="10"/>
  <c r="BU345" i="10"/>
  <c r="BV345" i="10"/>
  <c r="BW345" i="10"/>
  <c r="BX345" i="10"/>
  <c r="BY345" i="10"/>
  <c r="BZ345" i="10"/>
  <c r="CA345" i="10"/>
  <c r="CB345" i="10"/>
  <c r="CC345" i="10"/>
  <c r="CD345" i="10"/>
  <c r="CE345" i="10"/>
  <c r="CF345" i="10"/>
  <c r="CG345" i="10"/>
  <c r="A346" i="10"/>
  <c r="Y346" i="10"/>
  <c r="Z346" i="10"/>
  <c r="AA346" i="10"/>
  <c r="AB346" i="10"/>
  <c r="AC346" i="10"/>
  <c r="AE346" i="10"/>
  <c r="AG346" i="10"/>
  <c r="AI346" i="10"/>
  <c r="AL346" i="10"/>
  <c r="AM346" i="10"/>
  <c r="AN346" i="10"/>
  <c r="AO346" i="10"/>
  <c r="AP346" i="10"/>
  <c r="AQ346" i="10"/>
  <c r="AR346" i="10"/>
  <c r="AS346" i="10"/>
  <c r="AT346" i="10"/>
  <c r="AU346" i="10"/>
  <c r="AV346" i="10"/>
  <c r="AX346" i="10"/>
  <c r="AY346" i="10"/>
  <c r="AZ346" i="10"/>
  <c r="BC346" i="10"/>
  <c r="BI346" i="10"/>
  <c r="BJ346" i="10"/>
  <c r="BK346" i="10"/>
  <c r="BL346" i="10"/>
  <c r="BM346" i="10"/>
  <c r="BN346" i="10"/>
  <c r="BO346" i="10"/>
  <c r="BP346" i="10"/>
  <c r="BQ346" i="10"/>
  <c r="BR346" i="10"/>
  <c r="BS346" i="10"/>
  <c r="BT346" i="10"/>
  <c r="BU346" i="10"/>
  <c r="BV346" i="10"/>
  <c r="BW346" i="10"/>
  <c r="BX346" i="10"/>
  <c r="BY346" i="10"/>
  <c r="BZ346" i="10"/>
  <c r="CA346" i="10"/>
  <c r="CB346" i="10"/>
  <c r="CC346" i="10"/>
  <c r="CD346" i="10"/>
  <c r="CE346" i="10"/>
  <c r="CF346" i="10"/>
  <c r="CG346" i="10"/>
  <c r="A347" i="10"/>
  <c r="Y347" i="10"/>
  <c r="Z347" i="10"/>
  <c r="AA347" i="10"/>
  <c r="AB347" i="10"/>
  <c r="AL347" i="10"/>
  <c r="AM347" i="10"/>
  <c r="AN347" i="10"/>
  <c r="AO347" i="10"/>
  <c r="AP347" i="10"/>
  <c r="AQ347" i="10"/>
  <c r="AR347" i="10"/>
  <c r="AS347" i="10"/>
  <c r="AT347" i="10"/>
  <c r="AV347" i="10"/>
  <c r="AY347" i="10"/>
  <c r="AZ347" i="10"/>
  <c r="BC347" i="10"/>
  <c r="BI347" i="10"/>
  <c r="BJ347" i="10"/>
  <c r="BK347" i="10"/>
  <c r="BL347" i="10"/>
  <c r="BM347" i="10"/>
  <c r="BN347" i="10"/>
  <c r="BO347" i="10"/>
  <c r="BP347" i="10"/>
  <c r="BQ347" i="10"/>
  <c r="BR347" i="10"/>
  <c r="BS347" i="10"/>
  <c r="BT347" i="10"/>
  <c r="BU347" i="10"/>
  <c r="BV347" i="10"/>
  <c r="BW347" i="10"/>
  <c r="BX347" i="10"/>
  <c r="BY347" i="10"/>
  <c r="BZ347" i="10"/>
  <c r="CA347" i="10"/>
  <c r="CB347" i="10"/>
  <c r="CC347" i="10"/>
  <c r="CD347" i="10"/>
  <c r="CE347" i="10"/>
  <c r="CF347" i="10"/>
  <c r="CG347" i="10"/>
  <c r="A348" i="10"/>
  <c r="Y348" i="10"/>
  <c r="Z348" i="10"/>
  <c r="AA348" i="10"/>
  <c r="AB348" i="10"/>
  <c r="AC348" i="10"/>
  <c r="AL348" i="10"/>
  <c r="AM348" i="10"/>
  <c r="AN348" i="10"/>
  <c r="AO348" i="10"/>
  <c r="AP348" i="10"/>
  <c r="AQ348" i="10"/>
  <c r="AR348" i="10"/>
  <c r="AS348" i="10"/>
  <c r="AT348" i="10"/>
  <c r="AV348" i="10"/>
  <c r="AX348" i="10"/>
  <c r="AY348" i="10"/>
  <c r="AZ348" i="10"/>
  <c r="BC348" i="10"/>
  <c r="BI348" i="10"/>
  <c r="BJ348" i="10"/>
  <c r="BK348" i="10"/>
  <c r="BL348" i="10"/>
  <c r="BM348" i="10"/>
  <c r="BN348" i="10"/>
  <c r="BO348" i="10"/>
  <c r="BP348" i="10"/>
  <c r="BQ348" i="10"/>
  <c r="BR348" i="10"/>
  <c r="BS348" i="10"/>
  <c r="BT348" i="10"/>
  <c r="BU348" i="10"/>
  <c r="BV348" i="10"/>
  <c r="BW348" i="10"/>
  <c r="BX348" i="10"/>
  <c r="BY348" i="10"/>
  <c r="BZ348" i="10"/>
  <c r="CA348" i="10"/>
  <c r="CB348" i="10"/>
  <c r="CC348" i="10"/>
  <c r="CD348" i="10"/>
  <c r="CE348" i="10"/>
  <c r="CF348" i="10"/>
  <c r="CG348" i="10"/>
  <c r="A349" i="10"/>
  <c r="Y349" i="10"/>
  <c r="Z349" i="10"/>
  <c r="AA349" i="10"/>
  <c r="AB349" i="10"/>
  <c r="AL349" i="10"/>
  <c r="AM349" i="10"/>
  <c r="AN349" i="10"/>
  <c r="AO349" i="10"/>
  <c r="AP349" i="10"/>
  <c r="AQ349" i="10"/>
  <c r="AR349" i="10"/>
  <c r="AS349" i="10"/>
  <c r="AT349" i="10"/>
  <c r="AV349" i="10"/>
  <c r="AY349" i="10"/>
  <c r="AZ349" i="10"/>
  <c r="BC349" i="10"/>
  <c r="BI349" i="10"/>
  <c r="BJ349" i="10"/>
  <c r="BK349" i="10"/>
  <c r="BL349" i="10"/>
  <c r="BM349" i="10"/>
  <c r="BN349" i="10"/>
  <c r="BO349" i="10"/>
  <c r="BP349" i="10"/>
  <c r="BQ349" i="10"/>
  <c r="BR349" i="10"/>
  <c r="BS349" i="10"/>
  <c r="BT349" i="10"/>
  <c r="BU349" i="10"/>
  <c r="BV349" i="10"/>
  <c r="BW349" i="10"/>
  <c r="BX349" i="10"/>
  <c r="BY349" i="10"/>
  <c r="BZ349" i="10"/>
  <c r="CA349" i="10"/>
  <c r="CB349" i="10"/>
  <c r="CC349" i="10"/>
  <c r="CD349" i="10"/>
  <c r="CE349" i="10"/>
  <c r="CF349" i="10"/>
  <c r="CG349" i="10"/>
  <c r="A350" i="10"/>
  <c r="Y350" i="10"/>
  <c r="Z350" i="10"/>
  <c r="AA350" i="10"/>
  <c r="AB350" i="10"/>
  <c r="AC350" i="10"/>
  <c r="AE350" i="10"/>
  <c r="AG350" i="10"/>
  <c r="AI350" i="10"/>
  <c r="AL350" i="10"/>
  <c r="AM350" i="10"/>
  <c r="AN350" i="10"/>
  <c r="AO350" i="10"/>
  <c r="AP350" i="10"/>
  <c r="AQ350" i="10"/>
  <c r="AR350" i="10"/>
  <c r="AS350" i="10"/>
  <c r="AT350" i="10"/>
  <c r="AU350" i="10"/>
  <c r="AV350" i="10"/>
  <c r="AX350" i="10"/>
  <c r="AY350" i="10"/>
  <c r="AZ350" i="10"/>
  <c r="BB350" i="10"/>
  <c r="BC350" i="10"/>
  <c r="BD350" i="10"/>
  <c r="BI350" i="10"/>
  <c r="BJ350" i="10"/>
  <c r="BK350" i="10"/>
  <c r="BL350" i="10"/>
  <c r="BM350" i="10"/>
  <c r="BN350" i="10"/>
  <c r="BO350" i="10"/>
  <c r="BP350" i="10"/>
  <c r="BQ350" i="10"/>
  <c r="BR350" i="10"/>
  <c r="BS350" i="10"/>
  <c r="BT350" i="10"/>
  <c r="BU350" i="10"/>
  <c r="BV350" i="10"/>
  <c r="BW350" i="10"/>
  <c r="BX350" i="10"/>
  <c r="BY350" i="10"/>
  <c r="BZ350" i="10"/>
  <c r="CA350" i="10"/>
  <c r="CB350" i="10"/>
  <c r="CC350" i="10"/>
  <c r="CD350" i="10"/>
  <c r="CE350" i="10"/>
  <c r="CF350" i="10"/>
  <c r="CG350" i="10"/>
  <c r="A351" i="10"/>
  <c r="Y351" i="10"/>
  <c r="Z351" i="10"/>
  <c r="AA351" i="10"/>
  <c r="AB351" i="10"/>
  <c r="AC351" i="10"/>
  <c r="AE351" i="10"/>
  <c r="AG351" i="10"/>
  <c r="AI351" i="10"/>
  <c r="AL351" i="10"/>
  <c r="AM351" i="10"/>
  <c r="AN351" i="10"/>
  <c r="AO351" i="10"/>
  <c r="AP351" i="10"/>
  <c r="AQ351" i="10"/>
  <c r="AR351" i="10"/>
  <c r="AS351" i="10"/>
  <c r="AT351" i="10"/>
  <c r="AU351" i="10"/>
  <c r="AV351" i="10"/>
  <c r="AX351" i="10"/>
  <c r="AY351" i="10"/>
  <c r="AZ351" i="10"/>
  <c r="BA351" i="10"/>
  <c r="BB351" i="10"/>
  <c r="BC351" i="10"/>
  <c r="BD351" i="10"/>
  <c r="BI351" i="10"/>
  <c r="BJ351" i="10"/>
  <c r="BK351" i="10"/>
  <c r="BL351" i="10"/>
  <c r="BM351" i="10"/>
  <c r="BN351" i="10"/>
  <c r="BO351" i="10"/>
  <c r="BP351" i="10"/>
  <c r="BQ351" i="10"/>
  <c r="BR351" i="10"/>
  <c r="BS351" i="10"/>
  <c r="BT351" i="10"/>
  <c r="BU351" i="10"/>
  <c r="BV351" i="10"/>
  <c r="BW351" i="10"/>
  <c r="BX351" i="10"/>
  <c r="BY351" i="10"/>
  <c r="BZ351" i="10"/>
  <c r="CA351" i="10"/>
  <c r="CB351" i="10"/>
  <c r="CC351" i="10"/>
  <c r="CD351" i="10"/>
  <c r="CE351" i="10"/>
  <c r="CF351" i="10"/>
  <c r="CG351" i="10"/>
  <c r="A352" i="10"/>
  <c r="B352" i="10"/>
  <c r="C352" i="10"/>
  <c r="D352" i="10"/>
  <c r="E352" i="10"/>
  <c r="F352" i="10"/>
  <c r="G352" i="10"/>
  <c r="H352" i="10"/>
  <c r="I352" i="10"/>
  <c r="J352" i="10"/>
  <c r="K352" i="10"/>
  <c r="L352" i="10"/>
  <c r="M352" i="10"/>
  <c r="N352" i="10"/>
  <c r="O352" i="10"/>
  <c r="P352" i="10"/>
  <c r="Q352" i="10"/>
  <c r="R352" i="10"/>
  <c r="S352" i="10"/>
  <c r="T352" i="10"/>
  <c r="U352" i="10"/>
  <c r="V352" i="10"/>
  <c r="W352" i="10"/>
  <c r="X352" i="10"/>
  <c r="Y352" i="10"/>
  <c r="Z352" i="10"/>
  <c r="AA352" i="10"/>
  <c r="AB352" i="10"/>
  <c r="AC352" i="10"/>
  <c r="AD352" i="10"/>
  <c r="AE352" i="10"/>
  <c r="AF352" i="10"/>
  <c r="AG352" i="10"/>
  <c r="AH352" i="10"/>
  <c r="AI352" i="10"/>
  <c r="AJ352" i="10"/>
  <c r="AK352" i="10"/>
  <c r="AL352" i="10"/>
  <c r="AM352" i="10"/>
  <c r="AN352" i="10"/>
  <c r="AO352" i="10"/>
  <c r="AP352" i="10"/>
  <c r="AQ352" i="10"/>
  <c r="AR352" i="10"/>
  <c r="AS352" i="10"/>
  <c r="AT352" i="10"/>
  <c r="AU352" i="10"/>
  <c r="AV352" i="10"/>
  <c r="AW352" i="10"/>
  <c r="AX352" i="10"/>
  <c r="AY352" i="10"/>
  <c r="AZ352" i="10"/>
  <c r="BA352" i="10"/>
  <c r="BB352" i="10"/>
  <c r="BC352" i="10"/>
  <c r="BD352" i="10"/>
  <c r="BE352" i="10"/>
  <c r="BF352" i="10"/>
  <c r="BG352" i="10"/>
  <c r="BH352" i="10"/>
  <c r="BI352" i="10"/>
  <c r="BJ352" i="10"/>
  <c r="BK352" i="10"/>
  <c r="BL352" i="10"/>
  <c r="BM352" i="10"/>
  <c r="BN352" i="10"/>
  <c r="BO352" i="10"/>
  <c r="BP352" i="10"/>
  <c r="BQ352" i="10"/>
  <c r="BR352" i="10"/>
  <c r="BS352" i="10"/>
  <c r="BT352" i="10"/>
  <c r="BU352" i="10"/>
  <c r="BV352" i="10"/>
  <c r="BW352" i="10"/>
  <c r="BX352" i="10"/>
  <c r="BY352" i="10"/>
  <c r="BZ352" i="10"/>
  <c r="CA352" i="10"/>
  <c r="CB352" i="10"/>
  <c r="CC352" i="10"/>
  <c r="CD352" i="10"/>
  <c r="CE352" i="10"/>
  <c r="CF352" i="10"/>
  <c r="CG352" i="10"/>
  <c r="A353" i="10"/>
  <c r="B353" i="10"/>
  <c r="C353" i="10"/>
  <c r="D353" i="10"/>
  <c r="E353" i="10"/>
  <c r="F353" i="10"/>
  <c r="G353" i="10"/>
  <c r="H353" i="10"/>
  <c r="N353" i="10"/>
  <c r="O353" i="10"/>
  <c r="P353" i="10"/>
  <c r="U353" i="10"/>
  <c r="V353" i="10"/>
  <c r="W353" i="10"/>
  <c r="X353" i="10"/>
  <c r="Y353" i="10"/>
  <c r="Z353" i="10"/>
  <c r="AA353" i="10"/>
  <c r="AB353" i="10"/>
  <c r="AC353" i="10"/>
  <c r="AD353" i="10"/>
  <c r="AE353" i="10"/>
  <c r="AF353" i="10"/>
  <c r="AG353" i="10"/>
  <c r="AH353" i="10"/>
  <c r="AI353" i="10"/>
  <c r="AJ353" i="10"/>
  <c r="AK353" i="10"/>
  <c r="AL353" i="10"/>
  <c r="AM353" i="10"/>
  <c r="AN353" i="10"/>
  <c r="AO353" i="10"/>
  <c r="AP353" i="10"/>
  <c r="AQ353" i="10"/>
  <c r="AR353" i="10"/>
  <c r="AS353" i="10"/>
  <c r="AT353" i="10"/>
  <c r="AU353" i="10"/>
  <c r="AV353" i="10"/>
  <c r="AW353" i="10"/>
  <c r="AX353" i="10"/>
  <c r="AY353" i="10"/>
  <c r="AZ353" i="10"/>
  <c r="BA353" i="10"/>
  <c r="BB353" i="10"/>
  <c r="BC353" i="10"/>
  <c r="BD353" i="10"/>
  <c r="BE353" i="10"/>
  <c r="BF353" i="10"/>
  <c r="BG353" i="10"/>
  <c r="BH353" i="10"/>
  <c r="BI353" i="10"/>
  <c r="BJ353" i="10"/>
  <c r="BK353" i="10"/>
  <c r="BL353" i="10"/>
  <c r="BM353" i="10"/>
  <c r="BN353" i="10"/>
  <c r="BO353" i="10"/>
  <c r="BP353" i="10"/>
  <c r="BQ353" i="10"/>
  <c r="BR353" i="10"/>
  <c r="BS353" i="10"/>
  <c r="BT353" i="10"/>
  <c r="BU353" i="10"/>
  <c r="BV353" i="10"/>
  <c r="BW353" i="10"/>
  <c r="BX353" i="10"/>
  <c r="BY353" i="10"/>
  <c r="BZ353" i="10"/>
  <c r="CA353" i="10"/>
  <c r="CB353" i="10"/>
  <c r="CC353" i="10"/>
  <c r="CD353" i="10"/>
  <c r="CE353" i="10"/>
  <c r="CF353" i="10"/>
  <c r="CG353" i="10"/>
  <c r="A354" i="10"/>
  <c r="H354" i="10"/>
  <c r="I354" i="10"/>
  <c r="J354" i="10"/>
  <c r="K354" i="10"/>
  <c r="L354" i="10"/>
  <c r="M354" i="10"/>
  <c r="N354" i="10"/>
  <c r="O354" i="10"/>
  <c r="P354" i="10"/>
  <c r="Q354" i="10"/>
  <c r="R354" i="10"/>
  <c r="S354" i="10"/>
  <c r="T354" i="10"/>
  <c r="U354" i="10"/>
  <c r="V354" i="10"/>
  <c r="Y354" i="10"/>
  <c r="Z354" i="10"/>
  <c r="AA354" i="10"/>
  <c r="AB354" i="10"/>
  <c r="AC354" i="10"/>
  <c r="AD354" i="10"/>
  <c r="AE354" i="10"/>
  <c r="AF354" i="10"/>
  <c r="AG354" i="10"/>
  <c r="AH354" i="10"/>
  <c r="AI354" i="10"/>
  <c r="AJ354" i="10"/>
  <c r="AK354" i="10"/>
  <c r="AL354" i="10"/>
  <c r="AM354" i="10"/>
  <c r="AN354" i="10"/>
  <c r="AO354" i="10"/>
  <c r="AP354" i="10"/>
  <c r="AQ354" i="10"/>
  <c r="AR354" i="10"/>
  <c r="AS354" i="10"/>
  <c r="AT354" i="10"/>
  <c r="AU354" i="10"/>
  <c r="AV354" i="10"/>
  <c r="AW354" i="10"/>
  <c r="AX354" i="10"/>
  <c r="AY354" i="10"/>
  <c r="AZ354" i="10"/>
  <c r="BA354" i="10"/>
  <c r="BB354" i="10"/>
  <c r="BC354" i="10"/>
  <c r="BD354" i="10"/>
  <c r="BE354" i="10"/>
  <c r="BF354" i="10"/>
  <c r="BG354" i="10"/>
  <c r="BH354" i="10"/>
  <c r="BI354" i="10"/>
  <c r="BJ354" i="10"/>
  <c r="BK354" i="10"/>
  <c r="BL354" i="10"/>
  <c r="BM354" i="10"/>
  <c r="BN354" i="10"/>
  <c r="BO354" i="10"/>
  <c r="BP354" i="10"/>
  <c r="BQ354" i="10"/>
  <c r="BR354" i="10"/>
  <c r="BS354" i="10"/>
  <c r="BT354" i="10"/>
  <c r="BU354" i="10"/>
  <c r="BV354" i="10"/>
  <c r="BW354" i="10"/>
  <c r="BX354" i="10"/>
  <c r="BY354" i="10"/>
  <c r="BZ354" i="10"/>
  <c r="CA354" i="10"/>
  <c r="CB354" i="10"/>
  <c r="CC354" i="10"/>
  <c r="CD354" i="10"/>
  <c r="CE354" i="10"/>
  <c r="CF354" i="10"/>
  <c r="CG354" i="10"/>
  <c r="B355" i="10"/>
  <c r="C355" i="10"/>
  <c r="D355" i="10"/>
  <c r="E355" i="10"/>
  <c r="F355" i="10"/>
  <c r="G355" i="10"/>
  <c r="H355" i="10"/>
  <c r="I355" i="10"/>
  <c r="J355" i="10"/>
  <c r="K355" i="10"/>
  <c r="L355" i="10"/>
  <c r="M355" i="10"/>
  <c r="N355" i="10"/>
  <c r="O355" i="10"/>
  <c r="P355" i="10"/>
  <c r="Q355" i="10"/>
  <c r="R355" i="10"/>
  <c r="S355" i="10"/>
  <c r="T355" i="10"/>
  <c r="U355" i="10"/>
  <c r="V355" i="10"/>
  <c r="W355" i="10"/>
  <c r="X355" i="10"/>
  <c r="Y355" i="10"/>
  <c r="Z355" i="10"/>
  <c r="AA355" i="10"/>
  <c r="AB355" i="10"/>
  <c r="AC355" i="10"/>
  <c r="AE355" i="10"/>
  <c r="AG355" i="10"/>
  <c r="AI355" i="10"/>
  <c r="AL355" i="10"/>
  <c r="AM355" i="10"/>
  <c r="AN355" i="10"/>
  <c r="AO355" i="10"/>
  <c r="AP355" i="10"/>
  <c r="AQ355" i="10"/>
  <c r="AR355" i="10"/>
  <c r="AS355" i="10"/>
  <c r="AT355" i="10"/>
  <c r="AU355" i="10"/>
  <c r="AV355" i="10"/>
  <c r="AW355" i="10"/>
  <c r="AX355" i="10"/>
  <c r="AY355" i="10"/>
  <c r="AZ355" i="10"/>
  <c r="BA355" i="10"/>
  <c r="BB355" i="10"/>
  <c r="BC355" i="10"/>
  <c r="BD355" i="10"/>
  <c r="BE355" i="10"/>
  <c r="BF355" i="10"/>
  <c r="BG355" i="10"/>
  <c r="BH355" i="10"/>
  <c r="BI355" i="10"/>
  <c r="BJ355" i="10"/>
  <c r="BK355" i="10"/>
  <c r="BL355" i="10"/>
  <c r="BM355" i="10"/>
  <c r="BN355" i="10"/>
  <c r="BO355" i="10"/>
  <c r="BP355" i="10"/>
  <c r="BQ355" i="10"/>
  <c r="BR355" i="10"/>
  <c r="BS355" i="10"/>
  <c r="BT355" i="10"/>
  <c r="BU355" i="10"/>
  <c r="BV355" i="10"/>
  <c r="BW355" i="10"/>
  <c r="BX355" i="10"/>
  <c r="BY355" i="10"/>
  <c r="BZ355" i="10"/>
  <c r="CA355" i="10"/>
  <c r="CB355" i="10"/>
  <c r="CC355" i="10"/>
  <c r="CD355" i="10"/>
  <c r="CE355" i="10"/>
  <c r="CF355" i="10"/>
  <c r="CG355" i="10"/>
  <c r="A356" i="10"/>
  <c r="Y356" i="10"/>
  <c r="Z356" i="10"/>
  <c r="AA356" i="10"/>
  <c r="AB356" i="10"/>
  <c r="AC356" i="10"/>
  <c r="AE356" i="10"/>
  <c r="AG356" i="10"/>
  <c r="AI356" i="10"/>
  <c r="AL356" i="10"/>
  <c r="AM356" i="10"/>
  <c r="AN356" i="10"/>
  <c r="AO356" i="10"/>
  <c r="AP356" i="10"/>
  <c r="AQ356" i="10"/>
  <c r="AR356" i="10"/>
  <c r="AS356" i="10"/>
  <c r="AT356" i="10"/>
  <c r="AU356" i="10"/>
  <c r="AV356" i="10"/>
  <c r="AW356" i="10"/>
  <c r="AX356" i="10"/>
  <c r="AY356" i="10"/>
  <c r="AZ356" i="10"/>
  <c r="BA356" i="10"/>
  <c r="BB356" i="10"/>
  <c r="BC356" i="10"/>
  <c r="BD356" i="10"/>
  <c r="BE356" i="10"/>
  <c r="BF356" i="10"/>
  <c r="BG356" i="10"/>
  <c r="BH356" i="10"/>
  <c r="BI356" i="10"/>
  <c r="BJ356" i="10"/>
  <c r="BK356" i="10"/>
  <c r="BL356" i="10"/>
  <c r="BM356" i="10"/>
  <c r="BN356" i="10"/>
  <c r="BO356" i="10"/>
  <c r="BP356" i="10"/>
  <c r="BQ356" i="10"/>
  <c r="BR356" i="10"/>
  <c r="BS356" i="10"/>
  <c r="BT356" i="10"/>
  <c r="BU356" i="10"/>
  <c r="BV356" i="10"/>
  <c r="BW356" i="10"/>
  <c r="BX356" i="10"/>
  <c r="BY356" i="10"/>
  <c r="BZ356" i="10"/>
  <c r="CA356" i="10"/>
  <c r="CB356" i="10"/>
  <c r="CC356" i="10"/>
  <c r="CD356" i="10"/>
  <c r="CE356" i="10"/>
  <c r="CF356" i="10"/>
  <c r="CG356" i="10"/>
  <c r="A357" i="10"/>
  <c r="Y357" i="10"/>
  <c r="Z357" i="10"/>
  <c r="AA357" i="10"/>
  <c r="AB357" i="10"/>
  <c r="AC357" i="10"/>
  <c r="AE357" i="10"/>
  <c r="AG357" i="10"/>
  <c r="AI357" i="10"/>
  <c r="AL357" i="10"/>
  <c r="AM357" i="10"/>
  <c r="AN357" i="10"/>
  <c r="AO357" i="10"/>
  <c r="AP357" i="10"/>
  <c r="AQ357" i="10"/>
  <c r="AR357" i="10"/>
  <c r="AS357" i="10"/>
  <c r="AT357" i="10"/>
  <c r="AU357" i="10"/>
  <c r="AV357" i="10"/>
  <c r="AW357" i="10"/>
  <c r="AX357" i="10"/>
  <c r="AY357" i="10"/>
  <c r="AZ357" i="10"/>
  <c r="BA357" i="10"/>
  <c r="BB357" i="10"/>
  <c r="BC357" i="10"/>
  <c r="BD357" i="10"/>
  <c r="BE357" i="10"/>
  <c r="BF357" i="10"/>
  <c r="BG357" i="10"/>
  <c r="BH357" i="10"/>
  <c r="BI357" i="10"/>
  <c r="BJ357" i="10"/>
  <c r="BK357" i="10"/>
  <c r="BL357" i="10"/>
  <c r="BM357" i="10"/>
  <c r="BN357" i="10"/>
  <c r="BO357" i="10"/>
  <c r="BP357" i="10"/>
  <c r="BQ357" i="10"/>
  <c r="BR357" i="10"/>
  <c r="BS357" i="10"/>
  <c r="BT357" i="10"/>
  <c r="BU357" i="10"/>
  <c r="BV357" i="10"/>
  <c r="BW357" i="10"/>
  <c r="BX357" i="10"/>
  <c r="BY357" i="10"/>
  <c r="BZ357" i="10"/>
  <c r="CA357" i="10"/>
  <c r="CB357" i="10"/>
  <c r="CC357" i="10"/>
  <c r="CD357" i="10"/>
  <c r="CE357" i="10"/>
  <c r="CF357" i="10"/>
  <c r="CG357" i="10"/>
  <c r="A358" i="10"/>
  <c r="Y358" i="10"/>
  <c r="Z358" i="10"/>
  <c r="AA358" i="10"/>
  <c r="AB358" i="10"/>
  <c r="AC358" i="10"/>
  <c r="AE358" i="10"/>
  <c r="AG358" i="10"/>
  <c r="AI358" i="10"/>
  <c r="AL358" i="10"/>
  <c r="AM358" i="10"/>
  <c r="AN358" i="10"/>
  <c r="AO358" i="10"/>
  <c r="AP358" i="10"/>
  <c r="AQ358" i="10"/>
  <c r="AR358" i="10"/>
  <c r="AS358" i="10"/>
  <c r="AT358" i="10"/>
  <c r="AU358" i="10"/>
  <c r="AV358" i="10"/>
  <c r="AW358" i="10"/>
  <c r="AX358" i="10"/>
  <c r="AY358" i="10"/>
  <c r="AZ358" i="10"/>
  <c r="BA358" i="10"/>
  <c r="BB358" i="10"/>
  <c r="BC358" i="10"/>
  <c r="BD358" i="10"/>
  <c r="BE358" i="10"/>
  <c r="BF358" i="10"/>
  <c r="BG358" i="10"/>
  <c r="BH358" i="10"/>
  <c r="BI358" i="10"/>
  <c r="BJ358" i="10"/>
  <c r="BK358" i="10"/>
  <c r="BL358" i="10"/>
  <c r="BM358" i="10"/>
  <c r="BN358" i="10"/>
  <c r="BO358" i="10"/>
  <c r="BP358" i="10"/>
  <c r="BQ358" i="10"/>
  <c r="BR358" i="10"/>
  <c r="BS358" i="10"/>
  <c r="BT358" i="10"/>
  <c r="BU358" i="10"/>
  <c r="BV358" i="10"/>
  <c r="BW358" i="10"/>
  <c r="BX358" i="10"/>
  <c r="BY358" i="10"/>
  <c r="BZ358" i="10"/>
  <c r="CA358" i="10"/>
  <c r="CB358" i="10"/>
  <c r="CC358" i="10"/>
  <c r="CD358" i="10"/>
  <c r="CE358" i="10"/>
  <c r="CF358" i="10"/>
  <c r="CG358" i="10"/>
  <c r="A359" i="10"/>
  <c r="Y359" i="10"/>
  <c r="Z359" i="10"/>
  <c r="AA359" i="10"/>
  <c r="AB359" i="10"/>
  <c r="AC359" i="10"/>
  <c r="AE359" i="10"/>
  <c r="AG359" i="10"/>
  <c r="AI359" i="10"/>
  <c r="AL359" i="10"/>
  <c r="AM359" i="10"/>
  <c r="AN359" i="10"/>
  <c r="AO359" i="10"/>
  <c r="AP359" i="10"/>
  <c r="AQ359" i="10"/>
  <c r="AR359" i="10"/>
  <c r="AS359" i="10"/>
  <c r="AT359" i="10"/>
  <c r="AU359" i="10"/>
  <c r="AV359" i="10"/>
  <c r="AW359" i="10"/>
  <c r="AX359" i="10"/>
  <c r="AY359" i="10"/>
  <c r="AZ359" i="10"/>
  <c r="BA359" i="10"/>
  <c r="BB359" i="10"/>
  <c r="BC359" i="10"/>
  <c r="BD359" i="10"/>
  <c r="BE359" i="10"/>
  <c r="BF359" i="10"/>
  <c r="BG359" i="10"/>
  <c r="BH359" i="10"/>
  <c r="BI359" i="10"/>
  <c r="BJ359" i="10"/>
  <c r="BK359" i="10"/>
  <c r="BL359" i="10"/>
  <c r="BM359" i="10"/>
  <c r="BN359" i="10"/>
  <c r="BO359" i="10"/>
  <c r="BP359" i="10"/>
  <c r="BQ359" i="10"/>
  <c r="BR359" i="10"/>
  <c r="BS359" i="10"/>
  <c r="BT359" i="10"/>
  <c r="BU359" i="10"/>
  <c r="BV359" i="10"/>
  <c r="BW359" i="10"/>
  <c r="BX359" i="10"/>
  <c r="BY359" i="10"/>
  <c r="BZ359" i="10"/>
  <c r="CA359" i="10"/>
  <c r="CB359" i="10"/>
  <c r="CC359" i="10"/>
  <c r="CD359" i="10"/>
  <c r="CE359" i="10"/>
  <c r="CF359" i="10"/>
  <c r="CG359" i="10"/>
  <c r="A360" i="10"/>
  <c r="Y360" i="10"/>
  <c r="Z360" i="10"/>
  <c r="AA360" i="10"/>
  <c r="AB360" i="10"/>
  <c r="AC360" i="10"/>
  <c r="AE360" i="10"/>
  <c r="AG360" i="10"/>
  <c r="AI360" i="10"/>
  <c r="AL360" i="10"/>
  <c r="AM360" i="10"/>
  <c r="AN360" i="10"/>
  <c r="AO360" i="10"/>
  <c r="AP360" i="10"/>
  <c r="AQ360" i="10"/>
  <c r="AR360" i="10"/>
  <c r="AS360" i="10"/>
  <c r="AT360" i="10"/>
  <c r="AU360" i="10"/>
  <c r="AV360" i="10"/>
  <c r="AW360" i="10"/>
  <c r="AX360" i="10"/>
  <c r="AY360" i="10"/>
  <c r="AZ360" i="10"/>
  <c r="BA360" i="10"/>
  <c r="BB360" i="10"/>
  <c r="BC360" i="10"/>
  <c r="BD360" i="10"/>
  <c r="BE360" i="10"/>
  <c r="BF360" i="10"/>
  <c r="BG360" i="10"/>
  <c r="BH360" i="10"/>
  <c r="BI360" i="10"/>
  <c r="BJ360" i="10"/>
  <c r="BK360" i="10"/>
  <c r="BL360" i="10"/>
  <c r="BM360" i="10"/>
  <c r="BN360" i="10"/>
  <c r="BO360" i="10"/>
  <c r="BP360" i="10"/>
  <c r="BQ360" i="10"/>
  <c r="BR360" i="10"/>
  <c r="BS360" i="10"/>
  <c r="BT360" i="10"/>
  <c r="BU360" i="10"/>
  <c r="BV360" i="10"/>
  <c r="BW360" i="10"/>
  <c r="BX360" i="10"/>
  <c r="BY360" i="10"/>
  <c r="BZ360" i="10"/>
  <c r="CA360" i="10"/>
  <c r="CB360" i="10"/>
  <c r="CC360" i="10"/>
  <c r="CD360" i="10"/>
  <c r="CE360" i="10"/>
  <c r="CF360" i="10"/>
  <c r="CG360" i="10"/>
  <c r="A361" i="10"/>
  <c r="Y361" i="10"/>
  <c r="Z361" i="10"/>
  <c r="AA361" i="10"/>
  <c r="AB361" i="10"/>
  <c r="AC361" i="10"/>
  <c r="AE361" i="10"/>
  <c r="AG361" i="10"/>
  <c r="AI361" i="10"/>
  <c r="AL361" i="10"/>
  <c r="AM361" i="10"/>
  <c r="AN361" i="10"/>
  <c r="AO361" i="10"/>
  <c r="AP361" i="10"/>
  <c r="AQ361" i="10"/>
  <c r="AR361" i="10"/>
  <c r="AS361" i="10"/>
  <c r="AT361" i="10"/>
  <c r="AU361" i="10"/>
  <c r="AV361" i="10"/>
  <c r="AW361" i="10"/>
  <c r="AX361" i="10"/>
  <c r="AY361" i="10"/>
  <c r="AZ361" i="10"/>
  <c r="BA361" i="10"/>
  <c r="BB361" i="10"/>
  <c r="BC361" i="10"/>
  <c r="BD361" i="10"/>
  <c r="BE361" i="10"/>
  <c r="BF361" i="10"/>
  <c r="BG361" i="10"/>
  <c r="BH361" i="10"/>
  <c r="BI361" i="10"/>
  <c r="BJ361" i="10"/>
  <c r="BK361" i="10"/>
  <c r="BL361" i="10"/>
  <c r="BM361" i="10"/>
  <c r="BN361" i="10"/>
  <c r="BO361" i="10"/>
  <c r="BP361" i="10"/>
  <c r="BQ361" i="10"/>
  <c r="BR361" i="10"/>
  <c r="BS361" i="10"/>
  <c r="BT361" i="10"/>
  <c r="BU361" i="10"/>
  <c r="BV361" i="10"/>
  <c r="BW361" i="10"/>
  <c r="BX361" i="10"/>
  <c r="BY361" i="10"/>
  <c r="BZ361" i="10"/>
  <c r="CA361" i="10"/>
  <c r="CB361" i="10"/>
  <c r="CC361" i="10"/>
  <c r="CD361" i="10"/>
  <c r="CE361" i="10"/>
  <c r="CF361" i="10"/>
  <c r="CG361" i="10"/>
  <c r="A362" i="10"/>
  <c r="Y362" i="10"/>
  <c r="Z362" i="10"/>
  <c r="AA362" i="10"/>
  <c r="AB362" i="10"/>
  <c r="AC362" i="10"/>
  <c r="AE362" i="10"/>
  <c r="AG362" i="10"/>
  <c r="AI362" i="10"/>
  <c r="AL362" i="10"/>
  <c r="AM362" i="10"/>
  <c r="AN362" i="10"/>
  <c r="AO362" i="10"/>
  <c r="AP362" i="10"/>
  <c r="AQ362" i="10"/>
  <c r="AR362" i="10"/>
  <c r="AS362" i="10"/>
  <c r="AT362" i="10"/>
  <c r="AU362" i="10"/>
  <c r="AV362" i="10"/>
  <c r="AW362" i="10"/>
  <c r="AX362" i="10"/>
  <c r="AY362" i="10"/>
  <c r="AZ362" i="10"/>
  <c r="BA362" i="10"/>
  <c r="BB362" i="10"/>
  <c r="BC362" i="10"/>
  <c r="BD362" i="10"/>
  <c r="BE362" i="10"/>
  <c r="BF362" i="10"/>
  <c r="BG362" i="10"/>
  <c r="BH362" i="10"/>
  <c r="BI362" i="10"/>
  <c r="BJ362" i="10"/>
  <c r="BK362" i="10"/>
  <c r="BL362" i="10"/>
  <c r="BM362" i="10"/>
  <c r="BN362" i="10"/>
  <c r="BO362" i="10"/>
  <c r="BP362" i="10"/>
  <c r="BQ362" i="10"/>
  <c r="BR362" i="10"/>
  <c r="BS362" i="10"/>
  <c r="BT362" i="10"/>
  <c r="BU362" i="10"/>
  <c r="BV362" i="10"/>
  <c r="BW362" i="10"/>
  <c r="BX362" i="10"/>
  <c r="BY362" i="10"/>
  <c r="BZ362" i="10"/>
  <c r="CA362" i="10"/>
  <c r="CB362" i="10"/>
  <c r="CC362" i="10"/>
  <c r="CD362" i="10"/>
  <c r="CE362" i="10"/>
  <c r="CF362" i="10"/>
  <c r="CG362" i="10"/>
  <c r="A363" i="10"/>
  <c r="Y363" i="10"/>
  <c r="Z363" i="10"/>
  <c r="AA363" i="10"/>
  <c r="AB363" i="10"/>
  <c r="AC363" i="10"/>
  <c r="AE363" i="10"/>
  <c r="AG363" i="10"/>
  <c r="AI363" i="10"/>
  <c r="AL363" i="10"/>
  <c r="AM363" i="10"/>
  <c r="AN363" i="10"/>
  <c r="AO363" i="10"/>
  <c r="AP363" i="10"/>
  <c r="AQ363" i="10"/>
  <c r="AR363" i="10"/>
  <c r="AS363" i="10"/>
  <c r="AT363" i="10"/>
  <c r="AU363" i="10"/>
  <c r="AV363" i="10"/>
  <c r="AW363" i="10"/>
  <c r="AX363" i="10"/>
  <c r="AY363" i="10"/>
  <c r="AZ363" i="10"/>
  <c r="BA363" i="10"/>
  <c r="BB363" i="10"/>
  <c r="BC363" i="10"/>
  <c r="BD363" i="10"/>
  <c r="BE363" i="10"/>
  <c r="BF363" i="10"/>
  <c r="BG363" i="10"/>
  <c r="BH363" i="10"/>
  <c r="BI363" i="10"/>
  <c r="BJ363" i="10"/>
  <c r="BK363" i="10"/>
  <c r="BL363" i="10"/>
  <c r="BM363" i="10"/>
  <c r="BN363" i="10"/>
  <c r="BO363" i="10"/>
  <c r="BP363" i="10"/>
  <c r="BQ363" i="10"/>
  <c r="BR363" i="10"/>
  <c r="BS363" i="10"/>
  <c r="BT363" i="10"/>
  <c r="BU363" i="10"/>
  <c r="BV363" i="10"/>
  <c r="BW363" i="10"/>
  <c r="BX363" i="10"/>
  <c r="BY363" i="10"/>
  <c r="BZ363" i="10"/>
  <c r="CA363" i="10"/>
  <c r="CB363" i="10"/>
  <c r="CC363" i="10"/>
  <c r="CD363" i="10"/>
  <c r="CE363" i="10"/>
  <c r="CF363" i="10"/>
  <c r="CG363" i="10"/>
  <c r="C364" i="10"/>
  <c r="D364" i="10"/>
  <c r="E364" i="10"/>
  <c r="F364" i="10"/>
  <c r="G364" i="10"/>
  <c r="H364" i="10"/>
  <c r="I364" i="10"/>
  <c r="J364" i="10"/>
  <c r="K364" i="10"/>
  <c r="L364" i="10"/>
  <c r="M364" i="10"/>
  <c r="N364" i="10"/>
  <c r="O364" i="10"/>
  <c r="P364" i="10"/>
  <c r="Q364" i="10"/>
  <c r="R364" i="10"/>
  <c r="S364" i="10"/>
  <c r="T364" i="10"/>
  <c r="U364" i="10"/>
  <c r="V364" i="10"/>
  <c r="W364" i="10"/>
  <c r="X364" i="10"/>
  <c r="Y364" i="10"/>
  <c r="Z364" i="10"/>
  <c r="AA364" i="10"/>
  <c r="AB364" i="10"/>
  <c r="AC364" i="10"/>
  <c r="AE364" i="10"/>
  <c r="AG364" i="10"/>
  <c r="AI364" i="10"/>
  <c r="AL364" i="10"/>
  <c r="AM364" i="10"/>
  <c r="AN364" i="10"/>
  <c r="AO364" i="10"/>
  <c r="AP364" i="10"/>
  <c r="AQ364" i="10"/>
  <c r="AR364" i="10"/>
  <c r="AS364" i="10"/>
  <c r="AT364" i="10"/>
  <c r="AU364" i="10"/>
  <c r="AV364" i="10"/>
  <c r="AW364" i="10"/>
  <c r="AX364" i="10"/>
  <c r="AY364" i="10"/>
  <c r="AZ364" i="10"/>
  <c r="BA364" i="10"/>
  <c r="BB364" i="10"/>
  <c r="BC364" i="10"/>
  <c r="BD364" i="10"/>
  <c r="BE364" i="10"/>
  <c r="BF364" i="10"/>
  <c r="BG364" i="10"/>
  <c r="BH364" i="10"/>
  <c r="BI364" i="10"/>
  <c r="BJ364" i="10"/>
  <c r="BK364" i="10"/>
  <c r="BL364" i="10"/>
  <c r="BM364" i="10"/>
  <c r="BN364" i="10"/>
  <c r="BO364" i="10"/>
  <c r="BP364" i="10"/>
  <c r="BQ364" i="10"/>
  <c r="BR364" i="10"/>
  <c r="BS364" i="10"/>
  <c r="BT364" i="10"/>
  <c r="BU364" i="10"/>
  <c r="BV364" i="10"/>
  <c r="BW364" i="10"/>
  <c r="BX364" i="10"/>
  <c r="BY364" i="10"/>
  <c r="BZ364" i="10"/>
  <c r="CA364" i="10"/>
  <c r="CB364" i="10"/>
  <c r="CC364" i="10"/>
  <c r="CD364" i="10"/>
  <c r="CE364" i="10"/>
  <c r="CF364" i="10"/>
  <c r="CG364" i="10"/>
  <c r="A365" i="10"/>
  <c r="Y365" i="10"/>
  <c r="Z365" i="10"/>
  <c r="AA365" i="10"/>
  <c r="AB365" i="10"/>
  <c r="AC365" i="10"/>
  <c r="AE365" i="10"/>
  <c r="AG365" i="10"/>
  <c r="AI365" i="10"/>
  <c r="AL365" i="10"/>
  <c r="AM365" i="10"/>
  <c r="AN365" i="10"/>
  <c r="AO365" i="10"/>
  <c r="AP365" i="10"/>
  <c r="AQ365" i="10"/>
  <c r="AR365" i="10"/>
  <c r="AS365" i="10"/>
  <c r="AT365" i="10"/>
  <c r="AU365" i="10"/>
  <c r="AV365" i="10"/>
  <c r="AW365" i="10"/>
  <c r="AX365" i="10"/>
  <c r="AY365" i="10"/>
  <c r="AZ365" i="10"/>
  <c r="BA365" i="10"/>
  <c r="BB365" i="10"/>
  <c r="BC365" i="10"/>
  <c r="BD365" i="10"/>
  <c r="BE365" i="10"/>
  <c r="BF365" i="10"/>
  <c r="BG365" i="10"/>
  <c r="BH365" i="10"/>
  <c r="BI365" i="10"/>
  <c r="BJ365" i="10"/>
  <c r="BK365" i="10"/>
  <c r="BL365" i="10"/>
  <c r="BM365" i="10"/>
  <c r="BN365" i="10"/>
  <c r="BO365" i="10"/>
  <c r="BP365" i="10"/>
  <c r="BQ365" i="10"/>
  <c r="BR365" i="10"/>
  <c r="BS365" i="10"/>
  <c r="BT365" i="10"/>
  <c r="BU365" i="10"/>
  <c r="BV365" i="10"/>
  <c r="BW365" i="10"/>
  <c r="BX365" i="10"/>
  <c r="BY365" i="10"/>
  <c r="BZ365" i="10"/>
  <c r="CA365" i="10"/>
  <c r="CB365" i="10"/>
  <c r="CC365" i="10"/>
  <c r="CD365" i="10"/>
  <c r="CE365" i="10"/>
  <c r="CF365" i="10"/>
  <c r="CG365" i="10"/>
  <c r="A366" i="10"/>
  <c r="B366" i="10"/>
  <c r="C366" i="10"/>
  <c r="D366" i="10"/>
  <c r="E366" i="10"/>
  <c r="F366" i="10"/>
  <c r="G366" i="10"/>
  <c r="H366" i="10"/>
  <c r="I366" i="10"/>
  <c r="J366" i="10"/>
  <c r="N366" i="10"/>
  <c r="O366" i="10"/>
  <c r="P366" i="10"/>
  <c r="Q366" i="10"/>
  <c r="R366" i="10"/>
  <c r="S366" i="10"/>
  <c r="T366" i="10"/>
  <c r="U366" i="10"/>
  <c r="V366" i="10"/>
  <c r="X366" i="10"/>
  <c r="Y366" i="10"/>
  <c r="Z366" i="10"/>
  <c r="AA366" i="10"/>
  <c r="AB366" i="10"/>
  <c r="AC366" i="10"/>
  <c r="AD366" i="10"/>
  <c r="AE366" i="10"/>
  <c r="AF366" i="10"/>
  <c r="AG366" i="10"/>
  <c r="AH366" i="10"/>
  <c r="AI366" i="10"/>
  <c r="AJ366" i="10"/>
  <c r="AK366" i="10"/>
  <c r="AL366" i="10"/>
  <c r="AM366" i="10"/>
  <c r="AN366" i="10"/>
  <c r="AO366" i="10"/>
  <c r="AP366" i="10"/>
  <c r="AQ366" i="10"/>
  <c r="AR366" i="10"/>
  <c r="AS366" i="10"/>
  <c r="AT366" i="10"/>
  <c r="AU366" i="10"/>
  <c r="AV366" i="10"/>
  <c r="AW366" i="10"/>
  <c r="AX366" i="10"/>
  <c r="AY366" i="10"/>
  <c r="AZ366" i="10"/>
  <c r="BA366" i="10"/>
  <c r="BB366" i="10"/>
  <c r="BC366" i="10"/>
  <c r="BD366" i="10"/>
  <c r="BE366" i="10"/>
  <c r="BF366" i="10"/>
  <c r="BG366" i="10"/>
  <c r="BH366" i="10"/>
  <c r="BI366" i="10"/>
  <c r="BJ366" i="10"/>
  <c r="BK366" i="10"/>
  <c r="BL366" i="10"/>
  <c r="BM366" i="10"/>
  <c r="BN366" i="10"/>
  <c r="BO366" i="10"/>
  <c r="BP366" i="10"/>
  <c r="BQ366" i="10"/>
  <c r="BR366" i="10"/>
  <c r="BS366" i="10"/>
  <c r="BT366" i="10"/>
  <c r="BU366" i="10"/>
  <c r="BV366" i="10"/>
  <c r="BW366" i="10"/>
  <c r="BX366" i="10"/>
  <c r="BY366" i="10"/>
  <c r="BZ366" i="10"/>
  <c r="CA366" i="10"/>
  <c r="CB366" i="10"/>
  <c r="CC366" i="10"/>
  <c r="CD366" i="10"/>
  <c r="CE366" i="10"/>
  <c r="CF366" i="10"/>
  <c r="CG366" i="10"/>
  <c r="A367" i="10"/>
  <c r="B367" i="10"/>
  <c r="C367" i="10"/>
  <c r="D367" i="10"/>
  <c r="E367" i="10"/>
  <c r="F367" i="10"/>
  <c r="G367" i="10"/>
  <c r="H367" i="10"/>
  <c r="I367" i="10"/>
  <c r="J367" i="10"/>
  <c r="K367" i="10"/>
  <c r="L367" i="10"/>
  <c r="M367" i="10"/>
  <c r="N367" i="10"/>
  <c r="O367" i="10"/>
  <c r="P367" i="10"/>
  <c r="Q367" i="10"/>
  <c r="R367" i="10"/>
  <c r="S367" i="10"/>
  <c r="T367" i="10"/>
  <c r="U367" i="10"/>
  <c r="V367" i="10"/>
  <c r="W367" i="10"/>
  <c r="X367" i="10"/>
  <c r="Y367" i="10"/>
  <c r="Z367" i="10"/>
  <c r="AA367" i="10"/>
  <c r="AB367" i="10"/>
  <c r="AC367" i="10"/>
  <c r="AD367" i="10"/>
  <c r="AE367" i="10"/>
  <c r="AF367" i="10"/>
  <c r="AG367" i="10"/>
  <c r="AH367" i="10"/>
  <c r="AI367" i="10"/>
  <c r="AJ367" i="10"/>
  <c r="AK367" i="10"/>
  <c r="AM367" i="10"/>
  <c r="AN367" i="10"/>
  <c r="AO367" i="10"/>
  <c r="AP367" i="10"/>
  <c r="AQ367" i="10"/>
  <c r="AR367" i="10"/>
  <c r="AS367" i="10"/>
  <c r="AT367" i="10"/>
  <c r="AU367" i="10"/>
  <c r="AV367" i="10"/>
  <c r="AW367" i="10"/>
  <c r="AX367" i="10"/>
  <c r="AY367" i="10"/>
  <c r="AZ367" i="10"/>
  <c r="BA367" i="10"/>
  <c r="BB367" i="10"/>
  <c r="BC367" i="10"/>
  <c r="BD367" i="10"/>
  <c r="BE367" i="10"/>
  <c r="BF367" i="10"/>
  <c r="BG367" i="10"/>
  <c r="BH367" i="10"/>
  <c r="BI367" i="10"/>
  <c r="BJ367" i="10"/>
  <c r="BK367" i="10"/>
  <c r="BL367" i="10"/>
  <c r="BM367" i="10"/>
  <c r="BN367" i="10"/>
  <c r="BO367" i="10"/>
  <c r="BP367" i="10"/>
  <c r="BQ367" i="10"/>
  <c r="BR367" i="10"/>
  <c r="BS367" i="10"/>
  <c r="BT367" i="10"/>
  <c r="BU367" i="10"/>
  <c r="BV367" i="10"/>
  <c r="BW367" i="10"/>
  <c r="BX367" i="10"/>
  <c r="BY367" i="10"/>
  <c r="BZ367" i="10"/>
  <c r="CA367" i="10"/>
  <c r="CB367" i="10"/>
  <c r="CC367" i="10"/>
  <c r="CD367" i="10"/>
  <c r="CE367" i="10"/>
  <c r="CF367" i="10"/>
  <c r="CG367" i="10"/>
  <c r="A368" i="10"/>
  <c r="B368" i="10"/>
  <c r="C368" i="10"/>
  <c r="D368" i="10"/>
  <c r="E368" i="10"/>
  <c r="F368" i="10"/>
  <c r="G368" i="10"/>
  <c r="H368" i="10"/>
  <c r="N368" i="10"/>
  <c r="O368" i="10"/>
  <c r="P368" i="10"/>
  <c r="U368" i="10"/>
  <c r="V368" i="10"/>
  <c r="W368" i="10"/>
  <c r="X368" i="10"/>
  <c r="Y368" i="10"/>
  <c r="Z368" i="10"/>
  <c r="AA368" i="10"/>
  <c r="AB368" i="10"/>
  <c r="AC368" i="10"/>
  <c r="AD368" i="10"/>
  <c r="AE368" i="10"/>
  <c r="AF368" i="10"/>
  <c r="AG368" i="10"/>
  <c r="AH368" i="10"/>
  <c r="AI368" i="10"/>
  <c r="AJ368" i="10"/>
  <c r="AK368" i="10"/>
  <c r="AL368" i="10"/>
  <c r="AM368" i="10"/>
  <c r="AN368" i="10"/>
  <c r="AO368" i="10"/>
  <c r="AP368" i="10"/>
  <c r="AQ368" i="10"/>
  <c r="AR368" i="10"/>
  <c r="AS368" i="10"/>
  <c r="AT368" i="10"/>
  <c r="AU368" i="10"/>
  <c r="AV368" i="10"/>
  <c r="AW368" i="10"/>
  <c r="AX368" i="10"/>
  <c r="AY368" i="10"/>
  <c r="AZ368" i="10"/>
  <c r="BA368" i="10"/>
  <c r="BB368" i="10"/>
  <c r="BC368" i="10"/>
  <c r="BD368" i="10"/>
  <c r="BE368" i="10"/>
  <c r="BF368" i="10"/>
  <c r="BG368" i="10"/>
  <c r="BH368" i="10"/>
  <c r="BI368" i="10"/>
  <c r="BJ368" i="10"/>
  <c r="BK368" i="10"/>
  <c r="BL368" i="10"/>
  <c r="BM368" i="10"/>
  <c r="BN368" i="10"/>
  <c r="BO368" i="10"/>
  <c r="BP368" i="10"/>
  <c r="BQ368" i="10"/>
  <c r="BR368" i="10"/>
  <c r="BS368" i="10"/>
  <c r="BT368" i="10"/>
  <c r="BU368" i="10"/>
  <c r="BV368" i="10"/>
  <c r="BW368" i="10"/>
  <c r="BX368" i="10"/>
  <c r="BY368" i="10"/>
  <c r="BZ368" i="10"/>
  <c r="CA368" i="10"/>
  <c r="CB368" i="10"/>
  <c r="CC368" i="10"/>
  <c r="CD368" i="10"/>
  <c r="CE368" i="10"/>
  <c r="CF368" i="10"/>
  <c r="CG368" i="10"/>
  <c r="A369" i="10"/>
  <c r="H369" i="10"/>
  <c r="I369" i="10"/>
  <c r="J369" i="10"/>
  <c r="K369" i="10"/>
  <c r="L369" i="10"/>
  <c r="M369" i="10"/>
  <c r="N369" i="10"/>
  <c r="O369" i="10"/>
  <c r="P369" i="10"/>
  <c r="Q369" i="10"/>
  <c r="R369" i="10"/>
  <c r="S369" i="10"/>
  <c r="T369" i="10"/>
  <c r="U369" i="10"/>
  <c r="V369" i="10"/>
  <c r="Y369" i="10"/>
  <c r="Z369" i="10"/>
  <c r="AA369" i="10"/>
  <c r="AB369" i="10"/>
  <c r="AC369" i="10"/>
  <c r="AD369" i="10"/>
  <c r="AE369" i="10"/>
  <c r="AF369" i="10"/>
  <c r="AG369" i="10"/>
  <c r="AH369" i="10"/>
  <c r="AI369" i="10"/>
  <c r="AJ369" i="10"/>
  <c r="AK369" i="10"/>
  <c r="AL369" i="10"/>
  <c r="AM369" i="10"/>
  <c r="AN369" i="10"/>
  <c r="AO369" i="10"/>
  <c r="AP369" i="10"/>
  <c r="AQ369" i="10"/>
  <c r="AR369" i="10"/>
  <c r="AS369" i="10"/>
  <c r="AT369" i="10"/>
  <c r="AU369" i="10"/>
  <c r="AV369" i="10"/>
  <c r="AW369" i="10"/>
  <c r="AX369" i="10"/>
  <c r="AY369" i="10"/>
  <c r="AZ369" i="10"/>
  <c r="BA369" i="10"/>
  <c r="BB369" i="10"/>
  <c r="BC369" i="10"/>
  <c r="BD369" i="10"/>
  <c r="BE369" i="10"/>
  <c r="BF369" i="10"/>
  <c r="BG369" i="10"/>
  <c r="BH369" i="10"/>
  <c r="BI369" i="10"/>
  <c r="BJ369" i="10"/>
  <c r="BK369" i="10"/>
  <c r="BL369" i="10"/>
  <c r="BM369" i="10"/>
  <c r="BN369" i="10"/>
  <c r="BO369" i="10"/>
  <c r="BP369" i="10"/>
  <c r="BQ369" i="10"/>
  <c r="BR369" i="10"/>
  <c r="BS369" i="10"/>
  <c r="BT369" i="10"/>
  <c r="BU369" i="10"/>
  <c r="BV369" i="10"/>
  <c r="BW369" i="10"/>
  <c r="BX369" i="10"/>
  <c r="BY369" i="10"/>
  <c r="BZ369" i="10"/>
  <c r="CA369" i="10"/>
  <c r="CB369" i="10"/>
  <c r="CC369" i="10"/>
  <c r="CD369" i="10"/>
  <c r="CE369" i="10"/>
  <c r="CF369" i="10"/>
  <c r="CG369" i="10"/>
  <c r="B370" i="10"/>
  <c r="C370" i="10"/>
  <c r="D370" i="10"/>
  <c r="E370" i="10"/>
  <c r="F370" i="10"/>
  <c r="G370" i="10"/>
  <c r="H370" i="10"/>
  <c r="I370" i="10"/>
  <c r="J370" i="10"/>
  <c r="K370" i="10"/>
  <c r="L370" i="10"/>
  <c r="M370" i="10"/>
  <c r="N370" i="10"/>
  <c r="O370" i="10"/>
  <c r="P370" i="10"/>
  <c r="Q370" i="10"/>
  <c r="R370" i="10"/>
  <c r="S370" i="10"/>
  <c r="T370" i="10"/>
  <c r="U370" i="10"/>
  <c r="V370" i="10"/>
  <c r="W370" i="10"/>
  <c r="X370" i="10"/>
  <c r="Y370" i="10"/>
  <c r="Z370" i="10"/>
  <c r="AA370" i="10"/>
  <c r="AB370" i="10"/>
  <c r="AC370" i="10"/>
  <c r="AE370" i="10"/>
  <c r="AG370" i="10"/>
  <c r="AI370" i="10"/>
  <c r="AL370" i="10"/>
  <c r="AM370" i="10"/>
  <c r="AN370" i="10"/>
  <c r="AO370" i="10"/>
  <c r="AP370" i="10"/>
  <c r="AQ370" i="10"/>
  <c r="AR370" i="10"/>
  <c r="AS370" i="10"/>
  <c r="AT370" i="10"/>
  <c r="AU370" i="10"/>
  <c r="AV370" i="10"/>
  <c r="AW370" i="10"/>
  <c r="AX370" i="10"/>
  <c r="AY370" i="10"/>
  <c r="AZ370" i="10"/>
  <c r="BA370" i="10"/>
  <c r="BB370" i="10"/>
  <c r="BC370" i="10"/>
  <c r="BD370" i="10"/>
  <c r="BE370" i="10"/>
  <c r="BF370" i="10"/>
  <c r="BG370" i="10"/>
  <c r="BH370" i="10"/>
  <c r="BI370" i="10"/>
  <c r="BJ370" i="10"/>
  <c r="BK370" i="10"/>
  <c r="BL370" i="10"/>
  <c r="BM370" i="10"/>
  <c r="BN370" i="10"/>
  <c r="BO370" i="10"/>
  <c r="BP370" i="10"/>
  <c r="BQ370" i="10"/>
  <c r="BR370" i="10"/>
  <c r="BS370" i="10"/>
  <c r="BT370" i="10"/>
  <c r="BU370" i="10"/>
  <c r="BV370" i="10"/>
  <c r="BW370" i="10"/>
  <c r="BX370" i="10"/>
  <c r="BY370" i="10"/>
  <c r="BZ370" i="10"/>
  <c r="CA370" i="10"/>
  <c r="CB370" i="10"/>
  <c r="CC370" i="10"/>
  <c r="CD370" i="10"/>
  <c r="CE370" i="10"/>
  <c r="CF370" i="10"/>
  <c r="CG370" i="10"/>
  <c r="A371" i="10"/>
  <c r="Y371" i="10"/>
  <c r="Z371" i="10"/>
  <c r="AA371" i="10"/>
  <c r="AB371" i="10"/>
  <c r="AC371" i="10"/>
  <c r="AE371" i="10"/>
  <c r="AG371" i="10"/>
  <c r="AI371" i="10"/>
  <c r="AL371" i="10"/>
  <c r="AM371" i="10"/>
  <c r="AN371" i="10"/>
  <c r="AO371" i="10"/>
  <c r="AP371" i="10"/>
  <c r="AQ371" i="10"/>
  <c r="AR371" i="10"/>
  <c r="AS371" i="10"/>
  <c r="AT371" i="10"/>
  <c r="AU371" i="10"/>
  <c r="AV371" i="10"/>
  <c r="AW371" i="10"/>
  <c r="AX371" i="10"/>
  <c r="AY371" i="10"/>
  <c r="AZ371" i="10"/>
  <c r="BA371" i="10"/>
  <c r="BB371" i="10"/>
  <c r="BC371" i="10"/>
  <c r="BD371" i="10"/>
  <c r="BE371" i="10"/>
  <c r="BF371" i="10"/>
  <c r="BG371" i="10"/>
  <c r="BH371" i="10"/>
  <c r="BI371" i="10"/>
  <c r="BJ371" i="10"/>
  <c r="BK371" i="10"/>
  <c r="BL371" i="10"/>
  <c r="BM371" i="10"/>
  <c r="BN371" i="10"/>
  <c r="BO371" i="10"/>
  <c r="BP371" i="10"/>
  <c r="BQ371" i="10"/>
  <c r="BR371" i="10"/>
  <c r="BS371" i="10"/>
  <c r="BT371" i="10"/>
  <c r="BU371" i="10"/>
  <c r="BV371" i="10"/>
  <c r="BW371" i="10"/>
  <c r="BX371" i="10"/>
  <c r="BY371" i="10"/>
  <c r="BZ371" i="10"/>
  <c r="CA371" i="10"/>
  <c r="CB371" i="10"/>
  <c r="CC371" i="10"/>
  <c r="CD371" i="10"/>
  <c r="CE371" i="10"/>
  <c r="CF371" i="10"/>
  <c r="CG371" i="10"/>
  <c r="A372" i="10"/>
  <c r="Y372" i="10"/>
  <c r="Z372" i="10"/>
  <c r="AA372" i="10"/>
  <c r="AB372" i="10"/>
  <c r="AC372" i="10"/>
  <c r="AE372" i="10"/>
  <c r="AG372" i="10"/>
  <c r="AI372" i="10"/>
  <c r="AL372" i="10"/>
  <c r="AM372" i="10"/>
  <c r="AN372" i="10"/>
  <c r="AO372" i="10"/>
  <c r="AP372" i="10"/>
  <c r="AQ372" i="10"/>
  <c r="AR372" i="10"/>
  <c r="AS372" i="10"/>
  <c r="AT372" i="10"/>
  <c r="AU372" i="10"/>
  <c r="AV372" i="10"/>
  <c r="AW372" i="10"/>
  <c r="AX372" i="10"/>
  <c r="AY372" i="10"/>
  <c r="AZ372" i="10"/>
  <c r="BA372" i="10"/>
  <c r="BB372" i="10"/>
  <c r="BD372" i="10"/>
  <c r="BE372" i="10"/>
  <c r="BF372" i="10"/>
  <c r="BG372" i="10"/>
  <c r="BH372" i="10"/>
  <c r="BI372" i="10"/>
  <c r="BJ372" i="10"/>
  <c r="BK372" i="10"/>
  <c r="BL372" i="10"/>
  <c r="BM372" i="10"/>
  <c r="BN372" i="10"/>
  <c r="BO372" i="10"/>
  <c r="BP372" i="10"/>
  <c r="BQ372" i="10"/>
  <c r="BR372" i="10"/>
  <c r="BS372" i="10"/>
  <c r="BT372" i="10"/>
  <c r="BU372" i="10"/>
  <c r="BV372" i="10"/>
  <c r="BW372" i="10"/>
  <c r="BX372" i="10"/>
  <c r="BY372" i="10"/>
  <c r="BZ372" i="10"/>
  <c r="CA372" i="10"/>
  <c r="CB372" i="10"/>
  <c r="CC372" i="10"/>
  <c r="CD372" i="10"/>
  <c r="CE372" i="10"/>
  <c r="CF372" i="10"/>
  <c r="CG372" i="10"/>
  <c r="A373" i="10"/>
  <c r="Y373" i="10"/>
  <c r="Z373" i="10"/>
  <c r="AA373" i="10"/>
  <c r="AB373" i="10"/>
  <c r="AC373" i="10"/>
  <c r="AE373" i="10"/>
  <c r="AG373" i="10"/>
  <c r="AI373" i="10"/>
  <c r="AL373" i="10"/>
  <c r="AM373" i="10"/>
  <c r="AN373" i="10"/>
  <c r="AO373" i="10"/>
  <c r="AP373" i="10"/>
  <c r="AQ373" i="10"/>
  <c r="AR373" i="10"/>
  <c r="AS373" i="10"/>
  <c r="AT373" i="10"/>
  <c r="AU373" i="10"/>
  <c r="AV373" i="10"/>
  <c r="AW373" i="10"/>
  <c r="AX373" i="10"/>
  <c r="AY373" i="10"/>
  <c r="AZ373" i="10"/>
  <c r="BA373" i="10"/>
  <c r="BB373" i="10"/>
  <c r="BD373" i="10"/>
  <c r="BE373" i="10"/>
  <c r="BF373" i="10"/>
  <c r="BG373" i="10"/>
  <c r="BH373" i="10"/>
  <c r="BI373" i="10"/>
  <c r="BJ373" i="10"/>
  <c r="BK373" i="10"/>
  <c r="BL373" i="10"/>
  <c r="BM373" i="10"/>
  <c r="BN373" i="10"/>
  <c r="BO373" i="10"/>
  <c r="BP373" i="10"/>
  <c r="BQ373" i="10"/>
  <c r="BR373" i="10"/>
  <c r="BS373" i="10"/>
  <c r="BT373" i="10"/>
  <c r="BU373" i="10"/>
  <c r="BV373" i="10"/>
  <c r="BW373" i="10"/>
  <c r="BX373" i="10"/>
  <c r="BY373" i="10"/>
  <c r="BZ373" i="10"/>
  <c r="CA373" i="10"/>
  <c r="CB373" i="10"/>
  <c r="CC373" i="10"/>
  <c r="CD373" i="10"/>
  <c r="CE373" i="10"/>
  <c r="CF373" i="10"/>
  <c r="CG373" i="10"/>
  <c r="A374" i="10"/>
  <c r="Y374" i="10"/>
  <c r="Z374" i="10"/>
  <c r="AA374" i="10"/>
  <c r="AB374" i="10"/>
  <c r="AC374" i="10"/>
  <c r="AE374" i="10"/>
  <c r="AG374" i="10"/>
  <c r="AI374" i="10"/>
  <c r="AL374" i="10"/>
  <c r="AM374" i="10"/>
  <c r="AN374" i="10"/>
  <c r="AO374" i="10"/>
  <c r="AP374" i="10"/>
  <c r="AQ374" i="10"/>
  <c r="AR374" i="10"/>
  <c r="AS374" i="10"/>
  <c r="AT374" i="10"/>
  <c r="AU374" i="10"/>
  <c r="AV374" i="10"/>
  <c r="AW374" i="10"/>
  <c r="AX374" i="10"/>
  <c r="AY374" i="10"/>
  <c r="AZ374" i="10"/>
  <c r="BA374" i="10"/>
  <c r="BB374" i="10"/>
  <c r="BC374" i="10"/>
  <c r="BD374" i="10"/>
  <c r="BE374" i="10"/>
  <c r="BF374" i="10"/>
  <c r="BG374" i="10"/>
  <c r="BH374" i="10"/>
  <c r="BI374" i="10"/>
  <c r="BJ374" i="10"/>
  <c r="BK374" i="10"/>
  <c r="BL374" i="10"/>
  <c r="BM374" i="10"/>
  <c r="BN374" i="10"/>
  <c r="BO374" i="10"/>
  <c r="BP374" i="10"/>
  <c r="BQ374" i="10"/>
  <c r="BR374" i="10"/>
  <c r="BS374" i="10"/>
  <c r="BT374" i="10"/>
  <c r="BU374" i="10"/>
  <c r="BV374" i="10"/>
  <c r="BW374" i="10"/>
  <c r="BX374" i="10"/>
  <c r="BY374" i="10"/>
  <c r="BZ374" i="10"/>
  <c r="CA374" i="10"/>
  <c r="CB374" i="10"/>
  <c r="CC374" i="10"/>
  <c r="CD374" i="10"/>
  <c r="CE374" i="10"/>
  <c r="CF374" i="10"/>
  <c r="CG374" i="10"/>
  <c r="A375" i="10"/>
  <c r="Y375" i="10"/>
  <c r="Z375" i="10"/>
  <c r="AA375" i="10"/>
  <c r="AB375" i="10"/>
  <c r="AC375" i="10"/>
  <c r="AE375" i="10"/>
  <c r="AG375" i="10"/>
  <c r="AI375" i="10"/>
  <c r="AL375" i="10"/>
  <c r="AM375" i="10"/>
  <c r="AN375" i="10"/>
  <c r="AO375" i="10"/>
  <c r="AP375" i="10"/>
  <c r="AQ375" i="10"/>
  <c r="AR375" i="10"/>
  <c r="AS375" i="10"/>
  <c r="AT375" i="10"/>
  <c r="AU375" i="10"/>
  <c r="AV375" i="10"/>
  <c r="AW375" i="10"/>
  <c r="AX375" i="10"/>
  <c r="AY375" i="10"/>
  <c r="AZ375" i="10"/>
  <c r="BA375" i="10"/>
  <c r="BB375" i="10"/>
  <c r="BC375" i="10"/>
  <c r="BD375" i="10"/>
  <c r="BE375" i="10"/>
  <c r="BF375" i="10"/>
  <c r="BG375" i="10"/>
  <c r="BH375" i="10"/>
  <c r="BI375" i="10"/>
  <c r="BJ375" i="10"/>
  <c r="BK375" i="10"/>
  <c r="BL375" i="10"/>
  <c r="BM375" i="10"/>
  <c r="BN375" i="10"/>
  <c r="BO375" i="10"/>
  <c r="BP375" i="10"/>
  <c r="BQ375" i="10"/>
  <c r="BR375" i="10"/>
  <c r="BS375" i="10"/>
  <c r="BT375" i="10"/>
  <c r="BU375" i="10"/>
  <c r="BV375" i="10"/>
  <c r="BW375" i="10"/>
  <c r="BX375" i="10"/>
  <c r="BY375" i="10"/>
  <c r="BZ375" i="10"/>
  <c r="CA375" i="10"/>
  <c r="CB375" i="10"/>
  <c r="CC375" i="10"/>
  <c r="CD375" i="10"/>
  <c r="CE375" i="10"/>
  <c r="CF375" i="10"/>
  <c r="CG375" i="10"/>
  <c r="A376" i="10"/>
  <c r="Y376" i="10"/>
  <c r="Z376" i="10"/>
  <c r="AA376" i="10"/>
  <c r="AB376" i="10"/>
  <c r="AC376" i="10"/>
  <c r="AE376" i="10"/>
  <c r="AG376" i="10"/>
  <c r="AI376" i="10"/>
  <c r="AL376" i="10"/>
  <c r="AM376" i="10"/>
  <c r="AN376" i="10"/>
  <c r="AO376" i="10"/>
  <c r="AP376" i="10"/>
  <c r="AQ376" i="10"/>
  <c r="AR376" i="10"/>
  <c r="AS376" i="10"/>
  <c r="AT376" i="10"/>
  <c r="AU376" i="10"/>
  <c r="AV376" i="10"/>
  <c r="AW376" i="10"/>
  <c r="AX376" i="10"/>
  <c r="AY376" i="10"/>
  <c r="AZ376" i="10"/>
  <c r="BA376" i="10"/>
  <c r="BB376" i="10"/>
  <c r="BC376" i="10"/>
  <c r="BD376" i="10"/>
  <c r="BE376" i="10"/>
  <c r="BF376" i="10"/>
  <c r="BG376" i="10"/>
  <c r="BH376" i="10"/>
  <c r="BI376" i="10"/>
  <c r="BJ376" i="10"/>
  <c r="BK376" i="10"/>
  <c r="BL376" i="10"/>
  <c r="BM376" i="10"/>
  <c r="BN376" i="10"/>
  <c r="BO376" i="10"/>
  <c r="BP376" i="10"/>
  <c r="BQ376" i="10"/>
  <c r="BR376" i="10"/>
  <c r="BS376" i="10"/>
  <c r="BT376" i="10"/>
  <c r="BU376" i="10"/>
  <c r="BV376" i="10"/>
  <c r="BW376" i="10"/>
  <c r="BX376" i="10"/>
  <c r="BY376" i="10"/>
  <c r="BZ376" i="10"/>
  <c r="CA376" i="10"/>
  <c r="CB376" i="10"/>
  <c r="CC376" i="10"/>
  <c r="CD376" i="10"/>
  <c r="CE376" i="10"/>
  <c r="CF376" i="10"/>
  <c r="CG376" i="10"/>
  <c r="A377" i="10"/>
  <c r="Y377" i="10"/>
  <c r="Z377" i="10"/>
  <c r="AA377" i="10"/>
  <c r="AB377" i="10"/>
  <c r="AC377" i="10"/>
  <c r="AE377" i="10"/>
  <c r="AG377" i="10"/>
  <c r="AI377" i="10"/>
  <c r="AL377" i="10"/>
  <c r="AM377" i="10"/>
  <c r="AN377" i="10"/>
  <c r="AO377" i="10"/>
  <c r="AP377" i="10"/>
  <c r="AQ377" i="10"/>
  <c r="AR377" i="10"/>
  <c r="AS377" i="10"/>
  <c r="AT377" i="10"/>
  <c r="AU377" i="10"/>
  <c r="AV377" i="10"/>
  <c r="AW377" i="10"/>
  <c r="AX377" i="10"/>
  <c r="AY377" i="10"/>
  <c r="AZ377" i="10"/>
  <c r="BA377" i="10"/>
  <c r="BB377" i="10"/>
  <c r="BC377" i="10"/>
  <c r="BD377" i="10"/>
  <c r="BE377" i="10"/>
  <c r="BF377" i="10"/>
  <c r="BG377" i="10"/>
  <c r="BH377" i="10"/>
  <c r="BI377" i="10"/>
  <c r="BJ377" i="10"/>
  <c r="BK377" i="10"/>
  <c r="BL377" i="10"/>
  <c r="BM377" i="10"/>
  <c r="BN377" i="10"/>
  <c r="BO377" i="10"/>
  <c r="BP377" i="10"/>
  <c r="BQ377" i="10"/>
  <c r="BR377" i="10"/>
  <c r="BS377" i="10"/>
  <c r="BT377" i="10"/>
  <c r="BU377" i="10"/>
  <c r="BV377" i="10"/>
  <c r="BW377" i="10"/>
  <c r="BX377" i="10"/>
  <c r="BY377" i="10"/>
  <c r="BZ377" i="10"/>
  <c r="CA377" i="10"/>
  <c r="CB377" i="10"/>
  <c r="CC377" i="10"/>
  <c r="CD377" i="10"/>
  <c r="CE377" i="10"/>
  <c r="CF377" i="10"/>
  <c r="CG377" i="10"/>
  <c r="A378" i="10"/>
  <c r="Y378" i="10"/>
  <c r="Z378" i="10"/>
  <c r="AA378" i="10"/>
  <c r="AB378" i="10"/>
  <c r="AC378" i="10"/>
  <c r="AE378" i="10"/>
  <c r="AG378" i="10"/>
  <c r="AI378" i="10"/>
  <c r="AL378" i="10"/>
  <c r="AM378" i="10"/>
  <c r="AN378" i="10"/>
  <c r="AO378" i="10"/>
  <c r="AP378" i="10"/>
  <c r="AQ378" i="10"/>
  <c r="AR378" i="10"/>
  <c r="AS378" i="10"/>
  <c r="AT378" i="10"/>
  <c r="AU378" i="10"/>
  <c r="AV378" i="10"/>
  <c r="AW378" i="10"/>
  <c r="AX378" i="10"/>
  <c r="AY378" i="10"/>
  <c r="AZ378" i="10"/>
  <c r="BA378" i="10"/>
  <c r="BB378" i="10"/>
  <c r="BC378" i="10"/>
  <c r="BD378" i="10"/>
  <c r="BE378" i="10"/>
  <c r="BF378" i="10"/>
  <c r="BG378" i="10"/>
  <c r="BH378" i="10"/>
  <c r="BI378" i="10"/>
  <c r="BJ378" i="10"/>
  <c r="BK378" i="10"/>
  <c r="BL378" i="10"/>
  <c r="BM378" i="10"/>
  <c r="BN378" i="10"/>
  <c r="BO378" i="10"/>
  <c r="BP378" i="10"/>
  <c r="BQ378" i="10"/>
  <c r="BR378" i="10"/>
  <c r="BS378" i="10"/>
  <c r="BT378" i="10"/>
  <c r="BU378" i="10"/>
  <c r="BV378" i="10"/>
  <c r="BW378" i="10"/>
  <c r="BX378" i="10"/>
  <c r="BY378" i="10"/>
  <c r="BZ378" i="10"/>
  <c r="CA378" i="10"/>
  <c r="CB378" i="10"/>
  <c r="CC378" i="10"/>
  <c r="CD378" i="10"/>
  <c r="CE378" i="10"/>
  <c r="CF378" i="10"/>
  <c r="CG378" i="10"/>
  <c r="A379" i="10"/>
  <c r="Y379" i="10"/>
  <c r="Z379" i="10"/>
  <c r="AA379" i="10"/>
  <c r="AB379" i="10"/>
  <c r="AC379" i="10"/>
  <c r="AE379" i="10"/>
  <c r="AG379" i="10"/>
  <c r="AI379" i="10"/>
  <c r="AL379" i="10"/>
  <c r="AM379" i="10"/>
  <c r="AN379" i="10"/>
  <c r="AO379" i="10"/>
  <c r="AP379" i="10"/>
  <c r="AQ379" i="10"/>
  <c r="AR379" i="10"/>
  <c r="AS379" i="10"/>
  <c r="AT379" i="10"/>
  <c r="AU379" i="10"/>
  <c r="AV379" i="10"/>
  <c r="AW379" i="10"/>
  <c r="AX379" i="10"/>
  <c r="AY379" i="10"/>
  <c r="AZ379" i="10"/>
  <c r="BA379" i="10"/>
  <c r="BB379" i="10"/>
  <c r="BC379" i="10"/>
  <c r="BE379" i="10"/>
  <c r="BF379" i="10"/>
  <c r="BG379" i="10"/>
  <c r="BH379" i="10"/>
  <c r="BI379" i="10"/>
  <c r="BJ379" i="10"/>
  <c r="BK379" i="10"/>
  <c r="BL379" i="10"/>
  <c r="BM379" i="10"/>
  <c r="BN379" i="10"/>
  <c r="BO379" i="10"/>
  <c r="BP379" i="10"/>
  <c r="BQ379" i="10"/>
  <c r="BR379" i="10"/>
  <c r="BS379" i="10"/>
  <c r="BT379" i="10"/>
  <c r="BU379" i="10"/>
  <c r="BV379" i="10"/>
  <c r="BW379" i="10"/>
  <c r="BX379" i="10"/>
  <c r="BY379" i="10"/>
  <c r="BZ379" i="10"/>
  <c r="CA379" i="10"/>
  <c r="CB379" i="10"/>
  <c r="CC379" i="10"/>
  <c r="CD379" i="10"/>
  <c r="CE379" i="10"/>
  <c r="CF379" i="10"/>
  <c r="CG379" i="10"/>
  <c r="A380" i="10"/>
  <c r="Y380" i="10"/>
  <c r="Z380" i="10"/>
  <c r="AA380" i="10"/>
  <c r="AB380" i="10"/>
  <c r="AC380" i="10"/>
  <c r="AE380" i="10"/>
  <c r="AG380" i="10"/>
  <c r="AI380" i="10"/>
  <c r="AL380" i="10"/>
  <c r="AM380" i="10"/>
  <c r="AN380" i="10"/>
  <c r="AO380" i="10"/>
  <c r="AP380" i="10"/>
  <c r="AQ380" i="10"/>
  <c r="AR380" i="10"/>
  <c r="AS380" i="10"/>
  <c r="AT380" i="10"/>
  <c r="AU380" i="10"/>
  <c r="AV380" i="10"/>
  <c r="AW380" i="10"/>
  <c r="AX380" i="10"/>
  <c r="AY380" i="10"/>
  <c r="AZ380" i="10"/>
  <c r="BA380" i="10"/>
  <c r="BB380" i="10"/>
  <c r="BC380" i="10"/>
  <c r="BD380" i="10"/>
  <c r="BE380" i="10"/>
  <c r="BF380" i="10"/>
  <c r="BG380" i="10"/>
  <c r="BH380" i="10"/>
  <c r="BI380" i="10"/>
  <c r="BJ380" i="10"/>
  <c r="BK380" i="10"/>
  <c r="BL380" i="10"/>
  <c r="BM380" i="10"/>
  <c r="BN380" i="10"/>
  <c r="BO380" i="10"/>
  <c r="BP380" i="10"/>
  <c r="BQ380" i="10"/>
  <c r="BR380" i="10"/>
  <c r="BS380" i="10"/>
  <c r="BT380" i="10"/>
  <c r="BU380" i="10"/>
  <c r="BV380" i="10"/>
  <c r="BW380" i="10"/>
  <c r="BX380" i="10"/>
  <c r="BY380" i="10"/>
  <c r="BZ380" i="10"/>
  <c r="CA380" i="10"/>
  <c r="CB380" i="10"/>
  <c r="CC380" i="10"/>
  <c r="CD380" i="10"/>
  <c r="CE380" i="10"/>
  <c r="CF380" i="10"/>
  <c r="CG380" i="10"/>
  <c r="A381" i="10"/>
  <c r="B381" i="10"/>
  <c r="C381" i="10"/>
  <c r="D381" i="10"/>
  <c r="E381" i="10"/>
  <c r="F381" i="10"/>
  <c r="G381" i="10"/>
  <c r="H381" i="10"/>
  <c r="I381" i="10"/>
  <c r="J381" i="10"/>
  <c r="K381" i="10"/>
  <c r="L381" i="10"/>
  <c r="M381" i="10"/>
  <c r="N381" i="10"/>
  <c r="O381" i="10"/>
  <c r="P381" i="10"/>
  <c r="Q381" i="10"/>
  <c r="R381" i="10"/>
  <c r="S381" i="10"/>
  <c r="T381" i="10"/>
  <c r="U381" i="10"/>
  <c r="V381" i="10"/>
  <c r="W381" i="10"/>
  <c r="X381" i="10"/>
  <c r="Y381" i="10"/>
  <c r="Z381" i="10"/>
  <c r="AA381" i="10"/>
  <c r="AB381" i="10"/>
  <c r="AC381" i="10"/>
  <c r="AD381" i="10"/>
  <c r="AE381" i="10"/>
  <c r="AF381" i="10"/>
  <c r="AG381" i="10"/>
  <c r="AH381" i="10"/>
  <c r="AI381" i="10"/>
  <c r="AJ381" i="10"/>
  <c r="AK381" i="10"/>
  <c r="AL381" i="10"/>
  <c r="AM381" i="10"/>
  <c r="AN381" i="10"/>
  <c r="AO381" i="10"/>
  <c r="AP381" i="10"/>
  <c r="AQ381" i="10"/>
  <c r="AR381" i="10"/>
  <c r="AS381" i="10"/>
  <c r="AT381" i="10"/>
  <c r="AU381" i="10"/>
  <c r="AV381" i="10"/>
  <c r="AW381" i="10"/>
  <c r="AX381" i="10"/>
  <c r="AY381" i="10"/>
  <c r="AZ381" i="10"/>
  <c r="BA381" i="10"/>
  <c r="BB381" i="10"/>
  <c r="BC381" i="10"/>
  <c r="BD381" i="10"/>
  <c r="BE381" i="10"/>
  <c r="BF381" i="10"/>
  <c r="BG381" i="10"/>
  <c r="BH381" i="10"/>
  <c r="BI381" i="10"/>
  <c r="BJ381" i="10"/>
  <c r="BK381" i="10"/>
  <c r="BL381" i="10"/>
  <c r="BM381" i="10"/>
  <c r="BN381" i="10"/>
  <c r="BO381" i="10"/>
  <c r="BP381" i="10"/>
  <c r="BQ381" i="10"/>
  <c r="BR381" i="10"/>
  <c r="BS381" i="10"/>
  <c r="BT381" i="10"/>
  <c r="BU381" i="10"/>
  <c r="BV381" i="10"/>
  <c r="BW381" i="10"/>
  <c r="BX381" i="10"/>
  <c r="BY381" i="10"/>
  <c r="BZ381" i="10"/>
  <c r="CA381" i="10"/>
  <c r="CB381" i="10"/>
  <c r="CC381" i="10"/>
  <c r="CD381" i="10"/>
  <c r="CE381" i="10"/>
  <c r="CF381" i="10"/>
  <c r="CG381" i="10"/>
  <c r="A382" i="10"/>
  <c r="B382" i="10"/>
  <c r="C382" i="10"/>
  <c r="D382" i="10"/>
  <c r="E382" i="10"/>
  <c r="F382" i="10"/>
  <c r="G382" i="10"/>
  <c r="H382" i="10"/>
  <c r="N382" i="10"/>
  <c r="O382" i="10"/>
  <c r="P382" i="10"/>
  <c r="U382" i="10"/>
  <c r="V382" i="10"/>
  <c r="W382" i="10"/>
  <c r="X382" i="10"/>
  <c r="Y382" i="10"/>
  <c r="Z382" i="10"/>
  <c r="AA382" i="10"/>
  <c r="AB382" i="10"/>
  <c r="AC382" i="10"/>
  <c r="AD382" i="10"/>
  <c r="AE382" i="10"/>
  <c r="AF382" i="10"/>
  <c r="AG382" i="10"/>
  <c r="AH382" i="10"/>
  <c r="AI382" i="10"/>
  <c r="AJ382" i="10"/>
  <c r="AK382" i="10"/>
  <c r="AL382" i="10"/>
  <c r="AM382" i="10"/>
  <c r="AN382" i="10"/>
  <c r="AO382" i="10"/>
  <c r="AP382" i="10"/>
  <c r="AQ382" i="10"/>
  <c r="AR382" i="10"/>
  <c r="AS382" i="10"/>
  <c r="AT382" i="10"/>
  <c r="AU382" i="10"/>
  <c r="AV382" i="10"/>
  <c r="AW382" i="10"/>
  <c r="AX382" i="10"/>
  <c r="AY382" i="10"/>
  <c r="AZ382" i="10"/>
  <c r="BA382" i="10"/>
  <c r="BB382" i="10"/>
  <c r="BC382" i="10"/>
  <c r="BE382" i="10"/>
  <c r="BF382" i="10"/>
  <c r="BH382" i="10"/>
  <c r="BI382" i="10"/>
  <c r="BJ382" i="10"/>
  <c r="BK382" i="10"/>
  <c r="BL382" i="10"/>
  <c r="BM382" i="10"/>
  <c r="BN382" i="10"/>
  <c r="BO382" i="10"/>
  <c r="BP382" i="10"/>
  <c r="BQ382" i="10"/>
  <c r="BR382" i="10"/>
  <c r="BS382" i="10"/>
  <c r="BT382" i="10"/>
  <c r="BU382" i="10"/>
  <c r="BV382" i="10"/>
  <c r="BW382" i="10"/>
  <c r="BX382" i="10"/>
  <c r="BY382" i="10"/>
  <c r="BZ382" i="10"/>
  <c r="CA382" i="10"/>
  <c r="CB382" i="10"/>
  <c r="CC382" i="10"/>
  <c r="CD382" i="10"/>
  <c r="CE382" i="10"/>
  <c r="CF382" i="10"/>
  <c r="CG382" i="10"/>
  <c r="A383" i="10"/>
  <c r="H383" i="10"/>
  <c r="I383" i="10"/>
  <c r="J383" i="10"/>
  <c r="K383" i="10"/>
  <c r="L383" i="10"/>
  <c r="M383" i="10"/>
  <c r="N383" i="10"/>
  <c r="O383" i="10"/>
  <c r="P383" i="10"/>
  <c r="Q383" i="10"/>
  <c r="R383" i="10"/>
  <c r="S383" i="10"/>
  <c r="T383" i="10"/>
  <c r="U383" i="10"/>
  <c r="V383" i="10"/>
  <c r="Y383" i="10"/>
  <c r="Z383" i="10"/>
  <c r="AA383" i="10"/>
  <c r="AB383" i="10"/>
  <c r="AC383" i="10"/>
  <c r="AD383" i="10"/>
  <c r="AE383" i="10"/>
  <c r="AF383" i="10"/>
  <c r="AG383" i="10"/>
  <c r="AH383" i="10"/>
  <c r="AI383" i="10"/>
  <c r="AJ383" i="10"/>
  <c r="AK383" i="10"/>
  <c r="AL383" i="10"/>
  <c r="AM383" i="10"/>
  <c r="AN383" i="10"/>
  <c r="AO383" i="10"/>
  <c r="AP383" i="10"/>
  <c r="AQ383" i="10"/>
  <c r="AR383" i="10"/>
  <c r="AS383" i="10"/>
  <c r="AT383" i="10"/>
  <c r="AU383" i="10"/>
  <c r="AV383" i="10"/>
  <c r="AW383" i="10"/>
  <c r="AX383" i="10"/>
  <c r="AY383" i="10"/>
  <c r="AZ383" i="10"/>
  <c r="BA383" i="10"/>
  <c r="BB383" i="10"/>
  <c r="BC383" i="10"/>
  <c r="BE383" i="10"/>
  <c r="BF383" i="10"/>
  <c r="BH383" i="10"/>
  <c r="BI383" i="10"/>
  <c r="BJ383" i="10"/>
  <c r="BK383" i="10"/>
  <c r="BL383" i="10"/>
  <c r="BM383" i="10"/>
  <c r="BN383" i="10"/>
  <c r="BO383" i="10"/>
  <c r="BP383" i="10"/>
  <c r="BQ383" i="10"/>
  <c r="BR383" i="10"/>
  <c r="BS383" i="10"/>
  <c r="BT383" i="10"/>
  <c r="BU383" i="10"/>
  <c r="BV383" i="10"/>
  <c r="BW383" i="10"/>
  <c r="BX383" i="10"/>
  <c r="BY383" i="10"/>
  <c r="BZ383" i="10"/>
  <c r="CA383" i="10"/>
  <c r="CB383" i="10"/>
  <c r="CC383" i="10"/>
  <c r="CD383" i="10"/>
  <c r="CE383" i="10"/>
  <c r="CF383" i="10"/>
  <c r="CG383" i="10"/>
  <c r="B384" i="10"/>
  <c r="C384" i="10"/>
  <c r="D384" i="10"/>
  <c r="E384" i="10"/>
  <c r="F384" i="10"/>
  <c r="G384" i="10"/>
  <c r="H384" i="10"/>
  <c r="I384" i="10"/>
  <c r="J384" i="10"/>
  <c r="K384" i="10"/>
  <c r="L384" i="10"/>
  <c r="M384" i="10"/>
  <c r="N384" i="10"/>
  <c r="O384" i="10"/>
  <c r="P384" i="10"/>
  <c r="Q384" i="10"/>
  <c r="R384" i="10"/>
  <c r="S384" i="10"/>
  <c r="T384" i="10"/>
  <c r="U384" i="10"/>
  <c r="V384" i="10"/>
  <c r="W384" i="10"/>
  <c r="X384" i="10"/>
  <c r="Y384" i="10"/>
  <c r="Z384" i="10"/>
  <c r="AA384" i="10"/>
  <c r="AB384" i="10"/>
  <c r="AC384" i="10"/>
  <c r="AD384" i="10"/>
  <c r="AE384" i="10"/>
  <c r="AF384" i="10"/>
  <c r="AG384" i="10"/>
  <c r="AH384" i="10"/>
  <c r="AI384" i="10"/>
  <c r="AJ384" i="10"/>
  <c r="AL384" i="10"/>
  <c r="AM384" i="10"/>
  <c r="AN384" i="10"/>
  <c r="AO384" i="10"/>
  <c r="AP384" i="10"/>
  <c r="AQ384" i="10"/>
  <c r="AR384" i="10"/>
  <c r="AS384" i="10"/>
  <c r="AT384" i="10"/>
  <c r="AU384" i="10"/>
  <c r="AV384" i="10"/>
  <c r="AW384" i="10"/>
  <c r="AX384" i="10"/>
  <c r="AY384" i="10"/>
  <c r="AZ384" i="10"/>
  <c r="BA384" i="10"/>
  <c r="BB384" i="10"/>
  <c r="BC384" i="10"/>
  <c r="BD384" i="10"/>
  <c r="BE384" i="10"/>
  <c r="BF384" i="10"/>
  <c r="BG384" i="10"/>
  <c r="BH384" i="10"/>
  <c r="BI384" i="10"/>
  <c r="BJ384" i="10"/>
  <c r="BK384" i="10"/>
  <c r="BL384" i="10"/>
  <c r="BM384" i="10"/>
  <c r="BN384" i="10"/>
  <c r="BO384" i="10"/>
  <c r="BP384" i="10"/>
  <c r="BQ384" i="10"/>
  <c r="BR384" i="10"/>
  <c r="BS384" i="10"/>
  <c r="BT384" i="10"/>
  <c r="BU384" i="10"/>
  <c r="BV384" i="10"/>
  <c r="BW384" i="10"/>
  <c r="BX384" i="10"/>
  <c r="BY384" i="10"/>
  <c r="BZ384" i="10"/>
  <c r="CA384" i="10"/>
  <c r="CB384" i="10"/>
  <c r="CC384" i="10"/>
  <c r="CD384" i="10"/>
  <c r="CE384" i="10"/>
  <c r="CF384" i="10"/>
  <c r="CG384" i="10"/>
  <c r="A385" i="10"/>
  <c r="C385" i="10"/>
  <c r="D385" i="10"/>
  <c r="E385" i="10"/>
  <c r="F385" i="10"/>
  <c r="G385" i="10"/>
  <c r="H385" i="10"/>
  <c r="I385" i="10"/>
  <c r="J385" i="10"/>
  <c r="K385" i="10"/>
  <c r="L385" i="10"/>
  <c r="M385" i="10"/>
  <c r="P385" i="10"/>
  <c r="Q385" i="10"/>
  <c r="R385" i="10"/>
  <c r="S385" i="10"/>
  <c r="T385" i="10"/>
  <c r="U385" i="10"/>
  <c r="V385" i="10"/>
  <c r="Y385" i="10"/>
  <c r="Z385" i="10"/>
  <c r="AA385" i="10"/>
  <c r="AB385" i="10"/>
  <c r="AC385" i="10"/>
  <c r="AD385" i="10"/>
  <c r="AE385" i="10"/>
  <c r="AF385" i="10"/>
  <c r="AG385" i="10"/>
  <c r="AH385" i="10"/>
  <c r="AI385" i="10"/>
  <c r="AJ385" i="10"/>
  <c r="AL385" i="10"/>
  <c r="AM385" i="10"/>
  <c r="AN385" i="10"/>
  <c r="AO385" i="10"/>
  <c r="AP385" i="10"/>
  <c r="AQ385" i="10"/>
  <c r="AR385" i="10"/>
  <c r="AS385" i="10"/>
  <c r="AT385" i="10"/>
  <c r="AU385" i="10"/>
  <c r="AV385" i="10"/>
  <c r="AW385" i="10"/>
  <c r="AX385" i="10"/>
  <c r="AY385" i="10"/>
  <c r="AZ385" i="10"/>
  <c r="BA385" i="10"/>
  <c r="BB385" i="10"/>
  <c r="BC385" i="10"/>
  <c r="BD385" i="10"/>
  <c r="BE385" i="10"/>
  <c r="BF385" i="10"/>
  <c r="BG385" i="10"/>
  <c r="BH385" i="10"/>
  <c r="BI385" i="10"/>
  <c r="BJ385" i="10"/>
  <c r="BK385" i="10"/>
  <c r="BL385" i="10"/>
  <c r="BM385" i="10"/>
  <c r="BN385" i="10"/>
  <c r="BO385" i="10"/>
  <c r="BP385" i="10"/>
  <c r="BQ385" i="10"/>
  <c r="BR385" i="10"/>
  <c r="BS385" i="10"/>
  <c r="BT385" i="10"/>
  <c r="BU385" i="10"/>
  <c r="BV385" i="10"/>
  <c r="BW385" i="10"/>
  <c r="BX385" i="10"/>
  <c r="BY385" i="10"/>
  <c r="BZ385" i="10"/>
  <c r="CA385" i="10"/>
  <c r="CB385" i="10"/>
  <c r="CC385" i="10"/>
  <c r="CD385" i="10"/>
  <c r="CE385" i="10"/>
  <c r="CF385" i="10"/>
  <c r="CG385" i="10"/>
  <c r="A386" i="10"/>
  <c r="C386" i="10"/>
  <c r="D386" i="10"/>
  <c r="E386" i="10"/>
  <c r="F386" i="10"/>
  <c r="G386" i="10"/>
  <c r="H386" i="10"/>
  <c r="I386" i="10"/>
  <c r="J386" i="10"/>
  <c r="K386" i="10"/>
  <c r="L386" i="10"/>
  <c r="M386" i="10"/>
  <c r="P386" i="10"/>
  <c r="Q386" i="10"/>
  <c r="R386" i="10"/>
  <c r="S386" i="10"/>
  <c r="T386" i="10"/>
  <c r="U386" i="10"/>
  <c r="V386" i="10"/>
  <c r="Y386" i="10"/>
  <c r="Z386" i="10"/>
  <c r="AA386" i="10"/>
  <c r="AB386" i="10"/>
  <c r="AC386" i="10"/>
  <c r="AD386" i="10"/>
  <c r="AE386" i="10"/>
  <c r="AF386" i="10"/>
  <c r="AG386" i="10"/>
  <c r="AH386" i="10"/>
  <c r="AI386" i="10"/>
  <c r="AJ386" i="10"/>
  <c r="AL386" i="10"/>
  <c r="AM386" i="10"/>
  <c r="AN386" i="10"/>
  <c r="AO386" i="10"/>
  <c r="AP386" i="10"/>
  <c r="AQ386" i="10"/>
  <c r="AR386" i="10"/>
  <c r="AS386" i="10"/>
  <c r="AT386" i="10"/>
  <c r="AU386" i="10"/>
  <c r="AV386" i="10"/>
  <c r="AW386" i="10"/>
  <c r="AX386" i="10"/>
  <c r="AY386" i="10"/>
  <c r="AZ386" i="10"/>
  <c r="BA386" i="10"/>
  <c r="BB386" i="10"/>
  <c r="BC386" i="10"/>
  <c r="BD386" i="10"/>
  <c r="BE386" i="10"/>
  <c r="BF386" i="10"/>
  <c r="BH386" i="10"/>
  <c r="BI386" i="10"/>
  <c r="BJ386" i="10"/>
  <c r="BK386" i="10"/>
  <c r="BL386" i="10"/>
  <c r="BM386" i="10"/>
  <c r="BN386" i="10"/>
  <c r="BO386" i="10"/>
  <c r="BP386" i="10"/>
  <c r="BQ386" i="10"/>
  <c r="BR386" i="10"/>
  <c r="BS386" i="10"/>
  <c r="BT386" i="10"/>
  <c r="BU386" i="10"/>
  <c r="BV386" i="10"/>
  <c r="BW386" i="10"/>
  <c r="BX386" i="10"/>
  <c r="BY386" i="10"/>
  <c r="BZ386" i="10"/>
  <c r="CA386" i="10"/>
  <c r="CB386" i="10"/>
  <c r="CC386" i="10"/>
  <c r="CD386" i="10"/>
  <c r="CE386" i="10"/>
  <c r="CF386" i="10"/>
  <c r="CG386" i="10"/>
  <c r="A387" i="10"/>
  <c r="C387" i="10"/>
  <c r="D387" i="10"/>
  <c r="E387" i="10"/>
  <c r="F387" i="10"/>
  <c r="G387" i="10"/>
  <c r="H387" i="10"/>
  <c r="I387" i="10"/>
  <c r="J387" i="10"/>
  <c r="K387" i="10"/>
  <c r="L387" i="10"/>
  <c r="M387" i="10"/>
  <c r="P387" i="10"/>
  <c r="Q387" i="10"/>
  <c r="R387" i="10"/>
  <c r="S387" i="10"/>
  <c r="T387" i="10"/>
  <c r="U387" i="10"/>
  <c r="V387" i="10"/>
  <c r="Y387" i="10"/>
  <c r="Z387" i="10"/>
  <c r="AA387" i="10"/>
  <c r="AB387" i="10"/>
  <c r="AC387" i="10"/>
  <c r="AD387" i="10"/>
  <c r="AE387" i="10"/>
  <c r="AF387" i="10"/>
  <c r="AG387" i="10"/>
  <c r="AH387" i="10"/>
  <c r="AI387" i="10"/>
  <c r="AJ387" i="10"/>
  <c r="AL387" i="10"/>
  <c r="AM387" i="10"/>
  <c r="AN387" i="10"/>
  <c r="AO387" i="10"/>
  <c r="AP387" i="10"/>
  <c r="AQ387" i="10"/>
  <c r="AR387" i="10"/>
  <c r="AS387" i="10"/>
  <c r="AT387" i="10"/>
  <c r="AU387" i="10"/>
  <c r="AV387" i="10"/>
  <c r="AW387" i="10"/>
  <c r="AX387" i="10"/>
  <c r="AY387" i="10"/>
  <c r="AZ387" i="10"/>
  <c r="BA387" i="10"/>
  <c r="BB387" i="10"/>
  <c r="BC387" i="10"/>
  <c r="BD387" i="10"/>
  <c r="BE387" i="10"/>
  <c r="BF387" i="10"/>
  <c r="BH387" i="10"/>
  <c r="BI387" i="10"/>
  <c r="BJ387" i="10"/>
  <c r="BK387" i="10"/>
  <c r="BL387" i="10"/>
  <c r="BM387" i="10"/>
  <c r="BN387" i="10"/>
  <c r="BO387" i="10"/>
  <c r="BP387" i="10"/>
  <c r="BQ387" i="10"/>
  <c r="BR387" i="10"/>
  <c r="BS387" i="10"/>
  <c r="BT387" i="10"/>
  <c r="BU387" i="10"/>
  <c r="BV387" i="10"/>
  <c r="BW387" i="10"/>
  <c r="BX387" i="10"/>
  <c r="BY387" i="10"/>
  <c r="BZ387" i="10"/>
  <c r="CA387" i="10"/>
  <c r="CB387" i="10"/>
  <c r="CC387" i="10"/>
  <c r="CD387" i="10"/>
  <c r="CE387" i="10"/>
  <c r="CF387" i="10"/>
  <c r="CG387" i="10"/>
  <c r="C388" i="10"/>
  <c r="D388" i="10"/>
  <c r="E388" i="10"/>
  <c r="F388" i="10"/>
  <c r="G388" i="10"/>
  <c r="H388" i="10"/>
  <c r="I388" i="10"/>
  <c r="J388" i="10"/>
  <c r="K388" i="10"/>
  <c r="L388" i="10"/>
  <c r="M388" i="10"/>
  <c r="N388" i="10"/>
  <c r="O388" i="10"/>
  <c r="P388" i="10"/>
  <c r="Q388" i="10"/>
  <c r="R388" i="10"/>
  <c r="S388" i="10"/>
  <c r="T388" i="10"/>
  <c r="U388" i="10"/>
  <c r="V388" i="10"/>
  <c r="W388" i="10"/>
  <c r="X388" i="10"/>
  <c r="Y388" i="10"/>
  <c r="Z388" i="10"/>
  <c r="AA388" i="10"/>
  <c r="AB388" i="10"/>
  <c r="AC388" i="10"/>
  <c r="AE388" i="10"/>
  <c r="AG388" i="10"/>
  <c r="AI388" i="10"/>
  <c r="AL388" i="10"/>
  <c r="AM388" i="10"/>
  <c r="AN388" i="10"/>
  <c r="AO388" i="10"/>
  <c r="AP388" i="10"/>
  <c r="AQ388" i="10"/>
  <c r="AR388" i="10"/>
  <c r="AS388" i="10"/>
  <c r="AT388" i="10"/>
  <c r="AU388" i="10"/>
  <c r="AV388" i="10"/>
  <c r="AW388" i="10"/>
  <c r="AX388" i="10"/>
  <c r="AY388" i="10"/>
  <c r="AZ388" i="10"/>
  <c r="BA388" i="10"/>
  <c r="BB388" i="10"/>
  <c r="BC388" i="10"/>
  <c r="BD388" i="10"/>
  <c r="BE388" i="10"/>
  <c r="BF388" i="10"/>
  <c r="BH388" i="10"/>
  <c r="BI388" i="10"/>
  <c r="BJ388" i="10"/>
  <c r="BK388" i="10"/>
  <c r="BL388" i="10"/>
  <c r="BM388" i="10"/>
  <c r="BN388" i="10"/>
  <c r="BO388" i="10"/>
  <c r="BP388" i="10"/>
  <c r="BQ388" i="10"/>
  <c r="BR388" i="10"/>
  <c r="BS388" i="10"/>
  <c r="BT388" i="10"/>
  <c r="BU388" i="10"/>
  <c r="BV388" i="10"/>
  <c r="BW388" i="10"/>
  <c r="BX388" i="10"/>
  <c r="BY388" i="10"/>
  <c r="BZ388" i="10"/>
  <c r="CA388" i="10"/>
  <c r="CB388" i="10"/>
  <c r="CC388" i="10"/>
  <c r="CD388" i="10"/>
  <c r="CE388" i="10"/>
  <c r="CF388" i="10"/>
  <c r="CG388" i="10"/>
  <c r="A389" i="10"/>
  <c r="Y389" i="10"/>
  <c r="Z389" i="10"/>
  <c r="AA389" i="10"/>
  <c r="AB389" i="10"/>
  <c r="AC389" i="10"/>
  <c r="AE389" i="10"/>
  <c r="AG389" i="10"/>
  <c r="AI389" i="10"/>
  <c r="AL389" i="10"/>
  <c r="AM389" i="10"/>
  <c r="AN389" i="10"/>
  <c r="AO389" i="10"/>
  <c r="AP389" i="10"/>
  <c r="AQ389" i="10"/>
  <c r="AR389" i="10"/>
  <c r="AS389" i="10"/>
  <c r="AT389" i="10"/>
  <c r="AU389" i="10"/>
  <c r="AV389" i="10"/>
  <c r="AW389" i="10"/>
  <c r="AX389" i="10"/>
  <c r="AY389" i="10"/>
  <c r="AZ389" i="10"/>
  <c r="BA389" i="10"/>
  <c r="BB389" i="10"/>
  <c r="BC389" i="10"/>
  <c r="BD389" i="10"/>
  <c r="BE389" i="10"/>
  <c r="BF389" i="10"/>
  <c r="BG389" i="10"/>
  <c r="BH389" i="10"/>
  <c r="BI389" i="10"/>
  <c r="BJ389" i="10"/>
  <c r="BK389" i="10"/>
  <c r="BL389" i="10"/>
  <c r="BM389" i="10"/>
  <c r="BN389" i="10"/>
  <c r="BO389" i="10"/>
  <c r="BP389" i="10"/>
  <c r="BQ389" i="10"/>
  <c r="BR389" i="10"/>
  <c r="BS389" i="10"/>
  <c r="BT389" i="10"/>
  <c r="BU389" i="10"/>
  <c r="BV389" i="10"/>
  <c r="BW389" i="10"/>
  <c r="BX389" i="10"/>
  <c r="BY389" i="10"/>
  <c r="BZ389" i="10"/>
  <c r="CA389" i="10"/>
  <c r="CB389" i="10"/>
  <c r="CC389" i="10"/>
  <c r="CD389" i="10"/>
  <c r="CE389" i="10"/>
  <c r="CF389" i="10"/>
  <c r="CG389" i="10"/>
  <c r="A390" i="10"/>
  <c r="Y390" i="10"/>
  <c r="Z390" i="10"/>
  <c r="AA390" i="10"/>
  <c r="AB390" i="10"/>
  <c r="AC390" i="10"/>
  <c r="AE390" i="10"/>
  <c r="AG390" i="10"/>
  <c r="AI390" i="10"/>
  <c r="AL390" i="10"/>
  <c r="AM390" i="10"/>
  <c r="AN390" i="10"/>
  <c r="AO390" i="10"/>
  <c r="AP390" i="10"/>
  <c r="AQ390" i="10"/>
  <c r="AR390" i="10"/>
  <c r="AS390" i="10"/>
  <c r="AT390" i="10"/>
  <c r="AU390" i="10"/>
  <c r="AV390" i="10"/>
  <c r="AW390" i="10"/>
  <c r="AX390" i="10"/>
  <c r="AY390" i="10"/>
  <c r="AZ390" i="10"/>
  <c r="BA390" i="10"/>
  <c r="BB390" i="10"/>
  <c r="BC390" i="10"/>
  <c r="BD390" i="10"/>
  <c r="BE390" i="10"/>
  <c r="BF390" i="10"/>
  <c r="BG390" i="10"/>
  <c r="BH390" i="10"/>
  <c r="BI390" i="10"/>
  <c r="BJ390" i="10"/>
  <c r="BK390" i="10"/>
  <c r="BL390" i="10"/>
  <c r="BM390" i="10"/>
  <c r="BN390" i="10"/>
  <c r="BO390" i="10"/>
  <c r="BP390" i="10"/>
  <c r="BQ390" i="10"/>
  <c r="BR390" i="10"/>
  <c r="BS390" i="10"/>
  <c r="BT390" i="10"/>
  <c r="BU390" i="10"/>
  <c r="BV390" i="10"/>
  <c r="BW390" i="10"/>
  <c r="BX390" i="10"/>
  <c r="BY390" i="10"/>
  <c r="BZ390" i="10"/>
  <c r="CA390" i="10"/>
  <c r="CB390" i="10"/>
  <c r="CC390" i="10"/>
  <c r="CD390" i="10"/>
  <c r="CE390" i="10"/>
  <c r="CF390" i="10"/>
  <c r="CG390" i="10"/>
  <c r="A391" i="10"/>
  <c r="Y391" i="10"/>
  <c r="Z391" i="10"/>
  <c r="AA391" i="10"/>
  <c r="AB391" i="10"/>
  <c r="AC391" i="10"/>
  <c r="AE391" i="10"/>
  <c r="AG391" i="10"/>
  <c r="AI391" i="10"/>
  <c r="AL391" i="10"/>
  <c r="AM391" i="10"/>
  <c r="AN391" i="10"/>
  <c r="AO391" i="10"/>
  <c r="AP391" i="10"/>
  <c r="AQ391" i="10"/>
  <c r="AR391" i="10"/>
  <c r="AS391" i="10"/>
  <c r="AT391" i="10"/>
  <c r="AU391" i="10"/>
  <c r="AV391" i="10"/>
  <c r="AW391" i="10"/>
  <c r="AX391" i="10"/>
  <c r="AY391" i="10"/>
  <c r="AZ391" i="10"/>
  <c r="BA391" i="10"/>
  <c r="BB391" i="10"/>
  <c r="BC391" i="10"/>
  <c r="BD391" i="10"/>
  <c r="BE391" i="10"/>
  <c r="BF391" i="10"/>
  <c r="BG391" i="10"/>
  <c r="BH391" i="10"/>
  <c r="BI391" i="10"/>
  <c r="BJ391" i="10"/>
  <c r="BK391" i="10"/>
  <c r="BL391" i="10"/>
  <c r="BM391" i="10"/>
  <c r="BN391" i="10"/>
  <c r="BO391" i="10"/>
  <c r="BP391" i="10"/>
  <c r="BQ391" i="10"/>
  <c r="BR391" i="10"/>
  <c r="BS391" i="10"/>
  <c r="BT391" i="10"/>
  <c r="BU391" i="10"/>
  <c r="BV391" i="10"/>
  <c r="BW391" i="10"/>
  <c r="BX391" i="10"/>
  <c r="BY391" i="10"/>
  <c r="BZ391" i="10"/>
  <c r="CA391" i="10"/>
  <c r="CB391" i="10"/>
  <c r="CC391" i="10"/>
  <c r="CD391" i="10"/>
  <c r="CE391" i="10"/>
  <c r="CF391" i="10"/>
  <c r="CG391" i="10"/>
  <c r="C392" i="10"/>
  <c r="D392" i="10"/>
  <c r="E392" i="10"/>
  <c r="F392" i="10"/>
  <c r="G392" i="10"/>
  <c r="H392" i="10"/>
  <c r="I392" i="10"/>
  <c r="J392" i="10"/>
  <c r="K392" i="10"/>
  <c r="L392" i="10"/>
  <c r="M392" i="10"/>
  <c r="N392" i="10"/>
  <c r="O392" i="10"/>
  <c r="P392" i="10"/>
  <c r="Q392" i="10"/>
  <c r="R392" i="10"/>
  <c r="S392" i="10"/>
  <c r="T392" i="10"/>
  <c r="U392" i="10"/>
  <c r="V392" i="10"/>
  <c r="W392" i="10"/>
  <c r="X392" i="10"/>
  <c r="Y392" i="10"/>
  <c r="Z392" i="10"/>
  <c r="AA392" i="10"/>
  <c r="AB392" i="10"/>
  <c r="AC392" i="10"/>
  <c r="AE392" i="10"/>
  <c r="AG392" i="10"/>
  <c r="AI392" i="10"/>
  <c r="AL392" i="10"/>
  <c r="AM392" i="10"/>
  <c r="AN392" i="10"/>
  <c r="AO392" i="10"/>
  <c r="AP392" i="10"/>
  <c r="AQ392" i="10"/>
  <c r="AR392" i="10"/>
  <c r="AS392" i="10"/>
  <c r="AT392" i="10"/>
  <c r="AU392" i="10"/>
  <c r="AV392" i="10"/>
  <c r="AW392" i="10"/>
  <c r="AX392" i="10"/>
  <c r="AY392" i="10"/>
  <c r="AZ392" i="10"/>
  <c r="BA392" i="10"/>
  <c r="BB392" i="10"/>
  <c r="BC392" i="10"/>
  <c r="BE392" i="10"/>
  <c r="BF392" i="10"/>
  <c r="BH392" i="10"/>
  <c r="BI392" i="10"/>
  <c r="BJ392" i="10"/>
  <c r="BK392" i="10"/>
  <c r="BL392" i="10"/>
  <c r="BM392" i="10"/>
  <c r="BN392" i="10"/>
  <c r="BO392" i="10"/>
  <c r="BP392" i="10"/>
  <c r="BQ392" i="10"/>
  <c r="BR392" i="10"/>
  <c r="BS392" i="10"/>
  <c r="BT392" i="10"/>
  <c r="BU392" i="10"/>
  <c r="BV392" i="10"/>
  <c r="BW392" i="10"/>
  <c r="BX392" i="10"/>
  <c r="BY392" i="10"/>
  <c r="BZ392" i="10"/>
  <c r="CA392" i="10"/>
  <c r="CB392" i="10"/>
  <c r="CC392" i="10"/>
  <c r="CD392" i="10"/>
  <c r="CE392" i="10"/>
  <c r="CF392" i="10"/>
  <c r="CG392" i="10"/>
  <c r="A393" i="10"/>
  <c r="Y393" i="10"/>
  <c r="Z393" i="10"/>
  <c r="AA393" i="10"/>
  <c r="AB393" i="10"/>
  <c r="AC393" i="10"/>
  <c r="AE393" i="10"/>
  <c r="AG393" i="10"/>
  <c r="AI393" i="10"/>
  <c r="AL393" i="10"/>
  <c r="AM393" i="10"/>
  <c r="AN393" i="10"/>
  <c r="AO393" i="10"/>
  <c r="AP393" i="10"/>
  <c r="AQ393" i="10"/>
  <c r="AR393" i="10"/>
  <c r="AS393" i="10"/>
  <c r="AT393" i="10"/>
  <c r="AU393" i="10"/>
  <c r="AV393" i="10"/>
  <c r="AW393" i="10"/>
  <c r="AX393" i="10"/>
  <c r="AY393" i="10"/>
  <c r="AZ393" i="10"/>
  <c r="BA393" i="10"/>
  <c r="BB393" i="10"/>
  <c r="BC393" i="10"/>
  <c r="BD393" i="10"/>
  <c r="BE393" i="10"/>
  <c r="BF393" i="10"/>
  <c r="BH393" i="10"/>
  <c r="BI393" i="10"/>
  <c r="BJ393" i="10"/>
  <c r="BK393" i="10"/>
  <c r="BL393" i="10"/>
  <c r="BM393" i="10"/>
  <c r="BN393" i="10"/>
  <c r="BO393" i="10"/>
  <c r="BP393" i="10"/>
  <c r="BQ393" i="10"/>
  <c r="BR393" i="10"/>
  <c r="BS393" i="10"/>
  <c r="BT393" i="10"/>
  <c r="BU393" i="10"/>
  <c r="BV393" i="10"/>
  <c r="BW393" i="10"/>
  <c r="BX393" i="10"/>
  <c r="BY393" i="10"/>
  <c r="BZ393" i="10"/>
  <c r="CA393" i="10"/>
  <c r="CB393" i="10"/>
  <c r="CC393" i="10"/>
  <c r="CD393" i="10"/>
  <c r="CE393" i="10"/>
  <c r="CF393" i="10"/>
  <c r="CG393" i="10"/>
  <c r="A394" i="10"/>
  <c r="Y394" i="10"/>
  <c r="Z394" i="10"/>
  <c r="AA394" i="10"/>
  <c r="AB394" i="10"/>
  <c r="AC394" i="10"/>
  <c r="AE394" i="10"/>
  <c r="AG394" i="10"/>
  <c r="AI394" i="10"/>
  <c r="AL394" i="10"/>
  <c r="AM394" i="10"/>
  <c r="AN394" i="10"/>
  <c r="AO394" i="10"/>
  <c r="AP394" i="10"/>
  <c r="AQ394" i="10"/>
  <c r="AR394" i="10"/>
  <c r="AS394" i="10"/>
  <c r="AT394" i="10"/>
  <c r="AU394" i="10"/>
  <c r="AV394" i="10"/>
  <c r="AW394" i="10"/>
  <c r="AX394" i="10"/>
  <c r="AY394" i="10"/>
  <c r="AZ394" i="10"/>
  <c r="BA394" i="10"/>
  <c r="BB394" i="10"/>
  <c r="BC394" i="10"/>
  <c r="BE394" i="10"/>
  <c r="BF394" i="10"/>
  <c r="BG394" i="10"/>
  <c r="BH394" i="10"/>
  <c r="BI394" i="10"/>
  <c r="BJ394" i="10"/>
  <c r="BK394" i="10"/>
  <c r="BL394" i="10"/>
  <c r="BM394" i="10"/>
  <c r="BN394" i="10"/>
  <c r="BO394" i="10"/>
  <c r="BP394" i="10"/>
  <c r="BQ394" i="10"/>
  <c r="BR394" i="10"/>
  <c r="BS394" i="10"/>
  <c r="BT394" i="10"/>
  <c r="BU394" i="10"/>
  <c r="BV394" i="10"/>
  <c r="BW394" i="10"/>
  <c r="BX394" i="10"/>
  <c r="BY394" i="10"/>
  <c r="BZ394" i="10"/>
  <c r="CA394" i="10"/>
  <c r="CB394" i="10"/>
  <c r="CC394" i="10"/>
  <c r="CD394" i="10"/>
  <c r="CE394" i="10"/>
  <c r="CF394" i="10"/>
  <c r="CG394" i="10"/>
  <c r="A395" i="10"/>
  <c r="Y395" i="10"/>
  <c r="Z395" i="10"/>
  <c r="AA395" i="10"/>
  <c r="AB395" i="10"/>
  <c r="AC395" i="10"/>
  <c r="AE395" i="10"/>
  <c r="AG395" i="10"/>
  <c r="AI395" i="10"/>
  <c r="AL395" i="10"/>
  <c r="AM395" i="10"/>
  <c r="AN395" i="10"/>
  <c r="AO395" i="10"/>
  <c r="AP395" i="10"/>
  <c r="AQ395" i="10"/>
  <c r="AR395" i="10"/>
  <c r="AS395" i="10"/>
  <c r="AT395" i="10"/>
  <c r="AU395" i="10"/>
  <c r="AV395" i="10"/>
  <c r="AW395" i="10"/>
  <c r="AX395" i="10"/>
  <c r="AY395" i="10"/>
  <c r="AZ395" i="10"/>
  <c r="BA395" i="10"/>
  <c r="BB395" i="10"/>
  <c r="BC395" i="10"/>
  <c r="BD395" i="10"/>
  <c r="BE395" i="10"/>
  <c r="BF395" i="10"/>
  <c r="BG395" i="10"/>
  <c r="BH395" i="10"/>
  <c r="BI395" i="10"/>
  <c r="BJ395" i="10"/>
  <c r="BK395" i="10"/>
  <c r="BL395" i="10"/>
  <c r="BM395" i="10"/>
  <c r="BN395" i="10"/>
  <c r="BO395" i="10"/>
  <c r="BP395" i="10"/>
  <c r="BQ395" i="10"/>
  <c r="BR395" i="10"/>
  <c r="BS395" i="10"/>
  <c r="BT395" i="10"/>
  <c r="BU395" i="10"/>
  <c r="BV395" i="10"/>
  <c r="BW395" i="10"/>
  <c r="BX395" i="10"/>
  <c r="BY395" i="10"/>
  <c r="BZ395" i="10"/>
  <c r="CA395" i="10"/>
  <c r="CB395" i="10"/>
  <c r="CC395" i="10"/>
  <c r="CD395" i="10"/>
  <c r="CE395" i="10"/>
  <c r="CF395" i="10"/>
  <c r="CG395" i="10"/>
  <c r="C396" i="10"/>
  <c r="D396" i="10"/>
  <c r="E396" i="10"/>
  <c r="F396" i="10"/>
  <c r="G396" i="10"/>
  <c r="H396" i="10"/>
  <c r="I396" i="10"/>
  <c r="J396" i="10"/>
  <c r="K396" i="10"/>
  <c r="L396" i="10"/>
  <c r="M396" i="10"/>
  <c r="N396" i="10"/>
  <c r="O396" i="10"/>
  <c r="P396" i="10"/>
  <c r="Q396" i="10"/>
  <c r="R396" i="10"/>
  <c r="S396" i="10"/>
  <c r="T396" i="10"/>
  <c r="U396" i="10"/>
  <c r="V396" i="10"/>
  <c r="W396" i="10"/>
  <c r="X396" i="10"/>
  <c r="Y396" i="10"/>
  <c r="Z396" i="10"/>
  <c r="AA396" i="10"/>
  <c r="AB396" i="10"/>
  <c r="AC396" i="10"/>
  <c r="AE396" i="10"/>
  <c r="AG396" i="10"/>
  <c r="AI396" i="10"/>
  <c r="AL396" i="10"/>
  <c r="AM396" i="10"/>
  <c r="AN396" i="10"/>
  <c r="AO396" i="10"/>
  <c r="AP396" i="10"/>
  <c r="AQ396" i="10"/>
  <c r="AR396" i="10"/>
  <c r="AS396" i="10"/>
  <c r="AT396" i="10"/>
  <c r="AU396" i="10"/>
  <c r="AV396" i="10"/>
  <c r="AW396" i="10"/>
  <c r="AX396" i="10"/>
  <c r="AY396" i="10"/>
  <c r="AZ396" i="10"/>
  <c r="BA396" i="10"/>
  <c r="BB396" i="10"/>
  <c r="BC396" i="10"/>
  <c r="BD396" i="10"/>
  <c r="BE396" i="10"/>
  <c r="BF396" i="10"/>
  <c r="BG396" i="10"/>
  <c r="BH396" i="10"/>
  <c r="BI396" i="10"/>
  <c r="BJ396" i="10"/>
  <c r="BK396" i="10"/>
  <c r="BL396" i="10"/>
  <c r="BM396" i="10"/>
  <c r="BN396" i="10"/>
  <c r="BO396" i="10"/>
  <c r="BP396" i="10"/>
  <c r="BQ396" i="10"/>
  <c r="BR396" i="10"/>
  <c r="BS396" i="10"/>
  <c r="BT396" i="10"/>
  <c r="BU396" i="10"/>
  <c r="BV396" i="10"/>
  <c r="BW396" i="10"/>
  <c r="BX396" i="10"/>
  <c r="BY396" i="10"/>
  <c r="BZ396" i="10"/>
  <c r="CA396" i="10"/>
  <c r="CB396" i="10"/>
  <c r="CC396" i="10"/>
  <c r="CD396" i="10"/>
  <c r="CE396" i="10"/>
  <c r="CF396" i="10"/>
  <c r="CG396" i="10"/>
  <c r="A397" i="10"/>
  <c r="Y397" i="10"/>
  <c r="Z397" i="10"/>
  <c r="AA397" i="10"/>
  <c r="AB397" i="10"/>
  <c r="AC397" i="10"/>
  <c r="AE397" i="10"/>
  <c r="AG397" i="10"/>
  <c r="AI397" i="10"/>
  <c r="AL397" i="10"/>
  <c r="AM397" i="10"/>
  <c r="AN397" i="10"/>
  <c r="AO397" i="10"/>
  <c r="AP397" i="10"/>
  <c r="AQ397" i="10"/>
  <c r="AR397" i="10"/>
  <c r="AS397" i="10"/>
  <c r="AT397" i="10"/>
  <c r="AU397" i="10"/>
  <c r="AV397" i="10"/>
  <c r="AW397" i="10"/>
  <c r="AX397" i="10"/>
  <c r="AY397" i="10"/>
  <c r="AZ397" i="10"/>
  <c r="BA397" i="10"/>
  <c r="BB397" i="10"/>
  <c r="BC397" i="10"/>
  <c r="BD397" i="10"/>
  <c r="BE397" i="10"/>
  <c r="BF397" i="10"/>
  <c r="BG397" i="10"/>
  <c r="BH397" i="10"/>
  <c r="BI397" i="10"/>
  <c r="BJ397" i="10"/>
  <c r="BK397" i="10"/>
  <c r="BL397" i="10"/>
  <c r="BM397" i="10"/>
  <c r="BN397" i="10"/>
  <c r="BO397" i="10"/>
  <c r="BP397" i="10"/>
  <c r="BQ397" i="10"/>
  <c r="BR397" i="10"/>
  <c r="BS397" i="10"/>
  <c r="BT397" i="10"/>
  <c r="BU397" i="10"/>
  <c r="BV397" i="10"/>
  <c r="BW397" i="10"/>
  <c r="BX397" i="10"/>
  <c r="BY397" i="10"/>
  <c r="BZ397" i="10"/>
  <c r="CA397" i="10"/>
  <c r="CB397" i="10"/>
  <c r="CC397" i="10"/>
  <c r="CD397" i="10"/>
  <c r="CE397" i="10"/>
  <c r="CF397" i="10"/>
  <c r="CG397" i="10"/>
  <c r="C398" i="10"/>
  <c r="D398" i="10"/>
  <c r="E398" i="10"/>
  <c r="F398" i="10"/>
  <c r="G398" i="10"/>
  <c r="H398" i="10"/>
  <c r="I398" i="10"/>
  <c r="J398" i="10"/>
  <c r="K398" i="10"/>
  <c r="L398" i="10"/>
  <c r="M398" i="10"/>
  <c r="N398" i="10"/>
  <c r="O398" i="10"/>
  <c r="P398" i="10"/>
  <c r="Q398" i="10"/>
  <c r="R398" i="10"/>
  <c r="S398" i="10"/>
  <c r="T398" i="10"/>
  <c r="U398" i="10"/>
  <c r="V398" i="10"/>
  <c r="W398" i="10"/>
  <c r="X398" i="10"/>
  <c r="Y398" i="10"/>
  <c r="Z398" i="10"/>
  <c r="AA398" i="10"/>
  <c r="AB398" i="10"/>
  <c r="AC398" i="10"/>
  <c r="AE398" i="10"/>
  <c r="AG398" i="10"/>
  <c r="AI398" i="10"/>
  <c r="AL398" i="10"/>
  <c r="AM398" i="10"/>
  <c r="AN398" i="10"/>
  <c r="AO398" i="10"/>
  <c r="AP398" i="10"/>
  <c r="AQ398" i="10"/>
  <c r="AR398" i="10"/>
  <c r="AS398" i="10"/>
  <c r="AT398" i="10"/>
  <c r="AU398" i="10"/>
  <c r="AV398" i="10"/>
  <c r="AW398" i="10"/>
  <c r="AX398" i="10"/>
  <c r="AY398" i="10"/>
  <c r="AZ398" i="10"/>
  <c r="BA398" i="10"/>
  <c r="BB398" i="10"/>
  <c r="BC398" i="10"/>
  <c r="BD398" i="10"/>
  <c r="BE398" i="10"/>
  <c r="BF398" i="10"/>
  <c r="BG398" i="10"/>
  <c r="BH398" i="10"/>
  <c r="BI398" i="10"/>
  <c r="BJ398" i="10"/>
  <c r="BK398" i="10"/>
  <c r="BL398" i="10"/>
  <c r="BM398" i="10"/>
  <c r="BN398" i="10"/>
  <c r="BO398" i="10"/>
  <c r="BP398" i="10"/>
  <c r="BQ398" i="10"/>
  <c r="BR398" i="10"/>
  <c r="BS398" i="10"/>
  <c r="BT398" i="10"/>
  <c r="BU398" i="10"/>
  <c r="BV398" i="10"/>
  <c r="BW398" i="10"/>
  <c r="BX398" i="10"/>
  <c r="BY398" i="10"/>
  <c r="BZ398" i="10"/>
  <c r="CA398" i="10"/>
  <c r="CB398" i="10"/>
  <c r="CC398" i="10"/>
  <c r="CD398" i="10"/>
  <c r="CE398" i="10"/>
  <c r="CF398" i="10"/>
  <c r="CG398" i="10"/>
  <c r="A399" i="10"/>
  <c r="Y399" i="10"/>
  <c r="Z399" i="10"/>
  <c r="AA399" i="10"/>
  <c r="AB399" i="10"/>
  <c r="AC399" i="10"/>
  <c r="AE399" i="10"/>
  <c r="AG399" i="10"/>
  <c r="AI399" i="10"/>
  <c r="AL399" i="10"/>
  <c r="AM399" i="10"/>
  <c r="AN399" i="10"/>
  <c r="AO399" i="10"/>
  <c r="AP399" i="10"/>
  <c r="AQ399" i="10"/>
  <c r="AR399" i="10"/>
  <c r="AS399" i="10"/>
  <c r="AT399" i="10"/>
  <c r="AU399" i="10"/>
  <c r="AV399" i="10"/>
  <c r="AW399" i="10"/>
  <c r="AX399" i="10"/>
  <c r="AY399" i="10"/>
  <c r="AZ399" i="10"/>
  <c r="BA399" i="10"/>
  <c r="BB399" i="10"/>
  <c r="BC399" i="10"/>
  <c r="BD399" i="10"/>
  <c r="BE399" i="10"/>
  <c r="BF399" i="10"/>
  <c r="BG399" i="10"/>
  <c r="BH399" i="10"/>
  <c r="BI399" i="10"/>
  <c r="BJ399" i="10"/>
  <c r="BK399" i="10"/>
  <c r="BL399" i="10"/>
  <c r="BM399" i="10"/>
  <c r="BN399" i="10"/>
  <c r="BO399" i="10"/>
  <c r="BP399" i="10"/>
  <c r="BQ399" i="10"/>
  <c r="BR399" i="10"/>
  <c r="BS399" i="10"/>
  <c r="BT399" i="10"/>
  <c r="BU399" i="10"/>
  <c r="BV399" i="10"/>
  <c r="BW399" i="10"/>
  <c r="BX399" i="10"/>
  <c r="BY399" i="10"/>
  <c r="BZ399" i="10"/>
  <c r="CA399" i="10"/>
  <c r="CB399" i="10"/>
  <c r="CC399" i="10"/>
  <c r="CD399" i="10"/>
  <c r="CE399" i="10"/>
  <c r="CF399" i="10"/>
  <c r="CG399" i="10"/>
  <c r="A400" i="10"/>
  <c r="Y400" i="10"/>
  <c r="Z400" i="10"/>
  <c r="AA400" i="10"/>
  <c r="AB400" i="10"/>
  <c r="AC400" i="10"/>
  <c r="AE400" i="10"/>
  <c r="AG400" i="10"/>
  <c r="AI400" i="10"/>
  <c r="AL400" i="10"/>
  <c r="AM400" i="10"/>
  <c r="AN400" i="10"/>
  <c r="AO400" i="10"/>
  <c r="AP400" i="10"/>
  <c r="AQ400" i="10"/>
  <c r="AR400" i="10"/>
  <c r="AS400" i="10"/>
  <c r="AT400" i="10"/>
  <c r="AU400" i="10"/>
  <c r="AV400" i="10"/>
  <c r="AW400" i="10"/>
  <c r="AX400" i="10"/>
  <c r="AY400" i="10"/>
  <c r="AZ400" i="10"/>
  <c r="BA400" i="10"/>
  <c r="BB400" i="10"/>
  <c r="BC400" i="10"/>
  <c r="BD400" i="10"/>
  <c r="BE400" i="10"/>
  <c r="BF400" i="10"/>
  <c r="BG400" i="10"/>
  <c r="BH400" i="10"/>
  <c r="BI400" i="10"/>
  <c r="BJ400" i="10"/>
  <c r="BK400" i="10"/>
  <c r="BL400" i="10"/>
  <c r="BM400" i="10"/>
  <c r="BN400" i="10"/>
  <c r="BO400" i="10"/>
  <c r="BP400" i="10"/>
  <c r="BQ400" i="10"/>
  <c r="BR400" i="10"/>
  <c r="BS400" i="10"/>
  <c r="BT400" i="10"/>
  <c r="BU400" i="10"/>
  <c r="BV400" i="10"/>
  <c r="BW400" i="10"/>
  <c r="BX400" i="10"/>
  <c r="BY400" i="10"/>
  <c r="BZ400" i="10"/>
  <c r="CA400" i="10"/>
  <c r="CB400" i="10"/>
  <c r="CC400" i="10"/>
  <c r="CD400" i="10"/>
  <c r="CE400" i="10"/>
  <c r="CF400" i="10"/>
  <c r="CG400" i="10"/>
  <c r="A401" i="10"/>
  <c r="Y401" i="10"/>
  <c r="Z401" i="10"/>
  <c r="AA401" i="10"/>
  <c r="AB401" i="10"/>
  <c r="AC401" i="10"/>
  <c r="AE401" i="10"/>
  <c r="AG401" i="10"/>
  <c r="AI401" i="10"/>
  <c r="AL401" i="10"/>
  <c r="AM401" i="10"/>
  <c r="AN401" i="10"/>
  <c r="AO401" i="10"/>
  <c r="AP401" i="10"/>
  <c r="AQ401" i="10"/>
  <c r="AR401" i="10"/>
  <c r="AS401" i="10"/>
  <c r="AT401" i="10"/>
  <c r="AU401" i="10"/>
  <c r="AV401" i="10"/>
  <c r="AW401" i="10"/>
  <c r="AX401" i="10"/>
  <c r="AY401" i="10"/>
  <c r="AZ401" i="10"/>
  <c r="BA401" i="10"/>
  <c r="BB401" i="10"/>
  <c r="BC401" i="10"/>
  <c r="BD401" i="10"/>
  <c r="BE401" i="10"/>
  <c r="BF401" i="10"/>
  <c r="BG401" i="10"/>
  <c r="BH401" i="10"/>
  <c r="BI401" i="10"/>
  <c r="BJ401" i="10"/>
  <c r="BK401" i="10"/>
  <c r="BL401" i="10"/>
  <c r="BM401" i="10"/>
  <c r="BN401" i="10"/>
  <c r="BO401" i="10"/>
  <c r="BP401" i="10"/>
  <c r="BQ401" i="10"/>
  <c r="BR401" i="10"/>
  <c r="BS401" i="10"/>
  <c r="BT401" i="10"/>
  <c r="BU401" i="10"/>
  <c r="BV401" i="10"/>
  <c r="BW401" i="10"/>
  <c r="BX401" i="10"/>
  <c r="BY401" i="10"/>
  <c r="BZ401" i="10"/>
  <c r="CA401" i="10"/>
  <c r="CB401" i="10"/>
  <c r="CC401" i="10"/>
  <c r="CD401" i="10"/>
  <c r="CE401" i="10"/>
  <c r="CF401" i="10"/>
  <c r="CG401" i="10"/>
  <c r="C402" i="10"/>
  <c r="D402" i="10"/>
  <c r="E402" i="10"/>
  <c r="F402" i="10"/>
  <c r="G402" i="10"/>
  <c r="H402" i="10"/>
  <c r="I402" i="10"/>
  <c r="J402" i="10"/>
  <c r="K402" i="10"/>
  <c r="L402" i="10"/>
  <c r="M402" i="10"/>
  <c r="N402" i="10"/>
  <c r="O402" i="10"/>
  <c r="P402" i="10"/>
  <c r="Q402" i="10"/>
  <c r="R402" i="10"/>
  <c r="S402" i="10"/>
  <c r="T402" i="10"/>
  <c r="U402" i="10"/>
  <c r="V402" i="10"/>
  <c r="W402" i="10"/>
  <c r="X402" i="10"/>
  <c r="Y402" i="10"/>
  <c r="Z402" i="10"/>
  <c r="AA402" i="10"/>
  <c r="AB402" i="10"/>
  <c r="AC402" i="10"/>
  <c r="AE402" i="10"/>
  <c r="AG402" i="10"/>
  <c r="AI402" i="10"/>
  <c r="AL402" i="10"/>
  <c r="AM402" i="10"/>
  <c r="AN402" i="10"/>
  <c r="AO402" i="10"/>
  <c r="AP402" i="10"/>
  <c r="AQ402" i="10"/>
  <c r="AR402" i="10"/>
  <c r="AS402" i="10"/>
  <c r="AT402" i="10"/>
  <c r="AU402" i="10"/>
  <c r="AV402" i="10"/>
  <c r="AW402" i="10"/>
  <c r="AX402" i="10"/>
  <c r="AY402" i="10"/>
  <c r="AZ402" i="10"/>
  <c r="BA402" i="10"/>
  <c r="BB402" i="10"/>
  <c r="BC402" i="10"/>
  <c r="BD402" i="10"/>
  <c r="BE402" i="10"/>
  <c r="BF402" i="10"/>
  <c r="BG402" i="10"/>
  <c r="BH402" i="10"/>
  <c r="BI402" i="10"/>
  <c r="BJ402" i="10"/>
  <c r="BK402" i="10"/>
  <c r="BL402" i="10"/>
  <c r="BM402" i="10"/>
  <c r="BN402" i="10"/>
  <c r="BO402" i="10"/>
  <c r="BP402" i="10"/>
  <c r="BQ402" i="10"/>
  <c r="BR402" i="10"/>
  <c r="BS402" i="10"/>
  <c r="BT402" i="10"/>
  <c r="BU402" i="10"/>
  <c r="BV402" i="10"/>
  <c r="BW402" i="10"/>
  <c r="BX402" i="10"/>
  <c r="BY402" i="10"/>
  <c r="BZ402" i="10"/>
  <c r="CA402" i="10"/>
  <c r="CB402" i="10"/>
  <c r="CC402" i="10"/>
  <c r="CD402" i="10"/>
  <c r="CE402" i="10"/>
  <c r="CF402" i="10"/>
  <c r="CG402" i="10"/>
  <c r="A403" i="10"/>
  <c r="C403" i="10"/>
  <c r="D403" i="10"/>
  <c r="Y403" i="10"/>
  <c r="Z403" i="10"/>
  <c r="AA403" i="10"/>
  <c r="AB403" i="10"/>
  <c r="AC403" i="10"/>
  <c r="AE403" i="10"/>
  <c r="AG403" i="10"/>
  <c r="AI403" i="10"/>
  <c r="AL403" i="10"/>
  <c r="AM403" i="10"/>
  <c r="AN403" i="10"/>
  <c r="AO403" i="10"/>
  <c r="AP403" i="10"/>
  <c r="AQ403" i="10"/>
  <c r="AR403" i="10"/>
  <c r="AS403" i="10"/>
  <c r="AT403" i="10"/>
  <c r="AU403" i="10"/>
  <c r="AV403" i="10"/>
  <c r="AW403" i="10"/>
  <c r="AX403" i="10"/>
  <c r="AZ403" i="10"/>
  <c r="BA403" i="10"/>
  <c r="BB403" i="10"/>
  <c r="BC403" i="10"/>
  <c r="BD403" i="10"/>
  <c r="BE403" i="10"/>
  <c r="BF403" i="10"/>
  <c r="BG403" i="10"/>
  <c r="BH403" i="10"/>
  <c r="BI403" i="10"/>
  <c r="BJ403" i="10"/>
  <c r="BK403" i="10"/>
  <c r="BL403" i="10"/>
  <c r="BM403" i="10"/>
  <c r="BN403" i="10"/>
  <c r="BO403" i="10"/>
  <c r="BP403" i="10"/>
  <c r="BQ403" i="10"/>
  <c r="BR403" i="10"/>
  <c r="BS403" i="10"/>
  <c r="BT403" i="10"/>
  <c r="BU403" i="10"/>
  <c r="BV403" i="10"/>
  <c r="BW403" i="10"/>
  <c r="BX403" i="10"/>
  <c r="BY403" i="10"/>
  <c r="BZ403" i="10"/>
  <c r="CA403" i="10"/>
  <c r="CB403" i="10"/>
  <c r="CC403" i="10"/>
  <c r="CD403" i="10"/>
  <c r="CE403" i="10"/>
  <c r="CF403" i="10"/>
  <c r="CG403" i="10"/>
  <c r="A404" i="10"/>
  <c r="C404" i="10"/>
  <c r="D404" i="10"/>
  <c r="Y404" i="10"/>
  <c r="Z404" i="10"/>
  <c r="AA404" i="10"/>
  <c r="AB404" i="10"/>
  <c r="AC404" i="10"/>
  <c r="AE404" i="10"/>
  <c r="AG404" i="10"/>
  <c r="AI404" i="10"/>
  <c r="AL404" i="10"/>
  <c r="AM404" i="10"/>
  <c r="AN404" i="10"/>
  <c r="AO404" i="10"/>
  <c r="AP404" i="10"/>
  <c r="AQ404" i="10"/>
  <c r="AR404" i="10"/>
  <c r="AS404" i="10"/>
  <c r="AT404" i="10"/>
  <c r="AU404" i="10"/>
  <c r="AV404" i="10"/>
  <c r="AW404" i="10"/>
  <c r="AX404" i="10"/>
  <c r="AZ404" i="10"/>
  <c r="BA404" i="10"/>
  <c r="BB404" i="10"/>
  <c r="BC404" i="10"/>
  <c r="BD404" i="10"/>
  <c r="BE404" i="10"/>
  <c r="BF404" i="10"/>
  <c r="BG404" i="10"/>
  <c r="BH404" i="10"/>
  <c r="BI404" i="10"/>
  <c r="BJ404" i="10"/>
  <c r="BK404" i="10"/>
  <c r="BL404" i="10"/>
  <c r="BM404" i="10"/>
  <c r="BN404" i="10"/>
  <c r="BO404" i="10"/>
  <c r="BP404" i="10"/>
  <c r="BQ404" i="10"/>
  <c r="BR404" i="10"/>
  <c r="BS404" i="10"/>
  <c r="BT404" i="10"/>
  <c r="BU404" i="10"/>
  <c r="BV404" i="10"/>
  <c r="BW404" i="10"/>
  <c r="BX404" i="10"/>
  <c r="BY404" i="10"/>
  <c r="BZ404" i="10"/>
  <c r="CA404" i="10"/>
  <c r="CB404" i="10"/>
  <c r="CC404" i="10"/>
  <c r="CD404" i="10"/>
  <c r="CE404" i="10"/>
  <c r="CF404" i="10"/>
  <c r="CG404" i="10"/>
  <c r="C405" i="10"/>
  <c r="D405" i="10"/>
  <c r="E405" i="10"/>
  <c r="F405" i="10"/>
  <c r="G405" i="10"/>
  <c r="H405" i="10"/>
  <c r="I405" i="10"/>
  <c r="J405" i="10"/>
  <c r="K405" i="10"/>
  <c r="L405" i="10"/>
  <c r="M405" i="10"/>
  <c r="N405" i="10"/>
  <c r="O405" i="10"/>
  <c r="P405" i="10"/>
  <c r="Q405" i="10"/>
  <c r="R405" i="10"/>
  <c r="S405" i="10"/>
  <c r="T405" i="10"/>
  <c r="U405" i="10"/>
  <c r="V405" i="10"/>
  <c r="W405" i="10"/>
  <c r="X405" i="10"/>
  <c r="Y405" i="10"/>
  <c r="Z405" i="10"/>
  <c r="AA405" i="10"/>
  <c r="AB405" i="10"/>
  <c r="AC405" i="10"/>
  <c r="AE405" i="10"/>
  <c r="AG405" i="10"/>
  <c r="AI405" i="10"/>
  <c r="AL405" i="10"/>
  <c r="AM405" i="10"/>
  <c r="AN405" i="10"/>
  <c r="AO405" i="10"/>
  <c r="AP405" i="10"/>
  <c r="AQ405" i="10"/>
  <c r="AR405" i="10"/>
  <c r="AS405" i="10"/>
  <c r="AT405" i="10"/>
  <c r="AU405" i="10"/>
  <c r="AV405" i="10"/>
  <c r="AW405" i="10"/>
  <c r="AX405" i="10"/>
  <c r="AY405" i="10"/>
  <c r="AZ405" i="10"/>
  <c r="BA405" i="10"/>
  <c r="BB405" i="10"/>
  <c r="BC405" i="10"/>
  <c r="BD405" i="10"/>
  <c r="BE405" i="10"/>
  <c r="BF405" i="10"/>
  <c r="BG405" i="10"/>
  <c r="BH405" i="10"/>
  <c r="BI405" i="10"/>
  <c r="BJ405" i="10"/>
  <c r="BK405" i="10"/>
  <c r="BL405" i="10"/>
  <c r="BM405" i="10"/>
  <c r="BN405" i="10"/>
  <c r="BO405" i="10"/>
  <c r="BP405" i="10"/>
  <c r="BQ405" i="10"/>
  <c r="BR405" i="10"/>
  <c r="BS405" i="10"/>
  <c r="BT405" i="10"/>
  <c r="BU405" i="10"/>
  <c r="BV405" i="10"/>
  <c r="BW405" i="10"/>
  <c r="BX405" i="10"/>
  <c r="BY405" i="10"/>
  <c r="BZ405" i="10"/>
  <c r="CA405" i="10"/>
  <c r="CB405" i="10"/>
  <c r="CC405" i="10"/>
  <c r="CD405" i="10"/>
  <c r="CE405" i="10"/>
  <c r="CF405" i="10"/>
  <c r="CG405" i="10"/>
  <c r="C406" i="10"/>
  <c r="D406" i="10"/>
  <c r="E406" i="10"/>
  <c r="F406" i="10"/>
  <c r="G406" i="10"/>
  <c r="H406" i="10"/>
  <c r="I406" i="10"/>
  <c r="J406" i="10"/>
  <c r="K406" i="10"/>
  <c r="L406" i="10"/>
  <c r="M406" i="10"/>
  <c r="N406" i="10"/>
  <c r="O406" i="10"/>
  <c r="P406" i="10"/>
  <c r="Q406" i="10"/>
  <c r="R406" i="10"/>
  <c r="S406" i="10"/>
  <c r="T406" i="10"/>
  <c r="U406" i="10"/>
  <c r="V406" i="10"/>
  <c r="W406" i="10"/>
  <c r="X406" i="10"/>
  <c r="AU406" i="10"/>
  <c r="AV406" i="10"/>
  <c r="AW406" i="10"/>
  <c r="AX406" i="10"/>
  <c r="AY406" i="10"/>
  <c r="AZ406" i="10"/>
  <c r="BA406" i="10"/>
  <c r="BB406" i="10"/>
  <c r="BC406" i="10"/>
  <c r="BD406" i="10"/>
  <c r="BE406" i="10"/>
  <c r="BF406" i="10"/>
  <c r="BG406" i="10"/>
  <c r="BH406" i="10"/>
  <c r="BI406" i="10"/>
  <c r="BJ406" i="10"/>
  <c r="BK406" i="10"/>
  <c r="BL406" i="10"/>
  <c r="BM406" i="10"/>
  <c r="BN406" i="10"/>
  <c r="BO406" i="10"/>
  <c r="BP406" i="10"/>
  <c r="BQ406" i="10"/>
  <c r="BR406" i="10"/>
  <c r="BS406" i="10"/>
  <c r="BT406" i="10"/>
  <c r="BU406" i="10"/>
  <c r="BV406" i="10"/>
  <c r="BW406" i="10"/>
  <c r="BX406" i="10"/>
  <c r="BY406" i="10"/>
  <c r="BZ406" i="10"/>
  <c r="CA406" i="10"/>
  <c r="CB406" i="10"/>
  <c r="CC406" i="10"/>
  <c r="CD406" i="10"/>
  <c r="CE406" i="10"/>
  <c r="CF406" i="10"/>
  <c r="CG406" i="10"/>
  <c r="A407" i="10"/>
  <c r="B407" i="10"/>
  <c r="C407" i="10"/>
  <c r="D407" i="10"/>
  <c r="E407" i="10"/>
  <c r="F407" i="10"/>
  <c r="G407" i="10"/>
  <c r="H407" i="10"/>
  <c r="I407" i="10"/>
  <c r="J407" i="10"/>
  <c r="N407" i="10"/>
  <c r="O407" i="10"/>
  <c r="P407" i="10"/>
  <c r="Q407" i="10"/>
  <c r="R407" i="10"/>
  <c r="S407" i="10"/>
  <c r="T407" i="10"/>
  <c r="U407" i="10"/>
  <c r="V407" i="10"/>
  <c r="X407" i="10"/>
  <c r="Y407" i="10"/>
  <c r="Z407" i="10"/>
  <c r="AA407" i="10"/>
  <c r="AB407" i="10"/>
  <c r="AC407" i="10"/>
  <c r="AD407" i="10"/>
  <c r="AE407" i="10"/>
  <c r="AF407" i="10"/>
  <c r="AG407" i="10"/>
  <c r="AH407" i="10"/>
  <c r="AI407" i="10"/>
  <c r="AJ407" i="10"/>
  <c r="AK407" i="10"/>
  <c r="AL407" i="10"/>
  <c r="AM407" i="10"/>
  <c r="AN407" i="10"/>
  <c r="AO407" i="10"/>
  <c r="AP407" i="10"/>
  <c r="AQ407" i="10"/>
  <c r="AR407" i="10"/>
  <c r="AS407" i="10"/>
  <c r="AT407" i="10"/>
  <c r="AU407" i="10"/>
  <c r="AV407" i="10"/>
  <c r="AW407" i="10"/>
  <c r="AX407" i="10"/>
  <c r="AY407" i="10"/>
  <c r="AZ407" i="10"/>
  <c r="BA407" i="10"/>
  <c r="BB407" i="10"/>
  <c r="BC407" i="10"/>
  <c r="BD407" i="10"/>
  <c r="BE407" i="10"/>
  <c r="BF407" i="10"/>
  <c r="BG407" i="10"/>
  <c r="BH407" i="10"/>
  <c r="BI407" i="10"/>
  <c r="BJ407" i="10"/>
  <c r="BK407" i="10"/>
  <c r="BL407" i="10"/>
  <c r="BM407" i="10"/>
  <c r="BN407" i="10"/>
  <c r="BO407" i="10"/>
  <c r="BP407" i="10"/>
  <c r="BQ407" i="10"/>
  <c r="BR407" i="10"/>
  <c r="BS407" i="10"/>
  <c r="BT407" i="10"/>
  <c r="BU407" i="10"/>
  <c r="BV407" i="10"/>
  <c r="BW407" i="10"/>
  <c r="BX407" i="10"/>
  <c r="BY407" i="10"/>
  <c r="BZ407" i="10"/>
  <c r="CA407" i="10"/>
  <c r="CB407" i="10"/>
  <c r="CC407" i="10"/>
  <c r="CD407" i="10"/>
  <c r="CE407" i="10"/>
  <c r="CF407" i="10"/>
  <c r="CG407" i="10"/>
  <c r="A408" i="10"/>
  <c r="B408" i="10"/>
  <c r="C408" i="10"/>
  <c r="D408" i="10"/>
  <c r="E408" i="10"/>
  <c r="F408" i="10"/>
  <c r="G408" i="10"/>
  <c r="H408" i="10"/>
  <c r="I408" i="10"/>
  <c r="J408" i="10"/>
  <c r="K408" i="10"/>
  <c r="L408" i="10"/>
  <c r="M408" i="10"/>
  <c r="N408" i="10"/>
  <c r="O408" i="10"/>
  <c r="P408" i="10"/>
  <c r="Q408" i="10"/>
  <c r="R408" i="10"/>
  <c r="S408" i="10"/>
  <c r="T408" i="10"/>
  <c r="U408" i="10"/>
  <c r="V408" i="10"/>
  <c r="W408" i="10"/>
  <c r="X408" i="10"/>
  <c r="Y408" i="10"/>
  <c r="Z408" i="10"/>
  <c r="AA408" i="10"/>
  <c r="AB408" i="10"/>
  <c r="AC408" i="10"/>
  <c r="AD408" i="10"/>
  <c r="AE408" i="10"/>
  <c r="AF408" i="10"/>
  <c r="AG408" i="10"/>
  <c r="AH408" i="10"/>
  <c r="AI408" i="10"/>
  <c r="AJ408" i="10"/>
  <c r="AK408" i="10"/>
  <c r="AL408" i="10"/>
  <c r="AM408" i="10"/>
  <c r="AN408" i="10"/>
  <c r="AO408" i="10"/>
  <c r="AP408" i="10"/>
  <c r="AQ408" i="10"/>
  <c r="AR408" i="10"/>
  <c r="AS408" i="10"/>
  <c r="AT408" i="10"/>
  <c r="AU408" i="10"/>
  <c r="AV408" i="10"/>
  <c r="AW408" i="10"/>
  <c r="AX408" i="10"/>
  <c r="AY408" i="10"/>
  <c r="AZ408" i="10"/>
  <c r="BA408" i="10"/>
  <c r="BB408" i="10"/>
  <c r="BC408" i="10"/>
  <c r="BD408" i="10"/>
  <c r="BE408" i="10"/>
  <c r="BF408" i="10"/>
  <c r="BG408" i="10"/>
  <c r="BH408" i="10"/>
  <c r="BI408" i="10"/>
  <c r="BJ408" i="10"/>
  <c r="BK408" i="10"/>
  <c r="BL408" i="10"/>
  <c r="BM408" i="10"/>
  <c r="BN408" i="10"/>
  <c r="BO408" i="10"/>
  <c r="BP408" i="10"/>
  <c r="BQ408" i="10"/>
  <c r="BR408" i="10"/>
  <c r="BS408" i="10"/>
  <c r="BT408" i="10"/>
  <c r="BU408" i="10"/>
  <c r="BV408" i="10"/>
  <c r="BW408" i="10"/>
  <c r="BX408" i="10"/>
  <c r="BY408" i="10"/>
  <c r="BZ408" i="10"/>
  <c r="CA408" i="10"/>
  <c r="CB408" i="10"/>
  <c r="CC408" i="10"/>
  <c r="CD408" i="10"/>
  <c r="CE408" i="10"/>
  <c r="CF408" i="10"/>
  <c r="CG408" i="10"/>
  <c r="A409" i="10"/>
  <c r="B409" i="10"/>
  <c r="C409" i="10"/>
  <c r="D409" i="10"/>
  <c r="E409" i="10"/>
  <c r="F409" i="10"/>
  <c r="G409" i="10"/>
  <c r="H409" i="10"/>
  <c r="N409" i="10"/>
  <c r="O409" i="10"/>
  <c r="P409" i="10"/>
  <c r="U409" i="10"/>
  <c r="V409" i="10"/>
  <c r="W409" i="10"/>
  <c r="X409" i="10"/>
  <c r="Y409" i="10"/>
  <c r="Z409" i="10"/>
  <c r="AA409" i="10"/>
  <c r="AB409" i="10"/>
  <c r="AC409" i="10"/>
  <c r="AD409" i="10"/>
  <c r="AE409" i="10"/>
  <c r="AF409" i="10"/>
  <c r="AG409" i="10"/>
  <c r="AH409" i="10"/>
  <c r="AI409" i="10"/>
  <c r="AJ409" i="10"/>
  <c r="AK409" i="10"/>
  <c r="AL409" i="10"/>
  <c r="AM409" i="10"/>
  <c r="AN409" i="10"/>
  <c r="AO409" i="10"/>
  <c r="AP409" i="10"/>
  <c r="AQ409" i="10"/>
  <c r="AR409" i="10"/>
  <c r="AS409" i="10"/>
  <c r="AT409" i="10"/>
  <c r="AU409" i="10"/>
  <c r="AV409" i="10"/>
  <c r="AW409" i="10"/>
  <c r="AX409" i="10"/>
  <c r="AY409" i="10"/>
  <c r="AZ409" i="10"/>
  <c r="BA409" i="10"/>
  <c r="BB409" i="10"/>
  <c r="BC409" i="10"/>
  <c r="BD409" i="10"/>
  <c r="BE409" i="10"/>
  <c r="BF409" i="10"/>
  <c r="BG409" i="10"/>
  <c r="BH409" i="10"/>
  <c r="BI409" i="10"/>
  <c r="BJ409" i="10"/>
  <c r="BK409" i="10"/>
  <c r="BL409" i="10"/>
  <c r="BM409" i="10"/>
  <c r="BN409" i="10"/>
  <c r="BO409" i="10"/>
  <c r="BP409" i="10"/>
  <c r="BQ409" i="10"/>
  <c r="BR409" i="10"/>
  <c r="BS409" i="10"/>
  <c r="BT409" i="10"/>
  <c r="BU409" i="10"/>
  <c r="BV409" i="10"/>
  <c r="BW409" i="10"/>
  <c r="BX409" i="10"/>
  <c r="BY409" i="10"/>
  <c r="BZ409" i="10"/>
  <c r="CA409" i="10"/>
  <c r="CB409" i="10"/>
  <c r="CC409" i="10"/>
  <c r="CD409" i="10"/>
  <c r="CE409" i="10"/>
  <c r="CF409" i="10"/>
  <c r="CG409" i="10"/>
  <c r="A410" i="10"/>
  <c r="H410" i="10"/>
  <c r="I410" i="10"/>
  <c r="J410" i="10"/>
  <c r="K410" i="10"/>
  <c r="L410" i="10"/>
  <c r="M410" i="10"/>
  <c r="N410" i="10"/>
  <c r="O410" i="10"/>
  <c r="P410" i="10"/>
  <c r="Q410" i="10"/>
  <c r="R410" i="10"/>
  <c r="S410" i="10"/>
  <c r="T410" i="10"/>
  <c r="U410" i="10"/>
  <c r="V410" i="10"/>
  <c r="Y410" i="10"/>
  <c r="Z410" i="10"/>
  <c r="AA410" i="10"/>
  <c r="AB410" i="10"/>
  <c r="AC410" i="10"/>
  <c r="AD410" i="10"/>
  <c r="AE410" i="10"/>
  <c r="AF410" i="10"/>
  <c r="AG410" i="10"/>
  <c r="AH410" i="10"/>
  <c r="AI410" i="10"/>
  <c r="AJ410" i="10"/>
  <c r="AK410" i="10"/>
  <c r="AL410" i="10"/>
  <c r="AM410" i="10"/>
  <c r="AN410" i="10"/>
  <c r="AO410" i="10"/>
  <c r="AP410" i="10"/>
  <c r="AQ410" i="10"/>
  <c r="AR410" i="10"/>
  <c r="AS410" i="10"/>
  <c r="AT410" i="10"/>
  <c r="AU410" i="10"/>
  <c r="AV410" i="10"/>
  <c r="AW410" i="10"/>
  <c r="AX410" i="10"/>
  <c r="AY410" i="10"/>
  <c r="AZ410" i="10"/>
  <c r="BA410" i="10"/>
  <c r="BB410" i="10"/>
  <c r="BC410" i="10"/>
  <c r="BD410" i="10"/>
  <c r="BE410" i="10"/>
  <c r="BF410" i="10"/>
  <c r="BG410" i="10"/>
  <c r="BH410" i="10"/>
  <c r="BI410" i="10"/>
  <c r="BJ410" i="10"/>
  <c r="BK410" i="10"/>
  <c r="BL410" i="10"/>
  <c r="BM410" i="10"/>
  <c r="BN410" i="10"/>
  <c r="BO410" i="10"/>
  <c r="BP410" i="10"/>
  <c r="BQ410" i="10"/>
  <c r="BR410" i="10"/>
  <c r="BS410" i="10"/>
  <c r="BT410" i="10"/>
  <c r="BU410" i="10"/>
  <c r="BV410" i="10"/>
  <c r="BW410" i="10"/>
  <c r="BX410" i="10"/>
  <c r="BY410" i="10"/>
  <c r="BZ410" i="10"/>
  <c r="CA410" i="10"/>
  <c r="CB410" i="10"/>
  <c r="CC410" i="10"/>
  <c r="CD410" i="10"/>
  <c r="CE410" i="10"/>
  <c r="CF410" i="10"/>
  <c r="CG410" i="10"/>
  <c r="B411" i="10"/>
  <c r="C411" i="10"/>
  <c r="D411" i="10"/>
  <c r="E411" i="10"/>
  <c r="F411" i="10"/>
  <c r="G411" i="10"/>
  <c r="H411" i="10"/>
  <c r="I411" i="10"/>
  <c r="J411" i="10"/>
  <c r="K411" i="10"/>
  <c r="L411" i="10"/>
  <c r="M411" i="10"/>
  <c r="N411" i="10"/>
  <c r="O411" i="10"/>
  <c r="P411" i="10"/>
  <c r="Q411" i="10"/>
  <c r="R411" i="10"/>
  <c r="S411" i="10"/>
  <c r="T411" i="10"/>
  <c r="U411" i="10"/>
  <c r="V411" i="10"/>
  <c r="W411" i="10"/>
  <c r="X411" i="10"/>
  <c r="Y411" i="10"/>
  <c r="Z411" i="10"/>
  <c r="AA411" i="10"/>
  <c r="AB411" i="10"/>
  <c r="AC411" i="10"/>
  <c r="AE411" i="10"/>
  <c r="AG411" i="10"/>
  <c r="AI411" i="10"/>
  <c r="AL411" i="10"/>
  <c r="AM411" i="10"/>
  <c r="AN411" i="10"/>
  <c r="AO411" i="10"/>
  <c r="AP411" i="10"/>
  <c r="AQ411" i="10"/>
  <c r="AR411" i="10"/>
  <c r="AS411" i="10"/>
  <c r="AT411" i="10"/>
  <c r="AU411" i="10"/>
  <c r="AV411" i="10"/>
  <c r="AW411" i="10"/>
  <c r="AX411" i="10"/>
  <c r="AY411" i="10"/>
  <c r="AZ411" i="10"/>
  <c r="BA411" i="10"/>
  <c r="BB411" i="10"/>
  <c r="BC411" i="10"/>
  <c r="BD411" i="10"/>
  <c r="BE411" i="10"/>
  <c r="BF411" i="10"/>
  <c r="BG411" i="10"/>
  <c r="BH411" i="10"/>
  <c r="BI411" i="10"/>
  <c r="BJ411" i="10"/>
  <c r="BK411" i="10"/>
  <c r="BL411" i="10"/>
  <c r="BM411" i="10"/>
  <c r="BN411" i="10"/>
  <c r="BO411" i="10"/>
  <c r="BP411" i="10"/>
  <c r="BQ411" i="10"/>
  <c r="BR411" i="10"/>
  <c r="BS411" i="10"/>
  <c r="BT411" i="10"/>
  <c r="BU411" i="10"/>
  <c r="BV411" i="10"/>
  <c r="BW411" i="10"/>
  <c r="BX411" i="10"/>
  <c r="BY411" i="10"/>
  <c r="BZ411" i="10"/>
  <c r="CA411" i="10"/>
  <c r="CB411" i="10"/>
  <c r="CC411" i="10"/>
  <c r="CD411" i="10"/>
  <c r="CE411" i="10"/>
  <c r="CF411" i="10"/>
  <c r="CG411" i="10"/>
  <c r="A412" i="10"/>
  <c r="Y412" i="10"/>
  <c r="Z412" i="10"/>
  <c r="AA412" i="10"/>
  <c r="AB412" i="10"/>
  <c r="AC412" i="10"/>
  <c r="AE412" i="10"/>
  <c r="AG412" i="10"/>
  <c r="AI412" i="10"/>
  <c r="AL412" i="10"/>
  <c r="AM412" i="10"/>
  <c r="AN412" i="10"/>
  <c r="AO412" i="10"/>
  <c r="AP412" i="10"/>
  <c r="AQ412" i="10"/>
  <c r="AR412" i="10"/>
  <c r="AS412" i="10"/>
  <c r="AT412" i="10"/>
  <c r="AU412" i="10"/>
  <c r="AV412" i="10"/>
  <c r="AW412" i="10"/>
  <c r="AX412" i="10"/>
  <c r="AY412" i="10"/>
  <c r="AZ412" i="10"/>
  <c r="BA412" i="10"/>
  <c r="BB412" i="10"/>
  <c r="BC412" i="10"/>
  <c r="BD412" i="10"/>
  <c r="BE412" i="10"/>
  <c r="BF412" i="10"/>
  <c r="BG412" i="10"/>
  <c r="BH412" i="10"/>
  <c r="BI412" i="10"/>
  <c r="BJ412" i="10"/>
  <c r="BK412" i="10"/>
  <c r="BL412" i="10"/>
  <c r="BM412" i="10"/>
  <c r="BN412" i="10"/>
  <c r="BO412" i="10"/>
  <c r="BP412" i="10"/>
  <c r="BQ412" i="10"/>
  <c r="BR412" i="10"/>
  <c r="BS412" i="10"/>
  <c r="BT412" i="10"/>
  <c r="BU412" i="10"/>
  <c r="BV412" i="10"/>
  <c r="BW412" i="10"/>
  <c r="BX412" i="10"/>
  <c r="BY412" i="10"/>
  <c r="BZ412" i="10"/>
  <c r="CA412" i="10"/>
  <c r="CB412" i="10"/>
  <c r="CC412" i="10"/>
  <c r="CD412" i="10"/>
  <c r="CE412" i="10"/>
  <c r="CF412" i="10"/>
  <c r="CG412" i="10"/>
  <c r="A413" i="10"/>
  <c r="Y413" i="10"/>
  <c r="Z413" i="10"/>
  <c r="AA413" i="10"/>
  <c r="AB413" i="10"/>
  <c r="AC413" i="10"/>
  <c r="AE413" i="10"/>
  <c r="AG413" i="10"/>
  <c r="AI413" i="10"/>
  <c r="AL413" i="10"/>
  <c r="AM413" i="10"/>
  <c r="AN413" i="10"/>
  <c r="AO413" i="10"/>
  <c r="AP413" i="10"/>
  <c r="AQ413" i="10"/>
  <c r="AR413" i="10"/>
  <c r="AS413" i="10"/>
  <c r="AT413" i="10"/>
  <c r="AU413" i="10"/>
  <c r="AV413" i="10"/>
  <c r="AW413" i="10"/>
  <c r="AX413" i="10"/>
  <c r="AY413" i="10"/>
  <c r="AZ413" i="10"/>
  <c r="BA413" i="10"/>
  <c r="BB413" i="10"/>
  <c r="BC413" i="10"/>
  <c r="BD413" i="10"/>
  <c r="BE413" i="10"/>
  <c r="BF413" i="10"/>
  <c r="BG413" i="10"/>
  <c r="BH413" i="10"/>
  <c r="BI413" i="10"/>
  <c r="BJ413" i="10"/>
  <c r="BK413" i="10"/>
  <c r="BL413" i="10"/>
  <c r="BM413" i="10"/>
  <c r="BN413" i="10"/>
  <c r="BO413" i="10"/>
  <c r="BP413" i="10"/>
  <c r="BQ413" i="10"/>
  <c r="BR413" i="10"/>
  <c r="BS413" i="10"/>
  <c r="BT413" i="10"/>
  <c r="BU413" i="10"/>
  <c r="BV413" i="10"/>
  <c r="BW413" i="10"/>
  <c r="BX413" i="10"/>
  <c r="BY413" i="10"/>
  <c r="BZ413" i="10"/>
  <c r="CA413" i="10"/>
  <c r="CB413" i="10"/>
  <c r="CC413" i="10"/>
  <c r="CD413" i="10"/>
  <c r="CE413" i="10"/>
  <c r="CF413" i="10"/>
  <c r="CG413" i="10"/>
  <c r="A414" i="10"/>
  <c r="Y414" i="10"/>
  <c r="Z414" i="10"/>
  <c r="AA414" i="10"/>
  <c r="AB414" i="10"/>
  <c r="AC414" i="10"/>
  <c r="AE414" i="10"/>
  <c r="AG414" i="10"/>
  <c r="AI414" i="10"/>
  <c r="AL414" i="10"/>
  <c r="AM414" i="10"/>
  <c r="AN414" i="10"/>
  <c r="AO414" i="10"/>
  <c r="AP414" i="10"/>
  <c r="AQ414" i="10"/>
  <c r="AR414" i="10"/>
  <c r="AS414" i="10"/>
  <c r="AT414" i="10"/>
  <c r="AU414" i="10"/>
  <c r="AV414" i="10"/>
  <c r="AW414" i="10"/>
  <c r="AX414" i="10"/>
  <c r="AY414" i="10"/>
  <c r="AZ414" i="10"/>
  <c r="BA414" i="10"/>
  <c r="BB414" i="10"/>
  <c r="BC414" i="10"/>
  <c r="BD414" i="10"/>
  <c r="BE414" i="10"/>
  <c r="BF414" i="10"/>
  <c r="BG414" i="10"/>
  <c r="BH414" i="10"/>
  <c r="BI414" i="10"/>
  <c r="BJ414" i="10"/>
  <c r="BK414" i="10"/>
  <c r="BL414" i="10"/>
  <c r="BM414" i="10"/>
  <c r="BN414" i="10"/>
  <c r="BO414" i="10"/>
  <c r="BP414" i="10"/>
  <c r="BQ414" i="10"/>
  <c r="BR414" i="10"/>
  <c r="BS414" i="10"/>
  <c r="BT414" i="10"/>
  <c r="BU414" i="10"/>
  <c r="BV414" i="10"/>
  <c r="BW414" i="10"/>
  <c r="BX414" i="10"/>
  <c r="BY414" i="10"/>
  <c r="BZ414" i="10"/>
  <c r="CA414" i="10"/>
  <c r="CB414" i="10"/>
  <c r="CC414" i="10"/>
  <c r="CD414" i="10"/>
  <c r="CE414" i="10"/>
  <c r="CF414" i="10"/>
  <c r="CG414" i="10"/>
  <c r="A415" i="10"/>
  <c r="Y415" i="10"/>
  <c r="Z415" i="10"/>
  <c r="AA415" i="10"/>
  <c r="AB415" i="10"/>
  <c r="AC415" i="10"/>
  <c r="AE415" i="10"/>
  <c r="AG415" i="10"/>
  <c r="AI415" i="10"/>
  <c r="AL415" i="10"/>
  <c r="AM415" i="10"/>
  <c r="AN415" i="10"/>
  <c r="AO415" i="10"/>
  <c r="AP415" i="10"/>
  <c r="AQ415" i="10"/>
  <c r="AR415" i="10"/>
  <c r="AS415" i="10"/>
  <c r="AT415" i="10"/>
  <c r="AU415" i="10"/>
  <c r="AV415" i="10"/>
  <c r="AW415" i="10"/>
  <c r="AX415" i="10"/>
  <c r="AY415" i="10"/>
  <c r="AZ415" i="10"/>
  <c r="BA415" i="10"/>
  <c r="BB415" i="10"/>
  <c r="BC415" i="10"/>
  <c r="BD415" i="10"/>
  <c r="BE415" i="10"/>
  <c r="BF415" i="10"/>
  <c r="BG415" i="10"/>
  <c r="BH415" i="10"/>
  <c r="BI415" i="10"/>
  <c r="BJ415" i="10"/>
  <c r="BK415" i="10"/>
  <c r="BL415" i="10"/>
  <c r="BM415" i="10"/>
  <c r="BN415" i="10"/>
  <c r="BO415" i="10"/>
  <c r="BP415" i="10"/>
  <c r="BQ415" i="10"/>
  <c r="BR415" i="10"/>
  <c r="BS415" i="10"/>
  <c r="BT415" i="10"/>
  <c r="BU415" i="10"/>
  <c r="BV415" i="10"/>
  <c r="BW415" i="10"/>
  <c r="BX415" i="10"/>
  <c r="BY415" i="10"/>
  <c r="BZ415" i="10"/>
  <c r="CA415" i="10"/>
  <c r="CB415" i="10"/>
  <c r="CC415" i="10"/>
  <c r="CD415" i="10"/>
  <c r="CE415" i="10"/>
  <c r="CF415" i="10"/>
  <c r="CG415" i="10"/>
  <c r="C416" i="10"/>
  <c r="D416" i="10"/>
  <c r="E416" i="10"/>
  <c r="F416" i="10"/>
  <c r="G416" i="10"/>
  <c r="H416" i="10"/>
  <c r="I416" i="10"/>
  <c r="J416" i="10"/>
  <c r="K416" i="10"/>
  <c r="L416" i="10"/>
  <c r="M416" i="10"/>
  <c r="N416" i="10"/>
  <c r="O416" i="10"/>
  <c r="P416" i="10"/>
  <c r="Q416" i="10"/>
  <c r="R416" i="10"/>
  <c r="S416" i="10"/>
  <c r="T416" i="10"/>
  <c r="U416" i="10"/>
  <c r="V416" i="10"/>
  <c r="W416" i="10"/>
  <c r="X416" i="10"/>
  <c r="Y416" i="10"/>
  <c r="Z416" i="10"/>
  <c r="AA416" i="10"/>
  <c r="AB416" i="10"/>
  <c r="AC416" i="10"/>
  <c r="AE416" i="10"/>
  <c r="AG416" i="10"/>
  <c r="AI416" i="10"/>
  <c r="AL416" i="10"/>
  <c r="AM416" i="10"/>
  <c r="AN416" i="10"/>
  <c r="AO416" i="10"/>
  <c r="AP416" i="10"/>
  <c r="AQ416" i="10"/>
  <c r="AR416" i="10"/>
  <c r="AS416" i="10"/>
  <c r="AT416" i="10"/>
  <c r="AU416" i="10"/>
  <c r="AV416" i="10"/>
  <c r="AW416" i="10"/>
  <c r="AX416" i="10"/>
  <c r="AY416" i="10"/>
  <c r="AZ416" i="10"/>
  <c r="BA416" i="10"/>
  <c r="BB416" i="10"/>
  <c r="BC416" i="10"/>
  <c r="BD416" i="10"/>
  <c r="BE416" i="10"/>
  <c r="BF416" i="10"/>
  <c r="BG416" i="10"/>
  <c r="BH416" i="10"/>
  <c r="BI416" i="10"/>
  <c r="BJ416" i="10"/>
  <c r="BK416" i="10"/>
  <c r="BL416" i="10"/>
  <c r="BM416" i="10"/>
  <c r="BN416" i="10"/>
  <c r="BO416" i="10"/>
  <c r="BP416" i="10"/>
  <c r="BQ416" i="10"/>
  <c r="BR416" i="10"/>
  <c r="BS416" i="10"/>
  <c r="BT416" i="10"/>
  <c r="BU416" i="10"/>
  <c r="BV416" i="10"/>
  <c r="BW416" i="10"/>
  <c r="BX416" i="10"/>
  <c r="BY416" i="10"/>
  <c r="BZ416" i="10"/>
  <c r="CA416" i="10"/>
  <c r="CB416" i="10"/>
  <c r="CC416" i="10"/>
  <c r="CD416" i="10"/>
  <c r="CE416" i="10"/>
  <c r="CF416" i="10"/>
  <c r="CG416" i="10"/>
  <c r="A417" i="10"/>
  <c r="Y417" i="10"/>
  <c r="Z417" i="10"/>
  <c r="AA417" i="10"/>
  <c r="AB417" i="10"/>
  <c r="AC417" i="10"/>
  <c r="AE417" i="10"/>
  <c r="AG417" i="10"/>
  <c r="AI417" i="10"/>
  <c r="AL417" i="10"/>
  <c r="AM417" i="10"/>
  <c r="AN417" i="10"/>
  <c r="AO417" i="10"/>
  <c r="AP417" i="10"/>
  <c r="AQ417" i="10"/>
  <c r="AR417" i="10"/>
  <c r="AS417" i="10"/>
  <c r="AT417" i="10"/>
  <c r="AU417" i="10"/>
  <c r="AV417" i="10"/>
  <c r="AW417" i="10"/>
  <c r="AX417" i="10"/>
  <c r="AY417" i="10"/>
  <c r="AZ417" i="10"/>
  <c r="BA417" i="10"/>
  <c r="BB417" i="10"/>
  <c r="BC417" i="10"/>
  <c r="BD417" i="10"/>
  <c r="BE417" i="10"/>
  <c r="BF417" i="10"/>
  <c r="BG417" i="10"/>
  <c r="BH417" i="10"/>
  <c r="BI417" i="10"/>
  <c r="BJ417" i="10"/>
  <c r="BK417" i="10"/>
  <c r="BL417" i="10"/>
  <c r="BM417" i="10"/>
  <c r="BN417" i="10"/>
  <c r="BO417" i="10"/>
  <c r="BP417" i="10"/>
  <c r="BQ417" i="10"/>
  <c r="BR417" i="10"/>
  <c r="BS417" i="10"/>
  <c r="BT417" i="10"/>
  <c r="BU417" i="10"/>
  <c r="BV417" i="10"/>
  <c r="BW417" i="10"/>
  <c r="BX417" i="10"/>
  <c r="BY417" i="10"/>
  <c r="BZ417" i="10"/>
  <c r="CA417" i="10"/>
  <c r="CB417" i="10"/>
  <c r="CC417" i="10"/>
  <c r="CD417" i="10"/>
  <c r="CE417" i="10"/>
  <c r="CF417" i="10"/>
  <c r="CG417" i="10"/>
  <c r="A418" i="10"/>
  <c r="Y418" i="10"/>
  <c r="Z418" i="10"/>
  <c r="AA418" i="10"/>
  <c r="AB418" i="10"/>
  <c r="AC418" i="10"/>
  <c r="AE418" i="10"/>
  <c r="AG418" i="10"/>
  <c r="AI418" i="10"/>
  <c r="AL418" i="10"/>
  <c r="AM418" i="10"/>
  <c r="AN418" i="10"/>
  <c r="AO418" i="10"/>
  <c r="AP418" i="10"/>
  <c r="AQ418" i="10"/>
  <c r="AR418" i="10"/>
  <c r="AS418" i="10"/>
  <c r="AT418" i="10"/>
  <c r="AU418" i="10"/>
  <c r="AV418" i="10"/>
  <c r="AW418" i="10"/>
  <c r="AX418" i="10"/>
  <c r="AY418" i="10"/>
  <c r="AZ418" i="10"/>
  <c r="BA418" i="10"/>
  <c r="BB418" i="10"/>
  <c r="BC418" i="10"/>
  <c r="BD418" i="10"/>
  <c r="BE418" i="10"/>
  <c r="BF418" i="10"/>
  <c r="BG418" i="10"/>
  <c r="BH418" i="10"/>
  <c r="BI418" i="10"/>
  <c r="BJ418" i="10"/>
  <c r="BK418" i="10"/>
  <c r="BL418" i="10"/>
  <c r="BM418" i="10"/>
  <c r="BN418" i="10"/>
  <c r="BO418" i="10"/>
  <c r="BP418" i="10"/>
  <c r="BQ418" i="10"/>
  <c r="BR418" i="10"/>
  <c r="BS418" i="10"/>
  <c r="BT418" i="10"/>
  <c r="BU418" i="10"/>
  <c r="BV418" i="10"/>
  <c r="BW418" i="10"/>
  <c r="BX418" i="10"/>
  <c r="BY418" i="10"/>
  <c r="BZ418" i="10"/>
  <c r="CA418" i="10"/>
  <c r="CB418" i="10"/>
  <c r="CC418" i="10"/>
  <c r="CD418" i="10"/>
  <c r="CE418" i="10"/>
  <c r="CF418" i="10"/>
  <c r="CG418" i="10"/>
  <c r="C419" i="10"/>
  <c r="D419" i="10"/>
  <c r="E419" i="10"/>
  <c r="F419" i="10"/>
  <c r="G419" i="10"/>
  <c r="H419" i="10"/>
  <c r="I419" i="10"/>
  <c r="J419" i="10"/>
  <c r="K419" i="10"/>
  <c r="L419" i="10"/>
  <c r="M419" i="10"/>
  <c r="N419" i="10"/>
  <c r="O419" i="10"/>
  <c r="P419" i="10"/>
  <c r="Q419" i="10"/>
  <c r="R419" i="10"/>
  <c r="S419" i="10"/>
  <c r="T419" i="10"/>
  <c r="U419" i="10"/>
  <c r="V419" i="10"/>
  <c r="W419" i="10"/>
  <c r="X419" i="10"/>
  <c r="Y419" i="10"/>
  <c r="Z419" i="10"/>
  <c r="AA419" i="10"/>
  <c r="AB419" i="10"/>
  <c r="AC419" i="10"/>
  <c r="AE419" i="10"/>
  <c r="AG419" i="10"/>
  <c r="AI419" i="10"/>
  <c r="AL419" i="10"/>
  <c r="AM419" i="10"/>
  <c r="AN419" i="10"/>
  <c r="AO419" i="10"/>
  <c r="AP419" i="10"/>
  <c r="AQ419" i="10"/>
  <c r="AR419" i="10"/>
  <c r="AS419" i="10"/>
  <c r="AT419" i="10"/>
  <c r="AU419" i="10"/>
  <c r="AV419" i="10"/>
  <c r="AW419" i="10"/>
  <c r="AX419" i="10"/>
  <c r="AY419" i="10"/>
  <c r="AZ419" i="10"/>
  <c r="BA419" i="10"/>
  <c r="BB419" i="10"/>
  <c r="BC419" i="10"/>
  <c r="BD419" i="10"/>
  <c r="BE419" i="10"/>
  <c r="BF419" i="10"/>
  <c r="BG419" i="10"/>
  <c r="BH419" i="10"/>
  <c r="BI419" i="10"/>
  <c r="BJ419" i="10"/>
  <c r="BK419" i="10"/>
  <c r="BL419" i="10"/>
  <c r="BM419" i="10"/>
  <c r="BN419" i="10"/>
  <c r="BO419" i="10"/>
  <c r="BP419" i="10"/>
  <c r="BQ419" i="10"/>
  <c r="BR419" i="10"/>
  <c r="BS419" i="10"/>
  <c r="BT419" i="10"/>
  <c r="BU419" i="10"/>
  <c r="BV419" i="10"/>
  <c r="BW419" i="10"/>
  <c r="BX419" i="10"/>
  <c r="BY419" i="10"/>
  <c r="BZ419" i="10"/>
  <c r="CA419" i="10"/>
  <c r="CB419" i="10"/>
  <c r="CC419" i="10"/>
  <c r="CD419" i="10"/>
  <c r="CE419" i="10"/>
  <c r="CF419" i="10"/>
  <c r="CG419" i="10"/>
  <c r="A420" i="10"/>
  <c r="Y420" i="10"/>
  <c r="Z420" i="10"/>
  <c r="AA420" i="10"/>
  <c r="AB420" i="10"/>
  <c r="AC420" i="10"/>
  <c r="AE420" i="10"/>
  <c r="AG420" i="10"/>
  <c r="AI420" i="10"/>
  <c r="AL420" i="10"/>
  <c r="AM420" i="10"/>
  <c r="AN420" i="10"/>
  <c r="AO420" i="10"/>
  <c r="AP420" i="10"/>
  <c r="AQ420" i="10"/>
  <c r="AR420" i="10"/>
  <c r="AS420" i="10"/>
  <c r="AT420" i="10"/>
  <c r="AU420" i="10"/>
  <c r="AV420" i="10"/>
  <c r="AW420" i="10"/>
  <c r="AX420" i="10"/>
  <c r="AY420" i="10"/>
  <c r="AZ420" i="10"/>
  <c r="BA420" i="10"/>
  <c r="BB420" i="10"/>
  <c r="BC420" i="10"/>
  <c r="BD420" i="10"/>
  <c r="BE420" i="10"/>
  <c r="BF420" i="10"/>
  <c r="BG420" i="10"/>
  <c r="BH420" i="10"/>
  <c r="BI420" i="10"/>
  <c r="BJ420" i="10"/>
  <c r="BK420" i="10"/>
  <c r="BL420" i="10"/>
  <c r="BM420" i="10"/>
  <c r="BN420" i="10"/>
  <c r="BO420" i="10"/>
  <c r="BP420" i="10"/>
  <c r="BQ420" i="10"/>
  <c r="BR420" i="10"/>
  <c r="BS420" i="10"/>
  <c r="BT420" i="10"/>
  <c r="BU420" i="10"/>
  <c r="BV420" i="10"/>
  <c r="BW420" i="10"/>
  <c r="BX420" i="10"/>
  <c r="BY420" i="10"/>
  <c r="BZ420" i="10"/>
  <c r="CA420" i="10"/>
  <c r="CB420" i="10"/>
  <c r="CC420" i="10"/>
  <c r="CD420" i="10"/>
  <c r="CE420" i="10"/>
  <c r="CF420" i="10"/>
  <c r="CG420" i="10"/>
  <c r="A421" i="10"/>
  <c r="Y421" i="10"/>
  <c r="Z421" i="10"/>
  <c r="AA421" i="10"/>
  <c r="AB421" i="10"/>
  <c r="AC421" i="10"/>
  <c r="AE421" i="10"/>
  <c r="AG421" i="10"/>
  <c r="AI421" i="10"/>
  <c r="AL421" i="10"/>
  <c r="AM421" i="10"/>
  <c r="AN421" i="10"/>
  <c r="AO421" i="10"/>
  <c r="AP421" i="10"/>
  <c r="AQ421" i="10"/>
  <c r="AR421" i="10"/>
  <c r="AS421" i="10"/>
  <c r="AT421" i="10"/>
  <c r="AU421" i="10"/>
  <c r="AV421" i="10"/>
  <c r="AW421" i="10"/>
  <c r="AX421" i="10"/>
  <c r="AY421" i="10"/>
  <c r="AZ421" i="10"/>
  <c r="BA421" i="10"/>
  <c r="BD421" i="10"/>
  <c r="BE421" i="10"/>
  <c r="BF421" i="10"/>
  <c r="BG421" i="10"/>
  <c r="BH421" i="10"/>
  <c r="BI421" i="10"/>
  <c r="BJ421" i="10"/>
  <c r="BK421" i="10"/>
  <c r="BL421" i="10"/>
  <c r="BM421" i="10"/>
  <c r="BN421" i="10"/>
  <c r="BO421" i="10"/>
  <c r="BP421" i="10"/>
  <c r="BQ421" i="10"/>
  <c r="BR421" i="10"/>
  <c r="BS421" i="10"/>
  <c r="BT421" i="10"/>
  <c r="BU421" i="10"/>
  <c r="BV421" i="10"/>
  <c r="BW421" i="10"/>
  <c r="BX421" i="10"/>
  <c r="BY421" i="10"/>
  <c r="BZ421" i="10"/>
  <c r="CA421" i="10"/>
  <c r="CB421" i="10"/>
  <c r="CC421" i="10"/>
  <c r="CD421" i="10"/>
  <c r="CE421" i="10"/>
  <c r="CF421" i="10"/>
  <c r="CG421" i="10"/>
  <c r="C422" i="10"/>
  <c r="D422" i="10"/>
  <c r="E422" i="10"/>
  <c r="F422" i="10"/>
  <c r="G422" i="10"/>
  <c r="H422" i="10"/>
  <c r="I422" i="10"/>
  <c r="J422" i="10"/>
  <c r="K422" i="10"/>
  <c r="L422" i="10"/>
  <c r="M422" i="10"/>
  <c r="N422" i="10"/>
  <c r="O422" i="10"/>
  <c r="P422" i="10"/>
  <c r="Q422" i="10"/>
  <c r="R422" i="10"/>
  <c r="S422" i="10"/>
  <c r="T422" i="10"/>
  <c r="U422" i="10"/>
  <c r="V422" i="10"/>
  <c r="W422" i="10"/>
  <c r="X422" i="10"/>
  <c r="Y422" i="10"/>
  <c r="Z422" i="10"/>
  <c r="AA422" i="10"/>
  <c r="AB422" i="10"/>
  <c r="AC422" i="10"/>
  <c r="AE422" i="10"/>
  <c r="AG422" i="10"/>
  <c r="AI422" i="10"/>
  <c r="AL422" i="10"/>
  <c r="AM422" i="10"/>
  <c r="AN422" i="10"/>
  <c r="AO422" i="10"/>
  <c r="AP422" i="10"/>
  <c r="AQ422" i="10"/>
  <c r="AR422" i="10"/>
  <c r="AS422" i="10"/>
  <c r="AT422" i="10"/>
  <c r="AU422" i="10"/>
  <c r="AV422" i="10"/>
  <c r="AW422" i="10"/>
  <c r="AX422" i="10"/>
  <c r="AY422" i="10"/>
  <c r="AZ422" i="10"/>
  <c r="BA422" i="10"/>
  <c r="BB422" i="10"/>
  <c r="BC422" i="10"/>
  <c r="BD422" i="10"/>
  <c r="BE422" i="10"/>
  <c r="BF422" i="10"/>
  <c r="BG422" i="10"/>
  <c r="BH422" i="10"/>
  <c r="BI422" i="10"/>
  <c r="BJ422" i="10"/>
  <c r="BK422" i="10"/>
  <c r="BL422" i="10"/>
  <c r="BM422" i="10"/>
  <c r="BN422" i="10"/>
  <c r="BO422" i="10"/>
  <c r="BP422" i="10"/>
  <c r="BQ422" i="10"/>
  <c r="BR422" i="10"/>
  <c r="BS422" i="10"/>
  <c r="BT422" i="10"/>
  <c r="BU422" i="10"/>
  <c r="BV422" i="10"/>
  <c r="BW422" i="10"/>
  <c r="BX422" i="10"/>
  <c r="BY422" i="10"/>
  <c r="BZ422" i="10"/>
  <c r="CA422" i="10"/>
  <c r="CB422" i="10"/>
  <c r="CC422" i="10"/>
  <c r="CD422" i="10"/>
  <c r="CE422" i="10"/>
  <c r="CF422" i="10"/>
  <c r="CG422" i="10"/>
  <c r="A423" i="10"/>
  <c r="Y423" i="10"/>
  <c r="Z423" i="10"/>
  <c r="AA423" i="10"/>
  <c r="AB423" i="10"/>
  <c r="AC423" i="10"/>
  <c r="AE423" i="10"/>
  <c r="AG423" i="10"/>
  <c r="AI423" i="10"/>
  <c r="AL423" i="10"/>
  <c r="AM423" i="10"/>
  <c r="AN423" i="10"/>
  <c r="AO423" i="10"/>
  <c r="AP423" i="10"/>
  <c r="AQ423" i="10"/>
  <c r="AR423" i="10"/>
  <c r="AS423" i="10"/>
  <c r="AT423" i="10"/>
  <c r="AU423" i="10"/>
  <c r="AV423" i="10"/>
  <c r="AW423" i="10"/>
  <c r="AX423" i="10"/>
  <c r="AY423" i="10"/>
  <c r="AZ423" i="10"/>
  <c r="BA423" i="10"/>
  <c r="BD423" i="10"/>
  <c r="BE423" i="10"/>
  <c r="BF423" i="10"/>
  <c r="BG423" i="10"/>
  <c r="BH423" i="10"/>
  <c r="BI423" i="10"/>
  <c r="BJ423" i="10"/>
  <c r="BK423" i="10"/>
  <c r="BL423" i="10"/>
  <c r="BM423" i="10"/>
  <c r="BN423" i="10"/>
  <c r="BO423" i="10"/>
  <c r="BP423" i="10"/>
  <c r="BQ423" i="10"/>
  <c r="BR423" i="10"/>
  <c r="BS423" i="10"/>
  <c r="BT423" i="10"/>
  <c r="BU423" i="10"/>
  <c r="BV423" i="10"/>
  <c r="BW423" i="10"/>
  <c r="BX423" i="10"/>
  <c r="BY423" i="10"/>
  <c r="BZ423" i="10"/>
  <c r="CA423" i="10"/>
  <c r="CB423" i="10"/>
  <c r="CC423" i="10"/>
  <c r="CD423" i="10"/>
  <c r="CE423" i="10"/>
  <c r="CF423" i="10"/>
  <c r="CG423" i="10"/>
  <c r="C424" i="10"/>
  <c r="D424" i="10"/>
  <c r="E424" i="10"/>
  <c r="F424" i="10"/>
  <c r="G424" i="10"/>
  <c r="H424" i="10"/>
  <c r="I424" i="10"/>
  <c r="J424" i="10"/>
  <c r="K424" i="10"/>
  <c r="L424" i="10"/>
  <c r="M424" i="10"/>
  <c r="N424" i="10"/>
  <c r="O424" i="10"/>
  <c r="P424" i="10"/>
  <c r="Q424" i="10"/>
  <c r="R424" i="10"/>
  <c r="S424" i="10"/>
  <c r="T424" i="10"/>
  <c r="U424" i="10"/>
  <c r="V424" i="10"/>
  <c r="W424" i="10"/>
  <c r="X424" i="10"/>
  <c r="Y424" i="10"/>
  <c r="Z424" i="10"/>
  <c r="AA424" i="10"/>
  <c r="AB424" i="10"/>
  <c r="AC424" i="10"/>
  <c r="AE424" i="10"/>
  <c r="AG424" i="10"/>
  <c r="AI424" i="10"/>
  <c r="AL424" i="10"/>
  <c r="AM424" i="10"/>
  <c r="AN424" i="10"/>
  <c r="AO424" i="10"/>
  <c r="AP424" i="10"/>
  <c r="AQ424" i="10"/>
  <c r="AR424" i="10"/>
  <c r="AS424" i="10"/>
  <c r="AT424" i="10"/>
  <c r="AU424" i="10"/>
  <c r="AV424" i="10"/>
  <c r="AW424" i="10"/>
  <c r="AX424" i="10"/>
  <c r="AY424" i="10"/>
  <c r="AZ424" i="10"/>
  <c r="BA424" i="10"/>
  <c r="BB424" i="10"/>
  <c r="BC424" i="10"/>
  <c r="BD424" i="10"/>
  <c r="BE424" i="10"/>
  <c r="BF424" i="10"/>
  <c r="BG424" i="10"/>
  <c r="BH424" i="10"/>
  <c r="BI424" i="10"/>
  <c r="BJ424" i="10"/>
  <c r="BK424" i="10"/>
  <c r="BL424" i="10"/>
  <c r="BM424" i="10"/>
  <c r="BN424" i="10"/>
  <c r="BO424" i="10"/>
  <c r="BP424" i="10"/>
  <c r="BQ424" i="10"/>
  <c r="BR424" i="10"/>
  <c r="BS424" i="10"/>
  <c r="BT424" i="10"/>
  <c r="BU424" i="10"/>
  <c r="BV424" i="10"/>
  <c r="BW424" i="10"/>
  <c r="BX424" i="10"/>
  <c r="BY424" i="10"/>
  <c r="BZ424" i="10"/>
  <c r="CA424" i="10"/>
  <c r="CB424" i="10"/>
  <c r="CC424" i="10"/>
  <c r="CD424" i="10"/>
  <c r="CE424" i="10"/>
  <c r="CF424" i="10"/>
  <c r="CG424" i="10"/>
  <c r="A425" i="10"/>
  <c r="Y425" i="10"/>
  <c r="Z425" i="10"/>
  <c r="AA425" i="10"/>
  <c r="AB425" i="10"/>
  <c r="AC425" i="10"/>
  <c r="AE425" i="10"/>
  <c r="AG425" i="10"/>
  <c r="AI425" i="10"/>
  <c r="AL425" i="10"/>
  <c r="AM425" i="10"/>
  <c r="AN425" i="10"/>
  <c r="AO425" i="10"/>
  <c r="AP425" i="10"/>
  <c r="AQ425" i="10"/>
  <c r="AR425" i="10"/>
  <c r="AS425" i="10"/>
  <c r="AT425" i="10"/>
  <c r="AU425" i="10"/>
  <c r="AV425" i="10"/>
  <c r="AW425" i="10"/>
  <c r="AX425" i="10"/>
  <c r="AY425" i="10"/>
  <c r="AZ425" i="10"/>
  <c r="BA425" i="10"/>
  <c r="BB425" i="10"/>
  <c r="BC425" i="10"/>
  <c r="BD425" i="10"/>
  <c r="BE425" i="10"/>
  <c r="BF425" i="10"/>
  <c r="BG425" i="10"/>
  <c r="BH425" i="10"/>
  <c r="BI425" i="10"/>
  <c r="BJ425" i="10"/>
  <c r="BK425" i="10"/>
  <c r="BL425" i="10"/>
  <c r="BM425" i="10"/>
  <c r="BN425" i="10"/>
  <c r="BO425" i="10"/>
  <c r="BP425" i="10"/>
  <c r="BQ425" i="10"/>
  <c r="BR425" i="10"/>
  <c r="BS425" i="10"/>
  <c r="BT425" i="10"/>
  <c r="BU425" i="10"/>
  <c r="BV425" i="10"/>
  <c r="BW425" i="10"/>
  <c r="BX425" i="10"/>
  <c r="BY425" i="10"/>
  <c r="BZ425" i="10"/>
  <c r="CA425" i="10"/>
  <c r="CB425" i="10"/>
  <c r="CC425" i="10"/>
  <c r="CD425" i="10"/>
  <c r="CE425" i="10"/>
  <c r="CF425" i="10"/>
  <c r="CG425" i="10"/>
  <c r="A426" i="10"/>
  <c r="Y426" i="10"/>
  <c r="Z426" i="10"/>
  <c r="AA426" i="10"/>
  <c r="AB426" i="10"/>
  <c r="AC426" i="10"/>
  <c r="AE426" i="10"/>
  <c r="AG426" i="10"/>
  <c r="AI426" i="10"/>
  <c r="AL426" i="10"/>
  <c r="AM426" i="10"/>
  <c r="AN426" i="10"/>
  <c r="AO426" i="10"/>
  <c r="AP426" i="10"/>
  <c r="AQ426" i="10"/>
  <c r="AR426" i="10"/>
  <c r="AS426" i="10"/>
  <c r="AT426" i="10"/>
  <c r="AU426" i="10"/>
  <c r="AV426" i="10"/>
  <c r="AW426" i="10"/>
  <c r="AX426" i="10"/>
  <c r="AY426" i="10"/>
  <c r="AZ426" i="10"/>
  <c r="BA426" i="10"/>
  <c r="BD426" i="10"/>
  <c r="BE426" i="10"/>
  <c r="BF426" i="10"/>
  <c r="BG426" i="10"/>
  <c r="BH426" i="10"/>
  <c r="BI426" i="10"/>
  <c r="BJ426" i="10"/>
  <c r="BK426" i="10"/>
  <c r="BL426" i="10"/>
  <c r="BM426" i="10"/>
  <c r="BN426" i="10"/>
  <c r="BO426" i="10"/>
  <c r="BP426" i="10"/>
  <c r="BQ426" i="10"/>
  <c r="BR426" i="10"/>
  <c r="BS426" i="10"/>
  <c r="BT426" i="10"/>
  <c r="BU426" i="10"/>
  <c r="BV426" i="10"/>
  <c r="BW426" i="10"/>
  <c r="BX426" i="10"/>
  <c r="BY426" i="10"/>
  <c r="BZ426" i="10"/>
  <c r="CA426" i="10"/>
  <c r="CB426" i="10"/>
  <c r="CC426" i="10"/>
  <c r="CD426" i="10"/>
  <c r="CE426" i="10"/>
  <c r="CF426" i="10"/>
  <c r="CG426" i="10"/>
  <c r="C427" i="10"/>
  <c r="D427" i="10"/>
  <c r="E427" i="10"/>
  <c r="F427" i="10"/>
  <c r="G427" i="10"/>
  <c r="H427" i="10"/>
  <c r="I427" i="10"/>
  <c r="J427" i="10"/>
  <c r="K427" i="10"/>
  <c r="L427" i="10"/>
  <c r="M427" i="10"/>
  <c r="N427" i="10"/>
  <c r="O427" i="10"/>
  <c r="P427" i="10"/>
  <c r="Q427" i="10"/>
  <c r="R427" i="10"/>
  <c r="S427" i="10"/>
  <c r="T427" i="10"/>
  <c r="U427" i="10"/>
  <c r="V427" i="10"/>
  <c r="W427" i="10"/>
  <c r="X427" i="10"/>
  <c r="Y427" i="10"/>
  <c r="Z427" i="10"/>
  <c r="AA427" i="10"/>
  <c r="AB427" i="10"/>
  <c r="AC427" i="10"/>
  <c r="AE427" i="10"/>
  <c r="AG427" i="10"/>
  <c r="AI427" i="10"/>
  <c r="AL427" i="10"/>
  <c r="AM427" i="10"/>
  <c r="AN427" i="10"/>
  <c r="AO427" i="10"/>
  <c r="AP427" i="10"/>
  <c r="AQ427" i="10"/>
  <c r="AR427" i="10"/>
  <c r="AS427" i="10"/>
  <c r="AT427" i="10"/>
  <c r="AU427" i="10"/>
  <c r="AV427" i="10"/>
  <c r="AW427" i="10"/>
  <c r="AX427" i="10"/>
  <c r="AY427" i="10"/>
  <c r="AZ427" i="10"/>
  <c r="BA427" i="10"/>
  <c r="BB427" i="10"/>
  <c r="BC427" i="10"/>
  <c r="BD427" i="10"/>
  <c r="BE427" i="10"/>
  <c r="BF427" i="10"/>
  <c r="BG427" i="10"/>
  <c r="BH427" i="10"/>
  <c r="BI427" i="10"/>
  <c r="BJ427" i="10"/>
  <c r="BK427" i="10"/>
  <c r="BL427" i="10"/>
  <c r="BM427" i="10"/>
  <c r="BN427" i="10"/>
  <c r="BO427" i="10"/>
  <c r="BP427" i="10"/>
  <c r="BQ427" i="10"/>
  <c r="BR427" i="10"/>
  <c r="BS427" i="10"/>
  <c r="BT427" i="10"/>
  <c r="BU427" i="10"/>
  <c r="BV427" i="10"/>
  <c r="BW427" i="10"/>
  <c r="BX427" i="10"/>
  <c r="BY427" i="10"/>
  <c r="BZ427" i="10"/>
  <c r="CA427" i="10"/>
  <c r="CB427" i="10"/>
  <c r="CC427" i="10"/>
  <c r="CD427" i="10"/>
  <c r="CE427" i="10"/>
  <c r="CF427" i="10"/>
  <c r="CG427" i="10"/>
  <c r="A428" i="10"/>
  <c r="Y428" i="10"/>
  <c r="Z428" i="10"/>
  <c r="AA428" i="10"/>
  <c r="AB428" i="10"/>
  <c r="AC428" i="10"/>
  <c r="AE428" i="10"/>
  <c r="AG428" i="10"/>
  <c r="AI428" i="10"/>
  <c r="AL428" i="10"/>
  <c r="AM428" i="10"/>
  <c r="AN428" i="10"/>
  <c r="AO428" i="10"/>
  <c r="AP428" i="10"/>
  <c r="AQ428" i="10"/>
  <c r="AR428" i="10"/>
  <c r="AS428" i="10"/>
  <c r="AT428" i="10"/>
  <c r="AU428" i="10"/>
  <c r="AV428" i="10"/>
  <c r="AW428" i="10"/>
  <c r="AX428" i="10"/>
  <c r="AY428" i="10"/>
  <c r="AZ428" i="10"/>
  <c r="BA428" i="10"/>
  <c r="BB428" i="10"/>
  <c r="BC428" i="10"/>
  <c r="BD428" i="10"/>
  <c r="BE428" i="10"/>
  <c r="BF428" i="10"/>
  <c r="BG428" i="10"/>
  <c r="BH428" i="10"/>
  <c r="BI428" i="10"/>
  <c r="BJ428" i="10"/>
  <c r="BK428" i="10"/>
  <c r="BL428" i="10"/>
  <c r="BM428" i="10"/>
  <c r="BN428" i="10"/>
  <c r="BO428" i="10"/>
  <c r="BP428" i="10"/>
  <c r="BQ428" i="10"/>
  <c r="BR428" i="10"/>
  <c r="BS428" i="10"/>
  <c r="BT428" i="10"/>
  <c r="BU428" i="10"/>
  <c r="BV428" i="10"/>
  <c r="BW428" i="10"/>
  <c r="BX428" i="10"/>
  <c r="BY428" i="10"/>
  <c r="BZ428" i="10"/>
  <c r="CA428" i="10"/>
  <c r="CB428" i="10"/>
  <c r="CC428" i="10"/>
  <c r="CD428" i="10"/>
  <c r="CE428" i="10"/>
  <c r="CF428" i="10"/>
  <c r="CG428" i="10"/>
  <c r="A429" i="10"/>
  <c r="Y429" i="10"/>
  <c r="Z429" i="10"/>
  <c r="AA429" i="10"/>
  <c r="AB429" i="10"/>
  <c r="AC429" i="10"/>
  <c r="AE429" i="10"/>
  <c r="AG429" i="10"/>
  <c r="AI429" i="10"/>
  <c r="AL429" i="10"/>
  <c r="AM429" i="10"/>
  <c r="AN429" i="10"/>
  <c r="AO429" i="10"/>
  <c r="AP429" i="10"/>
  <c r="AQ429" i="10"/>
  <c r="AR429" i="10"/>
  <c r="AS429" i="10"/>
  <c r="AT429" i="10"/>
  <c r="AU429" i="10"/>
  <c r="AV429" i="10"/>
  <c r="AW429" i="10"/>
  <c r="AX429" i="10"/>
  <c r="AY429" i="10"/>
  <c r="AZ429" i="10"/>
  <c r="BA429" i="10"/>
  <c r="BB429" i="10"/>
  <c r="BC429" i="10"/>
  <c r="BD429" i="10"/>
  <c r="BE429" i="10"/>
  <c r="BF429" i="10"/>
  <c r="BG429" i="10"/>
  <c r="BH429" i="10"/>
  <c r="BI429" i="10"/>
  <c r="BJ429" i="10"/>
  <c r="BK429" i="10"/>
  <c r="BL429" i="10"/>
  <c r="BM429" i="10"/>
  <c r="BN429" i="10"/>
  <c r="BO429" i="10"/>
  <c r="BP429" i="10"/>
  <c r="BQ429" i="10"/>
  <c r="BR429" i="10"/>
  <c r="BS429" i="10"/>
  <c r="BT429" i="10"/>
  <c r="BU429" i="10"/>
  <c r="BV429" i="10"/>
  <c r="BW429" i="10"/>
  <c r="BX429" i="10"/>
  <c r="BY429" i="10"/>
  <c r="BZ429" i="10"/>
  <c r="CA429" i="10"/>
  <c r="CB429" i="10"/>
  <c r="CC429" i="10"/>
  <c r="CD429" i="10"/>
  <c r="CE429" i="10"/>
  <c r="CF429" i="10"/>
  <c r="CG429" i="10"/>
  <c r="A430" i="10"/>
  <c r="Y430" i="10"/>
  <c r="Z430" i="10"/>
  <c r="AA430" i="10"/>
  <c r="AB430" i="10"/>
  <c r="AC430" i="10"/>
  <c r="AE430" i="10"/>
  <c r="AG430" i="10"/>
  <c r="AI430" i="10"/>
  <c r="AL430" i="10"/>
  <c r="AM430" i="10"/>
  <c r="AN430" i="10"/>
  <c r="AO430" i="10"/>
  <c r="AP430" i="10"/>
  <c r="AQ430" i="10"/>
  <c r="AR430" i="10"/>
  <c r="AS430" i="10"/>
  <c r="AT430" i="10"/>
  <c r="AU430" i="10"/>
  <c r="AV430" i="10"/>
  <c r="AW430" i="10"/>
  <c r="AX430" i="10"/>
  <c r="AY430" i="10"/>
  <c r="AZ430" i="10"/>
  <c r="BA430" i="10"/>
  <c r="BB430" i="10"/>
  <c r="BC430" i="10"/>
  <c r="BD430" i="10"/>
  <c r="BE430" i="10"/>
  <c r="BF430" i="10"/>
  <c r="BG430" i="10"/>
  <c r="BH430" i="10"/>
  <c r="BI430" i="10"/>
  <c r="BJ430" i="10"/>
  <c r="BK430" i="10"/>
  <c r="BL430" i="10"/>
  <c r="BM430" i="10"/>
  <c r="BN430" i="10"/>
  <c r="BO430" i="10"/>
  <c r="BP430" i="10"/>
  <c r="BQ430" i="10"/>
  <c r="BR430" i="10"/>
  <c r="BS430" i="10"/>
  <c r="BT430" i="10"/>
  <c r="BU430" i="10"/>
  <c r="BV430" i="10"/>
  <c r="BW430" i="10"/>
  <c r="BX430" i="10"/>
  <c r="BY430" i="10"/>
  <c r="BZ430" i="10"/>
  <c r="CA430" i="10"/>
  <c r="CB430" i="10"/>
  <c r="CC430" i="10"/>
  <c r="CD430" i="10"/>
  <c r="CE430" i="10"/>
  <c r="CF430" i="10"/>
  <c r="CG430" i="10"/>
  <c r="A431" i="10"/>
  <c r="Y431" i="10"/>
  <c r="Z431" i="10"/>
  <c r="AA431" i="10"/>
  <c r="AB431" i="10"/>
  <c r="AC431" i="10"/>
  <c r="AE431" i="10"/>
  <c r="AG431" i="10"/>
  <c r="AI431" i="10"/>
  <c r="AL431" i="10"/>
  <c r="AM431" i="10"/>
  <c r="AN431" i="10"/>
  <c r="AO431" i="10"/>
  <c r="AP431" i="10"/>
  <c r="AQ431" i="10"/>
  <c r="AR431" i="10"/>
  <c r="AS431" i="10"/>
  <c r="AT431" i="10"/>
  <c r="AU431" i="10"/>
  <c r="AV431" i="10"/>
  <c r="AW431" i="10"/>
  <c r="AX431" i="10"/>
  <c r="AY431" i="10"/>
  <c r="AZ431" i="10"/>
  <c r="BA431" i="10"/>
  <c r="BB431" i="10"/>
  <c r="BC431" i="10"/>
  <c r="BD431" i="10"/>
  <c r="BE431" i="10"/>
  <c r="BF431" i="10"/>
  <c r="BG431" i="10"/>
  <c r="BH431" i="10"/>
  <c r="BI431" i="10"/>
  <c r="BJ431" i="10"/>
  <c r="BK431" i="10"/>
  <c r="BL431" i="10"/>
  <c r="BM431" i="10"/>
  <c r="BN431" i="10"/>
  <c r="BO431" i="10"/>
  <c r="BP431" i="10"/>
  <c r="BQ431" i="10"/>
  <c r="BR431" i="10"/>
  <c r="BS431" i="10"/>
  <c r="BT431" i="10"/>
  <c r="BU431" i="10"/>
  <c r="BV431" i="10"/>
  <c r="BW431" i="10"/>
  <c r="BX431" i="10"/>
  <c r="BY431" i="10"/>
  <c r="BZ431" i="10"/>
  <c r="CA431" i="10"/>
  <c r="CB431" i="10"/>
  <c r="CC431" i="10"/>
  <c r="CD431" i="10"/>
  <c r="CE431" i="10"/>
  <c r="CF431" i="10"/>
  <c r="CG431" i="10"/>
  <c r="A432" i="10"/>
  <c r="Y432" i="10"/>
  <c r="Z432" i="10"/>
  <c r="AA432" i="10"/>
  <c r="AB432" i="10"/>
  <c r="AC432" i="10"/>
  <c r="AE432" i="10"/>
  <c r="AG432" i="10"/>
  <c r="AI432" i="10"/>
  <c r="AL432" i="10"/>
  <c r="AM432" i="10"/>
  <c r="AN432" i="10"/>
  <c r="AO432" i="10"/>
  <c r="AP432" i="10"/>
  <c r="AQ432" i="10"/>
  <c r="AR432" i="10"/>
  <c r="AS432" i="10"/>
  <c r="AT432" i="10"/>
  <c r="AU432" i="10"/>
  <c r="AV432" i="10"/>
  <c r="AW432" i="10"/>
  <c r="AX432" i="10"/>
  <c r="AY432" i="10"/>
  <c r="AZ432" i="10"/>
  <c r="BA432" i="10"/>
  <c r="BB432" i="10"/>
  <c r="BC432" i="10"/>
  <c r="BD432" i="10"/>
  <c r="BE432" i="10"/>
  <c r="BF432" i="10"/>
  <c r="BG432" i="10"/>
  <c r="BH432" i="10"/>
  <c r="BI432" i="10"/>
  <c r="BJ432" i="10"/>
  <c r="BK432" i="10"/>
  <c r="BL432" i="10"/>
  <c r="BM432" i="10"/>
  <c r="BN432" i="10"/>
  <c r="BO432" i="10"/>
  <c r="BP432" i="10"/>
  <c r="BQ432" i="10"/>
  <c r="BR432" i="10"/>
  <c r="BS432" i="10"/>
  <c r="BT432" i="10"/>
  <c r="BU432" i="10"/>
  <c r="BV432" i="10"/>
  <c r="BW432" i="10"/>
  <c r="BX432" i="10"/>
  <c r="BY432" i="10"/>
  <c r="BZ432" i="10"/>
  <c r="CA432" i="10"/>
  <c r="CB432" i="10"/>
  <c r="CC432" i="10"/>
  <c r="CD432" i="10"/>
  <c r="CE432" i="10"/>
  <c r="CF432" i="10"/>
  <c r="CG432" i="10"/>
  <c r="C433" i="10"/>
  <c r="D433" i="10"/>
  <c r="E433" i="10"/>
  <c r="F433" i="10"/>
  <c r="G433" i="10"/>
  <c r="H433" i="10"/>
  <c r="I433" i="10"/>
  <c r="J433" i="10"/>
  <c r="K433" i="10"/>
  <c r="L433" i="10"/>
  <c r="M433" i="10"/>
  <c r="N433" i="10"/>
  <c r="O433" i="10"/>
  <c r="P433" i="10"/>
  <c r="Q433" i="10"/>
  <c r="R433" i="10"/>
  <c r="S433" i="10"/>
  <c r="T433" i="10"/>
  <c r="U433" i="10"/>
  <c r="V433" i="10"/>
  <c r="W433" i="10"/>
  <c r="X433" i="10"/>
  <c r="Y433" i="10"/>
  <c r="Z433" i="10"/>
  <c r="AA433" i="10"/>
  <c r="AB433" i="10"/>
  <c r="AC433" i="10"/>
  <c r="AE433" i="10"/>
  <c r="AG433" i="10"/>
  <c r="AI433" i="10"/>
  <c r="AL433" i="10"/>
  <c r="AM433" i="10"/>
  <c r="AN433" i="10"/>
  <c r="AO433" i="10"/>
  <c r="AP433" i="10"/>
  <c r="AQ433" i="10"/>
  <c r="AR433" i="10"/>
  <c r="AS433" i="10"/>
  <c r="AT433" i="10"/>
  <c r="AU433" i="10"/>
  <c r="AV433" i="10"/>
  <c r="AW433" i="10"/>
  <c r="AX433" i="10"/>
  <c r="AY433" i="10"/>
  <c r="AZ433" i="10"/>
  <c r="BA433" i="10"/>
  <c r="BB433" i="10"/>
  <c r="BC433" i="10"/>
  <c r="BD433" i="10"/>
  <c r="BE433" i="10"/>
  <c r="BF433" i="10"/>
  <c r="BG433" i="10"/>
  <c r="BH433" i="10"/>
  <c r="BI433" i="10"/>
  <c r="BJ433" i="10"/>
  <c r="BK433" i="10"/>
  <c r="BL433" i="10"/>
  <c r="BM433" i="10"/>
  <c r="BN433" i="10"/>
  <c r="BO433" i="10"/>
  <c r="BP433" i="10"/>
  <c r="BQ433" i="10"/>
  <c r="BR433" i="10"/>
  <c r="BS433" i="10"/>
  <c r="BT433" i="10"/>
  <c r="BU433" i="10"/>
  <c r="BV433" i="10"/>
  <c r="BW433" i="10"/>
  <c r="BX433" i="10"/>
  <c r="BY433" i="10"/>
  <c r="BZ433" i="10"/>
  <c r="CA433" i="10"/>
  <c r="CB433" i="10"/>
  <c r="CC433" i="10"/>
  <c r="CD433" i="10"/>
  <c r="CE433" i="10"/>
  <c r="CF433" i="10"/>
  <c r="CG433" i="10"/>
  <c r="A434" i="10"/>
  <c r="Y434" i="10"/>
  <c r="Z434" i="10"/>
  <c r="AA434" i="10"/>
  <c r="AB434" i="10"/>
  <c r="AC434" i="10"/>
  <c r="AE434" i="10"/>
  <c r="AG434" i="10"/>
  <c r="AI434" i="10"/>
  <c r="AL434" i="10"/>
  <c r="AM434" i="10"/>
  <c r="AN434" i="10"/>
  <c r="AO434" i="10"/>
  <c r="AP434" i="10"/>
  <c r="AQ434" i="10"/>
  <c r="AR434" i="10"/>
  <c r="AS434" i="10"/>
  <c r="AT434" i="10"/>
  <c r="AU434" i="10"/>
  <c r="AV434" i="10"/>
  <c r="AW434" i="10"/>
  <c r="AX434" i="10"/>
  <c r="AY434" i="10"/>
  <c r="AZ434" i="10"/>
  <c r="BA434" i="10"/>
  <c r="BB434" i="10"/>
  <c r="BC434" i="10"/>
  <c r="BD434" i="10"/>
  <c r="BE434" i="10"/>
  <c r="BF434" i="10"/>
  <c r="BG434" i="10"/>
  <c r="BH434" i="10"/>
  <c r="BI434" i="10"/>
  <c r="BJ434" i="10"/>
  <c r="BK434" i="10"/>
  <c r="BL434" i="10"/>
  <c r="BM434" i="10"/>
  <c r="BN434" i="10"/>
  <c r="BO434" i="10"/>
  <c r="BP434" i="10"/>
  <c r="BQ434" i="10"/>
  <c r="BR434" i="10"/>
  <c r="BS434" i="10"/>
  <c r="BT434" i="10"/>
  <c r="BU434" i="10"/>
  <c r="BV434" i="10"/>
  <c r="BW434" i="10"/>
  <c r="BX434" i="10"/>
  <c r="BY434" i="10"/>
  <c r="BZ434" i="10"/>
  <c r="CA434" i="10"/>
  <c r="CB434" i="10"/>
  <c r="CC434" i="10"/>
  <c r="CD434" i="10"/>
  <c r="CE434" i="10"/>
  <c r="CF434" i="10"/>
  <c r="CG434" i="10"/>
  <c r="A435" i="10"/>
  <c r="Y435" i="10"/>
  <c r="Z435" i="10"/>
  <c r="AA435" i="10"/>
  <c r="AB435" i="10"/>
  <c r="AC435" i="10"/>
  <c r="AE435" i="10"/>
  <c r="AG435" i="10"/>
  <c r="AI435" i="10"/>
  <c r="AL435" i="10"/>
  <c r="AM435" i="10"/>
  <c r="AN435" i="10"/>
  <c r="AO435" i="10"/>
  <c r="AP435" i="10"/>
  <c r="AQ435" i="10"/>
  <c r="AR435" i="10"/>
  <c r="AS435" i="10"/>
  <c r="AT435" i="10"/>
  <c r="AU435" i="10"/>
  <c r="AV435" i="10"/>
  <c r="AW435" i="10"/>
  <c r="AX435" i="10"/>
  <c r="AY435" i="10"/>
  <c r="AZ435" i="10"/>
  <c r="BA435" i="10"/>
  <c r="BB435" i="10"/>
  <c r="BC435" i="10"/>
  <c r="BD435" i="10"/>
  <c r="BE435" i="10"/>
  <c r="BF435" i="10"/>
  <c r="BG435" i="10"/>
  <c r="BH435" i="10"/>
  <c r="BI435" i="10"/>
  <c r="BJ435" i="10"/>
  <c r="BK435" i="10"/>
  <c r="BL435" i="10"/>
  <c r="BM435" i="10"/>
  <c r="BN435" i="10"/>
  <c r="BO435" i="10"/>
  <c r="BP435" i="10"/>
  <c r="BQ435" i="10"/>
  <c r="BR435" i="10"/>
  <c r="BS435" i="10"/>
  <c r="BT435" i="10"/>
  <c r="BU435" i="10"/>
  <c r="BV435" i="10"/>
  <c r="BW435" i="10"/>
  <c r="BX435" i="10"/>
  <c r="BY435" i="10"/>
  <c r="BZ435" i="10"/>
  <c r="CA435" i="10"/>
  <c r="CB435" i="10"/>
  <c r="CC435" i="10"/>
  <c r="CD435" i="10"/>
  <c r="CE435" i="10"/>
  <c r="CF435" i="10"/>
  <c r="CG435" i="10"/>
  <c r="A436" i="10"/>
  <c r="Y436" i="10"/>
  <c r="Z436" i="10"/>
  <c r="AA436" i="10"/>
  <c r="AB436" i="10"/>
  <c r="AC436" i="10"/>
  <c r="AE436" i="10"/>
  <c r="AG436" i="10"/>
  <c r="AI436" i="10"/>
  <c r="AL436" i="10"/>
  <c r="AM436" i="10"/>
  <c r="AN436" i="10"/>
  <c r="AO436" i="10"/>
  <c r="AP436" i="10"/>
  <c r="AQ436" i="10"/>
  <c r="AR436" i="10"/>
  <c r="AS436" i="10"/>
  <c r="AT436" i="10"/>
  <c r="AU436" i="10"/>
  <c r="AV436" i="10"/>
  <c r="AW436" i="10"/>
  <c r="AX436" i="10"/>
  <c r="AY436" i="10"/>
  <c r="AZ436" i="10"/>
  <c r="BA436" i="10"/>
  <c r="BB436" i="10"/>
  <c r="BC436" i="10"/>
  <c r="BD436" i="10"/>
  <c r="BE436" i="10"/>
  <c r="BF436" i="10"/>
  <c r="BG436" i="10"/>
  <c r="BH436" i="10"/>
  <c r="BI436" i="10"/>
  <c r="BJ436" i="10"/>
  <c r="BK436" i="10"/>
  <c r="BL436" i="10"/>
  <c r="BM436" i="10"/>
  <c r="BN436" i="10"/>
  <c r="BO436" i="10"/>
  <c r="BP436" i="10"/>
  <c r="BQ436" i="10"/>
  <c r="BR436" i="10"/>
  <c r="BS436" i="10"/>
  <c r="BT436" i="10"/>
  <c r="BU436" i="10"/>
  <c r="BV436" i="10"/>
  <c r="BW436" i="10"/>
  <c r="BX436" i="10"/>
  <c r="BY436" i="10"/>
  <c r="BZ436" i="10"/>
  <c r="CA436" i="10"/>
  <c r="CB436" i="10"/>
  <c r="CC436" i="10"/>
  <c r="CD436" i="10"/>
  <c r="CE436" i="10"/>
  <c r="CF436" i="10"/>
  <c r="CG436" i="10"/>
  <c r="A437" i="10"/>
  <c r="Y437" i="10"/>
  <c r="Z437" i="10"/>
  <c r="AA437" i="10"/>
  <c r="AB437" i="10"/>
  <c r="AC437" i="10"/>
  <c r="AE437" i="10"/>
  <c r="AG437" i="10"/>
  <c r="AI437" i="10"/>
  <c r="AL437" i="10"/>
  <c r="AM437" i="10"/>
  <c r="AN437" i="10"/>
  <c r="AO437" i="10"/>
  <c r="AP437" i="10"/>
  <c r="AQ437" i="10"/>
  <c r="AR437" i="10"/>
  <c r="AS437" i="10"/>
  <c r="AT437" i="10"/>
  <c r="AU437" i="10"/>
  <c r="AV437" i="10"/>
  <c r="AW437" i="10"/>
  <c r="AX437" i="10"/>
  <c r="AY437" i="10"/>
  <c r="AZ437" i="10"/>
  <c r="BA437" i="10"/>
  <c r="BB437" i="10"/>
  <c r="BC437" i="10"/>
  <c r="BD437" i="10"/>
  <c r="BE437" i="10"/>
  <c r="BF437" i="10"/>
  <c r="BG437" i="10"/>
  <c r="BH437" i="10"/>
  <c r="BI437" i="10"/>
  <c r="BJ437" i="10"/>
  <c r="BK437" i="10"/>
  <c r="BL437" i="10"/>
  <c r="BM437" i="10"/>
  <c r="BN437" i="10"/>
  <c r="BO437" i="10"/>
  <c r="BP437" i="10"/>
  <c r="BQ437" i="10"/>
  <c r="BR437" i="10"/>
  <c r="BS437" i="10"/>
  <c r="BT437" i="10"/>
  <c r="BU437" i="10"/>
  <c r="BV437" i="10"/>
  <c r="BW437" i="10"/>
  <c r="BX437" i="10"/>
  <c r="BY437" i="10"/>
  <c r="BZ437" i="10"/>
  <c r="CA437" i="10"/>
  <c r="CB437" i="10"/>
  <c r="CC437" i="10"/>
  <c r="CD437" i="10"/>
  <c r="CE437" i="10"/>
  <c r="CF437" i="10"/>
  <c r="CG437" i="10"/>
  <c r="C438" i="10"/>
  <c r="D438" i="10"/>
  <c r="E438" i="10"/>
  <c r="F438" i="10"/>
  <c r="G438" i="10"/>
  <c r="H438" i="10"/>
  <c r="I438" i="10"/>
  <c r="J438" i="10"/>
  <c r="K438" i="10"/>
  <c r="L438" i="10"/>
  <c r="M438" i="10"/>
  <c r="N438" i="10"/>
  <c r="O438" i="10"/>
  <c r="P438" i="10"/>
  <c r="Q438" i="10"/>
  <c r="R438" i="10"/>
  <c r="S438" i="10"/>
  <c r="T438" i="10"/>
  <c r="U438" i="10"/>
  <c r="V438" i="10"/>
  <c r="W438" i="10"/>
  <c r="X438" i="10"/>
  <c r="Y438" i="10"/>
  <c r="Z438" i="10"/>
  <c r="AA438" i="10"/>
  <c r="AB438" i="10"/>
  <c r="AC438" i="10"/>
  <c r="AE438" i="10"/>
  <c r="AG438" i="10"/>
  <c r="AI438" i="10"/>
  <c r="AL438" i="10"/>
  <c r="AM438" i="10"/>
  <c r="AN438" i="10"/>
  <c r="AO438" i="10"/>
  <c r="AP438" i="10"/>
  <c r="AQ438" i="10"/>
  <c r="AR438" i="10"/>
  <c r="AS438" i="10"/>
  <c r="AT438" i="10"/>
  <c r="AU438" i="10"/>
  <c r="AV438" i="10"/>
  <c r="AW438" i="10"/>
  <c r="AX438" i="10"/>
  <c r="AY438" i="10"/>
  <c r="AZ438" i="10"/>
  <c r="BA438" i="10"/>
  <c r="BB438" i="10"/>
  <c r="BC438" i="10"/>
  <c r="BD438" i="10"/>
  <c r="BE438" i="10"/>
  <c r="BF438" i="10"/>
  <c r="BG438" i="10"/>
  <c r="BH438" i="10"/>
  <c r="BI438" i="10"/>
  <c r="BJ438" i="10"/>
  <c r="BK438" i="10"/>
  <c r="BL438" i="10"/>
  <c r="BM438" i="10"/>
  <c r="BN438" i="10"/>
  <c r="BO438" i="10"/>
  <c r="BP438" i="10"/>
  <c r="BQ438" i="10"/>
  <c r="BR438" i="10"/>
  <c r="BS438" i="10"/>
  <c r="BT438" i="10"/>
  <c r="BU438" i="10"/>
  <c r="BV438" i="10"/>
  <c r="BW438" i="10"/>
  <c r="BX438" i="10"/>
  <c r="BY438" i="10"/>
  <c r="BZ438" i="10"/>
  <c r="CA438" i="10"/>
  <c r="CB438" i="10"/>
  <c r="CC438" i="10"/>
  <c r="CD438" i="10"/>
  <c r="CE438" i="10"/>
  <c r="CF438" i="10"/>
  <c r="CG438" i="10"/>
  <c r="A439" i="10"/>
  <c r="Y439" i="10"/>
  <c r="Z439" i="10"/>
  <c r="AA439" i="10"/>
  <c r="AB439" i="10"/>
  <c r="AC439" i="10"/>
  <c r="AE439" i="10"/>
  <c r="AG439" i="10"/>
  <c r="AI439" i="10"/>
  <c r="AL439" i="10"/>
  <c r="AM439" i="10"/>
  <c r="AN439" i="10"/>
  <c r="AO439" i="10"/>
  <c r="AP439" i="10"/>
  <c r="AQ439" i="10"/>
  <c r="AR439" i="10"/>
  <c r="AS439" i="10"/>
  <c r="AT439" i="10"/>
  <c r="AU439" i="10"/>
  <c r="AV439" i="10"/>
  <c r="AW439" i="10"/>
  <c r="AX439" i="10"/>
  <c r="AY439" i="10"/>
  <c r="AZ439" i="10"/>
  <c r="BA439" i="10"/>
  <c r="BB439" i="10"/>
  <c r="BC439" i="10"/>
  <c r="BD439" i="10"/>
  <c r="BE439" i="10"/>
  <c r="BF439" i="10"/>
  <c r="BG439" i="10"/>
  <c r="BH439" i="10"/>
  <c r="BI439" i="10"/>
  <c r="BJ439" i="10"/>
  <c r="BK439" i="10"/>
  <c r="BL439" i="10"/>
  <c r="BM439" i="10"/>
  <c r="BN439" i="10"/>
  <c r="BO439" i="10"/>
  <c r="BP439" i="10"/>
  <c r="BQ439" i="10"/>
  <c r="BR439" i="10"/>
  <c r="BS439" i="10"/>
  <c r="BT439" i="10"/>
  <c r="BU439" i="10"/>
  <c r="BV439" i="10"/>
  <c r="BW439" i="10"/>
  <c r="BX439" i="10"/>
  <c r="BY439" i="10"/>
  <c r="BZ439" i="10"/>
  <c r="CA439" i="10"/>
  <c r="CB439" i="10"/>
  <c r="CC439" i="10"/>
  <c r="CD439" i="10"/>
  <c r="CE439" i="10"/>
  <c r="CF439" i="10"/>
  <c r="CG439" i="10"/>
  <c r="A440" i="10"/>
  <c r="Y440" i="10"/>
  <c r="Z440" i="10"/>
  <c r="AA440" i="10"/>
  <c r="AB440" i="10"/>
  <c r="AC440" i="10"/>
  <c r="AE440" i="10"/>
  <c r="AG440" i="10"/>
  <c r="AI440" i="10"/>
  <c r="AL440" i="10"/>
  <c r="AM440" i="10"/>
  <c r="AN440" i="10"/>
  <c r="AO440" i="10"/>
  <c r="AP440" i="10"/>
  <c r="AQ440" i="10"/>
  <c r="AR440" i="10"/>
  <c r="AS440" i="10"/>
  <c r="AT440" i="10"/>
  <c r="AU440" i="10"/>
  <c r="AV440" i="10"/>
  <c r="AW440" i="10"/>
  <c r="AX440" i="10"/>
  <c r="AY440" i="10"/>
  <c r="AZ440" i="10"/>
  <c r="BA440" i="10"/>
  <c r="BB440" i="10"/>
  <c r="BC440" i="10"/>
  <c r="BD440" i="10"/>
  <c r="BE440" i="10"/>
  <c r="BF440" i="10"/>
  <c r="BG440" i="10"/>
  <c r="BH440" i="10"/>
  <c r="BI440" i="10"/>
  <c r="BJ440" i="10"/>
  <c r="BK440" i="10"/>
  <c r="BL440" i="10"/>
  <c r="BM440" i="10"/>
  <c r="BN440" i="10"/>
  <c r="BO440" i="10"/>
  <c r="BP440" i="10"/>
  <c r="BQ440" i="10"/>
  <c r="BR440" i="10"/>
  <c r="BS440" i="10"/>
  <c r="BT440" i="10"/>
  <c r="BU440" i="10"/>
  <c r="BV440" i="10"/>
  <c r="BW440" i="10"/>
  <c r="BX440" i="10"/>
  <c r="BY440" i="10"/>
  <c r="BZ440" i="10"/>
  <c r="CA440" i="10"/>
  <c r="CB440" i="10"/>
  <c r="CC440" i="10"/>
  <c r="CD440" i="10"/>
  <c r="CE440" i="10"/>
  <c r="CF440" i="10"/>
  <c r="CG440" i="10"/>
  <c r="A441" i="10"/>
  <c r="Y441" i="10"/>
  <c r="Z441" i="10"/>
  <c r="AA441" i="10"/>
  <c r="AB441" i="10"/>
  <c r="AC441" i="10"/>
  <c r="AE441" i="10"/>
  <c r="AG441" i="10"/>
  <c r="AI441" i="10"/>
  <c r="AL441" i="10"/>
  <c r="AM441" i="10"/>
  <c r="AN441" i="10"/>
  <c r="AO441" i="10"/>
  <c r="AP441" i="10"/>
  <c r="AQ441" i="10"/>
  <c r="AR441" i="10"/>
  <c r="AS441" i="10"/>
  <c r="AT441" i="10"/>
  <c r="AU441" i="10"/>
  <c r="AV441" i="10"/>
  <c r="AW441" i="10"/>
  <c r="AX441" i="10"/>
  <c r="AY441" i="10"/>
  <c r="AZ441" i="10"/>
  <c r="BA441" i="10"/>
  <c r="BB441" i="10"/>
  <c r="BC441" i="10"/>
  <c r="BD441" i="10"/>
  <c r="BE441" i="10"/>
  <c r="BF441" i="10"/>
  <c r="BG441" i="10"/>
  <c r="BH441" i="10"/>
  <c r="BI441" i="10"/>
  <c r="BJ441" i="10"/>
  <c r="BK441" i="10"/>
  <c r="BL441" i="10"/>
  <c r="BM441" i="10"/>
  <c r="BN441" i="10"/>
  <c r="BO441" i="10"/>
  <c r="BP441" i="10"/>
  <c r="BQ441" i="10"/>
  <c r="BR441" i="10"/>
  <c r="BS441" i="10"/>
  <c r="BT441" i="10"/>
  <c r="BU441" i="10"/>
  <c r="BV441" i="10"/>
  <c r="BW441" i="10"/>
  <c r="BX441" i="10"/>
  <c r="BY441" i="10"/>
  <c r="BZ441" i="10"/>
  <c r="CA441" i="10"/>
  <c r="CB441" i="10"/>
  <c r="CC441" i="10"/>
  <c r="CD441" i="10"/>
  <c r="CE441" i="10"/>
  <c r="CF441" i="10"/>
  <c r="CG441" i="10"/>
  <c r="A442" i="10"/>
  <c r="Y442" i="10"/>
  <c r="Z442" i="10"/>
  <c r="AA442" i="10"/>
  <c r="AB442" i="10"/>
  <c r="AC442" i="10"/>
  <c r="AE442" i="10"/>
  <c r="AG442" i="10"/>
  <c r="AI442" i="10"/>
  <c r="AL442" i="10"/>
  <c r="AM442" i="10"/>
  <c r="AN442" i="10"/>
  <c r="AO442" i="10"/>
  <c r="AP442" i="10"/>
  <c r="AQ442" i="10"/>
  <c r="AR442" i="10"/>
  <c r="AS442" i="10"/>
  <c r="AT442" i="10"/>
  <c r="AU442" i="10"/>
  <c r="AV442" i="10"/>
  <c r="AW442" i="10"/>
  <c r="AX442" i="10"/>
  <c r="AY442" i="10"/>
  <c r="AZ442" i="10"/>
  <c r="BA442" i="10"/>
  <c r="BB442" i="10"/>
  <c r="BC442" i="10"/>
  <c r="BD442" i="10"/>
  <c r="BE442" i="10"/>
  <c r="BF442" i="10"/>
  <c r="BG442" i="10"/>
  <c r="BH442" i="10"/>
  <c r="BI442" i="10"/>
  <c r="BJ442" i="10"/>
  <c r="BK442" i="10"/>
  <c r="BL442" i="10"/>
  <c r="BM442" i="10"/>
  <c r="BN442" i="10"/>
  <c r="BO442" i="10"/>
  <c r="BP442" i="10"/>
  <c r="BQ442" i="10"/>
  <c r="BR442" i="10"/>
  <c r="BS442" i="10"/>
  <c r="BT442" i="10"/>
  <c r="BU442" i="10"/>
  <c r="BV442" i="10"/>
  <c r="BW442" i="10"/>
  <c r="BX442" i="10"/>
  <c r="BY442" i="10"/>
  <c r="BZ442" i="10"/>
  <c r="CA442" i="10"/>
  <c r="CB442" i="10"/>
  <c r="CC442" i="10"/>
  <c r="CD442" i="10"/>
  <c r="CE442" i="10"/>
  <c r="CF442" i="10"/>
  <c r="CG442" i="10"/>
  <c r="A443" i="10"/>
  <c r="Y443" i="10"/>
  <c r="Z443" i="10"/>
  <c r="AA443" i="10"/>
  <c r="AB443" i="10"/>
  <c r="AC443" i="10"/>
  <c r="AE443" i="10"/>
  <c r="AG443" i="10"/>
  <c r="AI443" i="10"/>
  <c r="AL443" i="10"/>
  <c r="AM443" i="10"/>
  <c r="AN443" i="10"/>
  <c r="AO443" i="10"/>
  <c r="AP443" i="10"/>
  <c r="AQ443" i="10"/>
  <c r="AR443" i="10"/>
  <c r="AS443" i="10"/>
  <c r="AT443" i="10"/>
  <c r="AU443" i="10"/>
  <c r="AV443" i="10"/>
  <c r="AW443" i="10"/>
  <c r="AX443" i="10"/>
  <c r="AY443" i="10"/>
  <c r="AZ443" i="10"/>
  <c r="BA443" i="10"/>
  <c r="BB443" i="10"/>
  <c r="BC443" i="10"/>
  <c r="BD443" i="10"/>
  <c r="BE443" i="10"/>
  <c r="BF443" i="10"/>
  <c r="BG443" i="10"/>
  <c r="BH443" i="10"/>
  <c r="BI443" i="10"/>
  <c r="BJ443" i="10"/>
  <c r="BK443" i="10"/>
  <c r="BL443" i="10"/>
  <c r="BM443" i="10"/>
  <c r="BN443" i="10"/>
  <c r="BO443" i="10"/>
  <c r="BP443" i="10"/>
  <c r="BQ443" i="10"/>
  <c r="BR443" i="10"/>
  <c r="BS443" i="10"/>
  <c r="BT443" i="10"/>
  <c r="BU443" i="10"/>
  <c r="BV443" i="10"/>
  <c r="BW443" i="10"/>
  <c r="BX443" i="10"/>
  <c r="BY443" i="10"/>
  <c r="BZ443" i="10"/>
  <c r="CA443" i="10"/>
  <c r="CB443" i="10"/>
  <c r="CC443" i="10"/>
  <c r="CD443" i="10"/>
  <c r="CE443" i="10"/>
  <c r="CF443" i="10"/>
  <c r="CG443" i="10"/>
  <c r="A444" i="10"/>
  <c r="B444" i="10"/>
  <c r="C444" i="10"/>
  <c r="D444" i="10"/>
  <c r="E444" i="10"/>
  <c r="F444" i="10"/>
  <c r="G444" i="10"/>
  <c r="H444" i="10"/>
  <c r="I444" i="10"/>
  <c r="J444" i="10"/>
  <c r="N444" i="10"/>
  <c r="O444" i="10"/>
  <c r="P444" i="10"/>
  <c r="Q444" i="10"/>
  <c r="R444" i="10"/>
  <c r="S444" i="10"/>
  <c r="T444" i="10"/>
  <c r="U444" i="10"/>
  <c r="V444" i="10"/>
  <c r="X444" i="10"/>
  <c r="Y444" i="10"/>
  <c r="Z444" i="10"/>
  <c r="AA444" i="10"/>
  <c r="AB444" i="10"/>
  <c r="AC444" i="10"/>
  <c r="AD444" i="10"/>
  <c r="AE444" i="10"/>
  <c r="AF444" i="10"/>
  <c r="AG444" i="10"/>
  <c r="AH444" i="10"/>
  <c r="AI444" i="10"/>
  <c r="AJ444" i="10"/>
  <c r="AK444" i="10"/>
  <c r="AL444" i="10"/>
  <c r="AM444" i="10"/>
  <c r="AN444" i="10"/>
  <c r="AO444" i="10"/>
  <c r="AP444" i="10"/>
  <c r="AQ444" i="10"/>
  <c r="AR444" i="10"/>
  <c r="AS444" i="10"/>
  <c r="AT444" i="10"/>
  <c r="AU444" i="10"/>
  <c r="AV444" i="10"/>
  <c r="AW444" i="10"/>
  <c r="AX444" i="10"/>
  <c r="AY444" i="10"/>
  <c r="AZ444" i="10"/>
  <c r="BA444" i="10"/>
  <c r="BB444" i="10"/>
  <c r="BC444" i="10"/>
  <c r="BD444" i="10"/>
  <c r="BE444" i="10"/>
  <c r="BF444" i="10"/>
  <c r="BG444" i="10"/>
  <c r="BH444" i="10"/>
  <c r="BI444" i="10"/>
  <c r="BJ444" i="10"/>
  <c r="BK444" i="10"/>
  <c r="BL444" i="10"/>
  <c r="BM444" i="10"/>
  <c r="BN444" i="10"/>
  <c r="BO444" i="10"/>
  <c r="BP444" i="10"/>
  <c r="BQ444" i="10"/>
  <c r="BR444" i="10"/>
  <c r="BS444" i="10"/>
  <c r="BT444" i="10"/>
  <c r="BU444" i="10"/>
  <c r="BV444" i="10"/>
  <c r="BW444" i="10"/>
  <c r="BX444" i="10"/>
  <c r="BY444" i="10"/>
  <c r="BZ444" i="10"/>
  <c r="CA444" i="10"/>
  <c r="CB444" i="10"/>
  <c r="CC444" i="10"/>
  <c r="CD444" i="10"/>
  <c r="CE444" i="10"/>
  <c r="CF444" i="10"/>
  <c r="CG444" i="10"/>
  <c r="A445" i="10"/>
  <c r="B445" i="10"/>
  <c r="C445" i="10"/>
  <c r="D445" i="10"/>
  <c r="E445" i="10"/>
  <c r="F445" i="10"/>
  <c r="G445" i="10"/>
  <c r="H445" i="10"/>
  <c r="I445" i="10"/>
  <c r="J445" i="10"/>
  <c r="K445" i="10"/>
  <c r="L445" i="10"/>
  <c r="M445" i="10"/>
  <c r="N445" i="10"/>
  <c r="O445" i="10"/>
  <c r="P445" i="10"/>
  <c r="Q445" i="10"/>
  <c r="R445" i="10"/>
  <c r="S445" i="10"/>
  <c r="T445" i="10"/>
  <c r="U445" i="10"/>
  <c r="V445" i="10"/>
  <c r="W445" i="10"/>
  <c r="X445" i="10"/>
  <c r="Y445" i="10"/>
  <c r="Z445" i="10"/>
  <c r="AA445" i="10"/>
  <c r="AB445" i="10"/>
  <c r="AC445" i="10"/>
  <c r="AD445" i="10"/>
  <c r="AE445" i="10"/>
  <c r="AF445" i="10"/>
  <c r="AG445" i="10"/>
  <c r="AH445" i="10"/>
  <c r="AI445" i="10"/>
  <c r="AJ445" i="10"/>
  <c r="AK445" i="10"/>
  <c r="AL445" i="10"/>
  <c r="AM445" i="10"/>
  <c r="AN445" i="10"/>
  <c r="AO445" i="10"/>
  <c r="AP445" i="10"/>
  <c r="AQ445" i="10"/>
  <c r="AR445" i="10"/>
  <c r="AS445" i="10"/>
  <c r="AT445" i="10"/>
  <c r="AU445" i="10"/>
  <c r="AV445" i="10"/>
  <c r="AW445" i="10"/>
  <c r="AX445" i="10"/>
  <c r="AY445" i="10"/>
  <c r="AZ445" i="10"/>
  <c r="BA445" i="10"/>
  <c r="BB445" i="10"/>
  <c r="BC445" i="10"/>
  <c r="BD445" i="10"/>
  <c r="BE445" i="10"/>
  <c r="BF445" i="10"/>
  <c r="BG445" i="10"/>
  <c r="BH445" i="10"/>
  <c r="BI445" i="10"/>
  <c r="BJ445" i="10"/>
  <c r="BK445" i="10"/>
  <c r="BL445" i="10"/>
  <c r="BM445" i="10"/>
  <c r="BN445" i="10"/>
  <c r="BO445" i="10"/>
  <c r="BP445" i="10"/>
  <c r="BQ445" i="10"/>
  <c r="BR445" i="10"/>
  <c r="BS445" i="10"/>
  <c r="BT445" i="10"/>
  <c r="BU445" i="10"/>
  <c r="BV445" i="10"/>
  <c r="BW445" i="10"/>
  <c r="BX445" i="10"/>
  <c r="BY445" i="10"/>
  <c r="BZ445" i="10"/>
  <c r="CA445" i="10"/>
  <c r="CB445" i="10"/>
  <c r="CC445" i="10"/>
  <c r="CD445" i="10"/>
  <c r="CE445" i="10"/>
  <c r="CF445" i="10"/>
  <c r="CG445" i="10"/>
  <c r="A446" i="10"/>
  <c r="B446" i="10"/>
  <c r="C446" i="10"/>
  <c r="D446" i="10"/>
  <c r="E446" i="10"/>
  <c r="F446" i="10"/>
  <c r="G446" i="10"/>
  <c r="H446" i="10"/>
  <c r="N446" i="10"/>
  <c r="O446" i="10"/>
  <c r="P446" i="10"/>
  <c r="U446" i="10"/>
  <c r="V446" i="10"/>
  <c r="W446" i="10"/>
  <c r="X446" i="10"/>
  <c r="Y446" i="10"/>
  <c r="Z446" i="10"/>
  <c r="AA446" i="10"/>
  <c r="AB446" i="10"/>
  <c r="AC446" i="10"/>
  <c r="AD446" i="10"/>
  <c r="AE446" i="10"/>
  <c r="AF446" i="10"/>
  <c r="AG446" i="10"/>
  <c r="AH446" i="10"/>
  <c r="AI446" i="10"/>
  <c r="AJ446" i="10"/>
  <c r="AK446" i="10"/>
  <c r="AL446" i="10"/>
  <c r="AM446" i="10"/>
  <c r="AN446" i="10"/>
  <c r="AO446" i="10"/>
  <c r="AP446" i="10"/>
  <c r="AQ446" i="10"/>
  <c r="AR446" i="10"/>
  <c r="AS446" i="10"/>
  <c r="AT446" i="10"/>
  <c r="AU446" i="10"/>
  <c r="AV446" i="10"/>
  <c r="AW446" i="10"/>
  <c r="AX446" i="10"/>
  <c r="AY446" i="10"/>
  <c r="AZ446" i="10"/>
  <c r="BA446" i="10"/>
  <c r="BB446" i="10"/>
  <c r="BC446" i="10"/>
  <c r="BD446" i="10"/>
  <c r="BE446" i="10"/>
  <c r="BF446" i="10"/>
  <c r="BG446" i="10"/>
  <c r="BH446" i="10"/>
  <c r="BI446" i="10"/>
  <c r="BJ446" i="10"/>
  <c r="BK446" i="10"/>
  <c r="BL446" i="10"/>
  <c r="BM446" i="10"/>
  <c r="BN446" i="10"/>
  <c r="BO446" i="10"/>
  <c r="BP446" i="10"/>
  <c r="BQ446" i="10"/>
  <c r="BR446" i="10"/>
  <c r="BS446" i="10"/>
  <c r="BT446" i="10"/>
  <c r="BU446" i="10"/>
  <c r="BV446" i="10"/>
  <c r="BW446" i="10"/>
  <c r="BX446" i="10"/>
  <c r="BY446" i="10"/>
  <c r="BZ446" i="10"/>
  <c r="CA446" i="10"/>
  <c r="CB446" i="10"/>
  <c r="CC446" i="10"/>
  <c r="CD446" i="10"/>
  <c r="CE446" i="10"/>
  <c r="CF446" i="10"/>
  <c r="CG446" i="10"/>
  <c r="A447" i="10"/>
  <c r="H447" i="10"/>
  <c r="I447" i="10"/>
  <c r="J447" i="10"/>
  <c r="K447" i="10"/>
  <c r="L447" i="10"/>
  <c r="M447" i="10"/>
  <c r="N447" i="10"/>
  <c r="O447" i="10"/>
  <c r="P447" i="10"/>
  <c r="Q447" i="10"/>
  <c r="R447" i="10"/>
  <c r="S447" i="10"/>
  <c r="T447" i="10"/>
  <c r="U447" i="10"/>
  <c r="V447" i="10"/>
  <c r="Y447" i="10"/>
  <c r="Z447" i="10"/>
  <c r="AA447" i="10"/>
  <c r="AB447" i="10"/>
  <c r="AC447" i="10"/>
  <c r="AD447" i="10"/>
  <c r="AE447" i="10"/>
  <c r="AF447" i="10"/>
  <c r="AG447" i="10"/>
  <c r="AH447" i="10"/>
  <c r="AI447" i="10"/>
  <c r="AJ447" i="10"/>
  <c r="AK447" i="10"/>
  <c r="AL447" i="10"/>
  <c r="AM447" i="10"/>
  <c r="AN447" i="10"/>
  <c r="AO447" i="10"/>
  <c r="AP447" i="10"/>
  <c r="AQ447" i="10"/>
  <c r="AR447" i="10"/>
  <c r="AS447" i="10"/>
  <c r="AT447" i="10"/>
  <c r="AU447" i="10"/>
  <c r="AV447" i="10"/>
  <c r="AW447" i="10"/>
  <c r="AX447" i="10"/>
  <c r="AY447" i="10"/>
  <c r="AZ447" i="10"/>
  <c r="BA447" i="10"/>
  <c r="BB447" i="10"/>
  <c r="BC447" i="10"/>
  <c r="BD447" i="10"/>
  <c r="BE447" i="10"/>
  <c r="BF447" i="10"/>
  <c r="BG447" i="10"/>
  <c r="BH447" i="10"/>
  <c r="BI447" i="10"/>
  <c r="BJ447" i="10"/>
  <c r="BK447" i="10"/>
  <c r="BL447" i="10"/>
  <c r="BM447" i="10"/>
  <c r="BN447" i="10"/>
  <c r="BO447" i="10"/>
  <c r="BP447" i="10"/>
  <c r="BQ447" i="10"/>
  <c r="BR447" i="10"/>
  <c r="BS447" i="10"/>
  <c r="BT447" i="10"/>
  <c r="BU447" i="10"/>
  <c r="BV447" i="10"/>
  <c r="BW447" i="10"/>
  <c r="BX447" i="10"/>
  <c r="BY447" i="10"/>
  <c r="BZ447" i="10"/>
  <c r="CA447" i="10"/>
  <c r="CB447" i="10"/>
  <c r="CC447" i="10"/>
  <c r="CD447" i="10"/>
  <c r="CE447" i="10"/>
  <c r="CF447" i="10"/>
  <c r="CG447" i="10"/>
  <c r="B448" i="10"/>
  <c r="C448" i="10"/>
  <c r="D448" i="10"/>
  <c r="E448" i="10"/>
  <c r="F448" i="10"/>
  <c r="G448" i="10"/>
  <c r="H448" i="10"/>
  <c r="I448" i="10"/>
  <c r="J448" i="10"/>
  <c r="K448" i="10"/>
  <c r="L448" i="10"/>
  <c r="M448" i="10"/>
  <c r="N448" i="10"/>
  <c r="O448" i="10"/>
  <c r="P448" i="10"/>
  <c r="Q448" i="10"/>
  <c r="R448" i="10"/>
  <c r="S448" i="10"/>
  <c r="T448" i="10"/>
  <c r="U448" i="10"/>
  <c r="V448" i="10"/>
  <c r="W448" i="10"/>
  <c r="X448" i="10"/>
  <c r="Y448" i="10"/>
  <c r="Z448" i="10"/>
  <c r="AA448" i="10"/>
  <c r="AB448" i="10"/>
  <c r="AC448" i="10"/>
  <c r="AE448" i="10"/>
  <c r="AG448" i="10"/>
  <c r="AI448" i="10"/>
  <c r="AL448" i="10"/>
  <c r="AM448" i="10"/>
  <c r="AN448" i="10"/>
  <c r="AO448" i="10"/>
  <c r="AP448" i="10"/>
  <c r="AQ448" i="10"/>
  <c r="AR448" i="10"/>
  <c r="AS448" i="10"/>
  <c r="AT448" i="10"/>
  <c r="AU448" i="10"/>
  <c r="AV448" i="10"/>
  <c r="AW448" i="10"/>
  <c r="AX448" i="10"/>
  <c r="AY448" i="10"/>
  <c r="AZ448" i="10"/>
  <c r="BA448" i="10"/>
  <c r="BB448" i="10"/>
  <c r="BC448" i="10"/>
  <c r="BD448" i="10"/>
  <c r="BE448" i="10"/>
  <c r="BF448" i="10"/>
  <c r="BG448" i="10"/>
  <c r="BH448" i="10"/>
  <c r="BI448" i="10"/>
  <c r="BJ448" i="10"/>
  <c r="BK448" i="10"/>
  <c r="BL448" i="10"/>
  <c r="BM448" i="10"/>
  <c r="BN448" i="10"/>
  <c r="BO448" i="10"/>
  <c r="BP448" i="10"/>
  <c r="BQ448" i="10"/>
  <c r="BR448" i="10"/>
  <c r="BS448" i="10"/>
  <c r="BT448" i="10"/>
  <c r="BU448" i="10"/>
  <c r="BV448" i="10"/>
  <c r="BW448" i="10"/>
  <c r="BX448" i="10"/>
  <c r="BY448" i="10"/>
  <c r="BZ448" i="10"/>
  <c r="CA448" i="10"/>
  <c r="CB448" i="10"/>
  <c r="CC448" i="10"/>
  <c r="CD448" i="10"/>
  <c r="CE448" i="10"/>
  <c r="CF448" i="10"/>
  <c r="CG448" i="10"/>
  <c r="A449" i="10"/>
  <c r="Y449" i="10"/>
  <c r="Z449" i="10"/>
  <c r="AA449" i="10"/>
  <c r="AB449" i="10"/>
  <c r="AC449" i="10"/>
  <c r="AE449" i="10"/>
  <c r="AG449" i="10"/>
  <c r="AI449" i="10"/>
  <c r="AL449" i="10"/>
  <c r="AM449" i="10"/>
  <c r="AN449" i="10"/>
  <c r="AO449" i="10"/>
  <c r="AP449" i="10"/>
  <c r="AQ449" i="10"/>
  <c r="AR449" i="10"/>
  <c r="AS449" i="10"/>
  <c r="AT449" i="10"/>
  <c r="AU449" i="10"/>
  <c r="AV449" i="10"/>
  <c r="AW449" i="10"/>
  <c r="AX449" i="10"/>
  <c r="AY449" i="10"/>
  <c r="AZ449" i="10"/>
  <c r="BA449" i="10"/>
  <c r="BB449" i="10"/>
  <c r="BC449" i="10"/>
  <c r="BD449" i="10"/>
  <c r="BE449" i="10"/>
  <c r="BF449" i="10"/>
  <c r="BG449" i="10"/>
  <c r="BH449" i="10"/>
  <c r="BI449" i="10"/>
  <c r="BJ449" i="10"/>
  <c r="BK449" i="10"/>
  <c r="BL449" i="10"/>
  <c r="BM449" i="10"/>
  <c r="BN449" i="10"/>
  <c r="BO449" i="10"/>
  <c r="BP449" i="10"/>
  <c r="BQ449" i="10"/>
  <c r="BR449" i="10"/>
  <c r="BS449" i="10"/>
  <c r="BT449" i="10"/>
  <c r="BU449" i="10"/>
  <c r="BV449" i="10"/>
  <c r="BW449" i="10"/>
  <c r="BX449" i="10"/>
  <c r="BY449" i="10"/>
  <c r="BZ449" i="10"/>
  <c r="CA449" i="10"/>
  <c r="CB449" i="10"/>
  <c r="CC449" i="10"/>
  <c r="CD449" i="10"/>
  <c r="CE449" i="10"/>
  <c r="CF449" i="10"/>
  <c r="CG449" i="10"/>
  <c r="A450" i="10"/>
  <c r="Y450" i="10"/>
  <c r="Z450" i="10"/>
  <c r="AA450" i="10"/>
  <c r="AB450" i="10"/>
  <c r="AC450" i="10"/>
  <c r="AE450" i="10"/>
  <c r="AG450" i="10"/>
  <c r="AI450" i="10"/>
  <c r="AL450" i="10"/>
  <c r="AM450" i="10"/>
  <c r="AN450" i="10"/>
  <c r="AO450" i="10"/>
  <c r="AP450" i="10"/>
  <c r="AQ450" i="10"/>
  <c r="AR450" i="10"/>
  <c r="AS450" i="10"/>
  <c r="AT450" i="10"/>
  <c r="AU450" i="10"/>
  <c r="AV450" i="10"/>
  <c r="AW450" i="10"/>
  <c r="AX450" i="10"/>
  <c r="AY450" i="10"/>
  <c r="AZ450" i="10"/>
  <c r="BA450" i="10"/>
  <c r="BB450" i="10"/>
  <c r="BC450" i="10"/>
  <c r="BD450" i="10"/>
  <c r="BE450" i="10"/>
  <c r="BF450" i="10"/>
  <c r="BG450" i="10"/>
  <c r="BH450" i="10"/>
  <c r="BI450" i="10"/>
  <c r="BJ450" i="10"/>
  <c r="BK450" i="10"/>
  <c r="BL450" i="10"/>
  <c r="BM450" i="10"/>
  <c r="BN450" i="10"/>
  <c r="BO450" i="10"/>
  <c r="BP450" i="10"/>
  <c r="BQ450" i="10"/>
  <c r="BR450" i="10"/>
  <c r="BS450" i="10"/>
  <c r="BT450" i="10"/>
  <c r="BU450" i="10"/>
  <c r="BV450" i="10"/>
  <c r="BW450" i="10"/>
  <c r="BX450" i="10"/>
  <c r="BY450" i="10"/>
  <c r="BZ450" i="10"/>
  <c r="CA450" i="10"/>
  <c r="CB450" i="10"/>
  <c r="CC450" i="10"/>
  <c r="CD450" i="10"/>
  <c r="CE450" i="10"/>
  <c r="CF450" i="10"/>
  <c r="CG450" i="10"/>
  <c r="A451" i="10"/>
  <c r="Y451" i="10"/>
  <c r="Z451" i="10"/>
  <c r="AA451" i="10"/>
  <c r="AB451" i="10"/>
  <c r="AC451" i="10"/>
  <c r="AE451" i="10"/>
  <c r="AG451" i="10"/>
  <c r="AI451" i="10"/>
  <c r="AL451" i="10"/>
  <c r="AM451" i="10"/>
  <c r="AN451" i="10"/>
  <c r="AO451" i="10"/>
  <c r="AP451" i="10"/>
  <c r="AQ451" i="10"/>
  <c r="AR451" i="10"/>
  <c r="AS451" i="10"/>
  <c r="AT451" i="10"/>
  <c r="AU451" i="10"/>
  <c r="AV451" i="10"/>
  <c r="AW451" i="10"/>
  <c r="AX451" i="10"/>
  <c r="AY451" i="10"/>
  <c r="AZ451" i="10"/>
  <c r="BA451" i="10"/>
  <c r="BB451" i="10"/>
  <c r="BC451" i="10"/>
  <c r="BD451" i="10"/>
  <c r="BE451" i="10"/>
  <c r="BF451" i="10"/>
  <c r="BG451" i="10"/>
  <c r="BH451" i="10"/>
  <c r="BI451" i="10"/>
  <c r="BJ451" i="10"/>
  <c r="BK451" i="10"/>
  <c r="BL451" i="10"/>
  <c r="BM451" i="10"/>
  <c r="BN451" i="10"/>
  <c r="BO451" i="10"/>
  <c r="BP451" i="10"/>
  <c r="BQ451" i="10"/>
  <c r="BR451" i="10"/>
  <c r="BS451" i="10"/>
  <c r="BT451" i="10"/>
  <c r="BU451" i="10"/>
  <c r="BV451" i="10"/>
  <c r="BW451" i="10"/>
  <c r="BX451" i="10"/>
  <c r="BY451" i="10"/>
  <c r="BZ451" i="10"/>
  <c r="CA451" i="10"/>
  <c r="CB451" i="10"/>
  <c r="CC451" i="10"/>
  <c r="CD451" i="10"/>
  <c r="CE451" i="10"/>
  <c r="CF451" i="10"/>
  <c r="CG451" i="10"/>
  <c r="A452" i="10"/>
  <c r="Y452" i="10"/>
  <c r="Z452" i="10"/>
  <c r="AA452" i="10"/>
  <c r="AB452" i="10"/>
  <c r="AC452" i="10"/>
  <c r="AE452" i="10"/>
  <c r="AG452" i="10"/>
  <c r="AI452" i="10"/>
  <c r="AL452" i="10"/>
  <c r="AM452" i="10"/>
  <c r="AN452" i="10"/>
  <c r="AO452" i="10"/>
  <c r="AP452" i="10"/>
  <c r="AQ452" i="10"/>
  <c r="AR452" i="10"/>
  <c r="AS452" i="10"/>
  <c r="AT452" i="10"/>
  <c r="AU452" i="10"/>
  <c r="AV452" i="10"/>
  <c r="AW452" i="10"/>
  <c r="AX452" i="10"/>
  <c r="AY452" i="10"/>
  <c r="AZ452" i="10"/>
  <c r="BA452" i="10"/>
  <c r="BB452" i="10"/>
  <c r="BC452" i="10"/>
  <c r="BD452" i="10"/>
  <c r="BE452" i="10"/>
  <c r="BF452" i="10"/>
  <c r="BG452" i="10"/>
  <c r="BH452" i="10"/>
  <c r="BI452" i="10"/>
  <c r="BJ452" i="10"/>
  <c r="BK452" i="10"/>
  <c r="BL452" i="10"/>
  <c r="BM452" i="10"/>
  <c r="BN452" i="10"/>
  <c r="BO452" i="10"/>
  <c r="BP452" i="10"/>
  <c r="BQ452" i="10"/>
  <c r="BR452" i="10"/>
  <c r="BS452" i="10"/>
  <c r="BT452" i="10"/>
  <c r="BU452" i="10"/>
  <c r="BV452" i="10"/>
  <c r="BW452" i="10"/>
  <c r="BX452" i="10"/>
  <c r="BY452" i="10"/>
  <c r="BZ452" i="10"/>
  <c r="CA452" i="10"/>
  <c r="CB452" i="10"/>
  <c r="CC452" i="10"/>
  <c r="CD452" i="10"/>
  <c r="CE452" i="10"/>
  <c r="CF452" i="10"/>
  <c r="CG452" i="10"/>
  <c r="A453" i="10"/>
  <c r="Y453" i="10"/>
  <c r="Z453" i="10"/>
  <c r="AA453" i="10"/>
  <c r="AB453" i="10"/>
  <c r="AC453" i="10"/>
  <c r="AE453" i="10"/>
  <c r="AG453" i="10"/>
  <c r="AI453" i="10"/>
  <c r="AL453" i="10"/>
  <c r="AM453" i="10"/>
  <c r="AN453" i="10"/>
  <c r="AO453" i="10"/>
  <c r="AP453" i="10"/>
  <c r="AQ453" i="10"/>
  <c r="AR453" i="10"/>
  <c r="AS453" i="10"/>
  <c r="AT453" i="10"/>
  <c r="AU453" i="10"/>
  <c r="AV453" i="10"/>
  <c r="AW453" i="10"/>
  <c r="AX453" i="10"/>
  <c r="AY453" i="10"/>
  <c r="AZ453" i="10"/>
  <c r="BA453" i="10"/>
  <c r="BB453" i="10"/>
  <c r="BC453" i="10"/>
  <c r="BD453" i="10"/>
  <c r="BE453" i="10"/>
  <c r="BF453" i="10"/>
  <c r="BG453" i="10"/>
  <c r="BH453" i="10"/>
  <c r="BI453" i="10"/>
  <c r="BJ453" i="10"/>
  <c r="BK453" i="10"/>
  <c r="BL453" i="10"/>
  <c r="BM453" i="10"/>
  <c r="BN453" i="10"/>
  <c r="BO453" i="10"/>
  <c r="BP453" i="10"/>
  <c r="BQ453" i="10"/>
  <c r="BR453" i="10"/>
  <c r="BS453" i="10"/>
  <c r="BT453" i="10"/>
  <c r="BU453" i="10"/>
  <c r="BV453" i="10"/>
  <c r="BW453" i="10"/>
  <c r="BX453" i="10"/>
  <c r="BY453" i="10"/>
  <c r="BZ453" i="10"/>
  <c r="CA453" i="10"/>
  <c r="CB453" i="10"/>
  <c r="CC453" i="10"/>
  <c r="CD453" i="10"/>
  <c r="CE453" i="10"/>
  <c r="CF453" i="10"/>
  <c r="CG453" i="10"/>
  <c r="A454" i="10"/>
  <c r="Y454" i="10"/>
  <c r="Z454" i="10"/>
  <c r="AA454" i="10"/>
  <c r="AB454" i="10"/>
  <c r="AC454" i="10"/>
  <c r="AE454" i="10"/>
  <c r="AG454" i="10"/>
  <c r="AI454" i="10"/>
  <c r="AL454" i="10"/>
  <c r="AM454" i="10"/>
  <c r="AN454" i="10"/>
  <c r="AO454" i="10"/>
  <c r="AP454" i="10"/>
  <c r="AQ454" i="10"/>
  <c r="AR454" i="10"/>
  <c r="AS454" i="10"/>
  <c r="AT454" i="10"/>
  <c r="AU454" i="10"/>
  <c r="AV454" i="10"/>
  <c r="AW454" i="10"/>
  <c r="AX454" i="10"/>
  <c r="AY454" i="10"/>
  <c r="AZ454" i="10"/>
  <c r="BA454" i="10"/>
  <c r="BB454" i="10"/>
  <c r="BC454" i="10"/>
  <c r="BD454" i="10"/>
  <c r="BE454" i="10"/>
  <c r="BF454" i="10"/>
  <c r="BG454" i="10"/>
  <c r="BH454" i="10"/>
  <c r="BI454" i="10"/>
  <c r="BJ454" i="10"/>
  <c r="BK454" i="10"/>
  <c r="BL454" i="10"/>
  <c r="BM454" i="10"/>
  <c r="BN454" i="10"/>
  <c r="BO454" i="10"/>
  <c r="BP454" i="10"/>
  <c r="BQ454" i="10"/>
  <c r="BR454" i="10"/>
  <c r="BS454" i="10"/>
  <c r="BT454" i="10"/>
  <c r="BU454" i="10"/>
  <c r="BV454" i="10"/>
  <c r="BW454" i="10"/>
  <c r="BX454" i="10"/>
  <c r="BY454" i="10"/>
  <c r="BZ454" i="10"/>
  <c r="CA454" i="10"/>
  <c r="CB454" i="10"/>
  <c r="CC454" i="10"/>
  <c r="CD454" i="10"/>
  <c r="CE454" i="10"/>
  <c r="CF454" i="10"/>
  <c r="CG454" i="10"/>
  <c r="A455" i="10"/>
  <c r="Y455" i="10"/>
  <c r="Z455" i="10"/>
  <c r="AA455" i="10"/>
  <c r="AB455" i="10"/>
  <c r="AC455" i="10"/>
  <c r="AE455" i="10"/>
  <c r="AG455" i="10"/>
  <c r="AI455" i="10"/>
  <c r="AL455" i="10"/>
  <c r="AM455" i="10"/>
  <c r="AN455" i="10"/>
  <c r="AO455" i="10"/>
  <c r="AP455" i="10"/>
  <c r="AQ455" i="10"/>
  <c r="AR455" i="10"/>
  <c r="AS455" i="10"/>
  <c r="AT455" i="10"/>
  <c r="AU455" i="10"/>
  <c r="AV455" i="10"/>
  <c r="AW455" i="10"/>
  <c r="AX455" i="10"/>
  <c r="AY455" i="10"/>
  <c r="AZ455" i="10"/>
  <c r="BA455" i="10"/>
  <c r="BB455" i="10"/>
  <c r="BC455" i="10"/>
  <c r="BD455" i="10"/>
  <c r="BE455" i="10"/>
  <c r="BF455" i="10"/>
  <c r="BG455" i="10"/>
  <c r="BH455" i="10"/>
  <c r="BI455" i="10"/>
  <c r="BJ455" i="10"/>
  <c r="BK455" i="10"/>
  <c r="BL455" i="10"/>
  <c r="BM455" i="10"/>
  <c r="BN455" i="10"/>
  <c r="BO455" i="10"/>
  <c r="BP455" i="10"/>
  <c r="BQ455" i="10"/>
  <c r="BR455" i="10"/>
  <c r="BS455" i="10"/>
  <c r="BT455" i="10"/>
  <c r="BU455" i="10"/>
  <c r="BV455" i="10"/>
  <c r="BW455" i="10"/>
  <c r="BX455" i="10"/>
  <c r="BY455" i="10"/>
  <c r="BZ455" i="10"/>
  <c r="CA455" i="10"/>
  <c r="CB455" i="10"/>
  <c r="CC455" i="10"/>
  <c r="CD455" i="10"/>
  <c r="CE455" i="10"/>
  <c r="CF455" i="10"/>
  <c r="CG455" i="10"/>
  <c r="A456" i="10"/>
  <c r="Y456" i="10"/>
  <c r="Z456" i="10"/>
  <c r="AA456" i="10"/>
  <c r="AB456" i="10"/>
  <c r="AC456" i="10"/>
  <c r="AE456" i="10"/>
  <c r="AG456" i="10"/>
  <c r="AI456" i="10"/>
  <c r="AL456" i="10"/>
  <c r="AM456" i="10"/>
  <c r="AN456" i="10"/>
  <c r="AO456" i="10"/>
  <c r="AP456" i="10"/>
  <c r="AQ456" i="10"/>
  <c r="AR456" i="10"/>
  <c r="AS456" i="10"/>
  <c r="AT456" i="10"/>
  <c r="AU456" i="10"/>
  <c r="AV456" i="10"/>
  <c r="AW456" i="10"/>
  <c r="AX456" i="10"/>
  <c r="AY456" i="10"/>
  <c r="AZ456" i="10"/>
  <c r="BA456" i="10"/>
  <c r="BB456" i="10"/>
  <c r="BC456" i="10"/>
  <c r="BD456" i="10"/>
  <c r="BE456" i="10"/>
  <c r="BF456" i="10"/>
  <c r="BG456" i="10"/>
  <c r="BH456" i="10"/>
  <c r="BI456" i="10"/>
  <c r="BJ456" i="10"/>
  <c r="BK456" i="10"/>
  <c r="BL456" i="10"/>
  <c r="BM456" i="10"/>
  <c r="BN456" i="10"/>
  <c r="BO456" i="10"/>
  <c r="BP456" i="10"/>
  <c r="BQ456" i="10"/>
  <c r="BR456" i="10"/>
  <c r="BS456" i="10"/>
  <c r="BT456" i="10"/>
  <c r="BU456" i="10"/>
  <c r="BV456" i="10"/>
  <c r="BW456" i="10"/>
  <c r="BX456" i="10"/>
  <c r="BY456" i="10"/>
  <c r="BZ456" i="10"/>
  <c r="CA456" i="10"/>
  <c r="CB456" i="10"/>
  <c r="CC456" i="10"/>
  <c r="CD456" i="10"/>
  <c r="CE456" i="10"/>
  <c r="CF456" i="10"/>
  <c r="CG456" i="10"/>
  <c r="A457" i="10"/>
  <c r="Y457" i="10"/>
  <c r="Z457" i="10"/>
  <c r="AA457" i="10"/>
  <c r="AB457" i="10"/>
  <c r="AC457" i="10"/>
  <c r="AE457" i="10"/>
  <c r="AG457" i="10"/>
  <c r="AI457" i="10"/>
  <c r="AL457" i="10"/>
  <c r="AM457" i="10"/>
  <c r="AN457" i="10"/>
  <c r="AO457" i="10"/>
  <c r="AP457" i="10"/>
  <c r="AQ457" i="10"/>
  <c r="AR457" i="10"/>
  <c r="AS457" i="10"/>
  <c r="AT457" i="10"/>
  <c r="AU457" i="10"/>
  <c r="AV457" i="10"/>
  <c r="AW457" i="10"/>
  <c r="AX457" i="10"/>
  <c r="AY457" i="10"/>
  <c r="AZ457" i="10"/>
  <c r="BA457" i="10"/>
  <c r="BB457" i="10"/>
  <c r="BC457" i="10"/>
  <c r="BD457" i="10"/>
  <c r="BE457" i="10"/>
  <c r="BF457" i="10"/>
  <c r="BG457" i="10"/>
  <c r="BH457" i="10"/>
  <c r="BI457" i="10"/>
  <c r="BJ457" i="10"/>
  <c r="BK457" i="10"/>
  <c r="BL457" i="10"/>
  <c r="BM457" i="10"/>
  <c r="BN457" i="10"/>
  <c r="BO457" i="10"/>
  <c r="BP457" i="10"/>
  <c r="BQ457" i="10"/>
  <c r="BR457" i="10"/>
  <c r="BS457" i="10"/>
  <c r="BT457" i="10"/>
  <c r="BU457" i="10"/>
  <c r="BV457" i="10"/>
  <c r="BW457" i="10"/>
  <c r="BX457" i="10"/>
  <c r="BY457" i="10"/>
  <c r="BZ457" i="10"/>
  <c r="CA457" i="10"/>
  <c r="CB457" i="10"/>
  <c r="CC457" i="10"/>
  <c r="CD457" i="10"/>
  <c r="CE457" i="10"/>
  <c r="CF457" i="10"/>
  <c r="CG457" i="10"/>
  <c r="A458" i="10"/>
  <c r="Y458" i="10"/>
  <c r="Z458" i="10"/>
  <c r="AA458" i="10"/>
  <c r="AB458" i="10"/>
  <c r="AC458" i="10"/>
  <c r="AE458" i="10"/>
  <c r="AG458" i="10"/>
  <c r="AI458" i="10"/>
  <c r="AL458" i="10"/>
  <c r="AM458" i="10"/>
  <c r="AN458" i="10"/>
  <c r="AO458" i="10"/>
  <c r="AP458" i="10"/>
  <c r="AQ458" i="10"/>
  <c r="AR458" i="10"/>
  <c r="AS458" i="10"/>
  <c r="AT458" i="10"/>
  <c r="AU458" i="10"/>
  <c r="AV458" i="10"/>
  <c r="AW458" i="10"/>
  <c r="AX458" i="10"/>
  <c r="AY458" i="10"/>
  <c r="AZ458" i="10"/>
  <c r="BA458" i="10"/>
  <c r="BB458" i="10"/>
  <c r="BC458" i="10"/>
  <c r="BD458" i="10"/>
  <c r="BE458" i="10"/>
  <c r="BF458" i="10"/>
  <c r="BG458" i="10"/>
  <c r="BH458" i="10"/>
  <c r="BI458" i="10"/>
  <c r="BJ458" i="10"/>
  <c r="BK458" i="10"/>
  <c r="BL458" i="10"/>
  <c r="BM458" i="10"/>
  <c r="BN458" i="10"/>
  <c r="BO458" i="10"/>
  <c r="BP458" i="10"/>
  <c r="BQ458" i="10"/>
  <c r="BR458" i="10"/>
  <c r="BS458" i="10"/>
  <c r="BT458" i="10"/>
  <c r="BU458" i="10"/>
  <c r="BV458" i="10"/>
  <c r="BW458" i="10"/>
  <c r="BX458" i="10"/>
  <c r="BY458" i="10"/>
  <c r="BZ458" i="10"/>
  <c r="CA458" i="10"/>
  <c r="CB458" i="10"/>
  <c r="CC458" i="10"/>
  <c r="CD458" i="10"/>
  <c r="CE458" i="10"/>
  <c r="CF458" i="10"/>
  <c r="CG458" i="10"/>
  <c r="C459" i="10"/>
  <c r="D459" i="10"/>
  <c r="E459" i="10"/>
  <c r="F459" i="10"/>
  <c r="G459" i="10"/>
  <c r="H459" i="10"/>
  <c r="I459" i="10"/>
  <c r="J459" i="10"/>
  <c r="K459" i="10"/>
  <c r="L459" i="10"/>
  <c r="M459" i="10"/>
  <c r="N459" i="10"/>
  <c r="O459" i="10"/>
  <c r="P459" i="10"/>
  <c r="Q459" i="10"/>
  <c r="R459" i="10"/>
  <c r="S459" i="10"/>
  <c r="T459" i="10"/>
  <c r="U459" i="10"/>
  <c r="V459" i="10"/>
  <c r="W459" i="10"/>
  <c r="X459" i="10"/>
  <c r="Y459" i="10"/>
  <c r="Z459" i="10"/>
  <c r="AA459" i="10"/>
  <c r="AB459" i="10"/>
  <c r="AC459" i="10"/>
  <c r="AE459" i="10"/>
  <c r="AG459" i="10"/>
  <c r="AI459" i="10"/>
  <c r="AL459" i="10"/>
  <c r="AM459" i="10"/>
  <c r="AN459" i="10"/>
  <c r="AO459" i="10"/>
  <c r="AP459" i="10"/>
  <c r="AQ459" i="10"/>
  <c r="AR459" i="10"/>
  <c r="AS459" i="10"/>
  <c r="AT459" i="10"/>
  <c r="AU459" i="10"/>
  <c r="AV459" i="10"/>
  <c r="AW459" i="10"/>
  <c r="AX459" i="10"/>
  <c r="AY459" i="10"/>
  <c r="AZ459" i="10"/>
  <c r="BA459" i="10"/>
  <c r="BB459" i="10"/>
  <c r="BC459" i="10"/>
  <c r="BD459" i="10"/>
  <c r="BE459" i="10"/>
  <c r="BF459" i="10"/>
  <c r="BG459" i="10"/>
  <c r="BH459" i="10"/>
  <c r="BI459" i="10"/>
  <c r="BJ459" i="10"/>
  <c r="BK459" i="10"/>
  <c r="BL459" i="10"/>
  <c r="BM459" i="10"/>
  <c r="BN459" i="10"/>
  <c r="BO459" i="10"/>
  <c r="BP459" i="10"/>
  <c r="BQ459" i="10"/>
  <c r="BR459" i="10"/>
  <c r="BS459" i="10"/>
  <c r="BT459" i="10"/>
  <c r="BU459" i="10"/>
  <c r="BV459" i="10"/>
  <c r="BW459" i="10"/>
  <c r="BX459" i="10"/>
  <c r="BY459" i="10"/>
  <c r="BZ459" i="10"/>
  <c r="CA459" i="10"/>
  <c r="CB459" i="10"/>
  <c r="CC459" i="10"/>
  <c r="CD459" i="10"/>
  <c r="CE459" i="10"/>
  <c r="CF459" i="10"/>
  <c r="CG459" i="10"/>
  <c r="A460" i="10"/>
  <c r="Y460" i="10"/>
  <c r="Z460" i="10"/>
  <c r="AA460" i="10"/>
  <c r="AB460" i="10"/>
  <c r="AC460" i="10"/>
  <c r="AE460" i="10"/>
  <c r="AG460" i="10"/>
  <c r="AI460" i="10"/>
  <c r="AL460" i="10"/>
  <c r="AM460" i="10"/>
  <c r="AN460" i="10"/>
  <c r="AO460" i="10"/>
  <c r="AP460" i="10"/>
  <c r="AQ460" i="10"/>
  <c r="AR460" i="10"/>
  <c r="AS460" i="10"/>
  <c r="AT460" i="10"/>
  <c r="AU460" i="10"/>
  <c r="AV460" i="10"/>
  <c r="AW460" i="10"/>
  <c r="AX460" i="10"/>
  <c r="AY460" i="10"/>
  <c r="AZ460" i="10"/>
  <c r="BA460" i="10"/>
  <c r="BB460" i="10"/>
  <c r="BC460" i="10"/>
  <c r="BD460" i="10"/>
  <c r="BE460" i="10"/>
  <c r="BF460" i="10"/>
  <c r="BG460" i="10"/>
  <c r="BH460" i="10"/>
  <c r="BI460" i="10"/>
  <c r="BJ460" i="10"/>
  <c r="BK460" i="10"/>
  <c r="BL460" i="10"/>
  <c r="BM460" i="10"/>
  <c r="BN460" i="10"/>
  <c r="BO460" i="10"/>
  <c r="BP460" i="10"/>
  <c r="BQ460" i="10"/>
  <c r="BR460" i="10"/>
  <c r="BS460" i="10"/>
  <c r="BT460" i="10"/>
  <c r="BU460" i="10"/>
  <c r="BV460" i="10"/>
  <c r="BW460" i="10"/>
  <c r="BX460" i="10"/>
  <c r="BY460" i="10"/>
  <c r="BZ460" i="10"/>
  <c r="CA460" i="10"/>
  <c r="CB460" i="10"/>
  <c r="CC460" i="10"/>
  <c r="CD460" i="10"/>
  <c r="CE460" i="10"/>
  <c r="CF460" i="10"/>
  <c r="CG460" i="10"/>
  <c r="A461" i="10"/>
  <c r="Y461" i="10"/>
  <c r="Z461" i="10"/>
  <c r="AA461" i="10"/>
  <c r="AB461" i="10"/>
  <c r="AC461" i="10"/>
  <c r="AE461" i="10"/>
  <c r="AG461" i="10"/>
  <c r="AI461" i="10"/>
  <c r="AL461" i="10"/>
  <c r="AM461" i="10"/>
  <c r="AN461" i="10"/>
  <c r="AO461" i="10"/>
  <c r="AP461" i="10"/>
  <c r="AQ461" i="10"/>
  <c r="AR461" i="10"/>
  <c r="AS461" i="10"/>
  <c r="AT461" i="10"/>
  <c r="AU461" i="10"/>
  <c r="AV461" i="10"/>
  <c r="AW461" i="10"/>
  <c r="AX461" i="10"/>
  <c r="AY461" i="10"/>
  <c r="AZ461" i="10"/>
  <c r="BA461" i="10"/>
  <c r="BB461" i="10"/>
  <c r="BC461" i="10"/>
  <c r="BD461" i="10"/>
  <c r="BE461" i="10"/>
  <c r="BF461" i="10"/>
  <c r="BG461" i="10"/>
  <c r="BH461" i="10"/>
  <c r="BI461" i="10"/>
  <c r="BJ461" i="10"/>
  <c r="BK461" i="10"/>
  <c r="BL461" i="10"/>
  <c r="BM461" i="10"/>
  <c r="BN461" i="10"/>
  <c r="BO461" i="10"/>
  <c r="BP461" i="10"/>
  <c r="BQ461" i="10"/>
  <c r="BR461" i="10"/>
  <c r="BS461" i="10"/>
  <c r="BT461" i="10"/>
  <c r="BU461" i="10"/>
  <c r="BV461" i="10"/>
  <c r="BW461" i="10"/>
  <c r="BX461" i="10"/>
  <c r="BY461" i="10"/>
  <c r="BZ461" i="10"/>
  <c r="CA461" i="10"/>
  <c r="CB461" i="10"/>
  <c r="CC461" i="10"/>
  <c r="CD461" i="10"/>
  <c r="CE461" i="10"/>
  <c r="CF461" i="10"/>
  <c r="CG461" i="10"/>
  <c r="A462" i="10"/>
  <c r="Y462" i="10"/>
  <c r="Z462" i="10"/>
  <c r="AA462" i="10"/>
  <c r="AB462" i="10"/>
  <c r="AC462" i="10"/>
  <c r="AE462" i="10"/>
  <c r="AG462" i="10"/>
  <c r="AI462" i="10"/>
  <c r="AL462" i="10"/>
  <c r="AM462" i="10"/>
  <c r="AN462" i="10"/>
  <c r="AO462" i="10"/>
  <c r="AP462" i="10"/>
  <c r="AQ462" i="10"/>
  <c r="AR462" i="10"/>
  <c r="AS462" i="10"/>
  <c r="AT462" i="10"/>
  <c r="AU462" i="10"/>
  <c r="AV462" i="10"/>
  <c r="AW462" i="10"/>
  <c r="AX462" i="10"/>
  <c r="AY462" i="10"/>
  <c r="AZ462" i="10"/>
  <c r="BA462" i="10"/>
  <c r="BB462" i="10"/>
  <c r="BC462" i="10"/>
  <c r="BD462" i="10"/>
  <c r="BE462" i="10"/>
  <c r="BF462" i="10"/>
  <c r="BG462" i="10"/>
  <c r="BH462" i="10"/>
  <c r="BI462" i="10"/>
  <c r="BJ462" i="10"/>
  <c r="BK462" i="10"/>
  <c r="BL462" i="10"/>
  <c r="BM462" i="10"/>
  <c r="BN462" i="10"/>
  <c r="BO462" i="10"/>
  <c r="BP462" i="10"/>
  <c r="BQ462" i="10"/>
  <c r="BR462" i="10"/>
  <c r="BS462" i="10"/>
  <c r="BT462" i="10"/>
  <c r="BU462" i="10"/>
  <c r="BV462" i="10"/>
  <c r="BW462" i="10"/>
  <c r="BX462" i="10"/>
  <c r="BY462" i="10"/>
  <c r="BZ462" i="10"/>
  <c r="CA462" i="10"/>
  <c r="CB462" i="10"/>
  <c r="CC462" i="10"/>
  <c r="CD462" i="10"/>
  <c r="CE462" i="10"/>
  <c r="CF462" i="10"/>
  <c r="CG462" i="10"/>
  <c r="A463" i="10"/>
  <c r="Y463" i="10"/>
  <c r="Z463" i="10"/>
  <c r="AA463" i="10"/>
  <c r="AB463" i="10"/>
  <c r="AC463" i="10"/>
  <c r="AE463" i="10"/>
  <c r="AG463" i="10"/>
  <c r="AI463" i="10"/>
  <c r="AL463" i="10"/>
  <c r="AM463" i="10"/>
  <c r="AN463" i="10"/>
  <c r="AO463" i="10"/>
  <c r="AP463" i="10"/>
  <c r="AQ463" i="10"/>
  <c r="AR463" i="10"/>
  <c r="AS463" i="10"/>
  <c r="AT463" i="10"/>
  <c r="AU463" i="10"/>
  <c r="AV463" i="10"/>
  <c r="AW463" i="10"/>
  <c r="AX463" i="10"/>
  <c r="AY463" i="10"/>
  <c r="AZ463" i="10"/>
  <c r="BA463" i="10"/>
  <c r="BB463" i="10"/>
  <c r="BC463" i="10"/>
  <c r="BD463" i="10"/>
  <c r="BE463" i="10"/>
  <c r="BF463" i="10"/>
  <c r="BG463" i="10"/>
  <c r="BH463" i="10"/>
  <c r="BI463" i="10"/>
  <c r="BJ463" i="10"/>
  <c r="BK463" i="10"/>
  <c r="BL463" i="10"/>
  <c r="BM463" i="10"/>
  <c r="BN463" i="10"/>
  <c r="BO463" i="10"/>
  <c r="BP463" i="10"/>
  <c r="BQ463" i="10"/>
  <c r="BR463" i="10"/>
  <c r="BS463" i="10"/>
  <c r="BT463" i="10"/>
  <c r="BU463" i="10"/>
  <c r="BV463" i="10"/>
  <c r="BW463" i="10"/>
  <c r="BX463" i="10"/>
  <c r="BY463" i="10"/>
  <c r="BZ463" i="10"/>
  <c r="CA463" i="10"/>
  <c r="CB463" i="10"/>
  <c r="CC463" i="10"/>
  <c r="CD463" i="10"/>
  <c r="CE463" i="10"/>
  <c r="CF463" i="10"/>
  <c r="CG463" i="10"/>
  <c r="A464" i="10"/>
  <c r="Y464" i="10"/>
  <c r="Z464" i="10"/>
  <c r="AA464" i="10"/>
  <c r="AB464" i="10"/>
  <c r="AC464" i="10"/>
  <c r="AE464" i="10"/>
  <c r="AG464" i="10"/>
  <c r="AI464" i="10"/>
  <c r="AL464" i="10"/>
  <c r="AM464" i="10"/>
  <c r="AN464" i="10"/>
  <c r="AO464" i="10"/>
  <c r="AP464" i="10"/>
  <c r="AQ464" i="10"/>
  <c r="AR464" i="10"/>
  <c r="AS464" i="10"/>
  <c r="AT464" i="10"/>
  <c r="AU464" i="10"/>
  <c r="AV464" i="10"/>
  <c r="AW464" i="10"/>
  <c r="AX464" i="10"/>
  <c r="AY464" i="10"/>
  <c r="AZ464" i="10"/>
  <c r="BA464" i="10"/>
  <c r="BB464" i="10"/>
  <c r="BC464" i="10"/>
  <c r="BD464" i="10"/>
  <c r="BE464" i="10"/>
  <c r="BF464" i="10"/>
  <c r="BG464" i="10"/>
  <c r="BH464" i="10"/>
  <c r="BI464" i="10"/>
  <c r="BJ464" i="10"/>
  <c r="BK464" i="10"/>
  <c r="BL464" i="10"/>
  <c r="BM464" i="10"/>
  <c r="BN464" i="10"/>
  <c r="BO464" i="10"/>
  <c r="BP464" i="10"/>
  <c r="BQ464" i="10"/>
  <c r="BR464" i="10"/>
  <c r="BS464" i="10"/>
  <c r="BT464" i="10"/>
  <c r="BU464" i="10"/>
  <c r="BV464" i="10"/>
  <c r="BW464" i="10"/>
  <c r="BX464" i="10"/>
  <c r="BY464" i="10"/>
  <c r="BZ464" i="10"/>
  <c r="CA464" i="10"/>
  <c r="CB464" i="10"/>
  <c r="CC464" i="10"/>
  <c r="CD464" i="10"/>
  <c r="CE464" i="10"/>
  <c r="CF464" i="10"/>
  <c r="CG464" i="10"/>
  <c r="A465" i="10"/>
  <c r="Y465" i="10"/>
  <c r="Z465" i="10"/>
  <c r="AA465" i="10"/>
  <c r="AB465" i="10"/>
  <c r="AC465" i="10"/>
  <c r="AE465" i="10"/>
  <c r="AG465" i="10"/>
  <c r="AI465" i="10"/>
  <c r="AL465" i="10"/>
  <c r="AM465" i="10"/>
  <c r="AN465" i="10"/>
  <c r="AO465" i="10"/>
  <c r="AP465" i="10"/>
  <c r="AQ465" i="10"/>
  <c r="AR465" i="10"/>
  <c r="AS465" i="10"/>
  <c r="AT465" i="10"/>
  <c r="AU465" i="10"/>
  <c r="AV465" i="10"/>
  <c r="AW465" i="10"/>
  <c r="AX465" i="10"/>
  <c r="AY465" i="10"/>
  <c r="AZ465" i="10"/>
  <c r="BA465" i="10"/>
  <c r="BB465" i="10"/>
  <c r="BC465" i="10"/>
  <c r="BD465" i="10"/>
  <c r="BE465" i="10"/>
  <c r="BF465" i="10"/>
  <c r="BG465" i="10"/>
  <c r="BH465" i="10"/>
  <c r="BI465" i="10"/>
  <c r="BJ465" i="10"/>
  <c r="BK465" i="10"/>
  <c r="BL465" i="10"/>
  <c r="BM465" i="10"/>
  <c r="BN465" i="10"/>
  <c r="BO465" i="10"/>
  <c r="BP465" i="10"/>
  <c r="BQ465" i="10"/>
  <c r="BR465" i="10"/>
  <c r="BS465" i="10"/>
  <c r="BT465" i="10"/>
  <c r="BU465" i="10"/>
  <c r="BV465" i="10"/>
  <c r="BW465" i="10"/>
  <c r="BX465" i="10"/>
  <c r="BY465" i="10"/>
  <c r="BZ465" i="10"/>
  <c r="CA465" i="10"/>
  <c r="CB465" i="10"/>
  <c r="CC465" i="10"/>
  <c r="CD465" i="10"/>
  <c r="CE465" i="10"/>
  <c r="CF465" i="10"/>
  <c r="CG465" i="10"/>
  <c r="A466" i="10"/>
  <c r="Y466" i="10"/>
  <c r="Z466" i="10"/>
  <c r="AA466" i="10"/>
  <c r="AB466" i="10"/>
  <c r="AC466" i="10"/>
  <c r="AE466" i="10"/>
  <c r="AG466" i="10"/>
  <c r="AI466" i="10"/>
  <c r="AL466" i="10"/>
  <c r="AM466" i="10"/>
  <c r="AN466" i="10"/>
  <c r="AO466" i="10"/>
  <c r="AP466" i="10"/>
  <c r="AQ466" i="10"/>
  <c r="AR466" i="10"/>
  <c r="AS466" i="10"/>
  <c r="AT466" i="10"/>
  <c r="AU466" i="10"/>
  <c r="AV466" i="10"/>
  <c r="AW466" i="10"/>
  <c r="AX466" i="10"/>
  <c r="AY466" i="10"/>
  <c r="AZ466" i="10"/>
  <c r="BA466" i="10"/>
  <c r="BB466" i="10"/>
  <c r="BC466" i="10"/>
  <c r="BD466" i="10"/>
  <c r="BE466" i="10"/>
  <c r="BF466" i="10"/>
  <c r="BG466" i="10"/>
  <c r="BH466" i="10"/>
  <c r="BI466" i="10"/>
  <c r="BJ466" i="10"/>
  <c r="BK466" i="10"/>
  <c r="BL466" i="10"/>
  <c r="BM466" i="10"/>
  <c r="BN466" i="10"/>
  <c r="BO466" i="10"/>
  <c r="BP466" i="10"/>
  <c r="BQ466" i="10"/>
  <c r="BR466" i="10"/>
  <c r="BS466" i="10"/>
  <c r="BT466" i="10"/>
  <c r="BU466" i="10"/>
  <c r="BV466" i="10"/>
  <c r="BW466" i="10"/>
  <c r="BX466" i="10"/>
  <c r="BY466" i="10"/>
  <c r="BZ466" i="10"/>
  <c r="CA466" i="10"/>
  <c r="CB466" i="10"/>
  <c r="CC466" i="10"/>
  <c r="CD466" i="10"/>
  <c r="CE466" i="10"/>
  <c r="CF466" i="10"/>
  <c r="CG466" i="10"/>
  <c r="C467" i="10"/>
  <c r="D467" i="10"/>
  <c r="E467" i="10"/>
  <c r="F467" i="10"/>
  <c r="G467" i="10"/>
  <c r="H467" i="10"/>
  <c r="I467" i="10"/>
  <c r="J467" i="10"/>
  <c r="K467" i="10"/>
  <c r="L467" i="10"/>
  <c r="M467" i="10"/>
  <c r="N467" i="10"/>
  <c r="O467" i="10"/>
  <c r="P467" i="10"/>
  <c r="Q467" i="10"/>
  <c r="R467" i="10"/>
  <c r="S467" i="10"/>
  <c r="T467" i="10"/>
  <c r="U467" i="10"/>
  <c r="V467" i="10"/>
  <c r="W467" i="10"/>
  <c r="X467" i="10"/>
  <c r="Y467" i="10"/>
  <c r="Z467" i="10"/>
  <c r="AA467" i="10"/>
  <c r="AB467" i="10"/>
  <c r="AC467" i="10"/>
  <c r="AE467" i="10"/>
  <c r="AG467" i="10"/>
  <c r="AI467" i="10"/>
  <c r="AL467" i="10"/>
  <c r="AM467" i="10"/>
  <c r="AN467" i="10"/>
  <c r="AO467" i="10"/>
  <c r="AP467" i="10"/>
  <c r="AQ467" i="10"/>
  <c r="AR467" i="10"/>
  <c r="AS467" i="10"/>
  <c r="AT467" i="10"/>
  <c r="AU467" i="10"/>
  <c r="AV467" i="10"/>
  <c r="AW467" i="10"/>
  <c r="AX467" i="10"/>
  <c r="AY467" i="10"/>
  <c r="AZ467" i="10"/>
  <c r="BA467" i="10"/>
  <c r="BB467" i="10"/>
  <c r="BC467" i="10"/>
  <c r="BD467" i="10"/>
  <c r="BE467" i="10"/>
  <c r="BF467" i="10"/>
  <c r="BG467" i="10"/>
  <c r="BH467" i="10"/>
  <c r="BI467" i="10"/>
  <c r="BJ467" i="10"/>
  <c r="BK467" i="10"/>
  <c r="BL467" i="10"/>
  <c r="BM467" i="10"/>
  <c r="BN467" i="10"/>
  <c r="BO467" i="10"/>
  <c r="BP467" i="10"/>
  <c r="BQ467" i="10"/>
  <c r="BR467" i="10"/>
  <c r="BS467" i="10"/>
  <c r="BT467" i="10"/>
  <c r="BU467" i="10"/>
  <c r="BV467" i="10"/>
  <c r="BW467" i="10"/>
  <c r="BX467" i="10"/>
  <c r="BY467" i="10"/>
  <c r="BZ467" i="10"/>
  <c r="CA467" i="10"/>
  <c r="CB467" i="10"/>
  <c r="CC467" i="10"/>
  <c r="CD467" i="10"/>
  <c r="CE467" i="10"/>
  <c r="CF467" i="10"/>
  <c r="CG467" i="10"/>
  <c r="A468" i="10"/>
  <c r="Y468" i="10"/>
  <c r="Z468" i="10"/>
  <c r="AA468" i="10"/>
  <c r="AB468" i="10"/>
  <c r="AC468" i="10"/>
  <c r="AE468" i="10"/>
  <c r="AG468" i="10"/>
  <c r="AI468" i="10"/>
  <c r="AL468" i="10"/>
  <c r="AM468" i="10"/>
  <c r="AN468" i="10"/>
  <c r="AO468" i="10"/>
  <c r="AP468" i="10"/>
  <c r="AQ468" i="10"/>
  <c r="AR468" i="10"/>
  <c r="AS468" i="10"/>
  <c r="AT468" i="10"/>
  <c r="AU468" i="10"/>
  <c r="AV468" i="10"/>
  <c r="AW468" i="10"/>
  <c r="AX468" i="10"/>
  <c r="AY468" i="10"/>
  <c r="AZ468" i="10"/>
  <c r="BA468" i="10"/>
  <c r="BB468" i="10"/>
  <c r="BC468" i="10"/>
  <c r="BD468" i="10"/>
  <c r="BE468" i="10"/>
  <c r="BF468" i="10"/>
  <c r="BG468" i="10"/>
  <c r="BH468" i="10"/>
  <c r="BI468" i="10"/>
  <c r="BJ468" i="10"/>
  <c r="BK468" i="10"/>
  <c r="BL468" i="10"/>
  <c r="BM468" i="10"/>
  <c r="BN468" i="10"/>
  <c r="BO468" i="10"/>
  <c r="BP468" i="10"/>
  <c r="BQ468" i="10"/>
  <c r="BR468" i="10"/>
  <c r="BS468" i="10"/>
  <c r="BT468" i="10"/>
  <c r="BU468" i="10"/>
  <c r="BV468" i="10"/>
  <c r="BW468" i="10"/>
  <c r="BX468" i="10"/>
  <c r="BY468" i="10"/>
  <c r="BZ468" i="10"/>
  <c r="CA468" i="10"/>
  <c r="CB468" i="10"/>
  <c r="CC468" i="10"/>
  <c r="CD468" i="10"/>
  <c r="CE468" i="10"/>
  <c r="CF468" i="10"/>
  <c r="CG468" i="10"/>
  <c r="A469" i="10"/>
  <c r="Y469" i="10"/>
  <c r="Z469" i="10"/>
  <c r="AA469" i="10"/>
  <c r="AB469" i="10"/>
  <c r="AC469" i="10"/>
  <c r="AE469" i="10"/>
  <c r="AG469" i="10"/>
  <c r="AI469" i="10"/>
  <c r="AL469" i="10"/>
  <c r="AM469" i="10"/>
  <c r="AN469" i="10"/>
  <c r="AO469" i="10"/>
  <c r="AP469" i="10"/>
  <c r="AQ469" i="10"/>
  <c r="AR469" i="10"/>
  <c r="AS469" i="10"/>
  <c r="AT469" i="10"/>
  <c r="AU469" i="10"/>
  <c r="AV469" i="10"/>
  <c r="AW469" i="10"/>
  <c r="AX469" i="10"/>
  <c r="AY469" i="10"/>
  <c r="AZ469" i="10"/>
  <c r="BA469" i="10"/>
  <c r="BB469" i="10"/>
  <c r="BC469" i="10"/>
  <c r="BD469" i="10"/>
  <c r="BE469" i="10"/>
  <c r="BF469" i="10"/>
  <c r="BG469" i="10"/>
  <c r="BH469" i="10"/>
  <c r="BI469" i="10"/>
  <c r="BJ469" i="10"/>
  <c r="BK469" i="10"/>
  <c r="BL469" i="10"/>
  <c r="BM469" i="10"/>
  <c r="BN469" i="10"/>
  <c r="BO469" i="10"/>
  <c r="BP469" i="10"/>
  <c r="BQ469" i="10"/>
  <c r="BR469" i="10"/>
  <c r="BS469" i="10"/>
  <c r="BT469" i="10"/>
  <c r="BU469" i="10"/>
  <c r="BV469" i="10"/>
  <c r="BW469" i="10"/>
  <c r="BX469" i="10"/>
  <c r="BY469" i="10"/>
  <c r="BZ469" i="10"/>
  <c r="CA469" i="10"/>
  <c r="CB469" i="10"/>
  <c r="CC469" i="10"/>
  <c r="CD469" i="10"/>
  <c r="CE469" i="10"/>
  <c r="CF469" i="10"/>
  <c r="CG469" i="10"/>
  <c r="A470" i="10"/>
  <c r="Y470" i="10"/>
  <c r="Z470" i="10"/>
  <c r="AA470" i="10"/>
  <c r="AB470" i="10"/>
  <c r="AC470" i="10"/>
  <c r="AE470" i="10"/>
  <c r="AG470" i="10"/>
  <c r="AI470" i="10"/>
  <c r="AL470" i="10"/>
  <c r="AM470" i="10"/>
  <c r="AN470" i="10"/>
  <c r="AO470" i="10"/>
  <c r="AP470" i="10"/>
  <c r="AQ470" i="10"/>
  <c r="AR470" i="10"/>
  <c r="AS470" i="10"/>
  <c r="AT470" i="10"/>
  <c r="AU470" i="10"/>
  <c r="AV470" i="10"/>
  <c r="AW470" i="10"/>
  <c r="AX470" i="10"/>
  <c r="AY470" i="10"/>
  <c r="AZ470" i="10"/>
  <c r="BA470" i="10"/>
  <c r="BB470" i="10"/>
  <c r="BC470" i="10"/>
  <c r="BD470" i="10"/>
  <c r="BE470" i="10"/>
  <c r="BF470" i="10"/>
  <c r="BG470" i="10"/>
  <c r="BH470" i="10"/>
  <c r="BI470" i="10"/>
  <c r="BJ470" i="10"/>
  <c r="BK470" i="10"/>
  <c r="BL470" i="10"/>
  <c r="BM470" i="10"/>
  <c r="BN470" i="10"/>
  <c r="BO470" i="10"/>
  <c r="BP470" i="10"/>
  <c r="BQ470" i="10"/>
  <c r="BR470" i="10"/>
  <c r="BS470" i="10"/>
  <c r="BT470" i="10"/>
  <c r="BU470" i="10"/>
  <c r="BV470" i="10"/>
  <c r="BW470" i="10"/>
  <c r="BX470" i="10"/>
  <c r="BY470" i="10"/>
  <c r="BZ470" i="10"/>
  <c r="CA470" i="10"/>
  <c r="CB470" i="10"/>
  <c r="CC470" i="10"/>
  <c r="CD470" i="10"/>
  <c r="CE470" i="10"/>
  <c r="CF470" i="10"/>
  <c r="CG470" i="10"/>
  <c r="A471" i="10"/>
  <c r="Y471" i="10"/>
  <c r="Z471" i="10"/>
  <c r="AA471" i="10"/>
  <c r="AB471" i="10"/>
  <c r="AC471" i="10"/>
  <c r="AE471" i="10"/>
  <c r="AG471" i="10"/>
  <c r="AI471" i="10"/>
  <c r="AL471" i="10"/>
  <c r="AM471" i="10"/>
  <c r="AN471" i="10"/>
  <c r="AO471" i="10"/>
  <c r="AP471" i="10"/>
  <c r="AQ471" i="10"/>
  <c r="AR471" i="10"/>
  <c r="AS471" i="10"/>
  <c r="AT471" i="10"/>
  <c r="AU471" i="10"/>
  <c r="AV471" i="10"/>
  <c r="AW471" i="10"/>
  <c r="AX471" i="10"/>
  <c r="AY471" i="10"/>
  <c r="AZ471" i="10"/>
  <c r="BA471" i="10"/>
  <c r="BB471" i="10"/>
  <c r="BC471" i="10"/>
  <c r="BD471" i="10"/>
  <c r="BE471" i="10"/>
  <c r="BF471" i="10"/>
  <c r="BG471" i="10"/>
  <c r="BH471" i="10"/>
  <c r="BI471" i="10"/>
  <c r="BJ471" i="10"/>
  <c r="BK471" i="10"/>
  <c r="BL471" i="10"/>
  <c r="BM471" i="10"/>
  <c r="BN471" i="10"/>
  <c r="BO471" i="10"/>
  <c r="BP471" i="10"/>
  <c r="BQ471" i="10"/>
  <c r="BR471" i="10"/>
  <c r="BS471" i="10"/>
  <c r="BT471" i="10"/>
  <c r="BU471" i="10"/>
  <c r="BV471" i="10"/>
  <c r="BW471" i="10"/>
  <c r="BX471" i="10"/>
  <c r="BY471" i="10"/>
  <c r="BZ471" i="10"/>
  <c r="CA471" i="10"/>
  <c r="CB471" i="10"/>
  <c r="CC471" i="10"/>
  <c r="CD471" i="10"/>
  <c r="CE471" i="10"/>
  <c r="CF471" i="10"/>
  <c r="CG471" i="10"/>
  <c r="A472" i="10"/>
  <c r="Y472" i="10"/>
  <c r="Z472" i="10"/>
  <c r="AA472" i="10"/>
  <c r="AB472" i="10"/>
  <c r="AC472" i="10"/>
  <c r="AE472" i="10"/>
  <c r="AG472" i="10"/>
  <c r="AI472" i="10"/>
  <c r="AL472" i="10"/>
  <c r="AM472" i="10"/>
  <c r="AN472" i="10"/>
  <c r="AO472" i="10"/>
  <c r="AP472" i="10"/>
  <c r="AQ472" i="10"/>
  <c r="AR472" i="10"/>
  <c r="AS472" i="10"/>
  <c r="AT472" i="10"/>
  <c r="AU472" i="10"/>
  <c r="AV472" i="10"/>
  <c r="AW472" i="10"/>
  <c r="AX472" i="10"/>
  <c r="AY472" i="10"/>
  <c r="AZ472" i="10"/>
  <c r="BA472" i="10"/>
  <c r="BB472" i="10"/>
  <c r="BC472" i="10"/>
  <c r="BD472" i="10"/>
  <c r="BE472" i="10"/>
  <c r="BF472" i="10"/>
  <c r="BG472" i="10"/>
  <c r="BH472" i="10"/>
  <c r="BI472" i="10"/>
  <c r="BJ472" i="10"/>
  <c r="BK472" i="10"/>
  <c r="BL472" i="10"/>
  <c r="BM472" i="10"/>
  <c r="BN472" i="10"/>
  <c r="BO472" i="10"/>
  <c r="BP472" i="10"/>
  <c r="BQ472" i="10"/>
  <c r="BR472" i="10"/>
  <c r="BS472" i="10"/>
  <c r="BT472" i="10"/>
  <c r="BU472" i="10"/>
  <c r="BV472" i="10"/>
  <c r="BW472" i="10"/>
  <c r="BX472" i="10"/>
  <c r="BY472" i="10"/>
  <c r="BZ472" i="10"/>
  <c r="CA472" i="10"/>
  <c r="CB472" i="10"/>
  <c r="CC472" i="10"/>
  <c r="CD472" i="10"/>
  <c r="CE472" i="10"/>
  <c r="CF472" i="10"/>
  <c r="CG472" i="10"/>
  <c r="A473" i="10"/>
  <c r="Y473" i="10"/>
  <c r="Z473" i="10"/>
  <c r="AA473" i="10"/>
  <c r="AB473" i="10"/>
  <c r="AC473" i="10"/>
  <c r="AE473" i="10"/>
  <c r="AG473" i="10"/>
  <c r="AI473" i="10"/>
  <c r="AL473" i="10"/>
  <c r="AM473" i="10"/>
  <c r="AN473" i="10"/>
  <c r="AO473" i="10"/>
  <c r="AP473" i="10"/>
  <c r="AQ473" i="10"/>
  <c r="AR473" i="10"/>
  <c r="AS473" i="10"/>
  <c r="AT473" i="10"/>
  <c r="AU473" i="10"/>
  <c r="AV473" i="10"/>
  <c r="AW473" i="10"/>
  <c r="AX473" i="10"/>
  <c r="AY473" i="10"/>
  <c r="AZ473" i="10"/>
  <c r="BA473" i="10"/>
  <c r="BB473" i="10"/>
  <c r="BC473" i="10"/>
  <c r="BD473" i="10"/>
  <c r="BE473" i="10"/>
  <c r="BF473" i="10"/>
  <c r="BG473" i="10"/>
  <c r="BH473" i="10"/>
  <c r="BI473" i="10"/>
  <c r="BJ473" i="10"/>
  <c r="BK473" i="10"/>
  <c r="BL473" i="10"/>
  <c r="BM473" i="10"/>
  <c r="BN473" i="10"/>
  <c r="BO473" i="10"/>
  <c r="BP473" i="10"/>
  <c r="BQ473" i="10"/>
  <c r="BR473" i="10"/>
  <c r="BS473" i="10"/>
  <c r="BT473" i="10"/>
  <c r="BU473" i="10"/>
  <c r="BV473" i="10"/>
  <c r="BW473" i="10"/>
  <c r="BX473" i="10"/>
  <c r="BY473" i="10"/>
  <c r="BZ473" i="10"/>
  <c r="CA473" i="10"/>
  <c r="CB473" i="10"/>
  <c r="CC473" i="10"/>
  <c r="CD473" i="10"/>
  <c r="CE473" i="10"/>
  <c r="CF473" i="10"/>
  <c r="CG473" i="10"/>
  <c r="A474" i="10"/>
  <c r="Y474" i="10"/>
  <c r="Z474" i="10"/>
  <c r="AA474" i="10"/>
  <c r="AB474" i="10"/>
  <c r="AC474" i="10"/>
  <c r="AE474" i="10"/>
  <c r="AG474" i="10"/>
  <c r="AI474" i="10"/>
  <c r="AL474" i="10"/>
  <c r="AM474" i="10"/>
  <c r="AN474" i="10"/>
  <c r="AO474" i="10"/>
  <c r="AP474" i="10"/>
  <c r="AQ474" i="10"/>
  <c r="AR474" i="10"/>
  <c r="AS474" i="10"/>
  <c r="AT474" i="10"/>
  <c r="AU474" i="10"/>
  <c r="AV474" i="10"/>
  <c r="AW474" i="10"/>
  <c r="AX474" i="10"/>
  <c r="AY474" i="10"/>
  <c r="AZ474" i="10"/>
  <c r="BA474" i="10"/>
  <c r="BB474" i="10"/>
  <c r="BC474" i="10"/>
  <c r="BD474" i="10"/>
  <c r="BE474" i="10"/>
  <c r="BF474" i="10"/>
  <c r="BG474" i="10"/>
  <c r="BH474" i="10"/>
  <c r="BI474" i="10"/>
  <c r="BJ474" i="10"/>
  <c r="BK474" i="10"/>
  <c r="BL474" i="10"/>
  <c r="BM474" i="10"/>
  <c r="BN474" i="10"/>
  <c r="BO474" i="10"/>
  <c r="BP474" i="10"/>
  <c r="BQ474" i="10"/>
  <c r="BR474" i="10"/>
  <c r="BS474" i="10"/>
  <c r="BT474" i="10"/>
  <c r="BU474" i="10"/>
  <c r="BV474" i="10"/>
  <c r="BW474" i="10"/>
  <c r="BX474" i="10"/>
  <c r="BY474" i="10"/>
  <c r="BZ474" i="10"/>
  <c r="CA474" i="10"/>
  <c r="CB474" i="10"/>
  <c r="CC474" i="10"/>
  <c r="CD474" i="10"/>
  <c r="CE474" i="10"/>
  <c r="CF474" i="10"/>
  <c r="CG474" i="10"/>
  <c r="A475" i="10"/>
  <c r="Y475" i="10"/>
  <c r="Z475" i="10"/>
  <c r="AA475" i="10"/>
  <c r="AB475" i="10"/>
  <c r="AC475" i="10"/>
  <c r="AE475" i="10"/>
  <c r="AG475" i="10"/>
  <c r="AI475" i="10"/>
  <c r="AL475" i="10"/>
  <c r="AM475" i="10"/>
  <c r="AN475" i="10"/>
  <c r="AO475" i="10"/>
  <c r="AP475" i="10"/>
  <c r="AQ475" i="10"/>
  <c r="AR475" i="10"/>
  <c r="AS475" i="10"/>
  <c r="AT475" i="10"/>
  <c r="AU475" i="10"/>
  <c r="AV475" i="10"/>
  <c r="AW475" i="10"/>
  <c r="AX475" i="10"/>
  <c r="AY475" i="10"/>
  <c r="AZ475" i="10"/>
  <c r="BA475" i="10"/>
  <c r="BB475" i="10"/>
  <c r="BC475" i="10"/>
  <c r="BD475" i="10"/>
  <c r="BE475" i="10"/>
  <c r="BF475" i="10"/>
  <c r="BG475" i="10"/>
  <c r="BH475" i="10"/>
  <c r="BI475" i="10"/>
  <c r="BJ475" i="10"/>
  <c r="BK475" i="10"/>
  <c r="BL475" i="10"/>
  <c r="BM475" i="10"/>
  <c r="BN475" i="10"/>
  <c r="BO475" i="10"/>
  <c r="BP475" i="10"/>
  <c r="BQ475" i="10"/>
  <c r="BR475" i="10"/>
  <c r="BS475" i="10"/>
  <c r="BT475" i="10"/>
  <c r="BU475" i="10"/>
  <c r="BV475" i="10"/>
  <c r="BW475" i="10"/>
  <c r="BX475" i="10"/>
  <c r="BY475" i="10"/>
  <c r="BZ475" i="10"/>
  <c r="CA475" i="10"/>
  <c r="CB475" i="10"/>
  <c r="CC475" i="10"/>
  <c r="CD475" i="10"/>
  <c r="CE475" i="10"/>
  <c r="CF475" i="10"/>
  <c r="CG475" i="10"/>
  <c r="A476" i="10"/>
  <c r="Y476" i="10"/>
  <c r="Z476" i="10"/>
  <c r="AA476" i="10"/>
  <c r="AB476" i="10"/>
  <c r="AC476" i="10"/>
  <c r="AE476" i="10"/>
  <c r="AG476" i="10"/>
  <c r="AI476" i="10"/>
  <c r="AL476" i="10"/>
  <c r="AM476" i="10"/>
  <c r="AN476" i="10"/>
  <c r="AO476" i="10"/>
  <c r="AP476" i="10"/>
  <c r="AQ476" i="10"/>
  <c r="AR476" i="10"/>
  <c r="AS476" i="10"/>
  <c r="AT476" i="10"/>
  <c r="AU476" i="10"/>
  <c r="AV476" i="10"/>
  <c r="AW476" i="10"/>
  <c r="AX476" i="10"/>
  <c r="AY476" i="10"/>
  <c r="AZ476" i="10"/>
  <c r="BA476" i="10"/>
  <c r="BB476" i="10"/>
  <c r="BC476" i="10"/>
  <c r="BD476" i="10"/>
  <c r="BE476" i="10"/>
  <c r="BF476" i="10"/>
  <c r="BG476" i="10"/>
  <c r="BH476" i="10"/>
  <c r="BI476" i="10"/>
  <c r="BJ476" i="10"/>
  <c r="BK476" i="10"/>
  <c r="BL476" i="10"/>
  <c r="BM476" i="10"/>
  <c r="BN476" i="10"/>
  <c r="BO476" i="10"/>
  <c r="BP476" i="10"/>
  <c r="BQ476" i="10"/>
  <c r="BR476" i="10"/>
  <c r="BS476" i="10"/>
  <c r="BT476" i="10"/>
  <c r="BU476" i="10"/>
  <c r="BV476" i="10"/>
  <c r="BW476" i="10"/>
  <c r="BX476" i="10"/>
  <c r="BY476" i="10"/>
  <c r="BZ476" i="10"/>
  <c r="CA476" i="10"/>
  <c r="CB476" i="10"/>
  <c r="CC476" i="10"/>
  <c r="CD476" i="10"/>
  <c r="CE476" i="10"/>
  <c r="CF476" i="10"/>
  <c r="CG476" i="10"/>
  <c r="A477" i="10"/>
  <c r="Y477" i="10"/>
  <c r="Z477" i="10"/>
  <c r="AA477" i="10"/>
  <c r="AB477" i="10"/>
  <c r="AC477" i="10"/>
  <c r="AE477" i="10"/>
  <c r="AG477" i="10"/>
  <c r="AI477" i="10"/>
  <c r="AL477" i="10"/>
  <c r="AM477" i="10"/>
  <c r="AN477" i="10"/>
  <c r="AO477" i="10"/>
  <c r="AP477" i="10"/>
  <c r="AQ477" i="10"/>
  <c r="AR477" i="10"/>
  <c r="AS477" i="10"/>
  <c r="AT477" i="10"/>
  <c r="AU477" i="10"/>
  <c r="AV477" i="10"/>
  <c r="AW477" i="10"/>
  <c r="AX477" i="10"/>
  <c r="AY477" i="10"/>
  <c r="AZ477" i="10"/>
  <c r="BA477" i="10"/>
  <c r="BB477" i="10"/>
  <c r="BC477" i="10"/>
  <c r="BD477" i="10"/>
  <c r="BE477" i="10"/>
  <c r="BF477" i="10"/>
  <c r="BG477" i="10"/>
  <c r="BH477" i="10"/>
  <c r="BI477" i="10"/>
  <c r="BJ477" i="10"/>
  <c r="BK477" i="10"/>
  <c r="BL477" i="10"/>
  <c r="BM477" i="10"/>
  <c r="BN477" i="10"/>
  <c r="BO477" i="10"/>
  <c r="BP477" i="10"/>
  <c r="BQ477" i="10"/>
  <c r="BR477" i="10"/>
  <c r="BS477" i="10"/>
  <c r="BT477" i="10"/>
  <c r="BU477" i="10"/>
  <c r="BV477" i="10"/>
  <c r="BW477" i="10"/>
  <c r="BX477" i="10"/>
  <c r="BY477" i="10"/>
  <c r="BZ477" i="10"/>
  <c r="CA477" i="10"/>
  <c r="CB477" i="10"/>
  <c r="CC477" i="10"/>
  <c r="CD477" i="10"/>
  <c r="CE477" i="10"/>
  <c r="CF477" i="10"/>
  <c r="CG477" i="10"/>
  <c r="A478" i="10"/>
  <c r="Y478" i="10"/>
  <c r="Z478" i="10"/>
  <c r="AA478" i="10"/>
  <c r="AB478" i="10"/>
  <c r="AC478" i="10"/>
  <c r="AE478" i="10"/>
  <c r="AG478" i="10"/>
  <c r="AI478" i="10"/>
  <c r="AL478" i="10"/>
  <c r="AM478" i="10"/>
  <c r="AN478" i="10"/>
  <c r="AO478" i="10"/>
  <c r="AP478" i="10"/>
  <c r="AQ478" i="10"/>
  <c r="AR478" i="10"/>
  <c r="AS478" i="10"/>
  <c r="AT478" i="10"/>
  <c r="AU478" i="10"/>
  <c r="AV478" i="10"/>
  <c r="AW478" i="10"/>
  <c r="AX478" i="10"/>
  <c r="AY478" i="10"/>
  <c r="AZ478" i="10"/>
  <c r="BA478" i="10"/>
  <c r="BB478" i="10"/>
  <c r="BC478" i="10"/>
  <c r="BD478" i="10"/>
  <c r="BE478" i="10"/>
  <c r="BF478" i="10"/>
  <c r="BG478" i="10"/>
  <c r="BH478" i="10"/>
  <c r="BI478" i="10"/>
  <c r="BJ478" i="10"/>
  <c r="BK478" i="10"/>
  <c r="BL478" i="10"/>
  <c r="BM478" i="10"/>
  <c r="BN478" i="10"/>
  <c r="BO478" i="10"/>
  <c r="BP478" i="10"/>
  <c r="BQ478" i="10"/>
  <c r="BR478" i="10"/>
  <c r="BS478" i="10"/>
  <c r="BT478" i="10"/>
  <c r="BU478" i="10"/>
  <c r="BV478" i="10"/>
  <c r="BW478" i="10"/>
  <c r="BX478" i="10"/>
  <c r="BY478" i="10"/>
  <c r="BZ478" i="10"/>
  <c r="CA478" i="10"/>
  <c r="CB478" i="10"/>
  <c r="CC478" i="10"/>
  <c r="CD478" i="10"/>
  <c r="CE478" i="10"/>
  <c r="CF478" i="10"/>
  <c r="CG478" i="10"/>
  <c r="A479" i="10"/>
  <c r="Y479" i="10"/>
  <c r="Z479" i="10"/>
  <c r="AA479" i="10"/>
  <c r="AB479" i="10"/>
  <c r="AC479" i="10"/>
  <c r="AE479" i="10"/>
  <c r="AG479" i="10"/>
  <c r="AI479" i="10"/>
  <c r="AL479" i="10"/>
  <c r="AM479" i="10"/>
  <c r="AN479" i="10"/>
  <c r="AO479" i="10"/>
  <c r="AP479" i="10"/>
  <c r="AQ479" i="10"/>
  <c r="AR479" i="10"/>
  <c r="AS479" i="10"/>
  <c r="AT479" i="10"/>
  <c r="AU479" i="10"/>
  <c r="AV479" i="10"/>
  <c r="AW479" i="10"/>
  <c r="AX479" i="10"/>
  <c r="AY479" i="10"/>
  <c r="AZ479" i="10"/>
  <c r="BA479" i="10"/>
  <c r="BB479" i="10"/>
  <c r="BC479" i="10"/>
  <c r="BD479" i="10"/>
  <c r="BE479" i="10"/>
  <c r="BF479" i="10"/>
  <c r="BG479" i="10"/>
  <c r="BH479" i="10"/>
  <c r="BI479" i="10"/>
  <c r="BJ479" i="10"/>
  <c r="BK479" i="10"/>
  <c r="BL479" i="10"/>
  <c r="BM479" i="10"/>
  <c r="BN479" i="10"/>
  <c r="BO479" i="10"/>
  <c r="BP479" i="10"/>
  <c r="BQ479" i="10"/>
  <c r="BR479" i="10"/>
  <c r="BS479" i="10"/>
  <c r="BT479" i="10"/>
  <c r="BU479" i="10"/>
  <c r="BV479" i="10"/>
  <c r="BW479" i="10"/>
  <c r="BX479" i="10"/>
  <c r="BY479" i="10"/>
  <c r="BZ479" i="10"/>
  <c r="CA479" i="10"/>
  <c r="CB479" i="10"/>
  <c r="CC479" i="10"/>
  <c r="CD479" i="10"/>
  <c r="CE479" i="10"/>
  <c r="CF479" i="10"/>
  <c r="CG479" i="10"/>
  <c r="A480" i="10"/>
  <c r="Y480" i="10"/>
  <c r="Z480" i="10"/>
  <c r="AA480" i="10"/>
  <c r="AB480" i="10"/>
  <c r="AC480" i="10"/>
  <c r="AE480" i="10"/>
  <c r="AG480" i="10"/>
  <c r="AI480" i="10"/>
  <c r="AL480" i="10"/>
  <c r="AM480" i="10"/>
  <c r="AN480" i="10"/>
  <c r="AO480" i="10"/>
  <c r="AP480" i="10"/>
  <c r="AQ480" i="10"/>
  <c r="AR480" i="10"/>
  <c r="AS480" i="10"/>
  <c r="AT480" i="10"/>
  <c r="AU480" i="10"/>
  <c r="AV480" i="10"/>
  <c r="AW480" i="10"/>
  <c r="AX480" i="10"/>
  <c r="AY480" i="10"/>
  <c r="AZ480" i="10"/>
  <c r="BA480" i="10"/>
  <c r="BB480" i="10"/>
  <c r="BC480" i="10"/>
  <c r="BD480" i="10"/>
  <c r="BE480" i="10"/>
  <c r="BF480" i="10"/>
  <c r="BG480" i="10"/>
  <c r="BH480" i="10"/>
  <c r="BI480" i="10"/>
  <c r="BJ480" i="10"/>
  <c r="BK480" i="10"/>
  <c r="BL480" i="10"/>
  <c r="BM480" i="10"/>
  <c r="BN480" i="10"/>
  <c r="BO480" i="10"/>
  <c r="BP480" i="10"/>
  <c r="BQ480" i="10"/>
  <c r="BR480" i="10"/>
  <c r="BS480" i="10"/>
  <c r="BT480" i="10"/>
  <c r="BU480" i="10"/>
  <c r="BV480" i="10"/>
  <c r="BW480" i="10"/>
  <c r="BX480" i="10"/>
  <c r="BY480" i="10"/>
  <c r="BZ480" i="10"/>
  <c r="CA480" i="10"/>
  <c r="CB480" i="10"/>
  <c r="CC480" i="10"/>
  <c r="CD480" i="10"/>
  <c r="CE480" i="10"/>
  <c r="CF480" i="10"/>
  <c r="CG480" i="10"/>
  <c r="A481" i="10"/>
  <c r="Y481" i="10"/>
  <c r="Z481" i="10"/>
  <c r="AA481" i="10"/>
  <c r="AB481" i="10"/>
  <c r="AC481" i="10"/>
  <c r="AE481" i="10"/>
  <c r="AG481" i="10"/>
  <c r="AI481" i="10"/>
  <c r="AL481" i="10"/>
  <c r="AM481" i="10"/>
  <c r="AN481" i="10"/>
  <c r="AO481" i="10"/>
  <c r="AP481" i="10"/>
  <c r="AQ481" i="10"/>
  <c r="AR481" i="10"/>
  <c r="AS481" i="10"/>
  <c r="AT481" i="10"/>
  <c r="AU481" i="10"/>
  <c r="AV481" i="10"/>
  <c r="AW481" i="10"/>
  <c r="AX481" i="10"/>
  <c r="AY481" i="10"/>
  <c r="AZ481" i="10"/>
  <c r="BA481" i="10"/>
  <c r="BB481" i="10"/>
  <c r="BC481" i="10"/>
  <c r="BD481" i="10"/>
  <c r="BE481" i="10"/>
  <c r="BF481" i="10"/>
  <c r="BG481" i="10"/>
  <c r="BH481" i="10"/>
  <c r="BI481" i="10"/>
  <c r="BJ481" i="10"/>
  <c r="BK481" i="10"/>
  <c r="BL481" i="10"/>
  <c r="BM481" i="10"/>
  <c r="BN481" i="10"/>
  <c r="BO481" i="10"/>
  <c r="BP481" i="10"/>
  <c r="BQ481" i="10"/>
  <c r="BR481" i="10"/>
  <c r="BS481" i="10"/>
  <c r="BT481" i="10"/>
  <c r="BU481" i="10"/>
  <c r="BV481" i="10"/>
  <c r="BW481" i="10"/>
  <c r="BX481" i="10"/>
  <c r="BY481" i="10"/>
  <c r="BZ481" i="10"/>
  <c r="CA481" i="10"/>
  <c r="CB481" i="10"/>
  <c r="CC481" i="10"/>
  <c r="CD481" i="10"/>
  <c r="CE481" i="10"/>
  <c r="CF481" i="10"/>
  <c r="CG481" i="10"/>
  <c r="A482" i="10"/>
  <c r="Y482" i="10"/>
  <c r="Z482" i="10"/>
  <c r="AA482" i="10"/>
  <c r="AB482" i="10"/>
  <c r="AC482" i="10"/>
  <c r="AE482" i="10"/>
  <c r="AG482" i="10"/>
  <c r="AI482" i="10"/>
  <c r="AL482" i="10"/>
  <c r="AM482" i="10"/>
  <c r="AN482" i="10"/>
  <c r="AO482" i="10"/>
  <c r="AP482" i="10"/>
  <c r="AQ482" i="10"/>
  <c r="AR482" i="10"/>
  <c r="AS482" i="10"/>
  <c r="AT482" i="10"/>
  <c r="AU482" i="10"/>
  <c r="AV482" i="10"/>
  <c r="AW482" i="10"/>
  <c r="AX482" i="10"/>
  <c r="AY482" i="10"/>
  <c r="AZ482" i="10"/>
  <c r="BA482" i="10"/>
  <c r="BB482" i="10"/>
  <c r="BC482" i="10"/>
  <c r="BD482" i="10"/>
  <c r="BE482" i="10"/>
  <c r="BF482" i="10"/>
  <c r="BG482" i="10"/>
  <c r="BH482" i="10"/>
  <c r="BI482" i="10"/>
  <c r="BJ482" i="10"/>
  <c r="BK482" i="10"/>
  <c r="BL482" i="10"/>
  <c r="BM482" i="10"/>
  <c r="BN482" i="10"/>
  <c r="BO482" i="10"/>
  <c r="BP482" i="10"/>
  <c r="BQ482" i="10"/>
  <c r="BR482" i="10"/>
  <c r="BS482" i="10"/>
  <c r="BT482" i="10"/>
  <c r="BU482" i="10"/>
  <c r="BV482" i="10"/>
  <c r="BW482" i="10"/>
  <c r="BX482" i="10"/>
  <c r="BY482" i="10"/>
  <c r="BZ482" i="10"/>
  <c r="CA482" i="10"/>
  <c r="CB482" i="10"/>
  <c r="CC482" i="10"/>
  <c r="CD482" i="10"/>
  <c r="CE482" i="10"/>
  <c r="CF482" i="10"/>
  <c r="CG482" i="10"/>
  <c r="A483" i="10"/>
  <c r="Y483" i="10"/>
  <c r="Z483" i="10"/>
  <c r="AA483" i="10"/>
  <c r="AB483" i="10"/>
  <c r="AC483" i="10"/>
  <c r="AE483" i="10"/>
  <c r="AG483" i="10"/>
  <c r="AI483" i="10"/>
  <c r="AL483" i="10"/>
  <c r="AM483" i="10"/>
  <c r="AN483" i="10"/>
  <c r="AO483" i="10"/>
  <c r="AP483" i="10"/>
  <c r="AQ483" i="10"/>
  <c r="AR483" i="10"/>
  <c r="AS483" i="10"/>
  <c r="AT483" i="10"/>
  <c r="AU483" i="10"/>
  <c r="AV483" i="10"/>
  <c r="AW483" i="10"/>
  <c r="AX483" i="10"/>
  <c r="AY483" i="10"/>
  <c r="AZ483" i="10"/>
  <c r="BA483" i="10"/>
  <c r="BB483" i="10"/>
  <c r="BC483" i="10"/>
  <c r="BD483" i="10"/>
  <c r="BE483" i="10"/>
  <c r="BF483" i="10"/>
  <c r="BG483" i="10"/>
  <c r="BH483" i="10"/>
  <c r="BI483" i="10"/>
  <c r="BJ483" i="10"/>
  <c r="BK483" i="10"/>
  <c r="BL483" i="10"/>
  <c r="BM483" i="10"/>
  <c r="BN483" i="10"/>
  <c r="BO483" i="10"/>
  <c r="BP483" i="10"/>
  <c r="BQ483" i="10"/>
  <c r="BR483" i="10"/>
  <c r="BS483" i="10"/>
  <c r="BT483" i="10"/>
  <c r="BU483" i="10"/>
  <c r="BV483" i="10"/>
  <c r="BW483" i="10"/>
  <c r="BX483" i="10"/>
  <c r="BY483" i="10"/>
  <c r="BZ483" i="10"/>
  <c r="CA483" i="10"/>
  <c r="CB483" i="10"/>
  <c r="CC483" i="10"/>
  <c r="CD483" i="10"/>
  <c r="CE483" i="10"/>
  <c r="CF483" i="10"/>
  <c r="CG483" i="10"/>
  <c r="A484" i="10"/>
  <c r="Y484" i="10"/>
  <c r="Z484" i="10"/>
  <c r="AA484" i="10"/>
  <c r="AB484" i="10"/>
  <c r="AC484" i="10"/>
  <c r="AE484" i="10"/>
  <c r="AG484" i="10"/>
  <c r="AI484" i="10"/>
  <c r="AL484" i="10"/>
  <c r="AM484" i="10"/>
  <c r="AN484" i="10"/>
  <c r="AO484" i="10"/>
  <c r="AP484" i="10"/>
  <c r="AQ484" i="10"/>
  <c r="AR484" i="10"/>
  <c r="AS484" i="10"/>
  <c r="AT484" i="10"/>
  <c r="AU484" i="10"/>
  <c r="AV484" i="10"/>
  <c r="AW484" i="10"/>
  <c r="AX484" i="10"/>
  <c r="AY484" i="10"/>
  <c r="AZ484" i="10"/>
  <c r="BA484" i="10"/>
  <c r="BB484" i="10"/>
  <c r="BC484" i="10"/>
  <c r="BD484" i="10"/>
  <c r="BE484" i="10"/>
  <c r="BF484" i="10"/>
  <c r="BG484" i="10"/>
  <c r="BH484" i="10"/>
  <c r="BI484" i="10"/>
  <c r="BJ484" i="10"/>
  <c r="BK484" i="10"/>
  <c r="BL484" i="10"/>
  <c r="BM484" i="10"/>
  <c r="BN484" i="10"/>
  <c r="BO484" i="10"/>
  <c r="BP484" i="10"/>
  <c r="BQ484" i="10"/>
  <c r="BR484" i="10"/>
  <c r="BS484" i="10"/>
  <c r="BT484" i="10"/>
  <c r="BU484" i="10"/>
  <c r="BV484" i="10"/>
  <c r="BW484" i="10"/>
  <c r="BX484" i="10"/>
  <c r="BY484" i="10"/>
  <c r="BZ484" i="10"/>
  <c r="CA484" i="10"/>
  <c r="CB484" i="10"/>
  <c r="CC484" i="10"/>
  <c r="CD484" i="10"/>
  <c r="CE484" i="10"/>
  <c r="CF484" i="10"/>
  <c r="CG484" i="10"/>
  <c r="C485" i="10"/>
  <c r="D485" i="10"/>
  <c r="E485" i="10"/>
  <c r="F485" i="10"/>
  <c r="G485" i="10"/>
  <c r="H485" i="10"/>
  <c r="I485" i="10"/>
  <c r="J485" i="10"/>
  <c r="K485" i="10"/>
  <c r="L485" i="10"/>
  <c r="M485" i="10"/>
  <c r="N485" i="10"/>
  <c r="O485" i="10"/>
  <c r="P485" i="10"/>
  <c r="Q485" i="10"/>
  <c r="R485" i="10"/>
  <c r="S485" i="10"/>
  <c r="T485" i="10"/>
  <c r="U485" i="10"/>
  <c r="V485" i="10"/>
  <c r="W485" i="10"/>
  <c r="X485" i="10"/>
  <c r="Y485" i="10"/>
  <c r="Z485" i="10"/>
  <c r="AA485" i="10"/>
  <c r="AB485" i="10"/>
  <c r="AC485" i="10"/>
  <c r="AE485" i="10"/>
  <c r="AG485" i="10"/>
  <c r="AI485" i="10"/>
  <c r="AL485" i="10"/>
  <c r="AM485" i="10"/>
  <c r="AN485" i="10"/>
  <c r="AO485" i="10"/>
  <c r="AP485" i="10"/>
  <c r="AQ485" i="10"/>
  <c r="AR485" i="10"/>
  <c r="AS485" i="10"/>
  <c r="AT485" i="10"/>
  <c r="AU485" i="10"/>
  <c r="AV485" i="10"/>
  <c r="AW485" i="10"/>
  <c r="AX485" i="10"/>
  <c r="AY485" i="10"/>
  <c r="AZ485" i="10"/>
  <c r="BA485" i="10"/>
  <c r="BB485" i="10"/>
  <c r="BC485" i="10"/>
  <c r="BD485" i="10"/>
  <c r="BE485" i="10"/>
  <c r="BF485" i="10"/>
  <c r="BG485" i="10"/>
  <c r="BH485" i="10"/>
  <c r="BI485" i="10"/>
  <c r="BJ485" i="10"/>
  <c r="BK485" i="10"/>
  <c r="BL485" i="10"/>
  <c r="BM485" i="10"/>
  <c r="BN485" i="10"/>
  <c r="BO485" i="10"/>
  <c r="BP485" i="10"/>
  <c r="BQ485" i="10"/>
  <c r="BR485" i="10"/>
  <c r="BS485" i="10"/>
  <c r="BT485" i="10"/>
  <c r="BU485" i="10"/>
  <c r="BV485" i="10"/>
  <c r="BW485" i="10"/>
  <c r="BX485" i="10"/>
  <c r="BY485" i="10"/>
  <c r="BZ485" i="10"/>
  <c r="CA485" i="10"/>
  <c r="CB485" i="10"/>
  <c r="CC485" i="10"/>
  <c r="CD485" i="10"/>
  <c r="CE485" i="10"/>
  <c r="CF485" i="10"/>
  <c r="CG485" i="10"/>
  <c r="A486" i="10"/>
  <c r="Y486" i="10"/>
  <c r="Z486" i="10"/>
  <c r="AA486" i="10"/>
  <c r="AB486" i="10"/>
  <c r="AC486" i="10"/>
  <c r="AE486" i="10"/>
  <c r="AG486" i="10"/>
  <c r="AI486" i="10"/>
  <c r="AL486" i="10"/>
  <c r="AM486" i="10"/>
  <c r="AN486" i="10"/>
  <c r="AO486" i="10"/>
  <c r="AP486" i="10"/>
  <c r="AQ486" i="10"/>
  <c r="AR486" i="10"/>
  <c r="AS486" i="10"/>
  <c r="AT486" i="10"/>
  <c r="AU486" i="10"/>
  <c r="AV486" i="10"/>
  <c r="AW486" i="10"/>
  <c r="AX486" i="10"/>
  <c r="AY486" i="10"/>
  <c r="AZ486" i="10"/>
  <c r="BA486" i="10"/>
  <c r="BB486" i="10"/>
  <c r="BC486" i="10"/>
  <c r="BD486" i="10"/>
  <c r="BE486" i="10"/>
  <c r="BF486" i="10"/>
  <c r="BG486" i="10"/>
  <c r="BH486" i="10"/>
  <c r="BI486" i="10"/>
  <c r="BJ486" i="10"/>
  <c r="BK486" i="10"/>
  <c r="BL486" i="10"/>
  <c r="BM486" i="10"/>
  <c r="BN486" i="10"/>
  <c r="BO486" i="10"/>
  <c r="BP486" i="10"/>
  <c r="BQ486" i="10"/>
  <c r="BR486" i="10"/>
  <c r="BS486" i="10"/>
  <c r="BT486" i="10"/>
  <c r="BU486" i="10"/>
  <c r="BV486" i="10"/>
  <c r="BW486" i="10"/>
  <c r="BX486" i="10"/>
  <c r="BY486" i="10"/>
  <c r="BZ486" i="10"/>
  <c r="CA486" i="10"/>
  <c r="CB486" i="10"/>
  <c r="CC486" i="10"/>
  <c r="CD486" i="10"/>
  <c r="CE486" i="10"/>
  <c r="CF486" i="10"/>
  <c r="CG486" i="10"/>
  <c r="A487" i="10"/>
  <c r="Y487" i="10"/>
  <c r="Z487" i="10"/>
  <c r="AA487" i="10"/>
  <c r="AB487" i="10"/>
  <c r="AC487" i="10"/>
  <c r="AE487" i="10"/>
  <c r="AG487" i="10"/>
  <c r="AI487" i="10"/>
  <c r="AL487" i="10"/>
  <c r="AM487" i="10"/>
  <c r="AN487" i="10"/>
  <c r="AO487" i="10"/>
  <c r="AP487" i="10"/>
  <c r="AQ487" i="10"/>
  <c r="AR487" i="10"/>
  <c r="AS487" i="10"/>
  <c r="AT487" i="10"/>
  <c r="AU487" i="10"/>
  <c r="AV487" i="10"/>
  <c r="AW487" i="10"/>
  <c r="AX487" i="10"/>
  <c r="AY487" i="10"/>
  <c r="AZ487" i="10"/>
  <c r="BA487" i="10"/>
  <c r="BB487" i="10"/>
  <c r="BC487" i="10"/>
  <c r="BD487" i="10"/>
  <c r="BE487" i="10"/>
  <c r="BF487" i="10"/>
  <c r="BG487" i="10"/>
  <c r="BH487" i="10"/>
  <c r="BI487" i="10"/>
  <c r="BJ487" i="10"/>
  <c r="BK487" i="10"/>
  <c r="BL487" i="10"/>
  <c r="BM487" i="10"/>
  <c r="BN487" i="10"/>
  <c r="BO487" i="10"/>
  <c r="BP487" i="10"/>
  <c r="BQ487" i="10"/>
  <c r="BR487" i="10"/>
  <c r="BS487" i="10"/>
  <c r="BT487" i="10"/>
  <c r="BU487" i="10"/>
  <c r="BV487" i="10"/>
  <c r="BW487" i="10"/>
  <c r="BX487" i="10"/>
  <c r="BY487" i="10"/>
  <c r="BZ487" i="10"/>
  <c r="CA487" i="10"/>
  <c r="CB487" i="10"/>
  <c r="CC487" i="10"/>
  <c r="CD487" i="10"/>
  <c r="CE487" i="10"/>
  <c r="CF487" i="10"/>
  <c r="CG487" i="10"/>
  <c r="A488" i="10"/>
  <c r="Y488" i="10"/>
  <c r="Z488" i="10"/>
  <c r="AA488" i="10"/>
  <c r="AB488" i="10"/>
  <c r="AC488" i="10"/>
  <c r="AE488" i="10"/>
  <c r="AG488" i="10"/>
  <c r="AI488" i="10"/>
  <c r="AL488" i="10"/>
  <c r="AM488" i="10"/>
  <c r="AN488" i="10"/>
  <c r="AO488" i="10"/>
  <c r="AP488" i="10"/>
  <c r="AQ488" i="10"/>
  <c r="AR488" i="10"/>
  <c r="AS488" i="10"/>
  <c r="AT488" i="10"/>
  <c r="AU488" i="10"/>
  <c r="AV488" i="10"/>
  <c r="AW488" i="10"/>
  <c r="AX488" i="10"/>
  <c r="AY488" i="10"/>
  <c r="AZ488" i="10"/>
  <c r="BA488" i="10"/>
  <c r="BB488" i="10"/>
  <c r="BC488" i="10"/>
  <c r="BD488" i="10"/>
  <c r="BE488" i="10"/>
  <c r="BF488" i="10"/>
  <c r="BG488" i="10"/>
  <c r="BH488" i="10"/>
  <c r="BI488" i="10"/>
  <c r="BJ488" i="10"/>
  <c r="BK488" i="10"/>
  <c r="BL488" i="10"/>
  <c r="BM488" i="10"/>
  <c r="BN488" i="10"/>
  <c r="BO488" i="10"/>
  <c r="BP488" i="10"/>
  <c r="BQ488" i="10"/>
  <c r="BR488" i="10"/>
  <c r="BS488" i="10"/>
  <c r="BT488" i="10"/>
  <c r="BU488" i="10"/>
  <c r="BV488" i="10"/>
  <c r="BW488" i="10"/>
  <c r="BX488" i="10"/>
  <c r="BY488" i="10"/>
  <c r="BZ488" i="10"/>
  <c r="CA488" i="10"/>
  <c r="CB488" i="10"/>
  <c r="CC488" i="10"/>
  <c r="CD488" i="10"/>
  <c r="CE488" i="10"/>
  <c r="CF488" i="10"/>
  <c r="CG488" i="10"/>
  <c r="A489" i="10"/>
  <c r="Y489" i="10"/>
  <c r="Z489" i="10"/>
  <c r="AA489" i="10"/>
  <c r="AB489" i="10"/>
  <c r="AC489" i="10"/>
  <c r="AE489" i="10"/>
  <c r="AG489" i="10"/>
  <c r="AI489" i="10"/>
  <c r="AL489" i="10"/>
  <c r="AM489" i="10"/>
  <c r="AN489" i="10"/>
  <c r="AO489" i="10"/>
  <c r="AP489" i="10"/>
  <c r="AQ489" i="10"/>
  <c r="AR489" i="10"/>
  <c r="AS489" i="10"/>
  <c r="AT489" i="10"/>
  <c r="AU489" i="10"/>
  <c r="AV489" i="10"/>
  <c r="AW489" i="10"/>
  <c r="AX489" i="10"/>
  <c r="AY489" i="10"/>
  <c r="AZ489" i="10"/>
  <c r="BA489" i="10"/>
  <c r="BB489" i="10"/>
  <c r="BC489" i="10"/>
  <c r="BD489" i="10"/>
  <c r="BE489" i="10"/>
  <c r="BF489" i="10"/>
  <c r="BG489" i="10"/>
  <c r="BH489" i="10"/>
  <c r="BI489" i="10"/>
  <c r="BJ489" i="10"/>
  <c r="BK489" i="10"/>
  <c r="BL489" i="10"/>
  <c r="BM489" i="10"/>
  <c r="BN489" i="10"/>
  <c r="BO489" i="10"/>
  <c r="BP489" i="10"/>
  <c r="BQ489" i="10"/>
  <c r="BR489" i="10"/>
  <c r="BS489" i="10"/>
  <c r="BT489" i="10"/>
  <c r="BU489" i="10"/>
  <c r="BV489" i="10"/>
  <c r="BW489" i="10"/>
  <c r="BX489" i="10"/>
  <c r="BY489" i="10"/>
  <c r="BZ489" i="10"/>
  <c r="CA489" i="10"/>
  <c r="CB489" i="10"/>
  <c r="CC489" i="10"/>
  <c r="CD489" i="10"/>
  <c r="CE489" i="10"/>
  <c r="CF489" i="10"/>
  <c r="CG489" i="10"/>
  <c r="A490" i="10"/>
  <c r="Y490" i="10"/>
  <c r="Z490" i="10"/>
  <c r="AA490" i="10"/>
  <c r="AB490" i="10"/>
  <c r="AC490" i="10"/>
  <c r="AE490" i="10"/>
  <c r="AG490" i="10"/>
  <c r="AI490" i="10"/>
  <c r="AL490" i="10"/>
  <c r="AM490" i="10"/>
  <c r="AN490" i="10"/>
  <c r="AO490" i="10"/>
  <c r="AP490" i="10"/>
  <c r="AQ490" i="10"/>
  <c r="AR490" i="10"/>
  <c r="AS490" i="10"/>
  <c r="AT490" i="10"/>
  <c r="AU490" i="10"/>
  <c r="AV490" i="10"/>
  <c r="AW490" i="10"/>
  <c r="AX490" i="10"/>
  <c r="AY490" i="10"/>
  <c r="AZ490" i="10"/>
  <c r="BA490" i="10"/>
  <c r="BB490" i="10"/>
  <c r="BC490" i="10"/>
  <c r="BD490" i="10"/>
  <c r="BE490" i="10"/>
  <c r="BF490" i="10"/>
  <c r="BG490" i="10"/>
  <c r="BH490" i="10"/>
  <c r="BI490" i="10"/>
  <c r="BJ490" i="10"/>
  <c r="BK490" i="10"/>
  <c r="BL490" i="10"/>
  <c r="BM490" i="10"/>
  <c r="BN490" i="10"/>
  <c r="BO490" i="10"/>
  <c r="BP490" i="10"/>
  <c r="BQ490" i="10"/>
  <c r="BR490" i="10"/>
  <c r="BS490" i="10"/>
  <c r="BT490" i="10"/>
  <c r="BU490" i="10"/>
  <c r="BV490" i="10"/>
  <c r="BW490" i="10"/>
  <c r="BX490" i="10"/>
  <c r="BY490" i="10"/>
  <c r="BZ490" i="10"/>
  <c r="CA490" i="10"/>
  <c r="CB490" i="10"/>
  <c r="CC490" i="10"/>
  <c r="CD490" i="10"/>
  <c r="CE490" i="10"/>
  <c r="CF490" i="10"/>
  <c r="CG490" i="10"/>
  <c r="A491" i="10"/>
  <c r="Y491" i="10"/>
  <c r="Z491" i="10"/>
  <c r="AA491" i="10"/>
  <c r="AB491" i="10"/>
  <c r="AC491" i="10"/>
  <c r="AE491" i="10"/>
  <c r="AG491" i="10"/>
  <c r="AI491" i="10"/>
  <c r="AL491" i="10"/>
  <c r="AM491" i="10"/>
  <c r="AN491" i="10"/>
  <c r="AO491" i="10"/>
  <c r="AP491" i="10"/>
  <c r="AQ491" i="10"/>
  <c r="AR491" i="10"/>
  <c r="AS491" i="10"/>
  <c r="AT491" i="10"/>
  <c r="AU491" i="10"/>
  <c r="AV491" i="10"/>
  <c r="AW491" i="10"/>
  <c r="AX491" i="10"/>
  <c r="AY491" i="10"/>
  <c r="AZ491" i="10"/>
  <c r="BA491" i="10"/>
  <c r="BB491" i="10"/>
  <c r="BC491" i="10"/>
  <c r="BD491" i="10"/>
  <c r="BE491" i="10"/>
  <c r="BF491" i="10"/>
  <c r="BG491" i="10"/>
  <c r="BH491" i="10"/>
  <c r="BI491" i="10"/>
  <c r="BJ491" i="10"/>
  <c r="BK491" i="10"/>
  <c r="BL491" i="10"/>
  <c r="BM491" i="10"/>
  <c r="BN491" i="10"/>
  <c r="BO491" i="10"/>
  <c r="BP491" i="10"/>
  <c r="BQ491" i="10"/>
  <c r="BR491" i="10"/>
  <c r="BS491" i="10"/>
  <c r="BT491" i="10"/>
  <c r="BU491" i="10"/>
  <c r="BV491" i="10"/>
  <c r="BW491" i="10"/>
  <c r="BX491" i="10"/>
  <c r="BY491" i="10"/>
  <c r="BZ491" i="10"/>
  <c r="CA491" i="10"/>
  <c r="CB491" i="10"/>
  <c r="CC491" i="10"/>
  <c r="CD491" i="10"/>
  <c r="CE491" i="10"/>
  <c r="CF491" i="10"/>
  <c r="CG491" i="10"/>
  <c r="A492" i="10"/>
  <c r="Y492" i="10"/>
  <c r="Z492" i="10"/>
  <c r="AA492" i="10"/>
  <c r="AB492" i="10"/>
  <c r="AC492" i="10"/>
  <c r="AE492" i="10"/>
  <c r="AG492" i="10"/>
  <c r="AI492" i="10"/>
  <c r="AL492" i="10"/>
  <c r="AM492" i="10"/>
  <c r="AN492" i="10"/>
  <c r="AO492" i="10"/>
  <c r="AP492" i="10"/>
  <c r="AQ492" i="10"/>
  <c r="AR492" i="10"/>
  <c r="AS492" i="10"/>
  <c r="AT492" i="10"/>
  <c r="AU492" i="10"/>
  <c r="AV492" i="10"/>
  <c r="AW492" i="10"/>
  <c r="AX492" i="10"/>
  <c r="AY492" i="10"/>
  <c r="AZ492" i="10"/>
  <c r="BA492" i="10"/>
  <c r="BB492" i="10"/>
  <c r="BC492" i="10"/>
  <c r="BD492" i="10"/>
  <c r="BE492" i="10"/>
  <c r="BF492" i="10"/>
  <c r="BG492" i="10"/>
  <c r="BH492" i="10"/>
  <c r="BI492" i="10"/>
  <c r="BJ492" i="10"/>
  <c r="BK492" i="10"/>
  <c r="BL492" i="10"/>
  <c r="BM492" i="10"/>
  <c r="BN492" i="10"/>
  <c r="BO492" i="10"/>
  <c r="BP492" i="10"/>
  <c r="BQ492" i="10"/>
  <c r="BR492" i="10"/>
  <c r="BS492" i="10"/>
  <c r="BT492" i="10"/>
  <c r="BU492" i="10"/>
  <c r="BV492" i="10"/>
  <c r="BW492" i="10"/>
  <c r="BX492" i="10"/>
  <c r="BY492" i="10"/>
  <c r="BZ492" i="10"/>
  <c r="CA492" i="10"/>
  <c r="CB492" i="10"/>
  <c r="CC492" i="10"/>
  <c r="CD492" i="10"/>
  <c r="CE492" i="10"/>
  <c r="CF492" i="10"/>
  <c r="CG492" i="10"/>
  <c r="C493" i="10"/>
  <c r="D493" i="10"/>
  <c r="E493" i="10"/>
  <c r="F493" i="10"/>
  <c r="G493" i="10"/>
  <c r="H493" i="10"/>
  <c r="I493" i="10"/>
  <c r="J493" i="10"/>
  <c r="K493" i="10"/>
  <c r="L493" i="10"/>
  <c r="M493" i="10"/>
  <c r="N493" i="10"/>
  <c r="O493" i="10"/>
  <c r="P493" i="10"/>
  <c r="Q493" i="10"/>
  <c r="R493" i="10"/>
  <c r="S493" i="10"/>
  <c r="T493" i="10"/>
  <c r="U493" i="10"/>
  <c r="V493" i="10"/>
  <c r="W493" i="10"/>
  <c r="X493" i="10"/>
  <c r="Y493" i="10"/>
  <c r="Z493" i="10"/>
  <c r="AA493" i="10"/>
  <c r="AB493" i="10"/>
  <c r="AC493" i="10"/>
  <c r="AE493" i="10"/>
  <c r="AG493" i="10"/>
  <c r="AI493" i="10"/>
  <c r="AL493" i="10"/>
  <c r="AM493" i="10"/>
  <c r="AN493" i="10"/>
  <c r="AO493" i="10"/>
  <c r="AP493" i="10"/>
  <c r="AQ493" i="10"/>
  <c r="AR493" i="10"/>
  <c r="AS493" i="10"/>
  <c r="AT493" i="10"/>
  <c r="AU493" i="10"/>
  <c r="AV493" i="10"/>
  <c r="AW493" i="10"/>
  <c r="AX493" i="10"/>
  <c r="AY493" i="10"/>
  <c r="AZ493" i="10"/>
  <c r="BA493" i="10"/>
  <c r="BB493" i="10"/>
  <c r="BC493" i="10"/>
  <c r="BD493" i="10"/>
  <c r="BE493" i="10"/>
  <c r="BF493" i="10"/>
  <c r="BG493" i="10"/>
  <c r="BH493" i="10"/>
  <c r="BI493" i="10"/>
  <c r="BJ493" i="10"/>
  <c r="BK493" i="10"/>
  <c r="BL493" i="10"/>
  <c r="BM493" i="10"/>
  <c r="BN493" i="10"/>
  <c r="BO493" i="10"/>
  <c r="BP493" i="10"/>
  <c r="BQ493" i="10"/>
  <c r="BR493" i="10"/>
  <c r="BS493" i="10"/>
  <c r="BT493" i="10"/>
  <c r="BU493" i="10"/>
  <c r="BV493" i="10"/>
  <c r="BW493" i="10"/>
  <c r="BX493" i="10"/>
  <c r="BY493" i="10"/>
  <c r="BZ493" i="10"/>
  <c r="CA493" i="10"/>
  <c r="CB493" i="10"/>
  <c r="CC493" i="10"/>
  <c r="CD493" i="10"/>
  <c r="CE493" i="10"/>
  <c r="CF493" i="10"/>
  <c r="CG493" i="10"/>
  <c r="A494" i="10"/>
  <c r="Y494" i="10"/>
  <c r="Z494" i="10"/>
  <c r="AA494" i="10"/>
  <c r="AB494" i="10"/>
  <c r="AC494" i="10"/>
  <c r="AE494" i="10"/>
  <c r="AG494" i="10"/>
  <c r="AI494" i="10"/>
  <c r="AL494" i="10"/>
  <c r="AM494" i="10"/>
  <c r="AN494" i="10"/>
  <c r="AO494" i="10"/>
  <c r="AP494" i="10"/>
  <c r="AQ494" i="10"/>
  <c r="AR494" i="10"/>
  <c r="AS494" i="10"/>
  <c r="AT494" i="10"/>
  <c r="AU494" i="10"/>
  <c r="AV494" i="10"/>
  <c r="AW494" i="10"/>
  <c r="AX494" i="10"/>
  <c r="AY494" i="10"/>
  <c r="AZ494" i="10"/>
  <c r="BA494" i="10"/>
  <c r="BB494" i="10"/>
  <c r="BC494" i="10"/>
  <c r="BD494" i="10"/>
  <c r="BE494" i="10"/>
  <c r="BF494" i="10"/>
  <c r="BG494" i="10"/>
  <c r="BH494" i="10"/>
  <c r="BI494" i="10"/>
  <c r="BJ494" i="10"/>
  <c r="BK494" i="10"/>
  <c r="BL494" i="10"/>
  <c r="BM494" i="10"/>
  <c r="BN494" i="10"/>
  <c r="BO494" i="10"/>
  <c r="BP494" i="10"/>
  <c r="BQ494" i="10"/>
  <c r="BR494" i="10"/>
  <c r="BS494" i="10"/>
  <c r="BT494" i="10"/>
  <c r="BU494" i="10"/>
  <c r="BV494" i="10"/>
  <c r="BW494" i="10"/>
  <c r="BX494" i="10"/>
  <c r="BY494" i="10"/>
  <c r="BZ494" i="10"/>
  <c r="CA494" i="10"/>
  <c r="CB494" i="10"/>
  <c r="CC494" i="10"/>
  <c r="CD494" i="10"/>
  <c r="CE494" i="10"/>
  <c r="CF494" i="10"/>
  <c r="CG494" i="10"/>
  <c r="A495" i="10"/>
  <c r="Y495" i="10"/>
  <c r="Z495" i="10"/>
  <c r="AA495" i="10"/>
  <c r="AB495" i="10"/>
  <c r="AC495" i="10"/>
  <c r="AE495" i="10"/>
  <c r="AG495" i="10"/>
  <c r="AI495" i="10"/>
  <c r="AL495" i="10"/>
  <c r="AM495" i="10"/>
  <c r="AN495" i="10"/>
  <c r="AO495" i="10"/>
  <c r="AP495" i="10"/>
  <c r="AQ495" i="10"/>
  <c r="AR495" i="10"/>
  <c r="AS495" i="10"/>
  <c r="AT495" i="10"/>
  <c r="AU495" i="10"/>
  <c r="AV495" i="10"/>
  <c r="AW495" i="10"/>
  <c r="AX495" i="10"/>
  <c r="AY495" i="10"/>
  <c r="AZ495" i="10"/>
  <c r="BA495" i="10"/>
  <c r="BB495" i="10"/>
  <c r="BC495" i="10"/>
  <c r="BD495" i="10"/>
  <c r="BE495" i="10"/>
  <c r="BF495" i="10"/>
  <c r="BG495" i="10"/>
  <c r="BH495" i="10"/>
  <c r="BI495" i="10"/>
  <c r="BJ495" i="10"/>
  <c r="BK495" i="10"/>
  <c r="BL495" i="10"/>
  <c r="BM495" i="10"/>
  <c r="BN495" i="10"/>
  <c r="BO495" i="10"/>
  <c r="BP495" i="10"/>
  <c r="BQ495" i="10"/>
  <c r="BR495" i="10"/>
  <c r="BS495" i="10"/>
  <c r="BT495" i="10"/>
  <c r="BU495" i="10"/>
  <c r="BV495" i="10"/>
  <c r="BW495" i="10"/>
  <c r="BX495" i="10"/>
  <c r="BY495" i="10"/>
  <c r="BZ495" i="10"/>
  <c r="CA495" i="10"/>
  <c r="CB495" i="10"/>
  <c r="CC495" i="10"/>
  <c r="CD495" i="10"/>
  <c r="CE495" i="10"/>
  <c r="CF495" i="10"/>
  <c r="CG495" i="10"/>
  <c r="A496" i="10"/>
  <c r="Y496" i="10"/>
  <c r="Z496" i="10"/>
  <c r="AA496" i="10"/>
  <c r="AB496" i="10"/>
  <c r="AC496" i="10"/>
  <c r="AE496" i="10"/>
  <c r="AG496" i="10"/>
  <c r="AI496" i="10"/>
  <c r="AL496" i="10"/>
  <c r="AM496" i="10"/>
  <c r="AN496" i="10"/>
  <c r="AO496" i="10"/>
  <c r="AP496" i="10"/>
  <c r="AQ496" i="10"/>
  <c r="AR496" i="10"/>
  <c r="AS496" i="10"/>
  <c r="AT496" i="10"/>
  <c r="AU496" i="10"/>
  <c r="AV496" i="10"/>
  <c r="AW496" i="10"/>
  <c r="AX496" i="10"/>
  <c r="AY496" i="10"/>
  <c r="AZ496" i="10"/>
  <c r="BA496" i="10"/>
  <c r="BB496" i="10"/>
  <c r="BC496" i="10"/>
  <c r="BD496" i="10"/>
  <c r="BE496" i="10"/>
  <c r="BF496" i="10"/>
  <c r="BG496" i="10"/>
  <c r="BH496" i="10"/>
  <c r="BI496" i="10"/>
  <c r="BJ496" i="10"/>
  <c r="BK496" i="10"/>
  <c r="BL496" i="10"/>
  <c r="BM496" i="10"/>
  <c r="BN496" i="10"/>
  <c r="BO496" i="10"/>
  <c r="BP496" i="10"/>
  <c r="BQ496" i="10"/>
  <c r="BR496" i="10"/>
  <c r="BS496" i="10"/>
  <c r="BT496" i="10"/>
  <c r="BU496" i="10"/>
  <c r="BV496" i="10"/>
  <c r="BW496" i="10"/>
  <c r="BX496" i="10"/>
  <c r="BY496" i="10"/>
  <c r="BZ496" i="10"/>
  <c r="CA496" i="10"/>
  <c r="CB496" i="10"/>
  <c r="CC496" i="10"/>
  <c r="CD496" i="10"/>
  <c r="CE496" i="10"/>
  <c r="CF496" i="10"/>
  <c r="CG496" i="10"/>
  <c r="A497" i="10"/>
  <c r="Y497" i="10"/>
  <c r="Z497" i="10"/>
  <c r="AA497" i="10"/>
  <c r="AB497" i="10"/>
  <c r="AC497" i="10"/>
  <c r="AE497" i="10"/>
  <c r="AG497" i="10"/>
  <c r="AI497" i="10"/>
  <c r="AL497" i="10"/>
  <c r="AM497" i="10"/>
  <c r="AN497" i="10"/>
  <c r="AO497" i="10"/>
  <c r="AP497" i="10"/>
  <c r="AQ497" i="10"/>
  <c r="AR497" i="10"/>
  <c r="AS497" i="10"/>
  <c r="AT497" i="10"/>
  <c r="AU497" i="10"/>
  <c r="AV497" i="10"/>
  <c r="AW497" i="10"/>
  <c r="AX497" i="10"/>
  <c r="AY497" i="10"/>
  <c r="AZ497" i="10"/>
  <c r="BA497" i="10"/>
  <c r="BB497" i="10"/>
  <c r="BC497" i="10"/>
  <c r="BD497" i="10"/>
  <c r="BE497" i="10"/>
  <c r="BF497" i="10"/>
  <c r="BG497" i="10"/>
  <c r="BH497" i="10"/>
  <c r="BI497" i="10"/>
  <c r="BJ497" i="10"/>
  <c r="BK497" i="10"/>
  <c r="BL497" i="10"/>
  <c r="BM497" i="10"/>
  <c r="BN497" i="10"/>
  <c r="BO497" i="10"/>
  <c r="BP497" i="10"/>
  <c r="BQ497" i="10"/>
  <c r="BR497" i="10"/>
  <c r="BS497" i="10"/>
  <c r="BT497" i="10"/>
  <c r="BU497" i="10"/>
  <c r="BV497" i="10"/>
  <c r="BW497" i="10"/>
  <c r="BX497" i="10"/>
  <c r="BY497" i="10"/>
  <c r="BZ497" i="10"/>
  <c r="CA497" i="10"/>
  <c r="CB497" i="10"/>
  <c r="CC497" i="10"/>
  <c r="CD497" i="10"/>
  <c r="CE497" i="10"/>
  <c r="CF497" i="10"/>
  <c r="CG497" i="10"/>
  <c r="A498" i="10"/>
  <c r="Y498" i="10"/>
  <c r="Z498" i="10"/>
  <c r="AA498" i="10"/>
  <c r="AB498" i="10"/>
  <c r="AC498" i="10"/>
  <c r="AE498" i="10"/>
  <c r="AG498" i="10"/>
  <c r="AI498" i="10"/>
  <c r="AL498" i="10"/>
  <c r="AM498" i="10"/>
  <c r="AN498" i="10"/>
  <c r="AO498" i="10"/>
  <c r="AP498" i="10"/>
  <c r="AQ498" i="10"/>
  <c r="AR498" i="10"/>
  <c r="AS498" i="10"/>
  <c r="AT498" i="10"/>
  <c r="AU498" i="10"/>
  <c r="AV498" i="10"/>
  <c r="AW498" i="10"/>
  <c r="AX498" i="10"/>
  <c r="AY498" i="10"/>
  <c r="AZ498" i="10"/>
  <c r="BA498" i="10"/>
  <c r="BB498" i="10"/>
  <c r="BC498" i="10"/>
  <c r="BD498" i="10"/>
  <c r="BE498" i="10"/>
  <c r="BF498" i="10"/>
  <c r="BG498" i="10"/>
  <c r="BH498" i="10"/>
  <c r="BI498" i="10"/>
  <c r="BJ498" i="10"/>
  <c r="BK498" i="10"/>
  <c r="BL498" i="10"/>
  <c r="BM498" i="10"/>
  <c r="BN498" i="10"/>
  <c r="BO498" i="10"/>
  <c r="BP498" i="10"/>
  <c r="BQ498" i="10"/>
  <c r="BR498" i="10"/>
  <c r="BS498" i="10"/>
  <c r="BT498" i="10"/>
  <c r="BU498" i="10"/>
  <c r="BV498" i="10"/>
  <c r="BW498" i="10"/>
  <c r="BX498" i="10"/>
  <c r="BY498" i="10"/>
  <c r="BZ498" i="10"/>
  <c r="CA498" i="10"/>
  <c r="CB498" i="10"/>
  <c r="CC498" i="10"/>
  <c r="CD498" i="10"/>
  <c r="CE498" i="10"/>
  <c r="CF498" i="10"/>
  <c r="CG498" i="10"/>
  <c r="A499" i="10"/>
  <c r="Y499" i="10"/>
  <c r="Z499" i="10"/>
  <c r="AA499" i="10"/>
  <c r="AB499" i="10"/>
  <c r="AC499" i="10"/>
  <c r="AE499" i="10"/>
  <c r="AG499" i="10"/>
  <c r="AI499" i="10"/>
  <c r="AL499" i="10"/>
  <c r="AM499" i="10"/>
  <c r="AN499" i="10"/>
  <c r="AO499" i="10"/>
  <c r="AP499" i="10"/>
  <c r="AQ499" i="10"/>
  <c r="AR499" i="10"/>
  <c r="AS499" i="10"/>
  <c r="AT499" i="10"/>
  <c r="AU499" i="10"/>
  <c r="AV499" i="10"/>
  <c r="AW499" i="10"/>
  <c r="AX499" i="10"/>
  <c r="AY499" i="10"/>
  <c r="AZ499" i="10"/>
  <c r="BA499" i="10"/>
  <c r="BB499" i="10"/>
  <c r="BC499" i="10"/>
  <c r="BD499" i="10"/>
  <c r="BE499" i="10"/>
  <c r="BF499" i="10"/>
  <c r="BG499" i="10"/>
  <c r="BH499" i="10"/>
  <c r="BI499" i="10"/>
  <c r="BJ499" i="10"/>
  <c r="BK499" i="10"/>
  <c r="BL499" i="10"/>
  <c r="BM499" i="10"/>
  <c r="BN499" i="10"/>
  <c r="BO499" i="10"/>
  <c r="BP499" i="10"/>
  <c r="BQ499" i="10"/>
  <c r="BR499" i="10"/>
  <c r="BS499" i="10"/>
  <c r="BT499" i="10"/>
  <c r="BU499" i="10"/>
  <c r="BV499" i="10"/>
  <c r="BW499" i="10"/>
  <c r="BX499" i="10"/>
  <c r="BY499" i="10"/>
  <c r="BZ499" i="10"/>
  <c r="CA499" i="10"/>
  <c r="CB499" i="10"/>
  <c r="CC499" i="10"/>
  <c r="CD499" i="10"/>
  <c r="CE499" i="10"/>
  <c r="CF499" i="10"/>
  <c r="CG499" i="10"/>
  <c r="A500" i="10"/>
  <c r="Y500" i="10"/>
  <c r="Z500" i="10"/>
  <c r="AA500" i="10"/>
  <c r="AB500" i="10"/>
  <c r="AC500" i="10"/>
  <c r="AE500" i="10"/>
  <c r="AG500" i="10"/>
  <c r="AI500" i="10"/>
  <c r="AL500" i="10"/>
  <c r="AM500" i="10"/>
  <c r="AN500" i="10"/>
  <c r="AO500" i="10"/>
  <c r="AP500" i="10"/>
  <c r="AQ500" i="10"/>
  <c r="AR500" i="10"/>
  <c r="AS500" i="10"/>
  <c r="AT500" i="10"/>
  <c r="AU500" i="10"/>
  <c r="AV500" i="10"/>
  <c r="AW500" i="10"/>
  <c r="AX500" i="10"/>
  <c r="AY500" i="10"/>
  <c r="AZ500" i="10"/>
  <c r="BA500" i="10"/>
  <c r="BB500" i="10"/>
  <c r="BC500" i="10"/>
  <c r="BD500" i="10"/>
  <c r="BE500" i="10"/>
  <c r="BF500" i="10"/>
  <c r="BG500" i="10"/>
  <c r="BH500" i="10"/>
  <c r="BI500" i="10"/>
  <c r="BJ500" i="10"/>
  <c r="BK500" i="10"/>
  <c r="BL500" i="10"/>
  <c r="BM500" i="10"/>
  <c r="BN500" i="10"/>
  <c r="BO500" i="10"/>
  <c r="BP500" i="10"/>
  <c r="BQ500" i="10"/>
  <c r="BR500" i="10"/>
  <c r="BS500" i="10"/>
  <c r="BT500" i="10"/>
  <c r="BU500" i="10"/>
  <c r="BV500" i="10"/>
  <c r="BW500" i="10"/>
  <c r="BX500" i="10"/>
  <c r="BY500" i="10"/>
  <c r="BZ500" i="10"/>
  <c r="CA500" i="10"/>
  <c r="CB500" i="10"/>
  <c r="CC500" i="10"/>
  <c r="CD500" i="10"/>
  <c r="CE500" i="10"/>
  <c r="CF500" i="10"/>
  <c r="CG500" i="10"/>
  <c r="A501" i="10"/>
  <c r="Y501" i="10"/>
  <c r="Z501" i="10"/>
  <c r="AA501" i="10"/>
  <c r="AB501" i="10"/>
  <c r="AC501" i="10"/>
  <c r="AE501" i="10"/>
  <c r="AG501" i="10"/>
  <c r="AI501" i="10"/>
  <c r="AL501" i="10"/>
  <c r="AM501" i="10"/>
  <c r="AN501" i="10"/>
  <c r="AO501" i="10"/>
  <c r="AP501" i="10"/>
  <c r="AQ501" i="10"/>
  <c r="AR501" i="10"/>
  <c r="AS501" i="10"/>
  <c r="AT501" i="10"/>
  <c r="AU501" i="10"/>
  <c r="AV501" i="10"/>
  <c r="AW501" i="10"/>
  <c r="AX501" i="10"/>
  <c r="AY501" i="10"/>
  <c r="AZ501" i="10"/>
  <c r="BA501" i="10"/>
  <c r="BB501" i="10"/>
  <c r="BC501" i="10"/>
  <c r="BD501" i="10"/>
  <c r="BE501" i="10"/>
  <c r="BF501" i="10"/>
  <c r="BG501" i="10"/>
  <c r="BH501" i="10"/>
  <c r="BI501" i="10"/>
  <c r="BJ501" i="10"/>
  <c r="BK501" i="10"/>
  <c r="BL501" i="10"/>
  <c r="BM501" i="10"/>
  <c r="BN501" i="10"/>
  <c r="BO501" i="10"/>
  <c r="BP501" i="10"/>
  <c r="BQ501" i="10"/>
  <c r="BR501" i="10"/>
  <c r="BS501" i="10"/>
  <c r="BT501" i="10"/>
  <c r="BU501" i="10"/>
  <c r="BV501" i="10"/>
  <c r="BW501" i="10"/>
  <c r="BX501" i="10"/>
  <c r="BY501" i="10"/>
  <c r="BZ501" i="10"/>
  <c r="CA501" i="10"/>
  <c r="CB501" i="10"/>
  <c r="CC501" i="10"/>
  <c r="CD501" i="10"/>
  <c r="CE501" i="10"/>
  <c r="CF501" i="10"/>
  <c r="CG501" i="10"/>
  <c r="A502" i="10"/>
  <c r="Y502" i="10"/>
  <c r="Z502" i="10"/>
  <c r="AA502" i="10"/>
  <c r="AB502" i="10"/>
  <c r="AC502" i="10"/>
  <c r="AE502" i="10"/>
  <c r="AG502" i="10"/>
  <c r="AI502" i="10"/>
  <c r="AL502" i="10"/>
  <c r="AM502" i="10"/>
  <c r="AN502" i="10"/>
  <c r="AO502" i="10"/>
  <c r="AP502" i="10"/>
  <c r="AQ502" i="10"/>
  <c r="AR502" i="10"/>
  <c r="AS502" i="10"/>
  <c r="AT502" i="10"/>
  <c r="AU502" i="10"/>
  <c r="AV502" i="10"/>
  <c r="AW502" i="10"/>
  <c r="AX502" i="10"/>
  <c r="AY502" i="10"/>
  <c r="AZ502" i="10"/>
  <c r="BA502" i="10"/>
  <c r="BB502" i="10"/>
  <c r="BC502" i="10"/>
  <c r="BD502" i="10"/>
  <c r="BE502" i="10"/>
  <c r="BF502" i="10"/>
  <c r="BG502" i="10"/>
  <c r="BH502" i="10"/>
  <c r="BI502" i="10"/>
  <c r="BJ502" i="10"/>
  <c r="BK502" i="10"/>
  <c r="BL502" i="10"/>
  <c r="BM502" i="10"/>
  <c r="BN502" i="10"/>
  <c r="BO502" i="10"/>
  <c r="BP502" i="10"/>
  <c r="BQ502" i="10"/>
  <c r="BR502" i="10"/>
  <c r="BS502" i="10"/>
  <c r="BT502" i="10"/>
  <c r="BU502" i="10"/>
  <c r="BV502" i="10"/>
  <c r="BW502" i="10"/>
  <c r="BX502" i="10"/>
  <c r="BY502" i="10"/>
  <c r="BZ502" i="10"/>
  <c r="CA502" i="10"/>
  <c r="CB502" i="10"/>
  <c r="CC502" i="10"/>
  <c r="CD502" i="10"/>
  <c r="CE502" i="10"/>
  <c r="CF502" i="10"/>
  <c r="CG502" i="10"/>
  <c r="A503" i="10"/>
  <c r="Y503" i="10"/>
  <c r="Z503" i="10"/>
  <c r="AA503" i="10"/>
  <c r="AB503" i="10"/>
  <c r="AC503" i="10"/>
  <c r="AE503" i="10"/>
  <c r="AG503" i="10"/>
  <c r="AI503" i="10"/>
  <c r="AL503" i="10"/>
  <c r="AM503" i="10"/>
  <c r="AN503" i="10"/>
  <c r="AO503" i="10"/>
  <c r="AP503" i="10"/>
  <c r="AQ503" i="10"/>
  <c r="AR503" i="10"/>
  <c r="AS503" i="10"/>
  <c r="AT503" i="10"/>
  <c r="AU503" i="10"/>
  <c r="AV503" i="10"/>
  <c r="AW503" i="10"/>
  <c r="AX503" i="10"/>
  <c r="AY503" i="10"/>
  <c r="AZ503" i="10"/>
  <c r="BA503" i="10"/>
  <c r="BB503" i="10"/>
  <c r="BC503" i="10"/>
  <c r="BD503" i="10"/>
  <c r="BE503" i="10"/>
  <c r="BF503" i="10"/>
  <c r="BG503" i="10"/>
  <c r="BH503" i="10"/>
  <c r="BI503" i="10"/>
  <c r="BJ503" i="10"/>
  <c r="BK503" i="10"/>
  <c r="BL503" i="10"/>
  <c r="BM503" i="10"/>
  <c r="BN503" i="10"/>
  <c r="BO503" i="10"/>
  <c r="BP503" i="10"/>
  <c r="BQ503" i="10"/>
  <c r="BR503" i="10"/>
  <c r="BS503" i="10"/>
  <c r="BT503" i="10"/>
  <c r="BU503" i="10"/>
  <c r="BV503" i="10"/>
  <c r="BW503" i="10"/>
  <c r="BX503" i="10"/>
  <c r="BY503" i="10"/>
  <c r="BZ503" i="10"/>
  <c r="CA503" i="10"/>
  <c r="CB503" i="10"/>
  <c r="CC503" i="10"/>
  <c r="CD503" i="10"/>
  <c r="CE503" i="10"/>
  <c r="CF503" i="10"/>
  <c r="CG503" i="10"/>
  <c r="A504" i="10"/>
  <c r="Y504" i="10"/>
  <c r="Z504" i="10"/>
  <c r="AA504" i="10"/>
  <c r="AB504" i="10"/>
  <c r="AC504" i="10"/>
  <c r="AE504" i="10"/>
  <c r="AG504" i="10"/>
  <c r="AI504" i="10"/>
  <c r="AL504" i="10"/>
  <c r="AM504" i="10"/>
  <c r="AN504" i="10"/>
  <c r="AO504" i="10"/>
  <c r="AP504" i="10"/>
  <c r="AQ504" i="10"/>
  <c r="AR504" i="10"/>
  <c r="AS504" i="10"/>
  <c r="AT504" i="10"/>
  <c r="AU504" i="10"/>
  <c r="AV504" i="10"/>
  <c r="AW504" i="10"/>
  <c r="AX504" i="10"/>
  <c r="AY504" i="10"/>
  <c r="AZ504" i="10"/>
  <c r="BA504" i="10"/>
  <c r="BB504" i="10"/>
  <c r="BC504" i="10"/>
  <c r="BD504" i="10"/>
  <c r="BE504" i="10"/>
  <c r="BF504" i="10"/>
  <c r="BG504" i="10"/>
  <c r="BH504" i="10"/>
  <c r="BI504" i="10"/>
  <c r="BJ504" i="10"/>
  <c r="BK504" i="10"/>
  <c r="BL504" i="10"/>
  <c r="BM504" i="10"/>
  <c r="BN504" i="10"/>
  <c r="BO504" i="10"/>
  <c r="BP504" i="10"/>
  <c r="BQ504" i="10"/>
  <c r="BR504" i="10"/>
  <c r="BS504" i="10"/>
  <c r="BT504" i="10"/>
  <c r="BU504" i="10"/>
  <c r="BV504" i="10"/>
  <c r="BW504" i="10"/>
  <c r="BX504" i="10"/>
  <c r="BY504" i="10"/>
  <c r="BZ504" i="10"/>
  <c r="CA504" i="10"/>
  <c r="CB504" i="10"/>
  <c r="CC504" i="10"/>
  <c r="CD504" i="10"/>
  <c r="CE504" i="10"/>
  <c r="CF504" i="10"/>
  <c r="CG504" i="10"/>
  <c r="A505" i="10"/>
  <c r="Y505" i="10"/>
  <c r="Z505" i="10"/>
  <c r="AA505" i="10"/>
  <c r="AB505" i="10"/>
  <c r="AC505" i="10"/>
  <c r="AE505" i="10"/>
  <c r="AG505" i="10"/>
  <c r="AI505" i="10"/>
  <c r="AL505" i="10"/>
  <c r="AM505" i="10"/>
  <c r="AN505" i="10"/>
  <c r="AO505" i="10"/>
  <c r="AP505" i="10"/>
  <c r="AQ505" i="10"/>
  <c r="AR505" i="10"/>
  <c r="AS505" i="10"/>
  <c r="AT505" i="10"/>
  <c r="AU505" i="10"/>
  <c r="AV505" i="10"/>
  <c r="AW505" i="10"/>
  <c r="AX505" i="10"/>
  <c r="AY505" i="10"/>
  <c r="AZ505" i="10"/>
  <c r="BA505" i="10"/>
  <c r="BB505" i="10"/>
  <c r="BC505" i="10"/>
  <c r="BD505" i="10"/>
  <c r="BE505" i="10"/>
  <c r="BF505" i="10"/>
  <c r="BG505" i="10"/>
  <c r="BH505" i="10"/>
  <c r="BI505" i="10"/>
  <c r="BJ505" i="10"/>
  <c r="BK505" i="10"/>
  <c r="BL505" i="10"/>
  <c r="BM505" i="10"/>
  <c r="BN505" i="10"/>
  <c r="BO505" i="10"/>
  <c r="BP505" i="10"/>
  <c r="BQ505" i="10"/>
  <c r="BR505" i="10"/>
  <c r="BS505" i="10"/>
  <c r="BT505" i="10"/>
  <c r="BU505" i="10"/>
  <c r="BV505" i="10"/>
  <c r="BW505" i="10"/>
  <c r="BX505" i="10"/>
  <c r="BY505" i="10"/>
  <c r="BZ505" i="10"/>
  <c r="CA505" i="10"/>
  <c r="CB505" i="10"/>
  <c r="CC505" i="10"/>
  <c r="CD505" i="10"/>
  <c r="CE505" i="10"/>
  <c r="CF505" i="10"/>
  <c r="CG505" i="10"/>
  <c r="C506" i="10"/>
  <c r="D506" i="10"/>
  <c r="E506" i="10"/>
  <c r="F506" i="10"/>
  <c r="G506" i="10"/>
  <c r="H506" i="10"/>
  <c r="I506" i="10"/>
  <c r="J506" i="10"/>
  <c r="K506" i="10"/>
  <c r="L506" i="10"/>
  <c r="M506" i="10"/>
  <c r="N506" i="10"/>
  <c r="O506" i="10"/>
  <c r="P506" i="10"/>
  <c r="Q506" i="10"/>
  <c r="R506" i="10"/>
  <c r="S506" i="10"/>
  <c r="T506" i="10"/>
  <c r="U506" i="10"/>
  <c r="V506" i="10"/>
  <c r="W506" i="10"/>
  <c r="X506" i="10"/>
  <c r="Y506" i="10"/>
  <c r="Z506" i="10"/>
  <c r="AA506" i="10"/>
  <c r="AB506" i="10"/>
  <c r="AC506" i="10"/>
  <c r="AE506" i="10"/>
  <c r="AG506" i="10"/>
  <c r="AI506" i="10"/>
  <c r="AL506" i="10"/>
  <c r="AM506" i="10"/>
  <c r="AN506" i="10"/>
  <c r="AO506" i="10"/>
  <c r="AP506" i="10"/>
  <c r="AQ506" i="10"/>
  <c r="AR506" i="10"/>
  <c r="AS506" i="10"/>
  <c r="AT506" i="10"/>
  <c r="AU506" i="10"/>
  <c r="AV506" i="10"/>
  <c r="AW506" i="10"/>
  <c r="AX506" i="10"/>
  <c r="AY506" i="10"/>
  <c r="AZ506" i="10"/>
  <c r="BA506" i="10"/>
  <c r="BB506" i="10"/>
  <c r="BC506" i="10"/>
  <c r="BD506" i="10"/>
  <c r="BE506" i="10"/>
  <c r="BF506" i="10"/>
  <c r="BG506" i="10"/>
  <c r="BH506" i="10"/>
  <c r="BI506" i="10"/>
  <c r="BJ506" i="10"/>
  <c r="BK506" i="10"/>
  <c r="BL506" i="10"/>
  <c r="BM506" i="10"/>
  <c r="BN506" i="10"/>
  <c r="BO506" i="10"/>
  <c r="BP506" i="10"/>
  <c r="BQ506" i="10"/>
  <c r="BR506" i="10"/>
  <c r="BS506" i="10"/>
  <c r="BT506" i="10"/>
  <c r="BU506" i="10"/>
  <c r="BV506" i="10"/>
  <c r="BW506" i="10"/>
  <c r="BX506" i="10"/>
  <c r="BY506" i="10"/>
  <c r="BZ506" i="10"/>
  <c r="CA506" i="10"/>
  <c r="CB506" i="10"/>
  <c r="CC506" i="10"/>
  <c r="CD506" i="10"/>
  <c r="CE506" i="10"/>
  <c r="CF506" i="10"/>
  <c r="CG506" i="10"/>
  <c r="A507" i="10"/>
  <c r="Y507" i="10"/>
  <c r="Z507" i="10"/>
  <c r="AA507" i="10"/>
  <c r="AB507" i="10"/>
  <c r="AC507" i="10"/>
  <c r="AE507" i="10"/>
  <c r="AG507" i="10"/>
  <c r="AI507" i="10"/>
  <c r="AL507" i="10"/>
  <c r="AM507" i="10"/>
  <c r="AN507" i="10"/>
  <c r="AO507" i="10"/>
  <c r="AP507" i="10"/>
  <c r="AQ507" i="10"/>
  <c r="AR507" i="10"/>
  <c r="AS507" i="10"/>
  <c r="AT507" i="10"/>
  <c r="AU507" i="10"/>
  <c r="AV507" i="10"/>
  <c r="AW507" i="10"/>
  <c r="AX507" i="10"/>
  <c r="AY507" i="10"/>
  <c r="AZ507" i="10"/>
  <c r="BA507" i="10"/>
  <c r="BB507" i="10"/>
  <c r="BC507" i="10"/>
  <c r="BD507" i="10"/>
  <c r="BE507" i="10"/>
  <c r="BF507" i="10"/>
  <c r="BG507" i="10"/>
  <c r="BH507" i="10"/>
  <c r="BI507" i="10"/>
  <c r="BJ507" i="10"/>
  <c r="BK507" i="10"/>
  <c r="BL507" i="10"/>
  <c r="BM507" i="10"/>
  <c r="BN507" i="10"/>
  <c r="BO507" i="10"/>
  <c r="BP507" i="10"/>
  <c r="BQ507" i="10"/>
  <c r="BR507" i="10"/>
  <c r="BS507" i="10"/>
  <c r="BT507" i="10"/>
  <c r="BU507" i="10"/>
  <c r="BV507" i="10"/>
  <c r="BW507" i="10"/>
  <c r="BX507" i="10"/>
  <c r="BY507" i="10"/>
  <c r="BZ507" i="10"/>
  <c r="CA507" i="10"/>
  <c r="CB507" i="10"/>
  <c r="CC507" i="10"/>
  <c r="CD507" i="10"/>
  <c r="CE507" i="10"/>
  <c r="CF507" i="10"/>
  <c r="CG507" i="10"/>
  <c r="A508" i="10"/>
  <c r="Y508" i="10"/>
  <c r="Z508" i="10"/>
  <c r="AA508" i="10"/>
  <c r="AB508" i="10"/>
  <c r="AC508" i="10"/>
  <c r="AE508" i="10"/>
  <c r="AG508" i="10"/>
  <c r="AI508" i="10"/>
  <c r="AL508" i="10"/>
  <c r="AM508" i="10"/>
  <c r="AN508" i="10"/>
  <c r="AO508" i="10"/>
  <c r="AP508" i="10"/>
  <c r="AQ508" i="10"/>
  <c r="AR508" i="10"/>
  <c r="AS508" i="10"/>
  <c r="AT508" i="10"/>
  <c r="AU508" i="10"/>
  <c r="AV508" i="10"/>
  <c r="AW508" i="10"/>
  <c r="AX508" i="10"/>
  <c r="AY508" i="10"/>
  <c r="AZ508" i="10"/>
  <c r="BA508" i="10"/>
  <c r="BB508" i="10"/>
  <c r="BC508" i="10"/>
  <c r="BD508" i="10"/>
  <c r="BE508" i="10"/>
  <c r="BF508" i="10"/>
  <c r="BG508" i="10"/>
  <c r="BH508" i="10"/>
  <c r="BI508" i="10"/>
  <c r="BJ508" i="10"/>
  <c r="BK508" i="10"/>
  <c r="BL508" i="10"/>
  <c r="BM508" i="10"/>
  <c r="BN508" i="10"/>
  <c r="BO508" i="10"/>
  <c r="BP508" i="10"/>
  <c r="BQ508" i="10"/>
  <c r="BR508" i="10"/>
  <c r="BS508" i="10"/>
  <c r="BT508" i="10"/>
  <c r="BU508" i="10"/>
  <c r="BV508" i="10"/>
  <c r="BW508" i="10"/>
  <c r="BX508" i="10"/>
  <c r="BY508" i="10"/>
  <c r="BZ508" i="10"/>
  <c r="CA508" i="10"/>
  <c r="CB508" i="10"/>
  <c r="CC508" i="10"/>
  <c r="CD508" i="10"/>
  <c r="CE508" i="10"/>
  <c r="CF508" i="10"/>
  <c r="CG508" i="10"/>
  <c r="A509" i="10"/>
  <c r="Y509" i="10"/>
  <c r="Z509" i="10"/>
  <c r="AA509" i="10"/>
  <c r="AB509" i="10"/>
  <c r="AC509" i="10"/>
  <c r="AE509" i="10"/>
  <c r="AG509" i="10"/>
  <c r="AI509" i="10"/>
  <c r="AL509" i="10"/>
  <c r="AM509" i="10"/>
  <c r="AN509" i="10"/>
  <c r="AO509" i="10"/>
  <c r="AP509" i="10"/>
  <c r="AQ509" i="10"/>
  <c r="AR509" i="10"/>
  <c r="AS509" i="10"/>
  <c r="AT509" i="10"/>
  <c r="AU509" i="10"/>
  <c r="AV509" i="10"/>
  <c r="AW509" i="10"/>
  <c r="AX509" i="10"/>
  <c r="AY509" i="10"/>
  <c r="AZ509" i="10"/>
  <c r="BA509" i="10"/>
  <c r="BB509" i="10"/>
  <c r="BC509" i="10"/>
  <c r="BD509" i="10"/>
  <c r="BE509" i="10"/>
  <c r="BF509" i="10"/>
  <c r="BG509" i="10"/>
  <c r="BH509" i="10"/>
  <c r="BI509" i="10"/>
  <c r="BJ509" i="10"/>
  <c r="BK509" i="10"/>
  <c r="BL509" i="10"/>
  <c r="BM509" i="10"/>
  <c r="BN509" i="10"/>
  <c r="BO509" i="10"/>
  <c r="BP509" i="10"/>
  <c r="BQ509" i="10"/>
  <c r="BR509" i="10"/>
  <c r="BS509" i="10"/>
  <c r="BT509" i="10"/>
  <c r="BU509" i="10"/>
  <c r="BV509" i="10"/>
  <c r="BW509" i="10"/>
  <c r="BX509" i="10"/>
  <c r="BY509" i="10"/>
  <c r="BZ509" i="10"/>
  <c r="CA509" i="10"/>
  <c r="CB509" i="10"/>
  <c r="CC509" i="10"/>
  <c r="CD509" i="10"/>
  <c r="CE509" i="10"/>
  <c r="CF509" i="10"/>
  <c r="CG509" i="10"/>
  <c r="A510" i="10"/>
  <c r="Y510" i="10"/>
  <c r="Z510" i="10"/>
  <c r="AA510" i="10"/>
  <c r="AB510" i="10"/>
  <c r="AC510" i="10"/>
  <c r="AE510" i="10"/>
  <c r="AG510" i="10"/>
  <c r="AI510" i="10"/>
  <c r="AL510" i="10"/>
  <c r="AM510" i="10"/>
  <c r="AN510" i="10"/>
  <c r="AO510" i="10"/>
  <c r="AP510" i="10"/>
  <c r="AQ510" i="10"/>
  <c r="AR510" i="10"/>
  <c r="AS510" i="10"/>
  <c r="AT510" i="10"/>
  <c r="AU510" i="10"/>
  <c r="AV510" i="10"/>
  <c r="AW510" i="10"/>
  <c r="AX510" i="10"/>
  <c r="AY510" i="10"/>
  <c r="AZ510" i="10"/>
  <c r="BA510" i="10"/>
  <c r="BB510" i="10"/>
  <c r="BC510" i="10"/>
  <c r="BD510" i="10"/>
  <c r="BE510" i="10"/>
  <c r="BF510" i="10"/>
  <c r="BG510" i="10"/>
  <c r="BH510" i="10"/>
  <c r="BI510" i="10"/>
  <c r="BJ510" i="10"/>
  <c r="BK510" i="10"/>
  <c r="BL510" i="10"/>
  <c r="BM510" i="10"/>
  <c r="BN510" i="10"/>
  <c r="BO510" i="10"/>
  <c r="BP510" i="10"/>
  <c r="BQ510" i="10"/>
  <c r="BR510" i="10"/>
  <c r="BS510" i="10"/>
  <c r="BT510" i="10"/>
  <c r="BU510" i="10"/>
  <c r="BV510" i="10"/>
  <c r="BW510" i="10"/>
  <c r="BX510" i="10"/>
  <c r="BY510" i="10"/>
  <c r="BZ510" i="10"/>
  <c r="CA510" i="10"/>
  <c r="CB510" i="10"/>
  <c r="CC510" i="10"/>
  <c r="CD510" i="10"/>
  <c r="CE510" i="10"/>
  <c r="CF510" i="10"/>
  <c r="CG510" i="10"/>
  <c r="A511" i="10"/>
  <c r="Y511" i="10"/>
  <c r="Z511" i="10"/>
  <c r="AA511" i="10"/>
  <c r="AB511" i="10"/>
  <c r="AC511" i="10"/>
  <c r="AE511" i="10"/>
  <c r="AG511" i="10"/>
  <c r="AI511" i="10"/>
  <c r="AL511" i="10"/>
  <c r="AM511" i="10"/>
  <c r="AN511" i="10"/>
  <c r="AO511" i="10"/>
  <c r="AP511" i="10"/>
  <c r="AQ511" i="10"/>
  <c r="AR511" i="10"/>
  <c r="AS511" i="10"/>
  <c r="AT511" i="10"/>
  <c r="AU511" i="10"/>
  <c r="AV511" i="10"/>
  <c r="AW511" i="10"/>
  <c r="AX511" i="10"/>
  <c r="AY511" i="10"/>
  <c r="AZ511" i="10"/>
  <c r="BA511" i="10"/>
  <c r="BB511" i="10"/>
  <c r="BC511" i="10"/>
  <c r="BD511" i="10"/>
  <c r="BE511" i="10"/>
  <c r="BF511" i="10"/>
  <c r="BG511" i="10"/>
  <c r="BH511" i="10"/>
  <c r="BI511" i="10"/>
  <c r="BJ511" i="10"/>
  <c r="BK511" i="10"/>
  <c r="BL511" i="10"/>
  <c r="BM511" i="10"/>
  <c r="BN511" i="10"/>
  <c r="BO511" i="10"/>
  <c r="BP511" i="10"/>
  <c r="BQ511" i="10"/>
  <c r="BR511" i="10"/>
  <c r="BS511" i="10"/>
  <c r="BT511" i="10"/>
  <c r="BU511" i="10"/>
  <c r="BV511" i="10"/>
  <c r="BW511" i="10"/>
  <c r="BX511" i="10"/>
  <c r="BY511" i="10"/>
  <c r="BZ511" i="10"/>
  <c r="CA511" i="10"/>
  <c r="CB511" i="10"/>
  <c r="CC511" i="10"/>
  <c r="CD511" i="10"/>
  <c r="CE511" i="10"/>
  <c r="CF511" i="10"/>
  <c r="CG511" i="10"/>
  <c r="A512" i="10"/>
  <c r="Y512" i="10"/>
  <c r="Z512" i="10"/>
  <c r="AA512" i="10"/>
  <c r="AB512" i="10"/>
  <c r="AC512" i="10"/>
  <c r="AE512" i="10"/>
  <c r="AG512" i="10"/>
  <c r="AI512" i="10"/>
  <c r="AL512" i="10"/>
  <c r="AM512" i="10"/>
  <c r="AN512" i="10"/>
  <c r="AO512" i="10"/>
  <c r="AP512" i="10"/>
  <c r="AQ512" i="10"/>
  <c r="AR512" i="10"/>
  <c r="AS512" i="10"/>
  <c r="AT512" i="10"/>
  <c r="AU512" i="10"/>
  <c r="AV512" i="10"/>
  <c r="AW512" i="10"/>
  <c r="AX512" i="10"/>
  <c r="AY512" i="10"/>
  <c r="AZ512" i="10"/>
  <c r="BA512" i="10"/>
  <c r="BB512" i="10"/>
  <c r="BC512" i="10"/>
  <c r="BD512" i="10"/>
  <c r="BE512" i="10"/>
  <c r="BF512" i="10"/>
  <c r="BG512" i="10"/>
  <c r="BH512" i="10"/>
  <c r="BI512" i="10"/>
  <c r="BJ512" i="10"/>
  <c r="BK512" i="10"/>
  <c r="BL512" i="10"/>
  <c r="BM512" i="10"/>
  <c r="BN512" i="10"/>
  <c r="BO512" i="10"/>
  <c r="BP512" i="10"/>
  <c r="BQ512" i="10"/>
  <c r="BR512" i="10"/>
  <c r="BS512" i="10"/>
  <c r="BT512" i="10"/>
  <c r="BU512" i="10"/>
  <c r="BV512" i="10"/>
  <c r="BW512" i="10"/>
  <c r="BX512" i="10"/>
  <c r="BY512" i="10"/>
  <c r="BZ512" i="10"/>
  <c r="CA512" i="10"/>
  <c r="CB512" i="10"/>
  <c r="CC512" i="10"/>
  <c r="CD512" i="10"/>
  <c r="CE512" i="10"/>
  <c r="CF512" i="10"/>
  <c r="CG512" i="10"/>
  <c r="A513" i="10"/>
  <c r="Y513" i="10"/>
  <c r="Z513" i="10"/>
  <c r="AA513" i="10"/>
  <c r="AB513" i="10"/>
  <c r="AC513" i="10"/>
  <c r="AE513" i="10"/>
  <c r="AG513" i="10"/>
  <c r="AI513" i="10"/>
  <c r="AL513" i="10"/>
  <c r="AM513" i="10"/>
  <c r="AN513" i="10"/>
  <c r="AO513" i="10"/>
  <c r="AP513" i="10"/>
  <c r="AQ513" i="10"/>
  <c r="AR513" i="10"/>
  <c r="AS513" i="10"/>
  <c r="AT513" i="10"/>
  <c r="AU513" i="10"/>
  <c r="AV513" i="10"/>
  <c r="AW513" i="10"/>
  <c r="AX513" i="10"/>
  <c r="AY513" i="10"/>
  <c r="AZ513" i="10"/>
  <c r="BA513" i="10"/>
  <c r="BB513" i="10"/>
  <c r="BC513" i="10"/>
  <c r="BD513" i="10"/>
  <c r="BE513" i="10"/>
  <c r="BF513" i="10"/>
  <c r="BG513" i="10"/>
  <c r="BH513" i="10"/>
  <c r="BI513" i="10"/>
  <c r="BJ513" i="10"/>
  <c r="BK513" i="10"/>
  <c r="BL513" i="10"/>
  <c r="BM513" i="10"/>
  <c r="BN513" i="10"/>
  <c r="BO513" i="10"/>
  <c r="BP513" i="10"/>
  <c r="BQ513" i="10"/>
  <c r="BR513" i="10"/>
  <c r="BS513" i="10"/>
  <c r="BT513" i="10"/>
  <c r="BU513" i="10"/>
  <c r="BV513" i="10"/>
  <c r="BW513" i="10"/>
  <c r="BX513" i="10"/>
  <c r="BY513" i="10"/>
  <c r="BZ513" i="10"/>
  <c r="CA513" i="10"/>
  <c r="CB513" i="10"/>
  <c r="CC513" i="10"/>
  <c r="CD513" i="10"/>
  <c r="CE513" i="10"/>
  <c r="CF513" i="10"/>
  <c r="CG513" i="10"/>
  <c r="A514" i="10"/>
  <c r="Y514" i="10"/>
  <c r="Z514" i="10"/>
  <c r="AA514" i="10"/>
  <c r="AB514" i="10"/>
  <c r="AC514" i="10"/>
  <c r="AE514" i="10"/>
  <c r="AG514" i="10"/>
  <c r="AI514" i="10"/>
  <c r="AL514" i="10"/>
  <c r="AM514" i="10"/>
  <c r="AN514" i="10"/>
  <c r="AO514" i="10"/>
  <c r="AP514" i="10"/>
  <c r="AQ514" i="10"/>
  <c r="AR514" i="10"/>
  <c r="AS514" i="10"/>
  <c r="AT514" i="10"/>
  <c r="AU514" i="10"/>
  <c r="AV514" i="10"/>
  <c r="AW514" i="10"/>
  <c r="AX514" i="10"/>
  <c r="AY514" i="10"/>
  <c r="AZ514" i="10"/>
  <c r="BA514" i="10"/>
  <c r="BB514" i="10"/>
  <c r="BC514" i="10"/>
  <c r="BD514" i="10"/>
  <c r="BE514" i="10"/>
  <c r="BF514" i="10"/>
  <c r="BG514" i="10"/>
  <c r="BH514" i="10"/>
  <c r="BI514" i="10"/>
  <c r="BJ514" i="10"/>
  <c r="BK514" i="10"/>
  <c r="BL514" i="10"/>
  <c r="BM514" i="10"/>
  <c r="BN514" i="10"/>
  <c r="BO514" i="10"/>
  <c r="BP514" i="10"/>
  <c r="BQ514" i="10"/>
  <c r="BR514" i="10"/>
  <c r="BS514" i="10"/>
  <c r="BT514" i="10"/>
  <c r="BU514" i="10"/>
  <c r="BV514" i="10"/>
  <c r="BW514" i="10"/>
  <c r="BX514" i="10"/>
  <c r="BY514" i="10"/>
  <c r="BZ514" i="10"/>
  <c r="CA514" i="10"/>
  <c r="CB514" i="10"/>
  <c r="CC514" i="10"/>
  <c r="CD514" i="10"/>
  <c r="CE514" i="10"/>
  <c r="CF514" i="10"/>
  <c r="CG514" i="10"/>
  <c r="A515" i="10"/>
  <c r="B515" i="10"/>
  <c r="C515" i="10"/>
  <c r="D515" i="10"/>
  <c r="E515" i="10"/>
  <c r="F515" i="10"/>
  <c r="G515" i="10"/>
  <c r="H515" i="10"/>
  <c r="I515" i="10"/>
  <c r="J515" i="10"/>
  <c r="N515" i="10"/>
  <c r="O515" i="10"/>
  <c r="P515" i="10"/>
  <c r="Q515" i="10"/>
  <c r="R515" i="10"/>
  <c r="S515" i="10"/>
  <c r="T515" i="10"/>
  <c r="U515" i="10"/>
  <c r="V515" i="10"/>
  <c r="X515" i="10"/>
  <c r="Y515" i="10"/>
  <c r="Z515" i="10"/>
  <c r="AA515" i="10"/>
  <c r="AB515" i="10"/>
  <c r="AC515" i="10"/>
  <c r="AD515" i="10"/>
  <c r="AE515" i="10"/>
  <c r="AF515" i="10"/>
  <c r="AG515" i="10"/>
  <c r="AH515" i="10"/>
  <c r="AI515" i="10"/>
  <c r="AJ515" i="10"/>
  <c r="AK515" i="10"/>
  <c r="AL515" i="10"/>
  <c r="AM515" i="10"/>
  <c r="AN515" i="10"/>
  <c r="AO515" i="10"/>
  <c r="AP515" i="10"/>
  <c r="AQ515" i="10"/>
  <c r="AR515" i="10"/>
  <c r="AS515" i="10"/>
  <c r="AT515" i="10"/>
  <c r="AU515" i="10"/>
  <c r="AV515" i="10"/>
  <c r="AW515" i="10"/>
  <c r="AX515" i="10"/>
  <c r="AY515" i="10"/>
  <c r="AZ515" i="10"/>
  <c r="BA515" i="10"/>
  <c r="BB515" i="10"/>
  <c r="BC515" i="10"/>
  <c r="BD515" i="10"/>
  <c r="BE515" i="10"/>
  <c r="BF515" i="10"/>
  <c r="BG515" i="10"/>
  <c r="BH515" i="10"/>
  <c r="BI515" i="10"/>
  <c r="BJ515" i="10"/>
  <c r="BK515" i="10"/>
  <c r="BL515" i="10"/>
  <c r="BM515" i="10"/>
  <c r="BN515" i="10"/>
  <c r="BO515" i="10"/>
  <c r="BP515" i="10"/>
  <c r="BQ515" i="10"/>
  <c r="BR515" i="10"/>
  <c r="BS515" i="10"/>
  <c r="BT515" i="10"/>
  <c r="BU515" i="10"/>
  <c r="BV515" i="10"/>
  <c r="BW515" i="10"/>
  <c r="BX515" i="10"/>
  <c r="BY515" i="10"/>
  <c r="BZ515" i="10"/>
  <c r="CA515" i="10"/>
  <c r="CB515" i="10"/>
  <c r="CC515" i="10"/>
  <c r="CD515" i="10"/>
  <c r="CE515" i="10"/>
  <c r="CF515" i="10"/>
  <c r="CG515" i="10"/>
  <c r="A516" i="10"/>
  <c r="B516" i="10"/>
  <c r="C516" i="10"/>
  <c r="D516" i="10"/>
  <c r="E516" i="10"/>
  <c r="F516" i="10"/>
  <c r="G516" i="10"/>
  <c r="H516" i="10"/>
  <c r="I516" i="10"/>
  <c r="J516" i="10"/>
  <c r="K516" i="10"/>
  <c r="L516" i="10"/>
  <c r="M516" i="10"/>
  <c r="N516" i="10"/>
  <c r="O516" i="10"/>
  <c r="P516" i="10"/>
  <c r="Q516" i="10"/>
  <c r="R516" i="10"/>
  <c r="S516" i="10"/>
  <c r="T516" i="10"/>
  <c r="U516" i="10"/>
  <c r="V516" i="10"/>
  <c r="W516" i="10"/>
  <c r="X516" i="10"/>
  <c r="Y516" i="10"/>
  <c r="Z516" i="10"/>
  <c r="AA516" i="10"/>
  <c r="AB516" i="10"/>
  <c r="AC516" i="10"/>
  <c r="AD516" i="10"/>
  <c r="AE516" i="10"/>
  <c r="AF516" i="10"/>
  <c r="AG516" i="10"/>
  <c r="AH516" i="10"/>
  <c r="AI516" i="10"/>
  <c r="AJ516" i="10"/>
  <c r="AK516" i="10"/>
  <c r="AL516" i="10"/>
  <c r="AM516" i="10"/>
  <c r="AN516" i="10"/>
  <c r="AO516" i="10"/>
  <c r="AP516" i="10"/>
  <c r="AQ516" i="10"/>
  <c r="AR516" i="10"/>
  <c r="AS516" i="10"/>
  <c r="AT516" i="10"/>
  <c r="AU516" i="10"/>
  <c r="AV516" i="10"/>
  <c r="AW516" i="10"/>
  <c r="AX516" i="10"/>
  <c r="AY516" i="10"/>
  <c r="AZ516" i="10"/>
  <c r="BA516" i="10"/>
  <c r="BB516" i="10"/>
  <c r="BC516" i="10"/>
  <c r="BD516" i="10"/>
  <c r="BE516" i="10"/>
  <c r="BF516" i="10"/>
  <c r="BG516" i="10"/>
  <c r="BH516" i="10"/>
  <c r="BI516" i="10"/>
  <c r="BJ516" i="10"/>
  <c r="BK516" i="10"/>
  <c r="BL516" i="10"/>
  <c r="BM516" i="10"/>
  <c r="BN516" i="10"/>
  <c r="BO516" i="10"/>
  <c r="BP516" i="10"/>
  <c r="BQ516" i="10"/>
  <c r="BR516" i="10"/>
  <c r="BS516" i="10"/>
  <c r="BT516" i="10"/>
  <c r="BU516" i="10"/>
  <c r="BV516" i="10"/>
  <c r="BW516" i="10"/>
  <c r="BX516" i="10"/>
  <c r="BY516" i="10"/>
  <c r="BZ516" i="10"/>
  <c r="CA516" i="10"/>
  <c r="CB516" i="10"/>
  <c r="CC516" i="10"/>
  <c r="CD516" i="10"/>
  <c r="CE516" i="10"/>
  <c r="CF516" i="10"/>
  <c r="CG516" i="10"/>
  <c r="A517" i="10"/>
  <c r="B517" i="10"/>
  <c r="C517" i="10"/>
  <c r="D517" i="10"/>
  <c r="E517" i="10"/>
  <c r="F517" i="10"/>
  <c r="G517" i="10"/>
  <c r="H517" i="10"/>
  <c r="N517" i="10"/>
  <c r="O517" i="10"/>
  <c r="P517" i="10"/>
  <c r="U517" i="10"/>
  <c r="V517" i="10"/>
  <c r="W517" i="10"/>
  <c r="X517" i="10"/>
  <c r="Y517" i="10"/>
  <c r="Z517" i="10"/>
  <c r="AA517" i="10"/>
  <c r="AB517" i="10"/>
  <c r="AC517" i="10"/>
  <c r="AD517" i="10"/>
  <c r="AE517" i="10"/>
  <c r="AF517" i="10"/>
  <c r="AG517" i="10"/>
  <c r="AH517" i="10"/>
  <c r="AI517" i="10"/>
  <c r="AJ517" i="10"/>
  <c r="AK517" i="10"/>
  <c r="AL517" i="10"/>
  <c r="AM517" i="10"/>
  <c r="AN517" i="10"/>
  <c r="AO517" i="10"/>
  <c r="AP517" i="10"/>
  <c r="AQ517" i="10"/>
  <c r="AR517" i="10"/>
  <c r="AS517" i="10"/>
  <c r="AT517" i="10"/>
  <c r="AU517" i="10"/>
  <c r="AV517" i="10"/>
  <c r="AW517" i="10"/>
  <c r="AX517" i="10"/>
  <c r="AY517" i="10"/>
  <c r="AZ517" i="10"/>
  <c r="BA517" i="10"/>
  <c r="BB517" i="10"/>
  <c r="BC517" i="10"/>
  <c r="BD517" i="10"/>
  <c r="BE517" i="10"/>
  <c r="BF517" i="10"/>
  <c r="BG517" i="10"/>
  <c r="BH517" i="10"/>
  <c r="BI517" i="10"/>
  <c r="BJ517" i="10"/>
  <c r="BK517" i="10"/>
  <c r="BL517" i="10"/>
  <c r="BM517" i="10"/>
  <c r="BN517" i="10"/>
  <c r="BO517" i="10"/>
  <c r="BP517" i="10"/>
  <c r="BQ517" i="10"/>
  <c r="BR517" i="10"/>
  <c r="BS517" i="10"/>
  <c r="BT517" i="10"/>
  <c r="BU517" i="10"/>
  <c r="BV517" i="10"/>
  <c r="BW517" i="10"/>
  <c r="BX517" i="10"/>
  <c r="BY517" i="10"/>
  <c r="BZ517" i="10"/>
  <c r="CA517" i="10"/>
  <c r="CB517" i="10"/>
  <c r="CC517" i="10"/>
  <c r="CD517" i="10"/>
  <c r="CE517" i="10"/>
  <c r="CF517" i="10"/>
  <c r="CG517" i="10"/>
  <c r="A518" i="10"/>
  <c r="H518" i="10"/>
  <c r="I518" i="10"/>
  <c r="J518" i="10"/>
  <c r="K518" i="10"/>
  <c r="L518" i="10"/>
  <c r="M518" i="10"/>
  <c r="N518" i="10"/>
  <c r="O518" i="10"/>
  <c r="P518" i="10"/>
  <c r="Q518" i="10"/>
  <c r="R518" i="10"/>
  <c r="S518" i="10"/>
  <c r="T518" i="10"/>
  <c r="U518" i="10"/>
  <c r="V518" i="10"/>
  <c r="Y518" i="10"/>
  <c r="Z518" i="10"/>
  <c r="AA518" i="10"/>
  <c r="AB518" i="10"/>
  <c r="AC518" i="10"/>
  <c r="AD518" i="10"/>
  <c r="AE518" i="10"/>
  <c r="AF518" i="10"/>
  <c r="AG518" i="10"/>
  <c r="AH518" i="10"/>
  <c r="AI518" i="10"/>
  <c r="AJ518" i="10"/>
  <c r="AK518" i="10"/>
  <c r="AL518" i="10"/>
  <c r="AM518" i="10"/>
  <c r="AN518" i="10"/>
  <c r="AO518" i="10"/>
  <c r="AP518" i="10"/>
  <c r="AQ518" i="10"/>
  <c r="AR518" i="10"/>
  <c r="AS518" i="10"/>
  <c r="AT518" i="10"/>
  <c r="AU518" i="10"/>
  <c r="AV518" i="10"/>
  <c r="AW518" i="10"/>
  <c r="AX518" i="10"/>
  <c r="AY518" i="10"/>
  <c r="AZ518" i="10"/>
  <c r="BA518" i="10"/>
  <c r="BB518" i="10"/>
  <c r="BC518" i="10"/>
  <c r="BD518" i="10"/>
  <c r="BE518" i="10"/>
  <c r="BF518" i="10"/>
  <c r="BG518" i="10"/>
  <c r="BH518" i="10"/>
  <c r="BI518" i="10"/>
  <c r="BJ518" i="10"/>
  <c r="BK518" i="10"/>
  <c r="BL518" i="10"/>
  <c r="BM518" i="10"/>
  <c r="BN518" i="10"/>
  <c r="BO518" i="10"/>
  <c r="BP518" i="10"/>
  <c r="BQ518" i="10"/>
  <c r="BR518" i="10"/>
  <c r="BS518" i="10"/>
  <c r="BT518" i="10"/>
  <c r="BU518" i="10"/>
  <c r="BV518" i="10"/>
  <c r="BW518" i="10"/>
  <c r="BX518" i="10"/>
  <c r="BY518" i="10"/>
  <c r="BZ518" i="10"/>
  <c r="CA518" i="10"/>
  <c r="CB518" i="10"/>
  <c r="CC518" i="10"/>
  <c r="CD518" i="10"/>
  <c r="CE518" i="10"/>
  <c r="CF518" i="10"/>
  <c r="CG518" i="10"/>
  <c r="B519" i="10"/>
  <c r="C519" i="10"/>
  <c r="D519" i="10"/>
  <c r="E519" i="10"/>
  <c r="F519" i="10"/>
  <c r="G519" i="10"/>
  <c r="H519" i="10"/>
  <c r="I519" i="10"/>
  <c r="J519" i="10"/>
  <c r="K519" i="10"/>
  <c r="L519" i="10"/>
  <c r="M519" i="10"/>
  <c r="N519" i="10"/>
  <c r="O519" i="10"/>
  <c r="P519" i="10"/>
  <c r="Q519" i="10"/>
  <c r="R519" i="10"/>
  <c r="S519" i="10"/>
  <c r="T519" i="10"/>
  <c r="U519" i="10"/>
  <c r="V519" i="10"/>
  <c r="W519" i="10"/>
  <c r="X519" i="10"/>
  <c r="Y519" i="10"/>
  <c r="Z519" i="10"/>
  <c r="AA519" i="10"/>
  <c r="AB519" i="10"/>
  <c r="AC519" i="10"/>
  <c r="AE519" i="10"/>
  <c r="AG519" i="10"/>
  <c r="AI519" i="10"/>
  <c r="AL519" i="10"/>
  <c r="AM519" i="10"/>
  <c r="AN519" i="10"/>
  <c r="AO519" i="10"/>
  <c r="AP519" i="10"/>
  <c r="AQ519" i="10"/>
  <c r="AR519" i="10"/>
  <c r="AS519" i="10"/>
  <c r="AT519" i="10"/>
  <c r="AU519" i="10"/>
  <c r="AV519" i="10"/>
  <c r="AW519" i="10"/>
  <c r="AX519" i="10"/>
  <c r="AY519" i="10"/>
  <c r="AZ519" i="10"/>
  <c r="BA519" i="10"/>
  <c r="BB519" i="10"/>
  <c r="BC519" i="10"/>
  <c r="BD519" i="10"/>
  <c r="BE519" i="10"/>
  <c r="BF519" i="10"/>
  <c r="BG519" i="10"/>
  <c r="BH519" i="10"/>
  <c r="BI519" i="10"/>
  <c r="BJ519" i="10"/>
  <c r="BK519" i="10"/>
  <c r="BL519" i="10"/>
  <c r="BM519" i="10"/>
  <c r="BN519" i="10"/>
  <c r="BO519" i="10"/>
  <c r="BP519" i="10"/>
  <c r="BQ519" i="10"/>
  <c r="BR519" i="10"/>
  <c r="BS519" i="10"/>
  <c r="BT519" i="10"/>
  <c r="BU519" i="10"/>
  <c r="BV519" i="10"/>
  <c r="BW519" i="10"/>
  <c r="BX519" i="10"/>
  <c r="BY519" i="10"/>
  <c r="BZ519" i="10"/>
  <c r="CA519" i="10"/>
  <c r="CB519" i="10"/>
  <c r="CC519" i="10"/>
  <c r="CD519" i="10"/>
  <c r="CE519" i="10"/>
  <c r="CF519" i="10"/>
  <c r="CG519" i="10"/>
  <c r="A520" i="10"/>
  <c r="Y520" i="10"/>
  <c r="Z520" i="10"/>
  <c r="AA520" i="10"/>
  <c r="AB520" i="10"/>
  <c r="AC520" i="10"/>
  <c r="AE520" i="10"/>
  <c r="AG520" i="10"/>
  <c r="AI520" i="10"/>
  <c r="AL520" i="10"/>
  <c r="AM520" i="10"/>
  <c r="AN520" i="10"/>
  <c r="AO520" i="10"/>
  <c r="AP520" i="10"/>
  <c r="AQ520" i="10"/>
  <c r="AR520" i="10"/>
  <c r="AS520" i="10"/>
  <c r="AT520" i="10"/>
  <c r="AU520" i="10"/>
  <c r="AV520" i="10"/>
  <c r="AW520" i="10"/>
  <c r="AX520" i="10"/>
  <c r="AY520" i="10"/>
  <c r="AZ520" i="10"/>
  <c r="BA520" i="10"/>
  <c r="BB520" i="10"/>
  <c r="BC520" i="10"/>
  <c r="BD520" i="10"/>
  <c r="BE520" i="10"/>
  <c r="BF520" i="10"/>
  <c r="BG520" i="10"/>
  <c r="BH520" i="10"/>
  <c r="BI520" i="10"/>
  <c r="BJ520" i="10"/>
  <c r="BK520" i="10"/>
  <c r="BL520" i="10"/>
  <c r="BM520" i="10"/>
  <c r="BN520" i="10"/>
  <c r="BO520" i="10"/>
  <c r="BP520" i="10"/>
  <c r="BQ520" i="10"/>
  <c r="BR520" i="10"/>
  <c r="BS520" i="10"/>
  <c r="BT520" i="10"/>
  <c r="BU520" i="10"/>
  <c r="BV520" i="10"/>
  <c r="BW520" i="10"/>
  <c r="BX520" i="10"/>
  <c r="BY520" i="10"/>
  <c r="BZ520" i="10"/>
  <c r="CA520" i="10"/>
  <c r="CB520" i="10"/>
  <c r="CC520" i="10"/>
  <c r="CD520" i="10"/>
  <c r="CE520" i="10"/>
  <c r="CF520" i="10"/>
  <c r="CG520" i="10"/>
  <c r="A521" i="10"/>
  <c r="Y521" i="10"/>
  <c r="Z521" i="10"/>
  <c r="AA521" i="10"/>
  <c r="AB521" i="10"/>
  <c r="AC521" i="10"/>
  <c r="AE521" i="10"/>
  <c r="AG521" i="10"/>
  <c r="AI521" i="10"/>
  <c r="AL521" i="10"/>
  <c r="AM521" i="10"/>
  <c r="AN521" i="10"/>
  <c r="AO521" i="10"/>
  <c r="AP521" i="10"/>
  <c r="AQ521" i="10"/>
  <c r="AR521" i="10"/>
  <c r="AS521" i="10"/>
  <c r="AT521" i="10"/>
  <c r="AU521" i="10"/>
  <c r="AV521" i="10"/>
  <c r="AW521" i="10"/>
  <c r="AX521" i="10"/>
  <c r="AY521" i="10"/>
  <c r="AZ521" i="10"/>
  <c r="BA521" i="10"/>
  <c r="BB521" i="10"/>
  <c r="BC521" i="10"/>
  <c r="BD521" i="10"/>
  <c r="BE521" i="10"/>
  <c r="BF521" i="10"/>
  <c r="BG521" i="10"/>
  <c r="BH521" i="10"/>
  <c r="BI521" i="10"/>
  <c r="BJ521" i="10"/>
  <c r="BK521" i="10"/>
  <c r="BL521" i="10"/>
  <c r="BM521" i="10"/>
  <c r="BN521" i="10"/>
  <c r="BO521" i="10"/>
  <c r="BP521" i="10"/>
  <c r="BQ521" i="10"/>
  <c r="BR521" i="10"/>
  <c r="BS521" i="10"/>
  <c r="BT521" i="10"/>
  <c r="BU521" i="10"/>
  <c r="BV521" i="10"/>
  <c r="BW521" i="10"/>
  <c r="BX521" i="10"/>
  <c r="BY521" i="10"/>
  <c r="BZ521" i="10"/>
  <c r="CA521" i="10"/>
  <c r="CB521" i="10"/>
  <c r="CC521" i="10"/>
  <c r="CD521" i="10"/>
  <c r="CE521" i="10"/>
  <c r="CF521" i="10"/>
  <c r="CG521" i="10"/>
  <c r="A522" i="10"/>
  <c r="Y522" i="10"/>
  <c r="Z522" i="10"/>
  <c r="AA522" i="10"/>
  <c r="AB522" i="10"/>
  <c r="AC522" i="10"/>
  <c r="AE522" i="10"/>
  <c r="AG522" i="10"/>
  <c r="AI522" i="10"/>
  <c r="AL522" i="10"/>
  <c r="AM522" i="10"/>
  <c r="AN522" i="10"/>
  <c r="AO522" i="10"/>
  <c r="AP522" i="10"/>
  <c r="AQ522" i="10"/>
  <c r="AR522" i="10"/>
  <c r="AS522" i="10"/>
  <c r="AT522" i="10"/>
  <c r="AU522" i="10"/>
  <c r="AV522" i="10"/>
  <c r="AW522" i="10"/>
  <c r="AX522" i="10"/>
  <c r="AY522" i="10"/>
  <c r="AZ522" i="10"/>
  <c r="BA522" i="10"/>
  <c r="BB522" i="10"/>
  <c r="BC522" i="10"/>
  <c r="BD522" i="10"/>
  <c r="BE522" i="10"/>
  <c r="BF522" i="10"/>
  <c r="BG522" i="10"/>
  <c r="BH522" i="10"/>
  <c r="BI522" i="10"/>
  <c r="BJ522" i="10"/>
  <c r="BK522" i="10"/>
  <c r="BL522" i="10"/>
  <c r="BM522" i="10"/>
  <c r="BN522" i="10"/>
  <c r="BO522" i="10"/>
  <c r="BP522" i="10"/>
  <c r="BQ522" i="10"/>
  <c r="BR522" i="10"/>
  <c r="BS522" i="10"/>
  <c r="BT522" i="10"/>
  <c r="BU522" i="10"/>
  <c r="BV522" i="10"/>
  <c r="BW522" i="10"/>
  <c r="BX522" i="10"/>
  <c r="BY522" i="10"/>
  <c r="BZ522" i="10"/>
  <c r="CA522" i="10"/>
  <c r="CB522" i="10"/>
  <c r="CC522" i="10"/>
  <c r="CD522" i="10"/>
  <c r="CE522" i="10"/>
  <c r="CF522" i="10"/>
  <c r="CG522" i="10"/>
  <c r="A523" i="10"/>
  <c r="Y523" i="10"/>
  <c r="Z523" i="10"/>
  <c r="AA523" i="10"/>
  <c r="AB523" i="10"/>
  <c r="AC523" i="10"/>
  <c r="AE523" i="10"/>
  <c r="AG523" i="10"/>
  <c r="AI523" i="10"/>
  <c r="AL523" i="10"/>
  <c r="AM523" i="10"/>
  <c r="AN523" i="10"/>
  <c r="AO523" i="10"/>
  <c r="AP523" i="10"/>
  <c r="AQ523" i="10"/>
  <c r="AR523" i="10"/>
  <c r="AS523" i="10"/>
  <c r="AT523" i="10"/>
  <c r="AU523" i="10"/>
  <c r="AV523" i="10"/>
  <c r="AW523" i="10"/>
  <c r="AX523" i="10"/>
  <c r="AY523" i="10"/>
  <c r="AZ523" i="10"/>
  <c r="BA523" i="10"/>
  <c r="BB523" i="10"/>
  <c r="BC523" i="10"/>
  <c r="BD523" i="10"/>
  <c r="BE523" i="10"/>
  <c r="BF523" i="10"/>
  <c r="BG523" i="10"/>
  <c r="BH523" i="10"/>
  <c r="BI523" i="10"/>
  <c r="BJ523" i="10"/>
  <c r="BK523" i="10"/>
  <c r="BL523" i="10"/>
  <c r="BM523" i="10"/>
  <c r="BN523" i="10"/>
  <c r="BO523" i="10"/>
  <c r="BP523" i="10"/>
  <c r="BQ523" i="10"/>
  <c r="BR523" i="10"/>
  <c r="BS523" i="10"/>
  <c r="BT523" i="10"/>
  <c r="BU523" i="10"/>
  <c r="BV523" i="10"/>
  <c r="BW523" i="10"/>
  <c r="BX523" i="10"/>
  <c r="BY523" i="10"/>
  <c r="BZ523" i="10"/>
  <c r="CA523" i="10"/>
  <c r="CB523" i="10"/>
  <c r="CC523" i="10"/>
  <c r="CD523" i="10"/>
  <c r="CE523" i="10"/>
  <c r="CF523" i="10"/>
  <c r="CG523" i="10"/>
  <c r="A524" i="10"/>
  <c r="Y524" i="10"/>
  <c r="Z524" i="10"/>
  <c r="AA524" i="10"/>
  <c r="AB524" i="10"/>
  <c r="AC524" i="10"/>
  <c r="AE524" i="10"/>
  <c r="AG524" i="10"/>
  <c r="AI524" i="10"/>
  <c r="AL524" i="10"/>
  <c r="AM524" i="10"/>
  <c r="AN524" i="10"/>
  <c r="AO524" i="10"/>
  <c r="AP524" i="10"/>
  <c r="AQ524" i="10"/>
  <c r="AR524" i="10"/>
  <c r="AS524" i="10"/>
  <c r="AT524" i="10"/>
  <c r="AU524" i="10"/>
  <c r="AV524" i="10"/>
  <c r="AW524" i="10"/>
  <c r="AX524" i="10"/>
  <c r="AY524" i="10"/>
  <c r="AZ524" i="10"/>
  <c r="BA524" i="10"/>
  <c r="BB524" i="10"/>
  <c r="BC524" i="10"/>
  <c r="BD524" i="10"/>
  <c r="BE524" i="10"/>
  <c r="BF524" i="10"/>
  <c r="BG524" i="10"/>
  <c r="BH524" i="10"/>
  <c r="BI524" i="10"/>
  <c r="BJ524" i="10"/>
  <c r="BK524" i="10"/>
  <c r="BL524" i="10"/>
  <c r="BM524" i="10"/>
  <c r="BN524" i="10"/>
  <c r="BO524" i="10"/>
  <c r="BP524" i="10"/>
  <c r="BQ524" i="10"/>
  <c r="BR524" i="10"/>
  <c r="BS524" i="10"/>
  <c r="BT524" i="10"/>
  <c r="BU524" i="10"/>
  <c r="BV524" i="10"/>
  <c r="BW524" i="10"/>
  <c r="BX524" i="10"/>
  <c r="BY524" i="10"/>
  <c r="BZ524" i="10"/>
  <c r="CA524" i="10"/>
  <c r="CB524" i="10"/>
  <c r="CC524" i="10"/>
  <c r="CD524" i="10"/>
  <c r="CE524" i="10"/>
  <c r="CF524" i="10"/>
  <c r="CG524" i="10"/>
  <c r="A525" i="10"/>
  <c r="Y525" i="10"/>
  <c r="Z525" i="10"/>
  <c r="AA525" i="10"/>
  <c r="AB525" i="10"/>
  <c r="AC525" i="10"/>
  <c r="AE525" i="10"/>
  <c r="AG525" i="10"/>
  <c r="AI525" i="10"/>
  <c r="AL525" i="10"/>
  <c r="AM525" i="10"/>
  <c r="AN525" i="10"/>
  <c r="AO525" i="10"/>
  <c r="AP525" i="10"/>
  <c r="AQ525" i="10"/>
  <c r="AR525" i="10"/>
  <c r="AS525" i="10"/>
  <c r="AT525" i="10"/>
  <c r="AU525" i="10"/>
  <c r="AV525" i="10"/>
  <c r="AW525" i="10"/>
  <c r="AX525" i="10"/>
  <c r="AY525" i="10"/>
  <c r="AZ525" i="10"/>
  <c r="BA525" i="10"/>
  <c r="BB525" i="10"/>
  <c r="BC525" i="10"/>
  <c r="BD525" i="10"/>
  <c r="BE525" i="10"/>
  <c r="BF525" i="10"/>
  <c r="BG525" i="10"/>
  <c r="BH525" i="10"/>
  <c r="BI525" i="10"/>
  <c r="BJ525" i="10"/>
  <c r="BK525" i="10"/>
  <c r="BL525" i="10"/>
  <c r="BM525" i="10"/>
  <c r="BN525" i="10"/>
  <c r="BO525" i="10"/>
  <c r="BP525" i="10"/>
  <c r="BQ525" i="10"/>
  <c r="BR525" i="10"/>
  <c r="BS525" i="10"/>
  <c r="BT525" i="10"/>
  <c r="BU525" i="10"/>
  <c r="BV525" i="10"/>
  <c r="BW525" i="10"/>
  <c r="BX525" i="10"/>
  <c r="BY525" i="10"/>
  <c r="BZ525" i="10"/>
  <c r="CA525" i="10"/>
  <c r="CB525" i="10"/>
  <c r="CC525" i="10"/>
  <c r="CD525" i="10"/>
  <c r="CE525" i="10"/>
  <c r="CF525" i="10"/>
  <c r="CG525" i="10"/>
  <c r="A526" i="10"/>
  <c r="Y526" i="10"/>
  <c r="Z526" i="10"/>
  <c r="AA526" i="10"/>
  <c r="AB526" i="10"/>
  <c r="AC526" i="10"/>
  <c r="AE526" i="10"/>
  <c r="AG526" i="10"/>
  <c r="AI526" i="10"/>
  <c r="AL526" i="10"/>
  <c r="AM526" i="10"/>
  <c r="AN526" i="10"/>
  <c r="AO526" i="10"/>
  <c r="AP526" i="10"/>
  <c r="AQ526" i="10"/>
  <c r="AR526" i="10"/>
  <c r="AS526" i="10"/>
  <c r="AT526" i="10"/>
  <c r="AU526" i="10"/>
  <c r="AV526" i="10"/>
  <c r="AW526" i="10"/>
  <c r="AX526" i="10"/>
  <c r="AY526" i="10"/>
  <c r="AZ526" i="10"/>
  <c r="BA526" i="10"/>
  <c r="BB526" i="10"/>
  <c r="BC526" i="10"/>
  <c r="BD526" i="10"/>
  <c r="BE526" i="10"/>
  <c r="BF526" i="10"/>
  <c r="BG526" i="10"/>
  <c r="BH526" i="10"/>
  <c r="BI526" i="10"/>
  <c r="BJ526" i="10"/>
  <c r="BK526" i="10"/>
  <c r="BL526" i="10"/>
  <c r="BM526" i="10"/>
  <c r="BN526" i="10"/>
  <c r="BO526" i="10"/>
  <c r="BP526" i="10"/>
  <c r="BQ526" i="10"/>
  <c r="BR526" i="10"/>
  <c r="BS526" i="10"/>
  <c r="BT526" i="10"/>
  <c r="BU526" i="10"/>
  <c r="BV526" i="10"/>
  <c r="BW526" i="10"/>
  <c r="BX526" i="10"/>
  <c r="BY526" i="10"/>
  <c r="BZ526" i="10"/>
  <c r="CA526" i="10"/>
  <c r="CB526" i="10"/>
  <c r="CC526" i="10"/>
  <c r="CD526" i="10"/>
  <c r="CE526" i="10"/>
  <c r="CF526" i="10"/>
  <c r="CG526" i="10"/>
  <c r="A527" i="10"/>
  <c r="Y527" i="10"/>
  <c r="Z527" i="10"/>
  <c r="AA527" i="10"/>
  <c r="AB527" i="10"/>
  <c r="AC527" i="10"/>
  <c r="AE527" i="10"/>
  <c r="AG527" i="10"/>
  <c r="AI527" i="10"/>
  <c r="AL527" i="10"/>
  <c r="AM527" i="10"/>
  <c r="AN527" i="10"/>
  <c r="AO527" i="10"/>
  <c r="AP527" i="10"/>
  <c r="AQ527" i="10"/>
  <c r="AR527" i="10"/>
  <c r="AS527" i="10"/>
  <c r="AT527" i="10"/>
  <c r="AU527" i="10"/>
  <c r="AV527" i="10"/>
  <c r="AW527" i="10"/>
  <c r="AX527" i="10"/>
  <c r="AY527" i="10"/>
  <c r="AZ527" i="10"/>
  <c r="BA527" i="10"/>
  <c r="BB527" i="10"/>
  <c r="BC527" i="10"/>
  <c r="BD527" i="10"/>
  <c r="BE527" i="10"/>
  <c r="BF527" i="10"/>
  <c r="BG527" i="10"/>
  <c r="BH527" i="10"/>
  <c r="BI527" i="10"/>
  <c r="BJ527" i="10"/>
  <c r="BK527" i="10"/>
  <c r="BL527" i="10"/>
  <c r="BM527" i="10"/>
  <c r="BN527" i="10"/>
  <c r="BO527" i="10"/>
  <c r="BP527" i="10"/>
  <c r="BQ527" i="10"/>
  <c r="BR527" i="10"/>
  <c r="BS527" i="10"/>
  <c r="BT527" i="10"/>
  <c r="BU527" i="10"/>
  <c r="BV527" i="10"/>
  <c r="BW527" i="10"/>
  <c r="BX527" i="10"/>
  <c r="BY527" i="10"/>
  <c r="BZ527" i="10"/>
  <c r="CA527" i="10"/>
  <c r="CB527" i="10"/>
  <c r="CC527" i="10"/>
  <c r="CD527" i="10"/>
  <c r="CE527" i="10"/>
  <c r="CF527" i="10"/>
  <c r="CG527" i="10"/>
  <c r="A528" i="10"/>
  <c r="Y528" i="10"/>
  <c r="Z528" i="10"/>
  <c r="AA528" i="10"/>
  <c r="AB528" i="10"/>
  <c r="AC528" i="10"/>
  <c r="AE528" i="10"/>
  <c r="AG528" i="10"/>
  <c r="AI528" i="10"/>
  <c r="AL528" i="10"/>
  <c r="AM528" i="10"/>
  <c r="AN528" i="10"/>
  <c r="AO528" i="10"/>
  <c r="AP528" i="10"/>
  <c r="AQ528" i="10"/>
  <c r="AR528" i="10"/>
  <c r="AS528" i="10"/>
  <c r="AT528" i="10"/>
  <c r="AU528" i="10"/>
  <c r="AV528" i="10"/>
  <c r="AW528" i="10"/>
  <c r="AX528" i="10"/>
  <c r="AY528" i="10"/>
  <c r="AZ528" i="10"/>
  <c r="BA528" i="10"/>
  <c r="BB528" i="10"/>
  <c r="BC528" i="10"/>
  <c r="BD528" i="10"/>
  <c r="BE528" i="10"/>
  <c r="BF528" i="10"/>
  <c r="BG528" i="10"/>
  <c r="BH528" i="10"/>
  <c r="BI528" i="10"/>
  <c r="BJ528" i="10"/>
  <c r="BK528" i="10"/>
  <c r="BL528" i="10"/>
  <c r="BM528" i="10"/>
  <c r="BN528" i="10"/>
  <c r="BO528" i="10"/>
  <c r="BP528" i="10"/>
  <c r="BQ528" i="10"/>
  <c r="BR528" i="10"/>
  <c r="BS528" i="10"/>
  <c r="BT528" i="10"/>
  <c r="BU528" i="10"/>
  <c r="BV528" i="10"/>
  <c r="BW528" i="10"/>
  <c r="BX528" i="10"/>
  <c r="BY528" i="10"/>
  <c r="BZ528" i="10"/>
  <c r="CA528" i="10"/>
  <c r="CB528" i="10"/>
  <c r="CC528" i="10"/>
  <c r="CD528" i="10"/>
  <c r="CE528" i="10"/>
  <c r="CF528" i="10"/>
  <c r="CG528" i="10"/>
  <c r="A529" i="10"/>
  <c r="Y529" i="10"/>
  <c r="Z529" i="10"/>
  <c r="AA529" i="10"/>
  <c r="AB529" i="10"/>
  <c r="AC529" i="10"/>
  <c r="AE529" i="10"/>
  <c r="AG529" i="10"/>
  <c r="AI529" i="10"/>
  <c r="AL529" i="10"/>
  <c r="AM529" i="10"/>
  <c r="AN529" i="10"/>
  <c r="AO529" i="10"/>
  <c r="AP529" i="10"/>
  <c r="AQ529" i="10"/>
  <c r="AR529" i="10"/>
  <c r="AS529" i="10"/>
  <c r="AT529" i="10"/>
  <c r="AU529" i="10"/>
  <c r="AV529" i="10"/>
  <c r="AW529" i="10"/>
  <c r="AX529" i="10"/>
  <c r="AY529" i="10"/>
  <c r="AZ529" i="10"/>
  <c r="BA529" i="10"/>
  <c r="BB529" i="10"/>
  <c r="BC529" i="10"/>
  <c r="BD529" i="10"/>
  <c r="BE529" i="10"/>
  <c r="BF529" i="10"/>
  <c r="BG529" i="10"/>
  <c r="BH529" i="10"/>
  <c r="BI529" i="10"/>
  <c r="BJ529" i="10"/>
  <c r="BK529" i="10"/>
  <c r="BL529" i="10"/>
  <c r="BM529" i="10"/>
  <c r="BN529" i="10"/>
  <c r="BO529" i="10"/>
  <c r="BP529" i="10"/>
  <c r="BQ529" i="10"/>
  <c r="BR529" i="10"/>
  <c r="BS529" i="10"/>
  <c r="BT529" i="10"/>
  <c r="BU529" i="10"/>
  <c r="BV529" i="10"/>
  <c r="BW529" i="10"/>
  <c r="BX529" i="10"/>
  <c r="BY529" i="10"/>
  <c r="BZ529" i="10"/>
  <c r="CA529" i="10"/>
  <c r="CB529" i="10"/>
  <c r="CC529" i="10"/>
  <c r="CD529" i="10"/>
  <c r="CE529" i="10"/>
  <c r="CF529" i="10"/>
  <c r="CG529" i="10"/>
  <c r="A530" i="10"/>
  <c r="Y530" i="10"/>
  <c r="Z530" i="10"/>
  <c r="AA530" i="10"/>
  <c r="AB530" i="10"/>
  <c r="AC530" i="10"/>
  <c r="AE530" i="10"/>
  <c r="AG530" i="10"/>
  <c r="AI530" i="10"/>
  <c r="AL530" i="10"/>
  <c r="AM530" i="10"/>
  <c r="AN530" i="10"/>
  <c r="AO530" i="10"/>
  <c r="AP530" i="10"/>
  <c r="AQ530" i="10"/>
  <c r="AR530" i="10"/>
  <c r="AS530" i="10"/>
  <c r="AT530" i="10"/>
  <c r="AU530" i="10"/>
  <c r="AV530" i="10"/>
  <c r="AW530" i="10"/>
  <c r="AX530" i="10"/>
  <c r="AY530" i="10"/>
  <c r="AZ530" i="10"/>
  <c r="BA530" i="10"/>
  <c r="BB530" i="10"/>
  <c r="BC530" i="10"/>
  <c r="BD530" i="10"/>
  <c r="BE530" i="10"/>
  <c r="BF530" i="10"/>
  <c r="BG530" i="10"/>
  <c r="BH530" i="10"/>
  <c r="BI530" i="10"/>
  <c r="BJ530" i="10"/>
  <c r="BK530" i="10"/>
  <c r="BL530" i="10"/>
  <c r="BM530" i="10"/>
  <c r="BN530" i="10"/>
  <c r="BO530" i="10"/>
  <c r="BP530" i="10"/>
  <c r="BQ530" i="10"/>
  <c r="BR530" i="10"/>
  <c r="BS530" i="10"/>
  <c r="BT530" i="10"/>
  <c r="BU530" i="10"/>
  <c r="BV530" i="10"/>
  <c r="BW530" i="10"/>
  <c r="BX530" i="10"/>
  <c r="BY530" i="10"/>
  <c r="BZ530" i="10"/>
  <c r="CA530" i="10"/>
  <c r="CB530" i="10"/>
  <c r="CC530" i="10"/>
  <c r="CD530" i="10"/>
  <c r="CE530" i="10"/>
  <c r="CF530" i="10"/>
  <c r="CG530" i="10"/>
  <c r="A531" i="10"/>
  <c r="Y531" i="10"/>
  <c r="Z531" i="10"/>
  <c r="AA531" i="10"/>
  <c r="AB531" i="10"/>
  <c r="AC531" i="10"/>
  <c r="AE531" i="10"/>
  <c r="AG531" i="10"/>
  <c r="AI531" i="10"/>
  <c r="AL531" i="10"/>
  <c r="AM531" i="10"/>
  <c r="AN531" i="10"/>
  <c r="AO531" i="10"/>
  <c r="AP531" i="10"/>
  <c r="AQ531" i="10"/>
  <c r="AR531" i="10"/>
  <c r="AS531" i="10"/>
  <c r="AT531" i="10"/>
  <c r="AU531" i="10"/>
  <c r="AV531" i="10"/>
  <c r="AW531" i="10"/>
  <c r="AX531" i="10"/>
  <c r="AY531" i="10"/>
  <c r="AZ531" i="10"/>
  <c r="BA531" i="10"/>
  <c r="BB531" i="10"/>
  <c r="BC531" i="10"/>
  <c r="BD531" i="10"/>
  <c r="BE531" i="10"/>
  <c r="BF531" i="10"/>
  <c r="BG531" i="10"/>
  <c r="BH531" i="10"/>
  <c r="BI531" i="10"/>
  <c r="BJ531" i="10"/>
  <c r="BK531" i="10"/>
  <c r="BL531" i="10"/>
  <c r="BM531" i="10"/>
  <c r="BN531" i="10"/>
  <c r="BO531" i="10"/>
  <c r="BP531" i="10"/>
  <c r="BQ531" i="10"/>
  <c r="BR531" i="10"/>
  <c r="BS531" i="10"/>
  <c r="BT531" i="10"/>
  <c r="BU531" i="10"/>
  <c r="BV531" i="10"/>
  <c r="BW531" i="10"/>
  <c r="BX531" i="10"/>
  <c r="BY531" i="10"/>
  <c r="BZ531" i="10"/>
  <c r="CA531" i="10"/>
  <c r="CB531" i="10"/>
  <c r="CC531" i="10"/>
  <c r="CD531" i="10"/>
  <c r="CE531" i="10"/>
  <c r="CF531" i="10"/>
  <c r="CG531" i="10"/>
  <c r="A532" i="10"/>
  <c r="B532" i="10"/>
  <c r="C532" i="10"/>
  <c r="D532" i="10"/>
  <c r="E532" i="10"/>
  <c r="F532" i="10"/>
  <c r="G532" i="10"/>
  <c r="H532" i="10"/>
  <c r="I532" i="10"/>
  <c r="J532" i="10"/>
  <c r="K532" i="10"/>
  <c r="L532" i="10"/>
  <c r="M532" i="10"/>
  <c r="N532" i="10"/>
  <c r="O532" i="10"/>
  <c r="P532" i="10"/>
  <c r="Q532" i="10"/>
  <c r="R532" i="10"/>
  <c r="S532" i="10"/>
  <c r="T532" i="10"/>
  <c r="U532" i="10"/>
  <c r="V532" i="10"/>
  <c r="W532" i="10"/>
  <c r="X532" i="10"/>
  <c r="Y532" i="10"/>
  <c r="Z532" i="10"/>
  <c r="AA532" i="10"/>
  <c r="AB532" i="10"/>
  <c r="AC532" i="10"/>
  <c r="AD532" i="10"/>
  <c r="AE532" i="10"/>
  <c r="AF532" i="10"/>
  <c r="AG532" i="10"/>
  <c r="AH532" i="10"/>
  <c r="AI532" i="10"/>
  <c r="AJ532" i="10"/>
  <c r="AK532" i="10"/>
  <c r="AL532" i="10"/>
  <c r="AM532" i="10"/>
  <c r="AN532" i="10"/>
  <c r="AO532" i="10"/>
  <c r="AP532" i="10"/>
  <c r="AQ532" i="10"/>
  <c r="AR532" i="10"/>
  <c r="AS532" i="10"/>
  <c r="AT532" i="10"/>
  <c r="AU532" i="10"/>
  <c r="AV532" i="10"/>
  <c r="AW532" i="10"/>
  <c r="AX532" i="10"/>
  <c r="AY532" i="10"/>
  <c r="AZ532" i="10"/>
  <c r="BA532" i="10"/>
  <c r="BB532" i="10"/>
  <c r="BC532" i="10"/>
  <c r="BD532" i="10"/>
  <c r="BE532" i="10"/>
  <c r="BF532" i="10"/>
  <c r="BG532" i="10"/>
  <c r="BH532" i="10"/>
  <c r="BI532" i="10"/>
  <c r="BJ532" i="10"/>
  <c r="BK532" i="10"/>
  <c r="BL532" i="10"/>
  <c r="BM532" i="10"/>
  <c r="BN532" i="10"/>
  <c r="BO532" i="10"/>
  <c r="BP532" i="10"/>
  <c r="BQ532" i="10"/>
  <c r="BR532" i="10"/>
  <c r="BS532" i="10"/>
  <c r="BT532" i="10"/>
  <c r="BU532" i="10"/>
  <c r="BV532" i="10"/>
  <c r="BW532" i="10"/>
  <c r="BX532" i="10"/>
  <c r="BY532" i="10"/>
  <c r="BZ532" i="10"/>
  <c r="CA532" i="10"/>
  <c r="CB532" i="10"/>
  <c r="CC532" i="10"/>
  <c r="CD532" i="10"/>
  <c r="CE532" i="10"/>
  <c r="CF532" i="10"/>
  <c r="CG532" i="10"/>
  <c r="A533" i="10"/>
  <c r="B533" i="10"/>
  <c r="C533" i="10"/>
  <c r="D533" i="10"/>
  <c r="E533" i="10"/>
  <c r="F533" i="10"/>
  <c r="G533" i="10"/>
  <c r="H533" i="10"/>
  <c r="N533" i="10"/>
  <c r="O533" i="10"/>
  <c r="P533" i="10"/>
  <c r="U533" i="10"/>
  <c r="V533" i="10"/>
  <c r="W533" i="10"/>
  <c r="X533" i="10"/>
  <c r="Y533" i="10"/>
  <c r="Z533" i="10"/>
  <c r="AA533" i="10"/>
  <c r="AB533" i="10"/>
  <c r="AC533" i="10"/>
  <c r="AD533" i="10"/>
  <c r="AE533" i="10"/>
  <c r="AF533" i="10"/>
  <c r="AG533" i="10"/>
  <c r="AH533" i="10"/>
  <c r="AI533" i="10"/>
  <c r="AJ533" i="10"/>
  <c r="AK533" i="10"/>
  <c r="AL533" i="10"/>
  <c r="AM533" i="10"/>
  <c r="AN533" i="10"/>
  <c r="AO533" i="10"/>
  <c r="AP533" i="10"/>
  <c r="AQ533" i="10"/>
  <c r="AR533" i="10"/>
  <c r="AS533" i="10"/>
  <c r="AT533" i="10"/>
  <c r="AU533" i="10"/>
  <c r="AV533" i="10"/>
  <c r="AW533" i="10"/>
  <c r="AX533" i="10"/>
  <c r="AY533" i="10"/>
  <c r="AZ533" i="10"/>
  <c r="BA533" i="10"/>
  <c r="BB533" i="10"/>
  <c r="BC533" i="10"/>
  <c r="BD533" i="10"/>
  <c r="BE533" i="10"/>
  <c r="BF533" i="10"/>
  <c r="BG533" i="10"/>
  <c r="BH533" i="10"/>
  <c r="BI533" i="10"/>
  <c r="BJ533" i="10"/>
  <c r="BK533" i="10"/>
  <c r="BL533" i="10"/>
  <c r="BM533" i="10"/>
  <c r="BN533" i="10"/>
  <c r="BO533" i="10"/>
  <c r="BP533" i="10"/>
  <c r="BQ533" i="10"/>
  <c r="BR533" i="10"/>
  <c r="BS533" i="10"/>
  <c r="BT533" i="10"/>
  <c r="BU533" i="10"/>
  <c r="BV533" i="10"/>
  <c r="BW533" i="10"/>
  <c r="BX533" i="10"/>
  <c r="BY533" i="10"/>
  <c r="BZ533" i="10"/>
  <c r="CA533" i="10"/>
  <c r="CB533" i="10"/>
  <c r="CC533" i="10"/>
  <c r="CD533" i="10"/>
  <c r="CE533" i="10"/>
  <c r="CF533" i="10"/>
  <c r="CG533" i="10"/>
  <c r="A534" i="10"/>
  <c r="H534" i="10"/>
  <c r="I534" i="10"/>
  <c r="J534" i="10"/>
  <c r="K534" i="10"/>
  <c r="L534" i="10"/>
  <c r="M534" i="10"/>
  <c r="N534" i="10"/>
  <c r="O534" i="10"/>
  <c r="P534" i="10"/>
  <c r="Q534" i="10"/>
  <c r="R534" i="10"/>
  <c r="S534" i="10"/>
  <c r="T534" i="10"/>
  <c r="U534" i="10"/>
  <c r="V534" i="10"/>
  <c r="Y534" i="10"/>
  <c r="Z534" i="10"/>
  <c r="AA534" i="10"/>
  <c r="AB534" i="10"/>
  <c r="AC534" i="10"/>
  <c r="AD534" i="10"/>
  <c r="AE534" i="10"/>
  <c r="AF534" i="10"/>
  <c r="AG534" i="10"/>
  <c r="AH534" i="10"/>
  <c r="AI534" i="10"/>
  <c r="AJ534" i="10"/>
  <c r="AK534" i="10"/>
  <c r="AL534" i="10"/>
  <c r="AM534" i="10"/>
  <c r="AN534" i="10"/>
  <c r="AO534" i="10"/>
  <c r="AP534" i="10"/>
  <c r="AQ534" i="10"/>
  <c r="AR534" i="10"/>
  <c r="AS534" i="10"/>
  <c r="AT534" i="10"/>
  <c r="AU534" i="10"/>
  <c r="AV534" i="10"/>
  <c r="AW534" i="10"/>
  <c r="AX534" i="10"/>
  <c r="AY534" i="10"/>
  <c r="AZ534" i="10"/>
  <c r="BA534" i="10"/>
  <c r="BB534" i="10"/>
  <c r="BC534" i="10"/>
  <c r="BD534" i="10"/>
  <c r="BE534" i="10"/>
  <c r="BF534" i="10"/>
  <c r="BG534" i="10"/>
  <c r="BH534" i="10"/>
  <c r="BI534" i="10"/>
  <c r="BJ534" i="10"/>
  <c r="BK534" i="10"/>
  <c r="BL534" i="10"/>
  <c r="BM534" i="10"/>
  <c r="BN534" i="10"/>
  <c r="BO534" i="10"/>
  <c r="BP534" i="10"/>
  <c r="BQ534" i="10"/>
  <c r="BR534" i="10"/>
  <c r="BS534" i="10"/>
  <c r="BT534" i="10"/>
  <c r="BU534" i="10"/>
  <c r="BV534" i="10"/>
  <c r="BW534" i="10"/>
  <c r="BX534" i="10"/>
  <c r="BY534" i="10"/>
  <c r="BZ534" i="10"/>
  <c r="CA534" i="10"/>
  <c r="CB534" i="10"/>
  <c r="CC534" i="10"/>
  <c r="CD534" i="10"/>
  <c r="CE534" i="10"/>
  <c r="CF534" i="10"/>
  <c r="CG534" i="10"/>
  <c r="B535" i="10"/>
  <c r="C535" i="10"/>
  <c r="D535" i="10"/>
  <c r="E535" i="10"/>
  <c r="F535" i="10"/>
  <c r="G535" i="10"/>
  <c r="H535" i="10"/>
  <c r="I535" i="10"/>
  <c r="J535" i="10"/>
  <c r="K535" i="10"/>
  <c r="L535" i="10"/>
  <c r="M535" i="10"/>
  <c r="N535" i="10"/>
  <c r="O535" i="10"/>
  <c r="P535" i="10"/>
  <c r="Q535" i="10"/>
  <c r="R535" i="10"/>
  <c r="S535" i="10"/>
  <c r="T535" i="10"/>
  <c r="U535" i="10"/>
  <c r="V535" i="10"/>
  <c r="W535" i="10"/>
  <c r="X535" i="10"/>
  <c r="Y535" i="10"/>
  <c r="Z535" i="10"/>
  <c r="AA535" i="10"/>
  <c r="AB535" i="10"/>
  <c r="AC535" i="10"/>
  <c r="AE535" i="10"/>
  <c r="AG535" i="10"/>
  <c r="AI535" i="10"/>
  <c r="AL535" i="10"/>
  <c r="AM535" i="10"/>
  <c r="AN535" i="10"/>
  <c r="AO535" i="10"/>
  <c r="AP535" i="10"/>
  <c r="AQ535" i="10"/>
  <c r="AR535" i="10"/>
  <c r="AS535" i="10"/>
  <c r="AT535" i="10"/>
  <c r="AU535" i="10"/>
  <c r="AV535" i="10"/>
  <c r="AW535" i="10"/>
  <c r="AX535" i="10"/>
  <c r="AY535" i="10"/>
  <c r="AZ535" i="10"/>
  <c r="BA535" i="10"/>
  <c r="BB535" i="10"/>
  <c r="BC535" i="10"/>
  <c r="BD535" i="10"/>
  <c r="BE535" i="10"/>
  <c r="BF535" i="10"/>
  <c r="BG535" i="10"/>
  <c r="BH535" i="10"/>
  <c r="BI535" i="10"/>
  <c r="BJ535" i="10"/>
  <c r="BK535" i="10"/>
  <c r="BL535" i="10"/>
  <c r="BM535" i="10"/>
  <c r="BN535" i="10"/>
  <c r="BO535" i="10"/>
  <c r="BP535" i="10"/>
  <c r="BQ535" i="10"/>
  <c r="BR535" i="10"/>
  <c r="BS535" i="10"/>
  <c r="BT535" i="10"/>
  <c r="BU535" i="10"/>
  <c r="BV535" i="10"/>
  <c r="BW535" i="10"/>
  <c r="BX535" i="10"/>
  <c r="BY535" i="10"/>
  <c r="BZ535" i="10"/>
  <c r="CA535" i="10"/>
  <c r="CB535" i="10"/>
  <c r="CC535" i="10"/>
  <c r="CD535" i="10"/>
  <c r="CE535" i="10"/>
  <c r="CF535" i="10"/>
  <c r="CG535" i="10"/>
  <c r="A536" i="10"/>
  <c r="Y536" i="10"/>
  <c r="Z536" i="10"/>
  <c r="AA536" i="10"/>
  <c r="AB536" i="10"/>
  <c r="AC536" i="10"/>
  <c r="AE536" i="10"/>
  <c r="AG536" i="10"/>
  <c r="AI536" i="10"/>
  <c r="AL536" i="10"/>
  <c r="AM536" i="10"/>
  <c r="AN536" i="10"/>
  <c r="AO536" i="10"/>
  <c r="AP536" i="10"/>
  <c r="AQ536" i="10"/>
  <c r="AR536" i="10"/>
  <c r="AS536" i="10"/>
  <c r="AT536" i="10"/>
  <c r="AU536" i="10"/>
  <c r="AV536" i="10"/>
  <c r="AW536" i="10"/>
  <c r="AX536" i="10"/>
  <c r="AY536" i="10"/>
  <c r="AZ536" i="10"/>
  <c r="BA536" i="10"/>
  <c r="BB536" i="10"/>
  <c r="BC536" i="10"/>
  <c r="BD536" i="10"/>
  <c r="BE536" i="10"/>
  <c r="BF536" i="10"/>
  <c r="BG536" i="10"/>
  <c r="BH536" i="10"/>
  <c r="BI536" i="10"/>
  <c r="BJ536" i="10"/>
  <c r="BK536" i="10"/>
  <c r="BL536" i="10"/>
  <c r="BM536" i="10"/>
  <c r="BN536" i="10"/>
  <c r="BO536" i="10"/>
  <c r="BP536" i="10"/>
  <c r="BQ536" i="10"/>
  <c r="BR536" i="10"/>
  <c r="BS536" i="10"/>
  <c r="BT536" i="10"/>
  <c r="BU536" i="10"/>
  <c r="BV536" i="10"/>
  <c r="BW536" i="10"/>
  <c r="BX536" i="10"/>
  <c r="BY536" i="10"/>
  <c r="BZ536" i="10"/>
  <c r="CA536" i="10"/>
  <c r="CB536" i="10"/>
  <c r="CC536" i="10"/>
  <c r="CD536" i="10"/>
  <c r="CE536" i="10"/>
  <c r="CF536" i="10"/>
  <c r="CG536" i="10"/>
  <c r="A537" i="10"/>
  <c r="Y537" i="10"/>
  <c r="Z537" i="10"/>
  <c r="AA537" i="10"/>
  <c r="AB537" i="10"/>
  <c r="AC537" i="10"/>
  <c r="AE537" i="10"/>
  <c r="AG537" i="10"/>
  <c r="AI537" i="10"/>
  <c r="AL537" i="10"/>
  <c r="AM537" i="10"/>
  <c r="AN537" i="10"/>
  <c r="AO537" i="10"/>
  <c r="AP537" i="10"/>
  <c r="AQ537" i="10"/>
  <c r="AR537" i="10"/>
  <c r="AS537" i="10"/>
  <c r="AT537" i="10"/>
  <c r="AU537" i="10"/>
  <c r="AV537" i="10"/>
  <c r="AW537" i="10"/>
  <c r="AX537" i="10"/>
  <c r="AY537" i="10"/>
  <c r="AZ537" i="10"/>
  <c r="BA537" i="10"/>
  <c r="BB537" i="10"/>
  <c r="BC537" i="10"/>
  <c r="BD537" i="10"/>
  <c r="BE537" i="10"/>
  <c r="BF537" i="10"/>
  <c r="BG537" i="10"/>
  <c r="BH537" i="10"/>
  <c r="BI537" i="10"/>
  <c r="BJ537" i="10"/>
  <c r="BK537" i="10"/>
  <c r="BL537" i="10"/>
  <c r="BM537" i="10"/>
  <c r="BN537" i="10"/>
  <c r="BO537" i="10"/>
  <c r="BP537" i="10"/>
  <c r="BQ537" i="10"/>
  <c r="BR537" i="10"/>
  <c r="BS537" i="10"/>
  <c r="BT537" i="10"/>
  <c r="BU537" i="10"/>
  <c r="BV537" i="10"/>
  <c r="BW537" i="10"/>
  <c r="BX537" i="10"/>
  <c r="BY537" i="10"/>
  <c r="BZ537" i="10"/>
  <c r="CA537" i="10"/>
  <c r="CB537" i="10"/>
  <c r="CC537" i="10"/>
  <c r="CD537" i="10"/>
  <c r="CE537" i="10"/>
  <c r="CF537" i="10"/>
  <c r="CG537" i="10"/>
  <c r="A538" i="10"/>
  <c r="Y538" i="10"/>
  <c r="Z538" i="10"/>
  <c r="AA538" i="10"/>
  <c r="AB538" i="10"/>
  <c r="AC538" i="10"/>
  <c r="AE538" i="10"/>
  <c r="AG538" i="10"/>
  <c r="AI538" i="10"/>
  <c r="AL538" i="10"/>
  <c r="AM538" i="10"/>
  <c r="AN538" i="10"/>
  <c r="AO538" i="10"/>
  <c r="AP538" i="10"/>
  <c r="AQ538" i="10"/>
  <c r="AR538" i="10"/>
  <c r="AS538" i="10"/>
  <c r="AT538" i="10"/>
  <c r="AU538" i="10"/>
  <c r="AV538" i="10"/>
  <c r="AW538" i="10"/>
  <c r="AX538" i="10"/>
  <c r="AY538" i="10"/>
  <c r="AZ538" i="10"/>
  <c r="BA538" i="10"/>
  <c r="BB538" i="10"/>
  <c r="BC538" i="10"/>
  <c r="BD538" i="10"/>
  <c r="BE538" i="10"/>
  <c r="BF538" i="10"/>
  <c r="BG538" i="10"/>
  <c r="BH538" i="10"/>
  <c r="BI538" i="10"/>
  <c r="BJ538" i="10"/>
  <c r="BK538" i="10"/>
  <c r="BL538" i="10"/>
  <c r="BM538" i="10"/>
  <c r="BN538" i="10"/>
  <c r="BO538" i="10"/>
  <c r="BP538" i="10"/>
  <c r="BQ538" i="10"/>
  <c r="BR538" i="10"/>
  <c r="BS538" i="10"/>
  <c r="BT538" i="10"/>
  <c r="BU538" i="10"/>
  <c r="BV538" i="10"/>
  <c r="BW538" i="10"/>
  <c r="BX538" i="10"/>
  <c r="BY538" i="10"/>
  <c r="BZ538" i="10"/>
  <c r="CA538" i="10"/>
  <c r="CB538" i="10"/>
  <c r="CC538" i="10"/>
  <c r="CD538" i="10"/>
  <c r="CE538" i="10"/>
  <c r="CF538" i="10"/>
  <c r="CG538" i="10"/>
  <c r="A539" i="10"/>
  <c r="Y539" i="10"/>
  <c r="Z539" i="10"/>
  <c r="AA539" i="10"/>
  <c r="AB539" i="10"/>
  <c r="AC539" i="10"/>
  <c r="AE539" i="10"/>
  <c r="AG539" i="10"/>
  <c r="AI539" i="10"/>
  <c r="AL539" i="10"/>
  <c r="AM539" i="10"/>
  <c r="AN539" i="10"/>
  <c r="AO539" i="10"/>
  <c r="AP539" i="10"/>
  <c r="AQ539" i="10"/>
  <c r="AR539" i="10"/>
  <c r="AS539" i="10"/>
  <c r="AT539" i="10"/>
  <c r="AU539" i="10"/>
  <c r="AV539" i="10"/>
  <c r="AW539" i="10"/>
  <c r="AX539" i="10"/>
  <c r="AY539" i="10"/>
  <c r="AZ539" i="10"/>
  <c r="BA539" i="10"/>
  <c r="BB539" i="10"/>
  <c r="BC539" i="10"/>
  <c r="BD539" i="10"/>
  <c r="BE539" i="10"/>
  <c r="BF539" i="10"/>
  <c r="BG539" i="10"/>
  <c r="BH539" i="10"/>
  <c r="BI539" i="10"/>
  <c r="BJ539" i="10"/>
  <c r="BK539" i="10"/>
  <c r="BL539" i="10"/>
  <c r="BM539" i="10"/>
  <c r="BN539" i="10"/>
  <c r="BO539" i="10"/>
  <c r="BP539" i="10"/>
  <c r="BQ539" i="10"/>
  <c r="BR539" i="10"/>
  <c r="BS539" i="10"/>
  <c r="BT539" i="10"/>
  <c r="BU539" i="10"/>
  <c r="BV539" i="10"/>
  <c r="BW539" i="10"/>
  <c r="BX539" i="10"/>
  <c r="BY539" i="10"/>
  <c r="BZ539" i="10"/>
  <c r="CA539" i="10"/>
  <c r="CB539" i="10"/>
  <c r="CC539" i="10"/>
  <c r="CD539" i="10"/>
  <c r="CE539" i="10"/>
  <c r="CF539" i="10"/>
  <c r="CG539" i="10"/>
  <c r="A540" i="10"/>
  <c r="Y540" i="10"/>
  <c r="Z540" i="10"/>
  <c r="AA540" i="10"/>
  <c r="AB540" i="10"/>
  <c r="AC540" i="10"/>
  <c r="AE540" i="10"/>
  <c r="AG540" i="10"/>
  <c r="AI540" i="10"/>
  <c r="AL540" i="10"/>
  <c r="AM540" i="10"/>
  <c r="AN540" i="10"/>
  <c r="AO540" i="10"/>
  <c r="AP540" i="10"/>
  <c r="AQ540" i="10"/>
  <c r="AR540" i="10"/>
  <c r="AS540" i="10"/>
  <c r="AT540" i="10"/>
  <c r="AU540" i="10"/>
  <c r="AV540" i="10"/>
  <c r="AW540" i="10"/>
  <c r="AX540" i="10"/>
  <c r="AY540" i="10"/>
  <c r="AZ540" i="10"/>
  <c r="BA540" i="10"/>
  <c r="BB540" i="10"/>
  <c r="BC540" i="10"/>
  <c r="BD540" i="10"/>
  <c r="BE540" i="10"/>
  <c r="BF540" i="10"/>
  <c r="BG540" i="10"/>
  <c r="BH540" i="10"/>
  <c r="BI540" i="10"/>
  <c r="BJ540" i="10"/>
  <c r="BK540" i="10"/>
  <c r="BL540" i="10"/>
  <c r="BM540" i="10"/>
  <c r="BN540" i="10"/>
  <c r="BO540" i="10"/>
  <c r="BP540" i="10"/>
  <c r="BQ540" i="10"/>
  <c r="BR540" i="10"/>
  <c r="BS540" i="10"/>
  <c r="BT540" i="10"/>
  <c r="BU540" i="10"/>
  <c r="BV540" i="10"/>
  <c r="BW540" i="10"/>
  <c r="BX540" i="10"/>
  <c r="BY540" i="10"/>
  <c r="BZ540" i="10"/>
  <c r="CA540" i="10"/>
  <c r="CB540" i="10"/>
  <c r="CC540" i="10"/>
  <c r="CD540" i="10"/>
  <c r="CE540" i="10"/>
  <c r="CF540" i="10"/>
  <c r="CG540" i="10"/>
  <c r="C541" i="10"/>
  <c r="D541" i="10"/>
  <c r="E541" i="10"/>
  <c r="F541" i="10"/>
  <c r="G541" i="10"/>
  <c r="H541" i="10"/>
  <c r="I541" i="10"/>
  <c r="J541" i="10"/>
  <c r="K541" i="10"/>
  <c r="L541" i="10"/>
  <c r="M541" i="10"/>
  <c r="N541" i="10"/>
  <c r="O541" i="10"/>
  <c r="P541" i="10"/>
  <c r="Q541" i="10"/>
  <c r="R541" i="10"/>
  <c r="S541" i="10"/>
  <c r="T541" i="10"/>
  <c r="U541" i="10"/>
  <c r="V541" i="10"/>
  <c r="W541" i="10"/>
  <c r="X541" i="10"/>
  <c r="Y541" i="10"/>
  <c r="Z541" i="10"/>
  <c r="AA541" i="10"/>
  <c r="AB541" i="10"/>
  <c r="AC541" i="10"/>
  <c r="AE541" i="10"/>
  <c r="AG541" i="10"/>
  <c r="AI541" i="10"/>
  <c r="AL541" i="10"/>
  <c r="AM541" i="10"/>
  <c r="AN541" i="10"/>
  <c r="AO541" i="10"/>
  <c r="AP541" i="10"/>
  <c r="AQ541" i="10"/>
  <c r="AR541" i="10"/>
  <c r="AS541" i="10"/>
  <c r="AT541" i="10"/>
  <c r="AU541" i="10"/>
  <c r="AV541" i="10"/>
  <c r="AW541" i="10"/>
  <c r="AX541" i="10"/>
  <c r="AY541" i="10"/>
  <c r="AZ541" i="10"/>
  <c r="BA541" i="10"/>
  <c r="BB541" i="10"/>
  <c r="BC541" i="10"/>
  <c r="BD541" i="10"/>
  <c r="BE541" i="10"/>
  <c r="BF541" i="10"/>
  <c r="BG541" i="10"/>
  <c r="BH541" i="10"/>
  <c r="BI541" i="10"/>
  <c r="BJ541" i="10"/>
  <c r="BK541" i="10"/>
  <c r="BL541" i="10"/>
  <c r="BM541" i="10"/>
  <c r="BN541" i="10"/>
  <c r="BO541" i="10"/>
  <c r="BP541" i="10"/>
  <c r="BQ541" i="10"/>
  <c r="BR541" i="10"/>
  <c r="BS541" i="10"/>
  <c r="BT541" i="10"/>
  <c r="BU541" i="10"/>
  <c r="BV541" i="10"/>
  <c r="BW541" i="10"/>
  <c r="BX541" i="10"/>
  <c r="BY541" i="10"/>
  <c r="BZ541" i="10"/>
  <c r="CA541" i="10"/>
  <c r="CB541" i="10"/>
  <c r="CC541" i="10"/>
  <c r="CD541" i="10"/>
  <c r="CE541" i="10"/>
  <c r="CF541" i="10"/>
  <c r="CG541" i="10"/>
  <c r="A542" i="10"/>
  <c r="Y542" i="10"/>
  <c r="Z542" i="10"/>
  <c r="AA542" i="10"/>
  <c r="AB542" i="10"/>
  <c r="AC542" i="10"/>
  <c r="AE542" i="10"/>
  <c r="AG542" i="10"/>
  <c r="AI542" i="10"/>
  <c r="AL542" i="10"/>
  <c r="AM542" i="10"/>
  <c r="AN542" i="10"/>
  <c r="AO542" i="10"/>
  <c r="AP542" i="10"/>
  <c r="AQ542" i="10"/>
  <c r="AR542" i="10"/>
  <c r="AS542" i="10"/>
  <c r="AT542" i="10"/>
  <c r="AU542" i="10"/>
  <c r="AV542" i="10"/>
  <c r="AW542" i="10"/>
  <c r="AX542" i="10"/>
  <c r="AY542" i="10"/>
  <c r="AZ542" i="10"/>
  <c r="BA542" i="10"/>
  <c r="BB542" i="10"/>
  <c r="BC542" i="10"/>
  <c r="BD542" i="10"/>
  <c r="BE542" i="10"/>
  <c r="BF542" i="10"/>
  <c r="BG542" i="10"/>
  <c r="BH542" i="10"/>
  <c r="BI542" i="10"/>
  <c r="BJ542" i="10"/>
  <c r="BK542" i="10"/>
  <c r="BL542" i="10"/>
  <c r="BM542" i="10"/>
  <c r="BN542" i="10"/>
  <c r="BO542" i="10"/>
  <c r="BP542" i="10"/>
  <c r="BQ542" i="10"/>
  <c r="BR542" i="10"/>
  <c r="BS542" i="10"/>
  <c r="BT542" i="10"/>
  <c r="BU542" i="10"/>
  <c r="BV542" i="10"/>
  <c r="BW542" i="10"/>
  <c r="BX542" i="10"/>
  <c r="BY542" i="10"/>
  <c r="BZ542" i="10"/>
  <c r="CA542" i="10"/>
  <c r="CB542" i="10"/>
  <c r="CC542" i="10"/>
  <c r="CD542" i="10"/>
  <c r="CE542" i="10"/>
  <c r="CF542" i="10"/>
  <c r="CG542" i="10"/>
  <c r="A543" i="10"/>
  <c r="Y543" i="10"/>
  <c r="Z543" i="10"/>
  <c r="AA543" i="10"/>
  <c r="AB543" i="10"/>
  <c r="AC543" i="10"/>
  <c r="AE543" i="10"/>
  <c r="AG543" i="10"/>
  <c r="AI543" i="10"/>
  <c r="AL543" i="10"/>
  <c r="AM543" i="10"/>
  <c r="AN543" i="10"/>
  <c r="AO543" i="10"/>
  <c r="AP543" i="10"/>
  <c r="AQ543" i="10"/>
  <c r="AR543" i="10"/>
  <c r="AS543" i="10"/>
  <c r="AT543" i="10"/>
  <c r="AU543" i="10"/>
  <c r="AV543" i="10"/>
  <c r="AW543" i="10"/>
  <c r="AX543" i="10"/>
  <c r="AY543" i="10"/>
  <c r="AZ543" i="10"/>
  <c r="BA543" i="10"/>
  <c r="BB543" i="10"/>
  <c r="BC543" i="10"/>
  <c r="BD543" i="10"/>
  <c r="BE543" i="10"/>
  <c r="BF543" i="10"/>
  <c r="BG543" i="10"/>
  <c r="BH543" i="10"/>
  <c r="BI543" i="10"/>
  <c r="BJ543" i="10"/>
  <c r="BK543" i="10"/>
  <c r="BL543" i="10"/>
  <c r="BM543" i="10"/>
  <c r="BN543" i="10"/>
  <c r="BO543" i="10"/>
  <c r="BP543" i="10"/>
  <c r="BQ543" i="10"/>
  <c r="BR543" i="10"/>
  <c r="BS543" i="10"/>
  <c r="BT543" i="10"/>
  <c r="BU543" i="10"/>
  <c r="BV543" i="10"/>
  <c r="BW543" i="10"/>
  <c r="BX543" i="10"/>
  <c r="BY543" i="10"/>
  <c r="BZ543" i="10"/>
  <c r="CA543" i="10"/>
  <c r="CB543" i="10"/>
  <c r="CC543" i="10"/>
  <c r="CD543" i="10"/>
  <c r="CE543" i="10"/>
  <c r="CF543" i="10"/>
  <c r="CG543" i="10"/>
  <c r="A544" i="10"/>
  <c r="Y544" i="10"/>
  <c r="Z544" i="10"/>
  <c r="AA544" i="10"/>
  <c r="AB544" i="10"/>
  <c r="AC544" i="10"/>
  <c r="AE544" i="10"/>
  <c r="AG544" i="10"/>
  <c r="AI544" i="10"/>
  <c r="AL544" i="10"/>
  <c r="AM544" i="10"/>
  <c r="AN544" i="10"/>
  <c r="AO544" i="10"/>
  <c r="AP544" i="10"/>
  <c r="AQ544" i="10"/>
  <c r="AR544" i="10"/>
  <c r="AS544" i="10"/>
  <c r="AT544" i="10"/>
  <c r="AU544" i="10"/>
  <c r="AV544" i="10"/>
  <c r="AW544" i="10"/>
  <c r="AX544" i="10"/>
  <c r="AY544" i="10"/>
  <c r="AZ544" i="10"/>
  <c r="BA544" i="10"/>
  <c r="BB544" i="10"/>
  <c r="BC544" i="10"/>
  <c r="BD544" i="10"/>
  <c r="BE544" i="10"/>
  <c r="BF544" i="10"/>
  <c r="BG544" i="10"/>
  <c r="BH544" i="10"/>
  <c r="BI544" i="10"/>
  <c r="BJ544" i="10"/>
  <c r="BK544" i="10"/>
  <c r="BL544" i="10"/>
  <c r="BM544" i="10"/>
  <c r="BN544" i="10"/>
  <c r="BO544" i="10"/>
  <c r="BP544" i="10"/>
  <c r="BQ544" i="10"/>
  <c r="BR544" i="10"/>
  <c r="BS544" i="10"/>
  <c r="BT544" i="10"/>
  <c r="BU544" i="10"/>
  <c r="BV544" i="10"/>
  <c r="BW544" i="10"/>
  <c r="BX544" i="10"/>
  <c r="BY544" i="10"/>
  <c r="BZ544" i="10"/>
  <c r="CA544" i="10"/>
  <c r="CB544" i="10"/>
  <c r="CC544" i="10"/>
  <c r="CD544" i="10"/>
  <c r="CE544" i="10"/>
  <c r="CF544" i="10"/>
  <c r="CG544" i="10"/>
  <c r="A545" i="10"/>
  <c r="Y545" i="10"/>
  <c r="Z545" i="10"/>
  <c r="AA545" i="10"/>
  <c r="AB545" i="10"/>
  <c r="AC545" i="10"/>
  <c r="AE545" i="10"/>
  <c r="AG545" i="10"/>
  <c r="AI545" i="10"/>
  <c r="AL545" i="10"/>
  <c r="AM545" i="10"/>
  <c r="AN545" i="10"/>
  <c r="AO545" i="10"/>
  <c r="AP545" i="10"/>
  <c r="AQ545" i="10"/>
  <c r="AR545" i="10"/>
  <c r="AS545" i="10"/>
  <c r="AT545" i="10"/>
  <c r="AU545" i="10"/>
  <c r="AV545" i="10"/>
  <c r="AW545" i="10"/>
  <c r="AX545" i="10"/>
  <c r="AY545" i="10"/>
  <c r="AZ545" i="10"/>
  <c r="BA545" i="10"/>
  <c r="BB545" i="10"/>
  <c r="BC545" i="10"/>
  <c r="BD545" i="10"/>
  <c r="BE545" i="10"/>
  <c r="BF545" i="10"/>
  <c r="BG545" i="10"/>
  <c r="BH545" i="10"/>
  <c r="BI545" i="10"/>
  <c r="BJ545" i="10"/>
  <c r="BK545" i="10"/>
  <c r="BL545" i="10"/>
  <c r="BM545" i="10"/>
  <c r="BN545" i="10"/>
  <c r="BO545" i="10"/>
  <c r="BP545" i="10"/>
  <c r="BQ545" i="10"/>
  <c r="BR545" i="10"/>
  <c r="BS545" i="10"/>
  <c r="BT545" i="10"/>
  <c r="BU545" i="10"/>
  <c r="BV545" i="10"/>
  <c r="BW545" i="10"/>
  <c r="BX545" i="10"/>
  <c r="BY545" i="10"/>
  <c r="BZ545" i="10"/>
  <c r="CA545" i="10"/>
  <c r="CB545" i="10"/>
  <c r="CC545" i="10"/>
  <c r="CD545" i="10"/>
  <c r="CE545" i="10"/>
  <c r="CF545" i="10"/>
  <c r="CG545" i="10"/>
  <c r="A546" i="10"/>
  <c r="B546" i="10"/>
  <c r="C546" i="10"/>
  <c r="D546" i="10"/>
  <c r="E546" i="10"/>
  <c r="F546" i="10"/>
  <c r="G546" i="10"/>
  <c r="H546" i="10"/>
  <c r="I546" i="10"/>
  <c r="J546" i="10"/>
  <c r="N546" i="10"/>
  <c r="O546" i="10"/>
  <c r="P546" i="10"/>
  <c r="Q546" i="10"/>
  <c r="R546" i="10"/>
  <c r="S546" i="10"/>
  <c r="T546" i="10"/>
  <c r="U546" i="10"/>
  <c r="V546" i="10"/>
  <c r="X546" i="10"/>
  <c r="Y546" i="10"/>
  <c r="Z546" i="10"/>
  <c r="AA546" i="10"/>
  <c r="AB546" i="10"/>
  <c r="AC546" i="10"/>
  <c r="AD546" i="10"/>
  <c r="AE546" i="10"/>
  <c r="AF546" i="10"/>
  <c r="AG546" i="10"/>
  <c r="AH546" i="10"/>
  <c r="AI546" i="10"/>
  <c r="AJ546" i="10"/>
  <c r="AK546" i="10"/>
  <c r="AL546" i="10"/>
  <c r="AM546" i="10"/>
  <c r="AN546" i="10"/>
  <c r="AO546" i="10"/>
  <c r="AP546" i="10"/>
  <c r="AQ546" i="10"/>
  <c r="AR546" i="10"/>
  <c r="AS546" i="10"/>
  <c r="AT546" i="10"/>
  <c r="AU546" i="10"/>
  <c r="AV546" i="10"/>
  <c r="AW546" i="10"/>
  <c r="AX546" i="10"/>
  <c r="AY546" i="10"/>
  <c r="AZ546" i="10"/>
  <c r="BA546" i="10"/>
  <c r="BB546" i="10"/>
  <c r="BC546" i="10"/>
  <c r="BD546" i="10"/>
  <c r="BE546" i="10"/>
  <c r="BF546" i="10"/>
  <c r="BG546" i="10"/>
  <c r="BH546" i="10"/>
  <c r="BI546" i="10"/>
  <c r="BJ546" i="10"/>
  <c r="BK546" i="10"/>
  <c r="BL546" i="10"/>
  <c r="BM546" i="10"/>
  <c r="BN546" i="10"/>
  <c r="BO546" i="10"/>
  <c r="BP546" i="10"/>
  <c r="BQ546" i="10"/>
  <c r="BR546" i="10"/>
  <c r="BS546" i="10"/>
  <c r="BT546" i="10"/>
  <c r="BU546" i="10"/>
  <c r="BV546" i="10"/>
  <c r="BW546" i="10"/>
  <c r="BX546" i="10"/>
  <c r="BY546" i="10"/>
  <c r="BZ546" i="10"/>
  <c r="CA546" i="10"/>
  <c r="CB546" i="10"/>
  <c r="CC546" i="10"/>
  <c r="CD546" i="10"/>
  <c r="CE546" i="10"/>
  <c r="CF546" i="10"/>
  <c r="CG546" i="10"/>
  <c r="A547" i="10"/>
  <c r="B547" i="10"/>
  <c r="C547" i="10"/>
  <c r="D547" i="10"/>
  <c r="E547" i="10"/>
  <c r="F547" i="10"/>
  <c r="G547" i="10"/>
  <c r="H547" i="10"/>
  <c r="I547" i="10"/>
  <c r="J547" i="10"/>
  <c r="K547" i="10"/>
  <c r="L547" i="10"/>
  <c r="M547" i="10"/>
  <c r="N547" i="10"/>
  <c r="O547" i="10"/>
  <c r="P547" i="10"/>
  <c r="Q547" i="10"/>
  <c r="R547" i="10"/>
  <c r="S547" i="10"/>
  <c r="T547" i="10"/>
  <c r="U547" i="10"/>
  <c r="V547" i="10"/>
  <c r="W547" i="10"/>
  <c r="X547" i="10"/>
  <c r="Y547" i="10"/>
  <c r="Z547" i="10"/>
  <c r="AA547" i="10"/>
  <c r="AB547" i="10"/>
  <c r="AC547" i="10"/>
  <c r="AD547" i="10"/>
  <c r="AE547" i="10"/>
  <c r="AF547" i="10"/>
  <c r="AG547" i="10"/>
  <c r="AH547" i="10"/>
  <c r="AI547" i="10"/>
  <c r="AJ547" i="10"/>
  <c r="AK547" i="10"/>
  <c r="AL547" i="10"/>
  <c r="AM547" i="10"/>
  <c r="AN547" i="10"/>
  <c r="AO547" i="10"/>
  <c r="AP547" i="10"/>
  <c r="AQ547" i="10"/>
  <c r="AR547" i="10"/>
  <c r="AS547" i="10"/>
  <c r="AT547" i="10"/>
  <c r="AU547" i="10"/>
  <c r="AV547" i="10"/>
  <c r="AW547" i="10"/>
  <c r="AX547" i="10"/>
  <c r="AY547" i="10"/>
  <c r="AZ547" i="10"/>
  <c r="BA547" i="10"/>
  <c r="BB547" i="10"/>
  <c r="BC547" i="10"/>
  <c r="BD547" i="10"/>
  <c r="BE547" i="10"/>
  <c r="BF547" i="10"/>
  <c r="BG547" i="10"/>
  <c r="BH547" i="10"/>
  <c r="BI547" i="10"/>
  <c r="BJ547" i="10"/>
  <c r="BK547" i="10"/>
  <c r="BL547" i="10"/>
  <c r="BM547" i="10"/>
  <c r="BN547" i="10"/>
  <c r="BO547" i="10"/>
  <c r="BP547" i="10"/>
  <c r="BQ547" i="10"/>
  <c r="BR547" i="10"/>
  <c r="BS547" i="10"/>
  <c r="BT547" i="10"/>
  <c r="BU547" i="10"/>
  <c r="BV547" i="10"/>
  <c r="BW547" i="10"/>
  <c r="BX547" i="10"/>
  <c r="BY547" i="10"/>
  <c r="BZ547" i="10"/>
  <c r="CA547" i="10"/>
  <c r="CB547" i="10"/>
  <c r="CC547" i="10"/>
  <c r="CD547" i="10"/>
  <c r="CE547" i="10"/>
  <c r="CF547" i="10"/>
  <c r="CG547" i="10"/>
  <c r="A548" i="10"/>
  <c r="B548" i="10"/>
  <c r="C548" i="10"/>
  <c r="D548" i="10"/>
  <c r="E548" i="10"/>
  <c r="F548" i="10"/>
  <c r="G548" i="10"/>
  <c r="H548" i="10"/>
  <c r="N548" i="10"/>
  <c r="O548" i="10"/>
  <c r="P548" i="10"/>
  <c r="U548" i="10"/>
  <c r="V548" i="10"/>
  <c r="W548" i="10"/>
  <c r="X548" i="10"/>
  <c r="Y548" i="10"/>
  <c r="Z548" i="10"/>
  <c r="AA548" i="10"/>
  <c r="AB548" i="10"/>
  <c r="AC548" i="10"/>
  <c r="AD548" i="10"/>
  <c r="AE548" i="10"/>
  <c r="AF548" i="10"/>
  <c r="AG548" i="10"/>
  <c r="AH548" i="10"/>
  <c r="AI548" i="10"/>
  <c r="AJ548" i="10"/>
  <c r="AK548" i="10"/>
  <c r="AL548" i="10"/>
  <c r="AM548" i="10"/>
  <c r="AN548" i="10"/>
  <c r="AO548" i="10"/>
  <c r="AP548" i="10"/>
  <c r="AQ548" i="10"/>
  <c r="AR548" i="10"/>
  <c r="AS548" i="10"/>
  <c r="AT548" i="10"/>
  <c r="AU548" i="10"/>
  <c r="AV548" i="10"/>
  <c r="AW548" i="10"/>
  <c r="AX548" i="10"/>
  <c r="AY548" i="10"/>
  <c r="AZ548" i="10"/>
  <c r="BA548" i="10"/>
  <c r="BB548" i="10"/>
  <c r="BC548" i="10"/>
  <c r="BD548" i="10"/>
  <c r="BE548" i="10"/>
  <c r="BF548" i="10"/>
  <c r="BG548" i="10"/>
  <c r="BH548" i="10"/>
  <c r="BI548" i="10"/>
  <c r="BJ548" i="10"/>
  <c r="BK548" i="10"/>
  <c r="BL548" i="10"/>
  <c r="BM548" i="10"/>
  <c r="BN548" i="10"/>
  <c r="BO548" i="10"/>
  <c r="BP548" i="10"/>
  <c r="BQ548" i="10"/>
  <c r="BR548" i="10"/>
  <c r="BS548" i="10"/>
  <c r="BT548" i="10"/>
  <c r="BU548" i="10"/>
  <c r="BV548" i="10"/>
  <c r="BW548" i="10"/>
  <c r="BX548" i="10"/>
  <c r="BY548" i="10"/>
  <c r="BZ548" i="10"/>
  <c r="CA548" i="10"/>
  <c r="CB548" i="10"/>
  <c r="CC548" i="10"/>
  <c r="CD548" i="10"/>
  <c r="CE548" i="10"/>
  <c r="CF548" i="10"/>
  <c r="CG548" i="10"/>
  <c r="A549" i="10"/>
  <c r="H549" i="10"/>
  <c r="I549" i="10"/>
  <c r="J549" i="10"/>
  <c r="K549" i="10"/>
  <c r="L549" i="10"/>
  <c r="M549" i="10"/>
  <c r="N549" i="10"/>
  <c r="O549" i="10"/>
  <c r="P549" i="10"/>
  <c r="Q549" i="10"/>
  <c r="R549" i="10"/>
  <c r="S549" i="10"/>
  <c r="T549" i="10"/>
  <c r="U549" i="10"/>
  <c r="V549" i="10"/>
  <c r="Y549" i="10"/>
  <c r="Z549" i="10"/>
  <c r="AA549" i="10"/>
  <c r="AB549" i="10"/>
  <c r="AC549" i="10"/>
  <c r="AD549" i="10"/>
  <c r="AE549" i="10"/>
  <c r="AF549" i="10"/>
  <c r="AG549" i="10"/>
  <c r="AH549" i="10"/>
  <c r="AI549" i="10"/>
  <c r="AJ549" i="10"/>
  <c r="AK549" i="10"/>
  <c r="AL549" i="10"/>
  <c r="AM549" i="10"/>
  <c r="AN549" i="10"/>
  <c r="AO549" i="10"/>
  <c r="AP549" i="10"/>
  <c r="AQ549" i="10"/>
  <c r="AR549" i="10"/>
  <c r="AS549" i="10"/>
  <c r="AT549" i="10"/>
  <c r="AU549" i="10"/>
  <c r="AV549" i="10"/>
  <c r="AW549" i="10"/>
  <c r="AX549" i="10"/>
  <c r="AY549" i="10"/>
  <c r="AZ549" i="10"/>
  <c r="BA549" i="10"/>
  <c r="BB549" i="10"/>
  <c r="BC549" i="10"/>
  <c r="BD549" i="10"/>
  <c r="BE549" i="10"/>
  <c r="BF549" i="10"/>
  <c r="BG549" i="10"/>
  <c r="BH549" i="10"/>
  <c r="BI549" i="10"/>
  <c r="BJ549" i="10"/>
  <c r="BK549" i="10"/>
  <c r="BL549" i="10"/>
  <c r="BM549" i="10"/>
  <c r="BN549" i="10"/>
  <c r="BO549" i="10"/>
  <c r="BP549" i="10"/>
  <c r="BQ549" i="10"/>
  <c r="BR549" i="10"/>
  <c r="BS549" i="10"/>
  <c r="BT549" i="10"/>
  <c r="BU549" i="10"/>
  <c r="BV549" i="10"/>
  <c r="BW549" i="10"/>
  <c r="BX549" i="10"/>
  <c r="BY549" i="10"/>
  <c r="BZ549" i="10"/>
  <c r="CA549" i="10"/>
  <c r="CB549" i="10"/>
  <c r="CC549" i="10"/>
  <c r="CD549" i="10"/>
  <c r="CE549" i="10"/>
  <c r="CF549" i="10"/>
  <c r="CG549" i="10"/>
  <c r="B550" i="10"/>
  <c r="C550" i="10"/>
  <c r="D550" i="10"/>
  <c r="E550" i="10"/>
  <c r="F550" i="10"/>
  <c r="G550" i="10"/>
  <c r="H550" i="10"/>
  <c r="I550" i="10"/>
  <c r="J550" i="10"/>
  <c r="K550" i="10"/>
  <c r="L550" i="10"/>
  <c r="M550" i="10"/>
  <c r="N550" i="10"/>
  <c r="O550" i="10"/>
  <c r="P550" i="10"/>
  <c r="Q550" i="10"/>
  <c r="R550" i="10"/>
  <c r="S550" i="10"/>
  <c r="T550" i="10"/>
  <c r="U550" i="10"/>
  <c r="V550" i="10"/>
  <c r="W550" i="10"/>
  <c r="X550" i="10"/>
  <c r="Y550" i="10"/>
  <c r="Z550" i="10"/>
  <c r="AA550" i="10"/>
  <c r="AB550" i="10"/>
  <c r="AC550" i="10"/>
  <c r="AE550" i="10"/>
  <c r="AG550" i="10"/>
  <c r="AI550" i="10"/>
  <c r="AL550" i="10"/>
  <c r="AM550" i="10"/>
  <c r="AN550" i="10"/>
  <c r="AO550" i="10"/>
  <c r="AP550" i="10"/>
  <c r="AQ550" i="10"/>
  <c r="AR550" i="10"/>
  <c r="AS550" i="10"/>
  <c r="AT550" i="10"/>
  <c r="AU550" i="10"/>
  <c r="AV550" i="10"/>
  <c r="AW550" i="10"/>
  <c r="AX550" i="10"/>
  <c r="AY550" i="10"/>
  <c r="AZ550" i="10"/>
  <c r="BA550" i="10"/>
  <c r="BB550" i="10"/>
  <c r="BC550" i="10"/>
  <c r="BD550" i="10"/>
  <c r="BE550" i="10"/>
  <c r="BF550" i="10"/>
  <c r="BG550" i="10"/>
  <c r="BH550" i="10"/>
  <c r="BI550" i="10"/>
  <c r="BJ550" i="10"/>
  <c r="BK550" i="10"/>
  <c r="BL550" i="10"/>
  <c r="BM550" i="10"/>
  <c r="BN550" i="10"/>
  <c r="BO550" i="10"/>
  <c r="BP550" i="10"/>
  <c r="BQ550" i="10"/>
  <c r="BR550" i="10"/>
  <c r="BS550" i="10"/>
  <c r="BT550" i="10"/>
  <c r="BU550" i="10"/>
  <c r="BV550" i="10"/>
  <c r="BW550" i="10"/>
  <c r="BX550" i="10"/>
  <c r="BY550" i="10"/>
  <c r="BZ550" i="10"/>
  <c r="CA550" i="10"/>
  <c r="CB550" i="10"/>
  <c r="CC550" i="10"/>
  <c r="CD550" i="10"/>
  <c r="CE550" i="10"/>
  <c r="CF550" i="10"/>
  <c r="CG550" i="10"/>
  <c r="A551" i="10"/>
  <c r="C551" i="10"/>
  <c r="D551" i="10"/>
  <c r="E551" i="10"/>
  <c r="F551" i="10"/>
  <c r="G551" i="10"/>
  <c r="H551" i="10"/>
  <c r="I551" i="10"/>
  <c r="J551" i="10"/>
  <c r="K551" i="10"/>
  <c r="L551" i="10"/>
  <c r="M551" i="10"/>
  <c r="N551" i="10"/>
  <c r="O551" i="10"/>
  <c r="P551" i="10"/>
  <c r="Q551" i="10"/>
  <c r="R551" i="10"/>
  <c r="S551" i="10"/>
  <c r="T551" i="10"/>
  <c r="U551" i="10"/>
  <c r="V551" i="10"/>
  <c r="W551" i="10"/>
  <c r="X551" i="10"/>
  <c r="Y551" i="10"/>
  <c r="Z551" i="10"/>
  <c r="AA551" i="10"/>
  <c r="AB551" i="10"/>
  <c r="AC551" i="10"/>
  <c r="AE551" i="10"/>
  <c r="AG551" i="10"/>
  <c r="AI551" i="10"/>
  <c r="AL551" i="10"/>
  <c r="AM551" i="10"/>
  <c r="AN551" i="10"/>
  <c r="AO551" i="10"/>
  <c r="AP551" i="10"/>
  <c r="AQ551" i="10"/>
  <c r="AR551" i="10"/>
  <c r="AS551" i="10"/>
  <c r="AT551" i="10"/>
  <c r="AU551" i="10"/>
  <c r="AV551" i="10"/>
  <c r="AW551" i="10"/>
  <c r="AX551" i="10"/>
  <c r="AY551" i="10"/>
  <c r="AZ551" i="10"/>
  <c r="BA551" i="10"/>
  <c r="BB551" i="10"/>
  <c r="BC551" i="10"/>
  <c r="BD551" i="10"/>
  <c r="BE551" i="10"/>
  <c r="BF551" i="10"/>
  <c r="BG551" i="10"/>
  <c r="BH551" i="10"/>
  <c r="BI551" i="10"/>
  <c r="BJ551" i="10"/>
  <c r="BK551" i="10"/>
  <c r="BL551" i="10"/>
  <c r="BM551" i="10"/>
  <c r="BN551" i="10"/>
  <c r="BO551" i="10"/>
  <c r="BP551" i="10"/>
  <c r="BQ551" i="10"/>
  <c r="BR551" i="10"/>
  <c r="BS551" i="10"/>
  <c r="BT551" i="10"/>
  <c r="BU551" i="10"/>
  <c r="BV551" i="10"/>
  <c r="BW551" i="10"/>
  <c r="BX551" i="10"/>
  <c r="BY551" i="10"/>
  <c r="BZ551" i="10"/>
  <c r="CA551" i="10"/>
  <c r="CB551" i="10"/>
  <c r="CC551" i="10"/>
  <c r="CD551" i="10"/>
  <c r="CE551" i="10"/>
  <c r="CF551" i="10"/>
  <c r="CG551" i="10"/>
  <c r="A552" i="10"/>
  <c r="C552" i="10"/>
  <c r="D552" i="10"/>
  <c r="E552" i="10"/>
  <c r="F552" i="10"/>
  <c r="G552" i="10"/>
  <c r="H552" i="10"/>
  <c r="I552" i="10"/>
  <c r="J552" i="10"/>
  <c r="K552" i="10"/>
  <c r="L552" i="10"/>
  <c r="M552" i="10"/>
  <c r="N552" i="10"/>
  <c r="O552" i="10"/>
  <c r="P552" i="10"/>
  <c r="Q552" i="10"/>
  <c r="R552" i="10"/>
  <c r="S552" i="10"/>
  <c r="T552" i="10"/>
  <c r="U552" i="10"/>
  <c r="V552" i="10"/>
  <c r="W552" i="10"/>
  <c r="X552" i="10"/>
  <c r="Y552" i="10"/>
  <c r="Z552" i="10"/>
  <c r="AA552" i="10"/>
  <c r="AB552" i="10"/>
  <c r="AC552" i="10"/>
  <c r="AE552" i="10"/>
  <c r="AG552" i="10"/>
  <c r="AI552" i="10"/>
  <c r="AL552" i="10"/>
  <c r="AM552" i="10"/>
  <c r="AN552" i="10"/>
  <c r="AO552" i="10"/>
  <c r="AP552" i="10"/>
  <c r="AQ552" i="10"/>
  <c r="AR552" i="10"/>
  <c r="AS552" i="10"/>
  <c r="AT552" i="10"/>
  <c r="AU552" i="10"/>
  <c r="AV552" i="10"/>
  <c r="AW552" i="10"/>
  <c r="AX552" i="10"/>
  <c r="AY552" i="10"/>
  <c r="AZ552" i="10"/>
  <c r="BA552" i="10"/>
  <c r="BB552" i="10"/>
  <c r="BC552" i="10"/>
  <c r="BD552" i="10"/>
  <c r="BE552" i="10"/>
  <c r="BF552" i="10"/>
  <c r="BG552" i="10"/>
  <c r="BH552" i="10"/>
  <c r="BI552" i="10"/>
  <c r="BJ552" i="10"/>
  <c r="BK552" i="10"/>
  <c r="BL552" i="10"/>
  <c r="BM552" i="10"/>
  <c r="BN552" i="10"/>
  <c r="BO552" i="10"/>
  <c r="BP552" i="10"/>
  <c r="BQ552" i="10"/>
  <c r="BR552" i="10"/>
  <c r="BS552" i="10"/>
  <c r="BT552" i="10"/>
  <c r="BU552" i="10"/>
  <c r="BV552" i="10"/>
  <c r="BW552" i="10"/>
  <c r="BX552" i="10"/>
  <c r="BY552" i="10"/>
  <c r="BZ552" i="10"/>
  <c r="CA552" i="10"/>
  <c r="CB552" i="10"/>
  <c r="CC552" i="10"/>
  <c r="CD552" i="10"/>
  <c r="CE552" i="10"/>
  <c r="CF552" i="10"/>
  <c r="CG552" i="10"/>
  <c r="A553" i="10"/>
  <c r="C553" i="10"/>
  <c r="D553" i="10"/>
  <c r="E553" i="10"/>
  <c r="F553" i="10"/>
  <c r="G553" i="10"/>
  <c r="H553" i="10"/>
  <c r="I553" i="10"/>
  <c r="J553" i="10"/>
  <c r="K553" i="10"/>
  <c r="L553" i="10"/>
  <c r="M553" i="10"/>
  <c r="N553" i="10"/>
  <c r="O553" i="10"/>
  <c r="P553" i="10"/>
  <c r="Q553" i="10"/>
  <c r="R553" i="10"/>
  <c r="S553" i="10"/>
  <c r="T553" i="10"/>
  <c r="U553" i="10"/>
  <c r="V553" i="10"/>
  <c r="W553" i="10"/>
  <c r="X553" i="10"/>
  <c r="Y553" i="10"/>
  <c r="Z553" i="10"/>
  <c r="AA553" i="10"/>
  <c r="AB553" i="10"/>
  <c r="AC553" i="10"/>
  <c r="AE553" i="10"/>
  <c r="AG553" i="10"/>
  <c r="AI553" i="10"/>
  <c r="AL553" i="10"/>
  <c r="AM553" i="10"/>
  <c r="AN553" i="10"/>
  <c r="AO553" i="10"/>
  <c r="AP553" i="10"/>
  <c r="AQ553" i="10"/>
  <c r="AR553" i="10"/>
  <c r="AS553" i="10"/>
  <c r="AT553" i="10"/>
  <c r="AU553" i="10"/>
  <c r="AV553" i="10"/>
  <c r="AW553" i="10"/>
  <c r="AX553" i="10"/>
  <c r="AY553" i="10"/>
  <c r="AZ553" i="10"/>
  <c r="BA553" i="10"/>
  <c r="BB553" i="10"/>
  <c r="BC553" i="10"/>
  <c r="BD553" i="10"/>
  <c r="BE553" i="10"/>
  <c r="BF553" i="10"/>
  <c r="BG553" i="10"/>
  <c r="BH553" i="10"/>
  <c r="BI553" i="10"/>
  <c r="BJ553" i="10"/>
  <c r="BK553" i="10"/>
  <c r="BL553" i="10"/>
  <c r="BM553" i="10"/>
  <c r="BN553" i="10"/>
  <c r="BO553" i="10"/>
  <c r="BP553" i="10"/>
  <c r="BQ553" i="10"/>
  <c r="BR553" i="10"/>
  <c r="BS553" i="10"/>
  <c r="BT553" i="10"/>
  <c r="BU553" i="10"/>
  <c r="BV553" i="10"/>
  <c r="BW553" i="10"/>
  <c r="BX553" i="10"/>
  <c r="BY553" i="10"/>
  <c r="BZ553" i="10"/>
  <c r="CA553" i="10"/>
  <c r="CB553" i="10"/>
  <c r="CC553" i="10"/>
  <c r="CD553" i="10"/>
  <c r="CE553" i="10"/>
  <c r="CF553" i="10"/>
  <c r="CG553" i="10"/>
  <c r="A554" i="10"/>
  <c r="C554" i="10"/>
  <c r="D554" i="10"/>
  <c r="E554" i="10"/>
  <c r="F554" i="10"/>
  <c r="G554" i="10"/>
  <c r="H554" i="10"/>
  <c r="I554" i="10"/>
  <c r="J554" i="10"/>
  <c r="K554" i="10"/>
  <c r="L554" i="10"/>
  <c r="M554" i="10"/>
  <c r="N554" i="10"/>
  <c r="O554" i="10"/>
  <c r="P554" i="10"/>
  <c r="Q554" i="10"/>
  <c r="R554" i="10"/>
  <c r="S554" i="10"/>
  <c r="T554" i="10"/>
  <c r="U554" i="10"/>
  <c r="V554" i="10"/>
  <c r="W554" i="10"/>
  <c r="X554" i="10"/>
  <c r="Y554" i="10"/>
  <c r="Z554" i="10"/>
  <c r="AA554" i="10"/>
  <c r="AB554" i="10"/>
  <c r="AC554" i="10"/>
  <c r="AE554" i="10"/>
  <c r="AG554" i="10"/>
  <c r="AI554" i="10"/>
  <c r="AL554" i="10"/>
  <c r="AM554" i="10"/>
  <c r="AN554" i="10"/>
  <c r="AO554" i="10"/>
  <c r="AP554" i="10"/>
  <c r="AQ554" i="10"/>
  <c r="AR554" i="10"/>
  <c r="AS554" i="10"/>
  <c r="AT554" i="10"/>
  <c r="AU554" i="10"/>
  <c r="AV554" i="10"/>
  <c r="AW554" i="10"/>
  <c r="AX554" i="10"/>
  <c r="AY554" i="10"/>
  <c r="AZ554" i="10"/>
  <c r="BA554" i="10"/>
  <c r="BB554" i="10"/>
  <c r="BC554" i="10"/>
  <c r="BD554" i="10"/>
  <c r="BE554" i="10"/>
  <c r="BF554" i="10"/>
  <c r="BG554" i="10"/>
  <c r="BH554" i="10"/>
  <c r="BI554" i="10"/>
  <c r="BJ554" i="10"/>
  <c r="BK554" i="10"/>
  <c r="BL554" i="10"/>
  <c r="BM554" i="10"/>
  <c r="BN554" i="10"/>
  <c r="BO554" i="10"/>
  <c r="BP554" i="10"/>
  <c r="BQ554" i="10"/>
  <c r="BR554" i="10"/>
  <c r="BS554" i="10"/>
  <c r="BT554" i="10"/>
  <c r="BU554" i="10"/>
  <c r="BV554" i="10"/>
  <c r="BW554" i="10"/>
  <c r="BX554" i="10"/>
  <c r="BY554" i="10"/>
  <c r="BZ554" i="10"/>
  <c r="CA554" i="10"/>
  <c r="CB554" i="10"/>
  <c r="CC554" i="10"/>
  <c r="CD554" i="10"/>
  <c r="CE554" i="10"/>
  <c r="CF554" i="10"/>
  <c r="CG554" i="10"/>
  <c r="C555" i="10"/>
  <c r="D555" i="10"/>
  <c r="E555" i="10"/>
  <c r="F555" i="10"/>
  <c r="G555" i="10"/>
  <c r="H555" i="10"/>
  <c r="I555" i="10"/>
  <c r="J555" i="10"/>
  <c r="K555" i="10"/>
  <c r="L555" i="10"/>
  <c r="M555" i="10"/>
  <c r="N555" i="10"/>
  <c r="O555" i="10"/>
  <c r="P555" i="10"/>
  <c r="Q555" i="10"/>
  <c r="R555" i="10"/>
  <c r="S555" i="10"/>
  <c r="T555" i="10"/>
  <c r="U555" i="10"/>
  <c r="V555" i="10"/>
  <c r="W555" i="10"/>
  <c r="X555" i="10"/>
  <c r="Y555" i="10"/>
  <c r="Z555" i="10"/>
  <c r="AA555" i="10"/>
  <c r="AB555" i="10"/>
  <c r="AC555" i="10"/>
  <c r="AE555" i="10"/>
  <c r="AG555" i="10"/>
  <c r="AI555" i="10"/>
  <c r="AL555" i="10"/>
  <c r="AM555" i="10"/>
  <c r="AN555" i="10"/>
  <c r="AO555" i="10"/>
  <c r="AP555" i="10"/>
  <c r="AQ555" i="10"/>
  <c r="AR555" i="10"/>
  <c r="AS555" i="10"/>
  <c r="AT555" i="10"/>
  <c r="AU555" i="10"/>
  <c r="AV555" i="10"/>
  <c r="AW555" i="10"/>
  <c r="AX555" i="10"/>
  <c r="AY555" i="10"/>
  <c r="AZ555" i="10"/>
  <c r="BA555" i="10"/>
  <c r="BB555" i="10"/>
  <c r="BC555" i="10"/>
  <c r="BD555" i="10"/>
  <c r="BE555" i="10"/>
  <c r="BF555" i="10"/>
  <c r="BG555" i="10"/>
  <c r="BH555" i="10"/>
  <c r="BI555" i="10"/>
  <c r="BJ555" i="10"/>
  <c r="BK555" i="10"/>
  <c r="BL555" i="10"/>
  <c r="BM555" i="10"/>
  <c r="BN555" i="10"/>
  <c r="BO555" i="10"/>
  <c r="BP555" i="10"/>
  <c r="BQ555" i="10"/>
  <c r="BR555" i="10"/>
  <c r="BS555" i="10"/>
  <c r="BT555" i="10"/>
  <c r="BU555" i="10"/>
  <c r="BV555" i="10"/>
  <c r="BW555" i="10"/>
  <c r="BX555" i="10"/>
  <c r="BY555" i="10"/>
  <c r="BZ555" i="10"/>
  <c r="CA555" i="10"/>
  <c r="CB555" i="10"/>
  <c r="CC555" i="10"/>
  <c r="CD555" i="10"/>
  <c r="CE555" i="10"/>
  <c r="CF555" i="10"/>
  <c r="CG555" i="10"/>
  <c r="A556" i="10"/>
  <c r="C556" i="10"/>
  <c r="D556" i="10"/>
  <c r="E556" i="10"/>
  <c r="F556" i="10"/>
  <c r="G556" i="10"/>
  <c r="H556" i="10"/>
  <c r="I556" i="10"/>
  <c r="J556" i="10"/>
  <c r="K556" i="10"/>
  <c r="L556" i="10"/>
  <c r="M556" i="10"/>
  <c r="N556" i="10"/>
  <c r="O556" i="10"/>
  <c r="P556" i="10"/>
  <c r="Q556" i="10"/>
  <c r="R556" i="10"/>
  <c r="S556" i="10"/>
  <c r="T556" i="10"/>
  <c r="U556" i="10"/>
  <c r="V556" i="10"/>
  <c r="W556" i="10"/>
  <c r="X556" i="10"/>
  <c r="Y556" i="10"/>
  <c r="Z556" i="10"/>
  <c r="AA556" i="10"/>
  <c r="AB556" i="10"/>
  <c r="AC556" i="10"/>
  <c r="AE556" i="10"/>
  <c r="AG556" i="10"/>
  <c r="AI556" i="10"/>
  <c r="AL556" i="10"/>
  <c r="AM556" i="10"/>
  <c r="AN556" i="10"/>
  <c r="AO556" i="10"/>
  <c r="AP556" i="10"/>
  <c r="AQ556" i="10"/>
  <c r="AR556" i="10"/>
  <c r="AS556" i="10"/>
  <c r="AT556" i="10"/>
  <c r="AU556" i="10"/>
  <c r="AV556" i="10"/>
  <c r="AW556" i="10"/>
  <c r="AX556" i="10"/>
  <c r="AY556" i="10"/>
  <c r="AZ556" i="10"/>
  <c r="BA556" i="10"/>
  <c r="BB556" i="10"/>
  <c r="BC556" i="10"/>
  <c r="BD556" i="10"/>
  <c r="BE556" i="10"/>
  <c r="BF556" i="10"/>
  <c r="BG556" i="10"/>
  <c r="BH556" i="10"/>
  <c r="BI556" i="10"/>
  <c r="BJ556" i="10"/>
  <c r="BK556" i="10"/>
  <c r="BL556" i="10"/>
  <c r="BM556" i="10"/>
  <c r="BN556" i="10"/>
  <c r="BO556" i="10"/>
  <c r="BP556" i="10"/>
  <c r="BQ556" i="10"/>
  <c r="BR556" i="10"/>
  <c r="BS556" i="10"/>
  <c r="BT556" i="10"/>
  <c r="BU556" i="10"/>
  <c r="BV556" i="10"/>
  <c r="BW556" i="10"/>
  <c r="BX556" i="10"/>
  <c r="BY556" i="10"/>
  <c r="BZ556" i="10"/>
  <c r="CA556" i="10"/>
  <c r="CB556" i="10"/>
  <c r="CC556" i="10"/>
  <c r="CD556" i="10"/>
  <c r="CE556" i="10"/>
  <c r="CF556" i="10"/>
  <c r="CG556" i="10"/>
  <c r="A557" i="10"/>
  <c r="C557" i="10"/>
  <c r="D557" i="10"/>
  <c r="E557" i="10"/>
  <c r="F557" i="10"/>
  <c r="G557" i="10"/>
  <c r="H557" i="10"/>
  <c r="I557" i="10"/>
  <c r="J557" i="10"/>
  <c r="K557" i="10"/>
  <c r="L557" i="10"/>
  <c r="M557" i="10"/>
  <c r="N557" i="10"/>
  <c r="O557" i="10"/>
  <c r="P557" i="10"/>
  <c r="Q557" i="10"/>
  <c r="R557" i="10"/>
  <c r="S557" i="10"/>
  <c r="T557" i="10"/>
  <c r="U557" i="10"/>
  <c r="V557" i="10"/>
  <c r="W557" i="10"/>
  <c r="X557" i="10"/>
  <c r="Y557" i="10"/>
  <c r="Z557" i="10"/>
  <c r="AA557" i="10"/>
  <c r="AB557" i="10"/>
  <c r="AC557" i="10"/>
  <c r="AE557" i="10"/>
  <c r="AG557" i="10"/>
  <c r="AI557" i="10"/>
  <c r="AL557" i="10"/>
  <c r="AM557" i="10"/>
  <c r="AN557" i="10"/>
  <c r="AO557" i="10"/>
  <c r="AP557" i="10"/>
  <c r="AQ557" i="10"/>
  <c r="AR557" i="10"/>
  <c r="AS557" i="10"/>
  <c r="AT557" i="10"/>
  <c r="AU557" i="10"/>
  <c r="AV557" i="10"/>
  <c r="AW557" i="10"/>
  <c r="AX557" i="10"/>
  <c r="AY557" i="10"/>
  <c r="AZ557" i="10"/>
  <c r="BA557" i="10"/>
  <c r="BB557" i="10"/>
  <c r="BC557" i="10"/>
  <c r="BD557" i="10"/>
  <c r="BE557" i="10"/>
  <c r="BF557" i="10"/>
  <c r="BG557" i="10"/>
  <c r="BH557" i="10"/>
  <c r="BI557" i="10"/>
  <c r="BJ557" i="10"/>
  <c r="BK557" i="10"/>
  <c r="BL557" i="10"/>
  <c r="BM557" i="10"/>
  <c r="BN557" i="10"/>
  <c r="BO557" i="10"/>
  <c r="BP557" i="10"/>
  <c r="BQ557" i="10"/>
  <c r="BR557" i="10"/>
  <c r="BS557" i="10"/>
  <c r="BT557" i="10"/>
  <c r="BU557" i="10"/>
  <c r="BV557" i="10"/>
  <c r="BW557" i="10"/>
  <c r="BX557" i="10"/>
  <c r="BY557" i="10"/>
  <c r="BZ557" i="10"/>
  <c r="CA557" i="10"/>
  <c r="CB557" i="10"/>
  <c r="CC557" i="10"/>
  <c r="CD557" i="10"/>
  <c r="CE557" i="10"/>
  <c r="CF557" i="10"/>
  <c r="CG557" i="10"/>
  <c r="A558" i="10"/>
  <c r="C558" i="10"/>
  <c r="D558" i="10"/>
  <c r="E558" i="10"/>
  <c r="F558" i="10"/>
  <c r="G558" i="10"/>
  <c r="H558" i="10"/>
  <c r="I558" i="10"/>
  <c r="J558" i="10"/>
  <c r="K558" i="10"/>
  <c r="L558" i="10"/>
  <c r="M558" i="10"/>
  <c r="N558" i="10"/>
  <c r="O558" i="10"/>
  <c r="P558" i="10"/>
  <c r="Q558" i="10"/>
  <c r="R558" i="10"/>
  <c r="S558" i="10"/>
  <c r="T558" i="10"/>
  <c r="U558" i="10"/>
  <c r="V558" i="10"/>
  <c r="W558" i="10"/>
  <c r="X558" i="10"/>
  <c r="Y558" i="10"/>
  <c r="Z558" i="10"/>
  <c r="AA558" i="10"/>
  <c r="AB558" i="10"/>
  <c r="AC558" i="10"/>
  <c r="AE558" i="10"/>
  <c r="AG558" i="10"/>
  <c r="AI558" i="10"/>
  <c r="AL558" i="10"/>
  <c r="AM558" i="10"/>
  <c r="AN558" i="10"/>
  <c r="AO558" i="10"/>
  <c r="AP558" i="10"/>
  <c r="AQ558" i="10"/>
  <c r="AR558" i="10"/>
  <c r="AS558" i="10"/>
  <c r="AT558" i="10"/>
  <c r="AU558" i="10"/>
  <c r="AV558" i="10"/>
  <c r="AW558" i="10"/>
  <c r="AX558" i="10"/>
  <c r="AY558" i="10"/>
  <c r="AZ558" i="10"/>
  <c r="BA558" i="10"/>
  <c r="BB558" i="10"/>
  <c r="BC558" i="10"/>
  <c r="BD558" i="10"/>
  <c r="BE558" i="10"/>
  <c r="BF558" i="10"/>
  <c r="BG558" i="10"/>
  <c r="BH558" i="10"/>
  <c r="BI558" i="10"/>
  <c r="BJ558" i="10"/>
  <c r="BK558" i="10"/>
  <c r="BL558" i="10"/>
  <c r="BM558" i="10"/>
  <c r="BN558" i="10"/>
  <c r="BO558" i="10"/>
  <c r="BP558" i="10"/>
  <c r="BQ558" i="10"/>
  <c r="BR558" i="10"/>
  <c r="BS558" i="10"/>
  <c r="BT558" i="10"/>
  <c r="BU558" i="10"/>
  <c r="BV558" i="10"/>
  <c r="BW558" i="10"/>
  <c r="BX558" i="10"/>
  <c r="BY558" i="10"/>
  <c r="BZ558" i="10"/>
  <c r="CA558" i="10"/>
  <c r="CB558" i="10"/>
  <c r="CC558" i="10"/>
  <c r="CD558" i="10"/>
  <c r="CE558" i="10"/>
  <c r="CF558" i="10"/>
  <c r="CG558" i="10"/>
  <c r="A559" i="10"/>
  <c r="C559" i="10"/>
  <c r="D559" i="10"/>
  <c r="E559" i="10"/>
  <c r="F559" i="10"/>
  <c r="G559" i="10"/>
  <c r="H559" i="10"/>
  <c r="I559" i="10"/>
  <c r="J559" i="10"/>
  <c r="K559" i="10"/>
  <c r="L559" i="10"/>
  <c r="M559" i="10"/>
  <c r="N559" i="10"/>
  <c r="O559" i="10"/>
  <c r="P559" i="10"/>
  <c r="Q559" i="10"/>
  <c r="R559" i="10"/>
  <c r="S559" i="10"/>
  <c r="T559" i="10"/>
  <c r="U559" i="10"/>
  <c r="V559" i="10"/>
  <c r="W559" i="10"/>
  <c r="X559" i="10"/>
  <c r="Y559" i="10"/>
  <c r="Z559" i="10"/>
  <c r="AA559" i="10"/>
  <c r="AB559" i="10"/>
  <c r="AC559" i="10"/>
  <c r="AE559" i="10"/>
  <c r="AG559" i="10"/>
  <c r="AI559" i="10"/>
  <c r="AL559" i="10"/>
  <c r="AM559" i="10"/>
  <c r="AN559" i="10"/>
  <c r="AO559" i="10"/>
  <c r="AP559" i="10"/>
  <c r="AQ559" i="10"/>
  <c r="AR559" i="10"/>
  <c r="AS559" i="10"/>
  <c r="AT559" i="10"/>
  <c r="AU559" i="10"/>
  <c r="AV559" i="10"/>
  <c r="AW559" i="10"/>
  <c r="AX559" i="10"/>
  <c r="AY559" i="10"/>
  <c r="AZ559" i="10"/>
  <c r="BA559" i="10"/>
  <c r="BB559" i="10"/>
  <c r="BC559" i="10"/>
  <c r="BD559" i="10"/>
  <c r="BE559" i="10"/>
  <c r="BF559" i="10"/>
  <c r="BG559" i="10"/>
  <c r="BH559" i="10"/>
  <c r="BI559" i="10"/>
  <c r="BJ559" i="10"/>
  <c r="BK559" i="10"/>
  <c r="BL559" i="10"/>
  <c r="BM559" i="10"/>
  <c r="BN559" i="10"/>
  <c r="BO559" i="10"/>
  <c r="BP559" i="10"/>
  <c r="BQ559" i="10"/>
  <c r="BR559" i="10"/>
  <c r="BS559" i="10"/>
  <c r="BT559" i="10"/>
  <c r="BU559" i="10"/>
  <c r="BV559" i="10"/>
  <c r="BW559" i="10"/>
  <c r="BX559" i="10"/>
  <c r="BY559" i="10"/>
  <c r="BZ559" i="10"/>
  <c r="CA559" i="10"/>
  <c r="CB559" i="10"/>
  <c r="CC559" i="10"/>
  <c r="CD559" i="10"/>
  <c r="CE559" i="10"/>
  <c r="CF559" i="10"/>
  <c r="CG559" i="10"/>
  <c r="C560" i="10"/>
  <c r="D560" i="10"/>
  <c r="E560" i="10"/>
  <c r="F560" i="10"/>
  <c r="G560" i="10"/>
  <c r="H560" i="10"/>
  <c r="I560" i="10"/>
  <c r="J560" i="10"/>
  <c r="K560" i="10"/>
  <c r="L560" i="10"/>
  <c r="M560" i="10"/>
  <c r="N560" i="10"/>
  <c r="O560" i="10"/>
  <c r="P560" i="10"/>
  <c r="Q560" i="10"/>
  <c r="R560" i="10"/>
  <c r="S560" i="10"/>
  <c r="T560" i="10"/>
  <c r="U560" i="10"/>
  <c r="V560" i="10"/>
  <c r="W560" i="10"/>
  <c r="X560" i="10"/>
  <c r="Y560" i="10"/>
  <c r="Z560" i="10"/>
  <c r="AA560" i="10"/>
  <c r="AB560" i="10"/>
  <c r="AC560" i="10"/>
  <c r="AE560" i="10"/>
  <c r="AG560" i="10"/>
  <c r="AI560" i="10"/>
  <c r="AL560" i="10"/>
  <c r="AM560" i="10"/>
  <c r="AN560" i="10"/>
  <c r="AO560" i="10"/>
  <c r="AP560" i="10"/>
  <c r="AQ560" i="10"/>
  <c r="AR560" i="10"/>
  <c r="AS560" i="10"/>
  <c r="AT560" i="10"/>
  <c r="AU560" i="10"/>
  <c r="AV560" i="10"/>
  <c r="AW560" i="10"/>
  <c r="AX560" i="10"/>
  <c r="AY560" i="10"/>
  <c r="AZ560" i="10"/>
  <c r="BA560" i="10"/>
  <c r="BB560" i="10"/>
  <c r="BC560" i="10"/>
  <c r="BD560" i="10"/>
  <c r="BE560" i="10"/>
  <c r="BF560" i="10"/>
  <c r="BG560" i="10"/>
  <c r="BH560" i="10"/>
  <c r="BI560" i="10"/>
  <c r="BJ560" i="10"/>
  <c r="BK560" i="10"/>
  <c r="BL560" i="10"/>
  <c r="BM560" i="10"/>
  <c r="BN560" i="10"/>
  <c r="BO560" i="10"/>
  <c r="BP560" i="10"/>
  <c r="BQ560" i="10"/>
  <c r="BR560" i="10"/>
  <c r="BS560" i="10"/>
  <c r="BT560" i="10"/>
  <c r="BU560" i="10"/>
  <c r="BV560" i="10"/>
  <c r="BW560" i="10"/>
  <c r="BX560" i="10"/>
  <c r="BY560" i="10"/>
  <c r="BZ560" i="10"/>
  <c r="CA560" i="10"/>
  <c r="CB560" i="10"/>
  <c r="CC560" i="10"/>
  <c r="CD560" i="10"/>
  <c r="CE560" i="10"/>
  <c r="CF560" i="10"/>
  <c r="CG560" i="10"/>
  <c r="A561" i="10"/>
  <c r="C561" i="10"/>
  <c r="D561" i="10"/>
  <c r="E561" i="10"/>
  <c r="F561" i="10"/>
  <c r="G561" i="10"/>
  <c r="H561" i="10"/>
  <c r="I561" i="10"/>
  <c r="J561" i="10"/>
  <c r="K561" i="10"/>
  <c r="L561" i="10"/>
  <c r="M561" i="10"/>
  <c r="N561" i="10"/>
  <c r="O561" i="10"/>
  <c r="P561" i="10"/>
  <c r="Q561" i="10"/>
  <c r="R561" i="10"/>
  <c r="S561" i="10"/>
  <c r="T561" i="10"/>
  <c r="U561" i="10"/>
  <c r="V561" i="10"/>
  <c r="W561" i="10"/>
  <c r="X561" i="10"/>
  <c r="Y561" i="10"/>
  <c r="Z561" i="10"/>
  <c r="AA561" i="10"/>
  <c r="AB561" i="10"/>
  <c r="AC561" i="10"/>
  <c r="AE561" i="10"/>
  <c r="AG561" i="10"/>
  <c r="AI561" i="10"/>
  <c r="AL561" i="10"/>
  <c r="AM561" i="10"/>
  <c r="AN561" i="10"/>
  <c r="AO561" i="10"/>
  <c r="AP561" i="10"/>
  <c r="AQ561" i="10"/>
  <c r="AR561" i="10"/>
  <c r="AS561" i="10"/>
  <c r="AT561" i="10"/>
  <c r="AU561" i="10"/>
  <c r="AV561" i="10"/>
  <c r="AW561" i="10"/>
  <c r="AX561" i="10"/>
  <c r="AY561" i="10"/>
  <c r="AZ561" i="10"/>
  <c r="BA561" i="10"/>
  <c r="BB561" i="10"/>
  <c r="BC561" i="10"/>
  <c r="BD561" i="10"/>
  <c r="BE561" i="10"/>
  <c r="BF561" i="10"/>
  <c r="BG561" i="10"/>
  <c r="BH561" i="10"/>
  <c r="BI561" i="10"/>
  <c r="BJ561" i="10"/>
  <c r="BK561" i="10"/>
  <c r="BL561" i="10"/>
  <c r="BM561" i="10"/>
  <c r="BN561" i="10"/>
  <c r="BO561" i="10"/>
  <c r="BP561" i="10"/>
  <c r="BQ561" i="10"/>
  <c r="BR561" i="10"/>
  <c r="BS561" i="10"/>
  <c r="BT561" i="10"/>
  <c r="BU561" i="10"/>
  <c r="BV561" i="10"/>
  <c r="BW561" i="10"/>
  <c r="BX561" i="10"/>
  <c r="BY561" i="10"/>
  <c r="BZ561" i="10"/>
  <c r="CA561" i="10"/>
  <c r="CB561" i="10"/>
  <c r="CC561" i="10"/>
  <c r="CD561" i="10"/>
  <c r="CE561" i="10"/>
  <c r="CF561" i="10"/>
  <c r="CG561" i="10"/>
  <c r="A562" i="10"/>
  <c r="C562" i="10"/>
  <c r="D562" i="10"/>
  <c r="E562" i="10"/>
  <c r="F562" i="10"/>
  <c r="G562" i="10"/>
  <c r="H562" i="10"/>
  <c r="I562" i="10"/>
  <c r="J562" i="10"/>
  <c r="K562" i="10"/>
  <c r="L562" i="10"/>
  <c r="M562" i="10"/>
  <c r="N562" i="10"/>
  <c r="O562" i="10"/>
  <c r="P562" i="10"/>
  <c r="Q562" i="10"/>
  <c r="R562" i="10"/>
  <c r="S562" i="10"/>
  <c r="T562" i="10"/>
  <c r="U562" i="10"/>
  <c r="V562" i="10"/>
  <c r="W562" i="10"/>
  <c r="X562" i="10"/>
  <c r="Y562" i="10"/>
  <c r="Z562" i="10"/>
  <c r="AA562" i="10"/>
  <c r="AB562" i="10"/>
  <c r="AC562" i="10"/>
  <c r="AE562" i="10"/>
  <c r="AG562" i="10"/>
  <c r="AI562" i="10"/>
  <c r="AL562" i="10"/>
  <c r="AN562" i="10"/>
  <c r="AO562" i="10"/>
  <c r="AP562" i="10"/>
  <c r="AQ562" i="10"/>
  <c r="AR562" i="10"/>
  <c r="AS562" i="10"/>
  <c r="AT562" i="10"/>
  <c r="AU562" i="10"/>
  <c r="AV562" i="10"/>
  <c r="AW562" i="10"/>
  <c r="AX562" i="10"/>
  <c r="AY562" i="10"/>
  <c r="AZ562" i="10"/>
  <c r="BA562" i="10"/>
  <c r="BB562" i="10"/>
  <c r="BC562" i="10"/>
  <c r="BD562" i="10"/>
  <c r="BE562" i="10"/>
  <c r="BF562" i="10"/>
  <c r="BG562" i="10"/>
  <c r="BH562" i="10"/>
  <c r="BI562" i="10"/>
  <c r="BJ562" i="10"/>
  <c r="BK562" i="10"/>
  <c r="BL562" i="10"/>
  <c r="BM562" i="10"/>
  <c r="BN562" i="10"/>
  <c r="BO562" i="10"/>
  <c r="BP562" i="10"/>
  <c r="BQ562" i="10"/>
  <c r="BR562" i="10"/>
  <c r="BS562" i="10"/>
  <c r="BT562" i="10"/>
  <c r="BU562" i="10"/>
  <c r="BV562" i="10"/>
  <c r="BW562" i="10"/>
  <c r="BX562" i="10"/>
  <c r="BY562" i="10"/>
  <c r="BZ562" i="10"/>
  <c r="CA562" i="10"/>
  <c r="CB562" i="10"/>
  <c r="CC562" i="10"/>
  <c r="CD562" i="10"/>
  <c r="CE562" i="10"/>
  <c r="CF562" i="10"/>
  <c r="CG562" i="10"/>
  <c r="A563" i="10"/>
  <c r="C563" i="10"/>
  <c r="D563" i="10"/>
  <c r="E563" i="10"/>
  <c r="F563" i="10"/>
  <c r="G563" i="10"/>
  <c r="H563" i="10"/>
  <c r="I563" i="10"/>
  <c r="J563" i="10"/>
  <c r="K563" i="10"/>
  <c r="L563" i="10"/>
  <c r="M563" i="10"/>
  <c r="N563" i="10"/>
  <c r="O563" i="10"/>
  <c r="P563" i="10"/>
  <c r="Q563" i="10"/>
  <c r="R563" i="10"/>
  <c r="S563" i="10"/>
  <c r="T563" i="10"/>
  <c r="U563" i="10"/>
  <c r="V563" i="10"/>
  <c r="W563" i="10"/>
  <c r="X563" i="10"/>
  <c r="Y563" i="10"/>
  <c r="Z563" i="10"/>
  <c r="AA563" i="10"/>
  <c r="AB563" i="10"/>
  <c r="AC563" i="10"/>
  <c r="AE563" i="10"/>
  <c r="AG563" i="10"/>
  <c r="AI563" i="10"/>
  <c r="AL563" i="10"/>
  <c r="AN563" i="10"/>
  <c r="AO563" i="10"/>
  <c r="AP563" i="10"/>
  <c r="AQ563" i="10"/>
  <c r="AR563" i="10"/>
  <c r="AS563" i="10"/>
  <c r="AT563" i="10"/>
  <c r="AU563" i="10"/>
  <c r="AV563" i="10"/>
  <c r="AW563" i="10"/>
  <c r="AX563" i="10"/>
  <c r="AY563" i="10"/>
  <c r="AZ563" i="10"/>
  <c r="BA563" i="10"/>
  <c r="BB563" i="10"/>
  <c r="BC563" i="10"/>
  <c r="BD563" i="10"/>
  <c r="BE563" i="10"/>
  <c r="BF563" i="10"/>
  <c r="BG563" i="10"/>
  <c r="BH563" i="10"/>
  <c r="BI563" i="10"/>
  <c r="BJ563" i="10"/>
  <c r="BK563" i="10"/>
  <c r="BL563" i="10"/>
  <c r="BM563" i="10"/>
  <c r="BN563" i="10"/>
  <c r="BO563" i="10"/>
  <c r="BP563" i="10"/>
  <c r="BQ563" i="10"/>
  <c r="BR563" i="10"/>
  <c r="BS563" i="10"/>
  <c r="BT563" i="10"/>
  <c r="BU563" i="10"/>
  <c r="BV563" i="10"/>
  <c r="BW563" i="10"/>
  <c r="BX563" i="10"/>
  <c r="BY563" i="10"/>
  <c r="BZ563" i="10"/>
  <c r="CA563" i="10"/>
  <c r="CB563" i="10"/>
  <c r="CC563" i="10"/>
  <c r="CD563" i="10"/>
  <c r="CE563" i="10"/>
  <c r="CF563" i="10"/>
  <c r="CG563" i="10"/>
  <c r="C564" i="10"/>
  <c r="D564" i="10"/>
  <c r="E564" i="10"/>
  <c r="F564" i="10"/>
  <c r="G564" i="10"/>
  <c r="H564" i="10"/>
  <c r="I564" i="10"/>
  <c r="J564" i="10"/>
  <c r="K564" i="10"/>
  <c r="L564" i="10"/>
  <c r="M564" i="10"/>
  <c r="N564" i="10"/>
  <c r="O564" i="10"/>
  <c r="P564" i="10"/>
  <c r="Q564" i="10"/>
  <c r="R564" i="10"/>
  <c r="S564" i="10"/>
  <c r="T564" i="10"/>
  <c r="U564" i="10"/>
  <c r="V564" i="10"/>
  <c r="W564" i="10"/>
  <c r="X564" i="10"/>
  <c r="Y564" i="10"/>
  <c r="Z564" i="10"/>
  <c r="AA564" i="10"/>
  <c r="AB564" i="10"/>
  <c r="AC564" i="10"/>
  <c r="AE564" i="10"/>
  <c r="AG564" i="10"/>
  <c r="AI564" i="10"/>
  <c r="AL564" i="10"/>
  <c r="AM564" i="10"/>
  <c r="AN564" i="10"/>
  <c r="AO564" i="10"/>
  <c r="AP564" i="10"/>
  <c r="AQ564" i="10"/>
  <c r="AR564" i="10"/>
  <c r="AS564" i="10"/>
  <c r="AT564" i="10"/>
  <c r="AU564" i="10"/>
  <c r="AV564" i="10"/>
  <c r="AW564" i="10"/>
  <c r="AX564" i="10"/>
  <c r="AY564" i="10"/>
  <c r="AZ564" i="10"/>
  <c r="BA564" i="10"/>
  <c r="BB564" i="10"/>
  <c r="BC564" i="10"/>
  <c r="BD564" i="10"/>
  <c r="BE564" i="10"/>
  <c r="BF564" i="10"/>
  <c r="BG564" i="10"/>
  <c r="BH564" i="10"/>
  <c r="BI564" i="10"/>
  <c r="BJ564" i="10"/>
  <c r="BK564" i="10"/>
  <c r="BL564" i="10"/>
  <c r="BM564" i="10"/>
  <c r="BN564" i="10"/>
  <c r="BO564" i="10"/>
  <c r="BP564" i="10"/>
  <c r="BQ564" i="10"/>
  <c r="BR564" i="10"/>
  <c r="BS564" i="10"/>
  <c r="BT564" i="10"/>
  <c r="BU564" i="10"/>
  <c r="BV564" i="10"/>
  <c r="BW564" i="10"/>
  <c r="BX564" i="10"/>
  <c r="BY564" i="10"/>
  <c r="BZ564" i="10"/>
  <c r="CA564" i="10"/>
  <c r="CB564" i="10"/>
  <c r="CC564" i="10"/>
  <c r="CD564" i="10"/>
  <c r="CE564" i="10"/>
  <c r="CF564" i="10"/>
  <c r="CG564" i="10"/>
  <c r="A565" i="10"/>
  <c r="C565" i="10"/>
  <c r="Y565" i="10"/>
  <c r="Z565" i="10"/>
  <c r="AA565" i="10"/>
  <c r="AB565" i="10"/>
  <c r="AC565" i="10"/>
  <c r="AE565" i="10"/>
  <c r="AG565" i="10"/>
  <c r="AI565" i="10"/>
  <c r="AL565" i="10"/>
  <c r="AM565" i="10"/>
  <c r="AN565" i="10"/>
  <c r="AO565" i="10"/>
  <c r="AP565" i="10"/>
  <c r="AQ565" i="10"/>
  <c r="AR565" i="10"/>
  <c r="AS565" i="10"/>
  <c r="AT565" i="10"/>
  <c r="AU565" i="10"/>
  <c r="AV565" i="10"/>
  <c r="AW565" i="10"/>
  <c r="AX565" i="10"/>
  <c r="AY565" i="10"/>
  <c r="AZ565" i="10"/>
  <c r="BA565" i="10"/>
  <c r="BB565" i="10"/>
  <c r="BC565" i="10"/>
  <c r="BD565" i="10"/>
  <c r="BE565" i="10"/>
  <c r="BF565" i="10"/>
  <c r="BG565" i="10"/>
  <c r="BH565" i="10"/>
  <c r="BI565" i="10"/>
  <c r="BJ565" i="10"/>
  <c r="BK565" i="10"/>
  <c r="BL565" i="10"/>
  <c r="BM565" i="10"/>
  <c r="BN565" i="10"/>
  <c r="BO565" i="10"/>
  <c r="BP565" i="10"/>
  <c r="BQ565" i="10"/>
  <c r="BR565" i="10"/>
  <c r="BS565" i="10"/>
  <c r="BT565" i="10"/>
  <c r="BU565" i="10"/>
  <c r="BV565" i="10"/>
  <c r="BW565" i="10"/>
  <c r="BX565" i="10"/>
  <c r="BY565" i="10"/>
  <c r="BZ565" i="10"/>
  <c r="CA565" i="10"/>
  <c r="CB565" i="10"/>
  <c r="CC565" i="10"/>
  <c r="CD565" i="10"/>
  <c r="CE565" i="10"/>
  <c r="CF565" i="10"/>
  <c r="CG565" i="10"/>
  <c r="A566" i="10"/>
  <c r="C566" i="10"/>
  <c r="Y566" i="10"/>
  <c r="Z566" i="10"/>
  <c r="AA566" i="10"/>
  <c r="AB566" i="10"/>
  <c r="AC566" i="10"/>
  <c r="AE566" i="10"/>
  <c r="AG566" i="10"/>
  <c r="AI566" i="10"/>
  <c r="AL566" i="10"/>
  <c r="AM566" i="10"/>
  <c r="AN566" i="10"/>
  <c r="AO566" i="10"/>
  <c r="AP566" i="10"/>
  <c r="AQ566" i="10"/>
  <c r="AR566" i="10"/>
  <c r="AS566" i="10"/>
  <c r="AT566" i="10"/>
  <c r="AU566" i="10"/>
  <c r="AV566" i="10"/>
  <c r="AW566" i="10"/>
  <c r="AX566" i="10"/>
  <c r="AY566" i="10"/>
  <c r="AZ566" i="10"/>
  <c r="BA566" i="10"/>
  <c r="BB566" i="10"/>
  <c r="BC566" i="10"/>
  <c r="BD566" i="10"/>
  <c r="BE566" i="10"/>
  <c r="BF566" i="10"/>
  <c r="BG566" i="10"/>
  <c r="BH566" i="10"/>
  <c r="BI566" i="10"/>
  <c r="BJ566" i="10"/>
  <c r="BK566" i="10"/>
  <c r="BL566" i="10"/>
  <c r="BM566" i="10"/>
  <c r="BN566" i="10"/>
  <c r="BO566" i="10"/>
  <c r="BP566" i="10"/>
  <c r="BQ566" i="10"/>
  <c r="BR566" i="10"/>
  <c r="BS566" i="10"/>
  <c r="BT566" i="10"/>
  <c r="BU566" i="10"/>
  <c r="BV566" i="10"/>
  <c r="BW566" i="10"/>
  <c r="BX566" i="10"/>
  <c r="BY566" i="10"/>
  <c r="BZ566" i="10"/>
  <c r="CA566" i="10"/>
  <c r="CB566" i="10"/>
  <c r="CC566" i="10"/>
  <c r="CD566" i="10"/>
  <c r="CE566" i="10"/>
  <c r="CF566" i="10"/>
  <c r="CG566" i="10"/>
  <c r="A567" i="10"/>
  <c r="C567" i="10"/>
  <c r="Y567" i="10"/>
  <c r="Z567" i="10"/>
  <c r="AA567" i="10"/>
  <c r="AB567" i="10"/>
  <c r="AC567" i="10"/>
  <c r="AE567" i="10"/>
  <c r="AG567" i="10"/>
  <c r="AI567" i="10"/>
  <c r="AL567" i="10"/>
  <c r="AM567" i="10"/>
  <c r="AN567" i="10"/>
  <c r="AO567" i="10"/>
  <c r="AP567" i="10"/>
  <c r="AQ567" i="10"/>
  <c r="AR567" i="10"/>
  <c r="AS567" i="10"/>
  <c r="AT567" i="10"/>
  <c r="AU567" i="10"/>
  <c r="AV567" i="10"/>
  <c r="AW567" i="10"/>
  <c r="AX567" i="10"/>
  <c r="AY567" i="10"/>
  <c r="AZ567" i="10"/>
  <c r="BA567" i="10"/>
  <c r="BB567" i="10"/>
  <c r="BC567" i="10"/>
  <c r="BD567" i="10"/>
  <c r="BE567" i="10"/>
  <c r="BF567" i="10"/>
  <c r="BG567" i="10"/>
  <c r="BH567" i="10"/>
  <c r="BI567" i="10"/>
  <c r="BJ567" i="10"/>
  <c r="BK567" i="10"/>
  <c r="BL567" i="10"/>
  <c r="BM567" i="10"/>
  <c r="BN567" i="10"/>
  <c r="BO567" i="10"/>
  <c r="BP567" i="10"/>
  <c r="BQ567" i="10"/>
  <c r="BR567" i="10"/>
  <c r="BS567" i="10"/>
  <c r="BT567" i="10"/>
  <c r="BU567" i="10"/>
  <c r="BV567" i="10"/>
  <c r="BW567" i="10"/>
  <c r="BX567" i="10"/>
  <c r="BY567" i="10"/>
  <c r="BZ567" i="10"/>
  <c r="CA567" i="10"/>
  <c r="CB567" i="10"/>
  <c r="CC567" i="10"/>
  <c r="CD567" i="10"/>
  <c r="CE567" i="10"/>
  <c r="CF567" i="10"/>
  <c r="CG567" i="10"/>
  <c r="A568" i="10"/>
  <c r="C568" i="10"/>
  <c r="Y568" i="10"/>
  <c r="Z568" i="10"/>
  <c r="AA568" i="10"/>
  <c r="AB568" i="10"/>
  <c r="AC568" i="10"/>
  <c r="AE568" i="10"/>
  <c r="AG568" i="10"/>
  <c r="AI568" i="10"/>
  <c r="AL568" i="10"/>
  <c r="AM568" i="10"/>
  <c r="AN568" i="10"/>
  <c r="AO568" i="10"/>
  <c r="AP568" i="10"/>
  <c r="AQ568" i="10"/>
  <c r="AR568" i="10"/>
  <c r="AS568" i="10"/>
  <c r="AT568" i="10"/>
  <c r="AU568" i="10"/>
  <c r="AV568" i="10"/>
  <c r="AW568" i="10"/>
  <c r="AX568" i="10"/>
  <c r="AY568" i="10"/>
  <c r="AZ568" i="10"/>
  <c r="BA568" i="10"/>
  <c r="BB568" i="10"/>
  <c r="BC568" i="10"/>
  <c r="BD568" i="10"/>
  <c r="BE568" i="10"/>
  <c r="BF568" i="10"/>
  <c r="BG568" i="10"/>
  <c r="BH568" i="10"/>
  <c r="BI568" i="10"/>
  <c r="BJ568" i="10"/>
  <c r="BK568" i="10"/>
  <c r="BL568" i="10"/>
  <c r="BM568" i="10"/>
  <c r="BN568" i="10"/>
  <c r="BO568" i="10"/>
  <c r="BP568" i="10"/>
  <c r="BQ568" i="10"/>
  <c r="BR568" i="10"/>
  <c r="BS568" i="10"/>
  <c r="BT568" i="10"/>
  <c r="BU568" i="10"/>
  <c r="BV568" i="10"/>
  <c r="BW568" i="10"/>
  <c r="BX568" i="10"/>
  <c r="BY568" i="10"/>
  <c r="BZ568" i="10"/>
  <c r="CA568" i="10"/>
  <c r="CB568" i="10"/>
  <c r="CC568" i="10"/>
  <c r="CD568" i="10"/>
  <c r="CE568" i="10"/>
  <c r="CF568" i="10"/>
  <c r="CG568" i="10"/>
  <c r="A569" i="10"/>
  <c r="C569" i="10"/>
  <c r="Y569" i="10"/>
  <c r="Z569" i="10"/>
  <c r="AA569" i="10"/>
  <c r="AB569" i="10"/>
  <c r="AC569" i="10"/>
  <c r="AE569" i="10"/>
  <c r="AG569" i="10"/>
  <c r="AI569" i="10"/>
  <c r="AL569" i="10"/>
  <c r="AM569" i="10"/>
  <c r="AN569" i="10"/>
  <c r="AO569" i="10"/>
  <c r="AP569" i="10"/>
  <c r="AQ569" i="10"/>
  <c r="AR569" i="10"/>
  <c r="AS569" i="10"/>
  <c r="AT569" i="10"/>
  <c r="AU569" i="10"/>
  <c r="AV569" i="10"/>
  <c r="AW569" i="10"/>
  <c r="AX569" i="10"/>
  <c r="AY569" i="10"/>
  <c r="AZ569" i="10"/>
  <c r="BA569" i="10"/>
  <c r="BB569" i="10"/>
  <c r="BC569" i="10"/>
  <c r="BD569" i="10"/>
  <c r="BE569" i="10"/>
  <c r="BF569" i="10"/>
  <c r="BG569" i="10"/>
  <c r="BH569" i="10"/>
  <c r="BI569" i="10"/>
  <c r="BJ569" i="10"/>
  <c r="BK569" i="10"/>
  <c r="BL569" i="10"/>
  <c r="BM569" i="10"/>
  <c r="BN569" i="10"/>
  <c r="BO569" i="10"/>
  <c r="BP569" i="10"/>
  <c r="BQ569" i="10"/>
  <c r="BR569" i="10"/>
  <c r="BS569" i="10"/>
  <c r="BT569" i="10"/>
  <c r="BU569" i="10"/>
  <c r="BV569" i="10"/>
  <c r="BW569" i="10"/>
  <c r="BX569" i="10"/>
  <c r="BY569" i="10"/>
  <c r="BZ569" i="10"/>
  <c r="CA569" i="10"/>
  <c r="CB569" i="10"/>
  <c r="CC569" i="10"/>
  <c r="CD569" i="10"/>
  <c r="CE569" i="10"/>
  <c r="CF569" i="10"/>
  <c r="CG569" i="10"/>
  <c r="A570" i="10"/>
  <c r="C570" i="10"/>
  <c r="Y570" i="10"/>
  <c r="Z570" i="10"/>
  <c r="AA570" i="10"/>
  <c r="AB570" i="10"/>
  <c r="AC570" i="10"/>
  <c r="AE570" i="10"/>
  <c r="AG570" i="10"/>
  <c r="AI570" i="10"/>
  <c r="AL570" i="10"/>
  <c r="AM570" i="10"/>
  <c r="AN570" i="10"/>
  <c r="AO570" i="10"/>
  <c r="AP570" i="10"/>
  <c r="AQ570" i="10"/>
  <c r="AR570" i="10"/>
  <c r="AS570" i="10"/>
  <c r="AT570" i="10"/>
  <c r="AU570" i="10"/>
  <c r="AV570" i="10"/>
  <c r="AW570" i="10"/>
  <c r="AX570" i="10"/>
  <c r="AY570" i="10"/>
  <c r="AZ570" i="10"/>
  <c r="BA570" i="10"/>
  <c r="BB570" i="10"/>
  <c r="BC570" i="10"/>
  <c r="BD570" i="10"/>
  <c r="BE570" i="10"/>
  <c r="BF570" i="10"/>
  <c r="BG570" i="10"/>
  <c r="BH570" i="10"/>
  <c r="BI570" i="10"/>
  <c r="BJ570" i="10"/>
  <c r="BK570" i="10"/>
  <c r="BL570" i="10"/>
  <c r="BM570" i="10"/>
  <c r="BN570" i="10"/>
  <c r="BO570" i="10"/>
  <c r="BP570" i="10"/>
  <c r="BQ570" i="10"/>
  <c r="BR570" i="10"/>
  <c r="BS570" i="10"/>
  <c r="BT570" i="10"/>
  <c r="BU570" i="10"/>
  <c r="BV570" i="10"/>
  <c r="BW570" i="10"/>
  <c r="BX570" i="10"/>
  <c r="BY570" i="10"/>
  <c r="BZ570" i="10"/>
  <c r="CA570" i="10"/>
  <c r="CB570" i="10"/>
  <c r="CC570" i="10"/>
  <c r="CD570" i="10"/>
  <c r="CE570" i="10"/>
  <c r="CF570" i="10"/>
  <c r="CG570" i="10"/>
  <c r="A571" i="10"/>
  <c r="C571" i="10"/>
  <c r="Y571" i="10"/>
  <c r="Z571" i="10"/>
  <c r="AA571" i="10"/>
  <c r="AB571" i="10"/>
  <c r="AC571" i="10"/>
  <c r="AE571" i="10"/>
  <c r="AG571" i="10"/>
  <c r="AI571" i="10"/>
  <c r="AL571" i="10"/>
  <c r="AM571" i="10"/>
  <c r="AN571" i="10"/>
  <c r="AO571" i="10"/>
  <c r="AP571" i="10"/>
  <c r="AQ571" i="10"/>
  <c r="AR571" i="10"/>
  <c r="AS571" i="10"/>
  <c r="AT571" i="10"/>
  <c r="AU571" i="10"/>
  <c r="AV571" i="10"/>
  <c r="AW571" i="10"/>
  <c r="AX571" i="10"/>
  <c r="AY571" i="10"/>
  <c r="AZ571" i="10"/>
  <c r="BA571" i="10"/>
  <c r="BB571" i="10"/>
  <c r="BC571" i="10"/>
  <c r="BD571" i="10"/>
  <c r="BE571" i="10"/>
  <c r="BF571" i="10"/>
  <c r="BG571" i="10"/>
  <c r="BH571" i="10"/>
  <c r="BI571" i="10"/>
  <c r="BJ571" i="10"/>
  <c r="BK571" i="10"/>
  <c r="BL571" i="10"/>
  <c r="BM571" i="10"/>
  <c r="BN571" i="10"/>
  <c r="BO571" i="10"/>
  <c r="BP571" i="10"/>
  <c r="BQ571" i="10"/>
  <c r="BR571" i="10"/>
  <c r="BS571" i="10"/>
  <c r="BT571" i="10"/>
  <c r="BU571" i="10"/>
  <c r="BV571" i="10"/>
  <c r="BW571" i="10"/>
  <c r="BX571" i="10"/>
  <c r="BY571" i="10"/>
  <c r="BZ571" i="10"/>
  <c r="CA571" i="10"/>
  <c r="CB571" i="10"/>
  <c r="CC571" i="10"/>
  <c r="CD571" i="10"/>
  <c r="CE571" i="10"/>
  <c r="CF571" i="10"/>
  <c r="CG571" i="10"/>
  <c r="C572" i="10"/>
  <c r="D572" i="10"/>
  <c r="E572" i="10"/>
  <c r="F572" i="10"/>
  <c r="G572" i="10"/>
  <c r="H572" i="10"/>
  <c r="I572" i="10"/>
  <c r="J572" i="10"/>
  <c r="K572" i="10"/>
  <c r="L572" i="10"/>
  <c r="M572" i="10"/>
  <c r="N572" i="10"/>
  <c r="O572" i="10"/>
  <c r="P572" i="10"/>
  <c r="Q572" i="10"/>
  <c r="R572" i="10"/>
  <c r="S572" i="10"/>
  <c r="T572" i="10"/>
  <c r="U572" i="10"/>
  <c r="V572" i="10"/>
  <c r="W572" i="10"/>
  <c r="X572" i="10"/>
  <c r="Y572" i="10"/>
  <c r="Z572" i="10"/>
  <c r="AA572" i="10"/>
  <c r="AB572" i="10"/>
  <c r="AC572" i="10"/>
  <c r="AE572" i="10"/>
  <c r="AG572" i="10"/>
  <c r="AI572" i="10"/>
  <c r="AL572" i="10"/>
  <c r="AM572" i="10"/>
  <c r="AN572" i="10"/>
  <c r="AO572" i="10"/>
  <c r="AP572" i="10"/>
  <c r="AQ572" i="10"/>
  <c r="AR572" i="10"/>
  <c r="AS572" i="10"/>
  <c r="AT572" i="10"/>
  <c r="AU572" i="10"/>
  <c r="AV572" i="10"/>
  <c r="AW572" i="10"/>
  <c r="AX572" i="10"/>
  <c r="AY572" i="10"/>
  <c r="AZ572" i="10"/>
  <c r="BA572" i="10"/>
  <c r="BB572" i="10"/>
  <c r="BC572" i="10"/>
  <c r="BD572" i="10"/>
  <c r="BE572" i="10"/>
  <c r="BF572" i="10"/>
  <c r="BG572" i="10"/>
  <c r="BH572" i="10"/>
  <c r="BI572" i="10"/>
  <c r="BJ572" i="10"/>
  <c r="BK572" i="10"/>
  <c r="BL572" i="10"/>
  <c r="BM572" i="10"/>
  <c r="BN572" i="10"/>
  <c r="BO572" i="10"/>
  <c r="BP572" i="10"/>
  <c r="BQ572" i="10"/>
  <c r="BR572" i="10"/>
  <c r="BS572" i="10"/>
  <c r="BT572" i="10"/>
  <c r="BU572" i="10"/>
  <c r="BV572" i="10"/>
  <c r="BW572" i="10"/>
  <c r="BX572" i="10"/>
  <c r="BY572" i="10"/>
  <c r="BZ572" i="10"/>
  <c r="CA572" i="10"/>
  <c r="CB572" i="10"/>
  <c r="CC572" i="10"/>
  <c r="CD572" i="10"/>
  <c r="CE572" i="10"/>
  <c r="CF572" i="10"/>
  <c r="CG572" i="10"/>
  <c r="C573" i="10"/>
  <c r="D573" i="10"/>
  <c r="E573" i="10"/>
  <c r="F573" i="10"/>
  <c r="G573" i="10"/>
  <c r="H573" i="10"/>
  <c r="I573" i="10"/>
  <c r="J573" i="10"/>
  <c r="K573" i="10"/>
  <c r="L573" i="10"/>
  <c r="M573" i="10"/>
  <c r="N573" i="10"/>
  <c r="O573" i="10"/>
  <c r="P573" i="10"/>
  <c r="Q573" i="10"/>
  <c r="R573" i="10"/>
  <c r="S573" i="10"/>
  <c r="T573" i="10"/>
  <c r="U573" i="10"/>
  <c r="V573" i="10"/>
  <c r="W573" i="10"/>
  <c r="X573" i="10"/>
  <c r="Y573" i="10"/>
  <c r="Z573" i="10"/>
  <c r="AA573" i="10"/>
  <c r="AB573" i="10"/>
  <c r="AC573" i="10"/>
  <c r="AE573" i="10"/>
  <c r="AG573" i="10"/>
  <c r="AI573" i="10"/>
  <c r="AL573" i="10"/>
  <c r="AN573" i="10"/>
  <c r="AO573" i="10"/>
  <c r="AP573" i="10"/>
  <c r="AQ573" i="10"/>
  <c r="AR573" i="10"/>
  <c r="AS573" i="10"/>
  <c r="AT573" i="10"/>
  <c r="AU573" i="10"/>
  <c r="AV573" i="10"/>
  <c r="AW573" i="10"/>
  <c r="AX573" i="10"/>
  <c r="AY573" i="10"/>
  <c r="AZ573" i="10"/>
  <c r="BA573" i="10"/>
  <c r="BB573" i="10"/>
  <c r="BC573" i="10"/>
  <c r="BD573" i="10"/>
  <c r="BE573" i="10"/>
  <c r="BF573" i="10"/>
  <c r="BG573" i="10"/>
  <c r="BH573" i="10"/>
  <c r="BI573" i="10"/>
  <c r="BJ573" i="10"/>
  <c r="BK573" i="10"/>
  <c r="BL573" i="10"/>
  <c r="BM573" i="10"/>
  <c r="BN573" i="10"/>
  <c r="BO573" i="10"/>
  <c r="BP573" i="10"/>
  <c r="BQ573" i="10"/>
  <c r="BR573" i="10"/>
  <c r="BS573" i="10"/>
  <c r="BT573" i="10"/>
  <c r="BU573" i="10"/>
  <c r="BV573" i="10"/>
  <c r="BW573" i="10"/>
  <c r="BX573" i="10"/>
  <c r="BY573" i="10"/>
  <c r="BZ573" i="10"/>
  <c r="CA573" i="10"/>
  <c r="CB573" i="10"/>
  <c r="CC573" i="10"/>
  <c r="CD573" i="10"/>
  <c r="CE573" i="10"/>
  <c r="CF573" i="10"/>
  <c r="CG573" i="10"/>
  <c r="A574" i="10"/>
  <c r="Y574" i="10"/>
  <c r="Z574" i="10"/>
  <c r="AA574" i="10"/>
  <c r="AB574" i="10"/>
  <c r="AC574" i="10"/>
  <c r="AE574" i="10"/>
  <c r="AG574" i="10"/>
  <c r="AI574" i="10"/>
  <c r="AL574" i="10"/>
  <c r="AN574" i="10"/>
  <c r="AO574" i="10"/>
  <c r="AP574" i="10"/>
  <c r="AQ574" i="10"/>
  <c r="AR574" i="10"/>
  <c r="AS574" i="10"/>
  <c r="AT574" i="10"/>
  <c r="AU574" i="10"/>
  <c r="AV574" i="10"/>
  <c r="AW574" i="10"/>
  <c r="AX574" i="10"/>
  <c r="AY574" i="10"/>
  <c r="AZ574" i="10"/>
  <c r="BA574" i="10"/>
  <c r="BB574" i="10"/>
  <c r="BC574" i="10"/>
  <c r="BD574" i="10"/>
  <c r="BE574" i="10"/>
  <c r="BF574" i="10"/>
  <c r="BG574" i="10"/>
  <c r="BH574" i="10"/>
  <c r="BI574" i="10"/>
  <c r="BJ574" i="10"/>
  <c r="BK574" i="10"/>
  <c r="BL574" i="10"/>
  <c r="BM574" i="10"/>
  <c r="BN574" i="10"/>
  <c r="BO574" i="10"/>
  <c r="BP574" i="10"/>
  <c r="BQ574" i="10"/>
  <c r="BR574" i="10"/>
  <c r="BS574" i="10"/>
  <c r="BT574" i="10"/>
  <c r="BU574" i="10"/>
  <c r="BV574" i="10"/>
  <c r="BW574" i="10"/>
  <c r="BX574" i="10"/>
  <c r="BY574" i="10"/>
  <c r="BZ574" i="10"/>
  <c r="CA574" i="10"/>
  <c r="CB574" i="10"/>
  <c r="CC574" i="10"/>
  <c r="CD574" i="10"/>
  <c r="CE574" i="10"/>
  <c r="CF574" i="10"/>
  <c r="CG574" i="10"/>
  <c r="A575" i="10"/>
  <c r="Y575" i="10"/>
  <c r="Z575" i="10"/>
  <c r="AA575" i="10"/>
  <c r="AB575" i="10"/>
  <c r="AC575" i="10"/>
  <c r="AE575" i="10"/>
  <c r="AG575" i="10"/>
  <c r="AI575" i="10"/>
  <c r="AL575" i="10"/>
  <c r="AN575" i="10"/>
  <c r="AO575" i="10"/>
  <c r="AP575" i="10"/>
  <c r="AQ575" i="10"/>
  <c r="AR575" i="10"/>
  <c r="AS575" i="10"/>
  <c r="AT575" i="10"/>
  <c r="AU575" i="10"/>
  <c r="AV575" i="10"/>
  <c r="AW575" i="10"/>
  <c r="AX575" i="10"/>
  <c r="AY575" i="10"/>
  <c r="AZ575" i="10"/>
  <c r="BA575" i="10"/>
  <c r="BB575" i="10"/>
  <c r="BC575" i="10"/>
  <c r="BD575" i="10"/>
  <c r="BE575" i="10"/>
  <c r="BF575" i="10"/>
  <c r="BG575" i="10"/>
  <c r="BH575" i="10"/>
  <c r="BI575" i="10"/>
  <c r="BJ575" i="10"/>
  <c r="BK575" i="10"/>
  <c r="BL575" i="10"/>
  <c r="BM575" i="10"/>
  <c r="BN575" i="10"/>
  <c r="BO575" i="10"/>
  <c r="BP575" i="10"/>
  <c r="BQ575" i="10"/>
  <c r="BR575" i="10"/>
  <c r="BS575" i="10"/>
  <c r="BT575" i="10"/>
  <c r="BU575" i="10"/>
  <c r="BV575" i="10"/>
  <c r="BW575" i="10"/>
  <c r="BX575" i="10"/>
  <c r="BY575" i="10"/>
  <c r="BZ575" i="10"/>
  <c r="CA575" i="10"/>
  <c r="CB575" i="10"/>
  <c r="CC575" i="10"/>
  <c r="CD575" i="10"/>
  <c r="CE575" i="10"/>
  <c r="CF575" i="10"/>
  <c r="CG575" i="10"/>
  <c r="A576" i="10"/>
  <c r="Y576" i="10"/>
  <c r="Z576" i="10"/>
  <c r="AA576" i="10"/>
  <c r="AB576" i="10"/>
  <c r="AC576" i="10"/>
  <c r="AE576" i="10"/>
  <c r="AG576" i="10"/>
  <c r="AI576" i="10"/>
  <c r="AL576" i="10"/>
  <c r="AN576" i="10"/>
  <c r="AO576" i="10"/>
  <c r="AP576" i="10"/>
  <c r="AQ576" i="10"/>
  <c r="AR576" i="10"/>
  <c r="AS576" i="10"/>
  <c r="AT576" i="10"/>
  <c r="AU576" i="10"/>
  <c r="AV576" i="10"/>
  <c r="AW576" i="10"/>
  <c r="AX576" i="10"/>
  <c r="AY576" i="10"/>
  <c r="AZ576" i="10"/>
  <c r="BA576" i="10"/>
  <c r="BB576" i="10"/>
  <c r="BC576" i="10"/>
  <c r="BD576" i="10"/>
  <c r="BE576" i="10"/>
  <c r="BF576" i="10"/>
  <c r="BG576" i="10"/>
  <c r="BH576" i="10"/>
  <c r="BI576" i="10"/>
  <c r="BJ576" i="10"/>
  <c r="BK576" i="10"/>
  <c r="BL576" i="10"/>
  <c r="BM576" i="10"/>
  <c r="BN576" i="10"/>
  <c r="BO576" i="10"/>
  <c r="BP576" i="10"/>
  <c r="BQ576" i="10"/>
  <c r="BR576" i="10"/>
  <c r="BS576" i="10"/>
  <c r="BT576" i="10"/>
  <c r="BU576" i="10"/>
  <c r="BV576" i="10"/>
  <c r="BW576" i="10"/>
  <c r="BX576" i="10"/>
  <c r="BY576" i="10"/>
  <c r="BZ576" i="10"/>
  <c r="CA576" i="10"/>
  <c r="CB576" i="10"/>
  <c r="CC576" i="10"/>
  <c r="CD576" i="10"/>
  <c r="CE576" i="10"/>
  <c r="CF576" i="10"/>
  <c r="CG576" i="10"/>
  <c r="A577" i="10"/>
  <c r="Y577" i="10"/>
  <c r="Z577" i="10"/>
  <c r="AA577" i="10"/>
  <c r="AB577" i="10"/>
  <c r="AC577" i="10"/>
  <c r="AE577" i="10"/>
  <c r="AG577" i="10"/>
  <c r="AI577" i="10"/>
  <c r="AL577" i="10"/>
  <c r="AN577" i="10"/>
  <c r="AO577" i="10"/>
  <c r="AP577" i="10"/>
  <c r="AQ577" i="10"/>
  <c r="AR577" i="10"/>
  <c r="AS577" i="10"/>
  <c r="AT577" i="10"/>
  <c r="AU577" i="10"/>
  <c r="AV577" i="10"/>
  <c r="AW577" i="10"/>
  <c r="AX577" i="10"/>
  <c r="AY577" i="10"/>
  <c r="AZ577" i="10"/>
  <c r="BA577" i="10"/>
  <c r="BB577" i="10"/>
  <c r="BC577" i="10"/>
  <c r="BD577" i="10"/>
  <c r="BE577" i="10"/>
  <c r="BF577" i="10"/>
  <c r="BG577" i="10"/>
  <c r="BH577" i="10"/>
  <c r="BI577" i="10"/>
  <c r="BJ577" i="10"/>
  <c r="BK577" i="10"/>
  <c r="BL577" i="10"/>
  <c r="BM577" i="10"/>
  <c r="BN577" i="10"/>
  <c r="BO577" i="10"/>
  <c r="BP577" i="10"/>
  <c r="BQ577" i="10"/>
  <c r="BR577" i="10"/>
  <c r="BS577" i="10"/>
  <c r="BT577" i="10"/>
  <c r="BU577" i="10"/>
  <c r="BV577" i="10"/>
  <c r="BW577" i="10"/>
  <c r="BX577" i="10"/>
  <c r="BY577" i="10"/>
  <c r="BZ577" i="10"/>
  <c r="CA577" i="10"/>
  <c r="CB577" i="10"/>
  <c r="CC577" i="10"/>
  <c r="CD577" i="10"/>
  <c r="CE577" i="10"/>
  <c r="CF577" i="10"/>
  <c r="CG577" i="10"/>
  <c r="A578" i="10"/>
  <c r="Y578" i="10"/>
  <c r="Z578" i="10"/>
  <c r="AA578" i="10"/>
  <c r="AB578" i="10"/>
  <c r="AC578" i="10"/>
  <c r="AE578" i="10"/>
  <c r="AG578" i="10"/>
  <c r="AI578" i="10"/>
  <c r="AL578" i="10"/>
  <c r="AN578" i="10"/>
  <c r="AO578" i="10"/>
  <c r="AP578" i="10"/>
  <c r="AQ578" i="10"/>
  <c r="AR578" i="10"/>
  <c r="AS578" i="10"/>
  <c r="AT578" i="10"/>
  <c r="AU578" i="10"/>
  <c r="AV578" i="10"/>
  <c r="AW578" i="10"/>
  <c r="AX578" i="10"/>
  <c r="AY578" i="10"/>
  <c r="AZ578" i="10"/>
  <c r="BA578" i="10"/>
  <c r="BB578" i="10"/>
  <c r="BC578" i="10"/>
  <c r="BD578" i="10"/>
  <c r="BE578" i="10"/>
  <c r="BF578" i="10"/>
  <c r="BG578" i="10"/>
  <c r="BH578" i="10"/>
  <c r="BI578" i="10"/>
  <c r="BJ578" i="10"/>
  <c r="BK578" i="10"/>
  <c r="BL578" i="10"/>
  <c r="BM578" i="10"/>
  <c r="BN578" i="10"/>
  <c r="BO578" i="10"/>
  <c r="BP578" i="10"/>
  <c r="BQ578" i="10"/>
  <c r="BR578" i="10"/>
  <c r="BS578" i="10"/>
  <c r="BT578" i="10"/>
  <c r="BU578" i="10"/>
  <c r="BV578" i="10"/>
  <c r="BW578" i="10"/>
  <c r="BX578" i="10"/>
  <c r="BY578" i="10"/>
  <c r="BZ578" i="10"/>
  <c r="CA578" i="10"/>
  <c r="CB578" i="10"/>
  <c r="CC578" i="10"/>
  <c r="CD578" i="10"/>
  <c r="CE578" i="10"/>
  <c r="CF578" i="10"/>
  <c r="CG578" i="10"/>
  <c r="A579" i="10"/>
  <c r="Y579" i="10"/>
  <c r="Z579" i="10"/>
  <c r="AA579" i="10"/>
  <c r="AB579" i="10"/>
  <c r="AC579" i="10"/>
  <c r="AE579" i="10"/>
  <c r="AG579" i="10"/>
  <c r="AI579" i="10"/>
  <c r="AL579" i="10"/>
  <c r="AN579" i="10"/>
  <c r="AO579" i="10"/>
  <c r="AP579" i="10"/>
  <c r="AQ579" i="10"/>
  <c r="AR579" i="10"/>
  <c r="AS579" i="10"/>
  <c r="AT579" i="10"/>
  <c r="AU579" i="10"/>
  <c r="AV579" i="10"/>
  <c r="AW579" i="10"/>
  <c r="AX579" i="10"/>
  <c r="AY579" i="10"/>
  <c r="AZ579" i="10"/>
  <c r="BA579" i="10"/>
  <c r="BB579" i="10"/>
  <c r="BC579" i="10"/>
  <c r="BD579" i="10"/>
  <c r="BE579" i="10"/>
  <c r="BF579" i="10"/>
  <c r="BG579" i="10"/>
  <c r="BH579" i="10"/>
  <c r="BI579" i="10"/>
  <c r="BJ579" i="10"/>
  <c r="BK579" i="10"/>
  <c r="BL579" i="10"/>
  <c r="BM579" i="10"/>
  <c r="BN579" i="10"/>
  <c r="BO579" i="10"/>
  <c r="BP579" i="10"/>
  <c r="BQ579" i="10"/>
  <c r="BR579" i="10"/>
  <c r="BS579" i="10"/>
  <c r="BT579" i="10"/>
  <c r="BU579" i="10"/>
  <c r="BV579" i="10"/>
  <c r="BW579" i="10"/>
  <c r="BX579" i="10"/>
  <c r="BY579" i="10"/>
  <c r="BZ579" i="10"/>
  <c r="CA579" i="10"/>
  <c r="CB579" i="10"/>
  <c r="CC579" i="10"/>
  <c r="CD579" i="10"/>
  <c r="CE579" i="10"/>
  <c r="CF579" i="10"/>
  <c r="CG579" i="10"/>
  <c r="A580" i="10"/>
  <c r="Y580" i="10"/>
  <c r="Z580" i="10"/>
  <c r="AA580" i="10"/>
  <c r="AB580" i="10"/>
  <c r="AC580" i="10"/>
  <c r="AE580" i="10"/>
  <c r="AG580" i="10"/>
  <c r="AI580" i="10"/>
  <c r="AL580" i="10"/>
  <c r="AN580" i="10"/>
  <c r="AO580" i="10"/>
  <c r="AP580" i="10"/>
  <c r="AQ580" i="10"/>
  <c r="AR580" i="10"/>
  <c r="AS580" i="10"/>
  <c r="AT580" i="10"/>
  <c r="AU580" i="10"/>
  <c r="AV580" i="10"/>
  <c r="AW580" i="10"/>
  <c r="AX580" i="10"/>
  <c r="AY580" i="10"/>
  <c r="AZ580" i="10"/>
  <c r="BA580" i="10"/>
  <c r="BB580" i="10"/>
  <c r="BC580" i="10"/>
  <c r="BD580" i="10"/>
  <c r="BE580" i="10"/>
  <c r="BF580" i="10"/>
  <c r="BG580" i="10"/>
  <c r="BH580" i="10"/>
  <c r="BI580" i="10"/>
  <c r="BJ580" i="10"/>
  <c r="BK580" i="10"/>
  <c r="BL580" i="10"/>
  <c r="BM580" i="10"/>
  <c r="BN580" i="10"/>
  <c r="BO580" i="10"/>
  <c r="BP580" i="10"/>
  <c r="BQ580" i="10"/>
  <c r="BR580" i="10"/>
  <c r="BS580" i="10"/>
  <c r="BT580" i="10"/>
  <c r="BU580" i="10"/>
  <c r="BV580" i="10"/>
  <c r="BW580" i="10"/>
  <c r="BX580" i="10"/>
  <c r="BY580" i="10"/>
  <c r="BZ580" i="10"/>
  <c r="CA580" i="10"/>
  <c r="CB580" i="10"/>
  <c r="CC580" i="10"/>
  <c r="CD580" i="10"/>
  <c r="CE580" i="10"/>
  <c r="CF580" i="10"/>
  <c r="CG580" i="10"/>
  <c r="A581" i="10"/>
  <c r="Y581" i="10"/>
  <c r="Z581" i="10"/>
  <c r="AA581" i="10"/>
  <c r="AB581" i="10"/>
  <c r="AC581" i="10"/>
  <c r="AE581" i="10"/>
  <c r="AG581" i="10"/>
  <c r="AI581" i="10"/>
  <c r="AL581" i="10"/>
  <c r="AN581" i="10"/>
  <c r="AO581" i="10"/>
  <c r="AP581" i="10"/>
  <c r="AQ581" i="10"/>
  <c r="AR581" i="10"/>
  <c r="AS581" i="10"/>
  <c r="AT581" i="10"/>
  <c r="AU581" i="10"/>
  <c r="AV581" i="10"/>
  <c r="AW581" i="10"/>
  <c r="AX581" i="10"/>
  <c r="AY581" i="10"/>
  <c r="AZ581" i="10"/>
  <c r="BA581" i="10"/>
  <c r="BB581" i="10"/>
  <c r="BC581" i="10"/>
  <c r="BD581" i="10"/>
  <c r="BE581" i="10"/>
  <c r="BF581" i="10"/>
  <c r="BG581" i="10"/>
  <c r="BH581" i="10"/>
  <c r="BI581" i="10"/>
  <c r="BJ581" i="10"/>
  <c r="BK581" i="10"/>
  <c r="BL581" i="10"/>
  <c r="BM581" i="10"/>
  <c r="BN581" i="10"/>
  <c r="BO581" i="10"/>
  <c r="BP581" i="10"/>
  <c r="BQ581" i="10"/>
  <c r="BR581" i="10"/>
  <c r="BS581" i="10"/>
  <c r="BT581" i="10"/>
  <c r="BU581" i="10"/>
  <c r="BV581" i="10"/>
  <c r="BW581" i="10"/>
  <c r="BX581" i="10"/>
  <c r="BY581" i="10"/>
  <c r="BZ581" i="10"/>
  <c r="CA581" i="10"/>
  <c r="CB581" i="10"/>
  <c r="CC581" i="10"/>
  <c r="CD581" i="10"/>
  <c r="CE581" i="10"/>
  <c r="CF581" i="10"/>
  <c r="CG581" i="10"/>
  <c r="A582" i="10"/>
  <c r="Y582" i="10"/>
  <c r="Z582" i="10"/>
  <c r="AA582" i="10"/>
  <c r="AB582" i="10"/>
  <c r="AC582" i="10"/>
  <c r="AE582" i="10"/>
  <c r="AG582" i="10"/>
  <c r="AI582" i="10"/>
  <c r="AL582" i="10"/>
  <c r="AN582" i="10"/>
  <c r="AO582" i="10"/>
  <c r="AP582" i="10"/>
  <c r="AQ582" i="10"/>
  <c r="AR582" i="10"/>
  <c r="AS582" i="10"/>
  <c r="AT582" i="10"/>
  <c r="AU582" i="10"/>
  <c r="AV582" i="10"/>
  <c r="AW582" i="10"/>
  <c r="AX582" i="10"/>
  <c r="AY582" i="10"/>
  <c r="AZ582" i="10"/>
  <c r="BA582" i="10"/>
  <c r="BB582" i="10"/>
  <c r="BC582" i="10"/>
  <c r="BD582" i="10"/>
  <c r="BE582" i="10"/>
  <c r="BF582" i="10"/>
  <c r="BG582" i="10"/>
  <c r="BH582" i="10"/>
  <c r="BI582" i="10"/>
  <c r="BJ582" i="10"/>
  <c r="BK582" i="10"/>
  <c r="BL582" i="10"/>
  <c r="BM582" i="10"/>
  <c r="BN582" i="10"/>
  <c r="BO582" i="10"/>
  <c r="BP582" i="10"/>
  <c r="BQ582" i="10"/>
  <c r="BR582" i="10"/>
  <c r="BS582" i="10"/>
  <c r="BT582" i="10"/>
  <c r="BU582" i="10"/>
  <c r="BV582" i="10"/>
  <c r="BW582" i="10"/>
  <c r="BX582" i="10"/>
  <c r="BY582" i="10"/>
  <c r="BZ582" i="10"/>
  <c r="CA582" i="10"/>
  <c r="CB582" i="10"/>
  <c r="CC582" i="10"/>
  <c r="CD582" i="10"/>
  <c r="CE582" i="10"/>
  <c r="CF582" i="10"/>
  <c r="CG582" i="10"/>
  <c r="A583" i="10"/>
  <c r="Y583" i="10"/>
  <c r="Z583" i="10"/>
  <c r="AA583" i="10"/>
  <c r="AB583" i="10"/>
  <c r="AC583" i="10"/>
  <c r="AE583" i="10"/>
  <c r="AG583" i="10"/>
  <c r="AI583" i="10"/>
  <c r="AL583" i="10"/>
  <c r="AN583" i="10"/>
  <c r="AO583" i="10"/>
  <c r="AP583" i="10"/>
  <c r="AQ583" i="10"/>
  <c r="AR583" i="10"/>
  <c r="AS583" i="10"/>
  <c r="AT583" i="10"/>
  <c r="AU583" i="10"/>
  <c r="AV583" i="10"/>
  <c r="AW583" i="10"/>
  <c r="AX583" i="10"/>
  <c r="AY583" i="10"/>
  <c r="AZ583" i="10"/>
  <c r="BA583" i="10"/>
  <c r="BB583" i="10"/>
  <c r="BC583" i="10"/>
  <c r="BD583" i="10"/>
  <c r="BE583" i="10"/>
  <c r="BF583" i="10"/>
  <c r="BG583" i="10"/>
  <c r="BH583" i="10"/>
  <c r="BI583" i="10"/>
  <c r="BJ583" i="10"/>
  <c r="BK583" i="10"/>
  <c r="BL583" i="10"/>
  <c r="BM583" i="10"/>
  <c r="BN583" i="10"/>
  <c r="BO583" i="10"/>
  <c r="BP583" i="10"/>
  <c r="BQ583" i="10"/>
  <c r="BR583" i="10"/>
  <c r="BS583" i="10"/>
  <c r="BT583" i="10"/>
  <c r="BU583" i="10"/>
  <c r="BV583" i="10"/>
  <c r="BW583" i="10"/>
  <c r="BX583" i="10"/>
  <c r="BY583" i="10"/>
  <c r="BZ583" i="10"/>
  <c r="CA583" i="10"/>
  <c r="CB583" i="10"/>
  <c r="CC583" i="10"/>
  <c r="CD583" i="10"/>
  <c r="CE583" i="10"/>
  <c r="CF583" i="10"/>
  <c r="CG583" i="10"/>
  <c r="A584" i="10"/>
  <c r="Y584" i="10"/>
  <c r="Z584" i="10"/>
  <c r="AA584" i="10"/>
  <c r="AB584" i="10"/>
  <c r="AC584" i="10"/>
  <c r="AE584" i="10"/>
  <c r="AG584" i="10"/>
  <c r="AI584" i="10"/>
  <c r="AL584" i="10"/>
  <c r="AN584" i="10"/>
  <c r="AO584" i="10"/>
  <c r="AP584" i="10"/>
  <c r="AQ584" i="10"/>
  <c r="AR584" i="10"/>
  <c r="AS584" i="10"/>
  <c r="AT584" i="10"/>
  <c r="AU584" i="10"/>
  <c r="AV584" i="10"/>
  <c r="AW584" i="10"/>
  <c r="AX584" i="10"/>
  <c r="AY584" i="10"/>
  <c r="AZ584" i="10"/>
  <c r="BA584" i="10"/>
  <c r="BB584" i="10"/>
  <c r="BC584" i="10"/>
  <c r="BD584" i="10"/>
  <c r="BE584" i="10"/>
  <c r="BF584" i="10"/>
  <c r="BG584" i="10"/>
  <c r="BH584" i="10"/>
  <c r="BI584" i="10"/>
  <c r="BJ584" i="10"/>
  <c r="BK584" i="10"/>
  <c r="BL584" i="10"/>
  <c r="BM584" i="10"/>
  <c r="BN584" i="10"/>
  <c r="BO584" i="10"/>
  <c r="BP584" i="10"/>
  <c r="BQ584" i="10"/>
  <c r="BR584" i="10"/>
  <c r="BS584" i="10"/>
  <c r="BT584" i="10"/>
  <c r="BU584" i="10"/>
  <c r="BV584" i="10"/>
  <c r="BW584" i="10"/>
  <c r="BX584" i="10"/>
  <c r="BY584" i="10"/>
  <c r="BZ584" i="10"/>
  <c r="CA584" i="10"/>
  <c r="CB584" i="10"/>
  <c r="CC584" i="10"/>
  <c r="CD584" i="10"/>
  <c r="CE584" i="10"/>
  <c r="CF584" i="10"/>
  <c r="CG584" i="10"/>
  <c r="C585" i="10"/>
  <c r="D585" i="10"/>
  <c r="E585" i="10"/>
  <c r="F585" i="10"/>
  <c r="G585" i="10"/>
  <c r="H585" i="10"/>
  <c r="I585" i="10"/>
  <c r="J585" i="10"/>
  <c r="K585" i="10"/>
  <c r="L585" i="10"/>
  <c r="M585" i="10"/>
  <c r="N585" i="10"/>
  <c r="O585" i="10"/>
  <c r="P585" i="10"/>
  <c r="Q585" i="10"/>
  <c r="R585" i="10"/>
  <c r="S585" i="10"/>
  <c r="T585" i="10"/>
  <c r="U585" i="10"/>
  <c r="V585" i="10"/>
  <c r="W585" i="10"/>
  <c r="X585" i="10"/>
  <c r="Y585" i="10"/>
  <c r="Z585" i="10"/>
  <c r="AA585" i="10"/>
  <c r="AB585" i="10"/>
  <c r="AC585" i="10"/>
  <c r="AE585" i="10"/>
  <c r="AG585" i="10"/>
  <c r="AI585" i="10"/>
  <c r="AL585" i="10"/>
  <c r="AM585" i="10"/>
  <c r="AN585" i="10"/>
  <c r="AO585" i="10"/>
  <c r="AP585" i="10"/>
  <c r="AQ585" i="10"/>
  <c r="AR585" i="10"/>
  <c r="AS585" i="10"/>
  <c r="AT585" i="10"/>
  <c r="AU585" i="10"/>
  <c r="AV585" i="10"/>
  <c r="AW585" i="10"/>
  <c r="AX585" i="10"/>
  <c r="AY585" i="10"/>
  <c r="AZ585" i="10"/>
  <c r="BA585" i="10"/>
  <c r="BB585" i="10"/>
  <c r="BC585" i="10"/>
  <c r="BD585" i="10"/>
  <c r="BE585" i="10"/>
  <c r="BF585" i="10"/>
  <c r="BG585" i="10"/>
  <c r="BH585" i="10"/>
  <c r="BI585" i="10"/>
  <c r="BJ585" i="10"/>
  <c r="BK585" i="10"/>
  <c r="BL585" i="10"/>
  <c r="BM585" i="10"/>
  <c r="BN585" i="10"/>
  <c r="BO585" i="10"/>
  <c r="BP585" i="10"/>
  <c r="BQ585" i="10"/>
  <c r="BR585" i="10"/>
  <c r="BS585" i="10"/>
  <c r="BT585" i="10"/>
  <c r="BU585" i="10"/>
  <c r="BV585" i="10"/>
  <c r="BW585" i="10"/>
  <c r="BX585" i="10"/>
  <c r="BY585" i="10"/>
  <c r="BZ585" i="10"/>
  <c r="CA585" i="10"/>
  <c r="CB585" i="10"/>
  <c r="CC585" i="10"/>
  <c r="CD585" i="10"/>
  <c r="CE585" i="10"/>
  <c r="CF585" i="10"/>
  <c r="CG585" i="10"/>
  <c r="A586" i="10"/>
  <c r="Y586" i="10"/>
  <c r="Z586" i="10"/>
  <c r="AA586" i="10"/>
  <c r="AB586" i="10"/>
  <c r="AC586" i="10"/>
  <c r="AE586" i="10"/>
  <c r="AG586" i="10"/>
  <c r="AI586" i="10"/>
  <c r="AL586" i="10"/>
  <c r="AM586" i="10"/>
  <c r="AN586" i="10"/>
  <c r="AO586" i="10"/>
  <c r="AP586" i="10"/>
  <c r="AQ586" i="10"/>
  <c r="AR586" i="10"/>
  <c r="AS586" i="10"/>
  <c r="AT586" i="10"/>
  <c r="AU586" i="10"/>
  <c r="AV586" i="10"/>
  <c r="AW586" i="10"/>
  <c r="AX586" i="10"/>
  <c r="AY586" i="10"/>
  <c r="AZ586" i="10"/>
  <c r="BA586" i="10"/>
  <c r="BB586" i="10"/>
  <c r="BC586" i="10"/>
  <c r="BD586" i="10"/>
  <c r="BE586" i="10"/>
  <c r="BF586" i="10"/>
  <c r="BG586" i="10"/>
  <c r="BH586" i="10"/>
  <c r="BI586" i="10"/>
  <c r="BJ586" i="10"/>
  <c r="BK586" i="10"/>
  <c r="BL586" i="10"/>
  <c r="BM586" i="10"/>
  <c r="BN586" i="10"/>
  <c r="BO586" i="10"/>
  <c r="BP586" i="10"/>
  <c r="BQ586" i="10"/>
  <c r="BR586" i="10"/>
  <c r="BS586" i="10"/>
  <c r="BT586" i="10"/>
  <c r="BU586" i="10"/>
  <c r="BV586" i="10"/>
  <c r="BW586" i="10"/>
  <c r="BX586" i="10"/>
  <c r="BY586" i="10"/>
  <c r="BZ586" i="10"/>
  <c r="CA586" i="10"/>
  <c r="CB586" i="10"/>
  <c r="CC586" i="10"/>
  <c r="CD586" i="10"/>
  <c r="CE586" i="10"/>
  <c r="CF586" i="10"/>
  <c r="CG586" i="10"/>
  <c r="A587" i="10"/>
  <c r="Y587" i="10"/>
  <c r="Z587" i="10"/>
  <c r="AA587" i="10"/>
  <c r="AB587" i="10"/>
  <c r="AC587" i="10"/>
  <c r="AE587" i="10"/>
  <c r="AG587" i="10"/>
  <c r="AI587" i="10"/>
  <c r="AL587" i="10"/>
  <c r="AM587" i="10"/>
  <c r="AN587" i="10"/>
  <c r="AO587" i="10"/>
  <c r="AP587" i="10"/>
  <c r="AQ587" i="10"/>
  <c r="AR587" i="10"/>
  <c r="AS587" i="10"/>
  <c r="AT587" i="10"/>
  <c r="AU587" i="10"/>
  <c r="AV587" i="10"/>
  <c r="AW587" i="10"/>
  <c r="AX587" i="10"/>
  <c r="AY587" i="10"/>
  <c r="AZ587" i="10"/>
  <c r="BA587" i="10"/>
  <c r="BB587" i="10"/>
  <c r="BC587" i="10"/>
  <c r="BD587" i="10"/>
  <c r="BE587" i="10"/>
  <c r="BF587" i="10"/>
  <c r="BG587" i="10"/>
  <c r="BH587" i="10"/>
  <c r="BI587" i="10"/>
  <c r="BJ587" i="10"/>
  <c r="BK587" i="10"/>
  <c r="BL587" i="10"/>
  <c r="BM587" i="10"/>
  <c r="BN587" i="10"/>
  <c r="BO587" i="10"/>
  <c r="BP587" i="10"/>
  <c r="BQ587" i="10"/>
  <c r="BR587" i="10"/>
  <c r="BS587" i="10"/>
  <c r="BT587" i="10"/>
  <c r="BU587" i="10"/>
  <c r="BV587" i="10"/>
  <c r="BW587" i="10"/>
  <c r="BX587" i="10"/>
  <c r="BY587" i="10"/>
  <c r="BZ587" i="10"/>
  <c r="CA587" i="10"/>
  <c r="CB587" i="10"/>
  <c r="CC587" i="10"/>
  <c r="CD587" i="10"/>
  <c r="CE587" i="10"/>
  <c r="CF587" i="10"/>
  <c r="CG587" i="10"/>
  <c r="A588" i="10"/>
  <c r="Y588" i="10"/>
  <c r="Z588" i="10"/>
  <c r="AA588" i="10"/>
  <c r="AB588" i="10"/>
  <c r="AC588" i="10"/>
  <c r="AE588" i="10"/>
  <c r="AG588" i="10"/>
  <c r="AI588" i="10"/>
  <c r="AL588" i="10"/>
  <c r="AM588" i="10"/>
  <c r="AN588" i="10"/>
  <c r="AO588" i="10"/>
  <c r="AP588" i="10"/>
  <c r="AQ588" i="10"/>
  <c r="AR588" i="10"/>
  <c r="AS588" i="10"/>
  <c r="AT588" i="10"/>
  <c r="AU588" i="10"/>
  <c r="AV588" i="10"/>
  <c r="AW588" i="10"/>
  <c r="AX588" i="10"/>
  <c r="AY588" i="10"/>
  <c r="AZ588" i="10"/>
  <c r="BA588" i="10"/>
  <c r="BB588" i="10"/>
  <c r="BC588" i="10"/>
  <c r="BD588" i="10"/>
  <c r="BE588" i="10"/>
  <c r="BF588" i="10"/>
  <c r="BG588" i="10"/>
  <c r="BH588" i="10"/>
  <c r="BI588" i="10"/>
  <c r="BJ588" i="10"/>
  <c r="BK588" i="10"/>
  <c r="BL588" i="10"/>
  <c r="BM588" i="10"/>
  <c r="BN588" i="10"/>
  <c r="BO588" i="10"/>
  <c r="BP588" i="10"/>
  <c r="BQ588" i="10"/>
  <c r="BR588" i="10"/>
  <c r="BS588" i="10"/>
  <c r="BT588" i="10"/>
  <c r="BU588" i="10"/>
  <c r="BV588" i="10"/>
  <c r="BW588" i="10"/>
  <c r="BX588" i="10"/>
  <c r="BY588" i="10"/>
  <c r="BZ588" i="10"/>
  <c r="CA588" i="10"/>
  <c r="CB588" i="10"/>
  <c r="CC588" i="10"/>
  <c r="CD588" i="10"/>
  <c r="CE588" i="10"/>
  <c r="CF588" i="10"/>
  <c r="CG588" i="10"/>
  <c r="A589" i="10"/>
  <c r="Y589" i="10"/>
  <c r="Z589" i="10"/>
  <c r="AA589" i="10"/>
  <c r="AB589" i="10"/>
  <c r="AC589" i="10"/>
  <c r="AE589" i="10"/>
  <c r="AG589" i="10"/>
  <c r="AI589" i="10"/>
  <c r="AL589" i="10"/>
  <c r="AM589" i="10"/>
  <c r="AN589" i="10"/>
  <c r="AO589" i="10"/>
  <c r="AP589" i="10"/>
  <c r="AQ589" i="10"/>
  <c r="AR589" i="10"/>
  <c r="AS589" i="10"/>
  <c r="AT589" i="10"/>
  <c r="AU589" i="10"/>
  <c r="AV589" i="10"/>
  <c r="AW589" i="10"/>
  <c r="AX589" i="10"/>
  <c r="AY589" i="10"/>
  <c r="AZ589" i="10"/>
  <c r="BA589" i="10"/>
  <c r="BB589" i="10"/>
  <c r="BC589" i="10"/>
  <c r="BD589" i="10"/>
  <c r="BE589" i="10"/>
  <c r="BF589" i="10"/>
  <c r="BG589" i="10"/>
  <c r="BH589" i="10"/>
  <c r="BI589" i="10"/>
  <c r="BJ589" i="10"/>
  <c r="BK589" i="10"/>
  <c r="BL589" i="10"/>
  <c r="BM589" i="10"/>
  <c r="BN589" i="10"/>
  <c r="BO589" i="10"/>
  <c r="BP589" i="10"/>
  <c r="BQ589" i="10"/>
  <c r="BR589" i="10"/>
  <c r="BS589" i="10"/>
  <c r="BT589" i="10"/>
  <c r="BU589" i="10"/>
  <c r="BV589" i="10"/>
  <c r="BW589" i="10"/>
  <c r="BX589" i="10"/>
  <c r="BY589" i="10"/>
  <c r="BZ589" i="10"/>
  <c r="CA589" i="10"/>
  <c r="CB589" i="10"/>
  <c r="CC589" i="10"/>
  <c r="CD589" i="10"/>
  <c r="CE589" i="10"/>
  <c r="CF589" i="10"/>
  <c r="CG589" i="10"/>
  <c r="A590" i="10"/>
  <c r="Y590" i="10"/>
  <c r="Z590" i="10"/>
  <c r="AA590" i="10"/>
  <c r="AB590" i="10"/>
  <c r="AC590" i="10"/>
  <c r="AE590" i="10"/>
  <c r="AG590" i="10"/>
  <c r="AI590" i="10"/>
  <c r="AL590" i="10"/>
  <c r="AM590" i="10"/>
  <c r="AN590" i="10"/>
  <c r="AO590" i="10"/>
  <c r="AP590" i="10"/>
  <c r="AQ590" i="10"/>
  <c r="AR590" i="10"/>
  <c r="AS590" i="10"/>
  <c r="AT590" i="10"/>
  <c r="AU590" i="10"/>
  <c r="AV590" i="10"/>
  <c r="AW590" i="10"/>
  <c r="AX590" i="10"/>
  <c r="AY590" i="10"/>
  <c r="AZ590" i="10"/>
  <c r="BA590" i="10"/>
  <c r="BB590" i="10"/>
  <c r="BC590" i="10"/>
  <c r="BD590" i="10"/>
  <c r="BE590" i="10"/>
  <c r="BF590" i="10"/>
  <c r="BG590" i="10"/>
  <c r="BH590" i="10"/>
  <c r="BI590" i="10"/>
  <c r="BJ590" i="10"/>
  <c r="BK590" i="10"/>
  <c r="BL590" i="10"/>
  <c r="BM590" i="10"/>
  <c r="BN590" i="10"/>
  <c r="BO590" i="10"/>
  <c r="BP590" i="10"/>
  <c r="BQ590" i="10"/>
  <c r="BR590" i="10"/>
  <c r="BS590" i="10"/>
  <c r="BT590" i="10"/>
  <c r="BU590" i="10"/>
  <c r="BV590" i="10"/>
  <c r="BW590" i="10"/>
  <c r="BX590" i="10"/>
  <c r="BY590" i="10"/>
  <c r="BZ590" i="10"/>
  <c r="CA590" i="10"/>
  <c r="CB590" i="10"/>
  <c r="CC590" i="10"/>
  <c r="CD590" i="10"/>
  <c r="CE590" i="10"/>
  <c r="CF590" i="10"/>
  <c r="CG590" i="10"/>
  <c r="A591" i="10"/>
  <c r="Y591" i="10"/>
  <c r="Z591" i="10"/>
  <c r="AA591" i="10"/>
  <c r="AB591" i="10"/>
  <c r="AC591" i="10"/>
  <c r="AE591" i="10"/>
  <c r="AG591" i="10"/>
  <c r="AI591" i="10"/>
  <c r="AL591" i="10"/>
  <c r="AM591" i="10"/>
  <c r="AN591" i="10"/>
  <c r="AO591" i="10"/>
  <c r="AP591" i="10"/>
  <c r="AQ591" i="10"/>
  <c r="AR591" i="10"/>
  <c r="AS591" i="10"/>
  <c r="AT591" i="10"/>
  <c r="AU591" i="10"/>
  <c r="AV591" i="10"/>
  <c r="AW591" i="10"/>
  <c r="AX591" i="10"/>
  <c r="AY591" i="10"/>
  <c r="AZ591" i="10"/>
  <c r="BA591" i="10"/>
  <c r="BB591" i="10"/>
  <c r="BC591" i="10"/>
  <c r="BD591" i="10"/>
  <c r="BE591" i="10"/>
  <c r="BF591" i="10"/>
  <c r="BG591" i="10"/>
  <c r="BH591" i="10"/>
  <c r="BI591" i="10"/>
  <c r="BJ591" i="10"/>
  <c r="BK591" i="10"/>
  <c r="BL591" i="10"/>
  <c r="BM591" i="10"/>
  <c r="BN591" i="10"/>
  <c r="BO591" i="10"/>
  <c r="BP591" i="10"/>
  <c r="BQ591" i="10"/>
  <c r="BR591" i="10"/>
  <c r="BS591" i="10"/>
  <c r="BT591" i="10"/>
  <c r="BU591" i="10"/>
  <c r="BV591" i="10"/>
  <c r="BW591" i="10"/>
  <c r="BX591" i="10"/>
  <c r="BY591" i="10"/>
  <c r="BZ591" i="10"/>
  <c r="CA591" i="10"/>
  <c r="CB591" i="10"/>
  <c r="CC591" i="10"/>
  <c r="CD591" i="10"/>
  <c r="CE591" i="10"/>
  <c r="CF591" i="10"/>
  <c r="CG591" i="10"/>
  <c r="A592" i="10"/>
  <c r="Y592" i="10"/>
  <c r="Z592" i="10"/>
  <c r="AA592" i="10"/>
  <c r="AB592" i="10"/>
  <c r="AC592" i="10"/>
  <c r="AE592" i="10"/>
  <c r="AG592" i="10"/>
  <c r="AI592" i="10"/>
  <c r="AL592" i="10"/>
  <c r="AM592" i="10"/>
  <c r="AN592" i="10"/>
  <c r="AO592" i="10"/>
  <c r="AP592" i="10"/>
  <c r="AQ592" i="10"/>
  <c r="AR592" i="10"/>
  <c r="AS592" i="10"/>
  <c r="AT592" i="10"/>
  <c r="AU592" i="10"/>
  <c r="AV592" i="10"/>
  <c r="AW592" i="10"/>
  <c r="AX592" i="10"/>
  <c r="AY592" i="10"/>
  <c r="AZ592" i="10"/>
  <c r="BA592" i="10"/>
  <c r="BB592" i="10"/>
  <c r="BC592" i="10"/>
  <c r="BD592" i="10"/>
  <c r="BE592" i="10"/>
  <c r="BF592" i="10"/>
  <c r="BG592" i="10"/>
  <c r="BH592" i="10"/>
  <c r="BI592" i="10"/>
  <c r="BJ592" i="10"/>
  <c r="BK592" i="10"/>
  <c r="BL592" i="10"/>
  <c r="BM592" i="10"/>
  <c r="BN592" i="10"/>
  <c r="BO592" i="10"/>
  <c r="BP592" i="10"/>
  <c r="BQ592" i="10"/>
  <c r="BR592" i="10"/>
  <c r="BS592" i="10"/>
  <c r="BT592" i="10"/>
  <c r="BU592" i="10"/>
  <c r="BV592" i="10"/>
  <c r="BW592" i="10"/>
  <c r="BX592" i="10"/>
  <c r="BY592" i="10"/>
  <c r="BZ592" i="10"/>
  <c r="CA592" i="10"/>
  <c r="CB592" i="10"/>
  <c r="CC592" i="10"/>
  <c r="CD592" i="10"/>
  <c r="CE592" i="10"/>
  <c r="CF592" i="10"/>
  <c r="CG592" i="10"/>
  <c r="A593" i="10"/>
  <c r="Y593" i="10"/>
  <c r="Z593" i="10"/>
  <c r="AA593" i="10"/>
  <c r="AB593" i="10"/>
  <c r="AC593" i="10"/>
  <c r="AE593" i="10"/>
  <c r="AG593" i="10"/>
  <c r="AI593" i="10"/>
  <c r="AL593" i="10"/>
  <c r="AM593" i="10"/>
  <c r="AN593" i="10"/>
  <c r="AO593" i="10"/>
  <c r="AP593" i="10"/>
  <c r="AQ593" i="10"/>
  <c r="AR593" i="10"/>
  <c r="AS593" i="10"/>
  <c r="AT593" i="10"/>
  <c r="AU593" i="10"/>
  <c r="AV593" i="10"/>
  <c r="AW593" i="10"/>
  <c r="AX593" i="10"/>
  <c r="AY593" i="10"/>
  <c r="AZ593" i="10"/>
  <c r="BA593" i="10"/>
  <c r="BB593" i="10"/>
  <c r="BC593" i="10"/>
  <c r="BD593" i="10"/>
  <c r="BE593" i="10"/>
  <c r="BF593" i="10"/>
  <c r="BG593" i="10"/>
  <c r="BH593" i="10"/>
  <c r="BI593" i="10"/>
  <c r="BJ593" i="10"/>
  <c r="BK593" i="10"/>
  <c r="BL593" i="10"/>
  <c r="BM593" i="10"/>
  <c r="BN593" i="10"/>
  <c r="BO593" i="10"/>
  <c r="BP593" i="10"/>
  <c r="BQ593" i="10"/>
  <c r="BR593" i="10"/>
  <c r="BS593" i="10"/>
  <c r="BT593" i="10"/>
  <c r="BU593" i="10"/>
  <c r="BV593" i="10"/>
  <c r="BW593" i="10"/>
  <c r="BX593" i="10"/>
  <c r="BY593" i="10"/>
  <c r="BZ593" i="10"/>
  <c r="CA593" i="10"/>
  <c r="CB593" i="10"/>
  <c r="CC593" i="10"/>
  <c r="CD593" i="10"/>
  <c r="CE593" i="10"/>
  <c r="CF593" i="10"/>
  <c r="CG593" i="10"/>
  <c r="A594" i="10"/>
  <c r="Y594" i="10"/>
  <c r="Z594" i="10"/>
  <c r="AA594" i="10"/>
  <c r="AB594" i="10"/>
  <c r="AC594" i="10"/>
  <c r="AE594" i="10"/>
  <c r="AG594" i="10"/>
  <c r="AI594" i="10"/>
  <c r="AL594" i="10"/>
  <c r="AN594" i="10"/>
  <c r="AO594" i="10"/>
  <c r="AP594" i="10"/>
  <c r="AQ594" i="10"/>
  <c r="AR594" i="10"/>
  <c r="AS594" i="10"/>
  <c r="AT594" i="10"/>
  <c r="AU594" i="10"/>
  <c r="AV594" i="10"/>
  <c r="AW594" i="10"/>
  <c r="AX594" i="10"/>
  <c r="AY594" i="10"/>
  <c r="AZ594" i="10"/>
  <c r="BA594" i="10"/>
  <c r="BB594" i="10"/>
  <c r="BC594" i="10"/>
  <c r="BD594" i="10"/>
  <c r="BE594" i="10"/>
  <c r="BF594" i="10"/>
  <c r="BG594" i="10"/>
  <c r="BH594" i="10"/>
  <c r="BI594" i="10"/>
  <c r="BJ594" i="10"/>
  <c r="BK594" i="10"/>
  <c r="BL594" i="10"/>
  <c r="BM594" i="10"/>
  <c r="BN594" i="10"/>
  <c r="BO594" i="10"/>
  <c r="BP594" i="10"/>
  <c r="BQ594" i="10"/>
  <c r="BR594" i="10"/>
  <c r="BS594" i="10"/>
  <c r="BT594" i="10"/>
  <c r="BU594" i="10"/>
  <c r="BV594" i="10"/>
  <c r="BW594" i="10"/>
  <c r="BX594" i="10"/>
  <c r="BY594" i="10"/>
  <c r="BZ594" i="10"/>
  <c r="CA594" i="10"/>
  <c r="CB594" i="10"/>
  <c r="CC594" i="10"/>
  <c r="CD594" i="10"/>
  <c r="CE594" i="10"/>
  <c r="CF594" i="10"/>
  <c r="CG594" i="10"/>
  <c r="A595" i="10"/>
  <c r="Y595" i="10"/>
  <c r="Z595" i="10"/>
  <c r="AA595" i="10"/>
  <c r="AB595" i="10"/>
  <c r="AC595" i="10"/>
  <c r="AE595" i="10"/>
  <c r="AG595" i="10"/>
  <c r="AI595" i="10"/>
  <c r="AL595" i="10"/>
  <c r="AN595" i="10"/>
  <c r="AO595" i="10"/>
  <c r="AP595" i="10"/>
  <c r="AQ595" i="10"/>
  <c r="AR595" i="10"/>
  <c r="AS595" i="10"/>
  <c r="AT595" i="10"/>
  <c r="AU595" i="10"/>
  <c r="AV595" i="10"/>
  <c r="AW595" i="10"/>
  <c r="AX595" i="10"/>
  <c r="AY595" i="10"/>
  <c r="AZ595" i="10"/>
  <c r="BA595" i="10"/>
  <c r="BB595" i="10"/>
  <c r="BC595" i="10"/>
  <c r="BD595" i="10"/>
  <c r="BE595" i="10"/>
  <c r="BF595" i="10"/>
  <c r="BG595" i="10"/>
  <c r="BH595" i="10"/>
  <c r="BI595" i="10"/>
  <c r="BJ595" i="10"/>
  <c r="BK595" i="10"/>
  <c r="BL595" i="10"/>
  <c r="BM595" i="10"/>
  <c r="BN595" i="10"/>
  <c r="BO595" i="10"/>
  <c r="BP595" i="10"/>
  <c r="BQ595" i="10"/>
  <c r="BR595" i="10"/>
  <c r="BS595" i="10"/>
  <c r="BT595" i="10"/>
  <c r="BU595" i="10"/>
  <c r="BV595" i="10"/>
  <c r="BW595" i="10"/>
  <c r="BX595" i="10"/>
  <c r="BY595" i="10"/>
  <c r="BZ595" i="10"/>
  <c r="CA595" i="10"/>
  <c r="CB595" i="10"/>
  <c r="CC595" i="10"/>
  <c r="CD595" i="10"/>
  <c r="CE595" i="10"/>
  <c r="CF595" i="10"/>
  <c r="CG595" i="10"/>
  <c r="A596" i="10"/>
  <c r="Y596" i="10"/>
  <c r="Z596" i="10"/>
  <c r="AA596" i="10"/>
  <c r="AB596" i="10"/>
  <c r="AC596" i="10"/>
  <c r="AE596" i="10"/>
  <c r="AG596" i="10"/>
  <c r="AI596" i="10"/>
  <c r="AL596" i="10"/>
  <c r="AN596" i="10"/>
  <c r="AO596" i="10"/>
  <c r="AP596" i="10"/>
  <c r="AQ596" i="10"/>
  <c r="AR596" i="10"/>
  <c r="AS596" i="10"/>
  <c r="AT596" i="10"/>
  <c r="AU596" i="10"/>
  <c r="AV596" i="10"/>
  <c r="AW596" i="10"/>
  <c r="AX596" i="10"/>
  <c r="AY596" i="10"/>
  <c r="AZ596" i="10"/>
  <c r="BA596" i="10"/>
  <c r="BB596" i="10"/>
  <c r="BC596" i="10"/>
  <c r="BD596" i="10"/>
  <c r="BE596" i="10"/>
  <c r="BF596" i="10"/>
  <c r="BG596" i="10"/>
  <c r="BH596" i="10"/>
  <c r="BI596" i="10"/>
  <c r="BJ596" i="10"/>
  <c r="BK596" i="10"/>
  <c r="BL596" i="10"/>
  <c r="BM596" i="10"/>
  <c r="BN596" i="10"/>
  <c r="BO596" i="10"/>
  <c r="BP596" i="10"/>
  <c r="BQ596" i="10"/>
  <c r="BR596" i="10"/>
  <c r="BS596" i="10"/>
  <c r="BT596" i="10"/>
  <c r="BU596" i="10"/>
  <c r="BV596" i="10"/>
  <c r="BW596" i="10"/>
  <c r="BX596" i="10"/>
  <c r="BY596" i="10"/>
  <c r="BZ596" i="10"/>
  <c r="CA596" i="10"/>
  <c r="CB596" i="10"/>
  <c r="CC596" i="10"/>
  <c r="CD596" i="10"/>
  <c r="CE596" i="10"/>
  <c r="CF596" i="10"/>
  <c r="CG596" i="10"/>
  <c r="C597" i="10"/>
  <c r="D597" i="10"/>
  <c r="E597" i="10"/>
  <c r="F597" i="10"/>
  <c r="G597" i="10"/>
  <c r="H597" i="10"/>
  <c r="I597" i="10"/>
  <c r="J597" i="10"/>
  <c r="K597" i="10"/>
  <c r="L597" i="10"/>
  <c r="M597" i="10"/>
  <c r="N597" i="10"/>
  <c r="O597" i="10"/>
  <c r="P597" i="10"/>
  <c r="Q597" i="10"/>
  <c r="R597" i="10"/>
  <c r="S597" i="10"/>
  <c r="T597" i="10"/>
  <c r="U597" i="10"/>
  <c r="V597" i="10"/>
  <c r="W597" i="10"/>
  <c r="X597" i="10"/>
  <c r="Y597" i="10"/>
  <c r="Z597" i="10"/>
  <c r="AA597" i="10"/>
  <c r="AB597" i="10"/>
  <c r="AC597" i="10"/>
  <c r="AE597" i="10"/>
  <c r="AG597" i="10"/>
  <c r="AI597" i="10"/>
  <c r="AL597" i="10"/>
  <c r="AM597" i="10"/>
  <c r="AN597" i="10"/>
  <c r="AO597" i="10"/>
  <c r="AP597" i="10"/>
  <c r="AQ597" i="10"/>
  <c r="AR597" i="10"/>
  <c r="AS597" i="10"/>
  <c r="AT597" i="10"/>
  <c r="AU597" i="10"/>
  <c r="AV597" i="10"/>
  <c r="AW597" i="10"/>
  <c r="AX597" i="10"/>
  <c r="AY597" i="10"/>
  <c r="AZ597" i="10"/>
  <c r="BA597" i="10"/>
  <c r="BB597" i="10"/>
  <c r="BC597" i="10"/>
  <c r="BD597" i="10"/>
  <c r="BE597" i="10"/>
  <c r="BF597" i="10"/>
  <c r="BG597" i="10"/>
  <c r="BH597" i="10"/>
  <c r="BI597" i="10"/>
  <c r="BJ597" i="10"/>
  <c r="BK597" i="10"/>
  <c r="BL597" i="10"/>
  <c r="BM597" i="10"/>
  <c r="BN597" i="10"/>
  <c r="BO597" i="10"/>
  <c r="BP597" i="10"/>
  <c r="BQ597" i="10"/>
  <c r="BR597" i="10"/>
  <c r="BS597" i="10"/>
  <c r="BT597" i="10"/>
  <c r="BU597" i="10"/>
  <c r="BV597" i="10"/>
  <c r="BW597" i="10"/>
  <c r="BX597" i="10"/>
  <c r="BY597" i="10"/>
  <c r="BZ597" i="10"/>
  <c r="CA597" i="10"/>
  <c r="CB597" i="10"/>
  <c r="CC597" i="10"/>
  <c r="CD597" i="10"/>
  <c r="CE597" i="10"/>
  <c r="CF597" i="10"/>
  <c r="CG597" i="10"/>
  <c r="A598" i="10"/>
  <c r="Y598" i="10"/>
  <c r="Z598" i="10"/>
  <c r="AA598" i="10"/>
  <c r="AB598" i="10"/>
  <c r="AC598" i="10"/>
  <c r="AE598" i="10"/>
  <c r="AG598" i="10"/>
  <c r="AI598" i="10"/>
  <c r="AL598" i="10"/>
  <c r="AM598" i="10"/>
  <c r="AN598" i="10"/>
  <c r="AO598" i="10"/>
  <c r="AP598" i="10"/>
  <c r="AQ598" i="10"/>
  <c r="AR598" i="10"/>
  <c r="AS598" i="10"/>
  <c r="AT598" i="10"/>
  <c r="AU598" i="10"/>
  <c r="AV598" i="10"/>
  <c r="AW598" i="10"/>
  <c r="AX598" i="10"/>
  <c r="AY598" i="10"/>
  <c r="AZ598" i="10"/>
  <c r="BA598" i="10"/>
  <c r="BB598" i="10"/>
  <c r="BC598" i="10"/>
  <c r="BD598" i="10"/>
  <c r="BE598" i="10"/>
  <c r="BF598" i="10"/>
  <c r="BG598" i="10"/>
  <c r="BH598" i="10"/>
  <c r="BI598" i="10"/>
  <c r="BJ598" i="10"/>
  <c r="BK598" i="10"/>
  <c r="BL598" i="10"/>
  <c r="BM598" i="10"/>
  <c r="BN598" i="10"/>
  <c r="BO598" i="10"/>
  <c r="BP598" i="10"/>
  <c r="BQ598" i="10"/>
  <c r="BR598" i="10"/>
  <c r="BS598" i="10"/>
  <c r="BT598" i="10"/>
  <c r="BU598" i="10"/>
  <c r="BV598" i="10"/>
  <c r="BW598" i="10"/>
  <c r="BX598" i="10"/>
  <c r="BY598" i="10"/>
  <c r="BZ598" i="10"/>
  <c r="CA598" i="10"/>
  <c r="CB598" i="10"/>
  <c r="CC598" i="10"/>
  <c r="CD598" i="10"/>
  <c r="CE598" i="10"/>
  <c r="CF598" i="10"/>
  <c r="CG598" i="10"/>
  <c r="A599" i="10"/>
  <c r="Y599" i="10"/>
  <c r="Z599" i="10"/>
  <c r="AA599" i="10"/>
  <c r="AB599" i="10"/>
  <c r="AC599" i="10"/>
  <c r="AE599" i="10"/>
  <c r="AG599" i="10"/>
  <c r="AI599" i="10"/>
  <c r="AL599" i="10"/>
  <c r="AM599" i="10"/>
  <c r="AN599" i="10"/>
  <c r="AO599" i="10"/>
  <c r="AP599" i="10"/>
  <c r="AQ599" i="10"/>
  <c r="AR599" i="10"/>
  <c r="AS599" i="10"/>
  <c r="AT599" i="10"/>
  <c r="AU599" i="10"/>
  <c r="AV599" i="10"/>
  <c r="AW599" i="10"/>
  <c r="AX599" i="10"/>
  <c r="AY599" i="10"/>
  <c r="AZ599" i="10"/>
  <c r="BA599" i="10"/>
  <c r="BB599" i="10"/>
  <c r="BC599" i="10"/>
  <c r="BD599" i="10"/>
  <c r="BE599" i="10"/>
  <c r="BF599" i="10"/>
  <c r="BG599" i="10"/>
  <c r="BH599" i="10"/>
  <c r="BI599" i="10"/>
  <c r="BJ599" i="10"/>
  <c r="BK599" i="10"/>
  <c r="BL599" i="10"/>
  <c r="BM599" i="10"/>
  <c r="BN599" i="10"/>
  <c r="BO599" i="10"/>
  <c r="BP599" i="10"/>
  <c r="BQ599" i="10"/>
  <c r="BR599" i="10"/>
  <c r="BS599" i="10"/>
  <c r="BT599" i="10"/>
  <c r="BU599" i="10"/>
  <c r="BV599" i="10"/>
  <c r="BW599" i="10"/>
  <c r="BX599" i="10"/>
  <c r="BY599" i="10"/>
  <c r="BZ599" i="10"/>
  <c r="CA599" i="10"/>
  <c r="CB599" i="10"/>
  <c r="CC599" i="10"/>
  <c r="CD599" i="10"/>
  <c r="CE599" i="10"/>
  <c r="CF599" i="10"/>
  <c r="CG599" i="10"/>
  <c r="A600" i="10"/>
  <c r="Y600" i="10"/>
  <c r="Z600" i="10"/>
  <c r="AA600" i="10"/>
  <c r="AB600" i="10"/>
  <c r="AC600" i="10"/>
  <c r="AE600" i="10"/>
  <c r="AG600" i="10"/>
  <c r="AI600" i="10"/>
  <c r="AL600" i="10"/>
  <c r="AM600" i="10"/>
  <c r="AN600" i="10"/>
  <c r="AO600" i="10"/>
  <c r="AP600" i="10"/>
  <c r="AQ600" i="10"/>
  <c r="AR600" i="10"/>
  <c r="AS600" i="10"/>
  <c r="AT600" i="10"/>
  <c r="AU600" i="10"/>
  <c r="AV600" i="10"/>
  <c r="AW600" i="10"/>
  <c r="AX600" i="10"/>
  <c r="AY600" i="10"/>
  <c r="AZ600" i="10"/>
  <c r="BA600" i="10"/>
  <c r="BB600" i="10"/>
  <c r="BC600" i="10"/>
  <c r="BD600" i="10"/>
  <c r="BE600" i="10"/>
  <c r="BF600" i="10"/>
  <c r="BG600" i="10"/>
  <c r="BH600" i="10"/>
  <c r="BI600" i="10"/>
  <c r="BJ600" i="10"/>
  <c r="BK600" i="10"/>
  <c r="BL600" i="10"/>
  <c r="BM600" i="10"/>
  <c r="BN600" i="10"/>
  <c r="BO600" i="10"/>
  <c r="BP600" i="10"/>
  <c r="BQ600" i="10"/>
  <c r="BR600" i="10"/>
  <c r="BS600" i="10"/>
  <c r="BT600" i="10"/>
  <c r="BU600" i="10"/>
  <c r="BV600" i="10"/>
  <c r="BW600" i="10"/>
  <c r="BX600" i="10"/>
  <c r="BY600" i="10"/>
  <c r="BZ600" i="10"/>
  <c r="CA600" i="10"/>
  <c r="CB600" i="10"/>
  <c r="CC600" i="10"/>
  <c r="CD600" i="10"/>
  <c r="CE600" i="10"/>
  <c r="CF600" i="10"/>
  <c r="CG600" i="10"/>
  <c r="A601" i="10"/>
  <c r="Y601" i="10"/>
  <c r="Z601" i="10"/>
  <c r="AA601" i="10"/>
  <c r="AB601" i="10"/>
  <c r="AC601" i="10"/>
  <c r="AE601" i="10"/>
  <c r="AG601" i="10"/>
  <c r="AI601" i="10"/>
  <c r="AL601" i="10"/>
  <c r="AM601" i="10"/>
  <c r="AN601" i="10"/>
  <c r="AO601" i="10"/>
  <c r="AP601" i="10"/>
  <c r="AQ601" i="10"/>
  <c r="AR601" i="10"/>
  <c r="AS601" i="10"/>
  <c r="AT601" i="10"/>
  <c r="AU601" i="10"/>
  <c r="AV601" i="10"/>
  <c r="AW601" i="10"/>
  <c r="AX601" i="10"/>
  <c r="AY601" i="10"/>
  <c r="AZ601" i="10"/>
  <c r="BA601" i="10"/>
  <c r="BB601" i="10"/>
  <c r="BC601" i="10"/>
  <c r="BD601" i="10"/>
  <c r="BE601" i="10"/>
  <c r="BF601" i="10"/>
  <c r="BG601" i="10"/>
  <c r="BH601" i="10"/>
  <c r="BI601" i="10"/>
  <c r="BJ601" i="10"/>
  <c r="BK601" i="10"/>
  <c r="BL601" i="10"/>
  <c r="BM601" i="10"/>
  <c r="BN601" i="10"/>
  <c r="BO601" i="10"/>
  <c r="BP601" i="10"/>
  <c r="BQ601" i="10"/>
  <c r="BR601" i="10"/>
  <c r="BS601" i="10"/>
  <c r="BT601" i="10"/>
  <c r="BU601" i="10"/>
  <c r="BV601" i="10"/>
  <c r="BW601" i="10"/>
  <c r="BX601" i="10"/>
  <c r="BY601" i="10"/>
  <c r="BZ601" i="10"/>
  <c r="CA601" i="10"/>
  <c r="CB601" i="10"/>
  <c r="CC601" i="10"/>
  <c r="CD601" i="10"/>
  <c r="CE601" i="10"/>
  <c r="CF601" i="10"/>
  <c r="CG601" i="10"/>
  <c r="A602" i="10"/>
  <c r="Y602" i="10"/>
  <c r="Z602" i="10"/>
  <c r="AA602" i="10"/>
  <c r="AB602" i="10"/>
  <c r="AC602" i="10"/>
  <c r="AE602" i="10"/>
  <c r="AG602" i="10"/>
  <c r="AI602" i="10"/>
  <c r="AL602" i="10"/>
  <c r="AM602" i="10"/>
  <c r="AN602" i="10"/>
  <c r="AO602" i="10"/>
  <c r="AP602" i="10"/>
  <c r="AQ602" i="10"/>
  <c r="AR602" i="10"/>
  <c r="AS602" i="10"/>
  <c r="AT602" i="10"/>
  <c r="AU602" i="10"/>
  <c r="AV602" i="10"/>
  <c r="AW602" i="10"/>
  <c r="AX602" i="10"/>
  <c r="AY602" i="10"/>
  <c r="AZ602" i="10"/>
  <c r="BA602" i="10"/>
  <c r="BB602" i="10"/>
  <c r="BC602" i="10"/>
  <c r="BD602" i="10"/>
  <c r="BE602" i="10"/>
  <c r="BF602" i="10"/>
  <c r="BG602" i="10"/>
  <c r="BH602" i="10"/>
  <c r="BI602" i="10"/>
  <c r="BJ602" i="10"/>
  <c r="BK602" i="10"/>
  <c r="BL602" i="10"/>
  <c r="BM602" i="10"/>
  <c r="BN602" i="10"/>
  <c r="BO602" i="10"/>
  <c r="BP602" i="10"/>
  <c r="BQ602" i="10"/>
  <c r="BR602" i="10"/>
  <c r="BS602" i="10"/>
  <c r="BT602" i="10"/>
  <c r="BU602" i="10"/>
  <c r="BV602" i="10"/>
  <c r="BW602" i="10"/>
  <c r="BX602" i="10"/>
  <c r="BY602" i="10"/>
  <c r="BZ602" i="10"/>
  <c r="CA602" i="10"/>
  <c r="CB602" i="10"/>
  <c r="CC602" i="10"/>
  <c r="CD602" i="10"/>
  <c r="CE602" i="10"/>
  <c r="CF602" i="10"/>
  <c r="CG602" i="10"/>
  <c r="C603" i="10"/>
  <c r="D603" i="10"/>
  <c r="E603" i="10"/>
  <c r="F603" i="10"/>
  <c r="G603" i="10"/>
  <c r="H603" i="10"/>
  <c r="I603" i="10"/>
  <c r="J603" i="10"/>
  <c r="K603" i="10"/>
  <c r="L603" i="10"/>
  <c r="M603" i="10"/>
  <c r="N603" i="10"/>
  <c r="O603" i="10"/>
  <c r="P603" i="10"/>
  <c r="Q603" i="10"/>
  <c r="R603" i="10"/>
  <c r="S603" i="10"/>
  <c r="T603" i="10"/>
  <c r="U603" i="10"/>
  <c r="V603" i="10"/>
  <c r="W603" i="10"/>
  <c r="X603" i="10"/>
  <c r="Y603" i="10"/>
  <c r="Z603" i="10"/>
  <c r="AA603" i="10"/>
  <c r="AB603" i="10"/>
  <c r="AC603" i="10"/>
  <c r="AE603" i="10"/>
  <c r="AG603" i="10"/>
  <c r="AI603" i="10"/>
  <c r="AL603" i="10"/>
  <c r="AN603" i="10"/>
  <c r="AO603" i="10"/>
  <c r="AP603" i="10"/>
  <c r="AQ603" i="10"/>
  <c r="AR603" i="10"/>
  <c r="AS603" i="10"/>
  <c r="AT603" i="10"/>
  <c r="AU603" i="10"/>
  <c r="AV603" i="10"/>
  <c r="AW603" i="10"/>
  <c r="AX603" i="10"/>
  <c r="AY603" i="10"/>
  <c r="AZ603" i="10"/>
  <c r="BA603" i="10"/>
  <c r="BB603" i="10"/>
  <c r="BC603" i="10"/>
  <c r="BD603" i="10"/>
  <c r="BE603" i="10"/>
  <c r="BF603" i="10"/>
  <c r="BG603" i="10"/>
  <c r="BH603" i="10"/>
  <c r="BI603" i="10"/>
  <c r="BJ603" i="10"/>
  <c r="BK603" i="10"/>
  <c r="BL603" i="10"/>
  <c r="BM603" i="10"/>
  <c r="BN603" i="10"/>
  <c r="BO603" i="10"/>
  <c r="BP603" i="10"/>
  <c r="BQ603" i="10"/>
  <c r="BR603" i="10"/>
  <c r="BS603" i="10"/>
  <c r="BT603" i="10"/>
  <c r="BU603" i="10"/>
  <c r="BV603" i="10"/>
  <c r="BW603" i="10"/>
  <c r="BX603" i="10"/>
  <c r="BY603" i="10"/>
  <c r="BZ603" i="10"/>
  <c r="CA603" i="10"/>
  <c r="CB603" i="10"/>
  <c r="CC603" i="10"/>
  <c r="CD603" i="10"/>
  <c r="CE603" i="10"/>
  <c r="CF603" i="10"/>
  <c r="CG603" i="10"/>
  <c r="A604" i="10"/>
  <c r="Y604" i="10"/>
  <c r="Z604" i="10"/>
  <c r="AA604" i="10"/>
  <c r="AB604" i="10"/>
  <c r="AC604" i="10"/>
  <c r="AE604" i="10"/>
  <c r="AG604" i="10"/>
  <c r="AI604" i="10"/>
  <c r="AL604" i="10"/>
  <c r="AN604" i="10"/>
  <c r="AO604" i="10"/>
  <c r="AP604" i="10"/>
  <c r="AQ604" i="10"/>
  <c r="AR604" i="10"/>
  <c r="AS604" i="10"/>
  <c r="AT604" i="10"/>
  <c r="AU604" i="10"/>
  <c r="AV604" i="10"/>
  <c r="AW604" i="10"/>
  <c r="AX604" i="10"/>
  <c r="AY604" i="10"/>
  <c r="AZ604" i="10"/>
  <c r="BA604" i="10"/>
  <c r="BB604" i="10"/>
  <c r="BC604" i="10"/>
  <c r="BD604" i="10"/>
  <c r="BE604" i="10"/>
  <c r="BF604" i="10"/>
  <c r="BG604" i="10"/>
  <c r="BH604" i="10"/>
  <c r="BI604" i="10"/>
  <c r="BJ604" i="10"/>
  <c r="BK604" i="10"/>
  <c r="BL604" i="10"/>
  <c r="BM604" i="10"/>
  <c r="BN604" i="10"/>
  <c r="BO604" i="10"/>
  <c r="BP604" i="10"/>
  <c r="BQ604" i="10"/>
  <c r="BR604" i="10"/>
  <c r="BS604" i="10"/>
  <c r="BT604" i="10"/>
  <c r="BU604" i="10"/>
  <c r="BV604" i="10"/>
  <c r="BW604" i="10"/>
  <c r="BX604" i="10"/>
  <c r="BY604" i="10"/>
  <c r="BZ604" i="10"/>
  <c r="CA604" i="10"/>
  <c r="CB604" i="10"/>
  <c r="CC604" i="10"/>
  <c r="CD604" i="10"/>
  <c r="CE604" i="10"/>
  <c r="CF604" i="10"/>
  <c r="CG604" i="10"/>
  <c r="A605" i="10"/>
  <c r="Y605" i="10"/>
  <c r="Z605" i="10"/>
  <c r="AA605" i="10"/>
  <c r="AB605" i="10"/>
  <c r="AC605" i="10"/>
  <c r="AE605" i="10"/>
  <c r="AG605" i="10"/>
  <c r="AI605" i="10"/>
  <c r="AL605" i="10"/>
  <c r="AN605" i="10"/>
  <c r="AO605" i="10"/>
  <c r="AP605" i="10"/>
  <c r="AQ605" i="10"/>
  <c r="AR605" i="10"/>
  <c r="AS605" i="10"/>
  <c r="AT605" i="10"/>
  <c r="AU605" i="10"/>
  <c r="AV605" i="10"/>
  <c r="AW605" i="10"/>
  <c r="AX605" i="10"/>
  <c r="AY605" i="10"/>
  <c r="AZ605" i="10"/>
  <c r="BA605" i="10"/>
  <c r="BB605" i="10"/>
  <c r="BC605" i="10"/>
  <c r="BD605" i="10"/>
  <c r="BE605" i="10"/>
  <c r="BF605" i="10"/>
  <c r="BG605" i="10"/>
  <c r="BH605" i="10"/>
  <c r="BI605" i="10"/>
  <c r="BJ605" i="10"/>
  <c r="BK605" i="10"/>
  <c r="BL605" i="10"/>
  <c r="BM605" i="10"/>
  <c r="BN605" i="10"/>
  <c r="BO605" i="10"/>
  <c r="BP605" i="10"/>
  <c r="BQ605" i="10"/>
  <c r="BR605" i="10"/>
  <c r="BS605" i="10"/>
  <c r="BT605" i="10"/>
  <c r="BU605" i="10"/>
  <c r="BV605" i="10"/>
  <c r="BW605" i="10"/>
  <c r="BX605" i="10"/>
  <c r="BY605" i="10"/>
  <c r="BZ605" i="10"/>
  <c r="CA605" i="10"/>
  <c r="CB605" i="10"/>
  <c r="CC605" i="10"/>
  <c r="CD605" i="10"/>
  <c r="CE605" i="10"/>
  <c r="CF605" i="10"/>
  <c r="CG605" i="10"/>
  <c r="A606" i="10"/>
  <c r="Y606" i="10"/>
  <c r="Z606" i="10"/>
  <c r="AA606" i="10"/>
  <c r="AB606" i="10"/>
  <c r="AC606" i="10"/>
  <c r="AE606" i="10"/>
  <c r="AG606" i="10"/>
  <c r="AI606" i="10"/>
  <c r="AL606" i="10"/>
  <c r="AN606" i="10"/>
  <c r="AO606" i="10"/>
  <c r="AP606" i="10"/>
  <c r="AQ606" i="10"/>
  <c r="AR606" i="10"/>
  <c r="AS606" i="10"/>
  <c r="AT606" i="10"/>
  <c r="AU606" i="10"/>
  <c r="AV606" i="10"/>
  <c r="AW606" i="10"/>
  <c r="AX606" i="10"/>
  <c r="AY606" i="10"/>
  <c r="AZ606" i="10"/>
  <c r="BA606" i="10"/>
  <c r="BB606" i="10"/>
  <c r="BC606" i="10"/>
  <c r="BD606" i="10"/>
  <c r="BE606" i="10"/>
  <c r="BF606" i="10"/>
  <c r="BG606" i="10"/>
  <c r="BH606" i="10"/>
  <c r="BI606" i="10"/>
  <c r="BJ606" i="10"/>
  <c r="BK606" i="10"/>
  <c r="BL606" i="10"/>
  <c r="BM606" i="10"/>
  <c r="BN606" i="10"/>
  <c r="BO606" i="10"/>
  <c r="BP606" i="10"/>
  <c r="BQ606" i="10"/>
  <c r="BR606" i="10"/>
  <c r="BS606" i="10"/>
  <c r="BT606" i="10"/>
  <c r="BU606" i="10"/>
  <c r="BV606" i="10"/>
  <c r="BW606" i="10"/>
  <c r="BX606" i="10"/>
  <c r="BY606" i="10"/>
  <c r="BZ606" i="10"/>
  <c r="CA606" i="10"/>
  <c r="CB606" i="10"/>
  <c r="CC606" i="10"/>
  <c r="CD606" i="10"/>
  <c r="CE606" i="10"/>
  <c r="CF606" i="10"/>
  <c r="CG606" i="10"/>
  <c r="A607" i="10"/>
  <c r="Y607" i="10"/>
  <c r="Z607" i="10"/>
  <c r="AA607" i="10"/>
  <c r="AB607" i="10"/>
  <c r="AC607" i="10"/>
  <c r="AE607" i="10"/>
  <c r="AG607" i="10"/>
  <c r="AI607" i="10"/>
  <c r="AL607" i="10"/>
  <c r="AN607" i="10"/>
  <c r="AO607" i="10"/>
  <c r="AP607" i="10"/>
  <c r="AQ607" i="10"/>
  <c r="AR607" i="10"/>
  <c r="AS607" i="10"/>
  <c r="AT607" i="10"/>
  <c r="AU607" i="10"/>
  <c r="AV607" i="10"/>
  <c r="AW607" i="10"/>
  <c r="AX607" i="10"/>
  <c r="AY607" i="10"/>
  <c r="AZ607" i="10"/>
  <c r="BA607" i="10"/>
  <c r="BB607" i="10"/>
  <c r="BC607" i="10"/>
  <c r="BD607" i="10"/>
  <c r="BE607" i="10"/>
  <c r="BF607" i="10"/>
  <c r="BG607" i="10"/>
  <c r="BH607" i="10"/>
  <c r="BI607" i="10"/>
  <c r="BJ607" i="10"/>
  <c r="BK607" i="10"/>
  <c r="BL607" i="10"/>
  <c r="BM607" i="10"/>
  <c r="BN607" i="10"/>
  <c r="BO607" i="10"/>
  <c r="BP607" i="10"/>
  <c r="BQ607" i="10"/>
  <c r="BR607" i="10"/>
  <c r="BS607" i="10"/>
  <c r="BT607" i="10"/>
  <c r="BU607" i="10"/>
  <c r="BV607" i="10"/>
  <c r="BW607" i="10"/>
  <c r="BX607" i="10"/>
  <c r="BY607" i="10"/>
  <c r="BZ607" i="10"/>
  <c r="CA607" i="10"/>
  <c r="CB607" i="10"/>
  <c r="CC607" i="10"/>
  <c r="CD607" i="10"/>
  <c r="CE607" i="10"/>
  <c r="CF607" i="10"/>
  <c r="CG607" i="10"/>
  <c r="A608" i="10"/>
  <c r="Y608" i="10"/>
  <c r="Z608" i="10"/>
  <c r="AA608" i="10"/>
  <c r="AB608" i="10"/>
  <c r="AC608" i="10"/>
  <c r="AE608" i="10"/>
  <c r="AG608" i="10"/>
  <c r="AI608" i="10"/>
  <c r="AL608" i="10"/>
  <c r="AN608" i="10"/>
  <c r="AO608" i="10"/>
  <c r="AP608" i="10"/>
  <c r="AQ608" i="10"/>
  <c r="AR608" i="10"/>
  <c r="AS608" i="10"/>
  <c r="AT608" i="10"/>
  <c r="AU608" i="10"/>
  <c r="AV608" i="10"/>
  <c r="AW608" i="10"/>
  <c r="AX608" i="10"/>
  <c r="AY608" i="10"/>
  <c r="AZ608" i="10"/>
  <c r="BA608" i="10"/>
  <c r="BB608" i="10"/>
  <c r="BC608" i="10"/>
  <c r="BD608" i="10"/>
  <c r="BE608" i="10"/>
  <c r="BF608" i="10"/>
  <c r="BG608" i="10"/>
  <c r="BH608" i="10"/>
  <c r="BI608" i="10"/>
  <c r="BJ608" i="10"/>
  <c r="BK608" i="10"/>
  <c r="BL608" i="10"/>
  <c r="BM608" i="10"/>
  <c r="BN608" i="10"/>
  <c r="BO608" i="10"/>
  <c r="BP608" i="10"/>
  <c r="BQ608" i="10"/>
  <c r="BR608" i="10"/>
  <c r="BS608" i="10"/>
  <c r="BT608" i="10"/>
  <c r="BU608" i="10"/>
  <c r="BV608" i="10"/>
  <c r="BW608" i="10"/>
  <c r="BX608" i="10"/>
  <c r="BY608" i="10"/>
  <c r="BZ608" i="10"/>
  <c r="CA608" i="10"/>
  <c r="CB608" i="10"/>
  <c r="CC608" i="10"/>
  <c r="CD608" i="10"/>
  <c r="CE608" i="10"/>
  <c r="CF608" i="10"/>
  <c r="CG608" i="10"/>
  <c r="A609" i="10"/>
  <c r="Y609" i="10"/>
  <c r="Z609" i="10"/>
  <c r="AA609" i="10"/>
  <c r="AB609" i="10"/>
  <c r="AC609" i="10"/>
  <c r="AE609" i="10"/>
  <c r="AG609" i="10"/>
  <c r="AI609" i="10"/>
  <c r="AL609" i="10"/>
  <c r="AN609" i="10"/>
  <c r="AO609" i="10"/>
  <c r="AP609" i="10"/>
  <c r="AQ609" i="10"/>
  <c r="AR609" i="10"/>
  <c r="AS609" i="10"/>
  <c r="AT609" i="10"/>
  <c r="AU609" i="10"/>
  <c r="AV609" i="10"/>
  <c r="AW609" i="10"/>
  <c r="AX609" i="10"/>
  <c r="AY609" i="10"/>
  <c r="AZ609" i="10"/>
  <c r="BA609" i="10"/>
  <c r="BB609" i="10"/>
  <c r="BC609" i="10"/>
  <c r="BD609" i="10"/>
  <c r="BE609" i="10"/>
  <c r="BF609" i="10"/>
  <c r="BG609" i="10"/>
  <c r="BH609" i="10"/>
  <c r="BI609" i="10"/>
  <c r="BJ609" i="10"/>
  <c r="BK609" i="10"/>
  <c r="BL609" i="10"/>
  <c r="BM609" i="10"/>
  <c r="BN609" i="10"/>
  <c r="BO609" i="10"/>
  <c r="BP609" i="10"/>
  <c r="BQ609" i="10"/>
  <c r="BR609" i="10"/>
  <c r="BS609" i="10"/>
  <c r="BT609" i="10"/>
  <c r="BU609" i="10"/>
  <c r="BV609" i="10"/>
  <c r="BW609" i="10"/>
  <c r="BX609" i="10"/>
  <c r="BY609" i="10"/>
  <c r="BZ609" i="10"/>
  <c r="CA609" i="10"/>
  <c r="CB609" i="10"/>
  <c r="CC609" i="10"/>
  <c r="CD609" i="10"/>
  <c r="CE609" i="10"/>
  <c r="CF609" i="10"/>
  <c r="CG609" i="10"/>
  <c r="A610" i="10"/>
  <c r="Y610" i="10"/>
  <c r="Z610" i="10"/>
  <c r="AA610" i="10"/>
  <c r="AB610" i="10"/>
  <c r="AC610" i="10"/>
  <c r="AE610" i="10"/>
  <c r="AG610" i="10"/>
  <c r="AI610" i="10"/>
  <c r="AL610" i="10"/>
  <c r="AN610" i="10"/>
  <c r="AO610" i="10"/>
  <c r="AP610" i="10"/>
  <c r="AQ610" i="10"/>
  <c r="AR610" i="10"/>
  <c r="AS610" i="10"/>
  <c r="AT610" i="10"/>
  <c r="AU610" i="10"/>
  <c r="AV610" i="10"/>
  <c r="AW610" i="10"/>
  <c r="AX610" i="10"/>
  <c r="AY610" i="10"/>
  <c r="AZ610" i="10"/>
  <c r="BA610" i="10"/>
  <c r="BB610" i="10"/>
  <c r="BC610" i="10"/>
  <c r="BD610" i="10"/>
  <c r="BE610" i="10"/>
  <c r="BF610" i="10"/>
  <c r="BG610" i="10"/>
  <c r="BH610" i="10"/>
  <c r="BI610" i="10"/>
  <c r="BJ610" i="10"/>
  <c r="BK610" i="10"/>
  <c r="BL610" i="10"/>
  <c r="BM610" i="10"/>
  <c r="BN610" i="10"/>
  <c r="BO610" i="10"/>
  <c r="BP610" i="10"/>
  <c r="BQ610" i="10"/>
  <c r="BR610" i="10"/>
  <c r="BS610" i="10"/>
  <c r="BT610" i="10"/>
  <c r="BU610" i="10"/>
  <c r="BV610" i="10"/>
  <c r="BW610" i="10"/>
  <c r="BX610" i="10"/>
  <c r="BY610" i="10"/>
  <c r="BZ610" i="10"/>
  <c r="CA610" i="10"/>
  <c r="CB610" i="10"/>
  <c r="CC610" i="10"/>
  <c r="CD610" i="10"/>
  <c r="CE610" i="10"/>
  <c r="CF610" i="10"/>
  <c r="CG610" i="10"/>
  <c r="A611" i="10"/>
  <c r="Y611" i="10"/>
  <c r="Z611" i="10"/>
  <c r="AA611" i="10"/>
  <c r="AB611" i="10"/>
  <c r="AC611" i="10"/>
  <c r="AE611" i="10"/>
  <c r="AG611" i="10"/>
  <c r="AI611" i="10"/>
  <c r="AL611" i="10"/>
  <c r="AN611" i="10"/>
  <c r="AO611" i="10"/>
  <c r="AP611" i="10"/>
  <c r="AQ611" i="10"/>
  <c r="AR611" i="10"/>
  <c r="AS611" i="10"/>
  <c r="AT611" i="10"/>
  <c r="AU611" i="10"/>
  <c r="AV611" i="10"/>
  <c r="AW611" i="10"/>
  <c r="AX611" i="10"/>
  <c r="AY611" i="10"/>
  <c r="AZ611" i="10"/>
  <c r="BA611" i="10"/>
  <c r="BB611" i="10"/>
  <c r="BC611" i="10"/>
  <c r="BD611" i="10"/>
  <c r="BE611" i="10"/>
  <c r="BF611" i="10"/>
  <c r="BG611" i="10"/>
  <c r="BH611" i="10"/>
  <c r="BI611" i="10"/>
  <c r="BJ611" i="10"/>
  <c r="BK611" i="10"/>
  <c r="BL611" i="10"/>
  <c r="BM611" i="10"/>
  <c r="BN611" i="10"/>
  <c r="BO611" i="10"/>
  <c r="BP611" i="10"/>
  <c r="BQ611" i="10"/>
  <c r="BR611" i="10"/>
  <c r="BS611" i="10"/>
  <c r="BT611" i="10"/>
  <c r="BU611" i="10"/>
  <c r="BV611" i="10"/>
  <c r="BW611" i="10"/>
  <c r="BX611" i="10"/>
  <c r="BY611" i="10"/>
  <c r="BZ611" i="10"/>
  <c r="CA611" i="10"/>
  <c r="CB611" i="10"/>
  <c r="CC611" i="10"/>
  <c r="CD611" i="10"/>
  <c r="CE611" i="10"/>
  <c r="CF611" i="10"/>
  <c r="CG611" i="10"/>
  <c r="A612" i="10"/>
  <c r="Y612" i="10"/>
  <c r="Z612" i="10"/>
  <c r="AA612" i="10"/>
  <c r="AB612" i="10"/>
  <c r="AC612" i="10"/>
  <c r="AE612" i="10"/>
  <c r="AG612" i="10"/>
  <c r="AI612" i="10"/>
  <c r="AL612" i="10"/>
  <c r="AN612" i="10"/>
  <c r="AO612" i="10"/>
  <c r="AP612" i="10"/>
  <c r="AQ612" i="10"/>
  <c r="AR612" i="10"/>
  <c r="AS612" i="10"/>
  <c r="AT612" i="10"/>
  <c r="AU612" i="10"/>
  <c r="AV612" i="10"/>
  <c r="AW612" i="10"/>
  <c r="AX612" i="10"/>
  <c r="AY612" i="10"/>
  <c r="AZ612" i="10"/>
  <c r="BA612" i="10"/>
  <c r="BB612" i="10"/>
  <c r="BC612" i="10"/>
  <c r="BD612" i="10"/>
  <c r="BE612" i="10"/>
  <c r="BF612" i="10"/>
  <c r="BG612" i="10"/>
  <c r="BH612" i="10"/>
  <c r="BI612" i="10"/>
  <c r="BJ612" i="10"/>
  <c r="BK612" i="10"/>
  <c r="BL612" i="10"/>
  <c r="BM612" i="10"/>
  <c r="BN612" i="10"/>
  <c r="BO612" i="10"/>
  <c r="BP612" i="10"/>
  <c r="BQ612" i="10"/>
  <c r="BR612" i="10"/>
  <c r="BS612" i="10"/>
  <c r="BT612" i="10"/>
  <c r="BU612" i="10"/>
  <c r="BV612" i="10"/>
  <c r="BW612" i="10"/>
  <c r="BX612" i="10"/>
  <c r="BY612" i="10"/>
  <c r="BZ612" i="10"/>
  <c r="CA612" i="10"/>
  <c r="CB612" i="10"/>
  <c r="CC612" i="10"/>
  <c r="CD612" i="10"/>
  <c r="CE612" i="10"/>
  <c r="CF612" i="10"/>
  <c r="CG612" i="10"/>
  <c r="A613" i="10"/>
  <c r="Y613" i="10"/>
  <c r="Z613" i="10"/>
  <c r="AA613" i="10"/>
  <c r="AB613" i="10"/>
  <c r="AC613" i="10"/>
  <c r="AE613" i="10"/>
  <c r="AG613" i="10"/>
  <c r="AI613" i="10"/>
  <c r="AL613" i="10"/>
  <c r="AN613" i="10"/>
  <c r="AO613" i="10"/>
  <c r="AP613" i="10"/>
  <c r="AQ613" i="10"/>
  <c r="AR613" i="10"/>
  <c r="AS613" i="10"/>
  <c r="AT613" i="10"/>
  <c r="AU613" i="10"/>
  <c r="AV613" i="10"/>
  <c r="AW613" i="10"/>
  <c r="AX613" i="10"/>
  <c r="AY613" i="10"/>
  <c r="AZ613" i="10"/>
  <c r="BA613" i="10"/>
  <c r="BB613" i="10"/>
  <c r="BC613" i="10"/>
  <c r="BD613" i="10"/>
  <c r="BE613" i="10"/>
  <c r="BF613" i="10"/>
  <c r="BG613" i="10"/>
  <c r="BH613" i="10"/>
  <c r="BI613" i="10"/>
  <c r="BJ613" i="10"/>
  <c r="BK613" i="10"/>
  <c r="BL613" i="10"/>
  <c r="BM613" i="10"/>
  <c r="BN613" i="10"/>
  <c r="BO613" i="10"/>
  <c r="BP613" i="10"/>
  <c r="BQ613" i="10"/>
  <c r="BR613" i="10"/>
  <c r="BS613" i="10"/>
  <c r="BT613" i="10"/>
  <c r="BU613" i="10"/>
  <c r="BV613" i="10"/>
  <c r="BW613" i="10"/>
  <c r="BX613" i="10"/>
  <c r="BY613" i="10"/>
  <c r="BZ613" i="10"/>
  <c r="CA613" i="10"/>
  <c r="CB613" i="10"/>
  <c r="CC613" i="10"/>
  <c r="CD613" i="10"/>
  <c r="CE613" i="10"/>
  <c r="CF613" i="10"/>
  <c r="CG613" i="10"/>
  <c r="A614" i="10"/>
  <c r="Y614" i="10"/>
  <c r="Z614" i="10"/>
  <c r="AA614" i="10"/>
  <c r="AB614" i="10"/>
  <c r="AC614" i="10"/>
  <c r="AE614" i="10"/>
  <c r="AG614" i="10"/>
  <c r="AI614" i="10"/>
  <c r="AL614" i="10"/>
  <c r="AN614" i="10"/>
  <c r="AO614" i="10"/>
  <c r="AP614" i="10"/>
  <c r="AQ614" i="10"/>
  <c r="AR614" i="10"/>
  <c r="AS614" i="10"/>
  <c r="AT614" i="10"/>
  <c r="AU614" i="10"/>
  <c r="AV614" i="10"/>
  <c r="AW614" i="10"/>
  <c r="AX614" i="10"/>
  <c r="AY614" i="10"/>
  <c r="AZ614" i="10"/>
  <c r="BA614" i="10"/>
  <c r="BB614" i="10"/>
  <c r="BC614" i="10"/>
  <c r="BD614" i="10"/>
  <c r="BE614" i="10"/>
  <c r="BF614" i="10"/>
  <c r="BG614" i="10"/>
  <c r="BH614" i="10"/>
  <c r="BI614" i="10"/>
  <c r="BJ614" i="10"/>
  <c r="BK614" i="10"/>
  <c r="BL614" i="10"/>
  <c r="BM614" i="10"/>
  <c r="BN614" i="10"/>
  <c r="BO614" i="10"/>
  <c r="BP614" i="10"/>
  <c r="BQ614" i="10"/>
  <c r="BR614" i="10"/>
  <c r="BS614" i="10"/>
  <c r="BT614" i="10"/>
  <c r="BU614" i="10"/>
  <c r="BV614" i="10"/>
  <c r="BW614" i="10"/>
  <c r="BX614" i="10"/>
  <c r="BY614" i="10"/>
  <c r="BZ614" i="10"/>
  <c r="CA614" i="10"/>
  <c r="CB614" i="10"/>
  <c r="CC614" i="10"/>
  <c r="CD614" i="10"/>
  <c r="CE614" i="10"/>
  <c r="CF614" i="10"/>
  <c r="CG614" i="10"/>
  <c r="A615" i="10"/>
  <c r="Y615" i="10"/>
  <c r="Z615" i="10"/>
  <c r="AA615" i="10"/>
  <c r="AB615" i="10"/>
  <c r="AC615" i="10"/>
  <c r="AE615" i="10"/>
  <c r="AG615" i="10"/>
  <c r="AI615" i="10"/>
  <c r="AL615" i="10"/>
  <c r="AN615" i="10"/>
  <c r="AO615" i="10"/>
  <c r="AP615" i="10"/>
  <c r="AQ615" i="10"/>
  <c r="AR615" i="10"/>
  <c r="AS615" i="10"/>
  <c r="AT615" i="10"/>
  <c r="AU615" i="10"/>
  <c r="AV615" i="10"/>
  <c r="AW615" i="10"/>
  <c r="AX615" i="10"/>
  <c r="AY615" i="10"/>
  <c r="AZ615" i="10"/>
  <c r="BA615" i="10"/>
  <c r="BB615" i="10"/>
  <c r="BC615" i="10"/>
  <c r="BD615" i="10"/>
  <c r="BE615" i="10"/>
  <c r="BF615" i="10"/>
  <c r="BG615" i="10"/>
  <c r="BH615" i="10"/>
  <c r="BI615" i="10"/>
  <c r="BJ615" i="10"/>
  <c r="BK615" i="10"/>
  <c r="BL615" i="10"/>
  <c r="BM615" i="10"/>
  <c r="BN615" i="10"/>
  <c r="BO615" i="10"/>
  <c r="BP615" i="10"/>
  <c r="BQ615" i="10"/>
  <c r="BR615" i="10"/>
  <c r="BS615" i="10"/>
  <c r="BT615" i="10"/>
  <c r="BU615" i="10"/>
  <c r="BV615" i="10"/>
  <c r="BW615" i="10"/>
  <c r="BX615" i="10"/>
  <c r="BY615" i="10"/>
  <c r="BZ615" i="10"/>
  <c r="CA615" i="10"/>
  <c r="CB615" i="10"/>
  <c r="CC615" i="10"/>
  <c r="CD615" i="10"/>
  <c r="CE615" i="10"/>
  <c r="CF615" i="10"/>
  <c r="CG615" i="10"/>
  <c r="A616" i="10"/>
  <c r="Y616" i="10"/>
  <c r="Z616" i="10"/>
  <c r="AA616" i="10"/>
  <c r="AB616" i="10"/>
  <c r="AC616" i="10"/>
  <c r="AE616" i="10"/>
  <c r="AG616" i="10"/>
  <c r="AI616" i="10"/>
  <c r="AL616" i="10"/>
  <c r="AN616" i="10"/>
  <c r="AO616" i="10"/>
  <c r="AP616" i="10"/>
  <c r="AQ616" i="10"/>
  <c r="AR616" i="10"/>
  <c r="AS616" i="10"/>
  <c r="AT616" i="10"/>
  <c r="AU616" i="10"/>
  <c r="AV616" i="10"/>
  <c r="AW616" i="10"/>
  <c r="AX616" i="10"/>
  <c r="AY616" i="10"/>
  <c r="AZ616" i="10"/>
  <c r="BA616" i="10"/>
  <c r="BB616" i="10"/>
  <c r="BC616" i="10"/>
  <c r="BD616" i="10"/>
  <c r="BE616" i="10"/>
  <c r="BF616" i="10"/>
  <c r="BG616" i="10"/>
  <c r="BH616" i="10"/>
  <c r="BI616" i="10"/>
  <c r="BJ616" i="10"/>
  <c r="BK616" i="10"/>
  <c r="BL616" i="10"/>
  <c r="BM616" i="10"/>
  <c r="BN616" i="10"/>
  <c r="BO616" i="10"/>
  <c r="BP616" i="10"/>
  <c r="BQ616" i="10"/>
  <c r="BR616" i="10"/>
  <c r="BS616" i="10"/>
  <c r="BT616" i="10"/>
  <c r="BU616" i="10"/>
  <c r="BV616" i="10"/>
  <c r="BW616" i="10"/>
  <c r="BX616" i="10"/>
  <c r="BY616" i="10"/>
  <c r="BZ616" i="10"/>
  <c r="CA616" i="10"/>
  <c r="CB616" i="10"/>
  <c r="CC616" i="10"/>
  <c r="CD616" i="10"/>
  <c r="CE616" i="10"/>
  <c r="CF616" i="10"/>
  <c r="CG616" i="10"/>
  <c r="A617" i="10"/>
  <c r="Y617" i="10"/>
  <c r="Z617" i="10"/>
  <c r="AA617" i="10"/>
  <c r="AB617" i="10"/>
  <c r="AC617" i="10"/>
  <c r="AE617" i="10"/>
  <c r="AG617" i="10"/>
  <c r="AI617" i="10"/>
  <c r="AL617" i="10"/>
  <c r="AN617" i="10"/>
  <c r="AO617" i="10"/>
  <c r="AP617" i="10"/>
  <c r="AQ617" i="10"/>
  <c r="AR617" i="10"/>
  <c r="AS617" i="10"/>
  <c r="AT617" i="10"/>
  <c r="AU617" i="10"/>
  <c r="AV617" i="10"/>
  <c r="AW617" i="10"/>
  <c r="AX617" i="10"/>
  <c r="AY617" i="10"/>
  <c r="AZ617" i="10"/>
  <c r="BA617" i="10"/>
  <c r="BB617" i="10"/>
  <c r="BC617" i="10"/>
  <c r="BD617" i="10"/>
  <c r="BE617" i="10"/>
  <c r="BF617" i="10"/>
  <c r="BG617" i="10"/>
  <c r="BH617" i="10"/>
  <c r="BI617" i="10"/>
  <c r="BJ617" i="10"/>
  <c r="BK617" i="10"/>
  <c r="BL617" i="10"/>
  <c r="BM617" i="10"/>
  <c r="BN617" i="10"/>
  <c r="BO617" i="10"/>
  <c r="BP617" i="10"/>
  <c r="BQ617" i="10"/>
  <c r="BR617" i="10"/>
  <c r="BS617" i="10"/>
  <c r="BT617" i="10"/>
  <c r="BU617" i="10"/>
  <c r="BV617" i="10"/>
  <c r="BW617" i="10"/>
  <c r="BX617" i="10"/>
  <c r="BY617" i="10"/>
  <c r="BZ617" i="10"/>
  <c r="CA617" i="10"/>
  <c r="CB617" i="10"/>
  <c r="CC617" i="10"/>
  <c r="CD617" i="10"/>
  <c r="CE617" i="10"/>
  <c r="CF617" i="10"/>
  <c r="CG617" i="10"/>
  <c r="A618" i="10"/>
  <c r="Y618" i="10"/>
  <c r="Z618" i="10"/>
  <c r="AA618" i="10"/>
  <c r="AB618" i="10"/>
  <c r="AC618" i="10"/>
  <c r="AE618" i="10"/>
  <c r="AG618" i="10"/>
  <c r="AI618" i="10"/>
  <c r="AL618" i="10"/>
  <c r="AN618" i="10"/>
  <c r="AO618" i="10"/>
  <c r="AP618" i="10"/>
  <c r="AQ618" i="10"/>
  <c r="AR618" i="10"/>
  <c r="AS618" i="10"/>
  <c r="AT618" i="10"/>
  <c r="AU618" i="10"/>
  <c r="AV618" i="10"/>
  <c r="AW618" i="10"/>
  <c r="AX618" i="10"/>
  <c r="AY618" i="10"/>
  <c r="AZ618" i="10"/>
  <c r="BA618" i="10"/>
  <c r="BB618" i="10"/>
  <c r="BC618" i="10"/>
  <c r="BD618" i="10"/>
  <c r="BE618" i="10"/>
  <c r="BF618" i="10"/>
  <c r="BG618" i="10"/>
  <c r="BH618" i="10"/>
  <c r="BI618" i="10"/>
  <c r="BJ618" i="10"/>
  <c r="BK618" i="10"/>
  <c r="BL618" i="10"/>
  <c r="BM618" i="10"/>
  <c r="BN618" i="10"/>
  <c r="BO618" i="10"/>
  <c r="BP618" i="10"/>
  <c r="BQ618" i="10"/>
  <c r="BR618" i="10"/>
  <c r="BS618" i="10"/>
  <c r="BT618" i="10"/>
  <c r="BU618" i="10"/>
  <c r="BV618" i="10"/>
  <c r="BW618" i="10"/>
  <c r="BX618" i="10"/>
  <c r="BY618" i="10"/>
  <c r="BZ618" i="10"/>
  <c r="CA618" i="10"/>
  <c r="CB618" i="10"/>
  <c r="CC618" i="10"/>
  <c r="CD618" i="10"/>
  <c r="CE618" i="10"/>
  <c r="CF618" i="10"/>
  <c r="CG618" i="10"/>
  <c r="A619" i="10"/>
  <c r="Y619" i="10"/>
  <c r="Z619" i="10"/>
  <c r="AA619" i="10"/>
  <c r="AB619" i="10"/>
  <c r="AC619" i="10"/>
  <c r="AE619" i="10"/>
  <c r="AG619" i="10"/>
  <c r="AI619" i="10"/>
  <c r="AL619" i="10"/>
  <c r="AN619" i="10"/>
  <c r="AO619" i="10"/>
  <c r="AP619" i="10"/>
  <c r="AQ619" i="10"/>
  <c r="AR619" i="10"/>
  <c r="AS619" i="10"/>
  <c r="AT619" i="10"/>
  <c r="AU619" i="10"/>
  <c r="AV619" i="10"/>
  <c r="AW619" i="10"/>
  <c r="AX619" i="10"/>
  <c r="AY619" i="10"/>
  <c r="AZ619" i="10"/>
  <c r="BA619" i="10"/>
  <c r="BB619" i="10"/>
  <c r="BC619" i="10"/>
  <c r="BD619" i="10"/>
  <c r="BE619" i="10"/>
  <c r="BF619" i="10"/>
  <c r="BG619" i="10"/>
  <c r="BH619" i="10"/>
  <c r="BI619" i="10"/>
  <c r="BJ619" i="10"/>
  <c r="BK619" i="10"/>
  <c r="BL619" i="10"/>
  <c r="BM619" i="10"/>
  <c r="BN619" i="10"/>
  <c r="BO619" i="10"/>
  <c r="BP619" i="10"/>
  <c r="BQ619" i="10"/>
  <c r="BR619" i="10"/>
  <c r="BS619" i="10"/>
  <c r="BT619" i="10"/>
  <c r="BU619" i="10"/>
  <c r="BV619" i="10"/>
  <c r="BW619" i="10"/>
  <c r="BX619" i="10"/>
  <c r="BY619" i="10"/>
  <c r="BZ619" i="10"/>
  <c r="CA619" i="10"/>
  <c r="CB619" i="10"/>
  <c r="CC619" i="10"/>
  <c r="CD619" i="10"/>
  <c r="CE619" i="10"/>
  <c r="CF619" i="10"/>
  <c r="CG619" i="10"/>
  <c r="A620" i="10"/>
  <c r="B620" i="10"/>
  <c r="C620" i="10"/>
  <c r="D620" i="10"/>
  <c r="E620" i="10"/>
  <c r="F620" i="10"/>
  <c r="G620" i="10"/>
  <c r="H620" i="10"/>
  <c r="I620" i="10"/>
  <c r="J620" i="10"/>
  <c r="N620" i="10"/>
  <c r="O620" i="10"/>
  <c r="P620" i="10"/>
  <c r="Q620" i="10"/>
  <c r="R620" i="10"/>
  <c r="S620" i="10"/>
  <c r="T620" i="10"/>
  <c r="U620" i="10"/>
  <c r="V620" i="10"/>
  <c r="X620" i="10"/>
  <c r="Y620" i="10"/>
  <c r="Z620" i="10"/>
  <c r="AA620" i="10"/>
  <c r="AB620" i="10"/>
  <c r="AC620" i="10"/>
  <c r="AD620" i="10"/>
  <c r="AE620" i="10"/>
  <c r="AF620" i="10"/>
  <c r="AG620" i="10"/>
  <c r="AH620" i="10"/>
  <c r="AI620" i="10"/>
  <c r="AJ620" i="10"/>
  <c r="AK620" i="10"/>
  <c r="AL620" i="10"/>
  <c r="AM620" i="10"/>
  <c r="AN620" i="10"/>
  <c r="AO620" i="10"/>
  <c r="AP620" i="10"/>
  <c r="AQ620" i="10"/>
  <c r="AR620" i="10"/>
  <c r="AS620" i="10"/>
  <c r="AT620" i="10"/>
  <c r="AU620" i="10"/>
  <c r="AV620" i="10"/>
  <c r="AW620" i="10"/>
  <c r="AX620" i="10"/>
  <c r="AY620" i="10"/>
  <c r="AZ620" i="10"/>
  <c r="BA620" i="10"/>
  <c r="BB620" i="10"/>
  <c r="BC620" i="10"/>
  <c r="BD620" i="10"/>
  <c r="BE620" i="10"/>
  <c r="BF620" i="10"/>
  <c r="BG620" i="10"/>
  <c r="BH620" i="10"/>
  <c r="BI620" i="10"/>
  <c r="BJ620" i="10"/>
  <c r="BK620" i="10"/>
  <c r="BL620" i="10"/>
  <c r="BM620" i="10"/>
  <c r="BN620" i="10"/>
  <c r="BO620" i="10"/>
  <c r="BP620" i="10"/>
  <c r="BQ620" i="10"/>
  <c r="BR620" i="10"/>
  <c r="BS620" i="10"/>
  <c r="BT620" i="10"/>
  <c r="BU620" i="10"/>
  <c r="BV620" i="10"/>
  <c r="BW620" i="10"/>
  <c r="BX620" i="10"/>
  <c r="BY620" i="10"/>
  <c r="BZ620" i="10"/>
  <c r="CA620" i="10"/>
  <c r="CB620" i="10"/>
  <c r="CC620" i="10"/>
  <c r="CD620" i="10"/>
  <c r="CE620" i="10"/>
  <c r="CF620" i="10"/>
  <c r="CG620" i="10"/>
  <c r="A621" i="10"/>
  <c r="B621" i="10"/>
  <c r="C621" i="10"/>
  <c r="D621" i="10"/>
  <c r="E621" i="10"/>
  <c r="F621" i="10"/>
  <c r="G621" i="10"/>
  <c r="H621" i="10"/>
  <c r="I621" i="10"/>
  <c r="J621" i="10"/>
  <c r="K621" i="10"/>
  <c r="L621" i="10"/>
  <c r="M621" i="10"/>
  <c r="N621" i="10"/>
  <c r="O621" i="10"/>
  <c r="P621" i="10"/>
  <c r="Q621" i="10"/>
  <c r="R621" i="10"/>
  <c r="S621" i="10"/>
  <c r="T621" i="10"/>
  <c r="U621" i="10"/>
  <c r="V621" i="10"/>
  <c r="W621" i="10"/>
  <c r="X621" i="10"/>
  <c r="Y621" i="10"/>
  <c r="Z621" i="10"/>
  <c r="AA621" i="10"/>
  <c r="AB621" i="10"/>
  <c r="AC621" i="10"/>
  <c r="AD621" i="10"/>
  <c r="AE621" i="10"/>
  <c r="AF621" i="10"/>
  <c r="AG621" i="10"/>
  <c r="AH621" i="10"/>
  <c r="AI621" i="10"/>
  <c r="AJ621" i="10"/>
  <c r="AK621" i="10"/>
  <c r="AL621" i="10"/>
  <c r="AM621" i="10"/>
  <c r="AN621" i="10"/>
  <c r="AO621" i="10"/>
  <c r="AP621" i="10"/>
  <c r="AQ621" i="10"/>
  <c r="AR621" i="10"/>
  <c r="AS621" i="10"/>
  <c r="AT621" i="10"/>
  <c r="AU621" i="10"/>
  <c r="AV621" i="10"/>
  <c r="AW621" i="10"/>
  <c r="AX621" i="10"/>
  <c r="AY621" i="10"/>
  <c r="AZ621" i="10"/>
  <c r="BA621" i="10"/>
  <c r="BB621" i="10"/>
  <c r="BC621" i="10"/>
  <c r="BD621" i="10"/>
  <c r="BE621" i="10"/>
  <c r="BF621" i="10"/>
  <c r="BG621" i="10"/>
  <c r="BH621" i="10"/>
  <c r="BI621" i="10"/>
  <c r="BJ621" i="10"/>
  <c r="BK621" i="10"/>
  <c r="BL621" i="10"/>
  <c r="BM621" i="10"/>
  <c r="BN621" i="10"/>
  <c r="BO621" i="10"/>
  <c r="BP621" i="10"/>
  <c r="BQ621" i="10"/>
  <c r="BR621" i="10"/>
  <c r="BS621" i="10"/>
  <c r="BT621" i="10"/>
  <c r="BU621" i="10"/>
  <c r="BV621" i="10"/>
  <c r="BW621" i="10"/>
  <c r="BX621" i="10"/>
  <c r="BY621" i="10"/>
  <c r="BZ621" i="10"/>
  <c r="CA621" i="10"/>
  <c r="CB621" i="10"/>
  <c r="CC621" i="10"/>
  <c r="CD621" i="10"/>
  <c r="CE621" i="10"/>
  <c r="CF621" i="10"/>
  <c r="CG621" i="10"/>
  <c r="A622" i="10"/>
  <c r="B622" i="10"/>
  <c r="C622" i="10"/>
  <c r="D622" i="10"/>
  <c r="E622" i="10"/>
  <c r="F622" i="10"/>
  <c r="G622" i="10"/>
  <c r="H622" i="10"/>
  <c r="N622" i="10"/>
  <c r="O622" i="10"/>
  <c r="P622" i="10"/>
  <c r="U622" i="10"/>
  <c r="V622" i="10"/>
  <c r="W622" i="10"/>
  <c r="X622" i="10"/>
  <c r="Y622" i="10"/>
  <c r="Z622" i="10"/>
  <c r="AA622" i="10"/>
  <c r="AB622" i="10"/>
  <c r="AC622" i="10"/>
  <c r="AD622" i="10"/>
  <c r="AE622" i="10"/>
  <c r="AF622" i="10"/>
  <c r="AG622" i="10"/>
  <c r="AH622" i="10"/>
  <c r="AI622" i="10"/>
  <c r="AJ622" i="10"/>
  <c r="AK622" i="10"/>
  <c r="AL622" i="10"/>
  <c r="AM622" i="10"/>
  <c r="AN622" i="10"/>
  <c r="AO622" i="10"/>
  <c r="AP622" i="10"/>
  <c r="AQ622" i="10"/>
  <c r="AR622" i="10"/>
  <c r="AS622" i="10"/>
  <c r="AT622" i="10"/>
  <c r="AU622" i="10"/>
  <c r="AV622" i="10"/>
  <c r="AW622" i="10"/>
  <c r="AX622" i="10"/>
  <c r="AY622" i="10"/>
  <c r="AZ622" i="10"/>
  <c r="BA622" i="10"/>
  <c r="BB622" i="10"/>
  <c r="BC622" i="10"/>
  <c r="BD622" i="10"/>
  <c r="BE622" i="10"/>
  <c r="BF622" i="10"/>
  <c r="BG622" i="10"/>
  <c r="BH622" i="10"/>
  <c r="BI622" i="10"/>
  <c r="BJ622" i="10"/>
  <c r="BK622" i="10"/>
  <c r="BL622" i="10"/>
  <c r="BM622" i="10"/>
  <c r="BN622" i="10"/>
  <c r="BO622" i="10"/>
  <c r="BP622" i="10"/>
  <c r="BQ622" i="10"/>
  <c r="BR622" i="10"/>
  <c r="BS622" i="10"/>
  <c r="BT622" i="10"/>
  <c r="BU622" i="10"/>
  <c r="BV622" i="10"/>
  <c r="BW622" i="10"/>
  <c r="BX622" i="10"/>
  <c r="BY622" i="10"/>
  <c r="BZ622" i="10"/>
  <c r="CA622" i="10"/>
  <c r="CB622" i="10"/>
  <c r="CC622" i="10"/>
  <c r="CD622" i="10"/>
  <c r="CE622" i="10"/>
  <c r="CF622" i="10"/>
  <c r="CG622" i="10"/>
  <c r="A623" i="10"/>
  <c r="H623" i="10"/>
  <c r="I623" i="10"/>
  <c r="J623" i="10"/>
  <c r="K623" i="10"/>
  <c r="L623" i="10"/>
  <c r="M623" i="10"/>
  <c r="N623" i="10"/>
  <c r="O623" i="10"/>
  <c r="P623" i="10"/>
  <c r="Q623" i="10"/>
  <c r="R623" i="10"/>
  <c r="S623" i="10"/>
  <c r="T623" i="10"/>
  <c r="U623" i="10"/>
  <c r="V623" i="10"/>
  <c r="Y623" i="10"/>
  <c r="Z623" i="10"/>
  <c r="AA623" i="10"/>
  <c r="AB623" i="10"/>
  <c r="AC623" i="10"/>
  <c r="AD623" i="10"/>
  <c r="AE623" i="10"/>
  <c r="AF623" i="10"/>
  <c r="AG623" i="10"/>
  <c r="AH623" i="10"/>
  <c r="AI623" i="10"/>
  <c r="AJ623" i="10"/>
  <c r="AK623" i="10"/>
  <c r="AL623" i="10"/>
  <c r="AM623" i="10"/>
  <c r="AN623" i="10"/>
  <c r="AO623" i="10"/>
  <c r="AP623" i="10"/>
  <c r="AQ623" i="10"/>
  <c r="AR623" i="10"/>
  <c r="AS623" i="10"/>
  <c r="AT623" i="10"/>
  <c r="AU623" i="10"/>
  <c r="AV623" i="10"/>
  <c r="AW623" i="10"/>
  <c r="AX623" i="10"/>
  <c r="AY623" i="10"/>
  <c r="AZ623" i="10"/>
  <c r="BA623" i="10"/>
  <c r="BB623" i="10"/>
  <c r="BC623" i="10"/>
  <c r="BD623" i="10"/>
  <c r="BE623" i="10"/>
  <c r="BF623" i="10"/>
  <c r="BG623" i="10"/>
  <c r="BH623" i="10"/>
  <c r="BI623" i="10"/>
  <c r="BJ623" i="10"/>
  <c r="BK623" i="10"/>
  <c r="BL623" i="10"/>
  <c r="BM623" i="10"/>
  <c r="BN623" i="10"/>
  <c r="BO623" i="10"/>
  <c r="BP623" i="10"/>
  <c r="BQ623" i="10"/>
  <c r="BR623" i="10"/>
  <c r="BS623" i="10"/>
  <c r="BT623" i="10"/>
  <c r="BU623" i="10"/>
  <c r="BV623" i="10"/>
  <c r="BW623" i="10"/>
  <c r="BX623" i="10"/>
  <c r="BY623" i="10"/>
  <c r="BZ623" i="10"/>
  <c r="CA623" i="10"/>
  <c r="CB623" i="10"/>
  <c r="CC623" i="10"/>
  <c r="CD623" i="10"/>
  <c r="CE623" i="10"/>
  <c r="CF623" i="10"/>
  <c r="CG623" i="10"/>
  <c r="B624" i="10"/>
  <c r="C624" i="10"/>
  <c r="D624" i="10"/>
  <c r="E624" i="10"/>
  <c r="F624" i="10"/>
  <c r="G624" i="10"/>
  <c r="H624" i="10"/>
  <c r="I624" i="10"/>
  <c r="J624" i="10"/>
  <c r="K624" i="10"/>
  <c r="L624" i="10"/>
  <c r="M624" i="10"/>
  <c r="N624" i="10"/>
  <c r="O624" i="10"/>
  <c r="P624" i="10"/>
  <c r="Q624" i="10"/>
  <c r="R624" i="10"/>
  <c r="S624" i="10"/>
  <c r="T624" i="10"/>
  <c r="U624" i="10"/>
  <c r="V624" i="10"/>
  <c r="W624" i="10"/>
  <c r="X624" i="10"/>
  <c r="Y624" i="10"/>
  <c r="Z624" i="10"/>
  <c r="AA624" i="10"/>
  <c r="AB624" i="10"/>
  <c r="AC624" i="10"/>
  <c r="AE624" i="10"/>
  <c r="AG624" i="10"/>
  <c r="AI624" i="10"/>
  <c r="AL624" i="10"/>
  <c r="AM624" i="10"/>
  <c r="AN624" i="10"/>
  <c r="AO624" i="10"/>
  <c r="AP624" i="10"/>
  <c r="AQ624" i="10"/>
  <c r="AR624" i="10"/>
  <c r="AS624" i="10"/>
  <c r="AT624" i="10"/>
  <c r="AU624" i="10"/>
  <c r="AV624" i="10"/>
  <c r="AW624" i="10"/>
  <c r="AX624" i="10"/>
  <c r="AY624" i="10"/>
  <c r="AZ624" i="10"/>
  <c r="BA624" i="10"/>
  <c r="BB624" i="10"/>
  <c r="BC624" i="10"/>
  <c r="BD624" i="10"/>
  <c r="BE624" i="10"/>
  <c r="BF624" i="10"/>
  <c r="BG624" i="10"/>
  <c r="BH624" i="10"/>
  <c r="BI624" i="10"/>
  <c r="BJ624" i="10"/>
  <c r="BK624" i="10"/>
  <c r="BL624" i="10"/>
  <c r="BM624" i="10"/>
  <c r="BN624" i="10"/>
  <c r="BO624" i="10"/>
  <c r="BP624" i="10"/>
  <c r="BQ624" i="10"/>
  <c r="BR624" i="10"/>
  <c r="BS624" i="10"/>
  <c r="BT624" i="10"/>
  <c r="BU624" i="10"/>
  <c r="BV624" i="10"/>
  <c r="BW624" i="10"/>
  <c r="BX624" i="10"/>
  <c r="BY624" i="10"/>
  <c r="BZ624" i="10"/>
  <c r="CA624" i="10"/>
  <c r="CB624" i="10"/>
  <c r="CC624" i="10"/>
  <c r="CD624" i="10"/>
  <c r="CE624" i="10"/>
  <c r="CF624" i="10"/>
  <c r="CG624" i="10"/>
  <c r="A625" i="10"/>
  <c r="Y625" i="10"/>
  <c r="Z625" i="10"/>
  <c r="AA625" i="10"/>
  <c r="AB625" i="10"/>
  <c r="AC625" i="10"/>
  <c r="AE625" i="10"/>
  <c r="AG625" i="10"/>
  <c r="AI625" i="10"/>
  <c r="AL625" i="10"/>
  <c r="AM625" i="10"/>
  <c r="AN625" i="10"/>
  <c r="AO625" i="10"/>
  <c r="AP625" i="10"/>
  <c r="AQ625" i="10"/>
  <c r="AR625" i="10"/>
  <c r="AS625" i="10"/>
  <c r="AT625" i="10"/>
  <c r="AU625" i="10"/>
  <c r="AV625" i="10"/>
  <c r="AW625" i="10"/>
  <c r="AX625" i="10"/>
  <c r="AY625" i="10"/>
  <c r="AZ625" i="10"/>
  <c r="BA625" i="10"/>
  <c r="BB625" i="10"/>
  <c r="BC625" i="10"/>
  <c r="BD625" i="10"/>
  <c r="BE625" i="10"/>
  <c r="BF625" i="10"/>
  <c r="BG625" i="10"/>
  <c r="BH625" i="10"/>
  <c r="BI625" i="10"/>
  <c r="BJ625" i="10"/>
  <c r="BK625" i="10"/>
  <c r="BL625" i="10"/>
  <c r="BM625" i="10"/>
  <c r="BN625" i="10"/>
  <c r="BO625" i="10"/>
  <c r="BP625" i="10"/>
  <c r="BQ625" i="10"/>
  <c r="BR625" i="10"/>
  <c r="BS625" i="10"/>
  <c r="BT625" i="10"/>
  <c r="BU625" i="10"/>
  <c r="BV625" i="10"/>
  <c r="BW625" i="10"/>
  <c r="BX625" i="10"/>
  <c r="BY625" i="10"/>
  <c r="BZ625" i="10"/>
  <c r="CA625" i="10"/>
  <c r="CB625" i="10"/>
  <c r="CC625" i="10"/>
  <c r="CD625" i="10"/>
  <c r="CE625" i="10"/>
  <c r="CF625" i="10"/>
  <c r="CG625" i="10"/>
  <c r="A626" i="10"/>
  <c r="Y626" i="10"/>
  <c r="Z626" i="10"/>
  <c r="AA626" i="10"/>
  <c r="AB626" i="10"/>
  <c r="AC626" i="10"/>
  <c r="AE626" i="10"/>
  <c r="AG626" i="10"/>
  <c r="AI626" i="10"/>
  <c r="AL626" i="10"/>
  <c r="AM626" i="10"/>
  <c r="AN626" i="10"/>
  <c r="AO626" i="10"/>
  <c r="AP626" i="10"/>
  <c r="AQ626" i="10"/>
  <c r="AR626" i="10"/>
  <c r="AS626" i="10"/>
  <c r="AT626" i="10"/>
  <c r="AU626" i="10"/>
  <c r="AV626" i="10"/>
  <c r="AW626" i="10"/>
  <c r="AX626" i="10"/>
  <c r="AY626" i="10"/>
  <c r="AZ626" i="10"/>
  <c r="BA626" i="10"/>
  <c r="BB626" i="10"/>
  <c r="BC626" i="10"/>
  <c r="BD626" i="10"/>
  <c r="BE626" i="10"/>
  <c r="BF626" i="10"/>
  <c r="BG626" i="10"/>
  <c r="BH626" i="10"/>
  <c r="BI626" i="10"/>
  <c r="BJ626" i="10"/>
  <c r="BK626" i="10"/>
  <c r="BL626" i="10"/>
  <c r="BM626" i="10"/>
  <c r="BN626" i="10"/>
  <c r="BO626" i="10"/>
  <c r="BP626" i="10"/>
  <c r="BQ626" i="10"/>
  <c r="BR626" i="10"/>
  <c r="BS626" i="10"/>
  <c r="BT626" i="10"/>
  <c r="BU626" i="10"/>
  <c r="BV626" i="10"/>
  <c r="BW626" i="10"/>
  <c r="BX626" i="10"/>
  <c r="BY626" i="10"/>
  <c r="BZ626" i="10"/>
  <c r="CA626" i="10"/>
  <c r="CB626" i="10"/>
  <c r="CC626" i="10"/>
  <c r="CD626" i="10"/>
  <c r="CE626" i="10"/>
  <c r="CF626" i="10"/>
  <c r="CG626" i="10"/>
  <c r="C627" i="10"/>
  <c r="D627" i="10"/>
  <c r="E627" i="10"/>
  <c r="F627" i="10"/>
  <c r="G627" i="10"/>
  <c r="H627" i="10"/>
  <c r="I627" i="10"/>
  <c r="J627" i="10"/>
  <c r="K627" i="10"/>
  <c r="L627" i="10"/>
  <c r="M627" i="10"/>
  <c r="N627" i="10"/>
  <c r="O627" i="10"/>
  <c r="P627" i="10"/>
  <c r="Q627" i="10"/>
  <c r="R627" i="10"/>
  <c r="S627" i="10"/>
  <c r="T627" i="10"/>
  <c r="U627" i="10"/>
  <c r="V627" i="10"/>
  <c r="W627" i="10"/>
  <c r="X627" i="10"/>
  <c r="Y627" i="10"/>
  <c r="Z627" i="10"/>
  <c r="AA627" i="10"/>
  <c r="AB627" i="10"/>
  <c r="AC627" i="10"/>
  <c r="AE627" i="10"/>
  <c r="AG627" i="10"/>
  <c r="AI627" i="10"/>
  <c r="AL627" i="10"/>
  <c r="AM627" i="10"/>
  <c r="AN627" i="10"/>
  <c r="AO627" i="10"/>
  <c r="AP627" i="10"/>
  <c r="AQ627" i="10"/>
  <c r="AR627" i="10"/>
  <c r="AS627" i="10"/>
  <c r="AT627" i="10"/>
  <c r="AU627" i="10"/>
  <c r="AV627" i="10"/>
  <c r="AW627" i="10"/>
  <c r="AX627" i="10"/>
  <c r="AY627" i="10"/>
  <c r="AZ627" i="10"/>
  <c r="BA627" i="10"/>
  <c r="BB627" i="10"/>
  <c r="BC627" i="10"/>
  <c r="BD627" i="10"/>
  <c r="BE627" i="10"/>
  <c r="BF627" i="10"/>
  <c r="BG627" i="10"/>
  <c r="BH627" i="10"/>
  <c r="BI627" i="10"/>
  <c r="BJ627" i="10"/>
  <c r="BK627" i="10"/>
  <c r="BL627" i="10"/>
  <c r="BM627" i="10"/>
  <c r="BN627" i="10"/>
  <c r="BO627" i="10"/>
  <c r="BP627" i="10"/>
  <c r="BQ627" i="10"/>
  <c r="BR627" i="10"/>
  <c r="BS627" i="10"/>
  <c r="BT627" i="10"/>
  <c r="BU627" i="10"/>
  <c r="BV627" i="10"/>
  <c r="BW627" i="10"/>
  <c r="BX627" i="10"/>
  <c r="BY627" i="10"/>
  <c r="BZ627" i="10"/>
  <c r="CA627" i="10"/>
  <c r="CB627" i="10"/>
  <c r="CC627" i="10"/>
  <c r="CD627" i="10"/>
  <c r="CE627" i="10"/>
  <c r="CF627" i="10"/>
  <c r="CG627" i="10"/>
  <c r="A628" i="10"/>
  <c r="Y628" i="10"/>
  <c r="Z628" i="10"/>
  <c r="AA628" i="10"/>
  <c r="AB628" i="10"/>
  <c r="AC628" i="10"/>
  <c r="AE628" i="10"/>
  <c r="AG628" i="10"/>
  <c r="AI628" i="10"/>
  <c r="AL628" i="10"/>
  <c r="AM628" i="10"/>
  <c r="AN628" i="10"/>
  <c r="AO628" i="10"/>
  <c r="AP628" i="10"/>
  <c r="AQ628" i="10"/>
  <c r="AR628" i="10"/>
  <c r="AS628" i="10"/>
  <c r="AT628" i="10"/>
  <c r="AU628" i="10"/>
  <c r="AV628" i="10"/>
  <c r="AW628" i="10"/>
  <c r="AX628" i="10"/>
  <c r="AY628" i="10"/>
  <c r="AZ628" i="10"/>
  <c r="BA628" i="10"/>
  <c r="BB628" i="10"/>
  <c r="BC628" i="10"/>
  <c r="BD628" i="10"/>
  <c r="BE628" i="10"/>
  <c r="BF628" i="10"/>
  <c r="BG628" i="10"/>
  <c r="BH628" i="10"/>
  <c r="BI628" i="10"/>
  <c r="BJ628" i="10"/>
  <c r="BK628" i="10"/>
  <c r="BL628" i="10"/>
  <c r="BM628" i="10"/>
  <c r="BN628" i="10"/>
  <c r="BO628" i="10"/>
  <c r="BP628" i="10"/>
  <c r="BQ628" i="10"/>
  <c r="BR628" i="10"/>
  <c r="BS628" i="10"/>
  <c r="BT628" i="10"/>
  <c r="BU628" i="10"/>
  <c r="BV628" i="10"/>
  <c r="BW628" i="10"/>
  <c r="BX628" i="10"/>
  <c r="BY628" i="10"/>
  <c r="BZ628" i="10"/>
  <c r="CA628" i="10"/>
  <c r="CB628" i="10"/>
  <c r="CC628" i="10"/>
  <c r="CD628" i="10"/>
  <c r="CE628" i="10"/>
  <c r="CF628" i="10"/>
  <c r="CG628" i="10"/>
  <c r="A629" i="10"/>
  <c r="Y629" i="10"/>
  <c r="Z629" i="10"/>
  <c r="AA629" i="10"/>
  <c r="AB629" i="10"/>
  <c r="AC629" i="10"/>
  <c r="AE629" i="10"/>
  <c r="AG629" i="10"/>
  <c r="AI629" i="10"/>
  <c r="AL629" i="10"/>
  <c r="AM629" i="10"/>
  <c r="AN629" i="10"/>
  <c r="AO629" i="10"/>
  <c r="AP629" i="10"/>
  <c r="AQ629" i="10"/>
  <c r="AR629" i="10"/>
  <c r="AS629" i="10"/>
  <c r="AT629" i="10"/>
  <c r="AU629" i="10"/>
  <c r="AV629" i="10"/>
  <c r="AW629" i="10"/>
  <c r="AX629" i="10"/>
  <c r="AY629" i="10"/>
  <c r="AZ629" i="10"/>
  <c r="BA629" i="10"/>
  <c r="BB629" i="10"/>
  <c r="BC629" i="10"/>
  <c r="BD629" i="10"/>
  <c r="BE629" i="10"/>
  <c r="BF629" i="10"/>
  <c r="BG629" i="10"/>
  <c r="BH629" i="10"/>
  <c r="BI629" i="10"/>
  <c r="BJ629" i="10"/>
  <c r="BK629" i="10"/>
  <c r="BL629" i="10"/>
  <c r="BM629" i="10"/>
  <c r="BN629" i="10"/>
  <c r="BO629" i="10"/>
  <c r="BP629" i="10"/>
  <c r="BQ629" i="10"/>
  <c r="BR629" i="10"/>
  <c r="BS629" i="10"/>
  <c r="BT629" i="10"/>
  <c r="BU629" i="10"/>
  <c r="BV629" i="10"/>
  <c r="BW629" i="10"/>
  <c r="BX629" i="10"/>
  <c r="BY629" i="10"/>
  <c r="BZ629" i="10"/>
  <c r="CA629" i="10"/>
  <c r="CB629" i="10"/>
  <c r="CC629" i="10"/>
  <c r="CD629" i="10"/>
  <c r="CE629" i="10"/>
  <c r="CF629" i="10"/>
  <c r="CG629" i="10"/>
  <c r="C630" i="10"/>
  <c r="D630" i="10"/>
  <c r="E630" i="10"/>
  <c r="F630" i="10"/>
  <c r="G630" i="10"/>
  <c r="H630" i="10"/>
  <c r="I630" i="10"/>
  <c r="J630" i="10"/>
  <c r="K630" i="10"/>
  <c r="L630" i="10"/>
  <c r="M630" i="10"/>
  <c r="N630" i="10"/>
  <c r="O630" i="10"/>
  <c r="P630" i="10"/>
  <c r="Q630" i="10"/>
  <c r="R630" i="10"/>
  <c r="S630" i="10"/>
  <c r="T630" i="10"/>
  <c r="U630" i="10"/>
  <c r="V630" i="10"/>
  <c r="W630" i="10"/>
  <c r="X630" i="10"/>
  <c r="Y630" i="10"/>
  <c r="Z630" i="10"/>
  <c r="AA630" i="10"/>
  <c r="AB630" i="10"/>
  <c r="AC630" i="10"/>
  <c r="AE630" i="10"/>
  <c r="AG630" i="10"/>
  <c r="AI630" i="10"/>
  <c r="AL630" i="10"/>
  <c r="AM630" i="10"/>
  <c r="AN630" i="10"/>
  <c r="AO630" i="10"/>
  <c r="AP630" i="10"/>
  <c r="AQ630" i="10"/>
  <c r="AR630" i="10"/>
  <c r="AS630" i="10"/>
  <c r="AT630" i="10"/>
  <c r="AU630" i="10"/>
  <c r="AV630" i="10"/>
  <c r="AW630" i="10"/>
  <c r="AX630" i="10"/>
  <c r="AY630" i="10"/>
  <c r="AZ630" i="10"/>
  <c r="BA630" i="10"/>
  <c r="BB630" i="10"/>
  <c r="BC630" i="10"/>
  <c r="BD630" i="10"/>
  <c r="BE630" i="10"/>
  <c r="BF630" i="10"/>
  <c r="BG630" i="10"/>
  <c r="BH630" i="10"/>
  <c r="BI630" i="10"/>
  <c r="BJ630" i="10"/>
  <c r="BK630" i="10"/>
  <c r="BL630" i="10"/>
  <c r="BM630" i="10"/>
  <c r="BN630" i="10"/>
  <c r="BO630" i="10"/>
  <c r="BP630" i="10"/>
  <c r="BQ630" i="10"/>
  <c r="BR630" i="10"/>
  <c r="BS630" i="10"/>
  <c r="BT630" i="10"/>
  <c r="BU630" i="10"/>
  <c r="BV630" i="10"/>
  <c r="BW630" i="10"/>
  <c r="BX630" i="10"/>
  <c r="BY630" i="10"/>
  <c r="BZ630" i="10"/>
  <c r="CA630" i="10"/>
  <c r="CB630" i="10"/>
  <c r="CC630" i="10"/>
  <c r="CD630" i="10"/>
  <c r="CE630" i="10"/>
  <c r="CF630" i="10"/>
  <c r="CG630" i="10"/>
  <c r="A631" i="10"/>
  <c r="Y631" i="10"/>
  <c r="Z631" i="10"/>
  <c r="AA631" i="10"/>
  <c r="AB631" i="10"/>
  <c r="AC631" i="10"/>
  <c r="AE631" i="10"/>
  <c r="AG631" i="10"/>
  <c r="AI631" i="10"/>
  <c r="AL631" i="10"/>
  <c r="AM631" i="10"/>
  <c r="AN631" i="10"/>
  <c r="AO631" i="10"/>
  <c r="AP631" i="10"/>
  <c r="AQ631" i="10"/>
  <c r="AR631" i="10"/>
  <c r="AS631" i="10"/>
  <c r="AT631" i="10"/>
  <c r="AU631" i="10"/>
  <c r="AV631" i="10"/>
  <c r="AW631" i="10"/>
  <c r="AX631" i="10"/>
  <c r="AY631" i="10"/>
  <c r="AZ631" i="10"/>
  <c r="BA631" i="10"/>
  <c r="BB631" i="10"/>
  <c r="BC631" i="10"/>
  <c r="BD631" i="10"/>
  <c r="BE631" i="10"/>
  <c r="BF631" i="10"/>
  <c r="BG631" i="10"/>
  <c r="BH631" i="10"/>
  <c r="BI631" i="10"/>
  <c r="BJ631" i="10"/>
  <c r="BK631" i="10"/>
  <c r="BL631" i="10"/>
  <c r="BM631" i="10"/>
  <c r="BN631" i="10"/>
  <c r="BO631" i="10"/>
  <c r="BP631" i="10"/>
  <c r="BQ631" i="10"/>
  <c r="BR631" i="10"/>
  <c r="BS631" i="10"/>
  <c r="BT631" i="10"/>
  <c r="BU631" i="10"/>
  <c r="BV631" i="10"/>
  <c r="BW631" i="10"/>
  <c r="BX631" i="10"/>
  <c r="BY631" i="10"/>
  <c r="BZ631" i="10"/>
  <c r="CA631" i="10"/>
  <c r="CB631" i="10"/>
  <c r="CC631" i="10"/>
  <c r="CD631" i="10"/>
  <c r="CE631" i="10"/>
  <c r="CF631" i="10"/>
  <c r="CG631" i="10"/>
  <c r="A632" i="10"/>
  <c r="Y632" i="10"/>
  <c r="Z632" i="10"/>
  <c r="AA632" i="10"/>
  <c r="AB632" i="10"/>
  <c r="AC632" i="10"/>
  <c r="AE632" i="10"/>
  <c r="AG632" i="10"/>
  <c r="AI632" i="10"/>
  <c r="AL632" i="10"/>
  <c r="AM632" i="10"/>
  <c r="AN632" i="10"/>
  <c r="AO632" i="10"/>
  <c r="AP632" i="10"/>
  <c r="AQ632" i="10"/>
  <c r="AR632" i="10"/>
  <c r="AS632" i="10"/>
  <c r="AT632" i="10"/>
  <c r="AU632" i="10"/>
  <c r="AV632" i="10"/>
  <c r="AW632" i="10"/>
  <c r="AX632" i="10"/>
  <c r="AY632" i="10"/>
  <c r="AZ632" i="10"/>
  <c r="BA632" i="10"/>
  <c r="BB632" i="10"/>
  <c r="BC632" i="10"/>
  <c r="BD632" i="10"/>
  <c r="BE632" i="10"/>
  <c r="BF632" i="10"/>
  <c r="BG632" i="10"/>
  <c r="BH632" i="10"/>
  <c r="BI632" i="10"/>
  <c r="BJ632" i="10"/>
  <c r="BK632" i="10"/>
  <c r="BL632" i="10"/>
  <c r="BM632" i="10"/>
  <c r="BN632" i="10"/>
  <c r="BO632" i="10"/>
  <c r="BP632" i="10"/>
  <c r="BQ632" i="10"/>
  <c r="BR632" i="10"/>
  <c r="BS632" i="10"/>
  <c r="BT632" i="10"/>
  <c r="BU632" i="10"/>
  <c r="BV632" i="10"/>
  <c r="BW632" i="10"/>
  <c r="BX632" i="10"/>
  <c r="BY632" i="10"/>
  <c r="BZ632" i="10"/>
  <c r="CA632" i="10"/>
  <c r="CB632" i="10"/>
  <c r="CC632" i="10"/>
  <c r="CD632" i="10"/>
  <c r="CE632" i="10"/>
  <c r="CF632" i="10"/>
  <c r="CG632" i="10"/>
  <c r="C633" i="10"/>
  <c r="D633" i="10"/>
  <c r="E633" i="10"/>
  <c r="F633" i="10"/>
  <c r="G633" i="10"/>
  <c r="H633" i="10"/>
  <c r="I633" i="10"/>
  <c r="J633" i="10"/>
  <c r="K633" i="10"/>
  <c r="L633" i="10"/>
  <c r="M633" i="10"/>
  <c r="N633" i="10"/>
  <c r="O633" i="10"/>
  <c r="P633" i="10"/>
  <c r="Q633" i="10"/>
  <c r="R633" i="10"/>
  <c r="S633" i="10"/>
  <c r="T633" i="10"/>
  <c r="U633" i="10"/>
  <c r="V633" i="10"/>
  <c r="W633" i="10"/>
  <c r="X633" i="10"/>
  <c r="Y633" i="10"/>
  <c r="Z633" i="10"/>
  <c r="AA633" i="10"/>
  <c r="AB633" i="10"/>
  <c r="AC633" i="10"/>
  <c r="AE633" i="10"/>
  <c r="AG633" i="10"/>
  <c r="AI633" i="10"/>
  <c r="AL633" i="10"/>
  <c r="AM633" i="10"/>
  <c r="AN633" i="10"/>
  <c r="AO633" i="10"/>
  <c r="AP633" i="10"/>
  <c r="AQ633" i="10"/>
  <c r="AR633" i="10"/>
  <c r="AS633" i="10"/>
  <c r="AT633" i="10"/>
  <c r="AU633" i="10"/>
  <c r="AV633" i="10"/>
  <c r="AW633" i="10"/>
  <c r="AX633" i="10"/>
  <c r="AY633" i="10"/>
  <c r="AZ633" i="10"/>
  <c r="BA633" i="10"/>
  <c r="BB633" i="10"/>
  <c r="BC633" i="10"/>
  <c r="BD633" i="10"/>
  <c r="BE633" i="10"/>
  <c r="BF633" i="10"/>
  <c r="BG633" i="10"/>
  <c r="BH633" i="10"/>
  <c r="BI633" i="10"/>
  <c r="BJ633" i="10"/>
  <c r="BK633" i="10"/>
  <c r="BL633" i="10"/>
  <c r="BM633" i="10"/>
  <c r="BN633" i="10"/>
  <c r="BO633" i="10"/>
  <c r="BP633" i="10"/>
  <c r="BQ633" i="10"/>
  <c r="BR633" i="10"/>
  <c r="BS633" i="10"/>
  <c r="BT633" i="10"/>
  <c r="BU633" i="10"/>
  <c r="BV633" i="10"/>
  <c r="BW633" i="10"/>
  <c r="BX633" i="10"/>
  <c r="BY633" i="10"/>
  <c r="BZ633" i="10"/>
  <c r="CA633" i="10"/>
  <c r="CB633" i="10"/>
  <c r="CC633" i="10"/>
  <c r="CD633" i="10"/>
  <c r="CE633" i="10"/>
  <c r="CF633" i="10"/>
  <c r="CG633" i="10"/>
  <c r="A634" i="10"/>
  <c r="Y634" i="10"/>
  <c r="Z634" i="10"/>
  <c r="AA634" i="10"/>
  <c r="AB634" i="10"/>
  <c r="AC634" i="10"/>
  <c r="AE634" i="10"/>
  <c r="AG634" i="10"/>
  <c r="AI634" i="10"/>
  <c r="AL634" i="10"/>
  <c r="AM634" i="10"/>
  <c r="AN634" i="10"/>
  <c r="AO634" i="10"/>
  <c r="AP634" i="10"/>
  <c r="AQ634" i="10"/>
  <c r="AR634" i="10"/>
  <c r="AS634" i="10"/>
  <c r="AT634" i="10"/>
  <c r="AU634" i="10"/>
  <c r="AV634" i="10"/>
  <c r="AW634" i="10"/>
  <c r="AX634" i="10"/>
  <c r="AY634" i="10"/>
  <c r="AZ634" i="10"/>
  <c r="BA634" i="10"/>
  <c r="BB634" i="10"/>
  <c r="BC634" i="10"/>
  <c r="BD634" i="10"/>
  <c r="BE634" i="10"/>
  <c r="BF634" i="10"/>
  <c r="BG634" i="10"/>
  <c r="BH634" i="10"/>
  <c r="BI634" i="10"/>
  <c r="BJ634" i="10"/>
  <c r="BK634" i="10"/>
  <c r="BL634" i="10"/>
  <c r="BM634" i="10"/>
  <c r="BN634" i="10"/>
  <c r="BO634" i="10"/>
  <c r="BP634" i="10"/>
  <c r="BQ634" i="10"/>
  <c r="BR634" i="10"/>
  <c r="BS634" i="10"/>
  <c r="BT634" i="10"/>
  <c r="BU634" i="10"/>
  <c r="BV634" i="10"/>
  <c r="BW634" i="10"/>
  <c r="BX634" i="10"/>
  <c r="BY634" i="10"/>
  <c r="BZ634" i="10"/>
  <c r="CA634" i="10"/>
  <c r="CB634" i="10"/>
  <c r="CC634" i="10"/>
  <c r="CD634" i="10"/>
  <c r="CE634" i="10"/>
  <c r="CF634" i="10"/>
  <c r="CG634" i="10"/>
  <c r="A635" i="10"/>
  <c r="Y635" i="10"/>
  <c r="Z635" i="10"/>
  <c r="AA635" i="10"/>
  <c r="AB635" i="10"/>
  <c r="AC635" i="10"/>
  <c r="AE635" i="10"/>
  <c r="AG635" i="10"/>
  <c r="AI635" i="10"/>
  <c r="AL635" i="10"/>
  <c r="AM635" i="10"/>
  <c r="AN635" i="10"/>
  <c r="AO635" i="10"/>
  <c r="AP635" i="10"/>
  <c r="AQ635" i="10"/>
  <c r="AR635" i="10"/>
  <c r="AS635" i="10"/>
  <c r="AT635" i="10"/>
  <c r="AU635" i="10"/>
  <c r="AV635" i="10"/>
  <c r="AW635" i="10"/>
  <c r="AX635" i="10"/>
  <c r="AY635" i="10"/>
  <c r="AZ635" i="10"/>
  <c r="BA635" i="10"/>
  <c r="BB635" i="10"/>
  <c r="BC635" i="10"/>
  <c r="BD635" i="10"/>
  <c r="BE635" i="10"/>
  <c r="BF635" i="10"/>
  <c r="BG635" i="10"/>
  <c r="BH635" i="10"/>
  <c r="BI635" i="10"/>
  <c r="BJ635" i="10"/>
  <c r="BK635" i="10"/>
  <c r="BL635" i="10"/>
  <c r="BM635" i="10"/>
  <c r="BN635" i="10"/>
  <c r="BO635" i="10"/>
  <c r="BP635" i="10"/>
  <c r="BQ635" i="10"/>
  <c r="BR635" i="10"/>
  <c r="BS635" i="10"/>
  <c r="BT635" i="10"/>
  <c r="BU635" i="10"/>
  <c r="BV635" i="10"/>
  <c r="BW635" i="10"/>
  <c r="BX635" i="10"/>
  <c r="BY635" i="10"/>
  <c r="BZ635" i="10"/>
  <c r="CA635" i="10"/>
  <c r="CB635" i="10"/>
  <c r="CC635" i="10"/>
  <c r="CD635" i="10"/>
  <c r="CE635" i="10"/>
  <c r="CF635" i="10"/>
  <c r="CG635" i="10"/>
  <c r="A636" i="10"/>
  <c r="B636" i="10"/>
  <c r="C636" i="10"/>
  <c r="D636" i="10"/>
  <c r="E636" i="10"/>
  <c r="F636" i="10"/>
  <c r="G636" i="10"/>
  <c r="H636" i="10"/>
  <c r="I636" i="10"/>
  <c r="J636" i="10"/>
  <c r="N636" i="10"/>
  <c r="O636" i="10"/>
  <c r="P636" i="10"/>
  <c r="Q636" i="10"/>
  <c r="R636" i="10"/>
  <c r="S636" i="10"/>
  <c r="T636" i="10"/>
  <c r="U636" i="10"/>
  <c r="V636" i="10"/>
  <c r="X636" i="10"/>
  <c r="Y636" i="10"/>
  <c r="Z636" i="10"/>
  <c r="AA636" i="10"/>
  <c r="AB636" i="10"/>
  <c r="AC636" i="10"/>
  <c r="AD636" i="10"/>
  <c r="AE636" i="10"/>
  <c r="AF636" i="10"/>
  <c r="AG636" i="10"/>
  <c r="AH636" i="10"/>
  <c r="AI636" i="10"/>
  <c r="AJ636" i="10"/>
  <c r="AK636" i="10"/>
  <c r="AL636" i="10"/>
  <c r="AM636" i="10"/>
  <c r="AN636" i="10"/>
  <c r="AO636" i="10"/>
  <c r="AP636" i="10"/>
  <c r="AQ636" i="10"/>
  <c r="AR636" i="10"/>
  <c r="AS636" i="10"/>
  <c r="AT636" i="10"/>
  <c r="AU636" i="10"/>
  <c r="AV636" i="10"/>
  <c r="AW636" i="10"/>
  <c r="AX636" i="10"/>
  <c r="AY636" i="10"/>
  <c r="AZ636" i="10"/>
  <c r="BA636" i="10"/>
  <c r="BB636" i="10"/>
  <c r="BC636" i="10"/>
  <c r="BD636" i="10"/>
  <c r="BE636" i="10"/>
  <c r="BF636" i="10"/>
  <c r="BG636" i="10"/>
  <c r="BH636" i="10"/>
  <c r="BI636" i="10"/>
  <c r="BJ636" i="10"/>
  <c r="BK636" i="10"/>
  <c r="BL636" i="10"/>
  <c r="BM636" i="10"/>
  <c r="BN636" i="10"/>
  <c r="BO636" i="10"/>
  <c r="BP636" i="10"/>
  <c r="BQ636" i="10"/>
  <c r="BR636" i="10"/>
  <c r="BS636" i="10"/>
  <c r="BT636" i="10"/>
  <c r="BU636" i="10"/>
  <c r="BV636" i="10"/>
  <c r="BW636" i="10"/>
  <c r="BX636" i="10"/>
  <c r="BY636" i="10"/>
  <c r="BZ636" i="10"/>
  <c r="CA636" i="10"/>
  <c r="CB636" i="10"/>
  <c r="CC636" i="10"/>
  <c r="CD636" i="10"/>
  <c r="CE636" i="10"/>
  <c r="CF636" i="10"/>
  <c r="CG636" i="10"/>
  <c r="A637" i="10"/>
  <c r="B637" i="10"/>
  <c r="C637" i="10"/>
  <c r="D637" i="10"/>
  <c r="E637" i="10"/>
  <c r="F637" i="10"/>
  <c r="G637" i="10"/>
  <c r="H637" i="10"/>
  <c r="I637" i="10"/>
  <c r="J637" i="10"/>
  <c r="K637" i="10"/>
  <c r="L637" i="10"/>
  <c r="M637" i="10"/>
  <c r="N637" i="10"/>
  <c r="O637" i="10"/>
  <c r="P637" i="10"/>
  <c r="Q637" i="10"/>
  <c r="R637" i="10"/>
  <c r="S637" i="10"/>
  <c r="T637" i="10"/>
  <c r="U637" i="10"/>
  <c r="V637" i="10"/>
  <c r="W637" i="10"/>
  <c r="X637" i="10"/>
  <c r="Y637" i="10"/>
  <c r="Z637" i="10"/>
  <c r="AA637" i="10"/>
  <c r="AB637" i="10"/>
  <c r="AC637" i="10"/>
  <c r="AD637" i="10"/>
  <c r="AE637" i="10"/>
  <c r="AF637" i="10"/>
  <c r="AG637" i="10"/>
  <c r="AH637" i="10"/>
  <c r="AI637" i="10"/>
  <c r="AJ637" i="10"/>
  <c r="AK637" i="10"/>
  <c r="AL637" i="10"/>
  <c r="AM637" i="10"/>
  <c r="AN637" i="10"/>
  <c r="AO637" i="10"/>
  <c r="AP637" i="10"/>
  <c r="AQ637" i="10"/>
  <c r="AR637" i="10"/>
  <c r="AS637" i="10"/>
  <c r="AT637" i="10"/>
  <c r="AU637" i="10"/>
  <c r="AV637" i="10"/>
  <c r="AW637" i="10"/>
  <c r="AX637" i="10"/>
  <c r="AY637" i="10"/>
  <c r="AZ637" i="10"/>
  <c r="BA637" i="10"/>
  <c r="BB637" i="10"/>
  <c r="BC637" i="10"/>
  <c r="BD637" i="10"/>
  <c r="BE637" i="10"/>
  <c r="BF637" i="10"/>
  <c r="BG637" i="10"/>
  <c r="BH637" i="10"/>
  <c r="BI637" i="10"/>
  <c r="BJ637" i="10"/>
  <c r="BK637" i="10"/>
  <c r="BL637" i="10"/>
  <c r="BM637" i="10"/>
  <c r="BN637" i="10"/>
  <c r="BO637" i="10"/>
  <c r="BP637" i="10"/>
  <c r="BQ637" i="10"/>
  <c r="BR637" i="10"/>
  <c r="BS637" i="10"/>
  <c r="BT637" i="10"/>
  <c r="BU637" i="10"/>
  <c r="BV637" i="10"/>
  <c r="BW637" i="10"/>
  <c r="BX637" i="10"/>
  <c r="BY637" i="10"/>
  <c r="BZ637" i="10"/>
  <c r="CA637" i="10"/>
  <c r="CB637" i="10"/>
  <c r="CC637" i="10"/>
  <c r="CD637" i="10"/>
  <c r="CE637" i="10"/>
  <c r="CF637" i="10"/>
  <c r="CG637" i="10"/>
  <c r="A638" i="10"/>
  <c r="B638" i="10"/>
  <c r="C638" i="10"/>
  <c r="D638" i="10"/>
  <c r="E638" i="10"/>
  <c r="F638" i="10"/>
  <c r="G638" i="10"/>
  <c r="H638" i="10"/>
  <c r="N638" i="10"/>
  <c r="O638" i="10"/>
  <c r="P638" i="10"/>
  <c r="U638" i="10"/>
  <c r="V638" i="10"/>
  <c r="W638" i="10"/>
  <c r="X638" i="10"/>
  <c r="Y638" i="10"/>
  <c r="Z638" i="10"/>
  <c r="AA638" i="10"/>
  <c r="AB638" i="10"/>
  <c r="AC638" i="10"/>
  <c r="AD638" i="10"/>
  <c r="AE638" i="10"/>
  <c r="AF638" i="10"/>
  <c r="AG638" i="10"/>
  <c r="AH638" i="10"/>
  <c r="AI638" i="10"/>
  <c r="AJ638" i="10"/>
  <c r="AK638" i="10"/>
  <c r="AL638" i="10"/>
  <c r="AM638" i="10"/>
  <c r="AN638" i="10"/>
  <c r="AO638" i="10"/>
  <c r="AP638" i="10"/>
  <c r="AQ638" i="10"/>
  <c r="AR638" i="10"/>
  <c r="AS638" i="10"/>
  <c r="AT638" i="10"/>
  <c r="AU638" i="10"/>
  <c r="AV638" i="10"/>
  <c r="AW638" i="10"/>
  <c r="AX638" i="10"/>
  <c r="AY638" i="10"/>
  <c r="AZ638" i="10"/>
  <c r="BA638" i="10"/>
  <c r="BB638" i="10"/>
  <c r="BC638" i="10"/>
  <c r="BD638" i="10"/>
  <c r="BE638" i="10"/>
  <c r="BF638" i="10"/>
  <c r="BG638" i="10"/>
  <c r="BH638" i="10"/>
  <c r="BI638" i="10"/>
  <c r="BJ638" i="10"/>
  <c r="BK638" i="10"/>
  <c r="BL638" i="10"/>
  <c r="BM638" i="10"/>
  <c r="BN638" i="10"/>
  <c r="BO638" i="10"/>
  <c r="BP638" i="10"/>
  <c r="BQ638" i="10"/>
  <c r="BR638" i="10"/>
  <c r="BS638" i="10"/>
  <c r="BT638" i="10"/>
  <c r="BU638" i="10"/>
  <c r="BV638" i="10"/>
  <c r="BW638" i="10"/>
  <c r="BX638" i="10"/>
  <c r="BY638" i="10"/>
  <c r="BZ638" i="10"/>
  <c r="CA638" i="10"/>
  <c r="CB638" i="10"/>
  <c r="CC638" i="10"/>
  <c r="CD638" i="10"/>
  <c r="CE638" i="10"/>
  <c r="CF638" i="10"/>
  <c r="CG638" i="10"/>
  <c r="A639" i="10"/>
  <c r="H639" i="10"/>
  <c r="I639" i="10"/>
  <c r="J639" i="10"/>
  <c r="K639" i="10"/>
  <c r="L639" i="10"/>
  <c r="M639" i="10"/>
  <c r="N639" i="10"/>
  <c r="O639" i="10"/>
  <c r="P639" i="10"/>
  <c r="Q639" i="10"/>
  <c r="R639" i="10"/>
  <c r="S639" i="10"/>
  <c r="T639" i="10"/>
  <c r="U639" i="10"/>
  <c r="V639" i="10"/>
  <c r="Y639" i="10"/>
  <c r="Z639" i="10"/>
  <c r="AA639" i="10"/>
  <c r="AB639" i="10"/>
  <c r="AC639" i="10"/>
  <c r="AD639" i="10"/>
  <c r="AE639" i="10"/>
  <c r="AF639" i="10"/>
  <c r="AG639" i="10"/>
  <c r="AH639" i="10"/>
  <c r="AI639" i="10"/>
  <c r="AJ639" i="10"/>
  <c r="AK639" i="10"/>
  <c r="AL639" i="10"/>
  <c r="AM639" i="10"/>
  <c r="AN639" i="10"/>
  <c r="AO639" i="10"/>
  <c r="AP639" i="10"/>
  <c r="AQ639" i="10"/>
  <c r="AR639" i="10"/>
  <c r="AS639" i="10"/>
  <c r="AT639" i="10"/>
  <c r="AU639" i="10"/>
  <c r="AV639" i="10"/>
  <c r="AW639" i="10"/>
  <c r="AX639" i="10"/>
  <c r="AY639" i="10"/>
  <c r="AZ639" i="10"/>
  <c r="BA639" i="10"/>
  <c r="BB639" i="10"/>
  <c r="BC639" i="10"/>
  <c r="BD639" i="10"/>
  <c r="BE639" i="10"/>
  <c r="BF639" i="10"/>
  <c r="BG639" i="10"/>
  <c r="BH639" i="10"/>
  <c r="BI639" i="10"/>
  <c r="BJ639" i="10"/>
  <c r="BK639" i="10"/>
  <c r="BL639" i="10"/>
  <c r="BM639" i="10"/>
  <c r="BN639" i="10"/>
  <c r="BO639" i="10"/>
  <c r="BP639" i="10"/>
  <c r="BQ639" i="10"/>
  <c r="BR639" i="10"/>
  <c r="BS639" i="10"/>
  <c r="BT639" i="10"/>
  <c r="BU639" i="10"/>
  <c r="BV639" i="10"/>
  <c r="BW639" i="10"/>
  <c r="BX639" i="10"/>
  <c r="BY639" i="10"/>
  <c r="BZ639" i="10"/>
  <c r="CA639" i="10"/>
  <c r="CB639" i="10"/>
  <c r="CC639" i="10"/>
  <c r="CD639" i="10"/>
  <c r="CE639" i="10"/>
  <c r="CF639" i="10"/>
  <c r="CG639" i="10"/>
  <c r="B640" i="10"/>
  <c r="C640" i="10"/>
  <c r="D640" i="10"/>
  <c r="E640" i="10"/>
  <c r="F640" i="10"/>
  <c r="G640" i="10"/>
  <c r="H640" i="10"/>
  <c r="I640" i="10"/>
  <c r="J640" i="10"/>
  <c r="K640" i="10"/>
  <c r="L640" i="10"/>
  <c r="M640" i="10"/>
  <c r="N640" i="10"/>
  <c r="O640" i="10"/>
  <c r="P640" i="10"/>
  <c r="Q640" i="10"/>
  <c r="R640" i="10"/>
  <c r="S640" i="10"/>
  <c r="T640" i="10"/>
  <c r="U640" i="10"/>
  <c r="V640" i="10"/>
  <c r="W640" i="10"/>
  <c r="X640" i="10"/>
  <c r="Y640" i="10"/>
  <c r="Z640" i="10"/>
  <c r="AA640" i="10"/>
  <c r="AB640" i="10"/>
  <c r="AC640" i="10"/>
  <c r="AE640" i="10"/>
  <c r="AG640" i="10"/>
  <c r="AI640" i="10"/>
  <c r="AL640" i="10"/>
  <c r="AM640" i="10"/>
  <c r="AN640" i="10"/>
  <c r="AO640" i="10"/>
  <c r="AP640" i="10"/>
  <c r="AQ640" i="10"/>
  <c r="AR640" i="10"/>
  <c r="AS640" i="10"/>
  <c r="AT640" i="10"/>
  <c r="AU640" i="10"/>
  <c r="AV640" i="10"/>
  <c r="AW640" i="10"/>
  <c r="AX640" i="10"/>
  <c r="AY640" i="10"/>
  <c r="AZ640" i="10"/>
  <c r="BA640" i="10"/>
  <c r="BB640" i="10"/>
  <c r="BC640" i="10"/>
  <c r="BD640" i="10"/>
  <c r="BE640" i="10"/>
  <c r="BF640" i="10"/>
  <c r="BG640" i="10"/>
  <c r="BH640" i="10"/>
  <c r="BI640" i="10"/>
  <c r="BJ640" i="10"/>
  <c r="BK640" i="10"/>
  <c r="BL640" i="10"/>
  <c r="BM640" i="10"/>
  <c r="BN640" i="10"/>
  <c r="BO640" i="10"/>
  <c r="BP640" i="10"/>
  <c r="BQ640" i="10"/>
  <c r="BR640" i="10"/>
  <c r="BS640" i="10"/>
  <c r="BT640" i="10"/>
  <c r="BU640" i="10"/>
  <c r="BV640" i="10"/>
  <c r="BW640" i="10"/>
  <c r="BX640" i="10"/>
  <c r="BY640" i="10"/>
  <c r="BZ640" i="10"/>
  <c r="CA640" i="10"/>
  <c r="CB640" i="10"/>
  <c r="CC640" i="10"/>
  <c r="CD640" i="10"/>
  <c r="CE640" i="10"/>
  <c r="CF640" i="10"/>
  <c r="CG640" i="10"/>
  <c r="A641" i="10"/>
  <c r="Y641" i="10"/>
  <c r="Z641" i="10"/>
  <c r="AA641" i="10"/>
  <c r="AB641" i="10"/>
  <c r="AC641" i="10"/>
  <c r="AE641" i="10"/>
  <c r="AF641" i="10"/>
  <c r="AG641" i="10"/>
  <c r="AI641" i="10"/>
  <c r="AL641" i="10"/>
  <c r="AM641" i="10"/>
  <c r="AN641" i="10"/>
  <c r="AO641" i="10"/>
  <c r="AP641" i="10"/>
  <c r="AQ641" i="10"/>
  <c r="AR641" i="10"/>
  <c r="AS641" i="10"/>
  <c r="AT641" i="10"/>
  <c r="AU641" i="10"/>
  <c r="AV641" i="10"/>
  <c r="AW641" i="10"/>
  <c r="AX641" i="10"/>
  <c r="AY641" i="10"/>
  <c r="AZ641" i="10"/>
  <c r="BA641" i="10"/>
  <c r="BB641" i="10"/>
  <c r="BC641" i="10"/>
  <c r="BD641" i="10"/>
  <c r="BE641" i="10"/>
  <c r="BF641" i="10"/>
  <c r="BG641" i="10"/>
  <c r="BH641" i="10"/>
  <c r="BI641" i="10"/>
  <c r="BJ641" i="10"/>
  <c r="BK641" i="10"/>
  <c r="BL641" i="10"/>
  <c r="BM641" i="10"/>
  <c r="BN641" i="10"/>
  <c r="BO641" i="10"/>
  <c r="BP641" i="10"/>
  <c r="BQ641" i="10"/>
  <c r="BR641" i="10"/>
  <c r="BS641" i="10"/>
  <c r="BT641" i="10"/>
  <c r="BU641" i="10"/>
  <c r="BV641" i="10"/>
  <c r="BW641" i="10"/>
  <c r="BX641" i="10"/>
  <c r="BY641" i="10"/>
  <c r="BZ641" i="10"/>
  <c r="CA641" i="10"/>
  <c r="CB641" i="10"/>
  <c r="CC641" i="10"/>
  <c r="CD641" i="10"/>
  <c r="CE641" i="10"/>
  <c r="CF641" i="10"/>
  <c r="CG641" i="10"/>
  <c r="A642" i="10"/>
  <c r="Y642" i="10"/>
  <c r="Z642" i="10"/>
  <c r="AA642" i="10"/>
  <c r="AB642" i="10"/>
  <c r="AC642" i="10"/>
  <c r="AE642" i="10"/>
  <c r="AF642" i="10"/>
  <c r="AG642" i="10"/>
  <c r="AI642" i="10"/>
  <c r="AL642" i="10"/>
  <c r="AM642" i="10"/>
  <c r="AN642" i="10"/>
  <c r="AO642" i="10"/>
  <c r="AP642" i="10"/>
  <c r="AQ642" i="10"/>
  <c r="AR642" i="10"/>
  <c r="AS642" i="10"/>
  <c r="AT642" i="10"/>
  <c r="AU642" i="10"/>
  <c r="AV642" i="10"/>
  <c r="AW642" i="10"/>
  <c r="AX642" i="10"/>
  <c r="AY642" i="10"/>
  <c r="AZ642" i="10"/>
  <c r="BA642" i="10"/>
  <c r="BB642" i="10"/>
  <c r="BC642" i="10"/>
  <c r="BD642" i="10"/>
  <c r="BE642" i="10"/>
  <c r="BF642" i="10"/>
  <c r="BG642" i="10"/>
  <c r="BH642" i="10"/>
  <c r="BI642" i="10"/>
  <c r="BJ642" i="10"/>
  <c r="BK642" i="10"/>
  <c r="BL642" i="10"/>
  <c r="BM642" i="10"/>
  <c r="BN642" i="10"/>
  <c r="BO642" i="10"/>
  <c r="BP642" i="10"/>
  <c r="BQ642" i="10"/>
  <c r="BR642" i="10"/>
  <c r="BS642" i="10"/>
  <c r="BT642" i="10"/>
  <c r="BU642" i="10"/>
  <c r="BV642" i="10"/>
  <c r="BW642" i="10"/>
  <c r="BX642" i="10"/>
  <c r="BY642" i="10"/>
  <c r="BZ642" i="10"/>
  <c r="CA642" i="10"/>
  <c r="CB642" i="10"/>
  <c r="CC642" i="10"/>
  <c r="CD642" i="10"/>
  <c r="CE642" i="10"/>
  <c r="CF642" i="10"/>
  <c r="CG642" i="10"/>
  <c r="A643" i="10"/>
  <c r="Y643" i="10"/>
  <c r="Z643" i="10"/>
  <c r="AA643" i="10"/>
  <c r="AB643" i="10"/>
  <c r="AC643" i="10"/>
  <c r="AE643" i="10"/>
  <c r="AG643" i="10"/>
  <c r="AI643" i="10"/>
  <c r="AL643" i="10"/>
  <c r="AM643" i="10"/>
  <c r="AN643" i="10"/>
  <c r="AO643" i="10"/>
  <c r="AP643" i="10"/>
  <c r="AQ643" i="10"/>
  <c r="AR643" i="10"/>
  <c r="AS643" i="10"/>
  <c r="AT643" i="10"/>
  <c r="AU643" i="10"/>
  <c r="AV643" i="10"/>
  <c r="AW643" i="10"/>
  <c r="AX643" i="10"/>
  <c r="AY643" i="10"/>
  <c r="AZ643" i="10"/>
  <c r="BA643" i="10"/>
  <c r="BB643" i="10"/>
  <c r="BC643" i="10"/>
  <c r="BD643" i="10"/>
  <c r="BE643" i="10"/>
  <c r="BF643" i="10"/>
  <c r="BG643" i="10"/>
  <c r="BH643" i="10"/>
  <c r="BI643" i="10"/>
  <c r="BJ643" i="10"/>
  <c r="BK643" i="10"/>
  <c r="BL643" i="10"/>
  <c r="BM643" i="10"/>
  <c r="BN643" i="10"/>
  <c r="BO643" i="10"/>
  <c r="BP643" i="10"/>
  <c r="BQ643" i="10"/>
  <c r="BR643" i="10"/>
  <c r="BS643" i="10"/>
  <c r="BT643" i="10"/>
  <c r="BU643" i="10"/>
  <c r="BV643" i="10"/>
  <c r="BW643" i="10"/>
  <c r="BX643" i="10"/>
  <c r="BY643" i="10"/>
  <c r="BZ643" i="10"/>
  <c r="CA643" i="10"/>
  <c r="CB643" i="10"/>
  <c r="CC643" i="10"/>
  <c r="CD643" i="10"/>
  <c r="CE643" i="10"/>
  <c r="CF643" i="10"/>
  <c r="CG643" i="10"/>
  <c r="A644" i="10"/>
  <c r="Y644" i="10"/>
  <c r="Z644" i="10"/>
  <c r="AA644" i="10"/>
  <c r="AB644" i="10"/>
  <c r="AC644" i="10"/>
  <c r="AE644" i="10"/>
  <c r="AF644" i="10"/>
  <c r="AG644" i="10"/>
  <c r="AI644" i="10"/>
  <c r="AL644" i="10"/>
  <c r="AM644" i="10"/>
  <c r="AN644" i="10"/>
  <c r="AO644" i="10"/>
  <c r="AP644" i="10"/>
  <c r="AQ644" i="10"/>
  <c r="AR644" i="10"/>
  <c r="AS644" i="10"/>
  <c r="AT644" i="10"/>
  <c r="AU644" i="10"/>
  <c r="AV644" i="10"/>
  <c r="AW644" i="10"/>
  <c r="AX644" i="10"/>
  <c r="AY644" i="10"/>
  <c r="AZ644" i="10"/>
  <c r="BA644" i="10"/>
  <c r="BB644" i="10"/>
  <c r="BC644" i="10"/>
  <c r="BD644" i="10"/>
  <c r="BE644" i="10"/>
  <c r="BF644" i="10"/>
  <c r="BG644" i="10"/>
  <c r="BH644" i="10"/>
  <c r="BI644" i="10"/>
  <c r="BJ644" i="10"/>
  <c r="BK644" i="10"/>
  <c r="BL644" i="10"/>
  <c r="BM644" i="10"/>
  <c r="BN644" i="10"/>
  <c r="BO644" i="10"/>
  <c r="BP644" i="10"/>
  <c r="BQ644" i="10"/>
  <c r="BR644" i="10"/>
  <c r="BS644" i="10"/>
  <c r="BT644" i="10"/>
  <c r="BU644" i="10"/>
  <c r="BV644" i="10"/>
  <c r="BW644" i="10"/>
  <c r="BX644" i="10"/>
  <c r="BY644" i="10"/>
  <c r="BZ644" i="10"/>
  <c r="CA644" i="10"/>
  <c r="CB644" i="10"/>
  <c r="CC644" i="10"/>
  <c r="CD644" i="10"/>
  <c r="CE644" i="10"/>
  <c r="CF644" i="10"/>
  <c r="CG644" i="10"/>
  <c r="C645" i="10"/>
  <c r="D645" i="10"/>
  <c r="E645" i="10"/>
  <c r="F645" i="10"/>
  <c r="G645" i="10"/>
  <c r="H645" i="10"/>
  <c r="I645" i="10"/>
  <c r="J645" i="10"/>
  <c r="K645" i="10"/>
  <c r="L645" i="10"/>
  <c r="M645" i="10"/>
  <c r="N645" i="10"/>
  <c r="O645" i="10"/>
  <c r="P645" i="10"/>
  <c r="Q645" i="10"/>
  <c r="R645" i="10"/>
  <c r="S645" i="10"/>
  <c r="T645" i="10"/>
  <c r="U645" i="10"/>
  <c r="V645" i="10"/>
  <c r="W645" i="10"/>
  <c r="X645" i="10"/>
  <c r="Y645" i="10"/>
  <c r="Z645" i="10"/>
  <c r="AA645" i="10"/>
  <c r="AB645" i="10"/>
  <c r="AC645" i="10"/>
  <c r="AE645" i="10"/>
  <c r="AG645" i="10"/>
  <c r="AI645" i="10"/>
  <c r="AL645" i="10"/>
  <c r="AM645" i="10"/>
  <c r="AN645" i="10"/>
  <c r="AO645" i="10"/>
  <c r="AP645" i="10"/>
  <c r="AQ645" i="10"/>
  <c r="AR645" i="10"/>
  <c r="AS645" i="10"/>
  <c r="AT645" i="10"/>
  <c r="AU645" i="10"/>
  <c r="AV645" i="10"/>
  <c r="AW645" i="10"/>
  <c r="AX645" i="10"/>
  <c r="AY645" i="10"/>
  <c r="AZ645" i="10"/>
  <c r="BA645" i="10"/>
  <c r="BB645" i="10"/>
  <c r="BC645" i="10"/>
  <c r="BD645" i="10"/>
  <c r="BE645" i="10"/>
  <c r="BF645" i="10"/>
  <c r="BG645" i="10"/>
  <c r="BH645" i="10"/>
  <c r="BI645" i="10"/>
  <c r="BJ645" i="10"/>
  <c r="BK645" i="10"/>
  <c r="BL645" i="10"/>
  <c r="BM645" i="10"/>
  <c r="BN645" i="10"/>
  <c r="BO645" i="10"/>
  <c r="BP645" i="10"/>
  <c r="BQ645" i="10"/>
  <c r="BR645" i="10"/>
  <c r="BS645" i="10"/>
  <c r="BT645" i="10"/>
  <c r="BU645" i="10"/>
  <c r="BV645" i="10"/>
  <c r="BW645" i="10"/>
  <c r="BX645" i="10"/>
  <c r="BY645" i="10"/>
  <c r="BZ645" i="10"/>
  <c r="CA645" i="10"/>
  <c r="CB645" i="10"/>
  <c r="CC645" i="10"/>
  <c r="CD645" i="10"/>
  <c r="CE645" i="10"/>
  <c r="CF645" i="10"/>
  <c r="CG645" i="10"/>
  <c r="A646" i="10"/>
  <c r="Y646" i="10"/>
  <c r="Z646" i="10"/>
  <c r="AA646" i="10"/>
  <c r="AB646" i="10"/>
  <c r="AC646" i="10"/>
  <c r="AE646" i="10"/>
  <c r="AG646" i="10"/>
  <c r="AH646" i="10"/>
  <c r="AI646" i="10"/>
  <c r="AL646" i="10"/>
  <c r="AM646" i="10"/>
  <c r="AN646" i="10"/>
  <c r="AO646" i="10"/>
  <c r="AP646" i="10"/>
  <c r="AQ646" i="10"/>
  <c r="AR646" i="10"/>
  <c r="AS646" i="10"/>
  <c r="AT646" i="10"/>
  <c r="AU646" i="10"/>
  <c r="AV646" i="10"/>
  <c r="AW646" i="10"/>
  <c r="AX646" i="10"/>
  <c r="AY646" i="10"/>
  <c r="AZ646" i="10"/>
  <c r="BA646" i="10"/>
  <c r="BB646" i="10"/>
  <c r="BC646" i="10"/>
  <c r="BD646" i="10"/>
  <c r="BE646" i="10"/>
  <c r="BF646" i="10"/>
  <c r="BG646" i="10"/>
  <c r="BH646" i="10"/>
  <c r="BI646" i="10"/>
  <c r="BJ646" i="10"/>
  <c r="BK646" i="10"/>
  <c r="BL646" i="10"/>
  <c r="BM646" i="10"/>
  <c r="BN646" i="10"/>
  <c r="BO646" i="10"/>
  <c r="BP646" i="10"/>
  <c r="BQ646" i="10"/>
  <c r="BR646" i="10"/>
  <c r="BS646" i="10"/>
  <c r="BT646" i="10"/>
  <c r="BU646" i="10"/>
  <c r="BV646" i="10"/>
  <c r="BW646" i="10"/>
  <c r="BX646" i="10"/>
  <c r="BY646" i="10"/>
  <c r="BZ646" i="10"/>
  <c r="CA646" i="10"/>
  <c r="CB646" i="10"/>
  <c r="CC646" i="10"/>
  <c r="CD646" i="10"/>
  <c r="CE646" i="10"/>
  <c r="CF646" i="10"/>
  <c r="CG646" i="10"/>
  <c r="A647" i="10"/>
  <c r="Y647" i="10"/>
  <c r="Z647" i="10"/>
  <c r="AA647" i="10"/>
  <c r="AB647" i="10"/>
  <c r="AC647" i="10"/>
  <c r="AE647" i="10"/>
  <c r="AG647" i="10"/>
  <c r="AH647" i="10"/>
  <c r="AI647" i="10"/>
  <c r="AL647" i="10"/>
  <c r="AM647" i="10"/>
  <c r="AN647" i="10"/>
  <c r="AO647" i="10"/>
  <c r="AP647" i="10"/>
  <c r="AQ647" i="10"/>
  <c r="AR647" i="10"/>
  <c r="AS647" i="10"/>
  <c r="AT647" i="10"/>
  <c r="AU647" i="10"/>
  <c r="AV647" i="10"/>
  <c r="AW647" i="10"/>
  <c r="AX647" i="10"/>
  <c r="AY647" i="10"/>
  <c r="AZ647" i="10"/>
  <c r="BA647" i="10"/>
  <c r="BB647" i="10"/>
  <c r="BC647" i="10"/>
  <c r="BD647" i="10"/>
  <c r="BE647" i="10"/>
  <c r="BF647" i="10"/>
  <c r="BG647" i="10"/>
  <c r="BH647" i="10"/>
  <c r="BI647" i="10"/>
  <c r="BJ647" i="10"/>
  <c r="BK647" i="10"/>
  <c r="BL647" i="10"/>
  <c r="BM647" i="10"/>
  <c r="BN647" i="10"/>
  <c r="BO647" i="10"/>
  <c r="BP647" i="10"/>
  <c r="BQ647" i="10"/>
  <c r="BR647" i="10"/>
  <c r="BS647" i="10"/>
  <c r="BT647" i="10"/>
  <c r="BU647" i="10"/>
  <c r="BV647" i="10"/>
  <c r="BW647" i="10"/>
  <c r="BX647" i="10"/>
  <c r="BY647" i="10"/>
  <c r="BZ647" i="10"/>
  <c r="CA647" i="10"/>
  <c r="CB647" i="10"/>
  <c r="CC647" i="10"/>
  <c r="CD647" i="10"/>
  <c r="CE647" i="10"/>
  <c r="CF647" i="10"/>
  <c r="CG647" i="10"/>
  <c r="A648" i="10"/>
  <c r="Y648" i="10"/>
  <c r="Z648" i="10"/>
  <c r="AA648" i="10"/>
  <c r="AB648" i="10"/>
  <c r="AC648" i="10"/>
  <c r="AE648" i="10"/>
  <c r="AG648" i="10"/>
  <c r="AH648" i="10"/>
  <c r="AI648" i="10"/>
  <c r="AL648" i="10"/>
  <c r="AM648" i="10"/>
  <c r="AN648" i="10"/>
  <c r="AO648" i="10"/>
  <c r="AP648" i="10"/>
  <c r="AQ648" i="10"/>
  <c r="AR648" i="10"/>
  <c r="AS648" i="10"/>
  <c r="AT648" i="10"/>
  <c r="AU648" i="10"/>
  <c r="AV648" i="10"/>
  <c r="AW648" i="10"/>
  <c r="AX648" i="10"/>
  <c r="AY648" i="10"/>
  <c r="AZ648" i="10"/>
  <c r="BA648" i="10"/>
  <c r="BB648" i="10"/>
  <c r="BC648" i="10"/>
  <c r="BD648" i="10"/>
  <c r="BE648" i="10"/>
  <c r="BF648" i="10"/>
  <c r="BG648" i="10"/>
  <c r="BH648" i="10"/>
  <c r="BI648" i="10"/>
  <c r="BJ648" i="10"/>
  <c r="BK648" i="10"/>
  <c r="BL648" i="10"/>
  <c r="BM648" i="10"/>
  <c r="BN648" i="10"/>
  <c r="BO648" i="10"/>
  <c r="BP648" i="10"/>
  <c r="BQ648" i="10"/>
  <c r="BR648" i="10"/>
  <c r="BS648" i="10"/>
  <c r="BT648" i="10"/>
  <c r="BU648" i="10"/>
  <c r="BV648" i="10"/>
  <c r="BW648" i="10"/>
  <c r="BX648" i="10"/>
  <c r="BY648" i="10"/>
  <c r="BZ648" i="10"/>
  <c r="CA648" i="10"/>
  <c r="CB648" i="10"/>
  <c r="CC648" i="10"/>
  <c r="CD648" i="10"/>
  <c r="CE648" i="10"/>
  <c r="CF648" i="10"/>
  <c r="CG648" i="10"/>
  <c r="A649" i="10"/>
  <c r="Y649" i="10"/>
  <c r="Z649" i="10"/>
  <c r="AA649" i="10"/>
  <c r="AB649" i="10"/>
  <c r="AC649" i="10"/>
  <c r="AE649" i="10"/>
  <c r="AG649" i="10"/>
  <c r="AI649" i="10"/>
  <c r="AL649" i="10"/>
  <c r="AM649" i="10"/>
  <c r="AN649" i="10"/>
  <c r="AO649" i="10"/>
  <c r="AP649" i="10"/>
  <c r="AQ649" i="10"/>
  <c r="AR649" i="10"/>
  <c r="AS649" i="10"/>
  <c r="AT649" i="10"/>
  <c r="AU649" i="10"/>
  <c r="AV649" i="10"/>
  <c r="AW649" i="10"/>
  <c r="AX649" i="10"/>
  <c r="AY649" i="10"/>
  <c r="AZ649" i="10"/>
  <c r="BA649" i="10"/>
  <c r="BB649" i="10"/>
  <c r="BC649" i="10"/>
  <c r="BD649" i="10"/>
  <c r="BE649" i="10"/>
  <c r="BF649" i="10"/>
  <c r="BG649" i="10"/>
  <c r="BH649" i="10"/>
  <c r="BI649" i="10"/>
  <c r="BJ649" i="10"/>
  <c r="BK649" i="10"/>
  <c r="BL649" i="10"/>
  <c r="BM649" i="10"/>
  <c r="BN649" i="10"/>
  <c r="BO649" i="10"/>
  <c r="BP649" i="10"/>
  <c r="BQ649" i="10"/>
  <c r="BR649" i="10"/>
  <c r="BS649" i="10"/>
  <c r="BT649" i="10"/>
  <c r="BU649" i="10"/>
  <c r="BV649" i="10"/>
  <c r="BW649" i="10"/>
  <c r="BX649" i="10"/>
  <c r="BY649" i="10"/>
  <c r="BZ649" i="10"/>
  <c r="CA649" i="10"/>
  <c r="CB649" i="10"/>
  <c r="CC649" i="10"/>
  <c r="CD649" i="10"/>
  <c r="CE649" i="10"/>
  <c r="CF649" i="10"/>
  <c r="CG649" i="10"/>
  <c r="C650" i="10"/>
  <c r="D650" i="10"/>
  <c r="E650" i="10"/>
  <c r="F650" i="10"/>
  <c r="G650" i="10"/>
  <c r="H650" i="10"/>
  <c r="I650" i="10"/>
  <c r="J650" i="10"/>
  <c r="K650" i="10"/>
  <c r="L650" i="10"/>
  <c r="M650" i="10"/>
  <c r="N650" i="10"/>
  <c r="O650" i="10"/>
  <c r="P650" i="10"/>
  <c r="Q650" i="10"/>
  <c r="R650" i="10"/>
  <c r="S650" i="10"/>
  <c r="T650" i="10"/>
  <c r="U650" i="10"/>
  <c r="V650" i="10"/>
  <c r="W650" i="10"/>
  <c r="X650" i="10"/>
  <c r="Y650" i="10"/>
  <c r="Z650" i="10"/>
  <c r="AA650" i="10"/>
  <c r="AB650" i="10"/>
  <c r="AC650" i="10"/>
  <c r="AE650" i="10"/>
  <c r="AG650" i="10"/>
  <c r="AI650" i="10"/>
  <c r="AL650" i="10"/>
  <c r="AM650" i="10"/>
  <c r="AN650" i="10"/>
  <c r="AO650" i="10"/>
  <c r="AP650" i="10"/>
  <c r="AQ650" i="10"/>
  <c r="AR650" i="10"/>
  <c r="AS650" i="10"/>
  <c r="AT650" i="10"/>
  <c r="AU650" i="10"/>
  <c r="AV650" i="10"/>
  <c r="AW650" i="10"/>
  <c r="AX650" i="10"/>
  <c r="AY650" i="10"/>
  <c r="AZ650" i="10"/>
  <c r="BA650" i="10"/>
  <c r="BB650" i="10"/>
  <c r="BC650" i="10"/>
  <c r="BD650" i="10"/>
  <c r="BE650" i="10"/>
  <c r="BF650" i="10"/>
  <c r="BG650" i="10"/>
  <c r="BH650" i="10"/>
  <c r="BI650" i="10"/>
  <c r="BJ650" i="10"/>
  <c r="BK650" i="10"/>
  <c r="BL650" i="10"/>
  <c r="BM650" i="10"/>
  <c r="BN650" i="10"/>
  <c r="BO650" i="10"/>
  <c r="BP650" i="10"/>
  <c r="BQ650" i="10"/>
  <c r="BR650" i="10"/>
  <c r="BS650" i="10"/>
  <c r="BT650" i="10"/>
  <c r="BU650" i="10"/>
  <c r="BV650" i="10"/>
  <c r="BW650" i="10"/>
  <c r="BX650" i="10"/>
  <c r="BY650" i="10"/>
  <c r="BZ650" i="10"/>
  <c r="CA650" i="10"/>
  <c r="CB650" i="10"/>
  <c r="CC650" i="10"/>
  <c r="CD650" i="10"/>
  <c r="CE650" i="10"/>
  <c r="CF650" i="10"/>
  <c r="CG650" i="10"/>
  <c r="A651" i="10"/>
  <c r="Y651" i="10"/>
  <c r="Z651" i="10"/>
  <c r="AA651" i="10"/>
  <c r="AB651" i="10"/>
  <c r="AC651" i="10"/>
  <c r="AE651" i="10"/>
  <c r="AG651" i="10"/>
  <c r="AI651" i="10"/>
  <c r="AL651" i="10"/>
  <c r="AM651" i="10"/>
  <c r="AN651" i="10"/>
  <c r="AO651" i="10"/>
  <c r="AP651" i="10"/>
  <c r="AQ651" i="10"/>
  <c r="AR651" i="10"/>
  <c r="AS651" i="10"/>
  <c r="AT651" i="10"/>
  <c r="AU651" i="10"/>
  <c r="AV651" i="10"/>
  <c r="AW651" i="10"/>
  <c r="AX651" i="10"/>
  <c r="AY651" i="10"/>
  <c r="AZ651" i="10"/>
  <c r="BA651" i="10"/>
  <c r="BB651" i="10"/>
  <c r="BC651" i="10"/>
  <c r="BD651" i="10"/>
  <c r="BE651" i="10"/>
  <c r="BF651" i="10"/>
  <c r="BG651" i="10"/>
  <c r="BH651" i="10"/>
  <c r="BI651" i="10"/>
  <c r="BJ651" i="10"/>
  <c r="BK651" i="10"/>
  <c r="BL651" i="10"/>
  <c r="BM651" i="10"/>
  <c r="BN651" i="10"/>
  <c r="BO651" i="10"/>
  <c r="BP651" i="10"/>
  <c r="BQ651" i="10"/>
  <c r="BR651" i="10"/>
  <c r="BS651" i="10"/>
  <c r="BT651" i="10"/>
  <c r="BU651" i="10"/>
  <c r="BV651" i="10"/>
  <c r="BW651" i="10"/>
  <c r="BX651" i="10"/>
  <c r="BY651" i="10"/>
  <c r="BZ651" i="10"/>
  <c r="CA651" i="10"/>
  <c r="CB651" i="10"/>
  <c r="CC651" i="10"/>
  <c r="CD651" i="10"/>
  <c r="CE651" i="10"/>
  <c r="CF651" i="10"/>
  <c r="CG651" i="10"/>
  <c r="A652" i="10"/>
  <c r="Y652" i="10"/>
  <c r="Z652" i="10"/>
  <c r="AA652" i="10"/>
  <c r="AB652" i="10"/>
  <c r="AC652" i="10"/>
  <c r="AE652" i="10"/>
  <c r="AG652" i="10"/>
  <c r="AI652" i="10"/>
  <c r="AL652" i="10"/>
  <c r="AM652" i="10"/>
  <c r="AN652" i="10"/>
  <c r="AO652" i="10"/>
  <c r="AP652" i="10"/>
  <c r="AQ652" i="10"/>
  <c r="AR652" i="10"/>
  <c r="AS652" i="10"/>
  <c r="AT652" i="10"/>
  <c r="AU652" i="10"/>
  <c r="AV652" i="10"/>
  <c r="AW652" i="10"/>
  <c r="AX652" i="10"/>
  <c r="AY652" i="10"/>
  <c r="AZ652" i="10"/>
  <c r="BA652" i="10"/>
  <c r="BB652" i="10"/>
  <c r="BC652" i="10"/>
  <c r="BD652" i="10"/>
  <c r="BE652" i="10"/>
  <c r="BF652" i="10"/>
  <c r="BG652" i="10"/>
  <c r="BH652" i="10"/>
  <c r="BI652" i="10"/>
  <c r="BJ652" i="10"/>
  <c r="BK652" i="10"/>
  <c r="BL652" i="10"/>
  <c r="BM652" i="10"/>
  <c r="BN652" i="10"/>
  <c r="BO652" i="10"/>
  <c r="BP652" i="10"/>
  <c r="BQ652" i="10"/>
  <c r="BR652" i="10"/>
  <c r="BS652" i="10"/>
  <c r="BT652" i="10"/>
  <c r="BU652" i="10"/>
  <c r="BV652" i="10"/>
  <c r="BW652" i="10"/>
  <c r="BX652" i="10"/>
  <c r="BY652" i="10"/>
  <c r="BZ652" i="10"/>
  <c r="CA652" i="10"/>
  <c r="CB652" i="10"/>
  <c r="CC652" i="10"/>
  <c r="CD652" i="10"/>
  <c r="CE652" i="10"/>
  <c r="CF652" i="10"/>
  <c r="CG652" i="10"/>
  <c r="A653" i="10"/>
  <c r="B653" i="10"/>
  <c r="C653" i="10"/>
  <c r="D653" i="10"/>
  <c r="E653" i="10"/>
  <c r="F653" i="10"/>
  <c r="G653" i="10"/>
  <c r="H653" i="10"/>
  <c r="I653" i="10"/>
  <c r="J653" i="10"/>
  <c r="N653" i="10"/>
  <c r="O653" i="10"/>
  <c r="P653" i="10"/>
  <c r="Q653" i="10"/>
  <c r="R653" i="10"/>
  <c r="S653" i="10"/>
  <c r="T653" i="10"/>
  <c r="U653" i="10"/>
  <c r="V653" i="10"/>
  <c r="X653" i="10"/>
  <c r="Y653" i="10"/>
  <c r="Z653" i="10"/>
  <c r="AA653" i="10"/>
  <c r="AB653" i="10"/>
  <c r="AC653" i="10"/>
  <c r="AD653" i="10"/>
  <c r="AE653" i="10"/>
  <c r="AF653" i="10"/>
  <c r="AG653" i="10"/>
  <c r="AH653" i="10"/>
  <c r="AI653" i="10"/>
  <c r="AJ653" i="10"/>
  <c r="AK653" i="10"/>
  <c r="AL653" i="10"/>
  <c r="AM653" i="10"/>
  <c r="AN653" i="10"/>
  <c r="AO653" i="10"/>
  <c r="AP653" i="10"/>
  <c r="AQ653" i="10"/>
  <c r="AR653" i="10"/>
  <c r="AS653" i="10"/>
  <c r="AT653" i="10"/>
  <c r="AU653" i="10"/>
  <c r="AV653" i="10"/>
  <c r="AW653" i="10"/>
  <c r="AX653" i="10"/>
  <c r="AY653" i="10"/>
  <c r="AZ653" i="10"/>
  <c r="BA653" i="10"/>
  <c r="BB653" i="10"/>
  <c r="BC653" i="10"/>
  <c r="BD653" i="10"/>
  <c r="BE653" i="10"/>
  <c r="BF653" i="10"/>
  <c r="BG653" i="10"/>
  <c r="BH653" i="10"/>
  <c r="BI653" i="10"/>
  <c r="BJ653" i="10"/>
  <c r="BK653" i="10"/>
  <c r="BL653" i="10"/>
  <c r="BM653" i="10"/>
  <c r="BN653" i="10"/>
  <c r="BO653" i="10"/>
  <c r="BP653" i="10"/>
  <c r="BQ653" i="10"/>
  <c r="BR653" i="10"/>
  <c r="BS653" i="10"/>
  <c r="BT653" i="10"/>
  <c r="BU653" i="10"/>
  <c r="BV653" i="10"/>
  <c r="BW653" i="10"/>
  <c r="BX653" i="10"/>
  <c r="BY653" i="10"/>
  <c r="BZ653" i="10"/>
  <c r="CA653" i="10"/>
  <c r="CB653" i="10"/>
  <c r="CC653" i="10"/>
  <c r="CD653" i="10"/>
  <c r="CE653" i="10"/>
  <c r="CF653" i="10"/>
  <c r="CG653" i="10"/>
  <c r="A654" i="10"/>
  <c r="B654" i="10"/>
  <c r="C654" i="10"/>
  <c r="D654" i="10"/>
  <c r="E654" i="10"/>
  <c r="F654" i="10"/>
  <c r="G654" i="10"/>
  <c r="H654" i="10"/>
  <c r="I654" i="10"/>
  <c r="J654" i="10"/>
  <c r="K654" i="10"/>
  <c r="L654" i="10"/>
  <c r="M654" i="10"/>
  <c r="N654" i="10"/>
  <c r="O654" i="10"/>
  <c r="P654" i="10"/>
  <c r="Q654" i="10"/>
  <c r="R654" i="10"/>
  <c r="S654" i="10"/>
  <c r="T654" i="10"/>
  <c r="U654" i="10"/>
  <c r="V654" i="10"/>
  <c r="W654" i="10"/>
  <c r="X654" i="10"/>
  <c r="Y654" i="10"/>
  <c r="Z654" i="10"/>
  <c r="AA654" i="10"/>
  <c r="AB654" i="10"/>
  <c r="AC654" i="10"/>
  <c r="AD654" i="10"/>
  <c r="AE654" i="10"/>
  <c r="AF654" i="10"/>
  <c r="AG654" i="10"/>
  <c r="AH654" i="10"/>
  <c r="AI654" i="10"/>
  <c r="AJ654" i="10"/>
  <c r="AK654" i="10"/>
  <c r="AL654" i="10"/>
  <c r="AM654" i="10"/>
  <c r="AN654" i="10"/>
  <c r="AO654" i="10"/>
  <c r="AP654" i="10"/>
  <c r="AQ654" i="10"/>
  <c r="AR654" i="10"/>
  <c r="AS654" i="10"/>
  <c r="AT654" i="10"/>
  <c r="AU654" i="10"/>
  <c r="AV654" i="10"/>
  <c r="AW654" i="10"/>
  <c r="AX654" i="10"/>
  <c r="AY654" i="10"/>
  <c r="AZ654" i="10"/>
  <c r="BA654" i="10"/>
  <c r="BB654" i="10"/>
  <c r="BC654" i="10"/>
  <c r="BD654" i="10"/>
  <c r="BE654" i="10"/>
  <c r="BF654" i="10"/>
  <c r="BG654" i="10"/>
  <c r="BH654" i="10"/>
  <c r="BI654" i="10"/>
  <c r="BJ654" i="10"/>
  <c r="BK654" i="10"/>
  <c r="BL654" i="10"/>
  <c r="BM654" i="10"/>
  <c r="BN654" i="10"/>
  <c r="BO654" i="10"/>
  <c r="BP654" i="10"/>
  <c r="BQ654" i="10"/>
  <c r="BR654" i="10"/>
  <c r="BS654" i="10"/>
  <c r="BT654" i="10"/>
  <c r="BU654" i="10"/>
  <c r="BV654" i="10"/>
  <c r="BW654" i="10"/>
  <c r="BX654" i="10"/>
  <c r="BY654" i="10"/>
  <c r="BZ654" i="10"/>
  <c r="CA654" i="10"/>
  <c r="CB654" i="10"/>
  <c r="CC654" i="10"/>
  <c r="CD654" i="10"/>
  <c r="CE654" i="10"/>
  <c r="CF654" i="10"/>
  <c r="CG654" i="10"/>
  <c r="A655" i="10"/>
  <c r="B655" i="10"/>
  <c r="C655" i="10"/>
  <c r="D655" i="10"/>
  <c r="E655" i="10"/>
  <c r="F655" i="10"/>
  <c r="G655" i="10"/>
  <c r="H655" i="10"/>
  <c r="I655" i="10"/>
  <c r="J655" i="10"/>
  <c r="K655" i="10"/>
  <c r="L655" i="10"/>
  <c r="M655" i="10"/>
  <c r="N655" i="10"/>
  <c r="O655" i="10"/>
  <c r="P655" i="10"/>
  <c r="Q655" i="10"/>
  <c r="R655" i="10"/>
  <c r="S655" i="10"/>
  <c r="T655" i="10"/>
  <c r="U655" i="10"/>
  <c r="V655" i="10"/>
  <c r="W655" i="10"/>
  <c r="X655" i="10"/>
  <c r="Y655" i="10"/>
  <c r="Z655" i="10"/>
  <c r="AA655" i="10"/>
  <c r="AB655" i="10"/>
  <c r="AC655" i="10"/>
  <c r="AD655" i="10"/>
  <c r="AE655" i="10"/>
  <c r="AF655" i="10"/>
  <c r="AG655" i="10"/>
  <c r="AH655" i="10"/>
  <c r="AI655" i="10"/>
  <c r="AJ655" i="10"/>
  <c r="AK655" i="10"/>
  <c r="AL655" i="10"/>
  <c r="AM655" i="10"/>
  <c r="AN655" i="10"/>
  <c r="AO655" i="10"/>
  <c r="AP655" i="10"/>
  <c r="AQ655" i="10"/>
  <c r="AR655" i="10"/>
  <c r="AS655" i="10"/>
  <c r="AT655" i="10"/>
  <c r="AU655" i="10"/>
  <c r="AV655" i="10"/>
  <c r="AW655" i="10"/>
  <c r="AX655" i="10"/>
  <c r="AY655" i="10"/>
  <c r="AZ655" i="10"/>
  <c r="BA655" i="10"/>
  <c r="BB655" i="10"/>
  <c r="BC655" i="10"/>
  <c r="BD655" i="10"/>
  <c r="BE655" i="10"/>
  <c r="BF655" i="10"/>
  <c r="BG655" i="10"/>
  <c r="BH655" i="10"/>
  <c r="BI655" i="10"/>
  <c r="BJ655" i="10"/>
  <c r="BK655" i="10"/>
  <c r="BL655" i="10"/>
  <c r="BM655" i="10"/>
  <c r="BN655" i="10"/>
  <c r="BO655" i="10"/>
  <c r="BP655" i="10"/>
  <c r="BQ655" i="10"/>
  <c r="BR655" i="10"/>
  <c r="BS655" i="10"/>
  <c r="BT655" i="10"/>
  <c r="BU655" i="10"/>
  <c r="BV655" i="10"/>
  <c r="BW655" i="10"/>
  <c r="BX655" i="10"/>
  <c r="BY655" i="10"/>
  <c r="BZ655" i="10"/>
  <c r="CA655" i="10"/>
  <c r="CB655" i="10"/>
  <c r="CC655" i="10"/>
  <c r="CD655" i="10"/>
  <c r="CE655" i="10"/>
  <c r="CF655" i="10"/>
  <c r="CG655" i="10"/>
  <c r="A656" i="10"/>
  <c r="B656" i="10"/>
  <c r="C656" i="10"/>
  <c r="D656" i="10"/>
  <c r="E656" i="10"/>
  <c r="G656" i="10"/>
  <c r="H656" i="10"/>
  <c r="I656" i="10"/>
  <c r="J656" i="10"/>
  <c r="K656" i="10"/>
  <c r="L656" i="10"/>
  <c r="M656" i="10"/>
  <c r="N656" i="10"/>
  <c r="O656" i="10"/>
  <c r="P656" i="10"/>
  <c r="Q656" i="10"/>
  <c r="R656" i="10"/>
  <c r="S656" i="10"/>
  <c r="T656" i="10"/>
  <c r="U656" i="10"/>
  <c r="V656" i="10"/>
  <c r="X656" i="10"/>
  <c r="Y656" i="10"/>
  <c r="Z656" i="10"/>
  <c r="AA656" i="10"/>
  <c r="AB656" i="10"/>
  <c r="AC656" i="10"/>
  <c r="AD656" i="10"/>
  <c r="AE656" i="10"/>
  <c r="AF656" i="10"/>
  <c r="AG656" i="10"/>
  <c r="AH656" i="10"/>
  <c r="AI656" i="10"/>
  <c r="AJ656" i="10"/>
  <c r="AK656" i="10"/>
  <c r="AL656" i="10"/>
  <c r="AM656" i="10"/>
  <c r="AN656" i="10"/>
  <c r="AO656" i="10"/>
  <c r="AP656" i="10"/>
  <c r="AQ656" i="10"/>
  <c r="AR656" i="10"/>
  <c r="AS656" i="10"/>
  <c r="AT656" i="10"/>
  <c r="AU656" i="10"/>
  <c r="AV656" i="10"/>
  <c r="AW656" i="10"/>
  <c r="AX656" i="10"/>
  <c r="AY656" i="10"/>
  <c r="AZ656" i="10"/>
  <c r="BA656" i="10"/>
  <c r="BB656" i="10"/>
  <c r="BC656" i="10"/>
  <c r="BD656" i="10"/>
  <c r="BE656" i="10"/>
  <c r="BF656" i="10"/>
  <c r="BG656" i="10"/>
  <c r="BH656" i="10"/>
  <c r="BI656" i="10"/>
  <c r="BJ656" i="10"/>
  <c r="BK656" i="10"/>
  <c r="BL656" i="10"/>
  <c r="BM656" i="10"/>
  <c r="BN656" i="10"/>
  <c r="BO656" i="10"/>
  <c r="BP656" i="10"/>
  <c r="BQ656" i="10"/>
  <c r="BR656" i="10"/>
  <c r="BS656" i="10"/>
  <c r="BT656" i="10"/>
  <c r="BU656" i="10"/>
  <c r="BV656" i="10"/>
  <c r="BW656" i="10"/>
  <c r="BX656" i="10"/>
  <c r="BY656" i="10"/>
  <c r="BZ656" i="10"/>
  <c r="CA656" i="10"/>
  <c r="CB656" i="10"/>
  <c r="CC656" i="10"/>
  <c r="CD656" i="10"/>
  <c r="CE656" i="10"/>
  <c r="CF656" i="10"/>
  <c r="CG656" i="10"/>
  <c r="A657" i="10"/>
  <c r="B657" i="10"/>
  <c r="C657" i="10"/>
  <c r="D657" i="10"/>
  <c r="G657" i="10"/>
  <c r="H657" i="10"/>
  <c r="I657" i="10"/>
  <c r="J657" i="10"/>
  <c r="K657" i="10"/>
  <c r="L657" i="10"/>
  <c r="M657" i="10"/>
  <c r="N657" i="10"/>
  <c r="O657" i="10"/>
  <c r="P657" i="10"/>
  <c r="Q657" i="10"/>
  <c r="R657" i="10"/>
  <c r="S657" i="10"/>
  <c r="T657" i="10"/>
  <c r="U657" i="10"/>
  <c r="V657" i="10"/>
  <c r="X657" i="10"/>
  <c r="Y657" i="10"/>
  <c r="Z657" i="10"/>
  <c r="AA657" i="10"/>
  <c r="AB657" i="10"/>
  <c r="AC657" i="10"/>
  <c r="AD657" i="10"/>
  <c r="AE657" i="10"/>
  <c r="AF657" i="10"/>
  <c r="AG657" i="10"/>
  <c r="AH657" i="10"/>
  <c r="AI657" i="10"/>
  <c r="AJ657" i="10"/>
  <c r="AK657" i="10"/>
  <c r="AL657" i="10"/>
  <c r="AM657" i="10"/>
  <c r="AN657" i="10"/>
  <c r="AO657" i="10"/>
  <c r="AP657" i="10"/>
  <c r="AQ657" i="10"/>
  <c r="AR657" i="10"/>
  <c r="AS657" i="10"/>
  <c r="AT657" i="10"/>
  <c r="AU657" i="10"/>
  <c r="AV657" i="10"/>
  <c r="AW657" i="10"/>
  <c r="AX657" i="10"/>
  <c r="AY657" i="10"/>
  <c r="AZ657" i="10"/>
  <c r="BA657" i="10"/>
  <c r="BB657" i="10"/>
  <c r="BC657" i="10"/>
  <c r="BD657" i="10"/>
  <c r="BE657" i="10"/>
  <c r="BF657" i="10"/>
  <c r="BG657" i="10"/>
  <c r="BH657" i="10"/>
  <c r="BI657" i="10"/>
  <c r="BJ657" i="10"/>
  <c r="BK657" i="10"/>
  <c r="BL657" i="10"/>
  <c r="BM657" i="10"/>
  <c r="BN657" i="10"/>
  <c r="BO657" i="10"/>
  <c r="BP657" i="10"/>
  <c r="BQ657" i="10"/>
  <c r="BR657" i="10"/>
  <c r="BS657" i="10"/>
  <c r="BT657" i="10"/>
  <c r="BU657" i="10"/>
  <c r="BV657" i="10"/>
  <c r="BW657" i="10"/>
  <c r="BX657" i="10"/>
  <c r="BY657" i="10"/>
  <c r="BZ657" i="10"/>
  <c r="CA657" i="10"/>
  <c r="CB657" i="10"/>
  <c r="CC657" i="10"/>
  <c r="CD657" i="10"/>
  <c r="CE657" i="10"/>
  <c r="CF657" i="10"/>
  <c r="CG657" i="10"/>
  <c r="A658" i="10"/>
  <c r="B658" i="10"/>
  <c r="C658" i="10"/>
  <c r="D658" i="10"/>
  <c r="E658" i="10"/>
  <c r="F658" i="10"/>
  <c r="G658" i="10"/>
  <c r="H658" i="10"/>
  <c r="I658" i="10"/>
  <c r="J658" i="10"/>
  <c r="K658" i="10"/>
  <c r="L658" i="10"/>
  <c r="M658" i="10"/>
  <c r="N658" i="10"/>
  <c r="O658" i="10"/>
  <c r="P658" i="10"/>
  <c r="Q658" i="10"/>
  <c r="R658" i="10"/>
  <c r="S658" i="10"/>
  <c r="T658" i="10"/>
  <c r="U658" i="10"/>
  <c r="V658" i="10"/>
  <c r="W658" i="10"/>
  <c r="X658" i="10"/>
  <c r="Y658" i="10"/>
  <c r="Z658" i="10"/>
  <c r="AA658" i="10"/>
  <c r="AB658" i="10"/>
  <c r="AC658" i="10"/>
  <c r="AD658" i="10"/>
  <c r="AE658" i="10"/>
  <c r="AF658" i="10"/>
  <c r="AG658" i="10"/>
  <c r="AH658" i="10"/>
  <c r="AI658" i="10"/>
  <c r="AJ658" i="10"/>
  <c r="AK658" i="10"/>
  <c r="AL658" i="10"/>
  <c r="AM658" i="10"/>
  <c r="AN658" i="10"/>
  <c r="AO658" i="10"/>
  <c r="AP658" i="10"/>
  <c r="AQ658" i="10"/>
  <c r="AR658" i="10"/>
  <c r="AS658" i="10"/>
  <c r="AT658" i="10"/>
  <c r="AU658" i="10"/>
  <c r="AV658" i="10"/>
  <c r="AW658" i="10"/>
  <c r="AX658" i="10"/>
  <c r="AY658" i="10"/>
  <c r="AZ658" i="10"/>
  <c r="BA658" i="10"/>
  <c r="BB658" i="10"/>
  <c r="BC658" i="10"/>
  <c r="BD658" i="10"/>
  <c r="BE658" i="10"/>
  <c r="BF658" i="10"/>
  <c r="BG658" i="10"/>
  <c r="BH658" i="10"/>
  <c r="BI658" i="10"/>
  <c r="BJ658" i="10"/>
  <c r="BK658" i="10"/>
  <c r="BL658" i="10"/>
  <c r="BM658" i="10"/>
  <c r="BN658" i="10"/>
  <c r="BO658" i="10"/>
  <c r="BP658" i="10"/>
  <c r="BQ658" i="10"/>
  <c r="BR658" i="10"/>
  <c r="BS658" i="10"/>
  <c r="BT658" i="10"/>
  <c r="BU658" i="10"/>
  <c r="BV658" i="10"/>
  <c r="BW658" i="10"/>
  <c r="BX658" i="10"/>
  <c r="BY658" i="10"/>
  <c r="BZ658" i="10"/>
  <c r="CA658" i="10"/>
  <c r="CB658" i="10"/>
  <c r="CC658" i="10"/>
  <c r="CD658" i="10"/>
  <c r="CE658" i="10"/>
  <c r="CF658" i="10"/>
  <c r="CG658" i="10"/>
  <c r="A659" i="10"/>
  <c r="B659" i="10"/>
  <c r="C659" i="10"/>
  <c r="D659" i="10"/>
  <c r="E659" i="10"/>
  <c r="F659" i="10"/>
  <c r="G659" i="10"/>
  <c r="H659" i="10"/>
  <c r="I659" i="10"/>
  <c r="J659" i="10"/>
  <c r="K659" i="10"/>
  <c r="L659" i="10"/>
  <c r="M659" i="10"/>
  <c r="N659" i="10"/>
  <c r="O659" i="10"/>
  <c r="P659" i="10"/>
  <c r="Q659" i="10"/>
  <c r="R659" i="10"/>
  <c r="S659" i="10"/>
  <c r="T659" i="10"/>
  <c r="U659" i="10"/>
  <c r="V659" i="10"/>
  <c r="W659" i="10"/>
  <c r="X659" i="10"/>
  <c r="Y659" i="10"/>
  <c r="Z659" i="10"/>
  <c r="AA659" i="10"/>
  <c r="AB659" i="10"/>
  <c r="AC659" i="10"/>
  <c r="AD659" i="10"/>
  <c r="AE659" i="10"/>
  <c r="AF659" i="10"/>
  <c r="AG659" i="10"/>
  <c r="AH659" i="10"/>
  <c r="AI659" i="10"/>
  <c r="AJ659" i="10"/>
  <c r="AK659" i="10"/>
  <c r="AL659" i="10"/>
  <c r="AM659" i="10"/>
  <c r="AN659" i="10"/>
  <c r="AO659" i="10"/>
  <c r="AP659" i="10"/>
  <c r="AQ659" i="10"/>
  <c r="AR659" i="10"/>
  <c r="AS659" i="10"/>
  <c r="AT659" i="10"/>
  <c r="AU659" i="10"/>
  <c r="AV659" i="10"/>
  <c r="AW659" i="10"/>
  <c r="AX659" i="10"/>
  <c r="AY659" i="10"/>
  <c r="AZ659" i="10"/>
  <c r="BA659" i="10"/>
  <c r="BB659" i="10"/>
  <c r="BC659" i="10"/>
  <c r="BD659" i="10"/>
  <c r="BE659" i="10"/>
  <c r="BF659" i="10"/>
  <c r="BG659" i="10"/>
  <c r="BH659" i="10"/>
  <c r="BI659" i="10"/>
  <c r="BJ659" i="10"/>
  <c r="BK659" i="10"/>
  <c r="BL659" i="10"/>
  <c r="BM659" i="10"/>
  <c r="BN659" i="10"/>
  <c r="BO659" i="10"/>
  <c r="BP659" i="10"/>
  <c r="BQ659" i="10"/>
  <c r="BR659" i="10"/>
  <c r="BS659" i="10"/>
  <c r="BT659" i="10"/>
  <c r="BU659" i="10"/>
  <c r="BV659" i="10"/>
  <c r="BW659" i="10"/>
  <c r="BX659" i="10"/>
  <c r="BY659" i="10"/>
  <c r="BZ659" i="10"/>
  <c r="CA659" i="10"/>
  <c r="CB659" i="10"/>
  <c r="CC659" i="10"/>
  <c r="CD659" i="10"/>
  <c r="CE659" i="10"/>
  <c r="CF659" i="10"/>
  <c r="CG659" i="10"/>
  <c r="A660" i="10"/>
  <c r="B660" i="10"/>
  <c r="C660" i="10"/>
  <c r="D660" i="10"/>
  <c r="E660" i="10"/>
  <c r="F660" i="10"/>
  <c r="G660" i="10"/>
  <c r="H660" i="10"/>
  <c r="I660" i="10"/>
  <c r="J660" i="10"/>
  <c r="K660" i="10"/>
  <c r="L660" i="10"/>
  <c r="M660" i="10"/>
  <c r="N660" i="10"/>
  <c r="O660" i="10"/>
  <c r="P660" i="10"/>
  <c r="Q660" i="10"/>
  <c r="R660" i="10"/>
  <c r="S660" i="10"/>
  <c r="T660" i="10"/>
  <c r="U660" i="10"/>
  <c r="V660" i="10"/>
  <c r="W660" i="10"/>
  <c r="X660" i="10"/>
  <c r="Y660" i="10"/>
  <c r="Z660" i="10"/>
  <c r="AA660" i="10"/>
  <c r="AB660" i="10"/>
  <c r="AC660" i="10"/>
  <c r="AD660" i="10"/>
  <c r="AE660" i="10"/>
  <c r="AF660" i="10"/>
  <c r="AG660" i="10"/>
  <c r="AH660" i="10"/>
  <c r="AI660" i="10"/>
  <c r="AJ660" i="10"/>
  <c r="AK660" i="10"/>
  <c r="AL660" i="10"/>
  <c r="AM660" i="10"/>
  <c r="AN660" i="10"/>
  <c r="AO660" i="10"/>
  <c r="AP660" i="10"/>
  <c r="AQ660" i="10"/>
  <c r="AR660" i="10"/>
  <c r="AS660" i="10"/>
  <c r="AT660" i="10"/>
  <c r="AU660" i="10"/>
  <c r="AV660" i="10"/>
  <c r="AW660" i="10"/>
  <c r="AX660" i="10"/>
  <c r="AY660" i="10"/>
  <c r="AZ660" i="10"/>
  <c r="BA660" i="10"/>
  <c r="BB660" i="10"/>
  <c r="BC660" i="10"/>
  <c r="BD660" i="10"/>
  <c r="BE660" i="10"/>
  <c r="BF660" i="10"/>
  <c r="BG660" i="10"/>
  <c r="BH660" i="10"/>
  <c r="BI660" i="10"/>
  <c r="BJ660" i="10"/>
  <c r="BK660" i="10"/>
  <c r="BL660" i="10"/>
  <c r="BM660" i="10"/>
  <c r="BN660" i="10"/>
  <c r="BO660" i="10"/>
  <c r="BP660" i="10"/>
  <c r="BQ660" i="10"/>
  <c r="BR660" i="10"/>
  <c r="BS660" i="10"/>
  <c r="BT660" i="10"/>
  <c r="BU660" i="10"/>
  <c r="BV660" i="10"/>
  <c r="BW660" i="10"/>
  <c r="BX660" i="10"/>
  <c r="BY660" i="10"/>
  <c r="BZ660" i="10"/>
  <c r="CA660" i="10"/>
  <c r="CB660" i="10"/>
  <c r="CC660" i="10"/>
  <c r="CD660" i="10"/>
  <c r="CE660" i="10"/>
  <c r="CF660" i="10"/>
  <c r="CG660" i="10"/>
  <c r="A661" i="10"/>
  <c r="B661" i="10"/>
  <c r="C661" i="10"/>
  <c r="D661" i="10"/>
  <c r="E661" i="10"/>
  <c r="F661" i="10"/>
  <c r="G661" i="10"/>
  <c r="H661" i="10"/>
  <c r="I661" i="10"/>
  <c r="J661" i="10"/>
  <c r="K661" i="10"/>
  <c r="L661" i="10"/>
  <c r="M661" i="10"/>
  <c r="N661" i="10"/>
  <c r="O661" i="10"/>
  <c r="P661" i="10"/>
  <c r="Q661" i="10"/>
  <c r="R661" i="10"/>
  <c r="S661" i="10"/>
  <c r="T661" i="10"/>
  <c r="U661" i="10"/>
  <c r="V661" i="10"/>
  <c r="W661" i="10"/>
  <c r="X661" i="10"/>
  <c r="Y661" i="10"/>
  <c r="Z661" i="10"/>
  <c r="AA661" i="10"/>
  <c r="AB661" i="10"/>
  <c r="AC661" i="10"/>
  <c r="AD661" i="10"/>
  <c r="AE661" i="10"/>
  <c r="AF661" i="10"/>
  <c r="AG661" i="10"/>
  <c r="AH661" i="10"/>
  <c r="AI661" i="10"/>
  <c r="AJ661" i="10"/>
  <c r="AK661" i="10"/>
  <c r="AL661" i="10"/>
  <c r="AM661" i="10"/>
  <c r="AN661" i="10"/>
  <c r="AO661" i="10"/>
  <c r="AP661" i="10"/>
  <c r="AQ661" i="10"/>
  <c r="AR661" i="10"/>
  <c r="AS661" i="10"/>
  <c r="AT661" i="10"/>
  <c r="AU661" i="10"/>
  <c r="AV661" i="10"/>
  <c r="AW661" i="10"/>
  <c r="AX661" i="10"/>
  <c r="AY661" i="10"/>
  <c r="AZ661" i="10"/>
  <c r="BA661" i="10"/>
  <c r="BB661" i="10"/>
  <c r="BC661" i="10"/>
  <c r="BD661" i="10"/>
  <c r="BE661" i="10"/>
  <c r="BF661" i="10"/>
  <c r="BG661" i="10"/>
  <c r="BH661" i="10"/>
  <c r="BI661" i="10"/>
  <c r="BJ661" i="10"/>
  <c r="BK661" i="10"/>
  <c r="BL661" i="10"/>
  <c r="BM661" i="10"/>
  <c r="BN661" i="10"/>
  <c r="BO661" i="10"/>
  <c r="BP661" i="10"/>
  <c r="BQ661" i="10"/>
  <c r="BR661" i="10"/>
  <c r="BS661" i="10"/>
  <c r="BT661" i="10"/>
  <c r="BU661" i="10"/>
  <c r="BV661" i="10"/>
  <c r="BW661" i="10"/>
  <c r="BX661" i="10"/>
  <c r="BY661" i="10"/>
  <c r="BZ661" i="10"/>
  <c r="CA661" i="10"/>
  <c r="CB661" i="10"/>
  <c r="CC661" i="10"/>
  <c r="CD661" i="10"/>
  <c r="CE661" i="10"/>
  <c r="CF661" i="10"/>
  <c r="CG661" i="10"/>
  <c r="DY184" i="8" l="1"/>
  <c r="DX184" i="8"/>
  <c r="DY186" i="8"/>
  <c r="DX186" i="8"/>
  <c r="DY176" i="8"/>
  <c r="DX176" i="8"/>
  <c r="DX182" i="8"/>
  <c r="DY182" i="8"/>
  <c r="DX183" i="8"/>
  <c r="DY183" i="8"/>
  <c r="DY178" i="8"/>
  <c r="DX178" i="8"/>
  <c r="BD349" i="11"/>
  <c r="BC343" i="10"/>
  <c r="BD344" i="10"/>
  <c r="BA352" i="11"/>
  <c r="BA349" i="10"/>
  <c r="BD346" i="11"/>
  <c r="BD343" i="10"/>
  <c r="BB351" i="11"/>
  <c r="BB348" i="10"/>
  <c r="BE346" i="11"/>
  <c r="BE343" i="10"/>
  <c r="BB346" i="11"/>
  <c r="BB343" i="10"/>
  <c r="BH346" i="11"/>
  <c r="BH343" i="10"/>
  <c r="BA346" i="11"/>
  <c r="BA343" i="10"/>
  <c r="BA353" i="11"/>
  <c r="BA350" i="10"/>
  <c r="BC347" i="11"/>
  <c r="BC344" i="10"/>
  <c r="BB352" i="11"/>
  <c r="BB349" i="10"/>
  <c r="BB349" i="11"/>
  <c r="BB346" i="10"/>
  <c r="BC348" i="11"/>
  <c r="BC345" i="10"/>
  <c r="BE347" i="11"/>
  <c r="BE344" i="10"/>
  <c r="BB348" i="11"/>
  <c r="BB345" i="10"/>
  <c r="BA351" i="11"/>
  <c r="BA348" i="10"/>
  <c r="BE354" i="11"/>
  <c r="BE351" i="10"/>
  <c r="AZ348" i="11"/>
  <c r="AZ345" i="10"/>
  <c r="BB350" i="11"/>
  <c r="BB347" i="10"/>
  <c r="BE353" i="11"/>
  <c r="BE350" i="10"/>
  <c r="AX350" i="11"/>
  <c r="AX347" i="10"/>
  <c r="AZ346" i="11"/>
  <c r="AZ343" i="10"/>
  <c r="BD346" i="10"/>
  <c r="BE351" i="11"/>
  <c r="BE348" i="10"/>
  <c r="BB347" i="11"/>
  <c r="BB344" i="10"/>
  <c r="BA347" i="11"/>
  <c r="BA344" i="10"/>
  <c r="BA349" i="11"/>
  <c r="BA346" i="10"/>
  <c r="AX352" i="11"/>
  <c r="AX349" i="10"/>
  <c r="BE349" i="11"/>
  <c r="BE346" i="10"/>
  <c r="AZ347" i="11"/>
  <c r="AZ344" i="10"/>
  <c r="BE348" i="11"/>
  <c r="BE345" i="10"/>
  <c r="AK387" i="11"/>
  <c r="AK384" i="10"/>
  <c r="AK388" i="11"/>
  <c r="AK385" i="10"/>
  <c r="AK389" i="11"/>
  <c r="AK386" i="10"/>
  <c r="AK390" i="11"/>
  <c r="AK387" i="10"/>
  <c r="AJ399" i="8"/>
  <c r="AJ398" i="8"/>
  <c r="AH399" i="8"/>
  <c r="AH398" i="8"/>
  <c r="AF399" i="8"/>
  <c r="AF398" i="8"/>
  <c r="AD399" i="8"/>
  <c r="AD398" i="8"/>
  <c r="AJ397" i="8"/>
  <c r="AJ396" i="8"/>
  <c r="AJ395" i="8"/>
  <c r="AJ394" i="8"/>
  <c r="AH397" i="8"/>
  <c r="AH396" i="8"/>
  <c r="AH395" i="8"/>
  <c r="AH394" i="8"/>
  <c r="AF397" i="8"/>
  <c r="AF396" i="8"/>
  <c r="AF395" i="8"/>
  <c r="AF394" i="8"/>
  <c r="AD397" i="8"/>
  <c r="AD396" i="8"/>
  <c r="AD395" i="8"/>
  <c r="AD394" i="8"/>
  <c r="AD400" i="8"/>
  <c r="AJ407" i="8"/>
  <c r="AH407" i="8"/>
  <c r="AF407" i="8"/>
  <c r="AD407" i="8"/>
  <c r="AJ406" i="8"/>
  <c r="AJ405" i="8"/>
  <c r="AJ404" i="8"/>
  <c r="AH406" i="8"/>
  <c r="AH405" i="8"/>
  <c r="AH404" i="8"/>
  <c r="AD406" i="8"/>
  <c r="AD405" i="8"/>
  <c r="AD404" i="8"/>
  <c r="AF406" i="8"/>
  <c r="AF405" i="8"/>
  <c r="AF404" i="8"/>
  <c r="AJ403" i="8"/>
  <c r="AJ402" i="8"/>
  <c r="AJ401" i="8"/>
  <c r="AJ400" i="8"/>
  <c r="AH403" i="8"/>
  <c r="AH402" i="8"/>
  <c r="AH401" i="8"/>
  <c r="AH400" i="8"/>
  <c r="AF403" i="8"/>
  <c r="AF402" i="8"/>
  <c r="AF401" i="8"/>
  <c r="AF400" i="8"/>
  <c r="AD403" i="8"/>
  <c r="AD402" i="8"/>
  <c r="AD401" i="8"/>
  <c r="AJ393" i="8"/>
  <c r="AJ392" i="8"/>
  <c r="AJ391" i="8"/>
  <c r="AJ390" i="8"/>
  <c r="AH393" i="8"/>
  <c r="AH392" i="8"/>
  <c r="AH391" i="8"/>
  <c r="AH390" i="8"/>
  <c r="AF393" i="8"/>
  <c r="AF392" i="8"/>
  <c r="AF391" i="8"/>
  <c r="AF390" i="8"/>
  <c r="AD393" i="8"/>
  <c r="AD392" i="8"/>
  <c r="AD391" i="8"/>
  <c r="AD390" i="8"/>
  <c r="AJ240" i="8"/>
  <c r="AH240" i="8"/>
  <c r="AF240" i="8"/>
  <c r="AD240" i="8"/>
  <c r="AJ239" i="8"/>
  <c r="AH239" i="8"/>
  <c r="AF239" i="8"/>
  <c r="AD239" i="8"/>
  <c r="AD241" i="8"/>
  <c r="AF241" i="8"/>
  <c r="AH241" i="8"/>
  <c r="AJ241" i="8"/>
  <c r="AJ243" i="8"/>
  <c r="AH243" i="8"/>
  <c r="AF243" i="8"/>
  <c r="AD243" i="8"/>
  <c r="AJ242" i="8"/>
  <c r="AH242" i="8"/>
  <c r="AF242" i="8"/>
  <c r="AD242" i="8"/>
  <c r="BD347" i="11" l="1"/>
  <c r="BC346" i="11"/>
  <c r="AH250" i="11"/>
  <c r="AH247" i="10"/>
  <c r="AF392" i="11"/>
  <c r="AF389" i="10"/>
  <c r="AF403" i="11"/>
  <c r="AF400" i="10"/>
  <c r="AH408" i="11"/>
  <c r="AH405" i="10"/>
  <c r="AD251" i="11"/>
  <c r="AD248" i="10"/>
  <c r="AJ250" i="11"/>
  <c r="AJ247" i="10"/>
  <c r="AF391" i="11"/>
  <c r="AF388" i="10"/>
  <c r="AF402" i="11"/>
  <c r="AF399" i="10"/>
  <c r="AD407" i="11"/>
  <c r="AD404" i="10"/>
  <c r="AJ395" i="11"/>
  <c r="AJ392" i="10"/>
  <c r="AJ252" i="11"/>
  <c r="AJ249" i="10"/>
  <c r="AD394" i="11"/>
  <c r="AD391" i="10"/>
  <c r="AF401" i="11"/>
  <c r="AF398" i="10"/>
  <c r="AD406" i="11"/>
  <c r="AD403" i="10"/>
  <c r="AH398" i="11"/>
  <c r="AH395" i="10"/>
  <c r="AH248" i="11"/>
  <c r="AH245" i="10"/>
  <c r="AH393" i="11"/>
  <c r="AH390" i="10"/>
  <c r="AH404" i="11"/>
  <c r="AH401" i="10"/>
  <c r="AD397" i="11"/>
  <c r="AD394" i="10"/>
  <c r="AF399" i="11"/>
  <c r="AF396" i="10"/>
  <c r="AF252" i="11"/>
  <c r="AF249" i="10"/>
  <c r="AD392" i="11"/>
  <c r="AD389" i="10"/>
  <c r="AD403" i="11"/>
  <c r="AD400" i="10"/>
  <c r="AF407" i="11"/>
  <c r="AF404" i="10"/>
  <c r="AJ406" i="11"/>
  <c r="AJ403" i="10"/>
  <c r="AH396" i="11"/>
  <c r="AH393" i="10"/>
  <c r="AD400" i="11"/>
  <c r="AD397" i="10"/>
  <c r="BD348" i="11"/>
  <c r="BD345" i="10"/>
  <c r="AD252" i="11"/>
  <c r="AD249" i="10"/>
  <c r="AD248" i="11"/>
  <c r="AD245" i="10"/>
  <c r="AD391" i="11"/>
  <c r="AD388" i="10"/>
  <c r="AH391" i="11"/>
  <c r="AH388" i="10"/>
  <c r="AD402" i="11"/>
  <c r="AD399" i="10"/>
  <c r="AH402" i="11"/>
  <c r="AH399" i="10"/>
  <c r="AF406" i="11"/>
  <c r="AF403" i="10"/>
  <c r="AJ405" i="11"/>
  <c r="AJ402" i="10"/>
  <c r="AD395" i="11"/>
  <c r="AD392" i="10"/>
  <c r="AH395" i="11"/>
  <c r="AH392" i="10"/>
  <c r="AD399" i="11"/>
  <c r="AD396" i="10"/>
  <c r="BD351" i="11"/>
  <c r="BD348" i="10"/>
  <c r="BA350" i="11"/>
  <c r="BA347" i="10"/>
  <c r="AH400" i="11"/>
  <c r="AH397" i="10"/>
  <c r="AF249" i="11"/>
  <c r="AF246" i="10"/>
  <c r="AJ392" i="11"/>
  <c r="AJ389" i="10"/>
  <c r="AJ403" i="11"/>
  <c r="AJ400" i="10"/>
  <c r="AH405" i="11"/>
  <c r="AH402" i="10"/>
  <c r="AJ396" i="11"/>
  <c r="AJ393" i="10"/>
  <c r="AD249" i="11"/>
  <c r="AD246" i="10"/>
  <c r="AJ391" i="11"/>
  <c r="AJ388" i="10"/>
  <c r="AJ402" i="11"/>
  <c r="AJ399" i="10"/>
  <c r="AF408" i="11"/>
  <c r="AF405" i="10"/>
  <c r="AF395" i="11"/>
  <c r="AF392" i="10"/>
  <c r="AH399" i="11"/>
  <c r="AH396" i="10"/>
  <c r="BD352" i="11"/>
  <c r="BD349" i="10"/>
  <c r="AJ248" i="11"/>
  <c r="AJ245" i="10"/>
  <c r="AH394" i="11"/>
  <c r="AH391" i="10"/>
  <c r="AJ401" i="11"/>
  <c r="AJ398" i="10"/>
  <c r="AD408" i="11"/>
  <c r="AD405" i="10"/>
  <c r="AD398" i="11"/>
  <c r="AD395" i="10"/>
  <c r="AF400" i="11"/>
  <c r="AF397" i="10"/>
  <c r="AH252" i="11"/>
  <c r="AH249" i="10"/>
  <c r="AD393" i="11"/>
  <c r="AD390" i="10"/>
  <c r="AD404" i="11"/>
  <c r="AD401" i="10"/>
  <c r="AD405" i="11"/>
  <c r="AD402" i="10"/>
  <c r="AJ407" i="11"/>
  <c r="AJ404" i="10"/>
  <c r="AH397" i="11"/>
  <c r="AH394" i="10"/>
  <c r="AF248" i="11"/>
  <c r="AF245" i="10"/>
  <c r="AH392" i="11"/>
  <c r="AH389" i="10"/>
  <c r="AH403" i="11"/>
  <c r="AH400" i="10"/>
  <c r="AD396" i="11"/>
  <c r="AD393" i="10"/>
  <c r="AJ251" i="11"/>
  <c r="AJ248" i="10"/>
  <c r="AD250" i="11"/>
  <c r="AD247" i="10"/>
  <c r="AJ249" i="11"/>
  <c r="AJ246" i="10"/>
  <c r="AF394" i="11"/>
  <c r="AF391" i="10"/>
  <c r="AJ394" i="11"/>
  <c r="AJ391" i="10"/>
  <c r="AH401" i="11"/>
  <c r="AH398" i="10"/>
  <c r="AF405" i="11"/>
  <c r="AF402" i="10"/>
  <c r="AH407" i="11"/>
  <c r="AH404" i="10"/>
  <c r="AD401" i="11"/>
  <c r="AD398" i="10"/>
  <c r="AF398" i="11"/>
  <c r="AF395" i="10"/>
  <c r="AJ398" i="11"/>
  <c r="AJ395" i="10"/>
  <c r="AJ400" i="11"/>
  <c r="AJ397" i="10"/>
  <c r="AH251" i="11"/>
  <c r="AH248" i="10"/>
  <c r="AF250" i="11"/>
  <c r="AF247" i="10"/>
  <c r="AH249" i="11"/>
  <c r="AH246" i="10"/>
  <c r="AF393" i="11"/>
  <c r="AF390" i="10"/>
  <c r="AJ393" i="11"/>
  <c r="AJ390" i="10"/>
  <c r="AF404" i="11"/>
  <c r="AF401" i="10"/>
  <c r="AJ404" i="11"/>
  <c r="AJ401" i="10"/>
  <c r="AH406" i="11"/>
  <c r="AH403" i="10"/>
  <c r="AJ408" i="11"/>
  <c r="AJ405" i="10"/>
  <c r="AF397" i="11"/>
  <c r="AF394" i="10"/>
  <c r="AJ397" i="11"/>
  <c r="AJ394" i="10"/>
  <c r="AJ399" i="11"/>
  <c r="AJ396" i="10"/>
  <c r="AF251" i="11"/>
  <c r="AF248" i="10"/>
  <c r="AF396" i="11"/>
  <c r="AF393" i="10"/>
  <c r="AK398" i="8"/>
  <c r="AK399" i="8"/>
  <c r="AK397" i="8"/>
  <c r="AK396" i="8"/>
  <c r="AK395" i="8"/>
  <c r="AK394" i="8"/>
  <c r="AK393" i="8"/>
  <c r="AK392" i="8"/>
  <c r="AK404" i="8"/>
  <c r="AK407" i="8"/>
  <c r="AK390" i="8"/>
  <c r="AK406" i="8"/>
  <c r="AK391" i="8"/>
  <c r="AK405" i="8"/>
  <c r="AK402" i="8"/>
  <c r="AK401" i="8"/>
  <c r="AK400" i="8"/>
  <c r="AK403" i="8"/>
  <c r="AK239" i="8"/>
  <c r="AK242" i="8"/>
  <c r="AK240" i="8"/>
  <c r="AK243" i="8"/>
  <c r="AK241" i="8"/>
  <c r="AJ656" i="8"/>
  <c r="AH656" i="8"/>
  <c r="AF656" i="8"/>
  <c r="AD656" i="8"/>
  <c r="AJ655" i="8"/>
  <c r="AH655" i="8"/>
  <c r="AF655" i="8"/>
  <c r="AD655" i="8"/>
  <c r="AJ654" i="8"/>
  <c r="AH654" i="8"/>
  <c r="AF654" i="8"/>
  <c r="AD654" i="8"/>
  <c r="AJ653" i="8"/>
  <c r="AH653" i="8"/>
  <c r="AF653" i="8"/>
  <c r="AD653" i="8"/>
  <c r="AJ652" i="8"/>
  <c r="AF652" i="8"/>
  <c r="AD652" i="8"/>
  <c r="AJ651" i="8"/>
  <c r="AF651" i="8"/>
  <c r="AD651" i="8"/>
  <c r="AJ650" i="8"/>
  <c r="AF650" i="8"/>
  <c r="AD650" i="8"/>
  <c r="AJ649" i="8"/>
  <c r="AH649" i="8"/>
  <c r="AF649" i="8"/>
  <c r="AD649" i="8"/>
  <c r="AJ648" i="8"/>
  <c r="AH648" i="8"/>
  <c r="AD648" i="8"/>
  <c r="AJ647" i="8"/>
  <c r="AH647" i="8"/>
  <c r="AF647" i="8"/>
  <c r="AD647" i="8"/>
  <c r="AJ646" i="8"/>
  <c r="AH646" i="8"/>
  <c r="AD646" i="8"/>
  <c r="AJ645" i="8"/>
  <c r="AH645" i="8"/>
  <c r="AD645" i="8"/>
  <c r="AJ644" i="8"/>
  <c r="AH644" i="8"/>
  <c r="AF644" i="8"/>
  <c r="AD644" i="8"/>
  <c r="AD649" i="11" l="1"/>
  <c r="AD646" i="10"/>
  <c r="AJ655" i="11"/>
  <c r="AJ652" i="10"/>
  <c r="BD350" i="11"/>
  <c r="BD347" i="10"/>
  <c r="AH646" i="11"/>
  <c r="AH643" i="10"/>
  <c r="AH655" i="11"/>
  <c r="AH652" i="10"/>
  <c r="AD651" i="11"/>
  <c r="AD648" i="10"/>
  <c r="AK408" i="11"/>
  <c r="AK405" i="10"/>
  <c r="AH643" i="11"/>
  <c r="AH640" i="10"/>
  <c r="AD655" i="11"/>
  <c r="AD652" i="10"/>
  <c r="AK398" i="11"/>
  <c r="AK395" i="10"/>
  <c r="AF643" i="11"/>
  <c r="AF640" i="10"/>
  <c r="AJ645" i="11"/>
  <c r="AJ642" i="10"/>
  <c r="AD648" i="11"/>
  <c r="AD645" i="10"/>
  <c r="AF650" i="11"/>
  <c r="AF647" i="10"/>
  <c r="AJ652" i="11"/>
  <c r="AJ649" i="10"/>
  <c r="AJ654" i="11"/>
  <c r="AJ651" i="10"/>
  <c r="AK251" i="11"/>
  <c r="AK248" i="10"/>
  <c r="AK407" i="11"/>
  <c r="AK404" i="10"/>
  <c r="AK397" i="11"/>
  <c r="AK394" i="10"/>
  <c r="AJ646" i="11"/>
  <c r="AJ643" i="10"/>
  <c r="AJ653" i="11"/>
  <c r="AJ650" i="10"/>
  <c r="AJ648" i="11"/>
  <c r="AJ645" i="10"/>
  <c r="AK405" i="11"/>
  <c r="AK402" i="10"/>
  <c r="AF646" i="11"/>
  <c r="AF643" i="10"/>
  <c r="AK404" i="11"/>
  <c r="AK401" i="10"/>
  <c r="AK248" i="11"/>
  <c r="AK245" i="10"/>
  <c r="AK392" i="11"/>
  <c r="AK389" i="10"/>
  <c r="AJ651" i="11"/>
  <c r="AJ648" i="10"/>
  <c r="AK402" i="11"/>
  <c r="AK399" i="10"/>
  <c r="AD644" i="11"/>
  <c r="AD641" i="10"/>
  <c r="AH653" i="11"/>
  <c r="AH650" i="10"/>
  <c r="AK401" i="11"/>
  <c r="AK398" i="10"/>
  <c r="AJ643" i="11"/>
  <c r="AJ640" i="10"/>
  <c r="AF653" i="11"/>
  <c r="AF650" i="10"/>
  <c r="AK400" i="11"/>
  <c r="AK397" i="10"/>
  <c r="AD646" i="11"/>
  <c r="AD643" i="10"/>
  <c r="AD653" i="11"/>
  <c r="AD650" i="10"/>
  <c r="AK391" i="11"/>
  <c r="AK388" i="10"/>
  <c r="AD643" i="11"/>
  <c r="AD640" i="10"/>
  <c r="AH645" i="11"/>
  <c r="AH642" i="10"/>
  <c r="AJ647" i="11"/>
  <c r="AJ644" i="10"/>
  <c r="AD650" i="11"/>
  <c r="AD647" i="10"/>
  <c r="AH652" i="11"/>
  <c r="AH649" i="10"/>
  <c r="AH654" i="11"/>
  <c r="AH651" i="10"/>
  <c r="AK249" i="11"/>
  <c r="AK246" i="10"/>
  <c r="AK396" i="11"/>
  <c r="AK393" i="10"/>
  <c r="AD645" i="11"/>
  <c r="AD642" i="10"/>
  <c r="AH647" i="11"/>
  <c r="AH644" i="10"/>
  <c r="AJ649" i="11"/>
  <c r="AJ646" i="10"/>
  <c r="AF652" i="11"/>
  <c r="AF649" i="10"/>
  <c r="AF654" i="11"/>
  <c r="AF651" i="10"/>
  <c r="AK252" i="11"/>
  <c r="AK249" i="10"/>
  <c r="AK406" i="11"/>
  <c r="AK403" i="10"/>
  <c r="AK395" i="11"/>
  <c r="AK392" i="10"/>
  <c r="AH644" i="11"/>
  <c r="AH641" i="10"/>
  <c r="AK393" i="11"/>
  <c r="AK390" i="10"/>
  <c r="AF651" i="11"/>
  <c r="AF648" i="10"/>
  <c r="AK399" i="11"/>
  <c r="AK396" i="10"/>
  <c r="AH648" i="11"/>
  <c r="AH645" i="10"/>
  <c r="AF655" i="11"/>
  <c r="AF652" i="10"/>
  <c r="AF648" i="11"/>
  <c r="AF645" i="10"/>
  <c r="AJ650" i="11"/>
  <c r="AJ647" i="10"/>
  <c r="AJ644" i="11"/>
  <c r="AJ641" i="10"/>
  <c r="AD647" i="11"/>
  <c r="AD644" i="10"/>
  <c r="AF649" i="11"/>
  <c r="AF646" i="10"/>
  <c r="AD652" i="11"/>
  <c r="AD649" i="10"/>
  <c r="AD654" i="11"/>
  <c r="AD651" i="10"/>
  <c r="AK250" i="11"/>
  <c r="AK247" i="10"/>
  <c r="AK403" i="11"/>
  <c r="AK400" i="10"/>
  <c r="AK394" i="11"/>
  <c r="AK391" i="10"/>
  <c r="AK651" i="8"/>
  <c r="AK645" i="8"/>
  <c r="AK654" i="8"/>
  <c r="AK656" i="8"/>
  <c r="AK646" i="8"/>
  <c r="AK655" i="8"/>
  <c r="AK653" i="8"/>
  <c r="AK652" i="8"/>
  <c r="AK648" i="8"/>
  <c r="AK650" i="8"/>
  <c r="AK649" i="8"/>
  <c r="AK647" i="8"/>
  <c r="AK644" i="8"/>
  <c r="AM588" i="8"/>
  <c r="AM587" i="8"/>
  <c r="AM586" i="8"/>
  <c r="AM585" i="8"/>
  <c r="AM584" i="8"/>
  <c r="AM583" i="8"/>
  <c r="AM582" i="8"/>
  <c r="AM581" i="8"/>
  <c r="AM580" i="8"/>
  <c r="AM579" i="8"/>
  <c r="AM578" i="8"/>
  <c r="AM577" i="8"/>
  <c r="AM600" i="8"/>
  <c r="AM599" i="8"/>
  <c r="AM598" i="8"/>
  <c r="AM623" i="8"/>
  <c r="AM622" i="8"/>
  <c r="AM621" i="8"/>
  <c r="AM620" i="8"/>
  <c r="AM619" i="8"/>
  <c r="AM618" i="8"/>
  <c r="AM617" i="8"/>
  <c r="AM616" i="8"/>
  <c r="AM615" i="8"/>
  <c r="AM614" i="8"/>
  <c r="AM613" i="8"/>
  <c r="AM612" i="8"/>
  <c r="AM611" i="8"/>
  <c r="AM610" i="8"/>
  <c r="AM609" i="8"/>
  <c r="AM608" i="8"/>
  <c r="AM607" i="8"/>
  <c r="AM565" i="8"/>
  <c r="AM564" i="8"/>
  <c r="AK654" i="11" l="1"/>
  <c r="AK651" i="10"/>
  <c r="AK652" i="11"/>
  <c r="AK649" i="10"/>
  <c r="AK647" i="11"/>
  <c r="AK644" i="10"/>
  <c r="AK650" i="11"/>
  <c r="AK647" i="10"/>
  <c r="AK643" i="11"/>
  <c r="AK640" i="10"/>
  <c r="AK644" i="11"/>
  <c r="AK641" i="10"/>
  <c r="AK645" i="11"/>
  <c r="AK642" i="10"/>
  <c r="AK651" i="11"/>
  <c r="AK648" i="10"/>
  <c r="AK649" i="11"/>
  <c r="AK646" i="10"/>
  <c r="AK648" i="11"/>
  <c r="AK645" i="10"/>
  <c r="AK653" i="11"/>
  <c r="AK650" i="10"/>
  <c r="AK646" i="11"/>
  <c r="AK643" i="10"/>
  <c r="AK655" i="11"/>
  <c r="AK652" i="10"/>
  <c r="AM584" i="11"/>
  <c r="AM581" i="10"/>
  <c r="AM583" i="11"/>
  <c r="AM580" i="10"/>
  <c r="AM582" i="11"/>
  <c r="AM579" i="10"/>
  <c r="AM577" i="11"/>
  <c r="AM574" i="10"/>
  <c r="AM609" i="11"/>
  <c r="AM606" i="10"/>
  <c r="AM598" i="11"/>
  <c r="AM595" i="10"/>
  <c r="AM607" i="11"/>
  <c r="AM604" i="10"/>
  <c r="AM615" i="11"/>
  <c r="AM612" i="10"/>
  <c r="AM597" i="11"/>
  <c r="AM594" i="10"/>
  <c r="AM581" i="11"/>
  <c r="AM578" i="10"/>
  <c r="AM576" i="11"/>
  <c r="AM573" i="10"/>
  <c r="AM608" i="11"/>
  <c r="AM605" i="10"/>
  <c r="AM606" i="11"/>
  <c r="AM603" i="10"/>
  <c r="AM614" i="11"/>
  <c r="AM611" i="10"/>
  <c r="AM622" i="11"/>
  <c r="AM619" i="10"/>
  <c r="AM580" i="11"/>
  <c r="AM577" i="10"/>
  <c r="AM619" i="11"/>
  <c r="AM616" i="10"/>
  <c r="AM610" i="11"/>
  <c r="AM607" i="10"/>
  <c r="AM617" i="11"/>
  <c r="AM614" i="10"/>
  <c r="AM616" i="11"/>
  <c r="AM613" i="10"/>
  <c r="AM566" i="11"/>
  <c r="AM563" i="10"/>
  <c r="AM613" i="11"/>
  <c r="AM610" i="10"/>
  <c r="AM621" i="11"/>
  <c r="AM618" i="10"/>
  <c r="AM579" i="11"/>
  <c r="AM576" i="10"/>
  <c r="AM587" i="11"/>
  <c r="AM584" i="10"/>
  <c r="AM611" i="11"/>
  <c r="AM608" i="10"/>
  <c r="AM618" i="11"/>
  <c r="AM615" i="10"/>
  <c r="AM599" i="11"/>
  <c r="AM596" i="10"/>
  <c r="AM565" i="11"/>
  <c r="AM562" i="10"/>
  <c r="AM612" i="11"/>
  <c r="AM609" i="10"/>
  <c r="AM620" i="11"/>
  <c r="AM617" i="10"/>
  <c r="AM578" i="11"/>
  <c r="AM575" i="10"/>
  <c r="AM586" i="11"/>
  <c r="AM583" i="10"/>
  <c r="AM585" i="11"/>
  <c r="AM582" i="10"/>
  <c r="AF282" i="11" l="1"/>
  <c r="AF279" i="10"/>
  <c r="AD297" i="11"/>
  <c r="AD294" i="10"/>
  <c r="AD284" i="11"/>
  <c r="AD281" i="10"/>
  <c r="AJ300" i="11"/>
  <c r="AJ297" i="10"/>
  <c r="AJ283" i="11"/>
  <c r="AJ280" i="10"/>
  <c r="AH300" i="11"/>
  <c r="AH297" i="10"/>
  <c r="AH285" i="11"/>
  <c r="AH282" i="10"/>
  <c r="AF298" i="11"/>
  <c r="AF295" i="10"/>
  <c r="AF300" i="11"/>
  <c r="AF297" i="10"/>
  <c r="AF302" i="11"/>
  <c r="AF299" i="10"/>
  <c r="AF304" i="11"/>
  <c r="AF301" i="10"/>
  <c r="AF283" i="11"/>
  <c r="AF280" i="10"/>
  <c r="AF285" i="11"/>
  <c r="AF282" i="10"/>
  <c r="AF287" i="11"/>
  <c r="AF284" i="10"/>
  <c r="AF289" i="11"/>
  <c r="AF286" i="10"/>
  <c r="AF303" i="11"/>
  <c r="AF300" i="10"/>
  <c r="AF290" i="11"/>
  <c r="AF287" i="10"/>
  <c r="AD299" i="11"/>
  <c r="AD296" i="10"/>
  <c r="AD282" i="11"/>
  <c r="AD279" i="10"/>
  <c r="AD288" i="11"/>
  <c r="AD285" i="10"/>
  <c r="AD305" i="11"/>
  <c r="AD302" i="10"/>
  <c r="AJ285" i="11"/>
  <c r="AJ282" i="10"/>
  <c r="AH298" i="11"/>
  <c r="AH295" i="10"/>
  <c r="AH283" i="11"/>
  <c r="AH280" i="10"/>
  <c r="AD300" i="11"/>
  <c r="AD297" i="10"/>
  <c r="AD289" i="11"/>
  <c r="AD286" i="10"/>
  <c r="AF297" i="11"/>
  <c r="AF294" i="10"/>
  <c r="AF301" i="11"/>
  <c r="AF298" i="10"/>
  <c r="AF286" i="11"/>
  <c r="AF283" i="10"/>
  <c r="AD301" i="11"/>
  <c r="AD298" i="10"/>
  <c r="AD286" i="11"/>
  <c r="AD283" i="10"/>
  <c r="AD290" i="11"/>
  <c r="AD287" i="10"/>
  <c r="AJ298" i="11"/>
  <c r="AJ295" i="10"/>
  <c r="AJ304" i="11"/>
  <c r="AJ301" i="10"/>
  <c r="AJ289" i="11"/>
  <c r="AJ286" i="10"/>
  <c r="AH304" i="11"/>
  <c r="AH301" i="10"/>
  <c r="AH289" i="11"/>
  <c r="AH286" i="10"/>
  <c r="AD298" i="11"/>
  <c r="AD295" i="10"/>
  <c r="AD304" i="11"/>
  <c r="AD301" i="10"/>
  <c r="AD283" i="11"/>
  <c r="AD280" i="10"/>
  <c r="AD285" i="11"/>
  <c r="AD282" i="10"/>
  <c r="AD287" i="11"/>
  <c r="AD284" i="10"/>
  <c r="AJ297" i="11"/>
  <c r="AJ294" i="10"/>
  <c r="AJ299" i="11"/>
  <c r="AJ296" i="10"/>
  <c r="AJ301" i="11"/>
  <c r="AJ298" i="10"/>
  <c r="AJ303" i="11"/>
  <c r="AJ300" i="10"/>
  <c r="AJ282" i="11"/>
  <c r="AJ279" i="10"/>
  <c r="AJ284" i="11"/>
  <c r="AJ281" i="10"/>
  <c r="AJ286" i="11"/>
  <c r="AJ283" i="10"/>
  <c r="AJ288" i="11"/>
  <c r="AJ285" i="10"/>
  <c r="AJ290" i="11"/>
  <c r="AJ287" i="10"/>
  <c r="AF299" i="11"/>
  <c r="AF296" i="10"/>
  <c r="AF284" i="11"/>
  <c r="AF281" i="10"/>
  <c r="AF288" i="11"/>
  <c r="AF285" i="10"/>
  <c r="AD303" i="11"/>
  <c r="AD300" i="10"/>
  <c r="AJ302" i="11"/>
  <c r="AJ299" i="10"/>
  <c r="AJ287" i="11"/>
  <c r="AJ284" i="10"/>
  <c r="AH302" i="11"/>
  <c r="AH299" i="10"/>
  <c r="AH287" i="11"/>
  <c r="AH284" i="10"/>
  <c r="AD302" i="11"/>
  <c r="AD299" i="10"/>
  <c r="AH297" i="11"/>
  <c r="AH294" i="10"/>
  <c r="AH299" i="11"/>
  <c r="AH296" i="10"/>
  <c r="AH301" i="11"/>
  <c r="AH298" i="10"/>
  <c r="AH303" i="11"/>
  <c r="AH300" i="10"/>
  <c r="AH282" i="11"/>
  <c r="AH279" i="10"/>
  <c r="AH284" i="11"/>
  <c r="AH281" i="10"/>
  <c r="AH286" i="11"/>
  <c r="AH283" i="10"/>
  <c r="AH288" i="11"/>
  <c r="AH285" i="10"/>
  <c r="AH290" i="11"/>
  <c r="AH287" i="10"/>
  <c r="AK294" i="8"/>
  <c r="AK290" i="8"/>
  <c r="AK279" i="8"/>
  <c r="AK281" i="8"/>
  <c r="AK274" i="8"/>
  <c r="AK276" i="8"/>
  <c r="AK278" i="8"/>
  <c r="AK280" i="8"/>
  <c r="AK282" i="8"/>
  <c r="AK292" i="8"/>
  <c r="AK289" i="8"/>
  <c r="AK291" i="8"/>
  <c r="AK293" i="8"/>
  <c r="AK295" i="8"/>
  <c r="AK277" i="8"/>
  <c r="AK296" i="8"/>
  <c r="AK275" i="8"/>
  <c r="AK285" i="11" l="1"/>
  <c r="AK282" i="10"/>
  <c r="AF314" i="11"/>
  <c r="AF311" i="10"/>
  <c r="AK304" i="11"/>
  <c r="AK301" i="10"/>
  <c r="AD314" i="11"/>
  <c r="AD311" i="10"/>
  <c r="AD320" i="11"/>
  <c r="AD317" i="10"/>
  <c r="AK302" i="11"/>
  <c r="AK299" i="10"/>
  <c r="AJ315" i="11"/>
  <c r="AJ312" i="10"/>
  <c r="AJ317" i="11"/>
  <c r="AJ314" i="10"/>
  <c r="AJ319" i="11"/>
  <c r="AJ316" i="10"/>
  <c r="AJ321" i="11"/>
  <c r="AJ318" i="10"/>
  <c r="AK300" i="11"/>
  <c r="AK297" i="10"/>
  <c r="AK298" i="11"/>
  <c r="AK295" i="10"/>
  <c r="AH315" i="11"/>
  <c r="AH312" i="10"/>
  <c r="AH317" i="11"/>
  <c r="AH314" i="10"/>
  <c r="AH319" i="11"/>
  <c r="AH316" i="10"/>
  <c r="AH321" i="11"/>
  <c r="AH318" i="10"/>
  <c r="AK297" i="11"/>
  <c r="AK294" i="10"/>
  <c r="AK287" i="11"/>
  <c r="AK284" i="10"/>
  <c r="AH314" i="11"/>
  <c r="AH311" i="10"/>
  <c r="AH318" i="11"/>
  <c r="AH315" i="10"/>
  <c r="AF318" i="11"/>
  <c r="AF315" i="10"/>
  <c r="AD318" i="11"/>
  <c r="AD315" i="10"/>
  <c r="AK290" i="11"/>
  <c r="AK287" i="10"/>
  <c r="AK299" i="11"/>
  <c r="AK296" i="10"/>
  <c r="AH316" i="11"/>
  <c r="AH313" i="10"/>
  <c r="AH320" i="11"/>
  <c r="AH317" i="10"/>
  <c r="AF316" i="11"/>
  <c r="AF313" i="10"/>
  <c r="AF320" i="11"/>
  <c r="AF317" i="10"/>
  <c r="AD316" i="11"/>
  <c r="AD313" i="10"/>
  <c r="AK283" i="11"/>
  <c r="AK280" i="10"/>
  <c r="AF315" i="11"/>
  <c r="AF312" i="10"/>
  <c r="AF317" i="11"/>
  <c r="AF314" i="10"/>
  <c r="AF319" i="11"/>
  <c r="AF316" i="10"/>
  <c r="AF321" i="11"/>
  <c r="AF318" i="10"/>
  <c r="AK289" i="11"/>
  <c r="AK286" i="10"/>
  <c r="AD315" i="11"/>
  <c r="AD312" i="10"/>
  <c r="AD317" i="11"/>
  <c r="AD314" i="10"/>
  <c r="AD319" i="11"/>
  <c r="AD316" i="10"/>
  <c r="AD321" i="11"/>
  <c r="AD318" i="10"/>
  <c r="AK301" i="11"/>
  <c r="AK298" i="10"/>
  <c r="AK282" i="11"/>
  <c r="AK279" i="10"/>
  <c r="AK286" i="11"/>
  <c r="AK283" i="10"/>
  <c r="AK288" i="11"/>
  <c r="AK285" i="10"/>
  <c r="AJ314" i="11"/>
  <c r="AJ311" i="10"/>
  <c r="AJ316" i="11"/>
  <c r="AJ313" i="10"/>
  <c r="AJ318" i="11"/>
  <c r="AJ315" i="10"/>
  <c r="AJ320" i="11"/>
  <c r="AJ317" i="10"/>
  <c r="AK303" i="11"/>
  <c r="AK300" i="10"/>
  <c r="AK284" i="11"/>
  <c r="AK281" i="10"/>
  <c r="AK310" i="8"/>
  <c r="AK311" i="8"/>
  <c r="AK307" i="8"/>
  <c r="AK308" i="8"/>
  <c r="AK309" i="8"/>
  <c r="AK306" i="8"/>
  <c r="AK313" i="8"/>
  <c r="AK312" i="8"/>
  <c r="AF278" i="11" l="1"/>
  <c r="AF275" i="10"/>
  <c r="AD280" i="11"/>
  <c r="AD277" i="10"/>
  <c r="AD295" i="11"/>
  <c r="AD292" i="10"/>
  <c r="AJ277" i="11"/>
  <c r="AJ274" i="10"/>
  <c r="AJ281" i="11"/>
  <c r="AJ278" i="10"/>
  <c r="AK318" i="11"/>
  <c r="AK315" i="10"/>
  <c r="AH277" i="11"/>
  <c r="AH274" i="10"/>
  <c r="AH279" i="11"/>
  <c r="AH276" i="10"/>
  <c r="AH281" i="11"/>
  <c r="AH278" i="10"/>
  <c r="AH296" i="11"/>
  <c r="AH293" i="10"/>
  <c r="AK319" i="11"/>
  <c r="AK316" i="10"/>
  <c r="AF277" i="11"/>
  <c r="AF274" i="10"/>
  <c r="AF279" i="11"/>
  <c r="AF276" i="10"/>
  <c r="AF281" i="11"/>
  <c r="AF278" i="10"/>
  <c r="AF296" i="11"/>
  <c r="AF293" i="10"/>
  <c r="AK315" i="11"/>
  <c r="AK312" i="10"/>
  <c r="AF280" i="11"/>
  <c r="AF277" i="10"/>
  <c r="AD281" i="11"/>
  <c r="AD278" i="10"/>
  <c r="AK321" i="11"/>
  <c r="AK318" i="10"/>
  <c r="AD278" i="11"/>
  <c r="AD275" i="10"/>
  <c r="AK320" i="11"/>
  <c r="AK317" i="10"/>
  <c r="AJ279" i="11"/>
  <c r="AJ276" i="10"/>
  <c r="AJ296" i="11"/>
  <c r="AJ293" i="10"/>
  <c r="AD277" i="11"/>
  <c r="AD274" i="10"/>
  <c r="AD279" i="11"/>
  <c r="AD276" i="10"/>
  <c r="AD296" i="11"/>
  <c r="AD293" i="10"/>
  <c r="AK316" i="11"/>
  <c r="AK313" i="10"/>
  <c r="AJ278" i="11"/>
  <c r="AJ275" i="10"/>
  <c r="AJ280" i="11"/>
  <c r="AJ277" i="10"/>
  <c r="AJ295" i="11"/>
  <c r="AJ292" i="10"/>
  <c r="AK317" i="11"/>
  <c r="AK314" i="10"/>
  <c r="AF295" i="11"/>
  <c r="AF292" i="10"/>
  <c r="AH278" i="11"/>
  <c r="AH275" i="10"/>
  <c r="AH280" i="11"/>
  <c r="AH277" i="10"/>
  <c r="AH295" i="11"/>
  <c r="AH292" i="10"/>
  <c r="AK314" i="11"/>
  <c r="AK311" i="10"/>
  <c r="AK288" i="8"/>
  <c r="AK269" i="8"/>
  <c r="AK287" i="8"/>
  <c r="AK273" i="8"/>
  <c r="AK271" i="8"/>
  <c r="AK270" i="8"/>
  <c r="AK272" i="8"/>
  <c r="AH309" i="11" l="1"/>
  <c r="AH306" i="10"/>
  <c r="AH313" i="11"/>
  <c r="AH310" i="10"/>
  <c r="AF305" i="11"/>
  <c r="AF302" i="10"/>
  <c r="AF309" i="11"/>
  <c r="AF306" i="10"/>
  <c r="AF292" i="11"/>
  <c r="AF289" i="10"/>
  <c r="AF294" i="11"/>
  <c r="AF291" i="10"/>
  <c r="AD307" i="11"/>
  <c r="AD304" i="10"/>
  <c r="AD313" i="11"/>
  <c r="AD310" i="10"/>
  <c r="AD294" i="11"/>
  <c r="AD291" i="10"/>
  <c r="AJ306" i="11"/>
  <c r="AJ303" i="10"/>
  <c r="AJ310" i="11"/>
  <c r="AJ307" i="10"/>
  <c r="AJ312" i="11"/>
  <c r="AJ309" i="10"/>
  <c r="AJ293" i="11"/>
  <c r="AJ290" i="10"/>
  <c r="AK281" i="11"/>
  <c r="AK278" i="10"/>
  <c r="AH306" i="11"/>
  <c r="AH303" i="10"/>
  <c r="AH308" i="11"/>
  <c r="AH305" i="10"/>
  <c r="AH310" i="11"/>
  <c r="AH307" i="10"/>
  <c r="AH312" i="11"/>
  <c r="AH309" i="10"/>
  <c r="AH291" i="11"/>
  <c r="AH288" i="10"/>
  <c r="AH293" i="11"/>
  <c r="AH290" i="10"/>
  <c r="AK279" i="11"/>
  <c r="AK276" i="10"/>
  <c r="AH307" i="11"/>
  <c r="AH304" i="10"/>
  <c r="AH294" i="11"/>
  <c r="AH291" i="10"/>
  <c r="AF313" i="11"/>
  <c r="AF310" i="10"/>
  <c r="AD311" i="11"/>
  <c r="AD308" i="10"/>
  <c r="AH311" i="11"/>
  <c r="AH308" i="10"/>
  <c r="AK296" i="11"/>
  <c r="AK293" i="10"/>
  <c r="AF307" i="11"/>
  <c r="AF304" i="10"/>
  <c r="AF311" i="11"/>
  <c r="AF308" i="10"/>
  <c r="AK277" i="11"/>
  <c r="AK274" i="10"/>
  <c r="AD309" i="11"/>
  <c r="AD306" i="10"/>
  <c r="AD292" i="11"/>
  <c r="AD289" i="10"/>
  <c r="AK295" i="11"/>
  <c r="AK292" i="10"/>
  <c r="AJ308" i="11"/>
  <c r="AJ305" i="10"/>
  <c r="AJ291" i="11"/>
  <c r="AJ288" i="10"/>
  <c r="AF306" i="11"/>
  <c r="AF303" i="10"/>
  <c r="AF308" i="11"/>
  <c r="AF305" i="10"/>
  <c r="AF310" i="11"/>
  <c r="AF307" i="10"/>
  <c r="AF312" i="11"/>
  <c r="AF309" i="10"/>
  <c r="AF291" i="11"/>
  <c r="AF288" i="10"/>
  <c r="AF293" i="11"/>
  <c r="AF290" i="10"/>
  <c r="AK278" i="11"/>
  <c r="AK275" i="10"/>
  <c r="AD306" i="11"/>
  <c r="AD303" i="10"/>
  <c r="AD308" i="11"/>
  <c r="AD305" i="10"/>
  <c r="AD310" i="11"/>
  <c r="AD307" i="10"/>
  <c r="AD312" i="11"/>
  <c r="AD309" i="10"/>
  <c r="AD291" i="11"/>
  <c r="AD288" i="10"/>
  <c r="AD293" i="11"/>
  <c r="AD290" i="10"/>
  <c r="AK280" i="11"/>
  <c r="AK277" i="10"/>
  <c r="AH305" i="11"/>
  <c r="AH302" i="10"/>
  <c r="AH292" i="11"/>
  <c r="AH289" i="10"/>
  <c r="AJ305" i="11"/>
  <c r="AJ302" i="10"/>
  <c r="AJ307" i="11"/>
  <c r="AJ304" i="10"/>
  <c r="AJ309" i="11"/>
  <c r="AJ306" i="10"/>
  <c r="AJ311" i="11"/>
  <c r="AJ308" i="10"/>
  <c r="AJ313" i="11"/>
  <c r="AJ310" i="10"/>
  <c r="AJ292" i="11"/>
  <c r="AJ289" i="10"/>
  <c r="AJ294" i="11"/>
  <c r="AJ291" i="10"/>
  <c r="AK284" i="8"/>
  <c r="AK297" i="8"/>
  <c r="AK285" i="8"/>
  <c r="AK283" i="8"/>
  <c r="AK298" i="8"/>
  <c r="AK300" i="8"/>
  <c r="AK302" i="8"/>
  <c r="AK304" i="8"/>
  <c r="AK303" i="8"/>
  <c r="AK286" i="8"/>
  <c r="AK299" i="8"/>
  <c r="AK301" i="8"/>
  <c r="AJ86" i="8"/>
  <c r="AH86" i="8"/>
  <c r="AF86" i="8"/>
  <c r="AD86" i="8"/>
  <c r="AJ85" i="8"/>
  <c r="AH85" i="8"/>
  <c r="AF85" i="8"/>
  <c r="AD85" i="8"/>
  <c r="AJ84" i="8"/>
  <c r="AH84" i="8"/>
  <c r="AF84" i="8"/>
  <c r="AD84" i="8"/>
  <c r="AJ83" i="8"/>
  <c r="AH83" i="8"/>
  <c r="AF83" i="8"/>
  <c r="AD83" i="8"/>
  <c r="AJ82" i="8"/>
  <c r="AH82" i="8"/>
  <c r="AF82" i="8"/>
  <c r="AD82" i="8"/>
  <c r="AJ81" i="8"/>
  <c r="AH81" i="8"/>
  <c r="AF81" i="8"/>
  <c r="AD81" i="8"/>
  <c r="AJ80" i="8"/>
  <c r="AH80" i="8"/>
  <c r="AF80" i="8"/>
  <c r="AD80" i="8"/>
  <c r="AJ79" i="8"/>
  <c r="AH79" i="8"/>
  <c r="AF79" i="8"/>
  <c r="AD79" i="8"/>
  <c r="AD91" i="11" l="1"/>
  <c r="AD88" i="10"/>
  <c r="AD95" i="11"/>
  <c r="AD92" i="10"/>
  <c r="AJ90" i="11"/>
  <c r="AJ87" i="10"/>
  <c r="AK308" i="11"/>
  <c r="AK305" i="10"/>
  <c r="AH90" i="11"/>
  <c r="AH87" i="10"/>
  <c r="AK310" i="11"/>
  <c r="AK307" i="10"/>
  <c r="AK312" i="11"/>
  <c r="AK309" i="10"/>
  <c r="AD94" i="11"/>
  <c r="AD91" i="10"/>
  <c r="AK311" i="11"/>
  <c r="AK308" i="10"/>
  <c r="AK292" i="11"/>
  <c r="AK289" i="10"/>
  <c r="AD89" i="11"/>
  <c r="AD86" i="10"/>
  <c r="AK313" i="11"/>
  <c r="AK310" i="10"/>
  <c r="AJ96" i="11"/>
  <c r="AJ93" i="10"/>
  <c r="AH92" i="11"/>
  <c r="AH89" i="10"/>
  <c r="AF94" i="11"/>
  <c r="AF91" i="10"/>
  <c r="AJ89" i="11"/>
  <c r="AJ86" i="10"/>
  <c r="AJ91" i="11"/>
  <c r="AJ88" i="10"/>
  <c r="AJ93" i="11"/>
  <c r="AJ90" i="10"/>
  <c r="AJ95" i="11"/>
  <c r="AJ92" i="10"/>
  <c r="AK294" i="11"/>
  <c r="AK291" i="10"/>
  <c r="AK305" i="11"/>
  <c r="AK302" i="10"/>
  <c r="AK306" i="11"/>
  <c r="AK303" i="10"/>
  <c r="AJ94" i="11"/>
  <c r="AJ91" i="10"/>
  <c r="AH96" i="11"/>
  <c r="AH93" i="10"/>
  <c r="AF90" i="11"/>
  <c r="AF87" i="10"/>
  <c r="AF96" i="11"/>
  <c r="AF93" i="10"/>
  <c r="AD90" i="11"/>
  <c r="AD87" i="10"/>
  <c r="AD96" i="11"/>
  <c r="AD93" i="10"/>
  <c r="AH89" i="11"/>
  <c r="AH86" i="10"/>
  <c r="AH91" i="11"/>
  <c r="AH88" i="10"/>
  <c r="AH93" i="11"/>
  <c r="AH90" i="10"/>
  <c r="AH95" i="11"/>
  <c r="AH92" i="10"/>
  <c r="AK307" i="11"/>
  <c r="AK304" i="10"/>
  <c r="AK293" i="11"/>
  <c r="AK290" i="10"/>
  <c r="AD93" i="11"/>
  <c r="AD90" i="10"/>
  <c r="AJ92" i="11"/>
  <c r="AJ89" i="10"/>
  <c r="AH94" i="11"/>
  <c r="AH91" i="10"/>
  <c r="AF92" i="11"/>
  <c r="AF89" i="10"/>
  <c r="AD92" i="11"/>
  <c r="AD89" i="10"/>
  <c r="AF89" i="11"/>
  <c r="AF86" i="10"/>
  <c r="AF91" i="11"/>
  <c r="AF88" i="10"/>
  <c r="AF93" i="11"/>
  <c r="AF90" i="10"/>
  <c r="AF95" i="11"/>
  <c r="AF92" i="10"/>
  <c r="AK309" i="11"/>
  <c r="AK306" i="10"/>
  <c r="AK291" i="11"/>
  <c r="AK288" i="10"/>
  <c r="AK83" i="8"/>
  <c r="AK85" i="8"/>
  <c r="AK82" i="8"/>
  <c r="AK86" i="8"/>
  <c r="AK80" i="8"/>
  <c r="AK84" i="8"/>
  <c r="AK81" i="8"/>
  <c r="AK79" i="8"/>
  <c r="AJ554" i="8"/>
  <c r="AH554" i="8"/>
  <c r="AF554" i="8"/>
  <c r="AD554" i="8"/>
  <c r="AJ439" i="8"/>
  <c r="AJ438" i="8"/>
  <c r="AJ437" i="8"/>
  <c r="AJ436" i="8"/>
  <c r="AJ435" i="8"/>
  <c r="AH439" i="8"/>
  <c r="AH438" i="8"/>
  <c r="AH437" i="8"/>
  <c r="AH436" i="8"/>
  <c r="AH435" i="8"/>
  <c r="AF439" i="8"/>
  <c r="AF438" i="8"/>
  <c r="AF437" i="8"/>
  <c r="AF436" i="8"/>
  <c r="AF435" i="8"/>
  <c r="AD439" i="8"/>
  <c r="AD438" i="8"/>
  <c r="AD437" i="8"/>
  <c r="AD436" i="8"/>
  <c r="AD435" i="8"/>
  <c r="AJ428" i="8"/>
  <c r="AJ427" i="8"/>
  <c r="AJ426" i="8"/>
  <c r="AH428" i="8"/>
  <c r="AH427" i="8"/>
  <c r="AH426" i="8"/>
  <c r="AF428" i="8"/>
  <c r="AF427" i="8"/>
  <c r="AF426" i="8"/>
  <c r="AD428" i="8"/>
  <c r="AD427" i="8"/>
  <c r="AD426" i="8"/>
  <c r="AJ423" i="8"/>
  <c r="AJ422" i="8"/>
  <c r="AJ421" i="8"/>
  <c r="AJ420" i="8"/>
  <c r="AJ419" i="8"/>
  <c r="AJ418" i="8"/>
  <c r="AH423" i="8"/>
  <c r="AH422" i="8"/>
  <c r="AH421" i="8"/>
  <c r="AH420" i="8"/>
  <c r="AH419" i="8"/>
  <c r="AH418" i="8"/>
  <c r="AF423" i="8"/>
  <c r="AF422" i="8"/>
  <c r="AF421" i="8"/>
  <c r="AF420" i="8"/>
  <c r="AF419" i="8"/>
  <c r="AF418" i="8"/>
  <c r="AD423" i="8"/>
  <c r="AD422" i="8"/>
  <c r="AD421" i="8"/>
  <c r="AD420" i="8"/>
  <c r="AD419" i="8"/>
  <c r="AD418" i="8"/>
  <c r="AJ163" i="8"/>
  <c r="AJ162" i="8"/>
  <c r="AH163" i="8"/>
  <c r="AH162" i="8"/>
  <c r="AF163" i="8"/>
  <c r="AF162" i="8"/>
  <c r="AD163" i="8"/>
  <c r="AD162" i="8"/>
  <c r="AJ161" i="8"/>
  <c r="AJ160" i="8"/>
  <c r="AJ159" i="8"/>
  <c r="AH161" i="8"/>
  <c r="AH160" i="8"/>
  <c r="AH159" i="8"/>
  <c r="AF161" i="8"/>
  <c r="AF160" i="8"/>
  <c r="AF159" i="8"/>
  <c r="AD161" i="8"/>
  <c r="AD160" i="8"/>
  <c r="AD159" i="8"/>
  <c r="AJ139" i="8"/>
  <c r="AJ138" i="8"/>
  <c r="AJ137" i="8"/>
  <c r="AJ136" i="8"/>
  <c r="AJ135" i="8"/>
  <c r="AJ134" i="8"/>
  <c r="AJ133" i="8"/>
  <c r="AJ132" i="8"/>
  <c r="AH139" i="8"/>
  <c r="AH138" i="8"/>
  <c r="AH137" i="8"/>
  <c r="AH136" i="8"/>
  <c r="AH135" i="8"/>
  <c r="AH134" i="8"/>
  <c r="AH133" i="8"/>
  <c r="AH132" i="8"/>
  <c r="AF139" i="8"/>
  <c r="AF138" i="8"/>
  <c r="AF137" i="8"/>
  <c r="AF136" i="8"/>
  <c r="AF135" i="8"/>
  <c r="AF134" i="8"/>
  <c r="AF133" i="8"/>
  <c r="AF132" i="8"/>
  <c r="AD139" i="8"/>
  <c r="AD138" i="8"/>
  <c r="AD137" i="8"/>
  <c r="AD136" i="8"/>
  <c r="AD135" i="8"/>
  <c r="AD134" i="8"/>
  <c r="AD133" i="8"/>
  <c r="AD132" i="8"/>
  <c r="AJ42" i="8"/>
  <c r="AJ41" i="8"/>
  <c r="AH42" i="8"/>
  <c r="AH41" i="8"/>
  <c r="AF42" i="8"/>
  <c r="AF41" i="8"/>
  <c r="AD42" i="8"/>
  <c r="AD41" i="8"/>
  <c r="AJ22" i="8"/>
  <c r="AJ21" i="8"/>
  <c r="AJ20" i="8"/>
  <c r="AJ19" i="8"/>
  <c r="AJ18" i="8"/>
  <c r="AJ17" i="8"/>
  <c r="AJ16" i="8"/>
  <c r="AJ15" i="8"/>
  <c r="AJ14" i="8"/>
  <c r="AJ13" i="8"/>
  <c r="AH22" i="8"/>
  <c r="AH21" i="8"/>
  <c r="AH20" i="8"/>
  <c r="AH19" i="8"/>
  <c r="AH18" i="8"/>
  <c r="AH17" i="8"/>
  <c r="AH16" i="8"/>
  <c r="AH15" i="8"/>
  <c r="AH14" i="8"/>
  <c r="AH13" i="8"/>
  <c r="AF22" i="8"/>
  <c r="AF21" i="8"/>
  <c r="AF20" i="8"/>
  <c r="AF19" i="8"/>
  <c r="AF18" i="8"/>
  <c r="AF17" i="8"/>
  <c r="AF16" i="8"/>
  <c r="AF15" i="8"/>
  <c r="AF14" i="8"/>
  <c r="AF13" i="8"/>
  <c r="AD22" i="8"/>
  <c r="AD21" i="8"/>
  <c r="AD20" i="8"/>
  <c r="AD19" i="8"/>
  <c r="AD18" i="8"/>
  <c r="AD17" i="8"/>
  <c r="AD16" i="8"/>
  <c r="AD15" i="8"/>
  <c r="AD14" i="8"/>
  <c r="AD13" i="8"/>
  <c r="AD32" i="11" l="1"/>
  <c r="AD29" i="10"/>
  <c r="AD52" i="11"/>
  <c r="AD49" i="10"/>
  <c r="AJ143" i="11"/>
  <c r="AJ140" i="10"/>
  <c r="AD424" i="11"/>
  <c r="AD421" i="10"/>
  <c r="AF429" i="11"/>
  <c r="AF426" i="10"/>
  <c r="AF440" i="11"/>
  <c r="AF437" i="10"/>
  <c r="AD31" i="11"/>
  <c r="AD28" i="10"/>
  <c r="AD51" i="11"/>
  <c r="AD48" i="10"/>
  <c r="AJ142" i="11"/>
  <c r="AJ139" i="10"/>
  <c r="AH419" i="11"/>
  <c r="AH416" i="10"/>
  <c r="AK89" i="11"/>
  <c r="AK86" i="10"/>
  <c r="AD30" i="11"/>
  <c r="AD27" i="10"/>
  <c r="AH26" i="11"/>
  <c r="AH23" i="10"/>
  <c r="AJ52" i="11"/>
  <c r="AJ49" i="10"/>
  <c r="AJ149" i="11"/>
  <c r="AJ146" i="10"/>
  <c r="AD422" i="11"/>
  <c r="AD419" i="10"/>
  <c r="AJ429" i="11"/>
  <c r="AJ426" i="10"/>
  <c r="AF438" i="11"/>
  <c r="AF435" i="10"/>
  <c r="AJ31" i="11"/>
  <c r="AJ28" i="10"/>
  <c r="AF148" i="11"/>
  <c r="AF145" i="10"/>
  <c r="AF172" i="11"/>
  <c r="AF169" i="10"/>
  <c r="AD421" i="11"/>
  <c r="AD418" i="10"/>
  <c r="AD429" i="11"/>
  <c r="AD426" i="10"/>
  <c r="AF437" i="11"/>
  <c r="AF434" i="10"/>
  <c r="AK95" i="11"/>
  <c r="AK92" i="10"/>
  <c r="AF26" i="11"/>
  <c r="AF23" i="10"/>
  <c r="AH24" i="11"/>
  <c r="AH21" i="10"/>
  <c r="AH32" i="11"/>
  <c r="AH29" i="10"/>
  <c r="AJ30" i="11"/>
  <c r="AJ27" i="10"/>
  <c r="AH52" i="11"/>
  <c r="AH49" i="10"/>
  <c r="AD147" i="11"/>
  <c r="AD144" i="10"/>
  <c r="AF147" i="11"/>
  <c r="AF144" i="10"/>
  <c r="AH147" i="11"/>
  <c r="AH144" i="10"/>
  <c r="AJ147" i="11"/>
  <c r="AJ144" i="10"/>
  <c r="AF171" i="11"/>
  <c r="AF168" i="10"/>
  <c r="AD173" i="11"/>
  <c r="AD170" i="10"/>
  <c r="AD420" i="11"/>
  <c r="AD417" i="10"/>
  <c r="AF422" i="11"/>
  <c r="AF419" i="10"/>
  <c r="AH424" i="11"/>
  <c r="AH421" i="10"/>
  <c r="AD428" i="11"/>
  <c r="AD425" i="10"/>
  <c r="AJ427" i="11"/>
  <c r="AJ424" i="10"/>
  <c r="AF436" i="11"/>
  <c r="AF433" i="10"/>
  <c r="AH439" i="11"/>
  <c r="AH436" i="10"/>
  <c r="AF555" i="11"/>
  <c r="AF552" i="10"/>
  <c r="AK92" i="11"/>
  <c r="AK89" i="10"/>
  <c r="AH28" i="11"/>
  <c r="AH25" i="10"/>
  <c r="AF143" i="11"/>
  <c r="AF140" i="10"/>
  <c r="AJ169" i="11"/>
  <c r="AJ166" i="10"/>
  <c r="AH420" i="11"/>
  <c r="AH417" i="10"/>
  <c r="AJ438" i="11"/>
  <c r="AJ435" i="10"/>
  <c r="AF29" i="11"/>
  <c r="AF26" i="10"/>
  <c r="AF142" i="11"/>
  <c r="AF139" i="10"/>
  <c r="AH172" i="11"/>
  <c r="AH169" i="10"/>
  <c r="AD436" i="11"/>
  <c r="AD433" i="10"/>
  <c r="AJ24" i="11"/>
  <c r="AJ21" i="10"/>
  <c r="AF149" i="11"/>
  <c r="AF146" i="10"/>
  <c r="AF173" i="11"/>
  <c r="AF170" i="10"/>
  <c r="AJ420" i="11"/>
  <c r="AJ417" i="10"/>
  <c r="AJ436" i="11"/>
  <c r="AJ433" i="10"/>
  <c r="AD29" i="11"/>
  <c r="AD26" i="10"/>
  <c r="AF27" i="11"/>
  <c r="AF24" i="10"/>
  <c r="AJ51" i="11"/>
  <c r="AJ48" i="10"/>
  <c r="AJ148" i="11"/>
  <c r="AJ145" i="10"/>
  <c r="AJ419" i="11"/>
  <c r="AJ416" i="10"/>
  <c r="AH555" i="11"/>
  <c r="AH552" i="10"/>
  <c r="AD27" i="11"/>
  <c r="AD24" i="10"/>
  <c r="AF25" i="11"/>
  <c r="AF22" i="10"/>
  <c r="AH23" i="11"/>
  <c r="AH20" i="10"/>
  <c r="AH31" i="11"/>
  <c r="AH28" i="10"/>
  <c r="AJ29" i="11"/>
  <c r="AJ26" i="10"/>
  <c r="AH51" i="11"/>
  <c r="AH48" i="10"/>
  <c r="AD146" i="11"/>
  <c r="AD143" i="10"/>
  <c r="AF146" i="11"/>
  <c r="AF143" i="10"/>
  <c r="AH146" i="11"/>
  <c r="AH143" i="10"/>
  <c r="AJ146" i="11"/>
  <c r="AJ143" i="10"/>
  <c r="AF170" i="11"/>
  <c r="AF167" i="10"/>
  <c r="AD172" i="11"/>
  <c r="AD169" i="10"/>
  <c r="AD419" i="11"/>
  <c r="AD416" i="10"/>
  <c r="AF421" i="11"/>
  <c r="AF418" i="10"/>
  <c r="AH423" i="11"/>
  <c r="AH420" i="10"/>
  <c r="AD427" i="11"/>
  <c r="AD424" i="10"/>
  <c r="AH429" i="11"/>
  <c r="AH426" i="10"/>
  <c r="AD440" i="11"/>
  <c r="AD437" i="10"/>
  <c r="AH438" i="11"/>
  <c r="AH435" i="10"/>
  <c r="AD555" i="11"/>
  <c r="AD552" i="10"/>
  <c r="AK96" i="11"/>
  <c r="AK93" i="10"/>
  <c r="AF30" i="11"/>
  <c r="AF27" i="10"/>
  <c r="AD143" i="11"/>
  <c r="AD140" i="10"/>
  <c r="AD170" i="11"/>
  <c r="AD167" i="10"/>
  <c r="AJ422" i="11"/>
  <c r="AJ419" i="10"/>
  <c r="AK91" i="11"/>
  <c r="AK88" i="10"/>
  <c r="AD23" i="11"/>
  <c r="AD20" i="10"/>
  <c r="AH27" i="11"/>
  <c r="AH24" i="10"/>
  <c r="AD142" i="11"/>
  <c r="AD139" i="10"/>
  <c r="AD169" i="11"/>
  <c r="AD166" i="10"/>
  <c r="AD423" i="11"/>
  <c r="AD420" i="10"/>
  <c r="AF428" i="11"/>
  <c r="AF425" i="10"/>
  <c r="AJ437" i="11"/>
  <c r="AJ434" i="10"/>
  <c r="AF28" i="11"/>
  <c r="AF25" i="10"/>
  <c r="AD149" i="11"/>
  <c r="AD146" i="10"/>
  <c r="AH170" i="11"/>
  <c r="AH167" i="10"/>
  <c r="AF427" i="11"/>
  <c r="AF424" i="10"/>
  <c r="AJ555" i="11"/>
  <c r="AJ552" i="10"/>
  <c r="AH25" i="11"/>
  <c r="AH22" i="10"/>
  <c r="AD148" i="11"/>
  <c r="AD145" i="10"/>
  <c r="AH169" i="11"/>
  <c r="AH166" i="10"/>
  <c r="AF423" i="11"/>
  <c r="AF420" i="10"/>
  <c r="AH440" i="11"/>
  <c r="AH437" i="10"/>
  <c r="AD28" i="11"/>
  <c r="AD25" i="10"/>
  <c r="AD26" i="11"/>
  <c r="AD23" i="10"/>
  <c r="AF24" i="11"/>
  <c r="AF21" i="10"/>
  <c r="AF32" i="11"/>
  <c r="AF29" i="10"/>
  <c r="AH30" i="11"/>
  <c r="AH27" i="10"/>
  <c r="AJ28" i="11"/>
  <c r="AJ25" i="10"/>
  <c r="AF52" i="11"/>
  <c r="AF49" i="10"/>
  <c r="AD145" i="11"/>
  <c r="AD142" i="10"/>
  <c r="AF145" i="11"/>
  <c r="AF142" i="10"/>
  <c r="AH145" i="11"/>
  <c r="AH142" i="10"/>
  <c r="AJ145" i="11"/>
  <c r="AJ142" i="10"/>
  <c r="AF169" i="11"/>
  <c r="AF166" i="10"/>
  <c r="AJ171" i="11"/>
  <c r="AJ168" i="10"/>
  <c r="AJ173" i="11"/>
  <c r="AJ170" i="10"/>
  <c r="AF420" i="11"/>
  <c r="AF417" i="10"/>
  <c r="AH422" i="11"/>
  <c r="AH419" i="10"/>
  <c r="AJ424" i="11"/>
  <c r="AJ421" i="10"/>
  <c r="AH428" i="11"/>
  <c r="AH425" i="10"/>
  <c r="AD439" i="11"/>
  <c r="AD436" i="10"/>
  <c r="AH437" i="11"/>
  <c r="AH434" i="10"/>
  <c r="AJ440" i="11"/>
  <c r="AJ437" i="10"/>
  <c r="AK90" i="11"/>
  <c r="AK87" i="10"/>
  <c r="AD24" i="11"/>
  <c r="AD21" i="10"/>
  <c r="AJ26" i="11"/>
  <c r="AJ23" i="10"/>
  <c r="AH143" i="11"/>
  <c r="AH140" i="10"/>
  <c r="AH173" i="11"/>
  <c r="AH170" i="10"/>
  <c r="AD437" i="11"/>
  <c r="AD434" i="10"/>
  <c r="AJ25" i="11"/>
  <c r="AJ22" i="10"/>
  <c r="AH142" i="11"/>
  <c r="AH139" i="10"/>
  <c r="AH171" i="11"/>
  <c r="AH168" i="10"/>
  <c r="AJ421" i="11"/>
  <c r="AJ418" i="10"/>
  <c r="AF439" i="11"/>
  <c r="AF436" i="10"/>
  <c r="AJ32" i="11"/>
  <c r="AJ29" i="10"/>
  <c r="AH149" i="11"/>
  <c r="AH146" i="10"/>
  <c r="AF424" i="11"/>
  <c r="AF421" i="10"/>
  <c r="AK93" i="11"/>
  <c r="AK90" i="10"/>
  <c r="AJ23" i="11"/>
  <c r="AJ20" i="10"/>
  <c r="AH148" i="11"/>
  <c r="AH145" i="10"/>
  <c r="AJ428" i="11"/>
  <c r="AJ425" i="10"/>
  <c r="AD25" i="11"/>
  <c r="AD22" i="10"/>
  <c r="AF23" i="11"/>
  <c r="AF20" i="10"/>
  <c r="AF31" i="11"/>
  <c r="AF28" i="10"/>
  <c r="AH29" i="11"/>
  <c r="AH26" i="10"/>
  <c r="AJ27" i="11"/>
  <c r="AJ24" i="10"/>
  <c r="AF51" i="11"/>
  <c r="AF48" i="10"/>
  <c r="AD144" i="11"/>
  <c r="AD141" i="10"/>
  <c r="AF144" i="11"/>
  <c r="AF141" i="10"/>
  <c r="AH144" i="11"/>
  <c r="AH141" i="10"/>
  <c r="AJ144" i="11"/>
  <c r="AJ141" i="10"/>
  <c r="AD171" i="11"/>
  <c r="AD168" i="10"/>
  <c r="AJ170" i="11"/>
  <c r="AJ167" i="10"/>
  <c r="AJ172" i="11"/>
  <c r="AJ169" i="10"/>
  <c r="AF419" i="11"/>
  <c r="AF416" i="10"/>
  <c r="AH421" i="11"/>
  <c r="AH418" i="10"/>
  <c r="AJ423" i="11"/>
  <c r="AJ420" i="10"/>
  <c r="AH427" i="11"/>
  <c r="AH424" i="10"/>
  <c r="AD438" i="11"/>
  <c r="AD435" i="10"/>
  <c r="AH436" i="11"/>
  <c r="AH433" i="10"/>
  <c r="AJ439" i="11"/>
  <c r="AJ436" i="10"/>
  <c r="AK94" i="11"/>
  <c r="AK91" i="10"/>
  <c r="AK15" i="8"/>
  <c r="AK18" i="8"/>
  <c r="AK17" i="8"/>
  <c r="AK20" i="8"/>
  <c r="AK16" i="8"/>
  <c r="AK14" i="8"/>
  <c r="AK13" i="8"/>
  <c r="AK21" i="8"/>
  <c r="AK22" i="8"/>
  <c r="AK19" i="8"/>
  <c r="AK25" i="11" l="1"/>
  <c r="AK22" i="10"/>
  <c r="AK30" i="11"/>
  <c r="AK27" i="10"/>
  <c r="AK26" i="11"/>
  <c r="AK23" i="10"/>
  <c r="AK24" i="11"/>
  <c r="AK21" i="10"/>
  <c r="AK32" i="11"/>
  <c r="AK29" i="10"/>
  <c r="AK28" i="11"/>
  <c r="AK25" i="10"/>
  <c r="AK27" i="11"/>
  <c r="AK24" i="10"/>
  <c r="AK23" i="11"/>
  <c r="AK20" i="10"/>
  <c r="AK29" i="11"/>
  <c r="AK26" i="10"/>
  <c r="AK31" i="11"/>
  <c r="AK28" i="10"/>
  <c r="AJ211" i="8"/>
  <c r="AH211" i="8"/>
  <c r="AF211" i="8"/>
  <c r="AD211" i="8"/>
  <c r="AJ210" i="8"/>
  <c r="AH210" i="8"/>
  <c r="AF210" i="8"/>
  <c r="AD210" i="8"/>
  <c r="AJ209" i="8"/>
  <c r="AH209" i="8"/>
  <c r="AF209" i="8"/>
  <c r="AD209" i="8"/>
  <c r="AJ208" i="8"/>
  <c r="AH208" i="8"/>
  <c r="AF208" i="8"/>
  <c r="AD208" i="8"/>
  <c r="AD212" i="8"/>
  <c r="AJ205" i="8"/>
  <c r="AH205" i="8"/>
  <c r="AF205" i="8"/>
  <c r="AD205" i="8"/>
  <c r="AJ204" i="8"/>
  <c r="AH204" i="8"/>
  <c r="AF204" i="8"/>
  <c r="AD204" i="8"/>
  <c r="AJ203" i="8"/>
  <c r="AH203" i="8"/>
  <c r="AF203" i="8"/>
  <c r="AD203" i="8"/>
  <c r="AJ202" i="8"/>
  <c r="AH202" i="8"/>
  <c r="AF202" i="8"/>
  <c r="AD202" i="8"/>
  <c r="AJ212" i="8"/>
  <c r="AH212" i="8"/>
  <c r="AF212" i="8"/>
  <c r="AJ207" i="8"/>
  <c r="AH207" i="8"/>
  <c r="AF207" i="8"/>
  <c r="AD207" i="8"/>
  <c r="AJ206" i="8"/>
  <c r="AH206" i="8"/>
  <c r="AF206" i="8"/>
  <c r="AD206" i="8"/>
  <c r="AJ199" i="8"/>
  <c r="AH199" i="8"/>
  <c r="AF199" i="8"/>
  <c r="AD199" i="8"/>
  <c r="AJ200" i="8"/>
  <c r="AH200" i="8"/>
  <c r="AF200" i="8"/>
  <c r="AD200" i="8"/>
  <c r="AJ201" i="8"/>
  <c r="AH201" i="8"/>
  <c r="AF201" i="8"/>
  <c r="AD201" i="8"/>
  <c r="A7" i="9"/>
  <c r="A8" i="9" s="1"/>
  <c r="A9" i="9" s="1"/>
  <c r="A12" i="9" s="1"/>
  <c r="A16" i="9" s="1"/>
  <c r="A18" i="9" s="1"/>
  <c r="A21" i="9" s="1"/>
  <c r="A48" i="9" s="1"/>
  <c r="W49" i="9"/>
  <c r="BA3" i="9"/>
  <c r="AZ3" i="9"/>
  <c r="AY3" i="9"/>
  <c r="AW3" i="9"/>
  <c r="AU3" i="9"/>
  <c r="AX2" i="9"/>
  <c r="AV2" i="9"/>
  <c r="AT2" i="9"/>
  <c r="AT1" i="9"/>
  <c r="AJ360" i="8"/>
  <c r="AH360" i="8"/>
  <c r="AF360" i="8"/>
  <c r="AD360" i="8"/>
  <c r="AJ359" i="8"/>
  <c r="AH359" i="8"/>
  <c r="AF359" i="8"/>
  <c r="AD359" i="8"/>
  <c r="AJ358" i="8"/>
  <c r="AH358" i="8"/>
  <c r="AF358" i="8"/>
  <c r="AD358" i="8"/>
  <c r="AJ357" i="8"/>
  <c r="AH357" i="8"/>
  <c r="AF357" i="8"/>
  <c r="AD357" i="8"/>
  <c r="AJ356" i="8"/>
  <c r="AH356" i="8"/>
  <c r="AF356" i="8"/>
  <c r="AD356" i="8"/>
  <c r="AJ355" i="8"/>
  <c r="AH355" i="8"/>
  <c r="AF355" i="8"/>
  <c r="AD355" i="8"/>
  <c r="AJ354" i="8"/>
  <c r="AH354" i="8"/>
  <c r="AF354" i="8"/>
  <c r="AD354" i="8"/>
  <c r="AJ353" i="8"/>
  <c r="AH353" i="8"/>
  <c r="AF353" i="8"/>
  <c r="AD353" i="8"/>
  <c r="AJ352" i="8"/>
  <c r="AH352" i="8"/>
  <c r="AF352" i="8"/>
  <c r="AD352" i="8"/>
  <c r="AJ351" i="8"/>
  <c r="AH351" i="8"/>
  <c r="AF351" i="8"/>
  <c r="AD351" i="8"/>
  <c r="AJ350" i="8"/>
  <c r="AH350" i="8"/>
  <c r="AF350" i="8"/>
  <c r="AD350" i="8"/>
  <c r="AJ533" i="8"/>
  <c r="AH533" i="8"/>
  <c r="AF533" i="8"/>
  <c r="AD533" i="8"/>
  <c r="AJ532" i="8"/>
  <c r="AH532" i="8"/>
  <c r="AF532" i="8"/>
  <c r="AD532" i="8"/>
  <c r="AJ531" i="8"/>
  <c r="AH531" i="8"/>
  <c r="AF531" i="8"/>
  <c r="AD531" i="8"/>
  <c r="AJ530" i="8"/>
  <c r="AH530" i="8"/>
  <c r="AF530" i="8"/>
  <c r="AD530" i="8"/>
  <c r="AJ529" i="8"/>
  <c r="AH529" i="8"/>
  <c r="AF529" i="8"/>
  <c r="AD529" i="8"/>
  <c r="AJ528" i="8"/>
  <c r="AH528" i="8"/>
  <c r="AF528" i="8"/>
  <c r="AD528" i="8"/>
  <c r="AJ527" i="8"/>
  <c r="AH527" i="8"/>
  <c r="AF527" i="8"/>
  <c r="AD527" i="8"/>
  <c r="AJ526" i="8"/>
  <c r="AH526" i="8"/>
  <c r="AF526" i="8"/>
  <c r="AD526" i="8"/>
  <c r="AJ525" i="8"/>
  <c r="AH525" i="8"/>
  <c r="AF525" i="8"/>
  <c r="AD525" i="8"/>
  <c r="AJ524" i="8"/>
  <c r="AH524" i="8"/>
  <c r="AF524" i="8"/>
  <c r="AD524" i="8"/>
  <c r="AJ523" i="8"/>
  <c r="AH523" i="8"/>
  <c r="AF523" i="8"/>
  <c r="AD523" i="8"/>
  <c r="AJ522" i="8"/>
  <c r="AH522" i="8"/>
  <c r="AF522" i="8"/>
  <c r="AD522" i="8"/>
  <c r="AJ521" i="8"/>
  <c r="AH521" i="8"/>
  <c r="AF521" i="8"/>
  <c r="AD521" i="8"/>
  <c r="AJ260" i="8"/>
  <c r="AH260" i="8"/>
  <c r="AD260" i="8"/>
  <c r="AJ259" i="8"/>
  <c r="AH259" i="8"/>
  <c r="AD259" i="8"/>
  <c r="AJ258" i="8"/>
  <c r="AH258" i="8"/>
  <c r="AF258" i="8"/>
  <c r="AD258" i="8"/>
  <c r="AJ257" i="8"/>
  <c r="AH257" i="8"/>
  <c r="AF257" i="8"/>
  <c r="AD257" i="8"/>
  <c r="AJ256" i="8"/>
  <c r="AH256" i="8"/>
  <c r="AF256" i="8"/>
  <c r="AD256" i="8"/>
  <c r="AJ255" i="8"/>
  <c r="AH255" i="8"/>
  <c r="AF255" i="8"/>
  <c r="AD255" i="8"/>
  <c r="AJ254" i="8"/>
  <c r="AH254" i="8"/>
  <c r="AF254" i="8"/>
  <c r="AD254" i="8"/>
  <c r="AD264" i="11" l="1"/>
  <c r="AD261" i="10"/>
  <c r="AH527" i="11"/>
  <c r="AH524" i="10"/>
  <c r="AH358" i="11"/>
  <c r="AH355" i="10"/>
  <c r="AH366" i="11"/>
  <c r="AH363" i="10"/>
  <c r="AD214" i="11"/>
  <c r="AD211" i="10"/>
  <c r="AF523" i="11"/>
  <c r="AF520" i="10"/>
  <c r="AF531" i="11"/>
  <c r="AF528" i="10"/>
  <c r="AF362" i="11"/>
  <c r="AF359" i="10"/>
  <c r="AF368" i="11"/>
  <c r="AF365" i="10"/>
  <c r="AH216" i="11"/>
  <c r="AH213" i="10"/>
  <c r="AJ213" i="11"/>
  <c r="AJ210" i="10"/>
  <c r="AD523" i="11"/>
  <c r="AD520" i="10"/>
  <c r="AD531" i="11"/>
  <c r="AD528" i="10"/>
  <c r="AD360" i="11"/>
  <c r="AD357" i="10"/>
  <c r="AD368" i="11"/>
  <c r="AD365" i="10"/>
  <c r="AH211" i="11"/>
  <c r="AH208" i="10"/>
  <c r="AF263" i="11"/>
  <c r="AF260" i="10"/>
  <c r="AJ526" i="11"/>
  <c r="AJ523" i="10"/>
  <c r="AJ534" i="11"/>
  <c r="AJ531" i="10"/>
  <c r="AJ363" i="11"/>
  <c r="AJ360" i="10"/>
  <c r="AD210" i="11"/>
  <c r="AD207" i="10"/>
  <c r="AF211" i="11"/>
  <c r="AF208" i="10"/>
  <c r="AD217" i="11"/>
  <c r="AD214" i="10"/>
  <c r="AD263" i="11"/>
  <c r="AD260" i="10"/>
  <c r="AD267" i="11"/>
  <c r="AD264" i="10"/>
  <c r="AH522" i="11"/>
  <c r="AH519" i="10"/>
  <c r="AH524" i="11"/>
  <c r="AH521" i="10"/>
  <c r="AH526" i="11"/>
  <c r="AH523" i="10"/>
  <c r="AH528" i="11"/>
  <c r="AH525" i="10"/>
  <c r="AH530" i="11"/>
  <c r="AH527" i="10"/>
  <c r="AH532" i="11"/>
  <c r="AH529" i="10"/>
  <c r="AH534" i="11"/>
  <c r="AH531" i="10"/>
  <c r="AH359" i="11"/>
  <c r="AH356" i="10"/>
  <c r="AH361" i="11"/>
  <c r="AH358" i="10"/>
  <c r="AH363" i="11"/>
  <c r="AH360" i="10"/>
  <c r="AH365" i="11"/>
  <c r="AH362" i="10"/>
  <c r="AH367" i="11"/>
  <c r="AH364" i="10"/>
  <c r="AJ209" i="11"/>
  <c r="AJ206" i="10"/>
  <c r="AJ215" i="11"/>
  <c r="AJ212" i="10"/>
  <c r="AD211" i="11"/>
  <c r="AD208" i="10"/>
  <c r="AD213" i="11"/>
  <c r="AD210" i="10"/>
  <c r="AD221" i="11"/>
  <c r="AD218" i="10"/>
  <c r="AJ218" i="11"/>
  <c r="AJ215" i="10"/>
  <c r="AJ220" i="11"/>
  <c r="AJ217" i="10"/>
  <c r="AD266" i="11"/>
  <c r="AD263" i="10"/>
  <c r="AH525" i="11"/>
  <c r="AH522" i="10"/>
  <c r="AH531" i="11"/>
  <c r="AH528" i="10"/>
  <c r="AH364" i="11"/>
  <c r="AH361" i="10"/>
  <c r="AJ208" i="11"/>
  <c r="AJ205" i="10"/>
  <c r="AJ219" i="11"/>
  <c r="AJ216" i="10"/>
  <c r="AJ263" i="11"/>
  <c r="AJ260" i="10"/>
  <c r="AF527" i="11"/>
  <c r="AF524" i="10"/>
  <c r="AF358" i="11"/>
  <c r="AF355" i="10"/>
  <c r="AF366" i="11"/>
  <c r="AF363" i="10"/>
  <c r="AJ211" i="11"/>
  <c r="AJ208" i="10"/>
  <c r="AH217" i="11"/>
  <c r="AH214" i="10"/>
  <c r="AJ267" i="11"/>
  <c r="AJ264" i="10"/>
  <c r="AD529" i="11"/>
  <c r="AD526" i="10"/>
  <c r="AD362" i="11"/>
  <c r="AD359" i="10"/>
  <c r="AF208" i="11"/>
  <c r="AF205" i="10"/>
  <c r="AF217" i="11"/>
  <c r="AF214" i="10"/>
  <c r="AJ522" i="11"/>
  <c r="AJ519" i="10"/>
  <c r="AJ532" i="11"/>
  <c r="AJ529" i="10"/>
  <c r="AJ365" i="11"/>
  <c r="AJ362" i="10"/>
  <c r="AD216" i="11"/>
  <c r="AD213" i="10"/>
  <c r="AD265" i="11"/>
  <c r="AD262" i="10"/>
  <c r="AJ262" i="11"/>
  <c r="AJ259" i="10"/>
  <c r="AJ264" i="11"/>
  <c r="AJ261" i="10"/>
  <c r="AJ266" i="11"/>
  <c r="AJ263" i="10"/>
  <c r="AF522" i="11"/>
  <c r="AF519" i="10"/>
  <c r="AF524" i="11"/>
  <c r="AF521" i="10"/>
  <c r="AF526" i="11"/>
  <c r="AF523" i="10"/>
  <c r="AF528" i="11"/>
  <c r="AF525" i="10"/>
  <c r="AF530" i="11"/>
  <c r="AF527" i="10"/>
  <c r="AF532" i="11"/>
  <c r="AF529" i="10"/>
  <c r="AF534" i="11"/>
  <c r="AF531" i="10"/>
  <c r="AF359" i="11"/>
  <c r="AF356" i="10"/>
  <c r="AF361" i="11"/>
  <c r="AF358" i="10"/>
  <c r="AF363" i="11"/>
  <c r="AF360" i="10"/>
  <c r="AF365" i="11"/>
  <c r="AF362" i="10"/>
  <c r="AF367" i="11"/>
  <c r="AF364" i="10"/>
  <c r="AH209" i="11"/>
  <c r="AH206" i="10"/>
  <c r="AH215" i="11"/>
  <c r="AH212" i="10"/>
  <c r="AJ221" i="11"/>
  <c r="AJ218" i="10"/>
  <c r="AJ212" i="11"/>
  <c r="AJ209" i="10"/>
  <c r="AJ214" i="11"/>
  <c r="AJ211" i="10"/>
  <c r="AH218" i="11"/>
  <c r="AH215" i="10"/>
  <c r="AH220" i="11"/>
  <c r="AH217" i="10"/>
  <c r="AH268" i="11"/>
  <c r="AH265" i="10"/>
  <c r="AH529" i="11"/>
  <c r="AH526" i="10"/>
  <c r="AH360" i="11"/>
  <c r="AH357" i="10"/>
  <c r="AH368" i="11"/>
  <c r="AH365" i="10"/>
  <c r="AD212" i="11"/>
  <c r="AD209" i="10"/>
  <c r="AJ265" i="11"/>
  <c r="AJ262" i="10"/>
  <c r="AF525" i="11"/>
  <c r="AF522" i="10"/>
  <c r="AF533" i="11"/>
  <c r="AF530" i="10"/>
  <c r="AF364" i="11"/>
  <c r="AF361" i="10"/>
  <c r="AH208" i="11"/>
  <c r="AH205" i="10"/>
  <c r="AH219" i="11"/>
  <c r="AH216" i="10"/>
  <c r="AH263" i="11"/>
  <c r="AH260" i="10"/>
  <c r="AD525" i="11"/>
  <c r="AD522" i="10"/>
  <c r="AD533" i="11"/>
  <c r="AD530" i="10"/>
  <c r="AD364" i="11"/>
  <c r="AD361" i="10"/>
  <c r="AF210" i="11"/>
  <c r="AF207" i="10"/>
  <c r="AH213" i="11"/>
  <c r="AH210" i="10"/>
  <c r="AF265" i="11"/>
  <c r="AF262" i="10"/>
  <c r="AJ524" i="11"/>
  <c r="AJ521" i="10"/>
  <c r="AJ530" i="11"/>
  <c r="AJ527" i="10"/>
  <c r="AJ359" i="11"/>
  <c r="AJ356" i="10"/>
  <c r="AJ367" i="11"/>
  <c r="AJ364" i="10"/>
  <c r="AF213" i="11"/>
  <c r="AF210" i="10"/>
  <c r="AH262" i="11"/>
  <c r="AH259" i="10"/>
  <c r="AH264" i="11"/>
  <c r="AH261" i="10"/>
  <c r="AH266" i="11"/>
  <c r="AH263" i="10"/>
  <c r="AD522" i="11"/>
  <c r="AD519" i="10"/>
  <c r="AD524" i="11"/>
  <c r="AD521" i="10"/>
  <c r="AD526" i="11"/>
  <c r="AD523" i="10"/>
  <c r="AD528" i="11"/>
  <c r="AD525" i="10"/>
  <c r="AD530" i="11"/>
  <c r="AD527" i="10"/>
  <c r="AD532" i="11"/>
  <c r="AD529" i="10"/>
  <c r="AD534" i="11"/>
  <c r="AD531" i="10"/>
  <c r="AD359" i="11"/>
  <c r="AD356" i="10"/>
  <c r="AD361" i="11"/>
  <c r="AD358" i="10"/>
  <c r="AD363" i="11"/>
  <c r="AD360" i="10"/>
  <c r="AD365" i="11"/>
  <c r="AD362" i="10"/>
  <c r="AD367" i="11"/>
  <c r="AD364" i="10"/>
  <c r="AF209" i="11"/>
  <c r="AF206" i="10"/>
  <c r="AF215" i="11"/>
  <c r="AF212" i="10"/>
  <c r="AH221" i="11"/>
  <c r="AH218" i="10"/>
  <c r="AH212" i="11"/>
  <c r="AH209" i="10"/>
  <c r="AH214" i="11"/>
  <c r="AH211" i="10"/>
  <c r="AF218" i="11"/>
  <c r="AF215" i="10"/>
  <c r="AF220" i="11"/>
  <c r="AF217" i="10"/>
  <c r="AD262" i="11"/>
  <c r="AD259" i="10"/>
  <c r="AH523" i="11"/>
  <c r="AH520" i="10"/>
  <c r="AH533" i="11"/>
  <c r="AH530" i="10"/>
  <c r="AH362" i="11"/>
  <c r="AH359" i="10"/>
  <c r="AJ210" i="11"/>
  <c r="AJ207" i="10"/>
  <c r="AJ216" i="11"/>
  <c r="AJ213" i="10"/>
  <c r="AJ217" i="11"/>
  <c r="AJ214" i="10"/>
  <c r="AD268" i="11"/>
  <c r="AD265" i="10"/>
  <c r="AF529" i="11"/>
  <c r="AF526" i="10"/>
  <c r="AF360" i="11"/>
  <c r="AF357" i="10"/>
  <c r="AH210" i="11"/>
  <c r="AH207" i="10"/>
  <c r="AH265" i="11"/>
  <c r="AH262" i="10"/>
  <c r="AD527" i="11"/>
  <c r="AD524" i="10"/>
  <c r="AD358" i="11"/>
  <c r="AD355" i="10"/>
  <c r="AD366" i="11"/>
  <c r="AD363" i="10"/>
  <c r="AF216" i="11"/>
  <c r="AF213" i="10"/>
  <c r="AF219" i="11"/>
  <c r="AF216" i="10"/>
  <c r="AH267" i="11"/>
  <c r="AH264" i="10"/>
  <c r="AJ528" i="11"/>
  <c r="AJ525" i="10"/>
  <c r="AJ361" i="11"/>
  <c r="AJ358" i="10"/>
  <c r="AD208" i="11"/>
  <c r="AD205" i="10"/>
  <c r="AD219" i="11"/>
  <c r="AD216" i="10"/>
  <c r="AF262" i="11"/>
  <c r="AF259" i="10"/>
  <c r="AF264" i="11"/>
  <c r="AF261" i="10"/>
  <c r="AF266" i="11"/>
  <c r="AF263" i="10"/>
  <c r="AJ268" i="11"/>
  <c r="AJ265" i="10"/>
  <c r="AJ523" i="11"/>
  <c r="AJ520" i="10"/>
  <c r="AJ525" i="11"/>
  <c r="AJ522" i="10"/>
  <c r="AJ527" i="11"/>
  <c r="AJ524" i="10"/>
  <c r="AJ529" i="11"/>
  <c r="AJ526" i="10"/>
  <c r="AJ531" i="11"/>
  <c r="AJ528" i="10"/>
  <c r="AJ533" i="11"/>
  <c r="AJ530" i="10"/>
  <c r="AJ358" i="11"/>
  <c r="AJ355" i="10"/>
  <c r="AJ360" i="11"/>
  <c r="AJ357" i="10"/>
  <c r="AJ362" i="11"/>
  <c r="AJ359" i="10"/>
  <c r="AJ364" i="11"/>
  <c r="AJ361" i="10"/>
  <c r="AJ366" i="11"/>
  <c r="AJ363" i="10"/>
  <c r="AJ368" i="11"/>
  <c r="AJ365" i="10"/>
  <c r="AD209" i="11"/>
  <c r="AD206" i="10"/>
  <c r="AD215" i="11"/>
  <c r="AD212" i="10"/>
  <c r="AF221" i="11"/>
  <c r="AF218" i="10"/>
  <c r="AF212" i="11"/>
  <c r="AF209" i="10"/>
  <c r="AF214" i="11"/>
  <c r="AF211" i="10"/>
  <c r="AD218" i="11"/>
  <c r="AD215" i="10"/>
  <c r="AD220" i="11"/>
  <c r="AD217" i="10"/>
  <c r="AK211" i="8"/>
  <c r="AK207" i="8"/>
  <c r="AK208" i="8"/>
  <c r="AK200" i="8"/>
  <c r="AK201" i="8"/>
  <c r="AK202" i="8"/>
  <c r="AK205" i="8"/>
  <c r="AK209" i="8"/>
  <c r="AK206" i="8"/>
  <c r="AK204" i="8"/>
  <c r="AK203" i="8"/>
  <c r="AK210" i="8"/>
  <c r="AK199" i="8"/>
  <c r="AK212" i="8"/>
  <c r="AK360" i="8"/>
  <c r="AK359" i="8"/>
  <c r="AK352" i="8"/>
  <c r="AK357" i="8"/>
  <c r="AK356" i="8"/>
  <c r="AK353" i="8"/>
  <c r="AK350" i="8"/>
  <c r="AK354" i="8"/>
  <c r="AK358" i="8"/>
  <c r="AK351" i="8"/>
  <c r="AK355" i="8"/>
  <c r="AK521" i="8"/>
  <c r="AK529" i="8"/>
  <c r="AK260" i="8"/>
  <c r="AK530" i="8"/>
  <c r="AK532" i="8"/>
  <c r="AK526" i="8"/>
  <c r="AK527" i="8"/>
  <c r="AK522" i="8"/>
  <c r="AK531" i="8"/>
  <c r="AK259" i="8"/>
  <c r="AK523" i="8"/>
  <c r="AK525" i="8"/>
  <c r="AK524" i="8"/>
  <c r="AK528" i="8"/>
  <c r="AK533" i="8"/>
  <c r="AK254" i="8"/>
  <c r="AK256" i="8"/>
  <c r="AK258" i="8"/>
  <c r="AK257" i="8"/>
  <c r="AK255" i="8"/>
  <c r="AJ250" i="8"/>
  <c r="AH250" i="8"/>
  <c r="AF250" i="8"/>
  <c r="AD250" i="8"/>
  <c r="AJ249" i="8"/>
  <c r="AH249" i="8"/>
  <c r="AF249" i="8"/>
  <c r="AD249" i="8"/>
  <c r="AJ248" i="8"/>
  <c r="AH248" i="8"/>
  <c r="AF248" i="8"/>
  <c r="AD248" i="8"/>
  <c r="AD258" i="11" l="1"/>
  <c r="AD255" i="10"/>
  <c r="AK531" i="11"/>
  <c r="AK528" i="10"/>
  <c r="AJ259" i="11"/>
  <c r="AJ256" i="10"/>
  <c r="AK362" i="11"/>
  <c r="AK359" i="10"/>
  <c r="AH257" i="11"/>
  <c r="AH254" i="10"/>
  <c r="AK527" i="11"/>
  <c r="AK524" i="10"/>
  <c r="AF257" i="11"/>
  <c r="AF254" i="10"/>
  <c r="AK534" i="11"/>
  <c r="AK531" i="10"/>
  <c r="AK367" i="11"/>
  <c r="AK364" i="10"/>
  <c r="AD257" i="11"/>
  <c r="AD254" i="10"/>
  <c r="AD259" i="11"/>
  <c r="AD256" i="10"/>
  <c r="AD261" i="11"/>
  <c r="AD258" i="10"/>
  <c r="AK262" i="11"/>
  <c r="AK259" i="10"/>
  <c r="AK523" i="11"/>
  <c r="AK520" i="10"/>
  <c r="AK363" i="11"/>
  <c r="AK360" i="10"/>
  <c r="AK360" i="11"/>
  <c r="AK357" i="10"/>
  <c r="AK215" i="11"/>
  <c r="AK212" i="10"/>
  <c r="AK220" i="11"/>
  <c r="AK217" i="10"/>
  <c r="AK526" i="11"/>
  <c r="AK523" i="10"/>
  <c r="AK208" i="11"/>
  <c r="AK205" i="10"/>
  <c r="AJ257" i="11"/>
  <c r="AJ254" i="10"/>
  <c r="AK533" i="11"/>
  <c r="AK530" i="10"/>
  <c r="AH261" i="11"/>
  <c r="AH258" i="10"/>
  <c r="AK368" i="11"/>
  <c r="AK365" i="10"/>
  <c r="AF259" i="11"/>
  <c r="AF256" i="10"/>
  <c r="AK218" i="11"/>
  <c r="AK215" i="10"/>
  <c r="AJ258" i="11"/>
  <c r="AJ255" i="10"/>
  <c r="AJ260" i="11"/>
  <c r="AJ257" i="10"/>
  <c r="AK264" i="11"/>
  <c r="AK261" i="10"/>
  <c r="AK532" i="11"/>
  <c r="AK529" i="10"/>
  <c r="AK522" i="11"/>
  <c r="AK519" i="10"/>
  <c r="AK365" i="11"/>
  <c r="AK362" i="10"/>
  <c r="AK213" i="11"/>
  <c r="AK210" i="10"/>
  <c r="AK216" i="11"/>
  <c r="AK213" i="10"/>
  <c r="AD260" i="11"/>
  <c r="AD257" i="10"/>
  <c r="AK210" i="11"/>
  <c r="AK207" i="10"/>
  <c r="AJ261" i="11"/>
  <c r="AJ258" i="10"/>
  <c r="AK221" i="11"/>
  <c r="AK218" i="10"/>
  <c r="AK529" i="11"/>
  <c r="AK526" i="10"/>
  <c r="AK214" i="11"/>
  <c r="AK211" i="10"/>
  <c r="AF261" i="11"/>
  <c r="AF258" i="10"/>
  <c r="AK359" i="11"/>
  <c r="AK356" i="10"/>
  <c r="AH258" i="11"/>
  <c r="AH255" i="10"/>
  <c r="AH260" i="11"/>
  <c r="AH257" i="10"/>
  <c r="AK266" i="11"/>
  <c r="AK263" i="10"/>
  <c r="AK267" i="11"/>
  <c r="AK264" i="10"/>
  <c r="AK530" i="11"/>
  <c r="AK527" i="10"/>
  <c r="AK364" i="11"/>
  <c r="AK361" i="10"/>
  <c r="AK212" i="11"/>
  <c r="AK209" i="10"/>
  <c r="AK217" i="11"/>
  <c r="AK214" i="10"/>
  <c r="AK263" i="11"/>
  <c r="AK260" i="10"/>
  <c r="AK358" i="11"/>
  <c r="AK355" i="10"/>
  <c r="AK525" i="11"/>
  <c r="AK522" i="10"/>
  <c r="AK211" i="11"/>
  <c r="AK208" i="10"/>
  <c r="AH259" i="11"/>
  <c r="AH256" i="10"/>
  <c r="AK366" i="11"/>
  <c r="AK363" i="10"/>
  <c r="AK528" i="11"/>
  <c r="AK525" i="10"/>
  <c r="AF258" i="11"/>
  <c r="AF255" i="10"/>
  <c r="AF260" i="11"/>
  <c r="AF257" i="10"/>
  <c r="AK265" i="11"/>
  <c r="AK262" i="10"/>
  <c r="AK524" i="11"/>
  <c r="AK521" i="10"/>
  <c r="AK268" i="11"/>
  <c r="AK265" i="10"/>
  <c r="AK361" i="11"/>
  <c r="AK358" i="10"/>
  <c r="AK219" i="11"/>
  <c r="AK216" i="10"/>
  <c r="AK209" i="11"/>
  <c r="AK206" i="10"/>
  <c r="AK250" i="8"/>
  <c r="AK248" i="8"/>
  <c r="AK249" i="8"/>
  <c r="AJ264" i="8"/>
  <c r="AH264" i="8"/>
  <c r="AF264" i="8"/>
  <c r="AD264" i="8"/>
  <c r="AJ263" i="8"/>
  <c r="AH263" i="8"/>
  <c r="AF263" i="8"/>
  <c r="AD263" i="8"/>
  <c r="AJ262" i="8"/>
  <c r="AH262" i="8"/>
  <c r="AF262" i="8"/>
  <c r="AD262" i="8"/>
  <c r="AJ261" i="8"/>
  <c r="AH261" i="8"/>
  <c r="AF261" i="8"/>
  <c r="AD261" i="8"/>
  <c r="AH272" i="11" l="1"/>
  <c r="AH269" i="10"/>
  <c r="AD272" i="11"/>
  <c r="AD269" i="10"/>
  <c r="AK260" i="11"/>
  <c r="AK257" i="10"/>
  <c r="AK257" i="11"/>
  <c r="AK254" i="10"/>
  <c r="AF272" i="11"/>
  <c r="AF269" i="10"/>
  <c r="AJ269" i="11"/>
  <c r="AJ266" i="10"/>
  <c r="AF269" i="11"/>
  <c r="AF266" i="10"/>
  <c r="AF271" i="11"/>
  <c r="AF268" i="10"/>
  <c r="AK261" i="11"/>
  <c r="AK258" i="10"/>
  <c r="AH270" i="11"/>
  <c r="AH267" i="10"/>
  <c r="AD270" i="11"/>
  <c r="AD267" i="10"/>
  <c r="AJ271" i="11"/>
  <c r="AJ268" i="10"/>
  <c r="AH269" i="11"/>
  <c r="AH266" i="10"/>
  <c r="AD271" i="11"/>
  <c r="AD268" i="10"/>
  <c r="AK258" i="11"/>
  <c r="AK255" i="10"/>
  <c r="AF270" i="11"/>
  <c r="AF267" i="10"/>
  <c r="AK259" i="11"/>
  <c r="AK256" i="10"/>
  <c r="AH271" i="11"/>
  <c r="AH268" i="10"/>
  <c r="AD269" i="11"/>
  <c r="AD266" i="10"/>
  <c r="AJ270" i="11"/>
  <c r="AJ267" i="10"/>
  <c r="AJ272" i="11"/>
  <c r="AJ269" i="10"/>
  <c r="AK261" i="8"/>
  <c r="AK263" i="8"/>
  <c r="AK262" i="8"/>
  <c r="AK264" i="8"/>
  <c r="AJ547" i="8"/>
  <c r="AH547" i="8"/>
  <c r="AF547" i="8"/>
  <c r="AD547" i="8"/>
  <c r="AJ546" i="8"/>
  <c r="AH546" i="8"/>
  <c r="AF546" i="8"/>
  <c r="AD546" i="8"/>
  <c r="AJ545" i="8"/>
  <c r="AH545" i="8"/>
  <c r="AF545" i="8"/>
  <c r="AD545" i="8"/>
  <c r="AJ544" i="8"/>
  <c r="AH544" i="8"/>
  <c r="AF544" i="8"/>
  <c r="AD544" i="8"/>
  <c r="AJ543" i="8"/>
  <c r="AH543" i="8"/>
  <c r="AF543" i="8"/>
  <c r="AD543" i="8"/>
  <c r="AJ542" i="8"/>
  <c r="AH542" i="8"/>
  <c r="AF542" i="8"/>
  <c r="AD542" i="8"/>
  <c r="AJ541" i="8"/>
  <c r="AH541" i="8"/>
  <c r="AF541" i="8"/>
  <c r="AD541" i="8"/>
  <c r="AJ540" i="8"/>
  <c r="AH540" i="8"/>
  <c r="AF540" i="8"/>
  <c r="AD540" i="8"/>
  <c r="AJ539" i="8"/>
  <c r="AH539" i="8"/>
  <c r="AF539" i="8"/>
  <c r="AD539" i="8"/>
  <c r="AJ538" i="8"/>
  <c r="AH538" i="8"/>
  <c r="AF538" i="8"/>
  <c r="AD538" i="8"/>
  <c r="AJ537" i="8"/>
  <c r="AH537" i="8"/>
  <c r="AF537" i="8"/>
  <c r="AD537" i="8"/>
  <c r="AJ507" i="8"/>
  <c r="AH507" i="8"/>
  <c r="AF507" i="8"/>
  <c r="AD507" i="8"/>
  <c r="AJ506" i="8"/>
  <c r="AH506" i="8"/>
  <c r="AF506" i="8"/>
  <c r="AD506" i="8"/>
  <c r="AJ505" i="8"/>
  <c r="AH505" i="8"/>
  <c r="AF505" i="8"/>
  <c r="AD505" i="8"/>
  <c r="AJ504" i="8"/>
  <c r="AH504" i="8"/>
  <c r="AF504" i="8"/>
  <c r="AD504" i="8"/>
  <c r="AJ503" i="8"/>
  <c r="AH503" i="8"/>
  <c r="AF503" i="8"/>
  <c r="AD503" i="8"/>
  <c r="AJ502" i="8"/>
  <c r="AH502" i="8"/>
  <c r="AF502" i="8"/>
  <c r="AD502" i="8"/>
  <c r="AJ501" i="8"/>
  <c r="AH501" i="8"/>
  <c r="AF501" i="8"/>
  <c r="AD501" i="8"/>
  <c r="AJ500" i="8"/>
  <c r="AH500" i="8"/>
  <c r="AF500" i="8"/>
  <c r="AD500" i="8"/>
  <c r="AJ499" i="8"/>
  <c r="AH499" i="8"/>
  <c r="AF499" i="8"/>
  <c r="AD499" i="8"/>
  <c r="AJ498" i="8"/>
  <c r="AH498" i="8"/>
  <c r="AF498" i="8"/>
  <c r="AD498" i="8"/>
  <c r="AJ497" i="8"/>
  <c r="AH497" i="8"/>
  <c r="AF497" i="8"/>
  <c r="AD497" i="8"/>
  <c r="AJ496" i="8"/>
  <c r="AH496" i="8"/>
  <c r="AF496" i="8"/>
  <c r="AD496" i="8"/>
  <c r="AJ495" i="8"/>
  <c r="AH495" i="8"/>
  <c r="AF495" i="8"/>
  <c r="AD495" i="8"/>
  <c r="AD486" i="8"/>
  <c r="AH485" i="8"/>
  <c r="AD484" i="8"/>
  <c r="AH483" i="8"/>
  <c r="AH481" i="8"/>
  <c r="AD478" i="8"/>
  <c r="AH477" i="8"/>
  <c r="AD474" i="8"/>
  <c r="AH473" i="8"/>
  <c r="AH471" i="8"/>
  <c r="AF485" i="8"/>
  <c r="AD485" i="8"/>
  <c r="AJ484" i="8"/>
  <c r="AF483" i="8"/>
  <c r="AD483" i="8"/>
  <c r="AJ482" i="8"/>
  <c r="AH482" i="8"/>
  <c r="AF482" i="8"/>
  <c r="AD482" i="8"/>
  <c r="AF481" i="8"/>
  <c r="AD481" i="8"/>
  <c r="AJ480" i="8"/>
  <c r="AH480" i="8"/>
  <c r="AF480" i="8"/>
  <c r="AD480" i="8"/>
  <c r="AJ479" i="8"/>
  <c r="AH479" i="8"/>
  <c r="AF479" i="8"/>
  <c r="AD479" i="8"/>
  <c r="AF477" i="8"/>
  <c r="AD477" i="8"/>
  <c r="AJ476" i="8"/>
  <c r="AH476" i="8"/>
  <c r="AF476" i="8"/>
  <c r="AD476" i="8"/>
  <c r="AJ475" i="8"/>
  <c r="AH475" i="8"/>
  <c r="AF475" i="8"/>
  <c r="AD475" i="8"/>
  <c r="AJ474" i="8"/>
  <c r="AF473" i="8"/>
  <c r="AD473" i="8"/>
  <c r="AJ472" i="8"/>
  <c r="AH472" i="8"/>
  <c r="AF472" i="8"/>
  <c r="AD472" i="8"/>
  <c r="AF471" i="8"/>
  <c r="AD471" i="8"/>
  <c r="AJ470" i="8"/>
  <c r="AH470" i="8"/>
  <c r="AF470" i="8"/>
  <c r="AD470" i="8"/>
  <c r="AJ469" i="8"/>
  <c r="AH469" i="8"/>
  <c r="AF469" i="8"/>
  <c r="AD469" i="8"/>
  <c r="AJ516" i="8"/>
  <c r="AH516" i="8"/>
  <c r="AF516" i="8"/>
  <c r="AD516" i="8"/>
  <c r="AJ515" i="8"/>
  <c r="AH515" i="8"/>
  <c r="AF515" i="8"/>
  <c r="AD515" i="8"/>
  <c r="AJ514" i="8"/>
  <c r="AH514" i="8"/>
  <c r="AF514" i="8"/>
  <c r="AD514" i="8"/>
  <c r="AJ513" i="8"/>
  <c r="AH513" i="8"/>
  <c r="AF513" i="8"/>
  <c r="AD513" i="8"/>
  <c r="AJ512" i="8"/>
  <c r="AH512" i="8"/>
  <c r="AF512" i="8"/>
  <c r="AD512" i="8"/>
  <c r="AJ511" i="8"/>
  <c r="AH511" i="8"/>
  <c r="AF511" i="8"/>
  <c r="AD511" i="8"/>
  <c r="AJ510" i="8"/>
  <c r="AH510" i="8"/>
  <c r="AF510" i="8"/>
  <c r="AD510" i="8"/>
  <c r="AJ509" i="8"/>
  <c r="AH509" i="8"/>
  <c r="AF509" i="8"/>
  <c r="AD509" i="8"/>
  <c r="AJ508" i="8"/>
  <c r="AH508" i="8"/>
  <c r="AF508" i="8"/>
  <c r="AD508" i="8"/>
  <c r="AJ494" i="8"/>
  <c r="AH494" i="8"/>
  <c r="AF494" i="8"/>
  <c r="AD494" i="8"/>
  <c r="AJ493" i="8"/>
  <c r="AH493" i="8"/>
  <c r="AF493" i="8"/>
  <c r="AD493" i="8"/>
  <c r="AJ492" i="8"/>
  <c r="AH492" i="8"/>
  <c r="AF492" i="8"/>
  <c r="AD492" i="8"/>
  <c r="AJ491" i="8"/>
  <c r="AH491" i="8"/>
  <c r="AF491" i="8"/>
  <c r="AD491" i="8"/>
  <c r="AJ490" i="8"/>
  <c r="AH490" i="8"/>
  <c r="AF490" i="8"/>
  <c r="AD490" i="8"/>
  <c r="AJ489" i="8"/>
  <c r="AH489" i="8"/>
  <c r="AF489" i="8"/>
  <c r="AD489" i="8"/>
  <c r="AJ488" i="8"/>
  <c r="AH488" i="8"/>
  <c r="AF488" i="8"/>
  <c r="AD488" i="8"/>
  <c r="AJ487" i="8"/>
  <c r="AH487" i="8"/>
  <c r="AF487" i="8"/>
  <c r="AD487" i="8"/>
  <c r="AJ468" i="8"/>
  <c r="AH468" i="8"/>
  <c r="AF468" i="8"/>
  <c r="AD468" i="8"/>
  <c r="AJ467" i="8"/>
  <c r="AH467" i="8"/>
  <c r="AF467" i="8"/>
  <c r="AD467" i="8"/>
  <c r="AJ466" i="8"/>
  <c r="AH466" i="8"/>
  <c r="AF466" i="8"/>
  <c r="AD466" i="8"/>
  <c r="AJ465" i="8"/>
  <c r="AH465" i="8"/>
  <c r="AF465" i="8"/>
  <c r="AD465" i="8"/>
  <c r="AJ464" i="8"/>
  <c r="AH464" i="8"/>
  <c r="AF464" i="8"/>
  <c r="AD464" i="8"/>
  <c r="AJ463" i="8"/>
  <c r="AH463" i="8"/>
  <c r="AF463" i="8"/>
  <c r="AD463" i="8"/>
  <c r="AJ462" i="8"/>
  <c r="AH462" i="8"/>
  <c r="AF462" i="8"/>
  <c r="AD462" i="8"/>
  <c r="AJ461" i="8"/>
  <c r="AH461" i="8"/>
  <c r="AF461" i="8"/>
  <c r="AD461" i="8"/>
  <c r="AF462" i="11" l="1"/>
  <c r="AF459" i="10"/>
  <c r="AF490" i="11"/>
  <c r="AF487" i="10"/>
  <c r="AF513" i="11"/>
  <c r="AF510" i="10"/>
  <c r="AF471" i="11"/>
  <c r="AF468" i="10"/>
  <c r="AF486" i="11"/>
  <c r="AF483" i="10"/>
  <c r="AF499" i="11"/>
  <c r="AF496" i="10"/>
  <c r="AF507" i="11"/>
  <c r="AF504" i="10"/>
  <c r="AF544" i="11"/>
  <c r="AF541" i="10"/>
  <c r="AD462" i="11"/>
  <c r="AD459" i="10"/>
  <c r="AD490" i="11"/>
  <c r="AD487" i="10"/>
  <c r="AD511" i="11"/>
  <c r="AD508" i="10"/>
  <c r="AD471" i="11"/>
  <c r="AD468" i="10"/>
  <c r="AD486" i="11"/>
  <c r="AD483" i="10"/>
  <c r="AD503" i="11"/>
  <c r="AD500" i="10"/>
  <c r="AD540" i="11"/>
  <c r="AD537" i="10"/>
  <c r="AD548" i="11"/>
  <c r="AD545" i="10"/>
  <c r="AJ489" i="11"/>
  <c r="AJ486" i="10"/>
  <c r="AJ510" i="11"/>
  <c r="AJ507" i="10"/>
  <c r="AF473" i="11"/>
  <c r="AF470" i="10"/>
  <c r="AJ496" i="11"/>
  <c r="AJ493" i="10"/>
  <c r="AJ504" i="11"/>
  <c r="AJ501" i="10"/>
  <c r="AJ541" i="11"/>
  <c r="AJ538" i="10"/>
  <c r="AJ547" i="11"/>
  <c r="AJ544" i="10"/>
  <c r="AH469" i="11"/>
  <c r="AH466" i="10"/>
  <c r="AH495" i="11"/>
  <c r="AH492" i="10"/>
  <c r="AH514" i="11"/>
  <c r="AH511" i="10"/>
  <c r="AH470" i="11"/>
  <c r="AH467" i="10"/>
  <c r="AJ481" i="11"/>
  <c r="AJ478" i="10"/>
  <c r="AH496" i="11"/>
  <c r="AH493" i="10"/>
  <c r="AH500" i="11"/>
  <c r="AH497" i="10"/>
  <c r="AH506" i="11"/>
  <c r="AH503" i="10"/>
  <c r="AH541" i="11"/>
  <c r="AH538" i="10"/>
  <c r="AH545" i="11"/>
  <c r="AH542" i="10"/>
  <c r="AH547" i="11"/>
  <c r="AH544" i="10"/>
  <c r="AK271" i="11"/>
  <c r="AK268" i="10"/>
  <c r="AF467" i="11"/>
  <c r="AF464" i="10"/>
  <c r="AF469" i="11"/>
  <c r="AF466" i="10"/>
  <c r="AF489" i="11"/>
  <c r="AF486" i="10"/>
  <c r="AF491" i="11"/>
  <c r="AF488" i="10"/>
  <c r="AF493" i="11"/>
  <c r="AF490" i="10"/>
  <c r="AF495" i="11"/>
  <c r="AF492" i="10"/>
  <c r="AF510" i="11"/>
  <c r="AF507" i="10"/>
  <c r="AF512" i="11"/>
  <c r="AF509" i="10"/>
  <c r="AF514" i="11"/>
  <c r="AF511" i="10"/>
  <c r="AF516" i="11"/>
  <c r="AF513" i="10"/>
  <c r="AF470" i="11"/>
  <c r="AF467" i="10"/>
  <c r="AF472" i="11"/>
  <c r="AF469" i="10"/>
  <c r="AD476" i="11"/>
  <c r="AD473" i="10"/>
  <c r="AD478" i="11"/>
  <c r="AD475" i="10"/>
  <c r="AH481" i="11"/>
  <c r="AH478" i="10"/>
  <c r="AD484" i="11"/>
  <c r="AD481" i="10"/>
  <c r="AH478" i="11"/>
  <c r="AH475" i="10"/>
  <c r="AF496" i="11"/>
  <c r="AF493" i="10"/>
  <c r="AF498" i="11"/>
  <c r="AF495" i="10"/>
  <c r="AF500" i="11"/>
  <c r="AF497" i="10"/>
  <c r="AF502" i="11"/>
  <c r="AF499" i="10"/>
  <c r="AF504" i="11"/>
  <c r="AF501" i="10"/>
  <c r="AF506" i="11"/>
  <c r="AF503" i="10"/>
  <c r="AF508" i="11"/>
  <c r="AF505" i="10"/>
  <c r="AF539" i="11"/>
  <c r="AF536" i="10"/>
  <c r="AF541" i="11"/>
  <c r="AF538" i="10"/>
  <c r="AF543" i="11"/>
  <c r="AF540" i="10"/>
  <c r="AF545" i="11"/>
  <c r="AF542" i="10"/>
  <c r="AF547" i="11"/>
  <c r="AF544" i="10"/>
  <c r="AK270" i="11"/>
  <c r="AK267" i="10"/>
  <c r="AF468" i="11"/>
  <c r="AF465" i="10"/>
  <c r="AF509" i="11"/>
  <c r="AF506" i="10"/>
  <c r="AJ473" i="11"/>
  <c r="AJ470" i="10"/>
  <c r="AD485" i="11"/>
  <c r="AD482" i="10"/>
  <c r="AF505" i="11"/>
  <c r="AF502" i="10"/>
  <c r="AF542" i="11"/>
  <c r="AF539" i="10"/>
  <c r="AD468" i="11"/>
  <c r="AD465" i="10"/>
  <c r="AD494" i="11"/>
  <c r="AD491" i="10"/>
  <c r="AD515" i="11"/>
  <c r="AD512" i="10"/>
  <c r="AJ476" i="11"/>
  <c r="AJ473" i="10"/>
  <c r="AD497" i="11"/>
  <c r="AD494" i="10"/>
  <c r="AD505" i="11"/>
  <c r="AD502" i="10"/>
  <c r="AD544" i="11"/>
  <c r="AD541" i="10"/>
  <c r="AJ469" i="11"/>
  <c r="AJ466" i="10"/>
  <c r="AJ493" i="11"/>
  <c r="AJ490" i="10"/>
  <c r="AJ512" i="11"/>
  <c r="AJ509" i="10"/>
  <c r="AJ470" i="11"/>
  <c r="AJ467" i="10"/>
  <c r="AD480" i="11"/>
  <c r="AD477" i="10"/>
  <c r="AJ485" i="11"/>
  <c r="AJ482" i="10"/>
  <c r="AJ500" i="11"/>
  <c r="AJ497" i="10"/>
  <c r="AJ508" i="11"/>
  <c r="AJ505" i="10"/>
  <c r="AK269" i="11"/>
  <c r="AK266" i="10"/>
  <c r="AH465" i="11"/>
  <c r="AH462" i="10"/>
  <c r="AH491" i="11"/>
  <c r="AH488" i="10"/>
  <c r="AH512" i="11"/>
  <c r="AH509" i="10"/>
  <c r="AF476" i="11"/>
  <c r="AF473" i="10"/>
  <c r="AD479" i="11"/>
  <c r="AD476" i="10"/>
  <c r="AH504" i="11"/>
  <c r="AH501" i="10"/>
  <c r="AH543" i="11"/>
  <c r="AH540" i="10"/>
  <c r="AF463" i="11"/>
  <c r="AF460" i="10"/>
  <c r="AD463" i="11"/>
  <c r="AD460" i="10"/>
  <c r="AD465" i="11"/>
  <c r="AD462" i="10"/>
  <c r="AD467" i="11"/>
  <c r="AD464" i="10"/>
  <c r="AD469" i="11"/>
  <c r="AD466" i="10"/>
  <c r="AD489" i="11"/>
  <c r="AD486" i="10"/>
  <c r="AD491" i="11"/>
  <c r="AD488" i="10"/>
  <c r="AD493" i="11"/>
  <c r="AD490" i="10"/>
  <c r="AD495" i="11"/>
  <c r="AD492" i="10"/>
  <c r="AD510" i="11"/>
  <c r="AD507" i="10"/>
  <c r="AD512" i="11"/>
  <c r="AD509" i="10"/>
  <c r="AD514" i="11"/>
  <c r="AD511" i="10"/>
  <c r="AD516" i="11"/>
  <c r="AD513" i="10"/>
  <c r="AD470" i="11"/>
  <c r="AD467" i="10"/>
  <c r="AD472" i="11"/>
  <c r="AD469" i="10"/>
  <c r="AJ475" i="11"/>
  <c r="AJ472" i="10"/>
  <c r="AJ477" i="11"/>
  <c r="AJ474" i="10"/>
  <c r="AF481" i="11"/>
  <c r="AF478" i="10"/>
  <c r="AJ483" i="11"/>
  <c r="AJ480" i="10"/>
  <c r="AD475" i="11"/>
  <c r="AD472" i="10"/>
  <c r="AD496" i="11"/>
  <c r="AD493" i="10"/>
  <c r="AD498" i="11"/>
  <c r="AD495" i="10"/>
  <c r="AD500" i="11"/>
  <c r="AD497" i="10"/>
  <c r="AD502" i="11"/>
  <c r="AD499" i="10"/>
  <c r="AD504" i="11"/>
  <c r="AD501" i="10"/>
  <c r="AD506" i="11"/>
  <c r="AD503" i="10"/>
  <c r="AD508" i="11"/>
  <c r="AD505" i="10"/>
  <c r="AD539" i="11"/>
  <c r="AD536" i="10"/>
  <c r="AD541" i="11"/>
  <c r="AD538" i="10"/>
  <c r="AD543" i="11"/>
  <c r="AD540" i="10"/>
  <c r="AD545" i="11"/>
  <c r="AD542" i="10"/>
  <c r="AD547" i="11"/>
  <c r="AD544" i="10"/>
  <c r="AK272" i="11"/>
  <c r="AK269" i="10"/>
  <c r="AF466" i="11"/>
  <c r="AF463" i="10"/>
  <c r="AF494" i="11"/>
  <c r="AF491" i="10"/>
  <c r="AF517" i="11"/>
  <c r="AF514" i="10"/>
  <c r="AD483" i="11"/>
  <c r="AD480" i="10"/>
  <c r="AF503" i="11"/>
  <c r="AF500" i="10"/>
  <c r="AF540" i="11"/>
  <c r="AF537" i="10"/>
  <c r="AF548" i="11"/>
  <c r="AF545" i="10"/>
  <c r="AD466" i="11"/>
  <c r="AD463" i="10"/>
  <c r="AD488" i="11"/>
  <c r="AD485" i="10"/>
  <c r="AD509" i="11"/>
  <c r="AD506" i="10"/>
  <c r="AD517" i="11"/>
  <c r="AD514" i="10"/>
  <c r="AH473" i="11"/>
  <c r="AH470" i="10"/>
  <c r="AF482" i="11"/>
  <c r="AF479" i="10"/>
  <c r="AH484" i="11"/>
  <c r="AH481" i="10"/>
  <c r="AD501" i="11"/>
  <c r="AD498" i="10"/>
  <c r="AD538" i="11"/>
  <c r="AD535" i="10"/>
  <c r="AD542" i="11"/>
  <c r="AD539" i="10"/>
  <c r="AJ465" i="11"/>
  <c r="AJ462" i="10"/>
  <c r="AJ491" i="11"/>
  <c r="AJ488" i="10"/>
  <c r="AJ514" i="11"/>
  <c r="AJ511" i="10"/>
  <c r="AD482" i="11"/>
  <c r="AD479" i="10"/>
  <c r="AJ498" i="11"/>
  <c r="AJ495" i="10"/>
  <c r="AJ506" i="11"/>
  <c r="AJ503" i="10"/>
  <c r="AJ543" i="11"/>
  <c r="AJ540" i="10"/>
  <c r="AH467" i="11"/>
  <c r="AH464" i="10"/>
  <c r="AH489" i="11"/>
  <c r="AH486" i="10"/>
  <c r="AH510" i="11"/>
  <c r="AH507" i="10"/>
  <c r="AD473" i="11"/>
  <c r="AD470" i="10"/>
  <c r="AF484" i="11"/>
  <c r="AF481" i="10"/>
  <c r="AH502" i="11"/>
  <c r="AH499" i="10"/>
  <c r="AH539" i="11"/>
  <c r="AH536" i="10"/>
  <c r="AF465" i="11"/>
  <c r="AF462" i="10"/>
  <c r="AJ464" i="11"/>
  <c r="AJ461" i="10"/>
  <c r="AJ466" i="11"/>
  <c r="AJ463" i="10"/>
  <c r="AJ468" i="11"/>
  <c r="AJ465" i="10"/>
  <c r="AJ488" i="11"/>
  <c r="AJ485" i="10"/>
  <c r="AJ490" i="11"/>
  <c r="AJ487" i="10"/>
  <c r="AJ492" i="11"/>
  <c r="AJ489" i="10"/>
  <c r="AJ494" i="11"/>
  <c r="AJ491" i="10"/>
  <c r="AJ509" i="11"/>
  <c r="AJ506" i="10"/>
  <c r="AJ511" i="11"/>
  <c r="AJ508" i="10"/>
  <c r="AJ513" i="11"/>
  <c r="AJ510" i="10"/>
  <c r="AJ515" i="11"/>
  <c r="AJ512" i="10"/>
  <c r="AJ517" i="11"/>
  <c r="AJ514" i="10"/>
  <c r="AJ471" i="11"/>
  <c r="AJ468" i="10"/>
  <c r="AF474" i="11"/>
  <c r="AF471" i="10"/>
  <c r="AH477" i="11"/>
  <c r="AH474" i="10"/>
  <c r="AD481" i="11"/>
  <c r="AD478" i="10"/>
  <c r="AH483" i="11"/>
  <c r="AH480" i="10"/>
  <c r="AH474" i="11"/>
  <c r="AH471" i="10"/>
  <c r="AD487" i="11"/>
  <c r="AD484" i="10"/>
  <c r="AJ497" i="11"/>
  <c r="AJ494" i="10"/>
  <c r="AJ499" i="11"/>
  <c r="AJ496" i="10"/>
  <c r="AJ501" i="11"/>
  <c r="AJ498" i="10"/>
  <c r="AJ503" i="11"/>
  <c r="AJ500" i="10"/>
  <c r="AJ505" i="11"/>
  <c r="AJ502" i="10"/>
  <c r="AJ507" i="11"/>
  <c r="AJ504" i="10"/>
  <c r="AJ538" i="11"/>
  <c r="AJ535" i="10"/>
  <c r="AJ540" i="11"/>
  <c r="AJ537" i="10"/>
  <c r="AJ542" i="11"/>
  <c r="AJ539" i="10"/>
  <c r="AJ544" i="11"/>
  <c r="AJ541" i="10"/>
  <c r="AJ546" i="11"/>
  <c r="AJ543" i="10"/>
  <c r="AJ548" i="11"/>
  <c r="AJ545" i="10"/>
  <c r="AF464" i="11"/>
  <c r="AF461" i="10"/>
  <c r="AF488" i="11"/>
  <c r="AF485" i="10"/>
  <c r="AF492" i="11"/>
  <c r="AF489" i="10"/>
  <c r="AF511" i="11"/>
  <c r="AF508" i="10"/>
  <c r="AF515" i="11"/>
  <c r="AF512" i="10"/>
  <c r="AD477" i="11"/>
  <c r="AD474" i="10"/>
  <c r="AH480" i="11"/>
  <c r="AH477" i="10"/>
  <c r="AF497" i="11"/>
  <c r="AF494" i="10"/>
  <c r="AF501" i="11"/>
  <c r="AF498" i="10"/>
  <c r="AF538" i="11"/>
  <c r="AF535" i="10"/>
  <c r="AF546" i="11"/>
  <c r="AF543" i="10"/>
  <c r="AD464" i="11"/>
  <c r="AD461" i="10"/>
  <c r="AD492" i="11"/>
  <c r="AD489" i="10"/>
  <c r="AD513" i="11"/>
  <c r="AD510" i="10"/>
  <c r="AF480" i="11"/>
  <c r="AF477" i="10"/>
  <c r="AD499" i="11"/>
  <c r="AD496" i="10"/>
  <c r="AD507" i="11"/>
  <c r="AD504" i="10"/>
  <c r="AD546" i="11"/>
  <c r="AD543" i="10"/>
  <c r="AJ463" i="11"/>
  <c r="AJ460" i="10"/>
  <c r="AJ467" i="11"/>
  <c r="AJ464" i="10"/>
  <c r="AJ495" i="11"/>
  <c r="AJ492" i="10"/>
  <c r="AJ516" i="11"/>
  <c r="AJ513" i="10"/>
  <c r="AH476" i="11"/>
  <c r="AH473" i="10"/>
  <c r="AH482" i="11"/>
  <c r="AH479" i="10"/>
  <c r="AJ502" i="11"/>
  <c r="AJ499" i="10"/>
  <c r="AJ539" i="11"/>
  <c r="AJ536" i="10"/>
  <c r="AJ545" i="11"/>
  <c r="AJ542" i="10"/>
  <c r="AH463" i="11"/>
  <c r="AH460" i="10"/>
  <c r="AH493" i="11"/>
  <c r="AH490" i="10"/>
  <c r="AH516" i="11"/>
  <c r="AH513" i="10"/>
  <c r="AF478" i="11"/>
  <c r="AF475" i="10"/>
  <c r="AH498" i="11"/>
  <c r="AH495" i="10"/>
  <c r="AH508" i="11"/>
  <c r="AH505" i="10"/>
  <c r="AJ462" i="11"/>
  <c r="AJ459" i="10"/>
  <c r="AH462" i="11"/>
  <c r="AH459" i="10"/>
  <c r="AH464" i="11"/>
  <c r="AH461" i="10"/>
  <c r="AH466" i="11"/>
  <c r="AH463" i="10"/>
  <c r="AH468" i="11"/>
  <c r="AH465" i="10"/>
  <c r="AH488" i="11"/>
  <c r="AH485" i="10"/>
  <c r="AH490" i="11"/>
  <c r="AH487" i="10"/>
  <c r="AH492" i="11"/>
  <c r="AH489" i="10"/>
  <c r="AH494" i="11"/>
  <c r="AH491" i="10"/>
  <c r="AH509" i="11"/>
  <c r="AH506" i="10"/>
  <c r="AH511" i="11"/>
  <c r="AH508" i="10"/>
  <c r="AH513" i="11"/>
  <c r="AH510" i="10"/>
  <c r="AH515" i="11"/>
  <c r="AH512" i="10"/>
  <c r="AH517" i="11"/>
  <c r="AH514" i="10"/>
  <c r="AH471" i="11"/>
  <c r="AH468" i="10"/>
  <c r="AD474" i="11"/>
  <c r="AD471" i="10"/>
  <c r="AF477" i="11"/>
  <c r="AF474" i="10"/>
  <c r="AJ480" i="11"/>
  <c r="AJ477" i="10"/>
  <c r="AF483" i="11"/>
  <c r="AF480" i="10"/>
  <c r="AH472" i="11"/>
  <c r="AH469" i="10"/>
  <c r="AH486" i="11"/>
  <c r="AH483" i="10"/>
  <c r="AH497" i="11"/>
  <c r="AH494" i="10"/>
  <c r="AH499" i="11"/>
  <c r="AH496" i="10"/>
  <c r="AH501" i="11"/>
  <c r="AH498" i="10"/>
  <c r="AH503" i="11"/>
  <c r="AH500" i="10"/>
  <c r="AH505" i="11"/>
  <c r="AH502" i="10"/>
  <c r="AH507" i="11"/>
  <c r="AH504" i="10"/>
  <c r="AH538" i="11"/>
  <c r="AH535" i="10"/>
  <c r="AH540" i="11"/>
  <c r="AH537" i="10"/>
  <c r="AH542" i="11"/>
  <c r="AH539" i="10"/>
  <c r="AH544" i="11"/>
  <c r="AH541" i="10"/>
  <c r="AH546" i="11"/>
  <c r="AH543" i="10"/>
  <c r="AH548" i="11"/>
  <c r="AH545" i="10"/>
  <c r="AK541" i="8"/>
  <c r="AK545" i="8"/>
  <c r="AK543" i="8"/>
  <c r="AK539" i="8"/>
  <c r="AK547" i="8"/>
  <c r="AK544" i="8"/>
  <c r="AK546" i="8"/>
  <c r="AK538" i="8"/>
  <c r="AK540" i="8"/>
  <c r="AK542" i="8"/>
  <c r="AK537" i="8"/>
  <c r="AK505" i="8"/>
  <c r="AK513" i="8"/>
  <c r="AK503" i="8"/>
  <c r="AK495" i="8"/>
  <c r="AK488" i="8"/>
  <c r="AK497" i="8"/>
  <c r="AK494" i="8"/>
  <c r="AK469" i="8"/>
  <c r="AK508" i="8"/>
  <c r="AK510" i="8"/>
  <c r="AK512" i="8"/>
  <c r="AK516" i="8"/>
  <c r="AK511" i="8"/>
  <c r="AK509" i="8"/>
  <c r="AK515" i="8"/>
  <c r="AK470" i="8"/>
  <c r="AK514" i="8"/>
  <c r="AK504" i="8"/>
  <c r="AK506" i="8"/>
  <c r="AK500" i="8"/>
  <c r="AK502" i="8"/>
  <c r="AK501" i="8"/>
  <c r="AK499" i="8"/>
  <c r="AK507" i="8"/>
  <c r="AK498" i="8"/>
  <c r="AK496" i="8"/>
  <c r="AK480" i="8"/>
  <c r="AK479" i="8"/>
  <c r="AK472" i="8"/>
  <c r="AK482" i="8"/>
  <c r="AK475" i="8"/>
  <c r="AH474" i="8"/>
  <c r="AH478" i="8"/>
  <c r="AH484" i="8"/>
  <c r="AH486" i="8"/>
  <c r="AF474" i="8"/>
  <c r="AF478" i="8"/>
  <c r="AF484" i="8"/>
  <c r="AF486" i="8"/>
  <c r="AJ486" i="8"/>
  <c r="AJ471" i="8"/>
  <c r="AJ473" i="8"/>
  <c r="AJ477" i="8"/>
  <c r="AJ481" i="8"/>
  <c r="AJ483" i="8"/>
  <c r="AJ485" i="8"/>
  <c r="AJ478" i="8"/>
  <c r="AK489" i="8"/>
  <c r="AK491" i="8"/>
  <c r="AK465" i="8"/>
  <c r="AK493" i="8"/>
  <c r="AK492" i="8"/>
  <c r="AK467" i="8"/>
  <c r="AK487" i="8"/>
  <c r="AK462" i="8"/>
  <c r="AK464" i="8"/>
  <c r="AK468" i="8"/>
  <c r="AK490" i="8"/>
  <c r="AK463" i="8"/>
  <c r="AK461" i="8"/>
  <c r="AK466" i="8"/>
  <c r="AF451" i="8"/>
  <c r="AJ460" i="8"/>
  <c r="AH460" i="8"/>
  <c r="AF460" i="8"/>
  <c r="AD460" i="8"/>
  <c r="AJ459" i="8"/>
  <c r="AH459" i="8"/>
  <c r="AF459" i="8"/>
  <c r="AD459" i="8"/>
  <c r="AJ458" i="8"/>
  <c r="AH458" i="8"/>
  <c r="AF458" i="8"/>
  <c r="AD458" i="8"/>
  <c r="AJ457" i="8"/>
  <c r="AH457" i="8"/>
  <c r="AF457" i="8"/>
  <c r="AD457" i="8"/>
  <c r="AJ456" i="8"/>
  <c r="AH456" i="8"/>
  <c r="AF456" i="8"/>
  <c r="AD456" i="8"/>
  <c r="AJ455" i="8"/>
  <c r="AH455" i="8"/>
  <c r="AF455" i="8"/>
  <c r="AD455" i="8"/>
  <c r="AJ454" i="8"/>
  <c r="AH454" i="8"/>
  <c r="AF454" i="8"/>
  <c r="AD454" i="8"/>
  <c r="AJ453" i="8"/>
  <c r="AH453" i="8"/>
  <c r="AF453" i="8"/>
  <c r="AD453" i="8"/>
  <c r="AJ452" i="8"/>
  <c r="AH452" i="8"/>
  <c r="AF452" i="8"/>
  <c r="AD452" i="8"/>
  <c r="AJ451" i="8"/>
  <c r="AH451" i="8"/>
  <c r="AD451" i="8"/>
  <c r="AJ450" i="8"/>
  <c r="AH450" i="8"/>
  <c r="AF450" i="8"/>
  <c r="AD450" i="8"/>
  <c r="AJ636" i="8"/>
  <c r="AH636" i="8"/>
  <c r="AF636" i="8"/>
  <c r="AD636" i="8"/>
  <c r="AJ635" i="8"/>
  <c r="AH635" i="8"/>
  <c r="AF635" i="8"/>
  <c r="AD635" i="8"/>
  <c r="AJ634" i="8"/>
  <c r="AH634" i="8"/>
  <c r="AF634" i="8"/>
  <c r="AD634" i="8"/>
  <c r="AJ630" i="8"/>
  <c r="AH630" i="8"/>
  <c r="AF630" i="8"/>
  <c r="AD630" i="8"/>
  <c r="AJ629" i="8"/>
  <c r="AH629" i="8"/>
  <c r="AF629" i="8"/>
  <c r="AD629" i="8"/>
  <c r="AJ628" i="8"/>
  <c r="AH628" i="8"/>
  <c r="AF628" i="8"/>
  <c r="AD628" i="8"/>
  <c r="AJ639" i="8"/>
  <c r="AH639" i="8"/>
  <c r="AF639" i="8"/>
  <c r="AD639" i="8"/>
  <c r="AJ638" i="8"/>
  <c r="AH638" i="8"/>
  <c r="AF638" i="8"/>
  <c r="AD638" i="8"/>
  <c r="AJ637" i="8"/>
  <c r="AH637" i="8"/>
  <c r="AF637" i="8"/>
  <c r="AD637" i="8"/>
  <c r="AJ633" i="8"/>
  <c r="AJ632" i="8"/>
  <c r="AH633" i="8"/>
  <c r="AH632" i="8"/>
  <c r="AF633" i="8"/>
  <c r="AF632" i="8"/>
  <c r="AD633" i="8"/>
  <c r="AD632" i="8"/>
  <c r="AJ631" i="8"/>
  <c r="AH631" i="8"/>
  <c r="AF631" i="8"/>
  <c r="AD631" i="8"/>
  <c r="AK42" i="8"/>
  <c r="AK41" i="8"/>
  <c r="AJ40" i="8"/>
  <c r="AH40" i="8"/>
  <c r="AF40" i="8"/>
  <c r="AD40" i="8"/>
  <c r="AH50" i="11" l="1"/>
  <c r="AH47" i="10"/>
  <c r="AD636" i="11"/>
  <c r="AD633" i="10"/>
  <c r="AD635" i="11"/>
  <c r="AD632" i="10"/>
  <c r="AF456" i="11"/>
  <c r="AF453" i="10"/>
  <c r="AK468" i="11"/>
  <c r="AK465" i="10"/>
  <c r="AK473" i="11"/>
  <c r="AK470" i="10"/>
  <c r="AK489" i="11"/>
  <c r="AK486" i="10"/>
  <c r="AF50" i="11"/>
  <c r="AF47" i="10"/>
  <c r="AJ627" i="11"/>
  <c r="AJ624" i="10"/>
  <c r="AJ451" i="11"/>
  <c r="AJ448" i="10"/>
  <c r="AD458" i="11"/>
  <c r="AD455" i="10"/>
  <c r="AK488" i="11"/>
  <c r="AK485" i="10"/>
  <c r="AF485" i="11"/>
  <c r="AF482" i="10"/>
  <c r="AK510" i="11"/>
  <c r="AK507" i="10"/>
  <c r="AK546" i="11"/>
  <c r="AK543" i="10"/>
  <c r="AH637" i="11"/>
  <c r="AH634" i="10"/>
  <c r="AJ453" i="11"/>
  <c r="AJ450" i="10"/>
  <c r="AJ459" i="11"/>
  <c r="AJ456" i="10"/>
  <c r="AK476" i="11"/>
  <c r="AK473" i="10"/>
  <c r="AK495" i="11"/>
  <c r="AK492" i="10"/>
  <c r="AF637" i="11"/>
  <c r="AF634" i="10"/>
  <c r="AF634" i="11"/>
  <c r="AF631" i="10"/>
  <c r="AH453" i="11"/>
  <c r="AH450" i="10"/>
  <c r="AH459" i="11"/>
  <c r="AH456" i="10"/>
  <c r="AH461" i="11"/>
  <c r="AH458" i="10"/>
  <c r="AJ487" i="11"/>
  <c r="AJ484" i="10"/>
  <c r="AH475" i="11"/>
  <c r="AH472" i="10"/>
  <c r="AK471" i="11"/>
  <c r="AK468" i="10"/>
  <c r="AK540" i="11"/>
  <c r="AK537" i="10"/>
  <c r="AD630" i="11"/>
  <c r="AD627" i="10"/>
  <c r="AH631" i="11"/>
  <c r="AH628" i="10"/>
  <c r="AD637" i="11"/>
  <c r="AD634" i="10"/>
  <c r="AD627" i="11"/>
  <c r="AD624" i="10"/>
  <c r="AD629" i="11"/>
  <c r="AD626" i="10"/>
  <c r="AD634" i="11"/>
  <c r="AD631" i="10"/>
  <c r="AD451" i="11"/>
  <c r="AD448" i="10"/>
  <c r="AF453" i="11"/>
  <c r="AF450" i="10"/>
  <c r="AF455" i="11"/>
  <c r="AF452" i="10"/>
  <c r="AF457" i="11"/>
  <c r="AF454" i="10"/>
  <c r="AF459" i="11"/>
  <c r="AF456" i="10"/>
  <c r="AF461" i="11"/>
  <c r="AF458" i="10"/>
  <c r="AK469" i="11"/>
  <c r="AK466" i="10"/>
  <c r="AK492" i="11"/>
  <c r="AK489" i="10"/>
  <c r="AJ472" i="11"/>
  <c r="AJ469" i="10"/>
  <c r="AH479" i="11"/>
  <c r="AH476" i="10"/>
  <c r="AK499" i="11"/>
  <c r="AK496" i="10"/>
  <c r="AK515" i="11"/>
  <c r="AK512" i="10"/>
  <c r="AK509" i="11"/>
  <c r="AK506" i="10"/>
  <c r="AK506" i="11"/>
  <c r="AK503" i="10"/>
  <c r="AK548" i="11"/>
  <c r="AK545" i="10"/>
  <c r="AD638" i="11"/>
  <c r="AD635" i="10"/>
  <c r="AD452" i="11"/>
  <c r="AD449" i="10"/>
  <c r="AF458" i="11"/>
  <c r="AF455" i="10"/>
  <c r="AJ484" i="11"/>
  <c r="AJ481" i="10"/>
  <c r="AK503" i="11"/>
  <c r="AK500" i="10"/>
  <c r="AK539" i="11"/>
  <c r="AK536" i="10"/>
  <c r="AJ630" i="11"/>
  <c r="AJ627" i="10"/>
  <c r="AJ629" i="11"/>
  <c r="AJ626" i="10"/>
  <c r="AD454" i="11"/>
  <c r="AD451" i="10"/>
  <c r="AD460" i="11"/>
  <c r="AD457" i="10"/>
  <c r="AJ486" i="11"/>
  <c r="AJ483" i="10"/>
  <c r="AK502" i="11"/>
  <c r="AK499" i="10"/>
  <c r="AK541" i="11"/>
  <c r="AK538" i="10"/>
  <c r="AD50" i="11"/>
  <c r="AD47" i="10"/>
  <c r="AH627" i="11"/>
  <c r="AH624" i="10"/>
  <c r="AH451" i="11"/>
  <c r="AH448" i="10"/>
  <c r="AJ461" i="11"/>
  <c r="AJ458" i="10"/>
  <c r="AK500" i="11"/>
  <c r="AK497" i="10"/>
  <c r="AK544" i="11"/>
  <c r="AK541" i="10"/>
  <c r="AH632" i="11"/>
  <c r="AH629" i="10"/>
  <c r="AF451" i="11"/>
  <c r="AF448" i="10"/>
  <c r="AK465" i="11"/>
  <c r="AK462" i="10"/>
  <c r="AK470" i="11"/>
  <c r="AK467" i="10"/>
  <c r="AK52" i="11"/>
  <c r="AK49" i="10"/>
  <c r="AF632" i="11"/>
  <c r="AF629" i="10"/>
  <c r="AJ636" i="11"/>
  <c r="AJ633" i="10"/>
  <c r="AJ638" i="11"/>
  <c r="AJ635" i="10"/>
  <c r="AJ628" i="11"/>
  <c r="AJ625" i="10"/>
  <c r="AJ633" i="11"/>
  <c r="AJ630" i="10"/>
  <c r="AJ635" i="11"/>
  <c r="AJ632" i="10"/>
  <c r="AD453" i="11"/>
  <c r="AD450" i="10"/>
  <c r="AD455" i="11"/>
  <c r="AD452" i="10"/>
  <c r="AD457" i="11"/>
  <c r="AD454" i="10"/>
  <c r="AD459" i="11"/>
  <c r="AD456" i="10"/>
  <c r="AD461" i="11"/>
  <c r="AD458" i="10"/>
  <c r="AK491" i="11"/>
  <c r="AK488" i="10"/>
  <c r="AK466" i="11"/>
  <c r="AK463" i="10"/>
  <c r="AJ474" i="11"/>
  <c r="AJ471" i="10"/>
  <c r="AH485" i="11"/>
  <c r="AH482" i="10"/>
  <c r="AK497" i="11"/>
  <c r="AK494" i="10"/>
  <c r="AK505" i="11"/>
  <c r="AK502" i="10"/>
  <c r="AK511" i="11"/>
  <c r="AK508" i="10"/>
  <c r="AK514" i="11"/>
  <c r="AK511" i="10"/>
  <c r="AK545" i="11"/>
  <c r="AK542" i="10"/>
  <c r="AD628" i="11"/>
  <c r="AD625" i="10"/>
  <c r="AF460" i="11"/>
  <c r="AF457" i="10"/>
  <c r="AJ632" i="11"/>
  <c r="AJ629" i="10"/>
  <c r="AJ631" i="11"/>
  <c r="AJ628" i="10"/>
  <c r="AH634" i="11"/>
  <c r="AH631" i="10"/>
  <c r="AJ457" i="11"/>
  <c r="AJ454" i="10"/>
  <c r="AF487" i="11"/>
  <c r="AF484" i="10"/>
  <c r="AK543" i="11"/>
  <c r="AK540" i="10"/>
  <c r="AF627" i="11"/>
  <c r="AF624" i="10"/>
  <c r="AH455" i="11"/>
  <c r="AH452" i="10"/>
  <c r="AK490" i="11"/>
  <c r="AK487" i="10"/>
  <c r="AK538" i="11"/>
  <c r="AK535" i="10"/>
  <c r="AK51" i="11"/>
  <c r="AK48" i="10"/>
  <c r="AF631" i="11"/>
  <c r="AF628" i="10"/>
  <c r="AH636" i="11"/>
  <c r="AH633" i="10"/>
  <c r="AH638" i="11"/>
  <c r="AH635" i="10"/>
  <c r="AH628" i="11"/>
  <c r="AH625" i="10"/>
  <c r="AH633" i="11"/>
  <c r="AH630" i="10"/>
  <c r="AH635" i="11"/>
  <c r="AH632" i="10"/>
  <c r="AJ452" i="11"/>
  <c r="AJ449" i="10"/>
  <c r="AJ454" i="11"/>
  <c r="AJ451" i="10"/>
  <c r="AJ456" i="11"/>
  <c r="AJ453" i="10"/>
  <c r="AJ458" i="11"/>
  <c r="AJ455" i="10"/>
  <c r="AJ460" i="11"/>
  <c r="AJ457" i="10"/>
  <c r="AK464" i="11"/>
  <c r="AK461" i="10"/>
  <c r="AK494" i="11"/>
  <c r="AK491" i="10"/>
  <c r="AJ478" i="11"/>
  <c r="AJ475" i="10"/>
  <c r="AH487" i="11"/>
  <c r="AH484" i="10"/>
  <c r="AK481" i="11"/>
  <c r="AK478" i="10"/>
  <c r="AK507" i="11"/>
  <c r="AK504" i="10"/>
  <c r="AK513" i="11"/>
  <c r="AK510" i="10"/>
  <c r="AK504" i="11"/>
  <c r="AK501" i="10"/>
  <c r="AK547" i="11"/>
  <c r="AK544" i="10"/>
  <c r="AD631" i="11"/>
  <c r="AD628" i="10"/>
  <c r="AD633" i="11"/>
  <c r="AD630" i="10"/>
  <c r="AF454" i="11"/>
  <c r="AF451" i="10"/>
  <c r="AK467" i="11"/>
  <c r="AK464" i="10"/>
  <c r="AF479" i="11"/>
  <c r="AF476" i="10"/>
  <c r="AK512" i="11"/>
  <c r="AK509" i="10"/>
  <c r="AK542" i="11"/>
  <c r="AK539" i="10"/>
  <c r="AJ637" i="11"/>
  <c r="AJ634" i="10"/>
  <c r="AJ634" i="11"/>
  <c r="AJ631" i="10"/>
  <c r="AD456" i="11"/>
  <c r="AD453" i="10"/>
  <c r="AF452" i="11"/>
  <c r="AF449" i="10"/>
  <c r="AK483" i="11"/>
  <c r="AK480" i="10"/>
  <c r="AK498" i="11"/>
  <c r="AK495" i="10"/>
  <c r="AH630" i="11"/>
  <c r="AH627" i="10"/>
  <c r="AH629" i="11"/>
  <c r="AH626" i="10"/>
  <c r="AJ455" i="11"/>
  <c r="AJ452" i="10"/>
  <c r="AK463" i="11"/>
  <c r="AK460" i="10"/>
  <c r="AJ479" i="11"/>
  <c r="AJ476" i="10"/>
  <c r="AK516" i="11"/>
  <c r="AK513" i="10"/>
  <c r="AF630" i="11"/>
  <c r="AF627" i="10"/>
  <c r="AF629" i="11"/>
  <c r="AF626" i="10"/>
  <c r="AH457" i="11"/>
  <c r="AH454" i="10"/>
  <c r="AK508" i="11"/>
  <c r="AK505" i="10"/>
  <c r="AJ50" i="11"/>
  <c r="AJ47" i="10"/>
  <c r="AD632" i="11"/>
  <c r="AD629" i="10"/>
  <c r="AF636" i="11"/>
  <c r="AF633" i="10"/>
  <c r="AF638" i="11"/>
  <c r="AF635" i="10"/>
  <c r="AF628" i="11"/>
  <c r="AF625" i="10"/>
  <c r="AF633" i="11"/>
  <c r="AF630" i="10"/>
  <c r="AF635" i="11"/>
  <c r="AF632" i="10"/>
  <c r="AH452" i="11"/>
  <c r="AH449" i="10"/>
  <c r="AH454" i="11"/>
  <c r="AH451" i="10"/>
  <c r="AH456" i="11"/>
  <c r="AH453" i="10"/>
  <c r="AH458" i="11"/>
  <c r="AH455" i="10"/>
  <c r="AH460" i="11"/>
  <c r="AH457" i="10"/>
  <c r="AK462" i="11"/>
  <c r="AK459" i="10"/>
  <c r="AK493" i="11"/>
  <c r="AK490" i="10"/>
  <c r="AJ482" i="11"/>
  <c r="AJ479" i="10"/>
  <c r="AF475" i="11"/>
  <c r="AF472" i="10"/>
  <c r="AK480" i="11"/>
  <c r="AK477" i="10"/>
  <c r="AK501" i="11"/>
  <c r="AK498" i="10"/>
  <c r="AK517" i="11"/>
  <c r="AK514" i="10"/>
  <c r="AK496" i="11"/>
  <c r="AK493" i="10"/>
  <c r="AK477" i="11"/>
  <c r="AK474" i="10"/>
  <c r="AK483" i="8"/>
  <c r="AK485" i="8"/>
  <c r="AK471" i="8"/>
  <c r="AK473" i="8"/>
  <c r="AK477" i="8"/>
  <c r="AK481" i="8"/>
  <c r="AK484" i="8"/>
  <c r="AK486" i="8"/>
  <c r="AK478" i="8"/>
  <c r="AK453" i="8"/>
  <c r="AK637" i="8"/>
  <c r="AK459" i="8"/>
  <c r="AK457" i="8"/>
  <c r="AK628" i="8"/>
  <c r="AK630" i="8"/>
  <c r="AK450" i="8"/>
  <c r="AK456" i="8"/>
  <c r="AK452" i="8"/>
  <c r="AK454" i="8"/>
  <c r="AK458" i="8"/>
  <c r="AK460" i="8"/>
  <c r="AK631" i="8"/>
  <c r="AK451" i="8"/>
  <c r="AK634" i="8"/>
  <c r="AK636" i="8"/>
  <c r="AK629" i="8"/>
  <c r="AK635" i="8"/>
  <c r="AK639" i="8"/>
  <c r="AK40" i="8"/>
  <c r="AK638" i="8"/>
  <c r="AK632" i="8"/>
  <c r="AK633" i="8"/>
  <c r="AJ63" i="8"/>
  <c r="AH63" i="8"/>
  <c r="AF63" i="8"/>
  <c r="AD63" i="8"/>
  <c r="AJ62" i="8"/>
  <c r="AH62" i="8"/>
  <c r="AF62" i="8"/>
  <c r="AD62" i="8"/>
  <c r="AJ61" i="8"/>
  <c r="AH61" i="8"/>
  <c r="AF61" i="8"/>
  <c r="AD61" i="8"/>
  <c r="AJ60" i="8"/>
  <c r="AH60" i="8"/>
  <c r="AF60" i="8"/>
  <c r="AD60" i="8"/>
  <c r="AJ49" i="8"/>
  <c r="AH49" i="8"/>
  <c r="AF49" i="8"/>
  <c r="AD49" i="8"/>
  <c r="AJ48" i="8"/>
  <c r="AH48" i="8"/>
  <c r="AF48" i="8"/>
  <c r="AD48" i="8"/>
  <c r="AJ47" i="8"/>
  <c r="AH47" i="8"/>
  <c r="AF47" i="8"/>
  <c r="AD47" i="8"/>
  <c r="AJ46" i="8"/>
  <c r="AH46" i="8"/>
  <c r="AF46" i="8"/>
  <c r="AD46" i="8"/>
  <c r="AJ45" i="8"/>
  <c r="AH45" i="8"/>
  <c r="AF45" i="8"/>
  <c r="AD45" i="8"/>
  <c r="AJ44" i="8"/>
  <c r="AH44" i="8"/>
  <c r="AF44" i="8"/>
  <c r="AD44" i="8"/>
  <c r="AJ43" i="8"/>
  <c r="AH43" i="8"/>
  <c r="AF43" i="8"/>
  <c r="AD43" i="8"/>
  <c r="AJ12" i="8"/>
  <c r="AJ11" i="8"/>
  <c r="AH12" i="8"/>
  <c r="AH11" i="8"/>
  <c r="AF12" i="8"/>
  <c r="AF11" i="8"/>
  <c r="AD12" i="8"/>
  <c r="AD11" i="8"/>
  <c r="AD10" i="8"/>
  <c r="AF10" i="8"/>
  <c r="AH10" i="8"/>
  <c r="AJ9" i="8"/>
  <c r="AH9" i="8"/>
  <c r="AF9" i="8"/>
  <c r="AD9" i="8"/>
  <c r="AJ8" i="8"/>
  <c r="AH8" i="8"/>
  <c r="AF8" i="8"/>
  <c r="AD8" i="8"/>
  <c r="AJ7" i="8"/>
  <c r="AH7" i="8"/>
  <c r="AF7" i="8"/>
  <c r="AD7" i="8"/>
  <c r="AJ6" i="8"/>
  <c r="AH6" i="8"/>
  <c r="AF6" i="8"/>
  <c r="AD6" i="8"/>
  <c r="AJ5" i="8"/>
  <c r="AH5" i="8"/>
  <c r="AF5" i="8"/>
  <c r="AD5" i="8"/>
  <c r="AJ10" i="8"/>
  <c r="AJ59" i="8"/>
  <c r="AH59" i="8"/>
  <c r="AF59" i="8"/>
  <c r="AD59" i="8"/>
  <c r="AJ58" i="8"/>
  <c r="AH58" i="8"/>
  <c r="AF58" i="8"/>
  <c r="AD58" i="8"/>
  <c r="AJ57" i="8"/>
  <c r="AH57" i="8"/>
  <c r="AF57" i="8"/>
  <c r="AD57" i="8"/>
  <c r="AJ56" i="8"/>
  <c r="AH56" i="8"/>
  <c r="AF56" i="8"/>
  <c r="AD56" i="8"/>
  <c r="AJ55" i="8"/>
  <c r="AH55" i="8"/>
  <c r="AF55" i="8"/>
  <c r="AD55" i="8"/>
  <c r="AJ54" i="8"/>
  <c r="AH54" i="8"/>
  <c r="AF54" i="8"/>
  <c r="AD54" i="8"/>
  <c r="AJ53" i="8"/>
  <c r="AH53" i="8"/>
  <c r="AF53" i="8"/>
  <c r="AD53" i="8"/>
  <c r="AJ52" i="8"/>
  <c r="AH52" i="8"/>
  <c r="AF52" i="8"/>
  <c r="AD52" i="8"/>
  <c r="AJ51" i="8"/>
  <c r="AH51" i="8"/>
  <c r="AF51" i="8"/>
  <c r="AD51" i="8"/>
  <c r="AJ50" i="8"/>
  <c r="AH50" i="8"/>
  <c r="AF50" i="8"/>
  <c r="AD50" i="8"/>
  <c r="AJ68" i="11" l="1"/>
  <c r="AJ65" i="10"/>
  <c r="AJ53" i="11"/>
  <c r="AJ50" i="10"/>
  <c r="AJ73" i="11"/>
  <c r="AJ70" i="10"/>
  <c r="AK472" i="11"/>
  <c r="AK469" i="10"/>
  <c r="AH64" i="11"/>
  <c r="AH61" i="10"/>
  <c r="AF10" i="11"/>
  <c r="AF7" i="10"/>
  <c r="AF21" i="11"/>
  <c r="AF18" i="10"/>
  <c r="AH59" i="11"/>
  <c r="AH56" i="10"/>
  <c r="AK453" i="11"/>
  <c r="AK450" i="10"/>
  <c r="AF68" i="11"/>
  <c r="AF65" i="10"/>
  <c r="AF53" i="11"/>
  <c r="AF50" i="10"/>
  <c r="AK634" i="11"/>
  <c r="AK631" i="10"/>
  <c r="AD60" i="11"/>
  <c r="AD57" i="10"/>
  <c r="AD68" i="11"/>
  <c r="AD65" i="10"/>
  <c r="AJ13" i="11"/>
  <c r="AJ10" i="10"/>
  <c r="AD53" i="11"/>
  <c r="AD50" i="10"/>
  <c r="AD57" i="11"/>
  <c r="AD54" i="10"/>
  <c r="AD59" i="11"/>
  <c r="AD56" i="10"/>
  <c r="AD73" i="11"/>
  <c r="AD70" i="10"/>
  <c r="AK460" i="11"/>
  <c r="AK457" i="10"/>
  <c r="AK482" i="11"/>
  <c r="AK479" i="10"/>
  <c r="AJ61" i="11"/>
  <c r="AJ58" i="10"/>
  <c r="AJ63" i="11"/>
  <c r="AJ60" i="10"/>
  <c r="AJ65" i="11"/>
  <c r="AJ62" i="10"/>
  <c r="AJ67" i="11"/>
  <c r="AJ64" i="10"/>
  <c r="AJ69" i="11"/>
  <c r="AJ66" i="10"/>
  <c r="AH11" i="11"/>
  <c r="AH8" i="10"/>
  <c r="AH13" i="11"/>
  <c r="AH10" i="10"/>
  <c r="AD20" i="11"/>
  <c r="AD17" i="10"/>
  <c r="AJ22" i="11"/>
  <c r="AJ19" i="10"/>
  <c r="AJ54" i="11"/>
  <c r="AJ51" i="10"/>
  <c r="AJ56" i="11"/>
  <c r="AJ53" i="10"/>
  <c r="AJ58" i="11"/>
  <c r="AJ55" i="10"/>
  <c r="AJ70" i="11"/>
  <c r="AJ67" i="10"/>
  <c r="AJ72" i="11"/>
  <c r="AJ69" i="10"/>
  <c r="AK50" i="11"/>
  <c r="AK47" i="10"/>
  <c r="AK461" i="11"/>
  <c r="AK458" i="10"/>
  <c r="AK458" i="11"/>
  <c r="AK455" i="10"/>
  <c r="AK485" i="11"/>
  <c r="AK482" i="10"/>
  <c r="AJ62" i="11"/>
  <c r="AJ59" i="10"/>
  <c r="AH12" i="11"/>
  <c r="AH9" i="10"/>
  <c r="AJ55" i="11"/>
  <c r="AJ52" i="10"/>
  <c r="AJ71" i="11"/>
  <c r="AJ68" i="10"/>
  <c r="AK457" i="11"/>
  <c r="AK454" i="10"/>
  <c r="AH60" i="11"/>
  <c r="AH57" i="10"/>
  <c r="AH66" i="11"/>
  <c r="AH63" i="10"/>
  <c r="AF14" i="11"/>
  <c r="AF11" i="10"/>
  <c r="AH57" i="11"/>
  <c r="AH54" i="10"/>
  <c r="AK636" i="11"/>
  <c r="AK633" i="10"/>
  <c r="AF60" i="11"/>
  <c r="AF57" i="10"/>
  <c r="AF66" i="11"/>
  <c r="AF63" i="10"/>
  <c r="AD14" i="11"/>
  <c r="AD11" i="10"/>
  <c r="AF55" i="11"/>
  <c r="AF52" i="10"/>
  <c r="AF73" i="11"/>
  <c r="AF70" i="10"/>
  <c r="AK478" i="11"/>
  <c r="AK475" i="10"/>
  <c r="AD64" i="11"/>
  <c r="AD61" i="10"/>
  <c r="AJ11" i="11"/>
  <c r="AJ8" i="10"/>
  <c r="AD71" i="11"/>
  <c r="AD68" i="10"/>
  <c r="AH61" i="11"/>
  <c r="AH58" i="10"/>
  <c r="AH63" i="11"/>
  <c r="AH60" i="10"/>
  <c r="AH65" i="11"/>
  <c r="AH62" i="10"/>
  <c r="AH67" i="11"/>
  <c r="AH64" i="10"/>
  <c r="AH69" i="11"/>
  <c r="AH66" i="10"/>
  <c r="AF11" i="11"/>
  <c r="AF8" i="10"/>
  <c r="AF13" i="11"/>
  <c r="AF10" i="10"/>
  <c r="AF20" i="11"/>
  <c r="AF17" i="10"/>
  <c r="AJ21" i="11"/>
  <c r="AJ18" i="10"/>
  <c r="AH54" i="11"/>
  <c r="AH51" i="10"/>
  <c r="AH56" i="11"/>
  <c r="AH53" i="10"/>
  <c r="AH58" i="11"/>
  <c r="AH55" i="10"/>
  <c r="AH70" i="11"/>
  <c r="AH67" i="10"/>
  <c r="AH72" i="11"/>
  <c r="AH69" i="10"/>
  <c r="AK637" i="11"/>
  <c r="AK634" i="10"/>
  <c r="AK630" i="11"/>
  <c r="AK627" i="10"/>
  <c r="AK627" i="11"/>
  <c r="AK624" i="10"/>
  <c r="AK487" i="11"/>
  <c r="AK484" i="10"/>
  <c r="AJ60" i="11"/>
  <c r="AJ57" i="10"/>
  <c r="AJ66" i="11"/>
  <c r="AJ63" i="10"/>
  <c r="AF22" i="11"/>
  <c r="AF19" i="10"/>
  <c r="AJ59" i="11"/>
  <c r="AJ56" i="10"/>
  <c r="AK454" i="11"/>
  <c r="AK451" i="10"/>
  <c r="AH68" i="11"/>
  <c r="AH65" i="10"/>
  <c r="AH53" i="11"/>
  <c r="AH50" i="10"/>
  <c r="AH73" i="11"/>
  <c r="AH70" i="10"/>
  <c r="AK474" i="11"/>
  <c r="AK471" i="10"/>
  <c r="AF64" i="11"/>
  <c r="AF61" i="10"/>
  <c r="AD10" i="11"/>
  <c r="AD7" i="10"/>
  <c r="AD22" i="11"/>
  <c r="AD19" i="10"/>
  <c r="AF57" i="11"/>
  <c r="AF54" i="10"/>
  <c r="AF71" i="11"/>
  <c r="AF68" i="10"/>
  <c r="AK455" i="11"/>
  <c r="AK452" i="10"/>
  <c r="AD62" i="11"/>
  <c r="AD59" i="10"/>
  <c r="AJ20" i="11"/>
  <c r="AJ17" i="10"/>
  <c r="AD55" i="11"/>
  <c r="AD52" i="10"/>
  <c r="AK459" i="11"/>
  <c r="AK456" i="10"/>
  <c r="AF61" i="11"/>
  <c r="AF58" i="10"/>
  <c r="AF63" i="11"/>
  <c r="AF60" i="10"/>
  <c r="AF65" i="11"/>
  <c r="AF62" i="10"/>
  <c r="AF67" i="11"/>
  <c r="AF64" i="10"/>
  <c r="AF69" i="11"/>
  <c r="AF66" i="10"/>
  <c r="AD11" i="11"/>
  <c r="AD8" i="10"/>
  <c r="AD13" i="11"/>
  <c r="AD10" i="10"/>
  <c r="AH20" i="11"/>
  <c r="AH17" i="10"/>
  <c r="AH22" i="11"/>
  <c r="AH19" i="10"/>
  <c r="AF54" i="11"/>
  <c r="AF51" i="10"/>
  <c r="AF56" i="11"/>
  <c r="AF53" i="10"/>
  <c r="AF58" i="11"/>
  <c r="AF55" i="10"/>
  <c r="AF70" i="11"/>
  <c r="AF67" i="10"/>
  <c r="AF72" i="11"/>
  <c r="AF69" i="10"/>
  <c r="AK631" i="11"/>
  <c r="AK628" i="10"/>
  <c r="AK452" i="11"/>
  <c r="AK449" i="10"/>
  <c r="AK629" i="11"/>
  <c r="AK626" i="10"/>
  <c r="AK475" i="11"/>
  <c r="AK472" i="10"/>
  <c r="AK484" i="11"/>
  <c r="AK481" i="10"/>
  <c r="AJ64" i="11"/>
  <c r="AJ61" i="10"/>
  <c r="AH10" i="11"/>
  <c r="AH7" i="10"/>
  <c r="AH14" i="11"/>
  <c r="AH11" i="10"/>
  <c r="AJ57" i="11"/>
  <c r="AJ54" i="10"/>
  <c r="AK635" i="11"/>
  <c r="AK632" i="10"/>
  <c r="AH62" i="11"/>
  <c r="AH59" i="10"/>
  <c r="AF12" i="11"/>
  <c r="AF9" i="10"/>
  <c r="AH55" i="11"/>
  <c r="AH52" i="10"/>
  <c r="AH71" i="11"/>
  <c r="AH68" i="10"/>
  <c r="AK628" i="11"/>
  <c r="AK625" i="10"/>
  <c r="AF62" i="11"/>
  <c r="AF59" i="10"/>
  <c r="AD12" i="11"/>
  <c r="AD9" i="10"/>
  <c r="AF59" i="11"/>
  <c r="AF56" i="10"/>
  <c r="AK456" i="11"/>
  <c r="AK453" i="10"/>
  <c r="AD66" i="11"/>
  <c r="AD63" i="10"/>
  <c r="AD21" i="11"/>
  <c r="AD18" i="10"/>
  <c r="AK638" i="11"/>
  <c r="AK635" i="10"/>
  <c r="AD61" i="11"/>
  <c r="AD58" i="10"/>
  <c r="AD63" i="11"/>
  <c r="AD60" i="10"/>
  <c r="AD65" i="11"/>
  <c r="AD62" i="10"/>
  <c r="AD67" i="11"/>
  <c r="AD64" i="10"/>
  <c r="AD69" i="11"/>
  <c r="AD66" i="10"/>
  <c r="AJ10" i="11"/>
  <c r="AJ7" i="10"/>
  <c r="AJ12" i="11"/>
  <c r="AJ9" i="10"/>
  <c r="AJ14" i="11"/>
  <c r="AJ11" i="10"/>
  <c r="AH21" i="11"/>
  <c r="AH18" i="10"/>
  <c r="AD54" i="11"/>
  <c r="AD51" i="10"/>
  <c r="AD56" i="11"/>
  <c r="AD53" i="10"/>
  <c r="AD58" i="11"/>
  <c r="AD55" i="10"/>
  <c r="AD70" i="11"/>
  <c r="AD67" i="10"/>
  <c r="AD72" i="11"/>
  <c r="AD69" i="10"/>
  <c r="AK632" i="11"/>
  <c r="AK629" i="10"/>
  <c r="AK633" i="11"/>
  <c r="AK630" i="10"/>
  <c r="AK451" i="11"/>
  <c r="AK448" i="10"/>
  <c r="AK479" i="11"/>
  <c r="AK476" i="10"/>
  <c r="AK486" i="11"/>
  <c r="AK483" i="10"/>
  <c r="AK46" i="8"/>
  <c r="AK62" i="8"/>
  <c r="AK55" i="8"/>
  <c r="AK53" i="8"/>
  <c r="AK56" i="8"/>
  <c r="AK5" i="8"/>
  <c r="AK51" i="8"/>
  <c r="AK59" i="8"/>
  <c r="AK60" i="8"/>
  <c r="AK54" i="8"/>
  <c r="AK61" i="8"/>
  <c r="AK63" i="8"/>
  <c r="AK45" i="8"/>
  <c r="AK44" i="8"/>
  <c r="AK9" i="8"/>
  <c r="AK47" i="8"/>
  <c r="AK50" i="8"/>
  <c r="AK6" i="8"/>
  <c r="AK43" i="8"/>
  <c r="AK52" i="8"/>
  <c r="AK58" i="8"/>
  <c r="AK8" i="8"/>
  <c r="AK7" i="8"/>
  <c r="AK49" i="8"/>
  <c r="AK57" i="8"/>
  <c r="AK48" i="8"/>
  <c r="AK11" i="8"/>
  <c r="AK12" i="8"/>
  <c r="AK10" i="8"/>
  <c r="AJ30" i="8"/>
  <c r="AJ29" i="8"/>
  <c r="AJ27" i="8"/>
  <c r="AJ26" i="8"/>
  <c r="AJ25" i="8"/>
  <c r="AJ24" i="8"/>
  <c r="AH30" i="8"/>
  <c r="AH29" i="8"/>
  <c r="AH28" i="8"/>
  <c r="AH27" i="8"/>
  <c r="AH26" i="8"/>
  <c r="AH25" i="8"/>
  <c r="AH24" i="8"/>
  <c r="AD24" i="8"/>
  <c r="AF30" i="8"/>
  <c r="AF29" i="8"/>
  <c r="AF28" i="8"/>
  <c r="AF27" i="8"/>
  <c r="AF26" i="8"/>
  <c r="AF25" i="8"/>
  <c r="AF24" i="8"/>
  <c r="AD30" i="8"/>
  <c r="AD29" i="8"/>
  <c r="AD28" i="8"/>
  <c r="AD27" i="8"/>
  <c r="AD26" i="8"/>
  <c r="AD25" i="8"/>
  <c r="AK68" i="11" l="1"/>
  <c r="AK65" i="10"/>
  <c r="AH38" i="11"/>
  <c r="AH35" i="10"/>
  <c r="AK54" i="11"/>
  <c r="AK51" i="10"/>
  <c r="AD36" i="11"/>
  <c r="AD33" i="10"/>
  <c r="AK12" i="11"/>
  <c r="AK9" i="10"/>
  <c r="AD35" i="11"/>
  <c r="AD32" i="10"/>
  <c r="AH36" i="11"/>
  <c r="AH33" i="10"/>
  <c r="AK59" i="11"/>
  <c r="AK56" i="10"/>
  <c r="AF35" i="11"/>
  <c r="AF32" i="10"/>
  <c r="AH35" i="11"/>
  <c r="AH32" i="10"/>
  <c r="AJ36" i="11"/>
  <c r="AJ33" i="10"/>
  <c r="AK67" i="11"/>
  <c r="AK64" i="10"/>
  <c r="AK60" i="11"/>
  <c r="AK57" i="10"/>
  <c r="AK70" i="11"/>
  <c r="AK67" i="10"/>
  <c r="AK56" i="11"/>
  <c r="AK53" i="10"/>
  <c r="AF39" i="11"/>
  <c r="AF36" i="10"/>
  <c r="AK66" i="11"/>
  <c r="AK63" i="10"/>
  <c r="AK13" i="11"/>
  <c r="AK10" i="10"/>
  <c r="AF37" i="11"/>
  <c r="AF34" i="10"/>
  <c r="AK61" i="11"/>
  <c r="AK58" i="10"/>
  <c r="AF36" i="11"/>
  <c r="AF33" i="10"/>
  <c r="AK69" i="11"/>
  <c r="AK66" i="10"/>
  <c r="AF34" i="11"/>
  <c r="AF31" i="10"/>
  <c r="AH34" i="11"/>
  <c r="AH31" i="10"/>
  <c r="AJ35" i="11"/>
  <c r="AJ32" i="10"/>
  <c r="AK58" i="11"/>
  <c r="AK55" i="10"/>
  <c r="AK11" i="11"/>
  <c r="AK8" i="10"/>
  <c r="AK64" i="11"/>
  <c r="AK61" i="10"/>
  <c r="AK72" i="11"/>
  <c r="AK69" i="10"/>
  <c r="AH39" i="11"/>
  <c r="AH36" i="10"/>
  <c r="AK55" i="11"/>
  <c r="AK52" i="10"/>
  <c r="AF38" i="11"/>
  <c r="AF35" i="10"/>
  <c r="AK10" i="11"/>
  <c r="AK7" i="10"/>
  <c r="AJ39" i="11"/>
  <c r="AJ36" i="10"/>
  <c r="AK57" i="11"/>
  <c r="AK54" i="10"/>
  <c r="AD40" i="11"/>
  <c r="AD37" i="10"/>
  <c r="AD34" i="11"/>
  <c r="AD31" i="10"/>
  <c r="AJ34" i="11"/>
  <c r="AJ31" i="10"/>
  <c r="AK21" i="11"/>
  <c r="AK18" i="10"/>
  <c r="AK53" i="11"/>
  <c r="AK50" i="10"/>
  <c r="AK71" i="11"/>
  <c r="AK68" i="10"/>
  <c r="AK65" i="11"/>
  <c r="AK62" i="10"/>
  <c r="AD38" i="11"/>
  <c r="AD35" i="10"/>
  <c r="AK20" i="11"/>
  <c r="AK17" i="10"/>
  <c r="AD37" i="11"/>
  <c r="AD34" i="10"/>
  <c r="AJ40" i="11"/>
  <c r="AJ37" i="10"/>
  <c r="AH37" i="11"/>
  <c r="AH34" i="10"/>
  <c r="AK14" i="11"/>
  <c r="AK11" i="10"/>
  <c r="AJ37" i="11"/>
  <c r="AJ34" i="10"/>
  <c r="AD39" i="11"/>
  <c r="AD36" i="10"/>
  <c r="AF40" i="11"/>
  <c r="AF37" i="10"/>
  <c r="AH40" i="11"/>
  <c r="AH37" i="10"/>
  <c r="AK22" i="11"/>
  <c r="AK19" i="10"/>
  <c r="AK62" i="11"/>
  <c r="AK59" i="10"/>
  <c r="AK73" i="11"/>
  <c r="AK70" i="10"/>
  <c r="AK63" i="11"/>
  <c r="AK60" i="10"/>
  <c r="AJ23" i="8"/>
  <c r="AH23" i="8"/>
  <c r="AF23" i="8"/>
  <c r="AD23" i="8"/>
  <c r="AD31" i="8"/>
  <c r="AJ39" i="8"/>
  <c r="AH39" i="8"/>
  <c r="AF39" i="8"/>
  <c r="AD39" i="8"/>
  <c r="AJ38" i="8"/>
  <c r="AH38" i="8"/>
  <c r="AF38" i="8"/>
  <c r="AD38" i="8"/>
  <c r="AJ37" i="8"/>
  <c r="AH37" i="8"/>
  <c r="AF37" i="8"/>
  <c r="AD37" i="8"/>
  <c r="AJ36" i="8"/>
  <c r="AH36" i="8"/>
  <c r="AF36" i="8"/>
  <c r="AD36" i="8"/>
  <c r="AJ35" i="8"/>
  <c r="AH35" i="8"/>
  <c r="AF35" i="8"/>
  <c r="AD35" i="8"/>
  <c r="AJ34" i="8"/>
  <c r="AH34" i="8"/>
  <c r="AF34" i="8"/>
  <c r="AD34" i="8"/>
  <c r="AJ33" i="8"/>
  <c r="AH33" i="8"/>
  <c r="AF33" i="8"/>
  <c r="AD33" i="8"/>
  <c r="AJ32" i="8"/>
  <c r="AH32" i="8"/>
  <c r="AF32" i="8"/>
  <c r="AD32" i="8"/>
  <c r="AJ31" i="8"/>
  <c r="AH31" i="8"/>
  <c r="AF31" i="8"/>
  <c r="AD49" i="11" l="1"/>
  <c r="AD46" i="10"/>
  <c r="AJ42" i="11"/>
  <c r="AJ39" i="10"/>
  <c r="AJ46" i="11"/>
  <c r="AJ43" i="10"/>
  <c r="AH46" i="11"/>
  <c r="AH43" i="10"/>
  <c r="AF42" i="11"/>
  <c r="AF39" i="10"/>
  <c r="AD33" i="11"/>
  <c r="AD30" i="10"/>
  <c r="AD46" i="11"/>
  <c r="AD43" i="10"/>
  <c r="AD41" i="11"/>
  <c r="AD38" i="10"/>
  <c r="AD45" i="11"/>
  <c r="AD42" i="10"/>
  <c r="AJ48" i="11"/>
  <c r="AJ45" i="10"/>
  <c r="AH48" i="11"/>
  <c r="AH45" i="10"/>
  <c r="AF46" i="11"/>
  <c r="AF43" i="10"/>
  <c r="AD42" i="11"/>
  <c r="AD39" i="10"/>
  <c r="AJ41" i="11"/>
  <c r="AJ38" i="10"/>
  <c r="AJ43" i="11"/>
  <c r="AJ40" i="10"/>
  <c r="AJ45" i="11"/>
  <c r="AJ42" i="10"/>
  <c r="AJ47" i="11"/>
  <c r="AJ44" i="10"/>
  <c r="AJ49" i="11"/>
  <c r="AJ46" i="10"/>
  <c r="AD43" i="11"/>
  <c r="AD40" i="10"/>
  <c r="AJ33" i="11"/>
  <c r="AJ30" i="10"/>
  <c r="AH33" i="11"/>
  <c r="AH30" i="10"/>
  <c r="AH42" i="11"/>
  <c r="AH39" i="10"/>
  <c r="AF33" i="11"/>
  <c r="AF30" i="10"/>
  <c r="AF48" i="11"/>
  <c r="AF45" i="10"/>
  <c r="AD44" i="11"/>
  <c r="AD41" i="10"/>
  <c r="AH41" i="11"/>
  <c r="AH38" i="10"/>
  <c r="AH43" i="11"/>
  <c r="AH40" i="10"/>
  <c r="AH45" i="11"/>
  <c r="AH42" i="10"/>
  <c r="AH47" i="11"/>
  <c r="AH44" i="10"/>
  <c r="AH49" i="11"/>
  <c r="AH46" i="10"/>
  <c r="AD47" i="11"/>
  <c r="AD44" i="10"/>
  <c r="AJ44" i="11"/>
  <c r="AJ41" i="10"/>
  <c r="AH44" i="11"/>
  <c r="AH41" i="10"/>
  <c r="AF44" i="11"/>
  <c r="AF41" i="10"/>
  <c r="AD48" i="11"/>
  <c r="AD45" i="10"/>
  <c r="AF41" i="11"/>
  <c r="AF38" i="10"/>
  <c r="AF43" i="11"/>
  <c r="AF40" i="10"/>
  <c r="AF45" i="11"/>
  <c r="AF42" i="10"/>
  <c r="AF47" i="11"/>
  <c r="AF44" i="10"/>
  <c r="AF49" i="11"/>
  <c r="AF46" i="10"/>
  <c r="AK31" i="8"/>
  <c r="AK37" i="8"/>
  <c r="AK39" i="8"/>
  <c r="AK32" i="8"/>
  <c r="AK34" i="8"/>
  <c r="AK36" i="8"/>
  <c r="AK38" i="8"/>
  <c r="AK33" i="8"/>
  <c r="AK35" i="8"/>
  <c r="AJ4" i="8"/>
  <c r="AH4" i="8"/>
  <c r="AF4" i="8"/>
  <c r="AD4" i="8"/>
  <c r="AK49" i="11" l="1"/>
  <c r="AK46" i="10"/>
  <c r="AB4" i="12"/>
  <c r="AF4" i="11"/>
  <c r="AF4" i="10"/>
  <c r="AK44" i="11"/>
  <c r="AK41" i="10"/>
  <c r="AK41" i="11"/>
  <c r="AK38" i="10"/>
  <c r="AF4" i="12"/>
  <c r="AJ4" i="11"/>
  <c r="AJ4" i="10"/>
  <c r="R4" i="12"/>
  <c r="V4" i="11"/>
  <c r="AD4" i="10"/>
  <c r="AK46" i="11"/>
  <c r="AK43" i="10"/>
  <c r="AK45" i="11"/>
  <c r="AK42" i="10"/>
  <c r="AD4" i="12"/>
  <c r="AH4" i="11"/>
  <c r="AH4" i="10"/>
  <c r="AK48" i="11"/>
  <c r="AK45" i="10"/>
  <c r="AK47" i="11"/>
  <c r="AK44" i="10"/>
  <c r="AK42" i="11"/>
  <c r="AK39" i="10"/>
  <c r="AK43" i="11"/>
  <c r="AK40" i="10"/>
  <c r="AK4" i="8"/>
  <c r="AK29" i="8"/>
  <c r="AK27" i="8"/>
  <c r="AK26" i="8"/>
  <c r="AK25" i="8"/>
  <c r="AK24" i="8"/>
  <c r="AK23" i="8"/>
  <c r="AK30" i="8"/>
  <c r="AI28" i="8"/>
  <c r="BE28" i="8" s="1"/>
  <c r="AK36" i="11" l="1"/>
  <c r="AK33" i="10"/>
  <c r="AK40" i="11"/>
  <c r="AK37" i="10"/>
  <c r="AK37" i="11"/>
  <c r="AK34" i="10"/>
  <c r="AK33" i="11"/>
  <c r="AK30" i="10"/>
  <c r="AG4" i="12"/>
  <c r="AK4" i="11"/>
  <c r="AK4" i="10"/>
  <c r="AK35" i="11"/>
  <c r="AK32" i="10"/>
  <c r="AK34" i="11"/>
  <c r="AK31" i="10"/>
  <c r="AI38" i="11"/>
  <c r="AI35" i="10"/>
  <c r="AK39" i="11"/>
  <c r="AK36" i="10"/>
  <c r="AJ28" i="8"/>
  <c r="AJ75" i="8"/>
  <c r="AJ74" i="8"/>
  <c r="AJ73" i="8"/>
  <c r="AJ72" i="8"/>
  <c r="AJ71" i="8"/>
  <c r="AJ70" i="8"/>
  <c r="AJ69" i="8"/>
  <c r="AJ68" i="8"/>
  <c r="AH75" i="8"/>
  <c r="AH74" i="8"/>
  <c r="AH73" i="8"/>
  <c r="AH72" i="8"/>
  <c r="AH71" i="8"/>
  <c r="AH70" i="8"/>
  <c r="AH69" i="8"/>
  <c r="AH68" i="8"/>
  <c r="AF75" i="8"/>
  <c r="AF74" i="8"/>
  <c r="AF73" i="8"/>
  <c r="AF72" i="8"/>
  <c r="AF71" i="8"/>
  <c r="AF70" i="8"/>
  <c r="AF69" i="8"/>
  <c r="AF68" i="8"/>
  <c r="AD75" i="8"/>
  <c r="AD74" i="8"/>
  <c r="AD73" i="8"/>
  <c r="AD72" i="8"/>
  <c r="AD71" i="8"/>
  <c r="AD70" i="8"/>
  <c r="AD69" i="8"/>
  <c r="AD68" i="8"/>
  <c r="AD368" i="8"/>
  <c r="AJ375" i="8"/>
  <c r="AH375" i="8"/>
  <c r="AF375" i="8"/>
  <c r="AD375" i="8"/>
  <c r="AJ374" i="8"/>
  <c r="AH374" i="8"/>
  <c r="AF374" i="8"/>
  <c r="AD374" i="8"/>
  <c r="AJ373" i="8"/>
  <c r="AH373" i="8"/>
  <c r="AF373" i="8"/>
  <c r="AD373" i="8"/>
  <c r="AJ372" i="8"/>
  <c r="AH372" i="8"/>
  <c r="AF372" i="8"/>
  <c r="AD372" i="8"/>
  <c r="AJ371" i="8"/>
  <c r="AH371" i="8"/>
  <c r="AF371" i="8"/>
  <c r="AD371" i="8"/>
  <c r="AJ370" i="8"/>
  <c r="AH370" i="8"/>
  <c r="AF370" i="8"/>
  <c r="AD370" i="8"/>
  <c r="AJ369" i="8"/>
  <c r="AH369" i="8"/>
  <c r="AF369" i="8"/>
  <c r="AD369" i="8"/>
  <c r="AJ368" i="8"/>
  <c r="AH368" i="8"/>
  <c r="AF368" i="8"/>
  <c r="AJ367" i="8"/>
  <c r="AH367" i="8"/>
  <c r="AF367" i="8"/>
  <c r="AD367" i="8"/>
  <c r="AJ366" i="8"/>
  <c r="AH366" i="8"/>
  <c r="AF366" i="8"/>
  <c r="AD366" i="8"/>
  <c r="AJ365" i="8"/>
  <c r="AH365" i="8"/>
  <c r="AF365" i="8"/>
  <c r="AD365" i="8"/>
  <c r="AJ323" i="8"/>
  <c r="AH323" i="8"/>
  <c r="AF323" i="8"/>
  <c r="AD323" i="8"/>
  <c r="AJ322" i="8"/>
  <c r="AH322" i="8"/>
  <c r="AF322" i="8"/>
  <c r="AD322" i="8"/>
  <c r="AJ321" i="8"/>
  <c r="AH321" i="8"/>
  <c r="AF321" i="8"/>
  <c r="AD321" i="8"/>
  <c r="AJ320" i="8"/>
  <c r="AH320" i="8"/>
  <c r="AF320" i="8"/>
  <c r="AD320" i="8"/>
  <c r="AJ319" i="8"/>
  <c r="AH319" i="8"/>
  <c r="AF319" i="8"/>
  <c r="AD319" i="8"/>
  <c r="AJ318" i="8"/>
  <c r="AH318" i="8"/>
  <c r="AF318" i="8"/>
  <c r="AD318" i="8"/>
  <c r="AJ333" i="8"/>
  <c r="AH333" i="8"/>
  <c r="AF333" i="8"/>
  <c r="AD333" i="8"/>
  <c r="AJ332" i="8"/>
  <c r="AH332" i="8"/>
  <c r="AF332" i="8"/>
  <c r="AD332" i="8"/>
  <c r="AJ331" i="8"/>
  <c r="AH331" i="8"/>
  <c r="AF331" i="8"/>
  <c r="AD331" i="8"/>
  <c r="AJ330" i="8"/>
  <c r="AH330" i="8"/>
  <c r="AF330" i="8"/>
  <c r="AD330" i="8"/>
  <c r="AJ329" i="8"/>
  <c r="AH329" i="8"/>
  <c r="AF329" i="8"/>
  <c r="AD329" i="8"/>
  <c r="AJ328" i="8"/>
  <c r="AH328" i="8"/>
  <c r="AF328" i="8"/>
  <c r="AD328" i="8"/>
  <c r="AJ327" i="8"/>
  <c r="AH327" i="8"/>
  <c r="AF327" i="8"/>
  <c r="AD327" i="8"/>
  <c r="AJ326" i="8"/>
  <c r="AH326" i="8"/>
  <c r="AF326" i="8"/>
  <c r="AD326" i="8"/>
  <c r="AJ325" i="8"/>
  <c r="AH325" i="8"/>
  <c r="AF325" i="8"/>
  <c r="AD325" i="8"/>
  <c r="AJ324" i="8"/>
  <c r="AH324" i="8"/>
  <c r="AF324" i="8"/>
  <c r="AD324" i="8"/>
  <c r="AJ565" i="8"/>
  <c r="AH565" i="8"/>
  <c r="AF565" i="8"/>
  <c r="AD565" i="8"/>
  <c r="AJ564" i="8"/>
  <c r="AH564" i="8"/>
  <c r="AF564" i="8"/>
  <c r="AD564" i="8"/>
  <c r="AJ563" i="8"/>
  <c r="AH563" i="8"/>
  <c r="AF563" i="8"/>
  <c r="AD563" i="8"/>
  <c r="AJ562" i="8"/>
  <c r="AH562" i="8"/>
  <c r="AF562" i="8"/>
  <c r="AD562" i="8"/>
  <c r="AJ561" i="8"/>
  <c r="AH561" i="8"/>
  <c r="AF561" i="8"/>
  <c r="AD561" i="8"/>
  <c r="AJ560" i="8"/>
  <c r="AH560" i="8"/>
  <c r="AF560" i="8"/>
  <c r="AD560" i="8"/>
  <c r="AJ559" i="8"/>
  <c r="AH559" i="8"/>
  <c r="AF559" i="8"/>
  <c r="AD559" i="8"/>
  <c r="AJ558" i="8"/>
  <c r="AH558" i="8"/>
  <c r="AF558" i="8"/>
  <c r="AD558" i="8"/>
  <c r="AJ557" i="8"/>
  <c r="AH557" i="8"/>
  <c r="AF557" i="8"/>
  <c r="AD557" i="8"/>
  <c r="AJ556" i="8"/>
  <c r="AH556" i="8"/>
  <c r="AF556" i="8"/>
  <c r="AD556" i="8"/>
  <c r="AJ555" i="8"/>
  <c r="AH555" i="8"/>
  <c r="AF555" i="8"/>
  <c r="AD555" i="8"/>
  <c r="AJ553" i="8"/>
  <c r="AH553" i="8"/>
  <c r="AF553" i="8"/>
  <c r="AD553" i="8"/>
  <c r="AJ552" i="8"/>
  <c r="AH552" i="8"/>
  <c r="AF552" i="8"/>
  <c r="AD552" i="8"/>
  <c r="AJ576" i="8"/>
  <c r="AH576" i="8"/>
  <c r="AH575" i="8"/>
  <c r="AF576" i="8"/>
  <c r="AD576" i="8"/>
  <c r="AJ575" i="8"/>
  <c r="AF575" i="8"/>
  <c r="AD575" i="8"/>
  <c r="AJ574" i="8"/>
  <c r="AH574" i="8"/>
  <c r="AF574" i="8"/>
  <c r="AD574" i="8"/>
  <c r="AJ573" i="8"/>
  <c r="AH573" i="8"/>
  <c r="AF573" i="8"/>
  <c r="AD573" i="8"/>
  <c r="AJ572" i="8"/>
  <c r="AH572" i="8"/>
  <c r="AF572" i="8"/>
  <c r="AD572" i="8"/>
  <c r="AJ571" i="8"/>
  <c r="AH571" i="8"/>
  <c r="AF571" i="8"/>
  <c r="AD571" i="8"/>
  <c r="AJ570" i="8"/>
  <c r="AH570" i="8"/>
  <c r="AF570" i="8"/>
  <c r="AD570" i="8"/>
  <c r="AJ569" i="8"/>
  <c r="AH569" i="8"/>
  <c r="AF569" i="8"/>
  <c r="AD569" i="8"/>
  <c r="AJ568" i="8"/>
  <c r="AH568" i="8"/>
  <c r="AF568" i="8"/>
  <c r="AD568" i="8"/>
  <c r="AJ623" i="8"/>
  <c r="AH623" i="8"/>
  <c r="AF623" i="8"/>
  <c r="AD623" i="8"/>
  <c r="AJ622" i="8"/>
  <c r="AH622" i="8"/>
  <c r="AF622" i="8"/>
  <c r="AD622" i="8"/>
  <c r="AJ621" i="8"/>
  <c r="AH621" i="8"/>
  <c r="AF621" i="8"/>
  <c r="AD621" i="8"/>
  <c r="AJ620" i="8"/>
  <c r="AH620" i="8"/>
  <c r="AF620" i="8"/>
  <c r="AD620" i="8"/>
  <c r="AJ619" i="8"/>
  <c r="AH619" i="8"/>
  <c r="AF619" i="8"/>
  <c r="AD619" i="8"/>
  <c r="AJ618" i="8"/>
  <c r="AH618" i="8"/>
  <c r="AF618" i="8"/>
  <c r="AD618" i="8"/>
  <c r="AJ617" i="8"/>
  <c r="AH617" i="8"/>
  <c r="AF617" i="8"/>
  <c r="AD617" i="8"/>
  <c r="AJ616" i="8"/>
  <c r="AH616" i="8"/>
  <c r="AF616" i="8"/>
  <c r="AD616" i="8"/>
  <c r="AJ615" i="8"/>
  <c r="AH615" i="8"/>
  <c r="AF615" i="8"/>
  <c r="AD615" i="8"/>
  <c r="AJ614" i="8"/>
  <c r="AH614" i="8"/>
  <c r="AF614" i="8"/>
  <c r="AD614" i="8"/>
  <c r="AJ613" i="8"/>
  <c r="AH613" i="8"/>
  <c r="AF613" i="8"/>
  <c r="AD613" i="8"/>
  <c r="AJ612" i="8"/>
  <c r="AH612" i="8"/>
  <c r="AF612" i="8"/>
  <c r="AD612" i="8"/>
  <c r="AJ611" i="8"/>
  <c r="AH611" i="8"/>
  <c r="AF611" i="8"/>
  <c r="AD611" i="8"/>
  <c r="AJ610" i="8"/>
  <c r="AH610" i="8"/>
  <c r="AF610" i="8"/>
  <c r="AD610" i="8"/>
  <c r="AJ609" i="8"/>
  <c r="AH609" i="8"/>
  <c r="AF609" i="8"/>
  <c r="AD609" i="8"/>
  <c r="AJ608" i="8"/>
  <c r="AH608" i="8"/>
  <c r="AF608" i="8"/>
  <c r="AD608" i="8"/>
  <c r="AJ607" i="8"/>
  <c r="AH607" i="8"/>
  <c r="AF607" i="8"/>
  <c r="AD607" i="8"/>
  <c r="AJ600" i="8"/>
  <c r="AH600" i="8"/>
  <c r="AF600" i="8"/>
  <c r="AD600" i="8"/>
  <c r="AJ599" i="8"/>
  <c r="AH599" i="8"/>
  <c r="AF599" i="8"/>
  <c r="AD599" i="8"/>
  <c r="AJ598" i="8"/>
  <c r="AH598" i="8"/>
  <c r="AF598" i="8"/>
  <c r="AD598" i="8"/>
  <c r="AJ597" i="8"/>
  <c r="AH597" i="8"/>
  <c r="AF597" i="8"/>
  <c r="AD597" i="8"/>
  <c r="AJ596" i="8"/>
  <c r="AH596" i="8"/>
  <c r="AF596" i="8"/>
  <c r="AD596" i="8"/>
  <c r="AJ595" i="8"/>
  <c r="AH595" i="8"/>
  <c r="AF595" i="8"/>
  <c r="AD595" i="8"/>
  <c r="AJ594" i="8"/>
  <c r="AH594" i="8"/>
  <c r="AF594" i="8"/>
  <c r="AD594" i="8"/>
  <c r="AJ593" i="8"/>
  <c r="AH593" i="8"/>
  <c r="AF593" i="8"/>
  <c r="AD593" i="8"/>
  <c r="AJ592" i="8"/>
  <c r="AH592" i="8"/>
  <c r="AF592" i="8"/>
  <c r="AD592" i="8"/>
  <c r="AJ591" i="8"/>
  <c r="AH591" i="8"/>
  <c r="AF591" i="8"/>
  <c r="AD591" i="8"/>
  <c r="AJ590" i="8"/>
  <c r="AH590" i="8"/>
  <c r="AF590" i="8"/>
  <c r="AD590" i="8"/>
  <c r="AJ589" i="8"/>
  <c r="AH589" i="8"/>
  <c r="AF589" i="8"/>
  <c r="AD589" i="8"/>
  <c r="AJ588" i="8"/>
  <c r="AH588" i="8"/>
  <c r="AF588" i="8"/>
  <c r="AD588" i="8"/>
  <c r="AJ587" i="8"/>
  <c r="AH587" i="8"/>
  <c r="AF587" i="8"/>
  <c r="AD587" i="8"/>
  <c r="AJ586" i="8"/>
  <c r="AH586" i="8"/>
  <c r="AF586" i="8"/>
  <c r="AD586" i="8"/>
  <c r="AJ585" i="8"/>
  <c r="AH585" i="8"/>
  <c r="AF585" i="8"/>
  <c r="AD585" i="8"/>
  <c r="AJ584" i="8"/>
  <c r="AH584" i="8"/>
  <c r="AF584" i="8"/>
  <c r="AD584" i="8"/>
  <c r="AJ583" i="8"/>
  <c r="AH583" i="8"/>
  <c r="AF583" i="8"/>
  <c r="AD583" i="8"/>
  <c r="AJ582" i="8"/>
  <c r="AH582" i="8"/>
  <c r="AF582" i="8"/>
  <c r="AD582" i="8"/>
  <c r="AJ581" i="8"/>
  <c r="AH581" i="8"/>
  <c r="AF581" i="8"/>
  <c r="AD581" i="8"/>
  <c r="AJ580" i="8"/>
  <c r="AH580" i="8"/>
  <c r="AF580" i="8"/>
  <c r="AD580" i="8"/>
  <c r="AJ579" i="8"/>
  <c r="AH579" i="8"/>
  <c r="AF579" i="8"/>
  <c r="AD579" i="8"/>
  <c r="AJ578" i="8"/>
  <c r="AH578" i="8"/>
  <c r="AF578" i="8"/>
  <c r="AD578" i="8"/>
  <c r="AJ577" i="8"/>
  <c r="AH577" i="8"/>
  <c r="AF577" i="8"/>
  <c r="AD577" i="8"/>
  <c r="AJ606" i="8"/>
  <c r="AH606" i="8"/>
  <c r="AF606" i="8"/>
  <c r="AD606" i="8"/>
  <c r="AJ605" i="8"/>
  <c r="AH605" i="8"/>
  <c r="AF605" i="8"/>
  <c r="AD605" i="8"/>
  <c r="AJ604" i="8"/>
  <c r="AH604" i="8"/>
  <c r="AF604" i="8"/>
  <c r="AD604" i="8"/>
  <c r="AJ603" i="8"/>
  <c r="AH603" i="8"/>
  <c r="AF603" i="8"/>
  <c r="AD603" i="8"/>
  <c r="AJ602" i="8"/>
  <c r="AH602" i="8"/>
  <c r="AF602" i="8"/>
  <c r="AD602" i="8"/>
  <c r="AJ601" i="8"/>
  <c r="AH601" i="8"/>
  <c r="AF601" i="8"/>
  <c r="AD601" i="8"/>
  <c r="AJ346" i="8"/>
  <c r="AH346" i="8"/>
  <c r="AF346" i="8"/>
  <c r="AD346" i="8"/>
  <c r="AJ345" i="8"/>
  <c r="AH345" i="8"/>
  <c r="AF345" i="8"/>
  <c r="AD345" i="8"/>
  <c r="AI344" i="8"/>
  <c r="BE344" i="8" s="1"/>
  <c r="AG344" i="8"/>
  <c r="BO344" i="8" s="1"/>
  <c r="AE344" i="8"/>
  <c r="AC344" i="8"/>
  <c r="AI343" i="8"/>
  <c r="BE343" i="8" s="1"/>
  <c r="AG343" i="8"/>
  <c r="BO343" i="8" s="1"/>
  <c r="AE343" i="8"/>
  <c r="AD343" i="8"/>
  <c r="AI342" i="8"/>
  <c r="BE342" i="8" s="1"/>
  <c r="AG342" i="8"/>
  <c r="BO342" i="8" s="1"/>
  <c r="AE342" i="8"/>
  <c r="AC342" i="8"/>
  <c r="AJ341" i="8"/>
  <c r="AH341" i="8"/>
  <c r="AF341" i="8"/>
  <c r="AD341" i="8"/>
  <c r="AJ340" i="8"/>
  <c r="AH340" i="8"/>
  <c r="AF340" i="8"/>
  <c r="AD340" i="8"/>
  <c r="AJ339" i="8"/>
  <c r="AH339" i="8"/>
  <c r="AF339" i="8"/>
  <c r="AD339" i="8"/>
  <c r="AJ338" i="8"/>
  <c r="AH338" i="8"/>
  <c r="AF338" i="8"/>
  <c r="AD338" i="8"/>
  <c r="AJ234" i="8"/>
  <c r="AH234" i="8"/>
  <c r="AF234" i="8"/>
  <c r="AD234" i="8"/>
  <c r="AJ233" i="8"/>
  <c r="AJ232" i="8"/>
  <c r="AJ231" i="8"/>
  <c r="AJ230" i="8"/>
  <c r="AH233" i="8"/>
  <c r="AH232" i="8"/>
  <c r="AH231" i="8"/>
  <c r="AH230" i="8"/>
  <c r="AF233" i="8"/>
  <c r="AF232" i="8"/>
  <c r="AF231" i="8"/>
  <c r="AF230" i="8"/>
  <c r="AD233" i="8"/>
  <c r="AD232" i="8"/>
  <c r="AD231" i="8"/>
  <c r="AD230" i="8"/>
  <c r="AJ229" i="8"/>
  <c r="AJ228" i="8"/>
  <c r="AJ227" i="8"/>
  <c r="AJ226" i="8"/>
  <c r="AJ225" i="8"/>
  <c r="AJ224" i="8"/>
  <c r="AJ223" i="8"/>
  <c r="AJ222" i="8"/>
  <c r="AH229" i="8"/>
  <c r="AH228" i="8"/>
  <c r="AH227" i="8"/>
  <c r="AH226" i="8"/>
  <c r="AH225" i="8"/>
  <c r="AH224" i="8"/>
  <c r="AH223" i="8"/>
  <c r="AH222" i="8"/>
  <c r="AF229" i="8"/>
  <c r="AF228" i="8"/>
  <c r="AF227" i="8"/>
  <c r="AF226" i="8"/>
  <c r="AF225" i="8"/>
  <c r="AF224" i="8"/>
  <c r="AF223" i="8"/>
  <c r="AF222" i="8"/>
  <c r="AD229" i="8"/>
  <c r="AD228" i="8"/>
  <c r="AD227" i="8"/>
  <c r="AD226" i="8"/>
  <c r="AD225" i="8"/>
  <c r="AD224" i="8"/>
  <c r="AD223" i="8"/>
  <c r="AD222" i="8"/>
  <c r="AJ221" i="8"/>
  <c r="AH221" i="8"/>
  <c r="AF221" i="8"/>
  <c r="AD221" i="8"/>
  <c r="AJ220" i="8"/>
  <c r="AH220" i="8"/>
  <c r="AF220" i="8"/>
  <c r="AD220" i="8"/>
  <c r="AJ219" i="8"/>
  <c r="AH219" i="8"/>
  <c r="AF219" i="8"/>
  <c r="AD219" i="8"/>
  <c r="AJ218" i="8"/>
  <c r="AH218" i="8"/>
  <c r="AF218" i="8"/>
  <c r="AD218" i="8"/>
  <c r="AJ217" i="8"/>
  <c r="AH217" i="8"/>
  <c r="AF217" i="8"/>
  <c r="AD217" i="8"/>
  <c r="AH417" i="8"/>
  <c r="AH416" i="8"/>
  <c r="AH415" i="8"/>
  <c r="AH414" i="8"/>
  <c r="AH413" i="8"/>
  <c r="AJ417" i="8"/>
  <c r="AJ416" i="8"/>
  <c r="AJ415" i="8"/>
  <c r="AJ414" i="8"/>
  <c r="AJ413" i="8"/>
  <c r="AJ442" i="8"/>
  <c r="AJ441" i="8"/>
  <c r="AJ440" i="8"/>
  <c r="AD413" i="8"/>
  <c r="AD414" i="8"/>
  <c r="AD415" i="8"/>
  <c r="AD416" i="8"/>
  <c r="AD417" i="8"/>
  <c r="AD440" i="8"/>
  <c r="AF440" i="8"/>
  <c r="AH440" i="8"/>
  <c r="AF417" i="8"/>
  <c r="AF416" i="8"/>
  <c r="AF415" i="8"/>
  <c r="AF414" i="8"/>
  <c r="AF413" i="8"/>
  <c r="AJ445" i="8"/>
  <c r="AH445" i="8"/>
  <c r="AF445" i="8"/>
  <c r="AD445" i="8"/>
  <c r="AJ444" i="8"/>
  <c r="AH444" i="8"/>
  <c r="AF444" i="8"/>
  <c r="AD444" i="8"/>
  <c r="AJ443" i="8"/>
  <c r="AH443" i="8"/>
  <c r="AF443" i="8"/>
  <c r="AD443" i="8"/>
  <c r="AH442" i="8"/>
  <c r="AF442" i="8"/>
  <c r="AD442" i="8"/>
  <c r="AH441" i="8"/>
  <c r="AF441" i="8"/>
  <c r="AD441" i="8"/>
  <c r="AJ425" i="8"/>
  <c r="AJ424" i="8"/>
  <c r="AH425" i="8"/>
  <c r="AH424" i="8"/>
  <c r="AF425" i="8"/>
  <c r="AF424" i="8"/>
  <c r="AD425" i="8"/>
  <c r="AD424" i="8"/>
  <c r="AJ434" i="8"/>
  <c r="AH434" i="8"/>
  <c r="AF434" i="8"/>
  <c r="AD434" i="8"/>
  <c r="AJ433" i="8"/>
  <c r="AH433" i="8"/>
  <c r="AF433" i="8"/>
  <c r="AD433" i="8"/>
  <c r="AJ432" i="8"/>
  <c r="AH432" i="8"/>
  <c r="AF432" i="8"/>
  <c r="AD432" i="8"/>
  <c r="AJ431" i="8"/>
  <c r="AH431" i="8"/>
  <c r="AF431" i="8"/>
  <c r="AD431" i="8"/>
  <c r="AJ430" i="8"/>
  <c r="AH430" i="8"/>
  <c r="AF430" i="8"/>
  <c r="AD430" i="8"/>
  <c r="AJ429" i="8"/>
  <c r="AH429" i="8"/>
  <c r="AF429" i="8"/>
  <c r="AD429" i="8"/>
  <c r="AU351" i="11" l="1"/>
  <c r="AU348" i="10"/>
  <c r="AU350" i="11"/>
  <c r="AU347" i="10"/>
  <c r="AU352" i="11"/>
  <c r="AU349" i="10"/>
  <c r="AJ432" i="11"/>
  <c r="AJ429" i="10"/>
  <c r="AD443" i="11"/>
  <c r="AD440" i="10"/>
  <c r="AD417" i="11"/>
  <c r="AD414" i="10"/>
  <c r="AJ229" i="11"/>
  <c r="AJ226" i="10"/>
  <c r="AD242" i="11"/>
  <c r="AD239" i="10"/>
  <c r="AI351" i="11"/>
  <c r="AI348" i="10"/>
  <c r="AJ576" i="11"/>
  <c r="AJ573" i="10"/>
  <c r="AJ586" i="11"/>
  <c r="AJ583" i="10"/>
  <c r="AJ594" i="11"/>
  <c r="AJ591" i="10"/>
  <c r="AJ608" i="11"/>
  <c r="AJ605" i="10"/>
  <c r="AJ616" i="11"/>
  <c r="AJ613" i="10"/>
  <c r="AJ568" i="11"/>
  <c r="AJ565" i="10"/>
  <c r="AJ553" i="11"/>
  <c r="AJ550" i="10"/>
  <c r="AJ560" i="11"/>
  <c r="AJ557" i="10"/>
  <c r="AJ566" i="11"/>
  <c r="AJ563" i="10"/>
  <c r="AJ339" i="11"/>
  <c r="AJ336" i="10"/>
  <c r="AJ329" i="11"/>
  <c r="AJ326" i="10"/>
  <c r="AD379" i="11"/>
  <c r="AD376" i="10"/>
  <c r="AJ81" i="11"/>
  <c r="AJ78" i="10"/>
  <c r="AH430" i="11"/>
  <c r="AH427" i="10"/>
  <c r="AD445" i="11"/>
  <c r="AD442" i="10"/>
  <c r="AH417" i="11"/>
  <c r="AH414" i="10"/>
  <c r="AF233" i="11"/>
  <c r="AF230" i="10"/>
  <c r="AH347" i="11"/>
  <c r="AH344" i="10"/>
  <c r="AH600" i="11"/>
  <c r="AH597" i="10"/>
  <c r="AH578" i="11"/>
  <c r="AH575" i="10"/>
  <c r="AH586" i="11"/>
  <c r="AH583" i="10"/>
  <c r="AH596" i="11"/>
  <c r="AH593" i="10"/>
  <c r="AH610" i="11"/>
  <c r="AH607" i="10"/>
  <c r="AH618" i="11"/>
  <c r="AH615" i="10"/>
  <c r="AH568" i="11"/>
  <c r="AH565" i="10"/>
  <c r="AJ574" i="11"/>
  <c r="AJ571" i="10"/>
  <c r="AH558" i="11"/>
  <c r="AH555" i="10"/>
  <c r="AH564" i="11"/>
  <c r="AH561" i="10"/>
  <c r="AH337" i="11"/>
  <c r="AH334" i="10"/>
  <c r="AH331" i="11"/>
  <c r="AH328" i="10"/>
  <c r="AJ380" i="11"/>
  <c r="AJ377" i="10"/>
  <c r="AH80" i="11"/>
  <c r="AH77" i="10"/>
  <c r="AF434" i="11"/>
  <c r="AF431" i="10"/>
  <c r="AJ446" i="11"/>
  <c r="AJ443" i="10"/>
  <c r="AF227" i="11"/>
  <c r="AF224" i="10"/>
  <c r="AH232" i="11"/>
  <c r="AH229" i="10"/>
  <c r="AH240" i="11"/>
  <c r="AH237" i="10"/>
  <c r="AF353" i="11"/>
  <c r="AF350" i="10"/>
  <c r="AF576" i="11"/>
  <c r="AF573" i="10"/>
  <c r="AF584" i="11"/>
  <c r="AF581" i="10"/>
  <c r="AF592" i="11"/>
  <c r="AF589" i="10"/>
  <c r="AF610" i="11"/>
  <c r="AF607" i="10"/>
  <c r="AF620" i="11"/>
  <c r="AF617" i="10"/>
  <c r="AF574" i="11"/>
  <c r="AF571" i="10"/>
  <c r="AF562" i="11"/>
  <c r="AF559" i="10"/>
  <c r="AF333" i="11"/>
  <c r="AF330" i="10"/>
  <c r="AF339" i="11"/>
  <c r="AF336" i="10"/>
  <c r="AF329" i="11"/>
  <c r="AF326" i="10"/>
  <c r="AF374" i="11"/>
  <c r="AF371" i="10"/>
  <c r="AH380" i="11"/>
  <c r="AH377" i="10"/>
  <c r="AD79" i="11"/>
  <c r="AD76" i="10"/>
  <c r="AD425" i="11"/>
  <c r="AD422" i="10"/>
  <c r="AJ442" i="11"/>
  <c r="AJ439" i="10"/>
  <c r="AD231" i="11"/>
  <c r="AD228" i="10"/>
  <c r="AD239" i="11"/>
  <c r="AD236" i="10"/>
  <c r="AD349" i="11"/>
  <c r="AD346" i="10"/>
  <c r="AD602" i="11"/>
  <c r="AD599" i="10"/>
  <c r="AD578" i="11"/>
  <c r="AD575" i="10"/>
  <c r="AD586" i="11"/>
  <c r="AD583" i="10"/>
  <c r="AD592" i="11"/>
  <c r="AD589" i="10"/>
  <c r="AD606" i="11"/>
  <c r="AD603" i="10"/>
  <c r="AD616" i="11"/>
  <c r="AD613" i="10"/>
  <c r="AD568" i="11"/>
  <c r="AD565" i="10"/>
  <c r="AD553" i="11"/>
  <c r="AD550" i="10"/>
  <c r="AD560" i="11"/>
  <c r="AD557" i="10"/>
  <c r="AD333" i="11"/>
  <c r="AD330" i="10"/>
  <c r="AD341" i="11"/>
  <c r="AD338" i="10"/>
  <c r="AD331" i="11"/>
  <c r="AD328" i="10"/>
  <c r="AF378" i="11"/>
  <c r="AF375" i="10"/>
  <c r="AF382" i="11"/>
  <c r="AF379" i="10"/>
  <c r="AH78" i="11"/>
  <c r="AH75" i="10"/>
  <c r="AJ38" i="11"/>
  <c r="AJ35" i="10"/>
  <c r="AJ431" i="11"/>
  <c r="AJ428" i="10"/>
  <c r="AJ433" i="11"/>
  <c r="AJ430" i="10"/>
  <c r="AJ435" i="11"/>
  <c r="AJ432" i="10"/>
  <c r="AJ426" i="11"/>
  <c r="AJ423" i="10"/>
  <c r="AF444" i="11"/>
  <c r="AF441" i="10"/>
  <c r="AF446" i="11"/>
  <c r="AF443" i="10"/>
  <c r="AH441" i="11"/>
  <c r="AH438" i="10"/>
  <c r="AJ441" i="11"/>
  <c r="AJ438" i="10"/>
  <c r="AH414" i="11"/>
  <c r="AH411" i="10"/>
  <c r="AJ226" i="11"/>
  <c r="AJ223" i="10"/>
  <c r="AJ228" i="11"/>
  <c r="AJ225" i="10"/>
  <c r="AJ230" i="11"/>
  <c r="AJ227" i="10"/>
  <c r="AD238" i="11"/>
  <c r="AD235" i="10"/>
  <c r="AF238" i="11"/>
  <c r="AF235" i="10"/>
  <c r="AH238" i="11"/>
  <c r="AH235" i="10"/>
  <c r="AJ238" i="11"/>
  <c r="AJ235" i="10"/>
  <c r="AF242" i="11"/>
  <c r="AF239" i="10"/>
  <c r="AJ242" i="11"/>
  <c r="AJ239" i="10"/>
  <c r="AJ346" i="11"/>
  <c r="AJ343" i="10"/>
  <c r="AJ348" i="11"/>
  <c r="AJ345" i="10"/>
  <c r="AI350" i="11"/>
  <c r="AI347" i="10"/>
  <c r="AI352" i="11"/>
  <c r="AI349" i="10"/>
  <c r="AJ354" i="11"/>
  <c r="AJ351" i="10"/>
  <c r="AJ601" i="11"/>
  <c r="AJ598" i="10"/>
  <c r="AJ603" i="11"/>
  <c r="AJ600" i="10"/>
  <c r="AJ605" i="11"/>
  <c r="AJ602" i="10"/>
  <c r="AJ577" i="11"/>
  <c r="AJ574" i="10"/>
  <c r="AJ579" i="11"/>
  <c r="AJ576" i="10"/>
  <c r="AJ581" i="11"/>
  <c r="AJ578" i="10"/>
  <c r="AJ583" i="11"/>
  <c r="AJ580" i="10"/>
  <c r="AJ585" i="11"/>
  <c r="AJ582" i="10"/>
  <c r="AJ587" i="11"/>
  <c r="AJ584" i="10"/>
  <c r="AJ589" i="11"/>
  <c r="AJ586" i="10"/>
  <c r="AJ591" i="11"/>
  <c r="AJ588" i="10"/>
  <c r="AJ593" i="11"/>
  <c r="AJ590" i="10"/>
  <c r="AJ595" i="11"/>
  <c r="AJ592" i="10"/>
  <c r="AJ597" i="11"/>
  <c r="AJ594" i="10"/>
  <c r="AJ599" i="11"/>
  <c r="AJ596" i="10"/>
  <c r="AJ607" i="11"/>
  <c r="AJ604" i="10"/>
  <c r="AJ609" i="11"/>
  <c r="AJ606" i="10"/>
  <c r="AJ611" i="11"/>
  <c r="AJ608" i="10"/>
  <c r="AJ613" i="11"/>
  <c r="AJ610" i="10"/>
  <c r="AJ615" i="11"/>
  <c r="AJ612" i="10"/>
  <c r="AJ617" i="11"/>
  <c r="AJ614" i="10"/>
  <c r="AJ619" i="11"/>
  <c r="AJ616" i="10"/>
  <c r="AJ621" i="11"/>
  <c r="AJ618" i="10"/>
  <c r="AJ567" i="11"/>
  <c r="AJ564" i="10"/>
  <c r="AJ569" i="11"/>
  <c r="AJ566" i="10"/>
  <c r="AJ571" i="11"/>
  <c r="AJ568" i="10"/>
  <c r="AJ573" i="11"/>
  <c r="AJ570" i="10"/>
  <c r="AJ575" i="11"/>
  <c r="AJ572" i="10"/>
  <c r="AJ554" i="11"/>
  <c r="AJ551" i="10"/>
  <c r="AJ557" i="11"/>
  <c r="AJ554" i="10"/>
  <c r="AJ559" i="11"/>
  <c r="AJ556" i="10"/>
  <c r="AJ561" i="11"/>
  <c r="AJ558" i="10"/>
  <c r="AJ563" i="11"/>
  <c r="AJ560" i="10"/>
  <c r="AJ565" i="11"/>
  <c r="AJ562" i="10"/>
  <c r="AJ332" i="11"/>
  <c r="AJ329" i="10"/>
  <c r="AJ334" i="11"/>
  <c r="AJ331" i="10"/>
  <c r="AJ336" i="11"/>
  <c r="AJ333" i="10"/>
  <c r="AJ338" i="11"/>
  <c r="AJ335" i="10"/>
  <c r="AJ340" i="11"/>
  <c r="AJ337" i="10"/>
  <c r="AJ326" i="11"/>
  <c r="AJ323" i="10"/>
  <c r="AJ328" i="11"/>
  <c r="AJ325" i="10"/>
  <c r="AJ330" i="11"/>
  <c r="AJ327" i="10"/>
  <c r="AJ373" i="11"/>
  <c r="AJ370" i="10"/>
  <c r="AJ375" i="11"/>
  <c r="AJ372" i="10"/>
  <c r="AD378" i="11"/>
  <c r="AD375" i="10"/>
  <c r="AD380" i="11"/>
  <c r="AD377" i="10"/>
  <c r="AD382" i="11"/>
  <c r="AD379" i="10"/>
  <c r="AD376" i="11"/>
  <c r="AD373" i="10"/>
  <c r="AD85" i="11"/>
  <c r="AD82" i="10"/>
  <c r="AF85" i="11"/>
  <c r="AF82" i="10"/>
  <c r="AH85" i="11"/>
  <c r="AH82" i="10"/>
  <c r="AJ85" i="11"/>
  <c r="AJ82" i="10"/>
  <c r="AJ434" i="11"/>
  <c r="AJ431" i="10"/>
  <c r="AF415" i="11"/>
  <c r="AF412" i="10"/>
  <c r="AJ227" i="11"/>
  <c r="AJ224" i="10"/>
  <c r="AH234" i="11"/>
  <c r="AH231" i="10"/>
  <c r="AJ347" i="11"/>
  <c r="AJ344" i="10"/>
  <c r="AJ600" i="11"/>
  <c r="AJ597" i="10"/>
  <c r="AJ582" i="11"/>
  <c r="AJ579" i="10"/>
  <c r="AJ592" i="11"/>
  <c r="AJ589" i="10"/>
  <c r="AJ610" i="11"/>
  <c r="AJ607" i="10"/>
  <c r="AJ620" i="11"/>
  <c r="AJ617" i="10"/>
  <c r="AD575" i="11"/>
  <c r="AD572" i="10"/>
  <c r="AJ562" i="11"/>
  <c r="AJ559" i="10"/>
  <c r="AJ335" i="11"/>
  <c r="AJ332" i="10"/>
  <c r="AJ374" i="11"/>
  <c r="AJ371" i="10"/>
  <c r="AF81" i="11"/>
  <c r="AF78" i="10"/>
  <c r="AH432" i="11"/>
  <c r="AH429" i="10"/>
  <c r="AH442" i="11"/>
  <c r="AH439" i="10"/>
  <c r="AD418" i="11"/>
  <c r="AD415" i="10"/>
  <c r="AH227" i="11"/>
  <c r="AH224" i="10"/>
  <c r="AH233" i="11"/>
  <c r="AH230" i="10"/>
  <c r="AH241" i="11"/>
  <c r="AH238" i="10"/>
  <c r="AG351" i="11"/>
  <c r="AG348" i="10"/>
  <c r="AH604" i="11"/>
  <c r="AH601" i="10"/>
  <c r="AH582" i="11"/>
  <c r="AH579" i="10"/>
  <c r="AH588" i="11"/>
  <c r="AH585" i="10"/>
  <c r="AH594" i="11"/>
  <c r="AH591" i="10"/>
  <c r="AH606" i="11"/>
  <c r="AH603" i="10"/>
  <c r="AH616" i="11"/>
  <c r="AH613" i="10"/>
  <c r="AH572" i="11"/>
  <c r="AH569" i="10"/>
  <c r="AH560" i="11"/>
  <c r="AH557" i="10"/>
  <c r="AH333" i="11"/>
  <c r="AH330" i="10"/>
  <c r="AH327" i="11"/>
  <c r="AH324" i="10"/>
  <c r="AJ376" i="11"/>
  <c r="AJ373" i="10"/>
  <c r="AD80" i="11"/>
  <c r="AD77" i="10"/>
  <c r="AF430" i="11"/>
  <c r="AF427" i="10"/>
  <c r="AF442" i="11"/>
  <c r="AF439" i="10"/>
  <c r="AD441" i="11"/>
  <c r="AD438" i="10"/>
  <c r="AF229" i="11"/>
  <c r="AF226" i="10"/>
  <c r="AD240" i="11"/>
  <c r="AD237" i="10"/>
  <c r="AF349" i="11"/>
  <c r="AF346" i="10"/>
  <c r="AF604" i="11"/>
  <c r="AF601" i="10"/>
  <c r="AF582" i="11"/>
  <c r="AF579" i="10"/>
  <c r="AF588" i="11"/>
  <c r="AF585" i="10"/>
  <c r="AF596" i="11"/>
  <c r="AF593" i="10"/>
  <c r="AF608" i="11"/>
  <c r="AF605" i="10"/>
  <c r="AF614" i="11"/>
  <c r="AF611" i="10"/>
  <c r="AF622" i="11"/>
  <c r="AF619" i="10"/>
  <c r="AF570" i="11"/>
  <c r="AF567" i="10"/>
  <c r="AF556" i="11"/>
  <c r="AF553" i="10"/>
  <c r="AF566" i="11"/>
  <c r="AF563" i="10"/>
  <c r="AF341" i="11"/>
  <c r="AF338" i="10"/>
  <c r="AH378" i="11"/>
  <c r="AH375" i="10"/>
  <c r="AH79" i="11"/>
  <c r="AH76" i="10"/>
  <c r="AD434" i="11"/>
  <c r="AD431" i="10"/>
  <c r="AH446" i="11"/>
  <c r="AH443" i="10"/>
  <c r="AD227" i="11"/>
  <c r="AD224" i="10"/>
  <c r="AJ231" i="11"/>
  <c r="AJ228" i="10"/>
  <c r="AD347" i="11"/>
  <c r="AD344" i="10"/>
  <c r="AD600" i="11"/>
  <c r="AD597" i="10"/>
  <c r="AD576" i="11"/>
  <c r="AD573" i="10"/>
  <c r="AD584" i="11"/>
  <c r="AD581" i="10"/>
  <c r="AD594" i="11"/>
  <c r="AD591" i="10"/>
  <c r="AD610" i="11"/>
  <c r="AD607" i="10"/>
  <c r="AD622" i="11"/>
  <c r="AD619" i="10"/>
  <c r="AD574" i="11"/>
  <c r="AD571" i="10"/>
  <c r="AD562" i="11"/>
  <c r="AD559" i="10"/>
  <c r="AD339" i="11"/>
  <c r="AD336" i="10"/>
  <c r="AF376" i="11"/>
  <c r="AF373" i="10"/>
  <c r="AF78" i="11"/>
  <c r="AF75" i="10"/>
  <c r="AH435" i="11"/>
  <c r="AH432" i="10"/>
  <c r="AD446" i="11"/>
  <c r="AD443" i="10"/>
  <c r="AF418" i="11"/>
  <c r="AF415" i="10"/>
  <c r="AD414" i="11"/>
  <c r="AD411" i="10"/>
  <c r="AJ418" i="11"/>
  <c r="AJ415" i="10"/>
  <c r="AH226" i="11"/>
  <c r="AH223" i="10"/>
  <c r="AH228" i="11"/>
  <c r="AH225" i="10"/>
  <c r="AH230" i="11"/>
  <c r="AH227" i="10"/>
  <c r="AD237" i="11"/>
  <c r="AD234" i="10"/>
  <c r="AF237" i="11"/>
  <c r="AF234" i="10"/>
  <c r="AH237" i="11"/>
  <c r="AH234" i="10"/>
  <c r="AJ237" i="11"/>
  <c r="AJ234" i="10"/>
  <c r="AF241" i="11"/>
  <c r="AF238" i="10"/>
  <c r="AJ241" i="11"/>
  <c r="AJ238" i="10"/>
  <c r="AH346" i="11"/>
  <c r="AH343" i="10"/>
  <c r="AH348" i="11"/>
  <c r="AH345" i="10"/>
  <c r="AG350" i="11"/>
  <c r="AG347" i="10"/>
  <c r="AG352" i="11"/>
  <c r="AG349" i="10"/>
  <c r="AH354" i="11"/>
  <c r="AH351" i="10"/>
  <c r="AH601" i="11"/>
  <c r="AH598" i="10"/>
  <c r="AH603" i="11"/>
  <c r="AH600" i="10"/>
  <c r="AH605" i="11"/>
  <c r="AH602" i="10"/>
  <c r="AH577" i="11"/>
  <c r="AH574" i="10"/>
  <c r="AH579" i="11"/>
  <c r="AH576" i="10"/>
  <c r="AH581" i="11"/>
  <c r="AH578" i="10"/>
  <c r="AH583" i="11"/>
  <c r="AH580" i="10"/>
  <c r="AH585" i="11"/>
  <c r="AH582" i="10"/>
  <c r="AH587" i="11"/>
  <c r="AH584" i="10"/>
  <c r="AH589" i="11"/>
  <c r="AH586" i="10"/>
  <c r="AH591" i="11"/>
  <c r="AH588" i="10"/>
  <c r="AH593" i="11"/>
  <c r="AH590" i="10"/>
  <c r="AH595" i="11"/>
  <c r="AH592" i="10"/>
  <c r="AH597" i="11"/>
  <c r="AH594" i="10"/>
  <c r="AH599" i="11"/>
  <c r="AH596" i="10"/>
  <c r="AH607" i="11"/>
  <c r="AH604" i="10"/>
  <c r="AH609" i="11"/>
  <c r="AH606" i="10"/>
  <c r="AH611" i="11"/>
  <c r="AH608" i="10"/>
  <c r="AH613" i="11"/>
  <c r="AH610" i="10"/>
  <c r="AH615" i="11"/>
  <c r="AH612" i="10"/>
  <c r="AH617" i="11"/>
  <c r="AH614" i="10"/>
  <c r="AH619" i="11"/>
  <c r="AH616" i="10"/>
  <c r="AH621" i="11"/>
  <c r="AH618" i="10"/>
  <c r="AH567" i="11"/>
  <c r="AH564" i="10"/>
  <c r="AH569" i="11"/>
  <c r="AH566" i="10"/>
  <c r="AH571" i="11"/>
  <c r="AH568" i="10"/>
  <c r="AH573" i="11"/>
  <c r="AH570" i="10"/>
  <c r="AH575" i="11"/>
  <c r="AH572" i="10"/>
  <c r="AH554" i="11"/>
  <c r="AH551" i="10"/>
  <c r="AH557" i="11"/>
  <c r="AH554" i="10"/>
  <c r="AH559" i="11"/>
  <c r="AH556" i="10"/>
  <c r="AH561" i="11"/>
  <c r="AH558" i="10"/>
  <c r="AH563" i="11"/>
  <c r="AH560" i="10"/>
  <c r="AH565" i="11"/>
  <c r="AH562" i="10"/>
  <c r="AH332" i="11"/>
  <c r="AH329" i="10"/>
  <c r="AH334" i="11"/>
  <c r="AH331" i="10"/>
  <c r="AH336" i="11"/>
  <c r="AH333" i="10"/>
  <c r="AH338" i="11"/>
  <c r="AH335" i="10"/>
  <c r="AH340" i="11"/>
  <c r="AH337" i="10"/>
  <c r="AH326" i="11"/>
  <c r="AH323" i="10"/>
  <c r="AH328" i="11"/>
  <c r="AH325" i="10"/>
  <c r="AH330" i="11"/>
  <c r="AH327" i="10"/>
  <c r="AH373" i="11"/>
  <c r="AH370" i="10"/>
  <c r="AH375" i="11"/>
  <c r="AH372" i="10"/>
  <c r="AJ377" i="11"/>
  <c r="AJ374" i="10"/>
  <c r="AJ379" i="11"/>
  <c r="AJ376" i="10"/>
  <c r="AJ381" i="11"/>
  <c r="AJ378" i="10"/>
  <c r="AJ383" i="11"/>
  <c r="AJ380" i="10"/>
  <c r="AD84" i="11"/>
  <c r="AD81" i="10"/>
  <c r="AF84" i="11"/>
  <c r="AF81" i="10"/>
  <c r="AH84" i="11"/>
  <c r="AH81" i="10"/>
  <c r="AJ84" i="11"/>
  <c r="AJ81" i="10"/>
  <c r="AJ430" i="11"/>
  <c r="AJ427" i="10"/>
  <c r="AF445" i="11"/>
  <c r="AF442" i="10"/>
  <c r="AH418" i="11"/>
  <c r="AH415" i="10"/>
  <c r="AD234" i="11"/>
  <c r="AD231" i="10"/>
  <c r="AJ234" i="11"/>
  <c r="AJ231" i="10"/>
  <c r="AJ243" i="11"/>
  <c r="AJ240" i="10"/>
  <c r="AJ353" i="11"/>
  <c r="AJ350" i="10"/>
  <c r="AJ604" i="11"/>
  <c r="AJ601" i="10"/>
  <c r="AJ580" i="11"/>
  <c r="AJ577" i="10"/>
  <c r="AJ588" i="11"/>
  <c r="AJ585" i="10"/>
  <c r="AJ598" i="11"/>
  <c r="AJ595" i="10"/>
  <c r="AJ614" i="11"/>
  <c r="AJ611" i="10"/>
  <c r="AJ570" i="11"/>
  <c r="AJ567" i="10"/>
  <c r="AJ558" i="11"/>
  <c r="AJ555" i="10"/>
  <c r="AJ333" i="11"/>
  <c r="AJ330" i="10"/>
  <c r="AJ341" i="11"/>
  <c r="AJ338" i="10"/>
  <c r="AJ327" i="11"/>
  <c r="AJ324" i="10"/>
  <c r="AD377" i="11"/>
  <c r="AD374" i="10"/>
  <c r="AD381" i="11"/>
  <c r="AD378" i="10"/>
  <c r="AD81" i="11"/>
  <c r="AD78" i="10"/>
  <c r="AH81" i="11"/>
  <c r="AH78" i="10"/>
  <c r="AH434" i="11"/>
  <c r="AH431" i="10"/>
  <c r="AF414" i="11"/>
  <c r="AF411" i="10"/>
  <c r="AH229" i="11"/>
  <c r="AH226" i="10"/>
  <c r="AD241" i="11"/>
  <c r="AD238" i="10"/>
  <c r="AH349" i="11"/>
  <c r="AH346" i="10"/>
  <c r="AH602" i="11"/>
  <c r="AH599" i="10"/>
  <c r="AH580" i="11"/>
  <c r="AH577" i="10"/>
  <c r="AH590" i="11"/>
  <c r="AH587" i="10"/>
  <c r="AH598" i="11"/>
  <c r="AH595" i="10"/>
  <c r="AH612" i="11"/>
  <c r="AH609" i="10"/>
  <c r="AH620" i="11"/>
  <c r="AH617" i="10"/>
  <c r="AH570" i="11"/>
  <c r="AH567" i="10"/>
  <c r="AH556" i="11"/>
  <c r="AH553" i="10"/>
  <c r="AH566" i="11"/>
  <c r="AH563" i="10"/>
  <c r="AH341" i="11"/>
  <c r="AH338" i="10"/>
  <c r="AH374" i="11"/>
  <c r="AH371" i="10"/>
  <c r="AF80" i="11"/>
  <c r="AF77" i="10"/>
  <c r="AD426" i="11"/>
  <c r="AD423" i="10"/>
  <c r="AJ443" i="11"/>
  <c r="AJ440" i="10"/>
  <c r="AD232" i="11"/>
  <c r="AD229" i="10"/>
  <c r="AJ232" i="11"/>
  <c r="AJ229" i="10"/>
  <c r="AF347" i="11"/>
  <c r="AF344" i="10"/>
  <c r="AE351" i="11"/>
  <c r="AE348" i="10"/>
  <c r="AF602" i="11"/>
  <c r="AF599" i="10"/>
  <c r="AF580" i="11"/>
  <c r="AF577" i="10"/>
  <c r="AF590" i="11"/>
  <c r="AF587" i="10"/>
  <c r="AF598" i="11"/>
  <c r="AF595" i="10"/>
  <c r="AF612" i="11"/>
  <c r="AF609" i="10"/>
  <c r="AF618" i="11"/>
  <c r="AF615" i="10"/>
  <c r="AF568" i="11"/>
  <c r="AF565" i="10"/>
  <c r="AF553" i="11"/>
  <c r="AF550" i="10"/>
  <c r="AF558" i="11"/>
  <c r="AF555" i="10"/>
  <c r="AF564" i="11"/>
  <c r="AF561" i="10"/>
  <c r="AF337" i="11"/>
  <c r="AF334" i="10"/>
  <c r="AF327" i="11"/>
  <c r="AF324" i="10"/>
  <c r="AH376" i="11"/>
  <c r="AH373" i="10"/>
  <c r="AF79" i="11"/>
  <c r="AF76" i="10"/>
  <c r="AD432" i="11"/>
  <c r="AD429" i="10"/>
  <c r="AH444" i="11"/>
  <c r="AH441" i="10"/>
  <c r="AH415" i="11"/>
  <c r="AH412" i="10"/>
  <c r="AF231" i="11"/>
  <c r="AF228" i="10"/>
  <c r="AH239" i="11"/>
  <c r="AH236" i="10"/>
  <c r="AD351" i="11"/>
  <c r="AD348" i="10"/>
  <c r="AD604" i="11"/>
  <c r="AD601" i="10"/>
  <c r="AD582" i="11"/>
  <c r="AD579" i="10"/>
  <c r="AD590" i="11"/>
  <c r="AD587" i="10"/>
  <c r="AD598" i="11"/>
  <c r="AD595" i="10"/>
  <c r="AD612" i="11"/>
  <c r="AD609" i="10"/>
  <c r="AD620" i="11"/>
  <c r="AD617" i="10"/>
  <c r="AD572" i="11"/>
  <c r="AD569" i="10"/>
  <c r="AD556" i="11"/>
  <c r="AD553" i="10"/>
  <c r="AD564" i="11"/>
  <c r="AD561" i="10"/>
  <c r="AD335" i="11"/>
  <c r="AD332" i="10"/>
  <c r="AD327" i="11"/>
  <c r="AD324" i="10"/>
  <c r="AD374" i="11"/>
  <c r="AD371" i="10"/>
  <c r="AD78" i="11"/>
  <c r="AD75" i="10"/>
  <c r="AH433" i="11"/>
  <c r="AH430" i="10"/>
  <c r="AJ425" i="11"/>
  <c r="AJ422" i="10"/>
  <c r="AH426" i="11"/>
  <c r="AH423" i="10"/>
  <c r="AF417" i="11"/>
  <c r="AF414" i="10"/>
  <c r="AJ417" i="11"/>
  <c r="AJ414" i="10"/>
  <c r="AF228" i="11"/>
  <c r="AF225" i="10"/>
  <c r="AD236" i="11"/>
  <c r="AD233" i="10"/>
  <c r="AH236" i="11"/>
  <c r="AH233" i="10"/>
  <c r="AJ236" i="11"/>
  <c r="AJ233" i="10"/>
  <c r="AF240" i="11"/>
  <c r="AF237" i="10"/>
  <c r="AJ240" i="11"/>
  <c r="AJ237" i="10"/>
  <c r="AF346" i="11"/>
  <c r="AF343" i="10"/>
  <c r="AF348" i="11"/>
  <c r="AF345" i="10"/>
  <c r="AE350" i="11"/>
  <c r="AE347" i="10"/>
  <c r="AE352" i="11"/>
  <c r="AE349" i="10"/>
  <c r="AF354" i="11"/>
  <c r="AF351" i="10"/>
  <c r="AF601" i="11"/>
  <c r="AF598" i="10"/>
  <c r="AF603" i="11"/>
  <c r="AF600" i="10"/>
  <c r="AF605" i="11"/>
  <c r="AF602" i="10"/>
  <c r="AF577" i="11"/>
  <c r="AF574" i="10"/>
  <c r="AF579" i="11"/>
  <c r="AF576" i="10"/>
  <c r="AF581" i="11"/>
  <c r="AF578" i="10"/>
  <c r="AF583" i="11"/>
  <c r="AF580" i="10"/>
  <c r="AF585" i="11"/>
  <c r="AF582" i="10"/>
  <c r="AF587" i="11"/>
  <c r="AF584" i="10"/>
  <c r="AF589" i="11"/>
  <c r="AF586" i="10"/>
  <c r="AF591" i="11"/>
  <c r="AF588" i="10"/>
  <c r="AF593" i="11"/>
  <c r="AF590" i="10"/>
  <c r="AF595" i="11"/>
  <c r="AF592" i="10"/>
  <c r="AF597" i="11"/>
  <c r="AF594" i="10"/>
  <c r="AF599" i="11"/>
  <c r="AF596" i="10"/>
  <c r="AF607" i="11"/>
  <c r="AF604" i="10"/>
  <c r="AF609" i="11"/>
  <c r="AF606" i="10"/>
  <c r="AF611" i="11"/>
  <c r="AF608" i="10"/>
  <c r="AF613" i="11"/>
  <c r="AF610" i="10"/>
  <c r="AF615" i="11"/>
  <c r="AF612" i="10"/>
  <c r="AF617" i="11"/>
  <c r="AF614" i="10"/>
  <c r="AF619" i="11"/>
  <c r="AF616" i="10"/>
  <c r="AF621" i="11"/>
  <c r="AF618" i="10"/>
  <c r="AF567" i="11"/>
  <c r="AF564" i="10"/>
  <c r="AF569" i="11"/>
  <c r="AF566" i="10"/>
  <c r="AF571" i="11"/>
  <c r="AF568" i="10"/>
  <c r="AF573" i="11"/>
  <c r="AF570" i="10"/>
  <c r="AH574" i="11"/>
  <c r="AH571" i="10"/>
  <c r="AF554" i="11"/>
  <c r="AF551" i="10"/>
  <c r="AF557" i="11"/>
  <c r="AF554" i="10"/>
  <c r="AF559" i="11"/>
  <c r="AF556" i="10"/>
  <c r="AF561" i="11"/>
  <c r="AF558" i="10"/>
  <c r="AF563" i="11"/>
  <c r="AF560" i="10"/>
  <c r="AF565" i="11"/>
  <c r="AF562" i="10"/>
  <c r="AF332" i="11"/>
  <c r="AF329" i="10"/>
  <c r="AF334" i="11"/>
  <c r="AF331" i="10"/>
  <c r="AF336" i="11"/>
  <c r="AF333" i="10"/>
  <c r="AF338" i="11"/>
  <c r="AF335" i="10"/>
  <c r="AF340" i="11"/>
  <c r="AF337" i="10"/>
  <c r="AF326" i="11"/>
  <c r="AF323" i="10"/>
  <c r="AF328" i="11"/>
  <c r="AF325" i="10"/>
  <c r="AF330" i="11"/>
  <c r="AF327" i="10"/>
  <c r="AF373" i="11"/>
  <c r="AF370" i="10"/>
  <c r="AF375" i="11"/>
  <c r="AF372" i="10"/>
  <c r="AH377" i="11"/>
  <c r="AH374" i="10"/>
  <c r="AH379" i="11"/>
  <c r="AH376" i="10"/>
  <c r="AH381" i="11"/>
  <c r="AH378" i="10"/>
  <c r="AH383" i="11"/>
  <c r="AH380" i="10"/>
  <c r="AD83" i="11"/>
  <c r="AD80" i="10"/>
  <c r="AF83" i="11"/>
  <c r="AF80" i="10"/>
  <c r="AH83" i="11"/>
  <c r="AH80" i="10"/>
  <c r="AJ83" i="11"/>
  <c r="AJ80" i="10"/>
  <c r="AF426" i="11"/>
  <c r="AF423" i="10"/>
  <c r="AJ415" i="11"/>
  <c r="AJ412" i="10"/>
  <c r="AF234" i="11"/>
  <c r="AF231" i="10"/>
  <c r="AH242" i="11"/>
  <c r="AH239" i="10"/>
  <c r="AJ349" i="11"/>
  <c r="AJ346" i="10"/>
  <c r="AJ602" i="11"/>
  <c r="AJ599" i="10"/>
  <c r="AJ578" i="11"/>
  <c r="AJ575" i="10"/>
  <c r="AJ584" i="11"/>
  <c r="AJ581" i="10"/>
  <c r="AJ590" i="11"/>
  <c r="AJ587" i="10"/>
  <c r="AJ596" i="11"/>
  <c r="AJ593" i="10"/>
  <c r="AJ606" i="11"/>
  <c r="AJ603" i="10"/>
  <c r="AJ612" i="11"/>
  <c r="AJ609" i="10"/>
  <c r="AJ618" i="11"/>
  <c r="AJ615" i="10"/>
  <c r="AJ622" i="11"/>
  <c r="AJ619" i="10"/>
  <c r="AJ572" i="11"/>
  <c r="AJ569" i="10"/>
  <c r="AJ556" i="11"/>
  <c r="AJ553" i="10"/>
  <c r="AJ564" i="11"/>
  <c r="AJ561" i="10"/>
  <c r="AJ337" i="11"/>
  <c r="AJ334" i="10"/>
  <c r="AJ331" i="11"/>
  <c r="AJ328" i="10"/>
  <c r="AD383" i="11"/>
  <c r="AD380" i="10"/>
  <c r="AF425" i="11"/>
  <c r="AF422" i="10"/>
  <c r="AJ414" i="11"/>
  <c r="AJ411" i="10"/>
  <c r="AD233" i="11"/>
  <c r="AD230" i="10"/>
  <c r="AJ233" i="11"/>
  <c r="AJ230" i="10"/>
  <c r="AH243" i="11"/>
  <c r="AH240" i="10"/>
  <c r="AH353" i="11"/>
  <c r="AH350" i="10"/>
  <c r="AH576" i="11"/>
  <c r="AH573" i="10"/>
  <c r="AH584" i="11"/>
  <c r="AH581" i="10"/>
  <c r="AH592" i="11"/>
  <c r="AH589" i="10"/>
  <c r="AH608" i="11"/>
  <c r="AH605" i="10"/>
  <c r="AH614" i="11"/>
  <c r="AH611" i="10"/>
  <c r="AH622" i="11"/>
  <c r="AH619" i="10"/>
  <c r="AH553" i="11"/>
  <c r="AH550" i="10"/>
  <c r="AH562" i="11"/>
  <c r="AH559" i="10"/>
  <c r="AH335" i="11"/>
  <c r="AH332" i="10"/>
  <c r="AH339" i="11"/>
  <c r="AH336" i="10"/>
  <c r="AH329" i="11"/>
  <c r="AH326" i="10"/>
  <c r="AJ378" i="11"/>
  <c r="AJ375" i="10"/>
  <c r="AJ382" i="11"/>
  <c r="AJ379" i="10"/>
  <c r="AJ80" i="11"/>
  <c r="AJ77" i="10"/>
  <c r="AF432" i="11"/>
  <c r="AF429" i="10"/>
  <c r="AJ444" i="11"/>
  <c r="AJ441" i="10"/>
  <c r="AH416" i="11"/>
  <c r="AH413" i="10"/>
  <c r="AF232" i="11"/>
  <c r="AF229" i="10"/>
  <c r="AF243" i="11"/>
  <c r="AF240" i="10"/>
  <c r="AF600" i="11"/>
  <c r="AF597" i="10"/>
  <c r="AF578" i="11"/>
  <c r="AF575" i="10"/>
  <c r="AF586" i="11"/>
  <c r="AF583" i="10"/>
  <c r="AF594" i="11"/>
  <c r="AF591" i="10"/>
  <c r="AF606" i="11"/>
  <c r="AF603" i="10"/>
  <c r="AF616" i="11"/>
  <c r="AF613" i="10"/>
  <c r="AF572" i="11"/>
  <c r="AF569" i="10"/>
  <c r="AF560" i="11"/>
  <c r="AF557" i="10"/>
  <c r="AF335" i="11"/>
  <c r="AF332" i="10"/>
  <c r="AF331" i="11"/>
  <c r="AF328" i="10"/>
  <c r="AH382" i="11"/>
  <c r="AH379" i="10"/>
  <c r="AJ79" i="11"/>
  <c r="AJ76" i="10"/>
  <c r="AD430" i="11"/>
  <c r="AD427" i="10"/>
  <c r="AD442" i="11"/>
  <c r="AD439" i="10"/>
  <c r="AF441" i="11"/>
  <c r="AF438" i="10"/>
  <c r="AD229" i="11"/>
  <c r="AD226" i="10"/>
  <c r="AH231" i="11"/>
  <c r="AH228" i="10"/>
  <c r="AD243" i="11"/>
  <c r="AD240" i="10"/>
  <c r="AD353" i="11"/>
  <c r="AD350" i="10"/>
  <c r="AD580" i="11"/>
  <c r="AD577" i="10"/>
  <c r="AD588" i="11"/>
  <c r="AD585" i="10"/>
  <c r="AD596" i="11"/>
  <c r="AD593" i="10"/>
  <c r="AD608" i="11"/>
  <c r="AD605" i="10"/>
  <c r="AD614" i="11"/>
  <c r="AD611" i="10"/>
  <c r="AD618" i="11"/>
  <c r="AD615" i="10"/>
  <c r="AD570" i="11"/>
  <c r="AD567" i="10"/>
  <c r="AD558" i="11"/>
  <c r="AD555" i="10"/>
  <c r="AD566" i="11"/>
  <c r="AD563" i="10"/>
  <c r="AD337" i="11"/>
  <c r="AD334" i="10"/>
  <c r="AD329" i="11"/>
  <c r="AD326" i="10"/>
  <c r="AF380" i="11"/>
  <c r="AF377" i="10"/>
  <c r="AJ78" i="11"/>
  <c r="AJ75" i="10"/>
  <c r="AH431" i="11"/>
  <c r="AH428" i="10"/>
  <c r="AD444" i="11"/>
  <c r="AD441" i="10"/>
  <c r="AF431" i="11"/>
  <c r="AF428" i="10"/>
  <c r="AF433" i="11"/>
  <c r="AF430" i="10"/>
  <c r="AF435" i="11"/>
  <c r="AF432" i="10"/>
  <c r="AH443" i="11"/>
  <c r="AH440" i="10"/>
  <c r="AJ445" i="11"/>
  <c r="AJ442" i="10"/>
  <c r="AD415" i="11"/>
  <c r="AD412" i="10"/>
  <c r="AF226" i="11"/>
  <c r="AF223" i="10"/>
  <c r="AF230" i="11"/>
  <c r="AF227" i="10"/>
  <c r="AF236" i="11"/>
  <c r="AF233" i="10"/>
  <c r="AD431" i="11"/>
  <c r="AD428" i="10"/>
  <c r="AD433" i="11"/>
  <c r="AD430" i="10"/>
  <c r="AD435" i="11"/>
  <c r="AD432" i="10"/>
  <c r="AH425" i="11"/>
  <c r="AH422" i="10"/>
  <c r="AF443" i="11"/>
  <c r="AF440" i="10"/>
  <c r="AH445" i="11"/>
  <c r="AH442" i="10"/>
  <c r="AF416" i="11"/>
  <c r="AF413" i="10"/>
  <c r="AD416" i="11"/>
  <c r="AD413" i="10"/>
  <c r="AJ416" i="11"/>
  <c r="AJ413" i="10"/>
  <c r="AD226" i="11"/>
  <c r="AD223" i="10"/>
  <c r="AD228" i="11"/>
  <c r="AD225" i="10"/>
  <c r="AD230" i="11"/>
  <c r="AD227" i="10"/>
  <c r="AD235" i="11"/>
  <c r="AD232" i="10"/>
  <c r="AF235" i="11"/>
  <c r="AF232" i="10"/>
  <c r="AH235" i="11"/>
  <c r="AH232" i="10"/>
  <c r="AJ235" i="11"/>
  <c r="AJ232" i="10"/>
  <c r="AF239" i="11"/>
  <c r="AF236" i="10"/>
  <c r="AJ239" i="11"/>
  <c r="AJ236" i="10"/>
  <c r="AD346" i="11"/>
  <c r="AD343" i="10"/>
  <c r="AD348" i="11"/>
  <c r="AD345" i="10"/>
  <c r="AC350" i="11"/>
  <c r="AC347" i="10"/>
  <c r="AC352" i="11"/>
  <c r="AC349" i="10"/>
  <c r="AD354" i="11"/>
  <c r="AD351" i="10"/>
  <c r="AD601" i="11"/>
  <c r="AD598" i="10"/>
  <c r="AD603" i="11"/>
  <c r="AD600" i="10"/>
  <c r="AD605" i="11"/>
  <c r="AD602" i="10"/>
  <c r="AD577" i="11"/>
  <c r="AD574" i="10"/>
  <c r="AD579" i="11"/>
  <c r="AD576" i="10"/>
  <c r="AD581" i="11"/>
  <c r="AD578" i="10"/>
  <c r="AD583" i="11"/>
  <c r="AD580" i="10"/>
  <c r="AD585" i="11"/>
  <c r="AD582" i="10"/>
  <c r="AD587" i="11"/>
  <c r="AD584" i="10"/>
  <c r="AD589" i="11"/>
  <c r="AD586" i="10"/>
  <c r="AD591" i="11"/>
  <c r="AD588" i="10"/>
  <c r="AD593" i="11"/>
  <c r="AD590" i="10"/>
  <c r="AD595" i="11"/>
  <c r="AD592" i="10"/>
  <c r="AD597" i="11"/>
  <c r="AD594" i="10"/>
  <c r="AD599" i="11"/>
  <c r="AD596" i="10"/>
  <c r="AD607" i="11"/>
  <c r="AD604" i="10"/>
  <c r="AD609" i="11"/>
  <c r="AD606" i="10"/>
  <c r="AD611" i="11"/>
  <c r="AD608" i="10"/>
  <c r="AD613" i="11"/>
  <c r="AD610" i="10"/>
  <c r="AD615" i="11"/>
  <c r="AD612" i="10"/>
  <c r="AD617" i="11"/>
  <c r="AD614" i="10"/>
  <c r="AD619" i="11"/>
  <c r="AD616" i="10"/>
  <c r="AD621" i="11"/>
  <c r="AD618" i="10"/>
  <c r="AD567" i="11"/>
  <c r="AD564" i="10"/>
  <c r="AD569" i="11"/>
  <c r="AD566" i="10"/>
  <c r="AD571" i="11"/>
  <c r="AD568" i="10"/>
  <c r="AD573" i="11"/>
  <c r="AD570" i="10"/>
  <c r="AF575" i="11"/>
  <c r="AF572" i="10"/>
  <c r="AD554" i="11"/>
  <c r="AD551" i="10"/>
  <c r="AD557" i="11"/>
  <c r="AD554" i="10"/>
  <c r="AD559" i="11"/>
  <c r="AD556" i="10"/>
  <c r="AD561" i="11"/>
  <c r="AD558" i="10"/>
  <c r="AD563" i="11"/>
  <c r="AD560" i="10"/>
  <c r="AD565" i="11"/>
  <c r="AD562" i="10"/>
  <c r="AD332" i="11"/>
  <c r="AD329" i="10"/>
  <c r="AD334" i="11"/>
  <c r="AD331" i="10"/>
  <c r="AD336" i="11"/>
  <c r="AD333" i="10"/>
  <c r="AD338" i="11"/>
  <c r="AD335" i="10"/>
  <c r="AD340" i="11"/>
  <c r="AD337" i="10"/>
  <c r="AD326" i="11"/>
  <c r="AD323" i="10"/>
  <c r="AD328" i="11"/>
  <c r="AD325" i="10"/>
  <c r="AD330" i="11"/>
  <c r="AD327" i="10"/>
  <c r="AD373" i="11"/>
  <c r="AD370" i="10"/>
  <c r="AD375" i="11"/>
  <c r="AD372" i="10"/>
  <c r="AF377" i="11"/>
  <c r="AF374" i="10"/>
  <c r="AF379" i="11"/>
  <c r="AF376" i="10"/>
  <c r="AF381" i="11"/>
  <c r="AF378" i="10"/>
  <c r="AF383" i="11"/>
  <c r="AF380" i="10"/>
  <c r="AD82" i="11"/>
  <c r="AD79" i="10"/>
  <c r="AF82" i="11"/>
  <c r="AF79" i="10"/>
  <c r="AH82" i="11"/>
  <c r="AH79" i="10"/>
  <c r="AJ82" i="11"/>
  <c r="AJ79" i="10"/>
  <c r="AJ343" i="8"/>
  <c r="AK28" i="8"/>
  <c r="AH343" i="8"/>
  <c r="AF343" i="8"/>
  <c r="AJ342" i="8"/>
  <c r="AJ344" i="8"/>
  <c r="AH342" i="8"/>
  <c r="AH344" i="8"/>
  <c r="AK227" i="8"/>
  <c r="AF342" i="8"/>
  <c r="AF344" i="8"/>
  <c r="AD342" i="8"/>
  <c r="AD344" i="8"/>
  <c r="AK225" i="8"/>
  <c r="AK70" i="8"/>
  <c r="AK74" i="8"/>
  <c r="AK75" i="8"/>
  <c r="AK71" i="8"/>
  <c r="AK68" i="8"/>
  <c r="AK69" i="8"/>
  <c r="AK319" i="8"/>
  <c r="AK553" i="8"/>
  <c r="AK561" i="8"/>
  <c r="AK327" i="8"/>
  <c r="AK370" i="8"/>
  <c r="AK73" i="8"/>
  <c r="AK365" i="8"/>
  <c r="AK557" i="8"/>
  <c r="AK72" i="8"/>
  <c r="AK367" i="8"/>
  <c r="AK373" i="8"/>
  <c r="AK320" i="8"/>
  <c r="AK375" i="8"/>
  <c r="AK324" i="8"/>
  <c r="AK326" i="8"/>
  <c r="AK328" i="8"/>
  <c r="AK330" i="8"/>
  <c r="AK332" i="8"/>
  <c r="AK318" i="8"/>
  <c r="AK552" i="8"/>
  <c r="AK554" i="8"/>
  <c r="AK558" i="8"/>
  <c r="AK331" i="8"/>
  <c r="AK563" i="8"/>
  <c r="AK371" i="8"/>
  <c r="AK556" i="8"/>
  <c r="AK560" i="8"/>
  <c r="AK562" i="8"/>
  <c r="AK564" i="8"/>
  <c r="AK321" i="8"/>
  <c r="AK323" i="8"/>
  <c r="AK366" i="8"/>
  <c r="AK555" i="8"/>
  <c r="AK565" i="8"/>
  <c r="AK559" i="8"/>
  <c r="AK322" i="8"/>
  <c r="AK369" i="8"/>
  <c r="AK576" i="8"/>
  <c r="AK325" i="8"/>
  <c r="AK329" i="8"/>
  <c r="AK333" i="8"/>
  <c r="AK372" i="8"/>
  <c r="AK374" i="8"/>
  <c r="AK575" i="8"/>
  <c r="AK368" i="8"/>
  <c r="AK602" i="8"/>
  <c r="AK606" i="8"/>
  <c r="AK582" i="8"/>
  <c r="AK598" i="8"/>
  <c r="AK228" i="8"/>
  <c r="AK620" i="8"/>
  <c r="AK603" i="8"/>
  <c r="AK219" i="8"/>
  <c r="AK593" i="8"/>
  <c r="AK609" i="8"/>
  <c r="AK617" i="8"/>
  <c r="AK619" i="8"/>
  <c r="AK621" i="8"/>
  <c r="AK601" i="8"/>
  <c r="AK605" i="8"/>
  <c r="AK577" i="8"/>
  <c r="AK579" i="8"/>
  <c r="AK581" i="8"/>
  <c r="AK583" i="8"/>
  <c r="AK585" i="8"/>
  <c r="AK587" i="8"/>
  <c r="AK589" i="8"/>
  <c r="AK591" i="8"/>
  <c r="AK595" i="8"/>
  <c r="AK597" i="8"/>
  <c r="AK599" i="8"/>
  <c r="AK568" i="8"/>
  <c r="AK570" i="8"/>
  <c r="AK572" i="8"/>
  <c r="AK574" i="8"/>
  <c r="AK231" i="8"/>
  <c r="AK615" i="8"/>
  <c r="AK604" i="8"/>
  <c r="AK607" i="8"/>
  <c r="AK613" i="8"/>
  <c r="AK608" i="8"/>
  <c r="AK610" i="8"/>
  <c r="AK612" i="8"/>
  <c r="AK614" i="8"/>
  <c r="AK616" i="8"/>
  <c r="AK618" i="8"/>
  <c r="AK622" i="8"/>
  <c r="AK623" i="8"/>
  <c r="AK611" i="8"/>
  <c r="AK578" i="8"/>
  <c r="AK580" i="8"/>
  <c r="AK584" i="8"/>
  <c r="AK586" i="8"/>
  <c r="AK588" i="8"/>
  <c r="AK590" i="8"/>
  <c r="AK592" i="8"/>
  <c r="AK594" i="8"/>
  <c r="AK596" i="8"/>
  <c r="AK600" i="8"/>
  <c r="AK569" i="8"/>
  <c r="AK571" i="8"/>
  <c r="AK573" i="8"/>
  <c r="AK419" i="8"/>
  <c r="AK230" i="8"/>
  <c r="AK339" i="8"/>
  <c r="AK341" i="8"/>
  <c r="AK346" i="8"/>
  <c r="AK338" i="8"/>
  <c r="AK340" i="8"/>
  <c r="AK345" i="8"/>
  <c r="AK438" i="8"/>
  <c r="AK232" i="8"/>
  <c r="AK218" i="8"/>
  <c r="AK422" i="8"/>
  <c r="AK421" i="8"/>
  <c r="AK418" i="8"/>
  <c r="AK415" i="8"/>
  <c r="AK416" i="8"/>
  <c r="AK439" i="8"/>
  <c r="AK423" i="8"/>
  <c r="AK420" i="8"/>
  <c r="AK217" i="8"/>
  <c r="AK233" i="8"/>
  <c r="AK417" i="8"/>
  <c r="AK413" i="8"/>
  <c r="AK436" i="8"/>
  <c r="AK221" i="8"/>
  <c r="AK224" i="8"/>
  <c r="AK444" i="8"/>
  <c r="AK414" i="8"/>
  <c r="AK435" i="8"/>
  <c r="AK223" i="8"/>
  <c r="AK220" i="8"/>
  <c r="AK222" i="8"/>
  <c r="AK234" i="8"/>
  <c r="AK226" i="8"/>
  <c r="AK229" i="8"/>
  <c r="AK437" i="8"/>
  <c r="AK428" i="8"/>
  <c r="AK427" i="8"/>
  <c r="AK426" i="8"/>
  <c r="AK441" i="8"/>
  <c r="AK443" i="8"/>
  <c r="AK445" i="8"/>
  <c r="AK442" i="8"/>
  <c r="AK440" i="8"/>
  <c r="AK433" i="8"/>
  <c r="AK424" i="8"/>
  <c r="AK425" i="8"/>
  <c r="AK434" i="8"/>
  <c r="AK430" i="8"/>
  <c r="AK432" i="8"/>
  <c r="AK429" i="8"/>
  <c r="AK431" i="8"/>
  <c r="AJ194" i="8"/>
  <c r="AH194" i="8"/>
  <c r="AF194" i="8"/>
  <c r="AD194" i="8"/>
  <c r="AJ193" i="8"/>
  <c r="AH193" i="8"/>
  <c r="AF193" i="8"/>
  <c r="AD193" i="8"/>
  <c r="AJ192" i="8"/>
  <c r="AH192" i="8"/>
  <c r="AF192" i="8"/>
  <c r="AD192" i="8"/>
  <c r="AB191" i="8"/>
  <c r="AF202" i="11" l="1"/>
  <c r="AF199" i="10"/>
  <c r="AK445" i="11"/>
  <c r="AK442" i="10"/>
  <c r="AK347" i="11"/>
  <c r="AK344" i="10"/>
  <c r="AK607" i="11"/>
  <c r="AK604" i="10"/>
  <c r="AK597" i="11"/>
  <c r="AK594" i="10"/>
  <c r="AK338" i="11"/>
  <c r="AK335" i="10"/>
  <c r="AJ350" i="11"/>
  <c r="AJ347" i="10"/>
  <c r="AK438" i="11"/>
  <c r="AK435" i="10"/>
  <c r="AK349" i="11"/>
  <c r="AK346" i="10"/>
  <c r="AK571" i="11"/>
  <c r="AK568" i="10"/>
  <c r="AK237" i="11"/>
  <c r="AK234" i="10"/>
  <c r="AK557" i="11"/>
  <c r="AK554" i="10"/>
  <c r="AK554" i="11"/>
  <c r="AK551" i="10"/>
  <c r="AK429" i="11"/>
  <c r="AK426" i="10"/>
  <c r="AK354" i="11"/>
  <c r="AK351" i="10"/>
  <c r="AK573" i="11"/>
  <c r="AK570" i="10"/>
  <c r="AK382" i="11"/>
  <c r="AK379" i="10"/>
  <c r="AK326" i="11"/>
  <c r="AK323" i="10"/>
  <c r="AH350" i="11"/>
  <c r="AH347" i="10"/>
  <c r="AK428" i="11"/>
  <c r="AK425" i="10"/>
  <c r="AK346" i="11"/>
  <c r="AK343" i="10"/>
  <c r="AK613" i="11"/>
  <c r="AK610" i="10"/>
  <c r="AK590" i="11"/>
  <c r="AK587" i="10"/>
  <c r="AK574" i="11"/>
  <c r="AK571" i="10"/>
  <c r="AK330" i="11"/>
  <c r="AK327" i="10"/>
  <c r="AK553" i="11"/>
  <c r="AK550" i="10"/>
  <c r="AK328" i="11"/>
  <c r="AK325" i="10"/>
  <c r="AH352" i="11"/>
  <c r="AH349" i="10"/>
  <c r="AF201" i="11"/>
  <c r="AF198" i="10"/>
  <c r="AF203" i="11"/>
  <c r="AF200" i="10"/>
  <c r="AK426" i="11"/>
  <c r="AK423" i="10"/>
  <c r="AK427" i="11"/>
  <c r="AK424" i="10"/>
  <c r="AK229" i="11"/>
  <c r="AK226" i="10"/>
  <c r="AK414" i="11"/>
  <c r="AK411" i="10"/>
  <c r="AK416" i="11"/>
  <c r="AK413" i="10"/>
  <c r="AK348" i="11"/>
  <c r="AK345" i="10"/>
  <c r="AK570" i="11"/>
  <c r="AK567" i="10"/>
  <c r="AK585" i="11"/>
  <c r="AK582" i="10"/>
  <c r="AK615" i="11"/>
  <c r="AK612" i="10"/>
  <c r="AK614" i="11"/>
  <c r="AK611" i="10"/>
  <c r="AK594" i="11"/>
  <c r="AK591" i="10"/>
  <c r="AK576" i="11"/>
  <c r="AK573" i="10"/>
  <c r="AK228" i="11"/>
  <c r="AK225" i="10"/>
  <c r="AK376" i="11"/>
  <c r="AK373" i="10"/>
  <c r="AK377" i="11"/>
  <c r="AK374" i="10"/>
  <c r="AK565" i="11"/>
  <c r="AK562" i="10"/>
  <c r="AK555" i="11"/>
  <c r="AK552" i="10"/>
  <c r="AK383" i="11"/>
  <c r="AK380" i="10"/>
  <c r="AK378" i="11"/>
  <c r="AK375" i="10"/>
  <c r="AK85" i="11"/>
  <c r="AK82" i="10"/>
  <c r="AK236" i="11"/>
  <c r="AK233" i="10"/>
  <c r="AJ351" i="11"/>
  <c r="AJ348" i="10"/>
  <c r="AK430" i="11"/>
  <c r="AK427" i="10"/>
  <c r="AK421" i="11"/>
  <c r="AK418" i="10"/>
  <c r="AK610" i="11"/>
  <c r="AK607" i="10"/>
  <c r="AK618" i="11"/>
  <c r="AK615" i="10"/>
  <c r="AK379" i="11"/>
  <c r="AK376" i="10"/>
  <c r="AK327" i="11"/>
  <c r="AK324" i="10"/>
  <c r="AK441" i="11"/>
  <c r="AK438" i="10"/>
  <c r="AK423" i="11"/>
  <c r="AK420" i="10"/>
  <c r="AK609" i="11"/>
  <c r="AK606" i="10"/>
  <c r="AK566" i="11"/>
  <c r="AK563" i="10"/>
  <c r="AK234" i="11"/>
  <c r="AK231" i="10"/>
  <c r="BE352" i="11"/>
  <c r="BE349" i="10"/>
  <c r="AJ201" i="11"/>
  <c r="AJ198" i="10"/>
  <c r="AK436" i="11"/>
  <c r="AK433" i="10"/>
  <c r="AK599" i="11"/>
  <c r="AK596" i="10"/>
  <c r="AK588" i="11"/>
  <c r="AK585" i="10"/>
  <c r="AK561" i="11"/>
  <c r="AK558" i="10"/>
  <c r="AK80" i="11"/>
  <c r="AK77" i="10"/>
  <c r="AH201" i="11"/>
  <c r="AH198" i="10"/>
  <c r="AK418" i="11"/>
  <c r="AK415" i="10"/>
  <c r="AK583" i="11"/>
  <c r="AK580" i="10"/>
  <c r="AK602" i="11"/>
  <c r="AK599" i="10"/>
  <c r="AK84" i="11"/>
  <c r="AK81" i="10"/>
  <c r="AD203" i="11"/>
  <c r="AD200" i="10"/>
  <c r="AK435" i="11"/>
  <c r="AK432" i="10"/>
  <c r="AK442" i="11"/>
  <c r="AK439" i="10"/>
  <c r="AK231" i="11"/>
  <c r="AK228" i="10"/>
  <c r="AK437" i="11"/>
  <c r="AK434" i="10"/>
  <c r="AK417" i="11"/>
  <c r="AK414" i="10"/>
  <c r="AK353" i="11"/>
  <c r="AK350" i="10"/>
  <c r="AK572" i="11"/>
  <c r="AK569" i="10"/>
  <c r="AK587" i="11"/>
  <c r="AK584" i="10"/>
  <c r="AK617" i="11"/>
  <c r="AK614" i="10"/>
  <c r="AK603" i="11"/>
  <c r="AK600" i="10"/>
  <c r="AK596" i="11"/>
  <c r="AK593" i="10"/>
  <c r="AK578" i="11"/>
  <c r="AK575" i="10"/>
  <c r="AK592" i="11"/>
  <c r="AK589" i="10"/>
  <c r="AK601" i="11"/>
  <c r="AK598" i="10"/>
  <c r="AK575" i="11"/>
  <c r="AK572" i="10"/>
  <c r="AK329" i="11"/>
  <c r="AK326" i="10"/>
  <c r="AK559" i="11"/>
  <c r="AK556" i="10"/>
  <c r="AK332" i="11"/>
  <c r="AK329" i="10"/>
  <c r="AK83" i="11"/>
  <c r="AK80" i="10"/>
  <c r="AK81" i="11"/>
  <c r="AK78" i="10"/>
  <c r="AF350" i="11"/>
  <c r="AF347" i="10"/>
  <c r="AK38" i="11"/>
  <c r="AK35" i="10"/>
  <c r="AK238" i="11"/>
  <c r="AK235" i="10"/>
  <c r="AK593" i="11"/>
  <c r="AK590" i="10"/>
  <c r="AK584" i="11"/>
  <c r="AK581" i="10"/>
  <c r="AK341" i="11"/>
  <c r="AK338" i="10"/>
  <c r="AK82" i="11"/>
  <c r="AK79" i="10"/>
  <c r="AK432" i="11"/>
  <c r="AK429" i="10"/>
  <c r="AK226" i="11"/>
  <c r="AK223" i="10"/>
  <c r="AK577" i="11"/>
  <c r="AK574" i="10"/>
  <c r="AK620" i="11"/>
  <c r="AK617" i="10"/>
  <c r="AK340" i="11"/>
  <c r="AK337" i="10"/>
  <c r="AJ352" i="11"/>
  <c r="AJ349" i="10"/>
  <c r="AK434" i="11"/>
  <c r="AK431" i="10"/>
  <c r="AK422" i="11"/>
  <c r="AK419" i="10"/>
  <c r="AK611" i="11"/>
  <c r="AK608" i="10"/>
  <c r="AK619" i="11"/>
  <c r="AK616" i="10"/>
  <c r="AK381" i="11"/>
  <c r="AK378" i="10"/>
  <c r="AH203" i="11"/>
  <c r="AH200" i="10"/>
  <c r="AK232" i="11"/>
  <c r="AK229" i="10"/>
  <c r="AK568" i="11"/>
  <c r="AK565" i="10"/>
  <c r="AK604" i="11"/>
  <c r="AK601" i="10"/>
  <c r="AK335" i="11"/>
  <c r="AK332" i="10"/>
  <c r="AD201" i="11"/>
  <c r="AD198" i="10"/>
  <c r="AJ202" i="11"/>
  <c r="AJ199" i="10"/>
  <c r="AK431" i="11"/>
  <c r="AK428" i="10"/>
  <c r="AK444" i="11"/>
  <c r="AK441" i="10"/>
  <c r="AK243" i="11"/>
  <c r="AK240" i="10"/>
  <c r="AK230" i="11"/>
  <c r="AK227" i="10"/>
  <c r="AK440" i="11"/>
  <c r="AK437" i="10"/>
  <c r="AK439" i="11"/>
  <c r="AK436" i="10"/>
  <c r="AK420" i="11"/>
  <c r="AK417" i="10"/>
  <c r="AK589" i="11"/>
  <c r="AK586" i="10"/>
  <c r="AK621" i="11"/>
  <c r="AK618" i="10"/>
  <c r="AK606" i="11"/>
  <c r="AK603" i="10"/>
  <c r="AK598" i="11"/>
  <c r="AK595" i="10"/>
  <c r="AK580" i="11"/>
  <c r="AK577" i="10"/>
  <c r="AK608" i="11"/>
  <c r="AK605" i="10"/>
  <c r="AK605" i="11"/>
  <c r="AK602" i="10"/>
  <c r="AK333" i="11"/>
  <c r="AK330" i="10"/>
  <c r="AK331" i="11"/>
  <c r="AK328" i="10"/>
  <c r="AK339" i="11"/>
  <c r="AK336" i="10"/>
  <c r="AK334" i="11"/>
  <c r="AK331" i="10"/>
  <c r="AK373" i="11"/>
  <c r="AK370" i="10"/>
  <c r="AK78" i="11"/>
  <c r="AK75" i="10"/>
  <c r="AF352" i="11"/>
  <c r="AF349" i="10"/>
  <c r="AH351" i="11"/>
  <c r="AH348" i="10"/>
  <c r="BE350" i="11"/>
  <c r="BE347" i="10"/>
  <c r="AK443" i="11"/>
  <c r="AK440" i="10"/>
  <c r="AK227" i="11"/>
  <c r="AK224" i="10"/>
  <c r="AK569" i="11"/>
  <c r="AK566" i="10"/>
  <c r="AK556" i="11"/>
  <c r="AK553" i="10"/>
  <c r="AD352" i="11"/>
  <c r="AD349" i="10"/>
  <c r="AD202" i="11"/>
  <c r="AD199" i="10"/>
  <c r="AK415" i="11"/>
  <c r="AK412" i="10"/>
  <c r="AK595" i="11"/>
  <c r="AK592" i="10"/>
  <c r="AK586" i="11"/>
  <c r="AK583" i="10"/>
  <c r="AK380" i="11"/>
  <c r="AK377" i="10"/>
  <c r="AK375" i="11"/>
  <c r="AK372" i="10"/>
  <c r="AJ203" i="11"/>
  <c r="AJ200" i="10"/>
  <c r="AK242" i="11"/>
  <c r="AK239" i="10"/>
  <c r="AK579" i="11"/>
  <c r="AK576" i="10"/>
  <c r="AK600" i="11"/>
  <c r="AK597" i="10"/>
  <c r="AK560" i="11"/>
  <c r="AK557" i="10"/>
  <c r="AK562" i="11"/>
  <c r="AK559" i="10"/>
  <c r="AK425" i="11"/>
  <c r="AK422" i="10"/>
  <c r="AK419" i="11"/>
  <c r="AK416" i="10"/>
  <c r="AK240" i="11"/>
  <c r="AK237" i="10"/>
  <c r="AK563" i="11"/>
  <c r="AK560" i="10"/>
  <c r="AB200" i="11"/>
  <c r="AB197" i="10"/>
  <c r="AH202" i="11"/>
  <c r="AH199" i="10"/>
  <c r="AK433" i="11"/>
  <c r="AK430" i="10"/>
  <c r="AK446" i="11"/>
  <c r="AK443" i="10"/>
  <c r="AK235" i="11"/>
  <c r="AK232" i="10"/>
  <c r="AK233" i="11"/>
  <c r="AK230" i="10"/>
  <c r="AK424" i="11"/>
  <c r="AK421" i="10"/>
  <c r="AK241" i="11"/>
  <c r="AK238" i="10"/>
  <c r="AK239" i="11"/>
  <c r="AK236" i="10"/>
  <c r="AK591" i="11"/>
  <c r="AK588" i="10"/>
  <c r="AK622" i="11"/>
  <c r="AK619" i="10"/>
  <c r="AK612" i="11"/>
  <c r="AK609" i="10"/>
  <c r="AK567" i="11"/>
  <c r="AK564" i="10"/>
  <c r="AK582" i="11"/>
  <c r="AK579" i="10"/>
  <c r="AK616" i="11"/>
  <c r="AK613" i="10"/>
  <c r="AK581" i="11"/>
  <c r="AK578" i="10"/>
  <c r="AK337" i="11"/>
  <c r="AK334" i="10"/>
  <c r="AK374" i="11"/>
  <c r="AK371" i="10"/>
  <c r="AK564" i="11"/>
  <c r="AK561" i="10"/>
  <c r="AK336" i="11"/>
  <c r="AK333" i="10"/>
  <c r="AK558" i="11"/>
  <c r="AK555" i="10"/>
  <c r="AK79" i="11"/>
  <c r="AK76" i="10"/>
  <c r="AD350" i="11"/>
  <c r="AD347" i="10"/>
  <c r="AF351" i="11"/>
  <c r="AF348" i="10"/>
  <c r="AK343" i="8"/>
  <c r="AK344" i="8"/>
  <c r="AK342" i="8"/>
  <c r="AF191" i="8"/>
  <c r="AD191" i="8"/>
  <c r="AK192" i="8"/>
  <c r="AK194" i="8"/>
  <c r="AK193" i="8"/>
  <c r="AJ191" i="8"/>
  <c r="AH191" i="8"/>
  <c r="AJ190" i="8"/>
  <c r="AH190" i="8"/>
  <c r="AF190" i="8"/>
  <c r="AD190" i="8"/>
  <c r="AJ189" i="8"/>
  <c r="AH189" i="8"/>
  <c r="AF189" i="8"/>
  <c r="AD189" i="8"/>
  <c r="AJ188" i="8"/>
  <c r="AH188" i="8"/>
  <c r="AF188" i="8"/>
  <c r="AD188" i="8"/>
  <c r="AJ187" i="8"/>
  <c r="AH187" i="8"/>
  <c r="AF187" i="8"/>
  <c r="AD187" i="8"/>
  <c r="AJ186" i="8"/>
  <c r="AH186" i="8"/>
  <c r="AF186" i="8"/>
  <c r="AD186" i="8"/>
  <c r="AJ185" i="8"/>
  <c r="AH185" i="8"/>
  <c r="AF185" i="8"/>
  <c r="AD185" i="8"/>
  <c r="AJ184" i="8"/>
  <c r="AH184" i="8"/>
  <c r="AF184" i="8"/>
  <c r="AD184" i="8"/>
  <c r="AD180" i="8"/>
  <c r="AD181" i="8"/>
  <c r="AD182" i="8"/>
  <c r="AD183" i="8"/>
  <c r="AF180" i="8"/>
  <c r="AH180" i="8"/>
  <c r="AJ180" i="8"/>
  <c r="AJ183" i="8"/>
  <c r="AH183" i="8"/>
  <c r="AF183" i="8"/>
  <c r="AJ182" i="8"/>
  <c r="AH182" i="8"/>
  <c r="AF182" i="8"/>
  <c r="AJ181" i="8"/>
  <c r="AH181" i="8"/>
  <c r="AF181" i="8"/>
  <c r="AJ178" i="8"/>
  <c r="AH178" i="8"/>
  <c r="AF178" i="8"/>
  <c r="AD178" i="8"/>
  <c r="AD177" i="8"/>
  <c r="AF177" i="8"/>
  <c r="AJ176" i="8"/>
  <c r="AH176" i="8"/>
  <c r="AF176" i="8"/>
  <c r="AD176" i="8"/>
  <c r="AJ104" i="8"/>
  <c r="AH104" i="8"/>
  <c r="AF104" i="8"/>
  <c r="AD104" i="8"/>
  <c r="AJ103" i="8"/>
  <c r="AH103" i="8"/>
  <c r="AF103" i="8"/>
  <c r="AD103" i="8"/>
  <c r="AJ102" i="8"/>
  <c r="AH102" i="8"/>
  <c r="AF102" i="8"/>
  <c r="AD102" i="8"/>
  <c r="AJ101" i="8"/>
  <c r="AH101" i="8"/>
  <c r="AF101" i="8"/>
  <c r="AD101" i="8"/>
  <c r="AJ100" i="8"/>
  <c r="AH100" i="8"/>
  <c r="AF100" i="8"/>
  <c r="AD100" i="8"/>
  <c r="AJ99" i="8"/>
  <c r="AH99" i="8"/>
  <c r="AF99" i="8"/>
  <c r="AD99" i="8"/>
  <c r="AJ98" i="8"/>
  <c r="AH98" i="8"/>
  <c r="AF98" i="8"/>
  <c r="AD98" i="8"/>
  <c r="AJ97" i="8"/>
  <c r="AH97" i="8"/>
  <c r="AF97" i="8"/>
  <c r="AD97" i="8"/>
  <c r="AJ96" i="8"/>
  <c r="AH96" i="8"/>
  <c r="AF96" i="8"/>
  <c r="AD96" i="8"/>
  <c r="AJ95" i="8"/>
  <c r="AH95" i="8"/>
  <c r="AF95" i="8"/>
  <c r="AD95" i="8"/>
  <c r="AJ94" i="8"/>
  <c r="AH94" i="8"/>
  <c r="AF94" i="8"/>
  <c r="AD94" i="8"/>
  <c r="AJ93" i="8"/>
  <c r="AH93" i="8"/>
  <c r="AF93" i="8"/>
  <c r="AD93" i="8"/>
  <c r="AJ92" i="8"/>
  <c r="AH92" i="8"/>
  <c r="AF92" i="8"/>
  <c r="AD92" i="8"/>
  <c r="AJ91" i="8"/>
  <c r="AH91" i="8"/>
  <c r="AF91" i="8"/>
  <c r="AD91" i="8"/>
  <c r="AJ90" i="8"/>
  <c r="AH90" i="8"/>
  <c r="AF90" i="8"/>
  <c r="AD90" i="8"/>
  <c r="AD105" i="8"/>
  <c r="AF105" i="8"/>
  <c r="AH105" i="8"/>
  <c r="AJ105" i="8"/>
  <c r="AD106" i="8"/>
  <c r="AF106" i="8"/>
  <c r="AH106" i="8"/>
  <c r="AJ106" i="8"/>
  <c r="AD107" i="8"/>
  <c r="AF107" i="8"/>
  <c r="AH107" i="8"/>
  <c r="AJ107" i="8"/>
  <c r="AJ168" i="8"/>
  <c r="AJ169" i="8"/>
  <c r="AJ170" i="8"/>
  <c r="AJ171" i="8"/>
  <c r="AH168" i="8"/>
  <c r="AH171" i="8"/>
  <c r="AH170" i="8"/>
  <c r="AH169" i="8"/>
  <c r="AF171" i="8"/>
  <c r="AF170" i="8"/>
  <c r="AF169" i="8"/>
  <c r="AD171" i="8"/>
  <c r="AD170" i="8"/>
  <c r="AD169" i="8"/>
  <c r="AF168" i="8"/>
  <c r="AD168" i="8"/>
  <c r="AJ167" i="8"/>
  <c r="AH167" i="8"/>
  <c r="AF167" i="8"/>
  <c r="AD167" i="8"/>
  <c r="AJ166" i="8"/>
  <c r="AH166" i="8"/>
  <c r="AF166" i="8"/>
  <c r="AD166" i="8"/>
  <c r="AJ165" i="8"/>
  <c r="AH165" i="8"/>
  <c r="AF165" i="8"/>
  <c r="AD165" i="8"/>
  <c r="AJ164" i="8"/>
  <c r="AH164" i="8"/>
  <c r="AF164" i="8"/>
  <c r="AD164" i="8"/>
  <c r="AJ158" i="8"/>
  <c r="AH158" i="8"/>
  <c r="AF158" i="8"/>
  <c r="AD158" i="8"/>
  <c r="AJ157" i="8"/>
  <c r="AH157" i="8"/>
  <c r="AF157" i="8"/>
  <c r="AD157" i="8"/>
  <c r="AJ156" i="8"/>
  <c r="AH156" i="8"/>
  <c r="AF156" i="8"/>
  <c r="AD156" i="8"/>
  <c r="AJ155" i="8"/>
  <c r="AH155" i="8"/>
  <c r="AF155" i="8"/>
  <c r="AD155" i="8"/>
  <c r="AJ124" i="8"/>
  <c r="AJ123" i="8"/>
  <c r="AJ122" i="8"/>
  <c r="AJ121" i="8"/>
  <c r="AJ120" i="8"/>
  <c r="AJ119" i="8"/>
  <c r="AJ118" i="8"/>
  <c r="AJ117" i="8"/>
  <c r="AJ116" i="8"/>
  <c r="AJ115" i="8"/>
  <c r="AJ114" i="8"/>
  <c r="AJ113" i="8"/>
  <c r="AJ112" i="8"/>
  <c r="AJ111" i="8"/>
  <c r="AJ110" i="8"/>
  <c r="AJ109" i="8"/>
  <c r="AJ108" i="8"/>
  <c r="AH124" i="8"/>
  <c r="AH123" i="8"/>
  <c r="AH122" i="8"/>
  <c r="AH121" i="8"/>
  <c r="AH120" i="8"/>
  <c r="AH119" i="8"/>
  <c r="AH118" i="8"/>
  <c r="AH117" i="8"/>
  <c r="AH116" i="8"/>
  <c r="AH115" i="8"/>
  <c r="AH114" i="8"/>
  <c r="AH113" i="8"/>
  <c r="AH112" i="8"/>
  <c r="AH111" i="8"/>
  <c r="AH110" i="8"/>
  <c r="AH109" i="8"/>
  <c r="AH108" i="8"/>
  <c r="AF124" i="8"/>
  <c r="AF123" i="8"/>
  <c r="AF122" i="8"/>
  <c r="AF121" i="8"/>
  <c r="AF120" i="8"/>
  <c r="AF119" i="8"/>
  <c r="AF118" i="8"/>
  <c r="AF117" i="8"/>
  <c r="AF116" i="8"/>
  <c r="AF115" i="8"/>
  <c r="AF114" i="8"/>
  <c r="AF113" i="8"/>
  <c r="AF112" i="8"/>
  <c r="AF111" i="8"/>
  <c r="AF110" i="8"/>
  <c r="AF109" i="8"/>
  <c r="AF108" i="8"/>
  <c r="AD124" i="8"/>
  <c r="AD123" i="8"/>
  <c r="AD122" i="8"/>
  <c r="AD121" i="8"/>
  <c r="AD120" i="8"/>
  <c r="AD119" i="8"/>
  <c r="AD118" i="8"/>
  <c r="AD117" i="8"/>
  <c r="AD116" i="8"/>
  <c r="AD115" i="8"/>
  <c r="AD114" i="8"/>
  <c r="AD113" i="8"/>
  <c r="AD112" i="8"/>
  <c r="AD111" i="8"/>
  <c r="AD110" i="8"/>
  <c r="AD109" i="8"/>
  <c r="AD108" i="8"/>
  <c r="AJ148" i="8"/>
  <c r="AH148" i="8"/>
  <c r="AF148" i="8"/>
  <c r="AD148" i="8"/>
  <c r="AJ147" i="8"/>
  <c r="AH147" i="8"/>
  <c r="AF147" i="8"/>
  <c r="AD147" i="8"/>
  <c r="AJ146" i="8"/>
  <c r="AH146" i="8"/>
  <c r="AF146" i="8"/>
  <c r="AD146" i="8"/>
  <c r="AJ145" i="8"/>
  <c r="AH145" i="8"/>
  <c r="AF145" i="8"/>
  <c r="AD145" i="8"/>
  <c r="AJ144" i="8"/>
  <c r="AH144" i="8"/>
  <c r="AF144" i="8"/>
  <c r="AD144" i="8"/>
  <c r="AJ143" i="8"/>
  <c r="AH143" i="8"/>
  <c r="AF143" i="8"/>
  <c r="AD143" i="8"/>
  <c r="AJ142" i="8"/>
  <c r="AH142" i="8"/>
  <c r="AF142" i="8"/>
  <c r="AD142" i="8"/>
  <c r="AJ141" i="8"/>
  <c r="AH141" i="8"/>
  <c r="AF141" i="8"/>
  <c r="AD141" i="8"/>
  <c r="AJ140" i="8"/>
  <c r="AH140" i="8"/>
  <c r="AF140" i="8"/>
  <c r="AD140" i="8"/>
  <c r="AJ131" i="8"/>
  <c r="AH131" i="8"/>
  <c r="AF131" i="8"/>
  <c r="AD131" i="8"/>
  <c r="AJ130" i="8"/>
  <c r="AH130" i="8"/>
  <c r="AF130" i="8"/>
  <c r="AD130" i="8"/>
  <c r="AJ129" i="8"/>
  <c r="AH129" i="8"/>
  <c r="AF129" i="8"/>
  <c r="AD129" i="8"/>
  <c r="AJ128" i="8"/>
  <c r="AH128" i="8"/>
  <c r="AF128" i="8"/>
  <c r="AD128" i="8"/>
  <c r="AJ127" i="8"/>
  <c r="AH127" i="8"/>
  <c r="AF127" i="8"/>
  <c r="AD127" i="8"/>
  <c r="AJ126" i="8"/>
  <c r="AH126" i="8"/>
  <c r="AF126" i="8"/>
  <c r="AD126" i="8"/>
  <c r="AJ125" i="8"/>
  <c r="AH125" i="8"/>
  <c r="AF125" i="8"/>
  <c r="AD125" i="8"/>
  <c r="AK139" i="8"/>
  <c r="AK138" i="8"/>
  <c r="AK137" i="8"/>
  <c r="AK136" i="8"/>
  <c r="AK135" i="8"/>
  <c r="AK134" i="8"/>
  <c r="AK133" i="8"/>
  <c r="AK132" i="8"/>
  <c r="AJ154" i="8"/>
  <c r="AH154" i="8"/>
  <c r="AF154" i="8"/>
  <c r="AD154" i="8"/>
  <c r="AJ153" i="8"/>
  <c r="AH153" i="8"/>
  <c r="AF153" i="8"/>
  <c r="AD153" i="8"/>
  <c r="AJ152" i="8"/>
  <c r="AH152" i="8"/>
  <c r="AD152" i="8"/>
  <c r="AF152" i="8"/>
  <c r="AD151" i="8"/>
  <c r="AF151" i="8"/>
  <c r="AD150" i="8"/>
  <c r="AH149" i="8"/>
  <c r="AF149" i="8"/>
  <c r="AJ149" i="8"/>
  <c r="W659" i="8"/>
  <c r="W640" i="8"/>
  <c r="W624" i="8"/>
  <c r="W548" i="8"/>
  <c r="W517" i="8"/>
  <c r="W446" i="8"/>
  <c r="W409" i="8"/>
  <c r="W361" i="8"/>
  <c r="W334" i="8"/>
  <c r="W314" i="8"/>
  <c r="W265" i="8"/>
  <c r="W244" i="8"/>
  <c r="W235" i="8"/>
  <c r="W213" i="8"/>
  <c r="W195" i="8"/>
  <c r="W172" i="8"/>
  <c r="W64" i="8"/>
  <c r="A5" i="8"/>
  <c r="W656" i="11" l="1"/>
  <c r="W653" i="10"/>
  <c r="AF136" i="11"/>
  <c r="AF133" i="10"/>
  <c r="AF152" i="11"/>
  <c r="AF149" i="10"/>
  <c r="AD123" i="11"/>
  <c r="AD120" i="10"/>
  <c r="AF130" i="11"/>
  <c r="AF127" i="10"/>
  <c r="AJ128" i="11"/>
  <c r="AJ125" i="10"/>
  <c r="AF176" i="11"/>
  <c r="AF173" i="10"/>
  <c r="AH115" i="11"/>
  <c r="AH112" i="10"/>
  <c r="AF105" i="11"/>
  <c r="AF102" i="10"/>
  <c r="AF111" i="11"/>
  <c r="AF108" i="10"/>
  <c r="AH192" i="11"/>
  <c r="AH189" i="10"/>
  <c r="AJ194" i="11"/>
  <c r="AJ191" i="10"/>
  <c r="AF162" i="11"/>
  <c r="AF159" i="10"/>
  <c r="AD138" i="11"/>
  <c r="AD135" i="10"/>
  <c r="AD154" i="11"/>
  <c r="AD151" i="10"/>
  <c r="AF121" i="11"/>
  <c r="AF118" i="10"/>
  <c r="AJ119" i="11"/>
  <c r="AJ116" i="10"/>
  <c r="AD174" i="11"/>
  <c r="AD171" i="10"/>
  <c r="AJ117" i="11"/>
  <c r="AJ114" i="10"/>
  <c r="AD103" i="11"/>
  <c r="AD100" i="10"/>
  <c r="AD107" i="11"/>
  <c r="AD104" i="10"/>
  <c r="AD113" i="11"/>
  <c r="AD110" i="10"/>
  <c r="AD190" i="11"/>
  <c r="AD187" i="10"/>
  <c r="AH198" i="11"/>
  <c r="AH195" i="10"/>
  <c r="AD161" i="11"/>
  <c r="AD158" i="10"/>
  <c r="AJ137" i="11"/>
  <c r="AJ134" i="10"/>
  <c r="AJ153" i="11"/>
  <c r="AJ150" i="10"/>
  <c r="AD129" i="11"/>
  <c r="AD126" i="10"/>
  <c r="AH127" i="11"/>
  <c r="AH124" i="10"/>
  <c r="AJ168" i="11"/>
  <c r="AJ165" i="10"/>
  <c r="AJ178" i="11"/>
  <c r="AJ175" i="10"/>
  <c r="AJ100" i="11"/>
  <c r="AJ97" i="10"/>
  <c r="AJ108" i="11"/>
  <c r="AJ105" i="10"/>
  <c r="AF188" i="11"/>
  <c r="AF185" i="10"/>
  <c r="AF196" i="11"/>
  <c r="AF193" i="10"/>
  <c r="AF161" i="11"/>
  <c r="AF158" i="10"/>
  <c r="AH139" i="11"/>
  <c r="AH136" i="10"/>
  <c r="AH155" i="11"/>
  <c r="AH152" i="10"/>
  <c r="AD120" i="11"/>
  <c r="AD117" i="10"/>
  <c r="AF127" i="11"/>
  <c r="AF124" i="10"/>
  <c r="AH126" i="11"/>
  <c r="AH123" i="10"/>
  <c r="AJ133" i="11"/>
  <c r="AJ130" i="10"/>
  <c r="AH168" i="11"/>
  <c r="AH165" i="10"/>
  <c r="AH177" i="11"/>
  <c r="AH174" i="10"/>
  <c r="AJ179" i="11"/>
  <c r="AJ176" i="10"/>
  <c r="AH100" i="11"/>
  <c r="AH97" i="10"/>
  <c r="AH102" i="11"/>
  <c r="AH99" i="10"/>
  <c r="AH106" i="11"/>
  <c r="AH103" i="10"/>
  <c r="AH108" i="11"/>
  <c r="AH105" i="10"/>
  <c r="AH110" i="11"/>
  <c r="AH107" i="10"/>
  <c r="AH112" i="11"/>
  <c r="AH109" i="10"/>
  <c r="AH114" i="11"/>
  <c r="AH111" i="10"/>
  <c r="AD188" i="11"/>
  <c r="AD185" i="10"/>
  <c r="AH191" i="11"/>
  <c r="AH188" i="10"/>
  <c r="AD192" i="11"/>
  <c r="AD189" i="10"/>
  <c r="AD194" i="11"/>
  <c r="AD191" i="10"/>
  <c r="AD196" i="11"/>
  <c r="AD193" i="10"/>
  <c r="AK352" i="11"/>
  <c r="AK349" i="10"/>
  <c r="W244" i="11"/>
  <c r="W241" i="10"/>
  <c r="W518" i="11"/>
  <c r="W515" i="10"/>
  <c r="AD160" i="11"/>
  <c r="AD157" i="10"/>
  <c r="AF163" i="11"/>
  <c r="AF160" i="10"/>
  <c r="AK143" i="11"/>
  <c r="AK140" i="10"/>
  <c r="AF135" i="11"/>
  <c r="AF132" i="10"/>
  <c r="AF137" i="11"/>
  <c r="AF134" i="10"/>
  <c r="AF139" i="11"/>
  <c r="AF136" i="10"/>
  <c r="AF141" i="11"/>
  <c r="AF138" i="10"/>
  <c r="AF151" i="11"/>
  <c r="AF148" i="10"/>
  <c r="AF153" i="11"/>
  <c r="AF150" i="10"/>
  <c r="AF155" i="11"/>
  <c r="AF152" i="10"/>
  <c r="AF157" i="11"/>
  <c r="AF154" i="10"/>
  <c r="AD119" i="11"/>
  <c r="AD116" i="10"/>
  <c r="AD127" i="11"/>
  <c r="AD124" i="10"/>
  <c r="AF118" i="11"/>
  <c r="AF115" i="10"/>
  <c r="AF126" i="11"/>
  <c r="AF123" i="10"/>
  <c r="AF134" i="11"/>
  <c r="AF131" i="10"/>
  <c r="AH125" i="11"/>
  <c r="AH122" i="10"/>
  <c r="AH133" i="11"/>
  <c r="AH130" i="10"/>
  <c r="AJ124" i="11"/>
  <c r="AJ121" i="10"/>
  <c r="AJ132" i="11"/>
  <c r="AJ129" i="10"/>
  <c r="AF166" i="11"/>
  <c r="AF163" i="10"/>
  <c r="AF168" i="11"/>
  <c r="AF165" i="10"/>
  <c r="AF175" i="11"/>
  <c r="AF172" i="10"/>
  <c r="AF177" i="11"/>
  <c r="AF174" i="10"/>
  <c r="AF179" i="11"/>
  <c r="AF176" i="10"/>
  <c r="AJ180" i="11"/>
  <c r="AJ177" i="10"/>
  <c r="AH116" i="11"/>
  <c r="AH113" i="10"/>
  <c r="AF100" i="11"/>
  <c r="AF97" i="10"/>
  <c r="AF102" i="11"/>
  <c r="AF99" i="10"/>
  <c r="AF104" i="11"/>
  <c r="AF101" i="10"/>
  <c r="AF106" i="11"/>
  <c r="AF103" i="10"/>
  <c r="AF108" i="11"/>
  <c r="AF105" i="10"/>
  <c r="AF110" i="11"/>
  <c r="AF107" i="10"/>
  <c r="AF112" i="11"/>
  <c r="AF109" i="10"/>
  <c r="AF114" i="11"/>
  <c r="AF111" i="10"/>
  <c r="AD187" i="11"/>
  <c r="AD184" i="10"/>
  <c r="AF191" i="11"/>
  <c r="AF188" i="10"/>
  <c r="AF189" i="11"/>
  <c r="AF186" i="10"/>
  <c r="AJ193" i="11"/>
  <c r="AJ190" i="10"/>
  <c r="AJ195" i="11"/>
  <c r="AJ192" i="10"/>
  <c r="AJ197" i="11"/>
  <c r="AJ194" i="10"/>
  <c r="AJ199" i="11"/>
  <c r="AJ196" i="10"/>
  <c r="AK350" i="11"/>
  <c r="AK347" i="10"/>
  <c r="W342" i="11"/>
  <c r="W339" i="10"/>
  <c r="AK147" i="11"/>
  <c r="AK144" i="10"/>
  <c r="AF150" i="11"/>
  <c r="AF147" i="10"/>
  <c r="AF158" i="11"/>
  <c r="AF155" i="10"/>
  <c r="AH121" i="11"/>
  <c r="AH118" i="10"/>
  <c r="AF165" i="11"/>
  <c r="AF162" i="10"/>
  <c r="AF178" i="11"/>
  <c r="AF175" i="10"/>
  <c r="AF101" i="11"/>
  <c r="AF98" i="10"/>
  <c r="AF113" i="11"/>
  <c r="AF110" i="10"/>
  <c r="AK203" i="11"/>
  <c r="AK200" i="10"/>
  <c r="W639" i="11"/>
  <c r="W636" i="10"/>
  <c r="AD136" i="11"/>
  <c r="AD133" i="10"/>
  <c r="AD150" i="11"/>
  <c r="AD147" i="10"/>
  <c r="AD158" i="11"/>
  <c r="AD155" i="10"/>
  <c r="AF129" i="11"/>
  <c r="AF126" i="10"/>
  <c r="AJ127" i="11"/>
  <c r="AJ124" i="10"/>
  <c r="AD176" i="11"/>
  <c r="AD173" i="10"/>
  <c r="AJ115" i="11"/>
  <c r="AJ112" i="10"/>
  <c r="AD111" i="11"/>
  <c r="AD108" i="10"/>
  <c r="AF192" i="11"/>
  <c r="AF189" i="10"/>
  <c r="AH194" i="11"/>
  <c r="AH191" i="10"/>
  <c r="AK145" i="11"/>
  <c r="AK142" i="10"/>
  <c r="AJ139" i="11"/>
  <c r="AJ136" i="10"/>
  <c r="AJ157" i="11"/>
  <c r="AJ154" i="10"/>
  <c r="AF128" i="11"/>
  <c r="AF125" i="10"/>
  <c r="AJ126" i="11"/>
  <c r="AJ123" i="10"/>
  <c r="AJ175" i="11"/>
  <c r="AJ172" i="10"/>
  <c r="AD116" i="11"/>
  <c r="AD113" i="10"/>
  <c r="AJ106" i="11"/>
  <c r="AJ103" i="10"/>
  <c r="AJ114" i="11"/>
  <c r="AJ111" i="10"/>
  <c r="AF194" i="11"/>
  <c r="AF191" i="10"/>
  <c r="AK351" i="11"/>
  <c r="AK348" i="10"/>
  <c r="W253" i="11"/>
  <c r="W250" i="10"/>
  <c r="AH163" i="11"/>
  <c r="AH160" i="10"/>
  <c r="AH135" i="11"/>
  <c r="AH132" i="10"/>
  <c r="AH141" i="11"/>
  <c r="AH138" i="10"/>
  <c r="AH157" i="11"/>
  <c r="AH154" i="10"/>
  <c r="AH118" i="11"/>
  <c r="AH115" i="10"/>
  <c r="AH166" i="11"/>
  <c r="AH163" i="10"/>
  <c r="AF116" i="11"/>
  <c r="AF113" i="10"/>
  <c r="AH200" i="11"/>
  <c r="AH197" i="10"/>
  <c r="W222" i="11"/>
  <c r="W219" i="10"/>
  <c r="W447" i="11"/>
  <c r="W444" i="10"/>
  <c r="AH159" i="11"/>
  <c r="AH156" i="10"/>
  <c r="AD163" i="11"/>
  <c r="AD160" i="10"/>
  <c r="AK142" i="11"/>
  <c r="AK139" i="10"/>
  <c r="AD135" i="11"/>
  <c r="AD132" i="10"/>
  <c r="AD137" i="11"/>
  <c r="AD134" i="10"/>
  <c r="AD139" i="11"/>
  <c r="AD136" i="10"/>
  <c r="AD141" i="11"/>
  <c r="AD138" i="10"/>
  <c r="AD151" i="11"/>
  <c r="AD148" i="10"/>
  <c r="AD153" i="11"/>
  <c r="AD150" i="10"/>
  <c r="AD155" i="11"/>
  <c r="AD152" i="10"/>
  <c r="AD157" i="11"/>
  <c r="AD154" i="10"/>
  <c r="AD118" i="11"/>
  <c r="AD115" i="10"/>
  <c r="AD126" i="11"/>
  <c r="AD123" i="10"/>
  <c r="AD134" i="11"/>
  <c r="AD131" i="10"/>
  <c r="AF125" i="11"/>
  <c r="AF122" i="10"/>
  <c r="AF133" i="11"/>
  <c r="AF130" i="10"/>
  <c r="AH124" i="11"/>
  <c r="AH121" i="10"/>
  <c r="AH132" i="11"/>
  <c r="AH129" i="10"/>
  <c r="AJ123" i="11"/>
  <c r="AJ120" i="10"/>
  <c r="AJ131" i="11"/>
  <c r="AJ128" i="10"/>
  <c r="AD166" i="11"/>
  <c r="AD163" i="10"/>
  <c r="AD168" i="11"/>
  <c r="AD165" i="10"/>
  <c r="AD175" i="11"/>
  <c r="AD172" i="10"/>
  <c r="AD177" i="11"/>
  <c r="AD174" i="10"/>
  <c r="AD181" i="11"/>
  <c r="AD178" i="10"/>
  <c r="AJ181" i="11"/>
  <c r="AJ178" i="10"/>
  <c r="AJ116" i="11"/>
  <c r="AJ113" i="10"/>
  <c r="AD100" i="11"/>
  <c r="AD97" i="10"/>
  <c r="AD102" i="11"/>
  <c r="AD99" i="10"/>
  <c r="AD104" i="11"/>
  <c r="AD101" i="10"/>
  <c r="AD106" i="11"/>
  <c r="AD103" i="10"/>
  <c r="AD108" i="11"/>
  <c r="AD105" i="10"/>
  <c r="AD110" i="11"/>
  <c r="AD107" i="10"/>
  <c r="AD112" i="11"/>
  <c r="AD109" i="10"/>
  <c r="AD114" i="11"/>
  <c r="AD111" i="10"/>
  <c r="AF187" i="11"/>
  <c r="AF184" i="10"/>
  <c r="AJ190" i="11"/>
  <c r="AJ187" i="10"/>
  <c r="AH189" i="11"/>
  <c r="AH186" i="10"/>
  <c r="AH193" i="11"/>
  <c r="AH190" i="10"/>
  <c r="AH195" i="11"/>
  <c r="AH192" i="10"/>
  <c r="AH197" i="11"/>
  <c r="AH194" i="10"/>
  <c r="AH199" i="11"/>
  <c r="AH196" i="10"/>
  <c r="AF200" i="11"/>
  <c r="AF197" i="10"/>
  <c r="AD162" i="11"/>
  <c r="AD159" i="10"/>
  <c r="AF138" i="11"/>
  <c r="AF135" i="10"/>
  <c r="AF156" i="11"/>
  <c r="AF153" i="10"/>
  <c r="AF122" i="11"/>
  <c r="AF119" i="10"/>
  <c r="AJ120" i="11"/>
  <c r="AJ117" i="10"/>
  <c r="AF174" i="11"/>
  <c r="AF171" i="10"/>
  <c r="AH117" i="11"/>
  <c r="AH114" i="10"/>
  <c r="AF103" i="11"/>
  <c r="AF100" i="10"/>
  <c r="AF109" i="11"/>
  <c r="AF106" i="10"/>
  <c r="AF186" i="11"/>
  <c r="AF183" i="10"/>
  <c r="AD189" i="11"/>
  <c r="AD186" i="10"/>
  <c r="AJ198" i="11"/>
  <c r="AJ195" i="10"/>
  <c r="A10" i="8"/>
  <c r="A10" i="11"/>
  <c r="A7" i="10"/>
  <c r="AK146" i="11"/>
  <c r="AK143" i="10"/>
  <c r="AD152" i="11"/>
  <c r="AD149" i="10"/>
  <c r="AD122" i="11"/>
  <c r="AD119" i="10"/>
  <c r="AH120" i="11"/>
  <c r="AH117" i="10"/>
  <c r="AD165" i="11"/>
  <c r="AD162" i="10"/>
  <c r="AH179" i="11"/>
  <c r="AH176" i="10"/>
  <c r="AD105" i="11"/>
  <c r="AD102" i="10"/>
  <c r="AD186" i="11"/>
  <c r="AD183" i="10"/>
  <c r="AK202" i="11"/>
  <c r="AK199" i="10"/>
  <c r="W623" i="11"/>
  <c r="W620" i="10"/>
  <c r="AJ135" i="11"/>
  <c r="AJ132" i="10"/>
  <c r="AJ151" i="11"/>
  <c r="AJ148" i="10"/>
  <c r="AD121" i="11"/>
  <c r="AD118" i="10"/>
  <c r="AH119" i="11"/>
  <c r="AH116" i="10"/>
  <c r="AJ134" i="11"/>
  <c r="AJ131" i="10"/>
  <c r="AJ177" i="11"/>
  <c r="AJ174" i="10"/>
  <c r="AJ102" i="11"/>
  <c r="AJ99" i="10"/>
  <c r="AJ110" i="11"/>
  <c r="AJ107" i="10"/>
  <c r="AD191" i="11"/>
  <c r="AD188" i="10"/>
  <c r="AF198" i="11"/>
  <c r="AF195" i="10"/>
  <c r="AK144" i="11"/>
  <c r="AK141" i="10"/>
  <c r="AH151" i="11"/>
  <c r="AH148" i="10"/>
  <c r="AD128" i="11"/>
  <c r="AD125" i="10"/>
  <c r="AH134" i="11"/>
  <c r="AH131" i="10"/>
  <c r="AH175" i="11"/>
  <c r="AH172" i="10"/>
  <c r="AH104" i="11"/>
  <c r="AH101" i="10"/>
  <c r="W204" i="11"/>
  <c r="W201" i="10"/>
  <c r="W410" i="11"/>
  <c r="W407" i="10"/>
  <c r="AF159" i="11"/>
  <c r="AF156" i="10"/>
  <c r="AJ162" i="11"/>
  <c r="AJ159" i="10"/>
  <c r="AJ164" i="11"/>
  <c r="AJ161" i="10"/>
  <c r="AK149" i="11"/>
  <c r="AK146" i="10"/>
  <c r="AJ136" i="11"/>
  <c r="AJ133" i="10"/>
  <c r="AJ138" i="11"/>
  <c r="AJ135" i="10"/>
  <c r="AJ140" i="11"/>
  <c r="AJ137" i="10"/>
  <c r="AJ150" i="11"/>
  <c r="AJ147" i="10"/>
  <c r="AJ152" i="11"/>
  <c r="AJ149" i="10"/>
  <c r="AJ154" i="11"/>
  <c r="AJ151" i="10"/>
  <c r="AJ156" i="11"/>
  <c r="AJ153" i="10"/>
  <c r="AJ158" i="11"/>
  <c r="AJ155" i="10"/>
  <c r="AD125" i="11"/>
  <c r="AD122" i="10"/>
  <c r="AD133" i="11"/>
  <c r="AD130" i="10"/>
  <c r="AF124" i="11"/>
  <c r="AF121" i="10"/>
  <c r="AF132" i="11"/>
  <c r="AF129" i="10"/>
  <c r="AH123" i="11"/>
  <c r="AH120" i="10"/>
  <c r="AH131" i="11"/>
  <c r="AH128" i="10"/>
  <c r="AJ122" i="11"/>
  <c r="AJ119" i="10"/>
  <c r="AJ130" i="11"/>
  <c r="AJ127" i="10"/>
  <c r="AJ165" i="11"/>
  <c r="AJ162" i="10"/>
  <c r="AJ167" i="11"/>
  <c r="AJ164" i="10"/>
  <c r="AJ174" i="11"/>
  <c r="AJ171" i="10"/>
  <c r="AJ176" i="11"/>
  <c r="AJ173" i="10"/>
  <c r="AD180" i="11"/>
  <c r="AD177" i="10"/>
  <c r="AH178" i="11"/>
  <c r="AH175" i="10"/>
  <c r="AD117" i="11"/>
  <c r="AD114" i="10"/>
  <c r="AD115" i="11"/>
  <c r="AD112" i="10"/>
  <c r="AJ101" i="11"/>
  <c r="AJ98" i="10"/>
  <c r="AJ103" i="11"/>
  <c r="AJ100" i="10"/>
  <c r="AJ105" i="11"/>
  <c r="AJ102" i="10"/>
  <c r="AJ107" i="11"/>
  <c r="AJ104" i="10"/>
  <c r="AJ109" i="11"/>
  <c r="AJ106" i="10"/>
  <c r="AJ111" i="11"/>
  <c r="AJ108" i="10"/>
  <c r="AJ113" i="11"/>
  <c r="AJ110" i="10"/>
  <c r="AJ186" i="11"/>
  <c r="AJ183" i="10"/>
  <c r="AH190" i="11"/>
  <c r="AH187" i="10"/>
  <c r="AJ189" i="11"/>
  <c r="AJ186" i="10"/>
  <c r="AF193" i="11"/>
  <c r="AF190" i="10"/>
  <c r="AF195" i="11"/>
  <c r="AF192" i="10"/>
  <c r="AF197" i="11"/>
  <c r="AF194" i="10"/>
  <c r="AF199" i="11"/>
  <c r="AF196" i="10"/>
  <c r="AD200" i="11"/>
  <c r="AD197" i="10"/>
  <c r="W74" i="11"/>
  <c r="W71" i="10"/>
  <c r="AF164" i="11"/>
  <c r="AF161" i="10"/>
  <c r="AF140" i="11"/>
  <c r="AF137" i="10"/>
  <c r="AF154" i="11"/>
  <c r="AF151" i="10"/>
  <c r="AD131" i="11"/>
  <c r="AD128" i="10"/>
  <c r="AH129" i="11"/>
  <c r="AH126" i="10"/>
  <c r="AF167" i="11"/>
  <c r="AF164" i="10"/>
  <c r="AH180" i="11"/>
  <c r="AH177" i="10"/>
  <c r="AF107" i="11"/>
  <c r="AF104" i="10"/>
  <c r="AJ188" i="11"/>
  <c r="AJ185" i="10"/>
  <c r="AJ196" i="11"/>
  <c r="AJ193" i="10"/>
  <c r="W322" i="11"/>
  <c r="W319" i="10"/>
  <c r="AD164" i="11"/>
  <c r="AD161" i="10"/>
  <c r="AD140" i="11"/>
  <c r="AD137" i="10"/>
  <c r="AD156" i="11"/>
  <c r="AD153" i="10"/>
  <c r="AD130" i="11"/>
  <c r="AD127" i="10"/>
  <c r="AH128" i="11"/>
  <c r="AH125" i="10"/>
  <c r="AD167" i="11"/>
  <c r="AD164" i="10"/>
  <c r="AD178" i="11"/>
  <c r="AD175" i="10"/>
  <c r="AD101" i="11"/>
  <c r="AD98" i="10"/>
  <c r="AD109" i="11"/>
  <c r="AD106" i="10"/>
  <c r="AH188" i="11"/>
  <c r="AH185" i="10"/>
  <c r="AH196" i="11"/>
  <c r="AH193" i="10"/>
  <c r="W273" i="11"/>
  <c r="W270" i="10"/>
  <c r="AJ163" i="11"/>
  <c r="AJ160" i="10"/>
  <c r="AJ141" i="11"/>
  <c r="AJ138" i="10"/>
  <c r="AJ155" i="11"/>
  <c r="AJ152" i="10"/>
  <c r="AF120" i="11"/>
  <c r="AF117" i="10"/>
  <c r="AJ118" i="11"/>
  <c r="AJ115" i="10"/>
  <c r="AJ166" i="11"/>
  <c r="AJ163" i="10"/>
  <c r="AF181" i="11"/>
  <c r="AF178" i="10"/>
  <c r="AJ104" i="11"/>
  <c r="AJ101" i="10"/>
  <c r="AJ112" i="11"/>
  <c r="AJ109" i="10"/>
  <c r="AJ191" i="11"/>
  <c r="AJ188" i="10"/>
  <c r="AJ200" i="11"/>
  <c r="AJ197" i="10"/>
  <c r="W549" i="11"/>
  <c r="W546" i="10"/>
  <c r="AH137" i="11"/>
  <c r="AH134" i="10"/>
  <c r="AH153" i="11"/>
  <c r="AH150" i="10"/>
  <c r="AF119" i="11"/>
  <c r="AF116" i="10"/>
  <c r="AJ125" i="11"/>
  <c r="AJ122" i="10"/>
  <c r="AF180" i="11"/>
  <c r="AF177" i="10"/>
  <c r="AD198" i="11"/>
  <c r="AD195" i="10"/>
  <c r="W182" i="11"/>
  <c r="W179" i="10"/>
  <c r="W369" i="11"/>
  <c r="W366" i="10"/>
  <c r="AJ159" i="11"/>
  <c r="AJ156" i="10"/>
  <c r="AH162" i="11"/>
  <c r="AH159" i="10"/>
  <c r="AH164" i="11"/>
  <c r="AH161" i="10"/>
  <c r="AK148" i="11"/>
  <c r="AK145" i="10"/>
  <c r="AH136" i="11"/>
  <c r="AH133" i="10"/>
  <c r="AH138" i="11"/>
  <c r="AH135" i="10"/>
  <c r="AH140" i="11"/>
  <c r="AH137" i="10"/>
  <c r="AH150" i="11"/>
  <c r="AH147" i="10"/>
  <c r="AH152" i="11"/>
  <c r="AH149" i="10"/>
  <c r="AH154" i="11"/>
  <c r="AH151" i="10"/>
  <c r="AH156" i="11"/>
  <c r="AH153" i="10"/>
  <c r="AH158" i="11"/>
  <c r="AH155" i="10"/>
  <c r="AD124" i="11"/>
  <c r="AD121" i="10"/>
  <c r="AD132" i="11"/>
  <c r="AD129" i="10"/>
  <c r="AF123" i="11"/>
  <c r="AF120" i="10"/>
  <c r="AF131" i="11"/>
  <c r="AF128" i="10"/>
  <c r="AH122" i="11"/>
  <c r="AH119" i="10"/>
  <c r="AH130" i="11"/>
  <c r="AH127" i="10"/>
  <c r="AJ121" i="11"/>
  <c r="AJ118" i="10"/>
  <c r="AJ129" i="11"/>
  <c r="AJ126" i="10"/>
  <c r="AH165" i="11"/>
  <c r="AH162" i="10"/>
  <c r="AH167" i="11"/>
  <c r="AH164" i="10"/>
  <c r="AH174" i="11"/>
  <c r="AH171" i="10"/>
  <c r="AH176" i="11"/>
  <c r="AH173" i="10"/>
  <c r="AD179" i="11"/>
  <c r="AD176" i="10"/>
  <c r="AH181" i="11"/>
  <c r="AH178" i="10"/>
  <c r="AF117" i="11"/>
  <c r="AF114" i="10"/>
  <c r="AF115" i="11"/>
  <c r="AF112" i="10"/>
  <c r="AH101" i="11"/>
  <c r="AH98" i="10"/>
  <c r="AH103" i="11"/>
  <c r="AH100" i="10"/>
  <c r="AH105" i="11"/>
  <c r="AH102" i="10"/>
  <c r="AH107" i="11"/>
  <c r="AH104" i="10"/>
  <c r="AH109" i="11"/>
  <c r="AH106" i="10"/>
  <c r="AH111" i="11"/>
  <c r="AH108" i="10"/>
  <c r="AH113" i="11"/>
  <c r="AH110" i="10"/>
  <c r="AH186" i="11"/>
  <c r="AH183" i="10"/>
  <c r="AF190" i="11"/>
  <c r="AF187" i="10"/>
  <c r="AJ192" i="11"/>
  <c r="AJ189" i="10"/>
  <c r="AD193" i="11"/>
  <c r="AD190" i="10"/>
  <c r="AD195" i="11"/>
  <c r="AD192" i="10"/>
  <c r="AD197" i="11"/>
  <c r="AD194" i="10"/>
  <c r="AD199" i="11"/>
  <c r="AD196" i="10"/>
  <c r="AK201" i="11"/>
  <c r="AK198" i="10"/>
  <c r="AK161" i="8"/>
  <c r="AK160" i="8"/>
  <c r="AK159" i="8"/>
  <c r="AK163" i="8"/>
  <c r="AK162" i="8"/>
  <c r="AK191" i="8"/>
  <c r="AK188" i="8"/>
  <c r="AK190" i="8"/>
  <c r="AK186" i="8"/>
  <c r="AK101" i="8"/>
  <c r="AK176" i="8"/>
  <c r="AK187" i="8"/>
  <c r="AK189" i="8"/>
  <c r="AK185" i="8"/>
  <c r="AK178" i="8"/>
  <c r="AK184" i="8"/>
  <c r="AK94" i="8"/>
  <c r="AK168" i="8"/>
  <c r="AK180" i="8"/>
  <c r="AK165" i="8"/>
  <c r="AK102" i="8"/>
  <c r="AK182" i="8"/>
  <c r="AK183" i="8"/>
  <c r="AK181" i="8"/>
  <c r="AK91" i="8"/>
  <c r="AK93" i="8"/>
  <c r="AK95" i="8"/>
  <c r="AK103" i="8"/>
  <c r="AK96" i="8"/>
  <c r="AK104" i="8"/>
  <c r="AK97" i="8"/>
  <c r="AK164" i="8"/>
  <c r="AK98" i="8"/>
  <c r="AK100" i="8"/>
  <c r="AK99" i="8"/>
  <c r="AK166" i="8"/>
  <c r="AK167" i="8"/>
  <c r="AK90" i="8"/>
  <c r="AK92" i="8"/>
  <c r="AJ177" i="8"/>
  <c r="AH177" i="8"/>
  <c r="AK171" i="8"/>
  <c r="AK119" i="8"/>
  <c r="AK170" i="8"/>
  <c r="AK169" i="8"/>
  <c r="AK158" i="8"/>
  <c r="AK156" i="8"/>
  <c r="AK157" i="8"/>
  <c r="AK155" i="8"/>
  <c r="AK117" i="8"/>
  <c r="AK108" i="8"/>
  <c r="AK116" i="8"/>
  <c r="AK124" i="8"/>
  <c r="AK109" i="8"/>
  <c r="AK107" i="8"/>
  <c r="AK115" i="8"/>
  <c r="AK123" i="8"/>
  <c r="AK111" i="8"/>
  <c r="AK113" i="8"/>
  <c r="AK121" i="8"/>
  <c r="AK112" i="8"/>
  <c r="AK120" i="8"/>
  <c r="AK152" i="8"/>
  <c r="AK126" i="8"/>
  <c r="AK140" i="8"/>
  <c r="AK148" i="8"/>
  <c r="AK110" i="8"/>
  <c r="AK118" i="8"/>
  <c r="AK106" i="8"/>
  <c r="AK114" i="8"/>
  <c r="AK122" i="8"/>
  <c r="AK105" i="8"/>
  <c r="AK146" i="8"/>
  <c r="AK128" i="8"/>
  <c r="AK144" i="8"/>
  <c r="AK130" i="8"/>
  <c r="AK141" i="8"/>
  <c r="AK145" i="8"/>
  <c r="AK154" i="8"/>
  <c r="AK142" i="8"/>
  <c r="AK153" i="8"/>
  <c r="AK125" i="8"/>
  <c r="AK127" i="8"/>
  <c r="AK129" i="8"/>
  <c r="AK131" i="8"/>
  <c r="AK143" i="8"/>
  <c r="AK147" i="8"/>
  <c r="AD149" i="8"/>
  <c r="AJ150" i="8"/>
  <c r="AH150" i="8"/>
  <c r="AF150" i="8"/>
  <c r="AJ151" i="8"/>
  <c r="AH151" i="8"/>
  <c r="W665" i="8"/>
  <c r="AK136" i="11" l="1"/>
  <c r="AK133" i="10"/>
  <c r="AK174" i="11"/>
  <c r="AK171" i="10"/>
  <c r="AK150" i="11"/>
  <c r="AK147" i="10"/>
  <c r="AH187" i="11"/>
  <c r="AH184" i="10"/>
  <c r="AK171" i="11"/>
  <c r="AK168" i="10"/>
  <c r="AH160" i="11"/>
  <c r="AH157" i="10"/>
  <c r="AK158" i="11"/>
  <c r="AK155" i="10"/>
  <c r="AK110" i="11"/>
  <c r="AK107" i="10"/>
  <c r="AK170" i="11"/>
  <c r="AK167" i="10"/>
  <c r="AK120" i="11"/>
  <c r="AK117" i="10"/>
  <c r="AK129" i="11"/>
  <c r="AK126" i="10"/>
  <c r="AK105" i="11"/>
  <c r="AK102" i="10"/>
  <c r="AK169" i="11"/>
  <c r="AK166" i="10"/>
  <c r="AJ161" i="11"/>
  <c r="AJ158" i="10"/>
  <c r="AK139" i="11"/>
  <c r="AK136" i="10"/>
  <c r="AK140" i="11"/>
  <c r="AK137" i="10"/>
  <c r="AK128" i="11"/>
  <c r="AK125" i="10"/>
  <c r="AK131" i="11"/>
  <c r="AK128" i="10"/>
  <c r="AK126" i="11"/>
  <c r="AK123" i="10"/>
  <c r="AK180" i="11"/>
  <c r="AK177" i="10"/>
  <c r="AK176" i="11"/>
  <c r="AK173" i="10"/>
  <c r="AK113" i="11"/>
  <c r="AK110" i="10"/>
  <c r="AK175" i="11"/>
  <c r="AK172" i="10"/>
  <c r="AK196" i="11"/>
  <c r="AK193" i="10"/>
  <c r="AK173" i="11"/>
  <c r="AK170" i="10"/>
  <c r="AK152" i="11"/>
  <c r="AK149" i="10"/>
  <c r="AK167" i="11"/>
  <c r="AK164" i="10"/>
  <c r="AK193" i="11"/>
  <c r="AK190" i="10"/>
  <c r="AK163" i="11"/>
  <c r="AK160" i="10"/>
  <c r="AK165" i="11"/>
  <c r="AK162" i="10"/>
  <c r="AK104" i="11"/>
  <c r="AK101" i="10"/>
  <c r="AK135" i="11"/>
  <c r="AK132" i="10"/>
  <c r="AK127" i="11"/>
  <c r="AK124" i="10"/>
  <c r="AK178" i="11"/>
  <c r="AK175" i="10"/>
  <c r="AK137" i="11"/>
  <c r="AK134" i="10"/>
  <c r="AK118" i="11"/>
  <c r="AK115" i="10"/>
  <c r="AK189" i="11"/>
  <c r="AK186" i="10"/>
  <c r="AH161" i="11"/>
  <c r="AH158" i="10"/>
  <c r="AK141" i="11"/>
  <c r="AK138" i="10"/>
  <c r="AK151" i="11"/>
  <c r="AK148" i="10"/>
  <c r="AK116" i="11"/>
  <c r="AK113" i="10"/>
  <c r="AK122" i="11"/>
  <c r="AK119" i="10"/>
  <c r="AK134" i="11"/>
  <c r="AK131" i="10"/>
  <c r="AK179" i="11"/>
  <c r="AK176" i="10"/>
  <c r="AK177" i="11"/>
  <c r="AK174" i="10"/>
  <c r="AK106" i="11"/>
  <c r="AK103" i="10"/>
  <c r="AK112" i="11"/>
  <c r="AK109" i="10"/>
  <c r="AK198" i="11"/>
  <c r="AK195" i="10"/>
  <c r="AK172" i="11"/>
  <c r="AK169" i="10"/>
  <c r="AD159" i="11"/>
  <c r="AD156" i="10"/>
  <c r="AK125" i="11"/>
  <c r="AK122" i="10"/>
  <c r="AK199" i="11"/>
  <c r="AK196" i="10"/>
  <c r="AK156" i="11"/>
  <c r="AK153" i="10"/>
  <c r="AK108" i="11"/>
  <c r="AK105" i="10"/>
  <c r="AK195" i="11"/>
  <c r="AK192" i="10"/>
  <c r="AK121" i="11"/>
  <c r="AK118" i="10"/>
  <c r="AK111" i="11"/>
  <c r="AK108" i="10"/>
  <c r="A13" i="8"/>
  <c r="A20" i="11"/>
  <c r="A17" i="10"/>
  <c r="AK154" i="11"/>
  <c r="AK151" i="10"/>
  <c r="AK109" i="11"/>
  <c r="AK106" i="10"/>
  <c r="AK153" i="11"/>
  <c r="AK150" i="10"/>
  <c r="AK155" i="11"/>
  <c r="AK152" i="10"/>
  <c r="AK124" i="11"/>
  <c r="AK121" i="10"/>
  <c r="AK130" i="11"/>
  <c r="AK127" i="10"/>
  <c r="AK119" i="11"/>
  <c r="AK116" i="10"/>
  <c r="AK168" i="11"/>
  <c r="AK165" i="10"/>
  <c r="AK100" i="11"/>
  <c r="AK97" i="10"/>
  <c r="AK114" i="11"/>
  <c r="AK111" i="10"/>
  <c r="AK191" i="11"/>
  <c r="AK188" i="10"/>
  <c r="AK194" i="11"/>
  <c r="AK191" i="10"/>
  <c r="AK200" i="11"/>
  <c r="AK197" i="10"/>
  <c r="AK115" i="11"/>
  <c r="AK112" i="10"/>
  <c r="AJ187" i="11"/>
  <c r="AJ184" i="10"/>
  <c r="AK190" i="11"/>
  <c r="AK187" i="10"/>
  <c r="AJ160" i="11"/>
  <c r="AJ157" i="10"/>
  <c r="AK133" i="11"/>
  <c r="AK130" i="10"/>
  <c r="AK101" i="11"/>
  <c r="AK98" i="10"/>
  <c r="AK138" i="11"/>
  <c r="AK135" i="10"/>
  <c r="AK181" i="11"/>
  <c r="AK178" i="10"/>
  <c r="AK103" i="11"/>
  <c r="AK100" i="10"/>
  <c r="AF160" i="11"/>
  <c r="AF157" i="10"/>
  <c r="AK123" i="11"/>
  <c r="AK120" i="10"/>
  <c r="AK186" i="11"/>
  <c r="AK183" i="10"/>
  <c r="W659" i="11"/>
  <c r="W656" i="10"/>
  <c r="AK157" i="11"/>
  <c r="AK154" i="10"/>
  <c r="AK164" i="11"/>
  <c r="AK161" i="10"/>
  <c r="AK132" i="11"/>
  <c r="AK129" i="10"/>
  <c r="AK162" i="11"/>
  <c r="AK159" i="10"/>
  <c r="AK117" i="11"/>
  <c r="AK114" i="10"/>
  <c r="AK166" i="11"/>
  <c r="AK163" i="10"/>
  <c r="AK102" i="11"/>
  <c r="AK99" i="10"/>
  <c r="AK107" i="11"/>
  <c r="AK104" i="10"/>
  <c r="AK192" i="11"/>
  <c r="AK189" i="10"/>
  <c r="AK188" i="11"/>
  <c r="AK185" i="10"/>
  <c r="AK197" i="11"/>
  <c r="AK194" i="10"/>
  <c r="AK149" i="8"/>
  <c r="AK177" i="8"/>
  <c r="AK150" i="8"/>
  <c r="AK151" i="8"/>
  <c r="BD4" i="1"/>
  <c r="S22" i="5" s="1"/>
  <c r="J33" i="5" s="1"/>
  <c r="AJ4" i="1"/>
  <c r="C21" i="5" s="1"/>
  <c r="AI4" i="1"/>
  <c r="C20" i="5" s="1"/>
  <c r="BA4" i="1"/>
  <c r="AZ4" i="1"/>
  <c r="AY4" i="1"/>
  <c r="AX4" i="1"/>
  <c r="K22" i="5" s="1"/>
  <c r="AC29" i="5"/>
  <c r="AB29" i="5"/>
  <c r="AA29" i="5"/>
  <c r="AC28" i="5"/>
  <c r="AB28" i="5"/>
  <c r="AA28" i="5"/>
  <c r="Z29" i="5"/>
  <c r="Z28" i="5"/>
  <c r="Y29" i="5"/>
  <c r="Y28" i="5"/>
  <c r="W21" i="5"/>
  <c r="X21" i="5"/>
  <c r="Y21" i="5"/>
  <c r="Z21" i="5"/>
  <c r="Z20" i="5"/>
  <c r="Y20" i="5"/>
  <c r="X20" i="5"/>
  <c r="W20" i="5"/>
  <c r="K20" i="5"/>
  <c r="R20" i="5"/>
  <c r="B46" i="5"/>
  <c r="F44" i="5"/>
  <c r="S30" i="5"/>
  <c r="R30" i="5"/>
  <c r="Q30" i="5"/>
  <c r="O30" i="5"/>
  <c r="K30" i="5"/>
  <c r="J30" i="5"/>
  <c r="I30" i="5"/>
  <c r="S29" i="5"/>
  <c r="S28" i="5"/>
  <c r="R29" i="5"/>
  <c r="R28" i="5"/>
  <c r="Q29" i="5"/>
  <c r="Q28" i="5"/>
  <c r="O29" i="5"/>
  <c r="O28" i="5"/>
  <c r="K29" i="5"/>
  <c r="K28" i="5"/>
  <c r="J29" i="5"/>
  <c r="X29" i="5" s="1"/>
  <c r="J28" i="5"/>
  <c r="X28" i="5" s="1"/>
  <c r="I29" i="5"/>
  <c r="W29" i="5" s="1"/>
  <c r="I28" i="5"/>
  <c r="W28" i="5" s="1"/>
  <c r="H29" i="5"/>
  <c r="H28" i="5"/>
  <c r="C29" i="5"/>
  <c r="C28" i="5"/>
  <c r="G24" i="5"/>
  <c r="S21" i="5"/>
  <c r="S20" i="5"/>
  <c r="R21" i="5"/>
  <c r="Q21" i="5"/>
  <c r="O21" i="5"/>
  <c r="K21" i="5"/>
  <c r="Q20" i="5"/>
  <c r="O20" i="5"/>
  <c r="J21" i="5"/>
  <c r="J20" i="5"/>
  <c r="H21" i="5"/>
  <c r="H20" i="5"/>
  <c r="B17" i="5"/>
  <c r="F15" i="5"/>
  <c r="P14" i="5"/>
  <c r="F14" i="5"/>
  <c r="D13" i="5"/>
  <c r="T12" i="5"/>
  <c r="M12" i="5"/>
  <c r="G12" i="5"/>
  <c r="N11" i="5"/>
  <c r="E11" i="5"/>
  <c r="AK161" i="11" l="1"/>
  <c r="AK158" i="10"/>
  <c r="A23" i="8"/>
  <c r="A31" i="8" s="1"/>
  <c r="A23" i="11"/>
  <c r="A20" i="10"/>
  <c r="AK187" i="11"/>
  <c r="AK184" i="10"/>
  <c r="AK160" i="11"/>
  <c r="AK157" i="10"/>
  <c r="AK159" i="11"/>
  <c r="AK156" i="10"/>
  <c r="N9" i="5"/>
  <c r="G9" i="5"/>
  <c r="B8" i="5"/>
  <c r="P6" i="5"/>
  <c r="J5" i="5"/>
  <c r="K6" i="5"/>
  <c r="L6" i="5"/>
  <c r="M6" i="5"/>
  <c r="N6" i="5"/>
  <c r="O6" i="5"/>
  <c r="G6" i="5"/>
  <c r="D6" i="5"/>
  <c r="E6" i="5"/>
  <c r="F6" i="5"/>
  <c r="A5" i="1"/>
  <c r="A6" i="1" s="1"/>
  <c r="A7" i="1" s="1"/>
  <c r="A8" i="1" s="1"/>
  <c r="A9" i="1" s="1"/>
  <c r="A10" i="1" s="1"/>
  <c r="A11" i="1" s="1"/>
  <c r="A12" i="1" s="1"/>
  <c r="A13" i="1" s="1"/>
  <c r="A18" i="1" s="1"/>
  <c r="A22" i="1" s="1"/>
  <c r="A26" i="1" s="1"/>
  <c r="A27" i="1" s="1"/>
  <c r="A28" i="1" s="1"/>
  <c r="A29" i="1" s="1"/>
  <c r="A30" i="1" s="1"/>
  <c r="A31" i="1" s="1"/>
  <c r="A32" i="1" s="1"/>
  <c r="A33" i="1" s="1"/>
  <c r="A38" i="1" s="1"/>
  <c r="A39" i="1" s="1"/>
  <c r="A40" i="1" s="1"/>
  <c r="A41" i="1" s="1"/>
  <c r="A42" i="1" s="1"/>
  <c r="A47" i="1" s="1"/>
  <c r="A48" i="1" s="1"/>
  <c r="A49" i="1" s="1"/>
  <c r="A52" i="1" s="1"/>
  <c r="A56" i="1" s="1"/>
  <c r="A58" i="1" s="1"/>
  <c r="A61" i="1" s="1"/>
  <c r="A88" i="1" s="1"/>
  <c r="A93" i="1" s="1"/>
  <c r="A94" i="1" s="1"/>
  <c r="A95" i="1" s="1"/>
  <c r="A100" i="1" s="1"/>
  <c r="A101" i="1" s="1"/>
  <c r="A106" i="1" s="1"/>
  <c r="A107" i="1" s="1"/>
  <c r="A108" i="1" s="1"/>
  <c r="A113" i="1" s="1"/>
  <c r="A114" i="1" s="1"/>
  <c r="A115" i="1" s="1"/>
  <c r="A116" i="1" s="1"/>
  <c r="A117" i="1" s="1"/>
  <c r="A118" i="1" s="1"/>
  <c r="A119" i="1" s="1"/>
  <c r="A124" i="1" s="1"/>
  <c r="A125" i="1" s="1"/>
  <c r="A126" i="1" s="1"/>
  <c r="A127" i="1" s="1"/>
  <c r="A132" i="1" s="1"/>
  <c r="A136" i="1" s="1"/>
  <c r="A137" i="1" s="1"/>
  <c r="A142" i="1" s="1"/>
  <c r="A146" i="1" s="1"/>
  <c r="A147" i="1" s="1"/>
  <c r="A148" i="1" s="1"/>
  <c r="A149" i="1" s="1"/>
  <c r="A150" i="1" s="1"/>
  <c r="A151" i="1" s="1"/>
  <c r="A152" i="1" s="1"/>
  <c r="A153" i="1" s="1"/>
  <c r="A158" i="1" s="1"/>
  <c r="A159" i="1" s="1"/>
  <c r="A160" i="1" s="1"/>
  <c r="A161" i="1" s="1"/>
  <c r="A162" i="1" s="1"/>
  <c r="A163" i="1" s="1"/>
  <c r="A164" i="1" s="1"/>
  <c r="A165" i="1" s="1"/>
  <c r="A170" i="1" s="1"/>
  <c r="A171" i="1" s="1"/>
  <c r="A172" i="1" s="1"/>
  <c r="A173" i="1" s="1"/>
  <c r="A174" i="1" s="1"/>
  <c r="A175" i="1" s="1"/>
  <c r="A180" i="1" s="1"/>
  <c r="A184" i="1" s="1"/>
  <c r="A185" i="1" s="1"/>
  <c r="A190" i="1" s="1"/>
  <c r="A191" i="1" s="1"/>
  <c r="A192" i="1" s="1"/>
  <c r="A193" i="1" s="1"/>
  <c r="A194" i="1" s="1"/>
  <c r="A195" i="1" s="1"/>
  <c r="A196" i="1" s="1"/>
  <c r="A197" i="1" s="1"/>
  <c r="A198" i="1" s="1"/>
  <c r="A203" i="1" s="1"/>
  <c r="A204" i="1" s="1"/>
  <c r="A205" i="1" s="1"/>
  <c r="A206" i="1" s="1"/>
  <c r="A211" i="1" s="1"/>
  <c r="A212" i="1" s="1"/>
  <c r="A213" i="1" s="1"/>
  <c r="W214" i="1"/>
  <c r="W207" i="1"/>
  <c r="W199" i="1"/>
  <c r="W186" i="1"/>
  <c r="W176" i="1"/>
  <c r="W166" i="1"/>
  <c r="W154" i="1"/>
  <c r="W138" i="1"/>
  <c r="W128" i="1"/>
  <c r="W120" i="1"/>
  <c r="W109" i="1"/>
  <c r="W102" i="1"/>
  <c r="W96" i="1"/>
  <c r="W89" i="1"/>
  <c r="W43" i="1"/>
  <c r="W34" i="1"/>
  <c r="W14" i="1"/>
  <c r="A33" i="11" l="1"/>
  <c r="A30" i="10"/>
  <c r="O22" i="5"/>
  <c r="W217" i="1"/>
  <c r="A40" i="8" l="1"/>
  <c r="A41" i="11"/>
  <c r="A38" i="10"/>
  <c r="Q22" i="5"/>
  <c r="R22" i="5"/>
  <c r="A43" i="8" l="1"/>
  <c r="A50" i="11"/>
  <c r="A47" i="10"/>
  <c r="A50" i="8" l="1"/>
  <c r="A53" i="11"/>
  <c r="A50" i="10"/>
  <c r="A60" i="8" l="1"/>
  <c r="A60" i="11"/>
  <c r="A57" i="10"/>
  <c r="A68" i="8" l="1"/>
  <c r="A70" i="11"/>
  <c r="A67" i="10"/>
  <c r="A79" i="8" l="1"/>
  <c r="A78" i="11"/>
  <c r="A75" i="10"/>
  <c r="A90" i="8" l="1"/>
  <c r="A89" i="11"/>
  <c r="A86" i="10"/>
  <c r="A96" i="8" l="1"/>
  <c r="A100" i="11"/>
  <c r="A97" i="10"/>
  <c r="A105" i="8" l="1"/>
  <c r="A106" i="11"/>
  <c r="A103" i="10"/>
  <c r="A125" i="8" l="1"/>
  <c r="A115" i="11"/>
  <c r="A112" i="10"/>
  <c r="A132" i="8" l="1"/>
  <c r="A135" i="11"/>
  <c r="A132" i="10"/>
  <c r="A140" i="8" l="1"/>
  <c r="A142" i="11"/>
  <c r="A139" i="10"/>
  <c r="A149" i="8" l="1"/>
  <c r="A150" i="11"/>
  <c r="A147" i="10"/>
  <c r="A155" i="8" l="1"/>
  <c r="A159" i="11"/>
  <c r="A156" i="10"/>
  <c r="A176" i="8" l="1"/>
  <c r="A165" i="11"/>
  <c r="A162" i="10"/>
  <c r="A180" i="8" l="1"/>
  <c r="A186" i="11"/>
  <c r="A183" i="10"/>
  <c r="A184" i="8" l="1"/>
  <c r="A189" i="11"/>
  <c r="A186" i="10"/>
  <c r="A187" i="8" l="1"/>
  <c r="A193" i="11"/>
  <c r="A190" i="10"/>
  <c r="A191" i="8" l="1"/>
  <c r="A196" i="11"/>
  <c r="A193" i="10"/>
  <c r="A199" i="8" l="1"/>
  <c r="A200" i="11"/>
  <c r="A197" i="10"/>
  <c r="A200" i="8" l="1"/>
  <c r="A208" i="11"/>
  <c r="A205" i="10"/>
  <c r="A201" i="8" l="1"/>
  <c r="A209" i="11"/>
  <c r="A206" i="10"/>
  <c r="A202" i="8" l="1"/>
  <c r="A210" i="11"/>
  <c r="A207" i="10"/>
  <c r="A206" i="8" l="1"/>
  <c r="A211" i="11"/>
  <c r="A208" i="10"/>
  <c r="A208" i="8" l="1"/>
  <c r="A215" i="11"/>
  <c r="A212" i="10"/>
  <c r="A211" i="8" l="1"/>
  <c r="A217" i="11"/>
  <c r="A214" i="10"/>
  <c r="A212" i="8" l="1"/>
  <c r="A220" i="11"/>
  <c r="A217" i="10"/>
  <c r="A217" i="8" l="1"/>
  <c r="A221" i="11"/>
  <c r="A218" i="10"/>
  <c r="A222" i="8" l="1"/>
  <c r="A226" i="11"/>
  <c r="A223" i="10"/>
  <c r="A230" i="8" l="1"/>
  <c r="A231" i="11"/>
  <c r="A228" i="10"/>
  <c r="A239" i="8" l="1"/>
  <c r="A239" i="11"/>
  <c r="A236" i="10"/>
  <c r="A241" i="8" l="1"/>
  <c r="A248" i="11"/>
  <c r="A245" i="10"/>
  <c r="A248" i="8" l="1"/>
  <c r="A250" i="11"/>
  <c r="A247" i="10"/>
  <c r="A254" i="8" l="1"/>
  <c r="A257" i="11"/>
  <c r="A254" i="10"/>
  <c r="A261" i="8" l="1"/>
  <c r="A262" i="11"/>
  <c r="A259" i="10"/>
  <c r="A269" i="8" l="1"/>
  <c r="A269" i="11"/>
  <c r="A266" i="10"/>
  <c r="A274" i="8" l="1"/>
  <c r="A277" i="11"/>
  <c r="A274" i="10"/>
  <c r="A283" i="8" l="1"/>
  <c r="A282" i="11"/>
  <c r="A279" i="10"/>
  <c r="A287" i="8" l="1"/>
  <c r="A291" i="11"/>
  <c r="A288" i="10"/>
  <c r="A289" i="8" l="1"/>
  <c r="A295" i="11"/>
  <c r="A292" i="10"/>
  <c r="A297" i="8" l="1"/>
  <c r="A297" i="11"/>
  <c r="A294" i="10"/>
  <c r="A306" i="8" l="1"/>
  <c r="A305" i="11"/>
  <c r="A302" i="10"/>
  <c r="A318" i="8" l="1"/>
  <c r="A314" i="11"/>
  <c r="A311" i="10"/>
  <c r="A324" i="8" l="1"/>
  <c r="A326" i="11"/>
  <c r="A323" i="10"/>
  <c r="A327" i="8" l="1"/>
  <c r="A332" i="11"/>
  <c r="A329" i="10"/>
  <c r="A330" i="8" l="1"/>
  <c r="A335" i="11"/>
  <c r="A332" i="10"/>
  <c r="A338" i="8" l="1"/>
  <c r="A338" i="11"/>
  <c r="A335" i="10"/>
  <c r="A350" i="8" l="1"/>
  <c r="A346" i="11"/>
  <c r="A343" i="10"/>
  <c r="A359" i="8" l="1"/>
  <c r="A358" i="11"/>
  <c r="A355" i="10"/>
  <c r="A365" i="8" l="1"/>
  <c r="A367" i="11"/>
  <c r="A364" i="10"/>
  <c r="A379" i="8" l="1"/>
  <c r="A373" i="11"/>
  <c r="A370" i="10"/>
  <c r="A390" i="8" l="1"/>
  <c r="A387" i="11"/>
  <c r="A384" i="10"/>
  <c r="A394" i="8" l="1"/>
  <c r="A391" i="11"/>
  <c r="A388" i="10"/>
  <c r="A398" i="8" l="1"/>
  <c r="A395" i="11"/>
  <c r="A392" i="10"/>
  <c r="A400" i="8" l="1"/>
  <c r="A399" i="11"/>
  <c r="A396" i="10"/>
  <c r="A404" i="8" l="1"/>
  <c r="A401" i="11"/>
  <c r="A398" i="10"/>
  <c r="A407" i="8" l="1"/>
  <c r="A405" i="11"/>
  <c r="A402" i="10"/>
  <c r="A408" i="8" l="1"/>
  <c r="A408" i="11"/>
  <c r="A405" i="10"/>
  <c r="A413" i="8" l="1"/>
  <c r="A409" i="11"/>
  <c r="A406" i="10"/>
  <c r="A418" i="8" l="1"/>
  <c r="A414" i="11"/>
  <c r="A411" i="10"/>
  <c r="A421" i="8" l="1"/>
  <c r="A419" i="11"/>
  <c r="A416" i="10"/>
  <c r="A424" i="8" l="1"/>
  <c r="A422" i="11"/>
  <c r="A419" i="10"/>
  <c r="A426" i="8" l="1"/>
  <c r="A425" i="11"/>
  <c r="A422" i="10"/>
  <c r="A429" i="8" l="1"/>
  <c r="A427" i="11"/>
  <c r="A424" i="10"/>
  <c r="A435" i="8" l="1"/>
  <c r="A430" i="11"/>
  <c r="A427" i="10"/>
  <c r="A440" i="8" l="1"/>
  <c r="A436" i="11"/>
  <c r="A433" i="10"/>
  <c r="A450" i="8" l="1"/>
  <c r="A441" i="11"/>
  <c r="A438" i="10"/>
  <c r="A461" i="8" l="1"/>
  <c r="A451" i="11"/>
  <c r="A448" i="10"/>
  <c r="A469" i="8" l="1"/>
  <c r="A462" i="11"/>
  <c r="A459" i="10"/>
  <c r="A487" i="8" l="1"/>
  <c r="A470" i="11"/>
  <c r="A467" i="10"/>
  <c r="A495" i="8" l="1"/>
  <c r="A488" i="11"/>
  <c r="A485" i="10"/>
  <c r="A508" i="8" l="1"/>
  <c r="A496" i="11"/>
  <c r="A493" i="10"/>
  <c r="A521" i="8" l="1"/>
  <c r="A537" i="8" s="1"/>
  <c r="A509" i="11"/>
  <c r="A506" i="10"/>
  <c r="A522" i="11" l="1"/>
  <c r="A519" i="10"/>
  <c r="A543" i="8" l="1"/>
  <c r="A538" i="11"/>
  <c r="A535" i="10"/>
  <c r="A552" i="8" l="1"/>
  <c r="A544" i="11"/>
  <c r="A541" i="10"/>
  <c r="A557" i="8" l="1"/>
  <c r="A553" i="11"/>
  <c r="A550" i="10"/>
  <c r="A562" i="8" l="1"/>
  <c r="A558" i="11"/>
  <c r="A555" i="10"/>
  <c r="A568" i="8" l="1"/>
  <c r="A563" i="11"/>
  <c r="A560" i="10"/>
  <c r="A576" i="8" l="1"/>
  <c r="A567" i="11"/>
  <c r="A564" i="10"/>
  <c r="A577" i="8" l="1"/>
  <c r="A575" i="11"/>
  <c r="A572" i="10"/>
  <c r="A589" i="8" l="1"/>
  <c r="A576" i="11"/>
  <c r="A573" i="10"/>
  <c r="A601" i="8" l="1"/>
  <c r="A588" i="11"/>
  <c r="A585" i="10"/>
  <c r="A607" i="8" l="1"/>
  <c r="A600" i="11"/>
  <c r="A597" i="10"/>
  <c r="A628" i="8" l="1"/>
  <c r="A606" i="11"/>
  <c r="A603" i="10"/>
  <c r="A631" i="8" l="1"/>
  <c r="A627" i="11"/>
  <c r="A624" i="10"/>
  <c r="A634" i="8" l="1"/>
  <c r="A630" i="11"/>
  <c r="A627" i="10"/>
  <c r="A637" i="8" l="1"/>
  <c r="A633" i="11"/>
  <c r="A630" i="10"/>
  <c r="A644" i="8" l="1"/>
  <c r="A636" i="11"/>
  <c r="A633" i="10"/>
  <c r="A649" i="8" l="1"/>
  <c r="A643" i="11"/>
  <c r="A640" i="10"/>
  <c r="A654" i="8" l="1"/>
  <c r="A648" i="11"/>
  <c r="A645" i="10"/>
  <c r="A653" i="11" l="1"/>
  <c r="A650" i="10"/>
</calcChain>
</file>

<file path=xl/comments1.xml><?xml version="1.0" encoding="utf-8"?>
<comments xmlns="http://schemas.openxmlformats.org/spreadsheetml/2006/main">
  <authors>
    <author>ADRIAN</author>
  </authors>
  <commentList>
    <comment ref="AP271" authorId="0">
      <text>
        <r>
          <rPr>
            <b/>
            <sz val="9"/>
            <color indexed="81"/>
            <rFont val="Tahoma"/>
            <family val="2"/>
          </rPr>
          <t>ADRIAN:</t>
        </r>
        <r>
          <rPr>
            <sz val="9"/>
            <color indexed="81"/>
            <rFont val="Tahoma"/>
            <family val="2"/>
          </rPr>
          <t xml:space="preserve">
</t>
        </r>
      </text>
    </comment>
  </commentList>
</comments>
</file>

<file path=xl/comments2.xml><?xml version="1.0" encoding="utf-8"?>
<comments xmlns="http://schemas.openxmlformats.org/spreadsheetml/2006/main">
  <authors>
    <author>ADRIAN</author>
  </authors>
  <commentList>
    <comment ref="AQ279" authorId="0">
      <text>
        <r>
          <rPr>
            <b/>
            <sz val="9"/>
            <color indexed="81"/>
            <rFont val="Tahoma"/>
            <family val="2"/>
          </rPr>
          <t>ADRIAN:</t>
        </r>
        <r>
          <rPr>
            <sz val="9"/>
            <color indexed="81"/>
            <rFont val="Tahoma"/>
            <family val="2"/>
          </rPr>
          <t xml:space="preserve">
</t>
        </r>
      </text>
    </comment>
  </commentList>
</comments>
</file>

<file path=xl/comments3.xml><?xml version="1.0" encoding="utf-8"?>
<comments xmlns="http://schemas.openxmlformats.org/spreadsheetml/2006/main">
  <authors>
    <author>ADRIAN</author>
  </authors>
  <commentList>
    <comment ref="AQ276" authorId="0">
      <text>
        <r>
          <rPr>
            <b/>
            <sz val="9"/>
            <color indexed="81"/>
            <rFont val="Tahoma"/>
            <family val="2"/>
          </rPr>
          <t>ADRIAN:</t>
        </r>
        <r>
          <rPr>
            <sz val="9"/>
            <color indexed="81"/>
            <rFont val="Tahoma"/>
            <family val="2"/>
          </rPr>
          <t xml:space="preserve">
</t>
        </r>
      </text>
    </comment>
  </commentList>
</comments>
</file>

<file path=xl/sharedStrings.xml><?xml version="1.0" encoding="utf-8"?>
<sst xmlns="http://schemas.openxmlformats.org/spreadsheetml/2006/main" count="20618" uniqueCount="3919">
  <si>
    <t xml:space="preserve">DEPENDENCIA </t>
  </si>
  <si>
    <t>ENT</t>
  </si>
  <si>
    <t>PROY</t>
  </si>
  <si>
    <t>NOMBRE DEL PROYECTO</t>
  </si>
  <si>
    <t>DG</t>
  </si>
  <si>
    <t>DA</t>
  </si>
  <si>
    <t>FN</t>
  </si>
  <si>
    <t>Sf</t>
  </si>
  <si>
    <t>PG</t>
  </si>
  <si>
    <t>Sp</t>
  </si>
  <si>
    <t>PY</t>
  </si>
  <si>
    <t>FF</t>
  </si>
  <si>
    <t xml:space="preserve">CLAVE PROGRAMÁTICA </t>
  </si>
  <si>
    <t>PRESPUESTO</t>
  </si>
  <si>
    <t>ÁREAS EJECUTORAS</t>
  </si>
  <si>
    <t>A00</t>
  </si>
  <si>
    <t>01</t>
  </si>
  <si>
    <t>05</t>
  </si>
  <si>
    <t>112</t>
  </si>
  <si>
    <t>03</t>
  </si>
  <si>
    <t>02</t>
  </si>
  <si>
    <t>101</t>
  </si>
  <si>
    <t xml:space="preserve">CUERPO EDILICIO </t>
  </si>
  <si>
    <t xml:space="preserve">AUDIENCIA PÚBLICA Y CONSULTA POPULAR </t>
  </si>
  <si>
    <t>100</t>
  </si>
  <si>
    <t>SECRETAÍA PARTICULAR</t>
  </si>
  <si>
    <t>122</t>
  </si>
  <si>
    <t>UNIDAD DE TRANSPARENCIA Y ACCESO A LA INFORMACIÓN</t>
  </si>
  <si>
    <t>INFORMACIÓN, PLANEACIÓN, CONTROL Y EVALUACIÓN DE PROGRAMAS DE INSTRUMENTACIÓN DE LAS POLÍTICAS GUBERNAMENTALES</t>
  </si>
  <si>
    <t>04</t>
  </si>
  <si>
    <t>SECRETAÍA TÉCNICA</t>
  </si>
  <si>
    <t>APOYO Y ASESORÍA PARA LA CONDUCCIÓN DE LAS POLÍTICAS GUBERNAMENTALES</t>
  </si>
  <si>
    <t>COORDINACIÓN DE ASESORES</t>
  </si>
  <si>
    <t>COORDINACIÓN DE ATENCIÓN CIUDADANA</t>
  </si>
  <si>
    <t>ASESORÍA JURÍDICA</t>
  </si>
  <si>
    <t>155</t>
  </si>
  <si>
    <t>COORDINACIÓN DE LEGISLACIÓN CONSULTIVA, CONVENIOS Y CONTRATOS</t>
  </si>
  <si>
    <t>PROTECCIÓN Y DEFENSA DE LOS DERECHOS HUMANOS</t>
  </si>
  <si>
    <t>137</t>
  </si>
  <si>
    <t xml:space="preserve">UNIDAD DE RELACIONES INTERNACIONALES </t>
  </si>
  <si>
    <t>SIMPLIFICACIÓN Y MODERNIZACIÓN DE LA ADMINISTRACIÓN PÚBLICA</t>
  </si>
  <si>
    <t>COORDINACIÓN DE SISTEMAS, POLÍTICA INFORMÁTICA Y GOBIERNO ELECTRÓNICO</t>
  </si>
  <si>
    <t>OFICINA DEL PRESIDENTE MUNICIPAL EN ZONA ORIENTE</t>
  </si>
  <si>
    <t>COMUNICACIÓN SOCIAL</t>
  </si>
  <si>
    <t xml:space="preserve">DIFUSIÓN Y COMUNICACIÓN INSTITUCIONAL </t>
  </si>
  <si>
    <t>A01</t>
  </si>
  <si>
    <t>103</t>
  </si>
  <si>
    <t>DIRECCIÓN GENERAL DE COMUNICACIÓN SOCIAL</t>
  </si>
  <si>
    <t>TOTAL</t>
  </si>
  <si>
    <t>DERCHOS HUMANOS</t>
  </si>
  <si>
    <t xml:space="preserve">PROTECCIÓN Y DEFENSA DE LOS DERECHOS HUMANOS </t>
  </si>
  <si>
    <t>A02</t>
  </si>
  <si>
    <t>102</t>
  </si>
  <si>
    <t>DEFENROSÍA MUNICIPAL DE LOS DERCHOS HUMANOS</t>
  </si>
  <si>
    <t>SECRETAÍA DEL AYUNTAMIENTO</t>
  </si>
  <si>
    <t>REVISIÓN Y EXPEDICIÓN DE LA REGLAMENTACIÓN MUNICIPAL</t>
  </si>
  <si>
    <t>D00</t>
  </si>
  <si>
    <t>144</t>
  </si>
  <si>
    <t>SECRETARÍA DEL AYUNTAMIENTO</t>
  </si>
  <si>
    <t>COORDINACIÓN DE ASUNTOS EDILICIOS</t>
  </si>
  <si>
    <t>CONTROL DEL PATRIMONIO Y NORMATIVIDAD</t>
  </si>
  <si>
    <t>DOO</t>
  </si>
  <si>
    <t>114</t>
  </si>
  <si>
    <t>COORDINACIÓN DE PATRIMONIO MUNICIPAL</t>
  </si>
  <si>
    <t>COORDINACIÓN JURÍDICA</t>
  </si>
  <si>
    <t xml:space="preserve">MEDIACIÓN Y CONCILIACIÓN DE CONTROVERSIAS </t>
  </si>
  <si>
    <t>108</t>
  </si>
  <si>
    <t>COORDINACIÓN DE MEDIACIÓN</t>
  </si>
  <si>
    <t>PARTICIPACIÓN CIUDADANA</t>
  </si>
  <si>
    <t>ACTUALIZACIÓN DEL REGISTRO CIVIL</t>
  </si>
  <si>
    <t>109</t>
  </si>
  <si>
    <t>DEPTO. DE ENLACES CON OFICIALES CONCILIADORES, CALIFICADORES Y REGISTRO CIVIL</t>
  </si>
  <si>
    <t>SUBSECRETARÍA DE GOBIERNO</t>
  </si>
  <si>
    <t>SUBSECRETARÍA DEL AYUNTAMIENTO</t>
  </si>
  <si>
    <t xml:space="preserve">ADMINISTRACIÓN </t>
  </si>
  <si>
    <t xml:space="preserve">SIMPLIFICACIÓN Y MODERNIZACIÓN DE LA ADMINISTRACIÓN PÚBLICA </t>
  </si>
  <si>
    <t>E00</t>
  </si>
  <si>
    <t>DIRECCIÓN GENERAL DE ADMINISTRACIÓN</t>
  </si>
  <si>
    <t>ADMINISTRACIÓN DEL PERSONAL</t>
  </si>
  <si>
    <t>120</t>
  </si>
  <si>
    <t>SUBDIRECCIÓN DE RECURSOS HUMANOS (NÓMINA)</t>
  </si>
  <si>
    <t>SELECCIÓN, CAPACITACIÓN Y DESARROLLO DEL PERSONAL</t>
  </si>
  <si>
    <t>F00</t>
  </si>
  <si>
    <t>124</t>
  </si>
  <si>
    <t>10</t>
  </si>
  <si>
    <t>SUBDIRECCIÓN DE RECURSOS HUMANOS (SELECCIÓN DE PERSONAL Y CAPACITACIÓN)</t>
  </si>
  <si>
    <t xml:space="preserve">ADQUISICIONES Y SERVICIOS </t>
  </si>
  <si>
    <t>121</t>
  </si>
  <si>
    <t>SUBDIRECCIÓN DE RECURSOS MATERIALES</t>
  </si>
  <si>
    <t>SUBDURECCIÓN DE SERVICIOS</t>
  </si>
  <si>
    <t>DIRECCIÓN GENERAL DE OBRAS PÚBLICAS</t>
  </si>
  <si>
    <t>CONTROL Y SUPERVISIÓN DE OBRAS PÚBLICAS</t>
  </si>
  <si>
    <t>07</t>
  </si>
  <si>
    <t>OBRA PÚBLICA (GASTO CORRIENTE)</t>
  </si>
  <si>
    <t>INFRAESTRUCTIRA EN VIALIDADES URBANAS MUNICIPALES</t>
  </si>
  <si>
    <t>431</t>
  </si>
  <si>
    <t>OBRA PÚBLICA (FISM PAV 2013)</t>
  </si>
  <si>
    <t>INFRAESTRUCTURA EN VIALIDADES URBANAS MUNICIPALES</t>
  </si>
  <si>
    <t>501</t>
  </si>
  <si>
    <t>OBRA PÚBLICA (HABITAT FEDERALES Y ESTATALES)</t>
  </si>
  <si>
    <t>OBRA PÚBLICA (PAVIMENTACIÓN PIM, HABITAT RECURSOS MUNICIPALES)</t>
  </si>
  <si>
    <t>08</t>
  </si>
  <si>
    <t>508</t>
  </si>
  <si>
    <t>OBRA PÚBLICA (REP FEDERAL)</t>
  </si>
  <si>
    <t>INFRAESTRUCTURA Y EQUIPAMIENTO PARA LA EDUCAICÓN Y BIENESTRAR SOCIAL</t>
  </si>
  <si>
    <t>INFRAESTRUCTURA Y EQUIPAMIENTO PARA LA EDUCACIÓN CULTURA Y BIENESTAR SOCIAL</t>
  </si>
  <si>
    <t>610</t>
  </si>
  <si>
    <t>OBRA PÚBLICA (FODAEDAPIE 2013)</t>
  </si>
  <si>
    <t>OBRA PÚBLICA (FAM)</t>
  </si>
  <si>
    <t>212</t>
  </si>
  <si>
    <t>OBRA PÚBLICA (FEFOM 2013)</t>
  </si>
  <si>
    <t xml:space="preserve">REHABILITACIÓN Y MANTENIMIENTO DE CAMINOS VECINALES MUNICIPALES </t>
  </si>
  <si>
    <t>09</t>
  </si>
  <si>
    <t>06</t>
  </si>
  <si>
    <t>211</t>
  </si>
  <si>
    <t>OBRA PÚBLICA (GIS 2013)</t>
  </si>
  <si>
    <t>URBANIZACIÓN MUNICIPAL</t>
  </si>
  <si>
    <t>OBRA PÚBLICA (URBANIZACIÓN PIM)</t>
  </si>
  <si>
    <t>INFRAESTRUCTURA PARA LA ADMINISTRACIÓN Y FINANZAS</t>
  </si>
  <si>
    <t>OBRA PÚBLICA (EDIFICIOS ADMINISTRATIVOS)</t>
  </si>
  <si>
    <t>INFRAESTRUCTURA Y EQUIPAMIENTO PARA LA EDUCACIÓN, CULTURA Y BIENESTAR SOCIAL</t>
  </si>
  <si>
    <t>OBRA PÚBLICA (PIM EDIFICIOS ADMINISTRATIVOS EDUCACIÓN Y CULTURA)</t>
  </si>
  <si>
    <t xml:space="preserve">CONTROL Y SUPERVISIÓN DE OBRAS PÚBLICAS </t>
  </si>
  <si>
    <t>OBRA PÚBLICA (PROYECTOS TÉCNICOS SUP PIM)</t>
  </si>
  <si>
    <t>INFRAESTRUCTURA PARA LA SEGURIDAD PÚBLICA, TRÁNSITO Y PROTECCIÓN CIVIL</t>
  </si>
  <si>
    <t>OBRA PÚBLICA (EDIFICIO SEGURIDAD PÚBLICA PIM)</t>
  </si>
  <si>
    <t>-</t>
  </si>
  <si>
    <t>OBRA PÚBLICA (VIALIDADES PRIMARIAS, PIM)</t>
  </si>
  <si>
    <t xml:space="preserve">INFRAESTRUCTURA EN VIALIDADES URBANAS MUNICIPALES </t>
  </si>
  <si>
    <t>409</t>
  </si>
  <si>
    <t>415</t>
  </si>
  <si>
    <t>OBRA PÚBLICA (OBRAS FISM05)</t>
  </si>
  <si>
    <t>OBRA PÚBLICA (OBRAS FISM02)</t>
  </si>
  <si>
    <t>417</t>
  </si>
  <si>
    <t>OBRA PÚBLICA (FISM06)</t>
  </si>
  <si>
    <t>419</t>
  </si>
  <si>
    <t>OBRA PÚBLICA (FISM07)</t>
  </si>
  <si>
    <t>421</t>
  </si>
  <si>
    <t>OBRA PÚBLICA (FISM08)</t>
  </si>
  <si>
    <t>INFRAESTRUCRURA EN VIALIDADES URBANAS MUNICIPALES</t>
  </si>
  <si>
    <t>423</t>
  </si>
  <si>
    <t>OBRA PÚBLICA (FISM09 PAVIMENTACIONES)</t>
  </si>
  <si>
    <t>OBRA PÚBLICA (FISM09 ESCUELAS)</t>
  </si>
  <si>
    <t>OBRA PÚBLICA (FISM10 PAVIMENTACIONES)</t>
  </si>
  <si>
    <t>425</t>
  </si>
  <si>
    <t>OBRA PÚBLICA (FISM10 ESCUELAS)</t>
  </si>
  <si>
    <t>427</t>
  </si>
  <si>
    <t>OBRA PÚBLICA (FISM11 PAVIMENTACIONES)</t>
  </si>
  <si>
    <t>OBRA PÚBLICA (FISM11 ESCUELAS)</t>
  </si>
  <si>
    <t>429</t>
  </si>
  <si>
    <t>OBRA PÚBLICA (FISM12 PAVIMENTACIONES)</t>
  </si>
  <si>
    <t>OBRA PÚBLICA (FISM12 AUTOS PARA SUPERVISIÓN)</t>
  </si>
  <si>
    <t>OBRA PÚBLICA (FOPADE 10 PAVIMENTACIONES)</t>
  </si>
  <si>
    <t>OBRA PÚBLICA (FOPADE 11 CANCHAS)</t>
  </si>
  <si>
    <t>604</t>
  </si>
  <si>
    <t>OBRA PÚBLICA (REHABILITACIÓN DE CANCHAS DE BASKETBALL CONADE)</t>
  </si>
  <si>
    <t>203</t>
  </si>
  <si>
    <t>OBRA PÚBLICA (GIS 09 REPAVIMENTACIONES)</t>
  </si>
  <si>
    <t>207</t>
  </si>
  <si>
    <t>OBRA PÚBLICA (GIS 11 REPAVIMENTACIONES)</t>
  </si>
  <si>
    <t>210</t>
  </si>
  <si>
    <t>OBRA PÚBLICA (FEFOM12 VIALIDAES PRINCIPALES)</t>
  </si>
  <si>
    <t>OBRA PÚBLICA (FEFOM12 VIALIDAD MUNICIPAL)</t>
  </si>
  <si>
    <t>OBRA PÚBLICA (EDUCACIÓN, ESTUDIOS Y OBRA PROYECTOS)</t>
  </si>
  <si>
    <t>OBRA PÚBLICA (EDUCACIÓN, CULTURA Y BIENESTAR SOCIAL)</t>
  </si>
  <si>
    <t>OBRA PÚBLICA (PAVIMENTACIONES, OBRAS FINANCIADAS, FOPAEDAPIE)</t>
  </si>
  <si>
    <t>OBRA PÚBLICA (URBANIZACIÓN Y RESCATE DE ESPACIOS PÚBLICOS (REMA PIM))</t>
  </si>
  <si>
    <t>OBRA PÚBLICA ( PROYECTOS, ESTUDIOS Y SUPERVISIÓN OBRA FINANCIADA (REMA PIM))</t>
  </si>
  <si>
    <t xml:space="preserve">OPERACIÓN Y MANTENIMIENTO DE INFRAESTRUCTURA HIDRÁULICA PARA EL SUMINISTRO DE AGUA EN EL BLOQUE </t>
  </si>
  <si>
    <t>OBRA PÚBLICA (AGUA, REMA PIM)</t>
  </si>
  <si>
    <t>DIRECCIÓN GENERAL DE DESARROLLO URBANO</t>
  </si>
  <si>
    <t>F01</t>
  </si>
  <si>
    <t>123</t>
  </si>
  <si>
    <t xml:space="preserve">INSTRUMENTACIÓN URBANA </t>
  </si>
  <si>
    <t>SUBDIRECCIÓN DE DESARROLLO URBANO</t>
  </si>
  <si>
    <t>PLANEACIÓN INTEGRAL Y CONCERTADA</t>
  </si>
  <si>
    <t>COORDINACIÓN DE PLANEACIÓN Y POLÍTICA URBANA</t>
  </si>
  <si>
    <t>INSTITUTO MUNICIPAL DE APOYO A LA VIVIENDA SOCIAL</t>
  </si>
  <si>
    <t>REGULACIÓN DE PREDIOS</t>
  </si>
  <si>
    <t>107</t>
  </si>
  <si>
    <t>MEJORAMIENTO DE LA VIVIENDA</t>
  </si>
  <si>
    <t>DEPARTAMENTO DE REGULARIZACIÓN Y TENENCIA DE LA TIERRA</t>
  </si>
  <si>
    <t>DIRECCIÓN GENERAL DE MEDIO AMBIENTE</t>
  </si>
  <si>
    <t>MANEJO DE RESIDUOS SÓLIDOS</t>
  </si>
  <si>
    <t>G00</t>
  </si>
  <si>
    <t>11</t>
  </si>
  <si>
    <t>PRTOMOCIÓN DE LA CULTURA AMBIENTAL</t>
  </si>
  <si>
    <t>DEPARTAMENTO DE PRESERVACIÓN DEL MEDIO AMBIENTE</t>
  </si>
  <si>
    <t>INFRAESTRUCTURA ECOLÓGICA MUNICIPAL</t>
  </si>
  <si>
    <t>DEPARTAMENTO DE PROTECCIÓN Y NORMATIVIDAD AMBIENTAL</t>
  </si>
  <si>
    <t>DIRECCIÓN GENERAL DE SERVICIOS PÚBLICOS</t>
  </si>
  <si>
    <t>CONSERVACIÓN, RESTAURACIÓN Y DIFUSIÓN DEL PATRIMONIO CULTURAL</t>
  </si>
  <si>
    <t>H00</t>
  </si>
  <si>
    <t>125</t>
  </si>
  <si>
    <t>DEPARTAMENTO DE MANTENIMIENTO A ESCUELAS Y UNIDADES HABITACIONALES</t>
  </si>
  <si>
    <t>SUBDIRECCIÓN DE SERVICIOS COMUNITARIOS</t>
  </si>
  <si>
    <t>RIESGO Y CONTROL SANITARIO</t>
  </si>
  <si>
    <t>DEPARTAMENTO DE PANTEONES</t>
  </si>
  <si>
    <t>126</t>
  </si>
  <si>
    <t>SUBDIRECCIÓN DE LIMPIA</t>
  </si>
  <si>
    <t>127</t>
  </si>
  <si>
    <t>DEPARTAMENTO DE BACHEO Y BALIZAMIENTO</t>
  </si>
  <si>
    <t>ALUMBRADO PÚBLICO</t>
  </si>
  <si>
    <t xml:space="preserve">SUBDIRECCIÓN DE ALUMBRADO PÚBLICO Y VIALIDADES </t>
  </si>
  <si>
    <t>DIRECCIÓN GENERAL DE DESARROLLO SOCIAL</t>
  </si>
  <si>
    <t>PLANEACIÓN DE PROYECTOS PARA EL DESARROLLO SOCIAL</t>
  </si>
  <si>
    <t>I01</t>
  </si>
  <si>
    <t>139</t>
  </si>
  <si>
    <t>COORDINACIÓN POLÍTICA SECTORIAL</t>
  </si>
  <si>
    <t>SERVICIOS PARA EL DESARROLLO COMUNITARIO</t>
  </si>
  <si>
    <t>I00</t>
  </si>
  <si>
    <t>DIRECCIÓN GENERAL DE DESARROLLO SOCIAL (HABITAT)</t>
  </si>
  <si>
    <t>DIRECCIÓN GENERAL DE DESARROLLO SOCIAL (RESCATE DE ESPACIOS PÚBLICOS)</t>
  </si>
  <si>
    <t>INSTITUTO MUNICIPAL DE LA JUVENTUD</t>
  </si>
  <si>
    <t>ASISTENCIA SOCIAL A LA JUVENTUD</t>
  </si>
  <si>
    <t>143</t>
  </si>
  <si>
    <t xml:space="preserve">INSTITUTO PARA LA EQUIDAD Y EL DESARROLLO DE LAS MUJERES </t>
  </si>
  <si>
    <t>ATENCIÓN INTEGRAL A LA MUJER</t>
  </si>
  <si>
    <t>152</t>
  </si>
  <si>
    <t xml:space="preserve">DEPARTAMENTO DE PROGRAMAS DE APOYO A LAS MUJERES </t>
  </si>
  <si>
    <t xml:space="preserve">FOMENTO A LA CULTURA DE EQUIDAD DE GÉNERO </t>
  </si>
  <si>
    <t>DEPARTAMENTO DE GESTIÓN Y ATENCIÓN A LA MUJER</t>
  </si>
  <si>
    <t>CONTRALORÍA MUNICIPAL</t>
  </si>
  <si>
    <t>FISCALIZACIÓN, CONTROL Y EVALUACIÓN DE LA GESTIÓN PÚBLICA</t>
  </si>
  <si>
    <t>K00</t>
  </si>
  <si>
    <t>TESORERÍA MUNICIPAL</t>
  </si>
  <si>
    <t>CAPTACIÓN Y RECAUDACIÓN DE INGRESOS</t>
  </si>
  <si>
    <t>L00</t>
  </si>
  <si>
    <t>115</t>
  </si>
  <si>
    <t xml:space="preserve">SUBTESORERÍA DE INGRESOS </t>
  </si>
  <si>
    <t xml:space="preserve">RIESGO Y CONTROL DE CAJA Y TESORERÍA </t>
  </si>
  <si>
    <t>116</t>
  </si>
  <si>
    <t>SUBTESORERÍA DE EGRESOS</t>
  </si>
  <si>
    <t>INTEGRACIÓN PRESUPUESTAL</t>
  </si>
  <si>
    <t>117</t>
  </si>
  <si>
    <t>DEPARTAMENTO DE REGISTRO Y CONTROL PRESUPUESTAL</t>
  </si>
  <si>
    <t xml:space="preserve">INFORMACIÓN CATASTRAL </t>
  </si>
  <si>
    <t>118</t>
  </si>
  <si>
    <t xml:space="preserve">DEPARTAMENTO DE CATASTRO </t>
  </si>
  <si>
    <t xml:space="preserve">REGISTRO Y CONTROL DE CAJA Y TESORERÍA </t>
  </si>
  <si>
    <t>119</t>
  </si>
  <si>
    <t>DEPARTAMENTO DE CUENTA PÚBLICA Y SOLVENTACIONES</t>
  </si>
  <si>
    <t>AMORTIZACIÓN DE LA DEUDA</t>
  </si>
  <si>
    <t>432</t>
  </si>
  <si>
    <t>SUBTESOREÍA DE EGRESOS (ADEFAS)</t>
  </si>
  <si>
    <t>SUBTESORÍA DE EGRESOS (REC. PROPIOS)</t>
  </si>
  <si>
    <t>DIRECCIÓN GENERAL DE DESARROLLO ECONÓMICO</t>
  </si>
  <si>
    <t>N00</t>
  </si>
  <si>
    <t>131</t>
  </si>
  <si>
    <t>MODERNIZACIÓN DEL COMERCIO TRADICIONAL N00</t>
  </si>
  <si>
    <t>132</t>
  </si>
  <si>
    <t>SUBDIRECCIÓN DE ABASTO Y COMERCIO</t>
  </si>
  <si>
    <t>VINCULACIÓN PRODUCTIVA</t>
  </si>
  <si>
    <t>147</t>
  </si>
  <si>
    <t xml:space="preserve">DEPARTAMENTO DE MERCADOS Y COMERCIO EN VÍA PÚBLICA </t>
  </si>
  <si>
    <t xml:space="preserve">RIESGO Y CONTROL SANITARIO </t>
  </si>
  <si>
    <t>FORTALECIMIENTO A LA COMPETITIVIDAD</t>
  </si>
  <si>
    <t>146</t>
  </si>
  <si>
    <t>DEPARTAMENTO DE RASTRO MUNICIPAL</t>
  </si>
  <si>
    <t>SUBDIRECCIÓN DE PROMOCIÓN EMPRESARIAL</t>
  </si>
  <si>
    <t>PROMOCIÓN E INFORMACIÓN TURÍSTICA</t>
  </si>
  <si>
    <t>149</t>
  </si>
  <si>
    <t>DEPARTAMENTO DE FOMENTO AL TURISMO</t>
  </si>
  <si>
    <t>COLOCACIÓN DE TRABAJADORES DESEMPLEADOS</t>
  </si>
  <si>
    <t>140</t>
  </si>
  <si>
    <t>DEPARTAMENTO DE PROMOCIÓN AL EMPLEO</t>
  </si>
  <si>
    <t>COORDINACIÓN DEL PROGRAMA DE APOYO A EMPRENDEDORES</t>
  </si>
  <si>
    <t xml:space="preserve">DIRECCIÓN GENERAL DE EDUCACIÓN Y CULTURA </t>
  </si>
  <si>
    <t>APOYO MUNICIPAL A LA EDUCACIÓN BÁSICA</t>
  </si>
  <si>
    <t>O00</t>
  </si>
  <si>
    <t>141</t>
  </si>
  <si>
    <t>12</t>
  </si>
  <si>
    <t>DEPARTAMENTO DE APOYO A INSTITUCIONES EDUCATIVAS</t>
  </si>
  <si>
    <t xml:space="preserve">BECAS DE APOYO A LA EDUCACIÓN </t>
  </si>
  <si>
    <t>DEPARTAMENTO DE BECAS</t>
  </si>
  <si>
    <t>ALFABETIZACIÓN Y EDUCACIÓN BÁSICA PARA ADULTOS</t>
  </si>
  <si>
    <t>DEPARTAMENTO DE COMPUTO E INGLÉS</t>
  </si>
  <si>
    <t>SERVICIOS CULTURALES</t>
  </si>
  <si>
    <t>150</t>
  </si>
  <si>
    <t xml:space="preserve">DEPARTAMENTO DE BIBLIOTECAS  </t>
  </si>
  <si>
    <t>DIFUSIÓN DE LA CULTURA</t>
  </si>
  <si>
    <t>DEPARTAMENTO DE PROMOCIÓN Y EVENTOS CULTURALES</t>
  </si>
  <si>
    <t>DEPARTAMENTO DE CASAS DE CULTURA</t>
  </si>
  <si>
    <t>INSTITUTO MUNICIPAL DE CULTURA FÍSICA Y DEPORTE</t>
  </si>
  <si>
    <t xml:space="preserve">PROMOCIÓN Y FOMENTO DE LA CULTURA FÍSICA </t>
  </si>
  <si>
    <t>142</t>
  </si>
  <si>
    <t xml:space="preserve">INSTITUTO MUNICIPAL DE CULTURA FÍSICA Y DEPORTE </t>
  </si>
  <si>
    <t>INSTITUTO MUNICIAL DE LA SALUD</t>
  </si>
  <si>
    <t>PROMOCIÓN DE LA SALUD</t>
  </si>
  <si>
    <t>153</t>
  </si>
  <si>
    <t>INSTITUTO MUNICIPAL DE LA SALUD</t>
  </si>
  <si>
    <t>129</t>
  </si>
  <si>
    <t>DEPARTAMENTO DE ANTIRRÁBICO MUNICIPAL</t>
  </si>
  <si>
    <t>COMISARÍA GENERAL DE SEGURIDAD CIUDADANA</t>
  </si>
  <si>
    <t>VIGILANCIA PARA LA SEGURIDAD Y PREVENCIÓN DEL DELITO</t>
  </si>
  <si>
    <t>Q00</t>
  </si>
  <si>
    <t>104</t>
  </si>
  <si>
    <t>603</t>
  </si>
  <si>
    <t>COMISARÍA GENERAL DE SEGURIDAD CIUDADANA (SUBSEMUN)</t>
  </si>
  <si>
    <t>303</t>
  </si>
  <si>
    <t>COMISARÍA GENERAL DE SEGURIDAD CIUDADANA (FASP)</t>
  </si>
  <si>
    <t>QOO</t>
  </si>
  <si>
    <t>SUBDIRECCIÓN DE SEGURIDAD PÚBLICA (REC. PROPIOS)</t>
  </si>
  <si>
    <t>VINCULACIÓN, PREVENCIÓN Y DENUNCIA SOCIAL</t>
  </si>
  <si>
    <t>SUBDIRECCIÓN DE SEGURIDAD PÚBLICA (FORTAMUN)</t>
  </si>
  <si>
    <t xml:space="preserve">SUBDIRECCIÓN DE PREVENCIÓN DEL DELITO </t>
  </si>
  <si>
    <t>SISTEMA DE INFORMACIÓN, COMUNICACIÓN Y TECNOLOGÍAS PARA LA SEGURIDAD PÚBLICA</t>
  </si>
  <si>
    <t>SUBDIRECCIÓN DE INTELIGENCIA POLICIAL</t>
  </si>
  <si>
    <t>SUBDIRECCIÓN DE SERVICIOS FACULTATIVOS</t>
  </si>
  <si>
    <t xml:space="preserve">FORMACIÓN PROFESIONAL ESPECIALIZADA A SERVIDORES PÚBLICOS DE INSTITUCIONES DE SEGURIDAD PÚBLICA </t>
  </si>
  <si>
    <t>SUBDIRECCIÓN DE DESARROLLO POLICIAL</t>
  </si>
  <si>
    <t>DIRECCIÓN GENERAL DE TRÁNSITO, VIALIDAD Y TRANSPORTE</t>
  </si>
  <si>
    <t>MANTENIMIENTO Y DISPOSITIVOS PARA EL CONTROL DEL TRÁNSITO Y ORDEN VIAL</t>
  </si>
  <si>
    <t>154</t>
  </si>
  <si>
    <t>COORDINACIÓN Y CONCERTACIÓN MUNICIPAL PARA EL ORDENAMIENTO, REGULACIÓN Y MEJORAMIENTO DEL SERVICIO DEL TRANSPORTE PÚBLICO</t>
  </si>
  <si>
    <t>SUBDIRECCIÓN DE TRANSPORTE PÚBLICO</t>
  </si>
  <si>
    <t xml:space="preserve">SUBDIRECCIÓN DE TRÁNSITO Y VIALIDAD </t>
  </si>
  <si>
    <t>EDUCACIÓN VIAL</t>
  </si>
  <si>
    <t>SUBDIRECCIÓN DE SERVICIOS AL PÚBLICO</t>
  </si>
  <si>
    <t>DIRECCIÓN GENERAL DE PROTECCIÓN CIVIL</t>
  </si>
  <si>
    <t>CONCERTACIÓN PARA LA PROTECCIÓN CIVIL</t>
  </si>
  <si>
    <t>105</t>
  </si>
  <si>
    <t xml:space="preserve">PREVENCIÓN, EVALUACIÓN Y DICTAMINACIÓN DE RIESGOS </t>
  </si>
  <si>
    <t xml:space="preserve">COORDINACIÓN DE RIESGOS E INTEGRACIÓN CIUDADANA </t>
  </si>
  <si>
    <t xml:space="preserve">COORDINACIÓN DE ATENCIÓN DE EMERGENCIAS Y DESASTRES </t>
  </si>
  <si>
    <t>106</t>
  </si>
  <si>
    <t>COMANDANCIA DE BOMBEROS</t>
  </si>
  <si>
    <t>TOTAL DEL PRESUPUESTO DE EGRESOS PARA 2013 DE LA ADMINISTRACIÓN MUNICIPAL DE TLALNEPANTLA</t>
  </si>
  <si>
    <t>ESTRUCTURA PROGRAMÁTICA</t>
  </si>
  <si>
    <t>Administración, planeación y control gubernamental</t>
  </si>
  <si>
    <t>Control y evaluación de la administración gubernamental</t>
  </si>
  <si>
    <t>Aplicación y actualización del marco jurídico</t>
  </si>
  <si>
    <t>Planeación y conducción del desarrollo integral del estado</t>
  </si>
  <si>
    <t>Política interior</t>
  </si>
  <si>
    <t>Conducción de las políticas generales de gobierno</t>
  </si>
  <si>
    <t>Protección jurídica de las personas y sus bienes</t>
  </si>
  <si>
    <t>Consolidación de la gestión gubernamental de resultados</t>
  </si>
  <si>
    <t>Comunicación pública y fortalecimiento informativo</t>
  </si>
  <si>
    <t>Nuevas organizaciones de la sociedad</t>
  </si>
  <si>
    <t>Fortalecimiento del sistema integral de planeación del estado</t>
  </si>
  <si>
    <t>Desarrollo de la función pública y ética en el servicio público</t>
  </si>
  <si>
    <t>Procuración de justicia y derechos humanos</t>
  </si>
  <si>
    <t>Garantía de los derechos humanos</t>
  </si>
  <si>
    <t>Derechos humanos</t>
  </si>
  <si>
    <t>Cultura de respeto a los derechos humanos</t>
  </si>
  <si>
    <t>Protección y defensa de los derechos humanos</t>
  </si>
  <si>
    <t>Reglamentar</t>
  </si>
  <si>
    <t>Proceso de Reglamentación</t>
  </si>
  <si>
    <t>Reglamentación</t>
  </si>
  <si>
    <t>Reglamentación municipal</t>
  </si>
  <si>
    <t>Revisión y expedición de la reglamentación municipal</t>
  </si>
  <si>
    <t>Desarrollo regional, urbano y ecología</t>
  </si>
  <si>
    <t>Desarrollo y equipamiento urbano</t>
  </si>
  <si>
    <t>Normatividad del uso del suelo y fomento a la vivienda</t>
  </si>
  <si>
    <t>Servicios públicos y electricidad</t>
  </si>
  <si>
    <t>Energía</t>
  </si>
  <si>
    <t>Alumbrado público</t>
  </si>
  <si>
    <t>Desarrollo urbano</t>
  </si>
  <si>
    <t>Vialidades urbanas</t>
  </si>
  <si>
    <t>Infraestructura en vialidades urbanas municipales</t>
  </si>
  <si>
    <t>Agua y saneamiento</t>
  </si>
  <si>
    <t>Suelo</t>
  </si>
  <si>
    <t>Regulación de la tenencia de la tierra</t>
  </si>
  <si>
    <t>egularización de predios</t>
  </si>
  <si>
    <t>Vivienda</t>
  </si>
  <si>
    <t>Mejoramiento de la vivienda</t>
  </si>
  <si>
    <t>Impartición de justicia</t>
  </si>
  <si>
    <t>Justicia Impartida</t>
  </si>
  <si>
    <t>Impartir justicia</t>
  </si>
  <si>
    <t>Aplicación de justicia</t>
  </si>
  <si>
    <t>Mediación y conciliación de controversias</t>
  </si>
  <si>
    <t>Educación, cultura y deporte</t>
  </si>
  <si>
    <t>Prestación de servicios y apoyos educativos</t>
  </si>
  <si>
    <t>Desarrollo cultural</t>
  </si>
  <si>
    <t>Fomento a la cultura física y deporte</t>
  </si>
  <si>
    <t>Educación para el desarrollo integral</t>
  </si>
  <si>
    <t>Cultura y arte</t>
  </si>
  <si>
    <t>Cultura física y deporte</t>
  </si>
  <si>
    <t>Fomento al desarrollo económico</t>
  </si>
  <si>
    <t>Ampliación y mejoramiento de las comunicaciones</t>
  </si>
  <si>
    <t>Turismo y artesanías</t>
  </si>
  <si>
    <t>Industria y promoción de mercados internacionales</t>
  </si>
  <si>
    <t>Empleo, productividad y competitividad</t>
  </si>
  <si>
    <t>Modernización de las comunicaciones y el transporte</t>
  </si>
  <si>
    <t>Modernización comercial</t>
  </si>
  <si>
    <t>Modernización industrial</t>
  </si>
  <si>
    <t>Fomento turístico</t>
  </si>
  <si>
    <t>Empleo</t>
  </si>
  <si>
    <t>Seguridad pública y protección civil</t>
  </si>
  <si>
    <t>Preservación del orden público y protección ciudadana</t>
  </si>
  <si>
    <t>Seguridad pública</t>
  </si>
  <si>
    <t>Preservación del medio ambiente y los recursos naturales</t>
  </si>
  <si>
    <t>Protección al ambiente y preservación de los recursos naturales</t>
  </si>
  <si>
    <t>Protección al ambiente</t>
  </si>
  <si>
    <t>Salud, seguridad y asistencia social</t>
  </si>
  <si>
    <t>Asistencia y seguridad social</t>
  </si>
  <si>
    <t>Servicios de salud pública y atención médica</t>
  </si>
  <si>
    <t>Desarrollo social y humano</t>
  </si>
  <si>
    <t>Atención a la juventud</t>
  </si>
  <si>
    <t>Desarrollo integral de la familia</t>
  </si>
  <si>
    <t>Oportunidades para los jóvenes</t>
  </si>
  <si>
    <t>El papel fundamental de la mujer y la perspectiva de género</t>
  </si>
  <si>
    <t>Salud y asistencia social</t>
  </si>
  <si>
    <t>Recaudación y administración de la hacienda pública</t>
  </si>
  <si>
    <t>Administración y fortalecimiento de la hacienda pública</t>
  </si>
  <si>
    <t>Gasto no programable</t>
  </si>
  <si>
    <t>Fortalecimiento de los ingresos</t>
  </si>
  <si>
    <t>Previsiones para el servicio y amortización de la deuda</t>
  </si>
  <si>
    <t>Servicio de la deuda pública</t>
  </si>
  <si>
    <t>Amortización de la deuda</t>
  </si>
  <si>
    <t>Tesorería</t>
  </si>
  <si>
    <t>Registro y control de caja y tesorería</t>
  </si>
  <si>
    <t>Protección civil</t>
  </si>
  <si>
    <t>Concertación, capacitación y difusión para la protección civil</t>
  </si>
  <si>
    <t>Identificación y prevención de riesgos</t>
  </si>
  <si>
    <t>Monitoreo de fenómenos perturbadores y manejo de emergencias</t>
  </si>
  <si>
    <t>Concertación para la protección civil</t>
  </si>
  <si>
    <t>Prevención, evaluación y dictaminación de riesgos</t>
  </si>
  <si>
    <t>Coordinación de atención de emergencias y desastres</t>
  </si>
  <si>
    <t>Control vehicular y orden vial</t>
  </si>
  <si>
    <t>Mantenimiento y dispositivos para el control del tránsito y orden vial</t>
  </si>
  <si>
    <t>Educación vial</t>
  </si>
  <si>
    <t>Prevención de la delincuencia y mantenimiento del orden público</t>
  </si>
  <si>
    <t>Prevención del delito</t>
  </si>
  <si>
    <t>Vinculación, prevención y denuncia social</t>
  </si>
  <si>
    <t>Vigilancia para la seguridad y prevención del delito</t>
  </si>
  <si>
    <t>Sistemas de información, comunicación y tecnologías para la seguridad</t>
  </si>
  <si>
    <t>pública</t>
  </si>
  <si>
    <t>Formación profesional especializada a servidores públicos de instituciones de seguridad pública</t>
  </si>
  <si>
    <t>Transporte terrestre</t>
  </si>
  <si>
    <t>Coordinación y concertación municipal para el ordenamiento, regulación y mejoramiento del servicio de transporte público</t>
  </si>
  <si>
    <t>Atención a la demanda ciudadana</t>
  </si>
  <si>
    <t>Audiencia pública y consulta popular</t>
  </si>
  <si>
    <t>Coordinación de gestión de las políticas gubernamentales</t>
  </si>
  <si>
    <t>Información, planeación, control y evaluación de programas de instrumentación de las políticas gubernamentales</t>
  </si>
  <si>
    <t>Apoyo y asesoría para la conducción de las políticas gubernamentales</t>
  </si>
  <si>
    <t>Orientación, apoyo y modernización del marco jurídico</t>
  </si>
  <si>
    <t>Asesoría jurídica</t>
  </si>
  <si>
    <t>Modernización y mejoramiento integral de la función pública</t>
  </si>
  <si>
    <t>Simplificación y modernización de la administración pública</t>
  </si>
  <si>
    <t>Comunicación social</t>
  </si>
  <si>
    <t>Difusión y comunicación institucional</t>
  </si>
  <si>
    <t>Control y protección del patrimonio</t>
  </si>
  <si>
    <t>Control del patrimonio y normatividad</t>
  </si>
  <si>
    <t>Vinculación con organizaciones sociales y participación ciudadana</t>
  </si>
  <si>
    <t>Participación ciudadana</t>
  </si>
  <si>
    <t>Regularización y control de los actos del registro civil</t>
  </si>
  <si>
    <t>Actualización del registro civil</t>
  </si>
  <si>
    <t>Administración, capacitación y desarrollo de los servidores públicos</t>
  </si>
  <si>
    <t>Administración de personal</t>
  </si>
  <si>
    <t>Selección, capacitación y desarrollo de personal</t>
  </si>
  <si>
    <t>Administración de los recursos materiales y servicios</t>
  </si>
  <si>
    <t>Adquisiciones y servicios</t>
  </si>
  <si>
    <t>Estudios, proyectos y supervisión</t>
  </si>
  <si>
    <t>Control y supervisión de obras públicas</t>
  </si>
  <si>
    <t>Urbanización</t>
  </si>
  <si>
    <t>Urbanización municipal</t>
  </si>
  <si>
    <t>Infraestructura para la educación, cultura y bienestar social</t>
  </si>
  <si>
    <t>Infraestructura y equipamiento para la educación, cultura y bienestar social</t>
  </si>
  <si>
    <t>Vialidades primarias</t>
  </si>
  <si>
    <t>Rehabilitación y mantenimiento de caminos vecinales municipales</t>
  </si>
  <si>
    <t>Infraestructura para la administración y finanzas</t>
  </si>
  <si>
    <t>Infraestructura municipal para la seguridad pública</t>
  </si>
  <si>
    <t>Infraestructura para la seguridad pública, tránsito y protección civil</t>
  </si>
  <si>
    <t>Agua potable</t>
  </si>
  <si>
    <t>Operación y mantenimiento de infraestructura hidráulica para el suministro de agua en bloque</t>
  </si>
  <si>
    <t>Planeación, operación y control urbano</t>
  </si>
  <si>
    <t>Instrumentación urbana</t>
  </si>
  <si>
    <t>Planeación integral y concertada</t>
  </si>
  <si>
    <t>Protección y preservación ecológica</t>
  </si>
  <si>
    <t>Manejo de residuos sólidos</t>
  </si>
  <si>
    <t>Promoción, concertación y participación ciudadana</t>
  </si>
  <si>
    <t>Promoción de la cultura ambiental</t>
  </si>
  <si>
    <t>Infraestructura ecológica</t>
  </si>
  <si>
    <t>Infraestructura ecológica municipal</t>
  </si>
  <si>
    <t>Prevención médica</t>
  </si>
  <si>
    <t>Riesgo y control sanitario</t>
  </si>
  <si>
    <t>Impulso a la cultura de la salud</t>
  </si>
  <si>
    <t>Promoción de la salud</t>
  </si>
  <si>
    <t>Recaudación, control y fiscalización de ingresos</t>
  </si>
  <si>
    <t>Captación y recaudación de ingresos</t>
  </si>
  <si>
    <t>Programación, presupuestación, seguimiento y control presupuestal</t>
  </si>
  <si>
    <t>Integración presupuestal</t>
  </si>
  <si>
    <t>Información para la planeación del desarrollo</t>
  </si>
  <si>
    <t>Información catastral</t>
  </si>
  <si>
    <t>Preservación del patrimonio cultural</t>
  </si>
  <si>
    <t>Conservación, restauración y difusión del patrimonio cultural</t>
  </si>
  <si>
    <t>Definición y conducción de la planeación</t>
  </si>
  <si>
    <t>Planeación de proyectos para el desarrollo social</t>
  </si>
  <si>
    <t>Asistencia social y servicios comunitarios</t>
  </si>
  <si>
    <t>Servicios para el desarrollo comunitario</t>
  </si>
  <si>
    <t>Asistencia social a la juventud</t>
  </si>
  <si>
    <t>Familia, población y participación de la mujer</t>
  </si>
  <si>
    <t>Atención integral a la mujer</t>
  </si>
  <si>
    <t>Fomento a la cultura de equidad de género</t>
  </si>
  <si>
    <t>Control y evaluación de la gestión pública</t>
  </si>
  <si>
    <t>Fiscalización, control y evaluación de la gestión pública</t>
  </si>
  <si>
    <t>Comercio</t>
  </si>
  <si>
    <t>Modernización del comercio tradicional</t>
  </si>
  <si>
    <t>Abasto</t>
  </si>
  <si>
    <t>Vinculación productiva</t>
  </si>
  <si>
    <t>Promoción y fomento empresarial</t>
  </si>
  <si>
    <t>Fortalecimiento a la competitividad</t>
  </si>
  <si>
    <t>Promoción y comercialización turística</t>
  </si>
  <si>
    <t>Promoción e información turística</t>
  </si>
  <si>
    <t>Fomento a la creación del empleo</t>
  </si>
  <si>
    <t>Colocación de trabajadores desempleados</t>
  </si>
  <si>
    <t>Atención a la educación básica y normal</t>
  </si>
  <si>
    <t>Apoyo municipal a la educación básica</t>
  </si>
  <si>
    <t>Apoyos y estímulos para la educación</t>
  </si>
  <si>
    <t>Becas de apoyo a la educación</t>
  </si>
  <si>
    <t>Educación para los adultos</t>
  </si>
  <si>
    <t>Alfabetización y educación básica para adultos</t>
  </si>
  <si>
    <t>Fomento y difusión de la cultura</t>
  </si>
  <si>
    <t>Servicios culturales</t>
  </si>
  <si>
    <t>Difusión de la cultura</t>
  </si>
  <si>
    <t>Cultura física</t>
  </si>
  <si>
    <t>Promoción y fomento de la cultura física</t>
  </si>
  <si>
    <t>PILAR/EJE TRANSVERSAL</t>
  </si>
  <si>
    <t>OBJETIVO DEL PROGRAMA PRESUPUESTARIO</t>
  </si>
  <si>
    <t>NOMBRE DEL INDICADOR</t>
  </si>
  <si>
    <t>TIPO DE INDICADOR</t>
  </si>
  <si>
    <t>NUMERADOR</t>
  </si>
  <si>
    <t>DENOMINADOR</t>
  </si>
  <si>
    <t>*X</t>
  </si>
  <si>
    <t>INTERPRETACIÓN DEL INDICADOR</t>
  </si>
  <si>
    <t>FORMULA DE CÁLCULO</t>
  </si>
  <si>
    <t>DIMENSIÓN QUE ATIENDE</t>
  </si>
  <si>
    <t>FRECUENCIA DE MEDICIÓN</t>
  </si>
  <si>
    <t>FACTOR DE COMPARACIÓN</t>
  </si>
  <si>
    <t>DESCRIPCIÓN DEL FACTOR DE COMPARACIÓN</t>
  </si>
  <si>
    <t>VARIABLE DEL INDICADOR</t>
  </si>
  <si>
    <t>A</t>
  </si>
  <si>
    <t>B</t>
  </si>
  <si>
    <t>UNIDAD DE MEDIDA</t>
  </si>
  <si>
    <t>TIPO DE OPERACIÓN</t>
  </si>
  <si>
    <t>TRIMESTRE</t>
  </si>
  <si>
    <t>META ANUAL</t>
  </si>
  <si>
    <t>AT1</t>
  </si>
  <si>
    <t>AT2</t>
  </si>
  <si>
    <t>AT3</t>
  </si>
  <si>
    <t>AT4</t>
  </si>
  <si>
    <t>BT1</t>
  </si>
  <si>
    <t>BT2</t>
  </si>
  <si>
    <t>BT3</t>
  </si>
  <si>
    <t>BT4</t>
  </si>
  <si>
    <t>MA</t>
  </si>
  <si>
    <t>MB</t>
  </si>
  <si>
    <t>MA/MB*X</t>
  </si>
  <si>
    <t>DESCRIPCIÓN DE LA META ANUAL</t>
  </si>
  <si>
    <t>COMPORTAMIENTO HISTORICO DEL INDICADOR</t>
  </si>
  <si>
    <t>VARIABLE</t>
  </si>
  <si>
    <t>RESULTADO ANUAL ALCANZADO</t>
  </si>
  <si>
    <t>MEDIOS DE VERIFICACIÓN</t>
  </si>
  <si>
    <t>METAS DE ACCIONES DEL PROGRAMA ANUAL RELACIONADAS</t>
  </si>
  <si>
    <t>PROGRAMADO</t>
  </si>
  <si>
    <t>%</t>
  </si>
  <si>
    <t>ALCANZADO</t>
  </si>
  <si>
    <t>PRESIDENCIA MUNICIPAL</t>
  </si>
  <si>
    <t>Tlalnepantla Progresista</t>
  </si>
  <si>
    <t xml:space="preserve">Tlalnepantla Protegida </t>
  </si>
  <si>
    <t>Financiamiento para el Desarrollo</t>
  </si>
  <si>
    <t>Tlalnepantla 
Solidario</t>
  </si>
  <si>
    <t>Eje Transversal</t>
  </si>
  <si>
    <t>Gobierno de Resultados</t>
  </si>
  <si>
    <t xml:space="preserve">Tlalnepantla 
Protegida </t>
  </si>
  <si>
    <t>FOMENTAR LA CONVIVIENCIA SOCIAL PACIFICA Y ARMONICA ENTRE LOS HABITANTES DEL MUNICIPIO INSTITUYENDO INSTANCIAS JURIDICAS CAPACES Y SUFICIENTES PARA OFRECER JUSTICIA PRONTA Y EXPEDITA ASI COMO PROMOVER EL DESARROLLO DE LA CULTURA CIVICA COMO EVENTO PREVENTIVO</t>
  </si>
  <si>
    <t>PROMOVER Y DIFUNDIR EN FORMA PERMANENTE DENTRO DEL MUNICIPIO, LA CULTURA DE LA MEDIACIÓN Y LA CONCILIACIÓN  ASÍ COMO DE LA CULTURA CONDOMINAL, PROPORCIONANDO  A LA CIUDADANÍA EN GENERAL ATENCION Y ASESORÍA PROPONIENDO LOS MEDIOS ALTERNATIVOS DE SOLUCIÓN A LOS CONFLICTOS QUE LES AQUEJAN EN DIFERENTES MATERIAS, TALES COMO: CONDOMINALES, FAMILIARES, ESCOLARES, COMUNITARIOS Y ENTRE PARTICULARES; ASÍ COMO LOS QUE SE SUSCITAN EN PERCANCES AUTOMOVILÍSTICOS (ACCIDENTES OCASIONADOS POR EL TRÁNSITO VEHICULAR), ASÍ COMO LA PROMOCIÓN PERMANTEN DE LA CULTURA DE MEDIACIÓN Y CONCILIACIÓN, ASÍ COMO EL DE ÍNDOLE CONDOMINAL.</t>
  </si>
  <si>
    <t xml:space="preserve">CONTRIBUIR A LA CULTURA DE LEGALIDAD Y JUSTICIA EN LA CIUDADANÍA CREANDO UN PROGRAMA DE ASESORÍA JURÍDICA GRATUITA; GARANTIZAR, SALVAGUARDAR, DEFENDER Y PROCURAR LOS DERECHOS E INTERESES MUNICIPALES, A TRAVÉS DE UNA ADECUADA REPRESENTACIÓN Y DEFENSA JURÍDICA DE DICHOS INTERESES Y GENERAR  CERTIDUMBRE JURÍDICA EN LOS ACTOS QUE SON EMITIDOS POR LAS AUTORIDADES Y SERVIDORES PÚBLICOS  QUE INTEGRAN LA ADMINISTRACIÓN MUNICIPAL A TRAVÉS DE LA CONSULTORÍA JURÍDICA INTERNA. </t>
  </si>
  <si>
    <t>ATENDER LAS DEMANDAS CIUDADANAS QUE SE SUSCITAN EN EL TERRITORIO MUNICIPAL, ASÍ COMO A LOS ORGANISMOS DE REPRESENTACIÓN SOCIAL, ASOCIACIONES CIVILES, CONSEJOS DE PARTICIPACION CIUDADANA, UNIDADES HABITACIONALES, ASOCIACIONES DE COLONOS Y FRACCIONAMIENTOS  EXISTENTES EN EL MUNICIPIO, PARA CANALIZAR SUS INQUIETUDES Y NECESIDADES RELACIONADAS CON LA ADMINISTRACIÓN MUNICIPAL.</t>
  </si>
  <si>
    <t>CUMPLIR CON LA NORMATIVIDAD ESTABLECIDA APLICANDO LA REGULACIÓN Y CONTROL EN EL USO Y DESTINO DE LOS BIENES PATRIMONIAES, IMPLEMENTANDO MECANISMOS QUE PERMITAN EL RESGUARDO Y LA DEPURACIÓN DE LOS BIENES Y ARCHIVOS CON LOS QUE CUENTA EL MUNICIPIO PARA PODER TRANSPARENTAR LA FISCALIZACIÓN DE LOS RECURSOS APLICADOS AL PATRIMONIO MUNICIPAL.</t>
  </si>
  <si>
    <t>Vigilar que se coadyuve en la elaboración, actualización y expedición de bandos, reglamentos, circulares, disposiciones administrativas y en general, todas aquellas que sean necesarias para el cumplimiento de las atribuciones conferidas a los ayuntamientos, de acuerdo al Artículo 31 de la Ley Orgánica Municipal del Estado de México; generando con ello confianza en todas las acciones necesarias para la celebración de las Sesiones del H. Ayuntamiento y Comisiones Edilicias.</t>
  </si>
  <si>
    <t xml:space="preserve">COADYUVAR AL ESTABLECIMIENTO DE UNA CULTURA DE LA LEGALIDAD EN EL AMBITO MUNICIPAL MEDIANTE LA FORMULACION , REFORMA Y EXPEDICION DE REGLAMENTOS Y DISPOSICIONES ADMINISTRATIVAS APLICABLES EN ESTE MUNICIPIO, ASI COMO LA EXPEDICION Y CERTIFICACION DE DOCUMENTOS </t>
  </si>
  <si>
    <t>Coadyuvar en la elaboración, actualización y expedición de bandos, reglamentos, circulares, disposiciones administrativas y en general, todas aquellas que sean necesarias para el cumplimiento de las atribuciones conferidas a los ayuntamientos, de acuerdo al Artículo 31 de la Ley Orgánica Municipal del Estado de México; generando con ello confianza en todas las acciones necesarias para la celebración de las Sesiones del H. Ayuntamiento y Comisiones Edilicias.</t>
  </si>
  <si>
    <t>MEJORAR LA FORMA DE COMUNICAR  Y DIFUNDIR LAS ACCIONES DEL  GOBIERNO</t>
  </si>
  <si>
    <t>ORIENTAR, APOYAR Y CANALIZAR A LOS HABITANTES DEL MUNICIPIO EN LA SOLUCIÓN DE SUS DIFERENTES PROBLEMAS Y SITUACIONES EN LAS QUE SE ENCUENTREN.</t>
  </si>
  <si>
    <t>MANTENER EL ORDENAMIENTO DEL TERRITORIO MEDIANTE ACCIONES QUE PERMITAN REGULAR Y CONTROLAR LA EXPANSIÓN O CRECIMIENTO ORDENADO DE LOS CENTROS DE POBLACIÓN DEL MUNICIPIO.</t>
  </si>
  <si>
    <t xml:space="preserve">DAR  APOYO AL MEJORAMIENTO DE LA  VIVIENDA A LOS  GRUPOS Y PERSONAS QUE SE ENCUENTREN  EN SITUACION DE DESVENTAJA SEAN POR MOTIVOS  CULTURALES Y ECONÓMICOS </t>
  </si>
  <si>
    <t xml:space="preserve">DAR CERTEZA JURIDICA Y ASESORIA PARA LA OBTENCION  DE LAS ESCRITURAS  A LOS GRUPOS Y PERSONAS QUE SE ENCUENTREN  EN SITUACION DE DESVENTAJA SEAN POR MOTIVOS CULTURALES  Y ECONÓMICOS </t>
  </si>
  <si>
    <t>Presidencia</t>
  </si>
  <si>
    <t>DEPENDENCIA GENERAL</t>
  </si>
  <si>
    <t>DEPENDENCIA AUXILIAR</t>
  </si>
  <si>
    <t>Participación Ciudadana</t>
  </si>
  <si>
    <t>Secretaría Particular</t>
  </si>
  <si>
    <t>Información, Planeación, Programación y Evaluación</t>
  </si>
  <si>
    <t>Secretaría Técnica</t>
  </si>
  <si>
    <t>Área Jurídica</t>
  </si>
  <si>
    <t xml:space="preserve">Simplificación Administrativa </t>
  </si>
  <si>
    <t>Comunicación Social</t>
  </si>
  <si>
    <t>Derechos Humanos</t>
  </si>
  <si>
    <t>Gobernación</t>
  </si>
  <si>
    <t>Control Patrimonial</t>
  </si>
  <si>
    <t>Oficialía Conciliadora</t>
  </si>
  <si>
    <t>Simplificación Administrativa</t>
  </si>
  <si>
    <t>Administración y Desarrollo de Personal</t>
  </si>
  <si>
    <t>Recursos Materiales</t>
  </si>
  <si>
    <t>Obras Públicas</t>
  </si>
  <si>
    <t>Desarrollo Urbano y Obras Públicas</t>
  </si>
  <si>
    <t>Desarropllo Urbano</t>
  </si>
  <si>
    <t>Desarrollo Urbano y Servicios Públicos</t>
  </si>
  <si>
    <t xml:space="preserve">Unidad Jurídica </t>
  </si>
  <si>
    <t>Comunicación Sopcial</t>
  </si>
  <si>
    <t>Administración</t>
  </si>
  <si>
    <t>Urbanismo y Vivienda</t>
  </si>
  <si>
    <t>Ecología</t>
  </si>
  <si>
    <t>Registro Civil</t>
  </si>
  <si>
    <t>Servicios Públicos</t>
  </si>
  <si>
    <t>Limpia</t>
  </si>
  <si>
    <t>Alumbrado Público</t>
  </si>
  <si>
    <t>Control Social</t>
  </si>
  <si>
    <t>Desarrollo Social</t>
  </si>
  <si>
    <t>Promoción Social</t>
  </si>
  <si>
    <t>Atención a la Mujer</t>
  </si>
  <si>
    <t>Atención a la Juventud</t>
  </si>
  <si>
    <t>Contraloría</t>
  </si>
  <si>
    <t>Ingresos</t>
  </si>
  <si>
    <t>Egresos</t>
  </si>
  <si>
    <t>Presupuesto</t>
  </si>
  <si>
    <t>Catastro Municipal</t>
  </si>
  <si>
    <t>Contabilidad</t>
  </si>
  <si>
    <t>Fomento Industrial</t>
  </si>
  <si>
    <t>Desarrollo Comercial y de Servicios</t>
  </si>
  <si>
    <t>Mercados</t>
  </si>
  <si>
    <t>Rastro</t>
  </si>
  <si>
    <t>Fomento Turístico</t>
  </si>
  <si>
    <t>Servicio Municipal de Empleo</t>
  </si>
  <si>
    <t>Dirección General de Desarrollo y Fomento Económico</t>
  </si>
  <si>
    <t>Educación</t>
  </si>
  <si>
    <t>Cultura</t>
  </si>
  <si>
    <t>Educación Cultura y Bienestar Social</t>
  </si>
  <si>
    <t>Deporte</t>
  </si>
  <si>
    <t>Atención a la Salud</t>
  </si>
  <si>
    <t>Antirrábico</t>
  </si>
  <si>
    <t>Seguridad Pública y Tránsito</t>
  </si>
  <si>
    <t>Seguridad Pública</t>
  </si>
  <si>
    <t>Vialidad y Transporte</t>
  </si>
  <si>
    <t>Protección Civil</t>
  </si>
  <si>
    <t>Bomberos</t>
  </si>
  <si>
    <t>REDUCIR LAS EMISIONES DE CONTAMINANTES LÍQUIDOS, SÓLIDOS Y GASEOSOS EN LOS ESTABLECIMIENTOS INDUSTRIALES, DE SERVICIOS Y COMERCIO, MEDIANTE LA REALIZACIÓN DE VISITAS DE VERIFICACIÓN QUE CUMPLAN CON LA NORMATIVIDAD AMBIENTAL</t>
  </si>
  <si>
    <t>CONSERVAR, PROTEGER Y RESTAURAR EL EQUILIBRIO AMBIENTAL MEDIANTE LA REHABILITACIÓN Y REFORESTACIÓN DE ÁREAS VERDES Y ZONAS PROTEGIDAS CON ESPECIES ENDÉMICAS Y ADAPTABLES DE MÉXICO;,ASÍ COMO A TRAVÉS DE LA EDUCACIÓN AMBIENTAL, QUE PERMITA A LAS PERSONAS GENERAR CONCIENCIA RESPECTO DEL CUIDADO DEL MEDIO AMBIENTE</t>
  </si>
  <si>
    <t>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t>
  </si>
  <si>
    <t>27.- VALIDÓ</t>
  </si>
  <si>
    <t>26.- ELABORÓ</t>
  </si>
  <si>
    <t>25) METAS DE ACCIONES DEL PROGRAMA ANUAL RELACIONADAS:</t>
  </si>
  <si>
    <t>24) MEDIOS DE VERIFICACIÓN:</t>
  </si>
  <si>
    <t>RESULTADO ESPERADO:</t>
  </si>
  <si>
    <t>16) UNIDAD DE MEDIDA</t>
  </si>
  <si>
    <t>22) COMPORTAMIENTO HISTORICO DEL INDICADOR</t>
  </si>
  <si>
    <t>21) DESCRIPCIÓN DE LA META ANUAL:</t>
  </si>
  <si>
    <t>(AT4/BT4)*X</t>
  </si>
  <si>
    <t>(AT3/BT3)*X</t>
  </si>
  <si>
    <t>(AT2/BT2)*X</t>
  </si>
  <si>
    <t>(AT1/BT1)*X</t>
  </si>
  <si>
    <t>19) META ANUAL</t>
  </si>
  <si>
    <t>Trim. 4</t>
  </si>
  <si>
    <t>Trim. 3</t>
  </si>
  <si>
    <t>Trim. 2</t>
  </si>
  <si>
    <t>18)Trim. 1</t>
  </si>
  <si>
    <t>17) TIPO DE OPERACIÓN</t>
  </si>
  <si>
    <t>15) VARIABLE DEL INDICADOR</t>
  </si>
  <si>
    <t>14) CALENDARIZACIÓN TRIMESTRAL</t>
  </si>
  <si>
    <t>13) DESCRIPCIÓN DEL FACTOR DE COMPARACIÓN:</t>
  </si>
  <si>
    <t>12) FACTOR DE COMPARACIÓN:</t>
  </si>
  <si>
    <t>11) FRECUENCIA DE MEDICIÓN:</t>
  </si>
  <si>
    <t>10) DIMENSIÓN QUE ATIENDE:</t>
  </si>
  <si>
    <t>9) INTERPRETACIÓN:</t>
  </si>
  <si>
    <t>8) FÓRMULA DE CÁLCULO: (A / B) * X</t>
  </si>
  <si>
    <t>7) TIPO DE INDICADOR</t>
  </si>
  <si>
    <t>6) NOMBRE DEL INDICADOR</t>
  </si>
  <si>
    <t>ESTRUCTURA DEL INDICADOR</t>
  </si>
  <si>
    <t>5) DEPENDENCIA GENERAL O AUXILIAR:</t>
  </si>
  <si>
    <t>3) OBJETIVO DEL PROGRAMA PRESUPUESTARIO:</t>
  </si>
  <si>
    <t>4) PROYECTO:</t>
  </si>
  <si>
    <t>2) PROGRAMA PRESUPUESTARIO:</t>
  </si>
  <si>
    <t>1) PILAR TEMATICO/EJE TRANSVERSAL:</t>
  </si>
  <si>
    <t>DISEÑO DE INDICADORES ESTRATÉGICOS Y DE GESTIÓN 2013</t>
  </si>
  <si>
    <t>5) DEPENDENCIA GENERAL Y AUXILIAR:</t>
  </si>
  <si>
    <t>28) METAS DE ACCIÓN DEL PROGRAMA ANUAL RELACIONADAS:</t>
  </si>
  <si>
    <t>27) FUENTE DE INFORMACIÓN:</t>
  </si>
  <si>
    <t>26) PROSPECTIVA:</t>
  </si>
  <si>
    <t>24) EVALUACIÓN Y JUSTIFICACIÓN EN SU CASO DE LA DESVIACIÓN DE LA META:</t>
  </si>
  <si>
    <t>24) SEMÁFORO</t>
  </si>
  <si>
    <t>23) COMPORTAMIENTO HISTORICO DEL INDICADOR</t>
  </si>
  <si>
    <t>22) DESCRIPCIÓN DE LA META ANUAL:</t>
  </si>
  <si>
    <t>21) RESULTADO ESPERADO:</t>
  </si>
  <si>
    <t>20) AVANCE ACUMULADO</t>
  </si>
  <si>
    <t>19) AVANCE TRIMESTRAL</t>
  </si>
  <si>
    <t>18) META ANUAL</t>
  </si>
  <si>
    <t>SEGUIMIENTO Y EVALUACIÓN DE INDICADORES ESTRATÉGICOS Y DE GESTIÓN 2013</t>
  </si>
  <si>
    <t>ASEGURAR EL CUMPLIMIENTO DEL MARCO NORMATIVO, FORTALECIENDO LOS MECANISMOS DE CONTROL Y EVALUACIÓN GUBERNAMENTAL EVITANDO DE ESTA FORMA INCREMENTAR LA CORRUPCIÓN EN LA GESTIÓN DEL GOBIERNO MUNCIPAL. FORTALECER EL PROGRAMA DE CONTROL Y VIGILANCIA DE SERVIDORES PÚBLICOS DE LA DIRECCIÓN GENERAL DE SEGURIDAD PUBLICA TENIENDO COMO OBJETIVO EVITAR QUE SE COMETAN ACTOS INDEBIDOS EN CONTRA DE LA CIUDADANÍA EN LAS PRINCIPALES AVENIDAS Y COLONIAS DEL MUNICIPIO DE TLALNEPANTLA DE BAZ.</t>
  </si>
  <si>
    <t>Posicionar a Tlalnpenalta como un destino historico-urbando siendo congruentes con la imagen que esta Administración quiere dar "Ciudad Confiable", con layuda de la promocióny difusión de sus atractivos, que den como resultado una importante derrama economica, así como incluir acciones orientadas a impulsar la inversión social y privada en el sector, para incrementar la cantidad y calidad de los servicios turísticos.</t>
  </si>
  <si>
    <t xml:space="preserve">El objetivo principal de este programa es poder asegurar la inocuidad integral de los productos cárnicos que en esta instalación productiva se maquilan.     </t>
  </si>
  <si>
    <t>Fomentar la creación de nuevas unidades económicas que contribuyan a reducir el desempleo y a mejorar la calidad de vida de los ciudadanos tlanepantlenses, fomentando  y facilitando el crecimiento econòmico de las familias  por medio de apoyos con el fin de ayudarlos en  su desarrollo  empresarial para fortalecer sus micro empresas;  Asì como elevar su productividad e ingresos</t>
  </si>
  <si>
    <t>Facilitar el otorgamiento de licencias a las nuevas empresas así como poner al corriente los trámites "estancados", fomentando la instalación, desarrollo y consolidación de los negocios</t>
  </si>
  <si>
    <t>Impulsar acciones directas enfocada a la generación de empleo, considerando dentro del programa a adultos mayores y personas con capacidades especiales. así mismo, éstos programas darán beneficio a 559 personas aproximadamente con empleos temporales dentro del municipio.</t>
  </si>
  <si>
    <t>Mantener un orden sobre la vía pública apegados a la reglamentación y atribuciones del Departamento,  brindando la certidumbre juridica y administrativa a los locatarios asi como a la pequeñas, medianas y grandes empresas,otorgando los permisos correspondientes sobre la vía pública asi como la expedición de licencias para anuncios publicitarios, resaltando operativos de retiro de obstaculos y monitoreando el libre paso peatonal y tránsito vehicular, garantizando la adecuada solvencia a los mismos.</t>
  </si>
  <si>
    <t>Facilitar la certificación de las empresas socialmente responsables, con el objetivo de impulsar las practicas de responsabilidad social, empresarial y así lograr  reconocimiento publico en el municipio, a la vez fomentar a los empresarios los beneficios que la certificación brinda, así como también se busca estrechar lazos y concientizar a las empresas sobre una cultura de calidad y liderazgo, para que en conjunto crezcan ayuntamiento-empresa y se obtengan mayores riquezas como lo son generación de empleos, mayor PIB y atracción de inversión</t>
  </si>
  <si>
    <t xml:space="preserve">El objetivo es brindar la certidumbre jurídica y administrativa a los centros comerciales, tiendas departamentales, mercados, tianguis y comercio en general, comprendiendo los proyectos orientados a modernizar la actividad comercial para garantizar productos en condiciones óptimas de calidad y  garantizar el abasto del Municipio asi como el desarrollo de sus actividades reflejadas en una adecuada difusión. </t>
  </si>
  <si>
    <t>CONTAR CON EL NÚMERO INDISPENSABLE DE SERVIDORES PÚBLICOS PARA GARANTIZAR QUE HAYA UNA ATENCIÓN OPORTUNA Y EFICIENTE A LA CIUDADANÍA DE LA LOCALIDAD.</t>
  </si>
  <si>
    <t xml:space="preserve">LOGRAR DINAMISMO Y EFICIENCIA EN LOS PROCESOS, TRÁMITES Y SERVICIOS A CARGO DE LA DIRECCIÓN GENERAL DE ADMINISTRACIÓN MEDIANTE LA SIMPLIFICACIÓN Y SISTEMATIZACIÓN DE LA GESTIÓN INTERNA. </t>
  </si>
  <si>
    <t>PROPORCIONAR CAPACITACIÓN INSTITUCIONAL A LOS SERVIDORES PÚBLICOS DE ACUERDO A LA DETECCIÓN DE NECESIDADES DEL SERVICIO, PARA AVANZAR EN LA PROFESIONALIZACIÓN DEL SERVICIO A LA CIUDADANÍA.</t>
  </si>
  <si>
    <t>DETERMINAR LAS COMPRAS CONSOLIDADAS ACORDE AL PROGRAMA DE ADQUISICONES Y PRESUPUESTO DE EGRESOS VIGENTES MEDIANTE LICITACIÓN PÚBLICA, INVITACIÓN RESTRINGIDA Y COMPRA DIRECTA POR EXCEPCIÓN.</t>
  </si>
  <si>
    <t>ESTABLECER PROGRAMAS DE MANTENIMIENTO VEHICULAR, QUE PERMITAN CONSERVAR EN CONDICIONES DE USO CONSTANTE AL PARQUE VEHICULAR DEL MUNICIPIO.</t>
  </si>
  <si>
    <t xml:space="preserve">CONTROLAR LA DOCUMENTACIÓN DIRIGIDA AL PRESIDENTE MUNICIPAL AFIN DE DAR SEGUIMIENTO EN  RESPUESTA EFICAZ Y EFICIENTE, IDENTIFICANDO CADA CASO POR NIVEL DE PRIORIDAD; ASÍ COMO APOYO AL PRESIDENTE MUNICIPAL AL CUMPLIMIENTO DE SUS ATRIBUCIONES. 
MANTENER  VÍNCULO CON LA CIUDADANÍA A TRAVÉS DE AUDIENCIAS PÚBLICAS CON EL PROPÓSITO DE ATENDER, PROPORCIONAR, DAR SEGUIMIENTO Y  ATENCIÓN A SUS NECESIDADES </t>
  </si>
  <si>
    <t xml:space="preserve">BRINDAR UNA ATENCIÓN OPORTUNA Y EXPEDITA A LA CIUDADANIA QUE LO SOLICITE   A TRAVÉS DE AUDIENCIAS, GIRAS Y ASESORIAS QUE SE GARANTICE EL DERECHO DE SER ESCUCHADOS </t>
  </si>
  <si>
    <t>COORDINARSE  CON LAS DEPENDENCIAS  DEL GOBIERNO MUNICIPAL PARA IMPULSAR EN LA ZONA ORIENTE LA MODERNIZACIÓN Y MEJORA DE LA EFICIENCIA Y EFICACIA DE  LA GESTIÓN MUNICIPAL. GARANTIZAR LA OFICINA DEL PRESIDENTE  MUNICIPAL EN ZONA ORIENTE  RECIBA LAS PETICIONES DIRECTAS DE LA CIUDADANIA DE ESA ÁREA DEL MUNICIPIO, A LA VEZ DE SER UN VÍNCULO CON LAS DEPENDENCIAS QUE ATIENDENLAS DEMANDAS DE LA POBLACIÓN, ASEGURANDO LA ATENCIÓN A LAS MISMAS,  VERIFICANDO EL CUMPLIMIENTO EN EL  TIEMPO ESTABLECIDO.</t>
  </si>
  <si>
    <t>IMPULSAR UN GOBIERNO EFICIENTE Y DEMOCRÁTICO, CAPAZ DE GENERAR MECANISMOS QUE PERMITAN MEJORAR Y MAXIMIZAR EL USO DE LOS RECURSOS PÚBLICOS, ORIENTADOLOS HACIA LA GENERACIÓN DE RESULTADOS</t>
  </si>
  <si>
    <t>REALIZAR ESTUDIOS Y  ANÁLISIS DE LOS PROYECTOS QUE FORTALEZCAN LAS POLÍTICAS, ESTRATEGIAS Y ACCIONES PARA MEJORAR EL BUEN DESEMPEÑO,TRANSPARENCIA Y  EFICACIA DEL GOBIERNO.</t>
  </si>
  <si>
    <t>FORTALECER LA VINCULACIÓN Y COOPERACIÓN QUE HERMANAN LA CIUDAD DE  TLALNEPANTLA Y CON  CINCO CIUDADES DE AMÉRICA, EUROPA Y ASÍA; ASÍ COMO SUSCRIBIR DOS ACUERDOS DE COOPERACIÓN CIENTIFICA, EDUCATIVA, CULTURAL Y COMERCIAL CON DOS CIUDADES MÁS.</t>
  </si>
  <si>
    <t>CONSTITUIRSE COMO EL ÓRGANO DE CONSEJERÍA JURÍDICA DE LA ADMINISTRACIÓN PÚBLICA MUNICIPAL A FIN DE QUE EXISTAN CRITERIOS UNIFORMES SOBRE EL TRATAMIENTO DE LOS ACTOS JURÍDICOS.</t>
  </si>
  <si>
    <t>CONTINUAR  EL TRABAJO DE OBSERVANCIA Y SEGUIMIENTO A LAS RESPUESTAS DE LAS SOLICITUDES DE ACCESO A LA INFORMACION PUBLICA EN COORDINACIÓN CON LOS SUJETOS OBLIGADOS DE ACUERDO A LO  ESTABLECIDOS EN LA LEY DE TRANSPARENCIA Y ACCESO A LA INFORMACION PUBLICA DEL ESTADO DE MEXICO Y MUNICIPIOS Y A LOS ALINEAMIENTOS QUE ESTABLEZCA EL COMITE DE INFORMACION; RESPONDER EN TIEMPO Y FORMA A LAS SOLICITUDES DE INFORMACIÓN POR PARTE DE LA CIUDADANIA, ACTUALIZAR DE FORMA EFICAZ Y EFICIENTE LA INFORMACIÓN PÚBLICA DE OFICIO EN PODER DE LAS DEPENDENCIAS Y ENTIDADES DE LA ADMINISTRACIÓN PÚBLICA MUNICIPAL CONFORME A ESTABLECIDO EN LA LEY DE TRANSPARENCIA.</t>
  </si>
  <si>
    <t xml:space="preserve">CONSERVAR EL OPTIMO FUNCIONAMIENTO DE TODOS LOS EQUIPOS DE COMPUTO SUSTENTANDO LA DISPONIBILIDAD INTERRUMPIDA DE TRANSMISIÓN DE DATOS POR MEDIO DE LA RED, IMPLEMENTANDO DESARROLLOS INFORMATICOS LOCALES Y VIA WEB QUE SIRVAN A LAS DISTINTAS ÁREAS DEL AYUNTAMIENTO Y CIUDADANÍA, BRINDANDO SERVICIOS DE INTERNET INALAMBRICA PARA EL MEJORAMIENTO Y LA SIMPLIFICACIÓN DE DOCUMENTOS </t>
  </si>
  <si>
    <t>FORTALECER EL SISTEMA DE CONTROL DE GESTIÓN, ASÍ COMO GARANTIZAR EL EJERCICIO DE DERECHO DE PETICIÓN, LOS OBJETIVOS FUNDAMENTALES DE COORDINACIÓN DE ATENCIÓN CIUDADANA CON EL FIN DE INSTAURAR Y FOMENTAR UNA CULTURA DE PARTICIPACIÓN CIUDADANA Y TRANSPARENCIA EN EL SERVICIO PÚBLICO CON RENDICIÓN DE CUENTAS, ÁDEMAS DE SER LA RECEPTORA DE LAS PETICIONES DIRECTAS DE LA CIUDADANIA Y PRINCIPALMENTE UN VÍNCULO CON LAS DEPENDENCIAS QUE ATIENDEN DIRECTAMENTE A LAS DEMANDAS DE LA POBLACIÓN, ASÍ COMO ASEGURAR LA ATENCIÓN DE LAS PETICIONES QUE PRESENTA LA CIUDADANÍA, VERIFICANDO EL CUMPLIMIENTO DE LAS PETICIONES Y COMPROMISOS EN EL TIEMPO ESTABLECIDO.</t>
  </si>
  <si>
    <t>Contar con proyectos ejecutivos y estudios objetivos, con la finalidad de promover la inversión en materia de infraestructura para eficientar los recursos económicos disponoibles</t>
  </si>
  <si>
    <t>Mantener en buen estado las calles y caminos vecinales del territorio municipal atendiendo los requerimientos en mantenimiento con las tomas domiciliaras.</t>
  </si>
  <si>
    <t>La factibilidad de destinar recursos a los planteles educativos para el mejoramiento y la creación de nueva infraestructura básica, así como consolidar la misma en los niveles medio y superior.</t>
  </si>
  <si>
    <t>Mejorar sustantivamente la infraestructura en seguridad pública para ofrecer una mejor calidad de atención a la ciudadanía municipal</t>
  </si>
  <si>
    <t>Mejorar sustantivamente  la calidad de las  vialidades y caminos vecinales, mejorando la imagen urbana y disminuyendo riesgos al mejorar las condiciones del pavimento de igual manera    mejorar la calidad y el nivel de servicio de la infraestructura vial en sus diferentes jerarquías: regional, primaria, secundaria y terciaria.</t>
  </si>
  <si>
    <t>Mejorar sustantivamente la calidad de las vialidades y caminos vecinales mejorando la imagen urbana y disminuyendo riesgos al mejorar las condiciones del pavimento, de igual manera mejorar la calidad del nivel del servicio de la infraestructura vial en sus diferentes jerarquías: regional, primaria, secundaria, tercearia.</t>
  </si>
  <si>
    <t>Mantener el óptimo funcionamiento de las vialidades, mediante la reparación oportuna del arroyo vehicular, señalización informativa horizontal y vertical, así como la imagen urbana y su equipamiento, mediante la aplicación de pintura en guarniciones, puentes  peatonales, pasos peatonales  y vehiculares</t>
  </si>
  <si>
    <t>Establecer  una política pública, que permita la correcta aplicación de los recursos materiales y humanos, con plena transparencia, proporcionando a los 664,224 habitantes  del municipio de Talnepantla de Baz, una mejor calidad de vida, por medio de la conservación de los espacios públicos y vialidades.</t>
  </si>
  <si>
    <t>Conservar el buen estado de los inmuebles, que albergan, las escuelas públicas, bibliotecas y casas de cultura; por medio de reparaciones inmediatas y oportunas, para preservar el buen estado y funcionamiento óptimo de dichas instalaciones.</t>
  </si>
  <si>
    <t>Conservar el funcionamiento de los 16 panteones municipales, así como mantener en óptimas condiciones los 3 velatorios, para prestar los servicios de inhumación, en beneficio de los 664,224 habitantes de esta localidad.</t>
  </si>
  <si>
    <t>Mantener en operatividad el mantenimiento de postes de madera, metálicos y concreto mediante la alicación de pintura, así como el servicio de energía eléctrica en espacio públicos, calles y avenidas, para incrementar las condiciones de seguridad vial y peatonal, contribuyendo al embellecimiento del entorno de la imagen urbana del municipio, apegándose a la norma técnica aplicable y a los lineamientos de ahorro de energía.</t>
  </si>
  <si>
    <t>Implementar acciones de mejora en los servicios ya consolidados de  recolección de desechos sólidos, no peligrosos, barrido de avenidas y calles, con el propósito de elevar la calidad de vida de los 664,224 habitantes del municipio de Tlalnepantla de Baz.</t>
  </si>
  <si>
    <t>Ejecutar las acciones de mantenimiento y conservación de las áreas verdes y espacios públicos, como lo son parques, jardines y camellones del municipio; así como la poda higiénica y el derribo de los árboles, que pongan en riesgo a la población,  previa dictaminación de la dirección general del medio ambiente, así como generar un proyecto permanente de reforestación.</t>
  </si>
  <si>
    <t>Impulsar la perspectiva de género en el municipio  mediante la inclusión de las mujeres en el ámbito económico, social y cultural.</t>
  </si>
  <si>
    <t>Promover el desarrollo integral de la juventud del municipio de Tlalnepantla de Baz; orientando acciones para brindar más y mejores oportunidades a los jóvenes.</t>
  </si>
  <si>
    <t>Promover el desarrollo social y humano de la población Tlalnepantlense, ampliando y generando programas de atención y apoyo para mejorar la calidad de vida de las personas con mayor condición de vulnerabilidad, así como apoyar las actividades de las distintas áreas de la administración municipal a través del servicio social y prácticas profesionales.</t>
  </si>
  <si>
    <t xml:space="preserve">Coordinar la ejecución de programas y proyectos sociales adecuados a las necesidades de la población tlalnepántlense, instrumentando acciones encaminadas a eficientar la coordinación interinstitucional y el diseño e implementación de políticas públicas que promuevan el desarrollo humano y comunitario, especialmente de quienes se encuentren en situación de pobreza, marginación riesgo y vulnerabilidad. </t>
  </si>
  <si>
    <t>LOGRAR QUE LOS RECURSOS PROPIOS SEAN OBTENIDOS EN EL MAYOR PORCENTAJE POSIBLE, CONFORME A LO PRESUPUESTADO; MEDIANTE LA EFICIENCIA APLICADA EN CADA RUBRO IMPOSITIVO.</t>
  </si>
  <si>
    <t>FORTALECER A TRAVÉS DE LA PLANEACIÓN ESTRATÉGICA, LA INTEGRACIÓN, SEGUIMIENTO Y REGISTRO DEL PRESUPUESTO DE EGRESOS, CON BASE EN LOS PROGRAMAS QUE APRUEBA LA SECRETARÍA TÉCNICA DE LA PRESIDENCIA.</t>
  </si>
  <si>
    <t>EFECTUAR LA ACTUALIZACIÓN DEL REGISTRO GRÁFICO DEL INVENTARIO ANALÍTICO DE BIENES INMUEBLES LOCALIZADOS DENTRO DEL TERRITORIO MUNICIPAL Y SU REPRESENTACIÓN GRÁFICA EN LA CARTOGRAFÍA CATASTRAL, EMPLEANDO LA NORMATIVIDAD Y TÉCNICAS ESTABLECIDAS POR EL IGECEM.
ELABORAR LAS PROPUESTAS DE ACTUALIZACIÓN DE ÁREAS HOMOGÉNEAS, TABLAS DE VALOR Y VALORES UNITARIOS DE SUELO DE LOS INMUEBLES LOCALIZADOS EN EL TERRITORIO MUNICIPAL, APLICANDO LAS NORMAS Y PROCEDIMIENTOS ESTABLECIDOS EN EL MANUAL CASTASTRAL Y SU REGLAMENTO.</t>
  </si>
  <si>
    <t>ORIENTAR LOS RECURSOS EN OBRAS Y SERVICIOS QUE ATIENDAN A LA DEMANDA SOCIAL, ASI COMO COADYUVAR A UNA ESTABILIDAD FINANCIERA SÓLIDA.</t>
  </si>
  <si>
    <t>GESTIONAR EL MANTENIMIENTO PREVENTIVO Y CORRECTIVO DE LAS INSTITUCIONES EDUCATIVAS PÚBLICAS DE EDUCACIÓN BÁSICA EN EL MUNICIPIO; SIENDO DE GRAN IMPORTANCIA RECONOCER LA LABOR DOCENTE MEDIANTE ESTÍMULOS DIVERSOS. PROMOVER QUE GRUPOS DE ALUMNOS DE EDUCACIÓN BÁSICA CONOZCAN EL DESARROLLO Y FUNCIONES DE UN CABILDO Y AYUDANDO EN COADYUVAR PARA LA SEGURIDAD DE LOS ESTUDIANTES DENTRO DE LOS PLANTELES EDUCATIVOS.</t>
  </si>
  <si>
    <t>COADYUVAR EN LA ECONOMÍA DE LAS FAMILIAS TLALNEPANTLENSES PARA QUE SUS HIJOS CONTINUEN SUS ESTUDIOS A NIVEL PRIMARIA, SECUNDARIA, MEDIO SUPERIOR Y SUPERIOR, MEDIANTE LA APLICACIÓN DE LOS RECURSOS ECONÓMICOS, APLICADOS A TRAVÉS DEL PROGRAMA DE BECAS MUNICIPALES QUE ADEMAS APOYE ECONÓMICAMENTE A LOS SERVIDORES PÚBLICOS Y A SUS HIJOS MEDIANTE EL OTORGAMIENTO DE BECAS ECONÓMICAS.</t>
  </si>
  <si>
    <t xml:space="preserve">OFRECER SERVICIOS BIBLIOTECARIOS,  MEDIANTE UNA VINCULACIÓN DE LA COMUNIDAD CON LOS LIBROS Y LAS NUEVAS TECNOLOGÍAS; CONTRIBUYENDO DE ESA FORMA AL DESARROLLO EDUCATIVO Y CULTURAL DE LA POBLACIÓN, OFRECIENDO INSTALACIONES ADECUADAS PARA LA CONSULTA BIBLIOGRÁFICA  A USUARIOS DE LAS BIBLIOTECAS PÚBLICAS MUNICIPALES. PROMOVER EL HÁBITO DE LA LECTURA Y LAS DIFERENTES ACTIVIDADES CULTURALES RELACIONADAS A LA ADQUISICIÓN DEL CONOCIMIENTO Y ESTIMULANDO LA CREACIÓN LITERARIA </t>
  </si>
  <si>
    <t xml:space="preserve">PRESTAR SERVICIOS CULTURALES DENTRO DE LAS CASAS DE CULTURA, CREANDO  ESQUEMAS DE TRABAJO  DIRIGIDOS AL APRENDIZAJE EN BELLAS ARTES                                                                                                                                                                                                                                                                                                                                                                                                                                                                                                                                                                                                                                                                                                                                                                          FOMENTAR EL CONOCIMIENTO DE LAS BELLAS ARTES A COMUNIDADES, FRACCIONAMIENTOS, COLONIAS A TRAVÉS  DE LAS CASAS DE CULTURA DEL MUNICIPIO DE TLALNEPANTLA      </t>
  </si>
  <si>
    <t>PROPORCIONAR  EVENTOS CULTURALES, ARTÍSTICOS Y RECREATIVOS A TRAVÉS DE LAS DIFERENTES ACCIONES DEL INSTITUTO MUNICIPAL DE LA CULTURA, PROMOVIENDO Y DIFUNDIENDO LA IGUALDAD, LA CREACIÓN DE PÚBLICO, EL ACCESO A LOS SERVICIOS CULTURALES, ASÍ COMO TAMBIÉN COADYUVAR AL FORTALECIMIENTO DE LA INTEGRACIÓN SOCIAL Y EL ESTÍMULO DE LAS DIVERSAS EXPRESIONES CULTURALES.</t>
  </si>
  <si>
    <t>COADYUVAR AL MEJORAMIENTO Y ACTUALIZACIÓN DEL SISTEMA EDUCATIVO EN BASE A LA MODERNIZACIÓN UTILIZANDO LA TECNOLOGÍA EN LAS ÁREAS DE INGLÉS Y COMPUTACIÓN, A FAVOR DEL SERVICIO EDUCATIVO QUE SE PROPORCIONA EN LAS ESCUELAS PÚBLICAS DEL MUNICIPIO PARA ELEVAR Y MEJORAR LA CALIDAD DE LA EDUCACIÓN.</t>
  </si>
  <si>
    <t>Desarrollar una politica de cultura física integral que invite a la participación activa, que promueva el deporte, que sea incluyente en todos los ambitos,  laboral, escolar, de grupos vulnerables, asociaciones y federaciones,  que realice eventos deportivos comunales y de gran impacto,  donde se involucren a las ligas municipales, particulares, organismos federales y estatales y a la comunidad deportiva en general, a través de proyectos deportivos integrales y de autosustentabilidad, con instalaciones dignas y en óptimas condiciones que permitan el desarrollo de la cultura física y la salud.</t>
  </si>
  <si>
    <t>PROMOVER LA SALUD, PREVENIR ENFERMEDADES Y PROPORCIONAR ATENCIÓN MÉDICA PARA  ELEVAR LA CALIDAD DE VIDA DE LA POBLACIÓN CON MAYOR VULNERABILIDAD.</t>
  </si>
  <si>
    <t>AMPLIAR LA COBERTURA Y MEJORAR LA CALIDAD DE LOS SERVICIOS QUE PRESTEN ESTE (ANTIRRÁBICO) CENTRO DE SALUD ANIMAL.</t>
  </si>
  <si>
    <t>PROTEGER LA VIDA E INTEGRIDAD FISICA DE LAS PERSONAS A TRAVES DE LA CAPACITACION Y ORGANIZACIÓN DE LA SOCIEDAD, LA PROMOCIÓN DE UNA CULTURA DE AUTOPROTECCIÓN Y PREVENCIÓN EN TAREAS DE AUXILIO</t>
  </si>
  <si>
    <t>MITIGAR LOS SINIESTROS O DESASTRES MEDIANTE LA IDENTIFICACIÓN DE LAS ZONAS DE RIESGO EXISTENTES O POTENCIALES EN MUEBLES E INMUEBLES MUNICIPALES</t>
  </si>
  <si>
    <t>MEJORAR LA ATENCIÓN DE MANERA OPORTUNA A LAS EMERGENCIAS OCASIONADAS POR FENÓMENOS NATURALES, SINIESTROS Y DESASTRES MEDIANTE EL AUXILIO A LA POBLACION AFECTADA POR ESTAS EMERGENCIAS ASI COMO LA CAPACITACION DE LOS ELEMENTOS PARA EVITAR PERDIDAS HUMANAS</t>
  </si>
  <si>
    <t>LOGRAR MAYOR EFICIENCIA EN EL SERVICIO DE TRANSPORTE PÚBLICO MEDIANTE LA COMUNICACIÓN Y ACUERDOS PERMANENTE ENTRE LAS AUTORIDADES DE LA MATERIA Y LOS  SECTORES SOCIAL Y PRIVADO.</t>
  </si>
  <si>
    <t>FORTALECER LA CULTURA DE SEGURIDAD Y RESPETO RELACIONADA CON EL TRÁNSITO VEHICULAR Y DE PEATONES DENTRO DEL TERRITORIO MUNICIPAL.</t>
  </si>
  <si>
    <t>IMPLEMETAR LAS ACCIONES QUE PERMITAN ORDENAR EFICIENTEMENTE EL TRÁNSITO VEHICULAR DENTRO DEL TERRITORIO MUNICIPAL.
MANTENER EL CONTROL VEHICULAR Y EL ORDEN VIAL A TRAVÉS DE UNA CORRECTA SEÑALIZACIÓN, SEMAFORIZACIÓN Y  OPERATIVOS VIALES.
DIVULGAR Y PROMOVER ENTRE LA CIUDADANÍA EL CONOCIMIENTO DE LA SEÑALIZACIÓN Y LA REGLAMENTACIÓN EN MATERIA DE TRÁNSITO DE PERSONAS Y VEHÍCULOS.</t>
  </si>
  <si>
    <t>/</t>
  </si>
  <si>
    <t>RESULTADO ESPERADO</t>
  </si>
  <si>
    <t>FACTOR</t>
  </si>
  <si>
    <t>20) RESULTADO ESPERADO EN PORCENTAJE:</t>
  </si>
  <si>
    <t>EFICIENCIA</t>
  </si>
  <si>
    <t>TRIMESTRAL</t>
  </si>
  <si>
    <t>0-25</t>
  </si>
  <si>
    <t>CÓDIGO</t>
  </si>
  <si>
    <t>DESCRPCIÓN</t>
  </si>
  <si>
    <t>CANTIDAD PROGRAMADA ANUAL</t>
  </si>
  <si>
    <t>Abs.</t>
  </si>
  <si>
    <t>Primer Trimestre</t>
  </si>
  <si>
    <t>Segundo Trimestre</t>
  </si>
  <si>
    <t>Tercer Trimestre</t>
  </si>
  <si>
    <t>Cuarto Trimestre</t>
  </si>
  <si>
    <t>Calendarización de Metas Físicas</t>
  </si>
  <si>
    <t xml:space="preserve">REALIZAR TRAMITES POR CONCEPTO DE ACTAS DE NACIMIENTO, DEFUNCION, MATRIMONIO, DIVORCIO, RECONOCIMIENTOS, COPIAS CERTIFICADAS, ANOTACIONES MARGINALES, BUSQUEDAS, CORRECCIONES DE VICIOS Y DEFECTOS Y CONSTANCIAS DE NO REGISTRO. </t>
  </si>
  <si>
    <t>PERSONAS</t>
  </si>
  <si>
    <t>REALILZAR CAMPAÑAS DE REGULARIZACIÒN DEL ESTADO CIVIL DE LAS PERSONAS</t>
  </si>
  <si>
    <t>CAMPAÑA</t>
  </si>
  <si>
    <t>SANCIONAR A PERSONAS DETENIDAS POR EL PROGRAMA DE CONTROL Y PREVENCIÓN DE ACCIDENTE POR INGESTIÓN DE ALCOHOL EN CONDUCTORES DE VEHÍCULOS DE MOTOR CONFORME A GACETA MUNICIPAL APROBADA EN FECHA 26 DE JULIO DE 2010</t>
  </si>
  <si>
    <t>EXPEDIR CERTIFICADOS DE ACTAS INFORMATIVAS</t>
  </si>
  <si>
    <t>SANCIONAR A PERSONAS DETENIDAS*** CONFORME AL REGLAMENTO DE JUSTICIA CÍVICA EN SU ART. 28 FRACC. I,II Y III</t>
  </si>
  <si>
    <t>PROPUESTA PARA MODIFICAR EL REGLAMENTO DE JUSTICIA CÍVICA</t>
  </si>
  <si>
    <t>DOCUMENTO</t>
  </si>
  <si>
    <t>PROPUESTA</t>
  </si>
  <si>
    <t>VALIDACIÓN</t>
  </si>
  <si>
    <t>ELABORACIÓN DE CONVENIOS Y LAUDOS DERIVADOS DE CONFLICTOS EN RAZÓN DE ACCIDENTES DE TRÁNTISO Y QUE EN LOS MISMOS, EN ALGUNAS OCASIONES SE CAUSEN LESIONES QUE TARDEN EN SANAR MENOS DE 15 DÍAS A TRAVÉS DE LA MEDIACIÓN, CONCILIACIÓN Y NEGOCIACIÓN</t>
  </si>
  <si>
    <t>CELEBRACIÓN DE SESIONES DE MEDIACIÓN Y ELABORACIÓN DE CONVENIOS DERIVADOS DE LA APLICACIÓN DE LOS MECANISMOS ALTERNATIVOS PARA LA SOLUCIÓN DE CONTROVERSIAS</t>
  </si>
  <si>
    <t>ASESORÍAS JURÍDICO, ADMINISTRATIVAS EN MATERIA DE CONFLICTOS FAMILIARES, ESCOLARES, COMUNITARIOS Y VECINALES PARA ATENDER A LOS CIUDADANOS QUE SOLICITAN EL SERVICIO, ASÍ COMO DE ÍNDOLE CONDOMINAL.</t>
  </si>
  <si>
    <t>CAPACITACIÓN A TRAVÉS DE PLÁTICAS AL SECTOR SOCIAL DE TLALNEPANTLA PARA REALIZAR LA DIFUSIÓN Y PROMOCIÓN DE LOS MECANISMOS ALTERNATIVOS PARAÑ LA SOLUCIÓN DE CONTROVERSIAS</t>
  </si>
  <si>
    <t>RECEPCIÓN, ATENCIÓN Y SEGUIMIENTO DE QUEJAS FORMALES PARA DIRIMIR CONTROVERSIAS CONDOMINALES CON ACUERDOS EN AUDIENCIAS DE MEDIACIÓN Y CONCILIACIÓN A TRAVÉS DE LA PROCURADURÍA SOCIAL</t>
  </si>
  <si>
    <t>REALIZAR CURSOS EN MATERIA DE RÉGIMEN DE PROPIEDAD EN CONDOMINIO</t>
  </si>
  <si>
    <t>OBSERVAR Y MEDIAR EN LA INTEGRACIÓN DE COMITÉS DE ADMINISTRACIÓN EN TODAS LAS COMUNIDADES QUE HABITAN BAJO EL RÉGIMEN DE PROPIEDAD EN CONDOMINIO</t>
  </si>
  <si>
    <t>GESTIÓN DE LA CERTIFICACIÓN DEL LIBRO DE ACTAS DE ASAMBLEAS ANTE LA SECRETARÍA DEL AYUNTAMIENTO, QUE ESTARÁN BAJO RESGUARDO DE LOS COMITÉS DE ADMINISTRACIÓN ORGANIZADOS.</t>
  </si>
  <si>
    <t>CURSO</t>
  </si>
  <si>
    <t>ATENCIÓN</t>
  </si>
  <si>
    <t>GRUPOS</t>
  </si>
  <si>
    <t>BRINDAR ASESORÍA JURÍDICA A LOS SERVIDORES PUBLICOS DE LAS DEPENDENCIAS DEL AYUNTAMIENTO QUE LO REQUIERAN, PARA QUE EMITAN SUS ACTOS CON LEGALIDAD.</t>
  </si>
  <si>
    <t>INTERVENIR Y CONOCER TODOS LOS PROCESOS INTERPUESTOS POR LOS PARTICULARES ANTE LAS DISTINTAS AUTORIDADES JURISDICCIONALES Y NO JURISDICCIONALES  EN CONTRA DEL MUNICIPIO Y VICEVERSA.</t>
  </si>
  <si>
    <t>ATENDER LAS SOLICITUDES DE ASESORÍA EN MATERIA JURÍDICA FORMULADAS POR LA CIUDADANIA EN GENERAL, EN EL AMBITO ADMINISTRATIVO, FISCAL, CIVIL, MERCANTIL, PENAL Y LABORAL</t>
  </si>
  <si>
    <t>REALIZAR INVITACIONES A LOS ESTABLECIMIENTOS COMERCIALES, INDUSTRIALES Y DE PRESTACIÓN DE SERVICIOS PARA SU REGULARIZACIÓN.</t>
  </si>
  <si>
    <t>ATENDER AUDIENCIAS Y BRINDAR ASESORÍA A PROPIETARIOS Y/O REPRESENTANTES LEGALES DE ESTABLECIMIENTOS COMERCIALES PARA LA REGULARIZACIÓN DE SU FUNCIONAMIENTO DE ACUERDO A LA REGLAMENTACIÓN VIGENTE.</t>
  </si>
  <si>
    <t>RECEPCIÓN, ATENCION Y SEGUIMIENTO DE QUEJAS Y DENUNCIAS CIUDADANAS</t>
  </si>
  <si>
    <t>ELABORAR Y EMITIR ORDENES DE VISITA.</t>
  </si>
  <si>
    <t>ASESORÍA INTERNA</t>
  </si>
  <si>
    <t>INTERVENCIÓN EN TODOS LOS JUICIOS</t>
  </si>
  <si>
    <t>ASESORÍA EXTERNA</t>
  </si>
  <si>
    <t>INVITACIÓN</t>
  </si>
  <si>
    <t>AUDIENCIA</t>
  </si>
  <si>
    <t>QUEJA</t>
  </si>
  <si>
    <t>ACTA</t>
  </si>
  <si>
    <t>DAR ATENCIÓN A LOS CONFLICTOS QUE SE SUSCITEN EN EL MUNICIPIO PARA LLEGAR A ACUERDOS.</t>
  </si>
  <si>
    <t>LLEVAR A CABO MESAS DE DIÁLOGO CON  LOS ORGANISMOS DE REPRESENTACIÓN SOCIAL PARA INTEGRAR EL PADRÓN Y CANALIZAR SUS SOLICITUDES.</t>
  </si>
  <si>
    <t>LLEVAR A CABO MESAS DE DIÁLOGO CON  LAS ASOCIACIONES CIVILES PARA INTEGRAR EL PADRÓN Y CANALIZAR SUS PETICIONES.</t>
  </si>
  <si>
    <t>REALIZAR RECORRIDOS POR LAS COMUNIDADES PARA CONOCER SUS NECESIDADES.</t>
  </si>
  <si>
    <t>LLEVAR ACABO LA ELECCION DE CONSEJOS DE PARTICIPACION CIUDADANA</t>
  </si>
  <si>
    <t>DAR ATENCION Y SEGUIMIENTO A LAS NECESIDADES E INQUIETUDES CANALIZADAS A TRAVEZ DE LOS CONSEJOS DE PARTICIPACION CIUDADANA.</t>
  </si>
  <si>
    <t>DAR ATENCION Y SEGUIMIENTO A LAS NECESIDADES E INQUIETUDES CANALIZADAS A TRAVEZ DE LAS ASOCIOACIONES DE COLONOS</t>
  </si>
  <si>
    <t>DAR ATENCION Y SEGUIMIENTO A LAS NECESIDADES E INQUIETUDES CANALIZADAS A TRAVEZ DE LAS MESAS DIRECTIVAS O REPRESENTANTES DE LAS UNIDADES HABITACIONALES</t>
  </si>
  <si>
    <t>PROPONER AL CONSEJO  DEPARTICIPACION CIUDADANA CON MEJOR DESEMPEÑO DURANTE EL AÑO, COMO CANDIDATO AL PREMIO  MUNICIPAL "DR. GUSTAVO BAZ PRADA"</t>
  </si>
  <si>
    <t>CONFLICTO</t>
  </si>
  <si>
    <t>REUNIÓN</t>
  </si>
  <si>
    <t>RECORRIDO</t>
  </si>
  <si>
    <t>ELECCION</t>
  </si>
  <si>
    <t>REUNION</t>
  </si>
  <si>
    <t>ELABORACIÓN DE LA CUENTA PÚBLICA MUNICIPAL (MUEBLES E INMUEBLES)</t>
  </si>
  <si>
    <t>LEVANTAMIENTO FÍSICO DEL INVENTARIO DE BIENES MUEBLES.</t>
  </si>
  <si>
    <t>GENERAR RESGUARDOS PERSONALES DE LOS BIENES MUEBLES Y ACTUALIZACIÓN DE BASE DE DATOS.</t>
  </si>
  <si>
    <t>CONCILIACIÓN DEL PARQUE VEHICULAR MUNICIPAL, CON EL DEPARTAMENTO DE CONTROL VEHICULAR Y ENERGÉTICOS.</t>
  </si>
  <si>
    <t>GENERAR RESGUARDOS PERSONALES DEL PARQUE VEHICULAR Y ACTUALIZACIÓN DE BASE DE DATOS.</t>
  </si>
  <si>
    <t>DESINCORPORACIÓN DEL PATRIMONIO MUNICIPAL BIENES OBSOLETOS E INSERVIBLES.</t>
  </si>
  <si>
    <t>DESINCORPORACIÓN DEL PATRIMONIO MUNICIPAL DE VEHÍCULOS Y MAQUINARIA PARA CONSTRUCCIÓN.</t>
  </si>
  <si>
    <t>EXPEDIR CONSTANCIA DE NO PROPIEDAD MUNICIPAL.</t>
  </si>
  <si>
    <t>LEVANTAMIENTO FÍSICO DEL INVENTARIO DE BIENES INMUEBLES.</t>
  </si>
  <si>
    <t>DIGITALIZACIÓN DE LOS DOCUMENTOS DEL ACERVO HISTÓRICO.</t>
  </si>
  <si>
    <t>DIGITALIZACIÓN DE FOTOGRAFÍAS.</t>
  </si>
  <si>
    <t>PÁGINA WEB DEL ARCHIVO HISTÓRICO.</t>
  </si>
  <si>
    <t>DIGITALIZACIÓN DE LOS LIBROS DE CABILDO.</t>
  </si>
  <si>
    <t>DIGITALIZACIÓN DE LOS LIBROS DE REGISTRO CIVIL</t>
  </si>
  <si>
    <t>ORGANIZACIÓN Y CLASIFICACIÓN DEL ACERVO DOCUMENTAL, PARA IDENTIFICACIÓN DE LOS DOCUMENTOS CON VALOR HISTÓRICO ADMINISTRATIVO.</t>
  </si>
  <si>
    <t>SELECCIÓN DE DOCUMENTOS SUSCEPTIBLES DE SER DESTRUIDOS POR HABER CUMPLIDO SU PERÍODO DE CONSERVACIÓN, PREVIO DICTAMEN CORRESPONDIENTE.</t>
  </si>
  <si>
    <t>DIGITALIZACION DE LIBROS DEL SERVICIO MILITAR NACIONAL</t>
  </si>
  <si>
    <t xml:space="preserve">BUSQUEDA Y EXPEDICIÓN  DE NUMERO DE  MATRICULAS </t>
  </si>
  <si>
    <t>APLICAR LOS PROCEDIMIENTOS DE CONTROL PATRIMONIAL.</t>
  </si>
  <si>
    <t>ARRENDAMIENTO INMUEBLES</t>
  </si>
  <si>
    <t>CARPETA</t>
  </si>
  <si>
    <t>PROCEDIMIENTO</t>
  </si>
  <si>
    <t>RESGUARDO</t>
  </si>
  <si>
    <t>CONCILIACIÓN</t>
  </si>
  <si>
    <t>CONSTANCIA</t>
  </si>
  <si>
    <t>FOTOGRAFÍA</t>
  </si>
  <si>
    <t>ACTUALIZACIÓN</t>
  </si>
  <si>
    <t>LIBRO</t>
  </si>
  <si>
    <t>METRO LINEAL</t>
  </si>
  <si>
    <t>INMUEBLE</t>
  </si>
  <si>
    <t>ELABORACION DE ACTAS DE CABILDO</t>
  </si>
  <si>
    <t>PROMOVER LO NECESARIO PARA LA PUBLICACION DE LAS GACETAS MUNICIPALES</t>
  </si>
  <si>
    <t>INFORME MENSUAL DE COMISIONES EDILICIAS</t>
  </si>
  <si>
    <t>SUPERVISAR Y COORDINAR LA REVISION Y ACTUALIZACION</t>
  </si>
  <si>
    <t>INFORMAR QUE LA DIFUSION SOBRE  LAS ALTERNATIVAS DE MEDIACION  SE REALICE EN TIEMPO Y FORMA</t>
  </si>
  <si>
    <t>SUPERVISAR QUE LOS PROCEDIMIENTOS SANCIONADORES DE MEDIACION Y CONDOMINALES SE INTEGREN CONFORME A LA NORMATIVIDAD ESTABLECIDA</t>
  </si>
  <si>
    <t>VIGILAR QUE  LA NORMATIVIDAD SEA APLICADA DE FORMA PRONTA Y EXPEDITA</t>
  </si>
  <si>
    <t>SERCIONARSE SOBRE LA ELABORACION Y EJECUCION DE UN PLAN DE VISITAS A LAS UNIDADES HABITACIONALES</t>
  </si>
  <si>
    <t xml:space="preserve">VERIFICAR LA CORRECTA APLICACIÓN DELAS SANCIONES EN EL PROGRAMA ALCOHOLIMETRO </t>
  </si>
  <si>
    <t>POBLACION</t>
  </si>
  <si>
    <t>EXPEDIENTES</t>
  </si>
  <si>
    <t>INFORME</t>
  </si>
  <si>
    <t xml:space="preserve">SUPERVISION </t>
  </si>
  <si>
    <t xml:space="preserve">SUPEVISION </t>
  </si>
  <si>
    <t>SUPERVISION</t>
  </si>
  <si>
    <t>INVENTARIO</t>
  </si>
  <si>
    <t>VISITA</t>
  </si>
  <si>
    <t xml:space="preserve">VIGILAR QUE SE INTEGREN EXPEDIENTES SOBRE PROCESOS EN ORGANOS JUDICIALES JURISDICCIONALES Y NO CONTENCIOSOS </t>
  </si>
  <si>
    <t xml:space="preserve">LLEBAR A CABO LA CAPACITACION LEGAL A LOS SERVIDORES PUBLICOS DEL AYUNTAMIENTO </t>
  </si>
  <si>
    <t xml:space="preserve">VERIFICAR QUE EN LOS PROCEDIMIENTOS INTEGRADOS Y RELACIONADOS A GIROS COMERCIALES, INDUSTRIALES Y DE SERVICIO EMITAN LAS RESPECTIVAS INVITACIONES DE PREVENCION </t>
  </si>
  <si>
    <t>SUPERVISAR QUE LOS PROCEDIMEINTOS SANCIONADORES SE INTEGREN EN TIEMPO Y FORMA</t>
  </si>
  <si>
    <t>SUPERVISAR QUE SE REALICEN  LAS  CAMPAÑAS DE REGULARIZACIÒN DEL ESTADO CIVIL DE LAS PERSONAS</t>
  </si>
  <si>
    <t>SUPERVISAR  LA CONCILIACION MENSUAL DEL PATRIMONIO MUNICIPAL EN COORDINACION CON LA TESORERIA MUNICIPAL</t>
  </si>
  <si>
    <t xml:space="preserve">VIGILAR QUE SE ELABORE EN TIEMPO Y FORMA EL PLAN   DE INSPECCION FISICA DE BIENES </t>
  </si>
  <si>
    <t>FISCALIZAR  QUE EL ACERVO DOCUMENTAL SE  HA CLASIFICADO Y  DEPURADO CON FORME A LA NORMATIVIDAD ESTABLESIDA</t>
  </si>
  <si>
    <t>ELABORAR CERTIFICACIONES QUE SOLICITEN PARTICULARES O LAS ÀREAS DEL AYUNTAMIENTO PARA SER PRESENTADAS ANTE DIVERSAS AUTORIDADES.</t>
  </si>
  <si>
    <t>EXPEDIR PERMISOS PARA EVENTOS SOCIALES, ASISTENCIALES Y PATRONALES EN VÌA PÙBLICA.</t>
  </si>
  <si>
    <t>CERTIFICACION DE ACTAS DE CABILDO</t>
  </si>
  <si>
    <t>PUBLICACION DE REGLAMENTOS, Y  DISPOSICIONES ADMINISTRATIVAS APROBADAS POR CABILDO</t>
  </si>
  <si>
    <t>EMITIR CITATORIOS PARA LA CELEBRACION DE DOS CABILDOS ITINERANTES</t>
  </si>
  <si>
    <t>CERTIFICACION</t>
  </si>
  <si>
    <t>PERMISO</t>
  </si>
  <si>
    <t>GACETA</t>
  </si>
  <si>
    <t>CABILDO</t>
  </si>
  <si>
    <t>Elaboración de proyectos de constancias (dependencias económicas, domicilios, perpetuidad y de no propiedad municipal).</t>
  </si>
  <si>
    <t>Constancia</t>
  </si>
  <si>
    <t>Elaboración de proyectos de certificaciones que soliciten particulares o áreas del Ayuntamiento.</t>
  </si>
  <si>
    <t>Certificación</t>
  </si>
  <si>
    <t>Preparación de Sesiones del H. Ayuntamiento (Proyectos de convocatorias y actas, así como, logística).</t>
  </si>
  <si>
    <t>Expediente</t>
  </si>
  <si>
    <t xml:space="preserve">Proyectos de certificación de puntos de acuerdo de las sesiones del H. Ayuntamiento.  </t>
  </si>
  <si>
    <t>Preparación de las Comisiones Edilicias (Proyectos de convocatorias y Dictámenes, así como, logística).</t>
  </si>
  <si>
    <t>Ceremonias cívicas.</t>
  </si>
  <si>
    <t xml:space="preserve">Ceremonia </t>
  </si>
  <si>
    <t xml:space="preserve">Elaboración de proyectos de Cartillas del Servicio Militar Nacional. </t>
  </si>
  <si>
    <t>Cartilla</t>
  </si>
  <si>
    <t>Trámite de la Clave Única de Registro de Población para población solicitante.</t>
  </si>
  <si>
    <t>Atención</t>
  </si>
  <si>
    <t>Elaboración de Libros de registro, sorteo y de balance.</t>
  </si>
  <si>
    <t>Libro</t>
  </si>
  <si>
    <t>ESTANDARIZAR Y SIMPLIFICAR LOS TRÁMITES Y SERVICIOS ADMINISTRATIVOS INTERNOS MEDIANTE LA ACTUALIZACIÓN DEL MANUAL DE TRAMITES Y SERVICIOS DE LA DIRECCIÓN GENERAL DE ADMINISTRACIÓN PARA LOGRAR DINAMISMO Y EFICIENCIA EN LA GESTIÓN INTERNA</t>
  </si>
  <si>
    <t>REALIZAR REUNIONES DE TRABAJO CON DIRECTIVOS, FUNCIONARIOS Y ENLACES ADMINISTRATIVOS DE DEPENDENCIAS PARA INTERCAMBIAR PROPUESTAS DE MEJORA DE LA GESTIÓN DE LA DIRECCIÓN GENERAL DE ADMINISTRACIÓN .</t>
  </si>
  <si>
    <t>INFORMAR EL CUMPLIMIENTO DE METAS POR PROGRAMA Y PROYECTO CON PRESUPUESTO DE LAS ÁREAS SUSTANTIVAS DE LA DIRECCIÓN GENERAL DE ADMINISTRACIÓN PARA PREVEER LOS AJUSTES NECESARIOS.</t>
  </si>
  <si>
    <t>MANUAL DE TRÁMITES Y SERVICIOS</t>
  </si>
  <si>
    <t>INFORME DE METAS</t>
  </si>
  <si>
    <t>MANTENER UNA PLANTILLA DE 5 MIL SERVIDORES PÚBLICOS COMO MÁXIMO EN EL AÑO 2013, CON EL PERSONAL ESTRICTAMENTE INDISPENSABLE.</t>
  </si>
  <si>
    <t>ACTUALIZAR EL TABULADOR DE SUELDOS DE ACUERDO AL SISTEMA DE PROFESIONALIZACIÓN DE LOS SERVIDORES PÚBLICOS MUNICIPALES</t>
  </si>
  <si>
    <t>MANTENER ACTUALIZADO Y OPERANDO EL REGISTRO DE ASISTENCIA, PARA EL CUMPLIMIENTO DEL HORARIO LABORAL</t>
  </si>
  <si>
    <t>MANTENER ACTUALIZADO Y OPERANDO EL PAGO DE NÓMINA, PARA EL PAGO QUINCENAL DE LA JORNADA LABORAL RESPECTIVA</t>
  </si>
  <si>
    <t>SERVIDORES PÚBLICOS LABORANDO</t>
  </si>
  <si>
    <t>TABULADOR 2013</t>
  </si>
  <si>
    <t>SISTEMA DE REGISTRO DE SISTENCIA</t>
  </si>
  <si>
    <t>SISTEMA DE PAGO DE NÓMINA</t>
  </si>
  <si>
    <t xml:space="preserve">INTEGRAR EL CATÁLOGO DE PUESTOS INSTITUCIONAL CON LOS PERFILES DE PUESTOS POR DEPENDENCIA, REQUISITOS PARA DESEMPEÑARLOS Y NIVEL SALARIAL CORRESPONDIENTE, COMO BASE DEL SISTEMA DE PROFESIONALIZACIÓN DE LOS SERVIDORES PÚBLICOS MUNICIPALES. </t>
  </si>
  <si>
    <t>CAPACITAR A SERVIDORES PÚBLICOS MUNICIPALES CON BASE EN LA DETECCIÓN DE NECESIDADES Y LA EVALUACIÓN DEL DESEMPEÑO CON UN ENFOQUE DE MEJORA DEL SERVICIO.</t>
  </si>
  <si>
    <t xml:space="preserve">EVALUAR AL PERSONAL MEDIANTE EL SISTEMA DE MÉRITO Y RECONOCIMIENTO AL SERVICIO PÚBLICO MUNICIPAL Y DE ACUERDO A LA NORMATIVIDAD APLICABLE, PARA MOTIVAR EL DESEMPEÑO SOBRESALIENTE Y SUSTENTAR LA CAPACITACIÓN INSTITUCIONAL. </t>
  </si>
  <si>
    <t>CATÁLOGO DE PUESTOS MUNICIPAL</t>
  </si>
  <si>
    <t>PERSONAL CON CAPACITACIÓN INSTITUCIONAL</t>
  </si>
  <si>
    <t>PERSONAL EVALUADO</t>
  </si>
  <si>
    <t>ADQUIRIR BIENES Y SERVICIOS DE MANERA CONSOLIDADA A TRAVÉS DE LICITACION PUBLICA, DE ACUERDO AL PRESUPUESTO DE EGRESOS, PROGRAMA ANUAL DE ADQUISICIONES Y NORMATIVIDAD APLICABLE.</t>
  </si>
  <si>
    <t>LICITACIONES PÚBLICAS</t>
  </si>
  <si>
    <t>ADQUIRIR  BIENES Y SERVICIOS POR INVITACIÓN RESTRINGIDA, DE ACUERDO AL PRESUPUESTO DE EGRESOS, PROGRAMA ANUAL DE ADQUISICIONES Y NORMATIVIDAD APLICABLE.</t>
  </si>
  <si>
    <t>INVITACIONES RESTRINGIDAS</t>
  </si>
  <si>
    <t>ADQUIRIR  BIENES Y SERVICIOS POR COMPRA DIRECTA DE ACUERDO AL PRESUPUESTO DE EGRESOS, PROGRAMA ANUAL DE ADQUISICIONES Y NORMATIVIDAD APLICABLE.</t>
  </si>
  <si>
    <t>COMPRAS DIRECTAS</t>
  </si>
  <si>
    <t>MANTENER ACTUALIZADO Y OPERANDO EL PADRÓN DE PROVEEDORES EN LÍNEA, PARA FACILITAR LOS PROCESOS DE COTIZACIÓN Y ADQUISICIONES.</t>
  </si>
  <si>
    <t>REGISTRO DE PROVEEDORES EN LINEA</t>
  </si>
  <si>
    <t>PROPORCIONAR MANTENIMIENTOS PREVENTIVOS Y CORRECTIVOS AL PARQUE VEHICULAR PARA QUE ESTÉN EN OPERACIÓN EL MAYOR NÚMERO DE UNIDADES, EL MAYOR TIEMPO POSIBLE.</t>
  </si>
  <si>
    <t>MANTTO. VEHICULAR</t>
  </si>
  <si>
    <t xml:space="preserve">APOYAR EVENTOS DE LA CIUDADANÍA, ASÍ COMO LOS ACTOS CÍVICOS, CULTURALES Y DEPORTIVOS CON EL MATERIAL DISPONIBLE, PARA COADYUVAR EN EL FORTALECIMIENTO CULTURAL Y DEPORTIVO DE LA LOCALIDAD. </t>
  </si>
  <si>
    <t>APOYO A EVENTOS</t>
  </si>
  <si>
    <t>LIMPIAR OFICINAS E INMUEBLES PARA PRESERVARLOS EN CONDICIONES DE OPERACIÓN E HIGIENE.</t>
  </si>
  <si>
    <t>LIMPIAR OFICINAS E INMUEBLES</t>
  </si>
  <si>
    <t>DAR MANTENIMIENTO PREVENTIVO A OFICINAS Y MOBILIARIO MUNICIPAL, PARA OPTIMIZAR SU FUNCIONAMIENTO.</t>
  </si>
  <si>
    <t>MANTTO. OFICINAS Y MOBILIARIO</t>
  </si>
  <si>
    <t xml:space="preserve">RECORRIDOS TURISTICOS  (Grupos de la Tercera Edad y Escolares) </t>
  </si>
  <si>
    <t>REALIZAR CONFERENCIAS MAGISTRALES</t>
  </si>
  <si>
    <t>CONFERENCIA</t>
  </si>
  <si>
    <t xml:space="preserve">FOMENTAR EL TURISMO SOCIAL MEIDANTE VIAJES A BAJO COSTO </t>
  </si>
  <si>
    <t>VIAJE</t>
  </si>
  <si>
    <t xml:space="preserve">EVENTOS CON ORGANIZACIONES PARA TODO TIPO DE PUBLICO FOMENTANDO EL TURISMO EN LA ZONA </t>
  </si>
  <si>
    <t>EVENTO</t>
  </si>
  <si>
    <t xml:space="preserve">CAMPAÑAS DE PROMOCION RADIO TV, INTERNET, TRIPTICOS, TRANVÍA </t>
  </si>
  <si>
    <t>PROMOCION</t>
  </si>
  <si>
    <t xml:space="preserve">REALIZAR CONVENIOS CON PRESTADORES DE SERVICIOS PARA UNA CUPONERA DE DESCUENTOS PARA LOS TURISTAS </t>
  </si>
  <si>
    <t>CUPONERA</t>
  </si>
  <si>
    <t>Impartir cursos de seguridad e higiene para el personal interno y usuarios externos terceros</t>
  </si>
  <si>
    <t>Cursos</t>
  </si>
  <si>
    <t>Implementar las buenas prácticas de manufactura en acuerdo a los lineamientos de COFEPRIS y PROPAEM</t>
  </si>
  <si>
    <t>Informe</t>
  </si>
  <si>
    <t>Convenios de colaboracion con universidades y empresas</t>
    <phoneticPr fontId="0" type="noConversion"/>
  </si>
  <si>
    <t>convenio</t>
    <phoneticPr fontId="0" type="noConversion"/>
  </si>
  <si>
    <t>Gestionar fondos disponibles para apoyo a los emprendedores utilizando via incubadora de diferentes dependencias u organizaciones</t>
  </si>
  <si>
    <t>Acuerdo</t>
  </si>
  <si>
    <t>Expo emprendedores Tlalnepantla</t>
    <phoneticPr fontId="0" type="noConversion"/>
  </si>
  <si>
    <t>Exposición</t>
  </si>
  <si>
    <t>Atender, orientar y capacitar mediante la incubadora de negocios a ciudadanos tlalnepantlenses</t>
  </si>
  <si>
    <t>Beneficiario</t>
  </si>
  <si>
    <t>Proyectos en preincubación</t>
  </si>
  <si>
    <t>Proyecto</t>
  </si>
  <si>
    <t>Establecer fuentes de financiamiento para emprendedores</t>
    <phoneticPr fontId="0" type="noConversion"/>
  </si>
  <si>
    <t>Fuentes</t>
    <phoneticPr fontId="0" type="noConversion"/>
  </si>
  <si>
    <t>TRAMITAR SOLICITUDES DE LICENCIA DE FUNCIONAMIENTO TANTO DE GIROS REGULADOS COMO IRREGULADOS</t>
  </si>
  <si>
    <t>SOLICITUD</t>
  </si>
  <si>
    <t>OTORGAR LICENCIAS DE FUNCIONAMIENTO PARA APERTURAR NUEVAS EMPRESAS</t>
  </si>
  <si>
    <t>LICENCIA</t>
  </si>
  <si>
    <t>ELABORAR ACTAS DE CONSTITUCIÓN DE SOCIEDADES DE RESPONSABILIDAD LIMITADA MICROEMPRESARIAL (S.DE R.L.M.)</t>
  </si>
  <si>
    <t>SUPERVISAR EL PROCESO DE LOS TRÁMITES PARA LA EXPEDICIÓN DE LICENCIAS</t>
  </si>
  <si>
    <t>TRAMITE</t>
  </si>
  <si>
    <t xml:space="preserve">LLEVAR A CABO REUNIONES DE MEJORA REGULATORIA PARA RA LA SIMPLIFICACIÓN ADMINISTRATIVA DE LOS TRAMITES Y SERVICIOS </t>
  </si>
  <si>
    <t xml:space="preserve">REUNIONES </t>
  </si>
  <si>
    <t xml:space="preserve">REALIZAR FERIAS DE EMPLEO </t>
  </si>
  <si>
    <t>FERIAS</t>
    <phoneticPr fontId="0" type="noConversion"/>
  </si>
  <si>
    <t>FIRMA DE CONVENIOS PARA LA INCLUSIÓN LABORAL</t>
  </si>
  <si>
    <t>REALIZAR JORNADAS DE EMPLEO</t>
    <phoneticPr fontId="0" type="noConversion"/>
  </si>
  <si>
    <t>BENEFICIAR MEDIANTE UN PROGRAMA TEMPORAL DENTRO DEL MUNICIPIO A  CIUDADANOS DE TLALNEPANTLA QUE DE OPORTUNIDADES A ADULTOS MAYORES Y PERSONAS CON CAPACIDADES ESPECIALES</t>
  </si>
  <si>
    <t>GESTIONAR CON LA SECRETARÍA DEL TRABAJO Y PREVISIÓN SOCIAL PROGRAMAS CON EL FIN DE ACERCARLOS A LA CIUDADANÍA</t>
  </si>
  <si>
    <t xml:space="preserve"> CONVENIOS FIRMADOS</t>
  </si>
  <si>
    <t xml:space="preserve"> EVENTOS</t>
  </si>
  <si>
    <t xml:space="preserve"> EMPLEOS GENERADOS</t>
  </si>
  <si>
    <t xml:space="preserve"> PROGRAMAS OBTENIDOS</t>
  </si>
  <si>
    <t>Realizar inspeccines a cada uno de los mercados publicos municipales, donde se detrmine la situacion de la infraestructura asi como los datos precisos de cada uno de los locales y locatarios que utilizan los mismos</t>
  </si>
  <si>
    <t>Inspecciones</t>
  </si>
  <si>
    <t>Coadyuvar en  la recaudación de los pagos de derechos derivados de la realizacion de actividades en mercados publicos municipales..</t>
  </si>
  <si>
    <t>Pesos</t>
  </si>
  <si>
    <t>Ingresar recaudación por concepto de tianguis en el Municipio de Tlalnepantla, puestos en vía pública, zonas I, II y IV, III y zona oriente; concentraciones festividades y vía pública.</t>
  </si>
  <si>
    <t>REALIZAR CENSO PARA OBTENER EL NÚMERO EXACTO DE EMPRESAS CERTIFICADAS Y NO CERTIFICADAS EN LAS 16 ZONAS INDUSTRIALES.</t>
  </si>
  <si>
    <t>CENSO</t>
  </si>
  <si>
    <t>REALIZAR EVENTOS EN DONDE EL AYUNTAMIENTO SEA EL VINCULO PARA FOMENTAR LA CERTIFICACIÓN.</t>
  </si>
  <si>
    <t>EVENTOS</t>
  </si>
  <si>
    <t>LLEVAR A CABO CONVENIOS CON EMPRESAS CERTIFICADORAS.</t>
  </si>
  <si>
    <t>CONVENIOS</t>
  </si>
  <si>
    <t>Controlar y regular el comercio en vía pública a través de operativos.</t>
  </si>
  <si>
    <t>Operativos</t>
  </si>
  <si>
    <t>Expedir autorizaciones para anuncios en la vía pública</t>
  </si>
  <si>
    <t>Autorizaciones</t>
  </si>
  <si>
    <t>Expedir permisos temporales para la ocupación de la vía pública  a los centros comerciales, tiendas departamentales, mercados, tianguis y comercio en general (volanteo, perifoneo, andamios, área de carga y descarga, cajones de estacionamiento, y evento publicitario).</t>
  </si>
  <si>
    <t>Permisos</t>
  </si>
  <si>
    <t>PARTICIPAR EN LAS SESIONES DEL COMITÉ DE PLANEACIÓN Y DESARROLLO MUNICIPAL</t>
  </si>
  <si>
    <t>SESIÓN</t>
  </si>
  <si>
    <t>REALIZAR REUNIONES INTERGUBERNAMENTALES CON INSTANCIAS MUNICIPALES, ESTATALES Y FEDERALES</t>
  </si>
  <si>
    <t>ORGANIZAR LAS SESIONES DEL COMITÉ DE PREVENCIÓN Y CONTROL DEL CRECIMIENTO URBANO</t>
  </si>
  <si>
    <r>
      <rPr>
        <sz val="10"/>
        <rFont val="Calibri"/>
        <family val="2"/>
      </rPr>
      <t>REALIZAR REUNIONES CON DESARROLLADORES PARA EL ANALISIS DE PROYECTOS SUSCEPTIBLES DE REALIZARSE</t>
    </r>
  </si>
  <si>
    <r>
      <rPr>
        <sz val="10"/>
        <rFont val="Calibri"/>
        <family val="2"/>
      </rPr>
      <t>REALIZAR REUNIONES DEL FIDEICOMISO PARA EL DESARROLLO URBANO REGIONAL DEL NORESTE DEL VALLE DE MÉXICO (ZONA CENTRO DE TLALNEPANTLA)</t>
    </r>
  </si>
  <si>
    <t xml:space="preserve">REALIZAR INSPECCIONES DE AUTORIZACIÓN DE LICENCIAS DE CONSTRUCCIÓN </t>
  </si>
  <si>
    <t>INSPECCIÓN</t>
  </si>
  <si>
    <t>REALIZAR INSPECCIONES DE AUTORIZACIÓN DE LICENCIAS DE USO DE SUELO Y CÉDULAS INFORMATIVAS DE ZONIFICACIÓN</t>
  </si>
  <si>
    <t>EXPEDIR LICENCIAS DE CONSTRUCCIÓN</t>
  </si>
  <si>
    <t>EMITIR ACUERDOS DE CAMBIOS DE USO DE SUELO, INCREMENTO DE DENSIDAD, INTENSIDAD Y ALTURA</t>
  </si>
  <si>
    <t>ACUERDO</t>
  </si>
  <si>
    <t>EMITIR LICENCIAS DE USO DE SUELO</t>
  </si>
  <si>
    <t>EMITIR CEDULAS INFORMATIVAS DE ZONIFICACIÓN</t>
  </si>
  <si>
    <t>CÉDULA</t>
  </si>
  <si>
    <r>
      <t xml:space="preserve">EMITIR  </t>
    </r>
    <r>
      <rPr>
        <sz val="10"/>
        <rFont val="Calibri"/>
        <family val="2"/>
      </rPr>
      <t xml:space="preserve">CONSTANCIAS DE </t>
    </r>
    <r>
      <rPr>
        <sz val="10"/>
        <rFont val="Calibri"/>
        <family val="2"/>
      </rPr>
      <t>ALINEAMIENTOS Y NÚMERO OFICIAL</t>
    </r>
  </si>
  <si>
    <t>EMITIR NÚMERO OFICIAL</t>
  </si>
  <si>
    <t>PARTICIPAR EN LA ELABORACIÓN DE ESTUDIOS Y PROYECTOS QUE CONFORMARÁN EL PLAN MUNICIPAL DE DESARROLLO URBANO</t>
  </si>
  <si>
    <t>ELABORAR EL PLAN DE VIVIENDA DIGNA</t>
  </si>
  <si>
    <t xml:space="preserve">EMITIR DICTÁMENES URBANOS PARA EL MEJORAMIENTO Y FUNCIONAMIENTO DE LA ESTRUCTURA URBANA </t>
  </si>
  <si>
    <t>DICTÁMEN</t>
  </si>
  <si>
    <t>ELABORAR ANTEPROYECTO DE ESPACIOS PÚBLICOS Y EQUIPAMIENTO PARA EL MEJORAMIENTO DE LA IMAGEN URBANA.</t>
  </si>
  <si>
    <t>ANTEPROYECTO</t>
  </si>
  <si>
    <t>EXPEDIR PERMISOS TEMPORALES PARA LA OCUPACIÓN DE LA VÍA PÚBLICA (ROMPIMIENTO Y REPARACIÓN DE BANQUETA Y OCUPACIÓN DE LA VÍA PÚBLICA POR MATERIAL DE CONSTRUCCIÓN) Y PARA TENDIDO Y PERMANENCIA DE LÍNEAS AÉREAS Y/O SUBTERRANEAS</t>
  </si>
  <si>
    <t>BRINDAR SERVICIO DE INTERNET GRATUITO EN LAS INSTALACIONES DEL INSTITUTO DE ATENCIÓN A LA JUVENTUD.</t>
  </si>
  <si>
    <t>BENEFICIARIO</t>
  </si>
  <si>
    <t xml:space="preserve">ORGANIZAR VISITAS GUIADAS A CENTROS E INSTITUCIONES CULTURALES, HISTÓRICAS Y RECREATIVAS, </t>
  </si>
  <si>
    <t xml:space="preserve"> DISTRIBUCIÓN DE TARJETAS GRATUITA DE DESCUENTOS Y OTROS MEDIOS</t>
  </si>
  <si>
    <t>REALIZAR CURSOS PARA EL DESARROLLO INTEGRAL DE LOS JÓVENES.</t>
  </si>
  <si>
    <t>REALIZAR PLÁTICAS PARA LA PREVENCIÓN DE ADICCIONES, CONDUCTAS DE RIESGO Y SEXUALIDAD.</t>
  </si>
  <si>
    <t>PLÁTICAS</t>
  </si>
  <si>
    <t>REALIZAR EVENTOS JUVENILES</t>
  </si>
  <si>
    <t xml:space="preserve">GESTIONAR APOYOS PARA LOS JÓVENES </t>
  </si>
  <si>
    <t>GESTIÓN</t>
  </si>
  <si>
    <t xml:space="preserve">ESTABLECER ENLACES JUVENILES EN LAS COMUNIDADES DEL MUNICIPIO </t>
  </si>
  <si>
    <t>ENLACE</t>
  </si>
  <si>
    <t>GESTIONAR UN ESPACIO PARA BRINDAR SERVICIO DE INTERNET GRATUITO</t>
  </si>
  <si>
    <t>REALIZAR CONVOCATORIA DE INGRESO A NUEVOS ELEMENTOS OPERATIVOS.</t>
  </si>
  <si>
    <t>CONVOCATORIA</t>
  </si>
  <si>
    <t>CONTRATACION DE ELEMENTOS OPERATIVOS PARA BRINDAR LOS SERVICIOS FACULTATIVOS.</t>
  </si>
  <si>
    <t>ELEMENTO</t>
  </si>
  <si>
    <t>REALIZAR CAPACITACION DE MODELO POLICIAL A LOS ELEMENTOS DE NUEVO INGRESO.</t>
  </si>
  <si>
    <t>CAPACITACIÓN</t>
  </si>
  <si>
    <t>REALIZAR EL EQUIPAMIENTO DE UNIFORMES DE LOS ELEMENTOS OPERATIVOS.</t>
  </si>
  <si>
    <t>UNIFORME</t>
  </si>
  <si>
    <t>REALIZAR EL EQUIPAMIENTO VEHICULAR DE LA SUBDIRECCION DE SEVICIOS FACULTATIVOS.</t>
  </si>
  <si>
    <t>VEHÍCULO</t>
  </si>
  <si>
    <t>PROMOVER LOS SERVICIOS DE SEGURIDAD FACULTATIVA EN LA COMUNIDAD PARA SU CONTRATACIÓN.</t>
  </si>
  <si>
    <t xml:space="preserve">REALIZAR TALLERES DE FOMENTO A LA PREVENCIÓN DEL DELITO DIRIGIDO A ESTUDIANTES. </t>
  </si>
  <si>
    <t>TALLER</t>
  </si>
  <si>
    <t>REALIZAR CONFERENCIAS MAGNAS DE PREVENCIÓN DEL DELITO DIRIGIDO AL SECTOR ESCOLAR.</t>
  </si>
  <si>
    <t>REALIZAR OPERATIVOS DE DETECCIÓN DE SUBSTANCIAS ILICITAS Y OBJETOS DE RIESGO QUE PONGAN EN PELIGRO LA INTEGRIDAD FISICA.</t>
  </si>
  <si>
    <t>OPERATIVO</t>
  </si>
  <si>
    <t>CREAR COMITES VECINALES DE PREVENCIÓN DEL DELITO.</t>
  </si>
  <si>
    <t>COMITÉ</t>
  </si>
  <si>
    <t xml:space="preserve">IMPARTIR CURSOS DE CAPACITACIÓN EN MATERIA DE PREVENCIÓN DEL DELITO A DIVERSOS SECTORES SOCIALES. </t>
  </si>
  <si>
    <t xml:space="preserve">REALIZAR FOROS COMUNITARIOS DE JUSTICIA CIVICA, BANDO MUNICIPAL Y PREVENCION DEL DELITO. </t>
  </si>
  <si>
    <t>FORO</t>
  </si>
  <si>
    <t xml:space="preserve">REALIZAR CONFERENCIA MAGNA DE  PREVENCION DE DELITO. </t>
  </si>
  <si>
    <t>REALIZAR  JORNADAS DE PREVENCION DEL DELITO</t>
  </si>
  <si>
    <t>JORNADA</t>
  </si>
  <si>
    <t>ELABORAR INFORMES DE DELITOS, FALTAS ADMINISTRATIVAS E INFRACCIONES DE TRANSITO REGISTRADAS</t>
  </si>
  <si>
    <t>REALIZAR TALLERES INFORMATIVOS QUE PROMUEVAN LA CULTURA DE DENUNCIA</t>
  </si>
  <si>
    <t>REALIZAR PLATICAS DE COORDINACIÓN Y ORGANIZACIÓN  DE PREVENCIÓN DEL DELITO  A COMITES VECINALES</t>
  </si>
  <si>
    <t>PLÁTICA</t>
  </si>
  <si>
    <t>COLOCAR STANDS INFORMATIVOS Y DE FOMENTO A LA SEGURIDAD CIUDADANA, PREVENCIÓN DEL DELITO, CULTURA DE LA DENUNCIA Y NÚMEROS DE EMERGENCIA.</t>
  </si>
  <si>
    <t>STAND</t>
  </si>
  <si>
    <t>REALIZAR EL PROGRAMA ANUAL DE MANTENIMIENTO Y MODERNIZACIÓN DEL CENTRO DE MANDO C-4 Y C-2.</t>
  </si>
  <si>
    <t>PROGRAMA</t>
  </si>
  <si>
    <t>REALIZAR EL PROGRAMA ANUAL DE MANTENIMIENTO Y MODERNIZACIÓN DE LA UNIDAD DE ANALISIS E INFORMACIÓN (UDAI).</t>
  </si>
  <si>
    <t>REALIZAR EL PROGRAMA ANUAL DE MODERNIZACIÓN DEL SISTEMA MUNICIPAL DE CONTROL DE OPERACIÓN POLICIAL , PLATAFORMA MÉXICO.</t>
  </si>
  <si>
    <t>DESARROLLAR ACCIONES SISTEMATIZADAS PARA LA PLANEACIÓN, RECOPILACIÓN, ANÁLISIS Y APROVECHAMIENTO DE LA INFORMACIÓN PARA LA PREVENCIÓN Y COMBATE A LOS DELITOS, BAJO LOS PRINCIPIOS DE LEGALIDAD, OBJETIVIDAD, EFICIENCIA, PROFESIONALISMO, HONRADEZ Y RESPETO A LOS DERECHOS HUMANOS.</t>
  </si>
  <si>
    <t>ELABORAR REPORTE DE LA INCIDENCIA DELICTIVA POR SECTOR OPERATIVO.</t>
  </si>
  <si>
    <t>REPORTE</t>
  </si>
  <si>
    <t>ELABORAR REPORTE DEL INDICE DELICTIVO POR SECTOR OPERATIVO.</t>
  </si>
  <si>
    <t>ELABORAR EL MAPA DELICTIVO DEL MUNICIPIO.</t>
  </si>
  <si>
    <t>REALIZAR CAMPAÑA ANUAL DE DENUNCIA ANONIMA, A TRAVÉS DE LOS NÚMEROS DE EMERGENCIA DEL MUNICIPIO.</t>
  </si>
  <si>
    <t>INGRESAR A PLATAFORMA MÉXICO LOS INFORMES POLICIALES HOMOLOGADOS, REFERENTE A INFRACTORES POR DELITO.</t>
  </si>
  <si>
    <t>INGRESAR Y ACTUALIZAR EL SISTEMA DE OPERACIÓN POLICIAL DEL MUNICIPIO.</t>
  </si>
  <si>
    <t>DETECTAR E INFORMAR ANOMALIAS DEL PERSONAL OPERATIVO.</t>
  </si>
  <si>
    <t>REALIZAR EL EQUIPAMIENTO VEHICULAR DE LA UNIDAD DE SUPERVISIÓN.</t>
  </si>
  <si>
    <t>GESTIONAR LA RENOVACIÓN DE LA LICENCIA COLECTIVA PARA LA PORTACIÓN DE ARMA</t>
  </si>
  <si>
    <t>MANTENIMIENTO PREVENTIVO AL ARMAMENTO DE LA COMISARÍA GENERAL DE SEGURIDAD CIUDADANA.</t>
  </si>
  <si>
    <t>UNIDAD</t>
  </si>
  <si>
    <t>REALIZAR REVISTA MENSUAL VEHICULAR.</t>
  </si>
  <si>
    <t>CAPACITAR A LOS ELEMENTOS DE SEGURIDAD PÚBLICA EN TACTICAS DE ARME Y  DESARME DE ARMAMENTO.</t>
  </si>
  <si>
    <t>CAPACITAR A LOS ELEMENTOS DE SEGURIDAD PÚBLICA EN ACONDICIONAMIENTO  FÍSICO.</t>
  </si>
  <si>
    <t>CAPACITAR A LOS ELEMENTOS DE SEGURIDAD PÚBLICA EN LO REFERENTE AL INFORME POLICIAL HOMOLOGADO.</t>
  </si>
  <si>
    <t>ACTUALIZAR A  LOS ELEMENTOS DE SEGURIDAD PÚBLICA EN MANUAL BÁSICO DE LA ACTUACIÓN POLICIAL.</t>
  </si>
  <si>
    <t>CAPACITAR A LOS ELEMENTOS DE SEGURIDAD PÚBLICA EN MANEJO DE PR24.</t>
  </si>
  <si>
    <t>CAPACITAR A LOS ELEMENTOS DE SEGURIDAD PÚBLICA EN  CUESTIONES DE PREVENCIÓN SITUACIONAL.</t>
  </si>
  <si>
    <t>ACTUALIZAR A LOS ELEMENTOS DE SEGURIDAD PÚBLICA EN LA CONDUCCIÓN DE SU ÉTICA PROFESIONAL.</t>
  </si>
  <si>
    <t>ACTUALIZAR A LOS ELEMENTOS DE SEGURIDAD PÚBLICA EN  MATERIA DE DERECHOS HUMANOS.</t>
  </si>
  <si>
    <t>CAPACITAR A LOS ELEMENTOS DE SEGURIDAD PÚBLICA EN  MATERIA DE JUICIOS ORALES (SISTEMA PENAL ACUSATORIO).</t>
  </si>
  <si>
    <t>ACTUALIZAR A LOS ELEMENTOS DE SEGURIDAD PÚBLICA EN  CUESTIONES BÁSICAS DE CADENA DE CUSTODIA.</t>
  </si>
  <si>
    <t>CAPACITAR A LOS ELEMENTOS DE SEGURIDAD PÚBLICA  EN  MATERIA DE LEGALIDAD DE LA ACTUACIÓN POLICIAL (MARCO LEGAL).</t>
  </si>
  <si>
    <t>DISEÑAR  Y ENTREGAR MANUALES DIDÁCTICOS A LOS ELEMENTOS DE SEGURIDAD PÚBLICA.</t>
  </si>
  <si>
    <t>MANUAL</t>
  </si>
  <si>
    <t>DISEÑAR Y APLICAR EVALUACIONES DE LOS CURSOS IMPARTIDOS.</t>
  </si>
  <si>
    <t>EVALUACIÓN</t>
  </si>
  <si>
    <t>PROMOVER CONVENIOS CON INSTITUCIONES EDUACTIVAS PARA EL APOYO DE LA CAPACITACIÓN A LOS  ELEMENTOS DE SEGURIDAD PÚBLICA.</t>
  </si>
  <si>
    <t>CONVENIO</t>
  </si>
  <si>
    <t>COORDINAR OPERATIVOS CON INSTANCIAS FEDERALES Y ESTATALES.</t>
  </si>
  <si>
    <t>REALIZAR OPERATIVOS DE SEGURIDAD.</t>
  </si>
  <si>
    <t>REMITIR A PRESUNTOS INFRACTORES AL MINISTERIO PÚBLICO.</t>
  </si>
  <si>
    <t>PERSONA</t>
  </si>
  <si>
    <t>REMITIR A PERSONAS POR FALTAS ADMINISTRATIVAS ANTE EL OFICIAL CALIFICADOR Y CONCILIADOR.</t>
  </si>
  <si>
    <t>IMPLEMENTAR EL PROGRAMA SENDERO SEGURO, CON POLICIA DE PROXIMIDAD QUE REALICE RONDINES DIARIOS AL INTERIOR DE LAS COMUNIDADES.</t>
  </si>
  <si>
    <t>ROTAR A MANDOS Y A ELEMENTOS POLICIALES PARA QUE NO SE CREEN COMPLICIDADES CON LOS DELINCUENTES QUE OPERAN EN DETERMINADAS ZONAS.</t>
  </si>
  <si>
    <t>IMPLEMENTAR GRUPO OPERATIVO DE POLICIA ESCOLAR.</t>
  </si>
  <si>
    <t>GRUPO</t>
  </si>
  <si>
    <t>IMPLEMENTAR GRUPO OPERATIVO DE POLICIA TURISTICA Y CENTRO HISTÓRICO.</t>
  </si>
  <si>
    <t>DISMINUIR LA INCIDENCIA DELICTIVA DEL MUNICIPIO EN UN 5%.</t>
  </si>
  <si>
    <t>DELITO</t>
  </si>
  <si>
    <t xml:space="preserve">ADQUIRIR E INSTALAR SISTEMAS DE VIDEO DE VIGILANCIA EN CALLES DE LAS DIFERENTES COMUNIDADES. </t>
  </si>
  <si>
    <t>SISTEMA DE VIDEO DE VIGILANCIA</t>
  </si>
  <si>
    <t>REACTIVAR MODULOS DE POLICIA  CON EQUIPAMIENTO EN CALLE CULTURA ROMANA, DEL PUEBLO SAN PABLO XALPA Y LA U.H. ROSARIO II.</t>
  </si>
  <si>
    <t>MODULO</t>
  </si>
  <si>
    <t>PREMIAR A ELEMENTOS DE SEGURIDAD PÚBLICA DESTACADOS EN SUS ACTIVIDADES.</t>
  </si>
  <si>
    <t>REALIZAR REUNIONES PERIODICAS CON EL GOBIERNO FEDERAL, ESTATAL Y SECTORES DE LA POBLACIÓN CON RESPECTO A LA SEGURIDAD PÚBLICA.</t>
  </si>
  <si>
    <t>REALIZAR EXAMENES ANTIDOPING AL PERSONAL ADSCRITO A LA COMISARÍA GENERAL DE SEGURIDAD CIUDADANA.</t>
  </si>
  <si>
    <t>GESTIONAR RECURSOS FEDERALES PARA LA PROFESIONALIZACIÓN Y EQUIPAMIENTO DEL PERSONAL DE SEGURIDAD PÚBLICA.</t>
  </si>
  <si>
    <t>PRESENTAR AL PERSONAL OPERATIVO PARA SU EVALUACIÓN DE CONTROL DE CONFIANZA.</t>
  </si>
  <si>
    <t>REAlIZAR LA GESTIÓN DE REUNIONES DE LA COMISIÓN DE HONOR Y JUSTICIA.</t>
  </si>
  <si>
    <t>REALIZAR CONVOCATORIA DE ASCENSO A CATEGORÍA SUPERIOR.</t>
  </si>
  <si>
    <t>REALIZAR CONVOCATORIA DE INGRESO DE NUEVOS ELEMENTOS A LA CORPORACIÓN</t>
  </si>
  <si>
    <t>MANTENER UN EFECTIVO CONTROL SOBRE JUICIOS DONDE INTERVIENE LA COMISARÍA</t>
  </si>
  <si>
    <t>BRINDAR ASESORÍA LEGAL A LOS ELEMENTOS POLICIALES.</t>
  </si>
  <si>
    <t>ASESORÍA</t>
  </si>
  <si>
    <t>BRINDAR APOYO A EMERGENCIAS RECIBIDAS A TRAVÉS DEL CENTRO DE MANDO.</t>
  </si>
  <si>
    <t>REALIZAR CURSO DE ACADEMIA PARA ELEMENTOS DE NUEVO INGRESO</t>
  </si>
  <si>
    <t>ELABORAR Y GESTIONAR LA APROBACIÓN DEL PROYECTO DE OBRAS, ACCIONES Y EQUIPAMIENTO DEL PROGRAMA "HÁBITAT" EN LA DELEGACIÓN DE LA SEDESOL  EN EL ESTADO DE MÉXICO.</t>
  </si>
  <si>
    <t>PROYECTO</t>
  </si>
  <si>
    <t>ELABORAR Y GESTIONAR LA APROBACIÓN DEL PROYECTO DE OBRAS DE REHABILITACIÓN Y ACCIONES DE DESARROLLO SOCIAL DEL PROGRAMA "RESCATE DE ESPACIOS PÚBLICOS" EN LA DELEGACIÓN DE LA SEDESOL EN EL ESTADO DE MÉXICO.</t>
  </si>
  <si>
    <t>ASESORAR Y CANALIZAR A LOS INTERESADOS DE LOS PROGRAMAS: "DESARROLLO HUMANO OPORTUNIDADES", "65 Y MÁS" Y "SEGURO POPULAR", AL CENTRO DE ATENCIÓN Y REGISTRO.</t>
  </si>
  <si>
    <t>OTORGAR APOYO ALIMENTARIO</t>
  </si>
  <si>
    <t>APOYO</t>
  </si>
  <si>
    <t>OTORGAR APOYO PARA FORTALECER LA ECONOMÍA FAMILIAR</t>
  </si>
  <si>
    <t>INSTALAR GIMNASIOS AL AIRE LIBRE Y MÓDULOS DE JUEGOS INFANTILES.</t>
  </si>
  <si>
    <t>REALIZAR Y COORDINAR JORNADAS MAGNAS COMUNITARIAS</t>
  </si>
  <si>
    <t>BENEFICIARIOS</t>
  </si>
  <si>
    <t>COORDINAR Y SUPERVISAR LAS ACTIVIDADES A REALIZAR DENTRO DE LOS MÓDULOS DEL PROGRAMA DE RESCATE DE ESPACIOS PÚBLICOS.</t>
  </si>
  <si>
    <t>INTEGRAR COMITÉS VECINALES PARA LA PROMOCIÓN DEL DESARROLLO SOCIAL</t>
  </si>
  <si>
    <t>LIBERAR A LOS PRESTADORES DE SERVICIO SOCIAL QUE HAYAN CONCLUÍDO SU SERVICIO Y/O PRÁCTICAS PROFESIONALES EN LAS DISTINTAS ÁREAS DE LA ADMINISTRACIÓN PÚBLICA MUNICIPAL.</t>
  </si>
  <si>
    <t>CONCERTAR CON LAS DISTINTAS ÁREAS QUE CONFORMAN LA DIRECCIÓN GENERAL LOS PROYECTOS DE ACCIONES  A REALIZARSE EN CADA UNO DE LOS PROGRAMAS SOCIALES QUE SE LLEVAN A CABO.</t>
  </si>
  <si>
    <t>INTEGRAR INFORMES SOBRE EL DESARROLLO DE LOS PROGRAMAS Y PROYECTOS SOCIALES DE LAS DISTINTAS ÁREAS QUE CONFORMAN LA DIRECCIÓN GENERAL.</t>
  </si>
  <si>
    <t>CONVOCAR A LAS ORGANIZACIONES DE LA SOCIEDAD CIVIL, GRUPOS SOCIALES Y CIUDADANÍA EN GENERAL A PARTICIPAR EN LOS PROGRAMAS A CARGO DE LA DIRECCIÓN GENERAL.</t>
  </si>
  <si>
    <t>ATENDER Y RESPONDER A LAS SOLICITUDES, DEMANDAS, INVITACIONES, DE ACTORES SOCIALES, ORGANIZACIONES DE LA SOCIEDAD CIVIL  E INSTITUCIONES GUBERNAMENTALES Y DEPENDENCIAS DE LA ADMINISTRACIÓN MUNICIPAL EN MATERIA DE DESARROLLO SOCIAL.</t>
  </si>
  <si>
    <t xml:space="preserve">DOCUMENTO </t>
  </si>
  <si>
    <t>SUPERVISAR Y APROBAR LA INTEGRACIÓN DE LOS PROYECTOS DE OBRA Y ACCIONES SOCIALES DE LOS PROGRAMAS FEDERALES "HÁBITAT" Y "RESCATE DE ESPACIOS PÚBLICOS".</t>
  </si>
  <si>
    <t xml:space="preserve">SUPERVISIÓN </t>
  </si>
  <si>
    <t>APROBAR LAS ACTIVIDADES DE GESTIÓN DE ADQUISICIONES, ENTREGAS RECEPCIÓN Y MOVIMIENTOS DE PERSONAL.</t>
  </si>
  <si>
    <t>VIGILAR QUE LAS ACTIVIDADES DE FISCALIZACIÓN CONTROL Y EVALUACIÓN DE LA GESTIÓN SE REALICEN  DE ACUERDO A LAS NORMAS QUE LAS REGULAN.</t>
  </si>
  <si>
    <t>ACTIVIDAD VIGILADA</t>
  </si>
  <si>
    <t>RECIBIR, SUSTANCIAR Y RESOLVER EXPEDIENTES DE QUEJAS Y DENUNCIAS, ASÍ COMO PROCEDIMIENTOS ADMINISTRATIVOS INSTRUIDOS A SERVIDORES PÚBLICOS MUNICIPALES OMISOS O EXTEMPORÁNEOS EN LA PRESENTACIÓN DE MANIFESTACIÓN DE BIENES Y APLICAR LAS SANCIONES QUE CONFORME A DERECHO CORRESPONDAN.</t>
  </si>
  <si>
    <t>RESOLUCION</t>
  </si>
  <si>
    <t>RECIBIR, TRAMITAR Y RESOLVER LAS QUEJAS Y DENUNCIAS PRESENTADAS EN CONTRA DE SERVIDORES PÚBLICOS.</t>
  </si>
  <si>
    <t>OTORGAR ASESORÍAS A LOS CIUDADANOS QUE LO REQUIERAN POR CONDUCTA IRREGULAR POR PARTE DE SERVIDORES PÚBLICOS MUNICIPALES.</t>
  </si>
  <si>
    <t>ASESORIA</t>
  </si>
  <si>
    <t>REALIZAR AUDITORIAS ADMINISTRATIVAS, OPERACIONALES, FINANCIERAS Y DE OBRAS A LAS DIFERENTES DEPENDENCIAS DE LA ADMINISTRACIÓN PUBLICA MUNICIPAL.</t>
  </si>
  <si>
    <t>AUDITORIA</t>
  </si>
  <si>
    <t>SUPERVISAR LAS DIFERENTES OBRAS EN PROCESO DE LAS DEPENDENCIAS Y ORGANISMOS AUXILIARES DE LA ADMINISTRACIÓN PUBLICA.</t>
  </si>
  <si>
    <t>INTERVENIR, ASESORAR Y PARTICIPAR EN LA CREACIÓN OPORTUNA DE LOS COMITÉS CIUDADANOS DE CONTROL Y VIGILANCIA (COCICOVIS) EN OBRAS PUBLICAS MUNICIPALES.</t>
  </si>
  <si>
    <t>INTERVENIR Y VIGILAR  LA  RECEPCIÓN DE OBRAS PUBLICAS MUNICIPALES TERMINADAS.</t>
  </si>
  <si>
    <t>INTERVENIR EN LOS ACTOS DE ENTREGA RECEPCIÓN DE LAS DIFERENTES DEPENDENCIAS Y ORGANISMOS AUXILIARES DE LA ADMINISTRACIÓN PUBLICA MUNICIPAL.</t>
  </si>
  <si>
    <t>INTERVENCION</t>
  </si>
  <si>
    <t>VERIFICAR LAS POLITICAS LINEAMIENTOS, MANUALES DE ORGANIZACIÓN, PROCEDIMIENTOS, TRAMITES Y SERVICIOS DE LAS DISTINTAS ÁREAS QUE INTEGRAN LA ADMINISTRACIÓN PUBLICA MUNICIPAL.</t>
  </si>
  <si>
    <t>VERIFICACION</t>
  </si>
  <si>
    <t>FISCALIZAR EL CUMPLIMIENTO DE METAS CONFORME AL PBR, DE LAS DIFERENTES AREAS QUE INTEGRAN LA ADMINISTRACION PUBLICA MUNICIPAL</t>
  </si>
  <si>
    <t>FISCALIZACION</t>
  </si>
  <si>
    <t>REALIZACION DE BOLETINES DE PRENSA ESCRITA</t>
  </si>
  <si>
    <t>BOLETINES ESCRITOS</t>
  </si>
  <si>
    <t>REALIZACION DE  BOLETINES Y COMUNICADOS ELECTRONICOS</t>
  </si>
  <si>
    <t>COMUNICADO ELECTRONICO</t>
  </si>
  <si>
    <t>CAMPAÑAS PERMANENTES DE LAS ACCIONES EN COMUNIDADES</t>
  </si>
  <si>
    <t>CAMPAÑAS</t>
  </si>
  <si>
    <t>REALIZACION DE PROGRAMAS POR INTERNET TLALNEPANTLA T.V. Y RADIO</t>
  </si>
  <si>
    <t>PROGRAMAS</t>
  </si>
  <si>
    <t>GESTIONAR ENTREVISTAS DEL PRESIDENTE Y FUNCIONARIOS DE AYUNTAMIENTO CON MEDIOS</t>
  </si>
  <si>
    <t>ENTREVISTAS</t>
  </si>
  <si>
    <t>COBERTURA DE GIRAS Y EVENTOS</t>
  </si>
  <si>
    <t>GIRAS Y EVENTOS</t>
  </si>
  <si>
    <t>REALIZACION DE  SINTESIS INFORMATIVA</t>
  </si>
  <si>
    <t>DOCUMENTO INFORMATIVO</t>
  </si>
  <si>
    <t>REALIZAR LOS DISEÑOS DE UTILITARIOS</t>
  </si>
  <si>
    <t>DISEÑOS</t>
  </si>
  <si>
    <t>28</t>
  </si>
  <si>
    <t>90</t>
  </si>
  <si>
    <t>7</t>
  </si>
  <si>
    <t>182</t>
  </si>
  <si>
    <t>24</t>
  </si>
  <si>
    <t>45</t>
  </si>
  <si>
    <t>91</t>
  </si>
  <si>
    <t>REALIZAR BASE DE DATOS QUE SEA SUSTANTIVA PARA LA PLANEACIÓN Y TOMA DE DECISIONES MEDIANTE LA ADQUISICIÓN DE INFORMACIÓN ESTADÍSTICA POR DESAGREGACIONES TERRITORIALES DEL MUNICIPIO.</t>
  </si>
  <si>
    <t>BASE DE DATOS</t>
  </si>
  <si>
    <t>REALIZAR ESTUDIOS SOCIALES SOBRE LA REALIDAD MUNICIPAL,  MEDIANTE  ANÁLISIS, HACIENDO USO DE SERVICIOS PROFESIONALES DE CONSULTORIA EN LA  OPERARACIÓN EN CAMPO DE ENCUESTAS Y MUESTREOS.</t>
  </si>
  <si>
    <t>ESTUDIO</t>
  </si>
  <si>
    <t xml:space="preserve">REALIZAR PUBLICACIONES ESPECIALES QUE DEN A CONOCER,    ELEMENTOS REFERENTES AL MUNICIPIO Y LA EFICACIA DE LAS FUNCIONES SUSTANTIVAS DE LA ADMINISTRACIÓN.  </t>
  </si>
  <si>
    <t>PUBLICACIÓN</t>
  </si>
  <si>
    <t xml:space="preserve">DESARROLLAR PROYECTOS Y ESTUDIOS MUNICIPALES QUE PERMITAN GENERAR PROPUESTAS PARA EL DESARROLLO DE PROYECTOS Y ESTUDIOS MUNICIPALES. </t>
  </si>
  <si>
    <t>REALIZAR CAMPAÑA DE COMUNICACIÓN PARA LANZAR EL PROGRAMA CULTURA PARTICIPATIVA.</t>
  </si>
  <si>
    <t xml:space="preserve">REALIZACIÓN DE TALLERES DE CAPACITACION PARA FOMEMTAR LA CULTURA PARTICIPATIVA. </t>
  </si>
  <si>
    <t>REALIZACIÓN DE ASAMBLEAS SECTORIALES.</t>
  </si>
  <si>
    <t>ASAMBLEA</t>
  </si>
  <si>
    <t>REALIZACIÓN DE ESTUDIO DE EVALUACIÓN DE RENDIMIENTO SOCIAL.</t>
  </si>
  <si>
    <t xml:space="preserve">BRINDAR ATENCIÓN A CIUDADANOS EN GIRAS Y ACTOS PUBLICOS </t>
  </si>
  <si>
    <t>CIUDADANO ATENDIDO</t>
  </si>
  <si>
    <t>BRINDAR ATENCIÓN A CIUDADANOS EN GIRAS Y EVENTOS</t>
  </si>
  <si>
    <t xml:space="preserve">BRINDAR ATENCIÓN DE SOLICITUDES DE SERVICIOS E INFORMACIÓN VÍA TELEFONICA, E-MAIL, AYUDA EN LINEA Y VENTANILLA EN LINEA, LOS 365 DIAS DEL AÑO </t>
  </si>
  <si>
    <t>SOLICITUD DE SERVICIO</t>
  </si>
  <si>
    <t>REALIZAR LA RECEPCIÓN, ASIGNACIÓN Y SEGUIMEINTO DE OFICIOS PARTICULARES, ASÍ COMO OFICIOS INTERNOS</t>
  </si>
  <si>
    <t>OFICIO</t>
  </si>
  <si>
    <t>LLEVAR A CABO LAS NOTIFICACIONES A PARTICULARES DENTRO Y FUERA DEL TERRITORIO MUNICIPAL</t>
  </si>
  <si>
    <t>NOTIFICACION</t>
  </si>
  <si>
    <t>LLEVAR A CABO LAS NOTIFICACIONES LEGALES A ORGANOS JURISDICCIONALES DENTRO Y FUERA DEL TERRITORIO MUNICIPAL</t>
  </si>
  <si>
    <t>REALIZAR ESTADISTICA Y CONTROL DE LA ATENCIÓN A LAS SOLICITUDES CIUDADANAS</t>
  </si>
  <si>
    <t>ESTADISTICA</t>
  </si>
  <si>
    <t>BRINDAR ATENCIÓN DE SOLICITUDES DE SERVICIOS E INFORMACIÓN MEDIANTE CENTROS REGIONALES</t>
  </si>
  <si>
    <t>DAR MANTENIMIENTO A LA CERTIFICACIÓN DE  SISTEMA DE GESTIÓN DE CALIDAD INTEGRAL ISO 9001:2008</t>
  </si>
  <si>
    <t>MANTENIMIENTO</t>
  </si>
  <si>
    <t>ESTABLECER EL PROGRAMA INSTITUCIONAL 9´S</t>
  </si>
  <si>
    <t>MANTENIMIENTO PREVENTIVO DE EQUIPO DE COMPUTO</t>
  </si>
  <si>
    <t>SERVICIO</t>
  </si>
  <si>
    <t>MANTENIMIENTO CORRECTIVO EQUIPO DE COMPUTO</t>
  </si>
  <si>
    <t>MANTENIMIENTO  PREVENTIVO A SERVIDORES E INFRAESTRUCTURA DE RED DE DATOS</t>
  </si>
  <si>
    <t>MANTENIMIENTO CORRECTIVO A INFRAESTRUCTURA DE RED DE DATOS</t>
  </si>
  <si>
    <t>MANTENIMIENTO PREVENTIVO A EXTENSIONES TELEFÓNICAS</t>
  </si>
  <si>
    <t>MANTENIMIENTO CORRECTIVO DE EXTENSIONES TELEFONICAS</t>
  </si>
  <si>
    <t>DIAGNOSTICAR EL ESTADO Y FUNCIONALIDAD DE LOS DESARROLLOS INFORMATICOS EXISTENTES</t>
  </si>
  <si>
    <t>DIAGNOSTICO</t>
  </si>
  <si>
    <t xml:space="preserve">ADAPTAR O DESARROLLAR SISTEMAS  INFORMATICOS ACORDES A LAS NECESIDADES DE LAS ÁREAS Y DE LA CIUDADANIA </t>
  </si>
  <si>
    <t>DESARROLLO</t>
  </si>
  <si>
    <t>IMPLEMENTAR Y DAR SEGUIMIENTO AL FUNCIONAMIENTO DE SISTEMAS DESARROLLADOS</t>
  </si>
  <si>
    <t>IMPLEMENTACIÓN</t>
  </si>
  <si>
    <t xml:space="preserve">REALIZAR LA ESTRUCTURACIÓN DE LA RED INALAMBRICA </t>
  </si>
  <si>
    <t>INSTALACIÓN</t>
  </si>
  <si>
    <t>ATENDER,REGISTRAR,TURNAR,DAR SEGUIMIENTO Y RESPUESTA A LAS SOLICITUDES DE  ACCESO A LA INFORMACION PUBLICA MUNICIPAL</t>
  </si>
  <si>
    <t>REVISAR Y ACTUALIZAR LA INFORMACION PUBLICA DE OFICIO CONTENIDA EN EL PORTAL WEB DEL H. AYUNTAMIENTO DE TLALNEPANTLA DE BAZ</t>
  </si>
  <si>
    <t>INTEGRAR LA DOCUMENTACION RELATIVA A LOS RECURSOS DE REVISION QUE RESUELVE EL INFOEM, LLEVANDO EL SEGUIMIENTO HASTA SU RESOLUCION.</t>
  </si>
  <si>
    <t>EXPEDIENTE</t>
  </si>
  <si>
    <t xml:space="preserve">AGENDAR LAS ACTIVIADES DEL PRESIDENTE MUNICIPAL </t>
  </si>
  <si>
    <t xml:space="preserve">DAR SEGUIMIENTO A LAS GIRAS DE TRABAJO DEL PRESIDENTE MUNICIPAL </t>
  </si>
  <si>
    <t xml:space="preserve">RECIBIR, REGISTRAR, ANALIZAR Y ACORDAR PARA EN SU MOMENTO TURNAR O DAR RESPUESTA A LA CORRESPONDENCIA ENVIADA AL PRESIDENTE MUNICIPAL </t>
  </si>
  <si>
    <t xml:space="preserve">AGENDAR AUDIENCIAS PUBLICAS PARA DAR ATENCIÓN A LAS NESECIDADES DE LOS CIUDADANOS </t>
  </si>
  <si>
    <t>AGENDA</t>
  </si>
  <si>
    <t xml:space="preserve">REVISAR LA DOCUMENTACIÓN QUE SE TURNA A FIRMA AL PRESIDENTE MUNICIPAL </t>
  </si>
  <si>
    <t>SECRETARÍA PARTICULAR</t>
  </si>
  <si>
    <t>CAMPAÑA PERMANENTE  DE DIFUSIÓN DE LOS SERVICIOS QUE OFRECE LA UNIDAD DE RELACIONES INTERNACIONALES</t>
  </si>
  <si>
    <t>PORTAL</t>
  </si>
  <si>
    <t>PROGRAMA DE SENSIBILIZACIÓN AL USUARIO Y SERVIDOR PÚBLICO PARA LA ATENCIÓN A GRUPOS EN ESTADO DE VULNERABILIDAD</t>
  </si>
  <si>
    <t>FORTALECIMIENTO Y EXPANSIÓN DE VÍNCULOS INTERINSTITUCIONALES Y DIPLOMÁTICOS CON CIUDADES DE AMÉRICA, ASIA Y EUROPA.</t>
  </si>
  <si>
    <t xml:space="preserve">REUNION </t>
  </si>
  <si>
    <t>TRIPTICOS</t>
  </si>
  <si>
    <t xml:space="preserve">GARANTIZAR SERVICIOS A LOS MIGRANTES NACIONALES PARA EMPLEARSE Y ESTUDIAR EN EL EXTRANJERO, REPATRIARSE Y TRANSITAR, CON SEGURIDAD JURÍDICA, POR EL TERRITORIO NACIONAL.
</t>
  </si>
  <si>
    <t>PROGRAMA PARMENTE DE CAPACITACIÓN Y EVALUACIÓN PARA CERTIFICAR AL PERSONAL DE LA UNIDAD EN PROCESAMIENTO DE DOCUMENTOS DE SEGURIDAD Y EN EL USO DE LAS TECNOLOGÍAS DE LA INFORMACIÓN Y COMUNICACIÓN</t>
  </si>
  <si>
    <t>CAMPAÑA DE INFORMACIÓN PARA MIGRANTES SOBRE SUS DERECHOS</t>
  </si>
  <si>
    <t>REALIZAR REUNIONES DE TRABAJO, PARA COORDINAR CON LAS DEPENDENCIAS MUNICIPALES LA MEJORA Y EFICIENCIA DE LA GESTIÓN.</t>
  </si>
  <si>
    <t>LLEVAR A CABO LAS REUNIONES DE DIFUSIÓN DE INFORMACIÓN CON LA CIUDADANIA DE  LA ZONA ORIENTE DEL MUNICIPIO.</t>
  </si>
  <si>
    <t>COORDINAR Y REALIZAR AUDIENCIAS PÚBLICAS.</t>
  </si>
  <si>
    <t>REALIZAR RECORRIDOS DE TRABAJO EN LAS COMUNIDADES DE ZONA ORIENTE.</t>
  </si>
  <si>
    <t>ELABORAR, ACTUALIZAR, REFORMAR DISPOSICIONES NORMATIVAS DEL MUNCIPIO</t>
  </si>
  <si>
    <t>DISPOSICIÓN NORMATIVA</t>
  </si>
  <si>
    <t>REVISAR, VALIDAR  Y ELABORAR  CONVENIOS, CONTRATOS, CONCESIONES, AUTORIZACIONES Y OTROS INSTRUMENTOS JURÍDICOS.</t>
  </si>
  <si>
    <t xml:space="preserve">CONVENIO,  CONTRATO, CONCESIÓN O AUTORIZACIÓN </t>
  </si>
  <si>
    <t>EMISIÓN DE CONSULTA, ASESORÍA U OPINIÓN JURÍDICA</t>
  </si>
  <si>
    <t>OPINIÓN</t>
  </si>
  <si>
    <t xml:space="preserve">REALIZAR REUNIONES DEL CONSEJO MUNICIPAL DE TRANSPORTE, PARA ANALIZAR Y PROPONER SOLUCIONES DE MEJORA EN MATERIA DE SERVICIO DE TRANSPORTE PÚBLICO. </t>
  </si>
  <si>
    <t>REUNIÓN DE CONSEJO</t>
  </si>
  <si>
    <t>REALIZAR VISITAS DE CAMPO PARA LA OBTENCIÓN DE DATOS TÉCNICOS RESPECTO A LAS CONDICIONES Y CARACTERÍSTICAS DE OPERACIÓN  DEL TRANSPORTE PÚBICO EN SUS DIVERSAS MODALIDADES PARA SU ANÁLISIS.</t>
  </si>
  <si>
    <t>LLEVAR A CABO REUNIONES DE TRABAJO CON TRANSPORTISTAS  PREVÍAS A LAS REUNIONES DEL CONSEJO MUNICIPAL DE TRANSPORTE PARA ANÁLIZAR LA PROBLEMÁTICA DEL TRANSPORTE PÚBLICO.</t>
  </si>
  <si>
    <t>REUNIÓN CONTRANSPORTISTAS</t>
  </si>
  <si>
    <t>EXPEDIR  CONDUCIR, PERMISOS DE CIRCULACIÓN, PLACAS Y COBRO DE INFRACCIONES.</t>
  </si>
  <si>
    <t xml:space="preserve">TRÁMITES </t>
  </si>
  <si>
    <t>DIFUSIÓN  DE LA REGLAMENTACIÓN EN MATERIA DE TRÁNSITO.</t>
  </si>
  <si>
    <t>PROGRAMA DE DIFUSIÓN</t>
  </si>
  <si>
    <t>APLICAR ENCUESTAS DE SALIDA PARA CONOCER LA CALIFICACIÓN DEL SERVICIO RECIBIDO POR PARTE DE LOS CIUDADANOS.</t>
  </si>
  <si>
    <t xml:space="preserve">ENCUESTAS </t>
  </si>
  <si>
    <t>ELABORAR EL ESTUDIO DE SEMAFORIZACIÓN DEL TERRITORIO MUNICIPAL PARA EFICIENTAR EL TRÁNSITO VEHICULAR</t>
  </si>
  <si>
    <t xml:space="preserve">ESTRUDIO </t>
  </si>
  <si>
    <t>APLICAR  EXÁMENES TOXICOLÓGICOS A LOS OFICIALES DE TRÁNSITO PARA GARANTIZAR ANTE  LA CIUDADANÍA  EL PLENO USO DE  SUS FACULTADES FÍSICAS Y MENTALES EN EL CUMPLIMIENTO DE SU TRABAJO.</t>
  </si>
  <si>
    <t xml:space="preserve">EXÁMENES TOXICOLÓGICOS </t>
  </si>
  <si>
    <t>INFORMAR EL CUMPLIMIENTO DE METAS POR PROGRAMAS Y PROYECTOS CON PRESUPUESTO DE LAS ÁREAS SUSTANTIVAS DE LA DIRECCIÓN GENERAL DE TRÁNSITO VIALIDAD Y TRANSPORTE PARA PREEVER LOS AJUSTES NECESARIOS.</t>
  </si>
  <si>
    <t>INFORMES DE METAS</t>
  </si>
  <si>
    <t>IMPLEMENTAR OPERATIVOS DE TRÁNSITO PARA DAR FLUIDEZ VIAL.</t>
  </si>
  <si>
    <t xml:space="preserve">REALIZAR EL OPERATIVO ALCOHOLÍMETRO, PARA PREVENIR ACCIDENTES VIALES, CONCIENTIZANDO A LA CIUDADANÍA DE LA IMPORTANCIA DE NO CONDUCIR BAJO LOS EFECTOS DEL ALCOHOL. </t>
  </si>
  <si>
    <t>DAR  AUXILIO VIAL,  MECÁNICO Y ELÉCTRICO A LOS AUTOMOVILISTAS, PARA AGILIZAR EL TRÁNSITO EN EL TERRITORIO MUNICIPAL.</t>
  </si>
  <si>
    <t>AUXILIO VIAL</t>
  </si>
  <si>
    <t>SECRETARÍA TÉCNICA</t>
  </si>
  <si>
    <t>GESTIONAR EL MANTENIMIENTO CORRECTIVO Y PREVENTIVO A ESCUELAS PÚBLICAS DE NIVEL BÁSICO</t>
  </si>
  <si>
    <t>REALIZAR EL EVENTO DEL DÍA DEL MAESTRO</t>
  </si>
  <si>
    <t>OTORGAR LA PRESEA AL MÉRITO MAGISTERIAL</t>
  </si>
  <si>
    <t>REALIZAR EL EVENTO DEL PRESIDENTE HONORARIO POR UN DÍA</t>
  </si>
  <si>
    <t>ORGANIZAR EL EVENTO DE PRESENCIA DE ALUMNOS EN CABILDO</t>
  </si>
  <si>
    <t>ESCUELA</t>
  </si>
  <si>
    <t xml:space="preserve">LLEVAR ACABO EL PROGRAMA DE APOYO A SOCIEDADES DE PADRES DE FAMILIA PARA EL ASEO DE JARDINES DE NIÑOS, ESCUELAS PRIMARIAS Y SECUNDARIAS </t>
  </si>
  <si>
    <t>BRINDAR APOYO ECONÓMICO A ESCUELAS DE TIEMPO COMPLETO</t>
  </si>
  <si>
    <t>COORDINAR EL DESFILE CÍVICO DE SEPTIEMBRE</t>
  </si>
  <si>
    <t>DESFILE</t>
  </si>
  <si>
    <t>IMPLEMENTAR ESTÍMULOS Y RECONOCIMIENTOS A ESCUELAS, PROFESORES Y ALUMNOS POR DESEMPEÑO SOBRESALIENTE EN LA TAREA EDUCATIVA</t>
  </si>
  <si>
    <t>DAR EL MOBILIARIO PARA EL COMEDOR DE LA ESCUELA PRIMARIA FEDERAL 20 DE NOVIEMBRE</t>
  </si>
  <si>
    <t>EQUIPAMIENTO</t>
  </si>
  <si>
    <t>GESTIONAR ANTE LAS INSTANCIAS CORRESPONDIENTES LA REHABILITACIÓN DE LA ESCUELA PRIMARIA "HÉROES DE LA INDEPENDENCIA"</t>
  </si>
  <si>
    <t>ENTREGAR BECAS  BIMESTRALES DE APOYO SOCIAL DE ALUMNOS DE PRIMARIA Y SECUNDARIA</t>
  </si>
  <si>
    <t>BECA</t>
  </si>
  <si>
    <t>ENTREGAR BECAS BIMESTRALES DE EXCELENCIA ACADÉMICA A ALUMNOS DE PRIMARIA, SECUNDARIA, MEDIO SUPERIOR Y SUPERIOR</t>
  </si>
  <si>
    <t>ENTREGAR BECAS BIMESTRALES DE DISCAPACIDAD A ALUMNOS DE PRIMARIA, SECUNDARIA, MEDIO SUPERIOR Y SUPERIOR</t>
  </si>
  <si>
    <t>ENTREGAR BECAS BIMESTRALES DE APOYO SOCIAL A SERVIDORES PÚBLICOS E HIJOS ADSCRITOS A  LA COMISARÍA DE SEGURIDAD CIUDADANA, A LA DIRECCIÓN GENERAL DE TRÁNSITO VIALIDAD Y TANSPORTE Y A LA DIRECCIÓN GENERAL DE PROTECCIÓN CIVIL DE PRIMARIA, SECUNDARIA, MEDIO SUPERIOR Y SUPERIOR</t>
  </si>
  <si>
    <t>IMPRIMIR CONVOCATORIAS Y VOLANTES PARA CADA UNO DE LOS 4 RUBROS DE BECAS Y DIFUNDIRLAS EN LAS INSTITUCIONES EDUCATIVAS UBICADAS EN EL TERRITORIO MUNICIPAL , ASÍ COMO TAMBIÉN EN EL PALACIO MUNICIPAL</t>
  </si>
  <si>
    <t>REALIZAR EL EVENTO DEL PRIMER PAGO DEL PROGRAMA DE BECAS ECONOMICAS MUNICIPALES.</t>
  </si>
  <si>
    <t>REALIZAR FERIA EDUCATIVA CON ESCUELAS OFICIALES Y PARTICULARES DEL MUNICIPIO PARA QUE OFERTEN SU SERVICIO EDUCATIVO.</t>
  </si>
  <si>
    <t>FERIA</t>
  </si>
  <si>
    <t>REALIZAR CONVENIOS CON INSTITUCIONES EDUCATIVAS PRIVADAS OTORGANDO DESCUENTOS PARA ESTUDIANTES DE NIVEL PRIMERIA, SECUNDARIA, MEDIO SUPERIOR Y SUPERIOR.</t>
  </si>
  <si>
    <t>PROPORCIONAR A LA POBLACIÓN SERVICIOS BIBLIOTECARIOS</t>
  </si>
  <si>
    <t xml:space="preserve">ASISTENTE </t>
  </si>
  <si>
    <t>FOMENTO A LA LECTURA EN ESCUELAS PÚBLICAS MUNICIPALES</t>
  </si>
  <si>
    <t>CREACIÓN DE CIRCULOS DE LECTURA INFANTIL</t>
  </si>
  <si>
    <t xml:space="preserve">PREMIO NACIONAL DE POESÍA </t>
  </si>
  <si>
    <t xml:space="preserve">EVENTO </t>
  </si>
  <si>
    <t>EQUIPAMIENTO BIBLIOTECAS PÚBLICAS MUNICIPALES</t>
  </si>
  <si>
    <t>CURSOS DE VERANO</t>
  </si>
  <si>
    <t>FERIA DEL LIBRO</t>
  </si>
  <si>
    <t>PARTICIPACIÓN EN LA FERIA DEL LIBRO DEL GOBIERNO DEL ESTADO DE MÉXICO</t>
  </si>
  <si>
    <t>EQUIPAMIENTO DE LAS AULAS Y LA ESCUELA DE ARTE Y CASAS DE CULTURA</t>
  </si>
  <si>
    <t>IMPLEMENTAR PROGRAMA DE MANTENIMIENTO MENOR DE LAS INSTALACIONES DE CASAS DE CULTURA</t>
  </si>
  <si>
    <t>MANTENIMIENTO MENOR</t>
  </si>
  <si>
    <t>REALIZAR CAPACITACIÓN AL PERSONAL DE CASAS DE CULTURA</t>
  </si>
  <si>
    <t>IMPLEMENTAR PROGRAMA DE DIFUSIÓN DE LAS CASAS DE CULTURA</t>
  </si>
  <si>
    <t xml:space="preserve">DIFUSIÓN </t>
  </si>
  <si>
    <t>ORGANIZAR EVENTOS PARA LA PROMOCIÓN Y FOMENTO DE LA CULTURA,  COSTUMBRES Y TRADICIONES MEXICANAS, VINCULANDO A LA POBLACIÓN.</t>
  </si>
  <si>
    <t>IMPLEMENTAR PROGRAMA DE  ESCUELAS EN CULTURA</t>
  </si>
  <si>
    <t>REALIZAR ENCUENTROS ARTÍSTICOS DE CASAS DE CULTURA.</t>
  </si>
  <si>
    <t xml:space="preserve">REALIZAR SEMINARIOS DE CASAS DE CULTURA </t>
  </si>
  <si>
    <t>REALIZAR CURSOS DE VERANO EN LAS CASAS DE CULTURA, PROPORCIONANDO LOS SERVICIOS Y ACTIVIDADES BASADAS EN LAS  ACTIVIDADES Y TALLERES  QUE A LA CASA DE CULTURA CONVENGA.</t>
  </si>
  <si>
    <t>DAR MANTENIMIENTO PREVENTIVO Y CORRECTIVO A EQUIPOS DE CÓMPUTO</t>
  </si>
  <si>
    <t>COMPUTADORA</t>
  </si>
  <si>
    <t>DAR MANTENIMIENTO CORRECTIVO A LAS REDES E INTERNET</t>
  </si>
  <si>
    <t xml:space="preserve">IMPARTIR CLASES DE INGLÉS A ALUMNOS DE 4°, 5o Y 6o GRADO DE PRIMARIA </t>
  </si>
  <si>
    <t>HORA CLASE</t>
  </si>
  <si>
    <t>DOTAR DE UN KIT DE HERRAMIENTAS A LOS ASESORES CE COMPUTO, PARA QUE PUEDAN DAR MANTENIMIENTO A LAS COMPUTADORAS</t>
  </si>
  <si>
    <t>KIT</t>
  </si>
  <si>
    <t>DOTAR DE LIBRO-CUADERNO DE TRABAJO DE INGLÉS A LOS ALUMNOS DE 4°,  5o Y 6o GRADO DE PRIMARIA</t>
  </si>
  <si>
    <t xml:space="preserve">DOTAR A CADA ESCUELA PUBLICA CON SERVICIO DE INTERNET PARA LAS AULAS DE COMPUTO </t>
  </si>
  <si>
    <t>AULAS DE CÓMPUTO</t>
  </si>
  <si>
    <t>LLEVAR ACABO LA ENTREGA DE BOLETAS Y CERTIFICADOS A LOS ALUMNOS DE 5° Y 6° GRADO DE PRIMARIA</t>
  </si>
  <si>
    <t>BOLETAS Y CERTIFICADOS</t>
  </si>
  <si>
    <t>APOYAR PERMANENTEMENTE A 32 ESCUELAS OFICIALES DENTRO DEL PROGRAMA DE TIEMPO COMPLETO CON LA IMPARTICIÓN DE CLASES DE INGLÉS Y COMPUTACIÓN Y A PARTIR DEL 3ER TRIMESTRE SE INCREMENTARÁ EL APOYO A 8 ESCUELAS MÁS, QUE EN TOTAL SERÁN 40 ESCUELAS</t>
  </si>
  <si>
    <t>APOYO A ESCUELAS</t>
  </si>
  <si>
    <t>IMPARTIR CLASES DE INGLÉS A ALUMNOS DE PRIMARIA Y SECUNDARIA, DENTRO DEL PROGRAMA DE "ESCUELAS DE TIEMPO COMPLETO".</t>
  </si>
  <si>
    <t>IMPARTIR CLASES DE COMPUTACIÓN A ALUMNOS DE PRIMARIA Y SECUNDARIA, DENTRO DEL PROGRAMA DE " ESCUELAS DE TIEMPO COMPLETO".</t>
  </si>
  <si>
    <t>IMPARTIR CLASES MUESTRA DE INGLÉS ANTE PADRES DE FAMILIA, DE LOS AVANCES ACADÉMICOS QUE TIENEN LOS ALUMNOS EN EL APRENDIZAJE DEL IDIOMA.</t>
  </si>
  <si>
    <t>CLASE MUESTRA</t>
  </si>
  <si>
    <t>IMPARTIR CLASES DE INGLÉS Y COMPUTACIÓN EN EL PROGRAMA "ESCUELA SIEMPRE ABIERTA" PARA LA CONVIVENCIA FAMILIAR EN FINES DE SEMANA Y VACACIONES.</t>
  </si>
  <si>
    <t xml:space="preserve">DOTAR A LAS AULAS DE CÓMPUTO CON EQUIPO NUEVO </t>
  </si>
  <si>
    <t>LLEVAR A CABO OLIMPIADA DEL CONOCIMIENTO DE COMPUTACIÓN</t>
  </si>
  <si>
    <t>LLEVAR A CABO EXPO INGLÉS</t>
  </si>
  <si>
    <t>LLEVAR A CABO CONCURSO DE INGLÉS (SPELLING BEE)</t>
  </si>
  <si>
    <t>CONCURSO</t>
  </si>
  <si>
    <t>LLEVAR A CABO EVENTO PARA LA ENTREGA DEL LIBRO-CUADERNO DE TRABAJO DE INGLÉS</t>
  </si>
  <si>
    <t xml:space="preserve">LLEVAR A CABO EVENTO PARA LA ENTREGA DE COMPUTADORAS </t>
  </si>
  <si>
    <t xml:space="preserve">REALIZAR EL PROGRAMA DE DOMINGOS FAMILIARES </t>
  </si>
  <si>
    <t>REALIZAR EL PROGRAMA DE SÁBADOS DE CINE</t>
  </si>
  <si>
    <t xml:space="preserve">REALIZAR EL PROGRAMA DE VIERNES TROPICAL </t>
  </si>
  <si>
    <t>REALIZAR EL PROGRAMA DE JUEVES DE DANZÓN</t>
  </si>
  <si>
    <t>REALIZAR PRESENTACIONES ARTISTICAS DE LA BANDA SINFÓNICA MUNICIPAL EN LOS RECINTOS Y ESPACIOS CULTURALES DEL MUNICIPIO</t>
  </si>
  <si>
    <t>PRESENTACIONES</t>
  </si>
  <si>
    <t>PARTICIPAR EN EL PROGRAMA DE FIESTAS PATRIAS</t>
  </si>
  <si>
    <t>REALIZAR EL FESTIVAL MUERTE VIVA</t>
  </si>
  <si>
    <t xml:space="preserve">REALIZAR PROGRAMA DE JORNADAS CULTURALES EN LAS COMUNIDADES Y ESCUELAS PÚBLICAS DEL MUNICIPIO </t>
  </si>
  <si>
    <t>REALIZAR CONCURSO DE GUITARRISTAS DE ASFALTO</t>
  </si>
  <si>
    <t>REALIZAR EXPOSICIONES ARTISTICAS EN LOS DIFERENTES RECINTOS CULTURALES DEL MUNICIPIO</t>
  </si>
  <si>
    <t>EXPOSICIÓN</t>
  </si>
  <si>
    <t>MATENIMIENTO MENOR DEL TEATRO ALGARABÍA</t>
  </si>
  <si>
    <t xml:space="preserve">FESTIVAL DE FIN DE AÑO </t>
  </si>
  <si>
    <t>INAUGURACIÓN DEL CEMUART</t>
  </si>
  <si>
    <t>REALIZACIÓN, DIFUSIÓN Y PARTICIPACIÓN EN JORNADAS MÉDICAS DE SALUD.</t>
  </si>
  <si>
    <t>REALIZACIÓN, DIFUSIÓN Y PARTICIPACIÓN DE  JORNADAS MÉDICAS CONMEMORATIVAS.</t>
  </si>
  <si>
    <t>CAMPAÑA PERMANENTE DE REALIZACIÓN DE ESTUDIOS PARA LA PREVENCIÓN Y EL CUIDADO DE LA SALUD INTEGRAL</t>
  </si>
  <si>
    <t>IMPARTIR PLÁTICAS, TALLERES Y CONFERENCIAS PARA FOMENTAR EL CUIDADO DE LA SALUD Y LA PREVENCIÓN DE ENFERMEDADES</t>
  </si>
  <si>
    <t>CONFERENCIA, PLÁTICA, TALLER o FORO</t>
  </si>
  <si>
    <t>VINCULAR, CANALIZAR Y GESTIONAR SERVICIOS DE SALUD EN COADYUVANCIA CON LAS INSTITUCIONES DE LOS TRES NIVELES DE GOBIERNO.</t>
  </si>
  <si>
    <t xml:space="preserve">CONFORMACIÓN DE COSACO´S (COMITES DE SALUD EN LAS COMUNIDADES) PARA PROPORCIONAR MAYOR FOMENTO E IMPULSO A LA CULTURA DE LA PREVENCIÓN Y EL CUIDADO DE LA SALUD.      </t>
  </si>
  <si>
    <t>COMITÉS</t>
  </si>
  <si>
    <t>REALIZAR CAMPAÑA PERMANENTE PARA EL CUIDADO DE LOS ANIMALES (ESTERILIZACIÓN, DESPARASITACIÓN, VACUNACIÓN, ESTÉTICA, ETC.)</t>
  </si>
  <si>
    <t>PRESTAR SERVICIOS DE REDADA PARA CAPTURA DE FAUNA CANINA Y FELINA.</t>
  </si>
  <si>
    <t>ANIMAL</t>
  </si>
  <si>
    <t>SACRIFICIO HUMANITARIO CANINO Y FELINO</t>
  </si>
  <si>
    <t>REALIZAR MUESTRAS DE ENCÉFALOS</t>
  </si>
  <si>
    <t>EQUIPAMIENTO DEL CENTRO ANTIRRÁBICO</t>
  </si>
  <si>
    <t>EMITIR CÉDULAS DE IMPACTO Y RIESGO AMBIENTAL.</t>
  </si>
  <si>
    <t xml:space="preserve">CÉDULA </t>
  </si>
  <si>
    <t>EVALUAR Y OTORGAR REGISTROS DE PRESTADOR DE SERVICIOS EN MATERIA DE RECOLECCIÓN, TRASLADO, MANEJO Y DISPOSICIÓN FINAL DE RESIDUOS SÓLIDOS DE MANEJO ESPECIAL.</t>
  </si>
  <si>
    <t>REGISTRO</t>
  </si>
  <si>
    <t>DIFUNDIR EL PROYECTO DE MANEJO INTEGRAL DE RESIDUOS AUTOMOTRICES</t>
  </si>
  <si>
    <t xml:space="preserve">PERSONA </t>
  </si>
  <si>
    <t>DIFUNDIR EL PROYECTO DE GENERACIÓN DE BIODIESEL, CON GRASAS Y ACEITES VEGETALES.</t>
  </si>
  <si>
    <t>REFORESTACIÓN DEL PARQUE ESTATAL SIERRA DE GUADALUPE.</t>
  </si>
  <si>
    <t>ÁRBOL</t>
  </si>
  <si>
    <t>FORESTACIÓN Y/O REHABILITACIÓN DE ÁREAS VERDES DEL MUNICIPIO</t>
  </si>
  <si>
    <t>ÁREA VERDE</t>
  </si>
  <si>
    <t>CONFORMACIÓN  DEL CONSEJO CONSULTIVO PARA EL DESARROLLO SUSTENTABLE</t>
  </si>
  <si>
    <t>CONSEJO</t>
  </si>
  <si>
    <t>INSTALACIÓN DE UNIDAD DE PRODUCCION BIOINTENSIVA DE HORTALIZAS</t>
  </si>
  <si>
    <t>MÓDULO</t>
  </si>
  <si>
    <t>ELABORACION DE COMPOSTA EN GRUPOS ESCOLARES</t>
  </si>
  <si>
    <t xml:space="preserve">GRUPOS </t>
  </si>
  <si>
    <t>REALIZACIÓN DE PLÁTICAS SOBRE EDUCACIÓN AMBIENTAL</t>
  </si>
  <si>
    <t xml:space="preserve">PLÁTICAS </t>
  </si>
  <si>
    <t>CAPACITACIÓN SOBRE ECOTÉCNIAS</t>
  </si>
  <si>
    <t>CAPACITACIONES</t>
  </si>
  <si>
    <t>CONFORMACIÓN DE INSPECTORES ECOLÓGICOS</t>
  </si>
  <si>
    <t>INSPECTORES</t>
  </si>
  <si>
    <t>CAPACITACIÓN SOBRE SISTEMAS ALTERNATIVOS DE ENERGÍA VERDE</t>
  </si>
  <si>
    <t xml:space="preserve">DIFUSIÓN DE AZOTEAS VERDES </t>
  </si>
  <si>
    <t>REHABILITACIÓN DE AREAS VERDES</t>
  </si>
  <si>
    <t>ÁREAS VERDES</t>
  </si>
  <si>
    <t>INTEGRAR PERSONAS A LAS ACTIVIDADES DE LA CULTURA FÍSICA EN EL DEPARTAMENTO ESCOLAR (ACTIVIDADES FÍSICAS, AVANCES EN EL DEPORTE ESCOLAR, PARTICIPACIÓN ESCOLAR EN COMPETENCIA Y EVENTOS).</t>
  </si>
  <si>
    <t>PERSONA ACTIVADA</t>
  </si>
  <si>
    <t xml:space="preserve">APOYAR A LAS COMUNIDADES, PUEBLOS E INSTITUCIONES PARA INTEGRARLOS AL PROGRAMA DE CULTURA FÍSICA DEPORTE Y RECREACIÓN A TRAVES DE EVENTOS, EXHIBICIONES, MATERIALES DEPORTIVOS, ETC. </t>
  </si>
  <si>
    <t>COMUNIDAD ATENDIDA</t>
  </si>
  <si>
    <t>INTEGRAR PERSONAS A LAS ACTIVIDADES DE LA CULTURA FÍSICA EN EL DEPORTE FEDERADO (PARTICIPACIÓN EN LA OLIMPIADA MUNICIPAL, ESTATAL Y NACIONAL, TORNEOS ESTATALES ASI COMO ESCUELAS DE DESARROLLO DEPORTIVO Y EVENTOS DE CARÁCTER MASIVO).</t>
  </si>
  <si>
    <t>INTEGRAR PERSONAS A LAS ACTIVIDADES DE CULTURA FÍSICA EN EL AMBITO LABORAL (LIGAS PERMANENTES, EVENTOS DEPORTIVOS, PAUSA PARA LA SALUD).</t>
  </si>
  <si>
    <t>PONER EN MARCHA LA ESTANCIA PREDEPORTIVA INFANTIL</t>
  </si>
  <si>
    <t>ESTANCIA</t>
  </si>
  <si>
    <t>GESTINAR LA CREACION DE ESCUELAS TECNICO DEPORTIVAS</t>
  </si>
  <si>
    <t>ORGANIZAR Y REALIZAR OLIMPIADAS ESPECIALES, TORNEOS, ACTIVACIONES FISICAS GERIATRICAS, TALLERES PARA DEPORTE ADAPTADO Y MACROCLASES EN DIFERENTES ESPECIALIDADES</t>
  </si>
  <si>
    <t>PROMOVER ESTIMULOS Y RECONOCIMIENTOS A DEPORTISTAS DESTACADOS DEL MUNICIPIO DE TLANEPANTLA</t>
  </si>
  <si>
    <t>BENEFICIADOS</t>
  </si>
  <si>
    <t>GESTIONAR PROYECTOS Y PROGRAMAS DE ORDEN FEDERAL Y ESTATAL PARA SU EJECUCION EN EL MUNICIPIO</t>
  </si>
  <si>
    <t>POBLACION ATENDIDA</t>
  </si>
  <si>
    <t>REHABILITAR Y DAR MANTENIMIENTO PREVENTIVO Y CORRECTIVO A LAS INSTALACIONES DEPORTIVAS EXISTENTES EN EL TERRITORIO MUNICIPAL</t>
  </si>
  <si>
    <t>GESTIONAR CURSOS DE CERTIFICACION DEPORTIVA Y CAPACITACION A TRAVES DE PROGRAMAS ESTATALES Y FEDERALES</t>
  </si>
  <si>
    <t>CURSOS</t>
  </si>
  <si>
    <t>PROPONER AL CABILDO EL REGLAMENTO GENERAL DEL DEPORTE MUNICIPAL, REGLAMENTOS INTERNOS DE LIGAS, DEPORTIVOS, ALBERCAS, ETC.</t>
  </si>
  <si>
    <t>REGLAMENTO</t>
  </si>
  <si>
    <t>PROPONER AL CABILDO LA MODIFICACION Y ADICION DE TARIFAS PARA USOS Y APROVECHAMIENTOS EN LOS DEPORTIVOS MUNICIPALES</t>
  </si>
  <si>
    <t>MODIFICACIONES</t>
  </si>
  <si>
    <t>ACTUALIZACIÓN DEL MANUAL DE TRÁMITES Y SERVICIOS</t>
  </si>
  <si>
    <t>No. DE ACTUALIZACIONES REALIZADAS</t>
  </si>
  <si>
    <t>No. DE ACTUALIZACIONES PROGRAMADAS</t>
  </si>
  <si>
    <t>MANUAL ACTUALIZADO</t>
  </si>
  <si>
    <t>DIMENSIÓN</t>
  </si>
  <si>
    <t>CALIDAD</t>
  </si>
  <si>
    <t>DESCRIPCIÓN</t>
  </si>
  <si>
    <t>MIDE EL PORCENTAJE DE ACTUALIZACIONES REALIZADAS, RESPECTO A LAS ACTUALIZACIONES PROGRAMADAS.</t>
  </si>
  <si>
    <t>CANALIZAR Y VINCULAR A LAS MUJERES EN LA OBTENCIÓN DE APOYOS Y CRÉDITOS PARA PROYECTOS PRODUCTIVOS</t>
  </si>
  <si>
    <t>CANALIZACIONES</t>
  </si>
  <si>
    <t>GESTIONAR Y FIRMAR CONVENIOS CON LAS INCUBADORAS PÚBLICAS Y PRIVADAS</t>
  </si>
  <si>
    <t>GESTIONAR BECAS ECONÓMICAS PARA LAS MUJERES CON CARRERA TRUNCA</t>
  </si>
  <si>
    <t>BECAS</t>
  </si>
  <si>
    <t>GESTIONAR Y FIRMAR CONVENIOS CON LAS EMPRESAS LOCALES PARA OTORGAR DESCUENTOS</t>
  </si>
  <si>
    <t>OTORGAR TARJETAS PARA EL DESARROLLO DE LAS MUJERES</t>
  </si>
  <si>
    <t>TARJETAS</t>
  </si>
  <si>
    <t>IMPARTIR TALLERES DE ECONOMÍA DOMÉSTICA</t>
  </si>
  <si>
    <t>OTORGAR CANASTAS ALIMENTARIAS PARA LAS MADRES SOLTERAS Y JEFAS DE FAMILIA DE 12 A 59 AÑOS DE EDAD</t>
  </si>
  <si>
    <t>CANASTAS</t>
  </si>
  <si>
    <t xml:space="preserve">REALIZAR EVENTOS CONMEMORATIVOS, DE AYUDA Y DESARROLLO HACIA LAS MUJERES </t>
  </si>
  <si>
    <t>REALIZAR JORNADAS MULTIDISCIPLINARIAS</t>
  </si>
  <si>
    <t>JORNADAS</t>
  </si>
  <si>
    <t>30</t>
  </si>
  <si>
    <t>40</t>
  </si>
  <si>
    <t>1</t>
  </si>
  <si>
    <t>2</t>
  </si>
  <si>
    <t>0</t>
  </si>
  <si>
    <t>250</t>
  </si>
  <si>
    <t>50</t>
  </si>
  <si>
    <t>11250</t>
  </si>
  <si>
    <t>3000</t>
  </si>
  <si>
    <t>13</t>
  </si>
  <si>
    <t>3</t>
  </si>
  <si>
    <t>BRINDAR Y CANALIZAR ASESORIA JURIDICA Y PSICOLOGICA A LAS PERSONAS QUE LO SOLICITEN</t>
  </si>
  <si>
    <t>ASESORIAS</t>
  </si>
  <si>
    <t>PROMOVER E IMPARTIR PLATICAS Y CONFERENCIAS RELATIVAS A LA PROBLEMÁTICA DE LA MUJER</t>
  </si>
  <si>
    <t>PLATICAS</t>
  </si>
  <si>
    <t>REALIZAR CURSOS DE CAPACITACION AL PERSONAL QUE OPERA EL SISTEMA DE RECAUDACION</t>
  </si>
  <si>
    <t>REVISAR LOS INGRESOS DE LAS UNIDADES GENERADORAS DE INGRESOS PARA VERIFICAR EL CUMPLIMIENTO DE LAS METAS DE RECAUDACION</t>
  </si>
  <si>
    <t>CONTAR CON EL PERSONAL CAPACITADO EN MATERIA FISCAL, CON EL FIN DE BRINDAR UNA BUENA ASESORIA A LOS CONTRIBUYENTES</t>
  </si>
  <si>
    <t>CONTAR CON UNA BUENA SEÑALIZACION PARA EL PROGRAMA DE RECAUDACION</t>
  </si>
  <si>
    <t xml:space="preserve">OBRA PÚBLICA </t>
  </si>
  <si>
    <t>COBERTURA EN LAS ACCIONES DESTINADAS A REDUCIR EL REZAGO EXISTENTE EN OBRAS DE EQUIPAMIENTO URBANO, COMO LA PAVIMENTACIÓN DE CALLES, GUARNICIONES, BANQUETAS Y LA CONSTRUCCIÓN Y REMODELACIÓN DE PLAZAS CÍVICAS Y JARDINES CON LA FINALIDAD DE MEJORAR LA IMAGEN URBANA Y DOTAR DE SERVICIOS PÚBLICOS BÁSICOS A LA POBLACIÓN.</t>
  </si>
  <si>
    <t>OBRA</t>
  </si>
  <si>
    <t>COBERTURA EN LAS ACCIONES ORIENTADAS A FORTALECER EL EQUIPAMIENTO E INFRAESTRUCTURA URBANA MUNICIPAL, MEDIANTE LA CONSTRUCCIÓN, REHABILITACIÓN Y EQUIPAMIENTO DE VIALIDADES URBANAS QUE CONTRIBUYAN AL DESARROLLO DE LA ENTIDAD</t>
  </si>
  <si>
    <t>CONTRATOS PARA SUSTITUCIÓN DE DESCARGAS DE DRENAJE Y TOMAS DE AGUA DOMICILIARIA PARA EL MEJORAMIENTO DEL SISTEMA.</t>
  </si>
  <si>
    <t>COBERTURA EN LA REHABILITACIÓN Y MANTENIMIENTO DE ÁREAS URBANAS, (GIS)</t>
  </si>
  <si>
    <t>REPAVIMENTACIÓN CON CONCRETO HIDRAULICO
REMANENTE 2011</t>
  </si>
  <si>
    <t>COBERTURA EN LA REHABILITACIÓN, AMPLIACIÓN Y MODERNIZACIÓN DE LA INFRAESTRUCTURA EDUCATIVA EXISTENTE.</t>
  </si>
  <si>
    <t>APROVECHAR LOS ESPACIOS EXISTENTES PARA MODERNIZARLOS, REHABILITARLOS Y AMPLIARLOS PARA PERMITIR A LA POBLACIÓN EL ACCEDER A INSTALACIONES DIGNAS PARA LA PRÁCTICA DEL DEPORTE Y EL ESPARCIMIENTO FAMILIAR</t>
  </si>
  <si>
    <t>COBERTURA EN LA REHABILITACIÓN, AMPLIACIÓN Y MODERNIZACIÓN  DE EDIFICIOS ADMINISTRATIVOS</t>
  </si>
  <si>
    <t>COBERTURA EN LA REHABILITACIÓN, AMPLIACIÓN Y MODERNIZACIÓN  DE INFRAESTRUCTURA Y EQUIPAMIENTO PARA LA EDUCACIÓN, CULTURA Y BIENESTAR SOCIAL 2009-2012</t>
  </si>
  <si>
    <t>CONTAR CON PROYECTOS ADECUADOS PARA LA GESTION DE INVERSIÓN EN OBRA PÚBLICA</t>
  </si>
  <si>
    <t>CONTAR CON LOS ESTUDIOS TÉCNICOS PARA LA TOMA DE DESICIONES EN MATERIA DE INFRAESTRUCTURA</t>
  </si>
  <si>
    <t>REMODELACION DE EDIFICIOS PÚBLICOS</t>
  </si>
  <si>
    <t>CUBRIR LAS NECESIDADES BÁSICAS DE PROTECCIÓN CIUDADANA POR MEDIO DE UNA INFRAESTRUCTURA DIGNA, RESPONSABLE Y HONRADA DE ACUERDO A LAS NECESIDADES DE LA CIUDADANÍA MUNICIPAL MEDIANTE LA CONSTRUCCIÓN DEL EDIFICIO PARA LA COMISARIA GENERAL DE SEGURIDAD CIUDADANA.</t>
  </si>
  <si>
    <t xml:space="preserve">REALIZAR FORO DE CONSULTA CIUDADANA </t>
  </si>
  <si>
    <t>INTEGRAR EL PLAN DE DESARROLLO MUNICIPAL 2013-2015</t>
  </si>
  <si>
    <t xml:space="preserve">PLAN </t>
  </si>
  <si>
    <t xml:space="preserve">COORDINAR LA INTEGRACIÓN DEL INFORME DE GOBIERNO DEL PRESIDENTE MUNICIPAL </t>
  </si>
  <si>
    <t>ELABORAR EL INFORME  ANUAL DE EJECUCIÓN 2013 DEL PLAN DE DESARROLLO MUNICIPAL 2013-2015</t>
  </si>
  <si>
    <t>ELABORAR EL REPORTE DE CUMPLIMIENTO DE METAS DE LOS PROGRAMAS OPERATIVOS ANUALES</t>
  </si>
  <si>
    <t>ELABORAR FICHAS TÉCNICAS SOBRE EL ANÁLISIS DE LOS LINEAMIENTOS ESPECÍFICOS DE CADA PROGRAMA PÚBLICO, PRIVADO, NACIONAL O EXTRANJERO</t>
  </si>
  <si>
    <t xml:space="preserve">FICHA </t>
  </si>
  <si>
    <t>ORGANIZARCONFERENCIAS SOBRE TEMAS MUNICIPALES</t>
  </si>
  <si>
    <t>CONFERENCIAS</t>
  </si>
  <si>
    <t xml:space="preserve">REALIZAR REPORTES SOBRE LA INTEGRACIÓN DEL PROGRAMA AGENDA DESDE LO LOCAL </t>
  </si>
  <si>
    <t>GESTIONAR CONVENIOS CON INSTITUCIONES PÚBLICAS, PRIVADAS O SOCIALES</t>
  </si>
  <si>
    <t>GENERAR TALLERES  DE CAPACITACIÓN A LAS DEPENDENCIAS PARA LA INTEGRACIÓN DE LA INFORMACIÓN DEL PROGRAMA AGENDA DESDE LO LOCAL</t>
  </si>
  <si>
    <t>CAPACITACOIÓN</t>
  </si>
  <si>
    <t>OTORGAR ASESORÍAS JURÍDICAS Y DE ORIENTACIÓN EN LA OFICINA</t>
  </si>
  <si>
    <t>ATENCIÓN A QUEJAS POR PRESUNTAS VIOLACIONES A LOS DERECHOS HUMANOS Y REMITIRLAS A LA CODHEM</t>
  </si>
  <si>
    <t>ASESORIAS JURÍDICAS Y DE ORIENTACIÓN EN VISITAS A DIFERENTES COMUNIDADES DEL MUNICIPIO</t>
  </si>
  <si>
    <t xml:space="preserve">DIFUNDIR LOS DERECHOS HUMANOS </t>
  </si>
  <si>
    <t xml:space="preserve">CAPACITACIÓN A SERVIDORES PÚBLICOS Y ORGANIZACIONES NO GUBERNAMENTALES </t>
  </si>
  <si>
    <t>CAPACITACIÓN A SECTORES SOCIALES DIRECTAMENTE EN SUS COMUNIDADES</t>
  </si>
  <si>
    <t>REALIZAR PROPUESTAS PARA SOLUCIONAR PROBLEMAS EN DERECHOS HUMANOS</t>
  </si>
  <si>
    <t>PROMOCIONAR LOS DERECHOS HUMANOS JUNTO A LAS ORGANIZACIONES NO GUBERNAMENTALES</t>
  </si>
  <si>
    <t xml:space="preserve">ATENCION DE REPORTES CIUDADANOS </t>
  </si>
  <si>
    <t>REALIZAR MANTENIMIENTO DE LA CARPETA ASFALTICA EN VIALIDADES PRINCIPALES (BACHEO)</t>
  </si>
  <si>
    <t>M2</t>
  </si>
  <si>
    <t>MANTENIMIENTO DE TOPES (REVESTIMIENTO)</t>
  </si>
  <si>
    <t>TOPE</t>
  </si>
  <si>
    <t>INSTALACION DE TOPES</t>
  </si>
  <si>
    <t>TOPE INSTALADO</t>
  </si>
  <si>
    <t>MANTENIMIENTO A GUARNICIONES (PINTURA)</t>
  </si>
  <si>
    <t>ML</t>
  </si>
  <si>
    <t>SEÑALIZACIÓN HORIZONTAL (BALIZAMIENTO DE PASOS PEATONALES)</t>
  </si>
  <si>
    <t>PIEZAS</t>
  </si>
  <si>
    <t>SEÑALIZACIÓN HORIZONTAL (BALIZAMIENTO DE GUION-LINEA  CONTINUA)</t>
  </si>
  <si>
    <t>SEÑALIZACIÓN HORIZONTAL (REDUCTORES DE VELOCIDAD)</t>
  </si>
  <si>
    <t>DESGRAFITADO (MANTENIMIENTO DEL EQUIPO URBANO)</t>
  </si>
  <si>
    <t>ELABORAR INFORMES DE MATERIAL REQUISITADO, PARA EL BUEN USO DE LOS RECURSOS ADQUIRIDOS</t>
  </si>
  <si>
    <t>ELABORAR INFORMES DE REPARACIONES MECÁNICAS AL PARQUE VEHICULAR DE SERVICIOS PÚBLICOS</t>
  </si>
  <si>
    <t>ELABORAR INFORMES MENSUALES PARA DAR SEGUIMIENTO A LAS METAS EN CUESTIÓN</t>
  </si>
  <si>
    <t>REALIZAR INFORMES MENSUALES DE REPARACIÓN O MANTENIMIENTO DEL MOBILIARIO URBANO (IMROM)</t>
  </si>
  <si>
    <t>ATENDER SOLICITUDES DE MANTENIMIENTO MENOR A LA INFRAESTRUCTURA Y EQUIPAMIENTO A CENTROS EDUCATIVOS OFICIALES.</t>
  </si>
  <si>
    <t xml:space="preserve">SOLICITUD </t>
  </si>
  <si>
    <t>EFECTURA REPARACIONES DE LAS INSTALACIONES ELÉCTRICAS</t>
  </si>
  <si>
    <t>REPARACIÓN</t>
  </si>
  <si>
    <t xml:space="preserve">REALIZAR EL MANTENIMIENTO DE LAS ÁREAS VERDES DE LOS CENTROS EDUCATIVOS  </t>
  </si>
  <si>
    <t xml:space="preserve">REALIZAR LAS REPARACIONES A LAS INSTALACIONES HIDROSANITARIAS </t>
  </si>
  <si>
    <t xml:space="preserve">REPARACIÓN </t>
  </si>
  <si>
    <t xml:space="preserve">REALIZAR REPARACIONES MENORES A CENTROS EDUCATIVOS OFICIALES </t>
  </si>
  <si>
    <t>PLANTEL</t>
  </si>
  <si>
    <t>ATENDER LOS TRAMITES DE SERVICIO DE PANTEONES SOLICITADOS POR LA CIUDADANÍA</t>
  </si>
  <si>
    <t>DAR MANTENIMIENTO INTEGRAL A PANTEONES</t>
  </si>
  <si>
    <t xml:space="preserve">ATENDER REPORTES DE ALUMBRADIO PÚBLICO SOLICITADOS POR LA CIUDADANIA </t>
  </si>
  <si>
    <t xml:space="preserve">RESTABLECER EL SERVICIO DE ALUMBRADO PÚBLICO </t>
  </si>
  <si>
    <t xml:space="preserve">INSTALACIÓN DE LUMINARIAS EN ZONAS OSCURAS </t>
  </si>
  <si>
    <t>PIEZA</t>
  </si>
  <si>
    <t xml:space="preserve">DAR MANTENIMIENTO A POSTERIA DEL ALUMBRADO PÚBLICO </t>
  </si>
  <si>
    <t xml:space="preserve">DESRAME DE ARBOLES (MEJORA EN ILUMINACIÓN) </t>
  </si>
  <si>
    <t xml:space="preserve">EFECTUAR LOS TRABAJOS DE MANTENIMIENTO A LAS FUENTES DE ORNATO </t>
  </si>
  <si>
    <t xml:space="preserve">MANTENIMIENTO </t>
  </si>
  <si>
    <t>GESTIONAR OBRAS DE AMPLIACIÓN DE INFRESTRUCTURA ELECTRICA CON LA COMISIÓN FEDERAL DE ELECTRICIDAD .</t>
  </si>
  <si>
    <t xml:space="preserve">TRÁMITE </t>
  </si>
  <si>
    <t>MANTENIMIENTO DEL PROGRAMA PARA EL AHORRO EN EL CONSUMO DE ENERGIA EN EL SISTEMA DEL ALUMBRADO PÚBLICO.</t>
  </si>
  <si>
    <t xml:space="preserve">PROGRAMA </t>
  </si>
  <si>
    <t>REALIZAR EL BARRIDO MANUAL EN LOS DIVERSOS ESPACIO PÚBLICOS</t>
  </si>
  <si>
    <t>KM</t>
  </si>
  <si>
    <t>EFECTUAR EL PAPELEO EN LAS COMUNIDADES Y AVENIDAS PRINCIPALES</t>
  </si>
  <si>
    <t>LIMPIEZA DE PUENTES PEATONALES</t>
  </si>
  <si>
    <t>ATENDER REPORTES DE SERVICIO SOLICITADOS POR LA CIUDADANIA</t>
  </si>
  <si>
    <t>JORNADAS DE RECOLECCIÓN  DE TRINQUES</t>
  </si>
  <si>
    <t>PRESTAR EL SERVICIO DE RECOLECCION DOMICILIARIA</t>
  </si>
  <si>
    <t>TONELADA</t>
  </si>
  <si>
    <t>PRESTAR SERVICIOS FACULTATIVOS DE RECOLECCIÓN DE DESECHOS EN LA EMPRESAS</t>
  </si>
  <si>
    <t>REALIZAR JORNADAS DE LIMPIEZA EN LAS COMUNIDADES</t>
  </si>
  <si>
    <t>ATENDER SOLICITUDES DE MANTENIMIENTO Y CONSERVACIÓN DE ÁREAS VERDES Y ARBOLADAS EN ESPACIOS PÚBLICOS</t>
  </si>
  <si>
    <t>EFECTUAR EL MANTENIMIENTO EN ÁREAS VERDES PÚBLICAS DE CAMELLONES, PARQUES Y JARDINES DEL MUNICIPIO</t>
  </si>
  <si>
    <t>DERRIBO DE ÁRBOLES SECOS</t>
  </si>
  <si>
    <t>MANTENIMIENTO Y CULTIVO DE MONTÍCULOS</t>
  </si>
  <si>
    <t>PODA DE SETOS</t>
  </si>
  <si>
    <t>REALIZAR EL ENCALADO DE ÁRBOLES</t>
  </si>
  <si>
    <t>REALIZAR LA PODA DE ÁRBOLES</t>
  </si>
  <si>
    <t>REFORESTACIÓN URBANA (PLANTA Y ÁRBOL DE ORNATO)</t>
  </si>
  <si>
    <t>RIEGO CON CAMIÓN CISTERNA</t>
  </si>
  <si>
    <t>M3</t>
  </si>
  <si>
    <t>REUNIONES DE TRABAJO</t>
  </si>
  <si>
    <t>No. DE REUNIONES REALIZADAS</t>
  </si>
  <si>
    <t>No. DE REUNIONES PROGRAMADAS</t>
  </si>
  <si>
    <t>MIDE EL PORCENTAJE DE REUNIONES DE TRABAJO REALIZADAS, RESPECTO A LA CANTIDAD DE REUNIONES PROGRAMADAS.</t>
  </si>
  <si>
    <t>COBERTURA</t>
  </si>
  <si>
    <t>REUNIONES</t>
  </si>
  <si>
    <t>No.</t>
  </si>
  <si>
    <t xml:space="preserve">INFORME DE AVANCE DE METAS FÍSICAS POR PROGRAMA Y PROYECTO </t>
  </si>
  <si>
    <t>MIDE EL PORCENTAJE DE INFORMES DE AVANCE DE METAS REALIZADOS, RESPECTO A LA CANTIDAD DE INFORMES PROGRAMADOS.</t>
  </si>
  <si>
    <t>No. DE INFORMES REALIZADOS</t>
  </si>
  <si>
    <t>No. DE INFORMES PROGRAMADOS</t>
  </si>
  <si>
    <t>EFICACIA</t>
  </si>
  <si>
    <t>PADRÓN DE SERVIDORES PÚBLICOS MUNICIPALES</t>
  </si>
  <si>
    <t>NÚMERO DE SERVIDORES PÚBLICOS LABORANDO</t>
  </si>
  <si>
    <t>MIDE EL NÚMERO DE SERVIDORES PÚBLICOS MUNICIPALES LABORANDO, RESPECTO AL NÚMERO DE SERVIDORES PÚBLICOS PROGRAMADOS</t>
  </si>
  <si>
    <t>NÚMERO DE SERVIDORES PÚBLICOS PROGRAMADOS</t>
  </si>
  <si>
    <t>TABULADOR DE SUELDOS 2013</t>
  </si>
  <si>
    <t>TABULADOR DE SUELDOS 2013 ACTUALIZADO</t>
  </si>
  <si>
    <t>SEÑALA QUE EL TABULADOR DE SUELDOS 2013 ESTÉ ELABORADO</t>
  </si>
  <si>
    <t>TABULADOR DE SUELDOS 2013 PROGRAMADO DE ACTUALIZAR</t>
  </si>
  <si>
    <t>REGISTRO DE ASISTENCIA ACTUALZIADO</t>
  </si>
  <si>
    <t>SISTEMA DE REGISTRO DE ASISTENCIA</t>
  </si>
  <si>
    <t>MIDE EL PORCENTAJE DE ACTUALIZACIONES AL SISTEMA DE REGISTRO  REALIZADAS, RESPECTO A LAS PROGRAMADAS.</t>
  </si>
  <si>
    <t>PAGO DE NÓMINA ACTUALZIADO</t>
  </si>
  <si>
    <t>MIDE EL PORCENTAJE DE ACTUALIZACIONES AL SISTEMA DE PAGO DE NÓMINA, RESPECTO A LAS PROGRAMADAS.</t>
  </si>
  <si>
    <t>CONFORMACIÓN DEL CATÁLOGO DE PUESTOS MUNICIPAL</t>
  </si>
  <si>
    <t>AVANCE DEL CATÁLOGO DE PUESTOS MUNICIPAL</t>
  </si>
  <si>
    <t>MIDE EL PORCENTAJE DE AVANCE EN LA CONFORMACIÓN DEL CATÁLOGO DE PUESTOS MUNICIPAL, RESPECTO AL AVANCE PROGRAMADO</t>
  </si>
  <si>
    <t>AVANCE PROGRAMADO DEL CATÁLOGO DE PUESTOS MUNICIPAL</t>
  </si>
  <si>
    <t>CAPACITACIÓN INSTITUCIONAL</t>
  </si>
  <si>
    <t>No. PERSONAL CAPACITADO</t>
  </si>
  <si>
    <t>PERSONAL CAPACITADO</t>
  </si>
  <si>
    <t>MIDE EL PORCENTAJE DE  CAPACITACIÓN INSTITUCIONAL PROPORCIONADA, RESPECTO A LA CAPACITACIÓN PROGRAMADA.</t>
  </si>
  <si>
    <t>No. DE PERSONAL PROGRAMADO A CAPACITAR</t>
  </si>
  <si>
    <t>EVALUACIÓN DE TRABAJADORES</t>
  </si>
  <si>
    <t>No. DE EVALUACIONES REALIZADAS</t>
  </si>
  <si>
    <t>MIDE EL PORCENTAJE DE EVALUACIONES REALIZADAS, RESPECTO A LAS EVALUACIONES PROGRAMADAS.</t>
  </si>
  <si>
    <t>No. DE EVALUACIONES PROGRAMADAS</t>
  </si>
  <si>
    <t>ADQUISICIONES POR LICITACIÓN PÚBLICA.</t>
  </si>
  <si>
    <t>NÚMERO DE LICITACIONES PÚBLICA REALIZADAS</t>
  </si>
  <si>
    <t>MIDE EL NÚMERO DE LICITACIONES PÚBLICAS REALIZADAS, RESPECTO A LAS LICITACIONES PUBLICAS PROGRAMADAS.</t>
  </si>
  <si>
    <t>NÚMERO DE LICITACIONES PUBLICAS PROGRAMADAS</t>
  </si>
  <si>
    <t>ADQUISICIONES POR INVITACIÓN RESTRINGIDA.</t>
  </si>
  <si>
    <t>NÚMERO DE INVITACIONES RESTRINGIDAS REALIZADAS</t>
  </si>
  <si>
    <t>MIDE EL NÚMERO DE INVITACIONES RESTRIGIDAS REALIZADAS, RESPECTO A LAS INVITACIONES RESTRINGIDAS PROGRAMADAS.</t>
  </si>
  <si>
    <t>NÚMERO DE INVITACIONES RESTRINGIDAS PROGRAMADAS</t>
  </si>
  <si>
    <t>ADQUISICIONES POR COMPRA DIRECTAS POR EXCEPCIÓN.</t>
  </si>
  <si>
    <t>NÚMERO DE COMPRAS DIRECTAS REALIZADAS</t>
  </si>
  <si>
    <t>MIDE EL NÚMERO DE COMPRAS DIRECTAS POR EXCEPCIÓN REALIZADAS, RESPECTO A LAS COMPRAS DIRECTAS PROGRAMADAS.</t>
  </si>
  <si>
    <t>NÚMERO DE COMPRAS DIRECTAS PROGRAMADAS</t>
  </si>
  <si>
    <t>INSTAURACIÓN DEL PADRÓN DE PROVEEDORES EN LÍNEA</t>
  </si>
  <si>
    <t>INSTAURACIÓN REALIZADA</t>
  </si>
  <si>
    <t>REGISTRO DE PROVEEDORES EN LÍNEA</t>
  </si>
  <si>
    <t>INSTAURACIÓN PROGRAMADA</t>
  </si>
  <si>
    <t>MANTENIMIENTO AL PARQUE VEHICULAR DEL MUNICIPIO</t>
  </si>
  <si>
    <t>MIDE EL PORCENTAJE DE MANTENIMIENTOS REALIZADOS AL PARQUE VEHICULAR MUNICIPAL RESPECTO A LO PROGRAMADO</t>
  </si>
  <si>
    <t>MANTENIMIENTOS VEHICULARES REALIZADOS</t>
  </si>
  <si>
    <t>NÚMERO DE MANTENIMIENTOS PROGRAMADOS</t>
  </si>
  <si>
    <t>APOYOS CON MATERIAL A EVENTOS DE LA CIUDADANÍA</t>
  </si>
  <si>
    <t>MIDE EL NÚMERO DE EVENTOS APOYADOS RESPECTO A LOS SOLICITADOS.</t>
  </si>
  <si>
    <t>No. DE EVENTOS APOYADOS</t>
  </si>
  <si>
    <t>No. DE APOYOS SOLICITADOS</t>
  </si>
  <si>
    <t>LIMPIEZA DE OFICINAS E INMUEBLES</t>
  </si>
  <si>
    <t>MUESTRA EL PORCENTAJE DE LIMPIEZAS REALIZADAS, RESPECTO A LAS LIMPIEZAS PROGRAMADAS.</t>
  </si>
  <si>
    <t>LIMPIEZA DE OFICINAS Y MOBILIARIO REALIZADAS</t>
  </si>
  <si>
    <t>NÚMERO DE LIMPIEZAS PROGRAMADAS</t>
  </si>
  <si>
    <t>MANTENIMIENTO PREVENTIVO A OFICINAS Y MOBILIARIO</t>
  </si>
  <si>
    <t>MUESTRA EL PORCENTAJE DE MANTENIMIENTO A OFICINAS Y MOBILIARIO REALIZADO, RESPECTO AL MANTENIMIENTO PROGRAMADO.</t>
  </si>
  <si>
    <t>MANTENIMIENTO OFICINAS Y MOBILIARIO REALIZADOS</t>
  </si>
  <si>
    <t>SISTEMAS DE VIDEO DE VIGILANCIA .</t>
  </si>
  <si>
    <t>NO. DE SISTEMAS FUNCIONANDO</t>
  </si>
  <si>
    <t>MIDE LOS SITEMAS DE VIDEO DE VIGILANCIA FUNCIONANDO.</t>
  </si>
  <si>
    <t>NO. DE SISTEMAS PROGRAMADOS</t>
  </si>
  <si>
    <t>MODULOS DE POLICIA REACTIVADOS.</t>
  </si>
  <si>
    <t>NO. DE MÓDULOS REACTIVADOS</t>
  </si>
  <si>
    <t>MIDE LOS MODULOS DE POLICIA  REACTIVADOS CON EQUIPAMIENTO.</t>
  </si>
  <si>
    <t>NO. DE MÓDULOS PROGRAMADOS A REACTIVACIÓN</t>
  </si>
  <si>
    <t>ELEMENTOS DE SEGURIDAD PÚBLICA PREMIADOS POR DESTACAR EN SUS ACTIVIDADES.</t>
  </si>
  <si>
    <t>NO. DE ELEMENTOS DE SEGURIDAD PÚBLICA PREMIADOS</t>
  </si>
  <si>
    <t>IMPACTO</t>
  </si>
  <si>
    <t>MIDE A LOS ELEMENTOS DE SEGURIDAD PÚBLICA DESTACADOS.</t>
  </si>
  <si>
    <t>NO. DE ELEMENTOS DE SEGURIDAD PÚBLICA PROGRAMADOS A PREMIAR</t>
  </si>
  <si>
    <t>REUNIONES PERÍODICAS CON RESPECTO A LA SEGURIDAD PÚBLICA.</t>
  </si>
  <si>
    <t>NO. DE REUNIONES ASISTIDAS</t>
  </si>
  <si>
    <t>MIDE EL NÚMERO DE REUNIONES REALIZADAS.</t>
  </si>
  <si>
    <t>NO. DE REUNIONES PROGRAMADAS</t>
  </si>
  <si>
    <t>EXAMENES ANTIDOPING REALIZADOS AL PERSONAL ADSCRITO A LA COMISARÍA GENERAL DE SEGURIDAD PÚBLICA.</t>
  </si>
  <si>
    <t>NO. DE EXAMENES ANTIDOPING REALIZADOS</t>
  </si>
  <si>
    <t>MIDE  LOS EXAMENES ANTIDOPING APLICADOS.</t>
  </si>
  <si>
    <t>NO. DE EXAMENES ANTIDOPING PROGRAMADOS</t>
  </si>
  <si>
    <t>GESTIÓN DE RECURSOS FEDERALES</t>
  </si>
  <si>
    <t>NO. DE GESTIONES  DE RECURSOS FEDERALES REALIZADAS</t>
  </si>
  <si>
    <t>MIDE LAS GESTIONES REALIZADAS DE RECURSOS FEDERALES PARA LA PROFESIONALIZACIÓN Y EQUIPAMIENTO DEL PERSONAL DE SEGURIDAD PÚBLICA.</t>
  </si>
  <si>
    <t>NO. DE GESTIONES DE RECURSOS FEDERALES PROGRAMADAS</t>
  </si>
  <si>
    <t>EVALUACIÓN DE CONTROL Y CONFIANZA AL PERSONAL OPERATIVO  DE LA COMISARÍA GENERAL DE SEGURIDAD CIUDADANA.</t>
  </si>
  <si>
    <t>NO. DE EVALUACIONES REALIZADAS</t>
  </si>
  <si>
    <t>MIDE LAS EVALUACIONES DE CONTROL DE CONFIANZA  AL PERSONAL OPERATIVO.</t>
  </si>
  <si>
    <t>NO. DE EVALUACIONES PROGRAMADAS</t>
  </si>
  <si>
    <t>REUNIONES DE LA COMISIÓN DE HONOR Y JUSTICIA.</t>
  </si>
  <si>
    <t>NO. DE REUNIONES REALIZADAS DE LA COMISIÓN DE HONOR Y JUSTICIA</t>
  </si>
  <si>
    <t>MIDE  REALIZAR L A GESTIÓN DE REUNIONES DE LA COMISIÓN DE HONOR Y JUSTICIA.</t>
  </si>
  <si>
    <t>NO. DE GESTIONES REALIZADAS</t>
  </si>
  <si>
    <t>CONVOCATORIA DE ASCENSO A CATEGORÍA SUPERIOR.</t>
  </si>
  <si>
    <t>NO. DE CONVOCATORIAS A CATEGORÍA SUPERIOR REALIZADAS</t>
  </si>
  <si>
    <t xml:space="preserve">MIDE EL NÚMERO DE CONVOCATORIAS REALIZADAS </t>
  </si>
  <si>
    <t>NO. DE CONVOCATORIAS A CATEGORÍA SUPERIOR PROGRAMADAS</t>
  </si>
  <si>
    <t>CONVOCATORIAS DE INGRESO DE NUEVOS ELEMENTOS A LA CORPORACIÓN.</t>
  </si>
  <si>
    <t xml:space="preserve">NO. DE CONVOCATORIAS REALIZADAS A NUEVO INGRESO REALIZADAS </t>
  </si>
  <si>
    <t>MIDE LAS CONVOCATORIAS REALIZADAS</t>
  </si>
  <si>
    <t>NO. DE CONVOCATORIAS PROGRAMADAS</t>
  </si>
  <si>
    <t>EFECTIVO CONTROL SOBRE JUICIOS DONDE INTERVIENE LA COMISARÍA.</t>
  </si>
  <si>
    <t>NO. DE JUICIOS CON REPORTE ELABORADO</t>
  </si>
  <si>
    <t>MIDE LOS REPORTES DE JUICIOS</t>
  </si>
  <si>
    <t>NO. DE JUICIOS CON REPORTE PROGRAMADO</t>
  </si>
  <si>
    <t>ASESORÍAS LEGALES A LOS ELEMENTOS POLICIALES</t>
  </si>
  <si>
    <t>NO. DE ASESORÍAS OTORGADAS A ELEMENTOS POLICIALES</t>
  </si>
  <si>
    <t xml:space="preserve">MIDE LAS ASESORÍAS LEGALES </t>
  </si>
  <si>
    <t xml:space="preserve">NO. DE ASESORÍAS PROGRAMADAS </t>
  </si>
  <si>
    <t>NO. DE LLAMADAS CONDUCIDAS</t>
  </si>
  <si>
    <t>MIDE LA COBERTURA EN EMERGENCIAS ATENDIDAS, RECIBIDAS A TRAVÉS DE LLAMADAS.</t>
  </si>
  <si>
    <t>NO. DE LLAMADAS RECIBIDAS</t>
  </si>
  <si>
    <t>NO. DE ELEMENTOS DE NUEVO INGRESO CAPACITADOS</t>
  </si>
  <si>
    <t>MIDE LA COBERTURA EN CAPACITACIÓN A ELEMENTOS DE NUEVO INGRESO.</t>
  </si>
  <si>
    <t>NO. DE ELEMENTOS DE NUEVO INGRESO PROGRAMADOS A CAPACITAR</t>
  </si>
  <si>
    <t>CONVOCATORIA DE INGRESO A NUEVOS ELEMENTOS OPERATIVOS.</t>
  </si>
  <si>
    <t>NO. DE CONVOCATORIAS DE INGRESO A NUEVOS ELEMENTOS OPERATIVOS REALIZADAS.</t>
  </si>
  <si>
    <t>MIDE REALIZAR LA CONVOCATORIA.</t>
  </si>
  <si>
    <t>NO. DE CONVOCATORIAS DE INGRESO A NUEVOS ELEMENTOS OPERATIVOS PROGRAMADAS.</t>
  </si>
  <si>
    <t>CONTRATACIÓN DE ELEMENTOS OPERATIVOS PARA BRINDAR SERVICIOS FACULTATIVOS.</t>
  </si>
  <si>
    <t>NO. DE ELEMENTOS OPERATIVOS CONTRATADOS.</t>
  </si>
  <si>
    <t>MIDE LA CONTRATACIÓN DE ELEMENTOS OPERATIVOS.</t>
  </si>
  <si>
    <t>NO. DE ELEMENTOS OPERATIVOS PROGRAMADOS A CONTRATAR.</t>
  </si>
  <si>
    <t>CAPACITACIÓN DE MODELO POLICIAL A LOS ELEMENTOS DE NUEVO INGRESO.</t>
  </si>
  <si>
    <t>NO. DE CAPACITACIONES DE MODELO POLICIAL REALIZADAS.</t>
  </si>
  <si>
    <t>NO. DE CAPACITACIONES DE MODELO POLICIAL PROGRAMADAS.</t>
  </si>
  <si>
    <t>MIDE LA CAPACITACIÓN DE MODELO POLICIAL.</t>
  </si>
  <si>
    <t>DESEMPEÑO</t>
  </si>
  <si>
    <t>REALIZAR EL EQUIPAMIENTO DE UNIFORMES A LOS  ELEMENTOS OPERATIVOS.</t>
  </si>
  <si>
    <t>NO. DE UNIFORMES ADQUIRIDOS.</t>
  </si>
  <si>
    <t>MIDE EL EQUIPAMIENTO DE UNIFORMES.</t>
  </si>
  <si>
    <t>NO. DE UNIFORMES PROGRAMADOS.</t>
  </si>
  <si>
    <t>REALIZAR EL EQUIPAMIENTO VEHICULAR DE LA SUBDIRECCIÓN DE SERVICIOS FACULTATIVOS.</t>
  </si>
  <si>
    <t>NO. DE VEHICULOS ADQUIRIDOS.</t>
  </si>
  <si>
    <t>MIDE EL EQUIPAMIENTO VEHICULAR.</t>
  </si>
  <si>
    <t>NO. DE VEHICULOS PROGRAMADOS.</t>
  </si>
  <si>
    <t>NO. DE CAMPAÑAS DE PROMOCIÓN DE SEGURIDAD FACULTATIVA REALIZADAS.</t>
  </si>
  <si>
    <t>MIDE LA PROMOCIÓN DE LOS SERVICIOS DE SEGURIDAD FACULTATIVA.</t>
  </si>
  <si>
    <t>NO. DE CAMPAÑAS DE PROMOCIÓN DE SEGURIDAD FACULTATIVA PROGRAMADAS.</t>
  </si>
  <si>
    <t>NO. DE OPERATIVOS COORDINADOS REALIZADOS.</t>
  </si>
  <si>
    <t>MIDE LOS OPERATIVOS CON INSTANCIAS FEDERALES Y ESTATALES.</t>
  </si>
  <si>
    <t>NO. DE OPERATIVOS COORDINADOS PROGRAMADOS.</t>
  </si>
  <si>
    <t>NO. DE OPERATIVOS DE SEGURIDAD REALIZADOS.</t>
  </si>
  <si>
    <t>MIDE LOS OPERATIVOS DE SEGURIDAD REALIZADOS.</t>
  </si>
  <si>
    <t xml:space="preserve">NO. DE OPERATIVOS DE SEGURIDAD PROGRAMADOS </t>
  </si>
  <si>
    <t>NO. DE REMITIDOS AL MINISTERIO PÚBLICO</t>
  </si>
  <si>
    <t>MIDE A PRESUNTOS INFRACTORES REMITIDOS AL MINISTERIO PÚBLICO.</t>
  </si>
  <si>
    <t>NO. DE REMITIDOS PROGRAMADOS AL MINISTERIO PÚBLICO</t>
  </si>
  <si>
    <t>NO. DE PERSONAS REMITIDAS AL OFICIAL CALIFICADOR Y CONCILIADOR.</t>
  </si>
  <si>
    <t>MIDE LAS PERSONAS REMITIDAS.</t>
  </si>
  <si>
    <t>NO. DE PERSONAS REMITIDAS PROGRAMADAS AL OFICIAL CALIFICADOR Y CONCILIADOR.</t>
  </si>
  <si>
    <t>ROTAR A MANDOS Y A ELEMENTOS POLICIALES.</t>
  </si>
  <si>
    <t>NO. DE MANDOS ROTADOS HECHOS.</t>
  </si>
  <si>
    <t>MIDE LA ROTACIÓN DE MANDOS Y ELEMENTOS POLICIALES.</t>
  </si>
  <si>
    <t>NO. DE MANDOS ROTADOS PROGRAMADOS.</t>
  </si>
  <si>
    <t>NO. DE GRUPOS  OPERATIVOS DE POLICIA ESCOLAR IMPLEMENTADOS.</t>
  </si>
  <si>
    <t>MIDE LA IMPLEMENTACIÓN DEL GRUPO OPERATIVO DE POLICIA ESCOLAR.</t>
  </si>
  <si>
    <t>NO. DE GRUPOS  OPERATIVOS DE POLICIA ESCOLAR PROGRAMADOS.</t>
  </si>
  <si>
    <t>NO. DE GRUPOS OPERATIVOS DE POLICIA TURISTICA Y CENTRO HISTORICO IMPLEMENTADOS.</t>
  </si>
  <si>
    <t>NO. DE GRUPOS OPERATIVOS DE POLICIA TURISTICA Y CENTRO HISTORICO PROGRAMADOS.</t>
  </si>
  <si>
    <t>NO. DE LICENCIAS COLECTIVAS RENOVADAS</t>
  </si>
  <si>
    <t>MIDE LA RENOVACIÓN DE LA LICENCIA COLECTIVA PARA PORTACIÓN DE ARMA.</t>
  </si>
  <si>
    <t>NO. DE LICENCIAS COLECTIVAS PROGRAMADAS PARA SU RENOVACIÓN</t>
  </si>
  <si>
    <t>NO. DE ARMAS CON MANTENIMIENTO</t>
  </si>
  <si>
    <t>MIDE LA EFICIENCIA EN EL MANTENIMIENTO PREVENTIVO AL ARMAMENTO DE LA COMISARÍA.</t>
  </si>
  <si>
    <t>NO. DE ARMAS PROGRAMADAS A MANTENIMIENTO</t>
  </si>
  <si>
    <t>NO. DE REVISTAS VEHICULARES REALIZADAS</t>
  </si>
  <si>
    <t>NO. DE REVISTAS VEHICULARES PROGRAMADAS</t>
  </si>
  <si>
    <t>MIDE LA EFICIENCIA EN LAS REVISTAS AL PARQUE VEHICULAR.</t>
  </si>
  <si>
    <t>N O. DE ELEMENTOS CAPACITADOS EN TACTICAS DE ARME Y DESARME</t>
  </si>
  <si>
    <t>MIDE LA CAPACITACIÓN EN TACTICAS DE ARME Y DESARME.</t>
  </si>
  <si>
    <t>NO. DE ELEMENTOS PROGRAMADOS A CAPACITACIÓN EN TACTICAS DE ARME Y DESARME</t>
  </si>
  <si>
    <t>NO. DE ELEMENTOS CAPACITADOS EN ACONDICIONAMIENTO FÍSICO</t>
  </si>
  <si>
    <t>MIDE LA CAPACITACIÓN EN ACONDICIONAMIENTO FÍSICO.</t>
  </si>
  <si>
    <t>NO. DE ELEMENTOS PROGRAMADOS A CAPACITACIÓN EN ACONDICIONAMIENTO FÍSICO</t>
  </si>
  <si>
    <t>NO. DE ELEMENTOS CAPACITADOS EN INFORME POLICIAL HOMOLOGADO</t>
  </si>
  <si>
    <t>MIDE LA CAPACITACIÓN EN INFORME POLICIAL HOMOLOGADO.</t>
  </si>
  <si>
    <t>NO. DE ELEMENTOS PROGRAMADOS A CAPACITAR EN INFORME POLICIAL HOMOLOGADO</t>
  </si>
  <si>
    <t>NO. DE ELEMENTOS ACTUALIZADOS EN MANUAL BÁSICO DE LA ACTUACIÓN POLICIAL.</t>
  </si>
  <si>
    <t>MIDE LA ACTUALIZACIÓN EN MANUAL BÁSICO DE LA ACTUACIÓN POLICIAL.</t>
  </si>
  <si>
    <t>NO. DE ELEMENTOS PROGRAMADOS A ACTUALIZAR EN MANUAL BÁSICO DE LA ACTUACIÓN POLICIAL.</t>
  </si>
  <si>
    <t>NO. DE ELEMENTOS CAPACITADOS EN MANEJO DE PR24.</t>
  </si>
  <si>
    <t>MIDE LA CAPACITACIÓN EN MANEJO DE PR24.</t>
  </si>
  <si>
    <t>NO. DE ELEMENTOS PROGRAMADOS A CAPACITAR  EN MANEJO DE PR24.</t>
  </si>
  <si>
    <t>NO. DE ELEMENTOS CAPACITADOS EN CUESTIONES DE PREVENCIÓN SITUACIONAL.</t>
  </si>
  <si>
    <t>MIDE LA CAPACITACIÓN EN PREVENCIÓN SITUACIONAL.</t>
  </si>
  <si>
    <t>NO. DE ELEMENTOS PROGRAMADOS A CAPACITAR EN CUESTIONES DE PREVENCIÓN SITUACIONAL.</t>
  </si>
  <si>
    <t>NO. DE ELEMENTOS ACTUALIZADOS EN ÉTICA PROFESIONAL.</t>
  </si>
  <si>
    <t>MIDE LA ACTUALIZACIÓN A ELEMENTOS DE SEGURIDAD PÚBLICA EN LA CONDUCCIÓN DE LA ÉTICA PROFESIONAL.</t>
  </si>
  <si>
    <t>NO. DE ELEMENTOS PROGRAMADOS A ACTUALIZAR EN ÉTICA PROFESIONAL.</t>
  </si>
  <si>
    <t>NO. DE ELEMENTOS ACTUALIZADOS EN MATERIA DE DERECHOS HUMANOS</t>
  </si>
  <si>
    <t>MIDE LA ACTUALIZACIÓN A LOS ELEMENTOS DE SEGURIDAD PÚBLICA EN MATERIA DE DERECHOS HUMANOS.</t>
  </si>
  <si>
    <t>NO. DE ELEMENTOS PROGRAMADOS A ACTUALIZAR EN MATERIA DE DERECHOS HUMANOS</t>
  </si>
  <si>
    <t>NO. DE ELEMENTOS CAPACITADOS EN MATERIA DE JUICIOS ORALES</t>
  </si>
  <si>
    <t>MIDE LA CAPACITACIÓN EN MATERIA DE JUICIOS ORALES (SISTEMA PENAL ACUSATORIO).</t>
  </si>
  <si>
    <t>NO. DE ELEMENTOS PROGRAMADOS A CAPACITAR EN MATERIA DE JUICIOS ORALES</t>
  </si>
  <si>
    <t>NO. DE ELEMENTOS ACTUALIZADOS EN CUESTIONES BASICAS DE CADENA DE CUSTODIA.</t>
  </si>
  <si>
    <t>MIDE LA ACTUALIZACIÓN EN CUESTIONES BÁSICAS DE CADENA DE CUSTODIA.</t>
  </si>
  <si>
    <t>NO. DE ELEMENTOS PROGRAMADOS A ACTUALIZAR EN CUESTIONES BASICAS DE CADENA DE CUSTODIA.</t>
  </si>
  <si>
    <t>NO. DE ELEMENTOS CAPACITADOS EN MARCO LEGAL.</t>
  </si>
  <si>
    <t>MIDE LA CAPACITACIÓN EN MATERIA DE LEGALIDAD DE LA ACTUACIÓN POLICIAL.</t>
  </si>
  <si>
    <t>NO. DE ELEMENTOS PROGRAMADOS A CAPACITAR EN MARCO LEGAL.</t>
  </si>
  <si>
    <t>NO. DE MANUALES DIDACTICOS ENTREGADOS</t>
  </si>
  <si>
    <t>NO. DE MANUALES DIDACTICOS PROGRAMADOS A ENTREGAR</t>
  </si>
  <si>
    <t>MIDE EL DISEÑO Y LA ENTREGA DE LOS MANUALES DIDÁCTICOS A LOS ELEMENTOS DE SEGURIDAD PÚBLICA.</t>
  </si>
  <si>
    <t>NO. DE EVALUACIONES REALIZADAS POR CURSOS IMPARTIDOS</t>
  </si>
  <si>
    <t>MIDE EL DISEÑO Y APLICACIÓN DE EVALUACIONES.</t>
  </si>
  <si>
    <t>NO. DE EVALUACIONES PROGRAMADAS DE CURSOS REALIZADOS</t>
  </si>
  <si>
    <t>NO. DE CONVENIOS CON INSTITUCIONES FIRMADOS</t>
  </si>
  <si>
    <t>MIDE PROMOVER CONVENIOS CON INSTITUCIONES PARA EL APOYO DE LA CAPACITACIÓN A LOS ELEMENTOS DE SEGURIDAD PÚBLICA.</t>
  </si>
  <si>
    <t>NO. DE CONVENIOS PROGRAMADOS  CON INSTITUCIONES</t>
  </si>
  <si>
    <t>PROGRAMA ANUAL DE MANTENIMIENTO Y MODERNIZACIÓN DEL CENTRO DE MANDO C4 Y C2.</t>
  </si>
  <si>
    <t>NO. DE MANTENIMIENTOS REALIZADOS EN EL CENTRO DE MANDO C4 Y C2.</t>
  </si>
  <si>
    <t>NO. DE MANTENIMIENTOS PROGRAMADOS EN EL CENTRO DE MANDO C4 Y C2.</t>
  </si>
  <si>
    <t>MIDE LA REALIZACIÓN DE MANTENIMIENTO Y MODERNIZACIÓN.</t>
  </si>
  <si>
    <t>PROGRAMA ANUAL DE MANTENIMIENTO Y MODERNIZACIÓN DE LA UNIDAD DE ANALISIS E INFORMACIÓN.</t>
  </si>
  <si>
    <t>NO. DE MANTENIMIENTOS REALIZADOS EN LA UNIDAD DE ANALISIS E INFORMACIÓN.</t>
  </si>
  <si>
    <t>NO. DE MANTENIMIENTOS PROGRAMADOS EN LA UNIDAD DE ANALISIS E INFORMACIÓN.</t>
  </si>
  <si>
    <t>PROGRAMA ANUAL DE MODERNIZACIÓN DEL SISTEMA MUNICIPAL DE CONTROL DE OPERACIÓN POLICIAL, PLATAFORMA MÉXICO.</t>
  </si>
  <si>
    <t>NO. DE PROGRAMAS DE MODERNIZACIÓN REALIZADOS.</t>
  </si>
  <si>
    <t>NO. DE PROGRAMAS DE MODERNIZACIÓN PROGRAMADOS.</t>
  </si>
  <si>
    <t>NO. DE PROGRAMAS DE ACCIONES REALIZADOS.</t>
  </si>
  <si>
    <t>MIDE EL DESARROLLO DE ACCIONES SITEMATIZADAS.</t>
  </si>
  <si>
    <t>NO. DE PROGRAMAS DE ACCIONES PROGRAMADOS.</t>
  </si>
  <si>
    <t>NO. DE REPORTES DE INCIDENCIA DELICTIVA ELABORADOS.</t>
  </si>
  <si>
    <t>MIDE LA ELABORACIÓN DE REPORTES DE LA INCIDENCIA DELICTIVA.</t>
  </si>
  <si>
    <t>NO. DE REPORTES DE INCIDENCIA DELICTIVA PROGRAMADOS.</t>
  </si>
  <si>
    <t>NO. DE REPORTES DE INDICE DELICTIVO ELABORADOS.</t>
  </si>
  <si>
    <t>MIDE LA ELABORACIÓN DE LOS REPORTES DEL INDICE DELICTIVO.</t>
  </si>
  <si>
    <t>NO. DE REPORTES DE INDICE DELICTIVO PROGRAMADOS.</t>
  </si>
  <si>
    <t>NO. DE MAPAS DELICITIVOS ELABORADOS.</t>
  </si>
  <si>
    <t>NO. DE MAPAS DELICITIVOS PROGRAMADOS.</t>
  </si>
  <si>
    <t>NO. DE CAMPAÑA DE DENUNCIA ANONIMA REALIZADAS.</t>
  </si>
  <si>
    <t>NO. DE CAMPAÑA DE DENUNCIA ANONIMA PROGRAMADA.</t>
  </si>
  <si>
    <t>NO. DE INFORMES POLICIALES HOMOLOGADOS INGRESADOS.</t>
  </si>
  <si>
    <t>NO. DE INFORMES POLICIALES HOMOLOGADOS PROGRAMADOS.</t>
  </si>
  <si>
    <t>NO. DE INGRESOS NUEVOS AL SISTEMA REALIZADOS.</t>
  </si>
  <si>
    <t>MIDE EL INGRESO Y LA ACTUALIZACIÓN DEL SISTEMA DE OPERACIÓN.</t>
  </si>
  <si>
    <t>NO. DE INGRESOS NUEVOS AL SISTEMA PROGRAMADOS.</t>
  </si>
  <si>
    <t>NO. DE INFORMES DE ANOMALÍAS EN EL PERSONAL REALIZADOS.</t>
  </si>
  <si>
    <t>MIDE INFORMAR LA DETECCIÓN DE ANOMALÍAS DEL PERSONAL OPERATIVO.</t>
  </si>
  <si>
    <t>NO. DE INFORMES DE ANOMALÍAS EN EL PERSONAL PROGRAMADOS.</t>
  </si>
  <si>
    <t>NO. DE VEHÍCULOS DOTADOS.</t>
  </si>
  <si>
    <t>NO. DE VEHÍCULOS PROGRAMADOS.</t>
  </si>
  <si>
    <t>NO. DE TALLERES REALIZADOS</t>
  </si>
  <si>
    <t>MIDE LOS TALLERES   REALIZADOS DIRIGIDO A ESTUDIANTES.</t>
  </si>
  <si>
    <t>NO. DE TALLERES PROGRAMADOS  REALIZAR</t>
  </si>
  <si>
    <t>NO. DE CONFERENCIAS REALIZADAS</t>
  </si>
  <si>
    <t>MIDE LAS CONFERENCIAS REALIZADAS DE PREVENCIÓN DEL DELITO.</t>
  </si>
  <si>
    <t>NO. DE CONFERENCIAS PROGRAMADAS</t>
  </si>
  <si>
    <t>NO. DE OPERATIVOS REALIZADOS</t>
  </si>
  <si>
    <t>MIDE LOS OPERATIVOS DE DETECCIÓN.</t>
  </si>
  <si>
    <t>NO. DE OPERATIVOS PROGRAMADOS</t>
  </si>
  <si>
    <t>NO. DE COMITES VECINALES CREADOS</t>
  </si>
  <si>
    <t>MIDE CREAR LOS COMITES VECINALES.</t>
  </si>
  <si>
    <t>NO. DE COMITES PROGRAMADOS CREAR</t>
  </si>
  <si>
    <t>NO. DE CURSOS IMPARTIDOS</t>
  </si>
  <si>
    <t>CAPCITACIÓN</t>
  </si>
  <si>
    <t>MIDE LA IMPARTICIÓN DE CURSOS EN MATERIA DE PREVENCIÓN DEL DELITO.</t>
  </si>
  <si>
    <t>NO. DE CURSOS PROGRAMADOS</t>
  </si>
  <si>
    <t>NO. DE FOROS REALIZADOS</t>
  </si>
  <si>
    <t>MIDE REALIZAR FOROS COMUNITARIOS.</t>
  </si>
  <si>
    <t>NO. DE FOROS PROGRAMADOS</t>
  </si>
  <si>
    <t>MIDE REALIZAR CONFERENCIA MAGNA DE PREVENCIÓN DEL DELITO.</t>
  </si>
  <si>
    <t>NO. DE CONFERENCIAS PROGRAMADAS  REALIZAR</t>
  </si>
  <si>
    <t>NO. DE JORNADAS REALIZADAS</t>
  </si>
  <si>
    <t>MIDE REALIZAR JORNADAS DE PREVENCIÓN DEL DELITO.</t>
  </si>
  <si>
    <t>NO. DE JORNADAS PROGRAMADAS  REALIZAR</t>
  </si>
  <si>
    <t>NO. DE INFORMES REALIZADOS</t>
  </si>
  <si>
    <t>MIDE LA EFICIENCIA EN LOS INFORMES ELABORADOS.</t>
  </si>
  <si>
    <t>NO. DE INFORMES PROGRAMADOS  REALIZAR</t>
  </si>
  <si>
    <t>MIDE LA EFICIENCIA EN LA REALIZACIÓN DE TALLERES QUE PROMUEVEN LA CULTURA DE LA DENUNCIA.</t>
  </si>
  <si>
    <t>NO. DE TALLERES PROGRAMADOS REALIZAR</t>
  </si>
  <si>
    <t>NO. DE PLÁTICAS REALIZADAS</t>
  </si>
  <si>
    <t>MIDE LA EFICIENCIA EN PLÁTICAS REALIZADAS.</t>
  </si>
  <si>
    <t>NO. DE PLÁTICAS PROGRAMADAS REALIZAR</t>
  </si>
  <si>
    <t>NO. DE STANDS COLOCADOS</t>
  </si>
  <si>
    <t>MIDE LA COBERTURA EN LA COLOCACIÓN DE STANDS INFORMATIVOS.</t>
  </si>
  <si>
    <t>NO. DE STANDS PROGRAMADOS COLOCAR</t>
  </si>
  <si>
    <t>MIDE LAS PERSONAS INTEGRADAS A LA ACTIVIDAD FISICA EN EL AMBITO ESCOLAR</t>
  </si>
  <si>
    <t>NUMERO DE PERSONAS ACTIVADAS EN EL AMBITO ESCOLAR</t>
  </si>
  <si>
    <t xml:space="preserve">NUMERO DE PERSONAS PROGRAMADAS PARA ACTIVAR EN EL AMBITO ESCOLAR </t>
  </si>
  <si>
    <t>MIDE LAS COMUNIDADES QUE FUERON APOYADAS PARA INTEGRARLAS AL PROGRAMA DE CULTURA FISICA Y RECREACION</t>
  </si>
  <si>
    <t>NUMERO DE COMUNIDADES APOYADAS</t>
  </si>
  <si>
    <t>NUMERO DE COMUNIDADES PROGRAMADAS PARA RECIBIR APOYOS</t>
  </si>
  <si>
    <t>NUMERO DE PERSONAS ACTIVADAS EN EL DEPORTE FEDERADO</t>
  </si>
  <si>
    <t>MIDE LAS PERSONAS INTEGRADAS A LA ACTIVIDAD FISICA EN EL DEPORTE FEDERADO</t>
  </si>
  <si>
    <t>NUMERO DE PERSONAS PROGRAMADAS PARA ACTIVAR EN EL DEPORTE FEDERADO</t>
  </si>
  <si>
    <t>NUMERO DE PERSONAS ACTIVADAS EN EL AMBITO LABORAL</t>
  </si>
  <si>
    <t>MIDE LAS PERSONAS INTEGRADAS A LA ACTIVIDAD FISICA EN EL AMBITO LABORAL</t>
  </si>
  <si>
    <t>NUMERO DE PERSONAS PROGRAMADAS PARA ACTIVAR EN EL AMBITO LABORAL</t>
  </si>
  <si>
    <t>MIDE LAS ESCUELAS PREDEPORTIVAS PUESTAS EN MARCHA</t>
  </si>
  <si>
    <t>ESTANCIAS INFANTILES PUESTAS EN MARCHA</t>
  </si>
  <si>
    <t>ESTANCIAS</t>
  </si>
  <si>
    <t>ESTANCIAS INFANTILES PUESTAS PROGRAMADAS</t>
  </si>
  <si>
    <t>GESTIONES REALIZADAS PARA LA CREACION DE ESCUELAS TECNICO DEPORTIVAS</t>
  </si>
  <si>
    <t>MIDE LAS GESTIONES PARA LA CREACION DE ESCUELAS TECNICO DEPORTIVAS</t>
  </si>
  <si>
    <t>ESCUELAS</t>
  </si>
  <si>
    <t>GESTIONES PROGRAMADAS PARA LA CREACION DE ESCUELAS TECNICO DEPORTIVAS</t>
  </si>
  <si>
    <t>NUMERO DE PERSONAS ACTIVADAS EN EL DEPORTE ADAPTADO</t>
  </si>
  <si>
    <t>MIDE LAS PERSONAS INTEGRADAS A LA ACTIVIDAD FISICA EN EL DEPORTE ADAPTADO</t>
  </si>
  <si>
    <t>NUMERO DE PERSONAS PROGRAMADAS PARA ACTIVAR EN EL DEPORTE ADAPTADO</t>
  </si>
  <si>
    <t>MIDE LAS PERSONAS A QUIENES SE LES ENTREGARAN ESTIMULOS Y RECONOCIMIENTOS</t>
  </si>
  <si>
    <t>NUMERO DE PERSONAS BENEFICIADAS</t>
  </si>
  <si>
    <t>PERSONAS BENEFICIADAS</t>
  </si>
  <si>
    <t>NUMERO DE PERSONAS PROGRAMADAS</t>
  </si>
  <si>
    <t>NUMERO DE GESTIONES DE PROGRAMAS Y PROYECTOS REALIZADOS PARA SU EJECUCION</t>
  </si>
  <si>
    <t>MIDE LAS GESTIONES DE PROGRAMAS Y PROYECTOS PARA SU EJECUCION</t>
  </si>
  <si>
    <t>GESTIONES</t>
  </si>
  <si>
    <t>NUMERO DE GESTIONES DE PROGRAMAS Y PROYECTOS PROGRAMADOS PARA SU EJECUCION</t>
  </si>
  <si>
    <t>MIDE LOS MANTENIMIENTOS PREVENTIVOS Y CORRECTIVOS A LAS INSTALACIONES DEPORTIVAS DEL MUNICIPIO DE TLALNEPANTLA</t>
  </si>
  <si>
    <t>NUMERO DE MANTENIMIENTOS PREVENTIVOS Y CORRECTIVOS REALIZADOS</t>
  </si>
  <si>
    <t>NUMERO DE MANTENIMIENTOS PREVENTIVOS Y CORRECTIVOS PROGRAMADOS</t>
  </si>
  <si>
    <t>MIDE LAS GESTIONES PARA IMPARTIR CURSOS DE CERTIFICACION DEPORTIVA Y CAPACITACION</t>
  </si>
  <si>
    <t>GESTIONES REALIZADAS PARA IMPARTIR CURSOS DE CERTIFICACION Y CAPACITACION</t>
  </si>
  <si>
    <t>GESTIONES PROGRAMADS PARA IMPARTIR CURSOS DE CERTIFICACION Y CAPACITACION</t>
  </si>
  <si>
    <t>MIDE LAS PROPUESTAS DE REGLAMENTOS DEL DEPORTE MUNICIPAL COMO REGLAMENTOS INTERNOS PRESENTADOS AL CABILDO</t>
  </si>
  <si>
    <t>NUMERO DE PROPUESTAS DE REGLAMENTOS PRESENTADAS AL CABILDO</t>
  </si>
  <si>
    <t>NUMERO DE PROPUESTAS DE REGLAMENTOS PROGRAMADAS PARA SER PRESENTADAS AL CABILDO</t>
  </si>
  <si>
    <t>MIDE LA PROPUESTA DE MODIFICACIONES A LAS TARIFAS PARA USOS Y APROVECHAMIENTOS DE LOS DEPORTIVOS MUNICIPALES PRESENTADAS AL CABILDO</t>
  </si>
  <si>
    <t>NUMERO DE PROPUESTAS DE MODIFICACIONES A LAS TARIFAS PRESENTADAS AL CABILDO</t>
  </si>
  <si>
    <t>NUMERO DE PROPUESTAS DE MODIFICACIONES A LAS TARIFAS PROGRAMADAS PARA SER PRESENTADAS AL CABILDO</t>
  </si>
  <si>
    <t>MIDE NÚMERO DE RRECORRIDOS TURÍSTICOS REALIZADOS SOBRE LOS PROGRAMADOS</t>
  </si>
  <si>
    <t>RECORRIDOS TURISTIVOS REALIZADOS</t>
  </si>
  <si>
    <t>RECORRIDOS</t>
  </si>
  <si>
    <t>RECORRIDOS TURISTIVOS PROGRAMADOS</t>
  </si>
  <si>
    <t xml:space="preserve">MIDE NUMERO DE CONFERENCIAS MAGISTRALES </t>
  </si>
  <si>
    <t>CONFERENCIAS REALIZADAS</t>
  </si>
  <si>
    <t>CONFERENCIAS PROGRAMADAS</t>
  </si>
  <si>
    <t xml:space="preserve">MIDE EL NUMERO DE VIAJES </t>
  </si>
  <si>
    <t xml:space="preserve">VIAJES REALIZADOS </t>
  </si>
  <si>
    <t>VIAJES</t>
  </si>
  <si>
    <t>VIAJES PROGRAMADOS</t>
  </si>
  <si>
    <t xml:space="preserve">MIDE NUMERO DE EVENTOS </t>
  </si>
  <si>
    <t>EVENTOS PROGRAMADOS</t>
  </si>
  <si>
    <t>EVENYOS REALIZADOS</t>
  </si>
  <si>
    <t>FOMENTO</t>
  </si>
  <si>
    <t>MIDE LA CUPONERA REALIZADA</t>
  </si>
  <si>
    <t>CUPONERA REALIZADA</t>
  </si>
  <si>
    <t>CUPONERA  TERMINADA</t>
  </si>
  <si>
    <t>Mide el número de cursos de higiene y seguridad</t>
  </si>
  <si>
    <t>Mide el número de informes de avance</t>
  </si>
  <si>
    <t xml:space="preserve">Número de cursos realizados </t>
  </si>
  <si>
    <t xml:space="preserve">Número de informes de avance realizados </t>
  </si>
  <si>
    <t>Mide el número de convenios</t>
  </si>
  <si>
    <t>Convenio</t>
  </si>
  <si>
    <t>Mide el número de acuerdos</t>
  </si>
  <si>
    <t>Acuerdos</t>
  </si>
  <si>
    <t>Mide el número de exposiciones</t>
  </si>
  <si>
    <t>Mide el número de beneficiarios</t>
  </si>
  <si>
    <t>Mide el número de proyectos preincubados</t>
  </si>
  <si>
    <t>Mide el número de fuentes de financiamiento</t>
  </si>
  <si>
    <t>Fuentes</t>
  </si>
  <si>
    <t>Número de convenios realizados</t>
  </si>
  <si>
    <t xml:space="preserve">Número de acuerdos realizados </t>
  </si>
  <si>
    <t>Número de exposiciones realizadas</t>
  </si>
  <si>
    <t>Número de beneficiarios atendidos</t>
  </si>
  <si>
    <t>Número de proyectos preincubados</t>
  </si>
  <si>
    <t xml:space="preserve">Número de fuentes de financiamiento establecidos </t>
  </si>
  <si>
    <t>Número de fuentes de financiamiento programados</t>
  </si>
  <si>
    <t xml:space="preserve"> Número de proyectos objetivo</t>
  </si>
  <si>
    <t xml:space="preserve"> Número de beneficiarios objetivo</t>
  </si>
  <si>
    <t xml:space="preserve"> Número de exposiciones programadas</t>
  </si>
  <si>
    <t>Número de acuerdos programados</t>
  </si>
  <si>
    <t xml:space="preserve"> Número de convenios programados</t>
  </si>
  <si>
    <t>MIDE EL NÚMERO DE SOLICITUDES TRAMITADAS</t>
  </si>
  <si>
    <t>MIDE EL NÚMERO DE LICENCIAS TRAMITADAS</t>
  </si>
  <si>
    <t>MIDE EL NÚMERO DE ACTAS TRAMITADAS</t>
  </si>
  <si>
    <t>MIDE EL NÚMERO  DE TRÁMITES SUPERVISADOS</t>
  </si>
  <si>
    <t>MIDE EL NÚMERO DE REUNIONES</t>
  </si>
  <si>
    <t>NÚMERO DE SOLICITUDES TRAMITADAS</t>
  </si>
  <si>
    <t>NÚMERO DE SOLICITUDES PROGRAMADAS</t>
  </si>
  <si>
    <t>NÚMERO DE LICENCIAS TRAMITADAS</t>
  </si>
  <si>
    <t xml:space="preserve"> NÚMERO DE LICENCIAS PROGRAMADAS</t>
  </si>
  <si>
    <t>NÚMERO DE  ACTAS TRAMITADAS</t>
  </si>
  <si>
    <t>NÚMERO DE ACTAS PROGRAMADAS</t>
  </si>
  <si>
    <t>NÚMERO DE TRÁMITES SUPERVISADOS</t>
  </si>
  <si>
    <t>NÚMERO DE TRÁMITES PROGRAMADOS</t>
  </si>
  <si>
    <t>NÚMERO DE REUNIONE REALIZADOS</t>
  </si>
  <si>
    <t>MIDE LAS FERIAS DE EMPLEO</t>
  </si>
  <si>
    <t>férias de empleo realizadas</t>
  </si>
  <si>
    <t>férias</t>
  </si>
  <si>
    <t>férias de empleo programadas</t>
  </si>
  <si>
    <t>MIDE LOS CONVENIOS FIRMADOS</t>
  </si>
  <si>
    <t>convenios firmados</t>
  </si>
  <si>
    <t>convenios programados</t>
  </si>
  <si>
    <t>MIDE LAS JORNADAS EMPLEO</t>
  </si>
  <si>
    <t>jornadas de empleo realizadas</t>
  </si>
  <si>
    <t>jornadas</t>
  </si>
  <si>
    <t>jornadas de empleo programadas</t>
  </si>
  <si>
    <t>MIDE EL NÚMERO DE EMPLEOS GENERADOS</t>
  </si>
  <si>
    <t xml:space="preserve">empleos generados  </t>
  </si>
  <si>
    <t>EMPLEOS</t>
  </si>
  <si>
    <t>empleos ocupados</t>
  </si>
  <si>
    <t>MIDE LOS PROGRAMAS OBTENIDOS</t>
  </si>
  <si>
    <t>programas disponibles</t>
  </si>
  <si>
    <t>PROGRAMAS OBTENIDOS</t>
  </si>
  <si>
    <t>programas obtenidos</t>
  </si>
  <si>
    <t>No. DE INSPECCIONES PROGRAMADAS</t>
  </si>
  <si>
    <t>No. DE INSPECCIONES REALIZADAS</t>
  </si>
  <si>
    <t>No. DE INGRESOS PROGRAMADOS</t>
  </si>
  <si>
    <t>No. DE INGRESOS REALIZADOS</t>
  </si>
  <si>
    <t>MIDE EL CENSO REALIZADO</t>
  </si>
  <si>
    <t>CENSO REALIZADO</t>
  </si>
  <si>
    <t>Censo</t>
  </si>
  <si>
    <t>CENSO PROGRAMADO</t>
  </si>
  <si>
    <t>MIDE EL NÚMERO DE EVENTOS REALIZADOS</t>
  </si>
  <si>
    <t>EVENTOS REALIZADOS</t>
  </si>
  <si>
    <t>Eventos</t>
  </si>
  <si>
    <t>NÚMERO DE CONVENIOS FIRMADOS</t>
  </si>
  <si>
    <t>Convenios</t>
  </si>
  <si>
    <t>MIDE EL NÚMERO DE CONVENIOS FIRMADOS</t>
  </si>
  <si>
    <t>NÚMERO DE CONVENIOS PROGRAMADOS</t>
  </si>
  <si>
    <t>No. DE OPERATIVOS REALIZADOS</t>
  </si>
  <si>
    <t>No. DE OPERATIVOS PROGRAMADOS</t>
  </si>
  <si>
    <t>NÚMERO DE REUNIONES PROGRAMADOS</t>
  </si>
  <si>
    <t>No. DE AUTORIZACIONES REALIZADAS</t>
  </si>
  <si>
    <t>No. DE AUTORIZACIONES PROGRAMADAS</t>
  </si>
  <si>
    <t>No. DE PERMISOS REALIZADOS</t>
  </si>
  <si>
    <t>No. DE PERMISOS PROGRAMADOS</t>
  </si>
  <si>
    <t>No. DE PROYECTOS APROBADOS</t>
  </si>
  <si>
    <t>MIDE LA EFICACIA EN LA APROBACIÓN DEL PROYECTO DE OBRAS, ACCIONES Y EQUIPAMIENTO DEL PROGRAMA "HÁBITAT" EN LA DELEGACIÓN DE LA SEDESOL  EN EL ESTADO DE MÉXICO.</t>
  </si>
  <si>
    <t>No. DE PROYECTO PROGRAMADOS</t>
  </si>
  <si>
    <t>MIDE LA EFICACIA EN LA APROBACIÓN DEL PROYECTO DE OBRAS DE REHABILITACIÓN Y ACCIONES DE DESARROLLO SOCIAL DEL PROGRAMA "RESCATE DE ESPACIOS PÚBLICOS" EN LA DELEGACIÓN DE LA SEDESOL EN EL ESTADO DE MÉXICO.</t>
  </si>
  <si>
    <t>No. DE ASESORÍAS REALIZADAS</t>
  </si>
  <si>
    <t>MIDE LA EFICACIA EN LA IMPARTICIÓN DE ASESORÍAS Y CANALIZACIÓNES A LOS INTERESADOS DE LOS PROGRAMAS: "DESARROLLO HUMANO OPORTUNIDADES", "65 Y MÁS" Y "SEGURO POPULAR".</t>
  </si>
  <si>
    <t>No. DE ASESORÍAS PROGRAMADAS</t>
  </si>
  <si>
    <t>No. DE APOYOS ENTREGADOS</t>
  </si>
  <si>
    <t xml:space="preserve">MIDE LA COBERTURA EN EL OTORGAMIENTO DE APOYOS ALIMENTARIOS. </t>
  </si>
  <si>
    <t>No. DE APOYOS PROGRAMADOS</t>
  </si>
  <si>
    <t>MIDE LA COBERTURA EN EL OTORGAMIENTO DE APOYOS PARA FORTALECER LA ECONOMÍA FAMILIAR.</t>
  </si>
  <si>
    <t>MIDE LA COBERTURA EN LA INSTALACIÓN DE GIMNASIOS AL AIRE LIBRE Y MÓDULOS DE JUEGOS INFANTILES.</t>
  </si>
  <si>
    <t>No. DE BENEFICIARIOS ALCANZADOS</t>
  </si>
  <si>
    <t>MIDE LA COBERTURA DEL PROGRAMA DE JORNADAS MAGNAS EN LAS COMUNIDADES DEL MUNICIPIO</t>
  </si>
  <si>
    <t>No. DE BENEFICIARIOS PROGRAMADOS</t>
  </si>
  <si>
    <t>No. DE INFORMES ENTREGRADOS</t>
  </si>
  <si>
    <t>MIDE LA EFICACIA EN LA COORDINACIÓN Y SUPERVISIÓN DE LAS ACTIVIDADES A REALIZAR DENTRO DE LOS MÓDULOS DEL PROGRAMA DE RESCATE DE ESPACIOS PÚBLICOS.</t>
  </si>
  <si>
    <t>No. DE COMITÉS INTEGRADOS</t>
  </si>
  <si>
    <t>MIDE LA EFICACIA EN LA INTEGRACIÓN DE COMITÉS VECINALES PARA LA PROMOCIÓN DEL DESARROLLO SOCIAL.</t>
  </si>
  <si>
    <t>No. DE COMITÉS PROGRAMADOS</t>
  </si>
  <si>
    <t>LIBERACIÓN DE PRESTADORES DE SERVICIO SOCIAL</t>
  </si>
  <si>
    <t>No. BENEFICIARIOS ALCANZADOS</t>
  </si>
  <si>
    <t>MIDE LA COBERTURA DEL PROGRAMA DE SERVICIO SOCIAL O PRÁTICAS PROFESIONALES EN LAS DIFERENTES ÁREAS DE LA ADMINISTRACIÓN PÚBLICA MUNICIPAL.</t>
  </si>
  <si>
    <t>PROYECTOS</t>
  </si>
  <si>
    <t>ASESORÍAS</t>
  </si>
  <si>
    <t>APOYOS</t>
  </si>
  <si>
    <t>INFORMES</t>
  </si>
  <si>
    <t>CONCERTACIONES PARA LA REALIZACIÓN DE LAS ACCIONES EN MATERIA DE POLÍTICA SOCIAL CON LAS INSTANCIAS DEL GABINETE SOCIAL</t>
  </si>
  <si>
    <t>No. CONCERTACIONES REALIZADAS</t>
  </si>
  <si>
    <t>MIDE LA EFICACIA EN LA REALIZACIÓN DE CONCERTACIONES ENTRE LAS DIFERENTES DEPENDENCIAS EN MATERIA DE POLÍTICA SOCIAL</t>
  </si>
  <si>
    <t>No. DE CONCERTACIONES PROGRAMADAS</t>
  </si>
  <si>
    <t>MIDE LA EFICACIA EN LA INTEGRACIÓN DE LOS INFORMES SOBRE EL DESARROLLO DE LOS PROGRAMAS Y PROYECTOS SOCIALES DE LAS DISTINTAS ÁREAS QUE CONFORMAN LA DIRECCIÓN GENERAL</t>
  </si>
  <si>
    <t>NO. DE INFORMES PROGRAMADOS</t>
  </si>
  <si>
    <t>No. DE CONCOCATORIAS REALIZADAS</t>
  </si>
  <si>
    <t xml:space="preserve">MIDE LA EFICACIA EN LA REALIZACIÓN DE CONVOCATORIAS A ORGANIZACIONES DE LA SOCIEDAD CIVIL, GRUPOS SOCIALES Y CIUDADANÍA EN GENERAL PARA PARTICIPAR EN LOS PROGRAMAS A CARGO DE LA DIRECCIÓN GENERAL. </t>
  </si>
  <si>
    <t>ATENCIÓN Y RESPUESTA DE SOLICITUDES, DEMANDAS, INVITACIONES, REQUERIMIENTOS, PETICIONES, ETC., DE ACTORES SOCIALES, ORGANIZACIONES DE LA SOCIEDAD CIVIL E INSTITUCIONES GUBERNAMENTALES EN MATERIA DE DESARROLLO SOCIAL</t>
  </si>
  <si>
    <t>MIDE EL AUMENTO O DISMINUCIÓN DEL PORCENTAJE DE LAS SOLICITUDES, DEMANDAS, INVITACIONES, DE ACTORES SOCIALES, ORGANIZACIONES DE LA SOCIEDAD CIVIL  E INSTITUCIONES GUBERNAMENTALES Y DEPENDENCIAS DE LA ADMINISTRACIÓN MUNICIPAL EN MATERIA DE DESARROLLO SOCIAL.</t>
  </si>
  <si>
    <t>No. DE ATENCIONES Y RESPUESTAS EMITIDAS EN  EL PERÍODO 1</t>
  </si>
  <si>
    <t xml:space="preserve">No. DE ATENCIONES Y RESPUESTAS EMITIDAS EN  EL PERÍODO 0 </t>
  </si>
  <si>
    <t>No. DE SUPERVISIONES PROGRAMADAS</t>
  </si>
  <si>
    <t>MIDE LA EFICACIA EN LA REALIZACIÓN DE SUPERVISIONES PARA LA INTEGRACIÓN DE LOS PROYECTOS DE OBRA Y ACCIONES SOCIALES DE LOS PROGRAMAS FEDERALES "HÁBITAT" Y "RESCATE DE ESPACIOS PÚBLICOS".</t>
  </si>
  <si>
    <t>NO. DE SUPERVISIONES REALIZADAS</t>
  </si>
  <si>
    <t>APROBAR LAS ACTIVIDADES DE GESTIÓN DE ADQUISICIONES, ENTREGAS RECEPCIÓN, MOVIMIENTOS DE PERSONAL, ENTREGA DE AVANCES DEL PRESUPUESTO PROGRAMÁTICO.</t>
  </si>
  <si>
    <t>No. DE APROBACIONES REALIZADAS</t>
  </si>
  <si>
    <t>MIDE LA EFICACIA EN LA REALIZACIÓN DE ACTIVIDADES DE GESTIÓN DE ADQUISICIONES, ENTREGAS RECEPCIÓN Y MOVIMIENTOS DE PERSONAL.</t>
  </si>
  <si>
    <t>NO. DE APROBACIONES PROGRAMADAS</t>
  </si>
  <si>
    <t>CONCERTACIONES</t>
  </si>
  <si>
    <t>CONVOCATORIAS</t>
  </si>
  <si>
    <t>ATENCIONES Y RESPUESTAS</t>
  </si>
  <si>
    <t>SUPERVISIONES</t>
  </si>
  <si>
    <t>APROBACIONES</t>
  </si>
  <si>
    <t>SESIONES</t>
  </si>
  <si>
    <t xml:space="preserve">SESIONES DEL COMITÉ DE PLANEACIÓN Y DESARROLLO MUNICIPAL
</t>
  </si>
  <si>
    <t>MIDE EL NÚMERO DE SESIONES REALIZADAS SOBRE LAS PROGRAMADAS</t>
  </si>
  <si>
    <t xml:space="preserve">REUNIONES INTERGUBERNAMENTALES
</t>
  </si>
  <si>
    <t>MIDE EL NÚMERO DE REUNIONES INTERGUBERNAMENTALES REALIZADAS SOBRE LAS PROGRAMADAS</t>
  </si>
  <si>
    <t xml:space="preserve"> SESIONES DEL COMITÉ DE PREVENCIÓN Y CONTROL DEL CRECIMIENTO URBANO
</t>
  </si>
  <si>
    <t xml:space="preserve">REUNIONES  PARA EL ANALISIS DE PROYECTOS SUSCEPTIBLES DE REALIZARSE
</t>
  </si>
  <si>
    <t>MIDE EL NÚMERO DE REUNIONES PROGRAMADAS SOBRE LAS REUNIONES REALIZADAS</t>
  </si>
  <si>
    <t xml:space="preserve"> REUNIONES DEL FIDEICOMISO PARA EL DESARROLLO URBANO REGIONAL DEL NORESTE DEL VALLE DE MÉXICO (ZONA CENTRO DE TLALNEPANTLA)
</t>
  </si>
  <si>
    <t>MIDE EL NÚMERO DE REUNIONES REALIZADAS SOBRE EL NÚMERO DE REUNIONES PROGRAMAS</t>
  </si>
  <si>
    <t>SESIONES DEL COPLADEMUN PROGRAMADAS</t>
  </si>
  <si>
    <t>SESIONES INTERGUBERNAMENTALES PROGRAMADAS</t>
  </si>
  <si>
    <t>SESIONES PROGRAMADAS</t>
  </si>
  <si>
    <t>REUNIONES DE ANÁLISIS DE PROYECTOS PROGRAMADAS</t>
  </si>
  <si>
    <t>REUNIONES DEL FIDEICOMISO PROGRAMADAS</t>
  </si>
  <si>
    <t>SESIONES DEL COMITÉ REALIZADAS</t>
  </si>
  <si>
    <r>
      <t xml:space="preserve">EMITIR </t>
    </r>
    <r>
      <rPr>
        <sz val="10"/>
        <rFont val="Calibri"/>
        <family val="2"/>
      </rPr>
      <t>CONSTANCIAS DE  ALINEAMIENTOS Y NÚMERO OFICIAL</t>
    </r>
  </si>
  <si>
    <t>EMITIR CONSTANCIA DE NÚMERO OFICIAL</t>
  </si>
  <si>
    <t xml:space="preserve">INSPECCIONES EN LAS CONSTRUCCIONES
</t>
  </si>
  <si>
    <t>MIDE EL NÚMERO DE INSPECCIONES A CONSTRUCCIONES REALIZADAS SOBRE EL NÚMERO INSPECCIONES PROGRAMADAS</t>
  </si>
  <si>
    <t xml:space="preserve">INSPECCIONES DE AUTORIZACIÓN DE LICENCIAS DE USO DE SUELO Y CÉDULAS INFORMATIVAS DE ZONIFICACIÓN
</t>
  </si>
  <si>
    <t>MIDE LAREALIZACIÓN DE INSPECCIONES DE AUTORIZACIÓN  DE LICENCIAS DE USO DE SUELO Y CÉDULAS INFORMATIVAS DE ZONIFICACIÓN, RESPECTO A LAS PROGRAMADAS.</t>
  </si>
  <si>
    <t xml:space="preserve">LICENCIAS DE CONSTRUCCIÓN
</t>
  </si>
  <si>
    <t>MIDE LA EXPEDICIÓN DE LICENCIAS DE CONSTRUCCIÓN, SOBRE LAS LICENCIAS DE CONSTRUCCIÓN SOLICITADAS</t>
  </si>
  <si>
    <t xml:space="preserve">EMITIR ACUERDOS DE CAMBIOS DE USO DE SUELO, INCREMENTO DE DENSIDAD, INTENSIDAD Y ALTURA
</t>
  </si>
  <si>
    <t>MIDE EL NÚMERO DE ACUERDOS EMITIDOS SOBRE EL NÚMERO DE ACUERDOS PROGRAMADOS</t>
  </si>
  <si>
    <t>INSPECCIONES A CONSTRUCCIONES PROGRAMADAS</t>
  </si>
  <si>
    <t xml:space="preserve"> INSPECCIONES  DE LICENCIAS DE USO DE SUELO Y CÉDULAS INFORMATIVAS DE ZONIFICACIÓN PROGRAMADAS</t>
  </si>
  <si>
    <t>LICENCIAS DE CONSTRUCCIÓN SOLICITADAS</t>
  </si>
  <si>
    <t>ACUERDOS  DE CAMBIO DE USO DE SUELO, INCREMENTO DE DENSIDAD, INTENSIDAD Y ALTURA PROGRAMADOS</t>
  </si>
  <si>
    <t xml:space="preserve"> LICENCIAS DE USO DE SUELO  SOLICITADAS</t>
  </si>
  <si>
    <t>CÉDULAS INFORMATIVAS DE ZONIFICACIÓN SOLICITADAS</t>
  </si>
  <si>
    <t>CONSTANCIAS DE ALINEAMIENTO Y NÚMERO OFICIAL SOLICITADAS</t>
  </si>
  <si>
    <t xml:space="preserve"> CONSTANCIAS DE  NÚMERO OFICIAL SOLICITADAS</t>
  </si>
  <si>
    <t>INSPECCIONES A CONSTRUCCIONES REALIZADAS</t>
  </si>
  <si>
    <t xml:space="preserve">INSPECCIONES DE AUTORIZACIÓN DE LICENCIAS DE USO DE SUELO Y CÉDULAS INFORMATIVAS DE ZONIFICACIÓN </t>
  </si>
  <si>
    <t>LICENCIAS DE CONSTRUCCIÓN EXPEDIDAS</t>
  </si>
  <si>
    <t xml:space="preserve">ACUERDOS EMITIDOS DE CAMBIO DE USO DE SUELO, INCREMENTO DE DENSIDAD, INTENSIDAD Y ALTURA </t>
  </si>
  <si>
    <t xml:space="preserve">LICENCIAS  DE USO DE SUELO EXPEDIDAS </t>
  </si>
  <si>
    <t xml:space="preserve">CÉDULAS INFORMATIVAS DE ZONIFICACIÓN EMITIDAS </t>
  </si>
  <si>
    <t xml:space="preserve">CONSTANCIAS DE ALINEAMIENTOS Y NÚMERO OFICIAL EMITIDAS </t>
  </si>
  <si>
    <t>CONSTANCIAS DE  NÚMERO OFICIAL EMITIDAS</t>
  </si>
  <si>
    <t xml:space="preserve">ESTUDIOS REALIZADOS </t>
  </si>
  <si>
    <t>ESTUDIOS PROGRAMADOS</t>
  </si>
  <si>
    <t>REALIZACIÓN DEL PLAN DE VIVIENDA DIGNA</t>
  </si>
  <si>
    <t xml:space="preserve"> PLAN DE VIVIENDA DIGNA PROGRAMADO</t>
  </si>
  <si>
    <t>DICTÁMENES EMITIDOS PARA EL MEJORAMIENTO Y FUNCIONAMIENTO DE LA ESTRUCTURA URBANA</t>
  </si>
  <si>
    <t>DICTÁMENES PARA EL MEJORAMIENTO Y FUNCIONAMIENTO DE LA ESTRUCTURA URBANA PROGRAMADOS</t>
  </si>
  <si>
    <t xml:space="preserve"> PLAN DE VIVIENDA DIGNA
</t>
  </si>
  <si>
    <t>MIDE LA ELABORACIÓN DEL PLAN DE VIVIENDA DIGNA</t>
  </si>
  <si>
    <t xml:space="preserve">EMITIR DICTÁMENES PARA EL MEJORAMIENTO Y FUNCIONAMIENTO DE LA ESTRUCTURA URBANA 
</t>
  </si>
  <si>
    <t>MIDE EL NÚMERO DE DICTÁMENES EMITIDOS PARA EL MEJORAMIENTO Y FUNCIONAMIENTO DE LA ESTRUCTURA URBANA SOBRE LOS PROGRAMADOS</t>
  </si>
  <si>
    <t>SESIONES DEL COPLADEMUN REALIZADAS</t>
  </si>
  <si>
    <t>REUNIONES INTERGUBERNAMENTALES REALIZADAS</t>
  </si>
  <si>
    <t xml:space="preserve">REUNIONES DE ANÁLISIS DE PROYECTOS REALIZADAS </t>
  </si>
  <si>
    <t xml:space="preserve">REUNIONES DEL FIDEICOMISO REALIZADAS </t>
  </si>
  <si>
    <t xml:space="preserve">INTEGRAR EL CONSEJO DE PROTECCIÓN CIVIL </t>
  </si>
  <si>
    <t xml:space="preserve">REALIZAR CONVENIOS CON DEPENDENCIAS ESTATALES, FEDERALES EN MATERIA DE PROTECCIÓN CIVIL </t>
  </si>
  <si>
    <t xml:space="preserve">REALIZAR CONVENIOS CON GRUPOS DE SOCORRISTAS EN MATERIA DE PROTECCIÓN CIVIL </t>
  </si>
  <si>
    <t xml:space="preserve">CAPACITAR A LA POBLACIÓN EN GENERAL Y A LOS SECTORES SOCIALES EN MATERIA DE PROTECCIÓN CIVIL  </t>
  </si>
  <si>
    <t>POBLACIÓN</t>
  </si>
  <si>
    <t>REALIZAR SIMULACROS EN LAS COMUNIDADES</t>
  </si>
  <si>
    <t>SIMULACRO</t>
  </si>
  <si>
    <t>REALIZAR VERIFICACIÓNES DE SEGURIDAD A EMPRESAS, INDUSTRIAS Y COMERCIOS</t>
  </si>
  <si>
    <t xml:space="preserve">ELABORAR DICTAMENES DE PROTECCIÓN CIVIL  </t>
  </si>
  <si>
    <t>DICTAMEN</t>
  </si>
  <si>
    <t xml:space="preserve">REALIZAR SUPERVISIONES EN LAS ZONAS DE RIESGO </t>
  </si>
  <si>
    <t>SUPERVISIÓN</t>
  </si>
  <si>
    <t>ACTUALIZAR EL ATLAS DE RIESGO</t>
  </si>
  <si>
    <t>REALIZAR EL ESTUDIO TÉCNICO PARA LA IMPLEMENTACIÓN DE UN SISTEMA DE ALARMA SÍSMICA</t>
  </si>
  <si>
    <t>ATENCIÓN A EMERGENCIAS OCASIONADAS POR FENOMENOS NATURALES, FUGAS DE GAS E INCENDIOS</t>
  </si>
  <si>
    <t>CASO</t>
  </si>
  <si>
    <t>DAR ATENCIÓN PREHOSPITALARIA A LAS PERSONAS QUE LO NECESITEN</t>
  </si>
  <si>
    <t>CAPACITAR A LOS ELEMENTOS EN MATERIA DE PROTECCIÓN CIVIL</t>
  </si>
  <si>
    <t>INTEGRACIÓN DE CONSEJOS</t>
  </si>
  <si>
    <t>MIDE EL NÚMERO DE CONSEJOS INTEGRADOS CON RESPECTO AL NÚMERO DE CONSEJOS PROGRAMADOS</t>
  </si>
  <si>
    <t>No. DE CONSEJOS PROGRAMADOS (1)</t>
  </si>
  <si>
    <t>CONVENIOS CON DEPENDENCIAS FEDERAL Y ESTATAL</t>
  </si>
  <si>
    <t>MIDE EL NÚMERO DE CONVENIOS REALIZADOS CON RESPECTO AL NÚMERO DE CONVENIOS PROGRAMADOS</t>
  </si>
  <si>
    <t>No. DE CONVENIOS PROGRAMADOS (10)</t>
  </si>
  <si>
    <t>CONVENIOS CON SOCORRISTAS</t>
  </si>
  <si>
    <t>No. DE CONVENIOS PROGRAMADOS (4)</t>
  </si>
  <si>
    <t>CAPACITACIÓN A LA POBLACIÓN</t>
  </si>
  <si>
    <t>MIDE EL NÚMERO DE POBLACIÓN CAPACITADA CON RESPECTO AL NÚMERO DE POBLACIÓN CAPACITADA PROGRAMADA</t>
  </si>
  <si>
    <t>No. DE POBLACION PROGRAMADA (5500)</t>
  </si>
  <si>
    <t>REALIZACIÓN DE SIMULACROS</t>
  </si>
  <si>
    <t>MIDE EL NÚMERO DE SIMULACROS REALIZADOS RESPECTO AL NÚMERO DE SIMULACROS PROGRAMADOS</t>
  </si>
  <si>
    <t>No. DE SIMULACROS PROGRAMADOS (10)</t>
  </si>
  <si>
    <t>CONSEJOS</t>
  </si>
  <si>
    <t>SIMULACROS</t>
  </si>
  <si>
    <t>No. DE CONSEJOS INTEGRADOS</t>
  </si>
  <si>
    <t>No. DE CONVENIOS REALIZADOS</t>
  </si>
  <si>
    <t>No. DE POBLACION CAPACITADA</t>
  </si>
  <si>
    <t>No. DE SIMULACROS REALIZADOS</t>
  </si>
  <si>
    <t>VISITAS A EMPRESAS</t>
  </si>
  <si>
    <t>MIDE EL NÚMERO DE VISITAS REALIZADAS CON RESPECTO AL NÚMERO DE VISITAS PROGRAMADAS</t>
  </si>
  <si>
    <t>No. DE VISITAS PROGRAMADAS (700)</t>
  </si>
  <si>
    <t>ELABORACIÓN DE DICTAMENES</t>
  </si>
  <si>
    <t>MIDE EL NÚMERO DE DICTAMENES REALIZADOS CON RESPECTO AL NÚMERO DE DICTAMENES PROGRAMADOS</t>
  </si>
  <si>
    <t>No. DE DICTAMENES PROGRAMADOS (3,000)</t>
  </si>
  <si>
    <t>SUPERVISIONES A ZONAS DE RIESGO</t>
  </si>
  <si>
    <t>MIDE EL NÚMERO DE SUPERVISIONES REALIZADAS CON RESPECTO AL NÚMERO DE SUPERVISIONES PROGRAMADAS</t>
  </si>
  <si>
    <t>No. DE SUPERVISIONES PROGRAMADAS  (500)</t>
  </si>
  <si>
    <t>ACTUALIZACIÓN DEL ATLAS DE RIESGO</t>
  </si>
  <si>
    <t>MIDE EL NÚMERO DE ACTUALIZACIONES REALIZADAS CON RESPECTO AL NÚMERO DE ACTUALIZACIONES PROGRAMADAS</t>
  </si>
  <si>
    <t>No. DE ACTUALIZACIONES PROGRAMADAS (4)</t>
  </si>
  <si>
    <t>ELABORACIÓN DE ESTUDIO TÉCNICO</t>
  </si>
  <si>
    <t>MIDE LA REALIZACIÓN DEL ESTUDIO TÉCNICO CON RESPECTO AL ESTUDIO TÉCNICO PROGRAMADO</t>
  </si>
  <si>
    <t>No. DE ESTUDIO TÉCNICO PROGRAMADOS (1)</t>
  </si>
  <si>
    <t>No. DE VISITAS REALIZADAS</t>
  </si>
  <si>
    <t>No. DE DICTAMENES REALIZADAS</t>
  </si>
  <si>
    <t xml:space="preserve">No. DE SUPERVISIONES REALIZADAS </t>
  </si>
  <si>
    <t>No. DE ESTUDIO TÉCNICO REALIZADOS</t>
  </si>
  <si>
    <t>ATENCIONES A EMERGENCIAS</t>
  </si>
  <si>
    <t>No. DE ATENCIONES REALIZADAS (0)</t>
  </si>
  <si>
    <t>MIDE EL NÚMERO DE ATENCIONES A EMERGENCIAS REALIZADAS CON RESPECTO AL NÚMERO DE ATENCIONES DE EMERGENCIAS PROGRAMADAS</t>
  </si>
  <si>
    <t>No. DE ATENCIONES PROGRAMADAS (700)</t>
  </si>
  <si>
    <t>ATENCIÓN PREHOSPITALARIA</t>
  </si>
  <si>
    <t>No- DE ATENCIONES REALIZADAS (0)</t>
  </si>
  <si>
    <t>MIDE EL NÚMERO DE ATENCIONES REALIZADAS CON RESPECTO AL NÚMERO DE ATENCIONES PROGRAMADAS</t>
  </si>
  <si>
    <t>No. DE ATENCIONES PROGRAMADAS (5000)</t>
  </si>
  <si>
    <t>CAPACITACIÓN DE LOS ELEMENTOS</t>
  </si>
  <si>
    <t>No. DE CAPACITACIONES DE ELEMENTOS REALIZADAS (0)</t>
  </si>
  <si>
    <t>MIDE EL NÚMERO DE CAPACITACIONES REALIZADAS CON RESPECTO AL NÚMERO DE CAPACITACIONES PROGRAMADAS</t>
  </si>
  <si>
    <t>No. DE CAPACITACIONES DE ELEMENTOS PROGRAMADAS (20)</t>
  </si>
  <si>
    <t>VISITAS</t>
  </si>
  <si>
    <t>DICTAMENES</t>
  </si>
  <si>
    <t>ACTUALIZACIONES</t>
  </si>
  <si>
    <t>ESTUDIOS</t>
  </si>
  <si>
    <t>CASOS</t>
  </si>
  <si>
    <t>MANTENIMIENTO CORRECTIVO Y PREVENTIVO A ESCUELAS PÚBLICAS DE NIVEL BÁSICO</t>
  </si>
  <si>
    <t>No. DE GESTIONES REALIZADAS</t>
  </si>
  <si>
    <t>GESTION</t>
  </si>
  <si>
    <t>MIDE EL NUMERO DE MANTENIMIENTOS BRINDADOS, CON RESPECTO A LOS PROGRAMADOS</t>
  </si>
  <si>
    <t>No. DE GESTIONES PROGRAMADAS</t>
  </si>
  <si>
    <t>EVENTO DEL DÍA DEL MAESTRO</t>
  </si>
  <si>
    <t>No. DE EVENTOS REALIZADOS</t>
  </si>
  <si>
    <t>MIDE EL NUMERO DE EVENTOS REALIZADOS, CON RESPECTO A LOS PROGRAMADOS</t>
  </si>
  <si>
    <t>No. DE EVENTOS PROGRAMADOS</t>
  </si>
  <si>
    <t>PRESEA AL MÉRITO MAGISTERIAL</t>
  </si>
  <si>
    <t>PRESIDENTE HONORARIO POR UN DÍA</t>
  </si>
  <si>
    <t>PRESENCIA DE ALUMNOS EN CABILDO</t>
  </si>
  <si>
    <t>No. DE ESCUELAS INVITADAS</t>
  </si>
  <si>
    <t>MIDE EL NUMERO DE ESCUELAS QUE ASISTEN CON RESPECTO A LAS PROGRAMADAS</t>
  </si>
  <si>
    <t>No. DE ESCUELAS PROGRAMADAS</t>
  </si>
  <si>
    <t>PROGRAMA DE APOYO A SOCIEDADES DE PADRES DE FAMILIA PARA EL ASEO DE JARDINES DE NIÑOS, PRIMARIAS Y SECUNDARIAS</t>
  </si>
  <si>
    <t>No. DE ESCUELAS APOYADAS</t>
  </si>
  <si>
    <t>MIDE EL NUMERO DE ESCUELAS APOYADAS, CON RESPECTO A LAS PROGRAMADAS</t>
  </si>
  <si>
    <t>APOYO ECONÓMICO A ESCUELAS DE TIEMPO COMPLETO</t>
  </si>
  <si>
    <t>MIDE EL PORCENTAJE DE ESCUELAS APOYADAS, CON RESPECTO A LAS PROGRAMADAS</t>
  </si>
  <si>
    <t>DESFILE CÍVICO DE SEPTIEMBRE</t>
  </si>
  <si>
    <t>MIDE EL NÚMERO DE EVENTOS REALIZADOS, CON RESPECTO A LOS PROGRAMADOS</t>
  </si>
  <si>
    <t xml:space="preserve">ESTIMULOS Y RECONOCIMIENTOS A ESCUELAS PROFESORES Y ALUMNOS POR DESEMPEÑO SOBRESALIENTE EN LA TAREA EDUCATIVA </t>
  </si>
  <si>
    <t>No. DE APOYOS OTORGADOS</t>
  </si>
  <si>
    <t>MIDE EL NUMERO DE APOYOS OTORGADOS, CON RESPECTO A LOS PROGRAMADOS</t>
  </si>
  <si>
    <t>MOBILIARIO PARA EL COMEDOR DE LA ESCUELA PRIMARIA FEDERAL 20 DE NOVIEMBRE</t>
  </si>
  <si>
    <t>No. DE APOYO BRINDADO</t>
  </si>
  <si>
    <t>MIDE EL APOYO BRINDADO, CON RESPECTO AL PROGRAMADO</t>
  </si>
  <si>
    <t>No. DE APOYO PROGRAMADO</t>
  </si>
  <si>
    <t>GESTIONAR LA REAHBILITACIÓN DE LA ESCUELA PRIMARIA HEROES DE LA INDEPENDENCIA</t>
  </si>
  <si>
    <t>No. DE GESTION REALIZADA</t>
  </si>
  <si>
    <t>MIDE EL NÚMERO DE GESTION REALIZADA, CON RESPECTO A LA PROGRAMADA</t>
  </si>
  <si>
    <t>No. DE GESTION PROGRAMADA</t>
  </si>
  <si>
    <t>BECAS BIMESTRALES DE APOYO SOCIAL PARA ALUMNOS DE PRIMARIA Y SECUNDARIA .</t>
  </si>
  <si>
    <t>No. DE BECAS BIMESTRALES DE APOYO SOCIAL PARA ALUMNOS DE PRIMARIA Y SECUNDARIA ENTREGADAS</t>
  </si>
  <si>
    <t>MIDE EL PORCENTAJE DE BECAS ENTREGADAS CON RESPECTO A LAS PROGRAMADAS</t>
  </si>
  <si>
    <t>No. DE BECAS BIMESTRALES DE APOYO SOCIAL PARA ALUMNOS DE PRIMARIA Y SECUNDARIA PROGRAMADAS</t>
  </si>
  <si>
    <t>BECAS BIMESTRALES DE EXCELENCIA ACADÉMICA PARA ALUMNOS DE PRIMARIA, SECUNDARIA, MEDIO SUPERIOR Y SUPERIOR.</t>
  </si>
  <si>
    <t>No. DE BECAS BIMESTRALES DE EXCELENCIA ACADÉMICA PARA ALUMNOS DE PRIMARIA, SECUNDARIA, MEDIA SUPERIOR Y SUPERIOR ENTREGADAS</t>
  </si>
  <si>
    <t>No. DE BECAS DE EXCELENCIA ACADÉMICA PARA ALUMNOS DE PRIMARIA, SECUNDARIA, MEDIA SUPERIOR Y SUPERIOR PROGRAMADAS</t>
  </si>
  <si>
    <t>BECAS BIMESTRALES DE DISCAPACIDAD PARA ALUMNOS DE PRIMARIA, SECUNDARIA, MEDIO SUPERIOR Y SUPERIOR.</t>
  </si>
  <si>
    <t>No. DE BECAS BIMESTRALES DE DISCAPACIDAD PARA ALUMNOS DE PRIMARIA, SECUNDARIA, MEDIA SUPERIOR Y SUPERIOR ENTREGADAS</t>
  </si>
  <si>
    <t>BECAS BIMESTRALES DE APOYO SOCIAL A SERVIDORES PÚBLICOS E HIJOS ADSCRITOS A LA COMISARÍA DE SEGURIDAD, A A LA DIRECCIÓN GRAL. DE TRÁNSITO VIALIDAD Y TRANSPORTE Y A LA DIRECCIÓN DE PROTECCIÓN CIVIL DE PRIMARIA, SECUNDARIA, MEDIO SUPERIOR Y SUPERIOR.</t>
  </si>
  <si>
    <t>NO. DE BECAS BIMESTRALES DE APOYO SOCIAL A SERVIDORES PÚBLICOS E HIJOS ADSCRITOS A LA COMISARÍA DE SEGURIDAD, A A LA DIRECCIÓN GRAL. DE TRÁNSITO VIALIDAD Y TRANSPORTE Y A LA DIRECCIÓN DE PROTECCIÓN CIVIL DE PRIMARIA, SECUNDARIA, MEDIO SUPERIOR Y SUPERIOR.</t>
  </si>
  <si>
    <t>CONVOCATORIAS Y VOLANTES DE LOS 4 RUBROS DE BECAS PARA DIFUSIÓN DE LAS MISMAS</t>
  </si>
  <si>
    <t>No. DE CONVOCATORIAS  Y VOLANTES DIFUNDIDOS</t>
  </si>
  <si>
    <t>MIDE LAS CONVOCATORIAS Y VOLANTES DIFUNDIDOS CON RESPECTO A LOS PROGRAMADOS</t>
  </si>
  <si>
    <t>No. DE CONVOCATORIAS  Y VOLANTES PROGRAMADOS</t>
  </si>
  <si>
    <t>EVENTO DEL PRIMER PAGO DEL PROGRAMA DE BECAS ECONÓMICAS MUNICIPALES</t>
  </si>
  <si>
    <t>EVENTO REALIZADO</t>
  </si>
  <si>
    <t>EVENTO PROGRAMADO</t>
  </si>
  <si>
    <t>FERIA EDUCATIVA CON ESCUELAS OFICIALES Y PARTICULARES DEL MUNICIPIO PARA QUE OFERTEN SU SERVICIO EDUCATIVO</t>
  </si>
  <si>
    <t>No. DE FERIAS REALIZADAS</t>
  </si>
  <si>
    <t>MIDE EL NUMERO DE FERIAS REALIZADAS CON RESPECTO A LAS PROGRAMADS</t>
  </si>
  <si>
    <t>No. DE FERIAS PROGRAMADAS</t>
  </si>
  <si>
    <t>CONVENIOS CON INSTITUCIONES EDUCATIVAS PRIVADAS OTORGANDO DESCUENTOS PARA ESTUDIANTES DE PRIMARIA, SECUNDARIA, MEDIO SUPERIOR Y SUPERIOR</t>
  </si>
  <si>
    <t>No. DE CONVENIOS FIRMADOS</t>
  </si>
  <si>
    <t>MIDE EL NUMERO DE CONVENIOS FIRMADOS, CON RESPECTO A LOS PROGRAMADOS</t>
  </si>
  <si>
    <t>No. DE CONVENIOS PROGRAMADOS</t>
  </si>
  <si>
    <t>MANTENIMIENTO PREVENTIVO Y CORRECTIVO DE LOS EQUIPOS DE CÓMPUTO (RED E INTERNET)</t>
  </si>
  <si>
    <t>MIDE EL PORCENTAJE DE EQUIPOS DE CÓMPUTO CON RESPECTO DE LOS PROGRAMADOS.</t>
  </si>
  <si>
    <t>No. DE COMPUTADORAS ATENDIDAS</t>
  </si>
  <si>
    <t>No. DE COMPUTADORAS PROGRAMADAS</t>
  </si>
  <si>
    <t>MANTENIMIENTO CORRECTIVO A LAS REDES E INTERNET</t>
  </si>
  <si>
    <t>No. DE MANTENIMIENTOS ATENDIDOS</t>
  </si>
  <si>
    <t>MIDE EL PORCENTAJE DE MANTENIMIENTOS CON RESPECTO DE LOS PROGRAMADOS</t>
  </si>
  <si>
    <t>No. DE MANTENIMIENTOS PROGRAMADOS</t>
  </si>
  <si>
    <t>CLASES DE INGLES A ALUMNOS DE 4o, 5o y 6o DE PRIMARIA</t>
  </si>
  <si>
    <t>No. DE CLASES IMPARTIDAS</t>
  </si>
  <si>
    <t>MIDE EL PORCENTAJE DE CLASES IMPARTIDAS CON RESPECTO DE LAS PROGRAMADAS</t>
  </si>
  <si>
    <t>No. DE CLASES PROGRAMADAS</t>
  </si>
  <si>
    <t>KIT DE HERRAMIENTAS A LOS ASESORES DE COMPUTO PARA DAR MANTENIMIENTO A LAS COMPUTADORAS</t>
  </si>
  <si>
    <t>No. DE KIT ENTREGADOS</t>
  </si>
  <si>
    <t>MIDE EL NÚMERO DE KITS ENTREGADOS, CON RESPECTO DE LOS PROGRAMADOS</t>
  </si>
  <si>
    <t>No. DE KIT PROGRAMADOS</t>
  </si>
  <si>
    <t xml:space="preserve"> LIBRO-CUADERNO DE TRABAJO DE INGLES A LOS ALUMNOS DE 4o, 5o Y 6o GRADO</t>
  </si>
  <si>
    <t>No. DE LIBRO-CUADERNO ENTREGADOS</t>
  </si>
  <si>
    <t>MIDE EL NUMERO DE LIBRO-CUADERNO ENTREGADOS, CON RESPECTO A LOS PROGRAMADOS</t>
  </si>
  <si>
    <t>No. DE LIBRO-CUADERNO PROGRAMADOS</t>
  </si>
  <si>
    <t>SERVICIO DE INTERNET PARA LAS AULAS DE COMPUTO PARA CADA ESCUELA</t>
  </si>
  <si>
    <t>No. DE AULAS CON SERVICIO DE INTERNET BRINDADO</t>
  </si>
  <si>
    <t>AULAS DE COMPUTO</t>
  </si>
  <si>
    <t>MIDE DE AULAS DE COMPUTO CON SERVICIO DE INTERNET CON RESPECTO A LAS PROGRAMADAS</t>
  </si>
  <si>
    <t>No. DE AULAS CON SERVICIO DE INTERNET PROGRAMADAS</t>
  </si>
  <si>
    <t>BOLETAS Y CERTIFICADOS A LOS ALUMNOS DE 5o Y 6o GRADO DE PRIMARIA</t>
  </si>
  <si>
    <t>No. DE BOLETAS Y CERTIFICADOS ENTREGADOS</t>
  </si>
  <si>
    <t>MIDE EL NUMERO DE BOLETAS Y CERTIFICADOS ENTREGADOS, CON RESPECTO A LOS PROGRAMADOS</t>
  </si>
  <si>
    <t>No. DE BOLETAS Y CERTIFICADOS PROGRAMADOS</t>
  </si>
  <si>
    <t>IMPARTIR CLASES DE INGLES Y COMPUTACIÓN A 32 ESCUELAS OFICIALES DENTRO DEL PROGRAMA DE TIEMPO COMPLETO, LLEGANDO A SER 40 ESCUELAS</t>
  </si>
  <si>
    <t xml:space="preserve">No. DE ESCUELAS DE TIEMPO COMPLETO APOYADAS </t>
  </si>
  <si>
    <t>MIDE EL NUMERO DE ESCUELAS DE TIEMPO COMPLETO APOYADAS CON RESPECTO A LAS PROGRAMADAS</t>
  </si>
  <si>
    <t>No. DE ESCUELAS DE TIEMPO COMPLETO PROGRAMADAS</t>
  </si>
  <si>
    <t>CLASES DE INGLES A ALUMNOS DE PRIMARIA Y SECUNDARIA DENTRO DEL PROGRAMA DE ESCUELAS DE TIEMPO COMPLETO</t>
  </si>
  <si>
    <t xml:space="preserve">No. DE CLASES DE INGLES IMPARTIDAS </t>
  </si>
  <si>
    <t>MIDE EL NUMERO DE CLASES DE INGLES IMPARTIDAS, CON RESPECTO A LAS PROGRAMADAS</t>
  </si>
  <si>
    <t>No. DE CLASES DE INGLES PROGRAMADAS</t>
  </si>
  <si>
    <t>CLASES DE COMPUTACIÓN A ALUMNOS DE PRIMARIA Y SECUNDARIA DENTRO DEL PROGRAMA DE ESCUELAS DE TIEMPO COMPLETO</t>
  </si>
  <si>
    <t>No. DE CLASES DE COMPUTACIÓN IMPARTIDAS</t>
  </si>
  <si>
    <t>MIDE EL NUMERO DE CLASES DE COMPUTACIÓN IMPARTIDAS, CON RESPECTO A LAS PROGRAMADAS</t>
  </si>
  <si>
    <t>No. DE CLASES DE COMPUTACIÓN PROGRAMADAS</t>
  </si>
  <si>
    <t>CLASES MUESTRA DE INGLES ANTE PADRES DE FAMILIA DE LO AVANCES ACADEMICOS EN EL APRENDIZAJE DEL IDIOMA</t>
  </si>
  <si>
    <t>No. DE CLASES DE INGLES MUESTRA REALIZADAS</t>
  </si>
  <si>
    <t>MIDE EL NUMERO DE CLASES MUESTRA REALIZADAS, CON RESPECTO A LAS PROGRAMADAS</t>
  </si>
  <si>
    <t>No. DE CLASES DE INGLES MUESTRA PROGRAMADAS</t>
  </si>
  <si>
    <t xml:space="preserve">CLASES DE INGLES Y COMPUTACIÓN EN EL PROGRAMA ESCUELA SIEMPRE ABIERTA </t>
  </si>
  <si>
    <t>No. DE CLASES DE INGLES Y COMPUTACIÓN IMPARTIDAS</t>
  </si>
  <si>
    <t>MIDE EL NUMERO DE CLASES DE INGLES Y COMPUTACIÓN IMPARTIDAS EN ESCUELA SIEMPRE ABIERTA CON RESPECTO A LAS PROGRAMADAS</t>
  </si>
  <si>
    <t>No. DE CLASES DE INGLES Y COMPUTACIÓN PROGRAMADAS</t>
  </si>
  <si>
    <t>AULAS DE COMPUTO CON EQUIPO NUEVO</t>
  </si>
  <si>
    <t xml:space="preserve">No. DE AULAS EQUIPADAS </t>
  </si>
  <si>
    <t>MIDE EL NUMERO DE AULAS DE COMPUTO EQUIPADAS, CON RESPECTO A LAS PROGRAMADAS</t>
  </si>
  <si>
    <t>No. DE AULAS EQUIPADAS PROGRAMADAS</t>
  </si>
  <si>
    <t>OLIMPIADA DEL CONOCIMIENTO DE COMPUTACIÓN</t>
  </si>
  <si>
    <t>No. DE EVENTO REALIZADO</t>
  </si>
  <si>
    <t>No. DE EVENTO PROGRAMADO</t>
  </si>
  <si>
    <t>EXPO INGLÉS</t>
  </si>
  <si>
    <t>CONCURSO DE INGLÉS (SPELLING BEE)</t>
  </si>
  <si>
    <t>EVENTO PARA LA ENTREGA DEL LIBRO-CUADERNO DE TRABAJO DE INGLÉS</t>
  </si>
  <si>
    <t>EVENTO PARA LA ENTREGA DE COMPUTADORAS</t>
  </si>
  <si>
    <t>ASISTENTES</t>
  </si>
  <si>
    <t xml:space="preserve">   NÚMERO DE ASISTENTES PROGRAMADOS         </t>
  </si>
  <si>
    <t xml:space="preserve">   NÚMERO DE EVENTOS PROGRAMADOS</t>
  </si>
  <si>
    <t xml:space="preserve">   NÚMERO DE BIBLIOTECAS PROGRAMADAS PARA EQUIPAR </t>
  </si>
  <si>
    <t xml:space="preserve">   NÚMERO DE CURSOS DE VERANO PROGRAMADOS </t>
  </si>
  <si>
    <t xml:space="preserve">SERVICIOS BIBLIOTECARIOS                                                                                                                                                                                            </t>
  </si>
  <si>
    <t xml:space="preserve"> MIDE EL NÚMERO DE ASISTENTES ATENDIDOS EN LAS BIBLIOTECAS </t>
  </si>
  <si>
    <t xml:space="preserve">FOMENTO A LA LECTURA EN ESCUELAS PÚBLICAS                                                                                        </t>
  </si>
  <si>
    <t xml:space="preserve">MIDE EL NÚMERO DE EVENTOS REALIZADOS </t>
  </si>
  <si>
    <t xml:space="preserve">CIRCULOS DE LECTURA                                                          </t>
  </si>
  <si>
    <t xml:space="preserve">PREMIO NACIONAL DE POESÍA                                                                                         </t>
  </si>
  <si>
    <t xml:space="preserve"> MIDE EL NÚMERO DE EVENTOS REALIZADOS </t>
  </si>
  <si>
    <t xml:space="preserve">EQUIPAMIENTO DE BIBLIOTECAS                                              </t>
  </si>
  <si>
    <t xml:space="preserve">MIDE EL NÚMERO DE BIBLIOTECAS EQUIPADAS </t>
  </si>
  <si>
    <t xml:space="preserve">CURSOS DE VERANO                                                               </t>
  </si>
  <si>
    <t xml:space="preserve">MIDE EL NÚMERO DE CURSOS DE VERANO  </t>
  </si>
  <si>
    <t xml:space="preserve">FERIA DEL LIBRO                                                                        </t>
  </si>
  <si>
    <t xml:space="preserve">FERIA DEL LIBRO DEL GOBIERNO DEL ESTADO DE MÉXICO                                                                                       </t>
  </si>
  <si>
    <t>NÚMERO DE ASISTENTES ATENDIDOS</t>
  </si>
  <si>
    <t xml:space="preserve">              NÚMERO DE EVENTOS REALIZADOS</t>
  </si>
  <si>
    <t>NÚMERO DE EVENTOS REALIZADOS</t>
  </si>
  <si>
    <t>NÚMERO DE BIBLIOTECAS EQUIPADAS</t>
  </si>
  <si>
    <t>NÚMERO DE CURSOS DE VERANO REALIZADOS</t>
  </si>
  <si>
    <t xml:space="preserve">   NÚMERO DE CASAS DE CULTURA  PROGRAMADAS PARA EQUIPAR </t>
  </si>
  <si>
    <t xml:space="preserve">   NÚMERO DE CASAS DE CULTURA  PROGRAMADAS  </t>
  </si>
  <si>
    <t xml:space="preserve">CAPACITACIÓN </t>
  </si>
  <si>
    <t xml:space="preserve">   NÚMERO DE CAPACITACIONES  PROGRAMADAS  </t>
  </si>
  <si>
    <t xml:space="preserve">   NÚMERO DE DIFUSIONES  PROGRAMADAS  </t>
  </si>
  <si>
    <t xml:space="preserve">   NÚMERO DE EVENTOS  PROGRAMADOS  </t>
  </si>
  <si>
    <t xml:space="preserve">   NÚMERO DE CURSOS  PROGRAMADOS  </t>
  </si>
  <si>
    <t xml:space="preserve">ESCUELA DE ARTES Y CASAS DE CULTURA                                     </t>
  </si>
  <si>
    <t xml:space="preserve">MIDE EL NÚMERO DE CASAS DE CULTURA EQUIPADAS </t>
  </si>
  <si>
    <t xml:space="preserve">MANTENIMIENTO DE CASAS DE CULTURA                                  </t>
  </si>
  <si>
    <t xml:space="preserve"> MIDE EL NÚMERO DE MANTENIMIENTO  DE  CASAS DE CULTURA  </t>
  </si>
  <si>
    <t xml:space="preserve">CAPACITACIONES DEL PERSONAL                                                                                                                                                </t>
  </si>
  <si>
    <t xml:space="preserve">   MIDE EL NÚMERO DE CAPACITACIONES PARA ADMINISTRADORES </t>
  </si>
  <si>
    <t xml:space="preserve">DIFUSIÓN DE LAS CASAS DE CULTURA                                                                                                                                                                                                                                                                                       </t>
  </si>
  <si>
    <t xml:space="preserve">MIDE EL NÚMERO DE PROGRAMAS DE DIFUSIÓN DE LAS CASAS DE CULTURA </t>
  </si>
  <si>
    <t xml:space="preserve">EVENTOS PARA LA PROMOCIÓN Y FOMENTO DE LA CULTURA                                                                                                                                                                         </t>
  </si>
  <si>
    <t xml:space="preserve"> MIDE EL NÚMERO DE EVENTOS A REALIZAR </t>
  </si>
  <si>
    <t xml:space="preserve"> PROGRAMA DE  ESCUELAS EN CULTURA                                                                                                                              </t>
  </si>
  <si>
    <t xml:space="preserve">MIDE EL NÚMERO DE PROGRAMAS  A REALIZAR </t>
  </si>
  <si>
    <t xml:space="preserve"> ENCUENTROS ARTÍSTICOS DE CASAS DE CULTURA.                                                                                                                                                   </t>
  </si>
  <si>
    <t xml:space="preserve"> MIDE EL NÚMERO DE ENCUENTROS ARTÍSTICOS DE CASAS DE CULTURA </t>
  </si>
  <si>
    <t xml:space="preserve">SEMINARIOS DE CASAS DE CULTURA                                                                                                       </t>
  </si>
  <si>
    <t xml:space="preserve"> MIDE EL NÚMERO DE SEMINARIOS DE C.C.</t>
  </si>
  <si>
    <t xml:space="preserve">CURSOS DE VERANO                                                                                                                                                       </t>
  </si>
  <si>
    <t xml:space="preserve"> MIDE EL NÚMERO DE CURSOS DE VERANO </t>
  </si>
  <si>
    <t>NÚMERO DE CASAS DE CULTURA  EQUIPADAS</t>
  </si>
  <si>
    <t>NÚMERO DE CASAS DE CULTURA  REALIZADAS</t>
  </si>
  <si>
    <t>NÚMERO DE CAPACITACIONES REALIZADAS</t>
  </si>
  <si>
    <t>NÚMERO DE DIFUSIONES REALIZADAS</t>
  </si>
  <si>
    <t>NÚMERO DE EVENTOS  REALIZADOS</t>
  </si>
  <si>
    <t xml:space="preserve">NÚMERO DE EVENTOS  REALIZADOS </t>
  </si>
  <si>
    <t xml:space="preserve">NÚMERO DE CUROS  REALIZADOS </t>
  </si>
  <si>
    <t xml:space="preserve">NÚMERO DE EVENTOS PROGRAMADOS                                                       </t>
  </si>
  <si>
    <t>PRESENTACION</t>
  </si>
  <si>
    <t xml:space="preserve">NÚMERO DE PRESENTACIONES  PROGRAMADAS                                                       </t>
  </si>
  <si>
    <t xml:space="preserve">CONCURSO </t>
  </si>
  <si>
    <t xml:space="preserve">NÚMERO DE EXPOSICIONES  PROGRAMADOS                                                       </t>
  </si>
  <si>
    <t xml:space="preserve">NÚMERO DE MANTENIMIENTOS  PROGRAMADOS                                                       </t>
  </si>
  <si>
    <t xml:space="preserve">NÚMERO DE EVENTO  PROGRAMADO                                                       </t>
  </si>
  <si>
    <t xml:space="preserve">DOMINGOS FAMILIARES                                                                                                              </t>
  </si>
  <si>
    <t xml:space="preserve"> MIDE EL NÚMERO DE DOMINGOS FAMILIARES </t>
  </si>
  <si>
    <t xml:space="preserve">SÁBADOS DE CINE                                                                                                                                           </t>
  </si>
  <si>
    <t xml:space="preserve">MIDE EL NÚMERO DE SÁBADOS DE CINE </t>
  </si>
  <si>
    <t xml:space="preserve">VIERNES TROPICAL                                                                                                                                          </t>
  </si>
  <si>
    <t xml:space="preserve">MIDE EL NÚMERO DE VIERNES TROPICALES </t>
  </si>
  <si>
    <t xml:space="preserve">JUEVES DE DANZÓN                                                                                                                                           </t>
  </si>
  <si>
    <t xml:space="preserve">MIDE EL NÚMERO DE JUEVES DE DANZÓN  </t>
  </si>
  <si>
    <t xml:space="preserve">PRESENTACIONES DE LA BANDA SINFÓNICA                                                                                                                                           </t>
  </si>
  <si>
    <t xml:space="preserve"> MIDE EL NÚMERO DE PRESENTACIONES</t>
  </si>
  <si>
    <t xml:space="preserve">FIESTAS PATRIAS                                                                                                                                           </t>
  </si>
  <si>
    <t xml:space="preserve"> MIDE EL EVENTO QUE SE REALIZARA </t>
  </si>
  <si>
    <t xml:space="preserve">FESTIVAL MUERTE VIVA                                                                                                                                           </t>
  </si>
  <si>
    <t xml:space="preserve">MIDE EL EVENTO QUE SE REALIZARA </t>
  </si>
  <si>
    <t xml:space="preserve">JORNADAS CULTURALES                                                                                                                                            </t>
  </si>
  <si>
    <t xml:space="preserve">MIDE EL NÚMERO DE JORNADAS  </t>
  </si>
  <si>
    <t xml:space="preserve">CONCURSO DE GUITARRISTAS DE ASFALTO                                                                                                                                          </t>
  </si>
  <si>
    <t xml:space="preserve">MIDE EL EVENTO QUE SE REALIZARA   </t>
  </si>
  <si>
    <t xml:space="preserve">EXPOSICIONES ARTÍSTICAS                                                                                                                                           </t>
  </si>
  <si>
    <t xml:space="preserve">MIDE EL EVENTO QUE SE REALIZARA  </t>
  </si>
  <si>
    <t xml:space="preserve">MANTENIMIENTO MENOR                                                                                                                                        </t>
  </si>
  <si>
    <t xml:space="preserve">MIDE EL NÚMERO DE MANTENIMIENTOS </t>
  </si>
  <si>
    <t xml:space="preserve">FESTIVAL FIN DE AÑO                                                                                                                                     </t>
  </si>
  <si>
    <t xml:space="preserve">INAUGURACIÓN CEMUART                                                                                                                                     </t>
  </si>
  <si>
    <t xml:space="preserve">  MIDE EL EVENTO QUE SE REALIZARA </t>
  </si>
  <si>
    <t>NÚMERO DE PRESENTACIONES REALIZADAS</t>
  </si>
  <si>
    <t>NÚMERO DE EXPOSICIONES  REALIZADOS</t>
  </si>
  <si>
    <t>NÚMERO DE MANTENIMIENTOS  REALIZADOS</t>
  </si>
  <si>
    <t>NÚMERO DE EVENTO  REALIZADO</t>
  </si>
  <si>
    <t>SERVICIO DE  INTERNET GRATUITO .</t>
  </si>
  <si>
    <t>NO. DE BENEFICIARIOS ATENDIDOS</t>
  </si>
  <si>
    <t xml:space="preserve">MIDE EL NÚMERO DE BENEFICIARIOS ATENDIDOS CON EL SERVICIO DE INTERNET GRATUITO
</t>
  </si>
  <si>
    <t>NO. DE BENEFICIARIOS PROGRAMADOS</t>
  </si>
  <si>
    <t>VISITAS GUIADAS A CENTROS E INSTITUCIONES CULTURALES, HISTÓRICAS Y RECREATIVAS.</t>
  </si>
  <si>
    <t>NO. DE VISITAS REALIZADAS</t>
  </si>
  <si>
    <t>MIDE LA EFICACIA EN LA REALIZACIÓN DE VISITAS GUIADAS A CENTROS E INSTITUCIONES CULTURALES, HISTÓRICAS Y RECREATIVAS</t>
  </si>
  <si>
    <t>NO. DE VISITAS PROGRAMADAS</t>
  </si>
  <si>
    <t xml:space="preserve"> DESCUENTOS Y APOYOS PARA LOS JÓVENES</t>
  </si>
  <si>
    <t>NO. DE BENEFICIADOS ATENDIDOS</t>
  </si>
  <si>
    <t>MIDE EL NÚMERO DE  BENEFICIARIOS  CON LA ENTREGA DE TARJETAS DE DESCUENTO</t>
  </si>
  <si>
    <t xml:space="preserve"> CURSOS PARA EL DESARROLLO INTEGRAL DE LOS JÓVENES.</t>
  </si>
  <si>
    <t>NO. DE CURSOS REALIZADAS</t>
  </si>
  <si>
    <t>MIDE EL NÚMERO DE CURSOS REALIZADOS</t>
  </si>
  <si>
    <t xml:space="preserve"> PREVENCIÓN DE ADICCIONES, CONDUCTAS DE RIESGO Y SEXUALIDAD.</t>
  </si>
  <si>
    <t>MIDE  LA REALIZACIÓN DE PLÁTICAS  PARA LA PREVENCIÓN DE ADICCIONES, CONDUCTAS DE RIESGO Y SEXUALIDAD.</t>
  </si>
  <si>
    <t>NO. DE PLÁTICAS PROGRAMADAS</t>
  </si>
  <si>
    <t xml:space="preserve"> EVENTOS Y CERTÁMENES  JUVENILES</t>
  </si>
  <si>
    <t>NO. DE EVENTOS REALIZADOS</t>
  </si>
  <si>
    <t>MIDE  LA REALIZACIÓN DE EVENTOS JUVENILES</t>
  </si>
  <si>
    <t>NO. DE EVENTOS PROGRAMADOS</t>
  </si>
  <si>
    <t>GESTIONES PARA APOYOS HACIA LOS JÓVENES</t>
  </si>
  <si>
    <t>MIDE LA EFICACIA PARA GESTIONAR APOYOS POR PARTE DEL INSTITUTO</t>
  </si>
  <si>
    <t>NO. DE GESTIONES PROGRAMADAS</t>
  </si>
  <si>
    <t xml:space="preserve">ENLACES JUVENILES EN LAS COMUNIDADES </t>
  </si>
  <si>
    <t>NO. DE ENLACES CREADOS</t>
  </si>
  <si>
    <t>MIDE LA CREACIÓN DE ENLACES JUVENILES EN LAS COMUNIDADES</t>
  </si>
  <si>
    <t>NO. DE ENLACES PROGRAMADOS</t>
  </si>
  <si>
    <t xml:space="preserve"> ESPACIO PARA BRINDAR SERVICIO DE INTERNET</t>
  </si>
  <si>
    <t xml:space="preserve">MIDE LA EFICACIA PARA GESTIONAR UN ESPACIO PARA BRINDAR SERVICIO DE INTERNET GRATUITO </t>
  </si>
  <si>
    <t xml:space="preserve">ENLACES </t>
  </si>
  <si>
    <t>regularización de predios</t>
  </si>
  <si>
    <t xml:space="preserve">APOYO Y ASESORIA PARA LA CONSTRUCCION  DE PISOS Y TECHOS FIRMES Y MUROS </t>
  </si>
  <si>
    <t>APOYO Y ASESORIA PARA APLANADOS Y ASESORIA TECNICA PARA EL MEJORAMIENTO DE VIVIENDAS</t>
  </si>
  <si>
    <t>BRINDAR PINTURA E IMPERMEABILIZANTE PARA TODOS LOS EDIFICIOS DE UNIDAD EL TENAYO (COMPROMISO)</t>
  </si>
  <si>
    <t xml:space="preserve">GESTION </t>
  </si>
  <si>
    <t>APOYO Y ASESORIA DE PISOS Y TECHOS FIRMES Y TINACOS</t>
  </si>
  <si>
    <t xml:space="preserve">NUMEROS DE APOYOS Y ASESORIAS EN EL PERIODO  </t>
  </si>
  <si>
    <t xml:space="preserve">ASESORIAS </t>
  </si>
  <si>
    <t>NUMERO DE APOYOS Y ASESORIAS PROGRAMADOS POR AÑO</t>
  </si>
  <si>
    <t xml:space="preserve">APOYO Y ASESORIA PARA APLANADOS Y ASESORIA TECNICA PARA EL MEJORAMIENTO DE VIVIENDAS </t>
  </si>
  <si>
    <t xml:space="preserve">NUNERO DE APOYOS Y ASESORIAS EN EL PERIODO </t>
  </si>
  <si>
    <t>NUMERO DE APOYOS PROGRAMADOS EN EL AÑO</t>
  </si>
  <si>
    <t>BRINDAR PINTURA E IMPERMEABILIZANTE PARA LOS EDIFICIOS DE LA UNIDAD EL TENAYO</t>
  </si>
  <si>
    <t xml:space="preserve">NUMERO DE EDIFICIOS ATENDIDOS POR PERIODO   </t>
  </si>
  <si>
    <t>NUMERO DE EDIFICIOS PROGRAMADOS POR AÑO  (130)</t>
  </si>
  <si>
    <t>EXPEDIR CONSTANCIAS (DEPENDENCIAS ECONÓMICAS, DOMICILIOS PERPETUIDAD Y DE NO PROPIEDAD MUNICIPAL).</t>
  </si>
  <si>
    <t xml:space="preserve">DAR CERTEZA JURIDICA A LAS PERSONAS EN SUS BIENES MEDIANTE ASESORIAS PARA LA OBTENCION  DE SUS TITULOS DE PROPIEDAD MEDIANTE LOS CONVENIOS REALIZADOS CON OTROS ENTES DE GOBIERNO NOTARIAS 
</t>
  </si>
  <si>
    <t xml:space="preserve">DAR CERTEZA JURIDICA A LAS PERSONAS EN SUS LEGADOS MEDIANTE ASESORIAS PARA LA OBTENCION DE SUS TESTAMENTOS MEDIANTE LOS CONVENIOS REALIZADOS CON OTROS ENTES DE GOBIERNO Y NOTARIAS 
</t>
  </si>
  <si>
    <t xml:space="preserve">ASESORIA PARA LA SEGURIDAD JURIDICA DE LAS PERSONAS Y SUS BIENES </t>
  </si>
  <si>
    <t>NUMERO DE ASESORIAS REALIZADAS EN EL PERIODO</t>
  </si>
  <si>
    <t>NUMERO DE ASESORIAS PROGRAMADAS EN EL AÑO</t>
  </si>
  <si>
    <t xml:space="preserve">ASESORIA SOBRE TESTAMENTOS Y SUCESIONES </t>
  </si>
  <si>
    <t>6</t>
  </si>
  <si>
    <t>NÚMERO DE CÉDULAS EMITIDAS (740)</t>
  </si>
  <si>
    <t>NÚMERO DE CÉDULAS PROGRAMADAS (740)</t>
  </si>
  <si>
    <t xml:space="preserve">   (NÚMERO DE REGISTROS OTORGADOS (27)</t>
  </si>
  <si>
    <t>NÚMERO DE REGISTROS PROGRAMADOS (27)</t>
  </si>
  <si>
    <t>(NÚMERO DE PERSONAS ENTERADAS (900)</t>
  </si>
  <si>
    <t>NÚMERO DE PERSONAS PROGRAMADAS (900)</t>
  </si>
  <si>
    <t>MIDE EL NÚMERO DE CÉDULAS EMITIDAS CON RESPECTO A LAS PROGRAMADAS</t>
  </si>
  <si>
    <t xml:space="preserve">REGISTROS DE PRESTADOR DE SERVICIOS EN MATERIA DE RECOLECCIÓN, TRASLADO, MANEJO Y DISPOSICIÓN FINAL DE RESIDUOS SÓLIDOS DE MANEJO ESPECIAL.
</t>
  </si>
  <si>
    <t>MIDE EL NÚMERO DE REGISTROS OTORGADOS CON RESPECTO A LOS PROGRAMADOS.</t>
  </si>
  <si>
    <t>MIDE EL NÚMERO DE PERSONAS ENTERADAS DEL PROYECTO, CON RESPECTO A LAS PROGRAMADAS.</t>
  </si>
  <si>
    <t>MIDE EL NÚMERO DE PERSONAS ENTERADAS, SOBRE LAS PROGRAMADAS</t>
  </si>
  <si>
    <t>CÉDULAS DE IMPACTO Y RIÉSGO AMBIENTAL.</t>
  </si>
  <si>
    <t>DIFUSIÓN DEL PROYECTO DE MANEJO INTEGRAL DE RESIDUOS AUTOMOTRICES.</t>
  </si>
  <si>
    <t>DIFUSIÓN DEL PROYECTO DE GENERACIÓN DE BIODIESEL, CON GRASAS Y ACEITES VEGETALES.</t>
  </si>
  <si>
    <t>MIDEL EL POCENTAJE DE ARBOLES PLANTADOS, CON RESPECTO A LOS PROGRAMADOS.</t>
  </si>
  <si>
    <t>MIDE EL PORCENTAJE DE LAS AREAS VERDES ATENDIDAS CON RESPECTO A LAS PROGRAMADAS.</t>
  </si>
  <si>
    <t xml:space="preserve">CREACIÓN DEL CONSEJO CONSULTIVO PARA EL DESARROLLO SUSTENTABLE
</t>
  </si>
  <si>
    <t>MUESTRA EL PORCENTAJE DE CONSEJOS CONSULTIVOS INSTALADOS CON RESPECTO A LOS PROGRAMADOS</t>
  </si>
  <si>
    <t>REHABILITACIÓN DE ÁREAS VERDES DEL MUNICIPIO</t>
  </si>
  <si>
    <t xml:space="preserve">NÚMERO DE ÁRBOLES PLANTADOS
 </t>
  </si>
  <si>
    <t>NÙMERO DE ÁRBOLES PROGRAMADOS</t>
  </si>
  <si>
    <t>NÚMERO DE ÁREAS VERDES REHABILITADAS</t>
  </si>
  <si>
    <t>NÙMERO DE ÁREAS VERDES PROGRAMADAS (50)</t>
  </si>
  <si>
    <t>NÚMERO DE CONSEJOS CONSULTIVOS CREADOS</t>
  </si>
  <si>
    <t>NÙMERO DE CONSEJOS CONSULTIVOS PROGRAMADOS</t>
  </si>
  <si>
    <t>MUESTRA EL POCENTAJE DE CAPACITACIONES REALIZADAS SOBRE LAS CAPACITACIONES PROGRAMADAS</t>
  </si>
  <si>
    <t>MIDE EL PORCENTAJE DE GRUPOS ATENDIDOS, CON RESPECTO A LOS GRUPOS PROGRAMADOS</t>
  </si>
  <si>
    <t xml:space="preserve">PLÁTICAS SOBRE  EDUCACIÓN AMBIENTAL,
</t>
  </si>
  <si>
    <t>MIDE EL PORCENTAJE DE PLÁTICAS REALIZADAS, CON RESPECTO A LAS PLÁTICAS PROGRAMADAS</t>
  </si>
  <si>
    <t xml:space="preserve">CAPACITAR SOBRE ECOTÉCNIAS
</t>
  </si>
  <si>
    <t>MUESTRA EL PORCENTAJE DE CAPACITACIONES REALIZADAS SOBRE LAS CAPACITACIONES PROGRAMADAS</t>
  </si>
  <si>
    <t xml:space="preserve">DIFUSIÓN DE AZOTEAS VERDES
</t>
  </si>
  <si>
    <t>MUESTRA EL POCENTAJE DE GRUPOS INFORMADOS, CON RESPECTO A LOS GRUPOS PROGRAMADOS</t>
  </si>
  <si>
    <t xml:space="preserve">REHABILITACIÓN DE AREAS VERDES </t>
  </si>
  <si>
    <t>MUESTRA EL PORCENTAJE DE ÁREAS VERDES REHABILITADAS, CON RESPECTO A LAS ÁREAS VERDES PROGRAMADAS</t>
  </si>
  <si>
    <t>NÚMERO DE GRUPOS PROGRAMADOS</t>
  </si>
  <si>
    <t xml:space="preserve">   (NÚMERO DE PLÁTICAS REALIZADAS</t>
  </si>
  <si>
    <t xml:space="preserve">    (NÚMERO DE PLÁTICAS PROGRAMADAS</t>
  </si>
  <si>
    <t xml:space="preserve">NÚMERO DE CAPACITACIONES REALIZADAS
 </t>
  </si>
  <si>
    <t>CAPACITACIONES PROGRAMADOS</t>
  </si>
  <si>
    <t>NÚMERO DE NIÑOS PROGRAMADOS</t>
  </si>
  <si>
    <t xml:space="preserve">NÚMERO DE NIÑOS REGISTRADOS EN EL PROGRAMA                                                </t>
  </si>
  <si>
    <t xml:space="preserve">NÚMERO DE GRUPOS INFORMADOS </t>
  </si>
  <si>
    <t xml:space="preserve">NÚMERO DE ÁREAS VERDES REHABILITADAS  </t>
  </si>
  <si>
    <t>NÚMERO DE ÁREAS VERDES PROGRAMADAS</t>
  </si>
  <si>
    <t>NÚMERO DE GRUPOS ATENDIDOS</t>
  </si>
  <si>
    <t>MUESTRA EL PORCENTAJE DE NIÑOS INSPECTORES INTEGRADOS AL ROGRAMA, CON RESPECTO A LOS NIÑOS PROGRAMADOS</t>
  </si>
  <si>
    <t xml:space="preserve">CÉDULAS </t>
  </si>
  <si>
    <t>REGISTROS</t>
  </si>
  <si>
    <t>ÁRBOLES</t>
  </si>
  <si>
    <t>CONSEJOS CONSULTIVOS</t>
  </si>
  <si>
    <t>CANALIZACIONES PARA LA OBTENCION DE APOYOS</t>
  </si>
  <si>
    <t xml:space="preserve">      No. CANALIZACIONES OBTENIDAS</t>
  </si>
  <si>
    <t xml:space="preserve"> MIDE EL NUMERO DE CANALIZACIONES SOBRE EL NUMERO DE OBTENCIONES DE APOYOS PARA PROYECTOS PRODUCTIVOS  </t>
  </si>
  <si>
    <t>No.  CANALIZACIONES PROGRAMADAS</t>
  </si>
  <si>
    <t xml:space="preserve">GESTION DE CONVENIOS Y CURSOS IMPARTIDOS   </t>
  </si>
  <si>
    <t>No. CURSOS IMPARTIDOS</t>
  </si>
  <si>
    <t xml:space="preserve">MIDE EL NUMERO DE CONVENIOS OBTENIDOS CON INCUBADORAS SOBRE EL NUMERO DE CURSOS IMPARTIDOS A MUJERES EMPRENDEDORAS </t>
  </si>
  <si>
    <t>No. CONVENIOS PROGRAMADOS</t>
  </si>
  <si>
    <t xml:space="preserve">GESTIONAR BECAS PARA MUJERES </t>
  </si>
  <si>
    <t xml:space="preserve">No. BECAS GESTIONADAS </t>
  </si>
  <si>
    <t>MIDE EL NUMERO DE BECAS GESTIONADAS SOBRE EL NUMERO DE BECAS PROGRAMADAS</t>
  </si>
  <si>
    <t>No. BECAS PROGRAMADAS</t>
  </si>
  <si>
    <t xml:space="preserve">GESTION DE CONVENIOS  </t>
  </si>
  <si>
    <t xml:space="preserve">No. CONVENIOS FIRMADOS </t>
  </si>
  <si>
    <t>MIDE EL NUMERO DE CONVENIOS FIRMADOS SOBRE EL NUMERO DE CONVENIOS PROGRAMADOS</t>
  </si>
  <si>
    <t xml:space="preserve">APOYOS Y DESCUENTOS PARA LAS MUJERES </t>
  </si>
  <si>
    <t>MIDE EL NUMERO DE MUJERES BENEFICIADAS A TRAVES DE LA ENTREGA DE LA TARJETA SOBRE EL NUMERO DE TARJETAS PROGRAMADAS</t>
  </si>
  <si>
    <t>NO. TARJETAS PROGRAMADAS</t>
  </si>
  <si>
    <t xml:space="preserve">TALLERES ECONOMIA DOMESTICA  </t>
  </si>
  <si>
    <t>No. TALLERES IMPARTIDOS</t>
  </si>
  <si>
    <t>MIDE EL NUMERO DE TALLERES IMPARTIDOS SOBRE EL NUMERO   DE  TALLERES PROGRAMADOS</t>
  </si>
  <si>
    <t>No. TALLERES PROGRAMADOS</t>
  </si>
  <si>
    <t>APOYOS ALIMENTARIOS PARA MUJERES</t>
  </si>
  <si>
    <t>No. CANASTAS ALIMENTARIAS ENTREGADAS</t>
  </si>
  <si>
    <t>MIDE EL NÚMERO DE CANASTAS ALIMENTARIAS OTORGADAS SOBRE EL NÚMERO DE CANASTAS PROGRAMADAS</t>
  </si>
  <si>
    <t>No. CANASTAS ALIMENTARIAS PROGRAMADAS</t>
  </si>
  <si>
    <t>EVENTOS RELACIONADOS CON LAS MUJERES</t>
  </si>
  <si>
    <t>No. EVENTOS REALIZADOS</t>
  </si>
  <si>
    <t xml:space="preserve">MIDE LA EFECTIVIDAD DEL EVENTO PARA LA PARTICIPACION E  INTEGRACION  DE LAS MUJERES </t>
  </si>
  <si>
    <t xml:space="preserve"> No. EVENTOS PROGRAMADAS</t>
  </si>
  <si>
    <t>JORNADAS MULTIDISCIPLIINARIAS</t>
  </si>
  <si>
    <t xml:space="preserve">  No. JORNADAS REALIZADAS</t>
  </si>
  <si>
    <t>MIDE EL NUMERO DE JORNADAS REALIZADAS  SOBRE EL NUMERO DE JORNADAS PROGRAMADAS</t>
  </si>
  <si>
    <t>No. JORNADAS PROGRAMADAS</t>
  </si>
  <si>
    <t>No. TARJETAS ENTREGADAS</t>
  </si>
  <si>
    <t>TALLERES</t>
  </si>
  <si>
    <t xml:space="preserve">ASESORÍAS JURÍDICAS Y PSICÓGICAS                    </t>
  </si>
  <si>
    <t xml:space="preserve">  No. ASESORÍAS REALIZADAS</t>
  </si>
  <si>
    <t>MIDE EL NÚMERO DE ASESORÍAS REALIZADAS SOBRE EL NÚMERO DE ASESORÍAS PROGRAMAS</t>
  </si>
  <si>
    <t>No. ASESORÍAS PROGRAMADAS</t>
  </si>
  <si>
    <t xml:space="preserve">PLATICAS Y CONFERENCIAS     </t>
  </si>
  <si>
    <t xml:space="preserve"> No. PLATICAS REALIZADAS</t>
  </si>
  <si>
    <t xml:space="preserve">MIDE EL NUMERO DE PLATICAS REALIZADAS SOBRE EL NUMERO DE PLATICAS PROGRAMADAS </t>
  </si>
  <si>
    <t xml:space="preserve">No. PLATICAS PROGRAMADAS </t>
  </si>
  <si>
    <t>COBERTURA EN CONSTRUCCIÓN, MODERNIZACIÓN, REHABILITACIÓN Y AMPLIACIÓN DE OBRAS O EDIFICACIONES PARA LA SEGURIDAD PÚBLICA, TRÁNSITO Y PROTECCIÓN CIVIL, ASÍ COMO LA INSTALACIÓN DE EQUIPO, ACCESORIOS Y MUEBLES NECESARIOS PARA EL DESARROLLO DE LAS ACTIVIDADES INHERENTES EN EL AMBITO DEL TERRITORIO MUNICIPAL.</t>
  </si>
  <si>
    <t>NÚMERO DE CONSTRUCCIÓNES, MODERNIZACIÓNES, REHABILITACIÓNES Y AMPLIACIÓNES DE OBRAS O EDIFICACIONES PARA LA SEGURIDAD PÚBLICA, TRÁNSITO Y PROTECCIÓN CIVIL, ASÍ COMO LA INSTALACIÓN DE EQUIPO, ACCESORIOS Y MUEBLES NECESARIOS PARA EL DESARROLLO DE LAS ACTIVIDADES INHERENTES EN EL AMBITO DEL TERRITORIO MUNICIPAL  REALIZADAS</t>
  </si>
  <si>
    <t>NÚMERO DE CONSTRUCCIÓNES, MODERNIZACIÓNES, REHABILITACIÓNES Y AMPLIACIÓNES DE OBRAS O EDIFICACIONES PARA LA SEGURIDAD PÚBLICA, TRÁNSITO Y PROTECCIÓN CIVIL, ASÍ COMO LA INSTALACIÓN DE EQUIPO, ACCESORIOS Y MUEBLES NECESARIOS PARA EL DESARROLLO DE LAS ACTIVIDADES INHERENTES EN EL AMBITO DEL TERRITORIO MUNICIPAL PROGRAMADAS</t>
  </si>
  <si>
    <t>ESTRATÉGICO</t>
  </si>
  <si>
    <t>NÚMERO REHABILITACIÓN, AMPLIACIÓN Y MODERNIZACIÓN DE LA INFRAESTRUCTURA EDUCATIVA REALIZADAS</t>
  </si>
  <si>
    <t>NÚMERO REHABILITACIÓN, AMPLIACIÓN Y MODERNIZACIÓN DE LA INFRAESTRUCTURA EDUCATIVA PROGRAMADAS</t>
  </si>
  <si>
    <t>NÚMERO ESPACIOS MODERNIZADOS, REHABILITADOS Y AMPLIADOS PARA PERMITIR A LA POBLACIÓN EL ACCEDER A INSTALACIONES DIGNAS PARA PARA LA PRÁCTICA DEL DEPORTE Y ESPARCIMIENTO</t>
  </si>
  <si>
    <t>NÚMERO DE REHABILITACIÓNES, AMPLIACIÓNES Y MODERNIZACIÓN  DE EDIFICIOS ADMINISTRATIVOS REALIZADOS</t>
  </si>
  <si>
    <t>NÚMERO DE REHABILITACIÓNES, AMPLIACIÓNES Y MODERNIZACIÓN  DE ESPACIOS CULTURALES PROGRAMADOS</t>
  </si>
  <si>
    <t>NÚMERO DE REHABILITACIÓNES, AMPLIACIÓNES Y MODERNIZACIÓN  DE OBRAS REMANENTES 2009-2012 REALIZADOS</t>
  </si>
  <si>
    <t>NÚMERO DE REHABILITACIÓNES, AMPLIACIÓNES Y MODERNIZACIÓN  DE OBRAS REMANENTES 2009-2012 PROGRAMADOS</t>
  </si>
  <si>
    <t>ACCIONES DESTINADAS PARA EL SUMINISTRO Y RACIONALIZACION DE AGUA POTABLE REALIZADAS</t>
  </si>
  <si>
    <t>ACCIONES DESTINADAS PARA EL SUMINISTRO Y RACIONALIZACION DE AGUA POTABLE PROGRAMADAS</t>
  </si>
  <si>
    <t>ACCIONES DE PLANEACION Y EJECUCIÓN DE TRABAJOS RELATIVOS A LA REHABILITACIÓN, MANTENIMIENTO Y CONSERVACIÓN DE LA RED DE CAMINOS VECINALES DEL MUNICIPIO REALIZADOS</t>
  </si>
  <si>
    <t>ACCIONES DE PLANEACION Y EJECUCIÓN DE TRABAJOS RELATIVOS A LA REHABILITACIÓN, MANTENIMIENTO Y CONSERVACIÓN DE LA RED DE CAMINOS VECINALES DEL MUNICIPIO PROGRAMADOS</t>
  </si>
  <si>
    <t xml:space="preserve">ADQUISICIÓN DE INFORMACIÓN ESTADISTICA </t>
  </si>
  <si>
    <t xml:space="preserve">NUMERO TOTAL DE BASE REALIZADO   </t>
  </si>
  <si>
    <t>MIDE EL NUMERO DE BASES REALIZADAS ENTRE EL NUMERO DE BASES PROGRAMADAS.</t>
  </si>
  <si>
    <t>NUMERO DE  BASE PROGRAMADO.</t>
  </si>
  <si>
    <t xml:space="preserve">ESTUDIO SOCIAL SOBRE LA REALIDAD MUNICIPAL </t>
  </si>
  <si>
    <t xml:space="preserve">NUMERO TOTAL DE ESTUDIOS REALIZADOS   </t>
  </si>
  <si>
    <t>MIDE EL NUMERO DE ESTUDIOS REALIZADOS SOBRE EL NUMERO DE ESTUDIOS PROGRAMADOS</t>
  </si>
  <si>
    <t xml:space="preserve">NUMERO TOTAL DE ESTUDIOS PROGRAMADOS </t>
  </si>
  <si>
    <t>REALIZACIÓN DE PUBLICACIÓNES ESPECIALES</t>
  </si>
  <si>
    <t xml:space="preserve">NUMERO DE PUBLICACIONES REALIZADAS  </t>
  </si>
  <si>
    <t>MIDE EL NUMERO DE PUBLICACIONES REALIZADAS ENTRE EL NUMERO DE PUBLICACIONES PROGRAMADAS</t>
  </si>
  <si>
    <t xml:space="preserve">NUMERO DE PUBLICACIONES N PROGRAMADAS </t>
  </si>
  <si>
    <t>DESARROLLO DE PROYECTOS</t>
  </si>
  <si>
    <t xml:space="preserve">NUMERO DE  PROYECTOS REALIZADOS      </t>
  </si>
  <si>
    <t>MIDE EL NUMERO DE ESTUDIOS PROYECTOS REALIZADOS ENTRE EL NUMERO DE ESTUDIOS Y PROYECTOS REALIZADOS</t>
  </si>
  <si>
    <t xml:space="preserve">NUMERO DE PREOYECTOS  PROGRAMADOS </t>
  </si>
  <si>
    <t xml:space="preserve">CAMPAÑA DE COMUNICACIÓN </t>
  </si>
  <si>
    <t xml:space="preserve">NO. DE CAMPAÑAS REALIZADAS   </t>
  </si>
  <si>
    <t xml:space="preserve">MIDE EL NUMERO DE CAMPAÑAS REALIZADAS ENTRE EL NUMERO DE CAMPAÑAS PROGRAMADAS </t>
  </si>
  <si>
    <t>NO. CAMPAÑAS  PROGRAMADAS</t>
  </si>
  <si>
    <t>TALLERES DE CAPACITACIÓN</t>
  </si>
  <si>
    <t xml:space="preserve">NO. DE TALLERES REALIZADOS    </t>
  </si>
  <si>
    <t>MIDE LA REALIZACIÓN DE TALLERES REALIZADOS SOBRE LO PROGRAMADO</t>
  </si>
  <si>
    <t>NO. TALLERES PROGRAMADOS</t>
  </si>
  <si>
    <t>ASAMBLEAS SECTORIALES</t>
  </si>
  <si>
    <t xml:space="preserve">NO. DE ASAMBLEAS  REALIZADAS    </t>
  </si>
  <si>
    <t xml:space="preserve">MIDE LA REALIZACIÓN DE ASAMBLEAS REALIZADAS SOBRE LO PROGRAMADO </t>
  </si>
  <si>
    <t>NO. ASAMBLEAS PROGRAMADAS</t>
  </si>
  <si>
    <t>ESTUDIO DE RENDIMIENTO SOCIAL</t>
  </si>
  <si>
    <t xml:space="preserve">NO. DE TALLERES REALIZADOS  </t>
  </si>
  <si>
    <t xml:space="preserve">BRINDAR ATENCION </t>
  </si>
  <si>
    <t>N° DECIUDADANOS ATENDIDOS</t>
  </si>
  <si>
    <t xml:space="preserve">MIDE EL NUMERO DE CIUDADANOS ATENDIDOS ENTRE EL NUMERO DE PROGRAMADOS  </t>
  </si>
  <si>
    <t xml:space="preserve">N° DE CIUDADANOS PROGRAMADOS </t>
  </si>
  <si>
    <t xml:space="preserve">ATENCIÓN A LOS SOLICITANTES EN LINEA </t>
  </si>
  <si>
    <t xml:space="preserve">N° DE SOLICITANTES ATENDIDOS   </t>
  </si>
  <si>
    <t xml:space="preserve">N° DE SOLICITANTES PROGRAMADOS </t>
  </si>
  <si>
    <t xml:space="preserve">ASIGNACIÓN Y SEGUIMINTO DE OFICIOS DE PARTICULARES </t>
  </si>
  <si>
    <t>N° DE OFICIOS RECEPCIONADOS</t>
  </si>
  <si>
    <t xml:space="preserve">MIDE EL NUMERO DE OFICIOS  ASIGNADOS ENTRE EL NUMERO DE OFICIOS PROGRAMADOS </t>
  </si>
  <si>
    <t>N° DE OFICIOS PROGRAMADO</t>
  </si>
  <si>
    <t xml:space="preserve">ASIGNACIÓN Y SEGUIMINTO DE OFICIOS INTERNOS  </t>
  </si>
  <si>
    <t xml:space="preserve">NOTIFICACIONES A PARTICULARES </t>
  </si>
  <si>
    <t>N° DE NOTIFICACIONES ENTREGADAS</t>
  </si>
  <si>
    <t xml:space="preserve">MIDE EL NUMERO DE NOTIFICACIONES ENTREGADAS ENTRE EL NUMERO DE NOTIFICACIONES PROGRAMADAS </t>
  </si>
  <si>
    <t>N° DE NOTIFICACIONES  PROGRAMADAS</t>
  </si>
  <si>
    <t xml:space="preserve">NOTIFICACIONES LEGALES </t>
  </si>
  <si>
    <t>N° DE NOTIFICACIONES LEGALES  ENTREGADAS</t>
  </si>
  <si>
    <t xml:space="preserve">ESTADISTICA </t>
  </si>
  <si>
    <t xml:space="preserve">ESTADISTICA Y CONTROL DE LA ATENCIÓN </t>
  </si>
  <si>
    <t>N° DE ESTADISTCAS DE ATENCIÓN BRINDADA</t>
  </si>
  <si>
    <t xml:space="preserve">MIDE LA ATENCIÓN BRINDADA ENTRE LA ATENCIÓN PROGRAMADA </t>
  </si>
  <si>
    <t xml:space="preserve">N° DE ESTADISTICAS PROGRAMADAS </t>
  </si>
  <si>
    <t>MANTENIMIENTO AL SISTEMA DE GESTIÓN DE CALIDAD</t>
  </si>
  <si>
    <t>N° DE MANTENIMIENTO REALIZADO</t>
  </si>
  <si>
    <t>MIDE EL MANTENIMIENTO REALIZADO ENTRE EL MANTENIMIENTO PROGRAMADO</t>
  </si>
  <si>
    <t xml:space="preserve">N° DE MANTENIMIENTO PROGRAMADO  </t>
  </si>
  <si>
    <t>PROGRAMA  9´S</t>
  </si>
  <si>
    <t xml:space="preserve">MIDE EL NUMERO DE CIUDADANOS ATENDIDOS  </t>
  </si>
  <si>
    <t>MIDE EL NUMERO DE SOLICITANTES ATENDIDOS</t>
  </si>
  <si>
    <t>MIDE LA REALIZACIÓN DE ESTUDIOS REALIZADOS</t>
  </si>
  <si>
    <t xml:space="preserve">NUMERO DE SERVICIOS REALIZADOS </t>
  </si>
  <si>
    <t>SERVICIOS</t>
  </si>
  <si>
    <t xml:space="preserve">MIDE EL NUMERO DE SERVICIOS REALIZADOS ENTRE EL NUMERO DE SERVICIOS PROGRAMADOS </t>
  </si>
  <si>
    <t xml:space="preserve"> NUMERO DE SERVICIOS PROGRAMADOS</t>
  </si>
  <si>
    <t>MANTENIMIENTO CORRECTIVO A EQUIPO DE COMPUTO</t>
  </si>
  <si>
    <t>NUMERO DE SOLICITUDES ATENDIDAS</t>
  </si>
  <si>
    <t xml:space="preserve">MIDE EL NUMERO DE SOLICITUDES REALIZADAS ENTRE EL NUMERO DE SOLICITUDES PROGRAMADAS </t>
  </si>
  <si>
    <t xml:space="preserve"> NUMERO DE SOLICITUDES PROGRAMADOS</t>
  </si>
  <si>
    <t>NUMERO DE SERVICIOS REALIZADOS</t>
  </si>
  <si>
    <t xml:space="preserve"> NUMERO DE SERVICIOS PROGRAMADOS                                                  </t>
  </si>
  <si>
    <t xml:space="preserve">NUMERO DE SOLICITUDES ATENDIDOS </t>
  </si>
  <si>
    <t xml:space="preserve">MIDE EL NUMERO DE SOLICITUDES REALIZADOS ENTRE EL NUMERO DE SOLICITUDES PROGRAMADOS </t>
  </si>
  <si>
    <t>NUMERO DE SOLICITUDES PROGRAMADAS</t>
  </si>
  <si>
    <t>MANTEMINIENTO PREVENTIVO A EXTENSIONES TELEFÓNICAS</t>
  </si>
  <si>
    <t xml:space="preserve">MIDE EL NUMERO DE MANTENIMIENTO REALIZADOS ENTRE EL NUMERO DE MANTENIMIENTOS PROGRAMADOS </t>
  </si>
  <si>
    <t>MANTENIMIENTO CORRECTIVO DE EXTENSIONES</t>
  </si>
  <si>
    <t xml:space="preserve">NUMERO DE SOLICITUDES ATENDIDAS </t>
  </si>
  <si>
    <t xml:space="preserve">MIDE EL NUMERO DE SOLICITUDES REALIZADOS ENTRE EL NUMERO DE SOLICITUDES PROGRAMADAS </t>
  </si>
  <si>
    <t>O7</t>
  </si>
  <si>
    <t>NUMERO DE DIAGNOSTICOS REALIZADOS</t>
  </si>
  <si>
    <t>DIAGNOSTICOS</t>
  </si>
  <si>
    <t xml:space="preserve">MIDE EL NUMERO DE DIAGNOSTICOS PROGRAMADOS ENTRTRE EL NUMERO DE DIAGNOSTICOS REALIZADOS </t>
  </si>
  <si>
    <t>NUMERO DE DIAGNOSTICOS PROGRAMADOS</t>
  </si>
  <si>
    <t>NUMERO DE SISTEMAS DESARROLLADOS</t>
  </si>
  <si>
    <t>DESARROLLOS</t>
  </si>
  <si>
    <t xml:space="preserve">MIDE EL NUMERO DE SISTEMAS DESARREOLLADOS ENTRE EL NUMERO DE SISTEMAS PROGRAMADOS </t>
  </si>
  <si>
    <t xml:space="preserve"> NUMERO DE SISTEMAS PROGRAMADOS </t>
  </si>
  <si>
    <t>NUMERO DE SISTEMAS IMPLEMENTADOS</t>
  </si>
  <si>
    <t xml:space="preserve">MIDE EL NUMERO DE SISTEMAS IMPLEMENTADOS ENTRE EL NUMERO DE SISTEMAS DESARROLLADOS </t>
  </si>
  <si>
    <t xml:space="preserve">NUMERO DE SISTEMAS IMPLEMENTADOS </t>
  </si>
  <si>
    <t xml:space="preserve"> NUMERO DE SISTEMAS DESARROLLADOS</t>
  </si>
  <si>
    <t xml:space="preserve">RESPUESTA A LAS SOLICITUDES </t>
  </si>
  <si>
    <t xml:space="preserve">NUMERO DE SOLICITUDES ATENDIDAS   </t>
  </si>
  <si>
    <t xml:space="preserve">MIDE EL NUMERO DE SOLICITUDES ATENDIDAS ENTRE EL NUMERO DE SOLICITUDES PROGRAMADAS </t>
  </si>
  <si>
    <t>INFORMACIÓN PUBLICA CONTENIDA EN EL PORTAL</t>
  </si>
  <si>
    <t xml:space="preserve">NUMERO DE INFORMACION PUBLICADA  </t>
  </si>
  <si>
    <t xml:space="preserve">MIDE LA INFORMACIÓN CONTENIDA EN EL PORTAL ENTRE LO PROGRAMADO </t>
  </si>
  <si>
    <t>NUMERO DE INFORMACIÓN PROGRAMADA</t>
  </si>
  <si>
    <t>DOCUMENTACIÓN RELATIVA</t>
  </si>
  <si>
    <t xml:space="preserve">NUEMRO DE DOCUMENTOS RESUELTOS   </t>
  </si>
  <si>
    <t xml:space="preserve">MIDE LA INTEGRACIÓN DE LOS DOCUMENTOS RESUELTOS ENTRE LO PROGRAMADO </t>
  </si>
  <si>
    <t xml:space="preserve">NUMERO DE DOCUMENTOS PROGRAMADOS </t>
  </si>
  <si>
    <t xml:space="preserve">AGENDA PARA EL PRESIDENTE MUNICIPAL </t>
  </si>
  <si>
    <t xml:space="preserve">NUMERO DE ACTIVDADES REALIZADAS  </t>
  </si>
  <si>
    <t xml:space="preserve">MIDE EL NUMERO DE ACTIVIDADES REALIZADAS ENTRE EL NUMERO DE ACTIVIDADES PROGRAMADAS </t>
  </si>
  <si>
    <t xml:space="preserve">NUEMRO DE ACTIVIDADES PROGRAMADAS </t>
  </si>
  <si>
    <t>GIRAS DE TRABAJO DEL PRESIDENTE MUNICIPAL</t>
  </si>
  <si>
    <t xml:space="preserve">NUMERO DE GIRAS REALIZADAS  </t>
  </si>
  <si>
    <t>MIDE EL NUMERO DE GIRAS REALIZADAS ENTRE EL NUMERO DE GIRAS PROGRAMADAS</t>
  </si>
  <si>
    <t>NUEMRO DE GIRAS PROGRAMADAS</t>
  </si>
  <si>
    <t xml:space="preserve">CORRESPONDENCIA ENVIADA AL PRESIDENTE </t>
  </si>
  <si>
    <t xml:space="preserve">NUMERO DE CORRESPONDENCIA RECIBIDA    </t>
  </si>
  <si>
    <t>MIDE EL NUMERO DE CORRESPONDENCIA RECIBIDA ENTRE EL NUMERO DE CORRESPONDENCIA PROGRAMADA</t>
  </si>
  <si>
    <t>NUMERO DE CORRESPONDENCIA PROGRAMADA</t>
  </si>
  <si>
    <t xml:space="preserve">AUDIENCIA PUBLICA </t>
  </si>
  <si>
    <t xml:space="preserve">NUMERO DE AUDIENCIAS REALIZADAS      </t>
  </si>
  <si>
    <t xml:space="preserve">MIDE EL NUMERO DE AUDIENCIAS REALIZADAS ENTRE EL NUMERO DE AUDIENCIAS PROGRAMADAS </t>
  </si>
  <si>
    <t xml:space="preserve">NUMERO DE AUDIENCIAS PROGRAMADAS </t>
  </si>
  <si>
    <t>DCUMENTACIÓN PARA FIRMA DEL PRESIDENTE MUNICIPAL</t>
  </si>
  <si>
    <t xml:space="preserve">NUMERO DE DOCUMENTOS FIRMADOS  </t>
  </si>
  <si>
    <t xml:space="preserve">MIDE EL NUMERO DE DOCUMENTOS FIRMADOS ENTRE EL NUMERO DE DOCUMENTOS PROGRAMADOS </t>
  </si>
  <si>
    <t xml:space="preserve">DIFUCIÓN DE SERVICIOS </t>
  </si>
  <si>
    <t xml:space="preserve">NUMERO DE CAMPAÑAS REALIZADAS   </t>
  </si>
  <si>
    <t xml:space="preserve">MIDE EL NUMERO DE CAMPAÑAS REALIZADAS ENTRE EL NUMERO DE CAMPAÑAS REALIZADAS </t>
  </si>
  <si>
    <t>NUMERO DE CAMPAÑAS PROGRAMADAS</t>
  </si>
  <si>
    <t xml:space="preserve">PROGRAMA PERMANENTE DE CAPACITACIÓN </t>
  </si>
  <si>
    <t xml:space="preserve">NUMERO DE CAPACITACIONES REALIZADAS   </t>
  </si>
  <si>
    <t xml:space="preserve">MIDE EL NUMERO DE CAPACITACINES REALIZADAS ENTRE EL NUMERO DE CAPACITACIONES PROGRAMADAS </t>
  </si>
  <si>
    <t>NUMERO DE CAPACITACIONES PROGRAMADAS</t>
  </si>
  <si>
    <t xml:space="preserve">DIFUCIÓN DE SERCICIOS EN EL PORTAL </t>
  </si>
  <si>
    <t xml:space="preserve">NUMERO DE DIFUCIÓN  REALIZADA   </t>
  </si>
  <si>
    <t>MIDE EL NUMERO DE DIFUCIÓN REALIZADA ENTRE EL NUMERO DE DIFUCIÓN PROGRAMADA</t>
  </si>
  <si>
    <t>NUMERO DE DIFUCIÓN PROGRAMADA</t>
  </si>
  <si>
    <t xml:space="preserve">PROGRAMA DE SENSIBILIZACIÓN </t>
  </si>
  <si>
    <t xml:space="preserve">NUMERO DE PROGAMAS REALIZADAS     </t>
  </si>
  <si>
    <t>MIDE EL NUMERO DE PROGRAMAS REALIZADAS ENTRE EL NUMERO DE PROGRAMAS REALIZADAS</t>
  </si>
  <si>
    <t xml:space="preserve">VINCULOS INTERNACIONALES </t>
  </si>
  <si>
    <t xml:space="preserve">NUMERO DE REUNIONES  REALIZADAS   </t>
  </si>
  <si>
    <t xml:space="preserve">REUNIÓN </t>
  </si>
  <si>
    <t xml:space="preserve">MIDE EL NUMERO DE REUNIONES PROGRAMADOS ENTRE EL NUMERO DE REUNIONES REALIZADAS </t>
  </si>
  <si>
    <t>NUMERO DE REUNIONES PROGRAMADAS</t>
  </si>
  <si>
    <t xml:space="preserve">INFORMACIÓN PARA MIGRANTES </t>
  </si>
  <si>
    <t xml:space="preserve">NUMERO DE FOLLETOS ENTREGADOS  </t>
  </si>
  <si>
    <t xml:space="preserve">TRIPTICOS </t>
  </si>
  <si>
    <t xml:space="preserve">MIDE EL NUMERO DE FOLLETOS ENTRGADOS ENTRE EL NUMERO DE FOLLETOS PROGRAMADOS </t>
  </si>
  <si>
    <t>NUMERO DE FOLLETOS  PROGRAMADOS</t>
  </si>
  <si>
    <t xml:space="preserve">SERVICIOS A MIGRANTES NACIONALES </t>
  </si>
  <si>
    <t xml:space="preserve">NUMERO DE PROYECTOS REALIZADOS     </t>
  </si>
  <si>
    <t xml:space="preserve">MIDE EL NUMERO DE PROYECTOS REALIZADOS ENTRE EL NUMERO DE PROYECTOS PROGRAMADOS </t>
  </si>
  <si>
    <t xml:space="preserve">NUMERO DE PROYECTOS PROGRAMADOS </t>
  </si>
  <si>
    <t>COORDINAR REUNIONES CON LAS DEPENDENCIAS MUNICIPALES</t>
  </si>
  <si>
    <t>NUMERO DE REUNIONES REALIZADAS</t>
  </si>
  <si>
    <t xml:space="preserve">MIDE LA MEJORA Y EFICIENCIA DE LAS ACCIONES REALIZADAS ENTRE LO PROGRAMADO </t>
  </si>
  <si>
    <t xml:space="preserve">NUMERO DE REUNIONES PROGRAMADAS </t>
  </si>
  <si>
    <t xml:space="preserve">DIFUSIÓN DE INFORMACIÓN </t>
  </si>
  <si>
    <t xml:space="preserve">MIDE EL NUMERO DE REUNIONES REALIZADAS ENTRE LAS PROGRAMADAS </t>
  </si>
  <si>
    <t xml:space="preserve">AUDIENCIAS PUBLICAS </t>
  </si>
  <si>
    <t>NUMERO DE AUDIENCIAS REALIZADAS</t>
  </si>
  <si>
    <t xml:space="preserve">MIDE EL NUMERO DE AUDIENCIAS REALIZADAS EN TRE LAS PROGRAMADAS </t>
  </si>
  <si>
    <t xml:space="preserve">RECORRIDOS DE TRABAJO </t>
  </si>
  <si>
    <t xml:space="preserve">NUMERO DE RECORRIDOS REALIZADOS </t>
  </si>
  <si>
    <t xml:space="preserve">MIDE EL NUMERO DE RECORRIDOS REALIZADOS ENTRE LO PROGRAMADO </t>
  </si>
  <si>
    <t xml:space="preserve">NUMERO DE RECORRIDOS PROGRAMADOS  </t>
  </si>
  <si>
    <t xml:space="preserve">REVISIÓN Y ACTUALIZACIÓN DE REGLAMENTOS </t>
  </si>
  <si>
    <t xml:space="preserve">NÚMERO DE REGLAMENTOS SOMETIDOS A REVISIÓN </t>
  </si>
  <si>
    <t>REGLAMENTOS REVISADOS, ACTUALIZADOS, REFORMADOS</t>
  </si>
  <si>
    <t>REVISIÓN Y ELABORACIÓN DE CONVENIOS Y CONTRATOS</t>
  </si>
  <si>
    <t>NÚMERO DE CONTRATOS Y CONVENIOS SOMETIDOS A REVISIÓN</t>
  </si>
  <si>
    <t>CONVENIO Y/O CONVENIO</t>
  </si>
  <si>
    <t>NÚMERO DE CONTRATOS Y CONVENIOS REVISADOS</t>
  </si>
  <si>
    <t>CONSULTA</t>
  </si>
  <si>
    <t>CONSULTAS JURÍDICAS</t>
  </si>
  <si>
    <t>CONSULTAS JURÍDICAS SOLICITADAS</t>
  </si>
  <si>
    <t>MIDE EL PORCENTAJE ENTRE EL NÚMERO DE ASEOSORÍAS SOLICITADAS ENTRE EL NÚMERO DE ASESORÍAS IMPARTIDAS</t>
  </si>
  <si>
    <t>CONSULTAS JURÍDICAS IMPARTIDAS</t>
  </si>
  <si>
    <t>MIDE EL PORCENTAJE ENTRE EL TOTAL DE REGLAMENTOS DE LA ADMINISTRACIÓN MUNICIPAL SOMETIDOS A REVISIÓN ENTRE EL TOTAL DE LOS QUE FUERON CREADOS, ACTUALIZADOS O REFORMADOS</t>
  </si>
  <si>
    <t>MIDE EL PORCENTAJE ENTRE EL NÚMER DE CONVENIOS Y CONTRATOS SOMETIDOA A REVISIÓN  Y  ELABORACIÓN ENTRE EL NÚMERO DE CONVENIOS Y CONTRATOS REVISADOS Y ELABORADOS</t>
  </si>
  <si>
    <t xml:space="preserve">  PLAN DE DESARROLLO MUNICIPAL 2013-2015</t>
  </si>
  <si>
    <t xml:space="preserve">EFICIENCIA </t>
  </si>
  <si>
    <t xml:space="preserve"> FICHAS TÉCNICAS SOBRE EL ANÁLISIS DE LOS LINEAMIENTOS ESPECÍFICOS DE CADA PROGRAMA PÚBLICO, PRIVADO, NACIONAL O EXTRANJERO</t>
  </si>
  <si>
    <t xml:space="preserve"> REPORTES SOBRE LA INTEGRACIÓN DEL PROGRAMA AGENDA DESDE LO LOCAL </t>
  </si>
  <si>
    <t xml:space="preserve"> CONVENIOS CON INSTITUCIONES PÚBLICAS, PRIVADAS O SOCIALES</t>
  </si>
  <si>
    <t xml:space="preserve"> TALLERES  DE CAPACITACIÓN A LAS DEPENDENCIAS PARA LA INTEGRACIÓN DE LA INFORMACIÓN DEL PROGRAMA AGENDA DESDE LO LOCAL</t>
  </si>
  <si>
    <t xml:space="preserve">FORO DE CONSULTA CIUDADANA 
 </t>
  </si>
  <si>
    <t>MIDE LA CANTIDAD DE FOROS DE CONSULTA CIUDADANA REALIZADOS</t>
  </si>
  <si>
    <t xml:space="preserve">FOROS DE CONSULTA  REALIZADOS </t>
  </si>
  <si>
    <t>FOROS DE CONSULTA  PROGRAMADOS</t>
  </si>
  <si>
    <t>PLAN DE DESARROLLO MUNICIPAL PROGRAMADO</t>
  </si>
  <si>
    <t>INFORME DE GOBIERNO PROGRAMADO</t>
  </si>
  <si>
    <t>NO. DE REPORTES REALIZADO</t>
  </si>
  <si>
    <t>NO. DE INFORME REQUERIDO</t>
  </si>
  <si>
    <t xml:space="preserve">NO. DE REPORTES  REALIZADOS </t>
  </si>
  <si>
    <t>NO. DE REPORTES REQUERIDOS</t>
  </si>
  <si>
    <t>FICHAS TÉCNICAS REALIZADAS</t>
  </si>
  <si>
    <t>FICHAS TÉCNICAS PROGRAMADAS</t>
  </si>
  <si>
    <t xml:space="preserve">NO. DE CONFERENCIAS  REALIZADAS </t>
  </si>
  <si>
    <t>NO. DE CONFERENCIAS   PROGRAMADAS</t>
  </si>
  <si>
    <t>NO. DE REPORTES REALIZADOS</t>
  </si>
  <si>
    <t xml:space="preserve">NO. DE REPORTES  PROGRAMADOS </t>
  </si>
  <si>
    <t>NO. DE CONVENIOS  PROGRAMADOS</t>
  </si>
  <si>
    <t xml:space="preserve">NO. DE  CONVENIOS   REALIZADOS </t>
  </si>
  <si>
    <t xml:space="preserve">NO. DE CAPACITACIONES  REALIZADAS </t>
  </si>
  <si>
    <t>NO. DE CAPACITACIONES PROGRAMADOS</t>
  </si>
  <si>
    <t>PLAN DE DESARROLLO MUNICIPAL REALIZADO</t>
  </si>
  <si>
    <t xml:space="preserve">REPORTES </t>
  </si>
  <si>
    <t xml:space="preserve">CONFERENCIAS </t>
  </si>
  <si>
    <t>FICHAS</t>
  </si>
  <si>
    <t xml:space="preserve">FORO </t>
  </si>
  <si>
    <t>No. de proyectos de constancias realizadas</t>
  </si>
  <si>
    <t>Mide el número de proyectos de constancias realizadas respecto del total de proyectos de constancias programadas.</t>
  </si>
  <si>
    <t>No. de proyectos de constancias programadas</t>
  </si>
  <si>
    <t xml:space="preserve">Mide el número de proyectos de certificaciones realizadas respecto del total de proyectos de certificaciones programadas. </t>
  </si>
  <si>
    <t>Mide el número de proyectos de Cartillas realizadas respecto del total de proyectos de Cartillas programadas</t>
  </si>
  <si>
    <t>Mide el número de trámites realizados respecto del total de trámites programados</t>
  </si>
  <si>
    <t>Mide el número de Libros de registro, sorteo y de balance realizados respecto del total de Libros de registro, sorteo y de balance programados</t>
  </si>
  <si>
    <r>
      <t xml:space="preserve"> </t>
    </r>
    <r>
      <rPr>
        <sz val="10"/>
        <rFont val="Calibri"/>
        <family val="2"/>
      </rPr>
      <t xml:space="preserve">No DE CONSTANCIAS EXPEDIDAS              </t>
    </r>
  </si>
  <si>
    <t xml:space="preserve"> No DE CONSTANCIAS SOLICITADAS</t>
  </si>
  <si>
    <r>
      <t xml:space="preserve"> </t>
    </r>
    <r>
      <rPr>
        <sz val="10"/>
        <rFont val="Calibri"/>
        <family val="2"/>
      </rPr>
      <t xml:space="preserve">No DE CERTIFICACIONES EXPEDIDAS              </t>
    </r>
  </si>
  <si>
    <t xml:space="preserve"> No DE CERTIFICACIONES SOLICITADAS</t>
  </si>
  <si>
    <r>
      <t xml:space="preserve"> </t>
    </r>
    <r>
      <rPr>
        <sz val="10"/>
        <rFont val="Calibri"/>
        <family val="2"/>
      </rPr>
      <t xml:space="preserve">No DE PERMISOS EXPEDIDOS              </t>
    </r>
  </si>
  <si>
    <t>PERMISOS</t>
  </si>
  <si>
    <t xml:space="preserve"> No DE PERMISOS SOLICITADOS</t>
  </si>
  <si>
    <t>CERTIFICACIONES</t>
  </si>
  <si>
    <t xml:space="preserve">EFICACIA </t>
  </si>
  <si>
    <r>
      <t xml:space="preserve"> </t>
    </r>
    <r>
      <rPr>
        <sz val="10"/>
        <rFont val="Calibri"/>
        <family val="2"/>
      </rPr>
      <t xml:space="preserve">No DE CERTIFICACIONES SOLICITADAS         </t>
    </r>
  </si>
  <si>
    <r>
      <t xml:space="preserve"> </t>
    </r>
    <r>
      <rPr>
        <sz val="10"/>
        <rFont val="Calibri"/>
        <family val="2"/>
      </rPr>
      <t xml:space="preserve">No DE GACETAS EXPEDIDAS              </t>
    </r>
  </si>
  <si>
    <t xml:space="preserve">PUBLICACION </t>
  </si>
  <si>
    <t xml:space="preserve"> No DE GACETAS SOLICITADAS</t>
  </si>
  <si>
    <r>
      <t xml:space="preserve"> </t>
    </r>
    <r>
      <rPr>
        <sz val="10"/>
        <rFont val="Calibri"/>
        <family val="2"/>
      </rPr>
      <t xml:space="preserve">No DE CITATORIOS EMITIDOS      </t>
    </r>
  </si>
  <si>
    <t xml:space="preserve"> No DE CITATORIOS SOLICITADOS</t>
  </si>
  <si>
    <t xml:space="preserve">EMISION DE CITATORIOS PARA LA CELEBRACION DE CABILDOS </t>
  </si>
  <si>
    <t>MIDE EL No DE CITATORIOS PARA SESIONES DE CABILDO EXPEDIDIOS SOBRE EL No DE CITATORIOS PARA SESIONES DE CABILDO PROGRAMADOS</t>
  </si>
  <si>
    <t xml:space="preserve">PUBLICACION DE REGLAMENTOS, DISPOSICIONES </t>
  </si>
  <si>
    <t>MIDE EL No DE  PUBLICACIONES  REALIZADAS  SOBRE EL No DE PUBLICACIONES SOLICITADAS.</t>
  </si>
  <si>
    <t>MIDE EL No DE  CERTIFICACIONES  EXPEDIDAS SOBRE EL No DE CERTIFICACIONES SOLICITADAS.</t>
  </si>
  <si>
    <t>EXPEDICIÓN DE CONSTANCIAS</t>
  </si>
  <si>
    <t xml:space="preserve"> MIDE EL No DE  CONSTANCIAS EXPEDIDAS SOBRE EL No DE CONSTANCIA SOLICITADAS</t>
  </si>
  <si>
    <t>EXPEDICIÓN DE CERTIFICACIONES</t>
  </si>
  <si>
    <t>EXPEDICIÓN DE PERMISOS</t>
  </si>
  <si>
    <t>MIDE EL No DE  PERMISOS  EXPEDIDOS SOBRE EL No DE PERMISOS SOLICITADOS.</t>
  </si>
  <si>
    <t>ELABORACIÓN DE ACTA DE CABILDO</t>
  </si>
  <si>
    <t>NO. DE PROYECTOS DE  CERTIFICACIÓN DE PUNTOS  DE ACUERDO</t>
  </si>
  <si>
    <t>MIDE EL NÚMERO DE ACTAS DE CABILDO REALIZADAS RESPECTO DEL TOTAL DE ACTAS DE CABILDO  PROGRAMADAS</t>
  </si>
  <si>
    <t>NO. DE PROYECTOS DE  CERTIFICACIÓN DE PUNTOS DE ACUERDO</t>
  </si>
  <si>
    <t>PROVEER LO NECESARIO PARA LA PUBLICACIÓN DE LAS GACETAS MUNICIPALES</t>
  </si>
  <si>
    <t xml:space="preserve">NO. REVISIÓN DE DOCUMENTOS PARA LA PUBLICACIÓN DE GACETA REALIZADA </t>
  </si>
  <si>
    <t>MIDE EL NÚMERO DE REVISIONES  REALIZADA A LOS DOCUMENTOS QUE INTEGRARAN LA PUBLICACIÓN DE LA GACETA MUNICIPAL  RESPECTO DEL TOTAL EL NUMERO DE  REVISIONES PROGRAMADAS A LOS DOCUMENTOS QUE INTEGRAN LA PUBLICACIÓN DE LA GACETA MUNICIPAL</t>
  </si>
  <si>
    <t xml:space="preserve">NO. REVISIÓN DE DOCUMENTOS PARA LA PUBLICACIÓN DE GACETA PROGRAMADOS </t>
  </si>
  <si>
    <t>INFORME MENSUAL DE LAS COMISIONES EDILICIAS</t>
  </si>
  <si>
    <t>NO. COMISIONES REALIZADAS</t>
  </si>
  <si>
    <t>MIDE EL NÚMERO DE INFORMES DE LAS COMISIONES EDILICIAS REALIZADAS RESPECTO DEL TOTAL DE INFORMES DE LAS COMISIONES EDILICIAS PROGRAMADAS</t>
  </si>
  <si>
    <t>NO. COMISIONES PROGRAMADAS</t>
  </si>
  <si>
    <t>SUPERVISAR Y COORDINAR LAS REVISIÓN  Y ACTUALIZACIONES DE  REGLAMENTOS,</t>
  </si>
  <si>
    <t>MIDE EL NUMERO DE SUPERVISIONES REALIZADAS RESPECTO AL TOTAL DE SUPERVISIONES PROGRAMADAS</t>
  </si>
  <si>
    <t xml:space="preserve">NO. DE SUPERVISIONES PROGRAMADAS </t>
  </si>
  <si>
    <t>BOLETIN</t>
  </si>
  <si>
    <t>COMUNICADO</t>
  </si>
  <si>
    <t>ENTREVISTA</t>
  </si>
  <si>
    <t>DISEÑO</t>
  </si>
  <si>
    <t>BOLETINES PRENSA ESCRITA</t>
  </si>
  <si>
    <t>MIDE EL No. DE BOLETINES ELABORADOS SOBRE LOS PROGRAMADOS</t>
  </si>
  <si>
    <t>MIDE EL No. DE COMUNICADOS ELABORADOS SOBRE LOS PROGRAMADOS</t>
  </si>
  <si>
    <t>BOLETINES Y COMUNICADOS ELCTRONICOS</t>
  </si>
  <si>
    <t>CAMPAÑAS PERMANENTES</t>
  </si>
  <si>
    <t>MIDE EL No. DE CAMPAÑAS ELABORADAS SOBRE LAS PROGRAMADAS</t>
  </si>
  <si>
    <t>PROGRAMAS DE T.V. Y RADIO</t>
  </si>
  <si>
    <t>MIDE EL No. DE PROGRAMAS ELABORADOS SOBRE LOS PROGRAMADOS</t>
  </si>
  <si>
    <t>MIDE EL No. DE ENTREVISTAS ELABORADAS SOBRE LAS PROGRAMADAS</t>
  </si>
  <si>
    <t>MIDE EL No. DE EVENTOS ELABORADOS SOBRE LOS PROGRAMADOS</t>
  </si>
  <si>
    <t>MIDE EL No. DE DOCUMENTOS ELABORADOS SOBRE LOS PROGRAMADOS</t>
  </si>
  <si>
    <t>SINTESIS INFORMATIVA</t>
  </si>
  <si>
    <t>MIDE EL No. DE DISEÑOS ELABORADOS SOBRE LOSPROGRAMADOS</t>
  </si>
  <si>
    <t>DISEÑOS DE UTILITARIOS</t>
  </si>
  <si>
    <t xml:space="preserve">BOLETINES PROGRAMADOS </t>
  </si>
  <si>
    <t xml:space="preserve">COMUNICADOS PROGRAMADOS  </t>
  </si>
  <si>
    <t xml:space="preserve"> CAMPAÑAS PROGRAMADAS </t>
  </si>
  <si>
    <t xml:space="preserve"> PROGRAMAS PROGRAMADOS </t>
  </si>
  <si>
    <t xml:space="preserve"> ENTREVISTAS PROGRAMADOS </t>
  </si>
  <si>
    <t xml:space="preserve">  EVENTOS PROGRAMADOS </t>
  </si>
  <si>
    <t xml:space="preserve">DOCUMENTOS PROGRAMADOS </t>
  </si>
  <si>
    <t xml:space="preserve">No. DE BOLETINES ELABORADOS                                        </t>
  </si>
  <si>
    <t xml:space="preserve">No. DE COMUNICADOS ELABORADOS     </t>
  </si>
  <si>
    <t xml:space="preserve">No. DE CAMPAÑAS ELABORADAS                   </t>
  </si>
  <si>
    <t xml:space="preserve">No. DE PROGRAMAS ELABORADOS </t>
  </si>
  <si>
    <t xml:space="preserve">No. DE ENTREVISTAS ELABORADOS </t>
  </si>
  <si>
    <t xml:space="preserve">No. DE EVENTOS ELABORADOS </t>
  </si>
  <si>
    <t>No. DE DOCUMENTOS ELABORADOS</t>
  </si>
  <si>
    <t xml:space="preserve"> DISEÑOS PROGRAMADOS </t>
  </si>
  <si>
    <t xml:space="preserve">No. DE QUEJAS ATENDIDAS </t>
  </si>
  <si>
    <t xml:space="preserve">No. DE QUEJAS PROGRAMADAS </t>
  </si>
  <si>
    <t xml:space="preserve">No. DE ASESORÍAS REALIZADAS </t>
  </si>
  <si>
    <t xml:space="preserve">No. DE ASESORÍAS PROGRAMADAS </t>
  </si>
  <si>
    <t>DIFUSIÓN DE LOS DERECHOS HUMANOS</t>
  </si>
  <si>
    <t>No. DE PERSONAS BENEFICIADAS</t>
  </si>
  <si>
    <t xml:space="preserve">MIDE EL NÚMERO DE PERSONAS BENEFICIADAS ENTRE EL NÚMERO  DE PERSONAS PROGRAMADAS </t>
  </si>
  <si>
    <t>No. DE PERSONAS PROGRAMADAS</t>
  </si>
  <si>
    <t xml:space="preserve">No. DE PERSONAS BENEFICIADAS POR CAPACITACIONES </t>
  </si>
  <si>
    <t>MIDE EL NÚMERO DE PERSONAS BENEFICIADAS POR CAPACITACIONES ENTRE EL NÚMERO DE PERSONAS PROGRAMADAS</t>
  </si>
  <si>
    <t>No. DE PERSONAS BENEFICIADAS POR CAPACITACIONES (4800)</t>
  </si>
  <si>
    <t>No. DE PERSONAS PROGRAMADA (4800)</t>
  </si>
  <si>
    <t xml:space="preserve">No. DE PROPUESTAS REALIZADAS </t>
  </si>
  <si>
    <t xml:space="preserve"> MIDE EL NÚMERO DE PROPUESTAS DE ESTUDIOS DE INVESTIGACIÓN ENTRE EL NÚMERO DE PROPUESTAS PROGRAMADAS.</t>
  </si>
  <si>
    <t>No. DE PROPUESTAS PROGRAMADAS</t>
  </si>
  <si>
    <t>MIDE EL NÚMERO DE EVENTOS REALIZADOS  ENTRE EL NÚMERO EVENTOS PROGRAMADOS.</t>
  </si>
  <si>
    <t xml:space="preserve"> MIDE EL NÚMERO DE ASESORÍAS JURÍDICAS Y DE ORIENTACIÓN EN LAS VISITAS Y EVENTOS REALIZADOS EN LAS COMUNIDADES ENTRE EL NÚMERO DE ASESORÍAS PROGRAMADAS</t>
  </si>
  <si>
    <t>MIDE EL NÚMERO DE ASESORÍAS JURÍDICAS REALIZADAS EN LA OFICINA ENTRE EL NÚMERO DE ASESORÍAS PROGRAMADAS.</t>
  </si>
  <si>
    <t>MIDE EL NÚMERO DE PERSONAS BENEFICIADAS POR DIVERSAS CAPACITACIONES, TALLERES, CURSOS, PLATICAS Y CONFERENCIAS  SOBRE TEMAS DE DERECHOS HUMANOS RELACIONADOS AL SECTOR ESPECÍFICO ENTRE EL NÚMERO DE PERSONAS PROGRAMADAS.</t>
  </si>
  <si>
    <t>MIDE EL NÚMERO DE QUEJAS ATENDIDAS POR PRESUNTAS VIOLACIONES A LOS DERECHOS HUMANOS ENTRE EL NÚMERO DE QUEJAS PROGRAMADAS</t>
  </si>
  <si>
    <t>REPORTES CIUDADANOS</t>
  </si>
  <si>
    <t>NUMERO DE REPORTES REALIZADOS</t>
  </si>
  <si>
    <t>MIDE LA CANTIDAD DE REPORTES REALIZADOS, CON RESPECTO A LOS REPORTES PROGRAMADOS</t>
  </si>
  <si>
    <t>PORCENTAJE</t>
  </si>
  <si>
    <t>NÚMERO DE REPORTES PROGRAMADOS</t>
  </si>
  <si>
    <t>MANTENIMIENTO DE LA CARPETA ASFALTICA EN VIALIDADES (BACHEO)</t>
  </si>
  <si>
    <t>NÚMERO DE METROS CUADROS QUE SE DIO MANTENIMIENTO</t>
  </si>
  <si>
    <t>MIDE LOS METROS CUADRADOS A LOS QUE SE DIO MANTENIMIENTO A LA CARPETA ASFALTICA (BACHEO), CON RESPECTO, CON RESPETO AL MANTENIMIENTO AL MANTENIMIENTO A LA CARPETA ASFALTICA PROGRAMADO</t>
  </si>
  <si>
    <t>NÚMERO DE METROS CUADRADOS QUE SE PROGRAMARON</t>
  </si>
  <si>
    <t>MANTENIMIENTO DE TOPES</t>
  </si>
  <si>
    <t>NÚMERO DE MANTENIMIENTO DE TOPES (REVESTIMIENTO) REALIZADO</t>
  </si>
  <si>
    <t>MIDE  EL MANTENIMIENTO DE TOPES(REVESTIMIENTO) REALIZADO, CON RESPECTO AL MANTENIMIENTO PROGRAMADO</t>
  </si>
  <si>
    <t>NÚMERO DE MANTENIMIENTO DE TOPES (REVESTIMIENTO) PROGRAMADO</t>
  </si>
  <si>
    <t>INSTALACIÓN DE TOPES</t>
  </si>
  <si>
    <t>NÚMERO DE TOPES REALIZADOS</t>
  </si>
  <si>
    <t>MIDE LA INSTALACIÓN DE TOPES REALIZADOS, CON RESPECTO A LO PROGRAMADO</t>
  </si>
  <si>
    <t>NÚMERO DE TOPES PROGRAMADOS</t>
  </si>
  <si>
    <t>MANTENIMIENTO DE GUARNICIONES</t>
  </si>
  <si>
    <t>NÚMERO DE METROS LINEALES A LOS QUE SE DIO MANTENIMIENTO</t>
  </si>
  <si>
    <t>MIDE  LOS METROS LINEALES A LOS QUE SE REALIZO MANTENIMIENTO A GUARNICIONES, TOMANDO EN CUENTA LA CANTIDAD PROGRAMADA</t>
  </si>
  <si>
    <t>NÚMERO DE METROS LINEALES QUE SE PROGRAMARÓN</t>
  </si>
  <si>
    <t>SEÑALIZACIÓN HORIZONTAL</t>
  </si>
  <si>
    <t>NUMERO DE PIEZAS SEÑALADAS</t>
  </si>
  <si>
    <t>MIDE LAS PIEZAS EN LAS QUE SE SEÑALO PASOS PEATONALES, REDUTORES DE VELOCIDAD Y TOPES, REPECTO DE LAS PIEZAS PROGRAMADAS</t>
  </si>
  <si>
    <t>NÚMERO DE PIEZAS PROGRAMADAS</t>
  </si>
  <si>
    <t>SEÑALIZACIÓN HORIZONTAL (GUIÓN-LINEA)</t>
  </si>
  <si>
    <t>NÚMERO DE METROS LINEALES QUE SE DIO MANTENIMIENTO</t>
  </si>
  <si>
    <t>MIDE  LOS METROS LINEALES A LOS QUE SE REALIZO MANTENIMIENTO A GUIONES-LINEAS CONTINUAS, TOMANDO EN CUENTA LA CANTIDAD PROGRAMADA</t>
  </si>
  <si>
    <t>NÚMERO DE PIEZAS SEÑALADAS</t>
  </si>
  <si>
    <t>DESGRAFITADO</t>
  </si>
  <si>
    <t>NÚMERO DE METROS LINEAS EN LOS QUE SE DIO MANTENIMIENTO</t>
  </si>
  <si>
    <t>MIDE  LOS METROS LINEALES A LOS QUE SE REALIZO DESGRAFITADO (MANTENIMIENTO DE  EQUIPO URBANO, TOMANDO EN CUENTA LA CANTIDAD PROGRAMADA</t>
  </si>
  <si>
    <t>NÚMERO DE METROS LINEAS QUE SE PROGRAMARON</t>
  </si>
  <si>
    <t>ELABORACIÓN DE INFORMES DE EVALUACIÓN</t>
  </si>
  <si>
    <t>NUMERO DE INFORMES REALIZADOS (40)</t>
  </si>
  <si>
    <t>MIDE EL PORCENTAJE DE LOS INFORMES DE EVALUACIÓN DE LAS ÁREAS DE LA DIRECCIÓN GENERAL DE SERVICIOS PÚBLICOS REALIZADOS, EN COMPARACIÓN CONLOS INFORMES QUE SE PROYECTO LLEVAR A CABO</t>
  </si>
  <si>
    <t>NUMERO DE INFORMES PROYECTADOS (40)</t>
  </si>
  <si>
    <t>ELABORARACIÓN DE INFORMES DE SEGUIMIENTO</t>
  </si>
  <si>
    <t>NUMERO DE INFORMES REALIZADOS</t>
  </si>
  <si>
    <t>MIDE EL PORCENTAJE DE LOS INFORMES DE SEGUIMIENTO DE LAS METAS PROGRAMADAS CON LOS INFORMES DE QUE SE PROYECTARON EN LA DIRECCIÓN GENERAL</t>
  </si>
  <si>
    <t>NUMERO DE INFORMES PROYECTADOS</t>
  </si>
  <si>
    <t>ELABORACIÓN DE INFORMES DE SEGUIENTO</t>
  </si>
  <si>
    <t>NUMERO DE INFORMES REALIDOS</t>
  </si>
  <si>
    <t>MIDE EL PORCENTAJE DE LOS INFORMES DE REPARACIÓN Y MANTENIMIENTO DEL MOBILIARIO URBANO, CON LOS QUE SE PROGRAMARON</t>
  </si>
  <si>
    <t>ATENCIÓN DE SOLICITUDES DE MANTENIMIENTO MENOR A LA INFRAESTRUCTURA Y EQUIPAMIENTO A CENTROS EDUCATIVOS OFICIALES.</t>
  </si>
  <si>
    <t>MIDE EL NÚMERO DE SOLICITUDES ATENDIDAS, RESPECTO AL NÚMERO DE SOLICITUDES PROYECTADAS</t>
  </si>
  <si>
    <t xml:space="preserve">NÚMERO DE SOLICITUDES ATENDIDAS </t>
  </si>
  <si>
    <t>NÚMERO DE SOLICITUDES PROYECTADAS</t>
  </si>
  <si>
    <t>REALIZAR REPARACIONES MENORES A CENTROS EDUCATIVOS OFICIALES</t>
  </si>
  <si>
    <t xml:space="preserve">MIDE EL NÚMERO DE REPARACIONES MENORES REALIZADAS, RESPECTO AL NÚMERO DE REPARACIONES PROYECTADAS </t>
  </si>
  <si>
    <t xml:space="preserve">NÚMERO DE REPARACIONES MENORES REALIZADAS </t>
  </si>
  <si>
    <t>NÚMERO DE REPARACIONES MENORES PROYECTADAS</t>
  </si>
  <si>
    <t>REALIZAR MANTENIMIENTO DE LAS AREAS VERDES DE LAS INSTITUCIONES PUBLICAS</t>
  </si>
  <si>
    <t>NÚMERO DE MANTENIMIENTO ATENDIDOS</t>
  </si>
  <si>
    <t>MIDE EL NUMERO DE MANTENIMIENTOS ATENDIDOS, CON EL NUMERO DE SOLICITUDES PROGRAMADAS</t>
  </si>
  <si>
    <t>NÚMERO DE MANTENIMIENTO PROGRAMADOS</t>
  </si>
  <si>
    <t>REALIZAR REPARACIONES A LAS INSTALACIONES HIDROSANITARIAS</t>
  </si>
  <si>
    <t>NÚMERO DE REPARACIONES REALIZADAS</t>
  </si>
  <si>
    <t>MIDE EL NÚMERO DE REPARACIONES REALIZADAS, CON EL NÚMERO DE SOLICTUDES PROGRAMADAS</t>
  </si>
  <si>
    <t>NÚMERO DE REPARACIONES PROGRAMADAS</t>
  </si>
  <si>
    <t>REALIZAR REPARACIONES MENOR A CENTROS EDUCATIVOS OFICIALES</t>
  </si>
  <si>
    <t>NÚMERO DE REPARACIONES MENORES REALIZADAS</t>
  </si>
  <si>
    <t>MIDE EL NÚMERO DE REPACIONES MENORES REALIZADAS, CON EL NÚMERO DE REPARACIONES MENORES PROGRAMADAS</t>
  </si>
  <si>
    <t>NÚMERO DE REPARACIONES MENORES PROGRAMADAS</t>
  </si>
  <si>
    <t>ATENCIÓN DE TRÁMITES DEL SERVICIO DE PANTEONES</t>
  </si>
  <si>
    <t>NUMERO DE TRÁMITES ATENDIDOS (5300)</t>
  </si>
  <si>
    <t>MIDE EL NUMERO DE TRAMITES ATENDIDOS, RESPECTO AL  NUMERO DE TRAMITES PROYECTADOS</t>
  </si>
  <si>
    <t>NUMERO DE TRÁMITES PROYECTADOS (5300)</t>
  </si>
  <si>
    <t>MANTENIMIENTO INTEGRAL A PANTEONES</t>
  </si>
  <si>
    <t>MIDE EL NÚMERO DE PANTEONES EN QUE SE REALIZÓ MANTENIMIENTO INTEGRAL, RESPECTO AL NÚMERO DE PANTEONES PROYECTADOS</t>
  </si>
  <si>
    <t>NUMERO DE PANTEONES QUE SE RALIZÓ MANTENIMIENTO(32)</t>
  </si>
  <si>
    <t>NÚMERO DE PANTEONES PROYECTADOS(32)</t>
  </si>
  <si>
    <t xml:space="preserve">ATENCIÓN DE REPORTES DE SERVICIO AL ALUMBRADO </t>
  </si>
  <si>
    <t>MIDE REPORTES REALIZADOS DEL ALUMBRADO PÚBLICO, CON RESPECTO A LO PROGRAMADO</t>
  </si>
  <si>
    <t>NÚMERO DE REPORTES REALIDOS</t>
  </si>
  <si>
    <t>RESTABLECER EL SERVICIO DE ALUMBRADO PÚBLICO</t>
  </si>
  <si>
    <t>MIDE LOS SERVICIOS REALIZADOS DE MANTENIMIENTO Y REPARACIÓN DE LUMINARIAS, CON RESPECTO A LO PROGRAMADO</t>
  </si>
  <si>
    <t>No DE SERVICIOS DE MANTENIMIENTO Y REPARACIÓN LLEVADOS ACABO</t>
  </si>
  <si>
    <t>No DE SERVICIOS DE MANTENIMIENTO Y REPARACIÓN PROGRAMADOS</t>
  </si>
  <si>
    <t>INSTALACION DE LUMINARIAS</t>
  </si>
  <si>
    <t>MIDE LOS SERVICIOS REALIZADOS  DE INSTALACION DE NUEVAS LUMINARIAS, CON RESPECTO A LO PROGRAMADO</t>
  </si>
  <si>
    <t>NÚMERO DE SERVICIOS DE LUMINARIAS REALIZADAS</t>
  </si>
  <si>
    <t>NÚMERO DE SERVICIOS DE LUMINARIAS PROGRAMADAS</t>
  </si>
  <si>
    <t>MANTENIMIENTO DE POSTERIA DEL ALUMBRADO PÚBLICO</t>
  </si>
  <si>
    <t>MIDE EL MANTENIMIENTO REALIZADO EN POSTES DE ALUMBRADO, CON RESPECTO A LO PROGRAMADO</t>
  </si>
  <si>
    <t>NÚMERO DE MANTENIMIENTO A POSTES REALIZADOS</t>
  </si>
  <si>
    <t>NÚMERO DE MANTENIMIENTO A POSTES PROGRAMADOS</t>
  </si>
  <si>
    <t>DESRRAME DE ARBOLES (MEJORA ILUMINACIÓN)</t>
  </si>
  <si>
    <t>MIDE LOS SERVICIOS DE DESRRAME DE ÁRBOLES REALIZADOS, CON RESPECTO A LO PROGRAMADO</t>
  </si>
  <si>
    <t>NÚMERO DE DESRRAMES DE ÁRBOLES REALIDOS</t>
  </si>
  <si>
    <t>NÚMERO DE DESRRAMES DE ÁRBOLES PROGRAMADOS</t>
  </si>
  <si>
    <t>TRABAJOS DE MANTENIMIENTO DE LAS FUENTES DE ORNATO</t>
  </si>
  <si>
    <t>MIDE EL MANTENIMIENTO DE LAS FUENTES DE ORNARO REALIZADAS, CON RESPECTO A LO PROGRAMADO</t>
  </si>
  <si>
    <t>NÚMERO MANTENIMIENTO DE FUENTES REALIDAS</t>
  </si>
  <si>
    <t>NÚMERO MANTENIMIENTO DE FUENTES PROGRAMADAS</t>
  </si>
  <si>
    <t>GESTIONAR OBRAS DE AMPLIACIÓN DE INFRAESTRUCTURA ELECTRICA</t>
  </si>
  <si>
    <t>MIDE LA GESTIÓN POR UNIDAD REALIZADA, CON RESPECTO A LO PROGRAMADO</t>
  </si>
  <si>
    <t>NÚMERO DE GESTIÓN REALIDAS</t>
  </si>
  <si>
    <t>NÚMERO DE GESTIÓN PROGRAMADAS</t>
  </si>
  <si>
    <t>MANTENIMIENTO DE PROGRAMAS DE AHORRO DE ENERGIA ELECTRICA</t>
  </si>
  <si>
    <t>MIDE EL MANTENIMIENTO DEL PROGRAMA DE AHORRO DE ENERGIA ELECTRICA REALIZADO, CON RESPECTO A LO PROGRAMADO</t>
  </si>
  <si>
    <t>NÚMERO DE MANTENIMIENTO DE AHORRO DE ENERGIA REALIZADO</t>
  </si>
  <si>
    <t>NÚMERO DE MANTENIMIENTO DE AHORRO DE ENERGIA PROGRAMADO</t>
  </si>
  <si>
    <t>ATENCIÓN DE REPORTES CIUDADANOS</t>
  </si>
  <si>
    <t>NUMERO DE REPORTES ATENDIDOS</t>
  </si>
  <si>
    <t>MIDE LOS  REPORTES QUE FUERON ATENDIDOS, CON LOS REPORTES QUE FUERON PROYECTADOS</t>
  </si>
  <si>
    <t>NUMERO DE REPORTES PROGRAMADOS</t>
  </si>
  <si>
    <t>RECOLECCIÓN DE BASURA (PAPELEO)</t>
  </si>
  <si>
    <t>MIDE LA CANTIDAD DE PAPELEO REALIZADO, CON RESPECTO DE LA CANTIDAD DE PAPELEO PROGRADO</t>
  </si>
  <si>
    <t>PAPELEO REALIZADO</t>
  </si>
  <si>
    <t>PAPELEO PROGRAMADO</t>
  </si>
  <si>
    <t>PUENTES PETONALES A LOS QUE SE REALIZÓ LIMPIEZA</t>
  </si>
  <si>
    <t>MIDE LA CANTIDAD DE PUENTES PEATONALES A LOS QUE SE LES REALIZÓ LIMPIEZA, RESPECTO A LOS PROYECTOS</t>
  </si>
  <si>
    <t>PUENTES PEATONALES PROYECTADOS</t>
  </si>
  <si>
    <t>REPORTES SOLICITADOS POR LA CUIDADANIA</t>
  </si>
  <si>
    <t>JORNADAS DE RECOLECCIÓN DE TRINQUES</t>
  </si>
  <si>
    <t>MIDE LA CANTIDAD DE JORNADAS REALIZADAS, CON RESPECTO A LAS JORNADAS PROYECTADAS</t>
  </si>
  <si>
    <t>NÚMERO DE JORNADAS REALIZADAS</t>
  </si>
  <si>
    <t>NÚMERO DE JORNADAS PROYECTADAS</t>
  </si>
  <si>
    <t>SERVICIOS DE RECOLECCIÓN CIUDADANA</t>
  </si>
  <si>
    <t>MIDE LOS SERVICIOS REALIZADOS A LA CIUDADANIA, CON RESPECTO A LOS SERVICIOS PROGRAMADOS</t>
  </si>
  <si>
    <t>NÚMERO DE SERVICIOS REALIZADOS</t>
  </si>
  <si>
    <t>NÚMERO DE SERVICIOS PROGRAMADOS</t>
  </si>
  <si>
    <t>SERVICIOS FACULTATIVOS DE RECOLECCIÓN DE DESECHOS EN EMPRESAS</t>
  </si>
  <si>
    <t>NÚMERO DE SERVICIOS FACULTATIVOS REALIZADOS</t>
  </si>
  <si>
    <t>MIDE LOS SERVICIOS FACULTATIVOS DE RECOLECCIÓN DE DESECHOS EN EMPRESAS REALIZADAS, CON RESPECTO A LOS SERVICIOS FACULTATIVOS PROGRAMADOS</t>
  </si>
  <si>
    <t>NÚMERO DE SERVICIOS FACULTATIVOS PROGRAMADOS</t>
  </si>
  <si>
    <t>JORNADAS DE LIMPIEZA EN LAS COMUNIDADES</t>
  </si>
  <si>
    <t>MIDE LAS JORNADAS DE LIMPIEZA REALIZADAS, CON RESPECTO A LO PROGRAMADA</t>
  </si>
  <si>
    <t>NÚMERO DE JORNDANAS REALIZADAS</t>
  </si>
  <si>
    <t>NÚMERO DE JORNDANAS PROGRAMADAS</t>
  </si>
  <si>
    <t>REALIZAR ENCALADO DE ÁRBOLES</t>
  </si>
  <si>
    <t>MIDE EL MANTENIMIENTO DE ENCALADO DE ÁRBOLES REALIZADO CONTRAL EL PROYECTADO.</t>
  </si>
  <si>
    <t>NÚMERO DE ÁRBOLES REALIZADOS</t>
  </si>
  <si>
    <t>NÚMERO DE ÁRBOLES PROYECTADOS</t>
  </si>
  <si>
    <t>PODA DE ÁRBOLES</t>
  </si>
  <si>
    <t>MIDE EL NÚMERO DE ÁRBOLES PODADOS REALIZADOS, RESPECTO A LO PROGRAMADO</t>
  </si>
  <si>
    <t>NÚMERO DE ÁRBOLES PODADOS REALIZADOS</t>
  </si>
  <si>
    <t>NÚMERO DE ÁRBOLES PODADOS PROGRAMADOS</t>
  </si>
  <si>
    <t>REFORESTACIÓN URBANA (PLANTAS)</t>
  </si>
  <si>
    <t>MIDE EL NÚMERO DE REFORESTACION EN PARQUES Y JARDINES REALIZADO, CON RESPECTO A LO PROGRAMADO</t>
  </si>
  <si>
    <t>NÚMERO DE REFORESTACIÓN REALIZADO</t>
  </si>
  <si>
    <t xml:space="preserve">NÚMERO DE REFORESTACIÓN PROGRAMADOS </t>
  </si>
  <si>
    <t>RIEGO CON CAMIÓN</t>
  </si>
  <si>
    <t>MIDE EL RIEGO DE LOS PARQUES Y JARDINES REALIZADOS, CON RESPECTO A LO PROGRAMADO</t>
  </si>
  <si>
    <t>NÚMERO DE RIEGO REALIZADOS</t>
  </si>
  <si>
    <t>NÚMERO DE RIEGO PROGRAMADOS</t>
  </si>
  <si>
    <t>PODA, DERRIBO Y ENCALADO DE ARBOLES</t>
  </si>
  <si>
    <t>MIDE LA EFICIENCIA DEL SERVICIO DE MANTENIMIENTO DE ÁREAS VERDES REALIZADO CONTRAL EL PROYECTADO.</t>
  </si>
  <si>
    <t>M2 A LOS QUE SE DIO MANTENIENTO</t>
  </si>
  <si>
    <t>M2 PROGRAMADOS</t>
  </si>
  <si>
    <t>ATENCIÓN DE SOLICITUDES DE MANTENIMIENTO A PARQUES Y JARDINES</t>
  </si>
  <si>
    <t>MIDE EL NÚMERO DE SOLICITUDES ATENDIDAS, RESPECTO A LAS RECIBIDAS</t>
  </si>
  <si>
    <t xml:space="preserve">SOLICITUDES ATENDIDAS </t>
  </si>
  <si>
    <t xml:space="preserve">SOLICITUDES RECIBIDAS </t>
  </si>
  <si>
    <t>DERRIBO DE ÁRBOLES</t>
  </si>
  <si>
    <t>MIDE LA EFICIENCIA DEL SERVICIO DE MANTENIMIENTO DE ÁRBOLES EN PODA, DERRIBO O ENCALADO DE ÁRBOLES</t>
  </si>
  <si>
    <t xml:space="preserve">NÚMERO DE ÁRBOLES  DERRIBADOS </t>
  </si>
  <si>
    <t xml:space="preserve">NÚMERO DE ÁRBOLES DERRIBADOS PROGRAMADOS </t>
  </si>
  <si>
    <t>MANTENIMIENTO Y CULTIVO DE MONTICULOS</t>
  </si>
  <si>
    <t>MIDE LA EFICIENCIA QUE SE DIO AL  MANTENIMIENTO  Y CULTIVO DE MONTICULOS, RESPECTO AL PROGRAMADO</t>
  </si>
  <si>
    <t>NÚMERO DE MONTÍCULOS REALIZADOS</t>
  </si>
  <si>
    <t>NÚMERO DE MONTÍCULOS PROGRAMADOS</t>
  </si>
  <si>
    <t>PODAS DE SETOS</t>
  </si>
  <si>
    <t>MIDE LA EFICIENCIA DEL MANTENIMIENTO PODA DE SETOS REALIZADO, CON RESPECTO A LO PROGRAMADO</t>
  </si>
  <si>
    <t>NÚMERO DE PODAS DE SETOS REALIZADOS</t>
  </si>
  <si>
    <t>NÚMERO DE PODA DE SETOS PROGRAMADOS</t>
  </si>
  <si>
    <t>INSPECCIONES</t>
  </si>
  <si>
    <t>EXPEDICIÓN DE LICENCIAS</t>
  </si>
  <si>
    <t>ACUERDOS</t>
  </si>
  <si>
    <t xml:space="preserve">LICENCIAS </t>
  </si>
  <si>
    <t>CÉDULAS</t>
  </si>
  <si>
    <t>CONSTANCIAS</t>
  </si>
  <si>
    <t>DOCUMENTOS</t>
  </si>
  <si>
    <t>PLAN</t>
  </si>
  <si>
    <t>DICTÁMENES</t>
  </si>
  <si>
    <t>ACTIVIDADES DE FISCALIZACION, CONTROL Y EVALUACION DE LA CONTRALORIA MUNICIPAL</t>
  </si>
  <si>
    <t>NUMERO DE ACTIVIDADES DE FISCALIZACION REALIZADAS</t>
  </si>
  <si>
    <t>MIDE EL PORCENTAJE DE ACTIVIDADES DE FISCALIZACION, CONTROL Y EVALUACION DE LA CONTRALORIA MUNICIPAL, RESPECTO DEL TOTAL</t>
  </si>
  <si>
    <t>NUMERO DE ACTIVIDADES DE FISCALIZACION PROGRAMADAS</t>
  </si>
  <si>
    <t xml:space="preserve"> RECIBIR, SUSTANCIAR Y RESOLVER EXPEDIENTES DE QUEJAS Y DENUNCIAS, ASI COMO PROCEDIMIENTOS ADMINISTRATIVOS INSTRUIDOS A SERVIDORES PUBLICOS MUNICIPALES OMISOS O EXTEMPORANEOS EN LA MANIFESTACION DE BIENES.</t>
  </si>
  <si>
    <t xml:space="preserve">No. DE RESOLUCIONES EMITIDAS </t>
  </si>
  <si>
    <t>MIDE EL NUMERO  DE RESOLUCIONES EMITIDAS SOBRE EL NUMERO . DE RESOLUCIONES PROGRAMADAS.</t>
  </si>
  <si>
    <t>NUMERO DE RESOLUCIONES PROGRAMADAS</t>
  </si>
  <si>
    <t xml:space="preserve">ATENCION DE QUEJAS Y DENUNCIAS RECIBIDAS </t>
  </si>
  <si>
    <t>No. DE QUEJAS Y DENUNCIAS ATENDIDAS</t>
  </si>
  <si>
    <t>MIDE EL NUMERO DE QUEJAS ATENDIDAS SOBRE EL NUMERO  DE QUEJAS PROGRAMADAS.</t>
  </si>
  <si>
    <t>No. DE QUEJAS Y DENUNCIAS PROGRAMADAS</t>
  </si>
  <si>
    <t>ASESORIAS OTORGADAS A LOS CIUDADANOS QUE REQUIERAN POR CONDUCTA  IRREGULAR DE LOS SERVIDORES PUBLICOS</t>
  </si>
  <si>
    <t xml:space="preserve">No. DE ASESORIAS OTORGADAS                                                                          </t>
  </si>
  <si>
    <t>MIDE EL PORCENTAJE DE ASESORIAS OTORGADAS RESPECTO  DE LAS ASESORIAS SOLICITADAS.</t>
  </si>
  <si>
    <t>No. DE ASESORIAS SOLICITADAS</t>
  </si>
  <si>
    <t xml:space="preserve">AUDITORIAS ADMINISTRATIVAS, OPERACIONES, FINANCIERAS Y OBRAS </t>
  </si>
  <si>
    <t xml:space="preserve">No. DE AUDITORIAS REALIZADAS </t>
  </si>
  <si>
    <t>MIDE EL NUMERO DE AUDITORIAS REALIZADAS SOBRE EL NUMERO  DE AUDITORIAS PROGRAMADAS.</t>
  </si>
  <si>
    <t>NUMERO DE AUDITORIAS PROGRAMADAS</t>
  </si>
  <si>
    <t>SUPERVISION DE LAS DIFERENTES OBRAS EN PROCESO DE LAS DEPENDENCIAS Y ORGANISMOS AUXILIARES DE LA ADMINISTRACION PUBLICA</t>
  </si>
  <si>
    <t>No. DE SUPERVISIONES REALIZADAS</t>
  </si>
  <si>
    <t>MIDE LAS SUPERVICIONES REALIZADAS  SOBRE LAS OBRAS PROGRAMADAS</t>
  </si>
  <si>
    <t>No. DE OBRAS PROGRAMADAS</t>
  </si>
  <si>
    <t>COBERTURA EN LA INTERVENCION, ASESORIA Y CREACION OPORTUNA DE COCICOVIS</t>
  </si>
  <si>
    <t>No. DE COCICOVIS INTEGRADOS</t>
  </si>
  <si>
    <t>No. DE COCICOVIS PROGRAMADOS</t>
  </si>
  <si>
    <t>MIDE EL PORCENTAJE DE COCICOVIS INTEGRADOS RESPECTO DE LOS PROGRAMADOS A INTEGRAR</t>
  </si>
  <si>
    <t>ACTIVIDADES  VIGILADAS</t>
  </si>
  <si>
    <t>RESOLUCIONES</t>
  </si>
  <si>
    <t>QUEJAS</t>
  </si>
  <si>
    <t>AUDITORIAS</t>
  </si>
  <si>
    <t>ACTAS</t>
  </si>
  <si>
    <t>INTERVENCIÓN DE OBRAS PÚBLICAS MUNICIPALES TERMINADAS</t>
  </si>
  <si>
    <t>No. DE INTERVENCIONES REALIZADAS</t>
  </si>
  <si>
    <t>MIDE EL PORCENTAJE DE INTERVENCIONES EN LA RECEPCIÓN DE OBRAS PÚBLICAS MUNICIPALES TERMINADAS</t>
  </si>
  <si>
    <t>TOTAL DE OBRA TERMINADA</t>
  </si>
  <si>
    <t>INTERVENCION EN ACTOS DE ENTREGA-RECEPCION DE LA ADMINISTRACION PUBLICA MUNICIPAL</t>
  </si>
  <si>
    <t>No. DE INTERVENCIONES PROGRAMADAS</t>
  </si>
  <si>
    <t>MIDE EL PORCENTAJE DE INTERVENCIONES EN LOS  ACTOS DE ENTREGA-RECEPCION, RESPECTO DE LA CANTIDAD PROGRAMADA</t>
  </si>
  <si>
    <t xml:space="preserve"> VERIFICAR LAS POLITICAS LINEAMIENTOS,  MANUALES DE ORGANIZACIÓN, DE PROCEDIMIENTOS Y EL DE TRÁMITES Y SERVICIOS</t>
  </si>
  <si>
    <t>No. DE VERIFICACIONES  REALIZADAS A LOS MANUALES</t>
  </si>
  <si>
    <r>
      <t xml:space="preserve">MIDE LA </t>
    </r>
    <r>
      <rPr>
        <b/>
        <sz val="10"/>
        <rFont val="Calibri"/>
        <family val="2"/>
      </rPr>
      <t>VERIFICACION</t>
    </r>
    <r>
      <rPr>
        <sz val="10"/>
        <rFont val="Calibri"/>
        <family val="2"/>
      </rPr>
      <t xml:space="preserve"> DE LOS MANUALES DE ORGANIZACIÓN DE PROCEDIMIENTOS Y DE TRAMITES Y SERVICIOS CON REFERENCIA A LOS MANUALES REALIZADOS POR LAS AREAS.</t>
    </r>
  </si>
  <si>
    <t>TOTAL DE MANUALES REMITIDOS A LA CONTRALORIA</t>
  </si>
  <si>
    <t>FISCALIZACION DE METAS DEL PBR</t>
  </si>
  <si>
    <t>No. METAS FICALIZADAS</t>
  </si>
  <si>
    <t>No. METAS PROGRAMADAS</t>
  </si>
  <si>
    <t>INTERVENCIONES</t>
  </si>
  <si>
    <t>VERIFICACIONES</t>
  </si>
  <si>
    <t>FISCALIZACIONES</t>
  </si>
  <si>
    <t>SERVICIOS PARA EL CUIDADO DE FAUNA CANINA Y FELINA</t>
  </si>
  <si>
    <t>NÚMERO DE SERVICIOS PARA EL CUIDADO DE FAUNA CANINA Y FELINA REALIZADOS</t>
  </si>
  <si>
    <t>MIDE EL NÚMERO DE SERVICIOS PARA EL CUIDADO DE FAUNA CANINA Y FELINA REALIZADOS A EFECTO DE LOS SERVICIOS PROGRAMADOS</t>
  </si>
  <si>
    <t>NUMERO DE SERVICIOS PARA EL CUIDADO DE FAUNA CANINA Y FELINA PROGRAMADOS</t>
  </si>
  <si>
    <t>REDADAS DE CAPTURA FELINA Y CANINA</t>
  </si>
  <si>
    <t>MIDE LA CANTIDAD DE FAUNA CANINA Y FELINA CAPTURADA REALIZADAS, RESPECTO DE LA CANTIDAD DE FAUNA CANINA Y FELINA CAPTURADA PROGRAMADA</t>
  </si>
  <si>
    <t>NÚMERO DE FAUNA CANINA Y FELINA CAPTURADA REALIZADAS</t>
  </si>
  <si>
    <t>NUMERO DE FAUNA CANINA Y FELINA CAPTURADA PROGRAMADAS</t>
  </si>
  <si>
    <t>MIDE LA CANTIDAD DE SACRIFICIO HUMANITARIO CANINO Y FELINO ORGANIZADAS, RESPECTO DE LA CANTIDAD PROGRAMADA</t>
  </si>
  <si>
    <t>NÚMERO DE  PLÁTICAS, TALLERES Y CONFERENCIAS REALIZADAS</t>
  </si>
  <si>
    <t>NUMERO DE  PLÁTICAS, TALLERES Y CONFERENCIAS PROGRAMADAS</t>
  </si>
  <si>
    <t>MUESTRAS DE ENCÉFALOS</t>
  </si>
  <si>
    <t>MIDE LA CANTIDAD DE MUESTRAS DE ENCÉFALOS ORGANIZADAS, RESPECTO DE LA CANTIDAD PROGRAMADA</t>
  </si>
  <si>
    <t>NÚMERO DE MUESTRAS DE ENCÉFALOS REALIZADAS</t>
  </si>
  <si>
    <t>NUMERO DE MUESTRAS DE ENCÉFALOS PROGRAMADAS</t>
  </si>
  <si>
    <t>EQUIPAMIENTO DE CENTRO ANTIRRÁBICO</t>
  </si>
  <si>
    <t>MIDE LA CANTIDAD DE EQUIPAMIENTOS ORGANIZADOS, RESPECTO DE LA CANTIDAD PROGRAMADA</t>
  </si>
  <si>
    <t>NÚMERO DE EQUIPAMIENTOS DE CENTROS ANTIRRÁBICOS REALIZADOS</t>
  </si>
  <si>
    <t>NUMERO DE EQUIPAMIENTOS DE CENTROS ANTIRRÁBICOS PROGRAMADOS</t>
  </si>
  <si>
    <t>NÚMERO DE REUNIONES DEL CONSEJO MUNICIPAL DE TRANSPORTE REALIZADAS</t>
  </si>
  <si>
    <t>NÚMERO DE REUNIOS DEL CONSEJO MUNICIPAL DE TRANSPORTE PROGRAMADAS</t>
  </si>
  <si>
    <t>NÚMERO DE VISITAS DE CAMPO REALIZADAS</t>
  </si>
  <si>
    <t>NÚMERO DE VISITAS DE CAMPO PROGRAMADAS</t>
  </si>
  <si>
    <t>NÚMERO DE REUNIONES CON TRANSPORTISTAS REALIZADAS</t>
  </si>
  <si>
    <t>NÚMERO DE REUNIONES CON TRANSPORTISTAS PROGRAMADAS</t>
  </si>
  <si>
    <t xml:space="preserve">REUNIONES DEL CONSEJO MUNICIPAL DE TRANSPORTE  </t>
  </si>
  <si>
    <t xml:space="preserve"> MIDE EL NÚMERO DE REUNIONES DEL CONSEJO CON RESPECTO DEL NÚMERO DE REUNIONES PROGRAMADAS</t>
  </si>
  <si>
    <t xml:space="preserve">VISITAS DE CAMPO                                                               </t>
  </si>
  <si>
    <t xml:space="preserve"> MIDE EL NÚMERO DE VISITAS DE CAMPO REALIZADAS CON RESPECTO AL NÚMERO DE VISITAS PROGRAMADAS</t>
  </si>
  <si>
    <t xml:space="preserve">REUNIONES CON TRANSPORTISTAS                                                                </t>
  </si>
  <si>
    <t xml:space="preserve">   MIDE EL NÚMERO DE REUNIONES CON TRANSPORTISTAS CON RESPECTO AL NÚMERO DE REUNIONES PROGRAMADAS.</t>
  </si>
  <si>
    <t>REUNIONES CON TRANSPORTISTAS</t>
  </si>
  <si>
    <t xml:space="preserve">VISITA </t>
  </si>
  <si>
    <t>TRÁMITES SUSTANTIVOS REALIZADOS</t>
  </si>
  <si>
    <t>MIDE EL PORCENTAJE DE TRÁMITES REALIZADOS EN 2013, RESPECTO A LOS TRÁMITES REALIZADOS EN EL 2012.</t>
  </si>
  <si>
    <t>NÚMERO DE TRÁMITES REALIZADOS</t>
  </si>
  <si>
    <t>PROGRAMA DE DIFUSIÓN ELABORADO</t>
  </si>
  <si>
    <t>PROGRAMA DE DIFUSIÓN PROGRAMADO</t>
  </si>
  <si>
    <t>NÚMERO  DE ENCUESTAS REALIZADAS</t>
  </si>
  <si>
    <t>NÚMERO DE ENCUESTAS PROGRAMADAS</t>
  </si>
  <si>
    <t xml:space="preserve">ENCUESTAS DE SALIDA                                                       </t>
  </si>
  <si>
    <t xml:space="preserve">  MIDE EL PORCENTAJE DE ENCUESTAS REALIZADAS, RESPECTO A LOS TRÁMITES REALIZADOS. </t>
  </si>
  <si>
    <t xml:space="preserve">ELABORAR PROGRAMA DE DIFUSIÓN                                                      </t>
  </si>
  <si>
    <t xml:space="preserve">  MIDE LA REALIZACIÓN DEL PROGRAMA DE DIFUSIÓN CON RESPECTO A LA PROGRAMADO</t>
  </si>
  <si>
    <t>TRÁMITES SUSTANTIVOS</t>
  </si>
  <si>
    <t>NÚMERO DE ESTUDIOS ELABORADOS</t>
  </si>
  <si>
    <t>NÚMERO DE ESTUDIOS PROGRAMADOS</t>
  </si>
  <si>
    <t>NÚMERO DE EXÁMENES TOXICOLÓGICOS APLICADOS</t>
  </si>
  <si>
    <t>NÚMERO DE EXÁMENES TOXICOLÓGICOS PROGRAMADOS</t>
  </si>
  <si>
    <t>NÚMERO DE INFORMES REALIZADOS</t>
  </si>
  <si>
    <t>NÚMERO DE INFORMES PROGRAMADOS</t>
  </si>
  <si>
    <t xml:space="preserve"> APLICACIÓN DE EXAMENES TOXICOLÓGICOS                                                      </t>
  </si>
  <si>
    <t xml:space="preserve">         MIDE  LA  APLICACIÓN DE  EXÁMENES TOXICOLÓGICOS CON RESPECTO  A LO PROGRAMADO</t>
  </si>
  <si>
    <t xml:space="preserve">ESTUDIO DE SEMAFORIZACIÓN                                           </t>
  </si>
  <si>
    <t xml:space="preserve"> MIDE  LA ELABORACIÓN DEL ESTUDIO CON RESPECTO  A LO PROGRAMADO </t>
  </si>
  <si>
    <t xml:space="preserve">INFORME DE METAS                                                               </t>
  </si>
  <si>
    <t xml:space="preserve">  MIDE EL NÚMERO DE INFORMES REALIZADOS CON RESPECTO AL NÚMERO DE INFORMES PROGRAMADOS</t>
  </si>
  <si>
    <t>EXÁMENES TOXICOLÓGICOS</t>
  </si>
  <si>
    <t xml:space="preserve">OPERATIVOS REALIZADOS EN EL PERÍODO  </t>
  </si>
  <si>
    <t xml:space="preserve">ACCIONES POR IMPLEMENTAR EN EL PERÍODO  </t>
  </si>
  <si>
    <t xml:space="preserve">OPERATIVOS REALIZADOS EN EL PERÍODO </t>
  </si>
  <si>
    <t>OPERATIVOS PROGRAMADO EN EL PERÍODO</t>
  </si>
  <si>
    <t>AUXILIAR A CONDUCTORES QUE SUFRAN DESCOMPOSTURAS MECANICAS Y/O ELECTRICAS EN SUS VEHÍCULOS</t>
  </si>
  <si>
    <t xml:space="preserve">AUXILIO VIAL  EFECTUADO EN EL PERÍODO </t>
  </si>
  <si>
    <t>AUXILIO VIAL PROGRAMADO EN EL PERÍODO</t>
  </si>
  <si>
    <t xml:space="preserve">REALIZAR EL OPERATIVO DE ALCOHOLIMETRO
</t>
  </si>
  <si>
    <t>MIDE EL AUMENTO O DISMUNICIÓN PORCENTUAL DE LAS ACCIONES PARA REALIZAR EL ALCOHOLIMETRO</t>
  </si>
  <si>
    <t xml:space="preserve">IMPLEMENTAR ACCIONES PARA LA FLUIDEZ VIAL
</t>
  </si>
  <si>
    <t xml:space="preserve">MIDE EL AUMENTO O DISMUNICIÓN PORCENTUAL DE LAS ACCIONES PARA LA FLUIDEZ VIAL </t>
  </si>
  <si>
    <t>LA POBLACIÓN SOLICITANTE</t>
  </si>
  <si>
    <t>CELEBRACIÓN DE SESIONES DE MEDIACIÓN</t>
  </si>
  <si>
    <t>ASESORÍAS PROPORCIONADAS</t>
  </si>
  <si>
    <t>CAPACITACIÓN OTORGADA AL SECTOR SOCIAL</t>
  </si>
  <si>
    <t>QUEJAS RECIBIDAS</t>
  </si>
  <si>
    <t>NO. DE QUEJAS PROGRAMADAS</t>
  </si>
  <si>
    <t xml:space="preserve">CURSOS IMPARTIDOS   </t>
  </si>
  <si>
    <t xml:space="preserve">ASAMBLEAS REALIZADAS   </t>
  </si>
  <si>
    <t>POBLACIÓN SOLICITANTE</t>
  </si>
  <si>
    <t>ASESORÍAS PROGRAMADAS</t>
  </si>
  <si>
    <t>CONSULTORÍA Y ASESORÍA JURÍDICA, SOLICITADAS POR LAS DISTINTAS ÁREAS DEL MUNICIPIO</t>
  </si>
  <si>
    <t>MIDE EL PORCENTAJE DEL DESAHOGO DE LAS CONSULTAS QUE SE FORMULAN POR LAS DISTINTAS ÁREAS DE LA ADMINISTRACIÓN EN RELACIÓN AL NÚMERO DE LAS CONSULTAS FORMULADAS POR LAS ÁREAS, AUTORIDADES Y SERVIDORES PÚBLICOS MUNICIPALES.</t>
  </si>
  <si>
    <t>NO. DE CONSULTAS DESAHOGADAS</t>
  </si>
  <si>
    <t>CONSULTAS INTERNAS</t>
  </si>
  <si>
    <t>NÚMERO DE CONSULTAS FORMULADAS POR LAS ÁREAS</t>
  </si>
  <si>
    <t>LITIGIO DE LOS JUICIOS EN LOS QUE INTERVIENE EL MUNICIPIO</t>
  </si>
  <si>
    <t>MIDE EL PORCENTAJE DE LOS JUICIOS ATENDIDOS POR LA COORDINACIÓN JURÍDICA EN RELACIÓN A LOS JUICIOS INTERPUESTOS A FAVOR O EN CONTRA DE LOS ACTOS EMITIDOS POR LAS AUTORIDADES MUNICIPALES.</t>
  </si>
  <si>
    <t>NÚMERO DE  JUICIOS ATENDIDOS</t>
  </si>
  <si>
    <t>JUICIOS</t>
  </si>
  <si>
    <t>NÚMERO DE JUICIOS INTERPUESTOS EN CONTRA O A FAVOR DE LOS ACTOS DE LAS AUTORIDADES MUNICIPALES</t>
  </si>
  <si>
    <t>ASESORÍAS JURÍDICAS EXTERNAS</t>
  </si>
  <si>
    <t>MIDE EL NÚMERO DE ASESORÍAS JURÍDICAS SOLICITADAS POR LA CIUDADANÍA EN EL ÁMBITO ADMINISTRATIVO, FISCAL, CIVIL, PENAL  Y LABORAL.</t>
  </si>
  <si>
    <t>NO. DE ASESORÍAS  ATENDIDAS</t>
  </si>
  <si>
    <t>NÚMERO DE ASESORÍAS SOLICITADAS POR LA CIUDADANIA</t>
  </si>
  <si>
    <t>INVITACIÓN A ESTABLECIMIENTOS COMERCIALES PARA REGULARIZACION</t>
  </si>
  <si>
    <t>MIDE DEL NÚMERO DE INVITACIONES REALIZADAS A LOS ESTABLECIMIENTOS COMERCIALES SOBRE LAS PROGRAMADAS DURANTE EL EJERCICIO</t>
  </si>
  <si>
    <t>NO. DE INVITACIONES REALIZADAS</t>
  </si>
  <si>
    <t>INVITACIONES</t>
  </si>
  <si>
    <t>NO. DE INVITACIONES PROGRAMADAS</t>
  </si>
  <si>
    <t>ATENCIÓN DE AUDIENCIA Y ASESORIA A REPRESENTANTES DE ESTABLECIMIENTOS COMERCIALES</t>
  </si>
  <si>
    <t>MIDE DEL NÚMERO DE AUDIENCIAS Y ASESORÍAS BRINDADAS A REPRESENTANTES DE ESTABLECIMIENTOS COMERCIALES SOBRE LAS PROGRAMADAS EN EL EJERCICIO</t>
  </si>
  <si>
    <t>NO. DE ASESORÍAS REALIZADAS</t>
  </si>
  <si>
    <t>NO. DE ASESORÍAS PROGRAMADAS</t>
  </si>
  <si>
    <t>RECEPCIÓN Y SEGUIMIENTO DE  QUEJAS CIUDADANAS</t>
  </si>
  <si>
    <t>MIDE EL NÚMERO DE QUEJAS ATENDIDAS SOBRE EL TOTAL DE QUEJAS RECIBIDAS</t>
  </si>
  <si>
    <t>NO. DE QUEJAS ATENDIDAS</t>
  </si>
  <si>
    <t>NO. DE QUEJAS RECIBIDAS</t>
  </si>
  <si>
    <t>ELABORAR Y EMITIR ORDENES DE VISITA</t>
  </si>
  <si>
    <t>MIDE EL NÚMERO DE ORDENES DE VISITA REALIZADAS SOBRE EL TOTAL DE ORDENES DE VISITA PROGRAMADAS</t>
  </si>
  <si>
    <t>NO. DE ORDENES DE VISITA EMITIDAS</t>
  </si>
  <si>
    <t>NO. DE ORDENES DE VISITA PROGRAMADAS</t>
  </si>
  <si>
    <r>
      <t xml:space="preserve">ELABORACIÓN DE CONVENIOS Y LAUDOS </t>
    </r>
    <r>
      <rPr>
        <sz val="8"/>
        <rFont val="Calibri"/>
        <family val="2"/>
      </rPr>
      <t xml:space="preserve">  </t>
    </r>
  </si>
  <si>
    <t>NO. DE CONFLICTOS ATENDIDOS</t>
  </si>
  <si>
    <t>NO. DE CONFLICTOS RESUELTOS</t>
  </si>
  <si>
    <t>NO. DE  ORGANISMOS ATENDIDOS</t>
  </si>
  <si>
    <t>NO. DE ATENCIONES RESUELTAS</t>
  </si>
  <si>
    <t>NO. DE  ORGANIZACIONES ATENDIDAS</t>
  </si>
  <si>
    <t>NO. DE COMUNIDADES ATENDIDAS MEDIANTE RECORRIDOS</t>
  </si>
  <si>
    <t>NO. DE  ATENCIONES  RESUELTAS</t>
  </si>
  <si>
    <t>NO. DE ELECCIONES REALIZADAS</t>
  </si>
  <si>
    <t>NO. DE  ELECCIONES  RESUELTAS</t>
  </si>
  <si>
    <t>NO. DE COPACI ATENDIDOS</t>
  </si>
  <si>
    <t>NO. DE ASOCIACIONES DE COLONOSATENDIDAS</t>
  </si>
  <si>
    <t>NO. DE UNIDADES HABITACIONALES ATENDIDAS</t>
  </si>
  <si>
    <t>NO. DE PROPUESTAS HECHAS</t>
  </si>
  <si>
    <t>NO. DE PROPUESTAS PROGRAMADAS</t>
  </si>
  <si>
    <t>GENERAR PROPUESTA DEL CONSEJO  DEPARTICIPACION CIUDADANA CON MEJOR DESEMPEÑO DURANTE EL AÑO</t>
  </si>
  <si>
    <t xml:space="preserve"> MIDE SI SE REALIZO ESTA PROPUESTA O NO</t>
  </si>
  <si>
    <t>ATENCIÓN  A LAS UNIDADES HABITACIONALES</t>
  </si>
  <si>
    <t>MIDE EL AUMENTO O DISMINUCIÓN PORCENTUAL EN LA ATENCIÓN QUE SE LE DA A ESTOS MEDIANTE REUNIONES.</t>
  </si>
  <si>
    <t>ATENCIÓN  A LAS ASOCIACIONES DE COLONOS</t>
  </si>
  <si>
    <t xml:space="preserve"> MIDE EL AUMENTO O DISMINUCIÓN PORCENTUAL EN LA ATENCIÓN QUE SE LE DA A ESTOS MEDIANTE REUNIONES.</t>
  </si>
  <si>
    <t>ATENCIÓN  A LOS COPACI</t>
  </si>
  <si>
    <t>REALIZAR LA ELECCION DE COPACI</t>
  </si>
  <si>
    <t xml:space="preserve"> MIDE LA RENOVACION DE LOS COPACIS</t>
  </si>
  <si>
    <t>ATENCIÓN  A LAS COMUNIDADES MEDIANTE RECORRIDOS</t>
  </si>
  <si>
    <t xml:space="preserve"> MIDE EL AUMENTO O DISMINUCIÓN PORCENTUAL EN LA ATENCIÓN QUE SE LE DA A ESTAS MEDIANTE RECORRIDOS.</t>
  </si>
  <si>
    <t>ATENCIÓN  A LAS ORGANIZACIONES CIVILES</t>
  </si>
  <si>
    <t>ATENCIÓN  A LOS ORGANISMOS DE REPRESENTACION SOCIAL</t>
  </si>
  <si>
    <t xml:space="preserve">ATENCIÓN  DE CONFLICTOS SOCIALES </t>
  </si>
  <si>
    <t>MIDE EL AUMENTO O DISMINUCIÓN PORCENTUAL EN LA ATENCIÓN DE CONFLICTOS SOCIALES QUE SE SUSCITAN EN EL TERRITORIO MUNICIPAL.</t>
  </si>
  <si>
    <t xml:space="preserve">INFORMAR QUE LA DIFUSION SOBRE  LAS ALTERNATIVAS DE MEDIACION  SE REALICE EN TIEMPO Y FORMA     </t>
  </si>
  <si>
    <t xml:space="preserve">INFORMES REALIZADOS </t>
  </si>
  <si>
    <t xml:space="preserve">MIDE LA  DIFUSION  REALIZADA  CON RESPECTO  A LA DIFUSION PROGRAMADA </t>
  </si>
  <si>
    <t xml:space="preserve">INFORMES PROGRAMADOS </t>
  </si>
  <si>
    <t xml:space="preserve">SUPERVISIONES REALIZADAS </t>
  </si>
  <si>
    <t xml:space="preserve">MIDE EL NUMERO DE LAS  SUPERVISIONES   REALIZADAS  CON RESPECTO A LAS  SUPERVISIONES  PROGRAMADAS </t>
  </si>
  <si>
    <t xml:space="preserve">SUPERVISIONES PROGRAMADAS </t>
  </si>
  <si>
    <t xml:space="preserve">SIPERVISION </t>
  </si>
  <si>
    <t xml:space="preserve">MIDE LAS SUPERVISIONES REALIZADAS  CON RESPECTO A  LAS  SUPERVISIONES  PROGRAMADAS </t>
  </si>
  <si>
    <t xml:space="preserve">MIDE LA SUPERVISION REALIZADA CON RESPECTO A LA SUPERVISION PROGRAMADA </t>
  </si>
  <si>
    <t>VERIFICAR LA CORRECTA APLICACIÓN DELAS SANCIONES EN EL PROGRAMA ALCOHOLIMETRO</t>
  </si>
  <si>
    <t xml:space="preserve">MIDE  LA  VERIFICACION  REALIZADA  CON  RESPECTO  A  LA   VERIFICACION  PROGRAMADA </t>
  </si>
  <si>
    <t xml:space="preserve">MIDE LOS EXPEDIENTES SUPERVISADOS  CON RESPECTO A LOS EXPEDIENTES PROGRAMADOS  A SUPERVISION </t>
  </si>
  <si>
    <t>No DE SUPERVISIONES PROGRAMADAS</t>
  </si>
  <si>
    <t xml:space="preserve">LLEVAR A CABO LA CAPACITACION LEGAL A LOS SERVIDORES PUBLICOS DEL AYUNTAMIENTO </t>
  </si>
  <si>
    <t>No. DE CURSOS DE CAPACITACION IMPARTIDOS</t>
  </si>
  <si>
    <t xml:space="preserve">CURSO </t>
  </si>
  <si>
    <t xml:space="preserve">MIDE LA  DE CAPACITACION A SERVIDORES PUBLICOS REALIZADA  RESPECTO A LA CAPACITACION DE SERVIDORES PUBLICOS PROGRAMADA  </t>
  </si>
  <si>
    <t>No. DE CURSOS DE CAPACITACION PROYECTADOS</t>
  </si>
  <si>
    <t>VERIFICAR QUE EN LOS PROCEDIMIENTOS INTEGRADOS Y RELACIONADOS A GIROS COMERCIALES, INDUSTRIALES Y DE SERVICIO EMITAN LAS RESPECTIVAS INVITACIONES DE PREVENCION</t>
  </si>
  <si>
    <t xml:space="preserve">MIDE LA SUPERVISION REALIZADA  CON RESPECTO A LA  SUPERVISION PROGRAMADA </t>
  </si>
  <si>
    <t>SUPERVISAR QUE SE REALICEN LAS CAMPAÑAS DE REGULARIZACIÓN DEL ESTADO CIVIL DE LAS PERSONAS</t>
  </si>
  <si>
    <t>CAMPAÑAS REALIZADAS</t>
  </si>
  <si>
    <t>MIDE EL NUMERO DE CAMPAÑAS PROGRAMADAS ENTRE EL NUMERO DE CAMPAÑAS REALIZADAS</t>
  </si>
  <si>
    <t>CAMPAÑAS PROGRAMADAS</t>
  </si>
  <si>
    <t>MIDE EL NUMERO DE SUPERVISIONES PROGRAMADAS ENRE EL NUMERO DE SUPERVICIONES REALIZADAS</t>
  </si>
  <si>
    <t>No. DE SUPERVICIONES REALIZADAS</t>
  </si>
  <si>
    <t>No. DE SUPERVICIONES PROGRAMADAS</t>
  </si>
  <si>
    <t xml:space="preserve">VIGILAR QUE SE ELABORE EN TIEMPO Y FORMA EL PLAN DE INSPECCION FISICA DE BIENES </t>
  </si>
  <si>
    <t>MIDE EL NUMERO DE INVENTARIOS PROGRAMADAS ENRE EL NUMERO DE INVENTARIOS REALIZADAS</t>
  </si>
  <si>
    <t>No. DE INVENTARIOS REALIZADAS</t>
  </si>
  <si>
    <t>No. DE INVENTARIOS PROGRAMADAS</t>
  </si>
  <si>
    <t>EJERCER EL PRESUPUESTO DE EGRESOS TOTAL CONFORME A LO PROYECTADO</t>
  </si>
  <si>
    <t>PESOS</t>
  </si>
  <si>
    <t>EJERCER LOS RECURSOS DEL FISM CONFORME A LOS RECURSOS RECIBIDOS</t>
  </si>
  <si>
    <t>EJERCER LOS RECURSOS DEL FORTAMUN CONFORME A LOS RECURSOS RECIBIDOS</t>
  </si>
  <si>
    <t>REVISAR QUE LA DOCUMENTACIÓN SOPORTE DEL EGRESO DE LAS AREAS CUMPLA CON LOS REQUISITOS FISCALES</t>
  </si>
  <si>
    <t>CONTROLAR Y REGISTRAR LOS MOVIMIENTOS CONTABLES EN TIEMPO Y FORMA</t>
  </si>
  <si>
    <t>POLIZA</t>
  </si>
  <si>
    <t>INTEGRAR Y ENTREGAR OPORTUNAMENTE LOS INFORMES MENSUALES AL OSFEM</t>
  </si>
  <si>
    <t>INTEGRAR Y ENTREGAR OPORTUNAMENTE LA CUENTA PUBLICA ANUAL AL OSFEM</t>
  </si>
  <si>
    <t>INTEGRAR Y ENTREGAR OPORTUNAMENTE LOS INFORMES MENSUALES DEL SIAVAMEN A LA DIRECCION GENERAL DE PLANEACION Y GASTO PUBLICO</t>
  </si>
  <si>
    <t>REGISTROS CONTABLES</t>
  </si>
  <si>
    <t>MIDE EL AVANCE EN EL REGISTRO DE LAS POLIZAS CONTABLES</t>
  </si>
  <si>
    <t>MIDE EL AVANCE EN EL NUMERO DE INFORMES FINANCIEROS MENSUALES RENDIDOS AL OSFEM</t>
  </si>
  <si>
    <t>CUENTA PUBLICA ANUAL</t>
  </si>
  <si>
    <t>MIDE EL AVANCE EN LA ENTREGA DE LA CUENTA PUBLICA DEL EJERCICIO INMEDIATO ANTERIOR</t>
  </si>
  <si>
    <t>MIDE EL AVANCE EN EL NUMERO DE INFORMES MENSUALES REGISTRADOS EN EL SIAVAMEN</t>
  </si>
  <si>
    <t>POLIZAS REGISTRADAS</t>
  </si>
  <si>
    <t>POLIZAS PROGRAMAS AL MES EN QUE SE REPORTA</t>
  </si>
  <si>
    <t>INFORMES ENTREGADOS EN TIEMPO Y FORMA</t>
  </si>
  <si>
    <t>INFORMES PROGRAMADOS AL MES EN QUE SE REPORTA</t>
  </si>
  <si>
    <t>CUENTA PUBLICA ENTREGADA EN TIEMPO Y FORMA</t>
  </si>
  <si>
    <t>CUENTA PUBLICA PROGRAMADA AL MES EN QUE SE REPORTA</t>
  </si>
  <si>
    <t>INFORMES REGISTRADOS EN SIAVAMEN EN TIEMPO Y FORMA</t>
  </si>
  <si>
    <t xml:space="preserve">INFORMES FINANCIEROS MENSUALES </t>
  </si>
  <si>
    <t xml:space="preserve">INFORMES DE AVANCE DEL RAMO 33 </t>
  </si>
  <si>
    <t>EJERCER EL GASTO CORRIENTE CONFORME AL PRESUPUESTO AUTORIZADO Y MODIFICADO</t>
  </si>
  <si>
    <t>REGISTRAR EL GASTO DE INVERSIÓN PRESUPUESTADO</t>
  </si>
  <si>
    <t>TRAMITAR LAS AFECTACIONES PRESUPUESTARIAS EN TIEMPO Y FORMA</t>
  </si>
  <si>
    <t>PAGAR EL IMPORTE DE LA DEUDA PÚBLICA PRESUPUESTADA</t>
  </si>
  <si>
    <t>MIDE EL PESO RELATIVO DE LA DEUDA PUBLICA SOBRE EL TOTAL DE LOS INGRESOS</t>
  </si>
  <si>
    <t>TOTAL DE PASIVOS</t>
  </si>
  <si>
    <t>TOTAL DE INGRESOS - INGRESOS POR FINANCIAMIENTO</t>
  </si>
  <si>
    <t xml:space="preserve">IMPACTO DE LA DEUDA SOBRE LOS INGRESOS </t>
  </si>
  <si>
    <t>INTEGRAR EL PRESUPUESTO DEFINITIVO DE INGRESOS Y  EGRESOS PARA EL EJERCICIO FISCAL 2013</t>
  </si>
  <si>
    <t>INTEGRAR EL PROYECTO DE PRESUPUESTO DE INGRESOS Y EGRESOS PARA EL EJERCICIO FISCAL 2014</t>
  </si>
  <si>
    <t>SOLVENTAR LOS PLIEGOS DE OBSERVACIONES DEL OSFEM Y OTROS ORGANOS DE CONTROL</t>
  </si>
  <si>
    <t>% SOLVENTACIONES</t>
  </si>
  <si>
    <t>EVALUAR EL AVANCE EN LA EJECUCIÓN DEL PRESUPUESTO POR PROGRAMAS</t>
  </si>
  <si>
    <t xml:space="preserve">INTEGRAR EL PRESUPUESTO DEFINITIVO DE INGRESOS Y  EGRESOS POR DEPENDENCIAS PARA EL EJERCICIO FISCAL 2013 </t>
  </si>
  <si>
    <t>REFLEJA EL AVANCE EN LA INTEGRACIÓN DEL PRESUPUESTO DE EGRESOS POR CADA DEPENDENCIA MUNICIPAL</t>
  </si>
  <si>
    <t xml:space="preserve">REFLEJA EL AVANCE EN LA INTEGRACIÓN DEL PRESUPUESTO DE EGRESOS POR CADA DEPENDENCIA MUNICIPAL </t>
  </si>
  <si>
    <t>SOLVENTACIÓN DE LOS PLIEGOS DE OBSERVACIONES DEL OSFEM, DEL ÓRGANO INTERNO DE CONTROL Y OTRAS INSTANCIAS DE CONTROL O FISCALIZACIÓN</t>
  </si>
  <si>
    <t>REFLEJA EL AVANCE EN LA SOLVENTACIÓN DE OBSERVACIONES Y RECOMENDACIONES EMITIDAS POR LOS ORGANOS DE FISCALIZACIÓN Y CONTROL</t>
  </si>
  <si>
    <t>REFLEJA  EL PORCENTAJE DE AVANCE EN LA EJECUCIÓN DEL PRESUPUESTO DE CADA PROGRAMA</t>
  </si>
  <si>
    <t>EVALUACIÓN EN LA EJECUCIÓN DEL PRESUPUESTO</t>
  </si>
  <si>
    <t>EPENDENCIAS CON PRESUPUESTO INTEGRADO</t>
  </si>
  <si>
    <t>NÚMERO DE DEPENDENCIAS GENERALES</t>
  </si>
  <si>
    <t xml:space="preserve">DEPENDENCIAS CON PRESUPUESTO INTEGRADO </t>
  </si>
  <si>
    <t xml:space="preserve">NÚMERO DE DEPENDENCIAS GENERALES </t>
  </si>
  <si>
    <t>NÚMERO DE OBSERVACIONES O RECOMENDACIONES SOLVENTADAS Y ATENDIDAS</t>
  </si>
  <si>
    <t xml:space="preserve">     NÚMERO DE OBSERVACIONES Y RECOMENDACIONES RECIBIDAS </t>
  </si>
  <si>
    <t>PRESUPUESTO DE EGRESOS EJERCIDO AL MES POR CADA PROGRAMA</t>
  </si>
  <si>
    <t>PRESUPUESTO DE EGRESOS PROGRAMADO AL MES POR CADA PROGRAMA</t>
  </si>
  <si>
    <t>ACTUALIZAR LOS VALORES CATASTRALES AL REGISTRO ALFANUMERICO DE LOS PREDIOS DE ACUERDO A SUS CARACTERISTICAS TECNICO ADMINISTRATIVAS</t>
  </si>
  <si>
    <t>PREDIO</t>
  </si>
  <si>
    <t>ANALIZAR Y ELABORAR LAS ACCIONES DE VERIFICACION QUE IMPLIQUE UN INCREMENTO, UN DECREMENTO O RATIFICACION DE LOS VALORES UNITARIOS DE SUELO Y CONSTRUCCION PARA ACTUALIZAR LOS VALORES CATASTRALES Y ASI COADYUVAR EN LA RECAUDACION DE LOS IMPUESTOS INMOBILIARIOS</t>
  </si>
  <si>
    <t>NÚMERO DE PREDIOS A LOS QUE SE ACTUALIZÓ VALOR CATASTRAL</t>
  </si>
  <si>
    <t>NÚMERO DE PREDIOS REGISTRADOS</t>
  </si>
  <si>
    <t>NÚMERO DE PREDIOS QUE SE PROGRAMÓ PARA REGISTRAR</t>
  </si>
  <si>
    <r>
      <t xml:space="preserve">NÚMERO DE PREDIOS A LOS QUE SE PROGRAMÓ ACTUALIZAR EL VALOR </t>
    </r>
    <r>
      <rPr>
        <sz val="10"/>
        <color theme="1"/>
        <rFont val="Calibri"/>
        <family val="2"/>
        <scheme val="minor"/>
      </rPr>
      <t xml:space="preserve"> </t>
    </r>
  </si>
  <si>
    <t xml:space="preserve">COBERTURA EN LA ACTUALIZACIÓN DEL VALOR CATASTRAL DE PREDIOS </t>
  </si>
  <si>
    <t xml:space="preserve">INCREMENTO DE CONTRIBUYENTES EN EL PADRÓN DE PREDIAL </t>
  </si>
  <si>
    <t>Periodo Trimestral: ENERO-MARZO 2013</t>
  </si>
  <si>
    <t>Programada Anual</t>
  </si>
  <si>
    <t>Programado</t>
  </si>
  <si>
    <t>Avance</t>
  </si>
  <si>
    <t>Variación trimestral</t>
  </si>
  <si>
    <t>Variación anual</t>
  </si>
  <si>
    <t>Avance acumulado anual</t>
  </si>
  <si>
    <t>Abs</t>
  </si>
  <si>
    <t>ÁREA EJECUTORA</t>
  </si>
  <si>
    <t>ANUAL</t>
  </si>
  <si>
    <t>CANTIDAD PROGRAMADA</t>
  </si>
  <si>
    <t>SEMÁFORO</t>
  </si>
  <si>
    <t>INCREMENTAR LA RECAUDACIÓN DE LOS INGRESOS PROPIOS</t>
  </si>
  <si>
    <t>ACTUALIZAR LA INFORMACIÓN DE LOS CONTRIBUYENTES QUE HAN CUMPLIDO CON EL PAGO DEL IMPUESTO PREDIAL</t>
  </si>
  <si>
    <t>CONTRIBUYENTE</t>
  </si>
  <si>
    <t>REALIZAR LAS INTERVENCIONES EN LOS EVENTOS DE DIVERSIONES Y ESPECTÁCULOS PÚBLICOS AUTORIZADOS POR EL DEPARTAMENTO DE INGRESOS DIVERSOS</t>
  </si>
  <si>
    <t>APLICAR EL PROCEDIMIENTO ADMINISTRATIVO DE EJECUCIÓN A TODOS LOS RUBROS IMPOSITIVOS MUNICIPALES</t>
  </si>
  <si>
    <t>EFICIENCIA EN LA APLICACION DE TODOS Y CADA UNO DE LOS RUBROS IMPOSITIVOS MUNICIPALES</t>
  </si>
  <si>
    <t>MIDE EL PORCENTAJE DE PROCEDIMIENTOS</t>
  </si>
  <si>
    <t>COBERTURA EN LA PROMOCIÓN DEL CUMPLIMIENTO DE OBLIGACIONES FISCALES</t>
  </si>
  <si>
    <t>MIDE LA CANTIDAD DE MANIFESTACIONES</t>
  </si>
  <si>
    <t>PROCEDIMIENTOS ADMINISTRATIVOS DE EJECUCIÓN PROGRAMADOS</t>
  </si>
  <si>
    <t xml:space="preserve">  NÚMERO DE MANIFESTACIONES DISTRIBUIDAS</t>
  </si>
  <si>
    <t xml:space="preserve"> NÚMERO DE MANIFESTACIONES PROGRAMADAS</t>
  </si>
  <si>
    <t xml:space="preserve">    PROCEDIMIENTOSADMINISTRATIVOS DE EJECUCIÓN REALIZADOS</t>
  </si>
  <si>
    <t>INGRESOS PROPIOS RECAUDADOS</t>
  </si>
  <si>
    <t>INGRESOS PROPIOS PRESUPUESTADOS</t>
  </si>
  <si>
    <t>NÚMERO DE CONTRIBUYENTES CUMPLIDOS EN EL PAGO DE PREDIAL</t>
  </si>
  <si>
    <t>TOTAL DE CONTRIBUYENTES REGISTRADOS EN EL EJERCICIO ANTERIOR</t>
  </si>
  <si>
    <t>EFICIENCIA EN LA RECAUDACIÓN DE  INGRESOS PROPIOS</t>
  </si>
  <si>
    <t>MIDE EL AVANCE EN LA RECAUDACION DE INGRESOS PROPIOS RESPECTO A LOS INGRESOS PRESUPUESTADOS</t>
  </si>
  <si>
    <t xml:space="preserve">EFICIENCIA EN LA ACTUALIZACIÓN DEL PADRÓN DE CONTRIBUYENTES CUMPLIDOS EN EL PAGO DE IMPUESTO PREDIAL </t>
  </si>
  <si>
    <t>MIDE EL NIVEL DE CONTRIBUYENTES CUMPLIDOS EN EL PAGO DE PREDIAL RESPECTO AL PADRON REGISTRADO EN EL AÑO ANTERIOR</t>
  </si>
  <si>
    <t>ENTREGAR EN LOS TÉRMINOS ESTABLECIDOS LAS LICENCIAS DE FUNCIONAMIENTO Y LOS PERMISOS TEMPORALES</t>
  </si>
  <si>
    <t>ENTREGAR EN LOS DOMICILIOS DE LOS CONTRIBUYENTES LAS MANIFESTACIONES DE VALOR CATASTRAL Y DETERMINACION DEL IMPUESTO PREDIAL, CON SUS DATOS Y LOS DE SU INMUEBLE, COMO UN INSTRUMENTO DE ASISTENCIA Y ASI FACILITAR EL PAGO</t>
  </si>
  <si>
    <t>MANIFESTACIÓN</t>
  </si>
  <si>
    <t>REALIZAR REUNIONES CON LAS ASOCIACIONES CIVILES NO GUBERNAMENTALES Y LOS CONSEJOS DE PARTICIPACION CIUDADANA, CON EL FIN DE SENSIBILIZAR A LA POBLACION SOBRE SUS OBLIGACIONES FISCALES</t>
  </si>
  <si>
    <t>REVISION</t>
  </si>
  <si>
    <t>SEÑALIZACION</t>
  </si>
  <si>
    <t>IMPACTO EN EL INCREMENTO O DECREMENTO  DE DELITOS DENUNCIADOS</t>
  </si>
  <si>
    <t>NO. DE PROGRAMAS SENDERO SEGURO REALIZADOS</t>
  </si>
  <si>
    <t>NO. DE PROGRAMAS SENDERO SEGURO PROYECTADOS</t>
  </si>
  <si>
    <t>NÚMERO  DE DELITOS DEL PERIODO1</t>
  </si>
  <si>
    <t>NÚMERO DE DELITOS DEL PERIODO 0</t>
  </si>
  <si>
    <t>EFICIENCIA EN LA ENTREGA DE LICENCIAS DE FUNCIONAMIENTO</t>
  </si>
  <si>
    <t xml:space="preserve">MIDE EL AVANCE EN LA ENTREGA DE LICENCIAS DE FUNCIONAMIENTO RESPECTO A LO PROYECTADO </t>
  </si>
  <si>
    <t xml:space="preserve">TOTAL DE LICENCIAS ENTREGADAS </t>
  </si>
  <si>
    <t>TOTAL DE LICENCIAS PROGRAMADAS PARA ENTREGAR</t>
  </si>
  <si>
    <t xml:space="preserve">NÚMERO DE INTERVENCIONES REALIZADAS </t>
  </si>
  <si>
    <t>NUMERO DE INTERVENCIONES PROGRAMADAS</t>
  </si>
  <si>
    <t xml:space="preserve">EFICIENCIA EN LA REALIZACIÓN DE INTERVENCIONES EN EVENTOS Y ESPECTACULOS PUBLICOS </t>
  </si>
  <si>
    <t xml:space="preserve">MIDE EL AVANCE EN LA REALIZACION DE INTERVENCIONES RESPECTO A LA CANTIDAD PROGRAMADA ANUAL </t>
  </si>
  <si>
    <t>EFICIENCIA EN LA REALIZACIÓN DE REUNIONES CON LA CIUDADANÍA</t>
  </si>
  <si>
    <t xml:space="preserve">MIDE EL AVANCE EN LA REALIZACIÓN DE REUNIONES CON ASOCIACIONES CIVILES Y CONSEJOS DE PARTICIPACION CIUDADANA, RESPECTO A LA CANTIDAD PROGRAMADA ANUAL </t>
  </si>
  <si>
    <t xml:space="preserve">EFICIENCIA EN LA CAPACITACION AL PERSONAL QUE OPERA EL SISTEMA DE RECAUDACION </t>
  </si>
  <si>
    <t xml:space="preserve">MIDE EL AVANCE EN LA CAPACITACIÓN AL PERSONAL QUE MANIPULA EL SISTEMA DE RECAUDACIÓN MUNICIPAL RESPECTO A LA CAPACITACION PROGRAMADA ANUAL </t>
  </si>
  <si>
    <t>CANTIDAD DE REUNIONES REALIZADAS</t>
  </si>
  <si>
    <t>CANTIDAD DE REUNIONES PROGRAMADAS</t>
  </si>
  <si>
    <t>EFICIENCIA EN LA REVISIÓN DE LOS INGRESOS DE LAS UNIDADES GENERADORAS</t>
  </si>
  <si>
    <t xml:space="preserve">MIDE EL AVANCE EN LA REALIZACION DE REVISIONES A LAS UNIDADES GENERADORAS RESPECTO A LA CANTIDAD DE REVISIONES PROGRAMADAS </t>
  </si>
  <si>
    <t>CANTIDAD DE REVISIONES PROGRAMADAS</t>
  </si>
  <si>
    <t>CANTIDAD DE REVISIONES REALIZADAS</t>
  </si>
  <si>
    <t xml:space="preserve"> NÚMERO DE CAPACITACIONES REALIZADAS </t>
  </si>
  <si>
    <t xml:space="preserve">EFICIENCIA EN LA CAPACITACION AL PERSONAL EN MATERIA FISCAL </t>
  </si>
  <si>
    <t xml:space="preserve">MIDE EL AVANCE EN LA CAPACITACIÓN AL PERSONAL EN MATERIA FISCAL RESPECTO A LA CAPACITACION PROGRAMADA ANUAL </t>
  </si>
  <si>
    <t>EFICIENCIA EN LA SEÑALIZACION ADECUADA PARA LOS PROGRAMAS DE RECAUDACION</t>
  </si>
  <si>
    <t xml:space="preserve">MIDE EL AVANCE EN LA REALIZACION DE LAS ACTIVIDADES NECESARIAS PARA CONTAR CON UNA BUENA SEÑALIZACIÓN, RESPECTO A LAS ACTIVIDADES PROGRAMADAS </t>
  </si>
  <si>
    <t>SEÑALIZACIONES REALIZADAS</t>
  </si>
  <si>
    <t>SEÑALIZACIONES PROGRAMADAS</t>
  </si>
  <si>
    <t>ECONOMÍA</t>
  </si>
  <si>
    <t>MIDE EL PORCENTAJE DE LOS EGRESOS TOTALES QUE SE DESTINAN A BIENES MUEBLES E INMUEBLES, OBRAS PUBLICAS Y PARTICIPACIONES Y APORTACIONES</t>
  </si>
  <si>
    <t>MIDE EL GRADO DE AVANCE EN LA EJECUCIÓN DEL PRESUPUESTO</t>
  </si>
  <si>
    <t>TOTAL DE GASTO DE INVERSIÓN</t>
  </si>
  <si>
    <t>TOTAL DE EGRESOS</t>
  </si>
  <si>
    <t>RECURSO FISM EJERCIDO</t>
  </si>
  <si>
    <t>TOTAL DE RECURSO FISM RECIBIDO</t>
  </si>
  <si>
    <t>RECURSO FORTAMUN EJERCIDO</t>
  </si>
  <si>
    <t>TOTAL DE RECURSO FORTAMUN RECIBIDO</t>
  </si>
  <si>
    <t>MIDE EN PORCENTAJE EL AVANCE DE LOS EGRESOS APLICADOS CON RECURSOS FORTAMUN</t>
  </si>
  <si>
    <t xml:space="preserve">MIDE EL AVANCE EN LA REVISIÓN DEL SOPORTE DE LOS EGRESOS SOLICITADOS POR LAS AREAS QUE INTEGRAN LA ADMINISTRACION MUNICIPAL </t>
  </si>
  <si>
    <t>TOTAL DE EGRESOS REVISADOS</t>
  </si>
  <si>
    <t>TOTAL DE EGRESOS ENTREGADOS POR LAS AREAS DE LA ADMINISTRACION PUBLICA MUNICIPAL</t>
  </si>
  <si>
    <t xml:space="preserve">GASTO DE INVERSIÓN </t>
  </si>
  <si>
    <t xml:space="preserve">DESEMPEÑO DEL FISM EN EL EJERCICIO DE LOS RECURSOS </t>
  </si>
  <si>
    <t xml:space="preserve">EJECUCIÓN DEL FORTAMUN </t>
  </si>
  <si>
    <t xml:space="preserve">REVISIÓN DE DOCUMENTACIÓN SOPORTE </t>
  </si>
  <si>
    <t>CONSIDERA EL PORCENTAJE QUE REPRESENTA LAS ASIGNACIONES DE LOS CAPITULOS DE SERVICIOS PERSONALES, MATERIALES Y SUMINISTROS Y SERVICIOS GENERALES CON RESPECTO A LOS INGRESOS TOTALES</t>
  </si>
  <si>
    <t>MIDE EL AVANCE EN EL REGISTRO DEL GASTO DE INVERSION, RESPECTO AL PRESUPUESTADO</t>
  </si>
  <si>
    <t xml:space="preserve">CONSIDERA EL PORCENTAJE DE AVANCE EN LA TRAMITACION DE AFECTACIONES PRESUPUESTARIAS SOLICITADAS POR LAS AREAS DE LA ADMINISTRACION PUBLICA MUNICIPAL </t>
  </si>
  <si>
    <t xml:space="preserve">EFICIENCIA EN CUENTA CORRIENTE </t>
  </si>
  <si>
    <t xml:space="preserve">EFICIENCIA EN EL REGISTRO DEL GASTO DE INVERSION </t>
  </si>
  <si>
    <t xml:space="preserve">EFICIENCIA EN LA TRAMITACIÓN DE AFECTACIONES PRESUPUESTARIAS </t>
  </si>
  <si>
    <t>TOTAL DE INGRESOS - GASTO CORRIENTE</t>
  </si>
  <si>
    <t>TOTAL DE INGRESOS</t>
  </si>
  <si>
    <t>TOTAL DE GASTO DE INVERSIÓN REGISTRADO</t>
  </si>
  <si>
    <t>TOTAL DE GASTO DE INVERSIÓN PRESUPÚESTADO</t>
  </si>
  <si>
    <t xml:space="preserve">AFECTACIONES PRESUPUESTARIAS SOLICITADAS </t>
  </si>
  <si>
    <t xml:space="preserve">AFECTACIONES PRESUPUESTARIAS APROBADAS </t>
  </si>
  <si>
    <t>ELABORACION DE LA CUENTA PÚBLICA MUNICIPAL (MUEBLES E INMUEBLES).</t>
  </si>
  <si>
    <t>GENERAR LA CUENTA PÚBLICA RESPECTO DE LOS BIENES MUEBLES E INMUEBLES PROPIEDAD MUNICIPAL REPORTADOS AL ORGANO SUPERIOR DE FISCALIZACIÓN DEL ESTADO DE MÉXICO.</t>
  </si>
  <si>
    <t>LEVANTAMIENTO FÍSICO DEL INVENTARIO DE BIENES MUEBLES</t>
  </si>
  <si>
    <t>No. DE PROCEDIMIENTO</t>
  </si>
  <si>
    <t>ESTIMA LA CANTIDAD DE MOBILIARIO Y EQUIPO DE OFICINA, DE ACTIVO FIJO PROPIEDAD MUNICIPAL.</t>
  </si>
  <si>
    <t>GENERAR RESGUARDOS PERSONALES</t>
  </si>
  <si>
    <t>ESTIMA LA CANTIDAD DE RESGUARDOS PERSONALES DE BIENES MUEBLES EMITIDOS, RESPECTO DE LOS PROGRAMADOS.</t>
  </si>
  <si>
    <t>CONCILIACIÓN DEL PARQUE VEHICULAR MUNICIPAL</t>
  </si>
  <si>
    <t>NO. DE PROCEDIMIENTO</t>
  </si>
  <si>
    <t>ESTIMA LA CANTIDAD DE VEHÍCULOS DE PROPIEDAD MUNICIPAL.</t>
  </si>
  <si>
    <t>ESTIMA LA CANTIDAD DE RESGUARDOS PERSONALES DE LOS VEHÍCULOS EMITIDOS, RESPECTO DE LOS PROGRAMADOS.</t>
  </si>
  <si>
    <t>DESINCORPORACIÓN DEL PATRIMONIO MUNICIPAL DE BIENES OBSOLETOS E INSERVIBLES</t>
  </si>
  <si>
    <t>ESTIMA LA CANTIDAD DE PROCEDIMIENTOS PARA LA DESINCORPORACIÓN DEL MOBILIARIO Y EQUIPO DE OFICINA QUE YA NO RESULTA ÚTIL O FUNCIONAL PARA EL SERVICIO AL CUAL ESTAN DESTINADOS Y QUE SE ENCUENTRAN DEPOSITADOS EN EL ALMACÉN DE CONCENTRACIÓN</t>
  </si>
  <si>
    <t>DESINCORPORACIÓN DE VEHÍCULOS Y MAQUINARIA DEL PATRIMONIO MUNICIPAL OBSOLETOS E INSERVIBLES</t>
  </si>
  <si>
    <t>ESTIMA LA CANTIDAD DE PROCEDIMIENTOS PARA LA DESINCORPORACIÓN DE VEHÍCULOS Y MAQUINARIA QUE YA NO RESULTAN ÚTILES O FUNCIONALES PARA EL SERVICIO AL CUAL ESTAN DESTINADOS.</t>
  </si>
  <si>
    <t>GENERAR CONSTANCIAS DE NO PROPIEDAD.</t>
  </si>
  <si>
    <t>ESTIMA LA CANTIDAD DE CONSTANCIAS DE NO PROPIEDAD MUNICIPAL EMITIDOS.</t>
  </si>
  <si>
    <t>No. DE CONSTANCIAS EMITIDAS</t>
  </si>
  <si>
    <t>No. DE CONSTANCIAS PROGRAMADAS</t>
  </si>
  <si>
    <t>No. DE PROCEDIMIENTO PROGRAMADO</t>
  </si>
  <si>
    <t>No. DE RESGUARDOS PROGRAMADOS</t>
  </si>
  <si>
    <t>No. DE RESGUARDOS EMITIDOS</t>
  </si>
  <si>
    <t>No. DE CARPETA PROGRAMADA</t>
  </si>
  <si>
    <t>No. DE CARPETA EMITIDA</t>
  </si>
  <si>
    <t>LEVANTAMIENTO FÍSICO DEL INVENTARIO DE BIENES INMUEBLES</t>
  </si>
  <si>
    <t>DETERMINAR LA CANTIDAD DE BIENES INMUEBLES DE PROPIEDAD MUNICIPAL.</t>
  </si>
  <si>
    <t>DIGITALIZACIÓN DE LOS DOCUMENTOS DEL ACERVO HISTÓRICO</t>
  </si>
  <si>
    <t>DETERMINAR EL PORCENTAJE DE DOCUMENTOS DEL ACERVO HISTÓRICO</t>
  </si>
  <si>
    <t>DIGITALIZACIÓN DEL FOTOGRAFÍAS</t>
  </si>
  <si>
    <t>DETERMINAR EL PORCENTAJE DE FOTOGRAFÍAS DIGITALIZADAS</t>
  </si>
  <si>
    <t>PÁGINA WEB DEL ARCHIVO HISTÓRICO</t>
  </si>
  <si>
    <t>DETERMINA LA CANTIDAD DE ACTUALIZACIONES REALIZADAS A LA PÁGINA WEB</t>
  </si>
  <si>
    <t>TOTAL DE ACTUALIZACIONES PROGRAMADAS</t>
  </si>
  <si>
    <t>DIGITALIZACIÓN DE LIBROS DE CABILDO</t>
  </si>
  <si>
    <t>DETERMINAR EL PORCENTAJE DE LIBROS DIGITALIZADOS</t>
  </si>
  <si>
    <t>TOTAL DE LIBROS POR DIGITALIZAR</t>
  </si>
  <si>
    <t>DIGITALIZACIÓN DE LIBROS DE REGISTRO CIVIL</t>
  </si>
  <si>
    <t>ORGANIZACIÓN Y CLASIFICACIÓN DEL ACERVO DOCUMENTAL</t>
  </si>
  <si>
    <t>MIDE LA CANTIDAD DE METROS LINEALES ORGANIZADOS, CLASIFICADOS Y CATALOGADOS DEL ACERVO DOCUMENTAL PARA IDENTIFICAR LOS DOCUMENTOS QUE TIENEN VALOR HISTÓRICO-ADMINISTRATIVO O PUEDEN SER SUSCEPTIBLES DE SER DESTRUÍDOS, RESPECTO DE LOS PROGRAMADOS</t>
  </si>
  <si>
    <t>SELECCIÓN DE DOCUMENTACIÓN PARA SU DESTRUCCIÓN</t>
  </si>
  <si>
    <t>MIDE LA CANTIDAD DE METROS LINEALES SUSCEPTINLES PARA SU DESTRUCCIÓN PREVIO DICTAMEN CORRESPONDIENTE.</t>
  </si>
  <si>
    <t>TOTAL DE METROS LINEALES DEL ACERVO DOCUMENTAL</t>
  </si>
  <si>
    <t xml:space="preserve">METROS ORGANIZADOS Y CLASIFICADOS </t>
  </si>
  <si>
    <t>NO. DE LIBROS DIGITALIZADOS</t>
  </si>
  <si>
    <t>TOTAL DE LIBROS POR DIGITALIZAR PROGRAMADOS</t>
  </si>
  <si>
    <t xml:space="preserve"> METROS ORGANIZADOS Y CLASIFICADOS</t>
  </si>
  <si>
    <t>TOTAL DE FOTOGRAFÍAS POR DIGITALIZAR PROGRAMADOS</t>
  </si>
  <si>
    <t>NO. DE FOTOGRAFÍAS DIGITALIZADAS</t>
  </si>
  <si>
    <t>TOTAL DE DOCUMENTOS POR DIGITALIZAR PROGRAMADOS</t>
  </si>
  <si>
    <t>NO. DE DOCUMENTOS DIGITALIZADOS</t>
  </si>
  <si>
    <t>DIGITALIZACIÓN DE LOS LIBROS DEL SERVICIO MILITAR NACIONAL.</t>
  </si>
  <si>
    <t>DETERMINA EL PORCENTAJE DE LIBROS DIGITALIZADOS</t>
  </si>
  <si>
    <t>BUSQUEDA Y EXPEDICIÓN DE NÚMEROS DE MATRÍCULA</t>
  </si>
  <si>
    <t>ESTIMA LA CANTIDAD DE BÚSQUEDA Y EXPEDICIÓN DE MATRÍCULAS, RESPECTO DE LOS PROGRAMADOS.</t>
  </si>
  <si>
    <t>APLICACIÓN DE LOS PROCEDIMIENTOS PARA EL CONTROL DEL PATRIMONIO MUNICIPAL</t>
  </si>
  <si>
    <t>DETERMINA LA CANTIDAD DE PROCEDIMIENTOS APLICADOS EN LA INCORPORACIÓN AL PATRIMONIO MUNICIPAL, RESPECTO DE LOS BIENES ADQUIRIDOS, ASÍ COMO PARA LA DESAFECTACIÓN, DESINCIRPORACIÓN DE LOS MISMOS.</t>
  </si>
  <si>
    <t>ARRENDAMIENTO DE INMUEBLES</t>
  </si>
  <si>
    <t>NO. DE INMUEBLES</t>
  </si>
  <si>
    <t>DETERMINA LA CANTIDAD DE INMUEBLES ARRENDADOS</t>
  </si>
  <si>
    <t>TOTAL DE INMUEBLES ARRENDADOS PROGRAMADOS</t>
  </si>
  <si>
    <t>No. DE MATRÍCULAS EMITIDAS</t>
  </si>
  <si>
    <t>Trámite de solicitudes de licencias de funcionamiento</t>
  </si>
  <si>
    <t>Otorgar licencias de funcionamiento</t>
  </si>
  <si>
    <t>ELABORACIÓN DE ACTAS DE CONSTITUCIÓN DE SOCIEDADES DE RESPONSABILIDAD LIMITADA MICROEMPRESARIAL (S.DE R.L.M.)</t>
  </si>
  <si>
    <t>SUPERVISIÓN DEL PROCESO EXPEDICIÓN DE LICENCIAS</t>
  </si>
  <si>
    <t xml:space="preserve">SIMPLIFICACIÓN ADMINISTRATIVA DE LOS TRAMITES Y SERVICIOS </t>
  </si>
  <si>
    <t>Operativos en comercios de vía pública.</t>
  </si>
  <si>
    <t>Autorizaciones para anuncios en la vía pública</t>
  </si>
  <si>
    <t xml:space="preserve">Permisos temporales para la ocupación de la vía pública </t>
  </si>
  <si>
    <t>Inspección de los mercados publicos municipales.</t>
  </si>
  <si>
    <t>Recaudación de pagos de derechos de la realizacion de actividades en mercados publicos municipales.</t>
  </si>
  <si>
    <t>Ingresar recaudación por concepto de tianguis en el Municipio de Tlalnepantla</t>
  </si>
  <si>
    <t>Cursos de seguridad e higiene</t>
  </si>
  <si>
    <t>Buenas prácticas de manufactura</t>
  </si>
  <si>
    <t>CENSO DE EMPRESAS CERTIFICADAS Y NO CERTIFICADAS</t>
  </si>
  <si>
    <t>EVENTOS DE VINCULACIÓN PARA FOMENTAR LA CERTIFICACIÓN.</t>
  </si>
  <si>
    <t>CONVENIOS CON EMPRESAS CERTIFICADORAS.</t>
  </si>
  <si>
    <t xml:space="preserve">RECORRIDOS TURISTICOS </t>
  </si>
  <si>
    <t>CONFERENCIAS MAGISTRALES</t>
  </si>
  <si>
    <t>VIAJES A BAJO COSTO PARA FOMENTO AL TURISMO SOCIAL</t>
  </si>
  <si>
    <t xml:space="preserve">EVENTOS FOMENTANDO EL TURISMO EN LA ZONA </t>
  </si>
  <si>
    <t xml:space="preserve">CAMPAÑAS DE PROMOCION </t>
  </si>
  <si>
    <t xml:space="preserve">CUPONERA DE DESCUENTOS PARA TURISTAS </t>
  </si>
  <si>
    <t xml:space="preserve">FERIAS DE EMPLEO </t>
  </si>
  <si>
    <t>CONVENIOS PARA LA INCLUSIÓN LABORAL</t>
  </si>
  <si>
    <t>JORNADAS DE EMPLEO</t>
  </si>
  <si>
    <t xml:space="preserve"> PROGRAMA TEMPORAL PARA  CIUDADANOS DE TLALNEPANTLA </t>
  </si>
  <si>
    <t xml:space="preserve">GESTIÓN CON LA SECRETARÍA DEL TRABAJO Y PREVISIÓN SOCIAL PROGRAMAS </t>
  </si>
  <si>
    <t>Convenios de colaboracion</t>
  </si>
  <si>
    <t>Fondos disponibles para apoyo a emprendedores</t>
  </si>
  <si>
    <t>Expo emprendedores</t>
  </si>
  <si>
    <t xml:space="preserve">Atender, orientar y capacitar mediante la incubadora de negocios </t>
  </si>
  <si>
    <t>Fuentes de financiamiento para emprendedores</t>
  </si>
  <si>
    <t>Mide el número de operativos realizados sobre el número de operativos programados</t>
  </si>
  <si>
    <t>Mide el número de autorizaciones realizadas sobre el número de autorizaciones programadas</t>
  </si>
  <si>
    <t>Mide el número de permisos realizados sobre el número de permisos programados</t>
  </si>
  <si>
    <t>Mide el número de inspecciones realizadas sobre el número de inspecciones programadas</t>
  </si>
  <si>
    <t>Mide el número de ingresos realizados sobre el número de ingresos programados</t>
  </si>
  <si>
    <t>NÚMERO DE CURSOS PROGRAMADOS</t>
  </si>
  <si>
    <t>NÚMERO DE INFORMES DE AVANCES PROGRAMADOS</t>
  </si>
  <si>
    <t>PERSONA INTEGRADA A LA ACTIVIDAD FISICA EN EL AMBITO ESCOLAR</t>
  </si>
  <si>
    <t>COMUNIDADES APOYADAS PARA INTEGRARLAS A LA CULTURA FISICA Y RECREACION</t>
  </si>
  <si>
    <t>PERSONAS INTEGRADAS A LA ACTIVIDAD FISICA EN EL DEPORTE FEDERADO</t>
  </si>
  <si>
    <t>PERSONAS INTEGRADAS A LA ACTIVIDAD FISICA EN EL AMBITO LABORAL</t>
  </si>
  <si>
    <t>ESCUELAS PREDEPORTIVAS PUESTAS EN MARCHA</t>
  </si>
  <si>
    <t>GESTIONES PARA LA CREACION DE ESCUELAS TECNICO DEPORTIVAS</t>
  </si>
  <si>
    <t>PERSONAS INTEGRADAS A LA ACTIVIDAD FISICA EN EL DEPORTE ADAPTADO</t>
  </si>
  <si>
    <t>PERSONAS A QUIENES SE LES ENTREGAN ESTIMULOS Y RECONOCIMIENTOS</t>
  </si>
  <si>
    <t>GESTIONES DE PROGRAMAS Y PROYECTOS PARA SU EJECUCION</t>
  </si>
  <si>
    <t>MANTENIMIENTO A INSTALACIONES DEPORTIVAS</t>
  </si>
  <si>
    <t>GESTIONES PARA CURSOS DE CERTIFICACION Y CAPACITACION</t>
  </si>
  <si>
    <t>PROPUESTAS DE REGLAMENTOS</t>
  </si>
  <si>
    <t>PROPUESTA DE MODIFICACION DE TARIFAS PARA DEPORTIVOS MUNICIPALES</t>
  </si>
  <si>
    <t xml:space="preserve">  NO. DE PERSONAS REMITIDAS</t>
  </si>
  <si>
    <t xml:space="preserve"> NO. DE CERTIFICACIONES SOLICITADAS</t>
  </si>
  <si>
    <t xml:space="preserve"> NO. DE PERSONAS REMITIDAS</t>
  </si>
  <si>
    <t xml:space="preserve">  NO. DE PROPUESTA AUTORIZADA</t>
  </si>
  <si>
    <t>NO. DE ACTAS SOLICITADAS</t>
  </si>
  <si>
    <t xml:space="preserve">   NO. DE CAMPAÑAS REALIZADAS                     </t>
  </si>
  <si>
    <t xml:space="preserve">NO. DE SANCIONES REALIZADAS                                                                       </t>
  </si>
  <si>
    <t xml:space="preserve">NO. DE CERTIFICACIONES EMITIDAS                                                         </t>
  </si>
  <si>
    <t xml:space="preserve">NO. DE SANCIONES REALIZADAS                                                                  </t>
  </si>
  <si>
    <t xml:space="preserve">NO. DE PROPUESTA SOLICITADA                                                                     </t>
  </si>
  <si>
    <t xml:space="preserve">NO. DE ACTAS TRAMITADAS                                                                                 </t>
  </si>
  <si>
    <t xml:space="preserve">NO. DE CAMPAÑAS PROGRAMADAS                                                                    </t>
  </si>
  <si>
    <t>Enero</t>
  </si>
  <si>
    <t>Febrero</t>
  </si>
  <si>
    <t>Marzo</t>
  </si>
  <si>
    <t>Abril</t>
  </si>
  <si>
    <t>Mayo</t>
  </si>
  <si>
    <t>Junio</t>
  </si>
  <si>
    <t>Julio</t>
  </si>
  <si>
    <t>Agosto</t>
  </si>
  <si>
    <t>Septiembre</t>
  </si>
  <si>
    <t>Octubre</t>
  </si>
  <si>
    <t>Noviembre</t>
  </si>
  <si>
    <t>Diciembre</t>
  </si>
  <si>
    <t>Variación mensual</t>
  </si>
  <si>
    <t>PbRM-02A1  Calendarización de Metas Físicas</t>
  </si>
  <si>
    <t>LAS METAS RELACIONADAS CON LA ADQUISICIÓN DE BIENES Y CONTRATACIÓN DE SERVICIOS NO FUERON ALCANZADAS EN ESTE PRIMER TRIMESTRE DEL PRESENTE AÑO, DEBIDO A QUE EL PRESUPUESTO DE EGRESOS 2013 FUE AUTORIZADO POR CABILDO EL 22 DE FEBRERO, POR LO QUE NO SE PODÍAN REALIZAR PROCEDIMIENTOS DE ADQUISICIÓN HASTA QUE LAS ÁREAS TUVIERAN LIBERADO SU PRESUPUESTO EN EL SISTEMA SIMA,  LO CUAL OCURRIÓ A PARTIR DEL MES DE MARZO,  SIENDO ÉSTE UN PERIODO MUY CORTO PARA EFECTUAR TODOS LOS PROCESOS DE ADQUISICIÓN DE MARZO Y DE LOS MESES ANTERIORES.    AL RESPECTO, LA SUBDIRECCIÓN DE RECURSOS MATERIALES ESTARÁ TRABAJANDO INTERNAMENTE PARA CUMPLIR CON SUS METAS DE ACUERDO A LO PROGRAMADO,  SIN EMBARGO DEPEDENDEMOS DE LA SUFICIENCIA Y DISPONIBILIDAD DE RECURSOS DE TODAS LAS DEPENDENCIAS PARA PODER LOGRARLO OPORTUNAMENTE.</t>
  </si>
  <si>
    <t>Tlalnepantla  Solidario</t>
  </si>
  <si>
    <t>20</t>
  </si>
  <si>
    <t>REALIZACIÓN, DIFUSIÓN Y PARTICIPACIÓN EN JORNADAS MÉDICAS DE SALUD</t>
  </si>
  <si>
    <t>MIDE LA CANTIDAD DE JORNADAS DE SALUD ORGANIZADAS, RESPECTO DE LA CANTIDAD DE JORNADAS  DE SALUDPROGRAMADA</t>
  </si>
  <si>
    <t>NÚMERO DE JORNADAS PARA EL CUIDADO DE LA SALUD INTEGRAL REALIZADAS</t>
  </si>
  <si>
    <t>NÚMERO DE JORNADAS PARA EL CUIDADO DE LA SALUD INTEGRAL PROGRAMADAS</t>
  </si>
  <si>
    <t>MIDE LA CANTIDAD DE JORNADAS ORGANIZADAS, RESPECTO DE LA CANTIDAD DE JORNADAS DE SALUD PROGRAMADA</t>
  </si>
  <si>
    <t>MIDE LA CANTIDAD DE ESTUDIOS DE SALUD REALIZADOS, RESPECTO DE LA CANTIDAD DE ESTUDIOS DE SALUD PROGRAMADOS</t>
  </si>
  <si>
    <t>NÚMERO DE ESTUDIOS PARA EL CUIDADO DE LA SALUD INTEGRAL REALIZADOS</t>
  </si>
  <si>
    <t>NÚMERO DE ESTUDIOS PARA EL CUIDADO DE LA SALUD INTEGRAL PROGRAMADOS</t>
  </si>
  <si>
    <t>MIDE LA CANTIDAD DE PLÁTICAS, TALLERES Y CONFERENCIAS ORGANIZADAS, RESPECTO DE LA CANTIDAD DE PLÁTICAS, TALLERES Y CONFERENCIAS PROGRAMADAS</t>
  </si>
  <si>
    <t>NÚMERO DE  PLÁTICAS, TALLERES, CONFERENCIAS Y FOROS REALIZADAS</t>
  </si>
  <si>
    <t>NÚMERO DE  PLÁTICAS, TALLERES, CONFERENCIAS Y FOROS PROGRAMADOS</t>
  </si>
  <si>
    <t>CONFERENCIA, PLÁTICA, TALLER, CONERENCIA O FORO</t>
  </si>
  <si>
    <t>MIDE LA CANTIDAD DE GESTIONES Y VINCULACIONES ORGANIZADAS, RESPECTO DE LA CANTIDAD DE GESTIONES Y VINCULACIONES PROGRAMADAS</t>
  </si>
  <si>
    <t>NÚMERO DE VINCULACIONES, GESTIONES Y CANALIZACIONES REALIZADAS.</t>
  </si>
  <si>
    <t>NÚMERO DE VINCULACIONES, GESTIONES Y CANALIZACIONES PROGRAMADOS</t>
  </si>
  <si>
    <t>MIDE LA CANTIDAD DE COMITES DE SALUD ORGANIZADOS, RESPECTO DE LA CANTIDAD DE COMITÉS DE SALUD PROGRAMADOS</t>
  </si>
  <si>
    <t>NÚMERO DE COMITÉS DE SALUD CONFORMADOS</t>
  </si>
  <si>
    <t>NÚMERO DE COMITÉS DE SALUD PROGRAMADOS</t>
  </si>
  <si>
    <t>CONSTRUCCIÓN DE EDIFICIO DE SEGURIDAD PÚBLICA</t>
  </si>
  <si>
    <t xml:space="preserve">ACCIONES DE PLANEACION Y EJECUCIÓN DE TRABAJOS RELATIVOS A LA REHABILITACIÓN, MANTENIMIENTO Y CONSERVACIÓN DE LA RED DE CAMINOS VECINALES </t>
  </si>
  <si>
    <t>REHABILITACIÓN DE CAMINOS VECINALES</t>
  </si>
  <si>
    <t>MIDE LAS REPAVIMENTACIONES CON REMANENTES DE DISTINTOS FONDOS 2011</t>
  </si>
  <si>
    <t>MIDE LA REHABILITACIÓN DE INFRAESTRUCTURA EN EDUCACIÓN, CULTURA Y BIENESTAR SOCIAL CON REMANENTES DE DISTINTOS FONDOS 2009-2012</t>
  </si>
  <si>
    <t xml:space="preserve"> REHABILITACIÓN, AMPLIACIÓN Y MODERNIZACIÓN  DE OBRAS REMANENTES 2009-2012</t>
  </si>
  <si>
    <t xml:space="preserve"> REHABILITACIÓN, AMPLIACIÓN Y MODERNIZACIÓN  DE EDIFICIOS ADMINISTRATIVOS</t>
  </si>
  <si>
    <t>MIDE LA REHABILITACIÓN, AMPLIACIÓN Y MODERNIZACIÓN  DE EDIFICIOS ADMINISTRATIVOS</t>
  </si>
  <si>
    <t xml:space="preserve"> MODERNIZACIÓN, REHABILITACIÓN Y AMPLIACIÓN DE ESPACIOS PARA LA PRÁCTICA DEL DEPORTE Y ESPARCIMIENTO DE LA POBLACIÓN</t>
  </si>
  <si>
    <t>MIDE LA INFRAESTRUCTURA QUE SE  MODERNIZA, REHABILITA Y AMPLIA PARA LA PRÁCTICA DEL DEPORTE Y ESPARCIMIENTO DE LA POBLACIÓN</t>
  </si>
  <si>
    <t>REHABILITACIÓN, AMPLIACIÓN Y MODERNIZACIÓN DE LA INFRAESTRUCTURA EDUCATIVA EXISTENTE.</t>
  </si>
  <si>
    <t>MIDE LA REHABILITACIÓN, AMPLIACIÓN Y MODERNIZACIÓN DE LA INFRAESTRUCTURA EDUCATIVA EXISTENTE.</t>
  </si>
  <si>
    <t>MIDE LA REPAVIMENTACIÓN DE CALLES;CONSTRUCCIÓN DE GUARNICIONES, BANQUETAS  Y REMODELACIÓN DE PLAZAS CÍVICAS Y JARDINES CON LA FINALIDAD DE MEJORAR LA IMAGEN URBANA Y DOTAR DE SERVICIOS PÚBLICOS BÁSICOS A LA POBLACIÓN.</t>
  </si>
  <si>
    <t>INFRAESTRUCTURA PARA  EL MEJORAMIENTO DE LA IMAGEN URBANA</t>
  </si>
  <si>
    <t>INFRAESTRUCTURA EN VIALIDADES URBANAS</t>
  </si>
  <si>
    <t>INFRAESTRUCTURA EN VIALIDADES MUNICIPALES</t>
  </si>
  <si>
    <t xml:space="preserve">MIDE LA INFRAESTRUCTURA URBANA MUNICIPAL, MEDIANTE LA CONSTRUCCIÓN, REHABILITACIÓN Y EQUIPAMIENTO DE VIALIDADES </t>
  </si>
  <si>
    <t>MIDE LA INFRAESTRUCTURA URBANA  MEDIANTE LA CONSTRUCCIÓN, REHABILITACIÓN Y EQUIPAMIENTO DE VIALIDADES</t>
  </si>
  <si>
    <t>INFRAESTRUCTURA EN VIALIDADES MUNICIPALES PLANEADA</t>
  </si>
  <si>
    <t>INFRAESTRUCTURA EN VIALIDADES MUNICIPALES REALIZADA</t>
  </si>
  <si>
    <t>INFRAESTRUCTURA EN VIALIDADES URBANAS PLANEADA</t>
  </si>
  <si>
    <t>INFRAESTRUCTURA EN VIALIDADES URBANAS REALIZADA</t>
  </si>
  <si>
    <t>INFRAESTRUCTURA PARA  EL MEJORAMIENTO DE LA IMAGEN URBANA PLANEADA</t>
  </si>
  <si>
    <t>INFRAESTRUCTURA PARA  EL MEJORAMIENTO DE LA IMAGEN URBANA REALIZADA</t>
  </si>
  <si>
    <t>PROYECTOS PARA LA GESTION DE INVERSIÓN EN OBRA PÚBLICA</t>
  </si>
  <si>
    <t>ESTUDIOS TÉCNICOS PARA LA TOMA DE DECISIONES EN MATERIA DE INFRAESTRUCTURA</t>
  </si>
  <si>
    <t>PROYECTOS PARA LA GESTION DE INVERSIÓN EN OBRA PÚBLICA PLANEADOS</t>
  </si>
  <si>
    <t>PROYECTOS PARA LA GESTION DE INVERSIÓN EN OBRA PÚBLICA REALIZADOSS</t>
  </si>
  <si>
    <t>ESTUDIOS TÉCNICOS PARA LA TOMA DE DECISIONES EN MATERIA DE INFRAESTRUCTURA PLANEADOS</t>
  </si>
  <si>
    <t>ESTUDIOS TÉCNICOS PARA LA TOMA DE DECISIONES EN MATERIA DE INFRAESTRUCTURA REALIZADOS</t>
  </si>
  <si>
    <t>REMODELACION DE EDIFICIOS PÚBLICOS  PLANEADA</t>
  </si>
  <si>
    <t>REMODELACION DE EDIFICIOS PÚBLICOS REALIZADA</t>
  </si>
  <si>
    <t>MIDE PROYECTOS PARA LA GESTION DE INVERSIÓN EN OBRA PÚBLICA</t>
  </si>
  <si>
    <t>MIDE ESTUDIOS TÉCNICOS PARA LA TOMA DE DECISIONES EN MATERIA DE INFRAESTRUCTURA</t>
  </si>
  <si>
    <t>MIDE REMODELACION DE EDIFICIOS PÚBLICOS</t>
  </si>
  <si>
    <t>DESCARGAS DE DRENAJE Y TOMAS DE AGUA DOMICILIARIA</t>
  </si>
  <si>
    <t>MIDE ACCIONES DESTINADAS PARA EL SUMINISTRO Y RACIONALIZACION DE AGUA POTABLE EN TOMAS DOMICILIARIAS</t>
  </si>
  <si>
    <t>MIDE LA EXPEDICIÓN DE LICENCIAS DE USO DE  SUELO EMITIDAS, SOBRE LAS LICENCIAS DE USO DE SUELO PROGRAMADAS</t>
  </si>
  <si>
    <t xml:space="preserve">MIDE LA EXPEDICIÓN DE CÉDULAS INFORMATIVAS DE ZONIFICACIÓN EMITIDAS SOBRE LA  LA EXPEDICIÓN DE CÉDULAS INFORMATIVAS DE ZONIFICACIÓN PROGRAMADAS </t>
  </si>
  <si>
    <t>MIDE LA EXPEDICIÓN DE CONSTANCIAS DE ALINEAMIENTOS Y NÚMERO OFICIAL EMITIDOS SOBRE  LA EXPEDICIÓN DE CONSTANCIAS DE ALINEAMIENTOS Y NÚMERO OFICIAL PROGRAMADOS</t>
  </si>
  <si>
    <t>MIDE LA EXPEDICIÓN DE CONSTACIA DE NÚMERO OFICIAL EMITIDAS SOBRE LAS PROGRAMADAS</t>
  </si>
  <si>
    <t>MIDE EL NÚMERO DE ESTUDIOS Y PROYECTOS DESARROLLADOS SOBRE EL NÚMERO DE  ESTUDIOS Y PROYECTOS PROGRAMADOS</t>
  </si>
  <si>
    <t>ELABORAR ANTEPROYECTOS DE ESPACIOS PÚBLICOS Y EQUIPAMIENTO PARA EL MEJORAMIENTO DE LA IMAGEN URBANA.</t>
  </si>
  <si>
    <t>MIDE LA ELABORACIÓN DE ANTEPROYECTOS DE ESPACIOS PÚBLICOS Y EQUIPAMIENTO PARA EL MEJORAMIENTO DE LA IMAGEN URBANA DESARROLLADOS SOBRE LOS PROGRAMADOS.</t>
  </si>
  <si>
    <t>ANTEPROYECTOS DE ESPACIOS PÚBLICOS Y EQUIPAMIENTO PARA EL MEJORAMIENTO DE LA IMAGEN URBANA DESARROLLADOS</t>
  </si>
  <si>
    <t>ANTEPROYECTOS DE ESPACIOS PÚBLICOS Y EQUIPAMIENTO PARA EL MEJORAMIENTO DE LA IMAGEN URBANA PROGRAMADOS</t>
  </si>
  <si>
    <t>EMITIR PERMISOS TEMPORALES PARA LA OCUPACIÓN DE LA VÍA PÚBLICA  Y PARA TENDIDO Y PERMANENCIA DE LÍNEAS AÉREAS Y/O SUBTERRANEAS</t>
  </si>
  <si>
    <t>MIDE LA EMISIÓN DE PERMISOS TEMPORALES PARA LA OCUPACIÓN DE LA VÍA PÚBLICA  Y PARA TENDIDO Y PERMANENCIA DE LÍNEAS AÉREAS Y/O SUBTERRANEAS SOBRE LOS PROGRAMADOS</t>
  </si>
  <si>
    <t>PERMISOS TEMPORALES PARA LA OCUPACIÓN DE LA VÍA PÚBLICA  Y PARA TENDIDO Y PERMANENCIA DE LÍNEAS AÉREAS Y/O SUBTERRANEAS EMITIDOS</t>
  </si>
  <si>
    <t>PERMISOS TEMPORALES PARA LA OCUPACIÓN DE LA VÍA PÚBLICA  Y PARA TENDIDO Y PERMANENCIA DE LÍNEAS AÉREAS Y/O SUBTERRANEAS PROGRAMADOS</t>
  </si>
  <si>
    <t xml:space="preserve">ASESORIA </t>
  </si>
  <si>
    <t xml:space="preserve">MIDE EL PORCENTAJE DE ASESORIAS OTORGADAS PARA LA SEGURIDAD JURIDICA DE LAS PERSONAS EN SUS BIENES </t>
  </si>
  <si>
    <t xml:space="preserve">MIDE EL PORCENTAJE DE ASESORIAS OTORGADAS PARA LA SEGURIDAD JURIDICA DE LAS PERSONAS EN SUS LEGADOS  </t>
  </si>
  <si>
    <t xml:space="preserve">MIDE LAS ASESORIAS Y GESTION DE MATERIALES POR LAS CUALES SE AYUDA A LAS PERSONAS EN VULNERABILIDAD RECONSTRUCTIVA MEDIANTE ELK OTORGAMIENTO DE TINACOS Y CONTRUCCION DE MUROS TECHOS Y PISOS FIRMES </t>
  </si>
  <si>
    <t xml:space="preserve">MIDE LAS ASESORIAS Y GESTION DE MATERIALES POR LAS CUALES SE AYUDA A LAS PERSONAS EN VULNERABILIDAD RECONSTRUCTIVA MEDIANTE LA ASESORIA PARA EL MEJORAMIENTO A LA VIVIENDA  </t>
  </si>
  <si>
    <t xml:space="preserve">MIDE EL PORCENTAGE DE VANCE SOBRE EL COMPROMISO DE QUE BUENA PINTA </t>
  </si>
  <si>
    <t>Mide el número de Preparación de Sesiones del H. Ayuntamiento realizadas respecto del total de proyectos de preparación de sesiones programadas.</t>
  </si>
  <si>
    <t>Proyectos de certificación de puntos de acuerdo de las sesiones del H. Ayuntamiento.</t>
  </si>
  <si>
    <t>Mide el número de certificaciones de puntos de acuerdo realizadas respecto del total de proyectos de puntos de acuerdo programadas</t>
  </si>
  <si>
    <t>Mide el número de Comisiones Edilicias realizadas respecto del total de Comisiones Edilicias programadas</t>
  </si>
  <si>
    <t>Mide el número de Ceremonias cívicas realizadas respecto del total de Ceremonias cívicas programadas</t>
  </si>
  <si>
    <t>No. de proyectos de Preparación de Sesiones</t>
  </si>
  <si>
    <t>No. de proyectos de  certificación de puntos de acuerdo</t>
  </si>
  <si>
    <t>No. Comisiones Edilicias programadas</t>
  </si>
  <si>
    <t>No. Comisiones Edilicias realizadas</t>
  </si>
  <si>
    <t>No. de Ceremonias cívicas realizadas</t>
  </si>
  <si>
    <t>No. de Ceremonias cívicas programadas</t>
  </si>
  <si>
    <t>No. de proyectos de  certificación de puntos  de acuerdo</t>
  </si>
  <si>
    <t>No. de proyectos  de certificaciones</t>
  </si>
  <si>
    <t>No. de proyectos programados para certificar</t>
  </si>
  <si>
    <t>No. de proyectos de Cartillas realizadas</t>
  </si>
  <si>
    <t>No. de proyectos de Cartillas programados</t>
  </si>
  <si>
    <t>No. de Trámite de la Clave Única programada</t>
  </si>
  <si>
    <t>No. de Trámite de la Clave Única realizado</t>
  </si>
  <si>
    <t>No. de Libros de registro, sorteo y de balance realizados</t>
  </si>
  <si>
    <t>No. de Libros de registro, sorteo y de balance programado</t>
  </si>
  <si>
    <t>LOCALIDAD BENEFICIADA</t>
  </si>
  <si>
    <t>POBACIÓN BENEFICIADA</t>
  </si>
  <si>
    <t>NÚMERO DE ACCIÓN</t>
  </si>
  <si>
    <t>DESCRIPCIÓN DE LA ACCIÓN</t>
  </si>
  <si>
    <t>META PROGRAMADA ANUAL</t>
  </si>
  <si>
    <t>META FÍSICA PROGRAMADA PARA EL PERIODO</t>
  </si>
  <si>
    <t>AVANCE DEL PERIODO</t>
  </si>
  <si>
    <t>TRIMESTRE ENE-MZ0</t>
  </si>
  <si>
    <t xml:space="preserve">OBRAS PÚBLICAS </t>
  </si>
  <si>
    <t xml:space="preserve">PRESTAR SERVICIOS CULTURALES DENTRO DE LAS CASAS DE CULTURA, CREANDO  ESQUEMAS DE TRABAJO  DIRIGIDOS AL APRENDIZAJE EN BELLAS ARTES                                                    FOMENTAR EL CONOCIMIENTO DE LAS BELLAS ARTES A COMUNIDADES, FRACCIONAMIENTOS, COLONIAS A TRAVÉS  DE LAS CASAS DE CULTURA DEL MUNICIPIO DE TLALNEPANTLA      </t>
  </si>
  <si>
    <t xml:space="preserve">SUBDIRECCIÓN DE SEGURIDAD PÚBLICA </t>
  </si>
  <si>
    <t>N° DE CIUDADANOS ATENDIDOS</t>
  </si>
  <si>
    <t xml:space="preserve">N° DE CIUDADANOS PROGRAMADOS PARA ATENDER </t>
  </si>
  <si>
    <t xml:space="preserve">INFORME DE GOBIERNO REALIZADO
</t>
  </si>
  <si>
    <t xml:space="preserve">No. DE DISEÑOS ELABORADOS ENTRE </t>
  </si>
  <si>
    <t xml:space="preserve">ASESORIA JURIDICA COMUNITARIA                         </t>
  </si>
  <si>
    <t>CAPACITACIÓN A SERIVIDORES PÚBLICOS Y ORGANIZACIONES NO GUBERNAMENTALES</t>
  </si>
  <si>
    <t xml:space="preserve">PROPUESTAS PARA SOLUCIONAR PROBLEMAS EN DERECHOS HUMANOS                   </t>
  </si>
  <si>
    <t xml:space="preserve">CAPACITACION A SECTORS SOCIALES DIRECTAMENTE EN SUS COMUNIDADES                                                </t>
  </si>
  <si>
    <t>PROMOCIÓN DE LOS DERECHOS HUMANOS JUNTO A LAS ORGANIZACIONES NO GUBERNAMENTALES</t>
  </si>
  <si>
    <t xml:space="preserve">ASESORIA JURÍDICA                                   </t>
  </si>
  <si>
    <t xml:space="preserve">QUEJA                                     </t>
  </si>
  <si>
    <t>EFICENCIA</t>
  </si>
  <si>
    <t>SEÑALA LA INSTAURACIÓN DEL REGISTRO DE PROVEEDORES EN LÍNEA REALIZADO, RESPECTO DE LA INSTAURACIÓN PROGRAMADA.</t>
  </si>
  <si>
    <t>CALIDADS</t>
  </si>
  <si>
    <t>MIDE LA EFICIENCIA DEL PROGRAMA DE ALCOHOLIMETRO</t>
  </si>
  <si>
    <t>SANCIONES DEL PROGRAMA DE ALCOHOLIMETRO</t>
  </si>
  <si>
    <t xml:space="preserve">EXPEDICIÓN DE CERTIFICADOS DE ACTAS INFORMATIVAS Y DE EXTRAVÍO </t>
  </si>
  <si>
    <t>MIDE LA EFECTIVIDAD EN LA EXPEDICIÓN DE ACTAS INFORMATIVAS Y DE EXTRAVÍO</t>
  </si>
  <si>
    <t xml:space="preserve">SANCIONES REALIZADAS POR FALTAS AL REGLAMENTO DE JUSTICIA CÍVICA </t>
  </si>
  <si>
    <t>MIDE LA EFICIENCIA EN LA REALIZACIÓN DE  SANCIONES A LAS PERSONAS QUE INCUMPLEN LO ESTABLECIDO EN EL REGLAMENTO DE JUSTICIA CÍVICA</t>
  </si>
  <si>
    <t>MODIFICACIÓN AL REGLAMENTO DE JUSTICIA CÍVICA</t>
  </si>
  <si>
    <t>MIDE LA AUTORIZACIÓN EN CUANTO A LA PROPUESTA DE MODIFICACIÓN DEL REGLAMENTO DE JUSTICIA CÍVICA</t>
  </si>
  <si>
    <t xml:space="preserve">
REALIZACIÓN DE TRAMITES POR CONCEPTO DE ACTAS DE NACIMIENTO, DEFUNCION, MATRIMONIO, DIVORCIO, RECONOCIMIENTOS, COPIAS CERTIFICADAS, ANOTACIONES MARGINALES, BUSQUEDAS, CORRECCIONES DE VICIOS Y DEFECTOS Y CONSTANCIAS DE NO REGISTRO.</t>
  </si>
  <si>
    <t xml:space="preserve">MIDE LA EFECTIVIDAD PARA REALIZAR DICHOS TRÁMITES  </t>
  </si>
  <si>
    <t xml:space="preserve"> CAMPAÑAS DE REGULARIZACIÒN DEL ESTADO CIVIL DE LAS PERSONAS</t>
  </si>
  <si>
    <t>MIDE LA EFECTIVIDAD PARA REALIZAR CAMPAÑAS DE REGULARIZACIÓN DEL ESTADO CIVIL DE LAS PERSONAS</t>
  </si>
  <si>
    <t xml:space="preserve"> MIDE LA EFECTIVIDAD EN LA ELABORACIÓN DE CONVENIOS Y LAUDOS</t>
  </si>
  <si>
    <t>ELABORACIÓN DE CONVENIOS Y LAUDOS DERIVADOS DE CONFLICTOS EN RAZÓN DE ACCIDENTES DE TRÁNTISO</t>
  </si>
  <si>
    <t>MIDE LA EFECTIVIDAD EN LA ELABORACIÓN DE CONVENIOS</t>
  </si>
  <si>
    <t>ELABORACIÓN DE CONVENIOS DERIVADOS DE LA APLICACIÓN DE MECANISMOS ALTERNATIVOS DE SOLUCIÓN A CONFLICTOS FAMILIARES, ESCOLARES, COMUNITARIOS Y VECINALE</t>
  </si>
  <si>
    <t>ASESORÍAS JURÍDICO ADMINISTRATIVAS EN MATERIA DE CONFLICTOS FAMILIARES, ESCOLARES, COMUNITARIOS, VECINALES, ASÍ COMO CONDOMINALES</t>
  </si>
  <si>
    <t>MIDE LA CANTIDAD DE ASESORÍAS PROPORCIONADAS</t>
  </si>
  <si>
    <t>CAPACITACIÓN DIRIGIDA A LA SOCIEDAD, PARA DAR A CONOCER SOBRE MECANISMOS ALTERNATIVOS PARA LA SOLUCIÓN DE CONFLICTOS FAMILIARES, ESCOLARES, COMUNITARIOS, VECINALES Y CONDOMINALES</t>
  </si>
  <si>
    <t xml:space="preserve">MIDE LA EFECTIVIDAD DE PROMOVER Y DIFUNDIR EN LA POBLACIÓN TLALNEPANTLENSE SOBRE LA CULTURA DE LA MEDIACIÓN Y CONCILIACIÓN, ASÍ COMO LA CULTURA CONDOMINAL </t>
  </si>
  <si>
    <t xml:space="preserve">QUEJAS RECIBIDAS SOBRE CONTROVERSIAS CONDOMINALES  </t>
  </si>
  <si>
    <t xml:space="preserve">  MIDE LA EFECTIVIDAD EN LA ATENCIÓN A LA CIUDADANÍA EN CUANTO A CONTROVERSIAS CONDOMINALES</t>
  </si>
  <si>
    <t xml:space="preserve">CURSOS A LA SOCIEDAD EN GENERAL, ASÍ COMO CURSOS Y ASAMBLEAS A LA COMUNIDAD CONDOMINAL, PARA PROMOVER LA CULTURA DE LA MEDIACIÓN Y CONCILIACIÓN, ASÍ COMO LA CULTURA CONDOMINAL    </t>
  </si>
  <si>
    <t xml:space="preserve">  MIDE LA EFECTIVIDAD DE PROMOVER LA CULTURA DE LA MEDIACIÓN Y CONCILIACIÓN, ASÍ COMO LA CULTURA CONDOMINAL A LA POBLACIÓN EN GENERAL</t>
  </si>
  <si>
    <t xml:space="preserve">INTEGRACIÓN DE COMITÉS DE ADMINISTRACIÓN CONDOMINAL  </t>
  </si>
  <si>
    <t>MIDE LA EFECTIVIDAD EN CUANTO A LA ORGANIZACIÓN DE LA COMUNIDAD CONDOMINAL AL MOMENTO DE ELEGIR A SU COMITÉ DE ADMINISTRACIÓN</t>
  </si>
  <si>
    <t xml:space="preserve">CERTIFICACIONES DEL LIBRO DE ACTAS DE ASAMBLEA PARA LA LEGALIZACIÓN DE LOS COMITÉS DE ADMINISTRACIÓN CONDOMINAL    </t>
  </si>
  <si>
    <t>MIDE LA EFECTIVIDAD EN LA ORGANIZACIÓN E INTEGRACIÓN DE LOS COMITÉS DE ADMINISTRACIÓN CONDOMINAL ELEGIDOS POR LA ASAMBLEA</t>
  </si>
  <si>
    <t>REALIZAR OPERATIVOS AÉREOS DE SEGURIDAD PÚBLICA ENCONTRA DE LA DELINCUENCIA PARA LA ATENCIÓN DE EMERGENCIAS Y HERIDOS RECIBIDOS A TRAVÉS DEL CENTRO DE MANDO C4 Y C2</t>
  </si>
  <si>
    <t>OPERATIVOS AÉREOS DE SEGURIDAD PÚBLICA</t>
  </si>
  <si>
    <t>MIDE LOS OPERATIVOS AÉREOS DE SEGURIDAD PÚBLÑICA</t>
  </si>
  <si>
    <t>NO. DE OPERATIVOS AÉREOS REALIZADOS</t>
  </si>
  <si>
    <t>NO. DE OPERATIVOS AÉREOS PROGRAMADOS A REALIZAR</t>
  </si>
  <si>
    <t>INCENTIVAR CON DESPENSAS A ELEMENTOS POLICIALES PARA MEJORAR SUS CONDICIONES LABORALES</t>
  </si>
  <si>
    <t>DESPENSA</t>
  </si>
  <si>
    <t>MIDE APOYOS CON DESPENSAS A ELEMENTOS</t>
  </si>
  <si>
    <t>NO. DE DESPENSAS ENTREGADAS</t>
  </si>
  <si>
    <t>NO. DE DESPENSAS PROGRAMADAS</t>
  </si>
  <si>
    <t>helicoptero</t>
  </si>
  <si>
    <t>despensas</t>
  </si>
  <si>
    <t>SOLVENTACIONES</t>
  </si>
  <si>
    <t xml:space="preserve">MIDE LA FISCALIZACIÓN DE LOS PBRS DE LAS DIFERENTES ÁREAS DE LA ADMINISTRACIÓN PÚBLICA </t>
  </si>
  <si>
    <t>MIDE LA EFICACIA EN  LA ATENCIÓN DE LAS LLAMADAS DE AUXILIO</t>
  </si>
  <si>
    <t>GRUPO OPERATIVO DE POLICIA ESCOLAR.</t>
  </si>
  <si>
    <t xml:space="preserve"> GRUPO OPERATIVO DE POLICIA TURISTICA Y CENTRO HISTÓRICO.</t>
  </si>
  <si>
    <t xml:space="preserve"> PROGRAMA SENDERO SEGURO</t>
  </si>
  <si>
    <t>MIDE LA MODERNIZACIÓN DEL SISTEMA MUNICIPAL DE CONTROL DE OPERACIÓN POLICIAL, PLATAFORMA MÉXICO</t>
  </si>
  <si>
    <t>MIDE EL AVANCE EN EL MAPEO DELICTIVO DEL MUNICIPIO</t>
  </si>
  <si>
    <t>CAMPAÑA ANUAL DE DENUNCIA ANONIMA, A TRAVÉS DE LOS NÚMEROS DE EMERGENCIA DEL MUNICIPIO.</t>
  </si>
  <si>
    <t>INGRESO  INFORMES POLICIALES HOMOLOGADOS, REFERENTE A INFRACTORES POR DELITO A PLATAFORMA MÉXICO.</t>
  </si>
  <si>
    <t>MIDE LAS CAMPAÑAS DE DENUNCIA ANÓNIMA</t>
  </si>
  <si>
    <t>MIDE EL NÚMERO DE INFORMES POLICIALES HOMOLOGADOS, REFERENTE A INFRACTORES POR DELITO A PLATAFORMA MÉXICO.</t>
  </si>
  <si>
    <t>MIDE LA APLICACIÓN DEL PROGRAMA SENDERO SEGURO</t>
  </si>
  <si>
    <t>MIDE EL INCREMENTO O DECREMENTO DE DELITOS DENUNCIADOS</t>
  </si>
  <si>
    <t>MIDE EL NÚMERO DE OPERATIVOS REALIZADOS</t>
  </si>
  <si>
    <t>FISCALIZAR  QUE EL ACERVO DOCUMENTAL SE  HA CLASIFICADO Y  DEPURADO CON FORME A LA NORMATIVIDAD ESTABLECIDA</t>
  </si>
  <si>
    <t>INFORMES DE REPARACIONES MECÁNICAS AL PARQUE VEHICULAR DE SERVICIOS PÚBLICOS</t>
  </si>
  <si>
    <t>MIDE EL POPRCENTAJE DE LOS INFORMES LAS REPARACIONES MECÁNICAS AL PARQUE VEHICULAR DE SERVICIOS PÚBLICOS</t>
  </si>
  <si>
    <t>NUMERO DE INFORMES REALIZADOS(12)</t>
  </si>
  <si>
    <t>NUMERO DE INFORMES PROGRAMADOS (12)</t>
  </si>
  <si>
    <t>EXPEDIR PERMISOS DE CIRCULACIÓN, PLACAS Y COBRO DE INFRACCIONES.</t>
  </si>
  <si>
    <t>DIFUNDIR  DE LA REGLAMENTACIÓN EN MATERIA DE TRÁNSITO.</t>
  </si>
  <si>
    <t>SERCIORARSE SOBRE LA ELABORACION Y EJECUCION DE UN PLAN DE VISITAS A LAS UNIDADES HABITACIONALES</t>
  </si>
  <si>
    <t>Periodo Trimestral: ABRIL-JUNIO 2013</t>
  </si>
  <si>
    <t>VERIFICADOR PROGRAMADO TRIMESTRAL</t>
  </si>
  <si>
    <t>Periodo Mensual: ABRIL</t>
  </si>
  <si>
    <t>Periodo Mensual: MAYO</t>
  </si>
  <si>
    <t>Periodo Mensual: JUNIO</t>
  </si>
  <si>
    <t xml:space="preserve">MONTO EJERCIDO </t>
  </si>
  <si>
    <t>ABRIL</t>
  </si>
  <si>
    <t xml:space="preserve">MAYO </t>
  </si>
  <si>
    <t>JUNIO</t>
  </si>
  <si>
    <t>80</t>
  </si>
  <si>
    <t>25</t>
  </si>
  <si>
    <t>1500000</t>
  </si>
  <si>
    <t>3516800</t>
  </si>
  <si>
    <t>DESPENSAS</t>
  </si>
  <si>
    <t>8500000</t>
  </si>
  <si>
    <t>CONTRATACIÓN DE SISTEMA DE RECOLECCIÓN SOCIAL SUSTENTABLE</t>
  </si>
  <si>
    <t>DESAPARECE ESTA META PARA EL PROXIMO REPORTE</t>
  </si>
  <si>
    <t>PROMOCIÓN DE LA CULTURA AMBIENTAL</t>
  </si>
  <si>
    <t>SISTEMA DE RECOLECCIÓN SOCIAL SUSTENTABLE</t>
  </si>
  <si>
    <t>SISTEMA DE RECOLECCIÓN POR CONTRATAR</t>
  </si>
  <si>
    <t>SISTEMA DE RECOLECCIÓN CONTRATADO</t>
  </si>
  <si>
    <t>0,10</t>
  </si>
  <si>
    <t>CANCELADA</t>
  </si>
  <si>
    <t>DOTAR DE UN KIT DE HERRAMIENTAS A LOS ASESORES DE COMPUTO, PARA QUE PUEDAN DAR MANTENIMIENTO A LAS COMPUTADORAS</t>
  </si>
  <si>
    <t>MIDE EL PORCENTAJE DE SERVICIOS CONTRATADOS CONTRA LOS PROGRAMADOS</t>
  </si>
  <si>
    <t xml:space="preserve">SUPERVISAR QUE SE REALICEN LAS CAMPAÑAS DE REGULACIÓN DEL ESTADO CIVIL DE LAS PERSONAS </t>
  </si>
  <si>
    <t>A PARTIR DEL TERCER TRIMESTRE</t>
  </si>
  <si>
    <t>SUPERVISAR Y COORDINAR LA REVISION Y ACTUALIZACION DE REGLAMENTOS</t>
  </si>
  <si>
    <t>OTORGAR A LAS MUJERES APOYOS Y CRÉDITOS PARA PROYECTOS PRODUCTIVOS</t>
  </si>
  <si>
    <t>OTORGAR BECAS PARA LAS MUJERES DE 15 AÑOS EN ADELANTE CON ESTUDIOS TRÚNCOS</t>
  </si>
  <si>
    <t>APOYOS Y CRÉDITOS</t>
  </si>
  <si>
    <t xml:space="preserve">OTORGAR BENEFICIOS A TRAVÉS DEL PROGRAMA TARJETA CONFIABLE PARA BENEFICIAR PRINCIPALMENTE A LOS GRUPOS VULNERABLES QUE VIVEN EN EL TERRITORIO MUNICIPAL </t>
  </si>
  <si>
    <t>CREACIÓN TERCER TRIMESTRE</t>
  </si>
  <si>
    <t>INSTALACIÓN DE MURO VERDE EN EDIFICIOS PÚBLICOS</t>
  </si>
  <si>
    <t>MURO</t>
  </si>
  <si>
    <t>Periodo Trimestral: JULIO-SEPTIEMBRE 2013</t>
  </si>
  <si>
    <t>MURO VERDE</t>
  </si>
  <si>
    <t>CREACIÓN SEGUNDO TRIMESTRE</t>
  </si>
  <si>
    <t>Periodo Mensual: JULIO</t>
  </si>
  <si>
    <t>Periodo Mensual: AGOSTO</t>
  </si>
  <si>
    <t>Periodo Mensual: SEPTIEMBRE</t>
  </si>
  <si>
    <t>MEDIO</t>
  </si>
  <si>
    <t>INSUFICIENTE</t>
  </si>
  <si>
    <t>CRÍTICO</t>
  </si>
  <si>
    <t>BUENO</t>
  </si>
  <si>
    <t>25.01-50</t>
  </si>
  <si>
    <t>51-74</t>
  </si>
  <si>
    <t>75-100</t>
  </si>
  <si>
    <t>OTORGAR A LAS MUJERES APOYOS</t>
  </si>
  <si>
    <t>MIDE EL NÚMERO DE CRÉDITOS OTORGADOS SOBRE LOS PROGRAMADOS</t>
  </si>
  <si>
    <t>NO. DE CRÉDITOS OTORGADOS</t>
  </si>
  <si>
    <t>NO. DE CRÉDITOS PROGRAMADOS</t>
  </si>
  <si>
    <t>OTORGAR BECAS A LAS MUJERES</t>
  </si>
  <si>
    <t>MIDE EL NÚMERO DE BECAS OTORGADAS SOBRE LAS PROGRAMADAS</t>
  </si>
  <si>
    <t>NO DE BECAS OTORGADAS</t>
  </si>
  <si>
    <t>NO. DE BECAS PROGRAMADAS</t>
  </si>
  <si>
    <t>CRÉDITOS</t>
  </si>
  <si>
    <t xml:space="preserve"> </t>
  </si>
  <si>
    <t>r</t>
  </si>
  <si>
    <t>U</t>
  </si>
  <si>
    <t>PROPICIAR EL USO DE MEDIOS DE TRANSPORTE ELÉCTRICOS PARA DISMINUIR EMICIONES CONTAMINANTES</t>
  </si>
  <si>
    <t>BICICLETAS</t>
  </si>
  <si>
    <t>BICICLETA</t>
  </si>
  <si>
    <t>MIDE PORCENTAJE DE MUROS VERDES INSTALADOS CON RESPECTO PROGRAMADOS</t>
  </si>
  <si>
    <t xml:space="preserve">NO. DE MUROS VERDES INSTALADOS </t>
  </si>
  <si>
    <t>MUROS PROGRAMADOS</t>
  </si>
  <si>
    <t>PORCENTAJE DE MEDIOS DE TRANSPORTE ADQUIRIDOS CON RESPECTO A LOS PROGRAMADOS</t>
  </si>
  <si>
    <t>NO. DE BICICLETAS ADQUIRIDAS</t>
  </si>
  <si>
    <t>NO. DE BICICLETAS PROGRAMADAS</t>
  </si>
  <si>
    <t>ENTREGAS DE DESPENSA A PERSONAL OPERATIVO</t>
  </si>
  <si>
    <t>EQUIPAMIENTO PARA LAS ESTACIONES DE BOMBEROS</t>
  </si>
  <si>
    <t>ARTÍCULO</t>
  </si>
  <si>
    <t>TRAJETA CONFIABLE</t>
  </si>
  <si>
    <t>MIDE LA COBERTURA DE APOYO A GRUPOS VULNERABLES CON LA TARJETA CONFIABLE</t>
  </si>
  <si>
    <t>Periodo Trimestral: Octubre-DiciembreE 2013</t>
  </si>
  <si>
    <t>Periodo Mensual: Octubre</t>
  </si>
  <si>
    <t>Periodo Mensual: Noviembre</t>
  </si>
  <si>
    <t>Periodo Mensual: DICIEMBRE</t>
  </si>
  <si>
    <t>EMPLEO TEMPORAL (PET)</t>
  </si>
  <si>
    <t>REHABILITACIÓN DE ESCUELA</t>
  </si>
  <si>
    <t>MIDE LA CREACIÓN DE EMPLEOS TEMPORALES MEDIANTE EL PROGRAMA PET</t>
  </si>
  <si>
    <t>MIDE LA REHABILITACIÓN DE LA ESCUELA PRIMARIA JUANA DE ASBAJE</t>
  </si>
  <si>
    <t>ESCUELA REHABILITADA</t>
  </si>
  <si>
    <t>ESCUELA PROGRAMADA</t>
  </si>
  <si>
    <t>CREACIÓN CUARTO TRIMESTRE</t>
  </si>
  <si>
    <t>|</t>
  </si>
  <si>
    <t xml:space="preserve">CREACIÓN CUARTO TRIMESTRE </t>
  </si>
  <si>
    <t>2800</t>
  </si>
  <si>
    <t>OTORGAMIENTO DE APOYOS ECONÓMICOS A LA PALABRA PARA JÓVENES CON MICRONEGOCIO</t>
  </si>
  <si>
    <t>CRÉDITOS A LA PALABRA JÓVENES</t>
  </si>
  <si>
    <t>MIDE EL NÚMERO DE JÓVENES APOYADOS CON EL CRÉDITO</t>
  </si>
  <si>
    <t>NO DE CRÉDITOS PROGRAMADOS</t>
  </si>
  <si>
    <t>70</t>
  </si>
  <si>
    <t>35</t>
  </si>
  <si>
    <t>INSTRUMENTAR MECANISMOS QUE EFICIENTEN EL GASTO POR CONCEPTO DE MANTENIMIENTO, SUSTITUCIÓN Y OPERACIÓN DEL PARQUE VEHICULAR A TRAVÉS DE ARRENDAMIENTOS Y PRESTACIÓN DE SERVICIOS POR TERCEROS</t>
  </si>
  <si>
    <t>CONTRATO</t>
  </si>
  <si>
    <t>ARRENDAMIENTO Y PRESTACIÓN DE SERVICIOS POR TERCEROS</t>
  </si>
  <si>
    <t>MIDE CONTRATOS DE ARRENDAMIENTO PROGRAMADO CONTRA REALIZADO</t>
  </si>
  <si>
    <t>CONTRATO LOGRADO</t>
  </si>
  <si>
    <t>NO. DE CONTRATOS PROGRAMADOS</t>
  </si>
  <si>
    <t>EQUIPAMIENTO PARA LAS INSTALACIONES DE BOMBEROS</t>
  </si>
  <si>
    <t>DESPENSAS PARA EL PERSONAL</t>
  </si>
  <si>
    <t xml:space="preserve">MIDE LAS DESPENSAS PARA ENTREGAR AL PERSONAL PROGRAMADAS CONTRA REALIZADAS </t>
  </si>
  <si>
    <t>MIDE EL EQUIPAMIENTO A LA ESTACIÓN DE BOMBEROS PROGRAMADO CONTRA REALIZADO</t>
  </si>
  <si>
    <t>No. DE DESPENSAS ENTREGADAS</t>
  </si>
  <si>
    <t xml:space="preserve">NO. DE ARTÍCULOS PARA EQUIPAR LA ESTACIÓN </t>
  </si>
  <si>
    <t>No. DE DESPENSAS PROGRAMADAS</t>
  </si>
  <si>
    <t>No. DE ARTÍCULOS PARA EQUIPAMIENTO PROGRAMADOS</t>
  </si>
  <si>
    <t>GARANTIZAR SERVICIOS A LOS MIGRANTES NACIONALES PARA EMPLEARSE Y ESTUDIAR EN EL EXTRANJERO, REPATRIARSE Y TRANSITAR, CON SEGURIDAD JURÍDICA, POR EL TERRITORIO NACIONAL.</t>
  </si>
  <si>
    <t>PRESIDENCIA</t>
  </si>
  <si>
    <t>DEFENSORÍA DE LOS DERECHOS HUMANOS</t>
  </si>
  <si>
    <t>ELABORACIÓN DE PROYECTOS DE CONSTANCIAS (DEPENDENCIAS ECONÓMICAS, DOMICILIOS, PERPETUIDAD Y DE NO PROPIEDAD MUNICIPAL).</t>
  </si>
  <si>
    <t>ELABORACIÓN DE PROYECTOS DE CERTIFICACIONES QUE SOLICITEN PARTICULARES O ÁREAS DEL AYUNTAMIENTO.</t>
  </si>
  <si>
    <t>PREPARACIÓN DE SESIONES DEL H. AYUNTAMIENTO (PROYECTOS DE CONVOCATORIAS Y ACTAS, ASÍ COMO, LOGÍSTICA).</t>
  </si>
  <si>
    <t xml:space="preserve">PROYECTOS DE CERTIFICACIÓN DE PUNTOS DE ACUERDO DE LAS SESIONES DEL H. AYUNTAMIENTO.  </t>
  </si>
  <si>
    <t>PREPARACIÓN DE LAS COMISIONES EDILICIAS (PROYECTOS DE CONVOCATORIAS Y DICTÁMENES, ASÍ COMO, LOGÍSTICA).</t>
  </si>
  <si>
    <t>CEREMONIAS CÍVICAS.</t>
  </si>
  <si>
    <t xml:space="preserve">ELABORACIÓN DE PROYECTOS DE CARTILLAS DEL SERVICIO MILITAR NACIONAL. </t>
  </si>
  <si>
    <t>TRÁMITE DE LA CLAVE ÚNICA DE REGISTRO DE POBLACIÓN PARA POBLACIÓN SOLICITANTE.</t>
  </si>
  <si>
    <t>ELABORACIÓN DE LIBROS DE REGISTRO, SORTEO Y DE BALANCE.</t>
  </si>
  <si>
    <t>COADYUVAR EN LA ELABORACIÓN, ACTUALIZACIÓN Y EXPEDICIÓN DE BANDOS, REGLAMENTOS, CIRCULARES, DISPOSICIONES ADMINISTRATIVAS Y EN GENERAL, TODAS AQUELLAS QUE SEAN NECESARIAS PARA EL CUMPLIMIENTO DE LAS ATRIBUCIONES CONFERIDAS A LOS AYUNTAMIENTOS, DE ACUERDO AL ARTÍCULO 31 DE LA LEY ORGÁNICA MUNICIPAL DEL ESTADO DE MÉXICO; GENERANDO CON ELLO CONFIANZA EN TODAS LAS ACCIONES NECESARIAS PARA LA CELEBRACIÓN DE LAS SESIONES DEL H. AYUNTAMIENTO Y COMISIONES EDILICIAS.</t>
  </si>
  <si>
    <t>VIGILAR QUE SE COADYUVE EN LA ELABORACIÓN, ACTUALIZACIÓN Y EXPEDICIÓN DE BANDOS, REGLAMENTOS, CIRCULARES, DISPOSICIONES ADMINISTRATIVAS Y EN GENERAL, TODAS AQUELLAS QUE SEAN NECESARIAS PARA EL CUMPLIMIENTO DE LAS ATRIBUCIONES CONFERIDAS A LOS AYUNTAMIENTOS, DE ACUERDO AL ARTÍCULO 31 DE LA LEY ORGÁNICA MUNICIPAL DEL ESTADO DE MÉXICO; GENERANDO CON ELLO CONFIANZA EN TODAS LAS ACCIONES NECESARIAS PARA LA CELEBRACIÓN DE LAS SESIONES DEL H. AYUNTAMIENTO Y COMISIONES EDILICIAS.</t>
  </si>
  <si>
    <t>CERTIFICACIÓN</t>
  </si>
  <si>
    <t xml:space="preserve">CEREMONIA </t>
  </si>
  <si>
    <t>CARTILLA</t>
  </si>
  <si>
    <t>MEJORAR SUSTANTIVAMENTE  LA CALIDAD DE LAS  VIALIDADES Y CAMINOS VECINALES, MEJORANDO LA IMAGEN URBANA Y DISMINUYENDO RIESGOS AL MEJORAR LAS CONDICIONES DEL PAVIMENTO DE IGUAL MANERA    MEJORAR LA CALIDAD Y EL NIVEL DE SERVICIO DE LA INFRAESTRUCTURA VIAL EN SUS DIFERENTES JERARQUÍAS: REGIONAL, PRIMARIA, SECUNDARIA Y TERCIARIA.</t>
  </si>
  <si>
    <t>LA FACTIBILIDAD DE DESTINAR RECURSOS A LOS PLANTELES EDUCATIVOS PARA EL MEJORAMIENTO Y LA CREACIÓN DE NUEVA INFRAESTRUCTURA BÁSICA, ASÍ COMO CONSOLIDAR LA MISMA EN LOS NIVELES MEDIO Y SUPERIOR.</t>
  </si>
  <si>
    <t>MEJORAR SUSTANTIVAMENTE LA CALIDAD DE LAS VIALIDADES Y CAMINOS VECINALES MEJORANDO LA IMAGEN URBANA Y DISMINUYENDO RIESGOS AL MEJORAR LAS CONDICIONES DEL PAVIMENTO, DE IGUAL MANERA MEJORAR LA CALIDAD DEL NIVEL DEL SERVICIO DE LA INFRAESTRUCTURA VIAL EN SUS DIFERENTES JERARQUÍAS: REGIONAL, PRIMARIA, SECUNDARIA, TERCEARIA.</t>
  </si>
  <si>
    <t>CONTAR CON PROYECTOS EJECUTIVOS Y ESTUDIOS OBJETIVOS, CON LA FINALIDAD DE PROMOVER LA INVERSIÓN EN MATERIA DE INFRAESTRUCTURA PARA EFICIENTAR LOS RECURSOS ECONÓMICOS DISPONOIBLES</t>
  </si>
  <si>
    <t>MEJORAR SUSTANTIVAMENTE LA INFRAESTRUCTURA EN SEGURIDAD PÚBLICA PARA OFRECER UNA MEJOR CALIDAD DE ATENCIÓN A LA CIUDADANÍA MUNICIPAL</t>
  </si>
  <si>
    <t>MANTENER EN BUEN ESTADO LAS CALLES Y CAMINOS VECINALES DEL TERRITORIO MUNICIPAL ATENDIENDO LOS REQUERIMIENTOS EN MANTENIMIENTO CON LAS TOMAS DOMICILIARAS.</t>
  </si>
  <si>
    <t xml:space="preserve">DAR CERTEZA JURIDICA A LAS PERSONAS EN SUS BIENES MEDIANTE ASESORIAS PARA LA OBTENCION  DE SUS TITULOS DE PROPIEDAD MEDIANTE LOS CONVENIOS REALIZADOS CON OTROS ENTES DE GOBIERNO NOTARIAS </t>
  </si>
  <si>
    <t>CONSERVAR EL BUEN ESTADO DE LOS INMUEBLES, QUE ALBERGAN, LAS ESCUELAS PÚBLICAS, BIBLIOTECAS Y CASAS DE CULTURA; POR MEDIO DE REPARACIONES INMEDIATAS Y OPORTUNAS, PARA PRESERVAR EL BUEN ESTADO Y FUNCIONAMIENTO ÓPTIMO DE DICHAS INSTALACIONES.</t>
  </si>
  <si>
    <t>EJECUTAR LAS ACCIONES DE MANTENIMIENTO Y CONSERVACIÓN DE LAS ÁREAS VERDES Y ESPACIOS PÚBLICOS, COMO LO SON PARQUES, JARDINES Y CAMELLONES DEL MUNICIPIO; ASÍ COMO LA PODA HIGIÉNICA Y EL DERRIBO DE LOS ÁRBOLES, QUE PONGAN EN RIESGO A LA POBLACIÓN,  PREVIA DICTAMINACIÓN DE LA DIRECCIÓN GENERAL DEL MEDIO AMBIENTE, ASÍ COMO GENERAR UN PROYECTO PERMANENTE DE REFORESTACIÓN.</t>
  </si>
  <si>
    <t>ESTABLECER  UNA POLÍTICA PÚBLICA, QUE PERMITA LA CORRECTA APLICACIÓN DE LOS RECURSOS MATERIALES Y HUMANOS, CON PLENA TRANSPARENCIA, PROPORCIONANDO A LOS 664,224 HABITANTES  DEL MUNICIPIO DE TALNEPANTLA DE BAZ, UNA MEJOR CALIDAD DE VIDA, POR MEDIO DE LA CONSERVACIÓN DE LOS ESPACIOS PÚBLICOS Y VIALIDADES.</t>
  </si>
  <si>
    <t>CONSERVAR EL FUNCIONAMIENTO DE LOS 16 PANTEONES MUNICIPALES, ASÍ COMO MANTENER EN ÓPTIMAS CONDICIONES LOS 3 VELATORIOS, PARA PRESTAR LOS SERVICIOS DE INHUMACIÓN, EN BENEFICIO DE LOS 664,224 HABITANTES DE ESTA LOCALIDAD.</t>
  </si>
  <si>
    <t>IMPLEMENTAR ACCIONES DE MEJORA EN LOS SERVICIOS YA CONSOLIDADOS DE  RECOLECCIÓN DE DESECHOS SÓLIDOS, NO PELIGROSOS, BARRIDO DE AVENIDAS Y CALLES, CON EL PROPÓSITO DE ELEVAR LA CALIDAD DE VIDA DE LOS 664,224 HABITANTES DEL MUNICIPIO DE TLALNEPANTLA DE BAZ.</t>
  </si>
  <si>
    <t>MANTENER EL ÓPTIMO FUNCIONAMIENTO DE LAS VIALIDADES, MEDIANTE LA REPARACIÓN OPORTUNA DEL ARROYO VEHICULAR, SEÑALIZACIÓN INFORMATIVA HORIZONTAL Y VERTICAL, ASÍ COMO LA IMAGEN URBANA Y SU EQUIPAMIENTO, MEDIANTE LA APLICACIÓN DE PINTURA EN GUARNICIONES, PUENTES  PEATONALES, PASOS PEATONALES  Y VEHICULARES</t>
  </si>
  <si>
    <t>MANTENER EN OPERATIVIDAD EL MANTENIMIENTO DE POSTES DE MADERA, METÁLICOS Y CONCRETO MEDIANTE LA ALICACIÓN DE PINTURA, ASÍ COMO EL SERVICIO DE ENERGÍA ELÉCTRICA EN ESPACIO PÚBLICOS, CALLES Y AVENIDAS, PARA INCREMENTAR LAS CONDICIONES DE SEGURIDAD VIAL Y PEATONAL, CONTRIBUYENDO AL EMBELLECIMIENTO DEL ENTORNO DE LA IMAGEN URBANA DEL MUNICIPIO, APEGÁNDOSE A LA NORMA TÉCNICA APLICABLE Y A LOS LINEAMIENTOS DE AHORRO DE ENERGÍA.</t>
  </si>
  <si>
    <t xml:space="preserve">COORDINAR LA EJECUCIÓN DE PROGRAMAS Y PROYECTOS SOCIALES ADECUADOS A LAS NECESIDADES DE LA POBLACIÓN TLALNEPÁNTLENSE, INSTRUMENTANDO ACCIONES ENCAMINADAS A EFICIENTAR LA COORDINACIÓN INTERINSTITUCIONAL Y EL DISEÑO E IMPLEMENTACIÓN DE POLÍTICAS PÚBLICAS QUE PROMUEVAN EL DESARROLLO HUMANO Y COMUNITARIO, ESPECIALMENTE DE QUIENES SE ENCUENTREN EN SITUACIÓN DE POBREZA, MARGINACIÓN RIESGO Y VULNERABILIDAD. </t>
  </si>
  <si>
    <t>PROMOVER EL DESARROLLO SOCIAL Y HUMANO DE LA POBLACIÓN TLALNEPANTLENSE, AMPLIANDO Y GENERANDO PROGRAMAS DE ATENCIÓN Y APOYO PARA MEJORAR LA CALIDAD DE VIDA DE LAS PERSONAS CON MAYOR CONDICIÓN DE VULNERABILIDAD, ASÍ COMO APOYAR LAS ACTIVIDADES DE LAS DISTINTAS ÁREAS DE LA ADMINISTRACIÓN MUNICIPAL A TRAVÉS DEL SERVICIO SOCIAL Y PRÁCTICAS PROFESIONALES.</t>
  </si>
  <si>
    <t>PROMOVER EL DESARROLLO INTEGRAL DE LA JUVENTUD DEL MUNICIPIO DE TLALNEPANTLA DE BAZ; ORIENTANDO ACCIONES PARA BRINDAR MÁS Y MEJORES OPORTUNIDADES A LOS JÓVENES.</t>
  </si>
  <si>
    <t>IMPULSAR LA PERSPECTIVA DE GÉNERO EN EL MUNICIPIO  MEDIANTE LA INCLUSIÓN DE LAS MUJERES EN EL ÁMBITO ECONÓMICO, SOCIAL Y CULTURAL.</t>
  </si>
  <si>
    <t>EFECTUAR LA ACTUALIZACIÓN DEL REGISTRO GRÁFICO DEL INVENTARIO ANALÍTICO DE BIENES INMUEBLES LOCALIZADOS DENTRO DEL TERRITORIO MUNICIPAL Y SU REPRESENTACIÓN GRÁFICA EN LA CARTOGRAFÍA CATASTRAL, EMPLEANDO LA NORMATIVIDAD Y TÉCNICAS ESTABLECIDAS POR EL IGECEM. ELABORAR LAS PROPUESTAS DE ACTUALIZACIÓN DE ÁREAS HOMOGÉNEAS, TABLAS DE VALOR Y VALORES UNITARIOS DE SUELO DE LOS INMUEBLES LOCALIZADOS EN EL TERRITORIO MUNICIPAL, APLICANDO LAS NORMAS Y PROCEDIMIENTOS ESTABLECIDOS EN EL MANUAL CASTASTRAL Y SU REGLAMENTO.</t>
  </si>
  <si>
    <t>FACILITAR EL OTORGAMIENTO DE LICENCIAS A LAS NUEVAS EMPRESAS ASÍ COMO PONER AL CORRIENTE LOS TRÁMITES "ESTANCADOS", FOMENTANDO LA INSTALACIÓN, DESARROLLO Y CONSOLIDACIÓN DE LOS NEGOCIOS</t>
  </si>
  <si>
    <t xml:space="preserve">EL OBJETIVO ES BRINDAR LA CERTIDUMBRE JURÍDICA Y ADMINISTRATIVA A LOS CENTROS COMERCIALES, TIENDAS DEPARTAMENTALES, MERCADOS, TIANGUIS Y COMERCIO EN GENERAL, COMPRENDIENDO LOS PROYECTOS ORIENTADOS A MODERNIZAR LA ACTIVIDAD COMERCIAL PARA GARANTIZAR PRODUCTOS EN CONDICIONES ÓPTIMAS DE CALIDAD Y  GARANTIZAR EL ABASTO DEL MUNICIPIO ASI COMO EL DESARROLLO DE SUS ACTIVIDADES REFLEJADAS EN UNA ADECUADA DIFUSIÓN. </t>
  </si>
  <si>
    <t>MANTENER UN ORDEN SOBRE LA VÍA PÚBLICA APEGADOS A LA REGLAMENTACIÓN Y ATRIBUCIONES DEL DEPARTAMENTO,  BRINDANDO LA CERTIDUMBRE JURIDICA Y ADMINISTRATIVA A LOS LOCATARIOS ASI COMO A LA PEQUEÑAS, MEDIANAS Y GRANDES EMPRESAS,OTORGANDO LOS PERMISOS CORRESPONDIENTES SOBRE LA VÍA PÚBLICA ASI COMO LA EXPEDICIÓN DE LICENCIAS PARA ANUNCIOS PUBLICITARIOS, RESALTANDO OPERATIVOS DE RETIRO DE OBSTACULOS Y MONITOREANDO EL LIBRE PASO PEATONAL Y TRÁNSITO VEHICULAR, GARANTIZANDO LA ADECUADA SOLVENCIA A LOS MISMOS.</t>
  </si>
  <si>
    <t xml:space="preserve">EL OBJETIVO PRINCIPAL DE ESTE PROGRAMA ES PODER ASEGURAR LA INOCUIDAD INTEGRAL DE LOS PRODUCTOS CÁRNICOS QUE EN ESTA INSTALACIÓN PRODUCTIVA SE MAQUILAN.     </t>
  </si>
  <si>
    <t>FACILITAR LA CERTIFICACIÓN DE LAS EMPRESAS SOCIALMENTE RESPONSABLES, CON EL OBJETIVO DE IMPULSAR LAS PRACTICAS DE RESPONSABILIDAD SOCIAL, EMPRESARIAL Y ASÍ LOGRAR  RECONOCIMIENTO PUBLICO EN EL MUNICIPIO, A LA VEZ FOMENTAR A LOS EMPRESARIOS LOS BENEFICIOS QUE LA CERTIFICACIÓN BRINDA, ASÍ COMO TAMBIÉN SE BUSCA ESTRECHAR LAZOS Y CONCIENTIZAR A LAS EMPRESAS SOBRE UNA CULTURA DE CALIDAD Y LIDERAZGO, PARA QUE EN CONJUNTO CREZCAN AYUNTAMIENTO-EMPRESA Y SE OBTENGAN MAYORES RIQUEZAS COMO LO SON GENERACIÓN DE EMPLEOS, MAYOR PIB Y ATRACCIÓN DE INVERSIÓN</t>
  </si>
  <si>
    <t>POSICIONAR A TLALNPENALTA COMO UN DESTINO HISTORICO-URBANDO SIENDO CONGRUENTES CON LA IMAGEN QUE ESTA ADMINISTRACIÓN QUIERE DAR "CIUDAD CONFIABLE", CON LAYUDA DE LA PROMOCIÓNY DIFUSIÓN DE SUS ATRACTIVOS, QUE DEN COMO RESULTADO UNA IMPORTANTE DERRAMA ECONOMICA, ASÍ COMO INCLUIR ACCIONES ORIENTADAS A IMPULSAR LA INVERSIÓN SOCIAL Y PRIVADA EN EL SECTOR, PARA INCREMENTAR LA CANTIDAD Y CALIDAD DE LOS SERVICIOS TURÍSTICOS.</t>
  </si>
  <si>
    <t>IMPULSAR ACCIONES DIRECTAS ENFOCADA A LA GENERACIÓN DE EMPLEO, CONSIDERANDO DENTRO DEL PROGRAMA A ADULTOS MAYORES Y PERSONAS CON CAPACIDADES ESPECIALES. ASÍ MISMO, ÉSTOS PROGRAMAS DARÁN BENEFICIO A 559 PERSONAS APROXIMADAMENTE CON EMPLEOS TEMPORALES DENTRO DEL MUNICIPIO.</t>
  </si>
  <si>
    <t>FOMENTAR LA CREACIÓN DE NUEVAS UNIDADES ECONÓMICAS QUE CONTRIBUYAN A REDUCIR EL DESEMPLEO Y A MEJORAR LA CALIDAD DE VIDA DE LOS CIUDADANOS TLANEPANTLENSES, FOMENTANDO  Y FACILITANDO EL CRECIMIENTO ECONÒMICO DE LAS FAMILIAS  POR MEDIO DE APOYOS CON EL FIN DE AYUDARLOS EN  SU DESARROLLO  EMPRESARIAL PARA FORTALECER SUS MICRO EMPRESAS;  ASÌ COMO ELEVAR SU PRODUCTIVIDAD E INGRESOS</t>
  </si>
  <si>
    <t>CONTROLAR Y REGULAR EL COMERCIO EN VÍA PÚBLICA A TRAVÉS DE OPERATIVOS.</t>
  </si>
  <si>
    <t>EXPEDIR AUTORIZACIONES PARA ANUNCIOS EN LA VÍA PÚBLICA</t>
  </si>
  <si>
    <t>EXPEDIR PERMISOS TEMPORALES PARA LA OCUPACIÓN DE LA VÍA PÚBLICA  A LOS CENTROS COMERCIALES, TIENDAS DEPARTAMENTALES, MERCADOS, TIANGUIS Y COMERCIO EN GENERAL (VOLANTEO, PERIFONEO, ANDAMIOS, ÁREA DE CARGA Y DESCARGA, CAJONES DE ESTACIONAMIENTO, Y EVENTO PUBLICITARIO).</t>
  </si>
  <si>
    <t>REALIZAR INSPECCINES A CADA UNO DE LOS MERCADOS PUBLICOS MUNICIPALES, DONDE SE DETRMINE LA SITUACION DE LA INFRAESTRUCTURA ASI COMO LOS DATOS PRECISOS DE CADA UNO DE LOS LOCALES Y LOCATARIOS QUE UTILIZAN LOS MISMOS</t>
  </si>
  <si>
    <t>COADYUVAR EN  LA RECAUDACIÓN DE LOS PAGOS DE DERECHOS DERIVADOS DE LA REALIZACION DE ACTIVIDADES EN MERCADOS PUBLICOS MUNICIPALES..</t>
  </si>
  <si>
    <t>INGRESAR RECAUDACIÓN POR CONCEPTO DE TIANGUIS EN EL MUNICIPIO DE TLALNEPANTLA, PUESTOS EN VÍA PÚBLICA, ZONAS I, II Y IV, III Y ZONA ORIENTE; CONCENTRACIONES FESTIVIDADES Y VÍA PÚBLICA.</t>
  </si>
  <si>
    <t>IMPARTIR CURSOS DE SEGURIDAD E HIGIENE PARA EL PERSONAL INTERNO Y USUARIOS EXTERNOS TERCEROS</t>
  </si>
  <si>
    <t>IMPLEMENTAR LAS BUENAS PRÁCTICAS DE MANUFACTURA EN ACUERDO A LOS LINEAMIENTOS DE COFEPRIS Y PROPAEM</t>
  </si>
  <si>
    <t xml:space="preserve">RECORRIDOS TURISTICOS  (GRUPOS DE LA TERCERA EDAD Y ESCOLARES) </t>
  </si>
  <si>
    <t>REALIZAR JORNADAS DE EMPLEO</t>
  </si>
  <si>
    <t>CONVENIOS DE COLABORACION CON UNIVERSIDADES Y EMPRESAS</t>
  </si>
  <si>
    <t>GESTIONAR FONDOS DISPONIBLES PARA APOYO A LOS EMPRENDEDORES UTILIZANDO VIA INCUBADORA DE DIFERENTES DEPENDENCIAS U ORGANIZACIONES</t>
  </si>
  <si>
    <t>EXPO EMPRENDEDORES TLALNEPANTLA</t>
  </si>
  <si>
    <t>ATENDER, ORIENTAR Y CAPACITAR MEDIANTE LA INCUBADORA DE NEGOCIOS A CIUDADANOS TLALNEPANTLENSES</t>
  </si>
  <si>
    <t>PROYECTOS EN PREINCUBACIÓN</t>
  </si>
  <si>
    <t>ESTABLECER FUENTES DE FINANCIAMIENTO PARA EMPRENDEDORES</t>
  </si>
  <si>
    <t>OPERATIVOS</t>
  </si>
  <si>
    <t>AUTORIZACIONES</t>
  </si>
  <si>
    <t>FERIAS</t>
  </si>
  <si>
    <t>FUENTES</t>
  </si>
  <si>
    <t>IMPRIMIR CONVOCATORIAS Y VOLANTES PARA CADA UNO DE LOS 4 RUBROS DE BECAS Y DIFUNDIRLAS EN LAS INSTITUCIONES EDUCATIVAS UBICADAS EN EL TERRITORIO MUNICIPAL, ASÍ COMO TAMBIÉN EN EL PALACIO MUNICIPAL</t>
  </si>
  <si>
    <t xml:space="preserve">PRESTAR SERVICIOS CULTURALES DENTRO DE LAS CASAS DE CULTURA, CREANDO  ESQUEMAS DE TRABAJO  DIRIGIDOS AL APRENDIZAJE EN BELLAS ARTES .                           FOMENTAR EL CONOCIMIENTO DE LAS BELLAS ARTES A COMUNIDADES, FRACCIONAMIENTOS, COLONIAS A TRAVÉS  DE LAS CASAS DE CULTURA DEL MUNICIPIO DE TLALNEPANTLA      </t>
  </si>
  <si>
    <t>DESARROLLAR UNA POLITICA DE CULTURA FÍSICA INTEGRAL QUE INVITE A LA PARTICIPACIÓN ACTIVA, QUE PROMUEVA EL DEPORTE, QUE SEA INCLUYENTE EN TODOS LOS AMBITOS,  LABORAL, ESCOLAR, DE GRUPOS VULNERABLES, ASOCIACIONES Y FEDERACIONES,  QUE REALICE EVENTOS DEPORTIVOS COMUNALES Y DE GRAN IMPACTO,  DONDE SE INVOLUCREN A LAS LIGAS MUNICIPALES, PARTICULARES, ORGANISMOS FEDERALES Y ESTATALES Y A LA COMUNIDAD DEPORTIVA EN GENERAL, A TRAVÉS DE PROYECTOS DEPORTIVOS INTEGRALES Y DE AUTOSUSTENTABILIDAD, CON INSTALACIONES DIGNAS Y EN ÓPTIMAS CONDICIONES QUE PERMITAN EL DESARROLLO DE LA CULTURA FÍSICA Y LA SALUD.</t>
  </si>
  <si>
    <t>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</si>
</sst>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7" formatCode="&quot;$&quot;#,##0.00;\-&quot;$&quot;#,##0.00"/>
    <numFmt numFmtId="44" formatCode="_-&quot;$&quot;* #,##0.00_-;\-&quot;$&quot;* #,##0.00_-;_-&quot;$&quot;* &quot;-&quot;??_-;_-@_-"/>
    <numFmt numFmtId="43" formatCode="_-* #,##0.00_-;\-* #,##0.00_-;_-* &quot;-&quot;??_-;_-@_-"/>
    <numFmt numFmtId="164" formatCode="#,##0;[Red]#,##0"/>
    <numFmt numFmtId="165" formatCode="&quot;$&quot;#,##0"/>
    <numFmt numFmtId="166" formatCode="#,##0_ ;\-#,##0\ "/>
    <numFmt numFmtId="167" formatCode="00"/>
    <numFmt numFmtId="168" formatCode="#,##0.00_ ;\-#,##0.00\ "/>
    <numFmt numFmtId="169" formatCode="&quot;$&quot;#,##0.00"/>
    <numFmt numFmtId="170" formatCode="#,##0.0"/>
  </numFmts>
  <fonts count="153" x14ac:knownFonts="1">
    <font>
      <sz val="11"/>
      <color theme="1"/>
      <name val="Calibri"/>
      <family val="2"/>
      <scheme val="minor"/>
    </font>
    <font>
      <sz val="8"/>
      <color theme="1"/>
      <name val="Calibri"/>
      <family val="2"/>
      <scheme val="minor"/>
    </font>
    <font>
      <b/>
      <sz val="9"/>
      <color theme="1"/>
      <name val="Calibri"/>
      <family val="2"/>
      <scheme val="minor"/>
    </font>
    <font>
      <b/>
      <sz val="8"/>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4"/>
      <name val="Calibri"/>
      <family val="2"/>
      <scheme val="minor"/>
    </font>
    <font>
      <b/>
      <sz val="14"/>
      <color theme="0"/>
      <name val="Calibri"/>
      <family val="2"/>
      <scheme val="minor"/>
    </font>
    <font>
      <sz val="9"/>
      <color theme="1"/>
      <name val="Calibri"/>
      <family val="2"/>
      <scheme val="minor"/>
    </font>
    <font>
      <b/>
      <sz val="11"/>
      <color theme="0" tint="-0.499984740745262"/>
      <name val="Calibri"/>
      <family val="2"/>
      <scheme val="minor"/>
    </font>
    <font>
      <sz val="11"/>
      <color theme="0" tint="-0.499984740745262"/>
      <name val="Calibri"/>
      <family val="2"/>
      <scheme val="minor"/>
    </font>
    <font>
      <sz val="11"/>
      <color theme="1"/>
      <name val="Calibri"/>
      <family val="2"/>
      <scheme val="minor"/>
    </font>
    <font>
      <sz val="10"/>
      <name val="Arial"/>
      <family val="2"/>
    </font>
    <font>
      <b/>
      <sz val="10"/>
      <name val="Calibri"/>
      <family val="2"/>
    </font>
    <font>
      <sz val="7.5"/>
      <name val="Calibri"/>
      <family val="2"/>
      <scheme val="minor"/>
    </font>
    <font>
      <sz val="7.5"/>
      <name val="Arial"/>
      <family val="2"/>
    </font>
    <font>
      <sz val="8"/>
      <name val="Calibri"/>
      <family val="2"/>
      <scheme val="minor"/>
    </font>
    <font>
      <sz val="10"/>
      <name val="Calibri"/>
      <family val="2"/>
      <scheme val="minor"/>
    </font>
    <font>
      <sz val="10"/>
      <name val="Calibri"/>
      <family val="2"/>
    </font>
    <font>
      <sz val="9"/>
      <color indexed="8"/>
      <name val="Arial"/>
      <family val="2"/>
    </font>
    <font>
      <sz val="9"/>
      <name val="Arial"/>
      <family val="2"/>
    </font>
    <font>
      <b/>
      <sz val="10"/>
      <name val="Calibri"/>
      <family val="2"/>
      <scheme val="minor"/>
    </font>
    <font>
      <sz val="9"/>
      <name val="Calibri"/>
      <family val="2"/>
      <scheme val="minor"/>
    </font>
    <font>
      <sz val="11"/>
      <name val="Calibri"/>
      <family val="2"/>
      <scheme val="minor"/>
    </font>
    <font>
      <sz val="9"/>
      <name val="Calibri"/>
      <family val="2"/>
    </font>
    <font>
      <sz val="9"/>
      <color theme="1"/>
      <name val="Arial"/>
      <family val="2"/>
    </font>
    <font>
      <sz val="11"/>
      <name val="Calibri"/>
      <family val="2"/>
    </font>
    <font>
      <sz val="8"/>
      <name val="Arial"/>
      <family val="2"/>
    </font>
    <font>
      <sz val="11"/>
      <name val="Arial Narrow"/>
      <family val="2"/>
    </font>
    <font>
      <sz val="8"/>
      <color theme="0"/>
      <name val="Calibri"/>
      <family val="2"/>
      <scheme val="minor"/>
    </font>
    <font>
      <b/>
      <sz val="16"/>
      <name val="Calibri"/>
      <family val="2"/>
      <scheme val="minor"/>
    </font>
    <font>
      <u/>
      <sz val="10"/>
      <name val="Calibri"/>
      <family val="2"/>
    </font>
    <font>
      <sz val="9"/>
      <color rgb="FF000000"/>
      <name val="Arial"/>
      <family val="2"/>
    </font>
    <font>
      <sz val="14"/>
      <name val="Calibri"/>
      <family val="2"/>
      <scheme val="minor"/>
    </font>
    <font>
      <sz val="12"/>
      <name val="Calibri"/>
      <family val="2"/>
      <scheme val="minor"/>
    </font>
    <font>
      <sz val="16"/>
      <name val="Calibri"/>
      <family val="2"/>
      <scheme val="minor"/>
    </font>
    <font>
      <sz val="10"/>
      <color theme="0"/>
      <name val="Calibri"/>
      <family val="2"/>
      <scheme val="minor"/>
    </font>
    <font>
      <sz val="10"/>
      <color indexed="8"/>
      <name val="Calibri"/>
      <family val="2"/>
    </font>
    <font>
      <u/>
      <sz val="10"/>
      <name val="Calibri"/>
      <family val="2"/>
      <scheme val="minor"/>
    </font>
    <font>
      <sz val="8"/>
      <name val="Calibri"/>
      <family val="2"/>
    </font>
    <font>
      <b/>
      <sz val="11"/>
      <name val="Calibri"/>
      <family val="2"/>
    </font>
    <font>
      <sz val="10"/>
      <color indexed="10"/>
      <name val="Calibri"/>
      <family val="2"/>
    </font>
    <font>
      <b/>
      <sz val="11"/>
      <name val="Arial"/>
      <family val="2"/>
    </font>
    <font>
      <sz val="11"/>
      <name val="Arial"/>
      <family val="2"/>
    </font>
    <font>
      <b/>
      <sz val="10"/>
      <name val="Arial"/>
      <family val="2"/>
    </font>
    <font>
      <sz val="10"/>
      <name val="Arial"/>
      <family val="2"/>
    </font>
    <font>
      <b/>
      <sz val="16"/>
      <name val="Calibri"/>
      <family val="2"/>
    </font>
    <font>
      <b/>
      <sz val="9"/>
      <color indexed="81"/>
      <name val="Tahoma"/>
      <family val="2"/>
    </font>
    <font>
      <sz val="9"/>
      <color indexed="81"/>
      <name val="Tahoma"/>
      <family val="2"/>
    </font>
    <font>
      <sz val="7"/>
      <name val="Arial"/>
      <family val="2"/>
    </font>
    <font>
      <sz val="8"/>
      <color indexed="8"/>
      <name val="Arial Narrow"/>
      <family val="2"/>
    </font>
    <font>
      <sz val="8"/>
      <name val="Arial Narrow"/>
      <family val="2"/>
    </font>
    <font>
      <sz val="10"/>
      <color indexed="8"/>
      <name val="Calibri"/>
      <family val="2"/>
      <scheme val="minor"/>
    </font>
    <font>
      <b/>
      <sz val="9"/>
      <name val="Arial"/>
      <family val="2"/>
    </font>
    <font>
      <sz val="11"/>
      <color indexed="8"/>
      <name val="Calibri"/>
      <family val="2"/>
    </font>
    <font>
      <sz val="10"/>
      <color rgb="FF000000"/>
      <name val="Arial"/>
      <family val="2"/>
    </font>
    <font>
      <b/>
      <sz val="9"/>
      <color rgb="FF000000"/>
      <name val="Arial"/>
      <family val="2"/>
    </font>
    <font>
      <sz val="12"/>
      <color theme="1"/>
      <name val="Calibri"/>
      <family val="2"/>
      <scheme val="minor"/>
    </font>
    <font>
      <sz val="8"/>
      <color rgb="FF000000"/>
      <name val="Arial"/>
      <family val="2"/>
    </font>
    <font>
      <b/>
      <sz val="12"/>
      <name val="Arial Narrow"/>
      <family val="2"/>
    </font>
    <font>
      <b/>
      <sz val="12"/>
      <color rgb="FF800000"/>
      <name val="Arial Narrow"/>
      <family val="2"/>
    </font>
    <font>
      <sz val="12"/>
      <name val="Arial Narrow"/>
      <family val="2"/>
    </font>
    <font>
      <sz val="12"/>
      <color rgb="FF800000"/>
      <name val="Arial Narrow"/>
      <family val="2"/>
    </font>
    <font>
      <sz val="10"/>
      <color rgb="FF800000"/>
      <name val="Calibri"/>
      <family val="2"/>
      <scheme val="minor"/>
    </font>
    <font>
      <sz val="12"/>
      <color rgb="FF800000"/>
      <name val="Calibri"/>
      <family val="2"/>
      <scheme val="minor"/>
    </font>
    <font>
      <b/>
      <sz val="8"/>
      <color rgb="FFC00000"/>
      <name val="Calibri"/>
      <family val="2"/>
      <scheme val="minor"/>
    </font>
    <font>
      <b/>
      <sz val="10"/>
      <color theme="1"/>
      <name val="Calibri"/>
      <family val="2"/>
      <scheme val="minor"/>
    </font>
    <font>
      <b/>
      <sz val="14"/>
      <color theme="1"/>
      <name val="Calibri"/>
      <family val="2"/>
      <scheme val="minor"/>
    </font>
    <font>
      <b/>
      <sz val="7"/>
      <color theme="1"/>
      <name val="Calibri"/>
      <family val="2"/>
      <scheme val="minor"/>
    </font>
    <font>
      <b/>
      <sz val="8"/>
      <color theme="0"/>
      <name val="Calibri"/>
      <family val="2"/>
      <scheme val="minor"/>
    </font>
    <font>
      <b/>
      <sz val="12"/>
      <color theme="0"/>
      <name val="Calibri"/>
      <family val="2"/>
      <scheme val="minor"/>
    </font>
    <font>
      <b/>
      <sz val="7"/>
      <color theme="1" tint="4.9989318521683403E-2"/>
      <name val="Calibri"/>
      <family val="2"/>
      <scheme val="minor"/>
    </font>
    <font>
      <b/>
      <sz val="12"/>
      <color theme="1" tint="4.9989318521683403E-2"/>
      <name val="Calibri"/>
      <family val="2"/>
      <scheme val="minor"/>
    </font>
    <font>
      <b/>
      <sz val="10"/>
      <color theme="1" tint="4.9989318521683403E-2"/>
      <name val="Calibri"/>
      <family val="2"/>
      <scheme val="minor"/>
    </font>
    <font>
      <sz val="10"/>
      <color rgb="FF000000"/>
      <name val="Calibri"/>
      <family val="2"/>
      <scheme val="minor"/>
    </font>
    <font>
      <sz val="12"/>
      <color rgb="FF800000"/>
      <name val="Arial"/>
      <family val="2"/>
    </font>
    <font>
      <sz val="12"/>
      <color theme="0"/>
      <name val="Arial Narrow"/>
      <family val="2"/>
    </font>
    <font>
      <b/>
      <sz val="9"/>
      <name val="Arial Narrow"/>
      <family val="2"/>
    </font>
    <font>
      <sz val="12"/>
      <name val="Arial"/>
      <family val="2"/>
    </font>
    <font>
      <b/>
      <sz val="14"/>
      <color theme="0"/>
      <name val="Arial Narrow"/>
      <family val="2"/>
    </font>
    <font>
      <sz val="14"/>
      <color theme="0"/>
      <name val="Arial Narrow"/>
      <family val="2"/>
    </font>
    <font>
      <b/>
      <sz val="16"/>
      <color theme="0"/>
      <name val="Arial Narrow"/>
      <family val="2"/>
    </font>
    <font>
      <sz val="16"/>
      <color theme="0"/>
      <name val="Arial Narrow"/>
      <family val="2"/>
    </font>
    <font>
      <sz val="10"/>
      <name val="Arial Narrow"/>
      <family val="2"/>
    </font>
    <font>
      <sz val="10"/>
      <color rgb="FF800000"/>
      <name val="Arial Narrow"/>
      <family val="2"/>
    </font>
    <font>
      <sz val="12"/>
      <name val="Calibri"/>
      <family val="2"/>
    </font>
    <font>
      <b/>
      <sz val="12"/>
      <name val="Calibri"/>
      <family val="2"/>
      <scheme val="minor"/>
    </font>
    <font>
      <sz val="7"/>
      <color theme="1"/>
      <name val="Calibri"/>
      <family val="2"/>
      <scheme val="minor"/>
    </font>
    <font>
      <sz val="14"/>
      <color rgb="FF800000"/>
      <name val="Arial"/>
      <family val="2"/>
    </font>
    <font>
      <sz val="14"/>
      <color theme="1"/>
      <name val="Calibri"/>
      <family val="2"/>
      <scheme val="minor"/>
    </font>
    <font>
      <b/>
      <sz val="10"/>
      <color theme="1"/>
      <name val="Arial"/>
      <family val="2"/>
    </font>
    <font>
      <sz val="10"/>
      <color indexed="60"/>
      <name val="Calibri"/>
      <family val="2"/>
    </font>
    <font>
      <sz val="10"/>
      <color indexed="16"/>
      <name val="Calibri"/>
      <family val="2"/>
    </font>
    <font>
      <sz val="11"/>
      <color theme="0"/>
      <name val="Calibri"/>
      <family val="2"/>
      <scheme val="minor"/>
    </font>
    <font>
      <sz val="12"/>
      <color theme="1"/>
      <name val="Arial"/>
      <family val="2"/>
    </font>
    <font>
      <sz val="10"/>
      <color theme="1"/>
      <name val="Calibri"/>
      <family val="2"/>
    </font>
    <font>
      <sz val="10"/>
      <color theme="0"/>
      <name val="Calibri"/>
      <family val="2"/>
    </font>
    <font>
      <b/>
      <sz val="12"/>
      <color theme="0"/>
      <name val="Arial Narrow"/>
      <family val="2"/>
    </font>
    <font>
      <b/>
      <sz val="12"/>
      <color rgb="FFC00000"/>
      <name val="Calibri"/>
      <family val="2"/>
      <scheme val="minor"/>
    </font>
    <font>
      <b/>
      <sz val="12"/>
      <color rgb="FFC00000"/>
      <name val="Arial Narrow"/>
      <family val="2"/>
    </font>
    <font>
      <sz val="11"/>
      <color rgb="FFC00000"/>
      <name val="Calibri"/>
      <family val="2"/>
      <scheme val="minor"/>
    </font>
    <font>
      <sz val="14"/>
      <color rgb="FFC00000"/>
      <name val="Arial"/>
      <family val="2"/>
    </font>
    <font>
      <sz val="12"/>
      <color rgb="FFC00000"/>
      <name val="Calibri"/>
      <family val="2"/>
      <scheme val="minor"/>
    </font>
    <font>
      <sz val="14"/>
      <color rgb="FFC00000"/>
      <name val="Calibri"/>
      <family val="2"/>
      <scheme val="minor"/>
    </font>
    <font>
      <sz val="10"/>
      <color rgb="FFC00000"/>
      <name val="Calibri"/>
      <family val="2"/>
    </font>
    <font>
      <sz val="24"/>
      <color rgb="FFFF0000"/>
      <name val="Calibri"/>
      <family val="2"/>
      <scheme val="minor"/>
    </font>
    <font>
      <sz val="14"/>
      <color theme="0"/>
      <name val="Calibri"/>
      <family val="2"/>
      <scheme val="minor"/>
    </font>
    <font>
      <sz val="16"/>
      <color theme="1"/>
      <name val="Calibri"/>
      <family val="2"/>
      <scheme val="minor"/>
    </font>
    <font>
      <sz val="18"/>
      <name val="Calibri"/>
      <family val="2"/>
      <scheme val="minor"/>
    </font>
    <font>
      <sz val="16"/>
      <color theme="0"/>
      <name val="Calibri"/>
      <family val="2"/>
      <scheme val="minor"/>
    </font>
    <font>
      <sz val="18"/>
      <color theme="0"/>
      <name val="Calibri"/>
      <family val="2"/>
      <scheme val="minor"/>
    </font>
    <font>
      <sz val="20"/>
      <color theme="0"/>
      <name val="Calibri"/>
      <family val="2"/>
      <scheme val="minor"/>
    </font>
    <font>
      <sz val="24"/>
      <color theme="0"/>
      <name val="Calibri"/>
      <family val="2"/>
      <scheme val="minor"/>
    </font>
    <font>
      <sz val="11"/>
      <color theme="0"/>
      <name val="Arial Narrow"/>
      <family val="2"/>
    </font>
    <font>
      <sz val="12"/>
      <color theme="0"/>
      <name val="Calibri"/>
      <family val="2"/>
      <scheme val="minor"/>
    </font>
    <font>
      <sz val="12"/>
      <color theme="0"/>
      <name val="Arial"/>
      <family val="2"/>
    </font>
    <font>
      <b/>
      <sz val="10"/>
      <color theme="0"/>
      <name val="Arial"/>
      <family val="2"/>
    </font>
    <font>
      <sz val="9"/>
      <color theme="0"/>
      <name val="Calibri"/>
      <family val="2"/>
      <scheme val="minor"/>
    </font>
    <font>
      <sz val="10"/>
      <color theme="0"/>
      <name val="Arial"/>
      <family val="2"/>
    </font>
    <font>
      <sz val="11"/>
      <color theme="0"/>
      <name val="Arial"/>
      <family val="2"/>
    </font>
    <font>
      <sz val="12"/>
      <color theme="0"/>
      <name val="Calibri"/>
      <family val="2"/>
    </font>
    <font>
      <sz val="14"/>
      <color theme="0"/>
      <name val="Calibri"/>
      <family val="2"/>
    </font>
    <font>
      <sz val="20"/>
      <color theme="1"/>
      <name val="Calibri"/>
      <family val="2"/>
      <scheme val="minor"/>
    </font>
    <font>
      <sz val="22"/>
      <color theme="0"/>
      <name val="Calibri"/>
      <family val="2"/>
      <scheme val="minor"/>
    </font>
    <font>
      <sz val="14"/>
      <name val="Calibri"/>
      <family val="2"/>
    </font>
    <font>
      <sz val="16"/>
      <color theme="0"/>
      <name val="Calibri"/>
      <family val="2"/>
    </font>
    <font>
      <sz val="9"/>
      <color theme="0"/>
      <name val="Arial"/>
      <family val="2"/>
    </font>
    <font>
      <sz val="10"/>
      <color theme="0"/>
      <name val="Arial Narrow"/>
      <family val="2"/>
    </font>
    <font>
      <b/>
      <sz val="14"/>
      <color theme="0"/>
      <name val="Arial"/>
      <family val="2"/>
    </font>
    <font>
      <b/>
      <sz val="14"/>
      <name val="Arial"/>
      <family val="2"/>
    </font>
    <font>
      <sz val="14"/>
      <name val="Arial"/>
      <family val="2"/>
    </font>
    <font>
      <sz val="14"/>
      <color theme="0"/>
      <name val="Arial"/>
      <family val="2"/>
    </font>
    <font>
      <sz val="11"/>
      <color theme="0"/>
      <name val="Calibri"/>
      <family val="2"/>
    </font>
    <font>
      <b/>
      <sz val="14"/>
      <name val="Arial Narrow"/>
      <family val="2"/>
    </font>
    <font>
      <sz val="14"/>
      <name val="Arial Narrow"/>
      <family val="2"/>
    </font>
    <font>
      <sz val="24"/>
      <name val="Calibri"/>
      <family val="2"/>
      <scheme val="minor"/>
    </font>
    <font>
      <sz val="20"/>
      <name val="Calibri"/>
      <family val="2"/>
      <scheme val="minor"/>
    </font>
    <font>
      <b/>
      <sz val="16"/>
      <name val="Arial Narrow"/>
      <family val="2"/>
    </font>
    <font>
      <sz val="16"/>
      <name val="Arial Narrow"/>
      <family val="2"/>
    </font>
    <font>
      <sz val="16"/>
      <name val="Calibri"/>
      <family val="2"/>
    </font>
    <font>
      <sz val="22"/>
      <name val="Calibri"/>
      <family val="2"/>
      <scheme val="minor"/>
    </font>
    <font>
      <b/>
      <sz val="10"/>
      <color theme="0"/>
      <name val="Calibri"/>
      <family val="2"/>
      <scheme val="minor"/>
    </font>
    <font>
      <sz val="8"/>
      <color rgb="FFFF0000"/>
      <name val="Calibri"/>
      <family val="2"/>
      <scheme val="minor"/>
    </font>
    <font>
      <sz val="18"/>
      <name val="Calibri"/>
      <family val="2"/>
    </font>
    <font>
      <b/>
      <sz val="10"/>
      <color theme="1"/>
      <name val="Arial Narrow"/>
      <family val="2"/>
    </font>
    <font>
      <sz val="10"/>
      <color theme="1"/>
      <name val="Arial Narrow"/>
      <family val="2"/>
    </font>
    <font>
      <sz val="10"/>
      <color rgb="FF000000"/>
      <name val="Arial Narrow"/>
      <family val="2"/>
    </font>
    <font>
      <sz val="20"/>
      <color theme="1"/>
      <name val="Arial Black"/>
      <family val="2"/>
    </font>
    <font>
      <sz val="9"/>
      <name val="Arial Narrow"/>
      <family val="2"/>
    </font>
    <font>
      <b/>
      <sz val="10"/>
      <name val="Arial Narrow"/>
      <family val="2"/>
    </font>
    <font>
      <b/>
      <sz val="8"/>
      <name val="Calibri"/>
      <family val="2"/>
      <scheme val="minor"/>
    </font>
  </fonts>
  <fills count="55">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00B0F0"/>
        <bgColor indexed="64"/>
      </patternFill>
    </fill>
    <fill>
      <patternFill patternType="solid">
        <fgColor theme="9" tint="-0.249977111117893"/>
        <bgColor indexed="64"/>
      </patternFill>
    </fill>
    <fill>
      <patternFill patternType="solid">
        <fgColor theme="0"/>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theme="4" tint="0.59999389629810485"/>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indexed="22"/>
        <bgColor indexed="64"/>
      </patternFill>
    </fill>
    <fill>
      <patternFill patternType="solid">
        <fgColor indexed="9"/>
        <bgColor indexed="64"/>
      </patternFill>
    </fill>
    <fill>
      <patternFill patternType="solid">
        <fgColor rgb="FF00B050"/>
        <bgColor indexed="64"/>
      </patternFill>
    </fill>
    <fill>
      <patternFill patternType="solid">
        <fgColor indexed="65"/>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FFFFFF"/>
        <bgColor rgb="FF000000"/>
      </patternFill>
    </fill>
    <fill>
      <patternFill patternType="gray125">
        <bgColor theme="3" tint="0.59999389629810485"/>
      </patternFill>
    </fill>
    <fill>
      <patternFill patternType="gray0625"/>
    </fill>
    <fill>
      <patternFill patternType="solid">
        <fgColor rgb="FFC0000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tint="-0.499984740745262"/>
        <bgColor indexed="64"/>
      </patternFill>
    </fill>
    <fill>
      <patternFill patternType="solid">
        <fgColor rgb="FF92D050"/>
        <bgColor rgb="FF000000"/>
      </patternFill>
    </fill>
    <fill>
      <patternFill patternType="solid">
        <fgColor theme="8" tint="-0.249977111117893"/>
        <bgColor indexed="64"/>
      </patternFill>
    </fill>
    <fill>
      <patternFill patternType="solid">
        <fgColor rgb="FF0070C0"/>
        <bgColor indexed="64"/>
      </patternFill>
    </fill>
    <fill>
      <patternFill patternType="solid">
        <fgColor theme="2" tint="-0.749992370372631"/>
        <bgColor indexed="64"/>
      </patternFill>
    </fill>
    <fill>
      <patternFill patternType="solid">
        <fgColor theme="6" tint="-0.499984740745262"/>
        <bgColor indexed="64"/>
      </patternFill>
    </fill>
    <fill>
      <patternFill patternType="solid">
        <fgColor rgb="FFFF6600"/>
        <bgColor indexed="64"/>
      </patternFill>
    </fill>
    <fill>
      <patternFill patternType="solid">
        <fgColor theme="5" tint="-0.499984740745262"/>
        <bgColor indexed="64"/>
      </patternFill>
    </fill>
    <fill>
      <patternFill patternType="solid">
        <fgColor theme="6" tint="-0.499984740745262"/>
        <bgColor rgb="FF000000"/>
      </patternFill>
    </fill>
    <fill>
      <patternFill patternType="solid">
        <fgColor theme="7" tint="-0.499984740745262"/>
        <bgColor rgb="FF000000"/>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8" tint="-0.499984740745262"/>
        <bgColor indexed="64"/>
      </patternFill>
    </fill>
    <fill>
      <patternFill patternType="solid">
        <fgColor theme="6" tint="0.59999389629810485"/>
        <bgColor indexed="64"/>
      </patternFill>
    </fill>
    <fill>
      <patternFill patternType="solid">
        <fgColor theme="0" tint="-0.49998474074526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s>
  <cellStyleXfs count="16">
    <xf numFmtId="0" fontId="0" fillId="0" borderId="0"/>
    <xf numFmtId="0" fontId="14" fillId="0" borderId="0"/>
    <xf numFmtId="0" fontId="13" fillId="0" borderId="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43" fontId="13" fillId="0" borderId="0" applyFont="0" applyFill="0" applyBorder="0" applyAlignment="0" applyProtection="0"/>
    <xf numFmtId="0" fontId="14" fillId="0" borderId="0"/>
    <xf numFmtId="0" fontId="13" fillId="0" borderId="0"/>
    <xf numFmtId="0" fontId="5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6" fillId="0" borderId="0"/>
    <xf numFmtId="9" fontId="14" fillId="0" borderId="0" applyFont="0" applyFill="0" applyBorder="0" applyAlignment="0" applyProtection="0"/>
    <xf numFmtId="44" fontId="13" fillId="0" borderId="0" applyFont="0" applyFill="0" applyBorder="0" applyAlignment="0" applyProtection="0"/>
  </cellStyleXfs>
  <cellXfs count="8120">
    <xf numFmtId="0" fontId="0" fillId="0" borderId="0" xfId="0"/>
    <xf numFmtId="0" fontId="1" fillId="0" borderId="0" xfId="0" applyFont="1" applyAlignment="1">
      <alignment horizontal="center" vertical="center"/>
    </xf>
    <xf numFmtId="49" fontId="1" fillId="0" borderId="1" xfId="0" applyNumberFormat="1" applyFont="1" applyBorder="1" applyAlignment="1">
      <alignment horizontal="center" vertical="center"/>
    </xf>
    <xf numFmtId="49" fontId="1" fillId="0" borderId="0" xfId="0" applyNumberFormat="1" applyFont="1" applyAlignment="1">
      <alignment horizontal="center" vertical="center"/>
    </xf>
    <xf numFmtId="43" fontId="1" fillId="0" borderId="0" xfId="0" applyNumberFormat="1" applyFont="1" applyAlignment="1">
      <alignment horizontal="right" vertical="center"/>
    </xf>
    <xf numFmtId="0" fontId="1" fillId="0" borderId="0" xfId="0" applyFont="1" applyAlignment="1">
      <alignment horizontal="left" vertical="center"/>
    </xf>
    <xf numFmtId="0" fontId="1" fillId="0" borderId="1" xfId="0" applyFont="1" applyBorder="1" applyAlignment="1">
      <alignment horizontal="center" vertical="center"/>
    </xf>
    <xf numFmtId="0" fontId="1" fillId="0" borderId="1" xfId="0" applyFont="1" applyBorder="1" applyAlignment="1">
      <alignment horizontal="left" vertical="center"/>
    </xf>
    <xf numFmtId="43" fontId="1" fillId="0" borderId="1" xfId="0" applyNumberFormat="1" applyFont="1" applyBorder="1" applyAlignment="1">
      <alignment horizontal="right" vertical="center"/>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49" fontId="1" fillId="0" borderId="1" xfId="0" quotePrefix="1" applyNumberFormat="1" applyFont="1" applyBorder="1" applyAlignment="1">
      <alignment horizontal="center" vertical="center"/>
    </xf>
    <xf numFmtId="0" fontId="1" fillId="0" borderId="0" xfId="0" applyFont="1" applyAlignment="1">
      <alignment horizontal="left" vertical="center" wrapText="1"/>
    </xf>
    <xf numFmtId="49" fontId="2" fillId="0" borderId="6" xfId="0" applyNumberFormat="1" applyFont="1" applyBorder="1" applyAlignment="1">
      <alignment horizontal="center" vertical="center"/>
    </xf>
    <xf numFmtId="43" fontId="1" fillId="0" borderId="6" xfId="0" applyNumberFormat="1" applyFont="1" applyBorder="1" applyAlignment="1">
      <alignment horizontal="right" vertical="center"/>
    </xf>
    <xf numFmtId="43" fontId="3" fillId="0" borderId="3" xfId="0" applyNumberFormat="1" applyFont="1" applyBorder="1" applyAlignment="1">
      <alignment horizontal="right" vertical="center"/>
    </xf>
    <xf numFmtId="49" fontId="2" fillId="0" borderId="7" xfId="0" applyNumberFormat="1" applyFont="1" applyBorder="1" applyAlignment="1">
      <alignment horizontal="center" vertical="center"/>
    </xf>
    <xf numFmtId="43" fontId="1" fillId="0" borderId="2" xfId="0" applyNumberFormat="1" applyFont="1" applyBorder="1" applyAlignment="1">
      <alignment horizontal="right" vertical="center"/>
    </xf>
    <xf numFmtId="0" fontId="1" fillId="0" borderId="1" xfId="0" applyNumberFormat="1" applyFont="1" applyBorder="1" applyAlignment="1">
      <alignment horizontal="center" vertical="center"/>
    </xf>
    <xf numFmtId="43" fontId="3" fillId="0" borderId="1" xfId="0" applyNumberFormat="1" applyFont="1" applyFill="1" applyBorder="1" applyAlignment="1">
      <alignment horizontal="right" vertical="center"/>
    </xf>
    <xf numFmtId="43" fontId="3" fillId="0" borderId="3" xfId="0" applyNumberFormat="1" applyFont="1" applyFill="1" applyBorder="1" applyAlignment="1">
      <alignment horizontal="right" vertical="center"/>
    </xf>
    <xf numFmtId="49" fontId="2" fillId="0" borderId="1" xfId="0" applyNumberFormat="1" applyFont="1" applyBorder="1" applyAlignment="1">
      <alignment horizontal="center" vertical="center"/>
    </xf>
    <xf numFmtId="49" fontId="2" fillId="0" borderId="3"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1" fillId="3" borderId="1" xfId="0" applyNumberFormat="1" applyFont="1" applyFill="1" applyBorder="1" applyAlignment="1">
      <alignment horizontal="center" vertical="center"/>
    </xf>
    <xf numFmtId="49" fontId="1" fillId="4"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5" borderId="1" xfId="0" applyNumberFormat="1" applyFont="1" applyFill="1" applyBorder="1" applyAlignment="1">
      <alignment horizontal="center" vertical="center"/>
    </xf>
    <xf numFmtId="49" fontId="1" fillId="6" borderId="1" xfId="0" applyNumberFormat="1" applyFont="1" applyFill="1" applyBorder="1" applyAlignment="1">
      <alignment horizontal="center" vertical="center"/>
    </xf>
    <xf numFmtId="49" fontId="1" fillId="7"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49" fontId="1" fillId="9" borderId="1" xfId="0" applyNumberFormat="1" applyFont="1" applyFill="1" applyBorder="1" applyAlignment="1">
      <alignment horizontal="center" vertical="center"/>
    </xf>
    <xf numFmtId="49" fontId="1" fillId="11" borderId="1" xfId="0" applyNumberFormat="1" applyFont="1" applyFill="1" applyBorder="1" applyAlignment="1">
      <alignment horizontal="center" vertical="center"/>
    </xf>
    <xf numFmtId="49" fontId="1" fillId="12" borderId="1" xfId="0" applyNumberFormat="1" applyFont="1" applyFill="1" applyBorder="1" applyAlignment="1">
      <alignment horizontal="center" vertical="center"/>
    </xf>
    <xf numFmtId="49" fontId="1" fillId="7" borderId="1" xfId="0" quotePrefix="1" applyNumberFormat="1" applyFont="1" applyFill="1" applyBorder="1" applyAlignment="1">
      <alignment horizontal="center" vertical="center"/>
    </xf>
    <xf numFmtId="49" fontId="3" fillId="5" borderId="1" xfId="0" applyNumberFormat="1" applyFont="1" applyFill="1" applyBorder="1" applyAlignment="1">
      <alignment horizontal="center" vertical="center"/>
    </xf>
    <xf numFmtId="49" fontId="2" fillId="0" borderId="14" xfId="0" applyNumberFormat="1" applyFont="1" applyBorder="1" applyAlignment="1">
      <alignment horizontal="center" vertical="center"/>
    </xf>
    <xf numFmtId="49" fontId="1" fillId="0" borderId="1" xfId="0" applyNumberFormat="1" applyFont="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0" fontId="1" fillId="0" borderId="0" xfId="0" applyFont="1" applyAlignment="1">
      <alignment horizontal="center" vertical="center" wrapText="1"/>
    </xf>
    <xf numFmtId="49" fontId="3" fillId="10" borderId="6" xfId="0" applyNumberFormat="1" applyFont="1" applyFill="1" applyBorder="1" applyAlignment="1">
      <alignment horizontal="center" vertical="center"/>
    </xf>
    <xf numFmtId="49" fontId="2" fillId="0" borderId="1" xfId="0" applyNumberFormat="1" applyFont="1" applyBorder="1" applyAlignment="1">
      <alignment horizontal="center" vertical="center"/>
    </xf>
    <xf numFmtId="49" fontId="2" fillId="0" borderId="3" xfId="0" applyNumberFormat="1" applyFont="1" applyBorder="1" applyAlignment="1">
      <alignment horizontal="center" vertical="center"/>
    </xf>
    <xf numFmtId="49" fontId="1" fillId="13"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1" fillId="0" borderId="0" xfId="0" applyFont="1" applyFill="1" applyAlignment="1">
      <alignment horizontal="center" vertical="center"/>
    </xf>
    <xf numFmtId="49" fontId="2" fillId="0" borderId="3"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3" fillId="10" borderId="5" xfId="0" applyNumberFormat="1" applyFont="1" applyFill="1" applyBorder="1" applyAlignment="1">
      <alignment horizontal="center" vertical="center"/>
    </xf>
    <xf numFmtId="49" fontId="3" fillId="10" borderId="6" xfId="0" applyNumberFormat="1" applyFont="1" applyFill="1" applyBorder="1" applyAlignment="1">
      <alignment horizontal="center" vertical="center"/>
    </xf>
    <xf numFmtId="0" fontId="1" fillId="9" borderId="1" xfId="0" applyFont="1" applyFill="1" applyBorder="1" applyAlignment="1">
      <alignment horizontal="center" vertical="center"/>
    </xf>
    <xf numFmtId="0" fontId="1" fillId="8" borderId="1" xfId="0" applyFont="1" applyFill="1" applyBorder="1" applyAlignment="1">
      <alignment vertical="center" wrapText="1"/>
    </xf>
    <xf numFmtId="0" fontId="1" fillId="8" borderId="1" xfId="0" applyFont="1" applyFill="1" applyBorder="1" applyAlignment="1">
      <alignment horizontal="center" vertical="center"/>
    </xf>
    <xf numFmtId="0" fontId="1" fillId="14" borderId="1" xfId="0" applyFont="1" applyFill="1" applyBorder="1" applyAlignment="1">
      <alignment horizontal="center" vertical="center"/>
    </xf>
    <xf numFmtId="0" fontId="1" fillId="14" borderId="1" xfId="0" applyFont="1" applyFill="1" applyBorder="1" applyAlignment="1">
      <alignment horizontal="center" vertical="center" wrapText="1"/>
    </xf>
    <xf numFmtId="0" fontId="1" fillId="14" borderId="1" xfId="0" applyFont="1" applyFill="1" applyBorder="1" applyAlignment="1">
      <alignment vertical="center" wrapText="1"/>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49" fontId="2" fillId="0" borderId="1" xfId="0" applyNumberFormat="1" applyFont="1" applyBorder="1" applyAlignment="1">
      <alignment horizontal="center" vertical="center"/>
    </xf>
    <xf numFmtId="0" fontId="1" fillId="0" borderId="1" xfId="0" applyNumberFormat="1" applyFont="1" applyBorder="1" applyAlignment="1">
      <alignment horizontal="left" vertical="center" wrapText="1"/>
    </xf>
    <xf numFmtId="0" fontId="1" fillId="0" borderId="1" xfId="0" applyNumberFormat="1" applyFont="1" applyBorder="1" applyAlignment="1">
      <alignment horizontal="left" vertical="top" wrapText="1"/>
    </xf>
    <xf numFmtId="49" fontId="1" fillId="0" borderId="1" xfId="0" applyNumberFormat="1" applyFont="1" applyBorder="1" applyAlignment="1">
      <alignment horizontal="left" vertical="center" wrapText="1"/>
    </xf>
    <xf numFmtId="0" fontId="0" fillId="3" borderId="0" xfId="0" applyFill="1"/>
    <xf numFmtId="0" fontId="0" fillId="0" borderId="17" xfId="0" applyBorder="1"/>
    <xf numFmtId="0" fontId="5" fillId="0" borderId="0" xfId="0" applyFont="1"/>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xf numFmtId="0" fontId="0" fillId="16" borderId="1" xfId="0" applyFill="1" applyBorder="1" applyAlignment="1">
      <alignment horizontal="center" vertical="center"/>
    </xf>
    <xf numFmtId="0" fontId="0" fillId="16" borderId="1" xfId="0" applyFill="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center" vertical="center" wrapText="1"/>
    </xf>
    <xf numFmtId="0" fontId="5" fillId="0" borderId="5" xfId="0" applyFont="1" applyBorder="1" applyAlignment="1">
      <alignment vertical="top"/>
    </xf>
    <xf numFmtId="0" fontId="5" fillId="0" borderId="6" xfId="0" applyFont="1" applyBorder="1" applyAlignment="1">
      <alignment vertical="top"/>
    </xf>
    <xf numFmtId="0" fontId="5" fillId="0" borderId="20"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49" fontId="1" fillId="0" borderId="18" xfId="0" applyNumberFormat="1" applyFont="1" applyBorder="1" applyAlignment="1">
      <alignment horizontal="center" vertical="center"/>
    </xf>
    <xf numFmtId="49" fontId="4" fillId="0" borderId="0" xfId="0" applyNumberFormat="1" applyFont="1" applyBorder="1" applyAlignment="1">
      <alignment horizontal="center" vertical="center"/>
    </xf>
    <xf numFmtId="0" fontId="5" fillId="0" borderId="20" xfId="0" applyFont="1" applyBorder="1" applyAlignment="1">
      <alignment vertical="top"/>
    </xf>
    <xf numFmtId="0" fontId="5" fillId="0" borderId="18" xfId="0" applyFont="1" applyBorder="1" applyAlignment="1">
      <alignment vertical="top"/>
    </xf>
    <xf numFmtId="0" fontId="5" fillId="0" borderId="14" xfId="0" applyFont="1" applyBorder="1" applyAlignment="1">
      <alignment vertical="top"/>
    </xf>
    <xf numFmtId="0" fontId="5" fillId="0" borderId="5" xfId="0" applyFont="1" applyBorder="1" applyAlignment="1"/>
    <xf numFmtId="0" fontId="5" fillId="0" borderId="6" xfId="0" applyFont="1" applyBorder="1" applyAlignment="1"/>
    <xf numFmtId="0" fontId="1" fillId="0" borderId="1"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0" fillId="0" borderId="0" xfId="0" applyBorder="1"/>
    <xf numFmtId="0" fontId="6" fillId="0" borderId="0" xfId="0" applyFont="1" applyAlignment="1">
      <alignment horizontal="center"/>
    </xf>
    <xf numFmtId="0" fontId="0" fillId="0" borderId="7" xfId="0" applyBorder="1" applyAlignment="1">
      <alignment vertical="center"/>
    </xf>
    <xf numFmtId="0" fontId="0" fillId="0" borderId="6" xfId="0" applyBorder="1" applyAlignment="1">
      <alignment vertical="center"/>
    </xf>
    <xf numFmtId="0" fontId="0" fillId="0" borderId="7" xfId="0" applyBorder="1" applyAlignment="1"/>
    <xf numFmtId="0" fontId="0" fillId="0" borderId="6" xfId="0" applyBorder="1" applyAlignment="1"/>
    <xf numFmtId="0" fontId="5" fillId="0" borderId="1" xfId="0" applyFont="1" applyBorder="1" applyAlignment="1">
      <alignment vertical="center"/>
    </xf>
    <xf numFmtId="0" fontId="5" fillId="0" borderId="1" xfId="0" applyFont="1" applyBorder="1" applyAlignment="1"/>
    <xf numFmtId="0" fontId="5" fillId="0" borderId="5" xfId="0" applyFont="1" applyBorder="1" applyAlignment="1">
      <alignment horizontal="center"/>
    </xf>
    <xf numFmtId="0" fontId="3" fillId="0" borderId="1" xfId="0" applyFont="1" applyBorder="1" applyAlignment="1">
      <alignment horizontal="center" vertical="center"/>
    </xf>
    <xf numFmtId="0"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0" fontId="0" fillId="0" borderId="0" xfId="0" applyAlignment="1"/>
    <xf numFmtId="0" fontId="10" fillId="0" borderId="1" xfId="0" applyFont="1" applyBorder="1" applyAlignment="1">
      <alignment vertical="center" wrapText="1"/>
    </xf>
    <xf numFmtId="0" fontId="10" fillId="0" borderId="1" xfId="0" applyFont="1" applyBorder="1" applyAlignment="1">
      <alignment wrapText="1"/>
    </xf>
    <xf numFmtId="0" fontId="10" fillId="0" borderId="1" xfId="0" applyFont="1" applyBorder="1" applyAlignment="1">
      <alignment horizontal="left" wrapText="1"/>
    </xf>
    <xf numFmtId="0" fontId="10" fillId="0" borderId="1" xfId="0" applyFont="1" applyBorder="1" applyAlignment="1">
      <alignment horizontal="left" vertical="center" wrapText="1"/>
    </xf>
    <xf numFmtId="0" fontId="5" fillId="0" borderId="18" xfId="0" applyFont="1" applyBorder="1" applyAlignment="1">
      <alignment vertical="center"/>
    </xf>
    <xf numFmtId="0" fontId="1" fillId="0"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18" borderId="1" xfId="0" applyFont="1" applyFill="1" applyBorder="1" applyAlignment="1">
      <alignment horizontal="center" vertical="center"/>
    </xf>
    <xf numFmtId="0" fontId="5" fillId="0" borderId="0" xfId="0" applyFont="1" applyAlignment="1"/>
    <xf numFmtId="0" fontId="0" fillId="0" borderId="5" xfId="0" applyBorder="1" applyAlignment="1"/>
    <xf numFmtId="0" fontId="0" fillId="16" borderId="5" xfId="0" applyFill="1" applyBorder="1" applyAlignment="1">
      <alignment horizontal="center" vertical="center" wrapText="1"/>
    </xf>
    <xf numFmtId="0" fontId="0" fillId="0" borderId="5" xfId="0" applyBorder="1" applyAlignment="1">
      <alignment horizontal="center" vertical="center"/>
    </xf>
    <xf numFmtId="0" fontId="0" fillId="0" borderId="1" xfId="0" applyFont="1" applyBorder="1" applyAlignment="1">
      <alignment horizontal="center" vertical="center"/>
    </xf>
    <xf numFmtId="49" fontId="3" fillId="5" borderId="5" xfId="0" applyNumberFormat="1" applyFont="1" applyFill="1" applyBorder="1" applyAlignment="1">
      <alignment horizontal="center" vertical="center"/>
    </xf>
    <xf numFmtId="0" fontId="0" fillId="0" borderId="0" xfId="0" applyAlignment="1">
      <alignment horizontal="center"/>
    </xf>
    <xf numFmtId="49" fontId="3" fillId="10" borderId="5" xfId="0" applyNumberFormat="1" applyFont="1" applyFill="1" applyBorder="1" applyAlignment="1">
      <alignment horizontal="center" vertical="center"/>
    </xf>
    <xf numFmtId="49" fontId="3" fillId="10" borderId="6" xfId="0" applyNumberFormat="1" applyFont="1" applyFill="1" applyBorder="1" applyAlignment="1">
      <alignment horizontal="center" vertical="center"/>
    </xf>
    <xf numFmtId="49" fontId="2" fillId="0" borderId="1" xfId="0" applyNumberFormat="1" applyFont="1" applyBorder="1" applyAlignment="1">
      <alignment horizontal="center" vertical="center"/>
    </xf>
    <xf numFmtId="49" fontId="2" fillId="0" borderId="3" xfId="0" applyNumberFormat="1" applyFont="1" applyBorder="1" applyAlignment="1">
      <alignment horizontal="center" vertical="center"/>
    </xf>
    <xf numFmtId="0" fontId="0" fillId="0" borderId="0" xfId="0" applyAlignment="1">
      <alignment horizontal="center"/>
    </xf>
    <xf numFmtId="0" fontId="11" fillId="0" borderId="0" xfId="0" applyFont="1" applyBorder="1" applyAlignment="1">
      <alignment horizontal="center" vertical="center"/>
    </xf>
    <xf numFmtId="0" fontId="11" fillId="0" borderId="0" xfId="0" applyFont="1" applyBorder="1" applyAlignment="1">
      <alignment horizontal="center"/>
    </xf>
    <xf numFmtId="0" fontId="0" fillId="0" borderId="0" xfId="0" applyBorder="1" applyAlignment="1">
      <alignment vertical="center"/>
    </xf>
    <xf numFmtId="9"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5" fillId="0" borderId="1" xfId="0" applyNumberFormat="1" applyFont="1" applyBorder="1" applyAlignment="1">
      <alignment horizontal="center" vertical="center"/>
    </xf>
    <xf numFmtId="49" fontId="1" fillId="19" borderId="1" xfId="0" applyNumberFormat="1" applyFont="1" applyFill="1" applyBorder="1" applyAlignment="1">
      <alignment horizontal="center" vertical="center"/>
    </xf>
    <xf numFmtId="49" fontId="1" fillId="20" borderId="1" xfId="0" applyNumberFormat="1" applyFont="1" applyFill="1" applyBorder="1" applyAlignment="1">
      <alignment horizontal="center" vertical="center"/>
    </xf>
    <xf numFmtId="49" fontId="1" fillId="14" borderId="1" xfId="0" applyNumberFormat="1" applyFont="1" applyFill="1" applyBorder="1" applyAlignment="1">
      <alignment horizontal="center" vertical="center"/>
    </xf>
    <xf numFmtId="49" fontId="1" fillId="21" borderId="1" xfId="0" applyNumberFormat="1" applyFont="1" applyFill="1" applyBorder="1" applyAlignment="1">
      <alignment horizontal="center" vertical="center"/>
    </xf>
    <xf numFmtId="49" fontId="1" fillId="22" borderId="1" xfId="0" applyNumberFormat="1" applyFont="1" applyFill="1" applyBorder="1" applyAlignment="1">
      <alignment horizontal="center" vertical="center"/>
    </xf>
    <xf numFmtId="49" fontId="1" fillId="23" borderId="1" xfId="0" applyNumberFormat="1" applyFont="1" applyFill="1" applyBorder="1" applyAlignment="1">
      <alignment horizontal="center" vertical="center"/>
    </xf>
    <xf numFmtId="49" fontId="1" fillId="16" borderId="1" xfId="0" applyNumberFormat="1" applyFont="1" applyFill="1" applyBorder="1" applyAlignment="1">
      <alignment horizontal="center" vertical="center"/>
    </xf>
    <xf numFmtId="0" fontId="12" fillId="0" borderId="0" xfId="0" applyFont="1" applyBorder="1"/>
    <xf numFmtId="0" fontId="12" fillId="0" borderId="0" xfId="0" applyFont="1" applyBorder="1" applyAlignment="1">
      <alignment vertical="center"/>
    </xf>
    <xf numFmtId="0" fontId="12" fillId="0" borderId="0" xfId="0" applyFont="1" applyBorder="1" applyAlignment="1">
      <alignment horizontal="center" vertical="center"/>
    </xf>
    <xf numFmtId="49" fontId="2" fillId="0" borderId="3" xfId="0" applyNumberFormat="1" applyFont="1" applyBorder="1" applyAlignment="1">
      <alignment horizontal="center" vertical="center"/>
    </xf>
    <xf numFmtId="0" fontId="15" fillId="24" borderId="1" xfId="1" applyFont="1" applyFill="1" applyBorder="1" applyAlignment="1">
      <alignment horizontal="center" vertical="center"/>
    </xf>
    <xf numFmtId="0" fontId="1" fillId="0" borderId="0" xfId="0" applyFont="1" applyFill="1" applyBorder="1" applyAlignment="1">
      <alignment vertical="center"/>
    </xf>
    <xf numFmtId="9" fontId="1" fillId="0" borderId="0" xfId="0" applyNumberFormat="1" applyFont="1" applyFill="1" applyBorder="1" applyAlignment="1">
      <alignment horizontal="center" vertical="center"/>
    </xf>
    <xf numFmtId="0" fontId="1" fillId="26" borderId="0" xfId="0" applyFont="1" applyFill="1" applyBorder="1" applyAlignment="1">
      <alignment horizontal="center" vertical="center"/>
    </xf>
    <xf numFmtId="9" fontId="1" fillId="26" borderId="0" xfId="0" applyNumberFormat="1" applyFont="1" applyFill="1" applyAlignment="1">
      <alignment horizontal="center" vertical="center"/>
    </xf>
    <xf numFmtId="49" fontId="1" fillId="0" borderId="2"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3" fontId="19" fillId="13" borderId="2" xfId="2" applyNumberFormat="1" applyFont="1" applyFill="1" applyBorder="1" applyAlignment="1">
      <alignment horizontal="center" vertical="center"/>
    </xf>
    <xf numFmtId="9" fontId="19" fillId="13" borderId="18" xfId="3" applyNumberFormat="1" applyFont="1" applyFill="1" applyBorder="1" applyAlignment="1">
      <alignment horizontal="center" vertical="center"/>
    </xf>
    <xf numFmtId="9" fontId="19" fillId="13" borderId="14" xfId="3" applyNumberFormat="1" applyFont="1" applyFill="1" applyBorder="1" applyAlignment="1">
      <alignment horizontal="center" vertical="center"/>
    </xf>
    <xf numFmtId="3" fontId="19" fillId="13" borderId="4" xfId="2" applyNumberFormat="1" applyFont="1" applyFill="1" applyBorder="1" applyAlignment="1">
      <alignment horizontal="center" vertical="center"/>
    </xf>
    <xf numFmtId="9" fontId="19" fillId="13" borderId="0" xfId="3" applyNumberFormat="1" applyFont="1" applyFill="1" applyBorder="1" applyAlignment="1">
      <alignment horizontal="center" vertical="center"/>
    </xf>
    <xf numFmtId="9" fontId="19" fillId="13" borderId="25" xfId="3" applyNumberFormat="1" applyFont="1" applyFill="1" applyBorder="1" applyAlignment="1">
      <alignment horizontal="center" vertical="center"/>
    </xf>
    <xf numFmtId="3" fontId="19" fillId="13" borderId="0" xfId="2" applyNumberFormat="1" applyFont="1" applyFill="1" applyBorder="1" applyAlignment="1">
      <alignment horizontal="center" vertical="center"/>
    </xf>
    <xf numFmtId="3" fontId="19" fillId="13" borderId="16" xfId="2" applyNumberFormat="1" applyFont="1" applyFill="1" applyBorder="1" applyAlignment="1">
      <alignment horizontal="center" vertical="center"/>
    </xf>
    <xf numFmtId="3" fontId="19" fillId="13" borderId="3" xfId="2" applyNumberFormat="1" applyFont="1" applyFill="1" applyBorder="1" applyAlignment="1">
      <alignment horizontal="center" vertical="center"/>
    </xf>
    <xf numFmtId="9" fontId="19" fillId="13" borderId="16" xfId="3" applyNumberFormat="1" applyFont="1" applyFill="1" applyBorder="1" applyAlignment="1">
      <alignment horizontal="center" vertical="center"/>
    </xf>
    <xf numFmtId="9" fontId="19" fillId="13" borderId="15" xfId="3" applyNumberFormat="1" applyFont="1" applyFill="1" applyBorder="1" applyAlignment="1">
      <alignment horizontal="center" vertical="center"/>
    </xf>
    <xf numFmtId="0" fontId="20" fillId="25" borderId="4" xfId="2" applyFont="1" applyFill="1" applyBorder="1" applyAlignment="1">
      <alignment horizontal="center" vertical="center"/>
    </xf>
    <xf numFmtId="0" fontId="20" fillId="27" borderId="21" xfId="0" applyFont="1" applyFill="1" applyBorder="1" applyAlignment="1">
      <alignment vertical="center" wrapText="1"/>
    </xf>
    <xf numFmtId="0" fontId="20" fillId="25" borderId="21" xfId="0" applyFont="1" applyFill="1" applyBorder="1" applyAlignment="1">
      <alignment vertical="center" wrapText="1"/>
    </xf>
    <xf numFmtId="0" fontId="20" fillId="25" borderId="19" xfId="0" applyFont="1" applyFill="1" applyBorder="1" applyAlignment="1">
      <alignment vertical="center" wrapText="1"/>
    </xf>
    <xf numFmtId="4" fontId="20" fillId="27" borderId="4" xfId="0" applyNumberFormat="1" applyFont="1" applyFill="1" applyBorder="1" applyAlignment="1">
      <alignment horizontal="center" vertical="center" wrapText="1"/>
    </xf>
    <xf numFmtId="3" fontId="20" fillId="25" borderId="4" xfId="2" applyNumberFormat="1" applyFont="1" applyFill="1" applyBorder="1" applyAlignment="1">
      <alignment horizontal="center" vertical="center"/>
    </xf>
    <xf numFmtId="9" fontId="20" fillId="25" borderId="4" xfId="4" applyFont="1" applyFill="1" applyBorder="1" applyAlignment="1">
      <alignment horizontal="center" vertical="center"/>
    </xf>
    <xf numFmtId="1" fontId="20" fillId="25" borderId="4" xfId="1" applyNumberFormat="1" applyFont="1" applyFill="1" applyBorder="1" applyAlignment="1">
      <alignment horizontal="center" vertical="center"/>
    </xf>
    <xf numFmtId="3" fontId="20" fillId="25" borderId="4" xfId="1" applyNumberFormat="1" applyFont="1" applyFill="1" applyBorder="1" applyAlignment="1">
      <alignment horizontal="center" vertical="center"/>
    </xf>
    <xf numFmtId="4" fontId="20" fillId="27" borderId="21" xfId="0" applyNumberFormat="1" applyFont="1" applyFill="1" applyBorder="1" applyAlignment="1">
      <alignment horizontal="center" vertical="center" wrapText="1"/>
    </xf>
    <xf numFmtId="0" fontId="16" fillId="0" borderId="3" xfId="0" applyFont="1" applyBorder="1" applyAlignment="1">
      <alignment horizontal="center" vertical="center" wrapText="1"/>
    </xf>
    <xf numFmtId="0" fontId="20" fillId="25" borderId="2" xfId="2" applyFont="1" applyFill="1" applyBorder="1" applyAlignment="1">
      <alignment horizontal="center" vertical="center"/>
    </xf>
    <xf numFmtId="0" fontId="20" fillId="27" borderId="20" xfId="0" applyFont="1" applyFill="1" applyBorder="1" applyAlignment="1">
      <alignment vertical="center" wrapText="1"/>
    </xf>
    <xf numFmtId="4" fontId="20" fillId="27" borderId="2" xfId="0" applyNumberFormat="1" applyFont="1" applyFill="1" applyBorder="1" applyAlignment="1">
      <alignment horizontal="center" vertical="center" wrapText="1"/>
    </xf>
    <xf numFmtId="3" fontId="20" fillId="25" borderId="2" xfId="2" applyNumberFormat="1" applyFont="1" applyFill="1" applyBorder="1" applyAlignment="1">
      <alignment horizontal="center" vertical="center"/>
    </xf>
    <xf numFmtId="0" fontId="20" fillId="25" borderId="2" xfId="1" applyFont="1" applyFill="1" applyBorder="1" applyAlignment="1">
      <alignment horizontal="center" vertical="center"/>
    </xf>
    <xf numFmtId="9" fontId="20" fillId="25" borderId="2" xfId="4" applyFont="1" applyFill="1" applyBorder="1" applyAlignment="1">
      <alignment horizontal="center" vertical="center"/>
    </xf>
    <xf numFmtId="1" fontId="20" fillId="25" borderId="2" xfId="1" applyNumberFormat="1" applyFont="1" applyFill="1" applyBorder="1" applyAlignment="1">
      <alignment horizontal="center" vertical="center"/>
    </xf>
    <xf numFmtId="9" fontId="1" fillId="26" borderId="14" xfId="0" applyNumberFormat="1" applyFont="1" applyFill="1" applyBorder="1" applyAlignment="1">
      <alignment horizontal="center" vertical="center"/>
    </xf>
    <xf numFmtId="9" fontId="1" fillId="26" borderId="25" xfId="0" applyNumberFormat="1" applyFont="1" applyFill="1" applyBorder="1" applyAlignment="1">
      <alignment horizontal="center" vertical="center"/>
    </xf>
    <xf numFmtId="0" fontId="20" fillId="25" borderId="3" xfId="0" applyFont="1" applyFill="1" applyBorder="1" applyAlignment="1">
      <alignment horizontal="center" vertical="center"/>
    </xf>
    <xf numFmtId="4" fontId="20" fillId="27" borderId="3" xfId="0" applyNumberFormat="1" applyFont="1" applyFill="1" applyBorder="1" applyAlignment="1">
      <alignment horizontal="center" vertical="center" wrapText="1"/>
    </xf>
    <xf numFmtId="3" fontId="20" fillId="25" borderId="3" xfId="2" applyNumberFormat="1" applyFont="1" applyFill="1" applyBorder="1" applyAlignment="1">
      <alignment horizontal="center" vertical="center"/>
    </xf>
    <xf numFmtId="3" fontId="20" fillId="25" borderId="3" xfId="1" applyNumberFormat="1" applyFont="1" applyFill="1" applyBorder="1" applyAlignment="1">
      <alignment horizontal="center" vertical="center"/>
    </xf>
    <xf numFmtId="9" fontId="20" fillId="25" borderId="3" xfId="4" applyFont="1" applyFill="1" applyBorder="1" applyAlignment="1">
      <alignment horizontal="center" vertical="center"/>
    </xf>
    <xf numFmtId="1" fontId="20" fillId="25" borderId="3" xfId="1" applyNumberFormat="1" applyFont="1" applyFill="1" applyBorder="1" applyAlignment="1">
      <alignment horizontal="center" vertical="center"/>
    </xf>
    <xf numFmtId="9" fontId="1" fillId="26" borderId="15" xfId="0" applyNumberFormat="1" applyFont="1" applyFill="1" applyBorder="1" applyAlignment="1">
      <alignment horizontal="center" vertical="center"/>
    </xf>
    <xf numFmtId="9" fontId="20" fillId="25" borderId="25" xfId="4" applyFont="1" applyFill="1" applyBorder="1" applyAlignment="1">
      <alignment horizontal="center" vertical="center"/>
    </xf>
    <xf numFmtId="9" fontId="20" fillId="25" borderId="14" xfId="4" applyFont="1" applyFill="1" applyBorder="1" applyAlignment="1">
      <alignment horizontal="center" vertical="center"/>
    </xf>
    <xf numFmtId="9" fontId="20" fillId="25" borderId="15" xfId="4" applyFont="1" applyFill="1" applyBorder="1" applyAlignment="1">
      <alignment horizontal="center" vertical="center"/>
    </xf>
    <xf numFmtId="3" fontId="14" fillId="0" borderId="25" xfId="0" applyNumberFormat="1" applyFont="1" applyBorder="1" applyAlignment="1">
      <alignment horizontal="center" vertical="center"/>
    </xf>
    <xf numFmtId="3" fontId="14" fillId="0" borderId="14" xfId="0" applyNumberFormat="1" applyFont="1" applyBorder="1" applyAlignment="1">
      <alignment horizontal="center" vertical="center"/>
    </xf>
    <xf numFmtId="0" fontId="14" fillId="25" borderId="15" xfId="1" applyFont="1" applyFill="1" applyBorder="1" applyAlignment="1">
      <alignment horizontal="center"/>
    </xf>
    <xf numFmtId="9" fontId="1" fillId="26" borderId="2" xfId="0" applyNumberFormat="1" applyFont="1" applyFill="1" applyBorder="1" applyAlignment="1">
      <alignment horizontal="center" vertical="center"/>
    </xf>
    <xf numFmtId="9" fontId="1" fillId="26" borderId="4" xfId="0" applyNumberFormat="1" applyFont="1" applyFill="1" applyBorder="1" applyAlignment="1">
      <alignment horizontal="center" vertical="center"/>
    </xf>
    <xf numFmtId="9" fontId="1" fillId="26" borderId="3" xfId="0" applyNumberFormat="1" applyFont="1" applyFill="1" applyBorder="1" applyAlignment="1">
      <alignment horizontal="center" vertical="center"/>
    </xf>
    <xf numFmtId="4" fontId="18" fillId="13" borderId="25" xfId="2" applyNumberFormat="1" applyFont="1" applyFill="1" applyBorder="1" applyAlignment="1">
      <alignment horizontal="center" vertical="center" wrapText="1"/>
    </xf>
    <xf numFmtId="0" fontId="17" fillId="25" borderId="4" xfId="1" applyFont="1" applyFill="1" applyBorder="1" applyAlignment="1">
      <alignment vertical="center" wrapText="1"/>
    </xf>
    <xf numFmtId="0" fontId="17" fillId="13" borderId="3" xfId="2" applyFont="1" applyFill="1" applyBorder="1" applyAlignment="1">
      <alignment vertical="center" wrapText="1"/>
    </xf>
    <xf numFmtId="4" fontId="18" fillId="13" borderId="15" xfId="2" applyNumberFormat="1" applyFont="1" applyFill="1" applyBorder="1" applyAlignment="1">
      <alignment horizontal="center" vertical="center" wrapText="1"/>
    </xf>
    <xf numFmtId="0" fontId="17" fillId="25" borderId="2" xfId="1" applyFont="1" applyFill="1" applyBorder="1" applyAlignment="1">
      <alignment vertical="center" wrapText="1"/>
    </xf>
    <xf numFmtId="0" fontId="17" fillId="0" borderId="4" xfId="0" applyFont="1" applyBorder="1" applyAlignment="1">
      <alignment vertical="center" wrapText="1"/>
    </xf>
    <xf numFmtId="0" fontId="17" fillId="13" borderId="4" xfId="2" applyFont="1" applyFill="1" applyBorder="1" applyAlignment="1">
      <alignment vertical="center" wrapText="1"/>
    </xf>
    <xf numFmtId="9" fontId="19" fillId="13" borderId="4" xfId="3" applyNumberFormat="1" applyFont="1" applyFill="1" applyBorder="1" applyAlignment="1">
      <alignment horizontal="center" vertical="center"/>
    </xf>
    <xf numFmtId="3" fontId="22" fillId="0" borderId="4" xfId="0" applyNumberFormat="1" applyFont="1" applyBorder="1" applyAlignment="1">
      <alignment horizontal="center" vertical="center"/>
    </xf>
    <xf numFmtId="3" fontId="22" fillId="0" borderId="3" xfId="0" applyNumberFormat="1" applyFont="1" applyBorder="1" applyAlignment="1">
      <alignment horizontal="center" vertical="center"/>
    </xf>
    <xf numFmtId="9" fontId="1" fillId="26" borderId="7" xfId="0" applyNumberFormat="1" applyFont="1" applyFill="1" applyBorder="1" applyAlignment="1">
      <alignment horizontal="center" vertical="center"/>
    </xf>
    <xf numFmtId="9" fontId="1" fillId="28" borderId="15" xfId="0" applyNumberFormat="1" applyFont="1" applyFill="1" applyBorder="1" applyAlignment="1">
      <alignment horizontal="center" vertical="center"/>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21" xfId="0" applyFont="1" applyBorder="1" applyAlignment="1">
      <alignment horizontal="left" vertical="center" wrapText="1"/>
    </xf>
    <xf numFmtId="4" fontId="19" fillId="13" borderId="4" xfId="2" applyNumberFormat="1" applyFont="1" applyFill="1" applyBorder="1" applyAlignment="1">
      <alignment horizontal="center" vertical="center" wrapText="1"/>
    </xf>
    <xf numFmtId="4" fontId="19" fillId="13" borderId="4" xfId="2" applyNumberFormat="1" applyFont="1" applyFill="1" applyBorder="1" applyAlignment="1">
      <alignment horizontal="center" vertical="center"/>
    </xf>
    <xf numFmtId="0" fontId="19" fillId="0" borderId="20" xfId="0" applyFont="1" applyBorder="1" applyAlignment="1">
      <alignment vertical="center" wrapText="1"/>
    </xf>
    <xf numFmtId="0" fontId="19" fillId="0" borderId="21" xfId="0" applyFont="1" applyBorder="1" applyAlignment="1">
      <alignment vertical="center" wrapText="1"/>
    </xf>
    <xf numFmtId="0" fontId="19" fillId="0" borderId="0" xfId="0" applyFont="1" applyBorder="1" applyAlignment="1">
      <alignment vertical="center" wrapText="1"/>
    </xf>
    <xf numFmtId="0" fontId="19" fillId="0" borderId="25" xfId="0" applyFont="1" applyBorder="1" applyAlignment="1">
      <alignment vertical="center" wrapText="1"/>
    </xf>
    <xf numFmtId="4" fontId="19" fillId="0" borderId="2" xfId="2" applyNumberFormat="1" applyFont="1" applyFill="1" applyBorder="1" applyAlignment="1">
      <alignment horizontal="center" vertical="center"/>
    </xf>
    <xf numFmtId="4" fontId="19" fillId="0" borderId="4" xfId="2" applyNumberFormat="1" applyFont="1" applyFill="1" applyBorder="1" applyAlignment="1">
      <alignment horizontal="center" vertical="center" wrapText="1"/>
    </xf>
    <xf numFmtId="4" fontId="19" fillId="0" borderId="4" xfId="2" applyNumberFormat="1" applyFont="1" applyFill="1" applyBorder="1" applyAlignment="1">
      <alignment horizontal="center" vertical="center"/>
    </xf>
    <xf numFmtId="0" fontId="19" fillId="0" borderId="3" xfId="0" applyFont="1" applyBorder="1" applyAlignment="1">
      <alignment horizontal="center" vertical="center" wrapText="1"/>
    </xf>
    <xf numFmtId="0" fontId="19" fillId="0" borderId="19" xfId="0" applyFont="1" applyBorder="1" applyAlignment="1">
      <alignment vertical="center" wrapText="1"/>
    </xf>
    <xf numFmtId="4" fontId="19" fillId="0" borderId="3" xfId="2" applyNumberFormat="1" applyFont="1" applyFill="1" applyBorder="1" applyAlignment="1">
      <alignment horizontal="center" vertical="center" wrapText="1"/>
    </xf>
    <xf numFmtId="9" fontId="1" fillId="26" borderId="1" xfId="0" applyNumberFormat="1" applyFont="1" applyFill="1" applyBorder="1" applyAlignment="1">
      <alignment horizontal="center" vertical="center"/>
    </xf>
    <xf numFmtId="0" fontId="14" fillId="0" borderId="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9" fillId="0" borderId="20" xfId="0" applyFont="1" applyFill="1" applyBorder="1" applyAlignment="1">
      <alignment vertical="center" wrapText="1"/>
    </xf>
    <xf numFmtId="4" fontId="19" fillId="0" borderId="2" xfId="0" applyNumberFormat="1" applyFont="1" applyFill="1" applyBorder="1" applyAlignment="1">
      <alignment horizontal="center" vertical="center" wrapText="1"/>
    </xf>
    <xf numFmtId="3" fontId="19" fillId="0" borderId="2" xfId="0" applyNumberFormat="1" applyFont="1" applyFill="1" applyBorder="1" applyAlignment="1">
      <alignment horizontal="center" vertical="center"/>
    </xf>
    <xf numFmtId="9" fontId="19" fillId="0" borderId="2" xfId="0" applyNumberFormat="1" applyFont="1" applyFill="1" applyBorder="1" applyAlignment="1">
      <alignment horizontal="center" vertical="center"/>
    </xf>
    <xf numFmtId="0" fontId="19" fillId="0" borderId="2" xfId="0" applyFont="1" applyFill="1" applyBorder="1" applyAlignment="1">
      <alignment horizontal="center" vertical="center"/>
    </xf>
    <xf numFmtId="9" fontId="19" fillId="0" borderId="14" xfId="0" applyNumberFormat="1" applyFont="1" applyFill="1" applyBorder="1" applyAlignment="1">
      <alignment horizontal="center" vertical="center"/>
    </xf>
    <xf numFmtId="4" fontId="19" fillId="0" borderId="4" xfId="0" applyNumberFormat="1" applyFont="1" applyFill="1" applyBorder="1" applyAlignment="1">
      <alignment horizontal="center" vertical="center" wrapText="1"/>
    </xf>
    <xf numFmtId="3" fontId="19" fillId="0" borderId="4" xfId="0" applyNumberFormat="1" applyFont="1" applyFill="1" applyBorder="1" applyAlignment="1">
      <alignment horizontal="center" vertical="center"/>
    </xf>
    <xf numFmtId="9" fontId="19" fillId="0" borderId="4" xfId="0" applyNumberFormat="1" applyFont="1" applyFill="1" applyBorder="1" applyAlignment="1">
      <alignment horizontal="center" vertical="center"/>
    </xf>
    <xf numFmtId="0" fontId="19" fillId="0" borderId="4" xfId="0" applyFont="1" applyFill="1" applyBorder="1" applyAlignment="1">
      <alignment horizontal="center" vertical="center"/>
    </xf>
    <xf numFmtId="9" fontId="19" fillId="0" borderId="25" xfId="0" applyNumberFormat="1" applyFont="1" applyFill="1" applyBorder="1" applyAlignment="1">
      <alignment horizontal="center" vertical="center"/>
    </xf>
    <xf numFmtId="3" fontId="19" fillId="0" borderId="25" xfId="0" applyNumberFormat="1" applyFont="1" applyFill="1" applyBorder="1" applyAlignment="1">
      <alignment horizontal="center" vertical="center"/>
    </xf>
    <xf numFmtId="4" fontId="19" fillId="0" borderId="3" xfId="0" applyNumberFormat="1" applyFont="1" applyFill="1" applyBorder="1" applyAlignment="1">
      <alignment horizontal="center" vertical="center" wrapText="1"/>
    </xf>
    <xf numFmtId="3" fontId="19" fillId="0" borderId="15" xfId="0" applyNumberFormat="1" applyFont="1" applyFill="1" applyBorder="1" applyAlignment="1">
      <alignment horizontal="center" vertical="center"/>
    </xf>
    <xf numFmtId="0" fontId="19" fillId="0" borderId="3" xfId="0" applyFont="1" applyFill="1" applyBorder="1" applyAlignment="1">
      <alignment horizontal="center" vertical="center"/>
    </xf>
    <xf numFmtId="9" fontId="19" fillId="0" borderId="3" xfId="0" applyNumberFormat="1" applyFont="1" applyFill="1" applyBorder="1" applyAlignment="1">
      <alignment horizontal="center" vertical="center"/>
    </xf>
    <xf numFmtId="9" fontId="19" fillId="0" borderId="15" xfId="0" applyNumberFormat="1" applyFont="1" applyFill="1" applyBorder="1" applyAlignment="1">
      <alignment horizontal="center" vertical="center"/>
    </xf>
    <xf numFmtId="0" fontId="19" fillId="0" borderId="2" xfId="0" applyFont="1" applyFill="1" applyBorder="1" applyAlignment="1">
      <alignment vertical="center" wrapText="1"/>
    </xf>
    <xf numFmtId="0" fontId="19" fillId="0" borderId="4" xfId="0" applyFont="1" applyFill="1" applyBorder="1" applyAlignment="1">
      <alignment vertical="center" wrapText="1"/>
    </xf>
    <xf numFmtId="0" fontId="19" fillId="0" borderId="3" xfId="0" applyFont="1" applyFill="1" applyBorder="1" applyAlignment="1">
      <alignment vertical="center" wrapText="1"/>
    </xf>
    <xf numFmtId="0" fontId="14" fillId="0" borderId="3" xfId="0" applyFont="1" applyFill="1" applyBorder="1" applyAlignment="1">
      <alignment horizontal="center" vertical="center" wrapText="1"/>
    </xf>
    <xf numFmtId="0" fontId="24" fillId="0" borderId="2" xfId="0" applyFont="1" applyBorder="1" applyAlignment="1">
      <alignment horizontal="center" vertical="center"/>
    </xf>
    <xf numFmtId="3" fontId="24" fillId="13" borderId="2" xfId="2" applyNumberFormat="1" applyFont="1" applyFill="1" applyBorder="1" applyAlignment="1">
      <alignment horizontal="center" vertical="center"/>
    </xf>
    <xf numFmtId="9" fontId="24" fillId="13" borderId="2" xfId="3" applyNumberFormat="1" applyFont="1" applyFill="1" applyBorder="1" applyAlignment="1">
      <alignment horizontal="center" vertical="center"/>
    </xf>
    <xf numFmtId="4" fontId="24" fillId="13" borderId="4" xfId="2" applyNumberFormat="1" applyFont="1" applyFill="1" applyBorder="1" applyAlignment="1">
      <alignment horizontal="center" vertical="center"/>
    </xf>
    <xf numFmtId="3" fontId="24" fillId="13" borderId="4" xfId="2" applyNumberFormat="1" applyFont="1" applyFill="1" applyBorder="1" applyAlignment="1">
      <alignment horizontal="center" vertical="center"/>
    </xf>
    <xf numFmtId="9" fontId="24" fillId="13" borderId="4" xfId="3" applyNumberFormat="1" applyFont="1" applyFill="1" applyBorder="1" applyAlignment="1">
      <alignment horizontal="center" vertical="center"/>
    </xf>
    <xf numFmtId="4" fontId="24" fillId="13" borderId="4" xfId="2" applyNumberFormat="1" applyFont="1" applyFill="1" applyBorder="1" applyAlignment="1">
      <alignment horizontal="center" vertical="center" wrapText="1"/>
    </xf>
    <xf numFmtId="0" fontId="24" fillId="0" borderId="4" xfId="0" applyFont="1" applyBorder="1" applyAlignment="1">
      <alignment horizontal="center" vertical="center"/>
    </xf>
    <xf numFmtId="3" fontId="25" fillId="13" borderId="3" xfId="2" applyNumberFormat="1" applyFont="1" applyFill="1" applyBorder="1" applyAlignment="1">
      <alignment horizontal="center" vertical="center"/>
    </xf>
    <xf numFmtId="9" fontId="25" fillId="13" borderId="3" xfId="3" applyNumberFormat="1" applyFont="1" applyFill="1" applyBorder="1" applyAlignment="1">
      <alignment horizontal="center" vertical="center"/>
    </xf>
    <xf numFmtId="4" fontId="22" fillId="13" borderId="21" xfId="2" applyNumberFormat="1" applyFont="1" applyFill="1" applyBorder="1" applyAlignment="1">
      <alignment horizontal="center" vertical="center"/>
    </xf>
    <xf numFmtId="4" fontId="22" fillId="25" borderId="2" xfId="2" applyNumberFormat="1" applyFont="1" applyFill="1" applyBorder="1" applyAlignment="1">
      <alignment horizontal="center" vertical="center"/>
    </xf>
    <xf numFmtId="4" fontId="22" fillId="25" borderId="4" xfId="2" applyNumberFormat="1" applyFont="1" applyFill="1" applyBorder="1" applyAlignment="1">
      <alignment horizontal="center" vertical="center" wrapText="1"/>
    </xf>
    <xf numFmtId="4" fontId="22" fillId="25" borderId="4" xfId="2" applyNumberFormat="1" applyFont="1" applyFill="1" applyBorder="1" applyAlignment="1">
      <alignment horizontal="center" vertical="center"/>
    </xf>
    <xf numFmtId="0" fontId="22" fillId="0" borderId="2" xfId="0" applyFont="1" applyBorder="1" applyAlignment="1">
      <alignment horizontal="center" vertical="center"/>
    </xf>
    <xf numFmtId="4" fontId="22" fillId="13" borderId="4" xfId="2" applyNumberFormat="1" applyFont="1" applyFill="1" applyBorder="1" applyAlignment="1">
      <alignment horizontal="center" vertical="center"/>
    </xf>
    <xf numFmtId="4" fontId="22" fillId="13" borderId="4" xfId="2" applyNumberFormat="1" applyFont="1" applyFill="1" applyBorder="1" applyAlignment="1">
      <alignment horizontal="center" vertical="center" wrapText="1"/>
    </xf>
    <xf numFmtId="4" fontId="22" fillId="13" borderId="21" xfId="2" applyNumberFormat="1" applyFont="1" applyFill="1" applyBorder="1" applyAlignment="1">
      <alignment horizontal="center" vertical="center" wrapText="1"/>
    </xf>
    <xf numFmtId="4" fontId="22" fillId="27" borderId="21" xfId="0" applyNumberFormat="1" applyFont="1" applyFill="1" applyBorder="1" applyAlignment="1">
      <alignment horizontal="center" vertical="center" wrapText="1"/>
    </xf>
    <xf numFmtId="4" fontId="22" fillId="25" borderId="21" xfId="2" applyNumberFormat="1" applyFont="1" applyFill="1" applyBorder="1" applyAlignment="1">
      <alignment horizontal="center" vertical="center" wrapText="1"/>
    </xf>
    <xf numFmtId="4" fontId="22" fillId="25" borderId="19" xfId="2" applyNumberFormat="1" applyFont="1" applyFill="1" applyBorder="1" applyAlignment="1">
      <alignment horizontal="center" vertical="center" wrapText="1"/>
    </xf>
    <xf numFmtId="4" fontId="22" fillId="25" borderId="20" xfId="2" applyNumberFormat="1" applyFont="1" applyFill="1" applyBorder="1" applyAlignment="1">
      <alignment horizontal="center" vertical="center" wrapText="1"/>
    </xf>
    <xf numFmtId="4" fontId="22" fillId="25" borderId="19" xfId="2" applyNumberFormat="1" applyFont="1" applyFill="1" applyBorder="1" applyAlignment="1">
      <alignment horizont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21" xfId="0" applyFont="1" applyBorder="1" applyAlignment="1">
      <alignment horizontal="center" vertical="center" wrapText="1"/>
    </xf>
    <xf numFmtId="3" fontId="19" fillId="0" borderId="2" xfId="0" applyNumberFormat="1" applyFont="1" applyBorder="1" applyAlignment="1">
      <alignment horizontal="center" vertical="center" wrapText="1"/>
    </xf>
    <xf numFmtId="3" fontId="19" fillId="0" borderId="4" xfId="0" applyNumberFormat="1" applyFont="1" applyBorder="1" applyAlignment="1">
      <alignment horizontal="center" vertical="center"/>
    </xf>
    <xf numFmtId="3" fontId="19" fillId="0" borderId="4" xfId="0" applyNumberFormat="1" applyFont="1" applyBorder="1" applyAlignment="1">
      <alignment horizontal="center" vertical="center" wrapText="1"/>
    </xf>
    <xf numFmtId="3" fontId="19" fillId="25" borderId="2" xfId="0" applyNumberFormat="1" applyFont="1" applyFill="1" applyBorder="1" applyAlignment="1">
      <alignment horizontal="center" vertical="center"/>
    </xf>
    <xf numFmtId="9" fontId="19" fillId="25" borderId="2" xfId="0" applyNumberFormat="1" applyFont="1" applyFill="1" applyBorder="1" applyAlignment="1">
      <alignment horizontal="center" vertical="center"/>
    </xf>
    <xf numFmtId="9" fontId="19" fillId="25" borderId="14" xfId="0" applyNumberFormat="1" applyFont="1" applyFill="1" applyBorder="1" applyAlignment="1">
      <alignment horizontal="center" vertical="center"/>
    </xf>
    <xf numFmtId="164" fontId="19" fillId="25" borderId="4" xfId="0" applyNumberFormat="1" applyFont="1" applyFill="1" applyBorder="1" applyAlignment="1">
      <alignment horizontal="center" vertical="center"/>
    </xf>
    <xf numFmtId="9" fontId="19" fillId="25" borderId="4" xfId="0" applyNumberFormat="1" applyFont="1" applyFill="1" applyBorder="1" applyAlignment="1">
      <alignment horizontal="center" vertical="center"/>
    </xf>
    <xf numFmtId="3" fontId="19" fillId="25" borderId="4" xfId="0" applyNumberFormat="1" applyFont="1" applyFill="1" applyBorder="1" applyAlignment="1">
      <alignment horizontal="center" vertical="center"/>
    </xf>
    <xf numFmtId="9" fontId="19" fillId="25" borderId="25" xfId="0" applyNumberFormat="1" applyFont="1" applyFill="1" applyBorder="1" applyAlignment="1">
      <alignment horizontal="center" vertical="center"/>
    </xf>
    <xf numFmtId="0" fontId="19" fillId="25" borderId="4" xfId="0" applyFont="1" applyFill="1" applyBorder="1" applyAlignment="1">
      <alignment horizontal="center" vertical="center"/>
    </xf>
    <xf numFmtId="3" fontId="19" fillId="28" borderId="2" xfId="0" applyNumberFormat="1" applyFont="1" applyFill="1" applyBorder="1" applyAlignment="1">
      <alignment horizontal="center" vertical="center" wrapText="1"/>
    </xf>
    <xf numFmtId="3" fontId="19" fillId="28" borderId="2" xfId="0" applyNumberFormat="1" applyFont="1" applyFill="1" applyBorder="1" applyAlignment="1">
      <alignment horizontal="center" vertical="center"/>
    </xf>
    <xf numFmtId="9" fontId="19" fillId="28" borderId="2" xfId="0" applyNumberFormat="1" applyFont="1" applyFill="1" applyBorder="1" applyAlignment="1">
      <alignment horizontal="center" vertical="center"/>
    </xf>
    <xf numFmtId="9" fontId="19" fillId="28" borderId="14" xfId="0" applyNumberFormat="1" applyFont="1" applyFill="1" applyBorder="1" applyAlignment="1">
      <alignment horizontal="center" vertical="center"/>
    </xf>
    <xf numFmtId="4" fontId="19" fillId="0" borderId="2" xfId="0" applyNumberFormat="1" applyFont="1" applyBorder="1" applyAlignment="1">
      <alignment horizontal="center" vertical="center" wrapText="1"/>
    </xf>
    <xf numFmtId="4" fontId="19" fillId="0" borderId="4" xfId="0" applyNumberFormat="1" applyFont="1" applyBorder="1" applyAlignment="1">
      <alignment horizontal="center" vertical="center" wrapText="1"/>
    </xf>
    <xf numFmtId="9" fontId="1" fillId="28" borderId="7" xfId="0" applyNumberFormat="1" applyFont="1" applyFill="1" applyBorder="1" applyAlignment="1">
      <alignment horizontal="center" vertical="center"/>
    </xf>
    <xf numFmtId="3" fontId="19" fillId="0" borderId="3" xfId="0" applyNumberFormat="1" applyFont="1" applyBorder="1" applyAlignment="1">
      <alignment horizontal="center" vertical="center" wrapText="1"/>
    </xf>
    <xf numFmtId="164" fontId="19" fillId="25" borderId="3" xfId="0" applyNumberFormat="1" applyFont="1" applyFill="1" applyBorder="1" applyAlignment="1">
      <alignment horizontal="center" vertical="center"/>
    </xf>
    <xf numFmtId="9" fontId="19" fillId="25" borderId="3" xfId="0" applyNumberFormat="1" applyFont="1" applyFill="1" applyBorder="1" applyAlignment="1">
      <alignment horizontal="center" vertical="center"/>
    </xf>
    <xf numFmtId="0" fontId="19" fillId="25" borderId="3" xfId="0" applyFont="1" applyFill="1" applyBorder="1" applyAlignment="1">
      <alignment horizontal="center" vertical="center"/>
    </xf>
    <xf numFmtId="9" fontId="19" fillId="25" borderId="15" xfId="0" applyNumberFormat="1" applyFont="1" applyFill="1" applyBorder="1" applyAlignment="1">
      <alignment horizontal="center" vertical="center"/>
    </xf>
    <xf numFmtId="4" fontId="19" fillId="28" borderId="2" xfId="0" applyNumberFormat="1" applyFont="1" applyFill="1" applyBorder="1" applyAlignment="1">
      <alignment horizontal="center" vertical="center" wrapText="1"/>
    </xf>
    <xf numFmtId="0" fontId="19" fillId="0" borderId="2"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20" xfId="1" applyFont="1" applyBorder="1" applyAlignment="1">
      <alignment vertical="center" wrapText="1"/>
    </xf>
    <xf numFmtId="0" fontId="19" fillId="0" borderId="21" xfId="1" applyFont="1" applyBorder="1" applyAlignment="1">
      <alignment vertical="center" wrapText="1"/>
    </xf>
    <xf numFmtId="3" fontId="19" fillId="0" borderId="2" xfId="1" applyNumberFormat="1" applyFont="1" applyFill="1" applyBorder="1" applyAlignment="1">
      <alignment horizontal="center" vertical="center" wrapText="1"/>
    </xf>
    <xf numFmtId="3" fontId="19" fillId="0" borderId="4" xfId="1" applyNumberFormat="1" applyFont="1" applyBorder="1" applyAlignment="1">
      <alignment horizontal="center" vertical="center" wrapText="1"/>
    </xf>
    <xf numFmtId="9" fontId="19" fillId="25" borderId="2" xfId="0" applyNumberFormat="1" applyFont="1" applyFill="1" applyBorder="1" applyAlignment="1">
      <alignment horizontal="center" vertical="center" wrapText="1"/>
    </xf>
    <xf numFmtId="9" fontId="19" fillId="25" borderId="4" xfId="0" applyNumberFormat="1" applyFont="1" applyFill="1" applyBorder="1" applyAlignment="1">
      <alignment horizontal="center" vertical="center" wrapText="1"/>
    </xf>
    <xf numFmtId="4" fontId="19" fillId="0" borderId="3" xfId="1" applyNumberFormat="1" applyFont="1" applyBorder="1" applyAlignment="1">
      <alignment horizontal="center" vertical="center" wrapText="1"/>
    </xf>
    <xf numFmtId="3" fontId="19" fillId="0" borderId="3" xfId="1" applyNumberFormat="1" applyFont="1" applyBorder="1" applyAlignment="1">
      <alignment horizontal="center" vertical="center" wrapText="1"/>
    </xf>
    <xf numFmtId="3" fontId="19" fillId="25" borderId="3" xfId="0" applyNumberFormat="1" applyFont="1" applyFill="1" applyBorder="1" applyAlignment="1">
      <alignment horizontal="center" vertical="center"/>
    </xf>
    <xf numFmtId="9" fontId="19" fillId="25" borderId="3" xfId="0" applyNumberFormat="1" applyFont="1" applyFill="1" applyBorder="1" applyAlignment="1">
      <alignment horizontal="center" vertical="center" wrapText="1"/>
    </xf>
    <xf numFmtId="3" fontId="19" fillId="25" borderId="3" xfId="0" applyNumberFormat="1" applyFont="1" applyFill="1" applyBorder="1" applyAlignment="1">
      <alignment horizontal="center" vertical="center" wrapText="1"/>
    </xf>
    <xf numFmtId="164" fontId="19" fillId="0" borderId="20" xfId="0" applyNumberFormat="1" applyFont="1" applyFill="1" applyBorder="1" applyAlignment="1">
      <alignment horizontal="center" vertical="center" wrapText="1"/>
    </xf>
    <xf numFmtId="9" fontId="19" fillId="0" borderId="2" xfId="0" applyNumberFormat="1" applyFont="1" applyFill="1" applyBorder="1" applyAlignment="1">
      <alignment horizontal="center" vertical="center" wrapText="1"/>
    </xf>
    <xf numFmtId="3" fontId="19" fillId="0" borderId="20" xfId="0" applyNumberFormat="1" applyFont="1" applyFill="1" applyBorder="1" applyAlignment="1">
      <alignment horizontal="center" vertical="center" wrapText="1"/>
    </xf>
    <xf numFmtId="3" fontId="19" fillId="0" borderId="21" xfId="0" applyNumberFormat="1" applyFont="1" applyFill="1" applyBorder="1" applyAlignment="1">
      <alignment horizontal="center" vertical="center" wrapText="1"/>
    </xf>
    <xf numFmtId="9" fontId="19" fillId="0" borderId="4" xfId="0" applyNumberFormat="1" applyFont="1" applyFill="1" applyBorder="1" applyAlignment="1">
      <alignment horizontal="center" vertical="center" wrapText="1"/>
    </xf>
    <xf numFmtId="49" fontId="3" fillId="5" borderId="2" xfId="0" applyNumberFormat="1" applyFont="1" applyFill="1" applyBorder="1" applyAlignment="1">
      <alignment horizontal="center" vertical="center"/>
    </xf>
    <xf numFmtId="4" fontId="19" fillId="0" borderId="3" xfId="0" applyNumberFormat="1" applyFont="1" applyBorder="1" applyAlignment="1">
      <alignment horizontal="center" vertical="center" wrapText="1"/>
    </xf>
    <xf numFmtId="3" fontId="19" fillId="0" borderId="19" xfId="0" applyNumberFormat="1" applyFont="1" applyFill="1" applyBorder="1" applyAlignment="1">
      <alignment horizontal="center" vertical="center" wrapText="1"/>
    </xf>
    <xf numFmtId="9" fontId="19" fillId="0" borderId="3" xfId="0" applyNumberFormat="1" applyFont="1" applyFill="1" applyBorder="1" applyAlignment="1">
      <alignment horizontal="center" vertical="center" wrapText="1"/>
    </xf>
    <xf numFmtId="0" fontId="1" fillId="0" borderId="20" xfId="0" applyFont="1" applyBorder="1" applyAlignment="1">
      <alignment horizontal="center" vertical="center"/>
    </xf>
    <xf numFmtId="0" fontId="1" fillId="0" borderId="21" xfId="0" applyFont="1" applyBorder="1" applyAlignment="1">
      <alignment horizontal="center" vertical="center"/>
    </xf>
    <xf numFmtId="0" fontId="1" fillId="0" borderId="19" xfId="0" applyFont="1" applyBorder="1" applyAlignment="1">
      <alignment horizontal="center" vertical="center"/>
    </xf>
    <xf numFmtId="0" fontId="22" fillId="0" borderId="2" xfId="0" applyFont="1" applyBorder="1" applyAlignment="1">
      <alignment horizontal="center" vertical="center" wrapText="1"/>
    </xf>
    <xf numFmtId="0" fontId="22" fillId="0" borderId="20" xfId="0" applyFont="1" applyBorder="1" applyAlignment="1">
      <alignment vertical="center" wrapText="1"/>
    </xf>
    <xf numFmtId="0" fontId="22" fillId="0" borderId="4" xfId="0" applyFont="1" applyBorder="1" applyAlignment="1">
      <alignment horizontal="center" vertical="center" wrapText="1"/>
    </xf>
    <xf numFmtId="0" fontId="22" fillId="0" borderId="21" xfId="0" applyFont="1" applyBorder="1" applyAlignment="1">
      <alignment vertical="center" wrapText="1"/>
    </xf>
    <xf numFmtId="0" fontId="22" fillId="0" borderId="19" xfId="0" applyFont="1" applyBorder="1" applyAlignment="1">
      <alignment vertical="center" wrapText="1"/>
    </xf>
    <xf numFmtId="0" fontId="22" fillId="25" borderId="2" xfId="1" applyFont="1" applyFill="1" applyBorder="1" applyAlignment="1">
      <alignment horizontal="center" vertical="center"/>
    </xf>
    <xf numFmtId="0" fontId="22" fillId="0" borderId="2" xfId="0" applyFont="1" applyFill="1" applyBorder="1" applyAlignment="1">
      <alignment vertical="center" wrapText="1"/>
    </xf>
    <xf numFmtId="3" fontId="22" fillId="25" borderId="20" xfId="2" applyNumberFormat="1" applyFont="1" applyFill="1" applyBorder="1" applyAlignment="1">
      <alignment horizontal="center" vertical="center" wrapText="1"/>
    </xf>
    <xf numFmtId="3" fontId="22" fillId="0" borderId="20" xfId="0" applyNumberFormat="1" applyFont="1" applyBorder="1" applyAlignment="1">
      <alignment horizontal="center" vertical="center"/>
    </xf>
    <xf numFmtId="9" fontId="26" fillId="25" borderId="20" xfId="4" applyFont="1" applyFill="1" applyBorder="1" applyAlignment="1">
      <alignment horizontal="center" vertical="center"/>
    </xf>
    <xf numFmtId="9" fontId="26" fillId="25" borderId="2" xfId="4" applyFont="1" applyFill="1" applyBorder="1" applyAlignment="1">
      <alignment horizontal="center" vertical="center"/>
    </xf>
    <xf numFmtId="0" fontId="22" fillId="25" borderId="4" xfId="1" applyFont="1" applyFill="1" applyBorder="1" applyAlignment="1">
      <alignment horizontal="center" vertical="center"/>
    </xf>
    <xf numFmtId="0" fontId="22" fillId="0" borderId="4" xfId="2" applyFont="1" applyFill="1" applyBorder="1" applyAlignment="1">
      <alignment vertical="center" wrapText="1"/>
    </xf>
    <xf numFmtId="1" fontId="22" fillId="25" borderId="21" xfId="2" applyNumberFormat="1" applyFont="1" applyFill="1" applyBorder="1" applyAlignment="1">
      <alignment horizontal="center" vertical="center" wrapText="1"/>
    </xf>
    <xf numFmtId="3" fontId="22" fillId="0" borderId="21" xfId="0" applyNumberFormat="1" applyFont="1" applyBorder="1" applyAlignment="1">
      <alignment horizontal="center" vertical="center"/>
    </xf>
    <xf numFmtId="9" fontId="26" fillId="25" borderId="21" xfId="4" applyFont="1" applyFill="1" applyBorder="1" applyAlignment="1">
      <alignment horizontal="center" vertical="center"/>
    </xf>
    <xf numFmtId="9" fontId="26" fillId="25" borderId="4" xfId="4" applyFont="1" applyFill="1" applyBorder="1" applyAlignment="1">
      <alignment horizontal="center" vertical="center"/>
    </xf>
    <xf numFmtId="0" fontId="22" fillId="25" borderId="4" xfId="1" applyFont="1" applyFill="1" applyBorder="1" applyAlignment="1">
      <alignment horizontal="center" vertical="center" wrapText="1"/>
    </xf>
    <xf numFmtId="0" fontId="22" fillId="0" borderId="4" xfId="0" applyFont="1" applyFill="1" applyBorder="1" applyAlignment="1">
      <alignment vertical="center" wrapText="1"/>
    </xf>
    <xf numFmtId="3" fontId="22" fillId="25" borderId="21" xfId="2" applyNumberFormat="1" applyFont="1" applyFill="1" applyBorder="1" applyAlignment="1">
      <alignment horizontal="center" vertical="center" wrapText="1"/>
    </xf>
    <xf numFmtId="0" fontId="27" fillId="0" borderId="4" xfId="0" applyFont="1" applyFill="1" applyBorder="1" applyAlignment="1">
      <alignment vertical="center" wrapText="1"/>
    </xf>
    <xf numFmtId="0" fontId="22" fillId="25" borderId="3" xfId="0" applyFont="1" applyFill="1" applyBorder="1" applyAlignment="1">
      <alignment wrapText="1"/>
    </xf>
    <xf numFmtId="3" fontId="22" fillId="25" borderId="19" xfId="2" applyNumberFormat="1" applyFont="1" applyFill="1" applyBorder="1" applyAlignment="1">
      <alignment horizontal="center" vertical="center"/>
    </xf>
    <xf numFmtId="0" fontId="22" fillId="25" borderId="19" xfId="1" applyFont="1" applyFill="1" applyBorder="1" applyAlignment="1">
      <alignment horizontal="center"/>
    </xf>
    <xf numFmtId="9" fontId="26" fillId="25" borderId="19" xfId="4" applyFont="1" applyFill="1" applyBorder="1" applyAlignment="1">
      <alignment horizontal="center" vertical="center"/>
    </xf>
    <xf numFmtId="9" fontId="26" fillId="25" borderId="3" xfId="4" applyFont="1" applyFill="1" applyBorder="1" applyAlignment="1">
      <alignment horizontal="center" vertical="center"/>
    </xf>
    <xf numFmtId="0" fontId="22" fillId="13" borderId="4" xfId="2" applyFont="1" applyFill="1" applyBorder="1" applyAlignment="1">
      <alignment horizontal="center" vertical="center"/>
    </xf>
    <xf numFmtId="0" fontId="22" fillId="13" borderId="20" xfId="1" applyFont="1" applyFill="1" applyBorder="1" applyAlignment="1">
      <alignment vertical="center" wrapText="1"/>
    </xf>
    <xf numFmtId="3" fontId="22" fillId="13" borderId="4" xfId="0" applyNumberFormat="1" applyFont="1" applyFill="1" applyBorder="1" applyAlignment="1">
      <alignment horizontal="center" vertical="center"/>
    </xf>
    <xf numFmtId="3" fontId="22" fillId="13" borderId="4" xfId="1" applyNumberFormat="1" applyFont="1" applyFill="1" applyBorder="1" applyAlignment="1">
      <alignment horizontal="center" vertical="center" wrapText="1"/>
    </xf>
    <xf numFmtId="9" fontId="22" fillId="25" borderId="4" xfId="0" applyNumberFormat="1" applyFont="1" applyFill="1" applyBorder="1" applyAlignment="1">
      <alignment horizontal="center" vertical="center"/>
    </xf>
    <xf numFmtId="9" fontId="10" fillId="26" borderId="0" xfId="0" applyNumberFormat="1" applyFont="1" applyFill="1" applyAlignment="1">
      <alignment horizontal="center" vertical="center"/>
    </xf>
    <xf numFmtId="0" fontId="22" fillId="13" borderId="21" xfId="1" applyFont="1" applyFill="1" applyBorder="1" applyAlignment="1">
      <alignment vertical="center" wrapText="1"/>
    </xf>
    <xf numFmtId="0" fontId="22" fillId="13" borderId="19" xfId="1" applyFont="1" applyFill="1" applyBorder="1" applyAlignment="1">
      <alignment vertical="center" wrapText="1"/>
    </xf>
    <xf numFmtId="3" fontId="22" fillId="13" borderId="3" xfId="1" applyNumberFormat="1" applyFont="1" applyFill="1" applyBorder="1" applyAlignment="1">
      <alignment horizontal="center" vertical="center" wrapText="1"/>
    </xf>
    <xf numFmtId="9" fontId="22" fillId="25" borderId="3" xfId="0" applyNumberFormat="1" applyFont="1" applyFill="1" applyBorder="1" applyAlignment="1">
      <alignment horizontal="center" vertical="center"/>
    </xf>
    <xf numFmtId="3" fontId="22" fillId="13" borderId="3" xfId="0" applyNumberFormat="1" applyFont="1" applyFill="1" applyBorder="1" applyAlignment="1">
      <alignment horizontal="center" vertical="center"/>
    </xf>
    <xf numFmtId="0" fontId="22" fillId="0" borderId="20" xfId="0" applyFont="1" applyBorder="1" applyAlignment="1">
      <alignment horizontal="center" vertical="center" wrapText="1"/>
    </xf>
    <xf numFmtId="0" fontId="22" fillId="0" borderId="2" xfId="0" applyFont="1" applyBorder="1" applyAlignment="1">
      <alignment vertical="center" wrapText="1"/>
    </xf>
    <xf numFmtId="3" fontId="22" fillId="25" borderId="18" xfId="2" applyNumberFormat="1" applyFont="1" applyFill="1" applyBorder="1" applyAlignment="1">
      <alignment horizontal="center" vertical="center"/>
    </xf>
    <xf numFmtId="3" fontId="22" fillId="25" borderId="20" xfId="2" applyNumberFormat="1" applyFont="1" applyFill="1" applyBorder="1" applyAlignment="1">
      <alignment horizontal="center" vertical="center"/>
    </xf>
    <xf numFmtId="9" fontId="22" fillId="25" borderId="20" xfId="3" applyNumberFormat="1" applyFont="1" applyFill="1" applyBorder="1" applyAlignment="1">
      <alignment horizontal="center" vertical="center"/>
    </xf>
    <xf numFmtId="9" fontId="22" fillId="25" borderId="2" xfId="3" applyNumberFormat="1" applyFont="1" applyFill="1" applyBorder="1" applyAlignment="1">
      <alignment horizontal="center" vertical="center"/>
    </xf>
    <xf numFmtId="3" fontId="22" fillId="25" borderId="14" xfId="2" applyNumberFormat="1" applyFont="1" applyFill="1" applyBorder="1" applyAlignment="1">
      <alignment horizontal="center" vertical="center"/>
    </xf>
    <xf numFmtId="9" fontId="22" fillId="25" borderId="14" xfId="3" applyNumberFormat="1" applyFont="1" applyFill="1" applyBorder="1" applyAlignment="1">
      <alignment horizontal="center" vertical="center"/>
    </xf>
    <xf numFmtId="0" fontId="22" fillId="0" borderId="21" xfId="0" applyFont="1" applyBorder="1" applyAlignment="1">
      <alignment horizontal="center" vertical="center" wrapText="1"/>
    </xf>
    <xf numFmtId="0" fontId="22" fillId="0" borderId="4" xfId="0" applyFont="1" applyBorder="1" applyAlignment="1">
      <alignment vertical="center" wrapText="1"/>
    </xf>
    <xf numFmtId="3" fontId="22" fillId="25" borderId="0" xfId="2" applyNumberFormat="1" applyFont="1" applyFill="1" applyBorder="1" applyAlignment="1">
      <alignment horizontal="center" vertical="center"/>
    </xf>
    <xf numFmtId="3" fontId="22" fillId="25" borderId="21" xfId="2" applyNumberFormat="1" applyFont="1" applyFill="1" applyBorder="1" applyAlignment="1">
      <alignment horizontal="center" vertical="center"/>
    </xf>
    <xf numFmtId="9" fontId="22" fillId="25" borderId="21" xfId="3" applyNumberFormat="1" applyFont="1" applyFill="1" applyBorder="1" applyAlignment="1">
      <alignment horizontal="center" vertical="center"/>
    </xf>
    <xf numFmtId="9" fontId="22" fillId="25" borderId="4" xfId="3" applyNumberFormat="1" applyFont="1" applyFill="1" applyBorder="1" applyAlignment="1">
      <alignment horizontal="center" vertical="center"/>
    </xf>
    <xf numFmtId="3" fontId="22" fillId="25" borderId="25" xfId="2" applyNumberFormat="1" applyFont="1" applyFill="1" applyBorder="1" applyAlignment="1">
      <alignment horizontal="center" vertical="center"/>
    </xf>
    <xf numFmtId="9" fontId="22" fillId="25" borderId="25" xfId="3" applyNumberFormat="1" applyFont="1" applyFill="1" applyBorder="1" applyAlignment="1">
      <alignment horizontal="center" vertical="center"/>
    </xf>
    <xf numFmtId="3" fontId="22" fillId="13" borderId="20" xfId="2" applyNumberFormat="1" applyFont="1" applyFill="1" applyBorder="1" applyAlignment="1">
      <alignment horizontal="center" vertical="center"/>
    </xf>
    <xf numFmtId="3" fontId="22" fillId="13" borderId="2" xfId="2" applyNumberFormat="1" applyFont="1" applyFill="1" applyBorder="1" applyAlignment="1">
      <alignment horizontal="center" vertical="center"/>
    </xf>
    <xf numFmtId="9" fontId="22" fillId="13" borderId="2" xfId="3" applyNumberFormat="1" applyFont="1" applyFill="1" applyBorder="1" applyAlignment="1">
      <alignment horizontal="center" vertical="center"/>
    </xf>
    <xf numFmtId="3" fontId="22" fillId="13" borderId="21" xfId="2" applyNumberFormat="1" applyFont="1" applyFill="1" applyBorder="1" applyAlignment="1">
      <alignment horizontal="center" vertical="center"/>
    </xf>
    <xf numFmtId="3" fontId="22" fillId="13" borderId="4" xfId="2" applyNumberFormat="1" applyFont="1" applyFill="1" applyBorder="1" applyAlignment="1">
      <alignment horizontal="center" vertical="center"/>
    </xf>
    <xf numFmtId="9" fontId="22" fillId="13" borderId="4" xfId="3" applyNumberFormat="1" applyFont="1" applyFill="1" applyBorder="1" applyAlignment="1">
      <alignment horizontal="center" vertical="center"/>
    </xf>
    <xf numFmtId="9" fontId="10" fillId="26" borderId="25" xfId="0" applyNumberFormat="1" applyFont="1" applyFill="1" applyBorder="1" applyAlignment="1">
      <alignment horizontal="center" vertical="center"/>
    </xf>
    <xf numFmtId="0" fontId="22" fillId="25" borderId="21" xfId="1" applyFont="1" applyFill="1" applyBorder="1" applyAlignment="1">
      <alignment vertical="center" wrapText="1"/>
    </xf>
    <xf numFmtId="9" fontId="24" fillId="13" borderId="0" xfId="3" applyNumberFormat="1" applyFont="1" applyFill="1" applyBorder="1" applyAlignment="1">
      <alignment horizontal="center" vertical="center"/>
    </xf>
    <xf numFmtId="9" fontId="10" fillId="28" borderId="25" xfId="0" applyNumberFormat="1" applyFont="1" applyFill="1" applyBorder="1" applyAlignment="1">
      <alignment horizontal="center" vertical="center"/>
    </xf>
    <xf numFmtId="3" fontId="24" fillId="13" borderId="21" xfId="2" applyNumberFormat="1" applyFont="1" applyFill="1" applyBorder="1" applyAlignment="1">
      <alignment horizontal="center" vertical="center"/>
    </xf>
    <xf numFmtId="9" fontId="24" fillId="13" borderId="21" xfId="3" applyNumberFormat="1" applyFont="1" applyFill="1" applyBorder="1" applyAlignment="1">
      <alignment horizontal="center" vertical="center"/>
    </xf>
    <xf numFmtId="9" fontId="22" fillId="13" borderId="21" xfId="3" applyNumberFormat="1" applyFont="1" applyFill="1" applyBorder="1" applyAlignment="1">
      <alignment horizontal="center" vertical="center"/>
    </xf>
    <xf numFmtId="9" fontId="10" fillId="26" borderId="4" xfId="0" applyNumberFormat="1" applyFont="1" applyFill="1" applyBorder="1" applyAlignment="1">
      <alignment horizontal="center" vertical="center"/>
    </xf>
    <xf numFmtId="0" fontId="22" fillId="25" borderId="21" xfId="2" applyFont="1" applyFill="1" applyBorder="1" applyAlignment="1">
      <alignment horizontal="center" vertical="center"/>
    </xf>
    <xf numFmtId="0" fontId="22" fillId="27" borderId="21" xfId="0" applyFont="1" applyFill="1" applyBorder="1" applyAlignment="1">
      <alignment vertical="center" wrapText="1"/>
    </xf>
    <xf numFmtId="9" fontId="22" fillId="25" borderId="4" xfId="3" applyFont="1" applyFill="1" applyBorder="1" applyAlignment="1">
      <alignment horizontal="center" vertical="center"/>
    </xf>
    <xf numFmtId="1" fontId="22" fillId="25" borderId="4" xfId="1" applyNumberFormat="1" applyFont="1" applyFill="1" applyBorder="1" applyAlignment="1">
      <alignment horizontal="center" vertical="center"/>
    </xf>
    <xf numFmtId="9" fontId="10" fillId="26" borderId="15" xfId="0" applyNumberFormat="1" applyFont="1" applyFill="1" applyBorder="1" applyAlignment="1">
      <alignment horizontal="center" vertical="center"/>
    </xf>
    <xf numFmtId="3" fontId="22" fillId="25" borderId="4" xfId="1" applyNumberFormat="1" applyFont="1" applyFill="1" applyBorder="1" applyAlignment="1">
      <alignment horizontal="center" vertical="center"/>
    </xf>
    <xf numFmtId="0" fontId="22" fillId="25" borderId="21" xfId="0" applyFont="1" applyFill="1" applyBorder="1" applyAlignment="1">
      <alignment vertical="center" wrapText="1"/>
    </xf>
    <xf numFmtId="3" fontId="22" fillId="28" borderId="4" xfId="2" applyNumberFormat="1" applyFont="1" applyFill="1" applyBorder="1" applyAlignment="1">
      <alignment horizontal="center" vertical="center"/>
    </xf>
    <xf numFmtId="9" fontId="22" fillId="28" borderId="4" xfId="3" applyNumberFormat="1" applyFont="1" applyFill="1" applyBorder="1" applyAlignment="1">
      <alignment horizontal="center" vertical="center"/>
    </xf>
    <xf numFmtId="9" fontId="22" fillId="28" borderId="4" xfId="3" applyFont="1" applyFill="1" applyBorder="1" applyAlignment="1">
      <alignment horizontal="center" vertical="center"/>
    </xf>
    <xf numFmtId="9" fontId="10" fillId="28" borderId="15" xfId="0" applyNumberFormat="1" applyFont="1" applyFill="1" applyBorder="1" applyAlignment="1">
      <alignment horizontal="center" vertical="center"/>
    </xf>
    <xf numFmtId="0" fontId="22" fillId="25" borderId="21" xfId="2" applyFont="1" applyFill="1" applyBorder="1" applyAlignment="1">
      <alignment horizontal="center" vertical="center" wrapText="1"/>
    </xf>
    <xf numFmtId="0" fontId="22" fillId="0" borderId="21" xfId="0" applyFont="1" applyFill="1" applyBorder="1" applyAlignment="1">
      <alignment vertical="center" wrapText="1"/>
    </xf>
    <xf numFmtId="3" fontId="22" fillId="25" borderId="4" xfId="2" applyNumberFormat="1" applyFont="1" applyFill="1" applyBorder="1" applyAlignment="1">
      <alignment horizontal="center" vertical="center" wrapText="1"/>
    </xf>
    <xf numFmtId="0" fontId="22" fillId="0" borderId="21" xfId="2" applyFont="1" applyFill="1" applyBorder="1" applyAlignment="1">
      <alignment vertical="center" wrapText="1"/>
    </xf>
    <xf numFmtId="1" fontId="22" fillId="25" borderId="4" xfId="2" applyNumberFormat="1" applyFont="1" applyFill="1" applyBorder="1" applyAlignment="1">
      <alignment horizontal="center" vertical="center" wrapText="1"/>
    </xf>
    <xf numFmtId="0" fontId="22" fillId="25" borderId="19" xfId="2" applyFont="1" applyFill="1" applyBorder="1" applyAlignment="1">
      <alignment horizontal="center" vertical="center" wrapText="1"/>
    </xf>
    <xf numFmtId="0" fontId="22" fillId="0" borderId="19" xfId="0" applyFont="1" applyFill="1" applyBorder="1" applyAlignment="1">
      <alignment vertical="center" wrapText="1"/>
    </xf>
    <xf numFmtId="3" fontId="22" fillId="25" borderId="3" xfId="2" applyNumberFormat="1" applyFont="1" applyFill="1" applyBorder="1" applyAlignment="1">
      <alignment horizontal="center" vertical="center" wrapText="1"/>
    </xf>
    <xf numFmtId="9" fontId="22" fillId="25" borderId="3" xfId="3" applyFont="1" applyFill="1" applyBorder="1" applyAlignment="1">
      <alignment horizontal="center" vertical="center"/>
    </xf>
    <xf numFmtId="3" fontId="19" fillId="28" borderId="4" xfId="2" applyNumberFormat="1" applyFont="1" applyFill="1" applyBorder="1" applyAlignment="1">
      <alignment horizontal="center" vertical="center"/>
    </xf>
    <xf numFmtId="9" fontId="19" fillId="28" borderId="0" xfId="3" applyNumberFormat="1" applyFont="1" applyFill="1" applyBorder="1" applyAlignment="1">
      <alignment horizontal="center" vertical="center"/>
    </xf>
    <xf numFmtId="9" fontId="19" fillId="28" borderId="25" xfId="3" applyNumberFormat="1" applyFont="1" applyFill="1" applyBorder="1" applyAlignment="1">
      <alignment horizontal="center" vertical="center"/>
    </xf>
    <xf numFmtId="3" fontId="19" fillId="28" borderId="3" xfId="2" applyNumberFormat="1" applyFont="1" applyFill="1" applyBorder="1" applyAlignment="1">
      <alignment horizontal="center" vertical="center"/>
    </xf>
    <xf numFmtId="9" fontId="19" fillId="28" borderId="16" xfId="3" applyNumberFormat="1" applyFont="1" applyFill="1" applyBorder="1" applyAlignment="1">
      <alignment horizontal="center" vertical="center"/>
    </xf>
    <xf numFmtId="9" fontId="19" fillId="28" borderId="15" xfId="3" applyNumberFormat="1" applyFont="1" applyFill="1" applyBorder="1" applyAlignment="1">
      <alignment horizontal="center" vertical="center"/>
    </xf>
    <xf numFmtId="3" fontId="19" fillId="0" borderId="3" xfId="2" applyNumberFormat="1" applyFont="1" applyFill="1" applyBorder="1" applyAlignment="1">
      <alignment horizontal="center" vertical="center"/>
    </xf>
    <xf numFmtId="9" fontId="19" fillId="0" borderId="16" xfId="3" applyNumberFormat="1" applyFont="1" applyFill="1" applyBorder="1" applyAlignment="1">
      <alignment horizontal="center" vertical="center"/>
    </xf>
    <xf numFmtId="9" fontId="19" fillId="0" borderId="15" xfId="3" applyNumberFormat="1" applyFont="1" applyFill="1" applyBorder="1" applyAlignment="1">
      <alignment horizontal="center" vertical="center"/>
    </xf>
    <xf numFmtId="0" fontId="19" fillId="13" borderId="2" xfId="1" applyFont="1" applyFill="1" applyBorder="1" applyAlignment="1">
      <alignment horizontal="center" vertical="center"/>
    </xf>
    <xf numFmtId="4" fontId="19" fillId="0" borderId="20" xfId="2" applyNumberFormat="1" applyFont="1" applyFill="1" applyBorder="1" applyAlignment="1">
      <alignment horizontal="center" vertical="center"/>
    </xf>
    <xf numFmtId="4" fontId="19" fillId="0" borderId="19" xfId="2" applyNumberFormat="1" applyFont="1" applyFill="1" applyBorder="1" applyAlignment="1">
      <alignment horizontal="center" vertical="center"/>
    </xf>
    <xf numFmtId="3" fontId="19" fillId="0" borderId="16" xfId="2" applyNumberFormat="1" applyFont="1" applyFill="1" applyBorder="1" applyAlignment="1">
      <alignment horizontal="center" vertical="center"/>
    </xf>
    <xf numFmtId="0" fontId="19" fillId="0" borderId="2" xfId="0" applyFont="1" applyBorder="1" applyAlignment="1">
      <alignment vertical="top" wrapText="1"/>
    </xf>
    <xf numFmtId="0" fontId="19" fillId="13" borderId="3" xfId="1" applyFont="1" applyFill="1" applyBorder="1" applyAlignment="1">
      <alignment horizontal="center" vertical="center"/>
    </xf>
    <xf numFmtId="0" fontId="19" fillId="0" borderId="3" xfId="0" applyFont="1" applyBorder="1" applyAlignment="1">
      <alignment vertical="top" wrapText="1"/>
    </xf>
    <xf numFmtId="9" fontId="19" fillId="28" borderId="18" xfId="3" applyNumberFormat="1" applyFont="1" applyFill="1" applyBorder="1" applyAlignment="1">
      <alignment horizontal="center" vertical="center"/>
    </xf>
    <xf numFmtId="9" fontId="19" fillId="28" borderId="14" xfId="3" applyNumberFormat="1" applyFont="1" applyFill="1" applyBorder="1" applyAlignment="1">
      <alignment horizontal="center" vertical="center"/>
    </xf>
    <xf numFmtId="0" fontId="20" fillId="0" borderId="2" xfId="0" applyFont="1" applyBorder="1" applyAlignment="1">
      <alignment horizontal="center" vertical="center" wrapText="1"/>
    </xf>
    <xf numFmtId="4" fontId="20" fillId="25" borderId="2" xfId="2" applyNumberFormat="1" applyFont="1" applyFill="1" applyBorder="1" applyAlignment="1">
      <alignment horizontal="center" vertical="center"/>
    </xf>
    <xf numFmtId="0" fontId="20" fillId="0" borderId="4" xfId="0" applyFont="1" applyBorder="1" applyAlignment="1">
      <alignment horizontal="center" vertical="center" wrapText="1"/>
    </xf>
    <xf numFmtId="4" fontId="20" fillId="25" borderId="4" xfId="2" applyNumberFormat="1" applyFont="1" applyFill="1" applyBorder="1" applyAlignment="1">
      <alignment horizontal="center" vertical="center"/>
    </xf>
    <xf numFmtId="0" fontId="20" fillId="0" borderId="21" xfId="0" applyFont="1" applyBorder="1" applyAlignment="1">
      <alignment horizontal="center" vertical="center" wrapText="1"/>
    </xf>
    <xf numFmtId="4" fontId="20" fillId="25" borderId="4" xfId="2" applyNumberFormat="1" applyFont="1" applyFill="1" applyBorder="1" applyAlignment="1">
      <alignment horizontal="center" vertical="center" wrapText="1"/>
    </xf>
    <xf numFmtId="0" fontId="20" fillId="0" borderId="20" xfId="0" applyFont="1" applyBorder="1" applyAlignment="1">
      <alignment vertical="center" wrapText="1"/>
    </xf>
    <xf numFmtId="0" fontId="20" fillId="0" borderId="21" xfId="0" applyFont="1" applyBorder="1" applyAlignment="1">
      <alignment vertical="center" wrapText="1"/>
    </xf>
    <xf numFmtId="9" fontId="20" fillId="25" borderId="2" xfId="3" applyNumberFormat="1" applyFont="1" applyFill="1" applyBorder="1" applyAlignment="1">
      <alignment horizontal="center" vertical="center"/>
    </xf>
    <xf numFmtId="3" fontId="20" fillId="25" borderId="18" xfId="2" applyNumberFormat="1" applyFont="1" applyFill="1" applyBorder="1" applyAlignment="1">
      <alignment horizontal="center" vertical="center"/>
    </xf>
    <xf numFmtId="9" fontId="20" fillId="25" borderId="4" xfId="3" applyNumberFormat="1" applyFont="1" applyFill="1" applyBorder="1" applyAlignment="1">
      <alignment horizontal="center" vertical="center"/>
    </xf>
    <xf numFmtId="3" fontId="20" fillId="25" borderId="0" xfId="2" applyNumberFormat="1" applyFont="1" applyFill="1" applyBorder="1" applyAlignment="1">
      <alignment horizontal="center" vertical="center"/>
    </xf>
    <xf numFmtId="0" fontId="20" fillId="0" borderId="3" xfId="0" applyFont="1" applyBorder="1" applyAlignment="1">
      <alignment horizontal="center" vertical="center" wrapText="1"/>
    </xf>
    <xf numFmtId="0" fontId="20" fillId="0" borderId="19" xfId="0" applyFont="1" applyBorder="1" applyAlignment="1">
      <alignment vertical="center" wrapText="1"/>
    </xf>
    <xf numFmtId="4" fontId="20" fillId="25" borderId="3" xfId="2" applyNumberFormat="1" applyFont="1" applyFill="1" applyBorder="1" applyAlignment="1">
      <alignment horizontal="center" vertical="center"/>
    </xf>
    <xf numFmtId="9" fontId="20" fillId="25" borderId="3" xfId="3" applyNumberFormat="1" applyFont="1" applyFill="1" applyBorder="1" applyAlignment="1">
      <alignment horizontal="center" vertical="center"/>
    </xf>
    <xf numFmtId="3" fontId="20" fillId="25" borderId="16" xfId="2" applyNumberFormat="1" applyFont="1" applyFill="1" applyBorder="1" applyAlignment="1">
      <alignment horizontal="center" vertical="center"/>
    </xf>
    <xf numFmtId="0" fontId="20" fillId="0" borderId="20" xfId="1" applyFont="1" applyBorder="1" applyAlignment="1">
      <alignment vertical="center" wrapText="1"/>
    </xf>
    <xf numFmtId="0" fontId="28" fillId="0" borderId="21" xfId="1" applyFont="1" applyBorder="1" applyAlignment="1">
      <alignment vertical="center" wrapText="1"/>
    </xf>
    <xf numFmtId="9" fontId="20" fillId="25" borderId="18" xfId="3" applyNumberFormat="1" applyFont="1" applyFill="1" applyBorder="1" applyAlignment="1">
      <alignment horizontal="center" vertical="center"/>
    </xf>
    <xf numFmtId="9" fontId="20" fillId="25" borderId="0" xfId="3" applyNumberFormat="1" applyFont="1" applyFill="1" applyBorder="1" applyAlignment="1">
      <alignment horizontal="center" vertical="center"/>
    </xf>
    <xf numFmtId="0" fontId="20" fillId="0" borderId="4" xfId="1" applyFont="1" applyBorder="1" applyAlignment="1">
      <alignment horizontal="center" vertical="center" wrapText="1"/>
    </xf>
    <xf numFmtId="0" fontId="20" fillId="0" borderId="21" xfId="1" applyFont="1" applyBorder="1" applyAlignment="1">
      <alignment vertical="center" wrapText="1"/>
    </xf>
    <xf numFmtId="0" fontId="20" fillId="0" borderId="19" xfId="1" applyFont="1" applyBorder="1" applyAlignment="1">
      <alignment vertical="center" wrapText="1"/>
    </xf>
    <xf numFmtId="0" fontId="19" fillId="0" borderId="19" xfId="1" applyFont="1" applyBorder="1" applyAlignment="1">
      <alignment vertical="center" wrapText="1"/>
    </xf>
    <xf numFmtId="49" fontId="19" fillId="0" borderId="20" xfId="0" applyNumberFormat="1" applyFont="1" applyBorder="1" applyAlignment="1">
      <alignment horizontal="center" vertical="center" wrapText="1"/>
    </xf>
    <xf numFmtId="49" fontId="19" fillId="0" borderId="21" xfId="0" applyNumberFormat="1" applyFont="1" applyBorder="1" applyAlignment="1">
      <alignment horizontal="center" vertical="center" wrapText="1"/>
    </xf>
    <xf numFmtId="3" fontId="19" fillId="0" borderId="2" xfId="2" applyNumberFormat="1" applyFont="1" applyFill="1" applyBorder="1" applyAlignment="1">
      <alignment horizontal="center" vertical="center"/>
    </xf>
    <xf numFmtId="3" fontId="19" fillId="0" borderId="4" xfId="2" applyNumberFormat="1" applyFont="1" applyFill="1" applyBorder="1" applyAlignment="1">
      <alignment horizontal="center" vertical="center"/>
    </xf>
    <xf numFmtId="49" fontId="19" fillId="0" borderId="19" xfId="0" applyNumberFormat="1" applyFont="1" applyBorder="1" applyAlignment="1">
      <alignment horizontal="center" vertical="center" wrapText="1"/>
    </xf>
    <xf numFmtId="4" fontId="19" fillId="13" borderId="3" xfId="2" applyNumberFormat="1" applyFont="1" applyFill="1" applyBorder="1" applyAlignment="1">
      <alignment horizontal="center" vertical="center" wrapText="1"/>
    </xf>
    <xf numFmtId="49" fontId="19" fillId="0" borderId="2" xfId="0" applyNumberFormat="1" applyFont="1" applyBorder="1" applyAlignment="1">
      <alignment horizontal="center" vertical="center" wrapText="1"/>
    </xf>
    <xf numFmtId="49" fontId="19" fillId="0" borderId="4" xfId="0" applyNumberFormat="1" applyFont="1" applyBorder="1" applyAlignment="1">
      <alignment horizontal="center" vertical="center" wrapText="1"/>
    </xf>
    <xf numFmtId="0" fontId="19" fillId="0" borderId="4" xfId="2" applyNumberFormat="1" applyFont="1" applyFill="1" applyBorder="1" applyAlignment="1">
      <alignment horizontal="center" vertical="center"/>
    </xf>
    <xf numFmtId="0" fontId="19" fillId="0" borderId="2" xfId="2" applyNumberFormat="1" applyFont="1" applyFill="1" applyBorder="1" applyAlignment="1">
      <alignment horizontal="center" vertical="center"/>
    </xf>
    <xf numFmtId="0" fontId="19" fillId="0" borderId="21" xfId="2" applyNumberFormat="1" applyFont="1" applyFill="1" applyBorder="1" applyAlignment="1">
      <alignment horizontal="center" vertical="center"/>
    </xf>
    <xf numFmtId="0" fontId="19" fillId="0" borderId="25" xfId="2" applyNumberFormat="1" applyFont="1" applyFill="1" applyBorder="1" applyAlignment="1">
      <alignment horizontal="center" vertical="center"/>
    </xf>
    <xf numFmtId="0" fontId="19" fillId="0" borderId="20" xfId="2" applyNumberFormat="1" applyFont="1" applyFill="1" applyBorder="1" applyAlignment="1">
      <alignment horizontal="center" vertical="center"/>
    </xf>
    <xf numFmtId="3" fontId="19" fillId="0" borderId="14" xfId="2" applyNumberFormat="1" applyFont="1" applyFill="1" applyBorder="1" applyAlignment="1">
      <alignment horizontal="center" vertical="center"/>
    </xf>
    <xf numFmtId="9" fontId="19" fillId="13" borderId="3" xfId="3" applyNumberFormat="1" applyFont="1" applyFill="1" applyBorder="1" applyAlignment="1">
      <alignment horizontal="center" vertical="center"/>
    </xf>
    <xf numFmtId="49" fontId="19" fillId="0" borderId="3" xfId="0" applyNumberFormat="1" applyFont="1" applyBorder="1" applyAlignment="1">
      <alignment horizontal="center" vertical="center" wrapText="1"/>
    </xf>
    <xf numFmtId="0" fontId="19" fillId="0" borderId="19" xfId="0" applyFont="1" applyFill="1" applyBorder="1" applyAlignment="1">
      <alignment vertical="center" wrapText="1"/>
    </xf>
    <xf numFmtId="4" fontId="19" fillId="0" borderId="3" xfId="2" applyNumberFormat="1" applyFont="1" applyFill="1" applyBorder="1" applyAlignment="1">
      <alignment horizontal="center" vertical="center"/>
    </xf>
    <xf numFmtId="0" fontId="19" fillId="0" borderId="3" xfId="2" applyNumberFormat="1" applyFont="1" applyFill="1" applyBorder="1" applyAlignment="1">
      <alignment horizontal="center" vertical="center"/>
    </xf>
    <xf numFmtId="0" fontId="19" fillId="0" borderId="19" xfId="2" applyNumberFormat="1" applyFont="1" applyFill="1" applyBorder="1" applyAlignment="1">
      <alignment horizontal="center" vertical="center"/>
    </xf>
    <xf numFmtId="0" fontId="19" fillId="0" borderId="15" xfId="2" applyNumberFormat="1" applyFont="1" applyFill="1" applyBorder="1" applyAlignment="1">
      <alignment horizontal="center" vertical="center"/>
    </xf>
    <xf numFmtId="49" fontId="19" fillId="0" borderId="2" xfId="0" applyNumberFormat="1" applyFont="1" applyFill="1" applyBorder="1" applyAlignment="1">
      <alignment horizontal="center" vertical="center" wrapText="1"/>
    </xf>
    <xf numFmtId="0" fontId="19" fillId="28" borderId="4" xfId="2" applyNumberFormat="1" applyFont="1" applyFill="1" applyBorder="1" applyAlignment="1">
      <alignment horizontal="center" vertical="center"/>
    </xf>
    <xf numFmtId="9" fontId="19" fillId="28" borderId="4" xfId="3" applyNumberFormat="1" applyFont="1" applyFill="1" applyBorder="1" applyAlignment="1">
      <alignment horizontal="center" vertical="center"/>
    </xf>
    <xf numFmtId="0" fontId="19" fillId="28" borderId="3" xfId="2" applyNumberFormat="1" applyFont="1" applyFill="1" applyBorder="1" applyAlignment="1">
      <alignment horizontal="center" vertical="center"/>
    </xf>
    <xf numFmtId="9" fontId="19" fillId="28" borderId="3" xfId="3" applyNumberFormat="1" applyFont="1" applyFill="1" applyBorder="1" applyAlignment="1">
      <alignment horizontal="center" vertical="center"/>
    </xf>
    <xf numFmtId="4" fontId="19" fillId="13" borderId="0" xfId="2" applyNumberFormat="1" applyFont="1" applyFill="1" applyBorder="1" applyAlignment="1">
      <alignment vertical="center" wrapText="1"/>
    </xf>
    <xf numFmtId="4" fontId="19" fillId="28" borderId="4" xfId="2" applyNumberFormat="1" applyFont="1" applyFill="1" applyBorder="1" applyAlignment="1">
      <alignment horizontal="center" vertical="center" wrapText="1"/>
    </xf>
    <xf numFmtId="49" fontId="19" fillId="0" borderId="0" xfId="0" applyNumberFormat="1" applyFont="1" applyBorder="1" applyAlignment="1">
      <alignment vertical="center" wrapText="1"/>
    </xf>
    <xf numFmtId="0" fontId="29" fillId="0" borderId="2" xfId="1" applyFont="1" applyFill="1" applyBorder="1" applyAlignment="1">
      <alignment horizontal="center" vertical="center" wrapText="1"/>
    </xf>
    <xf numFmtId="0" fontId="29" fillId="0" borderId="4" xfId="1" applyFont="1" applyFill="1" applyBorder="1" applyAlignment="1">
      <alignment horizontal="center" vertical="center" wrapText="1"/>
    </xf>
    <xf numFmtId="0" fontId="29" fillId="0" borderId="3" xfId="1" applyFont="1" applyFill="1" applyBorder="1" applyAlignment="1">
      <alignment horizontal="center" vertical="center" wrapText="1"/>
    </xf>
    <xf numFmtId="0" fontId="19" fillId="0" borderId="20" xfId="0" applyFont="1" applyBorder="1" applyAlignment="1">
      <alignment horizontal="center" vertical="center" wrapText="1"/>
    </xf>
    <xf numFmtId="0" fontId="19" fillId="0" borderId="19" xfId="0" applyFont="1" applyBorder="1" applyAlignment="1">
      <alignment horizontal="center" vertical="center" wrapText="1"/>
    </xf>
    <xf numFmtId="0" fontId="29" fillId="0" borderId="2" xfId="1" applyFont="1" applyFill="1" applyBorder="1" applyAlignment="1">
      <alignment vertical="center" wrapText="1"/>
    </xf>
    <xf numFmtId="0" fontId="29" fillId="0" borderId="4" xfId="1" applyFont="1" applyFill="1" applyBorder="1" applyAlignment="1">
      <alignment vertical="center" wrapText="1"/>
    </xf>
    <xf numFmtId="0" fontId="29" fillId="0" borderId="3" xfId="1" applyFont="1" applyFill="1" applyBorder="1" applyAlignment="1">
      <alignment vertical="center" wrapText="1"/>
    </xf>
    <xf numFmtId="0" fontId="29" fillId="0" borderId="21" xfId="1" applyFont="1" applyFill="1" applyBorder="1" applyAlignment="1">
      <alignment horizontal="center" vertical="center" wrapText="1"/>
    </xf>
    <xf numFmtId="4" fontId="19" fillId="0" borderId="0" xfId="2" applyNumberFormat="1" applyFont="1" applyFill="1" applyBorder="1" applyAlignment="1">
      <alignment horizontal="center" vertical="center"/>
    </xf>
    <xf numFmtId="0" fontId="19" fillId="0" borderId="4" xfId="0" applyFont="1" applyBorder="1" applyAlignment="1">
      <alignment vertical="center" wrapText="1"/>
    </xf>
    <xf numFmtId="3" fontId="19" fillId="0" borderId="21" xfId="2" applyNumberFormat="1" applyFont="1" applyFill="1" applyBorder="1" applyAlignment="1">
      <alignment horizontal="center" vertical="center"/>
    </xf>
    <xf numFmtId="0" fontId="19" fillId="28" borderId="2" xfId="0" applyFont="1" applyFill="1" applyBorder="1" applyAlignment="1">
      <alignment horizontal="center" vertical="center" wrapText="1"/>
    </xf>
    <xf numFmtId="0" fontId="19" fillId="28" borderId="20" xfId="0" applyFont="1" applyFill="1" applyBorder="1" applyAlignment="1">
      <alignment vertical="center" wrapText="1"/>
    </xf>
    <xf numFmtId="4" fontId="19" fillId="28" borderId="2" xfId="2" applyNumberFormat="1" applyFont="1" applyFill="1" applyBorder="1" applyAlignment="1">
      <alignment horizontal="center" vertical="center"/>
    </xf>
    <xf numFmtId="3" fontId="19" fillId="28" borderId="2" xfId="2" applyNumberFormat="1" applyFont="1" applyFill="1" applyBorder="1" applyAlignment="1">
      <alignment horizontal="center" vertical="center"/>
    </xf>
    <xf numFmtId="9" fontId="19" fillId="28" borderId="20" xfId="3" applyNumberFormat="1" applyFont="1" applyFill="1" applyBorder="1" applyAlignment="1">
      <alignment horizontal="center" vertical="center"/>
    </xf>
    <xf numFmtId="0" fontId="19" fillId="28" borderId="4" xfId="0" applyFont="1" applyFill="1" applyBorder="1" applyAlignment="1">
      <alignment horizontal="center" vertical="center" wrapText="1"/>
    </xf>
    <xf numFmtId="0" fontId="19" fillId="28" borderId="21" xfId="0" applyFont="1" applyFill="1" applyBorder="1" applyAlignment="1">
      <alignment vertical="center" wrapText="1"/>
    </xf>
    <xf numFmtId="4" fontId="19" fillId="28" borderId="4" xfId="2" applyNumberFormat="1" applyFont="1" applyFill="1" applyBorder="1" applyAlignment="1">
      <alignment horizontal="center" vertical="center"/>
    </xf>
    <xf numFmtId="9" fontId="19" fillId="28" borderId="21" xfId="3" applyNumberFormat="1" applyFont="1" applyFill="1" applyBorder="1" applyAlignment="1">
      <alignment horizontal="center" vertical="center"/>
    </xf>
    <xf numFmtId="0" fontId="19" fillId="28" borderId="19" xfId="0" applyFont="1" applyFill="1" applyBorder="1" applyAlignment="1">
      <alignment vertical="center" wrapText="1"/>
    </xf>
    <xf numFmtId="0" fontId="1" fillId="0" borderId="2" xfId="0" applyFont="1" applyBorder="1" applyAlignment="1">
      <alignment horizontal="left" vertical="center"/>
    </xf>
    <xf numFmtId="0" fontId="1" fillId="0" borderId="5" xfId="0" applyFont="1" applyBorder="1" applyAlignment="1">
      <alignment horizontal="left" vertical="center" wrapText="1"/>
    </xf>
    <xf numFmtId="0" fontId="19" fillId="28" borderId="21" xfId="1" applyFont="1" applyFill="1" applyBorder="1" applyAlignment="1">
      <alignment vertical="center" wrapText="1"/>
    </xf>
    <xf numFmtId="3" fontId="19" fillId="28" borderId="4" xfId="2" applyNumberFormat="1" applyFont="1" applyFill="1" applyBorder="1" applyAlignment="1">
      <alignment horizontal="center" vertical="center" wrapText="1"/>
    </xf>
    <xf numFmtId="9" fontId="19" fillId="28" borderId="0" xfId="3" applyNumberFormat="1" applyFont="1" applyFill="1" applyBorder="1" applyAlignment="1">
      <alignment horizontal="center" vertical="center" wrapText="1"/>
    </xf>
    <xf numFmtId="9" fontId="19" fillId="28" borderId="25" xfId="3" applyNumberFormat="1" applyFont="1" applyFill="1" applyBorder="1" applyAlignment="1">
      <alignment horizontal="center" vertical="center" wrapText="1"/>
    </xf>
    <xf numFmtId="0" fontId="19" fillId="28" borderId="21" xfId="0" applyFont="1" applyFill="1" applyBorder="1" applyAlignment="1">
      <alignment horizontal="center" vertical="center" wrapText="1"/>
    </xf>
    <xf numFmtId="4" fontId="19" fillId="28" borderId="21" xfId="2" applyNumberFormat="1" applyFont="1" applyFill="1" applyBorder="1" applyAlignment="1">
      <alignment horizontal="center" vertical="center" wrapText="1"/>
    </xf>
    <xf numFmtId="3" fontId="19" fillId="28" borderId="21" xfId="2" applyNumberFormat="1" applyFont="1" applyFill="1" applyBorder="1" applyAlignment="1">
      <alignment horizontal="center" vertical="center" wrapText="1"/>
    </xf>
    <xf numFmtId="9" fontId="19" fillId="28" borderId="21" xfId="3" applyNumberFormat="1" applyFont="1" applyFill="1" applyBorder="1" applyAlignment="1">
      <alignment horizontal="center" vertical="center" wrapText="1"/>
    </xf>
    <xf numFmtId="9" fontId="19" fillId="28" borderId="4" xfId="3" applyNumberFormat="1" applyFont="1" applyFill="1" applyBorder="1" applyAlignment="1">
      <alignment horizontal="center" vertical="center" wrapText="1"/>
    </xf>
    <xf numFmtId="3" fontId="19" fillId="28" borderId="25" xfId="2" applyNumberFormat="1" applyFont="1" applyFill="1" applyBorder="1" applyAlignment="1">
      <alignment horizontal="center" vertical="center" wrapText="1"/>
    </xf>
    <xf numFmtId="0" fontId="19" fillId="28" borderId="20" xfId="1" applyFont="1" applyFill="1" applyBorder="1" applyAlignment="1">
      <alignment vertical="center" wrapText="1"/>
    </xf>
    <xf numFmtId="4" fontId="19" fillId="28" borderId="2" xfId="2" applyNumberFormat="1" applyFont="1" applyFill="1" applyBorder="1" applyAlignment="1">
      <alignment horizontal="center" vertical="center" wrapText="1"/>
    </xf>
    <xf numFmtId="3" fontId="19" fillId="28" borderId="2" xfId="2" applyNumberFormat="1" applyFont="1" applyFill="1" applyBorder="1" applyAlignment="1">
      <alignment horizontal="center" vertical="center" wrapText="1"/>
    </xf>
    <xf numFmtId="9" fontId="19" fillId="28" borderId="18" xfId="3" applyNumberFormat="1" applyFont="1" applyFill="1" applyBorder="1" applyAlignment="1">
      <alignment horizontal="center" vertical="center" wrapText="1"/>
    </xf>
    <xf numFmtId="9" fontId="19" fillId="28" borderId="14" xfId="3" applyNumberFormat="1" applyFont="1" applyFill="1" applyBorder="1" applyAlignment="1">
      <alignment horizontal="center" vertical="center" wrapText="1"/>
    </xf>
    <xf numFmtId="0" fontId="19" fillId="28" borderId="3" xfId="0" applyFont="1" applyFill="1" applyBorder="1" applyAlignment="1">
      <alignment horizontal="center" vertical="center" wrapText="1"/>
    </xf>
    <xf numFmtId="0" fontId="19" fillId="28" borderId="19" xfId="1" applyFont="1" applyFill="1" applyBorder="1" applyAlignment="1">
      <alignment vertical="center" wrapText="1"/>
    </xf>
    <xf numFmtId="4" fontId="19" fillId="28" borderId="3" xfId="2" applyNumberFormat="1" applyFont="1" applyFill="1" applyBorder="1" applyAlignment="1">
      <alignment horizontal="center" vertical="center" wrapText="1"/>
    </xf>
    <xf numFmtId="3" fontId="19" fillId="28" borderId="3" xfId="2" applyNumberFormat="1" applyFont="1" applyFill="1" applyBorder="1" applyAlignment="1">
      <alignment horizontal="center" vertical="center" wrapText="1"/>
    </xf>
    <xf numFmtId="9" fontId="19" fillId="28" borderId="16" xfId="3" applyNumberFormat="1" applyFont="1" applyFill="1" applyBorder="1" applyAlignment="1">
      <alignment horizontal="center" vertical="center" wrapText="1"/>
    </xf>
    <xf numFmtId="9" fontId="19" fillId="28" borderId="15" xfId="3" applyNumberFormat="1" applyFont="1" applyFill="1" applyBorder="1" applyAlignment="1">
      <alignment horizontal="center" vertical="center" wrapText="1"/>
    </xf>
    <xf numFmtId="4" fontId="19" fillId="13" borderId="25" xfId="2" applyNumberFormat="1" applyFont="1" applyFill="1" applyBorder="1" applyAlignment="1">
      <alignment horizontal="center" vertical="center" wrapText="1"/>
    </xf>
    <xf numFmtId="4" fontId="19" fillId="28" borderId="2" xfId="0" applyNumberFormat="1" applyFont="1" applyFill="1" applyBorder="1" applyAlignment="1">
      <alignment horizontal="center" vertical="center"/>
    </xf>
    <xf numFmtId="4" fontId="19" fillId="28" borderId="4" xfId="0" applyNumberFormat="1" applyFont="1" applyFill="1" applyBorder="1" applyAlignment="1">
      <alignment horizontal="center" vertical="center"/>
    </xf>
    <xf numFmtId="0" fontId="19" fillId="28" borderId="20" xfId="0" applyFont="1" applyFill="1" applyBorder="1" applyAlignment="1">
      <alignment horizontal="center" vertical="center" wrapText="1"/>
    </xf>
    <xf numFmtId="0" fontId="19" fillId="28" borderId="19" xfId="0" applyFont="1" applyFill="1" applyBorder="1" applyAlignment="1">
      <alignment horizontal="center" vertical="center" wrapText="1"/>
    </xf>
    <xf numFmtId="4" fontId="19" fillId="13" borderId="25" xfId="2" applyNumberFormat="1" applyFont="1" applyFill="1" applyBorder="1" applyAlignment="1">
      <alignment horizontal="center" vertical="center"/>
    </xf>
    <xf numFmtId="4" fontId="19" fillId="0" borderId="14" xfId="2" applyNumberFormat="1" applyFont="1" applyFill="1" applyBorder="1" applyAlignment="1">
      <alignment horizontal="center" vertical="center"/>
    </xf>
    <xf numFmtId="4" fontId="19" fillId="0" borderId="25" xfId="2" applyNumberFormat="1" applyFont="1" applyFill="1" applyBorder="1" applyAlignment="1">
      <alignment horizontal="center" vertical="center" wrapText="1"/>
    </xf>
    <xf numFmtId="4" fontId="19" fillId="0" borderId="15" xfId="2" applyNumberFormat="1" applyFont="1" applyFill="1" applyBorder="1" applyAlignment="1">
      <alignment horizontal="center" vertical="center" wrapText="1"/>
    </xf>
    <xf numFmtId="4" fontId="20" fillId="25" borderId="2" xfId="2" applyNumberFormat="1" applyFont="1" applyFill="1" applyBorder="1" applyAlignment="1">
      <alignment horizontal="center" vertical="center" wrapText="1"/>
    </xf>
    <xf numFmtId="0" fontId="20" fillId="0" borderId="4" xfId="2" applyFont="1" applyFill="1" applyBorder="1" applyAlignment="1">
      <alignment horizontal="center" vertical="center" wrapText="1"/>
    </xf>
    <xf numFmtId="0" fontId="20" fillId="0" borderId="4" xfId="2" applyFont="1" applyFill="1" applyBorder="1" applyAlignment="1">
      <alignment horizontal="center" vertical="center"/>
    </xf>
    <xf numFmtId="0" fontId="20" fillId="0" borderId="4" xfId="1" applyFont="1" applyFill="1" applyBorder="1" applyAlignment="1">
      <alignment horizontal="center" vertical="center"/>
    </xf>
    <xf numFmtId="9" fontId="19" fillId="0" borderId="0" xfId="3" applyNumberFormat="1" applyFont="1" applyFill="1" applyBorder="1" applyAlignment="1">
      <alignment horizontal="center" vertical="center"/>
    </xf>
    <xf numFmtId="9" fontId="19" fillId="0" borderId="25" xfId="3" applyNumberFormat="1" applyFont="1" applyFill="1" applyBorder="1" applyAlignment="1">
      <alignment horizontal="center" vertical="center"/>
    </xf>
    <xf numFmtId="0" fontId="20" fillId="0" borderId="19" xfId="1" applyFont="1" applyFill="1" applyBorder="1" applyAlignment="1">
      <alignment vertical="center" wrapText="1"/>
    </xf>
    <xf numFmtId="0" fontId="20" fillId="0" borderId="3" xfId="2" applyFont="1" applyFill="1" applyBorder="1" applyAlignment="1">
      <alignment horizontal="center" vertical="center" wrapText="1"/>
    </xf>
    <xf numFmtId="0" fontId="20" fillId="25" borderId="4" xfId="2" applyNumberFormat="1" applyFont="1" applyFill="1" applyBorder="1" applyAlignment="1">
      <alignment horizontal="center" vertical="center"/>
    </xf>
    <xf numFmtId="4" fontId="20" fillId="25" borderId="3" xfId="2" applyNumberFormat="1" applyFont="1" applyFill="1" applyBorder="1" applyAlignment="1">
      <alignment horizontal="center" vertical="center" wrapText="1"/>
    </xf>
    <xf numFmtId="4" fontId="20" fillId="0" borderId="2" xfId="2" applyNumberFormat="1" applyFont="1" applyFill="1" applyBorder="1" applyAlignment="1">
      <alignment horizontal="center" vertical="center" wrapText="1"/>
    </xf>
    <xf numFmtId="3" fontId="20" fillId="0" borderId="2" xfId="2" applyNumberFormat="1" applyFont="1" applyFill="1" applyBorder="1" applyAlignment="1">
      <alignment horizontal="center" vertical="center"/>
    </xf>
    <xf numFmtId="0" fontId="20" fillId="0" borderId="20" xfId="2" applyNumberFormat="1" applyFont="1" applyFill="1" applyBorder="1" applyAlignment="1">
      <alignment horizontal="center" vertical="center"/>
    </xf>
    <xf numFmtId="9" fontId="19" fillId="0" borderId="20" xfId="3" applyNumberFormat="1" applyFont="1" applyFill="1" applyBorder="1" applyAlignment="1">
      <alignment horizontal="center" vertical="center"/>
    </xf>
    <xf numFmtId="0" fontId="20" fillId="0" borderId="20" xfId="3" applyNumberFormat="1" applyFont="1" applyFill="1" applyBorder="1" applyAlignment="1">
      <alignment horizontal="center" vertical="center"/>
    </xf>
    <xf numFmtId="0" fontId="20" fillId="0" borderId="2" xfId="3" applyNumberFormat="1" applyFont="1" applyFill="1" applyBorder="1" applyAlignment="1">
      <alignment horizontal="center" vertical="center"/>
    </xf>
    <xf numFmtId="9" fontId="19" fillId="0" borderId="14" xfId="3" applyNumberFormat="1" applyFont="1" applyFill="1" applyBorder="1" applyAlignment="1">
      <alignment horizontal="center" vertical="center"/>
    </xf>
    <xf numFmtId="0" fontId="20" fillId="0" borderId="14" xfId="3" applyNumberFormat="1" applyFont="1" applyFill="1" applyBorder="1" applyAlignment="1">
      <alignment horizontal="center" vertical="center"/>
    </xf>
    <xf numFmtId="4" fontId="20" fillId="0" borderId="4" xfId="2" applyNumberFormat="1" applyFont="1" applyFill="1" applyBorder="1" applyAlignment="1">
      <alignment horizontal="center" vertical="center" wrapText="1"/>
    </xf>
    <xf numFmtId="3" fontId="20" fillId="0" borderId="4" xfId="2" applyNumberFormat="1" applyFont="1" applyFill="1" applyBorder="1" applyAlignment="1">
      <alignment horizontal="center" vertical="center"/>
    </xf>
    <xf numFmtId="0" fontId="20" fillId="0" borderId="21" xfId="2" applyNumberFormat="1" applyFont="1" applyFill="1" applyBorder="1" applyAlignment="1">
      <alignment horizontal="center" vertical="center"/>
    </xf>
    <xf numFmtId="9" fontId="19" fillId="0" borderId="21" xfId="3" applyNumberFormat="1" applyFont="1" applyFill="1" applyBorder="1" applyAlignment="1">
      <alignment horizontal="center" vertical="center"/>
    </xf>
    <xf numFmtId="0" fontId="20" fillId="0" borderId="21" xfId="3" applyNumberFormat="1" applyFont="1" applyFill="1" applyBorder="1" applyAlignment="1">
      <alignment horizontal="center" vertical="center"/>
    </xf>
    <xf numFmtId="0" fontId="20" fillId="0" borderId="4" xfId="3" applyNumberFormat="1" applyFont="1" applyFill="1" applyBorder="1" applyAlignment="1">
      <alignment horizontal="center" vertical="center"/>
    </xf>
    <xf numFmtId="0" fontId="20" fillId="0" borderId="25" xfId="3" applyNumberFormat="1" applyFont="1" applyFill="1" applyBorder="1" applyAlignment="1">
      <alignment horizontal="center" vertical="center"/>
    </xf>
    <xf numFmtId="0" fontId="20" fillId="0" borderId="4" xfId="2" applyNumberFormat="1" applyFont="1" applyFill="1" applyBorder="1" applyAlignment="1">
      <alignment horizontal="center" vertical="center"/>
    </xf>
    <xf numFmtId="4" fontId="20" fillId="0" borderId="3" xfId="2" applyNumberFormat="1" applyFont="1" applyFill="1" applyBorder="1" applyAlignment="1">
      <alignment horizontal="center" vertical="center" wrapText="1"/>
    </xf>
    <xf numFmtId="3" fontId="20" fillId="0" borderId="3" xfId="2" applyNumberFormat="1" applyFont="1" applyFill="1" applyBorder="1" applyAlignment="1">
      <alignment horizontal="center" vertical="center"/>
    </xf>
    <xf numFmtId="0" fontId="20" fillId="0" borderId="19" xfId="2" applyNumberFormat="1" applyFont="1" applyFill="1" applyBorder="1" applyAlignment="1">
      <alignment horizontal="center" vertical="center"/>
    </xf>
    <xf numFmtId="9" fontId="19" fillId="0" borderId="19" xfId="3" applyNumberFormat="1" applyFont="1" applyFill="1" applyBorder="1" applyAlignment="1">
      <alignment horizontal="center" vertical="center"/>
    </xf>
    <xf numFmtId="0" fontId="20" fillId="0" borderId="19" xfId="3" applyNumberFormat="1" applyFont="1" applyFill="1" applyBorder="1" applyAlignment="1">
      <alignment horizontal="center" vertical="center"/>
    </xf>
    <xf numFmtId="0" fontId="20" fillId="0" borderId="3" xfId="3" applyNumberFormat="1" applyFont="1" applyFill="1" applyBorder="1" applyAlignment="1">
      <alignment horizontal="center" vertical="center"/>
    </xf>
    <xf numFmtId="0" fontId="20" fillId="0" borderId="15" xfId="3" applyNumberFormat="1" applyFont="1" applyFill="1" applyBorder="1" applyAlignment="1">
      <alignment horizontal="center" vertical="center"/>
    </xf>
    <xf numFmtId="3" fontId="20" fillId="0" borderId="21" xfId="2" applyNumberFormat="1" applyFont="1" applyFill="1" applyBorder="1" applyAlignment="1">
      <alignment horizontal="center" vertical="center" wrapText="1"/>
    </xf>
    <xf numFmtId="0" fontId="20" fillId="0" borderId="21" xfId="2" applyFont="1" applyFill="1" applyBorder="1" applyAlignment="1">
      <alignment horizontal="center" vertical="center" wrapText="1"/>
    </xf>
    <xf numFmtId="3" fontId="20" fillId="0" borderId="19" xfId="2" applyNumberFormat="1" applyFont="1" applyFill="1" applyBorder="1" applyAlignment="1">
      <alignment horizontal="center" vertical="center" wrapText="1"/>
    </xf>
    <xf numFmtId="9" fontId="19" fillId="0" borderId="2" xfId="3" applyNumberFormat="1" applyFont="1" applyFill="1" applyBorder="1" applyAlignment="1">
      <alignment horizontal="center" vertical="center"/>
    </xf>
    <xf numFmtId="9" fontId="19" fillId="0" borderId="4" xfId="3" applyNumberFormat="1" applyFont="1" applyFill="1" applyBorder="1" applyAlignment="1">
      <alignment horizontal="center" vertical="center"/>
    </xf>
    <xf numFmtId="3" fontId="20" fillId="0" borderId="4" xfId="2" applyNumberFormat="1" applyFont="1" applyFill="1" applyBorder="1" applyAlignment="1">
      <alignment horizontal="center" vertical="center" wrapText="1"/>
    </xf>
    <xf numFmtId="9" fontId="20" fillId="0" borderId="4" xfId="3" applyFont="1" applyFill="1" applyBorder="1" applyAlignment="1">
      <alignment horizontal="center" vertical="center"/>
    </xf>
    <xf numFmtId="9" fontId="20" fillId="0" borderId="4" xfId="3" applyNumberFormat="1" applyFont="1" applyFill="1" applyBorder="1" applyAlignment="1">
      <alignment horizontal="center" vertical="center"/>
    </xf>
    <xf numFmtId="166" fontId="20" fillId="0" borderId="4" xfId="6" applyNumberFormat="1" applyFont="1" applyFill="1" applyBorder="1" applyAlignment="1">
      <alignment horizontal="center" vertical="center"/>
    </xf>
    <xf numFmtId="9" fontId="20" fillId="0" borderId="0" xfId="3" applyFont="1" applyFill="1" applyAlignment="1">
      <alignment horizontal="center" vertical="center"/>
    </xf>
    <xf numFmtId="9" fontId="20" fillId="0" borderId="21" xfId="3" applyFont="1" applyFill="1" applyBorder="1" applyAlignment="1">
      <alignment horizontal="center" vertical="center"/>
    </xf>
    <xf numFmtId="3" fontId="20" fillId="0" borderId="21" xfId="2" applyNumberFormat="1" applyFont="1" applyFill="1" applyBorder="1" applyAlignment="1">
      <alignment horizontal="center" vertical="center"/>
    </xf>
    <xf numFmtId="9" fontId="20" fillId="0" borderId="0" xfId="3" applyFont="1" applyFill="1" applyBorder="1" applyAlignment="1">
      <alignment horizontal="center" vertical="center"/>
    </xf>
    <xf numFmtId="3" fontId="20" fillId="0" borderId="3" xfId="2" applyNumberFormat="1" applyFont="1" applyFill="1" applyBorder="1" applyAlignment="1">
      <alignment horizontal="center" vertical="center" wrapText="1"/>
    </xf>
    <xf numFmtId="9" fontId="20" fillId="0" borderId="16" xfId="3" applyFont="1" applyFill="1" applyBorder="1" applyAlignment="1">
      <alignment horizontal="center" vertical="center"/>
    </xf>
    <xf numFmtId="9" fontId="20" fillId="0" borderId="3" xfId="3" applyNumberFormat="1" applyFont="1" applyFill="1" applyBorder="1" applyAlignment="1">
      <alignment horizontal="center" vertical="center"/>
    </xf>
    <xf numFmtId="166" fontId="20" fillId="0" borderId="3" xfId="6" applyNumberFormat="1" applyFont="1" applyFill="1" applyBorder="1" applyAlignment="1">
      <alignment horizontal="center" vertical="center"/>
    </xf>
    <xf numFmtId="0" fontId="20" fillId="0" borderId="3" xfId="2" applyFont="1" applyFill="1" applyBorder="1" applyAlignment="1">
      <alignment horizontal="center" vertical="center"/>
    </xf>
    <xf numFmtId="49" fontId="20" fillId="0" borderId="2" xfId="0" applyNumberFormat="1" applyFont="1" applyBorder="1" applyAlignment="1">
      <alignment horizontal="center" vertical="center" wrapText="1"/>
    </xf>
    <xf numFmtId="0" fontId="20" fillId="0" borderId="20" xfId="0" applyFont="1" applyBorder="1" applyAlignment="1">
      <alignment horizontal="left" vertical="center" wrapText="1"/>
    </xf>
    <xf numFmtId="49" fontId="20" fillId="25" borderId="2" xfId="1" applyNumberFormat="1" applyFont="1" applyFill="1" applyBorder="1" applyAlignment="1">
      <alignment horizontal="center" vertical="center"/>
    </xf>
    <xf numFmtId="49" fontId="20" fillId="25" borderId="4" xfId="1" applyNumberFormat="1" applyFont="1" applyFill="1" applyBorder="1" applyAlignment="1">
      <alignment horizontal="center" vertical="center"/>
    </xf>
    <xf numFmtId="49" fontId="20" fillId="25" borderId="19" xfId="1" applyNumberFormat="1" applyFont="1" applyFill="1" applyBorder="1" applyAlignment="1">
      <alignment horizontal="center" vertical="center"/>
    </xf>
    <xf numFmtId="0" fontId="20" fillId="25" borderId="21" xfId="2" applyFont="1" applyFill="1" applyBorder="1" applyAlignment="1">
      <alignment vertical="center" wrapText="1"/>
    </xf>
    <xf numFmtId="0" fontId="20" fillId="25" borderId="19" xfId="2" applyFont="1" applyFill="1" applyBorder="1" applyAlignment="1">
      <alignment vertical="center"/>
    </xf>
    <xf numFmtId="9" fontId="20" fillId="25" borderId="14" xfId="3" applyNumberFormat="1" applyFont="1" applyFill="1" applyBorder="1" applyAlignment="1">
      <alignment horizontal="center" vertical="center"/>
    </xf>
    <xf numFmtId="9" fontId="20" fillId="25" borderId="25" xfId="3" applyNumberFormat="1" applyFont="1" applyFill="1" applyBorder="1" applyAlignment="1">
      <alignment horizontal="center" vertical="center"/>
    </xf>
    <xf numFmtId="3" fontId="19" fillId="28" borderId="20" xfId="2" applyNumberFormat="1" applyFont="1" applyFill="1" applyBorder="1" applyAlignment="1">
      <alignment horizontal="center" vertical="center"/>
    </xf>
    <xf numFmtId="9" fontId="20" fillId="28" borderId="2" xfId="3" applyNumberFormat="1" applyFont="1" applyFill="1" applyBorder="1" applyAlignment="1">
      <alignment horizontal="center" vertical="center"/>
    </xf>
    <xf numFmtId="3" fontId="20" fillId="29" borderId="4" xfId="2" applyNumberFormat="1" applyFont="1" applyFill="1" applyBorder="1" applyAlignment="1">
      <alignment horizontal="center" vertical="center"/>
    </xf>
    <xf numFmtId="9" fontId="20" fillId="29" borderId="0" xfId="3" applyNumberFormat="1" applyFont="1" applyFill="1" applyBorder="1" applyAlignment="1">
      <alignment horizontal="center" vertical="center"/>
    </xf>
    <xf numFmtId="9" fontId="20" fillId="29" borderId="25" xfId="3" applyNumberFormat="1" applyFont="1" applyFill="1" applyBorder="1" applyAlignment="1">
      <alignment horizontal="center" vertical="center"/>
    </xf>
    <xf numFmtId="9" fontId="20" fillId="29" borderId="4" xfId="3" applyNumberFormat="1" applyFont="1" applyFill="1" applyBorder="1" applyAlignment="1">
      <alignment horizontal="center" vertical="center"/>
    </xf>
    <xf numFmtId="49" fontId="20" fillId="0" borderId="4" xfId="0" applyNumberFormat="1" applyFont="1" applyBorder="1" applyAlignment="1">
      <alignment horizontal="center" vertical="center" wrapText="1"/>
    </xf>
    <xf numFmtId="0" fontId="20" fillId="0" borderId="4" xfId="1" applyFont="1" applyBorder="1" applyAlignment="1">
      <alignment horizontal="center" vertical="center"/>
    </xf>
    <xf numFmtId="0" fontId="20" fillId="25" borderId="0" xfId="2" applyFont="1" applyFill="1" applyBorder="1" applyAlignment="1">
      <alignment horizontal="center" vertical="center"/>
    </xf>
    <xf numFmtId="49" fontId="20" fillId="0" borderId="3" xfId="0" applyNumberFormat="1" applyFont="1" applyBorder="1" applyAlignment="1">
      <alignment horizontal="center" vertical="center" wrapText="1"/>
    </xf>
    <xf numFmtId="49" fontId="20" fillId="25" borderId="3" xfId="1" applyNumberFormat="1" applyFont="1" applyFill="1" applyBorder="1" applyAlignment="1">
      <alignment horizontal="center" vertical="center"/>
    </xf>
    <xf numFmtId="9" fontId="20" fillId="25" borderId="16" xfId="3" applyNumberFormat="1" applyFont="1" applyFill="1" applyBorder="1" applyAlignment="1">
      <alignment horizontal="center" vertical="center"/>
    </xf>
    <xf numFmtId="9" fontId="20" fillId="25" borderId="15" xfId="3" applyNumberFormat="1" applyFont="1" applyFill="1" applyBorder="1" applyAlignment="1">
      <alignment horizontal="center" vertical="center"/>
    </xf>
    <xf numFmtId="9" fontId="1" fillId="28" borderId="1" xfId="0" applyNumberFormat="1" applyFont="1" applyFill="1" applyBorder="1" applyAlignment="1">
      <alignment horizontal="center" vertical="center"/>
    </xf>
    <xf numFmtId="0" fontId="20" fillId="0" borderId="2" xfId="0" applyFont="1" applyBorder="1" applyAlignment="1">
      <alignment vertical="center" wrapText="1"/>
    </xf>
    <xf numFmtId="0" fontId="20" fillId="0" borderId="4" xfId="0" applyFont="1" applyBorder="1" applyAlignment="1">
      <alignment vertical="center" wrapText="1"/>
    </xf>
    <xf numFmtId="0" fontId="20" fillId="0" borderId="3" xfId="0" applyFont="1" applyBorder="1" applyAlignment="1">
      <alignment vertical="center" wrapText="1"/>
    </xf>
    <xf numFmtId="49" fontId="20" fillId="0" borderId="20" xfId="0" applyNumberFormat="1" applyFont="1" applyBorder="1" applyAlignment="1">
      <alignment vertical="center" wrapText="1"/>
    </xf>
    <xf numFmtId="49" fontId="20" fillId="0" borderId="21" xfId="0" applyNumberFormat="1" applyFont="1" applyBorder="1" applyAlignment="1">
      <alignment vertical="center" wrapText="1"/>
    </xf>
    <xf numFmtId="49" fontId="20" fillId="0" borderId="19" xfId="0" applyNumberFormat="1" applyFont="1" applyBorder="1" applyAlignment="1">
      <alignment vertical="center" wrapText="1"/>
    </xf>
    <xf numFmtId="9" fontId="20" fillId="0" borderId="18" xfId="3" applyNumberFormat="1" applyFont="1" applyFill="1" applyBorder="1" applyAlignment="1">
      <alignment horizontal="center" vertical="center"/>
    </xf>
    <xf numFmtId="9" fontId="20" fillId="0" borderId="14" xfId="3" applyNumberFormat="1" applyFont="1" applyFill="1" applyBorder="1" applyAlignment="1">
      <alignment horizontal="center" vertical="center"/>
    </xf>
    <xf numFmtId="0" fontId="20" fillId="0" borderId="20" xfId="0" applyFont="1" applyBorder="1" applyAlignment="1">
      <alignment vertical="top" wrapText="1"/>
    </xf>
    <xf numFmtId="0" fontId="20" fillId="0" borderId="21" xfId="0" applyFont="1" applyBorder="1" applyAlignment="1">
      <alignment vertical="top" wrapText="1"/>
    </xf>
    <xf numFmtId="0" fontId="20" fillId="0" borderId="19" xfId="0" applyFont="1" applyBorder="1" applyAlignment="1">
      <alignment vertical="top" wrapText="1"/>
    </xf>
    <xf numFmtId="49" fontId="19" fillId="13" borderId="4" xfId="1" quotePrefix="1" applyNumberFormat="1" applyFont="1" applyFill="1" applyBorder="1" applyAlignment="1">
      <alignment horizontal="center" vertical="center"/>
    </xf>
    <xf numFmtId="49" fontId="19" fillId="13" borderId="3" xfId="1" quotePrefix="1" applyNumberFormat="1" applyFont="1" applyFill="1" applyBorder="1" applyAlignment="1">
      <alignment horizontal="center" vertical="center"/>
    </xf>
    <xf numFmtId="0" fontId="19" fillId="0" borderId="21" xfId="0" quotePrefix="1" applyFont="1" applyBorder="1" applyAlignment="1">
      <alignment horizontal="center" vertical="center" wrapText="1"/>
    </xf>
    <xf numFmtId="0" fontId="19" fillId="0" borderId="20" xfId="0" quotePrefix="1" applyFont="1" applyBorder="1" applyAlignment="1">
      <alignment horizontal="center" vertical="center" wrapText="1"/>
    </xf>
    <xf numFmtId="0" fontId="19" fillId="0" borderId="19" xfId="0" quotePrefix="1" applyFont="1" applyBorder="1" applyAlignment="1">
      <alignment horizontal="center" vertical="center" wrapText="1"/>
    </xf>
    <xf numFmtId="4" fontId="19" fillId="0" borderId="14" xfId="2" applyNumberFormat="1" applyFont="1" applyFill="1" applyBorder="1" applyAlignment="1">
      <alignment horizontal="center" vertical="center" wrapText="1"/>
    </xf>
    <xf numFmtId="9" fontId="19" fillId="0" borderId="18" xfId="3" applyNumberFormat="1" applyFont="1" applyFill="1" applyBorder="1" applyAlignment="1">
      <alignment horizontal="center" vertical="center"/>
    </xf>
    <xf numFmtId="0" fontId="19" fillId="0" borderId="2" xfId="1" applyFont="1" applyBorder="1" applyAlignment="1">
      <alignment horizontal="center" vertical="center"/>
    </xf>
    <xf numFmtId="0" fontId="19" fillId="0" borderId="4" xfId="1" applyFont="1" applyBorder="1" applyAlignment="1">
      <alignment horizontal="center" vertical="center"/>
    </xf>
    <xf numFmtId="3" fontId="19" fillId="0" borderId="2" xfId="1" applyNumberFormat="1" applyFont="1" applyBorder="1" applyAlignment="1">
      <alignment horizontal="center" vertical="center" wrapText="1"/>
    </xf>
    <xf numFmtId="3" fontId="19" fillId="0" borderId="4" xfId="1" applyNumberFormat="1" applyFont="1" applyBorder="1" applyAlignment="1">
      <alignment horizontal="center" vertical="center"/>
    </xf>
    <xf numFmtId="0" fontId="19" fillId="0" borderId="3" xfId="1" applyFont="1" applyBorder="1" applyAlignment="1">
      <alignment horizontal="center" vertical="center" wrapText="1"/>
    </xf>
    <xf numFmtId="4" fontId="19" fillId="0" borderId="14" xfId="1" applyNumberFormat="1" applyFont="1" applyBorder="1" applyAlignment="1">
      <alignment horizontal="center" vertical="center" wrapText="1"/>
    </xf>
    <xf numFmtId="4" fontId="19" fillId="0" borderId="25" xfId="1" applyNumberFormat="1" applyFont="1" applyBorder="1" applyAlignment="1">
      <alignment horizontal="center" vertical="center" wrapText="1"/>
    </xf>
    <xf numFmtId="3" fontId="19" fillId="0" borderId="15" xfId="1" applyNumberFormat="1" applyFont="1" applyBorder="1" applyAlignment="1">
      <alignment horizontal="center" vertical="center" wrapText="1"/>
    </xf>
    <xf numFmtId="0" fontId="19" fillId="0" borderId="2" xfId="0" applyFont="1" applyBorder="1" applyAlignment="1">
      <alignment vertical="center" wrapText="1"/>
    </xf>
    <xf numFmtId="0" fontId="19" fillId="0" borderId="3" xfId="0" applyFont="1" applyBorder="1" applyAlignment="1">
      <alignment vertical="center" wrapText="1"/>
    </xf>
    <xf numFmtId="0" fontId="19" fillId="0" borderId="2" xfId="1" applyFont="1" applyBorder="1" applyAlignment="1">
      <alignment vertical="center" wrapText="1"/>
    </xf>
    <xf numFmtId="0" fontId="19" fillId="0" borderId="4" xfId="1" applyFont="1" applyBorder="1" applyAlignment="1">
      <alignment vertical="center" wrapText="1"/>
    </xf>
    <xf numFmtId="0" fontId="19" fillId="0" borderId="3" xfId="1" applyFont="1" applyBorder="1" applyAlignment="1">
      <alignment vertical="center" wrapText="1"/>
    </xf>
    <xf numFmtId="4" fontId="19" fillId="0" borderId="20" xfId="2" applyNumberFormat="1" applyFont="1" applyFill="1" applyBorder="1" applyAlignment="1">
      <alignment horizontal="center" vertical="center" wrapText="1"/>
    </xf>
    <xf numFmtId="4" fontId="19" fillId="0" borderId="21" xfId="2" applyNumberFormat="1" applyFont="1" applyFill="1" applyBorder="1" applyAlignment="1">
      <alignment horizontal="center" vertical="center" wrapText="1"/>
    </xf>
    <xf numFmtId="4" fontId="19" fillId="0" borderId="4" xfId="1" applyNumberFormat="1" applyFont="1" applyFill="1" applyBorder="1" applyAlignment="1">
      <alignment horizontal="center" vertical="center" wrapText="1"/>
    </xf>
    <xf numFmtId="4" fontId="19" fillId="0" borderId="0" xfId="2" applyNumberFormat="1" applyFont="1" applyFill="1" applyBorder="1" applyAlignment="1">
      <alignment horizontal="center" vertical="center" wrapText="1"/>
    </xf>
    <xf numFmtId="4" fontId="19" fillId="0" borderId="4" xfId="1" applyNumberFormat="1" applyFont="1" applyFill="1" applyBorder="1" applyAlignment="1">
      <alignment horizontal="center" vertical="center"/>
    </xf>
    <xf numFmtId="4" fontId="19" fillId="0" borderId="3" xfId="1" applyNumberFormat="1" applyFont="1" applyFill="1" applyBorder="1" applyAlignment="1">
      <alignment horizontal="center" vertical="center"/>
    </xf>
    <xf numFmtId="0" fontId="19" fillId="0" borderId="20" xfId="2" applyFont="1" applyFill="1" applyBorder="1" applyAlignment="1">
      <alignment vertical="center" wrapText="1"/>
    </xf>
    <xf numFmtId="0" fontId="19" fillId="0" borderId="21" xfId="2" applyFont="1" applyFill="1" applyBorder="1" applyAlignment="1">
      <alignment vertical="center" wrapText="1"/>
    </xf>
    <xf numFmtId="0" fontId="19" fillId="0" borderId="21" xfId="1" applyFont="1" applyFill="1" applyBorder="1" applyAlignment="1">
      <alignment vertical="center" wrapText="1"/>
    </xf>
    <xf numFmtId="0" fontId="19" fillId="0" borderId="19" xfId="1" applyFont="1" applyFill="1" applyBorder="1" applyAlignment="1">
      <alignment vertical="center" wrapText="1"/>
    </xf>
    <xf numFmtId="3" fontId="19" fillId="0" borderId="25" xfId="2" applyNumberFormat="1" applyFont="1" applyFill="1" applyBorder="1" applyAlignment="1">
      <alignment horizontal="center" vertical="center"/>
    </xf>
    <xf numFmtId="9" fontId="19" fillId="0" borderId="3" xfId="3" applyNumberFormat="1" applyFont="1" applyFill="1" applyBorder="1" applyAlignment="1">
      <alignment horizontal="center" vertical="center"/>
    </xf>
    <xf numFmtId="3" fontId="19" fillId="0" borderId="2" xfId="2" applyNumberFormat="1" applyFont="1" applyFill="1" applyBorder="1" applyAlignment="1">
      <alignment horizontal="center" vertical="center" wrapText="1"/>
    </xf>
    <xf numFmtId="9" fontId="19" fillId="0" borderId="2" xfId="3" applyNumberFormat="1" applyFont="1" applyFill="1" applyBorder="1" applyAlignment="1">
      <alignment horizontal="center" vertical="center" wrapText="1"/>
    </xf>
    <xf numFmtId="3" fontId="19" fillId="0" borderId="4" xfId="2" applyNumberFormat="1" applyFont="1" applyFill="1" applyBorder="1" applyAlignment="1">
      <alignment horizontal="center" vertical="center" wrapText="1"/>
    </xf>
    <xf numFmtId="9" fontId="19" fillId="0" borderId="4" xfId="3" applyNumberFormat="1" applyFont="1" applyFill="1" applyBorder="1" applyAlignment="1">
      <alignment horizontal="center" vertical="center" wrapText="1"/>
    </xf>
    <xf numFmtId="3" fontId="19" fillId="0" borderId="21" xfId="2" applyNumberFormat="1" applyFont="1" applyFill="1" applyBorder="1" applyAlignment="1">
      <alignment horizontal="center" vertical="center" wrapText="1"/>
    </xf>
    <xf numFmtId="9" fontId="19" fillId="0" borderId="21" xfId="3" applyNumberFormat="1" applyFont="1" applyFill="1" applyBorder="1" applyAlignment="1">
      <alignment horizontal="center" vertical="center" wrapText="1"/>
    </xf>
    <xf numFmtId="9" fontId="19" fillId="0" borderId="25" xfId="3" applyNumberFormat="1" applyFont="1" applyFill="1" applyBorder="1" applyAlignment="1">
      <alignment horizontal="center" vertical="center" wrapText="1"/>
    </xf>
    <xf numFmtId="3" fontId="19" fillId="0" borderId="25" xfId="2" applyNumberFormat="1" applyFont="1" applyFill="1" applyBorder="1" applyAlignment="1">
      <alignment horizontal="center" vertical="center" wrapText="1"/>
    </xf>
    <xf numFmtId="3" fontId="19" fillId="0" borderId="3" xfId="2" applyNumberFormat="1" applyFont="1" applyFill="1" applyBorder="1" applyAlignment="1">
      <alignment horizontal="center" vertical="center" wrapText="1"/>
    </xf>
    <xf numFmtId="9" fontId="19" fillId="0" borderId="3" xfId="3" applyNumberFormat="1" applyFont="1" applyFill="1" applyBorder="1" applyAlignment="1">
      <alignment horizontal="center" vertical="center" wrapText="1"/>
    </xf>
    <xf numFmtId="9" fontId="20" fillId="0" borderId="0" xfId="3" applyNumberFormat="1" applyFont="1" applyFill="1" applyBorder="1" applyAlignment="1">
      <alignment horizontal="center" vertical="center"/>
    </xf>
    <xf numFmtId="3" fontId="20" fillId="0" borderId="20" xfId="2" applyNumberFormat="1" applyFont="1" applyFill="1" applyBorder="1" applyAlignment="1">
      <alignment horizontal="center" vertical="center"/>
    </xf>
    <xf numFmtId="9" fontId="20" fillId="0" borderId="2" xfId="3" applyNumberFormat="1" applyFont="1" applyFill="1" applyBorder="1" applyAlignment="1">
      <alignment horizontal="center" vertical="center"/>
    </xf>
    <xf numFmtId="3" fontId="20" fillId="0" borderId="18" xfId="2" applyNumberFormat="1" applyFont="1" applyFill="1" applyBorder="1" applyAlignment="1">
      <alignment horizontal="center" vertical="center"/>
    </xf>
    <xf numFmtId="3" fontId="20" fillId="0" borderId="0" xfId="2" applyNumberFormat="1" applyFont="1" applyFill="1" applyBorder="1" applyAlignment="1">
      <alignment horizontal="center" vertical="center"/>
    </xf>
    <xf numFmtId="3" fontId="20" fillId="0" borderId="19" xfId="2" applyNumberFormat="1" applyFont="1" applyFill="1" applyBorder="1" applyAlignment="1">
      <alignment horizontal="center" vertical="center"/>
    </xf>
    <xf numFmtId="3" fontId="20" fillId="0" borderId="16" xfId="2" applyNumberFormat="1" applyFont="1" applyFill="1" applyBorder="1" applyAlignment="1">
      <alignment horizontal="center" vertical="center"/>
    </xf>
    <xf numFmtId="4" fontId="20" fillId="0" borderId="2" xfId="2" applyNumberFormat="1" applyFont="1" applyFill="1" applyBorder="1" applyAlignment="1">
      <alignment horizontal="center" vertical="center"/>
    </xf>
    <xf numFmtId="4" fontId="20" fillId="0" borderId="4" xfId="2" applyNumberFormat="1" applyFont="1" applyFill="1" applyBorder="1" applyAlignment="1">
      <alignment horizontal="center" vertical="center"/>
    </xf>
    <xf numFmtId="4" fontId="24" fillId="0" borderId="4" xfId="2" applyNumberFormat="1" applyFont="1" applyFill="1" applyBorder="1" applyAlignment="1">
      <alignment horizontal="center" vertical="center" wrapText="1"/>
    </xf>
    <xf numFmtId="165" fontId="19" fillId="0" borderId="4" xfId="2" applyNumberFormat="1" applyFont="1" applyFill="1" applyBorder="1" applyAlignment="1">
      <alignment horizontal="center" vertical="center"/>
    </xf>
    <xf numFmtId="3" fontId="19" fillId="0" borderId="18" xfId="2" applyNumberFormat="1" applyFont="1" applyFill="1" applyBorder="1" applyAlignment="1">
      <alignment horizontal="center" vertical="center"/>
    </xf>
    <xf numFmtId="0" fontId="20" fillId="0" borderId="2" xfId="1" applyFont="1" applyFill="1" applyBorder="1" applyAlignment="1">
      <alignment horizontal="center" vertical="center" wrapText="1"/>
    </xf>
    <xf numFmtId="4" fontId="20" fillId="0" borderId="21" xfId="2" applyNumberFormat="1" applyFont="1" applyFill="1" applyBorder="1" applyAlignment="1">
      <alignment horizontal="center" vertical="center" wrapText="1"/>
    </xf>
    <xf numFmtId="0" fontId="20" fillId="0" borderId="4" xfId="1" applyFont="1" applyFill="1" applyBorder="1" applyAlignment="1">
      <alignment horizontal="center" vertical="center" wrapText="1"/>
    </xf>
    <xf numFmtId="1" fontId="20" fillId="0" borderId="4" xfId="1" applyNumberFormat="1" applyFont="1" applyFill="1" applyBorder="1" applyAlignment="1">
      <alignment horizontal="center" vertical="center" wrapText="1"/>
    </xf>
    <xf numFmtId="3" fontId="20" fillId="0" borderId="4" xfId="1" applyNumberFormat="1" applyFont="1" applyFill="1" applyBorder="1" applyAlignment="1">
      <alignment horizontal="center" vertical="center" wrapText="1"/>
    </xf>
    <xf numFmtId="0" fontId="20" fillId="0" borderId="3" xfId="1" applyFont="1" applyFill="1" applyBorder="1" applyAlignment="1">
      <alignment horizontal="center" vertical="center" wrapText="1"/>
    </xf>
    <xf numFmtId="4" fontId="19" fillId="0" borderId="2" xfId="2" applyNumberFormat="1" applyFont="1" applyFill="1" applyBorder="1" applyAlignment="1">
      <alignment horizontal="center" vertical="center" wrapText="1"/>
    </xf>
    <xf numFmtId="9" fontId="23" fillId="0" borderId="4" xfId="3" applyNumberFormat="1" applyFont="1" applyFill="1" applyBorder="1" applyAlignment="1">
      <alignment horizontal="center" vertical="center"/>
    </xf>
    <xf numFmtId="4" fontId="19" fillId="0" borderId="21" xfId="2" applyNumberFormat="1" applyFont="1" applyFill="1" applyBorder="1" applyAlignment="1">
      <alignment horizontal="center" vertical="center"/>
    </xf>
    <xf numFmtId="4" fontId="19" fillId="28" borderId="21" xfId="2" applyNumberFormat="1" applyFont="1" applyFill="1" applyBorder="1" applyAlignment="1">
      <alignment horizontal="center" vertical="center"/>
    </xf>
    <xf numFmtId="4" fontId="19" fillId="28" borderId="19" xfId="2" applyNumberFormat="1" applyFont="1" applyFill="1" applyBorder="1" applyAlignment="1">
      <alignment horizontal="center" vertical="center"/>
    </xf>
    <xf numFmtId="0" fontId="19" fillId="13" borderId="4" xfId="2" applyFont="1" applyFill="1" applyBorder="1" applyAlignment="1">
      <alignment horizontal="center" vertical="center"/>
    </xf>
    <xf numFmtId="0" fontId="19" fillId="13" borderId="19" xfId="2" applyFont="1" applyFill="1" applyBorder="1" applyAlignment="1">
      <alignment vertical="center" wrapText="1"/>
    </xf>
    <xf numFmtId="0" fontId="19" fillId="0" borderId="20" xfId="1" applyFont="1" applyFill="1" applyBorder="1" applyAlignment="1">
      <alignment horizontal="left" vertical="center" wrapText="1"/>
    </xf>
    <xf numFmtId="0" fontId="19" fillId="0" borderId="21" xfId="1" applyFont="1" applyFill="1" applyBorder="1" applyAlignment="1">
      <alignment horizontal="left" vertical="center" wrapText="1"/>
    </xf>
    <xf numFmtId="0" fontId="19" fillId="13" borderId="19" xfId="2" applyFont="1" applyFill="1" applyBorder="1" applyAlignment="1">
      <alignment horizontal="left" vertical="center" wrapText="1"/>
    </xf>
    <xf numFmtId="0" fontId="19" fillId="13" borderId="2" xfId="2" applyFont="1" applyFill="1" applyBorder="1" applyAlignment="1">
      <alignment horizontal="center" vertical="center"/>
    </xf>
    <xf numFmtId="0" fontId="19" fillId="13" borderId="3" xfId="2" applyFont="1" applyFill="1" applyBorder="1" applyAlignment="1">
      <alignment horizontal="center" vertical="center"/>
    </xf>
    <xf numFmtId="3" fontId="19" fillId="28" borderId="4" xfId="0" applyNumberFormat="1" applyFont="1" applyFill="1" applyBorder="1" applyAlignment="1">
      <alignment horizontal="center" vertical="center"/>
    </xf>
    <xf numFmtId="0" fontId="19" fillId="28" borderId="4" xfId="2" applyFont="1" applyFill="1" applyBorder="1" applyAlignment="1">
      <alignment horizontal="center" vertical="center"/>
    </xf>
    <xf numFmtId="0" fontId="19" fillId="28" borderId="21" xfId="1" applyFont="1" applyFill="1" applyBorder="1" applyAlignment="1">
      <alignment horizontal="left" vertical="center" wrapText="1"/>
    </xf>
    <xf numFmtId="0" fontId="19" fillId="13" borderId="4" xfId="2" applyFont="1" applyFill="1" applyBorder="1" applyAlignment="1">
      <alignment horizontal="center" vertical="center" wrapText="1"/>
    </xf>
    <xf numFmtId="4" fontId="19" fillId="0" borderId="2" xfId="1" applyNumberFormat="1" applyFont="1" applyFill="1" applyBorder="1" applyAlignment="1">
      <alignment horizontal="center" vertical="center" wrapText="1"/>
    </xf>
    <xf numFmtId="4" fontId="19" fillId="0" borderId="19" xfId="2" applyNumberFormat="1" applyFont="1" applyFill="1" applyBorder="1" applyAlignment="1">
      <alignment horizontal="center" vertical="center" wrapText="1"/>
    </xf>
    <xf numFmtId="3" fontId="19" fillId="0" borderId="3" xfId="0" applyNumberFormat="1" applyFont="1" applyFill="1" applyBorder="1" applyAlignment="1">
      <alignment horizontal="center" vertical="center"/>
    </xf>
    <xf numFmtId="4" fontId="19" fillId="0" borderId="3" xfId="1" applyNumberFormat="1" applyFont="1" applyFill="1" applyBorder="1" applyAlignment="1">
      <alignment horizontal="center" vertical="center" wrapText="1"/>
    </xf>
    <xf numFmtId="0" fontId="19" fillId="0" borderId="21" xfId="2" applyFont="1" applyBorder="1" applyAlignment="1">
      <alignment horizontal="center" vertical="center"/>
    </xf>
    <xf numFmtId="0" fontId="19" fillId="13" borderId="19" xfId="2" applyFont="1" applyFill="1" applyBorder="1" applyAlignment="1">
      <alignment horizontal="center" vertical="center"/>
    </xf>
    <xf numFmtId="0" fontId="19" fillId="0" borderId="21" xfId="2" applyFont="1" applyBorder="1" applyAlignment="1">
      <alignment vertical="center" wrapText="1"/>
    </xf>
    <xf numFmtId="0" fontId="19" fillId="13" borderId="19" xfId="2" applyFont="1" applyFill="1" applyBorder="1" applyAlignment="1">
      <alignment wrapText="1"/>
    </xf>
    <xf numFmtId="0" fontId="19" fillId="0" borderId="20" xfId="2" applyFont="1" applyBorder="1" applyAlignment="1">
      <alignment horizontal="center" vertical="center"/>
    </xf>
    <xf numFmtId="0" fontId="19" fillId="0" borderId="20" xfId="2" applyFont="1" applyBorder="1" applyAlignment="1">
      <alignment vertical="center" wrapText="1"/>
    </xf>
    <xf numFmtId="0" fontId="19" fillId="0" borderId="19" xfId="2" applyFont="1" applyBorder="1" applyAlignment="1">
      <alignment horizontal="center" vertical="center"/>
    </xf>
    <xf numFmtId="0" fontId="19" fillId="0" borderId="19" xfId="2" applyFont="1" applyBorder="1" applyAlignment="1">
      <alignment vertical="center" wrapText="1"/>
    </xf>
    <xf numFmtId="3" fontId="20" fillId="0" borderId="2" xfId="1" applyNumberFormat="1" applyFont="1" applyFill="1" applyBorder="1" applyAlignment="1">
      <alignment horizontal="center" vertical="center"/>
    </xf>
    <xf numFmtId="3" fontId="20" fillId="0" borderId="4" xfId="1" applyNumberFormat="1" applyFont="1" applyFill="1" applyBorder="1" applyAlignment="1">
      <alignment horizontal="center" vertical="center"/>
    </xf>
    <xf numFmtId="3" fontId="20" fillId="0" borderId="3" xfId="1" applyNumberFormat="1" applyFont="1" applyFill="1" applyBorder="1" applyAlignment="1">
      <alignment horizontal="center" vertical="center"/>
    </xf>
    <xf numFmtId="0" fontId="19" fillId="0" borderId="2" xfId="1" applyFont="1" applyFill="1" applyBorder="1" applyAlignment="1">
      <alignment vertical="center" wrapText="1"/>
    </xf>
    <xf numFmtId="0" fontId="19" fillId="0" borderId="4" xfId="1" applyFont="1" applyFill="1" applyBorder="1" applyAlignment="1">
      <alignment vertical="center" wrapText="1"/>
    </xf>
    <xf numFmtId="0" fontId="19" fillId="0" borderId="3" xfId="1" applyFont="1" applyFill="1" applyBorder="1" applyAlignment="1">
      <alignment vertical="center" wrapText="1"/>
    </xf>
    <xf numFmtId="3" fontId="19" fillId="0" borderId="4" xfId="1" applyNumberFormat="1" applyFont="1" applyFill="1" applyBorder="1" applyAlignment="1">
      <alignment horizontal="center" vertical="center" wrapText="1"/>
    </xf>
    <xf numFmtId="3" fontId="19" fillId="28" borderId="4" xfId="1" applyNumberFormat="1" applyFont="1" applyFill="1" applyBorder="1" applyAlignment="1">
      <alignment horizontal="center" vertical="center" wrapText="1"/>
    </xf>
    <xf numFmtId="9" fontId="19" fillId="28" borderId="4" xfId="0" applyNumberFormat="1" applyFont="1" applyFill="1" applyBorder="1" applyAlignment="1">
      <alignment horizontal="center" vertical="center"/>
    </xf>
    <xf numFmtId="3" fontId="19" fillId="13" borderId="21" xfId="1" applyNumberFormat="1" applyFont="1" applyFill="1" applyBorder="1" applyAlignment="1">
      <alignment horizontal="center" vertical="center"/>
    </xf>
    <xf numFmtId="4" fontId="19" fillId="0" borderId="2" xfId="2" applyNumberFormat="1" applyFont="1" applyBorder="1" applyAlignment="1">
      <alignment horizontal="center" vertical="center" wrapText="1"/>
    </xf>
    <xf numFmtId="4" fontId="19" fillId="0" borderId="4" xfId="2" applyNumberFormat="1" applyFont="1" applyBorder="1" applyAlignment="1">
      <alignment horizontal="center" vertical="center" wrapText="1"/>
    </xf>
    <xf numFmtId="0" fontId="19" fillId="13" borderId="4" xfId="1" applyFont="1" applyFill="1" applyBorder="1" applyAlignment="1">
      <alignment horizontal="center" vertical="center"/>
    </xf>
    <xf numFmtId="0" fontId="4" fillId="13" borderId="4" xfId="2" applyFont="1" applyFill="1" applyBorder="1" applyAlignment="1">
      <alignment horizontal="center" vertical="center"/>
    </xf>
    <xf numFmtId="3" fontId="19" fillId="0" borderId="2" xfId="2" applyNumberFormat="1" applyFont="1" applyBorder="1" applyAlignment="1">
      <alignment horizontal="center" vertical="center" wrapText="1"/>
    </xf>
    <xf numFmtId="3" fontId="19" fillId="0" borderId="4" xfId="2" applyNumberFormat="1" applyFont="1" applyBorder="1" applyAlignment="1">
      <alignment horizontal="center" vertical="center" wrapText="1"/>
    </xf>
    <xf numFmtId="0" fontId="13" fillId="13" borderId="4" xfId="2" applyFill="1" applyBorder="1" applyAlignment="1">
      <alignment horizontal="center" vertical="center"/>
    </xf>
    <xf numFmtId="3" fontId="19" fillId="0" borderId="2" xfId="0" applyNumberFormat="1" applyFont="1" applyBorder="1" applyAlignment="1">
      <alignment horizontal="center" vertical="center"/>
    </xf>
    <xf numFmtId="3" fontId="19" fillId="0" borderId="3" xfId="0" applyNumberFormat="1" applyFont="1" applyBorder="1" applyAlignment="1">
      <alignment horizontal="center" vertical="center"/>
    </xf>
    <xf numFmtId="0" fontId="13" fillId="13" borderId="3" xfId="2" applyFill="1" applyBorder="1" applyAlignment="1">
      <alignment horizontal="center" vertical="center"/>
    </xf>
    <xf numFmtId="0" fontId="1" fillId="8" borderId="1" xfId="0" applyFont="1" applyFill="1" applyBorder="1" applyAlignment="1">
      <alignment horizontal="center" vertical="center" wrapText="1"/>
    </xf>
    <xf numFmtId="0" fontId="1" fillId="0" borderId="0" xfId="0" applyFont="1" applyFill="1" applyBorder="1" applyAlignment="1">
      <alignment horizontal="center" vertical="center"/>
    </xf>
    <xf numFmtId="4" fontId="19" fillId="13" borderId="2" xfId="2" applyNumberFormat="1" applyFont="1" applyFill="1" applyBorder="1" applyAlignment="1">
      <alignment horizontal="center" vertical="center"/>
    </xf>
    <xf numFmtId="9" fontId="19" fillId="13" borderId="2" xfId="3" applyNumberFormat="1" applyFont="1" applyFill="1" applyBorder="1" applyAlignment="1">
      <alignment horizontal="center" vertical="center"/>
    </xf>
    <xf numFmtId="49" fontId="1" fillId="0" borderId="1" xfId="0" applyNumberFormat="1" applyFont="1" applyBorder="1" applyAlignment="1">
      <alignment vertical="center" wrapText="1"/>
    </xf>
    <xf numFmtId="49" fontId="1" fillId="0" borderId="1" xfId="0" applyNumberFormat="1" applyFont="1" applyBorder="1" applyAlignment="1">
      <alignment vertical="center"/>
    </xf>
    <xf numFmtId="4" fontId="19" fillId="13" borderId="14" xfId="2" applyNumberFormat="1" applyFont="1" applyFill="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0" fontId="1" fillId="0" borderId="0" xfId="0" applyFont="1" applyFill="1" applyBorder="1" applyAlignment="1">
      <alignment horizontal="center" vertical="center"/>
    </xf>
    <xf numFmtId="0" fontId="15" fillId="24" borderId="1" xfId="1" applyFont="1" applyFill="1" applyBorder="1" applyAlignment="1">
      <alignment horizontal="center" vertical="center"/>
    </xf>
    <xf numFmtId="49" fontId="3" fillId="10" borderId="5" xfId="0" applyNumberFormat="1" applyFont="1" applyFill="1" applyBorder="1" applyAlignment="1">
      <alignment horizontal="center" vertical="center"/>
    </xf>
    <xf numFmtId="49" fontId="3" fillId="10" borderId="6" xfId="0" applyNumberFormat="1" applyFont="1" applyFill="1" applyBorder="1" applyAlignment="1">
      <alignment horizontal="center" vertical="center"/>
    </xf>
    <xf numFmtId="49" fontId="2" fillId="0" borderId="3" xfId="0" applyNumberFormat="1" applyFont="1" applyBorder="1" applyAlignment="1">
      <alignment horizontal="center" vertical="center"/>
    </xf>
    <xf numFmtId="0" fontId="1" fillId="8"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xf>
    <xf numFmtId="49" fontId="1" fillId="21" borderId="1" xfId="0" applyNumberFormat="1" applyFont="1" applyFill="1" applyBorder="1" applyAlignment="1">
      <alignment horizontal="center" vertical="center"/>
    </xf>
    <xf numFmtId="4" fontId="19" fillId="13" borderId="15" xfId="2" applyNumberFormat="1" applyFont="1" applyFill="1" applyBorder="1" applyAlignment="1">
      <alignment horizontal="center" vertical="center"/>
    </xf>
    <xf numFmtId="0" fontId="19" fillId="0" borderId="21" xfId="0" applyFont="1" applyFill="1" applyBorder="1" applyAlignment="1">
      <alignment vertical="center" wrapText="1"/>
    </xf>
    <xf numFmtId="4" fontId="19" fillId="0" borderId="25" xfId="2" applyNumberFormat="1" applyFont="1" applyFill="1" applyBorder="1" applyAlignment="1">
      <alignment horizontal="center" vertical="center"/>
    </xf>
    <xf numFmtId="49" fontId="19" fillId="28" borderId="20" xfId="0" applyNumberFormat="1" applyFont="1" applyFill="1" applyBorder="1" applyAlignment="1">
      <alignment horizontal="center" vertical="center" wrapText="1"/>
    </xf>
    <xf numFmtId="4" fontId="19" fillId="28" borderId="14" xfId="2" applyNumberFormat="1" applyFont="1" applyFill="1" applyBorder="1" applyAlignment="1">
      <alignment horizontal="center" vertical="center"/>
    </xf>
    <xf numFmtId="9" fontId="19" fillId="28" borderId="2" xfId="3" applyNumberFormat="1" applyFont="1" applyFill="1" applyBorder="1" applyAlignment="1">
      <alignment horizontal="center" vertical="center"/>
    </xf>
    <xf numFmtId="49" fontId="19" fillId="28" borderId="21" xfId="0" applyNumberFormat="1" applyFont="1" applyFill="1" applyBorder="1" applyAlignment="1">
      <alignment horizontal="center" vertical="center" wrapText="1"/>
    </xf>
    <xf numFmtId="4" fontId="19" fillId="28" borderId="25" xfId="2" applyNumberFormat="1" applyFont="1" applyFill="1" applyBorder="1" applyAlignment="1">
      <alignment horizontal="center" vertical="center"/>
    </xf>
    <xf numFmtId="4" fontId="19" fillId="28" borderId="25" xfId="2" applyNumberFormat="1" applyFont="1" applyFill="1" applyBorder="1" applyAlignment="1">
      <alignment horizontal="center" vertical="center" wrapText="1"/>
    </xf>
    <xf numFmtId="0" fontId="19" fillId="28" borderId="2" xfId="0" applyFont="1" applyFill="1" applyBorder="1" applyAlignment="1">
      <alignment horizontal="center" vertical="center"/>
    </xf>
    <xf numFmtId="0" fontId="22" fillId="28" borderId="21" xfId="0" applyFont="1" applyFill="1" applyBorder="1" applyAlignment="1">
      <alignment horizontal="center" vertical="center" wrapText="1"/>
    </xf>
    <xf numFmtId="0" fontId="21" fillId="28" borderId="21" xfId="0" applyFont="1" applyFill="1" applyBorder="1" applyAlignment="1">
      <alignment vertical="center" wrapText="1"/>
    </xf>
    <xf numFmtId="4" fontId="22" fillId="28" borderId="21" xfId="2" applyNumberFormat="1" applyFont="1" applyFill="1" applyBorder="1" applyAlignment="1">
      <alignment horizontal="center" vertical="center"/>
    </xf>
    <xf numFmtId="0" fontId="22" fillId="28" borderId="4" xfId="0" applyFont="1" applyFill="1" applyBorder="1" applyAlignment="1">
      <alignment horizontal="center" vertical="center" wrapText="1"/>
    </xf>
    <xf numFmtId="0" fontId="22" fillId="28" borderId="21" xfId="1" applyFont="1" applyFill="1" applyBorder="1" applyAlignment="1">
      <alignment vertical="center" wrapText="1"/>
    </xf>
    <xf numFmtId="4" fontId="22" fillId="28" borderId="4" xfId="2" applyNumberFormat="1" applyFont="1" applyFill="1" applyBorder="1" applyAlignment="1">
      <alignment horizontal="center" vertical="center" wrapText="1"/>
    </xf>
    <xf numFmtId="3" fontId="22" fillId="28" borderId="21" xfId="2" applyNumberFormat="1" applyFont="1" applyFill="1" applyBorder="1" applyAlignment="1">
      <alignment horizontal="center" vertical="center"/>
    </xf>
    <xf numFmtId="3" fontId="24" fillId="28" borderId="4" xfId="2" applyNumberFormat="1" applyFont="1" applyFill="1" applyBorder="1" applyAlignment="1">
      <alignment horizontal="center" vertical="center"/>
    </xf>
    <xf numFmtId="9" fontId="24" fillId="28" borderId="0" xfId="3" applyNumberFormat="1" applyFont="1" applyFill="1" applyBorder="1" applyAlignment="1">
      <alignment horizontal="center" vertical="center"/>
    </xf>
    <xf numFmtId="49" fontId="19" fillId="28" borderId="2" xfId="0" applyNumberFormat="1" applyFont="1" applyFill="1" applyBorder="1" applyAlignment="1">
      <alignment horizontal="center" vertical="center" wrapText="1"/>
    </xf>
    <xf numFmtId="49" fontId="20" fillId="29" borderId="4" xfId="1" applyNumberFormat="1" applyFont="1" applyFill="1" applyBorder="1" applyAlignment="1">
      <alignment horizontal="center" vertical="center"/>
    </xf>
    <xf numFmtId="0" fontId="20" fillId="29" borderId="21" xfId="0" applyFont="1" applyFill="1" applyBorder="1" applyAlignment="1">
      <alignment vertical="center" wrapText="1"/>
    </xf>
    <xf numFmtId="4" fontId="20" fillId="29" borderId="4" xfId="2" applyNumberFormat="1" applyFont="1" applyFill="1" applyBorder="1" applyAlignment="1">
      <alignment horizontal="center" vertical="center" wrapText="1"/>
    </xf>
    <xf numFmtId="49" fontId="20" fillId="29" borderId="21" xfId="1" applyNumberFormat="1" applyFont="1" applyFill="1" applyBorder="1" applyAlignment="1">
      <alignment horizontal="center" vertical="center"/>
    </xf>
    <xf numFmtId="0" fontId="20" fillId="29" borderId="21" xfId="2" applyFont="1" applyFill="1" applyBorder="1" applyAlignment="1">
      <alignment horizontal="center" vertical="center" wrapText="1"/>
    </xf>
    <xf numFmtId="4" fontId="19" fillId="28" borderId="3" xfId="2" applyNumberFormat="1" applyFont="1" applyFill="1" applyBorder="1" applyAlignment="1">
      <alignment horizontal="center" vertical="center"/>
    </xf>
    <xf numFmtId="0" fontId="19" fillId="28" borderId="4" xfId="1" applyFont="1" applyFill="1" applyBorder="1" applyAlignment="1">
      <alignment vertical="center" wrapText="1"/>
    </xf>
    <xf numFmtId="0" fontId="19" fillId="28" borderId="21" xfId="2" applyFont="1" applyFill="1" applyBorder="1" applyAlignment="1">
      <alignment horizontal="center" vertical="center"/>
    </xf>
    <xf numFmtId="0" fontId="19" fillId="28" borderId="21" xfId="2" applyFont="1" applyFill="1" applyBorder="1" applyAlignment="1">
      <alignment vertical="center" wrapText="1"/>
    </xf>
    <xf numFmtId="0" fontId="19" fillId="0" borderId="4" xfId="0" applyFont="1" applyFill="1" applyBorder="1" applyAlignment="1">
      <alignment horizontal="center" vertical="center" wrapText="1"/>
    </xf>
    <xf numFmtId="3" fontId="30" fillId="13" borderId="2" xfId="2" applyNumberFormat="1" applyFont="1" applyFill="1" applyBorder="1" applyAlignment="1">
      <alignment horizontal="center" vertical="center"/>
    </xf>
    <xf numFmtId="9" fontId="30" fillId="13" borderId="18" xfId="3" applyNumberFormat="1" applyFont="1" applyFill="1" applyBorder="1" applyAlignment="1">
      <alignment horizontal="center" vertical="center"/>
    </xf>
    <xf numFmtId="9" fontId="30" fillId="13" borderId="14" xfId="3" applyNumberFormat="1" applyFont="1" applyFill="1" applyBorder="1" applyAlignment="1">
      <alignment horizontal="center" vertical="center"/>
    </xf>
    <xf numFmtId="3" fontId="30" fillId="13" borderId="4" xfId="2" applyNumberFormat="1" applyFont="1" applyFill="1" applyBorder="1" applyAlignment="1">
      <alignment horizontal="center" vertical="center"/>
    </xf>
    <xf numFmtId="9" fontId="30" fillId="13" borderId="0" xfId="3" applyNumberFormat="1" applyFont="1" applyFill="1" applyBorder="1" applyAlignment="1">
      <alignment horizontal="center" vertical="center"/>
    </xf>
    <xf numFmtId="9" fontId="30" fillId="13" borderId="25" xfId="3" applyNumberFormat="1" applyFont="1" applyFill="1" applyBorder="1" applyAlignment="1">
      <alignment horizontal="center" vertical="center"/>
    </xf>
    <xf numFmtId="3" fontId="30" fillId="13" borderId="3" xfId="2" applyNumberFormat="1" applyFont="1" applyFill="1" applyBorder="1" applyAlignment="1">
      <alignment horizontal="center" vertical="center"/>
    </xf>
    <xf numFmtId="9" fontId="30" fillId="13" borderId="16" xfId="3" applyNumberFormat="1" applyFont="1" applyFill="1" applyBorder="1" applyAlignment="1">
      <alignment horizontal="center" vertical="center"/>
    </xf>
    <xf numFmtId="9" fontId="30" fillId="13" borderId="15" xfId="3" applyNumberFormat="1" applyFont="1" applyFill="1" applyBorder="1" applyAlignment="1">
      <alignment horizontal="center" vertical="center"/>
    </xf>
    <xf numFmtId="3" fontId="22" fillId="0" borderId="14" xfId="2" applyNumberFormat="1" applyFont="1" applyFill="1" applyBorder="1" applyAlignment="1">
      <alignment horizontal="center" vertical="center"/>
    </xf>
    <xf numFmtId="3" fontId="22" fillId="0" borderId="25" xfId="2" applyNumberFormat="1" applyFont="1" applyFill="1" applyBorder="1" applyAlignment="1">
      <alignment horizontal="center" vertical="center"/>
    </xf>
    <xf numFmtId="0" fontId="24" fillId="0" borderId="2" xfId="2" applyFont="1" applyFill="1" applyBorder="1" applyAlignment="1">
      <alignment horizontal="center" vertical="center" wrapText="1"/>
    </xf>
    <xf numFmtId="0" fontId="24" fillId="0" borderId="2" xfId="2" applyFont="1" applyFill="1" applyBorder="1" applyAlignment="1">
      <alignment vertical="center" wrapText="1"/>
    </xf>
    <xf numFmtId="0" fontId="24" fillId="0" borderId="4" xfId="0" applyFont="1" applyFill="1" applyBorder="1" applyAlignment="1">
      <alignment horizontal="center" vertical="center" wrapText="1"/>
    </xf>
    <xf numFmtId="0" fontId="24" fillId="0" borderId="4" xfId="2" applyFont="1" applyFill="1" applyBorder="1" applyAlignment="1">
      <alignment vertical="center" wrapText="1"/>
    </xf>
    <xf numFmtId="0" fontId="24" fillId="0" borderId="4" xfId="2" applyFont="1" applyFill="1" applyBorder="1" applyAlignment="1">
      <alignment horizontal="center" vertical="center" wrapText="1"/>
    </xf>
    <xf numFmtId="0" fontId="24" fillId="0" borderId="4" xfId="0" applyFont="1" applyFill="1" applyBorder="1" applyAlignment="1">
      <alignment vertical="center" wrapText="1"/>
    </xf>
    <xf numFmtId="3" fontId="30" fillId="13" borderId="21" xfId="2" applyNumberFormat="1" applyFont="1" applyFill="1" applyBorder="1" applyAlignment="1">
      <alignment horizontal="center" vertical="center"/>
    </xf>
    <xf numFmtId="3" fontId="30" fillId="13" borderId="25" xfId="2" applyNumberFormat="1" applyFont="1" applyFill="1" applyBorder="1" applyAlignment="1">
      <alignment horizontal="center" vertical="center"/>
    </xf>
    <xf numFmtId="9" fontId="30" fillId="13" borderId="21" xfId="3" applyNumberFormat="1" applyFont="1" applyFill="1" applyBorder="1" applyAlignment="1">
      <alignment horizontal="center" vertical="center"/>
    </xf>
    <xf numFmtId="0" fontId="1" fillId="0" borderId="16" xfId="0" applyFont="1" applyBorder="1" applyAlignment="1">
      <alignment horizontal="center" vertical="center"/>
    </xf>
    <xf numFmtId="0" fontId="19" fillId="0" borderId="2" xfId="2" applyFont="1" applyFill="1" applyBorder="1" applyAlignment="1">
      <alignment horizontal="center" vertical="center" wrapText="1"/>
    </xf>
    <xf numFmtId="0" fontId="19" fillId="0" borderId="20" xfId="1" applyFont="1" applyFill="1" applyBorder="1" applyAlignment="1">
      <alignment vertical="center" wrapText="1"/>
    </xf>
    <xf numFmtId="0" fontId="19" fillId="0" borderId="4" xfId="2" applyFont="1" applyFill="1" applyBorder="1" applyAlignment="1">
      <alignment horizontal="center" vertical="center" wrapText="1"/>
    </xf>
    <xf numFmtId="0" fontId="19" fillId="0" borderId="3" xfId="2" applyFont="1" applyFill="1" applyBorder="1" applyAlignment="1">
      <alignment horizontal="center" vertical="center" wrapText="1"/>
    </xf>
    <xf numFmtId="0" fontId="19" fillId="0" borderId="4" xfId="2" applyFont="1" applyFill="1" applyBorder="1" applyAlignment="1">
      <alignment horizontal="center" vertical="top"/>
    </xf>
    <xf numFmtId="0" fontId="19" fillId="0" borderId="4" xfId="2" applyFont="1" applyFill="1" applyBorder="1" applyAlignment="1">
      <alignment horizontal="center" vertical="center"/>
    </xf>
    <xf numFmtId="0" fontId="19" fillId="0" borderId="1" xfId="1" applyFont="1" applyFill="1" applyBorder="1" applyAlignment="1">
      <alignment horizontal="center" vertical="center" wrapText="1"/>
    </xf>
    <xf numFmtId="9" fontId="1"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49" fontId="2" fillId="0" borderId="3" xfId="0" applyNumberFormat="1" applyFont="1" applyBorder="1" applyAlignment="1">
      <alignment horizontal="center" vertical="center"/>
    </xf>
    <xf numFmtId="0" fontId="1" fillId="0" borderId="0" xfId="0" applyFont="1" applyBorder="1" applyAlignment="1">
      <alignment horizontal="center" vertical="center"/>
    </xf>
    <xf numFmtId="0" fontId="1" fillId="0" borderId="1" xfId="0" applyFont="1" applyFill="1" applyBorder="1" applyAlignment="1">
      <alignment horizontal="center" vertical="center"/>
    </xf>
    <xf numFmtId="49" fontId="14" fillId="0" borderId="2" xfId="1" applyNumberFormat="1" applyFont="1" applyFill="1" applyBorder="1" applyAlignment="1">
      <alignment horizontal="center" vertical="center"/>
    </xf>
    <xf numFmtId="49" fontId="14" fillId="0" borderId="2" xfId="7" applyNumberFormat="1" applyFill="1" applyBorder="1" applyAlignment="1">
      <alignment horizontal="center" vertical="center"/>
    </xf>
    <xf numFmtId="49" fontId="14" fillId="0" borderId="4" xfId="1" applyNumberFormat="1" applyFont="1" applyFill="1" applyBorder="1" applyAlignment="1">
      <alignment horizontal="center" vertical="center"/>
    </xf>
    <xf numFmtId="49" fontId="14" fillId="0" borderId="4" xfId="7" applyNumberFormat="1" applyFill="1" applyBorder="1" applyAlignment="1">
      <alignment horizontal="center" vertical="center"/>
    </xf>
    <xf numFmtId="49" fontId="19" fillId="0" borderId="4" xfId="3" applyNumberFormat="1" applyFont="1" applyFill="1" applyBorder="1" applyAlignment="1">
      <alignment horizontal="center" vertical="center"/>
    </xf>
    <xf numFmtId="49" fontId="19" fillId="0" borderId="3" xfId="3" applyNumberFormat="1" applyFont="1" applyFill="1" applyBorder="1" applyAlignment="1">
      <alignment horizontal="center" vertical="center"/>
    </xf>
    <xf numFmtId="49" fontId="14" fillId="0" borderId="3" xfId="7" applyNumberFormat="1" applyFill="1" applyBorder="1" applyAlignment="1">
      <alignment horizontal="center" vertical="center"/>
    </xf>
    <xf numFmtId="0" fontId="19" fillId="0" borderId="20" xfId="0" applyFont="1" applyBorder="1" applyAlignment="1">
      <alignment horizontal="left" vertical="center" wrapText="1"/>
    </xf>
    <xf numFmtId="0" fontId="14" fillId="13" borderId="2" xfId="1" applyFill="1" applyBorder="1" applyAlignment="1">
      <alignment horizontal="center" vertical="center"/>
    </xf>
    <xf numFmtId="0" fontId="19" fillId="0" borderId="19" xfId="0" applyFont="1" applyBorder="1" applyAlignment="1">
      <alignment horizontal="left" vertical="center" wrapText="1"/>
    </xf>
    <xf numFmtId="0" fontId="14" fillId="13" borderId="3" xfId="1" applyFill="1" applyBorder="1" applyAlignment="1">
      <alignment horizontal="center" vertical="center"/>
    </xf>
    <xf numFmtId="0" fontId="28" fillId="25" borderId="21" xfId="2" applyFont="1" applyFill="1" applyBorder="1" applyAlignment="1">
      <alignment vertical="top" wrapText="1"/>
    </xf>
    <xf numFmtId="4" fontId="20" fillId="25" borderId="4" xfId="2" applyNumberFormat="1" applyFont="1" applyFill="1" applyBorder="1" applyAlignment="1">
      <alignment horizontal="center"/>
    </xf>
    <xf numFmtId="43" fontId="1" fillId="0" borderId="1" xfId="0" applyNumberFormat="1" applyFont="1" applyBorder="1" applyAlignment="1">
      <alignment vertical="center"/>
    </xf>
    <xf numFmtId="43" fontId="1" fillId="0" borderId="0" xfId="0" applyNumberFormat="1" applyFont="1" applyAlignment="1">
      <alignment vertical="center"/>
    </xf>
    <xf numFmtId="0" fontId="19" fillId="0" borderId="1" xfId="0" applyFont="1" applyBorder="1" applyAlignment="1">
      <alignment horizontal="center" vertical="top" wrapText="1"/>
    </xf>
    <xf numFmtId="0" fontId="19" fillId="0" borderId="5" xfId="0" applyFont="1" applyBorder="1" applyAlignment="1">
      <alignment vertical="top" wrapText="1"/>
    </xf>
    <xf numFmtId="4" fontId="19" fillId="13" borderId="1" xfId="2" applyNumberFormat="1" applyFont="1" applyFill="1" applyBorder="1" applyAlignment="1">
      <alignment horizontal="center" vertical="center"/>
    </xf>
    <xf numFmtId="3" fontId="19" fillId="13" borderId="1" xfId="2" applyNumberFormat="1" applyFont="1" applyFill="1" applyBorder="1" applyAlignment="1">
      <alignment horizontal="center" vertical="center"/>
    </xf>
    <xf numFmtId="9" fontId="19" fillId="13" borderId="6" xfId="3" applyNumberFormat="1" applyFont="1" applyFill="1" applyBorder="1" applyAlignment="1">
      <alignment horizontal="center" vertical="center"/>
    </xf>
    <xf numFmtId="1" fontId="19" fillId="13" borderId="1" xfId="2" applyNumberFormat="1" applyFont="1" applyFill="1" applyBorder="1" applyAlignment="1">
      <alignment horizontal="center" vertical="center"/>
    </xf>
    <xf numFmtId="9" fontId="19" fillId="13" borderId="7" xfId="3" applyNumberFormat="1" applyFont="1" applyFill="1" applyBorder="1" applyAlignment="1">
      <alignment horizontal="center" vertical="center"/>
    </xf>
    <xf numFmtId="0" fontId="19" fillId="28" borderId="1" xfId="0" applyFont="1" applyFill="1" applyBorder="1" applyAlignment="1">
      <alignment horizontal="center" vertical="center" wrapText="1"/>
    </xf>
    <xf numFmtId="0" fontId="19" fillId="28" borderId="5" xfId="0" applyFont="1" applyFill="1" applyBorder="1" applyAlignment="1">
      <alignment vertical="center" wrapText="1"/>
    </xf>
    <xf numFmtId="4" fontId="19" fillId="28" borderId="1" xfId="2" applyNumberFormat="1" applyFont="1" applyFill="1" applyBorder="1" applyAlignment="1">
      <alignment horizontal="center" vertical="center"/>
    </xf>
    <xf numFmtId="3" fontId="19" fillId="28" borderId="1" xfId="2" applyNumberFormat="1" applyFont="1" applyFill="1" applyBorder="1" applyAlignment="1">
      <alignment horizontal="center" vertical="center"/>
    </xf>
    <xf numFmtId="9" fontId="19" fillId="28" borderId="6" xfId="3" applyNumberFormat="1" applyFont="1" applyFill="1" applyBorder="1" applyAlignment="1">
      <alignment horizontal="center" vertical="center"/>
    </xf>
    <xf numFmtId="2" fontId="19" fillId="28" borderId="1" xfId="2" applyNumberFormat="1" applyFont="1" applyFill="1" applyBorder="1" applyAlignment="1">
      <alignment horizontal="center" vertical="center"/>
    </xf>
    <xf numFmtId="9" fontId="19" fillId="28" borderId="7" xfId="3" applyNumberFormat="1" applyFont="1" applyFill="1" applyBorder="1" applyAlignment="1">
      <alignment horizontal="center" vertical="center"/>
    </xf>
    <xf numFmtId="0" fontId="1" fillId="0" borderId="2" xfId="0" applyFont="1" applyFill="1" applyBorder="1" applyAlignment="1">
      <alignment horizontal="center" vertical="center" wrapText="1"/>
    </xf>
    <xf numFmtId="4" fontId="19" fillId="0" borderId="1" xfId="2" applyNumberFormat="1" applyFont="1" applyFill="1" applyBorder="1" applyAlignment="1">
      <alignment horizontal="center" vertical="center"/>
    </xf>
    <xf numFmtId="3" fontId="19" fillId="0" borderId="1" xfId="2" applyNumberFormat="1" applyFont="1" applyFill="1" applyBorder="1" applyAlignment="1">
      <alignment horizontal="center" vertical="center"/>
    </xf>
    <xf numFmtId="9" fontId="19" fillId="0" borderId="6" xfId="3" applyNumberFormat="1" applyFont="1" applyFill="1" applyBorder="1" applyAlignment="1">
      <alignment horizontal="center" vertical="center"/>
    </xf>
    <xf numFmtId="9" fontId="19" fillId="0" borderId="7" xfId="3" applyNumberFormat="1" applyFont="1" applyFill="1" applyBorder="1" applyAlignment="1">
      <alignment horizontal="center" vertical="center"/>
    </xf>
    <xf numFmtId="1" fontId="20" fillId="0" borderId="4" xfId="2" applyNumberFormat="1" applyFont="1" applyFill="1" applyBorder="1" applyAlignment="1">
      <alignment horizontal="center" vertical="center"/>
    </xf>
    <xf numFmtId="1" fontId="19" fillId="0" borderId="4" xfId="2" applyNumberFormat="1" applyFont="1" applyFill="1" applyBorder="1" applyAlignment="1">
      <alignment horizontal="center" vertical="center"/>
    </xf>
    <xf numFmtId="1" fontId="20" fillId="0" borderId="2" xfId="2" applyNumberFormat="1" applyFont="1" applyFill="1" applyBorder="1" applyAlignment="1">
      <alignment horizontal="center" vertical="top"/>
    </xf>
    <xf numFmtId="9" fontId="20" fillId="0" borderId="18" xfId="3" applyNumberFormat="1" applyFont="1" applyFill="1" applyBorder="1" applyAlignment="1">
      <alignment horizontal="center" vertical="top"/>
    </xf>
    <xf numFmtId="9" fontId="20" fillId="0" borderId="14" xfId="3" applyNumberFormat="1" applyFont="1" applyFill="1" applyBorder="1" applyAlignment="1">
      <alignment horizontal="center" vertical="top"/>
    </xf>
    <xf numFmtId="1" fontId="20" fillId="0" borderId="4" xfId="2" applyNumberFormat="1" applyFont="1" applyFill="1" applyBorder="1" applyAlignment="1">
      <alignment horizontal="center" vertical="top"/>
    </xf>
    <xf numFmtId="9" fontId="20" fillId="0" borderId="0" xfId="3" applyNumberFormat="1" applyFont="1" applyFill="1" applyBorder="1" applyAlignment="1">
      <alignment horizontal="center" vertical="top"/>
    </xf>
    <xf numFmtId="1" fontId="20" fillId="0" borderId="3" xfId="2" applyNumberFormat="1" applyFont="1" applyFill="1" applyBorder="1" applyAlignment="1">
      <alignment horizontal="center" vertical="top"/>
    </xf>
    <xf numFmtId="1" fontId="19" fillId="0" borderId="3" xfId="2" applyNumberFormat="1" applyFont="1" applyFill="1" applyBorder="1" applyAlignment="1">
      <alignment horizontal="center" vertical="center"/>
    </xf>
    <xf numFmtId="0" fontId="19" fillId="0" borderId="6" xfId="0" applyFont="1" applyFill="1" applyBorder="1" applyAlignment="1">
      <alignment horizontal="center" vertical="center" wrapText="1"/>
    </xf>
    <xf numFmtId="9" fontId="20" fillId="0" borderId="25" xfId="3"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5" xfId="0" applyFont="1" applyFill="1" applyBorder="1" applyAlignment="1">
      <alignment vertical="top" wrapText="1"/>
    </xf>
    <xf numFmtId="0" fontId="19" fillId="0" borderId="20" xfId="0" applyFont="1" applyFill="1" applyBorder="1" applyAlignment="1">
      <alignment vertical="top" wrapText="1"/>
    </xf>
    <xf numFmtId="0" fontId="19" fillId="0" borderId="21" xfId="0" applyFont="1" applyFill="1" applyBorder="1" applyAlignment="1">
      <alignment vertical="top" wrapText="1"/>
    </xf>
    <xf numFmtId="0" fontId="19" fillId="0" borderId="19" xfId="0" applyFont="1" applyFill="1" applyBorder="1" applyAlignment="1">
      <alignment vertical="top"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vertical="center" wrapText="1"/>
    </xf>
    <xf numFmtId="4" fontId="19" fillId="13" borderId="4" xfId="8" applyNumberFormat="1" applyFont="1" applyFill="1" applyBorder="1" applyAlignment="1">
      <alignment horizontal="center" vertical="center" wrapText="1"/>
    </xf>
    <xf numFmtId="0" fontId="13" fillId="13" borderId="20" xfId="2" applyFont="1" applyFill="1" applyBorder="1" applyAlignment="1">
      <alignment vertical="center"/>
    </xf>
    <xf numFmtId="3" fontId="19" fillId="13" borderId="4" xfId="8" applyNumberFormat="1" applyFont="1" applyFill="1" applyBorder="1" applyAlignment="1">
      <alignment horizontal="center" vertical="center"/>
    </xf>
    <xf numFmtId="3" fontId="19" fillId="13" borderId="3" xfId="8" applyNumberFormat="1" applyFont="1" applyFill="1" applyBorder="1" applyAlignment="1">
      <alignment horizontal="center" vertical="center"/>
    </xf>
    <xf numFmtId="3" fontId="19" fillId="13" borderId="21" xfId="2" applyNumberFormat="1" applyFont="1" applyFill="1" applyBorder="1" applyAlignment="1">
      <alignment horizontal="center" vertical="center"/>
    </xf>
    <xf numFmtId="3" fontId="19" fillId="13" borderId="21" xfId="8" applyNumberFormat="1" applyFont="1" applyFill="1" applyBorder="1" applyAlignment="1">
      <alignment horizontal="center" vertical="center"/>
    </xf>
    <xf numFmtId="3" fontId="19" fillId="13" borderId="25" xfId="8" applyNumberFormat="1" applyFont="1" applyFill="1" applyBorder="1" applyAlignment="1">
      <alignment horizontal="center" vertical="center"/>
    </xf>
    <xf numFmtId="9" fontId="19" fillId="13" borderId="21" xfId="3" applyNumberFormat="1" applyFont="1" applyFill="1" applyBorder="1" applyAlignment="1">
      <alignment horizontal="center" vertical="center"/>
    </xf>
    <xf numFmtId="0" fontId="22" fillId="0" borderId="4" xfId="1" applyFont="1" applyFill="1" applyBorder="1" applyAlignment="1">
      <alignment horizontal="center" vertical="center" wrapText="1"/>
    </xf>
    <xf numFmtId="0" fontId="22" fillId="0" borderId="4" xfId="1" applyFont="1" applyFill="1" applyBorder="1" applyAlignment="1">
      <alignment horizontal="center" vertical="center"/>
    </xf>
    <xf numFmtId="0" fontId="22" fillId="0" borderId="3" xfId="1" applyFont="1" applyFill="1" applyBorder="1" applyAlignment="1">
      <alignment horizontal="center" vertical="center"/>
    </xf>
    <xf numFmtId="4" fontId="20" fillId="28" borderId="2" xfId="2" applyNumberFormat="1" applyFont="1" applyFill="1" applyBorder="1" applyAlignment="1">
      <alignment horizontal="center" vertical="center"/>
    </xf>
    <xf numFmtId="167" fontId="19" fillId="0" borderId="4" xfId="1" applyNumberFormat="1" applyFont="1" applyFill="1" applyBorder="1" applyAlignment="1">
      <alignment horizontal="center" vertical="center"/>
    </xf>
    <xf numFmtId="4" fontId="19" fillId="0" borderId="21" xfId="0" applyNumberFormat="1" applyFont="1" applyBorder="1" applyAlignment="1">
      <alignment horizontal="center" vertical="center"/>
    </xf>
    <xf numFmtId="167" fontId="19" fillId="0" borderId="3" xfId="1" applyNumberFormat="1" applyFont="1" applyFill="1" applyBorder="1" applyAlignment="1">
      <alignment horizontal="center" vertical="center"/>
    </xf>
    <xf numFmtId="4" fontId="19" fillId="0" borderId="19" xfId="0" applyNumberFormat="1" applyFont="1" applyBorder="1" applyAlignment="1">
      <alignment horizontal="center" vertical="center"/>
    </xf>
    <xf numFmtId="3" fontId="19" fillId="0" borderId="21" xfId="1" applyNumberFormat="1" applyFont="1" applyFill="1" applyBorder="1" applyAlignment="1">
      <alignment horizontal="center" vertical="center"/>
    </xf>
    <xf numFmtId="3" fontId="19" fillId="0" borderId="19" xfId="1" applyNumberFormat="1" applyFont="1" applyFill="1" applyBorder="1" applyAlignment="1">
      <alignment horizontal="center" vertical="center"/>
    </xf>
    <xf numFmtId="9" fontId="19" fillId="13" borderId="4" xfId="3" applyFont="1" applyFill="1" applyBorder="1" applyAlignment="1">
      <alignment horizontal="center" vertical="center"/>
    </xf>
    <xf numFmtId="4" fontId="19" fillId="0" borderId="4" xfId="1" applyNumberFormat="1" applyFont="1" applyBorder="1" applyAlignment="1">
      <alignment horizontal="center" vertical="center"/>
    </xf>
    <xf numFmtId="4" fontId="19" fillId="28" borderId="19" xfId="0" applyNumberFormat="1" applyFont="1" applyFill="1" applyBorder="1" applyAlignment="1">
      <alignment horizontal="center" vertical="center"/>
    </xf>
    <xf numFmtId="3" fontId="19" fillId="28" borderId="19" xfId="1" applyNumberFormat="1" applyFont="1" applyFill="1" applyBorder="1" applyAlignment="1">
      <alignment horizontal="center" vertical="center"/>
    </xf>
    <xf numFmtId="4" fontId="19" fillId="28" borderId="4" xfId="1" applyNumberFormat="1" applyFont="1" applyFill="1" applyBorder="1" applyAlignment="1">
      <alignment horizontal="center" vertical="center"/>
    </xf>
    <xf numFmtId="9" fontId="19" fillId="28" borderId="4" xfId="3" applyFont="1" applyFill="1" applyBorder="1" applyAlignment="1">
      <alignment horizontal="center" vertical="center"/>
    </xf>
    <xf numFmtId="3" fontId="19" fillId="28" borderId="4" xfId="1" applyNumberFormat="1" applyFont="1" applyFill="1" applyBorder="1" applyAlignment="1">
      <alignment horizontal="center" vertical="center"/>
    </xf>
    <xf numFmtId="167" fontId="19" fillId="0" borderId="2" xfId="1" applyNumberFormat="1" applyFont="1" applyFill="1" applyBorder="1" applyAlignment="1">
      <alignment horizontal="center" vertical="center"/>
    </xf>
    <xf numFmtId="4" fontId="19" fillId="0" borderId="20" xfId="0" applyNumberFormat="1" applyFont="1" applyBorder="1" applyAlignment="1">
      <alignment horizontal="center" vertical="center"/>
    </xf>
    <xf numFmtId="3" fontId="19" fillId="0" borderId="20" xfId="1" applyNumberFormat="1" applyFont="1" applyFill="1" applyBorder="1" applyAlignment="1">
      <alignment horizontal="center" vertical="center"/>
    </xf>
    <xf numFmtId="3" fontId="19" fillId="0" borderId="2" xfId="1" applyNumberFormat="1" applyFont="1" applyBorder="1" applyAlignment="1">
      <alignment horizontal="center" vertical="center"/>
    </xf>
    <xf numFmtId="9" fontId="19" fillId="13" borderId="2" xfId="3" applyFont="1" applyFill="1" applyBorder="1" applyAlignment="1">
      <alignment horizontal="center" vertical="center"/>
    </xf>
    <xf numFmtId="4" fontId="19" fillId="28" borderId="3" xfId="1" applyNumberFormat="1" applyFont="1" applyFill="1" applyBorder="1" applyAlignment="1">
      <alignment horizontal="center" vertical="center"/>
    </xf>
    <xf numFmtId="9" fontId="19" fillId="28" borderId="3" xfId="3" applyFont="1" applyFill="1" applyBorder="1" applyAlignment="1">
      <alignment horizontal="center" vertical="center"/>
    </xf>
    <xf numFmtId="3" fontId="19" fillId="28" borderId="3" xfId="1" applyNumberFormat="1" applyFont="1" applyFill="1" applyBorder="1" applyAlignment="1">
      <alignment horizontal="center" vertical="center"/>
    </xf>
    <xf numFmtId="9" fontId="19" fillId="0" borderId="2" xfId="3" applyFont="1" applyFill="1" applyBorder="1" applyAlignment="1">
      <alignment horizontal="center" vertical="center"/>
    </xf>
    <xf numFmtId="9" fontId="19" fillId="0" borderId="4" xfId="3" applyFont="1" applyFill="1" applyBorder="1" applyAlignment="1">
      <alignment horizontal="center" vertical="center"/>
    </xf>
    <xf numFmtId="3" fontId="19" fillId="0" borderId="3" xfId="1" applyNumberFormat="1" applyFont="1" applyBorder="1" applyAlignment="1">
      <alignment horizontal="center" vertical="center"/>
    </xf>
    <xf numFmtId="9" fontId="19" fillId="13" borderId="3" xfId="3" applyFont="1" applyFill="1" applyBorder="1" applyAlignment="1">
      <alignment horizontal="center" vertical="center"/>
    </xf>
    <xf numFmtId="167" fontId="19" fillId="28" borderId="2" xfId="1" applyNumberFormat="1" applyFont="1" applyFill="1" applyBorder="1" applyAlignment="1">
      <alignment horizontal="center" vertical="center"/>
    </xf>
    <xf numFmtId="4" fontId="19" fillId="28" borderId="20" xfId="0" applyNumberFormat="1" applyFont="1" applyFill="1" applyBorder="1" applyAlignment="1">
      <alignment horizontal="center" vertical="center"/>
    </xf>
    <xf numFmtId="3" fontId="19" fillId="28" borderId="20" xfId="1" applyNumberFormat="1" applyFont="1" applyFill="1" applyBorder="1" applyAlignment="1">
      <alignment horizontal="center" vertical="center"/>
    </xf>
    <xf numFmtId="3" fontId="19" fillId="28" borderId="2" xfId="1" applyNumberFormat="1" applyFont="1" applyFill="1" applyBorder="1" applyAlignment="1">
      <alignment horizontal="center" vertical="center"/>
    </xf>
    <xf numFmtId="9" fontId="19" fillId="28" borderId="2" xfId="3" applyFont="1" applyFill="1" applyBorder="1" applyAlignment="1">
      <alignment horizontal="center" vertical="center"/>
    </xf>
    <xf numFmtId="167" fontId="19" fillId="28" borderId="4" xfId="1" applyNumberFormat="1" applyFont="1" applyFill="1" applyBorder="1" applyAlignment="1">
      <alignment horizontal="center" vertical="center"/>
    </xf>
    <xf numFmtId="4" fontId="19" fillId="28" borderId="21" xfId="0" applyNumberFormat="1" applyFont="1" applyFill="1" applyBorder="1" applyAlignment="1">
      <alignment horizontal="center" vertical="center"/>
    </xf>
    <xf numFmtId="3" fontId="19" fillId="28" borderId="21" xfId="1" applyNumberFormat="1" applyFont="1" applyFill="1" applyBorder="1" applyAlignment="1">
      <alignment horizontal="center" vertical="center"/>
    </xf>
    <xf numFmtId="167" fontId="19" fillId="28" borderId="3" xfId="1" applyNumberFormat="1" applyFont="1" applyFill="1" applyBorder="1" applyAlignment="1">
      <alignment horizontal="center" vertical="center"/>
    </xf>
    <xf numFmtId="3" fontId="19" fillId="0" borderId="4" xfId="1" applyNumberFormat="1" applyFont="1" applyFill="1" applyBorder="1" applyAlignment="1">
      <alignment horizontal="center" vertical="center"/>
    </xf>
    <xf numFmtId="0" fontId="28" fillId="0" borderId="0" xfId="2" applyFont="1" applyFill="1" applyBorder="1" applyAlignment="1">
      <alignment vertical="top"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Fill="1" applyBorder="1" applyAlignment="1">
      <alignment horizontal="center" vertical="center"/>
    </xf>
    <xf numFmtId="49" fontId="2" fillId="0" borderId="1" xfId="0" applyNumberFormat="1" applyFont="1" applyBorder="1" applyAlignment="1">
      <alignment horizontal="left" vertical="center"/>
    </xf>
    <xf numFmtId="49" fontId="1" fillId="0" borderId="0" xfId="0" applyNumberFormat="1" applyFont="1" applyAlignment="1">
      <alignment horizontal="left" vertical="center"/>
    </xf>
    <xf numFmtId="49" fontId="3" fillId="10" borderId="6" xfId="0" applyNumberFormat="1" applyFont="1" applyFill="1" applyBorder="1" applyAlignment="1">
      <alignment horizontal="left" vertical="center"/>
    </xf>
    <xf numFmtId="49" fontId="3" fillId="5" borderId="1" xfId="0" applyNumberFormat="1" applyFont="1" applyFill="1" applyBorder="1" applyAlignment="1">
      <alignment horizontal="left" vertical="center"/>
    </xf>
    <xf numFmtId="49" fontId="3" fillId="5" borderId="2" xfId="0" applyNumberFormat="1" applyFont="1" applyFill="1" applyBorder="1" applyAlignment="1">
      <alignment horizontal="left" vertical="center"/>
    </xf>
    <xf numFmtId="49" fontId="2" fillId="0" borderId="3" xfId="0" applyNumberFormat="1" applyFont="1" applyBorder="1" applyAlignment="1">
      <alignment horizontal="left" vertical="center"/>
    </xf>
    <xf numFmtId="49" fontId="2" fillId="0" borderId="6" xfId="0" applyNumberFormat="1" applyFont="1" applyBorder="1" applyAlignment="1">
      <alignment horizontal="left" vertical="center"/>
    </xf>
    <xf numFmtId="49" fontId="2" fillId="0" borderId="14" xfId="0" applyNumberFormat="1" applyFont="1" applyBorder="1" applyAlignment="1">
      <alignment horizontal="left" vertical="center"/>
    </xf>
    <xf numFmtId="0" fontId="19" fillId="0" borderId="1" xfId="1" applyFont="1" applyFill="1" applyBorder="1" applyAlignment="1">
      <alignment vertical="center" wrapText="1"/>
    </xf>
    <xf numFmtId="9" fontId="1" fillId="26" borderId="0" xfId="0" applyNumberFormat="1" applyFont="1" applyFill="1" applyBorder="1" applyAlignment="1">
      <alignment horizontal="center" vertical="center"/>
    </xf>
    <xf numFmtId="0" fontId="1" fillId="0" borderId="0" xfId="0" applyNumberFormat="1"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NumberFormat="1" applyFont="1" applyFill="1" applyAlignment="1">
      <alignment horizontal="center" vertical="center"/>
    </xf>
    <xf numFmtId="0" fontId="10" fillId="0" borderId="0" xfId="0" applyNumberFormat="1" applyFont="1" applyFill="1" applyAlignment="1">
      <alignment horizontal="center" vertical="center"/>
    </xf>
    <xf numFmtId="1" fontId="1" fillId="0" borderId="7" xfId="0" applyNumberFormat="1" applyFont="1" applyFill="1" applyBorder="1" applyAlignment="1">
      <alignment horizontal="center" vertical="center"/>
    </xf>
    <xf numFmtId="1" fontId="1" fillId="0" borderId="25" xfId="0" applyNumberFormat="1" applyFont="1" applyFill="1" applyBorder="1" applyAlignment="1">
      <alignment horizontal="center" vertical="center"/>
    </xf>
    <xf numFmtId="0" fontId="19" fillId="0" borderId="2" xfId="1" applyFont="1" applyFill="1" applyBorder="1" applyAlignment="1">
      <alignment horizontal="center" vertical="center" wrapText="1"/>
    </xf>
    <xf numFmtId="1" fontId="1" fillId="0" borderId="1" xfId="0" applyNumberFormat="1" applyFont="1" applyFill="1" applyBorder="1" applyAlignment="1">
      <alignment horizontal="center" vertical="center"/>
    </xf>
    <xf numFmtId="0" fontId="19" fillId="0" borderId="0" xfId="1" applyFont="1" applyFill="1" applyBorder="1" applyAlignment="1">
      <alignment horizontal="center"/>
    </xf>
    <xf numFmtId="0" fontId="19" fillId="0" borderId="0" xfId="1" applyFont="1" applyFill="1" applyBorder="1" applyAlignment="1">
      <alignment vertical="top" wrapText="1"/>
    </xf>
    <xf numFmtId="0" fontId="19" fillId="0" borderId="0" xfId="1" applyFont="1" applyFill="1" applyBorder="1" applyAlignment="1">
      <alignment vertical="center" wrapText="1"/>
    </xf>
    <xf numFmtId="0" fontId="14" fillId="0" borderId="0" xfId="1" applyFont="1" applyBorder="1" applyAlignment="1"/>
    <xf numFmtId="0" fontId="19" fillId="13" borderId="0" xfId="1" applyFont="1" applyFill="1" applyBorder="1"/>
    <xf numFmtId="0" fontId="19" fillId="0" borderId="0" xfId="1" applyFont="1" applyFill="1" applyBorder="1"/>
    <xf numFmtId="9" fontId="1" fillId="26" borderId="16" xfId="0" applyNumberFormat="1" applyFont="1" applyFill="1" applyBorder="1" applyAlignment="1">
      <alignment horizontal="center" vertical="center"/>
    </xf>
    <xf numFmtId="9" fontId="1" fillId="26" borderId="6" xfId="0" applyNumberFormat="1" applyFont="1" applyFill="1" applyBorder="1" applyAlignment="1">
      <alignment horizontal="center" vertical="center"/>
    </xf>
    <xf numFmtId="0" fontId="19" fillId="0" borderId="0" xfId="1" applyFont="1" applyFill="1" applyBorder="1" applyAlignment="1">
      <alignment wrapText="1"/>
    </xf>
    <xf numFmtId="0" fontId="14" fillId="0" borderId="0" xfId="1" applyFont="1" applyFill="1" applyBorder="1" applyAlignment="1">
      <alignment vertical="center"/>
    </xf>
    <xf numFmtId="0" fontId="19" fillId="0" borderId="0" xfId="1" applyFont="1" applyFill="1" applyBorder="1" applyAlignment="1"/>
    <xf numFmtId="0" fontId="14" fillId="0" borderId="0" xfId="1" applyFont="1" applyFill="1" applyBorder="1" applyAlignment="1"/>
    <xf numFmtId="0" fontId="19" fillId="0" borderId="0" xfId="1" applyFont="1" applyFill="1" applyBorder="1" applyAlignment="1">
      <alignment horizontal="center" wrapText="1"/>
    </xf>
    <xf numFmtId="0" fontId="19" fillId="0" borderId="0" xfId="1" applyFont="1" applyFill="1" applyBorder="1" applyAlignment="1">
      <alignment horizontal="center" vertical="center" wrapText="1"/>
    </xf>
    <xf numFmtId="0" fontId="14" fillId="0" borderId="1" xfId="1" applyFont="1" applyBorder="1" applyAlignment="1">
      <alignment horizontal="center" vertical="center" wrapText="1"/>
    </xf>
    <xf numFmtId="0" fontId="19" fillId="0" borderId="0" xfId="1" applyFont="1" applyFill="1" applyBorder="1" applyAlignment="1">
      <alignment horizontal="center" vertical="center"/>
    </xf>
    <xf numFmtId="0" fontId="19" fillId="0" borderId="0" xfId="1" applyFont="1" applyBorder="1" applyAlignment="1">
      <alignment vertical="center"/>
    </xf>
    <xf numFmtId="0" fontId="19" fillId="0" borderId="0" xfId="1" applyFont="1" applyBorder="1" applyAlignment="1">
      <alignment vertical="center" wrapText="1"/>
    </xf>
    <xf numFmtId="0" fontId="19" fillId="0" borderId="21" xfId="1" applyFont="1" applyBorder="1" applyAlignment="1">
      <alignment horizontal="center"/>
    </xf>
    <xf numFmtId="0" fontId="19" fillId="0" borderId="1" xfId="1" applyFont="1" applyBorder="1" applyAlignment="1">
      <alignment horizontal="center" vertical="center" wrapText="1"/>
    </xf>
    <xf numFmtId="0" fontId="20" fillId="0" borderId="0" xfId="1" applyFont="1" applyFill="1" applyBorder="1" applyAlignment="1">
      <alignment vertical="center" wrapText="1"/>
    </xf>
    <xf numFmtId="0" fontId="20" fillId="0" borderId="0" xfId="1" applyFont="1" applyFill="1" applyBorder="1" applyAlignment="1">
      <alignment vertical="center"/>
    </xf>
    <xf numFmtId="0" fontId="20" fillId="0" borderId="0" xfId="1" applyFont="1" applyFill="1" applyBorder="1" applyAlignment="1">
      <alignment horizontal="center" vertical="center"/>
    </xf>
    <xf numFmtId="0" fontId="20" fillId="0" borderId="0" xfId="1" applyFont="1" applyFill="1" applyBorder="1" applyAlignment="1">
      <alignment horizontal="center" vertical="center" wrapText="1"/>
    </xf>
    <xf numFmtId="0" fontId="20" fillId="0" borderId="0" xfId="1" quotePrefix="1" applyFont="1" applyFill="1" applyBorder="1" applyAlignment="1">
      <alignment horizontal="center" vertical="center"/>
    </xf>
    <xf numFmtId="0" fontId="20" fillId="0" borderId="0" xfId="1" applyFont="1" applyFill="1" applyBorder="1"/>
    <xf numFmtId="0" fontId="20" fillId="0" borderId="0" xfId="1" quotePrefix="1" applyFont="1" applyFill="1" applyBorder="1" applyAlignment="1">
      <alignment horizontal="center"/>
    </xf>
    <xf numFmtId="0" fontId="20" fillId="0" borderId="0" xfId="1" applyFont="1" applyFill="1" applyBorder="1" applyAlignment="1">
      <alignment horizontal="center"/>
    </xf>
    <xf numFmtId="0" fontId="20" fillId="0" borderId="1" xfId="1" quotePrefix="1" applyFont="1" applyBorder="1" applyAlignment="1">
      <alignment horizontal="center" vertical="center" wrapText="1"/>
    </xf>
    <xf numFmtId="0" fontId="20" fillId="13" borderId="1" xfId="1" applyFont="1" applyFill="1" applyBorder="1" applyAlignment="1">
      <alignment horizontal="center" vertical="center" wrapText="1"/>
    </xf>
    <xf numFmtId="0" fontId="19" fillId="13" borderId="1" xfId="1" applyFont="1" applyFill="1" applyBorder="1" applyAlignment="1">
      <alignment horizontal="center" vertical="center" wrapText="1"/>
    </xf>
    <xf numFmtId="0" fontId="20" fillId="0" borderId="1" xfId="1" applyFont="1" applyBorder="1" applyAlignment="1">
      <alignment horizontal="center" vertical="center" wrapText="1"/>
    </xf>
    <xf numFmtId="0" fontId="20" fillId="0" borderId="0" xfId="1" quotePrefix="1" applyFont="1" applyFill="1" applyBorder="1" applyAlignment="1">
      <alignment vertical="center"/>
    </xf>
    <xf numFmtId="0" fontId="20" fillId="0" borderId="0" xfId="1" applyFont="1" applyFill="1" applyBorder="1" applyAlignment="1">
      <alignment vertical="top" wrapText="1"/>
    </xf>
    <xf numFmtId="0" fontId="20" fillId="0" borderId="1" xfId="1" applyFont="1" applyFill="1" applyBorder="1" applyAlignment="1">
      <alignment horizontal="center" vertical="center" wrapText="1"/>
    </xf>
    <xf numFmtId="0" fontId="20" fillId="0" borderId="1" xfId="1" quotePrefix="1" applyFont="1" applyFill="1" applyBorder="1" applyAlignment="1">
      <alignment horizontal="center" vertical="center"/>
    </xf>
    <xf numFmtId="0" fontId="20" fillId="0" borderId="1" xfId="1" applyFont="1" applyFill="1" applyBorder="1" applyAlignment="1">
      <alignment horizontal="center" vertical="center"/>
    </xf>
    <xf numFmtId="0" fontId="19" fillId="13" borderId="1" xfId="1" applyFont="1" applyFill="1" applyBorder="1" applyAlignment="1">
      <alignment horizontal="center" vertical="center"/>
    </xf>
    <xf numFmtId="0" fontId="20" fillId="0" borderId="1" xfId="1" quotePrefix="1" applyFont="1" applyFill="1" applyBorder="1" applyAlignment="1">
      <alignment horizontal="center" vertical="center" wrapText="1"/>
    </xf>
    <xf numFmtId="0" fontId="19" fillId="13" borderId="0" xfId="1" applyFont="1" applyFill="1" applyBorder="1" applyAlignment="1">
      <alignment vertical="center" wrapText="1"/>
    </xf>
    <xf numFmtId="0" fontId="19" fillId="0" borderId="0" xfId="1" applyFont="1" applyFill="1" applyBorder="1" applyAlignment="1">
      <alignment horizontal="justify" vertical="center"/>
    </xf>
    <xf numFmtId="0" fontId="19" fillId="13" borderId="1" xfId="1" applyFont="1" applyFill="1" applyBorder="1" applyAlignment="1">
      <alignment horizontal="center" wrapText="1"/>
    </xf>
    <xf numFmtId="0" fontId="20" fillId="0" borderId="1" xfId="1" applyFont="1" applyFill="1" applyBorder="1" applyAlignment="1">
      <alignment horizontal="center" wrapText="1"/>
    </xf>
    <xf numFmtId="0" fontId="19" fillId="0" borderId="0" xfId="1" applyFont="1" applyBorder="1" applyAlignment="1">
      <alignment horizontal="center"/>
    </xf>
    <xf numFmtId="0" fontId="19" fillId="0" borderId="4" xfId="1" applyFont="1" applyBorder="1" applyAlignment="1">
      <alignment horizontal="center"/>
    </xf>
    <xf numFmtId="0" fontId="19" fillId="0" borderId="4" xfId="1" quotePrefix="1" applyFont="1" applyBorder="1" applyAlignment="1">
      <alignment horizontal="center" vertical="center"/>
    </xf>
    <xf numFmtId="0" fontId="19" fillId="13" borderId="0" xfId="1" applyFont="1" applyFill="1" applyBorder="1" applyAlignment="1">
      <alignment horizontal="center" vertical="center" wrapText="1"/>
    </xf>
    <xf numFmtId="0" fontId="19" fillId="0" borderId="0" xfId="1" applyFont="1" applyFill="1" applyBorder="1" applyAlignment="1">
      <alignment vertical="center"/>
    </xf>
    <xf numFmtId="0" fontId="19" fillId="0" borderId="0" xfId="1" applyFont="1" applyFill="1" applyBorder="1" applyAlignment="1">
      <alignment horizontal="justify" vertical="center" wrapText="1"/>
    </xf>
    <xf numFmtId="0" fontId="19" fillId="13" borderId="4" xfId="1" applyFont="1" applyFill="1" applyBorder="1" applyAlignment="1">
      <alignment horizontal="center" vertical="center" wrapText="1"/>
    </xf>
    <xf numFmtId="0" fontId="19" fillId="0" borderId="1" xfId="1" quotePrefix="1" applyFont="1" applyBorder="1" applyAlignment="1">
      <alignment horizontal="center" vertical="center" wrapText="1"/>
    </xf>
    <xf numFmtId="0" fontId="19" fillId="0" borderId="1" xfId="1" quotePrefix="1" applyFont="1" applyBorder="1" applyAlignment="1">
      <alignment horizontal="center" vertical="center"/>
    </xf>
    <xf numFmtId="0" fontId="19" fillId="0" borderId="1" xfId="1" applyFont="1" applyBorder="1" applyAlignment="1">
      <alignment horizontal="center" wrapText="1"/>
    </xf>
    <xf numFmtId="0" fontId="19" fillId="0" borderId="1" xfId="1" applyFont="1" applyBorder="1" applyAlignment="1">
      <alignment horizontal="center" vertical="center"/>
    </xf>
    <xf numFmtId="0" fontId="19" fillId="0" borderId="2" xfId="1" quotePrefix="1" applyFont="1" applyBorder="1" applyAlignment="1">
      <alignment horizontal="center" vertical="center"/>
    </xf>
    <xf numFmtId="0" fontId="19" fillId="13" borderId="2" xfId="1" applyFont="1" applyFill="1" applyBorder="1" applyAlignment="1">
      <alignment horizontal="center" vertical="center" wrapText="1"/>
    </xf>
    <xf numFmtId="0" fontId="19" fillId="0" borderId="0" xfId="1" quotePrefix="1" applyFont="1" applyFill="1" applyBorder="1" applyAlignment="1">
      <alignment vertical="center"/>
    </xf>
    <xf numFmtId="0" fontId="32" fillId="0" borderId="0" xfId="1" quotePrefix="1" applyFont="1" applyFill="1" applyBorder="1" applyAlignment="1">
      <alignment vertical="center"/>
    </xf>
    <xf numFmtId="0" fontId="0" fillId="0" borderId="0" xfId="0" applyFill="1" applyBorder="1" applyAlignment="1">
      <alignment vertical="center" wrapText="1"/>
    </xf>
    <xf numFmtId="0" fontId="14" fillId="0" borderId="0" xfId="0" applyFont="1" applyFill="1" applyBorder="1" applyAlignment="1">
      <alignment vertical="center" wrapText="1"/>
    </xf>
    <xf numFmtId="0" fontId="19" fillId="0" borderId="1" xfId="1" quotePrefix="1" applyFont="1" applyFill="1" applyBorder="1" applyAlignment="1">
      <alignment horizontal="center" vertical="center" wrapText="1"/>
    </xf>
    <xf numFmtId="0" fontId="19" fillId="0" borderId="1" xfId="1" applyFont="1" applyFill="1" applyBorder="1" applyAlignment="1">
      <alignment horizontal="left" vertical="center" wrapText="1"/>
    </xf>
    <xf numFmtId="0" fontId="1" fillId="28" borderId="1" xfId="0" applyFont="1" applyFill="1" applyBorder="1" applyAlignment="1">
      <alignment horizontal="center" vertical="center" wrapText="1"/>
    </xf>
    <xf numFmtId="0" fontId="1" fillId="28" borderId="0" xfId="0" applyNumberFormat="1" applyFont="1" applyFill="1" applyBorder="1" applyAlignment="1">
      <alignment horizontal="center" vertical="center"/>
    </xf>
    <xf numFmtId="0" fontId="19" fillId="28" borderId="0" xfId="1" quotePrefix="1" applyFont="1" applyFill="1" applyBorder="1" applyAlignment="1">
      <alignment horizontal="center" vertical="center" wrapText="1"/>
    </xf>
    <xf numFmtId="0" fontId="19" fillId="28" borderId="0" xfId="1" applyFont="1" applyFill="1" applyBorder="1" applyAlignment="1">
      <alignment horizontal="justify" vertical="center"/>
    </xf>
    <xf numFmtId="0" fontId="19" fillId="28" borderId="0" xfId="1" applyFont="1" applyFill="1" applyBorder="1" applyAlignment="1">
      <alignment vertical="center" wrapText="1"/>
    </xf>
    <xf numFmtId="0" fontId="20" fillId="28" borderId="0" xfId="1" quotePrefix="1" applyFont="1" applyFill="1" applyBorder="1" applyAlignment="1">
      <alignment horizontal="center"/>
    </xf>
    <xf numFmtId="0" fontId="1" fillId="28" borderId="0" xfId="0" applyFont="1" applyFill="1" applyBorder="1" applyAlignment="1">
      <alignment horizontal="center" vertical="center"/>
    </xf>
    <xf numFmtId="0" fontId="0" fillId="28" borderId="0" xfId="0" applyFill="1" applyBorder="1" applyAlignment="1">
      <alignment vertical="center" wrapText="1"/>
    </xf>
    <xf numFmtId="0" fontId="19" fillId="28" borderId="0" xfId="1" applyFont="1" applyFill="1" applyBorder="1" applyAlignment="1">
      <alignment horizontal="center" vertical="center"/>
    </xf>
    <xf numFmtId="0" fontId="23" fillId="0" borderId="0" xfId="1" quotePrefix="1" applyFont="1" applyBorder="1" applyAlignment="1">
      <alignment vertical="center"/>
    </xf>
    <xf numFmtId="0" fontId="23" fillId="0" borderId="0" xfId="1" quotePrefix="1" applyFont="1" applyBorder="1" applyAlignment="1">
      <alignment horizontal="center" vertical="center"/>
    </xf>
    <xf numFmtId="0" fontId="23" fillId="0" borderId="0" xfId="1" quotePrefix="1" applyFont="1" applyFill="1" applyBorder="1" applyAlignment="1">
      <alignment horizontal="center" vertical="center"/>
    </xf>
    <xf numFmtId="0" fontId="19" fillId="0" borderId="0" xfId="1" applyFont="1" applyFill="1" applyBorder="1" applyAlignment="1">
      <alignment horizontal="right" vertical="center" wrapText="1"/>
    </xf>
    <xf numFmtId="0" fontId="19" fillId="0" borderId="0" xfId="1" quotePrefix="1" applyFont="1" applyFill="1" applyBorder="1" applyAlignment="1">
      <alignment horizontal="center" vertical="center"/>
    </xf>
    <xf numFmtId="0" fontId="32" fillId="0" borderId="0" xfId="1" quotePrefix="1" applyFont="1" applyFill="1" applyBorder="1" applyAlignment="1">
      <alignment horizontal="center" vertical="center"/>
    </xf>
    <xf numFmtId="0" fontId="19" fillId="0" borderId="0" xfId="0" applyFont="1" applyFill="1" applyBorder="1" applyAlignment="1">
      <alignment vertical="center" wrapText="1"/>
    </xf>
    <xf numFmtId="0" fontId="19" fillId="28" borderId="1" xfId="1" applyFont="1" applyFill="1" applyBorder="1" applyAlignment="1">
      <alignment horizontal="center" vertical="center" wrapText="1"/>
    </xf>
    <xf numFmtId="0" fontId="19" fillId="0" borderId="1" xfId="0" applyFont="1" applyBorder="1" applyAlignment="1">
      <alignment horizontal="center" vertical="center" wrapText="1"/>
    </xf>
    <xf numFmtId="0" fontId="19" fillId="13" borderId="1" xfId="0" applyFont="1" applyFill="1" applyBorder="1" applyAlignment="1">
      <alignment horizontal="center" vertical="center" wrapText="1"/>
    </xf>
    <xf numFmtId="0" fontId="19" fillId="0" borderId="0" xfId="1" quotePrefix="1" applyFont="1" applyBorder="1" applyAlignment="1">
      <alignment horizontal="center" vertical="center"/>
    </xf>
    <xf numFmtId="0" fontId="19" fillId="0" borderId="21" xfId="1" quotePrefix="1" applyFont="1" applyBorder="1" applyAlignment="1">
      <alignment horizontal="center" vertical="center"/>
    </xf>
    <xf numFmtId="0" fontId="19" fillId="0" borderId="0" xfId="1" applyFont="1" applyFill="1" applyBorder="1" applyAlignment="1">
      <alignment horizontal="right"/>
    </xf>
    <xf numFmtId="0" fontId="19" fillId="0" borderId="0" xfId="1" applyFont="1" applyFill="1" applyBorder="1" applyAlignment="1">
      <alignment horizontal="left" vertical="center" wrapText="1"/>
    </xf>
    <xf numFmtId="0" fontId="0" fillId="0" borderId="0" xfId="0" applyFill="1" applyBorder="1" applyAlignment="1">
      <alignment vertical="center"/>
    </xf>
    <xf numFmtId="0" fontId="1" fillId="0" borderId="1" xfId="0" applyNumberFormat="1" applyFont="1" applyFill="1" applyBorder="1" applyAlignment="1">
      <alignment horizontal="center" vertical="center" wrapText="1"/>
    </xf>
    <xf numFmtId="0" fontId="6" fillId="0" borderId="0" xfId="1" applyFont="1" applyFill="1" applyBorder="1"/>
    <xf numFmtId="0" fontId="19" fillId="0" borderId="0" xfId="1" quotePrefix="1" applyFont="1" applyFill="1" applyBorder="1" applyAlignment="1">
      <alignment horizontal="center"/>
    </xf>
    <xf numFmtId="0" fontId="1" fillId="28" borderId="0" xfId="0" applyFont="1" applyFill="1" applyAlignment="1">
      <alignment horizontal="center" vertical="center"/>
    </xf>
    <xf numFmtId="0" fontId="1" fillId="28" borderId="1" xfId="0" applyFont="1" applyFill="1" applyBorder="1" applyAlignment="1">
      <alignment horizontal="center" vertical="center"/>
    </xf>
    <xf numFmtId="0" fontId="19" fillId="0" borderId="0" xfId="1" applyFont="1" applyFill="1" applyBorder="1" applyAlignment="1">
      <alignment horizontal="center" vertical="top" wrapText="1"/>
    </xf>
    <xf numFmtId="0" fontId="25" fillId="28" borderId="1" xfId="1" quotePrefix="1" applyFont="1" applyFill="1" applyBorder="1" applyAlignment="1">
      <alignment horizontal="center" vertical="center"/>
    </xf>
    <xf numFmtId="0" fontId="25" fillId="0" borderId="1" xfId="1" quotePrefix="1" applyFont="1" applyBorder="1" applyAlignment="1">
      <alignment horizontal="center" vertical="center" wrapText="1"/>
    </xf>
    <xf numFmtId="0" fontId="25" fillId="28" borderId="1" xfId="1" quotePrefix="1" applyFont="1" applyFill="1" applyBorder="1" applyAlignment="1">
      <alignment horizontal="center" vertical="center" wrapText="1"/>
    </xf>
    <xf numFmtId="0" fontId="19" fillId="13" borderId="1" xfId="1" applyFont="1" applyFill="1" applyBorder="1" applyAlignment="1">
      <alignment horizontal="center" vertical="top" wrapText="1"/>
    </xf>
    <xf numFmtId="4" fontId="19" fillId="13" borderId="1" xfId="2" applyNumberFormat="1" applyFont="1" applyFill="1" applyBorder="1" applyAlignment="1">
      <alignment horizontal="center" vertical="center" wrapText="1"/>
    </xf>
    <xf numFmtId="0" fontId="28" fillId="0" borderId="1" xfId="1" quotePrefix="1" applyFont="1" applyBorder="1" applyAlignment="1">
      <alignment horizontal="center" vertical="center" wrapText="1"/>
    </xf>
    <xf numFmtId="0" fontId="20" fillId="0" borderId="1" xfId="0" applyFont="1" applyBorder="1" applyAlignment="1">
      <alignment horizontal="center" vertical="center" wrapText="1"/>
    </xf>
    <xf numFmtId="0" fontId="20" fillId="25" borderId="1" xfId="1" applyFont="1" applyFill="1" applyBorder="1" applyAlignment="1">
      <alignment horizontal="center" vertical="center" wrapText="1"/>
    </xf>
    <xf numFmtId="0" fontId="20" fillId="0" borderId="0" xfId="1" applyFont="1" applyFill="1" applyBorder="1" applyAlignment="1">
      <alignment vertical="justify" wrapText="1"/>
    </xf>
    <xf numFmtId="0" fontId="33" fillId="0" borderId="0" xfId="1" applyFont="1" applyFill="1" applyBorder="1" applyAlignment="1">
      <alignment wrapText="1"/>
    </xf>
    <xf numFmtId="0" fontId="25" fillId="0" borderId="2" xfId="1" quotePrefix="1" applyFont="1" applyBorder="1" applyAlignment="1">
      <alignment horizontal="center" vertical="center" wrapText="1"/>
    </xf>
    <xf numFmtId="0" fontId="28" fillId="0" borderId="3" xfId="1" quotePrefix="1" applyFont="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1" applyFont="1" applyFill="1" applyBorder="1" applyAlignment="1">
      <alignment horizontal="center" vertical="top" wrapText="1"/>
    </xf>
    <xf numFmtId="0" fontId="26" fillId="0" borderId="1" xfId="1" applyFont="1" applyFill="1" applyBorder="1" applyAlignment="1">
      <alignment horizontal="center" vertical="center" wrapText="1"/>
    </xf>
    <xf numFmtId="0" fontId="24" fillId="0" borderId="1" xfId="1" applyFont="1" applyBorder="1" applyAlignment="1">
      <alignment horizontal="center" vertical="center" wrapText="1"/>
    </xf>
    <xf numFmtId="0" fontId="34" fillId="0" borderId="1" xfId="0" applyFont="1" applyBorder="1" applyAlignment="1">
      <alignment horizontal="center" vertical="center" wrapText="1" readingOrder="2"/>
    </xf>
    <xf numFmtId="0" fontId="35" fillId="0" borderId="21" xfId="1" quotePrefix="1" applyFont="1" applyBorder="1" applyAlignment="1">
      <alignment horizontal="center" vertical="center"/>
    </xf>
    <xf numFmtId="0" fontId="37" fillId="0" borderId="21" xfId="1" quotePrefix="1" applyFont="1" applyBorder="1" applyAlignment="1">
      <alignment vertical="center"/>
    </xf>
    <xf numFmtId="4" fontId="38" fillId="0" borderId="0" xfId="2" applyNumberFormat="1" applyFont="1" applyFill="1" applyBorder="1" applyAlignment="1">
      <alignment vertical="center"/>
    </xf>
    <xf numFmtId="0" fontId="31" fillId="0" borderId="0" xfId="0" applyFont="1" applyFill="1" applyBorder="1" applyAlignment="1">
      <alignment horizontal="center" vertical="center"/>
    </xf>
    <xf numFmtId="0" fontId="38" fillId="0" borderId="0" xfId="1" applyFont="1" applyFill="1" applyBorder="1" applyAlignment="1">
      <alignment vertical="center" wrapText="1"/>
    </xf>
    <xf numFmtId="0" fontId="38" fillId="0" borderId="0" xfId="1" applyFont="1" applyFill="1" applyBorder="1"/>
    <xf numFmtId="0" fontId="38" fillId="0" borderId="0" xfId="1" applyFont="1" applyFill="1" applyBorder="1" applyAlignment="1">
      <alignment wrapText="1"/>
    </xf>
    <xf numFmtId="0" fontId="38" fillId="0" borderId="0" xfId="1" applyFont="1" applyFill="1" applyBorder="1" applyAlignment="1">
      <alignment vertical="top" wrapText="1"/>
    </xf>
    <xf numFmtId="0" fontId="36" fillId="0" borderId="0" xfId="1" applyFont="1" applyFill="1" applyBorder="1" applyAlignment="1">
      <alignment vertical="center"/>
    </xf>
    <xf numFmtId="0" fontId="36" fillId="0" borderId="0" xfId="1" applyFont="1" applyFill="1" applyBorder="1" applyAlignment="1">
      <alignment vertical="center" wrapText="1"/>
    </xf>
    <xf numFmtId="0" fontId="35" fillId="13" borderId="0" xfId="1" applyFont="1" applyFill="1" applyBorder="1"/>
    <xf numFmtId="0" fontId="35" fillId="0" borderId="0" xfId="1" quotePrefix="1" applyFont="1" applyBorder="1" applyAlignment="1">
      <alignment vertical="center"/>
    </xf>
    <xf numFmtId="0" fontId="36" fillId="13" borderId="1" xfId="1" applyFont="1" applyFill="1" applyBorder="1" applyAlignment="1">
      <alignment horizontal="center" vertical="center"/>
    </xf>
    <xf numFmtId="0" fontId="36" fillId="13" borderId="1" xfId="1" applyFont="1" applyFill="1" applyBorder="1" applyAlignment="1">
      <alignment horizontal="center" vertical="center" wrapText="1"/>
    </xf>
    <xf numFmtId="0" fontId="36" fillId="0" borderId="1" xfId="1" applyFont="1" applyBorder="1" applyAlignment="1">
      <alignment horizontal="center" vertical="center" wrapText="1"/>
    </xf>
    <xf numFmtId="0" fontId="23" fillId="0" borderId="21" xfId="1" quotePrefix="1" applyFont="1" applyBorder="1" applyAlignment="1">
      <alignment vertical="center"/>
    </xf>
    <xf numFmtId="0" fontId="19" fillId="13" borderId="0" xfId="1" applyFont="1" applyFill="1" applyBorder="1" applyAlignment="1">
      <alignment horizontal="justify" vertical="top" wrapText="1"/>
    </xf>
    <xf numFmtId="0" fontId="19" fillId="0" borderId="0" xfId="1" applyFont="1" applyFill="1" applyBorder="1" applyAlignment="1">
      <alignment horizontal="justify" vertical="top" wrapText="1"/>
    </xf>
    <xf numFmtId="3" fontId="19" fillId="25" borderId="0" xfId="1" applyNumberFormat="1" applyFont="1" applyFill="1" applyBorder="1" applyAlignment="1">
      <alignment horizontal="center" vertical="center" wrapText="1"/>
    </xf>
    <xf numFmtId="3" fontId="19" fillId="25" borderId="1" xfId="1" applyNumberFormat="1" applyFont="1" applyFill="1" applyBorder="1" applyAlignment="1">
      <alignment horizontal="center" vertical="center" wrapText="1"/>
    </xf>
    <xf numFmtId="0" fontId="23" fillId="0" borderId="1" xfId="1" quotePrefix="1" applyFont="1" applyBorder="1" applyAlignment="1">
      <alignment horizontal="center" vertical="center" wrapText="1"/>
    </xf>
    <xf numFmtId="0" fontId="19" fillId="30" borderId="1" xfId="1" applyFont="1" applyFill="1" applyBorder="1" applyAlignment="1">
      <alignment horizontal="center" vertical="center" wrapText="1"/>
    </xf>
    <xf numFmtId="0" fontId="37" fillId="0" borderId="0" xfId="1" quotePrefix="1" applyFont="1" applyFill="1" applyBorder="1" applyAlignment="1">
      <alignment vertical="center"/>
    </xf>
    <xf numFmtId="0" fontId="37" fillId="0" borderId="0" xfId="1" quotePrefix="1" applyFont="1" applyFill="1" applyBorder="1" applyAlignment="1">
      <alignment horizontal="center" vertical="center"/>
    </xf>
    <xf numFmtId="0" fontId="23" fillId="0" borderId="3" xfId="1" quotePrefix="1" applyFont="1" applyBorder="1" applyAlignment="1">
      <alignment horizontal="center" vertical="center" wrapText="1"/>
    </xf>
    <xf numFmtId="0" fontId="19" fillId="13" borderId="3" xfId="1" applyFont="1" applyFill="1" applyBorder="1" applyAlignment="1">
      <alignment horizontal="center" vertical="center" wrapText="1"/>
    </xf>
    <xf numFmtId="0" fontId="19" fillId="0" borderId="3" xfId="1" applyFont="1" applyFill="1" applyBorder="1" applyAlignment="1">
      <alignment horizontal="center" vertical="center" wrapText="1"/>
    </xf>
    <xf numFmtId="0" fontId="19" fillId="30" borderId="3" xfId="1" applyFont="1" applyFill="1" applyBorder="1" applyAlignment="1">
      <alignment horizontal="center" vertical="center" wrapText="1"/>
    </xf>
    <xf numFmtId="3" fontId="19" fillId="25" borderId="3" xfId="1" applyNumberFormat="1" applyFont="1" applyFill="1" applyBorder="1" applyAlignment="1">
      <alignment horizontal="center" vertical="center" wrapText="1"/>
    </xf>
    <xf numFmtId="49" fontId="19" fillId="0" borderId="1" xfId="1" applyNumberFormat="1" applyFont="1" applyBorder="1" applyAlignment="1">
      <alignment horizontal="center" vertical="center" wrapText="1"/>
    </xf>
    <xf numFmtId="49" fontId="19" fillId="0" borderId="1" xfId="1" applyNumberFormat="1" applyFont="1" applyFill="1" applyBorder="1" applyAlignment="1">
      <alignment horizontal="center" vertical="center" wrapText="1"/>
    </xf>
    <xf numFmtId="0" fontId="1" fillId="28" borderId="1" xfId="0" applyNumberFormat="1" applyFont="1" applyFill="1" applyBorder="1" applyAlignment="1">
      <alignment horizontal="center" vertical="center"/>
    </xf>
    <xf numFmtId="4" fontId="20" fillId="25" borderId="20" xfId="2" applyNumberFormat="1" applyFont="1" applyFill="1" applyBorder="1" applyAlignment="1">
      <alignment horizontal="center" vertical="center"/>
    </xf>
    <xf numFmtId="4" fontId="20" fillId="25" borderId="21" xfId="2" applyNumberFormat="1" applyFont="1" applyFill="1" applyBorder="1" applyAlignment="1">
      <alignment horizontal="center" vertical="center"/>
    </xf>
    <xf numFmtId="0" fontId="28" fillId="25" borderId="20" xfId="2" applyFont="1" applyFill="1" applyBorder="1" applyAlignment="1">
      <alignment vertical="center" wrapText="1"/>
    </xf>
    <xf numFmtId="0" fontId="28" fillId="25" borderId="21" xfId="2" applyFont="1" applyFill="1" applyBorder="1" applyAlignment="1">
      <alignment vertical="center" wrapText="1"/>
    </xf>
    <xf numFmtId="3" fontId="20" fillId="25" borderId="2" xfId="1" applyNumberFormat="1" applyFont="1" applyFill="1" applyBorder="1" applyAlignment="1">
      <alignment horizontal="center" vertical="center"/>
    </xf>
    <xf numFmtId="3" fontId="20" fillId="25" borderId="2" xfId="1" applyNumberFormat="1" applyFont="1" applyFill="1" applyBorder="1" applyAlignment="1">
      <alignment horizontal="centerContinuous" vertical="center"/>
    </xf>
    <xf numFmtId="3" fontId="20" fillId="25" borderId="4" xfId="1" applyNumberFormat="1" applyFont="1" applyFill="1" applyBorder="1" applyAlignment="1">
      <alignment horizontal="centerContinuous" vertical="center"/>
    </xf>
    <xf numFmtId="0" fontId="13" fillId="25" borderId="4" xfId="2" applyFill="1" applyBorder="1" applyAlignment="1">
      <alignment horizontal="center" vertical="center"/>
    </xf>
    <xf numFmtId="0" fontId="28" fillId="25" borderId="19" xfId="2" applyFont="1" applyFill="1" applyBorder="1" applyAlignment="1">
      <alignment vertical="center" wrapText="1"/>
    </xf>
    <xf numFmtId="4" fontId="20" fillId="25" borderId="19" xfId="2" applyNumberFormat="1" applyFont="1" applyFill="1" applyBorder="1" applyAlignment="1">
      <alignment horizontal="center" vertical="center"/>
    </xf>
    <xf numFmtId="3" fontId="20" fillId="25" borderId="3" xfId="1" applyNumberFormat="1" applyFont="1" applyFill="1" applyBorder="1" applyAlignment="1">
      <alignment horizontal="centerContinuous" vertical="center"/>
    </xf>
    <xf numFmtId="49" fontId="19" fillId="0" borderId="20" xfId="0" applyNumberFormat="1" applyFont="1" applyFill="1" applyBorder="1" applyAlignment="1">
      <alignment horizontal="center" vertical="center" wrapText="1"/>
    </xf>
    <xf numFmtId="0" fontId="20" fillId="0" borderId="20" xfId="0" applyFont="1" applyFill="1" applyBorder="1" applyAlignment="1">
      <alignment vertical="center" wrapText="1"/>
    </xf>
    <xf numFmtId="49" fontId="19" fillId="0" borderId="21" xfId="0" applyNumberFormat="1" applyFont="1" applyFill="1" applyBorder="1" applyAlignment="1">
      <alignment horizontal="center" vertical="center" wrapText="1"/>
    </xf>
    <xf numFmtId="0" fontId="20" fillId="0" borderId="21" xfId="0" applyFont="1" applyFill="1" applyBorder="1" applyAlignment="1">
      <alignment vertical="center" wrapText="1"/>
    </xf>
    <xf numFmtId="49" fontId="19" fillId="0" borderId="19" xfId="0" applyNumberFormat="1" applyFont="1" applyFill="1" applyBorder="1" applyAlignment="1">
      <alignment horizontal="center" vertical="center" wrapText="1"/>
    </xf>
    <xf numFmtId="0" fontId="20" fillId="0" borderId="19" xfId="0" applyFont="1" applyFill="1" applyBorder="1" applyAlignment="1">
      <alignment vertical="center" wrapText="1"/>
    </xf>
    <xf numFmtId="4" fontId="20" fillId="0" borderId="3" xfId="2" applyNumberFormat="1" applyFont="1" applyFill="1" applyBorder="1" applyAlignment="1">
      <alignment horizontal="center" vertical="center"/>
    </xf>
    <xf numFmtId="49" fontId="1" fillId="0" borderId="3" xfId="0" applyNumberFormat="1" applyFont="1" applyBorder="1" applyAlignment="1">
      <alignment vertical="center" wrapText="1"/>
    </xf>
    <xf numFmtId="49" fontId="1" fillId="0" borderId="3" xfId="0" applyNumberFormat="1" applyFont="1" applyBorder="1" applyAlignment="1">
      <alignment vertical="center"/>
    </xf>
    <xf numFmtId="0" fontId="39" fillId="25" borderId="16" xfId="2" applyFont="1" applyFill="1" applyBorder="1" applyAlignment="1">
      <alignment horizontal="center" vertical="center"/>
    </xf>
    <xf numFmtId="49" fontId="23" fillId="0" borderId="1" xfId="1" applyNumberFormat="1" applyFont="1" applyBorder="1" applyAlignment="1">
      <alignment horizontal="center" vertical="center" wrapText="1"/>
    </xf>
    <xf numFmtId="49" fontId="23" fillId="0" borderId="0" xfId="1" quotePrefix="1" applyNumberFormat="1" applyFont="1" applyFill="1" applyBorder="1" applyAlignment="1">
      <alignment vertical="center"/>
    </xf>
    <xf numFmtId="49" fontId="23" fillId="0" borderId="2" xfId="1" applyNumberFormat="1" applyFont="1" applyBorder="1" applyAlignment="1">
      <alignment horizontal="center" vertical="center" wrapText="1"/>
    </xf>
    <xf numFmtId="0" fontId="20" fillId="0" borderId="2" xfId="1" applyFont="1" applyFill="1" applyBorder="1" applyAlignment="1">
      <alignment horizontal="center" vertical="top" wrapText="1"/>
    </xf>
    <xf numFmtId="49" fontId="23" fillId="0" borderId="1" xfId="1" applyNumberFormat="1" applyFont="1" applyFill="1" applyBorder="1" applyAlignment="1">
      <alignment horizontal="center" vertical="center" wrapText="1"/>
    </xf>
    <xf numFmtId="49" fontId="23" fillId="0" borderId="2" xfId="1" applyNumberFormat="1" applyFont="1" applyFill="1" applyBorder="1" applyAlignment="1">
      <alignment horizontal="center" vertical="center" wrapText="1"/>
    </xf>
    <xf numFmtId="0" fontId="20" fillId="25" borderId="1" xfId="1" applyFont="1" applyFill="1" applyBorder="1" applyAlignment="1">
      <alignment horizontal="center" vertical="top" wrapText="1"/>
    </xf>
    <xf numFmtId="0" fontId="20" fillId="27" borderId="1" xfId="1" applyFont="1" applyFill="1" applyBorder="1" applyAlignment="1">
      <alignment horizontal="center" vertical="center" wrapText="1"/>
    </xf>
    <xf numFmtId="0" fontId="14" fillId="13" borderId="2" xfId="1" applyFont="1" applyFill="1" applyBorder="1" applyAlignment="1">
      <alignment horizontal="center" vertical="center" wrapText="1"/>
    </xf>
    <xf numFmtId="0" fontId="14" fillId="13" borderId="1" xfId="1" applyFont="1" applyFill="1" applyBorder="1" applyAlignment="1">
      <alignment horizontal="center" vertical="center" wrapText="1"/>
    </xf>
    <xf numFmtId="0" fontId="14" fillId="13" borderId="1" xfId="1" applyFont="1" applyFill="1" applyBorder="1" applyAlignment="1">
      <alignment horizontal="center" wrapText="1"/>
    </xf>
    <xf numFmtId="0" fontId="19" fillId="13" borderId="2" xfId="0" applyFont="1" applyFill="1" applyBorder="1" applyAlignment="1">
      <alignment horizontal="center" vertical="center" wrapText="1"/>
    </xf>
    <xf numFmtId="0" fontId="14" fillId="0" borderId="0" xfId="1" applyFont="1" applyFill="1" applyBorder="1" applyAlignment="1">
      <alignment vertical="center" wrapText="1"/>
    </xf>
    <xf numFmtId="0" fontId="23" fillId="0" borderId="1" xfId="1" quotePrefix="1" applyFont="1" applyBorder="1" applyAlignment="1">
      <alignment horizontal="center" wrapText="1"/>
    </xf>
    <xf numFmtId="9" fontId="1" fillId="28" borderId="16" xfId="0" applyNumberFormat="1" applyFont="1" applyFill="1" applyBorder="1" applyAlignment="1">
      <alignment horizontal="center" vertical="center"/>
    </xf>
    <xf numFmtId="0" fontId="19" fillId="13" borderId="2" xfId="1" applyFont="1" applyFill="1" applyBorder="1" applyAlignment="1">
      <alignment horizontal="center" wrapText="1"/>
    </xf>
    <xf numFmtId="0" fontId="19" fillId="13" borderId="2" xfId="1" applyFont="1" applyFill="1" applyBorder="1" applyAlignment="1">
      <alignment horizontal="center" vertical="top" wrapText="1"/>
    </xf>
    <xf numFmtId="0" fontId="19" fillId="0" borderId="0" xfId="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applyFill="1" applyBorder="1" applyAlignment="1">
      <alignment horizontal="center" vertical="center"/>
    </xf>
    <xf numFmtId="0" fontId="1" fillId="0" borderId="1" xfId="0" applyFont="1" applyFill="1" applyBorder="1" applyAlignment="1">
      <alignment horizontal="center" vertical="center"/>
    </xf>
    <xf numFmtId="0" fontId="19" fillId="13" borderId="0" xfId="1" applyFont="1" applyFill="1" applyBorder="1" applyAlignment="1">
      <alignment vertical="top" wrapText="1"/>
    </xf>
    <xf numFmtId="0" fontId="19" fillId="13" borderId="21" xfId="1" applyFont="1" applyFill="1" applyBorder="1" applyAlignment="1">
      <alignment vertical="center" wrapText="1"/>
    </xf>
    <xf numFmtId="0" fontId="19" fillId="0" borderId="20" xfId="1" applyFont="1" applyBorder="1" applyAlignment="1">
      <alignment horizontal="center" vertical="center" wrapText="1"/>
    </xf>
    <xf numFmtId="0" fontId="19" fillId="13" borderId="20" xfId="1" applyFont="1" applyFill="1" applyBorder="1" applyAlignment="1">
      <alignment horizontal="center" vertical="center" wrapText="1"/>
    </xf>
    <xf numFmtId="0" fontId="19" fillId="0" borderId="14" xfId="1" applyFont="1" applyBorder="1" applyAlignment="1">
      <alignment horizontal="center" vertical="center" wrapText="1"/>
    </xf>
    <xf numFmtId="0" fontId="19" fillId="0" borderId="0" xfId="1" quotePrefix="1" applyFont="1" applyBorder="1" applyAlignment="1">
      <alignment vertical="center" wrapText="1"/>
    </xf>
    <xf numFmtId="0" fontId="19" fillId="0" borderId="2" xfId="1" quotePrefix="1" applyFont="1" applyBorder="1" applyAlignment="1">
      <alignment horizontal="center" vertical="center" wrapText="1"/>
    </xf>
    <xf numFmtId="0" fontId="19" fillId="0" borderId="14" xfId="1" applyFont="1" applyBorder="1" applyAlignment="1">
      <alignment horizontal="center" wrapText="1"/>
    </xf>
    <xf numFmtId="0" fontId="19" fillId="13" borderId="19" xfId="1" applyFont="1" applyFill="1" applyBorder="1" applyAlignment="1">
      <alignment horizontal="center" vertical="top" wrapText="1"/>
    </xf>
    <xf numFmtId="0" fontId="19" fillId="13" borderId="18" xfId="1" applyFont="1" applyFill="1" applyBorder="1" applyAlignment="1">
      <alignment horizontal="center" vertical="center" wrapText="1"/>
    </xf>
    <xf numFmtId="0" fontId="19" fillId="0" borderId="1" xfId="2" applyFont="1" applyBorder="1" applyAlignment="1">
      <alignment horizontal="center" vertical="center"/>
    </xf>
    <xf numFmtId="0" fontId="19" fillId="0" borderId="20" xfId="1" applyFont="1" applyBorder="1" applyAlignment="1">
      <alignment horizontal="center" wrapText="1"/>
    </xf>
    <xf numFmtId="0" fontId="40" fillId="0" borderId="0" xfId="1" applyFont="1" applyFill="1" applyBorder="1" applyAlignment="1">
      <alignment vertical="center" wrapText="1"/>
    </xf>
    <xf numFmtId="0" fontId="19" fillId="0" borderId="25" xfId="1" applyFont="1" applyBorder="1" applyAlignment="1">
      <alignment vertical="top" wrapText="1"/>
    </xf>
    <xf numFmtId="0" fontId="19" fillId="0" borderId="25" xfId="1" applyFont="1" applyBorder="1" applyAlignment="1">
      <alignment wrapText="1"/>
    </xf>
    <xf numFmtId="0" fontId="19" fillId="13" borderId="21" xfId="1" applyFont="1" applyFill="1" applyBorder="1" applyAlignment="1">
      <alignment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0" xfId="0" applyFill="1" applyBorder="1" applyAlignment="1">
      <alignment horizontal="center" vertical="center"/>
    </xf>
    <xf numFmtId="0" fontId="0" fillId="0" borderId="21" xfId="0" applyFill="1" applyBorder="1" applyAlignment="1">
      <alignment horizontal="center" vertical="center"/>
    </xf>
    <xf numFmtId="0" fontId="0" fillId="0" borderId="19" xfId="0" applyFill="1" applyBorder="1" applyAlignment="1">
      <alignment horizontal="center" vertical="center"/>
    </xf>
    <xf numFmtId="0" fontId="4" fillId="0" borderId="0" xfId="1" applyFont="1" applyFill="1" applyBorder="1" applyAlignment="1">
      <alignment vertical="center" wrapText="1"/>
    </xf>
    <xf numFmtId="0" fontId="0" fillId="0" borderId="0" xfId="0" applyFont="1" applyFill="1" applyBorder="1" applyAlignment="1">
      <alignment vertical="top" wrapText="1"/>
    </xf>
    <xf numFmtId="0" fontId="4" fillId="0" borderId="0" xfId="1" applyFont="1" applyFill="1" applyBorder="1" applyAlignment="1">
      <alignment horizontal="center" vertical="top" wrapText="1"/>
    </xf>
    <xf numFmtId="0" fontId="23" fillId="0" borderId="0" xfId="1" quotePrefix="1" applyFont="1" applyFill="1" applyBorder="1" applyAlignment="1">
      <alignment vertical="center" wrapText="1"/>
    </xf>
    <xf numFmtId="0" fontId="23" fillId="0" borderId="2" xfId="1" quotePrefix="1" applyFont="1" applyBorder="1" applyAlignment="1">
      <alignment horizontal="center" vertical="center" wrapText="1"/>
    </xf>
    <xf numFmtId="0" fontId="23" fillId="0" borderId="4" xfId="1" quotePrefix="1" applyFont="1" applyBorder="1" applyAlignment="1">
      <alignment horizontal="center" vertical="center" wrapText="1"/>
    </xf>
    <xf numFmtId="0" fontId="19" fillId="0" borderId="21" xfId="1" applyFont="1"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49" fontId="19" fillId="5" borderId="2" xfId="1" quotePrefix="1" applyNumberFormat="1" applyFont="1" applyFill="1" applyBorder="1" applyAlignment="1">
      <alignment horizontal="center" vertical="center"/>
    </xf>
    <xf numFmtId="0" fontId="19" fillId="5" borderId="20" xfId="0" applyFont="1" applyFill="1" applyBorder="1" applyAlignment="1">
      <alignment vertical="center" wrapText="1"/>
    </xf>
    <xf numFmtId="4" fontId="19" fillId="5" borderId="2" xfId="2" applyNumberFormat="1" applyFont="1" applyFill="1" applyBorder="1" applyAlignment="1">
      <alignment horizontal="center" vertical="center" wrapText="1"/>
    </xf>
    <xf numFmtId="3" fontId="19" fillId="5" borderId="2" xfId="2" applyNumberFormat="1" applyFont="1" applyFill="1" applyBorder="1" applyAlignment="1">
      <alignment horizontal="center" vertical="center"/>
    </xf>
    <xf numFmtId="9" fontId="19" fillId="5" borderId="18" xfId="3" applyNumberFormat="1" applyFont="1" applyFill="1" applyBorder="1" applyAlignment="1">
      <alignment horizontal="center" vertical="center"/>
    </xf>
    <xf numFmtId="9" fontId="19" fillId="5" borderId="14" xfId="3" applyNumberFormat="1" applyFont="1" applyFill="1" applyBorder="1" applyAlignment="1">
      <alignment horizontal="center" vertical="center"/>
    </xf>
    <xf numFmtId="0" fontId="22" fillId="0" borderId="4" xfId="1" applyFont="1" applyFill="1" applyBorder="1" applyAlignment="1">
      <alignment vertical="center" wrapText="1"/>
    </xf>
    <xf numFmtId="0" fontId="21" fillId="0" borderId="4" xfId="0" applyFont="1" applyFill="1" applyBorder="1" applyAlignment="1">
      <alignment vertical="center" wrapText="1"/>
    </xf>
    <xf numFmtId="0" fontId="23" fillId="0" borderId="2" xfId="1" quotePrefix="1" applyFont="1" applyBorder="1" applyAlignment="1">
      <alignment horizontal="center"/>
    </xf>
    <xf numFmtId="0" fontId="23" fillId="0" borderId="4" xfId="1" quotePrefix="1" applyFont="1" applyBorder="1" applyAlignment="1">
      <alignment horizontal="center"/>
    </xf>
    <xf numFmtId="0" fontId="19" fillId="13" borderId="5" xfId="1" applyFont="1" applyFill="1" applyBorder="1" applyAlignment="1">
      <alignment horizontal="center" vertical="center"/>
    </xf>
    <xf numFmtId="0" fontId="19" fillId="0" borderId="21" xfId="1" applyFont="1" applyFill="1" applyBorder="1" applyAlignment="1">
      <alignment vertical="center"/>
    </xf>
    <xf numFmtId="0" fontId="23" fillId="0" borderId="0" xfId="1" quotePrefix="1" applyFont="1" applyFill="1" applyBorder="1" applyAlignment="1">
      <alignment horizontal="center" vertical="center" wrapText="1"/>
    </xf>
    <xf numFmtId="49" fontId="19" fillId="13" borderId="1" xfId="1" applyNumberFormat="1" applyFont="1" applyFill="1" applyBorder="1" applyAlignment="1">
      <alignment horizontal="center" vertical="center" wrapText="1"/>
    </xf>
    <xf numFmtId="49" fontId="23" fillId="0" borderId="0" xfId="1" applyNumberFormat="1" applyFont="1" applyFill="1" applyBorder="1" applyAlignment="1">
      <alignment vertical="center"/>
    </xf>
    <xf numFmtId="49" fontId="23" fillId="0" borderId="3" xfId="1" applyNumberFormat="1" applyFont="1" applyBorder="1" applyAlignment="1">
      <alignment horizontal="center" vertical="center"/>
    </xf>
    <xf numFmtId="49" fontId="23" fillId="0" borderId="1" xfId="1" applyNumberFormat="1" applyFont="1" applyBorder="1" applyAlignment="1">
      <alignment horizontal="center" vertical="center"/>
    </xf>
    <xf numFmtId="0" fontId="19" fillId="28" borderId="0" xfId="1" quotePrefix="1" applyFont="1" applyFill="1" applyBorder="1" applyAlignment="1">
      <alignment vertical="center" wrapText="1"/>
    </xf>
    <xf numFmtId="49" fontId="20" fillId="28" borderId="0" xfId="1" quotePrefix="1" applyNumberFormat="1" applyFont="1" applyFill="1" applyBorder="1" applyAlignment="1">
      <alignment wrapText="1"/>
    </xf>
    <xf numFmtId="49" fontId="20" fillId="28" borderId="0" xfId="1" quotePrefix="1" applyNumberFormat="1" applyFont="1" applyFill="1" applyBorder="1" applyAlignment="1">
      <alignment vertical="top" wrapText="1"/>
    </xf>
    <xf numFmtId="0" fontId="19" fillId="28" borderId="21" xfId="1" applyFont="1" applyFill="1" applyBorder="1" applyAlignment="1">
      <alignment vertical="center"/>
    </xf>
    <xf numFmtId="0" fontId="19" fillId="28" borderId="0" xfId="1" applyFont="1" applyFill="1" applyBorder="1"/>
    <xf numFmtId="0" fontId="19" fillId="28" borderId="0" xfId="1" applyFont="1" applyFill="1" applyBorder="1" applyAlignment="1">
      <alignment vertical="top" wrapText="1"/>
    </xf>
    <xf numFmtId="0" fontId="19" fillId="28" borderId="0" xfId="1" applyFont="1" applyFill="1" applyBorder="1" applyAlignment="1">
      <alignment vertical="center"/>
    </xf>
    <xf numFmtId="49" fontId="19" fillId="0" borderId="0" xfId="1" quotePrefix="1" applyNumberFormat="1" applyFont="1" applyBorder="1" applyAlignment="1">
      <alignment vertical="top" wrapText="1"/>
    </xf>
    <xf numFmtId="49" fontId="19" fillId="0" borderId="1" xfId="1" quotePrefix="1" applyNumberFormat="1" applyFont="1" applyBorder="1" applyAlignment="1">
      <alignment horizontal="center" wrapText="1"/>
    </xf>
    <xf numFmtId="49" fontId="19" fillId="0" borderId="1" xfId="1" quotePrefix="1" applyNumberFormat="1" applyFont="1" applyBorder="1" applyAlignment="1">
      <alignment horizontal="center" vertical="top" wrapText="1"/>
    </xf>
    <xf numFmtId="0" fontId="20" fillId="0" borderId="18" xfId="1" applyNumberFormat="1" applyFont="1" applyBorder="1" applyAlignment="1">
      <alignment horizontal="center" vertical="top" wrapText="1"/>
    </xf>
    <xf numFmtId="0" fontId="20" fillId="0" borderId="18" xfId="1" quotePrefix="1" applyNumberFormat="1" applyFont="1" applyBorder="1" applyAlignment="1">
      <alignment horizontal="center" vertical="top" wrapText="1"/>
    </xf>
    <xf numFmtId="0" fontId="19" fillId="0" borderId="0" xfId="1" applyFont="1" applyBorder="1" applyAlignment="1">
      <alignment horizontal="center" vertical="center"/>
    </xf>
    <xf numFmtId="0" fontId="19" fillId="0" borderId="0" xfId="1" applyFont="1" applyBorder="1" applyAlignment="1">
      <alignment horizontal="center" vertical="center" wrapText="1"/>
    </xf>
    <xf numFmtId="0" fontId="19" fillId="28" borderId="2" xfId="1" applyFont="1" applyFill="1" applyBorder="1" applyAlignment="1">
      <alignment horizontal="center" vertical="center" wrapText="1"/>
    </xf>
    <xf numFmtId="0" fontId="20" fillId="0" borderId="18" xfId="1" applyNumberFormat="1" applyFont="1" applyBorder="1" applyAlignment="1">
      <alignment horizontal="center" wrapText="1"/>
    </xf>
    <xf numFmtId="0" fontId="19" fillId="0" borderId="18" xfId="1" quotePrefix="1" applyFont="1" applyBorder="1" applyAlignment="1">
      <alignment horizontal="center" vertical="center"/>
    </xf>
    <xf numFmtId="0" fontId="19" fillId="0" borderId="18" xfId="1" applyFont="1" applyBorder="1" applyAlignment="1">
      <alignment horizontal="center" vertical="center" wrapText="1"/>
    </xf>
    <xf numFmtId="0" fontId="19" fillId="0" borderId="18" xfId="1" applyFont="1" applyBorder="1" applyAlignment="1">
      <alignment horizontal="center" vertical="top" wrapText="1"/>
    </xf>
    <xf numFmtId="0" fontId="1" fillId="0" borderId="18" xfId="0" applyFont="1" applyBorder="1" applyAlignment="1">
      <alignment horizontal="center" vertical="center"/>
    </xf>
    <xf numFmtId="0" fontId="19" fillId="0" borderId="18" xfId="1" applyFont="1" applyBorder="1" applyAlignment="1">
      <alignment horizontal="center" vertical="center"/>
    </xf>
    <xf numFmtId="49" fontId="19" fillId="28" borderId="0" xfId="1" quotePrefix="1" applyNumberFormat="1" applyFont="1" applyFill="1" applyBorder="1" applyAlignment="1">
      <alignment vertical="top" wrapText="1"/>
    </xf>
    <xf numFmtId="0" fontId="1" fillId="28" borderId="0" xfId="0" applyNumberFormat="1" applyFont="1" applyFill="1" applyAlignment="1">
      <alignment horizontal="center" vertical="center"/>
    </xf>
    <xf numFmtId="0" fontId="23" fillId="0" borderId="0" xfId="1" quotePrefix="1" applyFont="1" applyBorder="1" applyAlignment="1">
      <alignment vertical="top"/>
    </xf>
    <xf numFmtId="0" fontId="19" fillId="0" borderId="0" xfId="1" quotePrefix="1" applyFont="1" applyBorder="1" applyAlignment="1">
      <alignment vertical="top"/>
    </xf>
    <xf numFmtId="0" fontId="19" fillId="13" borderId="0" xfId="1" applyFont="1" applyFill="1" applyBorder="1" applyAlignment="1">
      <alignment vertical="top"/>
    </xf>
    <xf numFmtId="49" fontId="19" fillId="0" borderId="1" xfId="1" quotePrefix="1" applyNumberFormat="1" applyFont="1" applyBorder="1" applyAlignment="1">
      <alignment horizontal="center" vertical="center" wrapText="1"/>
    </xf>
    <xf numFmtId="1" fontId="19" fillId="0" borderId="2" xfId="2" applyNumberFormat="1" applyFont="1" applyFill="1" applyBorder="1" applyAlignment="1">
      <alignment horizontal="center" vertical="center"/>
    </xf>
    <xf numFmtId="2" fontId="19" fillId="0" borderId="3" xfId="2" applyNumberFormat="1" applyFont="1" applyFill="1" applyBorder="1" applyAlignment="1">
      <alignment horizontal="center" vertical="center"/>
    </xf>
    <xf numFmtId="0" fontId="19" fillId="28" borderId="1" xfId="1" quotePrefix="1" applyFont="1" applyFill="1" applyBorder="1" applyAlignment="1">
      <alignment horizontal="center" vertical="center" wrapText="1"/>
    </xf>
    <xf numFmtId="0" fontId="20" fillId="25" borderId="0" xfId="1" applyFont="1" applyFill="1" applyBorder="1" applyAlignment="1">
      <alignment horizontal="center" vertical="center" wrapText="1"/>
    </xf>
    <xf numFmtId="49" fontId="20" fillId="0" borderId="1" xfId="1" applyNumberFormat="1" applyFont="1" applyBorder="1" applyAlignment="1">
      <alignment horizontal="center" vertical="center" wrapText="1"/>
    </xf>
    <xf numFmtId="0" fontId="20" fillId="25" borderId="1" xfId="1" quotePrefix="1" applyFont="1" applyFill="1" applyBorder="1" applyAlignment="1">
      <alignment horizontal="center" vertical="center" wrapText="1"/>
    </xf>
    <xf numFmtId="49" fontId="20" fillId="0" borderId="1" xfId="1" quotePrefix="1" applyNumberFormat="1" applyFont="1" applyBorder="1" applyAlignment="1">
      <alignment horizontal="center" vertical="center" wrapText="1"/>
    </xf>
    <xf numFmtId="4" fontId="20" fillId="25" borderId="1" xfId="2" applyNumberFormat="1" applyFont="1" applyFill="1" applyBorder="1" applyAlignment="1">
      <alignment horizontal="center" vertical="center" wrapText="1"/>
    </xf>
    <xf numFmtId="0" fontId="41" fillId="0" borderId="1" xfId="1" quotePrefix="1" applyFont="1" applyBorder="1" applyAlignment="1">
      <alignment horizontal="center" vertical="center" wrapText="1"/>
    </xf>
    <xf numFmtId="0" fontId="39" fillId="25" borderId="0" xfId="1" applyFont="1" applyFill="1" applyBorder="1" applyAlignment="1">
      <alignment horizontal="center" vertical="center" wrapText="1"/>
    </xf>
    <xf numFmtId="3" fontId="43" fillId="25" borderId="0" xfId="1" applyNumberFormat="1" applyFont="1" applyFill="1" applyBorder="1" applyAlignment="1">
      <alignment horizontal="center" vertical="center" wrapText="1"/>
    </xf>
    <xf numFmtId="0" fontId="43" fillId="25" borderId="0" xfId="1" applyFont="1" applyFill="1" applyBorder="1" applyAlignment="1">
      <alignment horizontal="center" vertical="center" wrapText="1"/>
    </xf>
    <xf numFmtId="0" fontId="39" fillId="0" borderId="0" xfId="1" applyFont="1" applyBorder="1" applyAlignment="1">
      <alignment horizontal="center" vertical="center" wrapText="1"/>
    </xf>
    <xf numFmtId="0" fontId="20" fillId="0" borderId="0" xfId="1" quotePrefix="1" applyFont="1" applyBorder="1" applyAlignment="1">
      <alignment horizontal="center" vertical="center" wrapText="1"/>
    </xf>
    <xf numFmtId="0" fontId="39" fillId="0" borderId="1" xfId="1" applyFont="1" applyBorder="1" applyAlignment="1">
      <alignment horizontal="center" vertical="center" wrapText="1"/>
    </xf>
    <xf numFmtId="0" fontId="39" fillId="25" borderId="1" xfId="1" applyFont="1" applyFill="1" applyBorder="1" applyAlignment="1">
      <alignment horizontal="center" vertical="center" wrapText="1"/>
    </xf>
    <xf numFmtId="0" fontId="25" fillId="0" borderId="0" xfId="1" quotePrefix="1" applyFont="1" applyFill="1" applyBorder="1" applyAlignment="1">
      <alignment horizontal="center" vertical="center" wrapText="1"/>
    </xf>
    <xf numFmtId="0" fontId="25" fillId="0" borderId="0" xfId="1" quotePrefix="1" applyFont="1" applyFill="1" applyBorder="1" applyAlignment="1">
      <alignment vertical="center" wrapText="1"/>
    </xf>
    <xf numFmtId="49" fontId="19" fillId="0" borderId="1" xfId="0" applyNumberFormat="1" applyFont="1" applyBorder="1" applyAlignment="1">
      <alignment horizontal="center" vertical="center" wrapText="1"/>
    </xf>
    <xf numFmtId="0" fontId="45" fillId="0" borderId="1" xfId="1" quotePrefix="1" applyFont="1" applyBorder="1" applyAlignment="1">
      <alignment horizontal="center" vertical="center" wrapText="1"/>
    </xf>
    <xf numFmtId="0" fontId="45" fillId="13" borderId="1" xfId="1" applyFont="1" applyFill="1" applyBorder="1" applyAlignment="1">
      <alignment horizontal="center" vertical="center" wrapText="1"/>
    </xf>
    <xf numFmtId="0" fontId="45" fillId="0" borderId="1" xfId="1" applyFont="1" applyBorder="1" applyAlignment="1">
      <alignment horizontal="center" vertical="center" wrapText="1"/>
    </xf>
    <xf numFmtId="0" fontId="45" fillId="28" borderId="1" xfId="1" applyFont="1" applyFill="1" applyBorder="1" applyAlignment="1">
      <alignment horizontal="center" vertical="center" wrapText="1"/>
    </xf>
    <xf numFmtId="0" fontId="45" fillId="13" borderId="1" xfId="1" quotePrefix="1" applyFont="1" applyFill="1" applyBorder="1" applyAlignment="1">
      <alignment horizontal="center" vertical="center" wrapText="1"/>
    </xf>
    <xf numFmtId="0" fontId="19" fillId="13" borderId="1" xfId="2" applyFont="1" applyFill="1" applyBorder="1" applyAlignment="1">
      <alignment horizontal="center" vertical="center" wrapText="1"/>
    </xf>
    <xf numFmtId="0" fontId="14" fillId="0" borderId="0" xfId="1" applyFont="1" applyBorder="1" applyAlignment="1">
      <alignment horizontal="center" vertical="center" wrapText="1"/>
    </xf>
    <xf numFmtId="0" fontId="19" fillId="0" borderId="0" xfId="1" applyFont="1" applyFill="1" applyBorder="1" applyAlignment="1">
      <alignment horizontal="center" vertical="center" wrapText="1"/>
    </xf>
    <xf numFmtId="0" fontId="1" fillId="0" borderId="1" xfId="0" applyFont="1" applyBorder="1" applyAlignment="1">
      <alignment horizontal="center" vertical="center"/>
    </xf>
    <xf numFmtId="0" fontId="1" fillId="0" borderId="0" xfId="0" applyFont="1" applyFill="1" applyBorder="1" applyAlignment="1">
      <alignment horizontal="center" vertical="center"/>
    </xf>
    <xf numFmtId="0" fontId="20" fillId="25" borderId="0" xfId="1" applyFont="1" applyFill="1" applyBorder="1" applyAlignment="1">
      <alignment vertical="center" wrapText="1"/>
    </xf>
    <xf numFmtId="0" fontId="20" fillId="25" borderId="0" xfId="1" applyFont="1" applyFill="1" applyBorder="1" applyAlignment="1">
      <alignment vertical="top" wrapText="1"/>
    </xf>
    <xf numFmtId="9" fontId="1" fillId="26" borderId="18" xfId="0" applyNumberFormat="1" applyFont="1" applyFill="1" applyBorder="1" applyAlignment="1">
      <alignment horizontal="center" vertical="center"/>
    </xf>
    <xf numFmtId="0" fontId="20" fillId="0" borderId="0" xfId="1" applyFont="1" applyBorder="1" applyAlignment="1">
      <alignment vertical="center" wrapText="1"/>
    </xf>
    <xf numFmtId="0" fontId="20" fillId="0" borderId="0" xfId="1" quotePrefix="1" applyFont="1" applyFill="1" applyBorder="1" applyAlignment="1">
      <alignment horizontal="center" vertical="center" wrapText="1"/>
    </xf>
    <xf numFmtId="0" fontId="20" fillId="0" borderId="0" xfId="1" applyFont="1" applyFill="1" applyBorder="1" applyAlignment="1">
      <alignment wrapText="1"/>
    </xf>
    <xf numFmtId="0" fontId="33" fillId="0" borderId="0" xfId="1" applyFont="1" applyFill="1" applyBorder="1" applyAlignment="1">
      <alignment vertical="center" wrapText="1"/>
    </xf>
    <xf numFmtId="0" fontId="20" fillId="0" borderId="0" xfId="1" applyFont="1" applyFill="1" applyBorder="1" applyAlignment="1">
      <alignment horizontal="right" vertical="center" wrapText="1"/>
    </xf>
    <xf numFmtId="0" fontId="48" fillId="0" borderId="0" xfId="1" quotePrefix="1" applyFont="1" applyFill="1" applyBorder="1" applyAlignment="1">
      <alignment horizontal="center" vertical="center" wrapText="1"/>
    </xf>
    <xf numFmtId="0" fontId="20" fillId="0" borderId="0" xfId="1" applyFont="1" applyFill="1" applyBorder="1" applyAlignment="1">
      <alignment horizontal="left" wrapText="1"/>
    </xf>
    <xf numFmtId="0" fontId="20" fillId="0" borderId="0" xfId="1" applyFont="1" applyFill="1" applyBorder="1" applyAlignment="1">
      <alignment horizontal="center" wrapText="1"/>
    </xf>
    <xf numFmtId="0" fontId="42" fillId="0" borderId="0" xfId="1" applyFont="1" applyFill="1" applyBorder="1" applyAlignment="1">
      <alignment horizontal="left" wrapText="1"/>
    </xf>
    <xf numFmtId="0" fontId="47"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4" fillId="0" borderId="1" xfId="0" applyFont="1" applyFill="1" applyBorder="1" applyAlignment="1">
      <alignment horizontal="center" vertical="center" wrapText="1"/>
    </xf>
    <xf numFmtId="49" fontId="15" fillId="0" borderId="0" xfId="1" quotePrefix="1" applyNumberFormat="1" applyFont="1" applyBorder="1" applyAlignment="1">
      <alignment vertical="center" wrapText="1"/>
    </xf>
    <xf numFmtId="49" fontId="20" fillId="0" borderId="0" xfId="1" applyNumberFormat="1" applyFont="1" applyFill="1" applyBorder="1" applyAlignment="1">
      <alignment wrapText="1"/>
    </xf>
    <xf numFmtId="0" fontId="15" fillId="0" borderId="0" xfId="1" applyFont="1" applyFill="1" applyBorder="1" applyAlignment="1">
      <alignment horizontal="left" vertical="top" wrapText="1"/>
    </xf>
    <xf numFmtId="49" fontId="15" fillId="0" borderId="0" xfId="1" applyNumberFormat="1" applyFont="1" applyFill="1" applyBorder="1" applyAlignment="1">
      <alignment vertical="center" wrapText="1"/>
    </xf>
    <xf numFmtId="49" fontId="15" fillId="0" borderId="1" xfId="1" applyNumberFormat="1" applyFont="1" applyBorder="1" applyAlignment="1">
      <alignment horizontal="center" vertical="center" wrapText="1"/>
    </xf>
    <xf numFmtId="0" fontId="28" fillId="0" borderId="1" xfId="1" applyFont="1" applyBorder="1" applyAlignment="1">
      <alignment horizontal="center" vertical="center" wrapText="1"/>
    </xf>
    <xf numFmtId="49" fontId="15" fillId="25" borderId="1" xfId="1" applyNumberFormat="1" applyFont="1" applyFill="1" applyBorder="1" applyAlignment="1">
      <alignment horizontal="center" vertical="center" wrapText="1"/>
    </xf>
    <xf numFmtId="0" fontId="19" fillId="0" borderId="0" xfId="1" quotePrefix="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13" borderId="1" xfId="1" quotePrefix="1" applyFont="1" applyFill="1" applyBorder="1" applyAlignment="1">
      <alignment horizontal="center" vertical="center" wrapText="1"/>
    </xf>
    <xf numFmtId="9" fontId="1" fillId="26" borderId="5" xfId="0" applyNumberFormat="1" applyFont="1" applyFill="1" applyBorder="1" applyAlignment="1">
      <alignment horizontal="center" vertical="center"/>
    </xf>
    <xf numFmtId="0" fontId="19" fillId="13" borderId="1" xfId="1" applyFont="1" applyFill="1" applyBorder="1" applyAlignment="1">
      <alignment horizontal="center" vertical="center" wrapText="1" shrinkToFit="1"/>
    </xf>
    <xf numFmtId="3" fontId="19" fillId="0" borderId="0" xfId="1" applyNumberFormat="1" applyFont="1" applyFill="1" applyBorder="1" applyAlignment="1">
      <alignment horizontal="center" vertical="center" wrapText="1"/>
    </xf>
    <xf numFmtId="43" fontId="19" fillId="0" borderId="0" xfId="1" applyNumberFormat="1" applyFont="1" applyFill="1" applyBorder="1" applyAlignment="1">
      <alignment horizontal="center" vertical="center" wrapText="1"/>
    </xf>
    <xf numFmtId="43" fontId="19" fillId="0" borderId="0" xfId="6" applyFont="1" applyFill="1" applyBorder="1" applyAlignment="1">
      <alignment horizontal="center" vertical="center" wrapText="1"/>
    </xf>
    <xf numFmtId="49" fontId="19" fillId="0" borderId="0" xfId="1" quotePrefix="1" applyNumberFormat="1" applyFont="1" applyFill="1" applyBorder="1" applyAlignment="1">
      <alignment horizontal="center" vertical="center" wrapText="1"/>
    </xf>
    <xf numFmtId="49" fontId="19" fillId="0" borderId="0" xfId="1" applyNumberFormat="1" applyFont="1" applyFill="1" applyBorder="1" applyAlignment="1">
      <alignment horizontal="center" vertical="center" wrapText="1"/>
    </xf>
    <xf numFmtId="0" fontId="19" fillId="0" borderId="0" xfId="0" applyFont="1" applyFill="1" applyBorder="1" applyAlignment="1">
      <alignment horizontal="justify" vertical="center" wrapText="1"/>
    </xf>
    <xf numFmtId="0" fontId="19" fillId="0" borderId="0" xfId="1" quotePrefix="1" applyFont="1" applyFill="1" applyBorder="1" applyAlignment="1">
      <alignment horizontal="center" wrapText="1"/>
    </xf>
    <xf numFmtId="0" fontId="19" fillId="0" borderId="1" xfId="0" applyFont="1" applyFill="1" applyBorder="1" applyAlignment="1">
      <alignment horizontal="center" wrapText="1"/>
    </xf>
    <xf numFmtId="0" fontId="19" fillId="0" borderId="1" xfId="0" applyFont="1" applyFill="1" applyBorder="1" applyAlignment="1">
      <alignment horizontal="center" vertical="top" wrapText="1"/>
    </xf>
    <xf numFmtId="49" fontId="19" fillId="13" borderId="1" xfId="1" applyNumberFormat="1" applyFont="1" applyFill="1" applyBorder="1" applyAlignment="1">
      <alignment horizontal="center" wrapText="1"/>
    </xf>
    <xf numFmtId="0" fontId="19" fillId="28" borderId="1" xfId="1" applyFont="1" applyFill="1" applyBorder="1" applyAlignment="1">
      <alignment horizontal="center" wrapText="1"/>
    </xf>
    <xf numFmtId="0" fontId="20" fillId="13" borderId="1" xfId="0" applyFont="1" applyFill="1" applyBorder="1" applyAlignment="1">
      <alignment horizontal="center" vertical="center" wrapText="1"/>
    </xf>
    <xf numFmtId="0" fontId="20" fillId="28" borderId="1" xfId="1" applyFont="1" applyFill="1" applyBorder="1" applyAlignment="1">
      <alignment horizontal="center" vertical="center" wrapText="1"/>
    </xf>
    <xf numFmtId="49" fontId="23" fillId="0" borderId="4" xfId="1" applyNumberFormat="1" applyFont="1" applyBorder="1" applyAlignment="1">
      <alignment horizontal="center" vertical="center" wrapText="1"/>
    </xf>
    <xf numFmtId="49" fontId="23" fillId="0" borderId="21" xfId="1" applyNumberFormat="1" applyFont="1" applyBorder="1" applyAlignment="1">
      <alignment horizontal="center" vertical="center" wrapText="1"/>
    </xf>
    <xf numFmtId="0" fontId="14" fillId="0" borderId="1" xfId="1" quotePrefix="1" applyFont="1" applyFill="1" applyBorder="1" applyAlignment="1">
      <alignment horizontal="center" vertical="center" wrapText="1"/>
    </xf>
    <xf numFmtId="0" fontId="24" fillId="0" borderId="1" xfId="1" applyFont="1" applyFill="1" applyBorder="1" applyAlignment="1">
      <alignment horizontal="center" vertical="center" wrapText="1"/>
    </xf>
    <xf numFmtId="0" fontId="22" fillId="0" borderId="1" xfId="1" applyFont="1" applyBorder="1" applyAlignment="1">
      <alignment horizontal="center" vertical="center" wrapText="1"/>
    </xf>
    <xf numFmtId="0" fontId="22" fillId="0" borderId="1" xfId="1" applyFont="1" applyFill="1" applyBorder="1" applyAlignment="1">
      <alignment horizontal="center" vertical="center" wrapText="1"/>
    </xf>
    <xf numFmtId="0" fontId="14" fillId="0" borderId="1" xfId="1" applyFont="1" applyFill="1" applyBorder="1" applyAlignment="1">
      <alignment horizontal="center" vertical="center" wrapText="1"/>
    </xf>
    <xf numFmtId="0" fontId="14" fillId="0" borderId="1" xfId="1" quotePrefix="1" applyFont="1" applyBorder="1" applyAlignment="1">
      <alignment horizontal="center" vertical="center" wrapText="1"/>
    </xf>
    <xf numFmtId="0" fontId="14" fillId="0" borderId="0" xfId="1" applyFont="1" applyFill="1" applyBorder="1" applyAlignment="1">
      <alignment horizontal="center" vertical="center" wrapText="1"/>
    </xf>
    <xf numFmtId="0" fontId="14" fillId="0" borderId="0" xfId="1" applyFill="1" applyBorder="1" applyAlignment="1">
      <alignment horizontal="center" vertical="center" wrapText="1"/>
    </xf>
    <xf numFmtId="0" fontId="14" fillId="0" borderId="0" xfId="1" applyFill="1" applyBorder="1" applyAlignment="1">
      <alignment horizontal="center" wrapText="1"/>
    </xf>
    <xf numFmtId="0" fontId="22" fillId="28" borderId="1" xfId="1" applyFont="1" applyFill="1" applyBorder="1" applyAlignment="1">
      <alignment horizontal="center" vertical="center" wrapText="1"/>
    </xf>
    <xf numFmtId="0" fontId="18" fillId="0" borderId="1" xfId="1" quotePrefix="1" applyFont="1" applyBorder="1" applyAlignment="1">
      <alignment horizontal="center" vertical="center" wrapText="1"/>
    </xf>
    <xf numFmtId="0" fontId="17" fillId="0" borderId="1" xfId="1" applyFont="1" applyBorder="1" applyAlignment="1">
      <alignment horizontal="center" vertical="center" wrapText="1"/>
    </xf>
    <xf numFmtId="0" fontId="17" fillId="28" borderId="1" xfId="1" applyFont="1" applyFill="1" applyBorder="1" applyAlignment="1">
      <alignment horizontal="center" vertical="center" wrapText="1"/>
    </xf>
    <xf numFmtId="0" fontId="18" fillId="0" borderId="1" xfId="1" applyFont="1" applyBorder="1" applyAlignment="1">
      <alignment horizontal="center" vertical="center" wrapText="1"/>
    </xf>
    <xf numFmtId="0" fontId="17" fillId="28" borderId="1" xfId="0" applyFont="1" applyFill="1" applyBorder="1" applyAlignment="1">
      <alignment horizontal="center" vertical="center" wrapText="1"/>
    </xf>
    <xf numFmtId="0" fontId="51" fillId="0" borderId="1" xfId="1" applyFont="1" applyBorder="1" applyAlignment="1">
      <alignment horizontal="center" vertical="center" wrapText="1"/>
    </xf>
    <xf numFmtId="0" fontId="51" fillId="28" borderId="1" xfId="0" applyFont="1" applyFill="1" applyBorder="1" applyAlignment="1">
      <alignment horizontal="center" vertical="center" wrapText="1"/>
    </xf>
    <xf numFmtId="0" fontId="51" fillId="28" borderId="1" xfId="1" applyFont="1" applyFill="1" applyBorder="1" applyAlignment="1">
      <alignment horizontal="center" vertical="center" wrapText="1"/>
    </xf>
    <xf numFmtId="0" fontId="0" fillId="28" borderId="1" xfId="0" applyFill="1" applyBorder="1" applyAlignment="1">
      <alignment horizontal="center" vertical="center" wrapText="1"/>
    </xf>
    <xf numFmtId="0" fontId="20" fillId="25" borderId="2" xfId="1" applyFont="1" applyFill="1" applyBorder="1" applyAlignment="1">
      <alignment horizontal="center" vertical="center" wrapText="1"/>
    </xf>
    <xf numFmtId="0" fontId="14" fillId="25" borderId="1" xfId="1" applyFont="1" applyFill="1" applyBorder="1" applyAlignment="1">
      <alignment horizontal="center" vertical="center" wrapText="1"/>
    </xf>
    <xf numFmtId="0" fontId="52" fillId="0" borderId="1" xfId="0" applyFont="1" applyBorder="1" applyAlignment="1">
      <alignment horizontal="center" vertical="center" wrapText="1"/>
    </xf>
    <xf numFmtId="0" fontId="53" fillId="0" borderId="1" xfId="0" applyFont="1" applyFill="1" applyBorder="1" applyAlignment="1">
      <alignment horizontal="center" vertical="center" wrapText="1"/>
    </xf>
    <xf numFmtId="0" fontId="29" fillId="0" borderId="1" xfId="1" applyFont="1" applyBorder="1" applyAlignment="1">
      <alignment horizontal="center" vertical="center" wrapText="1"/>
    </xf>
    <xf numFmtId="0" fontId="14" fillId="0" borderId="0" xfId="1" applyFont="1" applyFill="1" applyBorder="1" applyAlignment="1">
      <alignment horizontal="center" vertical="top" wrapText="1"/>
    </xf>
    <xf numFmtId="0" fontId="14" fillId="0" borderId="0" xfId="1" applyFont="1" applyFill="1" applyBorder="1" applyAlignment="1">
      <alignment horizontal="center" wrapText="1"/>
    </xf>
    <xf numFmtId="0" fontId="24" fillId="0" borderId="1" xfId="0" applyFont="1" applyFill="1" applyBorder="1" applyAlignment="1">
      <alignment horizontal="center" vertical="center" wrapText="1"/>
    </xf>
    <xf numFmtId="0" fontId="19" fillId="0" borderId="1" xfId="1" applyFont="1" applyFill="1" applyBorder="1" applyAlignment="1">
      <alignment horizontal="center" wrapText="1"/>
    </xf>
    <xf numFmtId="0" fontId="19" fillId="0" borderId="1" xfId="1" applyFont="1" applyFill="1" applyBorder="1" applyAlignment="1">
      <alignment horizontal="center" vertical="top" wrapText="1"/>
    </xf>
    <xf numFmtId="4" fontId="19" fillId="0" borderId="1" xfId="1" applyNumberFormat="1" applyFont="1" applyFill="1" applyBorder="1" applyAlignment="1">
      <alignment horizontal="center" vertical="center" wrapText="1"/>
    </xf>
    <xf numFmtId="0" fontId="22" fillId="0" borderId="0" xfId="1" applyFont="1" applyBorder="1" applyAlignment="1">
      <alignment horizontal="center" vertical="center" wrapText="1"/>
    </xf>
    <xf numFmtId="9" fontId="10" fillId="26" borderId="18" xfId="0" applyNumberFormat="1" applyFont="1" applyFill="1" applyBorder="1" applyAlignment="1">
      <alignment horizontal="center" vertical="center"/>
    </xf>
    <xf numFmtId="9" fontId="10" fillId="26" borderId="0" xfId="0" applyNumberFormat="1" applyFont="1" applyFill="1" applyBorder="1" applyAlignment="1">
      <alignment horizontal="center" vertical="center"/>
    </xf>
    <xf numFmtId="0" fontId="14" fillId="13" borderId="0" xfId="1" applyFont="1" applyFill="1" applyBorder="1" applyAlignment="1">
      <alignment horizontal="center" vertical="center" wrapText="1"/>
    </xf>
    <xf numFmtId="0" fontId="22" fillId="0" borderId="0" xfId="1" applyFont="1" applyFill="1" applyBorder="1" applyAlignment="1">
      <alignment horizontal="center" vertical="center" wrapText="1"/>
    </xf>
    <xf numFmtId="4" fontId="14" fillId="0" borderId="0" xfId="1" applyNumberFormat="1" applyFont="1" applyFill="1" applyBorder="1" applyAlignment="1">
      <alignment horizontal="center" vertical="center" wrapText="1"/>
    </xf>
    <xf numFmtId="0" fontId="18" fillId="28" borderId="1" xfId="1" applyFont="1" applyFill="1" applyBorder="1" applyAlignment="1">
      <alignment horizontal="center" vertical="center" wrapText="1"/>
    </xf>
    <xf numFmtId="0" fontId="22" fillId="0" borderId="0" xfId="0" applyFont="1" applyBorder="1" applyAlignment="1">
      <alignment horizontal="center" wrapText="1"/>
    </xf>
    <xf numFmtId="0" fontId="22"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19" fillId="25" borderId="1" xfId="1" applyFont="1" applyFill="1" applyBorder="1" applyAlignment="1">
      <alignment horizontal="center" vertical="center" wrapText="1"/>
    </xf>
    <xf numFmtId="0" fontId="54" fillId="0" borderId="1" xfId="0" applyFont="1" applyBorder="1" applyAlignment="1">
      <alignment horizontal="center" vertical="center" wrapText="1"/>
    </xf>
    <xf numFmtId="0" fontId="14" fillId="0" borderId="16" xfId="0" applyFont="1" applyBorder="1" applyAlignment="1">
      <alignment horizontal="center" vertical="center" wrapText="1"/>
    </xf>
    <xf numFmtId="0" fontId="20" fillId="0" borderId="0" xfId="1" applyFont="1" applyBorder="1" applyAlignment="1">
      <alignment horizontal="center" wrapText="1"/>
    </xf>
    <xf numFmtId="4" fontId="26" fillId="0" borderId="0" xfId="1" applyNumberFormat="1" applyFont="1" applyBorder="1" applyAlignment="1">
      <alignment horizontal="center" vertical="center" wrapText="1"/>
    </xf>
    <xf numFmtId="0" fontId="26" fillId="0" borderId="0" xfId="1" applyFont="1" applyBorder="1" applyAlignment="1">
      <alignment horizontal="center" vertical="center" wrapText="1"/>
    </xf>
    <xf numFmtId="0" fontId="24" fillId="0" borderId="1" xfId="0" applyFont="1" applyBorder="1" applyAlignment="1">
      <alignment horizontal="center" vertical="center" wrapText="1"/>
    </xf>
    <xf numFmtId="0" fontId="44" fillId="0" borderId="19" xfId="1" applyFont="1" applyBorder="1" applyAlignment="1">
      <alignment horizontal="center" vertical="center" wrapText="1"/>
    </xf>
    <xf numFmtId="0" fontId="41" fillId="0" borderId="0" xfId="1" applyFont="1" applyBorder="1" applyAlignment="1">
      <alignment horizontal="center" vertical="center" wrapText="1"/>
    </xf>
    <xf numFmtId="0" fontId="55" fillId="0" borderId="0" xfId="0" applyFont="1" applyBorder="1" applyAlignment="1">
      <alignment horizontal="center" wrapText="1"/>
    </xf>
    <xf numFmtId="0" fontId="46" fillId="0" borderId="0" xfId="0" applyFont="1" applyBorder="1" applyAlignment="1">
      <alignment horizontal="center" vertical="center" wrapText="1"/>
    </xf>
    <xf numFmtId="0" fontId="46" fillId="0" borderId="0" xfId="1" quotePrefix="1" applyFont="1" applyBorder="1" applyAlignment="1">
      <alignment horizontal="center" wrapText="1"/>
    </xf>
    <xf numFmtId="0" fontId="0" fillId="0" borderId="0" xfId="0" applyBorder="1" applyAlignment="1">
      <alignment horizontal="center" vertical="center" wrapText="1"/>
    </xf>
    <xf numFmtId="0" fontId="20" fillId="0" borderId="0" xfId="1" quotePrefix="1" applyFont="1" applyBorder="1" applyAlignment="1">
      <alignment horizontal="center" wrapText="1"/>
    </xf>
    <xf numFmtId="0" fontId="19" fillId="0" borderId="0" xfId="0" applyFont="1" applyFill="1" applyBorder="1" applyAlignment="1">
      <alignment horizontal="center" wrapText="1"/>
    </xf>
    <xf numFmtId="0" fontId="14" fillId="0" borderId="0" xfId="1" applyFill="1" applyBorder="1" applyAlignment="1">
      <alignment horizontal="center" vertical="top" wrapText="1"/>
    </xf>
    <xf numFmtId="0" fontId="42" fillId="0" borderId="0" xfId="1" applyFont="1" applyFill="1" applyBorder="1" applyAlignment="1">
      <alignment horizontal="center" vertical="center" wrapText="1"/>
    </xf>
    <xf numFmtId="0" fontId="20" fillId="0" borderId="0" xfId="1" applyFont="1" applyFill="1" applyBorder="1" applyAlignment="1">
      <alignment horizontal="center" vertical="top" wrapText="1"/>
    </xf>
    <xf numFmtId="0" fontId="20" fillId="28" borderId="1" xfId="1" applyFont="1" applyFill="1" applyBorder="1" applyAlignment="1">
      <alignment horizontal="center" vertical="center"/>
    </xf>
    <xf numFmtId="0" fontId="36" fillId="28" borderId="1" xfId="1" applyFont="1" applyFill="1" applyBorder="1" applyAlignment="1">
      <alignment horizontal="center" vertical="center" wrapText="1"/>
    </xf>
    <xf numFmtId="0" fontId="14" fillId="28" borderId="1" xfId="1" applyFont="1" applyFill="1" applyBorder="1" applyAlignment="1">
      <alignment horizontal="center" vertical="center" wrapText="1"/>
    </xf>
    <xf numFmtId="0" fontId="24" fillId="28" borderId="1" xfId="1" applyFont="1" applyFill="1" applyBorder="1" applyAlignment="1">
      <alignment horizontal="center"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14"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0" fontId="1" fillId="0" borderId="2" xfId="0" applyFont="1" applyBorder="1" applyAlignment="1">
      <alignment horizontal="center" vertical="center" wrapText="1"/>
    </xf>
    <xf numFmtId="43" fontId="1" fillId="0" borderId="4" xfId="0" applyNumberFormat="1" applyFont="1" applyBorder="1" applyAlignment="1">
      <alignment horizontal="center" vertical="center"/>
    </xf>
    <xf numFmtId="0" fontId="19" fillId="0" borderId="0" xfId="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49" fontId="1" fillId="14" borderId="1"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1" fillId="0" borderId="2" xfId="0" applyNumberFormat="1" applyFont="1" applyBorder="1" applyAlignment="1">
      <alignment horizontal="left" vertical="center" wrapText="1"/>
    </xf>
    <xf numFmtId="0" fontId="1" fillId="0" borderId="4" xfId="0" applyNumberFormat="1" applyFont="1" applyBorder="1" applyAlignment="1">
      <alignment horizontal="left"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49" fontId="1" fillId="21" borderId="1" xfId="0" applyNumberFormat="1" applyFont="1" applyFill="1" applyBorder="1" applyAlignment="1">
      <alignment horizontal="center" vertical="center"/>
    </xf>
    <xf numFmtId="49" fontId="3" fillId="10" borderId="5" xfId="0" applyNumberFormat="1" applyFont="1" applyFill="1" applyBorder="1" applyAlignment="1">
      <alignment horizontal="center" vertical="center"/>
    </xf>
    <xf numFmtId="49" fontId="3" fillId="10" borderId="6" xfId="0" applyNumberFormat="1" applyFont="1" applyFill="1" applyBorder="1" applyAlignment="1">
      <alignment horizontal="center" vertical="center"/>
    </xf>
    <xf numFmtId="49" fontId="1" fillId="0" borderId="1" xfId="0" applyNumberFormat="1" applyFont="1" applyBorder="1" applyAlignment="1">
      <alignment horizontal="center" vertical="center" wrapText="1"/>
    </xf>
    <xf numFmtId="0" fontId="1" fillId="0" borderId="1" xfId="0" applyNumberFormat="1" applyFont="1" applyBorder="1" applyAlignment="1">
      <alignment horizontal="left" vertical="center" wrapText="1"/>
    </xf>
    <xf numFmtId="49" fontId="1" fillId="0" borderId="1" xfId="0" applyNumberFormat="1" applyFont="1" applyFill="1" applyBorder="1" applyAlignment="1">
      <alignment horizontal="center" vertical="center"/>
    </xf>
    <xf numFmtId="49" fontId="2" fillId="0" borderId="1" xfId="0" applyNumberFormat="1" applyFont="1" applyBorder="1" applyAlignment="1">
      <alignment horizontal="center" vertical="center"/>
    </xf>
    <xf numFmtId="49" fontId="2" fillId="0" borderId="3" xfId="0" applyNumberFormat="1" applyFont="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xf>
    <xf numFmtId="0" fontId="1" fillId="0" borderId="19" xfId="0" applyFont="1" applyBorder="1" applyAlignment="1">
      <alignment horizontal="center" vertical="center"/>
    </xf>
    <xf numFmtId="49" fontId="3" fillId="10" borderId="2" xfId="0" applyNumberFormat="1" applyFont="1" applyFill="1" applyBorder="1" applyAlignment="1">
      <alignment horizontal="center" vertical="center"/>
    </xf>
    <xf numFmtId="0" fontId="1" fillId="17" borderId="0" xfId="0" applyFont="1" applyFill="1" applyBorder="1" applyAlignment="1">
      <alignment horizontal="center" vertical="center" wrapText="1"/>
    </xf>
    <xf numFmtId="49" fontId="1" fillId="9" borderId="1" xfId="0" applyNumberFormat="1" applyFont="1" applyFill="1" applyBorder="1" applyAlignment="1">
      <alignment horizontal="center" vertical="center"/>
    </xf>
    <xf numFmtId="49" fontId="1" fillId="12" borderId="1" xfId="0" applyNumberFormat="1" applyFont="1" applyFill="1" applyBorder="1" applyAlignment="1">
      <alignment horizontal="center" vertical="center"/>
    </xf>
    <xf numFmtId="49" fontId="1" fillId="0" borderId="1" xfId="0" applyNumberFormat="1" applyFont="1" applyBorder="1" applyAlignment="1">
      <alignment horizontal="left" vertical="center" wrapText="1"/>
    </xf>
    <xf numFmtId="0" fontId="15" fillId="24" borderId="1" xfId="1" applyFont="1" applyFill="1" applyBorder="1" applyAlignment="1">
      <alignment horizontal="center" vertical="center"/>
    </xf>
    <xf numFmtId="49" fontId="1" fillId="5" borderId="1" xfId="0" applyNumberFormat="1" applyFont="1" applyFill="1" applyBorder="1" applyAlignment="1">
      <alignment horizontal="center" vertical="center"/>
    </xf>
    <xf numFmtId="0" fontId="1" fillId="0" borderId="1" xfId="0" applyFont="1" applyBorder="1" applyAlignment="1">
      <alignment horizontal="left" vertical="center" wrapText="1"/>
    </xf>
    <xf numFmtId="0" fontId="1" fillId="0" borderId="4" xfId="0" applyNumberFormat="1"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 fillId="0" borderId="1" xfId="0" applyFont="1" applyFill="1" applyBorder="1" applyAlignment="1">
      <alignment horizontal="center" vertical="center"/>
    </xf>
    <xf numFmtId="0" fontId="28" fillId="25" borderId="1" xfId="9" applyFont="1" applyFill="1" applyBorder="1" applyAlignment="1">
      <alignment horizontal="center" vertical="center"/>
    </xf>
    <xf numFmtId="0" fontId="28" fillId="25" borderId="1" xfId="9" applyFont="1" applyFill="1" applyBorder="1" applyAlignment="1">
      <alignment horizontal="center" vertical="center" wrapText="1"/>
    </xf>
    <xf numFmtId="4" fontId="20" fillId="25" borderId="1" xfId="9" applyNumberFormat="1" applyFont="1" applyFill="1" applyBorder="1" applyAlignment="1">
      <alignment horizontal="center" vertical="center"/>
    </xf>
    <xf numFmtId="4" fontId="20" fillId="0" borderId="1" xfId="9" applyNumberFormat="1" applyFont="1" applyFill="1" applyBorder="1" applyAlignment="1">
      <alignment horizontal="center" vertical="center"/>
    </xf>
    <xf numFmtId="0" fontId="20" fillId="25" borderId="21" xfId="1" applyFont="1" applyFill="1" applyBorder="1" applyAlignment="1">
      <alignment horizontal="center" vertical="center"/>
    </xf>
    <xf numFmtId="0" fontId="20" fillId="25" borderId="0" xfId="1" applyFont="1" applyFill="1" applyBorder="1" applyAlignment="1">
      <alignment horizontal="center" vertical="center"/>
    </xf>
    <xf numFmtId="0" fontId="20" fillId="25" borderId="4" xfId="1" applyFont="1" applyFill="1" applyBorder="1" applyAlignment="1">
      <alignment horizontal="center" vertical="center"/>
    </xf>
    <xf numFmtId="0" fontId="20" fillId="25" borderId="4" xfId="1" applyFont="1" applyFill="1" applyBorder="1" applyAlignment="1">
      <alignment horizontal="center"/>
    </xf>
    <xf numFmtId="0" fontId="20" fillId="25" borderId="0" xfId="1" applyFont="1" applyFill="1" applyBorder="1" applyAlignment="1">
      <alignment horizontal="center"/>
    </xf>
    <xf numFmtId="0" fontId="20" fillId="25" borderId="21" xfId="1" applyFont="1" applyFill="1" applyBorder="1" applyAlignment="1">
      <alignment horizontal="center"/>
    </xf>
    <xf numFmtId="4" fontId="20" fillId="25" borderId="1" xfId="1" applyNumberFormat="1" applyFont="1" applyFill="1" applyBorder="1" applyAlignment="1">
      <alignment horizontal="center" vertical="center"/>
    </xf>
    <xf numFmtId="10" fontId="19" fillId="0" borderId="1" xfId="3" applyNumberFormat="1" applyFont="1" applyFill="1" applyBorder="1" applyAlignment="1">
      <alignment horizontal="center" vertical="center"/>
    </xf>
    <xf numFmtId="9" fontId="19" fillId="0" borderId="1" xfId="3" applyNumberFormat="1" applyFont="1" applyFill="1" applyBorder="1" applyAlignment="1">
      <alignment horizontal="center" vertical="center"/>
    </xf>
    <xf numFmtId="4" fontId="20" fillId="25" borderId="2" xfId="1" applyNumberFormat="1" applyFont="1" applyFill="1" applyBorder="1" applyAlignment="1">
      <alignment horizontal="center" vertical="center"/>
    </xf>
    <xf numFmtId="0" fontId="28" fillId="25" borderId="1" xfId="2" applyFont="1" applyFill="1" applyBorder="1" applyAlignment="1">
      <alignment horizontal="center" vertical="center" wrapText="1"/>
    </xf>
    <xf numFmtId="0" fontId="28" fillId="25" borderId="1" xfId="2" applyFont="1" applyFill="1" applyBorder="1" applyAlignment="1">
      <alignment vertical="center" wrapText="1"/>
    </xf>
    <xf numFmtId="3" fontId="20" fillId="25" borderId="1" xfId="2" applyNumberFormat="1" applyFont="1" applyFill="1" applyBorder="1" applyAlignment="1">
      <alignment horizontal="center" vertical="center"/>
    </xf>
    <xf numFmtId="3" fontId="26" fillId="25" borderId="1" xfId="10" applyNumberFormat="1" applyFont="1" applyFill="1" applyBorder="1" applyAlignment="1">
      <alignment horizontal="center" vertical="center"/>
    </xf>
    <xf numFmtId="9" fontId="20" fillId="0" borderId="1" xfId="3" applyNumberFormat="1" applyFont="1" applyFill="1" applyBorder="1" applyAlignment="1">
      <alignment horizontal="center" vertical="center"/>
    </xf>
    <xf numFmtId="0" fontId="20" fillId="25" borderId="1" xfId="2" applyFont="1" applyFill="1" applyBorder="1" applyAlignment="1">
      <alignment horizontal="center" vertical="center" wrapText="1"/>
    </xf>
    <xf numFmtId="3" fontId="20" fillId="25" borderId="1" xfId="1" applyNumberFormat="1" applyFont="1" applyFill="1" applyBorder="1" applyAlignment="1">
      <alignment horizontal="center" vertical="center"/>
    </xf>
    <xf numFmtId="0" fontId="57" fillId="0" borderId="1" xfId="0" applyFont="1" applyBorder="1" applyAlignment="1">
      <alignment horizontal="center" vertical="center" wrapText="1" readingOrder="1"/>
    </xf>
    <xf numFmtId="0" fontId="20" fillId="25" borderId="1" xfId="1" applyFont="1" applyFill="1" applyBorder="1" applyAlignment="1">
      <alignment horizontal="center" vertical="center"/>
    </xf>
    <xf numFmtId="0" fontId="28" fillId="25" borderId="2" xfId="9" applyFont="1" applyFill="1" applyBorder="1" applyAlignment="1">
      <alignment horizontal="center" vertical="center"/>
    </xf>
    <xf numFmtId="4" fontId="20" fillId="25" borderId="2" xfId="9" applyNumberFormat="1" applyFont="1" applyFill="1" applyBorder="1" applyAlignment="1">
      <alignment horizontal="center" vertical="center"/>
    </xf>
    <xf numFmtId="168" fontId="26" fillId="25" borderId="1" xfId="11" applyNumberFormat="1" applyFont="1" applyFill="1" applyBorder="1" applyAlignment="1">
      <alignment horizontal="center" vertical="center"/>
    </xf>
    <xf numFmtId="0" fontId="20" fillId="25" borderId="1" xfId="9" applyFont="1" applyFill="1" applyBorder="1" applyAlignment="1">
      <alignment horizontal="center" vertical="center"/>
    </xf>
    <xf numFmtId="9" fontId="1" fillId="26" borderId="1" xfId="0" applyNumberFormat="1" applyFont="1" applyFill="1" applyBorder="1" applyAlignment="1">
      <alignment horizontal="center" vertical="center"/>
    </xf>
    <xf numFmtId="0" fontId="4" fillId="0" borderId="1" xfId="0" applyFont="1" applyBorder="1" applyAlignment="1">
      <alignment horizontal="center" vertical="center" wrapText="1"/>
    </xf>
    <xf numFmtId="0" fontId="57" fillId="0" borderId="1" xfId="0" applyFont="1" applyBorder="1" applyAlignment="1">
      <alignment horizontal="center" vertical="center" wrapText="1"/>
    </xf>
    <xf numFmtId="0" fontId="28" fillId="25" borderId="0" xfId="2" applyFont="1" applyFill="1" applyBorder="1" applyAlignment="1">
      <alignment horizontal="center" vertical="center" wrapText="1"/>
    </xf>
    <xf numFmtId="0" fontId="28" fillId="25" borderId="25" xfId="2" applyFont="1" applyFill="1" applyBorder="1" applyAlignment="1">
      <alignment horizontal="center" vertical="center" wrapText="1"/>
    </xf>
    <xf numFmtId="0" fontId="34" fillId="0" borderId="1" xfId="0" applyFont="1" applyBorder="1" applyAlignment="1">
      <alignment horizontal="center" vertical="center" wrapText="1" readingOrder="2"/>
    </xf>
    <xf numFmtId="0" fontId="34" fillId="0" borderId="1" xfId="0" applyFont="1" applyBorder="1" applyAlignment="1">
      <alignment horizontal="center" vertical="center" wrapText="1" readingOrder="1"/>
    </xf>
    <xf numFmtId="0" fontId="60" fillId="0" borderId="1" xfId="0" applyFont="1" applyBorder="1" applyAlignment="1">
      <alignment horizontal="center" vertical="center" wrapText="1" readingOrder="2"/>
    </xf>
    <xf numFmtId="0" fontId="34"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8" fillId="25" borderId="2" xfId="9" applyFont="1" applyFill="1" applyBorder="1" applyAlignment="1">
      <alignment horizontal="center" vertical="center" wrapText="1"/>
    </xf>
    <xf numFmtId="4" fontId="20" fillId="0" borderId="2" xfId="9" applyNumberFormat="1" applyFont="1" applyFill="1" applyBorder="1" applyAlignment="1">
      <alignment horizontal="center" vertical="center"/>
    </xf>
    <xf numFmtId="10" fontId="19" fillId="0" borderId="2" xfId="3" applyNumberFormat="1" applyFont="1" applyFill="1" applyBorder="1" applyAlignment="1">
      <alignment horizontal="center" vertical="center"/>
    </xf>
    <xf numFmtId="4" fontId="20" fillId="25" borderId="1" xfId="2" applyNumberFormat="1" applyFont="1" applyFill="1" applyBorder="1" applyAlignment="1">
      <alignment horizontal="center" vertical="center"/>
    </xf>
    <xf numFmtId="49" fontId="1" fillId="0" borderId="4" xfId="0" applyNumberFormat="1" applyFont="1" applyBorder="1" applyAlignment="1">
      <alignment vertical="center"/>
    </xf>
    <xf numFmtId="49" fontId="1" fillId="0" borderId="4" xfId="0" applyNumberFormat="1" applyFont="1" applyBorder="1" applyAlignment="1">
      <alignment vertical="center" wrapText="1"/>
    </xf>
    <xf numFmtId="1" fontId="20" fillId="25" borderId="1" xfId="2" applyNumberFormat="1" applyFont="1" applyFill="1" applyBorder="1" applyAlignment="1">
      <alignment horizontal="center" vertical="center"/>
    </xf>
    <xf numFmtId="1" fontId="26" fillId="25" borderId="1" xfId="12" applyNumberFormat="1" applyFont="1" applyFill="1" applyBorder="1" applyAlignment="1">
      <alignment horizontal="center" vertical="center"/>
    </xf>
    <xf numFmtId="1" fontId="20" fillId="25" borderId="1" xfId="1" applyNumberFormat="1" applyFont="1" applyFill="1" applyBorder="1" applyAlignment="1">
      <alignment horizontal="center" vertical="center"/>
    </xf>
    <xf numFmtId="9" fontId="20" fillId="28" borderId="1" xfId="3" applyNumberFormat="1" applyFont="1" applyFill="1" applyBorder="1" applyAlignment="1">
      <alignment horizontal="center" vertical="center"/>
    </xf>
    <xf numFmtId="0" fontId="28" fillId="0" borderId="0" xfId="1" applyFont="1" applyFill="1" applyBorder="1" applyAlignment="1">
      <alignment horizontal="center"/>
    </xf>
    <xf numFmtId="0" fontId="20" fillId="0" borderId="0" xfId="13" applyFont="1" applyFill="1" applyBorder="1" applyAlignment="1">
      <alignment vertical="top"/>
    </xf>
    <xf numFmtId="4" fontId="20" fillId="0" borderId="0" xfId="1" applyNumberFormat="1" applyFont="1" applyFill="1" applyBorder="1" applyAlignment="1">
      <alignment horizontal="center"/>
    </xf>
    <xf numFmtId="0" fontId="20" fillId="0" borderId="0" xfId="13" applyFont="1" applyFill="1" applyBorder="1" applyAlignment="1">
      <alignment vertical="top" wrapText="1"/>
    </xf>
    <xf numFmtId="0" fontId="28" fillId="0" borderId="0" xfId="1" applyFont="1" applyFill="1" applyBorder="1" applyAlignment="1">
      <alignment horizontal="center" vertical="center"/>
    </xf>
    <xf numFmtId="4" fontId="20" fillId="0" borderId="0" xfId="1" applyNumberFormat="1" applyFont="1" applyFill="1" applyBorder="1" applyAlignment="1">
      <alignment horizontal="center" vertical="center"/>
    </xf>
    <xf numFmtId="0" fontId="60" fillId="0" borderId="2" xfId="0" applyFont="1" applyBorder="1" applyAlignment="1">
      <alignment horizontal="center" vertical="center" wrapText="1" readingOrder="2"/>
    </xf>
    <xf numFmtId="0" fontId="20" fillId="25" borderId="1" xfId="13" applyFont="1" applyFill="1" applyBorder="1" applyAlignment="1">
      <alignment horizontal="center" vertical="center" wrapText="1"/>
    </xf>
    <xf numFmtId="0" fontId="57" fillId="0" borderId="1" xfId="0" applyFont="1" applyBorder="1" applyAlignment="1">
      <alignment horizontal="center" vertical="center" wrapText="1" readingOrder="2"/>
    </xf>
    <xf numFmtId="0" fontId="0" fillId="0" borderId="1" xfId="0" applyBorder="1" applyAlignment="1">
      <alignment horizontal="center" vertical="center" wrapText="1" readingOrder="2"/>
    </xf>
    <xf numFmtId="0" fontId="28" fillId="25" borderId="1" xfId="1" applyFont="1" applyFill="1" applyBorder="1" applyAlignment="1">
      <alignment horizontal="center" vertical="center"/>
    </xf>
    <xf numFmtId="0" fontId="20" fillId="25" borderId="1" xfId="13" applyFont="1" applyFill="1" applyBorder="1" applyAlignment="1">
      <alignment vertical="center" wrapText="1"/>
    </xf>
    <xf numFmtId="0" fontId="20" fillId="25" borderId="1" xfId="1" applyFont="1" applyFill="1" applyBorder="1" applyAlignment="1">
      <alignment horizontal="center"/>
    </xf>
    <xf numFmtId="0" fontId="58" fillId="0" borderId="0" xfId="0" applyFont="1" applyFill="1" applyBorder="1" applyAlignment="1">
      <alignment horizontal="justify" readingOrder="2"/>
    </xf>
    <xf numFmtId="0" fontId="57" fillId="0" borderId="0" xfId="0" applyFont="1" applyFill="1" applyBorder="1" applyAlignment="1">
      <alignment horizontal="center" vertical="center" wrapText="1" readingOrder="2"/>
    </xf>
    <xf numFmtId="0" fontId="28" fillId="0" borderId="1" xfId="2" applyFont="1" applyFill="1" applyBorder="1" applyAlignment="1">
      <alignment horizontal="center" vertical="center"/>
    </xf>
    <xf numFmtId="0" fontId="28" fillId="0" borderId="1" xfId="2" applyFont="1" applyFill="1" applyBorder="1" applyAlignment="1">
      <alignment vertical="center" wrapText="1"/>
    </xf>
    <xf numFmtId="4" fontId="20" fillId="0" borderId="1" xfId="2" applyNumberFormat="1" applyFont="1" applyFill="1" applyBorder="1" applyAlignment="1">
      <alignment horizontal="center" vertical="center"/>
    </xf>
    <xf numFmtId="0" fontId="28" fillId="0" borderId="1" xfId="2" applyFont="1" applyFill="1" applyBorder="1" applyAlignment="1">
      <alignment horizontal="center" vertical="center" wrapText="1"/>
    </xf>
    <xf numFmtId="0" fontId="28" fillId="0" borderId="1" xfId="2" applyFont="1" applyFill="1" applyBorder="1" applyAlignment="1">
      <alignment vertical="top" wrapText="1"/>
    </xf>
    <xf numFmtId="0" fontId="28" fillId="0" borderId="1" xfId="2" applyFont="1" applyFill="1" applyBorder="1" applyAlignment="1">
      <alignment horizontal="center" vertical="top" wrapText="1"/>
    </xf>
    <xf numFmtId="0" fontId="61" fillId="0" borderId="20" xfId="1" applyFont="1" applyBorder="1" applyAlignment="1" applyProtection="1">
      <alignment horizontal="center" vertical="center" wrapText="1"/>
      <protection locked="0"/>
    </xf>
    <xf numFmtId="0" fontId="61" fillId="0" borderId="14" xfId="1" applyFont="1" applyBorder="1" applyAlignment="1" applyProtection="1">
      <alignment horizontal="center" vertical="center" wrapText="1"/>
      <protection locked="0"/>
    </xf>
    <xf numFmtId="0" fontId="61" fillId="0" borderId="18" xfId="1" applyFont="1" applyBorder="1" applyAlignment="1" applyProtection="1">
      <alignment horizontal="center" vertical="center"/>
      <protection locked="0"/>
    </xf>
    <xf numFmtId="0" fontId="63" fillId="0" borderId="2" xfId="1" applyFont="1" applyBorder="1" applyAlignment="1" applyProtection="1">
      <alignment horizontal="center" vertical="center" wrapText="1"/>
      <protection locked="0"/>
    </xf>
    <xf numFmtId="0" fontId="63" fillId="0" borderId="1" xfId="1" applyFont="1" applyBorder="1" applyAlignment="1" applyProtection="1">
      <alignment horizontal="center" vertical="center"/>
      <protection locked="0"/>
    </xf>
    <xf numFmtId="0" fontId="63" fillId="0" borderId="3" xfId="1" applyFont="1" applyBorder="1" applyAlignment="1" applyProtection="1">
      <alignment horizontal="center" vertical="center" wrapText="1"/>
      <protection locked="0"/>
    </xf>
    <xf numFmtId="0" fontId="63" fillId="0" borderId="3" xfId="1" applyFont="1" applyBorder="1" applyAlignment="1" applyProtection="1">
      <alignment horizontal="center" vertical="center"/>
      <protection locked="0"/>
    </xf>
    <xf numFmtId="4" fontId="61" fillId="0" borderId="14" xfId="1" applyNumberFormat="1" applyFont="1" applyBorder="1" applyAlignment="1" applyProtection="1">
      <alignment horizontal="center"/>
      <protection locked="0"/>
    </xf>
    <xf numFmtId="0" fontId="64" fillId="0" borderId="2" xfId="1" applyFont="1" applyBorder="1" applyAlignment="1" applyProtection="1">
      <alignment horizontal="center" vertical="center"/>
      <protection locked="0"/>
    </xf>
    <xf numFmtId="0" fontId="1" fillId="0" borderId="21" xfId="0" applyNumberFormat="1" applyFont="1" applyFill="1" applyBorder="1" applyAlignment="1">
      <alignment horizontal="center" vertical="center" wrapText="1"/>
    </xf>
    <xf numFmtId="3" fontId="20" fillId="31" borderId="2" xfId="2" applyNumberFormat="1" applyFont="1" applyFill="1" applyBorder="1" applyAlignment="1">
      <alignment horizontal="center" vertical="center"/>
    </xf>
    <xf numFmtId="3" fontId="65" fillId="0" borderId="2" xfId="1" applyNumberFormat="1" applyFont="1" applyBorder="1" applyAlignment="1" applyProtection="1">
      <alignment horizontal="center" vertical="center"/>
      <protection locked="0"/>
    </xf>
    <xf numFmtId="3" fontId="19" fillId="0" borderId="2" xfId="1" applyNumberFormat="1" applyFont="1" applyBorder="1" applyAlignment="1" applyProtection="1">
      <alignment horizontal="center" vertical="center"/>
    </xf>
    <xf numFmtId="9" fontId="19" fillId="0" borderId="2" xfId="1" applyNumberFormat="1" applyFont="1" applyBorder="1" applyAlignment="1" applyProtection="1">
      <alignment horizontal="center" vertical="center"/>
    </xf>
    <xf numFmtId="3" fontId="19" fillId="0" borderId="2" xfId="1" applyNumberFormat="1" applyFont="1" applyBorder="1" applyAlignment="1" applyProtection="1">
      <alignment horizontal="center" vertical="center"/>
      <protection locked="0"/>
    </xf>
    <xf numFmtId="3" fontId="20" fillId="31" borderId="4" xfId="2" applyNumberFormat="1" applyFont="1" applyFill="1" applyBorder="1" applyAlignment="1">
      <alignment horizontal="center" vertical="center"/>
    </xf>
    <xf numFmtId="3" fontId="65" fillId="0" borderId="4" xfId="1" applyNumberFormat="1" applyFont="1" applyBorder="1" applyAlignment="1" applyProtection="1">
      <alignment horizontal="center" vertical="center"/>
      <protection locked="0"/>
    </xf>
    <xf numFmtId="3" fontId="19" fillId="0" borderId="4" xfId="1" applyNumberFormat="1" applyFont="1" applyBorder="1" applyAlignment="1" applyProtection="1">
      <alignment horizontal="center" vertical="center"/>
    </xf>
    <xf numFmtId="9" fontId="19" fillId="0" borderId="4" xfId="1" applyNumberFormat="1" applyFont="1" applyBorder="1" applyAlignment="1" applyProtection="1">
      <alignment horizontal="center" vertical="center"/>
    </xf>
    <xf numFmtId="3" fontId="19" fillId="0" borderId="4" xfId="1" applyNumberFormat="1" applyFont="1" applyBorder="1" applyAlignment="1" applyProtection="1">
      <alignment horizontal="center" vertical="center"/>
      <protection locked="0"/>
    </xf>
    <xf numFmtId="3" fontId="66" fillId="0" borderId="4" xfId="1" applyNumberFormat="1" applyFont="1" applyBorder="1" applyAlignment="1" applyProtection="1">
      <alignment horizontal="center" vertical="center"/>
      <protection locked="0"/>
    </xf>
    <xf numFmtId="3" fontId="36" fillId="0" borderId="4" xfId="1" applyNumberFormat="1" applyFont="1" applyBorder="1" applyAlignment="1" applyProtection="1">
      <alignment horizontal="center" vertical="center"/>
    </xf>
    <xf numFmtId="3" fontId="20" fillId="31" borderId="3" xfId="2" applyNumberFormat="1" applyFont="1" applyFill="1" applyBorder="1" applyAlignment="1">
      <alignment horizontal="center" vertical="center"/>
    </xf>
    <xf numFmtId="3" fontId="66" fillId="0" borderId="3" xfId="1" applyNumberFormat="1" applyFont="1" applyBorder="1" applyAlignment="1" applyProtection="1">
      <alignment horizontal="center" vertical="center"/>
      <protection locked="0"/>
    </xf>
    <xf numFmtId="3" fontId="36" fillId="0" borderId="3" xfId="1" applyNumberFormat="1" applyFont="1" applyBorder="1" applyAlignment="1" applyProtection="1">
      <alignment horizontal="center" vertical="center"/>
    </xf>
    <xf numFmtId="9" fontId="19" fillId="0" borderId="3" xfId="1" applyNumberFormat="1" applyFont="1" applyBorder="1" applyAlignment="1" applyProtection="1">
      <alignment horizontal="center" vertical="center"/>
    </xf>
    <xf numFmtId="0" fontId="1" fillId="17" borderId="0" xfId="0" applyFont="1" applyFill="1" applyAlignment="1">
      <alignment horizontal="center" vertical="center"/>
    </xf>
    <xf numFmtId="0" fontId="1" fillId="17" borderId="21" xfId="0" applyFont="1" applyFill="1" applyBorder="1" applyAlignment="1">
      <alignment horizontal="center" vertical="center" wrapText="1"/>
    </xf>
    <xf numFmtId="0" fontId="1" fillId="17" borderId="19" xfId="0" applyFont="1" applyFill="1" applyBorder="1" applyAlignment="1">
      <alignment horizontal="center" vertical="center" wrapText="1"/>
    </xf>
    <xf numFmtId="0" fontId="20" fillId="17" borderId="0" xfId="1" applyFont="1" applyFill="1" applyBorder="1" applyAlignment="1">
      <alignment horizontal="center" vertical="center" wrapText="1"/>
    </xf>
    <xf numFmtId="0" fontId="19" fillId="17" borderId="0" xfId="1" applyFont="1" applyFill="1" applyBorder="1" applyAlignment="1">
      <alignment horizontal="center" vertical="center" wrapText="1"/>
    </xf>
    <xf numFmtId="0" fontId="39" fillId="17" borderId="0" xfId="1" applyFont="1" applyFill="1" applyBorder="1" applyAlignment="1">
      <alignment horizontal="center" vertical="center" wrapText="1"/>
    </xf>
    <xf numFmtId="0" fontId="1" fillId="17" borderId="0" xfId="0" applyFont="1" applyFill="1" applyBorder="1" applyAlignment="1">
      <alignment horizontal="center" vertical="center"/>
    </xf>
    <xf numFmtId="0" fontId="20" fillId="17" borderId="0" xfId="1" applyFont="1" applyFill="1" applyBorder="1" applyAlignment="1">
      <alignment horizontal="right" vertical="center" wrapText="1"/>
    </xf>
    <xf numFmtId="0" fontId="45" fillId="17" borderId="0" xfId="1" applyFont="1" applyFill="1" applyBorder="1" applyAlignment="1">
      <alignment horizontal="center" vertical="center" wrapText="1"/>
    </xf>
    <xf numFmtId="0" fontId="14" fillId="17" borderId="0" xfId="1" applyFont="1" applyFill="1" applyBorder="1" applyAlignment="1">
      <alignment horizontal="center" vertical="center" wrapText="1"/>
    </xf>
    <xf numFmtId="0" fontId="18" fillId="17" borderId="0" xfId="1" applyFont="1" applyFill="1" applyBorder="1" applyAlignment="1">
      <alignment horizontal="center" vertical="center" wrapText="1"/>
    </xf>
    <xf numFmtId="0" fontId="19" fillId="17" borderId="0" xfId="0" applyFont="1" applyFill="1" applyBorder="1" applyAlignment="1">
      <alignment horizontal="center" vertical="center" wrapText="1"/>
    </xf>
    <xf numFmtId="0" fontId="24" fillId="17" borderId="0" xfId="0" applyFont="1" applyFill="1" applyBorder="1" applyAlignment="1">
      <alignment horizontal="center" vertical="center" wrapText="1"/>
    </xf>
    <xf numFmtId="0" fontId="14" fillId="17" borderId="0" xfId="0" applyFont="1" applyFill="1" applyBorder="1" applyAlignment="1">
      <alignment horizontal="center" vertical="center" wrapText="1"/>
    </xf>
    <xf numFmtId="0" fontId="19" fillId="17" borderId="0" xfId="1" applyFont="1" applyFill="1" applyBorder="1"/>
    <xf numFmtId="0" fontId="19" fillId="17" borderId="0" xfId="1" applyFont="1" applyFill="1" applyBorder="1" applyAlignment="1">
      <alignment vertical="center" wrapText="1"/>
    </xf>
    <xf numFmtId="0" fontId="19" fillId="17" borderId="0" xfId="1" applyFont="1" applyFill="1" applyBorder="1" applyAlignment="1">
      <alignment horizontal="center" vertical="center"/>
    </xf>
    <xf numFmtId="0" fontId="19" fillId="17" borderId="21" xfId="1" applyFont="1" applyFill="1" applyBorder="1" applyAlignment="1">
      <alignment horizontal="center" vertical="center" wrapText="1"/>
    </xf>
    <xf numFmtId="0" fontId="19" fillId="17" borderId="0" xfId="1" applyFont="1" applyFill="1" applyBorder="1" applyAlignment="1">
      <alignment vertical="top" wrapText="1"/>
    </xf>
    <xf numFmtId="0" fontId="19" fillId="17" borderId="21" xfId="1" applyFont="1" applyFill="1" applyBorder="1" applyAlignment="1">
      <alignment horizontal="center" vertical="center"/>
    </xf>
    <xf numFmtId="3" fontId="19" fillId="17" borderId="0" xfId="1" applyNumberFormat="1" applyFont="1" applyFill="1" applyBorder="1" applyAlignment="1">
      <alignment horizontal="center" vertical="center" wrapText="1"/>
    </xf>
    <xf numFmtId="0" fontId="20" fillId="17" borderId="0" xfId="1" applyFont="1" applyFill="1" applyBorder="1" applyAlignment="1">
      <alignment horizontal="center"/>
    </xf>
    <xf numFmtId="0" fontId="20" fillId="17" borderId="0" xfId="1" applyFont="1" applyFill="1" applyBorder="1" applyAlignment="1">
      <alignment horizontal="center" vertical="center"/>
    </xf>
    <xf numFmtId="0" fontId="36" fillId="17" borderId="0" xfId="1" applyFont="1" applyFill="1" applyBorder="1" applyAlignment="1">
      <alignment horizontal="center" vertical="center" wrapText="1"/>
    </xf>
    <xf numFmtId="0" fontId="19" fillId="17" borderId="0" xfId="1" applyFont="1" applyFill="1" applyBorder="1" applyAlignment="1">
      <alignment vertical="center"/>
    </xf>
    <xf numFmtId="0" fontId="22" fillId="17" borderId="0" xfId="1" applyFont="1" applyFill="1" applyBorder="1" applyAlignment="1">
      <alignment horizontal="center" vertical="center" wrapText="1"/>
    </xf>
    <xf numFmtId="0" fontId="24" fillId="17" borderId="0" xfId="1" applyFont="1" applyFill="1" applyBorder="1" applyAlignment="1">
      <alignment horizontal="center" vertical="center" wrapText="1"/>
    </xf>
    <xf numFmtId="0" fontId="20" fillId="17" borderId="0" xfId="1" applyFont="1" applyFill="1" applyBorder="1" applyAlignment="1">
      <alignment vertical="center" wrapText="1"/>
    </xf>
    <xf numFmtId="4" fontId="61" fillId="0" borderId="0" xfId="1" applyNumberFormat="1" applyFont="1" applyBorder="1" applyAlignment="1" applyProtection="1">
      <alignment horizontal="center"/>
      <protection locked="0"/>
    </xf>
    <xf numFmtId="9" fontId="19" fillId="0" borderId="20" xfId="1" applyNumberFormat="1" applyFont="1" applyBorder="1" applyAlignment="1" applyProtection="1">
      <alignment horizontal="center" vertical="center"/>
    </xf>
    <xf numFmtId="9" fontId="19" fillId="0" borderId="21" xfId="1" applyNumberFormat="1" applyFont="1" applyBorder="1" applyAlignment="1" applyProtection="1">
      <alignment horizontal="center" vertical="center"/>
    </xf>
    <xf numFmtId="9" fontId="19" fillId="0" borderId="19" xfId="1" applyNumberFormat="1" applyFont="1" applyBorder="1" applyAlignment="1" applyProtection="1">
      <alignment horizontal="center" vertical="center"/>
    </xf>
    <xf numFmtId="49" fontId="3" fillId="5" borderId="5" xfId="0" applyNumberFormat="1" applyFont="1" applyFill="1" applyBorder="1" applyAlignment="1">
      <alignment horizontal="center" vertical="center" wrapText="1"/>
    </xf>
    <xf numFmtId="49" fontId="69" fillId="0" borderId="1" xfId="0" applyNumberFormat="1" applyFont="1" applyBorder="1" applyAlignment="1">
      <alignment horizontal="center" vertical="center"/>
    </xf>
    <xf numFmtId="49" fontId="10"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70" fillId="5" borderId="5" xfId="0" applyNumberFormat="1" applyFont="1" applyFill="1" applyBorder="1" applyAlignment="1">
      <alignment horizontal="center" vertical="center" wrapText="1"/>
    </xf>
    <xf numFmtId="49" fontId="3" fillId="0" borderId="0" xfId="0" applyNumberFormat="1" applyFont="1" applyFill="1" applyBorder="1" applyAlignment="1">
      <alignment vertical="center"/>
    </xf>
    <xf numFmtId="49" fontId="3" fillId="0" borderId="0"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applyNumberFormat="1" applyFont="1" applyBorder="1" applyAlignment="1">
      <alignment horizontal="center" vertical="center"/>
    </xf>
    <xf numFmtId="0" fontId="3" fillId="32" borderId="3" xfId="0" applyFont="1" applyFill="1" applyBorder="1" applyAlignment="1">
      <alignment vertical="center" wrapText="1"/>
    </xf>
    <xf numFmtId="49" fontId="1" fillId="0" borderId="14" xfId="0" applyNumberFormat="1" applyFont="1" applyBorder="1" applyAlignment="1">
      <alignment horizontal="center" vertical="center" wrapText="1"/>
    </xf>
    <xf numFmtId="0" fontId="68" fillId="33" borderId="28" xfId="0" applyFont="1" applyFill="1" applyBorder="1" applyAlignment="1">
      <alignment horizontal="center" vertical="center" wrapText="1"/>
    </xf>
    <xf numFmtId="0" fontId="3" fillId="33" borderId="27" xfId="0" applyFont="1" applyFill="1" applyBorder="1" applyAlignment="1">
      <alignment horizontal="center" vertical="center" wrapText="1"/>
    </xf>
    <xf numFmtId="0" fontId="1" fillId="0" borderId="4" xfId="0" applyFont="1" applyFill="1" applyBorder="1" applyAlignment="1">
      <alignment horizontal="center" vertical="center"/>
    </xf>
    <xf numFmtId="43" fontId="1" fillId="0" borderId="4" xfId="0" applyNumberFormat="1" applyFont="1" applyFill="1" applyBorder="1" applyAlignment="1">
      <alignment horizontal="center" vertical="center"/>
    </xf>
    <xf numFmtId="49" fontId="20" fillId="0" borderId="4" xfId="1" applyNumberFormat="1" applyFont="1" applyFill="1" applyBorder="1" applyAlignment="1">
      <alignment horizontal="center" vertical="center"/>
    </xf>
    <xf numFmtId="49" fontId="20" fillId="0" borderId="21" xfId="0" applyNumberFormat="1" applyFont="1" applyFill="1" applyBorder="1" applyAlignment="1">
      <alignment vertical="center" wrapText="1"/>
    </xf>
    <xf numFmtId="49" fontId="4" fillId="0" borderId="5" xfId="0" applyNumberFormat="1" applyFont="1" applyBorder="1" applyAlignment="1">
      <alignment horizontal="center" vertical="center" wrapText="1"/>
    </xf>
    <xf numFmtId="49" fontId="69" fillId="0" borderId="2"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7" fontId="1" fillId="0" borderId="2" xfId="0" applyNumberFormat="1" applyFont="1" applyBorder="1" applyAlignment="1">
      <alignment horizontal="right" vertical="center"/>
    </xf>
    <xf numFmtId="49" fontId="10" fillId="0" borderId="2"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49" fontId="68" fillId="0" borderId="0" xfId="0" applyNumberFormat="1" applyFont="1" applyBorder="1" applyAlignment="1">
      <alignment horizontal="center" vertical="center" wrapText="1"/>
    </xf>
    <xf numFmtId="49" fontId="4" fillId="0" borderId="18" xfId="0" applyNumberFormat="1" applyFont="1" applyBorder="1" applyAlignment="1">
      <alignment horizontal="center" vertical="center" wrapText="1"/>
    </xf>
    <xf numFmtId="0" fontId="1" fillId="0" borderId="21"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0" fontId="1" fillId="0" borderId="0" xfId="0" applyNumberFormat="1" applyFont="1" applyBorder="1" applyAlignment="1">
      <alignment horizontal="left" vertical="center" wrapText="1"/>
    </xf>
    <xf numFmtId="0" fontId="3" fillId="0" borderId="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2" xfId="0" applyFont="1" applyFill="1" applyBorder="1" applyAlignment="1">
      <alignment horizontal="left" vertical="center"/>
    </xf>
    <xf numFmtId="49" fontId="68" fillId="0" borderId="0" xfId="0"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left" vertical="center" wrapText="1"/>
    </xf>
    <xf numFmtId="0" fontId="41" fillId="0" borderId="1" xfId="1" quotePrefix="1" applyFont="1" applyFill="1" applyBorder="1" applyAlignment="1">
      <alignment horizontal="center" vertical="center" wrapText="1"/>
    </xf>
    <xf numFmtId="0" fontId="1" fillId="0" borderId="0" xfId="0" applyNumberFormat="1" applyFont="1" applyBorder="1" applyAlignment="1">
      <alignment vertical="center" wrapText="1"/>
    </xf>
    <xf numFmtId="49" fontId="68" fillId="0" borderId="29" xfId="0" applyNumberFormat="1" applyFont="1" applyBorder="1" applyAlignment="1">
      <alignment horizontal="center" vertical="center" wrapText="1"/>
    </xf>
    <xf numFmtId="49" fontId="4" fillId="0" borderId="0" xfId="0" applyNumberFormat="1" applyFont="1" applyFill="1" applyBorder="1" applyAlignment="1">
      <alignment horizontal="center" vertical="center" wrapText="1"/>
    </xf>
    <xf numFmtId="49" fontId="68" fillId="0" borderId="30" xfId="0" applyNumberFormat="1" applyFont="1" applyBorder="1" applyAlignment="1">
      <alignment horizontal="center" vertical="center" wrapText="1"/>
    </xf>
    <xf numFmtId="49" fontId="9" fillId="16" borderId="1" xfId="0" applyNumberFormat="1" applyFont="1" applyFill="1" applyBorder="1" applyAlignment="1">
      <alignment horizontal="center" vertical="center"/>
    </xf>
    <xf numFmtId="0" fontId="3" fillId="4" borderId="2" xfId="0" applyFont="1" applyFill="1" applyBorder="1" applyAlignment="1">
      <alignment horizontal="center" vertical="center" wrapText="1"/>
    </xf>
    <xf numFmtId="49" fontId="73" fillId="4" borderId="5" xfId="0" applyNumberFormat="1" applyFont="1" applyFill="1" applyBorder="1" applyAlignment="1">
      <alignment horizontal="center" vertical="center" wrapText="1"/>
    </xf>
    <xf numFmtId="43" fontId="3" fillId="10" borderId="2" xfId="0" applyNumberFormat="1" applyFont="1" applyFill="1" applyBorder="1" applyAlignment="1">
      <alignment horizontal="right" vertical="center" textRotation="90"/>
    </xf>
    <xf numFmtId="3" fontId="20" fillId="25" borderId="14" xfId="2" applyNumberFormat="1" applyFont="1" applyFill="1" applyBorder="1" applyAlignment="1">
      <alignment horizontal="center" vertical="center"/>
    </xf>
    <xf numFmtId="0" fontId="1" fillId="0" borderId="20" xfId="0" applyFont="1" applyFill="1" applyBorder="1" applyAlignment="1">
      <alignment horizontal="left" vertical="center"/>
    </xf>
    <xf numFmtId="0" fontId="71" fillId="16" borderId="31" xfId="0" applyFont="1" applyFill="1" applyBorder="1" applyAlignment="1">
      <alignment horizontal="center" vertical="center" textRotation="90" wrapText="1"/>
    </xf>
    <xf numFmtId="49" fontId="10" fillId="0" borderId="0" xfId="0"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xf>
    <xf numFmtId="0" fontId="1" fillId="0" borderId="4" xfId="0" applyNumberFormat="1" applyFont="1" applyBorder="1" applyAlignment="1">
      <alignment vertical="center" wrapText="1"/>
    </xf>
    <xf numFmtId="0" fontId="1" fillId="0" borderId="3" xfId="0" applyNumberFormat="1" applyFont="1" applyBorder="1" applyAlignment="1">
      <alignment vertical="center" wrapText="1"/>
    </xf>
    <xf numFmtId="49" fontId="0" fillId="0" borderId="2" xfId="0" applyNumberFormat="1" applyFont="1" applyBorder="1" applyAlignment="1">
      <alignment horizontal="center" vertical="center"/>
    </xf>
    <xf numFmtId="43" fontId="3" fillId="10" borderId="20" xfId="0" applyNumberFormat="1" applyFont="1" applyFill="1" applyBorder="1" applyAlignment="1">
      <alignment horizontal="right" vertical="center" textRotation="90"/>
    </xf>
    <xf numFmtId="0" fontId="71" fillId="16" borderId="5" xfId="0" applyFont="1" applyFill="1" applyBorder="1" applyAlignment="1">
      <alignment horizontal="center" vertical="center" textRotation="90" wrapText="1"/>
    </xf>
    <xf numFmtId="0" fontId="68" fillId="27" borderId="7" xfId="0" applyFont="1" applyFill="1" applyBorder="1" applyAlignment="1">
      <alignment horizontal="center" vertical="center" textRotation="90" wrapText="1"/>
    </xf>
    <xf numFmtId="49" fontId="3" fillId="0" borderId="2" xfId="0" applyNumberFormat="1" applyFont="1" applyFill="1" applyBorder="1" applyAlignment="1">
      <alignment horizontal="center" vertical="center"/>
    </xf>
    <xf numFmtId="49" fontId="3" fillId="0" borderId="20" xfId="0" applyNumberFormat="1" applyFont="1" applyFill="1" applyBorder="1" applyAlignment="1">
      <alignment horizontal="center" vertical="center"/>
    </xf>
    <xf numFmtId="49" fontId="9" fillId="16" borderId="7" xfId="0" applyNumberFormat="1" applyFont="1" applyFill="1" applyBorder="1" applyAlignment="1">
      <alignment horizontal="center" vertical="center"/>
    </xf>
    <xf numFmtId="49" fontId="59" fillId="0" borderId="3" xfId="0" applyNumberFormat="1" applyFont="1" applyFill="1" applyBorder="1" applyAlignment="1">
      <alignment horizontal="center" vertical="center"/>
    </xf>
    <xf numFmtId="49" fontId="73" fillId="4" borderId="19" xfId="0" applyNumberFormat="1" applyFont="1" applyFill="1" applyBorder="1" applyAlignment="1">
      <alignment horizontal="center" vertical="center" wrapText="1"/>
    </xf>
    <xf numFmtId="49" fontId="73" fillId="4" borderId="3" xfId="0" applyNumberFormat="1" applyFont="1" applyFill="1" applyBorder="1" applyAlignment="1">
      <alignment horizontal="center" vertical="center" wrapText="1"/>
    </xf>
    <xf numFmtId="0" fontId="15" fillId="24" borderId="7" xfId="1" applyFont="1" applyFill="1" applyBorder="1" applyAlignment="1">
      <alignment horizontal="center" vertical="center"/>
    </xf>
    <xf numFmtId="0" fontId="15" fillId="0" borderId="15" xfId="1" applyFont="1" applyFill="1" applyBorder="1" applyAlignment="1">
      <alignment horizontal="center" vertical="center"/>
    </xf>
    <xf numFmtId="0" fontId="15" fillId="0" borderId="3" xfId="1" applyFont="1" applyFill="1" applyBorder="1" applyAlignment="1">
      <alignment horizontal="center" vertical="center"/>
    </xf>
    <xf numFmtId="0" fontId="62" fillId="0" borderId="6" xfId="1" applyFont="1" applyBorder="1" applyAlignment="1" applyProtection="1">
      <alignment vertical="center"/>
      <protection locked="0"/>
    </xf>
    <xf numFmtId="3" fontId="20" fillId="0" borderId="14" xfId="2" applyNumberFormat="1" applyFont="1" applyFill="1" applyBorder="1" applyAlignment="1">
      <alignment horizontal="center" vertical="center"/>
    </xf>
    <xf numFmtId="43" fontId="1" fillId="0" borderId="4" xfId="0" applyNumberFormat="1" applyFont="1" applyFill="1" applyBorder="1" applyAlignment="1">
      <alignment horizontal="right" vertical="center"/>
    </xf>
    <xf numFmtId="0" fontId="1" fillId="0" borderId="4" xfId="0" applyFont="1" applyFill="1" applyBorder="1" applyAlignment="1">
      <alignment horizontal="left" vertical="center"/>
    </xf>
    <xf numFmtId="49" fontId="20" fillId="0" borderId="4" xfId="0" applyNumberFormat="1" applyFont="1" applyFill="1" applyBorder="1" applyAlignment="1">
      <alignment horizontal="center" vertical="center" wrapText="1"/>
    </xf>
    <xf numFmtId="0" fontId="20" fillId="0" borderId="21" xfId="0" applyFont="1" applyFill="1" applyBorder="1" applyAlignment="1">
      <alignment horizontal="left" vertical="center" wrapText="1"/>
    </xf>
    <xf numFmtId="43" fontId="1" fillId="0" borderId="0" xfId="0" applyNumberFormat="1" applyFont="1" applyFill="1" applyBorder="1" applyAlignment="1">
      <alignment horizontal="right" vertical="center"/>
    </xf>
    <xf numFmtId="0" fontId="1" fillId="0" borderId="0" xfId="0" applyFont="1" applyFill="1" applyBorder="1" applyAlignment="1">
      <alignment horizontal="left" vertical="center"/>
    </xf>
    <xf numFmtId="49" fontId="20" fillId="0" borderId="0" xfId="0" applyNumberFormat="1" applyFont="1" applyFill="1" applyBorder="1" applyAlignment="1">
      <alignment horizontal="center" vertical="center" wrapText="1"/>
    </xf>
    <xf numFmtId="0" fontId="20" fillId="0" borderId="0" xfId="0" applyFont="1" applyFill="1" applyBorder="1" applyAlignment="1">
      <alignment horizontal="left" vertical="center" wrapText="1"/>
    </xf>
    <xf numFmtId="4" fontId="20" fillId="0" borderId="0" xfId="2" applyNumberFormat="1" applyFont="1" applyFill="1" applyBorder="1" applyAlignment="1">
      <alignment horizontal="center" vertical="center" wrapText="1"/>
    </xf>
    <xf numFmtId="3" fontId="20" fillId="0" borderId="25" xfId="2" applyNumberFormat="1" applyFont="1" applyFill="1" applyBorder="1" applyAlignment="1">
      <alignment horizontal="center" vertical="center"/>
    </xf>
    <xf numFmtId="7" fontId="68" fillId="0" borderId="14" xfId="0" applyNumberFormat="1" applyFont="1" applyBorder="1" applyAlignment="1">
      <alignment horizontal="center" vertical="center" textRotation="90"/>
    </xf>
    <xf numFmtId="49" fontId="4" fillId="0" borderId="15" xfId="0" applyNumberFormat="1" applyFont="1" applyBorder="1" applyAlignment="1">
      <alignment horizontal="center" vertical="center"/>
    </xf>
    <xf numFmtId="0" fontId="75" fillId="4" borderId="19" xfId="0" applyFont="1" applyFill="1" applyBorder="1" applyAlignment="1">
      <alignment horizontal="center" vertical="center" wrapText="1"/>
    </xf>
    <xf numFmtId="0" fontId="28" fillId="0" borderId="0" xfId="2" applyFont="1" applyFill="1" applyBorder="1" applyAlignment="1">
      <alignment horizontal="center" vertical="center" wrapText="1"/>
    </xf>
    <xf numFmtId="4" fontId="20" fillId="0" borderId="0" xfId="2" applyNumberFormat="1" applyFont="1" applyFill="1" applyBorder="1" applyAlignment="1">
      <alignment horizontal="center" vertical="center"/>
    </xf>
    <xf numFmtId="1" fontId="20" fillId="0" borderId="0" xfId="2" applyNumberFormat="1" applyFont="1" applyFill="1" applyBorder="1" applyAlignment="1">
      <alignment horizontal="center" vertical="center"/>
    </xf>
    <xf numFmtId="1" fontId="26" fillId="0" borderId="0" xfId="12" applyNumberFormat="1" applyFont="1" applyFill="1" applyBorder="1" applyAlignment="1">
      <alignment horizontal="center" vertical="center"/>
    </xf>
    <xf numFmtId="0" fontId="28" fillId="0" borderId="18" xfId="2" applyFont="1" applyFill="1" applyBorder="1" applyAlignment="1">
      <alignment horizontal="center" vertical="center" wrapText="1"/>
    </xf>
    <xf numFmtId="4" fontId="20" fillId="0" borderId="18" xfId="2" applyNumberFormat="1" applyFont="1" applyFill="1" applyBorder="1" applyAlignment="1">
      <alignment horizontal="center" vertical="center"/>
    </xf>
    <xf numFmtId="168" fontId="26" fillId="0" borderId="18" xfId="12" applyNumberFormat="1" applyFont="1" applyFill="1" applyBorder="1" applyAlignment="1">
      <alignment horizontal="center" vertical="center"/>
    </xf>
    <xf numFmtId="0" fontId="28" fillId="0" borderId="2" xfId="2" applyFont="1" applyFill="1" applyBorder="1" applyAlignment="1">
      <alignment horizontal="center" vertical="center" wrapText="1"/>
    </xf>
    <xf numFmtId="0" fontId="28" fillId="0" borderId="4" xfId="2" applyFont="1" applyFill="1" applyBorder="1" applyAlignment="1">
      <alignment horizontal="center" vertical="center" wrapText="1"/>
    </xf>
    <xf numFmtId="0" fontId="19" fillId="0" borderId="1" xfId="1" applyFont="1" applyFill="1" applyBorder="1" applyAlignment="1">
      <alignment horizontal="center" vertical="center"/>
    </xf>
    <xf numFmtId="168" fontId="26" fillId="0" borderId="20" xfId="12" applyNumberFormat="1" applyFont="1" applyFill="1" applyBorder="1" applyAlignment="1">
      <alignment horizontal="center" vertical="center"/>
    </xf>
    <xf numFmtId="1" fontId="20" fillId="0" borderId="21" xfId="1" applyNumberFormat="1" applyFont="1" applyFill="1" applyBorder="1" applyAlignment="1">
      <alignment horizontal="center" vertical="center"/>
    </xf>
    <xf numFmtId="1" fontId="26" fillId="0" borderId="21" xfId="12" applyNumberFormat="1" applyFont="1" applyFill="1" applyBorder="1" applyAlignment="1">
      <alignment horizontal="center" vertical="center"/>
    </xf>
    <xf numFmtId="1" fontId="20" fillId="0" borderId="0" xfId="1" applyNumberFormat="1" applyFont="1" applyFill="1" applyBorder="1" applyAlignment="1">
      <alignment horizontal="center" vertical="center"/>
    </xf>
    <xf numFmtId="1" fontId="20" fillId="0" borderId="16" xfId="1" applyNumberFormat="1" applyFont="1" applyFill="1" applyBorder="1" applyAlignment="1">
      <alignment horizontal="center" vertical="center"/>
    </xf>
    <xf numFmtId="1" fontId="20" fillId="0" borderId="19" xfId="1" applyNumberFormat="1" applyFont="1" applyFill="1" applyBorder="1" applyAlignment="1">
      <alignment horizontal="center" vertical="center"/>
    </xf>
    <xf numFmtId="1" fontId="20" fillId="28" borderId="0" xfId="2" applyNumberFormat="1" applyFont="1" applyFill="1" applyBorder="1" applyAlignment="1">
      <alignment horizontal="center" vertical="center"/>
    </xf>
    <xf numFmtId="1" fontId="20" fillId="28" borderId="21" xfId="1" applyNumberFormat="1" applyFont="1" applyFill="1" applyBorder="1" applyAlignment="1">
      <alignment horizontal="center" vertical="center"/>
    </xf>
    <xf numFmtId="1" fontId="20" fillId="28" borderId="0" xfId="1" applyNumberFormat="1" applyFont="1" applyFill="1" applyBorder="1" applyAlignment="1">
      <alignment horizontal="center" vertical="center"/>
    </xf>
    <xf numFmtId="0" fontId="20" fillId="25" borderId="1" xfId="1" quotePrefix="1" applyFont="1" applyFill="1" applyBorder="1" applyAlignment="1">
      <alignment horizontal="center" vertical="center"/>
    </xf>
    <xf numFmtId="0" fontId="20" fillId="25" borderId="1" xfId="1" quotePrefix="1" applyFont="1" applyFill="1" applyBorder="1" applyAlignment="1">
      <alignment horizontal="center"/>
    </xf>
    <xf numFmtId="0" fontId="28" fillId="0" borderId="4" xfId="9" applyFont="1" applyFill="1" applyBorder="1" applyAlignment="1">
      <alignment horizontal="center" vertical="center" wrapText="1"/>
    </xf>
    <xf numFmtId="0" fontId="28" fillId="0" borderId="21" xfId="9" applyFont="1" applyFill="1" applyBorder="1" applyAlignment="1">
      <alignment horizontal="center" vertical="center" wrapText="1"/>
    </xf>
    <xf numFmtId="4" fontId="20" fillId="0" borderId="21" xfId="9" applyNumberFormat="1" applyFont="1" applyFill="1" applyBorder="1" applyAlignment="1">
      <alignment horizontal="center" vertical="center" wrapText="1"/>
    </xf>
    <xf numFmtId="0" fontId="34" fillId="0" borderId="1" xfId="0" applyFont="1" applyBorder="1" applyAlignment="1">
      <alignment horizontal="center" wrapText="1" readingOrder="2"/>
    </xf>
    <xf numFmtId="0" fontId="34" fillId="0" borderId="1" xfId="0" applyFont="1" applyBorder="1" applyAlignment="1">
      <alignment horizontal="center" wrapText="1"/>
    </xf>
    <xf numFmtId="0" fontId="20" fillId="28" borderId="1" xfId="13" applyFont="1" applyFill="1" applyBorder="1" applyAlignment="1">
      <alignment vertical="center" wrapText="1"/>
    </xf>
    <xf numFmtId="0" fontId="34" fillId="0" borderId="2" xfId="0" applyFont="1" applyBorder="1" applyAlignment="1">
      <alignment horizontal="center" vertical="center" wrapText="1" readingOrder="2"/>
    </xf>
    <xf numFmtId="0" fontId="45" fillId="0" borderId="2" xfId="1" applyFont="1" applyBorder="1" applyAlignment="1">
      <alignment horizontal="center" vertical="center" wrapText="1"/>
    </xf>
    <xf numFmtId="0" fontId="45" fillId="13" borderId="2" xfId="1" applyFont="1" applyFill="1" applyBorder="1" applyAlignment="1">
      <alignment horizontal="center" vertical="center" wrapText="1"/>
    </xf>
    <xf numFmtId="0" fontId="26" fillId="0" borderId="1" xfId="1" applyFont="1" applyBorder="1" applyAlignment="1">
      <alignment horizontal="center" vertical="center" wrapText="1"/>
    </xf>
    <xf numFmtId="0" fontId="22"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6" fillId="0" borderId="2" xfId="1" applyFont="1" applyBorder="1" applyAlignment="1">
      <alignment horizontal="center" vertical="center" wrapText="1"/>
    </xf>
    <xf numFmtId="0" fontId="4" fillId="0" borderId="1" xfId="0" applyFont="1" applyFill="1" applyBorder="1" applyAlignment="1">
      <alignment horizontal="center" vertical="center" wrapText="1"/>
    </xf>
    <xf numFmtId="0" fontId="76" fillId="0" borderId="1" xfId="0" applyFont="1" applyBorder="1" applyAlignment="1">
      <alignment horizontal="center" vertical="center" wrapText="1" readingOrder="2"/>
    </xf>
    <xf numFmtId="0" fontId="4" fillId="0" borderId="1" xfId="0" applyFont="1" applyBorder="1" applyAlignment="1">
      <alignment wrapText="1"/>
    </xf>
    <xf numFmtId="0" fontId="10" fillId="0" borderId="1" xfId="0" applyFont="1" applyFill="1" applyBorder="1" applyAlignment="1">
      <alignment horizontal="center" vertical="center"/>
    </xf>
    <xf numFmtId="0" fontId="24" fillId="13" borderId="1" xfId="1" applyFont="1" applyFill="1" applyBorder="1" applyAlignment="1">
      <alignment horizontal="center" vertical="center" wrapText="1"/>
    </xf>
    <xf numFmtId="0" fontId="10" fillId="0" borderId="1" xfId="0" applyFont="1" applyBorder="1" applyAlignment="1">
      <alignment horizontal="center" vertical="center" wrapText="1"/>
    </xf>
    <xf numFmtId="0" fontId="19" fillId="28" borderId="1" xfId="1" applyFont="1" applyFill="1" applyBorder="1" applyAlignment="1">
      <alignment horizontal="justify" vertical="center"/>
    </xf>
    <xf numFmtId="0" fontId="1" fillId="0" borderId="1" xfId="0" applyFont="1" applyBorder="1" applyAlignment="1">
      <alignment horizontal="center" vertical="center"/>
    </xf>
    <xf numFmtId="9" fontId="1" fillId="28" borderId="6" xfId="0" applyNumberFormat="1" applyFont="1" applyFill="1" applyBorder="1" applyAlignment="1">
      <alignment horizontal="center" vertical="center"/>
    </xf>
    <xf numFmtId="0" fontId="26" fillId="25" borderId="1" xfId="1" applyFont="1" applyFill="1" applyBorder="1" applyAlignment="1">
      <alignment horizontal="center" vertical="center" wrapText="1"/>
    </xf>
    <xf numFmtId="3" fontId="77" fillId="0" borderId="2" xfId="14" applyNumberFormat="1" applyFont="1" applyBorder="1" applyAlignment="1">
      <alignment horizontal="center" vertical="center"/>
    </xf>
    <xf numFmtId="3" fontId="36" fillId="0" borderId="2" xfId="7" applyNumberFormat="1" applyFont="1" applyFill="1" applyBorder="1" applyAlignment="1" applyProtection="1">
      <alignment horizontal="center" vertical="center"/>
    </xf>
    <xf numFmtId="9" fontId="36" fillId="0" borderId="2" xfId="7" applyNumberFormat="1" applyFont="1" applyFill="1" applyBorder="1" applyAlignment="1" applyProtection="1">
      <alignment horizontal="center" vertical="center"/>
    </xf>
    <xf numFmtId="3" fontId="77" fillId="0" borderId="4" xfId="14" applyNumberFormat="1" applyFont="1" applyBorder="1" applyAlignment="1">
      <alignment horizontal="center" vertical="center"/>
    </xf>
    <xf numFmtId="3" fontId="36" fillId="0" borderId="4" xfId="7" applyNumberFormat="1" applyFont="1" applyFill="1" applyBorder="1" applyAlignment="1" applyProtection="1">
      <alignment horizontal="center" vertical="center"/>
    </xf>
    <xf numFmtId="9" fontId="36" fillId="0" borderId="4" xfId="7" applyNumberFormat="1" applyFont="1" applyFill="1" applyBorder="1" applyAlignment="1" applyProtection="1">
      <alignment horizontal="center" vertical="center"/>
    </xf>
    <xf numFmtId="0" fontId="79" fillId="4" borderId="1" xfId="7" applyFont="1" applyFill="1" applyBorder="1" applyAlignment="1">
      <alignment horizontal="center" vertical="center"/>
    </xf>
    <xf numFmtId="0" fontId="14" fillId="0" borderId="0" xfId="7" applyFont="1"/>
    <xf numFmtId="3" fontId="77" fillId="0" borderId="2" xfId="7" applyNumberFormat="1" applyFont="1" applyBorder="1" applyAlignment="1">
      <alignment horizontal="center" vertical="center"/>
    </xf>
    <xf numFmtId="3" fontId="80" fillId="0" borderId="2" xfId="7" applyNumberFormat="1" applyFont="1" applyBorder="1" applyAlignment="1">
      <alignment horizontal="center" vertical="center"/>
    </xf>
    <xf numFmtId="3" fontId="80" fillId="0" borderId="2" xfId="14" applyNumberFormat="1" applyFont="1" applyBorder="1" applyAlignment="1">
      <alignment horizontal="center" vertical="center"/>
    </xf>
    <xf numFmtId="3" fontId="77" fillId="0" borderId="4" xfId="7" applyNumberFormat="1" applyFont="1" applyBorder="1" applyAlignment="1">
      <alignment horizontal="center" vertical="center"/>
    </xf>
    <xf numFmtId="3" fontId="80" fillId="0" borderId="4" xfId="7" applyNumberFormat="1" applyFont="1" applyBorder="1" applyAlignment="1">
      <alignment horizontal="center" vertical="center"/>
    </xf>
    <xf numFmtId="3" fontId="80" fillId="0" borderId="4" xfId="14" applyNumberFormat="1" applyFont="1" applyBorder="1" applyAlignment="1">
      <alignment horizontal="center" vertical="center"/>
    </xf>
    <xf numFmtId="0" fontId="78" fillId="7" borderId="3" xfId="7" applyFont="1" applyFill="1" applyBorder="1" applyAlignment="1" applyProtection="1">
      <alignment horizontal="center" vertical="center" wrapText="1"/>
      <protection locked="0"/>
    </xf>
    <xf numFmtId="0" fontId="83" fillId="7" borderId="20" xfId="7" applyFont="1" applyFill="1" applyBorder="1" applyAlignment="1" applyProtection="1">
      <alignment horizontal="center" vertical="center" wrapText="1"/>
      <protection locked="0"/>
    </xf>
    <xf numFmtId="0" fontId="83" fillId="7" borderId="14" xfId="7" applyFont="1" applyFill="1" applyBorder="1" applyAlignment="1" applyProtection="1">
      <alignment horizontal="center" vertical="center" wrapText="1"/>
      <protection locked="0"/>
    </xf>
    <xf numFmtId="0" fontId="83" fillId="7" borderId="18" xfId="7" applyFont="1" applyFill="1" applyBorder="1" applyAlignment="1" applyProtection="1">
      <alignment horizontal="center" vertical="center"/>
      <protection locked="0"/>
    </xf>
    <xf numFmtId="4" fontId="83" fillId="7" borderId="14" xfId="7" applyNumberFormat="1" applyFont="1" applyFill="1" applyBorder="1" applyAlignment="1" applyProtection="1">
      <alignment horizontal="centerContinuous"/>
      <protection locked="0"/>
    </xf>
    <xf numFmtId="0" fontId="84" fillId="7" borderId="2" xfId="7" applyFont="1" applyFill="1" applyBorder="1" applyAlignment="1" applyProtection="1">
      <alignment horizontal="center" vertical="center" wrapText="1"/>
      <protection locked="0"/>
    </xf>
    <xf numFmtId="0" fontId="84" fillId="7" borderId="1" xfId="7" applyFont="1" applyFill="1" applyBorder="1" applyAlignment="1" applyProtection="1">
      <alignment horizontal="center" vertical="center"/>
      <protection locked="0"/>
    </xf>
    <xf numFmtId="0" fontId="84" fillId="7" borderId="3" xfId="7" applyFont="1" applyFill="1" applyBorder="1" applyAlignment="1" applyProtection="1">
      <alignment horizontal="center" vertical="center" wrapText="1"/>
      <protection locked="0"/>
    </xf>
    <xf numFmtId="0" fontId="84" fillId="7" borderId="3" xfId="7" applyFont="1" applyFill="1" applyBorder="1" applyAlignment="1" applyProtection="1">
      <alignment horizontal="center" vertical="center"/>
      <protection locked="0"/>
    </xf>
    <xf numFmtId="0" fontId="81" fillId="19" borderId="20" xfId="7" applyFont="1" applyFill="1" applyBorder="1" applyAlignment="1" applyProtection="1">
      <alignment horizontal="center" vertical="center" wrapText="1"/>
      <protection locked="0"/>
    </xf>
    <xf numFmtId="0" fontId="81" fillId="19" borderId="14" xfId="7" applyFont="1" applyFill="1" applyBorder="1" applyAlignment="1" applyProtection="1">
      <alignment horizontal="center" vertical="center" wrapText="1"/>
      <protection locked="0"/>
    </xf>
    <xf numFmtId="0" fontId="81" fillId="19" borderId="18" xfId="7" applyFont="1" applyFill="1" applyBorder="1" applyAlignment="1" applyProtection="1">
      <alignment horizontal="center" vertical="center"/>
      <protection locked="0"/>
    </xf>
    <xf numFmtId="4" fontId="81" fillId="19" borderId="14" xfId="7" applyNumberFormat="1" applyFont="1" applyFill="1" applyBorder="1" applyAlignment="1" applyProtection="1">
      <alignment horizontal="centerContinuous"/>
      <protection locked="0"/>
    </xf>
    <xf numFmtId="0" fontId="82" fillId="19" borderId="1" xfId="7" applyFont="1" applyFill="1" applyBorder="1" applyAlignment="1" applyProtection="1">
      <alignment horizontal="center" vertical="center"/>
      <protection locked="0"/>
    </xf>
    <xf numFmtId="0" fontId="82" fillId="19" borderId="3" xfId="7" applyFont="1" applyFill="1" applyBorder="1" applyAlignment="1" applyProtection="1">
      <alignment horizontal="center" vertical="center" wrapText="1"/>
      <protection locked="0"/>
    </xf>
    <xf numFmtId="0" fontId="82" fillId="19" borderId="3" xfId="7" applyFont="1" applyFill="1" applyBorder="1" applyAlignment="1" applyProtection="1">
      <alignment horizontal="center" vertical="center"/>
      <protection locked="0"/>
    </xf>
    <xf numFmtId="0" fontId="81" fillId="21" borderId="20" xfId="7" applyFont="1" applyFill="1" applyBorder="1" applyAlignment="1" applyProtection="1">
      <alignment horizontal="center" vertical="center" wrapText="1"/>
      <protection locked="0"/>
    </xf>
    <xf numFmtId="0" fontId="81" fillId="21" borderId="14" xfId="7" applyFont="1" applyFill="1" applyBorder="1" applyAlignment="1" applyProtection="1">
      <alignment horizontal="center" vertical="center" wrapText="1"/>
      <protection locked="0"/>
    </xf>
    <xf numFmtId="0" fontId="81" fillId="21" borderId="18" xfId="7" applyFont="1" applyFill="1" applyBorder="1" applyAlignment="1" applyProtection="1">
      <alignment horizontal="center" vertical="center"/>
      <protection locked="0"/>
    </xf>
    <xf numFmtId="4" fontId="81" fillId="21" borderId="14" xfId="7" applyNumberFormat="1" applyFont="1" applyFill="1" applyBorder="1" applyAlignment="1" applyProtection="1">
      <alignment horizontal="centerContinuous"/>
      <protection locked="0"/>
    </xf>
    <xf numFmtId="0" fontId="82" fillId="21" borderId="1" xfId="7" applyFont="1" applyFill="1" applyBorder="1" applyAlignment="1" applyProtection="1">
      <alignment horizontal="center" vertical="center"/>
      <protection locked="0"/>
    </xf>
    <xf numFmtId="0" fontId="82" fillId="21" borderId="3" xfId="7" applyFont="1" applyFill="1" applyBorder="1" applyAlignment="1" applyProtection="1">
      <alignment horizontal="center" vertical="center" wrapText="1"/>
      <protection locked="0"/>
    </xf>
    <xf numFmtId="0" fontId="82" fillId="21" borderId="3" xfId="7" applyFont="1" applyFill="1" applyBorder="1" applyAlignment="1" applyProtection="1">
      <alignment horizontal="center" vertical="center"/>
      <protection locked="0"/>
    </xf>
    <xf numFmtId="3" fontId="80" fillId="0" borderId="2" xfId="1" applyNumberFormat="1" applyFont="1" applyBorder="1" applyAlignment="1">
      <alignment horizontal="center" vertical="center"/>
    </xf>
    <xf numFmtId="3" fontId="80" fillId="0" borderId="2" xfId="3" applyNumberFormat="1" applyFont="1" applyBorder="1" applyAlignment="1">
      <alignment horizontal="center" vertical="center"/>
    </xf>
    <xf numFmtId="3" fontId="80" fillId="0" borderId="4" xfId="1" applyNumberFormat="1" applyFont="1" applyBorder="1" applyAlignment="1">
      <alignment horizontal="center" vertical="center"/>
    </xf>
    <xf numFmtId="3" fontId="80" fillId="0" borderId="4" xfId="3" applyNumberFormat="1" applyFont="1" applyBorder="1" applyAlignment="1">
      <alignment horizontal="center" vertical="center"/>
    </xf>
    <xf numFmtId="3" fontId="77" fillId="0" borderId="2" xfId="1" applyNumberFormat="1" applyFont="1" applyBorder="1" applyAlignment="1">
      <alignment horizontal="center" vertical="center"/>
    </xf>
    <xf numFmtId="3" fontId="36" fillId="0" borderId="2" xfId="1" applyNumberFormat="1" applyFont="1" applyFill="1" applyBorder="1" applyAlignment="1" applyProtection="1">
      <alignment horizontal="center" vertical="center"/>
    </xf>
    <xf numFmtId="9" fontId="36" fillId="0" borderId="2" xfId="1" applyNumberFormat="1" applyFont="1" applyFill="1" applyBorder="1" applyAlignment="1" applyProtection="1">
      <alignment horizontal="center" vertical="center"/>
    </xf>
    <xf numFmtId="3" fontId="77" fillId="0" borderId="4" xfId="1" applyNumberFormat="1" applyFont="1" applyBorder="1" applyAlignment="1">
      <alignment horizontal="center" vertical="center"/>
    </xf>
    <xf numFmtId="3" fontId="36" fillId="0" borderId="4" xfId="1" applyNumberFormat="1" applyFont="1" applyFill="1" applyBorder="1" applyAlignment="1" applyProtection="1">
      <alignment horizontal="center" vertical="center"/>
    </xf>
    <xf numFmtId="9" fontId="36" fillId="0" borderId="4" xfId="1" applyNumberFormat="1" applyFont="1" applyFill="1" applyBorder="1" applyAlignment="1" applyProtection="1">
      <alignment horizontal="center" vertical="center"/>
    </xf>
    <xf numFmtId="3" fontId="77" fillId="0" borderId="2" xfId="3" applyNumberFormat="1" applyFont="1" applyBorder="1" applyAlignment="1">
      <alignment horizontal="center" vertical="center"/>
    </xf>
    <xf numFmtId="3" fontId="77" fillId="0" borderId="4" xfId="3" applyNumberFormat="1" applyFont="1" applyBorder="1" applyAlignment="1">
      <alignment horizontal="center" vertical="center"/>
    </xf>
    <xf numFmtId="3" fontId="35" fillId="0" borderId="2" xfId="1" applyNumberFormat="1" applyFont="1" applyFill="1" applyBorder="1" applyAlignment="1" applyProtection="1">
      <alignment horizontal="center" vertical="center"/>
    </xf>
    <xf numFmtId="9" fontId="35" fillId="0" borderId="2" xfId="1" applyNumberFormat="1" applyFont="1" applyFill="1" applyBorder="1" applyAlignment="1" applyProtection="1">
      <alignment horizontal="center" vertical="center"/>
    </xf>
    <xf numFmtId="3" fontId="35" fillId="0" borderId="4" xfId="1" applyNumberFormat="1" applyFont="1" applyFill="1" applyBorder="1" applyAlignment="1" applyProtection="1">
      <alignment horizontal="center" vertical="center"/>
    </xf>
    <xf numFmtId="9" fontId="35" fillId="0" borderId="4" xfId="1" applyNumberFormat="1" applyFont="1" applyFill="1" applyBorder="1" applyAlignment="1" applyProtection="1">
      <alignment horizontal="center" vertical="center"/>
    </xf>
    <xf numFmtId="170" fontId="80" fillId="0" borderId="2" xfId="1" applyNumberFormat="1" applyFont="1" applyBorder="1" applyAlignment="1">
      <alignment horizontal="center" vertical="center"/>
    </xf>
    <xf numFmtId="3" fontId="77" fillId="0" borderId="2" xfId="1" applyNumberFormat="1" applyFont="1" applyFill="1" applyBorder="1" applyAlignment="1">
      <alignment horizontal="center" vertical="center"/>
    </xf>
    <xf numFmtId="3" fontId="77" fillId="0" borderId="2" xfId="3" applyNumberFormat="1" applyFont="1" applyFill="1" applyBorder="1" applyAlignment="1">
      <alignment horizontal="center" vertical="center"/>
    </xf>
    <xf numFmtId="3" fontId="80" fillId="0" borderId="2" xfId="1" applyNumberFormat="1" applyFont="1" applyFill="1" applyBorder="1" applyAlignment="1">
      <alignment horizontal="center" vertical="center"/>
    </xf>
    <xf numFmtId="3" fontId="80" fillId="0" borderId="2" xfId="3" applyNumberFormat="1" applyFont="1" applyFill="1" applyBorder="1" applyAlignment="1">
      <alignment horizontal="center" vertical="center"/>
    </xf>
    <xf numFmtId="3" fontId="77" fillId="0" borderId="4" xfId="1" applyNumberFormat="1" applyFont="1" applyFill="1" applyBorder="1" applyAlignment="1">
      <alignment horizontal="center" vertical="center"/>
    </xf>
    <xf numFmtId="3" fontId="77" fillId="0" borderId="4" xfId="3" applyNumberFormat="1" applyFont="1" applyFill="1" applyBorder="1" applyAlignment="1">
      <alignment horizontal="center" vertical="center"/>
    </xf>
    <xf numFmtId="3" fontId="80" fillId="0" borderId="4" xfId="1" applyNumberFormat="1" applyFont="1" applyFill="1" applyBorder="1" applyAlignment="1">
      <alignment horizontal="center" vertical="center"/>
    </xf>
    <xf numFmtId="3" fontId="80" fillId="0" borderId="4" xfId="3" applyNumberFormat="1" applyFont="1" applyFill="1" applyBorder="1" applyAlignment="1">
      <alignment horizontal="center" vertical="center"/>
    </xf>
    <xf numFmtId="4" fontId="77" fillId="0" borderId="4" xfId="3" applyNumberFormat="1" applyFont="1" applyFill="1" applyBorder="1" applyAlignment="1">
      <alignment horizontal="center" vertical="center"/>
    </xf>
    <xf numFmtId="4" fontId="80" fillId="0" borderId="4" xfId="3" applyNumberFormat="1" applyFont="1" applyFill="1" applyBorder="1" applyAlignment="1">
      <alignment horizontal="center" vertical="center"/>
    </xf>
    <xf numFmtId="3" fontId="19" fillId="0" borderId="2" xfId="1" applyNumberFormat="1" applyFont="1" applyFill="1" applyBorder="1" applyAlignment="1" applyProtection="1">
      <alignment horizontal="center" vertical="center"/>
    </xf>
    <xf numFmtId="9" fontId="19" fillId="0" borderId="2"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protection locked="0"/>
    </xf>
    <xf numFmtId="3" fontId="19" fillId="0" borderId="4" xfId="1" applyNumberFormat="1" applyFont="1" applyFill="1" applyBorder="1" applyAlignment="1" applyProtection="1">
      <alignment horizontal="center" vertical="center"/>
    </xf>
    <xf numFmtId="9" fontId="19" fillId="0" borderId="4" xfId="1" applyNumberFormat="1" applyFont="1" applyFill="1" applyBorder="1" applyAlignment="1" applyProtection="1">
      <alignment horizontal="center" vertical="center"/>
    </xf>
    <xf numFmtId="3" fontId="14" fillId="0" borderId="25" xfId="1" applyNumberFormat="1" applyFont="1" applyBorder="1" applyAlignment="1">
      <alignment horizontal="center" vertical="center"/>
    </xf>
    <xf numFmtId="3" fontId="14" fillId="0" borderId="4" xfId="1" applyNumberFormat="1" applyFont="1" applyBorder="1" applyAlignment="1">
      <alignment horizontal="center" vertical="center"/>
    </xf>
    <xf numFmtId="3" fontId="14" fillId="0" borderId="15" xfId="1" applyNumberFormat="1" applyFont="1" applyBorder="1" applyAlignment="1">
      <alignment horizontal="center" vertical="center"/>
    </xf>
    <xf numFmtId="3" fontId="14" fillId="0" borderId="3" xfId="1" applyNumberFormat="1" applyFont="1" applyBorder="1" applyAlignment="1">
      <alignment horizontal="center" vertical="center"/>
    </xf>
    <xf numFmtId="9" fontId="36" fillId="0" borderId="3" xfId="1" applyNumberFormat="1" applyFont="1" applyBorder="1" applyAlignment="1" applyProtection="1">
      <alignment horizontal="center" vertical="center"/>
    </xf>
    <xf numFmtId="3" fontId="19" fillId="0" borderId="20" xfId="1" applyNumberFormat="1" applyFont="1" applyBorder="1" applyAlignment="1" applyProtection="1">
      <alignment horizontal="center" vertical="center"/>
    </xf>
    <xf numFmtId="3" fontId="80" fillId="0" borderId="3" xfId="1" applyNumberFormat="1" applyFont="1" applyBorder="1" applyAlignment="1">
      <alignment horizontal="center" vertical="center"/>
    </xf>
    <xf numFmtId="3" fontId="85" fillId="0" borderId="2" xfId="1" applyNumberFormat="1" applyFont="1" applyBorder="1" applyAlignment="1" applyProtection="1">
      <alignment horizontal="center" vertical="center"/>
    </xf>
    <xf numFmtId="9" fontId="85" fillId="0" borderId="2" xfId="1" applyNumberFormat="1" applyFont="1" applyBorder="1" applyAlignment="1" applyProtection="1">
      <alignment horizontal="center" vertical="center"/>
    </xf>
    <xf numFmtId="3" fontId="85" fillId="0" borderId="4" xfId="1" applyNumberFormat="1" applyFont="1" applyBorder="1" applyAlignment="1" applyProtection="1">
      <alignment horizontal="center" vertical="center"/>
    </xf>
    <xf numFmtId="9" fontId="85" fillId="0" borderId="4" xfId="1" applyNumberFormat="1" applyFont="1" applyBorder="1" applyAlignment="1" applyProtection="1">
      <alignment horizontal="center" vertical="center"/>
    </xf>
    <xf numFmtId="3" fontId="85" fillId="0" borderId="3" xfId="1" applyNumberFormat="1" applyFont="1" applyBorder="1" applyAlignment="1" applyProtection="1">
      <alignment horizontal="center" vertical="center"/>
    </xf>
    <xf numFmtId="9" fontId="85" fillId="0" borderId="3" xfId="1" applyNumberFormat="1" applyFont="1" applyBorder="1" applyAlignment="1" applyProtection="1">
      <alignment horizontal="center" vertical="center"/>
    </xf>
    <xf numFmtId="3" fontId="77" fillId="0" borderId="1" xfId="1" applyNumberFormat="1" applyFont="1" applyBorder="1" applyAlignment="1">
      <alignment horizontal="center" vertical="center"/>
    </xf>
    <xf numFmtId="3" fontId="1" fillId="0" borderId="0" xfId="0" applyNumberFormat="1" applyFont="1" applyAlignment="1">
      <alignment horizontal="center" vertical="center"/>
    </xf>
    <xf numFmtId="3" fontId="19" fillId="13" borderId="2" xfId="2" applyNumberFormat="1" applyFont="1" applyFill="1" applyBorder="1" applyAlignment="1">
      <alignment horizontal="center" vertical="center"/>
    </xf>
    <xf numFmtId="3" fontId="19" fillId="13" borderId="4" xfId="2" applyNumberFormat="1" applyFont="1" applyFill="1" applyBorder="1" applyAlignment="1">
      <alignment horizontal="center" vertical="center"/>
    </xf>
    <xf numFmtId="3" fontId="19" fillId="13" borderId="3" xfId="2" applyNumberFormat="1" applyFont="1" applyFill="1" applyBorder="1" applyAlignment="1">
      <alignment horizontal="center" vertical="center"/>
    </xf>
    <xf numFmtId="3" fontId="20" fillId="25" borderId="4" xfId="2" applyNumberFormat="1" applyFont="1" applyFill="1" applyBorder="1" applyAlignment="1">
      <alignment horizontal="center" vertical="center"/>
    </xf>
    <xf numFmtId="3" fontId="20" fillId="25" borderId="2" xfId="2" applyNumberFormat="1" applyFont="1" applyFill="1" applyBorder="1" applyAlignment="1">
      <alignment horizontal="center" vertical="center"/>
    </xf>
    <xf numFmtId="3" fontId="20" fillId="25" borderId="3" xfId="2" applyNumberFormat="1" applyFont="1" applyFill="1" applyBorder="1" applyAlignment="1">
      <alignment horizontal="center" vertical="center"/>
    </xf>
    <xf numFmtId="3" fontId="20" fillId="0" borderId="2" xfId="2" applyNumberFormat="1" applyFont="1" applyFill="1" applyBorder="1" applyAlignment="1">
      <alignment horizontal="center" vertical="center"/>
    </xf>
    <xf numFmtId="3" fontId="20" fillId="0" borderId="4" xfId="2" applyNumberFormat="1" applyFont="1" applyFill="1" applyBorder="1" applyAlignment="1">
      <alignment horizontal="center" vertical="center"/>
    </xf>
    <xf numFmtId="3" fontId="20" fillId="0" borderId="3" xfId="2" applyNumberFormat="1" applyFont="1" applyFill="1" applyBorder="1" applyAlignment="1">
      <alignment horizontal="center" vertical="center"/>
    </xf>
    <xf numFmtId="0" fontId="1" fillId="28" borderId="0" xfId="0" applyFont="1" applyFill="1" applyAlignment="1">
      <alignment horizontal="center" vertical="center"/>
    </xf>
    <xf numFmtId="3" fontId="65" fillId="0" borderId="2" xfId="1" applyNumberFormat="1" applyFont="1" applyBorder="1" applyAlignment="1" applyProtection="1">
      <alignment horizontal="center" vertical="center"/>
      <protection locked="0"/>
    </xf>
    <xf numFmtId="3" fontId="19" fillId="0" borderId="2" xfId="1" applyNumberFormat="1" applyFont="1" applyBorder="1" applyAlignment="1" applyProtection="1">
      <alignment horizontal="center" vertical="center"/>
    </xf>
    <xf numFmtId="9" fontId="19" fillId="0" borderId="2" xfId="1" applyNumberFormat="1" applyFont="1" applyBorder="1" applyAlignment="1" applyProtection="1">
      <alignment horizontal="center" vertical="center"/>
    </xf>
    <xf numFmtId="3" fontId="19" fillId="0" borderId="2" xfId="1" applyNumberFormat="1" applyFont="1" applyBorder="1" applyAlignment="1" applyProtection="1">
      <alignment horizontal="center" vertical="center"/>
      <protection locked="0"/>
    </xf>
    <xf numFmtId="3" fontId="65" fillId="0" borderId="4" xfId="1" applyNumberFormat="1" applyFont="1" applyBorder="1" applyAlignment="1" applyProtection="1">
      <alignment horizontal="center" vertical="center"/>
      <protection locked="0"/>
    </xf>
    <xf numFmtId="3" fontId="19" fillId="0" borderId="4" xfId="1" applyNumberFormat="1" applyFont="1" applyBorder="1" applyAlignment="1" applyProtection="1">
      <alignment horizontal="center" vertical="center"/>
    </xf>
    <xf numFmtId="9" fontId="19" fillId="0" borderId="4" xfId="1" applyNumberFormat="1" applyFont="1" applyBorder="1" applyAlignment="1" applyProtection="1">
      <alignment horizontal="center" vertical="center"/>
    </xf>
    <xf numFmtId="3" fontId="19" fillId="0" borderId="4" xfId="1" applyNumberFormat="1" applyFont="1" applyBorder="1" applyAlignment="1" applyProtection="1">
      <alignment horizontal="center" vertical="center"/>
      <protection locked="0"/>
    </xf>
    <xf numFmtId="3" fontId="66" fillId="0" borderId="4" xfId="1" applyNumberFormat="1" applyFont="1" applyBorder="1" applyAlignment="1" applyProtection="1">
      <alignment horizontal="center" vertical="center"/>
      <protection locked="0"/>
    </xf>
    <xf numFmtId="3" fontId="36" fillId="0" borderId="4" xfId="1" applyNumberFormat="1" applyFont="1" applyBorder="1" applyAlignment="1" applyProtection="1">
      <alignment horizontal="center" vertical="center"/>
    </xf>
    <xf numFmtId="3" fontId="36" fillId="0" borderId="3" xfId="1" applyNumberFormat="1" applyFont="1" applyBorder="1" applyAlignment="1" applyProtection="1">
      <alignment horizontal="center" vertical="center"/>
    </xf>
    <xf numFmtId="9" fontId="19" fillId="0" borderId="3" xfId="1" applyNumberFormat="1" applyFont="1" applyBorder="1" applyAlignment="1" applyProtection="1">
      <alignment horizontal="center" vertical="center"/>
    </xf>
    <xf numFmtId="3" fontId="80" fillId="0" borderId="2" xfId="1" applyNumberFormat="1" applyFont="1" applyBorder="1" applyAlignment="1">
      <alignment horizontal="center" vertical="center"/>
    </xf>
    <xf numFmtId="3" fontId="80" fillId="0" borderId="2" xfId="3" applyNumberFormat="1" applyFont="1" applyBorder="1" applyAlignment="1">
      <alignment horizontal="center" vertical="center"/>
    </xf>
    <xf numFmtId="3" fontId="80" fillId="0" borderId="4" xfId="1" applyNumberFormat="1" applyFont="1" applyBorder="1" applyAlignment="1">
      <alignment horizontal="center" vertical="center"/>
    </xf>
    <xf numFmtId="3" fontId="80" fillId="0" borderId="4" xfId="3" applyNumberFormat="1" applyFont="1" applyBorder="1" applyAlignment="1">
      <alignment horizontal="center" vertical="center"/>
    </xf>
    <xf numFmtId="3" fontId="66" fillId="0" borderId="4" xfId="1" applyNumberFormat="1" applyFont="1" applyFill="1" applyBorder="1" applyAlignment="1" applyProtection="1">
      <alignment horizontal="center" vertical="center"/>
      <protection locked="0"/>
    </xf>
    <xf numFmtId="9" fontId="19" fillId="0" borderId="4" xfId="1" applyNumberFormat="1" applyFont="1" applyFill="1" applyBorder="1" applyAlignment="1" applyProtection="1">
      <alignment horizontal="center" vertical="center"/>
    </xf>
    <xf numFmtId="9" fontId="36" fillId="0" borderId="4" xfId="1" applyNumberFormat="1" applyFont="1" applyBorder="1" applyAlignment="1" applyProtection="1">
      <alignment horizontal="center" vertical="center"/>
    </xf>
    <xf numFmtId="3" fontId="36" fillId="0" borderId="4" xfId="1" applyNumberFormat="1" applyFont="1" applyBorder="1" applyAlignment="1" applyProtection="1">
      <alignment horizontal="center" vertical="center"/>
      <protection locked="0"/>
    </xf>
    <xf numFmtId="3" fontId="36" fillId="0" borderId="3" xfId="1" applyNumberFormat="1" applyFont="1" applyBorder="1" applyAlignment="1" applyProtection="1">
      <alignment horizontal="center" vertical="center"/>
      <protection locked="0"/>
    </xf>
    <xf numFmtId="3" fontId="19" fillId="0" borderId="3" xfId="1" applyNumberFormat="1" applyFont="1" applyBorder="1" applyAlignment="1" applyProtection="1">
      <alignment horizontal="center" vertical="center"/>
    </xf>
    <xf numFmtId="3" fontId="80" fillId="0" borderId="3" xfId="1" applyNumberFormat="1" applyFont="1" applyBorder="1" applyAlignment="1">
      <alignment horizontal="center" vertical="center"/>
    </xf>
    <xf numFmtId="3" fontId="85" fillId="0" borderId="2" xfId="1" applyNumberFormat="1" applyFont="1" applyBorder="1" applyAlignment="1" applyProtection="1">
      <alignment horizontal="center" vertical="center"/>
    </xf>
    <xf numFmtId="9" fontId="85" fillId="0" borderId="2" xfId="1" applyNumberFormat="1" applyFont="1" applyBorder="1" applyAlignment="1" applyProtection="1">
      <alignment horizontal="center" vertical="center"/>
    </xf>
    <xf numFmtId="3" fontId="85" fillId="0" borderId="4" xfId="1" applyNumberFormat="1" applyFont="1" applyBorder="1" applyAlignment="1" applyProtection="1">
      <alignment horizontal="center" vertical="center"/>
    </xf>
    <xf numFmtId="9" fontId="85" fillId="0" borderId="4" xfId="1" applyNumberFormat="1" applyFont="1" applyBorder="1" applyAlignment="1" applyProtection="1">
      <alignment horizontal="center" vertical="center"/>
    </xf>
    <xf numFmtId="3" fontId="86" fillId="0" borderId="1" xfId="1" applyNumberFormat="1" applyFont="1" applyFill="1" applyBorder="1" applyAlignment="1" applyProtection="1">
      <alignment horizontal="center" vertical="center"/>
      <protection locked="0"/>
    </xf>
    <xf numFmtId="3" fontId="80" fillId="0" borderId="3" xfId="3" applyNumberFormat="1" applyFont="1" applyBorder="1" applyAlignment="1">
      <alignment horizontal="center" vertical="center"/>
    </xf>
    <xf numFmtId="3" fontId="85" fillId="0" borderId="1" xfId="1" applyNumberFormat="1" applyFont="1" applyFill="1" applyBorder="1" applyAlignment="1" applyProtection="1">
      <alignment horizontal="center" vertical="center"/>
      <protection locked="0"/>
    </xf>
    <xf numFmtId="3" fontId="65" fillId="0" borderId="2" xfId="1" applyNumberFormat="1" applyFont="1" applyFill="1" applyBorder="1" applyAlignment="1" applyProtection="1">
      <alignment horizontal="center" vertical="center"/>
      <protection locked="0"/>
    </xf>
    <xf numFmtId="3" fontId="65" fillId="0" borderId="4" xfId="1" applyNumberFormat="1" applyFont="1" applyFill="1" applyBorder="1" applyAlignment="1" applyProtection="1">
      <alignment horizontal="center" vertical="center"/>
      <protection locked="0"/>
    </xf>
    <xf numFmtId="3" fontId="19" fillId="0" borderId="3" xfId="1" applyNumberFormat="1" applyFont="1" applyBorder="1" applyAlignment="1" applyProtection="1">
      <alignment horizontal="center" vertical="center"/>
      <protection locked="0"/>
    </xf>
    <xf numFmtId="3" fontId="4" fillId="0" borderId="2" xfId="1" applyNumberFormat="1" applyFont="1" applyFill="1" applyBorder="1" applyAlignment="1" applyProtection="1">
      <alignment horizontal="center" vertical="center"/>
      <protection locked="0"/>
    </xf>
    <xf numFmtId="3" fontId="4" fillId="0" borderId="4" xfId="1" applyNumberFormat="1" applyFont="1" applyFill="1" applyBorder="1" applyAlignment="1" applyProtection="1">
      <alignment horizontal="center" vertical="center"/>
      <protection locked="0"/>
    </xf>
    <xf numFmtId="3" fontId="4" fillId="0" borderId="3" xfId="1" applyNumberFormat="1" applyFont="1" applyFill="1" applyBorder="1" applyAlignment="1" applyProtection="1">
      <alignment horizontal="center" vertical="center"/>
      <protection locked="0"/>
    </xf>
    <xf numFmtId="3" fontId="19" fillId="0" borderId="3" xfId="1" applyNumberFormat="1" applyFont="1" applyFill="1" applyBorder="1" applyAlignment="1" applyProtection="1">
      <alignment horizontal="center" vertical="center"/>
    </xf>
    <xf numFmtId="3" fontId="19" fillId="0" borderId="20" xfId="1" applyNumberFormat="1" applyFont="1" applyFill="1" applyBorder="1" applyAlignment="1" applyProtection="1">
      <alignment horizontal="center" vertical="center"/>
    </xf>
    <xf numFmtId="3" fontId="19" fillId="0" borderId="21"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xf>
    <xf numFmtId="3" fontId="19" fillId="0" borderId="4" xfId="1" applyNumberFormat="1" applyFont="1" applyFill="1" applyBorder="1" applyAlignment="1" applyProtection="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0" fillId="0" borderId="4" xfId="0" applyBorder="1"/>
    <xf numFmtId="3" fontId="80" fillId="13" borderId="20" xfId="1" applyNumberFormat="1" applyFont="1" applyFill="1" applyBorder="1" applyAlignment="1">
      <alignment horizontal="center" vertical="center"/>
    </xf>
    <xf numFmtId="3" fontId="80" fillId="36" borderId="21" xfId="1" applyNumberFormat="1" applyFont="1" applyFill="1" applyBorder="1" applyAlignment="1">
      <alignment horizontal="center" vertical="center"/>
    </xf>
    <xf numFmtId="3" fontId="80" fillId="13" borderId="21" xfId="1" applyNumberFormat="1" applyFont="1" applyFill="1" applyBorder="1" applyAlignment="1">
      <alignment horizontal="center" vertical="center"/>
    </xf>
    <xf numFmtId="3" fontId="80" fillId="13" borderId="19" xfId="1" applyNumberFormat="1" applyFont="1" applyFill="1" applyBorder="1" applyAlignment="1">
      <alignment horizontal="center" vertical="center"/>
    </xf>
    <xf numFmtId="3" fontId="19" fillId="0" borderId="21" xfId="1" applyNumberFormat="1" applyFont="1" applyBorder="1" applyAlignment="1" applyProtection="1">
      <alignment horizontal="center" vertical="center"/>
    </xf>
    <xf numFmtId="3" fontId="65" fillId="13" borderId="4" xfId="1" applyNumberFormat="1" applyFont="1" applyFill="1" applyBorder="1" applyAlignment="1" applyProtection="1">
      <alignment horizontal="center" vertical="center"/>
      <protection locked="0"/>
    </xf>
    <xf numFmtId="3" fontId="19" fillId="0" borderId="25" xfId="1" applyNumberFormat="1" applyFont="1" applyBorder="1" applyAlignment="1" applyProtection="1">
      <alignment horizontal="center" vertical="center"/>
    </xf>
    <xf numFmtId="3" fontId="19" fillId="0" borderId="15" xfId="1" applyNumberFormat="1" applyFont="1" applyBorder="1" applyAlignment="1" applyProtection="1">
      <alignment horizontal="center" vertical="center"/>
    </xf>
    <xf numFmtId="9" fontId="19" fillId="0" borderId="0" xfId="1" applyNumberFormat="1" applyFont="1" applyBorder="1" applyAlignment="1" applyProtection="1">
      <alignment horizontal="center" vertical="center"/>
    </xf>
    <xf numFmtId="3" fontId="19" fillId="0" borderId="19" xfId="1" applyNumberFormat="1" applyFont="1" applyBorder="1" applyAlignment="1" applyProtection="1">
      <alignment horizontal="center" vertical="center"/>
    </xf>
    <xf numFmtId="3" fontId="80" fillId="13" borderId="2" xfId="3" applyNumberFormat="1" applyFont="1" applyFill="1" applyBorder="1" applyAlignment="1">
      <alignment horizontal="center" vertical="center"/>
    </xf>
    <xf numFmtId="3" fontId="80" fillId="36" borderId="4" xfId="3" applyNumberFormat="1" applyFont="1" applyFill="1" applyBorder="1" applyAlignment="1">
      <alignment horizontal="center" vertical="center"/>
    </xf>
    <xf numFmtId="3" fontId="80" fillId="13" borderId="4" xfId="3" applyNumberFormat="1" applyFont="1" applyFill="1" applyBorder="1" applyAlignment="1">
      <alignment horizontal="center" vertical="center"/>
    </xf>
    <xf numFmtId="3" fontId="80" fillId="13" borderId="3" xfId="3" applyNumberFormat="1" applyFont="1" applyFill="1" applyBorder="1" applyAlignment="1">
      <alignment horizontal="center" vertical="center"/>
    </xf>
    <xf numFmtId="3" fontId="19" fillId="13" borderId="1" xfId="1" applyNumberFormat="1" applyFont="1" applyFill="1" applyBorder="1" applyAlignment="1" applyProtection="1">
      <alignment horizontal="center" vertical="center"/>
    </xf>
    <xf numFmtId="3" fontId="19" fillId="13" borderId="1" xfId="1" applyNumberFormat="1" applyFont="1" applyFill="1" applyBorder="1" applyAlignment="1" applyProtection="1">
      <alignment horizontal="center" vertical="center"/>
      <protection locked="0"/>
    </xf>
    <xf numFmtId="3" fontId="19" fillId="13" borderId="20" xfId="1" applyNumberFormat="1" applyFont="1" applyFill="1" applyBorder="1" applyAlignment="1">
      <alignment horizontal="center" vertical="center"/>
    </xf>
    <xf numFmtId="3" fontId="19" fillId="13" borderId="4" xfId="3" applyNumberFormat="1" applyFont="1" applyFill="1" applyBorder="1" applyAlignment="1">
      <alignment horizontal="center" vertical="center"/>
    </xf>
    <xf numFmtId="3" fontId="19" fillId="13" borderId="19" xfId="1" applyNumberFormat="1" applyFont="1" applyFill="1" applyBorder="1" applyAlignment="1">
      <alignment horizontal="center" vertical="center"/>
    </xf>
    <xf numFmtId="3" fontId="19" fillId="13" borderId="3" xfId="3" applyNumberFormat="1" applyFont="1" applyFill="1" applyBorder="1" applyAlignment="1">
      <alignment horizontal="center" vertical="center"/>
    </xf>
    <xf numFmtId="3" fontId="24" fillId="0" borderId="2" xfId="1" applyNumberFormat="1" applyFont="1" applyBorder="1" applyAlignment="1" applyProtection="1">
      <alignment horizontal="center" vertical="center"/>
    </xf>
    <xf numFmtId="9" fontId="24" fillId="0" borderId="20" xfId="1" applyNumberFormat="1" applyFont="1" applyBorder="1" applyAlignment="1" applyProtection="1">
      <alignment horizontal="center" vertical="center"/>
    </xf>
    <xf numFmtId="3" fontId="24" fillId="0" borderId="20" xfId="1" applyNumberFormat="1" applyFont="1" applyBorder="1" applyAlignment="1" applyProtection="1">
      <alignment horizontal="center" vertical="center"/>
    </xf>
    <xf numFmtId="9" fontId="24" fillId="0" borderId="2" xfId="1" applyNumberFormat="1" applyFont="1" applyBorder="1" applyAlignment="1" applyProtection="1">
      <alignment horizontal="center" vertical="center"/>
    </xf>
    <xf numFmtId="3" fontId="24" fillId="0" borderId="4" xfId="1" applyNumberFormat="1" applyFont="1" applyBorder="1" applyAlignment="1" applyProtection="1">
      <alignment horizontal="center" vertical="center"/>
    </xf>
    <xf numFmtId="9" fontId="24" fillId="0" borderId="21" xfId="1" applyNumberFormat="1" applyFont="1" applyBorder="1" applyAlignment="1" applyProtection="1">
      <alignment horizontal="center" vertical="center"/>
    </xf>
    <xf numFmtId="3" fontId="24" fillId="0" borderId="21" xfId="1" applyNumberFormat="1" applyFont="1" applyBorder="1" applyAlignment="1" applyProtection="1">
      <alignment horizontal="center" vertical="center"/>
    </xf>
    <xf numFmtId="9" fontId="24" fillId="0" borderId="4" xfId="1" applyNumberFormat="1" applyFont="1" applyBorder="1" applyAlignment="1" applyProtection="1">
      <alignment horizontal="center" vertical="center"/>
    </xf>
    <xf numFmtId="3" fontId="24" fillId="0" borderId="3" xfId="1" applyNumberFormat="1" applyFont="1" applyBorder="1" applyAlignment="1" applyProtection="1">
      <alignment horizontal="center" vertical="center"/>
    </xf>
    <xf numFmtId="9" fontId="24" fillId="0" borderId="3" xfId="1" applyNumberFormat="1" applyFont="1" applyBorder="1" applyAlignment="1" applyProtection="1">
      <alignment horizontal="center" vertical="center"/>
    </xf>
    <xf numFmtId="3" fontId="19" fillId="13" borderId="2" xfId="3" applyNumberFormat="1" applyFont="1" applyFill="1" applyBorder="1" applyAlignment="1">
      <alignment horizontal="center" vertical="center"/>
    </xf>
    <xf numFmtId="3" fontId="19" fillId="13" borderId="4" xfId="1" applyNumberFormat="1" applyFont="1" applyFill="1" applyBorder="1" applyAlignment="1">
      <alignment horizontal="center" vertical="center"/>
    </xf>
    <xf numFmtId="3" fontId="19" fillId="0" borderId="14" xfId="1" applyNumberFormat="1" applyFont="1" applyBorder="1" applyAlignment="1" applyProtection="1">
      <alignment horizontal="center" vertical="center"/>
    </xf>
    <xf numFmtId="3" fontId="65" fillId="13" borderId="2" xfId="1" applyNumberFormat="1" applyFont="1" applyFill="1" applyBorder="1" applyAlignment="1" applyProtection="1">
      <alignment horizontal="center" vertical="center"/>
      <protection locked="0"/>
    </xf>
    <xf numFmtId="3" fontId="19" fillId="36" borderId="4" xfId="1" applyNumberFormat="1" applyFont="1" applyFill="1" applyBorder="1" applyAlignment="1" applyProtection="1">
      <alignment horizontal="center" vertical="center"/>
      <protection locked="0"/>
    </xf>
    <xf numFmtId="3" fontId="65" fillId="36" borderId="4" xfId="1" applyNumberFormat="1" applyFont="1" applyFill="1" applyBorder="1" applyAlignment="1" applyProtection="1">
      <alignment horizontal="center" vertical="center"/>
      <protection locked="0"/>
    </xf>
    <xf numFmtId="3" fontId="65" fillId="36" borderId="3" xfId="1" applyNumberFormat="1" applyFont="1" applyFill="1" applyBorder="1" applyAlignment="1" applyProtection="1">
      <alignment horizontal="center" vertical="center"/>
      <protection locked="0"/>
    </xf>
    <xf numFmtId="3" fontId="20" fillId="0" borderId="1" xfId="2" applyNumberFormat="1" applyFont="1" applyFill="1" applyBorder="1" applyAlignment="1">
      <alignment horizontal="center" vertical="center"/>
    </xf>
    <xf numFmtId="3" fontId="4" fillId="0" borderId="1" xfId="1" applyNumberFormat="1" applyFont="1" applyFill="1" applyBorder="1" applyAlignment="1" applyProtection="1">
      <alignment horizontal="center" vertical="center"/>
      <protection locked="0"/>
    </xf>
    <xf numFmtId="3" fontId="66" fillId="0" borderId="0" xfId="1" applyNumberFormat="1" applyFont="1" applyFill="1" applyBorder="1" applyAlignment="1" applyProtection="1">
      <alignment horizontal="center" vertical="center"/>
      <protection locked="0"/>
    </xf>
    <xf numFmtId="3" fontId="66" fillId="0" borderId="0" xfId="1" applyNumberFormat="1" applyFont="1" applyBorder="1" applyAlignment="1" applyProtection="1">
      <alignment horizontal="center" vertical="center"/>
      <protection locked="0"/>
    </xf>
    <xf numFmtId="3" fontId="36" fillId="0" borderId="0" xfId="1" applyNumberFormat="1" applyFont="1" applyBorder="1" applyAlignment="1" applyProtection="1">
      <alignment horizontal="center" vertical="center"/>
    </xf>
    <xf numFmtId="9" fontId="36" fillId="0" borderId="0" xfId="1" applyNumberFormat="1" applyFont="1" applyBorder="1" applyAlignment="1" applyProtection="1">
      <alignment horizontal="center" vertical="center"/>
    </xf>
    <xf numFmtId="3" fontId="36" fillId="0" borderId="0" xfId="1" applyNumberFormat="1" applyFont="1" applyBorder="1" applyAlignment="1" applyProtection="1">
      <alignment horizontal="center" vertical="center"/>
      <protection locked="0"/>
    </xf>
    <xf numFmtId="165" fontId="20" fillId="0" borderId="2" xfId="2" applyNumberFormat="1" applyFont="1" applyFill="1" applyBorder="1" applyAlignment="1">
      <alignment horizontal="center" vertical="center"/>
    </xf>
    <xf numFmtId="165" fontId="4" fillId="0" borderId="2" xfId="1" applyNumberFormat="1" applyFont="1" applyFill="1" applyBorder="1" applyAlignment="1" applyProtection="1">
      <alignment horizontal="center" vertical="center"/>
      <protection locked="0"/>
    </xf>
    <xf numFmtId="3" fontId="19" fillId="0" borderId="14" xfId="1" applyNumberFormat="1" applyFont="1" applyFill="1" applyBorder="1" applyAlignment="1" applyProtection="1">
      <alignment horizontal="center" vertical="center"/>
    </xf>
    <xf numFmtId="3" fontId="19" fillId="0" borderId="25"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xf>
    <xf numFmtId="3" fontId="19" fillId="0" borderId="15" xfId="1" applyNumberFormat="1" applyFont="1" applyFill="1" applyBorder="1" applyAlignment="1" applyProtection="1">
      <alignment horizontal="center" vertical="center"/>
    </xf>
    <xf numFmtId="3" fontId="65" fillId="0" borderId="2" xfId="1" applyNumberFormat="1" applyFont="1" applyFill="1" applyBorder="1" applyAlignment="1" applyProtection="1">
      <alignment horizontal="center" vertical="center"/>
    </xf>
    <xf numFmtId="3" fontId="80" fillId="0" borderId="21" xfId="1" applyNumberFormat="1" applyFont="1" applyBorder="1" applyAlignment="1">
      <alignment horizontal="center" vertical="center"/>
    </xf>
    <xf numFmtId="9" fontId="25" fillId="0" borderId="2" xfId="1" applyNumberFormat="1" applyFont="1" applyBorder="1" applyAlignment="1" applyProtection="1">
      <alignment horizontal="center" vertical="center"/>
    </xf>
    <xf numFmtId="3" fontId="80" fillId="0" borderId="19" xfId="1" applyNumberFormat="1" applyFont="1" applyBorder="1" applyAlignment="1">
      <alignment horizontal="center" vertical="center"/>
    </xf>
    <xf numFmtId="3" fontId="19" fillId="0" borderId="0" xfId="1" applyNumberFormat="1" applyFont="1" applyBorder="1" applyAlignment="1" applyProtection="1">
      <alignment horizontal="center" vertical="center"/>
    </xf>
    <xf numFmtId="3" fontId="65" fillId="0" borderId="21" xfId="1" applyNumberFormat="1" applyFont="1" applyFill="1" applyBorder="1" applyAlignment="1" applyProtection="1">
      <alignment horizontal="center" vertical="center"/>
      <protection locked="0"/>
    </xf>
    <xf numFmtId="3" fontId="19" fillId="0" borderId="19" xfId="1" applyNumberFormat="1" applyFont="1" applyBorder="1" applyAlignment="1" applyProtection="1">
      <alignment horizontal="center" vertical="center"/>
      <protection locked="0"/>
    </xf>
    <xf numFmtId="3" fontId="19" fillId="0" borderId="1" xfId="1" applyNumberFormat="1" applyFont="1" applyBorder="1" applyAlignment="1" applyProtection="1">
      <alignment horizontal="center" vertical="center"/>
    </xf>
    <xf numFmtId="9" fontId="19" fillId="0" borderId="1" xfId="1" applyNumberFormat="1" applyFont="1" applyBorder="1" applyAlignment="1" applyProtection="1">
      <alignment horizontal="center" vertical="center"/>
    </xf>
    <xf numFmtId="3" fontId="65" fillId="0" borderId="1" xfId="1" applyNumberFormat="1" applyFont="1" applyBorder="1" applyAlignment="1" applyProtection="1">
      <alignment horizontal="center" vertical="center"/>
      <protection locked="0"/>
    </xf>
    <xf numFmtId="3" fontId="80" fillId="0" borderId="25" xfId="1" applyNumberFormat="1" applyFont="1" applyBorder="1" applyAlignment="1">
      <alignment horizontal="center" vertical="center" wrapText="1"/>
    </xf>
    <xf numFmtId="3" fontId="80" fillId="0" borderId="4" xfId="1" applyNumberFormat="1" applyFont="1" applyBorder="1" applyAlignment="1">
      <alignment horizontal="center" vertical="center" wrapText="1"/>
    </xf>
    <xf numFmtId="3" fontId="80" fillId="0" borderId="3" xfId="1" applyNumberFormat="1" applyFont="1" applyBorder="1" applyAlignment="1">
      <alignment horizontal="center" vertical="center" wrapText="1"/>
    </xf>
    <xf numFmtId="3" fontId="80" fillId="0" borderId="15" xfId="1" applyNumberFormat="1" applyFont="1" applyBorder="1" applyAlignment="1">
      <alignment horizontal="center" vertical="center" wrapText="1"/>
    </xf>
    <xf numFmtId="0" fontId="63" fillId="0" borderId="0" xfId="1" applyFont="1" applyBorder="1" applyProtection="1">
      <protection locked="0"/>
    </xf>
    <xf numFmtId="0" fontId="19" fillId="0" borderId="2" xfId="1" applyFont="1" applyFill="1" applyBorder="1" applyAlignment="1" applyProtection="1">
      <alignment horizontal="justify" vertical="center"/>
    </xf>
    <xf numFmtId="4" fontId="19" fillId="0" borderId="2" xfId="1" applyNumberFormat="1" applyFont="1" applyFill="1" applyBorder="1" applyAlignment="1" applyProtection="1">
      <alignment horizontal="center" vertical="center" wrapText="1"/>
    </xf>
    <xf numFmtId="0" fontId="19" fillId="0" borderId="4" xfId="1" applyFont="1" applyFill="1" applyBorder="1" applyAlignment="1" applyProtection="1">
      <alignment horizontal="justify" vertical="center"/>
    </xf>
    <xf numFmtId="4" fontId="19" fillId="0" borderId="4" xfId="1" applyNumberFormat="1" applyFont="1" applyFill="1" applyBorder="1" applyAlignment="1" applyProtection="1">
      <alignment horizontal="center" vertical="center" wrapText="1"/>
    </xf>
    <xf numFmtId="0" fontId="63" fillId="0" borderId="1" xfId="1" applyFont="1" applyBorder="1" applyAlignment="1" applyProtection="1">
      <alignment horizontal="center" vertical="center" wrapText="1"/>
      <protection locked="0"/>
    </xf>
    <xf numFmtId="0" fontId="63" fillId="0" borderId="21" xfId="1" applyFont="1" applyBorder="1" applyAlignment="1" applyProtection="1">
      <alignment vertical="center"/>
      <protection locked="0"/>
    </xf>
    <xf numFmtId="0" fontId="63" fillId="0" borderId="25" xfId="1" applyFont="1" applyBorder="1" applyProtection="1">
      <protection locked="0"/>
    </xf>
    <xf numFmtId="0" fontId="19" fillId="0" borderId="3" xfId="1" applyFont="1" applyFill="1" applyBorder="1" applyAlignment="1" applyProtection="1">
      <alignment horizontal="justify" vertical="center"/>
    </xf>
    <xf numFmtId="4" fontId="19" fillId="0" borderId="3" xfId="1" applyNumberFormat="1" applyFont="1" applyFill="1" applyBorder="1" applyAlignment="1" applyProtection="1">
      <alignment horizontal="center" vertical="center" wrapText="1"/>
    </xf>
    <xf numFmtId="0" fontId="0" fillId="0" borderId="2" xfId="0" applyBorder="1"/>
    <xf numFmtId="0" fontId="0" fillId="0" borderId="3" xfId="0" applyBorder="1"/>
    <xf numFmtId="3" fontId="36" fillId="0" borderId="2" xfId="1" applyNumberFormat="1" applyFont="1" applyBorder="1" applyAlignment="1" applyProtection="1">
      <alignment horizontal="center" vertical="center"/>
    </xf>
    <xf numFmtId="9" fontId="36" fillId="0" borderId="2" xfId="1" applyNumberFormat="1" applyFont="1" applyBorder="1" applyAlignment="1" applyProtection="1">
      <alignment horizontal="center" vertical="center"/>
    </xf>
    <xf numFmtId="3" fontId="36" fillId="0" borderId="2" xfId="1" applyNumberFormat="1" applyFont="1" applyBorder="1" applyAlignment="1" applyProtection="1">
      <alignment horizontal="center" vertical="center"/>
      <protection locked="0"/>
    </xf>
    <xf numFmtId="3" fontId="8" fillId="0" borderId="4" xfId="1" applyNumberFormat="1" applyFont="1" applyFill="1" applyBorder="1" applyAlignment="1" applyProtection="1">
      <alignment horizontal="center" vertical="center"/>
      <protection locked="0"/>
    </xf>
    <xf numFmtId="3" fontId="8" fillId="0" borderId="2" xfId="1" applyNumberFormat="1" applyFont="1" applyBorder="1" applyAlignment="1" applyProtection="1">
      <alignment horizontal="center" vertical="center"/>
      <protection locked="0"/>
    </xf>
    <xf numFmtId="3" fontId="8" fillId="0" borderId="4" xfId="1" applyNumberFormat="1" applyFont="1" applyBorder="1" applyAlignment="1" applyProtection="1">
      <alignment horizontal="center" vertical="center"/>
      <protection locked="0"/>
    </xf>
    <xf numFmtId="3" fontId="80" fillId="13" borderId="2" xfId="0" applyNumberFormat="1" applyFont="1" applyFill="1" applyBorder="1" applyAlignment="1">
      <alignment horizontal="center" vertical="center"/>
    </xf>
    <xf numFmtId="3" fontId="80" fillId="13" borderId="4" xfId="0" applyNumberFormat="1" applyFont="1" applyFill="1" applyBorder="1" applyAlignment="1">
      <alignment horizontal="center" vertical="center"/>
    </xf>
    <xf numFmtId="3" fontId="80" fillId="13" borderId="3" xfId="0" applyNumberFormat="1" applyFont="1" applyFill="1" applyBorder="1" applyAlignment="1">
      <alignment horizontal="center" vertical="center"/>
    </xf>
    <xf numFmtId="3" fontId="36" fillId="0" borderId="20" xfId="1" applyNumberFormat="1" applyFont="1" applyBorder="1" applyAlignment="1" applyProtection="1">
      <alignment horizontal="center" vertical="center"/>
      <protection locked="0"/>
    </xf>
    <xf numFmtId="3" fontId="36" fillId="0" borderId="20" xfId="1" applyNumberFormat="1" applyFont="1" applyBorder="1" applyAlignment="1" applyProtection="1">
      <alignment horizontal="center" vertical="center"/>
    </xf>
    <xf numFmtId="3" fontId="36" fillId="0" borderId="21" xfId="1" applyNumberFormat="1" applyFont="1" applyBorder="1" applyAlignment="1" applyProtection="1">
      <alignment horizontal="center" vertical="center"/>
      <protection locked="0"/>
    </xf>
    <xf numFmtId="3" fontId="36" fillId="0" borderId="21" xfId="1" applyNumberFormat="1" applyFont="1" applyBorder="1" applyAlignment="1" applyProtection="1">
      <alignment horizontal="center" vertical="center"/>
    </xf>
    <xf numFmtId="3" fontId="36" fillId="0" borderId="19" xfId="1" applyNumberFormat="1" applyFont="1" applyBorder="1" applyAlignment="1" applyProtection="1">
      <alignment horizontal="center" vertical="center"/>
      <protection locked="0"/>
    </xf>
    <xf numFmtId="3" fontId="36" fillId="0" borderId="19" xfId="1" applyNumberFormat="1" applyFont="1" applyBorder="1" applyAlignment="1" applyProtection="1">
      <alignment horizontal="center" vertical="center"/>
    </xf>
    <xf numFmtId="3" fontId="19" fillId="13" borderId="2" xfId="2" applyNumberFormat="1" applyFont="1" applyFill="1" applyBorder="1" applyAlignment="1">
      <alignment horizontal="center" vertical="center" wrapText="1"/>
    </xf>
    <xf numFmtId="3" fontId="19" fillId="13" borderId="4" xfId="2" applyNumberFormat="1" applyFont="1" applyFill="1" applyBorder="1" applyAlignment="1">
      <alignment horizontal="center" vertical="center" wrapText="1"/>
    </xf>
    <xf numFmtId="3" fontId="19" fillId="0" borderId="2" xfId="1" applyNumberFormat="1" applyFont="1" applyBorder="1" applyAlignment="1" applyProtection="1">
      <alignment horizontal="center" vertical="center" wrapText="1"/>
    </xf>
    <xf numFmtId="9" fontId="19" fillId="0" borderId="2" xfId="1" applyNumberFormat="1" applyFont="1" applyBorder="1" applyAlignment="1" applyProtection="1">
      <alignment horizontal="center" vertical="center" wrapText="1"/>
    </xf>
    <xf numFmtId="3" fontId="19" fillId="0" borderId="4" xfId="1" applyNumberFormat="1" applyFont="1" applyBorder="1" applyAlignment="1" applyProtection="1">
      <alignment horizontal="center" vertical="center" wrapText="1"/>
    </xf>
    <xf numFmtId="9" fontId="19" fillId="0" borderId="4" xfId="1" applyNumberFormat="1" applyFont="1" applyBorder="1" applyAlignment="1" applyProtection="1">
      <alignment horizontal="center" vertical="center" wrapText="1"/>
    </xf>
    <xf numFmtId="3" fontId="19" fillId="0" borderId="3" xfId="1" applyNumberFormat="1" applyFont="1" applyBorder="1" applyAlignment="1" applyProtection="1">
      <alignment horizontal="center" vertical="center" wrapText="1"/>
    </xf>
    <xf numFmtId="9" fontId="19" fillId="0" borderId="3" xfId="1" applyNumberFormat="1" applyFont="1" applyBorder="1" applyAlignment="1" applyProtection="1">
      <alignment horizontal="center" vertical="center" wrapText="1"/>
    </xf>
    <xf numFmtId="3" fontId="19" fillId="13" borderId="3" xfId="2" applyNumberFormat="1" applyFont="1" applyFill="1" applyBorder="1" applyAlignment="1">
      <alignment horizontal="center" vertical="center" wrapText="1"/>
    </xf>
    <xf numFmtId="0" fontId="14" fillId="0" borderId="4" xfId="1" applyFont="1" applyBorder="1" applyAlignment="1">
      <alignment horizontal="center" vertical="center"/>
    </xf>
    <xf numFmtId="0" fontId="14" fillId="0" borderId="25" xfId="1" applyFont="1" applyBorder="1" applyAlignment="1">
      <alignment horizontal="center" vertical="center"/>
    </xf>
    <xf numFmtId="3" fontId="19" fillId="0" borderId="25" xfId="1" applyNumberFormat="1" applyFont="1" applyFill="1" applyBorder="1" applyAlignment="1" applyProtection="1">
      <alignment horizontal="center" vertical="center" wrapText="1"/>
    </xf>
    <xf numFmtId="0" fontId="14" fillId="0" borderId="3" xfId="1" applyFont="1" applyBorder="1" applyAlignment="1">
      <alignment horizontal="center" vertical="center"/>
    </xf>
    <xf numFmtId="9" fontId="1" fillId="0" borderId="16" xfId="0" applyNumberFormat="1" applyFont="1" applyFill="1" applyBorder="1" applyAlignment="1">
      <alignment horizontal="center" vertical="center"/>
    </xf>
    <xf numFmtId="0" fontId="1" fillId="26" borderId="1" xfId="0" applyFont="1" applyFill="1" applyBorder="1" applyAlignment="1">
      <alignment horizontal="center" vertical="center"/>
    </xf>
    <xf numFmtId="0" fontId="1" fillId="26" borderId="1"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0" xfId="0" applyFont="1" applyAlignment="1">
      <alignment horizontal="center" vertical="center"/>
    </xf>
    <xf numFmtId="0" fontId="20" fillId="0" borderId="0" xfId="13" applyFont="1" applyFill="1" applyBorder="1" applyAlignment="1">
      <alignment horizontal="center" vertical="center" wrapText="1"/>
    </xf>
    <xf numFmtId="0" fontId="20" fillId="0" borderId="16" xfId="13" applyFont="1" applyFill="1" applyBorder="1" applyAlignment="1">
      <alignment horizontal="center" vertical="center" wrapText="1"/>
    </xf>
    <xf numFmtId="2" fontId="1" fillId="0" borderId="0" xfId="0" applyNumberFormat="1" applyFont="1" applyAlignment="1">
      <alignment horizontal="center" vertical="center"/>
    </xf>
    <xf numFmtId="4" fontId="1" fillId="0" borderId="0" xfId="0" applyNumberFormat="1" applyFont="1" applyAlignment="1">
      <alignment horizontal="center" vertical="center"/>
    </xf>
    <xf numFmtId="3" fontId="1" fillId="0" borderId="0" xfId="0" applyNumberFormat="1" applyFont="1" applyFill="1" applyBorder="1" applyAlignment="1">
      <alignment horizontal="center" vertical="center"/>
    </xf>
    <xf numFmtId="1" fontId="1" fillId="0" borderId="0" xfId="0" applyNumberFormat="1" applyFont="1" applyAlignment="1">
      <alignment horizontal="center" vertical="center"/>
    </xf>
    <xf numFmtId="3" fontId="19" fillId="0" borderId="0" xfId="1" applyNumberFormat="1" applyFont="1" applyFill="1" applyBorder="1" applyAlignment="1">
      <alignment horizontal="center" vertical="center" wrapText="1"/>
    </xf>
    <xf numFmtId="0" fontId="19" fillId="26" borderId="20" xfId="0" applyFont="1" applyFill="1" applyBorder="1" applyAlignment="1">
      <alignment horizontal="center" vertical="center" wrapText="1"/>
    </xf>
    <xf numFmtId="0" fontId="19" fillId="26" borderId="20" xfId="0" applyFont="1" applyFill="1" applyBorder="1" applyAlignment="1">
      <alignment vertical="center" wrapText="1"/>
    </xf>
    <xf numFmtId="0" fontId="19" fillId="17" borderId="21" xfId="0" applyFont="1" applyFill="1" applyBorder="1" applyAlignment="1">
      <alignment vertical="center" wrapText="1"/>
    </xf>
    <xf numFmtId="9" fontId="1" fillId="0" borderId="0" xfId="0" applyNumberFormat="1" applyFont="1" applyAlignment="1">
      <alignment horizontal="center" vertical="center"/>
    </xf>
    <xf numFmtId="3" fontId="1" fillId="0" borderId="0" xfId="0" applyNumberFormat="1" applyFont="1" applyAlignment="1">
      <alignment horizontal="center" vertical="center"/>
    </xf>
    <xf numFmtId="4" fontId="77" fillId="0" borderId="1" xfId="1" applyNumberFormat="1" applyFont="1" applyBorder="1" applyAlignment="1">
      <alignment horizontal="center" vertical="center"/>
    </xf>
    <xf numFmtId="0" fontId="19" fillId="0" borderId="20" xfId="0" applyFont="1" applyFill="1" applyBorder="1" applyAlignment="1">
      <alignment horizontal="center" vertical="center" wrapText="1"/>
    </xf>
    <xf numFmtId="0" fontId="19" fillId="0" borderId="19" xfId="0" applyFont="1" applyFill="1" applyBorder="1" applyAlignment="1">
      <alignment horizontal="center" vertical="center" wrapText="1"/>
    </xf>
    <xf numFmtId="0" fontId="1" fillId="17" borderId="1" xfId="0" applyFont="1" applyFill="1" applyBorder="1" applyAlignment="1">
      <alignment horizontal="center" vertical="center"/>
    </xf>
    <xf numFmtId="0" fontId="1" fillId="17" borderId="2" xfId="0" applyFont="1" applyFill="1" applyBorder="1" applyAlignment="1">
      <alignment horizontal="center" vertical="center"/>
    </xf>
    <xf numFmtId="0" fontId="1" fillId="17" borderId="2" xfId="0" applyFont="1" applyFill="1" applyBorder="1" applyAlignment="1">
      <alignment horizontal="left" vertical="center"/>
    </xf>
    <xf numFmtId="49" fontId="1" fillId="17" borderId="2" xfId="0" applyNumberFormat="1" applyFont="1" applyFill="1" applyBorder="1" applyAlignment="1">
      <alignment horizontal="center" vertical="center"/>
    </xf>
    <xf numFmtId="49" fontId="1" fillId="17" borderId="2" xfId="0" applyNumberFormat="1" applyFont="1" applyFill="1" applyBorder="1" applyAlignment="1">
      <alignment horizontal="center" vertical="center" wrapText="1"/>
    </xf>
    <xf numFmtId="0" fontId="19" fillId="17" borderId="4" xfId="0" applyFont="1" applyFill="1" applyBorder="1" applyAlignment="1">
      <alignment horizontal="center" vertical="center" wrapText="1"/>
    </xf>
    <xf numFmtId="0" fontId="19" fillId="17" borderId="21" xfId="1" applyFont="1" applyFill="1" applyBorder="1" applyAlignment="1">
      <alignment vertical="center" wrapText="1"/>
    </xf>
    <xf numFmtId="4" fontId="19" fillId="17" borderId="4" xfId="2" applyNumberFormat="1" applyFont="1" applyFill="1" applyBorder="1" applyAlignment="1">
      <alignment horizontal="center" vertical="center" wrapText="1"/>
    </xf>
    <xf numFmtId="3" fontId="19" fillId="17" borderId="4" xfId="2" applyNumberFormat="1" applyFont="1" applyFill="1" applyBorder="1" applyAlignment="1">
      <alignment horizontal="center" vertical="center" wrapText="1"/>
    </xf>
    <xf numFmtId="3" fontId="10" fillId="0" borderId="0" xfId="0" applyNumberFormat="1" applyFont="1" applyAlignment="1">
      <alignment horizontal="center" vertical="center"/>
    </xf>
    <xf numFmtId="9" fontId="10" fillId="0" borderId="0" xfId="0" applyNumberFormat="1" applyFont="1" applyAlignment="1">
      <alignment horizontal="center" vertical="center"/>
    </xf>
    <xf numFmtId="3" fontId="4" fillId="0" borderId="0" xfId="0" applyNumberFormat="1" applyFont="1" applyAlignment="1">
      <alignment horizontal="center" vertical="center"/>
    </xf>
    <xf numFmtId="9" fontId="4" fillId="0" borderId="0" xfId="0" applyNumberFormat="1" applyFont="1" applyAlignment="1">
      <alignment horizontal="center" vertical="center"/>
    </xf>
    <xf numFmtId="3" fontId="0" fillId="0" borderId="0" xfId="0" applyNumberFormat="1" applyFont="1" applyAlignment="1">
      <alignment horizontal="center" vertical="center"/>
    </xf>
    <xf numFmtId="9" fontId="0" fillId="0" borderId="0" xfId="0" applyNumberFormat="1" applyFont="1" applyAlignment="1">
      <alignment horizontal="center" vertical="center"/>
    </xf>
    <xf numFmtId="0" fontId="19" fillId="28" borderId="0" xfId="0" applyFont="1" applyFill="1" applyBorder="1" applyAlignment="1">
      <alignment vertical="center" wrapText="1"/>
    </xf>
    <xf numFmtId="0" fontId="19" fillId="28" borderId="0" xfId="1" applyFont="1" applyFill="1" applyBorder="1" applyAlignment="1">
      <alignment horizontal="center" vertical="center" wrapText="1"/>
    </xf>
    <xf numFmtId="3" fontId="80" fillId="0" borderId="18" xfId="1" applyNumberFormat="1" applyFont="1" applyBorder="1" applyAlignment="1">
      <alignment horizontal="center" vertical="center"/>
    </xf>
    <xf numFmtId="3" fontId="80" fillId="0" borderId="18" xfId="3" applyNumberFormat="1" applyFont="1" applyBorder="1" applyAlignment="1">
      <alignment horizontal="center" vertical="center"/>
    </xf>
    <xf numFmtId="3" fontId="80" fillId="0" borderId="0" xfId="1" applyNumberFormat="1" applyFont="1" applyBorder="1" applyAlignment="1">
      <alignment horizontal="center" vertical="center"/>
    </xf>
    <xf numFmtId="3" fontId="80" fillId="0" borderId="0" xfId="3" applyNumberFormat="1" applyFont="1" applyBorder="1" applyAlignment="1">
      <alignment horizontal="center" vertical="center"/>
    </xf>
    <xf numFmtId="3" fontId="80" fillId="0" borderId="16" xfId="1" applyNumberFormat="1" applyFont="1" applyBorder="1" applyAlignment="1">
      <alignment horizontal="center" vertical="center"/>
    </xf>
    <xf numFmtId="3" fontId="80" fillId="0" borderId="16" xfId="3" applyNumberFormat="1" applyFont="1" applyBorder="1" applyAlignment="1">
      <alignment horizontal="center" vertical="center"/>
    </xf>
    <xf numFmtId="0" fontId="14" fillId="0" borderId="20" xfId="1" applyFont="1" applyBorder="1" applyAlignment="1">
      <alignment horizontal="center" vertical="center"/>
    </xf>
    <xf numFmtId="3" fontId="80" fillId="0" borderId="14" xfId="3" applyNumberFormat="1" applyFont="1" applyBorder="1" applyAlignment="1">
      <alignment horizontal="center" vertical="center"/>
    </xf>
    <xf numFmtId="0" fontId="14" fillId="0" borderId="21" xfId="1" applyFont="1" applyBorder="1" applyAlignment="1">
      <alignment horizontal="center" vertical="center"/>
    </xf>
    <xf numFmtId="3" fontId="80" fillId="0" borderId="25" xfId="3" applyNumberFormat="1" applyFont="1" applyBorder="1" applyAlignment="1">
      <alignment horizontal="center" vertical="center"/>
    </xf>
    <xf numFmtId="49" fontId="23" fillId="28" borderId="1" xfId="1" applyNumberFormat="1" applyFont="1" applyFill="1" applyBorder="1" applyAlignment="1">
      <alignment horizontal="center" vertical="center" wrapText="1"/>
    </xf>
    <xf numFmtId="0" fontId="89" fillId="28" borderId="1" xfId="0" applyFont="1" applyFill="1" applyBorder="1" applyAlignment="1">
      <alignment horizontal="center" vertical="center" wrapText="1"/>
    </xf>
    <xf numFmtId="0" fontId="89" fillId="0" borderId="1" xfId="0" applyFont="1" applyFill="1" applyBorder="1" applyAlignment="1">
      <alignment horizontal="center" vertical="center" wrapText="1"/>
    </xf>
    <xf numFmtId="3" fontId="1" fillId="0" borderId="0" xfId="0" applyNumberFormat="1" applyFont="1" applyAlignment="1">
      <alignment horizontal="center" vertical="center"/>
    </xf>
    <xf numFmtId="0" fontId="1" fillId="0" borderId="1" xfId="0" applyFont="1" applyBorder="1" applyAlignment="1">
      <alignment horizontal="center" vertical="center" wrapText="1"/>
    </xf>
    <xf numFmtId="0" fontId="19" fillId="0" borderId="0" xfId="1" applyFont="1" applyFill="1" applyBorder="1" applyAlignment="1">
      <alignment horizontal="center" vertical="center" wrapText="1"/>
    </xf>
    <xf numFmtId="3" fontId="25" fillId="0" borderId="1" xfId="0" applyNumberFormat="1" applyFont="1" applyFill="1" applyBorder="1" applyAlignment="1">
      <alignment horizontal="center" vertical="center"/>
    </xf>
    <xf numFmtId="3" fontId="1" fillId="28" borderId="0" xfId="0" applyNumberFormat="1" applyFont="1" applyFill="1" applyBorder="1" applyAlignment="1">
      <alignment horizontal="center" vertical="center"/>
    </xf>
    <xf numFmtId="3" fontId="19" fillId="0" borderId="2" xfId="1" applyNumberFormat="1" applyFont="1" applyFill="1" applyBorder="1" applyAlignment="1" applyProtection="1">
      <alignment horizontal="center"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63" fillId="0" borderId="19" xfId="1" applyFont="1" applyBorder="1" applyAlignment="1" applyProtection="1">
      <alignment horizontal="center" vertical="center" wrapText="1"/>
      <protection locked="0"/>
    </xf>
    <xf numFmtId="3" fontId="1" fillId="0" borderId="0" xfId="0" applyNumberFormat="1" applyFont="1" applyAlignment="1">
      <alignment horizontal="center" vertical="center"/>
    </xf>
    <xf numFmtId="0" fontId="63" fillId="0" borderId="3" xfId="1" applyFont="1" applyBorder="1" applyAlignment="1" applyProtection="1">
      <alignment horizontal="center" vertical="center" wrapText="1"/>
      <protection locked="0"/>
    </xf>
    <xf numFmtId="43" fontId="1" fillId="26" borderId="1" xfId="0" applyNumberFormat="1" applyFont="1" applyFill="1" applyBorder="1" applyAlignment="1">
      <alignment horizontal="right" vertical="center"/>
    </xf>
    <xf numFmtId="3" fontId="59" fillId="0" borderId="0" xfId="0" applyNumberFormat="1" applyFont="1" applyAlignment="1">
      <alignment horizontal="center" vertical="center"/>
    </xf>
    <xf numFmtId="9" fontId="59" fillId="0" borderId="0" xfId="0" applyNumberFormat="1" applyFont="1" applyAlignment="1">
      <alignment horizontal="center" vertical="center"/>
    </xf>
    <xf numFmtId="0" fontId="19" fillId="0" borderId="21" xfId="0" applyFont="1" applyFill="1" applyBorder="1" applyAlignment="1">
      <alignment horizontal="left" vertical="center" wrapText="1"/>
    </xf>
    <xf numFmtId="0" fontId="19" fillId="0" borderId="20"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19" xfId="0" applyFont="1" applyFill="1" applyBorder="1" applyAlignment="1">
      <alignment horizontal="left" vertical="center" wrapText="1"/>
    </xf>
    <xf numFmtId="0" fontId="1" fillId="0" borderId="0" xfId="0" applyFont="1" applyFill="1" applyAlignment="1">
      <alignment horizontal="center" vertical="center" wrapText="1"/>
    </xf>
    <xf numFmtId="0" fontId="19" fillId="0" borderId="21" xfId="0" applyFont="1" applyFill="1" applyBorder="1" applyAlignment="1">
      <alignment horizontal="center" vertical="center" wrapText="1"/>
    </xf>
    <xf numFmtId="0" fontId="20" fillId="0" borderId="1" xfId="1" applyNumberFormat="1" applyFont="1" applyBorder="1" applyAlignment="1">
      <alignment horizontal="center" wrapText="1"/>
    </xf>
    <xf numFmtId="0" fontId="20" fillId="0" borderId="1" xfId="1" applyNumberFormat="1" applyFont="1" applyBorder="1" applyAlignment="1">
      <alignment horizontal="center" vertical="top" wrapText="1"/>
    </xf>
    <xf numFmtId="49" fontId="1" fillId="0" borderId="1" xfId="0" applyNumberFormat="1" applyFont="1" applyBorder="1" applyAlignment="1">
      <alignment horizontal="center" vertical="center"/>
    </xf>
    <xf numFmtId="49" fontId="1" fillId="21"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3" fontId="1" fillId="0" borderId="0" xfId="0" applyNumberFormat="1" applyFont="1" applyAlignment="1">
      <alignment horizontal="center" vertical="center"/>
    </xf>
    <xf numFmtId="0" fontId="28" fillId="25" borderId="1" xfId="2" applyFont="1" applyFill="1" applyBorder="1" applyAlignment="1">
      <alignment horizontal="center" vertical="center" wrapText="1"/>
    </xf>
    <xf numFmtId="49" fontId="1" fillId="9" borderId="1" xfId="0" applyNumberFormat="1" applyFont="1" applyFill="1" applyBorder="1" applyAlignment="1">
      <alignment horizontal="center" vertical="center"/>
    </xf>
    <xf numFmtId="49" fontId="1" fillId="5" borderId="1" xfId="0" applyNumberFormat="1" applyFont="1" applyFill="1" applyBorder="1" applyAlignment="1">
      <alignment horizontal="center" vertical="center"/>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49" fontId="1" fillId="12" borderId="1" xfId="0" applyNumberFormat="1" applyFont="1" applyFill="1" applyBorder="1" applyAlignment="1">
      <alignment horizontal="center" vertical="center"/>
    </xf>
    <xf numFmtId="0" fontId="1" fillId="0" borderId="0" xfId="0" applyFont="1" applyAlignment="1">
      <alignment horizontal="center" vertical="center"/>
    </xf>
    <xf numFmtId="0" fontId="63" fillId="0" borderId="2" xfId="1" applyFont="1" applyBorder="1" applyAlignment="1" applyProtection="1">
      <alignment horizontal="center" vertical="center" wrapText="1"/>
      <protection locked="0"/>
    </xf>
    <xf numFmtId="0" fontId="63" fillId="0" borderId="3" xfId="1" applyFont="1" applyBorder="1" applyAlignment="1" applyProtection="1">
      <alignment horizontal="center" vertical="center" wrapText="1"/>
      <protection locked="0"/>
    </xf>
    <xf numFmtId="4" fontId="20" fillId="25" borderId="2" xfId="2" applyNumberFormat="1" applyFont="1" applyFill="1" applyBorder="1" applyAlignment="1">
      <alignment horizontal="center" vertical="center" wrapText="1"/>
    </xf>
    <xf numFmtId="4" fontId="20" fillId="25" borderId="4" xfId="2" applyNumberFormat="1" applyFont="1" applyFill="1" applyBorder="1" applyAlignment="1">
      <alignment horizontal="center" vertical="center" wrapText="1"/>
    </xf>
    <xf numFmtId="4" fontId="20" fillId="25" borderId="3" xfId="2" applyNumberFormat="1" applyFont="1" applyFill="1" applyBorder="1" applyAlignment="1">
      <alignment horizontal="center" vertical="center" wrapText="1"/>
    </xf>
    <xf numFmtId="0" fontId="19" fillId="0" borderId="1" xfId="0" applyFont="1" applyFill="1" applyBorder="1" applyAlignment="1">
      <alignment horizontal="justify" vertical="center" wrapText="1"/>
    </xf>
    <xf numFmtId="3" fontId="19" fillId="0" borderId="1" xfId="1" applyNumberFormat="1" applyFont="1" applyBorder="1" applyAlignment="1" applyProtection="1">
      <alignment horizontal="center" vertical="center"/>
      <protection locked="0"/>
    </xf>
    <xf numFmtId="3" fontId="25" fillId="0" borderId="1" xfId="1" applyNumberFormat="1" applyFont="1" applyFill="1" applyBorder="1" applyAlignment="1">
      <alignment horizontal="center" vertical="center" wrapText="1"/>
    </xf>
    <xf numFmtId="9" fontId="25" fillId="0" borderId="1" xfId="1" applyNumberFormat="1" applyFont="1" applyFill="1" applyBorder="1" applyAlignment="1">
      <alignment horizontal="center" vertical="center" wrapText="1"/>
    </xf>
    <xf numFmtId="9" fontId="13" fillId="0" borderId="1" xfId="0" applyNumberFormat="1" applyFont="1" applyFill="1" applyBorder="1" applyAlignment="1">
      <alignment horizontal="center" vertical="center"/>
    </xf>
    <xf numFmtId="3" fontId="13" fillId="0" borderId="1" xfId="0" applyNumberFormat="1" applyFont="1" applyFill="1" applyBorder="1" applyAlignment="1">
      <alignment horizontal="center" vertical="center"/>
    </xf>
    <xf numFmtId="3" fontId="13" fillId="0" borderId="1" xfId="0" applyNumberFormat="1" applyFont="1" applyBorder="1" applyAlignment="1">
      <alignment horizontal="center" vertical="center"/>
    </xf>
    <xf numFmtId="9" fontId="13" fillId="0" borderId="1" xfId="0" applyNumberFormat="1" applyFont="1" applyBorder="1" applyAlignment="1">
      <alignment horizontal="center" vertical="center"/>
    </xf>
    <xf numFmtId="3" fontId="19" fillId="0" borderId="1" xfId="1" applyNumberFormat="1" applyFont="1" applyFill="1" applyBorder="1" applyAlignment="1" applyProtection="1">
      <alignment horizontal="center" vertical="center"/>
      <protection locked="0"/>
    </xf>
    <xf numFmtId="9" fontId="85" fillId="0" borderId="1" xfId="1" applyNumberFormat="1" applyFont="1" applyBorder="1" applyAlignment="1" applyProtection="1">
      <alignment horizontal="center" vertical="center"/>
    </xf>
    <xf numFmtId="3" fontId="19" fillId="0" borderId="1" xfId="1" applyNumberFormat="1" applyFont="1" applyFill="1" applyBorder="1" applyAlignment="1">
      <alignment horizontal="center" vertical="center"/>
    </xf>
    <xf numFmtId="9" fontId="4" fillId="0" borderId="1" xfId="0" applyNumberFormat="1" applyFont="1" applyFill="1" applyBorder="1" applyAlignment="1">
      <alignment horizontal="center" vertical="center"/>
    </xf>
    <xf numFmtId="9" fontId="19" fillId="0" borderId="1" xfId="1" applyNumberFormat="1" applyFont="1" applyFill="1" applyBorder="1" applyAlignment="1">
      <alignment horizontal="center" vertical="center" wrapText="1"/>
    </xf>
    <xf numFmtId="9" fontId="19" fillId="0" borderId="1" xfId="1" applyNumberFormat="1" applyFont="1" applyFill="1" applyBorder="1" applyAlignment="1">
      <alignment horizontal="center" vertical="center"/>
    </xf>
    <xf numFmtId="3" fontId="4" fillId="0" borderId="1" xfId="0" applyNumberFormat="1" applyFont="1" applyBorder="1" applyAlignment="1">
      <alignment horizontal="center" vertical="center"/>
    </xf>
    <xf numFmtId="9" fontId="4" fillId="0" borderId="1" xfId="0" applyNumberFormat="1" applyFont="1" applyBorder="1" applyAlignment="1">
      <alignment horizontal="center" vertical="center"/>
    </xf>
    <xf numFmtId="3" fontId="4" fillId="0" borderId="1" xfId="0" applyNumberFormat="1" applyFont="1" applyFill="1" applyBorder="1" applyAlignment="1">
      <alignment horizontal="center" vertical="center"/>
    </xf>
    <xf numFmtId="9"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9" fontId="4" fillId="0" borderId="1" xfId="0" applyNumberFormat="1" applyFont="1" applyBorder="1" applyAlignment="1">
      <alignment horizontal="center" vertical="center" wrapText="1"/>
    </xf>
    <xf numFmtId="9" fontId="1" fillId="0" borderId="1" xfId="0" applyNumberFormat="1" applyFont="1" applyBorder="1" applyAlignment="1">
      <alignment horizontal="center" vertical="center"/>
    </xf>
    <xf numFmtId="3" fontId="1" fillId="0" borderId="1" xfId="0" applyNumberFormat="1" applyFont="1" applyBorder="1" applyAlignment="1">
      <alignment horizontal="center" vertical="center"/>
    </xf>
    <xf numFmtId="3" fontId="19" fillId="13" borderId="1" xfId="1" applyNumberFormat="1" applyFont="1" applyFill="1" applyBorder="1" applyAlignment="1">
      <alignment horizontal="center" vertical="center" wrapText="1"/>
    </xf>
    <xf numFmtId="9" fontId="19" fillId="13" borderId="1" xfId="1" applyNumberFormat="1" applyFont="1" applyFill="1" applyBorder="1" applyAlignment="1">
      <alignment horizontal="center" vertical="center" wrapText="1"/>
    </xf>
    <xf numFmtId="9" fontId="19" fillId="0" borderId="1" xfId="1" quotePrefix="1" applyNumberFormat="1" applyFont="1" applyBorder="1" applyAlignment="1">
      <alignment horizontal="center" vertical="center" wrapText="1"/>
    </xf>
    <xf numFmtId="0" fontId="20" fillId="0" borderId="1" xfId="1" applyFont="1" applyFill="1" applyBorder="1" applyAlignment="1">
      <alignment horizontal="center" vertical="center" wrapText="1"/>
    </xf>
    <xf numFmtId="3" fontId="1" fillId="0" borderId="1" xfId="0" applyNumberFormat="1" applyFont="1" applyFill="1" applyBorder="1" applyAlignment="1">
      <alignment horizontal="center" vertical="center"/>
    </xf>
    <xf numFmtId="3" fontId="30" fillId="0" borderId="1" xfId="1" applyNumberFormat="1" applyFont="1" applyFill="1" applyBorder="1" applyAlignment="1" applyProtection="1">
      <alignment horizontal="center" vertical="center"/>
      <protection locked="0"/>
    </xf>
    <xf numFmtId="3" fontId="14" fillId="0" borderId="1" xfId="1" applyNumberFormat="1" applyFill="1" applyBorder="1" applyAlignment="1">
      <alignment horizontal="center" vertical="center" wrapText="1"/>
    </xf>
    <xf numFmtId="0" fontId="63" fillId="0" borderId="15" xfId="1" applyFont="1" applyBorder="1" applyAlignment="1" applyProtection="1">
      <alignment horizontal="center" vertical="center"/>
      <protection locked="0"/>
    </xf>
    <xf numFmtId="0" fontId="63" fillId="0" borderId="0" xfId="1" applyFont="1" applyBorder="1" applyAlignment="1" applyProtection="1">
      <alignment vertical="center"/>
      <protection locked="0"/>
    </xf>
    <xf numFmtId="3" fontId="65" fillId="0" borderId="4" xfId="1" applyNumberFormat="1" applyFont="1" applyFill="1" applyBorder="1" applyAlignment="1" applyProtection="1">
      <alignment horizontal="center" vertical="center"/>
    </xf>
    <xf numFmtId="0" fontId="0" fillId="0" borderId="21" xfId="0" applyFill="1" applyBorder="1" applyAlignment="1">
      <alignment horizontal="center" vertical="center"/>
    </xf>
    <xf numFmtId="3" fontId="0" fillId="0" borderId="0" xfId="0" applyNumberFormat="1"/>
    <xf numFmtId="3" fontId="90" fillId="0" borderId="1" xfId="1" applyNumberFormat="1" applyFont="1" applyBorder="1" applyAlignment="1">
      <alignment horizontal="center" vertical="center"/>
    </xf>
    <xf numFmtId="9" fontId="35" fillId="0" borderId="1" xfId="1" applyNumberFormat="1" applyFont="1" applyFill="1" applyBorder="1" applyAlignment="1">
      <alignment horizontal="center" vertical="center" wrapText="1"/>
    </xf>
    <xf numFmtId="3" fontId="35" fillId="0" borderId="1" xfId="1" applyNumberFormat="1" applyFont="1" applyFill="1" applyBorder="1" applyAlignment="1">
      <alignment horizontal="center" vertical="center" wrapText="1"/>
    </xf>
    <xf numFmtId="9" fontId="91" fillId="0" borderId="1" xfId="0" applyNumberFormat="1" applyFont="1" applyFill="1" applyBorder="1" applyAlignment="1">
      <alignment horizontal="center" vertical="center"/>
    </xf>
    <xf numFmtId="0" fontId="91" fillId="0" borderId="1" xfId="0" applyFont="1" applyBorder="1" applyAlignment="1">
      <alignment horizontal="center" vertical="center"/>
    </xf>
    <xf numFmtId="0" fontId="91" fillId="0" borderId="1" xfId="0" applyFont="1" applyBorder="1"/>
    <xf numFmtId="3" fontId="19" fillId="0" borderId="1" xfId="1" applyNumberFormat="1" applyFont="1" applyBorder="1" applyAlignment="1" applyProtection="1">
      <alignment horizontal="center" vertical="center"/>
    </xf>
    <xf numFmtId="0" fontId="1" fillId="0" borderId="0" xfId="0" applyFont="1" applyAlignment="1">
      <alignment horizontal="center" vertical="center"/>
    </xf>
    <xf numFmtId="0" fontId="14" fillId="0" borderId="5" xfId="1" applyFont="1" applyBorder="1" applyAlignment="1">
      <alignment horizontal="center" vertical="center" wrapText="1"/>
    </xf>
    <xf numFmtId="0" fontId="14" fillId="13" borderId="5" xfId="1" applyFont="1" applyFill="1" applyBorder="1" applyAlignment="1">
      <alignment horizontal="center" vertical="center" wrapText="1"/>
    </xf>
    <xf numFmtId="0" fontId="45" fillId="0" borderId="5" xfId="1" applyFont="1" applyBorder="1" applyAlignment="1">
      <alignment horizontal="center" vertical="center" wrapText="1"/>
    </xf>
    <xf numFmtId="0" fontId="45" fillId="0" borderId="6" xfId="1" applyFont="1" applyBorder="1" applyAlignment="1">
      <alignment horizontal="center" vertical="center" wrapText="1"/>
    </xf>
    <xf numFmtId="0" fontId="45" fillId="0" borderId="1" xfId="1" applyFont="1" applyFill="1" applyBorder="1" applyAlignment="1">
      <alignment horizontal="center" vertical="center" wrapText="1"/>
    </xf>
    <xf numFmtId="0" fontId="45" fillId="0" borderId="2" xfId="1" applyFont="1" applyFill="1" applyBorder="1" applyAlignment="1">
      <alignment horizontal="center" vertical="center" wrapText="1"/>
    </xf>
    <xf numFmtId="4" fontId="24" fillId="13" borderId="1" xfId="2" applyNumberFormat="1" applyFont="1" applyFill="1" applyBorder="1" applyAlignment="1">
      <alignment horizontal="center" vertical="center" wrapText="1"/>
    </xf>
    <xf numFmtId="4" fontId="24" fillId="13" borderId="1" xfId="2" applyNumberFormat="1" applyFont="1" applyFill="1" applyBorder="1" applyAlignment="1">
      <alignment horizontal="center" vertical="center"/>
    </xf>
    <xf numFmtId="3" fontId="80" fillId="0" borderId="25" xfId="1" applyNumberFormat="1" applyFont="1" applyBorder="1" applyAlignment="1">
      <alignment horizontal="center" vertical="center"/>
    </xf>
    <xf numFmtId="0" fontId="80" fillId="0" borderId="4" xfId="1" applyFont="1" applyBorder="1" applyAlignment="1">
      <alignment horizontal="center" vertical="center"/>
    </xf>
    <xf numFmtId="0" fontId="4" fillId="0" borderId="0" xfId="0" applyFont="1" applyAlignment="1">
      <alignment horizontal="center" vertical="center"/>
    </xf>
    <xf numFmtId="3" fontId="80" fillId="0" borderId="14" xfId="1" applyNumberFormat="1" applyFont="1" applyBorder="1" applyAlignment="1">
      <alignment horizontal="center" vertical="center"/>
    </xf>
    <xf numFmtId="3" fontId="14" fillId="0" borderId="4" xfId="1" applyNumberFormat="1" applyFont="1" applyBorder="1" applyAlignment="1">
      <alignment horizontal="center"/>
    </xf>
    <xf numFmtId="3" fontId="14" fillId="0" borderId="25" xfId="1" applyNumberFormat="1" applyFont="1" applyBorder="1" applyAlignment="1">
      <alignment horizontal="center"/>
    </xf>
    <xf numFmtId="3" fontId="14" fillId="0" borderId="3" xfId="1" applyNumberFormat="1" applyFont="1" applyBorder="1" applyAlignment="1">
      <alignment horizontal="center"/>
    </xf>
    <xf numFmtId="3" fontId="14" fillId="0" borderId="15" xfId="1" applyNumberFormat="1" applyFont="1" applyBorder="1" applyAlignment="1">
      <alignment horizontal="center"/>
    </xf>
    <xf numFmtId="3" fontId="14" fillId="13" borderId="2" xfId="0" applyNumberFormat="1" applyFont="1" applyFill="1" applyBorder="1" applyAlignment="1">
      <alignment horizontal="center" vertical="center"/>
    </xf>
    <xf numFmtId="3" fontId="14" fillId="13" borderId="14" xfId="0" applyNumberFormat="1" applyFont="1" applyFill="1" applyBorder="1" applyAlignment="1">
      <alignment horizontal="center" vertical="center"/>
    </xf>
    <xf numFmtId="3" fontId="14" fillId="13" borderId="4" xfId="0" applyNumberFormat="1" applyFont="1" applyFill="1" applyBorder="1" applyAlignment="1">
      <alignment horizontal="center" vertical="center"/>
    </xf>
    <xf numFmtId="3" fontId="14" fillId="13" borderId="25" xfId="0" applyNumberFormat="1" applyFont="1" applyFill="1" applyBorder="1" applyAlignment="1">
      <alignment horizontal="center" vertical="center"/>
    </xf>
    <xf numFmtId="3" fontId="14" fillId="13" borderId="3" xfId="0" applyNumberFormat="1" applyFont="1" applyFill="1" applyBorder="1" applyAlignment="1">
      <alignment horizontal="center" vertical="center"/>
    </xf>
    <xf numFmtId="3" fontId="14" fillId="13" borderId="15" xfId="0" applyNumberFormat="1" applyFont="1" applyFill="1" applyBorder="1" applyAlignment="1">
      <alignment horizontal="center" vertical="center"/>
    </xf>
    <xf numFmtId="0" fontId="4" fillId="0" borderId="0" xfId="0" applyFont="1" applyFill="1" applyBorder="1" applyAlignment="1">
      <alignment horizontal="center" vertical="center"/>
    </xf>
    <xf numFmtId="169" fontId="20" fillId="25" borderId="1" xfId="9" applyNumberFormat="1" applyFont="1" applyFill="1" applyBorder="1" applyAlignment="1">
      <alignment horizontal="center" vertical="center"/>
    </xf>
    <xf numFmtId="0" fontId="28" fillId="0" borderId="4" xfId="1" applyFont="1" applyFill="1" applyBorder="1" applyAlignment="1">
      <alignment horizontal="center" vertical="center" wrapText="1"/>
    </xf>
    <xf numFmtId="4" fontId="20" fillId="28" borderId="4" xfId="1" applyNumberFormat="1" applyFont="1" applyFill="1" applyBorder="1" applyAlignment="1">
      <alignment horizontal="center" vertical="center" wrapText="1"/>
    </xf>
    <xf numFmtId="0" fontId="28" fillId="0" borderId="4" xfId="1" applyFont="1" applyFill="1" applyBorder="1" applyAlignment="1">
      <alignment horizontal="center" vertical="center"/>
    </xf>
    <xf numFmtId="0" fontId="28" fillId="0" borderId="3" xfId="1" applyFont="1" applyFill="1" applyBorder="1" applyAlignment="1">
      <alignment horizontal="center" vertical="center"/>
    </xf>
    <xf numFmtId="4" fontId="20" fillId="0" borderId="3" xfId="1" applyNumberFormat="1" applyFont="1" applyFill="1" applyBorder="1" applyAlignment="1">
      <alignment horizontal="center" vertical="center"/>
    </xf>
    <xf numFmtId="3" fontId="20" fillId="0" borderId="4" xfId="1" applyNumberFormat="1" applyFont="1" applyBorder="1" applyAlignment="1" applyProtection="1">
      <alignment horizontal="center" vertical="center"/>
    </xf>
    <xf numFmtId="9" fontId="20" fillId="0" borderId="2" xfId="1" applyNumberFormat="1" applyFont="1" applyBorder="1" applyAlignment="1" applyProtection="1">
      <alignment horizontal="center" vertical="center"/>
    </xf>
    <xf numFmtId="3" fontId="20" fillId="0" borderId="2" xfId="1" applyNumberFormat="1" applyFont="1" applyBorder="1" applyAlignment="1" applyProtection="1">
      <alignment horizontal="center" vertical="center"/>
    </xf>
    <xf numFmtId="9" fontId="20" fillId="0" borderId="4" xfId="1" applyNumberFormat="1" applyFont="1" applyBorder="1" applyAlignment="1" applyProtection="1">
      <alignment horizontal="center" vertical="center"/>
    </xf>
    <xf numFmtId="3" fontId="1" fillId="28" borderId="0" xfId="0" applyNumberFormat="1" applyFont="1" applyFill="1" applyAlignment="1">
      <alignment horizontal="center" vertical="center"/>
    </xf>
    <xf numFmtId="3" fontId="19" fillId="17" borderId="2" xfId="1" applyNumberFormat="1" applyFont="1" applyFill="1" applyBorder="1" applyAlignment="1">
      <alignment horizontal="center" vertical="center"/>
    </xf>
    <xf numFmtId="3" fontId="19" fillId="17" borderId="4" xfId="1" applyNumberFormat="1" applyFont="1" applyFill="1" applyBorder="1" applyAlignment="1">
      <alignment horizontal="center" vertical="center"/>
    </xf>
    <xf numFmtId="3" fontId="19" fillId="17" borderId="20" xfId="1" applyNumberFormat="1" applyFont="1" applyFill="1" applyBorder="1" applyAlignment="1">
      <alignment horizontal="center" vertical="center"/>
    </xf>
    <xf numFmtId="3" fontId="19" fillId="17" borderId="21" xfId="1" applyNumberFormat="1" applyFont="1" applyFill="1" applyBorder="1" applyAlignment="1">
      <alignment horizontal="center" vertical="center"/>
    </xf>
    <xf numFmtId="3" fontId="19" fillId="17" borderId="19" xfId="1" applyNumberFormat="1" applyFont="1" applyFill="1" applyBorder="1" applyAlignment="1">
      <alignment horizontal="center" vertical="center"/>
    </xf>
    <xf numFmtId="9" fontId="19" fillId="17" borderId="2" xfId="3" applyFont="1" applyFill="1" applyBorder="1" applyAlignment="1">
      <alignment horizontal="center" vertical="center"/>
    </xf>
    <xf numFmtId="9" fontId="19" fillId="17" borderId="4" xfId="3" applyFont="1" applyFill="1" applyBorder="1" applyAlignment="1">
      <alignment horizontal="center" vertical="center"/>
    </xf>
    <xf numFmtId="9" fontId="19" fillId="17" borderId="3" xfId="3" applyFont="1" applyFill="1" applyBorder="1" applyAlignment="1">
      <alignment horizontal="center" vertical="center"/>
    </xf>
    <xf numFmtId="3" fontId="19" fillId="17" borderId="3" xfId="1" applyNumberFormat="1" applyFont="1" applyFill="1" applyBorder="1" applyAlignment="1">
      <alignment horizontal="center" vertical="center"/>
    </xf>
    <xf numFmtId="3" fontId="66" fillId="0" borderId="4" xfId="1" applyNumberFormat="1" applyFont="1" applyFill="1" applyBorder="1" applyAlignment="1" applyProtection="1">
      <alignment horizontal="center" vertical="center"/>
    </xf>
    <xf numFmtId="9" fontId="0" fillId="0" borderId="0" xfId="0" applyNumberFormat="1"/>
    <xf numFmtId="9" fontId="1" fillId="0" borderId="0" xfId="0" applyNumberFormat="1" applyFont="1" applyFill="1" applyAlignment="1">
      <alignment horizontal="center" vertical="center"/>
    </xf>
    <xf numFmtId="9" fontId="0" fillId="0" borderId="0" xfId="0" applyNumberFormat="1" applyFill="1"/>
    <xf numFmtId="3" fontId="85" fillId="0" borderId="5" xfId="1" applyNumberFormat="1" applyFont="1" applyFill="1" applyBorder="1" applyAlignment="1" applyProtection="1">
      <alignment horizontal="center" vertical="center"/>
      <protection locked="0"/>
    </xf>
    <xf numFmtId="3" fontId="25" fillId="0" borderId="3" xfId="1" applyNumberFormat="1" applyFont="1" applyFill="1" applyBorder="1" applyAlignment="1">
      <alignment horizontal="center" vertical="center" wrapText="1"/>
    </xf>
    <xf numFmtId="9" fontId="25" fillId="0" borderId="3" xfId="1" applyNumberFormat="1" applyFont="1" applyFill="1" applyBorder="1" applyAlignment="1">
      <alignment horizontal="center" vertical="center" wrapText="1"/>
    </xf>
    <xf numFmtId="3" fontId="0" fillId="0" borderId="1" xfId="0" applyNumberFormat="1" applyFill="1" applyBorder="1"/>
    <xf numFmtId="9" fontId="0" fillId="0" borderId="1" xfId="0" applyNumberFormat="1" applyFill="1" applyBorder="1"/>
    <xf numFmtId="0" fontId="0" fillId="17" borderId="0" xfId="0" applyFill="1"/>
    <xf numFmtId="3" fontId="4" fillId="0" borderId="0" xfId="0" applyNumberFormat="1" applyFont="1"/>
    <xf numFmtId="3" fontId="0" fillId="0" borderId="0" xfId="0" applyNumberFormat="1" applyFont="1"/>
    <xf numFmtId="3" fontId="59" fillId="0" borderId="0" xfId="0" applyNumberFormat="1" applyFont="1"/>
    <xf numFmtId="0" fontId="0" fillId="0" borderId="0" xfId="0" applyFill="1"/>
    <xf numFmtId="0" fontId="0" fillId="28" borderId="0" xfId="0" applyFill="1"/>
    <xf numFmtId="0" fontId="1" fillId="0" borderId="0" xfId="0" applyFont="1" applyAlignment="1">
      <alignment horizontal="center" vertical="center"/>
    </xf>
    <xf numFmtId="3" fontId="19" fillId="0" borderId="1" xfId="1" applyNumberFormat="1" applyFont="1" applyBorder="1" applyAlignment="1" applyProtection="1">
      <alignment horizontal="center" vertical="center"/>
    </xf>
    <xf numFmtId="3" fontId="38" fillId="34" borderId="4" xfId="1" applyNumberFormat="1" applyFont="1" applyFill="1" applyBorder="1" applyAlignment="1" applyProtection="1">
      <alignment horizontal="center" vertical="center"/>
    </xf>
    <xf numFmtId="3" fontId="38" fillId="34" borderId="4" xfId="1" applyNumberFormat="1" applyFont="1" applyFill="1" applyBorder="1" applyAlignment="1" applyProtection="1">
      <alignment horizontal="center" vertical="center"/>
      <protection locked="0"/>
    </xf>
    <xf numFmtId="3" fontId="38" fillId="34" borderId="2" xfId="1" applyNumberFormat="1" applyFont="1" applyFill="1" applyBorder="1" applyAlignment="1" applyProtection="1">
      <alignment horizontal="center" vertical="center"/>
    </xf>
    <xf numFmtId="3" fontId="38" fillId="34" borderId="2" xfId="1" applyNumberFormat="1" applyFont="1" applyFill="1" applyBorder="1" applyAlignment="1" applyProtection="1">
      <alignment horizontal="center" vertical="center"/>
      <protection locked="0"/>
    </xf>
    <xf numFmtId="0" fontId="0" fillId="26" borderId="0" xfId="0" applyFill="1"/>
    <xf numFmtId="0" fontId="1" fillId="26" borderId="0" xfId="0" applyFont="1" applyFill="1" applyAlignment="1">
      <alignment horizontal="center" vertical="center"/>
    </xf>
    <xf numFmtId="49" fontId="1" fillId="0" borderId="1" xfId="0" applyNumberFormat="1" applyFont="1" applyBorder="1" applyAlignment="1">
      <alignment horizontal="center" vertical="center"/>
    </xf>
    <xf numFmtId="0" fontId="95" fillId="29" borderId="0" xfId="0" applyFont="1" applyFill="1"/>
    <xf numFmtId="0" fontId="31" fillId="29" borderId="0" xfId="0" applyFont="1" applyFill="1" applyAlignment="1">
      <alignment horizontal="center" vertical="center"/>
    </xf>
    <xf numFmtId="3" fontId="97" fillId="0" borderId="2" xfId="2" applyNumberFormat="1" applyFont="1" applyFill="1" applyBorder="1" applyAlignment="1">
      <alignment horizontal="center" vertical="center"/>
    </xf>
    <xf numFmtId="3" fontId="20" fillId="0" borderId="21" xfId="2" applyNumberFormat="1" applyFont="1" applyFill="1" applyBorder="1" applyAlignment="1">
      <alignment horizontal="center" vertical="center"/>
    </xf>
    <xf numFmtId="3" fontId="19" fillId="0" borderId="21" xfId="2" applyNumberFormat="1" applyFont="1" applyFill="1" applyBorder="1" applyAlignment="1">
      <alignment horizontal="center" vertical="center"/>
    </xf>
    <xf numFmtId="0" fontId="1" fillId="0" borderId="0" xfId="0" applyFont="1" applyAlignment="1">
      <alignment horizontal="center" vertical="center"/>
    </xf>
    <xf numFmtId="3" fontId="1" fillId="0" borderId="0" xfId="0" applyNumberFormat="1" applyFont="1" applyAlignment="1">
      <alignment horizontal="center" vertical="center"/>
    </xf>
    <xf numFmtId="3" fontId="19" fillId="0" borderId="19" xfId="2" applyNumberFormat="1" applyFont="1" applyFill="1" applyBorder="1" applyAlignment="1">
      <alignment horizontal="center" vertical="center"/>
    </xf>
    <xf numFmtId="3" fontId="19" fillId="0" borderId="20" xfId="2" applyNumberFormat="1" applyFont="1" applyFill="1" applyBorder="1" applyAlignment="1">
      <alignment horizontal="center" vertical="center"/>
    </xf>
    <xf numFmtId="0" fontId="1" fillId="26" borderId="4" xfId="0" applyFont="1" applyFill="1" applyBorder="1" applyAlignment="1">
      <alignment horizontal="center" vertical="center"/>
    </xf>
    <xf numFmtId="0" fontId="1" fillId="26" borderId="3" xfId="0" applyFont="1" applyFill="1" applyBorder="1" applyAlignment="1">
      <alignment horizontal="center" vertical="center"/>
    </xf>
    <xf numFmtId="3" fontId="20" fillId="25" borderId="4" xfId="2" applyNumberFormat="1" applyFont="1" applyFill="1" applyBorder="1" applyAlignment="1">
      <alignment horizontal="center" vertical="center"/>
    </xf>
    <xf numFmtId="3" fontId="20" fillId="25" borderId="3" xfId="2" applyNumberFormat="1" applyFont="1" applyFill="1" applyBorder="1" applyAlignment="1">
      <alignment horizontal="center" vertical="center"/>
    </xf>
    <xf numFmtId="3" fontId="20" fillId="25" borderId="2" xfId="2" applyNumberFormat="1" applyFont="1" applyFill="1" applyBorder="1" applyAlignment="1">
      <alignment horizontal="center" vertical="center"/>
    </xf>
    <xf numFmtId="0" fontId="19" fillId="26" borderId="2" xfId="0" applyFont="1" applyFill="1" applyBorder="1" applyAlignment="1">
      <alignment horizontal="center" vertical="center"/>
    </xf>
    <xf numFmtId="0" fontId="19" fillId="26" borderId="4" xfId="0" applyFont="1" applyFill="1" applyBorder="1" applyAlignment="1">
      <alignment horizontal="center" vertical="center"/>
    </xf>
    <xf numFmtId="0" fontId="19" fillId="26" borderId="4" xfId="0" applyFont="1" applyFill="1" applyBorder="1" applyAlignment="1">
      <alignment horizontal="center" vertical="center" wrapText="1"/>
    </xf>
    <xf numFmtId="0" fontId="19" fillId="26" borderId="2" xfId="1" applyFont="1" applyFill="1" applyBorder="1" applyAlignment="1">
      <alignment horizontal="center" vertical="center" wrapText="1"/>
    </xf>
    <xf numFmtId="0" fontId="19" fillId="26" borderId="4" xfId="1" applyFont="1" applyFill="1" applyBorder="1" applyAlignment="1">
      <alignment horizontal="center" vertical="center" wrapText="1"/>
    </xf>
    <xf numFmtId="0" fontId="14" fillId="26" borderId="2" xfId="0" applyFont="1" applyFill="1" applyBorder="1" applyAlignment="1">
      <alignment horizontal="center" vertical="center" wrapText="1"/>
    </xf>
    <xf numFmtId="0" fontId="14" fillId="26" borderId="4" xfId="0" applyFont="1" applyFill="1" applyBorder="1" applyAlignment="1">
      <alignment horizontal="center" vertical="center" wrapText="1"/>
    </xf>
    <xf numFmtId="0" fontId="14" fillId="26" borderId="3" xfId="0" applyFont="1" applyFill="1" applyBorder="1" applyAlignment="1">
      <alignment horizontal="center" vertical="center" wrapText="1"/>
    </xf>
    <xf numFmtId="0" fontId="19" fillId="26" borderId="2" xfId="0" applyFont="1" applyFill="1" applyBorder="1" applyAlignment="1">
      <alignment horizontal="center" vertical="center" wrapText="1"/>
    </xf>
    <xf numFmtId="0" fontId="19" fillId="26" borderId="3" xfId="0" applyFont="1" applyFill="1" applyBorder="1" applyAlignment="1">
      <alignment horizontal="center" vertical="center" wrapText="1"/>
    </xf>
    <xf numFmtId="0" fontId="19" fillId="26" borderId="21" xfId="0" applyFont="1" applyFill="1" applyBorder="1" applyAlignment="1">
      <alignment horizontal="center" vertical="center" wrapText="1"/>
    </xf>
    <xf numFmtId="49" fontId="1" fillId="0" borderId="2" xfId="0" applyNumberFormat="1" applyFont="1" applyBorder="1" applyAlignment="1">
      <alignment vertical="center"/>
    </xf>
    <xf numFmtId="0" fontId="36" fillId="0" borderId="21" xfId="1" applyFont="1" applyFill="1" applyBorder="1" applyAlignment="1" applyProtection="1">
      <alignment vertical="justify" wrapText="1"/>
    </xf>
    <xf numFmtId="49" fontId="1" fillId="0" borderId="5" xfId="0" applyNumberFormat="1" applyFont="1" applyBorder="1" applyAlignment="1">
      <alignment horizontal="center" vertical="center" wrapText="1"/>
    </xf>
    <xf numFmtId="43" fontId="1" fillId="15" borderId="29" xfId="0" applyNumberFormat="1" applyFont="1" applyFill="1" applyBorder="1" applyAlignment="1">
      <alignment vertical="center"/>
    </xf>
    <xf numFmtId="43" fontId="1" fillId="15" borderId="34" xfId="0" applyNumberFormat="1" applyFont="1" applyFill="1" applyBorder="1" applyAlignment="1">
      <alignment horizontal="right" vertical="center"/>
    </xf>
    <xf numFmtId="43" fontId="1" fillId="26" borderId="32" xfId="0" applyNumberFormat="1" applyFont="1" applyFill="1" applyBorder="1" applyAlignment="1">
      <alignment vertical="center"/>
    </xf>
    <xf numFmtId="43" fontId="1" fillId="26" borderId="33" xfId="0" applyNumberFormat="1" applyFont="1" applyFill="1" applyBorder="1" applyAlignment="1">
      <alignment vertical="center"/>
    </xf>
    <xf numFmtId="0" fontId="19" fillId="26" borderId="20" xfId="1" applyFont="1" applyFill="1" applyBorder="1" applyAlignment="1" applyProtection="1">
      <alignment horizontal="center" vertical="center"/>
    </xf>
    <xf numFmtId="0" fontId="19" fillId="26" borderId="21" xfId="1" applyFont="1" applyFill="1" applyBorder="1" applyAlignment="1" applyProtection="1">
      <alignment horizontal="center" vertical="center"/>
    </xf>
    <xf numFmtId="0" fontId="19" fillId="26" borderId="21" xfId="1" applyFont="1" applyFill="1" applyBorder="1" applyAlignment="1" applyProtection="1">
      <alignment horizontal="center" vertical="center" wrapText="1"/>
    </xf>
    <xf numFmtId="0" fontId="19" fillId="26" borderId="19" xfId="0" applyFont="1" applyFill="1" applyBorder="1" applyAlignment="1">
      <alignment horizontal="center" vertical="center" wrapText="1"/>
    </xf>
    <xf numFmtId="0" fontId="20" fillId="26" borderId="2" xfId="0" applyFont="1" applyFill="1" applyBorder="1" applyAlignment="1">
      <alignment horizontal="center" vertical="center" wrapText="1"/>
    </xf>
    <xf numFmtId="0" fontId="20" fillId="26" borderId="4" xfId="0" applyFont="1" applyFill="1" applyBorder="1" applyAlignment="1">
      <alignment horizontal="center" vertical="center" wrapText="1"/>
    </xf>
    <xf numFmtId="0" fontId="20" fillId="26" borderId="3" xfId="0" applyFont="1" applyFill="1" applyBorder="1" applyAlignment="1">
      <alignment horizontal="center" vertical="center" wrapText="1"/>
    </xf>
    <xf numFmtId="49" fontId="1" fillId="0" borderId="2" xfId="0" applyNumberFormat="1" applyFont="1" applyFill="1" applyBorder="1" applyAlignment="1">
      <alignment vertical="center"/>
    </xf>
    <xf numFmtId="49" fontId="19" fillId="26" borderId="20" xfId="0" applyNumberFormat="1" applyFont="1" applyFill="1" applyBorder="1" applyAlignment="1">
      <alignment horizontal="center" vertical="center" wrapText="1"/>
    </xf>
    <xf numFmtId="49" fontId="19" fillId="26" borderId="21" xfId="0" applyNumberFormat="1" applyFont="1" applyFill="1" applyBorder="1" applyAlignment="1">
      <alignment horizontal="center" vertical="center" wrapText="1"/>
    </xf>
    <xf numFmtId="49" fontId="19" fillId="26" borderId="19" xfId="0" applyNumberFormat="1" applyFont="1" applyFill="1" applyBorder="1" applyAlignment="1">
      <alignment horizontal="center" vertical="center" wrapText="1"/>
    </xf>
    <xf numFmtId="0" fontId="19" fillId="26" borderId="2" xfId="1" applyFont="1" applyFill="1" applyBorder="1" applyAlignment="1">
      <alignment horizontal="center" vertical="center"/>
    </xf>
    <xf numFmtId="0" fontId="19" fillId="26" borderId="3" xfId="1" applyFont="1" applyFill="1" applyBorder="1" applyAlignment="1">
      <alignment horizontal="center" vertical="center"/>
    </xf>
    <xf numFmtId="49" fontId="1" fillId="23" borderId="2" xfId="0" applyNumberFormat="1" applyFont="1" applyFill="1" applyBorder="1" applyAlignment="1">
      <alignment vertical="center"/>
    </xf>
    <xf numFmtId="49" fontId="1" fillId="8" borderId="2" xfId="0" applyNumberFormat="1" applyFont="1" applyFill="1" applyBorder="1" applyAlignment="1">
      <alignment vertical="center"/>
    </xf>
    <xf numFmtId="49" fontId="1" fillId="19" borderId="2" xfId="0" applyNumberFormat="1" applyFont="1" applyFill="1" applyBorder="1" applyAlignment="1">
      <alignment vertical="center"/>
    </xf>
    <xf numFmtId="0" fontId="20" fillId="26" borderId="4" xfId="1" applyFont="1" applyFill="1" applyBorder="1" applyAlignment="1">
      <alignment horizontal="center" vertical="center" wrapText="1"/>
    </xf>
    <xf numFmtId="49" fontId="1" fillId="12" borderId="2" xfId="0" applyNumberFormat="1" applyFont="1" applyFill="1" applyBorder="1" applyAlignment="1">
      <alignment vertical="center"/>
    </xf>
    <xf numFmtId="0" fontId="1" fillId="0" borderId="0" xfId="0" applyFont="1" applyFill="1" applyBorder="1" applyAlignment="1">
      <alignment horizontal="center" vertical="center"/>
    </xf>
    <xf numFmtId="49" fontId="1" fillId="20" borderId="2" xfId="0" applyNumberFormat="1" applyFont="1" applyFill="1" applyBorder="1" applyAlignment="1">
      <alignment vertical="center"/>
    </xf>
    <xf numFmtId="49" fontId="1" fillId="21" borderId="2" xfId="0" applyNumberFormat="1" applyFont="1" applyFill="1" applyBorder="1" applyAlignment="1">
      <alignment vertical="center"/>
    </xf>
    <xf numFmtId="0" fontId="20" fillId="26" borderId="21" xfId="0" applyFont="1" applyFill="1" applyBorder="1" applyAlignment="1">
      <alignment horizontal="center" vertical="center" wrapText="1"/>
    </xf>
    <xf numFmtId="43" fontId="1" fillId="26" borderId="35" xfId="0" applyNumberFormat="1" applyFont="1" applyFill="1" applyBorder="1" applyAlignment="1">
      <alignment horizontal="right" vertical="center"/>
    </xf>
    <xf numFmtId="43" fontId="1" fillId="17" borderId="36" xfId="0" applyNumberFormat="1" applyFont="1" applyFill="1" applyBorder="1" applyAlignment="1">
      <alignment horizontal="right" vertical="center"/>
    </xf>
    <xf numFmtId="49" fontId="19" fillId="26" borderId="2" xfId="0" applyNumberFormat="1" applyFont="1" applyFill="1" applyBorder="1" applyAlignment="1">
      <alignment horizontal="center" vertical="center" wrapText="1"/>
    </xf>
    <xf numFmtId="49" fontId="19" fillId="26" borderId="4" xfId="0" applyNumberFormat="1" applyFont="1" applyFill="1" applyBorder="1" applyAlignment="1">
      <alignment horizontal="center" vertical="center" wrapText="1"/>
    </xf>
    <xf numFmtId="49" fontId="19" fillId="26" borderId="3" xfId="0" applyNumberFormat="1" applyFont="1" applyFill="1" applyBorder="1" applyAlignment="1">
      <alignment horizontal="center" vertical="center" wrapText="1"/>
    </xf>
    <xf numFmtId="0" fontId="19" fillId="26" borderId="2" xfId="2" applyFont="1" applyFill="1" applyBorder="1" applyAlignment="1">
      <alignment horizontal="center" vertical="center"/>
    </xf>
    <xf numFmtId="0" fontId="19" fillId="26" borderId="4" xfId="2" applyFont="1" applyFill="1" applyBorder="1" applyAlignment="1">
      <alignment horizontal="center" vertical="center"/>
    </xf>
    <xf numFmtId="0" fontId="19" fillId="26" borderId="3" xfId="2" applyFont="1" applyFill="1" applyBorder="1" applyAlignment="1">
      <alignment horizontal="center" vertical="center"/>
    </xf>
    <xf numFmtId="0" fontId="19" fillId="26" borderId="2" xfId="2" applyFont="1" applyFill="1" applyBorder="1" applyAlignment="1">
      <alignment horizontal="center" vertical="center" wrapText="1"/>
    </xf>
    <xf numFmtId="0" fontId="19" fillId="26" borderId="4" xfId="2" applyFont="1" applyFill="1" applyBorder="1" applyAlignment="1">
      <alignment horizontal="center" vertical="center" wrapText="1"/>
    </xf>
    <xf numFmtId="0" fontId="19" fillId="26" borderId="3" xfId="2" applyFont="1" applyFill="1" applyBorder="1" applyAlignment="1">
      <alignment horizontal="center" vertical="center" wrapText="1"/>
    </xf>
    <xf numFmtId="0" fontId="19" fillId="26" borderId="4" xfId="2" applyFont="1" applyFill="1" applyBorder="1" applyAlignment="1">
      <alignment horizontal="center" vertical="top"/>
    </xf>
    <xf numFmtId="0" fontId="19" fillId="26" borderId="20" xfId="2" applyFont="1" applyFill="1" applyBorder="1" applyAlignment="1">
      <alignment horizontal="center" vertical="center"/>
    </xf>
    <xf numFmtId="0" fontId="19" fillId="26" borderId="21" xfId="2" applyFont="1" applyFill="1" applyBorder="1" applyAlignment="1">
      <alignment horizontal="center" vertical="center"/>
    </xf>
    <xf numFmtId="0" fontId="19" fillId="26" borderId="19" xfId="2" applyFont="1" applyFill="1" applyBorder="1" applyAlignment="1">
      <alignment horizontal="center" vertical="center"/>
    </xf>
    <xf numFmtId="0" fontId="24" fillId="26" borderId="2" xfId="2" applyFont="1" applyFill="1" applyBorder="1" applyAlignment="1">
      <alignment horizontal="center" vertical="center" wrapText="1"/>
    </xf>
    <xf numFmtId="0" fontId="24" fillId="26" borderId="4" xfId="0" applyFont="1" applyFill="1" applyBorder="1" applyAlignment="1">
      <alignment horizontal="center" vertical="center" wrapText="1"/>
    </xf>
    <xf numFmtId="0" fontId="24" fillId="26" borderId="4" xfId="2" applyFont="1" applyFill="1" applyBorder="1" applyAlignment="1">
      <alignment horizontal="center" vertical="center" wrapText="1"/>
    </xf>
    <xf numFmtId="0" fontId="19" fillId="26" borderId="3" xfId="1" applyFont="1" applyFill="1" applyBorder="1" applyAlignment="1">
      <alignment horizontal="center" vertical="center" wrapText="1"/>
    </xf>
    <xf numFmtId="49" fontId="1" fillId="9" borderId="2" xfId="0" applyNumberFormat="1" applyFont="1" applyFill="1" applyBorder="1" applyAlignment="1">
      <alignment vertical="center"/>
    </xf>
    <xf numFmtId="49" fontId="1" fillId="11" borderId="2" xfId="0" applyNumberFormat="1" applyFont="1" applyFill="1" applyBorder="1" applyAlignment="1">
      <alignment vertical="center"/>
    </xf>
    <xf numFmtId="0" fontId="19" fillId="26" borderId="1" xfId="0" applyFont="1" applyFill="1" applyBorder="1" applyAlignment="1">
      <alignment horizontal="center" vertical="center" wrapText="1"/>
    </xf>
    <xf numFmtId="49" fontId="20" fillId="26" borderId="2" xfId="1" applyNumberFormat="1" applyFont="1" applyFill="1" applyBorder="1" applyAlignment="1">
      <alignment horizontal="center" vertical="center"/>
    </xf>
    <xf numFmtId="49" fontId="20" fillId="26" borderId="4" xfId="1" applyNumberFormat="1" applyFont="1" applyFill="1" applyBorder="1" applyAlignment="1">
      <alignment horizontal="center" vertical="center"/>
    </xf>
    <xf numFmtId="49" fontId="20" fillId="26" borderId="3" xfId="1" applyNumberFormat="1" applyFont="1" applyFill="1" applyBorder="1" applyAlignment="1">
      <alignment horizontal="center" vertical="center"/>
    </xf>
    <xf numFmtId="49" fontId="20" fillId="26" borderId="2" xfId="0" applyNumberFormat="1" applyFont="1" applyFill="1" applyBorder="1" applyAlignment="1">
      <alignment horizontal="center" vertical="center" wrapText="1"/>
    </xf>
    <xf numFmtId="49" fontId="19" fillId="26" borderId="2" xfId="1" quotePrefix="1" applyNumberFormat="1" applyFont="1" applyFill="1" applyBorder="1" applyAlignment="1">
      <alignment horizontal="center" vertical="center"/>
    </xf>
    <xf numFmtId="49" fontId="19" fillId="26" borderId="4" xfId="1" quotePrefix="1" applyNumberFormat="1" applyFont="1" applyFill="1" applyBorder="1" applyAlignment="1">
      <alignment horizontal="center" vertical="center"/>
    </xf>
    <xf numFmtId="49" fontId="19" fillId="26" borderId="3" xfId="1" quotePrefix="1" applyNumberFormat="1" applyFont="1" applyFill="1" applyBorder="1" applyAlignment="1">
      <alignment horizontal="center" vertical="center"/>
    </xf>
    <xf numFmtId="49" fontId="20" fillId="26" borderId="4" xfId="0" applyNumberFormat="1" applyFont="1" applyFill="1" applyBorder="1" applyAlignment="1">
      <alignment horizontal="center" vertical="center" wrapText="1"/>
    </xf>
    <xf numFmtId="49" fontId="20" fillId="26" borderId="3" xfId="0" applyNumberFormat="1" applyFont="1" applyFill="1" applyBorder="1" applyAlignment="1">
      <alignment horizontal="center" vertical="center" wrapText="1"/>
    </xf>
    <xf numFmtId="49" fontId="20" fillId="26" borderId="21" xfId="1" applyNumberFormat="1" applyFont="1" applyFill="1" applyBorder="1" applyAlignment="1">
      <alignment horizontal="center" vertical="center"/>
    </xf>
    <xf numFmtId="49" fontId="20" fillId="26" borderId="19" xfId="1" applyNumberFormat="1" applyFont="1" applyFill="1" applyBorder="1" applyAlignment="1">
      <alignment horizontal="center" vertical="center"/>
    </xf>
    <xf numFmtId="0" fontId="22" fillId="26" borderId="4" xfId="2" applyFont="1" applyFill="1" applyBorder="1" applyAlignment="1">
      <alignment horizontal="center" vertical="center"/>
    </xf>
    <xf numFmtId="0" fontId="20" fillId="26" borderId="2" xfId="2" applyFont="1" applyFill="1" applyBorder="1" applyAlignment="1">
      <alignment horizontal="center" vertical="center"/>
    </xf>
    <xf numFmtId="0" fontId="20" fillId="26" borderId="4" xfId="2" applyFont="1" applyFill="1" applyBorder="1" applyAlignment="1">
      <alignment horizontal="center" vertical="center"/>
    </xf>
    <xf numFmtId="0" fontId="20" fillId="26" borderId="3" xfId="0" applyFont="1" applyFill="1" applyBorder="1" applyAlignment="1">
      <alignment horizontal="center" vertical="center"/>
    </xf>
    <xf numFmtId="0" fontId="22" fillId="26" borderId="2" xfId="1" applyFont="1" applyFill="1" applyBorder="1" applyAlignment="1">
      <alignment horizontal="center" vertical="center"/>
    </xf>
    <xf numFmtId="0" fontId="22" fillId="26" borderId="4" xfId="1" applyFont="1" applyFill="1" applyBorder="1" applyAlignment="1">
      <alignment horizontal="center" vertical="center"/>
    </xf>
    <xf numFmtId="0" fontId="22" fillId="26" borderId="4" xfId="1" applyFont="1" applyFill="1" applyBorder="1" applyAlignment="1">
      <alignment horizontal="center" vertical="center" wrapText="1"/>
    </xf>
    <xf numFmtId="0" fontId="22" fillId="26" borderId="3" xfId="1" applyFont="1" applyFill="1" applyBorder="1" applyAlignment="1">
      <alignment horizontal="center" vertical="center"/>
    </xf>
    <xf numFmtId="49" fontId="1" fillId="5" borderId="2" xfId="0" applyNumberFormat="1" applyFont="1" applyFill="1" applyBorder="1" applyAlignment="1">
      <alignment vertical="center"/>
    </xf>
    <xf numFmtId="0" fontId="22" fillId="26" borderId="2" xfId="0" applyFont="1" applyFill="1" applyBorder="1" applyAlignment="1">
      <alignment horizontal="center" vertical="center" wrapText="1"/>
    </xf>
    <xf numFmtId="0" fontId="22" fillId="26" borderId="4" xfId="0" applyFont="1" applyFill="1" applyBorder="1" applyAlignment="1">
      <alignment horizontal="center" vertical="center" wrapText="1"/>
    </xf>
    <xf numFmtId="0" fontId="22" fillId="26" borderId="21" xfId="0" applyFont="1" applyFill="1" applyBorder="1" applyAlignment="1">
      <alignment horizontal="center" vertical="center" wrapText="1"/>
    </xf>
    <xf numFmtId="0" fontId="22" fillId="26" borderId="21" xfId="2" applyFont="1" applyFill="1" applyBorder="1" applyAlignment="1">
      <alignment horizontal="center" vertical="center"/>
    </xf>
    <xf numFmtId="0" fontId="22" fillId="26" borderId="21" xfId="2" applyFont="1" applyFill="1" applyBorder="1" applyAlignment="1">
      <alignment horizontal="center" vertical="center" wrapText="1"/>
    </xf>
    <xf numFmtId="0" fontId="22" fillId="26" borderId="19" xfId="2" applyFont="1" applyFill="1" applyBorder="1" applyAlignment="1">
      <alignment horizontal="center" vertical="center" wrapText="1"/>
    </xf>
    <xf numFmtId="0" fontId="16" fillId="26" borderId="2" xfId="0" applyFont="1" applyFill="1" applyBorder="1" applyAlignment="1">
      <alignment horizontal="center" vertical="center" wrapText="1"/>
    </xf>
    <xf numFmtId="0" fontId="16" fillId="26" borderId="4" xfId="0" applyFont="1" applyFill="1" applyBorder="1" applyAlignment="1">
      <alignment horizontal="center" vertical="center" wrapText="1"/>
    </xf>
    <xf numFmtId="0" fontId="16" fillId="26" borderId="3" xfId="0" applyFont="1" applyFill="1" applyBorder="1" applyAlignment="1">
      <alignment horizontal="center" vertical="center" wrapText="1"/>
    </xf>
    <xf numFmtId="49" fontId="1" fillId="22" borderId="2" xfId="0" applyNumberFormat="1" applyFont="1" applyFill="1" applyBorder="1" applyAlignment="1">
      <alignment vertical="center"/>
    </xf>
    <xf numFmtId="0" fontId="22" fillId="26" borderId="20" xfId="0" applyFont="1" applyFill="1" applyBorder="1" applyAlignment="1">
      <alignment horizontal="center" vertical="center" wrapText="1"/>
    </xf>
    <xf numFmtId="167" fontId="19" fillId="26" borderId="4" xfId="1" applyNumberFormat="1" applyFont="1" applyFill="1" applyBorder="1" applyAlignment="1">
      <alignment horizontal="center" vertical="center"/>
    </xf>
    <xf numFmtId="167" fontId="19" fillId="26" borderId="3" xfId="1" applyNumberFormat="1" applyFont="1" applyFill="1" applyBorder="1" applyAlignment="1">
      <alignment horizontal="center" vertical="center"/>
    </xf>
    <xf numFmtId="167" fontId="19" fillId="26" borderId="2" xfId="1" applyNumberFormat="1" applyFont="1" applyFill="1" applyBorder="1" applyAlignment="1">
      <alignment horizontal="center" vertical="center"/>
    </xf>
    <xf numFmtId="49" fontId="1" fillId="14" borderId="2" xfId="0" applyNumberFormat="1" applyFont="1" applyFill="1" applyBorder="1" applyAlignment="1">
      <alignment vertical="center"/>
    </xf>
    <xf numFmtId="49" fontId="1" fillId="16" borderId="2" xfId="0" applyNumberFormat="1" applyFont="1" applyFill="1" applyBorder="1" applyAlignment="1">
      <alignment vertical="center"/>
    </xf>
    <xf numFmtId="0" fontId="19" fillId="26" borderId="21" xfId="0" quotePrefix="1" applyFont="1" applyFill="1" applyBorder="1" applyAlignment="1">
      <alignment horizontal="center" vertical="center" wrapText="1"/>
    </xf>
    <xf numFmtId="0" fontId="19" fillId="26" borderId="20" xfId="0" quotePrefix="1" applyFont="1" applyFill="1" applyBorder="1" applyAlignment="1">
      <alignment horizontal="center" vertical="center" wrapText="1"/>
    </xf>
    <xf numFmtId="0" fontId="19" fillId="26" borderId="19" xfId="0" quotePrefix="1" applyFont="1" applyFill="1" applyBorder="1" applyAlignment="1">
      <alignment horizontal="center" vertical="center" wrapText="1"/>
    </xf>
    <xf numFmtId="0" fontId="19" fillId="26" borderId="4" xfId="1" applyFont="1" applyFill="1" applyBorder="1" applyAlignment="1">
      <alignment horizontal="center" vertical="center"/>
    </xf>
    <xf numFmtId="3" fontId="22" fillId="25" borderId="19" xfId="1" applyNumberFormat="1" applyFont="1" applyFill="1" applyBorder="1" applyAlignment="1">
      <alignment horizontal="center"/>
    </xf>
    <xf numFmtId="4" fontId="19" fillId="25" borderId="3" xfId="0" applyNumberFormat="1" applyFont="1" applyFill="1" applyBorder="1" applyAlignment="1">
      <alignment horizontal="center" vertical="center"/>
    </xf>
    <xf numFmtId="0" fontId="19" fillId="28" borderId="3" xfId="1" applyFont="1" applyFill="1" applyBorder="1" applyAlignment="1">
      <alignment horizontal="center" vertical="center"/>
    </xf>
    <xf numFmtId="3" fontId="14" fillId="0" borderId="2" xfId="1" applyNumberFormat="1" applyFont="1" applyFill="1" applyBorder="1" applyAlignment="1">
      <alignment horizontal="center" vertical="center"/>
    </xf>
    <xf numFmtId="3" fontId="14" fillId="0" borderId="4" xfId="1" applyNumberFormat="1" applyFont="1" applyFill="1" applyBorder="1" applyAlignment="1">
      <alignment horizontal="center" vertical="center"/>
    </xf>
    <xf numFmtId="3" fontId="19" fillId="0" borderId="4" xfId="3" applyNumberFormat="1" applyFont="1" applyFill="1" applyBorder="1" applyAlignment="1">
      <alignment horizontal="center" vertical="center"/>
    </xf>
    <xf numFmtId="3" fontId="19" fillId="0" borderId="3" xfId="3" applyNumberFormat="1" applyFont="1" applyFill="1" applyBorder="1" applyAlignment="1">
      <alignment horizontal="center" vertical="center"/>
    </xf>
    <xf numFmtId="3" fontId="14" fillId="13" borderId="2" xfId="1" applyNumberFormat="1" applyFill="1" applyBorder="1" applyAlignment="1">
      <alignment horizontal="center" vertical="center"/>
    </xf>
    <xf numFmtId="3" fontId="14" fillId="13" borderId="3" xfId="1" applyNumberFormat="1" applyFill="1" applyBorder="1" applyAlignment="1">
      <alignment horizontal="center" vertical="center"/>
    </xf>
    <xf numFmtId="3" fontId="20" fillId="0" borderId="2" xfId="1" applyNumberFormat="1" applyFont="1" applyFill="1" applyBorder="1" applyAlignment="1">
      <alignment horizontal="center" vertical="center" wrapText="1"/>
    </xf>
    <xf numFmtId="3" fontId="20" fillId="0" borderId="3" xfId="1" applyNumberFormat="1" applyFont="1" applyFill="1" applyBorder="1" applyAlignment="1">
      <alignment horizontal="center" vertical="center" wrapText="1"/>
    </xf>
    <xf numFmtId="3" fontId="26" fillId="0" borderId="20" xfId="12" applyNumberFormat="1" applyFont="1" applyFill="1" applyBorder="1" applyAlignment="1">
      <alignment horizontal="center" vertical="center"/>
    </xf>
    <xf numFmtId="3" fontId="20" fillId="0" borderId="21" xfId="1" applyNumberFormat="1" applyFont="1" applyFill="1" applyBorder="1" applyAlignment="1">
      <alignment horizontal="center" vertical="center"/>
    </xf>
    <xf numFmtId="3" fontId="26" fillId="0" borderId="21" xfId="12" applyNumberFormat="1" applyFont="1" applyFill="1" applyBorder="1" applyAlignment="1">
      <alignment horizontal="center" vertical="center"/>
    </xf>
    <xf numFmtId="0" fontId="20" fillId="0" borderId="21" xfId="1" applyFont="1" applyFill="1" applyBorder="1" applyAlignment="1">
      <alignment horizontal="center" vertical="center"/>
    </xf>
    <xf numFmtId="0" fontId="20" fillId="28" borderId="21" xfId="1" applyFont="1" applyFill="1" applyBorder="1" applyAlignment="1">
      <alignment horizontal="center" vertical="center"/>
    </xf>
    <xf numFmtId="0" fontId="26" fillId="0" borderId="21" xfId="12" applyNumberFormat="1" applyFont="1" applyFill="1" applyBorder="1" applyAlignment="1">
      <alignment horizontal="center" vertical="center"/>
    </xf>
    <xf numFmtId="0" fontId="20" fillId="0" borderId="19" xfId="1" applyFont="1" applyFill="1" applyBorder="1" applyAlignment="1">
      <alignment horizontal="center" vertical="center"/>
    </xf>
    <xf numFmtId="3" fontId="26" fillId="25" borderId="1" xfId="12" applyNumberFormat="1" applyFont="1" applyFill="1" applyBorder="1" applyAlignment="1">
      <alignment horizontal="center" vertical="center"/>
    </xf>
    <xf numFmtId="0" fontId="26" fillId="25" borderId="1" xfId="11" applyNumberFormat="1" applyFont="1" applyFill="1" applyBorder="1" applyAlignment="1">
      <alignment horizontal="center" vertical="center"/>
    </xf>
    <xf numFmtId="165" fontId="1" fillId="0" borderId="0" xfId="0" applyNumberFormat="1" applyFont="1" applyAlignment="1">
      <alignment horizontal="center" vertical="center"/>
    </xf>
    <xf numFmtId="3" fontId="19" fillId="0" borderId="3" xfId="1" applyNumberFormat="1" applyFont="1" applyFill="1" applyBorder="1" applyAlignment="1">
      <alignment horizontal="center" vertical="center" wrapText="1"/>
    </xf>
    <xf numFmtId="0" fontId="19" fillId="17" borderId="4" xfId="2" applyFont="1" applyFill="1" applyBorder="1" applyAlignment="1">
      <alignment horizontal="center" vertical="center" wrapText="1"/>
    </xf>
    <xf numFmtId="0" fontId="1" fillId="0" borderId="0" xfId="0" applyFont="1" applyAlignment="1">
      <alignment horizontal="center" vertical="center"/>
    </xf>
    <xf numFmtId="3" fontId="1" fillId="0" borderId="0" xfId="0" applyNumberFormat="1" applyFont="1" applyAlignment="1">
      <alignment horizontal="center" vertical="center"/>
    </xf>
    <xf numFmtId="0" fontId="19" fillId="0" borderId="1" xfId="1" applyFont="1" applyFill="1" applyBorder="1" applyAlignment="1">
      <alignment horizontal="center" vertical="center" wrapText="1"/>
    </xf>
    <xf numFmtId="0" fontId="1" fillId="26" borderId="2" xfId="0" applyFont="1" applyFill="1" applyBorder="1" applyAlignment="1">
      <alignment horizontal="center" vertical="center"/>
    </xf>
    <xf numFmtId="0" fontId="20" fillId="0" borderId="1" xfId="1" applyFont="1" applyFill="1" applyBorder="1" applyAlignment="1">
      <alignment horizontal="center" vertical="center" wrapText="1"/>
    </xf>
    <xf numFmtId="0" fontId="1" fillId="0" borderId="0" xfId="0" applyFont="1" applyAlignment="1">
      <alignment horizontal="center" vertical="center"/>
    </xf>
    <xf numFmtId="0" fontId="1" fillId="26" borderId="1" xfId="0" applyFont="1" applyFill="1" applyBorder="1" applyAlignment="1">
      <alignment horizontal="center" vertical="center"/>
    </xf>
    <xf numFmtId="0" fontId="1" fillId="17" borderId="1" xfId="0" applyFont="1" applyFill="1" applyBorder="1" applyAlignment="1">
      <alignment horizontal="center" vertical="center" wrapText="1"/>
    </xf>
    <xf numFmtId="0" fontId="1" fillId="0" borderId="0" xfId="0" applyFont="1" applyFill="1" applyBorder="1" applyAlignment="1">
      <alignment horizontal="center" vertical="center"/>
    </xf>
    <xf numFmtId="3" fontId="1" fillId="0" borderId="0" xfId="0" applyNumberFormat="1" applyFont="1" applyAlignment="1">
      <alignment horizontal="center" vertical="center"/>
    </xf>
    <xf numFmtId="3" fontId="65" fillId="37" borderId="2" xfId="1" applyNumberFormat="1" applyFont="1" applyFill="1" applyBorder="1" applyAlignment="1" applyProtection="1">
      <alignment horizontal="center" vertical="center"/>
    </xf>
    <xf numFmtId="3" fontId="77" fillId="37" borderId="2" xfId="1" applyNumberFormat="1" applyFont="1" applyFill="1" applyBorder="1" applyAlignment="1">
      <alignment horizontal="center" vertical="center"/>
    </xf>
    <xf numFmtId="9" fontId="19" fillId="37" borderId="2" xfId="1" applyNumberFormat="1" applyFont="1" applyFill="1" applyBorder="1" applyAlignment="1" applyProtection="1">
      <alignment horizontal="center" vertical="center"/>
    </xf>
    <xf numFmtId="3" fontId="19" fillId="37" borderId="2" xfId="1" applyNumberFormat="1" applyFont="1" applyFill="1" applyBorder="1" applyAlignment="1" applyProtection="1">
      <alignment horizontal="center" vertical="center"/>
      <protection locked="0"/>
    </xf>
    <xf numFmtId="9" fontId="19" fillId="37" borderId="4" xfId="1" applyNumberFormat="1" applyFont="1" applyFill="1" applyBorder="1" applyAlignment="1" applyProtection="1">
      <alignment horizontal="center" vertical="center"/>
    </xf>
    <xf numFmtId="3" fontId="19" fillId="37" borderId="4" xfId="1" applyNumberFormat="1" applyFont="1" applyFill="1" applyBorder="1" applyAlignment="1" applyProtection="1">
      <alignment horizontal="center" vertical="center"/>
      <protection locked="0"/>
    </xf>
    <xf numFmtId="9" fontId="19" fillId="37" borderId="21" xfId="1" applyNumberFormat="1" applyFont="1" applyFill="1" applyBorder="1" applyAlignment="1" applyProtection="1">
      <alignment horizontal="center" vertical="center"/>
    </xf>
    <xf numFmtId="3" fontId="19" fillId="37" borderId="21" xfId="1" applyNumberFormat="1" applyFont="1" applyFill="1" applyBorder="1" applyAlignment="1" applyProtection="1">
      <alignment horizontal="center" vertical="center"/>
      <protection locked="0"/>
    </xf>
    <xf numFmtId="3" fontId="65" fillId="37" borderId="1" xfId="1" applyNumberFormat="1" applyFont="1" applyFill="1" applyBorder="1" applyAlignment="1" applyProtection="1">
      <alignment horizontal="center" vertical="center"/>
    </xf>
    <xf numFmtId="3" fontId="96" fillId="37" borderId="1" xfId="1" applyNumberFormat="1" applyFont="1" applyFill="1" applyBorder="1" applyAlignment="1">
      <alignment horizontal="center" vertical="center"/>
    </xf>
    <xf numFmtId="9" fontId="19" fillId="37" borderId="19" xfId="1" applyNumberFormat="1" applyFont="1" applyFill="1" applyBorder="1" applyAlignment="1" applyProtection="1">
      <alignment horizontal="center" vertical="center"/>
    </xf>
    <xf numFmtId="3" fontId="19" fillId="37" borderId="19" xfId="1" applyNumberFormat="1" applyFont="1" applyFill="1" applyBorder="1" applyAlignment="1" applyProtection="1">
      <alignment horizontal="center" vertical="center"/>
      <protection locked="0"/>
    </xf>
    <xf numFmtId="9" fontId="19" fillId="37" borderId="3" xfId="1" applyNumberFormat="1" applyFont="1" applyFill="1" applyBorder="1" applyAlignment="1" applyProtection="1">
      <alignment horizontal="center" vertical="center"/>
    </xf>
    <xf numFmtId="3" fontId="80" fillId="37" borderId="2" xfId="1" applyNumberFormat="1" applyFont="1" applyFill="1" applyBorder="1" applyAlignment="1">
      <alignment horizontal="center" vertical="center"/>
    </xf>
    <xf numFmtId="3" fontId="77" fillId="37" borderId="1" xfId="1" applyNumberFormat="1" applyFont="1" applyFill="1" applyBorder="1" applyAlignment="1">
      <alignment horizontal="center" vertical="center"/>
    </xf>
    <xf numFmtId="3" fontId="19" fillId="37" borderId="3" xfId="1" applyNumberFormat="1" applyFont="1" applyFill="1" applyBorder="1" applyAlignment="1" applyProtection="1">
      <alignment horizontal="center" vertical="center"/>
      <protection locked="0"/>
    </xf>
    <xf numFmtId="9" fontId="36" fillId="37" borderId="2" xfId="1" applyNumberFormat="1" applyFont="1" applyFill="1" applyBorder="1" applyAlignment="1" applyProtection="1">
      <alignment horizontal="center" vertical="center"/>
    </xf>
    <xf numFmtId="3" fontId="36" fillId="37" borderId="20" xfId="1" applyNumberFormat="1" applyFont="1" applyFill="1" applyBorder="1" applyAlignment="1" applyProtection="1">
      <alignment horizontal="center" vertical="center"/>
      <protection locked="0"/>
    </xf>
    <xf numFmtId="9" fontId="36" fillId="37" borderId="4" xfId="1" applyNumberFormat="1" applyFont="1" applyFill="1" applyBorder="1" applyAlignment="1" applyProtection="1">
      <alignment horizontal="center" vertical="center"/>
    </xf>
    <xf numFmtId="3" fontId="36" fillId="37" borderId="21" xfId="1" applyNumberFormat="1" applyFont="1" applyFill="1" applyBorder="1" applyAlignment="1" applyProtection="1">
      <alignment horizontal="center" vertical="center"/>
      <protection locked="0"/>
    </xf>
    <xf numFmtId="9" fontId="36" fillId="37" borderId="3" xfId="1" applyNumberFormat="1" applyFont="1" applyFill="1" applyBorder="1" applyAlignment="1" applyProtection="1">
      <alignment horizontal="center" vertical="center"/>
    </xf>
    <xf numFmtId="3" fontId="36" fillId="37" borderId="19" xfId="1" applyNumberFormat="1" applyFont="1" applyFill="1" applyBorder="1" applyAlignment="1" applyProtection="1">
      <alignment horizontal="center" vertical="center"/>
      <protection locked="0"/>
    </xf>
    <xf numFmtId="3" fontId="4" fillId="37" borderId="1" xfId="0" applyNumberFormat="1" applyFont="1" applyFill="1" applyBorder="1" applyAlignment="1">
      <alignment horizontal="center" vertical="center"/>
    </xf>
    <xf numFmtId="9" fontId="4" fillId="37" borderId="1" xfId="0" applyNumberFormat="1" applyFont="1" applyFill="1" applyBorder="1" applyAlignment="1">
      <alignment horizontal="center" vertical="center"/>
    </xf>
    <xf numFmtId="3" fontId="20" fillId="37" borderId="1" xfId="1" applyNumberFormat="1" applyFont="1" applyFill="1" applyBorder="1" applyAlignment="1">
      <alignment horizontal="center" vertical="center" wrapText="1"/>
    </xf>
    <xf numFmtId="9" fontId="20" fillId="37" borderId="1" xfId="1" applyNumberFormat="1" applyFont="1" applyFill="1" applyBorder="1" applyAlignment="1">
      <alignment horizontal="center" vertical="center" wrapText="1"/>
    </xf>
    <xf numFmtId="3" fontId="36" fillId="37" borderId="2" xfId="1" applyNumberFormat="1" applyFont="1" applyFill="1" applyBorder="1" applyAlignment="1" applyProtection="1">
      <alignment horizontal="center" vertical="center"/>
      <protection locked="0"/>
    </xf>
    <xf numFmtId="3" fontId="36" fillId="37" borderId="4" xfId="1" applyNumberFormat="1" applyFont="1" applyFill="1" applyBorder="1" applyAlignment="1" applyProtection="1">
      <alignment horizontal="center" vertical="center"/>
      <protection locked="0"/>
    </xf>
    <xf numFmtId="3" fontId="28" fillId="37" borderId="0" xfId="1" applyNumberFormat="1" applyFont="1" applyFill="1" applyBorder="1" applyAlignment="1">
      <alignment horizontal="center" vertical="center" wrapText="1"/>
    </xf>
    <xf numFmtId="9" fontId="28" fillId="37" borderId="0" xfId="1" applyNumberFormat="1" applyFont="1" applyFill="1" applyBorder="1" applyAlignment="1">
      <alignment horizontal="center" vertical="center" wrapText="1"/>
    </xf>
    <xf numFmtId="9" fontId="13" fillId="37" borderId="0" xfId="0" applyNumberFormat="1" applyFont="1" applyFill="1" applyBorder="1" applyAlignment="1">
      <alignment horizontal="center" vertical="center"/>
    </xf>
    <xf numFmtId="3" fontId="13" fillId="37" borderId="0" xfId="0" applyNumberFormat="1" applyFont="1" applyFill="1" applyBorder="1" applyAlignment="1">
      <alignment horizontal="center" vertical="center"/>
    </xf>
    <xf numFmtId="9" fontId="45" fillId="37" borderId="0" xfId="0" applyNumberFormat="1" applyFont="1" applyFill="1" applyBorder="1" applyAlignment="1">
      <alignment horizontal="center" vertical="center" wrapText="1"/>
    </xf>
    <xf numFmtId="3" fontId="80" fillId="37" borderId="1" xfId="1" applyNumberFormat="1" applyFont="1" applyFill="1" applyBorder="1" applyAlignment="1">
      <alignment horizontal="center" vertical="center"/>
    </xf>
    <xf numFmtId="3" fontId="36" fillId="37" borderId="3" xfId="1" applyNumberFormat="1" applyFont="1" applyFill="1" applyBorder="1" applyAlignment="1" applyProtection="1">
      <alignment horizontal="center" vertical="center"/>
      <protection locked="0"/>
    </xf>
    <xf numFmtId="3" fontId="80" fillId="37" borderId="2" xfId="3" applyNumberFormat="1" applyFont="1" applyFill="1" applyBorder="1" applyAlignment="1">
      <alignment horizontal="center" vertical="center"/>
    </xf>
    <xf numFmtId="3" fontId="66" fillId="37" borderId="2" xfId="1" applyNumberFormat="1" applyFont="1" applyFill="1" applyBorder="1" applyAlignment="1" applyProtection="1">
      <alignment horizontal="center" vertical="center"/>
      <protection locked="0"/>
    </xf>
    <xf numFmtId="9" fontId="35" fillId="37" borderId="2" xfId="1" applyNumberFormat="1" applyFont="1" applyFill="1" applyBorder="1" applyAlignment="1" applyProtection="1">
      <alignment horizontal="center" vertical="center"/>
    </xf>
    <xf numFmtId="3" fontId="35" fillId="37" borderId="2" xfId="1" applyNumberFormat="1" applyFont="1" applyFill="1" applyBorder="1" applyAlignment="1" applyProtection="1">
      <alignment horizontal="center" vertical="center"/>
      <protection locked="0"/>
    </xf>
    <xf numFmtId="9" fontId="35" fillId="37" borderId="4" xfId="1" applyNumberFormat="1" applyFont="1" applyFill="1" applyBorder="1" applyAlignment="1" applyProtection="1">
      <alignment horizontal="center" vertical="center"/>
    </xf>
    <xf numFmtId="3" fontId="35" fillId="37" borderId="4" xfId="1" applyNumberFormat="1" applyFont="1" applyFill="1" applyBorder="1" applyAlignment="1" applyProtection="1">
      <alignment horizontal="center" vertical="center"/>
      <protection locked="0"/>
    </xf>
    <xf numFmtId="4" fontId="77" fillId="37" borderId="2" xfId="1" applyNumberFormat="1" applyFont="1" applyFill="1" applyBorder="1" applyAlignment="1">
      <alignment horizontal="center" vertical="center"/>
    </xf>
    <xf numFmtId="0" fontId="20" fillId="0" borderId="1" xfId="1" applyFont="1" applyFill="1" applyBorder="1" applyAlignment="1">
      <alignment horizontal="center" vertical="center" wrapText="1"/>
    </xf>
    <xf numFmtId="1" fontId="20" fillId="0" borderId="2" xfId="2" applyNumberFormat="1" applyFont="1" applyFill="1" applyBorder="1" applyAlignment="1">
      <alignment horizontal="center" vertical="center"/>
    </xf>
    <xf numFmtId="1" fontId="20" fillId="0" borderId="3" xfId="2" applyNumberFormat="1" applyFont="1" applyFill="1" applyBorder="1" applyAlignment="1">
      <alignment horizontal="center" vertical="center"/>
    </xf>
    <xf numFmtId="0" fontId="20" fillId="17" borderId="1" xfId="1" applyFont="1" applyFill="1" applyBorder="1" applyAlignment="1">
      <alignment horizontal="center" vertical="center" wrapText="1"/>
    </xf>
    <xf numFmtId="0" fontId="19" fillId="17" borderId="1" xfId="1" applyFont="1" applyFill="1" applyBorder="1" applyAlignment="1">
      <alignment horizontal="center" vertical="center" wrapText="1"/>
    </xf>
    <xf numFmtId="0" fontId="39" fillId="17" borderId="1" xfId="1" applyFont="1" applyFill="1" applyBorder="1" applyAlignment="1">
      <alignment horizontal="center" vertical="center" wrapText="1"/>
    </xf>
    <xf numFmtId="0" fontId="45" fillId="17" borderId="1" xfId="1" applyFont="1" applyFill="1" applyBorder="1" applyAlignment="1">
      <alignment horizontal="center" vertical="center" wrapText="1"/>
    </xf>
    <xf numFmtId="0" fontId="45" fillId="17" borderId="2" xfId="1" applyFont="1" applyFill="1" applyBorder="1" applyAlignment="1">
      <alignment horizontal="center" vertical="center" wrapText="1"/>
    </xf>
    <xf numFmtId="0" fontId="26" fillId="17" borderId="1" xfId="1" applyFont="1" applyFill="1" applyBorder="1" applyAlignment="1">
      <alignment horizontal="center" vertical="center" wrapText="1"/>
    </xf>
    <xf numFmtId="0" fontId="26" fillId="17" borderId="2" xfId="1" applyFont="1" applyFill="1" applyBorder="1" applyAlignment="1">
      <alignment horizontal="center" vertical="center" wrapText="1"/>
    </xf>
    <xf numFmtId="0" fontId="20" fillId="17" borderId="2" xfId="1" applyFont="1" applyFill="1" applyBorder="1" applyAlignment="1">
      <alignment horizontal="center" vertical="center" wrapText="1"/>
    </xf>
    <xf numFmtId="0" fontId="14" fillId="17" borderId="1" xfId="1" applyFont="1" applyFill="1" applyBorder="1" applyAlignment="1">
      <alignment horizontal="center" vertical="center" wrapText="1"/>
    </xf>
    <xf numFmtId="0" fontId="18" fillId="17" borderId="1" xfId="1" applyFont="1" applyFill="1" applyBorder="1" applyAlignment="1">
      <alignment horizontal="center" vertical="center" wrapText="1"/>
    </xf>
    <xf numFmtId="0" fontId="19" fillId="17" borderId="1" xfId="0" applyFont="1" applyFill="1" applyBorder="1" applyAlignment="1">
      <alignment horizontal="center" vertical="center" wrapText="1"/>
    </xf>
    <xf numFmtId="0" fontId="24" fillId="17" borderId="1" xfId="0" applyFont="1" applyFill="1" applyBorder="1" applyAlignment="1">
      <alignment horizontal="center" vertical="center" wrapText="1"/>
    </xf>
    <xf numFmtId="0" fontId="19" fillId="17" borderId="2" xfId="0" applyFont="1" applyFill="1" applyBorder="1" applyAlignment="1">
      <alignment horizontal="center" vertical="center" wrapText="1"/>
    </xf>
    <xf numFmtId="0" fontId="19" fillId="17" borderId="2" xfId="1" applyFont="1" applyFill="1" applyBorder="1" applyAlignment="1">
      <alignment horizontal="center" vertical="center" wrapText="1"/>
    </xf>
    <xf numFmtId="0" fontId="19" fillId="17" borderId="4" xfId="1" applyFont="1" applyFill="1" applyBorder="1" applyAlignment="1">
      <alignment horizontal="center" vertical="center" wrapText="1"/>
    </xf>
    <xf numFmtId="0" fontId="19" fillId="17" borderId="5" xfId="1" applyFont="1" applyFill="1" applyBorder="1" applyAlignment="1">
      <alignment horizontal="center" vertical="center"/>
    </xf>
    <xf numFmtId="0" fontId="19" fillId="17" borderId="3" xfId="1" applyFont="1" applyFill="1" applyBorder="1" applyAlignment="1">
      <alignment horizontal="center" vertical="center" wrapText="1"/>
    </xf>
    <xf numFmtId="3" fontId="19" fillId="17" borderId="3" xfId="1" applyNumberFormat="1" applyFont="1" applyFill="1" applyBorder="1" applyAlignment="1">
      <alignment horizontal="center" vertical="center" wrapText="1"/>
    </xf>
    <xf numFmtId="3" fontId="19" fillId="17" borderId="1" xfId="1" applyNumberFormat="1" applyFont="1" applyFill="1" applyBorder="1" applyAlignment="1">
      <alignment horizontal="center" vertical="center" wrapText="1"/>
    </xf>
    <xf numFmtId="0" fontId="20" fillId="17" borderId="1" xfId="1" applyFont="1" applyFill="1" applyBorder="1" applyAlignment="1">
      <alignment horizontal="center" vertical="center"/>
    </xf>
    <xf numFmtId="0" fontId="20" fillId="17" borderId="3" xfId="1" applyFont="1" applyFill="1" applyBorder="1" applyAlignment="1">
      <alignment horizontal="center" vertical="center" wrapText="1"/>
    </xf>
    <xf numFmtId="0" fontId="19" fillId="17" borderId="1" xfId="1" applyFont="1" applyFill="1" applyBorder="1" applyAlignment="1">
      <alignment horizontal="center" vertical="center"/>
    </xf>
    <xf numFmtId="0" fontId="14" fillId="17" borderId="2" xfId="1" applyFont="1" applyFill="1" applyBorder="1" applyAlignment="1">
      <alignment horizontal="center" vertical="center" wrapText="1"/>
    </xf>
    <xf numFmtId="0" fontId="89" fillId="17" borderId="1" xfId="0" applyFont="1" applyFill="1" applyBorder="1" applyAlignment="1">
      <alignment horizontal="center" vertical="center" wrapText="1"/>
    </xf>
    <xf numFmtId="0" fontId="19" fillId="17" borderId="2" xfId="1" applyFont="1" applyFill="1" applyBorder="1" applyAlignment="1">
      <alignment horizontal="center" vertical="center"/>
    </xf>
    <xf numFmtId="0" fontId="22" fillId="17" borderId="1" xfId="1" applyFont="1" applyFill="1" applyBorder="1" applyAlignment="1">
      <alignment horizontal="center" vertical="center" wrapText="1"/>
    </xf>
    <xf numFmtId="0" fontId="24" fillId="17" borderId="1" xfId="1" applyFont="1" applyFill="1" applyBorder="1" applyAlignment="1">
      <alignment horizontal="center" vertical="center" wrapText="1"/>
    </xf>
    <xf numFmtId="0" fontId="41" fillId="17" borderId="1" xfId="1" quotePrefix="1" applyFont="1" applyFill="1" applyBorder="1" applyAlignment="1">
      <alignment horizontal="center" vertical="center" wrapText="1"/>
    </xf>
    <xf numFmtId="0" fontId="20" fillId="17" borderId="1" xfId="1" quotePrefix="1" applyFont="1" applyFill="1" applyBorder="1" applyAlignment="1">
      <alignment horizontal="center" vertical="center" wrapText="1"/>
    </xf>
    <xf numFmtId="49" fontId="19" fillId="17" borderId="1" xfId="0" applyNumberFormat="1" applyFont="1" applyFill="1" applyBorder="1" applyAlignment="1">
      <alignment horizontal="center" vertical="center" wrapText="1"/>
    </xf>
    <xf numFmtId="0" fontId="25" fillId="17" borderId="1" xfId="1" quotePrefix="1" applyFont="1" applyFill="1" applyBorder="1" applyAlignment="1">
      <alignment horizontal="center" vertical="center" wrapText="1"/>
    </xf>
    <xf numFmtId="49" fontId="20" fillId="17" borderId="1" xfId="1" quotePrefix="1" applyNumberFormat="1" applyFont="1" applyFill="1" applyBorder="1" applyAlignment="1">
      <alignment horizontal="center" vertical="center" wrapText="1"/>
    </xf>
    <xf numFmtId="49" fontId="15" fillId="17" borderId="1" xfId="1" applyNumberFormat="1" applyFont="1" applyFill="1" applyBorder="1" applyAlignment="1">
      <alignment horizontal="center" vertical="center" wrapText="1"/>
    </xf>
    <xf numFmtId="0" fontId="19" fillId="17" borderId="1" xfId="2" applyFont="1" applyFill="1" applyBorder="1" applyAlignment="1">
      <alignment horizontal="center" vertical="center" wrapText="1"/>
    </xf>
    <xf numFmtId="0" fontId="45" fillId="17" borderId="1" xfId="1" quotePrefix="1" applyFont="1" applyFill="1" applyBorder="1" applyAlignment="1">
      <alignment horizontal="center" vertical="center" wrapText="1"/>
    </xf>
    <xf numFmtId="0" fontId="1" fillId="17" borderId="1" xfId="0" applyNumberFormat="1" applyFont="1" applyFill="1" applyBorder="1" applyAlignment="1">
      <alignment horizontal="center" vertical="center"/>
    </xf>
    <xf numFmtId="0" fontId="45" fillId="17" borderId="2" xfId="1" quotePrefix="1" applyFont="1" applyFill="1" applyBorder="1" applyAlignment="1">
      <alignment horizontal="center" vertical="center" wrapText="1"/>
    </xf>
    <xf numFmtId="0" fontId="22" fillId="17" borderId="2" xfId="0" applyFont="1" applyFill="1" applyBorder="1" applyAlignment="1">
      <alignment horizontal="center" vertical="center" wrapText="1"/>
    </xf>
    <xf numFmtId="0" fontId="22" fillId="17" borderId="4" xfId="0" applyFont="1" applyFill="1" applyBorder="1" applyAlignment="1">
      <alignment horizontal="center" vertical="center" wrapText="1"/>
    </xf>
    <xf numFmtId="0" fontId="22" fillId="17" borderId="21" xfId="0" applyFont="1" applyFill="1" applyBorder="1" applyAlignment="1">
      <alignment horizontal="center" vertical="center" wrapText="1"/>
    </xf>
    <xf numFmtId="0" fontId="22" fillId="17" borderId="21" xfId="2" applyFont="1" applyFill="1" applyBorder="1" applyAlignment="1">
      <alignment horizontal="center" vertical="center"/>
    </xf>
    <xf numFmtId="0" fontId="22" fillId="17" borderId="21" xfId="2" applyFont="1" applyFill="1" applyBorder="1" applyAlignment="1">
      <alignment horizontal="center" vertical="center" wrapText="1"/>
    </xf>
    <xf numFmtId="0" fontId="22" fillId="17" borderId="19" xfId="2" applyFont="1" applyFill="1" applyBorder="1" applyAlignment="1">
      <alignment horizontal="center" vertical="center" wrapText="1"/>
    </xf>
    <xf numFmtId="1" fontId="1" fillId="17" borderId="7" xfId="0" applyNumberFormat="1" applyFont="1" applyFill="1" applyBorder="1" applyAlignment="1">
      <alignment horizontal="center" vertical="center"/>
    </xf>
    <xf numFmtId="1" fontId="1" fillId="17" borderId="25" xfId="0" applyNumberFormat="1" applyFont="1" applyFill="1" applyBorder="1" applyAlignment="1">
      <alignment horizontal="center" vertical="center"/>
    </xf>
    <xf numFmtId="1" fontId="1" fillId="17" borderId="1" xfId="0" applyNumberFormat="1" applyFont="1" applyFill="1" applyBorder="1" applyAlignment="1">
      <alignment horizontal="center" vertical="center"/>
    </xf>
    <xf numFmtId="0" fontId="1" fillId="17" borderId="0" xfId="0" applyNumberFormat="1" applyFont="1" applyFill="1" applyAlignment="1">
      <alignment horizontal="center" vertical="center"/>
    </xf>
    <xf numFmtId="0" fontId="19" fillId="17" borderId="0" xfId="1" quotePrefix="1" applyFont="1" applyFill="1" applyBorder="1" applyAlignment="1">
      <alignment horizontal="center" vertical="center" wrapText="1"/>
    </xf>
    <xf numFmtId="0" fontId="19" fillId="17" borderId="1" xfId="1" quotePrefix="1" applyFont="1" applyFill="1" applyBorder="1" applyAlignment="1">
      <alignment horizontal="center" vertical="center" wrapText="1"/>
    </xf>
    <xf numFmtId="0" fontId="19" fillId="17" borderId="2" xfId="1" quotePrefix="1" applyFont="1" applyFill="1" applyBorder="1" applyAlignment="1">
      <alignment horizontal="center" vertical="center"/>
    </xf>
    <xf numFmtId="49" fontId="19" fillId="17" borderId="1" xfId="1" applyNumberFormat="1" applyFont="1" applyFill="1" applyBorder="1" applyAlignment="1">
      <alignment horizontal="center" vertical="center" wrapText="1"/>
    </xf>
    <xf numFmtId="0" fontId="1" fillId="17" borderId="1" xfId="0" applyNumberFormat="1" applyFont="1" applyFill="1" applyBorder="1" applyAlignment="1">
      <alignment horizontal="center" vertical="center" wrapText="1"/>
    </xf>
    <xf numFmtId="0" fontId="23" fillId="17" borderId="1" xfId="1" quotePrefix="1" applyFont="1" applyFill="1" applyBorder="1" applyAlignment="1">
      <alignment horizontal="center" vertical="center" wrapText="1"/>
    </xf>
    <xf numFmtId="0" fontId="23" fillId="17" borderId="2" xfId="1" quotePrefix="1" applyFont="1" applyFill="1" applyBorder="1" applyAlignment="1">
      <alignment horizontal="center"/>
    </xf>
    <xf numFmtId="0" fontId="23" fillId="17" borderId="4" xfId="1" quotePrefix="1" applyFont="1" applyFill="1" applyBorder="1" applyAlignment="1">
      <alignment horizontal="center"/>
    </xf>
    <xf numFmtId="0" fontId="23" fillId="17" borderId="4" xfId="1" quotePrefix="1" applyFont="1" applyFill="1" applyBorder="1" applyAlignment="1">
      <alignment horizontal="center" vertical="center" wrapText="1"/>
    </xf>
    <xf numFmtId="49" fontId="23" fillId="17" borderId="1" xfId="1" applyNumberFormat="1" applyFont="1" applyFill="1" applyBorder="1" applyAlignment="1">
      <alignment horizontal="center" vertical="center" wrapText="1"/>
    </xf>
    <xf numFmtId="49" fontId="19" fillId="17" borderId="1" xfId="1" applyNumberFormat="1" applyFont="1" applyFill="1" applyBorder="1" applyAlignment="1">
      <alignment horizontal="center" wrapText="1"/>
    </xf>
    <xf numFmtId="0" fontId="23" fillId="17" borderId="3" xfId="1" quotePrefix="1" applyFont="1" applyFill="1" applyBorder="1" applyAlignment="1">
      <alignment horizontal="center" vertical="center" wrapText="1"/>
    </xf>
    <xf numFmtId="0" fontId="20" fillId="17" borderId="1" xfId="1" quotePrefix="1" applyFont="1" applyFill="1" applyBorder="1" applyAlignment="1">
      <alignment horizontal="center" vertical="center"/>
    </xf>
    <xf numFmtId="0" fontId="19" fillId="17" borderId="1" xfId="1" applyFont="1" applyFill="1" applyBorder="1" applyAlignment="1">
      <alignment horizontal="center"/>
    </xf>
    <xf numFmtId="0" fontId="19" fillId="17" borderId="1" xfId="1" quotePrefix="1" applyFont="1" applyFill="1" applyBorder="1" applyAlignment="1">
      <alignment horizontal="center" vertical="center"/>
    </xf>
    <xf numFmtId="0" fontId="20" fillId="17" borderId="1" xfId="0" applyFont="1" applyFill="1" applyBorder="1" applyAlignment="1">
      <alignment horizontal="center" vertical="center" wrapText="1"/>
    </xf>
    <xf numFmtId="0" fontId="28" fillId="17" borderId="1" xfId="1" quotePrefix="1" applyFont="1" applyFill="1" applyBorder="1" applyAlignment="1">
      <alignment horizontal="center" vertical="center" wrapText="1"/>
    </xf>
    <xf numFmtId="0" fontId="23" fillId="17" borderId="1" xfId="1" quotePrefix="1" applyFont="1" applyFill="1" applyBorder="1" applyAlignment="1">
      <alignment horizontal="center" wrapText="1"/>
    </xf>
    <xf numFmtId="0" fontId="19" fillId="17" borderId="2" xfId="1" quotePrefix="1" applyFont="1" applyFill="1" applyBorder="1" applyAlignment="1">
      <alignment horizontal="center" vertical="center" wrapText="1"/>
    </xf>
    <xf numFmtId="0" fontId="19" fillId="17" borderId="1" xfId="2" applyFont="1" applyFill="1" applyBorder="1" applyAlignment="1">
      <alignment horizontal="center" vertical="center"/>
    </xf>
    <xf numFmtId="49" fontId="23" fillId="17" borderId="4" xfId="1" applyNumberFormat="1" applyFont="1" applyFill="1" applyBorder="1" applyAlignment="1">
      <alignment horizontal="center" vertical="center" wrapText="1"/>
    </xf>
    <xf numFmtId="49" fontId="23" fillId="17" borderId="21" xfId="1" applyNumberFormat="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7" fillId="0" borderId="1" xfId="0" applyFont="1" applyFill="1" applyBorder="1" applyAlignment="1">
      <alignment horizontal="center" vertical="center" wrapText="1"/>
    </xf>
    <xf numFmtId="0" fontId="51" fillId="0" borderId="1" xfId="1" applyFont="1" applyFill="1" applyBorder="1" applyAlignment="1">
      <alignment horizontal="center" vertical="center" wrapText="1"/>
    </xf>
    <xf numFmtId="0" fontId="51" fillId="0" borderId="1" xfId="0" applyFont="1" applyFill="1" applyBorder="1" applyAlignment="1">
      <alignment horizontal="center" vertical="center" wrapText="1"/>
    </xf>
    <xf numFmtId="0" fontId="14" fillId="17" borderId="1" xfId="1" quotePrefix="1" applyFont="1" applyFill="1" applyBorder="1" applyAlignment="1">
      <alignment horizontal="center" vertical="center" wrapText="1"/>
    </xf>
    <xf numFmtId="49" fontId="23" fillId="17" borderId="2" xfId="1" applyNumberFormat="1" applyFont="1" applyFill="1" applyBorder="1" applyAlignment="1">
      <alignment horizontal="center" vertical="center" wrapText="1"/>
    </xf>
    <xf numFmtId="0" fontId="1" fillId="0" borderId="0" xfId="0" applyFont="1" applyAlignment="1">
      <alignment horizontal="center" vertical="center"/>
    </xf>
    <xf numFmtId="49" fontId="1" fillId="0" borderId="2" xfId="0" applyNumberFormat="1" applyFont="1" applyBorder="1" applyAlignment="1">
      <alignment horizontal="center" vertical="center"/>
    </xf>
    <xf numFmtId="3" fontId="1" fillId="0" borderId="0" xfId="0" applyNumberFormat="1" applyFont="1" applyAlignment="1">
      <alignment horizontal="center" vertical="center"/>
    </xf>
    <xf numFmtId="49" fontId="1" fillId="0" borderId="1" xfId="0" applyNumberFormat="1" applyFont="1" applyBorder="1" applyAlignment="1">
      <alignment horizontal="center" vertical="center"/>
    </xf>
    <xf numFmtId="0" fontId="20" fillId="0" borderId="1" xfId="1" applyFont="1" applyFill="1" applyBorder="1" applyAlignment="1">
      <alignment horizontal="center" vertical="center" wrapText="1"/>
    </xf>
    <xf numFmtId="0" fontId="23" fillId="17" borderId="4" xfId="1" quotePrefix="1" applyFont="1" applyFill="1" applyBorder="1" applyAlignment="1">
      <alignment horizontal="center" vertical="center"/>
    </xf>
    <xf numFmtId="3" fontId="20" fillId="11" borderId="4" xfId="2" applyNumberFormat="1" applyFont="1" applyFill="1" applyBorder="1" applyAlignment="1">
      <alignment horizontal="center" vertical="center"/>
    </xf>
    <xf numFmtId="9" fontId="20" fillId="11" borderId="0" xfId="3" applyNumberFormat="1" applyFont="1" applyFill="1" applyBorder="1" applyAlignment="1">
      <alignment horizontal="center" vertical="center"/>
    </xf>
    <xf numFmtId="9" fontId="20" fillId="11" borderId="4" xfId="3" applyNumberFormat="1" applyFont="1" applyFill="1" applyBorder="1" applyAlignment="1">
      <alignment horizontal="center" vertical="center"/>
    </xf>
    <xf numFmtId="3" fontId="19" fillId="0" borderId="1" xfId="1" applyNumberFormat="1" applyFont="1" applyBorder="1" applyAlignment="1" applyProtection="1">
      <alignment horizontal="center" vertical="center"/>
    </xf>
    <xf numFmtId="3" fontId="19" fillId="17" borderId="1" xfId="1" applyNumberFormat="1" applyFont="1" applyFill="1" applyBorder="1" applyAlignment="1" applyProtection="1">
      <alignment horizontal="center" vertical="center"/>
    </xf>
    <xf numFmtId="9" fontId="19" fillId="17" borderId="1" xfId="1" applyNumberFormat="1" applyFont="1" applyFill="1" applyBorder="1" applyAlignment="1" applyProtection="1">
      <alignment horizontal="center" vertical="center"/>
    </xf>
    <xf numFmtId="3" fontId="19" fillId="17" borderId="1" xfId="1" applyNumberFormat="1" applyFont="1" applyFill="1" applyBorder="1" applyAlignment="1" applyProtection="1">
      <alignment horizontal="center" vertical="center"/>
      <protection locked="0"/>
    </xf>
    <xf numFmtId="4" fontId="14" fillId="13" borderId="14" xfId="1" applyNumberFormat="1" applyFont="1" applyFill="1" applyBorder="1" applyAlignment="1">
      <alignment vertical="center"/>
    </xf>
    <xf numFmtId="4" fontId="14" fillId="13" borderId="25" xfId="1" applyNumberFormat="1" applyFont="1" applyFill="1" applyBorder="1" applyAlignment="1">
      <alignment vertical="center"/>
    </xf>
    <xf numFmtId="4" fontId="14" fillId="13" borderId="15" xfId="1" applyNumberFormat="1" applyFont="1" applyFill="1" applyBorder="1" applyAlignment="1">
      <alignment vertical="center"/>
    </xf>
    <xf numFmtId="43" fontId="1" fillId="17" borderId="1" xfId="0" applyNumberFormat="1" applyFont="1" applyFill="1" applyBorder="1" applyAlignment="1">
      <alignment horizontal="right" vertical="center"/>
    </xf>
    <xf numFmtId="3" fontId="20" fillId="25" borderId="0" xfId="2" applyNumberFormat="1" applyFont="1" applyFill="1" applyBorder="1" applyAlignment="1">
      <alignment horizontal="center" vertical="center"/>
    </xf>
    <xf numFmtId="3" fontId="19" fillId="13" borderId="21" xfId="2" applyNumberFormat="1" applyFont="1" applyFill="1" applyBorder="1" applyAlignment="1">
      <alignment horizontal="center" vertical="center"/>
    </xf>
    <xf numFmtId="3" fontId="19" fillId="13" borderId="0" xfId="2" applyNumberFormat="1" applyFont="1" applyFill="1" applyBorder="1" applyAlignment="1">
      <alignment horizontal="center" vertical="center"/>
    </xf>
    <xf numFmtId="3" fontId="20" fillId="0" borderId="21" xfId="2" applyNumberFormat="1" applyFont="1" applyFill="1" applyBorder="1" applyAlignment="1">
      <alignment horizontal="center" vertical="center" wrapText="1"/>
    </xf>
    <xf numFmtId="3" fontId="20" fillId="25" borderId="18" xfId="2" applyNumberFormat="1" applyFont="1" applyFill="1" applyBorder="1" applyAlignment="1">
      <alignment horizontal="center" vertical="center"/>
    </xf>
    <xf numFmtId="3" fontId="19" fillId="0" borderId="21" xfId="2" applyNumberFormat="1" applyFont="1" applyFill="1" applyBorder="1" applyAlignment="1">
      <alignment horizontal="center" vertical="center"/>
    </xf>
    <xf numFmtId="0" fontId="20" fillId="0" borderId="21" xfId="2" applyFont="1" applyFill="1" applyBorder="1" applyAlignment="1">
      <alignment horizontal="center" vertical="center" wrapText="1"/>
    </xf>
    <xf numFmtId="0" fontId="20" fillId="25" borderId="0" xfId="2" applyFont="1" applyFill="1" applyBorder="1" applyAlignment="1">
      <alignment horizontal="center" vertical="center"/>
    </xf>
    <xf numFmtId="3" fontId="19" fillId="0" borderId="21" xfId="1" applyNumberFormat="1" applyFont="1" applyFill="1" applyBorder="1" applyAlignment="1">
      <alignment horizontal="center" vertical="center"/>
    </xf>
    <xf numFmtId="3" fontId="19" fillId="0" borderId="1" xfId="2" applyNumberFormat="1" applyFont="1" applyFill="1" applyBorder="1" applyAlignment="1">
      <alignment horizontal="center" vertical="center"/>
    </xf>
    <xf numFmtId="0" fontId="0" fillId="0" borderId="21" xfId="0" applyFill="1" applyBorder="1" applyAlignment="1">
      <alignment horizontal="center" vertical="center"/>
    </xf>
    <xf numFmtId="3" fontId="19" fillId="28" borderId="19" xfId="1" applyNumberFormat="1" applyFont="1" applyFill="1" applyBorder="1" applyAlignment="1">
      <alignment horizontal="center" vertical="center"/>
    </xf>
    <xf numFmtId="0" fontId="1" fillId="0" borderId="0" xfId="0" applyFont="1" applyAlignment="1">
      <alignment horizontal="center" vertical="center"/>
    </xf>
    <xf numFmtId="4" fontId="20" fillId="25" borderId="1" xfId="2" applyNumberFormat="1" applyFont="1" applyFill="1" applyBorder="1" applyAlignment="1">
      <alignment horizontal="center" vertical="center"/>
    </xf>
    <xf numFmtId="3" fontId="19" fillId="13" borderId="1" xfId="2" applyNumberFormat="1" applyFont="1" applyFill="1" applyBorder="1" applyAlignment="1">
      <alignment horizontal="center" vertical="center"/>
    </xf>
    <xf numFmtId="3" fontId="20" fillId="25" borderId="4" xfId="2" applyNumberFormat="1" applyFont="1" applyFill="1" applyBorder="1" applyAlignment="1">
      <alignment horizontal="center" vertical="center"/>
    </xf>
    <xf numFmtId="3" fontId="20" fillId="25" borderId="3" xfId="2" applyNumberFormat="1" applyFont="1" applyFill="1" applyBorder="1" applyAlignment="1">
      <alignment horizontal="center" vertical="center"/>
    </xf>
    <xf numFmtId="3" fontId="20" fillId="25" borderId="2" xfId="2" applyNumberFormat="1" applyFont="1" applyFill="1" applyBorder="1" applyAlignment="1">
      <alignment horizontal="center" vertical="center"/>
    </xf>
    <xf numFmtId="0" fontId="20" fillId="25" borderId="1" xfId="1" applyFont="1" applyFill="1" applyBorder="1" applyAlignment="1">
      <alignment horizontal="center" vertical="center"/>
    </xf>
    <xf numFmtId="0" fontId="57" fillId="0" borderId="1" xfId="0" applyFont="1" applyBorder="1" applyAlignment="1">
      <alignment horizontal="center" vertical="center" wrapText="1" readingOrder="2"/>
    </xf>
    <xf numFmtId="0" fontId="57" fillId="0" borderId="1" xfId="0" applyFont="1" applyBorder="1" applyAlignment="1">
      <alignment horizontal="center" vertical="center" wrapText="1"/>
    </xf>
    <xf numFmtId="3" fontId="20" fillId="17" borderId="2" xfId="1" applyNumberFormat="1" applyFont="1" applyFill="1" applyBorder="1" applyAlignment="1" applyProtection="1">
      <alignment horizontal="center" vertical="center"/>
    </xf>
    <xf numFmtId="3" fontId="20" fillId="17" borderId="4" xfId="1" applyNumberFormat="1" applyFont="1" applyFill="1" applyBorder="1" applyAlignment="1" applyProtection="1">
      <alignment horizontal="center" vertical="center"/>
    </xf>
    <xf numFmtId="3" fontId="19" fillId="28" borderId="1" xfId="1" applyNumberFormat="1" applyFont="1" applyFill="1" applyBorder="1" applyAlignment="1" applyProtection="1">
      <alignment horizontal="center" vertical="center"/>
    </xf>
    <xf numFmtId="9" fontId="19" fillId="28" borderId="1" xfId="1" applyNumberFormat="1" applyFont="1" applyFill="1" applyBorder="1" applyAlignment="1" applyProtection="1">
      <alignment horizontal="center" vertical="center"/>
    </xf>
    <xf numFmtId="3" fontId="19" fillId="28" borderId="1" xfId="1" applyNumberFormat="1" applyFont="1" applyFill="1" applyBorder="1" applyAlignment="1" applyProtection="1">
      <alignment horizontal="center" vertical="center"/>
      <protection locked="0"/>
    </xf>
    <xf numFmtId="3" fontId="20" fillId="28" borderId="4" xfId="1" applyNumberFormat="1" applyFont="1" applyFill="1" applyBorder="1" applyAlignment="1" applyProtection="1">
      <alignment horizontal="center" vertical="center"/>
    </xf>
    <xf numFmtId="3" fontId="25" fillId="0" borderId="1" xfId="2" applyNumberFormat="1" applyFont="1" applyFill="1" applyBorder="1" applyAlignment="1">
      <alignment horizontal="center" vertical="center"/>
    </xf>
    <xf numFmtId="3" fontId="13" fillId="0" borderId="0" xfId="0" applyNumberFormat="1" applyFont="1" applyAlignment="1">
      <alignment horizontal="center" vertical="center"/>
    </xf>
    <xf numFmtId="4" fontId="13" fillId="0" borderId="0" xfId="0" applyNumberFormat="1" applyFont="1" applyAlignment="1">
      <alignment horizontal="center" vertical="center"/>
    </xf>
    <xf numFmtId="9" fontId="13" fillId="0" borderId="0" xfId="0" applyNumberFormat="1" applyFont="1" applyAlignment="1">
      <alignment horizontal="center" vertical="center"/>
    </xf>
    <xf numFmtId="3" fontId="25" fillId="13" borderId="1" xfId="2" applyNumberFormat="1" applyFont="1" applyFill="1" applyBorder="1" applyAlignment="1">
      <alignment horizontal="center" vertical="center"/>
    </xf>
    <xf numFmtId="3" fontId="25" fillId="0" borderId="4" xfId="2" applyNumberFormat="1" applyFont="1" applyFill="1" applyBorder="1" applyAlignment="1">
      <alignment horizontal="center" vertical="center"/>
    </xf>
    <xf numFmtId="3" fontId="28" fillId="0" borderId="4" xfId="2" applyNumberFormat="1" applyFont="1" applyFill="1" applyBorder="1" applyAlignment="1">
      <alignment horizontal="center" vertical="center"/>
    </xf>
    <xf numFmtId="3" fontId="25" fillId="0" borderId="2" xfId="2" applyNumberFormat="1" applyFont="1" applyFill="1" applyBorder="1" applyAlignment="1">
      <alignment horizontal="center" vertical="center"/>
    </xf>
    <xf numFmtId="3" fontId="25" fillId="0" borderId="3" xfId="2" applyNumberFormat="1" applyFont="1" applyFill="1" applyBorder="1" applyAlignment="1">
      <alignment horizontal="center" vertical="center"/>
    </xf>
    <xf numFmtId="3" fontId="28" fillId="0" borderId="2" xfId="2" applyNumberFormat="1" applyFont="1" applyFill="1" applyBorder="1" applyAlignment="1">
      <alignment horizontal="center" vertical="top"/>
    </xf>
    <xf numFmtId="3" fontId="28" fillId="0" borderId="4" xfId="2" applyNumberFormat="1" applyFont="1" applyFill="1" applyBorder="1" applyAlignment="1">
      <alignment horizontal="center" vertical="top"/>
    </xf>
    <xf numFmtId="3" fontId="28" fillId="0" borderId="3" xfId="2" applyNumberFormat="1" applyFont="1" applyFill="1" applyBorder="1" applyAlignment="1">
      <alignment horizontal="center" vertical="top"/>
    </xf>
    <xf numFmtId="4" fontId="28" fillId="0" borderId="4" xfId="2" applyNumberFormat="1" applyFont="1" applyFill="1" applyBorder="1" applyAlignment="1">
      <alignment horizontal="center" vertical="center"/>
    </xf>
    <xf numFmtId="4" fontId="25" fillId="0" borderId="1" xfId="2" applyNumberFormat="1" applyFont="1" applyFill="1" applyBorder="1" applyAlignment="1">
      <alignment horizontal="center" vertical="center"/>
    </xf>
    <xf numFmtId="10" fontId="1" fillId="0" borderId="0" xfId="0" applyNumberFormat="1" applyFont="1" applyAlignment="1">
      <alignment horizontal="center" vertical="center"/>
    </xf>
    <xf numFmtId="1" fontId="26" fillId="25" borderId="1" xfId="10" applyNumberFormat="1" applyFont="1" applyFill="1" applyBorder="1" applyAlignment="1">
      <alignment horizontal="center" vertical="center"/>
    </xf>
    <xf numFmtId="3" fontId="96" fillId="0" borderId="1" xfId="1" applyNumberFormat="1" applyFont="1" applyFill="1" applyBorder="1" applyAlignment="1">
      <alignment horizontal="center" vertical="center"/>
    </xf>
    <xf numFmtId="3" fontId="77" fillId="28" borderId="1" xfId="1" applyNumberFormat="1" applyFont="1" applyFill="1" applyBorder="1" applyAlignment="1">
      <alignment horizontal="center" vertical="center"/>
    </xf>
    <xf numFmtId="4" fontId="77" fillId="28" borderId="1" xfId="1" applyNumberFormat="1" applyFont="1" applyFill="1" applyBorder="1" applyAlignment="1">
      <alignment horizontal="center" vertical="center"/>
    </xf>
    <xf numFmtId="4" fontId="19" fillId="28" borderId="1" xfId="1" quotePrefix="1" applyNumberFormat="1" applyFont="1" applyFill="1" applyBorder="1" applyAlignment="1">
      <alignment horizontal="center" vertical="center" wrapText="1"/>
    </xf>
    <xf numFmtId="1" fontId="14" fillId="0" borderId="2" xfId="1" applyNumberFormat="1" applyFont="1" applyFill="1" applyBorder="1" applyAlignment="1">
      <alignment horizontal="center" vertical="center"/>
    </xf>
    <xf numFmtId="1" fontId="14" fillId="0" borderId="4" xfId="1" applyNumberFormat="1" applyFont="1" applyFill="1" applyBorder="1" applyAlignment="1">
      <alignment horizontal="center" vertical="center"/>
    </xf>
    <xf numFmtId="1" fontId="19" fillId="0" borderId="4" xfId="3" applyNumberFormat="1" applyFont="1" applyFill="1" applyBorder="1" applyAlignment="1">
      <alignment horizontal="center" vertical="center"/>
    </xf>
    <xf numFmtId="1" fontId="19" fillId="0" borderId="3" xfId="3" applyNumberFormat="1" applyFont="1" applyFill="1" applyBorder="1" applyAlignment="1">
      <alignment horizontal="center" vertical="center"/>
    </xf>
    <xf numFmtId="1" fontId="14" fillId="0" borderId="2" xfId="7" applyNumberFormat="1" applyFill="1" applyBorder="1" applyAlignment="1">
      <alignment horizontal="center" vertical="center"/>
    </xf>
    <xf numFmtId="1" fontId="14" fillId="0" borderId="4" xfId="7" applyNumberFormat="1" applyFill="1" applyBorder="1" applyAlignment="1">
      <alignment horizontal="center" vertical="center"/>
    </xf>
    <xf numFmtId="1" fontId="14" fillId="0" borderId="3" xfId="7" applyNumberFormat="1" applyFill="1" applyBorder="1" applyAlignment="1">
      <alignment horizontal="center" vertical="center"/>
    </xf>
    <xf numFmtId="0" fontId="19" fillId="0" borderId="1" xfId="1" applyFont="1" applyFill="1" applyBorder="1" applyAlignment="1">
      <alignment horizontal="center" vertical="center" wrapText="1"/>
    </xf>
    <xf numFmtId="0" fontId="20" fillId="0" borderId="1" xfId="1" applyFont="1" applyFill="1" applyBorder="1" applyAlignment="1">
      <alignment horizontal="center" vertical="center" wrapText="1"/>
    </xf>
    <xf numFmtId="3" fontId="1" fillId="0" borderId="0" xfId="0" applyNumberFormat="1" applyFont="1" applyAlignment="1">
      <alignment horizontal="center" vertical="center"/>
    </xf>
    <xf numFmtId="3" fontId="90" fillId="28" borderId="1" xfId="1" applyNumberFormat="1" applyFont="1" applyFill="1" applyBorder="1" applyAlignment="1">
      <alignment horizontal="center" vertical="center"/>
    </xf>
    <xf numFmtId="3" fontId="98" fillId="29" borderId="1" xfId="1" applyNumberFormat="1" applyFont="1" applyFill="1" applyBorder="1" applyAlignment="1" applyProtection="1">
      <alignment horizontal="center" vertical="center"/>
      <protection locked="0"/>
    </xf>
    <xf numFmtId="3" fontId="93" fillId="4" borderId="1" xfId="1" applyNumberFormat="1" applyFont="1" applyFill="1" applyBorder="1" applyAlignment="1" applyProtection="1">
      <alignment horizontal="center" vertical="center"/>
    </xf>
    <xf numFmtId="3" fontId="20" fillId="4" borderId="1" xfId="1" applyNumberFormat="1" applyFont="1" applyFill="1" applyBorder="1" applyAlignment="1" applyProtection="1">
      <alignment horizontal="center" vertical="center"/>
      <protection locked="0"/>
    </xf>
    <xf numFmtId="3" fontId="20" fillId="4" borderId="1" xfId="1" applyNumberFormat="1" applyFont="1" applyFill="1" applyBorder="1" applyAlignment="1">
      <alignment horizontal="center" vertical="center"/>
    </xf>
    <xf numFmtId="3" fontId="20" fillId="4" borderId="2" xfId="1" applyNumberFormat="1" applyFont="1" applyFill="1" applyBorder="1" applyAlignment="1" applyProtection="1">
      <alignment horizontal="center" vertical="center"/>
    </xf>
    <xf numFmtId="3" fontId="20" fillId="4" borderId="2" xfId="1" applyNumberFormat="1" applyFont="1" applyFill="1" applyBorder="1" applyAlignment="1" applyProtection="1">
      <alignment horizontal="center" vertical="center"/>
      <protection locked="0"/>
    </xf>
    <xf numFmtId="3" fontId="20" fillId="4" borderId="4" xfId="1" applyNumberFormat="1" applyFont="1" applyFill="1" applyBorder="1" applyAlignment="1" applyProtection="1">
      <alignment horizontal="center" vertical="center"/>
    </xf>
    <xf numFmtId="3" fontId="20" fillId="4" borderId="4" xfId="1" applyNumberFormat="1" applyFont="1" applyFill="1" applyBorder="1" applyAlignment="1" applyProtection="1">
      <alignment horizontal="center" vertical="center"/>
      <protection locked="0"/>
    </xf>
    <xf numFmtId="2" fontId="20" fillId="0" borderId="21" xfId="2" applyNumberFormat="1" applyFont="1" applyFill="1" applyBorder="1" applyAlignment="1">
      <alignment horizontal="center" vertical="center"/>
    </xf>
    <xf numFmtId="2" fontId="20" fillId="0" borderId="21" xfId="3" applyNumberFormat="1" applyFont="1" applyFill="1" applyBorder="1" applyAlignment="1">
      <alignment horizontal="center" vertical="center"/>
    </xf>
    <xf numFmtId="2" fontId="20" fillId="0" borderId="4" xfId="3" applyNumberFormat="1" applyFont="1" applyFill="1" applyBorder="1" applyAlignment="1">
      <alignment horizontal="center" vertical="center"/>
    </xf>
    <xf numFmtId="2" fontId="20" fillId="0" borderId="25" xfId="3" applyNumberFormat="1" applyFont="1" applyFill="1" applyBorder="1" applyAlignment="1">
      <alignment horizontal="center" vertical="center"/>
    </xf>
    <xf numFmtId="0" fontId="20" fillId="0" borderId="1" xfId="1" applyFont="1" applyFill="1" applyBorder="1" applyAlignment="1">
      <alignment horizontal="center" vertical="center" wrapText="1"/>
    </xf>
    <xf numFmtId="0" fontId="19" fillId="34" borderId="1" xfId="0" applyFont="1" applyFill="1" applyBorder="1" applyAlignment="1">
      <alignment horizontal="center" vertical="center" wrapText="1"/>
    </xf>
    <xf numFmtId="0" fontId="19" fillId="0" borderId="1" xfId="1" applyFont="1" applyFill="1" applyBorder="1" applyAlignment="1">
      <alignment horizontal="center" vertical="center" wrapText="1"/>
    </xf>
    <xf numFmtId="3" fontId="19" fillId="3" borderId="1" xfId="1" applyNumberFormat="1" applyFont="1" applyFill="1" applyBorder="1" applyAlignment="1" applyProtection="1">
      <alignment horizontal="center" vertical="center"/>
    </xf>
    <xf numFmtId="9" fontId="19" fillId="3" borderId="1" xfId="1" applyNumberFormat="1" applyFont="1" applyFill="1" applyBorder="1" applyAlignment="1" applyProtection="1">
      <alignment horizontal="center" vertical="center"/>
    </xf>
    <xf numFmtId="3" fontId="19" fillId="3" borderId="1" xfId="1" applyNumberFormat="1" applyFont="1" applyFill="1" applyBorder="1" applyAlignment="1" applyProtection="1">
      <alignment horizontal="center" vertical="center"/>
      <protection locked="0"/>
    </xf>
    <xf numFmtId="3" fontId="20" fillId="3" borderId="4" xfId="1" applyNumberFormat="1" applyFont="1" applyFill="1" applyBorder="1" applyAlignment="1" applyProtection="1">
      <alignment horizontal="center" vertical="center"/>
    </xf>
    <xf numFmtId="1" fontId="20" fillId="3" borderId="0" xfId="1" applyNumberFormat="1" applyFont="1" applyFill="1" applyBorder="1" applyAlignment="1">
      <alignment horizontal="center" vertical="center"/>
    </xf>
    <xf numFmtId="169" fontId="20" fillId="3" borderId="0" xfId="1" applyNumberFormat="1" applyFont="1" applyFill="1" applyBorder="1" applyAlignment="1">
      <alignment horizontal="center" vertical="center"/>
    </xf>
    <xf numFmtId="165" fontId="19" fillId="3" borderId="1" xfId="1" applyNumberFormat="1" applyFont="1" applyFill="1" applyBorder="1" applyAlignment="1" applyProtection="1">
      <alignment horizontal="center" vertical="center"/>
      <protection locked="0"/>
    </xf>
    <xf numFmtId="165" fontId="20" fillId="3" borderId="4" xfId="1" applyNumberFormat="1" applyFont="1" applyFill="1" applyBorder="1" applyAlignment="1" applyProtection="1">
      <alignment horizontal="center" vertical="center"/>
    </xf>
    <xf numFmtId="165" fontId="19" fillId="3" borderId="1" xfId="1" applyNumberFormat="1" applyFont="1" applyFill="1" applyBorder="1" applyAlignment="1" applyProtection="1">
      <alignment horizontal="center" vertical="center"/>
    </xf>
    <xf numFmtId="169" fontId="0" fillId="4" borderId="0" xfId="0" applyNumberFormat="1" applyFont="1" applyFill="1" applyAlignment="1">
      <alignment horizontal="center" vertical="center"/>
    </xf>
    <xf numFmtId="165" fontId="19" fillId="4" borderId="1" xfId="1" applyNumberFormat="1" applyFont="1" applyFill="1" applyBorder="1" applyAlignment="1" applyProtection="1">
      <alignment horizontal="center" vertical="center"/>
    </xf>
    <xf numFmtId="9" fontId="19" fillId="4" borderId="1" xfId="1" applyNumberFormat="1" applyFont="1" applyFill="1" applyBorder="1" applyAlignment="1" applyProtection="1">
      <alignment horizontal="center" vertical="center"/>
    </xf>
    <xf numFmtId="165" fontId="19" fillId="4" borderId="1" xfId="1" applyNumberFormat="1" applyFont="1" applyFill="1" applyBorder="1" applyAlignment="1" applyProtection="1">
      <alignment horizontal="center" vertical="center"/>
      <protection locked="0"/>
    </xf>
    <xf numFmtId="165" fontId="20" fillId="4" borderId="2" xfId="1" applyNumberFormat="1" applyFont="1" applyFill="1" applyBorder="1" applyAlignment="1" applyProtection="1">
      <alignment horizontal="center" vertical="center"/>
    </xf>
    <xf numFmtId="169" fontId="0" fillId="4" borderId="0" xfId="0" applyNumberFormat="1" applyFont="1" applyFill="1" applyBorder="1" applyAlignment="1">
      <alignment horizontal="center" vertical="center"/>
    </xf>
    <xf numFmtId="169" fontId="28" fillId="4" borderId="0" xfId="1" applyNumberFormat="1" applyFont="1" applyFill="1" applyBorder="1" applyAlignment="1">
      <alignment horizontal="center" vertical="center"/>
    </xf>
    <xf numFmtId="3" fontId="28" fillId="4" borderId="0" xfId="1" applyNumberFormat="1" applyFont="1" applyFill="1" applyBorder="1" applyAlignment="1">
      <alignment horizontal="center" vertical="center"/>
    </xf>
    <xf numFmtId="3" fontId="19" fillId="4" borderId="1" xfId="1" applyNumberFormat="1" applyFont="1" applyFill="1" applyBorder="1" applyAlignment="1" applyProtection="1">
      <alignment horizontal="center" vertical="center"/>
    </xf>
    <xf numFmtId="3" fontId="19" fillId="4" borderId="1" xfId="1" applyNumberFormat="1" applyFont="1" applyFill="1" applyBorder="1" applyAlignment="1" applyProtection="1">
      <alignment horizontal="center" vertical="center"/>
      <protection locked="0"/>
    </xf>
    <xf numFmtId="0" fontId="1" fillId="4" borderId="0" xfId="0" applyFont="1" applyFill="1" applyAlignment="1">
      <alignment horizontal="center" vertical="center"/>
    </xf>
    <xf numFmtId="0" fontId="20" fillId="4" borderId="0" xfId="1" applyFont="1" applyFill="1" applyBorder="1" applyAlignment="1">
      <alignment horizontal="center"/>
    </xf>
    <xf numFmtId="3" fontId="20" fillId="4" borderId="0" xfId="1" applyNumberFormat="1" applyFont="1" applyFill="1" applyBorder="1" applyAlignment="1">
      <alignment horizontal="center" vertical="center"/>
    </xf>
    <xf numFmtId="0" fontId="1" fillId="4" borderId="0" xfId="0" applyFont="1" applyFill="1" applyBorder="1" applyAlignment="1">
      <alignment horizontal="center" vertical="center"/>
    </xf>
    <xf numFmtId="0" fontId="19" fillId="38" borderId="1" xfId="1" applyFont="1" applyFill="1" applyBorder="1" applyAlignment="1">
      <alignment horizontal="center" vertical="center" wrapText="1"/>
    </xf>
    <xf numFmtId="0" fontId="19" fillId="38" borderId="1" xfId="0" applyFont="1" applyFill="1" applyBorder="1" applyAlignment="1">
      <alignment horizontal="center" vertical="center" wrapText="1"/>
    </xf>
    <xf numFmtId="49" fontId="1" fillId="0" borderId="2" xfId="0" applyNumberFormat="1" applyFont="1" applyBorder="1" applyAlignment="1">
      <alignment vertical="center" wrapText="1"/>
    </xf>
    <xf numFmtId="49" fontId="1" fillId="0" borderId="2" xfId="0" applyNumberFormat="1" applyFont="1" applyFill="1" applyBorder="1" applyAlignment="1">
      <alignment vertical="center" wrapText="1"/>
    </xf>
    <xf numFmtId="49" fontId="1" fillId="0" borderId="4" xfId="0" applyNumberFormat="1" applyFont="1" applyFill="1" applyBorder="1" applyAlignment="1">
      <alignment vertical="center" wrapText="1"/>
    </xf>
    <xf numFmtId="49" fontId="1" fillId="0" borderId="3" xfId="0" applyNumberFormat="1" applyFont="1" applyFill="1" applyBorder="1" applyAlignment="1">
      <alignment vertical="center" wrapText="1"/>
    </xf>
    <xf numFmtId="49" fontId="1" fillId="13" borderId="2" xfId="0" applyNumberFormat="1" applyFont="1" applyFill="1" applyBorder="1" applyAlignment="1">
      <alignment vertical="center" wrapText="1"/>
    </xf>
    <xf numFmtId="49" fontId="1" fillId="13" borderId="4" xfId="0" applyNumberFormat="1" applyFont="1" applyFill="1" applyBorder="1" applyAlignment="1">
      <alignment vertical="center" wrapText="1"/>
    </xf>
    <xf numFmtId="49" fontId="1" fillId="13" borderId="3" xfId="0" applyNumberFormat="1" applyFont="1" applyFill="1" applyBorder="1" applyAlignment="1">
      <alignment vertical="center" wrapText="1"/>
    </xf>
    <xf numFmtId="0" fontId="1" fillId="0" borderId="0" xfId="0" applyFont="1" applyAlignment="1">
      <alignment horizontal="center" vertical="center"/>
    </xf>
    <xf numFmtId="3" fontId="1" fillId="0" borderId="0" xfId="0" applyNumberFormat="1" applyFont="1" applyAlignment="1">
      <alignment horizontal="center" vertical="center"/>
    </xf>
    <xf numFmtId="3" fontId="19" fillId="0" borderId="1" xfId="1" applyNumberFormat="1" applyFont="1" applyBorder="1" applyAlignment="1" applyProtection="1">
      <alignment horizontal="center" vertical="center"/>
    </xf>
    <xf numFmtId="3" fontId="19" fillId="0" borderId="1" xfId="1" applyNumberFormat="1" applyFont="1" applyFill="1" applyBorder="1" applyAlignment="1" applyProtection="1">
      <alignment horizontal="center" vertical="center"/>
    </xf>
    <xf numFmtId="0" fontId="20" fillId="0" borderId="0" xfId="1" applyFont="1" applyFill="1" applyBorder="1" applyAlignment="1">
      <alignment horizontal="center"/>
    </xf>
    <xf numFmtId="0" fontId="20" fillId="0" borderId="0" xfId="1" applyFont="1" applyFill="1" applyBorder="1" applyAlignment="1">
      <alignment horizontal="center" vertical="center"/>
    </xf>
    <xf numFmtId="3" fontId="19" fillId="0" borderId="1" xfId="1" applyNumberFormat="1" applyFont="1" applyFill="1" applyBorder="1" applyAlignment="1">
      <alignment horizontal="center" vertical="center" wrapText="1"/>
    </xf>
    <xf numFmtId="0" fontId="20" fillId="4" borderId="1" xfId="1" applyFont="1" applyFill="1" applyBorder="1" applyAlignment="1">
      <alignment horizontal="center" vertical="center"/>
    </xf>
    <xf numFmtId="0" fontId="1" fillId="0" borderId="0" xfId="0" applyFont="1" applyFill="1" applyBorder="1" applyAlignment="1">
      <alignment horizontal="center" vertical="center"/>
    </xf>
    <xf numFmtId="3" fontId="1" fillId="4" borderId="1" xfId="0" applyNumberFormat="1" applyFont="1" applyFill="1" applyBorder="1" applyAlignment="1">
      <alignment horizontal="center" vertical="center"/>
    </xf>
    <xf numFmtId="0" fontId="63" fillId="0" borderId="2" xfId="1" applyFont="1" applyBorder="1" applyAlignment="1" applyProtection="1">
      <alignment horizontal="center" vertical="center" wrapText="1"/>
      <protection locked="0"/>
    </xf>
    <xf numFmtId="0" fontId="63" fillId="0" borderId="3" xfId="1" applyFont="1" applyBorder="1" applyAlignment="1" applyProtection="1">
      <alignment horizontal="center" vertical="center" wrapText="1"/>
      <protection locked="0"/>
    </xf>
    <xf numFmtId="0" fontId="19" fillId="0" borderId="0" xfId="1" applyFont="1" applyFill="1" applyBorder="1" applyAlignment="1">
      <alignment horizontal="center" vertical="center" wrapText="1"/>
    </xf>
    <xf numFmtId="3" fontId="1" fillId="0" borderId="0" xfId="0" applyNumberFormat="1" applyFont="1" applyAlignment="1">
      <alignment horizontal="center" vertical="center"/>
    </xf>
    <xf numFmtId="9" fontId="1" fillId="0" borderId="0" xfId="0" applyNumberFormat="1" applyFont="1" applyAlignment="1">
      <alignment horizontal="center" vertical="center"/>
    </xf>
    <xf numFmtId="0" fontId="22" fillId="0" borderId="0" xfId="0" applyFont="1" applyFill="1" applyBorder="1" applyAlignment="1">
      <alignment horizontal="center" vertical="center" wrapText="1"/>
    </xf>
    <xf numFmtId="0" fontId="26" fillId="0" borderId="0" xfId="1" applyFont="1" applyFill="1" applyBorder="1" applyAlignment="1">
      <alignment horizontal="center" vertical="center" wrapText="1"/>
    </xf>
    <xf numFmtId="0" fontId="19" fillId="0" borderId="0" xfId="1" applyFont="1" applyFill="1" applyBorder="1" applyAlignment="1">
      <alignment vertical="top"/>
    </xf>
    <xf numFmtId="4" fontId="14" fillId="0" borderId="20" xfId="1" applyNumberFormat="1" applyFont="1" applyFill="1" applyBorder="1" applyAlignment="1">
      <alignment vertical="center"/>
    </xf>
    <xf numFmtId="4" fontId="14" fillId="0" borderId="21" xfId="1" applyNumberFormat="1" applyFont="1" applyFill="1" applyBorder="1" applyAlignment="1">
      <alignment vertical="center"/>
    </xf>
    <xf numFmtId="4" fontId="14" fillId="0" borderId="19" xfId="1" applyNumberFormat="1" applyFont="1" applyFill="1" applyBorder="1" applyAlignment="1">
      <alignment vertical="center"/>
    </xf>
    <xf numFmtId="0" fontId="20" fillId="0" borderId="0" xfId="1" applyFont="1" applyFill="1" applyBorder="1" applyAlignment="1"/>
    <xf numFmtId="0" fontId="10" fillId="17" borderId="0" xfId="0" applyFont="1" applyFill="1" applyAlignment="1">
      <alignment horizontal="center" vertical="center"/>
    </xf>
    <xf numFmtId="3" fontId="8" fillId="17" borderId="2" xfId="1" applyNumberFormat="1" applyFont="1" applyFill="1" applyBorder="1" applyAlignment="1" applyProtection="1">
      <alignment horizontal="center" vertical="center"/>
      <protection locked="0"/>
    </xf>
    <xf numFmtId="3" fontId="8" fillId="17" borderId="4" xfId="1" applyNumberFormat="1" applyFont="1" applyFill="1" applyBorder="1" applyAlignment="1" applyProtection="1">
      <alignment horizontal="center" vertical="center"/>
      <protection locked="0"/>
    </xf>
    <xf numFmtId="3" fontId="8" fillId="17" borderId="3" xfId="1" applyNumberFormat="1" applyFont="1" applyFill="1" applyBorder="1" applyAlignment="1" applyProtection="1">
      <alignment horizontal="center" vertical="center"/>
      <protection locked="0"/>
    </xf>
    <xf numFmtId="0" fontId="4" fillId="17" borderId="0" xfId="0" applyFont="1" applyFill="1" applyAlignment="1">
      <alignment horizontal="center" vertical="center"/>
    </xf>
    <xf numFmtId="3" fontId="59" fillId="17" borderId="0" xfId="0" applyNumberFormat="1" applyFont="1" applyFill="1" applyAlignment="1">
      <alignment horizontal="center" vertical="center"/>
    </xf>
    <xf numFmtId="3" fontId="4" fillId="17" borderId="0" xfId="0" applyNumberFormat="1" applyFont="1" applyFill="1" applyAlignment="1">
      <alignment horizontal="center" vertical="center"/>
    </xf>
    <xf numFmtId="3" fontId="88" fillId="17" borderId="2" xfId="1" applyNumberFormat="1" applyFont="1" applyFill="1" applyBorder="1" applyAlignment="1" applyProtection="1">
      <alignment horizontal="center" vertical="center"/>
      <protection locked="0"/>
    </xf>
    <xf numFmtId="3" fontId="88" fillId="17" borderId="4" xfId="1" applyNumberFormat="1" applyFont="1" applyFill="1" applyBorder="1" applyAlignment="1" applyProtection="1">
      <alignment horizontal="center" vertical="center"/>
      <protection locked="0"/>
    </xf>
    <xf numFmtId="3" fontId="88" fillId="17" borderId="14" xfId="1" applyNumberFormat="1" applyFont="1" applyFill="1" applyBorder="1" applyAlignment="1" applyProtection="1">
      <alignment horizontal="center" vertical="center"/>
      <protection locked="0"/>
    </xf>
    <xf numFmtId="3" fontId="88" fillId="17" borderId="25" xfId="1" applyNumberFormat="1" applyFont="1" applyFill="1" applyBorder="1" applyAlignment="1" applyProtection="1">
      <alignment horizontal="center" vertical="center"/>
      <protection locked="0"/>
    </xf>
    <xf numFmtId="3" fontId="88" fillId="17" borderId="15" xfId="1" applyNumberFormat="1" applyFont="1" applyFill="1" applyBorder="1" applyAlignment="1" applyProtection="1">
      <alignment horizontal="center" vertical="center"/>
      <protection locked="0"/>
    </xf>
    <xf numFmtId="3" fontId="88" fillId="17" borderId="3" xfId="1" applyNumberFormat="1" applyFont="1" applyFill="1" applyBorder="1" applyAlignment="1" applyProtection="1">
      <alignment horizontal="center" vertical="center"/>
      <protection locked="0"/>
    </xf>
    <xf numFmtId="0" fontId="100" fillId="0" borderId="25" xfId="0" applyFont="1" applyFill="1" applyBorder="1" applyAlignment="1">
      <alignment horizontal="center" vertical="center" wrapText="1"/>
    </xf>
    <xf numFmtId="4" fontId="101" fillId="0" borderId="19" xfId="1" applyNumberFormat="1" applyFont="1" applyFill="1" applyBorder="1" applyAlignment="1" applyProtection="1">
      <alignment horizontal="center" vertical="center" wrapText="1"/>
      <protection locked="0"/>
    </xf>
    <xf numFmtId="4" fontId="101" fillId="0" borderId="16" xfId="1" applyNumberFormat="1" applyFont="1" applyFill="1" applyBorder="1" applyAlignment="1" applyProtection="1">
      <alignment horizontal="center" vertical="center" wrapText="1"/>
      <protection locked="0"/>
    </xf>
    <xf numFmtId="0" fontId="1" fillId="29" borderId="0" xfId="0" applyFont="1" applyFill="1" applyBorder="1" applyAlignment="1">
      <alignment horizontal="center" vertical="center"/>
    </xf>
    <xf numFmtId="0" fontId="1" fillId="29" borderId="0" xfId="0" applyFont="1" applyFill="1" applyAlignment="1">
      <alignment horizontal="center" vertical="center"/>
    </xf>
    <xf numFmtId="0" fontId="26" fillId="29" borderId="0" xfId="1" applyFont="1" applyFill="1" applyBorder="1" applyAlignment="1">
      <alignment horizontal="center" vertical="center" wrapText="1"/>
    </xf>
    <xf numFmtId="3" fontId="65" fillId="17" borderId="2" xfId="1" applyNumberFormat="1" applyFont="1" applyFill="1" applyBorder="1" applyAlignment="1" applyProtection="1">
      <alignment horizontal="center" vertical="center" wrapText="1"/>
      <protection locked="0"/>
    </xf>
    <xf numFmtId="0" fontId="20" fillId="17" borderId="4" xfId="1" applyFont="1" applyFill="1" applyBorder="1" applyAlignment="1">
      <alignment horizontal="center" vertical="center" wrapText="1"/>
    </xf>
    <xf numFmtId="3" fontId="65" fillId="17" borderId="4" xfId="1" applyNumberFormat="1" applyFont="1" applyFill="1" applyBorder="1" applyAlignment="1" applyProtection="1">
      <alignment horizontal="center" vertical="center" wrapText="1"/>
      <protection locked="0"/>
    </xf>
    <xf numFmtId="1" fontId="20" fillId="17" borderId="4" xfId="1" applyNumberFormat="1" applyFont="1" applyFill="1" applyBorder="1" applyAlignment="1">
      <alignment horizontal="center" vertical="center" wrapText="1"/>
    </xf>
    <xf numFmtId="3" fontId="20" fillId="17" borderId="4" xfId="1" applyNumberFormat="1" applyFont="1" applyFill="1" applyBorder="1" applyAlignment="1">
      <alignment horizontal="center" vertical="center" wrapText="1"/>
    </xf>
    <xf numFmtId="3" fontId="65" fillId="17" borderId="3" xfId="1" applyNumberFormat="1" applyFont="1" applyFill="1" applyBorder="1" applyAlignment="1" applyProtection="1">
      <alignment horizontal="center" vertical="center" wrapText="1"/>
      <protection locked="0"/>
    </xf>
    <xf numFmtId="169" fontId="1" fillId="0" borderId="0" xfId="0" applyNumberFormat="1" applyFont="1" applyAlignment="1">
      <alignment horizontal="center" vertical="center"/>
    </xf>
    <xf numFmtId="0" fontId="1" fillId="17" borderId="14" xfId="0" applyFont="1" applyFill="1" applyBorder="1" applyAlignment="1">
      <alignment horizontal="center" vertical="center"/>
    </xf>
    <xf numFmtId="3" fontId="65" fillId="17" borderId="2" xfId="1" applyNumberFormat="1" applyFont="1" applyFill="1" applyBorder="1" applyAlignment="1" applyProtection="1">
      <alignment horizontal="center" vertical="center"/>
      <protection locked="0"/>
    </xf>
    <xf numFmtId="0" fontId="1" fillId="17" borderId="25" xfId="0" applyFont="1" applyFill="1" applyBorder="1" applyAlignment="1">
      <alignment horizontal="center" vertical="center"/>
    </xf>
    <xf numFmtId="3" fontId="65" fillId="17" borderId="4" xfId="1" applyNumberFormat="1" applyFont="1" applyFill="1" applyBorder="1" applyAlignment="1" applyProtection="1">
      <alignment horizontal="center" vertical="center"/>
      <protection locked="0"/>
    </xf>
    <xf numFmtId="3" fontId="66" fillId="17" borderId="4" xfId="1" applyNumberFormat="1" applyFont="1" applyFill="1" applyBorder="1" applyAlignment="1" applyProtection="1">
      <alignment horizontal="center" vertical="center"/>
      <protection locked="0"/>
    </xf>
    <xf numFmtId="0" fontId="1" fillId="17" borderId="15" xfId="0" applyFont="1" applyFill="1" applyBorder="1" applyAlignment="1">
      <alignment horizontal="center" vertical="center"/>
    </xf>
    <xf numFmtId="3" fontId="66" fillId="17" borderId="3" xfId="1" applyNumberFormat="1" applyFont="1" applyFill="1" applyBorder="1" applyAlignment="1" applyProtection="1">
      <alignment horizontal="center" vertical="center"/>
      <protection locked="0"/>
    </xf>
    <xf numFmtId="3" fontId="10" fillId="17" borderId="0" xfId="0" applyNumberFormat="1" applyFont="1" applyFill="1" applyAlignment="1">
      <alignment horizontal="center" vertical="center"/>
    </xf>
    <xf numFmtId="3" fontId="20" fillId="17" borderId="2" xfId="2" applyNumberFormat="1" applyFont="1" applyFill="1" applyBorder="1" applyAlignment="1">
      <alignment horizontal="center" vertical="center"/>
    </xf>
    <xf numFmtId="3" fontId="20" fillId="17" borderId="4" xfId="2" applyNumberFormat="1" applyFont="1" applyFill="1" applyBorder="1" applyAlignment="1">
      <alignment horizontal="center" vertical="center"/>
    </xf>
    <xf numFmtId="3" fontId="14" fillId="17" borderId="3" xfId="1" applyNumberFormat="1" applyFont="1" applyFill="1" applyBorder="1" applyAlignment="1">
      <alignment horizontal="center" vertical="center"/>
    </xf>
    <xf numFmtId="3" fontId="20" fillId="17" borderId="3" xfId="2" applyNumberFormat="1" applyFont="1" applyFill="1" applyBorder="1" applyAlignment="1">
      <alignment horizontal="center" vertical="center"/>
    </xf>
    <xf numFmtId="165" fontId="20" fillId="17" borderId="4" xfId="2" applyNumberFormat="1" applyFont="1" applyFill="1" applyBorder="1" applyAlignment="1">
      <alignment horizontal="center" vertical="center"/>
    </xf>
    <xf numFmtId="3" fontId="65" fillId="17" borderId="3" xfId="1" applyNumberFormat="1" applyFont="1" applyFill="1" applyBorder="1" applyAlignment="1" applyProtection="1">
      <alignment horizontal="center" vertical="center"/>
      <protection locked="0"/>
    </xf>
    <xf numFmtId="4" fontId="1" fillId="17" borderId="0" xfId="0" applyNumberFormat="1" applyFont="1" applyFill="1" applyAlignment="1">
      <alignment horizontal="center" vertical="center"/>
    </xf>
    <xf numFmtId="3" fontId="65" fillId="17" borderId="21" xfId="1" applyNumberFormat="1" applyFont="1" applyFill="1" applyBorder="1" applyAlignment="1" applyProtection="1">
      <alignment horizontal="center" vertical="center"/>
      <protection locked="0"/>
    </xf>
    <xf numFmtId="3" fontId="19" fillId="17" borderId="19" xfId="1" applyNumberFormat="1" applyFont="1" applyFill="1" applyBorder="1" applyAlignment="1" applyProtection="1">
      <alignment horizontal="center" vertical="center"/>
      <protection locked="0"/>
    </xf>
    <xf numFmtId="3" fontId="0" fillId="17" borderId="0" xfId="0" applyNumberFormat="1" applyFont="1" applyFill="1" applyAlignment="1">
      <alignment horizontal="center" vertical="center"/>
    </xf>
    <xf numFmtId="0" fontId="1" fillId="17" borderId="4" xfId="0" applyFont="1" applyFill="1" applyBorder="1" applyAlignment="1">
      <alignment horizontal="center" vertical="center"/>
    </xf>
    <xf numFmtId="0" fontId="1" fillId="17" borderId="3" xfId="0" applyFont="1" applyFill="1" applyBorder="1" applyAlignment="1">
      <alignment horizontal="center" vertical="center"/>
    </xf>
    <xf numFmtId="3" fontId="86" fillId="17" borderId="2" xfId="1" applyNumberFormat="1" applyFont="1" applyFill="1" applyBorder="1" applyAlignment="1" applyProtection="1">
      <alignment horizontal="center" vertical="center"/>
      <protection locked="0"/>
    </xf>
    <xf numFmtId="3" fontId="86" fillId="17" borderId="4" xfId="1" applyNumberFormat="1" applyFont="1" applyFill="1" applyBorder="1" applyAlignment="1" applyProtection="1">
      <alignment horizontal="center" vertical="center"/>
      <protection locked="0"/>
    </xf>
    <xf numFmtId="3" fontId="86" fillId="17" borderId="3" xfId="1" applyNumberFormat="1" applyFont="1" applyFill="1" applyBorder="1" applyAlignment="1" applyProtection="1">
      <alignment horizontal="center" vertical="center"/>
      <protection locked="0"/>
    </xf>
    <xf numFmtId="3" fontId="80" fillId="17" borderId="18" xfId="1" applyNumberFormat="1" applyFont="1" applyFill="1" applyBorder="1" applyAlignment="1">
      <alignment horizontal="center" vertical="center"/>
    </xf>
    <xf numFmtId="3" fontId="80" fillId="17" borderId="0" xfId="1" applyNumberFormat="1" applyFont="1" applyFill="1" applyBorder="1" applyAlignment="1">
      <alignment horizontal="center" vertical="center"/>
    </xf>
    <xf numFmtId="3" fontId="14" fillId="17" borderId="0" xfId="1" applyNumberFormat="1" applyFont="1" applyFill="1" applyBorder="1" applyAlignment="1">
      <alignment horizontal="center" vertical="center"/>
    </xf>
    <xf numFmtId="3" fontId="14" fillId="17" borderId="16" xfId="1" applyNumberFormat="1" applyFont="1" applyFill="1" applyBorder="1" applyAlignment="1">
      <alignment horizontal="center" vertical="center"/>
    </xf>
    <xf numFmtId="169" fontId="93" fillId="17" borderId="2" xfId="1" applyNumberFormat="1" applyFont="1" applyFill="1" applyBorder="1" applyAlignment="1" applyProtection="1">
      <alignment horizontal="center" vertical="center"/>
      <protection locked="0"/>
    </xf>
    <xf numFmtId="4" fontId="93" fillId="17" borderId="4" xfId="1" applyNumberFormat="1" applyFont="1" applyFill="1" applyBorder="1" applyAlignment="1" applyProtection="1">
      <alignment horizontal="center" vertical="center"/>
      <protection locked="0"/>
    </xf>
    <xf numFmtId="3" fontId="93" fillId="17" borderId="4" xfId="1" applyNumberFormat="1" applyFont="1" applyFill="1" applyBorder="1" applyAlignment="1" applyProtection="1">
      <alignment horizontal="center" vertical="center"/>
      <protection locked="0"/>
    </xf>
    <xf numFmtId="49" fontId="1" fillId="0" borderId="2" xfId="0" applyNumberFormat="1" applyFont="1" applyBorder="1" applyAlignment="1">
      <alignment horizontal="center" vertical="center" wrapText="1"/>
    </xf>
    <xf numFmtId="0" fontId="1" fillId="0" borderId="1" xfId="0" applyFont="1" applyBorder="1" applyAlignment="1">
      <alignment horizontal="center" vertical="center" wrapText="1"/>
    </xf>
    <xf numFmtId="3" fontId="20" fillId="0" borderId="2" xfId="1" applyNumberFormat="1" applyFont="1" applyFill="1" applyBorder="1" applyAlignment="1" applyProtection="1">
      <alignment horizontal="center" vertical="center"/>
    </xf>
    <xf numFmtId="169" fontId="19" fillId="17" borderId="19" xfId="2" applyNumberFormat="1" applyFont="1" applyFill="1" applyBorder="1" applyAlignment="1">
      <alignment vertical="center" wrapText="1"/>
    </xf>
    <xf numFmtId="169" fontId="20" fillId="17" borderId="3" xfId="1" applyNumberFormat="1" applyFont="1" applyFill="1" applyBorder="1" applyAlignment="1">
      <alignment horizontal="center" vertical="center" wrapText="1"/>
    </xf>
    <xf numFmtId="169" fontId="65" fillId="17" borderId="3" xfId="1" applyNumberFormat="1" applyFont="1" applyFill="1" applyBorder="1" applyAlignment="1" applyProtection="1">
      <alignment horizontal="center" vertical="center" wrapText="1"/>
      <protection locked="0"/>
    </xf>
    <xf numFmtId="3" fontId="19" fillId="17" borderId="21" xfId="1" applyNumberFormat="1" applyFont="1" applyFill="1" applyBorder="1" applyAlignment="1">
      <alignment horizontal="center" vertical="center"/>
    </xf>
    <xf numFmtId="3" fontId="19" fillId="17" borderId="4" xfId="1" applyNumberFormat="1" applyFont="1" applyFill="1" applyBorder="1" applyAlignment="1" applyProtection="1">
      <alignment horizontal="center" vertical="center"/>
    </xf>
    <xf numFmtId="3" fontId="19" fillId="17" borderId="2" xfId="1" applyNumberFormat="1" applyFont="1" applyFill="1" applyBorder="1" applyAlignment="1" applyProtection="1">
      <alignment horizontal="center" vertical="center"/>
    </xf>
    <xf numFmtId="3" fontId="19" fillId="17" borderId="3" xfId="1" applyNumberFormat="1" applyFont="1" applyFill="1" applyBorder="1" applyAlignment="1" applyProtection="1">
      <alignment horizontal="center" vertical="center"/>
    </xf>
    <xf numFmtId="3" fontId="1" fillId="17" borderId="0" xfId="0" applyNumberFormat="1" applyFont="1" applyFill="1" applyAlignment="1">
      <alignment horizontal="center" vertical="center"/>
    </xf>
    <xf numFmtId="3" fontId="85" fillId="35" borderId="1" xfId="1" applyNumberFormat="1" applyFont="1" applyFill="1" applyBorder="1" applyAlignment="1" applyProtection="1">
      <alignment horizontal="center" vertical="center"/>
      <protection locked="0"/>
    </xf>
    <xf numFmtId="3" fontId="20" fillId="35" borderId="2" xfId="1" applyNumberFormat="1" applyFont="1" applyFill="1" applyBorder="1" applyAlignment="1" applyProtection="1">
      <alignment horizontal="center" vertical="center"/>
    </xf>
    <xf numFmtId="43" fontId="1" fillId="17" borderId="2" xfId="0" applyNumberFormat="1" applyFont="1" applyFill="1" applyBorder="1" applyAlignment="1">
      <alignment horizontal="center" vertical="center" wrapText="1"/>
    </xf>
    <xf numFmtId="0" fontId="1" fillId="35" borderId="2" xfId="0" applyNumberFormat="1" applyFont="1" applyFill="1" applyBorder="1" applyAlignment="1">
      <alignment horizontal="center" vertical="center" wrapText="1"/>
    </xf>
    <xf numFmtId="4" fontId="1" fillId="35" borderId="2" xfId="0" applyNumberFormat="1" applyFont="1" applyFill="1" applyBorder="1" applyAlignment="1">
      <alignment horizontal="center" vertical="center" wrapText="1"/>
    </xf>
    <xf numFmtId="4" fontId="1" fillId="35" borderId="2" xfId="0" applyNumberFormat="1" applyFont="1" applyFill="1" applyBorder="1" applyAlignment="1">
      <alignment horizontal="right" vertical="center"/>
    </xf>
    <xf numFmtId="49" fontId="1" fillId="35" borderId="5" xfId="0" applyNumberFormat="1" applyFont="1" applyFill="1" applyBorder="1" applyAlignment="1">
      <alignment horizontal="center" vertical="center" wrapText="1"/>
    </xf>
    <xf numFmtId="43" fontId="1" fillId="35" borderId="1" xfId="0" applyNumberFormat="1" applyFont="1" applyFill="1" applyBorder="1" applyAlignment="1">
      <alignment horizontal="right" vertical="center"/>
    </xf>
    <xf numFmtId="43" fontId="1" fillId="28" borderId="2" xfId="0" applyNumberFormat="1" applyFont="1" applyFill="1" applyBorder="1" applyAlignment="1">
      <alignment horizontal="right" vertical="center"/>
    </xf>
    <xf numFmtId="0" fontId="1" fillId="28" borderId="2" xfId="0" applyFont="1" applyFill="1" applyBorder="1" applyAlignment="1">
      <alignment horizontal="center" vertical="center" wrapText="1"/>
    </xf>
    <xf numFmtId="3" fontId="85" fillId="17" borderId="1" xfId="1" applyNumberFormat="1" applyFont="1" applyFill="1" applyBorder="1" applyAlignment="1" applyProtection="1">
      <alignment horizontal="center" vertical="center"/>
      <protection locked="0"/>
    </xf>
    <xf numFmtId="3" fontId="20" fillId="0" borderId="1" xfId="1" applyNumberFormat="1" applyFont="1" applyFill="1" applyBorder="1" applyAlignment="1" applyProtection="1">
      <alignment horizontal="center" vertical="center"/>
    </xf>
    <xf numFmtId="3" fontId="20" fillId="17" borderId="1" xfId="2" applyNumberFormat="1" applyFont="1" applyFill="1" applyBorder="1" applyAlignment="1">
      <alignment horizontal="center" vertical="center"/>
    </xf>
    <xf numFmtId="3" fontId="65" fillId="17" borderId="1" xfId="1" applyNumberFormat="1" applyFont="1" applyFill="1" applyBorder="1" applyAlignment="1" applyProtection="1">
      <alignment horizontal="center" vertical="center"/>
      <protection locked="0"/>
    </xf>
    <xf numFmtId="4" fontId="4" fillId="17" borderId="0" xfId="0" applyNumberFormat="1" applyFont="1" applyFill="1" applyAlignment="1">
      <alignment horizontal="center" vertical="center"/>
    </xf>
    <xf numFmtId="1" fontId="4" fillId="17" borderId="0" xfId="0" applyNumberFormat="1" applyFont="1" applyFill="1" applyAlignment="1">
      <alignment horizontal="center" vertical="center"/>
    </xf>
    <xf numFmtId="3" fontId="77" fillId="17" borderId="2" xfId="1" applyNumberFormat="1" applyFont="1" applyFill="1" applyBorder="1" applyAlignment="1">
      <alignment horizontal="center" vertical="center"/>
    </xf>
    <xf numFmtId="3" fontId="66" fillId="17" borderId="2" xfId="1" applyNumberFormat="1" applyFont="1" applyFill="1" applyBorder="1" applyAlignment="1" applyProtection="1">
      <alignment horizontal="center" vertical="center"/>
      <protection locked="0"/>
    </xf>
    <xf numFmtId="3" fontId="77" fillId="17" borderId="4" xfId="1" applyNumberFormat="1" applyFont="1" applyFill="1" applyBorder="1" applyAlignment="1">
      <alignment horizontal="center" vertical="center"/>
    </xf>
    <xf numFmtId="3" fontId="80" fillId="17" borderId="4" xfId="1" applyNumberFormat="1" applyFont="1" applyFill="1" applyBorder="1" applyAlignment="1">
      <alignment horizontal="center" vertical="center"/>
    </xf>
    <xf numFmtId="4" fontId="80" fillId="17" borderId="2" xfId="1" applyNumberFormat="1" applyFont="1" applyFill="1" applyBorder="1" applyAlignment="1">
      <alignment horizontal="center" vertical="center"/>
    </xf>
    <xf numFmtId="4" fontId="66" fillId="17" borderId="2" xfId="1" applyNumberFormat="1" applyFont="1" applyFill="1" applyBorder="1" applyAlignment="1" applyProtection="1">
      <alignment horizontal="center" vertical="center"/>
      <protection locked="0"/>
    </xf>
    <xf numFmtId="4" fontId="66" fillId="17" borderId="4" xfId="1" applyNumberFormat="1" applyFont="1" applyFill="1" applyBorder="1" applyAlignment="1" applyProtection="1">
      <alignment horizontal="center" vertical="center"/>
      <protection locked="0"/>
    </xf>
    <xf numFmtId="3" fontId="77" fillId="17" borderId="2" xfId="7" applyNumberFormat="1" applyFont="1" applyFill="1" applyBorder="1" applyAlignment="1">
      <alignment horizontal="center" vertical="center"/>
    </xf>
    <xf numFmtId="3" fontId="66" fillId="17" borderId="2" xfId="7" applyNumberFormat="1" applyFont="1" applyFill="1" applyBorder="1" applyAlignment="1" applyProtection="1">
      <alignment horizontal="center" vertical="center"/>
      <protection locked="0"/>
    </xf>
    <xf numFmtId="3" fontId="77" fillId="17" borderId="4" xfId="7" applyNumberFormat="1" applyFont="1" applyFill="1" applyBorder="1" applyAlignment="1">
      <alignment horizontal="center" vertical="center"/>
    </xf>
    <xf numFmtId="3" fontId="66" fillId="17" borderId="4" xfId="7" applyNumberFormat="1" applyFont="1" applyFill="1" applyBorder="1" applyAlignment="1" applyProtection="1">
      <alignment horizontal="center" vertical="center"/>
      <protection locked="0"/>
    </xf>
    <xf numFmtId="3" fontId="19" fillId="17" borderId="2" xfId="1" applyNumberFormat="1" applyFont="1" applyFill="1" applyBorder="1" applyAlignment="1" applyProtection="1">
      <alignment horizontal="center" vertical="center"/>
      <protection locked="0"/>
    </xf>
    <xf numFmtId="3" fontId="19" fillId="17" borderId="25" xfId="1" applyNumberFormat="1" applyFont="1" applyFill="1" applyBorder="1" applyAlignment="1" applyProtection="1">
      <alignment horizontal="center" vertical="center"/>
      <protection locked="0"/>
    </xf>
    <xf numFmtId="3" fontId="19" fillId="17" borderId="4" xfId="1" applyNumberFormat="1" applyFont="1" applyFill="1" applyBorder="1" applyAlignment="1" applyProtection="1">
      <alignment horizontal="center" vertical="center"/>
      <protection locked="0"/>
    </xf>
    <xf numFmtId="3" fontId="19" fillId="17" borderId="3" xfId="1" applyNumberFormat="1" applyFont="1" applyFill="1" applyBorder="1" applyAlignment="1" applyProtection="1">
      <alignment horizontal="center" vertical="center"/>
      <protection locked="0"/>
    </xf>
    <xf numFmtId="9" fontId="1" fillId="0" borderId="0" xfId="0" applyNumberFormat="1" applyFont="1" applyAlignment="1">
      <alignment horizontal="center" vertical="center"/>
    </xf>
    <xf numFmtId="3" fontId="19" fillId="17" borderId="19" xfId="1" applyNumberFormat="1" applyFont="1" applyFill="1" applyBorder="1" applyAlignment="1" applyProtection="1">
      <alignment horizontal="center" vertical="center"/>
    </xf>
    <xf numFmtId="3" fontId="1" fillId="0" borderId="0" xfId="0" applyNumberFormat="1" applyFont="1" applyAlignment="1">
      <alignment horizontal="center" vertical="center"/>
    </xf>
    <xf numFmtId="3" fontId="19" fillId="17" borderId="21" xfId="1" applyNumberFormat="1" applyFont="1" applyFill="1" applyBorder="1" applyAlignment="1">
      <alignment horizontal="center" vertical="center"/>
    </xf>
    <xf numFmtId="3" fontId="19" fillId="17" borderId="21" xfId="1" applyNumberFormat="1" applyFont="1" applyFill="1" applyBorder="1" applyAlignment="1" applyProtection="1">
      <alignment horizontal="center" vertical="center"/>
    </xf>
    <xf numFmtId="3" fontId="19" fillId="17" borderId="4" xfId="1" applyNumberFormat="1" applyFont="1" applyFill="1" applyBorder="1" applyAlignment="1" applyProtection="1">
      <alignment horizontal="center" vertical="center"/>
    </xf>
    <xf numFmtId="3" fontId="19" fillId="17" borderId="2" xfId="1" applyNumberFormat="1" applyFont="1" applyFill="1" applyBorder="1" applyAlignment="1" applyProtection="1">
      <alignment horizontal="center" vertical="center"/>
    </xf>
    <xf numFmtId="3" fontId="19" fillId="17" borderId="3" xfId="1" applyNumberFormat="1" applyFont="1" applyFill="1" applyBorder="1" applyAlignment="1" applyProtection="1">
      <alignment horizontal="center" vertical="center"/>
    </xf>
    <xf numFmtId="0" fontId="10" fillId="17" borderId="0" xfId="0" applyFont="1" applyFill="1" applyAlignment="1">
      <alignment horizontal="center" vertical="center"/>
    </xf>
    <xf numFmtId="3" fontId="19" fillId="17" borderId="19" xfId="1" applyNumberFormat="1" applyFont="1" applyFill="1" applyBorder="1" applyAlignment="1">
      <alignment horizontal="center" vertical="center"/>
    </xf>
    <xf numFmtId="3" fontId="19" fillId="17" borderId="20" xfId="1" applyNumberFormat="1" applyFont="1" applyFill="1" applyBorder="1" applyAlignment="1">
      <alignment horizontal="center" vertical="center"/>
    </xf>
    <xf numFmtId="3" fontId="19" fillId="17" borderId="1" xfId="1" applyNumberFormat="1" applyFont="1" applyFill="1" applyBorder="1" applyAlignment="1" applyProtection="1">
      <alignment horizontal="center" vertical="center"/>
    </xf>
    <xf numFmtId="3" fontId="1" fillId="17" borderId="0" xfId="0" applyNumberFormat="1" applyFont="1" applyFill="1" applyAlignment="1">
      <alignment horizontal="center" vertical="center"/>
    </xf>
    <xf numFmtId="3" fontId="19" fillId="17" borderId="19" xfId="1" applyNumberFormat="1" applyFont="1" applyFill="1" applyBorder="1" applyAlignment="1" applyProtection="1">
      <alignment horizontal="center" vertical="center"/>
      <protection locked="0"/>
    </xf>
    <xf numFmtId="0" fontId="10" fillId="17" borderId="0" xfId="0" applyFont="1" applyFill="1" applyAlignment="1">
      <alignment horizontal="center" vertical="center"/>
    </xf>
    <xf numFmtId="3" fontId="20" fillId="17" borderId="2" xfId="1" applyNumberFormat="1" applyFont="1" applyFill="1" applyBorder="1" applyAlignment="1" applyProtection="1">
      <alignment horizontal="center" vertical="center"/>
    </xf>
    <xf numFmtId="3" fontId="19" fillId="17" borderId="14" xfId="1" applyNumberFormat="1" applyFont="1" applyFill="1" applyBorder="1" applyAlignment="1" applyProtection="1">
      <alignment horizontal="center" vertical="center"/>
      <protection locked="0"/>
    </xf>
    <xf numFmtId="3" fontId="94" fillId="17" borderId="2" xfId="1" applyNumberFormat="1" applyFont="1" applyFill="1" applyBorder="1" applyAlignment="1" applyProtection="1">
      <alignment horizontal="center" vertical="center"/>
      <protection locked="0"/>
    </xf>
    <xf numFmtId="3" fontId="94" fillId="17" borderId="4" xfId="1" applyNumberFormat="1" applyFont="1" applyFill="1" applyBorder="1" applyAlignment="1" applyProtection="1">
      <alignment horizontal="center" vertical="center"/>
      <protection locked="0"/>
    </xf>
    <xf numFmtId="3" fontId="94" fillId="17" borderId="14" xfId="1" applyNumberFormat="1" applyFont="1" applyFill="1" applyBorder="1" applyAlignment="1" applyProtection="1">
      <alignment horizontal="center" vertical="center"/>
      <protection locked="0"/>
    </xf>
    <xf numFmtId="3" fontId="94" fillId="17" borderId="25" xfId="1" applyNumberFormat="1" applyFont="1" applyFill="1" applyBorder="1" applyAlignment="1" applyProtection="1">
      <alignment horizontal="center" vertical="center"/>
      <protection locked="0"/>
    </xf>
    <xf numFmtId="3" fontId="93" fillId="17" borderId="1" xfId="1" applyNumberFormat="1" applyFont="1" applyFill="1" applyBorder="1" applyAlignment="1" applyProtection="1">
      <alignment horizontal="center" vertical="center"/>
      <protection locked="0"/>
    </xf>
    <xf numFmtId="3" fontId="20" fillId="17" borderId="1" xfId="1" applyNumberFormat="1" applyFont="1" applyFill="1" applyBorder="1" applyAlignment="1">
      <alignment horizontal="center" vertical="center"/>
    </xf>
    <xf numFmtId="3" fontId="1" fillId="17" borderId="1" xfId="0" applyNumberFormat="1" applyFont="1" applyFill="1" applyBorder="1" applyAlignment="1">
      <alignment horizontal="center" vertical="center"/>
    </xf>
    <xf numFmtId="3" fontId="66" fillId="17" borderId="1" xfId="1" applyNumberFormat="1" applyFont="1" applyFill="1" applyBorder="1" applyAlignment="1" applyProtection="1">
      <alignment horizontal="center" vertical="center"/>
      <protection locked="0"/>
    </xf>
    <xf numFmtId="3" fontId="14" fillId="17" borderId="1" xfId="1" applyNumberFormat="1" applyFont="1" applyFill="1" applyBorder="1" applyAlignment="1">
      <alignment horizontal="center" vertical="center"/>
    </xf>
    <xf numFmtId="3" fontId="65" fillId="17" borderId="14" xfId="1" applyNumberFormat="1" applyFont="1" applyFill="1" applyBorder="1" applyAlignment="1" applyProtection="1">
      <alignment horizontal="center" vertical="center"/>
      <protection locked="0"/>
    </xf>
    <xf numFmtId="3" fontId="65" fillId="17" borderId="25" xfId="1" applyNumberFormat="1" applyFont="1" applyFill="1" applyBorder="1" applyAlignment="1" applyProtection="1">
      <alignment horizontal="center" vertical="center"/>
      <protection locked="0"/>
    </xf>
    <xf numFmtId="3" fontId="80" fillId="17" borderId="2" xfId="1" applyNumberFormat="1" applyFont="1" applyFill="1" applyBorder="1" applyAlignment="1">
      <alignment horizontal="center" vertical="center"/>
    </xf>
    <xf numFmtId="0" fontId="10" fillId="17" borderId="1" xfId="0" applyFont="1" applyFill="1" applyBorder="1" applyAlignment="1">
      <alignment horizontal="center" vertical="center"/>
    </xf>
    <xf numFmtId="3" fontId="8" fillId="17" borderId="1" xfId="1" applyNumberFormat="1" applyFont="1" applyFill="1" applyBorder="1" applyAlignment="1" applyProtection="1">
      <alignment horizontal="center" vertical="center"/>
      <protection locked="0"/>
    </xf>
    <xf numFmtId="1" fontId="4" fillId="17" borderId="1" xfId="0" applyNumberFormat="1" applyFont="1" applyFill="1" applyBorder="1" applyAlignment="1">
      <alignment horizontal="center" vertical="center"/>
    </xf>
    <xf numFmtId="3" fontId="4" fillId="17" borderId="1" xfId="0" applyNumberFormat="1" applyFont="1" applyFill="1" applyBorder="1" applyAlignment="1">
      <alignment horizontal="center" vertical="center"/>
    </xf>
    <xf numFmtId="4" fontId="4" fillId="17" borderId="1" xfId="0" applyNumberFormat="1" applyFont="1" applyFill="1" applyBorder="1" applyAlignment="1">
      <alignment horizontal="center" vertical="center"/>
    </xf>
    <xf numFmtId="3" fontId="4" fillId="26" borderId="0" xfId="0" applyNumberFormat="1" applyFont="1" applyFill="1" applyAlignment="1">
      <alignment horizontal="center" vertical="center"/>
    </xf>
    <xf numFmtId="9" fontId="1" fillId="0" borderId="0" xfId="0" applyNumberFormat="1" applyFont="1" applyAlignment="1">
      <alignment horizontal="center" vertical="center"/>
    </xf>
    <xf numFmtId="49" fontId="1" fillId="0" borderId="4" xfId="0" applyNumberFormat="1" applyFont="1" applyBorder="1" applyAlignment="1">
      <alignment horizontal="center" vertical="center"/>
    </xf>
    <xf numFmtId="0" fontId="1" fillId="0" borderId="0" xfId="0" applyFont="1" applyAlignment="1">
      <alignment horizontal="center" vertical="center"/>
    </xf>
    <xf numFmtId="49" fontId="1" fillId="0" borderId="4" xfId="0" applyNumberFormat="1" applyFont="1" applyBorder="1" applyAlignment="1">
      <alignment horizontal="center" vertical="center" wrapText="1"/>
    </xf>
    <xf numFmtId="3" fontId="1" fillId="0" borderId="0" xfId="0" applyNumberFormat="1" applyFont="1" applyAlignment="1">
      <alignment horizontal="center" vertical="center"/>
    </xf>
    <xf numFmtId="0" fontId="1" fillId="0" borderId="0" xfId="0" applyFont="1" applyFill="1" applyAlignment="1">
      <alignment horizontal="center" vertical="center"/>
    </xf>
    <xf numFmtId="0" fontId="1" fillId="0" borderId="4" xfId="0" applyFont="1" applyBorder="1" applyAlignment="1">
      <alignment horizontal="center" vertical="center" wrapText="1"/>
    </xf>
    <xf numFmtId="0" fontId="1" fillId="0" borderId="4" xfId="0" applyFont="1" applyBorder="1" applyAlignment="1">
      <alignment horizontal="center" vertical="center"/>
    </xf>
    <xf numFmtId="0" fontId="1" fillId="26" borderId="4" xfId="0" applyFont="1" applyFill="1" applyBorder="1" applyAlignment="1">
      <alignment horizontal="center" vertical="center"/>
    </xf>
    <xf numFmtId="0" fontId="1" fillId="0" borderId="0" xfId="0" applyFont="1" applyFill="1" applyBorder="1" applyAlignment="1">
      <alignment horizontal="center" vertical="center"/>
    </xf>
    <xf numFmtId="3" fontId="10" fillId="17" borderId="1" xfId="0" applyNumberFormat="1" applyFont="1" applyFill="1" applyBorder="1" applyAlignment="1">
      <alignment horizontal="center" vertical="center"/>
    </xf>
    <xf numFmtId="165" fontId="20" fillId="17" borderId="1" xfId="2" applyNumberFormat="1" applyFont="1" applyFill="1" applyBorder="1" applyAlignment="1">
      <alignment horizontal="center" vertical="center"/>
    </xf>
    <xf numFmtId="3" fontId="77" fillId="35" borderId="1" xfId="1" applyNumberFormat="1" applyFont="1" applyFill="1" applyBorder="1" applyAlignment="1">
      <alignment horizontal="center" vertical="center"/>
    </xf>
    <xf numFmtId="9" fontId="19" fillId="35" borderId="1" xfId="1" applyNumberFormat="1" applyFont="1" applyFill="1" applyBorder="1" applyAlignment="1" applyProtection="1">
      <alignment horizontal="center" vertical="center"/>
    </xf>
    <xf numFmtId="3" fontId="19" fillId="35" borderId="1" xfId="1" applyNumberFormat="1" applyFont="1" applyFill="1" applyBorder="1" applyAlignment="1" applyProtection="1">
      <alignment horizontal="center" vertical="center"/>
      <protection locked="0"/>
    </xf>
    <xf numFmtId="3" fontId="19" fillId="35" borderId="4" xfId="1" applyNumberFormat="1" applyFont="1" applyFill="1" applyBorder="1" applyAlignment="1" applyProtection="1">
      <alignment horizontal="center" vertical="center"/>
    </xf>
    <xf numFmtId="9" fontId="19" fillId="35" borderId="4" xfId="1" applyNumberFormat="1" applyFont="1" applyFill="1" applyBorder="1" applyAlignment="1" applyProtection="1">
      <alignment horizontal="center" vertical="center"/>
    </xf>
    <xf numFmtId="3" fontId="19" fillId="35" borderId="4" xfId="1" applyNumberFormat="1" applyFont="1" applyFill="1" applyBorder="1" applyAlignment="1" applyProtection="1">
      <alignment horizontal="center" vertical="center"/>
      <protection locked="0"/>
    </xf>
    <xf numFmtId="3" fontId="19" fillId="35" borderId="21" xfId="1" applyNumberFormat="1" applyFont="1" applyFill="1" applyBorder="1" applyAlignment="1" applyProtection="1">
      <alignment horizontal="center" vertical="center"/>
    </xf>
    <xf numFmtId="3" fontId="19" fillId="35" borderId="25" xfId="1" applyNumberFormat="1" applyFont="1" applyFill="1" applyBorder="1" applyAlignment="1" applyProtection="1">
      <alignment horizontal="center" vertical="center"/>
    </xf>
    <xf numFmtId="3" fontId="65" fillId="35" borderId="4" xfId="1" applyNumberFormat="1" applyFont="1" applyFill="1" applyBorder="1" applyAlignment="1" applyProtection="1">
      <alignment horizontal="center" vertical="center"/>
      <protection locked="0"/>
    </xf>
    <xf numFmtId="3" fontId="19" fillId="35" borderId="2" xfId="1" applyNumberFormat="1" applyFont="1" applyFill="1" applyBorder="1" applyAlignment="1" applyProtection="1">
      <alignment horizontal="center" vertical="center"/>
      <protection locked="0"/>
    </xf>
    <xf numFmtId="169" fontId="65" fillId="0" borderId="20" xfId="1" applyNumberFormat="1" applyFont="1" applyFill="1" applyBorder="1" applyAlignment="1" applyProtection="1">
      <alignment vertical="center"/>
    </xf>
    <xf numFmtId="169" fontId="65" fillId="0" borderId="14" xfId="1" applyNumberFormat="1" applyFont="1" applyFill="1" applyBorder="1" applyAlignment="1" applyProtection="1">
      <alignment vertical="center"/>
    </xf>
    <xf numFmtId="169" fontId="65" fillId="0" borderId="21" xfId="1" applyNumberFormat="1" applyFont="1" applyFill="1" applyBorder="1" applyAlignment="1" applyProtection="1">
      <alignment vertical="center"/>
    </xf>
    <xf numFmtId="169" fontId="65" fillId="0" borderId="25" xfId="1" applyNumberFormat="1" applyFont="1" applyFill="1" applyBorder="1" applyAlignment="1" applyProtection="1">
      <alignment vertical="center"/>
    </xf>
    <xf numFmtId="169" fontId="65" fillId="0" borderId="19" xfId="1" applyNumberFormat="1" applyFont="1" applyFill="1" applyBorder="1" applyAlignment="1" applyProtection="1">
      <alignment vertical="center"/>
    </xf>
    <xf numFmtId="169" fontId="65" fillId="0" borderId="15" xfId="1" applyNumberFormat="1" applyFont="1" applyFill="1" applyBorder="1" applyAlignment="1" applyProtection="1">
      <alignment vertical="center"/>
    </xf>
    <xf numFmtId="3" fontId="0" fillId="17" borderId="1" xfId="0" applyNumberFormat="1" applyFont="1" applyFill="1" applyBorder="1" applyAlignment="1">
      <alignment horizontal="center" vertical="center"/>
    </xf>
    <xf numFmtId="4" fontId="1" fillId="17" borderId="1" xfId="0" applyNumberFormat="1" applyFont="1" applyFill="1" applyBorder="1" applyAlignment="1">
      <alignment horizontal="center" vertical="center"/>
    </xf>
    <xf numFmtId="3" fontId="64" fillId="17" borderId="4" xfId="1" applyNumberFormat="1" applyFont="1" applyFill="1" applyBorder="1" applyAlignment="1" applyProtection="1">
      <alignment horizontal="center" vertical="center"/>
      <protection locked="0"/>
    </xf>
    <xf numFmtId="3" fontId="64" fillId="17" borderId="3" xfId="1" applyNumberFormat="1" applyFont="1" applyFill="1" applyBorder="1" applyAlignment="1" applyProtection="1">
      <alignment horizontal="center" vertical="center"/>
      <protection locked="0"/>
    </xf>
    <xf numFmtId="49" fontId="2" fillId="0" borderId="0" xfId="0" applyNumberFormat="1" applyFont="1" applyBorder="1" applyAlignment="1">
      <alignment horizontal="center" vertical="center"/>
    </xf>
    <xf numFmtId="49" fontId="1" fillId="0" borderId="0" xfId="0" applyNumberFormat="1" applyFont="1" applyBorder="1" applyAlignment="1">
      <alignment vertical="center"/>
    </xf>
    <xf numFmtId="49" fontId="1" fillId="0" borderId="0" xfId="0" applyNumberFormat="1" applyFont="1" applyBorder="1" applyAlignment="1">
      <alignment vertical="center" wrapText="1"/>
    </xf>
    <xf numFmtId="43" fontId="3" fillId="0" borderId="0" xfId="0" applyNumberFormat="1" applyFont="1" applyFill="1" applyBorder="1" applyAlignment="1">
      <alignment horizontal="right" vertical="center"/>
    </xf>
    <xf numFmtId="0" fontId="1" fillId="17" borderId="16" xfId="0" applyFont="1" applyFill="1" applyBorder="1" applyAlignment="1">
      <alignment horizontal="center" vertical="center"/>
    </xf>
    <xf numFmtId="3" fontId="19" fillId="17" borderId="20" xfId="1" applyNumberFormat="1" applyFont="1" applyFill="1" applyBorder="1" applyAlignment="1" applyProtection="1">
      <alignment horizontal="center" vertical="center"/>
    </xf>
    <xf numFmtId="3" fontId="19" fillId="17" borderId="21" xfId="1" applyNumberFormat="1" applyFont="1" applyFill="1" applyBorder="1" applyAlignment="1" applyProtection="1">
      <alignment horizontal="center" vertical="center"/>
    </xf>
    <xf numFmtId="3" fontId="19" fillId="17" borderId="19" xfId="1" applyNumberFormat="1" applyFont="1" applyFill="1" applyBorder="1" applyAlignment="1" applyProtection="1">
      <alignment horizontal="center" vertical="center"/>
    </xf>
    <xf numFmtId="3" fontId="19" fillId="17" borderId="4" xfId="1" applyNumberFormat="1" applyFont="1" applyFill="1" applyBorder="1" applyAlignment="1" applyProtection="1">
      <alignment horizontal="center" vertical="center"/>
    </xf>
    <xf numFmtId="3" fontId="19" fillId="17" borderId="3" xfId="1" applyNumberFormat="1" applyFont="1" applyFill="1" applyBorder="1" applyAlignment="1" applyProtection="1">
      <alignment horizontal="center" vertical="center"/>
    </xf>
    <xf numFmtId="3" fontId="19" fillId="17" borderId="2" xfId="1" applyNumberFormat="1" applyFont="1" applyFill="1" applyBorder="1" applyAlignment="1" applyProtection="1">
      <alignment horizontal="center" vertical="center"/>
    </xf>
    <xf numFmtId="0" fontId="10" fillId="17" borderId="0" xfId="0" applyFont="1" applyFill="1" applyAlignment="1">
      <alignment horizontal="center" vertical="center"/>
    </xf>
    <xf numFmtId="3" fontId="20" fillId="0" borderId="4" xfId="1" applyNumberFormat="1" applyFont="1" applyFill="1" applyBorder="1" applyAlignment="1" applyProtection="1">
      <alignment horizontal="center" vertical="center"/>
    </xf>
    <xf numFmtId="3" fontId="1" fillId="17" borderId="0" xfId="0" applyNumberFormat="1" applyFont="1" applyFill="1" applyAlignment="1">
      <alignment horizontal="center" vertical="center"/>
    </xf>
    <xf numFmtId="0" fontId="1" fillId="0" borderId="0" xfId="0" applyFont="1" applyFill="1" applyAlignment="1">
      <alignment horizontal="center" vertical="center"/>
    </xf>
    <xf numFmtId="9" fontId="19" fillId="17" borderId="2" xfId="1" applyNumberFormat="1" applyFont="1" applyFill="1" applyBorder="1" applyAlignment="1" applyProtection="1">
      <alignment horizontal="center" vertical="center"/>
    </xf>
    <xf numFmtId="9" fontId="19" fillId="17" borderId="4" xfId="1" applyNumberFormat="1" applyFont="1" applyFill="1" applyBorder="1" applyAlignment="1" applyProtection="1">
      <alignment horizontal="center" vertical="center"/>
    </xf>
    <xf numFmtId="0" fontId="1" fillId="17" borderId="18" xfId="0" applyFont="1" applyFill="1" applyBorder="1" applyAlignment="1">
      <alignment horizontal="center" vertical="center"/>
    </xf>
    <xf numFmtId="9" fontId="19" fillId="17" borderId="3" xfId="1" applyNumberFormat="1" applyFont="1" applyFill="1" applyBorder="1" applyAlignment="1" applyProtection="1">
      <alignment horizontal="center" vertical="center"/>
    </xf>
    <xf numFmtId="3" fontId="93" fillId="17" borderId="2" xfId="1" applyNumberFormat="1" applyFont="1" applyFill="1" applyBorder="1" applyAlignment="1" applyProtection="1">
      <alignment horizontal="center" vertical="center"/>
      <protection locked="0"/>
    </xf>
    <xf numFmtId="3" fontId="93" fillId="17" borderId="3" xfId="1" applyNumberFormat="1" applyFont="1" applyFill="1" applyBorder="1" applyAlignment="1" applyProtection="1">
      <alignment horizontal="center" vertical="center"/>
      <protection locked="0"/>
    </xf>
    <xf numFmtId="9" fontId="20" fillId="0" borderId="2" xfId="1" applyNumberFormat="1" applyFont="1" applyFill="1" applyBorder="1" applyAlignment="1" applyProtection="1">
      <alignment horizontal="center" vertical="center"/>
    </xf>
    <xf numFmtId="9" fontId="20" fillId="0" borderId="4" xfId="1" applyNumberFormat="1" applyFont="1" applyFill="1" applyBorder="1" applyAlignment="1" applyProtection="1">
      <alignment horizontal="center" vertical="center"/>
    </xf>
    <xf numFmtId="3" fontId="1" fillId="17" borderId="0" xfId="0" applyNumberFormat="1" applyFont="1" applyFill="1" applyAlignment="1">
      <alignment horizontal="center" vertical="center"/>
    </xf>
    <xf numFmtId="9" fontId="19" fillId="22" borderId="2" xfId="1" applyNumberFormat="1" applyFont="1" applyFill="1" applyBorder="1" applyAlignment="1" applyProtection="1">
      <alignment horizontal="center" vertical="center"/>
    </xf>
    <xf numFmtId="3" fontId="19" fillId="22" borderId="2" xfId="1" applyNumberFormat="1" applyFont="1" applyFill="1" applyBorder="1" applyAlignment="1" applyProtection="1">
      <alignment horizontal="center" vertical="center"/>
      <protection locked="0"/>
    </xf>
    <xf numFmtId="9" fontId="19" fillId="22" borderId="4"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protection locked="0"/>
    </xf>
    <xf numFmtId="3" fontId="19" fillId="22" borderId="3" xfId="1" applyNumberFormat="1" applyFont="1" applyFill="1" applyBorder="1" applyAlignment="1" applyProtection="1">
      <alignment horizontal="center" vertical="center"/>
      <protection locked="0"/>
    </xf>
    <xf numFmtId="3" fontId="20" fillId="22" borderId="2" xfId="2" applyNumberFormat="1" applyFont="1" applyFill="1" applyBorder="1" applyAlignment="1">
      <alignment horizontal="center" vertical="center"/>
    </xf>
    <xf numFmtId="3" fontId="20" fillId="22" borderId="4" xfId="2" applyNumberFormat="1" applyFont="1" applyFill="1" applyBorder="1" applyAlignment="1">
      <alignment horizontal="center" vertical="center"/>
    </xf>
    <xf numFmtId="3" fontId="20" fillId="22" borderId="3" xfId="2" applyNumberFormat="1" applyFont="1" applyFill="1" applyBorder="1" applyAlignment="1">
      <alignment horizontal="center" vertical="center"/>
    </xf>
    <xf numFmtId="3" fontId="4" fillId="22" borderId="2" xfId="1" applyNumberFormat="1" applyFont="1" applyFill="1" applyBorder="1" applyAlignment="1" applyProtection="1">
      <alignment horizontal="center" vertical="center"/>
      <protection locked="0"/>
    </xf>
    <xf numFmtId="3" fontId="20" fillId="22" borderId="1" xfId="2" applyNumberFormat="1" applyFont="1" applyFill="1" applyBorder="1" applyAlignment="1">
      <alignment horizontal="center" vertical="center"/>
    </xf>
    <xf numFmtId="3" fontId="4" fillId="22" borderId="1" xfId="1" applyNumberFormat="1" applyFont="1" applyFill="1" applyBorder="1" applyAlignment="1" applyProtection="1">
      <alignment horizontal="center" vertical="center"/>
      <protection locked="0"/>
    </xf>
    <xf numFmtId="165" fontId="20" fillId="22" borderId="4" xfId="2" applyNumberFormat="1" applyFont="1" applyFill="1" applyBorder="1" applyAlignment="1">
      <alignment horizontal="center" vertical="center"/>
    </xf>
    <xf numFmtId="165" fontId="20" fillId="22" borderId="2" xfId="2" applyNumberFormat="1" applyFont="1" applyFill="1" applyBorder="1" applyAlignment="1">
      <alignment horizontal="center" vertical="center"/>
    </xf>
    <xf numFmtId="165" fontId="4" fillId="22" borderId="2" xfId="1" applyNumberFormat="1" applyFont="1" applyFill="1" applyBorder="1" applyAlignment="1" applyProtection="1">
      <alignment horizontal="center" vertical="center"/>
      <protection locked="0"/>
    </xf>
    <xf numFmtId="3" fontId="19" fillId="22" borderId="2" xfId="1" applyNumberFormat="1" applyFont="1" applyFill="1" applyBorder="1" applyAlignment="1" applyProtection="1">
      <alignment horizontal="center" vertical="center"/>
    </xf>
    <xf numFmtId="3" fontId="65" fillId="22" borderId="2" xfId="1" applyNumberFormat="1" applyFont="1" applyFill="1" applyBorder="1" applyAlignment="1" applyProtection="1">
      <alignment horizontal="center" vertical="center"/>
      <protection locked="0"/>
    </xf>
    <xf numFmtId="3" fontId="19" fillId="22" borderId="4" xfId="1" applyNumberFormat="1" applyFont="1" applyFill="1" applyBorder="1" applyAlignment="1" applyProtection="1">
      <alignment horizontal="center" vertical="center"/>
    </xf>
    <xf numFmtId="3" fontId="65" fillId="22" borderId="4" xfId="1" applyNumberFormat="1" applyFont="1" applyFill="1" applyBorder="1" applyAlignment="1" applyProtection="1">
      <alignment horizontal="center" vertical="center"/>
      <protection locked="0"/>
    </xf>
    <xf numFmtId="3" fontId="65" fillId="22" borderId="3" xfId="1" applyNumberFormat="1" applyFont="1" applyFill="1" applyBorder="1" applyAlignment="1" applyProtection="1">
      <alignment horizontal="center" vertical="center"/>
      <protection locked="0"/>
    </xf>
    <xf numFmtId="3" fontId="4" fillId="22" borderId="4" xfId="1" applyNumberFormat="1" applyFont="1" applyFill="1" applyBorder="1" applyAlignment="1" applyProtection="1">
      <alignment horizontal="center" vertical="center"/>
      <protection locked="0"/>
    </xf>
    <xf numFmtId="3" fontId="4" fillId="22" borderId="3" xfId="1" applyNumberFormat="1" applyFont="1" applyFill="1" applyBorder="1" applyAlignment="1" applyProtection="1">
      <alignment horizontal="center" vertical="center"/>
      <protection locked="0"/>
    </xf>
    <xf numFmtId="3" fontId="14" fillId="22" borderId="3" xfId="1" applyNumberFormat="1" applyFont="1" applyFill="1" applyBorder="1" applyAlignment="1">
      <alignment horizontal="center" vertical="center"/>
    </xf>
    <xf numFmtId="3" fontId="66" fillId="22" borderId="4" xfId="1" applyNumberFormat="1" applyFont="1" applyFill="1" applyBorder="1" applyAlignment="1" applyProtection="1">
      <alignment horizontal="center" vertical="center"/>
      <protection locked="0"/>
    </xf>
    <xf numFmtId="9" fontId="1" fillId="17" borderId="0" xfId="0" applyNumberFormat="1" applyFont="1" applyFill="1" applyAlignment="1">
      <alignment horizontal="center" vertical="center"/>
    </xf>
    <xf numFmtId="3" fontId="36" fillId="22" borderId="4" xfId="1" applyNumberFormat="1" applyFont="1" applyFill="1" applyBorder="1" applyAlignment="1" applyProtection="1">
      <alignment horizontal="center" vertical="center"/>
    </xf>
    <xf numFmtId="3" fontId="36" fillId="22" borderId="4" xfId="1" applyNumberFormat="1" applyFont="1" applyFill="1" applyBorder="1" applyAlignment="1" applyProtection="1">
      <alignment horizontal="center" vertical="center"/>
      <protection locked="0"/>
    </xf>
    <xf numFmtId="3" fontId="97" fillId="22" borderId="2" xfId="2" applyNumberFormat="1" applyFont="1" applyFill="1" applyBorder="1" applyAlignment="1">
      <alignment horizontal="center" vertical="center"/>
    </xf>
    <xf numFmtId="9" fontId="36" fillId="22" borderId="4" xfId="1" applyNumberFormat="1" applyFont="1" applyFill="1" applyBorder="1" applyAlignment="1" applyProtection="1">
      <alignment horizontal="center" vertical="center"/>
    </xf>
    <xf numFmtId="3" fontId="77" fillId="22" borderId="2" xfId="1" applyNumberFormat="1" applyFont="1" applyFill="1" applyBorder="1" applyAlignment="1">
      <alignment horizontal="center" vertical="center"/>
    </xf>
    <xf numFmtId="9" fontId="36" fillId="22" borderId="2" xfId="1" applyNumberFormat="1" applyFont="1" applyFill="1" applyBorder="1" applyAlignment="1" applyProtection="1">
      <alignment horizontal="center" vertical="center"/>
    </xf>
    <xf numFmtId="3" fontId="80" fillId="22" borderId="2" xfId="3" applyNumberFormat="1" applyFont="1" applyFill="1" applyBorder="1" applyAlignment="1">
      <alignment horizontal="center" vertical="center"/>
    </xf>
    <xf numFmtId="3" fontId="66" fillId="22" borderId="2" xfId="1" applyNumberFormat="1" applyFont="1" applyFill="1" applyBorder="1" applyAlignment="1" applyProtection="1">
      <alignment horizontal="center" vertical="center"/>
      <protection locked="0"/>
    </xf>
    <xf numFmtId="9" fontId="35" fillId="22" borderId="2" xfId="1" applyNumberFormat="1" applyFont="1" applyFill="1" applyBorder="1" applyAlignment="1" applyProtection="1">
      <alignment horizontal="center" vertical="center"/>
    </xf>
    <xf numFmtId="9" fontId="35" fillId="22" borderId="4" xfId="1" applyNumberFormat="1" applyFont="1" applyFill="1" applyBorder="1" applyAlignment="1" applyProtection="1">
      <alignment horizontal="center" vertical="center"/>
    </xf>
    <xf numFmtId="3" fontId="35" fillId="22" borderId="4" xfId="1" applyNumberFormat="1" applyFont="1" applyFill="1" applyBorder="1" applyAlignment="1" applyProtection="1">
      <alignment horizontal="center" vertical="center"/>
      <protection locked="0"/>
    </xf>
    <xf numFmtId="3" fontId="77" fillId="22" borderId="2" xfId="3" applyNumberFormat="1" applyFont="1" applyFill="1" applyBorder="1" applyAlignment="1">
      <alignment horizontal="center" vertical="center"/>
    </xf>
    <xf numFmtId="4" fontId="66" fillId="22" borderId="2" xfId="1" applyNumberFormat="1" applyFont="1" applyFill="1" applyBorder="1" applyAlignment="1" applyProtection="1">
      <alignment horizontal="center" vertical="center"/>
      <protection locked="0"/>
    </xf>
    <xf numFmtId="4" fontId="36" fillId="22" borderId="2" xfId="1" applyNumberFormat="1" applyFont="1" applyFill="1" applyBorder="1" applyAlignment="1" applyProtection="1">
      <alignment horizontal="center" vertical="center"/>
    </xf>
    <xf numFmtId="3" fontId="77" fillId="22" borderId="4" xfId="3" applyNumberFormat="1" applyFont="1" applyFill="1" applyBorder="1" applyAlignment="1">
      <alignment horizontal="center" vertical="center"/>
    </xf>
    <xf numFmtId="3" fontId="35" fillId="22" borderId="2" xfId="1" applyNumberFormat="1" applyFont="1" applyFill="1" applyBorder="1" applyAlignment="1" applyProtection="1">
      <alignment horizontal="center" vertical="center"/>
    </xf>
    <xf numFmtId="3" fontId="80" fillId="22" borderId="4" xfId="3" applyNumberFormat="1" applyFont="1" applyFill="1" applyBorder="1" applyAlignment="1">
      <alignment horizontal="center" vertical="center"/>
    </xf>
    <xf numFmtId="3" fontId="35" fillId="22" borderId="4" xfId="1" applyNumberFormat="1" applyFont="1" applyFill="1" applyBorder="1" applyAlignment="1" applyProtection="1">
      <alignment horizontal="center" vertical="center"/>
    </xf>
    <xf numFmtId="4" fontId="77" fillId="22" borderId="2" xfId="1" applyNumberFormat="1" applyFont="1" applyFill="1" applyBorder="1" applyAlignment="1">
      <alignment horizontal="center" vertical="center"/>
    </xf>
    <xf numFmtId="4" fontId="77" fillId="22" borderId="4" xfId="3" applyNumberFormat="1" applyFont="1" applyFill="1" applyBorder="1" applyAlignment="1">
      <alignment horizontal="center" vertical="center"/>
    </xf>
    <xf numFmtId="3" fontId="77" fillId="22" borderId="2" xfId="14" applyNumberFormat="1" applyFont="1" applyFill="1" applyBorder="1" applyAlignment="1">
      <alignment horizontal="center" vertical="center"/>
    </xf>
    <xf numFmtId="3" fontId="66" fillId="22" borderId="2" xfId="7" applyNumberFormat="1" applyFont="1" applyFill="1" applyBorder="1" applyAlignment="1" applyProtection="1">
      <alignment horizontal="center" vertical="center"/>
      <protection locked="0"/>
    </xf>
    <xf numFmtId="3" fontId="36" fillId="22" borderId="2" xfId="7" applyNumberFormat="1" applyFont="1" applyFill="1" applyBorder="1" applyAlignment="1" applyProtection="1">
      <alignment horizontal="center" vertical="center"/>
    </xf>
    <xf numFmtId="9" fontId="36" fillId="22" borderId="2" xfId="7" applyNumberFormat="1" applyFont="1" applyFill="1" applyBorder="1" applyAlignment="1" applyProtection="1">
      <alignment horizontal="center" vertical="center"/>
    </xf>
    <xf numFmtId="3" fontId="77" fillId="22" borderId="4" xfId="14" applyNumberFormat="1" applyFont="1" applyFill="1" applyBorder="1" applyAlignment="1">
      <alignment horizontal="center" vertical="center"/>
    </xf>
    <xf numFmtId="3" fontId="66" fillId="22" borderId="4" xfId="7" applyNumberFormat="1" applyFont="1" applyFill="1" applyBorder="1" applyAlignment="1" applyProtection="1">
      <alignment horizontal="center" vertical="center"/>
      <protection locked="0"/>
    </xf>
    <xf numFmtId="3" fontId="36" fillId="22" borderId="4" xfId="7" applyNumberFormat="1" applyFont="1" applyFill="1" applyBorder="1" applyAlignment="1" applyProtection="1">
      <alignment horizontal="center" vertical="center"/>
    </xf>
    <xf numFmtId="9" fontId="36" fillId="22" borderId="4" xfId="7" applyNumberFormat="1" applyFont="1" applyFill="1" applyBorder="1" applyAlignment="1" applyProtection="1">
      <alignment horizontal="center" vertical="center"/>
    </xf>
    <xf numFmtId="3" fontId="77" fillId="22" borderId="1" xfId="1" applyNumberFormat="1" applyFont="1" applyFill="1" applyBorder="1" applyAlignment="1">
      <alignment horizontal="center" vertical="center"/>
    </xf>
    <xf numFmtId="3" fontId="77" fillId="35" borderId="2" xfId="1" applyNumberFormat="1" applyFont="1" applyFill="1" applyBorder="1" applyAlignment="1">
      <alignment horizontal="center" vertical="center"/>
    </xf>
    <xf numFmtId="3" fontId="19" fillId="17" borderId="19" xfId="1" applyNumberFormat="1" applyFont="1" applyFill="1" applyBorder="1" applyAlignment="1" applyProtection="1">
      <alignment horizontal="center" vertical="center"/>
      <protection locked="0"/>
    </xf>
    <xf numFmtId="3" fontId="65" fillId="17" borderId="20" xfId="1" applyNumberFormat="1" applyFont="1" applyFill="1" applyBorder="1" applyAlignment="1" applyProtection="1">
      <alignment horizontal="center" vertical="center"/>
      <protection locked="0"/>
    </xf>
    <xf numFmtId="3" fontId="80" fillId="17" borderId="20" xfId="3" applyNumberFormat="1" applyFont="1" applyFill="1" applyBorder="1" applyAlignment="1">
      <alignment horizontal="center" vertical="center"/>
    </xf>
    <xf numFmtId="3" fontId="80" fillId="17" borderId="21" xfId="3" applyNumberFormat="1" applyFont="1" applyFill="1" applyBorder="1" applyAlignment="1">
      <alignment horizontal="center" vertical="center"/>
    </xf>
    <xf numFmtId="3" fontId="80" fillId="17" borderId="19" xfId="3" applyNumberFormat="1" applyFont="1" applyFill="1" applyBorder="1" applyAlignment="1">
      <alignment horizontal="center" vertical="center"/>
    </xf>
    <xf numFmtId="3" fontId="19" fillId="17" borderId="20" xfId="1" applyNumberFormat="1" applyFont="1" applyFill="1" applyBorder="1" applyAlignment="1" applyProtection="1">
      <alignment horizontal="center" vertical="center"/>
      <protection locked="0"/>
    </xf>
    <xf numFmtId="3" fontId="19" fillId="17" borderId="21" xfId="1" applyNumberFormat="1" applyFont="1" applyFill="1" applyBorder="1" applyAlignment="1" applyProtection="1">
      <alignment horizontal="center" vertical="center"/>
      <protection locked="0"/>
    </xf>
    <xf numFmtId="3" fontId="1" fillId="17" borderId="0" xfId="0" applyNumberFormat="1" applyFont="1" applyFill="1" applyBorder="1" applyAlignment="1">
      <alignment horizontal="center" vertical="center"/>
    </xf>
    <xf numFmtId="4" fontId="1" fillId="17" borderId="0" xfId="0" applyNumberFormat="1" applyFont="1" applyFill="1" applyBorder="1" applyAlignment="1">
      <alignment horizontal="center" vertical="center"/>
    </xf>
    <xf numFmtId="3" fontId="80" fillId="17" borderId="2" xfId="1" applyNumberFormat="1" applyFont="1" applyFill="1" applyBorder="1" applyAlignment="1">
      <alignment horizontal="center" vertical="center"/>
    </xf>
    <xf numFmtId="0" fontId="1" fillId="0" borderId="0" xfId="0" applyFont="1" applyFill="1" applyAlignment="1">
      <alignment horizontal="center" vertical="center"/>
    </xf>
    <xf numFmtId="3" fontId="1" fillId="17" borderId="0" xfId="0" applyNumberFormat="1" applyFont="1" applyFill="1" applyAlignment="1">
      <alignment horizontal="center" vertical="center"/>
    </xf>
    <xf numFmtId="3" fontId="65" fillId="35" borderId="2" xfId="1" applyNumberFormat="1" applyFont="1" applyFill="1" applyBorder="1" applyAlignment="1" applyProtection="1">
      <alignment horizontal="center" vertical="center"/>
    </xf>
    <xf numFmtId="3" fontId="77" fillId="17" borderId="1" xfId="1" applyNumberFormat="1" applyFont="1" applyFill="1" applyBorder="1" applyAlignment="1">
      <alignment horizontal="center" vertical="center"/>
    </xf>
    <xf numFmtId="4" fontId="19" fillId="17" borderId="2" xfId="1" applyNumberFormat="1" applyFont="1" applyFill="1" applyBorder="1" applyAlignment="1" applyProtection="1">
      <alignment horizontal="center" vertical="center"/>
      <protection locked="0"/>
    </xf>
    <xf numFmtId="4" fontId="77" fillId="35" borderId="1" xfId="1" applyNumberFormat="1" applyFont="1" applyFill="1" applyBorder="1" applyAlignment="1">
      <alignment horizontal="center" vertical="center"/>
    </xf>
    <xf numFmtId="3" fontId="25" fillId="17" borderId="1" xfId="0" applyNumberFormat="1" applyFont="1" applyFill="1" applyBorder="1" applyAlignment="1">
      <alignment horizontal="center" vertical="center"/>
    </xf>
    <xf numFmtId="3" fontId="80" fillId="17" borderId="1" xfId="1" applyNumberFormat="1" applyFont="1" applyFill="1" applyBorder="1" applyAlignment="1">
      <alignment horizontal="center" vertical="center"/>
    </xf>
    <xf numFmtId="3" fontId="80" fillId="17" borderId="2" xfId="1" applyNumberFormat="1" applyFont="1" applyFill="1" applyBorder="1" applyAlignment="1">
      <alignment horizontal="center" vertical="center"/>
    </xf>
    <xf numFmtId="0" fontId="1" fillId="0" borderId="0" xfId="0" applyFont="1" applyFill="1" applyAlignment="1">
      <alignment horizontal="center" vertical="center"/>
    </xf>
    <xf numFmtId="0" fontId="19" fillId="0" borderId="0" xfId="1" applyFont="1" applyFill="1" applyBorder="1" applyAlignment="1">
      <alignment horizontal="center" vertical="center" wrapText="1"/>
    </xf>
    <xf numFmtId="4" fontId="10" fillId="35" borderId="0" xfId="0" applyNumberFormat="1" applyFont="1" applyFill="1" applyAlignment="1">
      <alignment horizontal="center" vertical="center"/>
    </xf>
    <xf numFmtId="3" fontId="36" fillId="22" borderId="4" xfId="1" applyNumberFormat="1" applyFont="1" applyFill="1" applyBorder="1" applyAlignment="1" applyProtection="1">
      <alignment horizontal="center" vertical="center"/>
    </xf>
    <xf numFmtId="3" fontId="36" fillId="22" borderId="2" xfId="1" applyNumberFormat="1" applyFont="1" applyFill="1" applyBorder="1" applyAlignment="1" applyProtection="1">
      <alignment horizontal="center" vertical="center"/>
    </xf>
    <xf numFmtId="0" fontId="1" fillId="0" borderId="0" xfId="0" applyFont="1" applyFill="1" applyAlignment="1">
      <alignment horizontal="center" vertical="center"/>
    </xf>
    <xf numFmtId="0" fontId="10" fillId="0" borderId="2" xfId="0" applyFont="1" applyBorder="1" applyAlignment="1">
      <alignment horizontal="center" vertical="center" wrapText="1"/>
    </xf>
    <xf numFmtId="3" fontId="1" fillId="17" borderId="1" xfId="0" applyNumberFormat="1" applyFont="1" applyFill="1" applyBorder="1" applyAlignment="1">
      <alignment horizontal="center" vertical="center"/>
    </xf>
    <xf numFmtId="0" fontId="1" fillId="0" borderId="0" xfId="0" applyFont="1" applyFill="1" applyBorder="1" applyAlignment="1">
      <alignment horizontal="center" vertical="center"/>
    </xf>
    <xf numFmtId="3" fontId="36" fillId="17" borderId="2" xfId="1" applyNumberFormat="1" applyFont="1" applyFill="1" applyBorder="1" applyAlignment="1" applyProtection="1">
      <alignment horizontal="center" vertical="center"/>
      <protection locked="0"/>
    </xf>
    <xf numFmtId="3" fontId="36" fillId="17" borderId="4" xfId="1" applyNumberFormat="1" applyFont="1" applyFill="1" applyBorder="1" applyAlignment="1" applyProtection="1">
      <alignment horizontal="center" vertical="center"/>
      <protection locked="0"/>
    </xf>
    <xf numFmtId="3" fontId="36" fillId="17" borderId="3" xfId="1" applyNumberFormat="1" applyFont="1" applyFill="1" applyBorder="1" applyAlignment="1" applyProtection="1">
      <alignment horizontal="center" vertical="center"/>
      <protection locked="0"/>
    </xf>
    <xf numFmtId="3" fontId="8" fillId="17" borderId="14" xfId="1" applyNumberFormat="1" applyFont="1" applyFill="1" applyBorder="1" applyAlignment="1" applyProtection="1">
      <alignment horizontal="center" vertical="center"/>
      <protection locked="0"/>
    </xf>
    <xf numFmtId="3" fontId="8" fillId="17" borderId="25" xfId="1" applyNumberFormat="1" applyFont="1" applyFill="1" applyBorder="1" applyAlignment="1" applyProtection="1">
      <alignment horizontal="center" vertical="center"/>
      <protection locked="0"/>
    </xf>
    <xf numFmtId="3" fontId="8" fillId="17" borderId="15" xfId="1" applyNumberFormat="1" applyFont="1" applyFill="1" applyBorder="1" applyAlignment="1" applyProtection="1">
      <alignment horizontal="center" vertical="center"/>
      <protection locked="0"/>
    </xf>
    <xf numFmtId="3" fontId="28" fillId="17" borderId="0" xfId="1" applyNumberFormat="1" applyFont="1" applyFill="1" applyBorder="1" applyAlignment="1">
      <alignment horizontal="center" vertical="center" wrapText="1"/>
    </xf>
    <xf numFmtId="3" fontId="13" fillId="17" borderId="0" xfId="0" applyNumberFormat="1" applyFont="1" applyFill="1" applyBorder="1" applyAlignment="1">
      <alignment horizontal="center" vertical="center"/>
    </xf>
    <xf numFmtId="3" fontId="20" fillId="17" borderId="1" xfId="1" applyNumberFormat="1" applyFont="1" applyFill="1" applyBorder="1" applyAlignment="1">
      <alignment horizontal="center" vertical="center" wrapText="1"/>
    </xf>
    <xf numFmtId="3" fontId="20" fillId="35" borderId="2" xfId="2" applyNumberFormat="1" applyFont="1" applyFill="1" applyBorder="1" applyAlignment="1">
      <alignment horizontal="center" vertical="center"/>
    </xf>
    <xf numFmtId="3" fontId="20" fillId="35" borderId="4" xfId="2" applyNumberFormat="1" applyFont="1" applyFill="1" applyBorder="1" applyAlignment="1">
      <alignment horizontal="center" vertical="center"/>
    </xf>
    <xf numFmtId="3" fontId="20" fillId="35" borderId="3" xfId="2" applyNumberFormat="1" applyFont="1" applyFill="1" applyBorder="1" applyAlignment="1">
      <alignment horizontal="center" vertical="center"/>
    </xf>
    <xf numFmtId="0" fontId="1" fillId="11" borderId="0" xfId="0" applyFont="1" applyFill="1" applyBorder="1" applyAlignment="1">
      <alignment horizontal="center" vertical="center"/>
    </xf>
    <xf numFmtId="0" fontId="20" fillId="11" borderId="0" xfId="1" applyFont="1" applyFill="1" applyBorder="1" applyAlignment="1">
      <alignment horizontal="center" vertical="center" wrapText="1"/>
    </xf>
    <xf numFmtId="0" fontId="19" fillId="11" borderId="0" xfId="1" applyFont="1" applyFill="1" applyBorder="1" applyAlignment="1">
      <alignment horizontal="center" vertical="center" wrapText="1"/>
    </xf>
    <xf numFmtId="0" fontId="31" fillId="34" borderId="0" xfId="0" applyFont="1" applyFill="1" applyAlignment="1">
      <alignment horizontal="center" vertical="center" wrapText="1"/>
    </xf>
    <xf numFmtId="9" fontId="1" fillId="11" borderId="6" xfId="0" applyNumberFormat="1" applyFont="1" applyFill="1" applyBorder="1" applyAlignment="1">
      <alignment horizontal="center" vertical="center"/>
    </xf>
    <xf numFmtId="3" fontId="19" fillId="17" borderId="1" xfId="1" applyNumberFormat="1" applyFont="1" applyFill="1" applyBorder="1" applyAlignment="1">
      <alignment horizontal="center" vertical="center"/>
    </xf>
    <xf numFmtId="3" fontId="1" fillId="35" borderId="0" xfId="0" applyNumberFormat="1" applyFont="1" applyFill="1" applyAlignment="1">
      <alignment horizontal="center" vertical="center"/>
    </xf>
    <xf numFmtId="3" fontId="1" fillId="17" borderId="1" xfId="0" applyNumberFormat="1" applyFont="1" applyFill="1" applyBorder="1" applyAlignment="1">
      <alignment horizontal="center" vertical="center"/>
    </xf>
    <xf numFmtId="3" fontId="1" fillId="17" borderId="0" xfId="0" applyNumberFormat="1" applyFont="1" applyFill="1" applyAlignment="1">
      <alignment horizontal="center" vertical="center"/>
    </xf>
    <xf numFmtId="3" fontId="1" fillId="0" borderId="0" xfId="0" applyNumberFormat="1" applyFont="1" applyFill="1" applyAlignment="1">
      <alignment horizontal="center" vertical="center"/>
    </xf>
    <xf numFmtId="0" fontId="1" fillId="0" borderId="0" xfId="0" applyFont="1" applyFill="1" applyBorder="1" applyAlignment="1">
      <alignment horizontal="center" vertical="center"/>
    </xf>
    <xf numFmtId="0" fontId="1" fillId="0" borderId="0" xfId="0" applyFont="1" applyFill="1" applyAlignment="1">
      <alignment horizontal="center" vertical="center"/>
    </xf>
    <xf numFmtId="0" fontId="19" fillId="0" borderId="0" xfId="1" applyFont="1" applyFill="1" applyBorder="1" applyAlignment="1">
      <alignment horizontal="center" vertical="center" wrapText="1"/>
    </xf>
    <xf numFmtId="0" fontId="14" fillId="17" borderId="3" xfId="1" applyFont="1" applyFill="1" applyBorder="1" applyAlignment="1">
      <alignment horizontal="center" vertical="center" wrapText="1"/>
    </xf>
    <xf numFmtId="3" fontId="59" fillId="22" borderId="0" xfId="0" applyNumberFormat="1" applyFont="1" applyFill="1" applyAlignment="1">
      <alignment horizontal="center" vertical="center"/>
    </xf>
    <xf numFmtId="3" fontId="0" fillId="22" borderId="0" xfId="0" applyNumberFormat="1" applyFont="1" applyFill="1" applyAlignment="1">
      <alignment horizontal="center" vertical="center"/>
    </xf>
    <xf numFmtId="4" fontId="0" fillId="22" borderId="0" xfId="0" applyNumberFormat="1" applyFont="1" applyFill="1" applyAlignment="1">
      <alignment horizontal="center" vertical="center"/>
    </xf>
    <xf numFmtId="3" fontId="36" fillId="17" borderId="20" xfId="1" applyNumberFormat="1" applyFont="1" applyFill="1" applyBorder="1" applyAlignment="1" applyProtection="1">
      <alignment horizontal="center" vertical="center"/>
      <protection locked="0"/>
    </xf>
    <xf numFmtId="3" fontId="36" fillId="17" borderId="21" xfId="1" applyNumberFormat="1" applyFont="1" applyFill="1" applyBorder="1" applyAlignment="1" applyProtection="1">
      <alignment horizontal="center" vertical="center"/>
      <protection locked="0"/>
    </xf>
    <xf numFmtId="3" fontId="36" fillId="17" borderId="19" xfId="1" applyNumberFormat="1" applyFont="1" applyFill="1" applyBorder="1" applyAlignment="1" applyProtection="1">
      <alignment horizontal="center" vertical="center"/>
      <protection locked="0"/>
    </xf>
    <xf numFmtId="3" fontId="80" fillId="17" borderId="18" xfId="3" applyNumberFormat="1" applyFont="1" applyFill="1" applyBorder="1" applyAlignment="1">
      <alignment horizontal="center" vertical="center"/>
    </xf>
    <xf numFmtId="3" fontId="80" fillId="17" borderId="0" xfId="3" applyNumberFormat="1" applyFont="1" applyFill="1" applyBorder="1" applyAlignment="1">
      <alignment horizontal="center" vertical="center"/>
    </xf>
    <xf numFmtId="3" fontId="20" fillId="40" borderId="4" xfId="2" applyNumberFormat="1" applyFont="1" applyFill="1" applyBorder="1" applyAlignment="1">
      <alignment horizontal="center" vertical="center"/>
    </xf>
    <xf numFmtId="3" fontId="20" fillId="40" borderId="3" xfId="2" applyNumberFormat="1" applyFont="1" applyFill="1" applyBorder="1" applyAlignment="1">
      <alignment horizontal="center" vertical="center"/>
    </xf>
    <xf numFmtId="3" fontId="4" fillId="17" borderId="1" xfId="1" applyNumberFormat="1" applyFont="1" applyFill="1" applyBorder="1" applyAlignment="1" applyProtection="1">
      <alignment horizontal="center" vertical="center"/>
      <protection locked="0"/>
    </xf>
    <xf numFmtId="0" fontId="19" fillId="0" borderId="21" xfId="1" applyFont="1" applyFill="1" applyBorder="1" applyAlignment="1">
      <alignment wrapText="1"/>
    </xf>
    <xf numFmtId="3" fontId="13" fillId="17" borderId="1" xfId="0" applyNumberFormat="1" applyFont="1" applyFill="1" applyBorder="1" applyAlignment="1">
      <alignment horizontal="center" vertical="center"/>
    </xf>
    <xf numFmtId="0" fontId="39" fillId="0" borderId="0" xfId="1" applyFont="1" applyFill="1" applyBorder="1" applyAlignment="1">
      <alignment horizontal="center" vertical="center" wrapText="1"/>
    </xf>
    <xf numFmtId="0" fontId="1" fillId="22" borderId="0" xfId="0" applyFont="1" applyFill="1" applyAlignment="1">
      <alignment horizontal="center" vertical="center"/>
    </xf>
    <xf numFmtId="3" fontId="1" fillId="17" borderId="1" xfId="0" applyNumberFormat="1" applyFont="1" applyFill="1" applyBorder="1" applyAlignment="1">
      <alignment horizontal="center" vertical="center"/>
    </xf>
    <xf numFmtId="3" fontId="1" fillId="17" borderId="0" xfId="0" applyNumberFormat="1" applyFont="1" applyFill="1" applyAlignment="1">
      <alignment horizontal="center" vertical="center"/>
    </xf>
    <xf numFmtId="0" fontId="1" fillId="17" borderId="0" xfId="0" applyFont="1" applyFill="1" applyBorder="1" applyAlignment="1">
      <alignment horizontal="center" vertical="center"/>
    </xf>
    <xf numFmtId="3" fontId="65" fillId="22" borderId="2" xfId="1" applyNumberFormat="1" applyFont="1" applyFill="1" applyBorder="1" applyAlignment="1" applyProtection="1">
      <alignment horizontal="center" vertical="center"/>
    </xf>
    <xf numFmtId="3" fontId="1" fillId="22" borderId="0" xfId="0" applyNumberFormat="1" applyFont="1" applyFill="1" applyAlignment="1">
      <alignment horizontal="center" vertical="center"/>
    </xf>
    <xf numFmtId="9" fontId="1" fillId="22" borderId="0" xfId="0" applyNumberFormat="1" applyFont="1" applyFill="1" applyAlignment="1">
      <alignment horizontal="center" vertical="center"/>
    </xf>
    <xf numFmtId="0" fontId="19" fillId="11" borderId="21" xfId="1" applyFont="1" applyFill="1" applyBorder="1" applyAlignment="1">
      <alignment horizontal="center" vertical="center" wrapText="1"/>
    </xf>
    <xf numFmtId="3" fontId="90" fillId="17" borderId="1" xfId="1" applyNumberFormat="1" applyFont="1" applyFill="1" applyBorder="1" applyAlignment="1">
      <alignment horizontal="center" vertical="center"/>
    </xf>
    <xf numFmtId="3" fontId="4" fillId="17" borderId="2" xfId="1" applyNumberFormat="1" applyFont="1" applyFill="1" applyBorder="1" applyAlignment="1" applyProtection="1">
      <alignment horizontal="center" vertical="center"/>
    </xf>
    <xf numFmtId="3" fontId="4" fillId="17" borderId="2" xfId="1" applyNumberFormat="1" applyFont="1" applyFill="1" applyBorder="1" applyAlignment="1" applyProtection="1">
      <alignment horizontal="center" vertical="center"/>
      <protection locked="0"/>
    </xf>
    <xf numFmtId="3" fontId="4" fillId="17" borderId="4" xfId="1" applyNumberFormat="1" applyFont="1" applyFill="1" applyBorder="1" applyAlignment="1" applyProtection="1">
      <alignment horizontal="center" vertical="center"/>
    </xf>
    <xf numFmtId="3" fontId="4" fillId="17" borderId="4" xfId="1" applyNumberFormat="1" applyFont="1" applyFill="1" applyBorder="1" applyAlignment="1" applyProtection="1">
      <alignment horizontal="center" vertical="center"/>
      <protection locked="0"/>
    </xf>
    <xf numFmtId="3" fontId="85" fillId="17" borderId="5" xfId="1" applyNumberFormat="1" applyFont="1" applyFill="1" applyBorder="1" applyAlignment="1" applyProtection="1">
      <alignment horizontal="center" vertical="center"/>
      <protection locked="0"/>
    </xf>
    <xf numFmtId="3" fontId="30" fillId="17" borderId="1" xfId="1" applyNumberFormat="1" applyFont="1" applyFill="1" applyBorder="1" applyAlignment="1" applyProtection="1">
      <alignment horizontal="center" vertical="center"/>
      <protection locked="0"/>
    </xf>
    <xf numFmtId="3" fontId="4" fillId="35" borderId="0" xfId="0" applyNumberFormat="1" applyFont="1" applyFill="1" applyAlignment="1">
      <alignment horizontal="center" vertical="center"/>
    </xf>
    <xf numFmtId="3" fontId="10" fillId="0" borderId="0" xfId="0" applyNumberFormat="1" applyFont="1" applyFill="1" applyAlignment="1">
      <alignment horizontal="center" vertical="center"/>
    </xf>
    <xf numFmtId="4" fontId="10" fillId="0" borderId="0" xfId="0" applyNumberFormat="1" applyFont="1" applyFill="1" applyAlignment="1">
      <alignment horizontal="center" vertical="center"/>
    </xf>
    <xf numFmtId="9" fontId="10" fillId="0" borderId="0" xfId="0" applyNumberFormat="1" applyFont="1" applyFill="1" applyAlignment="1">
      <alignment horizontal="center" vertical="center"/>
    </xf>
    <xf numFmtId="3" fontId="19" fillId="17" borderId="0" xfId="1" applyNumberFormat="1" applyFont="1" applyFill="1" applyBorder="1" applyAlignment="1" applyProtection="1">
      <alignment horizontal="center" vertical="center"/>
      <protection locked="0"/>
    </xf>
    <xf numFmtId="4" fontId="19" fillId="0" borderId="4" xfId="1" applyNumberFormat="1" applyFont="1" applyFill="1" applyBorder="1" applyAlignment="1" applyProtection="1">
      <alignment horizontal="center" vertical="center"/>
    </xf>
    <xf numFmtId="4" fontId="19" fillId="22" borderId="4" xfId="1" applyNumberFormat="1" applyFont="1" applyFill="1" applyBorder="1" applyAlignment="1" applyProtection="1">
      <alignment horizontal="center" vertical="center"/>
      <protection locked="0"/>
    </xf>
    <xf numFmtId="3" fontId="36" fillId="17" borderId="2" xfId="7" applyNumberFormat="1" applyFont="1" applyFill="1" applyBorder="1" applyAlignment="1" applyProtection="1">
      <alignment horizontal="center" vertical="center"/>
      <protection locked="0"/>
    </xf>
    <xf numFmtId="3" fontId="36" fillId="17" borderId="4" xfId="7" applyNumberFormat="1" applyFont="1" applyFill="1" applyBorder="1" applyAlignment="1" applyProtection="1">
      <alignment horizontal="center" vertical="center"/>
      <protection locked="0"/>
    </xf>
    <xf numFmtId="3" fontId="4" fillId="17" borderId="1" xfId="0" applyNumberFormat="1" applyFont="1" applyFill="1" applyBorder="1" applyAlignment="1">
      <alignment horizontal="center" vertical="center" wrapText="1"/>
    </xf>
    <xf numFmtId="4" fontId="10" fillId="17" borderId="1" xfId="0" applyNumberFormat="1" applyFont="1" applyFill="1" applyBorder="1" applyAlignment="1">
      <alignment horizontal="center" vertical="center"/>
    </xf>
    <xf numFmtId="4" fontId="10" fillId="17" borderId="0" xfId="0" applyNumberFormat="1" applyFont="1" applyFill="1" applyAlignment="1">
      <alignment horizontal="center" vertical="center"/>
    </xf>
    <xf numFmtId="9" fontId="10" fillId="35" borderId="0" xfId="0" applyNumberFormat="1" applyFont="1" applyFill="1" applyAlignment="1">
      <alignment horizontal="center" vertical="center"/>
    </xf>
    <xf numFmtId="3" fontId="1" fillId="17" borderId="1" xfId="0" applyNumberFormat="1" applyFont="1" applyFill="1" applyBorder="1" applyAlignment="1">
      <alignment horizontal="center" vertical="center"/>
    </xf>
    <xf numFmtId="3" fontId="1" fillId="17" borderId="0" xfId="0" applyNumberFormat="1" applyFont="1" applyFill="1" applyAlignment="1">
      <alignment horizontal="center" vertical="center"/>
    </xf>
    <xf numFmtId="0" fontId="1" fillId="0" borderId="0" xfId="0" applyFont="1" applyFill="1" applyBorder="1" applyAlignment="1">
      <alignment horizontal="center" vertical="center"/>
    </xf>
    <xf numFmtId="0" fontId="1" fillId="0" borderId="0" xfId="0" applyFont="1" applyFill="1" applyAlignment="1">
      <alignment horizontal="center" vertical="center"/>
    </xf>
    <xf numFmtId="0" fontId="19" fillId="34" borderId="0" xfId="0" applyFont="1" applyFill="1" applyBorder="1" applyAlignment="1">
      <alignment horizontal="center" vertical="center" wrapText="1"/>
    </xf>
    <xf numFmtId="3" fontId="59" fillId="0" borderId="0" xfId="1" applyNumberFormat="1" applyFont="1" applyFill="1" applyBorder="1" applyAlignment="1" applyProtection="1">
      <alignment horizontal="center" vertical="center"/>
    </xf>
    <xf numFmtId="9" fontId="59" fillId="0" borderId="0" xfId="1" applyNumberFormat="1" applyFont="1" applyFill="1" applyBorder="1" applyAlignment="1" applyProtection="1">
      <alignment horizontal="center" vertical="center"/>
    </xf>
    <xf numFmtId="3" fontId="59" fillId="17" borderId="0" xfId="1" applyNumberFormat="1" applyFont="1" applyFill="1" applyBorder="1" applyAlignment="1" applyProtection="1">
      <alignment horizontal="center" vertical="center"/>
    </xf>
    <xf numFmtId="3" fontId="19" fillId="29" borderId="1" xfId="1" applyNumberFormat="1" applyFont="1" applyFill="1" applyBorder="1" applyAlignment="1" applyProtection="1">
      <alignment horizontal="center" vertical="center"/>
      <protection locked="0"/>
    </xf>
    <xf numFmtId="3" fontId="19" fillId="29" borderId="1" xfId="1" applyNumberFormat="1" applyFont="1" applyFill="1" applyBorder="1" applyAlignment="1" applyProtection="1">
      <alignment horizontal="center" vertical="center"/>
    </xf>
    <xf numFmtId="9" fontId="19" fillId="29" borderId="1" xfId="1" applyNumberFormat="1" applyFont="1" applyFill="1" applyBorder="1" applyAlignment="1" applyProtection="1">
      <alignment horizontal="center" vertical="center"/>
    </xf>
    <xf numFmtId="3" fontId="20" fillId="29" borderId="2" xfId="1" applyNumberFormat="1" applyFont="1" applyFill="1" applyBorder="1" applyAlignment="1" applyProtection="1">
      <alignment horizontal="center" vertical="center"/>
    </xf>
    <xf numFmtId="3" fontId="19" fillId="0" borderId="4"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xf>
    <xf numFmtId="3" fontId="19" fillId="0" borderId="3" xfId="1" applyNumberFormat="1" applyFont="1" applyFill="1" applyBorder="1" applyAlignment="1" applyProtection="1">
      <alignment horizontal="center" vertical="center"/>
    </xf>
    <xf numFmtId="3" fontId="36" fillId="0" borderId="4" xfId="1" applyNumberFormat="1" applyFont="1" applyFill="1" applyBorder="1" applyAlignment="1" applyProtection="1">
      <alignment horizontal="center" vertical="center"/>
    </xf>
    <xf numFmtId="0" fontId="1" fillId="0" borderId="0" xfId="0" applyFont="1" applyFill="1" applyAlignment="1">
      <alignment horizontal="center" vertical="center"/>
    </xf>
    <xf numFmtId="3" fontId="1" fillId="17" borderId="0" xfId="0" applyNumberFormat="1" applyFont="1" applyFill="1" applyAlignment="1">
      <alignment horizontal="center" vertical="center"/>
    </xf>
    <xf numFmtId="0" fontId="1" fillId="0" borderId="0" xfId="0" applyFont="1" applyFill="1" applyBorder="1" applyAlignment="1">
      <alignment horizontal="center" vertical="center"/>
    </xf>
    <xf numFmtId="0" fontId="1" fillId="11" borderId="0" xfId="0" applyFont="1" applyFill="1" applyBorder="1" applyAlignment="1">
      <alignment horizontal="center" vertical="center" wrapText="1"/>
    </xf>
    <xf numFmtId="4" fontId="4" fillId="0" borderId="0" xfId="0" applyNumberFormat="1" applyFont="1" applyAlignment="1">
      <alignment horizontal="center" vertical="center"/>
    </xf>
    <xf numFmtId="4" fontId="4" fillId="0" borderId="0" xfId="0" applyNumberFormat="1" applyFont="1" applyFill="1" applyAlignment="1">
      <alignment horizontal="center" vertical="center"/>
    </xf>
    <xf numFmtId="9" fontId="4" fillId="0" borderId="0" xfId="0" applyNumberFormat="1" applyFont="1" applyFill="1" applyAlignment="1">
      <alignment horizontal="center" vertical="center"/>
    </xf>
    <xf numFmtId="2" fontId="4" fillId="9" borderId="0" xfId="0" applyNumberFormat="1" applyFont="1" applyFill="1" applyAlignment="1">
      <alignment horizontal="center" vertical="center"/>
    </xf>
    <xf numFmtId="4" fontId="4" fillId="9" borderId="0" xfId="0" applyNumberFormat="1" applyFont="1" applyFill="1" applyAlignment="1">
      <alignment horizontal="center" vertical="center"/>
    </xf>
    <xf numFmtId="2" fontId="10" fillId="0" borderId="0" xfId="0" applyNumberFormat="1" applyFont="1" applyAlignment="1">
      <alignment horizontal="center" vertical="center"/>
    </xf>
    <xf numFmtId="4" fontId="10" fillId="0" borderId="0" xfId="0" applyNumberFormat="1" applyFont="1" applyAlignment="1">
      <alignment horizontal="center" vertical="center"/>
    </xf>
    <xf numFmtId="4" fontId="19" fillId="35" borderId="2" xfId="1" applyNumberFormat="1" applyFont="1" applyFill="1" applyBorder="1" applyAlignment="1" applyProtection="1">
      <alignment horizontal="center" vertical="center"/>
      <protection locked="0"/>
    </xf>
    <xf numFmtId="4" fontId="19" fillId="35" borderId="1" xfId="1" applyNumberFormat="1" applyFont="1" applyFill="1" applyBorder="1" applyAlignment="1" applyProtection="1">
      <alignment horizontal="center" vertical="center"/>
    </xf>
    <xf numFmtId="3" fontId="18" fillId="17" borderId="1" xfId="0" applyNumberFormat="1" applyFont="1" applyFill="1" applyBorder="1" applyAlignment="1">
      <alignment horizontal="center" vertical="center"/>
    </xf>
    <xf numFmtId="2" fontId="1" fillId="17" borderId="0" xfId="0" applyNumberFormat="1" applyFont="1" applyFill="1" applyBorder="1" applyAlignment="1">
      <alignment horizontal="center" vertical="center"/>
    </xf>
    <xf numFmtId="4" fontId="19" fillId="17" borderId="1" xfId="1" applyNumberFormat="1" applyFont="1" applyFill="1" applyBorder="1" applyAlignment="1" applyProtection="1">
      <alignment horizontal="center" vertical="center"/>
      <protection locked="0"/>
    </xf>
    <xf numFmtId="3" fontId="86" fillId="17" borderId="1" xfId="1" applyNumberFormat="1" applyFont="1" applyFill="1" applyBorder="1" applyAlignment="1" applyProtection="1">
      <alignment horizontal="center" vertical="center"/>
      <protection locked="0"/>
    </xf>
    <xf numFmtId="0" fontId="43" fillId="0" borderId="0" xfId="1" applyFont="1" applyFill="1" applyBorder="1" applyAlignment="1">
      <alignment horizontal="center" vertical="center" wrapText="1"/>
    </xf>
    <xf numFmtId="3" fontId="1" fillId="0" borderId="0" xfId="0" applyNumberFormat="1" applyFont="1" applyAlignment="1">
      <alignment horizontal="center" vertical="center"/>
    </xf>
    <xf numFmtId="3" fontId="20" fillId="17" borderId="2" xfId="1" applyNumberFormat="1" applyFont="1" applyFill="1" applyBorder="1" applyAlignment="1" applyProtection="1">
      <alignment horizontal="center" vertical="center"/>
    </xf>
    <xf numFmtId="4" fontId="36" fillId="0" borderId="2" xfId="1" applyNumberFormat="1" applyFont="1" applyFill="1" applyBorder="1" applyAlignment="1" applyProtection="1">
      <alignment horizontal="center" vertical="center"/>
    </xf>
    <xf numFmtId="3" fontId="65" fillId="17" borderId="2" xfId="1" applyNumberFormat="1" applyFont="1" applyFill="1" applyBorder="1" applyAlignment="1" applyProtection="1">
      <alignment horizontal="center" vertical="center"/>
    </xf>
    <xf numFmtId="0" fontId="19" fillId="0" borderId="18" xfId="1" applyFont="1" applyFill="1" applyBorder="1" applyAlignment="1">
      <alignment horizontal="center" vertical="center"/>
    </xf>
    <xf numFmtId="0" fontId="19" fillId="0" borderId="18" xfId="1" applyFont="1" applyFill="1" applyBorder="1" applyAlignment="1">
      <alignment horizontal="center" vertical="top" wrapText="1"/>
    </xf>
    <xf numFmtId="3" fontId="19" fillId="17" borderId="2" xfId="1" applyNumberFormat="1" applyFont="1" applyFill="1" applyBorder="1" applyAlignment="1" applyProtection="1">
      <alignment horizontal="center" vertical="center" wrapText="1"/>
      <protection locked="0"/>
    </xf>
    <xf numFmtId="3" fontId="19" fillId="17" borderId="4" xfId="1" applyNumberFormat="1" applyFont="1" applyFill="1" applyBorder="1" applyAlignment="1" applyProtection="1">
      <alignment horizontal="center" vertical="center" wrapText="1"/>
      <protection locked="0"/>
    </xf>
    <xf numFmtId="3" fontId="19" fillId="17" borderId="3" xfId="1" applyNumberFormat="1" applyFont="1" applyFill="1" applyBorder="1" applyAlignment="1" applyProtection="1">
      <alignment horizontal="center" vertical="center" wrapText="1"/>
      <protection locked="0"/>
    </xf>
    <xf numFmtId="3" fontId="65" fillId="35" borderId="2" xfId="1" applyNumberFormat="1" applyFont="1" applyFill="1" applyBorder="1" applyAlignment="1" applyProtection="1">
      <alignment horizontal="center" vertical="center"/>
      <protection locked="0"/>
    </xf>
    <xf numFmtId="9" fontId="19" fillId="0" borderId="3" xfId="1" applyNumberFormat="1" applyFont="1" applyFill="1" applyBorder="1" applyAlignment="1" applyProtection="1">
      <alignment horizontal="center" vertical="center"/>
    </xf>
    <xf numFmtId="3" fontId="36" fillId="0" borderId="3" xfId="1" applyNumberFormat="1" applyFont="1" applyFill="1" applyBorder="1" applyAlignment="1" applyProtection="1">
      <alignment horizontal="center" vertical="center"/>
    </xf>
    <xf numFmtId="165" fontId="19" fillId="0" borderId="4" xfId="1" applyNumberFormat="1" applyFont="1" applyFill="1" applyBorder="1" applyAlignment="1" applyProtection="1">
      <alignment horizontal="center" vertical="center"/>
    </xf>
    <xf numFmtId="9" fontId="20" fillId="35" borderId="4" xfId="3" applyNumberFormat="1" applyFont="1" applyFill="1" applyBorder="1" applyAlignment="1">
      <alignment horizontal="center" vertical="center"/>
    </xf>
    <xf numFmtId="4" fontId="4" fillId="22" borderId="1" xfId="1" applyNumberFormat="1" applyFont="1" applyFill="1" applyBorder="1" applyAlignment="1" applyProtection="1">
      <alignment horizontal="center" vertical="center"/>
      <protection locked="0"/>
    </xf>
    <xf numFmtId="4" fontId="19" fillId="35" borderId="4" xfId="2" applyNumberFormat="1" applyFont="1" applyFill="1" applyBorder="1" applyAlignment="1">
      <alignment horizontal="center" vertical="center"/>
    </xf>
    <xf numFmtId="170" fontId="19" fillId="35" borderId="4" xfId="2" applyNumberFormat="1" applyFont="1" applyFill="1" applyBorder="1" applyAlignment="1">
      <alignment horizontal="center" vertical="center"/>
    </xf>
    <xf numFmtId="165" fontId="19" fillId="17" borderId="2" xfId="1" applyNumberFormat="1" applyFont="1" applyFill="1" applyBorder="1" applyAlignment="1" applyProtection="1">
      <alignment horizontal="center" vertical="center"/>
      <protection locked="0"/>
    </xf>
    <xf numFmtId="4" fontId="20" fillId="22" borderId="2" xfId="2" applyNumberFormat="1" applyFont="1" applyFill="1" applyBorder="1" applyAlignment="1">
      <alignment horizontal="center" vertical="center"/>
    </xf>
    <xf numFmtId="0" fontId="1" fillId="0" borderId="0" xfId="0" applyFont="1" applyAlignment="1">
      <alignment horizontal="center" vertical="center"/>
    </xf>
    <xf numFmtId="3" fontId="1" fillId="17" borderId="1" xfId="0" applyNumberFormat="1" applyFont="1" applyFill="1" applyBorder="1" applyAlignment="1">
      <alignment horizontal="center" vertical="center"/>
    </xf>
    <xf numFmtId="3" fontId="1" fillId="17" borderId="0" xfId="0" applyNumberFormat="1" applyFont="1" applyFill="1" applyAlignment="1">
      <alignment horizontal="center" vertical="center"/>
    </xf>
    <xf numFmtId="3" fontId="1" fillId="35" borderId="0" xfId="0" applyNumberFormat="1" applyFont="1" applyFill="1" applyAlignment="1">
      <alignment horizontal="center" vertical="center"/>
    </xf>
    <xf numFmtId="170" fontId="20" fillId="17" borderId="2" xfId="2" applyNumberFormat="1" applyFont="1" applyFill="1" applyBorder="1" applyAlignment="1">
      <alignment horizontal="center" vertical="center"/>
    </xf>
    <xf numFmtId="3" fontId="20" fillId="17" borderId="2" xfId="1" applyNumberFormat="1" applyFont="1" applyFill="1" applyBorder="1" applyAlignment="1" applyProtection="1">
      <alignment horizontal="center" vertical="center"/>
      <protection locked="0"/>
    </xf>
    <xf numFmtId="3" fontId="20" fillId="17" borderId="4" xfId="1" applyNumberFormat="1" applyFont="1" applyFill="1" applyBorder="1" applyAlignment="1" applyProtection="1">
      <alignment horizontal="center" vertical="center"/>
      <protection locked="0"/>
    </xf>
    <xf numFmtId="4" fontId="4" fillId="17" borderId="1" xfId="1" applyNumberFormat="1" applyFont="1" applyFill="1" applyBorder="1" applyAlignment="1" applyProtection="1">
      <alignment horizontal="center" vertical="center"/>
      <protection locked="0"/>
    </xf>
    <xf numFmtId="3" fontId="19" fillId="29" borderId="4" xfId="0" applyNumberFormat="1" applyFont="1" applyFill="1" applyBorder="1" applyAlignment="1">
      <alignment horizontal="center" vertical="center"/>
    </xf>
    <xf numFmtId="9" fontId="19" fillId="29" borderId="4" xfId="0" applyNumberFormat="1" applyFont="1" applyFill="1" applyBorder="1" applyAlignment="1">
      <alignment horizontal="center" vertical="center"/>
    </xf>
    <xf numFmtId="9" fontId="1" fillId="29" borderId="16" xfId="0" applyNumberFormat="1" applyFont="1" applyFill="1" applyBorder="1" applyAlignment="1">
      <alignment horizontal="center" vertical="center"/>
    </xf>
    <xf numFmtId="0" fontId="14" fillId="29" borderId="1" xfId="1" applyFont="1" applyFill="1" applyBorder="1" applyAlignment="1">
      <alignment horizontal="center" vertical="center" wrapText="1"/>
    </xf>
    <xf numFmtId="0" fontId="19" fillId="29" borderId="1" xfId="1" applyFont="1" applyFill="1" applyBorder="1" applyAlignment="1">
      <alignment horizontal="center" vertical="top" wrapText="1"/>
    </xf>
    <xf numFmtId="0" fontId="14" fillId="17" borderId="1" xfId="1" applyFill="1" applyBorder="1" applyAlignment="1" applyProtection="1">
      <alignment horizontal="center" vertical="center"/>
      <protection locked="0"/>
    </xf>
    <xf numFmtId="0" fontId="1" fillId="35" borderId="0" xfId="0" applyFont="1" applyFill="1" applyAlignment="1">
      <alignment horizontal="center" vertical="center"/>
    </xf>
    <xf numFmtId="3" fontId="20" fillId="17" borderId="2" xfId="1" applyNumberFormat="1" applyFont="1" applyFill="1" applyBorder="1" applyAlignment="1" applyProtection="1">
      <alignment horizontal="center" vertical="center"/>
    </xf>
    <xf numFmtId="3" fontId="19" fillId="17" borderId="1" xfId="1" applyNumberFormat="1" applyFont="1" applyFill="1" applyBorder="1" applyAlignment="1" applyProtection="1">
      <alignment horizontal="center" vertical="center"/>
    </xf>
    <xf numFmtId="0" fontId="19" fillId="29" borderId="1" xfId="1" applyFont="1" applyFill="1" applyBorder="1" applyAlignment="1">
      <alignment horizontal="center" vertical="center" wrapText="1"/>
    </xf>
    <xf numFmtId="0" fontId="1" fillId="0" borderId="0" xfId="0" applyFont="1" applyFill="1" applyAlignment="1">
      <alignment horizontal="center" vertical="center"/>
    </xf>
    <xf numFmtId="3" fontId="1" fillId="17" borderId="1" xfId="0" applyNumberFormat="1" applyFont="1" applyFill="1" applyBorder="1" applyAlignment="1">
      <alignment horizontal="center" vertical="center"/>
    </xf>
    <xf numFmtId="3" fontId="98" fillId="41" borderId="1" xfId="2" applyNumberFormat="1" applyFont="1" applyFill="1" applyBorder="1" applyAlignment="1">
      <alignment horizontal="center" vertical="center"/>
    </xf>
    <xf numFmtId="3" fontId="38" fillId="41" borderId="1" xfId="1" applyNumberFormat="1" applyFont="1" applyFill="1" applyBorder="1" applyAlignment="1" applyProtection="1">
      <alignment horizontal="center" vertical="center"/>
      <protection locked="0"/>
    </xf>
    <xf numFmtId="9" fontId="31" fillId="41" borderId="1" xfId="0" applyNumberFormat="1" applyFont="1" applyFill="1" applyBorder="1" applyAlignment="1">
      <alignment horizontal="center" vertical="center"/>
    </xf>
    <xf numFmtId="3" fontId="31" fillId="41" borderId="1" xfId="0" applyNumberFormat="1" applyFont="1" applyFill="1" applyBorder="1" applyAlignment="1">
      <alignment horizontal="center" vertical="center"/>
    </xf>
    <xf numFmtId="3" fontId="38" fillId="41" borderId="1" xfId="1" applyNumberFormat="1" applyFont="1" applyFill="1" applyBorder="1" applyAlignment="1" applyProtection="1">
      <alignment horizontal="center" vertical="center"/>
    </xf>
    <xf numFmtId="3" fontId="98" fillId="41" borderId="2" xfId="1" applyNumberFormat="1" applyFont="1" applyFill="1" applyBorder="1" applyAlignment="1" applyProtection="1">
      <alignment horizontal="center" vertical="center"/>
    </xf>
    <xf numFmtId="0" fontId="1" fillId="0" borderId="0" xfId="0" applyFont="1" applyAlignment="1">
      <alignment horizontal="center" vertical="center"/>
    </xf>
    <xf numFmtId="0" fontId="1" fillId="0" borderId="1" xfId="0" applyFont="1" applyBorder="1" applyAlignment="1">
      <alignment horizontal="center" vertical="center" wrapText="1"/>
    </xf>
    <xf numFmtId="4" fontId="1" fillId="26" borderId="0" xfId="0" applyNumberFormat="1" applyFont="1" applyFill="1" applyAlignment="1">
      <alignment horizontal="center" vertical="center"/>
    </xf>
    <xf numFmtId="3" fontId="1" fillId="26" borderId="0" xfId="0" applyNumberFormat="1" applyFont="1" applyFill="1" applyAlignment="1">
      <alignment horizontal="center" vertical="center"/>
    </xf>
    <xf numFmtId="4" fontId="1" fillId="26" borderId="1" xfId="0" applyNumberFormat="1" applyFont="1" applyFill="1" applyBorder="1" applyAlignment="1">
      <alignment horizontal="center" vertical="center"/>
    </xf>
    <xf numFmtId="3" fontId="1" fillId="26" borderId="1" xfId="0" applyNumberFormat="1" applyFont="1" applyFill="1" applyBorder="1" applyAlignment="1">
      <alignment horizontal="center" vertical="center"/>
    </xf>
    <xf numFmtId="3" fontId="19" fillId="26" borderId="2" xfId="1" applyNumberFormat="1" applyFont="1" applyFill="1" applyBorder="1" applyAlignment="1" applyProtection="1">
      <alignment horizontal="center" vertical="center"/>
      <protection locked="0"/>
    </xf>
    <xf numFmtId="4" fontId="19" fillId="26" borderId="2" xfId="1" applyNumberFormat="1" applyFont="1" applyFill="1" applyBorder="1" applyAlignment="1" applyProtection="1">
      <alignment horizontal="center" vertical="center"/>
      <protection locked="0"/>
    </xf>
    <xf numFmtId="4" fontId="77" fillId="26" borderId="1" xfId="1" applyNumberFormat="1" applyFont="1" applyFill="1" applyBorder="1" applyAlignment="1">
      <alignment horizontal="center" vertical="center"/>
    </xf>
    <xf numFmtId="3" fontId="77" fillId="26" borderId="1" xfId="1" applyNumberFormat="1" applyFont="1" applyFill="1" applyBorder="1" applyAlignment="1">
      <alignment horizontal="center" vertical="center"/>
    </xf>
    <xf numFmtId="0" fontId="65" fillId="26" borderId="2" xfId="1" applyNumberFormat="1" applyFont="1" applyFill="1" applyBorder="1" applyAlignment="1" applyProtection="1">
      <alignment horizontal="center" vertical="center"/>
      <protection locked="0"/>
    </xf>
    <xf numFmtId="3" fontId="65" fillId="26" borderId="4" xfId="1" applyNumberFormat="1" applyFont="1" applyFill="1" applyBorder="1" applyAlignment="1" applyProtection="1">
      <alignment horizontal="center" vertical="center"/>
      <protection locked="0"/>
    </xf>
    <xf numFmtId="3" fontId="65" fillId="26" borderId="2" xfId="1" applyNumberFormat="1" applyFont="1" applyFill="1" applyBorder="1" applyAlignment="1" applyProtection="1">
      <alignment horizontal="center" vertical="center"/>
      <protection locked="0"/>
    </xf>
    <xf numFmtId="3" fontId="19" fillId="26" borderId="4" xfId="1" applyNumberFormat="1" applyFont="1" applyFill="1" applyBorder="1" applyAlignment="1" applyProtection="1">
      <alignment horizontal="center" vertical="center"/>
      <protection locked="0"/>
    </xf>
    <xf numFmtId="3" fontId="65" fillId="26" borderId="1" xfId="1" applyNumberFormat="1" applyFont="1" applyFill="1" applyBorder="1" applyAlignment="1" applyProtection="1">
      <alignment horizontal="center" vertical="center"/>
      <protection locked="0"/>
    </xf>
    <xf numFmtId="1" fontId="1" fillId="26" borderId="0" xfId="0" applyNumberFormat="1" applyFont="1" applyFill="1" applyAlignment="1">
      <alignment horizontal="center" vertical="center"/>
    </xf>
    <xf numFmtId="1" fontId="1" fillId="26" borderId="1" xfId="0" applyNumberFormat="1" applyFont="1" applyFill="1" applyBorder="1" applyAlignment="1">
      <alignment horizontal="center" vertical="center"/>
    </xf>
    <xf numFmtId="167" fontId="1" fillId="26" borderId="0" xfId="0" applyNumberFormat="1" applyFont="1" applyFill="1" applyAlignment="1">
      <alignment horizontal="center" vertical="center"/>
    </xf>
    <xf numFmtId="3" fontId="19" fillId="26" borderId="1" xfId="1" applyNumberFormat="1" applyFont="1" applyFill="1" applyBorder="1" applyAlignment="1">
      <alignment horizontal="center" vertical="center" wrapText="1"/>
    </xf>
    <xf numFmtId="2" fontId="1" fillId="26" borderId="0" xfId="0" applyNumberFormat="1" applyFont="1" applyFill="1" applyAlignment="1">
      <alignment horizontal="center" vertical="center"/>
    </xf>
    <xf numFmtId="3" fontId="96" fillId="26" borderId="1" xfId="1" applyNumberFormat="1" applyFont="1" applyFill="1" applyBorder="1" applyAlignment="1">
      <alignment horizontal="center" vertical="center"/>
    </xf>
    <xf numFmtId="3" fontId="19" fillId="26" borderId="1" xfId="1" quotePrefix="1" applyNumberFormat="1" applyFont="1" applyFill="1" applyBorder="1" applyAlignment="1">
      <alignment horizontal="center" vertical="center" wrapText="1"/>
    </xf>
    <xf numFmtId="9" fontId="1" fillId="17" borderId="1" xfId="0" applyNumberFormat="1" applyFont="1" applyFill="1" applyBorder="1" applyAlignment="1">
      <alignment horizontal="center" vertical="center"/>
    </xf>
    <xf numFmtId="167" fontId="1" fillId="26" borderId="1" xfId="0" applyNumberFormat="1" applyFont="1" applyFill="1" applyBorder="1" applyAlignment="1">
      <alignment horizontal="center" vertical="center"/>
    </xf>
    <xf numFmtId="0" fontId="19" fillId="29" borderId="1" xfId="1" applyFont="1" applyFill="1" applyBorder="1" applyAlignment="1">
      <alignment horizontal="center" wrapText="1"/>
    </xf>
    <xf numFmtId="3" fontId="1" fillId="26" borderId="0" xfId="0" applyNumberFormat="1" applyFont="1" applyFill="1" applyAlignment="1">
      <alignment horizontal="center" vertical="center"/>
    </xf>
    <xf numFmtId="3" fontId="1" fillId="26" borderId="1" xfId="0" applyNumberFormat="1" applyFont="1" applyFill="1" applyBorder="1" applyAlignment="1">
      <alignment horizontal="center" vertical="center"/>
    </xf>
    <xf numFmtId="3" fontId="19" fillId="17" borderId="21" xfId="1" applyNumberFormat="1" applyFont="1" applyFill="1" applyBorder="1" applyAlignment="1">
      <alignment horizontal="center" vertical="center"/>
    </xf>
    <xf numFmtId="3" fontId="19" fillId="17" borderId="1" xfId="1" applyNumberFormat="1" applyFont="1" applyFill="1" applyBorder="1" applyAlignment="1" applyProtection="1">
      <alignment horizontal="center" vertical="center"/>
    </xf>
    <xf numFmtId="3" fontId="19" fillId="0" borderId="3" xfId="1" applyNumberFormat="1" applyFont="1" applyFill="1" applyBorder="1" applyAlignment="1" applyProtection="1">
      <alignment horizontal="center" vertical="center"/>
    </xf>
    <xf numFmtId="3" fontId="1" fillId="0" borderId="0" xfId="0" applyNumberFormat="1" applyFont="1" applyFill="1" applyAlignment="1">
      <alignment horizontal="center" vertical="center"/>
    </xf>
    <xf numFmtId="3" fontId="19" fillId="0" borderId="4"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xf>
    <xf numFmtId="3" fontId="19" fillId="35" borderId="1" xfId="1" applyNumberFormat="1" applyFont="1" applyFill="1" applyBorder="1" applyAlignment="1" applyProtection="1">
      <alignment horizontal="center" vertical="center"/>
    </xf>
    <xf numFmtId="3" fontId="1" fillId="17" borderId="0" xfId="0" applyNumberFormat="1" applyFont="1" applyFill="1" applyAlignment="1">
      <alignment horizontal="center" vertical="center"/>
    </xf>
    <xf numFmtId="3" fontId="19" fillId="0" borderId="21" xfId="1" applyNumberFormat="1" applyFont="1" applyFill="1" applyBorder="1" applyAlignment="1" applyProtection="1">
      <alignment horizontal="center" vertical="center"/>
    </xf>
    <xf numFmtId="3" fontId="19" fillId="0" borderId="25" xfId="1" applyNumberFormat="1" applyFont="1" applyFill="1" applyBorder="1" applyAlignment="1" applyProtection="1">
      <alignment horizontal="center" vertical="center"/>
    </xf>
    <xf numFmtId="3" fontId="19" fillId="0" borderId="19" xfId="1" applyNumberFormat="1" applyFont="1" applyFill="1" applyBorder="1" applyAlignment="1" applyProtection="1">
      <alignment horizontal="center" vertical="center"/>
    </xf>
    <xf numFmtId="3" fontId="19" fillId="0" borderId="20" xfId="1" applyNumberFormat="1" applyFont="1" applyFill="1" applyBorder="1" applyAlignment="1" applyProtection="1">
      <alignment horizontal="center" vertical="center"/>
    </xf>
    <xf numFmtId="3" fontId="1" fillId="17" borderId="1" xfId="0" applyNumberFormat="1" applyFont="1" applyFill="1" applyBorder="1" applyAlignment="1">
      <alignment horizontal="center" vertical="center"/>
    </xf>
    <xf numFmtId="3" fontId="59" fillId="17" borderId="0" xfId="1" applyNumberFormat="1" applyFont="1" applyFill="1" applyBorder="1" applyAlignment="1" applyProtection="1">
      <alignment horizontal="center" vertical="center"/>
    </xf>
    <xf numFmtId="3" fontId="19" fillId="17" borderId="19" xfId="1" applyNumberFormat="1" applyFont="1" applyFill="1" applyBorder="1" applyAlignment="1" applyProtection="1">
      <alignment horizontal="center" vertical="center"/>
      <protection locked="0"/>
    </xf>
    <xf numFmtId="3" fontId="20" fillId="0" borderId="2" xfId="1" applyNumberFormat="1" applyFont="1" applyFill="1" applyBorder="1" applyAlignment="1" applyProtection="1">
      <alignment horizontal="center" vertical="center"/>
    </xf>
    <xf numFmtId="3" fontId="19" fillId="17" borderId="19" xfId="1" applyNumberFormat="1" applyFont="1" applyFill="1" applyBorder="1" applyAlignment="1" applyProtection="1">
      <alignment horizontal="center" vertical="center"/>
      <protection locked="0"/>
    </xf>
    <xf numFmtId="3" fontId="1" fillId="17" borderId="0" xfId="0" applyNumberFormat="1" applyFont="1" applyFill="1" applyAlignment="1">
      <alignment horizontal="center" vertical="center"/>
    </xf>
    <xf numFmtId="3" fontId="85" fillId="17" borderId="2" xfId="1" applyNumberFormat="1" applyFont="1" applyFill="1" applyBorder="1" applyAlignment="1" applyProtection="1">
      <alignment horizontal="center" vertical="center"/>
      <protection locked="0"/>
    </xf>
    <xf numFmtId="3" fontId="85" fillId="17" borderId="4" xfId="1" applyNumberFormat="1" applyFont="1" applyFill="1" applyBorder="1" applyAlignment="1" applyProtection="1">
      <alignment horizontal="center" vertical="center"/>
      <protection locked="0"/>
    </xf>
    <xf numFmtId="3" fontId="85" fillId="17" borderId="3" xfId="1" applyNumberFormat="1" applyFont="1" applyFill="1" applyBorder="1" applyAlignment="1" applyProtection="1">
      <alignment horizontal="center" vertical="center"/>
      <protection locked="0"/>
    </xf>
    <xf numFmtId="3" fontId="24" fillId="17" borderId="20" xfId="1" applyNumberFormat="1" applyFont="1" applyFill="1" applyBorder="1" applyAlignment="1" applyProtection="1">
      <alignment horizontal="center" vertical="center"/>
      <protection locked="0"/>
    </xf>
    <xf numFmtId="3" fontId="24" fillId="17" borderId="21" xfId="1" applyNumberFormat="1" applyFont="1" applyFill="1" applyBorder="1" applyAlignment="1" applyProtection="1">
      <alignment horizontal="center" vertical="center"/>
      <protection locked="0"/>
    </xf>
    <xf numFmtId="3" fontId="24" fillId="17" borderId="4" xfId="1" applyNumberFormat="1" applyFont="1" applyFill="1" applyBorder="1" applyAlignment="1" applyProtection="1">
      <alignment horizontal="center" vertical="center"/>
      <protection locked="0"/>
    </xf>
    <xf numFmtId="3" fontId="24" fillId="17" borderId="3" xfId="1" applyNumberFormat="1" applyFont="1" applyFill="1" applyBorder="1" applyAlignment="1" applyProtection="1">
      <alignment horizontal="center" vertical="center"/>
      <protection locked="0"/>
    </xf>
    <xf numFmtId="9" fontId="19" fillId="0" borderId="1" xfId="1" applyNumberFormat="1" applyFont="1" applyFill="1" applyBorder="1" applyAlignment="1" applyProtection="1">
      <alignment horizontal="center" vertical="center"/>
    </xf>
    <xf numFmtId="0" fontId="14" fillId="0" borderId="2" xfId="1" applyFont="1" applyFill="1" applyBorder="1" applyAlignment="1">
      <alignment horizontal="center" vertical="center" wrapText="1"/>
    </xf>
    <xf numFmtId="0" fontId="19" fillId="0" borderId="2" xfId="1" applyFont="1" applyFill="1" applyBorder="1" applyAlignment="1">
      <alignment horizontal="center" wrapText="1"/>
    </xf>
    <xf numFmtId="0" fontId="19" fillId="0" borderId="2" xfId="1" applyFont="1" applyFill="1" applyBorder="1" applyAlignment="1">
      <alignment horizontal="center" vertical="top" wrapText="1"/>
    </xf>
    <xf numFmtId="0" fontId="14" fillId="0" borderId="1" xfId="1" applyFont="1" applyFill="1" applyBorder="1" applyAlignment="1">
      <alignment horizontal="center" wrapText="1"/>
    </xf>
    <xf numFmtId="9" fontId="19" fillId="0" borderId="20" xfId="1" applyNumberFormat="1" applyFont="1" applyFill="1" applyBorder="1" applyAlignment="1" applyProtection="1">
      <alignment horizontal="center" vertical="center"/>
    </xf>
    <xf numFmtId="9" fontId="19" fillId="0" borderId="21" xfId="1" applyNumberFormat="1" applyFont="1" applyFill="1" applyBorder="1" applyAlignment="1" applyProtection="1">
      <alignment horizontal="center" vertical="center"/>
    </xf>
    <xf numFmtId="9" fontId="19" fillId="0" borderId="19" xfId="1" applyNumberFormat="1" applyFont="1" applyFill="1" applyBorder="1" applyAlignment="1" applyProtection="1">
      <alignment horizontal="center" vertical="center"/>
    </xf>
    <xf numFmtId="9" fontId="19" fillId="0" borderId="18" xfId="1" applyNumberFormat="1" applyFont="1" applyFill="1" applyBorder="1" applyAlignment="1" applyProtection="1">
      <alignment horizontal="center" vertical="center"/>
    </xf>
    <xf numFmtId="9" fontId="19" fillId="0" borderId="0" xfId="1" applyNumberFormat="1" applyFont="1" applyFill="1" applyBorder="1" applyAlignment="1" applyProtection="1">
      <alignment horizontal="center" vertical="center"/>
    </xf>
    <xf numFmtId="3" fontId="65" fillId="17" borderId="15" xfId="1" applyNumberFormat="1" applyFont="1" applyFill="1" applyBorder="1" applyAlignment="1" applyProtection="1">
      <alignment horizontal="center" vertical="center"/>
      <protection locked="0"/>
    </xf>
    <xf numFmtId="49" fontId="10" fillId="17" borderId="0" xfId="0" applyNumberFormat="1" applyFont="1" applyFill="1" applyAlignment="1">
      <alignment horizontal="center" vertical="center"/>
    </xf>
    <xf numFmtId="49" fontId="0" fillId="17" borderId="0" xfId="0" applyNumberFormat="1" applyFill="1" applyAlignment="1">
      <alignment horizontal="center" vertical="center"/>
    </xf>
    <xf numFmtId="3" fontId="25" fillId="17" borderId="0" xfId="0" applyNumberFormat="1" applyFont="1" applyFill="1" applyAlignment="1">
      <alignment horizontal="center" vertical="center"/>
    </xf>
    <xf numFmtId="3" fontId="65" fillId="17" borderId="18" xfId="1" applyNumberFormat="1" applyFont="1" applyFill="1" applyBorder="1" applyAlignment="1" applyProtection="1">
      <alignment horizontal="center" vertical="center"/>
      <protection locked="0"/>
    </xf>
    <xf numFmtId="3" fontId="65" fillId="17" borderId="0" xfId="1" applyNumberFormat="1" applyFont="1" applyFill="1" applyBorder="1" applyAlignment="1" applyProtection="1">
      <alignment horizontal="center" vertical="center"/>
      <protection locked="0"/>
    </xf>
    <xf numFmtId="3" fontId="65" fillId="17" borderId="16" xfId="1" applyNumberFormat="1" applyFont="1" applyFill="1" applyBorder="1" applyAlignment="1" applyProtection="1">
      <alignment horizontal="center" vertical="center"/>
      <protection locked="0"/>
    </xf>
    <xf numFmtId="10" fontId="1" fillId="0" borderId="1" xfId="0" applyNumberFormat="1" applyFont="1" applyFill="1" applyBorder="1" applyAlignment="1">
      <alignment horizontal="center" vertical="center"/>
    </xf>
    <xf numFmtId="9" fontId="19" fillId="0" borderId="1" xfId="1" quotePrefix="1" applyNumberFormat="1" applyFont="1" applyFill="1" applyBorder="1" applyAlignment="1">
      <alignment horizontal="center" vertical="center" wrapText="1"/>
    </xf>
    <xf numFmtId="4" fontId="1" fillId="0" borderId="0" xfId="0" applyNumberFormat="1" applyFont="1" applyFill="1" applyAlignment="1">
      <alignment horizontal="center" vertical="center"/>
    </xf>
    <xf numFmtId="4" fontId="65" fillId="0" borderId="2" xfId="1" applyNumberFormat="1" applyFont="1" applyFill="1" applyBorder="1" applyAlignment="1" applyProtection="1">
      <alignment horizontal="center" vertical="center"/>
      <protection locked="0"/>
    </xf>
    <xf numFmtId="0" fontId="65" fillId="0" borderId="2" xfId="1" applyNumberFormat="1" applyFont="1" applyFill="1" applyBorder="1" applyAlignment="1" applyProtection="1">
      <alignment horizontal="center" vertical="center"/>
      <protection locked="0"/>
    </xf>
    <xf numFmtId="4" fontId="65" fillId="0" borderId="14" xfId="1" applyNumberFormat="1" applyFont="1" applyFill="1" applyBorder="1" applyAlignment="1" applyProtection="1">
      <alignment horizontal="center" vertical="center"/>
      <protection locked="0"/>
    </xf>
    <xf numFmtId="4" fontId="19" fillId="0" borderId="25" xfId="1" applyNumberFormat="1" applyFont="1" applyFill="1" applyBorder="1" applyAlignment="1" applyProtection="1">
      <alignment horizontal="center" vertical="center"/>
    </xf>
    <xf numFmtId="3" fontId="19" fillId="0" borderId="1" xfId="1" applyNumberFormat="1" applyFont="1" applyFill="1" applyBorder="1" applyAlignment="1" applyProtection="1">
      <alignment horizontal="center" vertical="center"/>
    </xf>
    <xf numFmtId="0" fontId="1" fillId="0" borderId="0" xfId="0" applyFont="1" applyFill="1" applyBorder="1" applyAlignment="1">
      <alignment horizontal="center" vertical="center"/>
    </xf>
    <xf numFmtId="3" fontId="36" fillId="0" borderId="1" xfId="1" applyNumberFormat="1" applyFont="1" applyFill="1" applyBorder="1" applyAlignment="1" applyProtection="1">
      <alignment horizontal="center" vertical="center"/>
    </xf>
    <xf numFmtId="0" fontId="1" fillId="0" borderId="0" xfId="0" applyFont="1" applyFill="1" applyAlignment="1">
      <alignment horizontal="center" vertical="center"/>
    </xf>
    <xf numFmtId="3" fontId="20" fillId="0" borderId="2" xfId="1" applyNumberFormat="1" applyFont="1" applyFill="1" applyBorder="1" applyAlignment="1" applyProtection="1">
      <alignment horizontal="center" vertical="center"/>
    </xf>
    <xf numFmtId="0" fontId="19" fillId="0" borderId="0" xfId="1" applyFont="1" applyFill="1" applyBorder="1" applyAlignment="1">
      <alignment horizontal="center" vertical="center" wrapText="1"/>
    </xf>
    <xf numFmtId="3" fontId="65" fillId="17" borderId="1" xfId="1" applyNumberFormat="1" applyFont="1" applyFill="1" applyBorder="1" applyAlignment="1" applyProtection="1">
      <alignment horizontal="center" vertical="center"/>
    </xf>
    <xf numFmtId="3" fontId="96" fillId="17" borderId="1" xfId="1" applyNumberFormat="1" applyFont="1" applyFill="1" applyBorder="1" applyAlignment="1">
      <alignment horizontal="center" vertical="center"/>
    </xf>
    <xf numFmtId="4" fontId="77" fillId="17" borderId="2" xfId="1" applyNumberFormat="1" applyFont="1" applyFill="1" applyBorder="1" applyAlignment="1">
      <alignment horizontal="center" vertical="center"/>
    </xf>
    <xf numFmtId="4" fontId="36" fillId="17" borderId="2" xfId="1" applyNumberFormat="1" applyFont="1" applyFill="1" applyBorder="1" applyAlignment="1" applyProtection="1">
      <alignment horizontal="center" vertical="center"/>
      <protection locked="0"/>
    </xf>
    <xf numFmtId="3" fontId="35" fillId="17" borderId="2" xfId="1" applyNumberFormat="1" applyFont="1" applyFill="1" applyBorder="1" applyAlignment="1" applyProtection="1">
      <alignment horizontal="center" vertical="center"/>
      <protection locked="0"/>
    </xf>
    <xf numFmtId="3" fontId="35" fillId="17" borderId="4" xfId="1" applyNumberFormat="1" applyFont="1" applyFill="1" applyBorder="1" applyAlignment="1" applyProtection="1">
      <alignment horizontal="center" vertical="center"/>
      <protection locked="0"/>
    </xf>
    <xf numFmtId="4" fontId="25" fillId="17" borderId="1" xfId="1" applyNumberFormat="1" applyFont="1" applyFill="1" applyBorder="1" applyAlignment="1">
      <alignment horizontal="center" vertical="center" wrapText="1"/>
    </xf>
    <xf numFmtId="3" fontId="25" fillId="17" borderId="1" xfId="1" applyNumberFormat="1" applyFont="1" applyFill="1" applyBorder="1" applyAlignment="1">
      <alignment horizontal="center" vertical="center" wrapText="1"/>
    </xf>
    <xf numFmtId="3" fontId="66" fillId="8" borderId="4" xfId="1" applyNumberFormat="1" applyFont="1" applyFill="1" applyBorder="1" applyAlignment="1" applyProtection="1">
      <alignment horizontal="center" vertical="center"/>
      <protection locked="0"/>
    </xf>
    <xf numFmtId="3" fontId="19" fillId="8" borderId="4" xfId="1" applyNumberFormat="1" applyFont="1" applyFill="1" applyBorder="1" applyAlignment="1" applyProtection="1">
      <alignment horizontal="center" vertical="center"/>
    </xf>
    <xf numFmtId="9" fontId="19" fillId="8" borderId="4" xfId="1" applyNumberFormat="1" applyFont="1" applyFill="1" applyBorder="1" applyAlignment="1" applyProtection="1">
      <alignment horizontal="center" vertical="center"/>
    </xf>
    <xf numFmtId="3" fontId="19" fillId="8" borderId="4" xfId="1" applyNumberFormat="1" applyFont="1" applyFill="1" applyBorder="1" applyAlignment="1" applyProtection="1">
      <alignment horizontal="center" vertical="center"/>
      <protection locked="0"/>
    </xf>
    <xf numFmtId="4" fontId="20" fillId="22" borderId="4" xfId="2" applyNumberFormat="1" applyFont="1" applyFill="1" applyBorder="1" applyAlignment="1">
      <alignment horizontal="center" vertical="center"/>
    </xf>
    <xf numFmtId="9" fontId="85" fillId="0" borderId="1" xfId="1" applyNumberFormat="1" applyFont="1" applyFill="1" applyBorder="1" applyAlignment="1" applyProtection="1">
      <alignment horizontal="center" vertical="center"/>
    </xf>
    <xf numFmtId="165" fontId="19" fillId="0" borderId="1" xfId="1" applyNumberFormat="1" applyFont="1" applyFill="1" applyBorder="1" applyAlignment="1" applyProtection="1">
      <alignment horizontal="center" vertical="center"/>
    </xf>
    <xf numFmtId="2" fontId="19" fillId="0" borderId="1" xfId="1" applyNumberFormat="1" applyFont="1" applyFill="1" applyBorder="1" applyAlignment="1" applyProtection="1">
      <alignment horizontal="center" vertical="center"/>
    </xf>
    <xf numFmtId="4" fontId="36" fillId="0" borderId="1" xfId="1" applyNumberFormat="1" applyFont="1" applyFill="1" applyBorder="1" applyAlignment="1" applyProtection="1">
      <alignment horizontal="center" vertical="center"/>
    </xf>
    <xf numFmtId="9" fontId="36" fillId="0" borderId="3" xfId="1" applyNumberFormat="1" applyFont="1" applyFill="1" applyBorder="1" applyAlignment="1" applyProtection="1">
      <alignment horizontal="center" vertical="center"/>
    </xf>
    <xf numFmtId="9" fontId="20" fillId="0" borderId="1" xfId="1" applyNumberFormat="1" applyFont="1" applyFill="1" applyBorder="1" applyAlignment="1">
      <alignment horizontal="center" vertical="center" wrapText="1"/>
    </xf>
    <xf numFmtId="9" fontId="28" fillId="0" borderId="0" xfId="1" applyNumberFormat="1" applyFont="1" applyFill="1" applyBorder="1" applyAlignment="1">
      <alignment horizontal="center" vertical="center" wrapText="1"/>
    </xf>
    <xf numFmtId="9" fontId="13" fillId="0" borderId="0" xfId="0" applyNumberFormat="1" applyFont="1" applyFill="1" applyBorder="1" applyAlignment="1">
      <alignment horizontal="center" vertical="center"/>
    </xf>
    <xf numFmtId="3" fontId="19" fillId="41" borderId="4" xfId="1" applyNumberFormat="1" applyFont="1" applyFill="1" applyBorder="1" applyAlignment="1" applyProtection="1">
      <alignment horizontal="center" vertical="center"/>
    </xf>
    <xf numFmtId="9" fontId="19" fillId="41" borderId="4" xfId="1" applyNumberFormat="1" applyFont="1" applyFill="1" applyBorder="1" applyAlignment="1" applyProtection="1">
      <alignment horizontal="center" vertical="center"/>
    </xf>
    <xf numFmtId="3" fontId="19" fillId="41" borderId="2" xfId="1" applyNumberFormat="1" applyFont="1" applyFill="1" applyBorder="1" applyAlignment="1" applyProtection="1">
      <alignment horizontal="center" vertical="center"/>
      <protection locked="0"/>
    </xf>
    <xf numFmtId="3" fontId="19" fillId="41" borderId="1" xfId="1" applyNumberFormat="1" applyFont="1" applyFill="1" applyBorder="1" applyAlignment="1" applyProtection="1">
      <alignment horizontal="center" vertical="center"/>
    </xf>
    <xf numFmtId="9" fontId="19" fillId="41" borderId="1" xfId="1" applyNumberFormat="1" applyFont="1" applyFill="1" applyBorder="1" applyAlignment="1" applyProtection="1">
      <alignment horizontal="center" vertical="center"/>
    </xf>
    <xf numFmtId="3" fontId="19" fillId="41" borderId="1" xfId="1" applyNumberFormat="1" applyFont="1" applyFill="1" applyBorder="1" applyAlignment="1" applyProtection="1">
      <alignment horizontal="center" vertical="center"/>
      <protection locked="0"/>
    </xf>
    <xf numFmtId="3" fontId="20" fillId="41" borderId="2" xfId="1" applyNumberFormat="1" applyFont="1" applyFill="1" applyBorder="1" applyAlignment="1" applyProtection="1">
      <alignment horizontal="center" vertical="center"/>
    </xf>
    <xf numFmtId="4" fontId="20" fillId="0" borderId="2" xfId="1" applyNumberFormat="1" applyFont="1" applyFill="1" applyBorder="1" applyAlignment="1" applyProtection="1">
      <alignment horizontal="center" vertical="center"/>
    </xf>
    <xf numFmtId="9" fontId="45" fillId="0" borderId="0" xfId="0" applyNumberFormat="1" applyFont="1" applyFill="1" applyBorder="1" applyAlignment="1">
      <alignment horizontal="center" vertical="center" wrapText="1"/>
    </xf>
    <xf numFmtId="3" fontId="80" fillId="5" borderId="2" xfId="3" applyNumberFormat="1" applyFont="1" applyFill="1" applyBorder="1" applyAlignment="1">
      <alignment horizontal="center" vertical="center"/>
    </xf>
    <xf numFmtId="3" fontId="66" fillId="5" borderId="2" xfId="1" applyNumberFormat="1" applyFont="1" applyFill="1" applyBorder="1" applyAlignment="1" applyProtection="1">
      <alignment horizontal="center" vertical="center"/>
      <protection locked="0"/>
    </xf>
    <xf numFmtId="3" fontId="19" fillId="5" borderId="1" xfId="1" applyNumberFormat="1" applyFont="1" applyFill="1" applyBorder="1" applyAlignment="1" applyProtection="1">
      <alignment horizontal="center" vertical="center"/>
    </xf>
    <xf numFmtId="9" fontId="35" fillId="5" borderId="2" xfId="1" applyNumberFormat="1" applyFont="1" applyFill="1" applyBorder="1" applyAlignment="1" applyProtection="1">
      <alignment horizontal="center" vertical="center"/>
    </xf>
    <xf numFmtId="3" fontId="35" fillId="5" borderId="2" xfId="1" applyNumberFormat="1" applyFont="1" applyFill="1" applyBorder="1" applyAlignment="1" applyProtection="1">
      <alignment horizontal="center" vertical="center"/>
      <protection locked="0"/>
    </xf>
    <xf numFmtId="3" fontId="20" fillId="5" borderId="2" xfId="1" applyNumberFormat="1" applyFont="1" applyFill="1" applyBorder="1" applyAlignment="1" applyProtection="1">
      <alignment horizontal="center" vertical="center"/>
    </xf>
    <xf numFmtId="3" fontId="1" fillId="17" borderId="0" xfId="0" applyNumberFormat="1" applyFont="1" applyFill="1" applyAlignment="1">
      <alignment horizontal="center" vertical="center"/>
    </xf>
    <xf numFmtId="3" fontId="1" fillId="17" borderId="1" xfId="0" applyNumberFormat="1" applyFont="1" applyFill="1" applyBorder="1" applyAlignment="1">
      <alignment horizontal="center" vertical="center"/>
    </xf>
    <xf numFmtId="3" fontId="19" fillId="0" borderId="2" xfId="1" applyNumberFormat="1" applyFont="1" applyFill="1" applyBorder="1" applyAlignment="1" applyProtection="1">
      <alignment horizontal="center" vertical="center"/>
    </xf>
    <xf numFmtId="3" fontId="20" fillId="0" borderId="4" xfId="1" applyNumberFormat="1" applyFont="1" applyFill="1" applyBorder="1" applyAlignment="1" applyProtection="1">
      <alignment horizontal="center" vertical="center"/>
    </xf>
    <xf numFmtId="3" fontId="20" fillId="0" borderId="2" xfId="1" applyNumberFormat="1" applyFont="1" applyFill="1" applyBorder="1" applyAlignment="1" applyProtection="1">
      <alignment horizontal="center" vertical="center"/>
    </xf>
    <xf numFmtId="9" fontId="1" fillId="0" borderId="0" xfId="0" applyNumberFormat="1" applyFont="1" applyAlignment="1">
      <alignment horizontal="center" vertical="center"/>
    </xf>
    <xf numFmtId="3" fontId="20" fillId="17" borderId="1" xfId="1" applyNumberFormat="1" applyFont="1" applyFill="1" applyBorder="1" applyAlignment="1" applyProtection="1">
      <alignment horizontal="center" vertical="center"/>
    </xf>
    <xf numFmtId="0" fontId="20" fillId="17" borderId="1" xfId="1" applyFont="1" applyFill="1" applyBorder="1" applyAlignment="1">
      <alignment horizontal="center" vertical="center"/>
    </xf>
    <xf numFmtId="9" fontId="19" fillId="0" borderId="2" xfId="1" applyNumberFormat="1" applyFont="1" applyFill="1" applyBorder="1" applyAlignment="1" applyProtection="1">
      <alignment horizontal="center" vertical="center"/>
    </xf>
    <xf numFmtId="3" fontId="1" fillId="17" borderId="1" xfId="0" applyNumberFormat="1" applyFont="1" applyFill="1" applyBorder="1" applyAlignment="1">
      <alignment horizontal="center" vertical="center"/>
    </xf>
    <xf numFmtId="3" fontId="1" fillId="17" borderId="0" xfId="0" applyNumberFormat="1" applyFont="1" applyFill="1" applyAlignment="1">
      <alignment horizontal="center" vertical="center"/>
    </xf>
    <xf numFmtId="3" fontId="1" fillId="0" borderId="0" xfId="0" applyNumberFormat="1" applyFont="1" applyAlignment="1">
      <alignment horizontal="center" vertical="center"/>
    </xf>
    <xf numFmtId="0" fontId="1" fillId="0" borderId="0" xfId="0" applyFont="1" applyAlignment="1">
      <alignment horizontal="center" vertical="center" wrapText="1"/>
    </xf>
    <xf numFmtId="3" fontId="14" fillId="17" borderId="1" xfId="1" applyNumberFormat="1" applyFill="1" applyBorder="1" applyAlignment="1">
      <alignment horizontal="center" vertical="center" wrapText="1"/>
    </xf>
    <xf numFmtId="3" fontId="93" fillId="17" borderId="1" xfId="1" applyNumberFormat="1" applyFont="1" applyFill="1" applyBorder="1" applyAlignment="1" applyProtection="1">
      <alignment horizontal="center" vertical="center"/>
    </xf>
    <xf numFmtId="3" fontId="20" fillId="17" borderId="1" xfId="1" applyNumberFormat="1" applyFont="1" applyFill="1" applyBorder="1" applyAlignment="1" applyProtection="1">
      <alignment horizontal="center" vertical="center"/>
      <protection locked="0"/>
    </xf>
    <xf numFmtId="169" fontId="19" fillId="17" borderId="1" xfId="2" applyNumberFormat="1" applyFont="1" applyFill="1" applyBorder="1" applyAlignment="1">
      <alignment vertical="center" wrapText="1"/>
    </xf>
    <xf numFmtId="3" fontId="28" fillId="17" borderId="18" xfId="12" applyNumberFormat="1" applyFont="1" applyFill="1" applyBorder="1" applyAlignment="1">
      <alignment horizontal="center" vertical="center"/>
    </xf>
    <xf numFmtId="3" fontId="13" fillId="17" borderId="0" xfId="0" applyNumberFormat="1" applyFont="1" applyFill="1" applyAlignment="1">
      <alignment horizontal="center" vertical="center"/>
    </xf>
    <xf numFmtId="1" fontId="1" fillId="17" borderId="0" xfId="0" applyNumberFormat="1" applyFont="1" applyFill="1" applyAlignment="1">
      <alignment horizontal="center" vertical="center"/>
    </xf>
    <xf numFmtId="2" fontId="1" fillId="17" borderId="0" xfId="0" applyNumberFormat="1" applyFont="1" applyFill="1" applyAlignment="1">
      <alignment horizontal="center" vertical="center"/>
    </xf>
    <xf numFmtId="169" fontId="0" fillId="17" borderId="1" xfId="0" applyNumberFormat="1" applyFont="1" applyFill="1" applyBorder="1" applyAlignment="1">
      <alignment horizontal="center" vertical="center"/>
    </xf>
    <xf numFmtId="169" fontId="28" fillId="17" borderId="1" xfId="1" applyNumberFormat="1" applyFont="1" applyFill="1" applyBorder="1" applyAlignment="1">
      <alignment horizontal="center" vertical="center"/>
    </xf>
    <xf numFmtId="3" fontId="28" fillId="17" borderId="1" xfId="1" applyNumberFormat="1" applyFont="1" applyFill="1" applyBorder="1" applyAlignment="1">
      <alignment horizontal="center" vertical="center"/>
    </xf>
    <xf numFmtId="165" fontId="19" fillId="17" borderId="1" xfId="1" applyNumberFormat="1" applyFont="1" applyFill="1" applyBorder="1" applyAlignment="1" applyProtection="1">
      <alignment horizontal="center" vertical="center"/>
      <protection locked="0"/>
    </xf>
    <xf numFmtId="165" fontId="20" fillId="0" borderId="2" xfId="1" applyNumberFormat="1" applyFont="1" applyFill="1" applyBorder="1" applyAlignment="1" applyProtection="1">
      <alignment horizontal="center" vertical="center"/>
    </xf>
    <xf numFmtId="169" fontId="20" fillId="17" borderId="1" xfId="1" applyNumberFormat="1" applyFont="1" applyFill="1" applyBorder="1" applyAlignment="1">
      <alignment horizontal="center" vertical="center"/>
    </xf>
    <xf numFmtId="1" fontId="20" fillId="17" borderId="1" xfId="1" applyNumberFormat="1" applyFont="1" applyFill="1" applyBorder="1" applyAlignment="1">
      <alignment horizontal="center" vertical="center"/>
    </xf>
    <xf numFmtId="165" fontId="20" fillId="17" borderId="1" xfId="1" applyNumberFormat="1" applyFont="1" applyFill="1" applyBorder="1" applyAlignment="1">
      <alignment horizontal="center" vertical="center"/>
    </xf>
    <xf numFmtId="165" fontId="20" fillId="0" borderId="4" xfId="1" applyNumberFormat="1" applyFont="1" applyFill="1" applyBorder="1" applyAlignment="1" applyProtection="1">
      <alignment horizontal="center" vertical="center"/>
    </xf>
    <xf numFmtId="169" fontId="20" fillId="17" borderId="19" xfId="1" applyNumberFormat="1" applyFont="1" applyFill="1" applyBorder="1" applyAlignment="1" applyProtection="1">
      <alignment vertical="center"/>
    </xf>
    <xf numFmtId="169" fontId="20" fillId="17" borderId="15" xfId="1" applyNumberFormat="1" applyFont="1" applyFill="1" applyBorder="1" applyAlignment="1" applyProtection="1">
      <alignment vertical="center"/>
    </xf>
    <xf numFmtId="3" fontId="93" fillId="17" borderId="3" xfId="1" applyNumberFormat="1" applyFont="1" applyFill="1" applyBorder="1" applyAlignment="1" applyProtection="1">
      <alignment vertical="center"/>
      <protection locked="0"/>
    </xf>
    <xf numFmtId="4" fontId="19" fillId="0" borderId="2" xfId="1" applyNumberFormat="1" applyFont="1" applyFill="1" applyBorder="1" applyAlignment="1" applyProtection="1">
      <alignment horizontal="center" vertical="center"/>
    </xf>
    <xf numFmtId="4" fontId="20" fillId="17" borderId="19" xfId="1" applyNumberFormat="1" applyFont="1" applyFill="1" applyBorder="1" applyAlignment="1" applyProtection="1">
      <alignment vertical="center"/>
    </xf>
    <xf numFmtId="4" fontId="20" fillId="17" borderId="15" xfId="1" applyNumberFormat="1" applyFont="1" applyFill="1" applyBorder="1" applyAlignment="1" applyProtection="1">
      <alignment vertical="center"/>
    </xf>
    <xf numFmtId="3" fontId="1" fillId="0" borderId="21" xfId="0" applyNumberFormat="1" applyFont="1" applyBorder="1" applyAlignment="1">
      <alignment vertical="center"/>
    </xf>
    <xf numFmtId="9" fontId="1" fillId="0" borderId="0" xfId="0" applyNumberFormat="1" applyFont="1" applyAlignment="1">
      <alignment vertical="center"/>
    </xf>
    <xf numFmtId="3" fontId="1" fillId="17" borderId="0" xfId="0" applyNumberFormat="1" applyFont="1" applyFill="1" applyAlignment="1">
      <alignment vertical="center"/>
    </xf>
    <xf numFmtId="3" fontId="1" fillId="0" borderId="0" xfId="0" applyNumberFormat="1" applyFont="1" applyAlignment="1">
      <alignment vertical="center"/>
    </xf>
    <xf numFmtId="9" fontId="1" fillId="0" borderId="25" xfId="0" applyNumberFormat="1" applyFont="1" applyBorder="1" applyAlignment="1">
      <alignment vertical="center"/>
    </xf>
    <xf numFmtId="3" fontId="1" fillId="0" borderId="21" xfId="0" applyNumberFormat="1" applyFont="1" applyBorder="1" applyAlignment="1">
      <alignment horizontal="center" vertical="center"/>
    </xf>
    <xf numFmtId="9" fontId="1" fillId="0" borderId="25" xfId="0" applyNumberFormat="1" applyFont="1" applyBorder="1" applyAlignment="1">
      <alignment horizontal="center" vertical="center"/>
    </xf>
    <xf numFmtId="3" fontId="25" fillId="17" borderId="3" xfId="1" applyNumberFormat="1" applyFont="1" applyFill="1" applyBorder="1" applyAlignment="1">
      <alignment horizontal="center" vertical="center" wrapText="1"/>
    </xf>
    <xf numFmtId="3" fontId="22" fillId="29" borderId="4" xfId="2" applyNumberFormat="1" applyFont="1" applyFill="1" applyBorder="1" applyAlignment="1">
      <alignment horizontal="center" vertical="center"/>
    </xf>
    <xf numFmtId="9" fontId="22" fillId="29" borderId="4" xfId="3" applyNumberFormat="1" applyFont="1" applyFill="1" applyBorder="1" applyAlignment="1">
      <alignment horizontal="center" vertical="center"/>
    </xf>
    <xf numFmtId="9" fontId="22" fillId="29" borderId="4" xfId="3" applyFont="1" applyFill="1" applyBorder="1" applyAlignment="1">
      <alignment horizontal="center" vertical="center"/>
    </xf>
    <xf numFmtId="9" fontId="10" fillId="29" borderId="15" xfId="0" applyNumberFormat="1" applyFont="1" applyFill="1" applyBorder="1" applyAlignment="1">
      <alignment horizontal="center" vertical="center"/>
    </xf>
    <xf numFmtId="0" fontId="22" fillId="29" borderId="21" xfId="0" applyFont="1" applyFill="1" applyBorder="1" applyAlignment="1">
      <alignment horizontal="center" vertical="center" wrapText="1"/>
    </xf>
    <xf numFmtId="0" fontId="1" fillId="42" borderId="0" xfId="0" applyFont="1" applyFill="1" applyAlignment="1">
      <alignment horizontal="center" vertical="center" wrapText="1"/>
    </xf>
    <xf numFmtId="0" fontId="1" fillId="42" borderId="0" xfId="0" applyFont="1" applyFill="1" applyAlignment="1">
      <alignment horizontal="center" vertical="center"/>
    </xf>
    <xf numFmtId="0" fontId="1" fillId="42" borderId="0" xfId="0" applyFont="1" applyFill="1" applyBorder="1" applyAlignment="1">
      <alignment horizontal="center" vertical="center"/>
    </xf>
    <xf numFmtId="0" fontId="14" fillId="42" borderId="0" xfId="0" applyFont="1" applyFill="1" applyBorder="1" applyAlignment="1">
      <alignment horizontal="center" vertical="center" wrapText="1"/>
    </xf>
    <xf numFmtId="0" fontId="14" fillId="42" borderId="16" xfId="0" applyFont="1" applyFill="1" applyBorder="1" applyAlignment="1">
      <alignment horizontal="center" vertical="center" wrapText="1"/>
    </xf>
    <xf numFmtId="3" fontId="19" fillId="41" borderId="4" xfId="1" applyNumberFormat="1" applyFont="1" applyFill="1" applyBorder="1" applyAlignment="1" applyProtection="1">
      <alignment horizontal="center" vertical="center"/>
      <protection locked="0"/>
    </xf>
    <xf numFmtId="3" fontId="85" fillId="41" borderId="1" xfId="1" applyNumberFormat="1" applyFont="1" applyFill="1" applyBorder="1" applyAlignment="1" applyProtection="1">
      <alignment horizontal="center" vertical="center"/>
      <protection locked="0"/>
    </xf>
    <xf numFmtId="9" fontId="4" fillId="41" borderId="1" xfId="0" applyNumberFormat="1" applyFont="1" applyFill="1" applyBorder="1" applyAlignment="1">
      <alignment horizontal="center" vertical="center"/>
    </xf>
    <xf numFmtId="3" fontId="4" fillId="41" borderId="1" xfId="0" applyNumberFormat="1" applyFont="1" applyFill="1" applyBorder="1" applyAlignment="1">
      <alignment horizontal="center" vertical="center"/>
    </xf>
    <xf numFmtId="0" fontId="1" fillId="41" borderId="1" xfId="0" applyFont="1" applyFill="1" applyBorder="1" applyAlignment="1">
      <alignment horizontal="center" vertical="center"/>
    </xf>
    <xf numFmtId="9" fontId="1" fillId="41" borderId="1" xfId="0" applyNumberFormat="1" applyFont="1" applyFill="1" applyBorder="1" applyAlignment="1">
      <alignment horizontal="center" vertical="center"/>
    </xf>
    <xf numFmtId="10" fontId="1" fillId="41" borderId="1" xfId="0" applyNumberFormat="1" applyFont="1" applyFill="1" applyBorder="1" applyAlignment="1">
      <alignment horizontal="center" vertical="center"/>
    </xf>
    <xf numFmtId="1" fontId="4" fillId="41" borderId="0" xfId="0" applyNumberFormat="1" applyFont="1" applyFill="1" applyAlignment="1">
      <alignment horizontal="center" vertical="center"/>
    </xf>
    <xf numFmtId="3" fontId="4" fillId="41" borderId="0" xfId="0" applyNumberFormat="1" applyFont="1" applyFill="1" applyAlignment="1">
      <alignment horizontal="center" vertical="center"/>
    </xf>
    <xf numFmtId="9" fontId="4" fillId="41" borderId="0" xfId="0" applyNumberFormat="1" applyFont="1" applyFill="1" applyAlignment="1">
      <alignment horizontal="center" vertical="center"/>
    </xf>
    <xf numFmtId="1" fontId="4" fillId="41" borderId="1" xfId="0" applyNumberFormat="1" applyFont="1" applyFill="1" applyBorder="1" applyAlignment="1">
      <alignment horizontal="center" vertical="center"/>
    </xf>
    <xf numFmtId="3" fontId="19" fillId="41" borderId="0" xfId="1" applyNumberFormat="1" applyFont="1" applyFill="1" applyBorder="1" applyAlignment="1" applyProtection="1">
      <alignment horizontal="center" vertical="center"/>
      <protection locked="0"/>
    </xf>
    <xf numFmtId="0" fontId="1" fillId="41" borderId="0" xfId="0" applyFont="1" applyFill="1" applyAlignment="1">
      <alignment horizontal="center" vertical="center"/>
    </xf>
    <xf numFmtId="10" fontId="4" fillId="41" borderId="0" xfId="0" applyNumberFormat="1" applyFont="1" applyFill="1" applyAlignment="1">
      <alignment horizontal="center" vertical="center"/>
    </xf>
    <xf numFmtId="10" fontId="1" fillId="41" borderId="0" xfId="0" applyNumberFormat="1" applyFont="1" applyFill="1" applyAlignment="1">
      <alignment horizontal="center" vertical="center"/>
    </xf>
    <xf numFmtId="0" fontId="31" fillId="0" borderId="0" xfId="0" applyFont="1" applyAlignment="1">
      <alignment horizontal="center" vertical="center"/>
    </xf>
    <xf numFmtId="0" fontId="108" fillId="29" borderId="0" xfId="0" applyFont="1" applyFill="1" applyAlignment="1">
      <alignment horizontal="center" vertical="center"/>
    </xf>
    <xf numFmtId="3" fontId="108" fillId="29" borderId="2" xfId="1" applyNumberFormat="1" applyFont="1" applyFill="1" applyBorder="1" applyAlignment="1" applyProtection="1">
      <alignment horizontal="center" vertical="center"/>
      <protection locked="0"/>
    </xf>
    <xf numFmtId="3" fontId="108" fillId="29" borderId="0" xfId="0" applyNumberFormat="1" applyFont="1" applyFill="1" applyAlignment="1">
      <alignment horizontal="center" vertical="center"/>
    </xf>
    <xf numFmtId="9" fontId="108" fillId="29" borderId="0" xfId="0" applyNumberFormat="1" applyFont="1" applyFill="1" applyAlignment="1">
      <alignment horizontal="center" vertical="center"/>
    </xf>
    <xf numFmtId="3" fontId="108" fillId="29" borderId="4" xfId="1" applyNumberFormat="1" applyFont="1" applyFill="1" applyBorder="1" applyAlignment="1" applyProtection="1">
      <alignment horizontal="center" vertical="center"/>
      <protection locked="0"/>
    </xf>
    <xf numFmtId="1" fontId="20" fillId="0" borderId="2" xfId="3" applyNumberFormat="1" applyFont="1" applyFill="1" applyBorder="1" applyAlignment="1">
      <alignment horizontal="center" vertical="center"/>
    </xf>
    <xf numFmtId="3" fontId="36" fillId="35" borderId="4" xfId="1" applyNumberFormat="1" applyFont="1" applyFill="1" applyBorder="1" applyAlignment="1" applyProtection="1">
      <alignment horizontal="center" vertical="center"/>
      <protection locked="0"/>
    </xf>
    <xf numFmtId="3" fontId="36" fillId="35" borderId="3" xfId="1" applyNumberFormat="1" applyFont="1" applyFill="1" applyBorder="1" applyAlignment="1" applyProtection="1">
      <alignment horizontal="center" vertical="center"/>
      <protection locked="0"/>
    </xf>
    <xf numFmtId="1" fontId="19" fillId="0" borderId="1" xfId="2" applyNumberFormat="1" applyFont="1" applyFill="1" applyBorder="1" applyAlignment="1">
      <alignment horizontal="center" vertical="center"/>
    </xf>
    <xf numFmtId="3" fontId="1" fillId="17" borderId="0" xfId="0" applyNumberFormat="1" applyFont="1" applyFill="1" applyAlignment="1">
      <alignment horizontal="center" vertical="center"/>
    </xf>
    <xf numFmtId="3" fontId="19" fillId="0" borderId="1" xfId="1" applyNumberFormat="1" applyFont="1" applyFill="1" applyBorder="1" applyAlignment="1" applyProtection="1">
      <alignment horizontal="center" vertical="center"/>
    </xf>
    <xf numFmtId="3" fontId="20" fillId="17" borderId="1" xfId="2" applyNumberFormat="1" applyFont="1" applyFill="1" applyBorder="1" applyAlignment="1">
      <alignment horizontal="center" vertical="center"/>
    </xf>
    <xf numFmtId="3" fontId="19" fillId="0" borderId="1" xfId="1" applyNumberFormat="1" applyFont="1" applyFill="1" applyBorder="1" applyAlignment="1" applyProtection="1">
      <alignment horizontal="center" vertical="center"/>
    </xf>
    <xf numFmtId="3" fontId="19" fillId="0" borderId="1" xfId="1" applyNumberFormat="1" applyFont="1" applyBorder="1" applyAlignment="1" applyProtection="1">
      <alignment horizontal="center" vertical="center"/>
    </xf>
    <xf numFmtId="3" fontId="20" fillId="0" borderId="4" xfId="1" applyNumberFormat="1" applyFont="1" applyFill="1" applyBorder="1" applyAlignment="1" applyProtection="1">
      <alignment horizontal="center" vertical="center"/>
    </xf>
    <xf numFmtId="0" fontId="1" fillId="0" borderId="0" xfId="0" applyFont="1" applyAlignment="1">
      <alignment horizontal="center" vertical="center"/>
    </xf>
    <xf numFmtId="0" fontId="1" fillId="0" borderId="0" xfId="0" applyFont="1" applyFill="1" applyAlignment="1">
      <alignment horizontal="center" vertical="center"/>
    </xf>
    <xf numFmtId="43" fontId="1" fillId="0" borderId="4"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wrapText="1"/>
    </xf>
    <xf numFmtId="3" fontId="19" fillId="29" borderId="1" xfId="1" applyNumberFormat="1" applyFont="1" applyFill="1" applyBorder="1" applyAlignment="1" applyProtection="1">
      <alignment horizontal="center" vertical="center"/>
    </xf>
    <xf numFmtId="0" fontId="20" fillId="0" borderId="0" xfId="1" applyFont="1" applyFill="1" applyBorder="1" applyAlignment="1">
      <alignment horizontal="center"/>
    </xf>
    <xf numFmtId="9" fontId="19" fillId="0" borderId="2" xfId="1" applyNumberFormat="1" applyFont="1" applyFill="1" applyBorder="1" applyAlignment="1" applyProtection="1">
      <alignment horizontal="center" vertical="center"/>
    </xf>
    <xf numFmtId="9" fontId="19" fillId="0" borderId="3" xfId="1" applyNumberFormat="1" applyFont="1" applyFill="1" applyBorder="1" applyAlignment="1" applyProtection="1">
      <alignment horizontal="center" vertical="center"/>
    </xf>
    <xf numFmtId="3" fontId="20" fillId="0" borderId="2" xfId="1" applyNumberFormat="1" applyFont="1" applyFill="1" applyBorder="1" applyAlignment="1" applyProtection="1">
      <alignment horizontal="center" vertical="center"/>
    </xf>
    <xf numFmtId="0" fontId="1" fillId="0" borderId="0" xfId="0" applyFont="1" applyAlignment="1">
      <alignment horizontal="center" vertical="center" wrapText="1"/>
    </xf>
    <xf numFmtId="0" fontId="1" fillId="0" borderId="0" xfId="0" applyFont="1" applyFill="1" applyBorder="1" applyAlignment="1">
      <alignment horizontal="center" vertical="center"/>
    </xf>
    <xf numFmtId="0" fontId="63" fillId="0" borderId="2" xfId="1" applyFont="1" applyBorder="1" applyAlignment="1" applyProtection="1">
      <alignment horizontal="center" vertical="center" wrapText="1"/>
      <protection locked="0"/>
    </xf>
    <xf numFmtId="0" fontId="63" fillId="0" borderId="3" xfId="1" applyFont="1" applyBorder="1" applyAlignment="1" applyProtection="1">
      <alignment horizontal="center" vertical="center" wrapText="1"/>
      <protection locked="0"/>
    </xf>
    <xf numFmtId="0" fontId="19" fillId="0" borderId="0" xfId="1" applyFont="1" applyFill="1" applyBorder="1" applyAlignment="1">
      <alignment horizontal="center" vertical="center" wrapText="1"/>
    </xf>
    <xf numFmtId="1" fontId="14" fillId="0" borderId="3" xfId="1" applyNumberFormat="1" applyFont="1" applyFill="1" applyBorder="1" applyAlignment="1">
      <alignment horizontal="center" vertical="center"/>
    </xf>
    <xf numFmtId="49" fontId="19" fillId="17" borderId="21" xfId="0" applyNumberFormat="1" applyFont="1" applyFill="1" applyBorder="1" applyAlignment="1">
      <alignment horizontal="center" vertical="center" wrapText="1"/>
    </xf>
    <xf numFmtId="49" fontId="19" fillId="17" borderId="19" xfId="0" applyNumberFormat="1" applyFont="1" applyFill="1" applyBorder="1" applyAlignment="1">
      <alignment horizontal="center" vertical="center" wrapText="1"/>
    </xf>
    <xf numFmtId="10" fontId="1" fillId="42" borderId="0" xfId="0" applyNumberFormat="1" applyFont="1" applyFill="1" applyAlignment="1">
      <alignment horizontal="center" vertical="center"/>
    </xf>
    <xf numFmtId="9" fontId="31" fillId="17" borderId="1" xfId="0" applyNumberFormat="1" applyFont="1" applyFill="1" applyBorder="1" applyAlignment="1">
      <alignment horizontal="center" vertical="center"/>
    </xf>
    <xf numFmtId="3" fontId="31" fillId="17" borderId="1" xfId="0" applyNumberFormat="1" applyFont="1" applyFill="1" applyBorder="1" applyAlignment="1">
      <alignment horizontal="center" vertical="center"/>
    </xf>
    <xf numFmtId="0" fontId="38" fillId="17" borderId="1" xfId="1" applyFont="1" applyFill="1" applyBorder="1" applyAlignment="1">
      <alignment horizontal="center" vertical="center" wrapText="1"/>
    </xf>
    <xf numFmtId="9" fontId="18" fillId="0" borderId="1" xfId="0" applyNumberFormat="1" applyFont="1" applyFill="1" applyBorder="1" applyAlignment="1">
      <alignment horizontal="center" vertical="center"/>
    </xf>
    <xf numFmtId="0" fontId="18" fillId="17" borderId="1" xfId="1" quotePrefix="1" applyFont="1" applyFill="1" applyBorder="1" applyAlignment="1">
      <alignment horizontal="center" vertical="center" wrapText="1"/>
    </xf>
    <xf numFmtId="0" fontId="1" fillId="8" borderId="0" xfId="0" applyFont="1" applyFill="1" applyAlignment="1">
      <alignment horizontal="center" vertical="center"/>
    </xf>
    <xf numFmtId="0" fontId="1" fillId="42" borderId="0" xfId="0" applyFont="1" applyFill="1" applyAlignment="1">
      <alignment horizontal="left" vertical="center"/>
    </xf>
    <xf numFmtId="49" fontId="1" fillId="42" borderId="0" xfId="0" applyNumberFormat="1" applyFont="1" applyFill="1" applyAlignment="1">
      <alignment horizontal="center" vertical="center"/>
    </xf>
    <xf numFmtId="49" fontId="2" fillId="42" borderId="3" xfId="0" applyNumberFormat="1" applyFont="1" applyFill="1" applyBorder="1" applyAlignment="1">
      <alignment horizontal="center" vertical="center"/>
    </xf>
    <xf numFmtId="43" fontId="3" fillId="42" borderId="3" xfId="0" applyNumberFormat="1" applyFont="1" applyFill="1" applyBorder="1" applyAlignment="1">
      <alignment horizontal="right" vertical="center"/>
    </xf>
    <xf numFmtId="10" fontId="1" fillId="42" borderId="0" xfId="0" applyNumberFormat="1" applyFont="1" applyFill="1" applyBorder="1" applyAlignment="1">
      <alignment horizontal="center" vertical="center"/>
    </xf>
    <xf numFmtId="0" fontId="1" fillId="0" borderId="0" xfId="0" applyFont="1" applyFill="1" applyAlignment="1">
      <alignment horizontal="center" vertical="center"/>
    </xf>
    <xf numFmtId="0" fontId="1" fillId="0" borderId="0" xfId="0" applyFont="1" applyFill="1" applyBorder="1" applyAlignment="1">
      <alignment horizontal="center" vertical="center"/>
    </xf>
    <xf numFmtId="0" fontId="31" fillId="42" borderId="0" xfId="0" applyFont="1" applyFill="1" applyAlignment="1">
      <alignment horizontal="center" vertical="center"/>
    </xf>
    <xf numFmtId="0" fontId="95" fillId="42" borderId="0" xfId="0" applyFont="1" applyFill="1" applyAlignment="1">
      <alignment horizontal="center" vertical="center"/>
    </xf>
    <xf numFmtId="0" fontId="23" fillId="42" borderId="0" xfId="1" quotePrefix="1" applyFont="1" applyFill="1" applyBorder="1" applyAlignment="1">
      <alignment horizontal="center" vertical="center"/>
    </xf>
    <xf numFmtId="0" fontId="19" fillId="42" borderId="0" xfId="1" applyFont="1" applyFill="1" applyBorder="1" applyAlignment="1">
      <alignment horizontal="center" vertical="center" wrapText="1"/>
    </xf>
    <xf numFmtId="9" fontId="38" fillId="42" borderId="0" xfId="3" applyNumberFormat="1" applyFont="1" applyFill="1" applyBorder="1" applyAlignment="1">
      <alignment horizontal="center" vertical="center"/>
    </xf>
    <xf numFmtId="3" fontId="77" fillId="0" borderId="1" xfId="1" applyNumberFormat="1" applyFont="1" applyFill="1" applyBorder="1" applyAlignment="1">
      <alignment horizontal="center" vertical="center"/>
    </xf>
    <xf numFmtId="4" fontId="61" fillId="12" borderId="0" xfId="1" applyNumberFormat="1" applyFont="1" applyFill="1" applyBorder="1" applyAlignment="1" applyProtection="1">
      <protection locked="0"/>
    </xf>
    <xf numFmtId="3" fontId="36" fillId="11" borderId="1" xfId="1" applyNumberFormat="1" applyFont="1" applyFill="1" applyBorder="1" applyAlignment="1" applyProtection="1">
      <alignment horizontal="center" vertical="center"/>
    </xf>
    <xf numFmtId="9" fontId="36" fillId="11" borderId="1" xfId="1" applyNumberFormat="1" applyFont="1" applyFill="1" applyBorder="1" applyAlignment="1" applyProtection="1">
      <alignment horizontal="center" vertical="center"/>
    </xf>
    <xf numFmtId="3" fontId="36" fillId="11" borderId="2" xfId="1" applyNumberFormat="1" applyFont="1" applyFill="1" applyBorder="1" applyAlignment="1" applyProtection="1">
      <alignment horizontal="center" vertical="center"/>
    </xf>
    <xf numFmtId="3" fontId="77" fillId="11" borderId="1" xfId="1" applyNumberFormat="1" applyFont="1" applyFill="1" applyBorder="1" applyAlignment="1">
      <alignment horizontal="center" vertical="center"/>
    </xf>
    <xf numFmtId="3" fontId="19" fillId="11" borderId="1" xfId="1" applyNumberFormat="1" applyFont="1" applyFill="1" applyBorder="1" applyAlignment="1" applyProtection="1">
      <alignment horizontal="center" vertical="center"/>
    </xf>
    <xf numFmtId="9" fontId="19" fillId="11" borderId="1" xfId="1" applyNumberFormat="1" applyFont="1" applyFill="1" applyBorder="1" applyAlignment="1" applyProtection="1">
      <alignment horizontal="center" vertical="center"/>
    </xf>
    <xf numFmtId="3" fontId="19" fillId="11" borderId="1" xfId="1" applyNumberFormat="1" applyFont="1" applyFill="1" applyBorder="1" applyAlignment="1" applyProtection="1">
      <alignment horizontal="center" vertical="center"/>
      <protection locked="0"/>
    </xf>
    <xf numFmtId="9" fontId="1" fillId="0" borderId="7" xfId="0" applyNumberFormat="1" applyFont="1" applyFill="1" applyBorder="1" applyAlignment="1">
      <alignment horizontal="center" vertical="center"/>
    </xf>
    <xf numFmtId="0" fontId="19" fillId="11" borderId="1" xfId="1" applyFont="1" applyFill="1" applyBorder="1" applyAlignment="1">
      <alignment horizontal="center" vertical="center" wrapText="1"/>
    </xf>
    <xf numFmtId="0" fontId="19" fillId="11" borderId="5" xfId="1" applyFont="1" applyFill="1" applyBorder="1" applyAlignment="1">
      <alignment horizontal="center" vertical="center"/>
    </xf>
    <xf numFmtId="0" fontId="1" fillId="11" borderId="1" xfId="0" applyFont="1" applyFill="1" applyBorder="1" applyAlignment="1">
      <alignment horizontal="center" vertical="center" wrapText="1"/>
    </xf>
    <xf numFmtId="3" fontId="80" fillId="0" borderId="0" xfId="1" applyNumberFormat="1" applyFont="1" applyFill="1" applyBorder="1" applyAlignment="1">
      <alignment horizontal="center" vertical="center"/>
    </xf>
    <xf numFmtId="3" fontId="80" fillId="0" borderId="0" xfId="3" applyNumberFormat="1" applyFont="1" applyFill="1" applyBorder="1" applyAlignment="1">
      <alignment horizontal="center" vertical="center"/>
    </xf>
    <xf numFmtId="3" fontId="19" fillId="17" borderId="2" xfId="1" applyNumberFormat="1" applyFont="1" applyFill="1" applyBorder="1" applyAlignment="1" applyProtection="1">
      <alignment horizontal="center" vertical="center"/>
    </xf>
    <xf numFmtId="3" fontId="19" fillId="17" borderId="4" xfId="1" applyNumberFormat="1" applyFont="1" applyFill="1" applyBorder="1" applyAlignment="1" applyProtection="1">
      <alignment horizontal="center" vertical="center"/>
    </xf>
    <xf numFmtId="3" fontId="36" fillId="22" borderId="4" xfId="1" applyNumberFormat="1" applyFont="1" applyFill="1" applyBorder="1" applyAlignment="1" applyProtection="1">
      <alignment horizontal="center" vertical="center"/>
    </xf>
    <xf numFmtId="3" fontId="19" fillId="17" borderId="3" xfId="1" applyNumberFormat="1" applyFont="1" applyFill="1" applyBorder="1" applyAlignment="1" applyProtection="1">
      <alignment horizontal="center" vertical="center"/>
    </xf>
    <xf numFmtId="0" fontId="1" fillId="0" borderId="0" xfId="0" applyFont="1" applyAlignment="1">
      <alignment horizontal="center" vertical="center"/>
    </xf>
    <xf numFmtId="3" fontId="19" fillId="22" borderId="2"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xf>
    <xf numFmtId="3" fontId="36" fillId="22" borderId="2" xfId="1" applyNumberFormat="1" applyFont="1" applyFill="1" applyBorder="1" applyAlignment="1" applyProtection="1">
      <alignment horizontal="center" vertical="center"/>
    </xf>
    <xf numFmtId="3" fontId="19" fillId="0" borderId="1" xfId="1" applyNumberFormat="1" applyFont="1" applyFill="1" applyBorder="1" applyAlignment="1" applyProtection="1">
      <alignment horizontal="center" vertical="center"/>
    </xf>
    <xf numFmtId="3" fontId="19" fillId="0" borderId="4" xfId="1" applyNumberFormat="1" applyFont="1" applyFill="1" applyBorder="1" applyAlignment="1" applyProtection="1">
      <alignment horizontal="center" vertical="center"/>
    </xf>
    <xf numFmtId="3" fontId="20" fillId="0" borderId="4" xfId="1" applyNumberFormat="1" applyFont="1" applyFill="1" applyBorder="1" applyAlignment="1" applyProtection="1">
      <alignment horizontal="center" vertical="center"/>
    </xf>
    <xf numFmtId="3" fontId="19" fillId="35" borderId="21" xfId="1" applyNumberFormat="1" applyFont="1" applyFill="1" applyBorder="1" applyAlignment="1" applyProtection="1">
      <alignment horizontal="center" vertical="center"/>
    </xf>
    <xf numFmtId="3" fontId="19" fillId="35" borderId="25" xfId="1" applyNumberFormat="1" applyFont="1" applyFill="1" applyBorder="1" applyAlignment="1" applyProtection="1">
      <alignment horizontal="center" vertical="center"/>
    </xf>
    <xf numFmtId="3" fontId="19" fillId="0" borderId="3"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xf>
    <xf numFmtId="3" fontId="1" fillId="17" borderId="0" xfId="0" applyNumberFormat="1" applyFont="1" applyFill="1" applyAlignment="1">
      <alignment horizontal="center" vertical="center"/>
    </xf>
    <xf numFmtId="3" fontId="20" fillId="0" borderId="25" xfId="1" applyNumberFormat="1" applyFont="1" applyFill="1" applyBorder="1" applyAlignment="1" applyProtection="1">
      <alignment horizontal="center" vertical="center"/>
    </xf>
    <xf numFmtId="3" fontId="19" fillId="8" borderId="4" xfId="1" applyNumberFormat="1" applyFont="1" applyFill="1" applyBorder="1" applyAlignment="1" applyProtection="1">
      <alignment horizontal="center" vertical="center"/>
    </xf>
    <xf numFmtId="3" fontId="19" fillId="0" borderId="21" xfId="1" applyNumberFormat="1" applyFont="1" applyFill="1" applyBorder="1" applyAlignment="1" applyProtection="1">
      <alignment horizontal="center" vertical="center"/>
    </xf>
    <xf numFmtId="3" fontId="19" fillId="0" borderId="25" xfId="1" applyNumberFormat="1" applyFont="1" applyFill="1" applyBorder="1" applyAlignment="1" applyProtection="1">
      <alignment horizontal="center" vertical="center"/>
    </xf>
    <xf numFmtId="3" fontId="19" fillId="0" borderId="19" xfId="1" applyNumberFormat="1" applyFont="1" applyFill="1" applyBorder="1" applyAlignment="1" applyProtection="1">
      <alignment horizontal="center" vertical="center"/>
    </xf>
    <xf numFmtId="3" fontId="19" fillId="0" borderId="15" xfId="1" applyNumberFormat="1" applyFont="1" applyFill="1" applyBorder="1" applyAlignment="1" applyProtection="1">
      <alignment horizontal="center" vertical="center"/>
    </xf>
    <xf numFmtId="9" fontId="19" fillId="0" borderId="2" xfId="1" applyNumberFormat="1" applyFont="1" applyFill="1" applyBorder="1" applyAlignment="1" applyProtection="1">
      <alignment horizontal="center" vertical="center"/>
    </xf>
    <xf numFmtId="9" fontId="19" fillId="0" borderId="3" xfId="1" applyNumberFormat="1" applyFont="1" applyFill="1" applyBorder="1" applyAlignment="1" applyProtection="1">
      <alignment horizontal="center" vertical="center"/>
    </xf>
    <xf numFmtId="3" fontId="19" fillId="0" borderId="20" xfId="1" applyNumberFormat="1" applyFont="1" applyFill="1" applyBorder="1" applyAlignment="1" applyProtection="1">
      <alignment horizontal="center" vertical="center"/>
    </xf>
    <xf numFmtId="3" fontId="19" fillId="0" borderId="14" xfId="1" applyNumberFormat="1" applyFont="1" applyFill="1" applyBorder="1" applyAlignment="1" applyProtection="1">
      <alignment horizontal="center" vertical="center"/>
    </xf>
    <xf numFmtId="3" fontId="36" fillId="0" borderId="25" xfId="1" applyNumberFormat="1" applyFont="1" applyFill="1" applyBorder="1" applyAlignment="1" applyProtection="1">
      <alignment horizontal="center" vertical="center"/>
    </xf>
    <xf numFmtId="3" fontId="36" fillId="0" borderId="14" xfId="1" applyNumberFormat="1" applyFont="1" applyFill="1" applyBorder="1" applyAlignment="1" applyProtection="1">
      <alignment horizontal="center" vertical="center"/>
    </xf>
    <xf numFmtId="3" fontId="36" fillId="0" borderId="2" xfId="1" applyNumberFormat="1" applyFont="1" applyFill="1" applyBorder="1" applyAlignment="1" applyProtection="1">
      <alignment horizontal="center" vertical="center"/>
    </xf>
    <xf numFmtId="3" fontId="36" fillId="0" borderId="4" xfId="1" applyNumberFormat="1" applyFont="1" applyFill="1" applyBorder="1" applyAlignment="1" applyProtection="1">
      <alignment horizontal="center" vertical="center"/>
    </xf>
    <xf numFmtId="0" fontId="1" fillId="0" borderId="0" xfId="0" applyFont="1" applyFill="1" applyAlignment="1">
      <alignment horizontal="center" vertical="center"/>
    </xf>
    <xf numFmtId="9" fontId="1" fillId="0" borderId="0" xfId="0" applyNumberFormat="1" applyFont="1" applyAlignment="1">
      <alignment horizontal="center" vertical="center"/>
    </xf>
    <xf numFmtId="0" fontId="20" fillId="0" borderId="1" xfId="1" applyFont="1" applyFill="1" applyBorder="1" applyAlignment="1">
      <alignment horizontal="center" vertical="center" wrapText="1"/>
    </xf>
    <xf numFmtId="0" fontId="1" fillId="0" borderId="1" xfId="0" applyFont="1" applyFill="1" applyBorder="1" applyAlignment="1">
      <alignment horizontal="center" vertical="center"/>
    </xf>
    <xf numFmtId="0" fontId="83" fillId="43" borderId="20" xfId="7" applyFont="1" applyFill="1" applyBorder="1" applyAlignment="1" applyProtection="1">
      <alignment horizontal="center" vertical="center" wrapText="1"/>
      <protection locked="0"/>
    </xf>
    <xf numFmtId="0" fontId="83" fillId="43" borderId="14" xfId="7" applyFont="1" applyFill="1" applyBorder="1" applyAlignment="1" applyProtection="1">
      <alignment horizontal="center" vertical="center" wrapText="1"/>
      <protection locked="0"/>
    </xf>
    <xf numFmtId="0" fontId="83" fillId="43" borderId="18" xfId="7" applyFont="1" applyFill="1" applyBorder="1" applyAlignment="1" applyProtection="1">
      <alignment horizontal="center" vertical="center"/>
      <protection locked="0"/>
    </xf>
    <xf numFmtId="4" fontId="83" fillId="43" borderId="14" xfId="7" applyNumberFormat="1" applyFont="1" applyFill="1" applyBorder="1" applyAlignment="1" applyProtection="1">
      <alignment horizontal="centerContinuous"/>
      <protection locked="0"/>
    </xf>
    <xf numFmtId="0" fontId="84" fillId="43" borderId="2" xfId="7" applyFont="1" applyFill="1" applyBorder="1" applyAlignment="1" applyProtection="1">
      <alignment horizontal="center" vertical="center" wrapText="1"/>
      <protection locked="0"/>
    </xf>
    <xf numFmtId="0" fontId="84" fillId="43" borderId="1" xfId="7" applyFont="1" applyFill="1" applyBorder="1" applyAlignment="1" applyProtection="1">
      <alignment horizontal="center" vertical="center"/>
      <protection locked="0"/>
    </xf>
    <xf numFmtId="0" fontId="78" fillId="43" borderId="3" xfId="7" applyFont="1" applyFill="1" applyBorder="1" applyAlignment="1" applyProtection="1">
      <alignment horizontal="center" vertical="center" wrapText="1"/>
      <protection locked="0"/>
    </xf>
    <xf numFmtId="0" fontId="84" fillId="43" borderId="3" xfId="7" applyFont="1" applyFill="1" applyBorder="1" applyAlignment="1" applyProtection="1">
      <alignment horizontal="center" vertical="center" wrapText="1"/>
      <protection locked="0"/>
    </xf>
    <xf numFmtId="0" fontId="84" fillId="43" borderId="3" xfId="7" applyFont="1" applyFill="1" applyBorder="1" applyAlignment="1" applyProtection="1">
      <alignment horizontal="center" vertical="center"/>
      <protection locked="0"/>
    </xf>
    <xf numFmtId="0" fontId="81" fillId="41" borderId="20" xfId="7" applyFont="1" applyFill="1" applyBorder="1" applyAlignment="1" applyProtection="1">
      <alignment horizontal="center" vertical="center" wrapText="1"/>
      <protection locked="0"/>
    </xf>
    <xf numFmtId="0" fontId="81" fillId="41" borderId="14" xfId="7" applyFont="1" applyFill="1" applyBorder="1" applyAlignment="1" applyProtection="1">
      <alignment horizontal="center" vertical="center" wrapText="1"/>
      <protection locked="0"/>
    </xf>
    <xf numFmtId="0" fontId="81" fillId="41" borderId="18" xfId="7" applyFont="1" applyFill="1" applyBorder="1" applyAlignment="1" applyProtection="1">
      <alignment horizontal="center" vertical="center"/>
      <protection locked="0"/>
    </xf>
    <xf numFmtId="4" fontId="81" fillId="41" borderId="14" xfId="7" applyNumberFormat="1" applyFont="1" applyFill="1" applyBorder="1" applyAlignment="1" applyProtection="1">
      <alignment horizontal="centerContinuous"/>
      <protection locked="0"/>
    </xf>
    <xf numFmtId="0" fontId="82" fillId="41" borderId="1" xfId="7" applyFont="1" applyFill="1" applyBorder="1" applyAlignment="1" applyProtection="1">
      <alignment horizontal="center" vertical="center"/>
      <protection locked="0"/>
    </xf>
    <xf numFmtId="0" fontId="82" fillId="41" borderId="3" xfId="7" applyFont="1" applyFill="1" applyBorder="1" applyAlignment="1" applyProtection="1">
      <alignment horizontal="center" vertical="center" wrapText="1"/>
      <protection locked="0"/>
    </xf>
    <xf numFmtId="0" fontId="82" fillId="41" borderId="3" xfId="7" applyFont="1" applyFill="1" applyBorder="1" applyAlignment="1" applyProtection="1">
      <alignment horizontal="center" vertical="center"/>
      <protection locked="0"/>
    </xf>
    <xf numFmtId="0" fontId="81" fillId="44" borderId="20" xfId="7" applyFont="1" applyFill="1" applyBorder="1" applyAlignment="1" applyProtection="1">
      <alignment horizontal="center" vertical="center" wrapText="1"/>
      <protection locked="0"/>
    </xf>
    <xf numFmtId="0" fontId="81" fillId="44" borderId="14" xfId="7" applyFont="1" applyFill="1" applyBorder="1" applyAlignment="1" applyProtection="1">
      <alignment horizontal="center" vertical="center" wrapText="1"/>
      <protection locked="0"/>
    </xf>
    <xf numFmtId="0" fontId="81" fillId="44" borderId="18" xfId="7" applyFont="1" applyFill="1" applyBorder="1" applyAlignment="1" applyProtection="1">
      <alignment horizontal="center" vertical="center"/>
      <protection locked="0"/>
    </xf>
    <xf numFmtId="4" fontId="81" fillId="44" borderId="14" xfId="7" applyNumberFormat="1" applyFont="1" applyFill="1" applyBorder="1" applyAlignment="1" applyProtection="1">
      <alignment horizontal="centerContinuous"/>
      <protection locked="0"/>
    </xf>
    <xf numFmtId="0" fontId="82" fillId="44" borderId="1" xfId="7" applyFont="1" applyFill="1" applyBorder="1" applyAlignment="1" applyProtection="1">
      <alignment horizontal="center" vertical="center"/>
      <protection locked="0"/>
    </xf>
    <xf numFmtId="0" fontId="82" fillId="44" borderId="3" xfId="7" applyFont="1" applyFill="1" applyBorder="1" applyAlignment="1" applyProtection="1">
      <alignment horizontal="center" vertical="center" wrapText="1"/>
      <protection locked="0"/>
    </xf>
    <xf numFmtId="0" fontId="82" fillId="44" borderId="3" xfId="7" applyFont="1" applyFill="1" applyBorder="1" applyAlignment="1" applyProtection="1">
      <alignment horizontal="center" vertical="center"/>
      <protection locked="0"/>
    </xf>
    <xf numFmtId="3" fontId="14" fillId="0" borderId="1" xfId="1" applyNumberFormat="1" applyFont="1" applyFill="1" applyBorder="1" applyAlignment="1">
      <alignment horizontal="center" vertical="center"/>
    </xf>
    <xf numFmtId="3" fontId="65" fillId="0" borderId="1" xfId="1" applyNumberFormat="1" applyFont="1" applyFill="1" applyBorder="1" applyAlignment="1" applyProtection="1">
      <alignment horizontal="center" vertical="center"/>
      <protection locked="0"/>
    </xf>
    <xf numFmtId="3" fontId="66" fillId="0" borderId="1" xfId="1" applyNumberFormat="1" applyFont="1" applyFill="1" applyBorder="1" applyAlignment="1" applyProtection="1">
      <alignment horizontal="center" vertical="center"/>
      <protection locked="0"/>
    </xf>
    <xf numFmtId="3" fontId="19" fillId="0" borderId="7" xfId="1" applyNumberFormat="1" applyFont="1" applyBorder="1" applyAlignment="1" applyProtection="1">
      <alignment horizontal="center" vertical="center"/>
    </xf>
    <xf numFmtId="3" fontId="36" fillId="0" borderId="14" xfId="1" applyNumberFormat="1" applyFont="1" applyBorder="1" applyAlignment="1" applyProtection="1">
      <alignment horizontal="center" vertical="center"/>
    </xf>
    <xf numFmtId="3" fontId="36" fillId="0" borderId="25" xfId="1" applyNumberFormat="1" applyFont="1" applyBorder="1" applyAlignment="1" applyProtection="1">
      <alignment horizontal="center" vertical="center"/>
    </xf>
    <xf numFmtId="3" fontId="36" fillId="0" borderId="15" xfId="1" applyNumberFormat="1" applyFont="1" applyBorder="1" applyAlignment="1" applyProtection="1">
      <alignment horizontal="center" vertical="center"/>
    </xf>
    <xf numFmtId="3" fontId="35" fillId="0" borderId="14" xfId="1" applyNumberFormat="1" applyFont="1" applyFill="1" applyBorder="1" applyAlignment="1" applyProtection="1">
      <alignment horizontal="center" vertical="center"/>
    </xf>
    <xf numFmtId="3" fontId="35" fillId="0" borderId="25" xfId="1" applyNumberFormat="1" applyFont="1" applyFill="1" applyBorder="1" applyAlignment="1" applyProtection="1">
      <alignment horizontal="center" vertical="center"/>
    </xf>
    <xf numFmtId="4" fontId="36" fillId="0" borderId="14" xfId="1" applyNumberFormat="1" applyFont="1" applyFill="1" applyBorder="1" applyAlignment="1" applyProtection="1">
      <alignment horizontal="center" vertical="center"/>
    </xf>
    <xf numFmtId="3" fontId="36" fillId="0" borderId="14" xfId="7" applyNumberFormat="1" applyFont="1" applyFill="1" applyBorder="1" applyAlignment="1" applyProtection="1">
      <alignment horizontal="center" vertical="center"/>
    </xf>
    <xf numFmtId="3" fontId="36" fillId="0" borderId="25" xfId="7" applyNumberFormat="1" applyFont="1" applyFill="1" applyBorder="1" applyAlignment="1" applyProtection="1">
      <alignment horizontal="center" vertical="center"/>
    </xf>
    <xf numFmtId="3" fontId="19" fillId="41" borderId="25" xfId="1" applyNumberFormat="1" applyFont="1" applyFill="1" applyBorder="1" applyAlignment="1" applyProtection="1">
      <alignment horizontal="center" vertical="center"/>
    </xf>
    <xf numFmtId="3" fontId="19" fillId="0" borderId="14" xfId="1" applyNumberFormat="1" applyFont="1" applyBorder="1" applyAlignment="1" applyProtection="1">
      <alignment horizontal="center" vertical="center" wrapText="1"/>
    </xf>
    <xf numFmtId="3" fontId="19" fillId="0" borderId="25" xfId="1" applyNumberFormat="1" applyFont="1" applyBorder="1" applyAlignment="1" applyProtection="1">
      <alignment horizontal="center" vertical="center" wrapText="1"/>
    </xf>
    <xf numFmtId="3" fontId="19" fillId="0" borderId="15" xfId="1" applyNumberFormat="1" applyFont="1" applyBorder="1" applyAlignment="1" applyProtection="1">
      <alignment horizontal="center" vertical="center" wrapText="1"/>
    </xf>
    <xf numFmtId="3" fontId="20" fillId="0" borderId="25" xfId="1" applyNumberFormat="1" applyFont="1" applyBorder="1" applyAlignment="1" applyProtection="1">
      <alignment horizontal="center" vertical="center"/>
    </xf>
    <xf numFmtId="3" fontId="1" fillId="0" borderId="0" xfId="0" applyNumberFormat="1" applyFont="1" applyBorder="1" applyAlignment="1">
      <alignment horizontal="center" vertical="center"/>
    </xf>
    <xf numFmtId="3" fontId="19" fillId="8" borderId="25" xfId="1" applyNumberFormat="1" applyFont="1" applyFill="1" applyBorder="1" applyAlignment="1" applyProtection="1">
      <alignment horizontal="center" vertical="center"/>
    </xf>
    <xf numFmtId="3" fontId="24" fillId="0" borderId="14" xfId="1" applyNumberFormat="1" applyFont="1" applyBorder="1" applyAlignment="1" applyProtection="1">
      <alignment horizontal="center" vertical="center"/>
    </xf>
    <xf numFmtId="3" fontId="24" fillId="0" borderId="25" xfId="1" applyNumberFormat="1" applyFont="1" applyBorder="1" applyAlignment="1" applyProtection="1">
      <alignment horizontal="center" vertical="center"/>
    </xf>
    <xf numFmtId="3" fontId="24" fillId="0" borderId="15" xfId="1" applyNumberFormat="1" applyFont="1" applyBorder="1" applyAlignment="1" applyProtection="1">
      <alignment horizontal="center" vertical="center"/>
    </xf>
    <xf numFmtId="3" fontId="85" fillId="0" borderId="14" xfId="1" applyNumberFormat="1" applyFont="1" applyBorder="1" applyAlignment="1" applyProtection="1">
      <alignment horizontal="center" vertical="center"/>
    </xf>
    <xf numFmtId="3" fontId="85" fillId="0" borderId="25" xfId="1" applyNumberFormat="1" applyFont="1" applyBorder="1" applyAlignment="1" applyProtection="1">
      <alignment horizontal="center" vertical="center"/>
    </xf>
    <xf numFmtId="3" fontId="85" fillId="0" borderId="15" xfId="1" applyNumberFormat="1" applyFont="1" applyBorder="1" applyAlignment="1" applyProtection="1">
      <alignment horizontal="center" vertical="center"/>
    </xf>
    <xf numFmtId="3" fontId="8" fillId="0" borderId="1" xfId="1" applyNumberFormat="1" applyFont="1" applyFill="1" applyBorder="1" applyAlignment="1" applyProtection="1">
      <alignment horizontal="center" vertical="center"/>
      <protection locked="0"/>
    </xf>
    <xf numFmtId="3" fontId="88" fillId="0" borderId="1" xfId="1" applyNumberFormat="1" applyFont="1" applyFill="1" applyBorder="1" applyAlignment="1" applyProtection="1">
      <alignment horizontal="center" vertical="center"/>
      <protection locked="0"/>
    </xf>
    <xf numFmtId="3" fontId="59" fillId="0" borderId="1" xfId="0" applyNumberFormat="1" applyFont="1" applyFill="1" applyBorder="1" applyAlignment="1">
      <alignment horizontal="center" vertical="center"/>
    </xf>
    <xf numFmtId="4" fontId="66" fillId="0" borderId="1" xfId="1" applyNumberFormat="1" applyFont="1" applyFill="1" applyBorder="1" applyAlignment="1" applyProtection="1">
      <alignment horizontal="center" vertical="center"/>
      <protection locked="0"/>
    </xf>
    <xf numFmtId="3" fontId="80" fillId="0" borderId="1" xfId="1" applyNumberFormat="1" applyFont="1" applyFill="1" applyBorder="1" applyAlignment="1">
      <alignment horizontal="center" vertical="center"/>
    </xf>
    <xf numFmtId="3" fontId="77" fillId="0" borderId="1" xfId="7" applyNumberFormat="1" applyFont="1" applyFill="1" applyBorder="1" applyAlignment="1">
      <alignment horizontal="center" vertical="center"/>
    </xf>
    <xf numFmtId="3" fontId="66" fillId="0" borderId="1" xfId="7" applyNumberFormat="1" applyFont="1" applyFill="1" applyBorder="1" applyAlignment="1" applyProtection="1">
      <alignment horizontal="center" vertical="center"/>
      <protection locked="0"/>
    </xf>
    <xf numFmtId="4" fontId="1"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xf>
    <xf numFmtId="49" fontId="0" fillId="0" borderId="1" xfId="0" applyNumberFormat="1" applyFill="1" applyBorder="1" applyAlignment="1">
      <alignment horizontal="center" vertical="center"/>
    </xf>
    <xf numFmtId="3" fontId="0" fillId="0" borderId="1" xfId="0" applyNumberFormat="1" applyFont="1" applyFill="1" applyBorder="1" applyAlignment="1">
      <alignment horizontal="center" vertical="center"/>
    </xf>
    <xf numFmtId="4" fontId="4" fillId="0" borderId="1" xfId="0" applyNumberFormat="1" applyFont="1" applyFill="1" applyBorder="1" applyAlignment="1">
      <alignment horizontal="center" vertical="center"/>
    </xf>
    <xf numFmtId="3" fontId="65" fillId="0" borderId="1" xfId="1" applyNumberFormat="1" applyFont="1" applyFill="1" applyBorder="1" applyAlignment="1" applyProtection="1">
      <alignment horizontal="center" vertical="center" wrapText="1"/>
      <protection locked="0"/>
    </xf>
    <xf numFmtId="1" fontId="20" fillId="0" borderId="1" xfId="1"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xf>
    <xf numFmtId="10" fontId="19" fillId="35" borderId="4" xfId="1" applyNumberFormat="1" applyFont="1" applyFill="1" applyBorder="1" applyAlignment="1" applyProtection="1">
      <alignment horizontal="center" vertical="center"/>
    </xf>
    <xf numFmtId="3" fontId="114" fillId="29" borderId="0" xfId="1" applyNumberFormat="1" applyFont="1" applyFill="1" applyBorder="1" applyAlignment="1" applyProtection="1">
      <alignment vertical="center"/>
    </xf>
    <xf numFmtId="3" fontId="114" fillId="29" borderId="1" xfId="1" applyNumberFormat="1" applyFont="1" applyFill="1" applyBorder="1" applyAlignment="1" applyProtection="1">
      <alignment vertical="center"/>
    </xf>
    <xf numFmtId="3" fontId="114" fillId="29" borderId="25" xfId="1" applyNumberFormat="1" applyFont="1" applyFill="1" applyBorder="1" applyAlignment="1" applyProtection="1">
      <alignment vertical="center"/>
    </xf>
    <xf numFmtId="3" fontId="19" fillId="0" borderId="18" xfId="1" applyNumberFormat="1" applyFont="1" applyBorder="1" applyAlignment="1" applyProtection="1">
      <alignment horizontal="center" vertical="center"/>
    </xf>
    <xf numFmtId="3" fontId="19" fillId="0" borderId="16" xfId="1" applyNumberFormat="1" applyFont="1" applyBorder="1" applyAlignment="1" applyProtection="1">
      <alignment horizontal="center" vertical="center"/>
    </xf>
    <xf numFmtId="3" fontId="64" fillId="0" borderId="1" xfId="1" applyNumberFormat="1" applyFont="1" applyFill="1" applyBorder="1" applyAlignment="1" applyProtection="1">
      <alignment horizontal="center" vertical="center"/>
      <protection locked="0"/>
    </xf>
    <xf numFmtId="3" fontId="19" fillId="8" borderId="4"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xf>
    <xf numFmtId="0" fontId="1" fillId="0" borderId="3"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xf>
    <xf numFmtId="3" fontId="65" fillId="0" borderId="3" xfId="1" applyNumberFormat="1" applyFont="1" applyFill="1" applyBorder="1" applyAlignment="1" applyProtection="1">
      <alignment horizontal="center" vertical="center"/>
      <protection locked="0"/>
    </xf>
    <xf numFmtId="3" fontId="108" fillId="43" borderId="2" xfId="1" applyNumberFormat="1" applyFont="1" applyFill="1" applyBorder="1" applyAlignment="1" applyProtection="1">
      <alignment horizontal="center" vertical="center"/>
      <protection locked="0"/>
    </xf>
    <xf numFmtId="3" fontId="108" fillId="43" borderId="4" xfId="1" applyNumberFormat="1" applyFont="1" applyFill="1" applyBorder="1" applyAlignment="1" applyProtection="1">
      <alignment horizontal="center" vertical="center"/>
      <protection locked="0"/>
    </xf>
    <xf numFmtId="3" fontId="108" fillId="43" borderId="3" xfId="1" applyNumberFormat="1" applyFont="1" applyFill="1" applyBorder="1" applyAlignment="1" applyProtection="1">
      <alignment horizontal="center" vertical="center"/>
      <protection locked="0"/>
    </xf>
    <xf numFmtId="3" fontId="38" fillId="43" borderId="2" xfId="1" applyNumberFormat="1" applyFont="1" applyFill="1" applyBorder="1" applyAlignment="1" applyProtection="1">
      <alignment horizontal="center" vertical="center"/>
      <protection locked="0"/>
    </xf>
    <xf numFmtId="3" fontId="82" fillId="43" borderId="2" xfId="1" applyNumberFormat="1" applyFont="1" applyFill="1" applyBorder="1" applyAlignment="1" applyProtection="1">
      <alignment horizontal="center" vertical="center"/>
      <protection locked="0"/>
    </xf>
    <xf numFmtId="3" fontId="82" fillId="43" borderId="4" xfId="1" applyNumberFormat="1" applyFont="1" applyFill="1" applyBorder="1" applyAlignment="1" applyProtection="1">
      <alignment horizontal="center" vertical="center"/>
      <protection locked="0"/>
    </xf>
    <xf numFmtId="3" fontId="82" fillId="43" borderId="3" xfId="1" applyNumberFormat="1" applyFont="1" applyFill="1" applyBorder="1" applyAlignment="1" applyProtection="1">
      <alignment horizontal="center" vertical="center"/>
      <protection locked="0"/>
    </xf>
    <xf numFmtId="3" fontId="64" fillId="0" borderId="2" xfId="1" applyNumberFormat="1" applyFont="1" applyFill="1" applyBorder="1" applyAlignment="1" applyProtection="1">
      <alignment horizontal="center" vertical="center"/>
      <protection locked="0"/>
    </xf>
    <xf numFmtId="3" fontId="86" fillId="0" borderId="2" xfId="1" applyNumberFormat="1" applyFont="1" applyFill="1" applyBorder="1" applyAlignment="1" applyProtection="1">
      <alignment horizontal="center" vertical="center"/>
      <protection locked="0"/>
    </xf>
    <xf numFmtId="3" fontId="116" fillId="41" borderId="2" xfId="1" applyNumberFormat="1" applyFont="1" applyFill="1" applyBorder="1" applyAlignment="1" applyProtection="1">
      <alignment horizontal="center" vertical="center"/>
      <protection locked="0"/>
    </xf>
    <xf numFmtId="3" fontId="116" fillId="43" borderId="2" xfId="1" applyNumberFormat="1" applyFont="1" applyFill="1" applyBorder="1" applyAlignment="1" applyProtection="1">
      <alignment horizontal="center" vertical="center" wrapText="1"/>
      <protection locked="0"/>
    </xf>
    <xf numFmtId="3" fontId="116" fillId="43" borderId="4" xfId="1" applyNumberFormat="1" applyFont="1" applyFill="1" applyBorder="1" applyAlignment="1" applyProtection="1">
      <alignment horizontal="center" vertical="center" wrapText="1"/>
      <protection locked="0"/>
    </xf>
    <xf numFmtId="3" fontId="116" fillId="43" borderId="3" xfId="1" applyNumberFormat="1" applyFont="1" applyFill="1" applyBorder="1" applyAlignment="1" applyProtection="1">
      <alignment horizontal="center" vertical="center" wrapText="1"/>
      <protection locked="0"/>
    </xf>
    <xf numFmtId="3" fontId="1" fillId="0" borderId="2" xfId="0" applyNumberFormat="1" applyFont="1" applyFill="1" applyBorder="1" applyAlignment="1">
      <alignment horizontal="center" vertical="center"/>
    </xf>
    <xf numFmtId="3" fontId="65" fillId="0" borderId="3" xfId="1" applyNumberFormat="1" applyFont="1" applyFill="1" applyBorder="1" applyAlignment="1" applyProtection="1">
      <alignment horizontal="center" vertical="center" wrapText="1"/>
      <protection locked="0"/>
    </xf>
    <xf numFmtId="3" fontId="65" fillId="0" borderId="2" xfId="1" applyNumberFormat="1" applyFont="1" applyFill="1" applyBorder="1" applyAlignment="1" applyProtection="1">
      <alignment horizontal="center" vertical="center" wrapText="1"/>
      <protection locked="0"/>
    </xf>
    <xf numFmtId="3" fontId="66" fillId="35" borderId="1" xfId="1" applyNumberFormat="1" applyFont="1" applyFill="1" applyBorder="1" applyAlignment="1" applyProtection="1">
      <alignment horizontal="center" vertical="center"/>
      <protection locked="0"/>
    </xf>
    <xf numFmtId="3" fontId="35" fillId="35" borderId="14" xfId="1" applyNumberFormat="1" applyFont="1" applyFill="1" applyBorder="1" applyAlignment="1" applyProtection="1">
      <alignment horizontal="center" vertical="center"/>
    </xf>
    <xf numFmtId="9" fontId="35" fillId="35" borderId="2" xfId="1" applyNumberFormat="1" applyFont="1" applyFill="1" applyBorder="1" applyAlignment="1" applyProtection="1">
      <alignment horizontal="center" vertical="center"/>
    </xf>
    <xf numFmtId="4" fontId="108" fillId="43" borderId="2" xfId="1" applyNumberFormat="1" applyFont="1" applyFill="1" applyBorder="1" applyAlignment="1" applyProtection="1">
      <alignment horizontal="center" vertical="center"/>
      <protection locked="0"/>
    </xf>
    <xf numFmtId="3" fontId="108" fillId="43" borderId="2" xfId="7" applyNumberFormat="1" applyFont="1" applyFill="1" applyBorder="1" applyAlignment="1" applyProtection="1">
      <alignment horizontal="center" vertical="center"/>
      <protection locked="0"/>
    </xf>
    <xf numFmtId="3" fontId="108" fillId="43" borderId="4" xfId="7" applyNumberFormat="1" applyFont="1" applyFill="1" applyBorder="1" applyAlignment="1" applyProtection="1">
      <alignment horizontal="center" vertical="center"/>
      <protection locked="0"/>
    </xf>
    <xf numFmtId="3" fontId="66" fillId="0" borderId="2" xfId="1" applyNumberFormat="1" applyFont="1" applyFill="1" applyBorder="1" applyAlignment="1" applyProtection="1">
      <alignment horizontal="center" vertical="center"/>
      <protection locked="0"/>
    </xf>
    <xf numFmtId="3" fontId="4" fillId="0" borderId="3" xfId="0" applyNumberFormat="1" applyFont="1" applyFill="1" applyBorder="1" applyAlignment="1">
      <alignment horizontal="center" vertical="center"/>
    </xf>
    <xf numFmtId="3" fontId="38" fillId="43" borderId="0" xfId="0" applyNumberFormat="1" applyFont="1" applyFill="1" applyAlignment="1">
      <alignment horizontal="center" vertical="center"/>
    </xf>
    <xf numFmtId="0" fontId="31" fillId="43" borderId="0" xfId="0" applyFont="1" applyFill="1" applyAlignment="1">
      <alignment horizontal="center" vertical="center"/>
    </xf>
    <xf numFmtId="3" fontId="95" fillId="43" borderId="0" xfId="0" applyNumberFormat="1" applyFont="1" applyFill="1" applyAlignment="1">
      <alignment horizontal="center" vertical="center"/>
    </xf>
    <xf numFmtId="3" fontId="31" fillId="43" borderId="0" xfId="0" applyNumberFormat="1" applyFont="1" applyFill="1" applyAlignment="1">
      <alignment horizontal="center" vertical="center"/>
    </xf>
    <xf numFmtId="3" fontId="4" fillId="0" borderId="7" xfId="0" applyNumberFormat="1" applyFont="1" applyFill="1" applyBorder="1" applyAlignment="1">
      <alignment horizontal="center" vertical="center"/>
    </xf>
    <xf numFmtId="3" fontId="116" fillId="43" borderId="0" xfId="0" applyNumberFormat="1" applyFont="1" applyFill="1" applyAlignment="1">
      <alignment horizontal="center" vertical="center"/>
    </xf>
    <xf numFmtId="3" fontId="66" fillId="0" borderId="3" xfId="1" applyNumberFormat="1" applyFont="1" applyFill="1" applyBorder="1" applyAlignment="1" applyProtection="1">
      <alignment horizontal="center" vertical="center"/>
      <protection locked="0"/>
    </xf>
    <xf numFmtId="3" fontId="108" fillId="43" borderId="0" xfId="0" applyNumberFormat="1" applyFont="1" applyFill="1" applyAlignment="1">
      <alignment horizontal="center" vertical="center"/>
    </xf>
    <xf numFmtId="3" fontId="14" fillId="0" borderId="21" xfId="1" applyNumberFormat="1" applyFont="1" applyBorder="1" applyAlignment="1">
      <alignment horizontal="center" vertical="center"/>
    </xf>
    <xf numFmtId="3" fontId="0" fillId="0" borderId="7" xfId="0" applyNumberFormat="1" applyFont="1" applyFill="1" applyBorder="1" applyAlignment="1">
      <alignment horizontal="center" vertical="center"/>
    </xf>
    <xf numFmtId="3" fontId="80" fillId="0" borderId="20" xfId="3" applyNumberFormat="1" applyFont="1" applyBorder="1" applyAlignment="1">
      <alignment horizontal="center" vertical="center"/>
    </xf>
    <xf numFmtId="3" fontId="80" fillId="0" borderId="21" xfId="3" applyNumberFormat="1" applyFont="1" applyBorder="1" applyAlignment="1">
      <alignment horizontal="center" vertical="center"/>
    </xf>
    <xf numFmtId="3" fontId="25" fillId="0" borderId="14" xfId="0" applyNumberFormat="1" applyFont="1" applyFill="1" applyBorder="1" applyAlignment="1">
      <alignment horizontal="center" vertical="center"/>
    </xf>
    <xf numFmtId="3" fontId="25" fillId="0" borderId="2" xfId="0" applyNumberFormat="1" applyFont="1" applyFill="1" applyBorder="1" applyAlignment="1">
      <alignment horizontal="center" vertical="center"/>
    </xf>
    <xf numFmtId="3" fontId="1" fillId="0" borderId="3" xfId="0" applyNumberFormat="1" applyFont="1" applyFill="1" applyBorder="1" applyAlignment="1">
      <alignment horizontal="center" vertical="center"/>
    </xf>
    <xf numFmtId="10" fontId="1" fillId="0" borderId="0" xfId="0" applyNumberFormat="1" applyFont="1" applyFill="1" applyBorder="1" applyAlignment="1">
      <alignment horizontal="center" vertical="center"/>
    </xf>
    <xf numFmtId="3" fontId="0" fillId="0" borderId="3" xfId="0" applyNumberFormat="1" applyFont="1" applyFill="1" applyBorder="1" applyAlignment="1">
      <alignment horizontal="center" vertical="center"/>
    </xf>
    <xf numFmtId="3" fontId="59" fillId="0" borderId="3" xfId="0" applyNumberFormat="1" applyFont="1" applyFill="1" applyBorder="1" applyAlignment="1">
      <alignment horizontal="center" vertical="center"/>
    </xf>
    <xf numFmtId="9" fontId="1" fillId="42" borderId="0" xfId="0" applyNumberFormat="1" applyFont="1" applyFill="1" applyAlignment="1">
      <alignment horizontal="center" vertical="center"/>
    </xf>
    <xf numFmtId="3" fontId="80" fillId="0" borderId="3" xfId="1" applyNumberFormat="1" applyFont="1" applyFill="1" applyBorder="1" applyAlignment="1">
      <alignment horizontal="center" vertical="center"/>
    </xf>
    <xf numFmtId="4" fontId="108" fillId="43" borderId="0" xfId="0" applyNumberFormat="1" applyFont="1" applyFill="1" applyAlignment="1">
      <alignment horizontal="center" vertical="center"/>
    </xf>
    <xf numFmtId="0" fontId="116" fillId="43" borderId="0" xfId="0" applyFont="1" applyFill="1" applyAlignment="1">
      <alignment horizontal="center" vertical="center"/>
    </xf>
    <xf numFmtId="9" fontId="38" fillId="42" borderId="0" xfId="0" applyNumberFormat="1" applyFont="1" applyFill="1" applyAlignment="1">
      <alignment horizontal="center" vertical="center"/>
    </xf>
    <xf numFmtId="0" fontId="38" fillId="42" borderId="2" xfId="0" applyFont="1" applyFill="1" applyBorder="1" applyAlignment="1">
      <alignment horizontal="center" vertical="center"/>
    </xf>
    <xf numFmtId="0" fontId="38" fillId="42" borderId="0" xfId="0" applyFont="1" applyFill="1" applyAlignment="1">
      <alignment horizontal="center" vertical="center"/>
    </xf>
    <xf numFmtId="9" fontId="4" fillId="42" borderId="0" xfId="0" applyNumberFormat="1" applyFont="1" applyFill="1" applyAlignment="1">
      <alignment horizontal="center" vertical="center"/>
    </xf>
    <xf numFmtId="3" fontId="86" fillId="0" borderId="3" xfId="1" applyNumberFormat="1" applyFont="1" applyFill="1" applyBorder="1" applyAlignment="1" applyProtection="1">
      <alignment horizontal="center" vertical="center"/>
      <protection locked="0"/>
    </xf>
    <xf numFmtId="4" fontId="19" fillId="0" borderId="14" xfId="1" applyNumberFormat="1" applyFont="1" applyFill="1" applyBorder="1" applyAlignment="1" applyProtection="1">
      <alignment horizontal="center" vertical="center"/>
    </xf>
    <xf numFmtId="10" fontId="19" fillId="0" borderId="2" xfId="1" applyNumberFormat="1" applyFont="1" applyFill="1" applyBorder="1" applyAlignment="1" applyProtection="1">
      <alignment horizontal="center" vertical="center"/>
    </xf>
    <xf numFmtId="3" fontId="38" fillId="43" borderId="4" xfId="1" applyNumberFormat="1" applyFont="1" applyFill="1" applyBorder="1" applyAlignment="1" applyProtection="1">
      <alignment horizontal="center" vertical="center"/>
      <protection locked="0"/>
    </xf>
    <xf numFmtId="3" fontId="38" fillId="43" borderId="3" xfId="1" applyNumberFormat="1" applyFont="1" applyFill="1" applyBorder="1" applyAlignment="1" applyProtection="1">
      <alignment horizontal="center" vertical="center"/>
      <protection locked="0"/>
    </xf>
    <xf numFmtId="3" fontId="36" fillId="8" borderId="15" xfId="1" applyNumberFormat="1" applyFont="1" applyFill="1" applyBorder="1" applyAlignment="1" applyProtection="1">
      <alignment horizontal="center" vertical="center"/>
    </xf>
    <xf numFmtId="9" fontId="19" fillId="8" borderId="3" xfId="1" applyNumberFormat="1" applyFont="1" applyFill="1" applyBorder="1" applyAlignment="1" applyProtection="1">
      <alignment horizontal="center" vertical="center"/>
    </xf>
    <xf numFmtId="3" fontId="19" fillId="8" borderId="3" xfId="1" applyNumberFormat="1" applyFont="1" applyFill="1" applyBorder="1" applyAlignment="1" applyProtection="1">
      <alignment horizontal="center" vertical="center"/>
    </xf>
    <xf numFmtId="3" fontId="36" fillId="8" borderId="25" xfId="1" applyNumberFormat="1" applyFont="1" applyFill="1" applyBorder="1" applyAlignment="1" applyProtection="1">
      <alignment horizontal="center" vertical="center"/>
    </xf>
    <xf numFmtId="3" fontId="36" fillId="8" borderId="4" xfId="1" applyNumberFormat="1" applyFont="1" applyFill="1" applyBorder="1" applyAlignment="1" applyProtection="1">
      <alignment horizontal="center" vertical="center"/>
    </xf>
    <xf numFmtId="3" fontId="116" fillId="43" borderId="4" xfId="1" applyNumberFormat="1" applyFont="1" applyFill="1" applyBorder="1" applyAlignment="1" applyProtection="1">
      <alignment horizontal="center" vertical="center"/>
      <protection locked="0"/>
    </xf>
    <xf numFmtId="3" fontId="116" fillId="43" borderId="3" xfId="1" applyNumberFormat="1" applyFont="1" applyFill="1" applyBorder="1" applyAlignment="1" applyProtection="1">
      <alignment horizontal="center" vertical="center"/>
      <protection locked="0"/>
    </xf>
    <xf numFmtId="3" fontId="108" fillId="43" borderId="20" xfId="1" applyNumberFormat="1" applyFont="1" applyFill="1" applyBorder="1" applyAlignment="1" applyProtection="1">
      <alignment horizontal="center" vertical="center"/>
      <protection locked="0"/>
    </xf>
    <xf numFmtId="3" fontId="108" fillId="43" borderId="21" xfId="1" applyNumberFormat="1" applyFont="1" applyFill="1" applyBorder="1" applyAlignment="1" applyProtection="1">
      <alignment horizontal="center" vertical="center"/>
      <protection locked="0"/>
    </xf>
    <xf numFmtId="3" fontId="108" fillId="43" borderId="19" xfId="1" applyNumberFormat="1" applyFont="1" applyFill="1" applyBorder="1" applyAlignment="1" applyProtection="1">
      <alignment horizontal="center" vertical="center"/>
      <protection locked="0"/>
    </xf>
    <xf numFmtId="3" fontId="38" fillId="41" borderId="2" xfId="1" applyNumberFormat="1" applyFont="1" applyFill="1" applyBorder="1" applyAlignment="1" applyProtection="1">
      <alignment horizontal="center" vertical="center"/>
      <protection locked="0"/>
    </xf>
    <xf numFmtId="4" fontId="38" fillId="41" borderId="2" xfId="1" applyNumberFormat="1" applyFont="1" applyFill="1" applyBorder="1" applyAlignment="1" applyProtection="1">
      <alignment horizontal="center" vertical="center"/>
      <protection locked="0"/>
    </xf>
    <xf numFmtId="3" fontId="19" fillId="29" borderId="1" xfId="1" applyNumberFormat="1" applyFont="1" applyFill="1" applyBorder="1" applyAlignment="1" applyProtection="1">
      <alignment horizontal="center" vertical="center"/>
    </xf>
    <xf numFmtId="3" fontId="19" fillId="0" borderId="1" xfId="1" applyNumberFormat="1" applyFont="1" applyFill="1" applyBorder="1" applyAlignment="1" applyProtection="1">
      <alignment horizontal="center" vertical="center"/>
    </xf>
    <xf numFmtId="3" fontId="20" fillId="0" borderId="2" xfId="1" applyNumberFormat="1" applyFont="1" applyFill="1" applyBorder="1" applyAlignment="1" applyProtection="1">
      <alignment horizontal="center" vertical="center"/>
    </xf>
    <xf numFmtId="0" fontId="0" fillId="0" borderId="0" xfId="0" applyAlignment="1">
      <alignment horizontal="center"/>
    </xf>
    <xf numFmtId="0" fontId="1" fillId="0" borderId="0" xfId="0" applyFont="1" applyFill="1" applyBorder="1" applyAlignment="1">
      <alignment horizontal="center" vertical="center"/>
    </xf>
    <xf numFmtId="0" fontId="68" fillId="0" borderId="21" xfId="0" applyFont="1" applyBorder="1" applyAlignment="1">
      <alignment horizontal="center" vertical="center"/>
    </xf>
    <xf numFmtId="9" fontId="36" fillId="5" borderId="3" xfId="1" applyNumberFormat="1" applyFont="1" applyFill="1" applyBorder="1" applyAlignment="1" applyProtection="1">
      <alignment horizontal="center" vertical="center"/>
    </xf>
    <xf numFmtId="9" fontId="36" fillId="29" borderId="3" xfId="1" applyNumberFormat="1" applyFont="1" applyFill="1" applyBorder="1" applyAlignment="1" applyProtection="1">
      <alignment horizontal="center" vertical="center"/>
    </xf>
    <xf numFmtId="3" fontId="36" fillId="29" borderId="3" xfId="1" applyNumberFormat="1" applyFont="1" applyFill="1" applyBorder="1" applyAlignment="1" applyProtection="1">
      <alignment horizontal="center" vertical="center"/>
      <protection locked="0"/>
    </xf>
    <xf numFmtId="3" fontId="80" fillId="29" borderId="1" xfId="1" applyNumberFormat="1" applyFont="1" applyFill="1" applyBorder="1" applyAlignment="1">
      <alignment horizontal="center" vertical="center"/>
    </xf>
    <xf numFmtId="3" fontId="80" fillId="17" borderId="2" xfId="3" applyNumberFormat="1" applyFont="1" applyFill="1" applyBorder="1" applyAlignment="1">
      <alignment horizontal="center" vertical="center"/>
    </xf>
    <xf numFmtId="0" fontId="10" fillId="41" borderId="1" xfId="0" applyFont="1" applyFill="1" applyBorder="1" applyAlignment="1">
      <alignment horizontal="center" vertical="center"/>
    </xf>
    <xf numFmtId="3" fontId="119" fillId="0" borderId="0" xfId="0" applyNumberFormat="1" applyFont="1" applyAlignment="1">
      <alignment horizontal="center" vertical="center"/>
    </xf>
    <xf numFmtId="0" fontId="119" fillId="41" borderId="1" xfId="0" applyFont="1" applyFill="1" applyBorder="1" applyAlignment="1">
      <alignment horizontal="center" vertical="center"/>
    </xf>
    <xf numFmtId="3" fontId="88" fillId="41" borderId="1" xfId="1" applyNumberFormat="1" applyFont="1" applyFill="1" applyBorder="1" applyAlignment="1" applyProtection="1">
      <alignment horizontal="center" vertical="center"/>
      <protection locked="0"/>
    </xf>
    <xf numFmtId="3" fontId="8" fillId="41" borderId="1" xfId="1" applyNumberFormat="1" applyFont="1" applyFill="1" applyBorder="1" applyAlignment="1" applyProtection="1">
      <alignment horizontal="center" vertical="center"/>
      <protection locked="0"/>
    </xf>
    <xf numFmtId="3" fontId="72" fillId="41" borderId="1" xfId="1" applyNumberFormat="1" applyFont="1" applyFill="1" applyBorder="1" applyAlignment="1" applyProtection="1">
      <alignment horizontal="center" vertical="center"/>
      <protection locked="0"/>
    </xf>
    <xf numFmtId="3" fontId="9" fillId="41" borderId="1" xfId="1" applyNumberFormat="1" applyFont="1" applyFill="1" applyBorder="1" applyAlignment="1" applyProtection="1">
      <alignment horizontal="center" vertical="center"/>
      <protection locked="0"/>
    </xf>
    <xf numFmtId="3" fontId="108" fillId="41" borderId="2" xfId="1" applyNumberFormat="1" applyFont="1" applyFill="1" applyBorder="1" applyAlignment="1" applyProtection="1">
      <alignment horizontal="center" vertical="center"/>
      <protection locked="0"/>
    </xf>
    <xf numFmtId="3" fontId="9" fillId="41" borderId="2" xfId="1" applyNumberFormat="1" applyFont="1" applyFill="1" applyBorder="1" applyAlignment="1" applyProtection="1">
      <alignment horizontal="center" vertical="center"/>
      <protection locked="0"/>
    </xf>
    <xf numFmtId="3" fontId="36" fillId="41" borderId="2" xfId="1" applyNumberFormat="1" applyFont="1" applyFill="1" applyBorder="1" applyAlignment="1" applyProtection="1">
      <alignment horizontal="center" vertical="center"/>
      <protection locked="0"/>
    </xf>
    <xf numFmtId="3" fontId="4" fillId="41" borderId="2" xfId="1" applyNumberFormat="1" applyFont="1" applyFill="1" applyBorder="1" applyAlignment="1" applyProtection="1">
      <alignment horizontal="center" vertical="center"/>
      <protection locked="0"/>
    </xf>
    <xf numFmtId="3" fontId="77" fillId="0" borderId="2" xfId="7" applyNumberFormat="1" applyFont="1" applyFill="1" applyBorder="1" applyAlignment="1">
      <alignment horizontal="center" vertical="center"/>
    </xf>
    <xf numFmtId="3" fontId="66" fillId="0" borderId="2" xfId="7" applyNumberFormat="1" applyFont="1" applyFill="1" applyBorder="1" applyAlignment="1" applyProtection="1">
      <alignment horizontal="center" vertical="center"/>
      <protection locked="0"/>
    </xf>
    <xf numFmtId="3" fontId="65" fillId="29" borderId="1" xfId="1" applyNumberFormat="1" applyFont="1" applyFill="1" applyBorder="1" applyAlignment="1" applyProtection="1">
      <alignment horizontal="center" vertical="center"/>
      <protection locked="0"/>
    </xf>
    <xf numFmtId="3" fontId="38" fillId="29" borderId="1" xfId="1" applyNumberFormat="1" applyFont="1" applyFill="1" applyBorder="1" applyAlignment="1" applyProtection="1">
      <alignment horizontal="center" vertical="center"/>
      <protection locked="0"/>
    </xf>
    <xf numFmtId="3" fontId="31" fillId="29" borderId="18" xfId="0" applyNumberFormat="1" applyFont="1" applyFill="1" applyBorder="1" applyAlignment="1">
      <alignment horizontal="center" vertical="center"/>
    </xf>
    <xf numFmtId="9" fontId="31" fillId="29" borderId="18" xfId="0" applyNumberFormat="1" applyFont="1" applyFill="1" applyBorder="1" applyAlignment="1">
      <alignment horizontal="center" vertical="center"/>
    </xf>
    <xf numFmtId="3" fontId="1" fillId="29" borderId="0" xfId="0" applyNumberFormat="1" applyFont="1" applyFill="1" applyAlignment="1">
      <alignment horizontal="center" vertical="center"/>
    </xf>
    <xf numFmtId="9" fontId="1" fillId="29" borderId="0" xfId="0" applyNumberFormat="1" applyFont="1" applyFill="1" applyAlignment="1">
      <alignment horizontal="center" vertical="center"/>
    </xf>
    <xf numFmtId="3" fontId="31" fillId="29" borderId="0" xfId="0" applyNumberFormat="1" applyFont="1" applyFill="1" applyAlignment="1">
      <alignment horizontal="center" vertical="center"/>
    </xf>
    <xf numFmtId="9" fontId="31" fillId="29" borderId="0" xfId="0" applyNumberFormat="1" applyFont="1" applyFill="1" applyAlignment="1">
      <alignment horizontal="center" vertical="center"/>
    </xf>
    <xf numFmtId="3" fontId="65" fillId="29" borderId="3" xfId="1" applyNumberFormat="1" applyFont="1" applyFill="1" applyBorder="1" applyAlignment="1" applyProtection="1">
      <alignment horizontal="center" vertical="center"/>
      <protection locked="0"/>
    </xf>
    <xf numFmtId="3" fontId="19" fillId="29" borderId="2" xfId="1" applyNumberFormat="1" applyFont="1" applyFill="1" applyBorder="1" applyAlignment="1" applyProtection="1">
      <alignment horizontal="center" vertical="center"/>
      <protection locked="0"/>
    </xf>
    <xf numFmtId="9" fontId="19" fillId="29" borderId="2" xfId="1" applyNumberFormat="1" applyFont="1" applyFill="1" applyBorder="1" applyAlignment="1" applyProtection="1">
      <alignment horizontal="center" vertical="center"/>
    </xf>
    <xf numFmtId="43" fontId="3" fillId="0" borderId="19" xfId="0" applyNumberFormat="1" applyFont="1" applyFill="1" applyBorder="1" applyAlignment="1">
      <alignment horizontal="right" vertical="center"/>
    </xf>
    <xf numFmtId="0" fontId="31" fillId="42" borderId="0" xfId="0" applyFont="1" applyFill="1" applyBorder="1" applyAlignment="1">
      <alignment horizontal="center" vertical="center"/>
    </xf>
    <xf numFmtId="0" fontId="1" fillId="42" borderId="1" xfId="0" applyFont="1" applyFill="1" applyBorder="1" applyAlignment="1">
      <alignment horizontal="center" vertical="center"/>
    </xf>
    <xf numFmtId="10" fontId="1" fillId="42" borderId="1" xfId="0" applyNumberFormat="1" applyFont="1" applyFill="1" applyBorder="1" applyAlignment="1">
      <alignment horizontal="center" vertical="center"/>
    </xf>
    <xf numFmtId="49" fontId="23" fillId="17" borderId="20" xfId="1" applyNumberFormat="1" applyFont="1" applyFill="1" applyBorder="1" applyAlignment="1">
      <alignment horizontal="center" vertical="center"/>
    </xf>
    <xf numFmtId="49" fontId="23" fillId="17" borderId="21" xfId="1" applyNumberFormat="1" applyFont="1" applyFill="1" applyBorder="1" applyAlignment="1">
      <alignment horizontal="center" vertical="center"/>
    </xf>
    <xf numFmtId="49" fontId="23" fillId="26" borderId="1" xfId="1" applyNumberFormat="1" applyFont="1" applyFill="1" applyBorder="1" applyAlignment="1">
      <alignment horizontal="center" vertical="center"/>
    </xf>
    <xf numFmtId="49" fontId="23" fillId="26" borderId="3" xfId="1" applyNumberFormat="1" applyFont="1" applyFill="1" applyBorder="1" applyAlignment="1">
      <alignment horizontal="center" vertical="center"/>
    </xf>
    <xf numFmtId="3" fontId="31" fillId="42" borderId="0" xfId="0" applyNumberFormat="1" applyFont="1" applyFill="1" applyAlignment="1">
      <alignment horizontal="center" vertical="center"/>
    </xf>
    <xf numFmtId="9" fontId="31" fillId="42" borderId="0" xfId="0" applyNumberFormat="1" applyFont="1" applyFill="1" applyAlignment="1">
      <alignment horizontal="center" vertical="center"/>
    </xf>
    <xf numFmtId="3" fontId="36" fillId="41" borderId="1" xfId="1" applyNumberFormat="1" applyFont="1" applyFill="1" applyBorder="1" applyAlignment="1" applyProtection="1">
      <alignment horizontal="center" vertical="center"/>
      <protection locked="0"/>
    </xf>
    <xf numFmtId="3" fontId="10" fillId="0" borderId="0" xfId="0" applyNumberFormat="1" applyFont="1" applyBorder="1" applyAlignment="1">
      <alignment horizontal="center" vertical="center"/>
    </xf>
    <xf numFmtId="9" fontId="10" fillId="0" borderId="0" xfId="0" applyNumberFormat="1" applyFont="1" applyBorder="1" applyAlignment="1">
      <alignment horizontal="center" vertical="center"/>
    </xf>
    <xf numFmtId="0" fontId="1" fillId="0" borderId="0" xfId="0" applyFont="1" applyAlignment="1">
      <alignment horizontal="center" vertical="center"/>
    </xf>
    <xf numFmtId="3" fontId="35" fillId="41" borderId="2" xfId="1" applyNumberFormat="1" applyFont="1" applyFill="1" applyBorder="1" applyAlignment="1" applyProtection="1">
      <alignment horizontal="center" vertical="center"/>
      <protection locked="0"/>
    </xf>
    <xf numFmtId="3" fontId="37" fillId="41" borderId="2" xfId="1" applyNumberFormat="1" applyFont="1" applyFill="1" applyBorder="1" applyAlignment="1" applyProtection="1">
      <alignment horizontal="center" vertical="center"/>
      <protection locked="0"/>
    </xf>
    <xf numFmtId="3" fontId="36" fillId="0" borderId="1" xfId="1" applyNumberFormat="1" applyFont="1" applyBorder="1" applyAlignment="1" applyProtection="1">
      <alignment horizontal="center" vertical="center"/>
    </xf>
    <xf numFmtId="3" fontId="38" fillId="43" borderId="19" xfId="1" applyNumberFormat="1" applyFont="1" applyFill="1" applyBorder="1" applyAlignment="1" applyProtection="1">
      <alignment horizontal="center" vertical="center"/>
      <protection locked="0"/>
    </xf>
    <xf numFmtId="3" fontId="19" fillId="29" borderId="21" xfId="1" applyNumberFormat="1" applyFont="1" applyFill="1" applyBorder="1" applyAlignment="1" applyProtection="1">
      <alignment horizontal="center" vertical="center"/>
    </xf>
    <xf numFmtId="3" fontId="38" fillId="43" borderId="1" xfId="1" applyNumberFormat="1" applyFont="1" applyFill="1" applyBorder="1" applyAlignment="1" applyProtection="1">
      <alignment horizontal="center" vertical="center"/>
    </xf>
    <xf numFmtId="0" fontId="1" fillId="0" borderId="0" xfId="0" applyFont="1" applyFill="1" applyBorder="1" applyAlignment="1">
      <alignment horizontal="center" vertical="center"/>
    </xf>
    <xf numFmtId="10" fontId="31" fillId="42" borderId="0" xfId="0" applyNumberFormat="1" applyFont="1" applyFill="1" applyAlignment="1">
      <alignment horizontal="center" vertical="center"/>
    </xf>
    <xf numFmtId="3" fontId="36" fillId="0" borderId="25" xfId="1" applyNumberFormat="1" applyFont="1" applyFill="1" applyBorder="1" applyAlignment="1" applyProtection="1">
      <alignment horizontal="center" vertical="center"/>
    </xf>
    <xf numFmtId="3" fontId="36" fillId="0" borderId="4" xfId="1" applyNumberFormat="1" applyFont="1" applyFill="1" applyBorder="1" applyAlignment="1" applyProtection="1">
      <alignment horizontal="center" vertical="center"/>
    </xf>
    <xf numFmtId="0" fontId="1" fillId="0" borderId="0" xfId="0" applyFont="1" applyFill="1" applyBorder="1" applyAlignment="1">
      <alignment horizontal="center" vertical="center"/>
    </xf>
    <xf numFmtId="0" fontId="1" fillId="41" borderId="3" xfId="0" applyFont="1" applyFill="1" applyBorder="1" applyAlignment="1">
      <alignment horizontal="center" vertical="center"/>
    </xf>
    <xf numFmtId="3" fontId="65" fillId="41" borderId="3" xfId="1" applyNumberFormat="1" applyFont="1" applyFill="1" applyBorder="1" applyAlignment="1" applyProtection="1">
      <alignment horizontal="center" vertical="center"/>
      <protection locked="0"/>
    </xf>
    <xf numFmtId="3" fontId="65" fillId="41" borderId="1" xfId="1" applyNumberFormat="1" applyFont="1" applyFill="1" applyBorder="1" applyAlignment="1" applyProtection="1">
      <alignment horizontal="center" vertical="center"/>
      <protection locked="0"/>
    </xf>
    <xf numFmtId="3" fontId="66" fillId="41" borderId="1" xfId="1" applyNumberFormat="1" applyFont="1" applyFill="1" applyBorder="1" applyAlignment="1" applyProtection="1">
      <alignment horizontal="center" vertical="center"/>
      <protection locked="0"/>
    </xf>
    <xf numFmtId="3" fontId="116" fillId="41" borderId="1" xfId="1" applyNumberFormat="1" applyFont="1" applyFill="1" applyBorder="1" applyAlignment="1" applyProtection="1">
      <alignment horizontal="center" vertical="center"/>
      <protection locked="0"/>
    </xf>
    <xf numFmtId="3" fontId="19" fillId="29" borderId="25" xfId="1" applyNumberFormat="1" applyFont="1" applyFill="1" applyBorder="1" applyAlignment="1" applyProtection="1">
      <alignment horizontal="center" vertical="center"/>
    </xf>
    <xf numFmtId="9" fontId="19" fillId="29" borderId="21" xfId="1" applyNumberFormat="1" applyFont="1" applyFill="1" applyBorder="1" applyAlignment="1" applyProtection="1">
      <alignment horizontal="center" vertical="center"/>
    </xf>
    <xf numFmtId="3" fontId="19" fillId="29" borderId="21" xfId="1" applyNumberFormat="1" applyFont="1" applyFill="1" applyBorder="1" applyAlignment="1" applyProtection="1">
      <alignment horizontal="center" vertical="center"/>
      <protection locked="0"/>
    </xf>
    <xf numFmtId="9" fontId="19" fillId="29" borderId="4" xfId="1" applyNumberFormat="1" applyFont="1" applyFill="1" applyBorder="1" applyAlignment="1" applyProtection="1">
      <alignment horizontal="center" vertical="center"/>
    </xf>
    <xf numFmtId="3" fontId="59" fillId="29" borderId="1" xfId="1" applyNumberFormat="1" applyFont="1" applyFill="1" applyBorder="1" applyAlignment="1" applyProtection="1">
      <alignment horizontal="center" vertical="center"/>
    </xf>
    <xf numFmtId="3" fontId="59" fillId="29" borderId="0" xfId="1" applyNumberFormat="1" applyFont="1" applyFill="1" applyBorder="1" applyAlignment="1" applyProtection="1">
      <alignment horizontal="center" vertical="center"/>
    </xf>
    <xf numFmtId="9" fontId="59" fillId="29" borderId="0" xfId="1" applyNumberFormat="1" applyFont="1" applyFill="1" applyBorder="1" applyAlignment="1" applyProtection="1">
      <alignment horizontal="center" vertical="center"/>
    </xf>
    <xf numFmtId="3" fontId="107" fillId="29" borderId="0" xfId="1" applyNumberFormat="1" applyFont="1" applyFill="1" applyBorder="1" applyAlignment="1" applyProtection="1">
      <alignment vertical="center"/>
    </xf>
    <xf numFmtId="3" fontId="107" fillId="29" borderId="25" xfId="1" applyNumberFormat="1" applyFont="1" applyFill="1" applyBorder="1" applyAlignment="1" applyProtection="1">
      <alignment vertical="center"/>
    </xf>
    <xf numFmtId="3" fontId="38" fillId="43" borderId="1" xfId="1" applyNumberFormat="1" applyFont="1" applyFill="1" applyBorder="1" applyAlignment="1" applyProtection="1">
      <alignment horizontal="center" vertical="center"/>
      <protection locked="0"/>
    </xf>
    <xf numFmtId="3" fontId="38" fillId="43" borderId="20" xfId="1" applyNumberFormat="1" applyFont="1" applyFill="1" applyBorder="1" applyAlignment="1" applyProtection="1">
      <alignment horizontal="center" vertical="center"/>
      <protection locked="0"/>
    </xf>
    <xf numFmtId="3" fontId="38" fillId="43" borderId="21" xfId="1" applyNumberFormat="1" applyFont="1" applyFill="1" applyBorder="1" applyAlignment="1" applyProtection="1">
      <alignment horizontal="center" vertical="center"/>
      <protection locked="0"/>
    </xf>
    <xf numFmtId="3" fontId="38" fillId="43" borderId="1" xfId="1" applyNumberFormat="1" applyFont="1" applyFill="1" applyBorder="1" applyAlignment="1">
      <alignment horizontal="center" vertical="center"/>
    </xf>
    <xf numFmtId="3" fontId="4" fillId="0" borderId="2" xfId="0" applyNumberFormat="1" applyFont="1" applyFill="1" applyBorder="1" applyAlignment="1">
      <alignment horizontal="center" vertical="center"/>
    </xf>
    <xf numFmtId="0" fontId="95" fillId="41" borderId="0" xfId="0" applyFont="1" applyFill="1" applyBorder="1" applyAlignment="1">
      <alignment horizontal="center" vertical="center"/>
    </xf>
    <xf numFmtId="0" fontId="95" fillId="41" borderId="0" xfId="0" applyFont="1" applyFill="1" applyAlignment="1">
      <alignment horizontal="center" vertical="center"/>
    </xf>
    <xf numFmtId="9" fontId="95" fillId="41" borderId="0" xfId="0" applyNumberFormat="1" applyFont="1" applyFill="1" applyAlignment="1">
      <alignment horizontal="center" vertical="center"/>
    </xf>
    <xf numFmtId="3" fontId="95" fillId="41" borderId="0" xfId="0" applyNumberFormat="1" applyFont="1" applyFill="1" applyAlignment="1">
      <alignment horizontal="center" vertical="center"/>
    </xf>
    <xf numFmtId="3" fontId="4" fillId="29" borderId="1" xfId="0" applyNumberFormat="1" applyFont="1" applyFill="1" applyBorder="1" applyAlignment="1">
      <alignment horizontal="center" vertical="center"/>
    </xf>
    <xf numFmtId="3" fontId="8" fillId="29" borderId="1" xfId="1" applyNumberFormat="1" applyFont="1" applyFill="1" applyBorder="1" applyAlignment="1" applyProtection="1">
      <alignment horizontal="center" vertical="center"/>
      <protection locked="0"/>
    </xf>
    <xf numFmtId="3" fontId="36" fillId="29" borderId="25" xfId="1" applyNumberFormat="1" applyFont="1" applyFill="1" applyBorder="1" applyAlignment="1" applyProtection="1">
      <alignment horizontal="center" vertical="center"/>
    </xf>
    <xf numFmtId="9" fontId="36" fillId="29" borderId="4" xfId="1" applyNumberFormat="1" applyFont="1" applyFill="1" applyBorder="1" applyAlignment="1" applyProtection="1">
      <alignment horizontal="center" vertical="center"/>
    </xf>
    <xf numFmtId="3" fontId="35" fillId="29" borderId="4" xfId="1" applyNumberFormat="1" applyFont="1" applyFill="1" applyBorder="1" applyAlignment="1" applyProtection="1">
      <alignment horizontal="center" vertical="center"/>
      <protection locked="0"/>
    </xf>
    <xf numFmtId="3" fontId="36" fillId="29" borderId="4" xfId="1" applyNumberFormat="1" applyFont="1" applyFill="1" applyBorder="1" applyAlignment="1" applyProtection="1">
      <alignment horizontal="center" vertical="center"/>
    </xf>
    <xf numFmtId="3" fontId="0" fillId="29" borderId="1" xfId="0" applyNumberFormat="1" applyFont="1" applyFill="1" applyBorder="1" applyAlignment="1">
      <alignment horizontal="center" vertical="center"/>
    </xf>
    <xf numFmtId="3" fontId="36" fillId="29" borderId="15" xfId="1" applyNumberFormat="1" applyFont="1" applyFill="1" applyBorder="1" applyAlignment="1" applyProtection="1">
      <alignment horizontal="center" vertical="center"/>
    </xf>
    <xf numFmtId="3" fontId="36" fillId="29" borderId="3" xfId="1" applyNumberFormat="1" applyFont="1" applyFill="1" applyBorder="1" applyAlignment="1" applyProtection="1">
      <alignment horizontal="center" vertical="center"/>
    </xf>
    <xf numFmtId="3" fontId="0" fillId="29" borderId="0" xfId="0" applyNumberFormat="1" applyFont="1" applyFill="1" applyAlignment="1">
      <alignment horizontal="center" vertical="center"/>
    </xf>
    <xf numFmtId="3" fontId="8" fillId="29" borderId="4" xfId="1" applyNumberFormat="1" applyFont="1" applyFill="1" applyBorder="1" applyAlignment="1" applyProtection="1">
      <alignment horizontal="center" vertical="center"/>
      <protection locked="0"/>
    </xf>
    <xf numFmtId="9" fontId="36" fillId="0" borderId="1" xfId="1" applyNumberFormat="1" applyFont="1" applyBorder="1" applyAlignment="1" applyProtection="1">
      <alignment horizontal="center" vertical="center"/>
    </xf>
    <xf numFmtId="2" fontId="59" fillId="0" borderId="1" xfId="0" applyNumberFormat="1" applyFont="1" applyFill="1" applyBorder="1" applyAlignment="1">
      <alignment horizontal="center" vertical="center"/>
    </xf>
    <xf numFmtId="1" fontId="59" fillId="0" borderId="1" xfId="0" applyNumberFormat="1" applyFont="1" applyFill="1" applyBorder="1" applyAlignment="1">
      <alignment horizontal="center" vertical="center"/>
    </xf>
    <xf numFmtId="3" fontId="59" fillId="0" borderId="0" xfId="0" applyNumberFormat="1" applyFont="1" applyFill="1" applyAlignment="1">
      <alignment horizontal="center" vertical="center"/>
    </xf>
    <xf numFmtId="9" fontId="59" fillId="0" borderId="0" xfId="0" applyNumberFormat="1" applyFont="1" applyFill="1" applyAlignment="1">
      <alignment horizontal="center" vertical="center"/>
    </xf>
    <xf numFmtId="4" fontId="59" fillId="0" borderId="0" xfId="0" applyNumberFormat="1" applyFont="1" applyFill="1" applyAlignment="1">
      <alignment horizontal="center" vertical="center"/>
    </xf>
    <xf numFmtId="167" fontId="59" fillId="0" borderId="1" xfId="0" applyNumberFormat="1" applyFont="1" applyFill="1" applyBorder="1" applyAlignment="1">
      <alignment horizontal="center" vertical="center"/>
    </xf>
    <xf numFmtId="1" fontId="116" fillId="43" borderId="0" xfId="0" applyNumberFormat="1" applyFont="1" applyFill="1" applyAlignment="1">
      <alignment horizontal="center" vertical="center"/>
    </xf>
    <xf numFmtId="4" fontId="66" fillId="0" borderId="14" xfId="1" applyNumberFormat="1" applyFont="1" applyFill="1" applyBorder="1" applyAlignment="1" applyProtection="1">
      <alignment horizontal="center" vertical="center"/>
      <protection locked="0"/>
    </xf>
    <xf numFmtId="3" fontId="116" fillId="43" borderId="2" xfId="1" applyNumberFormat="1" applyFont="1" applyFill="1" applyBorder="1" applyAlignment="1" applyProtection="1">
      <alignment horizontal="center" vertical="center"/>
      <protection locked="0"/>
    </xf>
    <xf numFmtId="4" fontId="66" fillId="0" borderId="2" xfId="1" applyNumberFormat="1" applyFont="1" applyFill="1" applyBorder="1" applyAlignment="1" applyProtection="1">
      <alignment horizontal="center" vertical="center"/>
      <protection locked="0"/>
    </xf>
    <xf numFmtId="4" fontId="59" fillId="0" borderId="1" xfId="0" applyNumberFormat="1" applyFont="1" applyFill="1" applyBorder="1" applyAlignment="1">
      <alignment horizontal="center" vertical="center"/>
    </xf>
    <xf numFmtId="4" fontId="116" fillId="43" borderId="0" xfId="0" applyNumberFormat="1" applyFont="1" applyFill="1" applyAlignment="1">
      <alignment horizontal="center" vertical="center"/>
    </xf>
    <xf numFmtId="4" fontId="36" fillId="0" borderId="25" xfId="1" applyNumberFormat="1" applyFont="1" applyFill="1" applyBorder="1" applyAlignment="1" applyProtection="1">
      <alignment horizontal="center" vertical="center"/>
    </xf>
    <xf numFmtId="1" fontId="59" fillId="0" borderId="3" xfId="0" applyNumberFormat="1" applyFont="1" applyFill="1" applyBorder="1" applyAlignment="1">
      <alignment horizontal="center" vertical="center"/>
    </xf>
    <xf numFmtId="167" fontId="59" fillId="0" borderId="3" xfId="0" applyNumberFormat="1" applyFont="1" applyFill="1" applyBorder="1" applyAlignment="1">
      <alignment horizontal="center" vertical="center"/>
    </xf>
    <xf numFmtId="0" fontId="1" fillId="0" borderId="0" xfId="0" applyFont="1" applyFill="1" applyBorder="1" applyAlignment="1">
      <alignment horizontal="center" vertical="center"/>
    </xf>
    <xf numFmtId="3" fontId="0" fillId="41" borderId="1" xfId="0" applyNumberFormat="1" applyFont="1" applyFill="1" applyBorder="1" applyAlignment="1">
      <alignment horizontal="center" vertical="center"/>
    </xf>
    <xf numFmtId="9" fontId="36" fillId="42" borderId="1" xfId="1" applyNumberFormat="1" applyFont="1" applyFill="1" applyBorder="1" applyAlignment="1" applyProtection="1">
      <alignment horizontal="center" vertical="center"/>
    </xf>
    <xf numFmtId="9" fontId="36" fillId="42" borderId="4" xfId="1" applyNumberFormat="1" applyFont="1" applyFill="1" applyBorder="1" applyAlignment="1" applyProtection="1">
      <alignment horizontal="center" vertical="center"/>
    </xf>
    <xf numFmtId="3" fontId="36" fillId="42" borderId="4" xfId="1" applyNumberFormat="1" applyFont="1" applyFill="1" applyBorder="1" applyAlignment="1" applyProtection="1">
      <alignment horizontal="center" vertical="center"/>
    </xf>
    <xf numFmtId="0" fontId="116" fillId="41" borderId="1" xfId="0" applyFont="1" applyFill="1" applyBorder="1" applyAlignment="1">
      <alignment horizontal="center" vertical="center"/>
    </xf>
    <xf numFmtId="3" fontId="112" fillId="41" borderId="2" xfId="1" applyNumberFormat="1" applyFont="1" applyFill="1" applyBorder="1" applyAlignment="1" applyProtection="1">
      <alignment horizontal="center" vertical="center"/>
      <protection locked="0"/>
    </xf>
    <xf numFmtId="3" fontId="35" fillId="35" borderId="0" xfId="0" applyNumberFormat="1" applyFont="1" applyFill="1" applyAlignment="1">
      <alignment horizontal="center" vertical="center"/>
    </xf>
    <xf numFmtId="3" fontId="98" fillId="43" borderId="1" xfId="1" applyNumberFormat="1" applyFont="1" applyFill="1" applyBorder="1" applyAlignment="1" applyProtection="1">
      <alignment horizontal="center" vertical="center"/>
      <protection locked="0"/>
    </xf>
    <xf numFmtId="0" fontId="1" fillId="0" borderId="0" xfId="0" applyFont="1" applyFill="1" applyBorder="1" applyAlignment="1">
      <alignment horizontal="center" vertical="center"/>
    </xf>
    <xf numFmtId="3" fontId="91" fillId="0" borderId="1" xfId="0" applyNumberFormat="1" applyFont="1" applyFill="1" applyBorder="1" applyAlignment="1">
      <alignment horizontal="center" vertical="center"/>
    </xf>
    <xf numFmtId="0" fontId="19" fillId="41" borderId="4" xfId="0" applyFont="1" applyFill="1" applyBorder="1" applyAlignment="1">
      <alignment horizontal="center" vertical="center" wrapText="1"/>
    </xf>
    <xf numFmtId="3" fontId="19" fillId="41" borderId="4" xfId="2" applyNumberFormat="1" applyFont="1" applyFill="1" applyBorder="1" applyAlignment="1">
      <alignment horizontal="center" vertical="center" wrapText="1"/>
    </xf>
    <xf numFmtId="9" fontId="19" fillId="41" borderId="0" xfId="3" applyNumberFormat="1" applyFont="1" applyFill="1" applyBorder="1" applyAlignment="1">
      <alignment horizontal="center" vertical="center" wrapText="1"/>
    </xf>
    <xf numFmtId="9" fontId="19" fillId="41" borderId="25" xfId="3" applyNumberFormat="1" applyFont="1" applyFill="1" applyBorder="1" applyAlignment="1">
      <alignment horizontal="center" vertical="center" wrapText="1"/>
    </xf>
    <xf numFmtId="3" fontId="108" fillId="41" borderId="1" xfId="1" applyNumberFormat="1" applyFont="1" applyFill="1" applyBorder="1" applyAlignment="1" applyProtection="1">
      <alignment horizontal="center" vertical="center"/>
      <protection locked="0"/>
    </xf>
    <xf numFmtId="3" fontId="38" fillId="35" borderId="1" xfId="1" applyNumberFormat="1" applyFont="1" applyFill="1" applyBorder="1" applyAlignment="1" applyProtection="1">
      <alignment horizontal="center" vertical="center"/>
      <protection locked="0"/>
    </xf>
    <xf numFmtId="3" fontId="116" fillId="43" borderId="1" xfId="1" applyNumberFormat="1" applyFont="1" applyFill="1" applyBorder="1" applyAlignment="1" applyProtection="1">
      <alignment horizontal="center" vertical="center"/>
      <protection locked="0"/>
    </xf>
    <xf numFmtId="0" fontId="1" fillId="0" borderId="0" xfId="0" applyFont="1" applyAlignment="1">
      <alignment horizontal="center" vertical="center"/>
    </xf>
    <xf numFmtId="3" fontId="38" fillId="43" borderId="19" xfId="1" applyNumberFormat="1" applyFont="1" applyFill="1" applyBorder="1" applyAlignment="1" applyProtection="1">
      <alignment horizontal="center" vertical="center"/>
      <protection locked="0"/>
    </xf>
    <xf numFmtId="0" fontId="1" fillId="0" borderId="0" xfId="0" applyFont="1" applyFill="1" applyBorder="1" applyAlignment="1">
      <alignment horizontal="center" vertical="center"/>
    </xf>
    <xf numFmtId="1" fontId="4" fillId="0" borderId="3" xfId="0" applyNumberFormat="1" applyFont="1" applyFill="1" applyBorder="1" applyAlignment="1">
      <alignment horizontal="center" vertical="center"/>
    </xf>
    <xf numFmtId="3" fontId="19" fillId="29" borderId="4" xfId="1" applyNumberFormat="1" applyFont="1" applyFill="1" applyBorder="1" applyAlignment="1" applyProtection="1">
      <alignment horizontal="center" vertical="center"/>
    </xf>
    <xf numFmtId="3" fontId="19" fillId="0" borderId="3" xfId="1" applyNumberFormat="1" applyFont="1" applyFill="1" applyBorder="1" applyAlignment="1" applyProtection="1">
      <alignment horizontal="center" vertical="center"/>
      <protection locked="0"/>
    </xf>
    <xf numFmtId="3" fontId="35" fillId="41" borderId="0" xfId="0" applyNumberFormat="1" applyFont="1" applyFill="1" applyAlignment="1">
      <alignment horizontal="center" vertical="center"/>
    </xf>
    <xf numFmtId="3" fontId="108" fillId="41" borderId="3" xfId="1" applyNumberFormat="1" applyFont="1" applyFill="1" applyBorder="1" applyAlignment="1" applyProtection="1">
      <alignment horizontal="center" vertical="center"/>
      <protection locked="0"/>
    </xf>
    <xf numFmtId="3" fontId="35" fillId="42" borderId="0" xfId="1" applyNumberFormat="1" applyFont="1" applyFill="1" applyBorder="1" applyAlignment="1">
      <alignment horizontal="center" vertical="center" wrapText="1"/>
    </xf>
    <xf numFmtId="3" fontId="19" fillId="0" borderId="25" xfId="1" applyNumberFormat="1" applyFont="1" applyFill="1" applyBorder="1" applyAlignment="1" applyProtection="1">
      <alignment horizontal="center" vertical="center"/>
    </xf>
    <xf numFmtId="0" fontId="1" fillId="0" borderId="0" xfId="0" applyFont="1" applyFill="1" applyBorder="1" applyAlignment="1">
      <alignment horizontal="center" vertical="center"/>
    </xf>
    <xf numFmtId="3" fontId="24" fillId="29" borderId="25" xfId="1" applyNumberFormat="1" applyFont="1" applyFill="1" applyBorder="1" applyAlignment="1" applyProtection="1">
      <alignment horizontal="center" vertical="center"/>
    </xf>
    <xf numFmtId="9" fontId="24" fillId="29" borderId="4" xfId="1" applyNumberFormat="1" applyFont="1" applyFill="1" applyBorder="1" applyAlignment="1" applyProtection="1">
      <alignment horizontal="center" vertical="center"/>
    </xf>
    <xf numFmtId="3" fontId="24" fillId="29" borderId="4" xfId="1" applyNumberFormat="1" applyFont="1" applyFill="1" applyBorder="1" applyAlignment="1" applyProtection="1">
      <alignment horizontal="center" vertical="center"/>
      <protection locked="0"/>
    </xf>
    <xf numFmtId="3" fontId="24" fillId="29" borderId="4" xfId="1" applyNumberFormat="1" applyFont="1" applyFill="1" applyBorder="1" applyAlignment="1" applyProtection="1">
      <alignment horizontal="center" vertical="center"/>
    </xf>
    <xf numFmtId="3" fontId="19" fillId="29" borderId="25" xfId="1" applyNumberFormat="1" applyFont="1" applyFill="1" applyBorder="1" applyAlignment="1" applyProtection="1">
      <alignment horizontal="center" vertical="center"/>
      <protection locked="0"/>
    </xf>
    <xf numFmtId="3" fontId="19" fillId="29" borderId="4" xfId="1" applyNumberFormat="1" applyFont="1" applyFill="1" applyBorder="1" applyAlignment="1" applyProtection="1">
      <alignment horizontal="center" vertical="center"/>
      <protection locked="0"/>
    </xf>
    <xf numFmtId="3" fontId="119" fillId="43" borderId="20" xfId="1" applyNumberFormat="1" applyFont="1" applyFill="1" applyBorder="1" applyAlignment="1" applyProtection="1">
      <alignment horizontal="center" vertical="center"/>
      <protection locked="0"/>
    </xf>
    <xf numFmtId="3" fontId="119" fillId="43" borderId="21" xfId="1" applyNumberFormat="1" applyFont="1" applyFill="1" applyBorder="1" applyAlignment="1" applyProtection="1">
      <alignment horizontal="center" vertical="center"/>
      <protection locked="0"/>
    </xf>
    <xf numFmtId="3" fontId="119" fillId="43" borderId="4" xfId="1" applyNumberFormat="1" applyFont="1" applyFill="1" applyBorder="1" applyAlignment="1" applyProtection="1">
      <alignment horizontal="center" vertical="center"/>
      <protection locked="0"/>
    </xf>
    <xf numFmtId="3" fontId="119" fillId="43" borderId="3" xfId="1" applyNumberFormat="1" applyFont="1" applyFill="1" applyBorder="1" applyAlignment="1" applyProtection="1">
      <alignment horizontal="center" vertical="center"/>
      <protection locked="0"/>
    </xf>
    <xf numFmtId="3" fontId="19" fillId="43" borderId="1" xfId="1" applyNumberFormat="1" applyFont="1" applyFill="1" applyBorder="1" applyAlignment="1" applyProtection="1">
      <alignment horizontal="center" vertical="center"/>
      <protection locked="0"/>
    </xf>
    <xf numFmtId="0" fontId="116" fillId="43" borderId="1" xfId="0" applyFont="1" applyFill="1" applyBorder="1" applyAlignment="1">
      <alignment horizontal="center" vertical="center"/>
    </xf>
    <xf numFmtId="0" fontId="0" fillId="45" borderId="0" xfId="0" applyFill="1"/>
    <xf numFmtId="0" fontId="1" fillId="45" borderId="0" xfId="0" applyFont="1" applyFill="1" applyAlignment="1">
      <alignment horizontal="center" vertical="center"/>
    </xf>
    <xf numFmtId="3" fontId="65" fillId="45" borderId="2" xfId="1" applyNumberFormat="1" applyFont="1" applyFill="1" applyBorder="1" applyAlignment="1" applyProtection="1">
      <alignment horizontal="center" vertical="center"/>
      <protection locked="0"/>
    </xf>
    <xf numFmtId="1" fontId="59" fillId="0" borderId="2" xfId="0" applyNumberFormat="1" applyFont="1" applyFill="1" applyBorder="1" applyAlignment="1">
      <alignment horizontal="center" vertical="center"/>
    </xf>
    <xf numFmtId="3" fontId="59" fillId="0" borderId="2" xfId="0" applyNumberFormat="1" applyFont="1" applyFill="1" applyBorder="1" applyAlignment="1">
      <alignment horizontal="center" vertical="center"/>
    </xf>
    <xf numFmtId="3" fontId="35" fillId="42" borderId="0" xfId="1" applyNumberFormat="1" applyFont="1" applyFill="1" applyBorder="1" applyAlignment="1">
      <alignment horizontal="center" vertical="center"/>
    </xf>
    <xf numFmtId="9" fontId="1" fillId="42" borderId="0" xfId="0" applyNumberFormat="1" applyFont="1" applyFill="1" applyBorder="1" applyAlignment="1">
      <alignment horizontal="center" vertical="center"/>
    </xf>
    <xf numFmtId="3" fontId="19" fillId="9" borderId="4" xfId="1" applyNumberFormat="1" applyFont="1" applyFill="1" applyBorder="1" applyAlignment="1">
      <alignment horizontal="center" vertical="center"/>
    </xf>
    <xf numFmtId="9" fontId="19" fillId="9" borderId="4" xfId="3" applyFont="1" applyFill="1" applyBorder="1" applyAlignment="1">
      <alignment horizontal="center" vertical="center"/>
    </xf>
    <xf numFmtId="3" fontId="38" fillId="9" borderId="4" xfId="1" applyNumberFormat="1" applyFont="1" applyFill="1" applyBorder="1" applyAlignment="1">
      <alignment horizontal="center" vertical="center"/>
    </xf>
    <xf numFmtId="9" fontId="38" fillId="9" borderId="4" xfId="3" applyFont="1" applyFill="1" applyBorder="1" applyAlignment="1">
      <alignment horizontal="center" vertical="center"/>
    </xf>
    <xf numFmtId="4" fontId="19" fillId="9" borderId="4" xfId="1" applyNumberFormat="1" applyFont="1" applyFill="1" applyBorder="1" applyAlignment="1">
      <alignment horizontal="center" vertical="center"/>
    </xf>
    <xf numFmtId="3" fontId="37" fillId="9" borderId="2" xfId="1" applyNumberFormat="1" applyFont="1" applyFill="1" applyBorder="1" applyAlignment="1">
      <alignment horizontal="center" vertical="center"/>
    </xf>
    <xf numFmtId="9" fontId="37" fillId="9" borderId="2" xfId="3" applyFont="1" applyFill="1" applyBorder="1" applyAlignment="1">
      <alignment horizontal="center" vertical="center"/>
    </xf>
    <xf numFmtId="3" fontId="37" fillId="9" borderId="4" xfId="1" applyNumberFormat="1" applyFont="1" applyFill="1" applyBorder="1" applyAlignment="1">
      <alignment horizontal="center" vertical="center"/>
    </xf>
    <xf numFmtId="9" fontId="37" fillId="9" borderId="4" xfId="3" applyFont="1" applyFill="1" applyBorder="1" applyAlignment="1">
      <alignment horizontal="center" vertical="center"/>
    </xf>
    <xf numFmtId="3" fontId="111" fillId="9" borderId="4" xfId="1" applyNumberFormat="1" applyFont="1" applyFill="1" applyBorder="1" applyAlignment="1">
      <alignment horizontal="center" vertical="center"/>
    </xf>
    <xf numFmtId="9" fontId="111" fillId="9" borderId="4" xfId="3" applyFont="1" applyFill="1" applyBorder="1" applyAlignment="1">
      <alignment horizontal="center" vertical="center"/>
    </xf>
    <xf numFmtId="4" fontId="37" fillId="9" borderId="4" xfId="1" applyNumberFormat="1" applyFont="1" applyFill="1" applyBorder="1" applyAlignment="1">
      <alignment horizontal="center" vertical="center"/>
    </xf>
    <xf numFmtId="4" fontId="37" fillId="9" borderId="3" xfId="1" applyNumberFormat="1" applyFont="1" applyFill="1" applyBorder="1" applyAlignment="1">
      <alignment horizontal="center" vertical="center"/>
    </xf>
    <xf numFmtId="9" fontId="37" fillId="9" borderId="3" xfId="3" applyFont="1" applyFill="1" applyBorder="1" applyAlignment="1">
      <alignment horizontal="center" vertical="center"/>
    </xf>
    <xf numFmtId="3" fontId="95" fillId="9" borderId="4" xfId="1" applyNumberFormat="1" applyFont="1" applyFill="1" applyBorder="1" applyAlignment="1">
      <alignment horizontal="center" vertical="center"/>
    </xf>
    <xf numFmtId="9" fontId="95" fillId="9" borderId="4" xfId="3" applyFont="1" applyFill="1" applyBorder="1" applyAlignment="1">
      <alignment horizontal="center" vertical="center"/>
    </xf>
    <xf numFmtId="9" fontId="35" fillId="9" borderId="2" xfId="3" applyFont="1" applyFill="1" applyBorder="1" applyAlignment="1">
      <alignment horizontal="center" vertical="center"/>
    </xf>
    <xf numFmtId="9" fontId="108" fillId="9" borderId="4" xfId="3" applyFont="1" applyFill="1" applyBorder="1" applyAlignment="1">
      <alignment horizontal="center" vertical="center"/>
    </xf>
    <xf numFmtId="3" fontId="35" fillId="9" borderId="4" xfId="1" applyNumberFormat="1" applyFont="1" applyFill="1" applyBorder="1" applyAlignment="1">
      <alignment horizontal="center" vertical="center"/>
    </xf>
    <xf numFmtId="9" fontId="35" fillId="9" borderId="4" xfId="3" applyFont="1" applyFill="1" applyBorder="1" applyAlignment="1">
      <alignment horizontal="center" vertical="center"/>
    </xf>
    <xf numFmtId="9" fontId="35" fillId="9" borderId="3" xfId="3" applyFont="1" applyFill="1" applyBorder="1" applyAlignment="1">
      <alignment horizontal="center" vertical="center"/>
    </xf>
    <xf numFmtId="0" fontId="124" fillId="0" borderId="0" xfId="0" applyFont="1" applyAlignment="1">
      <alignment horizontal="center" vertical="center"/>
    </xf>
    <xf numFmtId="3" fontId="108" fillId="9" borderId="0" xfId="0" applyNumberFormat="1" applyFont="1" applyFill="1" applyAlignment="1">
      <alignment horizontal="center" vertical="center"/>
    </xf>
    <xf numFmtId="4" fontId="108" fillId="9" borderId="0" xfId="0" applyNumberFormat="1" applyFont="1" applyFill="1" applyAlignment="1">
      <alignment horizontal="center" vertical="center"/>
    </xf>
    <xf numFmtId="3" fontId="111" fillId="43" borderId="1" xfId="0" applyNumberFormat="1" applyFont="1" applyFill="1" applyBorder="1" applyAlignment="1">
      <alignment horizontal="center" vertical="center"/>
    </xf>
    <xf numFmtId="3" fontId="91" fillId="41" borderId="1" xfId="0" applyNumberFormat="1" applyFont="1" applyFill="1" applyBorder="1" applyAlignment="1">
      <alignment horizontal="center" vertical="center"/>
    </xf>
    <xf numFmtId="4" fontId="91" fillId="41" borderId="1" xfId="0" applyNumberFormat="1" applyFont="1" applyFill="1" applyBorder="1" applyAlignment="1">
      <alignment horizontal="center" vertical="center"/>
    </xf>
    <xf numFmtId="9" fontId="91" fillId="0" borderId="0" xfId="0" applyNumberFormat="1" applyFont="1" applyFill="1" applyBorder="1" applyAlignment="1">
      <alignment horizontal="center" vertical="center"/>
    </xf>
    <xf numFmtId="3" fontId="109" fillId="41" borderId="1" xfId="0" applyNumberFormat="1" applyFont="1" applyFill="1" applyBorder="1" applyAlignment="1">
      <alignment horizontal="center" vertical="center"/>
    </xf>
    <xf numFmtId="3" fontId="109" fillId="0" borderId="0" xfId="0" applyNumberFormat="1" applyFont="1" applyAlignment="1">
      <alignment horizontal="center" vertical="center"/>
    </xf>
    <xf numFmtId="9" fontId="109" fillId="0" borderId="0" xfId="0" applyNumberFormat="1" applyFont="1" applyAlignment="1">
      <alignment horizontal="center" vertical="center"/>
    </xf>
    <xf numFmtId="4" fontId="109" fillId="41" borderId="1" xfId="0" applyNumberFormat="1" applyFont="1" applyFill="1" applyBorder="1" applyAlignment="1">
      <alignment horizontal="center" vertical="center"/>
    </xf>
    <xf numFmtId="3" fontId="109" fillId="41" borderId="2" xfId="0" applyNumberFormat="1" applyFont="1" applyFill="1" applyBorder="1" applyAlignment="1">
      <alignment horizontal="center" vertical="center"/>
    </xf>
    <xf numFmtId="3" fontId="37" fillId="41" borderId="0" xfId="1" applyNumberFormat="1" applyFont="1" applyFill="1" applyBorder="1" applyAlignment="1" applyProtection="1">
      <alignment horizontal="center" vertical="center"/>
      <protection locked="0"/>
    </xf>
    <xf numFmtId="3" fontId="112" fillId="43" borderId="1" xfId="0" applyNumberFormat="1" applyFont="1" applyFill="1" applyBorder="1" applyAlignment="1">
      <alignment horizontal="center" vertical="center"/>
    </xf>
    <xf numFmtId="4" fontId="112" fillId="43" borderId="1" xfId="0" applyNumberFormat="1" applyFont="1" applyFill="1" applyBorder="1" applyAlignment="1">
      <alignment horizontal="center" vertical="center"/>
    </xf>
    <xf numFmtId="3" fontId="111" fillId="43" borderId="0" xfId="0" applyNumberFormat="1" applyFont="1" applyFill="1" applyAlignment="1">
      <alignment horizontal="center" vertical="center"/>
    </xf>
    <xf numFmtId="2" fontId="111" fillId="43" borderId="0" xfId="0" applyNumberFormat="1" applyFont="1" applyFill="1" applyAlignment="1">
      <alignment horizontal="center" vertical="center"/>
    </xf>
    <xf numFmtId="3" fontId="31" fillId="9" borderId="1" xfId="0" applyNumberFormat="1" applyFont="1" applyFill="1" applyBorder="1" applyAlignment="1">
      <alignment horizontal="center" vertical="center"/>
    </xf>
    <xf numFmtId="3" fontId="108" fillId="9" borderId="1" xfId="0" applyNumberFormat="1" applyFont="1" applyFill="1" applyBorder="1" applyAlignment="1">
      <alignment horizontal="center" vertical="center"/>
    </xf>
    <xf numFmtId="3" fontId="111" fillId="9" borderId="1" xfId="0" applyNumberFormat="1" applyFont="1" applyFill="1" applyBorder="1" applyAlignment="1">
      <alignment horizontal="center" vertical="center"/>
    </xf>
    <xf numFmtId="3" fontId="119" fillId="9" borderId="3" xfId="0" applyNumberFormat="1" applyFont="1" applyFill="1" applyBorder="1" applyAlignment="1">
      <alignment horizontal="center" vertical="center"/>
    </xf>
    <xf numFmtId="3" fontId="119" fillId="9" borderId="1" xfId="0" applyNumberFormat="1" applyFont="1" applyFill="1" applyBorder="1" applyAlignment="1">
      <alignment horizontal="center" vertical="center"/>
    </xf>
    <xf numFmtId="3" fontId="108" fillId="9" borderId="0" xfId="0" applyNumberFormat="1" applyFont="1" applyFill="1" applyBorder="1" applyAlignment="1">
      <alignment horizontal="center" vertical="center"/>
    </xf>
    <xf numFmtId="3" fontId="31" fillId="0" borderId="0" xfId="0" applyNumberFormat="1" applyFont="1" applyAlignment="1">
      <alignment horizontal="center" vertical="center"/>
    </xf>
    <xf numFmtId="4" fontId="38" fillId="9" borderId="4" xfId="1" applyNumberFormat="1" applyFont="1" applyFill="1" applyBorder="1" applyAlignment="1">
      <alignment horizontal="center" vertical="center"/>
    </xf>
    <xf numFmtId="3" fontId="111" fillId="9" borderId="2" xfId="1" applyNumberFormat="1" applyFont="1" applyFill="1" applyBorder="1" applyAlignment="1">
      <alignment horizontal="center" vertical="center"/>
    </xf>
    <xf numFmtId="9" fontId="111" fillId="9" borderId="2" xfId="3" applyFont="1" applyFill="1" applyBorder="1" applyAlignment="1">
      <alignment horizontal="center" vertical="center"/>
    </xf>
    <xf numFmtId="4" fontId="111" fillId="9" borderId="4" xfId="1" applyNumberFormat="1" applyFont="1" applyFill="1" applyBorder="1" applyAlignment="1">
      <alignment horizontal="center" vertical="center"/>
    </xf>
    <xf numFmtId="4" fontId="111" fillId="9" borderId="3" xfId="1" applyNumberFormat="1" applyFont="1" applyFill="1" applyBorder="1" applyAlignment="1">
      <alignment horizontal="center" vertical="center"/>
    </xf>
    <xf numFmtId="2" fontId="111" fillId="9" borderId="3" xfId="3" applyNumberFormat="1" applyFont="1" applyFill="1" applyBorder="1" applyAlignment="1">
      <alignment horizontal="center" vertical="center"/>
    </xf>
    <xf numFmtId="9" fontId="111" fillId="9" borderId="3" xfId="3" applyFont="1" applyFill="1" applyBorder="1" applyAlignment="1">
      <alignment horizontal="center" vertical="center"/>
    </xf>
    <xf numFmtId="3" fontId="111" fillId="9" borderId="3" xfId="1" applyNumberFormat="1" applyFont="1" applyFill="1" applyBorder="1" applyAlignment="1">
      <alignment horizontal="center" vertical="center"/>
    </xf>
    <xf numFmtId="0" fontId="116" fillId="9" borderId="0" xfId="0" applyFont="1" applyFill="1" applyAlignment="1">
      <alignment horizontal="center" vertical="center"/>
    </xf>
    <xf numFmtId="3" fontId="1" fillId="13" borderId="0" xfId="0" applyNumberFormat="1" applyFont="1" applyFill="1" applyAlignment="1">
      <alignment horizontal="center" vertical="center"/>
    </xf>
    <xf numFmtId="9" fontId="1" fillId="13" borderId="0" xfId="0" applyNumberFormat="1" applyFont="1" applyFill="1" applyAlignment="1">
      <alignment horizontal="center" vertical="center"/>
    </xf>
    <xf numFmtId="3" fontId="111" fillId="41" borderId="2" xfId="1" applyNumberFormat="1" applyFont="1" applyFill="1" applyBorder="1" applyAlignment="1" applyProtection="1">
      <alignment horizontal="center" vertical="center"/>
      <protection locked="0"/>
    </xf>
    <xf numFmtId="3" fontId="113" fillId="41" borderId="1" xfId="0" applyNumberFormat="1" applyFont="1" applyFill="1" applyBorder="1" applyAlignment="1">
      <alignment horizontal="center" vertical="center"/>
    </xf>
    <xf numFmtId="10" fontId="95" fillId="9" borderId="4" xfId="3" applyNumberFormat="1" applyFont="1" applyFill="1" applyBorder="1" applyAlignment="1">
      <alignment horizontal="center" vertical="center"/>
    </xf>
    <xf numFmtId="4" fontId="111" fillId="9" borderId="1" xfId="0" applyNumberFormat="1" applyFont="1" applyFill="1" applyBorder="1" applyAlignment="1">
      <alignment horizontal="center" vertical="center"/>
    </xf>
    <xf numFmtId="3" fontId="111" fillId="9" borderId="2" xfId="0" applyNumberFormat="1" applyFont="1" applyFill="1" applyBorder="1" applyAlignment="1">
      <alignment horizontal="center" vertical="center"/>
    </xf>
    <xf numFmtId="3" fontId="35" fillId="41" borderId="1" xfId="0" applyNumberFormat="1" applyFont="1" applyFill="1" applyBorder="1" applyAlignment="1">
      <alignment horizontal="center" vertical="center"/>
    </xf>
    <xf numFmtId="3" fontId="10" fillId="41" borderId="3" xfId="0" applyNumberFormat="1" applyFont="1" applyFill="1" applyBorder="1" applyAlignment="1">
      <alignment horizontal="center" vertical="center"/>
    </xf>
    <xf numFmtId="3" fontId="10" fillId="41" borderId="1" xfId="0" applyNumberFormat="1" applyFont="1" applyFill="1" applyBorder="1" applyAlignment="1">
      <alignment horizontal="center" vertical="center"/>
    </xf>
    <xf numFmtId="3" fontId="36" fillId="41" borderId="1" xfId="0" applyNumberFormat="1" applyFont="1" applyFill="1" applyBorder="1" applyAlignment="1">
      <alignment horizontal="center" vertical="center"/>
    </xf>
    <xf numFmtId="3" fontId="20" fillId="41" borderId="1" xfId="1" applyNumberFormat="1" applyFont="1" applyFill="1" applyBorder="1" applyAlignment="1" applyProtection="1">
      <alignment horizontal="center" vertical="center"/>
    </xf>
    <xf numFmtId="3" fontId="19" fillId="41" borderId="1" xfId="1" applyNumberFormat="1" applyFont="1" applyFill="1" applyBorder="1" applyAlignment="1" applyProtection="1">
      <alignment horizontal="center" vertical="center"/>
    </xf>
    <xf numFmtId="0" fontId="19" fillId="17" borderId="1" xfId="1" applyFont="1" applyFill="1" applyBorder="1" applyAlignment="1">
      <alignment horizontal="center" vertical="center" wrapText="1"/>
    </xf>
    <xf numFmtId="0" fontId="1" fillId="0" borderId="0" xfId="0" applyFont="1" applyAlignment="1">
      <alignment horizontal="center" vertical="center"/>
    </xf>
    <xf numFmtId="0" fontId="1" fillId="0" borderId="0" xfId="0" applyFont="1" applyFill="1" applyAlignment="1">
      <alignment horizontal="center" vertical="center"/>
    </xf>
    <xf numFmtId="9" fontId="1" fillId="0" borderId="0" xfId="0" applyNumberFormat="1" applyFont="1" applyAlignment="1">
      <alignment horizontal="center" vertical="center"/>
    </xf>
    <xf numFmtId="0" fontId="1" fillId="0" borderId="0" xfId="0" applyFont="1" applyFill="1" applyBorder="1" applyAlignment="1">
      <alignment horizontal="center" vertical="center"/>
    </xf>
    <xf numFmtId="0" fontId="1" fillId="12" borderId="0" xfId="0" applyFont="1" applyFill="1" applyAlignment="1">
      <alignment horizontal="center" vertical="center"/>
    </xf>
    <xf numFmtId="0" fontId="19" fillId="17" borderId="0" xfId="0" applyFont="1" applyFill="1" applyAlignment="1">
      <alignment horizontal="center" vertical="center"/>
    </xf>
    <xf numFmtId="9" fontId="18" fillId="42" borderId="1" xfId="0" applyNumberFormat="1" applyFont="1" applyFill="1" applyBorder="1" applyAlignment="1">
      <alignment horizontal="center" vertical="center"/>
    </xf>
    <xf numFmtId="0" fontId="19" fillId="17" borderId="0" xfId="0" applyFont="1" applyFill="1" applyBorder="1" applyAlignment="1">
      <alignment horizontal="center" vertical="center"/>
    </xf>
    <xf numFmtId="0" fontId="23" fillId="17" borderId="25" xfId="1" quotePrefix="1" applyFont="1" applyFill="1" applyBorder="1" applyAlignment="1">
      <alignment horizontal="center" vertical="center" wrapText="1"/>
    </xf>
    <xf numFmtId="0" fontId="31" fillId="42" borderId="1" xfId="0" applyFont="1" applyFill="1" applyBorder="1" applyAlignment="1">
      <alignment horizontal="center" vertical="center"/>
    </xf>
    <xf numFmtId="0" fontId="31" fillId="42" borderId="1" xfId="0" applyFont="1" applyFill="1" applyBorder="1" applyAlignment="1">
      <alignment horizontal="center" vertical="center" wrapText="1"/>
    </xf>
    <xf numFmtId="3" fontId="94" fillId="43" borderId="1" xfId="1" applyNumberFormat="1" applyFont="1" applyFill="1" applyBorder="1" applyAlignment="1" applyProtection="1">
      <alignment horizontal="center" vertical="center"/>
      <protection locked="0"/>
    </xf>
    <xf numFmtId="3" fontId="35" fillId="43" borderId="2" xfId="1" applyNumberFormat="1" applyFont="1" applyFill="1" applyBorder="1" applyAlignment="1" applyProtection="1">
      <alignment horizontal="center" vertical="center"/>
      <protection locked="0"/>
    </xf>
    <xf numFmtId="3" fontId="65" fillId="43" borderId="1" xfId="1" applyNumberFormat="1" applyFont="1" applyFill="1" applyBorder="1" applyAlignment="1" applyProtection="1">
      <alignment horizontal="center" vertical="center"/>
      <protection locked="0"/>
    </xf>
    <xf numFmtId="3" fontId="94" fillId="41" borderId="1" xfId="1" applyNumberFormat="1" applyFont="1" applyFill="1" applyBorder="1" applyAlignment="1" applyProtection="1">
      <alignment horizontal="center" vertical="center"/>
      <protection locked="0"/>
    </xf>
    <xf numFmtId="3" fontId="19" fillId="29" borderId="4" xfId="1" applyNumberFormat="1" applyFont="1" applyFill="1" applyBorder="1" applyAlignment="1" applyProtection="1">
      <alignment horizontal="center" vertical="center"/>
    </xf>
    <xf numFmtId="3" fontId="31" fillId="43" borderId="3" xfId="0" applyNumberFormat="1" applyFont="1" applyFill="1" applyBorder="1" applyAlignment="1">
      <alignment horizontal="center" vertical="center"/>
    </xf>
    <xf numFmtId="3" fontId="31" fillId="43" borderId="1" xfId="0" applyNumberFormat="1" applyFont="1" applyFill="1" applyBorder="1" applyAlignment="1">
      <alignment horizontal="center" vertical="center"/>
    </xf>
    <xf numFmtId="3" fontId="120" fillId="43" borderId="1" xfId="1" applyNumberFormat="1" applyFont="1" applyFill="1" applyBorder="1" applyAlignment="1">
      <alignment horizontal="center" vertical="center"/>
    </xf>
    <xf numFmtId="3" fontId="38" fillId="43" borderId="3" xfId="0" applyNumberFormat="1" applyFont="1" applyFill="1" applyBorder="1" applyAlignment="1">
      <alignment horizontal="center" vertical="center"/>
    </xf>
    <xf numFmtId="3" fontId="38" fillId="43" borderId="1" xfId="0" applyNumberFormat="1" applyFont="1" applyFill="1" applyBorder="1" applyAlignment="1">
      <alignment horizontal="center" vertical="center"/>
    </xf>
    <xf numFmtId="3" fontId="31" fillId="41" borderId="3" xfId="0" applyNumberFormat="1" applyFont="1" applyFill="1" applyBorder="1" applyAlignment="1">
      <alignment horizontal="center" vertical="center"/>
    </xf>
    <xf numFmtId="0" fontId="108" fillId="41" borderId="1" xfId="0" applyFont="1" applyFill="1" applyBorder="1" applyAlignment="1">
      <alignment horizontal="center" vertical="center"/>
    </xf>
    <xf numFmtId="0" fontId="108" fillId="41" borderId="2" xfId="0" applyFont="1" applyFill="1" applyBorder="1" applyAlignment="1">
      <alignment horizontal="center" vertical="center"/>
    </xf>
    <xf numFmtId="3" fontId="95" fillId="41" borderId="2" xfId="1" applyNumberFormat="1" applyFont="1" applyFill="1" applyBorder="1" applyAlignment="1" applyProtection="1">
      <alignment horizontal="center" vertical="center"/>
      <protection locked="0"/>
    </xf>
    <xf numFmtId="0" fontId="19" fillId="29" borderId="4" xfId="2" applyFont="1" applyFill="1" applyBorder="1" applyAlignment="1">
      <alignment horizontal="center" vertical="center"/>
    </xf>
    <xf numFmtId="0" fontId="19" fillId="29" borderId="4" xfId="2" applyFont="1" applyFill="1" applyBorder="1" applyAlignment="1">
      <alignment horizontal="center" vertical="top"/>
    </xf>
    <xf numFmtId="3" fontId="19" fillId="29" borderId="3" xfId="1" applyNumberFormat="1" applyFont="1" applyFill="1" applyBorder="1" applyAlignment="1" applyProtection="1">
      <alignment horizontal="center" vertical="center"/>
    </xf>
    <xf numFmtId="9" fontId="19" fillId="29" borderId="3" xfId="1" applyNumberFormat="1" applyFont="1" applyFill="1" applyBorder="1" applyAlignment="1" applyProtection="1">
      <alignment horizontal="center" vertical="center"/>
    </xf>
    <xf numFmtId="3" fontId="19" fillId="29" borderId="3" xfId="1" applyNumberFormat="1" applyFont="1" applyFill="1" applyBorder="1" applyAlignment="1" applyProtection="1">
      <alignment horizontal="center" vertical="center"/>
      <protection locked="0"/>
    </xf>
    <xf numFmtId="0" fontId="98" fillId="43" borderId="1" xfId="1" applyFont="1" applyFill="1" applyBorder="1" applyAlignment="1">
      <alignment horizontal="center" vertical="center" wrapText="1"/>
    </xf>
    <xf numFmtId="3" fontId="38" fillId="43" borderId="1" xfId="1" applyNumberFormat="1" applyFont="1" applyFill="1" applyBorder="1" applyAlignment="1" applyProtection="1">
      <alignment horizontal="center" vertical="center" wrapText="1"/>
      <protection locked="0"/>
    </xf>
    <xf numFmtId="169" fontId="38" fillId="43" borderId="1" xfId="2" applyNumberFormat="1" applyFont="1" applyFill="1" applyBorder="1" applyAlignment="1">
      <alignment vertical="center" wrapText="1"/>
    </xf>
    <xf numFmtId="169" fontId="98" fillId="43" borderId="1" xfId="1" applyNumberFormat="1" applyFont="1" applyFill="1" applyBorder="1" applyAlignment="1">
      <alignment horizontal="center" vertical="center" wrapText="1"/>
    </xf>
    <xf numFmtId="169" fontId="38" fillId="43" borderId="1" xfId="1" applyNumberFormat="1" applyFont="1" applyFill="1" applyBorder="1" applyAlignment="1" applyProtection="1">
      <alignment horizontal="center" vertical="center" wrapText="1"/>
      <protection locked="0"/>
    </xf>
    <xf numFmtId="3" fontId="38" fillId="43" borderId="3" xfId="1" applyNumberFormat="1" applyFont="1" applyFill="1" applyBorder="1" applyAlignment="1" applyProtection="1">
      <alignment horizontal="center" vertical="center" wrapText="1"/>
      <protection locked="0"/>
    </xf>
    <xf numFmtId="169" fontId="98" fillId="43" borderId="1" xfId="1" applyNumberFormat="1" applyFont="1" applyFill="1" applyBorder="1" applyAlignment="1" applyProtection="1">
      <alignment horizontal="center" vertical="center"/>
      <protection locked="0"/>
    </xf>
    <xf numFmtId="4" fontId="98" fillId="43" borderId="1" xfId="1" applyNumberFormat="1" applyFont="1" applyFill="1" applyBorder="1" applyAlignment="1" applyProtection="1">
      <alignment horizontal="center" vertical="center"/>
      <protection locked="0"/>
    </xf>
    <xf numFmtId="2" fontId="1" fillId="41" borderId="0" xfId="0" applyNumberFormat="1" applyFont="1" applyFill="1" applyAlignment="1">
      <alignment horizontal="center" vertical="center"/>
    </xf>
    <xf numFmtId="3" fontId="119" fillId="41" borderId="1" xfId="0" applyNumberFormat="1" applyFont="1" applyFill="1" applyBorder="1" applyAlignment="1">
      <alignment horizontal="center" vertical="center"/>
    </xf>
    <xf numFmtId="3" fontId="10" fillId="41" borderId="0" xfId="0" applyNumberFormat="1" applyFont="1" applyFill="1" applyAlignment="1">
      <alignment horizontal="center" vertical="center"/>
    </xf>
    <xf numFmtId="1" fontId="1" fillId="41" borderId="0" xfId="0" applyNumberFormat="1" applyFont="1" applyFill="1" applyAlignment="1">
      <alignment horizontal="center" vertical="center"/>
    </xf>
    <xf numFmtId="3" fontId="38" fillId="41" borderId="1" xfId="0" applyNumberFormat="1" applyFont="1" applyFill="1" applyBorder="1" applyAlignment="1">
      <alignment horizontal="center" vertical="center"/>
    </xf>
    <xf numFmtId="3" fontId="119" fillId="41" borderId="0" xfId="0" applyNumberFormat="1" applyFont="1" applyFill="1" applyAlignment="1">
      <alignment horizontal="center" vertical="center"/>
    </xf>
    <xf numFmtId="3" fontId="98" fillId="43" borderId="3" xfId="1" applyNumberFormat="1" applyFont="1" applyFill="1" applyBorder="1" applyAlignment="1" applyProtection="1">
      <alignment horizontal="center" vertical="center"/>
      <protection locked="0"/>
    </xf>
    <xf numFmtId="3" fontId="98" fillId="43" borderId="2" xfId="1" applyNumberFormat="1" applyFont="1" applyFill="1" applyBorder="1" applyAlignment="1" applyProtection="1">
      <alignment horizontal="center" vertical="center"/>
      <protection locked="0"/>
    </xf>
    <xf numFmtId="3" fontId="98" fillId="43" borderId="4" xfId="1" applyNumberFormat="1" applyFont="1" applyFill="1" applyBorder="1" applyAlignment="1" applyProtection="1">
      <alignment horizontal="center" vertical="center"/>
      <protection locked="0"/>
    </xf>
    <xf numFmtId="3" fontId="98" fillId="43" borderId="1" xfId="1" applyNumberFormat="1" applyFont="1" applyFill="1" applyBorder="1" applyAlignment="1">
      <alignment horizontal="center" vertical="center"/>
    </xf>
    <xf numFmtId="0" fontId="98" fillId="43" borderId="1" xfId="1" applyFont="1" applyFill="1" applyBorder="1" applyAlignment="1">
      <alignment horizontal="center" vertical="center"/>
    </xf>
    <xf numFmtId="0" fontId="31" fillId="43" borderId="1" xfId="0" applyFont="1" applyFill="1" applyBorder="1" applyAlignment="1">
      <alignment horizontal="center" vertical="center"/>
    </xf>
    <xf numFmtId="0" fontId="31" fillId="43" borderId="1" xfId="0" applyFont="1" applyFill="1" applyBorder="1" applyAlignment="1">
      <alignment horizontal="center" vertical="center"/>
    </xf>
    <xf numFmtId="3" fontId="80" fillId="17" borderId="2" xfId="1" applyNumberFormat="1" applyFont="1" applyFill="1" applyBorder="1" applyAlignment="1">
      <alignment horizontal="center" vertical="center"/>
    </xf>
    <xf numFmtId="3" fontId="38" fillId="44" borderId="2" xfId="1" applyNumberFormat="1" applyFont="1" applyFill="1" applyBorder="1" applyAlignment="1" applyProtection="1">
      <alignment horizontal="center" vertical="center"/>
      <protection locked="0"/>
    </xf>
    <xf numFmtId="3" fontId="38" fillId="44" borderId="4" xfId="1" applyNumberFormat="1" applyFont="1" applyFill="1" applyBorder="1" applyAlignment="1" applyProtection="1">
      <alignment horizontal="center" vertical="center"/>
      <protection locked="0"/>
    </xf>
    <xf numFmtId="3" fontId="38" fillId="44" borderId="3" xfId="1" applyNumberFormat="1" applyFont="1" applyFill="1" applyBorder="1" applyAlignment="1" applyProtection="1">
      <alignment horizontal="center" vertical="center"/>
      <protection locked="0"/>
    </xf>
    <xf numFmtId="3" fontId="38" fillId="44" borderId="21" xfId="1" applyNumberFormat="1" applyFont="1" applyFill="1" applyBorder="1" applyAlignment="1" applyProtection="1">
      <alignment horizontal="center" vertical="center"/>
      <protection locked="0"/>
    </xf>
    <xf numFmtId="3" fontId="38" fillId="44" borderId="19" xfId="1" applyNumberFormat="1" applyFont="1" applyFill="1" applyBorder="1" applyAlignment="1" applyProtection="1">
      <alignment horizontal="center" vertical="center"/>
      <protection locked="0"/>
    </xf>
    <xf numFmtId="0" fontId="31" fillId="42" borderId="0" xfId="0" applyFont="1" applyFill="1" applyAlignment="1">
      <alignment horizontal="center" vertical="center"/>
    </xf>
    <xf numFmtId="3" fontId="19" fillId="41" borderId="1"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xf>
    <xf numFmtId="3" fontId="19" fillId="29" borderId="1" xfId="1" applyNumberFormat="1" applyFont="1" applyFill="1" applyBorder="1" applyAlignment="1" applyProtection="1">
      <alignment horizontal="center" vertical="center"/>
    </xf>
    <xf numFmtId="3" fontId="20" fillId="0" borderId="2" xfId="1" applyNumberFormat="1" applyFont="1" applyFill="1" applyBorder="1" applyAlignment="1" applyProtection="1">
      <alignment horizontal="center" vertical="center"/>
    </xf>
    <xf numFmtId="3" fontId="19" fillId="15" borderId="1" xfId="1" applyNumberFormat="1" applyFont="1" applyFill="1" applyBorder="1" applyAlignment="1" applyProtection="1">
      <alignment horizontal="center" vertical="center"/>
      <protection locked="0"/>
    </xf>
    <xf numFmtId="3" fontId="65" fillId="15" borderId="1" xfId="1" applyNumberFormat="1" applyFont="1" applyFill="1" applyBorder="1" applyAlignment="1" applyProtection="1">
      <alignment horizontal="center" vertical="center"/>
      <protection locked="0"/>
    </xf>
    <xf numFmtId="0" fontId="19" fillId="19" borderId="0" xfId="0" applyFont="1" applyFill="1" applyBorder="1" applyAlignment="1">
      <alignment horizontal="center" vertical="center" wrapText="1"/>
    </xf>
    <xf numFmtId="0" fontId="14" fillId="19" borderId="0" xfId="1" applyFont="1" applyFill="1" applyBorder="1" applyAlignment="1">
      <alignment horizontal="center" vertical="center" wrapText="1"/>
    </xf>
    <xf numFmtId="0" fontId="19" fillId="19" borderId="0" xfId="1" applyFont="1" applyFill="1" applyBorder="1" applyAlignment="1">
      <alignment horizontal="center" vertical="center" wrapText="1"/>
    </xf>
    <xf numFmtId="3" fontId="19" fillId="29" borderId="1" xfId="1" applyNumberFormat="1" applyFont="1" applyFill="1" applyBorder="1" applyAlignment="1" applyProtection="1">
      <alignment horizontal="center" vertical="center"/>
    </xf>
    <xf numFmtId="0" fontId="1" fillId="0" borderId="0" xfId="0" applyFont="1" applyFill="1" applyBorder="1" applyAlignment="1">
      <alignment horizontal="center" vertical="center"/>
    </xf>
    <xf numFmtId="3" fontId="19" fillId="44" borderId="2" xfId="1" applyNumberFormat="1" applyFont="1" applyFill="1" applyBorder="1" applyAlignment="1" applyProtection="1">
      <alignment horizontal="center" vertical="center"/>
      <protection locked="0"/>
    </xf>
    <xf numFmtId="3" fontId="65" fillId="44" borderId="25" xfId="1" applyNumberFormat="1" applyFont="1" applyFill="1" applyBorder="1" applyAlignment="1" applyProtection="1">
      <alignment horizontal="center" vertical="center"/>
      <protection locked="0"/>
    </xf>
    <xf numFmtId="3" fontId="65" fillId="44" borderId="4" xfId="1" applyNumberFormat="1" applyFont="1" applyFill="1" applyBorder="1" applyAlignment="1" applyProtection="1">
      <alignment horizontal="center" vertical="center"/>
      <protection locked="0"/>
    </xf>
    <xf numFmtId="3" fontId="65" fillId="44" borderId="15" xfId="1" applyNumberFormat="1" applyFont="1" applyFill="1" applyBorder="1" applyAlignment="1" applyProtection="1">
      <alignment horizontal="center" vertical="center"/>
      <protection locked="0"/>
    </xf>
    <xf numFmtId="3" fontId="65" fillId="44" borderId="3" xfId="1" applyNumberFormat="1" applyFont="1" applyFill="1" applyBorder="1" applyAlignment="1" applyProtection="1">
      <alignment horizontal="center" vertical="center"/>
      <protection locked="0"/>
    </xf>
    <xf numFmtId="3" fontId="19" fillId="44" borderId="4" xfId="1" applyNumberFormat="1" applyFont="1" applyFill="1" applyBorder="1" applyAlignment="1" applyProtection="1">
      <alignment horizontal="center" vertical="center"/>
      <protection locked="0"/>
    </xf>
    <xf numFmtId="3" fontId="19" fillId="44" borderId="3" xfId="1" applyNumberFormat="1" applyFont="1" applyFill="1" applyBorder="1" applyAlignment="1" applyProtection="1">
      <alignment horizontal="center" vertical="center"/>
      <protection locked="0"/>
    </xf>
    <xf numFmtId="0" fontId="31" fillId="41" borderId="0" xfId="0" applyFont="1" applyFill="1" applyBorder="1" applyAlignment="1">
      <alignment horizontal="center" vertical="center"/>
    </xf>
    <xf numFmtId="0" fontId="14" fillId="6" borderId="1" xfId="1" applyFill="1" applyBorder="1" applyAlignment="1" applyProtection="1">
      <alignment horizontal="center" vertical="center"/>
      <protection locked="0"/>
    </xf>
    <xf numFmtId="3" fontId="19" fillId="6" borderId="1" xfId="1" applyNumberFormat="1" applyFont="1" applyFill="1" applyBorder="1" applyAlignment="1" applyProtection="1">
      <alignment horizontal="center" vertical="center"/>
      <protection locked="0"/>
    </xf>
    <xf numFmtId="0" fontId="14" fillId="6" borderId="2" xfId="1" applyFill="1" applyBorder="1" applyAlignment="1" applyProtection="1">
      <alignment horizontal="center" vertical="center"/>
      <protection locked="0"/>
    </xf>
    <xf numFmtId="3" fontId="65" fillId="6" borderId="2" xfId="1" applyNumberFormat="1" applyFont="1" applyFill="1" applyBorder="1" applyAlignment="1" applyProtection="1">
      <alignment horizontal="center" vertical="center"/>
      <protection locked="0"/>
    </xf>
    <xf numFmtId="3" fontId="19" fillId="6" borderId="2" xfId="1" applyNumberFormat="1" applyFont="1" applyFill="1" applyBorder="1" applyAlignment="1" applyProtection="1">
      <alignment horizontal="center" vertical="center"/>
      <protection locked="0"/>
    </xf>
    <xf numFmtId="0" fontId="31" fillId="41" borderId="0" xfId="0" applyFont="1" applyFill="1" applyAlignment="1">
      <alignment horizontal="center" vertical="center"/>
    </xf>
    <xf numFmtId="0" fontId="1" fillId="44" borderId="0" xfId="0" applyFont="1" applyFill="1" applyAlignment="1">
      <alignment horizontal="center" vertical="center"/>
    </xf>
    <xf numFmtId="0" fontId="31" fillId="44" borderId="0" xfId="0" applyFont="1" applyFill="1" applyBorder="1" applyAlignment="1">
      <alignment horizontal="center" vertical="center"/>
    </xf>
    <xf numFmtId="0" fontId="31" fillId="44" borderId="0" xfId="0" applyFont="1" applyFill="1" applyAlignment="1">
      <alignment horizontal="center" vertical="center"/>
    </xf>
    <xf numFmtId="3" fontId="35" fillId="13" borderId="0" xfId="0" applyNumberFormat="1" applyFont="1" applyFill="1" applyAlignment="1">
      <alignment horizontal="center" vertical="center"/>
    </xf>
    <xf numFmtId="9" fontId="35" fillId="13" borderId="0" xfId="0" applyNumberFormat="1" applyFont="1" applyFill="1" applyAlignment="1">
      <alignment horizontal="center" vertical="center"/>
    </xf>
    <xf numFmtId="0" fontId="35" fillId="44" borderId="0" xfId="0" applyFont="1" applyFill="1" applyAlignment="1">
      <alignment horizontal="center" vertical="center"/>
    </xf>
    <xf numFmtId="3" fontId="35" fillId="44" borderId="2" xfId="1" applyNumberFormat="1" applyFont="1" applyFill="1" applyBorder="1" applyAlignment="1" applyProtection="1">
      <alignment horizontal="center" vertical="center"/>
      <protection locked="0"/>
    </xf>
    <xf numFmtId="3" fontId="35" fillId="44" borderId="4" xfId="1" applyNumberFormat="1" applyFont="1" applyFill="1" applyBorder="1" applyAlignment="1" applyProtection="1">
      <alignment horizontal="center" vertical="center"/>
      <protection locked="0"/>
    </xf>
    <xf numFmtId="3" fontId="35" fillId="44" borderId="0" xfId="0" applyNumberFormat="1" applyFont="1" applyFill="1" applyAlignment="1">
      <alignment horizontal="center" vertical="center"/>
    </xf>
    <xf numFmtId="9" fontId="35" fillId="44" borderId="0" xfId="0" applyNumberFormat="1" applyFont="1" applyFill="1" applyAlignment="1">
      <alignment horizontal="center" vertical="center"/>
    </xf>
    <xf numFmtId="3" fontId="19" fillId="6" borderId="14" xfId="1" applyNumberFormat="1" applyFont="1" applyFill="1" applyBorder="1" applyAlignment="1" applyProtection="1">
      <alignment horizontal="center" vertical="center"/>
    </xf>
    <xf numFmtId="9" fontId="19" fillId="6" borderId="2" xfId="1" applyNumberFormat="1" applyFont="1" applyFill="1" applyBorder="1" applyAlignment="1" applyProtection="1">
      <alignment horizontal="center" vertical="center"/>
    </xf>
    <xf numFmtId="3" fontId="19" fillId="6" borderId="2" xfId="1" applyNumberFormat="1" applyFont="1" applyFill="1" applyBorder="1" applyAlignment="1" applyProtection="1">
      <alignment horizontal="center" vertical="center"/>
    </xf>
    <xf numFmtId="3" fontId="19" fillId="6" borderId="25" xfId="1" applyNumberFormat="1" applyFont="1" applyFill="1" applyBorder="1" applyAlignment="1" applyProtection="1">
      <alignment horizontal="center" vertical="center"/>
    </xf>
    <xf numFmtId="9" fontId="19" fillId="6" borderId="4" xfId="1" applyNumberFormat="1" applyFont="1" applyFill="1" applyBorder="1" applyAlignment="1" applyProtection="1">
      <alignment horizontal="center" vertical="center"/>
    </xf>
    <xf numFmtId="3" fontId="19" fillId="6" borderId="4" xfId="1" applyNumberFormat="1" applyFont="1" applyFill="1" applyBorder="1" applyAlignment="1" applyProtection="1">
      <alignment horizontal="center" vertical="center"/>
    </xf>
    <xf numFmtId="3" fontId="20" fillId="29" borderId="1" xfId="2" applyNumberFormat="1" applyFont="1" applyFill="1" applyBorder="1" applyAlignment="1">
      <alignment horizontal="center" vertical="center"/>
    </xf>
    <xf numFmtId="3" fontId="4" fillId="29" borderId="1" xfId="1" applyNumberFormat="1" applyFont="1" applyFill="1" applyBorder="1" applyAlignment="1" applyProtection="1">
      <alignment horizontal="center" vertical="center"/>
      <protection locked="0"/>
    </xf>
    <xf numFmtId="9" fontId="1" fillId="29" borderId="1" xfId="0" applyNumberFormat="1" applyFont="1" applyFill="1" applyBorder="1" applyAlignment="1">
      <alignment horizontal="center" vertical="center"/>
    </xf>
    <xf numFmtId="3" fontId="1" fillId="29" borderId="1" xfId="0" applyNumberFormat="1" applyFont="1" applyFill="1" applyBorder="1" applyAlignment="1">
      <alignment horizontal="center" vertical="center"/>
    </xf>
    <xf numFmtId="3" fontId="38" fillId="39" borderId="1" xfId="1" applyNumberFormat="1" applyFont="1" applyFill="1" applyBorder="1" applyAlignment="1" applyProtection="1">
      <alignment horizontal="center" vertical="center"/>
    </xf>
    <xf numFmtId="3" fontId="98" fillId="39" borderId="1" xfId="2" applyNumberFormat="1" applyFont="1" applyFill="1" applyBorder="1" applyAlignment="1">
      <alignment horizontal="center" vertical="center"/>
    </xf>
    <xf numFmtId="3" fontId="38" fillId="39" borderId="1" xfId="1" applyNumberFormat="1" applyFont="1" applyFill="1" applyBorder="1" applyAlignment="1" applyProtection="1">
      <alignment horizontal="center" vertical="center"/>
      <protection locked="0"/>
    </xf>
    <xf numFmtId="3" fontId="31" fillId="39" borderId="1" xfId="0" applyNumberFormat="1" applyFont="1" applyFill="1" applyBorder="1" applyAlignment="1">
      <alignment horizontal="center" vertical="center"/>
    </xf>
    <xf numFmtId="0" fontId="31" fillId="39" borderId="0" xfId="0" applyFont="1" applyFill="1" applyAlignment="1">
      <alignment horizontal="center" vertical="center"/>
    </xf>
    <xf numFmtId="9" fontId="18" fillId="41" borderId="1" xfId="0" applyNumberFormat="1" applyFont="1" applyFill="1" applyBorder="1" applyAlignment="1">
      <alignment horizontal="center" vertical="center"/>
    </xf>
    <xf numFmtId="3" fontId="20" fillId="41" borderId="1" xfId="2" applyNumberFormat="1" applyFont="1" applyFill="1" applyBorder="1" applyAlignment="1">
      <alignment horizontal="center" vertical="center"/>
    </xf>
    <xf numFmtId="0" fontId="19" fillId="29" borderId="0" xfId="1" applyFont="1" applyFill="1" applyBorder="1" applyAlignment="1">
      <alignment horizontal="center" vertical="center" wrapText="1"/>
    </xf>
    <xf numFmtId="3" fontId="20" fillId="7" borderId="4" xfId="2" applyNumberFormat="1" applyFont="1" applyFill="1" applyBorder="1" applyAlignment="1">
      <alignment horizontal="center" vertical="center"/>
    </xf>
    <xf numFmtId="3" fontId="20" fillId="44" borderId="2" xfId="2" applyNumberFormat="1" applyFont="1" applyFill="1" applyBorder="1" applyAlignment="1">
      <alignment horizontal="center" vertical="center"/>
    </xf>
    <xf numFmtId="3" fontId="20" fillId="44" borderId="4" xfId="2" applyNumberFormat="1" applyFont="1" applyFill="1" applyBorder="1" applyAlignment="1">
      <alignment horizontal="center" vertical="center"/>
    </xf>
    <xf numFmtId="3" fontId="98" fillId="44" borderId="2" xfId="2" applyNumberFormat="1" applyFont="1" applyFill="1" applyBorder="1" applyAlignment="1">
      <alignment horizontal="center" vertical="center"/>
    </xf>
    <xf numFmtId="3" fontId="98" fillId="44" borderId="4" xfId="2" applyNumberFormat="1" applyFont="1" applyFill="1" applyBorder="1" applyAlignment="1">
      <alignment horizontal="center" vertical="center"/>
    </xf>
    <xf numFmtId="3" fontId="20" fillId="7" borderId="21" xfId="2" applyNumberFormat="1" applyFont="1" applyFill="1" applyBorder="1" applyAlignment="1">
      <alignment horizontal="center" vertical="center"/>
    </xf>
    <xf numFmtId="4" fontId="20" fillId="41" borderId="1" xfId="2" applyNumberFormat="1" applyFont="1" applyFill="1" applyBorder="1" applyAlignment="1">
      <alignment horizontal="center" vertical="center"/>
    </xf>
    <xf numFmtId="169" fontId="20" fillId="41" borderId="1" xfId="2" applyNumberFormat="1" applyFont="1" applyFill="1" applyBorder="1" applyAlignment="1">
      <alignment horizontal="center" vertical="center"/>
    </xf>
    <xf numFmtId="165" fontId="20" fillId="41" borderId="1" xfId="2" applyNumberFormat="1" applyFont="1" applyFill="1" applyBorder="1" applyAlignment="1">
      <alignment horizontal="center" vertical="center"/>
    </xf>
    <xf numFmtId="4" fontId="38" fillId="43" borderId="4" xfId="1" applyNumberFormat="1" applyFont="1" applyFill="1" applyBorder="1" applyAlignment="1" applyProtection="1">
      <alignment horizontal="center" vertical="center"/>
      <protection locked="0"/>
    </xf>
    <xf numFmtId="3" fontId="120" fillId="41" borderId="2" xfId="1" applyNumberFormat="1" applyFont="1" applyFill="1" applyBorder="1" applyAlignment="1">
      <alignment horizontal="center" vertical="center"/>
    </xf>
    <xf numFmtId="4" fontId="20" fillId="44" borderId="4" xfId="2" applyNumberFormat="1" applyFont="1" applyFill="1" applyBorder="1" applyAlignment="1">
      <alignment horizontal="center" vertical="center"/>
    </xf>
    <xf numFmtId="3" fontId="14" fillId="44" borderId="3" xfId="1" applyNumberFormat="1" applyFont="1" applyFill="1" applyBorder="1" applyAlignment="1">
      <alignment horizontal="center" vertical="center"/>
    </xf>
    <xf numFmtId="4" fontId="38" fillId="44" borderId="2" xfId="1" applyNumberFormat="1" applyFont="1" applyFill="1" applyBorder="1" applyAlignment="1" applyProtection="1">
      <alignment horizontal="center" vertical="center"/>
      <protection locked="0"/>
    </xf>
    <xf numFmtId="3" fontId="38" fillId="44" borderId="1" xfId="1" applyNumberFormat="1" applyFont="1" applyFill="1" applyBorder="1" applyAlignment="1" applyProtection="1">
      <alignment horizontal="center" vertical="center"/>
      <protection locked="0"/>
    </xf>
    <xf numFmtId="0" fontId="31" fillId="39" borderId="0" xfId="0" applyFont="1" applyFill="1" applyAlignment="1">
      <alignment horizontal="center" vertical="center"/>
    </xf>
    <xf numFmtId="3" fontId="1" fillId="44" borderId="0" xfId="0" applyNumberFormat="1" applyFont="1" applyFill="1" applyAlignment="1">
      <alignment horizontal="center" vertical="center"/>
    </xf>
    <xf numFmtId="1" fontId="38" fillId="39" borderId="0" xfId="0" applyNumberFormat="1" applyFont="1" applyFill="1" applyBorder="1" applyAlignment="1">
      <alignment horizontal="center" vertical="center" wrapText="1"/>
    </xf>
    <xf numFmtId="1" fontId="38" fillId="39" borderId="0" xfId="1" applyNumberFormat="1" applyFont="1" applyFill="1" applyBorder="1" applyAlignment="1">
      <alignment horizontal="center" vertical="center" wrapText="1"/>
    </xf>
    <xf numFmtId="0" fontId="19" fillId="39" borderId="0" xfId="0" applyFont="1" applyFill="1" applyBorder="1" applyAlignment="1">
      <alignment horizontal="center" vertical="center" wrapText="1"/>
    </xf>
    <xf numFmtId="0" fontId="38" fillId="39" borderId="0" xfId="0" applyFont="1" applyFill="1" applyBorder="1" applyAlignment="1">
      <alignment horizontal="center" vertical="center" wrapText="1"/>
    </xf>
    <xf numFmtId="3" fontId="31" fillId="44" borderId="0" xfId="0" applyNumberFormat="1" applyFont="1" applyFill="1" applyAlignment="1">
      <alignment horizontal="center" vertical="center"/>
    </xf>
    <xf numFmtId="4" fontId="31" fillId="44" borderId="0" xfId="0" applyNumberFormat="1" applyFont="1" applyFill="1" applyAlignment="1">
      <alignment horizontal="center" vertical="center"/>
    </xf>
    <xf numFmtId="3" fontId="10" fillId="44" borderId="0" xfId="0" applyNumberFormat="1" applyFont="1" applyFill="1" applyAlignment="1">
      <alignment horizontal="center" vertical="center"/>
    </xf>
    <xf numFmtId="4" fontId="10" fillId="44" borderId="0" xfId="0" applyNumberFormat="1" applyFont="1" applyFill="1" applyAlignment="1">
      <alignment horizontal="center" vertical="center"/>
    </xf>
    <xf numFmtId="3" fontId="119" fillId="44" borderId="0" xfId="0" applyNumberFormat="1" applyFont="1" applyFill="1" applyAlignment="1">
      <alignment horizontal="center" vertical="center"/>
    </xf>
    <xf numFmtId="4" fontId="119" fillId="44" borderId="0" xfId="0" applyNumberFormat="1" applyFont="1" applyFill="1" applyAlignment="1">
      <alignment horizontal="center" vertical="center"/>
    </xf>
    <xf numFmtId="0" fontId="19" fillId="39" borderId="0" xfId="1" applyFont="1" applyFill="1" applyBorder="1" applyAlignment="1">
      <alignment horizontal="center" vertical="center" wrapText="1"/>
    </xf>
    <xf numFmtId="0" fontId="38" fillId="39" borderId="0" xfId="1" applyFont="1" applyFill="1" applyBorder="1" applyAlignment="1">
      <alignment horizontal="center" vertical="center" wrapText="1"/>
    </xf>
    <xf numFmtId="3" fontId="111" fillId="44" borderId="0" xfId="0" applyNumberFormat="1" applyFont="1" applyFill="1" applyAlignment="1">
      <alignment horizontal="center" vertical="center"/>
    </xf>
    <xf numFmtId="4" fontId="111" fillId="44" borderId="0" xfId="0" applyNumberFormat="1" applyFont="1" applyFill="1" applyAlignment="1">
      <alignment horizontal="center" vertical="center"/>
    </xf>
    <xf numFmtId="3" fontId="111" fillId="44" borderId="0" xfId="0" applyNumberFormat="1" applyFont="1" applyFill="1" applyBorder="1" applyAlignment="1">
      <alignment horizontal="center" vertical="center"/>
    </xf>
    <xf numFmtId="4" fontId="111" fillId="44" borderId="0" xfId="0" applyNumberFormat="1" applyFont="1" applyFill="1" applyBorder="1" applyAlignment="1">
      <alignment horizontal="center" vertical="center"/>
    </xf>
    <xf numFmtId="3" fontId="38" fillId="44" borderId="0" xfId="1" applyNumberFormat="1" applyFont="1" applyFill="1" applyBorder="1" applyAlignment="1" applyProtection="1">
      <alignment horizontal="center" vertical="center"/>
      <protection locked="0"/>
    </xf>
    <xf numFmtId="3" fontId="95" fillId="39" borderId="1" xfId="0" applyNumberFormat="1" applyFont="1" applyFill="1" applyBorder="1" applyAlignment="1">
      <alignment horizontal="center" vertical="center"/>
    </xf>
    <xf numFmtId="3" fontId="117" fillId="39" borderId="1" xfId="1" applyNumberFormat="1" applyFont="1" applyFill="1" applyBorder="1" applyAlignment="1">
      <alignment horizontal="center" vertical="center"/>
    </xf>
    <xf numFmtId="3" fontId="19" fillId="39" borderId="1" xfId="1" applyNumberFormat="1" applyFont="1" applyFill="1" applyBorder="1" applyAlignment="1" applyProtection="1">
      <alignment horizontal="center" vertical="center"/>
      <protection locked="0"/>
    </xf>
    <xf numFmtId="0" fontId="14" fillId="29" borderId="0" xfId="1" applyFont="1" applyFill="1" applyBorder="1" applyAlignment="1">
      <alignment horizontal="center" vertical="center" wrapText="1"/>
    </xf>
    <xf numFmtId="0" fontId="19" fillId="29" borderId="0" xfId="0" applyFont="1" applyFill="1" applyBorder="1" applyAlignment="1">
      <alignment horizontal="center" vertical="center" wrapText="1"/>
    </xf>
    <xf numFmtId="3" fontId="19" fillId="44" borderId="25" xfId="1" applyNumberFormat="1" applyFont="1" applyFill="1" applyBorder="1" applyAlignment="1" applyProtection="1">
      <alignment horizontal="center" vertical="center"/>
      <protection locked="0"/>
    </xf>
    <xf numFmtId="3" fontId="38" fillId="44" borderId="25" xfId="1" applyNumberFormat="1" applyFont="1" applyFill="1" applyBorder="1" applyAlignment="1" applyProtection="1">
      <alignment horizontal="center" vertical="center"/>
      <protection locked="0"/>
    </xf>
    <xf numFmtId="3" fontId="19" fillId="44" borderId="21" xfId="1" applyNumberFormat="1" applyFont="1" applyFill="1" applyBorder="1" applyAlignment="1">
      <alignment horizontal="center" vertical="center"/>
    </xf>
    <xf numFmtId="3" fontId="38" fillId="44" borderId="20" xfId="1" applyNumberFormat="1" applyFont="1" applyFill="1" applyBorder="1" applyAlignment="1" applyProtection="1">
      <alignment horizontal="center" vertical="center"/>
      <protection locked="0"/>
    </xf>
    <xf numFmtId="3" fontId="117" fillId="44" borderId="20" xfId="3" applyNumberFormat="1" applyFont="1" applyFill="1" applyBorder="1" applyAlignment="1">
      <alignment horizontal="center" vertical="center"/>
    </xf>
    <xf numFmtId="3" fontId="117" fillId="44" borderId="21" xfId="3" applyNumberFormat="1" applyFont="1" applyFill="1" applyBorder="1" applyAlignment="1">
      <alignment horizontal="center" vertical="center"/>
    </xf>
    <xf numFmtId="3" fontId="117" fillId="44" borderId="19" xfId="3" applyNumberFormat="1" applyFont="1" applyFill="1" applyBorder="1" applyAlignment="1">
      <alignment horizontal="center" vertical="center"/>
    </xf>
    <xf numFmtId="4" fontId="38" fillId="43" borderId="1" xfId="1" applyNumberFormat="1" applyFont="1" applyFill="1" applyBorder="1" applyAlignment="1" applyProtection="1">
      <alignment horizontal="center" vertical="center"/>
      <protection locked="0"/>
    </xf>
    <xf numFmtId="4" fontId="65" fillId="41" borderId="1" xfId="1" applyNumberFormat="1" applyFont="1" applyFill="1" applyBorder="1" applyAlignment="1" applyProtection="1">
      <alignment horizontal="center" vertical="center"/>
      <protection locked="0"/>
    </xf>
    <xf numFmtId="3" fontId="116" fillId="44" borderId="4" xfId="1" applyNumberFormat="1" applyFont="1" applyFill="1" applyBorder="1" applyAlignment="1" applyProtection="1">
      <alignment horizontal="center" vertical="center"/>
      <protection locked="0"/>
    </xf>
    <xf numFmtId="3" fontId="98" fillId="39" borderId="2" xfId="2" applyNumberFormat="1" applyFont="1" applyFill="1" applyBorder="1" applyAlignment="1">
      <alignment horizontal="center" vertical="center"/>
    </xf>
    <xf numFmtId="3" fontId="4" fillId="39" borderId="2" xfId="1" applyNumberFormat="1" applyFont="1" applyFill="1" applyBorder="1" applyAlignment="1" applyProtection="1">
      <alignment horizontal="center" vertical="center"/>
      <protection locked="0"/>
    </xf>
    <xf numFmtId="3" fontId="38" fillId="39" borderId="2" xfId="1" applyNumberFormat="1" applyFont="1" applyFill="1" applyBorder="1" applyAlignment="1" applyProtection="1">
      <alignment horizontal="center" vertical="center"/>
      <protection locked="0"/>
    </xf>
    <xf numFmtId="3" fontId="38" fillId="39" borderId="4" xfId="1" applyNumberFormat="1" applyFont="1" applyFill="1" applyBorder="1" applyAlignment="1" applyProtection="1">
      <alignment horizontal="center" vertical="center"/>
      <protection locked="0"/>
    </xf>
    <xf numFmtId="3" fontId="116" fillId="39" borderId="4" xfId="1" applyNumberFormat="1" applyFont="1" applyFill="1" applyBorder="1" applyAlignment="1" applyProtection="1">
      <alignment horizontal="center" vertical="center"/>
      <protection locked="0"/>
    </xf>
    <xf numFmtId="3" fontId="98" fillId="43" borderId="1" xfId="2" applyNumberFormat="1" applyFont="1" applyFill="1" applyBorder="1" applyAlignment="1">
      <alignment horizontal="center" vertical="center"/>
    </xf>
    <xf numFmtId="0" fontId="98" fillId="39" borderId="0" xfId="1" applyFont="1" applyFill="1" applyBorder="1" applyAlignment="1">
      <alignment horizontal="center" vertical="center"/>
    </xf>
    <xf numFmtId="3" fontId="38" fillId="39" borderId="3" xfId="1" applyNumberFormat="1" applyFont="1" applyFill="1" applyBorder="1" applyAlignment="1" applyProtection="1">
      <alignment horizontal="center" vertical="center"/>
      <protection locked="0"/>
    </xf>
    <xf numFmtId="3" fontId="98" fillId="44" borderId="3" xfId="2" applyNumberFormat="1" applyFont="1" applyFill="1" applyBorder="1" applyAlignment="1">
      <alignment horizontal="center" vertical="center"/>
    </xf>
    <xf numFmtId="0" fontId="98" fillId="39" borderId="0" xfId="1" applyFont="1" applyFill="1" applyBorder="1" applyAlignment="1">
      <alignment horizontal="center" vertical="center" wrapText="1"/>
    </xf>
    <xf numFmtId="3" fontId="120" fillId="43" borderId="2" xfId="1" applyNumberFormat="1" applyFont="1" applyFill="1" applyBorder="1" applyAlignment="1">
      <alignment horizontal="center" vertical="center"/>
    </xf>
    <xf numFmtId="4" fontId="38" fillId="39" borderId="1" xfId="1" applyNumberFormat="1" applyFont="1" applyFill="1" applyBorder="1" applyAlignment="1" applyProtection="1">
      <alignment horizontal="center" vertical="center"/>
      <protection locked="0"/>
    </xf>
    <xf numFmtId="4" fontId="38" fillId="39" borderId="4" xfId="1" applyNumberFormat="1" applyFont="1" applyFill="1" applyBorder="1" applyAlignment="1" applyProtection="1">
      <alignment horizontal="center" vertical="center"/>
      <protection locked="0"/>
    </xf>
    <xf numFmtId="4" fontId="98" fillId="43" borderId="1" xfId="2" applyNumberFormat="1" applyFont="1" applyFill="1" applyBorder="1" applyAlignment="1">
      <alignment horizontal="center" vertical="center"/>
    </xf>
    <xf numFmtId="0" fontId="116" fillId="39" borderId="0" xfId="1" applyFont="1" applyFill="1" applyBorder="1" applyAlignment="1">
      <alignment horizontal="center" vertical="center" wrapText="1"/>
    </xf>
    <xf numFmtId="3" fontId="98" fillId="41" borderId="3" xfId="2" applyNumberFormat="1" applyFont="1" applyFill="1" applyBorder="1" applyAlignment="1">
      <alignment horizontal="center" vertical="center"/>
    </xf>
    <xf numFmtId="169" fontId="98" fillId="43" borderId="1" xfId="2" applyNumberFormat="1" applyFont="1" applyFill="1" applyBorder="1" applyAlignment="1">
      <alignment horizontal="center" vertical="center"/>
    </xf>
    <xf numFmtId="165" fontId="98" fillId="43" borderId="1" xfId="2" applyNumberFormat="1" applyFont="1" applyFill="1" applyBorder="1" applyAlignment="1">
      <alignment horizontal="center" vertical="center"/>
    </xf>
    <xf numFmtId="4" fontId="20" fillId="44" borderId="2" xfId="2" applyNumberFormat="1" applyFont="1" applyFill="1" applyBorder="1" applyAlignment="1">
      <alignment horizontal="center" vertical="center"/>
    </xf>
    <xf numFmtId="169" fontId="20" fillId="44" borderId="4" xfId="2" applyNumberFormat="1" applyFont="1" applyFill="1" applyBorder="1" applyAlignment="1">
      <alignment horizontal="center" vertical="center"/>
    </xf>
    <xf numFmtId="165" fontId="20" fillId="44" borderId="4" xfId="2" applyNumberFormat="1" applyFont="1" applyFill="1" applyBorder="1" applyAlignment="1">
      <alignment horizontal="center" vertical="center"/>
    </xf>
    <xf numFmtId="165" fontId="19" fillId="44" borderId="2" xfId="1" applyNumberFormat="1" applyFont="1" applyFill="1" applyBorder="1" applyAlignment="1" applyProtection="1">
      <alignment horizontal="center" vertical="center"/>
      <protection locked="0"/>
    </xf>
    <xf numFmtId="4" fontId="98" fillId="39" borderId="2" xfId="2" applyNumberFormat="1" applyFont="1" applyFill="1" applyBorder="1" applyAlignment="1">
      <alignment horizontal="center" vertical="center"/>
    </xf>
    <xf numFmtId="165" fontId="98" fillId="39" borderId="2" xfId="2" applyNumberFormat="1" applyFont="1" applyFill="1" applyBorder="1" applyAlignment="1">
      <alignment horizontal="center" vertical="center"/>
    </xf>
    <xf numFmtId="165" fontId="38" fillId="39" borderId="2" xfId="1" applyNumberFormat="1" applyFont="1" applyFill="1" applyBorder="1" applyAlignment="1" applyProtection="1">
      <alignment horizontal="center" vertical="center"/>
      <protection locked="0"/>
    </xf>
    <xf numFmtId="0" fontId="1" fillId="44" borderId="18" xfId="0" applyFont="1" applyFill="1" applyBorder="1" applyAlignment="1">
      <alignment horizontal="center" vertical="center"/>
    </xf>
    <xf numFmtId="0" fontId="1" fillId="44" borderId="0" xfId="0" applyFont="1" applyFill="1" applyBorder="1" applyAlignment="1">
      <alignment horizontal="center" vertical="center"/>
    </xf>
    <xf numFmtId="0" fontId="1" fillId="44" borderId="16" xfId="0" applyFont="1" applyFill="1" applyBorder="1" applyAlignment="1">
      <alignment horizontal="center" vertical="center"/>
    </xf>
    <xf numFmtId="3" fontId="116" fillId="44" borderId="3" xfId="1" applyNumberFormat="1" applyFont="1" applyFill="1" applyBorder="1" applyAlignment="1" applyProtection="1">
      <alignment horizontal="center" vertical="center"/>
      <protection locked="0"/>
    </xf>
    <xf numFmtId="0" fontId="119" fillId="44" borderId="0" xfId="0" applyFont="1" applyFill="1" applyAlignment="1">
      <alignment horizontal="center" vertical="center"/>
    </xf>
    <xf numFmtId="4" fontId="117" fillId="39" borderId="1" xfId="1" applyNumberFormat="1" applyFont="1" applyFill="1" applyBorder="1" applyAlignment="1">
      <alignment horizontal="center" vertical="center"/>
    </xf>
    <xf numFmtId="0" fontId="38" fillId="44" borderId="2" xfId="1" applyNumberFormat="1" applyFont="1" applyFill="1" applyBorder="1" applyAlignment="1" applyProtection="1">
      <alignment horizontal="center" vertical="center"/>
      <protection locked="0"/>
    </xf>
    <xf numFmtId="1" fontId="1" fillId="44" borderId="0" xfId="0" applyNumberFormat="1" applyFont="1" applyFill="1" applyAlignment="1">
      <alignment horizontal="center" vertical="center"/>
    </xf>
    <xf numFmtId="167" fontId="1" fillId="44" borderId="0" xfId="0" applyNumberFormat="1" applyFont="1" applyFill="1" applyAlignment="1">
      <alignment horizontal="center" vertical="center"/>
    </xf>
    <xf numFmtId="1" fontId="31" fillId="44" borderId="0" xfId="0" applyNumberFormat="1" applyFont="1" applyFill="1" applyAlignment="1">
      <alignment horizontal="center" vertical="center"/>
    </xf>
    <xf numFmtId="167" fontId="31" fillId="44" borderId="0" xfId="0" applyNumberFormat="1" applyFont="1" applyFill="1" applyAlignment="1">
      <alignment horizontal="center" vertical="center"/>
    </xf>
    <xf numFmtId="2" fontId="38" fillId="39" borderId="0" xfId="1" applyNumberFormat="1" applyFont="1" applyFill="1" applyBorder="1" applyAlignment="1">
      <alignment horizontal="center" vertical="center" wrapText="1"/>
    </xf>
    <xf numFmtId="2" fontId="31" fillId="44" borderId="0" xfId="0" applyNumberFormat="1" applyFont="1" applyFill="1" applyAlignment="1">
      <alignment horizontal="center" vertical="center"/>
    </xf>
    <xf numFmtId="1" fontId="31" fillId="39" borderId="0" xfId="0" applyNumberFormat="1" applyFont="1" applyFill="1" applyAlignment="1">
      <alignment horizontal="center" vertical="center"/>
    </xf>
    <xf numFmtId="3" fontId="38" fillId="39" borderId="1" xfId="1" applyNumberFormat="1" applyFont="1" applyFill="1" applyBorder="1" applyAlignment="1">
      <alignment horizontal="center" vertical="center" wrapText="1"/>
    </xf>
    <xf numFmtId="3" fontId="38" fillId="39" borderId="1" xfId="1" quotePrefix="1" applyNumberFormat="1" applyFont="1" applyFill="1" applyBorder="1" applyAlignment="1">
      <alignment horizontal="center" vertical="center" wrapText="1"/>
    </xf>
    <xf numFmtId="0" fontId="128" fillId="39" borderId="0" xfId="1" applyFont="1" applyFill="1" applyBorder="1" applyAlignment="1">
      <alignment horizontal="center" vertical="center" wrapText="1"/>
    </xf>
    <xf numFmtId="0" fontId="119" fillId="39" borderId="0" xfId="1" applyFont="1" applyFill="1" applyBorder="1" applyAlignment="1">
      <alignment horizontal="center" vertical="center" wrapText="1"/>
    </xf>
    <xf numFmtId="3" fontId="129" fillId="39" borderId="1" xfId="1" applyNumberFormat="1" applyFont="1" applyFill="1" applyBorder="1" applyAlignment="1" applyProtection="1">
      <alignment horizontal="center" vertical="center"/>
      <protection locked="0"/>
    </xf>
    <xf numFmtId="3" fontId="129" fillId="39" borderId="5" xfId="1" applyNumberFormat="1" applyFont="1" applyFill="1" applyBorder="1" applyAlignment="1" applyProtection="1">
      <alignment horizontal="center" vertical="center"/>
      <protection locked="0"/>
    </xf>
    <xf numFmtId="3" fontId="115" fillId="39" borderId="1" xfId="1" applyNumberFormat="1" applyFont="1" applyFill="1" applyBorder="1" applyAlignment="1" applyProtection="1">
      <alignment horizontal="center" vertical="center"/>
      <protection locked="0"/>
    </xf>
    <xf numFmtId="3" fontId="13" fillId="39" borderId="1" xfId="0" applyNumberFormat="1" applyFont="1" applyFill="1" applyBorder="1" applyAlignment="1">
      <alignment horizontal="center" vertical="center"/>
    </xf>
    <xf numFmtId="3" fontId="120" fillId="39" borderId="1" xfId="1" applyNumberFormat="1" applyFont="1" applyFill="1" applyBorder="1" applyAlignment="1">
      <alignment horizontal="center" vertical="center" wrapText="1"/>
    </xf>
    <xf numFmtId="3" fontId="25" fillId="39" borderId="3" xfId="1" applyNumberFormat="1" applyFont="1" applyFill="1" applyBorder="1" applyAlignment="1">
      <alignment horizontal="center" vertical="center" wrapText="1"/>
    </xf>
    <xf numFmtId="0" fontId="36" fillId="41" borderId="1" xfId="0" applyFont="1" applyFill="1" applyBorder="1" applyAlignment="1">
      <alignment horizontal="center" vertical="center"/>
    </xf>
    <xf numFmtId="170" fontId="116" fillId="41" borderId="2" xfId="1" applyNumberFormat="1" applyFont="1" applyFill="1" applyBorder="1" applyAlignment="1" applyProtection="1">
      <alignment horizontal="center" vertical="center"/>
      <protection locked="0"/>
    </xf>
    <xf numFmtId="3" fontId="98" fillId="39" borderId="0" xfId="1" applyNumberFormat="1" applyFont="1" applyFill="1" applyBorder="1" applyAlignment="1">
      <alignment horizontal="center" vertical="center" wrapText="1"/>
    </xf>
    <xf numFmtId="3" fontId="38" fillId="39" borderId="2" xfId="1" applyNumberFormat="1" applyFont="1" applyFill="1" applyBorder="1" applyAlignment="1" applyProtection="1">
      <alignment horizontal="center" vertical="center"/>
    </xf>
    <xf numFmtId="3" fontId="117" fillId="39" borderId="2" xfId="1" applyNumberFormat="1" applyFont="1" applyFill="1" applyBorder="1" applyAlignment="1">
      <alignment horizontal="center" vertical="center"/>
    </xf>
    <xf numFmtId="3" fontId="4" fillId="39" borderId="4" xfId="1" applyNumberFormat="1" applyFont="1" applyFill="1" applyBorder="1" applyAlignment="1" applyProtection="1">
      <alignment horizontal="center" vertical="center"/>
      <protection locked="0"/>
    </xf>
    <xf numFmtId="3" fontId="4" fillId="39" borderId="3" xfId="1" applyNumberFormat="1" applyFont="1" applyFill="1" applyBorder="1" applyAlignment="1" applyProtection="1">
      <alignment horizontal="center" vertical="center"/>
      <protection locked="0"/>
    </xf>
    <xf numFmtId="3" fontId="98" fillId="35" borderId="2" xfId="2" applyNumberFormat="1" applyFont="1" applyFill="1" applyBorder="1" applyAlignment="1">
      <alignment horizontal="center" vertical="center"/>
    </xf>
    <xf numFmtId="3" fontId="19" fillId="17" borderId="1" xfId="1" applyNumberFormat="1" applyFont="1" applyFill="1" applyBorder="1" applyAlignment="1" applyProtection="1">
      <alignment horizontal="center" vertical="center"/>
    </xf>
    <xf numFmtId="3" fontId="38" fillId="39" borderId="1" xfId="1" applyNumberFormat="1" applyFont="1" applyFill="1" applyBorder="1" applyAlignment="1" applyProtection="1">
      <alignment horizontal="center" vertical="center"/>
    </xf>
    <xf numFmtId="3" fontId="38" fillId="39" borderId="2" xfId="1" applyNumberFormat="1" applyFont="1" applyFill="1" applyBorder="1" applyAlignment="1" applyProtection="1">
      <alignment horizontal="center" vertical="center"/>
    </xf>
    <xf numFmtId="3" fontId="20" fillId="17" borderId="1" xfId="1" applyNumberFormat="1" applyFont="1" applyFill="1" applyBorder="1" applyAlignment="1" applyProtection="1">
      <alignment horizontal="center" vertical="center"/>
    </xf>
    <xf numFmtId="0" fontId="1" fillId="17" borderId="1" xfId="0" applyFont="1" applyFill="1" applyBorder="1" applyAlignment="1">
      <alignment horizontal="center" vertical="center"/>
    </xf>
    <xf numFmtId="0" fontId="31" fillId="39" borderId="0" xfId="0" applyFont="1" applyFill="1" applyAlignment="1">
      <alignment horizontal="center" vertical="center"/>
    </xf>
    <xf numFmtId="3" fontId="19" fillId="17" borderId="21" xfId="1" applyNumberFormat="1" applyFont="1" applyFill="1" applyBorder="1" applyAlignment="1" applyProtection="1">
      <alignment horizontal="center" vertical="center"/>
    </xf>
    <xf numFmtId="3" fontId="19" fillId="17" borderId="25" xfId="1" applyNumberFormat="1" applyFont="1" applyFill="1" applyBorder="1" applyAlignment="1" applyProtection="1">
      <alignment horizontal="center" vertical="center"/>
    </xf>
    <xf numFmtId="3" fontId="19" fillId="41" borderId="1" xfId="1" applyNumberFormat="1" applyFont="1" applyFill="1" applyBorder="1" applyAlignment="1" applyProtection="1">
      <alignment horizontal="center" vertical="center"/>
    </xf>
    <xf numFmtId="3" fontId="35" fillId="42" borderId="0" xfId="1" applyNumberFormat="1" applyFont="1" applyFill="1" applyBorder="1" applyAlignment="1">
      <alignment horizontal="center" vertical="center" wrapText="1"/>
    </xf>
    <xf numFmtId="3" fontId="20" fillId="0" borderId="0" xfId="1" applyNumberFormat="1" applyFont="1" applyFill="1" applyBorder="1" applyAlignment="1" applyProtection="1">
      <alignment horizontal="center" vertical="center"/>
    </xf>
    <xf numFmtId="0" fontId="1" fillId="0" borderId="0" xfId="0" applyFont="1" applyAlignment="1">
      <alignment horizontal="center" vertical="center"/>
    </xf>
    <xf numFmtId="3" fontId="19" fillId="0" borderId="0" xfId="1" applyNumberFormat="1" applyFont="1" applyFill="1" applyBorder="1" applyAlignment="1" applyProtection="1">
      <alignment horizontal="center" vertical="center"/>
    </xf>
    <xf numFmtId="0" fontId="31" fillId="43" borderId="1" xfId="0" applyFont="1" applyFill="1" applyBorder="1" applyAlignment="1">
      <alignment horizontal="center" vertical="center"/>
    </xf>
    <xf numFmtId="0" fontId="1" fillId="41" borderId="1" xfId="0" applyFont="1" applyFill="1" applyBorder="1" applyAlignment="1">
      <alignment horizontal="center" vertical="center"/>
    </xf>
    <xf numFmtId="3" fontId="31" fillId="44" borderId="0" xfId="0" applyNumberFormat="1" applyFont="1" applyFill="1" applyAlignment="1">
      <alignment horizontal="center" vertical="center"/>
    </xf>
    <xf numFmtId="0" fontId="31" fillId="44" borderId="0" xfId="0" applyFont="1" applyFill="1" applyAlignment="1">
      <alignment horizontal="center" vertical="center"/>
    </xf>
    <xf numFmtId="0" fontId="1" fillId="0" borderId="1" xfId="0" applyFont="1" applyFill="1" applyBorder="1" applyAlignment="1">
      <alignment horizontal="center" vertical="center"/>
    </xf>
    <xf numFmtId="3" fontId="59" fillId="44" borderId="0" xfId="0" applyNumberFormat="1" applyFont="1" applyFill="1" applyAlignment="1">
      <alignment horizontal="center" vertical="center"/>
    </xf>
    <xf numFmtId="3" fontId="36" fillId="44" borderId="2" xfId="1" applyNumberFormat="1" applyFont="1" applyFill="1" applyBorder="1" applyAlignment="1" applyProtection="1">
      <alignment horizontal="center" vertical="center"/>
      <protection locked="0"/>
    </xf>
    <xf numFmtId="170" fontId="59" fillId="44" borderId="0" xfId="0" applyNumberFormat="1" applyFont="1" applyFill="1" applyAlignment="1">
      <alignment horizontal="center" vertical="center"/>
    </xf>
    <xf numFmtId="170" fontId="36" fillId="44" borderId="2" xfId="1" applyNumberFormat="1" applyFont="1" applyFill="1" applyBorder="1" applyAlignment="1" applyProtection="1">
      <alignment horizontal="center" vertical="center"/>
      <protection locked="0"/>
    </xf>
    <xf numFmtId="0" fontId="31" fillId="39" borderId="0" xfId="0" applyFont="1" applyFill="1" applyBorder="1" applyAlignment="1">
      <alignment horizontal="center" vertical="center"/>
    </xf>
    <xf numFmtId="3" fontId="0" fillId="44" borderId="0" xfId="0" applyNumberFormat="1" applyFont="1" applyFill="1" applyAlignment="1">
      <alignment horizontal="center" vertical="center"/>
    </xf>
    <xf numFmtId="3" fontId="8" fillId="44" borderId="4" xfId="1" applyNumberFormat="1" applyFont="1" applyFill="1" applyBorder="1" applyAlignment="1" applyProtection="1">
      <alignment horizontal="center" vertical="center"/>
      <protection locked="0"/>
    </xf>
    <xf numFmtId="3" fontId="8" fillId="44" borderId="2" xfId="1" applyNumberFormat="1" applyFont="1" applyFill="1" applyBorder="1" applyAlignment="1" applyProtection="1">
      <alignment horizontal="center" vertical="center"/>
      <protection locked="0"/>
    </xf>
    <xf numFmtId="0" fontId="119" fillId="39" borderId="0" xfId="0" applyFont="1" applyFill="1" applyBorder="1" applyAlignment="1">
      <alignment horizontal="center" vertical="center" wrapText="1"/>
    </xf>
    <xf numFmtId="3" fontId="116" fillId="39" borderId="3" xfId="1" applyNumberFormat="1" applyFont="1" applyFill="1" applyBorder="1" applyAlignment="1" applyProtection="1">
      <alignment horizontal="center" vertical="center"/>
      <protection locked="0"/>
    </xf>
    <xf numFmtId="3" fontId="8" fillId="44" borderId="14" xfId="1" applyNumberFormat="1" applyFont="1" applyFill="1" applyBorder="1" applyAlignment="1" applyProtection="1">
      <alignment horizontal="center" vertical="center"/>
      <protection locked="0"/>
    </xf>
    <xf numFmtId="3" fontId="8" fillId="44" borderId="25" xfId="1" applyNumberFormat="1" applyFont="1" applyFill="1" applyBorder="1" applyAlignment="1" applyProtection="1">
      <alignment horizontal="center" vertical="center"/>
      <protection locked="0"/>
    </xf>
    <xf numFmtId="3" fontId="8" fillId="44" borderId="15" xfId="1" applyNumberFormat="1" applyFont="1" applyFill="1" applyBorder="1" applyAlignment="1" applyProtection="1">
      <alignment horizontal="center" vertical="center"/>
      <protection locked="0"/>
    </xf>
    <xf numFmtId="0" fontId="38" fillId="43" borderId="1" xfId="0" applyFont="1" applyFill="1" applyBorder="1" applyAlignment="1">
      <alignment horizontal="center" vertical="center"/>
    </xf>
    <xf numFmtId="0" fontId="121" fillId="39" borderId="0" xfId="1" applyFont="1" applyFill="1" applyBorder="1" applyAlignment="1">
      <alignment horizontal="center" vertical="center" wrapText="1"/>
    </xf>
    <xf numFmtId="0" fontId="38" fillId="44" borderId="0" xfId="0" applyFont="1" applyFill="1" applyAlignment="1">
      <alignment horizontal="center" vertical="center"/>
    </xf>
    <xf numFmtId="0" fontId="108" fillId="44" borderId="0" xfId="0" applyFont="1" applyFill="1" applyAlignment="1">
      <alignment horizontal="center" vertical="center"/>
    </xf>
    <xf numFmtId="3" fontId="116" fillId="44" borderId="2" xfId="1" applyNumberFormat="1" applyFont="1" applyFill="1" applyBorder="1" applyAlignment="1" applyProtection="1">
      <alignment horizontal="center" vertical="center"/>
      <protection locked="0"/>
    </xf>
    <xf numFmtId="3" fontId="108" fillId="44" borderId="2" xfId="1" applyNumberFormat="1" applyFont="1" applyFill="1" applyBorder="1" applyAlignment="1" applyProtection="1">
      <alignment horizontal="center" vertical="center"/>
      <protection locked="0"/>
    </xf>
    <xf numFmtId="3" fontId="8" fillId="44" borderId="3" xfId="1" applyNumberFormat="1" applyFont="1" applyFill="1" applyBorder="1" applyAlignment="1" applyProtection="1">
      <alignment horizontal="center" vertical="center"/>
      <protection locked="0"/>
    </xf>
    <xf numFmtId="9" fontId="80" fillId="13" borderId="2" xfId="0" applyNumberFormat="1" applyFont="1" applyFill="1" applyBorder="1" applyAlignment="1">
      <alignment horizontal="center" vertical="center"/>
    </xf>
    <xf numFmtId="9" fontId="80" fillId="13" borderId="4" xfId="0" applyNumberFormat="1" applyFont="1" applyFill="1" applyBorder="1" applyAlignment="1">
      <alignment horizontal="center" vertical="center"/>
    </xf>
    <xf numFmtId="9" fontId="80" fillId="13" borderId="3" xfId="0" applyNumberFormat="1" applyFont="1" applyFill="1" applyBorder="1" applyAlignment="1">
      <alignment horizontal="center" vertical="center"/>
    </xf>
    <xf numFmtId="3" fontId="116" fillId="39" borderId="2" xfId="1" applyNumberFormat="1" applyFont="1" applyFill="1" applyBorder="1" applyAlignment="1" applyProtection="1">
      <alignment horizontal="center" vertical="center"/>
      <protection locked="0"/>
    </xf>
    <xf numFmtId="3" fontId="9" fillId="44" borderId="2" xfId="1" applyNumberFormat="1" applyFont="1" applyFill="1" applyBorder="1" applyAlignment="1" applyProtection="1">
      <alignment horizontal="center" vertical="center"/>
      <protection locked="0"/>
    </xf>
    <xf numFmtId="3" fontId="9" fillId="44" borderId="4" xfId="1" applyNumberFormat="1" applyFont="1" applyFill="1" applyBorder="1" applyAlignment="1" applyProtection="1">
      <alignment horizontal="center" vertical="center"/>
      <protection locked="0"/>
    </xf>
    <xf numFmtId="3" fontId="108" fillId="39" borderId="2" xfId="1" applyNumberFormat="1" applyFont="1" applyFill="1" applyBorder="1" applyAlignment="1" applyProtection="1">
      <alignment horizontal="center" vertical="center"/>
      <protection locked="0"/>
    </xf>
    <xf numFmtId="3" fontId="108" fillId="39" borderId="4" xfId="1" applyNumberFormat="1" applyFont="1" applyFill="1" applyBorder="1" applyAlignment="1" applyProtection="1">
      <alignment horizontal="center" vertical="center"/>
      <protection locked="0"/>
    </xf>
    <xf numFmtId="3" fontId="38" fillId="39" borderId="1" xfId="0" applyNumberFormat="1" applyFont="1" applyFill="1" applyBorder="1" applyAlignment="1">
      <alignment horizontal="center" vertical="center"/>
    </xf>
    <xf numFmtId="3" fontId="98" fillId="39" borderId="1" xfId="1" applyNumberFormat="1" applyFont="1" applyFill="1" applyBorder="1" applyAlignment="1">
      <alignment horizontal="center" vertical="center" wrapText="1"/>
    </xf>
    <xf numFmtId="3" fontId="9" fillId="44" borderId="3" xfId="1" applyNumberFormat="1" applyFont="1" applyFill="1" applyBorder="1" applyAlignment="1" applyProtection="1">
      <alignment horizontal="center" vertical="center"/>
      <protection locked="0"/>
    </xf>
    <xf numFmtId="3" fontId="35" fillId="0" borderId="4" xfId="1" applyNumberFormat="1" applyFont="1" applyBorder="1" applyAlignment="1" applyProtection="1">
      <alignment horizontal="center" vertical="center"/>
    </xf>
    <xf numFmtId="9" fontId="35" fillId="0" borderId="4" xfId="1" applyNumberFormat="1" applyFont="1" applyBorder="1" applyAlignment="1" applyProtection="1">
      <alignment horizontal="center" vertical="center"/>
    </xf>
    <xf numFmtId="9" fontId="35" fillId="0" borderId="2" xfId="1" applyNumberFormat="1" applyFont="1" applyBorder="1" applyAlignment="1" applyProtection="1">
      <alignment horizontal="center" vertical="center"/>
    </xf>
    <xf numFmtId="3" fontId="35" fillId="0" borderId="2" xfId="1" applyNumberFormat="1" applyFont="1" applyBorder="1" applyAlignment="1" applyProtection="1">
      <alignment horizontal="center" vertical="center"/>
      <protection locked="0"/>
    </xf>
    <xf numFmtId="3" fontId="35" fillId="0" borderId="4" xfId="1" applyNumberFormat="1" applyFont="1" applyBorder="1" applyAlignment="1" applyProtection="1">
      <alignment horizontal="center" vertical="center"/>
      <protection locked="0"/>
    </xf>
    <xf numFmtId="9" fontId="35" fillId="0" borderId="3" xfId="1" applyNumberFormat="1" applyFont="1" applyBorder="1" applyAlignment="1" applyProtection="1">
      <alignment horizontal="center" vertical="center"/>
    </xf>
    <xf numFmtId="3" fontId="35" fillId="0" borderId="3" xfId="1" applyNumberFormat="1" applyFont="1" applyBorder="1" applyAlignment="1" applyProtection="1">
      <alignment horizontal="center" vertical="center"/>
      <protection locked="0"/>
    </xf>
    <xf numFmtId="3" fontId="122" fillId="39" borderId="0" xfId="1" applyNumberFormat="1" applyFont="1" applyFill="1" applyBorder="1" applyAlignment="1">
      <alignment horizontal="center" vertical="center" wrapText="1"/>
    </xf>
    <xf numFmtId="3" fontId="116" fillId="39" borderId="0" xfId="0" applyNumberFormat="1" applyFont="1" applyFill="1" applyBorder="1" applyAlignment="1">
      <alignment horizontal="center" vertical="center"/>
    </xf>
    <xf numFmtId="0" fontId="120" fillId="39" borderId="0" xfId="1" applyFont="1" applyFill="1" applyBorder="1" applyAlignment="1">
      <alignment horizontal="center" vertical="center" wrapText="1"/>
    </xf>
    <xf numFmtId="3" fontId="9" fillId="43" borderId="3" xfId="1" applyNumberFormat="1" applyFont="1" applyFill="1" applyBorder="1" applyAlignment="1" applyProtection="1">
      <alignment horizontal="center" vertical="center"/>
      <protection locked="0"/>
    </xf>
    <xf numFmtId="3" fontId="9" fillId="43" borderId="1" xfId="1" applyNumberFormat="1" applyFont="1" applyFill="1" applyBorder="1" applyAlignment="1" applyProtection="1">
      <alignment horizontal="center" vertical="center"/>
      <protection locked="0"/>
    </xf>
    <xf numFmtId="3" fontId="116" fillId="39" borderId="20" xfId="1" applyNumberFormat="1" applyFont="1" applyFill="1" applyBorder="1" applyAlignment="1" applyProtection="1">
      <alignment horizontal="center" vertical="center"/>
      <protection locked="0"/>
    </xf>
    <xf numFmtId="3" fontId="116" fillId="39" borderId="21" xfId="1" applyNumberFormat="1" applyFont="1" applyFill="1" applyBorder="1" applyAlignment="1" applyProtection="1">
      <alignment horizontal="center" vertical="center"/>
      <protection locked="0"/>
    </xf>
    <xf numFmtId="3" fontId="116" fillId="39" borderId="19" xfId="1" applyNumberFormat="1" applyFont="1" applyFill="1" applyBorder="1" applyAlignment="1" applyProtection="1">
      <alignment horizontal="center" vertical="center"/>
      <protection locked="0"/>
    </xf>
    <xf numFmtId="0" fontId="31" fillId="39" borderId="0" xfId="1" applyFont="1" applyFill="1" applyBorder="1" applyAlignment="1">
      <alignment horizontal="center" vertical="center" wrapText="1"/>
    </xf>
    <xf numFmtId="0" fontId="44" fillId="17" borderId="19" xfId="1" applyFont="1" applyFill="1" applyBorder="1" applyAlignment="1">
      <alignment horizontal="center" vertical="center" wrapText="1"/>
    </xf>
    <xf numFmtId="3" fontId="116" fillId="43" borderId="1" xfId="0" applyNumberFormat="1" applyFont="1" applyFill="1" applyBorder="1" applyAlignment="1">
      <alignment horizontal="center" vertical="center"/>
    </xf>
    <xf numFmtId="3" fontId="129" fillId="44" borderId="2" xfId="1" applyNumberFormat="1" applyFont="1" applyFill="1" applyBorder="1" applyAlignment="1" applyProtection="1">
      <alignment horizontal="center" vertical="center"/>
      <protection locked="0"/>
    </xf>
    <xf numFmtId="3" fontId="129" fillId="44" borderId="4" xfId="1" applyNumberFormat="1" applyFont="1" applyFill="1" applyBorder="1" applyAlignment="1" applyProtection="1">
      <alignment horizontal="center" vertical="center"/>
      <protection locked="0"/>
    </xf>
    <xf numFmtId="3" fontId="78" fillId="44" borderId="4" xfId="1" applyNumberFormat="1" applyFont="1" applyFill="1" applyBorder="1" applyAlignment="1" applyProtection="1">
      <alignment horizontal="center" vertical="center"/>
      <protection locked="0"/>
    </xf>
    <xf numFmtId="3" fontId="78" fillId="44" borderId="3" xfId="1" applyNumberFormat="1" applyFont="1" applyFill="1" applyBorder="1" applyAlignment="1" applyProtection="1">
      <alignment horizontal="center" vertical="center"/>
      <protection locked="0"/>
    </xf>
    <xf numFmtId="3" fontId="116" fillId="44" borderId="0" xfId="0" applyNumberFormat="1" applyFont="1" applyFill="1" applyAlignment="1">
      <alignment horizontal="center" vertical="center"/>
    </xf>
    <xf numFmtId="3" fontId="19" fillId="44" borderId="1" xfId="1" applyNumberFormat="1" applyFont="1" applyFill="1" applyBorder="1" applyAlignment="1" applyProtection="1">
      <alignment horizontal="center" vertical="center"/>
      <protection locked="0"/>
    </xf>
    <xf numFmtId="3" fontId="108" fillId="39" borderId="0" xfId="1" applyNumberFormat="1" applyFont="1" applyFill="1" applyBorder="1" applyAlignment="1">
      <alignment horizontal="center" vertical="center"/>
    </xf>
    <xf numFmtId="3" fontId="108" fillId="39" borderId="0" xfId="1" applyNumberFormat="1" applyFont="1" applyFill="1" applyBorder="1" applyAlignment="1">
      <alignment vertical="center" wrapText="1"/>
    </xf>
    <xf numFmtId="3" fontId="108" fillId="39" borderId="0" xfId="1" applyNumberFormat="1" applyFont="1" applyFill="1" applyBorder="1" applyAlignment="1">
      <alignment horizontal="center" vertical="center" wrapText="1"/>
    </xf>
    <xf numFmtId="3" fontId="95" fillId="39" borderId="1" xfId="1" applyNumberFormat="1" applyFont="1" applyFill="1" applyBorder="1" applyAlignment="1">
      <alignment horizontal="center" vertical="center" wrapText="1"/>
    </xf>
    <xf numFmtId="0" fontId="1" fillId="41" borderId="0" xfId="0" applyFont="1" applyFill="1" applyAlignment="1">
      <alignment horizontal="center" vertical="center" wrapText="1"/>
    </xf>
    <xf numFmtId="0" fontId="1" fillId="41" borderId="0" xfId="0" applyFont="1" applyFill="1" applyAlignment="1">
      <alignment horizontal="left" vertical="center" wrapText="1"/>
    </xf>
    <xf numFmtId="0" fontId="1" fillId="41" borderId="1" xfId="0" applyFont="1" applyFill="1" applyBorder="1" applyAlignment="1">
      <alignment horizontal="center" vertical="center" wrapText="1"/>
    </xf>
    <xf numFmtId="0" fontId="38" fillId="39" borderId="21" xfId="1" applyFont="1" applyFill="1" applyBorder="1" applyAlignment="1">
      <alignment horizontal="center" vertical="center" wrapText="1"/>
    </xf>
    <xf numFmtId="3" fontId="108" fillId="39" borderId="1" xfId="1" applyNumberFormat="1" applyFont="1" applyFill="1" applyBorder="1" applyAlignment="1">
      <alignment horizontal="center" vertical="center" wrapText="1"/>
    </xf>
    <xf numFmtId="3" fontId="38" fillId="44" borderId="18" xfId="1" applyNumberFormat="1" applyFont="1" applyFill="1" applyBorder="1" applyAlignment="1" applyProtection="1">
      <alignment horizontal="center" vertical="center"/>
      <protection locked="0"/>
    </xf>
    <xf numFmtId="3" fontId="38" fillId="44" borderId="16" xfId="1" applyNumberFormat="1" applyFont="1" applyFill="1" applyBorder="1" applyAlignment="1" applyProtection="1">
      <alignment horizontal="center" vertical="center"/>
      <protection locked="0"/>
    </xf>
    <xf numFmtId="0" fontId="95" fillId="45" borderId="0" xfId="0" applyFont="1" applyFill="1"/>
    <xf numFmtId="3" fontId="38" fillId="0" borderId="0" xfId="1" applyNumberFormat="1" applyFont="1" applyFill="1" applyBorder="1" applyAlignment="1" applyProtection="1">
      <alignment horizontal="center" vertical="center"/>
      <protection locked="0"/>
    </xf>
    <xf numFmtId="3" fontId="38" fillId="0" borderId="0" xfId="1" applyNumberFormat="1" applyFont="1" applyFill="1" applyBorder="1" applyAlignment="1" applyProtection="1">
      <alignment horizontal="center" vertical="center"/>
    </xf>
    <xf numFmtId="9" fontId="38" fillId="0" borderId="0" xfId="1" applyNumberFormat="1" applyFont="1" applyFill="1" applyBorder="1" applyAlignment="1" applyProtection="1">
      <alignment horizontal="center" vertical="center"/>
    </xf>
    <xf numFmtId="3" fontId="116" fillId="0" borderId="0" xfId="1" applyNumberFormat="1" applyFont="1" applyFill="1" applyBorder="1" applyAlignment="1" applyProtection="1">
      <alignment horizontal="center" vertical="center"/>
      <protection locked="0"/>
    </xf>
    <xf numFmtId="0" fontId="31" fillId="0" borderId="0" xfId="0" applyFont="1" applyBorder="1" applyAlignment="1">
      <alignment horizontal="center" vertical="center"/>
    </xf>
    <xf numFmtId="3" fontId="38" fillId="0" borderId="4" xfId="1" applyNumberFormat="1" applyFont="1" applyFill="1" applyBorder="1" applyAlignment="1" applyProtection="1">
      <alignment horizontal="center" vertical="center"/>
      <protection locked="0"/>
    </xf>
    <xf numFmtId="3" fontId="38" fillId="0" borderId="4" xfId="1" applyNumberFormat="1" applyFont="1" applyFill="1" applyBorder="1" applyAlignment="1" applyProtection="1">
      <alignment horizontal="center" vertical="center"/>
    </xf>
    <xf numFmtId="9" fontId="38" fillId="0" borderId="4" xfId="1" applyNumberFormat="1" applyFont="1" applyFill="1" applyBorder="1" applyAlignment="1" applyProtection="1">
      <alignment horizontal="center" vertical="center"/>
    </xf>
    <xf numFmtId="3" fontId="38" fillId="0" borderId="2" xfId="1" applyNumberFormat="1" applyFont="1" applyFill="1" applyBorder="1" applyAlignment="1" applyProtection="1">
      <alignment horizontal="center" vertical="center"/>
      <protection locked="0"/>
    </xf>
    <xf numFmtId="9" fontId="38" fillId="0" borderId="21" xfId="1" applyNumberFormat="1" applyFont="1" applyFill="1" applyBorder="1" applyAlignment="1" applyProtection="1">
      <alignment horizontal="center" vertical="center"/>
    </xf>
    <xf numFmtId="0" fontId="38" fillId="39" borderId="21" xfId="1" applyFont="1" applyFill="1" applyBorder="1" applyAlignment="1">
      <alignment horizontal="center" vertical="center"/>
    </xf>
    <xf numFmtId="0" fontId="38" fillId="39" borderId="0" xfId="1" applyFont="1" applyFill="1" applyBorder="1" applyAlignment="1">
      <alignment horizontal="center" vertical="center"/>
    </xf>
    <xf numFmtId="0" fontId="116" fillId="39" borderId="0" xfId="0" applyFont="1" applyFill="1" applyAlignment="1">
      <alignment horizontal="center" vertical="center"/>
    </xf>
    <xf numFmtId="0" fontId="31" fillId="39" borderId="1" xfId="0" applyFont="1" applyFill="1" applyBorder="1" applyAlignment="1">
      <alignment horizontal="center" vertical="center"/>
    </xf>
    <xf numFmtId="3" fontId="116" fillId="39" borderId="1" xfId="1" applyNumberFormat="1" applyFont="1" applyFill="1" applyBorder="1" applyAlignment="1">
      <alignment horizontal="center" vertical="center"/>
    </xf>
    <xf numFmtId="3" fontId="116" fillId="39" borderId="1" xfId="1" applyNumberFormat="1" applyFont="1" applyFill="1" applyBorder="1" applyAlignment="1" applyProtection="1">
      <alignment horizontal="center" vertical="center"/>
      <protection locked="0"/>
    </xf>
    <xf numFmtId="3" fontId="117" fillId="0" borderId="0" xfId="1" applyNumberFormat="1" applyFont="1" applyFill="1" applyBorder="1" applyAlignment="1">
      <alignment horizontal="center" vertical="center"/>
    </xf>
    <xf numFmtId="3" fontId="98" fillId="0" borderId="0" xfId="1" applyNumberFormat="1" applyFont="1" applyFill="1" applyBorder="1" applyAlignment="1" applyProtection="1">
      <alignment horizontal="center" vertical="center"/>
    </xf>
    <xf numFmtId="3" fontId="77" fillId="0" borderId="0" xfId="1" applyNumberFormat="1" applyFont="1" applyFill="1" applyBorder="1" applyAlignment="1">
      <alignment horizontal="center" vertical="center"/>
    </xf>
    <xf numFmtId="3" fontId="19" fillId="0" borderId="0" xfId="1" applyNumberFormat="1" applyFont="1" applyFill="1" applyBorder="1" applyAlignment="1" applyProtection="1">
      <alignment horizontal="center" vertical="center"/>
      <protection locked="0"/>
    </xf>
    <xf numFmtId="3" fontId="20" fillId="11" borderId="1" xfId="1" applyNumberFormat="1" applyFont="1" applyFill="1" applyBorder="1" applyAlignment="1" applyProtection="1">
      <alignment horizontal="center" vertical="center"/>
    </xf>
    <xf numFmtId="0" fontId="31" fillId="17" borderId="1" xfId="0" applyFont="1" applyFill="1" applyBorder="1" applyAlignment="1">
      <alignment horizontal="center" vertical="center"/>
    </xf>
    <xf numFmtId="3" fontId="19" fillId="11" borderId="4" xfId="2" applyNumberFormat="1" applyFont="1" applyFill="1" applyBorder="1" applyAlignment="1">
      <alignment horizontal="center" vertical="center"/>
    </xf>
    <xf numFmtId="9" fontId="19" fillId="11" borderId="0" xfId="3" applyNumberFormat="1" applyFont="1" applyFill="1" applyBorder="1" applyAlignment="1">
      <alignment horizontal="center" vertical="center"/>
    </xf>
    <xf numFmtId="9" fontId="19" fillId="11" borderId="25" xfId="3" applyNumberFormat="1" applyFont="1" applyFill="1" applyBorder="1" applyAlignment="1">
      <alignment horizontal="center" vertical="center"/>
    </xf>
    <xf numFmtId="0" fontId="31" fillId="0" borderId="1" xfId="0" applyFont="1" applyFill="1" applyBorder="1" applyAlignment="1">
      <alignment horizontal="center" vertical="center"/>
    </xf>
    <xf numFmtId="9" fontId="38" fillId="0" borderId="1" xfId="3" applyNumberFormat="1" applyFont="1" applyFill="1" applyBorder="1" applyAlignment="1">
      <alignment horizontal="center" vertical="center"/>
    </xf>
    <xf numFmtId="49" fontId="19" fillId="11" borderId="21" xfId="0" applyNumberFormat="1" applyFont="1" applyFill="1" applyBorder="1" applyAlignment="1">
      <alignment horizontal="center" vertical="center" wrapText="1"/>
    </xf>
    <xf numFmtId="9" fontId="19" fillId="41" borderId="21" xfId="1" applyNumberFormat="1" applyFont="1" applyFill="1" applyBorder="1" applyAlignment="1" applyProtection="1">
      <alignment horizontal="center" vertical="center"/>
    </xf>
    <xf numFmtId="0" fontId="31" fillId="44" borderId="1" xfId="0" applyFont="1" applyFill="1" applyBorder="1" applyAlignment="1">
      <alignment horizontal="center" vertical="center"/>
    </xf>
    <xf numFmtId="3" fontId="38" fillId="39" borderId="21" xfId="1" applyNumberFormat="1" applyFont="1" applyFill="1" applyBorder="1" applyAlignment="1" applyProtection="1">
      <alignment horizontal="center" vertical="center"/>
      <protection locked="0"/>
    </xf>
    <xf numFmtId="3" fontId="38" fillId="39" borderId="19" xfId="1" applyNumberFormat="1" applyFont="1" applyFill="1" applyBorder="1" applyAlignment="1" applyProtection="1">
      <alignment horizontal="center" vertical="center"/>
      <protection locked="0"/>
    </xf>
    <xf numFmtId="3" fontId="38" fillId="39" borderId="0" xfId="1" applyNumberFormat="1" applyFont="1" applyFill="1" applyBorder="1" applyAlignment="1">
      <alignment horizontal="center" vertical="center" wrapText="1"/>
    </xf>
    <xf numFmtId="3" fontId="95" fillId="44" borderId="18" xfId="0" applyNumberFormat="1" applyFont="1" applyFill="1" applyBorder="1" applyAlignment="1">
      <alignment horizontal="center" vertical="center"/>
    </xf>
    <xf numFmtId="3" fontId="0" fillId="0" borderId="18" xfId="0" applyNumberFormat="1" applyFont="1" applyBorder="1" applyAlignment="1">
      <alignment horizontal="center" vertical="center"/>
    </xf>
    <xf numFmtId="9" fontId="0" fillId="0" borderId="18" xfId="0" applyNumberFormat="1" applyFont="1" applyBorder="1" applyAlignment="1">
      <alignment horizontal="center" vertical="center"/>
    </xf>
    <xf numFmtId="9" fontId="0" fillId="0" borderId="14" xfId="0" applyNumberFormat="1" applyFont="1" applyBorder="1" applyAlignment="1">
      <alignment horizontal="center" vertical="center"/>
    </xf>
    <xf numFmtId="3" fontId="95" fillId="44" borderId="0" xfId="0" applyNumberFormat="1" applyFont="1" applyFill="1" applyBorder="1" applyAlignment="1">
      <alignment horizontal="center" vertical="center"/>
    </xf>
    <xf numFmtId="3" fontId="0" fillId="0" borderId="0" xfId="0" applyNumberFormat="1" applyFont="1" applyBorder="1" applyAlignment="1">
      <alignment horizontal="center" vertical="center"/>
    </xf>
    <xf numFmtId="9" fontId="0" fillId="0" borderId="0" xfId="0" applyNumberFormat="1" applyFont="1" applyBorder="1" applyAlignment="1">
      <alignment horizontal="center" vertical="center"/>
    </xf>
    <xf numFmtId="9" fontId="0" fillId="0" borderId="25" xfId="0" applyNumberFormat="1" applyFont="1" applyBorder="1" applyAlignment="1">
      <alignment horizontal="center" vertical="center"/>
    </xf>
    <xf numFmtId="3" fontId="95" fillId="44" borderId="16" xfId="0" applyNumberFormat="1" applyFont="1" applyFill="1" applyBorder="1" applyAlignment="1">
      <alignment horizontal="center" vertical="center"/>
    </xf>
    <xf numFmtId="3" fontId="0" fillId="42" borderId="16" xfId="0" applyNumberFormat="1" applyFont="1" applyFill="1" applyBorder="1" applyAlignment="1">
      <alignment horizontal="center" vertical="center"/>
    </xf>
    <xf numFmtId="9" fontId="0" fillId="42" borderId="16" xfId="0" applyNumberFormat="1" applyFont="1" applyFill="1" applyBorder="1" applyAlignment="1">
      <alignment horizontal="center" vertical="center"/>
    </xf>
    <xf numFmtId="9" fontId="0" fillId="42" borderId="15" xfId="0" applyNumberFormat="1" applyFont="1" applyFill="1" applyBorder="1" applyAlignment="1">
      <alignment horizontal="center" vertical="center"/>
    </xf>
    <xf numFmtId="3" fontId="117" fillId="39" borderId="1" xfId="1" applyNumberFormat="1" applyFont="1" applyFill="1" applyBorder="1" applyAlignment="1">
      <alignment horizontal="center" vertical="center"/>
    </xf>
    <xf numFmtId="3" fontId="19" fillId="17" borderId="4" xfId="1" applyNumberFormat="1" applyFont="1" applyFill="1" applyBorder="1" applyAlignment="1" applyProtection="1">
      <alignment horizontal="center" vertical="center"/>
    </xf>
    <xf numFmtId="0" fontId="31" fillId="44" borderId="0" xfId="0" applyFont="1" applyFill="1" applyAlignment="1">
      <alignment horizontal="center" vertical="center"/>
    </xf>
    <xf numFmtId="9" fontId="19" fillId="0" borderId="2" xfId="1" applyNumberFormat="1" applyFont="1" applyFill="1" applyBorder="1" applyAlignment="1" applyProtection="1">
      <alignment horizontal="center" vertical="center"/>
    </xf>
    <xf numFmtId="3" fontId="117" fillId="44" borderId="2" xfId="3" applyNumberFormat="1" applyFont="1" applyFill="1" applyBorder="1" applyAlignment="1">
      <alignment horizontal="center" vertical="center"/>
    </xf>
    <xf numFmtId="3" fontId="117" fillId="44" borderId="4" xfId="3" applyNumberFormat="1" applyFont="1" applyFill="1" applyBorder="1" applyAlignment="1">
      <alignment horizontal="center" vertical="center"/>
    </xf>
    <xf numFmtId="4" fontId="116" fillId="44" borderId="2" xfId="1" applyNumberFormat="1" applyFont="1" applyFill="1" applyBorder="1" applyAlignment="1" applyProtection="1">
      <alignment horizontal="center" vertical="center"/>
      <protection locked="0"/>
    </xf>
    <xf numFmtId="4" fontId="117" fillId="39" borderId="2" xfId="1" applyNumberFormat="1" applyFont="1" applyFill="1" applyBorder="1" applyAlignment="1">
      <alignment horizontal="center" vertical="center"/>
    </xf>
    <xf numFmtId="4" fontId="116" fillId="39" borderId="2" xfId="1" applyNumberFormat="1" applyFont="1" applyFill="1" applyBorder="1" applyAlignment="1" applyProtection="1">
      <alignment horizontal="center" vertical="center"/>
      <protection locked="0"/>
    </xf>
    <xf numFmtId="4" fontId="117" fillId="44" borderId="4" xfId="3" applyNumberFormat="1" applyFont="1" applyFill="1" applyBorder="1" applyAlignment="1">
      <alignment horizontal="center" vertical="center"/>
    </xf>
    <xf numFmtId="3" fontId="117" fillId="44" borderId="2" xfId="14" applyNumberFormat="1" applyFont="1" applyFill="1" applyBorder="1" applyAlignment="1">
      <alignment horizontal="center" vertical="center"/>
    </xf>
    <xf numFmtId="3" fontId="116" fillId="44" borderId="2" xfId="7" applyNumberFormat="1" applyFont="1" applyFill="1" applyBorder="1" applyAlignment="1" applyProtection="1">
      <alignment horizontal="center" vertical="center"/>
      <protection locked="0"/>
    </xf>
    <xf numFmtId="3" fontId="117" fillId="44" borderId="4" xfId="14" applyNumberFormat="1" applyFont="1" applyFill="1" applyBorder="1" applyAlignment="1">
      <alignment horizontal="center" vertical="center"/>
    </xf>
    <xf numFmtId="3" fontId="116" fillId="44" borderId="4" xfId="7" applyNumberFormat="1" applyFont="1" applyFill="1" applyBorder="1" applyAlignment="1" applyProtection="1">
      <alignment horizontal="center" vertical="center"/>
      <protection locked="0"/>
    </xf>
    <xf numFmtId="3" fontId="31" fillId="39" borderId="0" xfId="0" applyNumberFormat="1" applyFont="1" applyFill="1" applyAlignment="1">
      <alignment horizontal="center" vertical="center"/>
    </xf>
    <xf numFmtId="3" fontId="31" fillId="39" borderId="0" xfId="0" applyNumberFormat="1" applyFont="1" applyFill="1" applyBorder="1" applyAlignment="1">
      <alignment horizontal="center" vertical="center"/>
    </xf>
    <xf numFmtId="4" fontId="31" fillId="39" borderId="0" xfId="0" applyNumberFormat="1" applyFont="1" applyFill="1" applyBorder="1" applyAlignment="1">
      <alignment horizontal="center" vertical="center"/>
    </xf>
    <xf numFmtId="1" fontId="31" fillId="39" borderId="0" xfId="0" applyNumberFormat="1" applyFont="1" applyFill="1" applyBorder="1" applyAlignment="1">
      <alignment horizontal="center" vertical="center"/>
    </xf>
    <xf numFmtId="4" fontId="116" fillId="39" borderId="1" xfId="1" applyNumberFormat="1" applyFont="1" applyFill="1" applyBorder="1" applyAlignment="1" applyProtection="1">
      <alignment horizontal="center" vertical="center"/>
      <protection locked="0"/>
    </xf>
    <xf numFmtId="4" fontId="19" fillId="0" borderId="1" xfId="1" applyNumberFormat="1" applyFont="1" applyFill="1" applyBorder="1" applyAlignment="1" applyProtection="1">
      <alignment horizontal="center" vertical="center"/>
    </xf>
    <xf numFmtId="3" fontId="36" fillId="5" borderId="3" xfId="1" applyNumberFormat="1" applyFont="1" applyFill="1" applyBorder="1" applyAlignment="1" applyProtection="1">
      <alignment horizontal="center" vertical="center"/>
    </xf>
    <xf numFmtId="3" fontId="38" fillId="39" borderId="2" xfId="1" applyNumberFormat="1" applyFont="1" applyFill="1" applyBorder="1" applyAlignment="1" applyProtection="1">
      <alignment horizontal="center" vertical="center"/>
    </xf>
    <xf numFmtId="3" fontId="38" fillId="39" borderId="4" xfId="1" applyNumberFormat="1" applyFont="1" applyFill="1" applyBorder="1" applyAlignment="1" applyProtection="1">
      <alignment horizontal="center" vertical="center"/>
    </xf>
    <xf numFmtId="0" fontId="31" fillId="39" borderId="0" xfId="0" applyFont="1" applyFill="1" applyAlignment="1">
      <alignment horizontal="center" vertical="center"/>
    </xf>
    <xf numFmtId="0" fontId="1" fillId="0" borderId="0" xfId="0" applyFont="1" applyFill="1" applyAlignment="1">
      <alignment horizontal="center" vertical="center"/>
    </xf>
    <xf numFmtId="9" fontId="38" fillId="29" borderId="4" xfId="1" applyNumberFormat="1" applyFont="1" applyFill="1" applyBorder="1" applyAlignment="1" applyProtection="1">
      <alignment horizontal="center" vertical="center"/>
    </xf>
    <xf numFmtId="9" fontId="119" fillId="29" borderId="0" xfId="0" applyNumberFormat="1" applyFont="1" applyFill="1" applyAlignment="1">
      <alignment horizontal="center" vertical="center"/>
    </xf>
    <xf numFmtId="9" fontId="38" fillId="29" borderId="2" xfId="1" applyNumberFormat="1" applyFont="1" applyFill="1" applyBorder="1" applyAlignment="1" applyProtection="1">
      <alignment horizontal="center" vertical="center"/>
    </xf>
    <xf numFmtId="1" fontId="19" fillId="0" borderId="2" xfId="1" applyNumberFormat="1" applyFont="1" applyBorder="1" applyAlignment="1" applyProtection="1">
      <alignment horizontal="center" vertical="center"/>
    </xf>
    <xf numFmtId="1" fontId="19" fillId="0" borderId="4" xfId="1" applyNumberFormat="1" applyFont="1" applyBorder="1" applyAlignment="1" applyProtection="1">
      <alignment horizontal="center" vertical="center"/>
    </xf>
    <xf numFmtId="1" fontId="19" fillId="0" borderId="3" xfId="1" applyNumberFormat="1" applyFont="1" applyBorder="1" applyAlignment="1" applyProtection="1">
      <alignment horizontal="center" vertical="center"/>
    </xf>
    <xf numFmtId="3" fontId="38" fillId="29" borderId="2" xfId="1" applyNumberFormat="1" applyFont="1" applyFill="1" applyBorder="1" applyAlignment="1" applyProtection="1">
      <alignment horizontal="center" vertical="center"/>
      <protection locked="0"/>
    </xf>
    <xf numFmtId="3" fontId="38" fillId="29" borderId="4" xfId="1" applyNumberFormat="1" applyFont="1" applyFill="1" applyBorder="1" applyAlignment="1" applyProtection="1">
      <alignment horizontal="center" vertical="center"/>
      <protection locked="0"/>
    </xf>
    <xf numFmtId="9" fontId="19" fillId="26" borderId="4" xfId="1" applyNumberFormat="1" applyFont="1" applyFill="1" applyBorder="1" applyAlignment="1" applyProtection="1">
      <alignment horizontal="center" vertical="center"/>
    </xf>
    <xf numFmtId="9" fontId="19" fillId="26" borderId="3" xfId="1" applyNumberFormat="1" applyFont="1" applyFill="1" applyBorder="1" applyAlignment="1" applyProtection="1">
      <alignment horizontal="center" vertical="center"/>
    </xf>
    <xf numFmtId="9" fontId="19" fillId="26" borderId="2" xfId="1" applyNumberFormat="1" applyFont="1" applyFill="1" applyBorder="1" applyAlignment="1" applyProtection="1">
      <alignment horizontal="center" vertical="center"/>
    </xf>
    <xf numFmtId="9" fontId="19" fillId="35" borderId="2" xfId="1" applyNumberFormat="1" applyFont="1" applyFill="1" applyBorder="1" applyAlignment="1" applyProtection="1">
      <alignment horizontal="center" vertical="center"/>
    </xf>
    <xf numFmtId="9" fontId="38" fillId="26" borderId="4" xfId="1" applyNumberFormat="1" applyFont="1" applyFill="1" applyBorder="1" applyAlignment="1" applyProtection="1">
      <alignment horizontal="center" vertical="center"/>
    </xf>
    <xf numFmtId="0" fontId="31" fillId="44" borderId="0" xfId="0" applyFont="1" applyFill="1" applyAlignment="1">
      <alignment horizontal="center" vertical="center"/>
    </xf>
    <xf numFmtId="3" fontId="31" fillId="44" borderId="0" xfId="0" applyNumberFormat="1" applyFont="1" applyFill="1" applyAlignment="1">
      <alignment horizontal="center" vertical="center"/>
    </xf>
    <xf numFmtId="0" fontId="20" fillId="0" borderId="1" xfId="1" applyFont="1" applyFill="1" applyBorder="1" applyAlignment="1">
      <alignment horizontal="center" vertical="center" wrapText="1"/>
    </xf>
    <xf numFmtId="3" fontId="38" fillId="39" borderId="2" xfId="1" applyNumberFormat="1" applyFont="1" applyFill="1" applyBorder="1" applyAlignment="1" applyProtection="1">
      <alignment horizontal="center" vertical="center"/>
    </xf>
    <xf numFmtId="3" fontId="38" fillId="39" borderId="1" xfId="1" applyNumberFormat="1" applyFont="1" applyFill="1" applyBorder="1" applyAlignment="1">
      <alignment horizontal="center" vertical="center" wrapText="1"/>
    </xf>
    <xf numFmtId="3" fontId="98" fillId="44" borderId="2" xfId="1" applyNumberFormat="1" applyFont="1" applyFill="1" applyBorder="1" applyAlignment="1" applyProtection="1">
      <alignment horizontal="center" vertical="center"/>
      <protection locked="0"/>
    </xf>
    <xf numFmtId="3" fontId="98" fillId="44" borderId="4" xfId="1" applyNumberFormat="1" applyFont="1" applyFill="1" applyBorder="1" applyAlignment="1" applyProtection="1">
      <alignment horizontal="center" vertical="center"/>
      <protection locked="0"/>
    </xf>
    <xf numFmtId="9" fontId="38" fillId="26" borderId="2" xfId="1" applyNumberFormat="1" applyFont="1" applyFill="1" applyBorder="1" applyAlignment="1" applyProtection="1">
      <alignment horizontal="center" vertical="center"/>
    </xf>
    <xf numFmtId="3" fontId="19" fillId="41" borderId="1" xfId="1" applyNumberFormat="1" applyFont="1" applyFill="1" applyBorder="1" applyAlignment="1">
      <alignment horizontal="center" vertical="center"/>
    </xf>
    <xf numFmtId="3" fontId="20" fillId="0" borderId="1" xfId="1" applyNumberFormat="1" applyFont="1" applyFill="1" applyBorder="1" applyAlignment="1">
      <alignment horizontal="center" vertical="center" wrapText="1"/>
    </xf>
    <xf numFmtId="43" fontId="1" fillId="0" borderId="0" xfId="0" applyNumberFormat="1" applyFont="1" applyFill="1" applyAlignment="1">
      <alignment horizontal="center" vertical="center"/>
    </xf>
    <xf numFmtId="169" fontId="98" fillId="0" borderId="19" xfId="1" applyNumberFormat="1" applyFont="1" applyFill="1" applyBorder="1" applyAlignment="1" applyProtection="1">
      <alignment vertical="center"/>
    </xf>
    <xf numFmtId="169" fontId="98" fillId="0" borderId="16" xfId="1" applyNumberFormat="1" applyFont="1" applyFill="1" applyBorder="1" applyAlignment="1" applyProtection="1">
      <alignment vertical="center"/>
    </xf>
    <xf numFmtId="3" fontId="98" fillId="0" borderId="1" xfId="1" applyNumberFormat="1" applyFont="1" applyFill="1" applyBorder="1" applyAlignment="1" applyProtection="1">
      <alignment vertical="center"/>
      <protection locked="0"/>
    </xf>
    <xf numFmtId="3" fontId="1" fillId="0" borderId="0" xfId="0" applyNumberFormat="1" applyFont="1" applyFill="1" applyBorder="1" applyAlignment="1">
      <alignment vertical="center"/>
    </xf>
    <xf numFmtId="9" fontId="1" fillId="0" borderId="0" xfId="0" applyNumberFormat="1" applyFont="1" applyFill="1" applyAlignment="1">
      <alignment vertical="center"/>
    </xf>
    <xf numFmtId="3" fontId="31" fillId="0" borderId="0" xfId="0" applyNumberFormat="1" applyFont="1" applyFill="1" applyAlignment="1">
      <alignment horizontal="center" vertical="center"/>
    </xf>
    <xf numFmtId="3" fontId="1" fillId="0" borderId="0" xfId="0" applyNumberFormat="1" applyFont="1" applyFill="1" applyAlignment="1">
      <alignment vertical="center"/>
    </xf>
    <xf numFmtId="9" fontId="1" fillId="0" borderId="25" xfId="0" applyNumberFormat="1" applyFont="1" applyFill="1" applyBorder="1" applyAlignment="1">
      <alignment vertical="center"/>
    </xf>
    <xf numFmtId="0" fontId="31" fillId="0" borderId="2" xfId="0" applyFont="1" applyFill="1" applyBorder="1" applyAlignment="1">
      <alignment horizontal="center" vertical="center"/>
    </xf>
    <xf numFmtId="1" fontId="1" fillId="0" borderId="0" xfId="0" applyNumberFormat="1" applyFont="1" applyFill="1" applyAlignment="1">
      <alignment horizontal="center" vertical="center"/>
    </xf>
    <xf numFmtId="4" fontId="20" fillId="0" borderId="19" xfId="1" applyNumberFormat="1" applyFont="1" applyFill="1" applyBorder="1" applyAlignment="1" applyProtection="1">
      <alignment vertical="center"/>
    </xf>
    <xf numFmtId="4" fontId="20" fillId="0" borderId="15" xfId="1" applyNumberFormat="1" applyFont="1" applyFill="1" applyBorder="1" applyAlignment="1" applyProtection="1">
      <alignment vertical="center"/>
    </xf>
    <xf numFmtId="0" fontId="31" fillId="44" borderId="14" xfId="0" applyFont="1" applyFill="1" applyBorder="1" applyAlignment="1">
      <alignment horizontal="center" vertical="center"/>
    </xf>
    <xf numFmtId="0" fontId="31" fillId="44" borderId="25" xfId="0" applyFont="1" applyFill="1" applyBorder="1" applyAlignment="1">
      <alignment horizontal="center" vertical="center"/>
    </xf>
    <xf numFmtId="0" fontId="31" fillId="44" borderId="15" xfId="0" applyFont="1" applyFill="1" applyBorder="1" applyAlignment="1">
      <alignment horizontal="center" vertical="center"/>
    </xf>
    <xf numFmtId="3" fontId="19" fillId="17" borderId="1" xfId="1" applyNumberFormat="1" applyFont="1" applyFill="1" applyBorder="1" applyAlignment="1" applyProtection="1">
      <alignment horizontal="center" vertical="center"/>
    </xf>
    <xf numFmtId="3" fontId="20" fillId="41" borderId="1" xfId="1" applyNumberFormat="1" applyFont="1" applyFill="1" applyBorder="1" applyAlignment="1" applyProtection="1">
      <alignment horizontal="center" vertical="center"/>
      <protection locked="0"/>
    </xf>
    <xf numFmtId="0" fontId="1" fillId="35" borderId="1" xfId="0" applyFont="1" applyFill="1" applyBorder="1" applyAlignment="1">
      <alignment horizontal="center" vertical="center"/>
    </xf>
    <xf numFmtId="3" fontId="38" fillId="44" borderId="0" xfId="0" applyNumberFormat="1" applyFont="1" applyFill="1" applyAlignment="1">
      <alignment horizontal="center" vertical="center"/>
    </xf>
    <xf numFmtId="9" fontId="116" fillId="34" borderId="4" xfId="1" applyNumberFormat="1" applyFont="1" applyFill="1" applyBorder="1" applyAlignment="1" applyProtection="1">
      <alignment horizontal="center" vertical="center"/>
    </xf>
    <xf numFmtId="3" fontId="22" fillId="6" borderId="25" xfId="2" applyNumberFormat="1" applyFont="1" applyFill="1" applyBorder="1" applyAlignment="1">
      <alignment horizontal="center" vertical="center"/>
    </xf>
    <xf numFmtId="3" fontId="22" fillId="6" borderId="21" xfId="2" applyNumberFormat="1" applyFont="1" applyFill="1" applyBorder="1" applyAlignment="1">
      <alignment horizontal="center" vertical="center"/>
    </xf>
    <xf numFmtId="3" fontId="95" fillId="44" borderId="0" xfId="0" applyNumberFormat="1" applyFont="1" applyFill="1" applyAlignment="1">
      <alignment horizontal="center" vertical="center"/>
    </xf>
    <xf numFmtId="3" fontId="38" fillId="39" borderId="1" xfId="0" applyNumberFormat="1" applyFont="1" applyFill="1" applyBorder="1" applyAlignment="1">
      <alignment horizontal="center" vertical="center" wrapText="1"/>
    </xf>
    <xf numFmtId="3" fontId="117" fillId="44" borderId="18" xfId="3" applyNumberFormat="1" applyFont="1" applyFill="1" applyBorder="1" applyAlignment="1">
      <alignment horizontal="center" vertical="center"/>
    </xf>
    <xf numFmtId="3" fontId="117" fillId="44" borderId="0" xfId="3" applyNumberFormat="1" applyFont="1" applyFill="1" applyBorder="1" applyAlignment="1">
      <alignment horizontal="center" vertical="center"/>
    </xf>
    <xf numFmtId="3" fontId="120" fillId="44" borderId="0" xfId="1" applyNumberFormat="1" applyFont="1" applyFill="1" applyBorder="1" applyAlignment="1">
      <alignment horizontal="center" vertical="center"/>
    </xf>
    <xf numFmtId="3" fontId="120" fillId="44" borderId="16" xfId="1" applyNumberFormat="1" applyFont="1" applyFill="1" applyBorder="1" applyAlignment="1">
      <alignment horizontal="center" vertical="center"/>
    </xf>
    <xf numFmtId="3" fontId="98" fillId="47" borderId="4" xfId="2" applyNumberFormat="1" applyFont="1" applyFill="1" applyBorder="1" applyAlignment="1">
      <alignment horizontal="center" vertical="center"/>
    </xf>
    <xf numFmtId="3" fontId="98" fillId="47" borderId="3" xfId="2" applyNumberFormat="1" applyFont="1" applyFill="1" applyBorder="1" applyAlignment="1">
      <alignment horizontal="center" vertical="center"/>
    </xf>
    <xf numFmtId="3" fontId="98" fillId="48" borderId="4" xfId="2" applyNumberFormat="1" applyFont="1" applyFill="1" applyBorder="1" applyAlignment="1">
      <alignment horizontal="center" vertical="center"/>
    </xf>
    <xf numFmtId="3" fontId="98" fillId="48" borderId="3" xfId="2" applyNumberFormat="1" applyFont="1" applyFill="1" applyBorder="1" applyAlignment="1">
      <alignment horizontal="center" vertical="center"/>
    </xf>
    <xf numFmtId="3" fontId="38" fillId="44" borderId="21" xfId="1" applyNumberFormat="1" applyFont="1" applyFill="1" applyBorder="1" applyAlignment="1" applyProtection="1">
      <alignment horizontal="center" vertical="center"/>
    </xf>
    <xf numFmtId="3" fontId="38" fillId="44" borderId="20" xfId="1" applyNumberFormat="1" applyFont="1" applyFill="1" applyBorder="1" applyAlignment="1" applyProtection="1">
      <alignment horizontal="center" vertical="center"/>
    </xf>
    <xf numFmtId="3" fontId="38" fillId="44" borderId="19" xfId="1" applyNumberFormat="1" applyFont="1" applyFill="1" applyBorder="1" applyAlignment="1" applyProtection="1">
      <alignment horizontal="center" vertical="center"/>
    </xf>
    <xf numFmtId="3" fontId="31" fillId="44" borderId="0" xfId="0" applyNumberFormat="1" applyFont="1" applyFill="1" applyAlignment="1">
      <alignment horizontal="center" vertical="center"/>
    </xf>
    <xf numFmtId="9" fontId="19" fillId="0" borderId="2" xfId="1" applyNumberFormat="1" applyFont="1" applyFill="1" applyBorder="1" applyAlignment="1" applyProtection="1">
      <alignment horizontal="center" vertical="center"/>
    </xf>
    <xf numFmtId="9" fontId="19" fillId="0" borderId="3" xfId="1" applyNumberFormat="1" applyFont="1" applyFill="1" applyBorder="1" applyAlignment="1" applyProtection="1">
      <alignment horizontal="center" vertical="center"/>
    </xf>
    <xf numFmtId="3" fontId="38" fillId="39" borderId="1" xfId="1" applyNumberFormat="1" applyFont="1" applyFill="1" applyBorder="1" applyAlignment="1">
      <alignment horizontal="center" vertical="center" wrapText="1"/>
    </xf>
    <xf numFmtId="3" fontId="19" fillId="22" borderId="25" xfId="1" applyNumberFormat="1" applyFont="1" applyFill="1" applyBorder="1" applyAlignment="1" applyProtection="1">
      <alignment horizontal="center" vertical="center"/>
      <protection locked="0"/>
    </xf>
    <xf numFmtId="3" fontId="98" fillId="39" borderId="1"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xf>
    <xf numFmtId="9" fontId="19" fillId="0" borderId="2" xfId="1" applyNumberFormat="1" applyFont="1" applyFill="1" applyBorder="1" applyAlignment="1" applyProtection="1">
      <alignment horizontal="center" vertical="center"/>
    </xf>
    <xf numFmtId="165" fontId="20" fillId="4" borderId="4" xfId="1" applyNumberFormat="1" applyFont="1" applyFill="1" applyBorder="1" applyAlignment="1" applyProtection="1">
      <alignment horizontal="center" vertical="center"/>
    </xf>
    <xf numFmtId="9" fontId="19" fillId="4" borderId="2" xfId="1" applyNumberFormat="1" applyFont="1" applyFill="1" applyBorder="1" applyAlignment="1" applyProtection="1">
      <alignment horizontal="center" vertical="center"/>
    </xf>
    <xf numFmtId="0" fontId="31" fillId="39" borderId="0" xfId="0" applyFont="1" applyFill="1" applyAlignment="1">
      <alignment horizontal="center" vertical="center"/>
    </xf>
    <xf numFmtId="0" fontId="31" fillId="44" borderId="0" xfId="0" applyFont="1" applyFill="1" applyAlignment="1">
      <alignment horizontal="center" vertical="center"/>
    </xf>
    <xf numFmtId="3" fontId="38" fillId="39" borderId="1" xfId="1" applyNumberFormat="1" applyFont="1" applyFill="1" applyBorder="1" applyAlignment="1">
      <alignment horizontal="center" vertical="center"/>
    </xf>
    <xf numFmtId="3" fontId="133" fillId="39" borderId="1" xfId="1" applyNumberFormat="1" applyFont="1" applyFill="1" applyBorder="1" applyAlignment="1">
      <alignment horizontal="center" vertical="center"/>
    </xf>
    <xf numFmtId="9" fontId="85" fillId="0" borderId="2" xfId="1" applyNumberFormat="1" applyFont="1" applyFill="1" applyBorder="1" applyAlignment="1" applyProtection="1">
      <alignment horizontal="center" vertical="center"/>
    </xf>
    <xf numFmtId="9" fontId="85" fillId="0" borderId="4" xfId="1" applyNumberFormat="1" applyFont="1" applyFill="1" applyBorder="1" applyAlignment="1" applyProtection="1">
      <alignment horizontal="center" vertical="center"/>
    </xf>
    <xf numFmtId="9" fontId="129" fillId="0" borderId="4" xfId="1" applyNumberFormat="1" applyFont="1" applyFill="1" applyBorder="1" applyAlignment="1" applyProtection="1">
      <alignment horizontal="center" vertical="center"/>
    </xf>
    <xf numFmtId="9" fontId="85" fillId="0" borderId="3" xfId="1" applyNumberFormat="1" applyFont="1" applyFill="1" applyBorder="1" applyAlignment="1" applyProtection="1">
      <alignment horizontal="center" vertical="center"/>
    </xf>
    <xf numFmtId="3" fontId="31" fillId="44" borderId="0" xfId="0" applyNumberFormat="1" applyFont="1" applyFill="1" applyAlignment="1">
      <alignment horizontal="center" vertical="center"/>
    </xf>
    <xf numFmtId="3" fontId="38" fillId="39" borderId="2" xfId="1" applyNumberFormat="1" applyFont="1" applyFill="1" applyBorder="1" applyAlignment="1" applyProtection="1">
      <alignment horizontal="center" vertical="center"/>
    </xf>
    <xf numFmtId="3" fontId="106" fillId="41" borderId="2" xfId="1" applyNumberFormat="1" applyFont="1" applyFill="1" applyBorder="1" applyAlignment="1" applyProtection="1">
      <alignment horizontal="center" vertical="center"/>
      <protection locked="0"/>
    </xf>
    <xf numFmtId="3" fontId="106" fillId="41" borderId="4" xfId="1" applyNumberFormat="1" applyFont="1" applyFill="1" applyBorder="1" applyAlignment="1" applyProtection="1">
      <alignment horizontal="center" vertical="center"/>
      <protection locked="0"/>
    </xf>
    <xf numFmtId="3" fontId="98" fillId="39" borderId="1" xfId="1" applyNumberFormat="1" applyFont="1" applyFill="1" applyBorder="1" applyAlignment="1" applyProtection="1">
      <alignment horizontal="center" vertical="center"/>
      <protection locked="0"/>
    </xf>
    <xf numFmtId="3" fontId="98" fillId="39" borderId="1" xfId="1" applyNumberFormat="1" applyFont="1" applyFill="1" applyBorder="1" applyAlignment="1">
      <alignment horizontal="center" vertical="center"/>
    </xf>
    <xf numFmtId="0" fontId="98" fillId="39" borderId="1" xfId="1" applyFont="1" applyFill="1" applyBorder="1" applyAlignment="1">
      <alignment horizontal="center" vertical="center"/>
    </xf>
    <xf numFmtId="3" fontId="120" fillId="44" borderId="2" xfId="1" applyNumberFormat="1" applyFont="1" applyFill="1" applyBorder="1" applyAlignment="1" applyProtection="1">
      <alignment horizontal="center" vertical="center"/>
      <protection locked="0"/>
    </xf>
    <xf numFmtId="3" fontId="120" fillId="44" borderId="4" xfId="1" applyNumberFormat="1" applyFont="1" applyFill="1" applyBorder="1" applyAlignment="1" applyProtection="1">
      <alignment horizontal="center" vertical="center"/>
      <protection locked="0"/>
    </xf>
    <xf numFmtId="3" fontId="120" fillId="44" borderId="3" xfId="1" applyNumberFormat="1" applyFont="1" applyFill="1" applyBorder="1" applyAlignment="1" applyProtection="1">
      <alignment horizontal="center" vertical="center"/>
      <protection locked="0"/>
    </xf>
    <xf numFmtId="169" fontId="95" fillId="39" borderId="1" xfId="0" applyNumberFormat="1" applyFont="1" applyFill="1" applyBorder="1" applyAlignment="1">
      <alignment horizontal="center" vertical="center"/>
    </xf>
    <xf numFmtId="169" fontId="134" fillId="39" borderId="1" xfId="1" applyNumberFormat="1" applyFont="1" applyFill="1" applyBorder="1" applyAlignment="1">
      <alignment horizontal="center" vertical="center"/>
    </xf>
    <xf numFmtId="3" fontId="134" fillId="39" borderId="1" xfId="1" applyNumberFormat="1" applyFont="1" applyFill="1" applyBorder="1" applyAlignment="1">
      <alignment horizontal="center" vertical="center"/>
    </xf>
    <xf numFmtId="165" fontId="38" fillId="39" borderId="1" xfId="1" applyNumberFormat="1" applyFont="1" applyFill="1" applyBorder="1" applyAlignment="1" applyProtection="1">
      <alignment horizontal="center" vertical="center"/>
      <protection locked="0"/>
    </xf>
    <xf numFmtId="3" fontId="120" fillId="44" borderId="2" xfId="3" applyNumberFormat="1" applyFont="1" applyFill="1" applyBorder="1" applyAlignment="1">
      <alignment horizontal="center" vertical="center"/>
    </xf>
    <xf numFmtId="3" fontId="120" fillId="44" borderId="4" xfId="3" applyNumberFormat="1" applyFont="1" applyFill="1" applyBorder="1" applyAlignment="1">
      <alignment horizontal="center" vertical="center"/>
    </xf>
    <xf numFmtId="3" fontId="120" fillId="44" borderId="4" xfId="1" applyNumberFormat="1" applyFont="1" applyFill="1" applyBorder="1" applyAlignment="1">
      <alignment horizontal="center" vertical="center"/>
    </xf>
    <xf numFmtId="3" fontId="98" fillId="41" borderId="2" xfId="1" applyNumberFormat="1" applyFont="1" applyFill="1" applyBorder="1" applyAlignment="1" applyProtection="1">
      <alignment horizontal="center" vertical="center"/>
      <protection locked="0"/>
    </xf>
    <xf numFmtId="3" fontId="98" fillId="41" borderId="4" xfId="1" applyNumberFormat="1" applyFont="1" applyFill="1" applyBorder="1" applyAlignment="1" applyProtection="1">
      <alignment horizontal="center" vertical="center"/>
      <protection locked="0"/>
    </xf>
    <xf numFmtId="165" fontId="10" fillId="17" borderId="19" xfId="0" applyNumberFormat="1" applyFont="1" applyFill="1" applyBorder="1" applyAlignment="1">
      <alignment vertical="center"/>
    </xf>
    <xf numFmtId="165" fontId="10" fillId="17" borderId="15" xfId="0" applyNumberFormat="1" applyFont="1" applyFill="1" applyBorder="1" applyAlignment="1">
      <alignment vertical="center"/>
    </xf>
    <xf numFmtId="165" fontId="20" fillId="17" borderId="3" xfId="1" applyNumberFormat="1" applyFont="1" applyFill="1" applyBorder="1" applyAlignment="1">
      <alignment vertical="center"/>
    </xf>
    <xf numFmtId="3" fontId="19" fillId="0" borderId="3" xfId="1" applyNumberFormat="1" applyFont="1" applyFill="1" applyBorder="1" applyAlignment="1" applyProtection="1">
      <alignment vertical="center"/>
    </xf>
    <xf numFmtId="9" fontId="19" fillId="0" borderId="3" xfId="1" applyNumberFormat="1" applyFont="1" applyFill="1" applyBorder="1" applyAlignment="1" applyProtection="1">
      <alignment vertical="center"/>
    </xf>
    <xf numFmtId="165" fontId="19" fillId="17" borderId="3" xfId="1" applyNumberFormat="1" applyFont="1" applyFill="1" applyBorder="1" applyAlignment="1" applyProtection="1">
      <alignment vertical="center"/>
      <protection locked="0"/>
    </xf>
    <xf numFmtId="165" fontId="20" fillId="4" borderId="4" xfId="1" applyNumberFormat="1" applyFont="1" applyFill="1" applyBorder="1" applyAlignment="1" applyProtection="1">
      <alignment vertical="center"/>
    </xf>
    <xf numFmtId="9" fontId="19" fillId="4" borderId="3" xfId="1" applyNumberFormat="1" applyFont="1" applyFill="1" applyBorder="1" applyAlignment="1" applyProtection="1">
      <alignment vertical="center"/>
    </xf>
    <xf numFmtId="165" fontId="98" fillId="39" borderId="2" xfId="1" applyNumberFormat="1" applyFont="1" applyFill="1" applyBorder="1" applyAlignment="1">
      <alignment horizontal="center" vertical="center"/>
    </xf>
    <xf numFmtId="3" fontId="38" fillId="39" borderId="1" xfId="1" applyNumberFormat="1" applyFont="1" applyFill="1" applyBorder="1" applyAlignment="1" applyProtection="1">
      <alignment horizontal="center" vertical="center"/>
    </xf>
    <xf numFmtId="0" fontId="31" fillId="44" borderId="0" xfId="0" applyFont="1" applyFill="1" applyAlignment="1">
      <alignment horizontal="center" vertical="center"/>
    </xf>
    <xf numFmtId="0" fontId="1" fillId="41" borderId="0" xfId="0" applyFont="1" applyFill="1" applyBorder="1" applyAlignment="1">
      <alignment horizontal="center" vertical="center"/>
    </xf>
    <xf numFmtId="0" fontId="31" fillId="41" borderId="0" xfId="0" applyFont="1" applyFill="1" applyAlignment="1">
      <alignment horizontal="center" vertical="center"/>
    </xf>
    <xf numFmtId="1" fontId="98" fillId="39" borderId="0" xfId="1" applyNumberFormat="1" applyFont="1" applyFill="1" applyBorder="1" applyAlignment="1">
      <alignment horizontal="center" vertical="center"/>
    </xf>
    <xf numFmtId="1" fontId="98" fillId="39" borderId="0" xfId="1" applyNumberFormat="1" applyFont="1" applyFill="1" applyBorder="1" applyAlignment="1">
      <alignment horizontal="center"/>
    </xf>
    <xf numFmtId="169" fontId="98" fillId="39" borderId="1" xfId="1" applyNumberFormat="1" applyFont="1" applyFill="1" applyBorder="1" applyAlignment="1">
      <alignment horizontal="center" vertical="center"/>
    </xf>
    <xf numFmtId="165" fontId="98" fillId="39" borderId="1" xfId="1" applyNumberFormat="1" applyFont="1" applyFill="1" applyBorder="1" applyAlignment="1">
      <alignment horizontal="center" vertical="center"/>
    </xf>
    <xf numFmtId="1" fontId="98" fillId="39" borderId="1" xfId="1" applyNumberFormat="1" applyFont="1" applyFill="1" applyBorder="1" applyAlignment="1">
      <alignment horizontal="center" vertical="center"/>
    </xf>
    <xf numFmtId="10" fontId="31" fillId="41" borderId="0" xfId="0" applyNumberFormat="1" applyFont="1" applyFill="1" applyAlignment="1">
      <alignment horizontal="center" vertical="center"/>
    </xf>
    <xf numFmtId="49" fontId="19" fillId="41" borderId="19" xfId="0" applyNumberFormat="1" applyFont="1" applyFill="1" applyBorder="1" applyAlignment="1">
      <alignment horizontal="center" vertical="center" wrapText="1"/>
    </xf>
    <xf numFmtId="0" fontId="1" fillId="41" borderId="0" xfId="0" applyFont="1" applyFill="1" applyBorder="1" applyAlignment="1">
      <alignment vertical="center"/>
    </xf>
    <xf numFmtId="49" fontId="23" fillId="41" borderId="0" xfId="1" quotePrefix="1" applyNumberFormat="1" applyFont="1" applyFill="1" applyBorder="1" applyAlignment="1">
      <alignment vertical="center"/>
    </xf>
    <xf numFmtId="0" fontId="0" fillId="41" borderId="0" xfId="0" applyFill="1" applyBorder="1" applyAlignment="1">
      <alignment vertical="center"/>
    </xf>
    <xf numFmtId="0" fontId="1" fillId="41" borderId="1" xfId="0" applyFont="1" applyFill="1" applyBorder="1" applyAlignment="1">
      <alignment horizontal="center" vertical="center"/>
    </xf>
    <xf numFmtId="3" fontId="19" fillId="2" borderId="1" xfId="1" applyNumberFormat="1" applyFont="1" applyFill="1" applyBorder="1" applyAlignment="1" applyProtection="1">
      <alignment horizontal="center" vertical="center"/>
    </xf>
    <xf numFmtId="9" fontId="19" fillId="2" borderId="2" xfId="1" applyNumberFormat="1" applyFont="1" applyFill="1" applyBorder="1" applyAlignment="1" applyProtection="1">
      <alignment horizontal="center" vertical="center"/>
    </xf>
    <xf numFmtId="9" fontId="19" fillId="2" borderId="4" xfId="1" applyNumberFormat="1" applyFont="1" applyFill="1" applyBorder="1" applyAlignment="1" applyProtection="1">
      <alignment horizontal="center" vertical="center"/>
    </xf>
    <xf numFmtId="9" fontId="19" fillId="2" borderId="21" xfId="1" applyNumberFormat="1" applyFont="1" applyFill="1" applyBorder="1" applyAlignment="1" applyProtection="1">
      <alignment horizontal="center" vertical="center"/>
    </xf>
    <xf numFmtId="9" fontId="19" fillId="2" borderId="19" xfId="1" applyNumberFormat="1" applyFont="1" applyFill="1" applyBorder="1" applyAlignment="1" applyProtection="1">
      <alignment horizontal="center" vertical="center"/>
    </xf>
    <xf numFmtId="0" fontId="1" fillId="42" borderId="0" xfId="0" applyFont="1" applyFill="1" applyBorder="1" applyAlignment="1">
      <alignment horizontal="center" vertical="center" wrapText="1"/>
    </xf>
    <xf numFmtId="0" fontId="1" fillId="41" borderId="1" xfId="0" applyFont="1" applyFill="1" applyBorder="1" applyAlignment="1">
      <alignment horizontal="center" vertical="center"/>
    </xf>
    <xf numFmtId="0" fontId="128" fillId="34" borderId="21" xfId="0" applyFont="1" applyFill="1" applyBorder="1" applyAlignment="1">
      <alignment horizontal="center" vertical="center" wrapText="1"/>
    </xf>
    <xf numFmtId="0" fontId="19" fillId="41" borderId="1" xfId="1" applyFont="1" applyFill="1" applyBorder="1" applyAlignment="1">
      <alignment horizontal="center" vertical="center" wrapText="1"/>
    </xf>
    <xf numFmtId="0" fontId="54" fillId="41" borderId="1" xfId="0" applyFont="1" applyFill="1" applyBorder="1" applyAlignment="1">
      <alignment horizontal="center" vertical="center" wrapText="1"/>
    </xf>
    <xf numFmtId="0" fontId="19" fillId="41" borderId="1" xfId="0" applyFont="1" applyFill="1" applyBorder="1" applyAlignment="1">
      <alignment horizontal="center" vertical="center" wrapText="1"/>
    </xf>
    <xf numFmtId="9" fontId="19" fillId="2" borderId="3" xfId="1" applyNumberFormat="1" applyFont="1" applyFill="1" applyBorder="1" applyAlignment="1" applyProtection="1">
      <alignment horizontal="center" vertical="center"/>
    </xf>
    <xf numFmtId="9" fontId="36" fillId="2" borderId="2" xfId="1" applyNumberFormat="1" applyFont="1" applyFill="1" applyBorder="1" applyAlignment="1" applyProtection="1">
      <alignment horizontal="center" vertical="center"/>
    </xf>
    <xf numFmtId="9" fontId="36" fillId="2" borderId="4" xfId="1" applyNumberFormat="1" applyFont="1" applyFill="1" applyBorder="1" applyAlignment="1" applyProtection="1">
      <alignment horizontal="center" vertical="center"/>
    </xf>
    <xf numFmtId="9" fontId="36" fillId="2" borderId="3" xfId="1" applyNumberFormat="1" applyFont="1" applyFill="1" applyBorder="1" applyAlignment="1" applyProtection="1">
      <alignment horizontal="center" vertical="center"/>
    </xf>
    <xf numFmtId="9" fontId="4" fillId="2" borderId="1" xfId="0" applyNumberFormat="1" applyFont="1" applyFill="1" applyBorder="1" applyAlignment="1">
      <alignment horizontal="center" vertical="center"/>
    </xf>
    <xf numFmtId="9" fontId="20" fillId="2" borderId="1" xfId="1" applyNumberFormat="1" applyFont="1" applyFill="1" applyBorder="1" applyAlignment="1">
      <alignment horizontal="center" vertical="center" wrapText="1"/>
    </xf>
    <xf numFmtId="9" fontId="28" fillId="2" borderId="0" xfId="1" applyNumberFormat="1" applyFont="1" applyFill="1" applyBorder="1" applyAlignment="1">
      <alignment horizontal="center" vertical="center" wrapText="1"/>
    </xf>
    <xf numFmtId="9" fontId="13" fillId="2" borderId="0" xfId="0" applyNumberFormat="1" applyFont="1" applyFill="1" applyBorder="1" applyAlignment="1">
      <alignment horizontal="center" vertical="center"/>
    </xf>
    <xf numFmtId="9" fontId="35" fillId="2" borderId="4" xfId="1" applyNumberFormat="1" applyFont="1" applyFill="1" applyBorder="1" applyAlignment="1" applyProtection="1">
      <alignment horizontal="center" vertical="center"/>
    </xf>
    <xf numFmtId="4" fontId="36" fillId="2" borderId="1" xfId="1" applyNumberFormat="1" applyFont="1" applyFill="1" applyBorder="1" applyAlignment="1" applyProtection="1">
      <alignment horizontal="center" vertical="center"/>
    </xf>
    <xf numFmtId="3" fontId="36" fillId="2" borderId="1" xfId="1" applyNumberFormat="1" applyFont="1" applyFill="1" applyBorder="1" applyAlignment="1" applyProtection="1">
      <alignment horizontal="center" vertical="center"/>
    </xf>
    <xf numFmtId="9" fontId="1" fillId="2" borderId="1" xfId="0" applyNumberFormat="1" applyFont="1" applyFill="1" applyBorder="1" applyAlignment="1">
      <alignment horizontal="center" vertical="center"/>
    </xf>
    <xf numFmtId="10" fontId="1" fillId="2" borderId="1" xfId="0" applyNumberFormat="1" applyFont="1" applyFill="1" applyBorder="1" applyAlignment="1">
      <alignment horizontal="center" vertical="center"/>
    </xf>
    <xf numFmtId="9" fontId="19" fillId="2" borderId="1" xfId="1" applyNumberFormat="1" applyFont="1" applyFill="1" applyBorder="1" applyAlignment="1">
      <alignment horizontal="center" vertical="center" wrapText="1"/>
    </xf>
    <xf numFmtId="0" fontId="18" fillId="0" borderId="1" xfId="0" applyFont="1" applyFill="1" applyBorder="1" applyAlignment="1">
      <alignment horizontal="center" vertical="center"/>
    </xf>
    <xf numFmtId="49" fontId="19" fillId="29" borderId="20" xfId="0" applyNumberFormat="1" applyFont="1" applyFill="1" applyBorder="1" applyAlignment="1">
      <alignment horizontal="center" vertical="center" wrapText="1"/>
    </xf>
    <xf numFmtId="49" fontId="19" fillId="29" borderId="21" xfId="0" applyNumberFormat="1" applyFont="1" applyFill="1" applyBorder="1" applyAlignment="1">
      <alignment horizontal="center" vertical="center" wrapText="1"/>
    </xf>
    <xf numFmtId="3" fontId="19" fillId="29" borderId="1" xfId="1" applyNumberFormat="1" applyFont="1" applyFill="1" applyBorder="1" applyAlignment="1" applyProtection="1">
      <alignment horizontal="center" vertical="center"/>
    </xf>
    <xf numFmtId="3" fontId="98" fillId="39" borderId="1" xfId="2" applyNumberFormat="1" applyFont="1" applyFill="1" applyBorder="1" applyAlignment="1">
      <alignment horizontal="center" vertical="center"/>
    </xf>
    <xf numFmtId="3" fontId="117" fillId="39" borderId="1" xfId="1" applyNumberFormat="1" applyFont="1" applyFill="1" applyBorder="1" applyAlignment="1">
      <alignment horizontal="center" vertical="center"/>
    </xf>
    <xf numFmtId="3" fontId="19" fillId="0" borderId="1" xfId="1" applyNumberFormat="1" applyFont="1" applyFill="1" applyBorder="1" applyAlignment="1" applyProtection="1">
      <alignment horizontal="center" vertical="center"/>
    </xf>
    <xf numFmtId="3" fontId="19" fillId="0" borderId="4" xfId="1" applyNumberFormat="1" applyFont="1" applyFill="1" applyBorder="1" applyAlignment="1" applyProtection="1">
      <alignment horizontal="center" vertical="center"/>
    </xf>
    <xf numFmtId="3" fontId="19" fillId="0" borderId="1" xfId="1" applyNumberFormat="1" applyFont="1" applyBorder="1" applyAlignment="1" applyProtection="1">
      <alignment horizontal="center" vertical="center"/>
    </xf>
    <xf numFmtId="3" fontId="19" fillId="0" borderId="20" xfId="1" applyNumberFormat="1" applyFont="1" applyFill="1" applyBorder="1" applyAlignment="1" applyProtection="1">
      <alignment horizontal="center" vertical="center"/>
    </xf>
    <xf numFmtId="3" fontId="19" fillId="0" borderId="14" xfId="1" applyNumberFormat="1" applyFont="1" applyFill="1" applyBorder="1" applyAlignment="1" applyProtection="1">
      <alignment horizontal="center" vertical="center"/>
    </xf>
    <xf numFmtId="3" fontId="19" fillId="0" borderId="21" xfId="1" applyNumberFormat="1" applyFont="1" applyFill="1" applyBorder="1" applyAlignment="1" applyProtection="1">
      <alignment horizontal="center" vertical="center"/>
    </xf>
    <xf numFmtId="3" fontId="19" fillId="0" borderId="25" xfId="1" applyNumberFormat="1" applyFont="1" applyFill="1" applyBorder="1" applyAlignment="1" applyProtection="1">
      <alignment horizontal="center" vertical="center"/>
    </xf>
    <xf numFmtId="3" fontId="19" fillId="0" borderId="2" xfId="1" applyNumberFormat="1" applyFont="1" applyFill="1" applyBorder="1" applyAlignment="1" applyProtection="1">
      <alignment horizontal="center" vertical="center"/>
    </xf>
    <xf numFmtId="3" fontId="19" fillId="0" borderId="3" xfId="1" applyNumberFormat="1" applyFont="1" applyFill="1" applyBorder="1" applyAlignment="1" applyProtection="1">
      <alignment horizontal="center" vertical="center"/>
    </xf>
    <xf numFmtId="3" fontId="36" fillId="0" borderId="2" xfId="1" applyNumberFormat="1" applyFont="1" applyFill="1" applyBorder="1" applyAlignment="1" applyProtection="1">
      <alignment horizontal="center" vertical="center"/>
    </xf>
    <xf numFmtId="3" fontId="36" fillId="0" borderId="21" xfId="1" applyNumberFormat="1" applyFont="1" applyFill="1" applyBorder="1" applyAlignment="1" applyProtection="1">
      <alignment horizontal="center" vertical="center"/>
    </xf>
    <xf numFmtId="3" fontId="36" fillId="0" borderId="1" xfId="1" applyNumberFormat="1" applyFont="1" applyFill="1" applyBorder="1" applyAlignment="1" applyProtection="1">
      <alignment horizontal="center" vertical="center"/>
    </xf>
    <xf numFmtId="3" fontId="20" fillId="0" borderId="2" xfId="1" applyNumberFormat="1" applyFont="1" applyFill="1" applyBorder="1" applyAlignment="1" applyProtection="1">
      <alignment horizontal="center" vertical="center"/>
    </xf>
    <xf numFmtId="3" fontId="36" fillId="0" borderId="20" xfId="1" applyNumberFormat="1" applyFont="1" applyFill="1" applyBorder="1" applyAlignment="1" applyProtection="1">
      <alignment horizontal="center" vertical="center"/>
    </xf>
    <xf numFmtId="3" fontId="36" fillId="0" borderId="4" xfId="1" applyNumberFormat="1" applyFont="1" applyFill="1" applyBorder="1" applyAlignment="1" applyProtection="1">
      <alignment horizontal="center" vertical="center"/>
    </xf>
    <xf numFmtId="0" fontId="1" fillId="0" borderId="0" xfId="0" applyFont="1" applyAlignment="1">
      <alignment horizontal="center" vertical="center"/>
    </xf>
    <xf numFmtId="3" fontId="19" fillId="0" borderId="19" xfId="1" applyNumberFormat="1" applyFont="1" applyFill="1" applyBorder="1" applyAlignment="1" applyProtection="1">
      <alignment horizontal="center" vertical="center"/>
    </xf>
    <xf numFmtId="3" fontId="20" fillId="41" borderId="1" xfId="1" applyNumberFormat="1" applyFont="1" applyFill="1" applyBorder="1" applyAlignment="1" applyProtection="1">
      <alignment horizontal="center" vertical="center"/>
    </xf>
    <xf numFmtId="0" fontId="1" fillId="0" borderId="0" xfId="0" applyFont="1" applyFill="1" applyAlignment="1">
      <alignment horizontal="center" vertical="center"/>
    </xf>
    <xf numFmtId="3" fontId="35" fillId="42" borderId="0" xfId="1" applyNumberFormat="1" applyFont="1" applyFill="1" applyBorder="1" applyAlignment="1">
      <alignment horizontal="center" vertical="center" wrapText="1"/>
    </xf>
    <xf numFmtId="3" fontId="20" fillId="0" borderId="4" xfId="1" applyNumberFormat="1" applyFont="1" applyFill="1" applyBorder="1" applyAlignment="1" applyProtection="1">
      <alignment horizontal="center" vertical="center"/>
    </xf>
    <xf numFmtId="3" fontId="19" fillId="0" borderId="15" xfId="1" applyNumberFormat="1" applyFont="1" applyFill="1" applyBorder="1" applyAlignment="1" applyProtection="1">
      <alignment horizontal="center" vertical="center"/>
    </xf>
    <xf numFmtId="3" fontId="19" fillId="41" borderId="1" xfId="1" applyNumberFormat="1" applyFont="1" applyFill="1" applyBorder="1" applyAlignment="1" applyProtection="1">
      <alignment horizontal="center" vertical="center"/>
    </xf>
    <xf numFmtId="9" fontId="19" fillId="4" borderId="2" xfId="1" applyNumberFormat="1" applyFont="1" applyFill="1" applyBorder="1" applyAlignment="1" applyProtection="1">
      <alignment horizontal="center" vertical="center"/>
    </xf>
    <xf numFmtId="0" fontId="1" fillId="41" borderId="1" xfId="0" applyFont="1" applyFill="1" applyBorder="1" applyAlignment="1">
      <alignment horizontal="center" vertical="center"/>
    </xf>
    <xf numFmtId="9" fontId="19" fillId="0" borderId="2" xfId="1" applyNumberFormat="1" applyFont="1" applyFill="1" applyBorder="1" applyAlignment="1" applyProtection="1">
      <alignment horizontal="center" vertical="center"/>
    </xf>
    <xf numFmtId="9" fontId="19" fillId="0" borderId="3" xfId="1" applyNumberFormat="1" applyFont="1" applyFill="1" applyBorder="1" applyAlignment="1" applyProtection="1">
      <alignment horizontal="center" vertical="center"/>
    </xf>
    <xf numFmtId="0" fontId="20" fillId="0" borderId="0" xfId="1" applyFont="1" applyFill="1" applyBorder="1" applyAlignment="1">
      <alignment horizontal="center"/>
    </xf>
    <xf numFmtId="165" fontId="20" fillId="4" borderId="4" xfId="1" applyNumberFormat="1" applyFont="1" applyFill="1" applyBorder="1" applyAlignment="1" applyProtection="1">
      <alignment horizontal="center" vertical="center"/>
    </xf>
    <xf numFmtId="0" fontId="1" fillId="0" borderId="0" xfId="0" applyFont="1" applyAlignment="1">
      <alignment horizontal="center" vertical="center" wrapText="1"/>
    </xf>
    <xf numFmtId="0" fontId="1" fillId="41" borderId="0" xfId="0" applyFont="1" applyFill="1" applyBorder="1" applyAlignment="1">
      <alignment horizontal="center" vertical="center"/>
    </xf>
    <xf numFmtId="0" fontId="1" fillId="0" borderId="0" xfId="0" applyFont="1" applyFill="1" applyBorder="1" applyAlignment="1">
      <alignment horizontal="center" vertical="center"/>
    </xf>
    <xf numFmtId="0" fontId="63" fillId="0" borderId="2" xfId="1" applyFont="1" applyBorder="1" applyAlignment="1" applyProtection="1">
      <alignment horizontal="center" vertical="center" wrapText="1"/>
      <protection locked="0"/>
    </xf>
    <xf numFmtId="0" fontId="63" fillId="0" borderId="3" xfId="1" applyFont="1" applyBorder="1" applyAlignment="1" applyProtection="1">
      <alignment horizontal="center" vertical="center" wrapText="1"/>
      <protection locked="0"/>
    </xf>
    <xf numFmtId="0" fontId="19" fillId="0" borderId="0" xfId="1" applyFont="1" applyFill="1" applyBorder="1" applyAlignment="1">
      <alignment horizontal="center" vertical="center" wrapText="1"/>
    </xf>
    <xf numFmtId="0" fontId="95" fillId="42" borderId="0" xfId="0" applyFont="1" applyFill="1" applyAlignment="1">
      <alignment horizontal="center" vertical="center" wrapText="1"/>
    </xf>
    <xf numFmtId="0" fontId="1" fillId="7" borderId="0" xfId="0" applyFont="1" applyFill="1" applyAlignment="1">
      <alignment horizontal="center" vertical="center"/>
    </xf>
    <xf numFmtId="0" fontId="1" fillId="7" borderId="21"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1" fillId="7" borderId="0" xfId="0" applyFont="1" applyFill="1" applyBorder="1" applyAlignment="1">
      <alignment horizontal="center" vertical="center"/>
    </xf>
    <xf numFmtId="0" fontId="43" fillId="7" borderId="0" xfId="1" applyFont="1" applyFill="1" applyBorder="1" applyAlignment="1">
      <alignment horizontal="center" vertical="center" wrapText="1"/>
    </xf>
    <xf numFmtId="0" fontId="19" fillId="7" borderId="1" xfId="1" applyFont="1" applyFill="1" applyBorder="1" applyAlignment="1">
      <alignment horizontal="center" vertical="center" wrapText="1"/>
    </xf>
    <xf numFmtId="0" fontId="1" fillId="7" borderId="1" xfId="0" applyFont="1" applyFill="1" applyBorder="1" applyAlignment="1">
      <alignment horizontal="center" vertical="center" wrapText="1"/>
    </xf>
    <xf numFmtId="0" fontId="19" fillId="7" borderId="0" xfId="1" applyFont="1" applyFill="1" applyBorder="1" applyAlignment="1">
      <alignment horizontal="center" vertical="center" wrapText="1"/>
    </xf>
    <xf numFmtId="0" fontId="19" fillId="7" borderId="0" xfId="1" applyFont="1" applyFill="1" applyBorder="1" applyAlignment="1">
      <alignment vertical="center" wrapText="1"/>
    </xf>
    <xf numFmtId="0" fontId="4" fillId="7" borderId="19" xfId="0" applyFont="1" applyFill="1" applyBorder="1" applyAlignment="1">
      <alignment horizontal="center" vertical="center" wrapText="1"/>
    </xf>
    <xf numFmtId="0" fontId="24" fillId="7" borderId="2" xfId="1" applyFont="1" applyFill="1" applyBorder="1" applyAlignment="1">
      <alignment horizontal="center" vertical="center" wrapText="1"/>
    </xf>
    <xf numFmtId="0" fontId="24" fillId="7" borderId="4" xfId="1" applyFont="1" applyFill="1" applyBorder="1" applyAlignment="1">
      <alignment horizontal="center" vertical="center" wrapText="1"/>
    </xf>
    <xf numFmtId="0" fontId="24" fillId="7" borderId="3" xfId="1" applyFont="1" applyFill="1" applyBorder="1" applyAlignment="1">
      <alignment horizontal="center" vertical="center" wrapText="1"/>
    </xf>
    <xf numFmtId="0" fontId="22" fillId="7" borderId="1" xfId="1" applyFont="1" applyFill="1" applyBorder="1" applyAlignment="1">
      <alignment horizontal="center" vertical="center" wrapText="1"/>
    </xf>
    <xf numFmtId="3" fontId="35" fillId="0" borderId="2" xfId="1" applyNumberFormat="1" applyFont="1" applyFill="1" applyBorder="1" applyAlignment="1" applyProtection="1">
      <alignment horizontal="center" vertical="center"/>
      <protection locked="0"/>
    </xf>
    <xf numFmtId="9" fontId="80" fillId="0" borderId="2" xfId="0" applyNumberFormat="1" applyFont="1" applyFill="1" applyBorder="1" applyAlignment="1">
      <alignment horizontal="center" vertical="center"/>
    </xf>
    <xf numFmtId="9" fontId="80" fillId="0" borderId="4" xfId="0" applyNumberFormat="1" applyFont="1" applyFill="1" applyBorder="1" applyAlignment="1">
      <alignment horizontal="center" vertical="center"/>
    </xf>
    <xf numFmtId="9" fontId="80" fillId="0" borderId="3" xfId="0" applyNumberFormat="1" applyFont="1" applyFill="1" applyBorder="1" applyAlignment="1">
      <alignment horizontal="center" vertical="center"/>
    </xf>
    <xf numFmtId="1" fontId="19" fillId="0" borderId="2" xfId="1" applyNumberFormat="1" applyFont="1" applyFill="1" applyBorder="1" applyAlignment="1" applyProtection="1">
      <alignment horizontal="center" vertical="center"/>
    </xf>
    <xf numFmtId="1" fontId="19" fillId="0" borderId="4" xfId="1" applyNumberFormat="1" applyFont="1" applyFill="1" applyBorder="1" applyAlignment="1" applyProtection="1">
      <alignment horizontal="center" vertical="center"/>
    </xf>
    <xf numFmtId="1" fontId="19" fillId="0" borderId="3" xfId="1" applyNumberFormat="1" applyFont="1" applyFill="1" applyBorder="1" applyAlignment="1" applyProtection="1">
      <alignment horizontal="center" vertical="center"/>
    </xf>
    <xf numFmtId="3" fontId="35" fillId="0" borderId="0" xfId="0" applyNumberFormat="1" applyFont="1" applyFill="1" applyAlignment="1">
      <alignment horizontal="center" vertical="center"/>
    </xf>
    <xf numFmtId="3" fontId="36" fillId="0" borderId="0" xfId="1" applyNumberFormat="1" applyFont="1" applyFill="1" applyBorder="1" applyAlignment="1" applyProtection="1">
      <alignment horizontal="center" vertical="center"/>
    </xf>
    <xf numFmtId="9" fontId="36" fillId="0" borderId="0" xfId="1" applyNumberFormat="1" applyFont="1" applyFill="1" applyBorder="1" applyAlignment="1" applyProtection="1">
      <alignment horizontal="center" vertical="center"/>
    </xf>
    <xf numFmtId="3" fontId="36" fillId="0" borderId="0" xfId="1" applyNumberFormat="1" applyFont="1" applyFill="1" applyBorder="1" applyAlignment="1" applyProtection="1">
      <alignment horizontal="center" vertical="center"/>
      <protection locked="0"/>
    </xf>
    <xf numFmtId="3" fontId="85" fillId="0" borderId="2" xfId="1" applyNumberFormat="1" applyFont="1" applyFill="1" applyBorder="1" applyAlignment="1" applyProtection="1">
      <alignment horizontal="center" vertical="center"/>
    </xf>
    <xf numFmtId="3" fontId="85" fillId="0" borderId="4" xfId="1" applyNumberFormat="1" applyFont="1" applyFill="1" applyBorder="1" applyAlignment="1" applyProtection="1">
      <alignment horizontal="center" vertical="center"/>
    </xf>
    <xf numFmtId="3" fontId="85" fillId="0" borderId="3" xfId="1" applyNumberFormat="1" applyFont="1" applyFill="1" applyBorder="1" applyAlignment="1" applyProtection="1">
      <alignment horizontal="center" vertical="center"/>
    </xf>
    <xf numFmtId="0" fontId="135" fillId="0" borderId="18" xfId="7" applyFont="1" applyFill="1" applyBorder="1" applyAlignment="1" applyProtection="1">
      <alignment horizontal="center" vertical="center"/>
      <protection locked="0"/>
    </xf>
    <xf numFmtId="4" fontId="135" fillId="0" borderId="14" xfId="7" applyNumberFormat="1" applyFont="1" applyFill="1" applyBorder="1" applyAlignment="1" applyProtection="1">
      <alignment horizontal="centerContinuous"/>
      <protection locked="0"/>
    </xf>
    <xf numFmtId="0" fontId="136" fillId="0" borderId="1" xfId="7" applyFont="1" applyFill="1" applyBorder="1" applyAlignment="1" applyProtection="1">
      <alignment horizontal="center" vertical="center"/>
      <protection locked="0"/>
    </xf>
    <xf numFmtId="0" fontId="136" fillId="0" borderId="3" xfId="7" applyFont="1" applyFill="1" applyBorder="1" applyAlignment="1" applyProtection="1">
      <alignment horizontal="center" vertical="center" wrapText="1"/>
      <protection locked="0"/>
    </xf>
    <xf numFmtId="0" fontId="136" fillId="0" borderId="3" xfId="7" applyFont="1" applyFill="1" applyBorder="1" applyAlignment="1" applyProtection="1">
      <alignment horizontal="center" vertical="center"/>
      <protection locked="0"/>
    </xf>
    <xf numFmtId="3" fontId="20" fillId="0" borderId="2" xfId="1" applyNumberFormat="1" applyFont="1" applyFill="1" applyBorder="1" applyAlignment="1" applyProtection="1">
      <alignment horizontal="center" vertical="center"/>
      <protection locked="0"/>
    </xf>
    <xf numFmtId="3" fontId="20" fillId="0" borderId="4" xfId="1" applyNumberFormat="1" applyFont="1" applyFill="1" applyBorder="1" applyAlignment="1" applyProtection="1">
      <alignment horizontal="center" vertical="center"/>
      <protection locked="0"/>
    </xf>
    <xf numFmtId="0" fontId="18" fillId="0" borderId="0" xfId="0" applyFont="1" applyFill="1" applyAlignment="1">
      <alignment horizontal="center" vertical="center"/>
    </xf>
    <xf numFmtId="3" fontId="24" fillId="0" borderId="0" xfId="0" applyNumberFormat="1" applyFont="1" applyFill="1" applyAlignment="1">
      <alignment horizontal="center" vertical="center"/>
    </xf>
    <xf numFmtId="9" fontId="24" fillId="0" borderId="0" xfId="0" applyNumberFormat="1" applyFont="1" applyFill="1" applyAlignment="1">
      <alignment horizontal="center" vertical="center"/>
    </xf>
    <xf numFmtId="3" fontId="25" fillId="0" borderId="0" xfId="0" applyNumberFormat="1" applyFont="1" applyFill="1" applyAlignment="1">
      <alignment horizontal="center" vertical="center"/>
    </xf>
    <xf numFmtId="10" fontId="18" fillId="0" borderId="0" xfId="0" applyNumberFormat="1" applyFont="1" applyFill="1" applyAlignment="1">
      <alignment horizontal="center" vertical="center"/>
    </xf>
    <xf numFmtId="4" fontId="36" fillId="0" borderId="2" xfId="1" applyNumberFormat="1" applyFont="1" applyFill="1" applyBorder="1" applyAlignment="1" applyProtection="1">
      <alignment horizontal="center" vertical="center"/>
      <protection locked="0"/>
    </xf>
    <xf numFmtId="4" fontId="19" fillId="0" borderId="2" xfId="1" applyNumberFormat="1" applyFont="1" applyFill="1" applyBorder="1" applyAlignment="1" applyProtection="1">
      <alignment horizontal="center" vertical="center"/>
      <protection locked="0"/>
    </xf>
    <xf numFmtId="3" fontId="18" fillId="0" borderId="0" xfId="0" applyNumberFormat="1" applyFont="1" applyFill="1" applyAlignment="1">
      <alignment horizontal="center" vertical="center"/>
    </xf>
    <xf numFmtId="9" fontId="18" fillId="0" borderId="0" xfId="0" applyNumberFormat="1" applyFont="1" applyFill="1" applyAlignment="1">
      <alignment horizontal="center" vertical="center"/>
    </xf>
    <xf numFmtId="1" fontId="18" fillId="0" borderId="0" xfId="0" applyNumberFormat="1" applyFont="1" applyFill="1" applyAlignment="1">
      <alignment horizontal="center" vertical="center"/>
    </xf>
    <xf numFmtId="2" fontId="18" fillId="0" borderId="0" xfId="0" applyNumberFormat="1" applyFont="1" applyFill="1" applyAlignment="1">
      <alignment horizontal="center" vertical="center"/>
    </xf>
    <xf numFmtId="4" fontId="18" fillId="0" borderId="0" xfId="0" applyNumberFormat="1" applyFont="1" applyFill="1" applyAlignment="1">
      <alignment horizontal="center" vertical="center"/>
    </xf>
    <xf numFmtId="0" fontId="18" fillId="0" borderId="0" xfId="0" applyFont="1" applyFill="1" applyBorder="1" applyAlignment="1">
      <alignment horizontal="center" vertical="center"/>
    </xf>
    <xf numFmtId="3" fontId="36" fillId="0" borderId="0" xfId="0" applyNumberFormat="1" applyFont="1" applyFill="1" applyAlignment="1">
      <alignment horizontal="center" vertical="center"/>
    </xf>
    <xf numFmtId="9" fontId="36" fillId="0" borderId="0" xfId="0" applyNumberFormat="1" applyFont="1" applyFill="1" applyAlignment="1">
      <alignment horizontal="center" vertical="center"/>
    </xf>
    <xf numFmtId="4" fontId="24" fillId="0" borderId="0" xfId="0" applyNumberFormat="1" applyFont="1" applyFill="1" applyAlignment="1">
      <alignment horizontal="center" vertical="center"/>
    </xf>
    <xf numFmtId="3" fontId="18" fillId="0" borderId="0" xfId="0" applyNumberFormat="1" applyFont="1" applyFill="1" applyBorder="1" applyAlignment="1">
      <alignment horizontal="center" vertical="center"/>
    </xf>
    <xf numFmtId="9" fontId="18" fillId="0" borderId="0" xfId="0" applyNumberFormat="1" applyFont="1" applyFill="1" applyBorder="1" applyAlignment="1">
      <alignment horizontal="center" vertical="center"/>
    </xf>
    <xf numFmtId="9" fontId="25" fillId="0" borderId="0" xfId="0" applyNumberFormat="1" applyFont="1" applyFill="1" applyAlignment="1">
      <alignment horizontal="center" vertical="center"/>
    </xf>
    <xf numFmtId="3" fontId="25" fillId="0" borderId="18" xfId="0" applyNumberFormat="1" applyFont="1" applyFill="1" applyBorder="1" applyAlignment="1">
      <alignment horizontal="center" vertical="center"/>
    </xf>
    <xf numFmtId="9" fontId="25" fillId="0" borderId="14" xfId="0" applyNumberFormat="1" applyFont="1" applyFill="1" applyBorder="1" applyAlignment="1">
      <alignment horizontal="center" vertical="center"/>
    </xf>
    <xf numFmtId="3" fontId="25" fillId="0" borderId="0" xfId="0" applyNumberFormat="1" applyFont="1" applyFill="1" applyBorder="1" applyAlignment="1">
      <alignment horizontal="center" vertical="center"/>
    </xf>
    <xf numFmtId="9" fontId="25" fillId="0" borderId="25" xfId="0" applyNumberFormat="1" applyFont="1" applyFill="1" applyBorder="1" applyAlignment="1">
      <alignment horizontal="center" vertical="center"/>
    </xf>
    <xf numFmtId="3" fontId="14" fillId="0" borderId="0" xfId="1" applyNumberFormat="1" applyFont="1" applyFill="1" applyBorder="1" applyAlignment="1">
      <alignment horizontal="center" vertical="center"/>
    </xf>
    <xf numFmtId="3" fontId="19" fillId="0" borderId="0" xfId="0" applyNumberFormat="1" applyFont="1" applyFill="1" applyAlignment="1">
      <alignment horizontal="center" vertical="center"/>
    </xf>
    <xf numFmtId="0" fontId="18" fillId="0" borderId="25" xfId="0" applyFont="1" applyFill="1" applyBorder="1" applyAlignment="1">
      <alignment horizontal="center" vertical="center"/>
    </xf>
    <xf numFmtId="0" fontId="18" fillId="0" borderId="15" xfId="0" applyFont="1" applyFill="1" applyBorder="1" applyAlignment="1">
      <alignment horizontal="center" vertical="center"/>
    </xf>
    <xf numFmtId="9" fontId="19" fillId="0" borderId="0" xfId="0" applyNumberFormat="1" applyFont="1" applyFill="1" applyAlignment="1">
      <alignment horizontal="center" vertical="center"/>
    </xf>
    <xf numFmtId="10" fontId="19" fillId="0" borderId="0" xfId="0" applyNumberFormat="1" applyFont="1" applyFill="1" applyAlignment="1">
      <alignment horizontal="center" vertical="center"/>
    </xf>
    <xf numFmtId="0" fontId="18" fillId="0" borderId="16" xfId="0" applyFont="1" applyFill="1" applyBorder="1" applyAlignment="1">
      <alignment horizontal="center" vertical="center"/>
    </xf>
    <xf numFmtId="3" fontId="20" fillId="0" borderId="1" xfId="1" applyNumberFormat="1" applyFont="1" applyFill="1" applyBorder="1" applyAlignment="1" applyProtection="1">
      <alignment horizontal="center" vertical="center"/>
      <protection locked="0"/>
    </xf>
    <xf numFmtId="3" fontId="36" fillId="0" borderId="19" xfId="1" applyNumberFormat="1" applyFont="1" applyFill="1" applyBorder="1" applyAlignment="1" applyProtection="1">
      <alignment horizontal="center" vertical="center"/>
    </xf>
    <xf numFmtId="9" fontId="36" fillId="0" borderId="1" xfId="1" applyNumberFormat="1" applyFont="1" applyFill="1" applyBorder="1" applyAlignment="1" applyProtection="1">
      <alignment horizontal="center" vertical="center"/>
    </xf>
    <xf numFmtId="4" fontId="36" fillId="0" borderId="0" xfId="0" applyNumberFormat="1" applyFont="1" applyFill="1" applyAlignment="1">
      <alignment horizontal="center" vertical="center"/>
    </xf>
    <xf numFmtId="3" fontId="19" fillId="0" borderId="1" xfId="0" applyNumberFormat="1" applyFont="1" applyFill="1" applyBorder="1" applyAlignment="1">
      <alignment horizontal="center" vertical="center"/>
    </xf>
    <xf numFmtId="3" fontId="35" fillId="0" borderId="1" xfId="1" applyNumberFormat="1" applyFont="1" applyFill="1" applyBorder="1" applyAlignment="1" applyProtection="1">
      <alignment horizontal="center" vertical="center"/>
      <protection locked="0"/>
    </xf>
    <xf numFmtId="4" fontId="19" fillId="0" borderId="1" xfId="0" applyNumberFormat="1" applyFont="1" applyFill="1" applyBorder="1" applyAlignment="1">
      <alignment horizontal="center" vertical="center"/>
    </xf>
    <xf numFmtId="0" fontId="25" fillId="0" borderId="0" xfId="0" applyFont="1" applyFill="1" applyBorder="1" applyAlignment="1">
      <alignment horizontal="center" vertical="center"/>
    </xf>
    <xf numFmtId="0" fontId="25" fillId="0" borderId="0" xfId="0" applyFont="1" applyFill="1" applyAlignment="1">
      <alignment horizontal="center" vertical="center"/>
    </xf>
    <xf numFmtId="0" fontId="18" fillId="0" borderId="2" xfId="0" applyFont="1" applyFill="1" applyBorder="1" applyAlignment="1">
      <alignment horizontal="center" vertical="center"/>
    </xf>
    <xf numFmtId="9" fontId="19" fillId="0" borderId="2" xfId="1" applyNumberFormat="1" applyFont="1" applyFill="1" applyBorder="1" applyAlignment="1" applyProtection="1">
      <alignment horizontal="center" vertical="center" wrapText="1"/>
    </xf>
    <xf numFmtId="3" fontId="19" fillId="0" borderId="2" xfId="1" applyNumberFormat="1" applyFont="1" applyFill="1" applyBorder="1" applyAlignment="1" applyProtection="1">
      <alignment horizontal="center" vertical="center" wrapText="1"/>
    </xf>
    <xf numFmtId="9" fontId="19" fillId="0" borderId="4" xfId="1" applyNumberFormat="1" applyFont="1" applyFill="1" applyBorder="1" applyAlignment="1" applyProtection="1">
      <alignment horizontal="center" vertical="center" wrapText="1"/>
    </xf>
    <xf numFmtId="3" fontId="19" fillId="0" borderId="4" xfId="1" applyNumberFormat="1" applyFont="1" applyFill="1" applyBorder="1" applyAlignment="1" applyProtection="1">
      <alignment horizontal="center" vertical="center" wrapText="1"/>
    </xf>
    <xf numFmtId="3" fontId="19" fillId="0" borderId="15" xfId="1" applyNumberFormat="1" applyFont="1" applyFill="1" applyBorder="1" applyAlignment="1" applyProtection="1">
      <alignment horizontal="center" vertical="center" wrapText="1"/>
    </xf>
    <xf numFmtId="9" fontId="19" fillId="0" borderId="3" xfId="1" applyNumberFormat="1" applyFont="1" applyFill="1" applyBorder="1" applyAlignment="1" applyProtection="1">
      <alignment horizontal="center" vertical="center" wrapText="1"/>
    </xf>
    <xf numFmtId="3" fontId="19" fillId="0" borderId="3" xfId="1" applyNumberFormat="1" applyFont="1" applyFill="1" applyBorder="1" applyAlignment="1" applyProtection="1">
      <alignment horizontal="center" vertical="center" wrapText="1"/>
    </xf>
    <xf numFmtId="3" fontId="24" fillId="0" borderId="14" xfId="1" applyNumberFormat="1" applyFont="1" applyFill="1" applyBorder="1" applyAlignment="1" applyProtection="1">
      <alignment horizontal="center" vertical="center"/>
    </xf>
    <xf numFmtId="9" fontId="24" fillId="0" borderId="20" xfId="1" applyNumberFormat="1" applyFont="1" applyFill="1" applyBorder="1" applyAlignment="1" applyProtection="1">
      <alignment horizontal="center" vertical="center"/>
    </xf>
    <xf numFmtId="3" fontId="24" fillId="0" borderId="20" xfId="1" applyNumberFormat="1" applyFont="1" applyFill="1" applyBorder="1" applyAlignment="1" applyProtection="1">
      <alignment horizontal="center" vertical="center"/>
    </xf>
    <xf numFmtId="9" fontId="24" fillId="0" borderId="2" xfId="1" applyNumberFormat="1" applyFont="1" applyFill="1" applyBorder="1" applyAlignment="1" applyProtection="1">
      <alignment horizontal="center" vertical="center"/>
    </xf>
    <xf numFmtId="3" fontId="24" fillId="0" borderId="25" xfId="1" applyNumberFormat="1" applyFont="1" applyFill="1" applyBorder="1" applyAlignment="1" applyProtection="1">
      <alignment horizontal="center" vertical="center"/>
    </xf>
    <xf numFmtId="9" fontId="24" fillId="0" borderId="21" xfId="1" applyNumberFormat="1" applyFont="1" applyFill="1" applyBorder="1" applyAlignment="1" applyProtection="1">
      <alignment horizontal="center" vertical="center"/>
    </xf>
    <xf numFmtId="3" fontId="24" fillId="0" borderId="21" xfId="1" applyNumberFormat="1" applyFont="1" applyFill="1" applyBorder="1" applyAlignment="1" applyProtection="1">
      <alignment horizontal="center" vertical="center"/>
    </xf>
    <xf numFmtId="9" fontId="24" fillId="0" borderId="4" xfId="1" applyNumberFormat="1" applyFont="1" applyFill="1" applyBorder="1" applyAlignment="1" applyProtection="1">
      <alignment horizontal="center" vertical="center"/>
    </xf>
    <xf numFmtId="3" fontId="24" fillId="0" borderId="4" xfId="1" applyNumberFormat="1" applyFont="1" applyFill="1" applyBorder="1" applyAlignment="1" applyProtection="1">
      <alignment horizontal="center" vertical="center"/>
    </xf>
    <xf numFmtId="9" fontId="25" fillId="0" borderId="2" xfId="1" applyNumberFormat="1" applyFont="1" applyFill="1" applyBorder="1" applyAlignment="1" applyProtection="1">
      <alignment horizontal="center" vertical="center"/>
    </xf>
    <xf numFmtId="0" fontId="140" fillId="0" borderId="2" xfId="7" applyFont="1" applyFill="1" applyBorder="1" applyAlignment="1" applyProtection="1">
      <alignment horizontal="center" vertical="center" wrapText="1"/>
      <protection locked="0"/>
    </xf>
    <xf numFmtId="0" fontId="140" fillId="0" borderId="1" xfId="7" applyFont="1" applyFill="1" applyBorder="1" applyAlignment="1" applyProtection="1">
      <alignment horizontal="center" vertical="center"/>
      <protection locked="0"/>
    </xf>
    <xf numFmtId="0" fontId="63" fillId="0" borderId="3" xfId="7" applyFont="1" applyFill="1" applyBorder="1" applyAlignment="1" applyProtection="1">
      <alignment horizontal="center" vertical="center" wrapText="1"/>
      <protection locked="0"/>
    </xf>
    <xf numFmtId="0" fontId="140" fillId="0" borderId="3" xfId="7" applyFont="1" applyFill="1" applyBorder="1" applyAlignment="1" applyProtection="1">
      <alignment horizontal="center" vertical="center" wrapText="1"/>
      <protection locked="0"/>
    </xf>
    <xf numFmtId="0" fontId="140" fillId="0" borderId="3" xfId="7" applyFont="1" applyFill="1" applyBorder="1" applyAlignment="1" applyProtection="1">
      <alignment horizontal="center" vertical="center"/>
      <protection locked="0"/>
    </xf>
    <xf numFmtId="10" fontId="18"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xf>
    <xf numFmtId="9" fontId="24" fillId="0" borderId="0" xfId="0" applyNumberFormat="1" applyFont="1" applyFill="1" applyBorder="1" applyAlignment="1">
      <alignment horizontal="center" vertical="center"/>
    </xf>
    <xf numFmtId="4" fontId="19" fillId="0" borderId="0" xfId="0" applyNumberFormat="1" applyFont="1" applyFill="1" applyAlignment="1">
      <alignment horizontal="center" vertical="center"/>
    </xf>
    <xf numFmtId="9" fontId="18" fillId="0" borderId="25" xfId="0" applyNumberFormat="1" applyFont="1" applyFill="1" applyBorder="1" applyAlignment="1">
      <alignment horizontal="center" vertical="center"/>
    </xf>
    <xf numFmtId="3" fontId="18" fillId="0" borderId="0" xfId="0" applyNumberFormat="1" applyFont="1" applyFill="1" applyBorder="1" applyAlignment="1">
      <alignment vertical="center"/>
    </xf>
    <xf numFmtId="3" fontId="18" fillId="0" borderId="0" xfId="0" applyNumberFormat="1" applyFont="1" applyFill="1" applyAlignment="1">
      <alignment vertical="center"/>
    </xf>
    <xf numFmtId="9" fontId="18" fillId="0" borderId="25" xfId="0" applyNumberFormat="1" applyFont="1" applyFill="1" applyBorder="1" applyAlignment="1">
      <alignment vertical="center"/>
    </xf>
    <xf numFmtId="3" fontId="25" fillId="49" borderId="1" xfId="0" applyNumberFormat="1" applyFont="1" applyFill="1" applyBorder="1" applyAlignment="1">
      <alignment horizontal="center" vertical="center"/>
    </xf>
    <xf numFmtId="9" fontId="25" fillId="49" borderId="0" xfId="0" applyNumberFormat="1" applyFont="1" applyFill="1" applyAlignment="1">
      <alignment horizontal="center" vertical="center"/>
    </xf>
    <xf numFmtId="3" fontId="25" fillId="49" borderId="0" xfId="0" applyNumberFormat="1" applyFont="1" applyFill="1" applyAlignment="1">
      <alignment horizontal="center" vertical="center"/>
    </xf>
    <xf numFmtId="3" fontId="36" fillId="49" borderId="1" xfId="0" applyNumberFormat="1" applyFont="1" applyFill="1" applyBorder="1" applyAlignment="1">
      <alignment horizontal="center" vertical="center"/>
    </xf>
    <xf numFmtId="1" fontId="36" fillId="49" borderId="0" xfId="0" applyNumberFormat="1" applyFont="1" applyFill="1" applyAlignment="1">
      <alignment horizontal="center" vertical="center"/>
    </xf>
    <xf numFmtId="9" fontId="36" fillId="49" borderId="0" xfId="0" applyNumberFormat="1" applyFont="1" applyFill="1" applyAlignment="1">
      <alignment horizontal="center" vertical="center"/>
    </xf>
    <xf numFmtId="3" fontId="36" fillId="49" borderId="0" xfId="0" applyNumberFormat="1" applyFont="1" applyFill="1" applyAlignment="1">
      <alignment horizontal="center" vertical="center"/>
    </xf>
    <xf numFmtId="3" fontId="36" fillId="49" borderId="2" xfId="0" applyNumberFormat="1" applyFont="1" applyFill="1" applyBorder="1" applyAlignment="1">
      <alignment horizontal="center" vertical="center"/>
    </xf>
    <xf numFmtId="3" fontId="36" fillId="49" borderId="3" xfId="1" applyNumberFormat="1" applyFont="1" applyFill="1" applyBorder="1" applyAlignment="1" applyProtection="1">
      <alignment horizontal="center" vertical="center"/>
      <protection locked="0"/>
    </xf>
    <xf numFmtId="3" fontId="36" fillId="49" borderId="1" xfId="1" applyNumberFormat="1" applyFont="1" applyFill="1" applyBorder="1" applyAlignment="1" applyProtection="1">
      <alignment horizontal="center" vertical="center"/>
      <protection locked="0"/>
    </xf>
    <xf numFmtId="0" fontId="139" fillId="49" borderId="18" xfId="7" applyFont="1" applyFill="1" applyBorder="1" applyAlignment="1" applyProtection="1">
      <alignment horizontal="center" vertical="center"/>
      <protection locked="0"/>
    </xf>
    <xf numFmtId="4" fontId="139" fillId="49" borderId="14" xfId="7" applyNumberFormat="1" applyFont="1" applyFill="1" applyBorder="1" applyAlignment="1" applyProtection="1">
      <alignment horizontal="centerContinuous"/>
      <protection locked="0"/>
    </xf>
    <xf numFmtId="3" fontId="19" fillId="29" borderId="1" xfId="0" applyNumberFormat="1" applyFont="1" applyFill="1" applyBorder="1" applyAlignment="1">
      <alignment horizontal="center" vertical="center"/>
    </xf>
    <xf numFmtId="3" fontId="19" fillId="49" borderId="20" xfId="1" applyNumberFormat="1" applyFont="1" applyFill="1" applyBorder="1" applyAlignment="1" applyProtection="1">
      <alignment horizontal="center" vertical="center"/>
      <protection locked="0"/>
    </xf>
    <xf numFmtId="3" fontId="19" fillId="49" borderId="21" xfId="1" applyNumberFormat="1" applyFont="1" applyFill="1" applyBorder="1" applyAlignment="1" applyProtection="1">
      <alignment horizontal="center" vertical="center"/>
      <protection locked="0"/>
    </xf>
    <xf numFmtId="3" fontId="19" fillId="49" borderId="19" xfId="1" applyNumberFormat="1" applyFont="1" applyFill="1" applyBorder="1" applyAlignment="1" applyProtection="1">
      <alignment horizontal="center" vertical="center"/>
      <protection locked="0"/>
    </xf>
    <xf numFmtId="3" fontId="19" fillId="49" borderId="1" xfId="1" applyNumberFormat="1" applyFont="1" applyFill="1" applyBorder="1" applyAlignment="1" applyProtection="1">
      <alignment horizontal="center" vertical="center"/>
      <protection locked="0"/>
    </xf>
    <xf numFmtId="3" fontId="19" fillId="49" borderId="1" xfId="1" applyNumberFormat="1" applyFont="1" applyFill="1" applyBorder="1" applyAlignment="1" applyProtection="1">
      <alignment horizontal="center" vertical="center"/>
    </xf>
    <xf numFmtId="3" fontId="19" fillId="49" borderId="1" xfId="1" applyNumberFormat="1" applyFont="1" applyFill="1" applyBorder="1" applyAlignment="1">
      <alignment horizontal="center" vertical="center"/>
    </xf>
    <xf numFmtId="3" fontId="19" fillId="5" borderId="1" xfId="0" applyNumberFormat="1" applyFont="1" applyFill="1" applyBorder="1" applyAlignment="1">
      <alignment horizontal="center" vertical="center"/>
    </xf>
    <xf numFmtId="3" fontId="35" fillId="5" borderId="4" xfId="1" applyNumberFormat="1" applyFont="1" applyFill="1" applyBorder="1" applyAlignment="1" applyProtection="1">
      <alignment horizontal="center" vertical="center"/>
      <protection locked="0"/>
    </xf>
    <xf numFmtId="3" fontId="19" fillId="29" borderId="21" xfId="1" applyNumberFormat="1" applyFont="1" applyFill="1" applyBorder="1" applyAlignment="1" applyProtection="1">
      <alignment horizontal="center" vertical="center"/>
    </xf>
    <xf numFmtId="0" fontId="18" fillId="49" borderId="1" xfId="0" applyFont="1" applyFill="1" applyBorder="1" applyAlignment="1">
      <alignment horizontal="center" vertical="center"/>
    </xf>
    <xf numFmtId="3" fontId="36" fillId="49" borderId="2" xfId="1" applyNumberFormat="1" applyFont="1" applyFill="1" applyBorder="1" applyAlignment="1" applyProtection="1">
      <alignment horizontal="center" vertical="center"/>
      <protection locked="0"/>
    </xf>
    <xf numFmtId="3" fontId="19" fillId="49" borderId="2" xfId="1" applyNumberFormat="1" applyFont="1" applyFill="1" applyBorder="1" applyAlignment="1" applyProtection="1">
      <alignment horizontal="center" vertical="center"/>
      <protection locked="0"/>
    </xf>
    <xf numFmtId="3" fontId="19" fillId="49" borderId="4" xfId="1" applyNumberFormat="1" applyFont="1" applyFill="1" applyBorder="1" applyAlignment="1" applyProtection="1">
      <alignment horizontal="center" vertical="center"/>
      <protection locked="0"/>
    </xf>
    <xf numFmtId="3" fontId="19" fillId="49" borderId="3" xfId="1" applyNumberFormat="1" applyFont="1" applyFill="1" applyBorder="1" applyAlignment="1" applyProtection="1">
      <alignment horizontal="center" vertical="center"/>
      <protection locked="0"/>
    </xf>
    <xf numFmtId="0" fontId="18" fillId="49" borderId="3" xfId="0" applyFont="1" applyFill="1" applyBorder="1" applyAlignment="1">
      <alignment horizontal="center" vertical="center"/>
    </xf>
    <xf numFmtId="9" fontId="24" fillId="29" borderId="21" xfId="1" applyNumberFormat="1" applyFont="1" applyFill="1" applyBorder="1" applyAlignment="1" applyProtection="1">
      <alignment horizontal="center" vertical="center"/>
    </xf>
    <xf numFmtId="3" fontId="24" fillId="29" borderId="21" xfId="1" applyNumberFormat="1" applyFont="1" applyFill="1" applyBorder="1" applyAlignment="1" applyProtection="1">
      <alignment horizontal="center" vertical="center"/>
      <protection locked="0"/>
    </xf>
    <xf numFmtId="3" fontId="24" fillId="29" borderId="21" xfId="1" applyNumberFormat="1" applyFont="1" applyFill="1" applyBorder="1" applyAlignment="1" applyProtection="1">
      <alignment horizontal="center" vertical="center"/>
    </xf>
    <xf numFmtId="3" fontId="24" fillId="29" borderId="15" xfId="1" applyNumberFormat="1" applyFont="1" applyFill="1" applyBorder="1" applyAlignment="1" applyProtection="1">
      <alignment horizontal="center" vertical="center"/>
    </xf>
    <xf numFmtId="9" fontId="24" fillId="29" borderId="3" xfId="1" applyNumberFormat="1" applyFont="1" applyFill="1" applyBorder="1" applyAlignment="1" applyProtection="1">
      <alignment horizontal="center" vertical="center"/>
    </xf>
    <xf numFmtId="3" fontId="24" fillId="29" borderId="3" xfId="1" applyNumberFormat="1" applyFont="1" applyFill="1" applyBorder="1" applyAlignment="1" applyProtection="1">
      <alignment horizontal="center" vertical="center"/>
      <protection locked="0"/>
    </xf>
    <xf numFmtId="3" fontId="24" fillId="29" borderId="3" xfId="1" applyNumberFormat="1" applyFont="1" applyFill="1" applyBorder="1" applyAlignment="1" applyProtection="1">
      <alignment horizontal="center" vertical="center"/>
    </xf>
    <xf numFmtId="3" fontId="24" fillId="49" borderId="20" xfId="1" applyNumberFormat="1" applyFont="1" applyFill="1" applyBorder="1" applyAlignment="1" applyProtection="1">
      <alignment horizontal="center" vertical="center"/>
      <protection locked="0"/>
    </xf>
    <xf numFmtId="3" fontId="24" fillId="49" borderId="21" xfId="1" applyNumberFormat="1" applyFont="1" applyFill="1" applyBorder="1" applyAlignment="1" applyProtection="1">
      <alignment horizontal="center" vertical="center"/>
      <protection locked="0"/>
    </xf>
    <xf numFmtId="3" fontId="24" fillId="49" borderId="4" xfId="1" applyNumberFormat="1" applyFont="1" applyFill="1" applyBorder="1" applyAlignment="1" applyProtection="1">
      <alignment horizontal="center" vertical="center"/>
      <protection locked="0"/>
    </xf>
    <xf numFmtId="3" fontId="18" fillId="29" borderId="0" xfId="0" applyNumberFormat="1" applyFont="1" applyFill="1" applyAlignment="1">
      <alignment horizontal="center" vertical="center"/>
    </xf>
    <xf numFmtId="9" fontId="18" fillId="29" borderId="0" xfId="0" applyNumberFormat="1" applyFont="1" applyFill="1" applyAlignment="1">
      <alignment horizontal="center" vertical="center"/>
    </xf>
    <xf numFmtId="3" fontId="18" fillId="29" borderId="18" xfId="0" applyNumberFormat="1" applyFont="1" applyFill="1" applyBorder="1" applyAlignment="1">
      <alignment horizontal="center" vertical="center"/>
    </xf>
    <xf numFmtId="9" fontId="18" fillId="29" borderId="18" xfId="0" applyNumberFormat="1" applyFont="1" applyFill="1" applyBorder="1" applyAlignment="1">
      <alignment horizontal="center" vertical="center"/>
    </xf>
    <xf numFmtId="9" fontId="1" fillId="35" borderId="7" xfId="0" applyNumberFormat="1" applyFont="1" applyFill="1" applyBorder="1" applyAlignment="1">
      <alignment horizontal="center" vertical="center"/>
    </xf>
    <xf numFmtId="3" fontId="37" fillId="49" borderId="1" xfId="0" applyNumberFormat="1" applyFont="1" applyFill="1" applyBorder="1" applyAlignment="1">
      <alignment horizontal="center" vertical="center"/>
    </xf>
    <xf numFmtId="3" fontId="35" fillId="49" borderId="0" xfId="0" applyNumberFormat="1" applyFont="1" applyFill="1" applyAlignment="1">
      <alignment horizontal="center" vertical="center"/>
    </xf>
    <xf numFmtId="9" fontId="1" fillId="35" borderId="6" xfId="0" applyNumberFormat="1" applyFont="1" applyFill="1" applyBorder="1" applyAlignment="1">
      <alignment horizontal="center" vertical="center"/>
    </xf>
    <xf numFmtId="9" fontId="18" fillId="35" borderId="6" xfId="0" applyNumberFormat="1" applyFont="1" applyFill="1" applyBorder="1" applyAlignment="1">
      <alignment horizontal="center" vertical="center"/>
    </xf>
    <xf numFmtId="3" fontId="19" fillId="35" borderId="4" xfId="1" applyNumberFormat="1" applyFont="1" applyFill="1" applyBorder="1" applyAlignment="1">
      <alignment horizontal="center" vertical="center"/>
    </xf>
    <xf numFmtId="3" fontId="108" fillId="35" borderId="4" xfId="1" applyNumberFormat="1" applyFont="1" applyFill="1" applyBorder="1" applyAlignment="1">
      <alignment horizontal="center" vertical="center"/>
    </xf>
    <xf numFmtId="3" fontId="19" fillId="30" borderId="4" xfId="1" applyNumberFormat="1" applyFont="1" applyFill="1" applyBorder="1" applyAlignment="1">
      <alignment horizontal="center" vertical="center"/>
    </xf>
    <xf numFmtId="3" fontId="35" fillId="30" borderId="2" xfId="1" applyNumberFormat="1" applyFont="1" applyFill="1" applyBorder="1" applyAlignment="1">
      <alignment horizontal="center" vertical="center"/>
    </xf>
    <xf numFmtId="3" fontId="35" fillId="30" borderId="4" xfId="1" applyNumberFormat="1" applyFont="1" applyFill="1" applyBorder="1" applyAlignment="1">
      <alignment horizontal="center" vertical="center"/>
    </xf>
    <xf numFmtId="4" fontId="35" fillId="30" borderId="4" xfId="1" applyNumberFormat="1" applyFont="1" applyFill="1" applyBorder="1" applyAlignment="1">
      <alignment horizontal="center" vertical="center"/>
    </xf>
    <xf numFmtId="4" fontId="35" fillId="30" borderId="3" xfId="1" applyNumberFormat="1" applyFont="1" applyFill="1" applyBorder="1" applyAlignment="1">
      <alignment horizontal="center" vertical="center"/>
    </xf>
    <xf numFmtId="3" fontId="25" fillId="35" borderId="4" xfId="1" applyNumberFormat="1" applyFont="1" applyFill="1" applyBorder="1" applyAlignment="1">
      <alignment horizontal="center" vertical="center"/>
    </xf>
    <xf numFmtId="3" fontId="35" fillId="49" borderId="1" xfId="0" applyNumberFormat="1" applyFont="1" applyFill="1" applyBorder="1" applyAlignment="1">
      <alignment horizontal="center" vertical="center"/>
    </xf>
    <xf numFmtId="3" fontId="19" fillId="30" borderId="3" xfId="1" applyNumberFormat="1" applyFont="1" applyFill="1" applyBorder="1" applyAlignment="1">
      <alignment horizontal="center" vertical="center"/>
    </xf>
    <xf numFmtId="3" fontId="35" fillId="49" borderId="0" xfId="0" applyNumberFormat="1" applyFont="1" applyFill="1" applyBorder="1" applyAlignment="1">
      <alignment horizontal="center" vertical="center"/>
    </xf>
    <xf numFmtId="3" fontId="24" fillId="49" borderId="3" xfId="0" applyNumberFormat="1" applyFont="1" applyFill="1" applyBorder="1" applyAlignment="1">
      <alignment horizontal="center" vertical="center"/>
    </xf>
    <xf numFmtId="3" fontId="24" fillId="49" borderId="1" xfId="0" applyNumberFormat="1" applyFont="1" applyFill="1" applyBorder="1" applyAlignment="1">
      <alignment horizontal="center" vertical="center"/>
    </xf>
    <xf numFmtId="3" fontId="37" fillId="35" borderId="4" xfId="1" applyNumberFormat="1" applyFont="1" applyFill="1" applyBorder="1" applyAlignment="1">
      <alignment horizontal="center" vertical="center"/>
    </xf>
    <xf numFmtId="3" fontId="37" fillId="35" borderId="3" xfId="1" applyNumberFormat="1" applyFont="1" applyFill="1" applyBorder="1" applyAlignment="1">
      <alignment horizontal="center" vertical="center"/>
    </xf>
    <xf numFmtId="3" fontId="37" fillId="30" borderId="4" xfId="1" applyNumberFormat="1" applyFont="1" applyFill="1" applyBorder="1" applyAlignment="1">
      <alignment horizontal="center" vertical="center"/>
    </xf>
    <xf numFmtId="4" fontId="19" fillId="49" borderId="1" xfId="1" applyNumberFormat="1" applyFont="1" applyFill="1" applyBorder="1" applyAlignment="1" applyProtection="1">
      <alignment horizontal="center" vertical="center"/>
      <protection locked="0"/>
    </xf>
    <xf numFmtId="4" fontId="77" fillId="49" borderId="1" xfId="1" applyNumberFormat="1" applyFont="1" applyFill="1" applyBorder="1" applyAlignment="1">
      <alignment horizontal="center" vertical="center"/>
    </xf>
    <xf numFmtId="3" fontId="18" fillId="49" borderId="1" xfId="0" applyNumberFormat="1" applyFont="1" applyFill="1" applyBorder="1" applyAlignment="1">
      <alignment horizontal="center" vertical="center"/>
    </xf>
    <xf numFmtId="3" fontId="20" fillId="49" borderId="3" xfId="1" applyNumberFormat="1" applyFont="1" applyFill="1" applyBorder="1" applyAlignment="1" applyProtection="1">
      <alignment horizontal="center" vertical="center"/>
      <protection locked="0"/>
    </xf>
    <xf numFmtId="3" fontId="20" fillId="49" borderId="1" xfId="1" applyNumberFormat="1" applyFont="1" applyFill="1" applyBorder="1" applyAlignment="1" applyProtection="1">
      <alignment horizontal="center" vertical="center"/>
      <protection locked="0"/>
    </xf>
    <xf numFmtId="3" fontId="20" fillId="49" borderId="1" xfId="1" applyNumberFormat="1" applyFont="1" applyFill="1" applyBorder="1" applyAlignment="1">
      <alignment horizontal="center" vertical="center"/>
    </xf>
    <xf numFmtId="0" fontId="20" fillId="49" borderId="1" xfId="1" applyFont="1" applyFill="1" applyBorder="1" applyAlignment="1">
      <alignment horizontal="center" vertical="center"/>
    </xf>
    <xf numFmtId="3" fontId="20" fillId="49" borderId="4" xfId="1" applyNumberFormat="1" applyFont="1" applyFill="1" applyBorder="1" applyAlignment="1" applyProtection="1">
      <alignment horizontal="center" vertical="center"/>
      <protection locked="0"/>
    </xf>
    <xf numFmtId="169" fontId="19" fillId="49" borderId="1" xfId="2" applyNumberFormat="1" applyFont="1" applyFill="1" applyBorder="1" applyAlignment="1">
      <alignment vertical="center" wrapText="1"/>
    </xf>
    <xf numFmtId="169" fontId="20" fillId="49" borderId="1" xfId="1" applyNumberFormat="1" applyFont="1" applyFill="1" applyBorder="1" applyAlignment="1">
      <alignment horizontal="center" vertical="center" wrapText="1"/>
    </xf>
    <xf numFmtId="3" fontId="19" fillId="49" borderId="1" xfId="1" applyNumberFormat="1" applyFont="1" applyFill="1" applyBorder="1" applyAlignment="1" applyProtection="1">
      <alignment horizontal="center" vertical="center" wrapText="1"/>
      <protection locked="0"/>
    </xf>
    <xf numFmtId="169" fontId="19" fillId="49" borderId="1" xfId="1" applyNumberFormat="1" applyFont="1" applyFill="1" applyBorder="1" applyAlignment="1" applyProtection="1">
      <alignment horizontal="center" vertical="center" wrapText="1"/>
      <protection locked="0"/>
    </xf>
    <xf numFmtId="0" fontId="20" fillId="49" borderId="1" xfId="1" applyFont="1" applyFill="1" applyBorder="1" applyAlignment="1">
      <alignment horizontal="center" vertical="center" wrapText="1"/>
    </xf>
    <xf numFmtId="3" fontId="19" fillId="49" borderId="3" xfId="1" applyNumberFormat="1" applyFont="1" applyFill="1" applyBorder="1" applyAlignment="1" applyProtection="1">
      <alignment horizontal="center" vertical="center" wrapText="1"/>
      <protection locked="0"/>
    </xf>
    <xf numFmtId="3" fontId="18" fillId="49" borderId="0" xfId="0" applyNumberFormat="1" applyFont="1" applyFill="1" applyAlignment="1">
      <alignment horizontal="center" vertical="center"/>
    </xf>
    <xf numFmtId="169" fontId="20" fillId="49" borderId="1" xfId="1" applyNumberFormat="1" applyFont="1" applyFill="1" applyBorder="1" applyAlignment="1" applyProtection="1">
      <alignment horizontal="center" vertical="center"/>
      <protection locked="0"/>
    </xf>
    <xf numFmtId="4" fontId="20" fillId="49" borderId="1" xfId="1" applyNumberFormat="1" applyFont="1" applyFill="1" applyBorder="1" applyAlignment="1" applyProtection="1">
      <alignment horizontal="center" vertical="center"/>
      <protection locked="0"/>
    </xf>
    <xf numFmtId="0" fontId="18" fillId="51" borderId="1" xfId="0" applyFont="1" applyFill="1" applyBorder="1" applyAlignment="1">
      <alignment horizontal="center" vertical="center"/>
    </xf>
    <xf numFmtId="3" fontId="19" fillId="51" borderId="1" xfId="1" applyNumberFormat="1" applyFont="1" applyFill="1" applyBorder="1" applyAlignment="1" applyProtection="1">
      <alignment horizontal="center" vertical="center"/>
      <protection locked="0"/>
    </xf>
    <xf numFmtId="3" fontId="36" fillId="51" borderId="1" xfId="1" applyNumberFormat="1" applyFont="1" applyFill="1" applyBorder="1" applyAlignment="1" applyProtection="1">
      <alignment horizontal="center" vertical="center"/>
      <protection locked="0"/>
    </xf>
    <xf numFmtId="0" fontId="18" fillId="51" borderId="2" xfId="0" applyFont="1" applyFill="1" applyBorder="1" applyAlignment="1">
      <alignment horizontal="center" vertical="center"/>
    </xf>
    <xf numFmtId="3" fontId="19" fillId="51" borderId="2" xfId="1" applyNumberFormat="1" applyFont="1" applyFill="1" applyBorder="1" applyAlignment="1" applyProtection="1">
      <alignment horizontal="center" vertical="center"/>
      <protection locked="0"/>
    </xf>
    <xf numFmtId="0" fontId="1" fillId="0" borderId="0" xfId="0" applyFont="1" applyAlignment="1">
      <alignment horizontal="center" vertical="center"/>
    </xf>
    <xf numFmtId="3" fontId="19" fillId="29" borderId="4" xfId="1" applyNumberFormat="1" applyFont="1" applyFill="1" applyBorder="1" applyAlignment="1" applyProtection="1">
      <alignment horizontal="center" vertical="center"/>
    </xf>
    <xf numFmtId="3" fontId="19" fillId="29" borderId="1" xfId="1" applyNumberFormat="1" applyFont="1" applyFill="1" applyBorder="1" applyAlignment="1" applyProtection="1">
      <alignment horizontal="center" vertical="center"/>
    </xf>
    <xf numFmtId="3" fontId="19" fillId="22" borderId="2" xfId="1" applyNumberFormat="1" applyFont="1" applyFill="1" applyBorder="1" applyAlignment="1" applyProtection="1">
      <alignment horizontal="center" vertical="center"/>
    </xf>
    <xf numFmtId="3" fontId="36" fillId="15" borderId="1" xfId="1" applyNumberFormat="1" applyFont="1" applyFill="1" applyBorder="1" applyAlignment="1" applyProtection="1">
      <alignment horizontal="center" vertical="center"/>
      <protection locked="0"/>
    </xf>
    <xf numFmtId="3" fontId="19" fillId="15" borderId="14" xfId="1" applyNumberFormat="1" applyFont="1" applyFill="1" applyBorder="1" applyAlignment="1" applyProtection="1">
      <alignment horizontal="center" vertical="center"/>
    </xf>
    <xf numFmtId="9" fontId="19" fillId="15" borderId="2" xfId="1" applyNumberFormat="1" applyFont="1" applyFill="1" applyBorder="1" applyAlignment="1" applyProtection="1">
      <alignment horizontal="center" vertical="center"/>
    </xf>
    <xf numFmtId="3" fontId="36" fillId="15" borderId="2" xfId="1" applyNumberFormat="1" applyFont="1" applyFill="1" applyBorder="1" applyAlignment="1" applyProtection="1">
      <alignment horizontal="center" vertical="center"/>
      <protection locked="0"/>
    </xf>
    <xf numFmtId="3" fontId="19" fillId="15" borderId="25" xfId="1" applyNumberFormat="1" applyFont="1" applyFill="1" applyBorder="1" applyAlignment="1" applyProtection="1">
      <alignment horizontal="center" vertical="center"/>
    </xf>
    <xf numFmtId="9" fontId="19" fillId="15" borderId="4" xfId="1" applyNumberFormat="1" applyFont="1" applyFill="1" applyBorder="1" applyAlignment="1" applyProtection="1">
      <alignment horizontal="center" vertical="center"/>
    </xf>
    <xf numFmtId="3" fontId="36" fillId="15" borderId="4" xfId="1" applyNumberFormat="1" applyFont="1" applyFill="1" applyBorder="1" applyAlignment="1" applyProtection="1">
      <alignment horizontal="center" vertical="center"/>
      <protection locked="0"/>
    </xf>
    <xf numFmtId="3" fontId="19" fillId="18" borderId="1" xfId="1" applyNumberFormat="1" applyFont="1" applyFill="1" applyBorder="1" applyAlignment="1" applyProtection="1">
      <alignment horizontal="center" vertical="center"/>
      <protection locked="0"/>
    </xf>
    <xf numFmtId="3" fontId="19" fillId="18" borderId="14" xfId="1" applyNumberFormat="1" applyFont="1" applyFill="1" applyBorder="1" applyAlignment="1" applyProtection="1">
      <alignment horizontal="center" vertical="center"/>
    </xf>
    <xf numFmtId="9" fontId="19" fillId="18" borderId="2" xfId="1" applyNumberFormat="1" applyFont="1" applyFill="1" applyBorder="1" applyAlignment="1" applyProtection="1">
      <alignment horizontal="center" vertical="center"/>
    </xf>
    <xf numFmtId="3" fontId="19" fillId="18" borderId="2" xfId="1" applyNumberFormat="1" applyFont="1" applyFill="1" applyBorder="1" applyAlignment="1" applyProtection="1">
      <alignment horizontal="center" vertical="center"/>
      <protection locked="0"/>
    </xf>
    <xf numFmtId="3" fontId="19" fillId="18" borderId="25" xfId="1" applyNumberFormat="1" applyFont="1" applyFill="1" applyBorder="1" applyAlignment="1" applyProtection="1">
      <alignment horizontal="center" vertical="center"/>
    </xf>
    <xf numFmtId="9" fontId="19" fillId="18" borderId="4" xfId="1" applyNumberFormat="1" applyFont="1" applyFill="1" applyBorder="1" applyAlignment="1" applyProtection="1">
      <alignment horizontal="center" vertical="center"/>
    </xf>
    <xf numFmtId="3" fontId="19" fillId="8" borderId="2" xfId="2" applyNumberFormat="1" applyFont="1" applyFill="1" applyBorder="1" applyAlignment="1">
      <alignment horizontal="center" vertical="center"/>
    </xf>
    <xf numFmtId="3" fontId="18" fillId="22" borderId="0" xfId="0" applyNumberFormat="1" applyFont="1" applyFill="1" applyAlignment="1">
      <alignment horizontal="center" vertical="center"/>
    </xf>
    <xf numFmtId="9" fontId="18" fillId="22" borderId="0" xfId="0" applyNumberFormat="1" applyFont="1" applyFill="1" applyAlignment="1">
      <alignment horizontal="center" vertical="center"/>
    </xf>
    <xf numFmtId="3" fontId="30" fillId="5" borderId="1" xfId="1" applyNumberFormat="1" applyFont="1" applyFill="1" applyBorder="1" applyAlignment="1" applyProtection="1">
      <alignment horizontal="center" vertical="center"/>
      <protection locked="0"/>
    </xf>
    <xf numFmtId="3" fontId="19" fillId="5" borderId="1" xfId="1" applyNumberFormat="1" applyFont="1" applyFill="1" applyBorder="1" applyAlignment="1" applyProtection="1">
      <alignment horizontal="center" vertical="center"/>
    </xf>
    <xf numFmtId="3" fontId="14" fillId="5" borderId="1" xfId="1" applyNumberFormat="1" applyFont="1" applyFill="1" applyBorder="1" applyAlignment="1">
      <alignment horizontal="center" vertical="center" wrapText="1"/>
    </xf>
    <xf numFmtId="3" fontId="18" fillId="5" borderId="1" xfId="0" applyNumberFormat="1" applyFont="1" applyFill="1" applyBorder="1" applyAlignment="1">
      <alignment horizontal="center" vertical="center"/>
    </xf>
    <xf numFmtId="3" fontId="19" fillId="5" borderId="1" xfId="1" applyNumberFormat="1" applyFont="1" applyFill="1" applyBorder="1" applyAlignment="1">
      <alignment horizontal="center" vertical="center" wrapText="1"/>
    </xf>
    <xf numFmtId="3" fontId="25" fillId="18" borderId="1" xfId="0" applyNumberFormat="1" applyFont="1" applyFill="1" applyBorder="1" applyAlignment="1">
      <alignment horizontal="center" vertical="center"/>
    </xf>
    <xf numFmtId="3" fontId="18" fillId="18" borderId="0" xfId="0" applyNumberFormat="1" applyFont="1" applyFill="1" applyAlignment="1">
      <alignment horizontal="center" vertical="center"/>
    </xf>
    <xf numFmtId="9" fontId="18" fillId="18" borderId="0" xfId="0" applyNumberFormat="1" applyFont="1" applyFill="1" applyAlignment="1">
      <alignment horizontal="center" vertical="center"/>
    </xf>
    <xf numFmtId="3" fontId="35" fillId="18" borderId="2" xfId="1" applyNumberFormat="1" applyFont="1" applyFill="1" applyBorder="1" applyAlignment="1" applyProtection="1">
      <alignment horizontal="center" vertical="center"/>
      <protection locked="0"/>
    </xf>
    <xf numFmtId="3" fontId="18" fillId="18" borderId="1" xfId="0" applyNumberFormat="1" applyFont="1" applyFill="1" applyBorder="1" applyAlignment="1">
      <alignment horizontal="center" vertical="center"/>
    </xf>
    <xf numFmtId="3" fontId="36" fillId="18" borderId="2" xfId="1" applyNumberFormat="1" applyFont="1" applyFill="1" applyBorder="1" applyAlignment="1" applyProtection="1">
      <alignment horizontal="center" vertical="center"/>
      <protection locked="0"/>
    </xf>
    <xf numFmtId="3" fontId="18" fillId="18" borderId="2" xfId="0" applyNumberFormat="1" applyFont="1" applyFill="1" applyBorder="1" applyAlignment="1">
      <alignment horizontal="center" vertical="center"/>
    </xf>
    <xf numFmtId="3" fontId="25" fillId="5" borderId="3" xfId="1" applyNumberFormat="1" applyFont="1" applyFill="1" applyBorder="1" applyAlignment="1">
      <alignment horizontal="center" vertical="center" wrapText="1"/>
    </xf>
    <xf numFmtId="3" fontId="25" fillId="5" borderId="1" xfId="0" applyNumberFormat="1" applyFont="1" applyFill="1" applyBorder="1" applyAlignment="1">
      <alignment horizontal="center" vertical="center"/>
    </xf>
    <xf numFmtId="3" fontId="19" fillId="5" borderId="4" xfId="1" applyNumberFormat="1" applyFont="1" applyFill="1" applyBorder="1" applyAlignment="1" applyProtection="1">
      <alignment horizontal="center" vertical="center"/>
    </xf>
    <xf numFmtId="3" fontId="19" fillId="18" borderId="3" xfId="1" applyNumberFormat="1" applyFont="1" applyFill="1" applyBorder="1" applyAlignment="1" applyProtection="1">
      <alignment horizontal="center" vertical="center"/>
      <protection locked="0"/>
    </xf>
    <xf numFmtId="3" fontId="37" fillId="18" borderId="2" xfId="1" applyNumberFormat="1" applyFont="1" applyFill="1" applyBorder="1" applyAlignment="1" applyProtection="1">
      <alignment horizontal="center" vertical="center"/>
      <protection locked="0"/>
    </xf>
    <xf numFmtId="3" fontId="36" fillId="18" borderId="1" xfId="1" applyNumberFormat="1" applyFont="1" applyFill="1" applyBorder="1" applyAlignment="1" applyProtection="1">
      <alignment horizontal="center" vertical="center"/>
      <protection locked="0"/>
    </xf>
    <xf numFmtId="3" fontId="19" fillId="5" borderId="2" xfId="1" applyNumberFormat="1" applyFont="1" applyFill="1" applyBorder="1" applyAlignment="1" applyProtection="1">
      <alignment horizontal="center" vertical="center"/>
    </xf>
    <xf numFmtId="3" fontId="85" fillId="5" borderId="1" xfId="1" applyNumberFormat="1" applyFont="1" applyFill="1" applyBorder="1" applyAlignment="1" applyProtection="1">
      <alignment horizontal="center" vertical="center"/>
      <protection locked="0"/>
    </xf>
    <xf numFmtId="3" fontId="85" fillId="5" borderId="5" xfId="1" applyNumberFormat="1" applyFont="1" applyFill="1" applyBorder="1" applyAlignment="1" applyProtection="1">
      <alignment horizontal="center" vertical="center"/>
      <protection locked="0"/>
    </xf>
    <xf numFmtId="0" fontId="22" fillId="5" borderId="1" xfId="1" applyFont="1" applyFill="1" applyBorder="1" applyAlignment="1">
      <alignment horizontal="center" vertical="center" wrapText="1"/>
    </xf>
    <xf numFmtId="3" fontId="22" fillId="5" borderId="1" xfId="1" applyNumberFormat="1" applyFont="1" applyFill="1" applyBorder="1" applyAlignment="1">
      <alignment horizontal="center" vertical="center" wrapText="1"/>
    </xf>
    <xf numFmtId="3" fontId="19" fillId="8" borderId="4" xfId="2" applyNumberFormat="1" applyFont="1" applyFill="1" applyBorder="1" applyAlignment="1">
      <alignment horizontal="center" vertical="center"/>
    </xf>
    <xf numFmtId="3" fontId="19" fillId="7" borderId="2" xfId="0" applyNumberFormat="1" applyFont="1" applyFill="1" applyBorder="1" applyAlignment="1">
      <alignment horizontal="center" vertical="center"/>
    </xf>
    <xf numFmtId="3" fontId="19" fillId="7" borderId="4" xfId="0" applyNumberFormat="1" applyFont="1" applyFill="1" applyBorder="1" applyAlignment="1">
      <alignment horizontal="center" vertical="center"/>
    </xf>
    <xf numFmtId="3" fontId="19" fillId="7" borderId="4" xfId="2" applyNumberFormat="1" applyFont="1" applyFill="1" applyBorder="1" applyAlignment="1">
      <alignment horizontal="center" vertical="center"/>
    </xf>
    <xf numFmtId="3" fontId="38" fillId="52" borderId="2" xfId="2" applyNumberFormat="1" applyFont="1" applyFill="1" applyBorder="1" applyAlignment="1">
      <alignment horizontal="center" vertical="center"/>
    </xf>
    <xf numFmtId="3" fontId="38" fillId="52" borderId="2" xfId="0" applyNumberFormat="1" applyFont="1" applyFill="1" applyBorder="1" applyAlignment="1">
      <alignment horizontal="center" vertical="center"/>
    </xf>
    <xf numFmtId="3" fontId="19" fillId="52" borderId="4" xfId="0" applyNumberFormat="1" applyFont="1" applyFill="1" applyBorder="1" applyAlignment="1">
      <alignment horizontal="center" vertical="center"/>
    </xf>
    <xf numFmtId="3" fontId="38" fillId="52" borderId="4" xfId="0" applyNumberFormat="1" applyFont="1" applyFill="1" applyBorder="1" applyAlignment="1">
      <alignment horizontal="center" vertical="center"/>
    </xf>
    <xf numFmtId="3" fontId="38" fillId="7" borderId="4" xfId="0" applyNumberFormat="1" applyFont="1" applyFill="1" applyBorder="1" applyAlignment="1">
      <alignment horizontal="center" vertical="center"/>
    </xf>
    <xf numFmtId="0" fontId="14" fillId="29" borderId="2" xfId="1" applyFont="1" applyFill="1" applyBorder="1" applyAlignment="1">
      <alignment horizontal="center" vertical="center" wrapText="1"/>
    </xf>
    <xf numFmtId="3" fontId="129" fillId="29" borderId="1" xfId="1" applyNumberFormat="1" applyFont="1" applyFill="1" applyBorder="1" applyAlignment="1" applyProtection="1">
      <alignment horizontal="center" vertical="center"/>
      <protection locked="0"/>
    </xf>
    <xf numFmtId="9" fontId="85" fillId="29" borderId="1" xfId="1" applyNumberFormat="1" applyFont="1" applyFill="1" applyBorder="1" applyAlignment="1" applyProtection="1">
      <alignment horizontal="center" vertical="center"/>
    </xf>
    <xf numFmtId="3" fontId="85" fillId="29" borderId="1" xfId="1" applyNumberFormat="1" applyFont="1" applyFill="1" applyBorder="1" applyAlignment="1" applyProtection="1">
      <alignment horizontal="center" vertical="center"/>
      <protection locked="0"/>
    </xf>
    <xf numFmtId="3" fontId="85" fillId="29" borderId="25" xfId="1" applyNumberFormat="1" applyFont="1" applyFill="1" applyBorder="1" applyAlignment="1" applyProtection="1">
      <alignment horizontal="center" vertical="center"/>
    </xf>
    <xf numFmtId="9" fontId="85" fillId="29" borderId="4" xfId="1" applyNumberFormat="1" applyFont="1" applyFill="1" applyBorder="1" applyAlignment="1" applyProtection="1">
      <alignment horizontal="center" vertical="center"/>
    </xf>
    <xf numFmtId="3" fontId="136" fillId="29" borderId="4" xfId="1" applyNumberFormat="1" applyFont="1" applyFill="1" applyBorder="1" applyAlignment="1" applyProtection="1">
      <alignment horizontal="center" vertical="center"/>
      <protection locked="0"/>
    </xf>
    <xf numFmtId="3" fontId="85" fillId="29" borderId="4" xfId="1" applyNumberFormat="1" applyFont="1" applyFill="1" applyBorder="1" applyAlignment="1" applyProtection="1">
      <alignment horizontal="center" vertical="center"/>
    </xf>
    <xf numFmtId="3" fontId="63" fillId="29" borderId="1" xfId="1" applyNumberFormat="1" applyFont="1" applyFill="1" applyBorder="1" applyAlignment="1" applyProtection="1">
      <alignment horizontal="center" vertical="center"/>
      <protection locked="0"/>
    </xf>
    <xf numFmtId="3" fontId="36" fillId="29" borderId="2" xfId="1" applyNumberFormat="1" applyFont="1" applyFill="1" applyBorder="1" applyAlignment="1" applyProtection="1">
      <alignment horizontal="center" vertical="center"/>
      <protection locked="0"/>
    </xf>
    <xf numFmtId="3" fontId="63" fillId="29" borderId="4" xfId="1" applyNumberFormat="1" applyFont="1" applyFill="1" applyBorder="1" applyAlignment="1" applyProtection="1">
      <alignment horizontal="center" vertical="center"/>
      <protection locked="0"/>
    </xf>
    <xf numFmtId="9" fontId="19" fillId="29" borderId="1" xfId="1" applyNumberFormat="1" applyFont="1" applyFill="1" applyBorder="1" applyAlignment="1">
      <alignment horizontal="center" vertical="center" wrapText="1"/>
    </xf>
    <xf numFmtId="3" fontId="38" fillId="29" borderId="1" xfId="1" applyNumberFormat="1" applyFont="1" applyFill="1" applyBorder="1" applyAlignment="1">
      <alignment horizontal="center" vertical="center" wrapText="1"/>
    </xf>
    <xf numFmtId="0" fontId="1" fillId="29" borderId="1" xfId="0" applyFont="1" applyFill="1" applyBorder="1" applyAlignment="1">
      <alignment horizontal="center" vertical="center" wrapText="1"/>
    </xf>
    <xf numFmtId="3" fontId="18" fillId="29" borderId="1" xfId="0" applyNumberFormat="1" applyFont="1" applyFill="1" applyBorder="1" applyAlignment="1">
      <alignment horizontal="center" vertical="center"/>
    </xf>
    <xf numFmtId="9" fontId="35" fillId="42" borderId="0" xfId="1" applyNumberFormat="1" applyFont="1" applyFill="1" applyBorder="1" applyAlignment="1">
      <alignment horizontal="center" vertical="center" wrapText="1"/>
    </xf>
    <xf numFmtId="10" fontId="1" fillId="0" borderId="0" xfId="0" applyNumberFormat="1" applyFont="1" applyFill="1" applyAlignment="1">
      <alignment horizontal="center" vertical="center"/>
    </xf>
    <xf numFmtId="0" fontId="37" fillId="0" borderId="0" xfId="1" applyFont="1" applyFill="1" applyBorder="1" applyAlignment="1">
      <alignment vertical="center"/>
    </xf>
    <xf numFmtId="0" fontId="109" fillId="0" borderId="0" xfId="0" applyFont="1" applyFill="1" applyAlignment="1">
      <alignment horizontal="center" vertical="center"/>
    </xf>
    <xf numFmtId="0" fontId="109" fillId="0" borderId="0" xfId="0" applyFont="1" applyAlignment="1">
      <alignment horizontal="center" vertical="center"/>
    </xf>
    <xf numFmtId="0" fontId="95" fillId="52" borderId="0" xfId="0" applyFont="1" applyFill="1" applyAlignment="1">
      <alignment horizontal="center" vertical="center"/>
    </xf>
    <xf numFmtId="0" fontId="31" fillId="52" borderId="0" xfId="0" applyFont="1" applyFill="1" applyAlignment="1">
      <alignment horizontal="center" vertical="center"/>
    </xf>
    <xf numFmtId="43" fontId="31" fillId="52" borderId="0" xfId="0" applyNumberFormat="1" applyFont="1" applyFill="1" applyAlignment="1">
      <alignment horizontal="left" vertical="center"/>
    </xf>
    <xf numFmtId="9" fontId="31" fillId="52" borderId="0" xfId="0" applyNumberFormat="1" applyFont="1" applyFill="1" applyAlignment="1">
      <alignment horizontal="center" vertical="center"/>
    </xf>
    <xf numFmtId="0" fontId="31" fillId="52" borderId="0" xfId="0" applyFont="1" applyFill="1" applyBorder="1" applyAlignment="1">
      <alignment horizontal="center" vertical="center"/>
    </xf>
    <xf numFmtId="0" fontId="31" fillId="52" borderId="0" xfId="0" applyNumberFormat="1" applyFont="1" applyFill="1" applyBorder="1" applyAlignment="1">
      <alignment horizontal="center" vertical="center"/>
    </xf>
    <xf numFmtId="0" fontId="38" fillId="52" borderId="0" xfId="1" applyFont="1" applyFill="1" applyBorder="1" applyAlignment="1">
      <alignment vertical="center" wrapText="1"/>
    </xf>
    <xf numFmtId="0" fontId="38" fillId="52" borderId="1" xfId="1" applyFont="1" applyFill="1" applyBorder="1" applyAlignment="1">
      <alignment horizontal="center" vertical="center" wrapText="1"/>
    </xf>
    <xf numFmtId="0" fontId="38" fillId="52" borderId="0" xfId="1" applyFont="1" applyFill="1" applyBorder="1" applyAlignment="1">
      <alignment horizontal="center" vertical="center" wrapText="1"/>
    </xf>
    <xf numFmtId="3" fontId="38" fillId="52" borderId="1" xfId="1" applyNumberFormat="1" applyFont="1" applyFill="1" applyBorder="1" applyAlignment="1">
      <alignment horizontal="center" vertical="center" wrapText="1"/>
    </xf>
    <xf numFmtId="0" fontId="31" fillId="52" borderId="0" xfId="0" applyFont="1" applyFill="1" applyAlignment="1">
      <alignment horizontal="left" vertical="center"/>
    </xf>
    <xf numFmtId="0" fontId="143" fillId="52" borderId="0" xfId="1" quotePrefix="1" applyFont="1" applyFill="1" applyBorder="1" applyAlignment="1">
      <alignment horizontal="center" vertical="center"/>
    </xf>
    <xf numFmtId="0" fontId="38" fillId="52" borderId="0" xfId="1" applyFont="1" applyFill="1" applyBorder="1" applyAlignment="1">
      <alignment vertical="top" wrapText="1"/>
    </xf>
    <xf numFmtId="0" fontId="31" fillId="52" borderId="0" xfId="0" applyFont="1" applyFill="1" applyBorder="1" applyAlignment="1">
      <alignment horizontal="center" vertical="center" wrapText="1"/>
    </xf>
    <xf numFmtId="3" fontId="19" fillId="22" borderId="4" xfId="1" applyNumberFormat="1" applyFont="1" applyFill="1" applyBorder="1" applyAlignment="1" applyProtection="1">
      <alignment horizontal="center" vertical="center"/>
    </xf>
    <xf numFmtId="3" fontId="19" fillId="22" borderId="2" xfId="1" applyNumberFormat="1" applyFont="1" applyFill="1" applyBorder="1" applyAlignment="1" applyProtection="1">
      <alignment horizontal="center" vertical="center"/>
    </xf>
    <xf numFmtId="3" fontId="19" fillId="22" borderId="3" xfId="1" applyNumberFormat="1" applyFont="1" applyFill="1" applyBorder="1" applyAlignment="1" applyProtection="1">
      <alignment horizontal="center" vertical="center"/>
    </xf>
    <xf numFmtId="3" fontId="19" fillId="0" borderId="25" xfId="1" applyNumberFormat="1" applyFont="1" applyFill="1" applyBorder="1" applyAlignment="1" applyProtection="1">
      <alignment horizontal="center" vertical="center"/>
    </xf>
    <xf numFmtId="3" fontId="19" fillId="0" borderId="14" xfId="1" applyNumberFormat="1" applyFont="1" applyFill="1" applyBorder="1" applyAlignment="1" applyProtection="1">
      <alignment horizontal="center" vertical="center"/>
    </xf>
    <xf numFmtId="0" fontId="1" fillId="0" borderId="0" xfId="0" applyFont="1" applyFill="1" applyAlignment="1">
      <alignment horizontal="center" vertical="center"/>
    </xf>
    <xf numFmtId="3" fontId="19" fillId="5" borderId="2" xfId="1" applyNumberFormat="1" applyFont="1" applyFill="1" applyBorder="1" applyAlignment="1" applyProtection="1">
      <alignment horizontal="center" vertical="center"/>
    </xf>
    <xf numFmtId="3" fontId="19" fillId="5" borderId="1" xfId="1" applyNumberFormat="1" applyFont="1" applyFill="1" applyBorder="1" applyAlignment="1" applyProtection="1">
      <alignment horizontal="center" vertical="center"/>
    </xf>
    <xf numFmtId="0" fontId="1" fillId="5" borderId="1" xfId="0" applyFont="1" applyFill="1" applyBorder="1" applyAlignment="1">
      <alignment horizontal="center" vertical="center" wrapText="1"/>
    </xf>
    <xf numFmtId="0" fontId="1" fillId="0" borderId="0" xfId="0" applyFont="1" applyFill="1" applyBorder="1" applyAlignment="1">
      <alignment horizontal="center" vertical="center"/>
    </xf>
    <xf numFmtId="0" fontId="18" fillId="29" borderId="0" xfId="0" applyFont="1" applyFill="1" applyAlignment="1">
      <alignment horizontal="center" vertical="center"/>
    </xf>
    <xf numFmtId="3" fontId="19" fillId="15" borderId="7" xfId="1" applyNumberFormat="1" applyFont="1" applyFill="1" applyBorder="1" applyAlignment="1" applyProtection="1">
      <alignment horizontal="center" vertical="center"/>
    </xf>
    <xf numFmtId="3" fontId="35" fillId="15" borderId="2" xfId="1" applyNumberFormat="1" applyFont="1" applyFill="1" applyBorder="1" applyAlignment="1" applyProtection="1">
      <alignment horizontal="center" vertical="center"/>
      <protection locked="0"/>
    </xf>
    <xf numFmtId="3" fontId="19" fillId="22" borderId="1" xfId="1" applyNumberFormat="1" applyFont="1" applyFill="1" applyBorder="1" applyAlignment="1" applyProtection="1">
      <alignment horizontal="center" vertical="center"/>
      <protection locked="0"/>
    </xf>
    <xf numFmtId="3" fontId="19" fillId="22" borderId="7" xfId="1" applyNumberFormat="1" applyFont="1" applyFill="1" applyBorder="1" applyAlignment="1" applyProtection="1">
      <alignment horizontal="center" vertical="center"/>
    </xf>
    <xf numFmtId="3" fontId="35" fillId="22" borderId="2" xfId="1" applyNumberFormat="1" applyFont="1" applyFill="1" applyBorder="1" applyAlignment="1" applyProtection="1">
      <alignment horizontal="center" vertical="center"/>
      <protection locked="0"/>
    </xf>
    <xf numFmtId="9" fontId="19" fillId="5" borderId="2" xfId="1" applyNumberFormat="1" applyFont="1" applyFill="1" applyBorder="1" applyAlignment="1" applyProtection="1">
      <alignment horizontal="center" vertical="center"/>
    </xf>
    <xf numFmtId="3" fontId="19" fillId="5" borderId="2" xfId="1" applyNumberFormat="1" applyFont="1" applyFill="1" applyBorder="1" applyAlignment="1" applyProtection="1">
      <alignment horizontal="center" vertical="center"/>
      <protection locked="0"/>
    </xf>
    <xf numFmtId="3" fontId="19" fillId="20" borderId="14" xfId="1" applyNumberFormat="1" applyFont="1" applyFill="1" applyBorder="1" applyAlignment="1" applyProtection="1">
      <alignment horizontal="center" vertical="center"/>
    </xf>
    <xf numFmtId="9" fontId="19" fillId="20" borderId="2" xfId="1" applyNumberFormat="1" applyFont="1" applyFill="1" applyBorder="1" applyAlignment="1" applyProtection="1">
      <alignment horizontal="center" vertical="center"/>
    </xf>
    <xf numFmtId="3" fontId="19" fillId="20" borderId="2" xfId="1" applyNumberFormat="1" applyFont="1" applyFill="1" applyBorder="1" applyAlignment="1" applyProtection="1">
      <alignment horizontal="center" vertical="center"/>
      <protection locked="0"/>
    </xf>
    <xf numFmtId="3" fontId="19" fillId="38" borderId="1" xfId="1" applyNumberFormat="1" applyFont="1" applyFill="1" applyBorder="1" applyAlignment="1" applyProtection="1">
      <alignment horizontal="center" vertical="center"/>
      <protection locked="0"/>
    </xf>
    <xf numFmtId="3" fontId="19" fillId="38" borderId="14" xfId="1" applyNumberFormat="1" applyFont="1" applyFill="1" applyBorder="1" applyAlignment="1" applyProtection="1">
      <alignment horizontal="center" vertical="center"/>
    </xf>
    <xf numFmtId="9" fontId="19" fillId="38" borderId="2" xfId="1" applyNumberFormat="1" applyFont="1" applyFill="1" applyBorder="1" applyAlignment="1" applyProtection="1">
      <alignment horizontal="center" vertical="center"/>
    </xf>
    <xf numFmtId="3" fontId="19" fillId="38" borderId="2" xfId="1" applyNumberFormat="1" applyFont="1" applyFill="1" applyBorder="1" applyAlignment="1" applyProtection="1">
      <alignment horizontal="center" vertical="center"/>
      <protection locked="0"/>
    </xf>
    <xf numFmtId="3" fontId="36" fillId="38" borderId="2" xfId="1" applyNumberFormat="1" applyFont="1" applyFill="1" applyBorder="1" applyAlignment="1" applyProtection="1">
      <alignment horizontal="center" vertical="center"/>
      <protection locked="0"/>
    </xf>
    <xf numFmtId="0" fontId="1" fillId="5" borderId="21" xfId="0" applyFont="1" applyFill="1" applyBorder="1" applyAlignment="1">
      <alignment horizontal="center" vertical="center"/>
    </xf>
    <xf numFmtId="3" fontId="80" fillId="5" borderId="2" xfId="1" applyNumberFormat="1" applyFont="1" applyFill="1" applyBorder="1" applyAlignment="1">
      <alignment horizontal="center" vertical="center"/>
    </xf>
    <xf numFmtId="3" fontId="19" fillId="5" borderId="4" xfId="1" applyNumberFormat="1" applyFont="1" applyFill="1" applyBorder="1" applyAlignment="1" applyProtection="1">
      <alignment horizontal="center" vertical="center"/>
      <protection locked="0"/>
    </xf>
    <xf numFmtId="3" fontId="19" fillId="34" borderId="2" xfId="1" applyNumberFormat="1" applyFont="1" applyFill="1" applyBorder="1" applyAlignment="1" applyProtection="1">
      <alignment horizontal="center" vertical="center"/>
      <protection locked="0"/>
    </xf>
    <xf numFmtId="3" fontId="19" fillId="15" borderId="1" xfId="1" applyNumberFormat="1" applyFont="1" applyFill="1" applyBorder="1" applyAlignment="1">
      <alignment horizontal="center" vertical="center"/>
    </xf>
    <xf numFmtId="3" fontId="20" fillId="15" borderId="1" xfId="1" applyNumberFormat="1" applyFont="1" applyFill="1" applyBorder="1" applyAlignment="1" applyProtection="1">
      <alignment horizontal="center" vertical="center"/>
      <protection locked="0"/>
    </xf>
    <xf numFmtId="3" fontId="19" fillId="20" borderId="1" xfId="1" applyNumberFormat="1" applyFont="1" applyFill="1" applyBorder="1" applyAlignment="1">
      <alignment horizontal="center" vertical="center"/>
    </xf>
    <xf numFmtId="3" fontId="20" fillId="20" borderId="1" xfId="1" applyNumberFormat="1" applyFont="1" applyFill="1" applyBorder="1" applyAlignment="1" applyProtection="1">
      <alignment horizontal="center" vertical="center"/>
      <protection locked="0"/>
    </xf>
    <xf numFmtId="3" fontId="20" fillId="22" borderId="2" xfId="1" applyNumberFormat="1" applyFont="1" applyFill="1" applyBorder="1" applyAlignment="1" applyProtection="1">
      <alignment horizontal="center" vertical="center"/>
      <protection locked="0"/>
    </xf>
    <xf numFmtId="3" fontId="20" fillId="22" borderId="4" xfId="1" applyNumberFormat="1" applyFont="1" applyFill="1" applyBorder="1" applyAlignment="1" applyProtection="1">
      <alignment horizontal="center" vertical="center"/>
      <protection locked="0"/>
    </xf>
    <xf numFmtId="0" fontId="1" fillId="0" borderId="0" xfId="0" applyFont="1" applyFill="1" applyAlignment="1">
      <alignment horizontal="center" vertical="center"/>
    </xf>
    <xf numFmtId="3" fontId="19" fillId="22" borderId="2"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xf>
    <xf numFmtId="0" fontId="1" fillId="0" borderId="0" xfId="0" applyFont="1" applyFill="1" applyBorder="1" applyAlignment="1">
      <alignment horizontal="center" vertical="center"/>
    </xf>
    <xf numFmtId="3" fontId="19" fillId="20" borderId="1" xfId="1" applyNumberFormat="1" applyFont="1" applyFill="1" applyBorder="1" applyAlignment="1" applyProtection="1">
      <alignment horizontal="center" vertical="center"/>
      <protection locked="0"/>
    </xf>
    <xf numFmtId="3" fontId="19" fillId="20" borderId="25" xfId="1" applyNumberFormat="1" applyFont="1" applyFill="1" applyBorder="1" applyAlignment="1" applyProtection="1">
      <alignment horizontal="center" vertical="center"/>
    </xf>
    <xf numFmtId="9" fontId="19" fillId="20" borderId="4" xfId="1" applyNumberFormat="1" applyFont="1" applyFill="1" applyBorder="1" applyAlignment="1" applyProtection="1">
      <alignment horizontal="center" vertical="center"/>
    </xf>
    <xf numFmtId="0" fontId="35" fillId="22" borderId="0" xfId="0" applyFont="1" applyFill="1" applyAlignment="1">
      <alignment horizontal="center" vertical="center"/>
    </xf>
    <xf numFmtId="3" fontId="35" fillId="22" borderId="0" xfId="0" applyNumberFormat="1" applyFont="1" applyFill="1" applyAlignment="1">
      <alignment horizontal="center" vertical="center"/>
    </xf>
    <xf numFmtId="3" fontId="20" fillId="5" borderId="1" xfId="2" applyNumberFormat="1" applyFont="1" applyFill="1" applyBorder="1" applyAlignment="1">
      <alignment horizontal="center" vertical="center"/>
    </xf>
    <xf numFmtId="3" fontId="19" fillId="5" borderId="1" xfId="1" applyNumberFormat="1" applyFont="1" applyFill="1" applyBorder="1" applyAlignment="1" applyProtection="1">
      <alignment horizontal="center" vertical="center"/>
      <protection locked="0"/>
    </xf>
    <xf numFmtId="9" fontId="18" fillId="5" borderId="1" xfId="0" applyNumberFormat="1" applyFont="1" applyFill="1" applyBorder="1" applyAlignment="1">
      <alignment horizontal="center" vertical="center"/>
    </xf>
    <xf numFmtId="3" fontId="18" fillId="15" borderId="0" xfId="0" applyNumberFormat="1" applyFont="1" applyFill="1" applyAlignment="1">
      <alignment horizontal="center" vertical="center"/>
    </xf>
    <xf numFmtId="9" fontId="18" fillId="15" borderId="0" xfId="0" applyNumberFormat="1" applyFont="1" applyFill="1" applyAlignment="1">
      <alignment horizontal="center" vertical="center"/>
    </xf>
    <xf numFmtId="3" fontId="18" fillId="15" borderId="1" xfId="0" applyNumberFormat="1" applyFont="1" applyFill="1" applyBorder="1" applyAlignment="1">
      <alignment horizontal="center" vertical="center"/>
    </xf>
    <xf numFmtId="3" fontId="18" fillId="15" borderId="2" xfId="0" applyNumberFormat="1" applyFont="1" applyFill="1" applyBorder="1" applyAlignment="1">
      <alignment horizontal="center" vertical="center"/>
    </xf>
    <xf numFmtId="0" fontId="18" fillId="15" borderId="0" xfId="0" applyFont="1" applyFill="1" applyBorder="1" applyAlignment="1">
      <alignment horizontal="center" vertical="center"/>
    </xf>
    <xf numFmtId="0" fontId="18" fillId="15" borderId="0" xfId="0" applyFont="1" applyFill="1" applyAlignment="1">
      <alignment horizontal="center" vertical="center"/>
    </xf>
    <xf numFmtId="3" fontId="18" fillId="20" borderId="0" xfId="0" applyNumberFormat="1" applyFont="1" applyFill="1" applyAlignment="1">
      <alignment horizontal="center" vertical="center"/>
    </xf>
    <xf numFmtId="0" fontId="18" fillId="20" borderId="0" xfId="0" applyFont="1" applyFill="1" applyBorder="1" applyAlignment="1">
      <alignment horizontal="center" vertical="center"/>
    </xf>
    <xf numFmtId="0" fontId="18" fillId="20" borderId="0" xfId="0" applyFont="1" applyFill="1" applyAlignment="1">
      <alignment horizontal="center" vertical="center"/>
    </xf>
    <xf numFmtId="10" fontId="18" fillId="20" borderId="0" xfId="0" applyNumberFormat="1" applyFont="1" applyFill="1" applyAlignment="1">
      <alignment horizontal="center" vertical="center"/>
    </xf>
    <xf numFmtId="9" fontId="18" fillId="20" borderId="0" xfId="0" applyNumberFormat="1" applyFont="1" applyFill="1" applyAlignment="1">
      <alignment horizontal="center" vertical="center"/>
    </xf>
    <xf numFmtId="3" fontId="36" fillId="20" borderId="1" xfId="1" applyNumberFormat="1" applyFont="1" applyFill="1" applyBorder="1" applyAlignment="1" applyProtection="1">
      <alignment horizontal="center" vertical="center"/>
      <protection locked="0"/>
    </xf>
    <xf numFmtId="0" fontId="18" fillId="22" borderId="0" xfId="0" applyFont="1" applyFill="1" applyAlignment="1">
      <alignment horizontal="center" vertical="center"/>
    </xf>
    <xf numFmtId="0" fontId="18" fillId="22" borderId="0" xfId="0" applyFont="1" applyFill="1" applyBorder="1" applyAlignment="1">
      <alignment horizontal="center" vertical="center"/>
    </xf>
    <xf numFmtId="10" fontId="18" fillId="22" borderId="0" xfId="0" applyNumberFormat="1" applyFont="1" applyFill="1" applyAlignment="1">
      <alignment horizontal="center" vertical="center"/>
    </xf>
    <xf numFmtId="0" fontId="19" fillId="19" borderId="1" xfId="1" applyFont="1" applyFill="1" applyBorder="1" applyAlignment="1">
      <alignment horizontal="center" vertical="center" wrapText="1"/>
    </xf>
    <xf numFmtId="0" fontId="19" fillId="5" borderId="1" xfId="1" applyFont="1" applyFill="1" applyBorder="1" applyAlignment="1">
      <alignment horizontal="center" vertical="center" wrapText="1"/>
    </xf>
    <xf numFmtId="0" fontId="19" fillId="5" borderId="18" xfId="1" applyFont="1" applyFill="1" applyBorder="1" applyAlignment="1">
      <alignment horizontal="center" vertical="center" wrapText="1"/>
    </xf>
    <xf numFmtId="0" fontId="19" fillId="5" borderId="0" xfId="1" applyFont="1" applyFill="1" applyBorder="1" applyAlignment="1">
      <alignment horizontal="center" vertical="center" wrapText="1"/>
    </xf>
    <xf numFmtId="3" fontId="19" fillId="22" borderId="1" xfId="1" applyNumberFormat="1" applyFont="1" applyFill="1" applyBorder="1" applyAlignment="1" applyProtection="1">
      <alignment horizontal="center" vertical="center"/>
    </xf>
    <xf numFmtId="0" fontId="144" fillId="0" borderId="0" xfId="0" applyFont="1" applyFill="1" applyAlignment="1">
      <alignment horizontal="center" vertical="center"/>
    </xf>
    <xf numFmtId="0" fontId="116" fillId="41" borderId="4" xfId="2" applyNumberFormat="1" applyFont="1" applyFill="1" applyBorder="1" applyAlignment="1">
      <alignment horizontal="center" vertical="center"/>
    </xf>
    <xf numFmtId="0" fontId="38" fillId="7" borderId="4" xfId="2" applyNumberFormat="1" applyFont="1" applyFill="1" applyBorder="1" applyAlignment="1">
      <alignment horizontal="center" vertical="center"/>
    </xf>
    <xf numFmtId="3" fontId="36" fillId="15" borderId="3" xfId="1" applyNumberFormat="1" applyFont="1" applyFill="1" applyBorder="1" applyAlignment="1" applyProtection="1">
      <alignment horizontal="center" vertical="center"/>
      <protection locked="0"/>
    </xf>
    <xf numFmtId="3" fontId="19" fillId="15" borderId="2" xfId="1" applyNumberFormat="1" applyFont="1" applyFill="1" applyBorder="1" applyAlignment="1" applyProtection="1">
      <alignment horizontal="center" vertical="center"/>
    </xf>
    <xf numFmtId="3" fontId="19" fillId="15" borderId="4" xfId="1" applyNumberFormat="1" applyFont="1" applyFill="1" applyBorder="1" applyAlignment="1" applyProtection="1">
      <alignment horizontal="center" vertical="center"/>
    </xf>
    <xf numFmtId="9" fontId="19" fillId="22" borderId="3" xfId="1" applyNumberFormat="1" applyFont="1" applyFill="1" applyBorder="1" applyAlignment="1" applyProtection="1">
      <alignment horizontal="center" vertical="center"/>
    </xf>
    <xf numFmtId="3" fontId="117" fillId="29" borderId="1" xfId="1" applyNumberFormat="1" applyFont="1" applyFill="1" applyBorder="1" applyAlignment="1">
      <alignment horizontal="center" vertical="center"/>
    </xf>
    <xf numFmtId="9" fontId="19" fillId="0" borderId="14" xfId="1" applyNumberFormat="1" applyFont="1" applyFill="1" applyBorder="1" applyAlignment="1" applyProtection="1">
      <alignment horizontal="center" vertical="center"/>
    </xf>
    <xf numFmtId="9" fontId="19" fillId="0" borderId="25" xfId="1" applyNumberFormat="1" applyFont="1" applyFill="1" applyBorder="1" applyAlignment="1" applyProtection="1">
      <alignment horizontal="center" vertical="center"/>
    </xf>
    <xf numFmtId="9" fontId="18" fillId="0" borderId="15" xfId="0" applyNumberFormat="1" applyFont="1" applyFill="1" applyBorder="1" applyAlignment="1">
      <alignment horizontal="center" vertical="center"/>
    </xf>
    <xf numFmtId="9" fontId="19" fillId="22" borderId="1" xfId="1" applyNumberFormat="1" applyFont="1" applyFill="1" applyBorder="1" applyAlignment="1" applyProtection="1">
      <alignment horizontal="center" vertical="center"/>
    </xf>
    <xf numFmtId="0" fontId="18" fillId="22" borderId="1" xfId="0" applyFont="1" applyFill="1" applyBorder="1" applyAlignment="1">
      <alignment horizontal="center" vertical="center"/>
    </xf>
    <xf numFmtId="9" fontId="19" fillId="15" borderId="20" xfId="1" applyNumberFormat="1" applyFont="1" applyFill="1" applyBorder="1" applyAlignment="1" applyProtection="1">
      <alignment horizontal="center" vertical="center"/>
    </xf>
    <xf numFmtId="9" fontId="19" fillId="15" borderId="21" xfId="1" applyNumberFormat="1" applyFont="1" applyFill="1" applyBorder="1" applyAlignment="1" applyProtection="1">
      <alignment horizontal="center" vertical="center"/>
    </xf>
    <xf numFmtId="0" fontId="18" fillId="15" borderId="1" xfId="0" applyFont="1" applyFill="1" applyBorder="1" applyAlignment="1">
      <alignment horizontal="center" vertical="center"/>
    </xf>
    <xf numFmtId="0" fontId="18" fillId="15" borderId="3" xfId="0" applyFont="1" applyFill="1" applyBorder="1" applyAlignment="1">
      <alignment horizontal="center" vertical="center"/>
    </xf>
    <xf numFmtId="9" fontId="18" fillId="15" borderId="19" xfId="0" applyNumberFormat="1" applyFont="1" applyFill="1" applyBorder="1" applyAlignment="1">
      <alignment horizontal="center" vertical="center"/>
    </xf>
    <xf numFmtId="0" fontId="18" fillId="5" borderId="1" xfId="0" applyFont="1" applyFill="1" applyBorder="1" applyAlignment="1">
      <alignment horizontal="center" vertical="center" wrapText="1"/>
    </xf>
    <xf numFmtId="0" fontId="18" fillId="5" borderId="1" xfId="0" applyFont="1" applyFill="1" applyBorder="1" applyAlignment="1">
      <alignment horizontal="center" vertical="center"/>
    </xf>
    <xf numFmtId="0" fontId="18" fillId="5" borderId="5" xfId="0" applyFont="1" applyFill="1" applyBorder="1" applyAlignment="1">
      <alignment horizontal="center" vertical="center"/>
    </xf>
    <xf numFmtId="3" fontId="80" fillId="5" borderId="1" xfId="1" applyNumberFormat="1" applyFont="1" applyFill="1" applyBorder="1" applyAlignment="1">
      <alignment horizontal="center" vertical="center"/>
    </xf>
    <xf numFmtId="0" fontId="36" fillId="5" borderId="0" xfId="0" applyFont="1" applyFill="1" applyAlignment="1">
      <alignment horizontal="center" vertical="center"/>
    </xf>
    <xf numFmtId="3" fontId="36" fillId="5" borderId="1" xfId="1" applyNumberFormat="1" applyFont="1" applyFill="1" applyBorder="1" applyAlignment="1">
      <alignment horizontal="center" vertical="center"/>
    </xf>
    <xf numFmtId="9" fontId="19" fillId="5" borderId="1" xfId="1" applyNumberFormat="1" applyFont="1" applyFill="1" applyBorder="1" applyAlignment="1" applyProtection="1">
      <alignment horizontal="center" vertical="center"/>
    </xf>
    <xf numFmtId="3" fontId="36" fillId="5" borderId="1" xfId="1" applyNumberFormat="1" applyFont="1" applyFill="1" applyBorder="1" applyAlignment="1" applyProtection="1">
      <alignment horizontal="center" vertical="center"/>
    </xf>
    <xf numFmtId="9" fontId="36" fillId="5" borderId="1" xfId="1" applyNumberFormat="1" applyFont="1" applyFill="1" applyBorder="1" applyAlignment="1" applyProtection="1">
      <alignment horizontal="center" vertical="center"/>
    </xf>
    <xf numFmtId="3" fontId="36" fillId="5" borderId="1" xfId="1" applyNumberFormat="1" applyFont="1" applyFill="1" applyBorder="1" applyAlignment="1" applyProtection="1">
      <alignment horizontal="center" vertical="center"/>
      <protection locked="0"/>
    </xf>
    <xf numFmtId="3" fontId="80" fillId="34" borderId="2" xfId="1" applyNumberFormat="1" applyFont="1" applyFill="1" applyBorder="1" applyAlignment="1">
      <alignment horizontal="center" vertical="center"/>
    </xf>
    <xf numFmtId="3" fontId="36" fillId="22" borderId="2"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xf>
    <xf numFmtId="3" fontId="36" fillId="22" borderId="4" xfId="1" applyNumberFormat="1" applyFont="1" applyFill="1" applyBorder="1" applyAlignment="1" applyProtection="1">
      <alignment horizontal="center" vertical="center"/>
    </xf>
    <xf numFmtId="3" fontId="19" fillId="22" borderId="2" xfId="1" applyNumberFormat="1" applyFont="1" applyFill="1" applyBorder="1" applyAlignment="1" applyProtection="1">
      <alignment horizontal="center" vertical="center"/>
    </xf>
    <xf numFmtId="3" fontId="19" fillId="22" borderId="3" xfId="1" applyNumberFormat="1" applyFont="1" applyFill="1" applyBorder="1" applyAlignment="1" applyProtection="1">
      <alignment horizontal="center" vertical="center"/>
    </xf>
    <xf numFmtId="3" fontId="19" fillId="29" borderId="4" xfId="1" applyNumberFormat="1" applyFont="1" applyFill="1" applyBorder="1" applyAlignment="1" applyProtection="1">
      <alignment horizontal="center" vertical="center"/>
    </xf>
    <xf numFmtId="0" fontId="1" fillId="0" borderId="0" xfId="0" applyFont="1" applyFill="1" applyAlignment="1">
      <alignment horizontal="center" vertical="center"/>
    </xf>
    <xf numFmtId="4" fontId="36" fillId="15" borderId="1" xfId="0" applyNumberFormat="1" applyFont="1" applyFill="1" applyBorder="1" applyAlignment="1">
      <alignment horizontal="center" vertical="center"/>
    </xf>
    <xf numFmtId="4" fontId="36" fillId="15" borderId="0" xfId="0" applyNumberFormat="1" applyFont="1" applyFill="1" applyAlignment="1">
      <alignment horizontal="center" vertical="center"/>
    </xf>
    <xf numFmtId="9" fontId="36" fillId="15" borderId="0" xfId="0" applyNumberFormat="1" applyFont="1" applyFill="1" applyAlignment="1">
      <alignment horizontal="center" vertical="center"/>
    </xf>
    <xf numFmtId="4" fontId="36" fillId="15" borderId="14" xfId="1" applyNumberFormat="1" applyFont="1" applyFill="1" applyBorder="1" applyAlignment="1" applyProtection="1">
      <alignment horizontal="center" vertical="center"/>
      <protection locked="0"/>
    </xf>
    <xf numFmtId="9" fontId="36" fillId="15" borderId="2" xfId="1" applyNumberFormat="1" applyFont="1" applyFill="1" applyBorder="1" applyAlignment="1" applyProtection="1">
      <alignment horizontal="center" vertical="center"/>
    </xf>
    <xf numFmtId="3" fontId="36" fillId="15" borderId="25" xfId="1" applyNumberFormat="1" applyFont="1" applyFill="1" applyBorder="1" applyAlignment="1" applyProtection="1">
      <alignment horizontal="center" vertical="center"/>
    </xf>
    <xf numFmtId="9" fontId="36" fillId="15" borderId="4" xfId="1" applyNumberFormat="1" applyFont="1" applyFill="1" applyBorder="1" applyAlignment="1" applyProtection="1">
      <alignment horizontal="center" vertical="center"/>
    </xf>
    <xf numFmtId="1" fontId="36" fillId="15" borderId="1" xfId="0" applyNumberFormat="1" applyFont="1" applyFill="1" applyBorder="1" applyAlignment="1">
      <alignment horizontal="center" vertical="center"/>
    </xf>
    <xf numFmtId="3" fontId="36" fillId="15" borderId="1" xfId="0" applyNumberFormat="1" applyFont="1" applyFill="1" applyBorder="1" applyAlignment="1">
      <alignment horizontal="center" vertical="center"/>
    </xf>
    <xf numFmtId="1" fontId="36" fillId="15" borderId="0" xfId="0" applyNumberFormat="1" applyFont="1" applyFill="1" applyAlignment="1">
      <alignment horizontal="center" vertical="center"/>
    </xf>
    <xf numFmtId="3" fontId="36" fillId="15" borderId="0" xfId="0" applyNumberFormat="1" applyFont="1" applyFill="1" applyAlignment="1">
      <alignment horizontal="center" vertical="center"/>
    </xf>
    <xf numFmtId="2" fontId="36" fillId="15" borderId="1" xfId="0" applyNumberFormat="1" applyFont="1" applyFill="1" applyBorder="1" applyAlignment="1">
      <alignment horizontal="center" vertical="center"/>
    </xf>
    <xf numFmtId="167" fontId="36" fillId="15" borderId="1" xfId="0" applyNumberFormat="1" applyFont="1" applyFill="1" applyBorder="1" applyAlignment="1">
      <alignment horizontal="center" vertical="center"/>
    </xf>
    <xf numFmtId="1" fontId="36" fillId="15" borderId="3" xfId="0" applyNumberFormat="1" applyFont="1" applyFill="1" applyBorder="1" applyAlignment="1">
      <alignment horizontal="center" vertical="center"/>
    </xf>
    <xf numFmtId="3" fontId="36" fillId="15" borderId="3" xfId="0" applyNumberFormat="1" applyFont="1" applyFill="1" applyBorder="1" applyAlignment="1">
      <alignment horizontal="center" vertical="center"/>
    </xf>
    <xf numFmtId="1" fontId="36" fillId="15" borderId="2" xfId="0" applyNumberFormat="1" applyFont="1" applyFill="1" applyBorder="1" applyAlignment="1">
      <alignment horizontal="center" vertical="center"/>
    </xf>
    <xf numFmtId="3" fontId="36" fillId="15" borderId="2" xfId="0" applyNumberFormat="1" applyFont="1" applyFill="1" applyBorder="1" applyAlignment="1">
      <alignment horizontal="center" vertical="center"/>
    </xf>
    <xf numFmtId="3" fontId="36" fillId="34" borderId="0" xfId="0" applyNumberFormat="1" applyFont="1" applyFill="1" applyAlignment="1">
      <alignment horizontal="center" vertical="center"/>
    </xf>
    <xf numFmtId="4" fontId="36" fillId="20" borderId="1" xfId="0" applyNumberFormat="1" applyFont="1" applyFill="1" applyBorder="1" applyAlignment="1">
      <alignment horizontal="center" vertical="center"/>
    </xf>
    <xf numFmtId="3" fontId="36" fillId="20" borderId="25" xfId="1" applyNumberFormat="1" applyFont="1" applyFill="1" applyBorder="1" applyAlignment="1" applyProtection="1">
      <alignment horizontal="center" vertical="center"/>
    </xf>
    <xf numFmtId="9" fontId="36" fillId="20" borderId="0" xfId="0" applyNumberFormat="1" applyFont="1" applyFill="1" applyAlignment="1">
      <alignment horizontal="center" vertical="center"/>
    </xf>
    <xf numFmtId="4" fontId="36" fillId="20" borderId="2" xfId="1" applyNumberFormat="1" applyFont="1" applyFill="1" applyBorder="1" applyAlignment="1" applyProtection="1">
      <alignment horizontal="center" vertical="center"/>
      <protection locked="0"/>
    </xf>
    <xf numFmtId="4" fontId="18" fillId="22" borderId="0" xfId="0" applyNumberFormat="1" applyFont="1" applyFill="1" applyAlignment="1">
      <alignment horizontal="center" vertical="center"/>
    </xf>
    <xf numFmtId="4" fontId="19" fillId="22" borderId="2" xfId="1" applyNumberFormat="1" applyFont="1" applyFill="1" applyBorder="1" applyAlignment="1" applyProtection="1">
      <alignment horizontal="center" vertical="center"/>
      <protection locked="0"/>
    </xf>
    <xf numFmtId="9" fontId="36" fillId="20" borderId="4" xfId="1" applyNumberFormat="1" applyFont="1" applyFill="1" applyBorder="1" applyAlignment="1" applyProtection="1">
      <alignment horizontal="center" vertical="center"/>
    </xf>
    <xf numFmtId="3" fontId="36" fillId="20" borderId="2" xfId="1" applyNumberFormat="1" applyFont="1" applyFill="1" applyBorder="1" applyAlignment="1" applyProtection="1">
      <alignment horizontal="center" vertical="center"/>
      <protection locked="0"/>
    </xf>
    <xf numFmtId="3" fontId="36" fillId="34" borderId="2" xfId="1" applyNumberFormat="1" applyFont="1" applyFill="1" applyBorder="1" applyAlignment="1" applyProtection="1">
      <alignment horizontal="center" vertical="center"/>
      <protection locked="0"/>
    </xf>
    <xf numFmtId="4" fontId="36" fillId="20" borderId="14" xfId="1" applyNumberFormat="1" applyFont="1" applyFill="1" applyBorder="1" applyAlignment="1" applyProtection="1">
      <alignment horizontal="center" vertical="center"/>
      <protection locked="0"/>
    </xf>
    <xf numFmtId="9" fontId="36" fillId="20" borderId="2" xfId="1" applyNumberFormat="1" applyFont="1" applyFill="1" applyBorder="1" applyAlignment="1" applyProtection="1">
      <alignment horizontal="center" vertical="center"/>
    </xf>
    <xf numFmtId="0" fontId="19" fillId="22" borderId="2" xfId="1" applyNumberFormat="1" applyFont="1" applyFill="1" applyBorder="1" applyAlignment="1" applyProtection="1">
      <alignment horizontal="center" vertical="center"/>
      <protection locked="0"/>
    </xf>
    <xf numFmtId="0" fontId="19" fillId="5" borderId="2" xfId="1" applyFont="1" applyFill="1" applyBorder="1" applyAlignment="1">
      <alignment horizontal="center" vertical="center" wrapText="1"/>
    </xf>
    <xf numFmtId="4" fontId="80" fillId="5" borderId="1" xfId="1" applyNumberFormat="1" applyFont="1" applyFill="1" applyBorder="1" applyAlignment="1">
      <alignment horizontal="center" vertical="center"/>
    </xf>
    <xf numFmtId="4" fontId="18" fillId="5" borderId="1" xfId="0" applyNumberFormat="1" applyFont="1" applyFill="1" applyBorder="1" applyAlignment="1">
      <alignment horizontal="center" vertical="center"/>
    </xf>
    <xf numFmtId="1" fontId="36" fillId="20" borderId="1" xfId="0" applyNumberFormat="1" applyFont="1" applyFill="1" applyBorder="1" applyAlignment="1">
      <alignment horizontal="center" vertical="center"/>
    </xf>
    <xf numFmtId="3" fontId="36" fillId="20" borderId="1" xfId="0" applyNumberFormat="1" applyFont="1" applyFill="1" applyBorder="1" applyAlignment="1">
      <alignment horizontal="center" vertical="center"/>
    </xf>
    <xf numFmtId="3" fontId="36" fillId="20" borderId="0" xfId="0" applyNumberFormat="1" applyFont="1" applyFill="1" applyAlignment="1">
      <alignment horizontal="center" vertical="center"/>
    </xf>
    <xf numFmtId="1" fontId="18" fillId="22" borderId="0" xfId="0" applyNumberFormat="1" applyFont="1" applyFill="1" applyAlignment="1">
      <alignment horizontal="center" vertical="center"/>
    </xf>
    <xf numFmtId="167" fontId="18" fillId="22" borderId="0" xfId="0" applyNumberFormat="1" applyFont="1" applyFill="1" applyAlignment="1">
      <alignment horizontal="center" vertical="center"/>
    </xf>
    <xf numFmtId="9" fontId="19" fillId="5" borderId="1" xfId="1" applyNumberFormat="1" applyFont="1" applyFill="1" applyBorder="1" applyAlignment="1">
      <alignment horizontal="center" vertical="center" wrapText="1"/>
    </xf>
    <xf numFmtId="9" fontId="36" fillId="22" borderId="0" xfId="0" applyNumberFormat="1" applyFont="1" applyFill="1" applyAlignment="1">
      <alignment horizontal="center" vertical="center"/>
    </xf>
    <xf numFmtId="3" fontId="36" fillId="22" borderId="2" xfId="1" applyNumberFormat="1" applyFont="1" applyFill="1" applyBorder="1" applyAlignment="1" applyProtection="1">
      <alignment horizontal="center" vertical="center"/>
      <protection locked="0"/>
    </xf>
    <xf numFmtId="3" fontId="36" fillId="22" borderId="0" xfId="0" applyNumberFormat="1" applyFont="1" applyFill="1" applyAlignment="1">
      <alignment horizontal="center" vertical="center"/>
    </xf>
    <xf numFmtId="2" fontId="36" fillId="20" borderId="1" xfId="0" applyNumberFormat="1" applyFont="1" applyFill="1" applyBorder="1" applyAlignment="1">
      <alignment horizontal="center" vertical="center"/>
    </xf>
    <xf numFmtId="4" fontId="36" fillId="20" borderId="0" xfId="0" applyNumberFormat="1" applyFont="1" applyFill="1" applyAlignment="1">
      <alignment horizontal="center" vertical="center"/>
    </xf>
    <xf numFmtId="2" fontId="18" fillId="22" borderId="0" xfId="0" applyNumberFormat="1" applyFont="1" applyFill="1" applyAlignment="1">
      <alignment horizontal="center" vertical="center"/>
    </xf>
    <xf numFmtId="3" fontId="19" fillId="5" borderId="1" xfId="1" quotePrefix="1" applyNumberFormat="1" applyFont="1" applyFill="1" applyBorder="1" applyAlignment="1">
      <alignment horizontal="center" vertical="center" wrapText="1"/>
    </xf>
    <xf numFmtId="10" fontId="18" fillId="5" borderId="1" xfId="0" applyNumberFormat="1" applyFont="1" applyFill="1" applyBorder="1" applyAlignment="1">
      <alignment horizontal="center" vertical="center"/>
    </xf>
    <xf numFmtId="167" fontId="36" fillId="20" borderId="1" xfId="0" applyNumberFormat="1" applyFont="1" applyFill="1" applyBorder="1" applyAlignment="1">
      <alignment horizontal="center" vertical="center"/>
    </xf>
    <xf numFmtId="3" fontId="35" fillId="20" borderId="2" xfId="1" applyNumberFormat="1" applyFont="1" applyFill="1" applyBorder="1" applyAlignment="1" applyProtection="1">
      <alignment horizontal="center" vertical="center"/>
      <protection locked="0"/>
    </xf>
    <xf numFmtId="0" fontId="1" fillId="5" borderId="2" xfId="0" applyFont="1" applyFill="1" applyBorder="1" applyAlignment="1">
      <alignment horizontal="center" vertical="center"/>
    </xf>
    <xf numFmtId="0" fontId="1" fillId="5" borderId="4" xfId="0" applyFont="1" applyFill="1" applyBorder="1" applyAlignment="1">
      <alignment horizontal="center" vertical="center"/>
    </xf>
    <xf numFmtId="3" fontId="37" fillId="20" borderId="1" xfId="0" applyNumberFormat="1" applyFont="1" applyFill="1" applyBorder="1" applyAlignment="1">
      <alignment horizontal="center" vertical="center"/>
    </xf>
    <xf numFmtId="3" fontId="37" fillId="20" borderId="0" xfId="0" applyNumberFormat="1" applyFont="1" applyFill="1" applyAlignment="1">
      <alignment horizontal="center" vertical="center"/>
    </xf>
    <xf numFmtId="9" fontId="37" fillId="20" borderId="0" xfId="0" applyNumberFormat="1" applyFont="1" applyFill="1" applyAlignment="1">
      <alignment horizontal="center" vertical="center"/>
    </xf>
    <xf numFmtId="3" fontId="37" fillId="20" borderId="2" xfId="1" applyNumberFormat="1" applyFont="1" applyFill="1" applyBorder="1" applyAlignment="1" applyProtection="1">
      <alignment horizontal="center" vertical="center"/>
      <protection locked="0"/>
    </xf>
    <xf numFmtId="4" fontId="37" fillId="20" borderId="1" xfId="0" applyNumberFormat="1" applyFont="1" applyFill="1" applyBorder="1" applyAlignment="1">
      <alignment horizontal="center" vertical="center"/>
    </xf>
    <xf numFmtId="4" fontId="37" fillId="20" borderId="2" xfId="0" applyNumberFormat="1" applyFont="1" applyFill="1" applyBorder="1" applyAlignment="1">
      <alignment horizontal="center" vertical="center"/>
    </xf>
    <xf numFmtId="3" fontId="37" fillId="20" borderId="2" xfId="0" applyNumberFormat="1" applyFont="1" applyFill="1" applyBorder="1" applyAlignment="1">
      <alignment horizontal="center" vertical="center"/>
    </xf>
    <xf numFmtId="9" fontId="35" fillId="20" borderId="0" xfId="0" applyNumberFormat="1" applyFont="1" applyFill="1" applyBorder="1" applyAlignment="1">
      <alignment horizontal="center" vertical="center"/>
    </xf>
    <xf numFmtId="3" fontId="37" fillId="20" borderId="0" xfId="1" applyNumberFormat="1" applyFont="1" applyFill="1" applyBorder="1" applyAlignment="1" applyProtection="1">
      <alignment horizontal="center" vertical="center"/>
      <protection locked="0"/>
    </xf>
    <xf numFmtId="4" fontId="37" fillId="20" borderId="2" xfId="1" applyNumberFormat="1" applyFont="1" applyFill="1" applyBorder="1" applyAlignment="1" applyProtection="1">
      <alignment horizontal="center" vertical="center"/>
      <protection locked="0"/>
    </xf>
    <xf numFmtId="3" fontId="37" fillId="22" borderId="0" xfId="0" applyNumberFormat="1" applyFont="1" applyFill="1" applyAlignment="1">
      <alignment horizontal="center" vertical="center"/>
    </xf>
    <xf numFmtId="4" fontId="37" fillId="22" borderId="0" xfId="0" applyNumberFormat="1" applyFont="1" applyFill="1" applyAlignment="1">
      <alignment horizontal="center" vertical="center"/>
    </xf>
    <xf numFmtId="3" fontId="37" fillId="22" borderId="0" xfId="0" applyNumberFormat="1" applyFont="1" applyFill="1" applyBorder="1" applyAlignment="1">
      <alignment horizontal="center" vertical="center"/>
    </xf>
    <xf numFmtId="3" fontId="18" fillId="22" borderId="0" xfId="0" applyNumberFormat="1" applyFont="1" applyFill="1" applyBorder="1" applyAlignment="1">
      <alignment horizontal="center" vertical="center"/>
    </xf>
    <xf numFmtId="9" fontId="18" fillId="22" borderId="0" xfId="0" applyNumberFormat="1" applyFont="1" applyFill="1" applyBorder="1" applyAlignment="1">
      <alignment horizontal="center" vertical="center"/>
    </xf>
    <xf numFmtId="3" fontId="19" fillId="22" borderId="0" xfId="1" applyNumberFormat="1" applyFont="1" applyFill="1" applyBorder="1" applyAlignment="1" applyProtection="1">
      <alignment horizontal="center" vertical="center"/>
      <protection locked="0"/>
    </xf>
    <xf numFmtId="3" fontId="37" fillId="15" borderId="1" xfId="0" applyNumberFormat="1" applyFont="1" applyFill="1" applyBorder="1" applyAlignment="1">
      <alignment horizontal="center" vertical="center"/>
    </xf>
    <xf numFmtId="3" fontId="35" fillId="15" borderId="0" xfId="0" applyNumberFormat="1" applyFont="1" applyFill="1" applyAlignment="1">
      <alignment horizontal="center" vertical="center"/>
    </xf>
    <xf numFmtId="4" fontId="37" fillId="15" borderId="1" xfId="0" applyNumberFormat="1" applyFont="1" applyFill="1" applyBorder="1" applyAlignment="1">
      <alignment horizontal="center" vertical="center"/>
    </xf>
    <xf numFmtId="4" fontId="35" fillId="15" borderId="0" xfId="0" applyNumberFormat="1" applyFont="1" applyFill="1" applyAlignment="1">
      <alignment horizontal="center" vertical="center"/>
    </xf>
    <xf numFmtId="4" fontId="37" fillId="15" borderId="2" xfId="0" applyNumberFormat="1" applyFont="1" applyFill="1" applyBorder="1" applyAlignment="1">
      <alignment horizontal="center" vertical="center"/>
    </xf>
    <xf numFmtId="3" fontId="37" fillId="15" borderId="2" xfId="0" applyNumberFormat="1" applyFont="1" applyFill="1" applyBorder="1" applyAlignment="1">
      <alignment horizontal="center" vertical="center"/>
    </xf>
    <xf numFmtId="2" fontId="19" fillId="5" borderId="1" xfId="1" applyNumberFormat="1" applyFont="1" applyFill="1" applyBorder="1" applyAlignment="1" applyProtection="1">
      <alignment horizontal="center" vertical="center"/>
    </xf>
    <xf numFmtId="3" fontId="18" fillId="5" borderId="0" xfId="0" applyNumberFormat="1" applyFont="1" applyFill="1" applyBorder="1" applyAlignment="1">
      <alignment horizontal="center" vertical="center"/>
    </xf>
    <xf numFmtId="3" fontId="19" fillId="5" borderId="0" xfId="1" applyNumberFormat="1" applyFont="1" applyFill="1" applyBorder="1" applyAlignment="1">
      <alignment horizontal="center" vertical="center" wrapText="1"/>
    </xf>
    <xf numFmtId="3" fontId="18" fillId="5" borderId="0" xfId="0" applyNumberFormat="1" applyFont="1" applyFill="1" applyAlignment="1">
      <alignment horizontal="center" vertical="center"/>
    </xf>
    <xf numFmtId="4" fontId="18" fillId="5" borderId="0" xfId="0" applyNumberFormat="1" applyFont="1" applyFill="1" applyBorder="1" applyAlignment="1">
      <alignment horizontal="center" vertical="center"/>
    </xf>
    <xf numFmtId="4" fontId="19" fillId="5" borderId="1" xfId="1" applyNumberFormat="1" applyFont="1" applyFill="1" applyBorder="1" applyAlignment="1" applyProtection="1">
      <alignment horizontal="center" vertical="center"/>
      <protection locked="0"/>
    </xf>
    <xf numFmtId="1" fontId="18" fillId="5" borderId="0" xfId="0" applyNumberFormat="1" applyFont="1" applyFill="1" applyBorder="1" applyAlignment="1">
      <alignment horizontal="center" vertical="center"/>
    </xf>
    <xf numFmtId="0" fontId="1" fillId="5" borderId="20" xfId="0" applyFont="1" applyFill="1" applyBorder="1" applyAlignment="1">
      <alignment horizontal="center" vertical="center"/>
    </xf>
    <xf numFmtId="0" fontId="1" fillId="5" borderId="19" xfId="0" applyFont="1" applyFill="1" applyBorder="1" applyAlignment="1">
      <alignment horizontal="center" vertical="center"/>
    </xf>
    <xf numFmtId="3" fontId="35" fillId="20" borderId="1" xfId="0" applyNumberFormat="1" applyFont="1" applyFill="1" applyBorder="1" applyAlignment="1">
      <alignment horizontal="center" vertical="center"/>
    </xf>
    <xf numFmtId="3" fontId="24" fillId="20" borderId="0" xfId="0" applyNumberFormat="1" applyFont="1" applyFill="1" applyAlignment="1">
      <alignment horizontal="center" vertical="center"/>
    </xf>
    <xf numFmtId="9" fontId="24" fillId="20" borderId="0" xfId="0" applyNumberFormat="1" applyFont="1" applyFill="1" applyAlignment="1">
      <alignment horizontal="center" vertical="center"/>
    </xf>
    <xf numFmtId="4" fontId="35" fillId="20" borderId="1" xfId="0" applyNumberFormat="1" applyFont="1" applyFill="1" applyBorder="1" applyAlignment="1">
      <alignment horizontal="center" vertical="center"/>
    </xf>
    <xf numFmtId="2" fontId="24" fillId="20" borderId="0" xfId="0" applyNumberFormat="1" applyFont="1" applyFill="1" applyAlignment="1">
      <alignment horizontal="center" vertical="center"/>
    </xf>
    <xf numFmtId="4" fontId="19" fillId="20" borderId="2" xfId="1" applyNumberFormat="1" applyFont="1" applyFill="1" applyBorder="1" applyAlignment="1" applyProtection="1">
      <alignment horizontal="center" vertical="center"/>
      <protection locked="0"/>
    </xf>
    <xf numFmtId="3" fontId="24" fillId="22" borderId="0" xfId="0" applyNumberFormat="1" applyFont="1" applyFill="1" applyAlignment="1">
      <alignment horizontal="center" vertical="center"/>
    </xf>
    <xf numFmtId="9" fontId="24" fillId="22" borderId="0" xfId="0" applyNumberFormat="1" applyFont="1" applyFill="1" applyAlignment="1">
      <alignment horizontal="center" vertical="center"/>
    </xf>
    <xf numFmtId="4" fontId="24" fillId="22" borderId="0" xfId="0" applyNumberFormat="1" applyFont="1" applyFill="1" applyAlignment="1">
      <alignment horizontal="center" vertical="center"/>
    </xf>
    <xf numFmtId="0" fontId="1" fillId="5" borderId="3" xfId="0" applyFont="1" applyFill="1" applyBorder="1" applyAlignment="1">
      <alignment horizontal="center" vertical="center"/>
    </xf>
    <xf numFmtId="4" fontId="19" fillId="5" borderId="1" xfId="1" applyNumberFormat="1" applyFont="1" applyFill="1" applyBorder="1" applyAlignment="1" applyProtection="1">
      <alignment horizontal="center" vertical="center"/>
    </xf>
    <xf numFmtId="4" fontId="36" fillId="5" borderId="1" xfId="1" applyNumberFormat="1" applyFont="1" applyFill="1" applyBorder="1" applyAlignment="1" applyProtection="1">
      <alignment horizontal="center" vertical="center"/>
      <protection locked="0"/>
    </xf>
    <xf numFmtId="3" fontId="110" fillId="15" borderId="1" xfId="0" applyNumberFormat="1" applyFont="1" applyFill="1" applyBorder="1" applyAlignment="1">
      <alignment horizontal="center" vertical="center"/>
    </xf>
    <xf numFmtId="3" fontId="19" fillId="15" borderId="0" xfId="0" applyNumberFormat="1" applyFont="1" applyFill="1" applyAlignment="1">
      <alignment horizontal="center" vertical="center"/>
    </xf>
    <xf numFmtId="9" fontId="19" fillId="15" borderId="0" xfId="0" applyNumberFormat="1" applyFont="1" applyFill="1" applyAlignment="1">
      <alignment horizontal="center" vertical="center"/>
    </xf>
    <xf numFmtId="3" fontId="37" fillId="15" borderId="0" xfId="0" applyNumberFormat="1" applyFont="1" applyFill="1" applyAlignment="1">
      <alignment horizontal="center" vertical="center"/>
    </xf>
    <xf numFmtId="4" fontId="110" fillId="15" borderId="1" xfId="0" applyNumberFormat="1" applyFont="1" applyFill="1" applyBorder="1" applyAlignment="1">
      <alignment horizontal="center" vertical="center"/>
    </xf>
    <xf numFmtId="4" fontId="19" fillId="15" borderId="0" xfId="0" applyNumberFormat="1" applyFont="1" applyFill="1" applyAlignment="1">
      <alignment horizontal="center" vertical="center"/>
    </xf>
    <xf numFmtId="1" fontId="37" fillId="15" borderId="0" xfId="0" applyNumberFormat="1" applyFont="1" applyFill="1" applyAlignment="1">
      <alignment horizontal="center" vertical="center"/>
    </xf>
    <xf numFmtId="170" fontId="37" fillId="15" borderId="1" xfId="0" applyNumberFormat="1" applyFont="1" applyFill="1" applyBorder="1" applyAlignment="1">
      <alignment horizontal="center" vertical="center"/>
    </xf>
    <xf numFmtId="3" fontId="25" fillId="20" borderId="2" xfId="1" applyNumberFormat="1" applyFont="1" applyFill="1" applyBorder="1" applyAlignment="1" applyProtection="1">
      <alignment horizontal="center" vertical="center"/>
      <protection locked="0"/>
    </xf>
    <xf numFmtId="170" fontId="36" fillId="22" borderId="2" xfId="1" applyNumberFormat="1" applyFont="1" applyFill="1" applyBorder="1" applyAlignment="1" applyProtection="1">
      <alignment horizontal="center" vertical="center"/>
      <protection locked="0"/>
    </xf>
    <xf numFmtId="3" fontId="24" fillId="20" borderId="3" xfId="0" applyNumberFormat="1" applyFont="1" applyFill="1" applyBorder="1" applyAlignment="1">
      <alignment horizontal="center" vertical="center"/>
    </xf>
    <xf numFmtId="3" fontId="19" fillId="20" borderId="4" xfId="1" applyNumberFormat="1" applyFont="1" applyFill="1" applyBorder="1" applyAlignment="1" applyProtection="1">
      <alignment horizontal="center" vertical="center"/>
      <protection locked="0"/>
    </xf>
    <xf numFmtId="3" fontId="24" fillId="20" borderId="1" xfId="0" applyNumberFormat="1" applyFont="1" applyFill="1" applyBorder="1" applyAlignment="1">
      <alignment horizontal="center" vertical="center"/>
    </xf>
    <xf numFmtId="3" fontId="138" fillId="20" borderId="1" xfId="0" applyNumberFormat="1" applyFont="1" applyFill="1" applyBorder="1" applyAlignment="1">
      <alignment horizontal="center" vertical="center"/>
    </xf>
    <xf numFmtId="4" fontId="37" fillId="34" borderId="0" xfId="0" applyNumberFormat="1" applyFont="1" applyFill="1" applyBorder="1" applyAlignment="1">
      <alignment horizontal="center" vertical="center"/>
    </xf>
    <xf numFmtId="0" fontId="18" fillId="34" borderId="0" xfId="0" applyFont="1" applyFill="1" applyBorder="1" applyAlignment="1">
      <alignment horizontal="center" vertical="center"/>
    </xf>
    <xf numFmtId="3" fontId="20" fillId="49" borderId="2" xfId="1" applyNumberFormat="1" applyFont="1" applyFill="1" applyBorder="1" applyAlignment="1" applyProtection="1">
      <alignment horizontal="center" vertical="center"/>
      <protection locked="0"/>
    </xf>
    <xf numFmtId="3" fontId="20" fillId="0" borderId="0" xfId="1" applyNumberFormat="1" applyFont="1" applyFill="1" applyBorder="1" applyAlignment="1" applyProtection="1">
      <alignment vertical="center"/>
      <protection locked="0"/>
    </xf>
    <xf numFmtId="9" fontId="18" fillId="0" borderId="0" xfId="0" applyNumberFormat="1" applyFont="1" applyFill="1" applyBorder="1" applyAlignment="1">
      <alignment vertical="center"/>
    </xf>
    <xf numFmtId="0" fontId="1" fillId="5" borderId="0" xfId="0" applyFont="1" applyFill="1" applyBorder="1" applyAlignment="1">
      <alignment horizontal="center" vertical="center"/>
    </xf>
    <xf numFmtId="167" fontId="36" fillId="20" borderId="3" xfId="0" applyNumberFormat="1" applyFont="1" applyFill="1" applyBorder="1" applyAlignment="1">
      <alignment horizontal="center" vertical="center"/>
    </xf>
    <xf numFmtId="3" fontId="36" fillId="20" borderId="3" xfId="0" applyNumberFormat="1" applyFont="1" applyFill="1" applyBorder="1" applyAlignment="1">
      <alignment horizontal="center" vertical="center"/>
    </xf>
    <xf numFmtId="1" fontId="36" fillId="20" borderId="2" xfId="0" applyNumberFormat="1" applyFont="1" applyFill="1" applyBorder="1" applyAlignment="1">
      <alignment horizontal="center" vertical="center"/>
    </xf>
    <xf numFmtId="3" fontId="36" fillId="20" borderId="2" xfId="0" applyNumberFormat="1" applyFont="1" applyFill="1" applyBorder="1" applyAlignment="1">
      <alignment horizontal="center" vertical="center"/>
    </xf>
    <xf numFmtId="4" fontId="36" fillId="20" borderId="25" xfId="1" applyNumberFormat="1" applyFont="1" applyFill="1" applyBorder="1" applyAlignment="1" applyProtection="1">
      <alignment horizontal="center" vertical="center"/>
    </xf>
    <xf numFmtId="3" fontId="19" fillId="15" borderId="1" xfId="0" applyNumberFormat="1" applyFont="1" applyFill="1" applyBorder="1" applyAlignment="1">
      <alignment horizontal="center" vertical="center"/>
    </xf>
    <xf numFmtId="4" fontId="19" fillId="15" borderId="1" xfId="0" applyNumberFormat="1" applyFont="1" applyFill="1" applyBorder="1" applyAlignment="1">
      <alignment horizontal="center" vertical="center"/>
    </xf>
    <xf numFmtId="9" fontId="25" fillId="15" borderId="0" xfId="0" applyNumberFormat="1" applyFont="1" applyFill="1" applyAlignment="1">
      <alignment horizontal="center" vertical="center"/>
    </xf>
    <xf numFmtId="0" fontId="19" fillId="15" borderId="2" xfId="0" applyFont="1" applyFill="1" applyBorder="1" applyAlignment="1">
      <alignment horizontal="center" vertical="center"/>
    </xf>
    <xf numFmtId="0" fontId="19" fillId="15" borderId="0" xfId="0" applyFont="1" applyFill="1" applyAlignment="1">
      <alignment horizontal="center" vertical="center"/>
    </xf>
    <xf numFmtId="0" fontId="36" fillId="15" borderId="0" xfId="0" applyFont="1" applyFill="1" applyAlignment="1">
      <alignment horizontal="center" vertical="center"/>
    </xf>
    <xf numFmtId="0" fontId="25" fillId="15" borderId="0" xfId="0" applyFont="1" applyFill="1" applyAlignment="1">
      <alignment horizontal="center" vertical="center"/>
    </xf>
    <xf numFmtId="0" fontId="25" fillId="34" borderId="0" xfId="0" applyFont="1" applyFill="1" applyAlignment="1">
      <alignment horizontal="center" vertical="center"/>
    </xf>
    <xf numFmtId="0" fontId="31" fillId="52" borderId="0" xfId="0" applyFont="1" applyFill="1" applyAlignment="1">
      <alignment horizontal="center" vertical="center"/>
    </xf>
    <xf numFmtId="3" fontId="108" fillId="19" borderId="0" xfId="1" applyNumberFormat="1" applyFont="1" applyFill="1" applyBorder="1" applyAlignment="1">
      <alignment horizontal="center" vertical="center"/>
    </xf>
    <xf numFmtId="0" fontId="1" fillId="0" borderId="25" xfId="0" applyFont="1" applyBorder="1" applyAlignment="1">
      <alignment horizontal="center" vertical="center"/>
    </xf>
    <xf numFmtId="0" fontId="1" fillId="0" borderId="15" xfId="0" applyFont="1" applyBorder="1" applyAlignment="1">
      <alignment horizontal="center" vertical="center"/>
    </xf>
    <xf numFmtId="3" fontId="19" fillId="22" borderId="2"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xf>
    <xf numFmtId="3" fontId="19" fillId="22" borderId="3" xfId="1" applyNumberFormat="1" applyFont="1" applyFill="1" applyBorder="1" applyAlignment="1" applyProtection="1">
      <alignment horizontal="center" vertical="center"/>
    </xf>
    <xf numFmtId="0" fontId="19" fillId="15" borderId="1" xfId="0" applyFont="1" applyFill="1" applyBorder="1" applyAlignment="1">
      <alignment horizontal="center" vertical="center"/>
    </xf>
    <xf numFmtId="0" fontId="24" fillId="38" borderId="1" xfId="0" applyFont="1" applyFill="1" applyBorder="1" applyAlignment="1">
      <alignment horizontal="center" vertical="center"/>
    </xf>
    <xf numFmtId="3" fontId="24" fillId="38" borderId="0" xfId="0" applyNumberFormat="1" applyFont="1" applyFill="1" applyAlignment="1">
      <alignment horizontal="center" vertical="center"/>
    </xf>
    <xf numFmtId="9" fontId="24" fillId="38" borderId="0" xfId="0" applyNumberFormat="1" applyFont="1" applyFill="1" applyAlignment="1">
      <alignment horizontal="center" vertical="center"/>
    </xf>
    <xf numFmtId="0" fontId="1" fillId="5" borderId="1" xfId="0" applyFont="1" applyFill="1" applyBorder="1" applyAlignment="1">
      <alignment horizontal="center" vertical="center"/>
    </xf>
    <xf numFmtId="0" fontId="19" fillId="22" borderId="0" xfId="0" applyFont="1" applyFill="1" applyAlignment="1">
      <alignment horizontal="center" vertical="center"/>
    </xf>
    <xf numFmtId="9" fontId="20" fillId="5" borderId="1" xfId="1" applyNumberFormat="1" applyFont="1" applyFill="1" applyBorder="1" applyAlignment="1">
      <alignment horizontal="center" vertical="center" wrapText="1"/>
    </xf>
    <xf numFmtId="9" fontId="19" fillId="5" borderId="1" xfId="0" applyNumberFormat="1" applyFont="1" applyFill="1" applyBorder="1" applyAlignment="1">
      <alignment horizontal="center" vertical="center"/>
    </xf>
    <xf numFmtId="3" fontId="20" fillId="5" borderId="1" xfId="1" applyNumberFormat="1" applyFont="1" applyFill="1" applyBorder="1" applyAlignment="1">
      <alignment horizontal="center" vertical="center" wrapText="1"/>
    </xf>
    <xf numFmtId="3" fontId="19" fillId="53" borderId="2" xfId="1" applyNumberFormat="1" applyFont="1" applyFill="1" applyBorder="1" applyAlignment="1" applyProtection="1">
      <alignment horizontal="center" vertical="center"/>
      <protection locked="0"/>
    </xf>
    <xf numFmtId="3" fontId="25" fillId="20" borderId="1" xfId="0" applyNumberFormat="1" applyFont="1" applyFill="1" applyBorder="1" applyAlignment="1">
      <alignment horizontal="center" vertical="center"/>
    </xf>
    <xf numFmtId="3" fontId="8" fillId="20" borderId="1" xfId="1" applyNumberFormat="1" applyFont="1" applyFill="1" applyBorder="1" applyAlignment="1" applyProtection="1">
      <alignment horizontal="center" vertical="center"/>
      <protection locked="0"/>
    </xf>
    <xf numFmtId="3" fontId="36" fillId="20" borderId="15" xfId="1" applyNumberFormat="1" applyFont="1" applyFill="1" applyBorder="1" applyAlignment="1" applyProtection="1">
      <alignment horizontal="center" vertical="center"/>
    </xf>
    <xf numFmtId="9" fontId="36" fillId="20" borderId="3" xfId="1" applyNumberFormat="1" applyFont="1" applyFill="1" applyBorder="1" applyAlignment="1" applyProtection="1">
      <alignment horizontal="center" vertical="center"/>
    </xf>
    <xf numFmtId="3" fontId="25" fillId="38" borderId="1" xfId="0" applyNumberFormat="1" applyFont="1" applyFill="1" applyBorder="1" applyAlignment="1">
      <alignment horizontal="center" vertical="center"/>
    </xf>
    <xf numFmtId="3" fontId="8" fillId="38" borderId="1" xfId="1" applyNumberFormat="1" applyFont="1" applyFill="1" applyBorder="1" applyAlignment="1" applyProtection="1">
      <alignment horizontal="center" vertical="center"/>
      <protection locked="0"/>
    </xf>
    <xf numFmtId="3" fontId="36" fillId="38" borderId="15" xfId="1" applyNumberFormat="1" applyFont="1" applyFill="1" applyBorder="1" applyAlignment="1" applyProtection="1">
      <alignment horizontal="center" vertical="center"/>
    </xf>
    <xf numFmtId="9" fontId="36" fillId="38" borderId="3" xfId="1" applyNumberFormat="1" applyFont="1" applyFill="1" applyBorder="1" applyAlignment="1" applyProtection="1">
      <alignment horizontal="center" vertical="center"/>
    </xf>
    <xf numFmtId="3" fontId="8" fillId="53" borderId="2" xfId="1" applyNumberFormat="1" applyFont="1" applyFill="1" applyBorder="1" applyAlignment="1" applyProtection="1">
      <alignment horizontal="center" vertical="center"/>
      <protection locked="0"/>
    </xf>
    <xf numFmtId="3" fontId="8" fillId="53" borderId="4" xfId="1" applyNumberFormat="1" applyFont="1" applyFill="1" applyBorder="1" applyAlignment="1" applyProtection="1">
      <alignment horizontal="center" vertical="center"/>
      <protection locked="0"/>
    </xf>
    <xf numFmtId="3" fontId="25" fillId="22" borderId="0" xfId="0" applyNumberFormat="1" applyFont="1" applyFill="1" applyAlignment="1">
      <alignment horizontal="center" vertical="center"/>
    </xf>
    <xf numFmtId="3" fontId="8" fillId="22" borderId="2" xfId="1" applyNumberFormat="1" applyFont="1" applyFill="1" applyBorder="1" applyAlignment="1" applyProtection="1">
      <alignment horizontal="center" vertical="center"/>
      <protection locked="0"/>
    </xf>
    <xf numFmtId="3" fontId="36" fillId="22" borderId="3" xfId="1" applyNumberFormat="1" applyFont="1" applyFill="1" applyBorder="1" applyAlignment="1" applyProtection="1">
      <alignment horizontal="center" vertical="center"/>
    </xf>
    <xf numFmtId="9" fontId="36" fillId="22" borderId="3" xfId="1" applyNumberFormat="1" applyFont="1" applyFill="1" applyBorder="1" applyAlignment="1" applyProtection="1">
      <alignment horizontal="center" vertical="center"/>
    </xf>
    <xf numFmtId="3" fontId="8" fillId="22" borderId="4" xfId="1" applyNumberFormat="1" applyFont="1" applyFill="1" applyBorder="1" applyAlignment="1" applyProtection="1">
      <alignment horizontal="center" vertical="center"/>
      <protection locked="0"/>
    </xf>
    <xf numFmtId="3" fontId="25" fillId="29" borderId="1" xfId="0" applyNumberFormat="1" applyFont="1" applyFill="1" applyBorder="1" applyAlignment="1">
      <alignment horizontal="center" vertical="center"/>
    </xf>
    <xf numFmtId="3" fontId="25" fillId="29" borderId="0" xfId="0" applyNumberFormat="1" applyFont="1" applyFill="1" applyAlignment="1">
      <alignment horizontal="center" vertical="center"/>
    </xf>
    <xf numFmtId="3" fontId="36" fillId="20" borderId="1" xfId="1" applyNumberFormat="1" applyFont="1" applyFill="1" applyBorder="1" applyAlignment="1" applyProtection="1">
      <alignment horizontal="center" vertical="center"/>
    </xf>
    <xf numFmtId="9" fontId="36" fillId="20" borderId="1" xfId="1" applyNumberFormat="1" applyFont="1" applyFill="1" applyBorder="1" applyAlignment="1" applyProtection="1">
      <alignment horizontal="center" vertical="center"/>
    </xf>
    <xf numFmtId="0" fontId="18" fillId="20" borderId="1" xfId="0" applyFont="1" applyFill="1" applyBorder="1" applyAlignment="1">
      <alignment horizontal="center" vertical="center"/>
    </xf>
    <xf numFmtId="3" fontId="36" fillId="5" borderId="3" xfId="1" applyNumberFormat="1" applyFont="1" applyFill="1" applyBorder="1" applyAlignment="1" applyProtection="1">
      <alignment horizontal="center" vertical="center"/>
      <protection locked="0"/>
    </xf>
    <xf numFmtId="0" fontId="18" fillId="5" borderId="0" xfId="0" applyFont="1" applyFill="1" applyBorder="1" applyAlignment="1">
      <alignment horizontal="center" vertical="center"/>
    </xf>
    <xf numFmtId="10" fontId="18" fillId="5" borderId="0" xfId="0" applyNumberFormat="1" applyFont="1" applyFill="1" applyBorder="1" applyAlignment="1">
      <alignment horizontal="center" vertical="center"/>
    </xf>
    <xf numFmtId="0" fontId="14" fillId="19" borderId="16" xfId="0" applyFont="1" applyFill="1" applyBorder="1" applyAlignment="1">
      <alignment horizontal="center" vertical="center" wrapText="1"/>
    </xf>
    <xf numFmtId="0" fontId="1" fillId="19" borderId="0" xfId="0" applyFont="1" applyFill="1" applyBorder="1" applyAlignment="1">
      <alignment horizontal="center" vertical="center"/>
    </xf>
    <xf numFmtId="0" fontId="1" fillId="5" borderId="16" xfId="0" applyFont="1" applyFill="1" applyBorder="1" applyAlignment="1">
      <alignment horizontal="center" vertical="center"/>
    </xf>
    <xf numFmtId="3" fontId="88" fillId="15" borderId="1" xfId="1" applyNumberFormat="1" applyFont="1" applyFill="1" applyBorder="1" applyAlignment="1" applyProtection="1">
      <alignment horizontal="center" vertical="center"/>
      <protection locked="0"/>
    </xf>
    <xf numFmtId="3" fontId="35" fillId="15" borderId="4" xfId="1" applyNumberFormat="1" applyFont="1" applyFill="1" applyBorder="1" applyAlignment="1" applyProtection="1">
      <alignment horizontal="center" vertical="center"/>
      <protection locked="0"/>
    </xf>
    <xf numFmtId="9" fontId="19" fillId="5" borderId="4" xfId="1" applyNumberFormat="1" applyFont="1" applyFill="1" applyBorder="1" applyAlignment="1" applyProtection="1">
      <alignment horizontal="center" vertical="center"/>
    </xf>
    <xf numFmtId="3" fontId="88" fillId="38" borderId="1" xfId="1" applyNumberFormat="1" applyFont="1" applyFill="1" applyBorder="1" applyAlignment="1" applyProtection="1">
      <alignment horizontal="center" vertical="center"/>
      <protection locked="0"/>
    </xf>
    <xf numFmtId="3" fontId="19" fillId="38" borderId="25" xfId="1" applyNumberFormat="1" applyFont="1" applyFill="1" applyBorder="1" applyAlignment="1" applyProtection="1">
      <alignment horizontal="center" vertical="center"/>
    </xf>
    <xf numFmtId="9" fontId="19" fillId="38" borderId="4" xfId="1" applyNumberFormat="1" applyFont="1" applyFill="1" applyBorder="1" applyAlignment="1" applyProtection="1">
      <alignment horizontal="center" vertical="center"/>
    </xf>
    <xf numFmtId="3" fontId="35" fillId="53" borderId="2" xfId="1" applyNumberFormat="1" applyFont="1" applyFill="1" applyBorder="1" applyAlignment="1" applyProtection="1">
      <alignment horizontal="center" vertical="center"/>
    </xf>
    <xf numFmtId="9" fontId="35" fillId="53" borderId="2" xfId="1" applyNumberFormat="1" applyFont="1" applyFill="1" applyBorder="1" applyAlignment="1" applyProtection="1">
      <alignment horizontal="center" vertical="center"/>
    </xf>
    <xf numFmtId="3" fontId="35" fillId="53" borderId="2" xfId="1" applyNumberFormat="1" applyFont="1" applyFill="1" applyBorder="1" applyAlignment="1" applyProtection="1">
      <alignment horizontal="center" vertical="center"/>
      <protection locked="0"/>
    </xf>
    <xf numFmtId="3" fontId="35" fillId="53" borderId="4" xfId="1" applyNumberFormat="1" applyFont="1" applyFill="1" applyBorder="1" applyAlignment="1" applyProtection="1">
      <alignment horizontal="center" vertical="center"/>
    </xf>
    <xf numFmtId="9" fontId="35" fillId="53" borderId="4" xfId="1" applyNumberFormat="1" applyFont="1" applyFill="1" applyBorder="1" applyAlignment="1" applyProtection="1">
      <alignment horizontal="center" vertical="center"/>
    </xf>
    <xf numFmtId="3" fontId="8" fillId="15" borderId="3" xfId="1" applyNumberFormat="1" applyFont="1" applyFill="1" applyBorder="1" applyAlignment="1" applyProtection="1">
      <alignment horizontal="center" vertical="center"/>
      <protection locked="0"/>
    </xf>
    <xf numFmtId="3" fontId="36" fillId="15" borderId="14" xfId="1" applyNumberFormat="1" applyFont="1" applyFill="1" applyBorder="1" applyAlignment="1" applyProtection="1">
      <alignment horizontal="center" vertical="center"/>
    </xf>
    <xf numFmtId="3" fontId="35" fillId="15" borderId="20" xfId="1" applyNumberFormat="1" applyFont="1" applyFill="1" applyBorder="1" applyAlignment="1" applyProtection="1">
      <alignment horizontal="center" vertical="center"/>
      <protection locked="0"/>
    </xf>
    <xf numFmtId="3" fontId="8" fillId="15" borderId="1" xfId="1" applyNumberFormat="1" applyFont="1" applyFill="1" applyBorder="1" applyAlignment="1" applyProtection="1">
      <alignment horizontal="center" vertical="center"/>
      <protection locked="0"/>
    </xf>
    <xf numFmtId="3" fontId="35" fillId="15" borderId="21" xfId="1" applyNumberFormat="1" applyFont="1" applyFill="1" applyBorder="1" applyAlignment="1" applyProtection="1">
      <alignment horizontal="center" vertical="center"/>
      <protection locked="0"/>
    </xf>
    <xf numFmtId="3" fontId="36" fillId="15" borderId="15" xfId="1" applyNumberFormat="1" applyFont="1" applyFill="1" applyBorder="1" applyAlignment="1" applyProtection="1">
      <alignment horizontal="center" vertical="center"/>
    </xf>
    <xf numFmtId="9" fontId="36" fillId="15" borderId="3" xfId="1" applyNumberFormat="1" applyFont="1" applyFill="1" applyBorder="1" applyAlignment="1" applyProtection="1">
      <alignment horizontal="center" vertical="center"/>
    </xf>
    <xf numFmtId="3" fontId="35" fillId="15" borderId="19" xfId="1" applyNumberFormat="1" applyFont="1" applyFill="1" applyBorder="1" applyAlignment="1" applyProtection="1">
      <alignment horizontal="center" vertical="center"/>
      <protection locked="0"/>
    </xf>
    <xf numFmtId="9" fontId="36" fillId="53" borderId="2" xfId="1" applyNumberFormat="1" applyFont="1" applyFill="1" applyBorder="1" applyAlignment="1" applyProtection="1">
      <alignment horizontal="center" vertical="center"/>
    </xf>
    <xf numFmtId="9" fontId="36" fillId="53" borderId="4" xfId="1" applyNumberFormat="1" applyFont="1" applyFill="1" applyBorder="1" applyAlignment="1" applyProtection="1">
      <alignment horizontal="center" vertical="center"/>
    </xf>
    <xf numFmtId="3" fontId="36" fillId="38" borderId="14" xfId="1" applyNumberFormat="1" applyFont="1" applyFill="1" applyBorder="1" applyAlignment="1" applyProtection="1">
      <alignment horizontal="center" vertical="center"/>
    </xf>
    <xf numFmtId="9" fontId="36" fillId="38" borderId="2" xfId="1" applyNumberFormat="1" applyFont="1" applyFill="1" applyBorder="1" applyAlignment="1" applyProtection="1">
      <alignment horizontal="center" vertical="center"/>
    </xf>
    <xf numFmtId="3" fontId="36" fillId="38" borderId="25" xfId="1" applyNumberFormat="1" applyFont="1" applyFill="1" applyBorder="1" applyAlignment="1" applyProtection="1">
      <alignment horizontal="center" vertical="center"/>
    </xf>
    <xf numFmtId="9" fontId="36" fillId="38" borderId="4" xfId="1" applyNumberFormat="1" applyFont="1" applyFill="1" applyBorder="1" applyAlignment="1" applyProtection="1">
      <alignment horizontal="center" vertical="center"/>
    </xf>
    <xf numFmtId="3" fontId="36" fillId="53" borderId="2" xfId="1" applyNumberFormat="1" applyFont="1" applyFill="1" applyBorder="1" applyAlignment="1" applyProtection="1">
      <alignment horizontal="center" vertical="center"/>
    </xf>
    <xf numFmtId="3" fontId="36" fillId="53" borderId="4" xfId="1" applyNumberFormat="1" applyFont="1" applyFill="1" applyBorder="1" applyAlignment="1" applyProtection="1">
      <alignment horizontal="center" vertical="center"/>
    </xf>
    <xf numFmtId="3" fontId="8" fillId="22" borderId="3" xfId="1" applyNumberFormat="1" applyFont="1" applyFill="1" applyBorder="1" applyAlignment="1" applyProtection="1">
      <alignment horizontal="center" vertical="center"/>
      <protection locked="0"/>
    </xf>
    <xf numFmtId="9" fontId="36" fillId="5" borderId="2" xfId="1" applyNumberFormat="1" applyFont="1" applyFill="1" applyBorder="1" applyAlignment="1" applyProtection="1">
      <alignment horizontal="center" vertical="center"/>
    </xf>
    <xf numFmtId="9" fontId="36" fillId="5" borderId="4" xfId="1" applyNumberFormat="1" applyFont="1" applyFill="1" applyBorder="1" applyAlignment="1" applyProtection="1">
      <alignment horizontal="center" vertical="center"/>
    </xf>
    <xf numFmtId="3" fontId="36" fillId="5" borderId="20" xfId="1" applyNumberFormat="1" applyFont="1" applyFill="1" applyBorder="1" applyAlignment="1" applyProtection="1">
      <alignment horizontal="center" vertical="center"/>
      <protection locked="0"/>
    </xf>
    <xf numFmtId="3" fontId="36" fillId="5" borderId="21" xfId="1" applyNumberFormat="1" applyFont="1" applyFill="1" applyBorder="1" applyAlignment="1" applyProtection="1">
      <alignment horizontal="center" vertical="center"/>
      <protection locked="0"/>
    </xf>
    <xf numFmtId="3" fontId="36" fillId="5" borderId="19" xfId="1" applyNumberFormat="1" applyFont="1" applyFill="1" applyBorder="1" applyAlignment="1" applyProtection="1">
      <alignment horizontal="center" vertical="center"/>
      <protection locked="0"/>
    </xf>
    <xf numFmtId="0" fontId="24" fillId="15" borderId="1" xfId="0" applyFont="1" applyFill="1" applyBorder="1" applyAlignment="1">
      <alignment horizontal="center" vertical="center"/>
    </xf>
    <xf numFmtId="0" fontId="1" fillId="5" borderId="20" xfId="0" applyFont="1" applyFill="1" applyBorder="1" applyAlignment="1">
      <alignment horizontal="center" vertical="center" wrapText="1"/>
    </xf>
    <xf numFmtId="0" fontId="1" fillId="5" borderId="21" xfId="0" applyFont="1" applyFill="1" applyBorder="1" applyAlignment="1">
      <alignment horizontal="center" vertical="center" wrapText="1"/>
    </xf>
    <xf numFmtId="3" fontId="36" fillId="5" borderId="4" xfId="1" applyNumberFormat="1" applyFont="1" applyFill="1" applyBorder="1" applyAlignment="1" applyProtection="1">
      <alignment horizontal="center" vertical="center"/>
      <protection locked="0"/>
    </xf>
    <xf numFmtId="3" fontId="35" fillId="34" borderId="4" xfId="1" applyNumberFormat="1" applyFont="1" applyFill="1" applyBorder="1" applyAlignment="1" applyProtection="1">
      <alignment horizontal="center" vertical="center"/>
      <protection locked="0"/>
    </xf>
    <xf numFmtId="3" fontId="8" fillId="34" borderId="4" xfId="1" applyNumberFormat="1" applyFont="1" applyFill="1" applyBorder="1" applyAlignment="1" applyProtection="1">
      <alignment horizontal="center" vertical="center"/>
      <protection locked="0"/>
    </xf>
    <xf numFmtId="3" fontId="35" fillId="15" borderId="3" xfId="1" applyNumberFormat="1" applyFont="1" applyFill="1" applyBorder="1" applyAlignment="1" applyProtection="1">
      <alignment horizontal="center" vertical="center"/>
      <protection locked="0"/>
    </xf>
    <xf numFmtId="3" fontId="35" fillId="38" borderId="2" xfId="1" applyNumberFormat="1" applyFont="1" applyFill="1" applyBorder="1" applyAlignment="1" applyProtection="1">
      <alignment horizontal="center" vertical="center"/>
      <protection locked="0"/>
    </xf>
    <xf numFmtId="3" fontId="8" fillId="22" borderId="14" xfId="1" applyNumberFormat="1" applyFont="1" applyFill="1" applyBorder="1" applyAlignment="1" applyProtection="1">
      <alignment horizontal="center" vertical="center"/>
      <protection locked="0"/>
    </xf>
    <xf numFmtId="3" fontId="8" fillId="22" borderId="25" xfId="1" applyNumberFormat="1" applyFont="1" applyFill="1" applyBorder="1" applyAlignment="1" applyProtection="1">
      <alignment horizontal="center" vertical="center"/>
      <protection locked="0"/>
    </xf>
    <xf numFmtId="3" fontId="8" fillId="22" borderId="15" xfId="1" applyNumberFormat="1" applyFont="1" applyFill="1" applyBorder="1" applyAlignment="1" applyProtection="1">
      <alignment horizontal="center" vertical="center"/>
      <protection locked="0"/>
    </xf>
    <xf numFmtId="9" fontId="35" fillId="22" borderId="3" xfId="1" applyNumberFormat="1" applyFont="1" applyFill="1" applyBorder="1" applyAlignment="1" applyProtection="1">
      <alignment horizontal="center" vertical="center"/>
    </xf>
    <xf numFmtId="3" fontId="35" fillId="22" borderId="3" xfId="1" applyNumberFormat="1" applyFont="1" applyFill="1" applyBorder="1" applyAlignment="1" applyProtection="1">
      <alignment horizontal="center" vertical="center"/>
      <protection locked="0"/>
    </xf>
    <xf numFmtId="3" fontId="36" fillId="5" borderId="2" xfId="1" applyNumberFormat="1" applyFont="1" applyFill="1" applyBorder="1" applyAlignment="1" applyProtection="1">
      <alignment horizontal="center" vertical="center"/>
      <protection locked="0"/>
    </xf>
    <xf numFmtId="9" fontId="28" fillId="5" borderId="0" xfId="1" applyNumberFormat="1" applyFont="1" applyFill="1" applyBorder="1" applyAlignment="1">
      <alignment horizontal="center" vertical="center" wrapText="1"/>
    </xf>
    <xf numFmtId="3" fontId="87" fillId="5" borderId="0" xfId="1"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xf>
    <xf numFmtId="3" fontId="36" fillId="5" borderId="0" xfId="0" applyNumberFormat="1" applyFont="1" applyFill="1" applyBorder="1" applyAlignment="1">
      <alignment horizontal="center" vertical="center"/>
    </xf>
    <xf numFmtId="3" fontId="19" fillId="15" borderId="3" xfId="1" applyNumberFormat="1" applyFont="1" applyFill="1" applyBorder="1" applyAlignment="1" applyProtection="1">
      <alignment horizontal="center" vertical="center"/>
      <protection locked="0"/>
    </xf>
    <xf numFmtId="3" fontId="19" fillId="15" borderId="15" xfId="1" applyNumberFormat="1" applyFont="1" applyFill="1" applyBorder="1" applyAlignment="1" applyProtection="1">
      <alignment horizontal="center" vertical="center"/>
    </xf>
    <xf numFmtId="9" fontId="19" fillId="15" borderId="3" xfId="1" applyNumberFormat="1" applyFont="1" applyFill="1" applyBorder="1" applyAlignment="1" applyProtection="1">
      <alignment horizontal="center" vertical="center"/>
    </xf>
    <xf numFmtId="9" fontId="19" fillId="5" borderId="3" xfId="1" applyNumberFormat="1" applyFont="1" applyFill="1" applyBorder="1" applyAlignment="1" applyProtection="1">
      <alignment horizontal="center" vertical="center"/>
    </xf>
    <xf numFmtId="3" fontId="36" fillId="38" borderId="3" xfId="1" applyNumberFormat="1" applyFont="1" applyFill="1" applyBorder="1" applyAlignment="1" applyProtection="1">
      <alignment horizontal="center" vertical="center"/>
      <protection locked="0"/>
    </xf>
    <xf numFmtId="3" fontId="36" fillId="38" borderId="1" xfId="1" applyNumberFormat="1" applyFont="1" applyFill="1" applyBorder="1" applyAlignment="1" applyProtection="1">
      <alignment horizontal="center" vertical="center"/>
      <protection locked="0"/>
    </xf>
    <xf numFmtId="3" fontId="19" fillId="38" borderId="15" xfId="1" applyNumberFormat="1" applyFont="1" applyFill="1" applyBorder="1" applyAlignment="1" applyProtection="1">
      <alignment horizontal="center" vertical="center"/>
    </xf>
    <xf numFmtId="9" fontId="19" fillId="38" borderId="3" xfId="1" applyNumberFormat="1" applyFont="1" applyFill="1" applyBorder="1" applyAlignment="1" applyProtection="1">
      <alignment horizontal="center" vertical="center"/>
    </xf>
    <xf numFmtId="3" fontId="19" fillId="34" borderId="4" xfId="1" applyNumberFormat="1" applyFont="1" applyFill="1" applyBorder="1" applyAlignment="1" applyProtection="1">
      <alignment horizontal="center" vertical="center"/>
      <protection locked="0"/>
    </xf>
    <xf numFmtId="3" fontId="19" fillId="5" borderId="3" xfId="1" applyNumberFormat="1" applyFont="1" applyFill="1" applyBorder="1" applyAlignment="1" applyProtection="1">
      <alignment horizontal="center" vertical="center"/>
      <protection locked="0"/>
    </xf>
    <xf numFmtId="3" fontId="19" fillId="34" borderId="1" xfId="1" applyNumberFormat="1" applyFont="1" applyFill="1" applyBorder="1" applyAlignment="1" applyProtection="1">
      <alignment horizontal="center" vertical="center"/>
      <protection locked="0"/>
    </xf>
    <xf numFmtId="3" fontId="19" fillId="34" borderId="25" xfId="1" applyNumberFormat="1" applyFont="1" applyFill="1" applyBorder="1" applyAlignment="1" applyProtection="1">
      <alignment horizontal="center" vertical="center"/>
    </xf>
    <xf numFmtId="9" fontId="19" fillId="34" borderId="4" xfId="1" applyNumberFormat="1" applyFont="1" applyFill="1" applyBorder="1" applyAlignment="1" applyProtection="1">
      <alignment horizontal="center" vertical="center"/>
    </xf>
    <xf numFmtId="3" fontId="19" fillId="34" borderId="4" xfId="1" applyNumberFormat="1" applyFont="1" applyFill="1" applyBorder="1" applyAlignment="1" applyProtection="1">
      <alignment horizontal="center" vertical="center"/>
    </xf>
    <xf numFmtId="3" fontId="19" fillId="34" borderId="15" xfId="1" applyNumberFormat="1" applyFont="1" applyFill="1" applyBorder="1" applyAlignment="1" applyProtection="1">
      <alignment horizontal="center" vertical="center"/>
    </xf>
    <xf numFmtId="9" fontId="19" fillId="34" borderId="3" xfId="1" applyNumberFormat="1" applyFont="1" applyFill="1" applyBorder="1" applyAlignment="1" applyProtection="1">
      <alignment horizontal="center" vertical="center"/>
    </xf>
    <xf numFmtId="3" fontId="19" fillId="34" borderId="3" xfId="1" applyNumberFormat="1" applyFont="1" applyFill="1" applyBorder="1" applyAlignment="1" applyProtection="1">
      <alignment horizontal="center" vertical="center"/>
    </xf>
    <xf numFmtId="3" fontId="19" fillId="34" borderId="25" xfId="1" applyNumberFormat="1" applyFont="1" applyFill="1" applyBorder="1" applyAlignment="1" applyProtection="1">
      <alignment horizontal="center" vertical="center"/>
      <protection locked="0"/>
    </xf>
    <xf numFmtId="3" fontId="19" fillId="34" borderId="3" xfId="1" applyNumberFormat="1" applyFont="1" applyFill="1" applyBorder="1" applyAlignment="1" applyProtection="1">
      <alignment horizontal="center" vertical="center"/>
      <protection locked="0"/>
    </xf>
    <xf numFmtId="3" fontId="19" fillId="22" borderId="21" xfId="1" applyNumberFormat="1" applyFont="1" applyFill="1" applyBorder="1" applyAlignment="1">
      <alignment horizontal="center" vertical="center"/>
    </xf>
    <xf numFmtId="0" fontId="19" fillId="34" borderId="2" xfId="1" applyFont="1" applyFill="1" applyBorder="1" applyAlignment="1">
      <alignment horizontal="center" vertical="center" wrapText="1"/>
    </xf>
    <xf numFmtId="0" fontId="19" fillId="34" borderId="1" xfId="1" applyFont="1" applyFill="1" applyBorder="1" applyAlignment="1">
      <alignment horizontal="center" vertical="center" wrapText="1"/>
    </xf>
    <xf numFmtId="3" fontId="19" fillId="5" borderId="2" xfId="1" applyNumberFormat="1" applyFont="1" applyFill="1" applyBorder="1" applyAlignment="1">
      <alignment horizontal="center" vertical="center" wrapText="1"/>
    </xf>
    <xf numFmtId="3" fontId="19" fillId="34" borderId="1" xfId="1" applyNumberFormat="1" applyFont="1" applyFill="1" applyBorder="1" applyAlignment="1" applyProtection="1">
      <alignment horizontal="center" vertical="center"/>
    </xf>
    <xf numFmtId="9" fontId="19" fillId="34" borderId="1" xfId="1" applyNumberFormat="1" applyFont="1" applyFill="1" applyBorder="1" applyAlignment="1" applyProtection="1">
      <alignment horizontal="center" vertical="center"/>
    </xf>
    <xf numFmtId="3" fontId="20" fillId="34" borderId="2" xfId="1" applyNumberFormat="1" applyFont="1" applyFill="1" applyBorder="1" applyAlignment="1" applyProtection="1">
      <alignment horizontal="center" vertical="center"/>
    </xf>
    <xf numFmtId="3" fontId="19" fillId="0" borderId="0"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xf>
    <xf numFmtId="3" fontId="36" fillId="22" borderId="4" xfId="1" applyNumberFormat="1" applyFont="1" applyFill="1" applyBorder="1" applyAlignment="1" applyProtection="1">
      <alignment horizontal="center" vertical="center"/>
    </xf>
    <xf numFmtId="3" fontId="19" fillId="22" borderId="2" xfId="1" applyNumberFormat="1" applyFont="1" applyFill="1" applyBorder="1" applyAlignment="1" applyProtection="1">
      <alignment horizontal="center" vertical="center"/>
    </xf>
    <xf numFmtId="3" fontId="19" fillId="22" borderId="3" xfId="1" applyNumberFormat="1" applyFont="1" applyFill="1" applyBorder="1" applyAlignment="1" applyProtection="1">
      <alignment horizontal="center" vertical="center"/>
    </xf>
    <xf numFmtId="3" fontId="19" fillId="0" borderId="25" xfId="1" applyNumberFormat="1" applyFont="1" applyFill="1" applyBorder="1" applyAlignment="1" applyProtection="1">
      <alignment horizontal="center" vertical="center"/>
    </xf>
    <xf numFmtId="3" fontId="19" fillId="5" borderId="1" xfId="0" applyNumberFormat="1" applyFont="1" applyFill="1" applyBorder="1" applyAlignment="1">
      <alignment horizontal="center" vertical="center"/>
    </xf>
    <xf numFmtId="0" fontId="1" fillId="5" borderId="1" xfId="0" applyFont="1" applyFill="1" applyBorder="1" applyAlignment="1">
      <alignment horizontal="center" vertical="center" wrapText="1"/>
    </xf>
    <xf numFmtId="0" fontId="38" fillId="42" borderId="14" xfId="0" applyFont="1" applyFill="1" applyBorder="1" applyAlignment="1">
      <alignment horizontal="center" vertical="center"/>
    </xf>
    <xf numFmtId="0" fontId="19" fillId="5" borderId="3" xfId="1" applyFont="1" applyFill="1" applyBorder="1" applyAlignment="1">
      <alignment horizontal="center" vertical="center" wrapText="1"/>
    </xf>
    <xf numFmtId="3" fontId="25" fillId="53" borderId="18" xfId="0" applyNumberFormat="1" applyFont="1" applyFill="1" applyBorder="1" applyAlignment="1">
      <alignment horizontal="center" vertical="center"/>
    </xf>
    <xf numFmtId="9" fontId="25" fillId="53" borderId="18" xfId="0" applyNumberFormat="1" applyFont="1" applyFill="1" applyBorder="1" applyAlignment="1">
      <alignment horizontal="center" vertical="center"/>
    </xf>
    <xf numFmtId="3" fontId="25" fillId="53" borderId="0" xfId="0" applyNumberFormat="1" applyFont="1" applyFill="1" applyBorder="1" applyAlignment="1">
      <alignment horizontal="center" vertical="center"/>
    </xf>
    <xf numFmtId="9" fontId="25" fillId="53" borderId="0" xfId="0" applyNumberFormat="1" applyFont="1" applyFill="1" applyBorder="1" applyAlignment="1">
      <alignment horizontal="center" vertical="center"/>
    </xf>
    <xf numFmtId="0" fontId="18" fillId="53" borderId="0" xfId="0" applyFont="1" applyFill="1" applyBorder="1" applyAlignment="1">
      <alignment horizontal="center" vertical="center"/>
    </xf>
    <xf numFmtId="0" fontId="18" fillId="53" borderId="16" xfId="0" applyFont="1" applyFill="1" applyBorder="1" applyAlignment="1">
      <alignment horizontal="center" vertical="center"/>
    </xf>
    <xf numFmtId="0" fontId="18" fillId="29" borderId="1" xfId="0" applyFont="1" applyFill="1" applyBorder="1" applyAlignment="1">
      <alignment horizontal="center" vertical="center"/>
    </xf>
    <xf numFmtId="3" fontId="98" fillId="34" borderId="1" xfId="2" applyNumberFormat="1" applyFont="1" applyFill="1" applyBorder="1" applyAlignment="1">
      <alignment horizontal="center" vertical="center"/>
    </xf>
    <xf numFmtId="3" fontId="108" fillId="34" borderId="0" xfId="1" applyNumberFormat="1" applyFont="1" applyFill="1" applyBorder="1" applyAlignment="1">
      <alignment horizontal="center" vertical="center" wrapText="1"/>
    </xf>
    <xf numFmtId="3" fontId="108" fillId="19" borderId="0" xfId="1" applyNumberFormat="1" applyFont="1" applyFill="1" applyBorder="1" applyAlignment="1">
      <alignment vertical="center" wrapText="1"/>
    </xf>
    <xf numFmtId="3" fontId="38" fillId="34" borderId="1" xfId="1" applyNumberFormat="1" applyFont="1" applyFill="1" applyBorder="1" applyAlignment="1" applyProtection="1">
      <alignment horizontal="center" vertical="center"/>
      <protection locked="0"/>
    </xf>
    <xf numFmtId="0" fontId="1" fillId="34" borderId="0" xfId="0" applyFont="1" applyFill="1" applyAlignment="1">
      <alignment horizontal="center" vertical="center"/>
    </xf>
    <xf numFmtId="0" fontId="1" fillId="5" borderId="0" xfId="0" applyFont="1" applyFill="1" applyAlignment="1">
      <alignment horizontal="center" vertical="center"/>
    </xf>
    <xf numFmtId="9" fontId="25" fillId="5" borderId="1" xfId="1" applyNumberFormat="1" applyFont="1" applyFill="1" applyBorder="1" applyAlignment="1">
      <alignment horizontal="center" vertical="center" wrapText="1"/>
    </xf>
    <xf numFmtId="9" fontId="13" fillId="5" borderId="1" xfId="0" applyNumberFormat="1" applyFont="1" applyFill="1" applyBorder="1" applyAlignment="1">
      <alignment horizontal="center" vertical="center"/>
    </xf>
    <xf numFmtId="3" fontId="35" fillId="5" borderId="0" xfId="1" applyNumberFormat="1" applyFont="1" applyFill="1" applyBorder="1" applyAlignment="1">
      <alignment horizontal="center" vertical="center"/>
    </xf>
    <xf numFmtId="3" fontId="95" fillId="34" borderId="1" xfId="1" applyNumberFormat="1" applyFont="1" applyFill="1" applyBorder="1" applyAlignment="1">
      <alignment horizontal="center" vertical="center" wrapText="1"/>
    </xf>
    <xf numFmtId="3" fontId="95" fillId="34" borderId="1" xfId="0" applyNumberFormat="1" applyFont="1" applyFill="1" applyBorder="1" applyAlignment="1">
      <alignment horizontal="center" vertical="center"/>
    </xf>
    <xf numFmtId="0" fontId="1" fillId="19" borderId="0" xfId="0" applyFont="1" applyFill="1" applyAlignment="1">
      <alignment horizontal="center" vertical="center"/>
    </xf>
    <xf numFmtId="3" fontId="25" fillId="15" borderId="3" xfId="0" applyNumberFormat="1" applyFont="1" applyFill="1" applyBorder="1" applyAlignment="1">
      <alignment horizontal="center" vertical="center"/>
    </xf>
    <xf numFmtId="3" fontId="25" fillId="15" borderId="0" xfId="0" applyNumberFormat="1" applyFont="1" applyFill="1" applyAlignment="1">
      <alignment horizontal="center" vertical="center"/>
    </xf>
    <xf numFmtId="3" fontId="25" fillId="15" borderId="1" xfId="0" applyNumberFormat="1" applyFont="1" applyFill="1" applyBorder="1" applyAlignment="1">
      <alignment horizontal="center" vertical="center"/>
    </xf>
    <xf numFmtId="3" fontId="36" fillId="38" borderId="3" xfId="0" applyNumberFormat="1" applyFont="1" applyFill="1" applyBorder="1" applyAlignment="1">
      <alignment horizontal="center" vertical="center"/>
    </xf>
    <xf numFmtId="3" fontId="19" fillId="38" borderId="0" xfId="0" applyNumberFormat="1" applyFont="1" applyFill="1" applyAlignment="1">
      <alignment horizontal="center" vertical="center"/>
    </xf>
    <xf numFmtId="9" fontId="19" fillId="38" borderId="0" xfId="0" applyNumberFormat="1" applyFont="1" applyFill="1" applyAlignment="1">
      <alignment horizontal="center" vertical="center"/>
    </xf>
    <xf numFmtId="3" fontId="36" fillId="38" borderId="1" xfId="0" applyNumberFormat="1" applyFont="1" applyFill="1" applyBorder="1" applyAlignment="1">
      <alignment horizontal="center" vertical="center"/>
    </xf>
    <xf numFmtId="3" fontId="36" fillId="53" borderId="20" xfId="0" applyNumberFormat="1" applyFont="1" applyFill="1" applyBorder="1" applyAlignment="1">
      <alignment horizontal="center" vertical="center"/>
    </xf>
    <xf numFmtId="3" fontId="36" fillId="53" borderId="18" xfId="0" applyNumberFormat="1" applyFont="1" applyFill="1" applyBorder="1" applyAlignment="1">
      <alignment horizontal="center" vertical="center"/>
    </xf>
    <xf numFmtId="9" fontId="36" fillId="53" borderId="18" xfId="0" applyNumberFormat="1" applyFont="1" applyFill="1" applyBorder="1" applyAlignment="1">
      <alignment horizontal="center" vertical="center"/>
    </xf>
    <xf numFmtId="3" fontId="36" fillId="53" borderId="21" xfId="0" applyNumberFormat="1" applyFont="1" applyFill="1" applyBorder="1" applyAlignment="1">
      <alignment horizontal="center" vertical="center"/>
    </xf>
    <xf numFmtId="3" fontId="36" fillId="53" borderId="0" xfId="0" applyNumberFormat="1" applyFont="1" applyFill="1" applyBorder="1" applyAlignment="1">
      <alignment horizontal="center" vertical="center"/>
    </xf>
    <xf numFmtId="9" fontId="36" fillId="53" borderId="0" xfId="0" applyNumberFormat="1" applyFont="1" applyFill="1" applyBorder="1" applyAlignment="1">
      <alignment horizontal="center" vertical="center"/>
    </xf>
    <xf numFmtId="3" fontId="25" fillId="53" borderId="20" xfId="0" applyNumberFormat="1" applyFont="1" applyFill="1" applyBorder="1" applyAlignment="1">
      <alignment horizontal="center" vertical="center"/>
    </xf>
    <xf numFmtId="3" fontId="25" fillId="53" borderId="21" xfId="0" applyNumberFormat="1" applyFont="1" applyFill="1" applyBorder="1" applyAlignment="1">
      <alignment horizontal="center" vertical="center"/>
    </xf>
    <xf numFmtId="0" fontId="18" fillId="53" borderId="21" xfId="0" applyFont="1" applyFill="1" applyBorder="1" applyAlignment="1">
      <alignment horizontal="center" vertical="center"/>
    </xf>
    <xf numFmtId="0" fontId="18" fillId="53" borderId="19" xfId="0" applyFont="1" applyFill="1" applyBorder="1" applyAlignment="1">
      <alignment horizontal="center" vertical="center"/>
    </xf>
    <xf numFmtId="0" fontId="20" fillId="15" borderId="1" xfId="1" applyFont="1" applyFill="1" applyBorder="1" applyAlignment="1">
      <alignment horizontal="center" vertical="center" wrapText="1"/>
    </xf>
    <xf numFmtId="3" fontId="19" fillId="15" borderId="1" xfId="1" applyNumberFormat="1" applyFont="1" applyFill="1" applyBorder="1" applyAlignment="1" applyProtection="1">
      <alignment horizontal="center" vertical="center" wrapText="1"/>
      <protection locked="0"/>
    </xf>
    <xf numFmtId="3" fontId="19" fillId="15" borderId="14" xfId="1" applyNumberFormat="1" applyFont="1" applyFill="1" applyBorder="1" applyAlignment="1" applyProtection="1">
      <alignment horizontal="center" vertical="center" wrapText="1"/>
    </xf>
    <xf numFmtId="9" fontId="19" fillId="15" borderId="2" xfId="1" applyNumberFormat="1" applyFont="1" applyFill="1" applyBorder="1" applyAlignment="1" applyProtection="1">
      <alignment horizontal="center" vertical="center" wrapText="1"/>
    </xf>
    <xf numFmtId="3" fontId="36" fillId="15" borderId="2" xfId="1" applyNumberFormat="1" applyFont="1" applyFill="1" applyBorder="1" applyAlignment="1" applyProtection="1">
      <alignment horizontal="center" vertical="center" wrapText="1"/>
      <protection locked="0"/>
    </xf>
    <xf numFmtId="3" fontId="19" fillId="15" borderId="25" xfId="1" applyNumberFormat="1" applyFont="1" applyFill="1" applyBorder="1" applyAlignment="1" applyProtection="1">
      <alignment horizontal="center" vertical="center" wrapText="1"/>
    </xf>
    <xf numFmtId="9" fontId="19" fillId="15" borderId="4" xfId="1" applyNumberFormat="1" applyFont="1" applyFill="1" applyBorder="1" applyAlignment="1" applyProtection="1">
      <alignment horizontal="center" vertical="center" wrapText="1"/>
    </xf>
    <xf numFmtId="3" fontId="36" fillId="15" borderId="4" xfId="1" applyNumberFormat="1" applyFont="1" applyFill="1" applyBorder="1" applyAlignment="1" applyProtection="1">
      <alignment horizontal="center" vertical="center" wrapText="1"/>
      <protection locked="0"/>
    </xf>
    <xf numFmtId="3" fontId="20" fillId="15" borderId="1" xfId="1" applyNumberFormat="1" applyFont="1" applyFill="1" applyBorder="1" applyAlignment="1">
      <alignment horizontal="center" vertical="center" wrapText="1"/>
    </xf>
    <xf numFmtId="3" fontId="19" fillId="15" borderId="15" xfId="1" applyNumberFormat="1" applyFont="1" applyFill="1" applyBorder="1" applyAlignment="1" applyProtection="1">
      <alignment horizontal="center" vertical="center" wrapText="1"/>
    </xf>
    <xf numFmtId="9" fontId="19" fillId="15" borderId="3" xfId="1" applyNumberFormat="1" applyFont="1" applyFill="1" applyBorder="1" applyAlignment="1" applyProtection="1">
      <alignment horizontal="center" vertical="center" wrapText="1"/>
    </xf>
    <xf numFmtId="3" fontId="36" fillId="15" borderId="3" xfId="1" applyNumberFormat="1" applyFont="1" applyFill="1" applyBorder="1" applyAlignment="1" applyProtection="1">
      <alignment horizontal="center" vertical="center" wrapText="1"/>
      <protection locked="0"/>
    </xf>
    <xf numFmtId="9" fontId="20" fillId="0" borderId="25" xfId="1" applyNumberFormat="1" applyFont="1" applyFill="1" applyBorder="1" applyAlignment="1" applyProtection="1">
      <alignment horizontal="center" vertical="center"/>
    </xf>
    <xf numFmtId="3" fontId="18" fillId="0" borderId="4" xfId="0" applyNumberFormat="1" applyFont="1" applyFill="1" applyBorder="1" applyAlignment="1">
      <alignment horizontal="center" vertical="center"/>
    </xf>
    <xf numFmtId="1" fontId="18" fillId="0" borderId="3" xfId="0" applyNumberFormat="1" applyFont="1" applyFill="1" applyBorder="1" applyAlignment="1">
      <alignment horizontal="center" vertical="center"/>
    </xf>
    <xf numFmtId="1" fontId="20" fillId="34" borderId="1" xfId="1" applyNumberFormat="1" applyFont="1" applyFill="1" applyBorder="1" applyAlignment="1">
      <alignment horizontal="center" vertical="center" wrapText="1"/>
    </xf>
    <xf numFmtId="49" fontId="19" fillId="52" borderId="0" xfId="0" applyNumberFormat="1" applyFont="1" applyFill="1" applyBorder="1" applyAlignment="1">
      <alignment horizontal="center" vertical="center" wrapText="1"/>
    </xf>
    <xf numFmtId="0" fontId="1" fillId="52" borderId="0" xfId="0" applyFont="1" applyFill="1" applyAlignment="1">
      <alignment horizontal="center" vertical="center"/>
    </xf>
    <xf numFmtId="0" fontId="1" fillId="52" borderId="0" xfId="0" applyNumberFormat="1" applyFont="1" applyFill="1" applyAlignment="1">
      <alignment horizontal="center" vertical="center"/>
    </xf>
    <xf numFmtId="0" fontId="1" fillId="52" borderId="0" xfId="0" applyFont="1" applyFill="1" applyAlignment="1">
      <alignment horizontal="center" vertical="center" wrapText="1"/>
    </xf>
    <xf numFmtId="0" fontId="19" fillId="52" borderId="25" xfId="1" applyFont="1" applyFill="1" applyBorder="1" applyAlignment="1">
      <alignment vertical="top" wrapText="1"/>
    </xf>
    <xf numFmtId="0" fontId="19" fillId="52" borderId="0" xfId="1" applyFont="1" applyFill="1" applyBorder="1" applyAlignment="1">
      <alignment horizontal="center" vertical="top" wrapText="1"/>
    </xf>
    <xf numFmtId="0" fontId="19" fillId="52" borderId="0" xfId="1" applyFont="1" applyFill="1" applyBorder="1" applyAlignment="1">
      <alignment horizontal="center" vertical="center" wrapText="1"/>
    </xf>
    <xf numFmtId="0" fontId="19" fillId="0" borderId="21" xfId="1" applyFont="1" applyFill="1" applyBorder="1" applyAlignment="1">
      <alignment horizontal="center" vertical="center" wrapText="1"/>
    </xf>
    <xf numFmtId="0" fontId="18" fillId="52" borderId="0" xfId="0" applyFont="1" applyFill="1" applyAlignment="1">
      <alignment horizontal="center" vertical="center"/>
    </xf>
    <xf numFmtId="9" fontId="18" fillId="52" borderId="0" xfId="0" applyNumberFormat="1" applyFont="1" applyFill="1" applyAlignment="1">
      <alignment horizontal="center" vertical="center"/>
    </xf>
    <xf numFmtId="3" fontId="80" fillId="15" borderId="3" xfId="1" applyNumberFormat="1" applyFont="1" applyFill="1" applyBorder="1" applyAlignment="1">
      <alignment horizontal="center" vertical="center"/>
    </xf>
    <xf numFmtId="3" fontId="80" fillId="15" borderId="1" xfId="1" applyNumberFormat="1" applyFont="1" applyFill="1" applyBorder="1" applyAlignment="1">
      <alignment horizontal="center" vertical="center"/>
    </xf>
    <xf numFmtId="3" fontId="14" fillId="15" borderId="1" xfId="1" applyNumberFormat="1" applyFont="1" applyFill="1" applyBorder="1" applyAlignment="1">
      <alignment horizontal="center" vertical="center"/>
    </xf>
    <xf numFmtId="3" fontId="14" fillId="15" borderId="2" xfId="1" applyNumberFormat="1" applyFont="1" applyFill="1" applyBorder="1" applyAlignment="1">
      <alignment horizontal="center" vertical="center"/>
    </xf>
    <xf numFmtId="3" fontId="35" fillId="34" borderId="0" xfId="0" applyNumberFormat="1" applyFont="1" applyFill="1" applyAlignment="1">
      <alignment horizontal="center" vertical="center"/>
    </xf>
    <xf numFmtId="3" fontId="19" fillId="38" borderId="3" xfId="1" applyNumberFormat="1" applyFont="1" applyFill="1" applyBorder="1" applyAlignment="1" applyProtection="1">
      <alignment horizontal="center" vertical="center"/>
      <protection locked="0"/>
    </xf>
    <xf numFmtId="3" fontId="18" fillId="38" borderId="0" xfId="0" applyNumberFormat="1" applyFont="1" applyFill="1" applyAlignment="1">
      <alignment horizontal="center" vertical="center"/>
    </xf>
    <xf numFmtId="3" fontId="80" fillId="38" borderId="1" xfId="1" applyNumberFormat="1" applyFont="1" applyFill="1" applyBorder="1" applyAlignment="1">
      <alignment horizontal="center" vertical="center"/>
    </xf>
    <xf numFmtId="3" fontId="14" fillId="38" borderId="1" xfId="1" applyNumberFormat="1" applyFont="1" applyFill="1" applyBorder="1" applyAlignment="1">
      <alignment horizontal="center" vertical="center"/>
    </xf>
    <xf numFmtId="3" fontId="14" fillId="38" borderId="2" xfId="1" applyNumberFormat="1" applyFont="1" applyFill="1" applyBorder="1" applyAlignment="1">
      <alignment horizontal="center" vertical="center"/>
    </xf>
    <xf numFmtId="3" fontId="19" fillId="15" borderId="2" xfId="1" applyNumberFormat="1" applyFont="1" applyFill="1" applyBorder="1" applyAlignment="1" applyProtection="1">
      <alignment horizontal="center" vertical="center"/>
      <protection locked="0"/>
    </xf>
    <xf numFmtId="3" fontId="19" fillId="22" borderId="21" xfId="1" applyNumberFormat="1" applyFont="1" applyFill="1" applyBorder="1" applyAlignment="1" applyProtection="1">
      <alignment horizontal="center" vertical="center"/>
      <protection locked="0"/>
    </xf>
    <xf numFmtId="3" fontId="19" fillId="22" borderId="19" xfId="1" applyNumberFormat="1" applyFont="1" applyFill="1" applyBorder="1" applyAlignment="1" applyProtection="1">
      <alignment horizontal="center" vertical="center"/>
      <protection locked="0"/>
    </xf>
    <xf numFmtId="9" fontId="19" fillId="5" borderId="21" xfId="1" applyNumberFormat="1" applyFont="1" applyFill="1" applyBorder="1" applyAlignment="1" applyProtection="1">
      <alignment horizontal="center" vertical="center"/>
    </xf>
    <xf numFmtId="9" fontId="19" fillId="5" borderId="19" xfId="1" applyNumberFormat="1" applyFont="1" applyFill="1" applyBorder="1" applyAlignment="1" applyProtection="1">
      <alignment horizontal="center" vertical="center"/>
    </xf>
    <xf numFmtId="3" fontId="19" fillId="5" borderId="21" xfId="1" applyNumberFormat="1" applyFont="1" applyFill="1" applyBorder="1" applyAlignment="1" applyProtection="1">
      <alignment horizontal="center" vertical="center"/>
      <protection locked="0"/>
    </xf>
    <xf numFmtId="3" fontId="19" fillId="5" borderId="19" xfId="1" applyNumberFormat="1" applyFont="1" applyFill="1" applyBorder="1" applyAlignment="1" applyProtection="1">
      <alignment horizontal="center" vertical="center"/>
      <protection locked="0"/>
    </xf>
    <xf numFmtId="0" fontId="20" fillId="5" borderId="2" xfId="1" applyFont="1" applyFill="1" applyBorder="1" applyAlignment="1">
      <alignment horizontal="center" vertical="center" wrapText="1"/>
    </xf>
    <xf numFmtId="0" fontId="20" fillId="5" borderId="4" xfId="1" applyFont="1" applyFill="1" applyBorder="1" applyAlignment="1">
      <alignment horizontal="center" vertical="center" wrapText="1"/>
    </xf>
    <xf numFmtId="0" fontId="20" fillId="5" borderId="21" xfId="1" applyFont="1" applyFill="1" applyBorder="1" applyAlignment="1">
      <alignment horizontal="center" vertical="center" wrapText="1"/>
    </xf>
    <xf numFmtId="0" fontId="20" fillId="5" borderId="19" xfId="1"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3" xfId="0" applyFont="1" applyFill="1" applyBorder="1" applyAlignment="1">
      <alignment horizontal="center" vertical="center" wrapText="1"/>
    </xf>
    <xf numFmtId="3" fontId="19" fillId="34" borderId="20" xfId="1" applyNumberFormat="1" applyFont="1" applyFill="1" applyBorder="1" applyAlignment="1" applyProtection="1">
      <alignment horizontal="center" vertical="center"/>
    </xf>
    <xf numFmtId="3" fontId="19" fillId="34" borderId="21" xfId="1" applyNumberFormat="1" applyFont="1" applyFill="1" applyBorder="1" applyAlignment="1" applyProtection="1">
      <alignment horizontal="center" vertical="center"/>
    </xf>
    <xf numFmtId="3" fontId="19" fillId="34" borderId="19" xfId="1" applyNumberFormat="1" applyFont="1" applyFill="1" applyBorder="1" applyAlignment="1" applyProtection="1">
      <alignment horizontal="center" vertical="center"/>
    </xf>
    <xf numFmtId="3" fontId="129" fillId="34" borderId="1" xfId="1" applyNumberFormat="1" applyFont="1" applyFill="1" applyBorder="1" applyAlignment="1" applyProtection="1">
      <alignment horizontal="center" vertical="center"/>
      <protection locked="0"/>
    </xf>
    <xf numFmtId="0" fontId="18" fillId="34" borderId="1" xfId="0" applyFont="1" applyFill="1" applyBorder="1" applyAlignment="1">
      <alignment horizontal="center" vertical="center"/>
    </xf>
    <xf numFmtId="0" fontId="18" fillId="34" borderId="14" xfId="0" applyFont="1" applyFill="1" applyBorder="1" applyAlignment="1">
      <alignment horizontal="center" vertical="center"/>
    </xf>
    <xf numFmtId="0" fontId="18" fillId="34" borderId="25" xfId="0" applyFont="1" applyFill="1" applyBorder="1" applyAlignment="1">
      <alignment horizontal="center" vertical="center"/>
    </xf>
    <xf numFmtId="0" fontId="18" fillId="34" borderId="15" xfId="0" applyFont="1" applyFill="1" applyBorder="1" applyAlignment="1">
      <alignment horizontal="center" vertical="center"/>
    </xf>
    <xf numFmtId="0" fontId="18" fillId="34" borderId="2" xfId="0" applyFont="1" applyFill="1" applyBorder="1" applyAlignment="1">
      <alignment horizontal="center" vertical="center"/>
    </xf>
    <xf numFmtId="3" fontId="19" fillId="53" borderId="2" xfId="1" applyNumberFormat="1" applyFont="1" applyFill="1" applyBorder="1" applyAlignment="1" applyProtection="1">
      <alignment horizontal="center" vertical="center"/>
    </xf>
    <xf numFmtId="9" fontId="19" fillId="53" borderId="2" xfId="1" applyNumberFormat="1" applyFont="1" applyFill="1" applyBorder="1" applyAlignment="1" applyProtection="1">
      <alignment horizontal="center" vertical="center"/>
    </xf>
    <xf numFmtId="3" fontId="19" fillId="53" borderId="4" xfId="1" applyNumberFormat="1" applyFont="1" applyFill="1" applyBorder="1" applyAlignment="1" applyProtection="1">
      <alignment horizontal="center" vertical="center"/>
      <protection locked="0"/>
    </xf>
    <xf numFmtId="3" fontId="19" fillId="53" borderId="4" xfId="1" applyNumberFormat="1" applyFont="1" applyFill="1" applyBorder="1" applyAlignment="1" applyProtection="1">
      <alignment horizontal="center" vertical="center"/>
    </xf>
    <xf numFmtId="3" fontId="36" fillId="22" borderId="3" xfId="1" applyNumberFormat="1" applyFont="1" applyFill="1" applyBorder="1" applyAlignment="1" applyProtection="1">
      <alignment horizontal="center" vertical="center"/>
      <protection locked="0"/>
    </xf>
    <xf numFmtId="3" fontId="85" fillId="34" borderId="1" xfId="1" applyNumberFormat="1" applyFont="1" applyFill="1" applyBorder="1" applyAlignment="1" applyProtection="1">
      <alignment horizontal="center" vertical="center"/>
      <protection locked="0"/>
    </xf>
    <xf numFmtId="49" fontId="24" fillId="15" borderId="1" xfId="0" applyNumberFormat="1" applyFont="1" applyFill="1" applyBorder="1" applyAlignment="1">
      <alignment horizontal="center" vertical="center"/>
    </xf>
    <xf numFmtId="3" fontId="24" fillId="15" borderId="1" xfId="0" applyNumberFormat="1" applyFont="1" applyFill="1" applyBorder="1" applyAlignment="1">
      <alignment horizontal="center" vertical="center"/>
    </xf>
    <xf numFmtId="3" fontId="24" fillId="15" borderId="0" xfId="0" applyNumberFormat="1" applyFont="1" applyFill="1" applyAlignment="1">
      <alignment horizontal="center" vertical="center"/>
    </xf>
    <xf numFmtId="9" fontId="24" fillId="15" borderId="0" xfId="0" applyNumberFormat="1" applyFont="1" applyFill="1" applyAlignment="1">
      <alignment horizontal="center" vertical="center"/>
    </xf>
    <xf numFmtId="49" fontId="25" fillId="15" borderId="1" xfId="0" applyNumberFormat="1" applyFont="1" applyFill="1" applyBorder="1" applyAlignment="1">
      <alignment horizontal="center" vertical="center"/>
    </xf>
    <xf numFmtId="9" fontId="25" fillId="20" borderId="0" xfId="0" applyNumberFormat="1" applyFont="1" applyFill="1" applyAlignment="1">
      <alignment horizontal="center" vertical="center"/>
    </xf>
    <xf numFmtId="3" fontId="25" fillId="20" borderId="0" xfId="0" applyNumberFormat="1" applyFont="1" applyFill="1" applyAlignment="1">
      <alignment horizontal="center" vertical="center"/>
    </xf>
    <xf numFmtId="3" fontId="18" fillId="15" borderId="3" xfId="0" applyNumberFormat="1" applyFont="1" applyFill="1" applyBorder="1" applyAlignment="1">
      <alignment horizontal="center" vertical="center"/>
    </xf>
    <xf numFmtId="3" fontId="18" fillId="20" borderId="3" xfId="0" applyNumberFormat="1" applyFont="1" applyFill="1" applyBorder="1" applyAlignment="1">
      <alignment horizontal="center" vertical="center"/>
    </xf>
    <xf numFmtId="3" fontId="18" fillId="20" borderId="1" xfId="0" applyNumberFormat="1" applyFont="1" applyFill="1" applyBorder="1" applyAlignment="1">
      <alignment horizontal="center" vertical="center"/>
    </xf>
    <xf numFmtId="3" fontId="25" fillId="15" borderId="7" xfId="0" applyNumberFormat="1" applyFont="1" applyFill="1" applyBorder="1" applyAlignment="1">
      <alignment horizontal="center" vertical="center"/>
    </xf>
    <xf numFmtId="3" fontId="25" fillId="15" borderId="14" xfId="0" applyNumberFormat="1" applyFont="1" applyFill="1" applyBorder="1" applyAlignment="1">
      <alignment horizontal="center" vertical="center"/>
    </xf>
    <xf numFmtId="3" fontId="25" fillId="15" borderId="2" xfId="0" applyNumberFormat="1" applyFont="1" applyFill="1" applyBorder="1" applyAlignment="1">
      <alignment horizontal="center" vertical="center"/>
    </xf>
    <xf numFmtId="3" fontId="19" fillId="20" borderId="1" xfId="0" applyNumberFormat="1" applyFont="1" applyFill="1" applyBorder="1" applyAlignment="1">
      <alignment horizontal="center" vertical="center"/>
    </xf>
    <xf numFmtId="3" fontId="25" fillId="20" borderId="2" xfId="0" applyNumberFormat="1" applyFont="1" applyFill="1" applyBorder="1" applyAlignment="1">
      <alignment horizontal="center" vertical="center"/>
    </xf>
    <xf numFmtId="3" fontId="19" fillId="22" borderId="18" xfId="1" applyNumberFormat="1" applyFont="1" applyFill="1" applyBorder="1" applyAlignment="1" applyProtection="1">
      <alignment horizontal="center" vertical="center"/>
      <protection locked="0"/>
    </xf>
    <xf numFmtId="3" fontId="19" fillId="22" borderId="16" xfId="1" applyNumberFormat="1" applyFont="1" applyFill="1" applyBorder="1" applyAlignment="1" applyProtection="1">
      <alignment horizontal="center" vertical="center"/>
      <protection locked="0"/>
    </xf>
    <xf numFmtId="3" fontId="20" fillId="15" borderId="1" xfId="2" applyNumberFormat="1" applyFont="1" applyFill="1" applyBorder="1" applyAlignment="1">
      <alignment horizontal="center" vertical="center"/>
    </xf>
    <xf numFmtId="3" fontId="19" fillId="15" borderId="4" xfId="1" applyNumberFormat="1" applyFont="1" applyFill="1" applyBorder="1" applyAlignment="1" applyProtection="1">
      <alignment horizontal="center" vertical="center"/>
      <protection locked="0"/>
    </xf>
    <xf numFmtId="4" fontId="19" fillId="15" borderId="4" xfId="1" applyNumberFormat="1" applyFont="1" applyFill="1" applyBorder="1" applyAlignment="1" applyProtection="1">
      <alignment horizontal="center" vertical="center"/>
      <protection locked="0"/>
    </xf>
    <xf numFmtId="3" fontId="19" fillId="5" borderId="25" xfId="1" applyNumberFormat="1" applyFont="1" applyFill="1" applyBorder="1" applyAlignment="1" applyProtection="1">
      <alignment horizontal="center" vertical="center"/>
    </xf>
    <xf numFmtId="3" fontId="19" fillId="5" borderId="15" xfId="1" applyNumberFormat="1" applyFont="1" applyFill="1" applyBorder="1" applyAlignment="1" applyProtection="1">
      <alignment horizontal="center" vertical="center"/>
    </xf>
    <xf numFmtId="3" fontId="20" fillId="38" borderId="1" xfId="2" applyNumberFormat="1" applyFont="1" applyFill="1" applyBorder="1" applyAlignment="1">
      <alignment horizontal="center" vertical="center"/>
    </xf>
    <xf numFmtId="3" fontId="20" fillId="34" borderId="1" xfId="2" applyNumberFormat="1" applyFont="1" applyFill="1" applyBorder="1" applyAlignment="1">
      <alignment horizontal="center" vertical="center"/>
    </xf>
    <xf numFmtId="0" fontId="10" fillId="5" borderId="20"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24" fillId="5" borderId="20" xfId="0" applyFont="1" applyFill="1" applyBorder="1" applyAlignment="1">
      <alignment horizontal="center" vertical="center" wrapText="1"/>
    </xf>
    <xf numFmtId="0" fontId="24" fillId="5" borderId="21" xfId="0" applyFont="1" applyFill="1" applyBorder="1" applyAlignment="1">
      <alignment horizontal="center" vertical="center" wrapText="1"/>
    </xf>
    <xf numFmtId="4" fontId="20" fillId="34" borderId="1" xfId="2" applyNumberFormat="1" applyFont="1" applyFill="1" applyBorder="1" applyAlignment="1">
      <alignment horizontal="center" vertical="center"/>
    </xf>
    <xf numFmtId="3" fontId="20" fillId="5" borderId="2" xfId="2" applyNumberFormat="1" applyFont="1" applyFill="1" applyBorder="1" applyAlignment="1">
      <alignment horizontal="center" vertical="center"/>
    </xf>
    <xf numFmtId="0" fontId="24" fillId="5" borderId="20" xfId="1" applyFont="1" applyFill="1" applyBorder="1" applyAlignment="1">
      <alignment horizontal="center" vertical="center" wrapText="1"/>
    </xf>
    <xf numFmtId="0" fontId="24" fillId="5" borderId="19" xfId="1" applyFont="1" applyFill="1" applyBorder="1" applyAlignment="1">
      <alignment horizontal="center" vertical="center" wrapText="1"/>
    </xf>
    <xf numFmtId="4" fontId="19" fillId="5" borderId="14" xfId="1" applyNumberFormat="1" applyFont="1" applyFill="1" applyBorder="1" applyAlignment="1" applyProtection="1">
      <alignment horizontal="center" vertical="center"/>
    </xf>
    <xf numFmtId="4" fontId="19" fillId="15" borderId="14" xfId="1" applyNumberFormat="1" applyFont="1" applyFill="1" applyBorder="1" applyAlignment="1" applyProtection="1">
      <alignment horizontal="center" vertical="center"/>
    </xf>
    <xf numFmtId="0" fontId="10" fillId="5" borderId="19" xfId="0" applyFont="1" applyFill="1" applyBorder="1" applyAlignment="1">
      <alignment horizontal="center" vertical="center" wrapText="1"/>
    </xf>
    <xf numFmtId="10" fontId="19" fillId="15" borderId="2" xfId="1" applyNumberFormat="1" applyFont="1" applyFill="1" applyBorder="1" applyAlignment="1" applyProtection="1">
      <alignment horizontal="center" vertical="center"/>
    </xf>
    <xf numFmtId="169" fontId="20" fillId="15" borderId="1" xfId="2" applyNumberFormat="1" applyFont="1" applyFill="1" applyBorder="1" applyAlignment="1">
      <alignment horizontal="center" vertical="center"/>
    </xf>
    <xf numFmtId="165" fontId="20" fillId="15" borderId="1" xfId="2" applyNumberFormat="1" applyFont="1" applyFill="1" applyBorder="1" applyAlignment="1">
      <alignment horizontal="center" vertical="center"/>
    </xf>
    <xf numFmtId="4" fontId="19" fillId="15" borderId="25" xfId="1" applyNumberFormat="1" applyFont="1" applyFill="1" applyBorder="1" applyAlignment="1" applyProtection="1">
      <alignment horizontal="center" vertical="center"/>
    </xf>
    <xf numFmtId="169" fontId="20" fillId="5" borderId="1" xfId="2" applyNumberFormat="1" applyFont="1" applyFill="1" applyBorder="1" applyAlignment="1">
      <alignment horizontal="center" vertical="center"/>
    </xf>
    <xf numFmtId="165" fontId="20" fillId="5" borderId="1" xfId="2" applyNumberFormat="1" applyFont="1" applyFill="1" applyBorder="1" applyAlignment="1">
      <alignment horizontal="center" vertical="center"/>
    </xf>
    <xf numFmtId="4" fontId="19" fillId="5" borderId="25" xfId="1" applyNumberFormat="1" applyFont="1" applyFill="1" applyBorder="1" applyAlignment="1" applyProtection="1">
      <alignment horizontal="center" vertical="center"/>
    </xf>
    <xf numFmtId="165" fontId="19" fillId="5" borderId="2" xfId="1" applyNumberFormat="1" applyFont="1" applyFill="1" applyBorder="1" applyAlignment="1" applyProtection="1">
      <alignment horizontal="center" vertical="center"/>
      <protection locked="0"/>
    </xf>
    <xf numFmtId="0" fontId="18" fillId="53" borderId="0" xfId="0" applyFont="1" applyFill="1" applyAlignment="1">
      <alignment horizontal="center" vertical="center"/>
    </xf>
    <xf numFmtId="0" fontId="18" fillId="38" borderId="0" xfId="0" applyFont="1" applyFill="1" applyAlignment="1">
      <alignment horizontal="center" vertical="center"/>
    </xf>
    <xf numFmtId="0" fontId="18" fillId="38" borderId="1" xfId="0" applyFont="1" applyFill="1" applyBorder="1" applyAlignment="1">
      <alignment horizontal="center" vertical="center"/>
    </xf>
    <xf numFmtId="3" fontId="19" fillId="38" borderId="0" xfId="1" applyNumberFormat="1" applyFont="1" applyFill="1" applyBorder="1" applyAlignment="1" applyProtection="1">
      <alignment horizontal="center" vertical="center"/>
    </xf>
    <xf numFmtId="9" fontId="19" fillId="38" borderId="1" xfId="1" applyNumberFormat="1" applyFont="1" applyFill="1" applyBorder="1" applyAlignment="1" applyProtection="1">
      <alignment horizontal="center" vertical="center"/>
    </xf>
    <xf numFmtId="0" fontId="10" fillId="5" borderId="2"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3" xfId="0" applyFont="1" applyFill="1" applyBorder="1" applyAlignment="1">
      <alignment horizontal="center" vertical="center" wrapText="1"/>
    </xf>
    <xf numFmtId="3" fontId="20" fillId="15" borderId="3" xfId="2" applyNumberFormat="1" applyFont="1" applyFill="1" applyBorder="1" applyAlignment="1">
      <alignment horizontal="center" vertical="center"/>
    </xf>
    <xf numFmtId="3" fontId="20" fillId="5" borderId="3" xfId="2" applyNumberFormat="1" applyFont="1" applyFill="1" applyBorder="1" applyAlignment="1">
      <alignment horizontal="center" vertical="center"/>
    </xf>
    <xf numFmtId="0" fontId="24" fillId="53" borderId="0" xfId="0" applyFont="1" applyFill="1" applyAlignment="1">
      <alignment horizontal="center" vertical="center"/>
    </xf>
    <xf numFmtId="3" fontId="36" fillId="53" borderId="4" xfId="1" applyNumberFormat="1" applyFont="1" applyFill="1" applyBorder="1" applyAlignment="1" applyProtection="1">
      <alignment horizontal="center" vertical="center"/>
      <protection locked="0"/>
    </xf>
    <xf numFmtId="9" fontId="19" fillId="53" borderId="4" xfId="1" applyNumberFormat="1" applyFont="1" applyFill="1" applyBorder="1" applyAlignment="1" applyProtection="1">
      <alignment horizontal="center" vertical="center"/>
    </xf>
    <xf numFmtId="3" fontId="19" fillId="5" borderId="1" xfId="0" applyNumberFormat="1" applyFont="1" applyFill="1" applyBorder="1" applyAlignment="1">
      <alignment horizontal="center" vertical="center"/>
    </xf>
    <xf numFmtId="3" fontId="19" fillId="22" borderId="2"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xf>
    <xf numFmtId="3" fontId="19" fillId="22" borderId="3" xfId="1" applyNumberFormat="1" applyFont="1" applyFill="1" applyBorder="1" applyAlignment="1" applyProtection="1">
      <alignment horizontal="center" vertical="center"/>
    </xf>
    <xf numFmtId="0" fontId="1" fillId="5" borderId="1" xfId="0" applyFont="1" applyFill="1" applyBorder="1" applyAlignment="1">
      <alignment horizontal="center" vertical="center" wrapText="1"/>
    </xf>
    <xf numFmtId="3" fontId="20" fillId="38" borderId="2" xfId="1" applyNumberFormat="1" applyFont="1" applyFill="1" applyBorder="1" applyAlignment="1" applyProtection="1">
      <alignment horizontal="center" vertical="center"/>
      <protection locked="0"/>
    </xf>
    <xf numFmtId="3" fontId="20" fillId="38" borderId="2" xfId="1" applyNumberFormat="1" applyFont="1" applyFill="1" applyBorder="1" applyAlignment="1" applyProtection="1">
      <alignment horizontal="center" vertical="center"/>
    </xf>
    <xf numFmtId="9" fontId="20" fillId="38" borderId="14" xfId="1" applyNumberFormat="1" applyFont="1" applyFill="1" applyBorder="1" applyAlignment="1" applyProtection="1">
      <alignment horizontal="center" vertical="center"/>
    </xf>
    <xf numFmtId="3" fontId="20" fillId="38" borderId="4" xfId="1" applyNumberFormat="1" applyFont="1" applyFill="1" applyBorder="1" applyAlignment="1" applyProtection="1">
      <alignment horizontal="center" vertical="center"/>
      <protection locked="0"/>
    </xf>
    <xf numFmtId="3" fontId="20" fillId="38" borderId="4" xfId="1" applyNumberFormat="1" applyFont="1" applyFill="1" applyBorder="1" applyAlignment="1" applyProtection="1">
      <alignment horizontal="center" vertical="center"/>
    </xf>
    <xf numFmtId="9" fontId="20" fillId="38" borderId="25" xfId="1" applyNumberFormat="1" applyFont="1" applyFill="1" applyBorder="1" applyAlignment="1" applyProtection="1">
      <alignment horizontal="center" vertical="center"/>
    </xf>
    <xf numFmtId="3" fontId="20" fillId="49" borderId="25" xfId="1" applyNumberFormat="1" applyFont="1" applyFill="1" applyBorder="1" applyAlignment="1" applyProtection="1">
      <alignment horizontal="center" vertical="center"/>
    </xf>
    <xf numFmtId="9" fontId="20" fillId="49" borderId="2" xfId="1" applyNumberFormat="1" applyFont="1" applyFill="1" applyBorder="1" applyAlignment="1" applyProtection="1">
      <alignment horizontal="center" vertical="center"/>
    </xf>
    <xf numFmtId="9" fontId="20" fillId="49" borderId="4" xfId="1" applyNumberFormat="1" applyFont="1" applyFill="1" applyBorder="1" applyAlignment="1" applyProtection="1">
      <alignment horizontal="center" vertical="center"/>
    </xf>
    <xf numFmtId="3" fontId="19" fillId="38" borderId="1" xfId="0" applyNumberFormat="1" applyFont="1" applyFill="1" applyBorder="1" applyAlignment="1">
      <alignment horizontal="center" vertical="center"/>
    </xf>
    <xf numFmtId="3" fontId="24" fillId="38" borderId="1" xfId="0" applyNumberFormat="1" applyFont="1" applyFill="1" applyBorder="1" applyAlignment="1">
      <alignment horizontal="center" vertical="center"/>
    </xf>
    <xf numFmtId="0" fontId="18" fillId="38" borderId="4" xfId="0" applyFont="1" applyFill="1" applyBorder="1" applyAlignment="1">
      <alignment horizontal="center" vertical="center"/>
    </xf>
    <xf numFmtId="1" fontId="18" fillId="38" borderId="0" xfId="0" applyNumberFormat="1" applyFont="1" applyFill="1" applyAlignment="1">
      <alignment horizontal="center" vertical="center"/>
    </xf>
    <xf numFmtId="1" fontId="18" fillId="38" borderId="4" xfId="0" applyNumberFormat="1" applyFont="1" applyFill="1" applyBorder="1" applyAlignment="1">
      <alignment horizontal="center" vertical="center"/>
    </xf>
    <xf numFmtId="9" fontId="18" fillId="38" borderId="0" xfId="0" applyNumberFormat="1" applyFont="1" applyFill="1" applyAlignment="1">
      <alignment horizontal="center" vertical="center"/>
    </xf>
    <xf numFmtId="3" fontId="18" fillId="38" borderId="4" xfId="0" applyNumberFormat="1" applyFont="1" applyFill="1" applyBorder="1" applyAlignment="1">
      <alignment horizontal="center" vertical="center"/>
    </xf>
    <xf numFmtId="3" fontId="24" fillId="38" borderId="4" xfId="0" applyNumberFormat="1" applyFont="1" applyFill="1" applyBorder="1" applyAlignment="1">
      <alignment horizontal="center" vertical="center"/>
    </xf>
    <xf numFmtId="3" fontId="36" fillId="22" borderId="2"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xf>
    <xf numFmtId="3" fontId="36" fillId="22" borderId="4" xfId="1" applyNumberFormat="1" applyFont="1" applyFill="1" applyBorder="1" applyAlignment="1" applyProtection="1">
      <alignment horizontal="center" vertical="center"/>
    </xf>
    <xf numFmtId="3" fontId="19" fillId="22" borderId="2" xfId="1" applyNumberFormat="1" applyFont="1" applyFill="1" applyBorder="1" applyAlignment="1" applyProtection="1">
      <alignment horizontal="center" vertical="center"/>
    </xf>
    <xf numFmtId="3" fontId="19" fillId="22" borderId="20" xfId="1" applyNumberFormat="1" applyFont="1" applyFill="1" applyBorder="1" applyAlignment="1" applyProtection="1">
      <alignment horizontal="center" vertical="center"/>
    </xf>
    <xf numFmtId="3" fontId="19" fillId="22" borderId="21" xfId="1" applyNumberFormat="1" applyFont="1" applyFill="1" applyBorder="1" applyAlignment="1" applyProtection="1">
      <alignment horizontal="center" vertical="center"/>
    </xf>
    <xf numFmtId="3" fontId="19" fillId="22" borderId="25" xfId="1" applyNumberFormat="1" applyFont="1" applyFill="1" applyBorder="1" applyAlignment="1" applyProtection="1">
      <alignment horizontal="center" vertical="center"/>
    </xf>
    <xf numFmtId="3" fontId="19" fillId="22" borderId="3" xfId="1" applyNumberFormat="1" applyFont="1" applyFill="1" applyBorder="1" applyAlignment="1" applyProtection="1">
      <alignment horizontal="center" vertical="center"/>
    </xf>
    <xf numFmtId="3" fontId="19" fillId="22" borderId="19" xfId="1" applyNumberFormat="1" applyFont="1" applyFill="1" applyBorder="1" applyAlignment="1" applyProtection="1">
      <alignment horizontal="center" vertical="center"/>
    </xf>
    <xf numFmtId="3" fontId="19" fillId="5" borderId="1" xfId="0" applyNumberFormat="1" applyFont="1" applyFill="1" applyBorder="1" applyAlignment="1">
      <alignment horizontal="center" vertical="center"/>
    </xf>
    <xf numFmtId="0" fontId="1" fillId="5" borderId="1" xfId="0" applyFont="1" applyFill="1" applyBorder="1" applyAlignment="1">
      <alignment horizontal="center" vertical="center" wrapText="1"/>
    </xf>
    <xf numFmtId="9" fontId="19" fillId="15" borderId="1" xfId="1" applyNumberFormat="1" applyFont="1" applyFill="1" applyBorder="1" applyAlignment="1" applyProtection="1">
      <alignment horizontal="center" vertical="center"/>
    </xf>
    <xf numFmtId="0" fontId="18" fillId="38" borderId="3" xfId="0" applyFont="1" applyFill="1" applyBorder="1" applyAlignment="1">
      <alignment horizontal="center" vertical="center"/>
    </xf>
    <xf numFmtId="0" fontId="18" fillId="22" borderId="18" xfId="0" applyFont="1" applyFill="1" applyBorder="1" applyAlignment="1">
      <alignment horizontal="center" vertical="center"/>
    </xf>
    <xf numFmtId="0" fontId="18" fillId="22" borderId="16" xfId="0" applyFont="1" applyFill="1" applyBorder="1" applyAlignment="1">
      <alignment horizontal="center" vertical="center"/>
    </xf>
    <xf numFmtId="0" fontId="19" fillId="5" borderId="20" xfId="1" applyFont="1" applyFill="1" applyBorder="1" applyAlignment="1">
      <alignment horizontal="center" vertical="center" wrapText="1"/>
    </xf>
    <xf numFmtId="0" fontId="19" fillId="5" borderId="21" xfId="1" applyFont="1" applyFill="1" applyBorder="1" applyAlignment="1">
      <alignment horizontal="center" vertical="center" wrapText="1"/>
    </xf>
    <xf numFmtId="0" fontId="19" fillId="5" borderId="19" xfId="1" applyFont="1" applyFill="1" applyBorder="1" applyAlignment="1">
      <alignment horizontal="center" vertical="center" wrapText="1"/>
    </xf>
    <xf numFmtId="3" fontId="80" fillId="34" borderId="18" xfId="3" applyNumberFormat="1" applyFont="1" applyFill="1" applyBorder="1" applyAlignment="1">
      <alignment horizontal="center" vertical="center"/>
    </xf>
    <xf numFmtId="3" fontId="14" fillId="34" borderId="16" xfId="1" applyNumberFormat="1" applyFont="1" applyFill="1" applyBorder="1" applyAlignment="1">
      <alignment horizontal="center" vertical="center"/>
    </xf>
    <xf numFmtId="3" fontId="80" fillId="34" borderId="3" xfId="1" applyNumberFormat="1" applyFont="1" applyFill="1" applyBorder="1" applyAlignment="1">
      <alignment horizontal="center" vertical="center"/>
    </xf>
    <xf numFmtId="3" fontId="14" fillId="13" borderId="0" xfId="1" applyNumberFormat="1" applyFont="1" applyFill="1" applyBorder="1" applyAlignment="1">
      <alignment horizontal="center" vertical="center"/>
    </xf>
    <xf numFmtId="3" fontId="19" fillId="38" borderId="20" xfId="1" applyNumberFormat="1" applyFont="1" applyFill="1" applyBorder="1" applyAlignment="1" applyProtection="1">
      <alignment horizontal="center" vertical="center"/>
    </xf>
    <xf numFmtId="3" fontId="19" fillId="38" borderId="4" xfId="1" applyNumberFormat="1" applyFont="1" applyFill="1" applyBorder="1" applyAlignment="1" applyProtection="1">
      <alignment horizontal="center" vertical="center"/>
      <protection locked="0"/>
    </xf>
    <xf numFmtId="3" fontId="19" fillId="38" borderId="4" xfId="1" applyNumberFormat="1" applyFont="1" applyFill="1" applyBorder="1" applyAlignment="1" applyProtection="1">
      <alignment horizontal="center" vertical="center"/>
    </xf>
    <xf numFmtId="3" fontId="20" fillId="38" borderId="4" xfId="2" applyNumberFormat="1" applyFont="1" applyFill="1" applyBorder="1" applyAlignment="1">
      <alignment horizontal="center" vertical="center"/>
    </xf>
    <xf numFmtId="3" fontId="36" fillId="38" borderId="4" xfId="1" applyNumberFormat="1" applyFont="1" applyFill="1" applyBorder="1" applyAlignment="1" applyProtection="1">
      <alignment horizontal="center" vertical="center"/>
      <protection locked="0"/>
    </xf>
    <xf numFmtId="3" fontId="36" fillId="38" borderId="4" xfId="1" applyNumberFormat="1" applyFont="1" applyFill="1" applyBorder="1" applyAlignment="1" applyProtection="1">
      <alignment horizontal="center" vertical="center"/>
    </xf>
    <xf numFmtId="3" fontId="20" fillId="38" borderId="3" xfId="2" applyNumberFormat="1" applyFont="1" applyFill="1" applyBorder="1" applyAlignment="1">
      <alignment horizontal="center" vertical="center"/>
    </xf>
    <xf numFmtId="3" fontId="36" fillId="38" borderId="3" xfId="1" applyNumberFormat="1" applyFont="1" applyFill="1" applyBorder="1" applyAlignment="1" applyProtection="1">
      <alignment horizontal="center" vertical="center"/>
    </xf>
    <xf numFmtId="3" fontId="19" fillId="38" borderId="3" xfId="1" applyNumberFormat="1" applyFont="1" applyFill="1" applyBorder="1" applyAlignment="1" applyProtection="1">
      <alignment horizontal="center" vertical="center"/>
    </xf>
    <xf numFmtId="3" fontId="19" fillId="15" borderId="3" xfId="0" applyNumberFormat="1" applyFont="1" applyFill="1" applyBorder="1" applyAlignment="1">
      <alignment horizontal="center" vertical="center"/>
    </xf>
    <xf numFmtId="1" fontId="19" fillId="15" borderId="1" xfId="0" applyNumberFormat="1" applyFont="1" applyFill="1" applyBorder="1" applyAlignment="1">
      <alignment horizontal="center" vertical="center"/>
    </xf>
    <xf numFmtId="1" fontId="19" fillId="20" borderId="3" xfId="0" applyNumberFormat="1" applyFont="1" applyFill="1" applyBorder="1" applyAlignment="1">
      <alignment horizontal="center" vertical="center"/>
    </xf>
    <xf numFmtId="3" fontId="19" fillId="20" borderId="3" xfId="0" applyNumberFormat="1" applyFont="1" applyFill="1" applyBorder="1" applyAlignment="1">
      <alignment horizontal="center" vertical="center"/>
    </xf>
    <xf numFmtId="3" fontId="19" fillId="20" borderId="0" xfId="0" applyNumberFormat="1" applyFont="1" applyFill="1" applyAlignment="1">
      <alignment horizontal="center" vertical="center"/>
    </xf>
    <xf numFmtId="9" fontId="19" fillId="20" borderId="0" xfId="0" applyNumberFormat="1" applyFont="1" applyFill="1" applyAlignment="1">
      <alignment horizontal="center" vertical="center"/>
    </xf>
    <xf numFmtId="1" fontId="19" fillId="20" borderId="1" xfId="0" applyNumberFormat="1" applyFont="1" applyFill="1" applyBorder="1" applyAlignment="1">
      <alignment horizontal="center" vertical="center"/>
    </xf>
    <xf numFmtId="4" fontId="19" fillId="20" borderId="1" xfId="0" applyNumberFormat="1" applyFont="1" applyFill="1" applyBorder="1" applyAlignment="1">
      <alignment horizontal="center" vertical="center"/>
    </xf>
    <xf numFmtId="3" fontId="19" fillId="20" borderId="0" xfId="1" applyNumberFormat="1" applyFont="1" applyFill="1" applyBorder="1" applyAlignment="1" applyProtection="1">
      <alignment horizontal="center" vertical="center"/>
      <protection locked="0"/>
    </xf>
    <xf numFmtId="3" fontId="19" fillId="22" borderId="0" xfId="0" applyNumberFormat="1" applyFont="1" applyFill="1" applyAlignment="1">
      <alignment horizontal="center" vertical="center"/>
    </xf>
    <xf numFmtId="9" fontId="19" fillId="22" borderId="0" xfId="0" applyNumberFormat="1" applyFont="1" applyFill="1" applyAlignment="1">
      <alignment horizontal="center" vertical="center"/>
    </xf>
    <xf numFmtId="9" fontId="19" fillId="5" borderId="1" xfId="1" applyNumberFormat="1" applyFont="1" applyFill="1" applyBorder="1" applyAlignment="1">
      <alignment horizontal="center" vertical="center"/>
    </xf>
    <xf numFmtId="3" fontId="19" fillId="5" borderId="1" xfId="1" applyNumberFormat="1" applyFont="1" applyFill="1" applyBorder="1" applyAlignment="1">
      <alignment horizontal="center" vertical="center"/>
    </xf>
    <xf numFmtId="0" fontId="1" fillId="5" borderId="5" xfId="0" applyFont="1" applyFill="1" applyBorder="1" applyAlignment="1">
      <alignment horizontal="center" vertical="center" wrapText="1"/>
    </xf>
    <xf numFmtId="3" fontId="35" fillId="38" borderId="1" xfId="0" applyNumberFormat="1" applyFont="1" applyFill="1" applyBorder="1" applyAlignment="1">
      <alignment horizontal="center" vertical="center"/>
    </xf>
    <xf numFmtId="0" fontId="36" fillId="15" borderId="1" xfId="0" applyFont="1" applyFill="1" applyBorder="1" applyAlignment="1">
      <alignment horizontal="center" vertical="center"/>
    </xf>
    <xf numFmtId="0" fontId="18" fillId="38" borderId="1" xfId="0" quotePrefix="1" applyFont="1" applyFill="1" applyBorder="1" applyAlignment="1">
      <alignment horizontal="center" vertical="center"/>
    </xf>
    <xf numFmtId="3" fontId="1" fillId="5" borderId="21" xfId="0" applyNumberFormat="1" applyFont="1" applyFill="1" applyBorder="1" applyAlignment="1">
      <alignment horizontal="center" vertical="center"/>
    </xf>
    <xf numFmtId="4" fontId="18" fillId="20" borderId="1" xfId="0" applyNumberFormat="1" applyFont="1" applyFill="1" applyBorder="1" applyAlignment="1">
      <alignment horizontal="center" vertical="center"/>
    </xf>
    <xf numFmtId="3" fontId="18" fillId="20" borderId="2" xfId="0" applyNumberFormat="1" applyFont="1" applyFill="1" applyBorder="1" applyAlignment="1">
      <alignment horizontal="center" vertical="center"/>
    </xf>
    <xf numFmtId="0" fontId="18" fillId="5" borderId="2" xfId="0" applyFont="1" applyFill="1" applyBorder="1" applyAlignment="1">
      <alignment horizontal="center" vertical="center" wrapText="1"/>
    </xf>
    <xf numFmtId="9" fontId="19" fillId="5" borderId="1" xfId="0" applyNumberFormat="1" applyFont="1" applyFill="1" applyBorder="1" applyAlignment="1">
      <alignment horizontal="center" vertical="center" wrapText="1"/>
    </xf>
    <xf numFmtId="3" fontId="19" fillId="5" borderId="1" xfId="0" applyNumberFormat="1" applyFont="1" applyFill="1" applyBorder="1" applyAlignment="1">
      <alignment horizontal="center" vertical="center" wrapText="1"/>
    </xf>
    <xf numFmtId="3" fontId="18" fillId="9" borderId="1" xfId="0" applyNumberFormat="1" applyFont="1" applyFill="1" applyBorder="1" applyAlignment="1">
      <alignment horizontal="center" vertical="center"/>
    </xf>
    <xf numFmtId="3" fontId="18" fillId="9" borderId="0" xfId="0" applyNumberFormat="1" applyFont="1" applyFill="1" applyAlignment="1">
      <alignment horizontal="center" vertical="center"/>
    </xf>
    <xf numFmtId="9" fontId="18" fillId="9" borderId="0" xfId="0" applyNumberFormat="1" applyFont="1" applyFill="1" applyAlignment="1">
      <alignment horizontal="center" vertical="center"/>
    </xf>
    <xf numFmtId="3" fontId="19" fillId="22" borderId="2"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xf>
    <xf numFmtId="3" fontId="19" fillId="22" borderId="3" xfId="1" applyNumberFormat="1" applyFont="1" applyFill="1" applyBorder="1" applyAlignment="1" applyProtection="1">
      <alignment horizontal="center" vertical="center"/>
    </xf>
    <xf numFmtId="0" fontId="1" fillId="5" borderId="1" xfId="0" applyFont="1" applyFill="1" applyBorder="1" applyAlignment="1">
      <alignment horizontal="center" vertical="center" wrapText="1"/>
    </xf>
    <xf numFmtId="9" fontId="25" fillId="22" borderId="0" xfId="0" applyNumberFormat="1" applyFont="1" applyFill="1" applyAlignment="1">
      <alignment horizontal="center" vertical="center"/>
    </xf>
    <xf numFmtId="3" fontId="19" fillId="15" borderId="7" xfId="0" applyNumberFormat="1" applyFont="1" applyFill="1" applyBorder="1" applyAlignment="1">
      <alignment horizontal="center" vertical="center"/>
    </xf>
    <xf numFmtId="3" fontId="19" fillId="9" borderId="1" xfId="1" applyNumberFormat="1" applyFont="1" applyFill="1" applyBorder="1" applyAlignment="1" applyProtection="1">
      <alignment horizontal="center" vertical="center"/>
      <protection locked="0"/>
    </xf>
    <xf numFmtId="3" fontId="19" fillId="9" borderId="7" xfId="1" applyNumberFormat="1" applyFont="1" applyFill="1" applyBorder="1" applyAlignment="1" applyProtection="1">
      <alignment horizontal="center" vertical="center"/>
    </xf>
    <xf numFmtId="9" fontId="19" fillId="9" borderId="2" xfId="1" applyNumberFormat="1" applyFont="1" applyFill="1" applyBorder="1" applyAlignment="1" applyProtection="1">
      <alignment horizontal="center" vertical="center"/>
    </xf>
    <xf numFmtId="3" fontId="35" fillId="9" borderId="2" xfId="1" applyNumberFormat="1" applyFont="1" applyFill="1" applyBorder="1" applyAlignment="1" applyProtection="1">
      <alignment horizontal="center" vertical="center"/>
      <protection locked="0"/>
    </xf>
    <xf numFmtId="170" fontId="19" fillId="9" borderId="1" xfId="1" applyNumberFormat="1" applyFont="1" applyFill="1" applyBorder="1" applyAlignment="1" applyProtection="1">
      <alignment horizontal="center" vertical="center"/>
      <protection locked="0"/>
    </xf>
    <xf numFmtId="3" fontId="36" fillId="29" borderId="1" xfId="1" applyNumberFormat="1" applyFont="1" applyFill="1" applyBorder="1" applyAlignment="1" applyProtection="1">
      <alignment horizontal="center" vertical="center"/>
    </xf>
    <xf numFmtId="3" fontId="36" fillId="29" borderId="0" xfId="1" applyNumberFormat="1" applyFont="1" applyFill="1" applyBorder="1" applyAlignment="1" applyProtection="1">
      <alignment horizontal="center" vertical="center"/>
    </xf>
    <xf numFmtId="9" fontId="36" fillId="29" borderId="0" xfId="1" applyNumberFormat="1" applyFont="1" applyFill="1" applyBorder="1" applyAlignment="1" applyProtection="1">
      <alignment horizontal="center" vertical="center"/>
    </xf>
    <xf numFmtId="3" fontId="19" fillId="20" borderId="3" xfId="1" applyNumberFormat="1" applyFont="1" applyFill="1" applyBorder="1" applyAlignment="1" applyProtection="1">
      <alignment horizontal="center" vertical="center"/>
      <protection locked="0"/>
    </xf>
    <xf numFmtId="3" fontId="19" fillId="20" borderId="15" xfId="1" applyNumberFormat="1" applyFont="1" applyFill="1" applyBorder="1" applyAlignment="1" applyProtection="1">
      <alignment horizontal="center" vertical="center"/>
    </xf>
    <xf numFmtId="9" fontId="19" fillId="20" borderId="3" xfId="1" applyNumberFormat="1" applyFont="1" applyFill="1" applyBorder="1" applyAlignment="1" applyProtection="1">
      <alignment horizontal="center" vertical="center"/>
    </xf>
    <xf numFmtId="3" fontId="137" fillId="34" borderId="0" xfId="1" applyNumberFormat="1" applyFont="1" applyFill="1" applyBorder="1" applyAlignment="1" applyProtection="1">
      <alignment vertical="center"/>
    </xf>
    <xf numFmtId="3" fontId="137" fillId="34" borderId="1" xfId="1" applyNumberFormat="1" applyFont="1" applyFill="1" applyBorder="1" applyAlignment="1" applyProtection="1">
      <alignment vertical="center"/>
    </xf>
    <xf numFmtId="3" fontId="137" fillId="34" borderId="25" xfId="1" applyNumberFormat="1" applyFont="1" applyFill="1" applyBorder="1" applyAlignment="1" applyProtection="1">
      <alignment vertical="center"/>
    </xf>
    <xf numFmtId="3" fontId="19" fillId="20" borderId="2" xfId="1" applyNumberFormat="1" applyFont="1" applyFill="1" applyBorder="1" applyAlignment="1" applyProtection="1">
      <alignment horizontal="center" vertical="center"/>
    </xf>
    <xf numFmtId="3" fontId="19" fillId="22" borderId="15" xfId="1" applyNumberFormat="1" applyFont="1" applyFill="1" applyBorder="1" applyAlignment="1" applyProtection="1">
      <alignment horizontal="center" vertical="center"/>
      <protection locked="0"/>
    </xf>
    <xf numFmtId="3" fontId="19" fillId="20" borderId="18" xfId="1" applyNumberFormat="1" applyFont="1" applyFill="1" applyBorder="1" applyAlignment="1" applyProtection="1">
      <alignment horizontal="center" vertical="center"/>
    </xf>
    <xf numFmtId="3" fontId="19" fillId="20" borderId="0" xfId="1" applyNumberFormat="1" applyFont="1" applyFill="1" applyBorder="1" applyAlignment="1" applyProtection="1">
      <alignment horizontal="center" vertical="center"/>
    </xf>
    <xf numFmtId="9" fontId="19" fillId="20" borderId="21" xfId="1" applyNumberFormat="1" applyFont="1" applyFill="1" applyBorder="1" applyAlignment="1" applyProtection="1">
      <alignment horizontal="center" vertical="center"/>
    </xf>
    <xf numFmtId="3" fontId="19" fillId="20" borderId="16" xfId="1" applyNumberFormat="1" applyFont="1" applyFill="1" applyBorder="1" applyAlignment="1" applyProtection="1">
      <alignment horizontal="center" vertical="center"/>
    </xf>
    <xf numFmtId="9" fontId="19" fillId="20" borderId="19" xfId="1" applyNumberFormat="1" applyFont="1" applyFill="1" applyBorder="1" applyAlignment="1" applyProtection="1">
      <alignment horizontal="center" vertical="center"/>
    </xf>
    <xf numFmtId="3" fontId="19" fillId="22" borderId="20" xfId="1" applyNumberFormat="1" applyFont="1" applyFill="1" applyBorder="1" applyAlignment="1" applyProtection="1">
      <alignment horizontal="center" vertical="center"/>
      <protection locked="0"/>
    </xf>
    <xf numFmtId="9" fontId="19" fillId="22" borderId="20" xfId="1" applyNumberFormat="1" applyFont="1" applyFill="1" applyBorder="1" applyAlignment="1" applyProtection="1">
      <alignment horizontal="center" vertical="center"/>
    </xf>
    <xf numFmtId="9" fontId="19" fillId="22" borderId="21" xfId="1" applyNumberFormat="1" applyFont="1" applyFill="1" applyBorder="1" applyAlignment="1" applyProtection="1">
      <alignment horizontal="center" vertical="center"/>
    </xf>
    <xf numFmtId="9" fontId="19" fillId="22" borderId="19" xfId="1" applyNumberFormat="1" applyFont="1" applyFill="1" applyBorder="1" applyAlignment="1" applyProtection="1">
      <alignment horizontal="center" vertical="center"/>
    </xf>
    <xf numFmtId="3" fontId="19" fillId="20" borderId="1" xfId="1" applyNumberFormat="1" applyFont="1" applyFill="1" applyBorder="1" applyAlignment="1" applyProtection="1">
      <alignment horizontal="center" vertical="center"/>
    </xf>
    <xf numFmtId="9" fontId="19" fillId="22" borderId="18" xfId="1" applyNumberFormat="1" applyFont="1" applyFill="1" applyBorder="1" applyAlignment="1" applyProtection="1">
      <alignment horizontal="center" vertical="center"/>
    </xf>
    <xf numFmtId="9" fontId="19" fillId="22" borderId="0" xfId="1" applyNumberFormat="1" applyFont="1" applyFill="1" applyBorder="1" applyAlignment="1" applyProtection="1">
      <alignment horizontal="center" vertical="center"/>
    </xf>
    <xf numFmtId="3" fontId="80" fillId="22" borderId="20" xfId="3" applyNumberFormat="1" applyFont="1" applyFill="1" applyBorder="1" applyAlignment="1">
      <alignment horizontal="center" vertical="center"/>
    </xf>
    <xf numFmtId="3" fontId="80" fillId="22" borderId="21" xfId="3" applyNumberFormat="1" applyFont="1" applyFill="1" applyBorder="1" applyAlignment="1">
      <alignment horizontal="center" vertical="center"/>
    </xf>
    <xf numFmtId="3" fontId="80" fillId="22" borderId="19" xfId="3" applyNumberFormat="1" applyFont="1" applyFill="1" applyBorder="1" applyAlignment="1">
      <alignment horizontal="center" vertical="center"/>
    </xf>
    <xf numFmtId="0" fontId="36" fillId="20" borderId="1" xfId="0" applyFont="1" applyFill="1" applyBorder="1" applyAlignment="1">
      <alignment horizontal="center" vertical="center"/>
    </xf>
    <xf numFmtId="3" fontId="110" fillId="20" borderId="2" xfId="1" applyNumberFormat="1" applyFont="1" applyFill="1" applyBorder="1" applyAlignment="1" applyProtection="1">
      <alignment horizontal="center" vertical="center"/>
      <protection locked="0"/>
    </xf>
    <xf numFmtId="3" fontId="117" fillId="5" borderId="2" xfId="1" applyNumberFormat="1" applyFont="1" applyFill="1" applyBorder="1" applyAlignment="1">
      <alignment horizontal="center" vertical="center"/>
    </xf>
    <xf numFmtId="3" fontId="20" fillId="38" borderId="1" xfId="1" applyNumberFormat="1" applyFont="1" applyFill="1" applyBorder="1" applyAlignment="1" applyProtection="1">
      <alignment horizontal="center" vertical="center"/>
      <protection locked="0"/>
    </xf>
    <xf numFmtId="3" fontId="88" fillId="20" borderId="1" xfId="1" applyNumberFormat="1" applyFont="1" applyFill="1" applyBorder="1" applyAlignment="1" applyProtection="1">
      <alignment horizontal="center" vertical="center"/>
      <protection locked="0"/>
    </xf>
    <xf numFmtId="3" fontId="36" fillId="20" borderId="14" xfId="1" applyNumberFormat="1" applyFont="1" applyFill="1" applyBorder="1" applyAlignment="1" applyProtection="1">
      <alignment horizontal="center" vertical="center"/>
    </xf>
    <xf numFmtId="3" fontId="8" fillId="20" borderId="2" xfId="1" applyNumberFormat="1" applyFont="1" applyFill="1" applyBorder="1" applyAlignment="1" applyProtection="1">
      <alignment horizontal="center" vertical="center"/>
      <protection locked="0"/>
    </xf>
    <xf numFmtId="3" fontId="88" fillId="34" borderId="1" xfId="1" applyNumberFormat="1" applyFont="1" applyFill="1" applyBorder="1" applyAlignment="1" applyProtection="1">
      <alignment horizontal="center" vertical="center"/>
      <protection locked="0"/>
    </xf>
    <xf numFmtId="0" fontId="1" fillId="5" borderId="1" xfId="0" applyFont="1" applyFill="1" applyBorder="1" applyAlignment="1">
      <alignment horizontal="center" vertical="center" wrapText="1"/>
    </xf>
    <xf numFmtId="3" fontId="18" fillId="6" borderId="3" xfId="0" applyNumberFormat="1" applyFont="1" applyFill="1" applyBorder="1" applyAlignment="1">
      <alignment horizontal="center" vertical="center"/>
    </xf>
    <xf numFmtId="3" fontId="18" fillId="6" borderId="0" xfId="0" applyNumberFormat="1" applyFont="1" applyFill="1" applyAlignment="1">
      <alignment horizontal="center" vertical="center"/>
    </xf>
    <xf numFmtId="9" fontId="18" fillId="6" borderId="0" xfId="0" applyNumberFormat="1" applyFont="1" applyFill="1" applyAlignment="1">
      <alignment horizontal="center" vertical="center"/>
    </xf>
    <xf numFmtId="3" fontId="18" fillId="6" borderId="1" xfId="0" applyNumberFormat="1" applyFont="1" applyFill="1" applyBorder="1" applyAlignment="1">
      <alignment horizontal="center" vertical="center"/>
    </xf>
    <xf numFmtId="3" fontId="18" fillId="9" borderId="3" xfId="0" applyNumberFormat="1" applyFont="1" applyFill="1" applyBorder="1" applyAlignment="1">
      <alignment horizontal="center" vertical="center"/>
    </xf>
    <xf numFmtId="3" fontId="19" fillId="9" borderId="3" xfId="0" applyNumberFormat="1" applyFont="1" applyFill="1" applyBorder="1" applyAlignment="1">
      <alignment horizontal="center" vertical="center"/>
    </xf>
    <xf numFmtId="3" fontId="35" fillId="9" borderId="0" xfId="0" applyNumberFormat="1" applyFont="1" applyFill="1" applyAlignment="1">
      <alignment horizontal="center" vertical="center"/>
    </xf>
    <xf numFmtId="3" fontId="19" fillId="9" borderId="1" xfId="0" applyNumberFormat="1" applyFont="1" applyFill="1" applyBorder="1" applyAlignment="1">
      <alignment horizontal="center" vertical="center"/>
    </xf>
    <xf numFmtId="3" fontId="25" fillId="6" borderId="2" xfId="1" applyNumberFormat="1" applyFont="1" applyFill="1" applyBorder="1" applyAlignment="1" applyProtection="1">
      <alignment horizontal="center" vertical="center"/>
      <protection locked="0"/>
    </xf>
    <xf numFmtId="9" fontId="35" fillId="5" borderId="1" xfId="1" applyNumberFormat="1" applyFont="1" applyFill="1" applyBorder="1" applyAlignment="1">
      <alignment horizontal="center" vertical="center" wrapText="1"/>
    </xf>
    <xf numFmtId="3" fontId="35" fillId="5" borderId="1" xfId="1" applyNumberFormat="1" applyFont="1" applyFill="1" applyBorder="1" applyAlignment="1">
      <alignment horizontal="center" vertical="center" wrapText="1"/>
    </xf>
    <xf numFmtId="0" fontId="35" fillId="20" borderId="1" xfId="0" applyFont="1" applyFill="1" applyBorder="1" applyAlignment="1">
      <alignment horizontal="center" vertical="center"/>
    </xf>
    <xf numFmtId="0" fontId="35" fillId="20" borderId="2" xfId="0" applyFont="1" applyFill="1" applyBorder="1" applyAlignment="1">
      <alignment horizontal="center" vertical="center"/>
    </xf>
    <xf numFmtId="3" fontId="132" fillId="5" borderId="1" xfId="1" applyNumberFormat="1" applyFont="1" applyFill="1" applyBorder="1" applyAlignment="1">
      <alignment horizontal="center" vertical="center"/>
    </xf>
    <xf numFmtId="3" fontId="20" fillId="5" borderId="1" xfId="1" applyNumberFormat="1" applyFont="1" applyFill="1" applyBorder="1" applyAlignment="1" applyProtection="1">
      <alignment horizontal="center" vertical="center"/>
    </xf>
    <xf numFmtId="3" fontId="20" fillId="5" borderId="1" xfId="1" applyNumberFormat="1" applyFont="1" applyFill="1" applyBorder="1" applyAlignment="1" applyProtection="1">
      <alignment horizontal="center" vertical="center"/>
      <protection locked="0"/>
    </xf>
    <xf numFmtId="3" fontId="20" fillId="5" borderId="1" xfId="1" applyNumberFormat="1" applyFont="1" applyFill="1" applyBorder="1" applyAlignment="1">
      <alignment horizontal="center" vertical="center"/>
    </xf>
    <xf numFmtId="0" fontId="20" fillId="5" borderId="1" xfId="1" applyFont="1" applyFill="1" applyBorder="1" applyAlignment="1">
      <alignment horizontal="center" vertical="center"/>
    </xf>
    <xf numFmtId="4" fontId="19" fillId="22" borderId="2" xfId="1" applyNumberFormat="1" applyFont="1" applyFill="1" applyBorder="1" applyAlignment="1" applyProtection="1">
      <alignment horizontal="center" vertical="center"/>
    </xf>
    <xf numFmtId="0" fontId="4" fillId="5" borderId="20" xfId="0" applyFont="1" applyFill="1" applyBorder="1" applyAlignment="1">
      <alignment horizontal="center" vertical="center" wrapText="1"/>
    </xf>
    <xf numFmtId="165" fontId="20" fillId="5" borderId="2" xfId="1" applyNumberFormat="1" applyFont="1" applyFill="1" applyBorder="1" applyAlignment="1">
      <alignment horizontal="center" vertical="center"/>
    </xf>
    <xf numFmtId="3" fontId="14" fillId="22" borderId="2" xfId="1" applyNumberFormat="1" applyFont="1" applyFill="1" applyBorder="1" applyAlignment="1" applyProtection="1">
      <alignment horizontal="center" vertical="center"/>
      <protection locked="0"/>
    </xf>
    <xf numFmtId="3" fontId="14" fillId="22" borderId="4" xfId="1" applyNumberFormat="1" applyFont="1" applyFill="1" applyBorder="1" applyAlignment="1" applyProtection="1">
      <alignment horizontal="center" vertical="center"/>
      <protection locked="0"/>
    </xf>
    <xf numFmtId="3" fontId="14" fillId="22" borderId="3" xfId="1" applyNumberFormat="1" applyFont="1" applyFill="1" applyBorder="1" applyAlignment="1" applyProtection="1">
      <alignment horizontal="center" vertical="center"/>
      <protection locked="0"/>
    </xf>
    <xf numFmtId="165" fontId="19" fillId="5" borderId="1" xfId="1" applyNumberFormat="1" applyFont="1" applyFill="1" applyBorder="1" applyAlignment="1" applyProtection="1">
      <alignment horizontal="center" vertical="center"/>
    </xf>
    <xf numFmtId="165" fontId="19" fillId="5" borderId="1" xfId="1" applyNumberFormat="1" applyFont="1" applyFill="1" applyBorder="1" applyAlignment="1" applyProtection="1">
      <alignment horizontal="center" vertical="center"/>
      <protection locked="0"/>
    </xf>
    <xf numFmtId="3" fontId="28" fillId="5" borderId="1" xfId="1" applyNumberFormat="1" applyFont="1" applyFill="1" applyBorder="1" applyAlignment="1">
      <alignment horizontal="center" vertical="center"/>
    </xf>
    <xf numFmtId="165" fontId="20" fillId="5" borderId="1" xfId="1" applyNumberFormat="1" applyFont="1" applyFill="1" applyBorder="1" applyAlignment="1">
      <alignment horizontal="center" vertical="center"/>
    </xf>
    <xf numFmtId="0" fontId="19" fillId="5" borderId="5" xfId="1" applyFont="1" applyFill="1" applyBorder="1" applyAlignment="1">
      <alignment horizontal="center" vertical="center" wrapText="1"/>
    </xf>
    <xf numFmtId="3" fontId="14" fillId="22" borderId="2" xfId="3" applyNumberFormat="1" applyFont="1" applyFill="1" applyBorder="1" applyAlignment="1">
      <alignment horizontal="center" vertical="center"/>
    </xf>
    <xf numFmtId="3" fontId="14" fillId="22" borderId="4" xfId="3" applyNumberFormat="1" applyFont="1" applyFill="1" applyBorder="1" applyAlignment="1">
      <alignment horizontal="center" vertical="center"/>
    </xf>
    <xf numFmtId="3" fontId="14" fillId="22" borderId="4" xfId="1" applyNumberFormat="1" applyFont="1" applyFill="1" applyBorder="1" applyAlignment="1">
      <alignment horizontal="center" vertical="center"/>
    </xf>
    <xf numFmtId="3" fontId="19" fillId="5" borderId="14" xfId="1" applyNumberFormat="1" applyFont="1" applyFill="1" applyBorder="1" applyAlignment="1" applyProtection="1">
      <alignment horizontal="center" vertical="center"/>
    </xf>
    <xf numFmtId="0" fontId="10" fillId="5" borderId="21" xfId="0" applyFont="1" applyFill="1" applyBorder="1" applyAlignment="1">
      <alignment horizontal="center" vertical="center"/>
    </xf>
    <xf numFmtId="3" fontId="20" fillId="34" borderId="4" xfId="2" applyNumberFormat="1" applyFont="1" applyFill="1" applyBorder="1" applyAlignment="1">
      <alignment horizontal="center" vertical="center"/>
    </xf>
    <xf numFmtId="0" fontId="24" fillId="5" borderId="21" xfId="1" applyFont="1" applyFill="1" applyBorder="1" applyAlignment="1">
      <alignment horizontal="center" vertical="center" wrapText="1"/>
    </xf>
    <xf numFmtId="3" fontId="19" fillId="5" borderId="1" xfId="0" applyNumberFormat="1" applyFont="1" applyFill="1" applyBorder="1" applyAlignment="1">
      <alignment horizontal="center" vertical="center"/>
    </xf>
    <xf numFmtId="3" fontId="19" fillId="0" borderId="1" xfId="1" applyNumberFormat="1" applyFont="1" applyFill="1" applyBorder="1" applyAlignment="1" applyProtection="1">
      <alignment horizontal="center" vertical="center"/>
    </xf>
    <xf numFmtId="0" fontId="1" fillId="17" borderId="1" xfId="0" applyFont="1" applyFill="1" applyBorder="1" applyAlignment="1">
      <alignment horizontal="center" vertical="center"/>
    </xf>
    <xf numFmtId="3" fontId="20" fillId="0" borderId="2" xfId="1" applyNumberFormat="1" applyFont="1" applyFill="1" applyBorder="1" applyAlignment="1" applyProtection="1">
      <alignment horizontal="center" vertical="center"/>
    </xf>
    <xf numFmtId="3" fontId="36" fillId="0" borderId="21" xfId="1" applyNumberFormat="1" applyFont="1" applyFill="1" applyBorder="1" applyAlignment="1" applyProtection="1">
      <alignment horizontal="center" vertical="center"/>
    </xf>
    <xf numFmtId="3" fontId="36" fillId="0" borderId="25" xfId="1" applyNumberFormat="1" applyFont="1" applyFill="1" applyBorder="1" applyAlignment="1" applyProtection="1">
      <alignment horizontal="center" vertical="center"/>
    </xf>
    <xf numFmtId="3" fontId="36" fillId="0" borderId="4" xfId="1" applyNumberFormat="1" applyFont="1" applyFill="1" applyBorder="1" applyAlignment="1" applyProtection="1">
      <alignment horizontal="center" vertical="center"/>
    </xf>
    <xf numFmtId="3" fontId="19" fillId="17" borderId="1" xfId="1" applyNumberFormat="1" applyFont="1" applyFill="1" applyBorder="1" applyAlignment="1" applyProtection="1">
      <alignment horizontal="center" vertical="center"/>
    </xf>
    <xf numFmtId="9" fontId="1" fillId="0" borderId="0" xfId="0" applyNumberFormat="1" applyFont="1" applyAlignment="1">
      <alignment horizontal="center" vertical="center"/>
    </xf>
    <xf numFmtId="0" fontId="1" fillId="0" borderId="0" xfId="0" applyFont="1" applyAlignment="1">
      <alignment horizontal="center" vertical="center"/>
    </xf>
    <xf numFmtId="3" fontId="36" fillId="17" borderId="21" xfId="1" applyNumberFormat="1" applyFont="1" applyFill="1" applyBorder="1" applyAlignment="1" applyProtection="1">
      <alignment horizontal="center" vertical="center"/>
    </xf>
    <xf numFmtId="3" fontId="36" fillId="17" borderId="25" xfId="1" applyNumberFormat="1" applyFont="1" applyFill="1" applyBorder="1" applyAlignment="1" applyProtection="1">
      <alignment horizontal="center" vertical="center"/>
    </xf>
    <xf numFmtId="0" fontId="1" fillId="0" borderId="0" xfId="0" applyFont="1" applyFill="1" applyAlignment="1">
      <alignment horizontal="center" vertical="center"/>
    </xf>
    <xf numFmtId="0" fontId="1" fillId="0" borderId="1" xfId="0" applyFont="1" applyBorder="1" applyAlignment="1">
      <alignment horizontal="center" vertical="center"/>
    </xf>
    <xf numFmtId="3" fontId="19" fillId="22" borderId="2" xfId="1" applyNumberFormat="1" applyFont="1" applyFill="1" applyBorder="1" applyAlignment="1" applyProtection="1">
      <alignment horizontal="center" vertical="center"/>
    </xf>
    <xf numFmtId="3" fontId="19" fillId="22" borderId="4" xfId="1" applyNumberFormat="1" applyFont="1" applyFill="1" applyBorder="1" applyAlignment="1" applyProtection="1">
      <alignment horizontal="center" vertical="center"/>
    </xf>
    <xf numFmtId="3" fontId="20" fillId="17" borderId="2" xfId="1" applyNumberFormat="1" applyFont="1" applyFill="1" applyBorder="1" applyAlignment="1" applyProtection="1">
      <alignment horizontal="center" vertical="center"/>
    </xf>
    <xf numFmtId="3" fontId="36" fillId="22" borderId="2" xfId="1" applyNumberFormat="1" applyFont="1" applyFill="1" applyBorder="1" applyAlignment="1" applyProtection="1">
      <alignment horizontal="center" vertical="center"/>
    </xf>
    <xf numFmtId="3" fontId="36" fillId="22" borderId="21" xfId="1" applyNumberFormat="1" applyFont="1" applyFill="1" applyBorder="1" applyAlignment="1" applyProtection="1">
      <alignment horizontal="center" vertical="center"/>
    </xf>
    <xf numFmtId="3" fontId="36" fillId="22" borderId="25" xfId="1" applyNumberFormat="1" applyFont="1" applyFill="1" applyBorder="1" applyAlignment="1" applyProtection="1">
      <alignment horizontal="center" vertical="center"/>
    </xf>
    <xf numFmtId="3" fontId="36" fillId="22" borderId="4" xfId="1" applyNumberFormat="1" applyFont="1" applyFill="1" applyBorder="1" applyAlignment="1" applyProtection="1">
      <alignment horizontal="center" vertical="center"/>
    </xf>
    <xf numFmtId="0" fontId="1" fillId="0" borderId="0" xfId="0" applyFont="1" applyFill="1" applyBorder="1" applyAlignment="1">
      <alignment horizontal="center" vertical="center"/>
    </xf>
    <xf numFmtId="9" fontId="85" fillId="22" borderId="2" xfId="1" applyNumberFormat="1" applyFont="1" applyFill="1" applyBorder="1" applyAlignment="1" applyProtection="1">
      <alignment horizontal="center" vertical="center"/>
    </xf>
    <xf numFmtId="9" fontId="85" fillId="22" borderId="4" xfId="1" applyNumberFormat="1" applyFont="1" applyFill="1" applyBorder="1" applyAlignment="1" applyProtection="1">
      <alignment horizontal="center" vertical="center"/>
    </xf>
    <xf numFmtId="3" fontId="85" fillId="15" borderId="3" xfId="1" applyNumberFormat="1" applyFont="1" applyFill="1" applyBorder="1" applyAlignment="1" applyProtection="1">
      <alignment horizontal="center" vertical="center"/>
      <protection locked="0"/>
    </xf>
    <xf numFmtId="3" fontId="85" fillId="15" borderId="14" xfId="1" applyNumberFormat="1" applyFont="1" applyFill="1" applyBorder="1" applyAlignment="1" applyProtection="1">
      <alignment horizontal="center" vertical="center"/>
    </xf>
    <xf numFmtId="9" fontId="85" fillId="15" borderId="2" xfId="1" applyNumberFormat="1" applyFont="1" applyFill="1" applyBorder="1" applyAlignment="1" applyProtection="1">
      <alignment horizontal="center" vertical="center"/>
    </xf>
    <xf numFmtId="3" fontId="136" fillId="15" borderId="2" xfId="1" applyNumberFormat="1" applyFont="1" applyFill="1" applyBorder="1" applyAlignment="1" applyProtection="1">
      <alignment horizontal="center" vertical="center"/>
      <protection locked="0"/>
    </xf>
    <xf numFmtId="3" fontId="85" fillId="15" borderId="1" xfId="1" applyNumberFormat="1" applyFont="1" applyFill="1" applyBorder="1" applyAlignment="1" applyProtection="1">
      <alignment horizontal="center" vertical="center"/>
      <protection locked="0"/>
    </xf>
    <xf numFmtId="3" fontId="85" fillId="15" borderId="25" xfId="1" applyNumberFormat="1" applyFont="1" applyFill="1" applyBorder="1" applyAlignment="1" applyProtection="1">
      <alignment horizontal="center" vertical="center"/>
    </xf>
    <xf numFmtId="9" fontId="85" fillId="15" borderId="4" xfId="1" applyNumberFormat="1" applyFont="1" applyFill="1" applyBorder="1" applyAlignment="1" applyProtection="1">
      <alignment horizontal="center" vertical="center"/>
    </xf>
    <xf numFmtId="3" fontId="136" fillId="15" borderId="4" xfId="1" applyNumberFormat="1" applyFont="1" applyFill="1" applyBorder="1" applyAlignment="1" applyProtection="1">
      <alignment horizontal="center" vertical="center"/>
      <protection locked="0"/>
    </xf>
    <xf numFmtId="3" fontId="85" fillId="15" borderId="15" xfId="1" applyNumberFormat="1" applyFont="1" applyFill="1" applyBorder="1" applyAlignment="1" applyProtection="1">
      <alignment horizontal="center" vertical="center"/>
    </xf>
    <xf numFmtId="9" fontId="85" fillId="15" borderId="3" xfId="1" applyNumberFormat="1" applyFont="1" applyFill="1" applyBorder="1" applyAlignment="1" applyProtection="1">
      <alignment horizontal="center" vertical="center"/>
    </xf>
    <xf numFmtId="3" fontId="136" fillId="15" borderId="3" xfId="1" applyNumberFormat="1" applyFont="1" applyFill="1" applyBorder="1" applyAlignment="1" applyProtection="1">
      <alignment horizontal="center" vertical="center"/>
      <protection locked="0"/>
    </xf>
    <xf numFmtId="3" fontId="85" fillId="15" borderId="2" xfId="1" applyNumberFormat="1" applyFont="1" applyFill="1" applyBorder="1" applyAlignment="1" applyProtection="1">
      <alignment horizontal="center" vertical="center"/>
      <protection locked="0"/>
    </xf>
    <xf numFmtId="3" fontId="85" fillId="20" borderId="3" xfId="1" applyNumberFormat="1" applyFont="1" applyFill="1" applyBorder="1" applyAlignment="1" applyProtection="1">
      <alignment horizontal="center" vertical="center"/>
      <protection locked="0"/>
    </xf>
    <xf numFmtId="3" fontId="85" fillId="20" borderId="14" xfId="1" applyNumberFormat="1" applyFont="1" applyFill="1" applyBorder="1" applyAlignment="1" applyProtection="1">
      <alignment horizontal="center" vertical="center"/>
    </xf>
    <xf numFmtId="9" fontId="85" fillId="20" borderId="2" xfId="1" applyNumberFormat="1" applyFont="1" applyFill="1" applyBorder="1" applyAlignment="1" applyProtection="1">
      <alignment horizontal="center" vertical="center"/>
    </xf>
    <xf numFmtId="3" fontId="85" fillId="20" borderId="1" xfId="1" applyNumberFormat="1" applyFont="1" applyFill="1" applyBorder="1" applyAlignment="1" applyProtection="1">
      <alignment horizontal="center" vertical="center"/>
      <protection locked="0"/>
    </xf>
    <xf numFmtId="3" fontId="85" fillId="20" borderId="25" xfId="1" applyNumberFormat="1" applyFont="1" applyFill="1" applyBorder="1" applyAlignment="1" applyProtection="1">
      <alignment horizontal="center" vertical="center"/>
    </xf>
    <xf numFmtId="9" fontId="85" fillId="20" borderId="4" xfId="1" applyNumberFormat="1" applyFont="1" applyFill="1" applyBorder="1" applyAlignment="1" applyProtection="1">
      <alignment horizontal="center" vertical="center"/>
    </xf>
    <xf numFmtId="3" fontId="63" fillId="20" borderId="1" xfId="1" applyNumberFormat="1" applyFont="1" applyFill="1" applyBorder="1" applyAlignment="1" applyProtection="1">
      <alignment horizontal="center" vertical="center"/>
      <protection locked="0"/>
    </xf>
    <xf numFmtId="3" fontId="85" fillId="20" borderId="15" xfId="1" applyNumberFormat="1" applyFont="1" applyFill="1" applyBorder="1" applyAlignment="1" applyProtection="1">
      <alignment horizontal="center" vertical="center"/>
    </xf>
    <xf numFmtId="9" fontId="85" fillId="20" borderId="3" xfId="1" applyNumberFormat="1" applyFont="1" applyFill="1" applyBorder="1" applyAlignment="1" applyProtection="1">
      <alignment horizontal="center" vertical="center"/>
    </xf>
    <xf numFmtId="3" fontId="63" fillId="20" borderId="2" xfId="1" applyNumberFormat="1" applyFont="1" applyFill="1" applyBorder="1" applyAlignment="1" applyProtection="1">
      <alignment horizontal="center" vertical="center"/>
      <protection locked="0"/>
    </xf>
    <xf numFmtId="3" fontId="85" fillId="22" borderId="2" xfId="1" applyNumberFormat="1" applyFont="1" applyFill="1" applyBorder="1" applyAlignment="1" applyProtection="1">
      <alignment horizontal="center" vertical="center"/>
      <protection locked="0"/>
    </xf>
    <xf numFmtId="3" fontId="85" fillId="22" borderId="2" xfId="1" applyNumberFormat="1" applyFont="1" applyFill="1" applyBorder="1" applyAlignment="1" applyProtection="1">
      <alignment horizontal="center" vertical="center"/>
    </xf>
    <xf numFmtId="3" fontId="85" fillId="22" borderId="4" xfId="1" applyNumberFormat="1" applyFont="1" applyFill="1" applyBorder="1" applyAlignment="1" applyProtection="1">
      <alignment horizontal="center" vertical="center"/>
      <protection locked="0"/>
    </xf>
    <xf numFmtId="3" fontId="85" fillId="22" borderId="4" xfId="1" applyNumberFormat="1" applyFont="1" applyFill="1" applyBorder="1" applyAlignment="1" applyProtection="1">
      <alignment horizontal="center" vertical="center"/>
    </xf>
    <xf numFmtId="3" fontId="63" fillId="22" borderId="4" xfId="1" applyNumberFormat="1" applyFont="1" applyFill="1" applyBorder="1" applyAlignment="1" applyProtection="1">
      <alignment horizontal="center" vertical="center"/>
      <protection locked="0"/>
    </xf>
    <xf numFmtId="3" fontId="63" fillId="22" borderId="3" xfId="1" applyNumberFormat="1" applyFont="1" applyFill="1" applyBorder="1" applyAlignment="1" applyProtection="1">
      <alignment horizontal="center" vertical="center"/>
      <protection locked="0"/>
    </xf>
    <xf numFmtId="3" fontId="85" fillId="22" borderId="3" xfId="1" applyNumberFormat="1" applyFont="1" applyFill="1" applyBorder="1" applyAlignment="1" applyProtection="1">
      <alignment horizontal="center" vertical="center"/>
    </xf>
    <xf numFmtId="9" fontId="85" fillId="22" borderId="3" xfId="1" applyNumberFormat="1" applyFont="1" applyFill="1" applyBorder="1" applyAlignment="1" applyProtection="1">
      <alignment horizontal="center" vertical="center"/>
    </xf>
    <xf numFmtId="9" fontId="85" fillId="5" borderId="1" xfId="1" applyNumberFormat="1" applyFont="1" applyFill="1" applyBorder="1" applyAlignment="1" applyProtection="1">
      <alignment horizontal="center" vertical="center"/>
    </xf>
    <xf numFmtId="3" fontId="117" fillId="52" borderId="2" xfId="1" applyNumberFormat="1" applyFont="1" applyFill="1" applyBorder="1" applyAlignment="1">
      <alignment horizontal="center" vertical="center"/>
    </xf>
    <xf numFmtId="3" fontId="19" fillId="52" borderId="1" xfId="1" applyNumberFormat="1" applyFont="1" applyFill="1" applyBorder="1" applyAlignment="1" applyProtection="1">
      <alignment horizontal="center" vertical="center"/>
    </xf>
    <xf numFmtId="9" fontId="36" fillId="52" borderId="4" xfId="1" applyNumberFormat="1" applyFont="1" applyFill="1" applyBorder="1" applyAlignment="1" applyProtection="1">
      <alignment horizontal="center" vertical="center"/>
    </xf>
    <xf numFmtId="3" fontId="116" fillId="52" borderId="4" xfId="1" applyNumberFormat="1" applyFont="1" applyFill="1" applyBorder="1" applyAlignment="1" applyProtection="1">
      <alignment horizontal="center" vertical="center"/>
      <protection locked="0"/>
    </xf>
    <xf numFmtId="0" fontId="19" fillId="52" borderId="1" xfId="1" applyFont="1" applyFill="1" applyBorder="1" applyAlignment="1">
      <alignment horizontal="center" vertical="center" wrapText="1"/>
    </xf>
    <xf numFmtId="0" fontId="19" fillId="52" borderId="4" xfId="0" applyFont="1" applyFill="1" applyBorder="1" applyAlignment="1">
      <alignment horizontal="center" vertical="center"/>
    </xf>
    <xf numFmtId="9" fontId="19" fillId="52" borderId="4" xfId="0" applyNumberFormat="1" applyFont="1" applyFill="1" applyBorder="1" applyAlignment="1">
      <alignment horizontal="center" vertical="center"/>
    </xf>
    <xf numFmtId="9" fontId="19" fillId="52" borderId="25" xfId="0" applyNumberFormat="1" applyFont="1" applyFill="1" applyBorder="1" applyAlignment="1">
      <alignment horizontal="center" vertical="center"/>
    </xf>
    <xf numFmtId="3" fontId="77" fillId="52" borderId="1" xfId="1" applyNumberFormat="1" applyFont="1" applyFill="1" applyBorder="1" applyAlignment="1">
      <alignment horizontal="center" vertical="center"/>
    </xf>
    <xf numFmtId="3" fontId="66" fillId="52" borderId="1" xfId="1" applyNumberFormat="1" applyFont="1" applyFill="1" applyBorder="1" applyAlignment="1" applyProtection="1">
      <alignment horizontal="center" vertical="center"/>
      <protection locked="0"/>
    </xf>
    <xf numFmtId="3" fontId="36" fillId="52" borderId="25" xfId="1" applyNumberFormat="1" applyFont="1" applyFill="1" applyBorder="1" applyAlignment="1" applyProtection="1">
      <alignment horizontal="center" vertical="center"/>
    </xf>
    <xf numFmtId="3" fontId="108" fillId="52" borderId="4" xfId="1" applyNumberFormat="1" applyFont="1" applyFill="1" applyBorder="1" applyAlignment="1" applyProtection="1">
      <alignment horizontal="center" vertical="center"/>
      <protection locked="0"/>
    </xf>
    <xf numFmtId="3" fontId="36" fillId="52" borderId="4" xfId="1" applyNumberFormat="1" applyFont="1" applyFill="1" applyBorder="1" applyAlignment="1" applyProtection="1">
      <alignment horizontal="center" vertical="center"/>
    </xf>
    <xf numFmtId="3" fontId="38" fillId="52" borderId="2" xfId="1" applyNumberFormat="1" applyFont="1" applyFill="1" applyBorder="1" applyAlignment="1" applyProtection="1">
      <alignment horizontal="center" vertical="center"/>
      <protection locked="0"/>
    </xf>
    <xf numFmtId="3" fontId="117" fillId="52" borderId="4" xfId="3" applyNumberFormat="1" applyFont="1" applyFill="1" applyBorder="1" applyAlignment="1">
      <alignment horizontal="center" vertical="center"/>
    </xf>
    <xf numFmtId="3" fontId="20" fillId="52" borderId="2" xfId="1" applyNumberFormat="1" applyFont="1" applyFill="1" applyBorder="1" applyAlignment="1" applyProtection="1">
      <alignment horizontal="center" vertical="center"/>
    </xf>
    <xf numFmtId="3" fontId="116" fillId="52" borderId="21" xfId="1" applyNumberFormat="1" applyFont="1" applyFill="1" applyBorder="1" applyAlignment="1" applyProtection="1">
      <alignment horizontal="center" vertical="center"/>
    </xf>
    <xf numFmtId="3" fontId="116" fillId="52" borderId="25" xfId="1" applyNumberFormat="1" applyFont="1" applyFill="1" applyBorder="1" applyAlignment="1" applyProtection="1">
      <alignment horizontal="center" vertical="center"/>
    </xf>
    <xf numFmtId="3" fontId="80" fillId="20" borderId="1" xfId="1" applyNumberFormat="1" applyFont="1" applyFill="1" applyBorder="1" applyAlignment="1">
      <alignment horizontal="center" vertical="center"/>
    </xf>
    <xf numFmtId="3" fontId="80" fillId="9" borderId="1" xfId="1" applyNumberFormat="1" applyFont="1" applyFill="1" applyBorder="1" applyAlignment="1">
      <alignment horizontal="center" vertical="center"/>
    </xf>
    <xf numFmtId="3" fontId="36" fillId="9" borderId="1" xfId="1" applyNumberFormat="1" applyFont="1" applyFill="1" applyBorder="1" applyAlignment="1" applyProtection="1">
      <alignment horizontal="center" vertical="center"/>
      <protection locked="0"/>
    </xf>
    <xf numFmtId="3" fontId="35" fillId="9" borderId="4" xfId="1" applyNumberFormat="1" applyFont="1" applyFill="1" applyBorder="1" applyAlignment="1" applyProtection="1">
      <alignment horizontal="center" vertical="center"/>
      <protection locked="0"/>
    </xf>
    <xf numFmtId="3" fontId="35" fillId="15" borderId="14" xfId="1" applyNumberFormat="1" applyFont="1" applyFill="1" applyBorder="1" applyAlignment="1" applyProtection="1">
      <alignment horizontal="center" vertical="center"/>
    </xf>
    <xf numFmtId="9" fontId="35" fillId="15" borderId="2" xfId="1" applyNumberFormat="1" applyFont="1" applyFill="1" applyBorder="1" applyAlignment="1" applyProtection="1">
      <alignment horizontal="center" vertical="center"/>
    </xf>
    <xf numFmtId="3" fontId="35" fillId="15" borderId="25" xfId="1" applyNumberFormat="1" applyFont="1" applyFill="1" applyBorder="1" applyAlignment="1" applyProtection="1">
      <alignment horizontal="center" vertical="center"/>
    </xf>
    <xf numFmtId="9" fontId="35" fillId="15" borderId="4" xfId="1" applyNumberFormat="1" applyFont="1" applyFill="1" applyBorder="1" applyAlignment="1" applyProtection="1">
      <alignment horizontal="center" vertical="center"/>
    </xf>
    <xf numFmtId="9" fontId="35" fillId="5" borderId="4" xfId="1" applyNumberFormat="1" applyFont="1" applyFill="1" applyBorder="1" applyAlignment="1" applyProtection="1">
      <alignment horizontal="center" vertical="center"/>
    </xf>
    <xf numFmtId="3" fontId="35" fillId="20" borderId="14" xfId="1" applyNumberFormat="1" applyFont="1" applyFill="1" applyBorder="1" applyAlignment="1" applyProtection="1">
      <alignment horizontal="center" vertical="center"/>
    </xf>
    <xf numFmtId="9" fontId="35" fillId="20" borderId="2" xfId="1" applyNumberFormat="1" applyFont="1" applyFill="1" applyBorder="1" applyAlignment="1" applyProtection="1">
      <alignment horizontal="center" vertical="center"/>
    </xf>
    <xf numFmtId="3" fontId="35" fillId="20" borderId="25" xfId="1" applyNumberFormat="1" applyFont="1" applyFill="1" applyBorder="1" applyAlignment="1" applyProtection="1">
      <alignment horizontal="center" vertical="center"/>
    </xf>
    <xf numFmtId="9" fontId="35" fillId="20" borderId="4" xfId="1" applyNumberFormat="1" applyFont="1" applyFill="1" applyBorder="1" applyAlignment="1" applyProtection="1">
      <alignment horizontal="center" vertical="center"/>
    </xf>
    <xf numFmtId="3" fontId="80" fillId="53" borderId="2" xfId="3" applyNumberFormat="1" applyFont="1" applyFill="1" applyBorder="1" applyAlignment="1">
      <alignment horizontal="center" vertical="center"/>
    </xf>
    <xf numFmtId="3" fontId="36" fillId="53" borderId="2" xfId="1" applyNumberFormat="1" applyFont="1" applyFill="1" applyBorder="1" applyAlignment="1" applyProtection="1">
      <alignment horizontal="center" vertical="center"/>
      <protection locked="0"/>
    </xf>
    <xf numFmtId="3" fontId="80" fillId="53" borderId="4" xfId="3" applyNumberFormat="1" applyFont="1" applyFill="1" applyBorder="1" applyAlignment="1">
      <alignment horizontal="center" vertical="center"/>
    </xf>
    <xf numFmtId="4" fontId="36" fillId="15" borderId="1" xfId="1" applyNumberFormat="1" applyFont="1" applyFill="1" applyBorder="1" applyAlignment="1" applyProtection="1">
      <alignment horizontal="center" vertical="center"/>
      <protection locked="0"/>
    </xf>
    <xf numFmtId="4" fontId="36" fillId="15" borderId="14" xfId="1" applyNumberFormat="1" applyFont="1" applyFill="1" applyBorder="1" applyAlignment="1" applyProtection="1">
      <alignment horizontal="center" vertical="center"/>
    </xf>
    <xf numFmtId="4" fontId="35" fillId="15" borderId="2" xfId="1" applyNumberFormat="1" applyFont="1" applyFill="1" applyBorder="1" applyAlignment="1" applyProtection="1">
      <alignment horizontal="center" vertical="center"/>
      <protection locked="0"/>
    </xf>
    <xf numFmtId="4" fontId="36" fillId="20" borderId="1" xfId="1" applyNumberFormat="1" applyFont="1" applyFill="1" applyBorder="1" applyAlignment="1" applyProtection="1">
      <alignment horizontal="center" vertical="center"/>
      <protection locked="0"/>
    </xf>
    <xf numFmtId="4" fontId="36" fillId="53" borderId="2" xfId="1" applyNumberFormat="1" applyFont="1" applyFill="1" applyBorder="1" applyAlignment="1" applyProtection="1">
      <alignment horizontal="center" vertical="center"/>
      <protection locked="0"/>
    </xf>
    <xf numFmtId="4" fontId="36" fillId="53" borderId="2" xfId="1" applyNumberFormat="1" applyFont="1" applyFill="1" applyBorder="1" applyAlignment="1" applyProtection="1">
      <alignment horizontal="center" vertical="center"/>
    </xf>
    <xf numFmtId="4" fontId="19" fillId="53" borderId="2" xfId="1" applyNumberFormat="1" applyFont="1" applyFill="1" applyBorder="1" applyAlignment="1" applyProtection="1">
      <alignment horizontal="center" vertical="center"/>
      <protection locked="0"/>
    </xf>
    <xf numFmtId="0" fontId="19" fillId="5" borderId="4" xfId="1" applyFont="1" applyFill="1" applyBorder="1" applyAlignment="1">
      <alignment horizontal="center" vertical="center" wrapText="1"/>
    </xf>
    <xf numFmtId="4" fontId="36" fillId="5" borderId="1" xfId="1" applyNumberFormat="1" applyFont="1" applyFill="1" applyBorder="1" applyAlignment="1" applyProtection="1">
      <alignment horizontal="center" vertical="center"/>
    </xf>
    <xf numFmtId="4" fontId="80" fillId="5" borderId="2" xfId="1" applyNumberFormat="1" applyFont="1" applyFill="1" applyBorder="1" applyAlignment="1">
      <alignment horizontal="center" vertical="center"/>
    </xf>
    <xf numFmtId="3" fontId="36" fillId="0" borderId="1" xfId="7" applyNumberFormat="1" applyFont="1" applyFill="1" applyBorder="1" applyAlignment="1" applyProtection="1">
      <alignment horizontal="center" vertical="center"/>
    </xf>
    <xf numFmtId="9" fontId="36" fillId="0" borderId="1" xfId="7" applyNumberFormat="1" applyFont="1" applyFill="1" applyBorder="1" applyAlignment="1" applyProtection="1">
      <alignment horizontal="center" vertical="center"/>
    </xf>
    <xf numFmtId="3" fontId="19" fillId="9" borderId="14" xfId="1" applyNumberFormat="1" applyFont="1" applyFill="1" applyBorder="1" applyAlignment="1" applyProtection="1">
      <alignment horizontal="center" vertical="center"/>
    </xf>
    <xf numFmtId="3" fontId="19" fillId="9" borderId="25" xfId="1" applyNumberFormat="1" applyFont="1" applyFill="1" applyBorder="1" applyAlignment="1" applyProtection="1">
      <alignment horizontal="center" vertical="center"/>
    </xf>
    <xf numFmtId="9" fontId="19" fillId="9" borderId="4" xfId="1" applyNumberFormat="1" applyFont="1" applyFill="1" applyBorder="1" applyAlignment="1" applyProtection="1">
      <alignment horizontal="center" vertical="center"/>
    </xf>
    <xf numFmtId="9" fontId="36" fillId="9" borderId="4" xfId="1" applyNumberFormat="1" applyFont="1" applyFill="1" applyBorder="1" applyAlignment="1" applyProtection="1">
      <alignment horizontal="center" vertical="center"/>
    </xf>
    <xf numFmtId="4" fontId="80" fillId="22" borderId="4" xfId="3" applyNumberFormat="1" applyFont="1" applyFill="1" applyBorder="1" applyAlignment="1">
      <alignment horizontal="center" vertical="center"/>
    </xf>
    <xf numFmtId="4" fontId="19" fillId="5" borderId="4" xfId="1" applyNumberFormat="1" applyFont="1" applyFill="1" applyBorder="1" applyAlignment="1" applyProtection="1">
      <alignment horizontal="center" vertical="center"/>
      <protection locked="0"/>
    </xf>
    <xf numFmtId="3" fontId="80" fillId="9" borderId="1" xfId="7" applyNumberFormat="1" applyFont="1" applyFill="1" applyBorder="1" applyAlignment="1">
      <alignment horizontal="center" vertical="center"/>
    </xf>
    <xf numFmtId="3" fontId="36" fillId="9" borderId="1" xfId="7" applyNumberFormat="1" applyFont="1" applyFill="1" applyBorder="1" applyAlignment="1" applyProtection="1">
      <alignment horizontal="center" vertical="center"/>
      <protection locked="0"/>
    </xf>
    <xf numFmtId="3" fontId="36" fillId="9" borderId="14" xfId="7" applyNumberFormat="1" applyFont="1" applyFill="1" applyBorder="1" applyAlignment="1" applyProtection="1">
      <alignment horizontal="center" vertical="center"/>
    </xf>
    <xf numFmtId="9" fontId="36" fillId="9" borderId="2" xfId="7" applyNumberFormat="1" applyFont="1" applyFill="1" applyBorder="1" applyAlignment="1" applyProtection="1">
      <alignment horizontal="center" vertical="center"/>
    </xf>
    <xf numFmtId="3" fontId="35" fillId="9" borderId="2" xfId="7" applyNumberFormat="1" applyFont="1" applyFill="1" applyBorder="1" applyAlignment="1" applyProtection="1">
      <alignment horizontal="center" vertical="center"/>
      <protection locked="0"/>
    </xf>
    <xf numFmtId="3" fontId="36" fillId="9" borderId="25" xfId="7" applyNumberFormat="1" applyFont="1" applyFill="1" applyBorder="1" applyAlignment="1" applyProtection="1">
      <alignment horizontal="center" vertical="center"/>
    </xf>
    <xf numFmtId="9" fontId="36" fillId="9" borderId="4" xfId="7" applyNumberFormat="1" applyFont="1" applyFill="1" applyBorder="1" applyAlignment="1" applyProtection="1">
      <alignment horizontal="center" vertical="center"/>
    </xf>
    <xf numFmtId="3" fontId="35" fillId="9" borderId="4" xfId="7" applyNumberFormat="1" applyFont="1" applyFill="1" applyBorder="1" applyAlignment="1" applyProtection="1">
      <alignment horizontal="center" vertical="center"/>
      <protection locked="0"/>
    </xf>
    <xf numFmtId="3" fontId="80" fillId="9" borderId="2" xfId="7" applyNumberFormat="1" applyFont="1" applyFill="1" applyBorder="1" applyAlignment="1">
      <alignment horizontal="center" vertical="center"/>
    </xf>
    <xf numFmtId="3" fontId="36" fillId="9" borderId="2" xfId="7" applyNumberFormat="1" applyFont="1" applyFill="1" applyBorder="1" applyAlignment="1" applyProtection="1">
      <alignment horizontal="center" vertical="center"/>
      <protection locked="0"/>
    </xf>
    <xf numFmtId="3" fontId="36" fillId="9" borderId="1" xfId="7" applyNumberFormat="1" applyFont="1" applyFill="1" applyBorder="1" applyAlignment="1" applyProtection="1">
      <alignment horizontal="center" vertical="center"/>
    </xf>
    <xf numFmtId="9" fontId="36" fillId="9" borderId="1" xfId="7" applyNumberFormat="1" applyFont="1" applyFill="1" applyBorder="1" applyAlignment="1" applyProtection="1">
      <alignment horizontal="center" vertical="center"/>
    </xf>
    <xf numFmtId="3" fontId="35" fillId="9" borderId="1" xfId="7" applyNumberFormat="1" applyFont="1" applyFill="1" applyBorder="1" applyAlignment="1" applyProtection="1">
      <alignment horizontal="center" vertical="center"/>
      <protection locked="0"/>
    </xf>
    <xf numFmtId="3" fontId="80" fillId="20" borderId="1" xfId="7" applyNumberFormat="1" applyFont="1" applyFill="1" applyBorder="1" applyAlignment="1">
      <alignment horizontal="center" vertical="center"/>
    </xf>
    <xf numFmtId="3" fontId="36" fillId="20" borderId="1" xfId="7" applyNumberFormat="1" applyFont="1" applyFill="1" applyBorder="1" applyAlignment="1" applyProtection="1">
      <alignment horizontal="center" vertical="center"/>
      <protection locked="0"/>
    </xf>
    <xf numFmtId="3" fontId="36" fillId="20" borderId="14" xfId="7" applyNumberFormat="1" applyFont="1" applyFill="1" applyBorder="1" applyAlignment="1" applyProtection="1">
      <alignment horizontal="center" vertical="center"/>
    </xf>
    <xf numFmtId="9" fontId="36" fillId="20" borderId="2" xfId="7" applyNumberFormat="1" applyFont="1" applyFill="1" applyBorder="1" applyAlignment="1" applyProtection="1">
      <alignment horizontal="center" vertical="center"/>
    </xf>
    <xf numFmtId="3" fontId="36" fillId="20" borderId="25" xfId="7" applyNumberFormat="1" applyFont="1" applyFill="1" applyBorder="1" applyAlignment="1" applyProtection="1">
      <alignment horizontal="center" vertical="center"/>
    </xf>
    <xf numFmtId="9" fontId="36" fillId="20" borderId="4" xfId="7" applyNumberFormat="1" applyFont="1" applyFill="1" applyBorder="1" applyAlignment="1" applyProtection="1">
      <alignment horizontal="center" vertical="center"/>
    </xf>
    <xf numFmtId="3" fontId="80" fillId="20" borderId="2" xfId="7" applyNumberFormat="1" applyFont="1" applyFill="1" applyBorder="1" applyAlignment="1">
      <alignment horizontal="center" vertical="center"/>
    </xf>
    <xf numFmtId="3" fontId="36" fillId="20" borderId="2" xfId="7" applyNumberFormat="1" applyFont="1" applyFill="1" applyBorder="1" applyAlignment="1" applyProtection="1">
      <alignment horizontal="center" vertical="center"/>
      <protection locked="0"/>
    </xf>
    <xf numFmtId="3" fontId="80" fillId="22" borderId="2" xfId="14" applyNumberFormat="1" applyFont="1" applyFill="1" applyBorder="1" applyAlignment="1">
      <alignment horizontal="center" vertical="center"/>
    </xf>
    <xf numFmtId="3" fontId="36" fillId="22" borderId="2" xfId="7" applyNumberFormat="1" applyFont="1" applyFill="1" applyBorder="1" applyAlignment="1" applyProtection="1">
      <alignment horizontal="center" vertical="center"/>
      <protection locked="0"/>
    </xf>
    <xf numFmtId="3" fontId="80" fillId="22" borderId="4" xfId="14" applyNumberFormat="1" applyFont="1" applyFill="1" applyBorder="1" applyAlignment="1">
      <alignment horizontal="center" vertical="center"/>
    </xf>
    <xf numFmtId="3" fontId="36" fillId="22" borderId="4" xfId="7" applyNumberFormat="1" applyFont="1" applyFill="1" applyBorder="1" applyAlignment="1" applyProtection="1">
      <alignment horizontal="center" vertical="center"/>
      <protection locked="0"/>
    </xf>
    <xf numFmtId="3" fontId="18" fillId="54" borderId="1" xfId="0" applyNumberFormat="1" applyFont="1" applyFill="1" applyBorder="1" applyAlignment="1">
      <alignment horizontal="center" vertical="center"/>
    </xf>
    <xf numFmtId="3" fontId="18" fillId="54" borderId="0" xfId="0" applyNumberFormat="1" applyFont="1" applyFill="1" applyAlignment="1">
      <alignment horizontal="center" vertical="center"/>
    </xf>
    <xf numFmtId="9" fontId="18" fillId="54" borderId="0" xfId="0" applyNumberFormat="1" applyFont="1" applyFill="1" applyAlignment="1">
      <alignment horizontal="center" vertical="center"/>
    </xf>
    <xf numFmtId="3" fontId="18" fillId="54" borderId="2" xfId="0" applyNumberFormat="1" applyFont="1" applyFill="1" applyBorder="1" applyAlignment="1">
      <alignment horizontal="center" vertical="center"/>
    </xf>
    <xf numFmtId="0" fontId="14" fillId="54" borderId="1" xfId="1" applyFont="1" applyFill="1" applyBorder="1" applyAlignment="1" applyProtection="1">
      <alignment horizontal="center" vertical="center"/>
      <protection locked="0"/>
    </xf>
    <xf numFmtId="3" fontId="19" fillId="54" borderId="1" xfId="1" applyNumberFormat="1" applyFont="1" applyFill="1" applyBorder="1" applyAlignment="1" applyProtection="1">
      <alignment horizontal="center" vertical="center"/>
      <protection locked="0"/>
    </xf>
    <xf numFmtId="3" fontId="19" fillId="54" borderId="14" xfId="1" applyNumberFormat="1" applyFont="1" applyFill="1" applyBorder="1" applyAlignment="1" applyProtection="1">
      <alignment horizontal="center" vertical="center"/>
    </xf>
    <xf numFmtId="9" fontId="19" fillId="54" borderId="2" xfId="1" applyNumberFormat="1" applyFont="1" applyFill="1" applyBorder="1" applyAlignment="1" applyProtection="1">
      <alignment horizontal="center" vertical="center"/>
    </xf>
    <xf numFmtId="3" fontId="19" fillId="54" borderId="2" xfId="1" applyNumberFormat="1" applyFont="1" applyFill="1" applyBorder="1" applyAlignment="1" applyProtection="1">
      <alignment horizontal="center" vertical="center"/>
      <protection locked="0"/>
    </xf>
    <xf numFmtId="0" fontId="14" fillId="54" borderId="2" xfId="1" applyFont="1" applyFill="1" applyBorder="1" applyAlignment="1" applyProtection="1">
      <alignment horizontal="center" vertical="center"/>
      <protection locked="0"/>
    </xf>
    <xf numFmtId="3" fontId="19" fillId="54" borderId="25" xfId="1" applyNumberFormat="1" applyFont="1" applyFill="1" applyBorder="1" applyAlignment="1" applyProtection="1">
      <alignment horizontal="center" vertical="center"/>
    </xf>
    <xf numFmtId="9" fontId="19" fillId="54" borderId="4" xfId="1" applyNumberFormat="1" applyFont="1" applyFill="1" applyBorder="1" applyAlignment="1" applyProtection="1">
      <alignment horizontal="center" vertical="center"/>
    </xf>
    <xf numFmtId="0" fontId="35" fillId="54" borderId="0" xfId="0" applyFont="1" applyFill="1" applyAlignment="1">
      <alignment horizontal="center" vertical="center"/>
    </xf>
    <xf numFmtId="3" fontId="35" fillId="54" borderId="2" xfId="1" applyNumberFormat="1" applyFont="1" applyFill="1" applyBorder="1" applyAlignment="1" applyProtection="1">
      <alignment horizontal="center" vertical="center"/>
      <protection locked="0"/>
    </xf>
    <xf numFmtId="3" fontId="35" fillId="54" borderId="0" xfId="0" applyNumberFormat="1" applyFont="1" applyFill="1" applyAlignment="1">
      <alignment horizontal="center" vertical="center"/>
    </xf>
    <xf numFmtId="9" fontId="35" fillId="54" borderId="0" xfId="0" applyNumberFormat="1" applyFont="1" applyFill="1" applyAlignment="1">
      <alignment horizontal="center" vertical="center"/>
    </xf>
    <xf numFmtId="3" fontId="35" fillId="54" borderId="4" xfId="1" applyNumberFormat="1" applyFont="1" applyFill="1" applyBorder="1" applyAlignment="1" applyProtection="1">
      <alignment horizontal="center" vertical="center"/>
      <protection locked="0"/>
    </xf>
    <xf numFmtId="3" fontId="20" fillId="54" borderId="1" xfId="2" applyNumberFormat="1" applyFont="1" applyFill="1" applyBorder="1" applyAlignment="1">
      <alignment horizontal="center" vertical="center"/>
    </xf>
    <xf numFmtId="3" fontId="19" fillId="54" borderId="1" xfId="1" applyNumberFormat="1" applyFont="1" applyFill="1" applyBorder="1" applyAlignment="1" applyProtection="1">
      <alignment horizontal="center" vertical="center"/>
    </xf>
    <xf numFmtId="9" fontId="18" fillId="54" borderId="1" xfId="0" applyNumberFormat="1" applyFont="1" applyFill="1" applyBorder="1" applyAlignment="1">
      <alignment horizontal="center" vertical="center"/>
    </xf>
    <xf numFmtId="3" fontId="20" fillId="54" borderId="2" xfId="1" applyNumberFormat="1" applyFont="1" applyFill="1" applyBorder="1" applyAlignment="1" applyProtection="1">
      <alignment horizontal="center" vertical="center"/>
    </xf>
    <xf numFmtId="0" fontId="36" fillId="15" borderId="2" xfId="0" applyFont="1" applyFill="1" applyBorder="1" applyAlignment="1">
      <alignment horizontal="center" vertical="center"/>
    </xf>
    <xf numFmtId="0" fontId="18" fillId="15" borderId="2" xfId="0" applyFont="1" applyFill="1" applyBorder="1" applyAlignment="1">
      <alignment horizontal="center" vertical="center"/>
    </xf>
    <xf numFmtId="1" fontId="18" fillId="29" borderId="0" xfId="0" applyNumberFormat="1" applyFont="1" applyFill="1" applyAlignment="1">
      <alignment horizontal="center" vertical="center"/>
    </xf>
    <xf numFmtId="1" fontId="20" fillId="5" borderId="1" xfId="1" applyNumberFormat="1" applyFont="1" applyFill="1" applyBorder="1" applyAlignment="1">
      <alignment horizontal="center" vertical="center"/>
    </xf>
    <xf numFmtId="3" fontId="19" fillId="19" borderId="20" xfId="1" applyNumberFormat="1" applyFont="1" applyFill="1" applyBorder="1" applyAlignment="1" applyProtection="1">
      <alignment horizontal="center" vertical="center"/>
    </xf>
    <xf numFmtId="3" fontId="19" fillId="19" borderId="21" xfId="1" applyNumberFormat="1" applyFont="1" applyFill="1" applyBorder="1" applyAlignment="1" applyProtection="1">
      <alignment horizontal="center" vertical="center"/>
    </xf>
    <xf numFmtId="3" fontId="19" fillId="19" borderId="19" xfId="1" applyNumberFormat="1" applyFont="1" applyFill="1" applyBorder="1" applyAlignment="1" applyProtection="1">
      <alignment horizontal="center" vertical="center"/>
    </xf>
    <xf numFmtId="3" fontId="38" fillId="19" borderId="21" xfId="1" applyNumberFormat="1" applyFont="1" applyFill="1" applyBorder="1" applyAlignment="1">
      <alignment horizontal="center" vertical="center"/>
    </xf>
    <xf numFmtId="3" fontId="38" fillId="19" borderId="19" xfId="1" applyNumberFormat="1" applyFont="1" applyFill="1" applyBorder="1" applyAlignment="1">
      <alignment horizontal="center" vertical="center"/>
    </xf>
    <xf numFmtId="3" fontId="20" fillId="19" borderId="21" xfId="1" applyNumberFormat="1" applyFont="1" applyFill="1" applyBorder="1" applyAlignment="1" applyProtection="1">
      <alignment horizontal="center" vertical="center"/>
    </xf>
    <xf numFmtId="3" fontId="145" fillId="19" borderId="19" xfId="1" applyNumberFormat="1" applyFont="1" applyFill="1" applyBorder="1" applyAlignment="1" applyProtection="1">
      <alignment horizontal="center" vertical="center"/>
    </xf>
    <xf numFmtId="3" fontId="38" fillId="19" borderId="20" xfId="1" applyNumberFormat="1" applyFont="1" applyFill="1" applyBorder="1" applyAlignment="1">
      <alignment horizontal="center" vertical="center"/>
    </xf>
    <xf numFmtId="3" fontId="108" fillId="19" borderId="21" xfId="1" applyNumberFormat="1" applyFont="1" applyFill="1" applyBorder="1" applyAlignment="1">
      <alignment horizontal="center" vertical="center"/>
    </xf>
    <xf numFmtId="3" fontId="111" fillId="19" borderId="21" xfId="1" applyNumberFormat="1" applyFont="1" applyFill="1" applyBorder="1" applyAlignment="1">
      <alignment horizontal="center" vertical="center"/>
    </xf>
    <xf numFmtId="3" fontId="145" fillId="19" borderId="21" xfId="1" applyNumberFormat="1" applyFont="1" applyFill="1" applyBorder="1" applyAlignment="1" applyProtection="1">
      <alignment horizontal="center" vertical="center"/>
    </xf>
    <xf numFmtId="3" fontId="141" fillId="19" borderId="20" xfId="1" applyNumberFormat="1" applyFont="1" applyFill="1" applyBorder="1" applyAlignment="1" applyProtection="1">
      <alignment horizontal="center" vertical="center"/>
    </xf>
    <xf numFmtId="3" fontId="19" fillId="19" borderId="14" xfId="1" applyNumberFormat="1" applyFont="1" applyFill="1" applyBorder="1" applyAlignment="1" applyProtection="1">
      <alignment vertical="center"/>
    </xf>
    <xf numFmtId="3" fontId="37" fillId="19" borderId="25" xfId="1" applyNumberFormat="1" applyFont="1" applyFill="1" applyBorder="1" applyAlignment="1" applyProtection="1">
      <alignment vertical="center"/>
    </xf>
    <xf numFmtId="3" fontId="19" fillId="19" borderId="25" xfId="1" applyNumberFormat="1" applyFont="1" applyFill="1" applyBorder="1" applyAlignment="1" applyProtection="1">
      <alignment vertical="center"/>
    </xf>
    <xf numFmtId="3" fontId="19" fillId="19" borderId="15" xfId="1" applyNumberFormat="1" applyFont="1" applyFill="1" applyBorder="1" applyAlignment="1" applyProtection="1">
      <alignment vertical="center"/>
    </xf>
    <xf numFmtId="3" fontId="20" fillId="19" borderId="14" xfId="1" applyNumberFormat="1" applyFont="1" applyFill="1" applyBorder="1" applyAlignment="1" applyProtection="1">
      <alignment vertical="center"/>
    </xf>
    <xf numFmtId="3" fontId="126" fillId="19" borderId="25" xfId="1" applyNumberFormat="1" applyFont="1" applyFill="1" applyBorder="1" applyAlignment="1" applyProtection="1">
      <alignment vertical="center"/>
    </xf>
    <xf numFmtId="3" fontId="20" fillId="19" borderId="25" xfId="1" applyNumberFormat="1" applyFont="1" applyFill="1" applyBorder="1" applyAlignment="1" applyProtection="1">
      <alignment vertical="center"/>
    </xf>
    <xf numFmtId="3" fontId="145" fillId="19" borderId="25" xfId="1" applyNumberFormat="1" applyFont="1" applyFill="1" applyBorder="1" applyAlignment="1" applyProtection="1">
      <alignment vertical="center"/>
    </xf>
    <xf numFmtId="3" fontId="20" fillId="19" borderId="15" xfId="1" applyNumberFormat="1" applyFont="1" applyFill="1" applyBorder="1" applyAlignment="1" applyProtection="1">
      <alignment vertical="center"/>
    </xf>
    <xf numFmtId="3" fontId="25" fillId="19" borderId="14" xfId="1" applyNumberFormat="1" applyFont="1" applyFill="1" applyBorder="1" applyAlignment="1" applyProtection="1">
      <alignment vertical="center"/>
    </xf>
    <xf numFmtId="3" fontId="25" fillId="19" borderId="25" xfId="1" applyNumberFormat="1" applyFont="1" applyFill="1" applyBorder="1" applyAlignment="1" applyProtection="1">
      <alignment vertical="center"/>
    </xf>
    <xf numFmtId="3" fontId="25" fillId="19" borderId="15" xfId="1" applyNumberFormat="1" applyFont="1" applyFill="1" applyBorder="1" applyAlignment="1" applyProtection="1">
      <alignment vertical="center"/>
    </xf>
    <xf numFmtId="3" fontId="37" fillId="19" borderId="14" xfId="1" applyNumberFormat="1" applyFont="1" applyFill="1" applyBorder="1" applyAlignment="1" applyProtection="1">
      <alignment vertical="center"/>
    </xf>
    <xf numFmtId="3" fontId="141" fillId="19" borderId="14" xfId="1" applyNumberFormat="1" applyFont="1" applyFill="1" applyBorder="1" applyAlignment="1" applyProtection="1">
      <alignment vertical="center"/>
    </xf>
    <xf numFmtId="3" fontId="145" fillId="19" borderId="15" xfId="1" applyNumberFormat="1" applyFont="1" applyFill="1" applyBorder="1" applyAlignment="1" applyProtection="1">
      <alignment vertical="center"/>
    </xf>
    <xf numFmtId="3" fontId="138" fillId="19" borderId="14" xfId="1" applyNumberFormat="1" applyFont="1" applyFill="1" applyBorder="1" applyAlignment="1" applyProtection="1">
      <alignment vertical="center"/>
    </xf>
    <xf numFmtId="3" fontId="138" fillId="19" borderId="25" xfId="1" applyNumberFormat="1" applyFont="1" applyFill="1" applyBorder="1" applyAlignment="1" applyProtection="1">
      <alignment vertical="center"/>
    </xf>
    <xf numFmtId="3" fontId="138" fillId="19" borderId="15" xfId="1" applyNumberFormat="1" applyFont="1" applyFill="1" applyBorder="1" applyAlignment="1" applyProtection="1">
      <alignment vertical="center"/>
    </xf>
    <xf numFmtId="3" fontId="38" fillId="19" borderId="18" xfId="1" applyNumberFormat="1" applyFont="1" applyFill="1" applyBorder="1" applyAlignment="1">
      <alignment vertical="center"/>
    </xf>
    <xf numFmtId="3" fontId="108" fillId="19" borderId="0" xfId="1" applyNumberFormat="1" applyFont="1" applyFill="1" applyBorder="1" applyAlignment="1">
      <alignment vertical="center"/>
    </xf>
    <xf numFmtId="3" fontId="38" fillId="19" borderId="0" xfId="1" applyNumberFormat="1" applyFont="1" applyFill="1" applyBorder="1" applyAlignment="1">
      <alignment vertical="center"/>
    </xf>
    <xf numFmtId="3" fontId="111" fillId="19" borderId="0" xfId="1" applyNumberFormat="1" applyFont="1" applyFill="1" applyBorder="1" applyAlignment="1">
      <alignment vertical="center"/>
    </xf>
    <xf numFmtId="3" fontId="38" fillId="19" borderId="16" xfId="1" applyNumberFormat="1" applyFont="1" applyFill="1" applyBorder="1" applyAlignment="1">
      <alignment vertical="center"/>
    </xf>
    <xf numFmtId="3" fontId="37" fillId="19" borderId="21" xfId="1" applyNumberFormat="1" applyFont="1" applyFill="1" applyBorder="1" applyAlignment="1" applyProtection="1">
      <alignment horizontal="center" vertical="center"/>
    </xf>
    <xf numFmtId="3" fontId="20" fillId="19" borderId="20" xfId="1" applyNumberFormat="1" applyFont="1" applyFill="1" applyBorder="1" applyAlignment="1" applyProtection="1">
      <alignment horizontal="center" vertical="center"/>
    </xf>
    <xf numFmtId="3" fontId="126" fillId="19" borderId="21" xfId="1" applyNumberFormat="1" applyFont="1" applyFill="1" applyBorder="1" applyAlignment="1" applyProtection="1">
      <alignment horizontal="center" vertical="center"/>
    </xf>
    <xf numFmtId="3" fontId="20" fillId="19" borderId="19" xfId="1" applyNumberFormat="1" applyFont="1" applyFill="1" applyBorder="1" applyAlignment="1" applyProtection="1">
      <alignment horizontal="center" vertical="center"/>
    </xf>
    <xf numFmtId="3" fontId="25" fillId="19" borderId="20" xfId="1" applyNumberFormat="1" applyFont="1" applyFill="1" applyBorder="1" applyAlignment="1" applyProtection="1">
      <alignment horizontal="center" vertical="center"/>
    </xf>
    <xf numFmtId="3" fontId="25" fillId="19" borderId="21" xfId="1" applyNumberFormat="1" applyFont="1" applyFill="1" applyBorder="1" applyAlignment="1" applyProtection="1">
      <alignment horizontal="center" vertical="center"/>
    </xf>
    <xf numFmtId="3" fontId="25" fillId="19" borderId="19" xfId="1" applyNumberFormat="1" applyFont="1" applyFill="1" applyBorder="1" applyAlignment="1" applyProtection="1">
      <alignment horizontal="center" vertical="center"/>
    </xf>
    <xf numFmtId="3" fontId="37" fillId="19" borderId="20" xfId="1" applyNumberFormat="1" applyFont="1" applyFill="1" applyBorder="1" applyAlignment="1" applyProtection="1">
      <alignment horizontal="center" vertical="center"/>
    </xf>
    <xf numFmtId="3" fontId="138" fillId="19" borderId="20" xfId="1" applyNumberFormat="1" applyFont="1" applyFill="1" applyBorder="1" applyAlignment="1" applyProtection="1">
      <alignment horizontal="center" vertical="center"/>
    </xf>
    <xf numFmtId="3" fontId="138" fillId="19" borderId="21" xfId="1" applyNumberFormat="1" applyFont="1" applyFill="1" applyBorder="1" applyAlignment="1" applyProtection="1">
      <alignment horizontal="center" vertical="center"/>
    </xf>
    <xf numFmtId="3" fontId="138" fillId="19" borderId="19" xfId="1" applyNumberFormat="1" applyFont="1" applyFill="1" applyBorder="1" applyAlignment="1" applyProtection="1">
      <alignment horizontal="center" vertical="center"/>
    </xf>
    <xf numFmtId="0" fontId="19" fillId="41" borderId="21" xfId="1" applyFont="1" applyFill="1" applyBorder="1" applyAlignment="1">
      <alignment horizontal="center" vertical="center"/>
    </xf>
    <xf numFmtId="0" fontId="19" fillId="41" borderId="0" xfId="1" applyFont="1" applyFill="1" applyBorder="1" applyAlignment="1">
      <alignment horizontal="center" vertical="center"/>
    </xf>
    <xf numFmtId="3" fontId="116" fillId="52" borderId="5" xfId="1" applyNumberFormat="1" applyFont="1" applyFill="1" applyBorder="1" applyAlignment="1" applyProtection="1">
      <alignment vertical="center"/>
    </xf>
    <xf numFmtId="3" fontId="116" fillId="52" borderId="7" xfId="1" applyNumberFormat="1" applyFont="1" applyFill="1" applyBorder="1" applyAlignment="1" applyProtection="1">
      <alignment vertical="center"/>
    </xf>
    <xf numFmtId="3" fontId="38" fillId="39" borderId="5" xfId="1" applyNumberFormat="1" applyFont="1" applyFill="1" applyBorder="1" applyAlignment="1" applyProtection="1">
      <alignment vertical="center"/>
    </xf>
    <xf numFmtId="3" fontId="38" fillId="39" borderId="7" xfId="1" applyNumberFormat="1" applyFont="1" applyFill="1" applyBorder="1" applyAlignment="1" applyProtection="1">
      <alignment vertical="center"/>
    </xf>
    <xf numFmtId="3" fontId="19" fillId="29" borderId="5" xfId="1" applyNumberFormat="1" applyFont="1" applyFill="1" applyBorder="1" applyAlignment="1" applyProtection="1">
      <alignment vertical="center"/>
    </xf>
    <xf numFmtId="3" fontId="19" fillId="29" borderId="7" xfId="1" applyNumberFormat="1" applyFont="1" applyFill="1" applyBorder="1" applyAlignment="1" applyProtection="1">
      <alignment vertical="center"/>
    </xf>
    <xf numFmtId="3" fontId="38" fillId="7" borderId="5" xfId="1" applyNumberFormat="1" applyFont="1" applyFill="1" applyBorder="1" applyAlignment="1" applyProtection="1">
      <alignment vertical="center"/>
    </xf>
    <xf numFmtId="3" fontId="38" fillId="7" borderId="7" xfId="1" applyNumberFormat="1" applyFont="1" applyFill="1" applyBorder="1" applyAlignment="1" applyProtection="1">
      <alignment vertical="center"/>
    </xf>
    <xf numFmtId="3" fontId="19" fillId="39" borderId="5" xfId="1" applyNumberFormat="1" applyFont="1" applyFill="1" applyBorder="1" applyAlignment="1" applyProtection="1">
      <alignment vertical="center"/>
    </xf>
    <xf numFmtId="3" fontId="19" fillId="39" borderId="7" xfId="1" applyNumberFormat="1" applyFont="1" applyFill="1" applyBorder="1" applyAlignment="1" applyProtection="1">
      <alignment vertical="center"/>
    </xf>
    <xf numFmtId="3" fontId="38" fillId="52" borderId="5" xfId="0" applyNumberFormat="1" applyFont="1" applyFill="1" applyBorder="1" applyAlignment="1">
      <alignment vertical="center"/>
    </xf>
    <xf numFmtId="3" fontId="38" fillId="52" borderId="7" xfId="0" applyNumberFormat="1" applyFont="1" applyFill="1" applyBorder="1" applyAlignment="1">
      <alignment vertical="center"/>
    </xf>
    <xf numFmtId="3" fontId="38" fillId="7" borderId="5" xfId="0" applyNumberFormat="1" applyFont="1" applyFill="1" applyBorder="1" applyAlignment="1">
      <alignment vertical="center"/>
    </xf>
    <xf numFmtId="3" fontId="38" fillId="7" borderId="7" xfId="0" applyNumberFormat="1" applyFont="1" applyFill="1" applyBorder="1" applyAlignment="1">
      <alignment vertical="center"/>
    </xf>
    <xf numFmtId="3" fontId="38" fillId="39" borderId="5" xfId="0" applyNumberFormat="1" applyFont="1" applyFill="1" applyBorder="1" applyAlignment="1">
      <alignment vertical="center"/>
    </xf>
    <xf numFmtId="3" fontId="38" fillId="39" borderId="7" xfId="0" applyNumberFormat="1" applyFont="1" applyFill="1" applyBorder="1" applyAlignment="1">
      <alignment vertical="center"/>
    </xf>
    <xf numFmtId="3" fontId="19" fillId="5" borderId="5" xfId="0" applyNumberFormat="1" applyFont="1" applyFill="1" applyBorder="1" applyAlignment="1">
      <alignment vertical="center"/>
    </xf>
    <xf numFmtId="3" fontId="19" fillId="5" borderId="7" xfId="0" applyNumberFormat="1" applyFont="1" applyFill="1" applyBorder="1" applyAlignment="1">
      <alignment vertical="center"/>
    </xf>
    <xf numFmtId="3" fontId="19" fillId="7" borderId="5" xfId="0" applyNumberFormat="1" applyFont="1" applyFill="1" applyBorder="1" applyAlignment="1">
      <alignment vertical="center"/>
    </xf>
    <xf numFmtId="3" fontId="19" fillId="7" borderId="7" xfId="0" applyNumberFormat="1" applyFont="1" applyFill="1" applyBorder="1" applyAlignment="1">
      <alignment vertical="center"/>
    </xf>
    <xf numFmtId="3" fontId="119" fillId="52" borderId="5" xfId="0" applyNumberFormat="1" applyFont="1" applyFill="1" applyBorder="1" applyAlignment="1">
      <alignment vertical="center"/>
    </xf>
    <xf numFmtId="3" fontId="119" fillId="52" borderId="7" xfId="0" applyNumberFormat="1" applyFont="1" applyFill="1" applyBorder="1" applyAlignment="1">
      <alignment vertical="center"/>
    </xf>
    <xf numFmtId="3" fontId="24" fillId="19" borderId="5" xfId="0" applyNumberFormat="1" applyFont="1" applyFill="1" applyBorder="1" applyAlignment="1">
      <alignment vertical="center"/>
    </xf>
    <xf numFmtId="3" fontId="24" fillId="19" borderId="7" xfId="0" applyNumberFormat="1" applyFont="1" applyFill="1" applyBorder="1" applyAlignment="1">
      <alignment vertical="center"/>
    </xf>
    <xf numFmtId="3" fontId="24" fillId="29" borderId="5" xfId="0" applyNumberFormat="1" applyFont="1" applyFill="1" applyBorder="1" applyAlignment="1">
      <alignment vertical="center"/>
    </xf>
    <xf numFmtId="3" fontId="24" fillId="29" borderId="7" xfId="0" applyNumberFormat="1" applyFont="1" applyFill="1" applyBorder="1" applyAlignment="1">
      <alignment vertical="center"/>
    </xf>
    <xf numFmtId="3" fontId="119" fillId="7" borderId="5" xfId="0" applyNumberFormat="1" applyFont="1" applyFill="1" applyBorder="1" applyAlignment="1">
      <alignment vertical="center"/>
    </xf>
    <xf numFmtId="3" fontId="119" fillId="7" borderId="7" xfId="0" applyNumberFormat="1" applyFont="1" applyFill="1" applyBorder="1" applyAlignment="1">
      <alignment vertical="center"/>
    </xf>
    <xf numFmtId="3" fontId="24" fillId="34" borderId="5" xfId="0" applyNumberFormat="1" applyFont="1" applyFill="1" applyBorder="1" applyAlignment="1">
      <alignment vertical="center"/>
    </xf>
    <xf numFmtId="3" fontId="24" fillId="34" borderId="7" xfId="0" applyNumberFormat="1" applyFont="1" applyFill="1" applyBorder="1" applyAlignment="1">
      <alignment vertical="center"/>
    </xf>
    <xf numFmtId="3" fontId="38" fillId="41" borderId="5" xfId="1" applyNumberFormat="1" applyFont="1" applyFill="1" applyBorder="1" applyAlignment="1" applyProtection="1">
      <alignment vertical="center"/>
    </xf>
    <xf numFmtId="3" fontId="38" fillId="41" borderId="7" xfId="1" applyNumberFormat="1" applyFont="1" applyFill="1" applyBorder="1" applyAlignment="1" applyProtection="1">
      <alignment vertical="center"/>
    </xf>
    <xf numFmtId="0" fontId="38" fillId="39" borderId="5" xfId="1" applyFont="1" applyFill="1" applyBorder="1" applyAlignment="1" applyProtection="1">
      <alignment vertical="center"/>
    </xf>
    <xf numFmtId="0" fontId="38" fillId="39" borderId="7" xfId="1" applyFont="1" applyFill="1" applyBorder="1" applyAlignment="1" applyProtection="1">
      <alignment vertical="center"/>
    </xf>
    <xf numFmtId="3" fontId="38" fillId="19" borderId="5" xfId="1" applyNumberFormat="1" applyFont="1" applyFill="1" applyBorder="1" applyAlignment="1" applyProtection="1">
      <alignment vertical="center"/>
    </xf>
    <xf numFmtId="3" fontId="38" fillId="19" borderId="7" xfId="1" applyNumberFormat="1" applyFont="1" applyFill="1" applyBorder="1" applyAlignment="1" applyProtection="1">
      <alignment vertical="center"/>
    </xf>
    <xf numFmtId="3" fontId="19" fillId="19" borderId="5" xfId="1" applyNumberFormat="1" applyFont="1" applyFill="1" applyBorder="1" applyAlignment="1" applyProtection="1">
      <alignment vertical="center"/>
    </xf>
    <xf numFmtId="3" fontId="19" fillId="19" borderId="7" xfId="1" applyNumberFormat="1" applyFont="1" applyFill="1" applyBorder="1" applyAlignment="1" applyProtection="1">
      <alignment vertical="center"/>
    </xf>
    <xf numFmtId="49" fontId="38" fillId="52" borderId="7" xfId="1" applyNumberFormat="1" applyFont="1" applyFill="1" applyBorder="1" applyAlignment="1" applyProtection="1">
      <alignment vertical="center"/>
    </xf>
    <xf numFmtId="3" fontId="38" fillId="52" borderId="7" xfId="1" applyNumberFormat="1" applyFont="1" applyFill="1" applyBorder="1" applyAlignment="1" applyProtection="1">
      <alignment vertical="center"/>
    </xf>
    <xf numFmtId="3" fontId="116" fillId="19" borderId="5" xfId="1" applyNumberFormat="1" applyFont="1" applyFill="1" applyBorder="1" applyAlignment="1" applyProtection="1">
      <alignment vertical="center"/>
    </xf>
    <xf numFmtId="3" fontId="116" fillId="19" borderId="7" xfId="1" applyNumberFormat="1" applyFont="1" applyFill="1" applyBorder="1" applyAlignment="1" applyProtection="1">
      <alignment vertical="center"/>
    </xf>
    <xf numFmtId="3" fontId="116" fillId="7" borderId="5" xfId="1" applyNumberFormat="1" applyFont="1" applyFill="1" applyBorder="1" applyAlignment="1" applyProtection="1">
      <alignment vertical="center"/>
    </xf>
    <xf numFmtId="3" fontId="116" fillId="7" borderId="7" xfId="1" applyNumberFormat="1" applyFont="1" applyFill="1" applyBorder="1" applyAlignment="1" applyProtection="1">
      <alignment vertical="center"/>
    </xf>
    <xf numFmtId="0" fontId="116" fillId="19" borderId="5" xfId="0" applyFont="1" applyFill="1" applyBorder="1" applyAlignment="1">
      <alignment vertical="center"/>
    </xf>
    <xf numFmtId="0" fontId="116" fillId="19" borderId="7" xfId="0" applyFont="1" applyFill="1" applyBorder="1" applyAlignment="1">
      <alignment vertical="center"/>
    </xf>
    <xf numFmtId="3" fontId="98" fillId="19" borderId="20" xfId="2" applyNumberFormat="1" applyFont="1" applyFill="1" applyBorder="1" applyAlignment="1">
      <alignment vertical="center"/>
    </xf>
    <xf numFmtId="3" fontId="98" fillId="19" borderId="21" xfId="2" applyNumberFormat="1" applyFont="1" applyFill="1" applyBorder="1" applyAlignment="1">
      <alignment vertical="center"/>
    </xf>
    <xf numFmtId="3" fontId="38" fillId="19" borderId="21" xfId="2" applyNumberFormat="1" applyFont="1" applyFill="1" applyBorder="1" applyAlignment="1">
      <alignment vertical="center"/>
    </xf>
    <xf numFmtId="3" fontId="98" fillId="19" borderId="21" xfId="2" applyNumberFormat="1" applyFont="1" applyFill="1" applyBorder="1" applyAlignment="1">
      <alignment vertical="center" wrapText="1"/>
    </xf>
    <xf numFmtId="0" fontId="98" fillId="19" borderId="21" xfId="2" applyFont="1" applyFill="1" applyBorder="1" applyAlignment="1">
      <alignment vertical="center" wrapText="1"/>
    </xf>
    <xf numFmtId="3" fontId="19" fillId="19" borderId="21" xfId="2" applyNumberFormat="1" applyFont="1" applyFill="1" applyBorder="1" applyAlignment="1">
      <alignment vertical="center"/>
    </xf>
    <xf numFmtId="3" fontId="20" fillId="19" borderId="21" xfId="2" applyNumberFormat="1" applyFont="1" applyFill="1" applyBorder="1" applyAlignment="1">
      <alignment vertical="center"/>
    </xf>
    <xf numFmtId="0" fontId="20" fillId="19" borderId="21" xfId="2" applyFont="1" applyFill="1" applyBorder="1" applyAlignment="1">
      <alignment vertical="center"/>
    </xf>
    <xf numFmtId="0" fontId="20" fillId="19" borderId="21" xfId="2" applyNumberFormat="1" applyFont="1" applyFill="1" applyBorder="1" applyAlignment="1">
      <alignment vertical="center"/>
    </xf>
    <xf numFmtId="0" fontId="1" fillId="41" borderId="0" xfId="0" applyFont="1" applyFill="1" applyBorder="1" applyAlignment="1">
      <alignment horizontal="center" vertical="center"/>
    </xf>
    <xf numFmtId="3" fontId="38" fillId="19" borderId="5" xfId="1" applyNumberFormat="1" applyFont="1" applyFill="1" applyBorder="1" applyAlignment="1" applyProtection="1">
      <alignment horizontal="right" vertical="center"/>
    </xf>
    <xf numFmtId="3" fontId="38" fillId="7" borderId="5" xfId="1" applyNumberFormat="1" applyFont="1" applyFill="1" applyBorder="1" applyAlignment="1" applyProtection="1">
      <alignment horizontal="right" vertical="center"/>
    </xf>
    <xf numFmtId="49" fontId="38" fillId="52" borderId="5" xfId="1" applyNumberFormat="1" applyFont="1" applyFill="1" applyBorder="1" applyAlignment="1" applyProtection="1">
      <alignment horizontal="right" vertical="center"/>
    </xf>
    <xf numFmtId="3" fontId="38" fillId="52" borderId="5" xfId="1" applyNumberFormat="1" applyFont="1" applyFill="1" applyBorder="1" applyAlignment="1" applyProtection="1">
      <alignment horizontal="right" vertical="center"/>
    </xf>
    <xf numFmtId="3" fontId="36" fillId="22" borderId="2" xfId="1" applyNumberFormat="1" applyFont="1" applyFill="1" applyBorder="1" applyAlignment="1" applyProtection="1">
      <alignment horizontal="center" vertical="center"/>
    </xf>
    <xf numFmtId="3" fontId="36" fillId="22" borderId="4" xfId="1" applyNumberFormat="1" applyFont="1" applyFill="1" applyBorder="1" applyAlignment="1" applyProtection="1">
      <alignment horizontal="center" vertical="center"/>
    </xf>
    <xf numFmtId="3" fontId="36" fillId="0" borderId="2" xfId="1" applyNumberFormat="1" applyFont="1" applyFill="1" applyBorder="1" applyAlignment="1" applyProtection="1">
      <alignment horizontal="center" vertical="center"/>
    </xf>
    <xf numFmtId="0" fontId="20" fillId="41" borderId="0" xfId="1" applyFont="1" applyFill="1" applyBorder="1" applyAlignment="1">
      <alignment vertical="top"/>
    </xf>
    <xf numFmtId="0" fontId="19" fillId="41" borderId="0" xfId="1" applyFont="1" applyFill="1" applyBorder="1" applyAlignment="1">
      <alignment horizontal="center" vertical="center" wrapText="1"/>
    </xf>
    <xf numFmtId="3" fontId="87" fillId="22" borderId="2" xfId="2" applyNumberFormat="1" applyFont="1" applyFill="1" applyBorder="1" applyAlignment="1">
      <alignment horizontal="center" vertical="center"/>
    </xf>
    <xf numFmtId="169" fontId="87" fillId="22" borderId="4" xfId="2" applyNumberFormat="1" applyFont="1" applyFill="1" applyBorder="1" applyAlignment="1">
      <alignment horizontal="center" vertical="center"/>
    </xf>
    <xf numFmtId="165" fontId="87" fillId="22" borderId="4" xfId="2" applyNumberFormat="1" applyFont="1" applyFill="1" applyBorder="1" applyAlignment="1">
      <alignment horizontal="center" vertical="center"/>
    </xf>
    <xf numFmtId="165" fontId="36" fillId="22" borderId="2" xfId="1" applyNumberFormat="1" applyFont="1" applyFill="1" applyBorder="1" applyAlignment="1" applyProtection="1">
      <alignment horizontal="center" vertical="center"/>
      <protection locked="0"/>
    </xf>
    <xf numFmtId="165" fontId="36" fillId="0" borderId="4" xfId="1" applyNumberFormat="1" applyFont="1" applyFill="1" applyBorder="1" applyAlignment="1" applyProtection="1">
      <alignment horizontal="center" vertical="center"/>
    </xf>
    <xf numFmtId="4" fontId="87" fillId="22" borderId="2" xfId="2" applyNumberFormat="1" applyFont="1" applyFill="1" applyBorder="1" applyAlignment="1">
      <alignment horizontal="center" vertical="center"/>
    </xf>
    <xf numFmtId="3" fontId="35" fillId="5" borderId="1" xfId="1" applyNumberFormat="1" applyFont="1" applyFill="1" applyBorder="1" applyAlignment="1" applyProtection="1">
      <alignment horizontal="center" vertical="center"/>
    </xf>
    <xf numFmtId="165" fontId="126" fillId="5" borderId="2" xfId="2" applyNumberFormat="1" applyFont="1" applyFill="1" applyBorder="1" applyAlignment="1">
      <alignment horizontal="center" vertical="center"/>
    </xf>
    <xf numFmtId="165" fontId="35" fillId="5" borderId="2" xfId="1" applyNumberFormat="1" applyFont="1" applyFill="1" applyBorder="1" applyAlignment="1" applyProtection="1">
      <alignment horizontal="center" vertical="center"/>
      <protection locked="0"/>
    </xf>
    <xf numFmtId="3" fontId="126" fillId="5" borderId="2" xfId="2" applyNumberFormat="1" applyFont="1" applyFill="1" applyBorder="1" applyAlignment="1">
      <alignment horizontal="center" vertical="center"/>
    </xf>
    <xf numFmtId="170" fontId="126" fillId="5" borderId="2" xfId="2" applyNumberFormat="1" applyFont="1" applyFill="1" applyBorder="1" applyAlignment="1">
      <alignment horizontal="center" vertical="center"/>
    </xf>
    <xf numFmtId="4" fontId="19" fillId="38" borderId="1" xfId="1" applyNumberFormat="1" applyFont="1" applyFill="1" applyBorder="1" applyAlignment="1" applyProtection="1">
      <alignment horizontal="center" vertical="center"/>
      <protection locked="0"/>
    </xf>
    <xf numFmtId="4" fontId="19" fillId="29" borderId="2" xfId="1" applyNumberFormat="1" applyFont="1" applyFill="1" applyBorder="1" applyAlignment="1" applyProtection="1">
      <alignment horizontal="center" vertical="center"/>
      <protection locked="0"/>
    </xf>
    <xf numFmtId="3" fontId="19" fillId="28" borderId="20" xfId="1" applyNumberFormat="1" applyFont="1" applyFill="1" applyBorder="1" applyAlignment="1">
      <alignment horizontal="center" vertical="center"/>
    </xf>
    <xf numFmtId="3" fontId="19" fillId="28" borderId="21" xfId="1" applyNumberFormat="1" applyFont="1" applyFill="1" applyBorder="1" applyAlignment="1">
      <alignment horizontal="center" vertical="center"/>
    </xf>
    <xf numFmtId="3" fontId="19" fillId="28" borderId="19" xfId="1" applyNumberFormat="1" applyFont="1" applyFill="1" applyBorder="1" applyAlignment="1">
      <alignment horizontal="center" vertical="center"/>
    </xf>
    <xf numFmtId="0" fontId="1" fillId="0" borderId="0" xfId="0" applyFont="1" applyFill="1" applyAlignment="1">
      <alignment horizontal="center" vertical="center"/>
    </xf>
    <xf numFmtId="3" fontId="19" fillId="28" borderId="21" xfId="2" applyNumberFormat="1" applyFont="1" applyFill="1" applyBorder="1" applyAlignment="1">
      <alignment horizontal="center" vertical="center"/>
    </xf>
    <xf numFmtId="3" fontId="19" fillId="28" borderId="0" xfId="2" applyNumberFormat="1"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Alignment="1">
      <alignment horizontal="center" vertical="center"/>
    </xf>
    <xf numFmtId="49" fontId="1" fillId="28" borderId="0" xfId="0" applyNumberFormat="1" applyFont="1" applyFill="1" applyAlignment="1">
      <alignment horizontal="center" vertical="center"/>
    </xf>
    <xf numFmtId="49" fontId="3" fillId="28" borderId="1" xfId="0" applyNumberFormat="1" applyFont="1" applyFill="1" applyBorder="1" applyAlignment="1">
      <alignment horizontal="center" vertical="center"/>
    </xf>
    <xf numFmtId="49" fontId="1" fillId="28" borderId="1" xfId="0" applyNumberFormat="1" applyFont="1" applyFill="1" applyBorder="1" applyAlignment="1">
      <alignment horizontal="center" vertical="center" wrapText="1"/>
    </xf>
    <xf numFmtId="49" fontId="1" fillId="28" borderId="2" xfId="0" applyNumberFormat="1" applyFont="1" applyFill="1" applyBorder="1" applyAlignment="1">
      <alignment vertical="center" wrapText="1"/>
    </xf>
    <xf numFmtId="49" fontId="1" fillId="28" borderId="4" xfId="0" applyNumberFormat="1" applyFont="1" applyFill="1" applyBorder="1" applyAlignment="1">
      <alignment vertical="center" wrapText="1"/>
    </xf>
    <xf numFmtId="49" fontId="1" fillId="28" borderId="3" xfId="0" applyNumberFormat="1" applyFont="1" applyFill="1" applyBorder="1" applyAlignment="1">
      <alignment vertical="center" wrapText="1"/>
    </xf>
    <xf numFmtId="49" fontId="2" fillId="28" borderId="1" xfId="0" applyNumberFormat="1" applyFont="1" applyFill="1" applyBorder="1" applyAlignment="1">
      <alignment horizontal="center" vertical="center"/>
    </xf>
    <xf numFmtId="49" fontId="3" fillId="28" borderId="2" xfId="0" applyNumberFormat="1" applyFont="1" applyFill="1" applyBorder="1" applyAlignment="1">
      <alignment horizontal="center" vertical="center"/>
    </xf>
    <xf numFmtId="49" fontId="2" fillId="28" borderId="3" xfId="0" applyNumberFormat="1" applyFont="1" applyFill="1" applyBorder="1" applyAlignment="1">
      <alignment horizontal="center" vertical="center"/>
    </xf>
    <xf numFmtId="49" fontId="2" fillId="28" borderId="6" xfId="0" applyNumberFormat="1" applyFont="1" applyFill="1" applyBorder="1" applyAlignment="1">
      <alignment horizontal="center" vertical="center"/>
    </xf>
    <xf numFmtId="49" fontId="1" fillId="28" borderId="4" xfId="0" applyNumberFormat="1" applyFont="1" applyFill="1" applyBorder="1" applyAlignment="1">
      <alignment horizontal="center" vertical="center" wrapText="1"/>
    </xf>
    <xf numFmtId="49" fontId="2" fillId="28" borderId="14" xfId="0" applyNumberFormat="1" applyFont="1" applyFill="1" applyBorder="1" applyAlignment="1">
      <alignment horizontal="center" vertical="center"/>
    </xf>
    <xf numFmtId="49" fontId="1" fillId="28" borderId="1" xfId="0" applyNumberFormat="1" applyFont="1" applyFill="1" applyBorder="1" applyAlignment="1">
      <alignment vertical="center" wrapText="1"/>
    </xf>
    <xf numFmtId="49" fontId="1" fillId="28" borderId="2" xfId="0" applyNumberFormat="1" applyFont="1" applyFill="1" applyBorder="1" applyAlignment="1">
      <alignment horizontal="center" vertical="center" wrapText="1"/>
    </xf>
    <xf numFmtId="49" fontId="1" fillId="28" borderId="0" xfId="0" applyNumberFormat="1" applyFont="1" applyFill="1" applyBorder="1" applyAlignment="1">
      <alignment vertical="center" wrapText="1"/>
    </xf>
    <xf numFmtId="0" fontId="1" fillId="28" borderId="1" xfId="0" applyNumberFormat="1" applyFont="1" applyFill="1" applyBorder="1" applyAlignment="1">
      <alignment horizontal="left" vertical="center" wrapText="1"/>
    </xf>
    <xf numFmtId="49" fontId="2" fillId="28" borderId="1" xfId="0" applyNumberFormat="1" applyFont="1" applyFill="1" applyBorder="1" applyAlignment="1">
      <alignment horizontal="left" vertical="center"/>
    </xf>
    <xf numFmtId="49" fontId="1" fillId="28" borderId="0" xfId="0" applyNumberFormat="1" applyFont="1" applyFill="1" applyAlignment="1">
      <alignment horizontal="left" vertical="center"/>
    </xf>
    <xf numFmtId="49" fontId="3" fillId="28" borderId="6" xfId="0" applyNumberFormat="1" applyFont="1" applyFill="1" applyBorder="1" applyAlignment="1">
      <alignment horizontal="left" vertical="center"/>
    </xf>
    <xf numFmtId="49" fontId="3" fillId="28" borderId="1" xfId="0" applyNumberFormat="1" applyFont="1" applyFill="1" applyBorder="1" applyAlignment="1">
      <alignment horizontal="left" vertical="center"/>
    </xf>
    <xf numFmtId="49" fontId="3" fillId="28" borderId="2" xfId="0" applyNumberFormat="1" applyFont="1" applyFill="1" applyBorder="1" applyAlignment="1">
      <alignment horizontal="left" vertical="center"/>
    </xf>
    <xf numFmtId="49" fontId="2" fillId="28" borderId="3" xfId="0" applyNumberFormat="1" applyFont="1" applyFill="1" applyBorder="1" applyAlignment="1">
      <alignment horizontal="left" vertical="center"/>
    </xf>
    <xf numFmtId="49" fontId="2" fillId="28" borderId="6" xfId="0" applyNumberFormat="1" applyFont="1" applyFill="1" applyBorder="1" applyAlignment="1">
      <alignment horizontal="left" vertical="center"/>
    </xf>
    <xf numFmtId="49" fontId="1" fillId="28" borderId="1" xfId="0" applyNumberFormat="1" applyFont="1" applyFill="1" applyBorder="1" applyAlignment="1">
      <alignment horizontal="left" vertical="center" wrapText="1"/>
    </xf>
    <xf numFmtId="0" fontId="1" fillId="28" borderId="4" xfId="0" applyNumberFormat="1" applyFont="1" applyFill="1" applyBorder="1" applyAlignment="1">
      <alignment horizontal="center" vertical="center" wrapText="1"/>
    </xf>
    <xf numFmtId="49" fontId="2" fillId="28" borderId="14" xfId="0" applyNumberFormat="1" applyFont="1" applyFill="1" applyBorder="1" applyAlignment="1">
      <alignment horizontal="left" vertical="center"/>
    </xf>
    <xf numFmtId="4" fontId="1" fillId="28" borderId="2" xfId="0" applyNumberFormat="1" applyFont="1" applyFill="1" applyBorder="1" applyAlignment="1">
      <alignment horizontal="center" vertical="center" wrapText="1"/>
    </xf>
    <xf numFmtId="0" fontId="1" fillId="28" borderId="2" xfId="0" applyNumberFormat="1" applyFont="1" applyFill="1" applyBorder="1" applyAlignment="1">
      <alignment horizontal="left" vertical="center" wrapText="1"/>
    </xf>
    <xf numFmtId="43" fontId="1" fillId="28" borderId="2" xfId="0" applyNumberFormat="1" applyFont="1" applyFill="1" applyBorder="1" applyAlignment="1">
      <alignment horizontal="left" vertical="center" wrapText="1"/>
    </xf>
    <xf numFmtId="49" fontId="2" fillId="28" borderId="0" xfId="0" applyNumberFormat="1" applyFont="1" applyFill="1" applyBorder="1" applyAlignment="1">
      <alignment horizontal="center" vertical="center"/>
    </xf>
    <xf numFmtId="0" fontId="1" fillId="28" borderId="0" xfId="0" applyFont="1" applyFill="1" applyAlignment="1">
      <alignment horizontal="center" vertical="center" wrapText="1"/>
    </xf>
    <xf numFmtId="0" fontId="1" fillId="28" borderId="4" xfId="0" applyFont="1" applyFill="1" applyBorder="1" applyAlignment="1">
      <alignment horizontal="center" vertical="center" wrapText="1"/>
    </xf>
    <xf numFmtId="0" fontId="1" fillId="28" borderId="7" xfId="0" applyFont="1" applyFill="1" applyBorder="1" applyAlignment="1">
      <alignment horizontal="center" vertical="center" wrapText="1"/>
    </xf>
    <xf numFmtId="43" fontId="1" fillId="28" borderId="0" xfId="0" applyNumberFormat="1" applyFont="1" applyFill="1" applyAlignment="1">
      <alignment horizontal="center" vertical="center" wrapText="1"/>
    </xf>
    <xf numFmtId="43" fontId="1" fillId="28" borderId="1" xfId="0" applyNumberFormat="1" applyFont="1" applyFill="1" applyBorder="1" applyAlignment="1">
      <alignment horizontal="center" vertical="center" wrapText="1"/>
    </xf>
    <xf numFmtId="0" fontId="1" fillId="28" borderId="5" xfId="0" applyFont="1" applyFill="1" applyBorder="1" applyAlignment="1">
      <alignment horizontal="center" vertical="center" wrapText="1"/>
    </xf>
    <xf numFmtId="43" fontId="1" fillId="28" borderId="2" xfId="0" applyNumberFormat="1" applyFont="1" applyFill="1" applyBorder="1" applyAlignment="1">
      <alignment horizontal="center" vertical="center" wrapText="1"/>
    </xf>
    <xf numFmtId="0" fontId="1" fillId="28" borderId="37" xfId="0" applyFont="1" applyFill="1" applyBorder="1" applyAlignment="1">
      <alignment vertical="center" wrapText="1"/>
    </xf>
    <xf numFmtId="0" fontId="20" fillId="28" borderId="20" xfId="0" applyFont="1" applyFill="1" applyBorder="1" applyAlignment="1">
      <alignment horizontal="left" vertical="center" wrapText="1"/>
    </xf>
    <xf numFmtId="49" fontId="20" fillId="28" borderId="20" xfId="0" applyNumberFormat="1" applyFont="1" applyFill="1" applyBorder="1" applyAlignment="1">
      <alignment vertical="center" wrapText="1"/>
    </xf>
    <xf numFmtId="49" fontId="20" fillId="28" borderId="21" xfId="0" applyNumberFormat="1" applyFont="1" applyFill="1" applyBorder="1" applyAlignment="1">
      <alignment vertical="center" wrapText="1"/>
    </xf>
    <xf numFmtId="0" fontId="20" fillId="28" borderId="21" xfId="0" applyFont="1" applyFill="1" applyBorder="1" applyAlignment="1">
      <alignment vertical="center" wrapText="1"/>
    </xf>
    <xf numFmtId="49" fontId="20" fillId="28" borderId="19" xfId="0" applyNumberFormat="1" applyFont="1" applyFill="1" applyBorder="1" applyAlignment="1">
      <alignment vertical="center" wrapText="1"/>
    </xf>
    <xf numFmtId="0" fontId="20" fillId="28" borderId="2" xfId="0" applyFont="1" applyFill="1" applyBorder="1" applyAlignment="1">
      <alignment vertical="center" wrapText="1"/>
    </xf>
    <xf numFmtId="0" fontId="20" fillId="28" borderId="4" xfId="0" applyFont="1" applyFill="1" applyBorder="1" applyAlignment="1">
      <alignment vertical="center" wrapText="1"/>
    </xf>
    <xf numFmtId="0" fontId="20" fillId="28" borderId="3" xfId="0" applyFont="1" applyFill="1" applyBorder="1" applyAlignment="1">
      <alignment vertical="center" wrapText="1"/>
    </xf>
    <xf numFmtId="0" fontId="13" fillId="28" borderId="20" xfId="2" applyFont="1" applyFill="1" applyBorder="1" applyAlignment="1">
      <alignment vertical="center"/>
    </xf>
    <xf numFmtId="0" fontId="20" fillId="28" borderId="19" xfId="0" applyFont="1" applyFill="1" applyBorder="1" applyAlignment="1">
      <alignment vertical="center" wrapText="1"/>
    </xf>
    <xf numFmtId="0" fontId="20" fillId="28" borderId="20" xfId="0" applyFont="1" applyFill="1" applyBorder="1" applyAlignment="1">
      <alignment vertical="center" wrapText="1"/>
    </xf>
    <xf numFmtId="0" fontId="20" fillId="28" borderId="21" xfId="2" applyFont="1" applyFill="1" applyBorder="1" applyAlignment="1">
      <alignment horizontal="center" vertical="center" wrapText="1"/>
    </xf>
    <xf numFmtId="0" fontId="20" fillId="28" borderId="21" xfId="2" applyFont="1" applyFill="1" applyBorder="1" applyAlignment="1">
      <alignment vertical="center" wrapText="1"/>
    </xf>
    <xf numFmtId="0" fontId="20" fillId="28" borderId="19" xfId="2" applyFont="1" applyFill="1" applyBorder="1" applyAlignment="1">
      <alignment vertical="center"/>
    </xf>
    <xf numFmtId="0" fontId="20" fillId="28" borderId="20" xfId="0" applyFont="1" applyFill="1" applyBorder="1" applyAlignment="1">
      <alignment vertical="top" wrapText="1"/>
    </xf>
    <xf numFmtId="0" fontId="20" fillId="28" borderId="21" xfId="0" applyFont="1" applyFill="1" applyBorder="1" applyAlignment="1">
      <alignment vertical="top" wrapText="1"/>
    </xf>
    <xf numFmtId="0" fontId="20" fillId="28" borderId="19" xfId="0" applyFont="1" applyFill="1" applyBorder="1" applyAlignment="1">
      <alignment vertical="top" wrapText="1"/>
    </xf>
    <xf numFmtId="0" fontId="20" fillId="28" borderId="20" xfId="1" applyFont="1" applyFill="1" applyBorder="1" applyAlignment="1">
      <alignment vertical="center" wrapText="1"/>
    </xf>
    <xf numFmtId="0" fontId="20" fillId="28" borderId="21" xfId="1" applyFont="1" applyFill="1" applyBorder="1" applyAlignment="1">
      <alignment vertical="center" wrapText="1"/>
    </xf>
    <xf numFmtId="0" fontId="22" fillId="28" borderId="20" xfId="0" applyFont="1" applyFill="1" applyBorder="1" applyAlignment="1">
      <alignment vertical="center" wrapText="1"/>
    </xf>
    <xf numFmtId="0" fontId="22" fillId="28" borderId="21" xfId="0" applyFont="1" applyFill="1" applyBorder="1" applyAlignment="1">
      <alignment vertical="center" wrapText="1"/>
    </xf>
    <xf numFmtId="0" fontId="22" fillId="28" borderId="19" xfId="0" applyFont="1" applyFill="1" applyBorder="1" applyAlignment="1">
      <alignment vertical="center" wrapText="1"/>
    </xf>
    <xf numFmtId="0" fontId="22" fillId="28" borderId="2" xfId="0" applyFont="1" applyFill="1" applyBorder="1" applyAlignment="1">
      <alignment vertical="center" wrapText="1"/>
    </xf>
    <xf numFmtId="0" fontId="22" fillId="28" borderId="4" xfId="2" applyFont="1" applyFill="1" applyBorder="1" applyAlignment="1">
      <alignment vertical="center" wrapText="1"/>
    </xf>
    <xf numFmtId="0" fontId="22" fillId="28" borderId="4" xfId="0" applyFont="1" applyFill="1" applyBorder="1" applyAlignment="1">
      <alignment vertical="center" wrapText="1"/>
    </xf>
    <xf numFmtId="0" fontId="27" fillId="28" borderId="4" xfId="0" applyFont="1" applyFill="1" applyBorder="1" applyAlignment="1">
      <alignment vertical="center" wrapText="1"/>
    </xf>
    <xf numFmtId="0" fontId="22" fillId="28" borderId="3" xfId="0" applyFont="1" applyFill="1" applyBorder="1" applyAlignment="1">
      <alignment wrapText="1"/>
    </xf>
    <xf numFmtId="0" fontId="17" fillId="28" borderId="2" xfId="1" applyFont="1" applyFill="1" applyBorder="1" applyAlignment="1">
      <alignment vertical="center" wrapText="1"/>
    </xf>
    <xf numFmtId="0" fontId="17" fillId="28" borderId="4" xfId="1" applyFont="1" applyFill="1" applyBorder="1" applyAlignment="1">
      <alignment vertical="center" wrapText="1"/>
    </xf>
    <xf numFmtId="0" fontId="17" fillId="28" borderId="4" xfId="0" applyFont="1" applyFill="1" applyBorder="1" applyAlignment="1">
      <alignment vertical="center" wrapText="1"/>
    </xf>
    <xf numFmtId="0" fontId="17" fillId="28" borderId="4" xfId="2" applyFont="1" applyFill="1" applyBorder="1" applyAlignment="1">
      <alignment vertical="center" wrapText="1"/>
    </xf>
    <xf numFmtId="0" fontId="17" fillId="28" borderId="3" xfId="2" applyFont="1" applyFill="1" applyBorder="1" applyAlignment="1">
      <alignment vertical="center" wrapText="1"/>
    </xf>
    <xf numFmtId="0" fontId="22" fillId="28" borderId="20" xfId="1" applyFont="1" applyFill="1" applyBorder="1" applyAlignment="1">
      <alignment vertical="center" wrapText="1"/>
    </xf>
    <xf numFmtId="0" fontId="22" fillId="28" borderId="19" xfId="1" applyFont="1" applyFill="1" applyBorder="1" applyAlignment="1">
      <alignment vertical="center" wrapText="1"/>
    </xf>
    <xf numFmtId="0" fontId="22" fillId="28" borderId="4" xfId="1" applyFont="1" applyFill="1" applyBorder="1" applyAlignment="1">
      <alignment vertical="center" wrapText="1"/>
    </xf>
    <xf numFmtId="0" fontId="21" fillId="28" borderId="4" xfId="0" applyFont="1" applyFill="1" applyBorder="1" applyAlignment="1">
      <alignment vertical="center" wrapText="1"/>
    </xf>
    <xf numFmtId="0" fontId="128" fillId="28" borderId="21" xfId="0" applyFont="1" applyFill="1" applyBorder="1" applyAlignment="1">
      <alignment vertical="center" wrapText="1"/>
    </xf>
    <xf numFmtId="0" fontId="22" fillId="28" borderId="21" xfId="2" applyFont="1" applyFill="1" applyBorder="1" applyAlignment="1">
      <alignment vertical="center" wrapText="1"/>
    </xf>
    <xf numFmtId="0" fontId="19" fillId="28" borderId="2" xfId="0" applyFont="1" applyFill="1" applyBorder="1" applyAlignment="1">
      <alignment vertical="center" wrapText="1"/>
    </xf>
    <xf numFmtId="0" fontId="19" fillId="28" borderId="4" xfId="0" applyFont="1" applyFill="1" applyBorder="1" applyAlignment="1">
      <alignment vertical="center" wrapText="1"/>
    </xf>
    <xf numFmtId="0" fontId="19" fillId="28" borderId="3" xfId="0" applyFont="1" applyFill="1" applyBorder="1" applyAlignment="1">
      <alignment vertical="center" wrapText="1"/>
    </xf>
    <xf numFmtId="0" fontId="19" fillId="28" borderId="21" xfId="0" applyFont="1" applyFill="1" applyBorder="1" applyAlignment="1">
      <alignment horizontal="left" vertical="center" wrapText="1"/>
    </xf>
    <xf numFmtId="0" fontId="19" fillId="28" borderId="5" xfId="0" applyFont="1" applyFill="1" applyBorder="1" applyAlignment="1">
      <alignment vertical="top" wrapText="1"/>
    </xf>
    <xf numFmtId="0" fontId="19" fillId="28" borderId="5" xfId="0" applyFont="1" applyFill="1" applyBorder="1" applyAlignment="1">
      <alignment horizontal="left" vertical="center" wrapText="1"/>
    </xf>
    <xf numFmtId="0" fontId="19" fillId="28" borderId="20" xfId="0" applyFont="1" applyFill="1" applyBorder="1" applyAlignment="1">
      <alignment horizontal="left" vertical="center" wrapText="1"/>
    </xf>
    <xf numFmtId="0" fontId="19" fillId="28" borderId="19" xfId="0" applyFont="1" applyFill="1" applyBorder="1" applyAlignment="1">
      <alignment horizontal="left" vertical="center" wrapText="1"/>
    </xf>
    <xf numFmtId="0" fontId="31" fillId="28" borderId="0" xfId="0" applyFont="1" applyFill="1" applyAlignment="1">
      <alignment horizontal="center" vertical="center" wrapText="1"/>
    </xf>
    <xf numFmtId="0" fontId="1" fillId="28" borderId="0" xfId="0" applyFont="1" applyFill="1" applyAlignment="1">
      <alignment horizontal="left" vertical="center" wrapText="1"/>
    </xf>
    <xf numFmtId="43" fontId="31" fillId="28" borderId="0" xfId="0" applyNumberFormat="1" applyFont="1" applyFill="1" applyAlignment="1">
      <alignment horizontal="left" vertical="center"/>
    </xf>
    <xf numFmtId="0" fontId="31" fillId="28" borderId="0" xfId="0" applyFont="1" applyFill="1" applyAlignment="1">
      <alignment horizontal="left" vertical="center"/>
    </xf>
    <xf numFmtId="0" fontId="38" fillId="28" borderId="1" xfId="0" applyFont="1" applyFill="1" applyBorder="1" applyAlignment="1">
      <alignment vertical="center" wrapText="1"/>
    </xf>
    <xf numFmtId="0" fontId="20" fillId="28" borderId="19" xfId="1" applyFont="1" applyFill="1" applyBorder="1" applyAlignment="1">
      <alignment vertical="center" wrapText="1"/>
    </xf>
    <xf numFmtId="0" fontId="28" fillId="28" borderId="18" xfId="2" applyFont="1" applyFill="1" applyBorder="1" applyAlignment="1">
      <alignment horizontal="center" vertical="center" wrapText="1"/>
    </xf>
    <xf numFmtId="0" fontId="28" fillId="28" borderId="0" xfId="2" applyFont="1" applyFill="1" applyBorder="1" applyAlignment="1">
      <alignment horizontal="center" vertical="center" wrapText="1"/>
    </xf>
    <xf numFmtId="0" fontId="20" fillId="28" borderId="0" xfId="13" applyFont="1" applyFill="1" applyBorder="1" applyAlignment="1">
      <alignment horizontal="center" vertical="center" wrapText="1"/>
    </xf>
    <xf numFmtId="0" fontId="20" fillId="28" borderId="16" xfId="13" applyFont="1" applyFill="1" applyBorder="1" applyAlignment="1">
      <alignment horizontal="center" vertical="center" wrapText="1"/>
    </xf>
    <xf numFmtId="0" fontId="28" fillId="28" borderId="21" xfId="9" applyFont="1" applyFill="1" applyBorder="1" applyAlignment="1">
      <alignment horizontal="center" vertical="center" wrapText="1"/>
    </xf>
    <xf numFmtId="0" fontId="28" fillId="28" borderId="1" xfId="2" applyFont="1" applyFill="1" applyBorder="1" applyAlignment="1">
      <alignment horizontal="center" vertical="center" wrapText="1"/>
    </xf>
    <xf numFmtId="0" fontId="28" fillId="28" borderId="1" xfId="9" applyFont="1" applyFill="1" applyBorder="1" applyAlignment="1">
      <alignment horizontal="center" vertical="center" wrapText="1"/>
    </xf>
    <xf numFmtId="0" fontId="28" fillId="28" borderId="21" xfId="1" applyFont="1" applyFill="1" applyBorder="1" applyAlignment="1">
      <alignment vertical="center" wrapText="1"/>
    </xf>
    <xf numFmtId="0" fontId="19" fillId="28" borderId="2" xfId="0" applyFont="1" applyFill="1" applyBorder="1" applyAlignment="1">
      <alignment vertical="top" wrapText="1"/>
    </xf>
    <xf numFmtId="0" fontId="19" fillId="28" borderId="3" xfId="0" applyFont="1" applyFill="1" applyBorder="1" applyAlignment="1">
      <alignment vertical="top" wrapText="1"/>
    </xf>
    <xf numFmtId="0" fontId="19" fillId="28" borderId="20" xfId="1" applyFont="1" applyFill="1" applyBorder="1" applyAlignment="1">
      <alignment horizontal="left" vertical="center" wrapText="1"/>
    </xf>
    <xf numFmtId="0" fontId="19" fillId="28" borderId="19" xfId="2" applyFont="1" applyFill="1" applyBorder="1" applyAlignment="1">
      <alignment horizontal="left" vertical="center" wrapText="1"/>
    </xf>
    <xf numFmtId="0" fontId="19" fillId="28" borderId="2" xfId="1" applyFont="1" applyFill="1" applyBorder="1" applyAlignment="1">
      <alignment vertical="center" wrapText="1"/>
    </xf>
    <xf numFmtId="0" fontId="19" fillId="28" borderId="3" xfId="1" applyFont="1" applyFill="1" applyBorder="1" applyAlignment="1">
      <alignment vertical="center" wrapText="1"/>
    </xf>
    <xf numFmtId="0" fontId="19" fillId="28" borderId="20" xfId="2" applyFont="1" applyFill="1" applyBorder="1" applyAlignment="1">
      <alignment vertical="center" wrapText="1"/>
    </xf>
    <xf numFmtId="0" fontId="19" fillId="28" borderId="19" xfId="2" applyFont="1" applyFill="1" applyBorder="1" applyAlignment="1">
      <alignment wrapText="1"/>
    </xf>
    <xf numFmtId="0" fontId="19" fillId="28" borderId="19" xfId="2" applyFont="1" applyFill="1" applyBorder="1" applyAlignment="1">
      <alignment vertical="center" wrapText="1"/>
    </xf>
    <xf numFmtId="0" fontId="24" fillId="28" borderId="2" xfId="2" applyFont="1" applyFill="1" applyBorder="1" applyAlignment="1">
      <alignment vertical="center" wrapText="1"/>
    </xf>
    <xf numFmtId="0" fontId="24" fillId="28" borderId="4" xfId="2" applyFont="1" applyFill="1" applyBorder="1" applyAlignment="1">
      <alignment vertical="center" wrapText="1"/>
    </xf>
    <xf numFmtId="0" fontId="24" fillId="28" borderId="4" xfId="0" applyFont="1" applyFill="1" applyBorder="1" applyAlignment="1">
      <alignment vertical="center" wrapText="1"/>
    </xf>
    <xf numFmtId="0" fontId="1" fillId="28" borderId="4" xfId="0" applyFont="1" applyFill="1" applyBorder="1" applyAlignment="1">
      <alignment horizontal="left" vertical="center" wrapText="1"/>
    </xf>
    <xf numFmtId="0" fontId="1" fillId="28" borderId="3" xfId="0" applyFont="1" applyFill="1" applyBorder="1" applyAlignment="1">
      <alignment horizontal="left" vertical="center" wrapText="1"/>
    </xf>
    <xf numFmtId="0" fontId="29" fillId="28" borderId="2" xfId="1" applyFont="1" applyFill="1" applyBorder="1" applyAlignment="1">
      <alignment vertical="center" wrapText="1"/>
    </xf>
    <xf numFmtId="0" fontId="29" fillId="28" borderId="4" xfId="1" applyFont="1" applyFill="1" applyBorder="1" applyAlignment="1">
      <alignment vertical="center" wrapText="1"/>
    </xf>
    <xf numFmtId="0" fontId="29" fillId="28" borderId="3" xfId="1" applyFont="1" applyFill="1" applyBorder="1" applyAlignment="1">
      <alignment vertical="center" wrapText="1"/>
    </xf>
    <xf numFmtId="0" fontId="19" fillId="28" borderId="25" xfId="0" applyFont="1" applyFill="1" applyBorder="1" applyAlignment="1">
      <alignment vertical="center" wrapText="1"/>
    </xf>
    <xf numFmtId="0" fontId="28" fillId="28" borderId="20" xfId="2" applyFont="1" applyFill="1" applyBorder="1" applyAlignment="1">
      <alignment vertical="center" wrapText="1"/>
    </xf>
    <xf numFmtId="0" fontId="28" fillId="28" borderId="21" xfId="2" applyFont="1" applyFill="1" applyBorder="1" applyAlignment="1">
      <alignment vertical="center" wrapText="1"/>
    </xf>
    <xf numFmtId="0" fontId="28" fillId="28" borderId="21" xfId="2" applyFont="1" applyFill="1" applyBorder="1" applyAlignment="1">
      <alignment vertical="top" wrapText="1"/>
    </xf>
    <xf numFmtId="0" fontId="28" fillId="28" borderId="19" xfId="2" applyFont="1" applyFill="1" applyBorder="1" applyAlignment="1">
      <alignment vertical="center" wrapText="1"/>
    </xf>
    <xf numFmtId="0" fontId="20" fillId="28" borderId="0" xfId="0" applyFont="1" applyFill="1" applyBorder="1" applyAlignment="1">
      <alignment vertical="center" wrapText="1"/>
    </xf>
    <xf numFmtId="0" fontId="1" fillId="28" borderId="0" xfId="0" applyFont="1" applyFill="1" applyBorder="1" applyAlignment="1">
      <alignment vertical="center"/>
    </xf>
    <xf numFmtId="4" fontId="20" fillId="28" borderId="2" xfId="2" applyNumberFormat="1" applyFont="1" applyFill="1" applyBorder="1" applyAlignment="1">
      <alignment horizontal="center" vertical="center" wrapText="1"/>
    </xf>
    <xf numFmtId="3" fontId="20" fillId="28" borderId="2" xfId="2" applyNumberFormat="1" applyFont="1" applyFill="1" applyBorder="1" applyAlignment="1">
      <alignment horizontal="center" vertical="center"/>
    </xf>
    <xf numFmtId="4" fontId="20" fillId="28" borderId="4" xfId="2" applyNumberFormat="1" applyFont="1" applyFill="1" applyBorder="1" applyAlignment="1">
      <alignment horizontal="center" vertical="center"/>
    </xf>
    <xf numFmtId="3" fontId="20" fillId="28" borderId="4" xfId="2" applyNumberFormat="1" applyFont="1" applyFill="1" applyBorder="1" applyAlignment="1">
      <alignment horizontal="center" vertical="center"/>
    </xf>
    <xf numFmtId="4" fontId="20" fillId="28" borderId="4" xfId="2" applyNumberFormat="1" applyFont="1" applyFill="1" applyBorder="1" applyAlignment="1">
      <alignment horizontal="center" vertical="center" wrapText="1"/>
    </xf>
    <xf numFmtId="4" fontId="20" fillId="28" borderId="3" xfId="2" applyNumberFormat="1" applyFont="1" applyFill="1" applyBorder="1" applyAlignment="1">
      <alignment horizontal="center" vertical="center"/>
    </xf>
    <xf numFmtId="3" fontId="20" fillId="28" borderId="3" xfId="2" applyNumberFormat="1" applyFont="1" applyFill="1" applyBorder="1" applyAlignment="1">
      <alignment horizontal="center" vertical="center"/>
    </xf>
    <xf numFmtId="4" fontId="19" fillId="28" borderId="4" xfId="8" applyNumberFormat="1" applyFont="1" applyFill="1" applyBorder="1" applyAlignment="1">
      <alignment horizontal="center" vertical="center" wrapText="1"/>
    </xf>
    <xf numFmtId="1" fontId="19" fillId="28" borderId="20" xfId="2" applyNumberFormat="1" applyFont="1" applyFill="1" applyBorder="1" applyAlignment="1">
      <alignment horizontal="center" vertical="center"/>
    </xf>
    <xf numFmtId="3" fontId="20" fillId="28" borderId="21" xfId="2" applyNumberFormat="1" applyFont="1" applyFill="1" applyBorder="1" applyAlignment="1">
      <alignment horizontal="center" vertical="center" wrapText="1"/>
    </xf>
    <xf numFmtId="4" fontId="20" fillId="28" borderId="3" xfId="2" applyNumberFormat="1" applyFont="1" applyFill="1" applyBorder="1" applyAlignment="1">
      <alignment horizontal="center" vertical="center" wrapText="1"/>
    </xf>
    <xf numFmtId="3" fontId="20" fillId="28" borderId="19" xfId="2" applyNumberFormat="1" applyFont="1" applyFill="1" applyBorder="1" applyAlignment="1">
      <alignment horizontal="center" vertical="center" wrapText="1"/>
    </xf>
    <xf numFmtId="3" fontId="20" fillId="28" borderId="18" xfId="2" applyNumberFormat="1" applyFont="1" applyFill="1" applyBorder="1" applyAlignment="1">
      <alignment horizontal="center" vertical="center"/>
    </xf>
    <xf numFmtId="3" fontId="20" fillId="28" borderId="0" xfId="2" applyNumberFormat="1" applyFont="1" applyFill="1" applyBorder="1" applyAlignment="1">
      <alignment horizontal="center" vertical="center"/>
    </xf>
    <xf numFmtId="0" fontId="20" fillId="28" borderId="4" xfId="1" applyFont="1" applyFill="1" applyBorder="1" applyAlignment="1">
      <alignment horizontal="center" vertical="center"/>
    </xf>
    <xf numFmtId="0" fontId="20" fillId="28" borderId="0" xfId="2" applyFont="1" applyFill="1" applyBorder="1" applyAlignment="1">
      <alignment horizontal="center" vertical="center"/>
    </xf>
    <xf numFmtId="0" fontId="20" fillId="28" borderId="4" xfId="1" applyFont="1" applyFill="1" applyBorder="1" applyAlignment="1">
      <alignment horizontal="center" vertical="center" wrapText="1"/>
    </xf>
    <xf numFmtId="3" fontId="20" fillId="28" borderId="16" xfId="2" applyNumberFormat="1" applyFont="1" applyFill="1" applyBorder="1" applyAlignment="1">
      <alignment horizontal="center" vertical="center"/>
    </xf>
    <xf numFmtId="0" fontId="20" fillId="28" borderId="4" xfId="2" applyNumberFormat="1" applyFont="1" applyFill="1" applyBorder="1" applyAlignment="1">
      <alignment horizontal="center" vertical="center"/>
    </xf>
    <xf numFmtId="2" fontId="20" fillId="28" borderId="4" xfId="2" applyNumberFormat="1" applyFont="1" applyFill="1" applyBorder="1" applyAlignment="1">
      <alignment horizontal="center" vertical="center"/>
    </xf>
    <xf numFmtId="0" fontId="24" fillId="28" borderId="2" xfId="0" applyFont="1" applyFill="1" applyBorder="1" applyAlignment="1">
      <alignment horizontal="center" vertical="center"/>
    </xf>
    <xf numFmtId="3" fontId="24" fillId="28" borderId="2" xfId="2" applyNumberFormat="1" applyFont="1" applyFill="1" applyBorder="1" applyAlignment="1">
      <alignment horizontal="center" vertical="center"/>
    </xf>
    <xf numFmtId="4" fontId="24" fillId="28" borderId="4" xfId="2" applyNumberFormat="1" applyFont="1" applyFill="1" applyBorder="1" applyAlignment="1">
      <alignment horizontal="center" vertical="center"/>
    </xf>
    <xf numFmtId="4" fontId="24" fillId="28" borderId="4" xfId="2" applyNumberFormat="1" applyFont="1" applyFill="1" applyBorder="1" applyAlignment="1">
      <alignment horizontal="center" vertical="center" wrapText="1"/>
    </xf>
    <xf numFmtId="0" fontId="24" fillId="28" borderId="4" xfId="0" applyFont="1" applyFill="1" applyBorder="1" applyAlignment="1">
      <alignment horizontal="center" vertical="center"/>
    </xf>
    <xf numFmtId="4" fontId="22" fillId="28" borderId="20" xfId="2" applyNumberFormat="1" applyFont="1" applyFill="1" applyBorder="1" applyAlignment="1">
      <alignment horizontal="center" vertical="center" wrapText="1"/>
    </xf>
    <xf numFmtId="3" fontId="22" fillId="28" borderId="20" xfId="2" applyNumberFormat="1" applyFont="1" applyFill="1" applyBorder="1" applyAlignment="1">
      <alignment horizontal="center" vertical="center" wrapText="1"/>
    </xf>
    <xf numFmtId="4" fontId="22" fillId="28" borderId="21" xfId="2" applyNumberFormat="1" applyFont="1" applyFill="1" applyBorder="1" applyAlignment="1">
      <alignment horizontal="center" vertical="center" wrapText="1"/>
    </xf>
    <xf numFmtId="1" fontId="22" fillId="28" borderId="21" xfId="2" applyNumberFormat="1" applyFont="1" applyFill="1" applyBorder="1" applyAlignment="1">
      <alignment horizontal="center" vertical="center" wrapText="1"/>
    </xf>
    <xf numFmtId="3" fontId="22" fillId="28" borderId="21" xfId="2" applyNumberFormat="1" applyFont="1" applyFill="1" applyBorder="1" applyAlignment="1">
      <alignment horizontal="center" vertical="center" wrapText="1"/>
    </xf>
    <xf numFmtId="4" fontId="22" fillId="28" borderId="19" xfId="2" applyNumberFormat="1" applyFont="1" applyFill="1" applyBorder="1" applyAlignment="1">
      <alignment horizontal="center"/>
    </xf>
    <xf numFmtId="3" fontId="22" fillId="28" borderId="19" xfId="2" applyNumberFormat="1" applyFont="1" applyFill="1" applyBorder="1" applyAlignment="1">
      <alignment horizontal="center" vertical="center"/>
    </xf>
    <xf numFmtId="4" fontId="20" fillId="28" borderId="2" xfId="0" applyNumberFormat="1" applyFont="1" applyFill="1" applyBorder="1" applyAlignment="1">
      <alignment horizontal="center" vertical="center" wrapText="1"/>
    </xf>
    <xf numFmtId="4" fontId="20" fillId="28" borderId="4" xfId="0" applyNumberFormat="1" applyFont="1" applyFill="1" applyBorder="1" applyAlignment="1">
      <alignment horizontal="center" vertical="center" wrapText="1"/>
    </xf>
    <xf numFmtId="4" fontId="20" fillId="28" borderId="21" xfId="0" applyNumberFormat="1" applyFont="1" applyFill="1" applyBorder="1" applyAlignment="1">
      <alignment horizontal="center" vertical="center" wrapText="1"/>
    </xf>
    <xf numFmtId="4" fontId="20" fillId="28" borderId="3" xfId="0" applyNumberFormat="1" applyFont="1" applyFill="1" applyBorder="1" applyAlignment="1">
      <alignment horizontal="center" vertical="center" wrapText="1"/>
    </xf>
    <xf numFmtId="4" fontId="18" fillId="28" borderId="25" xfId="2" applyNumberFormat="1" applyFont="1" applyFill="1" applyBorder="1" applyAlignment="1">
      <alignment horizontal="center" vertical="center" wrapText="1"/>
    </xf>
    <xf numFmtId="4" fontId="18" fillId="28" borderId="15" xfId="2" applyNumberFormat="1" applyFont="1" applyFill="1" applyBorder="1" applyAlignment="1">
      <alignment horizontal="center" vertical="center" wrapText="1"/>
    </xf>
    <xf numFmtId="3" fontId="19" fillId="28" borderId="16" xfId="2" applyNumberFormat="1" applyFont="1" applyFill="1" applyBorder="1" applyAlignment="1">
      <alignment horizontal="center" vertical="center"/>
    </xf>
    <xf numFmtId="3" fontId="22" fillId="28" borderId="4" xfId="0" applyNumberFormat="1" applyFont="1" applyFill="1" applyBorder="1" applyAlignment="1">
      <alignment horizontal="center" vertical="center"/>
    </xf>
    <xf numFmtId="4" fontId="22" fillId="28" borderId="2" xfId="2" applyNumberFormat="1" applyFont="1" applyFill="1" applyBorder="1" applyAlignment="1">
      <alignment horizontal="center" vertical="center"/>
    </xf>
    <xf numFmtId="3" fontId="22" fillId="28" borderId="18" xfId="2" applyNumberFormat="1" applyFont="1" applyFill="1" applyBorder="1" applyAlignment="1">
      <alignment horizontal="center" vertical="center"/>
    </xf>
    <xf numFmtId="3" fontId="22" fillId="28" borderId="0" xfId="2" applyNumberFormat="1" applyFont="1" applyFill="1" applyBorder="1" applyAlignment="1">
      <alignment horizontal="center" vertical="center"/>
    </xf>
    <xf numFmtId="4" fontId="22" fillId="28" borderId="4" xfId="2" applyNumberFormat="1" applyFont="1" applyFill="1" applyBorder="1" applyAlignment="1">
      <alignment horizontal="center" vertical="center"/>
    </xf>
    <xf numFmtId="0" fontId="22" fillId="28" borderId="2" xfId="0" applyFont="1" applyFill="1" applyBorder="1" applyAlignment="1">
      <alignment horizontal="center" vertical="center"/>
    </xf>
    <xf numFmtId="3" fontId="22" fillId="28" borderId="20" xfId="2" applyNumberFormat="1" applyFont="1" applyFill="1" applyBorder="1" applyAlignment="1">
      <alignment horizontal="center" vertical="center"/>
    </xf>
    <xf numFmtId="4" fontId="22" fillId="28" borderId="21" xfId="0" applyNumberFormat="1" applyFont="1" applyFill="1" applyBorder="1" applyAlignment="1">
      <alignment horizontal="center" vertical="center" wrapText="1"/>
    </xf>
    <xf numFmtId="3" fontId="22" fillId="28" borderId="4" xfId="2" applyNumberFormat="1" applyFont="1" applyFill="1" applyBorder="1" applyAlignment="1">
      <alignment horizontal="center" vertical="center" wrapText="1"/>
    </xf>
    <xf numFmtId="1" fontId="22" fillId="28" borderId="4" xfId="2" applyNumberFormat="1" applyFont="1" applyFill="1" applyBorder="1" applyAlignment="1">
      <alignment horizontal="center" vertical="center" wrapText="1"/>
    </xf>
    <xf numFmtId="4" fontId="22" fillId="28" borderId="19" xfId="2" applyNumberFormat="1" applyFont="1" applyFill="1" applyBorder="1" applyAlignment="1">
      <alignment horizontal="center" vertical="center" wrapText="1"/>
    </xf>
    <xf numFmtId="3" fontId="22" fillId="28" borderId="3" xfId="2" applyNumberFormat="1" applyFont="1" applyFill="1" applyBorder="1" applyAlignment="1">
      <alignment horizontal="center" vertical="center" wrapText="1"/>
    </xf>
    <xf numFmtId="4" fontId="19" fillId="28" borderId="4" xfId="0" applyNumberFormat="1" applyFont="1" applyFill="1" applyBorder="1" applyAlignment="1">
      <alignment horizontal="center" vertical="center" wrapText="1"/>
    </xf>
    <xf numFmtId="3" fontId="19" fillId="28" borderId="25" xfId="0" applyNumberFormat="1" applyFont="1" applyFill="1" applyBorder="1" applyAlignment="1">
      <alignment horizontal="center" vertical="center"/>
    </xf>
    <xf numFmtId="4" fontId="19" fillId="28" borderId="3" xfId="0" applyNumberFormat="1" applyFont="1" applyFill="1" applyBorder="1" applyAlignment="1">
      <alignment horizontal="center" vertical="center" wrapText="1"/>
    </xf>
    <xf numFmtId="3" fontId="19" fillId="28" borderId="15" xfId="0" applyNumberFormat="1" applyFont="1" applyFill="1" applyBorder="1" applyAlignment="1">
      <alignment horizontal="center" vertical="center"/>
    </xf>
    <xf numFmtId="3" fontId="19" fillId="28" borderId="4" xfId="0" applyNumberFormat="1" applyFont="1" applyFill="1" applyBorder="1" applyAlignment="1">
      <alignment horizontal="center" vertical="center" wrapText="1"/>
    </xf>
    <xf numFmtId="3" fontId="19" fillId="28" borderId="3" xfId="0" applyNumberFormat="1" applyFont="1" applyFill="1" applyBorder="1" applyAlignment="1">
      <alignment horizontal="center" vertical="center" wrapText="1"/>
    </xf>
    <xf numFmtId="3" fontId="19" fillId="28" borderId="2" xfId="1" applyNumberFormat="1" applyFont="1" applyFill="1" applyBorder="1" applyAlignment="1">
      <alignment horizontal="center" vertical="center" wrapText="1"/>
    </xf>
    <xf numFmtId="0" fontId="19" fillId="28" borderId="4" xfId="1" applyFont="1" applyFill="1" applyBorder="1" applyAlignment="1">
      <alignment horizontal="center" vertical="center" wrapText="1"/>
    </xf>
    <xf numFmtId="4" fontId="19" fillId="28" borderId="3" xfId="1" applyNumberFormat="1" applyFont="1" applyFill="1" applyBorder="1" applyAlignment="1">
      <alignment horizontal="center" vertical="center" wrapText="1"/>
    </xf>
    <xf numFmtId="3" fontId="19" fillId="28" borderId="3" xfId="1" applyNumberFormat="1" applyFont="1" applyFill="1" applyBorder="1" applyAlignment="1">
      <alignment horizontal="center" vertical="center" wrapText="1"/>
    </xf>
    <xf numFmtId="0" fontId="19" fillId="28" borderId="6" xfId="0" applyFont="1" applyFill="1" applyBorder="1" applyAlignment="1">
      <alignment horizontal="center" vertical="center" wrapText="1"/>
    </xf>
    <xf numFmtId="0" fontId="19" fillId="28" borderId="2" xfId="2" applyNumberFormat="1" applyFont="1" applyFill="1" applyBorder="1" applyAlignment="1">
      <alignment horizontal="center" vertical="center"/>
    </xf>
    <xf numFmtId="4" fontId="19" fillId="28" borderId="20" xfId="2" applyNumberFormat="1" applyFont="1" applyFill="1" applyBorder="1" applyAlignment="1">
      <alignment horizontal="center" vertical="center"/>
    </xf>
    <xf numFmtId="0" fontId="0" fillId="28" borderId="20" xfId="0" applyFill="1" applyBorder="1" applyAlignment="1">
      <alignment horizontal="center" vertical="center"/>
    </xf>
    <xf numFmtId="4" fontId="19" fillId="28" borderId="15" xfId="2" applyNumberFormat="1" applyFont="1" applyFill="1" applyBorder="1" applyAlignment="1">
      <alignment horizontal="center" vertical="center"/>
    </xf>
    <xf numFmtId="0" fontId="0" fillId="28" borderId="19" xfId="0" applyFill="1" applyBorder="1" applyAlignment="1">
      <alignment horizontal="center" vertical="center"/>
    </xf>
    <xf numFmtId="0" fontId="0" fillId="28" borderId="21" xfId="0" applyFill="1" applyBorder="1" applyAlignment="1">
      <alignment horizontal="center" vertical="center"/>
    </xf>
    <xf numFmtId="0" fontId="31" fillId="28" borderId="0" xfId="0" applyFont="1" applyFill="1" applyAlignment="1">
      <alignment horizontal="center" vertical="center"/>
    </xf>
    <xf numFmtId="0" fontId="18" fillId="28" borderId="1" xfId="0" applyFont="1" applyFill="1" applyBorder="1" applyAlignment="1">
      <alignment horizontal="center" vertical="center"/>
    </xf>
    <xf numFmtId="3" fontId="37" fillId="28" borderId="21" xfId="1" applyNumberFormat="1" applyFont="1" applyFill="1" applyBorder="1" applyAlignment="1">
      <alignment horizontal="center" vertical="center"/>
    </xf>
    <xf numFmtId="3" fontId="110" fillId="28" borderId="21" xfId="1" applyNumberFormat="1" applyFont="1" applyFill="1" applyBorder="1" applyAlignment="1">
      <alignment horizontal="center" vertical="center"/>
    </xf>
    <xf numFmtId="3" fontId="112" fillId="28" borderId="21" xfId="1" applyNumberFormat="1" applyFont="1" applyFill="1" applyBorder="1" applyAlignment="1">
      <alignment horizontal="center" vertical="center"/>
    </xf>
    <xf numFmtId="3" fontId="108" fillId="28" borderId="21" xfId="1" applyNumberFormat="1" applyFont="1" applyFill="1" applyBorder="1" applyAlignment="1">
      <alignment horizontal="center" vertical="center"/>
    </xf>
    <xf numFmtId="3" fontId="38" fillId="28" borderId="21" xfId="1" applyNumberFormat="1" applyFont="1" applyFill="1" applyBorder="1" applyAlignment="1">
      <alignment horizontal="center" vertical="center"/>
    </xf>
    <xf numFmtId="3" fontId="111" fillId="28" borderId="21" xfId="1" applyNumberFormat="1" applyFont="1" applyFill="1" applyBorder="1" applyAlignment="1">
      <alignment horizontal="center" vertical="center"/>
    </xf>
    <xf numFmtId="3" fontId="111" fillId="28" borderId="20" xfId="1" applyNumberFormat="1" applyFont="1" applyFill="1" applyBorder="1" applyAlignment="1">
      <alignment horizontal="center" vertical="center"/>
    </xf>
    <xf numFmtId="3" fontId="111" fillId="28" borderId="19" xfId="1" applyNumberFormat="1" applyFont="1" applyFill="1" applyBorder="1" applyAlignment="1">
      <alignment horizontal="center" vertical="center"/>
    </xf>
    <xf numFmtId="3" fontId="37" fillId="28" borderId="20" xfId="1" applyNumberFormat="1" applyFont="1" applyFill="1" applyBorder="1" applyAlignment="1">
      <alignment horizontal="center" vertical="center"/>
    </xf>
    <xf numFmtId="3" fontId="37" fillId="28" borderId="19" xfId="1" applyNumberFormat="1" applyFont="1" applyFill="1" applyBorder="1" applyAlignment="1">
      <alignment horizontal="center" vertical="center"/>
    </xf>
    <xf numFmtId="4" fontId="19" fillId="28" borderId="15" xfId="2" applyNumberFormat="1" applyFont="1" applyFill="1" applyBorder="1" applyAlignment="1">
      <alignment horizontal="center" vertical="center" wrapText="1"/>
    </xf>
    <xf numFmtId="0" fontId="95" fillId="28" borderId="0" xfId="0" applyFont="1" applyFill="1" applyAlignment="1">
      <alignment horizontal="center" vertical="center"/>
    </xf>
    <xf numFmtId="0" fontId="38" fillId="28" borderId="0" xfId="0" applyFont="1" applyFill="1" applyBorder="1" applyAlignment="1">
      <alignment horizontal="center" vertical="center" wrapText="1"/>
    </xf>
    <xf numFmtId="4" fontId="20" fillId="28" borderId="21" xfId="2" applyNumberFormat="1" applyFont="1" applyFill="1" applyBorder="1" applyAlignment="1">
      <alignment horizontal="center" vertical="center" wrapText="1"/>
    </xf>
    <xf numFmtId="0" fontId="20" fillId="28" borderId="4" xfId="2" applyFont="1" applyFill="1" applyBorder="1" applyAlignment="1">
      <alignment horizontal="center" vertical="center" wrapText="1"/>
    </xf>
    <xf numFmtId="0" fontId="20" fillId="28" borderId="3" xfId="2" applyFont="1" applyFill="1" applyBorder="1" applyAlignment="1">
      <alignment horizontal="center" vertical="center" wrapText="1"/>
    </xf>
    <xf numFmtId="4" fontId="20" fillId="28" borderId="18" xfId="2" applyNumberFormat="1" applyFont="1" applyFill="1" applyBorder="1" applyAlignment="1">
      <alignment horizontal="center" vertical="center"/>
    </xf>
    <xf numFmtId="4" fontId="20" fillId="28" borderId="0" xfId="2" applyNumberFormat="1" applyFont="1" applyFill="1" applyBorder="1" applyAlignment="1">
      <alignment horizontal="center" vertical="center"/>
    </xf>
    <xf numFmtId="1" fontId="26" fillId="28" borderId="0" xfId="12" applyNumberFormat="1" applyFont="1" applyFill="1" applyBorder="1" applyAlignment="1">
      <alignment horizontal="center" vertical="center"/>
    </xf>
    <xf numFmtId="4" fontId="20" fillId="28" borderId="3" xfId="1" applyNumberFormat="1" applyFont="1" applyFill="1" applyBorder="1" applyAlignment="1">
      <alignment horizontal="center" vertical="center"/>
    </xf>
    <xf numFmtId="1" fontId="20" fillId="28" borderId="16" xfId="1" applyNumberFormat="1" applyFont="1" applyFill="1" applyBorder="1" applyAlignment="1">
      <alignment horizontal="center" vertical="center"/>
    </xf>
    <xf numFmtId="4" fontId="20" fillId="28" borderId="21" xfId="9" applyNumberFormat="1" applyFont="1" applyFill="1" applyBorder="1" applyAlignment="1">
      <alignment horizontal="center" vertical="center" wrapText="1"/>
    </xf>
    <xf numFmtId="4" fontId="20" fillId="28" borderId="1" xfId="9" applyNumberFormat="1" applyFont="1" applyFill="1" applyBorder="1" applyAlignment="1">
      <alignment horizontal="center" vertical="center"/>
    </xf>
    <xf numFmtId="4" fontId="20" fillId="28" borderId="2" xfId="9" applyNumberFormat="1" applyFont="1" applyFill="1" applyBorder="1" applyAlignment="1">
      <alignment horizontal="center" vertical="center"/>
    </xf>
    <xf numFmtId="4" fontId="20" fillId="28" borderId="1" xfId="2" applyNumberFormat="1" applyFont="1" applyFill="1" applyBorder="1" applyAlignment="1">
      <alignment horizontal="center" vertical="center" wrapText="1"/>
    </xf>
    <xf numFmtId="4" fontId="20" fillId="28" borderId="1" xfId="2" applyNumberFormat="1" applyFont="1" applyFill="1" applyBorder="1" applyAlignment="1">
      <alignment horizontal="center" vertical="center"/>
    </xf>
    <xf numFmtId="1" fontId="20" fillId="28" borderId="1" xfId="2" applyNumberFormat="1" applyFont="1" applyFill="1" applyBorder="1" applyAlignment="1">
      <alignment horizontal="center" vertical="center"/>
    </xf>
    <xf numFmtId="3" fontId="20" fillId="28" borderId="1" xfId="2" applyNumberFormat="1" applyFont="1" applyFill="1" applyBorder="1" applyAlignment="1">
      <alignment horizontal="center" vertical="center"/>
    </xf>
    <xf numFmtId="169" fontId="20" fillId="28" borderId="1" xfId="9" applyNumberFormat="1" applyFont="1" applyFill="1" applyBorder="1" applyAlignment="1">
      <alignment horizontal="center" vertical="center"/>
    </xf>
    <xf numFmtId="165" fontId="19" fillId="28" borderId="4" xfId="2" applyNumberFormat="1" applyFont="1" applyFill="1" applyBorder="1" applyAlignment="1">
      <alignment horizontal="center" vertical="center"/>
    </xf>
    <xf numFmtId="4" fontId="38" fillId="28" borderId="21" xfId="2" applyNumberFormat="1" applyFont="1" applyFill="1" applyBorder="1" applyAlignment="1">
      <alignment horizontal="center" vertical="center"/>
    </xf>
    <xf numFmtId="3" fontId="38" fillId="28" borderId="4" xfId="0" applyNumberFormat="1" applyFont="1" applyFill="1" applyBorder="1" applyAlignment="1">
      <alignment horizontal="center" vertical="center"/>
    </xf>
    <xf numFmtId="4" fontId="19" fillId="28" borderId="20" xfId="2" applyNumberFormat="1" applyFont="1" applyFill="1" applyBorder="1" applyAlignment="1">
      <alignment horizontal="center" vertical="center" wrapText="1"/>
    </xf>
    <xf numFmtId="4" fontId="19" fillId="28" borderId="19" xfId="2" applyNumberFormat="1" applyFont="1" applyFill="1" applyBorder="1" applyAlignment="1">
      <alignment horizontal="center" vertical="center" wrapText="1"/>
    </xf>
    <xf numFmtId="3" fontId="19" fillId="28" borderId="3" xfId="0" applyNumberFormat="1" applyFont="1" applyFill="1" applyBorder="1" applyAlignment="1">
      <alignment horizontal="center" vertical="center"/>
    </xf>
    <xf numFmtId="0" fontId="19" fillId="28" borderId="4" xfId="2" applyFont="1" applyFill="1" applyBorder="1" applyAlignment="1">
      <alignment horizontal="center" vertical="center" wrapText="1"/>
    </xf>
    <xf numFmtId="0" fontId="19" fillId="28" borderId="4" xfId="1" applyFont="1" applyFill="1" applyBorder="1" applyAlignment="1">
      <alignment horizontal="center" vertical="center"/>
    </xf>
    <xf numFmtId="0" fontId="4" fillId="28" borderId="4" xfId="2" applyFont="1" applyFill="1" applyBorder="1" applyAlignment="1">
      <alignment horizontal="center" vertical="center"/>
    </xf>
    <xf numFmtId="0" fontId="13" fillId="28" borderId="4" xfId="2" applyFill="1" applyBorder="1" applyAlignment="1">
      <alignment horizontal="center" vertical="center"/>
    </xf>
    <xf numFmtId="0" fontId="19" fillId="28" borderId="3" xfId="2" applyFont="1" applyFill="1" applyBorder="1" applyAlignment="1">
      <alignment horizontal="center" vertical="center"/>
    </xf>
    <xf numFmtId="0" fontId="13" fillId="28" borderId="3" xfId="2" applyFill="1" applyBorder="1" applyAlignment="1">
      <alignment horizontal="center" vertical="center"/>
    </xf>
    <xf numFmtId="0" fontId="24" fillId="28" borderId="2" xfId="2" applyFont="1" applyFill="1" applyBorder="1" applyAlignment="1">
      <alignment horizontal="center" vertical="center" wrapText="1"/>
    </xf>
    <xf numFmtId="3" fontId="22" fillId="28" borderId="14" xfId="2" applyNumberFormat="1" applyFont="1" applyFill="1" applyBorder="1" applyAlignment="1">
      <alignment horizontal="center" vertical="center"/>
    </xf>
    <xf numFmtId="3" fontId="22" fillId="28" borderId="25" xfId="2" applyNumberFormat="1" applyFont="1" applyFill="1" applyBorder="1" applyAlignment="1">
      <alignment horizontal="center" vertical="center"/>
    </xf>
    <xf numFmtId="0" fontId="24" fillId="28" borderId="4" xfId="2" applyFont="1" applyFill="1" applyBorder="1" applyAlignment="1">
      <alignment horizontal="center" vertical="center" wrapText="1"/>
    </xf>
    <xf numFmtId="0" fontId="1" fillId="28" borderId="4" xfId="0" applyFont="1" applyFill="1" applyBorder="1" applyAlignment="1">
      <alignment horizontal="center" vertical="center"/>
    </xf>
    <xf numFmtId="0" fontId="1" fillId="28" borderId="3" xfId="0" applyFont="1" applyFill="1" applyBorder="1" applyAlignment="1">
      <alignment horizontal="center" vertical="center"/>
    </xf>
    <xf numFmtId="0" fontId="1" fillId="28" borderId="16" xfId="0" applyFont="1" applyFill="1" applyBorder="1" applyAlignment="1">
      <alignment horizontal="center" vertical="center"/>
    </xf>
    <xf numFmtId="0" fontId="29" fillId="28" borderId="2" xfId="1" applyFont="1" applyFill="1" applyBorder="1" applyAlignment="1">
      <alignment horizontal="center" vertical="center" wrapText="1"/>
    </xf>
    <xf numFmtId="0" fontId="29" fillId="28" borderId="4" xfId="1" applyFont="1" applyFill="1" applyBorder="1" applyAlignment="1">
      <alignment horizontal="center" vertical="center" wrapText="1"/>
    </xf>
    <xf numFmtId="0" fontId="29" fillId="28" borderId="21" xfId="1" applyFont="1" applyFill="1" applyBorder="1" applyAlignment="1">
      <alignment horizontal="center" vertical="center" wrapText="1"/>
    </xf>
    <xf numFmtId="0" fontId="29" fillId="28" borderId="3" xfId="1" applyFont="1" applyFill="1" applyBorder="1" applyAlignment="1">
      <alignment horizontal="center" vertical="center" wrapText="1"/>
    </xf>
    <xf numFmtId="4" fontId="19" fillId="28" borderId="0" xfId="2" applyNumberFormat="1" applyFont="1" applyFill="1" applyBorder="1" applyAlignment="1">
      <alignment horizontal="center" vertical="center"/>
    </xf>
    <xf numFmtId="4" fontId="19" fillId="28" borderId="4" xfId="1" applyNumberFormat="1" applyFont="1" applyFill="1" applyBorder="1" applyAlignment="1">
      <alignment horizontal="center" vertical="center" wrapText="1"/>
    </xf>
    <xf numFmtId="4" fontId="19" fillId="28" borderId="0" xfId="2" applyNumberFormat="1" applyFont="1" applyFill="1" applyBorder="1" applyAlignment="1">
      <alignment horizontal="center" vertical="center" wrapText="1"/>
    </xf>
    <xf numFmtId="4" fontId="19" fillId="28" borderId="14" xfId="2" applyNumberFormat="1" applyFont="1" applyFill="1" applyBorder="1" applyAlignment="1">
      <alignment horizontal="center" vertical="center" wrapText="1"/>
    </xf>
    <xf numFmtId="4" fontId="19" fillId="28" borderId="14" xfId="1" applyNumberFormat="1" applyFont="1" applyFill="1" applyBorder="1" applyAlignment="1">
      <alignment horizontal="center" vertical="center" wrapText="1"/>
    </xf>
    <xf numFmtId="4" fontId="19" fillId="28" borderId="25" xfId="1" applyNumberFormat="1" applyFont="1" applyFill="1" applyBorder="1" applyAlignment="1">
      <alignment horizontal="center" vertical="center" wrapText="1"/>
    </xf>
    <xf numFmtId="3" fontId="19" fillId="28" borderId="15" xfId="1" applyNumberFormat="1" applyFont="1" applyFill="1" applyBorder="1" applyAlignment="1">
      <alignment horizontal="center" vertical="center" wrapText="1"/>
    </xf>
    <xf numFmtId="4" fontId="20" fillId="28" borderId="20" xfId="2" applyNumberFormat="1" applyFont="1" applyFill="1" applyBorder="1" applyAlignment="1">
      <alignment horizontal="center" vertical="center"/>
    </xf>
    <xf numFmtId="4" fontId="20" fillId="28" borderId="21" xfId="2" applyNumberFormat="1" applyFont="1" applyFill="1" applyBorder="1" applyAlignment="1">
      <alignment horizontal="center" vertical="center"/>
    </xf>
    <xf numFmtId="4" fontId="20" fillId="28" borderId="19" xfId="2" applyNumberFormat="1" applyFont="1" applyFill="1" applyBorder="1" applyAlignment="1">
      <alignment horizontal="center" vertical="center"/>
    </xf>
    <xf numFmtId="3" fontId="20" fillId="28" borderId="14" xfId="2" applyNumberFormat="1" applyFont="1" applyFill="1" applyBorder="1" applyAlignment="1">
      <alignment horizontal="center" vertical="center"/>
    </xf>
    <xf numFmtId="4" fontId="20" fillId="28" borderId="0" xfId="2" applyNumberFormat="1" applyFont="1" applyFill="1" applyBorder="1" applyAlignment="1">
      <alignment horizontal="center" vertical="center" wrapText="1"/>
    </xf>
    <xf numFmtId="3" fontId="20" fillId="28" borderId="25" xfId="2" applyNumberFormat="1" applyFont="1" applyFill="1" applyBorder="1" applyAlignment="1">
      <alignment horizontal="center" vertical="center"/>
    </xf>
    <xf numFmtId="3" fontId="20" fillId="28" borderId="15" xfId="2" applyNumberFormat="1" applyFont="1" applyFill="1" applyBorder="1" applyAlignment="1">
      <alignment horizontal="center" vertical="center"/>
    </xf>
    <xf numFmtId="3" fontId="20" fillId="0" borderId="0" xfId="2" applyNumberFormat="1"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center" vertical="center"/>
    </xf>
    <xf numFmtId="3" fontId="19" fillId="0" borderId="1" xfId="2" applyNumberFormat="1" applyFont="1" applyFill="1" applyBorder="1" applyAlignment="1">
      <alignment horizontal="center" vertical="center"/>
    </xf>
    <xf numFmtId="3" fontId="19" fillId="0" borderId="21" xfId="1" applyNumberFormat="1" applyFont="1" applyFill="1" applyBorder="1" applyAlignment="1">
      <alignment horizontal="center" vertical="center"/>
    </xf>
    <xf numFmtId="0" fontId="1" fillId="0" borderId="0" xfId="0" applyFont="1" applyFill="1" applyAlignment="1">
      <alignment horizontal="center" vertical="center"/>
    </xf>
    <xf numFmtId="3" fontId="19" fillId="0" borderId="21" xfId="2" applyNumberFormat="1" applyFont="1" applyFill="1" applyBorder="1" applyAlignment="1">
      <alignment horizontal="center" vertical="center"/>
    </xf>
    <xf numFmtId="3" fontId="19" fillId="0" borderId="0" xfId="2" applyNumberFormat="1" applyFont="1" applyFill="1" applyBorder="1" applyAlignment="1">
      <alignment horizontal="center" vertical="center"/>
    </xf>
    <xf numFmtId="3" fontId="20" fillId="0" borderId="21" xfId="2" applyNumberFormat="1" applyFont="1" applyFill="1" applyBorder="1" applyAlignment="1">
      <alignment horizontal="center" vertical="center" wrapText="1"/>
    </xf>
    <xf numFmtId="0" fontId="20" fillId="0" borderId="21" xfId="2" applyFont="1" applyFill="1" applyBorder="1" applyAlignment="1">
      <alignment horizontal="center" vertical="center" wrapText="1"/>
    </xf>
    <xf numFmtId="0" fontId="19" fillId="0" borderId="1" xfId="1" applyFont="1" applyFill="1" applyBorder="1" applyAlignment="1" applyProtection="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2" xfId="0" applyNumberFormat="1"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49" fontId="1" fillId="0" borderId="0" xfId="0" applyNumberFormat="1" applyFont="1" applyFill="1" applyAlignment="1">
      <alignment horizontal="center" vertical="center"/>
    </xf>
    <xf numFmtId="0" fontId="1" fillId="0" borderId="1" xfId="0" applyFont="1" applyFill="1" applyBorder="1" applyAlignment="1">
      <alignment horizontal="center" vertical="center" wrapText="1"/>
    </xf>
    <xf numFmtId="0" fontId="1" fillId="0" borderId="0" xfId="0" applyFont="1" applyFill="1" applyAlignment="1">
      <alignment horizontal="center" vertical="center" wrapText="1"/>
    </xf>
    <xf numFmtId="49" fontId="20" fillId="0" borderId="2" xfId="0" applyNumberFormat="1" applyFont="1" applyFill="1" applyBorder="1" applyAlignment="1">
      <alignment horizontal="center" vertical="center" wrapText="1"/>
    </xf>
    <xf numFmtId="0" fontId="20" fillId="0" borderId="20" xfId="0" applyFont="1" applyFill="1" applyBorder="1" applyAlignment="1">
      <alignment horizontal="left" vertical="center" wrapText="1"/>
    </xf>
    <xf numFmtId="3" fontId="20" fillId="0" borderId="18" xfId="2" applyNumberFormat="1" applyFont="1" applyFill="1" applyBorder="1" applyAlignment="1">
      <alignment horizontal="center" vertical="center"/>
    </xf>
    <xf numFmtId="49" fontId="20" fillId="0" borderId="2" xfId="1" applyNumberFormat="1" applyFont="1" applyFill="1" applyBorder="1" applyAlignment="1">
      <alignment horizontal="center" vertical="center"/>
    </xf>
    <xf numFmtId="49" fontId="20" fillId="0" borderId="20" xfId="0" applyNumberFormat="1" applyFont="1" applyFill="1" applyBorder="1" applyAlignment="1">
      <alignment vertical="center" wrapText="1"/>
    </xf>
    <xf numFmtId="49" fontId="20" fillId="0" borderId="3" xfId="1" applyNumberFormat="1" applyFont="1" applyFill="1" applyBorder="1" applyAlignment="1">
      <alignment horizontal="center" vertical="center"/>
    </xf>
    <xf numFmtId="49" fontId="20" fillId="0" borderId="19" xfId="0" applyNumberFormat="1" applyFont="1" applyFill="1" applyBorder="1" applyAlignment="1">
      <alignment vertical="center" wrapText="1"/>
    </xf>
    <xf numFmtId="0" fontId="20" fillId="0" borderId="2" xfId="0" applyFont="1" applyFill="1" applyBorder="1" applyAlignment="1">
      <alignment vertical="center" wrapText="1"/>
    </xf>
    <xf numFmtId="0" fontId="20" fillId="0" borderId="4" xfId="0" applyFont="1" applyFill="1" applyBorder="1" applyAlignment="1">
      <alignment vertical="center" wrapText="1"/>
    </xf>
    <xf numFmtId="4" fontId="20" fillId="0" borderId="1" xfId="2" applyNumberFormat="1" applyFont="1" applyFill="1" applyBorder="1" applyAlignment="1">
      <alignment horizontal="center" vertical="center" wrapText="1"/>
    </xf>
    <xf numFmtId="0" fontId="20" fillId="0" borderId="3" xfId="0" applyFont="1" applyFill="1" applyBorder="1" applyAlignment="1">
      <alignment vertical="center" wrapText="1"/>
    </xf>
    <xf numFmtId="0" fontId="13" fillId="0" borderId="20" xfId="2" applyFont="1" applyFill="1" applyBorder="1" applyAlignment="1">
      <alignment vertical="center"/>
    </xf>
    <xf numFmtId="49" fontId="19" fillId="0" borderId="1" xfId="0" applyNumberFormat="1"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4" fontId="19" fillId="0" borderId="4" xfId="8" applyNumberFormat="1" applyFont="1" applyFill="1" applyBorder="1" applyAlignment="1">
      <alignment horizontal="center" vertical="center" wrapText="1"/>
    </xf>
    <xf numFmtId="0" fontId="31" fillId="0" borderId="0" xfId="0" applyFont="1" applyFill="1" applyAlignment="1">
      <alignment horizontal="center" vertical="center"/>
    </xf>
    <xf numFmtId="49" fontId="19" fillId="0" borderId="3" xfId="0" applyNumberFormat="1" applyFont="1" applyFill="1" applyBorder="1" applyAlignment="1">
      <alignment horizontal="center" vertical="center" wrapText="1"/>
    </xf>
    <xf numFmtId="49" fontId="20" fillId="0" borderId="21" xfId="1" applyNumberFormat="1" applyFont="1" applyFill="1" applyBorder="1" applyAlignment="1">
      <alignment horizontal="center" vertical="center"/>
    </xf>
    <xf numFmtId="0" fontId="20" fillId="0" borderId="21" xfId="2" applyFont="1" applyFill="1" applyBorder="1" applyAlignment="1">
      <alignment vertical="center" wrapText="1"/>
    </xf>
    <xf numFmtId="49" fontId="20" fillId="0" borderId="19" xfId="1" applyNumberFormat="1" applyFont="1" applyFill="1" applyBorder="1" applyAlignment="1">
      <alignment horizontal="center" vertical="center"/>
    </xf>
    <xf numFmtId="0" fontId="20" fillId="0" borderId="19" xfId="2" applyFont="1" applyFill="1" applyBorder="1" applyAlignment="1">
      <alignment vertical="center"/>
    </xf>
    <xf numFmtId="49" fontId="19" fillId="0" borderId="2" xfId="1" quotePrefix="1" applyNumberFormat="1" applyFont="1" applyFill="1" applyBorder="1" applyAlignment="1">
      <alignment horizontal="center" vertical="center"/>
    </xf>
    <xf numFmtId="49" fontId="19" fillId="0" borderId="4" xfId="1" quotePrefix="1" applyNumberFormat="1" applyFont="1" applyFill="1" applyBorder="1" applyAlignment="1">
      <alignment horizontal="center" vertical="center"/>
    </xf>
    <xf numFmtId="49" fontId="19" fillId="0" borderId="3" xfId="1" quotePrefix="1" applyNumberFormat="1" applyFont="1" applyFill="1" applyBorder="1" applyAlignment="1">
      <alignment horizontal="center" vertical="center"/>
    </xf>
    <xf numFmtId="0" fontId="20" fillId="0" borderId="20" xfId="0" applyFont="1" applyFill="1" applyBorder="1" applyAlignment="1">
      <alignment vertical="top" wrapText="1"/>
    </xf>
    <xf numFmtId="0" fontId="20" fillId="0" borderId="21" xfId="0" applyFont="1" applyFill="1" applyBorder="1" applyAlignment="1">
      <alignment vertical="top" wrapText="1"/>
    </xf>
    <xf numFmtId="0" fontId="20" fillId="0" borderId="19" xfId="0" applyFont="1" applyFill="1" applyBorder="1" applyAlignment="1">
      <alignment vertical="top" wrapText="1"/>
    </xf>
    <xf numFmtId="0" fontId="20" fillId="0" borderId="20" xfId="1" applyFont="1" applyFill="1" applyBorder="1" applyAlignment="1">
      <alignment vertical="center" wrapText="1"/>
    </xf>
    <xf numFmtId="0" fontId="20" fillId="0" borderId="21" xfId="1" applyFont="1" applyFill="1" applyBorder="1" applyAlignment="1">
      <alignment vertical="center" wrapText="1"/>
    </xf>
    <xf numFmtId="0" fontId="20" fillId="0" borderId="0" xfId="2" applyFont="1" applyFill="1" applyBorder="1" applyAlignment="1">
      <alignment horizontal="center" vertical="center"/>
    </xf>
    <xf numFmtId="49" fontId="20" fillId="0" borderId="3" xfId="0" applyNumberFormat="1" applyFont="1" applyFill="1" applyBorder="1" applyAlignment="1">
      <alignment horizontal="center" vertical="center" wrapText="1"/>
    </xf>
    <xf numFmtId="0" fontId="148" fillId="0" borderId="1" xfId="0" applyFont="1" applyBorder="1" applyAlignment="1">
      <alignment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3" fontId="116" fillId="52" borderId="19" xfId="1" applyNumberFormat="1" applyFont="1" applyFill="1" applyBorder="1" applyAlignment="1" applyProtection="1">
      <alignment horizontal="center" vertical="center"/>
    </xf>
    <xf numFmtId="3" fontId="116" fillId="52" borderId="15" xfId="1" applyNumberFormat="1" applyFont="1" applyFill="1" applyBorder="1" applyAlignment="1" applyProtection="1">
      <alignment horizontal="center" vertical="center"/>
    </xf>
    <xf numFmtId="3" fontId="116" fillId="43" borderId="19" xfId="1" applyNumberFormat="1" applyFont="1" applyFill="1" applyBorder="1" applyAlignment="1" applyProtection="1">
      <alignment horizontal="center" vertical="center"/>
    </xf>
    <xf numFmtId="3" fontId="116" fillId="43" borderId="15" xfId="1" applyNumberFormat="1" applyFont="1" applyFill="1" applyBorder="1" applyAlignment="1" applyProtection="1">
      <alignment horizontal="center" vertical="center"/>
    </xf>
    <xf numFmtId="0" fontId="1" fillId="28" borderId="2" xfId="0" applyFont="1" applyFill="1" applyBorder="1" applyAlignment="1">
      <alignment horizontal="center" vertical="center" wrapText="1"/>
    </xf>
    <xf numFmtId="0" fontId="1" fillId="28" borderId="4" xfId="0" applyFont="1" applyFill="1" applyBorder="1" applyAlignment="1">
      <alignment horizontal="center" vertical="center" wrapText="1"/>
    </xf>
    <xf numFmtId="0" fontId="1" fillId="28" borderId="3" xfId="0" applyFont="1" applyFill="1" applyBorder="1" applyAlignment="1">
      <alignment horizontal="center" vertical="center" wrapText="1"/>
    </xf>
    <xf numFmtId="43" fontId="1" fillId="0" borderId="2" xfId="0" applyNumberFormat="1" applyFont="1" applyBorder="1" applyAlignment="1">
      <alignment horizontal="center" vertical="center"/>
    </xf>
    <xf numFmtId="43" fontId="1" fillId="0" borderId="4" xfId="0" applyNumberFormat="1" applyFont="1" applyBorder="1" applyAlignment="1">
      <alignment horizontal="center" vertical="center"/>
    </xf>
    <xf numFmtId="43" fontId="1" fillId="0" borderId="3"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49" fontId="1" fillId="0" borderId="3" xfId="0" applyNumberFormat="1" applyFont="1" applyBorder="1" applyAlignment="1">
      <alignment horizontal="center" vertical="center" wrapText="1"/>
    </xf>
    <xf numFmtId="0" fontId="1" fillId="28" borderId="2" xfId="0" applyNumberFormat="1" applyFont="1" applyFill="1" applyBorder="1" applyAlignment="1">
      <alignment horizontal="center" vertical="center" wrapText="1"/>
    </xf>
    <xf numFmtId="0" fontId="1" fillId="28" borderId="4" xfId="0" applyNumberFormat="1" applyFont="1" applyFill="1" applyBorder="1" applyAlignment="1">
      <alignment horizontal="center" vertical="center" wrapText="1"/>
    </xf>
    <xf numFmtId="0" fontId="1" fillId="28" borderId="3" xfId="0" applyNumberFormat="1" applyFont="1" applyFill="1" applyBorder="1" applyAlignment="1">
      <alignment horizontal="center" vertical="center" wrapText="1"/>
    </xf>
    <xf numFmtId="49" fontId="1" fillId="28" borderId="2" xfId="0" applyNumberFormat="1" applyFont="1" applyFill="1" applyBorder="1" applyAlignment="1">
      <alignment horizontal="center" vertical="center" wrapText="1"/>
    </xf>
    <xf numFmtId="49" fontId="1" fillId="28" borderId="4" xfId="0" applyNumberFormat="1" applyFont="1" applyFill="1" applyBorder="1" applyAlignment="1">
      <alignment horizontal="center" vertical="center" wrapText="1"/>
    </xf>
    <xf numFmtId="49" fontId="1" fillId="28" borderId="3" xfId="0" applyNumberFormat="1" applyFont="1" applyFill="1" applyBorder="1" applyAlignment="1">
      <alignment horizontal="center" vertical="center" wrapText="1"/>
    </xf>
    <xf numFmtId="49" fontId="1" fillId="0" borderId="2"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3" xfId="0" applyNumberFormat="1" applyFont="1" applyBorder="1" applyAlignment="1">
      <alignment horizontal="center" vertical="center"/>
    </xf>
    <xf numFmtId="3" fontId="116" fillId="43" borderId="21" xfId="1" applyNumberFormat="1" applyFont="1" applyFill="1" applyBorder="1" applyAlignment="1" applyProtection="1">
      <alignment horizontal="center" vertical="center"/>
    </xf>
    <xf numFmtId="3" fontId="116" fillId="43" borderId="0" xfId="1" applyNumberFormat="1" applyFont="1" applyFill="1" applyBorder="1" applyAlignment="1" applyProtection="1">
      <alignment horizontal="center" vertical="center"/>
    </xf>
    <xf numFmtId="3" fontId="116" fillId="41" borderId="21" xfId="1" applyNumberFormat="1" applyFont="1" applyFill="1" applyBorder="1" applyAlignment="1" applyProtection="1">
      <alignment horizontal="center" vertical="center"/>
    </xf>
    <xf numFmtId="3" fontId="116" fillId="41" borderId="0" xfId="1" applyNumberFormat="1" applyFont="1" applyFill="1" applyBorder="1" applyAlignment="1" applyProtection="1">
      <alignment horizontal="center" vertical="center"/>
    </xf>
    <xf numFmtId="3" fontId="116" fillId="44" borderId="21" xfId="1" applyNumberFormat="1" applyFont="1" applyFill="1" applyBorder="1" applyAlignment="1" applyProtection="1">
      <alignment horizontal="center" vertical="center"/>
    </xf>
    <xf numFmtId="3" fontId="116" fillId="44" borderId="25" xfId="1" applyNumberFormat="1" applyFont="1" applyFill="1" applyBorder="1" applyAlignment="1" applyProtection="1">
      <alignment horizontal="center" vertical="center"/>
    </xf>
    <xf numFmtId="0" fontId="31" fillId="44" borderId="0" xfId="0" applyFont="1" applyFill="1" applyAlignment="1">
      <alignment horizontal="center" vertical="center"/>
    </xf>
    <xf numFmtId="3" fontId="19" fillId="0" borderId="0" xfId="1" applyNumberFormat="1" applyFont="1" applyFill="1" applyBorder="1" applyAlignment="1" applyProtection="1">
      <alignment horizontal="center" vertical="center"/>
    </xf>
    <xf numFmtId="0" fontId="119" fillId="43" borderId="21" xfId="0" applyFont="1" applyFill="1" applyBorder="1" applyAlignment="1">
      <alignment horizontal="center" vertical="center"/>
    </xf>
    <xf numFmtId="0" fontId="119" fillId="43" borderId="0" xfId="0" applyFont="1" applyFill="1" applyAlignment="1">
      <alignment horizontal="center" vertical="center"/>
    </xf>
    <xf numFmtId="0" fontId="119" fillId="41" borderId="21" xfId="0" applyFont="1" applyFill="1" applyBorder="1" applyAlignment="1">
      <alignment horizontal="center" vertical="center"/>
    </xf>
    <xf numFmtId="0" fontId="119" fillId="41" borderId="0" xfId="0" applyFont="1" applyFill="1" applyAlignment="1">
      <alignment horizontal="center" vertical="center"/>
    </xf>
    <xf numFmtId="0" fontId="119" fillId="44" borderId="21" xfId="0" applyFont="1" applyFill="1" applyBorder="1" applyAlignment="1">
      <alignment horizontal="center" vertical="center"/>
    </xf>
    <xf numFmtId="0" fontId="119" fillId="44" borderId="0" xfId="0" applyFont="1" applyFill="1" applyAlignment="1">
      <alignment horizontal="center" vertical="center"/>
    </xf>
    <xf numFmtId="0" fontId="119" fillId="43" borderId="19" xfId="0" applyFont="1" applyFill="1" applyBorder="1" applyAlignment="1">
      <alignment horizontal="center" vertical="center"/>
    </xf>
    <xf numFmtId="0" fontId="119" fillId="43" borderId="16" xfId="0" applyFont="1" applyFill="1" applyBorder="1" applyAlignment="1">
      <alignment horizontal="center" vertical="center"/>
    </xf>
    <xf numFmtId="0" fontId="119" fillId="41" borderId="19" xfId="0" applyFont="1" applyFill="1" applyBorder="1" applyAlignment="1">
      <alignment horizontal="center" vertical="center"/>
    </xf>
    <xf numFmtId="0" fontId="119" fillId="41" borderId="16" xfId="0" applyFont="1" applyFill="1" applyBorder="1" applyAlignment="1">
      <alignment horizontal="center" vertical="center"/>
    </xf>
    <xf numFmtId="0" fontId="119" fillId="44" borderId="19" xfId="0" applyFont="1" applyFill="1" applyBorder="1" applyAlignment="1">
      <alignment horizontal="center" vertical="center"/>
    </xf>
    <xf numFmtId="0" fontId="119" fillId="44" borderId="16" xfId="0" applyFont="1" applyFill="1" applyBorder="1" applyAlignment="1">
      <alignment horizontal="center" vertical="center"/>
    </xf>
    <xf numFmtId="3" fontId="38" fillId="43" borderId="2" xfId="1" applyNumberFormat="1" applyFont="1" applyFill="1" applyBorder="1" applyAlignment="1" applyProtection="1">
      <alignment horizontal="center" vertical="center"/>
    </xf>
    <xf numFmtId="3" fontId="38" fillId="43" borderId="20" xfId="1" applyNumberFormat="1" applyFont="1" applyFill="1" applyBorder="1" applyAlignment="1" applyProtection="1">
      <alignment horizontal="center" vertical="center"/>
    </xf>
    <xf numFmtId="3" fontId="38" fillId="41" borderId="2" xfId="1" applyNumberFormat="1" applyFont="1" applyFill="1" applyBorder="1" applyAlignment="1" applyProtection="1">
      <alignment horizontal="center" vertical="center"/>
    </xf>
    <xf numFmtId="3" fontId="38" fillId="41" borderId="20" xfId="1" applyNumberFormat="1" applyFont="1" applyFill="1" applyBorder="1" applyAlignment="1" applyProtection="1">
      <alignment horizontal="center" vertical="center"/>
    </xf>
    <xf numFmtId="3" fontId="38" fillId="44" borderId="2" xfId="1" applyNumberFormat="1" applyFont="1" applyFill="1" applyBorder="1" applyAlignment="1" applyProtection="1">
      <alignment horizontal="center" vertical="center"/>
    </xf>
    <xf numFmtId="3" fontId="38" fillId="43" borderId="4" xfId="1" applyNumberFormat="1" applyFont="1" applyFill="1" applyBorder="1" applyAlignment="1" applyProtection="1">
      <alignment horizontal="center" vertical="center"/>
    </xf>
    <xf numFmtId="3" fontId="38" fillId="43" borderId="21" xfId="1" applyNumberFormat="1" applyFont="1" applyFill="1" applyBorder="1" applyAlignment="1" applyProtection="1">
      <alignment horizontal="center" vertical="center"/>
    </xf>
    <xf numFmtId="3" fontId="38" fillId="41" borderId="4" xfId="1" applyNumberFormat="1" applyFont="1" applyFill="1" applyBorder="1" applyAlignment="1" applyProtection="1">
      <alignment horizontal="center" vertical="center"/>
    </xf>
    <xf numFmtId="3" fontId="38" fillId="41" borderId="21" xfId="1" applyNumberFormat="1" applyFont="1" applyFill="1" applyBorder="1" applyAlignment="1" applyProtection="1">
      <alignment horizontal="center" vertical="center"/>
    </xf>
    <xf numFmtId="3" fontId="38" fillId="44" borderId="4" xfId="1" applyNumberFormat="1" applyFont="1" applyFill="1" applyBorder="1" applyAlignment="1" applyProtection="1">
      <alignment horizontal="center" vertical="center"/>
    </xf>
    <xf numFmtId="0" fontId="18" fillId="52" borderId="0" xfId="0" applyFont="1" applyFill="1" applyAlignment="1">
      <alignment horizontal="center" vertical="center"/>
    </xf>
    <xf numFmtId="0" fontId="18" fillId="52" borderId="0" xfId="0" applyFont="1" applyFill="1" applyBorder="1" applyAlignment="1">
      <alignment horizontal="center" vertical="center"/>
    </xf>
    <xf numFmtId="0" fontId="1" fillId="52" borderId="0" xfId="0" applyFont="1" applyFill="1" applyAlignment="1">
      <alignment horizontal="center" vertical="center"/>
    </xf>
    <xf numFmtId="0" fontId="1" fillId="52" borderId="0" xfId="0" applyFont="1" applyFill="1" applyBorder="1" applyAlignment="1">
      <alignment horizontal="center" vertical="center"/>
    </xf>
    <xf numFmtId="3" fontId="25" fillId="49" borderId="1" xfId="1" applyNumberFormat="1" applyFont="1" applyFill="1" applyBorder="1" applyAlignment="1" applyProtection="1">
      <alignment horizontal="center" vertical="center"/>
    </xf>
    <xf numFmtId="3" fontId="25" fillId="49" borderId="5" xfId="1" applyNumberFormat="1" applyFont="1" applyFill="1" applyBorder="1" applyAlignment="1" applyProtection="1">
      <alignment horizontal="center" vertical="center"/>
    </xf>
    <xf numFmtId="3" fontId="37" fillId="50" borderId="1" xfId="1" applyNumberFormat="1" applyFont="1" applyFill="1" applyBorder="1" applyAlignment="1" applyProtection="1">
      <alignment horizontal="center" vertical="center"/>
    </xf>
    <xf numFmtId="3" fontId="37" fillId="50" borderId="5" xfId="1" applyNumberFormat="1" applyFont="1" applyFill="1" applyBorder="1" applyAlignment="1" applyProtection="1">
      <alignment horizontal="center" vertical="center"/>
    </xf>
    <xf numFmtId="3" fontId="19" fillId="50" borderId="2" xfId="1" applyNumberFormat="1" applyFont="1" applyFill="1" applyBorder="1" applyAlignment="1" applyProtection="1">
      <alignment horizontal="center" vertical="center"/>
    </xf>
    <xf numFmtId="3" fontId="37" fillId="41" borderId="1" xfId="1" applyNumberFormat="1" applyFont="1" applyFill="1" applyBorder="1" applyAlignment="1" applyProtection="1">
      <alignment horizontal="center" vertical="center"/>
    </xf>
    <xf numFmtId="3" fontId="37" fillId="41" borderId="5" xfId="1" applyNumberFormat="1" applyFont="1" applyFill="1" applyBorder="1" applyAlignment="1" applyProtection="1">
      <alignment horizontal="center" vertical="center"/>
    </xf>
    <xf numFmtId="3" fontId="36" fillId="49" borderId="1" xfId="1" applyNumberFormat="1" applyFont="1" applyFill="1" applyBorder="1" applyAlignment="1" applyProtection="1">
      <alignment horizontal="center" vertical="center"/>
    </xf>
    <xf numFmtId="3" fontId="36" fillId="49" borderId="5" xfId="1" applyNumberFormat="1" applyFont="1" applyFill="1" applyBorder="1" applyAlignment="1" applyProtection="1">
      <alignment horizontal="center" vertical="center"/>
    </xf>
    <xf numFmtId="3" fontId="35" fillId="50" borderId="1" xfId="1" applyNumberFormat="1" applyFont="1" applyFill="1" applyBorder="1" applyAlignment="1" applyProtection="1">
      <alignment horizontal="center" vertical="center"/>
    </xf>
    <xf numFmtId="3" fontId="35" fillId="50" borderId="5" xfId="1" applyNumberFormat="1" applyFont="1" applyFill="1" applyBorder="1" applyAlignment="1" applyProtection="1">
      <alignment horizontal="center" vertical="center"/>
    </xf>
    <xf numFmtId="3" fontId="19" fillId="50" borderId="4" xfId="1" applyNumberFormat="1" applyFont="1" applyFill="1" applyBorder="1" applyAlignment="1" applyProtection="1">
      <alignment horizontal="center" vertical="center"/>
    </xf>
    <xf numFmtId="3" fontId="36" fillId="49" borderId="1" xfId="15" applyNumberFormat="1" applyFont="1" applyFill="1" applyBorder="1" applyAlignment="1" applyProtection="1">
      <alignment horizontal="center" vertical="center"/>
    </xf>
    <xf numFmtId="3" fontId="36" fillId="49" borderId="5" xfId="15" applyNumberFormat="1" applyFont="1" applyFill="1" applyBorder="1" applyAlignment="1" applyProtection="1">
      <alignment horizontal="center" vertical="center"/>
    </xf>
    <xf numFmtId="3" fontId="36" fillId="50" borderId="1" xfId="15" applyNumberFormat="1" applyFont="1" applyFill="1" applyBorder="1" applyAlignment="1" applyProtection="1">
      <alignment horizontal="center" vertical="center"/>
    </xf>
    <xf numFmtId="3" fontId="36" fillId="50" borderId="5" xfId="15" applyNumberFormat="1" applyFont="1" applyFill="1" applyBorder="1" applyAlignment="1" applyProtection="1">
      <alignment horizontal="center" vertical="center"/>
    </xf>
    <xf numFmtId="3" fontId="19" fillId="50" borderId="21" xfId="15" applyNumberFormat="1" applyFont="1" applyFill="1" applyBorder="1" applyAlignment="1" applyProtection="1">
      <alignment horizontal="center" vertical="center"/>
    </xf>
    <xf numFmtId="3" fontId="19" fillId="50" borderId="25" xfId="15" applyNumberFormat="1" applyFont="1" applyFill="1" applyBorder="1" applyAlignment="1" applyProtection="1">
      <alignment horizontal="center" vertical="center"/>
    </xf>
    <xf numFmtId="3" fontId="36" fillId="41" borderId="1" xfId="1" applyNumberFormat="1" applyFont="1" applyFill="1" applyBorder="1" applyAlignment="1" applyProtection="1">
      <alignment horizontal="center" vertical="center"/>
    </xf>
    <xf numFmtId="3" fontId="36" fillId="41" borderId="5" xfId="1" applyNumberFormat="1" applyFont="1" applyFill="1" applyBorder="1" applyAlignment="1" applyProtection="1">
      <alignment horizontal="center" vertical="center"/>
    </xf>
    <xf numFmtId="3" fontId="38" fillId="44" borderId="21" xfId="1" applyNumberFormat="1" applyFont="1" applyFill="1" applyBorder="1" applyAlignment="1" applyProtection="1">
      <alignment horizontal="center" vertical="center"/>
    </xf>
    <xf numFmtId="3" fontId="38" fillId="44" borderId="25" xfId="1" applyNumberFormat="1" applyFont="1" applyFill="1" applyBorder="1" applyAlignment="1" applyProtection="1">
      <alignment horizontal="center" vertical="center"/>
    </xf>
    <xf numFmtId="0" fontId="38" fillId="43" borderId="20" xfId="0" applyFont="1" applyFill="1" applyBorder="1" applyAlignment="1">
      <alignment horizontal="center" vertical="center"/>
    </xf>
    <xf numFmtId="0" fontId="38" fillId="43" borderId="18" xfId="0" applyFont="1" applyFill="1" applyBorder="1" applyAlignment="1">
      <alignment horizontal="center" vertical="center"/>
    </xf>
    <xf numFmtId="0" fontId="38" fillId="43" borderId="21" xfId="0" applyFont="1" applyFill="1" applyBorder="1" applyAlignment="1">
      <alignment horizontal="center" vertical="center"/>
    </xf>
    <xf numFmtId="0" fontId="38" fillId="43" borderId="0" xfId="0" applyFont="1" applyFill="1" applyBorder="1" applyAlignment="1">
      <alignment horizontal="center" vertical="center"/>
    </xf>
    <xf numFmtId="0" fontId="4" fillId="41" borderId="21" xfId="0" applyFont="1" applyFill="1" applyBorder="1" applyAlignment="1">
      <alignment horizontal="center" vertical="center"/>
    </xf>
    <xf numFmtId="0" fontId="4" fillId="41" borderId="0" xfId="0" applyFont="1" applyFill="1" applyBorder="1" applyAlignment="1">
      <alignment horizontal="center" vertical="center"/>
    </xf>
    <xf numFmtId="0" fontId="4" fillId="44" borderId="21" xfId="0" applyFont="1" applyFill="1" applyBorder="1" applyAlignment="1">
      <alignment horizontal="center" vertical="center"/>
    </xf>
    <xf numFmtId="0" fontId="4" fillId="44" borderId="0" xfId="0" applyFont="1" applyFill="1" applyBorder="1" applyAlignment="1">
      <alignment horizontal="center" vertical="center"/>
    </xf>
    <xf numFmtId="0" fontId="38" fillId="43" borderId="19" xfId="0" applyFont="1" applyFill="1" applyBorder="1" applyAlignment="1">
      <alignment horizontal="center" vertical="center"/>
    </xf>
    <xf numFmtId="0" fontId="38" fillId="43" borderId="16" xfId="0" applyFont="1" applyFill="1" applyBorder="1" applyAlignment="1">
      <alignment horizontal="center" vertical="center"/>
    </xf>
    <xf numFmtId="0" fontId="4" fillId="41" borderId="19" xfId="0" applyFont="1" applyFill="1" applyBorder="1" applyAlignment="1">
      <alignment horizontal="center" vertical="center"/>
    </xf>
    <xf numFmtId="0" fontId="4" fillId="41" borderId="16" xfId="0" applyFont="1" applyFill="1" applyBorder="1" applyAlignment="1">
      <alignment horizontal="center" vertical="center"/>
    </xf>
    <xf numFmtId="0" fontId="4" fillId="44" borderId="19" xfId="0" applyFont="1" applyFill="1" applyBorder="1" applyAlignment="1">
      <alignment horizontal="center" vertical="center"/>
    </xf>
    <xf numFmtId="0" fontId="4" fillId="44" borderId="16" xfId="0" applyFont="1" applyFill="1" applyBorder="1" applyAlignment="1">
      <alignment horizontal="center" vertical="center"/>
    </xf>
    <xf numFmtId="0" fontId="4" fillId="41" borderId="20" xfId="0" applyFont="1" applyFill="1" applyBorder="1" applyAlignment="1">
      <alignment horizontal="center" vertical="center"/>
    </xf>
    <xf numFmtId="0" fontId="4" fillId="41" borderId="18" xfId="0" applyFont="1" applyFill="1" applyBorder="1" applyAlignment="1">
      <alignment horizontal="center" vertical="center"/>
    </xf>
    <xf numFmtId="0" fontId="4" fillId="44" borderId="20" xfId="0" applyFont="1" applyFill="1" applyBorder="1" applyAlignment="1">
      <alignment horizontal="center" vertical="center"/>
    </xf>
    <xf numFmtId="0" fontId="4" fillId="44" borderId="18" xfId="0" applyFont="1" applyFill="1" applyBorder="1" applyAlignment="1">
      <alignment horizontal="center" vertical="center"/>
    </xf>
    <xf numFmtId="0" fontId="119" fillId="43" borderId="20" xfId="0" applyFont="1" applyFill="1" applyBorder="1" applyAlignment="1">
      <alignment horizontal="center" vertical="center"/>
    </xf>
    <xf numFmtId="0" fontId="119" fillId="43" borderId="18" xfId="0" applyFont="1" applyFill="1" applyBorder="1" applyAlignment="1">
      <alignment horizontal="center" vertical="center"/>
    </xf>
    <xf numFmtId="0" fontId="119" fillId="41" borderId="20" xfId="0" applyFont="1" applyFill="1" applyBorder="1" applyAlignment="1">
      <alignment horizontal="center" vertical="center"/>
    </xf>
    <xf numFmtId="0" fontId="119" fillId="41" borderId="18" xfId="0" applyFont="1" applyFill="1" applyBorder="1" applyAlignment="1">
      <alignment horizontal="center" vertical="center"/>
    </xf>
    <xf numFmtId="0" fontId="119" fillId="44" borderId="20" xfId="0" applyFont="1" applyFill="1" applyBorder="1" applyAlignment="1">
      <alignment horizontal="center" vertical="center"/>
    </xf>
    <xf numFmtId="0" fontId="119" fillId="44" borderId="18" xfId="0" applyFont="1" applyFill="1" applyBorder="1" applyAlignment="1">
      <alignment horizontal="center" vertical="center"/>
    </xf>
    <xf numFmtId="3" fontId="38" fillId="43" borderId="0" xfId="1" applyNumberFormat="1" applyFont="1" applyFill="1" applyBorder="1" applyAlignment="1" applyProtection="1">
      <alignment horizontal="center" vertical="center"/>
    </xf>
    <xf numFmtId="3" fontId="38" fillId="41" borderId="1" xfId="1" applyNumberFormat="1" applyFont="1" applyFill="1" applyBorder="1" applyAlignment="1" applyProtection="1">
      <alignment horizontal="center" vertical="center"/>
    </xf>
    <xf numFmtId="3" fontId="38" fillId="41" borderId="5" xfId="1" applyNumberFormat="1" applyFont="1" applyFill="1" applyBorder="1" applyAlignment="1" applyProtection="1">
      <alignment horizontal="center" vertical="center"/>
    </xf>
    <xf numFmtId="3" fontId="25" fillId="41" borderId="1" xfId="1" applyNumberFormat="1" applyFont="1" applyFill="1" applyBorder="1" applyAlignment="1" applyProtection="1">
      <alignment horizontal="center" vertical="center"/>
    </xf>
    <xf numFmtId="3" fontId="25" fillId="41" borderId="5" xfId="1" applyNumberFormat="1" applyFont="1" applyFill="1" applyBorder="1" applyAlignment="1" applyProtection="1">
      <alignment horizontal="center" vertical="center"/>
    </xf>
    <xf numFmtId="3" fontId="38" fillId="43" borderId="19" xfId="1" applyNumberFormat="1" applyFont="1" applyFill="1" applyBorder="1" applyAlignment="1" applyProtection="1">
      <alignment horizontal="center" vertical="center"/>
    </xf>
    <xf numFmtId="3" fontId="38" fillId="43" borderId="16" xfId="1" applyNumberFormat="1" applyFont="1" applyFill="1" applyBorder="1" applyAlignment="1" applyProtection="1">
      <alignment horizontal="center" vertical="center"/>
    </xf>
    <xf numFmtId="3" fontId="38" fillId="44" borderId="19" xfId="1" applyNumberFormat="1" applyFont="1" applyFill="1" applyBorder="1" applyAlignment="1" applyProtection="1">
      <alignment horizontal="center" vertical="center"/>
    </xf>
    <xf numFmtId="3" fontId="38" fillId="44" borderId="15" xfId="1" applyNumberFormat="1" applyFont="1" applyFill="1" applyBorder="1" applyAlignment="1" applyProtection="1">
      <alignment horizontal="center" vertical="center"/>
    </xf>
    <xf numFmtId="3" fontId="38" fillId="43" borderId="18" xfId="1" applyNumberFormat="1" applyFont="1" applyFill="1" applyBorder="1" applyAlignment="1" applyProtection="1">
      <alignment horizontal="center" vertical="center"/>
    </xf>
    <xf numFmtId="3" fontId="38" fillId="44" borderId="20" xfId="1" applyNumberFormat="1" applyFont="1" applyFill="1" applyBorder="1" applyAlignment="1" applyProtection="1">
      <alignment horizontal="center" vertical="center"/>
    </xf>
    <xf numFmtId="3" fontId="38" fillId="44" borderId="14" xfId="1" applyNumberFormat="1" applyFont="1" applyFill="1" applyBorder="1" applyAlignment="1" applyProtection="1">
      <alignment horizontal="center" vertical="center"/>
    </xf>
    <xf numFmtId="3" fontId="98" fillId="43" borderId="21" xfId="1" applyNumberFormat="1" applyFont="1" applyFill="1" applyBorder="1" applyAlignment="1" applyProtection="1">
      <alignment horizontal="center" vertical="center"/>
    </xf>
    <xf numFmtId="3" fontId="98" fillId="43" borderId="0" xfId="1" applyNumberFormat="1" applyFont="1" applyFill="1" applyBorder="1" applyAlignment="1" applyProtection="1">
      <alignment horizontal="center" vertical="center"/>
    </xf>
    <xf numFmtId="3" fontId="20" fillId="29" borderId="1" xfId="1" applyNumberFormat="1" applyFont="1" applyFill="1" applyBorder="1" applyAlignment="1" applyProtection="1">
      <alignment horizontal="center" vertical="center"/>
    </xf>
    <xf numFmtId="3" fontId="20" fillId="29" borderId="5" xfId="1" applyNumberFormat="1" applyFont="1" applyFill="1" applyBorder="1" applyAlignment="1" applyProtection="1">
      <alignment horizontal="center" vertical="center"/>
    </xf>
    <xf numFmtId="3" fontId="98" fillId="29" borderId="21" xfId="1" applyNumberFormat="1" applyFont="1" applyFill="1" applyBorder="1" applyAlignment="1" applyProtection="1">
      <alignment horizontal="center" vertical="center"/>
    </xf>
    <xf numFmtId="3" fontId="98" fillId="29" borderId="25" xfId="1" applyNumberFormat="1" applyFont="1" applyFill="1" applyBorder="1" applyAlignment="1" applyProtection="1">
      <alignment horizontal="center" vertical="center"/>
    </xf>
    <xf numFmtId="3" fontId="20" fillId="41" borderId="1" xfId="1" applyNumberFormat="1" applyFont="1" applyFill="1" applyBorder="1" applyAlignment="1" applyProtection="1">
      <alignment horizontal="center" vertical="center"/>
    </xf>
    <xf numFmtId="3" fontId="20" fillId="41" borderId="5" xfId="1" applyNumberFormat="1" applyFont="1" applyFill="1" applyBorder="1" applyAlignment="1" applyProtection="1">
      <alignment horizontal="center" vertical="center"/>
    </xf>
    <xf numFmtId="3" fontId="98" fillId="44" borderId="21" xfId="1" applyNumberFormat="1" applyFont="1" applyFill="1" applyBorder="1" applyAlignment="1" applyProtection="1">
      <alignment horizontal="center" vertical="center"/>
    </xf>
    <xf numFmtId="3" fontId="98" fillId="44" borderId="25" xfId="1" applyNumberFormat="1" applyFont="1" applyFill="1" applyBorder="1" applyAlignment="1" applyProtection="1">
      <alignment horizontal="center" vertical="center"/>
    </xf>
    <xf numFmtId="3" fontId="38" fillId="43" borderId="25" xfId="1" applyNumberFormat="1" applyFont="1" applyFill="1" applyBorder="1" applyAlignment="1" applyProtection="1">
      <alignment horizontal="center" vertical="center"/>
    </xf>
    <xf numFmtId="3" fontId="38" fillId="43" borderId="15" xfId="1" applyNumberFormat="1" applyFont="1" applyFill="1" applyBorder="1" applyAlignment="1" applyProtection="1">
      <alignment horizontal="center" vertical="center"/>
    </xf>
    <xf numFmtId="3" fontId="38" fillId="43" borderId="21" xfId="15" applyNumberFormat="1" applyFont="1" applyFill="1" applyBorder="1" applyAlignment="1" applyProtection="1">
      <alignment horizontal="center" vertical="center"/>
    </xf>
    <xf numFmtId="3" fontId="38" fillId="43" borderId="0" xfId="15" applyNumberFormat="1" applyFont="1" applyFill="1" applyBorder="1" applyAlignment="1" applyProtection="1">
      <alignment horizontal="center" vertical="center"/>
    </xf>
    <xf numFmtId="3" fontId="38" fillId="41" borderId="1" xfId="15" applyNumberFormat="1" applyFont="1" applyFill="1" applyBorder="1" applyAlignment="1" applyProtection="1">
      <alignment horizontal="center" vertical="center"/>
    </xf>
    <xf numFmtId="3" fontId="38" fillId="41" borderId="5" xfId="15" applyNumberFormat="1" applyFont="1" applyFill="1" applyBorder="1" applyAlignment="1" applyProtection="1">
      <alignment horizontal="center" vertical="center"/>
    </xf>
    <xf numFmtId="3" fontId="38" fillId="44" borderId="21" xfId="15" applyNumberFormat="1" applyFont="1" applyFill="1" applyBorder="1" applyAlignment="1" applyProtection="1">
      <alignment horizontal="center" vertical="center"/>
    </xf>
    <xf numFmtId="3" fontId="38" fillId="44" borderId="25" xfId="15" applyNumberFormat="1" applyFont="1" applyFill="1" applyBorder="1" applyAlignment="1" applyProtection="1">
      <alignment horizontal="center" vertical="center"/>
    </xf>
    <xf numFmtId="3" fontId="38" fillId="43" borderId="25" xfId="15" applyNumberFormat="1" applyFont="1" applyFill="1" applyBorder="1" applyAlignment="1" applyProtection="1">
      <alignment horizontal="center" vertical="center"/>
    </xf>
    <xf numFmtId="3" fontId="111" fillId="41" borderId="21" xfId="1" applyNumberFormat="1" applyFont="1" applyFill="1" applyBorder="1" applyAlignment="1" applyProtection="1">
      <alignment horizontal="center" vertical="center"/>
    </xf>
    <xf numFmtId="3" fontId="111" fillId="41" borderId="0" xfId="1" applyNumberFormat="1" applyFont="1" applyFill="1" applyBorder="1" applyAlignment="1" applyProtection="1">
      <alignment horizontal="center" vertical="center"/>
    </xf>
    <xf numFmtId="3" fontId="38" fillId="43" borderId="14" xfId="1" applyNumberFormat="1" applyFont="1" applyFill="1" applyBorder="1" applyAlignment="1" applyProtection="1">
      <alignment horizontal="center" vertical="center"/>
    </xf>
    <xf numFmtId="3" fontId="116" fillId="43" borderId="20" xfId="1" applyNumberFormat="1" applyFont="1" applyFill="1" applyBorder="1" applyAlignment="1" applyProtection="1">
      <alignment horizontal="center" vertical="center" wrapText="1"/>
    </xf>
    <xf numFmtId="3" fontId="116" fillId="43" borderId="18" xfId="1" applyNumberFormat="1" applyFont="1" applyFill="1" applyBorder="1" applyAlignment="1" applyProtection="1">
      <alignment horizontal="center" vertical="center" wrapText="1"/>
    </xf>
    <xf numFmtId="3" fontId="111" fillId="41" borderId="21" xfId="1" applyNumberFormat="1" applyFont="1" applyFill="1" applyBorder="1" applyAlignment="1" applyProtection="1">
      <alignment horizontal="center" vertical="center" wrapText="1"/>
    </xf>
    <xf numFmtId="3" fontId="111" fillId="41" borderId="0" xfId="1" applyNumberFormat="1" applyFont="1" applyFill="1" applyBorder="1" applyAlignment="1" applyProtection="1">
      <alignment horizontal="center" vertical="center" wrapText="1"/>
    </xf>
    <xf numFmtId="3" fontId="38" fillId="44" borderId="20" xfId="1" applyNumberFormat="1" applyFont="1" applyFill="1" applyBorder="1" applyAlignment="1" applyProtection="1">
      <alignment horizontal="center" vertical="center" wrapText="1"/>
    </xf>
    <xf numFmtId="3" fontId="38" fillId="44" borderId="14" xfId="1" applyNumberFormat="1" applyFont="1" applyFill="1" applyBorder="1" applyAlignment="1" applyProtection="1">
      <alignment horizontal="center" vertical="center" wrapText="1"/>
    </xf>
    <xf numFmtId="0" fontId="117" fillId="43" borderId="0" xfId="0" applyFont="1" applyFill="1" applyBorder="1" applyAlignment="1">
      <alignment horizontal="center" vertical="center"/>
    </xf>
    <xf numFmtId="3" fontId="19" fillId="41" borderId="1" xfId="1" applyNumberFormat="1" applyFont="1" applyFill="1" applyBorder="1" applyAlignment="1" applyProtection="1">
      <alignment horizontal="center" vertical="center"/>
    </xf>
    <xf numFmtId="0" fontId="14" fillId="41" borderId="5" xfId="0" applyFont="1" applyFill="1" applyBorder="1" applyAlignment="1">
      <alignment horizontal="center" vertical="center"/>
    </xf>
    <xf numFmtId="0" fontId="120" fillId="44" borderId="25" xfId="0" applyFont="1" applyFill="1" applyBorder="1" applyAlignment="1">
      <alignment horizontal="center" vertical="center"/>
    </xf>
    <xf numFmtId="3" fontId="19" fillId="41" borderId="5" xfId="1" applyNumberFormat="1" applyFont="1" applyFill="1" applyBorder="1" applyAlignment="1" applyProtection="1">
      <alignment horizontal="center" vertical="center"/>
    </xf>
    <xf numFmtId="3" fontId="19" fillId="41" borderId="6" xfId="1" applyNumberFormat="1" applyFont="1" applyFill="1" applyBorder="1" applyAlignment="1" applyProtection="1">
      <alignment horizontal="center" vertical="center"/>
    </xf>
    <xf numFmtId="3" fontId="38" fillId="44" borderId="0" xfId="1" applyNumberFormat="1" applyFont="1" applyFill="1" applyBorder="1" applyAlignment="1" applyProtection="1">
      <alignment horizontal="center" vertical="center"/>
    </xf>
    <xf numFmtId="0" fontId="31" fillId="43" borderId="16" xfId="0" applyFont="1" applyFill="1" applyBorder="1" applyAlignment="1">
      <alignment horizontal="center" vertical="center"/>
    </xf>
    <xf numFmtId="0" fontId="1" fillId="41" borderId="5" xfId="0" applyFont="1" applyFill="1" applyBorder="1" applyAlignment="1">
      <alignment horizontal="center" vertical="center"/>
    </xf>
    <xf numFmtId="0" fontId="1" fillId="41" borderId="6" xfId="0" applyFont="1" applyFill="1" applyBorder="1" applyAlignment="1">
      <alignment horizontal="center" vertical="center"/>
    </xf>
    <xf numFmtId="0" fontId="31" fillId="44" borderId="16" xfId="0" applyFont="1" applyFill="1" applyBorder="1" applyAlignment="1">
      <alignment horizontal="center" vertical="center"/>
    </xf>
    <xf numFmtId="3" fontId="19" fillId="41" borderId="4" xfId="1" applyNumberFormat="1" applyFont="1" applyFill="1" applyBorder="1" applyAlignment="1" applyProtection="1">
      <alignment horizontal="center" vertical="center"/>
    </xf>
    <xf numFmtId="3" fontId="19" fillId="41" borderId="21" xfId="1" applyNumberFormat="1" applyFont="1" applyFill="1" applyBorder="1" applyAlignment="1" applyProtection="1">
      <alignment horizontal="center" vertical="center"/>
    </xf>
    <xf numFmtId="3" fontId="38" fillId="43" borderId="3" xfId="1" applyNumberFormat="1" applyFont="1" applyFill="1" applyBorder="1" applyAlignment="1" applyProtection="1">
      <alignment horizontal="center" vertical="center"/>
    </xf>
    <xf numFmtId="3" fontId="19" fillId="41" borderId="3" xfId="1" applyNumberFormat="1" applyFont="1" applyFill="1" applyBorder="1" applyAlignment="1" applyProtection="1">
      <alignment horizontal="center" vertical="center"/>
    </xf>
    <xf numFmtId="3" fontId="19" fillId="41" borderId="19" xfId="1" applyNumberFormat="1" applyFont="1" applyFill="1" applyBorder="1" applyAlignment="1" applyProtection="1">
      <alignment horizontal="center" vertical="center"/>
    </xf>
    <xf numFmtId="3" fontId="38" fillId="44" borderId="3" xfId="1" applyNumberFormat="1" applyFont="1" applyFill="1" applyBorder="1" applyAlignment="1" applyProtection="1">
      <alignment horizontal="center" vertical="center"/>
    </xf>
    <xf numFmtId="3" fontId="116" fillId="43" borderId="20" xfId="1" applyNumberFormat="1" applyFont="1" applyFill="1" applyBorder="1" applyAlignment="1" applyProtection="1">
      <alignment horizontal="center" vertical="center"/>
    </xf>
    <xf numFmtId="0" fontId="117" fillId="43" borderId="18" xfId="0" applyFont="1" applyFill="1" applyBorder="1" applyAlignment="1">
      <alignment horizontal="center" vertical="center"/>
    </xf>
    <xf numFmtId="0" fontId="120" fillId="44" borderId="14" xfId="0" applyFont="1" applyFill="1" applyBorder="1" applyAlignment="1">
      <alignment horizontal="center" vertical="center"/>
    </xf>
    <xf numFmtId="3" fontId="19" fillId="41" borderId="2" xfId="1" applyNumberFormat="1" applyFont="1" applyFill="1" applyBorder="1" applyAlignment="1" applyProtection="1">
      <alignment horizontal="center" vertical="center"/>
    </xf>
    <xf numFmtId="3" fontId="19" fillId="41" borderId="20" xfId="1" applyNumberFormat="1" applyFont="1" applyFill="1" applyBorder="1" applyAlignment="1" applyProtection="1">
      <alignment horizontal="center" vertical="center"/>
    </xf>
    <xf numFmtId="3" fontId="115" fillId="43" borderId="21" xfId="1" applyNumberFormat="1" applyFont="1" applyFill="1" applyBorder="1" applyAlignment="1">
      <alignment horizontal="center" vertical="center"/>
    </xf>
    <xf numFmtId="3" fontId="115" fillId="43" borderId="0" xfId="1" applyNumberFormat="1" applyFont="1" applyFill="1" applyBorder="1" applyAlignment="1">
      <alignment horizontal="center" vertical="center"/>
    </xf>
    <xf numFmtId="3" fontId="115" fillId="41" borderId="21" xfId="1" applyNumberFormat="1" applyFont="1" applyFill="1" applyBorder="1" applyAlignment="1">
      <alignment horizontal="center" vertical="center"/>
    </xf>
    <xf numFmtId="3" fontId="115" fillId="41" borderId="0" xfId="1" applyNumberFormat="1" applyFont="1" applyFill="1" applyBorder="1" applyAlignment="1">
      <alignment horizontal="center" vertical="center"/>
    </xf>
    <xf numFmtId="3" fontId="115" fillId="44" borderId="21" xfId="1" applyNumberFormat="1" applyFont="1" applyFill="1" applyBorder="1" applyAlignment="1">
      <alignment horizontal="center" vertical="center"/>
    </xf>
    <xf numFmtId="3" fontId="115" fillId="44" borderId="25" xfId="1" applyNumberFormat="1" applyFont="1" applyFill="1" applyBorder="1" applyAlignment="1">
      <alignment horizontal="center" vertical="center"/>
    </xf>
    <xf numFmtId="3" fontId="115" fillId="29" borderId="4" xfId="1" applyNumberFormat="1" applyFont="1" applyFill="1" applyBorder="1" applyAlignment="1" applyProtection="1">
      <alignment horizontal="center" vertical="center"/>
    </xf>
    <xf numFmtId="3" fontId="115" fillId="29" borderId="21" xfId="1" applyNumberFormat="1" applyFont="1" applyFill="1" applyBorder="1" applyAlignment="1" applyProtection="1">
      <alignment horizontal="center" vertical="center"/>
    </xf>
    <xf numFmtId="3" fontId="115" fillId="43" borderId="4" xfId="1" applyNumberFormat="1" applyFont="1" applyFill="1" applyBorder="1" applyAlignment="1" applyProtection="1">
      <alignment horizontal="center" vertical="center"/>
    </xf>
    <xf numFmtId="3" fontId="115" fillId="43" borderId="21" xfId="1" applyNumberFormat="1" applyFont="1" applyFill="1" applyBorder="1" applyAlignment="1" applyProtection="1">
      <alignment horizontal="center" vertical="center"/>
    </xf>
    <xf numFmtId="3" fontId="115" fillId="41" borderId="4" xfId="1" applyNumberFormat="1" applyFont="1" applyFill="1" applyBorder="1" applyAlignment="1" applyProtection="1">
      <alignment horizontal="center" vertical="center"/>
    </xf>
    <xf numFmtId="3" fontId="115" fillId="41" borderId="21" xfId="1" applyNumberFormat="1" applyFont="1" applyFill="1" applyBorder="1" applyAlignment="1" applyProtection="1">
      <alignment horizontal="center" vertical="center"/>
    </xf>
    <xf numFmtId="3" fontId="115" fillId="44" borderId="4" xfId="1" applyNumberFormat="1" applyFont="1" applyFill="1" applyBorder="1" applyAlignment="1" applyProtection="1">
      <alignment horizontal="center" vertical="center"/>
    </xf>
    <xf numFmtId="3" fontId="115" fillId="43" borderId="0" xfId="1" applyNumberFormat="1" applyFont="1" applyFill="1" applyBorder="1" applyAlignment="1" applyProtection="1">
      <alignment horizontal="center" vertical="center"/>
    </xf>
    <xf numFmtId="3" fontId="115" fillId="41" borderId="0" xfId="1" applyNumberFormat="1" applyFont="1" applyFill="1" applyBorder="1" applyAlignment="1" applyProtection="1">
      <alignment horizontal="center" vertical="center"/>
    </xf>
    <xf numFmtId="3" fontId="115" fillId="44" borderId="21" xfId="1" applyNumberFormat="1" applyFont="1" applyFill="1" applyBorder="1" applyAlignment="1" applyProtection="1">
      <alignment horizontal="center" vertical="center"/>
    </xf>
    <xf numFmtId="3" fontId="115" fillId="44" borderId="25" xfId="1" applyNumberFormat="1" applyFont="1" applyFill="1" applyBorder="1" applyAlignment="1" applyProtection="1">
      <alignment horizontal="center" vertical="center"/>
    </xf>
    <xf numFmtId="3" fontId="115" fillId="43" borderId="19" xfId="1" applyNumberFormat="1" applyFont="1" applyFill="1" applyBorder="1" applyAlignment="1" applyProtection="1">
      <alignment horizontal="center" vertical="center"/>
    </xf>
    <xf numFmtId="3" fontId="115" fillId="43" borderId="16" xfId="1" applyNumberFormat="1" applyFont="1" applyFill="1" applyBorder="1" applyAlignment="1" applyProtection="1">
      <alignment horizontal="center" vertical="center"/>
    </xf>
    <xf numFmtId="3" fontId="115" fillId="41" borderId="19" xfId="1" applyNumberFormat="1" applyFont="1" applyFill="1" applyBorder="1" applyAlignment="1" applyProtection="1">
      <alignment horizontal="center" vertical="center"/>
    </xf>
    <xf numFmtId="3" fontId="115" fillId="41" borderId="16" xfId="1" applyNumberFormat="1" applyFont="1" applyFill="1" applyBorder="1" applyAlignment="1" applyProtection="1">
      <alignment horizontal="center" vertical="center"/>
    </xf>
    <xf numFmtId="3" fontId="115" fillId="44" borderId="19" xfId="1" applyNumberFormat="1" applyFont="1" applyFill="1" applyBorder="1" applyAlignment="1" applyProtection="1">
      <alignment horizontal="center" vertical="center"/>
    </xf>
    <xf numFmtId="3" fontId="115" fillId="44" borderId="15" xfId="1" applyNumberFormat="1" applyFont="1" applyFill="1" applyBorder="1" applyAlignment="1" applyProtection="1">
      <alignment horizontal="center" vertical="center"/>
    </xf>
    <xf numFmtId="3" fontId="115" fillId="43" borderId="20" xfId="1" applyNumberFormat="1" applyFont="1" applyFill="1" applyBorder="1" applyAlignment="1">
      <alignment horizontal="center" vertical="center"/>
    </xf>
    <xf numFmtId="3" fontId="115" fillId="43" borderId="18" xfId="1" applyNumberFormat="1" applyFont="1" applyFill="1" applyBorder="1" applyAlignment="1">
      <alignment horizontal="center" vertical="center"/>
    </xf>
    <xf numFmtId="3" fontId="115" fillId="41" borderId="20" xfId="1" applyNumberFormat="1" applyFont="1" applyFill="1" applyBorder="1" applyAlignment="1">
      <alignment horizontal="center" vertical="center"/>
    </xf>
    <xf numFmtId="3" fontId="115" fillId="41" borderId="18" xfId="1" applyNumberFormat="1" applyFont="1" applyFill="1" applyBorder="1" applyAlignment="1">
      <alignment horizontal="center" vertical="center"/>
    </xf>
    <xf numFmtId="3" fontId="115" fillId="44" borderId="20" xfId="1" applyNumberFormat="1" applyFont="1" applyFill="1" applyBorder="1" applyAlignment="1">
      <alignment horizontal="center" vertical="center"/>
    </xf>
    <xf numFmtId="3" fontId="115" fillId="44" borderId="14" xfId="1" applyNumberFormat="1" applyFont="1" applyFill="1" applyBorder="1" applyAlignment="1">
      <alignment horizontal="center" vertical="center"/>
    </xf>
    <xf numFmtId="3" fontId="19" fillId="44" borderId="4" xfId="1" applyNumberFormat="1" applyFont="1" applyFill="1" applyBorder="1" applyAlignment="1" applyProtection="1">
      <alignment horizontal="center" vertical="center"/>
    </xf>
    <xf numFmtId="3" fontId="38" fillId="41" borderId="3" xfId="1" applyNumberFormat="1" applyFont="1" applyFill="1" applyBorder="1" applyAlignment="1" applyProtection="1">
      <alignment horizontal="center" vertical="center"/>
    </xf>
    <xf numFmtId="3" fontId="38" fillId="41" borderId="19" xfId="1" applyNumberFormat="1" applyFont="1" applyFill="1" applyBorder="1" applyAlignment="1" applyProtection="1">
      <alignment horizontal="center" vertical="center"/>
    </xf>
    <xf numFmtId="3" fontId="19" fillId="44" borderId="19" xfId="1" applyNumberFormat="1" applyFont="1" applyFill="1" applyBorder="1" applyAlignment="1" applyProtection="1">
      <alignment horizontal="center" vertical="center"/>
    </xf>
    <xf numFmtId="3" fontId="19" fillId="44" borderId="15" xfId="1" applyNumberFormat="1" applyFont="1" applyFill="1" applyBorder="1" applyAlignment="1" applyProtection="1">
      <alignment horizontal="center" vertical="center"/>
    </xf>
    <xf numFmtId="3" fontId="115" fillId="43" borderId="2" xfId="1" applyNumberFormat="1" applyFont="1" applyFill="1" applyBorder="1" applyAlignment="1" applyProtection="1">
      <alignment horizontal="center" vertical="center"/>
    </xf>
    <xf numFmtId="3" fontId="115" fillId="43" borderId="20" xfId="1" applyNumberFormat="1" applyFont="1" applyFill="1" applyBorder="1" applyAlignment="1" applyProtection="1">
      <alignment horizontal="center" vertical="center"/>
    </xf>
    <xf numFmtId="3" fontId="115" fillId="41" borderId="2" xfId="1" applyNumberFormat="1" applyFont="1" applyFill="1" applyBorder="1" applyAlignment="1" applyProtection="1">
      <alignment horizontal="center" vertical="center"/>
    </xf>
    <xf numFmtId="3" fontId="115" fillId="41" borderId="20" xfId="1" applyNumberFormat="1" applyFont="1" applyFill="1" applyBorder="1" applyAlignment="1" applyProtection="1">
      <alignment horizontal="center" vertical="center"/>
    </xf>
    <xf numFmtId="3" fontId="115" fillId="44" borderId="2" xfId="1" applyNumberFormat="1" applyFont="1" applyFill="1" applyBorder="1" applyAlignment="1" applyProtection="1">
      <alignment horizontal="center" vertical="center"/>
    </xf>
    <xf numFmtId="3" fontId="35" fillId="41" borderId="21" xfId="1" applyNumberFormat="1" applyFont="1" applyFill="1" applyBorder="1" applyAlignment="1" applyProtection="1">
      <alignment horizontal="center" vertical="center"/>
    </xf>
    <xf numFmtId="3" fontId="35" fillId="41" borderId="0" xfId="1" applyNumberFormat="1" applyFont="1" applyFill="1" applyBorder="1" applyAlignment="1" applyProtection="1">
      <alignment horizontal="center" vertical="center"/>
    </xf>
    <xf numFmtId="3" fontId="35" fillId="41" borderId="19" xfId="1" applyNumberFormat="1" applyFont="1" applyFill="1" applyBorder="1" applyAlignment="1" applyProtection="1">
      <alignment horizontal="center" vertical="center"/>
    </xf>
    <xf numFmtId="3" fontId="35" fillId="41" borderId="16" xfId="1" applyNumberFormat="1" applyFont="1" applyFill="1" applyBorder="1" applyAlignment="1" applyProtection="1">
      <alignment horizontal="center" vertical="center"/>
    </xf>
    <xf numFmtId="3" fontId="35" fillId="7" borderId="21" xfId="1" applyNumberFormat="1" applyFont="1" applyFill="1" applyBorder="1" applyAlignment="1" applyProtection="1">
      <alignment horizontal="center" vertical="center"/>
    </xf>
    <xf numFmtId="3" fontId="35" fillId="7" borderId="0" xfId="1" applyNumberFormat="1" applyFont="1" applyFill="1" applyBorder="1" applyAlignment="1" applyProtection="1">
      <alignment horizontal="center" vertical="center"/>
    </xf>
    <xf numFmtId="3" fontId="38" fillId="7" borderId="21" xfId="1" applyNumberFormat="1" applyFont="1" applyFill="1" applyBorder="1" applyAlignment="1" applyProtection="1">
      <alignment horizontal="center" vertical="center"/>
    </xf>
    <xf numFmtId="3" fontId="38" fillId="7" borderId="25" xfId="1" applyNumberFormat="1" applyFont="1" applyFill="1" applyBorder="1" applyAlignment="1" applyProtection="1">
      <alignment horizontal="center" vertical="center"/>
    </xf>
    <xf numFmtId="3" fontId="35" fillId="7" borderId="20" xfId="1" applyNumberFormat="1" applyFont="1" applyFill="1" applyBorder="1" applyAlignment="1" applyProtection="1">
      <alignment horizontal="center" vertical="center"/>
    </xf>
    <xf numFmtId="3" fontId="35" fillId="7" borderId="18" xfId="1" applyNumberFormat="1" applyFont="1" applyFill="1" applyBorder="1" applyAlignment="1" applyProtection="1">
      <alignment horizontal="center" vertical="center"/>
    </xf>
    <xf numFmtId="3" fontId="38" fillId="7" borderId="20" xfId="1" applyNumberFormat="1" applyFont="1" applyFill="1" applyBorder="1" applyAlignment="1" applyProtection="1">
      <alignment horizontal="center" vertical="center"/>
    </xf>
    <xf numFmtId="3" fontId="38" fillId="7" borderId="14" xfId="1" applyNumberFormat="1" applyFont="1" applyFill="1" applyBorder="1" applyAlignment="1" applyProtection="1">
      <alignment horizontal="center" vertical="center"/>
    </xf>
    <xf numFmtId="3" fontId="119" fillId="43" borderId="21" xfId="0" applyNumberFormat="1" applyFont="1" applyFill="1" applyBorder="1" applyAlignment="1">
      <alignment horizontal="center" vertical="center"/>
    </xf>
    <xf numFmtId="3" fontId="119" fillId="43" borderId="0" xfId="0" applyNumberFormat="1" applyFont="1" applyFill="1" applyBorder="1" applyAlignment="1">
      <alignment horizontal="center" vertical="center"/>
    </xf>
    <xf numFmtId="3" fontId="119" fillId="41" borderId="21" xfId="0" applyNumberFormat="1" applyFont="1" applyFill="1" applyBorder="1" applyAlignment="1">
      <alignment horizontal="center" vertical="center"/>
    </xf>
    <xf numFmtId="3" fontId="119" fillId="41" borderId="0" xfId="0" applyNumberFormat="1" applyFont="1" applyFill="1" applyBorder="1" applyAlignment="1">
      <alignment horizontal="center" vertical="center"/>
    </xf>
    <xf numFmtId="3" fontId="24" fillId="44" borderId="21" xfId="0" applyNumberFormat="1" applyFont="1" applyFill="1" applyBorder="1" applyAlignment="1">
      <alignment horizontal="center" vertical="center"/>
    </xf>
    <xf numFmtId="3" fontId="24" fillId="44" borderId="25" xfId="0" applyNumberFormat="1" applyFont="1" applyFill="1" applyBorder="1" applyAlignment="1">
      <alignment horizontal="center" vertical="center"/>
    </xf>
    <xf numFmtId="3" fontId="119" fillId="29" borderId="19" xfId="0" applyNumberFormat="1" applyFont="1" applyFill="1" applyBorder="1" applyAlignment="1">
      <alignment horizontal="center" vertical="center"/>
    </xf>
    <xf numFmtId="3" fontId="119" fillId="29" borderId="16" xfId="0" applyNumberFormat="1" applyFont="1" applyFill="1" applyBorder="1" applyAlignment="1">
      <alignment horizontal="center" vertical="center"/>
    </xf>
    <xf numFmtId="3" fontId="24" fillId="34" borderId="19" xfId="0" applyNumberFormat="1" applyFont="1" applyFill="1" applyBorder="1" applyAlignment="1">
      <alignment horizontal="center" vertical="center"/>
    </xf>
    <xf numFmtId="3" fontId="24" fillId="34" borderId="15" xfId="0" applyNumberFormat="1" applyFont="1" applyFill="1" applyBorder="1" applyAlignment="1">
      <alignment horizontal="center" vertical="center"/>
    </xf>
    <xf numFmtId="3" fontId="119" fillId="29" borderId="21" xfId="0" applyNumberFormat="1" applyFont="1" applyFill="1" applyBorder="1" applyAlignment="1">
      <alignment horizontal="center" vertical="center"/>
    </xf>
    <xf numFmtId="3" fontId="119" fillId="29" borderId="0" xfId="0" applyNumberFormat="1" applyFont="1" applyFill="1" applyBorder="1" applyAlignment="1">
      <alignment horizontal="center" vertical="center"/>
    </xf>
    <xf numFmtId="3" fontId="24" fillId="29" borderId="21" xfId="0" applyNumberFormat="1" applyFont="1" applyFill="1" applyBorder="1" applyAlignment="1">
      <alignment horizontal="center" vertical="center"/>
    </xf>
    <xf numFmtId="3" fontId="24" fillId="29" borderId="25" xfId="0" applyNumberFormat="1" applyFont="1" applyFill="1" applyBorder="1" applyAlignment="1">
      <alignment horizontal="center" vertical="center"/>
    </xf>
    <xf numFmtId="3" fontId="119" fillId="7" borderId="21" xfId="0" applyNumberFormat="1" applyFont="1" applyFill="1" applyBorder="1" applyAlignment="1">
      <alignment horizontal="center" vertical="center"/>
    </xf>
    <xf numFmtId="3" fontId="119" fillId="7" borderId="0" xfId="0" applyNumberFormat="1" applyFont="1" applyFill="1" applyBorder="1" applyAlignment="1">
      <alignment horizontal="center" vertical="center"/>
    </xf>
    <xf numFmtId="3" fontId="119" fillId="7" borderId="25" xfId="0" applyNumberFormat="1" applyFont="1" applyFill="1" applyBorder="1" applyAlignment="1">
      <alignment horizontal="center" vertical="center"/>
    </xf>
    <xf numFmtId="3" fontId="24" fillId="34" borderId="21" xfId="0" applyNumberFormat="1" applyFont="1" applyFill="1" applyBorder="1" applyAlignment="1">
      <alignment horizontal="center" vertical="center"/>
    </xf>
    <xf numFmtId="3" fontId="24" fillId="34" borderId="25" xfId="0" applyNumberFormat="1" applyFont="1" applyFill="1" applyBorder="1" applyAlignment="1">
      <alignment horizontal="center" vertical="center"/>
    </xf>
    <xf numFmtId="3" fontId="119" fillId="52" borderId="21" xfId="0" applyNumberFormat="1" applyFont="1" applyFill="1" applyBorder="1" applyAlignment="1">
      <alignment horizontal="center" vertical="center"/>
    </xf>
    <xf numFmtId="3" fontId="119" fillId="52" borderId="0" xfId="0" applyNumberFormat="1" applyFont="1" applyFill="1" applyBorder="1" applyAlignment="1">
      <alignment horizontal="center" vertical="center"/>
    </xf>
    <xf numFmtId="3" fontId="24" fillId="52" borderId="21" xfId="0" applyNumberFormat="1" applyFont="1" applyFill="1" applyBorder="1" applyAlignment="1">
      <alignment horizontal="center" vertical="center"/>
    </xf>
    <xf numFmtId="3" fontId="24" fillId="52" borderId="25" xfId="0" applyNumberFormat="1" applyFont="1" applyFill="1" applyBorder="1" applyAlignment="1">
      <alignment horizontal="center" vertical="center"/>
    </xf>
    <xf numFmtId="3" fontId="24" fillId="7" borderId="21" xfId="0" applyNumberFormat="1" applyFont="1" applyFill="1" applyBorder="1" applyAlignment="1">
      <alignment horizontal="center" vertical="center"/>
    </xf>
    <xf numFmtId="3" fontId="24" fillId="7" borderId="25" xfId="0" applyNumberFormat="1" applyFont="1" applyFill="1" applyBorder="1" applyAlignment="1">
      <alignment horizontal="center" vertical="center"/>
    </xf>
    <xf numFmtId="3" fontId="38" fillId="43" borderId="19" xfId="0" applyNumberFormat="1" applyFont="1" applyFill="1" applyBorder="1" applyAlignment="1">
      <alignment horizontal="center" vertical="center"/>
    </xf>
    <xf numFmtId="3" fontId="38" fillId="43" borderId="16" xfId="0" applyNumberFormat="1" applyFont="1" applyFill="1" applyBorder="1" applyAlignment="1">
      <alignment horizontal="center" vertical="center"/>
    </xf>
    <xf numFmtId="3" fontId="38" fillId="7" borderId="19" xfId="0" applyNumberFormat="1" applyFont="1" applyFill="1" applyBorder="1" applyAlignment="1">
      <alignment horizontal="center" vertical="center"/>
    </xf>
    <xf numFmtId="3" fontId="38" fillId="7" borderId="16" xfId="0" applyNumberFormat="1" applyFont="1" applyFill="1" applyBorder="1" applyAlignment="1">
      <alignment horizontal="center" vertical="center"/>
    </xf>
    <xf numFmtId="3" fontId="19" fillId="7" borderId="19" xfId="0" applyNumberFormat="1" applyFont="1" applyFill="1" applyBorder="1" applyAlignment="1">
      <alignment horizontal="center" vertical="center"/>
    </xf>
    <xf numFmtId="3" fontId="19" fillId="7" borderId="15" xfId="0" applyNumberFormat="1" applyFont="1" applyFill="1" applyBorder="1" applyAlignment="1">
      <alignment horizontal="center" vertical="center"/>
    </xf>
    <xf numFmtId="3" fontId="119" fillId="52" borderId="20" xfId="0" applyNumberFormat="1" applyFont="1" applyFill="1" applyBorder="1" applyAlignment="1">
      <alignment horizontal="center" vertical="center"/>
    </xf>
    <xf numFmtId="3" fontId="119" fillId="52" borderId="18" xfId="0" applyNumberFormat="1" applyFont="1" applyFill="1" applyBorder="1" applyAlignment="1">
      <alignment horizontal="center" vertical="center"/>
    </xf>
    <xf numFmtId="3" fontId="24" fillId="52" borderId="20" xfId="0" applyNumberFormat="1" applyFont="1" applyFill="1" applyBorder="1" applyAlignment="1">
      <alignment horizontal="center" vertical="center"/>
    </xf>
    <xf numFmtId="3" fontId="24" fillId="52" borderId="14" xfId="0" applyNumberFormat="1" applyFont="1" applyFill="1" applyBorder="1" applyAlignment="1">
      <alignment horizontal="center" vertical="center"/>
    </xf>
    <xf numFmtId="3" fontId="19" fillId="41" borderId="0" xfId="1" applyNumberFormat="1" applyFont="1" applyFill="1" applyBorder="1" applyAlignment="1" applyProtection="1">
      <alignment horizontal="center" vertical="center"/>
    </xf>
    <xf numFmtId="3" fontId="19" fillId="44" borderId="21" xfId="1" applyNumberFormat="1" applyFont="1" applyFill="1" applyBorder="1" applyAlignment="1" applyProtection="1">
      <alignment horizontal="center" vertical="center"/>
    </xf>
    <xf numFmtId="3" fontId="19" fillId="44" borderId="25" xfId="1" applyNumberFormat="1" applyFont="1" applyFill="1" applyBorder="1" applyAlignment="1" applyProtection="1">
      <alignment horizontal="center" vertical="center"/>
    </xf>
    <xf numFmtId="3" fontId="19" fillId="41" borderId="16" xfId="1" applyNumberFormat="1" applyFont="1" applyFill="1" applyBorder="1" applyAlignment="1" applyProtection="1">
      <alignment horizontal="center" vertical="center"/>
    </xf>
    <xf numFmtId="3" fontId="38" fillId="43" borderId="20" xfId="0" applyNumberFormat="1" applyFont="1" applyFill="1" applyBorder="1" applyAlignment="1">
      <alignment horizontal="center" vertical="center"/>
    </xf>
    <xf numFmtId="3" fontId="38" fillId="43" borderId="18" xfId="0" applyNumberFormat="1" applyFont="1" applyFill="1" applyBorder="1" applyAlignment="1">
      <alignment horizontal="center" vertical="center"/>
    </xf>
    <xf numFmtId="3" fontId="38" fillId="52" borderId="20" xfId="0" applyNumberFormat="1" applyFont="1" applyFill="1" applyBorder="1" applyAlignment="1">
      <alignment horizontal="center" vertical="center"/>
    </xf>
    <xf numFmtId="3" fontId="38" fillId="52" borderId="18" xfId="0" applyNumberFormat="1" applyFont="1" applyFill="1" applyBorder="1" applyAlignment="1">
      <alignment horizontal="center" vertical="center"/>
    </xf>
    <xf numFmtId="3" fontId="19" fillId="52" borderId="20" xfId="0" applyNumberFormat="1" applyFont="1" applyFill="1" applyBorder="1" applyAlignment="1">
      <alignment horizontal="center" vertical="center"/>
    </xf>
    <xf numFmtId="3" fontId="19" fillId="52" borderId="14" xfId="0" applyNumberFormat="1" applyFont="1" applyFill="1" applyBorder="1" applyAlignment="1">
      <alignment horizontal="center" vertical="center"/>
    </xf>
    <xf numFmtId="3" fontId="38" fillId="43" borderId="21" xfId="0" applyNumberFormat="1" applyFont="1" applyFill="1" applyBorder="1" applyAlignment="1">
      <alignment horizontal="center" vertical="center"/>
    </xf>
    <xf numFmtId="3" fontId="38" fillId="43" borderId="0" xfId="0" applyNumberFormat="1" applyFont="1" applyFill="1" applyBorder="1" applyAlignment="1">
      <alignment horizontal="center" vertical="center"/>
    </xf>
    <xf numFmtId="3" fontId="38" fillId="7" borderId="21" xfId="0" applyNumberFormat="1" applyFont="1" applyFill="1" applyBorder="1" applyAlignment="1">
      <alignment horizontal="center" vertical="center"/>
    </xf>
    <xf numFmtId="3" fontId="38" fillId="7" borderId="0" xfId="0" applyNumberFormat="1" applyFont="1" applyFill="1" applyBorder="1" applyAlignment="1">
      <alignment horizontal="center" vertical="center"/>
    </xf>
    <xf numFmtId="3" fontId="19" fillId="7" borderId="21" xfId="0" applyNumberFormat="1" applyFont="1" applyFill="1" applyBorder="1" applyAlignment="1">
      <alignment horizontal="center" vertical="center"/>
    </xf>
    <xf numFmtId="3" fontId="19" fillId="7" borderId="0" xfId="0" applyNumberFormat="1" applyFont="1" applyFill="1" applyBorder="1" applyAlignment="1">
      <alignment horizontal="center" vertical="center"/>
    </xf>
    <xf numFmtId="3" fontId="19" fillId="7" borderId="25" xfId="0" applyNumberFormat="1" applyFont="1" applyFill="1" applyBorder="1" applyAlignment="1">
      <alignment horizontal="center" vertical="center"/>
    </xf>
    <xf numFmtId="3" fontId="19" fillId="29" borderId="21" xfId="1" applyNumberFormat="1" applyFont="1" applyFill="1" applyBorder="1" applyAlignment="1" applyProtection="1">
      <alignment horizontal="center" vertical="center"/>
    </xf>
    <xf numFmtId="3" fontId="19" fillId="29" borderId="0" xfId="1" applyNumberFormat="1" applyFont="1" applyFill="1" applyBorder="1" applyAlignment="1" applyProtection="1">
      <alignment horizontal="center" vertical="center"/>
    </xf>
    <xf numFmtId="3" fontId="59" fillId="29" borderId="21" xfId="1" applyNumberFormat="1" applyFont="1" applyFill="1" applyBorder="1" applyAlignment="1" applyProtection="1">
      <alignment horizontal="center" vertical="center"/>
    </xf>
    <xf numFmtId="3" fontId="59" fillId="29" borderId="0" xfId="1" applyNumberFormat="1" applyFont="1" applyFill="1" applyBorder="1" applyAlignment="1" applyProtection="1">
      <alignment horizontal="center" vertical="center"/>
    </xf>
    <xf numFmtId="3" fontId="19" fillId="7" borderId="21" xfId="1" applyNumberFormat="1" applyFont="1" applyFill="1" applyBorder="1" applyAlignment="1" applyProtection="1">
      <alignment horizontal="center" vertical="center"/>
    </xf>
    <xf numFmtId="3" fontId="19" fillId="7" borderId="0" xfId="1" applyNumberFormat="1" applyFont="1" applyFill="1" applyBorder="1" applyAlignment="1" applyProtection="1">
      <alignment horizontal="center" vertical="center"/>
    </xf>
    <xf numFmtId="3" fontId="19" fillId="7" borderId="25" xfId="1" applyNumberFormat="1" applyFont="1" applyFill="1" applyBorder="1" applyAlignment="1" applyProtection="1">
      <alignment horizontal="center" vertical="center"/>
    </xf>
    <xf numFmtId="3" fontId="38" fillId="52" borderId="20" xfId="1" applyNumberFormat="1" applyFont="1" applyFill="1" applyBorder="1" applyAlignment="1" applyProtection="1">
      <alignment horizontal="center" vertical="center"/>
    </xf>
    <xf numFmtId="3" fontId="38" fillId="52" borderId="18" xfId="1" applyNumberFormat="1" applyFont="1" applyFill="1" applyBorder="1" applyAlignment="1" applyProtection="1">
      <alignment horizontal="center" vertical="center"/>
    </xf>
    <xf numFmtId="3" fontId="108" fillId="52" borderId="20" xfId="1" applyNumberFormat="1" applyFont="1" applyFill="1" applyBorder="1" applyAlignment="1" applyProtection="1">
      <alignment horizontal="center" vertical="center"/>
    </xf>
    <xf numFmtId="3" fontId="108" fillId="52" borderId="18" xfId="1" applyNumberFormat="1" applyFont="1" applyFill="1" applyBorder="1" applyAlignment="1" applyProtection="1">
      <alignment horizontal="center" vertical="center"/>
    </xf>
    <xf numFmtId="3" fontId="38" fillId="52" borderId="14" xfId="1" applyNumberFormat="1" applyFont="1" applyFill="1" applyBorder="1" applyAlignment="1" applyProtection="1">
      <alignment horizontal="center" vertical="center"/>
    </xf>
    <xf numFmtId="3" fontId="38" fillId="43" borderId="21" xfId="2" applyNumberFormat="1" applyFont="1" applyFill="1" applyBorder="1" applyAlignment="1">
      <alignment horizontal="center" vertical="center"/>
    </xf>
    <xf numFmtId="0" fontId="95" fillId="43" borderId="0" xfId="0" applyFont="1" applyFill="1" applyBorder="1"/>
    <xf numFmtId="3" fontId="19" fillId="41" borderId="1" xfId="2" applyNumberFormat="1" applyFont="1" applyFill="1" applyBorder="1" applyAlignment="1">
      <alignment horizontal="center" vertical="center"/>
    </xf>
    <xf numFmtId="3" fontId="19" fillId="41" borderId="5" xfId="2" applyNumberFormat="1" applyFont="1" applyFill="1" applyBorder="1" applyAlignment="1">
      <alignment horizontal="center" vertical="center"/>
    </xf>
    <xf numFmtId="3" fontId="38" fillId="44" borderId="21" xfId="2" applyNumberFormat="1" applyFont="1" applyFill="1" applyBorder="1" applyAlignment="1">
      <alignment horizontal="center" vertical="center"/>
    </xf>
    <xf numFmtId="3" fontId="38" fillId="44" borderId="25" xfId="2" applyNumberFormat="1" applyFont="1" applyFill="1" applyBorder="1" applyAlignment="1">
      <alignment horizontal="center" vertical="center"/>
    </xf>
    <xf numFmtId="3" fontId="38" fillId="43" borderId="19" xfId="2" applyNumberFormat="1" applyFont="1" applyFill="1" applyBorder="1" applyAlignment="1">
      <alignment horizontal="center" vertical="center"/>
    </xf>
    <xf numFmtId="0" fontId="95" fillId="43" borderId="16" xfId="0" applyFont="1" applyFill="1" applyBorder="1"/>
    <xf numFmtId="3" fontId="38" fillId="44" borderId="19" xfId="2" applyNumberFormat="1" applyFont="1" applyFill="1" applyBorder="1" applyAlignment="1">
      <alignment horizontal="center" vertical="center"/>
    </xf>
    <xf numFmtId="3" fontId="38" fillId="44" borderId="15" xfId="2" applyNumberFormat="1" applyFont="1" applyFill="1" applyBorder="1" applyAlignment="1">
      <alignment horizontal="center" vertical="center"/>
    </xf>
    <xf numFmtId="3" fontId="19" fillId="44" borderId="20" xfId="1" applyNumberFormat="1" applyFont="1" applyFill="1" applyBorder="1" applyAlignment="1" applyProtection="1">
      <alignment horizontal="center" vertical="center"/>
    </xf>
    <xf numFmtId="3" fontId="19" fillId="44" borderId="14" xfId="1" applyNumberFormat="1" applyFont="1" applyFill="1" applyBorder="1" applyAlignment="1" applyProtection="1">
      <alignment horizontal="center" vertical="center"/>
    </xf>
    <xf numFmtId="3" fontId="38" fillId="7" borderId="4" xfId="1" applyNumberFormat="1" applyFont="1" applyFill="1" applyBorder="1" applyAlignment="1" applyProtection="1">
      <alignment horizontal="center" vertical="center"/>
    </xf>
    <xf numFmtId="3" fontId="38" fillId="43" borderId="20" xfId="2" applyNumberFormat="1" applyFont="1" applyFill="1" applyBorder="1" applyAlignment="1">
      <alignment horizontal="center" vertical="center"/>
    </xf>
    <xf numFmtId="3" fontId="38" fillId="43" borderId="18" xfId="2" applyNumberFormat="1" applyFont="1" applyFill="1" applyBorder="1" applyAlignment="1">
      <alignment horizontal="center" vertical="center"/>
    </xf>
    <xf numFmtId="3" fontId="38" fillId="44" borderId="20" xfId="2" applyNumberFormat="1" applyFont="1" applyFill="1" applyBorder="1" applyAlignment="1">
      <alignment horizontal="center" vertical="center"/>
    </xf>
    <xf numFmtId="3" fontId="38" fillId="44" borderId="14" xfId="2" applyNumberFormat="1" applyFont="1" applyFill="1" applyBorder="1" applyAlignment="1">
      <alignment horizontal="center" vertical="center"/>
    </xf>
    <xf numFmtId="169" fontId="98" fillId="43" borderId="20" xfId="1" applyNumberFormat="1" applyFont="1" applyFill="1" applyBorder="1" applyAlignment="1" applyProtection="1">
      <alignment horizontal="center" vertical="center"/>
    </xf>
    <xf numFmtId="169" fontId="98" fillId="43" borderId="18" xfId="1" applyNumberFormat="1" applyFont="1" applyFill="1" applyBorder="1" applyAlignment="1" applyProtection="1">
      <alignment horizontal="center" vertical="center"/>
    </xf>
    <xf numFmtId="169" fontId="20" fillId="41" borderId="20" xfId="1" applyNumberFormat="1" applyFont="1" applyFill="1" applyBorder="1" applyAlignment="1" applyProtection="1">
      <alignment horizontal="center" vertical="center"/>
    </xf>
    <xf numFmtId="169" fontId="20" fillId="41" borderId="18" xfId="1" applyNumberFormat="1" applyFont="1" applyFill="1" applyBorder="1" applyAlignment="1" applyProtection="1">
      <alignment horizontal="center" vertical="center"/>
    </xf>
    <xf numFmtId="169" fontId="98" fillId="44" borderId="20" xfId="1" applyNumberFormat="1" applyFont="1" applyFill="1" applyBorder="1" applyAlignment="1" applyProtection="1">
      <alignment horizontal="center" vertical="center"/>
    </xf>
    <xf numFmtId="169" fontId="98" fillId="44" borderId="14" xfId="1" applyNumberFormat="1" applyFont="1" applyFill="1" applyBorder="1" applyAlignment="1" applyProtection="1">
      <alignment horizontal="center" vertical="center"/>
    </xf>
    <xf numFmtId="169" fontId="98" fillId="43" borderId="21" xfId="1" applyNumberFormat="1" applyFont="1" applyFill="1" applyBorder="1" applyAlignment="1" applyProtection="1">
      <alignment horizontal="center" vertical="center"/>
    </xf>
    <xf numFmtId="169" fontId="98" fillId="43" borderId="0" xfId="1" applyNumberFormat="1" applyFont="1" applyFill="1" applyBorder="1" applyAlignment="1" applyProtection="1">
      <alignment horizontal="center" vertical="center"/>
    </xf>
    <xf numFmtId="169" fontId="20" fillId="41" borderId="21" xfId="1" applyNumberFormat="1" applyFont="1" applyFill="1" applyBorder="1" applyAlignment="1" applyProtection="1">
      <alignment horizontal="center" vertical="center"/>
    </xf>
    <xf numFmtId="169" fontId="20" fillId="41" borderId="0" xfId="1" applyNumberFormat="1" applyFont="1" applyFill="1" applyBorder="1" applyAlignment="1" applyProtection="1">
      <alignment horizontal="center" vertical="center"/>
    </xf>
    <xf numFmtId="169" fontId="98" fillId="44" borderId="21" xfId="1" applyNumberFormat="1" applyFont="1" applyFill="1" applyBorder="1" applyAlignment="1" applyProtection="1">
      <alignment horizontal="center" vertical="center"/>
    </xf>
    <xf numFmtId="169" fontId="98" fillId="44" borderId="25" xfId="1" applyNumberFormat="1" applyFont="1" applyFill="1" applyBorder="1" applyAlignment="1" applyProtection="1">
      <alignment horizontal="center" vertical="center"/>
    </xf>
    <xf numFmtId="3" fontId="20" fillId="41" borderId="21" xfId="1" applyNumberFormat="1" applyFont="1" applyFill="1" applyBorder="1" applyAlignment="1" applyProtection="1">
      <alignment horizontal="center" vertical="center"/>
    </xf>
    <xf numFmtId="3" fontId="20" fillId="41" borderId="0" xfId="1" applyNumberFormat="1" applyFont="1" applyFill="1" applyBorder="1" applyAlignment="1" applyProtection="1">
      <alignment horizontal="center" vertical="center"/>
    </xf>
    <xf numFmtId="169" fontId="98" fillId="41" borderId="20" xfId="1" applyNumberFormat="1" applyFont="1" applyFill="1" applyBorder="1" applyAlignment="1" applyProtection="1">
      <alignment horizontal="center" vertical="center"/>
    </xf>
    <xf numFmtId="169" fontId="98" fillId="41" borderId="18" xfId="1" applyNumberFormat="1" applyFont="1" applyFill="1" applyBorder="1" applyAlignment="1" applyProtection="1">
      <alignment horizontal="center" vertical="center"/>
    </xf>
    <xf numFmtId="4" fontId="98" fillId="44" borderId="20" xfId="1" applyNumberFormat="1" applyFont="1" applyFill="1" applyBorder="1" applyAlignment="1" applyProtection="1">
      <alignment horizontal="center" vertical="center"/>
    </xf>
    <xf numFmtId="4" fontId="98" fillId="44" borderId="14" xfId="1" applyNumberFormat="1" applyFont="1" applyFill="1" applyBorder="1" applyAlignment="1" applyProtection="1">
      <alignment horizontal="center" vertical="center"/>
    </xf>
    <xf numFmtId="3" fontId="98" fillId="41" borderId="20" xfId="1" applyNumberFormat="1" applyFont="1" applyFill="1" applyBorder="1" applyAlignment="1" applyProtection="1">
      <alignment horizontal="center" vertical="center"/>
    </xf>
    <xf numFmtId="3" fontId="98" fillId="41" borderId="18" xfId="1" applyNumberFormat="1" applyFont="1" applyFill="1" applyBorder="1" applyAlignment="1" applyProtection="1">
      <alignment horizontal="center" vertical="center"/>
    </xf>
    <xf numFmtId="3" fontId="98" fillId="44" borderId="20" xfId="1" applyNumberFormat="1" applyFont="1" applyFill="1" applyBorder="1" applyAlignment="1" applyProtection="1">
      <alignment horizontal="center" vertical="center"/>
    </xf>
    <xf numFmtId="3" fontId="98" fillId="44" borderId="14" xfId="1" applyNumberFormat="1" applyFont="1" applyFill="1" applyBorder="1" applyAlignment="1" applyProtection="1">
      <alignment horizontal="center" vertical="center"/>
    </xf>
    <xf numFmtId="3" fontId="98" fillId="43" borderId="1" xfId="1" applyNumberFormat="1" applyFont="1" applyFill="1" applyBorder="1" applyAlignment="1" applyProtection="1">
      <alignment horizontal="center" vertical="center"/>
    </xf>
    <xf numFmtId="3" fontId="98" fillId="43" borderId="5" xfId="1" applyNumberFormat="1" applyFont="1" applyFill="1" applyBorder="1" applyAlignment="1" applyProtection="1">
      <alignment horizontal="center" vertical="center"/>
    </xf>
    <xf numFmtId="3" fontId="98" fillId="41" borderId="21" xfId="1" applyNumberFormat="1" applyFont="1" applyFill="1" applyBorder="1" applyAlignment="1" applyProtection="1">
      <alignment horizontal="center" vertical="center"/>
    </xf>
    <xf numFmtId="3" fontId="98" fillId="41" borderId="0" xfId="1" applyNumberFormat="1" applyFont="1" applyFill="1" applyBorder="1" applyAlignment="1" applyProtection="1">
      <alignment horizontal="center" vertical="center"/>
    </xf>
    <xf numFmtId="0" fontId="31" fillId="43" borderId="1" xfId="0" applyFont="1" applyFill="1" applyBorder="1" applyAlignment="1">
      <alignment horizontal="center" vertical="center"/>
    </xf>
    <xf numFmtId="0" fontId="31" fillId="43" borderId="5" xfId="0" applyFont="1" applyFill="1" applyBorder="1" applyAlignment="1">
      <alignment horizontal="center" vertical="center"/>
    </xf>
    <xf numFmtId="0" fontId="1" fillId="41" borderId="1" xfId="0" applyFont="1" applyFill="1" applyBorder="1" applyAlignment="1">
      <alignment horizontal="center" vertical="center"/>
    </xf>
    <xf numFmtId="0" fontId="31" fillId="44" borderId="1" xfId="0" applyFont="1" applyFill="1" applyBorder="1" applyAlignment="1">
      <alignment horizontal="center" vertical="center"/>
    </xf>
    <xf numFmtId="3" fontId="116" fillId="43" borderId="21" xfId="2" applyNumberFormat="1" applyFont="1" applyFill="1" applyBorder="1" applyAlignment="1">
      <alignment horizontal="center" vertical="center" wrapText="1"/>
    </xf>
    <xf numFmtId="3" fontId="116" fillId="43" borderId="0" xfId="2" applyNumberFormat="1" applyFont="1" applyFill="1" applyBorder="1" applyAlignment="1">
      <alignment horizontal="center" vertical="center" wrapText="1"/>
    </xf>
    <xf numFmtId="3" fontId="19" fillId="41" borderId="21" xfId="2" applyNumberFormat="1" applyFont="1" applyFill="1" applyBorder="1" applyAlignment="1">
      <alignment horizontal="center" vertical="center"/>
    </xf>
    <xf numFmtId="3" fontId="19" fillId="41" borderId="0" xfId="2" applyNumberFormat="1" applyFont="1" applyFill="1" applyBorder="1" applyAlignment="1">
      <alignment horizontal="center" vertical="center"/>
    </xf>
    <xf numFmtId="3" fontId="116" fillId="43" borderId="19" xfId="2" applyNumberFormat="1" applyFont="1" applyFill="1" applyBorder="1" applyAlignment="1">
      <alignment horizontal="center" vertical="center" wrapText="1"/>
    </xf>
    <xf numFmtId="3" fontId="116" fillId="43" borderId="16" xfId="2" applyNumberFormat="1" applyFont="1" applyFill="1" applyBorder="1" applyAlignment="1">
      <alignment horizontal="center" vertical="center" wrapText="1"/>
    </xf>
    <xf numFmtId="3" fontId="19" fillId="41" borderId="19" xfId="2" applyNumberFormat="1" applyFont="1" applyFill="1" applyBorder="1" applyAlignment="1">
      <alignment horizontal="center" vertical="center"/>
    </xf>
    <xf numFmtId="3" fontId="19" fillId="41" borderId="16" xfId="2" applyNumberFormat="1" applyFont="1" applyFill="1" applyBorder="1" applyAlignment="1">
      <alignment horizontal="center" vertical="center"/>
    </xf>
    <xf numFmtId="3" fontId="19" fillId="41" borderId="19" xfId="2" applyNumberFormat="1" applyFont="1" applyFill="1" applyBorder="1" applyAlignment="1">
      <alignment horizontal="center" vertical="center" wrapText="1"/>
    </xf>
    <xf numFmtId="3" fontId="19" fillId="41" borderId="16" xfId="2" applyNumberFormat="1" applyFont="1" applyFill="1" applyBorder="1" applyAlignment="1">
      <alignment horizontal="center" vertical="center" wrapText="1"/>
    </xf>
    <xf numFmtId="3" fontId="38" fillId="44" borderId="19" xfId="2" applyNumberFormat="1" applyFont="1" applyFill="1" applyBorder="1" applyAlignment="1">
      <alignment horizontal="center" vertical="center" wrapText="1"/>
    </xf>
    <xf numFmtId="3" fontId="38" fillId="44" borderId="15" xfId="2" applyNumberFormat="1" applyFont="1" applyFill="1" applyBorder="1" applyAlignment="1">
      <alignment horizontal="center" vertical="center" wrapText="1"/>
    </xf>
    <xf numFmtId="3" fontId="38" fillId="43" borderId="19" xfId="2" applyNumberFormat="1" applyFont="1" applyFill="1" applyBorder="1" applyAlignment="1">
      <alignment horizontal="center" vertical="center" wrapText="1"/>
    </xf>
    <xf numFmtId="3" fontId="38" fillId="43" borderId="16" xfId="2" applyNumberFormat="1" applyFont="1" applyFill="1" applyBorder="1" applyAlignment="1">
      <alignment horizontal="center" vertical="center" wrapText="1"/>
    </xf>
    <xf numFmtId="169" fontId="38" fillId="43" borderId="19" xfId="2" applyNumberFormat="1" applyFont="1" applyFill="1" applyBorder="1" applyAlignment="1">
      <alignment horizontal="center" vertical="center" wrapText="1"/>
    </xf>
    <xf numFmtId="169" fontId="38" fillId="43" borderId="16" xfId="2" applyNumberFormat="1" applyFont="1" applyFill="1" applyBorder="1" applyAlignment="1">
      <alignment horizontal="center" vertical="center" wrapText="1"/>
    </xf>
    <xf numFmtId="169" fontId="38" fillId="41" borderId="19" xfId="2" applyNumberFormat="1" applyFont="1" applyFill="1" applyBorder="1" applyAlignment="1">
      <alignment horizontal="center" vertical="center" wrapText="1"/>
    </xf>
    <xf numFmtId="169" fontId="38" fillId="41" borderId="16" xfId="2" applyNumberFormat="1" applyFont="1" applyFill="1" applyBorder="1" applyAlignment="1">
      <alignment horizontal="center" vertical="center" wrapText="1"/>
    </xf>
    <xf numFmtId="169" fontId="38" fillId="44" borderId="19" xfId="2" applyNumberFormat="1" applyFont="1" applyFill="1" applyBorder="1" applyAlignment="1">
      <alignment horizontal="center" vertical="center" wrapText="1"/>
    </xf>
    <xf numFmtId="169" fontId="38" fillId="44" borderId="15" xfId="2" applyNumberFormat="1" applyFont="1" applyFill="1" applyBorder="1" applyAlignment="1">
      <alignment horizontal="center" vertical="center" wrapText="1"/>
    </xf>
    <xf numFmtId="3" fontId="38" fillId="41" borderId="19" xfId="2" applyNumberFormat="1" applyFont="1" applyFill="1" applyBorder="1" applyAlignment="1">
      <alignment horizontal="center" vertical="center" wrapText="1"/>
    </xf>
    <xf numFmtId="3" fontId="38" fillId="41" borderId="16" xfId="2" applyNumberFormat="1" applyFont="1" applyFill="1" applyBorder="1" applyAlignment="1">
      <alignment horizontal="center" vertical="center" wrapText="1"/>
    </xf>
    <xf numFmtId="0" fontId="31" fillId="44" borderId="18" xfId="0" applyFont="1" applyFill="1" applyBorder="1" applyAlignment="1">
      <alignment horizontal="center" vertical="center"/>
    </xf>
    <xf numFmtId="0" fontId="31" fillId="43" borderId="0" xfId="0" applyFont="1" applyFill="1" applyAlignment="1">
      <alignment horizontal="center" vertical="center"/>
    </xf>
    <xf numFmtId="0" fontId="31" fillId="41" borderId="0" xfId="0" applyFont="1" applyFill="1" applyAlignment="1">
      <alignment horizontal="center" vertical="center"/>
    </xf>
    <xf numFmtId="3" fontId="116" fillId="43" borderId="20" xfId="2" applyNumberFormat="1" applyFont="1" applyFill="1" applyBorder="1" applyAlignment="1">
      <alignment horizontal="center" vertical="center" wrapText="1"/>
    </xf>
    <xf numFmtId="3" fontId="116" fillId="43" borderId="18" xfId="2" applyNumberFormat="1" applyFont="1" applyFill="1" applyBorder="1" applyAlignment="1">
      <alignment horizontal="center" vertical="center" wrapText="1"/>
    </xf>
    <xf numFmtId="3" fontId="19" fillId="41" borderId="20" xfId="2" applyNumberFormat="1" applyFont="1" applyFill="1" applyBorder="1" applyAlignment="1">
      <alignment horizontal="center" vertical="center"/>
    </xf>
    <xf numFmtId="3" fontId="19" fillId="41" borderId="18" xfId="2" applyNumberFormat="1" applyFont="1" applyFill="1" applyBorder="1" applyAlignment="1">
      <alignment horizontal="center" vertical="center"/>
    </xf>
    <xf numFmtId="3" fontId="20" fillId="41" borderId="20" xfId="1" applyNumberFormat="1" applyFont="1" applyFill="1" applyBorder="1" applyAlignment="1" applyProtection="1">
      <alignment horizontal="center" vertical="center"/>
    </xf>
    <xf numFmtId="3" fontId="20" fillId="41" borderId="18" xfId="1" applyNumberFormat="1" applyFont="1" applyFill="1" applyBorder="1" applyAlignment="1" applyProtection="1">
      <alignment horizontal="center" vertical="center"/>
    </xf>
    <xf numFmtId="0" fontId="19" fillId="6" borderId="1" xfId="1" applyFont="1" applyFill="1" applyBorder="1" applyAlignment="1">
      <alignment horizontal="center" vertical="center" wrapText="1"/>
    </xf>
    <xf numFmtId="0" fontId="19" fillId="6" borderId="5" xfId="1" applyFont="1" applyFill="1" applyBorder="1" applyAlignment="1">
      <alignment horizontal="center" vertical="center" wrapText="1"/>
    </xf>
    <xf numFmtId="0" fontId="35" fillId="44" borderId="1" xfId="1" applyFont="1" applyFill="1" applyBorder="1" applyAlignment="1">
      <alignment horizontal="center" vertical="center" wrapText="1"/>
    </xf>
    <xf numFmtId="0" fontId="31" fillId="41" borderId="18" xfId="0" applyFont="1" applyFill="1" applyBorder="1" applyAlignment="1">
      <alignment horizontal="center" vertical="center"/>
    </xf>
    <xf numFmtId="0" fontId="38" fillId="54" borderId="1" xfId="1" applyFont="1" applyFill="1" applyBorder="1" applyAlignment="1">
      <alignment horizontal="center" vertical="center" wrapText="1"/>
    </xf>
    <xf numFmtId="0" fontId="38" fillId="54" borderId="5" xfId="1" applyFont="1" applyFill="1" applyBorder="1" applyAlignment="1">
      <alignment horizontal="center" vertical="center" wrapText="1"/>
    </xf>
    <xf numFmtId="0" fontId="31" fillId="52" borderId="0" xfId="0" applyFont="1" applyFill="1" applyAlignment="1">
      <alignment horizontal="center" vertical="center"/>
    </xf>
    <xf numFmtId="3" fontId="19" fillId="41" borderId="18" xfId="1" applyNumberFormat="1" applyFont="1" applyFill="1" applyBorder="1" applyAlignment="1" applyProtection="1">
      <alignment horizontal="center" vertical="center"/>
    </xf>
    <xf numFmtId="3" fontId="38" fillId="43" borderId="0" xfId="2" applyNumberFormat="1" applyFont="1" applyFill="1" applyBorder="1" applyAlignment="1">
      <alignment horizontal="center" vertical="center"/>
    </xf>
    <xf numFmtId="3" fontId="38" fillId="41" borderId="1" xfId="2" applyNumberFormat="1" applyFont="1" applyFill="1" applyBorder="1" applyAlignment="1">
      <alignment horizontal="center" vertical="center"/>
    </xf>
    <xf numFmtId="3" fontId="38" fillId="41" borderId="5" xfId="2" applyNumberFormat="1" applyFont="1" applyFill="1" applyBorder="1" applyAlignment="1">
      <alignment horizontal="center" vertical="center"/>
    </xf>
    <xf numFmtId="3" fontId="38" fillId="44" borderId="0" xfId="2" applyNumberFormat="1" applyFont="1" applyFill="1" applyBorder="1" applyAlignment="1">
      <alignment horizontal="center" vertical="center"/>
    </xf>
    <xf numFmtId="0" fontId="38" fillId="43" borderId="0" xfId="0" applyFont="1" applyFill="1" applyAlignment="1">
      <alignment horizontal="center" vertical="center"/>
    </xf>
    <xf numFmtId="0" fontId="38" fillId="43" borderId="25" xfId="0" applyFont="1" applyFill="1" applyBorder="1" applyAlignment="1">
      <alignment horizontal="center" vertical="center"/>
    </xf>
    <xf numFmtId="0" fontId="31" fillId="42" borderId="18" xfId="0" applyFont="1" applyFill="1" applyBorder="1" applyAlignment="1">
      <alignment horizontal="center" vertical="center"/>
    </xf>
    <xf numFmtId="0" fontId="31" fillId="44" borderId="21" xfId="0" applyFont="1" applyFill="1" applyBorder="1" applyAlignment="1">
      <alignment horizontal="center" vertical="center"/>
    </xf>
    <xf numFmtId="0" fontId="31" fillId="44" borderId="0" xfId="0" applyFont="1" applyFill="1" applyBorder="1" applyAlignment="1">
      <alignment horizontal="center" vertical="center"/>
    </xf>
    <xf numFmtId="3" fontId="117" fillId="43" borderId="1" xfId="1" applyNumberFormat="1" applyFont="1" applyFill="1" applyBorder="1" applyAlignment="1">
      <alignment horizontal="center" vertical="center"/>
    </xf>
    <xf numFmtId="3" fontId="117" fillId="43" borderId="5" xfId="1" applyNumberFormat="1" applyFont="1" applyFill="1" applyBorder="1" applyAlignment="1">
      <alignment horizontal="center" vertical="center"/>
    </xf>
    <xf numFmtId="3" fontId="80" fillId="41" borderId="2" xfId="1" applyNumberFormat="1" applyFont="1" applyFill="1" applyBorder="1" applyAlignment="1">
      <alignment horizontal="center" vertical="center"/>
    </xf>
    <xf numFmtId="3" fontId="80" fillId="41" borderId="20" xfId="1" applyNumberFormat="1" applyFont="1" applyFill="1" applyBorder="1" applyAlignment="1">
      <alignment horizontal="center" vertical="center"/>
    </xf>
    <xf numFmtId="3" fontId="117" fillId="44" borderId="2" xfId="1" applyNumberFormat="1" applyFont="1" applyFill="1" applyBorder="1" applyAlignment="1">
      <alignment horizontal="center" vertical="center"/>
    </xf>
    <xf numFmtId="3" fontId="117" fillId="44" borderId="20" xfId="1" applyNumberFormat="1" applyFont="1" applyFill="1" applyBorder="1" applyAlignment="1">
      <alignment horizontal="center" vertical="center"/>
    </xf>
    <xf numFmtId="3" fontId="38" fillId="44" borderId="18" xfId="2" applyNumberFormat="1" applyFont="1" applyFill="1" applyBorder="1" applyAlignment="1">
      <alignment horizontal="center" vertical="center"/>
    </xf>
    <xf numFmtId="3" fontId="111" fillId="9" borderId="19" xfId="1" applyNumberFormat="1" applyFont="1" applyFill="1" applyBorder="1" applyAlignment="1">
      <alignment horizontal="center" vertical="center"/>
    </xf>
    <xf numFmtId="3" fontId="111" fillId="9" borderId="16" xfId="1" applyNumberFormat="1" applyFont="1" applyFill="1" applyBorder="1" applyAlignment="1">
      <alignment horizontal="center" vertical="center"/>
    </xf>
    <xf numFmtId="3" fontId="37" fillId="41" borderId="1" xfId="1" applyNumberFormat="1" applyFont="1" applyFill="1" applyBorder="1" applyAlignment="1">
      <alignment horizontal="center" vertical="center"/>
    </xf>
    <xf numFmtId="3" fontId="37" fillId="41" borderId="5" xfId="1" applyNumberFormat="1" applyFont="1" applyFill="1" applyBorder="1" applyAlignment="1">
      <alignment horizontal="center" vertical="center"/>
    </xf>
    <xf numFmtId="3" fontId="111" fillId="44" borderId="19" xfId="1" applyNumberFormat="1" applyFont="1" applyFill="1" applyBorder="1" applyAlignment="1">
      <alignment horizontal="center" vertical="center"/>
    </xf>
    <xf numFmtId="3" fontId="111" fillId="44" borderId="16" xfId="1" applyNumberFormat="1" applyFont="1" applyFill="1" applyBorder="1" applyAlignment="1">
      <alignment horizontal="center" vertical="center"/>
    </xf>
    <xf numFmtId="3" fontId="80" fillId="41" borderId="1" xfId="1" applyNumberFormat="1" applyFont="1" applyFill="1" applyBorder="1" applyAlignment="1">
      <alignment horizontal="center" vertical="center"/>
    </xf>
    <xf numFmtId="3" fontId="80" fillId="41" borderId="5" xfId="1" applyNumberFormat="1" applyFont="1" applyFill="1" applyBorder="1" applyAlignment="1">
      <alignment horizontal="center" vertical="center"/>
    </xf>
    <xf numFmtId="3" fontId="117" fillId="44" borderId="1" xfId="1" applyNumberFormat="1" applyFont="1" applyFill="1" applyBorder="1" applyAlignment="1">
      <alignment horizontal="center" vertical="center"/>
    </xf>
    <xf numFmtId="3" fontId="117" fillId="44" borderId="5" xfId="1" applyNumberFormat="1" applyFont="1" applyFill="1" applyBorder="1" applyAlignment="1">
      <alignment horizontal="center" vertical="center"/>
    </xf>
    <xf numFmtId="3" fontId="37" fillId="35" borderId="21" xfId="1" applyNumberFormat="1" applyFont="1" applyFill="1" applyBorder="1" applyAlignment="1">
      <alignment horizontal="center" vertical="center"/>
    </xf>
    <xf numFmtId="3" fontId="37" fillId="35" borderId="0" xfId="1" applyNumberFormat="1" applyFont="1" applyFill="1" applyBorder="1" applyAlignment="1">
      <alignment horizontal="center" vertical="center"/>
    </xf>
    <xf numFmtId="3" fontId="111" fillId="44" borderId="21" xfId="1" applyNumberFormat="1" applyFont="1" applyFill="1" applyBorder="1" applyAlignment="1">
      <alignment horizontal="center" vertical="center"/>
    </xf>
    <xf numFmtId="3" fontId="111" fillId="44" borderId="0" xfId="1" applyNumberFormat="1" applyFont="1" applyFill="1" applyBorder="1" applyAlignment="1">
      <alignment horizontal="center" vertical="center"/>
    </xf>
    <xf numFmtId="3" fontId="111" fillId="9" borderId="21" xfId="1" applyNumberFormat="1" applyFont="1" applyFill="1" applyBorder="1" applyAlignment="1">
      <alignment horizontal="center" vertical="center"/>
    </xf>
    <xf numFmtId="3" fontId="111" fillId="9" borderId="0" xfId="1" applyNumberFormat="1" applyFont="1" applyFill="1" applyBorder="1" applyAlignment="1">
      <alignment horizontal="center" vertical="center"/>
    </xf>
    <xf numFmtId="3" fontId="125" fillId="43" borderId="21" xfId="1" applyNumberFormat="1" applyFont="1" applyFill="1" applyBorder="1" applyAlignment="1" applyProtection="1">
      <alignment horizontal="center" vertical="center"/>
    </xf>
    <xf numFmtId="3" fontId="125" fillId="43" borderId="0" xfId="1" applyNumberFormat="1" applyFont="1" applyFill="1" applyBorder="1" applyAlignment="1" applyProtection="1">
      <alignment horizontal="center" vertical="center"/>
    </xf>
    <xf numFmtId="3" fontId="35" fillId="41" borderId="1" xfId="1" applyNumberFormat="1" applyFont="1" applyFill="1" applyBorder="1" applyAlignment="1" applyProtection="1">
      <alignment horizontal="center" vertical="center"/>
    </xf>
    <xf numFmtId="3" fontId="35" fillId="41" borderId="5" xfId="1" applyNumberFormat="1" applyFont="1" applyFill="1" applyBorder="1" applyAlignment="1" applyProtection="1">
      <alignment horizontal="center" vertical="center"/>
    </xf>
    <xf numFmtId="3" fontId="142" fillId="35" borderId="21" xfId="1" applyNumberFormat="1" applyFont="1" applyFill="1" applyBorder="1" applyAlignment="1" applyProtection="1">
      <alignment horizontal="center" vertical="center"/>
    </xf>
    <xf numFmtId="3" fontId="142" fillId="35" borderId="0" xfId="1" applyNumberFormat="1" applyFont="1" applyFill="1" applyBorder="1" applyAlignment="1" applyProtection="1">
      <alignment horizontal="center" vertical="center"/>
    </xf>
    <xf numFmtId="3" fontId="142" fillId="41" borderId="21" xfId="1" applyNumberFormat="1" applyFont="1" applyFill="1" applyBorder="1" applyAlignment="1" applyProtection="1">
      <alignment horizontal="center" vertical="center"/>
    </xf>
    <xf numFmtId="3" fontId="142" fillId="41" borderId="0" xfId="1" applyNumberFormat="1" applyFont="1" applyFill="1" applyBorder="1" applyAlignment="1" applyProtection="1">
      <alignment horizontal="center" vertical="center"/>
    </xf>
    <xf numFmtId="3" fontId="35" fillId="15" borderId="1" xfId="1" applyNumberFormat="1" applyFont="1" applyFill="1" applyBorder="1" applyAlignment="1" applyProtection="1">
      <alignment horizontal="center" vertical="center"/>
    </xf>
    <xf numFmtId="3" fontId="35" fillId="15" borderId="5" xfId="1" applyNumberFormat="1" applyFont="1" applyFill="1" applyBorder="1" applyAlignment="1" applyProtection="1">
      <alignment horizontal="center" vertical="center"/>
    </xf>
    <xf numFmtId="3" fontId="142" fillId="35" borderId="19" xfId="1" applyNumberFormat="1" applyFont="1" applyFill="1" applyBorder="1" applyAlignment="1" applyProtection="1">
      <alignment horizontal="center" vertical="center"/>
    </xf>
    <xf numFmtId="3" fontId="142" fillId="35" borderId="16" xfId="1" applyNumberFormat="1" applyFont="1" applyFill="1" applyBorder="1" applyAlignment="1" applyProtection="1">
      <alignment horizontal="center" vertical="center"/>
    </xf>
    <xf numFmtId="3" fontId="111" fillId="9" borderId="20" xfId="1" applyNumberFormat="1" applyFont="1" applyFill="1" applyBorder="1" applyAlignment="1">
      <alignment horizontal="center" vertical="center"/>
    </xf>
    <xf numFmtId="3" fontId="111" fillId="9" borderId="18" xfId="1" applyNumberFormat="1" applyFont="1" applyFill="1" applyBorder="1" applyAlignment="1">
      <alignment horizontal="center" vertical="center"/>
    </xf>
    <xf numFmtId="3" fontId="111" fillId="44" borderId="20" xfId="1" applyNumberFormat="1" applyFont="1" applyFill="1" applyBorder="1" applyAlignment="1">
      <alignment horizontal="center" vertical="center"/>
    </xf>
    <xf numFmtId="3" fontId="111" fillId="44" borderId="18" xfId="1" applyNumberFormat="1" applyFont="1" applyFill="1" applyBorder="1" applyAlignment="1">
      <alignment horizontal="center" vertical="center"/>
    </xf>
    <xf numFmtId="3" fontId="123" fillId="9" borderId="21" xfId="1" applyNumberFormat="1" applyFont="1" applyFill="1" applyBorder="1" applyAlignment="1" applyProtection="1">
      <alignment horizontal="center" vertical="center"/>
    </xf>
    <xf numFmtId="3" fontId="123" fillId="9" borderId="0" xfId="1" applyNumberFormat="1" applyFont="1" applyFill="1" applyBorder="1" applyAlignment="1" applyProtection="1">
      <alignment horizontal="center" vertical="center"/>
    </xf>
    <xf numFmtId="3" fontId="126" fillId="41" borderId="1" xfId="1" applyNumberFormat="1" applyFont="1" applyFill="1" applyBorder="1" applyAlignment="1" applyProtection="1">
      <alignment horizontal="center" vertical="center"/>
    </xf>
    <xf numFmtId="3" fontId="126" fillId="41" borderId="5" xfId="1" applyNumberFormat="1" applyFont="1" applyFill="1" applyBorder="1" applyAlignment="1" applyProtection="1">
      <alignment horizontal="center" vertical="center"/>
    </xf>
    <xf numFmtId="3" fontId="98" fillId="44" borderId="0" xfId="1" applyNumberFormat="1" applyFont="1" applyFill="1" applyBorder="1" applyAlignment="1" applyProtection="1">
      <alignment horizontal="center" vertical="center"/>
    </xf>
    <xf numFmtId="3" fontId="98" fillId="44" borderId="19" xfId="1" applyNumberFormat="1" applyFont="1" applyFill="1" applyBorder="1" applyAlignment="1" applyProtection="1">
      <alignment horizontal="center" vertical="center"/>
    </xf>
    <xf numFmtId="3" fontId="98" fillId="44" borderId="15" xfId="1" applyNumberFormat="1" applyFont="1" applyFill="1" applyBorder="1" applyAlignment="1" applyProtection="1">
      <alignment horizontal="center" vertical="center"/>
    </xf>
    <xf numFmtId="3" fontId="125" fillId="43" borderId="2" xfId="1" applyNumberFormat="1" applyFont="1" applyFill="1" applyBorder="1" applyAlignment="1" applyProtection="1">
      <alignment horizontal="center" vertical="center"/>
    </xf>
    <xf numFmtId="3" fontId="125" fillId="43" borderId="20" xfId="1" applyNumberFormat="1" applyFont="1" applyFill="1" applyBorder="1" applyAlignment="1" applyProtection="1">
      <alignment horizontal="center" vertical="center"/>
    </xf>
    <xf numFmtId="3" fontId="126" fillId="35" borderId="20" xfId="1" applyNumberFormat="1" applyFont="1" applyFill="1" applyBorder="1" applyAlignment="1" applyProtection="1">
      <alignment horizontal="center" vertical="center"/>
    </xf>
    <xf numFmtId="3" fontId="126" fillId="35" borderId="18" xfId="1" applyNumberFormat="1" applyFont="1" applyFill="1" applyBorder="1" applyAlignment="1" applyProtection="1">
      <alignment horizontal="center" vertical="center"/>
    </xf>
    <xf numFmtId="3" fontId="123" fillId="41" borderId="1" xfId="1" applyNumberFormat="1" applyFont="1" applyFill="1" applyBorder="1" applyAlignment="1" applyProtection="1">
      <alignment horizontal="center" vertical="center"/>
    </xf>
    <xf numFmtId="3" fontId="123" fillId="41" borderId="5" xfId="1" applyNumberFormat="1" applyFont="1" applyFill="1" applyBorder="1" applyAlignment="1" applyProtection="1">
      <alignment horizontal="center" vertical="center"/>
    </xf>
    <xf numFmtId="3" fontId="98" fillId="44" borderId="18" xfId="1" applyNumberFormat="1" applyFont="1" applyFill="1" applyBorder="1" applyAlignment="1" applyProtection="1">
      <alignment horizontal="center" vertical="center"/>
    </xf>
    <xf numFmtId="3" fontId="126" fillId="35" borderId="21" xfId="1" applyNumberFormat="1" applyFont="1" applyFill="1" applyBorder="1" applyAlignment="1" applyProtection="1">
      <alignment horizontal="center" vertical="center"/>
    </xf>
    <xf numFmtId="3" fontId="126" fillId="35" borderId="0" xfId="1" applyNumberFormat="1" applyFont="1" applyFill="1" applyBorder="1" applyAlignment="1" applyProtection="1">
      <alignment horizontal="center" vertical="center"/>
    </xf>
    <xf numFmtId="3" fontId="38" fillId="9" borderId="2" xfId="1" applyNumberFormat="1" applyFont="1" applyFill="1" applyBorder="1" applyAlignment="1" applyProtection="1">
      <alignment horizontal="center" vertical="center"/>
    </xf>
    <xf numFmtId="3" fontId="38" fillId="9" borderId="20" xfId="1" applyNumberFormat="1" applyFont="1" applyFill="1" applyBorder="1" applyAlignment="1" applyProtection="1">
      <alignment horizontal="center" vertical="center"/>
    </xf>
    <xf numFmtId="3" fontId="35" fillId="41" borderId="4" xfId="1" applyNumberFormat="1" applyFont="1" applyFill="1" applyBorder="1" applyAlignment="1" applyProtection="1">
      <alignment horizontal="center" vertical="center"/>
    </xf>
    <xf numFmtId="3" fontId="19" fillId="44" borderId="2" xfId="1" applyNumberFormat="1" applyFont="1" applyFill="1" applyBorder="1" applyAlignment="1" applyProtection="1">
      <alignment horizontal="center" vertical="center"/>
    </xf>
    <xf numFmtId="3" fontId="38" fillId="9" borderId="4" xfId="1" applyNumberFormat="1" applyFont="1" applyFill="1" applyBorder="1" applyAlignment="1" applyProtection="1">
      <alignment horizontal="center" vertical="center"/>
    </xf>
    <xf numFmtId="3" fontId="38" fillId="9" borderId="21" xfId="1" applyNumberFormat="1" applyFont="1" applyFill="1" applyBorder="1" applyAlignment="1" applyProtection="1">
      <alignment horizontal="center" vertical="center"/>
    </xf>
    <xf numFmtId="3" fontId="113" fillId="41" borderId="1" xfId="1" applyNumberFormat="1" applyFont="1" applyFill="1" applyBorder="1" applyAlignment="1" applyProtection="1">
      <alignment horizontal="center" vertical="center"/>
    </xf>
    <xf numFmtId="3" fontId="113" fillId="41" borderId="5" xfId="1" applyNumberFormat="1" applyFont="1" applyFill="1" applyBorder="1" applyAlignment="1" applyProtection="1">
      <alignment horizontal="center" vertical="center"/>
    </xf>
    <xf numFmtId="3" fontId="111" fillId="43" borderId="4" xfId="1" applyNumberFormat="1" applyFont="1" applyFill="1" applyBorder="1" applyAlignment="1" applyProtection="1">
      <alignment horizontal="center" vertical="center"/>
    </xf>
    <xf numFmtId="3" fontId="111" fillId="43" borderId="21" xfId="1" applyNumberFormat="1" applyFont="1" applyFill="1" applyBorder="1" applyAlignment="1" applyProtection="1">
      <alignment horizontal="center" vertical="center"/>
    </xf>
    <xf numFmtId="3" fontId="127" fillId="43" borderId="2" xfId="1" applyNumberFormat="1" applyFont="1" applyFill="1" applyBorder="1" applyAlignment="1" applyProtection="1">
      <alignment horizontal="center" vertical="center"/>
    </xf>
    <xf numFmtId="3" fontId="127" fillId="43" borderId="20" xfId="1" applyNumberFormat="1" applyFont="1" applyFill="1" applyBorder="1" applyAlignment="1" applyProtection="1">
      <alignment horizontal="center" vertical="center"/>
    </xf>
    <xf numFmtId="3" fontId="20" fillId="44" borderId="2" xfId="1" applyNumberFormat="1" applyFont="1" applyFill="1" applyBorder="1" applyAlignment="1" applyProtection="1">
      <alignment horizontal="center" vertical="center"/>
    </xf>
    <xf numFmtId="3" fontId="141" fillId="35" borderId="4" xfId="1" applyNumberFormat="1" applyFont="1" applyFill="1" applyBorder="1" applyAlignment="1" applyProtection="1">
      <alignment horizontal="center" vertical="center"/>
    </xf>
    <xf numFmtId="3" fontId="141" fillId="35" borderId="21" xfId="1" applyNumberFormat="1" applyFont="1" applyFill="1" applyBorder="1" applyAlignment="1" applyProtection="1">
      <alignment horizontal="center" vertical="center"/>
    </xf>
    <xf numFmtId="3" fontId="145" fillId="44" borderId="4" xfId="1" applyNumberFormat="1" applyFont="1" applyFill="1" applyBorder="1" applyAlignment="1" applyProtection="1">
      <alignment horizontal="center" vertical="center"/>
    </xf>
    <xf numFmtId="3" fontId="127" fillId="43" borderId="4" xfId="1" applyNumberFormat="1" applyFont="1" applyFill="1" applyBorder="1" applyAlignment="1" applyProtection="1">
      <alignment horizontal="center" vertical="center"/>
    </xf>
    <xf numFmtId="3" fontId="127" fillId="43" borderId="21" xfId="1" applyNumberFormat="1" applyFont="1" applyFill="1" applyBorder="1" applyAlignment="1" applyProtection="1">
      <alignment horizontal="center" vertical="center"/>
    </xf>
    <xf numFmtId="3" fontId="87" fillId="44" borderId="4" xfId="1" applyNumberFormat="1" applyFont="1" applyFill="1" applyBorder="1" applyAlignment="1" applyProtection="1">
      <alignment horizontal="center" vertical="center"/>
    </xf>
    <xf numFmtId="3" fontId="141" fillId="35" borderId="0" xfId="1" applyNumberFormat="1" applyFont="1" applyFill="1" applyBorder="1" applyAlignment="1" applyProtection="1">
      <alignment horizontal="center" vertical="center"/>
    </xf>
    <xf numFmtId="3" fontId="127" fillId="43" borderId="3" xfId="1" applyNumberFormat="1" applyFont="1" applyFill="1" applyBorder="1" applyAlignment="1" applyProtection="1">
      <alignment horizontal="center" vertical="center"/>
    </xf>
    <xf numFmtId="3" fontId="127" fillId="43" borderId="19" xfId="1" applyNumberFormat="1" applyFont="1" applyFill="1" applyBorder="1" applyAlignment="1" applyProtection="1">
      <alignment horizontal="center" vertical="center"/>
    </xf>
    <xf numFmtId="3" fontId="87" fillId="44" borderId="3" xfId="1" applyNumberFormat="1" applyFont="1" applyFill="1" applyBorder="1" applyAlignment="1" applyProtection="1">
      <alignment horizontal="center" vertical="center"/>
    </xf>
    <xf numFmtId="3" fontId="19" fillId="43" borderId="19" xfId="1" applyNumberFormat="1" applyFont="1" applyFill="1" applyBorder="1" applyAlignment="1" applyProtection="1">
      <alignment horizontal="center" vertical="center"/>
    </xf>
    <xf numFmtId="3" fontId="19" fillId="43" borderId="16" xfId="1" applyNumberFormat="1" applyFont="1" applyFill="1" applyBorder="1" applyAlignment="1" applyProtection="1">
      <alignment horizontal="center" vertical="center"/>
    </xf>
    <xf numFmtId="3" fontId="19" fillId="35" borderId="4" xfId="1" applyNumberFormat="1" applyFont="1" applyFill="1" applyBorder="1" applyAlignment="1" applyProtection="1">
      <alignment horizontal="center" vertical="center"/>
    </xf>
    <xf numFmtId="3" fontId="19" fillId="35" borderId="21" xfId="1" applyNumberFormat="1" applyFont="1" applyFill="1" applyBorder="1" applyAlignment="1" applyProtection="1">
      <alignment horizontal="center" vertical="center"/>
    </xf>
    <xf numFmtId="3" fontId="108" fillId="41" borderId="14" xfId="1" applyNumberFormat="1" applyFont="1" applyFill="1" applyBorder="1" applyAlignment="1" applyProtection="1">
      <alignment horizontal="center" vertical="center"/>
    </xf>
    <xf numFmtId="3" fontId="108" fillId="41" borderId="20" xfId="1" applyNumberFormat="1" applyFont="1" applyFill="1" applyBorder="1" applyAlignment="1" applyProtection="1">
      <alignment horizontal="center" vertical="center"/>
    </xf>
    <xf numFmtId="0" fontId="31" fillId="43" borderId="0" xfId="0" applyFont="1" applyFill="1" applyBorder="1" applyAlignment="1">
      <alignment horizontal="center" vertical="center"/>
    </xf>
    <xf numFmtId="0" fontId="1" fillId="52" borderId="5" xfId="0" applyFont="1" applyFill="1" applyBorder="1" applyAlignment="1">
      <alignment horizontal="center" vertical="center"/>
    </xf>
    <xf numFmtId="0" fontId="1" fillId="52" borderId="6" xfId="0" applyFont="1" applyFill="1" applyBorder="1" applyAlignment="1">
      <alignment horizontal="center" vertical="center"/>
    </xf>
    <xf numFmtId="3" fontId="19" fillId="43" borderId="21" xfId="1" applyNumberFormat="1" applyFont="1" applyFill="1" applyBorder="1" applyAlignment="1" applyProtection="1">
      <alignment horizontal="center" vertical="center"/>
    </xf>
    <xf numFmtId="3" fontId="19" fillId="43" borderId="0" xfId="1" applyNumberFormat="1" applyFont="1" applyFill="1" applyBorder="1" applyAlignment="1" applyProtection="1">
      <alignment horizontal="center" vertical="center"/>
    </xf>
    <xf numFmtId="0" fontId="95" fillId="43" borderId="19" xfId="0" applyFont="1" applyFill="1" applyBorder="1" applyAlignment="1">
      <alignment horizontal="center" vertical="center"/>
    </xf>
    <xf numFmtId="0" fontId="95" fillId="43" borderId="15" xfId="0" applyFont="1" applyFill="1" applyBorder="1" applyAlignment="1">
      <alignment horizontal="center" vertical="center"/>
    </xf>
    <xf numFmtId="0" fontId="25" fillId="41" borderId="5" xfId="0" applyFont="1" applyFill="1" applyBorder="1" applyAlignment="1">
      <alignment horizontal="center" vertical="center"/>
    </xf>
    <xf numFmtId="0" fontId="25" fillId="41" borderId="6" xfId="0" applyFont="1" applyFill="1" applyBorder="1" applyAlignment="1">
      <alignment horizontal="center" vertical="center"/>
    </xf>
    <xf numFmtId="0" fontId="25" fillId="44" borderId="5" xfId="0" applyFont="1" applyFill="1" applyBorder="1" applyAlignment="1">
      <alignment horizontal="center" vertical="center"/>
    </xf>
    <xf numFmtId="0" fontId="25" fillId="44" borderId="7" xfId="0" applyFont="1" applyFill="1" applyBorder="1" applyAlignment="1">
      <alignment horizontal="center" vertical="center"/>
    </xf>
    <xf numFmtId="3" fontId="38" fillId="43" borderId="1" xfId="1" applyNumberFormat="1" applyFont="1" applyFill="1" applyBorder="1" applyAlignment="1" applyProtection="1">
      <alignment horizontal="center" vertical="center"/>
    </xf>
    <xf numFmtId="3" fontId="38" fillId="43" borderId="5" xfId="1" applyNumberFormat="1" applyFont="1" applyFill="1" applyBorder="1" applyAlignment="1" applyProtection="1">
      <alignment horizontal="center" vertical="center"/>
    </xf>
    <xf numFmtId="0" fontId="95" fillId="43" borderId="1" xfId="0" applyFont="1" applyFill="1" applyBorder="1" applyAlignment="1">
      <alignment horizontal="center" vertical="center"/>
    </xf>
    <xf numFmtId="0" fontId="95" fillId="43" borderId="5" xfId="0" applyFont="1" applyFill="1" applyBorder="1" applyAlignment="1">
      <alignment horizontal="center" vertical="center"/>
    </xf>
    <xf numFmtId="0" fontId="108" fillId="41" borderId="21" xfId="0" applyFont="1" applyFill="1" applyBorder="1" applyAlignment="1">
      <alignment horizontal="center" vertical="center"/>
    </xf>
    <xf numFmtId="0" fontId="108" fillId="41" borderId="0" xfId="0" applyFont="1" applyFill="1" applyBorder="1" applyAlignment="1">
      <alignment horizontal="center" vertical="center"/>
    </xf>
    <xf numFmtId="0" fontId="95" fillId="44" borderId="21" xfId="0" applyFont="1" applyFill="1" applyBorder="1" applyAlignment="1">
      <alignment horizontal="center" vertical="center"/>
    </xf>
    <xf numFmtId="0" fontId="95" fillId="44" borderId="25" xfId="0" applyFont="1" applyFill="1" applyBorder="1" applyAlignment="1">
      <alignment horizontal="center" vertical="center"/>
    </xf>
    <xf numFmtId="3" fontId="38" fillId="43" borderId="1" xfId="2" applyNumberFormat="1" applyFont="1" applyFill="1" applyBorder="1" applyAlignment="1">
      <alignment horizontal="center" vertical="center"/>
    </xf>
    <xf numFmtId="3" fontId="38" fillId="43" borderId="5" xfId="2" applyNumberFormat="1" applyFont="1" applyFill="1" applyBorder="1" applyAlignment="1">
      <alignment horizontal="center" vertical="center"/>
    </xf>
    <xf numFmtId="3" fontId="108" fillId="41" borderId="21" xfId="2" applyNumberFormat="1" applyFont="1" applyFill="1" applyBorder="1" applyAlignment="1">
      <alignment horizontal="center" vertical="center"/>
    </xf>
    <xf numFmtId="3" fontId="108" fillId="41" borderId="0" xfId="2" applyNumberFormat="1" applyFont="1" applyFill="1" applyBorder="1" applyAlignment="1">
      <alignment horizontal="center" vertical="center"/>
    </xf>
    <xf numFmtId="3" fontId="116" fillId="43" borderId="4" xfId="1" applyNumberFormat="1" applyFont="1" applyFill="1" applyBorder="1" applyAlignment="1" applyProtection="1">
      <alignment horizontal="center" vertical="center"/>
    </xf>
    <xf numFmtId="3" fontId="38" fillId="52" borderId="4" xfId="1" applyNumberFormat="1" applyFont="1" applyFill="1" applyBorder="1" applyAlignment="1" applyProtection="1">
      <alignment horizontal="center" vertical="center"/>
    </xf>
    <xf numFmtId="3" fontId="38" fillId="52" borderId="21" xfId="1" applyNumberFormat="1" applyFont="1" applyFill="1" applyBorder="1" applyAlignment="1" applyProtection="1">
      <alignment horizontal="center" vertical="center"/>
    </xf>
    <xf numFmtId="3" fontId="116" fillId="43" borderId="16" xfId="1" applyNumberFormat="1" applyFont="1" applyFill="1" applyBorder="1" applyAlignment="1" applyProtection="1">
      <alignment horizontal="center" vertical="center"/>
    </xf>
    <xf numFmtId="3" fontId="38" fillId="7" borderId="0" xfId="1" applyNumberFormat="1" applyFont="1" applyFill="1" applyBorder="1" applyAlignment="1" applyProtection="1">
      <alignment horizontal="center" vertical="center"/>
    </xf>
    <xf numFmtId="3" fontId="116" fillId="43" borderId="2" xfId="1" applyNumberFormat="1" applyFont="1" applyFill="1" applyBorder="1" applyAlignment="1" applyProtection="1">
      <alignment horizontal="center" vertical="center"/>
    </xf>
    <xf numFmtId="49" fontId="116" fillId="43" borderId="4" xfId="1" applyNumberFormat="1" applyFont="1" applyFill="1" applyBorder="1" applyAlignment="1" applyProtection="1">
      <alignment horizontal="center" vertical="center"/>
    </xf>
    <xf numFmtId="49" fontId="116" fillId="43" borderId="21" xfId="1" applyNumberFormat="1" applyFont="1" applyFill="1" applyBorder="1" applyAlignment="1" applyProtection="1">
      <alignment horizontal="center" vertical="center"/>
    </xf>
    <xf numFmtId="49" fontId="38" fillId="52" borderId="4" xfId="1" applyNumberFormat="1" applyFont="1" applyFill="1" applyBorder="1" applyAlignment="1" applyProtection="1">
      <alignment horizontal="center" vertical="center"/>
    </xf>
    <xf numFmtId="49" fontId="38" fillId="52" borderId="21" xfId="1" applyNumberFormat="1" applyFont="1" applyFill="1" applyBorder="1" applyAlignment="1" applyProtection="1">
      <alignment horizontal="center" vertical="center"/>
    </xf>
    <xf numFmtId="49" fontId="38" fillId="34" borderId="4" xfId="1" applyNumberFormat="1" applyFont="1" applyFill="1" applyBorder="1" applyAlignment="1" applyProtection="1">
      <alignment horizontal="center" vertical="center"/>
    </xf>
    <xf numFmtId="3" fontId="116" fillId="41" borderId="1" xfId="1" applyNumberFormat="1" applyFont="1" applyFill="1" applyBorder="1" applyAlignment="1" applyProtection="1">
      <alignment horizontal="center" vertical="center"/>
    </xf>
    <xf numFmtId="3" fontId="116" fillId="41" borderId="20" xfId="1" applyNumberFormat="1" applyFont="1" applyFill="1" applyBorder="1" applyAlignment="1" applyProtection="1">
      <alignment horizontal="center" vertical="center"/>
    </xf>
    <xf numFmtId="3" fontId="116" fillId="41" borderId="5" xfId="1" applyNumberFormat="1" applyFont="1" applyFill="1" applyBorder="1" applyAlignment="1" applyProtection="1">
      <alignment horizontal="center" vertical="center"/>
    </xf>
    <xf numFmtId="3" fontId="116" fillId="43" borderId="0" xfId="0" applyNumberFormat="1" applyFont="1" applyFill="1" applyAlignment="1">
      <alignment horizontal="center" vertical="center"/>
    </xf>
    <xf numFmtId="3" fontId="116" fillId="41" borderId="1" xfId="0" applyNumberFormat="1" applyFont="1" applyFill="1" applyBorder="1" applyAlignment="1">
      <alignment horizontal="center" vertical="center"/>
    </xf>
    <xf numFmtId="3" fontId="116" fillId="41" borderId="5" xfId="0" applyNumberFormat="1" applyFont="1" applyFill="1" applyBorder="1" applyAlignment="1">
      <alignment horizontal="center" vertical="center"/>
    </xf>
    <xf numFmtId="3" fontId="31" fillId="44" borderId="0" xfId="0" applyNumberFormat="1" applyFont="1" applyFill="1" applyAlignment="1">
      <alignment horizontal="center" vertical="center"/>
    </xf>
    <xf numFmtId="1" fontId="116" fillId="43" borderId="2" xfId="1" applyNumberFormat="1" applyFont="1" applyFill="1" applyBorder="1" applyAlignment="1" applyProtection="1">
      <alignment horizontal="center" vertical="center"/>
    </xf>
    <xf numFmtId="1" fontId="116" fillId="43" borderId="20" xfId="1" applyNumberFormat="1" applyFont="1" applyFill="1" applyBorder="1" applyAlignment="1" applyProtection="1">
      <alignment horizontal="center" vertical="center"/>
    </xf>
    <xf numFmtId="3" fontId="38" fillId="43" borderId="2" xfId="7" applyNumberFormat="1" applyFont="1" applyFill="1" applyBorder="1" applyAlignment="1" applyProtection="1">
      <alignment horizontal="center" vertical="center"/>
    </xf>
    <xf numFmtId="3" fontId="38" fillId="43" borderId="20" xfId="7" applyNumberFormat="1" applyFont="1" applyFill="1" applyBorder="1" applyAlignment="1" applyProtection="1">
      <alignment horizontal="center" vertical="center"/>
    </xf>
    <xf numFmtId="3" fontId="38" fillId="41" borderId="2" xfId="7" applyNumberFormat="1" applyFont="1" applyFill="1" applyBorder="1" applyAlignment="1" applyProtection="1">
      <alignment horizontal="center" vertical="center"/>
    </xf>
    <xf numFmtId="3" fontId="38" fillId="41" borderId="20" xfId="7" applyNumberFormat="1" applyFont="1" applyFill="1" applyBorder="1" applyAlignment="1" applyProtection="1">
      <alignment horizontal="center" vertical="center"/>
    </xf>
    <xf numFmtId="3" fontId="38" fillId="44" borderId="2" xfId="7" applyNumberFormat="1" applyFont="1" applyFill="1" applyBorder="1" applyAlignment="1" applyProtection="1">
      <alignment horizontal="center" vertical="center"/>
    </xf>
    <xf numFmtId="3" fontId="38" fillId="43" borderId="4" xfId="7" applyNumberFormat="1" applyFont="1" applyFill="1" applyBorder="1" applyAlignment="1" applyProtection="1">
      <alignment horizontal="center" vertical="center"/>
    </xf>
    <xf numFmtId="3" fontId="38" fillId="43" borderId="21" xfId="7" applyNumberFormat="1" applyFont="1" applyFill="1" applyBorder="1" applyAlignment="1" applyProtection="1">
      <alignment horizontal="center" vertical="center"/>
    </xf>
    <xf numFmtId="3" fontId="38" fillId="41" borderId="4" xfId="7" applyNumberFormat="1" applyFont="1" applyFill="1" applyBorder="1" applyAlignment="1" applyProtection="1">
      <alignment horizontal="center" vertical="center"/>
    </xf>
    <xf numFmtId="3" fontId="38" fillId="41" borderId="21" xfId="7" applyNumberFormat="1" applyFont="1" applyFill="1" applyBorder="1" applyAlignment="1" applyProtection="1">
      <alignment horizontal="center" vertical="center"/>
    </xf>
    <xf numFmtId="3" fontId="38" fillId="44" borderId="4" xfId="7" applyNumberFormat="1" applyFont="1" applyFill="1" applyBorder="1" applyAlignment="1" applyProtection="1">
      <alignment horizontal="center" vertical="center"/>
    </xf>
    <xf numFmtId="3" fontId="19" fillId="41" borderId="4" xfId="7" applyNumberFormat="1" applyFont="1" applyFill="1" applyBorder="1" applyAlignment="1" applyProtection="1">
      <alignment horizontal="center" vertical="center"/>
    </xf>
    <xf numFmtId="3" fontId="19" fillId="41" borderId="21" xfId="7" applyNumberFormat="1" applyFont="1" applyFill="1" applyBorder="1" applyAlignment="1" applyProtection="1">
      <alignment horizontal="center" vertical="center"/>
    </xf>
    <xf numFmtId="3" fontId="19" fillId="52" borderId="4" xfId="7" applyNumberFormat="1" applyFont="1" applyFill="1" applyBorder="1" applyAlignment="1" applyProtection="1">
      <alignment horizontal="center" vertical="center"/>
    </xf>
    <xf numFmtId="3" fontId="116" fillId="41" borderId="2" xfId="1" applyNumberFormat="1" applyFont="1" applyFill="1" applyBorder="1" applyAlignment="1" applyProtection="1">
      <alignment horizontal="center" vertical="center"/>
    </xf>
    <xf numFmtId="3" fontId="116" fillId="44" borderId="2" xfId="1" applyNumberFormat="1" applyFont="1" applyFill="1" applyBorder="1" applyAlignment="1" applyProtection="1">
      <alignment horizontal="center" vertical="center"/>
    </xf>
    <xf numFmtId="3" fontId="116" fillId="41" borderId="4" xfId="1" applyNumberFormat="1" applyFont="1" applyFill="1" applyBorder="1" applyAlignment="1" applyProtection="1">
      <alignment horizontal="center" vertical="center"/>
    </xf>
    <xf numFmtId="3" fontId="116" fillId="44" borderId="4" xfId="1" applyNumberFormat="1" applyFont="1" applyFill="1" applyBorder="1" applyAlignment="1" applyProtection="1">
      <alignment horizontal="center" vertical="center"/>
    </xf>
    <xf numFmtId="3" fontId="116" fillId="43" borderId="18" xfId="1" applyNumberFormat="1" applyFont="1" applyFill="1" applyBorder="1" applyAlignment="1" applyProtection="1">
      <alignment horizontal="center" vertical="center"/>
    </xf>
    <xf numFmtId="3" fontId="116" fillId="41" borderId="18" xfId="1" applyNumberFormat="1" applyFont="1" applyFill="1" applyBorder="1" applyAlignment="1" applyProtection="1">
      <alignment horizontal="center" vertical="center"/>
    </xf>
    <xf numFmtId="3" fontId="116" fillId="44" borderId="20" xfId="1" applyNumberFormat="1" applyFont="1" applyFill="1" applyBorder="1" applyAlignment="1" applyProtection="1">
      <alignment horizontal="center" vertical="center"/>
    </xf>
    <xf numFmtId="3" fontId="116" fillId="44" borderId="14" xfId="1" applyNumberFormat="1" applyFont="1" applyFill="1" applyBorder="1" applyAlignment="1" applyProtection="1">
      <alignment horizontal="center" vertical="center"/>
    </xf>
    <xf numFmtId="3" fontId="121" fillId="29" borderId="21" xfId="2" applyNumberFormat="1" applyFont="1" applyFill="1" applyBorder="1" applyAlignment="1">
      <alignment horizontal="center" vertical="center"/>
    </xf>
    <xf numFmtId="3" fontId="121" fillId="29" borderId="0" xfId="2" applyNumberFormat="1" applyFont="1" applyFill="1" applyBorder="1" applyAlignment="1">
      <alignment horizontal="center" vertical="center"/>
    </xf>
    <xf numFmtId="3" fontId="45" fillId="29" borderId="21" xfId="2" applyNumberFormat="1" applyFont="1" applyFill="1" applyBorder="1" applyAlignment="1">
      <alignment horizontal="center" vertical="center"/>
    </xf>
    <xf numFmtId="3" fontId="45" fillId="29" borderId="25" xfId="2" applyNumberFormat="1" applyFont="1" applyFill="1" applyBorder="1" applyAlignment="1">
      <alignment horizontal="center" vertical="center"/>
    </xf>
    <xf numFmtId="3" fontId="120" fillId="43" borderId="21" xfId="2" applyNumberFormat="1" applyFont="1" applyFill="1" applyBorder="1" applyAlignment="1">
      <alignment horizontal="center" vertical="center"/>
    </xf>
    <xf numFmtId="3" fontId="120" fillId="43" borderId="0" xfId="2" applyNumberFormat="1" applyFont="1" applyFill="1" applyBorder="1" applyAlignment="1">
      <alignment horizontal="center" vertical="center"/>
    </xf>
    <xf numFmtId="3" fontId="120" fillId="41" borderId="21" xfId="2" applyNumberFormat="1" applyFont="1" applyFill="1" applyBorder="1" applyAlignment="1">
      <alignment horizontal="center" vertical="center"/>
    </xf>
    <xf numFmtId="3" fontId="120" fillId="41" borderId="0" xfId="2" applyNumberFormat="1" applyFont="1" applyFill="1" applyBorder="1" applyAlignment="1">
      <alignment horizontal="center" vertical="center"/>
    </xf>
    <xf numFmtId="3" fontId="14" fillId="44" borderId="21" xfId="2" applyNumberFormat="1" applyFont="1" applyFill="1" applyBorder="1" applyAlignment="1">
      <alignment horizontal="center" vertical="center"/>
    </xf>
    <xf numFmtId="3" fontId="14" fillId="44" borderId="25" xfId="2" applyNumberFormat="1" applyFont="1" applyFill="1" applyBorder="1" applyAlignment="1">
      <alignment horizontal="center" vertical="center"/>
    </xf>
    <xf numFmtId="3" fontId="120" fillId="43" borderId="21" xfId="2" applyNumberFormat="1" applyFont="1" applyFill="1" applyBorder="1" applyAlignment="1">
      <alignment horizontal="center" vertical="center" wrapText="1"/>
    </xf>
    <xf numFmtId="3" fontId="120" fillId="43" borderId="0" xfId="2" applyNumberFormat="1" applyFont="1" applyFill="1" applyBorder="1" applyAlignment="1">
      <alignment horizontal="center" vertical="center" wrapText="1"/>
    </xf>
    <xf numFmtId="3" fontId="120" fillId="41" borderId="21" xfId="2" applyNumberFormat="1" applyFont="1" applyFill="1" applyBorder="1" applyAlignment="1">
      <alignment horizontal="center" vertical="center" wrapText="1"/>
    </xf>
    <xf numFmtId="3" fontId="120" fillId="41" borderId="0" xfId="2" applyNumberFormat="1" applyFont="1" applyFill="1" applyBorder="1" applyAlignment="1">
      <alignment horizontal="center" vertical="center" wrapText="1"/>
    </xf>
    <xf numFmtId="3" fontId="14" fillId="44" borderId="21" xfId="2" applyNumberFormat="1" applyFont="1" applyFill="1" applyBorder="1" applyAlignment="1">
      <alignment horizontal="center" vertical="center" wrapText="1"/>
    </xf>
    <xf numFmtId="3" fontId="14" fillId="44" borderId="25" xfId="2" applyNumberFormat="1" applyFont="1" applyFill="1" applyBorder="1" applyAlignment="1">
      <alignment horizontal="center" vertical="center" wrapText="1"/>
    </xf>
    <xf numFmtId="0" fontId="31" fillId="43" borderId="25" xfId="0" applyFont="1" applyFill="1" applyBorder="1" applyAlignment="1">
      <alignment horizontal="center" vertical="center"/>
    </xf>
    <xf numFmtId="0" fontId="31" fillId="42" borderId="0" xfId="0" applyFont="1" applyFill="1" applyAlignment="1">
      <alignment horizontal="center" vertical="center"/>
    </xf>
    <xf numFmtId="0" fontId="0" fillId="44" borderId="21" xfId="0" applyFont="1" applyFill="1" applyBorder="1" applyAlignment="1">
      <alignment horizontal="center" vertical="center"/>
    </xf>
    <xf numFmtId="0" fontId="0" fillId="44" borderId="0" xfId="0" applyFont="1" applyFill="1" applyAlignment="1">
      <alignment horizontal="center" vertical="center"/>
    </xf>
    <xf numFmtId="3" fontId="117" fillId="43" borderId="21" xfId="2" applyNumberFormat="1" applyFont="1" applyFill="1" applyBorder="1" applyAlignment="1">
      <alignment horizontal="center" vertical="center"/>
    </xf>
    <xf numFmtId="3" fontId="117" fillId="43" borderId="0" xfId="2" applyNumberFormat="1" applyFont="1" applyFill="1" applyBorder="1" applyAlignment="1">
      <alignment horizontal="center" vertical="center"/>
    </xf>
    <xf numFmtId="3" fontId="117" fillId="41" borderId="21" xfId="2" applyNumberFormat="1" applyFont="1" applyFill="1" applyBorder="1" applyAlignment="1">
      <alignment horizontal="center" vertical="center"/>
    </xf>
    <xf numFmtId="3" fontId="117" fillId="41" borderId="0" xfId="2" applyNumberFormat="1" applyFont="1" applyFill="1" applyBorder="1" applyAlignment="1">
      <alignment horizontal="center" vertical="center"/>
    </xf>
    <xf numFmtId="3" fontId="117" fillId="44" borderId="21" xfId="2" applyNumberFormat="1" applyFont="1" applyFill="1" applyBorder="1" applyAlignment="1">
      <alignment horizontal="center" vertical="center"/>
    </xf>
    <xf numFmtId="3" fontId="117" fillId="44" borderId="25" xfId="2" applyNumberFormat="1" applyFont="1" applyFill="1" applyBorder="1" applyAlignment="1">
      <alignment horizontal="center" vertical="center"/>
    </xf>
    <xf numFmtId="3" fontId="120" fillId="43" borderId="20" xfId="2" applyNumberFormat="1" applyFont="1" applyFill="1" applyBorder="1" applyAlignment="1">
      <alignment horizontal="center" vertical="center"/>
    </xf>
    <xf numFmtId="3" fontId="120" fillId="43" borderId="18" xfId="2" applyNumberFormat="1" applyFont="1" applyFill="1" applyBorder="1" applyAlignment="1">
      <alignment horizontal="center" vertical="center"/>
    </xf>
    <xf numFmtId="3" fontId="120" fillId="41" borderId="20" xfId="2" applyNumberFormat="1" applyFont="1" applyFill="1" applyBorder="1" applyAlignment="1">
      <alignment horizontal="center" vertical="center"/>
    </xf>
    <xf numFmtId="3" fontId="120" fillId="41" borderId="18" xfId="2" applyNumberFormat="1" applyFont="1" applyFill="1" applyBorder="1" applyAlignment="1">
      <alignment horizontal="center" vertical="center"/>
    </xf>
    <xf numFmtId="3" fontId="14" fillId="44" borderId="20" xfId="2" applyNumberFormat="1" applyFont="1" applyFill="1" applyBorder="1" applyAlignment="1">
      <alignment horizontal="center" vertical="center"/>
    </xf>
    <xf numFmtId="3" fontId="14" fillId="44" borderId="14" xfId="2" applyNumberFormat="1" applyFont="1" applyFill="1" applyBorder="1" applyAlignment="1">
      <alignment horizontal="center" vertical="center"/>
    </xf>
    <xf numFmtId="3" fontId="80" fillId="44" borderId="21" xfId="2" applyNumberFormat="1" applyFont="1" applyFill="1" applyBorder="1" applyAlignment="1">
      <alignment horizontal="center" vertical="center"/>
    </xf>
    <xf numFmtId="3" fontId="80" fillId="44" borderId="25" xfId="2" applyNumberFormat="1" applyFont="1" applyFill="1" applyBorder="1" applyAlignment="1">
      <alignment horizontal="center" vertical="center"/>
    </xf>
    <xf numFmtId="3" fontId="80" fillId="5" borderId="19" xfId="2" applyNumberFormat="1" applyFont="1" applyFill="1" applyBorder="1" applyAlignment="1">
      <alignment horizontal="center" vertical="center"/>
    </xf>
    <xf numFmtId="3" fontId="80" fillId="5" borderId="16" xfId="2" applyNumberFormat="1" applyFont="1" applyFill="1" applyBorder="1" applyAlignment="1">
      <alignment horizontal="center" vertical="center"/>
    </xf>
    <xf numFmtId="3" fontId="96" fillId="5" borderId="19" xfId="2" applyNumberFormat="1" applyFont="1" applyFill="1" applyBorder="1" applyAlignment="1">
      <alignment horizontal="center" vertical="center"/>
    </xf>
    <xf numFmtId="3" fontId="96" fillId="5" borderId="16" xfId="2" applyNumberFormat="1" applyFont="1" applyFill="1" applyBorder="1" applyAlignment="1">
      <alignment horizontal="center" vertical="center"/>
    </xf>
    <xf numFmtId="3" fontId="80" fillId="5" borderId="15" xfId="2" applyNumberFormat="1" applyFont="1" applyFill="1" applyBorder="1" applyAlignment="1">
      <alignment horizontal="center" vertical="center"/>
    </xf>
    <xf numFmtId="3" fontId="117" fillId="43" borderId="20" xfId="2" applyNumberFormat="1" applyFont="1" applyFill="1" applyBorder="1" applyAlignment="1">
      <alignment horizontal="center" vertical="center"/>
    </xf>
    <xf numFmtId="3" fontId="117" fillId="43" borderId="18" xfId="2" applyNumberFormat="1" applyFont="1" applyFill="1" applyBorder="1" applyAlignment="1">
      <alignment horizontal="center" vertical="center"/>
    </xf>
    <xf numFmtId="3" fontId="117" fillId="41" borderId="20" xfId="2" applyNumberFormat="1" applyFont="1" applyFill="1" applyBorder="1" applyAlignment="1">
      <alignment horizontal="center" vertical="center"/>
    </xf>
    <xf numFmtId="3" fontId="117" fillId="41" borderId="18" xfId="2" applyNumberFormat="1" applyFont="1" applyFill="1" applyBorder="1" applyAlignment="1">
      <alignment horizontal="center" vertical="center"/>
    </xf>
    <xf numFmtId="3" fontId="117" fillId="44" borderId="20" xfId="2" applyNumberFormat="1" applyFont="1" applyFill="1" applyBorder="1" applyAlignment="1">
      <alignment horizontal="center" vertical="center"/>
    </xf>
    <xf numFmtId="3" fontId="117" fillId="44" borderId="14" xfId="2" applyNumberFormat="1" applyFont="1" applyFill="1" applyBorder="1" applyAlignment="1">
      <alignment horizontal="center" vertical="center"/>
    </xf>
    <xf numFmtId="3" fontId="117" fillId="43" borderId="21" xfId="0" applyNumberFormat="1" applyFont="1" applyFill="1" applyBorder="1" applyAlignment="1">
      <alignment horizontal="center" vertical="center"/>
    </xf>
    <xf numFmtId="3" fontId="117" fillId="43" borderId="0" xfId="0" applyNumberFormat="1" applyFont="1" applyFill="1" applyBorder="1" applyAlignment="1">
      <alignment horizontal="center" vertical="center"/>
    </xf>
    <xf numFmtId="3" fontId="117" fillId="41" borderId="21" xfId="0" applyNumberFormat="1" applyFont="1" applyFill="1" applyBorder="1" applyAlignment="1">
      <alignment horizontal="center" vertical="center"/>
    </xf>
    <xf numFmtId="3" fontId="117" fillId="41" borderId="0" xfId="0" applyNumberFormat="1" applyFont="1" applyFill="1" applyBorder="1" applyAlignment="1">
      <alignment horizontal="center" vertical="center"/>
    </xf>
    <xf numFmtId="3" fontId="132" fillId="44" borderId="21" xfId="0" applyNumberFormat="1" applyFont="1" applyFill="1" applyBorder="1" applyAlignment="1">
      <alignment horizontal="center" vertical="center"/>
    </xf>
    <xf numFmtId="3" fontId="132" fillId="44" borderId="25" xfId="0" applyNumberFormat="1" applyFont="1" applyFill="1" applyBorder="1" applyAlignment="1">
      <alignment horizontal="center" vertical="center"/>
    </xf>
    <xf numFmtId="3" fontId="117" fillId="43" borderId="19" xfId="0" applyNumberFormat="1" applyFont="1" applyFill="1" applyBorder="1" applyAlignment="1">
      <alignment horizontal="center" vertical="center"/>
    </xf>
    <xf numFmtId="3" fontId="117" fillId="43" borderId="16" xfId="0" applyNumberFormat="1" applyFont="1" applyFill="1" applyBorder="1" applyAlignment="1">
      <alignment horizontal="center" vertical="center"/>
    </xf>
    <xf numFmtId="3" fontId="117" fillId="41" borderId="19" xfId="0" applyNumberFormat="1" applyFont="1" applyFill="1" applyBorder="1" applyAlignment="1">
      <alignment horizontal="center" vertical="center"/>
    </xf>
    <xf numFmtId="3" fontId="117" fillId="41" borderId="16" xfId="0" applyNumberFormat="1" applyFont="1" applyFill="1" applyBorder="1" applyAlignment="1">
      <alignment horizontal="center" vertical="center"/>
    </xf>
    <xf numFmtId="3" fontId="132" fillId="44" borderId="19" xfId="0" applyNumberFormat="1" applyFont="1" applyFill="1" applyBorder="1" applyAlignment="1">
      <alignment horizontal="center" vertical="center"/>
    </xf>
    <xf numFmtId="3" fontId="132" fillId="44" borderId="15" xfId="0" applyNumberFormat="1" applyFont="1" applyFill="1" applyBorder="1" applyAlignment="1">
      <alignment horizontal="center" vertical="center"/>
    </xf>
    <xf numFmtId="3" fontId="80" fillId="44" borderId="20" xfId="2" applyNumberFormat="1" applyFont="1" applyFill="1" applyBorder="1" applyAlignment="1">
      <alignment horizontal="center" vertical="center"/>
    </xf>
    <xf numFmtId="3" fontId="80" fillId="44" borderId="14" xfId="2" applyNumberFormat="1" applyFont="1" applyFill="1" applyBorder="1" applyAlignment="1">
      <alignment horizontal="center" vertical="center"/>
    </xf>
    <xf numFmtId="3" fontId="116" fillId="43" borderId="21" xfId="2" applyNumberFormat="1" applyFont="1" applyFill="1" applyBorder="1" applyAlignment="1">
      <alignment horizontal="center" vertical="center"/>
    </xf>
    <xf numFmtId="3" fontId="116" fillId="43" borderId="0" xfId="2" applyNumberFormat="1" applyFont="1" applyFill="1" applyBorder="1" applyAlignment="1">
      <alignment horizontal="center" vertical="center"/>
    </xf>
    <xf numFmtId="3" fontId="116" fillId="41" borderId="21" xfId="2" applyNumberFormat="1" applyFont="1" applyFill="1" applyBorder="1" applyAlignment="1">
      <alignment horizontal="center" vertical="center"/>
    </xf>
    <xf numFmtId="3" fontId="116" fillId="41" borderId="0" xfId="2" applyNumberFormat="1" applyFont="1" applyFill="1" applyBorder="1" applyAlignment="1">
      <alignment horizontal="center" vertical="center"/>
    </xf>
    <xf numFmtId="3" fontId="108" fillId="44" borderId="21" xfId="2" applyNumberFormat="1" applyFont="1" applyFill="1" applyBorder="1" applyAlignment="1">
      <alignment horizontal="center" vertical="center"/>
    </xf>
    <xf numFmtId="3" fontId="108" fillId="44" borderId="25" xfId="2" applyNumberFormat="1" applyFont="1" applyFill="1" applyBorder="1" applyAlignment="1">
      <alignment horizontal="center" vertical="center"/>
    </xf>
    <xf numFmtId="3" fontId="117" fillId="43" borderId="20" xfId="0" applyNumberFormat="1" applyFont="1" applyFill="1" applyBorder="1" applyAlignment="1">
      <alignment horizontal="center" vertical="center"/>
    </xf>
    <xf numFmtId="3" fontId="117" fillId="43" borderId="18" xfId="0" applyNumberFormat="1" applyFont="1" applyFill="1" applyBorder="1" applyAlignment="1">
      <alignment horizontal="center" vertical="center"/>
    </xf>
    <xf numFmtId="3" fontId="117" fillId="41" borderId="20" xfId="0" applyNumberFormat="1" applyFont="1" applyFill="1" applyBorder="1" applyAlignment="1">
      <alignment horizontal="center" vertical="center"/>
    </xf>
    <xf numFmtId="3" fontId="117" fillId="41" borderId="18" xfId="0" applyNumberFormat="1" applyFont="1" applyFill="1" applyBorder="1" applyAlignment="1">
      <alignment horizontal="center" vertical="center"/>
    </xf>
    <xf numFmtId="3" fontId="132" fillId="44" borderId="20" xfId="0" applyNumberFormat="1" applyFont="1" applyFill="1" applyBorder="1" applyAlignment="1">
      <alignment horizontal="center" vertical="center"/>
    </xf>
    <xf numFmtId="3" fontId="132" fillId="44" borderId="14" xfId="0" applyNumberFormat="1" applyFont="1" applyFill="1" applyBorder="1" applyAlignment="1">
      <alignment horizontal="center" vertical="center"/>
    </xf>
    <xf numFmtId="3" fontId="116" fillId="43" borderId="20" xfId="2" applyNumberFormat="1" applyFont="1" applyFill="1" applyBorder="1" applyAlignment="1">
      <alignment horizontal="center" vertical="center"/>
    </xf>
    <xf numFmtId="3" fontId="116" fillId="43" borderId="18" xfId="2" applyNumberFormat="1" applyFont="1" applyFill="1" applyBorder="1" applyAlignment="1">
      <alignment horizontal="center" vertical="center"/>
    </xf>
    <xf numFmtId="3" fontId="116" fillId="41" borderId="20" xfId="2" applyNumberFormat="1" applyFont="1" applyFill="1" applyBorder="1" applyAlignment="1">
      <alignment horizontal="center" vertical="center"/>
    </xf>
    <xf numFmtId="3" fontId="116" fillId="41" borderId="18" xfId="2" applyNumberFormat="1" applyFont="1" applyFill="1" applyBorder="1" applyAlignment="1">
      <alignment horizontal="center" vertical="center"/>
    </xf>
    <xf numFmtId="3" fontId="108" fillId="44" borderId="20" xfId="2" applyNumberFormat="1" applyFont="1" applyFill="1" applyBorder="1" applyAlignment="1">
      <alignment horizontal="center" vertical="center"/>
    </xf>
    <xf numFmtId="3" fontId="108" fillId="44" borderId="14" xfId="2" applyNumberFormat="1" applyFont="1" applyFill="1" applyBorder="1" applyAlignment="1">
      <alignment horizontal="center" vertical="center"/>
    </xf>
    <xf numFmtId="3" fontId="116" fillId="41" borderId="21" xfId="2" applyNumberFormat="1" applyFont="1" applyFill="1" applyBorder="1" applyAlignment="1">
      <alignment horizontal="center" vertical="center" wrapText="1"/>
    </xf>
    <xf numFmtId="3" fontId="116" fillId="41" borderId="0" xfId="2" applyNumberFormat="1" applyFont="1" applyFill="1" applyBorder="1" applyAlignment="1">
      <alignment horizontal="center" vertical="center" wrapText="1"/>
    </xf>
    <xf numFmtId="3" fontId="108" fillId="44" borderId="21" xfId="2" applyNumberFormat="1" applyFont="1" applyFill="1" applyBorder="1" applyAlignment="1">
      <alignment horizontal="center" vertical="center" wrapText="1"/>
    </xf>
    <xf numFmtId="3" fontId="108" fillId="44" borderId="25" xfId="2" applyNumberFormat="1" applyFont="1" applyFill="1" applyBorder="1" applyAlignment="1">
      <alignment horizontal="center" vertical="center" wrapText="1"/>
    </xf>
    <xf numFmtId="3" fontId="118" fillId="43" borderId="21" xfId="2" applyNumberFormat="1" applyFont="1" applyFill="1" applyBorder="1" applyAlignment="1">
      <alignment horizontal="center" vertical="center"/>
    </xf>
    <xf numFmtId="3" fontId="118" fillId="43" borderId="0" xfId="2" applyNumberFormat="1" applyFont="1" applyFill="1" applyBorder="1" applyAlignment="1">
      <alignment horizontal="center" vertical="center"/>
    </xf>
    <xf numFmtId="3" fontId="118" fillId="41" borderId="1" xfId="2" applyNumberFormat="1" applyFont="1" applyFill="1" applyBorder="1" applyAlignment="1">
      <alignment horizontal="center" vertical="center"/>
    </xf>
    <xf numFmtId="3" fontId="118" fillId="41" borderId="5" xfId="2" applyNumberFormat="1" applyFont="1" applyFill="1" applyBorder="1" applyAlignment="1">
      <alignment horizontal="center" vertical="center"/>
    </xf>
    <xf numFmtId="3" fontId="131" fillId="44" borderId="21" xfId="2" applyNumberFormat="1" applyFont="1" applyFill="1" applyBorder="1" applyAlignment="1">
      <alignment horizontal="center" vertical="center"/>
    </xf>
    <xf numFmtId="3" fontId="131" fillId="44" borderId="0" xfId="2" applyNumberFormat="1" applyFont="1" applyFill="1" applyBorder="1" applyAlignment="1">
      <alignment horizontal="center" vertical="center"/>
    </xf>
    <xf numFmtId="3" fontId="118" fillId="43" borderId="19" xfId="2" applyNumberFormat="1" applyFont="1" applyFill="1" applyBorder="1" applyAlignment="1">
      <alignment horizontal="center" vertical="center"/>
    </xf>
    <xf numFmtId="3" fontId="118" fillId="43" borderId="16" xfId="2" applyNumberFormat="1" applyFont="1" applyFill="1" applyBorder="1" applyAlignment="1">
      <alignment horizontal="center" vertical="center"/>
    </xf>
    <xf numFmtId="3" fontId="131" fillId="44" borderId="19" xfId="2" applyNumberFormat="1" applyFont="1" applyFill="1" applyBorder="1" applyAlignment="1">
      <alignment horizontal="center" vertical="center"/>
    </xf>
    <xf numFmtId="3" fontId="131" fillId="44" borderId="16" xfId="2" applyNumberFormat="1" applyFont="1" applyFill="1" applyBorder="1" applyAlignment="1">
      <alignment horizontal="center" vertical="center"/>
    </xf>
    <xf numFmtId="3" fontId="117" fillId="43" borderId="21" xfId="2" applyNumberFormat="1" applyFont="1" applyFill="1" applyBorder="1" applyAlignment="1">
      <alignment horizontal="center" vertical="center" wrapText="1"/>
    </xf>
    <xf numFmtId="3" fontId="117" fillId="43" borderId="0" xfId="2" applyNumberFormat="1" applyFont="1" applyFill="1" applyBorder="1" applyAlignment="1">
      <alignment horizontal="center" vertical="center" wrapText="1"/>
    </xf>
    <xf numFmtId="3" fontId="80" fillId="41" borderId="21" xfId="2" applyNumberFormat="1" applyFont="1" applyFill="1" applyBorder="1" applyAlignment="1">
      <alignment horizontal="center" vertical="center" wrapText="1"/>
    </xf>
    <xf numFmtId="3" fontId="80" fillId="41" borderId="0" xfId="2" applyNumberFormat="1" applyFont="1" applyFill="1" applyBorder="1" applyAlignment="1">
      <alignment horizontal="center" vertical="center" wrapText="1"/>
    </xf>
    <xf numFmtId="3" fontId="117" fillId="44" borderId="21" xfId="2" applyNumberFormat="1" applyFont="1" applyFill="1" applyBorder="1" applyAlignment="1">
      <alignment horizontal="center" vertical="center" wrapText="1"/>
    </xf>
    <xf numFmtId="3" fontId="117" fillId="44" borderId="25" xfId="2" applyNumberFormat="1" applyFont="1" applyFill="1" applyBorder="1" applyAlignment="1">
      <alignment horizontal="center" vertical="center" wrapText="1"/>
    </xf>
    <xf numFmtId="3" fontId="80" fillId="41" borderId="21" xfId="2" applyNumberFormat="1" applyFont="1" applyFill="1" applyBorder="1" applyAlignment="1">
      <alignment horizontal="center" vertical="center"/>
    </xf>
    <xf numFmtId="3" fontId="80" fillId="41" borderId="0" xfId="2" applyNumberFormat="1" applyFont="1" applyFill="1" applyBorder="1" applyAlignment="1">
      <alignment horizontal="center" vertical="center"/>
    </xf>
    <xf numFmtId="3" fontId="118" fillId="41" borderId="21" xfId="2" applyNumberFormat="1" applyFont="1" applyFill="1" applyBorder="1" applyAlignment="1">
      <alignment horizontal="center" vertical="center"/>
    </xf>
    <xf numFmtId="3" fontId="118" fillId="41" borderId="0" xfId="2" applyNumberFormat="1" applyFont="1" applyFill="1" applyBorder="1" applyAlignment="1">
      <alignment horizontal="center" vertical="center"/>
    </xf>
    <xf numFmtId="3" fontId="130" fillId="44" borderId="21" xfId="2" applyNumberFormat="1" applyFont="1" applyFill="1" applyBorder="1" applyAlignment="1">
      <alignment horizontal="center" vertical="center"/>
    </xf>
    <xf numFmtId="3" fontId="130" fillId="44" borderId="0" xfId="2" applyNumberFormat="1" applyFont="1" applyFill="1" applyBorder="1" applyAlignment="1">
      <alignment horizontal="center" vertical="center"/>
    </xf>
    <xf numFmtId="0" fontId="118" fillId="43" borderId="19" xfId="1" applyFont="1" applyFill="1" applyBorder="1" applyAlignment="1">
      <alignment horizontal="center" vertical="center"/>
    </xf>
    <xf numFmtId="0" fontId="118" fillId="43" borderId="16" xfId="1" applyFont="1" applyFill="1" applyBorder="1" applyAlignment="1">
      <alignment horizontal="center" vertical="center"/>
    </xf>
    <xf numFmtId="0" fontId="118" fillId="41" borderId="19" xfId="1" applyFont="1" applyFill="1" applyBorder="1" applyAlignment="1">
      <alignment horizontal="center" vertical="center"/>
    </xf>
    <xf numFmtId="0" fontId="118" fillId="41" borderId="16" xfId="1" applyFont="1" applyFill="1" applyBorder="1" applyAlignment="1">
      <alignment horizontal="center" vertical="center"/>
    </xf>
    <xf numFmtId="0" fontId="130" fillId="44" borderId="19" xfId="1" applyFont="1" applyFill="1" applyBorder="1" applyAlignment="1">
      <alignment horizontal="center" vertical="center"/>
    </xf>
    <xf numFmtId="0" fontId="130" fillId="44" borderId="16" xfId="1" applyFont="1" applyFill="1" applyBorder="1" applyAlignment="1">
      <alignment horizontal="center" vertical="center"/>
    </xf>
    <xf numFmtId="3" fontId="117" fillId="43" borderId="20" xfId="2" applyNumberFormat="1" applyFont="1" applyFill="1" applyBorder="1" applyAlignment="1">
      <alignment horizontal="center" vertical="center" wrapText="1"/>
    </xf>
    <xf numFmtId="3" fontId="117" fillId="43" borderId="18" xfId="2" applyNumberFormat="1" applyFont="1" applyFill="1" applyBorder="1" applyAlignment="1">
      <alignment horizontal="center" vertical="center" wrapText="1"/>
    </xf>
    <xf numFmtId="3" fontId="80" fillId="41" borderId="20" xfId="2" applyNumberFormat="1" applyFont="1" applyFill="1" applyBorder="1" applyAlignment="1">
      <alignment horizontal="center" vertical="center" wrapText="1"/>
    </xf>
    <xf numFmtId="3" fontId="80" fillId="41" borderId="18" xfId="2" applyNumberFormat="1" applyFont="1" applyFill="1" applyBorder="1" applyAlignment="1">
      <alignment horizontal="center" vertical="center" wrapText="1"/>
    </xf>
    <xf numFmtId="3" fontId="117" fillId="44" borderId="20" xfId="2" applyNumberFormat="1" applyFont="1" applyFill="1" applyBorder="1" applyAlignment="1">
      <alignment horizontal="center" vertical="center" wrapText="1"/>
    </xf>
    <xf numFmtId="3" fontId="117" fillId="44" borderId="14" xfId="2" applyNumberFormat="1" applyFont="1" applyFill="1" applyBorder="1" applyAlignment="1">
      <alignment horizontal="center" vertical="center" wrapText="1"/>
    </xf>
    <xf numFmtId="0" fontId="116" fillId="43" borderId="21" xfId="1" applyFont="1" applyFill="1" applyBorder="1" applyAlignment="1">
      <alignment horizontal="center" vertical="center"/>
    </xf>
    <xf numFmtId="0" fontId="116" fillId="43" borderId="0" xfId="1" applyFont="1" applyFill="1" applyBorder="1" applyAlignment="1">
      <alignment horizontal="center" vertical="center"/>
    </xf>
    <xf numFmtId="0" fontId="36" fillId="41" borderId="21" xfId="1" applyFont="1" applyFill="1" applyBorder="1" applyAlignment="1">
      <alignment horizontal="center" vertical="center"/>
    </xf>
    <xf numFmtId="0" fontId="36" fillId="41" borderId="0" xfId="1" applyFont="1" applyFill="1" applyBorder="1" applyAlignment="1">
      <alignment horizontal="center" vertical="center"/>
    </xf>
    <xf numFmtId="0" fontId="36" fillId="44" borderId="21" xfId="1" applyFont="1" applyFill="1" applyBorder="1" applyAlignment="1">
      <alignment horizontal="center" vertical="center"/>
    </xf>
    <xf numFmtId="0" fontId="36" fillId="44" borderId="25" xfId="1" applyFont="1" applyFill="1" applyBorder="1" applyAlignment="1">
      <alignment horizontal="center" vertical="center"/>
    </xf>
    <xf numFmtId="0" fontId="116" fillId="43" borderId="19" xfId="1" applyFont="1" applyFill="1" applyBorder="1" applyAlignment="1">
      <alignment horizontal="center" vertical="center"/>
    </xf>
    <xf numFmtId="0" fontId="116" fillId="43" borderId="16" xfId="1" applyFont="1" applyFill="1" applyBorder="1" applyAlignment="1">
      <alignment horizontal="center" vertical="center"/>
    </xf>
    <xf numFmtId="0" fontId="36" fillId="41" borderId="19" xfId="1" applyFont="1" applyFill="1" applyBorder="1" applyAlignment="1">
      <alignment horizontal="center" vertical="center"/>
    </xf>
    <xf numFmtId="0" fontId="36" fillId="41" borderId="16" xfId="1" applyFont="1" applyFill="1" applyBorder="1" applyAlignment="1">
      <alignment horizontal="center" vertical="center"/>
    </xf>
    <xf numFmtId="0" fontId="36" fillId="44" borderId="19" xfId="1" applyFont="1" applyFill="1" applyBorder="1" applyAlignment="1">
      <alignment horizontal="center" vertical="center"/>
    </xf>
    <xf numFmtId="0" fontId="36" fillId="44" borderId="15" xfId="1" applyFont="1" applyFill="1" applyBorder="1" applyAlignment="1">
      <alignment horizontal="center" vertical="center"/>
    </xf>
    <xf numFmtId="3" fontId="118" fillId="43" borderId="20" xfId="2" applyNumberFormat="1" applyFont="1" applyFill="1" applyBorder="1" applyAlignment="1">
      <alignment horizontal="center" vertical="center"/>
    </xf>
    <xf numFmtId="3" fontId="118" fillId="43" borderId="18" xfId="2" applyNumberFormat="1" applyFont="1" applyFill="1" applyBorder="1" applyAlignment="1">
      <alignment horizontal="center" vertical="center"/>
    </xf>
    <xf numFmtId="3" fontId="118" fillId="41" borderId="20" xfId="2" applyNumberFormat="1" applyFont="1" applyFill="1" applyBorder="1" applyAlignment="1">
      <alignment horizontal="center" vertical="center"/>
    </xf>
    <xf numFmtId="3" fontId="118" fillId="41" borderId="18" xfId="2" applyNumberFormat="1" applyFont="1" applyFill="1" applyBorder="1" applyAlignment="1">
      <alignment horizontal="center" vertical="center"/>
    </xf>
    <xf numFmtId="3" fontId="118" fillId="44" borderId="20" xfId="2" applyNumberFormat="1" applyFont="1" applyFill="1" applyBorder="1" applyAlignment="1">
      <alignment horizontal="center" vertical="center"/>
    </xf>
    <xf numFmtId="3" fontId="118" fillId="44" borderId="18" xfId="2" applyNumberFormat="1" applyFont="1" applyFill="1" applyBorder="1" applyAlignment="1">
      <alignment horizontal="center" vertical="center"/>
    </xf>
    <xf numFmtId="3" fontId="38" fillId="43" borderId="21" xfId="1" applyNumberFormat="1" applyFont="1" applyFill="1" applyBorder="1" applyAlignment="1" applyProtection="1">
      <alignment horizontal="center" vertical="center" wrapText="1"/>
    </xf>
    <xf numFmtId="3" fontId="38" fillId="43" borderId="0" xfId="1" applyNumberFormat="1" applyFont="1" applyFill="1" applyBorder="1" applyAlignment="1" applyProtection="1">
      <alignment horizontal="center" vertical="center" wrapText="1"/>
    </xf>
    <xf numFmtId="3" fontId="36" fillId="41" borderId="21" xfId="1" applyNumberFormat="1" applyFont="1" applyFill="1" applyBorder="1" applyAlignment="1" applyProtection="1">
      <alignment horizontal="center" vertical="center" wrapText="1"/>
    </xf>
    <xf numFmtId="3" fontId="36" fillId="41" borderId="0" xfId="1" applyNumberFormat="1" applyFont="1" applyFill="1" applyBorder="1" applyAlignment="1" applyProtection="1">
      <alignment horizontal="center" vertical="center" wrapText="1"/>
    </xf>
    <xf numFmtId="3" fontId="38" fillId="44" borderId="21" xfId="1" applyNumberFormat="1" applyFont="1" applyFill="1" applyBorder="1" applyAlignment="1" applyProtection="1">
      <alignment horizontal="center" vertical="center" wrapText="1"/>
    </xf>
    <xf numFmtId="3" fontId="38" fillId="44" borderId="25" xfId="1" applyNumberFormat="1" applyFont="1" applyFill="1" applyBorder="1" applyAlignment="1" applyProtection="1">
      <alignment horizontal="center" vertical="center" wrapText="1"/>
    </xf>
    <xf numFmtId="3" fontId="36" fillId="41" borderId="3" xfId="1" applyNumberFormat="1" applyFont="1" applyFill="1" applyBorder="1" applyAlignment="1" applyProtection="1">
      <alignment horizontal="center" vertical="center"/>
    </xf>
    <xf numFmtId="3" fontId="36" fillId="41" borderId="19" xfId="1" applyNumberFormat="1" applyFont="1" applyFill="1" applyBorder="1" applyAlignment="1" applyProtection="1">
      <alignment horizontal="center" vertical="center"/>
    </xf>
    <xf numFmtId="0" fontId="116" fillId="43" borderId="20" xfId="1" applyFont="1" applyFill="1" applyBorder="1" applyAlignment="1">
      <alignment horizontal="center" vertical="center" wrapText="1"/>
    </xf>
    <xf numFmtId="0" fontId="116" fillId="43" borderId="18" xfId="1" applyFont="1" applyFill="1" applyBorder="1" applyAlignment="1">
      <alignment horizontal="center" vertical="center" wrapText="1"/>
    </xf>
    <xf numFmtId="0" fontId="36" fillId="41" borderId="20" xfId="1" applyFont="1" applyFill="1" applyBorder="1" applyAlignment="1">
      <alignment horizontal="center" vertical="center" wrapText="1"/>
    </xf>
    <xf numFmtId="0" fontId="36" fillId="41" borderId="18" xfId="1" applyFont="1" applyFill="1" applyBorder="1" applyAlignment="1">
      <alignment horizontal="center" vertical="center" wrapText="1"/>
    </xf>
    <xf numFmtId="0" fontId="36" fillId="44" borderId="20" xfId="1" applyFont="1" applyFill="1" applyBorder="1" applyAlignment="1">
      <alignment horizontal="center" vertical="center" wrapText="1"/>
    </xf>
    <xf numFmtId="0" fontId="36" fillId="44" borderId="14" xfId="1" applyFont="1" applyFill="1" applyBorder="1" applyAlignment="1">
      <alignment horizontal="center" vertical="center" wrapText="1"/>
    </xf>
    <xf numFmtId="3" fontId="116" fillId="43" borderId="21" xfId="1" applyNumberFormat="1" applyFont="1" applyFill="1" applyBorder="1" applyAlignment="1">
      <alignment horizontal="center" vertical="center" wrapText="1"/>
    </xf>
    <xf numFmtId="3" fontId="116" fillId="43" borderId="0" xfId="1" applyNumberFormat="1" applyFont="1" applyFill="1" applyBorder="1" applyAlignment="1">
      <alignment horizontal="center" vertical="center" wrapText="1"/>
    </xf>
    <xf numFmtId="3" fontId="36" fillId="41" borderId="21" xfId="1" applyNumberFormat="1" applyFont="1" applyFill="1" applyBorder="1" applyAlignment="1">
      <alignment horizontal="center" vertical="center" wrapText="1"/>
    </xf>
    <xf numFmtId="3" fontId="36" fillId="41" borderId="0" xfId="1" applyNumberFormat="1" applyFont="1" applyFill="1" applyBorder="1" applyAlignment="1">
      <alignment horizontal="center" vertical="center" wrapText="1"/>
    </xf>
    <xf numFmtId="3" fontId="36" fillId="44" borderId="21" xfId="1" applyNumberFormat="1" applyFont="1" applyFill="1" applyBorder="1" applyAlignment="1">
      <alignment horizontal="center" vertical="center" wrapText="1"/>
    </xf>
    <xf numFmtId="3" fontId="36" fillId="44" borderId="25" xfId="1" applyNumberFormat="1" applyFont="1" applyFill="1" applyBorder="1" applyAlignment="1">
      <alignment horizontal="center" vertical="center" wrapText="1"/>
    </xf>
    <xf numFmtId="0" fontId="116" fillId="43" borderId="21" xfId="1" applyFont="1" applyFill="1" applyBorder="1" applyAlignment="1">
      <alignment horizontal="center" vertical="center" wrapText="1"/>
    </xf>
    <xf numFmtId="0" fontId="116" fillId="43" borderId="0" xfId="1" applyFont="1" applyFill="1" applyBorder="1" applyAlignment="1">
      <alignment horizontal="center" vertical="center" wrapText="1"/>
    </xf>
    <xf numFmtId="0" fontId="36" fillId="41" borderId="21" xfId="1" applyFont="1" applyFill="1" applyBorder="1" applyAlignment="1">
      <alignment horizontal="center" vertical="center" wrapText="1"/>
    </xf>
    <xf numFmtId="0" fontId="36" fillId="41" borderId="0" xfId="1" applyFont="1" applyFill="1" applyBorder="1" applyAlignment="1">
      <alignment horizontal="center" vertical="center" wrapText="1"/>
    </xf>
    <xf numFmtId="0" fontId="36" fillId="44" borderId="21" xfId="1" applyFont="1" applyFill="1" applyBorder="1" applyAlignment="1">
      <alignment horizontal="center" vertical="center" wrapText="1"/>
    </xf>
    <xf numFmtId="0" fontId="36" fillId="44" borderId="25" xfId="1" applyFont="1" applyFill="1" applyBorder="1" applyAlignment="1">
      <alignment horizontal="center" vertical="center" wrapText="1"/>
    </xf>
    <xf numFmtId="3" fontId="38" fillId="44" borderId="19" xfId="1" applyNumberFormat="1" applyFont="1" applyFill="1" applyBorder="1" applyAlignment="1" applyProtection="1">
      <alignment horizontal="center" vertical="center"/>
      <protection locked="0"/>
    </xf>
    <xf numFmtId="3" fontId="38" fillId="44" borderId="15" xfId="1" applyNumberFormat="1" applyFont="1" applyFill="1" applyBorder="1" applyAlignment="1" applyProtection="1">
      <alignment horizontal="center" vertical="center"/>
      <protection locked="0"/>
    </xf>
    <xf numFmtId="3" fontId="36" fillId="41" borderId="2" xfId="1" applyNumberFormat="1" applyFont="1" applyFill="1" applyBorder="1" applyAlignment="1" applyProtection="1">
      <alignment horizontal="center" vertical="center"/>
    </xf>
    <xf numFmtId="3" fontId="36" fillId="41" borderId="20" xfId="1" applyNumberFormat="1" applyFont="1" applyFill="1" applyBorder="1" applyAlignment="1" applyProtection="1">
      <alignment horizontal="center" vertical="center"/>
    </xf>
    <xf numFmtId="3" fontId="36" fillId="41" borderId="4" xfId="1" applyNumberFormat="1" applyFont="1" applyFill="1" applyBorder="1" applyAlignment="1" applyProtection="1">
      <alignment horizontal="center" vertical="center"/>
    </xf>
    <xf numFmtId="3" fontId="36" fillId="41" borderId="21" xfId="1" applyNumberFormat="1" applyFont="1" applyFill="1" applyBorder="1" applyAlignment="1" applyProtection="1">
      <alignment horizontal="center" vertical="center"/>
    </xf>
    <xf numFmtId="3" fontId="36" fillId="41" borderId="0" xfId="1" applyNumberFormat="1" applyFont="1" applyFill="1" applyBorder="1" applyAlignment="1" applyProtection="1">
      <alignment horizontal="center" vertical="center"/>
    </xf>
    <xf numFmtId="3" fontId="98" fillId="43" borderId="21" xfId="2" applyNumberFormat="1" applyFont="1" applyFill="1" applyBorder="1" applyAlignment="1">
      <alignment horizontal="center" vertical="center"/>
    </xf>
    <xf numFmtId="3" fontId="98" fillId="43" borderId="0" xfId="2" applyNumberFormat="1" applyFont="1" applyFill="1" applyBorder="1" applyAlignment="1">
      <alignment horizontal="center" vertical="center"/>
    </xf>
    <xf numFmtId="3" fontId="98" fillId="41" borderId="21" xfId="2" applyNumberFormat="1" applyFont="1" applyFill="1" applyBorder="1" applyAlignment="1">
      <alignment horizontal="center" vertical="center"/>
    </xf>
    <xf numFmtId="3" fontId="98" fillId="41" borderId="0" xfId="2" applyNumberFormat="1" applyFont="1" applyFill="1" applyBorder="1" applyAlignment="1">
      <alignment horizontal="center" vertical="center"/>
    </xf>
    <xf numFmtId="3" fontId="98" fillId="44" borderId="21" xfId="2" applyNumberFormat="1" applyFont="1" applyFill="1" applyBorder="1" applyAlignment="1">
      <alignment horizontal="center" vertical="center"/>
    </xf>
    <xf numFmtId="3" fontId="98" fillId="44" borderId="0" xfId="2" applyNumberFormat="1" applyFont="1" applyFill="1" applyBorder="1" applyAlignment="1">
      <alignment horizontal="center" vertical="center"/>
    </xf>
    <xf numFmtId="0" fontId="98" fillId="43" borderId="21" xfId="2" applyNumberFormat="1" applyFont="1" applyFill="1" applyBorder="1" applyAlignment="1">
      <alignment horizontal="center" vertical="center"/>
    </xf>
    <xf numFmtId="0" fontId="98" fillId="43" borderId="0" xfId="2" applyNumberFormat="1" applyFont="1" applyFill="1" applyBorder="1" applyAlignment="1">
      <alignment horizontal="center" vertical="center"/>
    </xf>
    <xf numFmtId="0" fontId="98" fillId="41" borderId="21" xfId="2" applyNumberFormat="1" applyFont="1" applyFill="1" applyBorder="1" applyAlignment="1">
      <alignment horizontal="center" vertical="center"/>
    </xf>
    <xf numFmtId="0" fontId="98" fillId="41" borderId="0" xfId="2" applyNumberFormat="1" applyFont="1" applyFill="1" applyBorder="1" applyAlignment="1">
      <alignment horizontal="center" vertical="center"/>
    </xf>
    <xf numFmtId="0" fontId="98" fillId="44" borderId="21" xfId="2" applyNumberFormat="1" applyFont="1" applyFill="1" applyBorder="1" applyAlignment="1">
      <alignment horizontal="center" vertical="center"/>
    </xf>
    <xf numFmtId="0" fontId="98" fillId="44" borderId="0" xfId="2" applyNumberFormat="1" applyFont="1" applyFill="1" applyBorder="1" applyAlignment="1">
      <alignment horizontal="center" vertical="center"/>
    </xf>
    <xf numFmtId="3" fontId="123" fillId="41" borderId="0" xfId="2" applyNumberFormat="1" applyFont="1" applyFill="1" applyBorder="1" applyAlignment="1">
      <alignment horizontal="center" vertical="center"/>
    </xf>
    <xf numFmtId="3" fontId="20" fillId="43" borderId="21" xfId="2" applyNumberFormat="1" applyFont="1" applyFill="1" applyBorder="1" applyAlignment="1">
      <alignment horizontal="center" vertical="center"/>
    </xf>
    <xf numFmtId="3" fontId="20" fillId="43" borderId="0" xfId="2" applyNumberFormat="1" applyFont="1" applyFill="1" applyBorder="1" applyAlignment="1">
      <alignment horizontal="center" vertical="center"/>
    </xf>
    <xf numFmtId="3" fontId="20" fillId="41" borderId="21" xfId="2" applyNumberFormat="1" applyFont="1" applyFill="1" applyBorder="1" applyAlignment="1">
      <alignment horizontal="center" vertical="center"/>
    </xf>
    <xf numFmtId="3" fontId="20" fillId="41" borderId="0" xfId="2" applyNumberFormat="1" applyFont="1" applyFill="1" applyBorder="1" applyAlignment="1">
      <alignment horizontal="center" vertical="center"/>
    </xf>
    <xf numFmtId="3" fontId="122" fillId="41" borderId="21" xfId="2" applyNumberFormat="1" applyFont="1" applyFill="1" applyBorder="1" applyAlignment="1">
      <alignment horizontal="center" vertical="center" wrapText="1"/>
    </xf>
    <xf numFmtId="3" fontId="122" fillId="41" borderId="0" xfId="2" applyNumberFormat="1" applyFont="1" applyFill="1" applyBorder="1" applyAlignment="1">
      <alignment horizontal="center" vertical="center" wrapText="1"/>
    </xf>
    <xf numFmtId="3" fontId="98" fillId="44" borderId="21" xfId="2" applyNumberFormat="1" applyFont="1" applyFill="1" applyBorder="1" applyAlignment="1">
      <alignment horizontal="center" vertical="center" wrapText="1"/>
    </xf>
    <xf numFmtId="3" fontId="98" fillId="44" borderId="0" xfId="2" applyNumberFormat="1" applyFont="1" applyFill="1" applyBorder="1" applyAlignment="1">
      <alignment horizontal="center" vertical="center" wrapText="1"/>
    </xf>
    <xf numFmtId="3" fontId="98" fillId="43" borderId="21" xfId="2" applyNumberFormat="1" applyFont="1" applyFill="1" applyBorder="1" applyAlignment="1">
      <alignment horizontal="center" vertical="center" wrapText="1"/>
    </xf>
    <xf numFmtId="3" fontId="98" fillId="43" borderId="0" xfId="2" applyNumberFormat="1" applyFont="1" applyFill="1" applyBorder="1" applyAlignment="1">
      <alignment horizontal="center" vertical="center" wrapText="1"/>
    </xf>
    <xf numFmtId="0" fontId="98" fillId="43" borderId="21" xfId="2" applyFont="1" applyFill="1" applyBorder="1" applyAlignment="1">
      <alignment horizontal="center" vertical="center" wrapText="1"/>
    </xf>
    <xf numFmtId="0" fontId="98" fillId="43" borderId="0" xfId="2" applyFont="1" applyFill="1" applyBorder="1" applyAlignment="1">
      <alignment horizontal="center" vertical="center" wrapText="1"/>
    </xf>
    <xf numFmtId="0" fontId="122" fillId="41" borderId="21" xfId="2" applyFont="1" applyFill="1" applyBorder="1" applyAlignment="1">
      <alignment horizontal="center" vertical="center" wrapText="1"/>
    </xf>
    <xf numFmtId="0" fontId="122" fillId="41" borderId="0" xfId="2" applyFont="1" applyFill="1" applyBorder="1" applyAlignment="1">
      <alignment horizontal="center" vertical="center" wrapText="1"/>
    </xf>
    <xf numFmtId="0" fontId="98" fillId="44" borderId="21" xfId="2" applyFont="1" applyFill="1" applyBorder="1" applyAlignment="1">
      <alignment horizontal="center" vertical="center" wrapText="1"/>
    </xf>
    <xf numFmtId="0" fontId="98" fillId="44" borderId="0" xfId="2" applyFont="1" applyFill="1" applyBorder="1" applyAlignment="1">
      <alignment horizontal="center" vertical="center" wrapText="1"/>
    </xf>
    <xf numFmtId="3" fontId="19" fillId="44" borderId="21" xfId="2" applyNumberFormat="1" applyFont="1" applyFill="1" applyBorder="1" applyAlignment="1">
      <alignment horizontal="center" vertical="center"/>
    </xf>
    <xf numFmtId="3" fontId="19" fillId="44" borderId="0" xfId="2" applyNumberFormat="1" applyFont="1" applyFill="1" applyBorder="1" applyAlignment="1">
      <alignment horizontal="center" vertical="center"/>
    </xf>
    <xf numFmtId="0" fontId="136" fillId="0" borderId="2" xfId="7" applyFont="1" applyFill="1" applyBorder="1" applyAlignment="1" applyProtection="1">
      <alignment horizontal="center" vertical="center"/>
      <protection locked="0"/>
    </xf>
    <xf numFmtId="0" fontId="136" fillId="0" borderId="3" xfId="7" applyFont="1" applyFill="1" applyBorder="1" applyAlignment="1" applyProtection="1">
      <alignment horizontal="center" vertical="center"/>
      <protection locked="0"/>
    </xf>
    <xf numFmtId="0" fontId="82" fillId="41" borderId="21" xfId="7" applyFont="1" applyFill="1" applyBorder="1" applyAlignment="1" applyProtection="1">
      <alignment horizontal="center" vertical="center" wrapText="1"/>
      <protection locked="0"/>
    </xf>
    <xf numFmtId="0" fontId="82" fillId="41" borderId="25" xfId="7" applyFont="1" applyFill="1" applyBorder="1" applyAlignment="1" applyProtection="1">
      <alignment horizontal="center" vertical="center" wrapText="1"/>
      <protection locked="0"/>
    </xf>
    <xf numFmtId="0" fontId="82" fillId="41" borderId="19" xfId="7" applyFont="1" applyFill="1" applyBorder="1" applyAlignment="1" applyProtection="1">
      <alignment horizontal="center" vertical="center" wrapText="1"/>
      <protection locked="0"/>
    </xf>
    <xf numFmtId="0" fontId="82" fillId="41" borderId="15" xfId="7" applyFont="1" applyFill="1" applyBorder="1" applyAlignment="1" applyProtection="1">
      <alignment horizontal="center" vertical="center" wrapText="1"/>
      <protection locked="0"/>
    </xf>
    <xf numFmtId="0" fontId="31" fillId="19" borderId="18" xfId="0" applyFont="1" applyFill="1" applyBorder="1" applyAlignment="1">
      <alignment horizontal="center" vertical="center"/>
    </xf>
    <xf numFmtId="0" fontId="31" fillId="19" borderId="0" xfId="0" applyFont="1" applyFill="1" applyAlignment="1">
      <alignment horizontal="center" vertical="center"/>
    </xf>
    <xf numFmtId="0" fontId="139" fillId="49" borderId="5" xfId="7" applyFont="1" applyFill="1" applyBorder="1" applyAlignment="1" applyProtection="1">
      <alignment horizontal="center" vertical="center"/>
      <protection locked="0"/>
    </xf>
    <xf numFmtId="0" fontId="139" fillId="49" borderId="6" xfId="7" applyFont="1" applyFill="1" applyBorder="1" applyAlignment="1" applyProtection="1">
      <alignment horizontal="center" vertical="center"/>
      <protection locked="0"/>
    </xf>
    <xf numFmtId="0" fontId="135" fillId="0" borderId="5" xfId="7" applyFont="1" applyFill="1" applyBorder="1" applyAlignment="1" applyProtection="1">
      <alignment horizontal="center" vertical="center"/>
      <protection locked="0"/>
    </xf>
    <xf numFmtId="0" fontId="135" fillId="0" borderId="6" xfId="7" applyFont="1" applyFill="1" applyBorder="1" applyAlignment="1" applyProtection="1">
      <alignment horizontal="center" vertical="center"/>
      <protection locked="0"/>
    </xf>
    <xf numFmtId="3" fontId="25" fillId="19" borderId="5" xfId="1" applyNumberFormat="1" applyFont="1" applyFill="1" applyBorder="1" applyAlignment="1" applyProtection="1">
      <alignment horizontal="center" vertical="center"/>
    </xf>
    <xf numFmtId="3" fontId="25" fillId="19" borderId="7" xfId="1" applyNumberFormat="1" applyFont="1" applyFill="1" applyBorder="1" applyAlignment="1" applyProtection="1">
      <alignment horizontal="center" vertical="center"/>
    </xf>
    <xf numFmtId="3" fontId="19" fillId="19" borderId="5" xfId="15" applyNumberFormat="1" applyFont="1" applyFill="1" applyBorder="1" applyAlignment="1" applyProtection="1">
      <alignment horizontal="center" vertical="center"/>
    </xf>
    <xf numFmtId="3" fontId="19" fillId="19" borderId="7" xfId="15" applyNumberFormat="1" applyFont="1" applyFill="1" applyBorder="1" applyAlignment="1" applyProtection="1">
      <alignment horizontal="center" vertical="center"/>
    </xf>
    <xf numFmtId="3" fontId="19" fillId="19" borderId="1" xfId="1" applyNumberFormat="1" applyFont="1" applyFill="1" applyBorder="1" applyAlignment="1" applyProtection="1">
      <alignment horizontal="center" vertical="center"/>
    </xf>
    <xf numFmtId="0" fontId="98" fillId="19" borderId="1" xfId="1" applyFont="1" applyFill="1" applyBorder="1" applyAlignment="1">
      <alignment horizontal="center" vertical="center" wrapText="1"/>
    </xf>
    <xf numFmtId="0" fontId="87" fillId="19" borderId="1" xfId="1" applyFont="1" applyFill="1" applyBorder="1" applyAlignment="1">
      <alignment horizontal="center" vertical="center"/>
    </xf>
    <xf numFmtId="0" fontId="87" fillId="19" borderId="1" xfId="1" applyFont="1" applyFill="1" applyBorder="1" applyAlignment="1">
      <alignment horizontal="center" vertical="center" wrapText="1"/>
    </xf>
    <xf numFmtId="3" fontId="38" fillId="19" borderId="1" xfId="1" applyNumberFormat="1" applyFont="1" applyFill="1" applyBorder="1" applyAlignment="1" applyProtection="1">
      <alignment horizontal="center" vertical="center"/>
    </xf>
    <xf numFmtId="3" fontId="19" fillId="19" borderId="2" xfId="1" applyNumberFormat="1" applyFont="1" applyFill="1" applyBorder="1" applyAlignment="1" applyProtection="1">
      <alignment horizontal="center" vertical="center"/>
    </xf>
    <xf numFmtId="3" fontId="19" fillId="19" borderId="4" xfId="1" applyNumberFormat="1" applyFont="1" applyFill="1" applyBorder="1" applyAlignment="1" applyProtection="1">
      <alignment horizontal="center" vertical="center"/>
    </xf>
    <xf numFmtId="3" fontId="19" fillId="19" borderId="21" xfId="1" applyNumberFormat="1" applyFont="1" applyFill="1" applyBorder="1" applyAlignment="1" applyProtection="1">
      <alignment horizontal="center" vertical="center"/>
    </xf>
    <xf numFmtId="3" fontId="19" fillId="19" borderId="25" xfId="1" applyNumberFormat="1" applyFont="1" applyFill="1" applyBorder="1" applyAlignment="1" applyProtection="1">
      <alignment horizontal="center" vertical="center"/>
    </xf>
    <xf numFmtId="3" fontId="25" fillId="19" borderId="1" xfId="1" applyNumberFormat="1" applyFont="1" applyFill="1" applyBorder="1" applyAlignment="1" applyProtection="1">
      <alignment horizontal="center" vertical="center"/>
    </xf>
    <xf numFmtId="3" fontId="98" fillId="19" borderId="1" xfId="1" applyNumberFormat="1" applyFont="1" applyFill="1" applyBorder="1" applyAlignment="1" applyProtection="1">
      <alignment horizontal="center" vertical="center"/>
    </xf>
    <xf numFmtId="3" fontId="98" fillId="29" borderId="1" xfId="1" applyNumberFormat="1" applyFont="1" applyFill="1" applyBorder="1" applyAlignment="1" applyProtection="1">
      <alignment horizontal="center" vertical="center"/>
    </xf>
    <xf numFmtId="3" fontId="38" fillId="19" borderId="1" xfId="15" applyNumberFormat="1" applyFont="1" applyFill="1" applyBorder="1" applyAlignment="1" applyProtection="1">
      <alignment horizontal="center" vertical="center"/>
    </xf>
    <xf numFmtId="3" fontId="116" fillId="19" borderId="1" xfId="1" applyNumberFormat="1" applyFont="1" applyFill="1" applyBorder="1" applyAlignment="1" applyProtection="1">
      <alignment horizontal="center" vertical="center"/>
    </xf>
    <xf numFmtId="0" fontId="117" fillId="19" borderId="1" xfId="0" applyFont="1" applyFill="1" applyBorder="1" applyAlignment="1">
      <alignment horizontal="center" vertical="center"/>
    </xf>
    <xf numFmtId="3" fontId="116" fillId="19" borderId="5" xfId="1" applyNumberFormat="1" applyFont="1" applyFill="1" applyBorder="1" applyAlignment="1" applyProtection="1">
      <alignment horizontal="center" vertical="center"/>
    </xf>
    <xf numFmtId="3" fontId="116" fillId="19" borderId="7" xfId="1" applyNumberFormat="1" applyFont="1" applyFill="1" applyBorder="1" applyAlignment="1" applyProtection="1">
      <alignment horizontal="center" vertical="center"/>
    </xf>
    <xf numFmtId="0" fontId="38" fillId="19" borderId="5" xfId="1" applyFont="1" applyFill="1" applyBorder="1" applyAlignment="1">
      <alignment horizontal="center" vertical="center"/>
    </xf>
    <xf numFmtId="0" fontId="38" fillId="19" borderId="7" xfId="1" applyFont="1" applyFill="1" applyBorder="1" applyAlignment="1">
      <alignment horizontal="center" vertical="center"/>
    </xf>
    <xf numFmtId="3" fontId="19" fillId="19" borderId="1" xfId="1" applyNumberFormat="1" applyFont="1" applyFill="1" applyBorder="1" applyAlignment="1" applyProtection="1">
      <alignment horizontal="center" vertical="center" wrapText="1"/>
    </xf>
    <xf numFmtId="3" fontId="30" fillId="39" borderId="1" xfId="1" applyNumberFormat="1" applyFont="1" applyFill="1" applyBorder="1" applyAlignment="1" applyProtection="1">
      <alignment horizontal="center" vertical="center"/>
    </xf>
    <xf numFmtId="3" fontId="30" fillId="29" borderId="1" xfId="1" applyNumberFormat="1" applyFont="1" applyFill="1" applyBorder="1" applyAlignment="1" applyProtection="1">
      <alignment horizontal="center" vertical="center"/>
    </xf>
    <xf numFmtId="3" fontId="30" fillId="39" borderId="1" xfId="1" applyNumberFormat="1" applyFont="1" applyFill="1" applyBorder="1" applyAlignment="1">
      <alignment horizontal="center" vertical="center"/>
    </xf>
    <xf numFmtId="3" fontId="19" fillId="19" borderId="21" xfId="2" applyNumberFormat="1" applyFont="1" applyFill="1" applyBorder="1" applyAlignment="1">
      <alignment horizontal="center" vertical="center"/>
    </xf>
    <xf numFmtId="3" fontId="19" fillId="19" borderId="25" xfId="2" applyNumberFormat="1" applyFont="1" applyFill="1" applyBorder="1" applyAlignment="1">
      <alignment horizontal="center" vertical="center"/>
    </xf>
    <xf numFmtId="3" fontId="19" fillId="19" borderId="19" xfId="2" applyNumberFormat="1" applyFont="1" applyFill="1" applyBorder="1" applyAlignment="1">
      <alignment horizontal="center" vertical="center"/>
    </xf>
    <xf numFmtId="3" fontId="19" fillId="19" borderId="15" xfId="2" applyNumberFormat="1" applyFont="1" applyFill="1" applyBorder="1" applyAlignment="1">
      <alignment horizontal="center" vertical="center"/>
    </xf>
    <xf numFmtId="3" fontId="19" fillId="19" borderId="3" xfId="1" applyNumberFormat="1" applyFont="1" applyFill="1" applyBorder="1" applyAlignment="1" applyProtection="1">
      <alignment horizontal="center" vertical="center"/>
    </xf>
    <xf numFmtId="3" fontId="19" fillId="19" borderId="20" xfId="1" applyNumberFormat="1" applyFont="1" applyFill="1" applyBorder="1" applyAlignment="1" applyProtection="1">
      <alignment horizontal="center" vertical="center"/>
    </xf>
    <xf numFmtId="3" fontId="19" fillId="19" borderId="14" xfId="1" applyNumberFormat="1" applyFont="1" applyFill="1" applyBorder="1" applyAlignment="1" applyProtection="1">
      <alignment horizontal="center" vertical="center"/>
    </xf>
    <xf numFmtId="3" fontId="19" fillId="19" borderId="19" xfId="1" applyNumberFormat="1" applyFont="1" applyFill="1" applyBorder="1" applyAlignment="1" applyProtection="1">
      <alignment horizontal="center" vertical="center"/>
    </xf>
    <xf numFmtId="3" fontId="19" fillId="19" borderId="15" xfId="1" applyNumberFormat="1" applyFont="1" applyFill="1" applyBorder="1" applyAlignment="1" applyProtection="1">
      <alignment horizontal="center" vertical="center"/>
    </xf>
    <xf numFmtId="3" fontId="38" fillId="19" borderId="21" xfId="1" applyNumberFormat="1" applyFont="1" applyFill="1" applyBorder="1" applyAlignment="1" applyProtection="1">
      <alignment horizontal="center" vertical="center"/>
    </xf>
    <xf numFmtId="3" fontId="38" fillId="19" borderId="25" xfId="1" applyNumberFormat="1" applyFont="1" applyFill="1" applyBorder="1" applyAlignment="1" applyProtection="1">
      <alignment horizontal="center" vertical="center"/>
    </xf>
    <xf numFmtId="3" fontId="38" fillId="19" borderId="19" xfId="1" applyNumberFormat="1" applyFont="1" applyFill="1" applyBorder="1" applyAlignment="1" applyProtection="1">
      <alignment horizontal="center" vertical="center"/>
    </xf>
    <xf numFmtId="3" fontId="38" fillId="19" borderId="15" xfId="1" applyNumberFormat="1" applyFont="1" applyFill="1" applyBorder="1" applyAlignment="1" applyProtection="1">
      <alignment horizontal="center" vertical="center"/>
    </xf>
    <xf numFmtId="3" fontId="38" fillId="39" borderId="20" xfId="1" applyNumberFormat="1" applyFont="1" applyFill="1" applyBorder="1" applyAlignment="1" applyProtection="1">
      <alignment horizontal="center" vertical="center"/>
    </xf>
    <xf numFmtId="3" fontId="38" fillId="39" borderId="14" xfId="1" applyNumberFormat="1" applyFont="1" applyFill="1" applyBorder="1" applyAlignment="1" applyProtection="1">
      <alignment horizontal="center" vertical="center"/>
    </xf>
    <xf numFmtId="3" fontId="38" fillId="39" borderId="21" xfId="1" applyNumberFormat="1" applyFont="1" applyFill="1" applyBorder="1" applyAlignment="1" applyProtection="1">
      <alignment horizontal="center" vertical="center"/>
    </xf>
    <xf numFmtId="3" fontId="38" fillId="39" borderId="25" xfId="1" applyNumberFormat="1" applyFont="1" applyFill="1" applyBorder="1" applyAlignment="1" applyProtection="1">
      <alignment horizontal="center" vertical="center"/>
    </xf>
    <xf numFmtId="165" fontId="19" fillId="19" borderId="21" xfId="1" applyNumberFormat="1" applyFont="1" applyFill="1" applyBorder="1" applyAlignment="1" applyProtection="1">
      <alignment horizontal="center" vertical="center"/>
    </xf>
    <xf numFmtId="165" fontId="19" fillId="19" borderId="25" xfId="1" applyNumberFormat="1" applyFont="1" applyFill="1" applyBorder="1" applyAlignment="1" applyProtection="1">
      <alignment horizontal="center" vertical="center"/>
    </xf>
    <xf numFmtId="3" fontId="38" fillId="19" borderId="20" xfId="1" applyNumberFormat="1" applyFont="1" applyFill="1" applyBorder="1" applyAlignment="1" applyProtection="1">
      <alignment horizontal="center" vertical="center"/>
    </xf>
    <xf numFmtId="3" fontId="38" fillId="19" borderId="14" xfId="1" applyNumberFormat="1" applyFont="1" applyFill="1" applyBorder="1" applyAlignment="1" applyProtection="1">
      <alignment horizontal="center" vertical="center"/>
    </xf>
    <xf numFmtId="3" fontId="38" fillId="39" borderId="2" xfId="1" applyNumberFormat="1" applyFont="1" applyFill="1" applyBorder="1" applyAlignment="1" applyProtection="1">
      <alignment horizontal="center" vertical="center"/>
    </xf>
    <xf numFmtId="3" fontId="38" fillId="39" borderId="4" xfId="1" applyNumberFormat="1" applyFont="1" applyFill="1" applyBorder="1" applyAlignment="1" applyProtection="1">
      <alignment horizontal="center" vertical="center"/>
    </xf>
    <xf numFmtId="3" fontId="38" fillId="39" borderId="3" xfId="1" applyNumberFormat="1" applyFont="1" applyFill="1" applyBorder="1" applyAlignment="1" applyProtection="1">
      <alignment horizontal="center" vertical="center"/>
    </xf>
    <xf numFmtId="3" fontId="19" fillId="19" borderId="20" xfId="2" applyNumberFormat="1" applyFont="1" applyFill="1" applyBorder="1" applyAlignment="1">
      <alignment horizontal="center" vertical="center"/>
    </xf>
    <xf numFmtId="3" fontId="19" fillId="19" borderId="14" xfId="2" applyNumberFormat="1" applyFont="1" applyFill="1" applyBorder="1" applyAlignment="1">
      <alignment horizontal="center" vertical="center"/>
    </xf>
    <xf numFmtId="169" fontId="98" fillId="39" borderId="1" xfId="9" applyNumberFormat="1" applyFont="1" applyFill="1" applyBorder="1" applyAlignment="1">
      <alignment horizontal="center" vertical="center"/>
    </xf>
    <xf numFmtId="3" fontId="98" fillId="39" borderId="1" xfId="9" applyNumberFormat="1" applyFont="1" applyFill="1" applyBorder="1" applyAlignment="1">
      <alignment horizontal="center" vertical="center"/>
    </xf>
    <xf numFmtId="0" fontId="31" fillId="39" borderId="5" xfId="0" applyFont="1" applyFill="1" applyBorder="1" applyAlignment="1">
      <alignment horizontal="center" vertical="center"/>
    </xf>
    <xf numFmtId="0" fontId="31" fillId="39" borderId="7" xfId="0" applyFont="1" applyFill="1" applyBorder="1" applyAlignment="1">
      <alignment horizontal="center" vertical="center"/>
    </xf>
    <xf numFmtId="3" fontId="98" fillId="39" borderId="1" xfId="1" applyNumberFormat="1" applyFont="1" applyFill="1" applyBorder="1" applyAlignment="1" applyProtection="1">
      <alignment horizontal="center" vertical="center"/>
    </xf>
    <xf numFmtId="3" fontId="98" fillId="39" borderId="1" xfId="2" applyNumberFormat="1" applyFont="1" applyFill="1" applyBorder="1" applyAlignment="1">
      <alignment horizontal="center" vertical="center"/>
    </xf>
    <xf numFmtId="1" fontId="98" fillId="39" borderId="1" xfId="9" applyNumberFormat="1" applyFont="1" applyFill="1" applyBorder="1" applyAlignment="1">
      <alignment horizontal="center" vertical="center"/>
    </xf>
    <xf numFmtId="165" fontId="119" fillId="39" borderId="20" xfId="0" applyNumberFormat="1" applyFont="1" applyFill="1" applyBorder="1" applyAlignment="1">
      <alignment horizontal="center" vertical="center"/>
    </xf>
    <xf numFmtId="165" fontId="119" fillId="39" borderId="14" xfId="0" applyNumberFormat="1" applyFont="1" applyFill="1" applyBorder="1" applyAlignment="1">
      <alignment horizontal="center" vertical="center"/>
    </xf>
    <xf numFmtId="3" fontId="38" fillId="39" borderId="1" xfId="1" applyNumberFormat="1" applyFont="1" applyFill="1" applyBorder="1" applyAlignment="1" applyProtection="1">
      <alignment horizontal="center" vertical="center"/>
    </xf>
    <xf numFmtId="0" fontId="20" fillId="0" borderId="0" xfId="1" applyFont="1" applyFill="1" applyBorder="1" applyAlignment="1">
      <alignment horizontal="center" vertical="center"/>
    </xf>
    <xf numFmtId="3" fontId="31" fillId="39" borderId="1" xfId="0" applyNumberFormat="1" applyFont="1" applyFill="1" applyBorder="1" applyAlignment="1">
      <alignment horizontal="center" vertical="center"/>
    </xf>
    <xf numFmtId="0" fontId="98" fillId="39" borderId="1" xfId="1" applyFont="1" applyFill="1" applyBorder="1" applyAlignment="1">
      <alignment horizontal="center" vertical="center"/>
    </xf>
    <xf numFmtId="0" fontId="31" fillId="39" borderId="1" xfId="0" applyFont="1" applyFill="1" applyBorder="1" applyAlignment="1">
      <alignment horizontal="center" vertical="center"/>
    </xf>
    <xf numFmtId="3" fontId="19" fillId="29" borderId="1" xfId="2" applyNumberFormat="1" applyFont="1" applyFill="1" applyBorder="1" applyAlignment="1">
      <alignment horizontal="center" vertical="center"/>
    </xf>
    <xf numFmtId="3" fontId="19" fillId="19" borderId="1" xfId="2" applyNumberFormat="1" applyFont="1" applyFill="1" applyBorder="1" applyAlignment="1">
      <alignment horizontal="center" vertical="center"/>
    </xf>
    <xf numFmtId="0" fontId="19" fillId="19" borderId="1" xfId="1" applyFont="1" applyFill="1" applyBorder="1" applyAlignment="1">
      <alignment horizontal="center" vertical="center" wrapText="1"/>
    </xf>
    <xf numFmtId="0" fontId="18" fillId="19" borderId="18" xfId="0" applyFont="1" applyFill="1" applyBorder="1" applyAlignment="1">
      <alignment horizontal="center" vertical="center"/>
    </xf>
    <xf numFmtId="0" fontId="18" fillId="19" borderId="0" xfId="0" applyFont="1" applyFill="1" applyAlignment="1">
      <alignment horizontal="center" vertical="center"/>
    </xf>
    <xf numFmtId="3" fontId="38" fillId="19" borderId="1" xfId="2" applyNumberFormat="1" applyFont="1" applyFill="1" applyBorder="1" applyAlignment="1">
      <alignment horizontal="center" vertical="center"/>
    </xf>
    <xf numFmtId="3" fontId="38" fillId="39" borderId="19" xfId="1" applyNumberFormat="1" applyFont="1" applyFill="1" applyBorder="1" applyAlignment="1" applyProtection="1">
      <alignment horizontal="center" vertical="center"/>
    </xf>
    <xf numFmtId="3" fontId="38" fillId="39" borderId="15" xfId="1" applyNumberFormat="1" applyFont="1" applyFill="1" applyBorder="1" applyAlignment="1" applyProtection="1">
      <alignment horizontal="center" vertical="center"/>
    </xf>
    <xf numFmtId="3" fontId="19" fillId="29" borderId="1" xfId="1" applyNumberFormat="1" applyFont="1" applyFill="1" applyBorder="1" applyAlignment="1" applyProtection="1">
      <alignment horizontal="center" vertical="center"/>
    </xf>
    <xf numFmtId="0" fontId="31" fillId="19" borderId="5" xfId="0" applyFont="1" applyFill="1" applyBorder="1" applyAlignment="1">
      <alignment horizontal="center" vertical="center"/>
    </xf>
    <xf numFmtId="0" fontId="31" fillId="19" borderId="7" xfId="0" applyFont="1" applyFill="1" applyBorder="1" applyAlignment="1">
      <alignment horizontal="center" vertical="center"/>
    </xf>
    <xf numFmtId="3" fontId="38" fillId="19" borderId="1" xfId="1" applyNumberFormat="1" applyFont="1" applyFill="1" applyBorder="1" applyAlignment="1">
      <alignment horizontal="center" vertical="center" wrapText="1"/>
    </xf>
    <xf numFmtId="0" fontId="95" fillId="19" borderId="1" xfId="0" applyFont="1" applyFill="1" applyBorder="1" applyAlignment="1">
      <alignment horizontal="center" vertical="center"/>
    </xf>
    <xf numFmtId="3" fontId="80" fillId="19" borderId="1" xfId="1" applyNumberFormat="1" applyFont="1" applyFill="1" applyBorder="1" applyAlignment="1">
      <alignment horizontal="center" vertical="center"/>
    </xf>
    <xf numFmtId="3" fontId="117" fillId="39" borderId="21" xfId="0" applyNumberFormat="1" applyFont="1" applyFill="1" applyBorder="1" applyAlignment="1">
      <alignment horizontal="center" vertical="center"/>
    </xf>
    <xf numFmtId="3" fontId="117" fillId="39" borderId="25" xfId="0" applyNumberFormat="1" applyFont="1" applyFill="1" applyBorder="1" applyAlignment="1">
      <alignment horizontal="center" vertical="center"/>
    </xf>
    <xf numFmtId="3" fontId="117" fillId="39" borderId="19" xfId="0" applyNumberFormat="1" applyFont="1" applyFill="1" applyBorder="1" applyAlignment="1">
      <alignment horizontal="center" vertical="center"/>
    </xf>
    <xf numFmtId="3" fontId="117" fillId="39" borderId="15" xfId="0" applyNumberFormat="1" applyFont="1" applyFill="1" applyBorder="1" applyAlignment="1">
      <alignment horizontal="center" vertical="center"/>
    </xf>
    <xf numFmtId="3" fontId="117" fillId="19" borderId="20" xfId="2" applyNumberFormat="1" applyFont="1" applyFill="1" applyBorder="1" applyAlignment="1">
      <alignment horizontal="center" vertical="center"/>
    </xf>
    <xf numFmtId="3" fontId="117" fillId="19" borderId="14" xfId="2" applyNumberFormat="1" applyFont="1" applyFill="1" applyBorder="1" applyAlignment="1">
      <alignment horizontal="center" vertical="center"/>
    </xf>
    <xf numFmtId="3" fontId="117" fillId="19" borderId="21" xfId="2" applyNumberFormat="1" applyFont="1" applyFill="1" applyBorder="1" applyAlignment="1">
      <alignment horizontal="center" vertical="center"/>
    </xf>
    <xf numFmtId="3" fontId="117" fillId="19" borderId="25" xfId="2" applyNumberFormat="1" applyFont="1" applyFill="1" applyBorder="1" applyAlignment="1">
      <alignment horizontal="center" vertical="center"/>
    </xf>
    <xf numFmtId="3" fontId="117" fillId="19" borderId="19" xfId="2" applyNumberFormat="1" applyFont="1" applyFill="1" applyBorder="1" applyAlignment="1">
      <alignment horizontal="center" vertical="center"/>
    </xf>
    <xf numFmtId="3" fontId="117" fillId="19" borderId="15" xfId="2" applyNumberFormat="1" applyFont="1" applyFill="1" applyBorder="1" applyAlignment="1">
      <alignment horizontal="center" vertical="center"/>
    </xf>
    <xf numFmtId="3" fontId="87" fillId="19" borderId="21" xfId="2" applyNumberFormat="1" applyFont="1" applyFill="1" applyBorder="1" applyAlignment="1">
      <alignment horizontal="center" vertical="center"/>
    </xf>
    <xf numFmtId="3" fontId="87" fillId="19" borderId="25" xfId="2" applyNumberFormat="1" applyFont="1" applyFill="1" applyBorder="1" applyAlignment="1">
      <alignment horizontal="center" vertical="center"/>
    </xf>
    <xf numFmtId="3" fontId="87" fillId="19" borderId="19" xfId="2" applyNumberFormat="1" applyFont="1" applyFill="1" applyBorder="1" applyAlignment="1">
      <alignment horizontal="center" vertical="center"/>
    </xf>
    <xf numFmtId="3" fontId="87" fillId="19" borderId="15" xfId="2" applyNumberFormat="1" applyFont="1" applyFill="1" applyBorder="1" applyAlignment="1">
      <alignment horizontal="center" vertical="center"/>
    </xf>
    <xf numFmtId="3" fontId="36" fillId="19" borderId="20" xfId="2" applyNumberFormat="1" applyFont="1" applyFill="1" applyBorder="1" applyAlignment="1">
      <alignment horizontal="center" vertical="center"/>
    </xf>
    <xf numFmtId="3" fontId="36" fillId="19" borderId="14" xfId="2" applyNumberFormat="1" applyFont="1" applyFill="1" applyBorder="1" applyAlignment="1">
      <alignment horizontal="center" vertical="center"/>
    </xf>
    <xf numFmtId="3" fontId="36" fillId="19" borderId="21" xfId="2" applyNumberFormat="1" applyFont="1" applyFill="1" applyBorder="1" applyAlignment="1">
      <alignment horizontal="center" vertical="center"/>
    </xf>
    <xf numFmtId="3" fontId="36" fillId="19" borderId="25" xfId="2" applyNumberFormat="1" applyFont="1" applyFill="1" applyBorder="1" applyAlignment="1">
      <alignment horizontal="center" vertical="center"/>
    </xf>
    <xf numFmtId="3" fontId="36" fillId="19" borderId="21" xfId="2" applyNumberFormat="1" applyFont="1" applyFill="1" applyBorder="1" applyAlignment="1">
      <alignment horizontal="center" vertical="center" wrapText="1"/>
    </xf>
    <xf numFmtId="3" fontId="36" fillId="19" borderId="25" xfId="2" applyNumberFormat="1" applyFont="1" applyFill="1" applyBorder="1" applyAlignment="1">
      <alignment horizontal="center" vertical="center" wrapText="1"/>
    </xf>
    <xf numFmtId="3" fontId="117" fillId="39" borderId="20" xfId="0" applyNumberFormat="1" applyFont="1" applyFill="1" applyBorder="1" applyAlignment="1">
      <alignment horizontal="center" vertical="center"/>
    </xf>
    <xf numFmtId="3" fontId="117" fillId="39" borderId="14" xfId="0" applyNumberFormat="1" applyFont="1" applyFill="1" applyBorder="1" applyAlignment="1">
      <alignment horizontal="center" vertical="center"/>
    </xf>
    <xf numFmtId="3" fontId="80" fillId="19" borderId="21" xfId="2" applyNumberFormat="1" applyFont="1" applyFill="1" applyBorder="1" applyAlignment="1">
      <alignment horizontal="center" vertical="center" wrapText="1"/>
    </xf>
    <xf numFmtId="3" fontId="80" fillId="19" borderId="25" xfId="2" applyNumberFormat="1" applyFont="1" applyFill="1" applyBorder="1" applyAlignment="1">
      <alignment horizontal="center" vertical="center" wrapText="1"/>
    </xf>
    <xf numFmtId="3" fontId="80" fillId="19" borderId="21" xfId="2" applyNumberFormat="1" applyFont="1" applyFill="1" applyBorder="1" applyAlignment="1">
      <alignment horizontal="center" vertical="center"/>
    </xf>
    <xf numFmtId="3" fontId="80" fillId="19" borderId="25" xfId="2" applyNumberFormat="1" applyFont="1" applyFill="1" applyBorder="1" applyAlignment="1">
      <alignment horizontal="center" vertical="center"/>
    </xf>
    <xf numFmtId="3" fontId="87" fillId="19" borderId="20" xfId="2" applyNumberFormat="1" applyFont="1" applyFill="1" applyBorder="1" applyAlignment="1">
      <alignment horizontal="center" vertical="center"/>
    </xf>
    <xf numFmtId="3" fontId="87" fillId="19" borderId="14" xfId="2" applyNumberFormat="1" applyFont="1" applyFill="1" applyBorder="1" applyAlignment="1">
      <alignment horizontal="center" vertical="center"/>
    </xf>
    <xf numFmtId="3" fontId="116" fillId="39" borderId="21" xfId="1" applyNumberFormat="1" applyFont="1" applyFill="1" applyBorder="1" applyAlignment="1">
      <alignment horizontal="center" vertical="center" wrapText="1"/>
    </xf>
    <xf numFmtId="3" fontId="116" fillId="39" borderId="25" xfId="1" applyNumberFormat="1" applyFont="1" applyFill="1" applyBorder="1" applyAlignment="1">
      <alignment horizontal="center" vertical="center" wrapText="1"/>
    </xf>
    <xf numFmtId="0" fontId="116" fillId="39" borderId="21" xfId="1" applyFont="1" applyFill="1" applyBorder="1" applyAlignment="1">
      <alignment horizontal="center" vertical="center"/>
    </xf>
    <xf numFmtId="0" fontId="116" fillId="39" borderId="25" xfId="1" applyFont="1" applyFill="1" applyBorder="1" applyAlignment="1">
      <alignment horizontal="center" vertical="center"/>
    </xf>
    <xf numFmtId="0" fontId="116" fillId="39" borderId="19" xfId="1" applyFont="1" applyFill="1" applyBorder="1" applyAlignment="1">
      <alignment horizontal="center" vertical="center"/>
    </xf>
    <xf numFmtId="0" fontId="116" fillId="39" borderId="15" xfId="1" applyFont="1" applyFill="1" applyBorder="1" applyAlignment="1">
      <alignment horizontal="center" vertical="center"/>
    </xf>
    <xf numFmtId="3" fontId="118" fillId="19" borderId="1" xfId="2" applyNumberFormat="1" applyFont="1" applyFill="1" applyBorder="1" applyAlignment="1">
      <alignment horizontal="center" vertical="center"/>
    </xf>
    <xf numFmtId="0" fontId="118" fillId="19" borderId="1" xfId="1" applyFont="1" applyFill="1" applyBorder="1" applyAlignment="1">
      <alignment horizontal="center" vertical="center"/>
    </xf>
    <xf numFmtId="3" fontId="80" fillId="19" borderId="20" xfId="2" applyNumberFormat="1" applyFont="1" applyFill="1" applyBorder="1" applyAlignment="1">
      <alignment horizontal="center" vertical="center" wrapText="1"/>
    </xf>
    <xf numFmtId="3" fontId="80" fillId="19" borderId="14" xfId="2" applyNumberFormat="1" applyFont="1" applyFill="1" applyBorder="1" applyAlignment="1">
      <alignment horizontal="center" vertical="center" wrapText="1"/>
    </xf>
    <xf numFmtId="3" fontId="19" fillId="19" borderId="16" xfId="1" applyNumberFormat="1" applyFont="1" applyFill="1" applyBorder="1" applyAlignment="1" applyProtection="1">
      <alignment horizontal="center" vertical="center"/>
    </xf>
    <xf numFmtId="3" fontId="19" fillId="19" borderId="21" xfId="1" applyNumberFormat="1" applyFont="1" applyFill="1" applyBorder="1" applyAlignment="1" applyProtection="1">
      <alignment horizontal="center" vertical="center" wrapText="1"/>
    </xf>
    <xf numFmtId="3" fontId="19" fillId="19" borderId="25" xfId="1" applyNumberFormat="1" applyFont="1" applyFill="1" applyBorder="1" applyAlignment="1" applyProtection="1">
      <alignment horizontal="center" vertical="center" wrapText="1"/>
    </xf>
    <xf numFmtId="0" fontId="116" fillId="39" borderId="20" xfId="1" applyFont="1" applyFill="1" applyBorder="1" applyAlignment="1">
      <alignment horizontal="center" vertical="center" wrapText="1"/>
    </xf>
    <xf numFmtId="0" fontId="116" fillId="39" borderId="14" xfId="1" applyFont="1" applyFill="1" applyBorder="1" applyAlignment="1">
      <alignment horizontal="center" vertical="center" wrapText="1"/>
    </xf>
    <xf numFmtId="0" fontId="116" fillId="39" borderId="21" xfId="1" applyFont="1" applyFill="1" applyBorder="1" applyAlignment="1">
      <alignment horizontal="center" vertical="center" wrapText="1"/>
    </xf>
    <xf numFmtId="0" fontId="116" fillId="39" borderId="25" xfId="1" applyFont="1" applyFill="1" applyBorder="1" applyAlignment="1">
      <alignment horizontal="center" vertical="center" wrapText="1"/>
    </xf>
    <xf numFmtId="0" fontId="99" fillId="7" borderId="5" xfId="1" applyFont="1" applyFill="1" applyBorder="1" applyAlignment="1" applyProtection="1">
      <alignment horizontal="center" vertical="center"/>
      <protection locked="0"/>
    </xf>
    <xf numFmtId="0" fontId="99" fillId="7" borderId="6" xfId="1" applyFont="1" applyFill="1" applyBorder="1" applyAlignment="1" applyProtection="1">
      <alignment horizontal="center" vertical="center"/>
      <protection locked="0"/>
    </xf>
    <xf numFmtId="0" fontId="63" fillId="0" borderId="21" xfId="1" applyFont="1" applyBorder="1" applyAlignment="1" applyProtection="1">
      <alignment horizontal="center" vertical="center" wrapText="1"/>
      <protection locked="0"/>
    </xf>
    <xf numFmtId="0" fontId="63" fillId="0" borderId="25" xfId="1" applyFont="1" applyBorder="1" applyAlignment="1" applyProtection="1">
      <alignment horizontal="center" vertical="center" wrapText="1"/>
      <protection locked="0"/>
    </xf>
    <xf numFmtId="0" fontId="63" fillId="0" borderId="19" xfId="1" applyFont="1" applyBorder="1" applyAlignment="1" applyProtection="1">
      <alignment horizontal="center" vertical="center" wrapText="1"/>
      <protection locked="0"/>
    </xf>
    <xf numFmtId="0" fontId="63" fillId="0" borderId="15" xfId="1" applyFont="1" applyBorder="1" applyAlignment="1" applyProtection="1">
      <alignment horizontal="center" vertical="center" wrapText="1"/>
      <protection locked="0"/>
    </xf>
    <xf numFmtId="0" fontId="64" fillId="0" borderId="2" xfId="1" applyFont="1" applyBorder="1" applyAlignment="1" applyProtection="1">
      <alignment horizontal="center" vertical="center"/>
      <protection locked="0"/>
    </xf>
    <xf numFmtId="0" fontId="64" fillId="0" borderId="3" xfId="1" applyFont="1" applyBorder="1" applyAlignment="1" applyProtection="1">
      <alignment horizontal="center" vertical="center"/>
      <protection locked="0"/>
    </xf>
    <xf numFmtId="0" fontId="63" fillId="17" borderId="5" xfId="1" applyFont="1" applyFill="1" applyBorder="1" applyAlignment="1" applyProtection="1">
      <alignment horizontal="center" vertical="center"/>
      <protection locked="0"/>
    </xf>
    <xf numFmtId="0" fontId="63" fillId="17" borderId="7" xfId="1" applyFont="1" applyFill="1" applyBorder="1" applyAlignment="1" applyProtection="1">
      <alignment horizontal="center" vertical="center"/>
      <protection locked="0"/>
    </xf>
    <xf numFmtId="0" fontId="63" fillId="0" borderId="5" xfId="1" applyFont="1" applyBorder="1" applyAlignment="1" applyProtection="1">
      <alignment horizontal="center" vertical="center"/>
      <protection locked="0"/>
    </xf>
    <xf numFmtId="0" fontId="63" fillId="0" borderId="7" xfId="1" applyFont="1" applyBorder="1" applyAlignment="1" applyProtection="1">
      <alignment horizontal="center" vertical="center"/>
      <protection locked="0"/>
    </xf>
    <xf numFmtId="0" fontId="31" fillId="39" borderId="18" xfId="0" applyFont="1" applyFill="1" applyBorder="1" applyAlignment="1">
      <alignment horizontal="center" vertical="center"/>
    </xf>
    <xf numFmtId="0" fontId="31" fillId="39" borderId="0" xfId="0" applyFont="1" applyFill="1" applyAlignment="1">
      <alignment horizontal="center" vertical="center"/>
    </xf>
    <xf numFmtId="3" fontId="19" fillId="39" borderId="1" xfId="1" applyNumberFormat="1" applyFont="1" applyFill="1" applyBorder="1" applyAlignment="1" applyProtection="1">
      <alignment horizontal="center" vertical="center"/>
    </xf>
    <xf numFmtId="3" fontId="95" fillId="39" borderId="1" xfId="1" applyNumberFormat="1" applyFont="1" applyFill="1" applyBorder="1" applyAlignment="1" applyProtection="1">
      <alignment horizontal="center" vertical="center"/>
    </xf>
    <xf numFmtId="3" fontId="38" fillId="39" borderId="1" xfId="15" applyNumberFormat="1" applyFont="1" applyFill="1" applyBorder="1" applyAlignment="1" applyProtection="1">
      <alignment horizontal="center" vertical="center"/>
    </xf>
    <xf numFmtId="0" fontId="98" fillId="39" borderId="1" xfId="1" applyFont="1" applyFill="1" applyBorder="1" applyAlignment="1">
      <alignment horizontal="center" vertical="center" wrapText="1"/>
    </xf>
    <xf numFmtId="0" fontId="122" fillId="39" borderId="1" xfId="1" applyFont="1" applyFill="1" applyBorder="1" applyAlignment="1">
      <alignment horizontal="center" vertical="center"/>
    </xf>
    <xf numFmtId="0" fontId="122" fillId="39" borderId="1" xfId="1" applyFont="1" applyFill="1" applyBorder="1" applyAlignment="1">
      <alignment horizontal="center" vertical="center" wrapText="1"/>
    </xf>
    <xf numFmtId="3" fontId="116" fillId="39" borderId="1" xfId="1" applyNumberFormat="1" applyFont="1" applyFill="1" applyBorder="1" applyAlignment="1" applyProtection="1">
      <alignment horizontal="center" vertical="center"/>
    </xf>
    <xf numFmtId="0" fontId="117" fillId="39" borderId="1" xfId="0" applyFont="1" applyFill="1" applyBorder="1" applyAlignment="1">
      <alignment horizontal="center" vertical="center"/>
    </xf>
    <xf numFmtId="3" fontId="116" fillId="39" borderId="5" xfId="1" applyNumberFormat="1" applyFont="1" applyFill="1" applyBorder="1" applyAlignment="1" applyProtection="1">
      <alignment horizontal="center" vertical="center"/>
    </xf>
    <xf numFmtId="3" fontId="116" fillId="39" borderId="7" xfId="1" applyNumberFormat="1" applyFont="1" applyFill="1" applyBorder="1" applyAlignment="1" applyProtection="1">
      <alignment horizontal="center" vertical="center"/>
    </xf>
    <xf numFmtId="0" fontId="38" fillId="39" borderId="5" xfId="1" applyFont="1" applyFill="1" applyBorder="1" applyAlignment="1">
      <alignment horizontal="center" vertical="center"/>
    </xf>
    <xf numFmtId="0" fontId="38" fillId="39" borderId="7" xfId="1" applyFont="1" applyFill="1" applyBorder="1" applyAlignment="1">
      <alignment horizontal="center" vertical="center"/>
    </xf>
    <xf numFmtId="3" fontId="38" fillId="39" borderId="1" xfId="1" applyNumberFormat="1" applyFont="1" applyFill="1" applyBorder="1" applyAlignment="1" applyProtection="1">
      <alignment horizontal="center" vertical="center" wrapText="1"/>
    </xf>
    <xf numFmtId="3" fontId="24" fillId="29" borderId="1" xfId="0" applyNumberFormat="1" applyFont="1" applyFill="1" applyBorder="1" applyAlignment="1">
      <alignment horizontal="center" vertical="center"/>
    </xf>
    <xf numFmtId="0" fontId="38" fillId="39" borderId="1" xfId="1" applyFont="1" applyFill="1" applyBorder="1" applyAlignment="1" applyProtection="1">
      <alignment horizontal="center" vertical="center"/>
    </xf>
    <xf numFmtId="3" fontId="119" fillId="39" borderId="1" xfId="0" applyNumberFormat="1" applyFont="1" applyFill="1" applyBorder="1" applyAlignment="1">
      <alignment horizontal="center" vertical="center"/>
    </xf>
    <xf numFmtId="3" fontId="38" fillId="39" borderId="1" xfId="0" applyNumberFormat="1" applyFont="1" applyFill="1" applyBorder="1" applyAlignment="1">
      <alignment horizontal="center" vertical="center"/>
    </xf>
    <xf numFmtId="3" fontId="38" fillId="39" borderId="21" xfId="2" applyNumberFormat="1" applyFont="1" applyFill="1" applyBorder="1" applyAlignment="1">
      <alignment horizontal="center" vertical="center"/>
    </xf>
    <xf numFmtId="3" fontId="38" fillId="39" borderId="25" xfId="2" applyNumberFormat="1" applyFont="1" applyFill="1" applyBorder="1" applyAlignment="1">
      <alignment horizontal="center" vertical="center"/>
    </xf>
    <xf numFmtId="3" fontId="38" fillId="39" borderId="19" xfId="2" applyNumberFormat="1" applyFont="1" applyFill="1" applyBorder="1" applyAlignment="1">
      <alignment horizontal="center" vertical="center"/>
    </xf>
    <xf numFmtId="3" fontId="38" fillId="39" borderId="15" xfId="2" applyNumberFormat="1" applyFont="1" applyFill="1" applyBorder="1" applyAlignment="1">
      <alignment horizontal="center" vertical="center"/>
    </xf>
    <xf numFmtId="165" fontId="38" fillId="39" borderId="21" xfId="1" applyNumberFormat="1" applyFont="1" applyFill="1" applyBorder="1" applyAlignment="1" applyProtection="1">
      <alignment horizontal="center" vertical="center"/>
    </xf>
    <xf numFmtId="165" fontId="38" fillId="39" borderId="25" xfId="1" applyNumberFormat="1" applyFont="1" applyFill="1" applyBorder="1" applyAlignment="1" applyProtection="1">
      <alignment horizontal="center" vertical="center"/>
    </xf>
    <xf numFmtId="3" fontId="38" fillId="39" borderId="20" xfId="2" applyNumberFormat="1" applyFont="1" applyFill="1" applyBorder="1" applyAlignment="1">
      <alignment horizontal="center" vertical="center"/>
    </xf>
    <xf numFmtId="3" fontId="38" fillId="39" borderId="14" xfId="2" applyNumberFormat="1" applyFont="1" applyFill="1" applyBorder="1" applyAlignment="1">
      <alignment horizontal="center" vertical="center"/>
    </xf>
    <xf numFmtId="0" fontId="38" fillId="39" borderId="1" xfId="1" applyFont="1" applyFill="1" applyBorder="1" applyAlignment="1">
      <alignment horizontal="center" vertical="center" wrapText="1"/>
    </xf>
    <xf numFmtId="3" fontId="38" fillId="39" borderId="1" xfId="2" applyNumberFormat="1" applyFont="1" applyFill="1" applyBorder="1" applyAlignment="1">
      <alignment horizontal="center" vertical="center"/>
    </xf>
    <xf numFmtId="3" fontId="117" fillId="39" borderId="1" xfId="1" applyNumberFormat="1" applyFont="1" applyFill="1" applyBorder="1" applyAlignment="1">
      <alignment horizontal="center" vertical="center"/>
    </xf>
    <xf numFmtId="3" fontId="38" fillId="39" borderId="20" xfId="1" applyNumberFormat="1" applyFont="1" applyFill="1" applyBorder="1" applyAlignment="1">
      <alignment horizontal="center" vertical="center"/>
    </xf>
    <xf numFmtId="3" fontId="38" fillId="39" borderId="18" xfId="1" applyNumberFormat="1" applyFont="1" applyFill="1" applyBorder="1" applyAlignment="1">
      <alignment horizontal="center" vertical="center"/>
    </xf>
    <xf numFmtId="3" fontId="38" fillId="39" borderId="21" xfId="1" applyNumberFormat="1" applyFont="1" applyFill="1" applyBorder="1" applyAlignment="1">
      <alignment horizontal="center" vertical="center"/>
    </xf>
    <xf numFmtId="3" fontId="38" fillId="39" borderId="0" xfId="1" applyNumberFormat="1" applyFont="1" applyFill="1" applyBorder="1" applyAlignment="1">
      <alignment horizontal="center" vertical="center"/>
    </xf>
    <xf numFmtId="3" fontId="38" fillId="39" borderId="19" xfId="1" applyNumberFormat="1" applyFont="1" applyFill="1" applyBorder="1" applyAlignment="1">
      <alignment horizontal="center" vertical="center"/>
    </xf>
    <xf numFmtId="3" fontId="38" fillId="39" borderId="16" xfId="1" applyNumberFormat="1" applyFont="1" applyFill="1" applyBorder="1" applyAlignment="1">
      <alignment horizontal="center" vertical="center"/>
    </xf>
    <xf numFmtId="3" fontId="98" fillId="39" borderId="2" xfId="1" applyNumberFormat="1" applyFont="1" applyFill="1" applyBorder="1" applyAlignment="1" applyProtection="1">
      <alignment horizontal="center" vertical="center"/>
    </xf>
    <xf numFmtId="3" fontId="98" fillId="39" borderId="4" xfId="1" applyNumberFormat="1" applyFont="1" applyFill="1" applyBorder="1" applyAlignment="1" applyProtection="1">
      <alignment horizontal="center" vertical="center"/>
    </xf>
    <xf numFmtId="3" fontId="98" fillId="39" borderId="21" xfId="1" applyNumberFormat="1" applyFont="1" applyFill="1" applyBorder="1" applyAlignment="1" applyProtection="1">
      <alignment horizontal="center" vertical="center"/>
    </xf>
    <xf numFmtId="3" fontId="98" fillId="39" borderId="25" xfId="1" applyNumberFormat="1" applyFont="1" applyFill="1" applyBorder="1" applyAlignment="1" applyProtection="1">
      <alignment horizontal="center" vertical="center"/>
    </xf>
    <xf numFmtId="3" fontId="98" fillId="39" borderId="3" xfId="1" applyNumberFormat="1" applyFont="1" applyFill="1" applyBorder="1" applyAlignment="1" applyProtection="1">
      <alignment horizontal="center" vertical="center"/>
    </xf>
    <xf numFmtId="3" fontId="95" fillId="39" borderId="2" xfId="1" applyNumberFormat="1" applyFont="1" applyFill="1" applyBorder="1" applyAlignment="1" applyProtection="1">
      <alignment horizontal="center" vertical="center"/>
    </xf>
    <xf numFmtId="3" fontId="95" fillId="39" borderId="4" xfId="1" applyNumberFormat="1" applyFont="1" applyFill="1" applyBorder="1" applyAlignment="1" applyProtection="1">
      <alignment horizontal="center" vertical="center"/>
    </xf>
    <xf numFmtId="3" fontId="98" fillId="39" borderId="20" xfId="1" applyNumberFormat="1" applyFont="1" applyFill="1" applyBorder="1" applyAlignment="1" applyProtection="1">
      <alignment horizontal="center" vertical="center"/>
    </xf>
    <xf numFmtId="3" fontId="98" fillId="39" borderId="18" xfId="1" applyNumberFormat="1" applyFont="1" applyFill="1" applyBorder="1" applyAlignment="1" applyProtection="1">
      <alignment horizontal="center" vertical="center"/>
    </xf>
    <xf numFmtId="3" fontId="98" fillId="39" borderId="0" xfId="1" applyNumberFormat="1" applyFont="1" applyFill="1" applyBorder="1" applyAlignment="1" applyProtection="1">
      <alignment horizontal="center" vertical="center"/>
    </xf>
    <xf numFmtId="3" fontId="98" fillId="39" borderId="19" xfId="1" applyNumberFormat="1" applyFont="1" applyFill="1" applyBorder="1" applyAlignment="1" applyProtection="1">
      <alignment horizontal="center" vertical="center"/>
    </xf>
    <xf numFmtId="3" fontId="98" fillId="39" borderId="15" xfId="1" applyNumberFormat="1" applyFont="1" applyFill="1" applyBorder="1" applyAlignment="1" applyProtection="1">
      <alignment horizontal="center" vertical="center"/>
    </xf>
    <xf numFmtId="3" fontId="117" fillId="39" borderId="21" xfId="2" applyNumberFormat="1" applyFont="1" applyFill="1" applyBorder="1" applyAlignment="1">
      <alignment horizontal="center" vertical="center"/>
    </xf>
    <xf numFmtId="3" fontId="117" fillId="39" borderId="25" xfId="2" applyNumberFormat="1" applyFont="1" applyFill="1" applyBorder="1" applyAlignment="1">
      <alignment horizontal="center" vertical="center"/>
    </xf>
    <xf numFmtId="3" fontId="120" fillId="39" borderId="20" xfId="2" applyNumberFormat="1" applyFont="1" applyFill="1" applyBorder="1" applyAlignment="1">
      <alignment horizontal="center" vertical="center"/>
    </xf>
    <xf numFmtId="3" fontId="120" fillId="39" borderId="14" xfId="2" applyNumberFormat="1" applyFont="1" applyFill="1" applyBorder="1" applyAlignment="1">
      <alignment horizontal="center" vertical="center"/>
    </xf>
    <xf numFmtId="3" fontId="120" fillId="39" borderId="21" xfId="2" applyNumberFormat="1" applyFont="1" applyFill="1" applyBorder="1" applyAlignment="1">
      <alignment horizontal="center" vertical="center"/>
    </xf>
    <xf numFmtId="3" fontId="120" fillId="39" borderId="25" xfId="2" applyNumberFormat="1" applyFont="1" applyFill="1" applyBorder="1" applyAlignment="1">
      <alignment horizontal="center" vertical="center"/>
    </xf>
    <xf numFmtId="0" fontId="121" fillId="39" borderId="1" xfId="1" applyFont="1" applyFill="1" applyBorder="1" applyAlignment="1">
      <alignment horizontal="center" vertical="center"/>
    </xf>
    <xf numFmtId="3" fontId="120" fillId="39" borderId="21" xfId="2" applyNumberFormat="1" applyFont="1" applyFill="1" applyBorder="1" applyAlignment="1">
      <alignment horizontal="center" vertical="center" wrapText="1"/>
    </xf>
    <xf numFmtId="3" fontId="120" fillId="39" borderId="25" xfId="2" applyNumberFormat="1" applyFont="1" applyFill="1" applyBorder="1" applyAlignment="1">
      <alignment horizontal="center" vertical="center" wrapText="1"/>
    </xf>
    <xf numFmtId="0" fontId="95" fillId="39" borderId="1" xfId="1" applyFont="1" applyFill="1" applyBorder="1" applyAlignment="1">
      <alignment horizontal="center" vertical="center" wrapText="1"/>
    </xf>
    <xf numFmtId="3" fontId="116" fillId="39" borderId="21" xfId="1" applyNumberFormat="1" applyFont="1" applyFill="1" applyBorder="1" applyAlignment="1" applyProtection="1">
      <alignment horizontal="center" vertical="center"/>
    </xf>
    <xf numFmtId="3" fontId="116" fillId="39" borderId="25" xfId="1" applyNumberFormat="1" applyFont="1" applyFill="1" applyBorder="1" applyAlignment="1" applyProtection="1">
      <alignment horizontal="center" vertical="center"/>
    </xf>
    <xf numFmtId="3" fontId="36" fillId="5" borderId="20" xfId="1" applyNumberFormat="1" applyFont="1" applyFill="1" applyBorder="1" applyAlignment="1" applyProtection="1">
      <alignment horizontal="center" vertical="center"/>
    </xf>
    <xf numFmtId="3" fontId="36" fillId="5" borderId="14" xfId="1" applyNumberFormat="1" applyFont="1" applyFill="1" applyBorder="1" applyAlignment="1" applyProtection="1">
      <alignment horizontal="center" vertical="center"/>
    </xf>
    <xf numFmtId="3" fontId="116" fillId="39" borderId="2" xfId="1" applyNumberFormat="1" applyFont="1" applyFill="1" applyBorder="1" applyAlignment="1" applyProtection="1">
      <alignment horizontal="center" vertical="center"/>
    </xf>
    <xf numFmtId="3" fontId="116" fillId="39" borderId="4" xfId="1" applyNumberFormat="1" applyFont="1" applyFill="1" applyBorder="1" applyAlignment="1" applyProtection="1">
      <alignment horizontal="center" vertical="center"/>
    </xf>
    <xf numFmtId="3" fontId="116" fillId="39" borderId="21" xfId="2" applyNumberFormat="1" applyFont="1" applyFill="1" applyBorder="1" applyAlignment="1">
      <alignment horizontal="center" vertical="center"/>
    </xf>
    <xf numFmtId="3" fontId="116" fillId="39" borderId="25" xfId="2" applyNumberFormat="1" applyFont="1" applyFill="1" applyBorder="1" applyAlignment="1">
      <alignment horizontal="center" vertical="center"/>
    </xf>
    <xf numFmtId="3" fontId="117" fillId="39" borderId="20" xfId="2" applyNumberFormat="1" applyFont="1" applyFill="1" applyBorder="1" applyAlignment="1">
      <alignment horizontal="center" vertical="center"/>
    </xf>
    <xf numFmtId="3" fontId="117" fillId="39" borderId="14" xfId="2" applyNumberFormat="1" applyFont="1" applyFill="1" applyBorder="1" applyAlignment="1">
      <alignment horizontal="center" vertical="center"/>
    </xf>
    <xf numFmtId="3" fontId="117" fillId="39" borderId="19" xfId="2" applyNumberFormat="1" applyFont="1" applyFill="1" applyBorder="1" applyAlignment="1">
      <alignment horizontal="center" vertical="center"/>
    </xf>
    <xf numFmtId="3" fontId="117" fillId="39" borderId="15" xfId="2" applyNumberFormat="1" applyFont="1" applyFill="1" applyBorder="1" applyAlignment="1">
      <alignment horizontal="center" vertical="center"/>
    </xf>
    <xf numFmtId="3" fontId="117" fillId="39" borderId="21" xfId="2" applyNumberFormat="1" applyFont="1" applyFill="1" applyBorder="1" applyAlignment="1">
      <alignment horizontal="center" vertical="center" wrapText="1"/>
    </xf>
    <xf numFmtId="3" fontId="117" fillId="39" borderId="25" xfId="2" applyNumberFormat="1" applyFont="1" applyFill="1" applyBorder="1" applyAlignment="1">
      <alignment horizontal="center" vertical="center" wrapText="1"/>
    </xf>
    <xf numFmtId="3" fontId="122" fillId="39" borderId="20" xfId="2" applyNumberFormat="1" applyFont="1" applyFill="1" applyBorder="1" applyAlignment="1">
      <alignment horizontal="center" vertical="center"/>
    </xf>
    <xf numFmtId="3" fontId="122" fillId="39" borderId="14" xfId="2" applyNumberFormat="1" applyFont="1" applyFill="1" applyBorder="1" applyAlignment="1">
      <alignment horizontal="center" vertical="center"/>
    </xf>
    <xf numFmtId="3" fontId="122" fillId="39" borderId="21" xfId="2" applyNumberFormat="1" applyFont="1" applyFill="1" applyBorder="1" applyAlignment="1">
      <alignment horizontal="center" vertical="center"/>
    </xf>
    <xf numFmtId="3" fontId="122" fillId="39" borderId="25" xfId="2" applyNumberFormat="1" applyFont="1" applyFill="1" applyBorder="1" applyAlignment="1">
      <alignment horizontal="center" vertical="center"/>
    </xf>
    <xf numFmtId="3" fontId="122" fillId="39" borderId="19" xfId="2" applyNumberFormat="1" applyFont="1" applyFill="1" applyBorder="1" applyAlignment="1">
      <alignment horizontal="center" vertical="center"/>
    </xf>
    <xf numFmtId="3" fontId="122" fillId="39" borderId="15" xfId="2" applyNumberFormat="1" applyFont="1" applyFill="1" applyBorder="1" applyAlignment="1">
      <alignment horizontal="center" vertical="center"/>
    </xf>
    <xf numFmtId="3" fontId="116" fillId="39" borderId="20" xfId="2" applyNumberFormat="1" applyFont="1" applyFill="1" applyBorder="1" applyAlignment="1">
      <alignment horizontal="center" vertical="center"/>
    </xf>
    <xf numFmtId="3" fontId="116" fillId="39" borderId="14" xfId="2" applyNumberFormat="1" applyFont="1" applyFill="1" applyBorder="1" applyAlignment="1">
      <alignment horizontal="center" vertical="center"/>
    </xf>
    <xf numFmtId="3" fontId="116" fillId="39" borderId="21" xfId="2" applyNumberFormat="1" applyFont="1" applyFill="1" applyBorder="1" applyAlignment="1">
      <alignment horizontal="center" vertical="center" wrapText="1"/>
    </xf>
    <xf numFmtId="3" fontId="116" fillId="39" borderId="25" xfId="2" applyNumberFormat="1" applyFont="1" applyFill="1" applyBorder="1" applyAlignment="1">
      <alignment horizontal="center" vertical="center" wrapText="1"/>
    </xf>
    <xf numFmtId="3" fontId="117" fillId="39" borderId="20" xfId="2" applyNumberFormat="1" applyFont="1" applyFill="1" applyBorder="1" applyAlignment="1">
      <alignment horizontal="center" vertical="center" wrapText="1"/>
    </xf>
    <xf numFmtId="3" fontId="117" fillId="39" borderId="14" xfId="2" applyNumberFormat="1" applyFont="1" applyFill="1" applyBorder="1" applyAlignment="1">
      <alignment horizontal="center" vertical="center" wrapText="1"/>
    </xf>
    <xf numFmtId="3" fontId="38" fillId="39" borderId="21" xfId="1" applyNumberFormat="1" applyFont="1" applyFill="1" applyBorder="1" applyAlignment="1" applyProtection="1">
      <alignment horizontal="center" vertical="center" wrapText="1"/>
    </xf>
    <xf numFmtId="3" fontId="38" fillId="39" borderId="25" xfId="1" applyNumberFormat="1" applyFont="1" applyFill="1" applyBorder="1" applyAlignment="1" applyProtection="1">
      <alignment horizontal="center" vertical="center" wrapText="1"/>
    </xf>
    <xf numFmtId="3" fontId="118" fillId="39" borderId="1" xfId="2" applyNumberFormat="1" applyFont="1" applyFill="1" applyBorder="1" applyAlignment="1">
      <alignment horizontal="center" vertical="center"/>
    </xf>
    <xf numFmtId="0" fontId="118" fillId="39" borderId="1" xfId="1" applyFont="1" applyFill="1" applyBorder="1" applyAlignment="1">
      <alignment horizontal="center" vertical="center"/>
    </xf>
    <xf numFmtId="0" fontId="98" fillId="39" borderId="21" xfId="2" applyNumberFormat="1" applyFont="1" applyFill="1" applyBorder="1" applyAlignment="1">
      <alignment horizontal="center" vertical="center"/>
    </xf>
    <xf numFmtId="0" fontId="98" fillId="39" borderId="0" xfId="2" applyNumberFormat="1" applyFont="1" applyFill="1" applyBorder="1" applyAlignment="1">
      <alignment horizontal="center" vertical="center"/>
    </xf>
    <xf numFmtId="3" fontId="20" fillId="39" borderId="0" xfId="2" applyNumberFormat="1" applyFont="1" applyFill="1" applyBorder="1" applyAlignment="1">
      <alignment horizontal="center" vertical="center"/>
    </xf>
    <xf numFmtId="3" fontId="98" fillId="39" borderId="21" xfId="2" applyNumberFormat="1" applyFont="1" applyFill="1" applyBorder="1" applyAlignment="1">
      <alignment horizontal="center" vertical="center"/>
    </xf>
    <xf numFmtId="3" fontId="98" fillId="39" borderId="0" xfId="2" applyNumberFormat="1" applyFont="1" applyFill="1" applyBorder="1" applyAlignment="1">
      <alignment horizontal="center" vertical="center"/>
    </xf>
    <xf numFmtId="3" fontId="38" fillId="39" borderId="16" xfId="1" applyNumberFormat="1" applyFont="1" applyFill="1" applyBorder="1" applyAlignment="1" applyProtection="1">
      <alignment horizontal="center" vertical="center"/>
    </xf>
    <xf numFmtId="0" fontId="20" fillId="39" borderId="0" xfId="2" applyFont="1" applyFill="1" applyBorder="1" applyAlignment="1">
      <alignment horizontal="center" vertical="center"/>
    </xf>
    <xf numFmtId="3" fontId="19" fillId="0" borderId="1" xfId="1" applyNumberFormat="1" applyFont="1" applyBorder="1" applyAlignment="1" applyProtection="1">
      <alignment horizontal="center" vertical="center"/>
    </xf>
    <xf numFmtId="3" fontId="30" fillId="0" borderId="1" xfId="1" applyNumberFormat="1" applyFont="1" applyBorder="1" applyAlignment="1">
      <alignment horizontal="center" vertical="center"/>
    </xf>
    <xf numFmtId="3" fontId="36" fillId="0" borderId="1" xfId="1" applyNumberFormat="1" applyFont="1" applyBorder="1" applyAlignment="1" applyProtection="1">
      <alignment horizontal="center" vertical="center"/>
    </xf>
    <xf numFmtId="0" fontId="80" fillId="0" borderId="1" xfId="0" applyFont="1" applyBorder="1" applyAlignment="1">
      <alignment horizontal="center" vertical="center"/>
    </xf>
    <xf numFmtId="3" fontId="19" fillId="0" borderId="1" xfId="1" applyNumberFormat="1" applyFont="1" applyBorder="1" applyAlignment="1" applyProtection="1">
      <alignment horizontal="center" vertical="center" wrapText="1"/>
    </xf>
    <xf numFmtId="3" fontId="30" fillId="0" borderId="1" xfId="1" applyNumberFormat="1" applyFont="1" applyFill="1" applyBorder="1" applyAlignment="1" applyProtection="1">
      <alignment horizontal="center" vertical="center"/>
    </xf>
    <xf numFmtId="3" fontId="19" fillId="0" borderId="1" xfId="1" applyNumberFormat="1" applyFont="1" applyFill="1" applyBorder="1" applyAlignment="1" applyProtection="1">
      <alignment horizontal="center" vertical="center"/>
    </xf>
    <xf numFmtId="0" fontId="99" fillId="39" borderId="5" xfId="1" applyFont="1" applyFill="1" applyBorder="1" applyAlignment="1" applyProtection="1">
      <alignment horizontal="center" vertical="center"/>
      <protection locked="0"/>
    </xf>
    <xf numFmtId="0" fontId="99" fillId="39" borderId="6" xfId="1" applyFont="1" applyFill="1" applyBorder="1" applyAlignment="1" applyProtection="1">
      <alignment horizontal="center" vertical="center"/>
      <protection locked="0"/>
    </xf>
    <xf numFmtId="3" fontId="98" fillId="39" borderId="20" xfId="2" applyNumberFormat="1" applyFont="1" applyFill="1" applyBorder="1" applyAlignment="1">
      <alignment horizontal="center" vertical="center"/>
    </xf>
    <xf numFmtId="3" fontId="98" fillId="39" borderId="18" xfId="2" applyNumberFormat="1" applyFont="1" applyFill="1" applyBorder="1" applyAlignment="1">
      <alignment horizontal="center" vertical="center"/>
    </xf>
    <xf numFmtId="3" fontId="38" fillId="39" borderId="0" xfId="2" applyNumberFormat="1" applyFont="1" applyFill="1" applyBorder="1" applyAlignment="1">
      <alignment horizontal="center" vertical="center"/>
    </xf>
    <xf numFmtId="0" fontId="98" fillId="39" borderId="21" xfId="2" applyFont="1" applyFill="1" applyBorder="1" applyAlignment="1">
      <alignment horizontal="center" vertical="center" wrapText="1"/>
    </xf>
    <xf numFmtId="0" fontId="98" fillId="39" borderId="0" xfId="2" applyFont="1" applyFill="1" applyBorder="1" applyAlignment="1">
      <alignment horizontal="center" vertical="center" wrapText="1"/>
    </xf>
    <xf numFmtId="3" fontId="98" fillId="39" borderId="21" xfId="2" applyNumberFormat="1" applyFont="1" applyFill="1" applyBorder="1" applyAlignment="1">
      <alignment horizontal="center" vertical="center" wrapText="1"/>
    </xf>
    <xf numFmtId="3" fontId="98" fillId="39" borderId="0" xfId="2" applyNumberFormat="1" applyFont="1" applyFill="1" applyBorder="1" applyAlignment="1">
      <alignment horizontal="center" vertical="center" wrapText="1"/>
    </xf>
    <xf numFmtId="3" fontId="19" fillId="0" borderId="4" xfId="1" applyNumberFormat="1" applyFont="1" applyFill="1" applyBorder="1" applyAlignment="1" applyProtection="1">
      <alignment horizontal="center" vertical="center"/>
    </xf>
    <xf numFmtId="3" fontId="25" fillId="0" borderId="1" xfId="1" applyNumberFormat="1" applyFont="1" applyFill="1" applyBorder="1" applyAlignment="1" applyProtection="1">
      <alignment horizontal="center" vertical="center"/>
    </xf>
    <xf numFmtId="3" fontId="19" fillId="0" borderId="1" xfId="15" applyNumberFormat="1" applyFont="1" applyBorder="1" applyAlignment="1" applyProtection="1">
      <alignment horizontal="center" vertical="center"/>
    </xf>
    <xf numFmtId="0" fontId="20" fillId="0" borderId="1" xfId="1" applyFont="1" applyFill="1" applyBorder="1" applyAlignment="1">
      <alignment horizontal="center" vertical="center" wrapText="1"/>
    </xf>
    <xf numFmtId="0" fontId="87" fillId="0" borderId="1" xfId="1" applyFont="1" applyFill="1" applyBorder="1" applyAlignment="1">
      <alignment horizontal="center" vertical="center"/>
    </xf>
    <xf numFmtId="0" fontId="87" fillId="0" borderId="1" xfId="1" applyFont="1" applyFill="1" applyBorder="1" applyAlignment="1">
      <alignment horizontal="center" vertical="center" wrapText="1"/>
    </xf>
    <xf numFmtId="3" fontId="19" fillId="22" borderId="21" xfId="2" applyNumberFormat="1" applyFont="1" applyFill="1" applyBorder="1" applyAlignment="1">
      <alignment horizontal="center" vertical="center"/>
    </xf>
    <xf numFmtId="3" fontId="19" fillId="22" borderId="0" xfId="2" applyNumberFormat="1" applyFont="1" applyFill="1" applyBorder="1" applyAlignment="1">
      <alignment horizontal="center" vertical="center"/>
    </xf>
    <xf numFmtId="3" fontId="24" fillId="13" borderId="1" xfId="0" applyNumberFormat="1" applyFont="1" applyFill="1" applyBorder="1" applyAlignment="1">
      <alignment horizontal="center" vertical="center"/>
    </xf>
    <xf numFmtId="0" fontId="82" fillId="21" borderId="2" xfId="7" applyFont="1" applyFill="1" applyBorder="1" applyAlignment="1" applyProtection="1">
      <alignment horizontal="center" vertical="center" wrapText="1"/>
      <protection locked="0"/>
    </xf>
    <xf numFmtId="0" fontId="82" fillId="21" borderId="3" xfId="7" applyFont="1" applyFill="1" applyBorder="1" applyAlignment="1" applyProtection="1">
      <alignment horizontal="center" vertical="center" wrapText="1"/>
      <protection locked="0"/>
    </xf>
    <xf numFmtId="3" fontId="19" fillId="41" borderId="7" xfId="1" applyNumberFormat="1" applyFont="1" applyFill="1" applyBorder="1" applyAlignment="1" applyProtection="1">
      <alignment horizontal="center" vertical="center"/>
    </xf>
    <xf numFmtId="0" fontId="1" fillId="41" borderId="7" xfId="0" applyFont="1" applyFill="1" applyBorder="1" applyAlignment="1">
      <alignment horizontal="center" vertical="center"/>
    </xf>
    <xf numFmtId="0" fontId="1" fillId="41" borderId="16" xfId="0" applyFont="1" applyFill="1" applyBorder="1" applyAlignment="1">
      <alignment horizontal="center" vertical="center"/>
    </xf>
    <xf numFmtId="0" fontId="1" fillId="17" borderId="1" xfId="0" applyFont="1" applyFill="1" applyBorder="1" applyAlignment="1">
      <alignment horizontal="center" vertical="center"/>
    </xf>
    <xf numFmtId="169" fontId="20" fillId="17" borderId="20" xfId="1" applyNumberFormat="1" applyFont="1" applyFill="1" applyBorder="1" applyAlignment="1" applyProtection="1">
      <alignment horizontal="center" vertical="center"/>
    </xf>
    <xf numFmtId="169" fontId="20" fillId="17" borderId="14" xfId="1" applyNumberFormat="1" applyFont="1" applyFill="1" applyBorder="1" applyAlignment="1" applyProtection="1">
      <alignment horizontal="center" vertical="center"/>
    </xf>
    <xf numFmtId="169" fontId="20" fillId="17" borderId="21" xfId="1" applyNumberFormat="1" applyFont="1" applyFill="1" applyBorder="1" applyAlignment="1" applyProtection="1">
      <alignment horizontal="center" vertical="center"/>
    </xf>
    <xf numFmtId="169" fontId="20" fillId="17" borderId="25" xfId="1" applyNumberFormat="1" applyFont="1" applyFill="1" applyBorder="1" applyAlignment="1" applyProtection="1">
      <alignment horizontal="center" vertical="center"/>
    </xf>
    <xf numFmtId="3" fontId="20" fillId="17" borderId="21" xfId="1" applyNumberFormat="1" applyFont="1" applyFill="1" applyBorder="1" applyAlignment="1" applyProtection="1">
      <alignment horizontal="center" vertical="center"/>
    </xf>
    <xf numFmtId="3" fontId="20" fillId="17" borderId="25" xfId="1" applyNumberFormat="1" applyFont="1" applyFill="1" applyBorder="1" applyAlignment="1" applyProtection="1">
      <alignment horizontal="center" vertical="center"/>
    </xf>
    <xf numFmtId="4" fontId="20" fillId="17" borderId="20" xfId="1" applyNumberFormat="1" applyFont="1" applyFill="1" applyBorder="1" applyAlignment="1" applyProtection="1">
      <alignment horizontal="center" vertical="center"/>
    </xf>
    <xf numFmtId="4" fontId="20" fillId="17" borderId="14" xfId="1" applyNumberFormat="1" applyFont="1" applyFill="1" applyBorder="1" applyAlignment="1" applyProtection="1">
      <alignment horizontal="center" vertical="center"/>
    </xf>
    <xf numFmtId="3" fontId="20" fillId="17" borderId="21" xfId="2" applyNumberFormat="1" applyFont="1" applyFill="1" applyBorder="1" applyAlignment="1">
      <alignment horizontal="center" vertical="center"/>
    </xf>
    <xf numFmtId="3" fontId="20" fillId="17" borderId="0" xfId="2" applyNumberFormat="1" applyFont="1" applyFill="1" applyBorder="1" applyAlignment="1">
      <alignment horizontal="center" vertical="center"/>
    </xf>
    <xf numFmtId="3" fontId="20" fillId="22" borderId="20" xfId="2" applyNumberFormat="1" applyFont="1" applyFill="1" applyBorder="1" applyAlignment="1">
      <alignment horizontal="center" vertical="center"/>
    </xf>
    <xf numFmtId="3" fontId="20" fillId="22" borderId="18" xfId="2" applyNumberFormat="1" applyFont="1" applyFill="1" applyBorder="1" applyAlignment="1">
      <alignment horizontal="center" vertical="center"/>
    </xf>
    <xf numFmtId="3" fontId="19" fillId="17" borderId="21" xfId="2" applyNumberFormat="1" applyFont="1" applyFill="1" applyBorder="1" applyAlignment="1">
      <alignment horizontal="center" vertical="center"/>
    </xf>
    <xf numFmtId="3" fontId="19" fillId="17" borderId="0" xfId="2" applyNumberFormat="1" applyFont="1" applyFill="1" applyBorder="1" applyAlignment="1">
      <alignment horizontal="center" vertical="center"/>
    </xf>
    <xf numFmtId="3" fontId="19" fillId="13" borderId="1" xfId="2" applyNumberFormat="1" applyFont="1" applyFill="1" applyBorder="1" applyAlignment="1">
      <alignment horizontal="center" vertical="center"/>
    </xf>
    <xf numFmtId="3" fontId="20" fillId="0" borderId="2" xfId="1" applyNumberFormat="1" applyFont="1" applyFill="1" applyBorder="1" applyAlignment="1" applyProtection="1">
      <alignment horizontal="center" vertical="center"/>
    </xf>
    <xf numFmtId="0" fontId="109" fillId="42" borderId="0" xfId="0" applyFont="1" applyFill="1" applyAlignment="1">
      <alignment horizontal="center" vertical="center"/>
    </xf>
    <xf numFmtId="0" fontId="36" fillId="0" borderId="1" xfId="0" applyFont="1" applyFill="1" applyBorder="1" applyAlignment="1">
      <alignment horizontal="center" vertical="center"/>
    </xf>
    <xf numFmtId="3" fontId="14" fillId="17" borderId="21" xfId="2" applyNumberFormat="1" applyFont="1" applyFill="1" applyBorder="1" applyAlignment="1">
      <alignment horizontal="center" vertical="center"/>
    </xf>
    <xf numFmtId="3" fontId="14" fillId="17" borderId="25" xfId="2" applyNumberFormat="1" applyFont="1" applyFill="1" applyBorder="1" applyAlignment="1">
      <alignment horizontal="center" vertical="center"/>
    </xf>
    <xf numFmtId="3" fontId="45" fillId="17" borderId="21" xfId="2" applyNumberFormat="1" applyFont="1" applyFill="1" applyBorder="1" applyAlignment="1">
      <alignment horizontal="center" vertical="center"/>
    </xf>
    <xf numFmtId="3" fontId="45" fillId="17" borderId="25" xfId="2" applyNumberFormat="1" applyFont="1" applyFill="1" applyBorder="1" applyAlignment="1">
      <alignment horizontal="center" vertical="center"/>
    </xf>
    <xf numFmtId="169" fontId="20" fillId="4" borderId="21" xfId="9" applyNumberFormat="1" applyFont="1" applyFill="1" applyBorder="1" applyAlignment="1">
      <alignment horizontal="center" vertical="center"/>
    </xf>
    <xf numFmtId="169" fontId="20" fillId="4" borderId="0" xfId="9" applyNumberFormat="1" applyFont="1" applyFill="1" applyBorder="1" applyAlignment="1">
      <alignment horizontal="center" vertical="center"/>
    </xf>
    <xf numFmtId="3" fontId="19" fillId="0" borderId="21" xfId="1" applyNumberFormat="1" applyFont="1" applyFill="1" applyBorder="1" applyAlignment="1" applyProtection="1">
      <alignment horizontal="center" vertical="center"/>
    </xf>
    <xf numFmtId="3" fontId="19" fillId="0" borderId="25" xfId="1" applyNumberFormat="1" applyFont="1" applyFill="1" applyBorder="1" applyAlignment="1" applyProtection="1">
      <alignment horizontal="center" vertical="center"/>
    </xf>
    <xf numFmtId="3" fontId="19" fillId="13" borderId="1" xfId="0" applyNumberFormat="1" applyFont="1" applyFill="1" applyBorder="1" applyAlignment="1">
      <alignment horizontal="center" vertical="center"/>
    </xf>
    <xf numFmtId="3" fontId="19" fillId="13" borderId="21" xfId="2" applyNumberFormat="1" applyFont="1" applyFill="1" applyBorder="1" applyAlignment="1">
      <alignment horizontal="center" vertical="center"/>
    </xf>
    <xf numFmtId="3" fontId="19" fillId="13" borderId="25" xfId="2" applyNumberFormat="1" applyFont="1" applyFill="1" applyBorder="1" applyAlignment="1">
      <alignment horizontal="center" vertical="center"/>
    </xf>
    <xf numFmtId="3" fontId="19" fillId="0" borderId="19" xfId="2" applyNumberFormat="1" applyFont="1" applyFill="1" applyBorder="1" applyAlignment="1">
      <alignment horizontal="center" vertical="center"/>
    </xf>
    <xf numFmtId="3" fontId="19" fillId="0" borderId="15" xfId="2" applyNumberFormat="1" applyFont="1" applyFill="1" applyBorder="1" applyAlignment="1">
      <alignment horizontal="center" vertical="center"/>
    </xf>
    <xf numFmtId="3" fontId="19" fillId="0" borderId="2" xfId="1" applyNumberFormat="1" applyFont="1" applyFill="1" applyBorder="1" applyAlignment="1" applyProtection="1">
      <alignment horizontal="center" vertical="center"/>
    </xf>
    <xf numFmtId="3" fontId="19" fillId="8" borderId="4" xfId="1" applyNumberFormat="1" applyFont="1" applyFill="1" applyBorder="1" applyAlignment="1" applyProtection="1">
      <alignment horizontal="center" vertical="center"/>
    </xf>
    <xf numFmtId="3" fontId="19" fillId="0" borderId="3" xfId="1" applyNumberFormat="1" applyFont="1" applyFill="1" applyBorder="1" applyAlignment="1" applyProtection="1">
      <alignment horizontal="center" vertical="center"/>
    </xf>
    <xf numFmtId="3" fontId="20" fillId="4" borderId="21" xfId="1" applyNumberFormat="1" applyFont="1" applyFill="1" applyBorder="1" applyAlignment="1" applyProtection="1">
      <alignment horizontal="center" vertical="center"/>
    </xf>
    <xf numFmtId="3" fontId="20" fillId="4" borderId="25" xfId="1" applyNumberFormat="1" applyFont="1" applyFill="1" applyBorder="1" applyAlignment="1" applyProtection="1">
      <alignment horizontal="center" vertical="center"/>
    </xf>
    <xf numFmtId="3" fontId="14" fillId="17" borderId="21" xfId="2" applyNumberFormat="1" applyFont="1" applyFill="1" applyBorder="1" applyAlignment="1">
      <alignment horizontal="center" vertical="center" wrapText="1"/>
    </xf>
    <xf numFmtId="3" fontId="14" fillId="17" borderId="25" xfId="2" applyNumberFormat="1" applyFont="1" applyFill="1" applyBorder="1" applyAlignment="1">
      <alignment horizontal="center" vertical="center" wrapText="1"/>
    </xf>
    <xf numFmtId="3" fontId="36" fillId="0" borderId="2" xfId="1" applyNumberFormat="1" applyFont="1" applyFill="1" applyBorder="1" applyAlignment="1" applyProtection="1">
      <alignment horizontal="center" vertical="center"/>
    </xf>
    <xf numFmtId="3" fontId="36" fillId="0" borderId="21" xfId="1" applyNumberFormat="1" applyFont="1" applyFill="1" applyBorder="1" applyAlignment="1" applyProtection="1">
      <alignment horizontal="center" vertical="center"/>
    </xf>
    <xf numFmtId="3" fontId="36" fillId="0" borderId="25" xfId="1" applyNumberFormat="1" applyFont="1" applyFill="1" applyBorder="1" applyAlignment="1" applyProtection="1">
      <alignment horizontal="center" vertical="center"/>
    </xf>
    <xf numFmtId="3" fontId="36" fillId="0" borderId="1" xfId="1" applyNumberFormat="1" applyFont="1" applyFill="1" applyBorder="1" applyAlignment="1" applyProtection="1">
      <alignment horizontal="center" vertical="center"/>
    </xf>
    <xf numFmtId="3" fontId="19" fillId="0" borderId="1" xfId="1" applyNumberFormat="1" applyFont="1" applyFill="1" applyBorder="1" applyAlignment="1">
      <alignment horizontal="center" vertical="center" wrapText="1"/>
    </xf>
    <xf numFmtId="3" fontId="20" fillId="0" borderId="4" xfId="1" applyNumberFormat="1" applyFont="1" applyFill="1" applyBorder="1" applyAlignment="1" applyProtection="1">
      <alignment horizontal="center" vertical="center"/>
    </xf>
    <xf numFmtId="3" fontId="25" fillId="0" borderId="2" xfId="1" applyNumberFormat="1" applyFont="1" applyFill="1" applyBorder="1" applyAlignment="1" applyProtection="1">
      <alignment horizontal="center" vertical="center"/>
    </xf>
    <xf numFmtId="3" fontId="25" fillId="0" borderId="4" xfId="1" applyNumberFormat="1" applyFont="1" applyFill="1" applyBorder="1" applyAlignment="1" applyProtection="1">
      <alignment horizontal="center" vertical="center"/>
    </xf>
    <xf numFmtId="0" fontId="0" fillId="0" borderId="1" xfId="0" applyFill="1" applyBorder="1" applyAlignment="1">
      <alignment horizontal="center" vertical="center"/>
    </xf>
    <xf numFmtId="3" fontId="19" fillId="0" borderId="1" xfId="2" applyNumberFormat="1" applyFont="1" applyFill="1" applyBorder="1" applyAlignment="1">
      <alignment horizontal="center" vertical="center"/>
    </xf>
    <xf numFmtId="3" fontId="14" fillId="17" borderId="20" xfId="2" applyNumberFormat="1" applyFont="1" applyFill="1" applyBorder="1" applyAlignment="1">
      <alignment horizontal="center" vertical="center"/>
    </xf>
    <xf numFmtId="3" fontId="14" fillId="17" borderId="14" xfId="2" applyNumberFormat="1" applyFont="1" applyFill="1" applyBorder="1" applyAlignment="1">
      <alignment horizontal="center" vertical="center"/>
    </xf>
    <xf numFmtId="3" fontId="36" fillId="0" borderId="20" xfId="1" applyNumberFormat="1" applyFont="1" applyFill="1" applyBorder="1" applyAlignment="1" applyProtection="1">
      <alignment horizontal="center" vertical="center"/>
    </xf>
    <xf numFmtId="3" fontId="36" fillId="0" borderId="14" xfId="1" applyNumberFormat="1" applyFont="1" applyFill="1" applyBorder="1" applyAlignment="1" applyProtection="1">
      <alignment horizontal="center" vertical="center"/>
    </xf>
    <xf numFmtId="3" fontId="36" fillId="0" borderId="4" xfId="1" applyNumberFormat="1" applyFont="1" applyFill="1" applyBorder="1" applyAlignment="1" applyProtection="1">
      <alignment horizontal="center" vertical="center"/>
    </xf>
    <xf numFmtId="3" fontId="80" fillId="17" borderId="19" xfId="2" applyNumberFormat="1" applyFont="1" applyFill="1" applyBorder="1" applyAlignment="1">
      <alignment horizontal="center" vertical="center"/>
    </xf>
    <xf numFmtId="3" fontId="80" fillId="17" borderId="15" xfId="2" applyNumberFormat="1" applyFont="1" applyFill="1" applyBorder="1" applyAlignment="1">
      <alignment horizontal="center" vertical="center"/>
    </xf>
    <xf numFmtId="3" fontId="80" fillId="17" borderId="21" xfId="2" applyNumberFormat="1" applyFont="1" applyFill="1" applyBorder="1" applyAlignment="1">
      <alignment horizontal="center" vertical="center"/>
    </xf>
    <xf numFmtId="3" fontId="80" fillId="17" borderId="25" xfId="2" applyNumberFormat="1" applyFont="1" applyFill="1" applyBorder="1" applyAlignment="1">
      <alignment horizontal="center" vertical="center"/>
    </xf>
    <xf numFmtId="3" fontId="19" fillId="17" borderId="1" xfId="1" applyNumberFormat="1" applyFont="1" applyFill="1" applyBorder="1" applyAlignment="1" applyProtection="1">
      <alignment horizontal="center" vertical="center"/>
    </xf>
    <xf numFmtId="3" fontId="80" fillId="17" borderId="20" xfId="2" applyNumberFormat="1" applyFont="1" applyFill="1" applyBorder="1" applyAlignment="1">
      <alignment horizontal="center" vertical="center"/>
    </xf>
    <xf numFmtId="3" fontId="80" fillId="17" borderId="14" xfId="2" applyNumberFormat="1" applyFont="1" applyFill="1" applyBorder="1" applyAlignment="1">
      <alignment horizontal="center" vertical="center"/>
    </xf>
    <xf numFmtId="3" fontId="80" fillId="17" borderId="21" xfId="2" applyNumberFormat="1" applyFont="1" applyFill="1" applyBorder="1" applyAlignment="1">
      <alignment horizontal="center" vertical="center" wrapText="1"/>
    </xf>
    <xf numFmtId="3" fontId="80" fillId="17" borderId="25" xfId="2" applyNumberFormat="1" applyFont="1" applyFill="1" applyBorder="1" applyAlignment="1">
      <alignment horizontal="center" vertical="center" wrapText="1"/>
    </xf>
    <xf numFmtId="3" fontId="46" fillId="17" borderId="1" xfId="2" applyNumberFormat="1" applyFont="1" applyFill="1" applyBorder="1" applyAlignment="1">
      <alignment horizontal="center" vertical="center"/>
    </xf>
    <xf numFmtId="0" fontId="46" fillId="17" borderId="1" xfId="1" applyFont="1" applyFill="1" applyBorder="1" applyAlignment="1">
      <alignment horizontal="center" vertical="center"/>
    </xf>
    <xf numFmtId="3" fontId="36" fillId="17" borderId="21" xfId="2" applyNumberFormat="1" applyFont="1" applyFill="1" applyBorder="1" applyAlignment="1">
      <alignment horizontal="center" vertical="center"/>
    </xf>
    <xf numFmtId="3" fontId="36" fillId="17" borderId="25" xfId="2" applyNumberFormat="1" applyFont="1" applyFill="1" applyBorder="1" applyAlignment="1">
      <alignment horizontal="center" vertical="center"/>
    </xf>
    <xf numFmtId="3" fontId="36" fillId="17" borderId="21" xfId="2" applyNumberFormat="1" applyFont="1" applyFill="1" applyBorder="1" applyAlignment="1">
      <alignment horizontal="center" vertical="center" wrapText="1"/>
    </xf>
    <xf numFmtId="3" fontId="36" fillId="17" borderId="25" xfId="2" applyNumberFormat="1" applyFont="1" applyFill="1" applyBorder="1" applyAlignment="1">
      <alignment horizontal="center" vertical="center" wrapText="1"/>
    </xf>
    <xf numFmtId="3" fontId="80" fillId="17" borderId="20" xfId="0" applyNumberFormat="1" applyFont="1" applyFill="1" applyBorder="1" applyAlignment="1">
      <alignment horizontal="center" vertical="center"/>
    </xf>
    <xf numFmtId="3" fontId="80" fillId="17" borderId="14" xfId="0" applyNumberFormat="1" applyFont="1" applyFill="1" applyBorder="1" applyAlignment="1">
      <alignment horizontal="center" vertical="center"/>
    </xf>
    <xf numFmtId="3" fontId="36" fillId="17" borderId="20" xfId="2" applyNumberFormat="1" applyFont="1" applyFill="1" applyBorder="1" applyAlignment="1">
      <alignment horizontal="center" vertical="center"/>
    </xf>
    <xf numFmtId="3" fontId="36" fillId="17" borderId="14" xfId="2" applyNumberFormat="1" applyFont="1" applyFill="1" applyBorder="1" applyAlignment="1">
      <alignment horizontal="center" vertical="center"/>
    </xf>
    <xf numFmtId="3" fontId="87" fillId="17" borderId="21" xfId="2" applyNumberFormat="1" applyFont="1" applyFill="1" applyBorder="1" applyAlignment="1">
      <alignment horizontal="center" vertical="center"/>
    </xf>
    <xf numFmtId="3" fontId="87" fillId="17" borderId="25" xfId="2" applyNumberFormat="1" applyFont="1" applyFill="1" applyBorder="1" applyAlignment="1">
      <alignment horizontal="center" vertical="center"/>
    </xf>
    <xf numFmtId="3" fontId="80" fillId="17" borderId="21" xfId="0" applyNumberFormat="1" applyFont="1" applyFill="1" applyBorder="1" applyAlignment="1">
      <alignment horizontal="center" vertical="center"/>
    </xf>
    <xf numFmtId="3" fontId="80" fillId="17" borderId="25" xfId="0" applyNumberFormat="1" applyFont="1" applyFill="1" applyBorder="1" applyAlignment="1">
      <alignment horizontal="center" vertical="center"/>
    </xf>
    <xf numFmtId="3" fontId="80" fillId="17" borderId="20" xfId="2" applyNumberFormat="1" applyFont="1" applyFill="1" applyBorder="1" applyAlignment="1">
      <alignment horizontal="center" vertical="center" wrapText="1"/>
    </xf>
    <xf numFmtId="3" fontId="80" fillId="17" borderId="14" xfId="2" applyNumberFormat="1" applyFont="1" applyFill="1" applyBorder="1" applyAlignment="1">
      <alignment horizontal="center" vertical="center" wrapText="1"/>
    </xf>
    <xf numFmtId="3" fontId="46" fillId="17" borderId="21" xfId="2" applyNumberFormat="1" applyFont="1" applyFill="1" applyBorder="1" applyAlignment="1">
      <alignment horizontal="center" vertical="center"/>
    </xf>
    <xf numFmtId="3" fontId="46" fillId="17" borderId="0" xfId="2" applyNumberFormat="1" applyFont="1" applyFill="1" applyBorder="1" applyAlignment="1">
      <alignment horizontal="center" vertical="center"/>
    </xf>
    <xf numFmtId="0" fontId="36" fillId="17" borderId="21" xfId="1" applyFont="1" applyFill="1" applyBorder="1" applyAlignment="1">
      <alignment horizontal="center" vertical="center"/>
    </xf>
    <xf numFmtId="0" fontId="36" fillId="17" borderId="25" xfId="1" applyFont="1" applyFill="1" applyBorder="1" applyAlignment="1">
      <alignment horizontal="center" vertical="center"/>
    </xf>
    <xf numFmtId="0" fontId="46" fillId="17" borderId="19" xfId="1" applyFont="1" applyFill="1" applyBorder="1" applyAlignment="1">
      <alignment horizontal="center" vertical="center"/>
    </xf>
    <xf numFmtId="0" fontId="46" fillId="17" borderId="16" xfId="1" applyFont="1" applyFill="1" applyBorder="1" applyAlignment="1">
      <alignment horizontal="center" vertical="center"/>
    </xf>
    <xf numFmtId="3" fontId="80" fillId="17" borderId="19" xfId="0" applyNumberFormat="1" applyFont="1" applyFill="1" applyBorder="1" applyAlignment="1">
      <alignment horizontal="center" vertical="center"/>
    </xf>
    <xf numFmtId="3" fontId="80" fillId="17" borderId="15" xfId="0" applyNumberFormat="1" applyFont="1" applyFill="1" applyBorder="1" applyAlignment="1">
      <alignment horizontal="center" vertical="center"/>
    </xf>
    <xf numFmtId="3" fontId="19" fillId="17" borderId="4" xfId="1" applyNumberFormat="1" applyFont="1" applyFill="1" applyBorder="1" applyAlignment="1" applyProtection="1">
      <alignment horizontal="center" vertical="center"/>
    </xf>
    <xf numFmtId="0" fontId="36" fillId="17" borderId="21" xfId="1" applyFont="1" applyFill="1" applyBorder="1" applyAlignment="1">
      <alignment horizontal="center" vertical="center" wrapText="1"/>
    </xf>
    <xf numFmtId="0" fontId="36" fillId="17" borderId="25" xfId="1" applyFont="1" applyFill="1" applyBorder="1" applyAlignment="1">
      <alignment horizontal="center" vertical="center" wrapText="1"/>
    </xf>
    <xf numFmtId="3" fontId="87" fillId="17" borderId="20" xfId="2" applyNumberFormat="1" applyFont="1" applyFill="1" applyBorder="1" applyAlignment="1">
      <alignment horizontal="center" vertical="center"/>
    </xf>
    <xf numFmtId="3" fontId="87" fillId="17" borderId="14" xfId="2" applyNumberFormat="1" applyFont="1" applyFill="1" applyBorder="1" applyAlignment="1">
      <alignment horizontal="center" vertical="center"/>
    </xf>
    <xf numFmtId="0" fontId="36" fillId="17" borderId="19" xfId="1" applyFont="1" applyFill="1" applyBorder="1" applyAlignment="1">
      <alignment horizontal="center" vertical="center"/>
    </xf>
    <xf numFmtId="0" fontId="36" fillId="17" borderId="15" xfId="1" applyFont="1" applyFill="1" applyBorder="1" applyAlignment="1">
      <alignment horizontal="center" vertical="center"/>
    </xf>
    <xf numFmtId="3" fontId="19" fillId="17" borderId="3" xfId="1" applyNumberFormat="1" applyFont="1" applyFill="1" applyBorder="1" applyAlignment="1" applyProtection="1">
      <alignment horizontal="center" vertical="center"/>
    </xf>
    <xf numFmtId="3" fontId="46" fillId="17" borderId="20" xfId="2" applyNumberFormat="1" applyFont="1" applyFill="1" applyBorder="1" applyAlignment="1">
      <alignment horizontal="center" vertical="center"/>
    </xf>
    <xf numFmtId="3" fontId="46" fillId="17" borderId="18" xfId="2" applyNumberFormat="1" applyFont="1" applyFill="1" applyBorder="1" applyAlignment="1">
      <alignment horizontal="center" vertical="center"/>
    </xf>
    <xf numFmtId="0" fontId="36" fillId="17" borderId="20" xfId="1" applyFont="1" applyFill="1" applyBorder="1" applyAlignment="1">
      <alignment horizontal="center" vertical="center" wrapText="1"/>
    </xf>
    <xf numFmtId="0" fontId="36" fillId="17" borderId="14" xfId="1" applyFont="1" applyFill="1" applyBorder="1" applyAlignment="1">
      <alignment horizontal="center" vertical="center" wrapText="1"/>
    </xf>
    <xf numFmtId="3" fontId="36" fillId="17" borderId="21" xfId="1" applyNumberFormat="1" applyFont="1" applyFill="1" applyBorder="1" applyAlignment="1">
      <alignment horizontal="center" vertical="center" wrapText="1"/>
    </xf>
    <xf numFmtId="3" fontId="36" fillId="17" borderId="25" xfId="1" applyNumberFormat="1" applyFont="1" applyFill="1" applyBorder="1" applyAlignment="1">
      <alignment horizontal="center" vertical="center" wrapText="1"/>
    </xf>
    <xf numFmtId="3" fontId="19" fillId="17" borderId="20" xfId="1" applyNumberFormat="1" applyFont="1" applyFill="1" applyBorder="1" applyAlignment="1" applyProtection="1">
      <alignment horizontal="center" vertical="center"/>
    </xf>
    <xf numFmtId="3" fontId="19" fillId="17" borderId="14" xfId="1" applyNumberFormat="1" applyFont="1" applyFill="1" applyBorder="1" applyAlignment="1" applyProtection="1">
      <alignment horizontal="center" vertical="center"/>
    </xf>
    <xf numFmtId="3" fontId="19" fillId="17" borderId="21" xfId="1" applyNumberFormat="1" applyFont="1" applyFill="1" applyBorder="1" applyAlignment="1" applyProtection="1">
      <alignment horizontal="center" vertical="center" wrapText="1"/>
    </xf>
    <xf numFmtId="3" fontId="19" fillId="17" borderId="25" xfId="1" applyNumberFormat="1" applyFont="1" applyFill="1" applyBorder="1" applyAlignment="1" applyProtection="1">
      <alignment horizontal="center" vertical="center" wrapText="1"/>
    </xf>
    <xf numFmtId="3" fontId="19" fillId="17" borderId="21" xfId="1" applyNumberFormat="1" applyFont="1" applyFill="1" applyBorder="1" applyAlignment="1" applyProtection="1">
      <alignment horizontal="center" vertical="center"/>
    </xf>
    <xf numFmtId="3" fontId="19" fillId="17" borderId="25" xfId="1" applyNumberFormat="1" applyFont="1" applyFill="1" applyBorder="1" applyAlignment="1" applyProtection="1">
      <alignment horizontal="center" vertical="center"/>
    </xf>
    <xf numFmtId="3" fontId="38" fillId="43" borderId="19" xfId="1" applyNumberFormat="1" applyFont="1" applyFill="1" applyBorder="1" applyAlignment="1" applyProtection="1">
      <alignment horizontal="center" vertical="center"/>
      <protection locked="0"/>
    </xf>
    <xf numFmtId="3" fontId="38" fillId="43" borderId="16" xfId="1" applyNumberFormat="1" applyFont="1" applyFill="1" applyBorder="1" applyAlignment="1" applyProtection="1">
      <alignment horizontal="center" vertical="center"/>
      <protection locked="0"/>
    </xf>
    <xf numFmtId="3" fontId="116" fillId="41" borderId="19" xfId="1" applyNumberFormat="1" applyFont="1" applyFill="1" applyBorder="1" applyAlignment="1" applyProtection="1">
      <alignment horizontal="center" vertical="center"/>
      <protection locked="0"/>
    </xf>
    <xf numFmtId="3" fontId="116" fillId="41" borderId="16" xfId="1" applyNumberFormat="1" applyFont="1" applyFill="1" applyBorder="1" applyAlignment="1" applyProtection="1">
      <alignment horizontal="center" vertical="center"/>
      <protection locked="0"/>
    </xf>
    <xf numFmtId="9" fontId="1" fillId="0" borderId="0" xfId="0" applyNumberFormat="1" applyFont="1" applyAlignment="1">
      <alignment horizontal="center" vertical="center"/>
    </xf>
    <xf numFmtId="3" fontId="20" fillId="17" borderId="1" xfId="1" applyNumberFormat="1" applyFont="1" applyFill="1" applyBorder="1" applyAlignment="1" applyProtection="1">
      <alignment horizontal="center" vertical="center"/>
    </xf>
    <xf numFmtId="3" fontId="20" fillId="17" borderId="20" xfId="1" applyNumberFormat="1" applyFont="1" applyFill="1" applyBorder="1" applyAlignment="1" applyProtection="1">
      <alignment horizontal="center" vertical="center"/>
    </xf>
    <xf numFmtId="3" fontId="20" fillId="17" borderId="14" xfId="1" applyNumberFormat="1" applyFont="1" applyFill="1" applyBorder="1" applyAlignment="1" applyProtection="1">
      <alignment horizontal="center" vertical="center"/>
    </xf>
    <xf numFmtId="49" fontId="1" fillId="8" borderId="2" xfId="0" applyNumberFormat="1" applyFont="1" applyFill="1" applyBorder="1" applyAlignment="1">
      <alignment horizontal="center" vertical="center"/>
    </xf>
    <xf numFmtId="0" fontId="0" fillId="0" borderId="4" xfId="0" applyBorder="1"/>
    <xf numFmtId="49" fontId="1" fillId="14" borderId="2" xfId="0" applyNumberFormat="1" applyFont="1" applyFill="1" applyBorder="1" applyAlignment="1">
      <alignment horizontal="center" vertical="center"/>
    </xf>
    <xf numFmtId="49" fontId="1" fillId="14" borderId="4" xfId="0" applyNumberFormat="1" applyFont="1" applyFill="1" applyBorder="1" applyAlignment="1">
      <alignment horizontal="center" vertical="center"/>
    </xf>
    <xf numFmtId="49" fontId="1" fillId="14" borderId="3" xfId="0" applyNumberFormat="1" applyFont="1" applyFill="1" applyBorder="1" applyAlignment="1">
      <alignment horizontal="center" vertical="center"/>
    </xf>
    <xf numFmtId="0" fontId="1" fillId="0" borderId="21" xfId="0" applyFont="1" applyBorder="1" applyAlignment="1">
      <alignment horizontal="center" vertical="center"/>
    </xf>
    <xf numFmtId="0" fontId="1" fillId="0" borderId="0" xfId="0" applyFont="1" applyAlignment="1">
      <alignment horizontal="center" vertical="center"/>
    </xf>
    <xf numFmtId="3" fontId="19" fillId="17" borderId="19" xfId="2" applyNumberFormat="1" applyFont="1" applyFill="1" applyBorder="1" applyAlignment="1">
      <alignment horizontal="center" vertical="center" wrapText="1"/>
    </xf>
    <xf numFmtId="3" fontId="19" fillId="17" borderId="15" xfId="2" applyNumberFormat="1" applyFont="1" applyFill="1" applyBorder="1" applyAlignment="1">
      <alignment horizontal="center" vertical="center" wrapText="1"/>
    </xf>
    <xf numFmtId="3" fontId="19" fillId="17" borderId="19" xfId="1" applyNumberFormat="1" applyFont="1" applyFill="1" applyBorder="1" applyAlignment="1" applyProtection="1">
      <alignment horizontal="center" vertical="center"/>
      <protection locked="0"/>
    </xf>
    <xf numFmtId="3" fontId="19" fillId="17" borderId="15" xfId="1" applyNumberFormat="1" applyFont="1" applyFill="1" applyBorder="1" applyAlignment="1" applyProtection="1">
      <alignment horizontal="center" vertical="center"/>
      <protection locked="0"/>
    </xf>
    <xf numFmtId="3" fontId="19" fillId="17" borderId="2" xfId="1" applyNumberFormat="1" applyFont="1" applyFill="1" applyBorder="1" applyAlignment="1" applyProtection="1">
      <alignment horizontal="center" vertical="center"/>
    </xf>
    <xf numFmtId="3" fontId="19" fillId="17" borderId="0" xfId="1" applyNumberFormat="1" applyFont="1" applyFill="1" applyBorder="1" applyAlignment="1" applyProtection="1">
      <alignment horizontal="center" vertical="center"/>
    </xf>
    <xf numFmtId="4" fontId="1" fillId="0" borderId="0" xfId="0" applyNumberFormat="1" applyFont="1" applyAlignment="1">
      <alignment horizontal="center" vertical="center"/>
    </xf>
    <xf numFmtId="3" fontId="80" fillId="22" borderId="1" xfId="1" applyNumberFormat="1" applyFont="1" applyFill="1" applyBorder="1" applyAlignment="1">
      <alignment horizontal="center" vertical="center"/>
    </xf>
    <xf numFmtId="3" fontId="19" fillId="17" borderId="19" xfId="1" applyNumberFormat="1" applyFont="1" applyFill="1" applyBorder="1" applyAlignment="1" applyProtection="1">
      <alignment horizontal="center" vertical="center"/>
    </xf>
    <xf numFmtId="3" fontId="19" fillId="17" borderId="15" xfId="1" applyNumberFormat="1" applyFont="1" applyFill="1" applyBorder="1" applyAlignment="1" applyProtection="1">
      <alignment horizontal="center" vertical="center"/>
    </xf>
    <xf numFmtId="3" fontId="19" fillId="0" borderId="19" xfId="1" applyNumberFormat="1" applyFont="1" applyFill="1" applyBorder="1" applyAlignment="1" applyProtection="1">
      <alignment horizontal="center" vertical="center"/>
    </xf>
    <xf numFmtId="3" fontId="19" fillId="0" borderId="16" xfId="1" applyNumberFormat="1" applyFont="1" applyFill="1" applyBorder="1" applyAlignment="1" applyProtection="1">
      <alignment horizontal="center" vertical="center"/>
    </xf>
    <xf numFmtId="0" fontId="20" fillId="17" borderId="21" xfId="2" applyNumberFormat="1" applyFont="1" applyFill="1" applyBorder="1" applyAlignment="1">
      <alignment horizontal="center" vertical="center"/>
    </xf>
    <xf numFmtId="0" fontId="20" fillId="17" borderId="0" xfId="2" applyNumberFormat="1" applyFont="1" applyFill="1" applyBorder="1" applyAlignment="1">
      <alignment horizontal="center" vertical="center"/>
    </xf>
    <xf numFmtId="3" fontId="19" fillId="13" borderId="0" xfId="2" applyNumberFormat="1" applyFont="1" applyFill="1" applyBorder="1" applyAlignment="1">
      <alignment horizontal="center" vertical="center"/>
    </xf>
    <xf numFmtId="3" fontId="20" fillId="25" borderId="0" xfId="2" applyNumberFormat="1" applyFont="1" applyFill="1" applyBorder="1" applyAlignment="1">
      <alignment horizontal="center" vertical="center"/>
    </xf>
    <xf numFmtId="3" fontId="19" fillId="43" borderId="21" xfId="2" applyNumberFormat="1" applyFont="1" applyFill="1" applyBorder="1" applyAlignment="1">
      <alignment horizontal="center" vertical="center"/>
    </xf>
    <xf numFmtId="3" fontId="19" fillId="43" borderId="0" xfId="2" applyNumberFormat="1" applyFont="1" applyFill="1" applyBorder="1" applyAlignment="1">
      <alignment horizontal="center" vertical="center"/>
    </xf>
    <xf numFmtId="3" fontId="20" fillId="22" borderId="21" xfId="2" applyNumberFormat="1" applyFont="1" applyFill="1" applyBorder="1" applyAlignment="1">
      <alignment horizontal="center" vertical="center" wrapText="1"/>
    </xf>
    <xf numFmtId="3" fontId="20" fillId="22" borderId="0" xfId="2" applyNumberFormat="1" applyFont="1" applyFill="1" applyBorder="1" applyAlignment="1">
      <alignment horizontal="center" vertical="center" wrapText="1"/>
    </xf>
    <xf numFmtId="0" fontId="20" fillId="22" borderId="21" xfId="2" applyFont="1" applyFill="1" applyBorder="1" applyAlignment="1">
      <alignment horizontal="center" vertical="center" wrapText="1"/>
    </xf>
    <xf numFmtId="0" fontId="20" fillId="22" borderId="0" xfId="2" applyFont="1" applyFill="1" applyBorder="1" applyAlignment="1">
      <alignment horizontal="center" vertical="center" wrapText="1"/>
    </xf>
    <xf numFmtId="3" fontId="19" fillId="17" borderId="19" xfId="1" applyNumberFormat="1" applyFont="1" applyFill="1" applyBorder="1" applyAlignment="1">
      <alignment horizontal="center" vertical="center"/>
    </xf>
    <xf numFmtId="3" fontId="19" fillId="17" borderId="16" xfId="1" applyNumberFormat="1" applyFont="1" applyFill="1" applyBorder="1" applyAlignment="1">
      <alignment horizontal="center" vertical="center"/>
    </xf>
    <xf numFmtId="3" fontId="19" fillId="35" borderId="25" xfId="1" applyNumberFormat="1" applyFont="1" applyFill="1" applyBorder="1" applyAlignment="1" applyProtection="1">
      <alignment horizontal="center" vertical="center"/>
    </xf>
    <xf numFmtId="3" fontId="20" fillId="17" borderId="4" xfId="1" applyNumberFormat="1" applyFont="1" applyFill="1" applyBorder="1" applyAlignment="1" applyProtection="1">
      <alignment horizontal="center" vertical="center"/>
    </xf>
    <xf numFmtId="3" fontId="20" fillId="17" borderId="3" xfId="1" applyNumberFormat="1" applyFont="1" applyFill="1" applyBorder="1" applyAlignment="1" applyProtection="1">
      <alignment horizontal="center" vertical="center"/>
    </xf>
    <xf numFmtId="3" fontId="20" fillId="17" borderId="0" xfId="1" applyNumberFormat="1" applyFont="1" applyFill="1" applyBorder="1" applyAlignment="1" applyProtection="1">
      <alignment horizontal="center" vertical="center"/>
    </xf>
    <xf numFmtId="3" fontId="20" fillId="0" borderId="21" xfId="1" applyNumberFormat="1" applyFont="1" applyFill="1" applyBorder="1" applyAlignment="1" applyProtection="1">
      <alignment horizontal="center" vertical="center"/>
    </xf>
    <xf numFmtId="3" fontId="20" fillId="0" borderId="0" xfId="1" applyNumberFormat="1" applyFont="1" applyFill="1" applyBorder="1" applyAlignment="1" applyProtection="1">
      <alignment horizontal="center" vertical="center"/>
    </xf>
    <xf numFmtId="3" fontId="19" fillId="0" borderId="21" xfId="1" applyNumberFormat="1" applyFont="1" applyFill="1" applyBorder="1" applyAlignment="1">
      <alignment horizontal="center" vertical="center"/>
    </xf>
    <xf numFmtId="3" fontId="19" fillId="0" borderId="0" xfId="1" applyNumberFormat="1" applyFont="1" applyFill="1" applyBorder="1" applyAlignment="1">
      <alignment horizontal="center" vertical="center"/>
    </xf>
    <xf numFmtId="3" fontId="19" fillId="17" borderId="21" xfId="1" applyNumberFormat="1" applyFont="1" applyFill="1" applyBorder="1" applyAlignment="1">
      <alignment horizontal="center" vertical="center"/>
    </xf>
    <xf numFmtId="3" fontId="19" fillId="17" borderId="0" xfId="1" applyNumberFormat="1" applyFont="1" applyFill="1" applyBorder="1" applyAlignment="1">
      <alignment horizontal="center" vertical="center"/>
    </xf>
    <xf numFmtId="3" fontId="20" fillId="17" borderId="19" xfId="1" applyNumberFormat="1" applyFont="1" applyFill="1" applyBorder="1" applyAlignment="1" applyProtection="1">
      <alignment horizontal="center" vertical="center"/>
    </xf>
    <xf numFmtId="3" fontId="20" fillId="17" borderId="15" xfId="1" applyNumberFormat="1" applyFont="1" applyFill="1" applyBorder="1" applyAlignment="1" applyProtection="1">
      <alignment horizontal="center" vertical="center"/>
    </xf>
    <xf numFmtId="3" fontId="19" fillId="17" borderId="1" xfId="1" applyNumberFormat="1" applyFont="1" applyFill="1" applyBorder="1" applyAlignment="1">
      <alignment horizontal="center" vertical="center"/>
    </xf>
    <xf numFmtId="3" fontId="20" fillId="0" borderId="19" xfId="1" applyNumberFormat="1" applyFont="1" applyFill="1" applyBorder="1" applyAlignment="1" applyProtection="1">
      <alignment horizontal="center" vertical="center"/>
    </xf>
    <xf numFmtId="3" fontId="20" fillId="0" borderId="15" xfId="1" applyNumberFormat="1" applyFont="1" applyFill="1" applyBorder="1" applyAlignment="1" applyProtection="1">
      <alignment horizontal="center" vertical="center"/>
    </xf>
    <xf numFmtId="3" fontId="126" fillId="35" borderId="19" xfId="1" applyNumberFormat="1" applyFont="1" applyFill="1" applyBorder="1" applyAlignment="1" applyProtection="1">
      <alignment horizontal="center" vertical="center"/>
    </xf>
    <xf numFmtId="3" fontId="126" fillId="35" borderId="16" xfId="1" applyNumberFormat="1" applyFont="1" applyFill="1" applyBorder="1" applyAlignment="1" applyProtection="1">
      <alignment horizontal="center" vertical="center"/>
    </xf>
    <xf numFmtId="3" fontId="30" fillId="17" borderId="2" xfId="1" applyNumberFormat="1" applyFont="1" applyFill="1" applyBorder="1" applyAlignment="1" applyProtection="1">
      <alignment horizontal="center" vertical="center"/>
    </xf>
    <xf numFmtId="3" fontId="30" fillId="17" borderId="20" xfId="1" applyNumberFormat="1" applyFont="1" applyFill="1" applyBorder="1" applyAlignment="1">
      <alignment horizontal="center" vertical="center"/>
    </xf>
    <xf numFmtId="3" fontId="30" fillId="17" borderId="14" xfId="1" applyNumberFormat="1" applyFont="1" applyFill="1" applyBorder="1" applyAlignment="1">
      <alignment horizontal="center" vertical="center"/>
    </xf>
    <xf numFmtId="3" fontId="30" fillId="17" borderId="21" xfId="1" applyNumberFormat="1" applyFont="1" applyFill="1" applyBorder="1" applyAlignment="1">
      <alignment horizontal="center" vertical="center"/>
    </xf>
    <xf numFmtId="3" fontId="30" fillId="17" borderId="25" xfId="1" applyNumberFormat="1" applyFont="1" applyFill="1" applyBorder="1" applyAlignment="1">
      <alignment horizontal="center" vertical="center"/>
    </xf>
    <xf numFmtId="3" fontId="19" fillId="22" borderId="19" xfId="1" applyNumberFormat="1" applyFont="1" applyFill="1" applyBorder="1" applyAlignment="1" applyProtection="1">
      <alignment horizontal="center" vertical="center"/>
    </xf>
    <xf numFmtId="3" fontId="19" fillId="22" borderId="15" xfId="1" applyNumberFormat="1" applyFont="1" applyFill="1" applyBorder="1" applyAlignment="1" applyProtection="1">
      <alignment horizontal="center" vertical="center"/>
    </xf>
    <xf numFmtId="3" fontId="24" fillId="17" borderId="21" xfId="0" applyNumberFormat="1" applyFont="1" applyFill="1" applyBorder="1" applyAlignment="1">
      <alignment horizontal="center" vertical="center"/>
    </xf>
    <xf numFmtId="3" fontId="24" fillId="17" borderId="25" xfId="0" applyNumberFormat="1" applyFont="1" applyFill="1" applyBorder="1" applyAlignment="1">
      <alignment horizontal="center" vertical="center"/>
    </xf>
    <xf numFmtId="3" fontId="19" fillId="22" borderId="20" xfId="2" applyNumberFormat="1" applyFont="1" applyFill="1" applyBorder="1" applyAlignment="1">
      <alignment horizontal="center" vertical="center"/>
    </xf>
    <xf numFmtId="3" fontId="19" fillId="22" borderId="14" xfId="2" applyNumberFormat="1" applyFont="1" applyFill="1" applyBorder="1" applyAlignment="1">
      <alignment horizontal="center" vertical="center"/>
    </xf>
    <xf numFmtId="3" fontId="19" fillId="22" borderId="25" xfId="2" applyNumberFormat="1" applyFont="1" applyFill="1" applyBorder="1" applyAlignment="1">
      <alignment horizontal="center" vertical="center"/>
    </xf>
    <xf numFmtId="0" fontId="108" fillId="29" borderId="1" xfId="1" applyFont="1" applyFill="1" applyBorder="1" applyAlignment="1">
      <alignment horizontal="center" vertical="center" wrapText="1"/>
    </xf>
    <xf numFmtId="3" fontId="19" fillId="17" borderId="21" xfId="0" applyNumberFormat="1" applyFont="1" applyFill="1" applyBorder="1" applyAlignment="1">
      <alignment horizontal="center" vertical="center"/>
    </xf>
    <xf numFmtId="3" fontId="19" fillId="17" borderId="25" xfId="0" applyNumberFormat="1" applyFont="1" applyFill="1" applyBorder="1" applyAlignment="1">
      <alignment horizontal="center" vertical="center"/>
    </xf>
    <xf numFmtId="3" fontId="19" fillId="0" borderId="21" xfId="2" applyNumberFormat="1" applyFont="1" applyFill="1" applyBorder="1" applyAlignment="1">
      <alignment horizontal="center" vertical="center"/>
    </xf>
    <xf numFmtId="3" fontId="19" fillId="0" borderId="25" xfId="2" applyNumberFormat="1" applyFont="1" applyFill="1" applyBorder="1" applyAlignment="1">
      <alignment horizontal="center" vertical="center"/>
    </xf>
    <xf numFmtId="3" fontId="19" fillId="22" borderId="20" xfId="1" applyNumberFormat="1" applyFont="1" applyFill="1" applyBorder="1" applyAlignment="1" applyProtection="1">
      <alignment horizontal="center" vertical="center"/>
    </xf>
    <xf numFmtId="3" fontId="19" fillId="22" borderId="14" xfId="1" applyNumberFormat="1" applyFont="1" applyFill="1" applyBorder="1" applyAlignment="1" applyProtection="1">
      <alignment horizontal="center" vertical="center"/>
    </xf>
    <xf numFmtId="3" fontId="19" fillId="22" borderId="21" xfId="1" applyNumberFormat="1" applyFont="1" applyFill="1" applyBorder="1" applyAlignment="1" applyProtection="1">
      <alignment horizontal="center" vertical="center"/>
    </xf>
    <xf numFmtId="3" fontId="19" fillId="22" borderId="25" xfId="1" applyNumberFormat="1" applyFont="1" applyFill="1" applyBorder="1" applyAlignment="1" applyProtection="1">
      <alignment horizontal="center" vertical="center"/>
    </xf>
    <xf numFmtId="3" fontId="30" fillId="17" borderId="21" xfId="1" applyNumberFormat="1" applyFont="1" applyFill="1" applyBorder="1" applyAlignment="1" applyProtection="1">
      <alignment horizontal="center" vertical="center"/>
    </xf>
    <xf numFmtId="3" fontId="30" fillId="17" borderId="25" xfId="1" applyNumberFormat="1" applyFont="1" applyFill="1" applyBorder="1" applyAlignment="1" applyProtection="1">
      <alignment horizontal="center" vertical="center"/>
    </xf>
    <xf numFmtId="3" fontId="30" fillId="17" borderId="19" xfId="1" applyNumberFormat="1" applyFont="1" applyFill="1" applyBorder="1" applyAlignment="1" applyProtection="1">
      <alignment horizontal="center" vertical="center"/>
    </xf>
    <xf numFmtId="3" fontId="30" fillId="17" borderId="15" xfId="1" applyNumberFormat="1" applyFont="1" applyFill="1" applyBorder="1" applyAlignment="1" applyProtection="1">
      <alignment horizontal="center" vertical="center"/>
    </xf>
    <xf numFmtId="3" fontId="85" fillId="17" borderId="19" xfId="1" applyNumberFormat="1" applyFont="1" applyFill="1" applyBorder="1" applyAlignment="1" applyProtection="1">
      <alignment horizontal="center" vertical="center"/>
    </xf>
    <xf numFmtId="3" fontId="85" fillId="17" borderId="15" xfId="1" applyNumberFormat="1" applyFont="1" applyFill="1" applyBorder="1" applyAlignment="1" applyProtection="1">
      <alignment horizontal="center" vertical="center"/>
    </xf>
    <xf numFmtId="3" fontId="19" fillId="17" borderId="18" xfId="1" applyNumberFormat="1" applyFont="1" applyFill="1" applyBorder="1" applyAlignment="1" applyProtection="1">
      <alignment horizontal="center" vertical="center"/>
    </xf>
    <xf numFmtId="3" fontId="59" fillId="17" borderId="21" xfId="1" applyNumberFormat="1" applyFont="1" applyFill="1" applyBorder="1" applyAlignment="1" applyProtection="1">
      <alignment horizontal="center" vertical="center"/>
    </xf>
    <xf numFmtId="3" fontId="59" fillId="17" borderId="0" xfId="1" applyNumberFormat="1" applyFont="1" applyFill="1" applyBorder="1" applyAlignment="1" applyProtection="1">
      <alignment horizontal="center" vertical="center"/>
    </xf>
    <xf numFmtId="3" fontId="19" fillId="17" borderId="21" xfId="15" applyNumberFormat="1" applyFont="1" applyFill="1" applyBorder="1" applyAlignment="1" applyProtection="1">
      <alignment horizontal="center" vertical="center"/>
    </xf>
    <xf numFmtId="3" fontId="19" fillId="17" borderId="25" xfId="15" applyNumberFormat="1" applyFont="1" applyFill="1" applyBorder="1" applyAlignment="1" applyProtection="1">
      <alignment horizontal="center" vertical="center"/>
    </xf>
    <xf numFmtId="0" fontId="14" fillId="17" borderId="1" xfId="0" applyFont="1" applyFill="1" applyBorder="1" applyAlignment="1">
      <alignment horizontal="center" vertical="center"/>
    </xf>
    <xf numFmtId="0" fontId="14" fillId="17" borderId="25" xfId="0" applyFont="1" applyFill="1" applyBorder="1" applyAlignment="1">
      <alignment horizontal="center" vertical="center"/>
    </xf>
    <xf numFmtId="3" fontId="19" fillId="26" borderId="21" xfId="1" applyNumberFormat="1" applyFont="1" applyFill="1" applyBorder="1" applyAlignment="1" applyProtection="1">
      <alignment horizontal="center" vertical="center" wrapText="1"/>
    </xf>
    <xf numFmtId="3" fontId="19" fillId="26" borderId="25" xfId="1" applyNumberFormat="1" applyFont="1" applyFill="1" applyBorder="1" applyAlignment="1" applyProtection="1">
      <alignment horizontal="center" vertical="center" wrapText="1"/>
    </xf>
    <xf numFmtId="3" fontId="19" fillId="26" borderId="21" xfId="1" applyNumberFormat="1" applyFont="1" applyFill="1" applyBorder="1" applyAlignment="1" applyProtection="1">
      <alignment horizontal="center" vertical="center"/>
    </xf>
    <xf numFmtId="3" fontId="19" fillId="26" borderId="25" xfId="1" applyNumberFormat="1" applyFont="1" applyFill="1" applyBorder="1" applyAlignment="1" applyProtection="1">
      <alignment horizontal="center" vertical="center"/>
    </xf>
    <xf numFmtId="3" fontId="19" fillId="17" borderId="1" xfId="15" applyNumberFormat="1" applyFont="1" applyFill="1" applyBorder="1" applyAlignment="1" applyProtection="1">
      <alignment horizontal="center" vertical="center"/>
    </xf>
    <xf numFmtId="3" fontId="25" fillId="17" borderId="1" xfId="1" applyNumberFormat="1" applyFont="1" applyFill="1" applyBorder="1" applyAlignment="1" applyProtection="1">
      <alignment horizontal="center" vertical="center"/>
    </xf>
    <xf numFmtId="3" fontId="20" fillId="0" borderId="1" xfId="1" applyNumberFormat="1" applyFont="1" applyBorder="1" applyAlignment="1" applyProtection="1">
      <alignment horizontal="center" vertical="center"/>
    </xf>
    <xf numFmtId="0" fontId="4" fillId="17" borderId="20" xfId="0" applyFont="1" applyFill="1" applyBorder="1" applyAlignment="1">
      <alignment horizontal="center" vertical="center"/>
    </xf>
    <xf numFmtId="0" fontId="4" fillId="17" borderId="18" xfId="0" applyFont="1" applyFill="1" applyBorder="1" applyAlignment="1">
      <alignment horizontal="center" vertical="center"/>
    </xf>
    <xf numFmtId="0" fontId="4" fillId="17" borderId="21" xfId="0" applyFont="1" applyFill="1" applyBorder="1" applyAlignment="1">
      <alignment horizontal="center" vertical="center"/>
    </xf>
    <xf numFmtId="0" fontId="4" fillId="17" borderId="0" xfId="0" applyFont="1" applyFill="1" applyBorder="1" applyAlignment="1">
      <alignment horizontal="center" vertical="center"/>
    </xf>
    <xf numFmtId="0" fontId="4" fillId="17" borderId="19" xfId="0" applyFont="1" applyFill="1" applyBorder="1" applyAlignment="1">
      <alignment horizontal="center" vertical="center"/>
    </xf>
    <xf numFmtId="0" fontId="4" fillId="17" borderId="16" xfId="0" applyFont="1" applyFill="1" applyBorder="1" applyAlignment="1">
      <alignment horizontal="center" vertical="center"/>
    </xf>
    <xf numFmtId="0" fontId="10" fillId="17" borderId="20" xfId="0" applyFont="1" applyFill="1" applyBorder="1" applyAlignment="1">
      <alignment horizontal="center" vertical="center"/>
    </xf>
    <xf numFmtId="0" fontId="10" fillId="17" borderId="18" xfId="0" applyFont="1" applyFill="1" applyBorder="1" applyAlignment="1">
      <alignment horizontal="center" vertical="center"/>
    </xf>
    <xf numFmtId="0" fontId="10" fillId="17" borderId="21" xfId="0" applyFont="1" applyFill="1" applyBorder="1" applyAlignment="1">
      <alignment horizontal="center" vertical="center"/>
    </xf>
    <xf numFmtId="0" fontId="10" fillId="17" borderId="0" xfId="0" applyFont="1" applyFill="1" applyAlignment="1">
      <alignment horizontal="center" vertical="center"/>
    </xf>
    <xf numFmtId="0" fontId="20" fillId="17" borderId="1" xfId="1" applyFont="1" applyFill="1" applyBorder="1" applyAlignment="1">
      <alignment horizontal="center" vertical="center" wrapText="1"/>
    </xf>
    <xf numFmtId="0" fontId="10" fillId="17" borderId="19" xfId="0" applyFont="1" applyFill="1" applyBorder="1" applyAlignment="1">
      <alignment horizontal="center" vertical="center"/>
    </xf>
    <xf numFmtId="0" fontId="10" fillId="17" borderId="16" xfId="0" applyFont="1" applyFill="1" applyBorder="1" applyAlignment="1">
      <alignment horizontal="center" vertical="center"/>
    </xf>
    <xf numFmtId="0" fontId="87" fillId="17" borderId="1" xfId="1" applyFont="1" applyFill="1" applyBorder="1" applyAlignment="1">
      <alignment horizontal="center" vertical="center" wrapText="1"/>
    </xf>
    <xf numFmtId="3" fontId="30" fillId="17" borderId="1" xfId="1" applyNumberFormat="1" applyFont="1" applyFill="1" applyBorder="1" applyAlignment="1">
      <alignment horizontal="center" vertical="center"/>
    </xf>
    <xf numFmtId="3" fontId="36" fillId="17" borderId="1" xfId="1" applyNumberFormat="1" applyFont="1" applyFill="1" applyBorder="1" applyAlignment="1" applyProtection="1">
      <alignment horizontal="center" vertical="center"/>
    </xf>
    <xf numFmtId="0" fontId="80" fillId="17" borderId="1" xfId="0" applyFont="1" applyFill="1" applyBorder="1" applyAlignment="1">
      <alignment horizontal="center" vertical="center"/>
    </xf>
    <xf numFmtId="0" fontId="87" fillId="17" borderId="1" xfId="1" applyFont="1" applyFill="1" applyBorder="1" applyAlignment="1">
      <alignment horizontal="center" vertical="center"/>
    </xf>
    <xf numFmtId="3" fontId="85" fillId="17" borderId="4" xfId="1" applyNumberFormat="1" applyFont="1" applyFill="1" applyBorder="1" applyAlignment="1" applyProtection="1">
      <alignment horizontal="center" vertical="center"/>
    </xf>
    <xf numFmtId="3" fontId="30" fillId="17" borderId="4" xfId="1" applyNumberFormat="1" applyFont="1" applyFill="1" applyBorder="1" applyAlignment="1" applyProtection="1">
      <alignment horizontal="center" vertical="center"/>
    </xf>
    <xf numFmtId="3" fontId="19" fillId="17" borderId="16" xfId="1" applyNumberFormat="1" applyFont="1" applyFill="1" applyBorder="1" applyAlignment="1" applyProtection="1">
      <alignment horizontal="center" vertical="center"/>
    </xf>
    <xf numFmtId="3" fontId="30" fillId="17" borderId="1" xfId="1" applyNumberFormat="1" applyFont="1" applyFill="1" applyBorder="1" applyAlignment="1" applyProtection="1">
      <alignment horizontal="center" vertical="center"/>
    </xf>
    <xf numFmtId="3" fontId="19" fillId="17" borderId="20" xfId="1" applyNumberFormat="1" applyFont="1" applyFill="1" applyBorder="1" applyAlignment="1" applyProtection="1">
      <alignment horizontal="center" vertical="center" wrapText="1"/>
    </xf>
    <xf numFmtId="3" fontId="19" fillId="17" borderId="14" xfId="1" applyNumberFormat="1" applyFont="1" applyFill="1" applyBorder="1" applyAlignment="1" applyProtection="1">
      <alignment horizontal="center" vertical="center" wrapText="1"/>
    </xf>
    <xf numFmtId="3" fontId="85" fillId="17" borderId="21" xfId="1" applyNumberFormat="1" applyFont="1" applyFill="1" applyBorder="1" applyAlignment="1" applyProtection="1">
      <alignment horizontal="center" vertical="center"/>
    </xf>
    <xf numFmtId="3" fontId="85" fillId="17" borderId="25" xfId="1" applyNumberFormat="1" applyFont="1" applyFill="1" applyBorder="1" applyAlignment="1" applyProtection="1">
      <alignment horizontal="center" vertical="center"/>
    </xf>
    <xf numFmtId="3" fontId="85" fillId="17" borderId="2" xfId="1" applyNumberFormat="1" applyFont="1" applyFill="1" applyBorder="1" applyAlignment="1" applyProtection="1">
      <alignment horizontal="center" vertical="center"/>
    </xf>
    <xf numFmtId="3" fontId="24" fillId="17" borderId="19" xfId="0" applyNumberFormat="1" applyFont="1" applyFill="1" applyBorder="1" applyAlignment="1">
      <alignment horizontal="center" vertical="center"/>
    </xf>
    <xf numFmtId="3" fontId="24" fillId="17" borderId="15" xfId="0" applyNumberFormat="1" applyFont="1" applyFill="1" applyBorder="1" applyAlignment="1">
      <alignment horizontal="center" vertical="center"/>
    </xf>
    <xf numFmtId="3" fontId="119" fillId="43" borderId="19" xfId="0" applyNumberFormat="1" applyFont="1" applyFill="1" applyBorder="1" applyAlignment="1">
      <alignment horizontal="center" vertical="center"/>
    </xf>
    <xf numFmtId="3" fontId="119" fillId="43" borderId="16" xfId="0" applyNumberFormat="1" applyFont="1" applyFill="1" applyBorder="1" applyAlignment="1">
      <alignment horizontal="center" vertical="center"/>
    </xf>
    <xf numFmtId="3" fontId="119" fillId="41" borderId="19" xfId="0" applyNumberFormat="1" applyFont="1" applyFill="1" applyBorder="1" applyAlignment="1">
      <alignment horizontal="center" vertical="center"/>
    </xf>
    <xf numFmtId="3" fontId="119" fillId="41" borderId="16" xfId="0" applyNumberFormat="1" applyFont="1" applyFill="1" applyBorder="1" applyAlignment="1">
      <alignment horizontal="center" vertical="center"/>
    </xf>
    <xf numFmtId="3" fontId="24" fillId="29" borderId="19" xfId="0" applyNumberFormat="1" applyFont="1" applyFill="1" applyBorder="1" applyAlignment="1">
      <alignment horizontal="center" vertical="center"/>
    </xf>
    <xf numFmtId="3" fontId="24" fillId="29" borderId="15" xfId="0" applyNumberFormat="1" applyFont="1" applyFill="1" applyBorder="1" applyAlignment="1">
      <alignment horizontal="center" vertical="center"/>
    </xf>
    <xf numFmtId="3" fontId="24" fillId="17" borderId="1" xfId="0" applyNumberFormat="1" applyFont="1" applyFill="1" applyBorder="1" applyAlignment="1">
      <alignment horizontal="center" vertical="center"/>
    </xf>
    <xf numFmtId="0" fontId="19" fillId="0" borderId="1" xfId="1" applyFont="1" applyFill="1" applyBorder="1" applyAlignment="1" applyProtection="1">
      <alignment horizontal="center" vertical="center"/>
    </xf>
    <xf numFmtId="3" fontId="19" fillId="17" borderId="20" xfId="0" applyNumberFormat="1" applyFont="1" applyFill="1" applyBorder="1" applyAlignment="1">
      <alignment horizontal="center" vertical="center"/>
    </xf>
    <xf numFmtId="3" fontId="19" fillId="17" borderId="14" xfId="0" applyNumberFormat="1" applyFont="1" applyFill="1" applyBorder="1" applyAlignment="1">
      <alignment horizontal="center" vertical="center"/>
    </xf>
    <xf numFmtId="3" fontId="19" fillId="17" borderId="0" xfId="0" applyNumberFormat="1" applyFont="1" applyFill="1" applyBorder="1" applyAlignment="1">
      <alignment horizontal="center" vertical="center"/>
    </xf>
    <xf numFmtId="3" fontId="24" fillId="17" borderId="20" xfId="0" applyNumberFormat="1" applyFont="1" applyFill="1" applyBorder="1" applyAlignment="1">
      <alignment horizontal="center" vertical="center"/>
    </xf>
    <xf numFmtId="3" fontId="24" fillId="17" borderId="14" xfId="0" applyNumberFormat="1" applyFont="1" applyFill="1" applyBorder="1" applyAlignment="1">
      <alignment horizontal="center" vertical="center"/>
    </xf>
    <xf numFmtId="3" fontId="119" fillId="43" borderId="20" xfId="0" applyNumberFormat="1" applyFont="1" applyFill="1" applyBorder="1" applyAlignment="1">
      <alignment horizontal="center" vertical="center"/>
    </xf>
    <xf numFmtId="3" fontId="119" fillId="43" borderId="18" xfId="0" applyNumberFormat="1" applyFont="1" applyFill="1" applyBorder="1" applyAlignment="1">
      <alignment horizontal="center" vertical="center"/>
    </xf>
    <xf numFmtId="0" fontId="82" fillId="19" borderId="2" xfId="7" applyFont="1" applyFill="1" applyBorder="1" applyAlignment="1" applyProtection="1">
      <alignment horizontal="center" vertical="center"/>
      <protection locked="0"/>
    </xf>
    <xf numFmtId="0" fontId="82" fillId="19" borderId="3" xfId="7" applyFont="1" applyFill="1" applyBorder="1" applyAlignment="1" applyProtection="1">
      <alignment horizontal="center" vertical="center"/>
      <protection locked="0"/>
    </xf>
    <xf numFmtId="3" fontId="19" fillId="17" borderId="21" xfId="2" applyNumberFormat="1" applyFont="1" applyFill="1" applyBorder="1" applyAlignment="1">
      <alignment horizontal="center" vertical="center" wrapText="1"/>
    </xf>
    <xf numFmtId="3" fontId="19" fillId="17" borderId="25" xfId="2" applyNumberFormat="1" applyFont="1" applyFill="1" applyBorder="1" applyAlignment="1">
      <alignment horizontal="center" vertical="center" wrapText="1"/>
    </xf>
    <xf numFmtId="3" fontId="36" fillId="17" borderId="2" xfId="1" applyNumberFormat="1" applyFont="1" applyFill="1" applyBorder="1" applyAlignment="1" applyProtection="1">
      <alignment horizontal="center" vertical="center"/>
    </xf>
    <xf numFmtId="3" fontId="36" fillId="17" borderId="21" xfId="1" applyNumberFormat="1" applyFont="1" applyFill="1" applyBorder="1" applyAlignment="1" applyProtection="1">
      <alignment horizontal="center" vertical="center"/>
    </xf>
    <xf numFmtId="3" fontId="36" fillId="17" borderId="25" xfId="1" applyNumberFormat="1" applyFont="1" applyFill="1" applyBorder="1" applyAlignment="1" applyProtection="1">
      <alignment horizontal="center" vertical="center"/>
    </xf>
    <xf numFmtId="165" fontId="19" fillId="22" borderId="21" xfId="1" applyNumberFormat="1" applyFont="1" applyFill="1" applyBorder="1" applyAlignment="1" applyProtection="1">
      <alignment horizontal="center" vertical="center"/>
    </xf>
    <xf numFmtId="165" fontId="19" fillId="22" borderId="25" xfId="1" applyNumberFormat="1" applyFont="1" applyFill="1" applyBorder="1" applyAlignment="1" applyProtection="1">
      <alignment horizontal="center" vertical="center"/>
    </xf>
    <xf numFmtId="3" fontId="19" fillId="17" borderId="19" xfId="2" applyNumberFormat="1" applyFont="1" applyFill="1" applyBorder="1" applyAlignment="1">
      <alignment horizontal="center" vertical="center"/>
    </xf>
    <xf numFmtId="3" fontId="19" fillId="17" borderId="15" xfId="2" applyNumberFormat="1" applyFont="1" applyFill="1" applyBorder="1" applyAlignment="1">
      <alignment horizontal="center" vertical="center"/>
    </xf>
    <xf numFmtId="3" fontId="19" fillId="0" borderId="20" xfId="2" applyNumberFormat="1" applyFont="1" applyFill="1" applyBorder="1" applyAlignment="1">
      <alignment horizontal="center" vertical="center"/>
    </xf>
    <xf numFmtId="3" fontId="19" fillId="0" borderId="14" xfId="2" applyNumberFormat="1" applyFont="1" applyFill="1" applyBorder="1" applyAlignment="1">
      <alignment horizontal="center" vertical="center"/>
    </xf>
    <xf numFmtId="165" fontId="19" fillId="17" borderId="1" xfId="1" applyNumberFormat="1" applyFont="1" applyFill="1" applyBorder="1" applyAlignment="1" applyProtection="1">
      <alignment horizontal="center" vertical="center"/>
    </xf>
    <xf numFmtId="3" fontId="19" fillId="17" borderId="25" xfId="2" applyNumberFormat="1" applyFont="1" applyFill="1" applyBorder="1" applyAlignment="1">
      <alignment horizontal="center" vertical="center"/>
    </xf>
    <xf numFmtId="3" fontId="19" fillId="26" borderId="4" xfId="1" applyNumberFormat="1" applyFont="1" applyFill="1" applyBorder="1" applyAlignment="1" applyProtection="1">
      <alignment horizontal="center" vertical="center"/>
    </xf>
    <xf numFmtId="3" fontId="19" fillId="26" borderId="2" xfId="1" applyNumberFormat="1" applyFont="1" applyFill="1" applyBorder="1" applyAlignment="1" applyProtection="1">
      <alignment horizontal="center" vertical="center"/>
    </xf>
    <xf numFmtId="0" fontId="81" fillId="21" borderId="5" xfId="7" applyFont="1" applyFill="1" applyBorder="1" applyAlignment="1" applyProtection="1">
      <alignment horizontal="center" vertical="center"/>
      <protection locked="0"/>
    </xf>
    <xf numFmtId="0" fontId="81" fillId="21" borderId="6" xfId="7" applyFont="1" applyFill="1" applyBorder="1" applyAlignment="1" applyProtection="1">
      <alignment horizontal="center" vertical="center"/>
      <protection locked="0"/>
    </xf>
    <xf numFmtId="0" fontId="82" fillId="21" borderId="21" xfId="7" applyFont="1" applyFill="1" applyBorder="1" applyAlignment="1" applyProtection="1">
      <alignment horizontal="center" vertical="center" wrapText="1"/>
      <protection locked="0"/>
    </xf>
    <xf numFmtId="0" fontId="82" fillId="21" borderId="25" xfId="7" applyFont="1" applyFill="1" applyBorder="1" applyAlignment="1" applyProtection="1">
      <alignment horizontal="center" vertical="center" wrapText="1"/>
      <protection locked="0"/>
    </xf>
    <xf numFmtId="0" fontId="82" fillId="21" borderId="19" xfId="7" applyFont="1" applyFill="1" applyBorder="1" applyAlignment="1" applyProtection="1">
      <alignment horizontal="center" vertical="center" wrapText="1"/>
      <protection locked="0"/>
    </xf>
    <xf numFmtId="0" fontId="82" fillId="21" borderId="15" xfId="7" applyFont="1" applyFill="1" applyBorder="1" applyAlignment="1" applyProtection="1">
      <alignment horizontal="center" vertical="center" wrapText="1"/>
      <protection locked="0"/>
    </xf>
    <xf numFmtId="0" fontId="82" fillId="21" borderId="5" xfId="7" applyFont="1" applyFill="1" applyBorder="1" applyAlignment="1" applyProtection="1">
      <alignment horizontal="center" vertical="center"/>
      <protection locked="0"/>
    </xf>
    <xf numFmtId="0" fontId="82" fillId="21" borderId="7" xfId="7" applyFont="1" applyFill="1" applyBorder="1" applyAlignment="1" applyProtection="1">
      <alignment horizontal="center" vertical="center"/>
      <protection locked="0"/>
    </xf>
    <xf numFmtId="3" fontId="19" fillId="22" borderId="2" xfId="7" applyNumberFormat="1" applyFont="1" applyFill="1" applyBorder="1" applyAlignment="1" applyProtection="1">
      <alignment horizontal="center" vertical="center"/>
    </xf>
    <xf numFmtId="3" fontId="19" fillId="22" borderId="4" xfId="7" applyNumberFormat="1" applyFont="1" applyFill="1" applyBorder="1" applyAlignment="1" applyProtection="1">
      <alignment horizontal="center" vertical="center"/>
    </xf>
    <xf numFmtId="0" fontId="81" fillId="19" borderId="5" xfId="7" applyFont="1" applyFill="1" applyBorder="1" applyAlignment="1" applyProtection="1">
      <alignment horizontal="center" vertical="center"/>
      <protection locked="0"/>
    </xf>
    <xf numFmtId="0" fontId="81" fillId="19" borderId="6" xfId="7" applyFont="1" applyFill="1" applyBorder="1" applyAlignment="1" applyProtection="1">
      <alignment horizontal="center" vertical="center"/>
      <protection locked="0"/>
    </xf>
    <xf numFmtId="0" fontId="82" fillId="19" borderId="5" xfId="7" applyFont="1" applyFill="1" applyBorder="1" applyAlignment="1" applyProtection="1">
      <alignment horizontal="center" vertical="center"/>
      <protection locked="0"/>
    </xf>
    <xf numFmtId="0" fontId="82" fillId="19" borderId="7" xfId="7" applyFont="1" applyFill="1" applyBorder="1" applyAlignment="1" applyProtection="1">
      <alignment horizontal="center" vertical="center"/>
      <protection locked="0"/>
    </xf>
    <xf numFmtId="0" fontId="82" fillId="21" borderId="2" xfId="7" applyFont="1" applyFill="1" applyBorder="1" applyAlignment="1" applyProtection="1">
      <alignment horizontal="center" vertical="center"/>
      <protection locked="0"/>
    </xf>
    <xf numFmtId="0" fontId="82" fillId="21" borderId="3" xfId="7" applyFont="1" applyFill="1" applyBorder="1" applyAlignment="1" applyProtection="1">
      <alignment horizontal="center" vertical="center"/>
      <protection locked="0"/>
    </xf>
    <xf numFmtId="0" fontId="82" fillId="19" borderId="21" xfId="7" applyFont="1" applyFill="1" applyBorder="1" applyAlignment="1" applyProtection="1">
      <alignment horizontal="center" vertical="center" wrapText="1"/>
      <protection locked="0"/>
    </xf>
    <xf numFmtId="0" fontId="82" fillId="19" borderId="25" xfId="7" applyFont="1" applyFill="1" applyBorder="1" applyAlignment="1" applyProtection="1">
      <alignment horizontal="center" vertical="center" wrapText="1"/>
      <protection locked="0"/>
    </xf>
    <xf numFmtId="0" fontId="82" fillId="19" borderId="19" xfId="7" applyFont="1" applyFill="1" applyBorder="1" applyAlignment="1" applyProtection="1">
      <alignment horizontal="center" vertical="center" wrapText="1"/>
      <protection locked="0"/>
    </xf>
    <xf numFmtId="0" fontId="82" fillId="19" borderId="15" xfId="7" applyFont="1" applyFill="1" applyBorder="1" applyAlignment="1" applyProtection="1">
      <alignment horizontal="center" vertical="center" wrapText="1"/>
      <protection locked="0"/>
    </xf>
    <xf numFmtId="0" fontId="20" fillId="17" borderId="0" xfId="2" applyFont="1" applyFill="1" applyBorder="1" applyAlignment="1">
      <alignment horizontal="center" vertical="center"/>
    </xf>
    <xf numFmtId="3" fontId="20" fillId="25" borderId="21" xfId="2" applyNumberFormat="1" applyFont="1" applyFill="1" applyBorder="1" applyAlignment="1">
      <alignment horizontal="center" vertical="center"/>
    </xf>
    <xf numFmtId="0" fontId="36" fillId="0" borderId="20" xfId="1" applyFont="1" applyBorder="1" applyAlignment="1">
      <alignment horizontal="center" vertical="center" wrapText="1"/>
    </xf>
    <xf numFmtId="0" fontId="36" fillId="0" borderId="14" xfId="1" applyFont="1" applyBorder="1" applyAlignment="1">
      <alignment horizontal="center" vertical="center" wrapText="1"/>
    </xf>
    <xf numFmtId="0" fontId="46" fillId="4" borderId="5" xfId="7" applyFont="1" applyFill="1" applyBorder="1" applyAlignment="1">
      <alignment horizontal="center" vertical="center"/>
    </xf>
    <xf numFmtId="0" fontId="46" fillId="4" borderId="6" xfId="7" applyFont="1" applyFill="1" applyBorder="1" applyAlignment="1">
      <alignment horizontal="center" vertical="center"/>
    </xf>
    <xf numFmtId="0" fontId="46" fillId="4" borderId="7" xfId="7" applyFont="1" applyFill="1" applyBorder="1" applyAlignment="1">
      <alignment horizontal="center" vertical="center"/>
    </xf>
    <xf numFmtId="0" fontId="79" fillId="4" borderId="20" xfId="7" applyFont="1" applyFill="1" applyBorder="1" applyAlignment="1">
      <alignment horizontal="center" vertical="center"/>
    </xf>
    <xf numFmtId="0" fontId="79" fillId="4" borderId="18" xfId="7" applyFont="1" applyFill="1" applyBorder="1" applyAlignment="1">
      <alignment horizontal="center" vertical="center"/>
    </xf>
    <xf numFmtId="0" fontId="79" fillId="4" borderId="14" xfId="7" applyFont="1" applyFill="1" applyBorder="1" applyAlignment="1">
      <alignment horizontal="center" vertical="center"/>
    </xf>
    <xf numFmtId="0" fontId="83" fillId="43" borderId="5" xfId="7" applyFont="1" applyFill="1" applyBorder="1" applyAlignment="1" applyProtection="1">
      <alignment horizontal="center" vertical="center"/>
      <protection locked="0"/>
    </xf>
    <xf numFmtId="0" fontId="83" fillId="43" borderId="6" xfId="7" applyFont="1" applyFill="1" applyBorder="1" applyAlignment="1" applyProtection="1">
      <alignment horizontal="center" vertical="center"/>
      <protection locked="0"/>
    </xf>
    <xf numFmtId="0" fontId="81" fillId="41" borderId="5" xfId="7" applyFont="1" applyFill="1" applyBorder="1" applyAlignment="1" applyProtection="1">
      <alignment horizontal="center" vertical="center"/>
      <protection locked="0"/>
    </xf>
    <xf numFmtId="0" fontId="81" fillId="41" borderId="6" xfId="7" applyFont="1" applyFill="1" applyBorder="1" applyAlignment="1" applyProtection="1">
      <alignment horizontal="center" vertical="center"/>
      <protection locked="0"/>
    </xf>
    <xf numFmtId="3" fontId="98" fillId="43" borderId="20" xfId="2" applyNumberFormat="1" applyFont="1" applyFill="1" applyBorder="1" applyAlignment="1">
      <alignment horizontal="center" vertical="center"/>
    </xf>
    <xf numFmtId="3" fontId="98" fillId="43" borderId="18" xfId="2" applyNumberFormat="1" applyFont="1" applyFill="1" applyBorder="1" applyAlignment="1">
      <alignment horizontal="center" vertical="center"/>
    </xf>
    <xf numFmtId="0" fontId="84" fillId="43" borderId="21" xfId="7" applyFont="1" applyFill="1" applyBorder="1" applyAlignment="1" applyProtection="1">
      <alignment horizontal="center" vertical="center" wrapText="1"/>
      <protection locked="0"/>
    </xf>
    <xf numFmtId="0" fontId="84" fillId="43" borderId="25" xfId="7" applyFont="1" applyFill="1" applyBorder="1" applyAlignment="1" applyProtection="1">
      <alignment horizontal="center" vertical="center" wrapText="1"/>
      <protection locked="0"/>
    </xf>
    <xf numFmtId="0" fontId="84" fillId="43" borderId="19" xfId="7" applyFont="1" applyFill="1" applyBorder="1" applyAlignment="1" applyProtection="1">
      <alignment horizontal="center" vertical="center" wrapText="1"/>
      <protection locked="0"/>
    </xf>
    <xf numFmtId="0" fontId="84" fillId="43" borderId="15" xfId="7" applyFont="1" applyFill="1" applyBorder="1" applyAlignment="1" applyProtection="1">
      <alignment horizontal="center" vertical="center" wrapText="1"/>
      <protection locked="0"/>
    </xf>
    <xf numFmtId="0" fontId="140" fillId="0" borderId="2" xfId="7" applyFont="1" applyFill="1" applyBorder="1" applyAlignment="1" applyProtection="1">
      <alignment horizontal="center" vertical="center"/>
      <protection locked="0"/>
    </xf>
    <xf numFmtId="0" fontId="140" fillId="0" borderId="3" xfId="7" applyFont="1" applyFill="1" applyBorder="1" applyAlignment="1" applyProtection="1">
      <alignment horizontal="center" vertical="center"/>
      <protection locked="0"/>
    </xf>
    <xf numFmtId="0" fontId="140" fillId="0" borderId="5" xfId="7" applyFont="1" applyFill="1" applyBorder="1" applyAlignment="1" applyProtection="1">
      <alignment horizontal="center" vertical="center"/>
      <protection locked="0"/>
    </xf>
    <xf numFmtId="0" fontId="140" fillId="0" borderId="7" xfId="7" applyFont="1" applyFill="1" applyBorder="1" applyAlignment="1" applyProtection="1">
      <alignment horizontal="center" vertical="center"/>
      <protection locked="0"/>
    </xf>
    <xf numFmtId="0" fontId="81" fillId="44" borderId="5" xfId="7" applyFont="1" applyFill="1" applyBorder="1" applyAlignment="1" applyProtection="1">
      <alignment horizontal="center" vertical="center"/>
      <protection locked="0"/>
    </xf>
    <xf numFmtId="0" fontId="81" fillId="44" borderId="6" xfId="7" applyFont="1" applyFill="1" applyBorder="1" applyAlignment="1" applyProtection="1">
      <alignment horizontal="center" vertical="center"/>
      <protection locked="0"/>
    </xf>
    <xf numFmtId="0" fontId="84" fillId="43" borderId="2" xfId="7" applyFont="1" applyFill="1" applyBorder="1" applyAlignment="1" applyProtection="1">
      <alignment horizontal="center" vertical="center"/>
      <protection locked="0"/>
    </xf>
    <xf numFmtId="0" fontId="84" fillId="43" borderId="3" xfId="7" applyFont="1" applyFill="1" applyBorder="1" applyAlignment="1" applyProtection="1">
      <alignment horizontal="center" vertical="center"/>
      <protection locked="0"/>
    </xf>
    <xf numFmtId="3" fontId="20" fillId="17" borderId="20" xfId="2" applyNumberFormat="1" applyFont="1" applyFill="1" applyBorder="1" applyAlignment="1">
      <alignment horizontal="center" vertical="center"/>
    </xf>
    <xf numFmtId="3" fontId="20" fillId="17" borderId="18" xfId="2" applyNumberFormat="1" applyFont="1" applyFill="1" applyBorder="1" applyAlignment="1">
      <alignment horizontal="center" vertical="center"/>
    </xf>
    <xf numFmtId="0" fontId="82" fillId="44" borderId="5" xfId="7" applyFont="1" applyFill="1" applyBorder="1" applyAlignment="1" applyProtection="1">
      <alignment horizontal="center" vertical="center"/>
      <protection locked="0"/>
    </xf>
    <xf numFmtId="0" fontId="82" fillId="44" borderId="7" xfId="7" applyFont="1" applyFill="1" applyBorder="1" applyAlignment="1" applyProtection="1">
      <alignment horizontal="center" vertical="center"/>
      <protection locked="0"/>
    </xf>
    <xf numFmtId="9" fontId="79" fillId="4" borderId="20" xfId="7" applyNumberFormat="1" applyFont="1" applyFill="1" applyBorder="1" applyAlignment="1">
      <alignment horizontal="center" vertical="center"/>
    </xf>
    <xf numFmtId="9" fontId="79" fillId="4" borderId="18" xfId="7" applyNumberFormat="1" applyFont="1" applyFill="1" applyBorder="1" applyAlignment="1">
      <alignment horizontal="center" vertical="center"/>
    </xf>
    <xf numFmtId="9" fontId="79" fillId="4" borderId="14" xfId="7" applyNumberFormat="1" applyFont="1" applyFill="1" applyBorder="1" applyAlignment="1">
      <alignment horizontal="center" vertical="center"/>
    </xf>
    <xf numFmtId="0" fontId="82" fillId="44" borderId="2" xfId="7" applyFont="1" applyFill="1" applyBorder="1" applyAlignment="1" applyProtection="1">
      <alignment horizontal="center" vertical="center" wrapText="1"/>
      <protection locked="0"/>
    </xf>
    <xf numFmtId="0" fontId="82" fillId="44" borderId="3" xfId="7" applyFont="1" applyFill="1" applyBorder="1" applyAlignment="1" applyProtection="1">
      <alignment horizontal="center" vertical="center" wrapText="1"/>
      <protection locked="0"/>
    </xf>
    <xf numFmtId="3" fontId="98" fillId="41" borderId="20" xfId="2" applyNumberFormat="1" applyFont="1" applyFill="1" applyBorder="1" applyAlignment="1">
      <alignment horizontal="center" vertical="center"/>
    </xf>
    <xf numFmtId="3" fontId="98" fillId="41" borderId="18" xfId="2" applyNumberFormat="1" applyFont="1" applyFill="1" applyBorder="1" applyAlignment="1">
      <alignment horizontal="center" vertical="center"/>
    </xf>
    <xf numFmtId="3" fontId="98" fillId="44" borderId="20" xfId="2" applyNumberFormat="1" applyFont="1" applyFill="1" applyBorder="1" applyAlignment="1">
      <alignment horizontal="center" vertical="center"/>
    </xf>
    <xf numFmtId="3" fontId="98" fillId="44" borderId="18" xfId="2" applyNumberFormat="1" applyFont="1" applyFill="1" applyBorder="1" applyAlignment="1">
      <alignment horizontal="center" vertical="center"/>
    </xf>
    <xf numFmtId="0" fontId="84" fillId="43" borderId="5" xfId="7" applyFont="1" applyFill="1" applyBorder="1" applyAlignment="1" applyProtection="1">
      <alignment horizontal="center" vertical="center"/>
      <protection locked="0"/>
    </xf>
    <xf numFmtId="0" fontId="84" fillId="43" borderId="7" xfId="7" applyFont="1" applyFill="1" applyBorder="1" applyAlignment="1" applyProtection="1">
      <alignment horizontal="center" vertical="center"/>
      <protection locked="0"/>
    </xf>
    <xf numFmtId="0" fontId="82" fillId="41" borderId="2" xfId="7" applyFont="1" applyFill="1" applyBorder="1" applyAlignment="1" applyProtection="1">
      <alignment horizontal="center" vertical="center"/>
      <protection locked="0"/>
    </xf>
    <xf numFmtId="0" fontId="82" fillId="41" borderId="3" xfId="7" applyFont="1" applyFill="1" applyBorder="1" applyAlignment="1" applyProtection="1">
      <alignment horizontal="center" vertical="center"/>
      <protection locked="0"/>
    </xf>
    <xf numFmtId="0" fontId="82" fillId="44" borderId="21" xfId="7" applyFont="1" applyFill="1" applyBorder="1" applyAlignment="1" applyProtection="1">
      <alignment horizontal="center" vertical="center" wrapText="1"/>
      <protection locked="0"/>
    </xf>
    <xf numFmtId="0" fontId="82" fillId="44" borderId="25" xfId="7" applyFont="1" applyFill="1" applyBorder="1" applyAlignment="1" applyProtection="1">
      <alignment horizontal="center" vertical="center" wrapText="1"/>
      <protection locked="0"/>
    </xf>
    <xf numFmtId="0" fontId="82" fillId="44" borderId="19" xfId="7" applyFont="1" applyFill="1" applyBorder="1" applyAlignment="1" applyProtection="1">
      <alignment horizontal="center" vertical="center" wrapText="1"/>
      <protection locked="0"/>
    </xf>
    <xf numFmtId="0" fontId="82" fillId="44" borderId="15" xfId="7" applyFont="1" applyFill="1" applyBorder="1" applyAlignment="1" applyProtection="1">
      <alignment horizontal="center" vertical="center" wrapText="1"/>
      <protection locked="0"/>
    </xf>
    <xf numFmtId="0" fontId="82" fillId="44" borderId="2" xfId="7" applyFont="1" applyFill="1" applyBorder="1" applyAlignment="1" applyProtection="1">
      <alignment horizontal="center" vertical="center"/>
      <protection locked="0"/>
    </xf>
    <xf numFmtId="0" fontId="82" fillId="44" borderId="3" xfId="7" applyFont="1" applyFill="1" applyBorder="1" applyAlignment="1" applyProtection="1">
      <alignment horizontal="center" vertical="center"/>
      <protection locked="0"/>
    </xf>
    <xf numFmtId="0" fontId="136" fillId="0" borderId="5" xfId="7" applyFont="1" applyFill="1" applyBorder="1" applyAlignment="1" applyProtection="1">
      <alignment horizontal="center" vertical="center"/>
      <protection locked="0"/>
    </xf>
    <xf numFmtId="0" fontId="136" fillId="0" borderId="7" xfId="7" applyFont="1" applyFill="1" applyBorder="1" applyAlignment="1" applyProtection="1">
      <alignment horizontal="center" vertical="center"/>
      <protection locked="0"/>
    </xf>
    <xf numFmtId="0" fontId="136" fillId="0" borderId="2" xfId="7" applyFont="1" applyFill="1" applyBorder="1" applyAlignment="1" applyProtection="1">
      <alignment horizontal="center" vertical="center" wrapText="1"/>
      <protection locked="0"/>
    </xf>
    <xf numFmtId="0" fontId="136" fillId="0" borderId="3" xfId="7" applyFont="1" applyFill="1" applyBorder="1" applyAlignment="1" applyProtection="1">
      <alignment horizontal="center" vertical="center" wrapText="1"/>
      <protection locked="0"/>
    </xf>
    <xf numFmtId="0" fontId="82" fillId="41" borderId="5" xfId="7" applyFont="1" applyFill="1" applyBorder="1" applyAlignment="1" applyProtection="1">
      <alignment horizontal="center" vertical="center"/>
      <protection locked="0"/>
    </xf>
    <xf numFmtId="0" fontId="82" fillId="41" borderId="7" xfId="7" applyFont="1" applyFill="1" applyBorder="1" applyAlignment="1" applyProtection="1">
      <alignment horizontal="center" vertical="center"/>
      <protection locked="0"/>
    </xf>
    <xf numFmtId="0" fontId="82" fillId="41" borderId="2" xfId="7" applyFont="1" applyFill="1" applyBorder="1" applyAlignment="1" applyProtection="1">
      <alignment horizontal="center" vertical="center" wrapText="1"/>
      <protection locked="0"/>
    </xf>
    <xf numFmtId="0" fontId="82" fillId="41" borderId="3" xfId="7" applyFont="1" applyFill="1" applyBorder="1" applyAlignment="1" applyProtection="1">
      <alignment horizontal="center" vertical="center" wrapText="1"/>
      <protection locked="0"/>
    </xf>
    <xf numFmtId="0" fontId="99" fillId="19" borderId="5" xfId="1" applyFont="1" applyFill="1" applyBorder="1" applyAlignment="1" applyProtection="1">
      <alignment horizontal="center" vertical="center"/>
      <protection locked="0"/>
    </xf>
    <xf numFmtId="0" fontId="99" fillId="19" borderId="6" xfId="1" applyFont="1" applyFill="1" applyBorder="1" applyAlignment="1" applyProtection="1">
      <alignment horizontal="center" vertical="center"/>
      <protection locked="0"/>
    </xf>
    <xf numFmtId="3" fontId="4" fillId="17" borderId="21" xfId="2" applyNumberFormat="1" applyFont="1" applyFill="1" applyBorder="1" applyAlignment="1">
      <alignment horizontal="center" vertical="center"/>
    </xf>
    <xf numFmtId="3" fontId="4" fillId="17" borderId="0" xfId="2" applyNumberFormat="1" applyFont="1" applyFill="1" applyBorder="1" applyAlignment="1">
      <alignment horizontal="center" vertical="center"/>
    </xf>
    <xf numFmtId="3" fontId="20" fillId="11" borderId="21" xfId="2" applyNumberFormat="1" applyFont="1" applyFill="1" applyBorder="1" applyAlignment="1">
      <alignment horizontal="center" vertical="center"/>
    </xf>
    <xf numFmtId="3" fontId="20" fillId="11" borderId="0" xfId="2" applyNumberFormat="1" applyFont="1" applyFill="1" applyBorder="1" applyAlignment="1">
      <alignment horizontal="center" vertical="center"/>
    </xf>
    <xf numFmtId="3" fontId="19" fillId="28" borderId="21" xfId="2" applyNumberFormat="1" applyFont="1" applyFill="1" applyBorder="1" applyAlignment="1">
      <alignment horizontal="center" vertical="center"/>
    </xf>
    <xf numFmtId="3" fontId="19" fillId="28" borderId="0" xfId="2" applyNumberFormat="1" applyFont="1" applyFill="1" applyBorder="1" applyAlignment="1">
      <alignment horizontal="center" vertical="center"/>
    </xf>
    <xf numFmtId="3" fontId="19" fillId="0" borderId="0" xfId="2" applyNumberFormat="1" applyFont="1" applyFill="1" applyBorder="1" applyAlignment="1">
      <alignment horizontal="center" vertical="center"/>
    </xf>
    <xf numFmtId="3" fontId="20" fillId="35" borderId="21" xfId="2" applyNumberFormat="1" applyFont="1" applyFill="1" applyBorder="1" applyAlignment="1">
      <alignment horizontal="center" vertical="center"/>
    </xf>
    <xf numFmtId="3" fontId="20" fillId="35" borderId="0" xfId="2" applyNumberFormat="1" applyFont="1" applyFill="1" applyBorder="1" applyAlignment="1">
      <alignment horizontal="center" vertical="center"/>
    </xf>
    <xf numFmtId="3" fontId="20" fillId="25" borderId="20" xfId="2" applyNumberFormat="1" applyFont="1" applyFill="1" applyBorder="1" applyAlignment="1">
      <alignment horizontal="center" vertical="center"/>
    </xf>
    <xf numFmtId="3" fontId="20" fillId="25" borderId="18" xfId="2" applyNumberFormat="1" applyFont="1" applyFill="1" applyBorder="1" applyAlignment="1">
      <alignment horizontal="center" vertical="center"/>
    </xf>
    <xf numFmtId="0" fontId="36" fillId="0" borderId="21" xfId="1" applyFont="1" applyBorder="1" applyAlignment="1">
      <alignment horizontal="center" vertical="center"/>
    </xf>
    <xf numFmtId="0" fontId="36" fillId="0" borderId="25" xfId="1" applyFont="1" applyBorder="1" applyAlignment="1">
      <alignment horizontal="center" vertical="center"/>
    </xf>
    <xf numFmtId="0" fontId="20" fillId="25" borderId="21" xfId="2" applyNumberFormat="1" applyFont="1" applyFill="1" applyBorder="1" applyAlignment="1">
      <alignment horizontal="center" vertical="center"/>
    </xf>
    <xf numFmtId="0" fontId="20" fillId="25" borderId="0" xfId="2" applyNumberFormat="1" applyFont="1" applyFill="1" applyBorder="1" applyAlignment="1">
      <alignment horizontal="center" vertical="center"/>
    </xf>
    <xf numFmtId="3" fontId="20" fillId="0" borderId="21" xfId="2" applyNumberFormat="1" applyFont="1" applyFill="1" applyBorder="1" applyAlignment="1">
      <alignment horizontal="center" vertical="center"/>
    </xf>
    <xf numFmtId="3" fontId="20" fillId="0" borderId="0" xfId="2" applyNumberFormat="1" applyFont="1" applyFill="1" applyBorder="1" applyAlignment="1">
      <alignment horizontal="center" vertical="center"/>
    </xf>
    <xf numFmtId="3" fontId="38" fillId="19" borderId="2" xfId="1" applyNumberFormat="1" applyFont="1" applyFill="1" applyBorder="1" applyAlignment="1" applyProtection="1">
      <alignment horizontal="center" vertical="center"/>
    </xf>
    <xf numFmtId="3" fontId="38" fillId="19" borderId="4" xfId="1" applyNumberFormat="1" applyFont="1" applyFill="1" applyBorder="1" applyAlignment="1" applyProtection="1">
      <alignment horizontal="center" vertical="center"/>
    </xf>
    <xf numFmtId="0" fontId="95" fillId="19" borderId="1" xfId="1" applyFont="1" applyFill="1" applyBorder="1" applyAlignment="1">
      <alignment horizontal="center" vertical="center" wrapText="1"/>
    </xf>
    <xf numFmtId="3" fontId="87" fillId="17" borderId="19" xfId="2" applyNumberFormat="1" applyFont="1" applyFill="1" applyBorder="1" applyAlignment="1">
      <alignment horizontal="center" vertical="center"/>
    </xf>
    <xf numFmtId="3" fontId="87" fillId="17" borderId="15" xfId="2" applyNumberFormat="1" applyFont="1" applyFill="1" applyBorder="1" applyAlignment="1">
      <alignment horizontal="center" vertical="center"/>
    </xf>
    <xf numFmtId="3" fontId="19" fillId="5" borderId="21" xfId="2" applyNumberFormat="1" applyFont="1" applyFill="1" applyBorder="1" applyAlignment="1">
      <alignment horizontal="center" vertical="center"/>
    </xf>
    <xf numFmtId="3" fontId="19" fillId="5" borderId="0" xfId="2" applyNumberFormat="1" applyFont="1" applyFill="1" applyBorder="1" applyAlignment="1">
      <alignment horizontal="center" vertical="center"/>
    </xf>
    <xf numFmtId="4" fontId="62" fillId="0" borderId="21" xfId="1" applyNumberFormat="1" applyFont="1" applyFill="1" applyBorder="1" applyAlignment="1" applyProtection="1">
      <alignment horizontal="center" vertical="center" wrapText="1"/>
      <protection locked="0"/>
    </xf>
    <xf numFmtId="4" fontId="62" fillId="0" borderId="0" xfId="1" applyNumberFormat="1" applyFont="1" applyFill="1" applyBorder="1" applyAlignment="1" applyProtection="1">
      <alignment horizontal="center" vertical="center" wrapText="1"/>
      <protection locked="0"/>
    </xf>
    <xf numFmtId="4" fontId="62" fillId="0" borderId="25" xfId="1" applyNumberFormat="1" applyFont="1" applyFill="1" applyBorder="1" applyAlignment="1" applyProtection="1">
      <alignment horizontal="center" vertical="center" wrapText="1"/>
      <protection locked="0"/>
    </xf>
    <xf numFmtId="3" fontId="19" fillId="26" borderId="1" xfId="1" applyNumberFormat="1" applyFont="1" applyFill="1" applyBorder="1" applyAlignment="1" applyProtection="1">
      <alignment horizontal="center" vertical="center"/>
    </xf>
    <xf numFmtId="0" fontId="25" fillId="0" borderId="1" xfId="1" applyFont="1" applyFill="1" applyBorder="1" applyAlignment="1">
      <alignment horizontal="center" vertical="center" wrapText="1"/>
    </xf>
    <xf numFmtId="0" fontId="45" fillId="0" borderId="1" xfId="1" applyFont="1" applyFill="1" applyBorder="1" applyAlignment="1">
      <alignment horizontal="center" vertical="center"/>
    </xf>
    <xf numFmtId="3" fontId="38" fillId="39" borderId="1" xfId="1" applyNumberFormat="1" applyFont="1" applyFill="1" applyBorder="1" applyAlignment="1">
      <alignment horizontal="center" vertical="center" wrapText="1"/>
    </xf>
    <xf numFmtId="3" fontId="36" fillId="19" borderId="20" xfId="1" applyNumberFormat="1" applyFont="1" applyFill="1" applyBorder="1" applyAlignment="1" applyProtection="1">
      <alignment horizontal="center" vertical="center"/>
    </xf>
    <xf numFmtId="3" fontId="36" fillId="19" borderId="14" xfId="1" applyNumberFormat="1" applyFont="1" applyFill="1" applyBorder="1" applyAlignment="1" applyProtection="1">
      <alignment horizontal="center" vertical="center"/>
    </xf>
    <xf numFmtId="3" fontId="116" fillId="19" borderId="21" xfId="1" applyNumberFormat="1" applyFont="1" applyFill="1" applyBorder="1" applyAlignment="1" applyProtection="1">
      <alignment horizontal="center" vertical="center"/>
    </xf>
    <xf numFmtId="3" fontId="116" fillId="19" borderId="25" xfId="1" applyNumberFormat="1" applyFont="1" applyFill="1" applyBorder="1" applyAlignment="1" applyProtection="1">
      <alignment horizontal="center" vertical="center"/>
    </xf>
    <xf numFmtId="3" fontId="36" fillId="17" borderId="20" xfId="1" applyNumberFormat="1" applyFont="1" applyFill="1" applyBorder="1" applyAlignment="1" applyProtection="1">
      <alignment horizontal="center" vertical="center"/>
    </xf>
    <xf numFmtId="3" fontId="36" fillId="17" borderId="14" xfId="1" applyNumberFormat="1" applyFont="1" applyFill="1" applyBorder="1" applyAlignment="1" applyProtection="1">
      <alignment horizontal="center" vertical="center"/>
    </xf>
    <xf numFmtId="49" fontId="19" fillId="0" borderId="1" xfId="1" applyNumberFormat="1" applyFont="1" applyFill="1" applyBorder="1" applyAlignment="1" applyProtection="1">
      <alignment horizontal="center" vertical="center"/>
    </xf>
    <xf numFmtId="0" fontId="1" fillId="0" borderId="0" xfId="0" applyFont="1" applyFill="1" applyBorder="1" applyAlignment="1">
      <alignment horizontal="center" vertical="center" wrapText="1"/>
    </xf>
    <xf numFmtId="0" fontId="0" fillId="17" borderId="1" xfId="0" applyFill="1" applyBorder="1" applyAlignment="1">
      <alignment horizontal="center" vertical="center"/>
    </xf>
    <xf numFmtId="3" fontId="19" fillId="26" borderId="1" xfId="1" applyNumberFormat="1" applyFont="1" applyFill="1" applyBorder="1" applyAlignment="1">
      <alignment horizontal="center" vertical="center" wrapText="1"/>
    </xf>
    <xf numFmtId="0" fontId="83" fillId="7" borderId="5" xfId="7" applyFont="1" applyFill="1" applyBorder="1" applyAlignment="1" applyProtection="1">
      <alignment horizontal="center" vertical="center"/>
      <protection locked="0"/>
    </xf>
    <xf numFmtId="0" fontId="83" fillId="7" borderId="6" xfId="7" applyFont="1" applyFill="1" applyBorder="1" applyAlignment="1" applyProtection="1">
      <alignment horizontal="center" vertical="center"/>
      <protection locked="0"/>
    </xf>
    <xf numFmtId="0" fontId="84" fillId="7" borderId="21" xfId="7" applyFont="1" applyFill="1" applyBorder="1" applyAlignment="1" applyProtection="1">
      <alignment horizontal="center" vertical="center" wrapText="1"/>
      <protection locked="0"/>
    </xf>
    <xf numFmtId="0" fontId="84" fillId="7" borderId="25" xfId="7" applyFont="1" applyFill="1" applyBorder="1" applyAlignment="1" applyProtection="1">
      <alignment horizontal="center" vertical="center" wrapText="1"/>
      <protection locked="0"/>
    </xf>
    <xf numFmtId="0" fontId="84" fillId="7" borderId="19" xfId="7" applyFont="1" applyFill="1" applyBorder="1" applyAlignment="1" applyProtection="1">
      <alignment horizontal="center" vertical="center" wrapText="1"/>
      <protection locked="0"/>
    </xf>
    <xf numFmtId="0" fontId="84" fillId="7" borderId="15" xfId="7" applyFont="1" applyFill="1" applyBorder="1" applyAlignment="1" applyProtection="1">
      <alignment horizontal="center" vertical="center" wrapText="1"/>
      <protection locked="0"/>
    </xf>
    <xf numFmtId="0" fontId="84" fillId="7" borderId="2" xfId="7" applyFont="1" applyFill="1" applyBorder="1" applyAlignment="1" applyProtection="1">
      <alignment horizontal="center" vertical="center"/>
      <protection locked="0"/>
    </xf>
    <xf numFmtId="0" fontId="84" fillId="7" borderId="3" xfId="7" applyFont="1" applyFill="1" applyBorder="1" applyAlignment="1" applyProtection="1">
      <alignment horizontal="center" vertical="center"/>
      <protection locked="0"/>
    </xf>
    <xf numFmtId="0" fontId="84" fillId="7" borderId="5" xfId="7" applyFont="1" applyFill="1" applyBorder="1" applyAlignment="1" applyProtection="1">
      <alignment horizontal="center" vertical="center"/>
      <protection locked="0"/>
    </xf>
    <xf numFmtId="0" fontId="84" fillId="7" borderId="7" xfId="7" applyFont="1" applyFill="1" applyBorder="1" applyAlignment="1" applyProtection="1">
      <alignment horizontal="center" vertical="center"/>
      <protection locked="0"/>
    </xf>
    <xf numFmtId="3" fontId="20" fillId="0" borderId="21" xfId="2" applyNumberFormat="1" applyFont="1" applyFill="1" applyBorder="1" applyAlignment="1">
      <alignment horizontal="center" vertical="center" wrapText="1"/>
    </xf>
    <xf numFmtId="3" fontId="20" fillId="0" borderId="0" xfId="2" applyNumberFormat="1" applyFont="1" applyFill="1" applyBorder="1" applyAlignment="1">
      <alignment horizontal="center" vertical="center" wrapText="1"/>
    </xf>
    <xf numFmtId="0" fontId="20" fillId="0" borderId="21" xfId="2" applyFont="1" applyFill="1" applyBorder="1" applyAlignment="1">
      <alignment horizontal="center" vertical="center" wrapText="1"/>
    </xf>
    <xf numFmtId="0" fontId="20" fillId="0" borderId="0" xfId="2" applyFont="1" applyFill="1" applyBorder="1" applyAlignment="1">
      <alignment horizontal="center" vertical="center" wrapText="1"/>
    </xf>
    <xf numFmtId="0" fontId="45" fillId="22" borderId="1" xfId="1" applyFont="1" applyFill="1" applyBorder="1" applyAlignment="1">
      <alignment horizontal="center" vertical="center"/>
    </xf>
    <xf numFmtId="0" fontId="25" fillId="22" borderId="1" xfId="1" applyFont="1" applyFill="1" applyBorder="1" applyAlignment="1">
      <alignment horizontal="center" vertical="center" wrapText="1"/>
    </xf>
    <xf numFmtId="3" fontId="120" fillId="19" borderId="21" xfId="2" applyNumberFormat="1" applyFont="1" applyFill="1" applyBorder="1" applyAlignment="1">
      <alignment horizontal="center" vertical="center"/>
    </xf>
    <xf numFmtId="3" fontId="120" fillId="19" borderId="25" xfId="2" applyNumberFormat="1" applyFont="1" applyFill="1" applyBorder="1" applyAlignment="1">
      <alignment horizontal="center" vertical="center"/>
    </xf>
    <xf numFmtId="3" fontId="120" fillId="19" borderId="21" xfId="2" applyNumberFormat="1" applyFont="1" applyFill="1" applyBorder="1" applyAlignment="1">
      <alignment horizontal="center" vertical="center" wrapText="1"/>
    </xf>
    <xf numFmtId="3" fontId="120" fillId="19" borderId="25" xfId="2" applyNumberFormat="1" applyFont="1" applyFill="1" applyBorder="1" applyAlignment="1">
      <alignment horizontal="center" vertical="center" wrapText="1"/>
    </xf>
    <xf numFmtId="3" fontId="116" fillId="19" borderId="2" xfId="1" applyNumberFormat="1" applyFont="1" applyFill="1" applyBorder="1" applyAlignment="1" applyProtection="1">
      <alignment horizontal="center" vertical="center"/>
    </xf>
    <xf numFmtId="3" fontId="116" fillId="19" borderId="4" xfId="1" applyNumberFormat="1" applyFont="1" applyFill="1" applyBorder="1" applyAlignment="1" applyProtection="1">
      <alignment horizontal="center" vertical="center"/>
    </xf>
    <xf numFmtId="49" fontId="1" fillId="0" borderId="0" xfId="0" applyNumberFormat="1" applyFont="1" applyFill="1" applyBorder="1" applyAlignment="1">
      <alignment horizontal="left" vertical="center" wrapText="1"/>
    </xf>
    <xf numFmtId="0" fontId="1" fillId="0" borderId="0" xfId="0" applyFont="1" applyFill="1" applyAlignment="1">
      <alignment horizontal="center" vertical="center"/>
    </xf>
    <xf numFmtId="43" fontId="1" fillId="0" borderId="0" xfId="0" applyNumberFormat="1" applyFont="1" applyFill="1" applyBorder="1" applyAlignment="1">
      <alignment horizontal="center" vertical="center"/>
    </xf>
    <xf numFmtId="3" fontId="19" fillId="17" borderId="1" xfId="2" applyNumberFormat="1" applyFont="1" applyFill="1" applyBorder="1" applyAlignment="1">
      <alignment horizontal="center" vertical="center"/>
    </xf>
    <xf numFmtId="0" fontId="116" fillId="39" borderId="1" xfId="0" applyFont="1" applyFill="1" applyBorder="1" applyAlignment="1">
      <alignment horizontal="center" vertical="center"/>
    </xf>
    <xf numFmtId="49" fontId="38" fillId="39" borderId="1" xfId="1" applyNumberFormat="1" applyFont="1" applyFill="1" applyBorder="1" applyAlignment="1" applyProtection="1">
      <alignment horizontal="center" vertical="center"/>
    </xf>
    <xf numFmtId="0" fontId="95" fillId="39" borderId="1" xfId="0" applyFont="1" applyFill="1" applyBorder="1" applyAlignment="1">
      <alignment horizontal="center" vertical="center"/>
    </xf>
    <xf numFmtId="0" fontId="116" fillId="19" borderId="1" xfId="0" applyFont="1" applyFill="1" applyBorder="1" applyAlignment="1">
      <alignment horizontal="center" vertical="center"/>
    </xf>
    <xf numFmtId="0" fontId="1" fillId="0" borderId="14" xfId="0" applyFont="1" applyBorder="1" applyAlignment="1">
      <alignment horizontal="center" vertical="center" wrapText="1"/>
    </xf>
    <xf numFmtId="0" fontId="1" fillId="0" borderId="25" xfId="0" applyFont="1" applyBorder="1" applyAlignment="1">
      <alignment horizontal="center" vertical="center" wrapText="1"/>
    </xf>
    <xf numFmtId="0" fontId="1" fillId="26" borderId="2" xfId="0" applyFont="1" applyFill="1" applyBorder="1" applyAlignment="1">
      <alignment horizontal="center" vertical="center"/>
    </xf>
    <xf numFmtId="0" fontId="1" fillId="26" borderId="3" xfId="0" applyFont="1" applyFill="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49" fontId="1" fillId="8" borderId="4" xfId="0" applyNumberFormat="1" applyFont="1" applyFill="1" applyBorder="1" applyAlignment="1">
      <alignment horizontal="center" vertical="center"/>
    </xf>
    <xf numFmtId="49" fontId="1" fillId="8" borderId="3" xfId="0" applyNumberFormat="1" applyFont="1" applyFill="1" applyBorder="1" applyAlignment="1">
      <alignment horizontal="center" vertical="center"/>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49" fontId="1" fillId="28" borderId="2" xfId="0" applyNumberFormat="1" applyFont="1" applyFill="1" applyBorder="1" applyAlignment="1">
      <alignment horizontal="center" vertical="center"/>
    </xf>
    <xf numFmtId="49" fontId="1" fillId="28" borderId="3" xfId="0" applyNumberFormat="1" applyFont="1" applyFill="1" applyBorder="1" applyAlignment="1">
      <alignment horizontal="center" vertical="center"/>
    </xf>
    <xf numFmtId="49" fontId="1" fillId="0" borderId="2"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49" fontId="1" fillId="0" borderId="1" xfId="0" applyNumberFormat="1" applyFont="1" applyBorder="1" applyAlignment="1">
      <alignment horizontal="center" vertical="center" wrapText="1"/>
    </xf>
    <xf numFmtId="0" fontId="1" fillId="28" borderId="2" xfId="0" applyNumberFormat="1" applyFont="1" applyFill="1" applyBorder="1" applyAlignment="1">
      <alignment horizontal="left" vertical="center" wrapText="1"/>
    </xf>
    <xf numFmtId="0" fontId="1" fillId="28" borderId="4" xfId="0" applyNumberFormat="1" applyFont="1" applyFill="1" applyBorder="1" applyAlignment="1">
      <alignment horizontal="left" vertical="center" wrapText="1"/>
    </xf>
    <xf numFmtId="0" fontId="1" fillId="28" borderId="3" xfId="0" applyNumberFormat="1" applyFont="1" applyFill="1" applyBorder="1" applyAlignment="1">
      <alignment horizontal="left" vertical="center" wrapText="1"/>
    </xf>
    <xf numFmtId="0" fontId="3" fillId="28" borderId="1" xfId="0" applyFont="1" applyFill="1" applyBorder="1" applyAlignment="1">
      <alignment horizontal="center" vertical="center" wrapText="1"/>
    </xf>
    <xf numFmtId="49" fontId="19" fillId="17" borderId="4" xfId="1" applyNumberFormat="1" applyFont="1" applyFill="1" applyBorder="1" applyAlignment="1" applyProtection="1">
      <alignment horizontal="center" vertical="center"/>
    </xf>
    <xf numFmtId="49" fontId="3" fillId="10" borderId="5" xfId="0" applyNumberFormat="1" applyFont="1" applyFill="1" applyBorder="1" applyAlignment="1">
      <alignment horizontal="center" vertical="center"/>
    </xf>
    <xf numFmtId="49" fontId="3" fillId="10" borderId="6" xfId="0" applyNumberFormat="1" applyFont="1" applyFill="1" applyBorder="1" applyAlignment="1">
      <alignment horizontal="center" vertical="center"/>
    </xf>
    <xf numFmtId="49" fontId="1" fillId="28" borderId="1" xfId="0" applyNumberFormat="1" applyFont="1" applyFill="1" applyBorder="1" applyAlignment="1">
      <alignment horizontal="left" vertical="center" wrapText="1"/>
    </xf>
    <xf numFmtId="49" fontId="1" fillId="13" borderId="2" xfId="0" applyNumberFormat="1" applyFont="1" applyFill="1" applyBorder="1" applyAlignment="1">
      <alignment horizontal="center" vertical="center" wrapText="1"/>
    </xf>
    <xf numFmtId="49" fontId="1" fillId="13" borderId="3" xfId="0" applyNumberFormat="1" applyFont="1" applyFill="1" applyBorder="1" applyAlignment="1">
      <alignment horizontal="center" vertical="center" wrapText="1"/>
    </xf>
    <xf numFmtId="49" fontId="1" fillId="28" borderId="4" xfId="0" applyNumberFormat="1" applyFont="1" applyFill="1" applyBorder="1" applyAlignment="1">
      <alignment horizontal="center" vertical="center"/>
    </xf>
    <xf numFmtId="49" fontId="1" fillId="28" borderId="2" xfId="0" applyNumberFormat="1" applyFont="1" applyFill="1" applyBorder="1" applyAlignment="1">
      <alignment horizontal="left" vertical="center" wrapText="1"/>
    </xf>
    <xf numFmtId="49" fontId="1" fillId="28" borderId="4" xfId="0" applyNumberFormat="1" applyFont="1" applyFill="1" applyBorder="1" applyAlignment="1">
      <alignment horizontal="left" vertical="center" wrapText="1"/>
    </xf>
    <xf numFmtId="49" fontId="1" fillId="28" borderId="3" xfId="0" applyNumberFormat="1" applyFont="1" applyFill="1" applyBorder="1" applyAlignment="1">
      <alignment horizontal="left" vertical="center" wrapText="1"/>
    </xf>
    <xf numFmtId="0" fontId="0" fillId="0" borderId="3" xfId="0" applyBorder="1"/>
    <xf numFmtId="49" fontId="10" fillId="28" borderId="2" xfId="0" applyNumberFormat="1" applyFont="1" applyFill="1" applyBorder="1" applyAlignment="1">
      <alignment horizontal="left" vertical="center" wrapText="1"/>
    </xf>
    <xf numFmtId="49" fontId="10" fillId="28" borderId="4" xfId="0" applyNumberFormat="1" applyFont="1" applyFill="1" applyBorder="1" applyAlignment="1">
      <alignment horizontal="left" vertical="center" wrapText="1"/>
    </xf>
    <xf numFmtId="49" fontId="10" fillId="28" borderId="3" xfId="0" applyNumberFormat="1" applyFont="1" applyFill="1" applyBorder="1" applyAlignment="1">
      <alignment horizontal="left" vertical="center" wrapText="1"/>
    </xf>
    <xf numFmtId="4" fontId="1" fillId="0" borderId="2" xfId="0" applyNumberFormat="1" applyFont="1" applyBorder="1" applyAlignment="1">
      <alignment horizontal="center" vertical="center"/>
    </xf>
    <xf numFmtId="4" fontId="1" fillId="0" borderId="4" xfId="0" applyNumberFormat="1" applyFont="1" applyBorder="1" applyAlignment="1">
      <alignment horizontal="center" vertical="center"/>
    </xf>
    <xf numFmtId="4" fontId="1" fillId="0" borderId="3" xfId="0" applyNumberFormat="1" applyFont="1" applyBorder="1" applyAlignment="1">
      <alignment horizontal="center" vertical="center"/>
    </xf>
    <xf numFmtId="0" fontId="1" fillId="28" borderId="20" xfId="0" applyFont="1" applyFill="1" applyBorder="1" applyAlignment="1">
      <alignment horizontal="center" vertical="center" wrapText="1"/>
    </xf>
    <xf numFmtId="0" fontId="1" fillId="28" borderId="21" xfId="0" applyFont="1" applyFill="1" applyBorder="1" applyAlignment="1">
      <alignment horizontal="center" vertical="center" wrapText="1"/>
    </xf>
    <xf numFmtId="0" fontId="1" fillId="28" borderId="19" xfId="0" applyFont="1" applyFill="1" applyBorder="1" applyAlignment="1">
      <alignment horizontal="center" vertical="center" wrapText="1"/>
    </xf>
    <xf numFmtId="43" fontId="3" fillId="10" borderId="1" xfId="0" applyNumberFormat="1" applyFont="1" applyFill="1" applyBorder="1" applyAlignment="1">
      <alignment horizontal="center" vertical="center"/>
    </xf>
    <xf numFmtId="43" fontId="3" fillId="10" borderId="2" xfId="0" applyNumberFormat="1" applyFont="1" applyFill="1" applyBorder="1" applyAlignment="1">
      <alignment horizontal="center" vertical="center"/>
    </xf>
    <xf numFmtId="43" fontId="1" fillId="0" borderId="2" xfId="0" applyNumberFormat="1" applyFont="1" applyFill="1" applyBorder="1" applyAlignment="1">
      <alignment horizontal="center" vertical="center"/>
    </xf>
    <xf numFmtId="43" fontId="1" fillId="0" borderId="4" xfId="0" applyNumberFormat="1" applyFont="1" applyFill="1" applyBorder="1" applyAlignment="1">
      <alignment horizontal="center" vertical="center"/>
    </xf>
    <xf numFmtId="43" fontId="1" fillId="0" borderId="3"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0" fontId="1" fillId="0" borderId="4" xfId="0" applyFont="1" applyBorder="1" applyAlignment="1">
      <alignment horizontal="center" vertical="center" wrapText="1"/>
    </xf>
    <xf numFmtId="0" fontId="3" fillId="10" borderId="1" xfId="0" applyFont="1" applyFill="1" applyBorder="1" applyAlignment="1">
      <alignment horizontal="center" vertical="center"/>
    </xf>
    <xf numFmtId="0" fontId="1" fillId="26" borderId="1" xfId="0" applyFont="1" applyFill="1" applyBorder="1" applyAlignment="1">
      <alignment horizontal="center" vertical="center"/>
    </xf>
    <xf numFmtId="49" fontId="2" fillId="0" borderId="1" xfId="0" applyNumberFormat="1" applyFont="1" applyBorder="1" applyAlignment="1">
      <alignment horizontal="center" vertical="center"/>
    </xf>
    <xf numFmtId="49" fontId="1" fillId="16" borderId="1" xfId="0" applyNumberFormat="1" applyFont="1" applyFill="1" applyBorder="1" applyAlignment="1">
      <alignment horizontal="center" vertical="center"/>
    </xf>
    <xf numFmtId="0" fontId="3" fillId="10" borderId="2" xfId="0" applyFont="1" applyFill="1" applyBorder="1" applyAlignment="1">
      <alignment horizontal="center" vertical="center"/>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1" fillId="0" borderId="1" xfId="0" applyFont="1" applyBorder="1" applyAlignment="1">
      <alignment horizontal="center" vertical="center"/>
    </xf>
    <xf numFmtId="49" fontId="3" fillId="1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49" fontId="1" fillId="9" borderId="1" xfId="0" applyNumberFormat="1" applyFont="1" applyFill="1" applyBorder="1" applyAlignment="1">
      <alignment horizontal="center" vertical="center"/>
    </xf>
    <xf numFmtId="49" fontId="1" fillId="14" borderId="1" xfId="0" applyNumberFormat="1" applyFont="1" applyFill="1" applyBorder="1" applyAlignment="1">
      <alignment horizontal="center" vertical="center"/>
    </xf>
    <xf numFmtId="49" fontId="1" fillId="19" borderId="2" xfId="0" applyNumberFormat="1" applyFont="1" applyFill="1" applyBorder="1" applyAlignment="1">
      <alignment horizontal="center" vertical="center"/>
    </xf>
    <xf numFmtId="49" fontId="1" fillId="19" borderId="4" xfId="0" applyNumberFormat="1" applyFont="1" applyFill="1" applyBorder="1" applyAlignment="1">
      <alignment horizontal="center" vertical="center"/>
    </xf>
    <xf numFmtId="49" fontId="1" fillId="19" borderId="3" xfId="0" applyNumberFormat="1" applyFont="1" applyFill="1" applyBorder="1" applyAlignment="1">
      <alignment horizontal="center" vertical="center"/>
    </xf>
    <xf numFmtId="49" fontId="3" fillId="10" borderId="2" xfId="0" applyNumberFormat="1" applyFont="1" applyFill="1" applyBorder="1" applyAlignment="1">
      <alignment horizontal="center" vertical="center"/>
    </xf>
    <xf numFmtId="0" fontId="1" fillId="0" borderId="1" xfId="0" applyNumberFormat="1" applyFont="1" applyBorder="1" applyAlignment="1">
      <alignment horizontal="center" vertical="center"/>
    </xf>
    <xf numFmtId="0" fontId="1" fillId="26" borderId="4" xfId="0" applyFont="1" applyFill="1" applyBorder="1" applyAlignment="1">
      <alignment horizontal="center" vertical="center"/>
    </xf>
    <xf numFmtId="49" fontId="1" fillId="21" borderId="2" xfId="0" applyNumberFormat="1" applyFont="1" applyFill="1" applyBorder="1" applyAlignment="1">
      <alignment horizontal="center" vertical="center"/>
    </xf>
    <xf numFmtId="49" fontId="1" fillId="21" borderId="4" xfId="0" applyNumberFormat="1" applyFont="1" applyFill="1" applyBorder="1" applyAlignment="1">
      <alignment horizontal="center" vertical="center"/>
    </xf>
    <xf numFmtId="49" fontId="1" fillId="21" borderId="3" xfId="0" applyNumberFormat="1" applyFont="1" applyFill="1" applyBorder="1" applyAlignment="1">
      <alignment horizontal="center" vertical="center"/>
    </xf>
    <xf numFmtId="0" fontId="1" fillId="17" borderId="18" xfId="0" applyFont="1" applyFill="1" applyBorder="1" applyAlignment="1">
      <alignment horizontal="center" vertical="center" wrapText="1"/>
    </xf>
    <xf numFmtId="0" fontId="1" fillId="17" borderId="0"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1" fillId="0" borderId="14" xfId="0" applyFont="1" applyBorder="1" applyAlignment="1">
      <alignment horizontal="center" vertical="center"/>
    </xf>
    <xf numFmtId="0" fontId="1" fillId="0" borderId="25" xfId="0" applyFont="1" applyBorder="1" applyAlignment="1">
      <alignment horizontal="center" vertical="center"/>
    </xf>
    <xf numFmtId="0" fontId="1" fillId="0" borderId="15" xfId="0" applyFont="1" applyBorder="1" applyAlignment="1">
      <alignment horizontal="center" vertical="center"/>
    </xf>
    <xf numFmtId="0" fontId="1" fillId="17" borderId="1" xfId="0" applyFont="1" applyFill="1" applyBorder="1" applyAlignment="1">
      <alignment horizontal="center" vertical="center" wrapText="1"/>
    </xf>
    <xf numFmtId="49" fontId="1" fillId="19" borderId="1" xfId="0" applyNumberFormat="1" applyFont="1" applyFill="1" applyBorder="1" applyAlignment="1">
      <alignment horizontal="center" vertical="center"/>
    </xf>
    <xf numFmtId="49" fontId="1" fillId="0" borderId="14" xfId="0" applyNumberFormat="1" applyFont="1" applyBorder="1" applyAlignment="1">
      <alignment horizontal="center" vertical="center"/>
    </xf>
    <xf numFmtId="49" fontId="1" fillId="0" borderId="25" xfId="0" applyNumberFormat="1" applyFont="1" applyBorder="1" applyAlignment="1">
      <alignment horizontal="center" vertical="center"/>
    </xf>
    <xf numFmtId="49" fontId="1" fillId="0" borderId="15" xfId="0" applyNumberFormat="1" applyFont="1" applyBorder="1" applyAlignment="1">
      <alignment horizontal="center" vertical="center"/>
    </xf>
    <xf numFmtId="49" fontId="1" fillId="0" borderId="18" xfId="0" applyNumberFormat="1" applyFont="1" applyBorder="1" applyAlignment="1">
      <alignment horizontal="center" vertical="center"/>
    </xf>
    <xf numFmtId="49" fontId="1" fillId="0" borderId="0" xfId="0" applyNumberFormat="1" applyFont="1" applyBorder="1" applyAlignment="1">
      <alignment horizontal="center" vertical="center"/>
    </xf>
    <xf numFmtId="49" fontId="1" fillId="0" borderId="16" xfId="0" applyNumberFormat="1" applyFont="1" applyBorder="1" applyAlignment="1">
      <alignment horizontal="center" vertical="center"/>
    </xf>
    <xf numFmtId="49" fontId="1" fillId="21" borderId="18" xfId="0" applyNumberFormat="1" applyFont="1" applyFill="1" applyBorder="1" applyAlignment="1">
      <alignment horizontal="center" vertical="center"/>
    </xf>
    <xf numFmtId="49" fontId="1" fillId="21" borderId="0" xfId="0" applyNumberFormat="1" applyFont="1" applyFill="1" applyBorder="1" applyAlignment="1">
      <alignment horizontal="center" vertical="center"/>
    </xf>
    <xf numFmtId="49" fontId="1" fillId="21" borderId="16" xfId="0" applyNumberFormat="1" applyFont="1" applyFill="1" applyBorder="1" applyAlignment="1">
      <alignment horizontal="center" vertical="center"/>
    </xf>
    <xf numFmtId="49" fontId="1" fillId="13" borderId="4" xfId="0" applyNumberFormat="1" applyFont="1" applyFill="1" applyBorder="1" applyAlignment="1">
      <alignment horizontal="center" vertical="center" wrapText="1"/>
    </xf>
    <xf numFmtId="49" fontId="1" fillId="8" borderId="1" xfId="0" applyNumberFormat="1" applyFont="1" applyFill="1" applyBorder="1" applyAlignment="1">
      <alignment horizontal="center" vertical="center"/>
    </xf>
    <xf numFmtId="49" fontId="1" fillId="12" borderId="1" xfId="0" applyNumberFormat="1" applyFont="1" applyFill="1" applyBorder="1" applyAlignment="1">
      <alignment horizontal="center" vertical="center"/>
    </xf>
    <xf numFmtId="49" fontId="2" fillId="0" borderId="3" xfId="0" applyNumberFormat="1" applyFont="1" applyBorder="1" applyAlignment="1">
      <alignment horizontal="center" vertical="center"/>
    </xf>
    <xf numFmtId="49" fontId="1" fillId="11" borderId="2" xfId="0" applyNumberFormat="1" applyFont="1" applyFill="1" applyBorder="1" applyAlignment="1">
      <alignment horizontal="center" vertical="center"/>
    </xf>
    <xf numFmtId="49" fontId="1" fillId="11" borderId="4" xfId="0" applyNumberFormat="1" applyFont="1" applyFill="1" applyBorder="1" applyAlignment="1">
      <alignment horizontal="center" vertical="center"/>
    </xf>
    <xf numFmtId="49" fontId="1" fillId="11" borderId="3" xfId="0" applyNumberFormat="1" applyFont="1" applyFill="1" applyBorder="1" applyAlignment="1">
      <alignment horizontal="center" vertical="center"/>
    </xf>
    <xf numFmtId="49" fontId="1" fillId="0" borderId="20" xfId="0" applyNumberFormat="1" applyFont="1" applyBorder="1" applyAlignment="1">
      <alignment horizontal="center" vertical="center"/>
    </xf>
    <xf numFmtId="49" fontId="1" fillId="0" borderId="21" xfId="0" applyNumberFormat="1" applyFont="1" applyBorder="1" applyAlignment="1">
      <alignment horizontal="center" vertical="center"/>
    </xf>
    <xf numFmtId="49" fontId="1" fillId="0" borderId="19" xfId="0" applyNumberFormat="1" applyFont="1" applyBorder="1" applyAlignment="1">
      <alignment horizontal="center" vertical="center"/>
    </xf>
    <xf numFmtId="0" fontId="1" fillId="0" borderId="20" xfId="0" applyFont="1" applyBorder="1" applyAlignment="1">
      <alignment horizontal="center" vertical="center"/>
    </xf>
    <xf numFmtId="0" fontId="1" fillId="0" borderId="19" xfId="0" applyFont="1" applyBorder="1" applyAlignment="1">
      <alignment horizontal="center" vertical="center"/>
    </xf>
    <xf numFmtId="49" fontId="1" fillId="9" borderId="2" xfId="0" applyNumberFormat="1" applyFont="1" applyFill="1" applyBorder="1" applyAlignment="1">
      <alignment horizontal="center" vertical="center"/>
    </xf>
    <xf numFmtId="49" fontId="1" fillId="9" borderId="3" xfId="0" applyNumberFormat="1" applyFont="1" applyFill="1" applyBorder="1" applyAlignment="1">
      <alignment horizontal="center" vertical="center"/>
    </xf>
    <xf numFmtId="0" fontId="1" fillId="8" borderId="1" xfId="0" applyFont="1" applyFill="1" applyBorder="1" applyAlignment="1">
      <alignment horizontal="center" vertical="center" wrapText="1"/>
    </xf>
    <xf numFmtId="49" fontId="1" fillId="5" borderId="1" xfId="0" applyNumberFormat="1" applyFont="1" applyFill="1" applyBorder="1" applyAlignment="1">
      <alignment horizontal="center" vertical="center"/>
    </xf>
    <xf numFmtId="0" fontId="1" fillId="19" borderId="1" xfId="0" applyFont="1" applyFill="1" applyBorder="1" applyAlignment="1">
      <alignment horizontal="center" vertical="center" wrapText="1"/>
    </xf>
    <xf numFmtId="0" fontId="1" fillId="0" borderId="1" xfId="0" applyFont="1" applyBorder="1" applyAlignment="1">
      <alignment horizontal="left" vertical="center" wrapText="1"/>
    </xf>
    <xf numFmtId="49" fontId="1" fillId="28" borderId="1" xfId="0" applyNumberFormat="1" applyFont="1" applyFill="1" applyBorder="1" applyAlignment="1">
      <alignment horizontal="center" vertical="center" wrapText="1"/>
    </xf>
    <xf numFmtId="0" fontId="1" fillId="28" borderId="1" xfId="0" applyFont="1" applyFill="1" applyBorder="1" applyAlignment="1">
      <alignment horizontal="center" vertical="center" wrapText="1"/>
    </xf>
    <xf numFmtId="43" fontId="1" fillId="17" borderId="2" xfId="0" applyNumberFormat="1" applyFont="1" applyFill="1" applyBorder="1" applyAlignment="1">
      <alignment horizontal="center" vertical="center"/>
    </xf>
    <xf numFmtId="43" fontId="1" fillId="17" borderId="4" xfId="0" applyNumberFormat="1" applyFont="1" applyFill="1" applyBorder="1" applyAlignment="1">
      <alignment horizontal="center" vertical="center"/>
    </xf>
    <xf numFmtId="43" fontId="1" fillId="17" borderId="3" xfId="0" applyNumberFormat="1" applyFont="1" applyFill="1" applyBorder="1" applyAlignment="1">
      <alignment horizontal="center" vertical="center"/>
    </xf>
    <xf numFmtId="49" fontId="3" fillId="28" borderId="14" xfId="0" applyNumberFormat="1" applyFont="1" applyFill="1" applyBorder="1" applyAlignment="1">
      <alignment horizontal="center" vertical="center" wrapText="1"/>
    </xf>
    <xf numFmtId="49" fontId="3" fillId="28" borderId="15" xfId="0" applyNumberFormat="1" applyFont="1" applyFill="1" applyBorder="1" applyAlignment="1">
      <alignment horizontal="center" vertical="center" wrapText="1"/>
    </xf>
    <xf numFmtId="0" fontId="1" fillId="28" borderId="2" xfId="0" applyFont="1" applyFill="1" applyBorder="1" applyAlignment="1">
      <alignment horizontal="center" vertical="center"/>
    </xf>
    <xf numFmtId="0" fontId="1" fillId="28" borderId="4" xfId="0" applyFont="1" applyFill="1" applyBorder="1" applyAlignment="1">
      <alignment horizontal="center" vertical="center"/>
    </xf>
    <xf numFmtId="0" fontId="1" fillId="28" borderId="3" xfId="0" applyFont="1" applyFill="1" applyBorder="1" applyAlignment="1">
      <alignment horizontal="center" vertical="center"/>
    </xf>
    <xf numFmtId="0" fontId="15" fillId="24" borderId="1" xfId="1" applyFont="1" applyFill="1" applyBorder="1" applyAlignment="1">
      <alignment horizontal="center" vertical="center"/>
    </xf>
    <xf numFmtId="0" fontId="15" fillId="24" borderId="1" xfId="1" applyFont="1" applyFill="1" applyBorder="1" applyAlignment="1">
      <alignment horizontal="center" vertical="center" wrapText="1"/>
    </xf>
    <xf numFmtId="0" fontId="3" fillId="28" borderId="2" xfId="0" applyFont="1" applyFill="1" applyBorder="1" applyAlignment="1">
      <alignment horizontal="center" vertical="center" wrapText="1"/>
    </xf>
    <xf numFmtId="0" fontId="3" fillId="10" borderId="1" xfId="0" applyFont="1" applyFill="1" applyBorder="1" applyAlignment="1">
      <alignment horizontal="center" vertical="center" wrapText="1"/>
    </xf>
    <xf numFmtId="9" fontId="15" fillId="24" borderId="1" xfId="1" applyNumberFormat="1" applyFont="1" applyFill="1" applyBorder="1" applyAlignment="1">
      <alignment horizontal="center" vertical="center" wrapText="1"/>
    </xf>
    <xf numFmtId="49" fontId="1" fillId="9" borderId="4"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1" fillId="0" borderId="18" xfId="0" applyFont="1" applyBorder="1" applyAlignment="1">
      <alignment horizontal="center" vertical="center" wrapText="1"/>
    </xf>
    <xf numFmtId="0" fontId="1" fillId="0" borderId="0" xfId="0" applyFont="1" applyBorder="1" applyAlignment="1">
      <alignment horizontal="center" vertical="center" wrapText="1"/>
    </xf>
    <xf numFmtId="49" fontId="1" fillId="22" borderId="1" xfId="0" applyNumberFormat="1" applyFont="1" applyFill="1" applyBorder="1" applyAlignment="1">
      <alignment horizontal="center" vertical="center"/>
    </xf>
    <xf numFmtId="49" fontId="1" fillId="20" borderId="1" xfId="0" applyNumberFormat="1" applyFont="1" applyFill="1" applyBorder="1" applyAlignment="1">
      <alignment horizontal="center" vertical="center"/>
    </xf>
    <xf numFmtId="0" fontId="0" fillId="26" borderId="4" xfId="0" applyFill="1" applyBorder="1"/>
    <xf numFmtId="49" fontId="1" fillId="20" borderId="2" xfId="0" applyNumberFormat="1" applyFont="1" applyFill="1" applyBorder="1" applyAlignment="1">
      <alignment horizontal="center" vertical="center"/>
    </xf>
    <xf numFmtId="49" fontId="1" fillId="20" borderId="4" xfId="0" applyNumberFormat="1" applyFont="1" applyFill="1" applyBorder="1" applyAlignment="1">
      <alignment horizontal="center" vertical="center"/>
    </xf>
    <xf numFmtId="49" fontId="1" fillId="20" borderId="3" xfId="0" applyNumberFormat="1" applyFont="1" applyFill="1" applyBorder="1" applyAlignment="1">
      <alignment horizontal="center" vertical="center"/>
    </xf>
    <xf numFmtId="49" fontId="1" fillId="23" borderId="2" xfId="0" applyNumberFormat="1" applyFont="1" applyFill="1" applyBorder="1" applyAlignment="1">
      <alignment horizontal="center" vertical="center"/>
    </xf>
    <xf numFmtId="49" fontId="1" fillId="23" borderId="4" xfId="0" applyNumberFormat="1" applyFont="1" applyFill="1" applyBorder="1" applyAlignment="1">
      <alignment horizontal="center" vertical="center"/>
    </xf>
    <xf numFmtId="49" fontId="1" fillId="21" borderId="1" xfId="0" applyNumberFormat="1" applyFont="1" applyFill="1" applyBorder="1" applyAlignment="1">
      <alignment horizontal="center" vertical="center"/>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16" xfId="0" applyFont="1" applyBorder="1" applyAlignment="1">
      <alignment horizontal="center" vertical="center" wrapText="1"/>
    </xf>
    <xf numFmtId="49" fontId="1" fillId="35" borderId="20" xfId="0" applyNumberFormat="1" applyFont="1" applyFill="1" applyBorder="1" applyAlignment="1">
      <alignment horizontal="center" vertical="center" wrapText="1"/>
    </xf>
    <xf numFmtId="49" fontId="1" fillId="35" borderId="21" xfId="0" applyNumberFormat="1" applyFont="1" applyFill="1" applyBorder="1" applyAlignment="1">
      <alignment horizontal="center" vertical="center" wrapText="1"/>
    </xf>
    <xf numFmtId="49" fontId="1" fillId="35" borderId="19" xfId="0" applyNumberFormat="1" applyFont="1" applyFill="1" applyBorder="1" applyAlignment="1">
      <alignment horizontal="center" vertical="center" wrapText="1"/>
    </xf>
    <xf numFmtId="49" fontId="1" fillId="12" borderId="2" xfId="0" applyNumberFormat="1" applyFont="1" applyFill="1" applyBorder="1" applyAlignment="1">
      <alignment horizontal="center" vertical="center"/>
    </xf>
    <xf numFmtId="49" fontId="1" fillId="12" borderId="4" xfId="0" applyNumberFormat="1" applyFont="1" applyFill="1" applyBorder="1" applyAlignment="1">
      <alignment horizontal="center" vertical="center"/>
    </xf>
    <xf numFmtId="49" fontId="1" fillId="12" borderId="3" xfId="0" applyNumberFormat="1" applyFont="1" applyFill="1" applyBorder="1" applyAlignment="1">
      <alignment horizontal="center" vertical="center"/>
    </xf>
    <xf numFmtId="43" fontId="1" fillId="2" borderId="12" xfId="0" applyNumberFormat="1" applyFont="1" applyFill="1" applyBorder="1" applyAlignment="1">
      <alignment horizontal="center" vertical="center"/>
    </xf>
    <xf numFmtId="43" fontId="1" fillId="2" borderId="13" xfId="0" applyNumberFormat="1" applyFont="1" applyFill="1" applyBorder="1" applyAlignment="1">
      <alignment horizontal="center" vertical="center"/>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8" borderId="1" xfId="0" applyNumberFormat="1" applyFont="1" applyFill="1" applyBorder="1" applyAlignment="1">
      <alignment horizontal="left" vertical="center" wrapText="1"/>
    </xf>
    <xf numFmtId="43" fontId="3" fillId="0" borderId="1" xfId="0" applyNumberFormat="1" applyFont="1" applyFill="1" applyBorder="1" applyAlignment="1">
      <alignment horizontal="center" vertical="center"/>
    </xf>
    <xf numFmtId="0" fontId="10" fillId="28" borderId="2" xfId="0" applyFont="1" applyFill="1" applyBorder="1" applyAlignment="1">
      <alignment horizontal="left" vertical="center" wrapText="1"/>
    </xf>
    <xf numFmtId="0" fontId="10" fillId="28" borderId="4" xfId="0" applyFont="1" applyFill="1" applyBorder="1" applyAlignment="1">
      <alignment horizontal="left" vertical="center" wrapText="1"/>
    </xf>
    <xf numFmtId="0" fontId="10" fillId="28" borderId="3" xfId="0" applyFont="1" applyFill="1" applyBorder="1" applyAlignment="1">
      <alignment horizontal="left" vertical="center" wrapText="1"/>
    </xf>
    <xf numFmtId="0" fontId="0" fillId="28" borderId="4" xfId="0" applyFill="1" applyBorder="1"/>
    <xf numFmtId="0" fontId="1" fillId="28" borderId="14" xfId="0" applyFont="1" applyFill="1" applyBorder="1" applyAlignment="1">
      <alignment horizontal="center" vertical="center" wrapText="1"/>
    </xf>
    <xf numFmtId="0" fontId="1" fillId="28" borderId="25" xfId="0" applyFont="1" applyFill="1" applyBorder="1" applyAlignment="1">
      <alignment horizontal="center" vertical="center" wrapText="1"/>
    </xf>
    <xf numFmtId="0" fontId="1" fillId="28" borderId="15" xfId="0" applyFont="1" applyFill="1" applyBorder="1" applyAlignment="1">
      <alignment horizontal="center" vertical="center" wrapText="1"/>
    </xf>
    <xf numFmtId="49" fontId="1" fillId="0" borderId="5" xfId="0" applyNumberFormat="1" applyFont="1" applyBorder="1" applyAlignment="1">
      <alignment horizontal="center" vertical="center" wrapText="1"/>
    </xf>
    <xf numFmtId="0" fontId="1" fillId="28" borderId="1" xfId="0" applyNumberFormat="1" applyFont="1" applyFill="1" applyBorder="1" applyAlignment="1">
      <alignment horizontal="center" vertical="center" wrapText="1"/>
    </xf>
    <xf numFmtId="3" fontId="25" fillId="17" borderId="4" xfId="1" applyNumberFormat="1" applyFont="1" applyFill="1" applyBorder="1" applyAlignment="1" applyProtection="1">
      <alignment horizontal="center" vertical="center"/>
    </xf>
    <xf numFmtId="0" fontId="10" fillId="28" borderId="2" xfId="0" applyFont="1" applyFill="1" applyBorder="1" applyAlignment="1">
      <alignment horizontal="center" vertical="center" wrapText="1"/>
    </xf>
    <xf numFmtId="0" fontId="10" fillId="28" borderId="4" xfId="0" applyFont="1" applyFill="1" applyBorder="1" applyAlignment="1">
      <alignment horizontal="center" vertical="center" wrapText="1"/>
    </xf>
    <xf numFmtId="0" fontId="10" fillId="28" borderId="3"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0" fillId="28" borderId="4" xfId="0" applyFill="1" applyBorder="1" applyAlignment="1">
      <alignment horizontal="left"/>
    </xf>
    <xf numFmtId="0" fontId="0" fillId="28" borderId="3" xfId="0" applyFill="1" applyBorder="1" applyAlignment="1">
      <alignment horizontal="left"/>
    </xf>
    <xf numFmtId="0" fontId="14" fillId="0" borderId="0" xfId="0" applyFont="1" applyFill="1" applyBorder="1" applyAlignment="1">
      <alignment horizontal="center" vertical="center" wrapText="1"/>
    </xf>
    <xf numFmtId="3" fontId="19" fillId="22" borderId="4" xfId="1" applyNumberFormat="1" applyFont="1" applyFill="1" applyBorder="1" applyAlignment="1" applyProtection="1">
      <alignment horizontal="center" vertical="center"/>
    </xf>
    <xf numFmtId="49" fontId="19" fillId="17" borderId="1" xfId="1" applyNumberFormat="1" applyFont="1" applyFill="1" applyBorder="1" applyAlignment="1" applyProtection="1">
      <alignment horizontal="center" vertical="center"/>
    </xf>
    <xf numFmtId="3" fontId="19" fillId="11" borderId="1" xfId="1" applyNumberFormat="1" applyFont="1" applyFill="1" applyBorder="1" applyAlignment="1" applyProtection="1">
      <alignment horizontal="center" vertical="center"/>
    </xf>
    <xf numFmtId="3" fontId="19" fillId="22" borderId="2" xfId="1" applyNumberFormat="1" applyFont="1" applyFill="1" applyBorder="1" applyAlignment="1" applyProtection="1">
      <alignment horizontal="center" vertical="center"/>
    </xf>
    <xf numFmtId="3" fontId="36" fillId="17" borderId="4" xfId="1" applyNumberFormat="1" applyFont="1" applyFill="1" applyBorder="1" applyAlignment="1" applyProtection="1">
      <alignment horizontal="center" vertical="center"/>
    </xf>
    <xf numFmtId="0" fontId="121" fillId="52" borderId="1" xfId="1" applyFont="1" applyFill="1" applyBorder="1" applyAlignment="1">
      <alignment horizontal="center" vertical="center"/>
    </xf>
    <xf numFmtId="43" fontId="3" fillId="0" borderId="2" xfId="0" applyNumberFormat="1" applyFont="1" applyFill="1" applyBorder="1" applyAlignment="1">
      <alignment horizontal="center" vertical="center"/>
    </xf>
    <xf numFmtId="43" fontId="3" fillId="0" borderId="4" xfId="0" applyNumberFormat="1" applyFont="1" applyFill="1" applyBorder="1" applyAlignment="1">
      <alignment horizontal="center" vertical="center"/>
    </xf>
    <xf numFmtId="43" fontId="3" fillId="0" borderId="3" xfId="0" applyNumberFormat="1" applyFont="1" applyFill="1" applyBorder="1" applyAlignment="1">
      <alignment horizontal="center" vertical="center"/>
    </xf>
    <xf numFmtId="0" fontId="1" fillId="28" borderId="7" xfId="0" applyFont="1" applyFill="1" applyBorder="1" applyAlignment="1">
      <alignment horizontal="center" vertical="center" wrapText="1"/>
    </xf>
    <xf numFmtId="43" fontId="1" fillId="0" borderId="36" xfId="0" applyNumberFormat="1" applyFont="1" applyBorder="1" applyAlignment="1">
      <alignment horizontal="center" vertical="center"/>
    </xf>
    <xf numFmtId="43" fontId="1" fillId="0" borderId="34" xfId="0" applyNumberFormat="1" applyFont="1" applyBorder="1" applyAlignment="1">
      <alignment horizontal="center" vertical="center"/>
    </xf>
    <xf numFmtId="0" fontId="28" fillId="28" borderId="1" xfId="2" applyFont="1" applyFill="1" applyBorder="1" applyAlignment="1">
      <alignment horizontal="center" vertical="center" wrapText="1"/>
    </xf>
    <xf numFmtId="4" fontId="20" fillId="28" borderId="1" xfId="2" applyNumberFormat="1" applyFont="1" applyFill="1" applyBorder="1" applyAlignment="1">
      <alignment horizontal="center" vertical="center"/>
    </xf>
    <xf numFmtId="9" fontId="20" fillId="0" borderId="1" xfId="3" applyNumberFormat="1" applyFont="1" applyFill="1" applyBorder="1" applyAlignment="1">
      <alignment horizontal="center" vertical="center"/>
    </xf>
    <xf numFmtId="4" fontId="20" fillId="25" borderId="1" xfId="1" applyNumberFormat="1" applyFont="1" applyFill="1" applyBorder="1" applyAlignment="1">
      <alignment horizontal="center" vertical="center"/>
    </xf>
    <xf numFmtId="0" fontId="28" fillId="25" borderId="1" xfId="2" applyFont="1" applyFill="1" applyBorder="1" applyAlignment="1">
      <alignment horizontal="center" vertical="center"/>
    </xf>
    <xf numFmtId="9" fontId="1" fillId="26" borderId="1" xfId="0" applyNumberFormat="1" applyFont="1" applyFill="1" applyBorder="1" applyAlignment="1">
      <alignment horizontal="center" vertical="center"/>
    </xf>
    <xf numFmtId="0" fontId="121" fillId="19" borderId="1" xfId="1" applyFont="1" applyFill="1" applyBorder="1" applyAlignment="1">
      <alignment horizontal="center" vertical="center"/>
    </xf>
    <xf numFmtId="3" fontId="120" fillId="19" borderId="20" xfId="2" applyNumberFormat="1" applyFont="1" applyFill="1" applyBorder="1" applyAlignment="1">
      <alignment horizontal="center" vertical="center"/>
    </xf>
    <xf numFmtId="3" fontId="120" fillId="19" borderId="14" xfId="2" applyNumberFormat="1" applyFont="1" applyFill="1" applyBorder="1" applyAlignment="1">
      <alignment horizontal="center" vertical="center"/>
    </xf>
    <xf numFmtId="3" fontId="80" fillId="17" borderId="1" xfId="1" applyNumberFormat="1" applyFont="1" applyFill="1" applyBorder="1" applyAlignment="1">
      <alignment horizontal="center" vertical="center"/>
    </xf>
    <xf numFmtId="3" fontId="20" fillId="17" borderId="2" xfId="1" applyNumberFormat="1" applyFont="1" applyFill="1" applyBorder="1" applyAlignment="1" applyProtection="1">
      <alignment horizontal="center" vertical="center"/>
    </xf>
    <xf numFmtId="0" fontId="1" fillId="0" borderId="15" xfId="0" applyFont="1" applyBorder="1" applyAlignment="1">
      <alignment horizontal="center" vertical="center" wrapText="1"/>
    </xf>
    <xf numFmtId="0" fontId="4" fillId="0" borderId="1" xfId="0" applyFont="1" applyBorder="1" applyAlignment="1">
      <alignment horizontal="center" vertical="center" wrapText="1"/>
    </xf>
    <xf numFmtId="0" fontId="57" fillId="0" borderId="1" xfId="0" applyFont="1" applyBorder="1" applyAlignment="1">
      <alignment horizontal="center" vertical="center" wrapText="1" readingOrder="2"/>
    </xf>
    <xf numFmtId="0" fontId="57"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 fontId="20" fillId="25"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20" fillId="25" borderId="2" xfId="1" applyFont="1" applyFill="1" applyBorder="1" applyAlignment="1">
      <alignment horizontal="center" vertical="center" wrapText="1"/>
    </xf>
    <xf numFmtId="0" fontId="20" fillId="25" borderId="3" xfId="1" applyFont="1" applyFill="1" applyBorder="1" applyAlignment="1">
      <alignment horizontal="center" vertical="center" wrapText="1"/>
    </xf>
    <xf numFmtId="0" fontId="34" fillId="0" borderId="1" xfId="0" applyFont="1" applyBorder="1" applyAlignment="1">
      <alignment horizontal="center" vertical="center" wrapText="1" readingOrder="2"/>
    </xf>
    <xf numFmtId="0" fontId="20" fillId="17" borderId="1" xfId="1" applyFont="1" applyFill="1" applyBorder="1" applyAlignment="1">
      <alignment horizontal="center" vertical="center"/>
    </xf>
    <xf numFmtId="3" fontId="25" fillId="17" borderId="2" xfId="1" applyNumberFormat="1" applyFont="1" applyFill="1" applyBorder="1" applyAlignment="1" applyProtection="1">
      <alignment horizontal="center" vertical="center"/>
    </xf>
    <xf numFmtId="3" fontId="35" fillId="42" borderId="0" xfId="1" applyNumberFormat="1" applyFont="1" applyFill="1" applyBorder="1" applyAlignment="1">
      <alignment horizontal="center" vertical="center" wrapText="1"/>
    </xf>
    <xf numFmtId="3" fontId="19" fillId="17" borderId="1" xfId="0" applyNumberFormat="1" applyFont="1" applyFill="1" applyBorder="1" applyAlignment="1">
      <alignment horizontal="center" vertical="center"/>
    </xf>
    <xf numFmtId="0" fontId="36" fillId="17" borderId="1" xfId="0" applyFont="1" applyFill="1" applyBorder="1" applyAlignment="1">
      <alignment horizontal="center" vertical="center"/>
    </xf>
    <xf numFmtId="3" fontId="19" fillId="17" borderId="20" xfId="1" applyNumberFormat="1" applyFont="1" applyFill="1" applyBorder="1" applyAlignment="1">
      <alignment horizontal="center" vertical="center"/>
    </xf>
    <xf numFmtId="3" fontId="19" fillId="17" borderId="18" xfId="1" applyNumberFormat="1" applyFont="1" applyFill="1" applyBorder="1" applyAlignment="1">
      <alignment horizontal="center" vertical="center"/>
    </xf>
    <xf numFmtId="3" fontId="19" fillId="28" borderId="21" xfId="1" applyNumberFormat="1" applyFont="1" applyFill="1" applyBorder="1" applyAlignment="1">
      <alignment horizontal="center" vertical="center"/>
    </xf>
    <xf numFmtId="3" fontId="19" fillId="28" borderId="0" xfId="1" applyNumberFormat="1" applyFont="1" applyFill="1" applyBorder="1" applyAlignment="1">
      <alignment horizontal="center" vertical="center"/>
    </xf>
    <xf numFmtId="3" fontId="20" fillId="0" borderId="20" xfId="1" applyNumberFormat="1" applyFont="1" applyFill="1" applyBorder="1" applyAlignment="1" applyProtection="1">
      <alignment horizontal="center" vertical="center"/>
    </xf>
    <xf numFmtId="3" fontId="20" fillId="0" borderId="18" xfId="1" applyNumberFormat="1" applyFont="1" applyFill="1" applyBorder="1" applyAlignment="1" applyProtection="1">
      <alignment horizontal="center" vertical="center"/>
    </xf>
    <xf numFmtId="3" fontId="19" fillId="0" borderId="20" xfId="1" applyNumberFormat="1" applyFont="1" applyFill="1" applyBorder="1" applyAlignment="1" applyProtection="1">
      <alignment horizontal="center" vertical="center"/>
    </xf>
    <xf numFmtId="3" fontId="19" fillId="0" borderId="14" xfId="1" applyNumberFormat="1" applyFont="1" applyFill="1" applyBorder="1" applyAlignment="1" applyProtection="1">
      <alignment horizontal="center" vertical="center"/>
    </xf>
    <xf numFmtId="3" fontId="19" fillId="28" borderId="19" xfId="1" applyNumberFormat="1" applyFont="1" applyFill="1" applyBorder="1" applyAlignment="1">
      <alignment horizontal="center" vertical="center"/>
    </xf>
    <xf numFmtId="3" fontId="19" fillId="28" borderId="16" xfId="1" applyNumberFormat="1" applyFont="1" applyFill="1" applyBorder="1" applyAlignment="1">
      <alignment horizontal="center" vertical="center"/>
    </xf>
    <xf numFmtId="3" fontId="80" fillId="0" borderId="1" xfId="1" applyNumberFormat="1" applyFont="1" applyBorder="1" applyAlignment="1">
      <alignment horizontal="center" vertical="center"/>
    </xf>
    <xf numFmtId="3" fontId="38" fillId="43" borderId="25" xfId="2" applyNumberFormat="1" applyFont="1" applyFill="1" applyBorder="1" applyAlignment="1">
      <alignment horizontal="center" vertical="center"/>
    </xf>
    <xf numFmtId="3" fontId="20" fillId="17" borderId="18" xfId="1" applyNumberFormat="1" applyFont="1" applyFill="1" applyBorder="1" applyAlignment="1" applyProtection="1">
      <alignment horizontal="center" vertical="center"/>
    </xf>
    <xf numFmtId="3" fontId="111" fillId="43" borderId="2" xfId="1" applyNumberFormat="1" applyFont="1" applyFill="1" applyBorder="1" applyAlignment="1" applyProtection="1">
      <alignment horizontal="center" vertical="center"/>
    </xf>
    <xf numFmtId="3" fontId="111" fillId="43" borderId="20" xfId="1" applyNumberFormat="1" applyFont="1" applyFill="1" applyBorder="1" applyAlignment="1" applyProtection="1">
      <alignment horizontal="center" vertical="center"/>
    </xf>
    <xf numFmtId="3" fontId="117" fillId="43" borderId="7" xfId="1" applyNumberFormat="1" applyFont="1" applyFill="1" applyBorder="1" applyAlignment="1">
      <alignment horizontal="center" vertical="center"/>
    </xf>
    <xf numFmtId="165" fontId="20" fillId="4" borderId="0" xfId="1" applyNumberFormat="1" applyFont="1" applyFill="1" applyBorder="1" applyAlignment="1">
      <alignment horizontal="center" vertical="center"/>
    </xf>
    <xf numFmtId="3" fontId="19" fillId="4" borderId="2" xfId="1" applyNumberFormat="1" applyFont="1" applyFill="1" applyBorder="1" applyAlignment="1" applyProtection="1">
      <alignment horizontal="center" vertical="center"/>
    </xf>
    <xf numFmtId="3" fontId="19" fillId="4" borderId="3" xfId="1" applyNumberFormat="1" applyFont="1" applyFill="1" applyBorder="1" applyAlignment="1" applyProtection="1">
      <alignment horizontal="center" vertical="center"/>
    </xf>
    <xf numFmtId="165" fontId="20" fillId="17" borderId="1" xfId="1" applyNumberFormat="1" applyFont="1" applyFill="1" applyBorder="1" applyAlignment="1">
      <alignment horizontal="center" vertical="center"/>
    </xf>
    <xf numFmtId="9" fontId="19" fillId="4" borderId="2" xfId="1" applyNumberFormat="1" applyFont="1" applyFill="1" applyBorder="1" applyAlignment="1" applyProtection="1">
      <alignment horizontal="center" vertical="center"/>
    </xf>
    <xf numFmtId="9" fontId="19" fillId="4" borderId="3" xfId="1" applyNumberFormat="1" applyFont="1" applyFill="1" applyBorder="1" applyAlignment="1" applyProtection="1">
      <alignment horizontal="center" vertical="center"/>
    </xf>
    <xf numFmtId="3" fontId="20" fillId="17" borderId="1" xfId="2" applyNumberFormat="1" applyFont="1" applyFill="1" applyBorder="1" applyAlignment="1">
      <alignment horizontal="center" vertical="center"/>
    </xf>
    <xf numFmtId="3" fontId="1" fillId="4" borderId="1" xfId="0" applyNumberFormat="1" applyFont="1" applyFill="1" applyBorder="1" applyAlignment="1">
      <alignment horizontal="center" vertical="center"/>
    </xf>
    <xf numFmtId="3" fontId="20" fillId="4" borderId="1" xfId="1" applyNumberFormat="1" applyFont="1" applyFill="1" applyBorder="1" applyAlignment="1" applyProtection="1">
      <alignment horizontal="center" vertical="center"/>
    </xf>
    <xf numFmtId="3" fontId="1" fillId="17" borderId="1" xfId="0" applyNumberFormat="1" applyFont="1" applyFill="1" applyBorder="1" applyAlignment="1">
      <alignment horizontal="center" vertical="center"/>
    </xf>
    <xf numFmtId="169" fontId="20" fillId="17" borderId="1" xfId="9" applyNumberFormat="1" applyFont="1" applyFill="1" applyBorder="1" applyAlignment="1">
      <alignment horizontal="center" vertical="center"/>
    </xf>
    <xf numFmtId="3" fontId="36" fillId="44" borderId="20" xfId="1" applyNumberFormat="1" applyFont="1" applyFill="1" applyBorder="1" applyAlignment="1" applyProtection="1">
      <alignment horizontal="center" vertical="center"/>
    </xf>
    <xf numFmtId="3" fontId="36" fillId="44" borderId="14" xfId="1" applyNumberFormat="1" applyFont="1" applyFill="1" applyBorder="1" applyAlignment="1" applyProtection="1">
      <alignment horizontal="center" vertical="center"/>
    </xf>
    <xf numFmtId="165" fontId="38" fillId="43" borderId="21" xfId="1" applyNumberFormat="1" applyFont="1" applyFill="1" applyBorder="1" applyAlignment="1" applyProtection="1">
      <alignment horizontal="center" vertical="center"/>
    </xf>
    <xf numFmtId="165" fontId="38" fillId="43" borderId="0" xfId="1" applyNumberFormat="1" applyFont="1" applyFill="1" applyBorder="1" applyAlignment="1" applyProtection="1">
      <alignment horizontal="center" vertical="center"/>
    </xf>
    <xf numFmtId="165" fontId="19" fillId="41" borderId="1" xfId="1" applyNumberFormat="1" applyFont="1" applyFill="1" applyBorder="1" applyAlignment="1" applyProtection="1">
      <alignment horizontal="center" vertical="center"/>
    </xf>
    <xf numFmtId="165" fontId="19" fillId="41" borderId="5" xfId="1" applyNumberFormat="1" applyFont="1" applyFill="1" applyBorder="1" applyAlignment="1" applyProtection="1">
      <alignment horizontal="center" vertical="center"/>
    </xf>
    <xf numFmtId="165" fontId="36" fillId="44" borderId="21" xfId="1" applyNumberFormat="1" applyFont="1" applyFill="1" applyBorder="1" applyAlignment="1" applyProtection="1">
      <alignment horizontal="center" vertical="center"/>
    </xf>
    <xf numFmtId="165" fontId="36" fillId="44" borderId="25" xfId="1" applyNumberFormat="1" applyFont="1" applyFill="1" applyBorder="1" applyAlignment="1" applyProtection="1">
      <alignment horizontal="center" vertical="center"/>
    </xf>
    <xf numFmtId="0" fontId="19" fillId="17" borderId="1" xfId="1" applyFont="1" applyFill="1" applyBorder="1" applyAlignment="1">
      <alignment horizontal="center" vertical="center" wrapText="1"/>
    </xf>
    <xf numFmtId="3" fontId="19" fillId="17" borderId="19" xfId="0" applyNumberFormat="1" applyFont="1" applyFill="1" applyBorder="1" applyAlignment="1">
      <alignment horizontal="center" vertical="center"/>
    </xf>
    <xf numFmtId="3" fontId="19" fillId="17" borderId="15" xfId="0" applyNumberFormat="1" applyFont="1" applyFill="1" applyBorder="1" applyAlignment="1">
      <alignment horizontal="center" vertical="center"/>
    </xf>
    <xf numFmtId="3" fontId="19" fillId="22" borderId="3" xfId="1" applyNumberFormat="1" applyFont="1" applyFill="1" applyBorder="1" applyAlignment="1" applyProtection="1">
      <alignment horizontal="center" vertical="center"/>
    </xf>
    <xf numFmtId="0" fontId="0" fillId="17" borderId="25" xfId="0" applyFill="1" applyBorder="1"/>
    <xf numFmtId="3" fontId="119" fillId="34" borderId="21" xfId="0" applyNumberFormat="1" applyFont="1" applyFill="1" applyBorder="1" applyAlignment="1">
      <alignment horizontal="center" vertical="center"/>
    </xf>
    <xf numFmtId="3" fontId="119" fillId="34" borderId="0" xfId="0" applyNumberFormat="1" applyFont="1" applyFill="1" applyBorder="1" applyAlignment="1">
      <alignment horizontal="center" vertical="center"/>
    </xf>
    <xf numFmtId="3" fontId="38" fillId="52" borderId="2" xfId="1" applyNumberFormat="1" applyFont="1" applyFill="1" applyBorder="1" applyAlignment="1" applyProtection="1">
      <alignment horizontal="center" vertical="center"/>
    </xf>
    <xf numFmtId="3" fontId="38" fillId="41" borderId="20" xfId="0" applyNumberFormat="1" applyFont="1" applyFill="1" applyBorder="1" applyAlignment="1">
      <alignment horizontal="center" vertical="center"/>
    </xf>
    <xf numFmtId="3" fontId="38" fillId="41" borderId="18" xfId="0" applyNumberFormat="1" applyFont="1" applyFill="1" applyBorder="1" applyAlignment="1">
      <alignment horizontal="center" vertical="center"/>
    </xf>
    <xf numFmtId="3" fontId="19" fillId="44" borderId="20" xfId="0" applyNumberFormat="1" applyFont="1" applyFill="1" applyBorder="1" applyAlignment="1">
      <alignment horizontal="center" vertical="center"/>
    </xf>
    <xf numFmtId="3" fontId="19" fillId="44" borderId="14" xfId="0" applyNumberFormat="1" applyFont="1" applyFill="1" applyBorder="1" applyAlignment="1">
      <alignment horizontal="center" vertical="center"/>
    </xf>
    <xf numFmtId="3" fontId="38" fillId="41" borderId="19" xfId="0" applyNumberFormat="1" applyFont="1" applyFill="1" applyBorder="1" applyAlignment="1">
      <alignment horizontal="center" vertical="center"/>
    </xf>
    <xf numFmtId="3" fontId="38" fillId="41" borderId="16" xfId="0" applyNumberFormat="1" applyFont="1" applyFill="1" applyBorder="1" applyAlignment="1">
      <alignment horizontal="center" vertical="center"/>
    </xf>
    <xf numFmtId="3" fontId="19" fillId="44" borderId="19" xfId="0" applyNumberFormat="1" applyFont="1" applyFill="1" applyBorder="1" applyAlignment="1">
      <alignment horizontal="center" vertical="center"/>
    </xf>
    <xf numFmtId="3" fontId="19" fillId="44" borderId="15" xfId="0" applyNumberFormat="1" applyFont="1" applyFill="1" applyBorder="1" applyAlignment="1">
      <alignment horizontal="center" vertical="center"/>
    </xf>
    <xf numFmtId="3" fontId="38" fillId="41" borderId="21" xfId="0" applyNumberFormat="1" applyFont="1" applyFill="1" applyBorder="1" applyAlignment="1">
      <alignment horizontal="center" vertical="center"/>
    </xf>
    <xf numFmtId="3" fontId="38" fillId="41" borderId="0" xfId="0" applyNumberFormat="1" applyFont="1" applyFill="1" applyBorder="1" applyAlignment="1">
      <alignment horizontal="center" vertical="center"/>
    </xf>
    <xf numFmtId="3" fontId="19" fillId="44" borderId="21" xfId="0" applyNumberFormat="1" applyFont="1" applyFill="1" applyBorder="1" applyAlignment="1">
      <alignment horizontal="center" vertical="center"/>
    </xf>
    <xf numFmtId="3" fontId="19" fillId="44" borderId="0" xfId="0" applyNumberFormat="1" applyFont="1" applyFill="1" applyBorder="1" applyAlignment="1">
      <alignment horizontal="center" vertical="center"/>
    </xf>
    <xf numFmtId="3" fontId="19" fillId="44" borderId="25" xfId="0" applyNumberFormat="1" applyFont="1" applyFill="1" applyBorder="1" applyAlignment="1">
      <alignment horizontal="center" vertical="center"/>
    </xf>
    <xf numFmtId="3" fontId="119" fillId="41" borderId="20" xfId="0" applyNumberFormat="1" applyFont="1" applyFill="1" applyBorder="1" applyAlignment="1">
      <alignment horizontal="center" vertical="center"/>
    </xf>
    <xf numFmtId="3" fontId="119" fillId="41" borderId="18" xfId="0" applyNumberFormat="1" applyFont="1" applyFill="1" applyBorder="1" applyAlignment="1">
      <alignment horizontal="center" vertical="center"/>
    </xf>
    <xf numFmtId="3" fontId="24" fillId="44" borderId="20" xfId="0" applyNumberFormat="1" applyFont="1" applyFill="1" applyBorder="1" applyAlignment="1">
      <alignment horizontal="center" vertical="center"/>
    </xf>
    <xf numFmtId="3" fontId="24" fillId="44" borderId="14" xfId="0" applyNumberFormat="1" applyFont="1" applyFill="1" applyBorder="1" applyAlignment="1">
      <alignment horizontal="center" vertical="center"/>
    </xf>
    <xf numFmtId="165" fontId="19" fillId="44" borderId="21" xfId="1" applyNumberFormat="1" applyFont="1" applyFill="1" applyBorder="1" applyAlignment="1" applyProtection="1">
      <alignment horizontal="center" vertical="center"/>
    </xf>
    <xf numFmtId="165" fontId="19" fillId="44" borderId="25" xfId="1" applyNumberFormat="1" applyFont="1" applyFill="1" applyBorder="1" applyAlignment="1" applyProtection="1">
      <alignment horizontal="center" vertical="center"/>
    </xf>
    <xf numFmtId="0" fontId="19" fillId="17" borderId="1" xfId="1" applyFont="1" applyFill="1" applyBorder="1" applyAlignment="1" applyProtection="1">
      <alignment horizontal="center" vertical="center"/>
    </xf>
    <xf numFmtId="3" fontId="19" fillId="17" borderId="20" xfId="2" applyNumberFormat="1" applyFont="1" applyFill="1" applyBorder="1" applyAlignment="1">
      <alignment horizontal="center" vertical="center"/>
    </xf>
    <xf numFmtId="3" fontId="19" fillId="17" borderId="14" xfId="2" applyNumberFormat="1" applyFont="1" applyFill="1" applyBorder="1" applyAlignment="1">
      <alignment horizontal="center" vertical="center"/>
    </xf>
    <xf numFmtId="3" fontId="19" fillId="0" borderId="15" xfId="1" applyNumberFormat="1" applyFont="1" applyFill="1" applyBorder="1" applyAlignment="1" applyProtection="1">
      <alignment horizontal="center" vertical="center"/>
    </xf>
    <xf numFmtId="3" fontId="20" fillId="17" borderId="1" xfId="9" applyNumberFormat="1" applyFont="1" applyFill="1" applyBorder="1" applyAlignment="1">
      <alignment horizontal="center" vertical="center"/>
    </xf>
    <xf numFmtId="3" fontId="19" fillId="22" borderId="19" xfId="2" applyNumberFormat="1" applyFont="1" applyFill="1" applyBorder="1" applyAlignment="1">
      <alignment horizontal="center" vertical="center"/>
    </xf>
    <xf numFmtId="3" fontId="19" fillId="22" borderId="15" xfId="2" applyNumberFormat="1" applyFont="1" applyFill="1" applyBorder="1" applyAlignment="1">
      <alignment horizontal="center" vertical="center"/>
    </xf>
    <xf numFmtId="43" fontId="1" fillId="17" borderId="21" xfId="0" applyNumberFormat="1" applyFont="1" applyFill="1" applyBorder="1" applyAlignment="1">
      <alignment vertical="center"/>
    </xf>
    <xf numFmtId="1" fontId="20" fillId="17" borderId="1" xfId="9" applyNumberFormat="1" applyFont="1" applyFill="1" applyBorder="1" applyAlignment="1">
      <alignment horizontal="center" vertical="center"/>
    </xf>
    <xf numFmtId="165" fontId="19" fillId="0" borderId="21" xfId="1" applyNumberFormat="1" applyFont="1" applyFill="1" applyBorder="1" applyAlignment="1" applyProtection="1">
      <alignment horizontal="center" vertical="center"/>
    </xf>
    <xf numFmtId="165" fontId="19" fillId="0" borderId="25" xfId="1" applyNumberFormat="1" applyFont="1" applyFill="1" applyBorder="1" applyAlignment="1" applyProtection="1">
      <alignment horizontal="center" vertical="center"/>
    </xf>
    <xf numFmtId="3" fontId="38" fillId="46" borderId="21" xfId="1" applyNumberFormat="1" applyFont="1" applyFill="1" applyBorder="1" applyAlignment="1" applyProtection="1">
      <alignment horizontal="center" vertical="center"/>
    </xf>
    <xf numFmtId="3" fontId="38" fillId="46" borderId="25" xfId="1" applyNumberFormat="1" applyFont="1" applyFill="1" applyBorder="1" applyAlignment="1" applyProtection="1">
      <alignment horizontal="center" vertical="center"/>
    </xf>
    <xf numFmtId="165" fontId="19" fillId="17" borderId="21" xfId="1" applyNumberFormat="1" applyFont="1" applyFill="1" applyBorder="1" applyAlignment="1" applyProtection="1">
      <alignment horizontal="center" vertical="center"/>
    </xf>
    <xf numFmtId="165" fontId="19" fillId="17" borderId="25" xfId="1" applyNumberFormat="1" applyFont="1" applyFill="1" applyBorder="1" applyAlignment="1" applyProtection="1">
      <alignment horizontal="center" vertical="center"/>
    </xf>
    <xf numFmtId="3" fontId="38" fillId="46" borderId="1" xfId="1" applyNumberFormat="1" applyFont="1" applyFill="1" applyBorder="1" applyAlignment="1" applyProtection="1">
      <alignment horizontal="center" vertical="center"/>
    </xf>
    <xf numFmtId="3" fontId="38" fillId="46" borderId="5" xfId="1" applyNumberFormat="1" applyFont="1" applyFill="1" applyBorder="1" applyAlignment="1" applyProtection="1">
      <alignment horizontal="center" vertical="center"/>
    </xf>
    <xf numFmtId="165" fontId="10" fillId="17" borderId="1" xfId="0" applyNumberFormat="1" applyFont="1" applyFill="1" applyBorder="1" applyAlignment="1">
      <alignment horizontal="center" vertical="center"/>
    </xf>
    <xf numFmtId="0" fontId="20" fillId="0" borderId="0" xfId="1" applyFont="1" applyFill="1" applyBorder="1" applyAlignment="1">
      <alignment horizontal="center"/>
    </xf>
    <xf numFmtId="0" fontId="98" fillId="44" borderId="0" xfId="1" applyFont="1" applyFill="1" applyBorder="1" applyAlignment="1">
      <alignment horizontal="center" vertical="center"/>
    </xf>
    <xf numFmtId="0" fontId="20" fillId="41" borderId="0" xfId="1" applyFont="1" applyFill="1" applyBorder="1" applyAlignment="1">
      <alignment horizontal="center" vertical="center"/>
    </xf>
    <xf numFmtId="3" fontId="19" fillId="13" borderId="20" xfId="2" applyNumberFormat="1" applyFont="1" applyFill="1" applyBorder="1" applyAlignment="1">
      <alignment horizontal="center" vertical="center"/>
    </xf>
    <xf numFmtId="3" fontId="19" fillId="13" borderId="14" xfId="2" applyNumberFormat="1" applyFont="1" applyFill="1" applyBorder="1" applyAlignment="1">
      <alignment horizontal="center" vertical="center"/>
    </xf>
    <xf numFmtId="0" fontId="98" fillId="43" borderId="1" xfId="1" applyFont="1" applyFill="1" applyBorder="1" applyAlignment="1">
      <alignment horizontal="center" vertical="center"/>
    </xf>
    <xf numFmtId="0" fontId="98" fillId="43" borderId="5" xfId="1" applyFont="1" applyFill="1" applyBorder="1" applyAlignment="1">
      <alignment horizontal="center" vertical="center"/>
    </xf>
    <xf numFmtId="3" fontId="31" fillId="43" borderId="1" xfId="0" applyNumberFormat="1" applyFont="1" applyFill="1" applyBorder="1" applyAlignment="1">
      <alignment horizontal="center" vertical="center"/>
    </xf>
    <xf numFmtId="3" fontId="31" fillId="43" borderId="5" xfId="0" applyNumberFormat="1" applyFont="1" applyFill="1" applyBorder="1" applyAlignment="1">
      <alignment horizontal="center" vertical="center"/>
    </xf>
    <xf numFmtId="3" fontId="1" fillId="41" borderId="0" xfId="0" applyNumberFormat="1" applyFont="1" applyFill="1" applyAlignment="1">
      <alignment horizontal="center" vertical="center"/>
    </xf>
    <xf numFmtId="3" fontId="20" fillId="4" borderId="21" xfId="9" applyNumberFormat="1" applyFont="1" applyFill="1" applyBorder="1" applyAlignment="1">
      <alignment horizontal="center" vertical="center"/>
    </xf>
    <xf numFmtId="3" fontId="20" fillId="4" borderId="0" xfId="9" applyNumberFormat="1" applyFont="1" applyFill="1" applyBorder="1" applyAlignment="1">
      <alignment horizontal="center" vertical="center"/>
    </xf>
    <xf numFmtId="3" fontId="20" fillId="4" borderId="20" xfId="1" applyNumberFormat="1" applyFont="1" applyFill="1" applyBorder="1" applyAlignment="1" applyProtection="1">
      <alignment horizontal="center" vertical="center"/>
    </xf>
    <xf numFmtId="3" fontId="20" fillId="4" borderId="14" xfId="1" applyNumberFormat="1" applyFont="1" applyFill="1" applyBorder="1" applyAlignment="1" applyProtection="1">
      <alignment horizontal="center" vertical="center"/>
    </xf>
    <xf numFmtId="9" fontId="19" fillId="0" borderId="2" xfId="1" applyNumberFormat="1" applyFont="1" applyFill="1" applyBorder="1" applyAlignment="1" applyProtection="1">
      <alignment horizontal="center" vertical="center"/>
    </xf>
    <xf numFmtId="9" fontId="19" fillId="0" borderId="3" xfId="1" applyNumberFormat="1" applyFont="1" applyFill="1" applyBorder="1" applyAlignment="1" applyProtection="1">
      <alignment horizontal="center" vertical="center"/>
    </xf>
    <xf numFmtId="169" fontId="20" fillId="3" borderId="21" xfId="9" applyNumberFormat="1" applyFont="1" applyFill="1" applyBorder="1" applyAlignment="1">
      <alignment horizontal="center" vertical="center"/>
    </xf>
    <xf numFmtId="169" fontId="20" fillId="3" borderId="0" xfId="9" applyNumberFormat="1" applyFont="1" applyFill="1" applyBorder="1" applyAlignment="1">
      <alignment horizontal="center" vertical="center"/>
    </xf>
    <xf numFmtId="1" fontId="20" fillId="3" borderId="21" xfId="9" applyNumberFormat="1" applyFont="1" applyFill="1" applyBorder="1" applyAlignment="1">
      <alignment horizontal="center" vertical="center"/>
    </xf>
    <xf numFmtId="1" fontId="20" fillId="3" borderId="0" xfId="9" applyNumberFormat="1" applyFont="1" applyFill="1" applyBorder="1" applyAlignment="1">
      <alignment horizontal="center" vertical="center"/>
    </xf>
    <xf numFmtId="165" fontId="10" fillId="4" borderId="0" xfId="0" applyNumberFormat="1" applyFont="1" applyFill="1" applyAlignment="1">
      <alignment horizontal="center" vertical="center"/>
    </xf>
    <xf numFmtId="0" fontId="1" fillId="41" borderId="0" xfId="0" applyFont="1" applyFill="1" applyBorder="1" applyAlignment="1">
      <alignment horizontal="center" vertical="center"/>
    </xf>
    <xf numFmtId="0" fontId="31" fillId="43" borderId="18" xfId="0" applyFont="1" applyFill="1" applyBorder="1" applyAlignment="1">
      <alignment horizontal="center" vertical="center"/>
    </xf>
    <xf numFmtId="0" fontId="1" fillId="0" borderId="18" xfId="0" applyFont="1" applyBorder="1" applyAlignment="1">
      <alignment horizontal="center" vertical="center"/>
    </xf>
    <xf numFmtId="0" fontId="1" fillId="52" borderId="18" xfId="0" applyFont="1" applyFill="1" applyBorder="1" applyAlignment="1">
      <alignment horizontal="center" vertical="center"/>
    </xf>
    <xf numFmtId="3" fontId="38" fillId="29" borderId="4" xfId="1" applyNumberFormat="1" applyFont="1" applyFill="1" applyBorder="1" applyAlignment="1" applyProtection="1">
      <alignment horizontal="center" vertical="center"/>
    </xf>
    <xf numFmtId="3" fontId="38" fillId="29" borderId="21" xfId="1" applyNumberFormat="1" applyFont="1" applyFill="1" applyBorder="1" applyAlignment="1" applyProtection="1">
      <alignment horizontal="center" vertical="center"/>
    </xf>
    <xf numFmtId="3" fontId="19" fillId="29" borderId="4" xfId="1" applyNumberFormat="1" applyFont="1" applyFill="1" applyBorder="1" applyAlignment="1" applyProtection="1">
      <alignment horizontal="center" vertical="center"/>
    </xf>
    <xf numFmtId="3" fontId="38" fillId="29" borderId="2" xfId="1" applyNumberFormat="1" applyFont="1" applyFill="1" applyBorder="1" applyAlignment="1" applyProtection="1">
      <alignment horizontal="center" vertical="center"/>
    </xf>
    <xf numFmtId="3" fontId="38" fillId="29" borderId="20" xfId="1" applyNumberFormat="1" applyFont="1" applyFill="1" applyBorder="1" applyAlignment="1" applyProtection="1">
      <alignment horizontal="center" vertical="center"/>
    </xf>
    <xf numFmtId="3" fontId="19" fillId="29" borderId="2" xfId="1" applyNumberFormat="1" applyFont="1" applyFill="1" applyBorder="1" applyAlignment="1" applyProtection="1">
      <alignment horizontal="center" vertical="center"/>
    </xf>
    <xf numFmtId="3" fontId="19" fillId="29" borderId="20" xfId="2" applyNumberFormat="1" applyFont="1" applyFill="1" applyBorder="1" applyAlignment="1">
      <alignment horizontal="center" vertical="center"/>
    </xf>
    <xf numFmtId="3" fontId="19" fillId="29" borderId="18" xfId="2" applyNumberFormat="1" applyFont="1" applyFill="1" applyBorder="1" applyAlignment="1">
      <alignment horizontal="center" vertical="center"/>
    </xf>
    <xf numFmtId="3" fontId="38" fillId="29" borderId="20" xfId="2" applyNumberFormat="1" applyFont="1" applyFill="1" applyBorder="1" applyAlignment="1">
      <alignment horizontal="center" vertical="center"/>
    </xf>
    <xf numFmtId="3" fontId="38" fillId="29" borderId="14" xfId="2" applyNumberFormat="1" applyFont="1" applyFill="1" applyBorder="1" applyAlignment="1">
      <alignment horizontal="center" vertical="center"/>
    </xf>
    <xf numFmtId="3" fontId="19" fillId="44" borderId="19" xfId="2" applyNumberFormat="1" applyFont="1" applyFill="1" applyBorder="1" applyAlignment="1">
      <alignment horizontal="center" vertical="center"/>
    </xf>
    <xf numFmtId="3" fontId="19" fillId="44" borderId="15" xfId="2" applyNumberFormat="1" applyFont="1" applyFill="1" applyBorder="1" applyAlignment="1">
      <alignment horizontal="center" vertical="center"/>
    </xf>
    <xf numFmtId="0" fontId="38" fillId="43" borderId="1" xfId="1" applyFont="1" applyFill="1" applyBorder="1" applyAlignment="1">
      <alignment horizontal="center" vertical="center" wrapText="1"/>
    </xf>
    <xf numFmtId="0" fontId="38" fillId="43" borderId="5" xfId="1" applyFont="1" applyFill="1" applyBorder="1" applyAlignment="1">
      <alignment horizontal="center" vertical="center" wrapText="1"/>
    </xf>
    <xf numFmtId="0" fontId="38" fillId="41" borderId="1" xfId="1" applyFont="1" applyFill="1" applyBorder="1" applyAlignment="1">
      <alignment horizontal="center" vertical="center" wrapText="1"/>
    </xf>
    <xf numFmtId="0" fontId="20" fillId="17" borderId="0" xfId="1" applyFont="1" applyFill="1" applyBorder="1" applyAlignment="1">
      <alignment horizontal="center" vertical="center"/>
    </xf>
    <xf numFmtId="0" fontId="1" fillId="17" borderId="0" xfId="0" applyFont="1" applyFill="1" applyBorder="1" applyAlignment="1">
      <alignment horizontal="center" vertical="center"/>
    </xf>
    <xf numFmtId="3" fontId="1" fillId="17" borderId="0" xfId="0" applyNumberFormat="1" applyFont="1" applyFill="1" applyAlignment="1">
      <alignment horizontal="center" vertical="center"/>
    </xf>
    <xf numFmtId="3" fontId="19" fillId="17" borderId="20" xfId="2" applyNumberFormat="1" applyFont="1" applyFill="1" applyBorder="1" applyAlignment="1">
      <alignment horizontal="center" vertical="center" wrapText="1"/>
    </xf>
    <xf numFmtId="3" fontId="19" fillId="17" borderId="14" xfId="2" applyNumberFormat="1" applyFont="1" applyFill="1" applyBorder="1" applyAlignment="1">
      <alignment horizontal="center" vertical="center" wrapText="1"/>
    </xf>
    <xf numFmtId="169" fontId="19" fillId="17" borderId="19" xfId="2" applyNumberFormat="1" applyFont="1" applyFill="1" applyBorder="1" applyAlignment="1">
      <alignment horizontal="center" vertical="center" wrapText="1"/>
    </xf>
    <xf numFmtId="169" fontId="19" fillId="17" borderId="15" xfId="2" applyNumberFormat="1" applyFont="1" applyFill="1" applyBorder="1" applyAlignment="1">
      <alignment horizontal="center" vertical="center" wrapText="1"/>
    </xf>
    <xf numFmtId="3" fontId="19" fillId="28" borderId="20" xfId="1" applyNumberFormat="1" applyFont="1" applyFill="1" applyBorder="1" applyAlignment="1">
      <alignment horizontal="center" vertical="center"/>
    </xf>
    <xf numFmtId="3" fontId="19" fillId="28" borderId="18" xfId="1" applyNumberFormat="1" applyFont="1" applyFill="1" applyBorder="1" applyAlignment="1">
      <alignment horizontal="center" vertical="center"/>
    </xf>
    <xf numFmtId="3" fontId="80" fillId="17" borderId="2" xfId="1" applyNumberFormat="1" applyFont="1" applyFill="1" applyBorder="1" applyAlignment="1">
      <alignment horizontal="center" vertical="center"/>
    </xf>
    <xf numFmtId="169" fontId="1" fillId="0" borderId="2" xfId="0" applyNumberFormat="1"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center" vertical="center"/>
    </xf>
    <xf numFmtId="3" fontId="20" fillId="0" borderId="3" xfId="1" applyNumberFormat="1" applyFont="1" applyFill="1" applyBorder="1" applyAlignment="1" applyProtection="1">
      <alignment horizontal="center" vertical="center"/>
    </xf>
    <xf numFmtId="3" fontId="20" fillId="0" borderId="25" xfId="1" applyNumberFormat="1" applyFont="1" applyFill="1" applyBorder="1" applyAlignment="1" applyProtection="1">
      <alignment horizontal="center" vertical="center"/>
    </xf>
    <xf numFmtId="3" fontId="108" fillId="41" borderId="0" xfId="1" applyNumberFormat="1" applyFont="1" applyFill="1" applyBorder="1" applyAlignment="1" applyProtection="1">
      <alignment horizontal="center" vertical="center"/>
    </xf>
    <xf numFmtId="3" fontId="108" fillId="41" borderId="16" xfId="1" applyNumberFormat="1" applyFont="1" applyFill="1" applyBorder="1" applyAlignment="1" applyProtection="1">
      <alignment horizontal="center" vertical="center"/>
    </xf>
    <xf numFmtId="3" fontId="108" fillId="41" borderId="15" xfId="1" applyNumberFormat="1" applyFont="1" applyFill="1" applyBorder="1" applyAlignment="1" applyProtection="1">
      <alignment horizontal="center" vertical="center"/>
    </xf>
    <xf numFmtId="3" fontId="108" fillId="41" borderId="6" xfId="1" applyNumberFormat="1" applyFont="1" applyFill="1" applyBorder="1" applyAlignment="1" applyProtection="1">
      <alignment horizontal="center" vertical="center"/>
    </xf>
    <xf numFmtId="3" fontId="38" fillId="44" borderId="1" xfId="1" applyNumberFormat="1" applyFont="1" applyFill="1" applyBorder="1" applyAlignment="1" applyProtection="1">
      <alignment horizontal="center" vertical="center"/>
    </xf>
    <xf numFmtId="3" fontId="19" fillId="43" borderId="2" xfId="1" applyNumberFormat="1" applyFont="1" applyFill="1" applyBorder="1" applyAlignment="1" applyProtection="1">
      <alignment horizontal="center" vertical="center"/>
    </xf>
    <xf numFmtId="3" fontId="19" fillId="43" borderId="20" xfId="1" applyNumberFormat="1" applyFont="1" applyFill="1" applyBorder="1" applyAlignment="1" applyProtection="1">
      <alignment horizontal="center" vertical="center"/>
    </xf>
    <xf numFmtId="3" fontId="38" fillId="0" borderId="0" xfId="1" applyNumberFormat="1" applyFont="1" applyFill="1" applyBorder="1" applyAlignment="1" applyProtection="1">
      <alignment horizontal="center" vertical="center"/>
    </xf>
    <xf numFmtId="3" fontId="108" fillId="41" borderId="21" xfId="1" applyNumberFormat="1" applyFont="1" applyFill="1" applyBorder="1" applyAlignment="1" applyProtection="1">
      <alignment horizontal="center" vertical="center"/>
    </xf>
    <xf numFmtId="3" fontId="19" fillId="17" borderId="4" xfId="7" applyNumberFormat="1" applyFont="1" applyFill="1" applyBorder="1" applyAlignment="1" applyProtection="1">
      <alignment horizontal="center" vertical="center"/>
    </xf>
    <xf numFmtId="3" fontId="19" fillId="41" borderId="14" xfId="1" applyNumberFormat="1" applyFont="1" applyFill="1" applyBorder="1" applyAlignment="1" applyProtection="1">
      <alignment horizontal="center" vertical="center"/>
    </xf>
    <xf numFmtId="3" fontId="36" fillId="22" borderId="2" xfId="1" applyNumberFormat="1" applyFont="1" applyFill="1" applyBorder="1" applyAlignment="1" applyProtection="1">
      <alignment horizontal="center" vertical="center"/>
    </xf>
    <xf numFmtId="3" fontId="36" fillId="22" borderId="21" xfId="1" applyNumberFormat="1" applyFont="1" applyFill="1" applyBorder="1" applyAlignment="1" applyProtection="1">
      <alignment horizontal="center" vertical="center"/>
    </xf>
    <xf numFmtId="3" fontId="36" fillId="22" borderId="25" xfId="1" applyNumberFormat="1" applyFont="1" applyFill="1" applyBorder="1" applyAlignment="1" applyProtection="1">
      <alignment horizontal="center" vertical="center"/>
    </xf>
    <xf numFmtId="3" fontId="19" fillId="17" borderId="2" xfId="7" applyNumberFormat="1" applyFont="1" applyFill="1" applyBorder="1" applyAlignment="1" applyProtection="1">
      <alignment horizontal="center" vertical="center"/>
    </xf>
    <xf numFmtId="0" fontId="25" fillId="17" borderId="5" xfId="0" applyFont="1" applyFill="1" applyBorder="1" applyAlignment="1">
      <alignment horizontal="center" vertical="center"/>
    </xf>
    <xf numFmtId="0" fontId="25" fillId="17" borderId="7" xfId="0" applyFont="1" applyFill="1" applyBorder="1" applyAlignment="1">
      <alignment horizontal="center" vertical="center"/>
    </xf>
    <xf numFmtId="3" fontId="36" fillId="22" borderId="20" xfId="1" applyNumberFormat="1" applyFont="1" applyFill="1" applyBorder="1" applyAlignment="1" applyProtection="1">
      <alignment horizontal="center" vertical="center"/>
    </xf>
    <xf numFmtId="3" fontId="36" fillId="22" borderId="14" xfId="1" applyNumberFormat="1" applyFont="1" applyFill="1" applyBorder="1" applyAlignment="1" applyProtection="1">
      <alignment horizontal="center" vertical="center"/>
    </xf>
    <xf numFmtId="3" fontId="36" fillId="22" borderId="4" xfId="1" applyNumberFormat="1" applyFont="1" applyFill="1" applyBorder="1" applyAlignment="1" applyProtection="1">
      <alignment horizontal="center" vertical="center"/>
    </xf>
    <xf numFmtId="3" fontId="1" fillId="26" borderId="0" xfId="0" applyNumberFormat="1" applyFont="1" applyFill="1" applyAlignment="1">
      <alignment horizontal="center" vertical="center"/>
    </xf>
    <xf numFmtId="169" fontId="102" fillId="17" borderId="21" xfId="0" applyNumberFormat="1" applyFont="1" applyFill="1" applyBorder="1" applyAlignment="1">
      <alignment horizontal="center" vertical="center"/>
    </xf>
    <xf numFmtId="165" fontId="19" fillId="17" borderId="2" xfId="1" applyNumberFormat="1" applyFont="1" applyFill="1" applyBorder="1" applyAlignment="1" applyProtection="1">
      <alignment horizontal="center" vertical="center"/>
      <protection locked="0"/>
    </xf>
    <xf numFmtId="165" fontId="19" fillId="17" borderId="3" xfId="1" applyNumberFormat="1" applyFont="1" applyFill="1" applyBorder="1" applyAlignment="1" applyProtection="1">
      <alignment horizontal="center" vertical="center"/>
      <protection locked="0"/>
    </xf>
    <xf numFmtId="165" fontId="20" fillId="4" borderId="4" xfId="1" applyNumberFormat="1" applyFont="1" applyFill="1" applyBorder="1" applyAlignment="1" applyProtection="1">
      <alignment horizontal="center" vertical="center"/>
    </xf>
    <xf numFmtId="0" fontId="25" fillId="17" borderId="15" xfId="0" applyFont="1" applyFill="1" applyBorder="1"/>
    <xf numFmtId="169" fontId="106" fillId="17" borderId="21" xfId="1" applyNumberFormat="1" applyFont="1" applyFill="1" applyBorder="1" applyAlignment="1">
      <alignment horizontal="center" vertical="center"/>
    </xf>
    <xf numFmtId="0" fontId="19" fillId="41" borderId="5" xfId="1" applyFont="1" applyFill="1" applyBorder="1" applyAlignment="1">
      <alignment horizontal="center" vertical="center"/>
    </xf>
    <xf numFmtId="0" fontId="19" fillId="41" borderId="7" xfId="1" applyFont="1" applyFill="1" applyBorder="1" applyAlignment="1">
      <alignment horizontal="center" vertical="center"/>
    </xf>
    <xf numFmtId="3" fontId="110" fillId="41" borderId="5" xfId="1" applyNumberFormat="1" applyFont="1" applyFill="1" applyBorder="1" applyAlignment="1" applyProtection="1">
      <alignment horizontal="center" vertical="center"/>
    </xf>
    <xf numFmtId="3" fontId="110" fillId="41" borderId="6" xfId="1" applyNumberFormat="1" applyFont="1" applyFill="1" applyBorder="1" applyAlignment="1" applyProtection="1">
      <alignment horizontal="center" vertical="center"/>
    </xf>
    <xf numFmtId="3" fontId="110" fillId="41" borderId="7" xfId="1" applyNumberFormat="1" applyFont="1" applyFill="1" applyBorder="1" applyAlignment="1" applyProtection="1">
      <alignment horizontal="center" vertical="center"/>
    </xf>
    <xf numFmtId="0" fontId="110" fillId="41" borderId="5" xfId="1" applyFont="1" applyFill="1" applyBorder="1" applyAlignment="1">
      <alignment horizontal="center" vertical="center"/>
    </xf>
    <xf numFmtId="0" fontId="110" fillId="41" borderId="6" xfId="1" applyFont="1" applyFill="1" applyBorder="1" applyAlignment="1">
      <alignment horizontal="center" vertical="center"/>
    </xf>
    <xf numFmtId="0" fontId="110" fillId="41" borderId="7" xfId="1" applyFont="1" applyFill="1" applyBorder="1" applyAlignment="1">
      <alignment horizontal="center" vertical="center"/>
    </xf>
    <xf numFmtId="3" fontId="19" fillId="17" borderId="1" xfId="1" applyNumberFormat="1" applyFont="1" applyFill="1" applyBorder="1" applyAlignment="1" applyProtection="1">
      <alignment horizontal="center" vertical="center" wrapText="1"/>
    </xf>
    <xf numFmtId="3" fontId="36" fillId="41" borderId="7" xfId="1" applyNumberFormat="1" applyFont="1" applyFill="1" applyBorder="1" applyAlignment="1" applyProtection="1">
      <alignment horizontal="center" vertical="center"/>
    </xf>
    <xf numFmtId="0" fontId="14" fillId="17" borderId="14" xfId="0" applyFont="1" applyFill="1" applyBorder="1" applyAlignment="1">
      <alignment horizontal="center" vertical="center"/>
    </xf>
    <xf numFmtId="169" fontId="20" fillId="17" borderId="21" xfId="1" applyNumberFormat="1" applyFont="1" applyFill="1" applyBorder="1" applyAlignment="1">
      <alignment horizontal="center" vertical="center"/>
    </xf>
    <xf numFmtId="0" fontId="1" fillId="17" borderId="5" xfId="0" applyFont="1" applyFill="1" applyBorder="1" applyAlignment="1">
      <alignment horizontal="center" vertical="center"/>
    </xf>
    <xf numFmtId="0" fontId="1" fillId="17" borderId="7" xfId="0" applyFont="1" applyFill="1" applyBorder="1" applyAlignment="1">
      <alignment horizontal="center" vertical="center"/>
    </xf>
    <xf numFmtId="3" fontId="19" fillId="8" borderId="1" xfId="1" applyNumberFormat="1" applyFont="1" applyFill="1" applyBorder="1" applyAlignment="1" applyProtection="1">
      <alignment horizontal="center" vertical="center"/>
    </xf>
    <xf numFmtId="165" fontId="19" fillId="4" borderId="2" xfId="1" applyNumberFormat="1" applyFont="1" applyFill="1" applyBorder="1" applyAlignment="1" applyProtection="1">
      <alignment horizontal="center" vertical="center"/>
      <protection locked="0"/>
    </xf>
    <xf numFmtId="165" fontId="19" fillId="4" borderId="3" xfId="1" applyNumberFormat="1" applyFont="1" applyFill="1" applyBorder="1" applyAlignment="1" applyProtection="1">
      <alignment horizontal="center" vertical="center"/>
      <protection locked="0"/>
    </xf>
    <xf numFmtId="0" fontId="20" fillId="4" borderId="1" xfId="1" applyFont="1" applyFill="1" applyBorder="1" applyAlignment="1">
      <alignment horizontal="center" vertical="center"/>
    </xf>
    <xf numFmtId="3" fontId="19" fillId="35" borderId="21" xfId="0" applyNumberFormat="1" applyFont="1" applyFill="1" applyBorder="1" applyAlignment="1">
      <alignment horizontal="center" vertical="center"/>
    </xf>
    <xf numFmtId="3" fontId="19" fillId="35" borderId="25" xfId="0" applyNumberFormat="1" applyFont="1" applyFill="1" applyBorder="1" applyAlignment="1">
      <alignment horizontal="center" vertical="center"/>
    </xf>
    <xf numFmtId="3" fontId="38" fillId="43" borderId="14" xfId="2" applyNumberFormat="1" applyFont="1" applyFill="1" applyBorder="1" applyAlignment="1">
      <alignment horizontal="center" vertical="center"/>
    </xf>
    <xf numFmtId="3" fontId="19" fillId="9" borderId="19" xfId="1" applyNumberFormat="1" applyFont="1" applyFill="1" applyBorder="1" applyAlignment="1" applyProtection="1">
      <alignment horizontal="center" vertical="center"/>
    </xf>
    <xf numFmtId="3" fontId="19" fillId="9" borderId="15" xfId="1" applyNumberFormat="1" applyFont="1" applyFill="1" applyBorder="1" applyAlignment="1" applyProtection="1">
      <alignment horizontal="center" vertical="center"/>
    </xf>
    <xf numFmtId="0" fontId="1" fillId="4" borderId="1" xfId="0" applyFont="1" applyFill="1" applyBorder="1" applyAlignment="1">
      <alignment horizontal="center" vertical="center"/>
    </xf>
    <xf numFmtId="0" fontId="31" fillId="44" borderId="19" xfId="0" applyFont="1" applyFill="1" applyBorder="1" applyAlignment="1">
      <alignment horizontal="center" vertical="center"/>
    </xf>
    <xf numFmtId="3" fontId="1" fillId="26" borderId="1" xfId="0" applyNumberFormat="1" applyFont="1" applyFill="1" applyBorder="1" applyAlignment="1">
      <alignment horizontal="center" vertical="center"/>
    </xf>
    <xf numFmtId="0" fontId="0" fillId="17" borderId="21" xfId="0" applyFill="1" applyBorder="1" applyAlignment="1">
      <alignment horizontal="center" vertical="center"/>
    </xf>
    <xf numFmtId="0" fontId="0" fillId="17" borderId="25" xfId="0" applyFill="1" applyBorder="1" applyAlignment="1">
      <alignment horizontal="center" vertical="center"/>
    </xf>
    <xf numFmtId="3" fontId="38" fillId="0" borderId="6" xfId="1" applyNumberFormat="1" applyFont="1" applyFill="1" applyBorder="1" applyAlignment="1" applyProtection="1">
      <alignment horizontal="center" vertical="center"/>
    </xf>
    <xf numFmtId="3" fontId="38" fillId="0" borderId="7" xfId="1" applyNumberFormat="1" applyFont="1" applyFill="1" applyBorder="1" applyAlignment="1" applyProtection="1">
      <alignment horizontal="center" vertical="center"/>
    </xf>
    <xf numFmtId="49" fontId="38" fillId="44" borderId="4" xfId="1" applyNumberFormat="1" applyFont="1" applyFill="1" applyBorder="1" applyAlignment="1" applyProtection="1">
      <alignment horizontal="center" vertical="center"/>
    </xf>
    <xf numFmtId="4" fontId="103" fillId="17" borderId="21" xfId="0" applyNumberFormat="1" applyFont="1" applyFill="1" applyBorder="1" applyAlignment="1">
      <alignment horizontal="center" vertical="center" wrapText="1"/>
    </xf>
    <xf numFmtId="0" fontId="103" fillId="17" borderId="21" xfId="0" applyFont="1" applyFill="1" applyBorder="1" applyAlignment="1">
      <alignment horizontal="center" vertical="center" wrapText="1"/>
    </xf>
    <xf numFmtId="1" fontId="19" fillId="26" borderId="2" xfId="1" applyNumberFormat="1" applyFont="1" applyFill="1" applyBorder="1" applyAlignment="1" applyProtection="1">
      <alignment horizontal="center" vertical="center"/>
    </xf>
    <xf numFmtId="3" fontId="38" fillId="0" borderId="5" xfId="1" applyNumberFormat="1" applyFont="1" applyFill="1" applyBorder="1" applyAlignment="1" applyProtection="1">
      <alignment horizontal="center" vertical="center"/>
    </xf>
    <xf numFmtId="3" fontId="92" fillId="17" borderId="21" xfId="2" applyNumberFormat="1" applyFont="1" applyFill="1" applyBorder="1" applyAlignment="1">
      <alignment horizontal="center" vertical="center"/>
    </xf>
    <xf numFmtId="3" fontId="92" fillId="17" borderId="0" xfId="2" applyNumberFormat="1" applyFont="1" applyFill="1" applyBorder="1" applyAlignment="1">
      <alignment horizontal="center" vertical="center"/>
    </xf>
    <xf numFmtId="3" fontId="92" fillId="17" borderId="19" xfId="2" applyNumberFormat="1" applyFont="1" applyFill="1" applyBorder="1" applyAlignment="1">
      <alignment horizontal="center" vertical="center"/>
    </xf>
    <xf numFmtId="3" fontId="92" fillId="17" borderId="16" xfId="2" applyNumberFormat="1" applyFont="1" applyFill="1" applyBorder="1" applyAlignment="1">
      <alignment horizontal="center" vertical="center"/>
    </xf>
    <xf numFmtId="0" fontId="28" fillId="25" borderId="1" xfId="2" applyFont="1" applyFill="1" applyBorder="1" applyAlignment="1">
      <alignment horizontal="center" vertical="center" wrapText="1"/>
    </xf>
    <xf numFmtId="3" fontId="92" fillId="17" borderId="1" xfId="2" applyNumberFormat="1" applyFont="1" applyFill="1" applyBorder="1" applyAlignment="1">
      <alignment horizontal="center" vertical="center"/>
    </xf>
    <xf numFmtId="0" fontId="1" fillId="8" borderId="20" xfId="0" applyFont="1" applyFill="1" applyBorder="1" applyAlignment="1">
      <alignment horizontal="center" vertical="center" wrapText="1"/>
    </xf>
    <xf numFmtId="0" fontId="1" fillId="8" borderId="19" xfId="0" applyFont="1" applyFill="1" applyBorder="1" applyAlignment="1">
      <alignment horizontal="center" vertical="center" wrapText="1"/>
    </xf>
    <xf numFmtId="0" fontId="20" fillId="25" borderId="1" xfId="1" applyFont="1" applyFill="1" applyBorder="1" applyAlignment="1">
      <alignment horizontal="center" vertical="center"/>
    </xf>
    <xf numFmtId="0" fontId="15" fillId="24" borderId="0" xfId="1" applyFont="1" applyFill="1" applyBorder="1" applyAlignment="1">
      <alignment horizontal="center" vertical="center" wrapText="1"/>
    </xf>
    <xf numFmtId="0" fontId="15" fillId="24" borderId="16" xfId="1" applyFont="1" applyFill="1" applyBorder="1" applyAlignment="1">
      <alignment horizontal="center" vertical="center" wrapText="1"/>
    </xf>
    <xf numFmtId="0" fontId="1" fillId="0" borderId="0" xfId="0" applyFont="1" applyAlignment="1">
      <alignment horizontal="center" vertical="center" wrapText="1"/>
    </xf>
    <xf numFmtId="4" fontId="105" fillId="17" borderId="21" xfId="0" applyNumberFormat="1" applyFont="1" applyFill="1" applyBorder="1" applyAlignment="1">
      <alignment horizontal="center" vertical="center"/>
    </xf>
    <xf numFmtId="0" fontId="105" fillId="17" borderId="21" xfId="0" applyFont="1" applyFill="1" applyBorder="1" applyAlignment="1">
      <alignment horizontal="center" vertical="center"/>
    </xf>
    <xf numFmtId="0" fontId="36" fillId="0" borderId="19" xfId="1" applyFont="1" applyBorder="1" applyAlignment="1">
      <alignment horizontal="center" vertical="center"/>
    </xf>
    <xf numFmtId="0" fontId="36" fillId="0" borderId="15" xfId="1" applyFont="1" applyBorder="1" applyAlignment="1">
      <alignment horizontal="center" vertical="center"/>
    </xf>
    <xf numFmtId="0" fontId="36" fillId="0" borderId="21" xfId="1" applyFont="1" applyBorder="1" applyAlignment="1">
      <alignment horizontal="center" vertical="center" wrapText="1"/>
    </xf>
    <xf numFmtId="0" fontId="36" fillId="0" borderId="25" xfId="1" applyFont="1" applyBorder="1" applyAlignment="1">
      <alignment horizontal="center" vertical="center" wrapText="1"/>
    </xf>
    <xf numFmtId="3" fontId="36" fillId="0" borderId="21" xfId="1" applyNumberFormat="1" applyFont="1" applyBorder="1" applyAlignment="1">
      <alignment horizontal="center" vertical="center" wrapText="1"/>
    </xf>
    <xf numFmtId="3" fontId="36" fillId="0" borderId="25" xfId="1" applyNumberFormat="1" applyFont="1" applyBorder="1" applyAlignment="1">
      <alignment horizontal="center" vertical="center" wrapText="1"/>
    </xf>
    <xf numFmtId="0" fontId="98" fillId="43" borderId="0" xfId="2" applyFont="1" applyFill="1" applyBorder="1" applyAlignment="1">
      <alignment horizontal="center" vertical="center"/>
    </xf>
    <xf numFmtId="0" fontId="123" fillId="41" borderId="0" xfId="2" applyFont="1" applyFill="1" applyBorder="1" applyAlignment="1">
      <alignment horizontal="center" vertical="center"/>
    </xf>
    <xf numFmtId="0" fontId="20" fillId="25" borderId="0" xfId="2" applyFont="1" applyFill="1" applyBorder="1" applyAlignment="1">
      <alignment horizontal="center" vertical="center"/>
    </xf>
    <xf numFmtId="3" fontId="105" fillId="17" borderId="21" xfId="0" applyNumberFormat="1" applyFont="1" applyFill="1" applyBorder="1" applyAlignment="1">
      <alignment horizontal="center" vertical="center"/>
    </xf>
    <xf numFmtId="0" fontId="98" fillId="44" borderId="0" xfId="2" applyFont="1" applyFill="1" applyBorder="1" applyAlignment="1">
      <alignment horizontal="center" vertical="center"/>
    </xf>
    <xf numFmtId="4" fontId="105" fillId="17" borderId="0" xfId="0" applyNumberFormat="1" applyFont="1" applyFill="1" applyBorder="1" applyAlignment="1">
      <alignment horizontal="center" vertical="center"/>
    </xf>
    <xf numFmtId="0" fontId="105" fillId="17" borderId="0" xfId="0" applyFont="1" applyFill="1" applyBorder="1" applyAlignment="1">
      <alignment horizontal="center" vertical="center"/>
    </xf>
    <xf numFmtId="4" fontId="104" fillId="17" borderId="21" xfId="0" applyNumberFormat="1" applyFont="1" applyFill="1" applyBorder="1" applyAlignment="1">
      <alignment horizontal="center" vertical="center"/>
    </xf>
    <xf numFmtId="0" fontId="104" fillId="17" borderId="21" xfId="0" applyFont="1" applyFill="1" applyBorder="1" applyAlignment="1">
      <alignment horizontal="center" vertical="center"/>
    </xf>
    <xf numFmtId="3" fontId="127" fillId="43" borderId="0" xfId="1" applyNumberFormat="1" applyFont="1" applyFill="1" applyBorder="1" applyAlignment="1" applyProtection="1">
      <alignment horizontal="center" vertical="center"/>
    </xf>
    <xf numFmtId="3" fontId="97" fillId="17" borderId="4" xfId="1" applyNumberFormat="1" applyFont="1" applyFill="1" applyBorder="1" applyAlignment="1" applyProtection="1">
      <alignment horizontal="center" vertical="center"/>
    </xf>
    <xf numFmtId="0" fontId="82" fillId="19" borderId="2" xfId="7" applyFont="1" applyFill="1" applyBorder="1" applyAlignment="1" applyProtection="1">
      <alignment horizontal="center" vertical="center" wrapText="1"/>
      <protection locked="0"/>
    </xf>
    <xf numFmtId="0" fontId="82" fillId="19" borderId="3" xfId="7" applyFont="1" applyFill="1" applyBorder="1" applyAlignment="1" applyProtection="1">
      <alignment horizontal="center" vertical="center" wrapText="1"/>
      <protection locked="0"/>
    </xf>
    <xf numFmtId="3" fontId="108" fillId="41" borderId="2" xfId="1" applyNumberFormat="1" applyFont="1" applyFill="1" applyBorder="1" applyAlignment="1" applyProtection="1">
      <alignment horizontal="center" vertical="center"/>
    </xf>
    <xf numFmtId="3" fontId="19" fillId="35" borderId="5" xfId="1" applyNumberFormat="1" applyFont="1" applyFill="1" applyBorder="1" applyAlignment="1" applyProtection="1">
      <alignment horizontal="center" vertical="center"/>
    </xf>
    <xf numFmtId="3" fontId="19" fillId="35" borderId="7" xfId="1" applyNumberFormat="1" applyFont="1" applyFill="1" applyBorder="1" applyAlignment="1" applyProtection="1">
      <alignment horizontal="center" vertical="center"/>
    </xf>
    <xf numFmtId="0" fontId="1" fillId="0" borderId="21" xfId="0" applyFont="1" applyFill="1" applyBorder="1" applyAlignment="1">
      <alignment horizontal="center" vertical="center"/>
    </xf>
    <xf numFmtId="3" fontId="125" fillId="43" borderId="19" xfId="1" applyNumberFormat="1" applyFont="1" applyFill="1" applyBorder="1" applyAlignment="1" applyProtection="1">
      <alignment horizontal="center" vertical="center"/>
    </xf>
    <xf numFmtId="3" fontId="125" fillId="43" borderId="16" xfId="1" applyNumberFormat="1" applyFont="1" applyFill="1" applyBorder="1" applyAlignment="1" applyProtection="1">
      <alignment horizontal="center" vertical="center"/>
    </xf>
    <xf numFmtId="3" fontId="108" fillId="41" borderId="19" xfId="1" applyNumberFormat="1" applyFont="1" applyFill="1" applyBorder="1" applyAlignment="1" applyProtection="1">
      <alignment horizontal="center" vertical="center"/>
    </xf>
    <xf numFmtId="49" fontId="19" fillId="41" borderId="4" xfId="1" applyNumberFormat="1" applyFont="1" applyFill="1" applyBorder="1" applyAlignment="1" applyProtection="1">
      <alignment horizontal="center" vertical="center"/>
    </xf>
    <xf numFmtId="49" fontId="19" fillId="41" borderId="21" xfId="1" applyNumberFormat="1" applyFont="1" applyFill="1" applyBorder="1" applyAlignment="1" applyProtection="1">
      <alignment horizontal="center" vertical="center"/>
    </xf>
    <xf numFmtId="3" fontId="87" fillId="44" borderId="21" xfId="1" applyNumberFormat="1" applyFont="1" applyFill="1" applyBorder="1" applyAlignment="1" applyProtection="1">
      <alignment horizontal="center" vertical="center"/>
    </xf>
    <xf numFmtId="3" fontId="87" fillId="44" borderId="25" xfId="1" applyNumberFormat="1" applyFont="1" applyFill="1" applyBorder="1" applyAlignment="1" applyProtection="1">
      <alignment horizontal="center" vertical="center"/>
    </xf>
    <xf numFmtId="3" fontId="123" fillId="9" borderId="20" xfId="1" applyNumberFormat="1" applyFont="1" applyFill="1" applyBorder="1" applyAlignment="1" applyProtection="1">
      <alignment horizontal="center" vertical="center"/>
    </xf>
    <xf numFmtId="3" fontId="123" fillId="9" borderId="18" xfId="1" applyNumberFormat="1" applyFont="1" applyFill="1" applyBorder="1" applyAlignment="1" applyProtection="1">
      <alignment horizontal="center" vertical="center"/>
    </xf>
    <xf numFmtId="3" fontId="123" fillId="9" borderId="19" xfId="1" applyNumberFormat="1" applyFont="1" applyFill="1" applyBorder="1" applyAlignment="1" applyProtection="1">
      <alignment horizontal="center" vertical="center"/>
    </xf>
    <xf numFmtId="3" fontId="123" fillId="9" borderId="16" xfId="1" applyNumberFormat="1" applyFont="1" applyFill="1" applyBorder="1" applyAlignment="1" applyProtection="1">
      <alignment horizontal="center" vertical="center"/>
    </xf>
    <xf numFmtId="3" fontId="35" fillId="41" borderId="20" xfId="1" applyNumberFormat="1" applyFont="1" applyFill="1" applyBorder="1" applyAlignment="1" applyProtection="1">
      <alignment horizontal="center" vertical="center"/>
    </xf>
    <xf numFmtId="3" fontId="35" fillId="41" borderId="18" xfId="1" applyNumberFormat="1" applyFont="1" applyFill="1" applyBorder="1" applyAlignment="1" applyProtection="1">
      <alignment horizontal="center" vertical="center"/>
    </xf>
    <xf numFmtId="3" fontId="36" fillId="41" borderId="1" xfId="15" applyNumberFormat="1" applyFont="1" applyFill="1" applyBorder="1" applyAlignment="1" applyProtection="1">
      <alignment horizontal="center" vertical="center"/>
    </xf>
    <xf numFmtId="3" fontId="36" fillId="41" borderId="5" xfId="15" applyNumberFormat="1" applyFont="1" applyFill="1" applyBorder="1" applyAlignment="1" applyProtection="1">
      <alignment horizontal="center" vertical="center"/>
    </xf>
    <xf numFmtId="3" fontId="38" fillId="43" borderId="1" xfId="15" applyNumberFormat="1" applyFont="1" applyFill="1" applyBorder="1" applyAlignment="1" applyProtection="1">
      <alignment horizontal="center" vertical="center"/>
    </xf>
    <xf numFmtId="3" fontId="38" fillId="43" borderId="5" xfId="15" applyNumberFormat="1" applyFont="1" applyFill="1" applyBorder="1" applyAlignment="1" applyProtection="1">
      <alignment horizontal="center" vertical="center"/>
    </xf>
    <xf numFmtId="49" fontId="3" fillId="10" borderId="14" xfId="0" applyNumberFormat="1" applyFont="1" applyFill="1" applyBorder="1" applyAlignment="1">
      <alignment horizontal="center" vertical="center" wrapText="1"/>
    </xf>
    <xf numFmtId="49" fontId="3" fillId="10" borderId="15" xfId="0"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14" borderId="1" xfId="0" applyFont="1" applyFill="1" applyBorder="1" applyAlignment="1">
      <alignment horizontal="center" vertical="center" wrapText="1"/>
    </xf>
    <xf numFmtId="0" fontId="1" fillId="9" borderId="16" xfId="0" applyFont="1" applyFill="1" applyBorder="1" applyAlignment="1">
      <alignment horizontal="center" vertical="center"/>
    </xf>
    <xf numFmtId="0" fontId="1" fillId="14" borderId="1" xfId="0" applyFont="1" applyFill="1" applyBorder="1" applyAlignment="1">
      <alignment horizontal="center" vertical="center"/>
    </xf>
    <xf numFmtId="0" fontId="1" fillId="9"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15" borderId="1" xfId="0" applyFont="1" applyFill="1" applyBorder="1" applyAlignment="1">
      <alignment horizontal="center" vertical="center" wrapText="1"/>
    </xf>
    <xf numFmtId="0" fontId="1" fillId="15" borderId="1" xfId="0" applyFont="1" applyFill="1" applyBorder="1" applyAlignment="1">
      <alignment horizontal="center" vertical="center"/>
    </xf>
    <xf numFmtId="3" fontId="80" fillId="13" borderId="21" xfId="2" applyNumberFormat="1" applyFont="1" applyFill="1" applyBorder="1" applyAlignment="1">
      <alignment horizontal="center" vertical="center"/>
    </xf>
    <xf numFmtId="3" fontId="80" fillId="13" borderId="25" xfId="2" applyNumberFormat="1" applyFont="1" applyFill="1" applyBorder="1" applyAlignment="1">
      <alignment horizontal="center" vertical="center"/>
    </xf>
    <xf numFmtId="3" fontId="14" fillId="13" borderId="20" xfId="2" applyNumberFormat="1" applyFont="1" applyFill="1" applyBorder="1" applyAlignment="1">
      <alignment horizontal="center" vertical="center"/>
    </xf>
    <xf numFmtId="3" fontId="14" fillId="13" borderId="14" xfId="2" applyNumberFormat="1" applyFont="1" applyFill="1" applyBorder="1" applyAlignment="1">
      <alignment horizontal="center" vertical="center"/>
    </xf>
    <xf numFmtId="3" fontId="80" fillId="13" borderId="20" xfId="2" applyNumberFormat="1" applyFont="1" applyFill="1" applyBorder="1" applyAlignment="1">
      <alignment horizontal="center" vertical="center"/>
    </xf>
    <xf numFmtId="3" fontId="80" fillId="13" borderId="14" xfId="2" applyNumberFormat="1" applyFont="1" applyFill="1" applyBorder="1" applyAlignment="1">
      <alignment horizontal="center" vertical="center"/>
    </xf>
    <xf numFmtId="3" fontId="45" fillId="13" borderId="21" xfId="2" applyNumberFormat="1" applyFont="1" applyFill="1" applyBorder="1" applyAlignment="1">
      <alignment horizontal="center" vertical="center"/>
    </xf>
    <xf numFmtId="3" fontId="45" fillId="13" borderId="25" xfId="2" applyNumberFormat="1" applyFont="1" applyFill="1" applyBorder="1" applyAlignment="1">
      <alignment horizontal="center" vertical="center"/>
    </xf>
    <xf numFmtId="3" fontId="14" fillId="13" borderId="21" xfId="2" applyNumberFormat="1" applyFont="1" applyFill="1" applyBorder="1" applyAlignment="1">
      <alignment horizontal="center" vertical="center"/>
    </xf>
    <xf numFmtId="3" fontId="14" fillId="13" borderId="25" xfId="2" applyNumberFormat="1" applyFont="1" applyFill="1" applyBorder="1" applyAlignment="1">
      <alignment horizontal="center" vertical="center"/>
    </xf>
    <xf numFmtId="3" fontId="14" fillId="13" borderId="21" xfId="2" applyNumberFormat="1" applyFont="1" applyFill="1" applyBorder="1" applyAlignment="1">
      <alignment horizontal="center" vertical="center" wrapText="1"/>
    </xf>
    <xf numFmtId="3" fontId="14" fillId="13" borderId="25" xfId="2" applyNumberFormat="1" applyFont="1" applyFill="1" applyBorder="1" applyAlignment="1">
      <alignment horizontal="center" vertical="center" wrapText="1"/>
    </xf>
    <xf numFmtId="0" fontId="0" fillId="0" borderId="0" xfId="0" applyAlignment="1">
      <alignment horizontal="center"/>
    </xf>
    <xf numFmtId="0" fontId="0" fillId="0" borderId="25" xfId="0" applyBorder="1" applyAlignment="1">
      <alignment horizontal="center"/>
    </xf>
    <xf numFmtId="0" fontId="0" fillId="0" borderId="1" xfId="0" applyBorder="1" applyAlignment="1">
      <alignment horizontal="center"/>
    </xf>
    <xf numFmtId="0" fontId="0" fillId="0" borderId="1" xfId="0" applyFont="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2" borderId="0" xfId="0" applyFont="1" applyFill="1" applyAlignment="1">
      <alignment horizontal="center"/>
    </xf>
    <xf numFmtId="0" fontId="0" fillId="16" borderId="1" xfId="0" applyFill="1" applyBorder="1" applyAlignment="1">
      <alignment horizontal="center" vertical="center"/>
    </xf>
    <xf numFmtId="0" fontId="0" fillId="16" borderId="5" xfId="0" applyFill="1" applyBorder="1" applyAlignment="1">
      <alignment horizontal="center" vertical="center" wrapText="1"/>
    </xf>
    <xf numFmtId="0" fontId="0" fillId="16" borderId="6" xfId="0" applyFill="1" applyBorder="1" applyAlignment="1">
      <alignment horizontal="center" vertical="center" wrapText="1"/>
    </xf>
    <xf numFmtId="0" fontId="0" fillId="16" borderId="7" xfId="0" applyFill="1" applyBorder="1" applyAlignment="1">
      <alignment horizontal="center" vertical="center" wrapText="1"/>
    </xf>
    <xf numFmtId="0" fontId="0" fillId="16" borderId="5" xfId="0" applyFill="1" applyBorder="1" applyAlignment="1">
      <alignment horizontal="center" vertical="center"/>
    </xf>
    <xf numFmtId="0" fontId="0" fillId="16" borderId="7" xfId="0" applyFill="1" applyBorder="1" applyAlignment="1">
      <alignment horizontal="center" vertical="center"/>
    </xf>
    <xf numFmtId="0" fontId="0" fillId="0" borderId="5"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9" fillId="2" borderId="0" xfId="0" applyFont="1" applyFill="1" applyAlignment="1">
      <alignment horizontal="center" vertical="center"/>
    </xf>
    <xf numFmtId="0" fontId="5" fillId="0" borderId="20" xfId="0" applyFont="1" applyBorder="1" applyAlignment="1">
      <alignment horizontal="left" vertical="top" wrapText="1"/>
    </xf>
    <xf numFmtId="0" fontId="5" fillId="0" borderId="18" xfId="0" applyFont="1" applyBorder="1" applyAlignment="1">
      <alignment horizontal="left" vertical="top" wrapText="1"/>
    </xf>
    <xf numFmtId="49" fontId="5" fillId="0" borderId="18" xfId="0" applyNumberFormat="1" applyFont="1" applyBorder="1" applyAlignment="1">
      <alignment horizontal="left" vertical="center" wrapText="1"/>
    </xf>
    <xf numFmtId="0" fontId="5" fillId="0" borderId="18" xfId="0" applyFont="1" applyBorder="1" applyAlignment="1">
      <alignment horizontal="left" vertical="center" wrapText="1"/>
    </xf>
    <xf numFmtId="0" fontId="5" fillId="0" borderId="14" xfId="0" applyFont="1" applyBorder="1" applyAlignment="1">
      <alignment horizontal="left" vertical="center" wrapText="1"/>
    </xf>
    <xf numFmtId="0" fontId="8" fillId="2" borderId="0" xfId="0" applyFont="1" applyFill="1" applyAlignment="1">
      <alignment horizontal="center" vertical="center"/>
    </xf>
    <xf numFmtId="49" fontId="5" fillId="0" borderId="18" xfId="0" applyNumberFormat="1" applyFont="1" applyBorder="1" applyAlignment="1">
      <alignment horizontal="left" vertical="center"/>
    </xf>
    <xf numFmtId="0" fontId="5" fillId="0" borderId="18" xfId="0" applyFont="1" applyBorder="1" applyAlignment="1">
      <alignment horizontal="left" vertical="center"/>
    </xf>
    <xf numFmtId="0" fontId="5" fillId="0" borderId="14" xfId="0" applyFont="1" applyBorder="1" applyAlignment="1">
      <alignment horizontal="left" vertical="center"/>
    </xf>
    <xf numFmtId="0" fontId="5" fillId="0" borderId="5" xfId="0" applyFont="1" applyBorder="1" applyAlignment="1">
      <alignment horizontal="right" vertical="center"/>
    </xf>
    <xf numFmtId="0" fontId="5" fillId="0" borderId="6" xfId="0" applyFont="1" applyBorder="1" applyAlignment="1">
      <alignment horizontal="right" vertical="center"/>
    </xf>
    <xf numFmtId="0" fontId="5" fillId="0" borderId="7" xfId="0" applyFont="1" applyBorder="1" applyAlignment="1">
      <alignment horizontal="right" vertical="center"/>
    </xf>
    <xf numFmtId="49" fontId="5" fillId="0" borderId="6" xfId="0" applyNumberFormat="1"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19" xfId="0" applyFont="1" applyBorder="1" applyAlignment="1">
      <alignment horizontal="left" vertical="top" wrapText="1"/>
    </xf>
    <xf numFmtId="0" fontId="5" fillId="0" borderId="16" xfId="0" applyFont="1" applyBorder="1" applyAlignment="1">
      <alignment horizontal="left" vertical="top" wrapText="1"/>
    </xf>
    <xf numFmtId="0" fontId="5" fillId="0" borderId="15" xfId="0" applyFont="1" applyBorder="1" applyAlignment="1">
      <alignment horizontal="left" vertical="top" wrapText="1"/>
    </xf>
    <xf numFmtId="49" fontId="5" fillId="0" borderId="6" xfId="0" applyNumberFormat="1" applyFont="1" applyBorder="1" applyAlignment="1">
      <alignment horizontal="left" wrapText="1"/>
    </xf>
    <xf numFmtId="0" fontId="5" fillId="0" borderId="6" xfId="0" applyFont="1" applyBorder="1" applyAlignment="1">
      <alignment horizontal="left" wrapText="1"/>
    </xf>
    <xf numFmtId="49" fontId="5" fillId="0" borderId="6" xfId="0" applyNumberFormat="1" applyFont="1" applyBorder="1" applyAlignment="1">
      <alignment horizontal="left"/>
    </xf>
    <xf numFmtId="0" fontId="5" fillId="0" borderId="6" xfId="0" applyFont="1" applyBorder="1" applyAlignment="1">
      <alignment horizontal="left"/>
    </xf>
    <xf numFmtId="0" fontId="5" fillId="0" borderId="7" xfId="0" applyFont="1" applyBorder="1" applyAlignment="1">
      <alignment horizontal="left"/>
    </xf>
    <xf numFmtId="0" fontId="7" fillId="2" borderId="0" xfId="0" applyFont="1" applyFill="1" applyAlignment="1">
      <alignment horizontal="center" vertical="center"/>
    </xf>
    <xf numFmtId="0" fontId="5" fillId="0" borderId="19"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8" xfId="0" applyFont="1" applyBorder="1" applyAlignment="1">
      <alignment horizontal="center" vertical="top"/>
    </xf>
    <xf numFmtId="0" fontId="5" fillId="0" borderId="14" xfId="0" applyFont="1" applyBorder="1" applyAlignment="1">
      <alignment horizontal="center" vertical="top"/>
    </xf>
    <xf numFmtId="0" fontId="5" fillId="0" borderId="0" xfId="0" applyFont="1" applyAlignment="1">
      <alignment horizontal="left" vertical="center"/>
    </xf>
    <xf numFmtId="0" fontId="5" fillId="0" borderId="1" xfId="0" applyFont="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18" xfId="0" applyFont="1" applyBorder="1" applyAlignment="1">
      <alignment horizontal="center" vertical="center" wrapText="1"/>
    </xf>
    <xf numFmtId="0" fontId="5" fillId="0" borderId="14" xfId="0" applyFont="1" applyBorder="1" applyAlignment="1">
      <alignment horizontal="center" vertical="center" wrapText="1"/>
    </xf>
    <xf numFmtId="2"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xf>
    <xf numFmtId="0" fontId="6" fillId="0" borderId="0" xfId="0" applyFont="1" applyAlignment="1">
      <alignment horizontal="center"/>
    </xf>
    <xf numFmtId="0" fontId="5" fillId="0" borderId="1" xfId="0" applyFont="1" applyBorder="1" applyAlignment="1">
      <alignment horizontal="left" vertical="center"/>
    </xf>
    <xf numFmtId="0" fontId="5" fillId="0" borderId="1" xfId="0" applyFont="1" applyBorder="1" applyAlignment="1">
      <alignment horizontal="left" vertical="top"/>
    </xf>
    <xf numFmtId="0" fontId="5" fillId="0" borderId="20" xfId="0" applyFont="1" applyBorder="1" applyAlignment="1">
      <alignment horizontal="center" vertical="center"/>
    </xf>
    <xf numFmtId="0" fontId="5" fillId="0" borderId="18" xfId="0" applyFont="1" applyBorder="1" applyAlignment="1">
      <alignment horizontal="center" vertical="center"/>
    </xf>
    <xf numFmtId="0" fontId="5" fillId="0" borderId="14" xfId="0" applyFont="1" applyBorder="1" applyAlignment="1">
      <alignment horizontal="center" vertical="center"/>
    </xf>
    <xf numFmtId="0" fontId="5" fillId="0" borderId="19"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20"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xf>
    <xf numFmtId="0" fontId="5" fillId="0" borderId="0" xfId="0" applyFont="1" applyAlignment="1">
      <alignment horizontal="left"/>
    </xf>
    <xf numFmtId="0" fontId="0" fillId="0" borderId="24" xfId="0" applyFill="1" applyBorder="1" applyAlignment="1">
      <alignment horizontal="center"/>
    </xf>
    <xf numFmtId="0" fontId="0" fillId="0" borderId="23" xfId="0" applyFill="1" applyBorder="1" applyAlignment="1">
      <alignment horizontal="center"/>
    </xf>
    <xf numFmtId="0" fontId="0" fillId="0" borderId="22" xfId="0" applyFill="1" applyBorder="1" applyAlignment="1">
      <alignment horizontal="center"/>
    </xf>
    <xf numFmtId="0" fontId="5" fillId="0" borderId="6" xfId="0" applyFont="1" applyBorder="1" applyAlignment="1">
      <alignment horizontal="center" vertical="top"/>
    </xf>
    <xf numFmtId="0" fontId="5" fillId="0" borderId="7" xfId="0" applyFont="1" applyBorder="1" applyAlignment="1">
      <alignment horizontal="center" vertical="top"/>
    </xf>
    <xf numFmtId="0" fontId="5" fillId="0" borderId="1" xfId="0" applyFont="1" applyBorder="1" applyAlignment="1">
      <alignment horizontal="left"/>
    </xf>
    <xf numFmtId="0" fontId="0" fillId="16" borderId="1" xfId="0" applyFill="1" applyBorder="1" applyAlignment="1">
      <alignment horizontal="center" vertical="center" wrapText="1"/>
    </xf>
    <xf numFmtId="0" fontId="0" fillId="0" borderId="1" xfId="0" applyBorder="1" applyAlignment="1">
      <alignment horizontal="left"/>
    </xf>
    <xf numFmtId="0" fontId="0" fillId="0" borderId="5" xfId="0" applyBorder="1" applyAlignment="1">
      <alignment horizontal="center"/>
    </xf>
    <xf numFmtId="0" fontId="0" fillId="0" borderId="7" xfId="0" applyBorder="1" applyAlignment="1">
      <alignment horizontal="center"/>
    </xf>
    <xf numFmtId="0" fontId="5" fillId="0" borderId="5" xfId="0" applyFont="1" applyBorder="1" applyAlignment="1">
      <alignment horizontal="left"/>
    </xf>
    <xf numFmtId="0" fontId="1" fillId="0" borderId="0" xfId="0" applyFont="1" applyFill="1" applyBorder="1" applyAlignment="1">
      <alignment horizontal="center" vertical="center"/>
    </xf>
    <xf numFmtId="0" fontId="1" fillId="0" borderId="0" xfId="0" applyNumberFormat="1" applyFont="1" applyFill="1" applyBorder="1" applyAlignment="1">
      <alignment horizontal="center" vertical="center" wrapText="1"/>
    </xf>
    <xf numFmtId="0" fontId="31" fillId="19" borderId="0" xfId="0" applyNumberFormat="1" applyFont="1" applyFill="1" applyBorder="1" applyAlignment="1">
      <alignment horizontal="center" vertical="center"/>
    </xf>
    <xf numFmtId="49" fontId="9" fillId="7" borderId="7" xfId="0" applyNumberFormat="1" applyFont="1" applyFill="1" applyBorder="1" applyAlignment="1">
      <alignment horizontal="center" vertical="center"/>
    </xf>
    <xf numFmtId="49" fontId="9" fillId="7" borderId="1" xfId="0" applyNumberFormat="1" applyFont="1" applyFill="1" applyBorder="1" applyAlignment="1">
      <alignment horizontal="center" vertical="center"/>
    </xf>
    <xf numFmtId="0" fontId="75" fillId="4" borderId="2" xfId="0" applyFont="1" applyFill="1" applyBorder="1" applyAlignment="1">
      <alignment horizontal="center" vertical="center" textRotation="90" wrapText="1"/>
    </xf>
    <xf numFmtId="0" fontId="75" fillId="4" borderId="3" xfId="0" applyFont="1" applyFill="1" applyBorder="1" applyAlignment="1">
      <alignment horizontal="center" vertical="center" textRotation="90" wrapText="1"/>
    </xf>
    <xf numFmtId="0" fontId="74" fillId="4" borderId="2" xfId="0" applyFont="1" applyFill="1" applyBorder="1" applyAlignment="1">
      <alignment horizontal="center" vertical="center" wrapText="1"/>
    </xf>
    <xf numFmtId="0" fontId="74" fillId="4" borderId="3" xfId="0" applyFont="1" applyFill="1" applyBorder="1" applyAlignment="1">
      <alignment horizontal="center" vertical="center" wrapText="1"/>
    </xf>
    <xf numFmtId="0" fontId="75" fillId="4" borderId="20" xfId="0" applyFont="1" applyFill="1" applyBorder="1" applyAlignment="1">
      <alignment horizontal="center" vertical="center" wrapText="1"/>
    </xf>
    <xf numFmtId="0" fontId="75" fillId="4" borderId="19"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62" fillId="0" borderId="5" xfId="1" applyFont="1" applyBorder="1" applyAlignment="1" applyProtection="1">
      <alignment horizontal="center" vertical="center" wrapText="1"/>
      <protection locked="0"/>
    </xf>
    <xf numFmtId="0" fontId="62" fillId="0" borderId="6" xfId="1" applyFont="1" applyBorder="1" applyAlignment="1" applyProtection="1">
      <alignment horizontal="center" vertical="center" wrapText="1"/>
      <protection locked="0"/>
    </xf>
    <xf numFmtId="0" fontId="62" fillId="0" borderId="7" xfId="1" applyFont="1" applyBorder="1" applyAlignment="1" applyProtection="1">
      <alignment horizontal="center" vertical="center" wrapText="1"/>
      <protection locked="0"/>
    </xf>
    <xf numFmtId="0" fontId="63" fillId="0" borderId="2" xfId="1" applyFont="1" applyBorder="1" applyAlignment="1" applyProtection="1">
      <alignment horizontal="center" vertical="center" wrapText="1"/>
      <protection locked="0"/>
    </xf>
    <xf numFmtId="0" fontId="63" fillId="0" borderId="3" xfId="1" applyFont="1" applyBorder="1" applyAlignment="1" applyProtection="1">
      <alignment horizontal="center" vertical="center" wrapText="1"/>
      <protection locked="0"/>
    </xf>
    <xf numFmtId="0" fontId="59" fillId="0" borderId="1" xfId="0" applyFont="1" applyBorder="1" applyAlignment="1">
      <alignment horizontal="center" vertical="center"/>
    </xf>
    <xf numFmtId="0" fontId="15" fillId="24" borderId="7" xfId="1" applyFont="1" applyFill="1" applyBorder="1" applyAlignment="1">
      <alignment horizontal="center" vertical="center" wrapText="1"/>
    </xf>
    <xf numFmtId="4" fontId="62" fillId="0" borderId="21" xfId="1" applyNumberFormat="1" applyFont="1" applyBorder="1" applyAlignment="1" applyProtection="1">
      <alignment horizontal="center" vertical="center" wrapText="1"/>
      <protection locked="0"/>
    </xf>
    <xf numFmtId="4" fontId="62" fillId="0" borderId="0" xfId="1" applyNumberFormat="1" applyFont="1" applyBorder="1" applyAlignment="1" applyProtection="1">
      <alignment horizontal="center" vertical="center" wrapText="1"/>
      <protection locked="0"/>
    </xf>
    <xf numFmtId="4" fontId="62" fillId="0" borderId="19" xfId="1" applyNumberFormat="1" applyFont="1" applyBorder="1" applyAlignment="1" applyProtection="1">
      <alignment horizontal="center" vertical="center" wrapText="1"/>
      <protection locked="0"/>
    </xf>
    <xf numFmtId="4" fontId="62" fillId="0" borderId="16" xfId="1" applyNumberFormat="1" applyFont="1" applyBorder="1" applyAlignment="1" applyProtection="1">
      <alignment horizontal="center" vertical="center" wrapText="1"/>
      <protection locked="0"/>
    </xf>
    <xf numFmtId="0" fontId="67" fillId="0" borderId="0" xfId="0" applyFont="1" applyFill="1" applyBorder="1" applyAlignment="1">
      <alignment horizontal="center" vertical="center" wrapText="1"/>
    </xf>
    <xf numFmtId="49" fontId="68" fillId="0" borderId="4" xfId="0" applyNumberFormat="1" applyFont="1" applyBorder="1" applyAlignment="1">
      <alignment horizontal="center" vertical="center" textRotation="90" wrapText="1"/>
    </xf>
    <xf numFmtId="49" fontId="20" fillId="0" borderId="2" xfId="0" applyNumberFormat="1" applyFont="1" applyBorder="1" applyAlignment="1">
      <alignment horizontal="center" vertical="center" wrapText="1"/>
    </xf>
    <xf numFmtId="49" fontId="20" fillId="0" borderId="25" xfId="0" applyNumberFormat="1" applyFont="1" applyBorder="1" applyAlignment="1">
      <alignment horizontal="center" vertical="center" wrapText="1"/>
    </xf>
    <xf numFmtId="49" fontId="20" fillId="0" borderId="15"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3" xfId="0" applyFont="1" applyBorder="1" applyAlignment="1">
      <alignment horizontal="center" vertical="center" wrapText="1"/>
    </xf>
    <xf numFmtId="4" fontId="20" fillId="25" borderId="2" xfId="2" applyNumberFormat="1" applyFont="1" applyFill="1" applyBorder="1" applyAlignment="1">
      <alignment horizontal="center" vertical="center" wrapText="1"/>
    </xf>
    <xf numFmtId="4" fontId="20" fillId="25" borderId="4" xfId="2" applyNumberFormat="1" applyFont="1" applyFill="1" applyBorder="1" applyAlignment="1">
      <alignment horizontal="center" vertical="center" wrapText="1"/>
    </xf>
    <xf numFmtId="4" fontId="20" fillId="25" borderId="3" xfId="2" applyNumberFormat="1" applyFont="1" applyFill="1" applyBorder="1" applyAlignment="1">
      <alignment horizontal="center" vertical="center" wrapText="1"/>
    </xf>
    <xf numFmtId="3" fontId="20" fillId="25" borderId="4" xfId="2" applyNumberFormat="1" applyFont="1" applyFill="1" applyBorder="1" applyAlignment="1">
      <alignment horizontal="center" vertical="center"/>
    </xf>
    <xf numFmtId="3" fontId="20" fillId="25" borderId="3" xfId="2" applyNumberFormat="1" applyFont="1" applyFill="1" applyBorder="1" applyAlignment="1">
      <alignment horizontal="center" vertical="center"/>
    </xf>
    <xf numFmtId="0" fontId="63" fillId="26" borderId="4" xfId="1" applyFont="1" applyFill="1" applyBorder="1" applyAlignment="1" applyProtection="1">
      <alignment horizontal="center" vertical="center" wrapText="1"/>
      <protection locked="0"/>
    </xf>
    <xf numFmtId="0" fontId="63" fillId="26" borderId="3" xfId="1" applyFont="1" applyFill="1" applyBorder="1" applyAlignment="1" applyProtection="1">
      <alignment horizontal="center" vertical="center" wrapText="1"/>
      <protection locked="0"/>
    </xf>
    <xf numFmtId="0" fontId="0" fillId="0" borderId="1" xfId="0" applyFont="1" applyFill="1" applyBorder="1" applyAlignment="1">
      <alignment horizontal="center" vertical="center"/>
    </xf>
    <xf numFmtId="49" fontId="72" fillId="16" borderId="5" xfId="0" applyNumberFormat="1" applyFont="1" applyFill="1" applyBorder="1" applyAlignment="1">
      <alignment horizontal="center" vertical="center" wrapText="1"/>
    </xf>
    <xf numFmtId="49" fontId="72" fillId="16" borderId="7" xfId="0" applyNumberFormat="1" applyFont="1" applyFill="1" applyBorder="1" applyAlignment="1">
      <alignment horizontal="center" vertical="center" wrapText="1"/>
    </xf>
    <xf numFmtId="0" fontId="4" fillId="0" borderId="5" xfId="0" applyNumberFormat="1" applyFont="1" applyBorder="1" applyAlignment="1">
      <alignment horizontal="center" vertical="center" wrapText="1"/>
    </xf>
    <xf numFmtId="0" fontId="4" fillId="0" borderId="6" xfId="0" applyNumberFormat="1" applyFont="1" applyBorder="1" applyAlignment="1">
      <alignment horizontal="center" vertical="center" wrapText="1"/>
    </xf>
    <xf numFmtId="0" fontId="0" fillId="0" borderId="2"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3" xfId="0" applyFont="1" applyFill="1" applyBorder="1" applyAlignment="1">
      <alignment horizontal="center" vertical="center"/>
    </xf>
    <xf numFmtId="3" fontId="20" fillId="25" borderId="2" xfId="2" applyNumberFormat="1" applyFont="1" applyFill="1" applyBorder="1" applyAlignment="1">
      <alignment horizontal="center" vertical="center"/>
    </xf>
    <xf numFmtId="9" fontId="20" fillId="25" borderId="1" xfId="3" applyNumberFormat="1" applyFont="1" applyFill="1" applyBorder="1" applyAlignment="1">
      <alignment horizontal="center" vertical="center"/>
    </xf>
    <xf numFmtId="0" fontId="3" fillId="10" borderId="5" xfId="0" applyFont="1" applyFill="1" applyBorder="1" applyAlignment="1">
      <alignment horizontal="center" vertical="center"/>
    </xf>
    <xf numFmtId="0" fontId="15" fillId="24" borderId="2" xfId="1" applyFont="1" applyFill="1" applyBorder="1" applyAlignment="1">
      <alignment horizontal="center" vertical="center"/>
    </xf>
    <xf numFmtId="49" fontId="71" fillId="7" borderId="1" xfId="0" applyNumberFormat="1" applyFont="1" applyFill="1" applyBorder="1" applyAlignment="1">
      <alignment horizontal="center" vertical="center"/>
    </xf>
    <xf numFmtId="0" fontId="1" fillId="0" borderId="21" xfId="0" applyNumberFormat="1" applyFont="1" applyBorder="1" applyAlignment="1">
      <alignment horizontal="center" vertical="center" wrapText="1"/>
    </xf>
    <xf numFmtId="0" fontId="1" fillId="0" borderId="0" xfId="0" applyNumberFormat="1" applyFont="1" applyBorder="1" applyAlignment="1">
      <alignment horizontal="center" vertical="center" wrapText="1"/>
    </xf>
    <xf numFmtId="0" fontId="1" fillId="0" borderId="25" xfId="0" applyNumberFormat="1" applyFont="1" applyBorder="1" applyAlignment="1">
      <alignment horizontal="center" vertical="center" wrapText="1"/>
    </xf>
    <xf numFmtId="49" fontId="1" fillId="0" borderId="2" xfId="0" applyNumberFormat="1" applyFont="1" applyBorder="1" applyAlignment="1">
      <alignment horizontal="left" vertical="center" wrapText="1"/>
    </xf>
    <xf numFmtId="49" fontId="1" fillId="0" borderId="4" xfId="0" applyNumberFormat="1" applyFont="1" applyBorder="1" applyAlignment="1">
      <alignment horizontal="left" vertical="center" wrapText="1"/>
    </xf>
    <xf numFmtId="49" fontId="1" fillId="0" borderId="3" xfId="0" applyNumberFormat="1" applyFont="1" applyBorder="1" applyAlignment="1">
      <alignment horizontal="left" vertical="center" wrapText="1"/>
    </xf>
    <xf numFmtId="0" fontId="1" fillId="0" borderId="2" xfId="0" applyNumberFormat="1" applyFont="1" applyBorder="1" applyAlignment="1">
      <alignment horizontal="left" vertical="center" wrapText="1"/>
    </xf>
    <xf numFmtId="0" fontId="1" fillId="0" borderId="4"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3" fillId="10" borderId="2" xfId="0" applyFont="1" applyFill="1" applyBorder="1" applyAlignment="1">
      <alignment horizontal="center" vertical="center" wrapText="1"/>
    </xf>
    <xf numFmtId="49" fontId="1" fillId="0" borderId="1" xfId="0" applyNumberFormat="1" applyFont="1" applyBorder="1" applyAlignment="1">
      <alignment horizontal="left" vertical="center" wrapText="1"/>
    </xf>
    <xf numFmtId="0" fontId="0" fillId="0" borderId="4" xfId="0" applyBorder="1" applyAlignment="1">
      <alignment horizontal="left"/>
    </xf>
    <xf numFmtId="0" fontId="0" fillId="0" borderId="3" xfId="0" applyBorder="1" applyAlignment="1">
      <alignment horizontal="left"/>
    </xf>
    <xf numFmtId="49" fontId="1" fillId="0" borderId="2" xfId="0" applyNumberFormat="1" applyFont="1" applyFill="1" applyBorder="1" applyAlignment="1">
      <alignment horizontal="left" vertical="center" wrapText="1"/>
    </xf>
    <xf numFmtId="49" fontId="1" fillId="0" borderId="4" xfId="0" applyNumberFormat="1" applyFont="1" applyFill="1" applyBorder="1" applyAlignment="1">
      <alignment horizontal="left" vertical="center" wrapText="1"/>
    </xf>
    <xf numFmtId="49" fontId="1" fillId="0" borderId="3" xfId="0" applyNumberFormat="1"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NumberFormat="1" applyFont="1" applyFill="1" applyBorder="1" applyAlignment="1">
      <alignment horizontal="left" vertical="center" wrapText="1"/>
    </xf>
    <xf numFmtId="0" fontId="1" fillId="0" borderId="3" xfId="0" applyNumberFormat="1"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3" xfId="0" applyFont="1" applyBorder="1" applyAlignment="1">
      <alignment horizontal="left" vertical="center" wrapText="1"/>
    </xf>
    <xf numFmtId="169" fontId="1" fillId="0" borderId="2" xfId="0" applyNumberFormat="1" applyFont="1" applyBorder="1" applyAlignment="1">
      <alignment horizontal="center" vertical="center"/>
    </xf>
    <xf numFmtId="169" fontId="65" fillId="0" borderId="20" xfId="1" applyNumberFormat="1" applyFont="1" applyFill="1" applyBorder="1" applyAlignment="1" applyProtection="1">
      <alignment horizontal="center" vertical="center"/>
    </xf>
    <xf numFmtId="169" fontId="65" fillId="0" borderId="14" xfId="1" applyNumberFormat="1" applyFont="1" applyFill="1" applyBorder="1" applyAlignment="1" applyProtection="1">
      <alignment horizontal="center" vertical="center"/>
    </xf>
    <xf numFmtId="169" fontId="65" fillId="0" borderId="21" xfId="1" applyNumberFormat="1" applyFont="1" applyFill="1" applyBorder="1" applyAlignment="1" applyProtection="1">
      <alignment horizontal="center" vertical="center"/>
    </xf>
    <xf numFmtId="169" fontId="65" fillId="0" borderId="25" xfId="1" applyNumberFormat="1" applyFont="1" applyFill="1" applyBorder="1" applyAlignment="1" applyProtection="1">
      <alignment horizontal="center" vertical="center"/>
    </xf>
    <xf numFmtId="169" fontId="65" fillId="0" borderId="19" xfId="1" applyNumberFormat="1" applyFont="1" applyFill="1" applyBorder="1" applyAlignment="1" applyProtection="1">
      <alignment horizontal="center" vertical="center"/>
    </xf>
    <xf numFmtId="169" fontId="65" fillId="0" borderId="15" xfId="1" applyNumberFormat="1" applyFont="1" applyFill="1" applyBorder="1" applyAlignment="1" applyProtection="1">
      <alignment horizontal="center" vertical="center"/>
    </xf>
    <xf numFmtId="49" fontId="23" fillId="0" borderId="0" xfId="1" applyNumberFormat="1" applyFont="1" applyFill="1" applyBorder="1" applyAlignment="1">
      <alignment horizontal="center" vertical="center"/>
    </xf>
    <xf numFmtId="49" fontId="23" fillId="0" borderId="0" xfId="1" quotePrefix="1" applyNumberFormat="1" applyFont="1" applyFill="1" applyBorder="1" applyAlignment="1">
      <alignment horizontal="center" vertical="center"/>
    </xf>
    <xf numFmtId="0" fontId="1" fillId="0" borderId="1" xfId="0" applyNumberFormat="1" applyFont="1" applyBorder="1" applyAlignment="1">
      <alignment horizontal="left" vertical="center" wrapText="1"/>
    </xf>
    <xf numFmtId="0" fontId="20" fillId="28" borderId="2" xfId="1" applyFont="1" applyFill="1" applyBorder="1" applyAlignment="1">
      <alignment horizontal="center" vertical="center" wrapText="1"/>
    </xf>
    <xf numFmtId="0" fontId="20" fillId="28" borderId="3" xfId="1" applyFont="1" applyFill="1" applyBorder="1" applyAlignment="1">
      <alignment horizontal="center" vertical="center" wrapText="1"/>
    </xf>
    <xf numFmtId="0" fontId="38" fillId="0" borderId="0" xfId="1" applyFont="1" applyFill="1" applyBorder="1" applyAlignment="1">
      <alignment horizontal="center" vertical="center" wrapText="1"/>
    </xf>
    <xf numFmtId="0" fontId="19" fillId="0" borderId="0" xfId="1" applyFont="1" applyFill="1" applyBorder="1" applyAlignment="1">
      <alignment horizontal="center" vertical="center" wrapText="1"/>
    </xf>
    <xf numFmtId="0" fontId="1" fillId="0" borderId="4" xfId="0" applyNumberFormat="1" applyFont="1" applyFill="1" applyBorder="1" applyAlignment="1">
      <alignment horizontal="left" vertical="center" wrapText="1"/>
    </xf>
    <xf numFmtId="0" fontId="62" fillId="0" borderId="5" xfId="1" applyFont="1" applyBorder="1" applyAlignment="1" applyProtection="1">
      <alignment horizontal="center" vertical="center"/>
      <protection locked="0"/>
    </xf>
    <xf numFmtId="0" fontId="62" fillId="0" borderId="6" xfId="1" applyFont="1" applyBorder="1" applyAlignment="1" applyProtection="1">
      <alignment horizontal="center" vertical="center"/>
      <protection locked="0"/>
    </xf>
    <xf numFmtId="0" fontId="1" fillId="0" borderId="2" xfId="0" applyNumberFormat="1" applyFont="1" applyBorder="1" applyAlignment="1">
      <alignment horizontal="center" vertical="center" wrapText="1"/>
    </xf>
    <xf numFmtId="0" fontId="1" fillId="0" borderId="19" xfId="0" applyNumberFormat="1" applyFont="1" applyBorder="1" applyAlignment="1">
      <alignment horizontal="center" vertical="center" wrapText="1"/>
    </xf>
    <xf numFmtId="0" fontId="1" fillId="0" borderId="4"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48" fillId="0" borderId="1" xfId="0" applyFont="1" applyBorder="1" applyAlignment="1">
      <alignment vertical="center" wrapText="1"/>
    </xf>
    <xf numFmtId="49" fontId="146" fillId="22"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2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46" fillId="22" borderId="1" xfId="0" applyFont="1" applyFill="1" applyBorder="1" applyAlignment="1">
      <alignment horizontal="center" vertical="center" wrapText="1"/>
    </xf>
    <xf numFmtId="0" fontId="149" fillId="0" borderId="16" xfId="0" applyFont="1" applyFill="1" applyBorder="1" applyAlignment="1">
      <alignment horizontal="center" vertical="center"/>
    </xf>
    <xf numFmtId="0" fontId="149" fillId="0" borderId="15" xfId="0" applyFont="1" applyFill="1" applyBorder="1" applyAlignment="1">
      <alignment horizontal="center" vertical="center"/>
    </xf>
    <xf numFmtId="0" fontId="149" fillId="0" borderId="0" xfId="0" applyFont="1" applyFill="1" applyBorder="1" applyAlignment="1">
      <alignment horizontal="center" vertical="center"/>
    </xf>
    <xf numFmtId="0" fontId="147" fillId="0" borderId="1" xfId="0" applyNumberFormat="1" applyFont="1" applyFill="1" applyBorder="1" applyAlignment="1">
      <alignment horizontal="left" vertical="center" wrapText="1"/>
    </xf>
    <xf numFmtId="49" fontId="85" fillId="0" borderId="1" xfId="0" applyNumberFormat="1" applyFont="1" applyFill="1" applyBorder="1" applyAlignment="1">
      <alignment horizontal="center" vertical="center" wrapText="1"/>
    </xf>
    <xf numFmtId="0" fontId="85" fillId="0" borderId="1" xfId="0" applyFont="1" applyFill="1" applyBorder="1" applyAlignment="1">
      <alignment horizontal="left" vertical="center" wrapText="1"/>
    </xf>
    <xf numFmtId="4" fontId="85" fillId="0" borderId="1" xfId="2" applyNumberFormat="1" applyFont="1" applyFill="1" applyBorder="1" applyAlignment="1">
      <alignment horizontal="center" vertical="center" wrapText="1"/>
    </xf>
    <xf numFmtId="3" fontId="85" fillId="0" borderId="1" xfId="2" applyNumberFormat="1" applyFont="1" applyFill="1" applyBorder="1" applyAlignment="1">
      <alignment horizontal="center" vertical="center" wrapText="1"/>
    </xf>
    <xf numFmtId="0" fontId="147" fillId="0" borderId="1" xfId="0" applyNumberFormat="1" applyFont="1" applyFill="1" applyBorder="1" applyAlignment="1">
      <alignment horizontal="left" vertical="center" wrapText="1"/>
    </xf>
    <xf numFmtId="49" fontId="85" fillId="0" borderId="1" xfId="1" applyNumberFormat="1" applyFont="1" applyFill="1" applyBorder="1" applyAlignment="1">
      <alignment horizontal="center" vertical="center" wrapText="1"/>
    </xf>
    <xf numFmtId="49" fontId="85" fillId="0" borderId="1" xfId="0" applyNumberFormat="1" applyFont="1" applyFill="1" applyBorder="1" applyAlignment="1">
      <alignment horizontal="left" vertical="center" wrapText="1"/>
    </xf>
    <xf numFmtId="49" fontId="147" fillId="0" borderId="1" xfId="0" applyNumberFormat="1" applyFont="1" applyFill="1" applyBorder="1" applyAlignment="1">
      <alignment horizontal="left" vertical="center" wrapText="1"/>
    </xf>
    <xf numFmtId="0" fontId="147" fillId="0" borderId="1" xfId="2" applyFont="1" applyFill="1" applyBorder="1" applyAlignment="1">
      <alignment horizontal="left" vertical="center" wrapText="1"/>
    </xf>
    <xf numFmtId="4" fontId="85" fillId="0" borderId="1" xfId="8" applyNumberFormat="1" applyFont="1" applyFill="1" applyBorder="1" applyAlignment="1">
      <alignment horizontal="center" vertical="center" wrapText="1"/>
    </xf>
    <xf numFmtId="0" fontId="85" fillId="0" borderId="1" xfId="1" applyFont="1" applyFill="1" applyBorder="1" applyAlignment="1">
      <alignment horizontal="left" vertical="center" wrapText="1"/>
    </xf>
    <xf numFmtId="1" fontId="85" fillId="0" borderId="1" xfId="2" applyNumberFormat="1" applyFont="1" applyFill="1" applyBorder="1" applyAlignment="1">
      <alignment horizontal="center" vertical="center" wrapText="1"/>
    </xf>
    <xf numFmtId="0" fontId="85" fillId="0" borderId="1" xfId="2" applyFont="1" applyFill="1" applyBorder="1" applyAlignment="1">
      <alignment horizontal="center" vertical="center" wrapText="1"/>
    </xf>
    <xf numFmtId="0" fontId="85" fillId="0" borderId="1" xfId="2" applyFont="1" applyFill="1" applyBorder="1" applyAlignment="1">
      <alignment horizontal="left" vertical="center" wrapText="1"/>
    </xf>
    <xf numFmtId="49" fontId="85" fillId="0" borderId="1" xfId="1" quotePrefix="1" applyNumberFormat="1" applyFont="1" applyFill="1" applyBorder="1" applyAlignment="1">
      <alignment horizontal="center" vertical="center" wrapText="1"/>
    </xf>
    <xf numFmtId="0" fontId="85" fillId="0" borderId="1" xfId="1" applyFont="1" applyFill="1" applyBorder="1" applyAlignment="1">
      <alignment horizontal="center" vertical="center" wrapText="1"/>
    </xf>
    <xf numFmtId="0" fontId="85" fillId="0" borderId="1" xfId="2" applyNumberFormat="1" applyFont="1" applyFill="1" applyBorder="1" applyAlignment="1">
      <alignment horizontal="center" vertical="center" wrapText="1"/>
    </xf>
    <xf numFmtId="0" fontId="1" fillId="0" borderId="0" xfId="0" applyFont="1" applyFill="1" applyAlignment="1">
      <alignment horizontal="left" vertical="center"/>
    </xf>
    <xf numFmtId="0" fontId="3" fillId="0" borderId="1" xfId="0" applyFont="1" applyFill="1" applyBorder="1" applyAlignment="1">
      <alignment horizontal="center" vertical="center"/>
    </xf>
    <xf numFmtId="49" fontId="3" fillId="0" borderId="14"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9" fontId="3" fillId="0" borderId="15" xfId="0" applyNumberFormat="1"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2" xfId="0" applyFont="1" applyFill="1" applyBorder="1" applyAlignment="1">
      <alignment horizontal="center" vertical="center"/>
    </xf>
    <xf numFmtId="1" fontId="19" fillId="0" borderId="20" xfId="2"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left" vertical="center"/>
    </xf>
    <xf numFmtId="49" fontId="1" fillId="0" borderId="0" xfId="0" applyNumberFormat="1" applyFont="1" applyFill="1" applyAlignment="1">
      <alignment horizontal="left" vertical="center"/>
    </xf>
    <xf numFmtId="49" fontId="3" fillId="0" borderId="6"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20" fillId="0" borderId="2" xfId="0" applyFont="1" applyFill="1" applyBorder="1" applyAlignment="1">
      <alignment horizontal="center" vertical="center" wrapText="1"/>
    </xf>
    <xf numFmtId="0" fontId="20" fillId="0" borderId="4" xfId="0" applyFont="1" applyFill="1" applyBorder="1" applyAlignment="1">
      <alignment horizontal="center" vertical="center" wrapText="1"/>
    </xf>
    <xf numFmtId="2" fontId="20" fillId="0" borderId="4" xfId="2" applyNumberFormat="1" applyFont="1" applyFill="1" applyBorder="1" applyAlignment="1">
      <alignment horizontal="center" vertical="center"/>
    </xf>
    <xf numFmtId="0" fontId="20" fillId="0" borderId="3" xfId="0" applyFont="1" applyFill="1" applyBorder="1" applyAlignment="1">
      <alignment horizontal="center" vertical="center" wrapText="1"/>
    </xf>
    <xf numFmtId="0" fontId="3" fillId="0" borderId="2" xfId="0" applyFont="1" applyFill="1" applyBorder="1" applyAlignment="1">
      <alignment horizontal="center" vertical="center"/>
    </xf>
    <xf numFmtId="49" fontId="3" fillId="0" borderId="2" xfId="0" applyNumberFormat="1" applyFont="1" applyFill="1" applyBorder="1" applyAlignment="1">
      <alignment horizontal="left" vertical="center"/>
    </xf>
    <xf numFmtId="0" fontId="3" fillId="0" borderId="2" xfId="0" applyFont="1" applyFill="1" applyBorder="1" applyAlignment="1">
      <alignment horizontal="center" vertical="center" wrapText="1"/>
    </xf>
    <xf numFmtId="0" fontId="19" fillId="0" borderId="1" xfId="2"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20" xfId="0" applyFont="1" applyFill="1" applyBorder="1" applyAlignment="1">
      <alignment vertical="center" wrapText="1"/>
    </xf>
    <xf numFmtId="0" fontId="24" fillId="0" borderId="2" xfId="0" applyFont="1" applyFill="1" applyBorder="1" applyAlignment="1">
      <alignment horizontal="center" vertical="center"/>
    </xf>
    <xf numFmtId="3" fontId="24" fillId="0" borderId="2" xfId="2" applyNumberFormat="1" applyFont="1" applyFill="1" applyBorder="1" applyAlignment="1">
      <alignment horizontal="center" vertical="center"/>
    </xf>
    <xf numFmtId="0" fontId="22" fillId="0" borderId="4" xfId="0" applyFont="1" applyFill="1" applyBorder="1" applyAlignment="1">
      <alignment horizontal="center" vertical="center" wrapText="1"/>
    </xf>
    <xf numFmtId="4" fontId="24" fillId="0" borderId="4" xfId="2" applyNumberFormat="1" applyFont="1" applyFill="1" applyBorder="1" applyAlignment="1">
      <alignment horizontal="center" vertical="center"/>
    </xf>
    <xf numFmtId="3" fontId="24" fillId="0" borderId="4" xfId="2" applyNumberFormat="1" applyFont="1" applyFill="1" applyBorder="1" applyAlignment="1">
      <alignment horizontal="center" vertical="center"/>
    </xf>
    <xf numFmtId="0" fontId="24" fillId="0" borderId="4" xfId="0" applyFont="1" applyFill="1" applyBorder="1" applyAlignment="1">
      <alignment horizontal="center" vertical="center"/>
    </xf>
    <xf numFmtId="0" fontId="22" fillId="0" borderId="2" xfId="1" applyFont="1" applyFill="1" applyBorder="1" applyAlignment="1">
      <alignment horizontal="center" vertical="center"/>
    </xf>
    <xf numFmtId="4" fontId="22" fillId="0" borderId="20" xfId="2" applyNumberFormat="1" applyFont="1" applyFill="1" applyBorder="1" applyAlignment="1">
      <alignment horizontal="center" vertical="center" wrapText="1"/>
    </xf>
    <xf numFmtId="3" fontId="22" fillId="0" borderId="20" xfId="2" applyNumberFormat="1" applyFont="1" applyFill="1" applyBorder="1" applyAlignment="1">
      <alignment horizontal="center" vertical="center" wrapText="1"/>
    </xf>
    <xf numFmtId="4" fontId="22" fillId="0" borderId="21" xfId="2" applyNumberFormat="1" applyFont="1" applyFill="1" applyBorder="1" applyAlignment="1">
      <alignment horizontal="center" vertical="center" wrapText="1"/>
    </xf>
    <xf numFmtId="1" fontId="22" fillId="0" borderId="21" xfId="2" applyNumberFormat="1" applyFont="1" applyFill="1" applyBorder="1" applyAlignment="1">
      <alignment horizontal="center" vertical="center" wrapText="1"/>
    </xf>
    <xf numFmtId="3" fontId="22" fillId="0" borderId="21" xfId="2" applyNumberFormat="1" applyFont="1" applyFill="1" applyBorder="1" applyAlignment="1">
      <alignment horizontal="center" vertical="center" wrapText="1"/>
    </xf>
    <xf numFmtId="0" fontId="22" fillId="0" borderId="3" xfId="0" applyFont="1" applyFill="1" applyBorder="1" applyAlignment="1">
      <alignment wrapText="1"/>
    </xf>
    <xf numFmtId="4" fontId="22" fillId="0" borderId="19" xfId="2" applyNumberFormat="1" applyFont="1" applyFill="1" applyBorder="1" applyAlignment="1">
      <alignment horizontal="center"/>
    </xf>
    <xf numFmtId="3" fontId="22" fillId="0" borderId="19" xfId="2" applyNumberFormat="1" applyFont="1" applyFill="1" applyBorder="1" applyAlignment="1">
      <alignment horizontal="center" vertical="center"/>
    </xf>
    <xf numFmtId="0" fontId="20" fillId="0" borderId="2" xfId="2" applyFont="1" applyFill="1" applyBorder="1" applyAlignment="1">
      <alignment horizontal="center" vertical="center"/>
    </xf>
    <xf numFmtId="4" fontId="20" fillId="0" borderId="2" xfId="0" applyNumberFormat="1" applyFont="1" applyFill="1" applyBorder="1" applyAlignment="1">
      <alignment horizontal="center" vertical="center" wrapText="1"/>
    </xf>
    <xf numFmtId="4" fontId="20" fillId="0" borderId="4" xfId="0" applyNumberFormat="1" applyFont="1" applyFill="1" applyBorder="1" applyAlignment="1">
      <alignment horizontal="center" vertical="center" wrapText="1"/>
    </xf>
    <xf numFmtId="4" fontId="20" fillId="0" borderId="21" xfId="0" applyNumberFormat="1" applyFont="1" applyFill="1" applyBorder="1" applyAlignment="1">
      <alignment horizontal="center" vertical="center" wrapText="1"/>
    </xf>
    <xf numFmtId="0" fontId="20" fillId="0" borderId="3" xfId="0" applyFont="1" applyFill="1" applyBorder="1" applyAlignment="1">
      <alignment horizontal="center" vertical="center"/>
    </xf>
    <xf numFmtId="4" fontId="20" fillId="0" borderId="3"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0" fontId="17" fillId="0" borderId="2" xfId="1" applyFont="1" applyFill="1" applyBorder="1" applyAlignment="1">
      <alignment vertical="center" wrapText="1"/>
    </xf>
    <xf numFmtId="4" fontId="18" fillId="0" borderId="25" xfId="2" applyNumberFormat="1" applyFont="1" applyFill="1" applyBorder="1" applyAlignment="1">
      <alignment horizontal="center" vertical="center" wrapText="1"/>
    </xf>
    <xf numFmtId="0" fontId="1" fillId="0" borderId="21"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7" fillId="0" borderId="4" xfId="1" applyFont="1" applyFill="1" applyBorder="1" applyAlignment="1">
      <alignment vertical="center" wrapText="1"/>
    </xf>
    <xf numFmtId="0" fontId="17" fillId="0" borderId="4" xfId="0" applyFont="1" applyFill="1" applyBorder="1" applyAlignment="1">
      <alignment vertical="center" wrapText="1"/>
    </xf>
    <xf numFmtId="0" fontId="17" fillId="0" borderId="4" xfId="2" applyFont="1" applyFill="1" applyBorder="1" applyAlignment="1">
      <alignment vertical="center" wrapText="1"/>
    </xf>
    <xf numFmtId="0" fontId="29" fillId="0" borderId="1" xfId="1" applyFont="1" applyFill="1" applyBorder="1" applyAlignment="1">
      <alignment horizontal="center" vertical="center" wrapText="1"/>
    </xf>
    <xf numFmtId="0" fontId="16" fillId="0" borderId="3" xfId="0" applyFont="1" applyFill="1" applyBorder="1" applyAlignment="1">
      <alignment horizontal="center" vertical="center" wrapText="1"/>
    </xf>
    <xf numFmtId="0" fontId="17" fillId="0" borderId="3" xfId="2" applyFont="1" applyFill="1" applyBorder="1" applyAlignment="1">
      <alignment vertical="center" wrapText="1"/>
    </xf>
    <xf numFmtId="4" fontId="18" fillId="0" borderId="15" xfId="2" applyNumberFormat="1" applyFont="1" applyFill="1" applyBorder="1" applyAlignment="1">
      <alignment horizontal="center" vertical="center" wrapText="1"/>
    </xf>
    <xf numFmtId="0" fontId="22" fillId="0" borderId="4" xfId="2" applyFont="1" applyFill="1" applyBorder="1" applyAlignment="1">
      <alignment horizontal="center" vertical="center"/>
    </xf>
    <xf numFmtId="0" fontId="22" fillId="0" borderId="20" xfId="1" applyFont="1" applyFill="1" applyBorder="1" applyAlignment="1">
      <alignment vertical="center" wrapText="1"/>
    </xf>
    <xf numFmtId="4" fontId="22" fillId="0" borderId="21" xfId="2" applyNumberFormat="1" applyFont="1" applyFill="1" applyBorder="1" applyAlignment="1">
      <alignment horizontal="center" vertical="center"/>
    </xf>
    <xf numFmtId="3" fontId="22" fillId="0" borderId="4" xfId="0" applyNumberFormat="1" applyFont="1" applyFill="1" applyBorder="1" applyAlignment="1">
      <alignment horizontal="center" vertical="center"/>
    </xf>
    <xf numFmtId="0" fontId="38" fillId="0" borderId="0" xfId="0" applyFont="1" applyFill="1" applyBorder="1" applyAlignment="1">
      <alignment horizontal="center" vertical="center" wrapText="1"/>
    </xf>
    <xf numFmtId="0" fontId="22" fillId="0" borderId="21" xfId="1" applyFont="1" applyFill="1" applyBorder="1" applyAlignment="1">
      <alignment vertical="center" wrapText="1"/>
    </xf>
    <xf numFmtId="0" fontId="22" fillId="0" borderId="19" xfId="1" applyFont="1" applyFill="1" applyBorder="1" applyAlignment="1">
      <alignment vertical="center" wrapText="1"/>
    </xf>
    <xf numFmtId="0" fontId="22" fillId="0" borderId="20" xfId="0" applyFont="1" applyFill="1" applyBorder="1" applyAlignment="1">
      <alignment horizontal="center" vertical="center" wrapText="1"/>
    </xf>
    <xf numFmtId="4" fontId="22" fillId="0" borderId="2" xfId="2" applyNumberFormat="1" applyFont="1" applyFill="1" applyBorder="1" applyAlignment="1">
      <alignment horizontal="center" vertical="center"/>
    </xf>
    <xf numFmtId="3" fontId="22" fillId="0" borderId="18" xfId="2" applyNumberFormat="1" applyFont="1" applyFill="1" applyBorder="1" applyAlignment="1">
      <alignment horizontal="center" vertical="center"/>
    </xf>
    <xf numFmtId="3" fontId="22" fillId="0" borderId="20" xfId="2" applyNumberFormat="1" applyFont="1" applyFill="1" applyBorder="1" applyAlignment="1">
      <alignment horizontal="center" vertical="center"/>
    </xf>
    <xf numFmtId="0" fontId="22" fillId="0" borderId="21" xfId="0" applyFont="1" applyFill="1" applyBorder="1" applyAlignment="1">
      <alignment horizontal="center" vertical="center" wrapText="1"/>
    </xf>
    <xf numFmtId="4" fontId="22" fillId="0" borderId="4" xfId="2" applyNumberFormat="1" applyFont="1" applyFill="1" applyBorder="1" applyAlignment="1">
      <alignment horizontal="center" vertical="center" wrapText="1"/>
    </xf>
    <xf numFmtId="3" fontId="22" fillId="0" borderId="0" xfId="2" applyNumberFormat="1" applyFont="1" applyFill="1" applyBorder="1" applyAlignment="1">
      <alignment horizontal="center" vertical="center"/>
    </xf>
    <xf numFmtId="3" fontId="22" fillId="0" borderId="21" xfId="2" applyNumberFormat="1" applyFont="1" applyFill="1" applyBorder="1" applyAlignment="1">
      <alignment horizontal="center" vertical="center"/>
    </xf>
    <xf numFmtId="4" fontId="22" fillId="0" borderId="4" xfId="2" applyNumberFormat="1" applyFont="1" applyFill="1" applyBorder="1" applyAlignment="1">
      <alignment horizontal="center" vertical="center"/>
    </xf>
    <xf numFmtId="0" fontId="22" fillId="0" borderId="2" xfId="0" applyFont="1" applyFill="1" applyBorder="1" applyAlignment="1">
      <alignment horizontal="center" vertical="center"/>
    </xf>
    <xf numFmtId="0" fontId="0" fillId="0" borderId="4" xfId="0" applyFill="1" applyBorder="1" applyAlignment="1">
      <alignment horizontal="left"/>
    </xf>
    <xf numFmtId="3" fontId="22" fillId="0" borderId="4" xfId="2" applyNumberFormat="1" applyFont="1" applyFill="1" applyBorder="1" applyAlignment="1">
      <alignment horizontal="center" vertical="center"/>
    </xf>
    <xf numFmtId="4" fontId="19" fillId="0" borderId="1" xfId="2" applyNumberFormat="1" applyFont="1" applyFill="1" applyBorder="1" applyAlignment="1">
      <alignment horizontal="center" vertical="center" wrapText="1"/>
    </xf>
    <xf numFmtId="0" fontId="22" fillId="0" borderId="21" xfId="2" applyFont="1" applyFill="1" applyBorder="1" applyAlignment="1">
      <alignment horizontal="center" vertical="center"/>
    </xf>
    <xf numFmtId="4" fontId="22" fillId="0" borderId="21" xfId="0" applyNumberFormat="1" applyFont="1" applyFill="1" applyBorder="1" applyAlignment="1">
      <alignment horizontal="center" vertical="center" wrapText="1"/>
    </xf>
    <xf numFmtId="0" fontId="128" fillId="0" borderId="21" xfId="0" applyFont="1" applyFill="1" applyBorder="1" applyAlignment="1">
      <alignment horizontal="center" vertical="center" wrapText="1"/>
    </xf>
    <xf numFmtId="0" fontId="128" fillId="0" borderId="21" xfId="0" applyFont="1" applyFill="1" applyBorder="1" applyAlignment="1">
      <alignment vertical="center" wrapText="1"/>
    </xf>
    <xf numFmtId="0" fontId="31" fillId="0" borderId="0" xfId="0" applyFont="1" applyFill="1" applyAlignment="1">
      <alignment horizontal="center" vertical="center" wrapText="1"/>
    </xf>
    <xf numFmtId="0" fontId="22" fillId="0" borderId="21" xfId="2" applyFont="1" applyFill="1" applyBorder="1" applyAlignment="1">
      <alignment horizontal="center" vertical="center" wrapText="1"/>
    </xf>
    <xf numFmtId="3" fontId="22" fillId="0" borderId="4" xfId="2" applyNumberFormat="1" applyFont="1" applyFill="1" applyBorder="1" applyAlignment="1">
      <alignment horizontal="center" vertical="center" wrapText="1"/>
    </xf>
    <xf numFmtId="1" fontId="22" fillId="0" borderId="4" xfId="2" applyNumberFormat="1" applyFont="1" applyFill="1" applyBorder="1" applyAlignment="1">
      <alignment horizontal="center" vertical="center" wrapText="1"/>
    </xf>
    <xf numFmtId="0" fontId="0" fillId="0" borderId="3" xfId="0" applyFill="1" applyBorder="1" applyAlignment="1">
      <alignment horizontal="left"/>
    </xf>
    <xf numFmtId="0" fontId="22" fillId="0" borderId="19" xfId="2" applyFont="1" applyFill="1" applyBorder="1" applyAlignment="1">
      <alignment horizontal="center" vertical="center" wrapText="1"/>
    </xf>
    <xf numFmtId="4" fontId="22" fillId="0" borderId="19" xfId="2" applyNumberFormat="1" applyFont="1" applyFill="1" applyBorder="1" applyAlignment="1">
      <alignment horizontal="center" vertical="center" wrapText="1"/>
    </xf>
    <xf numFmtId="3" fontId="22" fillId="0" borderId="3" xfId="2" applyNumberFormat="1" applyFont="1" applyFill="1" applyBorder="1" applyAlignment="1">
      <alignment horizontal="center" vertical="center" wrapText="1"/>
    </xf>
    <xf numFmtId="49" fontId="2" fillId="0" borderId="3" xfId="0" applyNumberFormat="1" applyFont="1" applyFill="1" applyBorder="1" applyAlignment="1">
      <alignment horizontal="left" vertical="center"/>
    </xf>
    <xf numFmtId="0" fontId="1" fillId="0" borderId="16" xfId="0" applyFont="1" applyFill="1" applyBorder="1" applyAlignment="1">
      <alignment horizontal="center" vertical="center"/>
    </xf>
    <xf numFmtId="49" fontId="2" fillId="0" borderId="6" xfId="0" applyNumberFormat="1" applyFont="1" applyFill="1" applyBorder="1" applyAlignment="1">
      <alignment horizontal="left" vertical="center"/>
    </xf>
    <xf numFmtId="0" fontId="1" fillId="0" borderId="20" xfId="0" applyFont="1" applyFill="1" applyBorder="1" applyAlignment="1">
      <alignment horizontal="center" vertical="center"/>
    </xf>
    <xf numFmtId="0" fontId="1" fillId="0" borderId="2"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3" fontId="19" fillId="0" borderId="2" xfId="0" applyNumberFormat="1" applyFont="1" applyFill="1" applyBorder="1" applyAlignment="1">
      <alignment horizontal="center" vertical="center" wrapText="1"/>
    </xf>
    <xf numFmtId="3" fontId="19" fillId="0" borderId="4" xfId="0" applyNumberFormat="1" applyFont="1" applyFill="1" applyBorder="1" applyAlignment="1">
      <alignment horizontal="center" vertical="center" wrapText="1"/>
    </xf>
    <xf numFmtId="3" fontId="19" fillId="0" borderId="3" xfId="0" applyNumberFormat="1" applyFont="1" applyFill="1" applyBorder="1" applyAlignment="1">
      <alignment horizontal="center" vertical="center" wrapText="1"/>
    </xf>
    <xf numFmtId="0" fontId="19" fillId="0" borderId="4" xfId="1" applyFont="1" applyFill="1" applyBorder="1" applyAlignment="1">
      <alignment horizontal="center" vertical="center" wrapText="1"/>
    </xf>
    <xf numFmtId="0" fontId="1" fillId="0" borderId="19" xfId="0" applyFont="1" applyFill="1" applyBorder="1" applyAlignment="1">
      <alignment horizontal="center" vertical="center"/>
    </xf>
    <xf numFmtId="49" fontId="10" fillId="0" borderId="2" xfId="0" applyNumberFormat="1" applyFont="1" applyFill="1" applyBorder="1" applyAlignment="1">
      <alignment horizontal="left" vertical="center" wrapText="1"/>
    </xf>
    <xf numFmtId="49" fontId="10" fillId="0" borderId="4" xfId="0" applyNumberFormat="1" applyFont="1" applyFill="1" applyBorder="1" applyAlignment="1">
      <alignment horizontal="left" vertical="center" wrapText="1"/>
    </xf>
    <xf numFmtId="49" fontId="10" fillId="0" borderId="3" xfId="0" applyNumberFormat="1" applyFont="1" applyFill="1" applyBorder="1" applyAlignment="1">
      <alignment horizontal="left" vertical="center" wrapText="1"/>
    </xf>
    <xf numFmtId="0" fontId="1" fillId="0" borderId="0" xfId="0" applyFont="1" applyFill="1" applyAlignment="1">
      <alignment horizontal="left" vertical="center" wrapText="1"/>
    </xf>
    <xf numFmtId="4" fontId="19" fillId="0" borderId="15" xfId="2" applyNumberFormat="1" applyFont="1" applyFill="1" applyBorder="1" applyAlignment="1">
      <alignment horizontal="center" vertical="center"/>
    </xf>
    <xf numFmtId="0" fontId="1" fillId="0" borderId="4"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4" fontId="19" fillId="0" borderId="20" xfId="0" applyNumberFormat="1" applyFont="1" applyFill="1" applyBorder="1" applyAlignment="1">
      <alignment horizontal="center" vertical="center"/>
    </xf>
    <xf numFmtId="0" fontId="10" fillId="0" borderId="4" xfId="0" applyFont="1" applyFill="1" applyBorder="1" applyAlignment="1">
      <alignment horizontal="center" vertical="center" wrapText="1"/>
    </xf>
    <xf numFmtId="4" fontId="19" fillId="0" borderId="21" xfId="0" applyNumberFormat="1" applyFont="1" applyFill="1" applyBorder="1" applyAlignment="1">
      <alignment horizontal="center" vertical="center"/>
    </xf>
    <xf numFmtId="0" fontId="10" fillId="0" borderId="3" xfId="0" applyFont="1" applyFill="1" applyBorder="1" applyAlignment="1">
      <alignment horizontal="center" vertical="center" wrapText="1"/>
    </xf>
    <xf numFmtId="4" fontId="19" fillId="0" borderId="19" xfId="0" applyNumberFormat="1" applyFont="1" applyFill="1" applyBorder="1" applyAlignment="1">
      <alignment horizontal="center" vertical="center"/>
    </xf>
    <xf numFmtId="0" fontId="10" fillId="0" borderId="2" xfId="0" applyFont="1" applyFill="1" applyBorder="1" applyAlignment="1">
      <alignment horizontal="left" vertical="center" wrapText="1"/>
    </xf>
    <xf numFmtId="0" fontId="10" fillId="0" borderId="4" xfId="0" applyFont="1" applyFill="1" applyBorder="1" applyAlignment="1">
      <alignment horizontal="left" vertical="center" wrapText="1"/>
    </xf>
    <xf numFmtId="3" fontId="37" fillId="0" borderId="21" xfId="1" applyNumberFormat="1" applyFont="1" applyFill="1" applyBorder="1" applyAlignment="1">
      <alignment horizontal="center" vertical="center"/>
    </xf>
    <xf numFmtId="3" fontId="110" fillId="0" borderId="21" xfId="1" applyNumberFormat="1" applyFont="1" applyFill="1" applyBorder="1" applyAlignment="1">
      <alignment horizontal="center" vertical="center"/>
    </xf>
    <xf numFmtId="3" fontId="112" fillId="0" borderId="21" xfId="1" applyNumberFormat="1" applyFont="1" applyFill="1" applyBorder="1" applyAlignment="1">
      <alignment horizontal="center" vertical="center"/>
    </xf>
    <xf numFmtId="0" fontId="10" fillId="0" borderId="3" xfId="0" applyFont="1" applyFill="1" applyBorder="1" applyAlignment="1">
      <alignment horizontal="left" vertical="center" wrapText="1"/>
    </xf>
    <xf numFmtId="3" fontId="108" fillId="0" borderId="21" xfId="1" applyNumberFormat="1" applyFont="1" applyFill="1" applyBorder="1" applyAlignment="1">
      <alignment horizontal="center" vertical="center"/>
    </xf>
    <xf numFmtId="3" fontId="38" fillId="0" borderId="21" xfId="1" applyNumberFormat="1" applyFont="1" applyFill="1" applyBorder="1" applyAlignment="1">
      <alignment horizontal="center" vertical="center"/>
    </xf>
    <xf numFmtId="3" fontId="111" fillId="0" borderId="21" xfId="1" applyNumberFormat="1" applyFont="1" applyFill="1" applyBorder="1" applyAlignment="1">
      <alignment horizontal="center" vertical="center"/>
    </xf>
    <xf numFmtId="3" fontId="111" fillId="0" borderId="20" xfId="1" applyNumberFormat="1" applyFont="1" applyFill="1" applyBorder="1" applyAlignment="1">
      <alignment horizontal="center" vertical="center"/>
    </xf>
    <xf numFmtId="3" fontId="111" fillId="0" borderId="19" xfId="1" applyNumberFormat="1" applyFont="1" applyFill="1" applyBorder="1" applyAlignment="1">
      <alignment horizontal="center" vertical="center"/>
    </xf>
    <xf numFmtId="3" fontId="37" fillId="0" borderId="20" xfId="1" applyNumberFormat="1" applyFont="1" applyFill="1" applyBorder="1" applyAlignment="1">
      <alignment horizontal="center" vertical="center"/>
    </xf>
    <xf numFmtId="3" fontId="37" fillId="0" borderId="19" xfId="1" applyNumberFormat="1" applyFont="1" applyFill="1" applyBorder="1" applyAlignment="1">
      <alignment horizontal="center" vertical="center"/>
    </xf>
    <xf numFmtId="0" fontId="19" fillId="0" borderId="3" xfId="1" applyFont="1" applyFill="1" applyBorder="1" applyAlignment="1">
      <alignment horizontal="center" vertical="center"/>
    </xf>
    <xf numFmtId="0" fontId="1" fillId="0" borderId="7" xfId="0" applyFont="1" applyFill="1" applyBorder="1" applyAlignment="1">
      <alignment horizontal="center" vertical="center" wrapText="1"/>
    </xf>
    <xf numFmtId="4" fontId="19" fillId="0" borderId="2" xfId="0" applyNumberFormat="1" applyFont="1" applyFill="1" applyBorder="1" applyAlignment="1">
      <alignment horizontal="center" vertical="center"/>
    </xf>
    <xf numFmtId="4" fontId="19" fillId="0" borderId="4"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43" fontId="1" fillId="0" borderId="0" xfId="0" applyNumberFormat="1" applyFont="1" applyFill="1" applyAlignment="1">
      <alignment horizontal="center" vertical="center" wrapText="1"/>
    </xf>
    <xf numFmtId="0" fontId="95" fillId="0" borderId="0" xfId="0" applyFont="1" applyFill="1" applyAlignment="1">
      <alignment horizontal="center" vertical="center"/>
    </xf>
    <xf numFmtId="49" fontId="2" fillId="0" borderId="14" xfId="0" applyNumberFormat="1" applyFont="1" applyFill="1" applyBorder="1" applyAlignment="1">
      <alignment horizontal="left" vertical="center"/>
    </xf>
    <xf numFmtId="43" fontId="31" fillId="0" borderId="0" xfId="0" applyNumberFormat="1" applyFont="1" applyFill="1" applyAlignment="1">
      <alignment horizontal="left" vertical="center"/>
    </xf>
    <xf numFmtId="0" fontId="31" fillId="0" borderId="0" xfId="0" applyFont="1" applyFill="1" applyAlignment="1">
      <alignment horizontal="left" vertical="center"/>
    </xf>
    <xf numFmtId="49" fontId="19" fillId="0" borderId="0" xfId="0" applyNumberFormat="1" applyFont="1" applyFill="1" applyBorder="1" applyAlignment="1">
      <alignment horizontal="center" vertical="center" wrapText="1"/>
    </xf>
    <xf numFmtId="0" fontId="38" fillId="0" borderId="1" xfId="0" applyFont="1" applyFill="1" applyBorder="1" applyAlignment="1">
      <alignment vertical="center" wrapText="1"/>
    </xf>
    <xf numFmtId="0" fontId="1" fillId="0" borderId="1"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4" fontId="20" fillId="0" borderId="4" xfId="1" applyNumberFormat="1" applyFont="1" applyFill="1" applyBorder="1" applyAlignment="1">
      <alignment horizontal="center" vertical="center" wrapText="1"/>
    </xf>
    <xf numFmtId="0" fontId="20" fillId="0" borderId="1" xfId="2" applyFont="1" applyFill="1" applyBorder="1" applyAlignment="1">
      <alignment horizontal="center" vertical="center" wrapText="1"/>
    </xf>
    <xf numFmtId="1" fontId="20" fillId="0" borderId="1" xfId="2" applyNumberFormat="1" applyFont="1" applyFill="1" applyBorder="1" applyAlignment="1">
      <alignment horizontal="center" vertical="center"/>
    </xf>
    <xf numFmtId="0" fontId="28" fillId="0" borderId="1" xfId="9" applyFont="1" applyFill="1" applyBorder="1" applyAlignment="1">
      <alignment horizontal="center" vertical="center"/>
    </xf>
    <xf numFmtId="0" fontId="28" fillId="0" borderId="1" xfId="9" applyFont="1" applyFill="1" applyBorder="1" applyAlignment="1">
      <alignment horizontal="center" vertical="center" wrapText="1"/>
    </xf>
    <xf numFmtId="169" fontId="20" fillId="0" borderId="1" xfId="9" applyNumberFormat="1" applyFont="1" applyFill="1" applyBorder="1" applyAlignment="1">
      <alignment horizontal="center" vertical="center"/>
    </xf>
    <xf numFmtId="0" fontId="20" fillId="0" borderId="1" xfId="9" applyFont="1" applyFill="1" applyBorder="1" applyAlignment="1">
      <alignment horizontal="center" vertical="center"/>
    </xf>
    <xf numFmtId="0" fontId="28" fillId="0" borderId="1" xfId="2" applyFont="1" applyFill="1" applyBorder="1" applyAlignment="1">
      <alignment horizontal="center" vertical="center"/>
    </xf>
    <xf numFmtId="0" fontId="28" fillId="0" borderId="1" xfId="2" applyFont="1" applyFill="1" applyBorder="1" applyAlignment="1">
      <alignment horizontal="center" vertical="center" wrapText="1"/>
    </xf>
    <xf numFmtId="4" fontId="20" fillId="0" borderId="1" xfId="2" applyNumberFormat="1" applyFont="1" applyFill="1" applyBorder="1" applyAlignment="1">
      <alignment horizontal="center" vertical="center"/>
    </xf>
    <xf numFmtId="0" fontId="28" fillId="0" borderId="21" xfId="1" applyFont="1" applyFill="1" applyBorder="1" applyAlignment="1">
      <alignment vertical="center" wrapText="1"/>
    </xf>
    <xf numFmtId="0" fontId="19" fillId="0" borderId="2" xfId="1" applyFont="1" applyFill="1" applyBorder="1" applyAlignment="1">
      <alignment horizontal="center" vertical="center"/>
    </xf>
    <xf numFmtId="0" fontId="19" fillId="0" borderId="2" xfId="0" applyFont="1" applyFill="1" applyBorder="1" applyAlignment="1">
      <alignment vertical="top" wrapText="1"/>
    </xf>
    <xf numFmtId="0" fontId="19" fillId="0" borderId="3" xfId="0" applyFont="1" applyFill="1" applyBorder="1" applyAlignment="1">
      <alignment vertical="top" wrapText="1"/>
    </xf>
    <xf numFmtId="0" fontId="20" fillId="0" borderId="21" xfId="0" applyFont="1" applyFill="1" applyBorder="1" applyAlignment="1">
      <alignment horizontal="center" vertical="center" wrapText="1"/>
    </xf>
    <xf numFmtId="0" fontId="19" fillId="0" borderId="2" xfId="2" applyFont="1" applyFill="1" applyBorder="1" applyAlignment="1">
      <alignment horizontal="center" vertical="center"/>
    </xf>
    <xf numFmtId="4" fontId="38" fillId="0" borderId="21" xfId="2" applyNumberFormat="1" applyFont="1" applyFill="1" applyBorder="1" applyAlignment="1">
      <alignment horizontal="center" vertical="center"/>
    </xf>
    <xf numFmtId="3" fontId="38" fillId="0" borderId="4" xfId="0" applyNumberFormat="1" applyFont="1" applyFill="1" applyBorder="1" applyAlignment="1">
      <alignment horizontal="center" vertical="center"/>
    </xf>
    <xf numFmtId="0" fontId="19" fillId="0" borderId="3" xfId="2" applyFont="1" applyFill="1" applyBorder="1" applyAlignment="1">
      <alignment horizontal="center" vertical="center"/>
    </xf>
    <xf numFmtId="0" fontId="19" fillId="0" borderId="19" xfId="2" applyFont="1" applyFill="1" applyBorder="1" applyAlignment="1">
      <alignment horizontal="left" vertical="center" wrapText="1"/>
    </xf>
    <xf numFmtId="0" fontId="19" fillId="0" borderId="20" xfId="2" applyFont="1" applyFill="1" applyBorder="1" applyAlignment="1">
      <alignment horizontal="center" vertical="center"/>
    </xf>
    <xf numFmtId="0" fontId="19" fillId="0" borderId="21" xfId="2" applyFont="1" applyFill="1" applyBorder="1" applyAlignment="1">
      <alignment horizontal="center" vertical="center"/>
    </xf>
    <xf numFmtId="0" fontId="19" fillId="0" borderId="19" xfId="2" applyFont="1" applyFill="1" applyBorder="1" applyAlignment="1">
      <alignment horizontal="center" vertical="center"/>
    </xf>
    <xf numFmtId="0" fontId="19" fillId="0" borderId="19" xfId="2" applyFont="1" applyFill="1" applyBorder="1" applyAlignment="1">
      <alignment wrapText="1"/>
    </xf>
    <xf numFmtId="0" fontId="19" fillId="0" borderId="4" xfId="1" applyFont="1" applyFill="1" applyBorder="1" applyAlignment="1">
      <alignment horizontal="center" vertical="center"/>
    </xf>
    <xf numFmtId="0" fontId="4" fillId="0" borderId="4" xfId="2" applyFont="1" applyFill="1" applyBorder="1" applyAlignment="1">
      <alignment horizontal="center" vertical="center"/>
    </xf>
    <xf numFmtId="0" fontId="13" fillId="0" borderId="4" xfId="2" applyFill="1" applyBorder="1" applyAlignment="1">
      <alignment horizontal="center" vertical="center"/>
    </xf>
    <xf numFmtId="0" fontId="19" fillId="0" borderId="19" xfId="2" applyFont="1" applyFill="1" applyBorder="1" applyAlignment="1">
      <alignment vertical="center" wrapText="1"/>
    </xf>
    <xf numFmtId="0" fontId="13" fillId="0" borderId="3" xfId="2" applyFill="1" applyBorder="1" applyAlignment="1">
      <alignment horizontal="center" vertical="center"/>
    </xf>
    <xf numFmtId="0" fontId="19" fillId="0" borderId="1" xfId="2" applyFont="1" applyFill="1" applyBorder="1" applyAlignment="1">
      <alignment horizontal="center" vertical="center"/>
    </xf>
    <xf numFmtId="0" fontId="1" fillId="0" borderId="4" xfId="0" applyFont="1" applyFill="1" applyBorder="1" applyAlignment="1">
      <alignment horizontal="left" vertical="center" wrapText="1"/>
    </xf>
    <xf numFmtId="0" fontId="1" fillId="0" borderId="3" xfId="0" applyFont="1" applyFill="1" applyBorder="1" applyAlignment="1">
      <alignment horizontal="left" vertical="center" wrapText="1"/>
    </xf>
    <xf numFmtId="43" fontId="1" fillId="0" borderId="1"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4" fontId="1" fillId="0" borderId="2" xfId="0" applyNumberFormat="1" applyFont="1" applyFill="1" applyBorder="1" applyAlignment="1">
      <alignment horizontal="center" vertical="center" wrapText="1"/>
    </xf>
    <xf numFmtId="43" fontId="1" fillId="0" borderId="2" xfId="0" applyNumberFormat="1" applyFont="1" applyFill="1" applyBorder="1" applyAlignment="1">
      <alignment horizontal="center" vertical="center" wrapText="1"/>
    </xf>
    <xf numFmtId="43" fontId="1" fillId="0" borderId="2" xfId="0" applyNumberFormat="1" applyFont="1" applyFill="1" applyBorder="1" applyAlignment="1">
      <alignment horizontal="left" vertical="center" wrapText="1"/>
    </xf>
    <xf numFmtId="0" fontId="1" fillId="0" borderId="37" xfId="0" applyFont="1" applyFill="1" applyBorder="1" applyAlignment="1">
      <alignment vertical="center" wrapText="1"/>
    </xf>
    <xf numFmtId="0" fontId="19" fillId="0" borderId="20" xfId="1" applyFont="1" applyFill="1" applyBorder="1" applyAlignment="1" applyProtection="1">
      <alignment horizontal="center" vertical="center"/>
    </xf>
    <xf numFmtId="0" fontId="19" fillId="0" borderId="21" xfId="1" applyFont="1" applyFill="1" applyBorder="1" applyAlignment="1" applyProtection="1">
      <alignment horizontal="center" vertical="center"/>
    </xf>
    <xf numFmtId="0" fontId="19" fillId="0" borderId="21" xfId="1" applyFont="1" applyFill="1" applyBorder="1" applyAlignment="1" applyProtection="1">
      <alignment horizontal="center" vertical="center" wrapText="1"/>
    </xf>
    <xf numFmtId="0" fontId="19" fillId="0" borderId="25" xfId="0" applyFont="1" applyFill="1" applyBorder="1" applyAlignment="1">
      <alignment vertical="center" wrapText="1"/>
    </xf>
    <xf numFmtId="0" fontId="19" fillId="0" borderId="20" xfId="0" quotePrefix="1" applyFont="1" applyFill="1" applyBorder="1" applyAlignment="1">
      <alignment horizontal="center" vertical="center" wrapText="1"/>
    </xf>
    <xf numFmtId="0" fontId="19" fillId="0" borderId="21" xfId="0" quotePrefix="1" applyFont="1" applyFill="1" applyBorder="1" applyAlignment="1">
      <alignment horizontal="center" vertical="center" wrapText="1"/>
    </xf>
    <xf numFmtId="0" fontId="19" fillId="0" borderId="19" xfId="0" quotePrefix="1" applyFont="1" applyFill="1" applyBorder="1" applyAlignment="1">
      <alignment horizontal="center" vertical="center" wrapText="1"/>
    </xf>
    <xf numFmtId="4" fontId="19" fillId="0" borderId="14" xfId="1" applyNumberFormat="1" applyFont="1" applyFill="1" applyBorder="1" applyAlignment="1">
      <alignment horizontal="center" vertical="center" wrapText="1"/>
    </xf>
    <xf numFmtId="4" fontId="19" fillId="0" borderId="25" xfId="1" applyNumberFormat="1" applyFont="1" applyFill="1" applyBorder="1" applyAlignment="1">
      <alignment horizontal="center" vertical="center" wrapText="1"/>
    </xf>
    <xf numFmtId="3" fontId="19" fillId="0" borderId="15" xfId="1" applyNumberFormat="1" applyFont="1" applyFill="1" applyBorder="1" applyAlignment="1">
      <alignment horizontal="center" vertical="center" wrapText="1"/>
    </xf>
    <xf numFmtId="0" fontId="28" fillId="0" borderId="20" xfId="2" applyFont="1" applyFill="1" applyBorder="1" applyAlignment="1">
      <alignment vertical="center" wrapText="1"/>
    </xf>
    <xf numFmtId="4" fontId="20" fillId="0" borderId="20" xfId="2" applyNumberFormat="1" applyFont="1" applyFill="1" applyBorder="1" applyAlignment="1">
      <alignment horizontal="center" vertical="center"/>
    </xf>
    <xf numFmtId="0" fontId="28" fillId="0" borderId="21" xfId="2" applyFont="1" applyFill="1" applyBorder="1" applyAlignment="1">
      <alignment vertical="center" wrapText="1"/>
    </xf>
    <xf numFmtId="4" fontId="20" fillId="0" borderId="21" xfId="2" applyNumberFormat="1" applyFont="1" applyFill="1" applyBorder="1" applyAlignment="1">
      <alignment horizontal="center" vertical="center"/>
    </xf>
    <xf numFmtId="0" fontId="28" fillId="0" borderId="21" xfId="2" applyFont="1" applyFill="1" applyBorder="1" applyAlignment="1">
      <alignment vertical="top" wrapText="1"/>
    </xf>
    <xf numFmtId="0" fontId="28" fillId="0" borderId="19" xfId="2" applyFont="1" applyFill="1" applyBorder="1" applyAlignment="1">
      <alignment vertical="center" wrapText="1"/>
    </xf>
    <xf numFmtId="4" fontId="20" fillId="0" borderId="19" xfId="2" applyNumberFormat="1" applyFont="1" applyFill="1" applyBorder="1" applyAlignment="1">
      <alignment horizontal="center" vertical="center"/>
    </xf>
    <xf numFmtId="0" fontId="20" fillId="0" borderId="0" xfId="0" applyFont="1" applyFill="1" applyBorder="1" applyAlignment="1">
      <alignment vertical="center" wrapText="1"/>
    </xf>
    <xf numFmtId="3" fontId="20" fillId="0" borderId="15" xfId="2" applyNumberFormat="1" applyFont="1" applyFill="1" applyBorder="1" applyAlignment="1">
      <alignment horizontal="center" vertical="center"/>
    </xf>
    <xf numFmtId="49" fontId="2" fillId="0" borderId="0" xfId="0" applyNumberFormat="1" applyFont="1" applyFill="1" applyBorder="1" applyAlignment="1">
      <alignment horizontal="center" vertical="center"/>
    </xf>
    <xf numFmtId="0" fontId="147" fillId="0" borderId="0" xfId="0" applyFont="1" applyFill="1" applyAlignment="1">
      <alignment horizontal="center" vertical="center"/>
    </xf>
    <xf numFmtId="0" fontId="147" fillId="0" borderId="2" xfId="0" applyFont="1" applyFill="1" applyBorder="1" applyAlignment="1">
      <alignment horizontal="center" vertical="center" wrapText="1"/>
    </xf>
    <xf numFmtId="49" fontId="147" fillId="0" borderId="1" xfId="0" applyNumberFormat="1" applyFont="1" applyFill="1" applyBorder="1" applyAlignment="1">
      <alignment horizontal="center" vertical="center" wrapText="1"/>
    </xf>
    <xf numFmtId="0" fontId="147" fillId="0" borderId="1" xfId="0" applyFont="1" applyFill="1" applyBorder="1" applyAlignment="1">
      <alignment horizontal="center" vertical="center" wrapText="1"/>
    </xf>
    <xf numFmtId="0" fontId="147" fillId="0" borderId="4" xfId="0" applyFont="1" applyFill="1" applyBorder="1" applyAlignment="1">
      <alignment horizontal="center" vertical="center" wrapText="1"/>
    </xf>
    <xf numFmtId="49" fontId="146" fillId="0" borderId="5" xfId="0" applyNumberFormat="1" applyFont="1" applyFill="1" applyBorder="1" applyAlignment="1">
      <alignment horizontal="center" vertical="center" wrapText="1"/>
    </xf>
    <xf numFmtId="49" fontId="146" fillId="0" borderId="6" xfId="0" applyNumberFormat="1" applyFont="1" applyFill="1" applyBorder="1" applyAlignment="1">
      <alignment horizontal="center" vertical="center" wrapText="1"/>
    </xf>
    <xf numFmtId="43" fontId="146" fillId="0" borderId="1" xfId="0" applyNumberFormat="1" applyFont="1" applyFill="1" applyBorder="1" applyAlignment="1">
      <alignment horizontal="center" vertical="center" wrapText="1"/>
    </xf>
    <xf numFmtId="49" fontId="146" fillId="0" borderId="1" xfId="0" applyNumberFormat="1" applyFont="1" applyFill="1" applyBorder="1" applyAlignment="1">
      <alignment horizontal="center" vertical="center" wrapText="1"/>
    </xf>
    <xf numFmtId="0" fontId="147" fillId="0" borderId="1" xfId="0" applyFont="1" applyFill="1" applyBorder="1" applyAlignment="1">
      <alignment horizontal="center" vertical="center" wrapText="1"/>
    </xf>
    <xf numFmtId="49" fontId="2" fillId="0" borderId="7" xfId="0" applyNumberFormat="1" applyFont="1" applyFill="1" applyBorder="1" applyAlignment="1">
      <alignment horizontal="center" vertical="center"/>
    </xf>
    <xf numFmtId="0" fontId="3" fillId="22" borderId="1" xfId="0" applyFont="1" applyFill="1" applyBorder="1" applyAlignment="1">
      <alignment horizontal="center" vertical="center" wrapText="1"/>
    </xf>
    <xf numFmtId="49" fontId="147" fillId="0" borderId="2" xfId="0" applyNumberFormat="1" applyFont="1" applyFill="1" applyBorder="1" applyAlignment="1">
      <alignment horizontal="center" vertical="center" wrapText="1"/>
    </xf>
    <xf numFmtId="49" fontId="147" fillId="0" borderId="4" xfId="0" applyNumberFormat="1" applyFont="1" applyFill="1" applyBorder="1" applyAlignment="1">
      <alignment horizontal="center" vertical="center" wrapText="1"/>
    </xf>
    <xf numFmtId="49" fontId="147" fillId="0" borderId="3" xfId="0" applyNumberFormat="1" applyFont="1" applyFill="1" applyBorder="1" applyAlignment="1">
      <alignment horizontal="center" vertical="center" wrapText="1"/>
    </xf>
    <xf numFmtId="0" fontId="19" fillId="0" borderId="1" xfId="0" applyFont="1" applyFill="1" applyBorder="1" applyAlignment="1">
      <alignment vertical="center" wrapText="1"/>
    </xf>
    <xf numFmtId="0" fontId="147" fillId="0" borderId="4" xfId="0" applyFont="1" applyFill="1" applyBorder="1" applyAlignment="1">
      <alignment vertical="center" wrapText="1"/>
    </xf>
    <xf numFmtId="49" fontId="146" fillId="0" borderId="7" xfId="0" applyNumberFormat="1" applyFont="1" applyFill="1" applyBorder="1" applyAlignment="1">
      <alignment horizontal="center" vertical="center" wrapText="1"/>
    </xf>
    <xf numFmtId="49" fontId="147" fillId="0" borderId="14" xfId="0" applyNumberFormat="1" applyFont="1" applyFill="1" applyBorder="1" applyAlignment="1">
      <alignment horizontal="center" vertical="center" wrapText="1"/>
    </xf>
    <xf numFmtId="49" fontId="147" fillId="0" borderId="25" xfId="0" applyNumberFormat="1" applyFont="1" applyFill="1" applyBorder="1" applyAlignment="1">
      <alignment horizontal="center" vertical="center" wrapText="1"/>
    </xf>
    <xf numFmtId="49" fontId="147" fillId="0" borderId="15" xfId="0" applyNumberFormat="1" applyFont="1" applyFill="1" applyBorder="1" applyAlignment="1">
      <alignment horizontal="center" vertical="center" wrapText="1"/>
    </xf>
    <xf numFmtId="0" fontId="85" fillId="0" borderId="1" xfId="0" applyFont="1" applyFill="1" applyBorder="1" applyAlignment="1">
      <alignment horizontal="center" vertical="center" wrapText="1"/>
    </xf>
    <xf numFmtId="0" fontId="85" fillId="0" borderId="1" xfId="0" applyFont="1" applyFill="1" applyBorder="1" applyAlignment="1">
      <alignment vertical="center" wrapText="1"/>
    </xf>
    <xf numFmtId="4" fontId="85" fillId="0" borderId="1" xfId="2" applyNumberFormat="1" applyFont="1" applyFill="1" applyBorder="1" applyAlignment="1">
      <alignment horizontal="center" vertical="center"/>
    </xf>
    <xf numFmtId="3" fontId="85" fillId="0" borderId="1" xfId="2" applyNumberFormat="1" applyFont="1" applyFill="1" applyBorder="1" applyAlignment="1">
      <alignment horizontal="center" vertical="center"/>
    </xf>
    <xf numFmtId="0" fontId="147" fillId="0" borderId="1" xfId="0" applyFont="1" applyBorder="1" applyAlignment="1">
      <alignment vertical="center" wrapText="1"/>
    </xf>
    <xf numFmtId="0" fontId="147" fillId="0" borderId="1" xfId="0" applyFont="1" applyBorder="1" applyAlignment="1">
      <alignment horizontal="center" vertical="center"/>
    </xf>
    <xf numFmtId="0" fontId="147" fillId="0" borderId="1" xfId="0" applyFont="1" applyBorder="1" applyAlignment="1">
      <alignment horizontal="center" vertical="center" wrapText="1"/>
    </xf>
    <xf numFmtId="0" fontId="85" fillId="0" borderId="1" xfId="1" applyFont="1" applyFill="1" applyBorder="1" applyAlignment="1">
      <alignment horizontal="center" vertical="center"/>
    </xf>
    <xf numFmtId="0" fontId="85" fillId="0" borderId="1" xfId="2" applyFont="1" applyFill="1" applyBorder="1" applyAlignment="1">
      <alignment vertical="center" wrapText="1"/>
    </xf>
    <xf numFmtId="0" fontId="85" fillId="0" borderId="1" xfId="2" applyFont="1" applyFill="1" applyBorder="1" applyAlignment="1">
      <alignment horizontal="center" vertical="center"/>
    </xf>
    <xf numFmtId="4" fontId="85" fillId="0" borderId="1" xfId="0" applyNumberFormat="1" applyFont="1" applyFill="1" applyBorder="1" applyAlignment="1">
      <alignment horizontal="center" vertical="center" wrapText="1"/>
    </xf>
    <xf numFmtId="0" fontId="85" fillId="0" borderId="1" xfId="0" applyFont="1" applyFill="1" applyBorder="1" applyAlignment="1">
      <alignment horizontal="center" vertical="center"/>
    </xf>
    <xf numFmtId="0" fontId="85" fillId="0" borderId="1" xfId="1" applyFont="1" applyFill="1" applyBorder="1" applyAlignment="1">
      <alignment vertical="center" wrapText="1"/>
    </xf>
    <xf numFmtId="3" fontId="85" fillId="0" borderId="1" xfId="0" applyNumberFormat="1" applyFont="1" applyFill="1" applyBorder="1" applyAlignment="1">
      <alignment horizontal="center" vertical="center"/>
    </xf>
    <xf numFmtId="0" fontId="147" fillId="0" borderId="1" xfId="0" applyFont="1" applyFill="1" applyBorder="1" applyAlignment="1">
      <alignment horizontal="center" vertical="center"/>
    </xf>
    <xf numFmtId="0" fontId="151" fillId="22" borderId="1" xfId="0" applyFont="1" applyFill="1" applyBorder="1" applyAlignment="1">
      <alignment horizontal="center" vertical="center" wrapText="1"/>
    </xf>
    <xf numFmtId="0" fontId="85" fillId="0" borderId="1" xfId="0" applyFont="1" applyFill="1" applyBorder="1" applyAlignment="1">
      <alignment horizontal="center" vertical="center" wrapText="1"/>
    </xf>
    <xf numFmtId="0" fontId="85" fillId="0" borderId="1" xfId="0" applyFont="1" applyBorder="1" applyAlignment="1">
      <alignment vertical="center" wrapText="1"/>
    </xf>
    <xf numFmtId="0" fontId="85" fillId="0" borderId="1" xfId="0" applyFont="1" applyBorder="1" applyAlignment="1">
      <alignment horizontal="center" vertical="center"/>
    </xf>
    <xf numFmtId="0" fontId="85" fillId="0" borderId="1" xfId="0" applyFont="1" applyBorder="1" applyAlignment="1">
      <alignment horizontal="center" vertical="center" wrapText="1"/>
    </xf>
    <xf numFmtId="0" fontId="149" fillId="0" borderId="1" xfId="0" applyFont="1" applyFill="1" applyBorder="1" applyAlignment="1">
      <alignment horizontal="center" vertical="center"/>
    </xf>
    <xf numFmtId="0" fontId="147" fillId="0" borderId="1" xfId="0" applyNumberFormat="1" applyFont="1" applyFill="1" applyBorder="1" applyAlignment="1">
      <alignment horizontal="center" vertical="center" wrapText="1"/>
    </xf>
    <xf numFmtId="0" fontId="149" fillId="0" borderId="3" xfId="0" applyFont="1" applyFill="1" applyBorder="1" applyAlignment="1">
      <alignment horizontal="center" vertical="center"/>
    </xf>
    <xf numFmtId="0" fontId="149" fillId="0" borderId="19" xfId="0" applyFont="1" applyFill="1" applyBorder="1" applyAlignment="1">
      <alignment horizontal="center" vertical="center"/>
    </xf>
    <xf numFmtId="0" fontId="149" fillId="0" borderId="7" xfId="0" applyFont="1" applyFill="1" applyBorder="1" applyAlignment="1">
      <alignment horizontal="center" vertical="center"/>
    </xf>
    <xf numFmtId="0" fontId="149" fillId="0" borderId="5" xfId="0" applyFont="1" applyFill="1" applyBorder="1" applyAlignment="1">
      <alignment horizontal="center" vertical="center"/>
    </xf>
    <xf numFmtId="49" fontId="147" fillId="0" borderId="2" xfId="0" applyNumberFormat="1" applyFont="1" applyFill="1" applyBorder="1" applyAlignment="1">
      <alignment horizontal="left" vertical="center" wrapText="1"/>
    </xf>
    <xf numFmtId="49" fontId="147" fillId="0" borderId="4" xfId="0" applyNumberFormat="1" applyFont="1" applyFill="1" applyBorder="1" applyAlignment="1">
      <alignment horizontal="left" vertical="center" wrapText="1"/>
    </xf>
    <xf numFmtId="3" fontId="85" fillId="0" borderId="1" xfId="0" applyNumberFormat="1" applyFont="1" applyFill="1" applyBorder="1" applyAlignment="1">
      <alignment horizontal="center" vertical="center" wrapText="1"/>
    </xf>
    <xf numFmtId="3" fontId="85" fillId="0" borderId="1" xfId="1" applyNumberFormat="1" applyFont="1" applyFill="1" applyBorder="1" applyAlignment="1">
      <alignment horizontal="center" vertical="center" wrapText="1"/>
    </xf>
    <xf numFmtId="4" fontId="85" fillId="0" borderId="1" xfId="1" applyNumberFormat="1" applyFont="1" applyFill="1" applyBorder="1" applyAlignment="1">
      <alignment horizontal="center" vertical="center" wrapText="1"/>
    </xf>
    <xf numFmtId="4" fontId="150" fillId="0" borderId="1" xfId="0" applyNumberFormat="1" applyFont="1" applyFill="1" applyBorder="1" applyAlignment="1">
      <alignment horizontal="center" vertical="center" wrapText="1"/>
    </xf>
    <xf numFmtId="0" fontId="147" fillId="0" borderId="2" xfId="0" applyFont="1" applyFill="1" applyBorder="1" applyAlignment="1">
      <alignment vertical="center" wrapText="1"/>
    </xf>
    <xf numFmtId="0" fontId="147" fillId="0" borderId="3" xfId="0" applyFont="1" applyFill="1" applyBorder="1" applyAlignment="1">
      <alignment vertical="center" wrapText="1"/>
    </xf>
    <xf numFmtId="49" fontId="147" fillId="0" borderId="2" xfId="0" applyNumberFormat="1" applyFont="1" applyFill="1" applyBorder="1" applyAlignment="1">
      <alignment vertical="center" wrapText="1"/>
    </xf>
    <xf numFmtId="49" fontId="147" fillId="0" borderId="4" xfId="0" applyNumberFormat="1" applyFont="1" applyFill="1" applyBorder="1" applyAlignment="1">
      <alignment vertical="center" wrapText="1"/>
    </xf>
    <xf numFmtId="49" fontId="147" fillId="0" borderId="3" xfId="0" applyNumberFormat="1" applyFont="1" applyFill="1" applyBorder="1" applyAlignment="1">
      <alignment vertical="center" wrapText="1"/>
    </xf>
    <xf numFmtId="0" fontId="147" fillId="0" borderId="0" xfId="0" applyFont="1" applyFill="1" applyAlignment="1">
      <alignment horizontal="left" vertical="center"/>
    </xf>
    <xf numFmtId="49" fontId="147" fillId="0" borderId="0" xfId="0" applyNumberFormat="1" applyFont="1" applyFill="1" applyAlignment="1">
      <alignment horizontal="center" vertical="center"/>
    </xf>
    <xf numFmtId="0" fontId="19" fillId="0" borderId="1" xfId="2" applyNumberFormat="1" applyFont="1" applyFill="1" applyBorder="1" applyAlignment="1">
      <alignment horizontal="center" vertical="center"/>
    </xf>
    <xf numFmtId="0" fontId="20" fillId="0" borderId="1" xfId="0" applyFont="1" applyFill="1" applyBorder="1" applyAlignment="1">
      <alignment vertical="center" wrapText="1"/>
    </xf>
    <xf numFmtId="43" fontId="146" fillId="0" borderId="2" xfId="0" applyNumberFormat="1" applyFont="1" applyFill="1" applyBorder="1" applyAlignment="1">
      <alignment horizontal="center" vertical="center" wrapText="1"/>
    </xf>
    <xf numFmtId="43" fontId="146" fillId="0" borderId="4"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49" fontId="147" fillId="0" borderId="14" xfId="0" applyNumberFormat="1" applyFont="1" applyFill="1" applyBorder="1" applyAlignment="1">
      <alignment vertical="center" wrapText="1"/>
    </xf>
    <xf numFmtId="43" fontId="146" fillId="0" borderId="2" xfId="0" applyNumberFormat="1" applyFont="1" applyFill="1" applyBorder="1" applyAlignment="1">
      <alignment vertical="center" wrapText="1"/>
    </xf>
    <xf numFmtId="49" fontId="147" fillId="0" borderId="25" xfId="0" applyNumberFormat="1" applyFont="1" applyFill="1" applyBorder="1" applyAlignment="1">
      <alignment vertical="center" wrapText="1"/>
    </xf>
    <xf numFmtId="43" fontId="146" fillId="0" borderId="4" xfId="0" applyNumberFormat="1" applyFont="1" applyFill="1" applyBorder="1" applyAlignment="1">
      <alignment vertical="center" wrapText="1"/>
    </xf>
    <xf numFmtId="49" fontId="147" fillId="0" borderId="15" xfId="0" applyNumberFormat="1" applyFont="1" applyFill="1" applyBorder="1" applyAlignment="1">
      <alignment vertical="center" wrapText="1"/>
    </xf>
    <xf numFmtId="43" fontId="146" fillId="0" borderId="3" xfId="0" applyNumberFormat="1" applyFont="1" applyFill="1" applyBorder="1" applyAlignment="1">
      <alignment vertical="center" wrapText="1"/>
    </xf>
    <xf numFmtId="0" fontId="18" fillId="0" borderId="2" xfId="0"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 xfId="0" applyNumberFormat="1"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NumberFormat="1"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0" fontId="18" fillId="0" borderId="3" xfId="0" applyNumberFormat="1" applyFont="1" applyFill="1" applyBorder="1" applyAlignment="1">
      <alignment horizontal="center" vertical="center" wrapText="1"/>
    </xf>
    <xf numFmtId="49" fontId="151" fillId="22" borderId="1" xfId="0" applyNumberFormat="1" applyFont="1" applyFill="1" applyBorder="1" applyAlignment="1">
      <alignment horizontal="center" vertical="center" wrapText="1"/>
    </xf>
    <xf numFmtId="167" fontId="85" fillId="0" borderId="1" xfId="1" applyNumberFormat="1" applyFont="1" applyFill="1" applyBorder="1" applyAlignment="1">
      <alignment horizontal="center" vertical="center"/>
    </xf>
    <xf numFmtId="4" fontId="85" fillId="0" borderId="1" xfId="0" applyNumberFormat="1" applyFont="1" applyFill="1" applyBorder="1" applyAlignment="1">
      <alignment horizontal="center" vertical="center"/>
    </xf>
    <xf numFmtId="3" fontId="85" fillId="0" borderId="1" xfId="1" applyNumberFormat="1" applyFont="1" applyFill="1" applyBorder="1" applyAlignment="1">
      <alignment horizontal="center" vertical="center"/>
    </xf>
    <xf numFmtId="0" fontId="147" fillId="0" borderId="1" xfId="0" applyFont="1" applyBorder="1" applyAlignment="1">
      <alignment vertical="center" wrapText="1"/>
    </xf>
    <xf numFmtId="0" fontId="147" fillId="0" borderId="2" xfId="0" applyFont="1" applyBorder="1" applyAlignment="1">
      <alignment horizontal="left" vertical="center" wrapText="1"/>
    </xf>
    <xf numFmtId="0" fontId="147" fillId="0" borderId="4" xfId="0" applyFont="1" applyBorder="1" applyAlignment="1">
      <alignment horizontal="left" vertical="center" wrapText="1"/>
    </xf>
    <xf numFmtId="0" fontId="147" fillId="0" borderId="3" xfId="0" applyFont="1" applyBorder="1" applyAlignment="1">
      <alignment horizontal="left" vertical="center" wrapText="1"/>
    </xf>
    <xf numFmtId="0" fontId="148" fillId="0" borderId="2" xfId="0" applyFont="1" applyBorder="1" applyAlignment="1">
      <alignment horizontal="left" vertical="center" wrapText="1"/>
    </xf>
    <xf numFmtId="0" fontId="148" fillId="0" borderId="3" xfId="0" applyFont="1" applyBorder="1" applyAlignment="1">
      <alignment horizontal="left" vertical="center" wrapText="1"/>
    </xf>
    <xf numFmtId="0" fontId="147" fillId="0" borderId="1" xfId="0" applyFont="1" applyFill="1" applyBorder="1" applyAlignment="1">
      <alignment horizontal="left" vertical="center" wrapText="1"/>
    </xf>
    <xf numFmtId="0" fontId="20" fillId="0" borderId="1" xfId="1" applyFont="1" applyFill="1" applyBorder="1" applyAlignment="1">
      <alignment vertical="center" wrapText="1"/>
    </xf>
    <xf numFmtId="4" fontId="85" fillId="0" borderId="1" xfId="9" applyNumberFormat="1" applyFont="1" applyFill="1" applyBorder="1" applyAlignment="1">
      <alignment horizontal="center" vertical="center"/>
    </xf>
    <xf numFmtId="1" fontId="85" fillId="0" borderId="1" xfId="2" applyNumberFormat="1" applyFont="1" applyFill="1" applyBorder="1" applyAlignment="1">
      <alignment horizontal="center" vertical="center"/>
    </xf>
    <xf numFmtId="169" fontId="85" fillId="0" borderId="1" xfId="9" applyNumberFormat="1" applyFont="1" applyFill="1" applyBorder="1" applyAlignment="1">
      <alignment horizontal="center" vertical="center"/>
    </xf>
    <xf numFmtId="0" fontId="85" fillId="0" borderId="1" xfId="9" applyFont="1" applyFill="1" applyBorder="1" applyAlignment="1">
      <alignment horizontal="center" vertical="center"/>
    </xf>
    <xf numFmtId="4" fontId="85" fillId="0" borderId="1" xfId="2" applyNumberFormat="1" applyFont="1" applyFill="1" applyBorder="1" applyAlignment="1">
      <alignment horizontal="center" vertical="center"/>
    </xf>
    <xf numFmtId="0" fontId="85" fillId="0" borderId="1" xfId="9" applyFont="1" applyFill="1" applyBorder="1" applyAlignment="1">
      <alignment horizontal="center" vertical="center" wrapText="1"/>
    </xf>
    <xf numFmtId="0" fontId="85" fillId="0" borderId="1" xfId="2" applyFont="1" applyFill="1" applyBorder="1" applyAlignment="1">
      <alignment horizontal="center" vertical="center"/>
    </xf>
    <xf numFmtId="0" fontId="85" fillId="0" borderId="1" xfId="9" applyFont="1" applyFill="1" applyBorder="1" applyAlignment="1">
      <alignment horizontal="left" vertical="center" wrapText="1"/>
    </xf>
    <xf numFmtId="0" fontId="85" fillId="0" borderId="1" xfId="2" applyFont="1" applyFill="1" applyBorder="1" applyAlignment="1">
      <alignment horizontal="left" vertical="center" wrapText="1"/>
    </xf>
    <xf numFmtId="0" fontId="85" fillId="0" borderId="1" xfId="13" applyFont="1" applyFill="1" applyBorder="1" applyAlignment="1">
      <alignment horizontal="left" vertical="center" wrapText="1"/>
    </xf>
    <xf numFmtId="1" fontId="85" fillId="0" borderId="1" xfId="12" applyNumberFormat="1" applyFont="1" applyFill="1" applyBorder="1" applyAlignment="1">
      <alignment horizontal="center" vertical="center"/>
    </xf>
    <xf numFmtId="4" fontId="85" fillId="0" borderId="1" xfId="1" applyNumberFormat="1" applyFont="1" applyFill="1" applyBorder="1" applyAlignment="1">
      <alignment horizontal="center" vertical="center"/>
    </xf>
    <xf numFmtId="1" fontId="85" fillId="0" borderId="1" xfId="1" applyNumberFormat="1" applyFont="1" applyFill="1" applyBorder="1" applyAlignment="1">
      <alignment horizontal="center" vertical="center"/>
    </xf>
    <xf numFmtId="4" fontId="85" fillId="0" borderId="1" xfId="9" applyNumberFormat="1" applyFont="1" applyFill="1" applyBorder="1" applyAlignment="1">
      <alignment horizontal="center" vertical="center" wrapText="1"/>
    </xf>
    <xf numFmtId="165" fontId="85" fillId="0" borderId="1" xfId="2" applyNumberFormat="1" applyFont="1" applyFill="1" applyBorder="1" applyAlignment="1">
      <alignment horizontal="center" vertical="center"/>
    </xf>
    <xf numFmtId="0" fontId="152" fillId="22" borderId="1" xfId="0" applyFont="1" applyFill="1" applyBorder="1" applyAlignment="1">
      <alignment horizontal="center" vertical="center" wrapText="1"/>
    </xf>
    <xf numFmtId="0" fontId="19" fillId="0" borderId="1" xfId="2" applyFont="1" applyFill="1" applyBorder="1" applyAlignment="1">
      <alignment horizontal="left" vertical="center" wrapText="1"/>
    </xf>
    <xf numFmtId="0" fontId="19" fillId="0" borderId="1" xfId="2" applyFont="1" applyFill="1" applyBorder="1" applyAlignment="1">
      <alignment horizontal="center" vertical="top"/>
    </xf>
    <xf numFmtId="0" fontId="19" fillId="0" borderId="1" xfId="2" applyFont="1" applyFill="1" applyBorder="1" applyAlignment="1">
      <alignment vertical="center" wrapText="1"/>
    </xf>
    <xf numFmtId="0" fontId="19" fillId="0" borderId="1" xfId="2" applyFont="1" applyFill="1" applyBorder="1" applyAlignment="1">
      <alignment wrapText="1"/>
    </xf>
    <xf numFmtId="3" fontId="19" fillId="0" borderId="1" xfId="2" applyNumberFormat="1" applyFont="1" applyFill="1" applyBorder="1" applyAlignment="1">
      <alignment horizontal="center" vertical="center" wrapText="1"/>
    </xf>
    <xf numFmtId="0" fontId="25" fillId="0" borderId="1" xfId="2" applyFont="1" applyFill="1" applyBorder="1" applyAlignment="1">
      <alignment horizontal="center" vertical="center"/>
    </xf>
    <xf numFmtId="0" fontId="19" fillId="0" borderId="1" xfId="1" applyFont="1" applyFill="1" applyBorder="1" applyAlignment="1" applyProtection="1">
      <alignment horizontal="center" vertical="center" wrapText="1"/>
    </xf>
    <xf numFmtId="0" fontId="29" fillId="0" borderId="1" xfId="1" applyFont="1" applyFill="1" applyBorder="1" applyAlignment="1">
      <alignment vertical="center" wrapText="1"/>
    </xf>
    <xf numFmtId="4" fontId="19" fillId="0" borderId="1" xfId="1" applyNumberFormat="1" applyFont="1" applyFill="1" applyBorder="1" applyAlignment="1">
      <alignment horizontal="center" vertical="center"/>
    </xf>
    <xf numFmtId="0" fontId="1" fillId="0" borderId="1" xfId="0" applyFont="1" applyFill="1" applyBorder="1" applyAlignment="1">
      <alignment vertical="center"/>
    </xf>
  </cellXfs>
  <cellStyles count="16">
    <cellStyle name="Millares" xfId="6" builtinId="3"/>
    <cellStyle name="Millares 3" xfId="11"/>
    <cellStyle name="Millares 4" xfId="10"/>
    <cellStyle name="Millares_Hoja1 2" xfId="12"/>
    <cellStyle name="Moneda" xfId="15" builtinId="4"/>
    <cellStyle name="Normal" xfId="0" builtinId="0"/>
    <cellStyle name="Normal 2" xfId="1"/>
    <cellStyle name="Normal 2 2" xfId="7"/>
    <cellStyle name="Normal 3" xfId="2"/>
    <cellStyle name="Normal 3 2" xfId="8"/>
    <cellStyle name="Normal 3 3" xfId="13"/>
    <cellStyle name="Normal 3_PBR 2012 TESORERIA" xfId="9"/>
    <cellStyle name="Porcentaje" xfId="4" builtinId="5"/>
    <cellStyle name="Porcentaje 2" xfId="5"/>
    <cellStyle name="Porcentual 2" xfId="3"/>
    <cellStyle name="Porcentual 2 2" xfId="14"/>
  </cellStyles>
  <dxfs count="0"/>
  <tableStyles count="0" defaultTableStyle="TableStyleMedium9" defaultPivotStyle="PivotStyleLight16"/>
  <colors>
    <mruColors>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0302851794398522"/>
          <c:y val="0.21339072615923024"/>
          <c:w val="0.57833631145232856"/>
          <c:h val="0.66109023038791404"/>
        </c:manualLayout>
      </c:layout>
      <c:bar3DChart>
        <c:barDir val="col"/>
        <c:grouping val="clustered"/>
        <c:varyColors val="0"/>
        <c:ser>
          <c:idx val="0"/>
          <c:order val="0"/>
          <c:tx>
            <c:v>PROGRAMADO</c:v>
          </c:tx>
          <c:invertIfNegative val="0"/>
          <c:dLbls>
            <c:txPr>
              <a:bodyPr/>
              <a:lstStyle/>
              <a:p>
                <a:pPr>
                  <a:defRPr sz="800" baseline="0"/>
                </a:pPr>
                <a:endParaRPr lang="es-MX"/>
              </a:p>
            </c:txPr>
            <c:showLegendKey val="0"/>
            <c:showVal val="1"/>
            <c:showCatName val="0"/>
            <c:showSerName val="0"/>
            <c:showPercent val="0"/>
            <c:showBubbleSize val="0"/>
            <c:showLeaderLines val="0"/>
          </c:dLbls>
          <c:val>
            <c:numRef>
              <c:f>DISEÑO2!$W$21:$Z$21</c:f>
              <c:numCache>
                <c:formatCode>General</c:formatCode>
                <c:ptCount val="4"/>
                <c:pt idx="0">
                  <c:v>250</c:v>
                </c:pt>
                <c:pt idx="1">
                  <c:v>250</c:v>
                </c:pt>
                <c:pt idx="2">
                  <c:v>250</c:v>
                </c:pt>
                <c:pt idx="3">
                  <c:v>250</c:v>
                </c:pt>
              </c:numCache>
            </c:numRef>
          </c:val>
        </c:ser>
        <c:ser>
          <c:idx val="1"/>
          <c:order val="1"/>
          <c:tx>
            <c:v>REALIZADO</c:v>
          </c:tx>
          <c:invertIfNegative val="0"/>
          <c:dLbls>
            <c:dLbl>
              <c:idx val="0"/>
              <c:layout>
                <c:manualLayout>
                  <c:x val="2.3275145469661706E-2"/>
                  <c:y val="0"/>
                </c:manualLayout>
              </c:layout>
              <c:showLegendKey val="0"/>
              <c:showVal val="1"/>
              <c:showCatName val="0"/>
              <c:showSerName val="0"/>
              <c:showPercent val="0"/>
              <c:showBubbleSize val="0"/>
            </c:dLbl>
            <c:dLbl>
              <c:idx val="1"/>
              <c:layout/>
              <c:showLegendKey val="0"/>
              <c:showVal val="1"/>
              <c:showCatName val="0"/>
              <c:showSerName val="0"/>
              <c:showPercent val="0"/>
              <c:showBubbleSize val="0"/>
            </c:dLbl>
            <c:dLbl>
              <c:idx val="2"/>
              <c:layout>
                <c:manualLayout>
                  <c:x val="2.6600166251039076E-2"/>
                  <c:y val="0"/>
                </c:manualLayout>
              </c:layout>
              <c:showLegendKey val="0"/>
              <c:showVal val="1"/>
              <c:showCatName val="0"/>
              <c:showSerName val="0"/>
              <c:showPercent val="0"/>
              <c:showBubbleSize val="0"/>
            </c:dLbl>
            <c:dLbl>
              <c:idx val="3"/>
              <c:layout>
                <c:manualLayout>
                  <c:x val="2.3275145469661706E-2"/>
                  <c:y val="0"/>
                </c:manualLayout>
              </c:layout>
              <c:showLegendKey val="0"/>
              <c:showVal val="1"/>
              <c:showCatName val="0"/>
              <c:showSerName val="0"/>
              <c:showPercent val="0"/>
              <c:showBubbleSize val="0"/>
            </c:dLbl>
            <c:showLegendKey val="0"/>
            <c:showVal val="0"/>
            <c:showCatName val="0"/>
            <c:showSerName val="0"/>
            <c:showPercent val="0"/>
            <c:showBubbleSize val="0"/>
          </c:dLbls>
          <c:val>
            <c:numRef>
              <c:f>DISEÑO2!$W$20:$Z$20</c:f>
              <c:numCache>
                <c:formatCode>General</c:formatCode>
                <c:ptCount val="4"/>
                <c:pt idx="0">
                  <c:v>70</c:v>
                </c:pt>
                <c:pt idx="1">
                  <c:v>300</c:v>
                </c:pt>
                <c:pt idx="2">
                  <c:v>250</c:v>
                </c:pt>
                <c:pt idx="3">
                  <c:v>90</c:v>
                </c:pt>
              </c:numCache>
            </c:numRef>
          </c:val>
        </c:ser>
        <c:dLbls>
          <c:showLegendKey val="0"/>
          <c:showVal val="0"/>
          <c:showCatName val="0"/>
          <c:showSerName val="0"/>
          <c:showPercent val="0"/>
          <c:showBubbleSize val="0"/>
        </c:dLbls>
        <c:gapWidth val="150"/>
        <c:shape val="box"/>
        <c:axId val="104099200"/>
        <c:axId val="104109184"/>
        <c:axId val="0"/>
      </c:bar3DChart>
      <c:catAx>
        <c:axId val="104099200"/>
        <c:scaling>
          <c:orientation val="minMax"/>
        </c:scaling>
        <c:delete val="0"/>
        <c:axPos val="b"/>
        <c:majorTickMark val="out"/>
        <c:minorTickMark val="none"/>
        <c:tickLblPos val="nextTo"/>
        <c:crossAx val="104109184"/>
        <c:crosses val="autoZero"/>
        <c:auto val="1"/>
        <c:lblAlgn val="ctr"/>
        <c:lblOffset val="100"/>
        <c:noMultiLvlLbl val="0"/>
      </c:catAx>
      <c:valAx>
        <c:axId val="104109184"/>
        <c:scaling>
          <c:orientation val="minMax"/>
        </c:scaling>
        <c:delete val="0"/>
        <c:axPos val="l"/>
        <c:majorGridlines/>
        <c:numFmt formatCode="General" sourceLinked="1"/>
        <c:majorTickMark val="out"/>
        <c:minorTickMark val="none"/>
        <c:tickLblPos val="nextTo"/>
        <c:crossAx val="104099200"/>
        <c:crosses val="autoZero"/>
        <c:crossBetween val="between"/>
      </c:valAx>
    </c:plotArea>
    <c:legend>
      <c:legendPos val="r"/>
      <c:layout>
        <c:manualLayout>
          <c:xMode val="edge"/>
          <c:yMode val="edge"/>
          <c:x val="0.71129001642880541"/>
          <c:y val="0.49950842811315282"/>
          <c:w val="0.26210981732021682"/>
          <c:h val="0.2143160104986877"/>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v>PROGRAMADO</c:v>
          </c:tx>
          <c:invertIfNegative val="0"/>
          <c:dLbls>
            <c:dLbl>
              <c:idx val="2"/>
              <c:layout>
                <c:manualLayout>
                  <c:x val="5.772005772005772E-3"/>
                  <c:y val="-2.480621366353601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val>
            <c:numRef>
              <c:f>DISEÑO2!$W$28:$AC$28</c:f>
              <c:numCache>
                <c:formatCode>General</c:formatCode>
                <c:ptCount val="7"/>
                <c:pt idx="0">
                  <c:v>130</c:v>
                </c:pt>
                <c:pt idx="1">
                  <c:v>140</c:v>
                </c:pt>
                <c:pt idx="2">
                  <c:v>150</c:v>
                </c:pt>
                <c:pt idx="3">
                  <c:v>150</c:v>
                </c:pt>
                <c:pt idx="4">
                  <c:v>150</c:v>
                </c:pt>
                <c:pt idx="5">
                  <c:v>175</c:v>
                </c:pt>
                <c:pt idx="6">
                  <c:v>175</c:v>
                </c:pt>
              </c:numCache>
            </c:numRef>
          </c:val>
        </c:ser>
        <c:ser>
          <c:idx val="1"/>
          <c:order val="1"/>
          <c:tx>
            <c:v>REALIZADO</c:v>
          </c:tx>
          <c:invertIfNegative val="0"/>
          <c:dLbls>
            <c:dLbl>
              <c:idx val="0"/>
              <c:layout>
                <c:manualLayout>
                  <c:x val="1.443001443001443E-2"/>
                  <c:y val="1.8604660247651963E-2"/>
                </c:manualLayout>
              </c:layout>
              <c:showLegendKey val="0"/>
              <c:showVal val="1"/>
              <c:showCatName val="0"/>
              <c:showSerName val="0"/>
              <c:showPercent val="0"/>
              <c:showBubbleSize val="0"/>
            </c:dLbl>
            <c:dLbl>
              <c:idx val="2"/>
              <c:layout>
                <c:manualLayout>
                  <c:x val="8.6580086580087048E-3"/>
                  <c:y val="0"/>
                </c:manualLayout>
              </c:layout>
              <c:showLegendKey val="0"/>
              <c:showVal val="1"/>
              <c:showCatName val="0"/>
              <c:showSerName val="0"/>
              <c:showPercent val="0"/>
              <c:showBubbleSize val="0"/>
            </c:dLbl>
            <c:dLbl>
              <c:idx val="5"/>
              <c:layout>
                <c:manualLayout>
                  <c:x val="8.6580086580087048E-3"/>
                  <c:y val="-4.3410873911187899E-2"/>
                </c:manualLayout>
              </c:layout>
              <c:spPr/>
              <c:txPr>
                <a:bodyPr/>
                <a:lstStyle/>
                <a:p>
                  <a:pPr>
                    <a:defRPr sz="80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val>
            <c:numRef>
              <c:f>DISEÑO2!$W$29:$AC$29</c:f>
              <c:numCache>
                <c:formatCode>General</c:formatCode>
                <c:ptCount val="7"/>
                <c:pt idx="0">
                  <c:v>125</c:v>
                </c:pt>
                <c:pt idx="1">
                  <c:v>165</c:v>
                </c:pt>
                <c:pt idx="2">
                  <c:v>145</c:v>
                </c:pt>
                <c:pt idx="3">
                  <c:v>165</c:v>
                </c:pt>
                <c:pt idx="4">
                  <c:v>175</c:v>
                </c:pt>
                <c:pt idx="5">
                  <c:v>175</c:v>
                </c:pt>
                <c:pt idx="6">
                  <c:v>0</c:v>
                </c:pt>
              </c:numCache>
            </c:numRef>
          </c:val>
        </c:ser>
        <c:dLbls>
          <c:showLegendKey val="0"/>
          <c:showVal val="0"/>
          <c:showCatName val="0"/>
          <c:showSerName val="0"/>
          <c:showPercent val="0"/>
          <c:showBubbleSize val="0"/>
        </c:dLbls>
        <c:gapWidth val="150"/>
        <c:shape val="box"/>
        <c:axId val="104020608"/>
        <c:axId val="104026496"/>
        <c:axId val="0"/>
      </c:bar3DChart>
      <c:catAx>
        <c:axId val="104020608"/>
        <c:scaling>
          <c:orientation val="minMax"/>
        </c:scaling>
        <c:delete val="0"/>
        <c:axPos val="b"/>
        <c:majorTickMark val="out"/>
        <c:minorTickMark val="none"/>
        <c:tickLblPos val="nextTo"/>
        <c:crossAx val="104026496"/>
        <c:crosses val="autoZero"/>
        <c:auto val="1"/>
        <c:lblAlgn val="ctr"/>
        <c:lblOffset val="100"/>
        <c:noMultiLvlLbl val="0"/>
      </c:catAx>
      <c:valAx>
        <c:axId val="104026496"/>
        <c:scaling>
          <c:orientation val="minMax"/>
        </c:scaling>
        <c:delete val="0"/>
        <c:axPos val="l"/>
        <c:majorGridlines/>
        <c:numFmt formatCode="General" sourceLinked="1"/>
        <c:majorTickMark val="out"/>
        <c:minorTickMark val="none"/>
        <c:tickLblPos val="nextTo"/>
        <c:crossAx val="104020608"/>
        <c:crosses val="autoZero"/>
        <c:crossBetween val="between"/>
      </c:valAx>
    </c:plotArea>
    <c:legend>
      <c:legendPos val="r"/>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70</xdr:col>
      <xdr:colOff>19653</xdr:colOff>
      <xdr:row>368</xdr:row>
      <xdr:rowOff>129301</xdr:rowOff>
    </xdr:from>
    <xdr:to>
      <xdr:col>71</xdr:col>
      <xdr:colOff>227616</xdr:colOff>
      <xdr:row>370</xdr:row>
      <xdr:rowOff>90885</xdr:rowOff>
    </xdr:to>
    <xdr:sp macro="" textlink="">
      <xdr:nvSpPr>
        <xdr:cNvPr id="32" name="Text Box 37"/>
        <xdr:cNvSpPr txBox="1">
          <a:spLocks noChangeArrowheads="1"/>
        </xdr:cNvSpPr>
      </xdr:nvSpPr>
      <xdr:spPr bwMode="auto">
        <a:xfrm>
          <a:off x="49412070" y="233830468"/>
          <a:ext cx="1485900" cy="1083426"/>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xdr:from>
      <xdr:col>38</xdr:col>
      <xdr:colOff>116961</xdr:colOff>
      <xdr:row>383</xdr:row>
      <xdr:rowOff>500063</xdr:rowOff>
    </xdr:from>
    <xdr:to>
      <xdr:col>39</xdr:col>
      <xdr:colOff>1618549</xdr:colOff>
      <xdr:row>389</xdr:row>
      <xdr:rowOff>0</xdr:rowOff>
    </xdr:to>
    <xdr:sp macro="" textlink="">
      <xdr:nvSpPr>
        <xdr:cNvPr id="28" name="Text Box 38"/>
        <xdr:cNvSpPr txBox="1">
          <a:spLocks noChangeArrowheads="1"/>
        </xdr:cNvSpPr>
      </xdr:nvSpPr>
      <xdr:spPr bwMode="auto">
        <a:xfrm>
          <a:off x="38383649" y="244637719"/>
          <a:ext cx="3216088" cy="4353485"/>
        </a:xfrm>
        <a:prstGeom prst="rect">
          <a:avLst/>
        </a:prstGeom>
        <a:noFill/>
        <a:ln w="9525">
          <a:noFill/>
          <a:miter lim="800000"/>
          <a:headEnd/>
          <a:tailEnd/>
        </a:ln>
        <a:effectLst/>
      </xdr:spPr>
      <xdr:txBody>
        <a:bodyPr vertOverflow="clip" wrap="square" lIns="27432" tIns="22860" rIns="27432" bIns="0" anchor="t" upright="1"/>
        <a:lstStyle/>
        <a:p>
          <a:pPr algn="l" rtl="1">
            <a:defRPr sz="1000"/>
          </a:pPr>
          <a:endParaRPr lang="es-MX" sz="1000" b="0" i="0" strike="noStrike">
            <a:solidFill>
              <a:srgbClr val="000000"/>
            </a:solidFill>
            <a:latin typeface="Arial"/>
            <a:cs typeface="Arial"/>
          </a:endParaRPr>
        </a:p>
        <a:p>
          <a:pPr algn="l" rtl="1">
            <a:defRPr sz="1000"/>
          </a:pPr>
          <a:endParaRPr lang="es-MX" sz="1000" b="0" i="0" strike="noStrike">
            <a:solidFill>
              <a:srgbClr val="000000"/>
            </a:solidFill>
            <a:latin typeface="Arial"/>
            <a:cs typeface="Arial"/>
          </a:endParaRPr>
        </a:p>
      </xdr:txBody>
    </xdr:sp>
    <xdr:clientData/>
  </xdr:twoCellAnchor>
  <xdr:twoCellAnchor>
    <xdr:from>
      <xdr:col>38</xdr:col>
      <xdr:colOff>0</xdr:colOff>
      <xdr:row>384</xdr:row>
      <xdr:rowOff>0</xdr:rowOff>
    </xdr:from>
    <xdr:to>
      <xdr:col>39</xdr:col>
      <xdr:colOff>1243853</xdr:colOff>
      <xdr:row>386</xdr:row>
      <xdr:rowOff>182798</xdr:rowOff>
    </xdr:to>
    <xdr:sp macro="" textlink="">
      <xdr:nvSpPr>
        <xdr:cNvPr id="41" name="Text Box 38"/>
        <xdr:cNvSpPr txBox="1">
          <a:spLocks noChangeArrowheads="1"/>
        </xdr:cNvSpPr>
      </xdr:nvSpPr>
      <xdr:spPr bwMode="auto">
        <a:xfrm>
          <a:off x="38266688" y="245518781"/>
          <a:ext cx="2958353" cy="1456767"/>
        </a:xfrm>
        <a:prstGeom prst="rect">
          <a:avLst/>
        </a:prstGeom>
        <a:noFill/>
        <a:ln w="9525">
          <a:noFill/>
          <a:miter lim="800000"/>
          <a:headEnd/>
          <a:tailEnd/>
        </a:ln>
        <a:effectLst/>
      </xdr:spPr>
      <xdr:txBody>
        <a:bodyPr vertOverflow="clip" wrap="square" lIns="27432" tIns="22860" rIns="27432" bIns="0" anchor="t" upright="1"/>
        <a:lstStyle/>
        <a:p>
          <a:pPr algn="l" rtl="1">
            <a:defRPr sz="1000"/>
          </a:pPr>
          <a:endParaRPr lang="es-MX" sz="1000" b="0" i="0" strike="noStrike">
            <a:solidFill>
              <a:srgbClr val="000000"/>
            </a:solidFill>
            <a:latin typeface="Arial"/>
            <a:cs typeface="Arial"/>
          </a:endParaRPr>
        </a:p>
        <a:p>
          <a:pPr algn="l" rtl="1">
            <a:defRPr sz="1000"/>
          </a:pPr>
          <a:endParaRPr lang="es-MX" sz="1000" b="0" i="0" strike="noStrike">
            <a:solidFill>
              <a:srgbClr val="000000"/>
            </a:solidFill>
            <a:latin typeface="Arial"/>
            <a:cs typeface="Arial"/>
          </a:endParaRPr>
        </a:p>
      </xdr:txBody>
    </xdr:sp>
    <xdr:clientData/>
  </xdr:twoCellAnchor>
  <xdr:twoCellAnchor editAs="oneCell">
    <xdr:from>
      <xdr:col>158</xdr:col>
      <xdr:colOff>40821</xdr:colOff>
      <xdr:row>378</xdr:row>
      <xdr:rowOff>96367</xdr:rowOff>
    </xdr:from>
    <xdr:to>
      <xdr:col>159</xdr:col>
      <xdr:colOff>312284</xdr:colOff>
      <xdr:row>380</xdr:row>
      <xdr:rowOff>480466</xdr:rowOff>
    </xdr:to>
    <xdr:sp macro="" textlink="">
      <xdr:nvSpPr>
        <xdr:cNvPr id="6" name="Text Box 42"/>
        <xdr:cNvSpPr txBox="1">
          <a:spLocks noChangeArrowheads="1"/>
        </xdr:cNvSpPr>
      </xdr:nvSpPr>
      <xdr:spPr bwMode="auto">
        <a:xfrm>
          <a:off x="49832759" y="253723305"/>
          <a:ext cx="1485900" cy="1931904"/>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80</xdr:col>
      <xdr:colOff>19653</xdr:colOff>
      <xdr:row>368</xdr:row>
      <xdr:rowOff>129301</xdr:rowOff>
    </xdr:from>
    <xdr:to>
      <xdr:col>81</xdr:col>
      <xdr:colOff>481615</xdr:colOff>
      <xdr:row>370</xdr:row>
      <xdr:rowOff>90885</xdr:rowOff>
    </xdr:to>
    <xdr:sp macro="" textlink="">
      <xdr:nvSpPr>
        <xdr:cNvPr id="7" name="Text Box 37"/>
        <xdr:cNvSpPr txBox="1">
          <a:spLocks noChangeArrowheads="1"/>
        </xdr:cNvSpPr>
      </xdr:nvSpPr>
      <xdr:spPr bwMode="auto">
        <a:xfrm>
          <a:off x="51168903" y="248217451"/>
          <a:ext cx="1481138" cy="1085539"/>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59</xdr:col>
      <xdr:colOff>19653</xdr:colOff>
      <xdr:row>368</xdr:row>
      <xdr:rowOff>129301</xdr:rowOff>
    </xdr:from>
    <xdr:to>
      <xdr:col>60</xdr:col>
      <xdr:colOff>227615</xdr:colOff>
      <xdr:row>370</xdr:row>
      <xdr:rowOff>90885</xdr:rowOff>
    </xdr:to>
    <xdr:sp macro="" textlink="">
      <xdr:nvSpPr>
        <xdr:cNvPr id="8" name="Text Box 37"/>
        <xdr:cNvSpPr txBox="1">
          <a:spLocks noChangeArrowheads="1"/>
        </xdr:cNvSpPr>
      </xdr:nvSpPr>
      <xdr:spPr bwMode="auto">
        <a:xfrm>
          <a:off x="63325184" y="246410082"/>
          <a:ext cx="1470025" cy="1080778"/>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131</xdr:col>
      <xdr:colOff>40821</xdr:colOff>
      <xdr:row>378</xdr:row>
      <xdr:rowOff>96367</xdr:rowOff>
    </xdr:from>
    <xdr:to>
      <xdr:col>132</xdr:col>
      <xdr:colOff>26532</xdr:colOff>
      <xdr:row>380</xdr:row>
      <xdr:rowOff>480466</xdr:rowOff>
    </xdr:to>
    <xdr:sp macro="" textlink="">
      <xdr:nvSpPr>
        <xdr:cNvPr id="9" name="Text Box 42"/>
        <xdr:cNvSpPr txBox="1">
          <a:spLocks noChangeArrowheads="1"/>
        </xdr:cNvSpPr>
      </xdr:nvSpPr>
      <xdr:spPr bwMode="auto">
        <a:xfrm>
          <a:off x="117960321" y="251532555"/>
          <a:ext cx="1485900" cy="1931907"/>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49</xdr:col>
      <xdr:colOff>19653</xdr:colOff>
      <xdr:row>368</xdr:row>
      <xdr:rowOff>129301</xdr:rowOff>
    </xdr:from>
    <xdr:to>
      <xdr:col>50</xdr:col>
      <xdr:colOff>227614</xdr:colOff>
      <xdr:row>370</xdr:row>
      <xdr:rowOff>90885</xdr:rowOff>
    </xdr:to>
    <xdr:sp macro="" textlink="">
      <xdr:nvSpPr>
        <xdr:cNvPr id="10" name="Text Box 37"/>
        <xdr:cNvSpPr txBox="1">
          <a:spLocks noChangeArrowheads="1"/>
        </xdr:cNvSpPr>
      </xdr:nvSpPr>
      <xdr:spPr bwMode="auto">
        <a:xfrm>
          <a:off x="62535403" y="246678634"/>
          <a:ext cx="1403879" cy="1083417"/>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104</xdr:col>
      <xdr:colOff>40821</xdr:colOff>
      <xdr:row>378</xdr:row>
      <xdr:rowOff>96367</xdr:rowOff>
    </xdr:from>
    <xdr:to>
      <xdr:col>104</xdr:col>
      <xdr:colOff>947282</xdr:colOff>
      <xdr:row>380</xdr:row>
      <xdr:rowOff>480466</xdr:rowOff>
    </xdr:to>
    <xdr:sp macro="" textlink="">
      <xdr:nvSpPr>
        <xdr:cNvPr id="11" name="Text Box 42"/>
        <xdr:cNvSpPr txBox="1">
          <a:spLocks noChangeArrowheads="1"/>
        </xdr:cNvSpPr>
      </xdr:nvSpPr>
      <xdr:spPr bwMode="auto">
        <a:xfrm>
          <a:off x="126913821" y="251789200"/>
          <a:ext cx="1192211" cy="1929266"/>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19</xdr:row>
      <xdr:rowOff>80647</xdr:rowOff>
    </xdr:to>
    <xdr:sp macro="" textlink="">
      <xdr:nvSpPr>
        <xdr:cNvPr id="2" name="Text Box 37"/>
        <xdr:cNvSpPr txBox="1">
          <a:spLocks noChangeArrowheads="1"/>
        </xdr:cNvSpPr>
      </xdr:nvSpPr>
      <xdr:spPr bwMode="auto">
        <a:xfrm>
          <a:off x="11325225" y="6029325"/>
          <a:ext cx="1470026"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25</xdr:row>
      <xdr:rowOff>74537</xdr:rowOff>
    </xdr:to>
    <xdr:sp macro="" textlink="">
      <xdr:nvSpPr>
        <xdr:cNvPr id="3" name="Text Box 42"/>
        <xdr:cNvSpPr txBox="1">
          <a:spLocks noChangeArrowheads="1"/>
        </xdr:cNvSpPr>
      </xdr:nvSpPr>
      <xdr:spPr bwMode="auto">
        <a:xfrm>
          <a:off x="11325225" y="6029325"/>
          <a:ext cx="1485900"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19</xdr:row>
      <xdr:rowOff>80647</xdr:rowOff>
    </xdr:to>
    <xdr:sp macro="" textlink="">
      <xdr:nvSpPr>
        <xdr:cNvPr id="4" name="Text Box 37"/>
        <xdr:cNvSpPr txBox="1">
          <a:spLocks noChangeArrowheads="1"/>
        </xdr:cNvSpPr>
      </xdr:nvSpPr>
      <xdr:spPr bwMode="auto">
        <a:xfrm>
          <a:off x="11325225" y="6029325"/>
          <a:ext cx="1485900"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19</xdr:row>
      <xdr:rowOff>80647</xdr:rowOff>
    </xdr:to>
    <xdr:sp macro="" textlink="">
      <xdr:nvSpPr>
        <xdr:cNvPr id="5" name="Text Box 37"/>
        <xdr:cNvSpPr txBox="1">
          <a:spLocks noChangeArrowheads="1"/>
        </xdr:cNvSpPr>
      </xdr:nvSpPr>
      <xdr:spPr bwMode="auto">
        <a:xfrm>
          <a:off x="11325225" y="6029325"/>
          <a:ext cx="1398587"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25</xdr:row>
      <xdr:rowOff>74537</xdr:rowOff>
    </xdr:to>
    <xdr:sp macro="" textlink="">
      <xdr:nvSpPr>
        <xdr:cNvPr id="6" name="Text Box 42"/>
        <xdr:cNvSpPr txBox="1">
          <a:spLocks noChangeArrowheads="1"/>
        </xdr:cNvSpPr>
      </xdr:nvSpPr>
      <xdr:spPr bwMode="auto">
        <a:xfrm>
          <a:off x="11325225" y="6029325"/>
          <a:ext cx="1200149"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19</xdr:row>
      <xdr:rowOff>80647</xdr:rowOff>
    </xdr:to>
    <xdr:sp macro="" textlink="">
      <xdr:nvSpPr>
        <xdr:cNvPr id="7" name="Text Box 37"/>
        <xdr:cNvSpPr txBox="1">
          <a:spLocks noChangeArrowheads="1"/>
        </xdr:cNvSpPr>
      </xdr:nvSpPr>
      <xdr:spPr bwMode="auto">
        <a:xfrm>
          <a:off x="11325225" y="6029325"/>
          <a:ext cx="1398586"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25</xdr:row>
      <xdr:rowOff>74537</xdr:rowOff>
    </xdr:to>
    <xdr:sp macro="" textlink="">
      <xdr:nvSpPr>
        <xdr:cNvPr id="8" name="Text Box 42"/>
        <xdr:cNvSpPr txBox="1">
          <a:spLocks noChangeArrowheads="1"/>
        </xdr:cNvSpPr>
      </xdr:nvSpPr>
      <xdr:spPr bwMode="auto">
        <a:xfrm>
          <a:off x="11325225" y="6029325"/>
          <a:ext cx="906461"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14</xdr:row>
      <xdr:rowOff>345760</xdr:rowOff>
    </xdr:to>
    <xdr:sp macro="" textlink="">
      <xdr:nvSpPr>
        <xdr:cNvPr id="2" name="Text Box 37"/>
        <xdr:cNvSpPr txBox="1">
          <a:spLocks noChangeArrowheads="1"/>
        </xdr:cNvSpPr>
      </xdr:nvSpPr>
      <xdr:spPr bwMode="auto">
        <a:xfrm>
          <a:off x="11725275" y="6248400"/>
          <a:ext cx="1470026"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17</xdr:row>
      <xdr:rowOff>201272</xdr:rowOff>
    </xdr:to>
    <xdr:sp macro="" textlink="">
      <xdr:nvSpPr>
        <xdr:cNvPr id="3" name="Text Box 42"/>
        <xdr:cNvSpPr txBox="1">
          <a:spLocks noChangeArrowheads="1"/>
        </xdr:cNvSpPr>
      </xdr:nvSpPr>
      <xdr:spPr bwMode="auto">
        <a:xfrm>
          <a:off x="11725275" y="6248400"/>
          <a:ext cx="1485900"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14</xdr:row>
      <xdr:rowOff>345760</xdr:rowOff>
    </xdr:to>
    <xdr:sp macro="" textlink="">
      <xdr:nvSpPr>
        <xdr:cNvPr id="4" name="Text Box 37"/>
        <xdr:cNvSpPr txBox="1">
          <a:spLocks noChangeArrowheads="1"/>
        </xdr:cNvSpPr>
      </xdr:nvSpPr>
      <xdr:spPr bwMode="auto">
        <a:xfrm>
          <a:off x="11725275" y="6248400"/>
          <a:ext cx="1485900"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14</xdr:row>
      <xdr:rowOff>345760</xdr:rowOff>
    </xdr:to>
    <xdr:sp macro="" textlink="">
      <xdr:nvSpPr>
        <xdr:cNvPr id="5" name="Text Box 37"/>
        <xdr:cNvSpPr txBox="1">
          <a:spLocks noChangeArrowheads="1"/>
        </xdr:cNvSpPr>
      </xdr:nvSpPr>
      <xdr:spPr bwMode="auto">
        <a:xfrm>
          <a:off x="11725275" y="6248400"/>
          <a:ext cx="1398587"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17</xdr:row>
      <xdr:rowOff>201272</xdr:rowOff>
    </xdr:to>
    <xdr:sp macro="" textlink="">
      <xdr:nvSpPr>
        <xdr:cNvPr id="6" name="Text Box 42"/>
        <xdr:cNvSpPr txBox="1">
          <a:spLocks noChangeArrowheads="1"/>
        </xdr:cNvSpPr>
      </xdr:nvSpPr>
      <xdr:spPr bwMode="auto">
        <a:xfrm>
          <a:off x="11725275" y="6248400"/>
          <a:ext cx="1200149"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14</xdr:row>
      <xdr:rowOff>345760</xdr:rowOff>
    </xdr:to>
    <xdr:sp macro="" textlink="">
      <xdr:nvSpPr>
        <xdr:cNvPr id="7" name="Text Box 37"/>
        <xdr:cNvSpPr txBox="1">
          <a:spLocks noChangeArrowheads="1"/>
        </xdr:cNvSpPr>
      </xdr:nvSpPr>
      <xdr:spPr bwMode="auto">
        <a:xfrm>
          <a:off x="11725275" y="6248400"/>
          <a:ext cx="1398586"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17</xdr:row>
      <xdr:rowOff>201272</xdr:rowOff>
    </xdr:to>
    <xdr:sp macro="" textlink="">
      <xdr:nvSpPr>
        <xdr:cNvPr id="8" name="Text Box 42"/>
        <xdr:cNvSpPr txBox="1">
          <a:spLocks noChangeArrowheads="1"/>
        </xdr:cNvSpPr>
      </xdr:nvSpPr>
      <xdr:spPr bwMode="auto">
        <a:xfrm>
          <a:off x="11725275" y="6248400"/>
          <a:ext cx="906461"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13</xdr:row>
      <xdr:rowOff>342585</xdr:rowOff>
    </xdr:to>
    <xdr:sp macro="" textlink="">
      <xdr:nvSpPr>
        <xdr:cNvPr id="2" name="Text Box 37"/>
        <xdr:cNvSpPr txBox="1">
          <a:spLocks noChangeArrowheads="1"/>
        </xdr:cNvSpPr>
      </xdr:nvSpPr>
      <xdr:spPr bwMode="auto">
        <a:xfrm>
          <a:off x="11725275" y="6248400"/>
          <a:ext cx="1470026"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9713</xdr:rowOff>
    </xdr:to>
    <xdr:sp macro="" textlink="">
      <xdr:nvSpPr>
        <xdr:cNvPr id="3" name="Text Box 42"/>
        <xdr:cNvSpPr txBox="1">
          <a:spLocks noChangeArrowheads="1"/>
        </xdr:cNvSpPr>
      </xdr:nvSpPr>
      <xdr:spPr bwMode="auto">
        <a:xfrm>
          <a:off x="11725275" y="6248400"/>
          <a:ext cx="1485900"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13</xdr:row>
      <xdr:rowOff>342585</xdr:rowOff>
    </xdr:to>
    <xdr:sp macro="" textlink="">
      <xdr:nvSpPr>
        <xdr:cNvPr id="4" name="Text Box 37"/>
        <xdr:cNvSpPr txBox="1">
          <a:spLocks noChangeArrowheads="1"/>
        </xdr:cNvSpPr>
      </xdr:nvSpPr>
      <xdr:spPr bwMode="auto">
        <a:xfrm>
          <a:off x="11725275" y="6248400"/>
          <a:ext cx="1485900"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13</xdr:row>
      <xdr:rowOff>342585</xdr:rowOff>
    </xdr:to>
    <xdr:sp macro="" textlink="">
      <xdr:nvSpPr>
        <xdr:cNvPr id="5" name="Text Box 37"/>
        <xdr:cNvSpPr txBox="1">
          <a:spLocks noChangeArrowheads="1"/>
        </xdr:cNvSpPr>
      </xdr:nvSpPr>
      <xdr:spPr bwMode="auto">
        <a:xfrm>
          <a:off x="11725275" y="6248400"/>
          <a:ext cx="1398587"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15</xdr:row>
      <xdr:rowOff>9713</xdr:rowOff>
    </xdr:to>
    <xdr:sp macro="" textlink="">
      <xdr:nvSpPr>
        <xdr:cNvPr id="6" name="Text Box 42"/>
        <xdr:cNvSpPr txBox="1">
          <a:spLocks noChangeArrowheads="1"/>
        </xdr:cNvSpPr>
      </xdr:nvSpPr>
      <xdr:spPr bwMode="auto">
        <a:xfrm>
          <a:off x="11725275" y="6248400"/>
          <a:ext cx="1200149"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13</xdr:row>
      <xdr:rowOff>342585</xdr:rowOff>
    </xdr:to>
    <xdr:sp macro="" textlink="">
      <xdr:nvSpPr>
        <xdr:cNvPr id="7" name="Text Box 37"/>
        <xdr:cNvSpPr txBox="1">
          <a:spLocks noChangeArrowheads="1"/>
        </xdr:cNvSpPr>
      </xdr:nvSpPr>
      <xdr:spPr bwMode="auto">
        <a:xfrm>
          <a:off x="11725275" y="6248400"/>
          <a:ext cx="1398586" cy="108077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15</xdr:row>
      <xdr:rowOff>9713</xdr:rowOff>
    </xdr:to>
    <xdr:sp macro="" textlink="">
      <xdr:nvSpPr>
        <xdr:cNvPr id="8" name="Text Box 42"/>
        <xdr:cNvSpPr txBox="1">
          <a:spLocks noChangeArrowheads="1"/>
        </xdr:cNvSpPr>
      </xdr:nvSpPr>
      <xdr:spPr bwMode="auto">
        <a:xfrm>
          <a:off x="11725275" y="6248400"/>
          <a:ext cx="906461"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13</xdr:row>
      <xdr:rowOff>109751</xdr:rowOff>
    </xdr:to>
    <xdr:sp macro="" textlink="">
      <xdr:nvSpPr>
        <xdr:cNvPr id="2" name="Text Box 37"/>
        <xdr:cNvSpPr txBox="1">
          <a:spLocks noChangeArrowheads="1"/>
        </xdr:cNvSpPr>
      </xdr:nvSpPr>
      <xdr:spPr bwMode="auto">
        <a:xfrm>
          <a:off x="11753850" y="5857875"/>
          <a:ext cx="1470026" cy="1085535"/>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20297</xdr:rowOff>
    </xdr:to>
    <xdr:sp macro="" textlink="">
      <xdr:nvSpPr>
        <xdr:cNvPr id="3" name="Text Box 42"/>
        <xdr:cNvSpPr txBox="1">
          <a:spLocks noChangeArrowheads="1"/>
        </xdr:cNvSpPr>
      </xdr:nvSpPr>
      <xdr:spPr bwMode="auto">
        <a:xfrm>
          <a:off x="11753850" y="5857875"/>
          <a:ext cx="1485900" cy="193376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13</xdr:row>
      <xdr:rowOff>109751</xdr:rowOff>
    </xdr:to>
    <xdr:sp macro="" textlink="">
      <xdr:nvSpPr>
        <xdr:cNvPr id="4" name="Text Box 37"/>
        <xdr:cNvSpPr txBox="1">
          <a:spLocks noChangeArrowheads="1"/>
        </xdr:cNvSpPr>
      </xdr:nvSpPr>
      <xdr:spPr bwMode="auto">
        <a:xfrm>
          <a:off x="11753850" y="5857875"/>
          <a:ext cx="1485900" cy="1085535"/>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13</xdr:row>
      <xdr:rowOff>109751</xdr:rowOff>
    </xdr:to>
    <xdr:sp macro="" textlink="">
      <xdr:nvSpPr>
        <xdr:cNvPr id="5" name="Text Box 37"/>
        <xdr:cNvSpPr txBox="1">
          <a:spLocks noChangeArrowheads="1"/>
        </xdr:cNvSpPr>
      </xdr:nvSpPr>
      <xdr:spPr bwMode="auto">
        <a:xfrm>
          <a:off x="11753850" y="5857875"/>
          <a:ext cx="1398587" cy="1085535"/>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15</xdr:row>
      <xdr:rowOff>20297</xdr:rowOff>
    </xdr:to>
    <xdr:sp macro="" textlink="">
      <xdr:nvSpPr>
        <xdr:cNvPr id="6" name="Text Box 42"/>
        <xdr:cNvSpPr txBox="1">
          <a:spLocks noChangeArrowheads="1"/>
        </xdr:cNvSpPr>
      </xdr:nvSpPr>
      <xdr:spPr bwMode="auto">
        <a:xfrm>
          <a:off x="11753850" y="5857875"/>
          <a:ext cx="1200149" cy="193376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13</xdr:row>
      <xdr:rowOff>109751</xdr:rowOff>
    </xdr:to>
    <xdr:sp macro="" textlink="">
      <xdr:nvSpPr>
        <xdr:cNvPr id="7" name="Text Box 37"/>
        <xdr:cNvSpPr txBox="1">
          <a:spLocks noChangeArrowheads="1"/>
        </xdr:cNvSpPr>
      </xdr:nvSpPr>
      <xdr:spPr bwMode="auto">
        <a:xfrm>
          <a:off x="11753850" y="5857875"/>
          <a:ext cx="1398586" cy="1085535"/>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15</xdr:row>
      <xdr:rowOff>20297</xdr:rowOff>
    </xdr:to>
    <xdr:sp macro="" textlink="">
      <xdr:nvSpPr>
        <xdr:cNvPr id="8" name="Text Box 42"/>
        <xdr:cNvSpPr txBox="1">
          <a:spLocks noChangeArrowheads="1"/>
        </xdr:cNvSpPr>
      </xdr:nvSpPr>
      <xdr:spPr bwMode="auto">
        <a:xfrm>
          <a:off x="11753850" y="5857875"/>
          <a:ext cx="906461" cy="193376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15</xdr:row>
      <xdr:rowOff>162668</xdr:rowOff>
    </xdr:to>
    <xdr:sp macro="" textlink="">
      <xdr:nvSpPr>
        <xdr:cNvPr id="2" name="Text Box 37"/>
        <xdr:cNvSpPr txBox="1">
          <a:spLocks noChangeArrowheads="1"/>
        </xdr:cNvSpPr>
      </xdr:nvSpPr>
      <xdr:spPr bwMode="auto">
        <a:xfrm>
          <a:off x="11753850" y="8096250"/>
          <a:ext cx="1470026" cy="1081301"/>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17</xdr:row>
      <xdr:rowOff>454213</xdr:rowOff>
    </xdr:to>
    <xdr:sp macro="" textlink="">
      <xdr:nvSpPr>
        <xdr:cNvPr id="3" name="Text Box 42"/>
        <xdr:cNvSpPr txBox="1">
          <a:spLocks noChangeArrowheads="1"/>
        </xdr:cNvSpPr>
      </xdr:nvSpPr>
      <xdr:spPr bwMode="auto">
        <a:xfrm>
          <a:off x="11753850" y="8096250"/>
          <a:ext cx="1485900" cy="193482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162668</xdr:rowOff>
    </xdr:to>
    <xdr:sp macro="" textlink="">
      <xdr:nvSpPr>
        <xdr:cNvPr id="4" name="Text Box 37"/>
        <xdr:cNvSpPr txBox="1">
          <a:spLocks noChangeArrowheads="1"/>
        </xdr:cNvSpPr>
      </xdr:nvSpPr>
      <xdr:spPr bwMode="auto">
        <a:xfrm>
          <a:off x="11753850" y="8096250"/>
          <a:ext cx="1485900" cy="1081301"/>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15</xdr:row>
      <xdr:rowOff>162668</xdr:rowOff>
    </xdr:to>
    <xdr:sp macro="" textlink="">
      <xdr:nvSpPr>
        <xdr:cNvPr id="5" name="Text Box 37"/>
        <xdr:cNvSpPr txBox="1">
          <a:spLocks noChangeArrowheads="1"/>
        </xdr:cNvSpPr>
      </xdr:nvSpPr>
      <xdr:spPr bwMode="auto">
        <a:xfrm>
          <a:off x="11753850" y="8096250"/>
          <a:ext cx="1398587" cy="1081301"/>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17</xdr:row>
      <xdr:rowOff>454213</xdr:rowOff>
    </xdr:to>
    <xdr:sp macro="" textlink="">
      <xdr:nvSpPr>
        <xdr:cNvPr id="6" name="Text Box 42"/>
        <xdr:cNvSpPr txBox="1">
          <a:spLocks noChangeArrowheads="1"/>
        </xdr:cNvSpPr>
      </xdr:nvSpPr>
      <xdr:spPr bwMode="auto">
        <a:xfrm>
          <a:off x="11753850" y="8096250"/>
          <a:ext cx="1200149" cy="193482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15</xdr:row>
      <xdr:rowOff>162668</xdr:rowOff>
    </xdr:to>
    <xdr:sp macro="" textlink="">
      <xdr:nvSpPr>
        <xdr:cNvPr id="7" name="Text Box 37"/>
        <xdr:cNvSpPr txBox="1">
          <a:spLocks noChangeArrowheads="1"/>
        </xdr:cNvSpPr>
      </xdr:nvSpPr>
      <xdr:spPr bwMode="auto">
        <a:xfrm>
          <a:off x="11753850" y="8096250"/>
          <a:ext cx="1398586" cy="1081301"/>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17</xdr:row>
      <xdr:rowOff>454213</xdr:rowOff>
    </xdr:to>
    <xdr:sp macro="" textlink="">
      <xdr:nvSpPr>
        <xdr:cNvPr id="8" name="Text Box 42"/>
        <xdr:cNvSpPr txBox="1">
          <a:spLocks noChangeArrowheads="1"/>
        </xdr:cNvSpPr>
      </xdr:nvSpPr>
      <xdr:spPr bwMode="auto">
        <a:xfrm>
          <a:off x="11753850" y="8096250"/>
          <a:ext cx="906461" cy="193482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12</xdr:col>
      <xdr:colOff>708026</xdr:colOff>
      <xdr:row>15</xdr:row>
      <xdr:rowOff>130918</xdr:rowOff>
    </xdr:to>
    <xdr:sp macro="" textlink="">
      <xdr:nvSpPr>
        <xdr:cNvPr id="2" name="Text Box 37"/>
        <xdr:cNvSpPr txBox="1">
          <a:spLocks noChangeArrowheads="1"/>
        </xdr:cNvSpPr>
      </xdr:nvSpPr>
      <xdr:spPr bwMode="auto">
        <a:xfrm>
          <a:off x="11753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9</xdr:row>
      <xdr:rowOff>0</xdr:rowOff>
    </xdr:from>
    <xdr:to>
      <xdr:col>12</xdr:col>
      <xdr:colOff>723900</xdr:colOff>
      <xdr:row>21</xdr:row>
      <xdr:rowOff>30880</xdr:rowOff>
    </xdr:to>
    <xdr:sp macro="" textlink="">
      <xdr:nvSpPr>
        <xdr:cNvPr id="3" name="Text Box 42"/>
        <xdr:cNvSpPr txBox="1">
          <a:spLocks noChangeArrowheads="1"/>
        </xdr:cNvSpPr>
      </xdr:nvSpPr>
      <xdr:spPr bwMode="auto">
        <a:xfrm>
          <a:off x="11753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9</xdr:row>
      <xdr:rowOff>0</xdr:rowOff>
    </xdr:from>
    <xdr:to>
      <xdr:col>12</xdr:col>
      <xdr:colOff>723900</xdr:colOff>
      <xdr:row>15</xdr:row>
      <xdr:rowOff>130918</xdr:rowOff>
    </xdr:to>
    <xdr:sp macro="" textlink="">
      <xdr:nvSpPr>
        <xdr:cNvPr id="4" name="Text Box 37"/>
        <xdr:cNvSpPr txBox="1">
          <a:spLocks noChangeArrowheads="1"/>
        </xdr:cNvSpPr>
      </xdr:nvSpPr>
      <xdr:spPr bwMode="auto">
        <a:xfrm>
          <a:off x="11753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9</xdr:row>
      <xdr:rowOff>0</xdr:rowOff>
    </xdr:from>
    <xdr:to>
      <xdr:col>12</xdr:col>
      <xdr:colOff>636587</xdr:colOff>
      <xdr:row>15</xdr:row>
      <xdr:rowOff>130918</xdr:rowOff>
    </xdr:to>
    <xdr:sp macro="" textlink="">
      <xdr:nvSpPr>
        <xdr:cNvPr id="5" name="Text Box 37"/>
        <xdr:cNvSpPr txBox="1">
          <a:spLocks noChangeArrowheads="1"/>
        </xdr:cNvSpPr>
      </xdr:nvSpPr>
      <xdr:spPr bwMode="auto">
        <a:xfrm>
          <a:off x="11753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9</xdr:row>
      <xdr:rowOff>0</xdr:rowOff>
    </xdr:from>
    <xdr:to>
      <xdr:col>12</xdr:col>
      <xdr:colOff>438149</xdr:colOff>
      <xdr:row>21</xdr:row>
      <xdr:rowOff>30880</xdr:rowOff>
    </xdr:to>
    <xdr:sp macro="" textlink="">
      <xdr:nvSpPr>
        <xdr:cNvPr id="6" name="Text Box 42"/>
        <xdr:cNvSpPr txBox="1">
          <a:spLocks noChangeArrowheads="1"/>
        </xdr:cNvSpPr>
      </xdr:nvSpPr>
      <xdr:spPr bwMode="auto">
        <a:xfrm>
          <a:off x="11753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9</xdr:row>
      <xdr:rowOff>0</xdr:rowOff>
    </xdr:from>
    <xdr:to>
      <xdr:col>12</xdr:col>
      <xdr:colOff>636586</xdr:colOff>
      <xdr:row>15</xdr:row>
      <xdr:rowOff>130918</xdr:rowOff>
    </xdr:to>
    <xdr:sp macro="" textlink="">
      <xdr:nvSpPr>
        <xdr:cNvPr id="7" name="Text Box 37"/>
        <xdr:cNvSpPr txBox="1">
          <a:spLocks noChangeArrowheads="1"/>
        </xdr:cNvSpPr>
      </xdr:nvSpPr>
      <xdr:spPr bwMode="auto">
        <a:xfrm>
          <a:off x="11753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9</xdr:row>
      <xdr:rowOff>0</xdr:rowOff>
    </xdr:from>
    <xdr:to>
      <xdr:col>12</xdr:col>
      <xdr:colOff>144461</xdr:colOff>
      <xdr:row>21</xdr:row>
      <xdr:rowOff>30880</xdr:rowOff>
    </xdr:to>
    <xdr:sp macro="" textlink="">
      <xdr:nvSpPr>
        <xdr:cNvPr id="8" name="Text Box 42"/>
        <xdr:cNvSpPr txBox="1">
          <a:spLocks noChangeArrowheads="1"/>
        </xdr:cNvSpPr>
      </xdr:nvSpPr>
      <xdr:spPr bwMode="auto">
        <a:xfrm>
          <a:off x="11753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15</xdr:row>
      <xdr:rowOff>67418</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17</xdr:row>
      <xdr:rowOff>210797</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67418</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15</xdr:row>
      <xdr:rowOff>67418</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17</xdr:row>
      <xdr:rowOff>210797</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15</xdr:row>
      <xdr:rowOff>67418</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17</xdr:row>
      <xdr:rowOff>210797</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15</xdr:row>
      <xdr:rowOff>226168</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18</xdr:row>
      <xdr:rowOff>157880</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226168</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15</xdr:row>
      <xdr:rowOff>226168</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18</xdr:row>
      <xdr:rowOff>157880</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15</xdr:row>
      <xdr:rowOff>226168</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18</xdr:row>
      <xdr:rowOff>157880</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14</xdr:row>
      <xdr:rowOff>3918</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316630</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14</xdr:row>
      <xdr:rowOff>3918</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14</xdr:row>
      <xdr:rowOff>3918</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15</xdr:row>
      <xdr:rowOff>316630</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14</xdr:row>
      <xdr:rowOff>3918</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15</xdr:row>
      <xdr:rowOff>316630</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17</xdr:row>
      <xdr:rowOff>14501</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22</xdr:row>
      <xdr:rowOff>83796</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17</xdr:row>
      <xdr:rowOff>14501</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17</xdr:row>
      <xdr:rowOff>14501</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22</xdr:row>
      <xdr:rowOff>83796</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17</xdr:row>
      <xdr:rowOff>14501</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22</xdr:row>
      <xdr:rowOff>83796</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1</xdr:row>
      <xdr:rowOff>57150</xdr:rowOff>
    </xdr:from>
    <xdr:to>
      <xdr:col>2</xdr:col>
      <xdr:colOff>38100</xdr:colOff>
      <xdr:row>1</xdr:row>
      <xdr:rowOff>864101</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847725" y="247650"/>
          <a:ext cx="714375" cy="130676"/>
        </a:xfrm>
        <a:prstGeom prst="rect">
          <a:avLst/>
        </a:prstGeom>
        <a:noFill/>
      </xdr:spPr>
    </xdr:pic>
    <xdr:clientData/>
  </xdr:twoCellAnchor>
  <xdr:twoCellAnchor editAs="oneCell">
    <xdr:from>
      <xdr:col>16</xdr:col>
      <xdr:colOff>361950</xdr:colOff>
      <xdr:row>1</xdr:row>
      <xdr:rowOff>83530</xdr:rowOff>
    </xdr:from>
    <xdr:to>
      <xdr:col>19</xdr:col>
      <xdr:colOff>666750</xdr:colOff>
      <xdr:row>1</xdr:row>
      <xdr:rowOff>735802</xdr:rowOff>
    </xdr:to>
    <xdr:pic>
      <xdr:nvPicPr>
        <xdr:cNvPr id="3" name="2 Imagen" descr="logo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48650" y="197830"/>
          <a:ext cx="2590800" cy="652272"/>
        </a:xfrm>
        <a:prstGeom prst="rect">
          <a:avLst/>
        </a:prstGeom>
      </xdr:spPr>
    </xdr:pic>
    <xdr:clientData/>
  </xdr:twoCellAnchor>
  <xdr:twoCellAnchor>
    <xdr:from>
      <xdr:col>1</xdr:col>
      <xdr:colOff>28575</xdr:colOff>
      <xdr:row>30</xdr:row>
      <xdr:rowOff>171450</xdr:rowOff>
    </xdr:from>
    <xdr:to>
      <xdr:col>7</xdr:col>
      <xdr:colOff>742950</xdr:colOff>
      <xdr:row>42</xdr:row>
      <xdr:rowOff>28575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28575</xdr:colOff>
      <xdr:row>31</xdr:row>
      <xdr:rowOff>57150</xdr:rowOff>
    </xdr:from>
    <xdr:to>
      <xdr:col>19</xdr:col>
      <xdr:colOff>504825</xdr:colOff>
      <xdr:row>42</xdr:row>
      <xdr:rowOff>9524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15</xdr:row>
      <xdr:rowOff>3918</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16</xdr:row>
      <xdr:rowOff>422464</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3918</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15</xdr:row>
      <xdr:rowOff>3918</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16</xdr:row>
      <xdr:rowOff>422464</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15</xdr:row>
      <xdr:rowOff>3918</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16</xdr:row>
      <xdr:rowOff>422464</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13</xdr:row>
      <xdr:rowOff>607168</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17</xdr:row>
      <xdr:rowOff>9713</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13</xdr:row>
      <xdr:rowOff>607168</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13</xdr:row>
      <xdr:rowOff>607168</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17</xdr:row>
      <xdr:rowOff>9713</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13</xdr:row>
      <xdr:rowOff>607168</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17</xdr:row>
      <xdr:rowOff>9713</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14</xdr:row>
      <xdr:rowOff>183835</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16</xdr:row>
      <xdr:rowOff>242547</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14</xdr:row>
      <xdr:rowOff>183835</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14</xdr:row>
      <xdr:rowOff>183835</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16</xdr:row>
      <xdr:rowOff>242547</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14</xdr:row>
      <xdr:rowOff>183835</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16</xdr:row>
      <xdr:rowOff>242547</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13</xdr:row>
      <xdr:rowOff>272735</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14</xdr:row>
      <xdr:rowOff>310280</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13</xdr:row>
      <xdr:rowOff>272735</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13</xdr:row>
      <xdr:rowOff>272735</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14</xdr:row>
      <xdr:rowOff>310280</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13</xdr:row>
      <xdr:rowOff>272735</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14</xdr:row>
      <xdr:rowOff>310280</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15</xdr:row>
      <xdr:rowOff>35668</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17</xdr:row>
      <xdr:rowOff>73213</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35668</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15</xdr:row>
      <xdr:rowOff>35668</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17</xdr:row>
      <xdr:rowOff>73213</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15</xdr:row>
      <xdr:rowOff>35668</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17</xdr:row>
      <xdr:rowOff>73213</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14</xdr:row>
      <xdr:rowOff>194418</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16</xdr:row>
      <xdr:rowOff>136714</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14</xdr:row>
      <xdr:rowOff>194418</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14</xdr:row>
      <xdr:rowOff>194418</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16</xdr:row>
      <xdr:rowOff>136714</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14</xdr:row>
      <xdr:rowOff>194418</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16</xdr:row>
      <xdr:rowOff>136714</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16</xdr:row>
      <xdr:rowOff>3918</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21</xdr:row>
      <xdr:rowOff>62630</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16</xdr:row>
      <xdr:rowOff>3918</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16</xdr:row>
      <xdr:rowOff>3918</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21</xdr:row>
      <xdr:rowOff>62630</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16</xdr:row>
      <xdr:rowOff>3918</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21</xdr:row>
      <xdr:rowOff>62630</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15</xdr:row>
      <xdr:rowOff>162668</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18</xdr:row>
      <xdr:rowOff>231963</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162668</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15</xdr:row>
      <xdr:rowOff>162668</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18</xdr:row>
      <xdr:rowOff>231963</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15</xdr:row>
      <xdr:rowOff>162668</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18</xdr:row>
      <xdr:rowOff>231963</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14</xdr:row>
      <xdr:rowOff>14501</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15</xdr:row>
      <xdr:rowOff>390713</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14</xdr:row>
      <xdr:rowOff>14501</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14</xdr:row>
      <xdr:rowOff>14501</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15</xdr:row>
      <xdr:rowOff>390713</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14</xdr:row>
      <xdr:rowOff>14501</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15</xdr:row>
      <xdr:rowOff>390713</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14</xdr:row>
      <xdr:rowOff>310835</xdr:rowOff>
    </xdr:to>
    <xdr:sp macro="" textlink="">
      <xdr:nvSpPr>
        <xdr:cNvPr id="2" name="Text Box 37"/>
        <xdr:cNvSpPr txBox="1">
          <a:spLocks noChangeArrowheads="1"/>
        </xdr:cNvSpPr>
      </xdr:nvSpPr>
      <xdr:spPr bwMode="auto">
        <a:xfrm>
          <a:off x="12515850" y="4429125"/>
          <a:ext cx="147002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17</xdr:row>
      <xdr:rowOff>83797</xdr:rowOff>
    </xdr:to>
    <xdr:sp macro="" textlink="">
      <xdr:nvSpPr>
        <xdr:cNvPr id="3" name="Text Box 42"/>
        <xdr:cNvSpPr txBox="1">
          <a:spLocks noChangeArrowheads="1"/>
        </xdr:cNvSpPr>
      </xdr:nvSpPr>
      <xdr:spPr bwMode="auto">
        <a:xfrm>
          <a:off x="12515850" y="4429125"/>
          <a:ext cx="1485900"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14</xdr:row>
      <xdr:rowOff>310835</xdr:rowOff>
    </xdr:to>
    <xdr:sp macro="" textlink="">
      <xdr:nvSpPr>
        <xdr:cNvPr id="4" name="Text Box 37"/>
        <xdr:cNvSpPr txBox="1">
          <a:spLocks noChangeArrowheads="1"/>
        </xdr:cNvSpPr>
      </xdr:nvSpPr>
      <xdr:spPr bwMode="auto">
        <a:xfrm>
          <a:off x="12515850" y="4429125"/>
          <a:ext cx="1485900"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14</xdr:row>
      <xdr:rowOff>310835</xdr:rowOff>
    </xdr:to>
    <xdr:sp macro="" textlink="">
      <xdr:nvSpPr>
        <xdr:cNvPr id="5" name="Text Box 37"/>
        <xdr:cNvSpPr txBox="1">
          <a:spLocks noChangeArrowheads="1"/>
        </xdr:cNvSpPr>
      </xdr:nvSpPr>
      <xdr:spPr bwMode="auto">
        <a:xfrm>
          <a:off x="12515850" y="4429125"/>
          <a:ext cx="1398587"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17</xdr:row>
      <xdr:rowOff>83797</xdr:rowOff>
    </xdr:to>
    <xdr:sp macro="" textlink="">
      <xdr:nvSpPr>
        <xdr:cNvPr id="6" name="Text Box 42"/>
        <xdr:cNvSpPr txBox="1">
          <a:spLocks noChangeArrowheads="1"/>
        </xdr:cNvSpPr>
      </xdr:nvSpPr>
      <xdr:spPr bwMode="auto">
        <a:xfrm>
          <a:off x="12515850" y="4429125"/>
          <a:ext cx="1200149"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14</xdr:row>
      <xdr:rowOff>310835</xdr:rowOff>
    </xdr:to>
    <xdr:sp macro="" textlink="">
      <xdr:nvSpPr>
        <xdr:cNvPr id="7" name="Text Box 37"/>
        <xdr:cNvSpPr txBox="1">
          <a:spLocks noChangeArrowheads="1"/>
        </xdr:cNvSpPr>
      </xdr:nvSpPr>
      <xdr:spPr bwMode="auto">
        <a:xfrm>
          <a:off x="12515850" y="4429125"/>
          <a:ext cx="1398586" cy="108659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17</xdr:row>
      <xdr:rowOff>83797</xdr:rowOff>
    </xdr:to>
    <xdr:sp macro="" textlink="">
      <xdr:nvSpPr>
        <xdr:cNvPr id="8" name="Text Box 42"/>
        <xdr:cNvSpPr txBox="1">
          <a:spLocks noChangeArrowheads="1"/>
        </xdr:cNvSpPr>
      </xdr:nvSpPr>
      <xdr:spPr bwMode="auto">
        <a:xfrm>
          <a:off x="12515850" y="4429125"/>
          <a:ext cx="906461" cy="194011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1</xdr:row>
      <xdr:rowOff>57150</xdr:rowOff>
    </xdr:from>
    <xdr:to>
      <xdr:col>2</xdr:col>
      <xdr:colOff>38100</xdr:colOff>
      <xdr:row>1</xdr:row>
      <xdr:rowOff>864101</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0025" y="171450"/>
          <a:ext cx="714375" cy="806951"/>
        </a:xfrm>
        <a:prstGeom prst="rect">
          <a:avLst/>
        </a:prstGeom>
        <a:noFill/>
      </xdr:spPr>
    </xdr:pic>
    <xdr:clientData/>
  </xdr:twoCellAnchor>
  <xdr:twoCellAnchor editAs="oneCell">
    <xdr:from>
      <xdr:col>10</xdr:col>
      <xdr:colOff>180976</xdr:colOff>
      <xdr:row>1</xdr:row>
      <xdr:rowOff>140680</xdr:rowOff>
    </xdr:from>
    <xdr:to>
      <xdr:col>15</xdr:col>
      <xdr:colOff>561976</xdr:colOff>
      <xdr:row>1</xdr:row>
      <xdr:rowOff>792952</xdr:rowOff>
    </xdr:to>
    <xdr:pic>
      <xdr:nvPicPr>
        <xdr:cNvPr id="3" name="2 Imagen" descr="logo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53301" y="254980"/>
          <a:ext cx="2590800" cy="652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45</xdr:col>
      <xdr:colOff>19653</xdr:colOff>
      <xdr:row>7</xdr:row>
      <xdr:rowOff>0</xdr:rowOff>
    </xdr:from>
    <xdr:to>
      <xdr:col>46</xdr:col>
      <xdr:colOff>743553</xdr:colOff>
      <xdr:row>11</xdr:row>
      <xdr:rowOff>194425</xdr:rowOff>
    </xdr:to>
    <xdr:sp macro="" textlink="">
      <xdr:nvSpPr>
        <xdr:cNvPr id="2" name="Text Box 37"/>
        <xdr:cNvSpPr txBox="1">
          <a:spLocks noChangeArrowheads="1"/>
        </xdr:cNvSpPr>
      </xdr:nvSpPr>
      <xdr:spPr bwMode="auto">
        <a:xfrm>
          <a:off x="39481728" y="242321476"/>
          <a:ext cx="1485900" cy="108554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45</xdr:col>
      <xdr:colOff>40821</xdr:colOff>
      <xdr:row>7</xdr:row>
      <xdr:rowOff>0</xdr:rowOff>
    </xdr:from>
    <xdr:to>
      <xdr:col>47</xdr:col>
      <xdr:colOff>2721</xdr:colOff>
      <xdr:row>17</xdr:row>
      <xdr:rowOff>100987</xdr:rowOff>
    </xdr:to>
    <xdr:sp macro="" textlink="">
      <xdr:nvSpPr>
        <xdr:cNvPr id="3" name="Text Box 42"/>
        <xdr:cNvSpPr txBox="1">
          <a:spLocks noChangeArrowheads="1"/>
        </xdr:cNvSpPr>
      </xdr:nvSpPr>
      <xdr:spPr bwMode="auto">
        <a:xfrm>
          <a:off x="39502896" y="247441567"/>
          <a:ext cx="1485900" cy="193190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49</xdr:col>
      <xdr:colOff>19653</xdr:colOff>
      <xdr:row>376</xdr:row>
      <xdr:rowOff>129301</xdr:rowOff>
    </xdr:from>
    <xdr:to>
      <xdr:col>50</xdr:col>
      <xdr:colOff>743553</xdr:colOff>
      <xdr:row>378</xdr:row>
      <xdr:rowOff>90893</xdr:rowOff>
    </xdr:to>
    <xdr:sp macro="" textlink="">
      <xdr:nvSpPr>
        <xdr:cNvPr id="2" name="Text Box 37"/>
        <xdr:cNvSpPr txBox="1">
          <a:spLocks noChangeArrowheads="1"/>
        </xdr:cNvSpPr>
      </xdr:nvSpPr>
      <xdr:spPr bwMode="auto">
        <a:xfrm>
          <a:off x="53007228" y="238140001"/>
          <a:ext cx="1485900" cy="108554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49</xdr:col>
      <xdr:colOff>40821</xdr:colOff>
      <xdr:row>386</xdr:row>
      <xdr:rowOff>96367</xdr:rowOff>
    </xdr:from>
    <xdr:to>
      <xdr:col>51</xdr:col>
      <xdr:colOff>2721</xdr:colOff>
      <xdr:row>389</xdr:row>
      <xdr:rowOff>123270</xdr:rowOff>
    </xdr:to>
    <xdr:sp macro="" textlink="">
      <xdr:nvSpPr>
        <xdr:cNvPr id="3" name="Text Box 42"/>
        <xdr:cNvSpPr txBox="1">
          <a:spLocks noChangeArrowheads="1"/>
        </xdr:cNvSpPr>
      </xdr:nvSpPr>
      <xdr:spPr bwMode="auto">
        <a:xfrm>
          <a:off x="53028396" y="242450467"/>
          <a:ext cx="1485900" cy="193190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49</xdr:col>
      <xdr:colOff>19653</xdr:colOff>
      <xdr:row>373</xdr:row>
      <xdr:rowOff>129301</xdr:rowOff>
    </xdr:from>
    <xdr:to>
      <xdr:col>50</xdr:col>
      <xdr:colOff>743553</xdr:colOff>
      <xdr:row>375</xdr:row>
      <xdr:rowOff>90894</xdr:rowOff>
    </xdr:to>
    <xdr:sp macro="" textlink="">
      <xdr:nvSpPr>
        <xdr:cNvPr id="2" name="Text Box 37"/>
        <xdr:cNvSpPr txBox="1">
          <a:spLocks noChangeArrowheads="1"/>
        </xdr:cNvSpPr>
      </xdr:nvSpPr>
      <xdr:spPr bwMode="auto">
        <a:xfrm>
          <a:off x="49425828" y="237139876"/>
          <a:ext cx="1485900" cy="108554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49</xdr:col>
      <xdr:colOff>40821</xdr:colOff>
      <xdr:row>383</xdr:row>
      <xdr:rowOff>96367</xdr:rowOff>
    </xdr:from>
    <xdr:to>
      <xdr:col>51</xdr:col>
      <xdr:colOff>2721</xdr:colOff>
      <xdr:row>386</xdr:row>
      <xdr:rowOff>123270</xdr:rowOff>
    </xdr:to>
    <xdr:sp macro="" textlink="">
      <xdr:nvSpPr>
        <xdr:cNvPr id="3" name="Text Box 42"/>
        <xdr:cNvSpPr txBox="1">
          <a:spLocks noChangeArrowheads="1"/>
        </xdr:cNvSpPr>
      </xdr:nvSpPr>
      <xdr:spPr bwMode="auto">
        <a:xfrm>
          <a:off x="49446996" y="242259967"/>
          <a:ext cx="1485900" cy="1931903"/>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368</xdr:row>
      <xdr:rowOff>129301</xdr:rowOff>
    </xdr:from>
    <xdr:to>
      <xdr:col>8</xdr:col>
      <xdr:colOff>708026</xdr:colOff>
      <xdr:row>370</xdr:row>
      <xdr:rowOff>90886</xdr:rowOff>
    </xdr:to>
    <xdr:sp macro="" textlink="">
      <xdr:nvSpPr>
        <xdr:cNvPr id="2" name="Text Box 37"/>
        <xdr:cNvSpPr txBox="1">
          <a:spLocks noChangeArrowheads="1"/>
        </xdr:cNvSpPr>
      </xdr:nvSpPr>
      <xdr:spPr bwMode="auto">
        <a:xfrm>
          <a:off x="71876253" y="247398301"/>
          <a:ext cx="1474788" cy="1085534"/>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7</xdr:col>
      <xdr:colOff>0</xdr:colOff>
      <xdr:row>378</xdr:row>
      <xdr:rowOff>96367</xdr:rowOff>
    </xdr:from>
    <xdr:to>
      <xdr:col>8</xdr:col>
      <xdr:colOff>723900</xdr:colOff>
      <xdr:row>381</xdr:row>
      <xdr:rowOff>313779</xdr:rowOff>
    </xdr:to>
    <xdr:sp macro="" textlink="">
      <xdr:nvSpPr>
        <xdr:cNvPr id="5" name="Text Box 42"/>
        <xdr:cNvSpPr txBox="1">
          <a:spLocks noChangeArrowheads="1"/>
        </xdr:cNvSpPr>
      </xdr:nvSpPr>
      <xdr:spPr bwMode="auto">
        <a:xfrm>
          <a:off x="148116471" y="252518392"/>
          <a:ext cx="1481138" cy="1927149"/>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7</xdr:col>
      <xdr:colOff>0</xdr:colOff>
      <xdr:row>368</xdr:row>
      <xdr:rowOff>129301</xdr:rowOff>
    </xdr:from>
    <xdr:to>
      <xdr:col>8</xdr:col>
      <xdr:colOff>723900</xdr:colOff>
      <xdr:row>370</xdr:row>
      <xdr:rowOff>90886</xdr:rowOff>
    </xdr:to>
    <xdr:sp macro="" textlink="">
      <xdr:nvSpPr>
        <xdr:cNvPr id="6" name="Text Box 37"/>
        <xdr:cNvSpPr txBox="1">
          <a:spLocks noChangeArrowheads="1"/>
        </xdr:cNvSpPr>
      </xdr:nvSpPr>
      <xdr:spPr bwMode="auto">
        <a:xfrm>
          <a:off x="81077403" y="247398301"/>
          <a:ext cx="1481137" cy="1085534"/>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7</xdr:col>
      <xdr:colOff>0</xdr:colOff>
      <xdr:row>368</xdr:row>
      <xdr:rowOff>129301</xdr:rowOff>
    </xdr:from>
    <xdr:to>
      <xdr:col>8</xdr:col>
      <xdr:colOff>636587</xdr:colOff>
      <xdr:row>370</xdr:row>
      <xdr:rowOff>90886</xdr:rowOff>
    </xdr:to>
    <xdr:sp macro="" textlink="">
      <xdr:nvSpPr>
        <xdr:cNvPr id="7" name="Text Box 37"/>
        <xdr:cNvSpPr txBox="1">
          <a:spLocks noChangeArrowheads="1"/>
        </xdr:cNvSpPr>
      </xdr:nvSpPr>
      <xdr:spPr bwMode="auto">
        <a:xfrm>
          <a:off x="61151103" y="247398301"/>
          <a:ext cx="1398587" cy="1085534"/>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7</xdr:col>
      <xdr:colOff>0</xdr:colOff>
      <xdr:row>378</xdr:row>
      <xdr:rowOff>96367</xdr:rowOff>
    </xdr:from>
    <xdr:to>
      <xdr:col>8</xdr:col>
      <xdr:colOff>438149</xdr:colOff>
      <xdr:row>381</xdr:row>
      <xdr:rowOff>313779</xdr:rowOff>
    </xdr:to>
    <xdr:sp macro="" textlink="">
      <xdr:nvSpPr>
        <xdr:cNvPr id="8" name="Text Box 42"/>
        <xdr:cNvSpPr txBox="1">
          <a:spLocks noChangeArrowheads="1"/>
        </xdr:cNvSpPr>
      </xdr:nvSpPr>
      <xdr:spPr bwMode="auto">
        <a:xfrm>
          <a:off x="125285046" y="252518392"/>
          <a:ext cx="1195386" cy="1927149"/>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7</xdr:col>
      <xdr:colOff>0</xdr:colOff>
      <xdr:row>368</xdr:row>
      <xdr:rowOff>129301</xdr:rowOff>
    </xdr:from>
    <xdr:to>
      <xdr:col>8</xdr:col>
      <xdr:colOff>636586</xdr:colOff>
      <xdr:row>370</xdr:row>
      <xdr:rowOff>90886</xdr:rowOff>
    </xdr:to>
    <xdr:sp macro="" textlink="">
      <xdr:nvSpPr>
        <xdr:cNvPr id="9" name="Text Box 37"/>
        <xdr:cNvSpPr txBox="1">
          <a:spLocks noChangeArrowheads="1"/>
        </xdr:cNvSpPr>
      </xdr:nvSpPr>
      <xdr:spPr bwMode="auto">
        <a:xfrm>
          <a:off x="51035553" y="247398301"/>
          <a:ext cx="1398586" cy="1085534"/>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7</xdr:col>
      <xdr:colOff>0</xdr:colOff>
      <xdr:row>378</xdr:row>
      <xdr:rowOff>96367</xdr:rowOff>
    </xdr:from>
    <xdr:to>
      <xdr:col>8</xdr:col>
      <xdr:colOff>144461</xdr:colOff>
      <xdr:row>381</xdr:row>
      <xdr:rowOff>313779</xdr:rowOff>
    </xdr:to>
    <xdr:sp macro="" textlink="">
      <xdr:nvSpPr>
        <xdr:cNvPr id="10" name="Text Box 42"/>
        <xdr:cNvSpPr txBox="1">
          <a:spLocks noChangeArrowheads="1"/>
        </xdr:cNvSpPr>
      </xdr:nvSpPr>
      <xdr:spPr bwMode="auto">
        <a:xfrm>
          <a:off x="102453621" y="252518392"/>
          <a:ext cx="906461" cy="1927149"/>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64</xdr:row>
      <xdr:rowOff>0</xdr:rowOff>
    </xdr:from>
    <xdr:to>
      <xdr:col>7</xdr:col>
      <xdr:colOff>708026</xdr:colOff>
      <xdr:row>71</xdr:row>
      <xdr:rowOff>80647</xdr:rowOff>
    </xdr:to>
    <xdr:sp macro="" textlink="">
      <xdr:nvSpPr>
        <xdr:cNvPr id="2" name="Text Box 37"/>
        <xdr:cNvSpPr txBox="1">
          <a:spLocks noChangeArrowheads="1"/>
        </xdr:cNvSpPr>
      </xdr:nvSpPr>
      <xdr:spPr bwMode="auto">
        <a:xfrm>
          <a:off x="16764000" y="248207926"/>
          <a:ext cx="1470026" cy="1085535"/>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6</xdr:col>
      <xdr:colOff>0</xdr:colOff>
      <xdr:row>64</xdr:row>
      <xdr:rowOff>0</xdr:rowOff>
    </xdr:from>
    <xdr:to>
      <xdr:col>7</xdr:col>
      <xdr:colOff>723900</xdr:colOff>
      <xdr:row>77</xdr:row>
      <xdr:rowOff>74537</xdr:rowOff>
    </xdr:to>
    <xdr:sp macro="" textlink="">
      <xdr:nvSpPr>
        <xdr:cNvPr id="5" name="Text Box 42"/>
        <xdr:cNvSpPr txBox="1">
          <a:spLocks noChangeArrowheads="1"/>
        </xdr:cNvSpPr>
      </xdr:nvSpPr>
      <xdr:spPr bwMode="auto">
        <a:xfrm>
          <a:off x="16764000" y="253328017"/>
          <a:ext cx="1485900" cy="1927150"/>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6</xdr:col>
      <xdr:colOff>0</xdr:colOff>
      <xdr:row>64</xdr:row>
      <xdr:rowOff>0</xdr:rowOff>
    </xdr:from>
    <xdr:to>
      <xdr:col>7</xdr:col>
      <xdr:colOff>723900</xdr:colOff>
      <xdr:row>71</xdr:row>
      <xdr:rowOff>80647</xdr:rowOff>
    </xdr:to>
    <xdr:sp macro="" textlink="">
      <xdr:nvSpPr>
        <xdr:cNvPr id="6" name="Text Box 37"/>
        <xdr:cNvSpPr txBox="1">
          <a:spLocks noChangeArrowheads="1"/>
        </xdr:cNvSpPr>
      </xdr:nvSpPr>
      <xdr:spPr bwMode="auto">
        <a:xfrm>
          <a:off x="16764000" y="248207926"/>
          <a:ext cx="1485900" cy="1085535"/>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6</xdr:col>
      <xdr:colOff>0</xdr:colOff>
      <xdr:row>64</xdr:row>
      <xdr:rowOff>0</xdr:rowOff>
    </xdr:from>
    <xdr:to>
      <xdr:col>7</xdr:col>
      <xdr:colOff>636587</xdr:colOff>
      <xdr:row>71</xdr:row>
      <xdr:rowOff>80647</xdr:rowOff>
    </xdr:to>
    <xdr:sp macro="" textlink="">
      <xdr:nvSpPr>
        <xdr:cNvPr id="7" name="Text Box 37"/>
        <xdr:cNvSpPr txBox="1">
          <a:spLocks noChangeArrowheads="1"/>
        </xdr:cNvSpPr>
      </xdr:nvSpPr>
      <xdr:spPr bwMode="auto">
        <a:xfrm>
          <a:off x="16764000" y="248207926"/>
          <a:ext cx="1398587" cy="1085535"/>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6</xdr:col>
      <xdr:colOff>0</xdr:colOff>
      <xdr:row>64</xdr:row>
      <xdr:rowOff>0</xdr:rowOff>
    </xdr:from>
    <xdr:to>
      <xdr:col>7</xdr:col>
      <xdr:colOff>438149</xdr:colOff>
      <xdr:row>77</xdr:row>
      <xdr:rowOff>74537</xdr:rowOff>
    </xdr:to>
    <xdr:sp macro="" textlink="">
      <xdr:nvSpPr>
        <xdr:cNvPr id="8" name="Text Box 42"/>
        <xdr:cNvSpPr txBox="1">
          <a:spLocks noChangeArrowheads="1"/>
        </xdr:cNvSpPr>
      </xdr:nvSpPr>
      <xdr:spPr bwMode="auto">
        <a:xfrm>
          <a:off x="16764000" y="253328017"/>
          <a:ext cx="1200149" cy="1927150"/>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6</xdr:col>
      <xdr:colOff>0</xdr:colOff>
      <xdr:row>64</xdr:row>
      <xdr:rowOff>0</xdr:rowOff>
    </xdr:from>
    <xdr:to>
      <xdr:col>7</xdr:col>
      <xdr:colOff>636586</xdr:colOff>
      <xdr:row>71</xdr:row>
      <xdr:rowOff>80647</xdr:rowOff>
    </xdr:to>
    <xdr:sp macro="" textlink="">
      <xdr:nvSpPr>
        <xdr:cNvPr id="9" name="Text Box 37"/>
        <xdr:cNvSpPr txBox="1">
          <a:spLocks noChangeArrowheads="1"/>
        </xdr:cNvSpPr>
      </xdr:nvSpPr>
      <xdr:spPr bwMode="auto">
        <a:xfrm>
          <a:off x="16764000" y="248207926"/>
          <a:ext cx="1398586" cy="1085535"/>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6</xdr:col>
      <xdr:colOff>0</xdr:colOff>
      <xdr:row>64</xdr:row>
      <xdr:rowOff>0</xdr:rowOff>
    </xdr:from>
    <xdr:to>
      <xdr:col>7</xdr:col>
      <xdr:colOff>144461</xdr:colOff>
      <xdr:row>77</xdr:row>
      <xdr:rowOff>74537</xdr:rowOff>
    </xdr:to>
    <xdr:sp macro="" textlink="">
      <xdr:nvSpPr>
        <xdr:cNvPr id="10" name="Text Box 42"/>
        <xdr:cNvSpPr txBox="1">
          <a:spLocks noChangeArrowheads="1"/>
        </xdr:cNvSpPr>
      </xdr:nvSpPr>
      <xdr:spPr bwMode="auto">
        <a:xfrm>
          <a:off x="16764000" y="253328017"/>
          <a:ext cx="906461" cy="1927150"/>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12</xdr:row>
      <xdr:rowOff>0</xdr:rowOff>
    </xdr:from>
    <xdr:to>
      <xdr:col>12</xdr:col>
      <xdr:colOff>708026</xdr:colOff>
      <xdr:row>19</xdr:row>
      <xdr:rowOff>80647</xdr:rowOff>
    </xdr:to>
    <xdr:sp macro="" textlink="">
      <xdr:nvSpPr>
        <xdr:cNvPr id="2" name="Text Box 37"/>
        <xdr:cNvSpPr txBox="1">
          <a:spLocks noChangeArrowheads="1"/>
        </xdr:cNvSpPr>
      </xdr:nvSpPr>
      <xdr:spPr bwMode="auto">
        <a:xfrm>
          <a:off x="16468725" y="193143901"/>
          <a:ext cx="1470026" cy="1085534"/>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25</xdr:row>
      <xdr:rowOff>74537</xdr:rowOff>
    </xdr:to>
    <xdr:sp macro="" textlink="">
      <xdr:nvSpPr>
        <xdr:cNvPr id="3" name="Text Box 42"/>
        <xdr:cNvSpPr txBox="1">
          <a:spLocks noChangeArrowheads="1"/>
        </xdr:cNvSpPr>
      </xdr:nvSpPr>
      <xdr:spPr bwMode="auto">
        <a:xfrm>
          <a:off x="16468725" y="197292442"/>
          <a:ext cx="1485900"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723900</xdr:colOff>
      <xdr:row>19</xdr:row>
      <xdr:rowOff>80647</xdr:rowOff>
    </xdr:to>
    <xdr:sp macro="" textlink="">
      <xdr:nvSpPr>
        <xdr:cNvPr id="4" name="Text Box 37"/>
        <xdr:cNvSpPr txBox="1">
          <a:spLocks noChangeArrowheads="1"/>
        </xdr:cNvSpPr>
      </xdr:nvSpPr>
      <xdr:spPr bwMode="auto">
        <a:xfrm>
          <a:off x="16468725" y="193143901"/>
          <a:ext cx="1485900" cy="1085534"/>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636587</xdr:colOff>
      <xdr:row>19</xdr:row>
      <xdr:rowOff>80647</xdr:rowOff>
    </xdr:to>
    <xdr:sp macro="" textlink="">
      <xdr:nvSpPr>
        <xdr:cNvPr id="5" name="Text Box 37"/>
        <xdr:cNvSpPr txBox="1">
          <a:spLocks noChangeArrowheads="1"/>
        </xdr:cNvSpPr>
      </xdr:nvSpPr>
      <xdr:spPr bwMode="auto">
        <a:xfrm>
          <a:off x="16468725" y="193143901"/>
          <a:ext cx="1398587" cy="1085534"/>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438149</xdr:colOff>
      <xdr:row>25</xdr:row>
      <xdr:rowOff>74537</xdr:rowOff>
    </xdr:to>
    <xdr:sp macro="" textlink="">
      <xdr:nvSpPr>
        <xdr:cNvPr id="6" name="Text Box 42"/>
        <xdr:cNvSpPr txBox="1">
          <a:spLocks noChangeArrowheads="1"/>
        </xdr:cNvSpPr>
      </xdr:nvSpPr>
      <xdr:spPr bwMode="auto">
        <a:xfrm>
          <a:off x="16468725" y="197292442"/>
          <a:ext cx="1200149"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636586</xdr:colOff>
      <xdr:row>19</xdr:row>
      <xdr:rowOff>80647</xdr:rowOff>
    </xdr:to>
    <xdr:sp macro="" textlink="">
      <xdr:nvSpPr>
        <xdr:cNvPr id="7" name="Text Box 37"/>
        <xdr:cNvSpPr txBox="1">
          <a:spLocks noChangeArrowheads="1"/>
        </xdr:cNvSpPr>
      </xdr:nvSpPr>
      <xdr:spPr bwMode="auto">
        <a:xfrm>
          <a:off x="16468725" y="193143901"/>
          <a:ext cx="1398586" cy="1085534"/>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twoCellAnchor editAs="oneCell">
    <xdr:from>
      <xdr:col>11</xdr:col>
      <xdr:colOff>0</xdr:colOff>
      <xdr:row>12</xdr:row>
      <xdr:rowOff>0</xdr:rowOff>
    </xdr:from>
    <xdr:to>
      <xdr:col>12</xdr:col>
      <xdr:colOff>144461</xdr:colOff>
      <xdr:row>25</xdr:row>
      <xdr:rowOff>74537</xdr:rowOff>
    </xdr:to>
    <xdr:sp macro="" textlink="">
      <xdr:nvSpPr>
        <xdr:cNvPr id="8" name="Text Box 42"/>
        <xdr:cNvSpPr txBox="1">
          <a:spLocks noChangeArrowheads="1"/>
        </xdr:cNvSpPr>
      </xdr:nvSpPr>
      <xdr:spPr bwMode="auto">
        <a:xfrm>
          <a:off x="16468725" y="197292442"/>
          <a:ext cx="906461" cy="1931912"/>
        </a:xfrm>
        <a:prstGeom prst="rect">
          <a:avLst/>
        </a:prstGeom>
        <a:noFill/>
        <a:ln w="9525">
          <a:noFill/>
          <a:miter lim="800000"/>
          <a:headEnd/>
          <a:tailEnd/>
        </a:ln>
        <a:effectLst/>
      </xdr:spPr>
      <xdr:txBody>
        <a:bodyPr vertOverflow="clip" wrap="square" lIns="27432" tIns="22860" rIns="27432" bIns="0" anchor="t" upright="1"/>
        <a:lstStyle/>
        <a:p>
          <a:pPr algn="just" rtl="1">
            <a:defRPr sz="1000"/>
          </a:pPr>
          <a:endParaRPr lang="es-MX" sz="9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REPORTE%20TRIMESTRAL\SECRETARIA%20DEL%20AYUNTAMIENTO%20INCOMPLETO%20Y%20ERRORES\secretaria%20buenos\Formatos_PbRM_2013_Patrimonio_%20OK%20CAPTURAD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REPORTE%20TRIMESTRAL\SALUD\PbRM-02a1%20REPORTES%20SALUD%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REPORTE%20TRIMESTRAL\SECRETARIA%20DEL%20AYUNTAMIENTO%20INCOMPLETO%20Y%20ERRORES\secretaria%20buenos\PBR_JURIDICO_1%20O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REPORTE%20TRIMESTRAL\SECRETARIA%20DEL%20AYUNTAMIENTO%20INCOMPLETO%20Y%20ERRORES\secretaria%20buenos\GOBIERNO_feb_20%20OK%20CAPTUR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REPORTE%20TRIMESTRAL\SECRETARIA%20DEL%20AYUNTAMIENTO%20INCOMPLETO%20Y%20ERRORES\subsecretarIA-%20BET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REPORTE%20TRIMESTRAL\MUJER%20TRIMESTRE%20ENE-MZO\PbRM-02a1%20MUJER%202013-%20(%201%20&#61474;%202%20&#61474;%202%20)%20Trimestr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LOS%20PBRM%20BUENOS%20SECRETARIA%2025MARZO\COMISARIA\PbRM2013_%20OK_COMISAR+&#236;A%20GRAL%20SEG%20CIUDADAN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LOS%20PBRM%20BUENOS%20SECRETARIA%2025MARZO\COMISARIA\PbRM2013_OK_SUBDIR%20PREVENCION%20DEL%20DELIT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LOS%20PBRM%20BUENOS%20SECRETARIA%2025MARZO\COMISARIA\PbRM2013_OK_SUBDIR%20DE%20INTELIGENCIA%20POLIC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SECRETARIA%20TECNICA\Desktop\USB\SEMAFORO%20ABRIL-JUNIO%20METAS\LOS%20PBRM%20BUENOS%20SECRETARIA%2025MARZO\COMISARIA\PbRM2013_OK_SUBDIR%20DE%20DESARROLLO%20POLIC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1a"/>
      <sheetName val="PbRM-01b"/>
      <sheetName val="PbRM-01c"/>
      <sheetName val="PbRM-01d"/>
      <sheetName val="PbRM-01e"/>
      <sheetName val="PbRM-02a"/>
      <sheetName val="PbRM-02a1"/>
      <sheetName val="ENE"/>
      <sheetName val="FEB"/>
      <sheetName val="MAR"/>
      <sheetName val="ENE-MAR"/>
      <sheetName val="ABR"/>
      <sheetName val="MAY"/>
      <sheetName val="JUN"/>
      <sheetName val="ABR-JUN"/>
      <sheetName val="JUL"/>
      <sheetName val="AGO"/>
      <sheetName val="SEPT"/>
      <sheetName val="JUL-SEPT"/>
      <sheetName val="OCT"/>
      <sheetName val="NOV"/>
      <sheetName val="DIC"/>
      <sheetName val="OCT-DIC"/>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2a1"/>
      <sheetName val="ENE"/>
      <sheetName val="FEB"/>
      <sheetName val="MAR"/>
      <sheetName val="ENE-MAR"/>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1a"/>
      <sheetName val="PbRM-01b"/>
      <sheetName val="PbRM-01c"/>
      <sheetName val="PbRM-01d"/>
      <sheetName val="PbRM-01e"/>
      <sheetName val="PbRM-02a"/>
      <sheetName val="PbRM-02a1"/>
      <sheetName val="ENE"/>
      <sheetName val="FEB"/>
      <sheetName val="MAR"/>
      <sheetName val="ENE-MAR"/>
      <sheetName val="ABR"/>
      <sheetName val="MAY"/>
      <sheetName val="JUN"/>
      <sheetName val="ABR-JUN"/>
      <sheetName val="JUL"/>
      <sheetName val="AGO"/>
      <sheetName val="SEPT"/>
      <sheetName val="JUL-SEPT"/>
      <sheetName val="OCT"/>
      <sheetName val="NOV"/>
      <sheetName val="DIC"/>
      <sheetName val="OCT-DIC"/>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1a"/>
      <sheetName val="PbRM-01b"/>
      <sheetName val="PbRM-01c"/>
      <sheetName val="PbRM-01d"/>
      <sheetName val="PbRM-01e"/>
      <sheetName val="PbRM-02a"/>
      <sheetName val="PbRM-02a1"/>
      <sheetName val="ENE"/>
      <sheetName val="FEB"/>
      <sheetName val="MAR"/>
      <sheetName val="ENE-MAR"/>
      <sheetName val="ABR"/>
      <sheetName val="MAY"/>
      <sheetName val="JUN"/>
      <sheetName val="ABR-JUN"/>
      <sheetName val="JUL"/>
      <sheetName val="AGO"/>
      <sheetName val="SEPT"/>
      <sheetName val="JUL-SEPT"/>
      <sheetName val="OCT"/>
      <sheetName val="NOV"/>
      <sheetName val="DIC"/>
      <sheetName val="OCT-DIC"/>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1a"/>
      <sheetName val="PbRM-01b"/>
      <sheetName val="PbRM-01c"/>
      <sheetName val="PbRM-01d"/>
      <sheetName val="PbRM-01e"/>
      <sheetName val="PbRM-02a"/>
      <sheetName val="PbRM-02a1"/>
      <sheetName val="ENE"/>
      <sheetName val="FEB"/>
      <sheetName val="MAR"/>
      <sheetName val="ENE-MAR"/>
      <sheetName val="ABR"/>
      <sheetName val="MAY"/>
      <sheetName val="JUN"/>
      <sheetName val="ABR-JUN"/>
      <sheetName val="JUL"/>
      <sheetName val="AGO"/>
      <sheetName val="SEPT"/>
      <sheetName val="JUL-SEPT"/>
      <sheetName val="OCT"/>
      <sheetName val="NOV"/>
      <sheetName val="DIC"/>
      <sheetName val="OCT-DIC"/>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2a1"/>
      <sheetName val="ENE"/>
      <sheetName val="FEB"/>
      <sheetName val="MAR"/>
      <sheetName val="ENE-MAR"/>
      <sheetName val="ABR"/>
      <sheetName val="MAY"/>
      <sheetName val="JUN"/>
      <sheetName val="ABR-JUN"/>
      <sheetName val="JUL"/>
      <sheetName val="AGO"/>
      <sheetName val="SEPT"/>
      <sheetName val="JUL-SEPT"/>
      <sheetName val="OCT"/>
      <sheetName val="NOV"/>
      <sheetName val="DIC"/>
      <sheetName val="OCT-DIC"/>
      <sheetName val="Hoja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1a (2)"/>
      <sheetName val="PbRM-01a (3)"/>
      <sheetName val="PbRM-01a (4)"/>
      <sheetName val="PbRM-01b"/>
      <sheetName val="PbRM-01c (1)"/>
      <sheetName val="PbRM-01d (1)"/>
      <sheetName val="PbRM-01d (2)"/>
      <sheetName val="PbRM-01e"/>
      <sheetName val="PbRM-01e (2)"/>
      <sheetName val="PbRM-01e (3)"/>
      <sheetName val="PbRM-01e (4)"/>
      <sheetName val="PbRM-01e (5)"/>
      <sheetName val="PbRM-02a (1)"/>
      <sheetName val="PbRM-02a (2)"/>
    </sheetNames>
    <sheetDataSet>
      <sheetData sheetId="0" refreshError="1"/>
      <sheetData sheetId="1" refreshError="1"/>
      <sheetData sheetId="2" refreshError="1"/>
      <sheetData sheetId="3" refreshError="1"/>
      <sheetData sheetId="4" refreshError="1"/>
      <sheetData sheetId="5" refreshError="1"/>
      <sheetData sheetId="6">
        <row r="32">
          <cell r="C32" t="str">
            <v>BRINDAR APOYO A EMERGENCIAS RECIBIDAS A TRAVÉS DEL CENTRO DE MANDO.</v>
          </cell>
        </row>
        <row r="33">
          <cell r="C33" t="str">
            <v>REALIZAR CURSO DE ACADEMIA PARA ELEMENTOS DE NUEVO INGRESO</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1a"/>
      <sheetName val="PbRM-01b (1)"/>
      <sheetName val="PbRM-01b (2)"/>
      <sheetName val="PbRM-01c"/>
      <sheetName val="PbRM-01d (1)"/>
      <sheetName val="PbRM-01d (2)"/>
      <sheetName val="PbRM-01e(1)"/>
      <sheetName val="PbRM-01e (2)"/>
      <sheetName val="PbRM-01e (3)"/>
      <sheetName val="PbRM-02a"/>
      <sheetName val="PbRM-02a (2)"/>
    </sheetNames>
    <sheetDataSet>
      <sheetData sheetId="0" refreshError="1"/>
      <sheetData sheetId="1" refreshError="1"/>
      <sheetData sheetId="2" refreshError="1"/>
      <sheetData sheetId="3" refreshError="1"/>
      <sheetData sheetId="4">
        <row r="26">
          <cell r="C26" t="str">
            <v xml:space="preserve">REALIZAR TALLERES DE FOMENTO A LA PREVENCIÓN DEL DELITO DIRIGIDO A ESTUDIANTES. </v>
          </cell>
        </row>
        <row r="27">
          <cell r="C27" t="str">
            <v>REALIZAR CONFERENCIAS MAGNAS DE PREVENCIÓN DEL DELITO DIRIGIDO AL SECTOR ESCOLAR.</v>
          </cell>
        </row>
        <row r="28">
          <cell r="C28" t="str">
            <v>REALIZAR OPERATIVOS DE DETECCIÓN DE SUBSTANCIAS ILICITAS Y OBJETOS DE RIESGO QUE PONGAN EN PELIGRO LA INTEGRIDAD FISICA.</v>
          </cell>
        </row>
        <row r="29">
          <cell r="C29" t="str">
            <v>CREAR COMITES VECINALES DE PREVENCIÓN DEL DELITO.</v>
          </cell>
        </row>
        <row r="30">
          <cell r="C30" t="str">
            <v xml:space="preserve">IMPARTIR CURSOS DE CAPACITACIÓN EN MATERIA DE PREVENCIÓN DEL DELITO A DIVERSOS SECTORES SOCIALES. </v>
          </cell>
        </row>
        <row r="31">
          <cell r="C31" t="str">
            <v xml:space="preserve">REALIZAR FOROS COMUNITARIOS DE JUSTICIA CIVICA, BANDO MUNICIPAL Y PREVENCION DEL DELITO. </v>
          </cell>
        </row>
        <row r="32">
          <cell r="C32" t="str">
            <v xml:space="preserve">REALIZAR CONFERENCIA MAGNA DE  PREVENCION DE DELITO. </v>
          </cell>
        </row>
        <row r="33">
          <cell r="C33" t="str">
            <v>REALIZAR  JORNADAS DE PREVENCION DEL DELITO</v>
          </cell>
        </row>
      </sheetData>
      <sheetData sheetId="5">
        <row r="26">
          <cell r="C26" t="str">
            <v>ELABORAR INFORMES DE DELITOS, FALTAS ADMINISTRATIVAS E INFRACCIONES DE TRANSITO REGISTRADAS</v>
          </cell>
        </row>
        <row r="27">
          <cell r="C27" t="str">
            <v>REALIZAR TALLERES INFORMATIVOS QUE PROMUEVAN LA CULTURA DE DENUNCIA</v>
          </cell>
        </row>
        <row r="28">
          <cell r="C28" t="str">
            <v>REALIZAR PLATICAS DE COORDINACIÓN Y ORGANIZACIÓN  DE PREVENCIÓN DEL DELITO  A COMITES VECINALES</v>
          </cell>
        </row>
        <row r="29">
          <cell r="C29" t="str">
            <v>COLOCAR STANDS INFORMATIVOS Y DE FOMENTO A LA SEGURIDAD CIUDADANA, PREVENCIÓN DEL DELITO, CULTURA DE LA DENUNCIA Y NÚMEROS DE EMERGENCIA.</v>
          </cell>
        </row>
      </sheetData>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1a"/>
      <sheetName val="PbRM-01b (1)"/>
      <sheetName val="PbRM-01b(2)"/>
      <sheetName val="PbRM-01c"/>
      <sheetName val="PbRM-01d (1)"/>
      <sheetName val="PbRM-01d (2)"/>
      <sheetName val="PbRM-01e (1)"/>
      <sheetName val="PbRM-01e (2)"/>
      <sheetName val="PbRM-01e (3)"/>
      <sheetName val="PbRM-01e (4)"/>
      <sheetName val="PbRM-02a (1)"/>
      <sheetName val="PbRM-02a (2)"/>
    </sheetNames>
    <sheetDataSet>
      <sheetData sheetId="0" refreshError="1"/>
      <sheetData sheetId="1" refreshError="1"/>
      <sheetData sheetId="2" refreshError="1"/>
      <sheetData sheetId="3" refreshError="1"/>
      <sheetData sheetId="4"/>
      <sheetData sheetId="5">
        <row r="29">
          <cell r="C29" t="str">
            <v>INGRESAR Y ACTUALIZAR EL SISTEMA DE OPERACIÓN POLICIAL DEL MUNICIPIO.</v>
          </cell>
        </row>
        <row r="30">
          <cell r="C30" t="str">
            <v>DETECTAR E INFORMAR ANOMALIAS DEL PERSONAL OPERATIVO.</v>
          </cell>
        </row>
        <row r="31">
          <cell r="C31" t="str">
            <v>REALIZAR EL EQUIPAMIENTO VEHICULAR DE LA UNIDAD DE SUPERVISIÓN</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RM-01a"/>
      <sheetName val="PbRM-01b (1)"/>
      <sheetName val="PbRM-01b (2)"/>
      <sheetName val="PbRM-01b (3)"/>
      <sheetName val="PbRM-01c"/>
      <sheetName val="PbRM-01d (1)"/>
      <sheetName val="PbRM-01d (2)"/>
      <sheetName val="PbRM-01e (1)"/>
      <sheetName val="PbRM-01e (2)"/>
      <sheetName val="PbRM-01e (3)"/>
      <sheetName val="PbRM-01e (4)"/>
      <sheetName val="PbRM-01e (5)"/>
      <sheetName val="PbRM-01e (6)"/>
      <sheetName val="PbRM-02a (1)"/>
      <sheetName val="PbRM-02a (2)"/>
    </sheetNames>
    <sheetDataSet>
      <sheetData sheetId="0" refreshError="1"/>
      <sheetData sheetId="1" refreshError="1"/>
      <sheetData sheetId="2" refreshError="1"/>
      <sheetData sheetId="3" refreshError="1"/>
      <sheetData sheetId="4" refreshError="1"/>
      <sheetData sheetId="5">
        <row r="26">
          <cell r="C26" t="str">
            <v>GESTIONAR LA RENOVACIÓN DE LA LICENCIA COLECTIVA PARA LA PORTACIÓN DE ARMA</v>
          </cell>
        </row>
        <row r="27">
          <cell r="C27" t="str">
            <v>MANTENIMIENTO PREVENTIVO AL ARMAMENTO DE LA COMISARÍA GENERAL DE SEGURIDAD CIUDADANA.</v>
          </cell>
        </row>
        <row r="28">
          <cell r="C28" t="str">
            <v>REALIZAR REVISTA MENSUAL VEHICULAR.</v>
          </cell>
        </row>
        <row r="29">
          <cell r="C29" t="str">
            <v>CAPACITAR A LOS ELEMENTOS DE SEGURIDAD PÚBLICA EN TACTICAS DE ARME Y  DESARME DE ARMAMENTO.</v>
          </cell>
        </row>
        <row r="30">
          <cell r="C30" t="str">
            <v>CAPACITAR A LOS ELEMENTOS DE SEGURIDAD PÚBLICA EN ACONDICIONAMIENTO  FÍSICO.</v>
          </cell>
        </row>
        <row r="31">
          <cell r="C31" t="str">
            <v>CAPACITAR A LOS ELEMENTOS DE SEGURIDAD PÚBLICA EN LO REFERENTE AL INFORME POLICIAL HOMOLOGADO.</v>
          </cell>
        </row>
        <row r="32">
          <cell r="C32" t="str">
            <v>ACTUALIZAR A  LOS ELEMENTOS DE SEGURIDAD PÚBLICA EN MANUAL BÁSICO DE LA ACTUACIÓN POLICIAL.</v>
          </cell>
        </row>
        <row r="33">
          <cell r="C33" t="str">
            <v>CAPACITAR A LOS ELEMENTOS DE SEGURIDAD PÚBLICA EN MANEJO DE PR24.</v>
          </cell>
        </row>
        <row r="34">
          <cell r="C34" t="str">
            <v>CAPACITAR A LOS ELEMENTOS DE SEGURIDAD PÚBLICA EN  CUESTIONES DE PREVENCIÓN SITUACIONAL.</v>
          </cell>
        </row>
      </sheetData>
      <sheetData sheetId="6">
        <row r="26">
          <cell r="C26" t="str">
            <v>ACTUALIZAR A LOS ELEMENTOS DE SEGURIDAD PÚBLICA EN LA CONDUCCIÓN DE SU ÉTICA PROFESIONAL.</v>
          </cell>
        </row>
        <row r="27">
          <cell r="C27" t="str">
            <v>ACTUALIZAR A LOS ELEMENTOS DE SEGURIDAD PÚBLICA EN  MATERIA DE DERECHOS HUMANOS.</v>
          </cell>
        </row>
        <row r="28">
          <cell r="C28" t="str">
            <v>CAPACITAR A LOS ELEMENTOS DE SEGURIDAD PÚBLICA EN  MATERIA DE JUICIOS ORALES (SISTEMA PENAL ACUSATORIO).</v>
          </cell>
        </row>
        <row r="29">
          <cell r="C29" t="str">
            <v>ACTUALIZAR A LOS ELEMENTOS DE SEGURIDAD PÚBLICA EN  CUESTIONES BÁSICAS DE CADENA DE CUSTODIA.</v>
          </cell>
        </row>
        <row r="30">
          <cell r="C30" t="str">
            <v>CAPACITAR A LOS ELEMENTOS DE SEGURIDAD PÚBLICA  EN  MATERIA DE LEGALIDAD DE LA ACTUACIÓN POLICIAL (MARCO LEGAL).</v>
          </cell>
        </row>
        <row r="31">
          <cell r="C31" t="str">
            <v>DISEÑAR  Y ENTREGAR MANUALES DIDÁCTICOS A LOS ELEMENTOS DE SEGURIDAD PÚBLICA.</v>
          </cell>
        </row>
        <row r="32">
          <cell r="C32" t="str">
            <v>DISEÑAR Y APLICAR EVALUACIONES DE LOS CURSOS IMPARTIDOS.</v>
          </cell>
        </row>
        <row r="33">
          <cell r="C33" t="str">
            <v>PROMOVER CONVENIOS CON INSTITUCIONES EDUACTIVAS PARA EL APOYO DE LA CAPACITACIÓN A LOS  ELEMENTOS DE SEGURIDAD PÚBLICA.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HC667"/>
  <sheetViews>
    <sheetView view="pageBreakPreview" zoomScale="80" zoomScaleSheetLayoutView="80" workbookViewId="0">
      <selection activeCell="B1" sqref="B1:B1048576"/>
    </sheetView>
  </sheetViews>
  <sheetFormatPr baseColWidth="10" defaultRowHeight="15" x14ac:dyDescent="0.25"/>
  <cols>
    <col min="1" max="1" width="4.42578125" style="1" customWidth="1"/>
    <col min="2" max="2" width="16.5703125" style="1" customWidth="1"/>
    <col min="3" max="3" width="5.7109375" style="1" customWidth="1"/>
    <col min="4" max="4" width="5" style="1" customWidth="1"/>
    <col min="5" max="5" width="42.5703125" style="5" customWidth="1"/>
    <col min="6" max="13" width="3.85546875" style="3" customWidth="1"/>
    <col min="14" max="14" width="16.42578125" style="3" customWidth="1"/>
    <col min="15" max="15" width="21" style="3" customWidth="1"/>
    <col min="16" max="16" width="16.42578125" style="3" customWidth="1"/>
    <col min="17" max="17" width="13.42578125" style="3" customWidth="1"/>
    <col min="18" max="18" width="12.42578125" style="5374" customWidth="1"/>
    <col min="19" max="19" width="15.42578125" style="3" customWidth="1"/>
    <col min="20" max="20" width="16.7109375" style="3" customWidth="1"/>
    <col min="21" max="21" width="64.5703125" style="5374" customWidth="1"/>
    <col min="22" max="22" width="16.7109375" style="3" customWidth="1"/>
    <col min="23" max="23" width="18.85546875" style="4" customWidth="1"/>
    <col min="24" max="24" width="23.85546875" style="1729" customWidth="1"/>
    <col min="25" max="25" width="11.42578125" style="1"/>
    <col min="26" max="26" width="46.42578125" style="1729" customWidth="1"/>
    <col min="27" max="27" width="19.42578125" style="1729" customWidth="1"/>
    <col min="28" max="28" width="20" style="1729" customWidth="1"/>
    <col min="29" max="29" width="15.28515625" style="1" customWidth="1"/>
    <col min="30" max="30" width="17.140625" style="1" customWidth="1"/>
    <col min="31" max="31" width="13.7109375" style="1" customWidth="1"/>
    <col min="32" max="32" width="15" style="1" customWidth="1"/>
    <col min="33" max="33" width="16.140625" style="1" customWidth="1"/>
    <col min="34" max="34" width="14.140625" style="1" customWidth="1"/>
    <col min="35" max="35" width="15.28515625" style="1" customWidth="1"/>
    <col min="36" max="36" width="16" style="1" customWidth="1"/>
    <col min="37" max="37" width="11.42578125" style="1"/>
    <col min="38" max="38" width="11.42578125" style="934"/>
    <col min="39" max="39" width="25.7109375" style="1" customWidth="1"/>
    <col min="40" max="40" width="27.140625" style="1" customWidth="1"/>
    <col min="41" max="41" width="17.28515625" style="1" customWidth="1"/>
    <col min="42" max="42" width="20.85546875" style="1" customWidth="1"/>
    <col min="43" max="43" width="11.42578125" style="1"/>
    <col min="44" max="44" width="16" style="1" customWidth="1"/>
    <col min="45" max="45" width="14.28515625" style="1" customWidth="1"/>
    <col min="46" max="46" width="4.140625" style="2224" customWidth="1"/>
    <col min="47" max="47" width="17.85546875" style="1" customWidth="1"/>
    <col min="48" max="48" width="17.85546875" style="4107" customWidth="1"/>
    <col min="49" max="49" width="8.7109375" style="4107" customWidth="1"/>
    <col min="50" max="56" width="17.85546875" style="4107" customWidth="1"/>
    <col min="57" max="57" width="6.85546875" style="4107" customWidth="1"/>
    <col min="58" max="58" width="17.85546875" style="3114" customWidth="1"/>
    <col min="59" max="59" width="2" style="3114" customWidth="1"/>
    <col min="60" max="66" width="17.85546875" style="3114" customWidth="1"/>
    <col min="67" max="67" width="12.85546875" style="1479" customWidth="1"/>
    <col min="68" max="68" width="4.7109375" customWidth="1"/>
    <col min="69" max="69" width="11.42578125" style="1"/>
    <col min="70" max="70" width="6.85546875" style="1" customWidth="1"/>
    <col min="71" max="71" width="19" style="1" customWidth="1"/>
    <col min="72" max="72" width="20" style="1" customWidth="1"/>
    <col min="73" max="77" width="15.28515625" style="1" customWidth="1"/>
    <col min="78" max="78" width="3.85546875" style="2471" customWidth="1"/>
    <col min="79" max="79" width="8" style="2471" customWidth="1"/>
    <col min="80" max="80" width="10.7109375" style="2471" customWidth="1"/>
    <col min="81" max="84" width="15.28515625" style="2471" customWidth="1"/>
    <col min="85" max="85" width="13.85546875" style="46" customWidth="1"/>
    <col min="86" max="87" width="19" style="46" customWidth="1"/>
    <col min="88" max="88" width="20.140625" style="46" customWidth="1"/>
    <col min="89" max="89" width="13.28515625" style="46" customWidth="1"/>
    <col min="90" max="90" width="15.140625" style="46" customWidth="1"/>
    <col min="91" max="101" width="11.42578125" style="1"/>
    <col min="102" max="102" width="13.85546875" style="1" bestFit="1" customWidth="1"/>
    <col min="103" max="103" width="11.42578125" style="4107"/>
    <col min="104" max="104" width="7.7109375" style="4107" customWidth="1"/>
    <col min="105" max="105" width="18.140625" style="4163" customWidth="1"/>
    <col min="106" max="106" width="16.7109375" style="4163" customWidth="1"/>
    <col min="107" max="108" width="11.42578125" style="4163"/>
    <col min="109" max="109" width="13.5703125" style="4163" customWidth="1"/>
    <col min="110" max="110" width="14.42578125" style="4163" customWidth="1"/>
    <col min="111" max="111" width="11.42578125" style="4163"/>
    <col min="112" max="113" width="11.42578125" style="4107"/>
    <col min="114" max="114" width="13.140625" style="4163" customWidth="1"/>
    <col min="115" max="115" width="12" style="4163" bestFit="1" customWidth="1"/>
    <col min="116" max="116" width="11.42578125" style="4163"/>
    <col min="117" max="117" width="12.85546875" style="4163" customWidth="1"/>
    <col min="118" max="118" width="14.7109375" style="4163" customWidth="1"/>
    <col min="119" max="119" width="16.42578125" style="4163" customWidth="1"/>
    <col min="120" max="120" width="11.42578125" style="4163"/>
    <col min="121" max="121" width="11.42578125" style="4107"/>
    <col min="122" max="122" width="8.7109375" style="4107" customWidth="1"/>
    <col min="123" max="123" width="15.85546875" style="4163" customWidth="1"/>
    <col min="124" max="124" width="12" style="4163" bestFit="1" customWidth="1"/>
    <col min="125" max="125" width="13.5703125" style="4163" bestFit="1" customWidth="1"/>
    <col min="126" max="126" width="11.42578125" style="4163"/>
    <col min="127" max="127" width="13.28515625" style="4163" customWidth="1"/>
    <col min="128" max="128" width="13.5703125" style="4163" customWidth="1"/>
    <col min="129" max="129" width="11.42578125" style="4163"/>
    <col min="130" max="130" width="11.42578125" style="3169"/>
    <col min="131" max="131" width="7.7109375" style="3169" customWidth="1"/>
    <col min="132" max="132" width="18.140625" style="3169" customWidth="1"/>
    <col min="133" max="133" width="16.7109375" style="3169" customWidth="1"/>
    <col min="134" max="135" width="11.42578125" style="3169"/>
    <col min="136" max="136" width="13.5703125" style="3169" customWidth="1"/>
    <col min="137" max="137" width="14.42578125" style="3169" customWidth="1"/>
    <col min="138" max="140" width="11.42578125" style="3169"/>
    <col min="141" max="141" width="13.140625" style="3169" customWidth="1"/>
    <col min="142" max="142" width="12" style="3169" bestFit="1" customWidth="1"/>
    <col min="143" max="143" width="11.42578125" style="3169"/>
    <col min="144" max="144" width="12.85546875" style="3169" customWidth="1"/>
    <col min="145" max="145" width="14.7109375" style="3169" customWidth="1"/>
    <col min="146" max="146" width="16.42578125" style="3169" customWidth="1"/>
    <col min="147" max="148" width="11.42578125" style="3169"/>
    <col min="149" max="149" width="8.7109375" style="3169" customWidth="1"/>
    <col min="150" max="150" width="15.85546875" style="3169" customWidth="1"/>
    <col min="151" max="151" width="12" style="3169" bestFit="1" customWidth="1"/>
    <col min="152" max="152" width="13.5703125" style="3169" bestFit="1" customWidth="1"/>
    <col min="153" max="153" width="11.42578125" style="3169"/>
    <col min="154" max="154" width="13.28515625" style="3169" customWidth="1"/>
    <col min="155" max="155" width="13.5703125" style="3169" customWidth="1"/>
    <col min="156" max="156" width="11.42578125" style="3169"/>
    <col min="157" max="157" width="11.42578125" style="1"/>
    <col min="158" max="158" width="7.7109375" style="1" customWidth="1"/>
    <col min="159" max="159" width="18.140625" style="1" customWidth="1"/>
    <col min="160" max="160" width="16.7109375" style="1" customWidth="1"/>
    <col min="161" max="162" width="11.42578125" style="1"/>
    <col min="163" max="163" width="13.5703125" style="1" customWidth="1"/>
    <col min="164" max="164" width="14.42578125" style="1" customWidth="1"/>
    <col min="165" max="167" width="11.42578125" style="1"/>
    <col min="168" max="168" width="13.140625" style="1" customWidth="1"/>
    <col min="169" max="169" width="12" style="1" bestFit="1" customWidth="1"/>
    <col min="170" max="171" width="11.42578125" style="1"/>
    <col min="172" max="172" width="14.7109375" style="1" customWidth="1"/>
    <col min="173" max="173" width="16.42578125" style="1" customWidth="1"/>
    <col min="174" max="175" width="11.42578125" style="1"/>
    <col min="176" max="176" width="8.7109375" style="1" customWidth="1"/>
    <col min="177" max="177" width="15.85546875" style="1" customWidth="1"/>
    <col min="178" max="178" width="12" style="1" bestFit="1" customWidth="1"/>
    <col min="179" max="179" width="13.5703125" style="1" bestFit="1" customWidth="1"/>
    <col min="180" max="180" width="11.42578125" style="1"/>
    <col min="181" max="181" width="13.28515625" style="1" customWidth="1"/>
    <col min="182" max="182" width="13.5703125" style="1" customWidth="1"/>
    <col min="183" max="183" width="11.42578125" style="1"/>
    <col min="184" max="184" width="25" style="1" customWidth="1"/>
    <col min="185" max="185" width="18.140625" style="1" customWidth="1"/>
    <col min="186" max="186" width="13.7109375" style="1" customWidth="1"/>
    <col min="187" max="193" width="3.85546875" style="3" customWidth="1"/>
    <col min="194" max="194" width="11.42578125" style="1964"/>
    <col min="195" max="195" width="43.85546875" style="1964" customWidth="1"/>
    <col min="196" max="196" width="19.42578125" style="1964" customWidth="1"/>
    <col min="197" max="197" width="20" style="1964" customWidth="1"/>
    <col min="198" max="198" width="15.28515625" style="1964" customWidth="1"/>
    <col min="199" max="204" width="15.28515625" style="1" customWidth="1"/>
    <col min="205" max="16384" width="11.42578125" style="1"/>
  </cols>
  <sheetData>
    <row r="1" spans="1:204" ht="15" customHeight="1" x14ac:dyDescent="0.3">
      <c r="AC1" s="7213" t="s">
        <v>764</v>
      </c>
      <c r="AD1" s="7213"/>
      <c r="AE1" s="7213"/>
      <c r="AF1" s="7213"/>
      <c r="AG1" s="7213"/>
      <c r="AH1" s="7213"/>
      <c r="AI1" s="7213"/>
      <c r="AJ1" s="7213"/>
      <c r="AK1" s="143"/>
      <c r="AL1" s="932"/>
      <c r="AV1" s="1453"/>
      <c r="AW1" s="1454"/>
      <c r="AX1" s="6544" t="s">
        <v>3817</v>
      </c>
      <c r="AY1" s="6545"/>
      <c r="AZ1" s="6545"/>
      <c r="BA1" s="6545"/>
      <c r="BB1" s="6545"/>
      <c r="BC1" s="1455"/>
      <c r="BD1" s="1460"/>
      <c r="BE1" s="4128"/>
      <c r="BF1" s="1453"/>
      <c r="BG1" s="1454"/>
      <c r="BH1" s="6658" t="s">
        <v>3778</v>
      </c>
      <c r="BI1" s="6659"/>
      <c r="BJ1" s="6659"/>
      <c r="BK1" s="6659"/>
      <c r="BL1" s="6659"/>
      <c r="BM1" s="1455"/>
      <c r="BN1" s="1460"/>
      <c r="BP1" s="3494"/>
      <c r="BQ1" s="1453"/>
      <c r="BR1" s="1454"/>
      <c r="BS1" s="6658" t="s">
        <v>3743</v>
      </c>
      <c r="BT1" s="6659"/>
      <c r="BU1" s="6659"/>
      <c r="BV1" s="6659"/>
      <c r="BW1" s="6659"/>
      <c r="BX1" s="1455"/>
      <c r="BY1" s="1460"/>
      <c r="BZ1" s="3151"/>
      <c r="CA1" s="1453"/>
      <c r="CB1" s="1454"/>
      <c r="CC1" s="7025" t="s">
        <v>3321</v>
      </c>
      <c r="CD1" s="7026"/>
      <c r="CE1" s="7026"/>
      <c r="CF1" s="7026"/>
      <c r="CG1" s="7026"/>
      <c r="CH1" s="1455"/>
      <c r="CI1" s="1460"/>
      <c r="CJ1" s="143"/>
      <c r="CK1" s="2479"/>
      <c r="CL1" s="143"/>
      <c r="CM1" s="6970" t="s">
        <v>3557</v>
      </c>
      <c r="CN1" s="6971"/>
      <c r="CO1" s="6971"/>
      <c r="CP1" s="6971"/>
      <c r="CQ1" s="6971"/>
      <c r="CR1" s="6971"/>
      <c r="CS1" s="6971"/>
      <c r="CT1" s="6971"/>
      <c r="CU1" s="6971"/>
      <c r="CV1" s="6971"/>
      <c r="CW1" s="6971"/>
      <c r="CX1" s="6972"/>
      <c r="CY1" s="3199"/>
      <c r="CZ1" s="3200"/>
      <c r="DA1" s="6414" t="s">
        <v>3818</v>
      </c>
      <c r="DB1" s="6415"/>
      <c r="DC1" s="6415"/>
      <c r="DD1" s="6415"/>
      <c r="DE1" s="6415"/>
      <c r="DF1" s="4243"/>
      <c r="DG1" s="4244"/>
      <c r="DH1" s="3208"/>
      <c r="DI1" s="3209"/>
      <c r="DJ1" s="6416" t="s">
        <v>3819</v>
      </c>
      <c r="DK1" s="6417"/>
      <c r="DL1" s="6417"/>
      <c r="DM1" s="6417"/>
      <c r="DN1" s="6417"/>
      <c r="DO1" s="4156"/>
      <c r="DP1" s="4157"/>
      <c r="DQ1" s="3215"/>
      <c r="DR1" s="3216"/>
      <c r="DS1" s="6416" t="s">
        <v>3820</v>
      </c>
      <c r="DT1" s="6417"/>
      <c r="DU1" s="6417"/>
      <c r="DV1" s="6417"/>
      <c r="DW1" s="6417"/>
      <c r="DX1" s="4156"/>
      <c r="DY1" s="4157"/>
      <c r="DZ1" s="3199"/>
      <c r="EA1" s="3200"/>
      <c r="EB1" s="6976" t="s">
        <v>3781</v>
      </c>
      <c r="EC1" s="6977"/>
      <c r="ED1" s="6977"/>
      <c r="EE1" s="6977"/>
      <c r="EF1" s="6977"/>
      <c r="EG1" s="3201"/>
      <c r="EH1" s="3202"/>
      <c r="EI1" s="3208"/>
      <c r="EJ1" s="3209"/>
      <c r="EK1" s="6978" t="s">
        <v>3782</v>
      </c>
      <c r="EL1" s="6979"/>
      <c r="EM1" s="6979"/>
      <c r="EN1" s="6979"/>
      <c r="EO1" s="6979"/>
      <c r="EP1" s="3210"/>
      <c r="EQ1" s="3211"/>
      <c r="ER1" s="3215"/>
      <c r="ES1" s="3216"/>
      <c r="ET1" s="6990" t="s">
        <v>3783</v>
      </c>
      <c r="EU1" s="6991"/>
      <c r="EV1" s="6991"/>
      <c r="EW1" s="6991"/>
      <c r="EX1" s="6991"/>
      <c r="EY1" s="3217"/>
      <c r="EZ1" s="3218"/>
      <c r="FA1" s="1651"/>
      <c r="FB1" s="1652"/>
      <c r="FC1" s="7068" t="s">
        <v>3745</v>
      </c>
      <c r="FD1" s="7069"/>
      <c r="FE1" s="7069"/>
      <c r="FF1" s="7069"/>
      <c r="FG1" s="7069"/>
      <c r="FH1" s="1653"/>
      <c r="FI1" s="1654"/>
      <c r="FJ1" s="1659"/>
      <c r="FK1" s="1660"/>
      <c r="FL1" s="6956" t="s">
        <v>3746</v>
      </c>
      <c r="FM1" s="6957"/>
      <c r="FN1" s="6957"/>
      <c r="FO1" s="6957"/>
      <c r="FP1" s="6957"/>
      <c r="FQ1" s="1661"/>
      <c r="FR1" s="1662"/>
      <c r="FS1" s="1666"/>
      <c r="FT1" s="1667"/>
      <c r="FU1" s="6946" t="s">
        <v>3747</v>
      </c>
      <c r="FV1" s="6947"/>
      <c r="FW1" s="6947"/>
      <c r="FX1" s="6947"/>
      <c r="FY1" s="6947"/>
      <c r="FZ1" s="1668"/>
      <c r="GA1" s="1669"/>
      <c r="GP1" s="6802" t="s">
        <v>3662</v>
      </c>
      <c r="GQ1" s="6802"/>
    </row>
    <row r="2" spans="1:204" ht="13.5" customHeight="1" x14ac:dyDescent="0.25">
      <c r="B2" s="7146" t="s">
        <v>0</v>
      </c>
      <c r="C2" s="7146" t="s">
        <v>1</v>
      </c>
      <c r="D2" s="7146" t="s">
        <v>2</v>
      </c>
      <c r="E2" s="7146" t="s">
        <v>3</v>
      </c>
      <c r="F2" s="7155" t="s">
        <v>4</v>
      </c>
      <c r="G2" s="7155" t="s">
        <v>5</v>
      </c>
      <c r="H2" s="7155" t="s">
        <v>12</v>
      </c>
      <c r="I2" s="7155"/>
      <c r="J2" s="7155"/>
      <c r="K2" s="7155"/>
      <c r="L2" s="7155"/>
      <c r="M2" s="7155"/>
      <c r="N2" s="120"/>
      <c r="O2" s="120"/>
      <c r="P2" s="7120" t="s">
        <v>328</v>
      </c>
      <c r="Q2" s="7121"/>
      <c r="R2" s="7121"/>
      <c r="S2" s="7121"/>
      <c r="T2" s="7121"/>
      <c r="U2" s="7208" t="s">
        <v>519</v>
      </c>
      <c r="V2" s="7216" t="s">
        <v>518</v>
      </c>
      <c r="W2" s="7139" t="s">
        <v>13</v>
      </c>
      <c r="X2" s="7118" t="s">
        <v>3329</v>
      </c>
      <c r="Y2" s="7199" t="s">
        <v>756</v>
      </c>
      <c r="Z2" s="7204" t="s">
        <v>1435</v>
      </c>
      <c r="AA2" s="7204" t="s">
        <v>534</v>
      </c>
      <c r="AB2" s="7136" t="s">
        <v>758</v>
      </c>
      <c r="AC2" s="7214" t="s">
        <v>760</v>
      </c>
      <c r="AD2" s="7214"/>
      <c r="AE2" s="7214" t="s">
        <v>761</v>
      </c>
      <c r="AF2" s="7214"/>
      <c r="AG2" s="7214" t="s">
        <v>762</v>
      </c>
      <c r="AH2" s="7214"/>
      <c r="AI2" s="7217" t="s">
        <v>763</v>
      </c>
      <c r="AJ2" s="7217"/>
      <c r="AK2" s="57"/>
      <c r="AL2" s="933"/>
      <c r="AM2" s="7199" t="s">
        <v>520</v>
      </c>
      <c r="AN2" s="7262" t="s">
        <v>1435</v>
      </c>
      <c r="AO2" s="7199" t="s">
        <v>526</v>
      </c>
      <c r="AP2" s="7199"/>
      <c r="AQ2" s="7199"/>
      <c r="AR2" s="733"/>
      <c r="AS2" s="733"/>
      <c r="AT2" s="2226"/>
      <c r="AU2" s="7199" t="s">
        <v>521</v>
      </c>
      <c r="AV2" s="6546" t="s">
        <v>3322</v>
      </c>
      <c r="AW2" s="6547"/>
      <c r="AX2" s="6550" t="s">
        <v>3323</v>
      </c>
      <c r="AY2" s="6550" t="s">
        <v>3324</v>
      </c>
      <c r="AZ2" s="6552" t="s">
        <v>3325</v>
      </c>
      <c r="BA2" s="6553"/>
      <c r="BB2" s="4124"/>
      <c r="BC2" s="6554" t="s">
        <v>3326</v>
      </c>
      <c r="BD2" s="6555"/>
      <c r="BE2" s="4129"/>
      <c r="BF2" s="6546" t="s">
        <v>3322</v>
      </c>
      <c r="BG2" s="6547"/>
      <c r="BH2" s="6550" t="s">
        <v>3323</v>
      </c>
      <c r="BI2" s="6550" t="s">
        <v>3324</v>
      </c>
      <c r="BJ2" s="6552" t="s">
        <v>3325</v>
      </c>
      <c r="BK2" s="6553"/>
      <c r="BL2" s="3125"/>
      <c r="BM2" s="6554" t="s">
        <v>3326</v>
      </c>
      <c r="BN2" s="6555"/>
      <c r="BO2" s="1480"/>
      <c r="BP2" s="3494"/>
      <c r="BQ2" s="6546" t="s">
        <v>3322</v>
      </c>
      <c r="BR2" s="6547"/>
      <c r="BS2" s="6550" t="s">
        <v>3323</v>
      </c>
      <c r="BT2" s="6550" t="s">
        <v>3324</v>
      </c>
      <c r="BU2" s="6552" t="s">
        <v>3325</v>
      </c>
      <c r="BV2" s="6553"/>
      <c r="BW2" s="1456"/>
      <c r="BX2" s="6554" t="s">
        <v>3326</v>
      </c>
      <c r="BY2" s="6555"/>
      <c r="BZ2" s="3151"/>
      <c r="CA2" s="6546" t="s">
        <v>3322</v>
      </c>
      <c r="CB2" s="6547"/>
      <c r="CC2" s="6550" t="s">
        <v>3323</v>
      </c>
      <c r="CD2" s="6550" t="s">
        <v>3324</v>
      </c>
      <c r="CE2" s="6554" t="s">
        <v>3325</v>
      </c>
      <c r="CF2" s="6555"/>
      <c r="CG2" s="2481"/>
      <c r="CH2" s="6554" t="s">
        <v>3326</v>
      </c>
      <c r="CI2" s="6555"/>
      <c r="CJ2" s="7051" t="s">
        <v>3748</v>
      </c>
      <c r="CK2" s="7052"/>
      <c r="CL2" s="7053"/>
      <c r="CM2" s="6973" t="s">
        <v>760</v>
      </c>
      <c r="CN2" s="6974"/>
      <c r="CO2" s="6975"/>
      <c r="CP2" s="6973" t="s">
        <v>761</v>
      </c>
      <c r="CQ2" s="6974"/>
      <c r="CR2" s="6975"/>
      <c r="CS2" s="6973" t="s">
        <v>762</v>
      </c>
      <c r="CT2" s="6974"/>
      <c r="CU2" s="6975"/>
      <c r="CV2" s="6998" t="s">
        <v>763</v>
      </c>
      <c r="CW2" s="6999"/>
      <c r="CX2" s="7000"/>
      <c r="CY2" s="6982" t="s">
        <v>3322</v>
      </c>
      <c r="CZ2" s="6983"/>
      <c r="DA2" s="6986" t="s">
        <v>3323</v>
      </c>
      <c r="DB2" s="6986" t="s">
        <v>3324</v>
      </c>
      <c r="DC2" s="6988" t="s">
        <v>3556</v>
      </c>
      <c r="DD2" s="6989"/>
      <c r="DE2" s="4220"/>
      <c r="DF2" s="6988" t="s">
        <v>3326</v>
      </c>
      <c r="DG2" s="6989"/>
      <c r="DH2" s="6408" t="s">
        <v>3322</v>
      </c>
      <c r="DI2" s="6409"/>
      <c r="DJ2" s="6406" t="s">
        <v>3323</v>
      </c>
      <c r="DK2" s="6406" t="s">
        <v>3324</v>
      </c>
      <c r="DL2" s="7017" t="s">
        <v>3556</v>
      </c>
      <c r="DM2" s="7018"/>
      <c r="DN2" s="7019" t="s">
        <v>3327</v>
      </c>
      <c r="DO2" s="7017" t="s">
        <v>3326</v>
      </c>
      <c r="DP2" s="7018"/>
      <c r="DQ2" s="7011" t="s">
        <v>3322</v>
      </c>
      <c r="DR2" s="7012"/>
      <c r="DS2" s="7019" t="s">
        <v>3323</v>
      </c>
      <c r="DT2" s="6406" t="s">
        <v>3324</v>
      </c>
      <c r="DU2" s="7017" t="s">
        <v>3556</v>
      </c>
      <c r="DV2" s="7018"/>
      <c r="DW2" s="7019" t="s">
        <v>3327</v>
      </c>
      <c r="DX2" s="7017" t="s">
        <v>3326</v>
      </c>
      <c r="DY2" s="7018"/>
      <c r="DZ2" s="6982" t="s">
        <v>3322</v>
      </c>
      <c r="EA2" s="6983"/>
      <c r="EB2" s="6992" t="s">
        <v>3323</v>
      </c>
      <c r="EC2" s="6992" t="s">
        <v>3324</v>
      </c>
      <c r="ED2" s="7007" t="s">
        <v>3556</v>
      </c>
      <c r="EE2" s="7008"/>
      <c r="EF2" s="3203"/>
      <c r="EG2" s="7007" t="s">
        <v>3326</v>
      </c>
      <c r="EH2" s="7008"/>
      <c r="EI2" s="6408" t="s">
        <v>3322</v>
      </c>
      <c r="EJ2" s="6409"/>
      <c r="EK2" s="7009" t="s">
        <v>3323</v>
      </c>
      <c r="EL2" s="7009" t="s">
        <v>3324</v>
      </c>
      <c r="EM2" s="7021" t="s">
        <v>3556</v>
      </c>
      <c r="EN2" s="7022"/>
      <c r="EO2" s="7023" t="s">
        <v>3327</v>
      </c>
      <c r="EP2" s="7021" t="s">
        <v>3326</v>
      </c>
      <c r="EQ2" s="7022"/>
      <c r="ER2" s="7011" t="s">
        <v>3322</v>
      </c>
      <c r="ES2" s="7012"/>
      <c r="ET2" s="7001" t="s">
        <v>3323</v>
      </c>
      <c r="EU2" s="7015" t="s">
        <v>3324</v>
      </c>
      <c r="EV2" s="6996" t="s">
        <v>3556</v>
      </c>
      <c r="EW2" s="6997"/>
      <c r="EX2" s="7001" t="s">
        <v>3327</v>
      </c>
      <c r="EY2" s="6996" t="s">
        <v>3326</v>
      </c>
      <c r="EZ2" s="6997"/>
      <c r="FA2" s="7070" t="s">
        <v>3322</v>
      </c>
      <c r="FB2" s="7071"/>
      <c r="FC2" s="7074" t="s">
        <v>3323</v>
      </c>
      <c r="FD2" s="7074" t="s">
        <v>3324</v>
      </c>
      <c r="FE2" s="7076" t="s">
        <v>3556</v>
      </c>
      <c r="FF2" s="7077"/>
      <c r="FG2" s="1655"/>
      <c r="FH2" s="7076" t="s">
        <v>3326</v>
      </c>
      <c r="FI2" s="7077"/>
      <c r="FJ2" s="6962" t="s">
        <v>3322</v>
      </c>
      <c r="FK2" s="6963"/>
      <c r="FL2" s="6929" t="s">
        <v>3323</v>
      </c>
      <c r="FM2" s="6929" t="s">
        <v>3324</v>
      </c>
      <c r="FN2" s="6958" t="s">
        <v>3556</v>
      </c>
      <c r="FO2" s="6959"/>
      <c r="FP2" s="7534" t="s">
        <v>3327</v>
      </c>
      <c r="FQ2" s="6958" t="s">
        <v>3326</v>
      </c>
      <c r="FR2" s="6959"/>
      <c r="FS2" s="6948" t="s">
        <v>3322</v>
      </c>
      <c r="FT2" s="6949"/>
      <c r="FU2" s="6676" t="s">
        <v>3323</v>
      </c>
      <c r="FV2" s="6960" t="s">
        <v>3324</v>
      </c>
      <c r="FW2" s="6952" t="s">
        <v>3556</v>
      </c>
      <c r="FX2" s="6953"/>
      <c r="FY2" s="6676" t="s">
        <v>3327</v>
      </c>
      <c r="FZ2" s="6952" t="s">
        <v>3326</v>
      </c>
      <c r="GA2" s="6953"/>
      <c r="GE2" s="7155" t="s">
        <v>4</v>
      </c>
      <c r="GF2" s="7155" t="s">
        <v>5</v>
      </c>
      <c r="GG2" s="1"/>
      <c r="GH2" s="1"/>
      <c r="GI2" s="1"/>
      <c r="GJ2" s="1"/>
      <c r="GK2" s="1"/>
      <c r="GL2" s="7199" t="s">
        <v>3657</v>
      </c>
      <c r="GM2" s="7199" t="s">
        <v>3658</v>
      </c>
      <c r="GN2" s="7199" t="s">
        <v>534</v>
      </c>
      <c r="GO2" s="7509" t="s">
        <v>3659</v>
      </c>
      <c r="GP2" s="7512" t="s">
        <v>3660</v>
      </c>
      <c r="GQ2" s="7514" t="s">
        <v>3661</v>
      </c>
      <c r="GR2" s="6554" t="s">
        <v>3325</v>
      </c>
      <c r="GS2" s="6555"/>
      <c r="GT2" s="1965"/>
      <c r="GU2" s="6554" t="s">
        <v>3326</v>
      </c>
      <c r="GV2" s="6555"/>
    </row>
    <row r="3" spans="1:204" ht="46.5" customHeight="1" x14ac:dyDescent="0.25">
      <c r="B3" s="7146"/>
      <c r="C3" s="7146"/>
      <c r="D3" s="7146"/>
      <c r="E3" s="7146"/>
      <c r="F3" s="7155"/>
      <c r="G3" s="7155"/>
      <c r="H3" s="35" t="s">
        <v>6</v>
      </c>
      <c r="I3" s="35" t="s">
        <v>7</v>
      </c>
      <c r="J3" s="35" t="s">
        <v>8</v>
      </c>
      <c r="K3" s="35" t="s">
        <v>9</v>
      </c>
      <c r="L3" s="35" t="s">
        <v>10</v>
      </c>
      <c r="M3" s="35" t="s">
        <v>11</v>
      </c>
      <c r="N3" s="1511" t="s">
        <v>580</v>
      </c>
      <c r="O3" s="1511" t="s">
        <v>581</v>
      </c>
      <c r="P3" s="35" t="s">
        <v>6</v>
      </c>
      <c r="Q3" s="35" t="s">
        <v>7</v>
      </c>
      <c r="R3" s="5375" t="s">
        <v>8</v>
      </c>
      <c r="S3" s="35" t="s">
        <v>9</v>
      </c>
      <c r="T3" s="35" t="s">
        <v>10</v>
      </c>
      <c r="U3" s="7209"/>
      <c r="V3" s="7216"/>
      <c r="W3" s="7139"/>
      <c r="X3" s="7118"/>
      <c r="Y3" s="7199"/>
      <c r="Z3" s="7204"/>
      <c r="AA3" s="7204"/>
      <c r="AB3" s="7138"/>
      <c r="AC3" s="142" t="s">
        <v>759</v>
      </c>
      <c r="AD3" s="142" t="s">
        <v>556</v>
      </c>
      <c r="AE3" s="142" t="s">
        <v>759</v>
      </c>
      <c r="AF3" s="142" t="s">
        <v>556</v>
      </c>
      <c r="AG3" s="142" t="s">
        <v>759</v>
      </c>
      <c r="AH3" s="142" t="s">
        <v>556</v>
      </c>
      <c r="AI3" s="142" t="s">
        <v>759</v>
      </c>
      <c r="AJ3" s="142" t="s">
        <v>556</v>
      </c>
      <c r="AK3" s="145" t="s">
        <v>775</v>
      </c>
      <c r="AL3" s="933" t="s">
        <v>1574</v>
      </c>
      <c r="AM3" s="7199"/>
      <c r="AN3" s="7263"/>
      <c r="AO3" s="733" t="s">
        <v>522</v>
      </c>
      <c r="AP3" s="733" t="s">
        <v>523</v>
      </c>
      <c r="AQ3" s="53" t="s">
        <v>524</v>
      </c>
      <c r="AR3" s="733" t="s">
        <v>534</v>
      </c>
      <c r="AS3" s="733" t="s">
        <v>1433</v>
      </c>
      <c r="AT3" s="2226"/>
      <c r="AU3" s="7199"/>
      <c r="AV3" s="6548"/>
      <c r="AW3" s="6549"/>
      <c r="AX3" s="6551"/>
      <c r="AY3" s="6551"/>
      <c r="AZ3" s="1457" t="s">
        <v>759</v>
      </c>
      <c r="BA3" s="1457" t="s">
        <v>556</v>
      </c>
      <c r="BB3" s="4125" t="s">
        <v>3327</v>
      </c>
      <c r="BC3" s="4125" t="s">
        <v>3328</v>
      </c>
      <c r="BD3" s="1459" t="s">
        <v>556</v>
      </c>
      <c r="BE3" s="4130"/>
      <c r="BF3" s="6548"/>
      <c r="BG3" s="6549"/>
      <c r="BH3" s="6551"/>
      <c r="BI3" s="6551"/>
      <c r="BJ3" s="1457" t="s">
        <v>759</v>
      </c>
      <c r="BK3" s="1457" t="s">
        <v>556</v>
      </c>
      <c r="BL3" s="3126" t="s">
        <v>3327</v>
      </c>
      <c r="BM3" s="3126" t="s">
        <v>3328</v>
      </c>
      <c r="BN3" s="1459" t="s">
        <v>556</v>
      </c>
      <c r="BO3" s="1481" t="s">
        <v>3744</v>
      </c>
      <c r="BP3" s="3494"/>
      <c r="BQ3" s="6548"/>
      <c r="BR3" s="6549"/>
      <c r="BS3" s="6551"/>
      <c r="BT3" s="6551"/>
      <c r="BU3" s="1457" t="s">
        <v>759</v>
      </c>
      <c r="BV3" s="1457" t="s">
        <v>556</v>
      </c>
      <c r="BW3" s="1458" t="s">
        <v>3327</v>
      </c>
      <c r="BX3" s="1458" t="s">
        <v>3328</v>
      </c>
      <c r="BY3" s="1459" t="s">
        <v>556</v>
      </c>
      <c r="BZ3" s="3151"/>
      <c r="CA3" s="6548"/>
      <c r="CB3" s="6549"/>
      <c r="CC3" s="6551"/>
      <c r="CD3" s="6551"/>
      <c r="CE3" s="1457" t="s">
        <v>759</v>
      </c>
      <c r="CF3" s="1457" t="s">
        <v>556</v>
      </c>
      <c r="CG3" s="2482" t="s">
        <v>3327</v>
      </c>
      <c r="CH3" s="2482" t="s">
        <v>3328</v>
      </c>
      <c r="CI3" s="1459" t="s">
        <v>556</v>
      </c>
      <c r="CJ3" s="2507" t="s">
        <v>3749</v>
      </c>
      <c r="CK3" s="2508" t="s">
        <v>3750</v>
      </c>
      <c r="CL3" s="2506" t="s">
        <v>3751</v>
      </c>
      <c r="CM3" s="1642" t="s">
        <v>3544</v>
      </c>
      <c r="CN3" s="1642" t="s">
        <v>3545</v>
      </c>
      <c r="CO3" s="1642" t="s">
        <v>3546</v>
      </c>
      <c r="CP3" s="1642" t="s">
        <v>3547</v>
      </c>
      <c r="CQ3" s="1642" t="s">
        <v>3548</v>
      </c>
      <c r="CR3" s="1642" t="s">
        <v>3549</v>
      </c>
      <c r="CS3" s="1642" t="s">
        <v>3550</v>
      </c>
      <c r="CT3" s="1642" t="s">
        <v>3551</v>
      </c>
      <c r="CU3" s="1642" t="s">
        <v>3552</v>
      </c>
      <c r="CV3" s="1642" t="s">
        <v>3553</v>
      </c>
      <c r="CW3" s="1642" t="s">
        <v>3554</v>
      </c>
      <c r="CX3" s="1642" t="s">
        <v>3555</v>
      </c>
      <c r="CY3" s="6984"/>
      <c r="CZ3" s="6985"/>
      <c r="DA3" s="6987"/>
      <c r="DB3" s="6987"/>
      <c r="DC3" s="4221" t="s">
        <v>759</v>
      </c>
      <c r="DD3" s="4221" t="s">
        <v>556</v>
      </c>
      <c r="DE3" s="4222" t="s">
        <v>3327</v>
      </c>
      <c r="DF3" s="4223" t="s">
        <v>3328</v>
      </c>
      <c r="DG3" s="4224" t="s">
        <v>556</v>
      </c>
      <c r="DH3" s="6410"/>
      <c r="DI3" s="6411"/>
      <c r="DJ3" s="6407"/>
      <c r="DK3" s="6407"/>
      <c r="DL3" s="4158" t="s">
        <v>759</v>
      </c>
      <c r="DM3" s="4158" t="s">
        <v>556</v>
      </c>
      <c r="DN3" s="7020"/>
      <c r="DO3" s="4159" t="s">
        <v>3328</v>
      </c>
      <c r="DP3" s="4160" t="s">
        <v>556</v>
      </c>
      <c r="DQ3" s="7013"/>
      <c r="DR3" s="7014"/>
      <c r="DS3" s="7020"/>
      <c r="DT3" s="6407"/>
      <c r="DU3" s="4158" t="s">
        <v>759</v>
      </c>
      <c r="DV3" s="4158" t="s">
        <v>556</v>
      </c>
      <c r="DW3" s="7020"/>
      <c r="DX3" s="4159" t="s">
        <v>3328</v>
      </c>
      <c r="DY3" s="4160" t="s">
        <v>556</v>
      </c>
      <c r="DZ3" s="6984"/>
      <c r="EA3" s="6985"/>
      <c r="EB3" s="6993"/>
      <c r="EC3" s="6993"/>
      <c r="ED3" s="3204" t="s">
        <v>759</v>
      </c>
      <c r="EE3" s="3204" t="s">
        <v>556</v>
      </c>
      <c r="EF3" s="3205" t="s">
        <v>3327</v>
      </c>
      <c r="EG3" s="3206" t="s">
        <v>3328</v>
      </c>
      <c r="EH3" s="3207" t="s">
        <v>556</v>
      </c>
      <c r="EI3" s="6410"/>
      <c r="EJ3" s="6411"/>
      <c r="EK3" s="7010"/>
      <c r="EL3" s="7010"/>
      <c r="EM3" s="3212" t="s">
        <v>759</v>
      </c>
      <c r="EN3" s="3212" t="s">
        <v>556</v>
      </c>
      <c r="EO3" s="7024"/>
      <c r="EP3" s="3213" t="s">
        <v>3328</v>
      </c>
      <c r="EQ3" s="3214" t="s">
        <v>556</v>
      </c>
      <c r="ER3" s="7013"/>
      <c r="ES3" s="7014"/>
      <c r="ET3" s="7002"/>
      <c r="EU3" s="7016"/>
      <c r="EV3" s="3219" t="s">
        <v>759</v>
      </c>
      <c r="EW3" s="3219" t="s">
        <v>556</v>
      </c>
      <c r="EX3" s="7002"/>
      <c r="EY3" s="3220" t="s">
        <v>3328</v>
      </c>
      <c r="EZ3" s="3221" t="s">
        <v>556</v>
      </c>
      <c r="FA3" s="7072"/>
      <c r="FB3" s="7073"/>
      <c r="FC3" s="7075"/>
      <c r="FD3" s="7075"/>
      <c r="FE3" s="1656" t="s">
        <v>759</v>
      </c>
      <c r="FF3" s="1656" t="s">
        <v>556</v>
      </c>
      <c r="FG3" s="1650" t="s">
        <v>3327</v>
      </c>
      <c r="FH3" s="1657" t="s">
        <v>3328</v>
      </c>
      <c r="FI3" s="1658" t="s">
        <v>556</v>
      </c>
      <c r="FJ3" s="6964"/>
      <c r="FK3" s="6965"/>
      <c r="FL3" s="6930"/>
      <c r="FM3" s="6930"/>
      <c r="FN3" s="1663" t="s">
        <v>759</v>
      </c>
      <c r="FO3" s="1663" t="s">
        <v>556</v>
      </c>
      <c r="FP3" s="7535"/>
      <c r="FQ3" s="1664" t="s">
        <v>3328</v>
      </c>
      <c r="FR3" s="1665" t="s">
        <v>556</v>
      </c>
      <c r="FS3" s="6950"/>
      <c r="FT3" s="6951"/>
      <c r="FU3" s="6677"/>
      <c r="FV3" s="6961"/>
      <c r="FW3" s="1670" t="s">
        <v>759</v>
      </c>
      <c r="FX3" s="1670" t="s">
        <v>556</v>
      </c>
      <c r="FY3" s="6677"/>
      <c r="FZ3" s="1671" t="s">
        <v>3328</v>
      </c>
      <c r="GA3" s="1672" t="s">
        <v>556</v>
      </c>
      <c r="GC3" s="40" t="s">
        <v>3655</v>
      </c>
      <c r="GD3" s="40" t="s">
        <v>3656</v>
      </c>
      <c r="GE3" s="7155"/>
      <c r="GF3" s="7155"/>
      <c r="GG3" s="35" t="s">
        <v>6</v>
      </c>
      <c r="GH3" s="35" t="s">
        <v>7</v>
      </c>
      <c r="GI3" s="35" t="s">
        <v>8</v>
      </c>
      <c r="GJ3" s="35" t="s">
        <v>9</v>
      </c>
      <c r="GK3" s="35" t="s">
        <v>10</v>
      </c>
      <c r="GL3" s="7199"/>
      <c r="GM3" s="7199"/>
      <c r="GN3" s="7199"/>
      <c r="GO3" s="7510"/>
      <c r="GP3" s="7513"/>
      <c r="GQ3" s="7514"/>
      <c r="GR3" s="1457" t="s">
        <v>759</v>
      </c>
      <c r="GS3" s="1457" t="s">
        <v>556</v>
      </c>
      <c r="GT3" s="1966" t="s">
        <v>3327</v>
      </c>
      <c r="GU3" s="1966" t="s">
        <v>3328</v>
      </c>
      <c r="GV3" s="1459" t="s">
        <v>556</v>
      </c>
    </row>
    <row r="4" spans="1:204" ht="49.5" customHeight="1" x14ac:dyDescent="0.25">
      <c r="A4" s="1">
        <v>1</v>
      </c>
      <c r="B4" s="7220" t="s">
        <v>558</v>
      </c>
      <c r="C4" s="6">
        <v>100</v>
      </c>
      <c r="D4" s="1881">
        <v>1</v>
      </c>
      <c r="E4" s="7" t="s">
        <v>23</v>
      </c>
      <c r="F4" s="31" t="s">
        <v>15</v>
      </c>
      <c r="G4" s="31" t="s">
        <v>18</v>
      </c>
      <c r="H4" s="2" t="s">
        <v>17</v>
      </c>
      <c r="I4" s="2" t="s">
        <v>16</v>
      </c>
      <c r="J4" s="2" t="s">
        <v>19</v>
      </c>
      <c r="K4" s="2" t="s">
        <v>20</v>
      </c>
      <c r="L4" s="2" t="s">
        <v>16</v>
      </c>
      <c r="M4" s="2" t="s">
        <v>21</v>
      </c>
      <c r="N4" s="2" t="s">
        <v>579</v>
      </c>
      <c r="O4" s="2" t="s">
        <v>582</v>
      </c>
      <c r="P4" s="37" t="s">
        <v>329</v>
      </c>
      <c r="Q4" s="37" t="s">
        <v>330</v>
      </c>
      <c r="R4" s="5376" t="s">
        <v>334</v>
      </c>
      <c r="S4" s="37" t="s">
        <v>431</v>
      </c>
      <c r="T4" s="37" t="s">
        <v>432</v>
      </c>
      <c r="U4" s="5389" t="s">
        <v>704</v>
      </c>
      <c r="V4" s="37" t="s">
        <v>564</v>
      </c>
      <c r="W4" s="2365">
        <v>105784267.23999999</v>
      </c>
      <c r="X4" s="1030" t="s">
        <v>22</v>
      </c>
      <c r="Y4" s="2159" t="s">
        <v>16</v>
      </c>
      <c r="Z4" s="5412" t="s">
        <v>1198</v>
      </c>
      <c r="AA4" s="5496" t="s">
        <v>1199</v>
      </c>
      <c r="AB4" s="5497">
        <v>2500</v>
      </c>
      <c r="AC4" s="179">
        <v>625</v>
      </c>
      <c r="AD4" s="440">
        <f t="shared" ref="AD4:AD10" si="0">AC4/AB4</f>
        <v>0.25</v>
      </c>
      <c r="AE4" s="179">
        <v>625</v>
      </c>
      <c r="AF4" s="440">
        <f t="shared" ref="AF4:AF10" si="1">AE4/AB4</f>
        <v>0.25</v>
      </c>
      <c r="AG4" s="179">
        <v>625</v>
      </c>
      <c r="AH4" s="440">
        <f t="shared" ref="AH4:AH10" si="2">AG4/AB4</f>
        <v>0.25</v>
      </c>
      <c r="AI4" s="179">
        <v>625</v>
      </c>
      <c r="AJ4" s="440">
        <f t="shared" ref="AJ4" si="3">AI4/AB4</f>
        <v>0.25</v>
      </c>
      <c r="AK4" s="228">
        <f t="shared" ref="AK4:AK9" si="4">SUM(AD4+AF4+AH4+AJ4)</f>
        <v>1</v>
      </c>
      <c r="AL4" s="2301">
        <v>1</v>
      </c>
      <c r="AM4" s="971" t="s">
        <v>2582</v>
      </c>
      <c r="AN4" s="971" t="s">
        <v>2584</v>
      </c>
      <c r="AO4" s="1039" t="s">
        <v>3666</v>
      </c>
      <c r="AP4" s="1039" t="s">
        <v>3667</v>
      </c>
      <c r="AQ4" s="1039">
        <v>100</v>
      </c>
      <c r="AR4" s="1039" t="s">
        <v>1199</v>
      </c>
      <c r="AS4" s="1039" t="s">
        <v>753</v>
      </c>
      <c r="AT4" s="2274"/>
      <c r="AU4" s="920" t="s">
        <v>1704</v>
      </c>
      <c r="AW4" s="5334">
        <v>2500</v>
      </c>
      <c r="AX4" s="4410">
        <f t="shared" ref="AX4:AX59" si="5">SUM(DA4+DJ4+DS4)</f>
        <v>625</v>
      </c>
      <c r="AY4" s="4431">
        <f t="shared" ref="AY4:AY59" si="6">SUM(DB4+DK4+DT4)</f>
        <v>701</v>
      </c>
      <c r="AZ4" s="4411">
        <f t="shared" ref="AZ4:AZ59" si="7">AX4-AY4</f>
        <v>-76</v>
      </c>
      <c r="BA4" s="4420">
        <f t="shared" ref="BA4:BA59" si="8">AY4/AX4</f>
        <v>1.1215999999999999</v>
      </c>
      <c r="BB4" s="4421">
        <f t="shared" ref="BB4:BB63" si="9">SUM(BL4+AY4)</f>
        <v>2684</v>
      </c>
      <c r="BC4" s="4104">
        <f t="shared" ref="BC4:BC35" si="10">AW4-BB4</f>
        <v>-184</v>
      </c>
      <c r="BD4" s="4117">
        <f t="shared" ref="BD4:BD35" si="11">BB4/AW4</f>
        <v>1.0736000000000001</v>
      </c>
      <c r="BE4" s="4588">
        <f t="shared" ref="BE4:BE35" si="12">SUM(AX4-AI4)</f>
        <v>0</v>
      </c>
      <c r="BF4" s="6660">
        <v>2500</v>
      </c>
      <c r="BG4" s="6661"/>
      <c r="BH4" s="3788">
        <f>SUM(EB4+EK4+ET4)</f>
        <v>625</v>
      </c>
      <c r="BI4" s="3782">
        <f>SUM(EC4+EL4+EU4)</f>
        <v>518</v>
      </c>
      <c r="BJ4" s="4061">
        <f t="shared" ref="BJ4:BJ63" si="13">BH4-BI4</f>
        <v>107</v>
      </c>
      <c r="BK4" s="4062">
        <f t="shared" ref="BK4:BK63" si="14">BI4/BH4</f>
        <v>0.82879999999999998</v>
      </c>
      <c r="BL4" s="3731">
        <f t="shared" ref="BL4:BL63" si="15">SUM(BI4+BW4)</f>
        <v>1983</v>
      </c>
      <c r="BM4" s="3122">
        <f t="shared" ref="BM4:BM63" si="16">BF4-BL4</f>
        <v>517</v>
      </c>
      <c r="BN4" s="3120">
        <f t="shared" ref="BN4:BN63" si="17">BL4/BF4</f>
        <v>0.79320000000000002</v>
      </c>
      <c r="BO4" s="3780">
        <f t="shared" ref="BO4:BO35" si="18">SUM(AG4-BH4)</f>
        <v>0</v>
      </c>
      <c r="BP4" s="3494"/>
      <c r="BQ4" s="6692">
        <v>2500</v>
      </c>
      <c r="BR4" s="6693"/>
      <c r="BS4" s="2808">
        <f t="shared" ref="BS4:BS9" si="19">SUM(FC4+FL4+FU4)</f>
        <v>625</v>
      </c>
      <c r="BT4" s="2710">
        <f t="shared" ref="BT4" si="20">SUM(FD4+FM4+FV4)</f>
        <v>750</v>
      </c>
      <c r="BU4" s="2987">
        <f t="shared" ref="BU4:BU63" si="21">BS4-BT4</f>
        <v>-125</v>
      </c>
      <c r="BV4" s="1701">
        <f t="shared" ref="BV4:BV63" si="22">BT4/BS4</f>
        <v>1.2</v>
      </c>
      <c r="BW4" s="2683">
        <f t="shared" ref="BW4:BW63" si="23">SUM(CG4+BT4)</f>
        <v>1465</v>
      </c>
      <c r="BX4" s="2991">
        <f t="shared" ref="BX4:BX63" si="24">BQ4-BW4</f>
        <v>1035</v>
      </c>
      <c r="BY4" s="1701">
        <f t="shared" ref="BY4:BY63" si="25">BW4/BQ4</f>
        <v>0.58599999999999997</v>
      </c>
      <c r="BZ4" s="3151"/>
      <c r="CA4" s="7036">
        <v>2500</v>
      </c>
      <c r="CB4" s="7037"/>
      <c r="CC4" s="2229">
        <v>625</v>
      </c>
      <c r="CD4" s="2230">
        <v>715</v>
      </c>
      <c r="CE4" s="2359">
        <f>CC4-CD4</f>
        <v>-90</v>
      </c>
      <c r="CF4" s="2231">
        <f t="shared" ref="CF4:CF11" si="26">CD4/CC4</f>
        <v>1.1439999999999999</v>
      </c>
      <c r="CG4" s="2232">
        <f t="shared" ref="CG4:CG63" si="27">CD4</f>
        <v>715</v>
      </c>
      <c r="CH4" s="2387">
        <f>CA4-CG4</f>
        <v>1785</v>
      </c>
      <c r="CI4" s="2231">
        <f t="shared" ref="CI4:CI63" si="28">CG4/CA4</f>
        <v>0.28599999999999998</v>
      </c>
      <c r="CJ4" s="2479">
        <v>1</v>
      </c>
      <c r="CK4" s="2479"/>
      <c r="CL4" s="2479"/>
      <c r="CM4" s="1643"/>
      <c r="CN4" s="1643"/>
      <c r="CO4" s="1643"/>
      <c r="CP4" s="1643"/>
      <c r="CQ4" s="1643"/>
      <c r="CR4" s="1643"/>
      <c r="CS4" s="1643"/>
      <c r="CT4" s="1643"/>
      <c r="CU4" s="1643"/>
      <c r="CV4" s="1643"/>
      <c r="CW4" s="1643"/>
      <c r="CX4" s="1643"/>
      <c r="CY4" s="6980">
        <v>2500</v>
      </c>
      <c r="CZ4" s="6981"/>
      <c r="DA4" s="3631">
        <v>208</v>
      </c>
      <c r="DB4" s="3631">
        <v>323</v>
      </c>
      <c r="DC4" s="4415">
        <f t="shared" ref="DC4:DC63" si="29">DB4-DA4</f>
        <v>115</v>
      </c>
      <c r="DD4" s="4324">
        <f t="shared" ref="DD4:DD11" si="30">DB4/DA4</f>
        <v>1.5528846153846154</v>
      </c>
      <c r="DE4" s="4416">
        <f>SUM(DB4+BL4)</f>
        <v>2306</v>
      </c>
      <c r="DF4" s="4099">
        <f t="shared" ref="DF4:DF63" si="31">CY4-DE4</f>
        <v>194</v>
      </c>
      <c r="DG4" s="4117">
        <f t="shared" ref="DG4" si="32">DE4/CY4</f>
        <v>0.9224</v>
      </c>
      <c r="DH4" s="7003">
        <v>2500</v>
      </c>
      <c r="DI4" s="7004"/>
      <c r="DJ4" s="4444">
        <v>208</v>
      </c>
      <c r="DK4" s="4444">
        <v>201</v>
      </c>
      <c r="DL4" s="4422">
        <f t="shared" ref="DL4:DL63" si="33">DJ4-DK4</f>
        <v>7</v>
      </c>
      <c r="DM4" s="4423">
        <f t="shared" ref="DM4:DM11" si="34">DK4/DJ4</f>
        <v>0.96634615384615385</v>
      </c>
      <c r="DN4" s="4424">
        <f>SUM(DE4+DK4)</f>
        <v>2507</v>
      </c>
      <c r="DO4" s="4099">
        <f t="shared" ref="DO4:DO63" si="35">DH4-DN4</f>
        <v>-7</v>
      </c>
      <c r="DP4" s="4117">
        <f t="shared" ref="DP4:DP63" si="36">DN4/DH4</f>
        <v>1.0027999999999999</v>
      </c>
      <c r="DQ4" s="7005">
        <v>2500</v>
      </c>
      <c r="DR4" s="7006"/>
      <c r="DS4" s="2683">
        <v>209</v>
      </c>
      <c r="DT4" s="2683">
        <v>177</v>
      </c>
      <c r="DU4" s="4947">
        <f t="shared" ref="DU4:DU63" si="37">DS4-DT4</f>
        <v>32</v>
      </c>
      <c r="DV4" s="2682">
        <f t="shared" ref="DV4:DV11" si="38">DT4/DS4</f>
        <v>0.84688995215311003</v>
      </c>
      <c r="DW4" s="2683">
        <f>SUM(DT4+DN4)</f>
        <v>2684</v>
      </c>
      <c r="DX4" s="4099">
        <f t="shared" ref="DX4:DX63" si="39">DQ4-DW4</f>
        <v>-184</v>
      </c>
      <c r="DY4" s="4117">
        <f t="shared" ref="DY4:DY63" si="40">DW4/DQ4</f>
        <v>1.0736000000000001</v>
      </c>
      <c r="DZ4" s="6980">
        <v>2500</v>
      </c>
      <c r="EA4" s="6981"/>
      <c r="EB4" s="3417">
        <v>208</v>
      </c>
      <c r="EC4" s="3417">
        <v>179</v>
      </c>
      <c r="ED4" s="3225">
        <f t="shared" ref="ED4:ED63" si="41">EC4-EB4</f>
        <v>-29</v>
      </c>
      <c r="EE4" s="1732">
        <f t="shared" ref="EE4:EE11" si="42">EC4/EB4</f>
        <v>0.86057692307692313</v>
      </c>
      <c r="EF4" s="3276">
        <f>SUM(EC4+FY4)</f>
        <v>1644</v>
      </c>
      <c r="EG4" s="1731">
        <f t="shared" ref="EG4:EG63" si="43">DZ4-EF4</f>
        <v>856</v>
      </c>
      <c r="EH4" s="1732">
        <f t="shared" ref="EH4:EH12" si="44">EF4/DZ4</f>
        <v>0.65759999999999996</v>
      </c>
      <c r="EI4" s="7003">
        <v>2500</v>
      </c>
      <c r="EJ4" s="7004"/>
      <c r="EK4" s="2906">
        <v>208</v>
      </c>
      <c r="EL4" s="2906">
        <v>84</v>
      </c>
      <c r="EM4" s="1808">
        <f t="shared" ref="EM4:EM63" si="45">EK4-EL4</f>
        <v>124</v>
      </c>
      <c r="EN4" s="1732">
        <f t="shared" ref="EN4:EN11" si="46">EL4/EK4</f>
        <v>0.40384615384615385</v>
      </c>
      <c r="EO4" s="3341">
        <f>SUM(EF4+EL4)</f>
        <v>1728</v>
      </c>
      <c r="EP4" s="3179">
        <f t="shared" ref="EP4:EP63" si="47">EI4-EO4</f>
        <v>772</v>
      </c>
      <c r="EQ4" s="1732">
        <f t="shared" ref="EQ4:EQ63" si="48">EO4/EI4</f>
        <v>0.69120000000000004</v>
      </c>
      <c r="ER4" s="7005">
        <v>2500</v>
      </c>
      <c r="ES4" s="7006"/>
      <c r="ET4" s="3621">
        <v>209</v>
      </c>
      <c r="EU4" s="3621">
        <v>255</v>
      </c>
      <c r="EV4" s="1731">
        <f t="shared" ref="EV4:EV63" si="49">ET4-EU4</f>
        <v>-46</v>
      </c>
      <c r="EW4" s="1732">
        <f t="shared" ref="EW4:EW11" si="50">EU4/ET4</f>
        <v>1.2200956937799043</v>
      </c>
      <c r="EX4" s="3621">
        <f>SUM(EU4+EO4)</f>
        <v>1983</v>
      </c>
      <c r="EY4" s="1731">
        <f t="shared" ref="EY4:EY63" si="51">ER4-EX4</f>
        <v>517</v>
      </c>
      <c r="EZ4" s="1732">
        <f t="shared" ref="EZ4:EZ63" si="52">EX4/ER4</f>
        <v>0.79320000000000002</v>
      </c>
      <c r="FA4" s="6994">
        <v>2500</v>
      </c>
      <c r="FB4" s="6995"/>
      <c r="FC4" s="2520">
        <v>208</v>
      </c>
      <c r="FD4" s="2520">
        <v>258</v>
      </c>
      <c r="FE4" s="2011">
        <f t="shared" ref="FE4" si="53">FD4-FC4</f>
        <v>50</v>
      </c>
      <c r="FF4" s="1732">
        <f t="shared" ref="FF4" si="54">FD4/FC4</f>
        <v>1.2403846153846154</v>
      </c>
      <c r="FG4" s="2683">
        <f t="shared" ref="FG4:FG63" si="55">SUM(FD4+CG4)</f>
        <v>973</v>
      </c>
      <c r="FH4" s="1731">
        <f t="shared" ref="FH4:FH63" si="56">FA4-FG4</f>
        <v>1527</v>
      </c>
      <c r="FI4" s="1732">
        <f t="shared" ref="FI4" si="57">FG4/FA4</f>
        <v>0.38919999999999999</v>
      </c>
      <c r="FJ4" s="6692">
        <v>2500</v>
      </c>
      <c r="FK4" s="6693"/>
      <c r="FL4" s="2697">
        <v>208</v>
      </c>
      <c r="FM4" s="2697">
        <v>240</v>
      </c>
      <c r="FN4" s="1731">
        <f t="shared" ref="FN4:FN63" si="58">FL4-FM4</f>
        <v>-32</v>
      </c>
      <c r="FO4" s="1732">
        <f t="shared" ref="FO4" si="59">FM4/FL4</f>
        <v>1.1538461538461537</v>
      </c>
      <c r="FP4" s="2683">
        <f t="shared" ref="FP4:FP63" si="60">SUM(FM4+FG4)</f>
        <v>1213</v>
      </c>
      <c r="FQ4" s="2845">
        <f t="shared" ref="FQ4:FQ63" si="61">FJ4-FP4</f>
        <v>1287</v>
      </c>
      <c r="FR4" s="1732">
        <f t="shared" ref="FR4" si="62">FP4/FJ4</f>
        <v>0.48520000000000002</v>
      </c>
      <c r="FS4" s="6692">
        <v>2500</v>
      </c>
      <c r="FT4" s="6693"/>
      <c r="FU4" s="2697">
        <v>209</v>
      </c>
      <c r="FV4" s="2697">
        <v>252</v>
      </c>
      <c r="FW4" s="1731">
        <f t="shared" ref="FW4:FW63" si="63">FU4-FV4</f>
        <v>-43</v>
      </c>
      <c r="FX4" s="1732">
        <f t="shared" ref="FX4" si="64">FV4/FU4</f>
        <v>1.2057416267942584</v>
      </c>
      <c r="FY4" s="2587">
        <f>SUM(FV4+FP4)</f>
        <v>1465</v>
      </c>
      <c r="FZ4" s="1731">
        <f t="shared" ref="FZ4:FZ63" si="65">FS4-FY4</f>
        <v>1035</v>
      </c>
      <c r="GA4" s="1732">
        <f t="shared" ref="GA4" si="66">FY4/FS4</f>
        <v>0.58599999999999997</v>
      </c>
      <c r="GB4" s="3196">
        <f>SUM(EH4-GA4)</f>
        <v>7.1599999999999997E-2</v>
      </c>
      <c r="GC4" s="1">
        <v>0</v>
      </c>
      <c r="GD4" s="1895">
        <v>1</v>
      </c>
      <c r="GE4" s="1959" t="s">
        <v>15</v>
      </c>
      <c r="GF4" s="1959" t="s">
        <v>18</v>
      </c>
      <c r="GG4" s="1952" t="s">
        <v>17</v>
      </c>
      <c r="GH4" s="1952" t="s">
        <v>16</v>
      </c>
      <c r="GI4" s="1952" t="s">
        <v>19</v>
      </c>
      <c r="GJ4" s="1952" t="s">
        <v>20</v>
      </c>
      <c r="GK4" s="1952" t="s">
        <v>16</v>
      </c>
      <c r="GL4" s="2159" t="s">
        <v>16</v>
      </c>
      <c r="GM4" s="592" t="s">
        <v>1198</v>
      </c>
      <c r="GN4" s="1967" t="s">
        <v>1199</v>
      </c>
      <c r="GO4" s="2383">
        <v>2500</v>
      </c>
      <c r="GP4" s="2093">
        <v>625</v>
      </c>
      <c r="GQ4" s="2086">
        <v>715</v>
      </c>
      <c r="GR4" s="2086">
        <v>-90</v>
      </c>
      <c r="GS4" s="1895">
        <v>1.1439999999999999</v>
      </c>
      <c r="GT4" s="2086">
        <v>715</v>
      </c>
      <c r="GU4" s="2086">
        <v>1785</v>
      </c>
      <c r="GV4" s="1895">
        <v>0.28599999999999998</v>
      </c>
    </row>
    <row r="5" spans="1:204" ht="67.5" customHeight="1" x14ac:dyDescent="0.25">
      <c r="A5" s="1">
        <f>SUM(A4+1)</f>
        <v>2</v>
      </c>
      <c r="B5" s="7221"/>
      <c r="C5" s="5684">
        <v>101</v>
      </c>
      <c r="D5" s="7100">
        <v>2</v>
      </c>
      <c r="E5" s="5684" t="s">
        <v>23</v>
      </c>
      <c r="F5" s="7197" t="s">
        <v>15</v>
      </c>
      <c r="G5" s="7197" t="s">
        <v>24</v>
      </c>
      <c r="H5" s="5706" t="s">
        <v>17</v>
      </c>
      <c r="I5" s="5706" t="s">
        <v>16</v>
      </c>
      <c r="J5" s="5706" t="s">
        <v>19</v>
      </c>
      <c r="K5" s="5706" t="s">
        <v>20</v>
      </c>
      <c r="L5" s="5706" t="s">
        <v>16</v>
      </c>
      <c r="M5" s="5706" t="s">
        <v>21</v>
      </c>
      <c r="N5" s="5706" t="s">
        <v>579</v>
      </c>
      <c r="O5" s="5706" t="s">
        <v>583</v>
      </c>
      <c r="P5" s="5697" t="s">
        <v>329</v>
      </c>
      <c r="Q5" s="5697" t="s">
        <v>330</v>
      </c>
      <c r="R5" s="5703" t="s">
        <v>334</v>
      </c>
      <c r="S5" s="5697" t="s">
        <v>431</v>
      </c>
      <c r="T5" s="5697" t="s">
        <v>432</v>
      </c>
      <c r="U5" s="7115" t="s">
        <v>703</v>
      </c>
      <c r="V5" s="5697" t="s">
        <v>564</v>
      </c>
      <c r="W5" s="7205">
        <v>136856994.74000001</v>
      </c>
      <c r="X5" s="7210" t="s">
        <v>1239</v>
      </c>
      <c r="Y5" s="2156" t="s">
        <v>16</v>
      </c>
      <c r="Z5" s="5413" t="s">
        <v>1233</v>
      </c>
      <c r="AA5" s="882" t="s">
        <v>1141</v>
      </c>
      <c r="AB5" s="5497">
        <v>300</v>
      </c>
      <c r="AC5" s="179">
        <v>75</v>
      </c>
      <c r="AD5" s="451">
        <f t="shared" si="0"/>
        <v>0.25</v>
      </c>
      <c r="AE5" s="2773">
        <v>75</v>
      </c>
      <c r="AF5" s="451">
        <f t="shared" si="1"/>
        <v>0.25</v>
      </c>
      <c r="AG5" s="179">
        <v>75</v>
      </c>
      <c r="AH5" s="451">
        <f t="shared" si="2"/>
        <v>0.25</v>
      </c>
      <c r="AI5" s="179">
        <v>75</v>
      </c>
      <c r="AJ5" s="598">
        <f t="shared" ref="AJ5:AJ10" si="67">AI5/AB5</f>
        <v>0.25</v>
      </c>
      <c r="AK5" s="228">
        <f t="shared" si="4"/>
        <v>1</v>
      </c>
      <c r="AL5" s="2302">
        <v>1</v>
      </c>
      <c r="AM5" s="971" t="s">
        <v>2655</v>
      </c>
      <c r="AN5" s="971" t="s">
        <v>2657</v>
      </c>
      <c r="AO5" s="971" t="s">
        <v>2656</v>
      </c>
      <c r="AP5" s="971" t="s">
        <v>2658</v>
      </c>
      <c r="AQ5" s="1039">
        <v>100</v>
      </c>
      <c r="AR5" s="971" t="s">
        <v>1141</v>
      </c>
      <c r="AS5" s="971" t="s">
        <v>1579</v>
      </c>
      <c r="AT5" s="2274"/>
      <c r="AU5" s="920" t="s">
        <v>1704</v>
      </c>
      <c r="AW5" s="5335">
        <v>300</v>
      </c>
      <c r="AX5" s="4410">
        <f t="shared" si="5"/>
        <v>75</v>
      </c>
      <c r="AY5" s="4500">
        <f t="shared" si="6"/>
        <v>208</v>
      </c>
      <c r="AZ5" s="4411">
        <f t="shared" si="7"/>
        <v>-133</v>
      </c>
      <c r="BA5" s="4420">
        <f t="shared" si="8"/>
        <v>2.7733333333333334</v>
      </c>
      <c r="BB5" s="4433">
        <f t="shared" si="9"/>
        <v>582</v>
      </c>
      <c r="BC5" s="4104">
        <f t="shared" si="10"/>
        <v>-282</v>
      </c>
      <c r="BD5" s="4117">
        <f t="shared" si="11"/>
        <v>1.94</v>
      </c>
      <c r="BE5" s="4430">
        <f t="shared" si="12"/>
        <v>0</v>
      </c>
      <c r="BF5" s="6647">
        <v>300</v>
      </c>
      <c r="BG5" s="6648"/>
      <c r="BH5" s="3788">
        <f t="shared" ref="BH5:BH68" si="68">SUM(EB5+EK5+ET5)</f>
        <v>75</v>
      </c>
      <c r="BI5" s="3782">
        <f t="shared" ref="BI5:BI63" si="69">SUM(EC5+EL5+EU5)</f>
        <v>124</v>
      </c>
      <c r="BJ5" s="4061">
        <f t="shared" si="13"/>
        <v>-49</v>
      </c>
      <c r="BK5" s="4062">
        <f t="shared" si="14"/>
        <v>1.6533333333333333</v>
      </c>
      <c r="BL5" s="3731">
        <f t="shared" si="15"/>
        <v>374</v>
      </c>
      <c r="BM5" s="3122">
        <f t="shared" si="16"/>
        <v>-74</v>
      </c>
      <c r="BN5" s="3120">
        <f t="shared" si="17"/>
        <v>1.2466666666666666</v>
      </c>
      <c r="BO5" s="3780">
        <f t="shared" si="18"/>
        <v>0</v>
      </c>
      <c r="BP5" s="3870"/>
      <c r="BQ5" s="6690">
        <v>300</v>
      </c>
      <c r="BR5" s="6691"/>
      <c r="BS5" s="2869">
        <f t="shared" si="19"/>
        <v>75</v>
      </c>
      <c r="BT5" s="2576">
        <f t="shared" ref="BT5:BT9" si="70">SUM(FD5+FM5+FV5)</f>
        <v>133</v>
      </c>
      <c r="BU5" s="2987">
        <f t="shared" si="21"/>
        <v>-58</v>
      </c>
      <c r="BV5" s="1701">
        <f t="shared" si="22"/>
        <v>1.7733333333333334</v>
      </c>
      <c r="BW5" s="2587">
        <f t="shared" si="23"/>
        <v>250</v>
      </c>
      <c r="BX5" s="2991">
        <f t="shared" si="24"/>
        <v>50</v>
      </c>
      <c r="BY5" s="1701">
        <f t="shared" si="25"/>
        <v>0.83333333333333337</v>
      </c>
      <c r="BZ5" s="3151"/>
      <c r="CA5" s="6967">
        <v>300</v>
      </c>
      <c r="CB5" s="6818"/>
      <c r="CC5" s="2229">
        <v>75</v>
      </c>
      <c r="CD5" s="2230">
        <v>117</v>
      </c>
      <c r="CE5" s="2359">
        <f t="shared" ref="CE5:CE63" si="71">CC5-CD5</f>
        <v>-42</v>
      </c>
      <c r="CF5" s="2231">
        <f t="shared" si="26"/>
        <v>1.56</v>
      </c>
      <c r="CG5" s="2232">
        <f t="shared" si="27"/>
        <v>117</v>
      </c>
      <c r="CH5" s="2387">
        <f t="shared" ref="CH5:CH63" si="72">CA5-CG5</f>
        <v>183</v>
      </c>
      <c r="CI5" s="2231">
        <f t="shared" si="28"/>
        <v>0.39</v>
      </c>
      <c r="CJ5" s="46">
        <v>2</v>
      </c>
      <c r="CM5" s="734"/>
      <c r="CN5" s="734"/>
      <c r="CO5" s="734"/>
      <c r="CP5" s="734"/>
      <c r="CQ5" s="734"/>
      <c r="CR5" s="734"/>
      <c r="CS5" s="734"/>
      <c r="CT5" s="734"/>
      <c r="CU5" s="734"/>
      <c r="CV5" s="734"/>
      <c r="CW5" s="734"/>
      <c r="CX5" s="734"/>
      <c r="CY5" s="6375">
        <v>300</v>
      </c>
      <c r="CZ5" s="6376"/>
      <c r="DA5" s="3631">
        <v>25</v>
      </c>
      <c r="DB5" s="3631">
        <v>54</v>
      </c>
      <c r="DC5" s="4415">
        <f t="shared" si="29"/>
        <v>29</v>
      </c>
      <c r="DD5" s="4324">
        <f t="shared" si="30"/>
        <v>2.16</v>
      </c>
      <c r="DE5" s="4416">
        <f t="shared" ref="DE5:DE63" si="73">SUM(DB5+BL5)</f>
        <v>428</v>
      </c>
      <c r="DF5" s="4099">
        <f t="shared" si="31"/>
        <v>-128</v>
      </c>
      <c r="DG5" s="4117" t="s">
        <v>3801</v>
      </c>
      <c r="DH5" s="6390">
        <v>300</v>
      </c>
      <c r="DI5" s="6391"/>
      <c r="DJ5" s="4444">
        <v>25</v>
      </c>
      <c r="DK5" s="4444">
        <v>50</v>
      </c>
      <c r="DL5" s="4422">
        <f t="shared" si="33"/>
        <v>-25</v>
      </c>
      <c r="DM5" s="4423">
        <f t="shared" si="34"/>
        <v>2</v>
      </c>
      <c r="DN5" s="4424">
        <f t="shared" ref="DN5:DN63" si="74">SUM(DE5+DK5)</f>
        <v>478</v>
      </c>
      <c r="DO5" s="4099">
        <f t="shared" si="35"/>
        <v>-178</v>
      </c>
      <c r="DP5" s="4117">
        <f t="shared" si="36"/>
        <v>1.5933333333333333</v>
      </c>
      <c r="DQ5" s="6379">
        <v>300</v>
      </c>
      <c r="DR5" s="6380"/>
      <c r="DS5" s="2683">
        <v>25</v>
      </c>
      <c r="DT5" s="2683">
        <v>104</v>
      </c>
      <c r="DU5" s="4405">
        <f t="shared" si="37"/>
        <v>-79</v>
      </c>
      <c r="DV5" s="2682">
        <f t="shared" si="38"/>
        <v>4.16</v>
      </c>
      <c r="DW5" s="2683">
        <f t="shared" ref="DW5:DW49" si="75">SUM(DT5+DN5)</f>
        <v>582</v>
      </c>
      <c r="DX5" s="4099">
        <f t="shared" si="39"/>
        <v>-282</v>
      </c>
      <c r="DY5" s="4117">
        <f t="shared" si="40"/>
        <v>1.94</v>
      </c>
      <c r="DZ5" s="6375">
        <v>300</v>
      </c>
      <c r="EA5" s="6376"/>
      <c r="EB5" s="3417">
        <v>25</v>
      </c>
      <c r="EC5" s="3417">
        <v>25</v>
      </c>
      <c r="ED5" s="3225">
        <f t="shared" si="41"/>
        <v>0</v>
      </c>
      <c r="EE5" s="1732">
        <f t="shared" si="42"/>
        <v>1</v>
      </c>
      <c r="EF5" s="3276">
        <f t="shared" ref="EF5:EF63" si="76">SUM(EC5+FY5)</f>
        <v>275</v>
      </c>
      <c r="EG5" s="1731">
        <f t="shared" si="43"/>
        <v>25</v>
      </c>
      <c r="EH5" s="1732" t="s">
        <v>3801</v>
      </c>
      <c r="EI5" s="6390">
        <v>300</v>
      </c>
      <c r="EJ5" s="6391"/>
      <c r="EK5" s="3405">
        <v>25</v>
      </c>
      <c r="EL5" s="3405">
        <v>54</v>
      </c>
      <c r="EM5" s="1808">
        <f t="shared" si="45"/>
        <v>-29</v>
      </c>
      <c r="EN5" s="1732">
        <f t="shared" si="46"/>
        <v>2.16</v>
      </c>
      <c r="EO5" s="3341">
        <f t="shared" ref="EO5:EO63" si="77">SUM(EF5+EL5)</f>
        <v>329</v>
      </c>
      <c r="EP5" s="1731">
        <f t="shared" si="47"/>
        <v>-29</v>
      </c>
      <c r="EQ5" s="1732">
        <f t="shared" si="48"/>
        <v>1.0966666666666667</v>
      </c>
      <c r="ER5" s="6379">
        <v>300</v>
      </c>
      <c r="ES5" s="6380"/>
      <c r="ET5" s="3621">
        <v>25</v>
      </c>
      <c r="EU5" s="3621">
        <v>45</v>
      </c>
      <c r="EV5" s="1731">
        <f t="shared" si="49"/>
        <v>-20</v>
      </c>
      <c r="EW5" s="1732">
        <f t="shared" si="50"/>
        <v>1.8</v>
      </c>
      <c r="EX5" s="3621">
        <f t="shared" ref="EX5:EX63" si="78">SUM(EU5+EO5)</f>
        <v>374</v>
      </c>
      <c r="EY5" s="1731">
        <f t="shared" si="51"/>
        <v>-74</v>
      </c>
      <c r="EZ5" s="3951">
        <f t="shared" si="52"/>
        <v>1.2466666666666666</v>
      </c>
      <c r="FA5" s="6690">
        <v>300</v>
      </c>
      <c r="FB5" s="6691"/>
      <c r="FC5" s="2520">
        <v>25</v>
      </c>
      <c r="FD5" s="2520">
        <v>49</v>
      </c>
      <c r="FE5" s="2011">
        <f t="shared" ref="FE5:FE9" si="79">FD5-FC5</f>
        <v>24</v>
      </c>
      <c r="FF5" s="1732">
        <f t="shared" ref="FF5:FF9" si="80">FD5/FC5</f>
        <v>1.96</v>
      </c>
      <c r="FG5" s="2587">
        <f t="shared" si="55"/>
        <v>166</v>
      </c>
      <c r="FH5" s="1731">
        <f t="shared" si="56"/>
        <v>134</v>
      </c>
      <c r="FI5" s="1732">
        <f t="shared" ref="FI5:FI9" si="81">FG5/FA5</f>
        <v>0.55333333333333334</v>
      </c>
      <c r="FJ5" s="6690">
        <v>300</v>
      </c>
      <c r="FK5" s="6691"/>
      <c r="FL5" s="2520">
        <v>25</v>
      </c>
      <c r="FM5" s="2520">
        <v>45</v>
      </c>
      <c r="FN5" s="1731">
        <f t="shared" si="58"/>
        <v>-20</v>
      </c>
      <c r="FO5" s="1732">
        <f t="shared" ref="FO5:FO9" si="82">FM5/FL5</f>
        <v>1.8</v>
      </c>
      <c r="FP5" s="2587">
        <f t="shared" si="60"/>
        <v>211</v>
      </c>
      <c r="FQ5" s="1731">
        <f t="shared" si="61"/>
        <v>89</v>
      </c>
      <c r="FR5" s="1732">
        <f t="shared" ref="FR5:FR9" si="83">FP5/FJ5</f>
        <v>0.70333333333333337</v>
      </c>
      <c r="FS5" s="6690">
        <v>300</v>
      </c>
      <c r="FT5" s="6691"/>
      <c r="FU5" s="2520">
        <v>25</v>
      </c>
      <c r="FV5" s="2520">
        <v>39</v>
      </c>
      <c r="FW5" s="1731">
        <f t="shared" si="63"/>
        <v>-14</v>
      </c>
      <c r="FX5" s="1732">
        <f t="shared" ref="FX5:FX9" si="84">FV5/FU5</f>
        <v>1.56</v>
      </c>
      <c r="FY5" s="2587">
        <f t="shared" ref="FY5:FY63" si="85">SUM(FV5+FP5)</f>
        <v>250</v>
      </c>
      <c r="FZ5" s="1731">
        <f t="shared" si="65"/>
        <v>50</v>
      </c>
      <c r="GA5" s="1732">
        <f t="shared" ref="GA5:GA9" si="86">FY5/FS5</f>
        <v>0.83333333333333337</v>
      </c>
      <c r="GB5" s="1" t="e">
        <f t="shared" ref="GB5:GB63" si="87">SUM(EH5-GA5)</f>
        <v>#VALUE!</v>
      </c>
      <c r="GC5" s="2219">
        <v>0</v>
      </c>
      <c r="GD5" s="1895">
        <v>1</v>
      </c>
      <c r="GE5" s="2153" t="s">
        <v>15</v>
      </c>
      <c r="GF5" s="2153" t="s">
        <v>24</v>
      </c>
      <c r="GG5" s="2105" t="s">
        <v>17</v>
      </c>
      <c r="GH5" s="2105" t="s">
        <v>16</v>
      </c>
      <c r="GI5" s="2105" t="s">
        <v>19</v>
      </c>
      <c r="GJ5" s="2105" t="s">
        <v>20</v>
      </c>
      <c r="GK5" s="2105" t="s">
        <v>16</v>
      </c>
      <c r="GL5" s="2156" t="s">
        <v>16</v>
      </c>
      <c r="GM5" s="617" t="s">
        <v>1233</v>
      </c>
      <c r="GN5" s="433" t="s">
        <v>1141</v>
      </c>
      <c r="GO5" s="2383">
        <v>300</v>
      </c>
      <c r="GP5" s="2093">
        <v>75</v>
      </c>
      <c r="GQ5" s="2086">
        <v>117</v>
      </c>
      <c r="GR5" s="2086">
        <v>-42</v>
      </c>
      <c r="GS5" s="1895">
        <v>1.56</v>
      </c>
      <c r="GT5" s="2086">
        <v>117</v>
      </c>
      <c r="GU5" s="2086">
        <v>183</v>
      </c>
      <c r="GV5" s="1895">
        <v>0.39</v>
      </c>
    </row>
    <row r="6" spans="1:204" ht="25.5" customHeight="1" x14ac:dyDescent="0.25">
      <c r="B6" s="7221"/>
      <c r="C6" s="5685"/>
      <c r="D6" s="7164"/>
      <c r="E6" s="5685"/>
      <c r="F6" s="7218"/>
      <c r="G6" s="7218"/>
      <c r="H6" s="5707"/>
      <c r="I6" s="5707"/>
      <c r="J6" s="5707"/>
      <c r="K6" s="5707"/>
      <c r="L6" s="5707"/>
      <c r="M6" s="5707"/>
      <c r="N6" s="5707"/>
      <c r="O6" s="5707"/>
      <c r="P6" s="5698"/>
      <c r="Q6" s="5698"/>
      <c r="R6" s="5704"/>
      <c r="S6" s="5698"/>
      <c r="T6" s="5698"/>
      <c r="U6" s="7116"/>
      <c r="V6" s="5698"/>
      <c r="W6" s="7206"/>
      <c r="X6" s="7211"/>
      <c r="Y6" s="2157" t="s">
        <v>20</v>
      </c>
      <c r="Z6" s="5414" t="s">
        <v>1234</v>
      </c>
      <c r="AA6" s="5498" t="s">
        <v>1141</v>
      </c>
      <c r="AB6" s="5499">
        <v>180</v>
      </c>
      <c r="AC6" s="170">
        <v>45</v>
      </c>
      <c r="AD6" s="452">
        <f t="shared" si="0"/>
        <v>0.25</v>
      </c>
      <c r="AE6" s="2774">
        <v>45</v>
      </c>
      <c r="AF6" s="452">
        <f t="shared" si="1"/>
        <v>0.25</v>
      </c>
      <c r="AG6" s="170">
        <v>45</v>
      </c>
      <c r="AH6" s="452">
        <f t="shared" si="2"/>
        <v>0.25</v>
      </c>
      <c r="AI6" s="170">
        <v>45</v>
      </c>
      <c r="AJ6" s="599">
        <f t="shared" si="67"/>
        <v>0.25</v>
      </c>
      <c r="AK6" s="228">
        <f t="shared" si="4"/>
        <v>1</v>
      </c>
      <c r="AL6" s="2302">
        <v>2</v>
      </c>
      <c r="AM6" s="971" t="s">
        <v>2659</v>
      </c>
      <c r="AN6" s="971" t="s">
        <v>2661</v>
      </c>
      <c r="AO6" s="971" t="s">
        <v>2660</v>
      </c>
      <c r="AP6" s="971" t="s">
        <v>2662</v>
      </c>
      <c r="AQ6" s="1039">
        <v>100</v>
      </c>
      <c r="AR6" s="971" t="s">
        <v>773</v>
      </c>
      <c r="AS6" s="971" t="s">
        <v>1579</v>
      </c>
      <c r="AT6" s="2274"/>
      <c r="AU6" s="920" t="s">
        <v>1704</v>
      </c>
      <c r="AW6" s="5335">
        <v>180</v>
      </c>
      <c r="AX6" s="4410">
        <f t="shared" si="5"/>
        <v>45</v>
      </c>
      <c r="AY6" s="4431">
        <f t="shared" si="6"/>
        <v>14</v>
      </c>
      <c r="AZ6" s="4411">
        <f t="shared" si="7"/>
        <v>31</v>
      </c>
      <c r="BA6" s="4420">
        <f t="shared" si="8"/>
        <v>0.31111111111111112</v>
      </c>
      <c r="BB6" s="4421">
        <f t="shared" si="9"/>
        <v>84</v>
      </c>
      <c r="BC6" s="4104">
        <f t="shared" si="10"/>
        <v>96</v>
      </c>
      <c r="BD6" s="4117">
        <f t="shared" si="11"/>
        <v>0.46666666666666667</v>
      </c>
      <c r="BE6" s="4430">
        <f t="shared" si="12"/>
        <v>0</v>
      </c>
      <c r="BF6" s="6647">
        <v>180</v>
      </c>
      <c r="BG6" s="6648"/>
      <c r="BH6" s="3788">
        <f t="shared" si="68"/>
        <v>45</v>
      </c>
      <c r="BI6" s="3782">
        <f t="shared" si="69"/>
        <v>11</v>
      </c>
      <c r="BJ6" s="4061">
        <f t="shared" si="13"/>
        <v>34</v>
      </c>
      <c r="BK6" s="4062">
        <f t="shared" si="14"/>
        <v>0.24444444444444444</v>
      </c>
      <c r="BL6" s="3731">
        <f t="shared" si="15"/>
        <v>70</v>
      </c>
      <c r="BM6" s="3122">
        <f t="shared" si="16"/>
        <v>110</v>
      </c>
      <c r="BN6" s="3120">
        <f t="shared" si="17"/>
        <v>0.3888888888888889</v>
      </c>
      <c r="BO6" s="3780">
        <f t="shared" si="18"/>
        <v>0</v>
      </c>
      <c r="BP6" s="3870"/>
      <c r="BQ6" s="6690">
        <v>180</v>
      </c>
      <c r="BR6" s="6691"/>
      <c r="BS6" s="2869">
        <f t="shared" si="19"/>
        <v>45</v>
      </c>
      <c r="BT6" s="2576">
        <f t="shared" si="70"/>
        <v>29</v>
      </c>
      <c r="BU6" s="2987">
        <f t="shared" si="21"/>
        <v>16</v>
      </c>
      <c r="BV6" s="1701">
        <f t="shared" si="22"/>
        <v>0.64444444444444449</v>
      </c>
      <c r="BW6" s="2587">
        <f t="shared" si="23"/>
        <v>59</v>
      </c>
      <c r="BX6" s="2991">
        <f t="shared" si="24"/>
        <v>121</v>
      </c>
      <c r="BY6" s="1701">
        <f t="shared" si="25"/>
        <v>0.32777777777777778</v>
      </c>
      <c r="BZ6" s="3151"/>
      <c r="CA6" s="6967">
        <v>180</v>
      </c>
      <c r="CB6" s="6818"/>
      <c r="CC6" s="2229">
        <v>45</v>
      </c>
      <c r="CD6" s="2230">
        <v>30</v>
      </c>
      <c r="CE6" s="2359">
        <f t="shared" si="71"/>
        <v>15</v>
      </c>
      <c r="CF6" s="2231">
        <f t="shared" si="26"/>
        <v>0.66666666666666663</v>
      </c>
      <c r="CG6" s="2232">
        <f t="shared" si="27"/>
        <v>30</v>
      </c>
      <c r="CH6" s="2387">
        <f t="shared" si="72"/>
        <v>150</v>
      </c>
      <c r="CI6" s="2231">
        <f t="shared" si="28"/>
        <v>0.16666666666666666</v>
      </c>
      <c r="CJ6" s="46">
        <v>3</v>
      </c>
      <c r="CM6" s="734"/>
      <c r="CN6" s="734"/>
      <c r="CO6" s="734"/>
      <c r="CP6" s="734"/>
      <c r="CQ6" s="734"/>
      <c r="CR6" s="734"/>
      <c r="CS6" s="734"/>
      <c r="CT6" s="734"/>
      <c r="CU6" s="734"/>
      <c r="CV6" s="734"/>
      <c r="CW6" s="734"/>
      <c r="CX6" s="734"/>
      <c r="CY6" s="6375">
        <v>180</v>
      </c>
      <c r="CZ6" s="6376"/>
      <c r="DA6" s="3631">
        <v>15</v>
      </c>
      <c r="DB6" s="3631">
        <v>7</v>
      </c>
      <c r="DC6" s="4415">
        <f t="shared" si="29"/>
        <v>-8</v>
      </c>
      <c r="DD6" s="4324">
        <f t="shared" si="30"/>
        <v>0.46666666666666667</v>
      </c>
      <c r="DE6" s="4416">
        <f t="shared" si="73"/>
        <v>77</v>
      </c>
      <c r="DF6" s="4099">
        <f t="shared" si="31"/>
        <v>103</v>
      </c>
      <c r="DG6" s="4117">
        <f t="shared" ref="DG6:DG63" si="88">DE6/CY6</f>
        <v>0.42777777777777776</v>
      </c>
      <c r="DH6" s="6390">
        <v>180</v>
      </c>
      <c r="DI6" s="6391"/>
      <c r="DJ6" s="4444">
        <v>15</v>
      </c>
      <c r="DK6" s="4444">
        <v>7</v>
      </c>
      <c r="DL6" s="4422">
        <f t="shared" si="33"/>
        <v>8</v>
      </c>
      <c r="DM6" s="4423">
        <f t="shared" si="34"/>
        <v>0.46666666666666667</v>
      </c>
      <c r="DN6" s="4424">
        <f t="shared" si="74"/>
        <v>84</v>
      </c>
      <c r="DO6" s="4099">
        <f t="shared" si="35"/>
        <v>96</v>
      </c>
      <c r="DP6" s="4117">
        <f t="shared" si="36"/>
        <v>0.46666666666666667</v>
      </c>
      <c r="DQ6" s="6379">
        <v>180</v>
      </c>
      <c r="DR6" s="6380"/>
      <c r="DS6" s="2685">
        <v>15</v>
      </c>
      <c r="DT6" s="2685">
        <v>0</v>
      </c>
      <c r="DU6" s="4405">
        <f t="shared" si="37"/>
        <v>15</v>
      </c>
      <c r="DV6" s="2682">
        <f t="shared" si="38"/>
        <v>0</v>
      </c>
      <c r="DW6" s="2683">
        <f t="shared" si="75"/>
        <v>84</v>
      </c>
      <c r="DX6" s="4099">
        <f t="shared" si="39"/>
        <v>96</v>
      </c>
      <c r="DY6" s="4117">
        <f t="shared" si="40"/>
        <v>0.46666666666666667</v>
      </c>
      <c r="DZ6" s="6375">
        <v>180</v>
      </c>
      <c r="EA6" s="6376"/>
      <c r="EB6" s="3417">
        <v>15</v>
      </c>
      <c r="EC6" s="3417">
        <v>2</v>
      </c>
      <c r="ED6" s="3225">
        <f t="shared" si="41"/>
        <v>-13</v>
      </c>
      <c r="EE6" s="1732">
        <f t="shared" si="42"/>
        <v>0.13333333333333333</v>
      </c>
      <c r="EF6" s="3276">
        <f t="shared" si="76"/>
        <v>61</v>
      </c>
      <c r="EG6" s="1731">
        <f t="shared" si="43"/>
        <v>119</v>
      </c>
      <c r="EH6" s="1732">
        <f t="shared" si="44"/>
        <v>0.33888888888888891</v>
      </c>
      <c r="EI6" s="6390">
        <v>180</v>
      </c>
      <c r="EJ6" s="6391"/>
      <c r="EK6" s="3405">
        <v>15</v>
      </c>
      <c r="EL6" s="3405">
        <v>0</v>
      </c>
      <c r="EM6" s="1808">
        <f t="shared" si="45"/>
        <v>15</v>
      </c>
      <c r="EN6" s="1732">
        <f t="shared" si="46"/>
        <v>0</v>
      </c>
      <c r="EO6" s="3341">
        <f t="shared" si="77"/>
        <v>61</v>
      </c>
      <c r="EP6" s="1731">
        <f t="shared" si="47"/>
        <v>119</v>
      </c>
      <c r="EQ6" s="1732">
        <f t="shared" si="48"/>
        <v>0.33888888888888891</v>
      </c>
      <c r="ER6" s="6379">
        <v>180</v>
      </c>
      <c r="ES6" s="6380"/>
      <c r="ET6" s="3622">
        <v>15</v>
      </c>
      <c r="EU6" s="3622">
        <v>9</v>
      </c>
      <c r="EV6" s="1731">
        <f t="shared" si="49"/>
        <v>6</v>
      </c>
      <c r="EW6" s="1732">
        <f t="shared" si="50"/>
        <v>0.6</v>
      </c>
      <c r="EX6" s="3621">
        <f t="shared" si="78"/>
        <v>70</v>
      </c>
      <c r="EY6" s="1731">
        <f t="shared" si="51"/>
        <v>110</v>
      </c>
      <c r="EZ6" s="1732">
        <f t="shared" si="52"/>
        <v>0.3888888888888889</v>
      </c>
      <c r="FA6" s="6690">
        <v>180</v>
      </c>
      <c r="FB6" s="6691"/>
      <c r="FC6" s="2522">
        <v>15</v>
      </c>
      <c r="FD6" s="2522">
        <v>11</v>
      </c>
      <c r="FE6" s="2011">
        <f t="shared" si="79"/>
        <v>-4</v>
      </c>
      <c r="FF6" s="1732">
        <f t="shared" si="80"/>
        <v>0.73333333333333328</v>
      </c>
      <c r="FG6" s="2587">
        <f t="shared" si="55"/>
        <v>41</v>
      </c>
      <c r="FH6" s="1731">
        <f t="shared" si="56"/>
        <v>139</v>
      </c>
      <c r="FI6" s="1732">
        <f t="shared" si="81"/>
        <v>0.22777777777777777</v>
      </c>
      <c r="FJ6" s="6690">
        <v>180</v>
      </c>
      <c r="FK6" s="6691"/>
      <c r="FL6" s="2522">
        <v>15</v>
      </c>
      <c r="FM6" s="2522">
        <v>8</v>
      </c>
      <c r="FN6" s="1731">
        <f t="shared" si="58"/>
        <v>7</v>
      </c>
      <c r="FO6" s="1732">
        <f t="shared" si="82"/>
        <v>0.53333333333333333</v>
      </c>
      <c r="FP6" s="2587">
        <f t="shared" si="60"/>
        <v>49</v>
      </c>
      <c r="FQ6" s="1731">
        <f t="shared" si="61"/>
        <v>131</v>
      </c>
      <c r="FR6" s="1732">
        <f t="shared" si="83"/>
        <v>0.2722222222222222</v>
      </c>
      <c r="FS6" s="6690">
        <v>180</v>
      </c>
      <c r="FT6" s="6691"/>
      <c r="FU6" s="2522">
        <v>15</v>
      </c>
      <c r="FV6" s="2522">
        <v>10</v>
      </c>
      <c r="FW6" s="1731">
        <f t="shared" si="63"/>
        <v>5</v>
      </c>
      <c r="FX6" s="1732">
        <f t="shared" si="84"/>
        <v>0.66666666666666663</v>
      </c>
      <c r="FY6" s="2587">
        <f t="shared" si="85"/>
        <v>59</v>
      </c>
      <c r="FZ6" s="1731">
        <f t="shared" si="65"/>
        <v>121</v>
      </c>
      <c r="GA6" s="1732">
        <f t="shared" si="86"/>
        <v>0.32777777777777778</v>
      </c>
      <c r="GB6" s="1">
        <f t="shared" si="87"/>
        <v>1.1111111111111127E-2</v>
      </c>
      <c r="GC6" s="2219">
        <v>0</v>
      </c>
      <c r="GD6" s="1895">
        <v>1</v>
      </c>
      <c r="GE6" s="2153" t="s">
        <v>15</v>
      </c>
      <c r="GF6" s="2153" t="s">
        <v>24</v>
      </c>
      <c r="GG6" s="2105" t="s">
        <v>17</v>
      </c>
      <c r="GH6" s="2105" t="s">
        <v>16</v>
      </c>
      <c r="GI6" s="2105" t="s">
        <v>19</v>
      </c>
      <c r="GJ6" s="2105" t="s">
        <v>20</v>
      </c>
      <c r="GK6" s="2105" t="s">
        <v>16</v>
      </c>
      <c r="GL6" s="2157" t="s">
        <v>20</v>
      </c>
      <c r="GM6" s="618" t="s">
        <v>1234</v>
      </c>
      <c r="GN6" s="435" t="s">
        <v>1141</v>
      </c>
      <c r="GO6" s="2381">
        <v>180</v>
      </c>
      <c r="GP6" s="2091">
        <v>45</v>
      </c>
      <c r="GQ6" s="2086">
        <v>30</v>
      </c>
      <c r="GR6" s="2086">
        <v>15</v>
      </c>
      <c r="GS6" s="1895">
        <v>0.66666666666666663</v>
      </c>
      <c r="GT6" s="2086">
        <v>30</v>
      </c>
      <c r="GU6" s="2086">
        <v>150</v>
      </c>
      <c r="GV6" s="1895">
        <v>0.16666666666666666</v>
      </c>
    </row>
    <row r="7" spans="1:204" ht="63.75" x14ac:dyDescent="0.25">
      <c r="B7" s="7221"/>
      <c r="C7" s="5685"/>
      <c r="D7" s="7164"/>
      <c r="E7" s="5685"/>
      <c r="F7" s="7218"/>
      <c r="G7" s="7218"/>
      <c r="H7" s="5707"/>
      <c r="I7" s="5707"/>
      <c r="J7" s="5707"/>
      <c r="K7" s="5707"/>
      <c r="L7" s="5707"/>
      <c r="M7" s="5707"/>
      <c r="N7" s="5707"/>
      <c r="O7" s="5707"/>
      <c r="P7" s="5698"/>
      <c r="Q7" s="5698"/>
      <c r="R7" s="5704"/>
      <c r="S7" s="5698"/>
      <c r="T7" s="5698"/>
      <c r="U7" s="7116"/>
      <c r="V7" s="5698"/>
      <c r="W7" s="7206"/>
      <c r="X7" s="7211"/>
      <c r="Y7" s="2157" t="s">
        <v>19</v>
      </c>
      <c r="Z7" s="5414" t="s">
        <v>1235</v>
      </c>
      <c r="AA7" s="5500" t="s">
        <v>1141</v>
      </c>
      <c r="AB7" s="5499">
        <v>6000</v>
      </c>
      <c r="AC7" s="170">
        <v>1500</v>
      </c>
      <c r="AD7" s="452">
        <f t="shared" si="0"/>
        <v>0.25</v>
      </c>
      <c r="AE7" s="2774">
        <v>1500</v>
      </c>
      <c r="AF7" s="452">
        <f t="shared" si="1"/>
        <v>0.25</v>
      </c>
      <c r="AG7" s="170">
        <v>1500</v>
      </c>
      <c r="AH7" s="452">
        <f t="shared" si="2"/>
        <v>0.25</v>
      </c>
      <c r="AI7" s="170">
        <v>1500</v>
      </c>
      <c r="AJ7" s="599">
        <f t="shared" si="67"/>
        <v>0.25</v>
      </c>
      <c r="AK7" s="228">
        <f t="shared" si="4"/>
        <v>1</v>
      </c>
      <c r="AL7" s="2274">
        <v>3</v>
      </c>
      <c r="AM7" s="971" t="s">
        <v>2663</v>
      </c>
      <c r="AN7" s="971" t="s">
        <v>2665</v>
      </c>
      <c r="AO7" s="971" t="s">
        <v>2664</v>
      </c>
      <c r="AP7" s="971" t="s">
        <v>2666</v>
      </c>
      <c r="AQ7" s="1039">
        <v>100</v>
      </c>
      <c r="AR7" s="971" t="s">
        <v>773</v>
      </c>
      <c r="AS7" s="971" t="s">
        <v>753</v>
      </c>
      <c r="AT7" s="2274"/>
      <c r="AU7" s="920" t="s">
        <v>1704</v>
      </c>
      <c r="AW7" s="5335">
        <v>6000</v>
      </c>
      <c r="AX7" s="4410">
        <f t="shared" si="5"/>
        <v>1500</v>
      </c>
      <c r="AY7" s="4431">
        <f t="shared" si="6"/>
        <v>1637</v>
      </c>
      <c r="AZ7" s="4411">
        <f t="shared" si="7"/>
        <v>-137</v>
      </c>
      <c r="BA7" s="4420">
        <f t="shared" si="8"/>
        <v>1.0913333333333333</v>
      </c>
      <c r="BB7" s="4421">
        <f t="shared" si="9"/>
        <v>6405</v>
      </c>
      <c r="BC7" s="4104">
        <f t="shared" si="10"/>
        <v>-405</v>
      </c>
      <c r="BD7" s="4117">
        <f t="shared" si="11"/>
        <v>1.0674999999999999</v>
      </c>
      <c r="BE7" s="4430">
        <f t="shared" si="12"/>
        <v>0</v>
      </c>
      <c r="BF7" s="6647">
        <v>6000</v>
      </c>
      <c r="BG7" s="6648"/>
      <c r="BH7" s="3788">
        <f t="shared" si="68"/>
        <v>1500</v>
      </c>
      <c r="BI7" s="3782">
        <f t="shared" si="69"/>
        <v>1631</v>
      </c>
      <c r="BJ7" s="4061">
        <f t="shared" si="13"/>
        <v>-131</v>
      </c>
      <c r="BK7" s="4062">
        <f t="shared" si="14"/>
        <v>1.0873333333333333</v>
      </c>
      <c r="BL7" s="3731">
        <f t="shared" si="15"/>
        <v>4768</v>
      </c>
      <c r="BM7" s="3122">
        <f t="shared" si="16"/>
        <v>1232</v>
      </c>
      <c r="BN7" s="3120">
        <f t="shared" si="17"/>
        <v>0.79466666666666663</v>
      </c>
      <c r="BO7" s="3780">
        <f t="shared" si="18"/>
        <v>0</v>
      </c>
      <c r="BP7" s="3870"/>
      <c r="BQ7" s="6690">
        <v>6000</v>
      </c>
      <c r="BR7" s="6691"/>
      <c r="BS7" s="2869">
        <f t="shared" si="19"/>
        <v>1500</v>
      </c>
      <c r="BT7" s="2576">
        <f t="shared" si="70"/>
        <v>1665</v>
      </c>
      <c r="BU7" s="2987">
        <f t="shared" si="21"/>
        <v>-165</v>
      </c>
      <c r="BV7" s="1701">
        <f t="shared" si="22"/>
        <v>1.1100000000000001</v>
      </c>
      <c r="BW7" s="2587">
        <f t="shared" si="23"/>
        <v>3137</v>
      </c>
      <c r="BX7" s="2991">
        <f t="shared" si="24"/>
        <v>2863</v>
      </c>
      <c r="BY7" s="1701">
        <f t="shared" si="25"/>
        <v>0.52283333333333337</v>
      </c>
      <c r="BZ7" s="3151"/>
      <c r="CA7" s="6967">
        <v>6000</v>
      </c>
      <c r="CB7" s="6818"/>
      <c r="CC7" s="2229">
        <v>1500</v>
      </c>
      <c r="CD7" s="2230">
        <v>1472</v>
      </c>
      <c r="CE7" s="2359">
        <f t="shared" si="71"/>
        <v>28</v>
      </c>
      <c r="CF7" s="2231">
        <f t="shared" si="26"/>
        <v>0.98133333333333328</v>
      </c>
      <c r="CG7" s="2232">
        <f t="shared" si="27"/>
        <v>1472</v>
      </c>
      <c r="CH7" s="2387">
        <f t="shared" si="72"/>
        <v>4528</v>
      </c>
      <c r="CI7" s="2231">
        <f t="shared" si="28"/>
        <v>0.24533333333333332</v>
      </c>
      <c r="CJ7" s="5372">
        <v>4</v>
      </c>
      <c r="CM7" s="734"/>
      <c r="CN7" s="734"/>
      <c r="CO7" s="734"/>
      <c r="CP7" s="734"/>
      <c r="CQ7" s="734"/>
      <c r="CR7" s="734"/>
      <c r="CS7" s="734"/>
      <c r="CT7" s="734"/>
      <c r="CU7" s="734"/>
      <c r="CV7" s="734"/>
      <c r="CW7" s="734"/>
      <c r="CX7" s="734"/>
      <c r="CY7" s="6375">
        <v>6000</v>
      </c>
      <c r="CZ7" s="6376"/>
      <c r="DA7" s="3631">
        <v>500</v>
      </c>
      <c r="DB7" s="3631">
        <v>712</v>
      </c>
      <c r="DC7" s="4415">
        <f t="shared" si="29"/>
        <v>212</v>
      </c>
      <c r="DD7" s="4324">
        <f t="shared" si="30"/>
        <v>1.4239999999999999</v>
      </c>
      <c r="DE7" s="4416">
        <f t="shared" si="73"/>
        <v>5480</v>
      </c>
      <c r="DF7" s="4099">
        <f t="shared" si="31"/>
        <v>520</v>
      </c>
      <c r="DG7" s="4117">
        <f t="shared" si="88"/>
        <v>0.91333333333333333</v>
      </c>
      <c r="DH7" s="6390">
        <v>6000</v>
      </c>
      <c r="DI7" s="6391"/>
      <c r="DJ7" s="4444">
        <v>500</v>
      </c>
      <c r="DK7" s="4444">
        <v>560</v>
      </c>
      <c r="DL7" s="4422">
        <f t="shared" si="33"/>
        <v>-60</v>
      </c>
      <c r="DM7" s="4423">
        <f t="shared" si="34"/>
        <v>1.1200000000000001</v>
      </c>
      <c r="DN7" s="4424">
        <f t="shared" si="74"/>
        <v>6040</v>
      </c>
      <c r="DO7" s="4099">
        <f t="shared" si="35"/>
        <v>-40</v>
      </c>
      <c r="DP7" s="4117">
        <f t="shared" si="36"/>
        <v>1.0066666666666666</v>
      </c>
      <c r="DQ7" s="6379">
        <v>6000</v>
      </c>
      <c r="DR7" s="6380"/>
      <c r="DS7" s="2685">
        <v>500</v>
      </c>
      <c r="DT7" s="2685">
        <v>365</v>
      </c>
      <c r="DU7" s="4405">
        <f t="shared" si="37"/>
        <v>135</v>
      </c>
      <c r="DV7" s="2682">
        <f t="shared" si="38"/>
        <v>0.73</v>
      </c>
      <c r="DW7" s="2683">
        <f t="shared" si="75"/>
        <v>6405</v>
      </c>
      <c r="DX7" s="4099">
        <f t="shared" si="39"/>
        <v>-405</v>
      </c>
      <c r="DY7" s="4117">
        <f t="shared" si="40"/>
        <v>1.0674999999999999</v>
      </c>
      <c r="DZ7" s="6375">
        <v>6000</v>
      </c>
      <c r="EA7" s="6376"/>
      <c r="EB7" s="3417">
        <v>500</v>
      </c>
      <c r="EC7" s="3417">
        <v>656</v>
      </c>
      <c r="ED7" s="3225">
        <f t="shared" si="41"/>
        <v>156</v>
      </c>
      <c r="EE7" s="1732">
        <f t="shared" si="42"/>
        <v>1.3120000000000001</v>
      </c>
      <c r="EF7" s="3276">
        <f t="shared" si="76"/>
        <v>3793</v>
      </c>
      <c r="EG7" s="1731">
        <f t="shared" si="43"/>
        <v>2207</v>
      </c>
      <c r="EH7" s="1732">
        <f t="shared" si="44"/>
        <v>0.63216666666666665</v>
      </c>
      <c r="EI7" s="6390">
        <v>6000</v>
      </c>
      <c r="EJ7" s="6391"/>
      <c r="EK7" s="3405">
        <v>500</v>
      </c>
      <c r="EL7" s="3405">
        <v>555</v>
      </c>
      <c r="EM7" s="1808">
        <f t="shared" si="45"/>
        <v>-55</v>
      </c>
      <c r="EN7" s="1732">
        <f t="shared" si="46"/>
        <v>1.1100000000000001</v>
      </c>
      <c r="EO7" s="3341">
        <f t="shared" si="77"/>
        <v>4348</v>
      </c>
      <c r="EP7" s="1731">
        <f t="shared" si="47"/>
        <v>1652</v>
      </c>
      <c r="EQ7" s="1732">
        <f t="shared" si="48"/>
        <v>0.72466666666666668</v>
      </c>
      <c r="ER7" s="6379">
        <v>6000</v>
      </c>
      <c r="ES7" s="6380"/>
      <c r="ET7" s="3622">
        <v>500</v>
      </c>
      <c r="EU7" s="3622">
        <v>420</v>
      </c>
      <c r="EV7" s="1731">
        <f t="shared" si="49"/>
        <v>80</v>
      </c>
      <c r="EW7" s="1732">
        <f t="shared" si="50"/>
        <v>0.84</v>
      </c>
      <c r="EX7" s="3621">
        <f t="shared" si="78"/>
        <v>4768</v>
      </c>
      <c r="EY7" s="1731">
        <f t="shared" si="51"/>
        <v>1232</v>
      </c>
      <c r="EZ7" s="1732">
        <f t="shared" si="52"/>
        <v>0.79466666666666663</v>
      </c>
      <c r="FA7" s="6690">
        <v>6000</v>
      </c>
      <c r="FB7" s="6691"/>
      <c r="FC7" s="2522">
        <v>500</v>
      </c>
      <c r="FD7" s="2522">
        <v>425</v>
      </c>
      <c r="FE7" s="2011">
        <f t="shared" si="79"/>
        <v>-75</v>
      </c>
      <c r="FF7" s="1732">
        <f t="shared" si="80"/>
        <v>0.85</v>
      </c>
      <c r="FG7" s="2587">
        <f t="shared" si="55"/>
        <v>1897</v>
      </c>
      <c r="FH7" s="1731">
        <f t="shared" si="56"/>
        <v>4103</v>
      </c>
      <c r="FI7" s="1732">
        <f t="shared" si="81"/>
        <v>0.31616666666666665</v>
      </c>
      <c r="FJ7" s="6690">
        <v>6000</v>
      </c>
      <c r="FK7" s="6691"/>
      <c r="FL7" s="2522">
        <v>500</v>
      </c>
      <c r="FM7" s="2522">
        <v>632</v>
      </c>
      <c r="FN7" s="1731">
        <f t="shared" si="58"/>
        <v>-132</v>
      </c>
      <c r="FO7" s="1732">
        <f t="shared" si="82"/>
        <v>1.264</v>
      </c>
      <c r="FP7" s="2587">
        <f t="shared" si="60"/>
        <v>2529</v>
      </c>
      <c r="FQ7" s="1731">
        <f t="shared" si="61"/>
        <v>3471</v>
      </c>
      <c r="FR7" s="1732">
        <f t="shared" si="83"/>
        <v>0.42149999999999999</v>
      </c>
      <c r="FS7" s="6690">
        <v>6000</v>
      </c>
      <c r="FT7" s="6691"/>
      <c r="FU7" s="2522">
        <v>500</v>
      </c>
      <c r="FV7" s="2522">
        <v>608</v>
      </c>
      <c r="FW7" s="1731">
        <f t="shared" si="63"/>
        <v>-108</v>
      </c>
      <c r="FX7" s="1732">
        <f t="shared" si="84"/>
        <v>1.216</v>
      </c>
      <c r="FY7" s="2587">
        <f t="shared" si="85"/>
        <v>3137</v>
      </c>
      <c r="FZ7" s="1731">
        <f t="shared" si="65"/>
        <v>2863</v>
      </c>
      <c r="GA7" s="1732">
        <f t="shared" si="86"/>
        <v>0.52283333333333337</v>
      </c>
      <c r="GB7" s="1">
        <f t="shared" si="87"/>
        <v>0.10933333333333328</v>
      </c>
      <c r="GC7" s="2219">
        <v>0</v>
      </c>
      <c r="GD7" s="1895">
        <v>1</v>
      </c>
      <c r="GE7" s="2153" t="s">
        <v>15</v>
      </c>
      <c r="GF7" s="2153" t="s">
        <v>24</v>
      </c>
      <c r="GG7" s="2105" t="s">
        <v>17</v>
      </c>
      <c r="GH7" s="2105" t="s">
        <v>16</v>
      </c>
      <c r="GI7" s="2105" t="s">
        <v>19</v>
      </c>
      <c r="GJ7" s="2105" t="s">
        <v>20</v>
      </c>
      <c r="GK7" s="2105" t="s">
        <v>16</v>
      </c>
      <c r="GL7" s="2157" t="s">
        <v>19</v>
      </c>
      <c r="GM7" s="618" t="s">
        <v>1235</v>
      </c>
      <c r="GN7" s="1968" t="s">
        <v>1141</v>
      </c>
      <c r="GO7" s="2381">
        <v>6000</v>
      </c>
      <c r="GP7" s="2091">
        <v>1500</v>
      </c>
      <c r="GQ7" s="2086">
        <v>1472</v>
      </c>
      <c r="GR7" s="2086">
        <v>28</v>
      </c>
      <c r="GS7" s="1895">
        <v>0.98133333333333328</v>
      </c>
      <c r="GT7" s="2086">
        <v>1472</v>
      </c>
      <c r="GU7" s="2086">
        <v>4528</v>
      </c>
      <c r="GV7" s="1895">
        <v>0.24533333333333332</v>
      </c>
    </row>
    <row r="8" spans="1:204" ht="25.5" customHeight="1" x14ac:dyDescent="0.25">
      <c r="B8" s="7221"/>
      <c r="C8" s="5685"/>
      <c r="D8" s="7164"/>
      <c r="E8" s="5685"/>
      <c r="F8" s="7218"/>
      <c r="G8" s="7218"/>
      <c r="H8" s="5707"/>
      <c r="I8" s="5707"/>
      <c r="J8" s="5707"/>
      <c r="K8" s="5707"/>
      <c r="L8" s="5707"/>
      <c r="M8" s="5707"/>
      <c r="N8" s="5707"/>
      <c r="O8" s="5707"/>
      <c r="P8" s="5698"/>
      <c r="Q8" s="5698"/>
      <c r="R8" s="5704"/>
      <c r="S8" s="5698"/>
      <c r="T8" s="5698"/>
      <c r="U8" s="7116"/>
      <c r="V8" s="5698"/>
      <c r="W8" s="7206"/>
      <c r="X8" s="7211"/>
      <c r="Y8" s="2157" t="s">
        <v>29</v>
      </c>
      <c r="Z8" s="5415" t="s">
        <v>1236</v>
      </c>
      <c r="AA8" s="5500" t="s">
        <v>1237</v>
      </c>
      <c r="AB8" s="5499">
        <v>50</v>
      </c>
      <c r="AC8" s="170">
        <v>12</v>
      </c>
      <c r="AD8" s="452">
        <f t="shared" si="0"/>
        <v>0.24</v>
      </c>
      <c r="AE8" s="2774">
        <v>13</v>
      </c>
      <c r="AF8" s="452">
        <f t="shared" si="1"/>
        <v>0.26</v>
      </c>
      <c r="AG8" s="170">
        <v>13</v>
      </c>
      <c r="AH8" s="452">
        <f t="shared" si="2"/>
        <v>0.26</v>
      </c>
      <c r="AI8" s="170">
        <v>12</v>
      </c>
      <c r="AJ8" s="599">
        <f t="shared" si="67"/>
        <v>0.24</v>
      </c>
      <c r="AK8" s="228">
        <f t="shared" si="4"/>
        <v>1</v>
      </c>
      <c r="AL8" s="2274">
        <v>4</v>
      </c>
      <c r="AM8" s="971" t="s">
        <v>2667</v>
      </c>
      <c r="AN8" s="971" t="s">
        <v>2669</v>
      </c>
      <c r="AO8" s="971" t="s">
        <v>2668</v>
      </c>
      <c r="AP8" s="971" t="s">
        <v>2670</v>
      </c>
      <c r="AQ8" s="1039">
        <v>100</v>
      </c>
      <c r="AR8" s="971" t="s">
        <v>1237</v>
      </c>
      <c r="AS8" s="971" t="s">
        <v>1579</v>
      </c>
      <c r="AT8" s="2274"/>
      <c r="AU8" s="920" t="s">
        <v>1704</v>
      </c>
      <c r="AW8" s="5335">
        <v>50</v>
      </c>
      <c r="AX8" s="4410">
        <f t="shared" si="5"/>
        <v>12</v>
      </c>
      <c r="AY8" s="4431">
        <f t="shared" si="6"/>
        <v>0</v>
      </c>
      <c r="AZ8" s="4411">
        <f t="shared" si="7"/>
        <v>12</v>
      </c>
      <c r="BA8" s="4420">
        <f t="shared" si="8"/>
        <v>0</v>
      </c>
      <c r="BB8" s="4421">
        <f t="shared" si="9"/>
        <v>50</v>
      </c>
      <c r="BC8" s="4104">
        <f t="shared" si="10"/>
        <v>0</v>
      </c>
      <c r="BD8" s="4117">
        <f t="shared" si="11"/>
        <v>1</v>
      </c>
      <c r="BE8" s="4430">
        <f t="shared" si="12"/>
        <v>0</v>
      </c>
      <c r="BF8" s="6647">
        <v>50</v>
      </c>
      <c r="BG8" s="6648"/>
      <c r="BH8" s="3788">
        <f t="shared" si="68"/>
        <v>13</v>
      </c>
      <c r="BI8" s="3782">
        <f t="shared" si="69"/>
        <v>16</v>
      </c>
      <c r="BJ8" s="4061">
        <f t="shared" si="13"/>
        <v>-3</v>
      </c>
      <c r="BK8" s="4062">
        <f t="shared" si="14"/>
        <v>1.2307692307692308</v>
      </c>
      <c r="BL8" s="3731">
        <f t="shared" si="15"/>
        <v>50</v>
      </c>
      <c r="BM8" s="3122">
        <f t="shared" si="16"/>
        <v>0</v>
      </c>
      <c r="BN8" s="3120">
        <f t="shared" si="17"/>
        <v>1</v>
      </c>
      <c r="BO8" s="3780">
        <f t="shared" si="18"/>
        <v>0</v>
      </c>
      <c r="BP8" s="3870"/>
      <c r="BQ8" s="6690">
        <v>50</v>
      </c>
      <c r="BR8" s="6691"/>
      <c r="BS8" s="2869">
        <f t="shared" si="19"/>
        <v>13</v>
      </c>
      <c r="BT8" s="2576">
        <f t="shared" si="70"/>
        <v>33</v>
      </c>
      <c r="BU8" s="2987">
        <f t="shared" si="21"/>
        <v>-20</v>
      </c>
      <c r="BV8" s="1701">
        <f t="shared" si="22"/>
        <v>2.5384615384615383</v>
      </c>
      <c r="BW8" s="2587">
        <f t="shared" si="23"/>
        <v>34</v>
      </c>
      <c r="BX8" s="2991">
        <f t="shared" si="24"/>
        <v>16</v>
      </c>
      <c r="BY8" s="1701">
        <f t="shared" si="25"/>
        <v>0.68</v>
      </c>
      <c r="BZ8" s="3151"/>
      <c r="CA8" s="6967">
        <v>50</v>
      </c>
      <c r="CB8" s="6818"/>
      <c r="CC8" s="2229">
        <v>12</v>
      </c>
      <c r="CD8" s="2230">
        <v>1</v>
      </c>
      <c r="CE8" s="2359">
        <f t="shared" si="71"/>
        <v>11</v>
      </c>
      <c r="CF8" s="2231">
        <f t="shared" si="26"/>
        <v>8.3333333333333329E-2</v>
      </c>
      <c r="CG8" s="2232">
        <f t="shared" si="27"/>
        <v>1</v>
      </c>
      <c r="CH8" s="2387">
        <f t="shared" si="72"/>
        <v>49</v>
      </c>
      <c r="CI8" s="2231">
        <f t="shared" si="28"/>
        <v>0.02</v>
      </c>
      <c r="CJ8" s="5369">
        <v>5</v>
      </c>
      <c r="CM8" s="734"/>
      <c r="CN8" s="734"/>
      <c r="CO8" s="734"/>
      <c r="CP8" s="734"/>
      <c r="CQ8" s="734"/>
      <c r="CR8" s="734"/>
      <c r="CS8" s="734"/>
      <c r="CT8" s="734"/>
      <c r="CU8" s="734"/>
      <c r="CV8" s="734"/>
      <c r="CW8" s="734"/>
      <c r="CX8" s="734"/>
      <c r="CY8" s="6375">
        <v>50</v>
      </c>
      <c r="CZ8" s="6376"/>
      <c r="DA8" s="3631">
        <v>4</v>
      </c>
      <c r="DB8" s="3631">
        <v>0</v>
      </c>
      <c r="DC8" s="4415">
        <f t="shared" si="29"/>
        <v>-4</v>
      </c>
      <c r="DD8" s="4324">
        <f t="shared" si="30"/>
        <v>0</v>
      </c>
      <c r="DE8" s="4416">
        <f t="shared" si="73"/>
        <v>50</v>
      </c>
      <c r="DF8" s="4099">
        <f t="shared" si="31"/>
        <v>0</v>
      </c>
      <c r="DG8" s="4117">
        <f t="shared" si="88"/>
        <v>1</v>
      </c>
      <c r="DH8" s="6390">
        <v>50</v>
      </c>
      <c r="DI8" s="6391"/>
      <c r="DJ8" s="4444">
        <v>4</v>
      </c>
      <c r="DK8" s="4444">
        <v>0</v>
      </c>
      <c r="DL8" s="4422">
        <f t="shared" si="33"/>
        <v>4</v>
      </c>
      <c r="DM8" s="4423">
        <f t="shared" si="34"/>
        <v>0</v>
      </c>
      <c r="DN8" s="4424">
        <f t="shared" si="74"/>
        <v>50</v>
      </c>
      <c r="DO8" s="4099">
        <f t="shared" si="35"/>
        <v>0</v>
      </c>
      <c r="DP8" s="4117">
        <f t="shared" si="36"/>
        <v>1</v>
      </c>
      <c r="DQ8" s="6379">
        <v>50</v>
      </c>
      <c r="DR8" s="6380"/>
      <c r="DS8" s="2685">
        <v>4</v>
      </c>
      <c r="DT8" s="2685">
        <v>0</v>
      </c>
      <c r="DU8" s="4405">
        <f t="shared" si="37"/>
        <v>4</v>
      </c>
      <c r="DV8" s="2682">
        <f t="shared" si="38"/>
        <v>0</v>
      </c>
      <c r="DW8" s="2683">
        <f t="shared" si="75"/>
        <v>50</v>
      </c>
      <c r="DX8" s="4099">
        <f t="shared" si="39"/>
        <v>0</v>
      </c>
      <c r="DY8" s="4117">
        <f t="shared" si="40"/>
        <v>1</v>
      </c>
      <c r="DZ8" s="6375">
        <v>50</v>
      </c>
      <c r="EA8" s="6376"/>
      <c r="EB8" s="3417">
        <v>4</v>
      </c>
      <c r="EC8" s="3417">
        <v>10</v>
      </c>
      <c r="ED8" s="3225">
        <f t="shared" si="41"/>
        <v>6</v>
      </c>
      <c r="EE8" s="1732">
        <f t="shared" si="42"/>
        <v>2.5</v>
      </c>
      <c r="EF8" s="3276">
        <f t="shared" si="76"/>
        <v>44</v>
      </c>
      <c r="EG8" s="1731">
        <f t="shared" si="43"/>
        <v>6</v>
      </c>
      <c r="EH8" s="1732">
        <f t="shared" si="44"/>
        <v>0.88</v>
      </c>
      <c r="EI8" s="6390">
        <v>50</v>
      </c>
      <c r="EJ8" s="6391"/>
      <c r="EK8" s="3405">
        <v>4</v>
      </c>
      <c r="EL8" s="3405">
        <v>4</v>
      </c>
      <c r="EM8" s="1808">
        <f t="shared" si="45"/>
        <v>0</v>
      </c>
      <c r="EN8" s="1732">
        <f t="shared" si="46"/>
        <v>1</v>
      </c>
      <c r="EO8" s="3341">
        <f t="shared" si="77"/>
        <v>48</v>
      </c>
      <c r="EP8" s="1731">
        <f t="shared" si="47"/>
        <v>2</v>
      </c>
      <c r="EQ8" s="1732">
        <f t="shared" si="48"/>
        <v>0.96</v>
      </c>
      <c r="ER8" s="6379">
        <v>50</v>
      </c>
      <c r="ES8" s="6380"/>
      <c r="ET8" s="3622">
        <v>5</v>
      </c>
      <c r="EU8" s="3622">
        <v>2</v>
      </c>
      <c r="EV8" s="1731">
        <f t="shared" si="49"/>
        <v>3</v>
      </c>
      <c r="EW8" s="1732">
        <f t="shared" si="50"/>
        <v>0.4</v>
      </c>
      <c r="EX8" s="3621">
        <f t="shared" si="78"/>
        <v>50</v>
      </c>
      <c r="EY8" s="1731">
        <f t="shared" si="51"/>
        <v>0</v>
      </c>
      <c r="EZ8" s="3961">
        <f t="shared" si="52"/>
        <v>1</v>
      </c>
      <c r="FA8" s="6690">
        <v>50</v>
      </c>
      <c r="FB8" s="6691"/>
      <c r="FC8" s="2522">
        <v>4</v>
      </c>
      <c r="FD8" s="2522">
        <v>1</v>
      </c>
      <c r="FE8" s="2011">
        <f t="shared" si="79"/>
        <v>-3</v>
      </c>
      <c r="FF8" s="1732">
        <f t="shared" si="80"/>
        <v>0.25</v>
      </c>
      <c r="FG8" s="2587">
        <f t="shared" si="55"/>
        <v>2</v>
      </c>
      <c r="FH8" s="1731">
        <f t="shared" si="56"/>
        <v>48</v>
      </c>
      <c r="FI8" s="1732">
        <f t="shared" si="81"/>
        <v>0.04</v>
      </c>
      <c r="FJ8" s="6690">
        <v>50</v>
      </c>
      <c r="FK8" s="6691"/>
      <c r="FL8" s="2522">
        <v>4</v>
      </c>
      <c r="FM8" s="2522">
        <v>8</v>
      </c>
      <c r="FN8" s="1731">
        <f t="shared" si="58"/>
        <v>-4</v>
      </c>
      <c r="FO8" s="1732">
        <f t="shared" si="82"/>
        <v>2</v>
      </c>
      <c r="FP8" s="2587">
        <f t="shared" si="60"/>
        <v>10</v>
      </c>
      <c r="FQ8" s="1731">
        <f t="shared" si="61"/>
        <v>40</v>
      </c>
      <c r="FR8" s="1732">
        <f t="shared" si="83"/>
        <v>0.2</v>
      </c>
      <c r="FS8" s="6690">
        <v>50</v>
      </c>
      <c r="FT8" s="6691"/>
      <c r="FU8" s="2522">
        <v>5</v>
      </c>
      <c r="FV8" s="2522">
        <v>24</v>
      </c>
      <c r="FW8" s="1731">
        <f t="shared" si="63"/>
        <v>-19</v>
      </c>
      <c r="FX8" s="1732">
        <f t="shared" si="84"/>
        <v>4.8</v>
      </c>
      <c r="FY8" s="2587">
        <f t="shared" si="85"/>
        <v>34</v>
      </c>
      <c r="FZ8" s="1731">
        <f t="shared" si="65"/>
        <v>16</v>
      </c>
      <c r="GA8" s="1732">
        <f t="shared" si="86"/>
        <v>0.68</v>
      </c>
      <c r="GB8" s="1">
        <f t="shared" si="87"/>
        <v>0.19999999999999996</v>
      </c>
      <c r="GC8" s="2219">
        <v>0</v>
      </c>
      <c r="GD8" s="1895">
        <v>1</v>
      </c>
      <c r="GE8" s="2153" t="s">
        <v>15</v>
      </c>
      <c r="GF8" s="2153" t="s">
        <v>24</v>
      </c>
      <c r="GG8" s="2105" t="s">
        <v>17</v>
      </c>
      <c r="GH8" s="2105" t="s">
        <v>16</v>
      </c>
      <c r="GI8" s="2105" t="s">
        <v>19</v>
      </c>
      <c r="GJ8" s="2105" t="s">
        <v>20</v>
      </c>
      <c r="GK8" s="2105" t="s">
        <v>16</v>
      </c>
      <c r="GL8" s="2157" t="s">
        <v>29</v>
      </c>
      <c r="GM8" s="439" t="s">
        <v>1236</v>
      </c>
      <c r="GN8" s="1968" t="s">
        <v>1237</v>
      </c>
      <c r="GO8" s="2381">
        <v>50</v>
      </c>
      <c r="GP8" s="2091">
        <v>12</v>
      </c>
      <c r="GQ8" s="2086">
        <v>1</v>
      </c>
      <c r="GR8" s="2086">
        <v>11</v>
      </c>
      <c r="GS8" s="1895">
        <v>8.3333333333333329E-2</v>
      </c>
      <c r="GT8" s="2086">
        <v>1</v>
      </c>
      <c r="GU8" s="2086">
        <v>49</v>
      </c>
      <c r="GV8" s="1895">
        <v>0.02</v>
      </c>
    </row>
    <row r="9" spans="1:204" ht="25.5" customHeight="1" x14ac:dyDescent="0.25">
      <c r="B9" s="7221"/>
      <c r="C9" s="5686"/>
      <c r="D9" s="7101"/>
      <c r="E9" s="5686"/>
      <c r="F9" s="7198"/>
      <c r="G9" s="7198"/>
      <c r="H9" s="5708"/>
      <c r="I9" s="5708"/>
      <c r="J9" s="5708"/>
      <c r="K9" s="5708"/>
      <c r="L9" s="5708"/>
      <c r="M9" s="5708"/>
      <c r="N9" s="5708"/>
      <c r="O9" s="5708"/>
      <c r="P9" s="5699"/>
      <c r="Q9" s="5699"/>
      <c r="R9" s="5705"/>
      <c r="S9" s="5699"/>
      <c r="T9" s="5699"/>
      <c r="U9" s="7117"/>
      <c r="V9" s="5699"/>
      <c r="W9" s="7207"/>
      <c r="X9" s="7212"/>
      <c r="Y9" s="2158" t="s">
        <v>17</v>
      </c>
      <c r="Z9" s="5416" t="s">
        <v>1238</v>
      </c>
      <c r="AA9" s="5498" t="s">
        <v>1141</v>
      </c>
      <c r="AB9" s="5499">
        <v>8400</v>
      </c>
      <c r="AC9" s="187">
        <v>2100</v>
      </c>
      <c r="AD9" s="611">
        <f t="shared" si="0"/>
        <v>0.25</v>
      </c>
      <c r="AE9" s="2775">
        <v>2100</v>
      </c>
      <c r="AF9" s="611">
        <f t="shared" si="1"/>
        <v>0.25</v>
      </c>
      <c r="AG9" s="187">
        <v>2100</v>
      </c>
      <c r="AH9" s="611">
        <f t="shared" si="2"/>
        <v>0.25</v>
      </c>
      <c r="AI9" s="187">
        <v>2100</v>
      </c>
      <c r="AJ9" s="612">
        <f t="shared" si="67"/>
        <v>0.25</v>
      </c>
      <c r="AK9" s="228">
        <f t="shared" si="4"/>
        <v>1</v>
      </c>
      <c r="AL9" s="2274">
        <v>5</v>
      </c>
      <c r="AM9" s="971" t="s">
        <v>2671</v>
      </c>
      <c r="AN9" s="971" t="s">
        <v>2673</v>
      </c>
      <c r="AO9" s="971" t="s">
        <v>2672</v>
      </c>
      <c r="AP9" s="971" t="s">
        <v>2654</v>
      </c>
      <c r="AQ9" s="1039">
        <v>100</v>
      </c>
      <c r="AR9" s="971" t="s">
        <v>773</v>
      </c>
      <c r="AS9" s="971" t="s">
        <v>753</v>
      </c>
      <c r="AT9" s="2274"/>
      <c r="AU9" s="920" t="s">
        <v>1704</v>
      </c>
      <c r="AW9" s="5335">
        <v>8400</v>
      </c>
      <c r="AX9" s="4410">
        <f t="shared" si="5"/>
        <v>2100</v>
      </c>
      <c r="AY9" s="4431">
        <f t="shared" si="6"/>
        <v>2719</v>
      </c>
      <c r="AZ9" s="4411">
        <f t="shared" si="7"/>
        <v>-619</v>
      </c>
      <c r="BA9" s="4420">
        <f t="shared" si="8"/>
        <v>1.2947619047619048</v>
      </c>
      <c r="BB9" s="4421">
        <f t="shared" si="9"/>
        <v>9623</v>
      </c>
      <c r="BC9" s="4104">
        <f t="shared" si="10"/>
        <v>-1223</v>
      </c>
      <c r="BD9" s="4117">
        <f t="shared" si="11"/>
        <v>1.1455952380952381</v>
      </c>
      <c r="BE9" s="4430">
        <f t="shared" si="12"/>
        <v>0</v>
      </c>
      <c r="BF9" s="6647">
        <v>8400</v>
      </c>
      <c r="BG9" s="6648"/>
      <c r="BH9" s="3788">
        <f t="shared" si="68"/>
        <v>2100</v>
      </c>
      <c r="BI9" s="3782">
        <f t="shared" si="69"/>
        <v>2598</v>
      </c>
      <c r="BJ9" s="4061">
        <f t="shared" si="13"/>
        <v>-498</v>
      </c>
      <c r="BK9" s="4062">
        <f t="shared" si="14"/>
        <v>1.2371428571428571</v>
      </c>
      <c r="BL9" s="3731">
        <f t="shared" si="15"/>
        <v>6904</v>
      </c>
      <c r="BM9" s="3122">
        <f t="shared" si="16"/>
        <v>1496</v>
      </c>
      <c r="BN9" s="3120">
        <f t="shared" si="17"/>
        <v>0.82190476190476192</v>
      </c>
      <c r="BO9" s="3780">
        <f t="shared" si="18"/>
        <v>0</v>
      </c>
      <c r="BP9" s="3870"/>
      <c r="BQ9" s="6690">
        <v>8400</v>
      </c>
      <c r="BR9" s="6691"/>
      <c r="BS9" s="2869">
        <f t="shared" si="19"/>
        <v>2100</v>
      </c>
      <c r="BT9" s="2576">
        <f t="shared" si="70"/>
        <v>1514</v>
      </c>
      <c r="BU9" s="2987">
        <f t="shared" si="21"/>
        <v>586</v>
      </c>
      <c r="BV9" s="1701">
        <f t="shared" si="22"/>
        <v>0.7209523809523809</v>
      </c>
      <c r="BW9" s="2587">
        <f t="shared" si="23"/>
        <v>4306</v>
      </c>
      <c r="BX9" s="2991">
        <f t="shared" si="24"/>
        <v>4094</v>
      </c>
      <c r="BY9" s="1701">
        <f t="shared" si="25"/>
        <v>0.51261904761904764</v>
      </c>
      <c r="BZ9" s="3151"/>
      <c r="CA9" s="6967">
        <v>8400</v>
      </c>
      <c r="CB9" s="6818"/>
      <c r="CC9" s="2229">
        <v>2100</v>
      </c>
      <c r="CD9" s="2230">
        <v>2792</v>
      </c>
      <c r="CE9" s="2359">
        <f t="shared" si="71"/>
        <v>-692</v>
      </c>
      <c r="CF9" s="2231">
        <f t="shared" si="26"/>
        <v>1.3295238095238096</v>
      </c>
      <c r="CG9" s="2232">
        <f t="shared" si="27"/>
        <v>2792</v>
      </c>
      <c r="CH9" s="2387">
        <f t="shared" si="72"/>
        <v>5608</v>
      </c>
      <c r="CI9" s="2231">
        <f t="shared" si="28"/>
        <v>0.33238095238095239</v>
      </c>
      <c r="CJ9" s="5369">
        <v>6</v>
      </c>
      <c r="CM9" s="734"/>
      <c r="CN9" s="734"/>
      <c r="CO9" s="734"/>
      <c r="CP9" s="734"/>
      <c r="CQ9" s="734"/>
      <c r="CR9" s="734"/>
      <c r="CS9" s="734"/>
      <c r="CT9" s="734"/>
      <c r="CU9" s="734"/>
      <c r="CV9" s="734"/>
      <c r="CW9" s="734"/>
      <c r="CX9" s="734"/>
      <c r="CY9" s="6375">
        <v>8400</v>
      </c>
      <c r="CZ9" s="6376"/>
      <c r="DA9" s="3631">
        <v>700</v>
      </c>
      <c r="DB9" s="3631">
        <v>1054</v>
      </c>
      <c r="DC9" s="4415">
        <f t="shared" si="29"/>
        <v>354</v>
      </c>
      <c r="DD9" s="4324">
        <f t="shared" si="30"/>
        <v>1.5057142857142858</v>
      </c>
      <c r="DE9" s="4416">
        <f t="shared" si="73"/>
        <v>7958</v>
      </c>
      <c r="DF9" s="4099">
        <f t="shared" si="31"/>
        <v>442</v>
      </c>
      <c r="DG9" s="4117">
        <f t="shared" si="88"/>
        <v>0.94738095238095243</v>
      </c>
      <c r="DH9" s="6390">
        <v>8400</v>
      </c>
      <c r="DI9" s="6391"/>
      <c r="DJ9" s="4444">
        <v>700</v>
      </c>
      <c r="DK9" s="4444">
        <v>568</v>
      </c>
      <c r="DL9" s="4422">
        <f t="shared" si="33"/>
        <v>132</v>
      </c>
      <c r="DM9" s="4423">
        <f t="shared" si="34"/>
        <v>0.81142857142857139</v>
      </c>
      <c r="DN9" s="4424">
        <f t="shared" si="74"/>
        <v>8526</v>
      </c>
      <c r="DO9" s="4099">
        <f t="shared" si="35"/>
        <v>-126</v>
      </c>
      <c r="DP9" s="4117">
        <f t="shared" si="36"/>
        <v>1.0149999999999999</v>
      </c>
      <c r="DQ9" s="6379">
        <v>8400</v>
      </c>
      <c r="DR9" s="6380"/>
      <c r="DS9" s="2685">
        <v>700</v>
      </c>
      <c r="DT9" s="2685">
        <v>1097</v>
      </c>
      <c r="DU9" s="4405">
        <f t="shared" si="37"/>
        <v>-397</v>
      </c>
      <c r="DV9" s="2682">
        <f t="shared" si="38"/>
        <v>1.5671428571428572</v>
      </c>
      <c r="DW9" s="2683">
        <f t="shared" si="75"/>
        <v>9623</v>
      </c>
      <c r="DX9" s="4099">
        <f t="shared" si="39"/>
        <v>-1223</v>
      </c>
      <c r="DY9" s="4117">
        <f t="shared" si="40"/>
        <v>1.1455952380952381</v>
      </c>
      <c r="DZ9" s="6375">
        <v>8400</v>
      </c>
      <c r="EA9" s="6376"/>
      <c r="EB9" s="3417">
        <v>700</v>
      </c>
      <c r="EC9" s="3417">
        <v>849</v>
      </c>
      <c r="ED9" s="3225">
        <f t="shared" si="41"/>
        <v>149</v>
      </c>
      <c r="EE9" s="1732">
        <f t="shared" si="42"/>
        <v>1.2128571428571429</v>
      </c>
      <c r="EF9" s="3276">
        <f t="shared" si="76"/>
        <v>5155</v>
      </c>
      <c r="EG9" s="1731">
        <f t="shared" si="43"/>
        <v>3245</v>
      </c>
      <c r="EH9" s="1732">
        <f t="shared" si="44"/>
        <v>0.61369047619047623</v>
      </c>
      <c r="EI9" s="6390">
        <v>8400</v>
      </c>
      <c r="EJ9" s="6391"/>
      <c r="EK9" s="3405">
        <v>700</v>
      </c>
      <c r="EL9" s="3405">
        <v>775</v>
      </c>
      <c r="EM9" s="1808">
        <f t="shared" si="45"/>
        <v>-75</v>
      </c>
      <c r="EN9" s="1732">
        <f t="shared" si="46"/>
        <v>1.1071428571428572</v>
      </c>
      <c r="EO9" s="3341">
        <f t="shared" si="77"/>
        <v>5930</v>
      </c>
      <c r="EP9" s="1731">
        <f t="shared" si="47"/>
        <v>2470</v>
      </c>
      <c r="EQ9" s="1732">
        <f t="shared" si="48"/>
        <v>0.705952380952381</v>
      </c>
      <c r="ER9" s="6379">
        <v>8400</v>
      </c>
      <c r="ES9" s="6380"/>
      <c r="ET9" s="3622">
        <v>700</v>
      </c>
      <c r="EU9" s="3622">
        <v>974</v>
      </c>
      <c r="EV9" s="1731">
        <f t="shared" si="49"/>
        <v>-274</v>
      </c>
      <c r="EW9" s="1732">
        <f t="shared" si="50"/>
        <v>1.3914285714285715</v>
      </c>
      <c r="EX9" s="3621">
        <f t="shared" si="78"/>
        <v>6904</v>
      </c>
      <c r="EY9" s="1731">
        <f t="shared" si="51"/>
        <v>1496</v>
      </c>
      <c r="EZ9" s="1732">
        <f t="shared" si="52"/>
        <v>0.82190476190476192</v>
      </c>
      <c r="FA9" s="6690">
        <v>8400</v>
      </c>
      <c r="FB9" s="6691"/>
      <c r="FC9" s="2522">
        <v>700</v>
      </c>
      <c r="FD9" s="2522">
        <v>506</v>
      </c>
      <c r="FE9" s="2011">
        <f t="shared" si="79"/>
        <v>-194</v>
      </c>
      <c r="FF9" s="1732">
        <f t="shared" si="80"/>
        <v>0.72285714285714286</v>
      </c>
      <c r="FG9" s="2587">
        <f t="shared" si="55"/>
        <v>3298</v>
      </c>
      <c r="FH9" s="1731">
        <f t="shared" si="56"/>
        <v>5102</v>
      </c>
      <c r="FI9" s="1732">
        <f t="shared" si="81"/>
        <v>0.39261904761904765</v>
      </c>
      <c r="FJ9" s="6690">
        <v>8400</v>
      </c>
      <c r="FK9" s="6691"/>
      <c r="FL9" s="2522">
        <v>700</v>
      </c>
      <c r="FM9" s="2522">
        <v>516</v>
      </c>
      <c r="FN9" s="1731">
        <f t="shared" si="58"/>
        <v>184</v>
      </c>
      <c r="FO9" s="1732">
        <f t="shared" si="82"/>
        <v>0.7371428571428571</v>
      </c>
      <c r="FP9" s="2587">
        <f t="shared" si="60"/>
        <v>3814</v>
      </c>
      <c r="FQ9" s="1731">
        <f t="shared" si="61"/>
        <v>4586</v>
      </c>
      <c r="FR9" s="1732">
        <f t="shared" si="83"/>
        <v>0.45404761904761903</v>
      </c>
      <c r="FS9" s="6690">
        <v>8400</v>
      </c>
      <c r="FT9" s="6691"/>
      <c r="FU9" s="2522">
        <v>700</v>
      </c>
      <c r="FV9" s="2522">
        <v>492</v>
      </c>
      <c r="FW9" s="1731">
        <f t="shared" si="63"/>
        <v>208</v>
      </c>
      <c r="FX9" s="1732">
        <f t="shared" si="84"/>
        <v>0.70285714285714285</v>
      </c>
      <c r="FY9" s="2587">
        <f t="shared" si="85"/>
        <v>4306</v>
      </c>
      <c r="FZ9" s="1731">
        <f t="shared" si="65"/>
        <v>4094</v>
      </c>
      <c r="GA9" s="1732">
        <f t="shared" si="86"/>
        <v>0.51261904761904764</v>
      </c>
      <c r="GB9" s="1">
        <f t="shared" si="87"/>
        <v>0.10107142857142859</v>
      </c>
      <c r="GC9" s="2219">
        <v>0</v>
      </c>
      <c r="GD9" s="1895">
        <v>1</v>
      </c>
      <c r="GE9" s="2153" t="s">
        <v>15</v>
      </c>
      <c r="GF9" s="2153" t="s">
        <v>24</v>
      </c>
      <c r="GG9" s="2105" t="s">
        <v>17</v>
      </c>
      <c r="GH9" s="2105" t="s">
        <v>16</v>
      </c>
      <c r="GI9" s="2105" t="s">
        <v>19</v>
      </c>
      <c r="GJ9" s="2105" t="s">
        <v>20</v>
      </c>
      <c r="GK9" s="2105" t="s">
        <v>16</v>
      </c>
      <c r="GL9" s="2158" t="s">
        <v>17</v>
      </c>
      <c r="GM9" s="619" t="s">
        <v>1238</v>
      </c>
      <c r="GN9" s="435" t="s">
        <v>1141</v>
      </c>
      <c r="GO9" s="2381">
        <v>8400</v>
      </c>
      <c r="GP9" s="2092">
        <v>2100</v>
      </c>
      <c r="GQ9" s="2086">
        <v>2792</v>
      </c>
      <c r="GR9" s="2086">
        <v>-692</v>
      </c>
      <c r="GS9" s="1895">
        <v>1.3295238095238096</v>
      </c>
      <c r="GT9" s="2086">
        <v>2792</v>
      </c>
      <c r="GU9" s="2086">
        <v>5608</v>
      </c>
      <c r="GV9" s="1895">
        <v>0.33238095238095239</v>
      </c>
    </row>
    <row r="10" spans="1:204" ht="51" x14ac:dyDescent="0.25">
      <c r="A10" s="1">
        <f>SUM(A5+1)</f>
        <v>3</v>
      </c>
      <c r="B10" s="7221"/>
      <c r="C10" s="5684">
        <v>102</v>
      </c>
      <c r="D10" s="7100">
        <v>3</v>
      </c>
      <c r="E10" s="5684" t="s">
        <v>23</v>
      </c>
      <c r="F10" s="7197" t="s">
        <v>15</v>
      </c>
      <c r="G10" s="7197" t="s">
        <v>26</v>
      </c>
      <c r="H10" s="5706" t="s">
        <v>17</v>
      </c>
      <c r="I10" s="5706" t="s">
        <v>16</v>
      </c>
      <c r="J10" s="5706" t="s">
        <v>19</v>
      </c>
      <c r="K10" s="5706" t="s">
        <v>20</v>
      </c>
      <c r="L10" s="5706" t="s">
        <v>16</v>
      </c>
      <c r="M10" s="5706" t="s">
        <v>21</v>
      </c>
      <c r="N10" s="5706" t="s">
        <v>579</v>
      </c>
      <c r="O10" s="7106" t="s">
        <v>584</v>
      </c>
      <c r="P10" s="5697" t="s">
        <v>329</v>
      </c>
      <c r="Q10" s="5697" t="s">
        <v>330</v>
      </c>
      <c r="R10" s="5703" t="s">
        <v>334</v>
      </c>
      <c r="S10" s="5697" t="s">
        <v>431</v>
      </c>
      <c r="T10" s="5697" t="s">
        <v>432</v>
      </c>
      <c r="U10" s="7115" t="s">
        <v>710</v>
      </c>
      <c r="V10" s="5697" t="s">
        <v>564</v>
      </c>
      <c r="W10" s="7205">
        <v>450307.21</v>
      </c>
      <c r="X10" s="5691" t="s">
        <v>27</v>
      </c>
      <c r="Y10" s="2156" t="s">
        <v>16</v>
      </c>
      <c r="Z10" s="5417" t="s">
        <v>1229</v>
      </c>
      <c r="AA10" s="882" t="s">
        <v>958</v>
      </c>
      <c r="AB10" s="5497">
        <v>280</v>
      </c>
      <c r="AC10" s="551">
        <v>50</v>
      </c>
      <c r="AD10" s="620">
        <f t="shared" si="0"/>
        <v>0.17857142857142858</v>
      </c>
      <c r="AE10" s="2773">
        <v>70</v>
      </c>
      <c r="AF10" s="620">
        <f t="shared" si="1"/>
        <v>0.25</v>
      </c>
      <c r="AG10" s="551">
        <v>80</v>
      </c>
      <c r="AH10" s="620">
        <f t="shared" si="2"/>
        <v>0.2857142857142857</v>
      </c>
      <c r="AI10" s="551">
        <v>80</v>
      </c>
      <c r="AJ10" s="621">
        <f t="shared" si="67"/>
        <v>0.2857142857142857</v>
      </c>
      <c r="AK10" s="228">
        <f t="shared" ref="AK10:AK22" si="89">SUM(AD10+AF10+AH10+AJ10)</f>
        <v>1</v>
      </c>
      <c r="AL10" s="2274">
        <v>1</v>
      </c>
      <c r="AM10" s="971" t="s">
        <v>2644</v>
      </c>
      <c r="AN10" s="971" t="s">
        <v>2646</v>
      </c>
      <c r="AO10" s="1039" t="s">
        <v>2645</v>
      </c>
      <c r="AP10" s="1039" t="s">
        <v>2625</v>
      </c>
      <c r="AQ10" s="1039">
        <v>100</v>
      </c>
      <c r="AR10" s="1039" t="s">
        <v>958</v>
      </c>
      <c r="AS10" s="1039" t="s">
        <v>1579</v>
      </c>
      <c r="AT10" s="2274"/>
      <c r="AU10" s="920" t="s">
        <v>1704</v>
      </c>
      <c r="AW10" s="5335">
        <v>280</v>
      </c>
      <c r="AX10" s="4356">
        <f t="shared" si="5"/>
        <v>80</v>
      </c>
      <c r="AY10" s="4431">
        <f t="shared" si="6"/>
        <v>131</v>
      </c>
      <c r="AZ10" s="4339">
        <f t="shared" si="7"/>
        <v>-51</v>
      </c>
      <c r="BA10" s="4420">
        <f t="shared" si="8"/>
        <v>1.6375</v>
      </c>
      <c r="BB10" s="4421">
        <f t="shared" si="9"/>
        <v>753</v>
      </c>
      <c r="BC10" s="4104">
        <f t="shared" si="10"/>
        <v>-473</v>
      </c>
      <c r="BD10" s="4117">
        <f t="shared" si="11"/>
        <v>2.6892857142857145</v>
      </c>
      <c r="BE10" s="4430">
        <f t="shared" si="12"/>
        <v>0</v>
      </c>
      <c r="BF10" s="6647">
        <v>280</v>
      </c>
      <c r="BG10" s="6648"/>
      <c r="BH10" s="3937">
        <f t="shared" si="68"/>
        <v>80</v>
      </c>
      <c r="BI10" s="3782">
        <f t="shared" si="69"/>
        <v>141</v>
      </c>
      <c r="BJ10" s="4061">
        <f t="shared" si="13"/>
        <v>-61</v>
      </c>
      <c r="BK10" s="4062">
        <f t="shared" si="14"/>
        <v>1.7625</v>
      </c>
      <c r="BL10" s="3731">
        <f t="shared" si="15"/>
        <v>622</v>
      </c>
      <c r="BM10" s="3122">
        <f t="shared" si="16"/>
        <v>-342</v>
      </c>
      <c r="BN10" s="3120">
        <f t="shared" si="17"/>
        <v>2.2214285714285715</v>
      </c>
      <c r="BO10" s="3780">
        <f t="shared" si="18"/>
        <v>0</v>
      </c>
      <c r="BP10" s="3494"/>
      <c r="BQ10" s="6690">
        <v>280</v>
      </c>
      <c r="BR10" s="6691"/>
      <c r="BS10" s="2869">
        <f t="shared" ref="BS10:BS12" si="90">SUM(FC10+FL10+FU10)</f>
        <v>70</v>
      </c>
      <c r="BT10" s="2576">
        <f t="shared" ref="BT10:BT12" si="91">SUM(FD10+FM10+FV10)</f>
        <v>318</v>
      </c>
      <c r="BU10" s="2987">
        <f t="shared" si="21"/>
        <v>-248</v>
      </c>
      <c r="BV10" s="1701">
        <f t="shared" si="22"/>
        <v>4.5428571428571427</v>
      </c>
      <c r="BW10" s="2587">
        <f t="shared" si="23"/>
        <v>481</v>
      </c>
      <c r="BX10" s="2991">
        <f t="shared" si="24"/>
        <v>-201</v>
      </c>
      <c r="BY10" s="1701">
        <f t="shared" si="25"/>
        <v>1.7178571428571427</v>
      </c>
      <c r="BZ10" s="3151"/>
      <c r="CA10" s="7042">
        <v>280</v>
      </c>
      <c r="CB10" s="7043"/>
      <c r="CC10" s="2229">
        <v>50</v>
      </c>
      <c r="CD10" s="2230">
        <v>163</v>
      </c>
      <c r="CE10" s="2359">
        <f t="shared" si="71"/>
        <v>-113</v>
      </c>
      <c r="CF10" s="2231">
        <f t="shared" si="26"/>
        <v>3.26</v>
      </c>
      <c r="CG10" s="2232">
        <f t="shared" si="27"/>
        <v>163</v>
      </c>
      <c r="CH10" s="2387">
        <f t="shared" si="72"/>
        <v>117</v>
      </c>
      <c r="CI10" s="2231">
        <f t="shared" si="28"/>
        <v>0.58214285714285718</v>
      </c>
      <c r="CJ10" s="5372">
        <v>7</v>
      </c>
      <c r="CY10" s="6375">
        <v>280</v>
      </c>
      <c r="CZ10" s="6376"/>
      <c r="DA10" s="4434">
        <v>27</v>
      </c>
      <c r="DB10" s="4435">
        <v>70</v>
      </c>
      <c r="DC10" s="4415">
        <f t="shared" si="29"/>
        <v>43</v>
      </c>
      <c r="DD10" s="4324">
        <f t="shared" si="30"/>
        <v>2.5925925925925926</v>
      </c>
      <c r="DE10" s="4416">
        <f t="shared" si="73"/>
        <v>692</v>
      </c>
      <c r="DF10" s="4099">
        <f t="shared" si="31"/>
        <v>-412</v>
      </c>
      <c r="DG10" s="4117">
        <f t="shared" si="88"/>
        <v>2.4714285714285715</v>
      </c>
      <c r="DH10" s="6390">
        <v>280</v>
      </c>
      <c r="DI10" s="6391"/>
      <c r="DJ10" s="4436">
        <v>27</v>
      </c>
      <c r="DK10" s="4437">
        <v>22</v>
      </c>
      <c r="DL10" s="4422">
        <f t="shared" si="33"/>
        <v>5</v>
      </c>
      <c r="DM10" s="4423">
        <f t="shared" si="34"/>
        <v>0.81481481481481477</v>
      </c>
      <c r="DN10" s="4424">
        <f t="shared" si="74"/>
        <v>714</v>
      </c>
      <c r="DO10" s="4099">
        <f t="shared" si="35"/>
        <v>-434</v>
      </c>
      <c r="DP10" s="4117">
        <f t="shared" si="36"/>
        <v>2.5499999999999998</v>
      </c>
      <c r="DQ10" s="6379">
        <v>280</v>
      </c>
      <c r="DR10" s="6380"/>
      <c r="DS10" s="2683">
        <v>26</v>
      </c>
      <c r="DT10" s="4438">
        <v>39</v>
      </c>
      <c r="DU10" s="4321">
        <f t="shared" si="37"/>
        <v>-13</v>
      </c>
      <c r="DV10" s="2682">
        <f t="shared" si="38"/>
        <v>1.5</v>
      </c>
      <c r="DW10" s="2683">
        <f t="shared" si="75"/>
        <v>753</v>
      </c>
      <c r="DX10" s="4099">
        <f t="shared" si="39"/>
        <v>-473</v>
      </c>
      <c r="DY10" s="4117">
        <f t="shared" si="40"/>
        <v>2.6892857142857145</v>
      </c>
      <c r="DZ10" s="6375">
        <v>280</v>
      </c>
      <c r="EA10" s="6376"/>
      <c r="EB10" s="3420">
        <v>17</v>
      </c>
      <c r="EC10" s="3461">
        <v>40</v>
      </c>
      <c r="ED10" s="3225">
        <f t="shared" si="41"/>
        <v>23</v>
      </c>
      <c r="EE10" s="1732">
        <f t="shared" si="42"/>
        <v>2.3529411764705883</v>
      </c>
      <c r="EF10" s="3276">
        <f t="shared" si="76"/>
        <v>521</v>
      </c>
      <c r="EG10" s="1731">
        <f t="shared" si="43"/>
        <v>-241</v>
      </c>
      <c r="EH10" s="1732">
        <f t="shared" si="44"/>
        <v>1.8607142857142858</v>
      </c>
      <c r="EI10" s="6390">
        <v>280</v>
      </c>
      <c r="EJ10" s="6391"/>
      <c r="EK10" s="3962">
        <v>27</v>
      </c>
      <c r="EL10" s="3583">
        <v>45</v>
      </c>
      <c r="EM10" s="1808">
        <f t="shared" si="45"/>
        <v>-18</v>
      </c>
      <c r="EN10" s="1732">
        <f t="shared" si="46"/>
        <v>1.6666666666666667</v>
      </c>
      <c r="EO10" s="3341">
        <f t="shared" si="77"/>
        <v>566</v>
      </c>
      <c r="EP10" s="1731">
        <f t="shared" si="47"/>
        <v>-286</v>
      </c>
      <c r="EQ10" s="1732">
        <f t="shared" si="48"/>
        <v>2.0214285714285714</v>
      </c>
      <c r="ER10" s="6379">
        <v>280</v>
      </c>
      <c r="ES10" s="6380"/>
      <c r="ET10" s="3621">
        <v>36</v>
      </c>
      <c r="EU10" s="3959">
        <v>56</v>
      </c>
      <c r="EV10" s="1731">
        <f t="shared" si="49"/>
        <v>-20</v>
      </c>
      <c r="EW10" s="1732">
        <f t="shared" si="50"/>
        <v>1.5555555555555556</v>
      </c>
      <c r="EX10" s="3621">
        <f t="shared" si="78"/>
        <v>622</v>
      </c>
      <c r="EY10" s="1731">
        <f t="shared" si="51"/>
        <v>-342</v>
      </c>
      <c r="EZ10" s="3961">
        <f t="shared" si="52"/>
        <v>2.2214285714285715</v>
      </c>
      <c r="FA10" s="6690">
        <v>280</v>
      </c>
      <c r="FB10" s="6691"/>
      <c r="FC10" s="2047">
        <v>30</v>
      </c>
      <c r="FD10" s="2610">
        <v>65</v>
      </c>
      <c r="FE10" s="2072">
        <f t="shared" ref="FE10:FE12" si="92">FD10-FC10</f>
        <v>35</v>
      </c>
      <c r="FF10" s="1732">
        <f t="shared" ref="FF10:FF11" si="93">FD10/FC10</f>
        <v>2.1666666666666665</v>
      </c>
      <c r="FG10" s="2587">
        <f t="shared" si="55"/>
        <v>228</v>
      </c>
      <c r="FH10" s="1731">
        <f t="shared" si="56"/>
        <v>52</v>
      </c>
      <c r="FI10" s="1732">
        <f t="shared" ref="FI10:FI11" si="94">FG10/FA10</f>
        <v>0.81428571428571428</v>
      </c>
      <c r="FJ10" s="6690">
        <v>280</v>
      </c>
      <c r="FK10" s="6691"/>
      <c r="FL10" s="2047">
        <v>23</v>
      </c>
      <c r="FM10" s="2608">
        <v>69</v>
      </c>
      <c r="FN10" s="1731">
        <f t="shared" si="58"/>
        <v>-46</v>
      </c>
      <c r="FO10" s="1732">
        <f t="shared" ref="FO10:FO11" si="95">FM10/FL10</f>
        <v>3</v>
      </c>
      <c r="FP10" s="2587">
        <f t="shared" si="60"/>
        <v>297</v>
      </c>
      <c r="FQ10" s="1731">
        <f t="shared" si="61"/>
        <v>-17</v>
      </c>
      <c r="FR10" s="1732">
        <f t="shared" ref="FR10:FR12" si="96">FP10/FJ10</f>
        <v>1.0607142857142857</v>
      </c>
      <c r="FS10" s="6690">
        <v>280</v>
      </c>
      <c r="FT10" s="6691"/>
      <c r="FU10" s="2520">
        <v>17</v>
      </c>
      <c r="FV10" s="2608">
        <v>184</v>
      </c>
      <c r="FW10" s="1731">
        <f t="shared" si="63"/>
        <v>-167</v>
      </c>
      <c r="FX10" s="1732">
        <f t="shared" ref="FX10:FX11" si="97">FV10/FU10</f>
        <v>10.823529411764707</v>
      </c>
      <c r="FY10" s="2587">
        <f t="shared" si="85"/>
        <v>481</v>
      </c>
      <c r="FZ10" s="1731">
        <f t="shared" si="65"/>
        <v>-201</v>
      </c>
      <c r="GA10" s="1732">
        <f t="shared" ref="GA10:GA12" si="98">FY10/FS10</f>
        <v>1.7178571428571427</v>
      </c>
      <c r="GB10" s="1">
        <f t="shared" si="87"/>
        <v>0.14285714285714302</v>
      </c>
      <c r="GC10" s="2219">
        <v>0</v>
      </c>
      <c r="GD10" s="1895">
        <v>1</v>
      </c>
      <c r="GE10" s="2153" t="s">
        <v>15</v>
      </c>
      <c r="GF10" s="2153" t="s">
        <v>26</v>
      </c>
      <c r="GG10" s="2105" t="s">
        <v>17</v>
      </c>
      <c r="GH10" s="2105" t="s">
        <v>16</v>
      </c>
      <c r="GI10" s="2105" t="s">
        <v>19</v>
      </c>
      <c r="GJ10" s="2105" t="s">
        <v>20</v>
      </c>
      <c r="GK10" s="2105" t="s">
        <v>16</v>
      </c>
      <c r="GL10" s="2156" t="s">
        <v>16</v>
      </c>
      <c r="GM10" s="614" t="s">
        <v>1229</v>
      </c>
      <c r="GN10" s="433" t="s">
        <v>958</v>
      </c>
      <c r="GO10" s="1726">
        <v>280</v>
      </c>
      <c r="GP10" s="1726">
        <v>50</v>
      </c>
      <c r="GQ10" s="2086">
        <v>163</v>
      </c>
      <c r="GR10" s="2086">
        <v>-113</v>
      </c>
      <c r="GS10" s="1895">
        <v>3.26</v>
      </c>
      <c r="GT10" s="2086">
        <v>163</v>
      </c>
      <c r="GU10" s="2086">
        <v>117</v>
      </c>
      <c r="GV10" s="1895">
        <v>0.58214285714285718</v>
      </c>
    </row>
    <row r="11" spans="1:204" ht="38.25" customHeight="1" x14ac:dyDescent="0.25">
      <c r="B11" s="7221"/>
      <c r="C11" s="5685"/>
      <c r="D11" s="7164"/>
      <c r="E11" s="5685"/>
      <c r="F11" s="7218"/>
      <c r="G11" s="7218"/>
      <c r="H11" s="5707"/>
      <c r="I11" s="5707"/>
      <c r="J11" s="5707"/>
      <c r="K11" s="5707"/>
      <c r="L11" s="5707"/>
      <c r="M11" s="5707"/>
      <c r="N11" s="5707"/>
      <c r="O11" s="7107"/>
      <c r="P11" s="5698"/>
      <c r="Q11" s="5698"/>
      <c r="R11" s="5704"/>
      <c r="S11" s="5698"/>
      <c r="T11" s="5698"/>
      <c r="U11" s="7116"/>
      <c r="V11" s="5698"/>
      <c r="W11" s="7206"/>
      <c r="X11" s="5692"/>
      <c r="Y11" s="2157" t="s">
        <v>20</v>
      </c>
      <c r="Z11" s="5418" t="s">
        <v>1230</v>
      </c>
      <c r="AA11" s="5498" t="s">
        <v>773</v>
      </c>
      <c r="AB11" s="5499">
        <v>150</v>
      </c>
      <c r="AC11" s="170">
        <v>30</v>
      </c>
      <c r="AD11" s="452">
        <f t="shared" ref="AD11:AD22" si="99">AC11/AB11</f>
        <v>0.2</v>
      </c>
      <c r="AE11" s="2774">
        <v>40</v>
      </c>
      <c r="AF11" s="452">
        <f t="shared" ref="AF11:AF22" si="100">AE11/AB11</f>
        <v>0.26666666666666666</v>
      </c>
      <c r="AG11" s="170">
        <v>40</v>
      </c>
      <c r="AH11" s="452">
        <f t="shared" ref="AH11:AH22" si="101">AG11/AB11</f>
        <v>0.26666666666666666</v>
      </c>
      <c r="AI11" s="170">
        <v>40</v>
      </c>
      <c r="AJ11" s="599">
        <f t="shared" ref="AJ11:AJ22" si="102">AI11/AB11</f>
        <v>0.26666666666666666</v>
      </c>
      <c r="AK11" s="228">
        <f t="shared" si="89"/>
        <v>1</v>
      </c>
      <c r="AL11" s="2274">
        <v>2</v>
      </c>
      <c r="AM11" s="1039" t="s">
        <v>2647</v>
      </c>
      <c r="AN11" s="971" t="s">
        <v>2649</v>
      </c>
      <c r="AO11" s="1039" t="s">
        <v>2648</v>
      </c>
      <c r="AP11" s="1039" t="s">
        <v>2650</v>
      </c>
      <c r="AQ11" s="1039">
        <v>100</v>
      </c>
      <c r="AR11" s="1204" t="s">
        <v>773</v>
      </c>
      <c r="AS11" s="1039" t="s">
        <v>1579</v>
      </c>
      <c r="AT11" s="2274"/>
      <c r="AU11" s="920" t="s">
        <v>1704</v>
      </c>
      <c r="AW11" s="5335">
        <v>150</v>
      </c>
      <c r="AX11" s="4356">
        <f t="shared" si="5"/>
        <v>40</v>
      </c>
      <c r="AY11" s="4431">
        <f t="shared" si="6"/>
        <v>36</v>
      </c>
      <c r="AZ11" s="4339">
        <f t="shared" si="7"/>
        <v>4</v>
      </c>
      <c r="BA11" s="4420">
        <f t="shared" si="8"/>
        <v>0.9</v>
      </c>
      <c r="BB11" s="4421">
        <f t="shared" si="9"/>
        <v>215</v>
      </c>
      <c r="BC11" s="4104">
        <f t="shared" si="10"/>
        <v>-65</v>
      </c>
      <c r="BD11" s="4117">
        <f t="shared" si="11"/>
        <v>1.4333333333333333</v>
      </c>
      <c r="BE11" s="4430">
        <f t="shared" si="12"/>
        <v>0</v>
      </c>
      <c r="BF11" s="6647">
        <v>150</v>
      </c>
      <c r="BG11" s="6648"/>
      <c r="BH11" s="3937">
        <f t="shared" si="68"/>
        <v>40</v>
      </c>
      <c r="BI11" s="3782">
        <f t="shared" si="69"/>
        <v>53</v>
      </c>
      <c r="BJ11" s="4061">
        <f t="shared" si="13"/>
        <v>-13</v>
      </c>
      <c r="BK11" s="4062">
        <f t="shared" si="14"/>
        <v>1.325</v>
      </c>
      <c r="BL11" s="3731">
        <f t="shared" si="15"/>
        <v>179</v>
      </c>
      <c r="BM11" s="3122">
        <f t="shared" si="16"/>
        <v>-29</v>
      </c>
      <c r="BN11" s="3120">
        <f t="shared" si="17"/>
        <v>1.1933333333333334</v>
      </c>
      <c r="BO11" s="3780">
        <f t="shared" si="18"/>
        <v>0</v>
      </c>
      <c r="BP11" s="3494"/>
      <c r="BQ11" s="6690">
        <v>150</v>
      </c>
      <c r="BR11" s="6691"/>
      <c r="BS11" s="2869">
        <f t="shared" si="90"/>
        <v>40</v>
      </c>
      <c r="BT11" s="2576">
        <f t="shared" si="91"/>
        <v>54</v>
      </c>
      <c r="BU11" s="2987">
        <f t="shared" si="21"/>
        <v>-14</v>
      </c>
      <c r="BV11" s="1701">
        <f t="shared" si="22"/>
        <v>1.35</v>
      </c>
      <c r="BW11" s="2587">
        <f t="shared" si="23"/>
        <v>126</v>
      </c>
      <c r="BX11" s="2991">
        <f t="shared" si="24"/>
        <v>24</v>
      </c>
      <c r="BY11" s="1701">
        <f t="shared" si="25"/>
        <v>0.84</v>
      </c>
      <c r="BZ11" s="3151"/>
      <c r="CA11" s="6967">
        <v>150</v>
      </c>
      <c r="CB11" s="6818"/>
      <c r="CC11" s="2229">
        <v>30</v>
      </c>
      <c r="CD11" s="2230">
        <v>72</v>
      </c>
      <c r="CE11" s="2359">
        <f t="shared" si="71"/>
        <v>-42</v>
      </c>
      <c r="CF11" s="2231">
        <f t="shared" si="26"/>
        <v>2.4</v>
      </c>
      <c r="CG11" s="2232">
        <f t="shared" si="27"/>
        <v>72</v>
      </c>
      <c r="CH11" s="2387">
        <f t="shared" si="72"/>
        <v>78</v>
      </c>
      <c r="CI11" s="2231">
        <f t="shared" si="28"/>
        <v>0.48</v>
      </c>
      <c r="CJ11" s="5369">
        <v>8</v>
      </c>
      <c r="CY11" s="6375">
        <v>150</v>
      </c>
      <c r="CZ11" s="6376"/>
      <c r="DA11" s="4434">
        <v>14</v>
      </c>
      <c r="DB11" s="4435">
        <v>24</v>
      </c>
      <c r="DC11" s="4415">
        <f t="shared" si="29"/>
        <v>10</v>
      </c>
      <c r="DD11" s="4324">
        <f t="shared" si="30"/>
        <v>1.7142857142857142</v>
      </c>
      <c r="DE11" s="4416">
        <f t="shared" si="73"/>
        <v>203</v>
      </c>
      <c r="DF11" s="4099">
        <f t="shared" si="31"/>
        <v>-53</v>
      </c>
      <c r="DG11" s="4117">
        <f t="shared" si="88"/>
        <v>1.3533333333333333</v>
      </c>
      <c r="DH11" s="6390">
        <v>150</v>
      </c>
      <c r="DI11" s="6391"/>
      <c r="DJ11" s="4436">
        <v>14</v>
      </c>
      <c r="DK11" s="4437">
        <v>10</v>
      </c>
      <c r="DL11" s="4422">
        <f t="shared" si="33"/>
        <v>4</v>
      </c>
      <c r="DM11" s="4423">
        <f t="shared" si="34"/>
        <v>0.7142857142857143</v>
      </c>
      <c r="DN11" s="4424">
        <f t="shared" si="74"/>
        <v>213</v>
      </c>
      <c r="DO11" s="4099">
        <f t="shared" si="35"/>
        <v>-63</v>
      </c>
      <c r="DP11" s="4117">
        <f t="shared" si="36"/>
        <v>1.42</v>
      </c>
      <c r="DQ11" s="6379">
        <v>150</v>
      </c>
      <c r="DR11" s="6380"/>
      <c r="DS11" s="2685">
        <v>12</v>
      </c>
      <c r="DT11" s="4439">
        <v>2</v>
      </c>
      <c r="DU11" s="4321">
        <f t="shared" si="37"/>
        <v>10</v>
      </c>
      <c r="DV11" s="2682">
        <f t="shared" si="38"/>
        <v>0.16666666666666666</v>
      </c>
      <c r="DW11" s="2683">
        <f t="shared" si="75"/>
        <v>215</v>
      </c>
      <c r="DX11" s="4099">
        <f t="shared" si="39"/>
        <v>-65</v>
      </c>
      <c r="DY11" s="4117">
        <f t="shared" si="40"/>
        <v>1.4333333333333333</v>
      </c>
      <c r="DZ11" s="6375">
        <v>150</v>
      </c>
      <c r="EA11" s="6376"/>
      <c r="EB11" s="3420">
        <v>15</v>
      </c>
      <c r="EC11" s="3461">
        <v>5</v>
      </c>
      <c r="ED11" s="3225">
        <f t="shared" si="41"/>
        <v>-10</v>
      </c>
      <c r="EE11" s="1732">
        <f t="shared" si="42"/>
        <v>0.33333333333333331</v>
      </c>
      <c r="EF11" s="3276">
        <f t="shared" si="76"/>
        <v>131</v>
      </c>
      <c r="EG11" s="1731">
        <f t="shared" si="43"/>
        <v>19</v>
      </c>
      <c r="EH11" s="1732">
        <f t="shared" si="44"/>
        <v>0.87333333333333329</v>
      </c>
      <c r="EI11" s="6390">
        <v>150</v>
      </c>
      <c r="EJ11" s="6391"/>
      <c r="EK11" s="3962">
        <v>13</v>
      </c>
      <c r="EL11" s="3583">
        <v>24</v>
      </c>
      <c r="EM11" s="1808">
        <f t="shared" si="45"/>
        <v>-11</v>
      </c>
      <c r="EN11" s="1732">
        <f t="shared" si="46"/>
        <v>1.8461538461538463</v>
      </c>
      <c r="EO11" s="3341">
        <f t="shared" si="77"/>
        <v>155</v>
      </c>
      <c r="EP11" s="1731">
        <f t="shared" si="47"/>
        <v>-5</v>
      </c>
      <c r="EQ11" s="1732">
        <f t="shared" si="48"/>
        <v>1.0333333333333334</v>
      </c>
      <c r="ER11" s="6379">
        <v>150</v>
      </c>
      <c r="ES11" s="6380"/>
      <c r="ET11" s="3622">
        <v>12</v>
      </c>
      <c r="EU11" s="3960">
        <v>24</v>
      </c>
      <c r="EV11" s="1731">
        <f t="shared" si="49"/>
        <v>-12</v>
      </c>
      <c r="EW11" s="1732">
        <f t="shared" si="50"/>
        <v>2</v>
      </c>
      <c r="EX11" s="3621">
        <f t="shared" si="78"/>
        <v>179</v>
      </c>
      <c r="EY11" s="1731">
        <f t="shared" si="51"/>
        <v>-29</v>
      </c>
      <c r="EZ11" s="3961">
        <f t="shared" si="52"/>
        <v>1.1933333333333334</v>
      </c>
      <c r="FA11" s="6690">
        <v>150</v>
      </c>
      <c r="FB11" s="6691"/>
      <c r="FC11" s="2048">
        <v>15</v>
      </c>
      <c r="FD11" s="2611">
        <v>1</v>
      </c>
      <c r="FE11" s="2072">
        <f t="shared" si="92"/>
        <v>-14</v>
      </c>
      <c r="FF11" s="1732">
        <f t="shared" si="93"/>
        <v>6.6666666666666666E-2</v>
      </c>
      <c r="FG11" s="2587">
        <f t="shared" si="55"/>
        <v>73</v>
      </c>
      <c r="FH11" s="1731">
        <f t="shared" si="56"/>
        <v>77</v>
      </c>
      <c r="FI11" s="1732">
        <f t="shared" si="94"/>
        <v>0.48666666666666669</v>
      </c>
      <c r="FJ11" s="6690">
        <v>150</v>
      </c>
      <c r="FK11" s="6691"/>
      <c r="FL11" s="2048">
        <v>13</v>
      </c>
      <c r="FM11" s="2609">
        <v>24</v>
      </c>
      <c r="FN11" s="1731">
        <f t="shared" si="58"/>
        <v>-11</v>
      </c>
      <c r="FO11" s="1732">
        <f t="shared" si="95"/>
        <v>1.8461538461538463</v>
      </c>
      <c r="FP11" s="2587">
        <f t="shared" si="60"/>
        <v>97</v>
      </c>
      <c r="FQ11" s="1731">
        <f t="shared" si="61"/>
        <v>53</v>
      </c>
      <c r="FR11" s="1732">
        <f t="shared" si="96"/>
        <v>0.64666666666666661</v>
      </c>
      <c r="FS11" s="6690">
        <v>150</v>
      </c>
      <c r="FT11" s="6691"/>
      <c r="FU11" s="2522">
        <v>12</v>
      </c>
      <c r="FV11" s="2609">
        <v>29</v>
      </c>
      <c r="FW11" s="1731">
        <f t="shared" si="63"/>
        <v>-17</v>
      </c>
      <c r="FX11" s="1732">
        <f t="shared" si="97"/>
        <v>2.4166666666666665</v>
      </c>
      <c r="FY11" s="2587">
        <f t="shared" si="85"/>
        <v>126</v>
      </c>
      <c r="FZ11" s="1731">
        <f t="shared" si="65"/>
        <v>24</v>
      </c>
      <c r="GA11" s="1732">
        <f t="shared" si="98"/>
        <v>0.84</v>
      </c>
      <c r="GB11" s="1">
        <f t="shared" si="87"/>
        <v>3.3333333333333326E-2</v>
      </c>
      <c r="GC11" s="2219">
        <v>0</v>
      </c>
      <c r="GD11" s="1895">
        <v>1</v>
      </c>
      <c r="GE11" s="2153" t="s">
        <v>15</v>
      </c>
      <c r="GF11" s="2153" t="s">
        <v>26</v>
      </c>
      <c r="GG11" s="2105" t="s">
        <v>17</v>
      </c>
      <c r="GH11" s="2105" t="s">
        <v>16</v>
      </c>
      <c r="GI11" s="2105" t="s">
        <v>19</v>
      </c>
      <c r="GJ11" s="2105" t="s">
        <v>20</v>
      </c>
      <c r="GK11" s="2105" t="s">
        <v>16</v>
      </c>
      <c r="GL11" s="2157" t="s">
        <v>20</v>
      </c>
      <c r="GM11" s="615" t="s">
        <v>1230</v>
      </c>
      <c r="GN11" s="435" t="s">
        <v>773</v>
      </c>
      <c r="GO11" s="2381">
        <v>150</v>
      </c>
      <c r="GP11" s="2091">
        <v>30</v>
      </c>
      <c r="GQ11" s="2086">
        <v>72</v>
      </c>
      <c r="GR11" s="2086">
        <v>-42</v>
      </c>
      <c r="GS11" s="1895">
        <v>2.4</v>
      </c>
      <c r="GT11" s="2086">
        <v>72</v>
      </c>
      <c r="GU11" s="2086">
        <v>78</v>
      </c>
      <c r="GV11" s="1895">
        <v>0.48</v>
      </c>
    </row>
    <row r="12" spans="1:204" ht="38.25" customHeight="1" x14ac:dyDescent="0.25">
      <c r="B12" s="7221"/>
      <c r="C12" s="5686"/>
      <c r="D12" s="7101"/>
      <c r="E12" s="5686"/>
      <c r="F12" s="7198"/>
      <c r="G12" s="7198"/>
      <c r="H12" s="5708"/>
      <c r="I12" s="5708"/>
      <c r="J12" s="5708"/>
      <c r="K12" s="5708"/>
      <c r="L12" s="5708"/>
      <c r="M12" s="5708"/>
      <c r="N12" s="5708"/>
      <c r="O12" s="7108"/>
      <c r="P12" s="5699"/>
      <c r="Q12" s="5699"/>
      <c r="R12" s="5705"/>
      <c r="S12" s="5699"/>
      <c r="T12" s="5699"/>
      <c r="U12" s="7117"/>
      <c r="V12" s="5699"/>
      <c r="W12" s="7207"/>
      <c r="X12" s="5693"/>
      <c r="Y12" s="2158" t="s">
        <v>19</v>
      </c>
      <c r="Z12" s="5419" t="s">
        <v>1231</v>
      </c>
      <c r="AA12" s="5501" t="s">
        <v>1232</v>
      </c>
      <c r="AB12" s="5502">
        <v>10</v>
      </c>
      <c r="AC12" s="187">
        <v>0</v>
      </c>
      <c r="AD12" s="611">
        <f t="shared" si="99"/>
        <v>0</v>
      </c>
      <c r="AE12" s="2775">
        <v>3</v>
      </c>
      <c r="AF12" s="611">
        <f t="shared" si="100"/>
        <v>0.3</v>
      </c>
      <c r="AG12" s="187">
        <v>3</v>
      </c>
      <c r="AH12" s="611">
        <f t="shared" si="101"/>
        <v>0.3</v>
      </c>
      <c r="AI12" s="187">
        <v>4</v>
      </c>
      <c r="AJ12" s="612">
        <f t="shared" si="102"/>
        <v>0.4</v>
      </c>
      <c r="AK12" s="228">
        <f t="shared" si="89"/>
        <v>1</v>
      </c>
      <c r="AL12" s="2274">
        <v>3</v>
      </c>
      <c r="AM12" s="1039" t="s">
        <v>2651</v>
      </c>
      <c r="AN12" s="1039" t="s">
        <v>2653</v>
      </c>
      <c r="AO12" s="1039" t="s">
        <v>2652</v>
      </c>
      <c r="AP12" s="1039" t="s">
        <v>2654</v>
      </c>
      <c r="AQ12" s="1039">
        <v>100</v>
      </c>
      <c r="AR12" s="1204" t="s">
        <v>1232</v>
      </c>
      <c r="AS12" s="1039" t="s">
        <v>1579</v>
      </c>
      <c r="AT12" s="2274"/>
      <c r="AU12" s="920" t="s">
        <v>1704</v>
      </c>
      <c r="AW12" s="5335">
        <v>10</v>
      </c>
      <c r="AX12" s="4356">
        <f t="shared" si="5"/>
        <v>4</v>
      </c>
      <c r="AY12" s="4431">
        <f t="shared" si="6"/>
        <v>4</v>
      </c>
      <c r="AZ12" s="4339">
        <f t="shared" si="7"/>
        <v>0</v>
      </c>
      <c r="BA12" s="4420">
        <f t="shared" si="8"/>
        <v>1</v>
      </c>
      <c r="BB12" s="4421">
        <f t="shared" si="9"/>
        <v>36</v>
      </c>
      <c r="BC12" s="4104">
        <f t="shared" si="10"/>
        <v>-26</v>
      </c>
      <c r="BD12" s="4117">
        <f t="shared" si="11"/>
        <v>3.6</v>
      </c>
      <c r="BE12" s="4430">
        <f t="shared" si="12"/>
        <v>0</v>
      </c>
      <c r="BF12" s="6647">
        <v>10</v>
      </c>
      <c r="BG12" s="6648"/>
      <c r="BH12" s="3937">
        <f t="shared" si="68"/>
        <v>3</v>
      </c>
      <c r="BI12" s="3782">
        <f t="shared" si="69"/>
        <v>7</v>
      </c>
      <c r="BJ12" s="4061">
        <f t="shared" si="13"/>
        <v>-4</v>
      </c>
      <c r="BK12" s="4062">
        <f t="shared" si="14"/>
        <v>2.3333333333333335</v>
      </c>
      <c r="BL12" s="3731">
        <f t="shared" si="15"/>
        <v>32</v>
      </c>
      <c r="BM12" s="3122">
        <f t="shared" si="16"/>
        <v>-22</v>
      </c>
      <c r="BN12" s="3120">
        <f t="shared" si="17"/>
        <v>3.2</v>
      </c>
      <c r="BO12" s="3780">
        <f t="shared" si="18"/>
        <v>0</v>
      </c>
      <c r="BP12" s="3494"/>
      <c r="BQ12" s="6690">
        <v>10</v>
      </c>
      <c r="BR12" s="6691"/>
      <c r="BS12" s="2869">
        <f t="shared" si="90"/>
        <v>3</v>
      </c>
      <c r="BT12" s="2576">
        <f t="shared" si="91"/>
        <v>9</v>
      </c>
      <c r="BU12" s="2987">
        <f t="shared" si="21"/>
        <v>-6</v>
      </c>
      <c r="BV12" s="1701">
        <f t="shared" si="22"/>
        <v>3</v>
      </c>
      <c r="BW12" s="2587">
        <f t="shared" si="23"/>
        <v>25</v>
      </c>
      <c r="BX12" s="2991">
        <f t="shared" si="24"/>
        <v>-15</v>
      </c>
      <c r="BY12" s="1701">
        <f t="shared" si="25"/>
        <v>2.5</v>
      </c>
      <c r="BZ12" s="3151"/>
      <c r="CA12" s="6967">
        <v>10</v>
      </c>
      <c r="CB12" s="6818"/>
      <c r="CC12" s="2229">
        <v>0</v>
      </c>
      <c r="CD12" s="2230">
        <v>16</v>
      </c>
      <c r="CE12" s="2359">
        <f t="shared" si="71"/>
        <v>-16</v>
      </c>
      <c r="CF12" s="2231">
        <v>1</v>
      </c>
      <c r="CG12" s="2232">
        <f t="shared" si="27"/>
        <v>16</v>
      </c>
      <c r="CH12" s="2387">
        <f t="shared" si="72"/>
        <v>-6</v>
      </c>
      <c r="CI12" s="2231">
        <f t="shared" si="28"/>
        <v>1.6</v>
      </c>
      <c r="CJ12" s="5369">
        <v>9</v>
      </c>
      <c r="CY12" s="6375">
        <v>10</v>
      </c>
      <c r="CZ12" s="6376"/>
      <c r="DA12" s="4434">
        <v>2</v>
      </c>
      <c r="DB12" s="4435">
        <v>2</v>
      </c>
      <c r="DC12" s="4415">
        <f t="shared" si="29"/>
        <v>0</v>
      </c>
      <c r="DD12" s="4324">
        <v>0</v>
      </c>
      <c r="DE12" s="4416">
        <f t="shared" si="73"/>
        <v>34</v>
      </c>
      <c r="DF12" s="4099">
        <f t="shared" si="31"/>
        <v>-24</v>
      </c>
      <c r="DG12" s="4117">
        <f t="shared" si="88"/>
        <v>3.4</v>
      </c>
      <c r="DH12" s="6390">
        <v>10</v>
      </c>
      <c r="DI12" s="6391"/>
      <c r="DJ12" s="4436">
        <v>1</v>
      </c>
      <c r="DK12" s="4437">
        <v>2</v>
      </c>
      <c r="DL12" s="4422">
        <f t="shared" si="33"/>
        <v>-1</v>
      </c>
      <c r="DM12" s="4423">
        <v>1</v>
      </c>
      <c r="DN12" s="4424">
        <f t="shared" si="74"/>
        <v>36</v>
      </c>
      <c r="DO12" s="4099">
        <f t="shared" si="35"/>
        <v>-26</v>
      </c>
      <c r="DP12" s="4117">
        <f t="shared" si="36"/>
        <v>3.6</v>
      </c>
      <c r="DQ12" s="6379">
        <v>10</v>
      </c>
      <c r="DR12" s="6380"/>
      <c r="DS12" s="2685">
        <v>1</v>
      </c>
      <c r="DT12" s="4439">
        <v>0</v>
      </c>
      <c r="DU12" s="4321">
        <f t="shared" si="37"/>
        <v>1</v>
      </c>
      <c r="DV12" s="2682">
        <v>1</v>
      </c>
      <c r="DW12" s="2683">
        <f t="shared" si="75"/>
        <v>36</v>
      </c>
      <c r="DX12" s="4099">
        <f t="shared" si="39"/>
        <v>-26</v>
      </c>
      <c r="DY12" s="4117">
        <f t="shared" si="40"/>
        <v>3.6</v>
      </c>
      <c r="DZ12" s="6375">
        <v>10</v>
      </c>
      <c r="EA12" s="6376"/>
      <c r="EB12" s="3420">
        <v>1</v>
      </c>
      <c r="EC12" s="3461">
        <v>5</v>
      </c>
      <c r="ED12" s="3225">
        <f t="shared" si="41"/>
        <v>4</v>
      </c>
      <c r="EE12" s="1732">
        <v>0</v>
      </c>
      <c r="EF12" s="3276">
        <f t="shared" si="76"/>
        <v>30</v>
      </c>
      <c r="EG12" s="1731">
        <f t="shared" si="43"/>
        <v>-20</v>
      </c>
      <c r="EH12" s="1732">
        <f t="shared" si="44"/>
        <v>3</v>
      </c>
      <c r="EI12" s="6390">
        <v>10</v>
      </c>
      <c r="EJ12" s="6391"/>
      <c r="EK12" s="3962">
        <v>1</v>
      </c>
      <c r="EL12" s="3583">
        <v>0</v>
      </c>
      <c r="EM12" s="1808">
        <f t="shared" si="45"/>
        <v>1</v>
      </c>
      <c r="EN12" s="1732">
        <v>1</v>
      </c>
      <c r="EO12" s="3341">
        <f t="shared" si="77"/>
        <v>30</v>
      </c>
      <c r="EP12" s="1731">
        <f t="shared" si="47"/>
        <v>-20</v>
      </c>
      <c r="EQ12" s="1732">
        <f t="shared" si="48"/>
        <v>3</v>
      </c>
      <c r="ER12" s="6379">
        <v>10</v>
      </c>
      <c r="ES12" s="6380"/>
      <c r="ET12" s="3622">
        <v>1</v>
      </c>
      <c r="EU12" s="3960">
        <v>2</v>
      </c>
      <c r="EV12" s="1731">
        <f t="shared" si="49"/>
        <v>-1</v>
      </c>
      <c r="EW12" s="1732">
        <v>1</v>
      </c>
      <c r="EX12" s="3621">
        <f t="shared" si="78"/>
        <v>32</v>
      </c>
      <c r="EY12" s="1731">
        <f t="shared" si="51"/>
        <v>-22</v>
      </c>
      <c r="EZ12" s="3961">
        <f t="shared" si="52"/>
        <v>3.2</v>
      </c>
      <c r="FA12" s="6690">
        <v>10</v>
      </c>
      <c r="FB12" s="6691"/>
      <c r="FC12" s="2048">
        <v>1</v>
      </c>
      <c r="FD12" s="2609">
        <v>1</v>
      </c>
      <c r="FE12" s="2072">
        <f t="shared" si="92"/>
        <v>0</v>
      </c>
      <c r="FF12" s="1732">
        <v>0</v>
      </c>
      <c r="FG12" s="2587">
        <f t="shared" si="55"/>
        <v>17</v>
      </c>
      <c r="FH12" s="1731">
        <f t="shared" si="56"/>
        <v>-7</v>
      </c>
      <c r="FI12" s="1732">
        <v>0</v>
      </c>
      <c r="FJ12" s="6690">
        <v>10</v>
      </c>
      <c r="FK12" s="6691"/>
      <c r="FL12" s="2048">
        <v>1</v>
      </c>
      <c r="FM12" s="2609">
        <v>3</v>
      </c>
      <c r="FN12" s="1731">
        <f t="shared" si="58"/>
        <v>-2</v>
      </c>
      <c r="FO12" s="1732">
        <v>1</v>
      </c>
      <c r="FP12" s="2587">
        <f t="shared" si="60"/>
        <v>20</v>
      </c>
      <c r="FQ12" s="1731">
        <f t="shared" si="61"/>
        <v>-10</v>
      </c>
      <c r="FR12" s="1732">
        <f t="shared" si="96"/>
        <v>2</v>
      </c>
      <c r="FS12" s="6690">
        <v>10</v>
      </c>
      <c r="FT12" s="6691"/>
      <c r="FU12" s="2522">
        <v>1</v>
      </c>
      <c r="FV12" s="2609">
        <v>5</v>
      </c>
      <c r="FW12" s="1731">
        <f t="shared" si="63"/>
        <v>-4</v>
      </c>
      <c r="FX12" s="1732">
        <v>1</v>
      </c>
      <c r="FY12" s="2587">
        <f t="shared" si="85"/>
        <v>25</v>
      </c>
      <c r="FZ12" s="1731">
        <f t="shared" si="65"/>
        <v>-15</v>
      </c>
      <c r="GA12" s="1732">
        <f t="shared" si="98"/>
        <v>2.5</v>
      </c>
      <c r="GB12" s="1">
        <f t="shared" si="87"/>
        <v>0.5</v>
      </c>
      <c r="GC12" s="2219">
        <v>0</v>
      </c>
      <c r="GD12" s="1895">
        <v>1</v>
      </c>
      <c r="GE12" s="2153" t="s">
        <v>15</v>
      </c>
      <c r="GF12" s="2153" t="s">
        <v>26</v>
      </c>
      <c r="GG12" s="2105" t="s">
        <v>17</v>
      </c>
      <c r="GH12" s="2105" t="s">
        <v>16</v>
      </c>
      <c r="GI12" s="2105" t="s">
        <v>19</v>
      </c>
      <c r="GJ12" s="2105" t="s">
        <v>20</v>
      </c>
      <c r="GK12" s="2105" t="s">
        <v>16</v>
      </c>
      <c r="GL12" s="2158" t="s">
        <v>19</v>
      </c>
      <c r="GM12" s="616" t="s">
        <v>1231</v>
      </c>
      <c r="GN12" s="446" t="s">
        <v>1232</v>
      </c>
      <c r="GO12" s="2382">
        <v>10</v>
      </c>
      <c r="GP12" s="2092">
        <v>0</v>
      </c>
      <c r="GQ12" s="2086">
        <v>16</v>
      </c>
      <c r="GR12" s="2086">
        <v>-16</v>
      </c>
      <c r="GS12" s="1895">
        <v>1</v>
      </c>
      <c r="GT12" s="2086">
        <v>16</v>
      </c>
      <c r="GU12" s="2086">
        <v>-6</v>
      </c>
      <c r="GV12" s="1895">
        <v>1.6</v>
      </c>
    </row>
    <row r="13" spans="1:204" ht="38.25" x14ac:dyDescent="0.25">
      <c r="A13" s="1">
        <f>SUM(A10+1)</f>
        <v>4</v>
      </c>
      <c r="B13" s="7221"/>
      <c r="C13" s="5684">
        <v>103</v>
      </c>
      <c r="D13" s="7100">
        <v>4</v>
      </c>
      <c r="E13" s="7102" t="s">
        <v>28</v>
      </c>
      <c r="F13" s="7197" t="s">
        <v>15</v>
      </c>
      <c r="G13" s="7197" t="s">
        <v>21</v>
      </c>
      <c r="H13" s="5706" t="s">
        <v>17</v>
      </c>
      <c r="I13" s="5706" t="s">
        <v>16</v>
      </c>
      <c r="J13" s="5706" t="s">
        <v>19</v>
      </c>
      <c r="K13" s="5706" t="s">
        <v>19</v>
      </c>
      <c r="L13" s="5706" t="s">
        <v>29</v>
      </c>
      <c r="M13" s="5706" t="s">
        <v>21</v>
      </c>
      <c r="N13" s="5706" t="s">
        <v>579</v>
      </c>
      <c r="O13" s="5697" t="s">
        <v>585</v>
      </c>
      <c r="P13" s="5697" t="s">
        <v>329</v>
      </c>
      <c r="Q13" s="5697" t="s">
        <v>330</v>
      </c>
      <c r="R13" s="5703" t="s">
        <v>334</v>
      </c>
      <c r="S13" s="5697" t="s">
        <v>433</v>
      </c>
      <c r="T13" s="5697" t="s">
        <v>434</v>
      </c>
      <c r="U13" s="7126" t="s">
        <v>706</v>
      </c>
      <c r="V13" s="5697" t="s">
        <v>564</v>
      </c>
      <c r="W13" s="7205">
        <v>8146111</v>
      </c>
      <c r="X13" s="5691" t="s">
        <v>1280</v>
      </c>
      <c r="Y13" s="2120" t="s">
        <v>16</v>
      </c>
      <c r="Z13" s="5420" t="s">
        <v>1485</v>
      </c>
      <c r="AA13" s="500" t="s">
        <v>1050</v>
      </c>
      <c r="AB13" s="501">
        <v>1</v>
      </c>
      <c r="AC13" s="154">
        <v>1</v>
      </c>
      <c r="AD13" s="155">
        <f t="shared" si="99"/>
        <v>1</v>
      </c>
      <c r="AE13" s="154">
        <v>0</v>
      </c>
      <c r="AF13" s="155">
        <f t="shared" si="100"/>
        <v>0</v>
      </c>
      <c r="AG13" s="154">
        <v>0</v>
      </c>
      <c r="AH13" s="155">
        <f t="shared" si="101"/>
        <v>0</v>
      </c>
      <c r="AI13" s="154">
        <v>0</v>
      </c>
      <c r="AJ13" s="736">
        <f t="shared" si="102"/>
        <v>0</v>
      </c>
      <c r="AK13" s="228">
        <f t="shared" si="89"/>
        <v>1</v>
      </c>
      <c r="AL13" s="2303" t="s">
        <v>16</v>
      </c>
      <c r="AM13" s="959" t="s">
        <v>2736</v>
      </c>
      <c r="AN13" s="959" t="s">
        <v>2737</v>
      </c>
      <c r="AO13" s="970" t="s">
        <v>2738</v>
      </c>
      <c r="AP13" s="970" t="s">
        <v>2739</v>
      </c>
      <c r="AQ13" s="1039">
        <v>100</v>
      </c>
      <c r="AR13" s="970" t="s">
        <v>2760</v>
      </c>
      <c r="AS13" s="971" t="s">
        <v>1579</v>
      </c>
      <c r="AT13" s="2275"/>
      <c r="AU13" s="920" t="s">
        <v>1704</v>
      </c>
      <c r="AW13" s="5336">
        <v>1</v>
      </c>
      <c r="AX13" s="4410">
        <f t="shared" si="5"/>
        <v>0</v>
      </c>
      <c r="AY13" s="4431">
        <f t="shared" si="6"/>
        <v>0</v>
      </c>
      <c r="AZ13" s="4411">
        <f t="shared" si="7"/>
        <v>0</v>
      </c>
      <c r="BA13" s="4420" t="e">
        <f t="shared" si="8"/>
        <v>#DIV/0!</v>
      </c>
      <c r="BB13" s="4421">
        <f t="shared" si="9"/>
        <v>1</v>
      </c>
      <c r="BC13" s="4104">
        <f t="shared" si="10"/>
        <v>0</v>
      </c>
      <c r="BD13" s="4117">
        <f t="shared" si="11"/>
        <v>1</v>
      </c>
      <c r="BE13" s="4992">
        <f t="shared" si="12"/>
        <v>0</v>
      </c>
      <c r="BF13" s="6575">
        <v>1</v>
      </c>
      <c r="BG13" s="6662"/>
      <c r="BH13" s="3957">
        <f t="shared" si="68"/>
        <v>0</v>
      </c>
      <c r="BI13" s="3782">
        <f t="shared" si="69"/>
        <v>0</v>
      </c>
      <c r="BJ13" s="4061">
        <f t="shared" si="13"/>
        <v>0</v>
      </c>
      <c r="BK13" s="4062" t="e">
        <f t="shared" si="14"/>
        <v>#DIV/0!</v>
      </c>
      <c r="BL13" s="3731">
        <f t="shared" si="15"/>
        <v>1</v>
      </c>
      <c r="BM13" s="3122">
        <f t="shared" si="16"/>
        <v>0</v>
      </c>
      <c r="BN13" s="3120">
        <f t="shared" si="17"/>
        <v>1</v>
      </c>
      <c r="BO13" s="3780">
        <f t="shared" si="18"/>
        <v>0</v>
      </c>
      <c r="BP13" s="3494"/>
      <c r="BQ13" s="6694">
        <v>1</v>
      </c>
      <c r="BR13" s="6695"/>
      <c r="BS13" s="2869">
        <f>SUM(FC13+FL13+FU13)</f>
        <v>0</v>
      </c>
      <c r="BT13" s="2576">
        <f t="shared" ref="BT13:BT16" si="103">SUM(FD13+FM13+FV13)</f>
        <v>0</v>
      </c>
      <c r="BU13" s="2987">
        <f t="shared" si="21"/>
        <v>0</v>
      </c>
      <c r="BV13" s="1701" t="e">
        <f t="shared" si="22"/>
        <v>#DIV/0!</v>
      </c>
      <c r="BW13" s="2587">
        <f t="shared" si="23"/>
        <v>1</v>
      </c>
      <c r="BX13" s="2991">
        <f t="shared" si="24"/>
        <v>0</v>
      </c>
      <c r="BY13" s="1701">
        <f t="shared" si="25"/>
        <v>1</v>
      </c>
      <c r="BZ13" s="3151"/>
      <c r="CA13" s="6709">
        <v>1</v>
      </c>
      <c r="CB13" s="6817"/>
      <c r="CC13" s="2229">
        <v>1</v>
      </c>
      <c r="CD13" s="2230">
        <v>1</v>
      </c>
      <c r="CE13" s="2359">
        <f t="shared" si="71"/>
        <v>0</v>
      </c>
      <c r="CF13" s="2231">
        <f t="shared" ref="CF13:CF14" si="104">CD13/CC13</f>
        <v>1</v>
      </c>
      <c r="CG13" s="2232">
        <f t="shared" si="27"/>
        <v>1</v>
      </c>
      <c r="CH13" s="2387">
        <f t="shared" si="72"/>
        <v>0</v>
      </c>
      <c r="CI13" s="2231">
        <f t="shared" si="28"/>
        <v>1</v>
      </c>
      <c r="CJ13" s="5372">
        <v>10</v>
      </c>
      <c r="CY13" s="5966">
        <v>1</v>
      </c>
      <c r="CZ13" s="6052"/>
      <c r="DA13" s="4990">
        <v>0</v>
      </c>
      <c r="DB13" s="4990">
        <v>0</v>
      </c>
      <c r="DC13" s="4415">
        <f t="shared" si="29"/>
        <v>0</v>
      </c>
      <c r="DD13" s="4324">
        <v>0</v>
      </c>
      <c r="DE13" s="4416">
        <f t="shared" si="73"/>
        <v>1</v>
      </c>
      <c r="DF13" s="4099">
        <f t="shared" si="31"/>
        <v>0</v>
      </c>
      <c r="DG13" s="4117">
        <f t="shared" si="88"/>
        <v>1</v>
      </c>
      <c r="DH13" s="6015">
        <v>1</v>
      </c>
      <c r="DI13" s="6016"/>
      <c r="DJ13" s="4911">
        <v>0</v>
      </c>
      <c r="DK13" s="4911">
        <v>0</v>
      </c>
      <c r="DL13" s="4426">
        <f t="shared" si="33"/>
        <v>0</v>
      </c>
      <c r="DM13" s="4427" t="e">
        <f t="shared" ref="DM13:DM37" si="105">DK13/DJ13</f>
        <v>#DIV/0!</v>
      </c>
      <c r="DN13" s="4428">
        <f t="shared" si="74"/>
        <v>1</v>
      </c>
      <c r="DO13" s="4099">
        <f t="shared" si="35"/>
        <v>0</v>
      </c>
      <c r="DP13" s="4117">
        <f t="shared" si="36"/>
        <v>1</v>
      </c>
      <c r="DQ13" s="6404">
        <v>1</v>
      </c>
      <c r="DR13" s="6405"/>
      <c r="DS13" s="4909">
        <v>0</v>
      </c>
      <c r="DT13" s="4909">
        <v>0</v>
      </c>
      <c r="DU13" s="4860">
        <f t="shared" si="37"/>
        <v>0</v>
      </c>
      <c r="DV13" s="4861">
        <v>0</v>
      </c>
      <c r="DW13" s="4651">
        <f t="shared" si="75"/>
        <v>1</v>
      </c>
      <c r="DX13" s="4099">
        <f t="shared" si="39"/>
        <v>0</v>
      </c>
      <c r="DY13" s="4117">
        <f t="shared" si="40"/>
        <v>1</v>
      </c>
      <c r="DZ13" s="5966">
        <v>1</v>
      </c>
      <c r="EA13" s="6052"/>
      <c r="EB13" s="3493">
        <v>0</v>
      </c>
      <c r="EC13" s="3493">
        <v>0</v>
      </c>
      <c r="ED13" s="3225">
        <f t="shared" si="41"/>
        <v>0</v>
      </c>
      <c r="EE13" s="1732">
        <v>0</v>
      </c>
      <c r="EF13" s="3276">
        <f t="shared" si="76"/>
        <v>1</v>
      </c>
      <c r="EG13" s="1731">
        <f t="shared" si="43"/>
        <v>0</v>
      </c>
      <c r="EH13" s="1732">
        <f t="shared" ref="EH13:EH63" si="106">EF13/DZ13</f>
        <v>1</v>
      </c>
      <c r="EI13" s="6015">
        <v>1</v>
      </c>
      <c r="EJ13" s="6016"/>
      <c r="EK13" s="3198">
        <v>0</v>
      </c>
      <c r="EL13" s="3198">
        <v>0</v>
      </c>
      <c r="EM13" s="1808">
        <f t="shared" si="45"/>
        <v>0</v>
      </c>
      <c r="EN13" s="1732" t="e">
        <f t="shared" ref="EN13:EN23" si="107">EL13/EK13</f>
        <v>#DIV/0!</v>
      </c>
      <c r="EO13" s="3016">
        <f t="shared" si="77"/>
        <v>1</v>
      </c>
      <c r="EP13" s="1731">
        <f t="shared" si="47"/>
        <v>0</v>
      </c>
      <c r="EQ13" s="1732">
        <f t="shared" si="48"/>
        <v>1</v>
      </c>
      <c r="ER13" s="6404">
        <v>1</v>
      </c>
      <c r="ES13" s="6405"/>
      <c r="ET13" s="3652">
        <v>0</v>
      </c>
      <c r="EU13" s="3652">
        <v>0</v>
      </c>
      <c r="EV13" s="1731">
        <f t="shared" si="49"/>
        <v>0</v>
      </c>
      <c r="EW13" s="1732">
        <v>0</v>
      </c>
      <c r="EX13" s="3638">
        <f t="shared" si="78"/>
        <v>1</v>
      </c>
      <c r="EY13" s="1731">
        <f t="shared" si="51"/>
        <v>0</v>
      </c>
      <c r="EZ13" s="3961">
        <f t="shared" si="52"/>
        <v>1</v>
      </c>
      <c r="FA13" s="6694">
        <v>1</v>
      </c>
      <c r="FB13" s="6695"/>
      <c r="FC13" s="1479">
        <v>0</v>
      </c>
      <c r="FD13" s="1479">
        <v>0</v>
      </c>
      <c r="FE13" s="2011">
        <f t="shared" ref="FE13:FE22" si="108">FD13-FC13</f>
        <v>0</v>
      </c>
      <c r="FF13" s="1732">
        <v>0</v>
      </c>
      <c r="FG13" s="2587">
        <f t="shared" si="55"/>
        <v>1</v>
      </c>
      <c r="FH13" s="1731">
        <f t="shared" si="56"/>
        <v>0</v>
      </c>
      <c r="FI13" s="1732">
        <f t="shared" ref="FI13:FI22" si="109">FG13/FA13</f>
        <v>1</v>
      </c>
      <c r="FJ13" s="6694">
        <v>1</v>
      </c>
      <c r="FK13" s="6695"/>
      <c r="FL13" s="1479">
        <v>0</v>
      </c>
      <c r="FM13" s="1479">
        <v>0</v>
      </c>
      <c r="FN13" s="1731">
        <f t="shared" si="58"/>
        <v>0</v>
      </c>
      <c r="FO13" s="1732" t="e">
        <f t="shared" ref="FO13:FO30" si="110">FM13/FL13</f>
        <v>#DIV/0!</v>
      </c>
      <c r="FP13" s="2587">
        <f t="shared" si="60"/>
        <v>1</v>
      </c>
      <c r="FQ13" s="1731">
        <f t="shared" si="61"/>
        <v>0</v>
      </c>
      <c r="FR13" s="1732">
        <f t="shared" ref="FR13:FR22" si="111">FP13/FJ13</f>
        <v>1</v>
      </c>
      <c r="FS13" s="6694">
        <v>1</v>
      </c>
      <c r="FT13" s="6695"/>
      <c r="FU13" s="1479">
        <v>0</v>
      </c>
      <c r="FV13" s="1479">
        <v>0</v>
      </c>
      <c r="FW13" s="1731">
        <f t="shared" si="63"/>
        <v>0</v>
      </c>
      <c r="FX13" s="1732">
        <v>0</v>
      </c>
      <c r="FY13" s="2587">
        <f t="shared" si="85"/>
        <v>1</v>
      </c>
      <c r="FZ13" s="1731">
        <f t="shared" si="65"/>
        <v>0</v>
      </c>
      <c r="GA13" s="1732">
        <f t="shared" ref="GA13:GA22" si="112">FY13/FS13</f>
        <v>1</v>
      </c>
      <c r="GB13" s="1">
        <f t="shared" si="87"/>
        <v>0</v>
      </c>
      <c r="GC13" s="2219">
        <v>0</v>
      </c>
      <c r="GD13" s="1895">
        <v>1</v>
      </c>
      <c r="GE13" s="2153" t="s">
        <v>15</v>
      </c>
      <c r="GF13" s="2153" t="s">
        <v>21</v>
      </c>
      <c r="GG13" s="2105" t="s">
        <v>17</v>
      </c>
      <c r="GH13" s="2105" t="s">
        <v>16</v>
      </c>
      <c r="GI13" s="2105" t="s">
        <v>19</v>
      </c>
      <c r="GJ13" s="2105" t="s">
        <v>19</v>
      </c>
      <c r="GK13" s="2105" t="s">
        <v>29</v>
      </c>
      <c r="GL13" s="2120" t="s">
        <v>16</v>
      </c>
      <c r="GM13" s="872" t="s">
        <v>1485</v>
      </c>
      <c r="GN13" s="735" t="s">
        <v>1050</v>
      </c>
      <c r="GO13" s="1720">
        <v>1</v>
      </c>
      <c r="GP13" s="1720">
        <v>1</v>
      </c>
      <c r="GQ13" s="2086">
        <v>1</v>
      </c>
      <c r="GR13" s="2086">
        <v>0</v>
      </c>
      <c r="GS13" s="1895">
        <v>1</v>
      </c>
      <c r="GT13" s="2086">
        <v>1</v>
      </c>
      <c r="GU13" s="2086">
        <v>0</v>
      </c>
      <c r="GV13" s="1895">
        <v>1</v>
      </c>
    </row>
    <row r="14" spans="1:204" ht="51" customHeight="1" x14ac:dyDescent="0.25">
      <c r="B14" s="7221"/>
      <c r="C14" s="5685"/>
      <c r="D14" s="7164"/>
      <c r="E14" s="7145"/>
      <c r="F14" s="7218"/>
      <c r="G14" s="7218"/>
      <c r="H14" s="5707"/>
      <c r="I14" s="5707"/>
      <c r="J14" s="5707"/>
      <c r="K14" s="5707"/>
      <c r="L14" s="5707"/>
      <c r="M14" s="5707"/>
      <c r="N14" s="5707"/>
      <c r="O14" s="5698"/>
      <c r="P14" s="5698"/>
      <c r="Q14" s="5698"/>
      <c r="R14" s="5704"/>
      <c r="S14" s="5698"/>
      <c r="T14" s="5698"/>
      <c r="U14" s="7127"/>
      <c r="V14" s="5698"/>
      <c r="W14" s="7206"/>
      <c r="X14" s="5692"/>
      <c r="Y14" s="2137" t="s">
        <v>20</v>
      </c>
      <c r="Z14" s="504" t="s">
        <v>1486</v>
      </c>
      <c r="AA14" s="505" t="s">
        <v>1487</v>
      </c>
      <c r="AB14" s="414">
        <v>1</v>
      </c>
      <c r="AC14" s="157">
        <v>1</v>
      </c>
      <c r="AD14" s="158">
        <f t="shared" si="99"/>
        <v>1</v>
      </c>
      <c r="AE14" s="157">
        <v>0</v>
      </c>
      <c r="AF14" s="158">
        <f t="shared" si="100"/>
        <v>0</v>
      </c>
      <c r="AG14" s="157">
        <v>0</v>
      </c>
      <c r="AH14" s="158">
        <f t="shared" si="101"/>
        <v>0</v>
      </c>
      <c r="AI14" s="157">
        <v>0</v>
      </c>
      <c r="AJ14" s="208">
        <f t="shared" si="102"/>
        <v>0</v>
      </c>
      <c r="AK14" s="228">
        <f t="shared" si="89"/>
        <v>1</v>
      </c>
      <c r="AL14" s="2303" t="s">
        <v>20</v>
      </c>
      <c r="AM14" s="959" t="s">
        <v>2730</v>
      </c>
      <c r="AN14" s="1018" t="s">
        <v>2730</v>
      </c>
      <c r="AO14" s="981" t="s">
        <v>2756</v>
      </c>
      <c r="AP14" s="970" t="s">
        <v>2740</v>
      </c>
      <c r="AQ14" s="1039">
        <v>100</v>
      </c>
      <c r="AR14" s="970" t="s">
        <v>1487</v>
      </c>
      <c r="AS14" s="970" t="s">
        <v>2731</v>
      </c>
      <c r="AT14" s="2275"/>
      <c r="AU14" s="920" t="s">
        <v>1704</v>
      </c>
      <c r="AW14" s="5336">
        <v>1</v>
      </c>
      <c r="AX14" s="4410">
        <f t="shared" si="5"/>
        <v>0</v>
      </c>
      <c r="AY14" s="4431">
        <f t="shared" si="6"/>
        <v>0</v>
      </c>
      <c r="AZ14" s="4411">
        <f t="shared" si="7"/>
        <v>0</v>
      </c>
      <c r="BA14" s="4420" t="e">
        <f t="shared" si="8"/>
        <v>#DIV/0!</v>
      </c>
      <c r="BB14" s="4421">
        <f t="shared" si="9"/>
        <v>1</v>
      </c>
      <c r="BC14" s="4104">
        <f t="shared" si="10"/>
        <v>0</v>
      </c>
      <c r="BD14" s="4117">
        <f t="shared" si="11"/>
        <v>1</v>
      </c>
      <c r="BE14" s="4430">
        <f t="shared" si="12"/>
        <v>0</v>
      </c>
      <c r="BF14" s="6575">
        <v>1</v>
      </c>
      <c r="BG14" s="6662"/>
      <c r="BH14" s="3957">
        <f t="shared" si="68"/>
        <v>0</v>
      </c>
      <c r="BI14" s="3782">
        <f t="shared" si="69"/>
        <v>0</v>
      </c>
      <c r="BJ14" s="4061">
        <f t="shared" si="13"/>
        <v>0</v>
      </c>
      <c r="BK14" s="4062" t="e">
        <f t="shared" si="14"/>
        <v>#DIV/0!</v>
      </c>
      <c r="BL14" s="3731">
        <f t="shared" si="15"/>
        <v>1</v>
      </c>
      <c r="BM14" s="3122">
        <f t="shared" si="16"/>
        <v>0</v>
      </c>
      <c r="BN14" s="3120">
        <f t="shared" si="17"/>
        <v>1</v>
      </c>
      <c r="BO14" s="3780">
        <f t="shared" si="18"/>
        <v>0</v>
      </c>
      <c r="BP14" s="3494"/>
      <c r="BQ14" s="6694">
        <v>1</v>
      </c>
      <c r="BR14" s="6695"/>
      <c r="BS14" s="2869">
        <f>SUM(FC14+FL14+FU14)</f>
        <v>0</v>
      </c>
      <c r="BT14" s="2576">
        <f t="shared" si="103"/>
        <v>0</v>
      </c>
      <c r="BU14" s="2987">
        <f t="shared" si="21"/>
        <v>0</v>
      </c>
      <c r="BV14" s="1701" t="e">
        <f t="shared" si="22"/>
        <v>#DIV/0!</v>
      </c>
      <c r="BW14" s="2587">
        <f t="shared" si="23"/>
        <v>1</v>
      </c>
      <c r="BX14" s="2991">
        <f t="shared" si="24"/>
        <v>0</v>
      </c>
      <c r="BY14" s="1701">
        <f t="shared" si="25"/>
        <v>1</v>
      </c>
      <c r="BZ14" s="3151"/>
      <c r="CA14" s="6709">
        <v>1</v>
      </c>
      <c r="CB14" s="6817"/>
      <c r="CC14" s="2229">
        <v>1</v>
      </c>
      <c r="CD14" s="2230">
        <v>1</v>
      </c>
      <c r="CE14" s="2359">
        <f t="shared" si="71"/>
        <v>0</v>
      </c>
      <c r="CF14" s="2231">
        <f t="shared" si="104"/>
        <v>1</v>
      </c>
      <c r="CG14" s="2232">
        <f t="shared" si="27"/>
        <v>1</v>
      </c>
      <c r="CH14" s="2387">
        <f t="shared" si="72"/>
        <v>0</v>
      </c>
      <c r="CI14" s="2231">
        <f t="shared" si="28"/>
        <v>1</v>
      </c>
      <c r="CJ14" s="5369">
        <v>11</v>
      </c>
      <c r="CY14" s="5966">
        <v>1</v>
      </c>
      <c r="CZ14" s="6052"/>
      <c r="DA14" s="4990">
        <v>0</v>
      </c>
      <c r="DB14" s="4990">
        <v>0</v>
      </c>
      <c r="DC14" s="4415">
        <f t="shared" si="29"/>
        <v>0</v>
      </c>
      <c r="DD14" s="4324">
        <v>0</v>
      </c>
      <c r="DE14" s="4416">
        <f t="shared" si="73"/>
        <v>1</v>
      </c>
      <c r="DF14" s="4099">
        <f t="shared" si="31"/>
        <v>0</v>
      </c>
      <c r="DG14" s="4117">
        <f t="shared" si="88"/>
        <v>1</v>
      </c>
      <c r="DH14" s="6015">
        <v>1</v>
      </c>
      <c r="DI14" s="6016"/>
      <c r="DJ14" s="4911">
        <v>0</v>
      </c>
      <c r="DK14" s="4911">
        <v>0</v>
      </c>
      <c r="DL14" s="4426">
        <f t="shared" si="33"/>
        <v>0</v>
      </c>
      <c r="DM14" s="4427" t="e">
        <f t="shared" si="105"/>
        <v>#DIV/0!</v>
      </c>
      <c r="DN14" s="4428">
        <f t="shared" si="74"/>
        <v>1</v>
      </c>
      <c r="DO14" s="4099">
        <f t="shared" si="35"/>
        <v>0</v>
      </c>
      <c r="DP14" s="4117">
        <f t="shared" si="36"/>
        <v>1</v>
      </c>
      <c r="DQ14" s="6404">
        <v>1</v>
      </c>
      <c r="DR14" s="6405"/>
      <c r="DS14" s="4909">
        <v>0</v>
      </c>
      <c r="DT14" s="4909">
        <v>0</v>
      </c>
      <c r="DU14" s="4860">
        <f t="shared" si="37"/>
        <v>0</v>
      </c>
      <c r="DV14" s="4861" t="e">
        <f t="shared" ref="DV14" si="113">DT14/DS14</f>
        <v>#DIV/0!</v>
      </c>
      <c r="DW14" s="4651">
        <f t="shared" si="75"/>
        <v>1</v>
      </c>
      <c r="DX14" s="4099">
        <f t="shared" si="39"/>
        <v>0</v>
      </c>
      <c r="DY14" s="4117">
        <f t="shared" si="40"/>
        <v>1</v>
      </c>
      <c r="DZ14" s="5966">
        <v>1</v>
      </c>
      <c r="EA14" s="6052"/>
      <c r="EB14" s="3493">
        <v>0</v>
      </c>
      <c r="EC14" s="3493">
        <v>0</v>
      </c>
      <c r="ED14" s="3225">
        <f t="shared" si="41"/>
        <v>0</v>
      </c>
      <c r="EE14" s="1732">
        <v>0</v>
      </c>
      <c r="EF14" s="3276">
        <f t="shared" si="76"/>
        <v>1</v>
      </c>
      <c r="EG14" s="1731">
        <f t="shared" si="43"/>
        <v>0</v>
      </c>
      <c r="EH14" s="1732">
        <f t="shared" si="106"/>
        <v>1</v>
      </c>
      <c r="EI14" s="6015">
        <v>1</v>
      </c>
      <c r="EJ14" s="6016"/>
      <c r="EK14" s="3198">
        <v>0</v>
      </c>
      <c r="EL14" s="3198">
        <v>0</v>
      </c>
      <c r="EM14" s="1808">
        <f t="shared" si="45"/>
        <v>0</v>
      </c>
      <c r="EN14" s="1732" t="e">
        <f t="shared" si="107"/>
        <v>#DIV/0!</v>
      </c>
      <c r="EO14" s="3016">
        <f t="shared" si="77"/>
        <v>1</v>
      </c>
      <c r="EP14" s="1731">
        <f t="shared" si="47"/>
        <v>0</v>
      </c>
      <c r="EQ14" s="1732">
        <f t="shared" si="48"/>
        <v>1</v>
      </c>
      <c r="ER14" s="6404">
        <v>1</v>
      </c>
      <c r="ES14" s="6405"/>
      <c r="ET14" s="3652">
        <v>0</v>
      </c>
      <c r="EU14" s="3652">
        <v>0</v>
      </c>
      <c r="EV14" s="1731">
        <f t="shared" si="49"/>
        <v>0</v>
      </c>
      <c r="EW14" s="1732" t="e">
        <f t="shared" ref="EW14" si="114">EU14/ET14</f>
        <v>#DIV/0!</v>
      </c>
      <c r="EX14" s="3638">
        <f t="shared" si="78"/>
        <v>1</v>
      </c>
      <c r="EY14" s="1731">
        <f t="shared" si="51"/>
        <v>0</v>
      </c>
      <c r="EZ14" s="3961">
        <f t="shared" si="52"/>
        <v>1</v>
      </c>
      <c r="FA14" s="6694">
        <v>1</v>
      </c>
      <c r="FB14" s="6695"/>
      <c r="FC14" s="1479">
        <v>0</v>
      </c>
      <c r="FD14" s="1479">
        <v>0</v>
      </c>
      <c r="FE14" s="2011">
        <f t="shared" si="108"/>
        <v>0</v>
      </c>
      <c r="FF14" s="1732">
        <v>0</v>
      </c>
      <c r="FG14" s="2587">
        <f t="shared" si="55"/>
        <v>1</v>
      </c>
      <c r="FH14" s="1731">
        <f t="shared" si="56"/>
        <v>0</v>
      </c>
      <c r="FI14" s="1732">
        <f t="shared" si="109"/>
        <v>1</v>
      </c>
      <c r="FJ14" s="6694">
        <v>1</v>
      </c>
      <c r="FK14" s="6695"/>
      <c r="FL14" s="1479">
        <v>0</v>
      </c>
      <c r="FM14" s="1479">
        <v>0</v>
      </c>
      <c r="FN14" s="1731">
        <f t="shared" si="58"/>
        <v>0</v>
      </c>
      <c r="FO14" s="1732">
        <v>0</v>
      </c>
      <c r="FP14" s="2587">
        <f t="shared" si="60"/>
        <v>1</v>
      </c>
      <c r="FQ14" s="1731">
        <f t="shared" si="61"/>
        <v>0</v>
      </c>
      <c r="FR14" s="1732">
        <f t="shared" si="111"/>
        <v>1</v>
      </c>
      <c r="FS14" s="6694">
        <v>1</v>
      </c>
      <c r="FT14" s="6695"/>
      <c r="FU14" s="1479">
        <v>0</v>
      </c>
      <c r="FV14" s="1479">
        <v>0</v>
      </c>
      <c r="FW14" s="1731">
        <f t="shared" si="63"/>
        <v>0</v>
      </c>
      <c r="FX14" s="1732" t="e">
        <f t="shared" ref="FX14:FX22" si="115">FV14/FU14</f>
        <v>#DIV/0!</v>
      </c>
      <c r="FY14" s="2587">
        <f t="shared" si="85"/>
        <v>1</v>
      </c>
      <c r="FZ14" s="1731">
        <f t="shared" si="65"/>
        <v>0</v>
      </c>
      <c r="GA14" s="1732">
        <f t="shared" si="112"/>
        <v>1</v>
      </c>
      <c r="GB14" s="1">
        <f t="shared" si="87"/>
        <v>0</v>
      </c>
      <c r="GC14" s="2219">
        <v>0</v>
      </c>
      <c r="GD14" s="1895">
        <v>1</v>
      </c>
      <c r="GE14" s="2153" t="s">
        <v>15</v>
      </c>
      <c r="GF14" s="2153" t="s">
        <v>21</v>
      </c>
      <c r="GG14" s="2105" t="s">
        <v>17</v>
      </c>
      <c r="GH14" s="2105" t="s">
        <v>16</v>
      </c>
      <c r="GI14" s="2105" t="s">
        <v>19</v>
      </c>
      <c r="GJ14" s="2105" t="s">
        <v>19</v>
      </c>
      <c r="GK14" s="2105" t="s">
        <v>29</v>
      </c>
      <c r="GL14" s="2137" t="s">
        <v>20</v>
      </c>
      <c r="GM14" s="219" t="s">
        <v>1486</v>
      </c>
      <c r="GN14" s="217" t="s">
        <v>1487</v>
      </c>
      <c r="GO14" s="1721">
        <v>1</v>
      </c>
      <c r="GP14" s="1721">
        <v>1</v>
      </c>
      <c r="GQ14" s="2086">
        <v>1</v>
      </c>
      <c r="GR14" s="2086">
        <v>0</v>
      </c>
      <c r="GS14" s="1895">
        <v>1</v>
      </c>
      <c r="GT14" s="2086">
        <v>1</v>
      </c>
      <c r="GU14" s="2086">
        <v>0</v>
      </c>
      <c r="GV14" s="1895">
        <v>1</v>
      </c>
    </row>
    <row r="15" spans="1:204" ht="41.25" customHeight="1" x14ac:dyDescent="0.25">
      <c r="B15" s="7221"/>
      <c r="C15" s="5685"/>
      <c r="D15" s="7164"/>
      <c r="E15" s="7145"/>
      <c r="F15" s="7218"/>
      <c r="G15" s="7218"/>
      <c r="H15" s="5707"/>
      <c r="I15" s="5707"/>
      <c r="J15" s="5707"/>
      <c r="K15" s="5707"/>
      <c r="L15" s="5707"/>
      <c r="M15" s="5707"/>
      <c r="N15" s="5707"/>
      <c r="O15" s="5698"/>
      <c r="P15" s="5698"/>
      <c r="Q15" s="5698"/>
      <c r="R15" s="5704"/>
      <c r="S15" s="5698"/>
      <c r="T15" s="5698"/>
      <c r="U15" s="7127"/>
      <c r="V15" s="5698"/>
      <c r="W15" s="7206"/>
      <c r="X15" s="5692"/>
      <c r="Y15" s="2137" t="s">
        <v>19</v>
      </c>
      <c r="Z15" s="504" t="s">
        <v>1488</v>
      </c>
      <c r="AA15" s="484" t="s">
        <v>856</v>
      </c>
      <c r="AB15" s="414">
        <v>1</v>
      </c>
      <c r="AC15" s="157">
        <v>0</v>
      </c>
      <c r="AD15" s="158">
        <f t="shared" si="99"/>
        <v>0</v>
      </c>
      <c r="AE15" s="157">
        <v>0</v>
      </c>
      <c r="AF15" s="158">
        <f t="shared" si="100"/>
        <v>0</v>
      </c>
      <c r="AG15" s="157">
        <v>0</v>
      </c>
      <c r="AH15" s="158">
        <f t="shared" si="101"/>
        <v>0</v>
      </c>
      <c r="AI15" s="157">
        <v>1</v>
      </c>
      <c r="AJ15" s="208">
        <f t="shared" si="102"/>
        <v>1</v>
      </c>
      <c r="AK15" s="228">
        <f t="shared" si="89"/>
        <v>1</v>
      </c>
      <c r="AL15" s="2303" t="s">
        <v>19</v>
      </c>
      <c r="AM15" s="959" t="s">
        <v>1488</v>
      </c>
      <c r="AN15" s="1018" t="s">
        <v>1488</v>
      </c>
      <c r="AO15" s="970" t="s">
        <v>3668</v>
      </c>
      <c r="AP15" s="970" t="s">
        <v>2741</v>
      </c>
      <c r="AQ15" s="1039">
        <v>100</v>
      </c>
      <c r="AR15" s="970" t="s">
        <v>2023</v>
      </c>
      <c r="AS15" s="970" t="s">
        <v>2731</v>
      </c>
      <c r="AT15" s="2275"/>
      <c r="AU15" s="920" t="s">
        <v>1704</v>
      </c>
      <c r="AW15" s="5336">
        <v>1</v>
      </c>
      <c r="AX15" s="4410">
        <f t="shared" si="5"/>
        <v>1</v>
      </c>
      <c r="AY15" s="4431">
        <f t="shared" si="6"/>
        <v>1</v>
      </c>
      <c r="AZ15" s="4411">
        <f t="shared" si="7"/>
        <v>0</v>
      </c>
      <c r="BA15" s="4420">
        <f t="shared" si="8"/>
        <v>1</v>
      </c>
      <c r="BB15" s="4421">
        <f t="shared" si="9"/>
        <v>1</v>
      </c>
      <c r="BC15" s="4104">
        <f t="shared" si="10"/>
        <v>0</v>
      </c>
      <c r="BD15" s="4117">
        <f t="shared" si="11"/>
        <v>1</v>
      </c>
      <c r="BE15" s="4430">
        <f t="shared" si="12"/>
        <v>0</v>
      </c>
      <c r="BF15" s="6575">
        <v>1</v>
      </c>
      <c r="BG15" s="6662"/>
      <c r="BH15" s="3957">
        <f t="shared" si="68"/>
        <v>0</v>
      </c>
      <c r="BI15" s="3782">
        <f t="shared" si="69"/>
        <v>0</v>
      </c>
      <c r="BJ15" s="4061">
        <f t="shared" si="13"/>
        <v>0</v>
      </c>
      <c r="BK15" s="4062" t="e">
        <f t="shared" si="14"/>
        <v>#DIV/0!</v>
      </c>
      <c r="BL15" s="3731">
        <f t="shared" si="15"/>
        <v>0</v>
      </c>
      <c r="BM15" s="3122">
        <f t="shared" si="16"/>
        <v>1</v>
      </c>
      <c r="BN15" s="3120">
        <f t="shared" si="17"/>
        <v>0</v>
      </c>
      <c r="BO15" s="3780">
        <f t="shared" si="18"/>
        <v>0</v>
      </c>
      <c r="BP15" s="3494"/>
      <c r="BQ15" s="6694">
        <v>1</v>
      </c>
      <c r="BR15" s="6695"/>
      <c r="BS15" s="2869">
        <f t="shared" ref="BS15:BS16" si="116">SUM(FC15+FL15+FU15)</f>
        <v>0</v>
      </c>
      <c r="BT15" s="2576">
        <f t="shared" si="103"/>
        <v>0</v>
      </c>
      <c r="BU15" s="2987">
        <f t="shared" si="21"/>
        <v>0</v>
      </c>
      <c r="BV15" s="1701" t="e">
        <f t="shared" si="22"/>
        <v>#DIV/0!</v>
      </c>
      <c r="BW15" s="2587">
        <f t="shared" si="23"/>
        <v>0</v>
      </c>
      <c r="BX15" s="2991">
        <f t="shared" si="24"/>
        <v>1</v>
      </c>
      <c r="BY15" s="1701">
        <f t="shared" si="25"/>
        <v>0</v>
      </c>
      <c r="BZ15" s="3151"/>
      <c r="CA15" s="6709">
        <v>1</v>
      </c>
      <c r="CB15" s="6817"/>
      <c r="CC15" s="2229">
        <v>0</v>
      </c>
      <c r="CD15" s="2230">
        <v>0</v>
      </c>
      <c r="CE15" s="2359">
        <f t="shared" si="71"/>
        <v>0</v>
      </c>
      <c r="CF15" s="2231">
        <v>0</v>
      </c>
      <c r="CG15" s="2232">
        <f t="shared" si="27"/>
        <v>0</v>
      </c>
      <c r="CH15" s="2387">
        <f t="shared" si="72"/>
        <v>1</v>
      </c>
      <c r="CI15" s="2231">
        <f t="shared" si="28"/>
        <v>0</v>
      </c>
      <c r="CJ15" s="5369">
        <v>12</v>
      </c>
      <c r="CY15" s="5966">
        <v>1</v>
      </c>
      <c r="CZ15" s="6052"/>
      <c r="DA15" s="4990">
        <v>0</v>
      </c>
      <c r="DB15" s="4990">
        <v>0</v>
      </c>
      <c r="DC15" s="4415">
        <f t="shared" si="29"/>
        <v>0</v>
      </c>
      <c r="DD15" s="4324">
        <v>0</v>
      </c>
      <c r="DE15" s="4416">
        <f t="shared" si="73"/>
        <v>0</v>
      </c>
      <c r="DF15" s="4099">
        <f t="shared" si="31"/>
        <v>1</v>
      </c>
      <c r="DG15" s="4117">
        <f t="shared" si="88"/>
        <v>0</v>
      </c>
      <c r="DH15" s="6015">
        <v>1</v>
      </c>
      <c r="DI15" s="6016"/>
      <c r="DJ15" s="4911">
        <v>1</v>
      </c>
      <c r="DK15" s="4911">
        <v>1</v>
      </c>
      <c r="DL15" s="4426">
        <f t="shared" si="33"/>
        <v>0</v>
      </c>
      <c r="DM15" s="4427">
        <f t="shared" si="105"/>
        <v>1</v>
      </c>
      <c r="DN15" s="4428">
        <f t="shared" si="74"/>
        <v>1</v>
      </c>
      <c r="DO15" s="4099">
        <f t="shared" si="35"/>
        <v>0</v>
      </c>
      <c r="DP15" s="4117">
        <f t="shared" si="36"/>
        <v>1</v>
      </c>
      <c r="DQ15" s="6404">
        <v>1</v>
      </c>
      <c r="DR15" s="6405"/>
      <c r="DS15" s="4909">
        <v>0</v>
      </c>
      <c r="DT15" s="4909">
        <v>0</v>
      </c>
      <c r="DU15" s="4860">
        <f t="shared" si="37"/>
        <v>0</v>
      </c>
      <c r="DV15" s="4861">
        <v>0</v>
      </c>
      <c r="DW15" s="4651">
        <f t="shared" si="75"/>
        <v>1</v>
      </c>
      <c r="DX15" s="4099">
        <f t="shared" si="39"/>
        <v>0</v>
      </c>
      <c r="DY15" s="4117">
        <f t="shared" si="40"/>
        <v>1</v>
      </c>
      <c r="DZ15" s="5966">
        <v>1</v>
      </c>
      <c r="EA15" s="6052"/>
      <c r="EB15" s="3493">
        <v>0</v>
      </c>
      <c r="EC15" s="3493">
        <v>0</v>
      </c>
      <c r="ED15" s="3225">
        <f t="shared" si="41"/>
        <v>0</v>
      </c>
      <c r="EE15" s="1732">
        <v>0</v>
      </c>
      <c r="EF15" s="3276">
        <f t="shared" si="76"/>
        <v>0</v>
      </c>
      <c r="EG15" s="1731">
        <f t="shared" si="43"/>
        <v>1</v>
      </c>
      <c r="EH15" s="1732">
        <f t="shared" si="106"/>
        <v>0</v>
      </c>
      <c r="EI15" s="6015">
        <v>1</v>
      </c>
      <c r="EJ15" s="6016"/>
      <c r="EK15" s="3198">
        <v>0</v>
      </c>
      <c r="EL15" s="3198">
        <v>0</v>
      </c>
      <c r="EM15" s="1808">
        <f t="shared" si="45"/>
        <v>0</v>
      </c>
      <c r="EN15" s="1732" t="e">
        <f t="shared" si="107"/>
        <v>#DIV/0!</v>
      </c>
      <c r="EO15" s="3016">
        <f t="shared" si="77"/>
        <v>0</v>
      </c>
      <c r="EP15" s="1731">
        <f t="shared" si="47"/>
        <v>1</v>
      </c>
      <c r="EQ15" s="1732">
        <f t="shared" si="48"/>
        <v>0</v>
      </c>
      <c r="ER15" s="6404">
        <v>1</v>
      </c>
      <c r="ES15" s="6405"/>
      <c r="ET15" s="3652">
        <v>0</v>
      </c>
      <c r="EU15" s="3652">
        <v>0</v>
      </c>
      <c r="EV15" s="1731">
        <f t="shared" si="49"/>
        <v>0</v>
      </c>
      <c r="EW15" s="1732">
        <v>0</v>
      </c>
      <c r="EX15" s="3638">
        <f t="shared" si="78"/>
        <v>0</v>
      </c>
      <c r="EY15" s="1731">
        <f t="shared" si="51"/>
        <v>1</v>
      </c>
      <c r="EZ15" s="3943">
        <f t="shared" si="52"/>
        <v>0</v>
      </c>
      <c r="FA15" s="6694">
        <v>1</v>
      </c>
      <c r="FB15" s="6695"/>
      <c r="FC15" s="1479">
        <v>0</v>
      </c>
      <c r="FD15" s="1479">
        <v>0</v>
      </c>
      <c r="FE15" s="2011">
        <f t="shared" si="108"/>
        <v>0</v>
      </c>
      <c r="FF15" s="1732">
        <v>0</v>
      </c>
      <c r="FG15" s="2587">
        <f t="shared" si="55"/>
        <v>0</v>
      </c>
      <c r="FH15" s="1731">
        <f t="shared" si="56"/>
        <v>1</v>
      </c>
      <c r="FI15" s="1732">
        <f t="shared" si="109"/>
        <v>0</v>
      </c>
      <c r="FJ15" s="6694">
        <v>1</v>
      </c>
      <c r="FK15" s="6695"/>
      <c r="FL15" s="1479">
        <v>0</v>
      </c>
      <c r="FM15" s="1479">
        <v>0</v>
      </c>
      <c r="FN15" s="1731">
        <f t="shared" si="58"/>
        <v>0</v>
      </c>
      <c r="FO15" s="1732">
        <v>0</v>
      </c>
      <c r="FP15" s="2587">
        <f t="shared" si="60"/>
        <v>0</v>
      </c>
      <c r="FQ15" s="1731">
        <f t="shared" si="61"/>
        <v>1</v>
      </c>
      <c r="FR15" s="1732">
        <f t="shared" si="111"/>
        <v>0</v>
      </c>
      <c r="FS15" s="6694">
        <v>1</v>
      </c>
      <c r="FT15" s="6695"/>
      <c r="FU15" s="1479">
        <v>0</v>
      </c>
      <c r="FV15" s="1479">
        <v>0</v>
      </c>
      <c r="FW15" s="1731">
        <f t="shared" si="63"/>
        <v>0</v>
      </c>
      <c r="FX15" s="1732">
        <v>0</v>
      </c>
      <c r="FY15" s="2587">
        <f t="shared" si="85"/>
        <v>0</v>
      </c>
      <c r="FZ15" s="1731">
        <f t="shared" si="65"/>
        <v>1</v>
      </c>
      <c r="GA15" s="1732">
        <f t="shared" si="112"/>
        <v>0</v>
      </c>
      <c r="GB15" s="1">
        <f t="shared" si="87"/>
        <v>0</v>
      </c>
      <c r="GC15" s="2219">
        <v>0</v>
      </c>
      <c r="GD15" s="1895">
        <v>1</v>
      </c>
      <c r="GE15" s="2153" t="s">
        <v>15</v>
      </c>
      <c r="GF15" s="2153" t="s">
        <v>21</v>
      </c>
      <c r="GG15" s="2105" t="s">
        <v>17</v>
      </c>
      <c r="GH15" s="2105" t="s">
        <v>16</v>
      </c>
      <c r="GI15" s="2105" t="s">
        <v>19</v>
      </c>
      <c r="GJ15" s="2105" t="s">
        <v>19</v>
      </c>
      <c r="GK15" s="2105" t="s">
        <v>29</v>
      </c>
      <c r="GL15" s="2137" t="s">
        <v>19</v>
      </c>
      <c r="GM15" s="219" t="s">
        <v>1488</v>
      </c>
      <c r="GN15" s="216" t="s">
        <v>856</v>
      </c>
      <c r="GO15" s="1721">
        <v>1</v>
      </c>
      <c r="GP15" s="1721">
        <v>0</v>
      </c>
      <c r="GQ15" s="2086">
        <v>0</v>
      </c>
      <c r="GR15" s="2086">
        <v>0</v>
      </c>
      <c r="GS15" s="1895">
        <v>0</v>
      </c>
      <c r="GT15" s="2086">
        <v>0</v>
      </c>
      <c r="GU15" s="2086">
        <v>1</v>
      </c>
      <c r="GV15" s="1895">
        <v>0</v>
      </c>
    </row>
    <row r="16" spans="1:204" ht="25.5" customHeight="1" x14ac:dyDescent="0.25">
      <c r="B16" s="7221"/>
      <c r="C16" s="5685"/>
      <c r="D16" s="7164"/>
      <c r="E16" s="7145"/>
      <c r="F16" s="7218"/>
      <c r="G16" s="7218"/>
      <c r="H16" s="5707"/>
      <c r="I16" s="5707"/>
      <c r="J16" s="5707"/>
      <c r="K16" s="5707"/>
      <c r="L16" s="5707"/>
      <c r="M16" s="5707"/>
      <c r="N16" s="5707"/>
      <c r="O16" s="5698"/>
      <c r="P16" s="5698"/>
      <c r="Q16" s="5698"/>
      <c r="R16" s="5704"/>
      <c r="S16" s="5698"/>
      <c r="T16" s="5698"/>
      <c r="U16" s="7127"/>
      <c r="V16" s="5698"/>
      <c r="W16" s="7206"/>
      <c r="X16" s="5692"/>
      <c r="Y16" s="2137" t="s">
        <v>29</v>
      </c>
      <c r="Z16" s="504" t="s">
        <v>1489</v>
      </c>
      <c r="AA16" s="505" t="s">
        <v>856</v>
      </c>
      <c r="AB16" s="414">
        <v>1</v>
      </c>
      <c r="AC16" s="157">
        <v>0</v>
      </c>
      <c r="AD16" s="158">
        <f t="shared" si="99"/>
        <v>0</v>
      </c>
      <c r="AE16" s="157">
        <v>0</v>
      </c>
      <c r="AF16" s="158">
        <f t="shared" si="100"/>
        <v>0</v>
      </c>
      <c r="AG16" s="157">
        <v>0</v>
      </c>
      <c r="AH16" s="158">
        <f t="shared" si="101"/>
        <v>0</v>
      </c>
      <c r="AI16" s="157">
        <v>1</v>
      </c>
      <c r="AJ16" s="208">
        <f t="shared" si="102"/>
        <v>1</v>
      </c>
      <c r="AK16" s="228">
        <f t="shared" si="89"/>
        <v>1</v>
      </c>
      <c r="AL16" s="2303" t="s">
        <v>29</v>
      </c>
      <c r="AM16" s="970" t="s">
        <v>1489</v>
      </c>
      <c r="AN16" s="1018" t="s">
        <v>1489</v>
      </c>
      <c r="AO16" s="970" t="s">
        <v>2742</v>
      </c>
      <c r="AP16" s="970" t="s">
        <v>2743</v>
      </c>
      <c r="AQ16" s="1039">
        <v>100</v>
      </c>
      <c r="AR16" s="970" t="s">
        <v>2023</v>
      </c>
      <c r="AS16" s="970" t="s">
        <v>2731</v>
      </c>
      <c r="AT16" s="2275"/>
      <c r="AU16" s="920" t="s">
        <v>1704</v>
      </c>
      <c r="AW16" s="5336">
        <v>1</v>
      </c>
      <c r="AX16" s="4410">
        <f t="shared" si="5"/>
        <v>1</v>
      </c>
      <c r="AY16" s="4431">
        <f t="shared" si="6"/>
        <v>1</v>
      </c>
      <c r="AZ16" s="4411">
        <f t="shared" si="7"/>
        <v>0</v>
      </c>
      <c r="BA16" s="4420">
        <f t="shared" si="8"/>
        <v>1</v>
      </c>
      <c r="BB16" s="4421">
        <f t="shared" si="9"/>
        <v>1</v>
      </c>
      <c r="BC16" s="4104">
        <f t="shared" si="10"/>
        <v>0</v>
      </c>
      <c r="BD16" s="4117">
        <f t="shared" si="11"/>
        <v>1</v>
      </c>
      <c r="BE16" s="4430">
        <f t="shared" si="12"/>
        <v>0</v>
      </c>
      <c r="BF16" s="6575">
        <v>1</v>
      </c>
      <c r="BG16" s="6662"/>
      <c r="BH16" s="3957">
        <f t="shared" si="68"/>
        <v>0</v>
      </c>
      <c r="BI16" s="3782">
        <f t="shared" si="69"/>
        <v>0</v>
      </c>
      <c r="BJ16" s="4061">
        <f t="shared" si="13"/>
        <v>0</v>
      </c>
      <c r="BK16" s="4062" t="e">
        <f t="shared" si="14"/>
        <v>#DIV/0!</v>
      </c>
      <c r="BL16" s="3731">
        <f t="shared" si="15"/>
        <v>0</v>
      </c>
      <c r="BM16" s="3122">
        <f t="shared" si="16"/>
        <v>1</v>
      </c>
      <c r="BN16" s="3120">
        <f t="shared" si="17"/>
        <v>0</v>
      </c>
      <c r="BO16" s="3780">
        <f t="shared" si="18"/>
        <v>0</v>
      </c>
      <c r="BP16" s="3494"/>
      <c r="BQ16" s="6694">
        <v>1</v>
      </c>
      <c r="BR16" s="6695"/>
      <c r="BS16" s="2869">
        <f t="shared" si="116"/>
        <v>0</v>
      </c>
      <c r="BT16" s="2576">
        <f t="shared" si="103"/>
        <v>0</v>
      </c>
      <c r="BU16" s="2987">
        <f t="shared" si="21"/>
        <v>0</v>
      </c>
      <c r="BV16" s="1701" t="e">
        <f t="shared" si="22"/>
        <v>#DIV/0!</v>
      </c>
      <c r="BW16" s="2587">
        <f t="shared" si="23"/>
        <v>0</v>
      </c>
      <c r="BX16" s="2991">
        <f t="shared" si="24"/>
        <v>1</v>
      </c>
      <c r="BY16" s="1701">
        <f t="shared" si="25"/>
        <v>0</v>
      </c>
      <c r="BZ16" s="3151"/>
      <c r="CA16" s="6709">
        <v>1</v>
      </c>
      <c r="CB16" s="6817"/>
      <c r="CC16" s="2229">
        <v>0</v>
      </c>
      <c r="CD16" s="2230">
        <v>0</v>
      </c>
      <c r="CE16" s="2359">
        <f t="shared" si="71"/>
        <v>0</v>
      </c>
      <c r="CF16" s="2231">
        <v>0</v>
      </c>
      <c r="CG16" s="2232">
        <f t="shared" si="27"/>
        <v>0</v>
      </c>
      <c r="CH16" s="2387">
        <f t="shared" si="72"/>
        <v>1</v>
      </c>
      <c r="CI16" s="2231">
        <f t="shared" si="28"/>
        <v>0</v>
      </c>
      <c r="CJ16" s="5372">
        <v>13</v>
      </c>
      <c r="CY16" s="5966">
        <v>1</v>
      </c>
      <c r="CZ16" s="6052"/>
      <c r="DA16" s="4990">
        <v>0</v>
      </c>
      <c r="DB16" s="4990">
        <v>0</v>
      </c>
      <c r="DC16" s="4415">
        <f t="shared" si="29"/>
        <v>0</v>
      </c>
      <c r="DD16" s="4324">
        <v>0</v>
      </c>
      <c r="DE16" s="4416">
        <f t="shared" si="73"/>
        <v>0</v>
      </c>
      <c r="DF16" s="4099">
        <f t="shared" si="31"/>
        <v>1</v>
      </c>
      <c r="DG16" s="4117">
        <f t="shared" si="88"/>
        <v>0</v>
      </c>
      <c r="DH16" s="6015">
        <v>1</v>
      </c>
      <c r="DI16" s="6016"/>
      <c r="DJ16" s="4911">
        <v>0</v>
      </c>
      <c r="DK16" s="4911">
        <v>0</v>
      </c>
      <c r="DL16" s="4426">
        <f t="shared" si="33"/>
        <v>0</v>
      </c>
      <c r="DM16" s="4427" t="e">
        <f t="shared" si="105"/>
        <v>#DIV/0!</v>
      </c>
      <c r="DN16" s="4428">
        <f t="shared" si="74"/>
        <v>0</v>
      </c>
      <c r="DO16" s="4099">
        <f t="shared" si="35"/>
        <v>1</v>
      </c>
      <c r="DP16" s="4117">
        <f t="shared" si="36"/>
        <v>0</v>
      </c>
      <c r="DQ16" s="6404">
        <v>1</v>
      </c>
      <c r="DR16" s="6405"/>
      <c r="DS16" s="4909">
        <v>1</v>
      </c>
      <c r="DT16" s="4909">
        <v>1</v>
      </c>
      <c r="DU16" s="4860">
        <f t="shared" si="37"/>
        <v>0</v>
      </c>
      <c r="DV16" s="4861">
        <v>0</v>
      </c>
      <c r="DW16" s="4651">
        <f t="shared" si="75"/>
        <v>1</v>
      </c>
      <c r="DX16" s="4099">
        <f t="shared" si="39"/>
        <v>0</v>
      </c>
      <c r="DY16" s="4117">
        <f t="shared" si="40"/>
        <v>1</v>
      </c>
      <c r="DZ16" s="5966">
        <v>1</v>
      </c>
      <c r="EA16" s="6052"/>
      <c r="EB16" s="3493">
        <v>0</v>
      </c>
      <c r="EC16" s="3493">
        <v>0</v>
      </c>
      <c r="ED16" s="3225">
        <f t="shared" si="41"/>
        <v>0</v>
      </c>
      <c r="EE16" s="1732">
        <v>0</v>
      </c>
      <c r="EF16" s="3276">
        <f t="shared" si="76"/>
        <v>0</v>
      </c>
      <c r="EG16" s="1731">
        <f t="shared" si="43"/>
        <v>1</v>
      </c>
      <c r="EH16" s="1732">
        <f t="shared" si="106"/>
        <v>0</v>
      </c>
      <c r="EI16" s="6015">
        <v>1</v>
      </c>
      <c r="EJ16" s="6016"/>
      <c r="EK16" s="3198">
        <v>0</v>
      </c>
      <c r="EL16" s="3198">
        <v>0</v>
      </c>
      <c r="EM16" s="1808">
        <f t="shared" si="45"/>
        <v>0</v>
      </c>
      <c r="EN16" s="1732" t="e">
        <f t="shared" si="107"/>
        <v>#DIV/0!</v>
      </c>
      <c r="EO16" s="3016">
        <f t="shared" si="77"/>
        <v>0</v>
      </c>
      <c r="EP16" s="1731">
        <f t="shared" si="47"/>
        <v>1</v>
      </c>
      <c r="EQ16" s="1732">
        <f t="shared" si="48"/>
        <v>0</v>
      </c>
      <c r="ER16" s="6404">
        <v>1</v>
      </c>
      <c r="ES16" s="6405"/>
      <c r="ET16" s="3652">
        <v>0</v>
      </c>
      <c r="EU16" s="3652">
        <v>0</v>
      </c>
      <c r="EV16" s="1731">
        <f t="shared" si="49"/>
        <v>0</v>
      </c>
      <c r="EW16" s="1732">
        <v>0</v>
      </c>
      <c r="EX16" s="3638">
        <f t="shared" si="78"/>
        <v>0</v>
      </c>
      <c r="EY16" s="1731">
        <f t="shared" si="51"/>
        <v>1</v>
      </c>
      <c r="EZ16" s="3943">
        <f t="shared" si="52"/>
        <v>0</v>
      </c>
      <c r="FA16" s="6694">
        <v>1</v>
      </c>
      <c r="FB16" s="6695"/>
      <c r="FC16" s="1479">
        <v>0</v>
      </c>
      <c r="FD16" s="1479">
        <v>0</v>
      </c>
      <c r="FE16" s="2011">
        <f t="shared" si="108"/>
        <v>0</v>
      </c>
      <c r="FF16" s="1732">
        <v>0</v>
      </c>
      <c r="FG16" s="2587">
        <f t="shared" si="55"/>
        <v>0</v>
      </c>
      <c r="FH16" s="1731">
        <f t="shared" si="56"/>
        <v>1</v>
      </c>
      <c r="FI16" s="1732">
        <f t="shared" si="109"/>
        <v>0</v>
      </c>
      <c r="FJ16" s="6694">
        <v>1</v>
      </c>
      <c r="FK16" s="6695"/>
      <c r="FL16" s="1479">
        <v>0</v>
      </c>
      <c r="FM16" s="1479">
        <v>0</v>
      </c>
      <c r="FN16" s="1731">
        <f t="shared" si="58"/>
        <v>0</v>
      </c>
      <c r="FO16" s="1732">
        <v>0</v>
      </c>
      <c r="FP16" s="2587">
        <f t="shared" si="60"/>
        <v>0</v>
      </c>
      <c r="FQ16" s="1731">
        <f t="shared" si="61"/>
        <v>1</v>
      </c>
      <c r="FR16" s="1732">
        <f t="shared" si="111"/>
        <v>0</v>
      </c>
      <c r="FS16" s="6694">
        <v>1</v>
      </c>
      <c r="FT16" s="6695"/>
      <c r="FU16" s="1479">
        <v>0</v>
      </c>
      <c r="FV16" s="1479">
        <v>0</v>
      </c>
      <c r="FW16" s="1731">
        <f t="shared" si="63"/>
        <v>0</v>
      </c>
      <c r="FX16" s="1732">
        <v>0</v>
      </c>
      <c r="FY16" s="2587">
        <f t="shared" si="85"/>
        <v>0</v>
      </c>
      <c r="FZ16" s="1731">
        <f t="shared" si="65"/>
        <v>1</v>
      </c>
      <c r="GA16" s="1732">
        <f t="shared" si="112"/>
        <v>0</v>
      </c>
      <c r="GB16" s="1">
        <f t="shared" si="87"/>
        <v>0</v>
      </c>
      <c r="GC16" s="2219">
        <v>0</v>
      </c>
      <c r="GD16" s="1895">
        <v>1</v>
      </c>
      <c r="GE16" s="2153" t="s">
        <v>15</v>
      </c>
      <c r="GF16" s="2153" t="s">
        <v>21</v>
      </c>
      <c r="GG16" s="2105" t="s">
        <v>17</v>
      </c>
      <c r="GH16" s="2105" t="s">
        <v>16</v>
      </c>
      <c r="GI16" s="2105" t="s">
        <v>19</v>
      </c>
      <c r="GJ16" s="2105" t="s">
        <v>19</v>
      </c>
      <c r="GK16" s="2105" t="s">
        <v>29</v>
      </c>
      <c r="GL16" s="2137" t="s">
        <v>29</v>
      </c>
      <c r="GM16" s="219" t="s">
        <v>1489</v>
      </c>
      <c r="GN16" s="217" t="s">
        <v>856</v>
      </c>
      <c r="GO16" s="1721">
        <v>1</v>
      </c>
      <c r="GP16" s="1721">
        <v>0</v>
      </c>
      <c r="GQ16" s="2086">
        <v>0</v>
      </c>
      <c r="GR16" s="2086">
        <v>0</v>
      </c>
      <c r="GS16" s="1895">
        <v>0</v>
      </c>
      <c r="GT16" s="2086">
        <v>0</v>
      </c>
      <c r="GU16" s="2086">
        <v>1</v>
      </c>
      <c r="GV16" s="1895">
        <v>0</v>
      </c>
    </row>
    <row r="17" spans="1:204" ht="51" x14ac:dyDescent="0.25">
      <c r="A17" s="3471" t="s">
        <v>3800</v>
      </c>
      <c r="B17" s="7221"/>
      <c r="C17" s="5685"/>
      <c r="D17" s="7164"/>
      <c r="E17" s="7145"/>
      <c r="F17" s="7218"/>
      <c r="G17" s="7218"/>
      <c r="H17" s="5707"/>
      <c r="I17" s="5707"/>
      <c r="J17" s="5707"/>
      <c r="K17" s="5707"/>
      <c r="L17" s="5707"/>
      <c r="M17" s="5707"/>
      <c r="N17" s="5707"/>
      <c r="O17" s="5698"/>
      <c r="P17" s="5698"/>
      <c r="Q17" s="5698"/>
      <c r="R17" s="5704"/>
      <c r="S17" s="5698"/>
      <c r="T17" s="5698"/>
      <c r="U17" s="7127"/>
      <c r="V17" s="5698"/>
      <c r="W17" s="7206"/>
      <c r="X17" s="5692"/>
      <c r="Y17" s="2137" t="s">
        <v>17</v>
      </c>
      <c r="Z17" s="504" t="s">
        <v>1490</v>
      </c>
      <c r="AA17" s="505" t="s">
        <v>1066</v>
      </c>
      <c r="AB17" s="414">
        <v>3</v>
      </c>
      <c r="AC17" s="157">
        <v>0</v>
      </c>
      <c r="AD17" s="158">
        <f t="shared" si="99"/>
        <v>0</v>
      </c>
      <c r="AE17" s="157">
        <v>1</v>
      </c>
      <c r="AF17" s="158">
        <f t="shared" si="100"/>
        <v>0.33333333333333331</v>
      </c>
      <c r="AG17" s="157">
        <v>1</v>
      </c>
      <c r="AH17" s="158">
        <f t="shared" si="101"/>
        <v>0.33333333333333331</v>
      </c>
      <c r="AI17" s="157">
        <v>1</v>
      </c>
      <c r="AJ17" s="208">
        <f t="shared" si="102"/>
        <v>0.33333333333333331</v>
      </c>
      <c r="AK17" s="228">
        <f t="shared" si="89"/>
        <v>1</v>
      </c>
      <c r="AL17" s="2303" t="s">
        <v>17</v>
      </c>
      <c r="AM17" s="970" t="s">
        <v>1490</v>
      </c>
      <c r="AN17" s="1018" t="s">
        <v>1490</v>
      </c>
      <c r="AO17" s="970" t="s">
        <v>2744</v>
      </c>
      <c r="AP17" s="970" t="s">
        <v>2745</v>
      </c>
      <c r="AQ17" s="1039">
        <v>100</v>
      </c>
      <c r="AR17" s="970" t="s">
        <v>2023</v>
      </c>
      <c r="AS17" s="970" t="s">
        <v>2731</v>
      </c>
      <c r="AT17" s="2275"/>
      <c r="AU17" s="920" t="s">
        <v>1704</v>
      </c>
      <c r="AW17" s="5336">
        <v>3</v>
      </c>
      <c r="AX17" s="4410">
        <f t="shared" si="5"/>
        <v>1</v>
      </c>
      <c r="AY17" s="4431">
        <f t="shared" si="6"/>
        <v>1</v>
      </c>
      <c r="AZ17" s="4411">
        <f t="shared" si="7"/>
        <v>0</v>
      </c>
      <c r="BA17" s="4420">
        <f t="shared" si="8"/>
        <v>1</v>
      </c>
      <c r="BB17" s="4421">
        <f t="shared" si="9"/>
        <v>3</v>
      </c>
      <c r="BC17" s="4104">
        <f t="shared" si="10"/>
        <v>0</v>
      </c>
      <c r="BD17" s="4117">
        <f t="shared" si="11"/>
        <v>1</v>
      </c>
      <c r="BE17" s="4430">
        <f t="shared" si="12"/>
        <v>0</v>
      </c>
      <c r="BF17" s="6575">
        <v>3</v>
      </c>
      <c r="BG17" s="6662"/>
      <c r="BH17" s="3957">
        <f t="shared" si="68"/>
        <v>1</v>
      </c>
      <c r="BI17" s="3782">
        <f t="shared" si="69"/>
        <v>1</v>
      </c>
      <c r="BJ17" s="4061">
        <f t="shared" si="13"/>
        <v>0</v>
      </c>
      <c r="BK17" s="4062">
        <f t="shared" si="14"/>
        <v>1</v>
      </c>
      <c r="BL17" s="3731">
        <f t="shared" si="15"/>
        <v>2</v>
      </c>
      <c r="BM17" s="3122">
        <f t="shared" si="16"/>
        <v>1</v>
      </c>
      <c r="BN17" s="3120">
        <f t="shared" si="17"/>
        <v>0.66666666666666663</v>
      </c>
      <c r="BO17" s="3780">
        <f t="shared" si="18"/>
        <v>0</v>
      </c>
      <c r="BP17" s="3494"/>
      <c r="BQ17" s="6694">
        <v>3</v>
      </c>
      <c r="BR17" s="6695"/>
      <c r="BS17" s="2869">
        <f t="shared" ref="BS17:BS22" si="117">SUM(FC17+FL17+FU17)</f>
        <v>1</v>
      </c>
      <c r="BT17" s="2576">
        <f t="shared" ref="BT17:BT22" si="118">SUM(FD17+FM17+FV17)</f>
        <v>1</v>
      </c>
      <c r="BU17" s="2987">
        <f t="shared" si="21"/>
        <v>0</v>
      </c>
      <c r="BV17" s="1701">
        <f t="shared" si="22"/>
        <v>1</v>
      </c>
      <c r="BW17" s="2587">
        <f t="shared" si="23"/>
        <v>1</v>
      </c>
      <c r="BX17" s="2991">
        <f t="shared" si="24"/>
        <v>2</v>
      </c>
      <c r="BY17" s="1701">
        <f t="shared" si="25"/>
        <v>0.33333333333333331</v>
      </c>
      <c r="BZ17" s="3151"/>
      <c r="CA17" s="6709">
        <v>3</v>
      </c>
      <c r="CB17" s="6817"/>
      <c r="CC17" s="2229">
        <v>0</v>
      </c>
      <c r="CD17" s="2230">
        <v>0</v>
      </c>
      <c r="CE17" s="2359">
        <f t="shared" si="71"/>
        <v>0</v>
      </c>
      <c r="CF17" s="2231">
        <v>0</v>
      </c>
      <c r="CG17" s="2232">
        <f t="shared" si="27"/>
        <v>0</v>
      </c>
      <c r="CH17" s="2387">
        <f t="shared" si="72"/>
        <v>3</v>
      </c>
      <c r="CI17" s="2231">
        <f t="shared" si="28"/>
        <v>0</v>
      </c>
      <c r="CJ17" s="5369">
        <v>14</v>
      </c>
      <c r="CY17" s="5966">
        <v>3</v>
      </c>
      <c r="CZ17" s="6052"/>
      <c r="DA17" s="4990">
        <v>0</v>
      </c>
      <c r="DB17" s="4990">
        <v>0</v>
      </c>
      <c r="DC17" s="4415">
        <f t="shared" si="29"/>
        <v>0</v>
      </c>
      <c r="DD17" s="4324">
        <v>0</v>
      </c>
      <c r="DE17" s="4416">
        <f t="shared" si="73"/>
        <v>2</v>
      </c>
      <c r="DF17" s="4099">
        <f t="shared" si="31"/>
        <v>1</v>
      </c>
      <c r="DG17" s="4117">
        <f t="shared" si="88"/>
        <v>0.66666666666666663</v>
      </c>
      <c r="DH17" s="6015">
        <v>3</v>
      </c>
      <c r="DI17" s="6016"/>
      <c r="DJ17" s="4911">
        <v>0</v>
      </c>
      <c r="DK17" s="4911">
        <v>0</v>
      </c>
      <c r="DL17" s="4426">
        <f t="shared" si="33"/>
        <v>0</v>
      </c>
      <c r="DM17" s="4427" t="e">
        <f t="shared" si="105"/>
        <v>#DIV/0!</v>
      </c>
      <c r="DN17" s="4428">
        <f t="shared" si="74"/>
        <v>2</v>
      </c>
      <c r="DO17" s="4099">
        <f t="shared" si="35"/>
        <v>1</v>
      </c>
      <c r="DP17" s="4117">
        <f t="shared" si="36"/>
        <v>0.66666666666666663</v>
      </c>
      <c r="DQ17" s="6404">
        <v>3</v>
      </c>
      <c r="DR17" s="6405"/>
      <c r="DS17" s="4909">
        <v>1</v>
      </c>
      <c r="DT17" s="4909">
        <v>1</v>
      </c>
      <c r="DU17" s="4860">
        <f t="shared" si="37"/>
        <v>0</v>
      </c>
      <c r="DV17" s="4861">
        <v>0</v>
      </c>
      <c r="DW17" s="4651">
        <f t="shared" si="75"/>
        <v>3</v>
      </c>
      <c r="DX17" s="4099">
        <f t="shared" si="39"/>
        <v>0</v>
      </c>
      <c r="DY17" s="4117">
        <f t="shared" si="40"/>
        <v>1</v>
      </c>
      <c r="DZ17" s="5966">
        <v>3</v>
      </c>
      <c r="EA17" s="6052"/>
      <c r="EB17" s="3493">
        <v>0</v>
      </c>
      <c r="EC17" s="3493">
        <v>0</v>
      </c>
      <c r="ED17" s="3225">
        <f t="shared" si="41"/>
        <v>0</v>
      </c>
      <c r="EE17" s="1732">
        <v>0</v>
      </c>
      <c r="EF17" s="3276">
        <f t="shared" si="76"/>
        <v>1</v>
      </c>
      <c r="EG17" s="1731">
        <f t="shared" si="43"/>
        <v>2</v>
      </c>
      <c r="EH17" s="1732">
        <f t="shared" si="106"/>
        <v>0.33333333333333331</v>
      </c>
      <c r="EI17" s="6015">
        <v>3</v>
      </c>
      <c r="EJ17" s="6016"/>
      <c r="EK17" s="3198">
        <v>1</v>
      </c>
      <c r="EL17" s="3198">
        <v>1</v>
      </c>
      <c r="EM17" s="1808">
        <f t="shared" si="45"/>
        <v>0</v>
      </c>
      <c r="EN17" s="1732">
        <f t="shared" si="107"/>
        <v>1</v>
      </c>
      <c r="EO17" s="3016">
        <f t="shared" si="77"/>
        <v>2</v>
      </c>
      <c r="EP17" s="1731">
        <f t="shared" si="47"/>
        <v>1</v>
      </c>
      <c r="EQ17" s="1732">
        <f t="shared" si="48"/>
        <v>0.66666666666666663</v>
      </c>
      <c r="ER17" s="6404">
        <v>3</v>
      </c>
      <c r="ES17" s="6405"/>
      <c r="ET17" s="3652">
        <v>0</v>
      </c>
      <c r="EU17" s="3652">
        <v>0</v>
      </c>
      <c r="EV17" s="1731">
        <f t="shared" si="49"/>
        <v>0</v>
      </c>
      <c r="EW17" s="1732">
        <v>0</v>
      </c>
      <c r="EX17" s="3638">
        <f t="shared" si="78"/>
        <v>2</v>
      </c>
      <c r="EY17" s="1731">
        <f t="shared" si="51"/>
        <v>1</v>
      </c>
      <c r="EZ17" s="1732">
        <f t="shared" si="52"/>
        <v>0.66666666666666663</v>
      </c>
      <c r="FA17" s="6694">
        <v>3</v>
      </c>
      <c r="FB17" s="6695"/>
      <c r="FC17" s="1479">
        <v>1</v>
      </c>
      <c r="FD17" s="1479">
        <v>1</v>
      </c>
      <c r="FE17" s="2011">
        <f t="shared" si="108"/>
        <v>0</v>
      </c>
      <c r="FF17" s="1732">
        <v>0</v>
      </c>
      <c r="FG17" s="2587">
        <f t="shared" si="55"/>
        <v>1</v>
      </c>
      <c r="FH17" s="1731">
        <f t="shared" si="56"/>
        <v>2</v>
      </c>
      <c r="FI17" s="1732">
        <f t="shared" si="109"/>
        <v>0.33333333333333331</v>
      </c>
      <c r="FJ17" s="6694">
        <v>3</v>
      </c>
      <c r="FK17" s="6695"/>
      <c r="FL17" s="1479">
        <v>0</v>
      </c>
      <c r="FM17" s="1479">
        <v>0</v>
      </c>
      <c r="FN17" s="1731">
        <f t="shared" si="58"/>
        <v>0</v>
      </c>
      <c r="FO17" s="1732">
        <v>0</v>
      </c>
      <c r="FP17" s="2587">
        <f t="shared" si="60"/>
        <v>1</v>
      </c>
      <c r="FQ17" s="1731">
        <f t="shared" si="61"/>
        <v>2</v>
      </c>
      <c r="FR17" s="1732">
        <f t="shared" si="111"/>
        <v>0.33333333333333331</v>
      </c>
      <c r="FS17" s="6694">
        <v>3</v>
      </c>
      <c r="FT17" s="6695"/>
      <c r="FU17" s="1479">
        <v>0</v>
      </c>
      <c r="FV17" s="1479">
        <v>0</v>
      </c>
      <c r="FW17" s="1731">
        <f t="shared" si="63"/>
        <v>0</v>
      </c>
      <c r="FX17" s="1732">
        <v>0</v>
      </c>
      <c r="FY17" s="2683">
        <f t="shared" si="85"/>
        <v>1</v>
      </c>
      <c r="FZ17" s="1731">
        <f t="shared" si="65"/>
        <v>2</v>
      </c>
      <c r="GA17" s="1732">
        <f t="shared" si="112"/>
        <v>0.33333333333333331</v>
      </c>
      <c r="GB17" s="1">
        <f t="shared" si="87"/>
        <v>0</v>
      </c>
      <c r="GC17" s="2219">
        <v>0</v>
      </c>
      <c r="GD17" s="1895">
        <v>1</v>
      </c>
      <c r="GE17" s="2153" t="s">
        <v>15</v>
      </c>
      <c r="GF17" s="2153" t="s">
        <v>21</v>
      </c>
      <c r="GG17" s="2105" t="s">
        <v>17</v>
      </c>
      <c r="GH17" s="2105" t="s">
        <v>16</v>
      </c>
      <c r="GI17" s="2105" t="s">
        <v>19</v>
      </c>
      <c r="GJ17" s="2105" t="s">
        <v>19</v>
      </c>
      <c r="GK17" s="2105" t="s">
        <v>29</v>
      </c>
      <c r="GL17" s="2137" t="s">
        <v>17</v>
      </c>
      <c r="GM17" s="219" t="s">
        <v>1490</v>
      </c>
      <c r="GN17" s="217" t="s">
        <v>1066</v>
      </c>
      <c r="GO17" s="1721">
        <v>3</v>
      </c>
      <c r="GP17" s="1721">
        <v>0</v>
      </c>
      <c r="GQ17" s="2086">
        <v>0</v>
      </c>
      <c r="GR17" s="2086">
        <v>0</v>
      </c>
      <c r="GS17" s="1895">
        <v>0</v>
      </c>
      <c r="GT17" s="2086">
        <v>0</v>
      </c>
      <c r="GU17" s="2086">
        <v>3</v>
      </c>
      <c r="GV17" s="1895">
        <v>0</v>
      </c>
    </row>
    <row r="18" spans="1:204" ht="63.75" customHeight="1" x14ac:dyDescent="0.25">
      <c r="B18" s="7221"/>
      <c r="C18" s="5685"/>
      <c r="D18" s="7164"/>
      <c r="E18" s="7145"/>
      <c r="F18" s="7218"/>
      <c r="G18" s="7218"/>
      <c r="H18" s="5707"/>
      <c r="I18" s="5707"/>
      <c r="J18" s="5707"/>
      <c r="K18" s="5707"/>
      <c r="L18" s="5707"/>
      <c r="M18" s="5707"/>
      <c r="N18" s="5707"/>
      <c r="O18" s="5698"/>
      <c r="P18" s="5698"/>
      <c r="Q18" s="5698"/>
      <c r="R18" s="5704"/>
      <c r="S18" s="5698"/>
      <c r="T18" s="5698"/>
      <c r="U18" s="7127"/>
      <c r="V18" s="5698"/>
      <c r="W18" s="7206"/>
      <c r="X18" s="5692"/>
      <c r="Y18" s="2137" t="s">
        <v>113</v>
      </c>
      <c r="Z18" s="504" t="s">
        <v>1491</v>
      </c>
      <c r="AA18" s="484" t="s">
        <v>1492</v>
      </c>
      <c r="AB18" s="5370">
        <v>4</v>
      </c>
      <c r="AC18" s="876">
        <v>1</v>
      </c>
      <c r="AD18" s="878">
        <f t="shared" si="99"/>
        <v>0.25</v>
      </c>
      <c r="AE18" s="876">
        <v>1</v>
      </c>
      <c r="AF18" s="878">
        <f t="shared" si="100"/>
        <v>0.25</v>
      </c>
      <c r="AG18" s="873">
        <v>1</v>
      </c>
      <c r="AH18" s="159">
        <f t="shared" si="101"/>
        <v>0.25</v>
      </c>
      <c r="AI18" s="877">
        <v>1</v>
      </c>
      <c r="AJ18" s="159">
        <f t="shared" si="102"/>
        <v>0.25</v>
      </c>
      <c r="AK18" s="211">
        <f t="shared" si="89"/>
        <v>1</v>
      </c>
      <c r="AL18" s="2303" t="s">
        <v>113</v>
      </c>
      <c r="AM18" s="970" t="s">
        <v>2732</v>
      </c>
      <c r="AN18" s="1018" t="s">
        <v>2732</v>
      </c>
      <c r="AO18" s="970" t="s">
        <v>2746</v>
      </c>
      <c r="AP18" s="970" t="s">
        <v>2747</v>
      </c>
      <c r="AQ18" s="1039">
        <v>100</v>
      </c>
      <c r="AR18" s="970" t="s">
        <v>2759</v>
      </c>
      <c r="AS18" s="970" t="s">
        <v>1579</v>
      </c>
      <c r="AT18" s="2275"/>
      <c r="AU18" s="920" t="s">
        <v>1704</v>
      </c>
      <c r="AW18" s="5336">
        <v>4</v>
      </c>
      <c r="AX18" s="4410">
        <f t="shared" si="5"/>
        <v>1</v>
      </c>
      <c r="AY18" s="4431">
        <f t="shared" si="6"/>
        <v>0</v>
      </c>
      <c r="AZ18" s="4411">
        <f t="shared" si="7"/>
        <v>1</v>
      </c>
      <c r="BA18" s="4420">
        <f t="shared" si="8"/>
        <v>0</v>
      </c>
      <c r="BB18" s="4421">
        <f t="shared" si="9"/>
        <v>24</v>
      </c>
      <c r="BC18" s="4104">
        <f t="shared" si="10"/>
        <v>-20</v>
      </c>
      <c r="BD18" s="4117">
        <f t="shared" si="11"/>
        <v>6</v>
      </c>
      <c r="BE18" s="4430">
        <f t="shared" si="12"/>
        <v>0</v>
      </c>
      <c r="BF18" s="6575">
        <v>4</v>
      </c>
      <c r="BG18" s="6662"/>
      <c r="BH18" s="3957">
        <f t="shared" si="68"/>
        <v>1</v>
      </c>
      <c r="BI18" s="3782">
        <f t="shared" si="69"/>
        <v>0</v>
      </c>
      <c r="BJ18" s="4061">
        <f t="shared" si="13"/>
        <v>1</v>
      </c>
      <c r="BK18" s="4062">
        <f t="shared" si="14"/>
        <v>0</v>
      </c>
      <c r="BL18" s="3731">
        <f t="shared" si="15"/>
        <v>24</v>
      </c>
      <c r="BM18" s="3122">
        <f t="shared" si="16"/>
        <v>-20</v>
      </c>
      <c r="BN18" s="3120">
        <f t="shared" si="17"/>
        <v>6</v>
      </c>
      <c r="BO18" s="3780">
        <f t="shared" si="18"/>
        <v>0</v>
      </c>
      <c r="BP18" s="3494"/>
      <c r="BQ18" s="6694">
        <v>4</v>
      </c>
      <c r="BR18" s="6695"/>
      <c r="BS18" s="2869">
        <f t="shared" si="117"/>
        <v>1</v>
      </c>
      <c r="BT18" s="2576">
        <f t="shared" si="118"/>
        <v>23</v>
      </c>
      <c r="BU18" s="2987">
        <f t="shared" si="21"/>
        <v>-22</v>
      </c>
      <c r="BV18" s="1701">
        <f t="shared" si="22"/>
        <v>23</v>
      </c>
      <c r="BW18" s="2587">
        <f t="shared" si="23"/>
        <v>24</v>
      </c>
      <c r="BX18" s="2991">
        <f t="shared" si="24"/>
        <v>-20</v>
      </c>
      <c r="BY18" s="1701">
        <f t="shared" si="25"/>
        <v>6</v>
      </c>
      <c r="BZ18" s="3151"/>
      <c r="CA18" s="6709">
        <v>4</v>
      </c>
      <c r="CB18" s="6817"/>
      <c r="CC18" s="2229">
        <v>1</v>
      </c>
      <c r="CD18" s="2230">
        <v>1</v>
      </c>
      <c r="CE18" s="2359">
        <f t="shared" si="71"/>
        <v>0</v>
      </c>
      <c r="CF18" s="2231">
        <f t="shared" ref="CF18:CF19" si="119">CD18/CC18</f>
        <v>1</v>
      </c>
      <c r="CG18" s="2232">
        <f t="shared" si="27"/>
        <v>1</v>
      </c>
      <c r="CH18" s="2387">
        <f t="shared" si="72"/>
        <v>3</v>
      </c>
      <c r="CI18" s="2231">
        <f t="shared" si="28"/>
        <v>0.25</v>
      </c>
      <c r="CJ18" s="5369">
        <v>15</v>
      </c>
      <c r="CY18" s="5966">
        <v>4</v>
      </c>
      <c r="CZ18" s="6052"/>
      <c r="DA18" s="4990">
        <v>0</v>
      </c>
      <c r="DB18" s="4990">
        <v>0</v>
      </c>
      <c r="DC18" s="4415">
        <f t="shared" si="29"/>
        <v>0</v>
      </c>
      <c r="DD18" s="4324">
        <v>0</v>
      </c>
      <c r="DE18" s="4416">
        <f t="shared" si="73"/>
        <v>24</v>
      </c>
      <c r="DF18" s="4099">
        <f t="shared" si="31"/>
        <v>-20</v>
      </c>
      <c r="DG18" s="4117">
        <f t="shared" si="88"/>
        <v>6</v>
      </c>
      <c r="DH18" s="6015">
        <v>4</v>
      </c>
      <c r="DI18" s="6016"/>
      <c r="DJ18" s="4911">
        <v>0</v>
      </c>
      <c r="DK18" s="4911">
        <v>0</v>
      </c>
      <c r="DL18" s="4426">
        <f t="shared" si="33"/>
        <v>0</v>
      </c>
      <c r="DM18" s="4427" t="e">
        <f t="shared" si="105"/>
        <v>#DIV/0!</v>
      </c>
      <c r="DN18" s="4428">
        <f t="shared" si="74"/>
        <v>24</v>
      </c>
      <c r="DO18" s="4099">
        <f t="shared" si="35"/>
        <v>-20</v>
      </c>
      <c r="DP18" s="4117">
        <f t="shared" si="36"/>
        <v>6</v>
      </c>
      <c r="DQ18" s="6404">
        <v>4</v>
      </c>
      <c r="DR18" s="6405"/>
      <c r="DS18" s="4909">
        <v>1</v>
      </c>
      <c r="DT18" s="4909">
        <v>0</v>
      </c>
      <c r="DU18" s="4860">
        <f t="shared" si="37"/>
        <v>1</v>
      </c>
      <c r="DV18" s="4861">
        <v>0</v>
      </c>
      <c r="DW18" s="4651">
        <f t="shared" si="75"/>
        <v>24</v>
      </c>
      <c r="DX18" s="4099">
        <f t="shared" si="39"/>
        <v>-20</v>
      </c>
      <c r="DY18" s="4117">
        <f t="shared" si="40"/>
        <v>6</v>
      </c>
      <c r="DZ18" s="5966">
        <v>4</v>
      </c>
      <c r="EA18" s="6052"/>
      <c r="EB18" s="3493">
        <v>1</v>
      </c>
      <c r="EC18" s="3493">
        <v>0</v>
      </c>
      <c r="ED18" s="3225">
        <f t="shared" si="41"/>
        <v>-1</v>
      </c>
      <c r="EE18" s="1732">
        <v>0</v>
      </c>
      <c r="EF18" s="3276">
        <f t="shared" si="76"/>
        <v>24</v>
      </c>
      <c r="EG18" s="1731">
        <f t="shared" si="43"/>
        <v>-20</v>
      </c>
      <c r="EH18" s="1732">
        <f t="shared" si="106"/>
        <v>6</v>
      </c>
      <c r="EI18" s="6015">
        <v>4</v>
      </c>
      <c r="EJ18" s="6016"/>
      <c r="EK18" s="3982">
        <v>0</v>
      </c>
      <c r="EL18" s="3198">
        <v>0</v>
      </c>
      <c r="EM18" s="1808">
        <f t="shared" si="45"/>
        <v>0</v>
      </c>
      <c r="EN18" s="1732" t="e">
        <f t="shared" si="107"/>
        <v>#DIV/0!</v>
      </c>
      <c r="EO18" s="3016">
        <f t="shared" si="77"/>
        <v>24</v>
      </c>
      <c r="EP18" s="1731">
        <f t="shared" si="47"/>
        <v>-20</v>
      </c>
      <c r="EQ18" s="1732">
        <f t="shared" si="48"/>
        <v>6</v>
      </c>
      <c r="ER18" s="6404">
        <v>4</v>
      </c>
      <c r="ES18" s="6405"/>
      <c r="ET18" s="3652">
        <v>0</v>
      </c>
      <c r="EU18" s="3652">
        <v>0</v>
      </c>
      <c r="EV18" s="1731">
        <f t="shared" si="49"/>
        <v>0</v>
      </c>
      <c r="EW18" s="1732">
        <v>0</v>
      </c>
      <c r="EX18" s="3638">
        <f t="shared" si="78"/>
        <v>24</v>
      </c>
      <c r="EY18" s="1731">
        <f t="shared" si="51"/>
        <v>-20</v>
      </c>
      <c r="EZ18" s="3951">
        <f t="shared" si="52"/>
        <v>6</v>
      </c>
      <c r="FA18" s="6694">
        <v>4</v>
      </c>
      <c r="FB18" s="6695"/>
      <c r="FC18" s="1479">
        <v>1</v>
      </c>
      <c r="FD18" s="1479">
        <v>23</v>
      </c>
      <c r="FE18" s="2011">
        <f t="shared" si="108"/>
        <v>22</v>
      </c>
      <c r="FF18" s="1732">
        <v>0</v>
      </c>
      <c r="FG18" s="2587">
        <f t="shared" si="55"/>
        <v>24</v>
      </c>
      <c r="FH18" s="1731">
        <f t="shared" si="56"/>
        <v>-20</v>
      </c>
      <c r="FI18" s="1732">
        <f t="shared" si="109"/>
        <v>6</v>
      </c>
      <c r="FJ18" s="6694">
        <v>4</v>
      </c>
      <c r="FK18" s="6695"/>
      <c r="FL18" s="1479">
        <v>0</v>
      </c>
      <c r="FM18" s="1479">
        <v>0</v>
      </c>
      <c r="FN18" s="1731">
        <f t="shared" si="58"/>
        <v>0</v>
      </c>
      <c r="FO18" s="1732" t="e">
        <f t="shared" si="110"/>
        <v>#DIV/0!</v>
      </c>
      <c r="FP18" s="2587">
        <f t="shared" si="60"/>
        <v>24</v>
      </c>
      <c r="FQ18" s="1731">
        <f t="shared" si="61"/>
        <v>-20</v>
      </c>
      <c r="FR18" s="1732">
        <f t="shared" si="111"/>
        <v>6</v>
      </c>
      <c r="FS18" s="6694">
        <v>4</v>
      </c>
      <c r="FT18" s="6695"/>
      <c r="FU18" s="1479">
        <v>0</v>
      </c>
      <c r="FV18" s="1479">
        <v>0</v>
      </c>
      <c r="FW18" s="1731">
        <f t="shared" si="63"/>
        <v>0</v>
      </c>
      <c r="FX18" s="1732">
        <v>0</v>
      </c>
      <c r="FY18" s="2587">
        <f t="shared" si="85"/>
        <v>24</v>
      </c>
      <c r="FZ18" s="1731">
        <f t="shared" si="65"/>
        <v>-20</v>
      </c>
      <c r="GA18" s="1732">
        <f t="shared" si="112"/>
        <v>6</v>
      </c>
      <c r="GB18" s="1">
        <f t="shared" si="87"/>
        <v>0</v>
      </c>
      <c r="GC18" s="2219">
        <v>0</v>
      </c>
      <c r="GD18" s="1895">
        <v>1</v>
      </c>
      <c r="GE18" s="2153" t="s">
        <v>15</v>
      </c>
      <c r="GF18" s="2153" t="s">
        <v>21</v>
      </c>
      <c r="GG18" s="2105" t="s">
        <v>17</v>
      </c>
      <c r="GH18" s="2105" t="s">
        <v>16</v>
      </c>
      <c r="GI18" s="2105" t="s">
        <v>19</v>
      </c>
      <c r="GJ18" s="2105" t="s">
        <v>19</v>
      </c>
      <c r="GK18" s="2105" t="s">
        <v>29</v>
      </c>
      <c r="GL18" s="2137" t="s">
        <v>113</v>
      </c>
      <c r="GM18" s="219" t="s">
        <v>1491</v>
      </c>
      <c r="GN18" s="216" t="s">
        <v>1492</v>
      </c>
      <c r="GO18" s="2367">
        <v>4</v>
      </c>
      <c r="GP18" s="876">
        <v>1</v>
      </c>
      <c r="GQ18" s="2086">
        <v>1</v>
      </c>
      <c r="GR18" s="2086">
        <v>0</v>
      </c>
      <c r="GS18" s="1895">
        <v>1</v>
      </c>
      <c r="GT18" s="2086">
        <v>1</v>
      </c>
      <c r="GU18" s="2086">
        <v>3</v>
      </c>
      <c r="GV18" s="1895">
        <v>0.25</v>
      </c>
    </row>
    <row r="19" spans="1:204" ht="38.25" x14ac:dyDescent="0.25">
      <c r="B19" s="7221"/>
      <c r="C19" s="5685"/>
      <c r="D19" s="7164"/>
      <c r="E19" s="7145"/>
      <c r="F19" s="7218"/>
      <c r="G19" s="7218"/>
      <c r="H19" s="5707"/>
      <c r="I19" s="5707"/>
      <c r="J19" s="5707"/>
      <c r="K19" s="5707"/>
      <c r="L19" s="5707"/>
      <c r="M19" s="5707"/>
      <c r="N19" s="5707"/>
      <c r="O19" s="5698"/>
      <c r="P19" s="5698"/>
      <c r="Q19" s="5698"/>
      <c r="R19" s="5704"/>
      <c r="S19" s="5698"/>
      <c r="T19" s="5698"/>
      <c r="U19" s="7127"/>
      <c r="V19" s="5698"/>
      <c r="W19" s="7206"/>
      <c r="X19" s="5692"/>
      <c r="Y19" s="2137" t="s">
        <v>92</v>
      </c>
      <c r="Z19" s="504" t="s">
        <v>1493</v>
      </c>
      <c r="AA19" s="5503" t="s">
        <v>1494</v>
      </c>
      <c r="AB19" s="414">
        <v>6</v>
      </c>
      <c r="AC19" s="873">
        <v>1</v>
      </c>
      <c r="AD19" s="158">
        <f t="shared" si="99"/>
        <v>0.16666666666666666</v>
      </c>
      <c r="AE19" s="873">
        <v>2</v>
      </c>
      <c r="AF19" s="158">
        <f t="shared" si="100"/>
        <v>0.33333333333333331</v>
      </c>
      <c r="AG19" s="873">
        <v>2</v>
      </c>
      <c r="AH19" s="158">
        <f t="shared" si="101"/>
        <v>0.33333333333333331</v>
      </c>
      <c r="AI19" s="873">
        <v>1</v>
      </c>
      <c r="AJ19" s="159">
        <f t="shared" si="102"/>
        <v>0.16666666666666666</v>
      </c>
      <c r="AK19" s="228">
        <f t="shared" si="89"/>
        <v>0.99999999999999989</v>
      </c>
      <c r="AL19" s="2303" t="s">
        <v>92</v>
      </c>
      <c r="AM19" s="970" t="s">
        <v>1493</v>
      </c>
      <c r="AN19" s="1018" t="s">
        <v>1493</v>
      </c>
      <c r="AO19" s="970" t="s">
        <v>2748</v>
      </c>
      <c r="AP19" s="970" t="s">
        <v>2749</v>
      </c>
      <c r="AQ19" s="1039">
        <v>100</v>
      </c>
      <c r="AR19" s="970" t="s">
        <v>2758</v>
      </c>
      <c r="AS19" s="971" t="s">
        <v>1579</v>
      </c>
      <c r="AT19" s="2275"/>
      <c r="AU19" s="920" t="s">
        <v>1704</v>
      </c>
      <c r="AW19" s="5336">
        <v>6</v>
      </c>
      <c r="AX19" s="4410">
        <f t="shared" si="5"/>
        <v>1</v>
      </c>
      <c r="AY19" s="4431">
        <f t="shared" si="6"/>
        <v>11</v>
      </c>
      <c r="AZ19" s="4411">
        <f t="shared" si="7"/>
        <v>-10</v>
      </c>
      <c r="BA19" s="4420">
        <f t="shared" si="8"/>
        <v>11</v>
      </c>
      <c r="BB19" s="4421">
        <f t="shared" si="9"/>
        <v>20</v>
      </c>
      <c r="BC19" s="4104">
        <f t="shared" si="10"/>
        <v>-14</v>
      </c>
      <c r="BD19" s="4117">
        <f t="shared" si="11"/>
        <v>3.3333333333333335</v>
      </c>
      <c r="BE19" s="4430">
        <f t="shared" si="12"/>
        <v>0</v>
      </c>
      <c r="BF19" s="6575">
        <v>6</v>
      </c>
      <c r="BG19" s="6662"/>
      <c r="BH19" s="3957">
        <f t="shared" si="68"/>
        <v>2</v>
      </c>
      <c r="BI19" s="3782">
        <f t="shared" si="69"/>
        <v>5</v>
      </c>
      <c r="BJ19" s="4061">
        <f t="shared" si="13"/>
        <v>-3</v>
      </c>
      <c r="BK19" s="4062">
        <f t="shared" si="14"/>
        <v>2.5</v>
      </c>
      <c r="BL19" s="3731">
        <f t="shared" si="15"/>
        <v>9</v>
      </c>
      <c r="BM19" s="3122">
        <f t="shared" si="16"/>
        <v>-3</v>
      </c>
      <c r="BN19" s="3120">
        <f t="shared" si="17"/>
        <v>1.5</v>
      </c>
      <c r="BO19" s="3780">
        <f t="shared" si="18"/>
        <v>0</v>
      </c>
      <c r="BP19" s="3494"/>
      <c r="BQ19" s="6694">
        <v>6</v>
      </c>
      <c r="BR19" s="6695"/>
      <c r="BS19" s="2869">
        <f t="shared" si="117"/>
        <v>2</v>
      </c>
      <c r="BT19" s="2576">
        <f t="shared" si="118"/>
        <v>3</v>
      </c>
      <c r="BU19" s="2987">
        <f t="shared" si="21"/>
        <v>-1</v>
      </c>
      <c r="BV19" s="1701">
        <f t="shared" si="22"/>
        <v>1.5</v>
      </c>
      <c r="BW19" s="2587">
        <f t="shared" si="23"/>
        <v>4</v>
      </c>
      <c r="BX19" s="2991">
        <f t="shared" si="24"/>
        <v>2</v>
      </c>
      <c r="BY19" s="1701">
        <f t="shared" si="25"/>
        <v>0.66666666666666663</v>
      </c>
      <c r="BZ19" s="3151"/>
      <c r="CA19" s="6709">
        <v>6</v>
      </c>
      <c r="CB19" s="6817"/>
      <c r="CC19" s="2229">
        <v>1</v>
      </c>
      <c r="CD19" s="2230">
        <v>1</v>
      </c>
      <c r="CE19" s="2359">
        <f t="shared" si="71"/>
        <v>0</v>
      </c>
      <c r="CF19" s="2231">
        <f t="shared" si="119"/>
        <v>1</v>
      </c>
      <c r="CG19" s="2232">
        <f t="shared" si="27"/>
        <v>1</v>
      </c>
      <c r="CH19" s="2387">
        <f t="shared" si="72"/>
        <v>5</v>
      </c>
      <c r="CI19" s="2231">
        <f t="shared" si="28"/>
        <v>0.16666666666666666</v>
      </c>
      <c r="CJ19" s="5372">
        <v>16</v>
      </c>
      <c r="CY19" s="5966">
        <v>6</v>
      </c>
      <c r="CZ19" s="6052"/>
      <c r="DA19" s="4990">
        <v>0</v>
      </c>
      <c r="DB19" s="4990">
        <v>1</v>
      </c>
      <c r="DC19" s="4415">
        <f t="shared" si="29"/>
        <v>1</v>
      </c>
      <c r="DD19" s="4324" t="e">
        <f t="shared" ref="DD19:DD42" si="120">DB19/DA19</f>
        <v>#DIV/0!</v>
      </c>
      <c r="DE19" s="4416">
        <f t="shared" si="73"/>
        <v>10</v>
      </c>
      <c r="DF19" s="4099">
        <f t="shared" si="31"/>
        <v>-4</v>
      </c>
      <c r="DG19" s="4117">
        <f t="shared" si="88"/>
        <v>1.6666666666666667</v>
      </c>
      <c r="DH19" s="6015">
        <v>6</v>
      </c>
      <c r="DI19" s="6016"/>
      <c r="DJ19" s="4911">
        <v>1</v>
      </c>
      <c r="DK19" s="4911">
        <v>8</v>
      </c>
      <c r="DL19" s="4426">
        <f t="shared" si="33"/>
        <v>-7</v>
      </c>
      <c r="DM19" s="4427">
        <f t="shared" si="105"/>
        <v>8</v>
      </c>
      <c r="DN19" s="4428">
        <f t="shared" si="74"/>
        <v>18</v>
      </c>
      <c r="DO19" s="4099">
        <f t="shared" si="35"/>
        <v>-12</v>
      </c>
      <c r="DP19" s="4117">
        <f t="shared" si="36"/>
        <v>3</v>
      </c>
      <c r="DQ19" s="6404">
        <v>6</v>
      </c>
      <c r="DR19" s="6405"/>
      <c r="DS19" s="4909">
        <v>0</v>
      </c>
      <c r="DT19" s="4909">
        <v>2</v>
      </c>
      <c r="DU19" s="4860">
        <f t="shared" si="37"/>
        <v>-2</v>
      </c>
      <c r="DV19" s="4861">
        <v>0</v>
      </c>
      <c r="DW19" s="4651">
        <f t="shared" si="75"/>
        <v>20</v>
      </c>
      <c r="DX19" s="4099">
        <f t="shared" si="39"/>
        <v>-14</v>
      </c>
      <c r="DY19" s="4117">
        <f t="shared" si="40"/>
        <v>3.3333333333333335</v>
      </c>
      <c r="DZ19" s="5966">
        <v>6</v>
      </c>
      <c r="EA19" s="6052"/>
      <c r="EB19" s="3493">
        <v>1</v>
      </c>
      <c r="EC19" s="3493">
        <v>2</v>
      </c>
      <c r="ED19" s="3225">
        <f t="shared" si="41"/>
        <v>1</v>
      </c>
      <c r="EE19" s="1732">
        <f t="shared" ref="EE19:EE30" si="121">EC19/EB19</f>
        <v>2</v>
      </c>
      <c r="EF19" s="3276">
        <f t="shared" si="76"/>
        <v>6</v>
      </c>
      <c r="EG19" s="1731">
        <f t="shared" si="43"/>
        <v>0</v>
      </c>
      <c r="EH19" s="1732">
        <f t="shared" si="106"/>
        <v>1</v>
      </c>
      <c r="EI19" s="6015">
        <v>6</v>
      </c>
      <c r="EJ19" s="6016"/>
      <c r="EK19" s="3198">
        <v>1</v>
      </c>
      <c r="EL19" s="3198">
        <v>3</v>
      </c>
      <c r="EM19" s="1808">
        <f t="shared" si="45"/>
        <v>-2</v>
      </c>
      <c r="EN19" s="1732">
        <f t="shared" si="107"/>
        <v>3</v>
      </c>
      <c r="EO19" s="3016">
        <f t="shared" si="77"/>
        <v>9</v>
      </c>
      <c r="EP19" s="1731">
        <f t="shared" si="47"/>
        <v>-3</v>
      </c>
      <c r="EQ19" s="1732">
        <f t="shared" si="48"/>
        <v>1.5</v>
      </c>
      <c r="ER19" s="6404">
        <v>6</v>
      </c>
      <c r="ES19" s="6405"/>
      <c r="ET19" s="3652">
        <v>0</v>
      </c>
      <c r="EU19" s="3652">
        <v>0</v>
      </c>
      <c r="EV19" s="1731">
        <f t="shared" si="49"/>
        <v>0</v>
      </c>
      <c r="EW19" s="1732">
        <v>0</v>
      </c>
      <c r="EX19" s="3638">
        <f t="shared" si="78"/>
        <v>9</v>
      </c>
      <c r="EY19" s="1731">
        <f t="shared" si="51"/>
        <v>-3</v>
      </c>
      <c r="EZ19" s="3951">
        <f t="shared" si="52"/>
        <v>1.5</v>
      </c>
      <c r="FA19" s="6694">
        <v>6</v>
      </c>
      <c r="FB19" s="6695"/>
      <c r="FC19" s="1479">
        <v>0</v>
      </c>
      <c r="FD19" s="1479">
        <v>0</v>
      </c>
      <c r="FE19" s="2011">
        <f t="shared" si="108"/>
        <v>0</v>
      </c>
      <c r="FF19" s="1732" t="e">
        <f t="shared" ref="FF19" si="122">FD19/FC19</f>
        <v>#DIV/0!</v>
      </c>
      <c r="FG19" s="2587">
        <f t="shared" si="55"/>
        <v>1</v>
      </c>
      <c r="FH19" s="1731">
        <f t="shared" si="56"/>
        <v>5</v>
      </c>
      <c r="FI19" s="1732">
        <f t="shared" si="109"/>
        <v>0.16666666666666666</v>
      </c>
      <c r="FJ19" s="6694">
        <v>6</v>
      </c>
      <c r="FK19" s="6695"/>
      <c r="FL19" s="1479">
        <v>0</v>
      </c>
      <c r="FM19" s="1479">
        <v>0</v>
      </c>
      <c r="FN19" s="1731">
        <f t="shared" si="58"/>
        <v>0</v>
      </c>
      <c r="FO19" s="1732">
        <v>0</v>
      </c>
      <c r="FP19" s="2587">
        <f t="shared" si="60"/>
        <v>1</v>
      </c>
      <c r="FQ19" s="1731">
        <f t="shared" si="61"/>
        <v>5</v>
      </c>
      <c r="FR19" s="1732">
        <f t="shared" si="111"/>
        <v>0.16666666666666666</v>
      </c>
      <c r="FS19" s="6694">
        <v>6</v>
      </c>
      <c r="FT19" s="6695"/>
      <c r="FU19" s="1479">
        <v>2</v>
      </c>
      <c r="FV19" s="1479">
        <v>3</v>
      </c>
      <c r="FW19" s="1731">
        <f t="shared" si="63"/>
        <v>-1</v>
      </c>
      <c r="FX19" s="1732">
        <v>0</v>
      </c>
      <c r="FY19" s="2587">
        <f t="shared" si="85"/>
        <v>4</v>
      </c>
      <c r="FZ19" s="1731">
        <f t="shared" si="65"/>
        <v>2</v>
      </c>
      <c r="GA19" s="1732">
        <f t="shared" si="112"/>
        <v>0.66666666666666663</v>
      </c>
      <c r="GB19" s="1">
        <f t="shared" si="87"/>
        <v>0.33333333333333337</v>
      </c>
      <c r="GC19" s="2219">
        <v>0</v>
      </c>
      <c r="GD19" s="1895">
        <v>1</v>
      </c>
      <c r="GE19" s="2153" t="s">
        <v>15</v>
      </c>
      <c r="GF19" s="2153" t="s">
        <v>21</v>
      </c>
      <c r="GG19" s="2105" t="s">
        <v>17</v>
      </c>
      <c r="GH19" s="2105" t="s">
        <v>16</v>
      </c>
      <c r="GI19" s="2105" t="s">
        <v>19</v>
      </c>
      <c r="GJ19" s="2105" t="s">
        <v>19</v>
      </c>
      <c r="GK19" s="2105" t="s">
        <v>29</v>
      </c>
      <c r="GL19" s="2137" t="s">
        <v>92</v>
      </c>
      <c r="GM19" s="219" t="s">
        <v>1493</v>
      </c>
      <c r="GN19" s="871" t="s">
        <v>1494</v>
      </c>
      <c r="GO19" s="1721">
        <v>6</v>
      </c>
      <c r="GP19" s="873">
        <v>1</v>
      </c>
      <c r="GQ19" s="2086">
        <v>1</v>
      </c>
      <c r="GR19" s="2086">
        <v>0</v>
      </c>
      <c r="GS19" s="1895">
        <v>1</v>
      </c>
      <c r="GT19" s="2086">
        <v>1</v>
      </c>
      <c r="GU19" s="2086">
        <v>5</v>
      </c>
      <c r="GV19" s="1895">
        <v>0.16666666666666666</v>
      </c>
    </row>
    <row r="20" spans="1:204" ht="38.25" x14ac:dyDescent="0.25">
      <c r="B20" s="7221"/>
      <c r="C20" s="5685"/>
      <c r="D20" s="7164"/>
      <c r="E20" s="7145"/>
      <c r="F20" s="7218"/>
      <c r="G20" s="7218"/>
      <c r="H20" s="5707"/>
      <c r="I20" s="5707"/>
      <c r="J20" s="5707"/>
      <c r="K20" s="5707"/>
      <c r="L20" s="5707"/>
      <c r="M20" s="5707"/>
      <c r="N20" s="5707"/>
      <c r="O20" s="5698"/>
      <c r="P20" s="5698"/>
      <c r="Q20" s="5698"/>
      <c r="R20" s="5704"/>
      <c r="S20" s="5698"/>
      <c r="T20" s="5698"/>
      <c r="U20" s="7127"/>
      <c r="V20" s="5698"/>
      <c r="W20" s="7206"/>
      <c r="X20" s="5692"/>
      <c r="Y20" s="2137" t="s">
        <v>101</v>
      </c>
      <c r="Z20" s="504" t="s">
        <v>1495</v>
      </c>
      <c r="AA20" s="5503" t="s">
        <v>1066</v>
      </c>
      <c r="AB20" s="414">
        <v>1</v>
      </c>
      <c r="AC20" s="873">
        <v>0</v>
      </c>
      <c r="AD20" s="158">
        <f t="shared" si="99"/>
        <v>0</v>
      </c>
      <c r="AE20" s="873">
        <v>1</v>
      </c>
      <c r="AF20" s="158">
        <f t="shared" si="100"/>
        <v>1</v>
      </c>
      <c r="AG20" s="873">
        <v>0</v>
      </c>
      <c r="AH20" s="158">
        <f t="shared" si="101"/>
        <v>0</v>
      </c>
      <c r="AI20" s="873">
        <v>0</v>
      </c>
      <c r="AJ20" s="159">
        <f t="shared" si="102"/>
        <v>0</v>
      </c>
      <c r="AK20" s="228">
        <f t="shared" si="89"/>
        <v>1</v>
      </c>
      <c r="AL20" s="2303" t="s">
        <v>101</v>
      </c>
      <c r="AM20" s="970" t="s">
        <v>2733</v>
      </c>
      <c r="AN20" s="1018" t="s">
        <v>2733</v>
      </c>
      <c r="AO20" s="970" t="s">
        <v>2750</v>
      </c>
      <c r="AP20" s="970" t="s">
        <v>2751</v>
      </c>
      <c r="AQ20" s="1039">
        <v>100</v>
      </c>
      <c r="AR20" s="970" t="s">
        <v>2757</v>
      </c>
      <c r="AS20" s="970" t="s">
        <v>2731</v>
      </c>
      <c r="AT20" s="2275"/>
      <c r="AU20" s="920" t="s">
        <v>1704</v>
      </c>
      <c r="AW20" s="5336">
        <v>1</v>
      </c>
      <c r="AX20" s="4410">
        <f t="shared" si="5"/>
        <v>0</v>
      </c>
      <c r="AY20" s="4431">
        <f t="shared" si="6"/>
        <v>0</v>
      </c>
      <c r="AZ20" s="4411">
        <f t="shared" si="7"/>
        <v>0</v>
      </c>
      <c r="BA20" s="4420" t="e">
        <f t="shared" si="8"/>
        <v>#DIV/0!</v>
      </c>
      <c r="BB20" s="4421">
        <f t="shared" si="9"/>
        <v>1</v>
      </c>
      <c r="BC20" s="4104">
        <f t="shared" si="10"/>
        <v>0</v>
      </c>
      <c r="BD20" s="4117">
        <f t="shared" si="11"/>
        <v>1</v>
      </c>
      <c r="BE20" s="4430">
        <f t="shared" si="12"/>
        <v>0</v>
      </c>
      <c r="BF20" s="6575">
        <v>1</v>
      </c>
      <c r="BG20" s="6662"/>
      <c r="BH20" s="3957">
        <f t="shared" si="68"/>
        <v>0</v>
      </c>
      <c r="BI20" s="3782">
        <f t="shared" si="69"/>
        <v>0</v>
      </c>
      <c r="BJ20" s="4061">
        <f t="shared" si="13"/>
        <v>0</v>
      </c>
      <c r="BK20" s="4062" t="e">
        <f t="shared" si="14"/>
        <v>#DIV/0!</v>
      </c>
      <c r="BL20" s="3731">
        <f t="shared" si="15"/>
        <v>1</v>
      </c>
      <c r="BM20" s="3122">
        <f t="shared" si="16"/>
        <v>0</v>
      </c>
      <c r="BN20" s="3120">
        <f t="shared" si="17"/>
        <v>1</v>
      </c>
      <c r="BO20" s="3780">
        <f t="shared" si="18"/>
        <v>0</v>
      </c>
      <c r="BP20" s="3494"/>
      <c r="BQ20" s="6694">
        <v>1</v>
      </c>
      <c r="BR20" s="6695"/>
      <c r="BS20" s="2869">
        <f t="shared" si="117"/>
        <v>1</v>
      </c>
      <c r="BT20" s="2576">
        <f t="shared" si="118"/>
        <v>1</v>
      </c>
      <c r="BU20" s="2987">
        <f t="shared" si="21"/>
        <v>0</v>
      </c>
      <c r="BV20" s="1701">
        <f t="shared" si="22"/>
        <v>1</v>
      </c>
      <c r="BW20" s="2587">
        <f t="shared" si="23"/>
        <v>1</v>
      </c>
      <c r="BX20" s="2991">
        <f t="shared" si="24"/>
        <v>0</v>
      </c>
      <c r="BY20" s="1701">
        <f t="shared" si="25"/>
        <v>1</v>
      </c>
      <c r="BZ20" s="3151"/>
      <c r="CA20" s="6709">
        <v>1</v>
      </c>
      <c r="CB20" s="6817"/>
      <c r="CC20" s="2229">
        <v>0</v>
      </c>
      <c r="CD20" s="2230">
        <v>0</v>
      </c>
      <c r="CE20" s="2359">
        <f t="shared" si="71"/>
        <v>0</v>
      </c>
      <c r="CF20" s="2231">
        <v>0</v>
      </c>
      <c r="CG20" s="2232">
        <f t="shared" si="27"/>
        <v>0</v>
      </c>
      <c r="CH20" s="2387">
        <f t="shared" si="72"/>
        <v>1</v>
      </c>
      <c r="CI20" s="2231">
        <f t="shared" si="28"/>
        <v>0</v>
      </c>
      <c r="CJ20" s="5369">
        <v>17</v>
      </c>
      <c r="CY20" s="5966">
        <v>1</v>
      </c>
      <c r="CZ20" s="6052"/>
      <c r="DA20" s="4990">
        <v>0</v>
      </c>
      <c r="DB20" s="4990">
        <v>0</v>
      </c>
      <c r="DC20" s="4415">
        <f t="shared" si="29"/>
        <v>0</v>
      </c>
      <c r="DD20" s="4324" t="e">
        <f t="shared" si="120"/>
        <v>#DIV/0!</v>
      </c>
      <c r="DE20" s="4416">
        <f t="shared" si="73"/>
        <v>1</v>
      </c>
      <c r="DF20" s="4099">
        <f t="shared" si="31"/>
        <v>0</v>
      </c>
      <c r="DG20" s="4117">
        <f t="shared" si="88"/>
        <v>1</v>
      </c>
      <c r="DH20" s="6015">
        <v>1</v>
      </c>
      <c r="DI20" s="6016"/>
      <c r="DJ20" s="4991">
        <v>0</v>
      </c>
      <c r="DK20" s="4911">
        <v>0</v>
      </c>
      <c r="DL20" s="4426">
        <f t="shared" si="33"/>
        <v>0</v>
      </c>
      <c r="DM20" s="4427" t="e">
        <f t="shared" si="105"/>
        <v>#DIV/0!</v>
      </c>
      <c r="DN20" s="4428">
        <f t="shared" si="74"/>
        <v>1</v>
      </c>
      <c r="DO20" s="4099">
        <f t="shared" si="35"/>
        <v>0</v>
      </c>
      <c r="DP20" s="4117">
        <f t="shared" si="36"/>
        <v>1</v>
      </c>
      <c r="DQ20" s="6404">
        <v>1</v>
      </c>
      <c r="DR20" s="6405"/>
      <c r="DS20" s="4909">
        <v>0</v>
      </c>
      <c r="DT20" s="4909">
        <v>0</v>
      </c>
      <c r="DU20" s="4860">
        <f t="shared" si="37"/>
        <v>0</v>
      </c>
      <c r="DV20" s="4861">
        <v>0</v>
      </c>
      <c r="DW20" s="4651">
        <f t="shared" si="75"/>
        <v>1</v>
      </c>
      <c r="DX20" s="4099">
        <f t="shared" si="39"/>
        <v>0</v>
      </c>
      <c r="DY20" s="4117">
        <f t="shared" si="40"/>
        <v>1</v>
      </c>
      <c r="DZ20" s="5966">
        <v>1</v>
      </c>
      <c r="EA20" s="6052"/>
      <c r="EB20" s="3493">
        <v>0</v>
      </c>
      <c r="EC20" s="3493">
        <v>0</v>
      </c>
      <c r="ED20" s="3225">
        <f t="shared" si="41"/>
        <v>0</v>
      </c>
      <c r="EE20" s="1732" t="e">
        <f t="shared" si="121"/>
        <v>#DIV/0!</v>
      </c>
      <c r="EF20" s="3276">
        <f t="shared" si="76"/>
        <v>1</v>
      </c>
      <c r="EG20" s="1731">
        <f t="shared" si="43"/>
        <v>0</v>
      </c>
      <c r="EH20" s="1732">
        <f t="shared" si="106"/>
        <v>1</v>
      </c>
      <c r="EI20" s="6015">
        <v>1</v>
      </c>
      <c r="EJ20" s="6016"/>
      <c r="EK20" s="3198">
        <v>0</v>
      </c>
      <c r="EL20" s="3198">
        <v>0</v>
      </c>
      <c r="EM20" s="1808">
        <f t="shared" si="45"/>
        <v>0</v>
      </c>
      <c r="EN20" s="1732" t="e">
        <f t="shared" si="107"/>
        <v>#DIV/0!</v>
      </c>
      <c r="EO20" s="3016">
        <f t="shared" si="77"/>
        <v>1</v>
      </c>
      <c r="EP20" s="1731">
        <f t="shared" si="47"/>
        <v>0</v>
      </c>
      <c r="EQ20" s="1732">
        <f t="shared" si="48"/>
        <v>1</v>
      </c>
      <c r="ER20" s="6404">
        <v>1</v>
      </c>
      <c r="ES20" s="6405"/>
      <c r="ET20" s="3652">
        <v>0</v>
      </c>
      <c r="EU20" s="3652">
        <v>0</v>
      </c>
      <c r="EV20" s="1731">
        <f t="shared" si="49"/>
        <v>0</v>
      </c>
      <c r="EW20" s="1732">
        <v>0</v>
      </c>
      <c r="EX20" s="3638">
        <f t="shared" si="78"/>
        <v>1</v>
      </c>
      <c r="EY20" s="1731">
        <f t="shared" si="51"/>
        <v>0</v>
      </c>
      <c r="EZ20" s="3951">
        <f t="shared" si="52"/>
        <v>1</v>
      </c>
      <c r="FA20" s="6694">
        <v>1</v>
      </c>
      <c r="FB20" s="6695"/>
      <c r="FC20" s="1479">
        <v>0</v>
      </c>
      <c r="FD20" s="1479">
        <v>0</v>
      </c>
      <c r="FE20" s="2011">
        <f t="shared" si="108"/>
        <v>0</v>
      </c>
      <c r="FF20" s="1732">
        <v>0</v>
      </c>
      <c r="FG20" s="2587">
        <f t="shared" si="55"/>
        <v>0</v>
      </c>
      <c r="FH20" s="1731">
        <f t="shared" si="56"/>
        <v>1</v>
      </c>
      <c r="FI20" s="1732">
        <f t="shared" si="109"/>
        <v>0</v>
      </c>
      <c r="FJ20" s="6694">
        <v>1</v>
      </c>
      <c r="FK20" s="6695"/>
      <c r="FL20" s="1479">
        <v>0</v>
      </c>
      <c r="FM20" s="1479">
        <v>0</v>
      </c>
      <c r="FN20" s="1731">
        <f t="shared" si="58"/>
        <v>0</v>
      </c>
      <c r="FO20" s="1732">
        <v>0</v>
      </c>
      <c r="FP20" s="2587">
        <f t="shared" si="60"/>
        <v>0</v>
      </c>
      <c r="FQ20" s="1731">
        <f t="shared" si="61"/>
        <v>1</v>
      </c>
      <c r="FR20" s="1732">
        <f t="shared" si="111"/>
        <v>0</v>
      </c>
      <c r="FS20" s="6694">
        <v>1</v>
      </c>
      <c r="FT20" s="6695"/>
      <c r="FU20" s="1479">
        <v>1</v>
      </c>
      <c r="FV20" s="1479">
        <v>1</v>
      </c>
      <c r="FW20" s="1731">
        <f t="shared" si="63"/>
        <v>0</v>
      </c>
      <c r="FX20" s="1732">
        <v>0</v>
      </c>
      <c r="FY20" s="2587">
        <f t="shared" si="85"/>
        <v>1</v>
      </c>
      <c r="FZ20" s="1731">
        <f t="shared" si="65"/>
        <v>0</v>
      </c>
      <c r="GA20" s="1732">
        <f t="shared" si="112"/>
        <v>1</v>
      </c>
      <c r="GB20" s="1">
        <f t="shared" si="87"/>
        <v>0</v>
      </c>
      <c r="GC20" s="2219">
        <v>0</v>
      </c>
      <c r="GD20" s="1895">
        <v>1</v>
      </c>
      <c r="GE20" s="2153" t="s">
        <v>15</v>
      </c>
      <c r="GF20" s="2153" t="s">
        <v>21</v>
      </c>
      <c r="GG20" s="2105" t="s">
        <v>17</v>
      </c>
      <c r="GH20" s="2105" t="s">
        <v>16</v>
      </c>
      <c r="GI20" s="2105" t="s">
        <v>19</v>
      </c>
      <c r="GJ20" s="2105" t="s">
        <v>19</v>
      </c>
      <c r="GK20" s="2105" t="s">
        <v>29</v>
      </c>
      <c r="GL20" s="2137" t="s">
        <v>101</v>
      </c>
      <c r="GM20" s="219" t="s">
        <v>1495</v>
      </c>
      <c r="GN20" s="871" t="s">
        <v>1066</v>
      </c>
      <c r="GO20" s="1721">
        <v>1</v>
      </c>
      <c r="GP20" s="873">
        <v>0</v>
      </c>
      <c r="GQ20" s="2086">
        <v>0</v>
      </c>
      <c r="GR20" s="2086">
        <v>0</v>
      </c>
      <c r="GS20" s="1895">
        <v>0</v>
      </c>
      <c r="GT20" s="2086">
        <v>0</v>
      </c>
      <c r="GU20" s="2086">
        <v>1</v>
      </c>
      <c r="GV20" s="1895">
        <v>0</v>
      </c>
    </row>
    <row r="21" spans="1:204" ht="38.25" x14ac:dyDescent="0.25">
      <c r="B21" s="7221"/>
      <c r="C21" s="5685"/>
      <c r="D21" s="7164"/>
      <c r="E21" s="7145"/>
      <c r="F21" s="7218"/>
      <c r="G21" s="7218"/>
      <c r="H21" s="5707"/>
      <c r="I21" s="5707"/>
      <c r="J21" s="5707"/>
      <c r="K21" s="5707"/>
      <c r="L21" s="5707"/>
      <c r="M21" s="5707"/>
      <c r="N21" s="5707"/>
      <c r="O21" s="5698"/>
      <c r="P21" s="5698"/>
      <c r="Q21" s="5698"/>
      <c r="R21" s="5704"/>
      <c r="S21" s="5698"/>
      <c r="T21" s="5698"/>
      <c r="U21" s="7127"/>
      <c r="V21" s="5698"/>
      <c r="W21" s="7206"/>
      <c r="X21" s="5692"/>
      <c r="Y21" s="2137" t="s">
        <v>112</v>
      </c>
      <c r="Z21" s="504" t="s">
        <v>1496</v>
      </c>
      <c r="AA21" s="5503" t="s">
        <v>986</v>
      </c>
      <c r="AB21" s="414">
        <v>6</v>
      </c>
      <c r="AC21" s="873">
        <v>1</v>
      </c>
      <c r="AD21" s="158">
        <f t="shared" si="99"/>
        <v>0.16666666666666666</v>
      </c>
      <c r="AE21" s="873">
        <v>2</v>
      </c>
      <c r="AF21" s="158">
        <f t="shared" si="100"/>
        <v>0.33333333333333331</v>
      </c>
      <c r="AG21" s="873">
        <v>2</v>
      </c>
      <c r="AH21" s="158">
        <f t="shared" si="101"/>
        <v>0.33333333333333331</v>
      </c>
      <c r="AI21" s="873">
        <v>1</v>
      </c>
      <c r="AJ21" s="159">
        <f t="shared" si="102"/>
        <v>0.16666666666666666</v>
      </c>
      <c r="AK21" s="228">
        <f t="shared" si="89"/>
        <v>0.99999999999999989</v>
      </c>
      <c r="AL21" s="2303" t="s">
        <v>112</v>
      </c>
      <c r="AM21" s="970" t="s">
        <v>2734</v>
      </c>
      <c r="AN21" s="1018" t="s">
        <v>2734</v>
      </c>
      <c r="AO21" s="970" t="s">
        <v>2753</v>
      </c>
      <c r="AP21" s="970" t="s">
        <v>2752</v>
      </c>
      <c r="AQ21" s="1039">
        <v>100</v>
      </c>
      <c r="AR21" s="970" t="s">
        <v>986</v>
      </c>
      <c r="AS21" s="971" t="s">
        <v>1579</v>
      </c>
      <c r="AT21" s="2275"/>
      <c r="AU21" s="920" t="s">
        <v>1704</v>
      </c>
      <c r="AW21" s="5336">
        <v>6</v>
      </c>
      <c r="AX21" s="4410">
        <f t="shared" si="5"/>
        <v>1</v>
      </c>
      <c r="AY21" s="4431">
        <f t="shared" si="6"/>
        <v>1</v>
      </c>
      <c r="AZ21" s="4411">
        <f t="shared" si="7"/>
        <v>0</v>
      </c>
      <c r="BA21" s="4420">
        <f t="shared" si="8"/>
        <v>1</v>
      </c>
      <c r="BB21" s="4421">
        <f t="shared" si="9"/>
        <v>11</v>
      </c>
      <c r="BC21" s="4104">
        <f t="shared" si="10"/>
        <v>-5</v>
      </c>
      <c r="BD21" s="4117">
        <f t="shared" si="11"/>
        <v>1.8333333333333333</v>
      </c>
      <c r="BE21" s="4430">
        <f t="shared" si="12"/>
        <v>0</v>
      </c>
      <c r="BF21" s="6575">
        <v>6</v>
      </c>
      <c r="BG21" s="6662"/>
      <c r="BH21" s="3957">
        <f t="shared" si="68"/>
        <v>2</v>
      </c>
      <c r="BI21" s="3782">
        <f t="shared" si="69"/>
        <v>1</v>
      </c>
      <c r="BJ21" s="4061">
        <f t="shared" si="13"/>
        <v>1</v>
      </c>
      <c r="BK21" s="4062">
        <f t="shared" si="14"/>
        <v>0.5</v>
      </c>
      <c r="BL21" s="3731">
        <f t="shared" si="15"/>
        <v>10</v>
      </c>
      <c r="BM21" s="3122">
        <f t="shared" si="16"/>
        <v>-4</v>
      </c>
      <c r="BN21" s="3120">
        <f t="shared" si="17"/>
        <v>1.6666666666666667</v>
      </c>
      <c r="BO21" s="3780">
        <f t="shared" si="18"/>
        <v>0</v>
      </c>
      <c r="BP21" s="3494"/>
      <c r="BQ21" s="6694">
        <v>6</v>
      </c>
      <c r="BR21" s="6695"/>
      <c r="BS21" s="2869">
        <f t="shared" si="117"/>
        <v>2</v>
      </c>
      <c r="BT21" s="2576">
        <f t="shared" si="118"/>
        <v>7</v>
      </c>
      <c r="BU21" s="2987">
        <f t="shared" si="21"/>
        <v>-5</v>
      </c>
      <c r="BV21" s="1701">
        <f t="shared" si="22"/>
        <v>3.5</v>
      </c>
      <c r="BW21" s="2587">
        <f t="shared" si="23"/>
        <v>9</v>
      </c>
      <c r="BX21" s="2991">
        <f t="shared" si="24"/>
        <v>-3</v>
      </c>
      <c r="BY21" s="1701">
        <f t="shared" si="25"/>
        <v>1.5</v>
      </c>
      <c r="BZ21" s="3151"/>
      <c r="CA21" s="6709">
        <v>6</v>
      </c>
      <c r="CB21" s="6817"/>
      <c r="CC21" s="2229">
        <v>1</v>
      </c>
      <c r="CD21" s="2230">
        <v>2</v>
      </c>
      <c r="CE21" s="2359">
        <f t="shared" si="71"/>
        <v>-1</v>
      </c>
      <c r="CF21" s="2231">
        <f t="shared" ref="CF21:CF22" si="123">CD21/CC21</f>
        <v>2</v>
      </c>
      <c r="CG21" s="2232">
        <f t="shared" si="27"/>
        <v>2</v>
      </c>
      <c r="CH21" s="2387">
        <f t="shared" si="72"/>
        <v>4</v>
      </c>
      <c r="CI21" s="2231">
        <f t="shared" si="28"/>
        <v>0.33333333333333331</v>
      </c>
      <c r="CJ21" s="5369">
        <v>18</v>
      </c>
      <c r="CY21" s="5966">
        <v>6</v>
      </c>
      <c r="CZ21" s="6052"/>
      <c r="DA21" s="4990">
        <v>0</v>
      </c>
      <c r="DB21" s="4990">
        <v>1</v>
      </c>
      <c r="DC21" s="4415">
        <f t="shared" si="29"/>
        <v>1</v>
      </c>
      <c r="DD21" s="4324" t="e">
        <f t="shared" si="120"/>
        <v>#DIV/0!</v>
      </c>
      <c r="DE21" s="4416">
        <f t="shared" si="73"/>
        <v>11</v>
      </c>
      <c r="DF21" s="4099">
        <f t="shared" si="31"/>
        <v>-5</v>
      </c>
      <c r="DG21" s="4117">
        <f t="shared" si="88"/>
        <v>1.8333333333333333</v>
      </c>
      <c r="DH21" s="6015">
        <v>6</v>
      </c>
      <c r="DI21" s="6016"/>
      <c r="DJ21" s="4911">
        <v>1</v>
      </c>
      <c r="DK21" s="4911">
        <v>0</v>
      </c>
      <c r="DL21" s="4426">
        <f t="shared" si="33"/>
        <v>1</v>
      </c>
      <c r="DM21" s="4427">
        <f t="shared" si="105"/>
        <v>0</v>
      </c>
      <c r="DN21" s="4428">
        <f t="shared" si="74"/>
        <v>11</v>
      </c>
      <c r="DO21" s="4099">
        <f t="shared" si="35"/>
        <v>-5</v>
      </c>
      <c r="DP21" s="4117">
        <f t="shared" si="36"/>
        <v>1.8333333333333333</v>
      </c>
      <c r="DQ21" s="6404">
        <v>6</v>
      </c>
      <c r="DR21" s="6405"/>
      <c r="DS21" s="4909">
        <v>0</v>
      </c>
      <c r="DT21" s="4909">
        <v>0</v>
      </c>
      <c r="DU21" s="4860">
        <f t="shared" si="37"/>
        <v>0</v>
      </c>
      <c r="DV21" s="4861">
        <v>0</v>
      </c>
      <c r="DW21" s="4651">
        <f t="shared" si="75"/>
        <v>11</v>
      </c>
      <c r="DX21" s="4099">
        <f t="shared" si="39"/>
        <v>-5</v>
      </c>
      <c r="DY21" s="4117">
        <f t="shared" si="40"/>
        <v>1.8333333333333333</v>
      </c>
      <c r="DZ21" s="5966">
        <v>6</v>
      </c>
      <c r="EA21" s="6052"/>
      <c r="EB21" s="3493">
        <v>1</v>
      </c>
      <c r="EC21" s="3493">
        <v>0</v>
      </c>
      <c r="ED21" s="3225">
        <f t="shared" si="41"/>
        <v>-1</v>
      </c>
      <c r="EE21" s="1732">
        <f t="shared" si="121"/>
        <v>0</v>
      </c>
      <c r="EF21" s="3276">
        <f t="shared" si="76"/>
        <v>9</v>
      </c>
      <c r="EG21" s="1731">
        <f t="shared" si="43"/>
        <v>-3</v>
      </c>
      <c r="EH21" s="1732">
        <f t="shared" si="106"/>
        <v>1.5</v>
      </c>
      <c r="EI21" s="6015">
        <v>6</v>
      </c>
      <c r="EJ21" s="6016"/>
      <c r="EK21" s="3198">
        <v>1</v>
      </c>
      <c r="EL21" s="3198">
        <v>1</v>
      </c>
      <c r="EM21" s="1808">
        <f t="shared" si="45"/>
        <v>0</v>
      </c>
      <c r="EN21" s="1732">
        <f t="shared" si="107"/>
        <v>1</v>
      </c>
      <c r="EO21" s="3016">
        <f t="shared" si="77"/>
        <v>10</v>
      </c>
      <c r="EP21" s="1731">
        <f t="shared" si="47"/>
        <v>-4</v>
      </c>
      <c r="EQ21" s="1732">
        <f t="shared" si="48"/>
        <v>1.6666666666666667</v>
      </c>
      <c r="ER21" s="6404">
        <v>6</v>
      </c>
      <c r="ES21" s="6405"/>
      <c r="ET21" s="3652">
        <v>0</v>
      </c>
      <c r="EU21" s="3652">
        <v>0</v>
      </c>
      <c r="EV21" s="1731">
        <f t="shared" si="49"/>
        <v>0</v>
      </c>
      <c r="EW21" s="1732">
        <v>0</v>
      </c>
      <c r="EX21" s="3638">
        <f t="shared" si="78"/>
        <v>10</v>
      </c>
      <c r="EY21" s="1731">
        <f t="shared" si="51"/>
        <v>-4</v>
      </c>
      <c r="EZ21" s="3951">
        <f t="shared" si="52"/>
        <v>1.6666666666666667</v>
      </c>
      <c r="FA21" s="6694">
        <v>6</v>
      </c>
      <c r="FB21" s="6695"/>
      <c r="FC21" s="1479">
        <v>2</v>
      </c>
      <c r="FD21" s="1479">
        <v>3</v>
      </c>
      <c r="FE21" s="2011">
        <f t="shared" si="108"/>
        <v>1</v>
      </c>
      <c r="FF21" s="1732">
        <v>0</v>
      </c>
      <c r="FG21" s="2587">
        <f t="shared" si="55"/>
        <v>5</v>
      </c>
      <c r="FH21" s="1731">
        <f t="shared" si="56"/>
        <v>1</v>
      </c>
      <c r="FI21" s="1732">
        <f t="shared" si="109"/>
        <v>0.83333333333333337</v>
      </c>
      <c r="FJ21" s="6694">
        <v>6</v>
      </c>
      <c r="FK21" s="6695"/>
      <c r="FL21" s="1479">
        <v>0</v>
      </c>
      <c r="FM21" s="1479">
        <v>4</v>
      </c>
      <c r="FN21" s="1731">
        <f t="shared" si="58"/>
        <v>-4</v>
      </c>
      <c r="FO21" s="1732" t="e">
        <f t="shared" si="110"/>
        <v>#DIV/0!</v>
      </c>
      <c r="FP21" s="2587">
        <f t="shared" si="60"/>
        <v>9</v>
      </c>
      <c r="FQ21" s="1731">
        <f t="shared" si="61"/>
        <v>-3</v>
      </c>
      <c r="FR21" s="1732">
        <f t="shared" si="111"/>
        <v>1.5</v>
      </c>
      <c r="FS21" s="6694">
        <v>6</v>
      </c>
      <c r="FT21" s="6695"/>
      <c r="FU21" s="1479">
        <v>0</v>
      </c>
      <c r="FV21" s="1479">
        <v>0</v>
      </c>
      <c r="FW21" s="1731">
        <f t="shared" si="63"/>
        <v>0</v>
      </c>
      <c r="FX21" s="1732">
        <v>0</v>
      </c>
      <c r="FY21" s="2587">
        <f t="shared" si="85"/>
        <v>9</v>
      </c>
      <c r="FZ21" s="1731">
        <f t="shared" si="65"/>
        <v>-3</v>
      </c>
      <c r="GA21" s="1732">
        <f t="shared" si="112"/>
        <v>1.5</v>
      </c>
      <c r="GB21" s="1">
        <f t="shared" si="87"/>
        <v>0</v>
      </c>
      <c r="GC21" s="2219">
        <v>0</v>
      </c>
      <c r="GD21" s="1895">
        <v>1</v>
      </c>
      <c r="GE21" s="2153" t="s">
        <v>15</v>
      </c>
      <c r="GF21" s="2153" t="s">
        <v>21</v>
      </c>
      <c r="GG21" s="2105" t="s">
        <v>17</v>
      </c>
      <c r="GH21" s="2105" t="s">
        <v>16</v>
      </c>
      <c r="GI21" s="2105" t="s">
        <v>19</v>
      </c>
      <c r="GJ21" s="2105" t="s">
        <v>19</v>
      </c>
      <c r="GK21" s="2105" t="s">
        <v>29</v>
      </c>
      <c r="GL21" s="2137" t="s">
        <v>112</v>
      </c>
      <c r="GM21" s="219" t="s">
        <v>1496</v>
      </c>
      <c r="GN21" s="871" t="s">
        <v>986</v>
      </c>
      <c r="GO21" s="1721">
        <v>6</v>
      </c>
      <c r="GP21" s="873">
        <v>2</v>
      </c>
      <c r="GQ21" s="2086">
        <v>2</v>
      </c>
      <c r="GR21" s="2086">
        <v>0</v>
      </c>
      <c r="GS21" s="1895">
        <v>1</v>
      </c>
      <c r="GT21" s="2086">
        <v>2</v>
      </c>
      <c r="GU21" s="2086">
        <v>4</v>
      </c>
      <c r="GV21" s="1895">
        <v>0.33333333333333331</v>
      </c>
    </row>
    <row r="22" spans="1:204" ht="63.75" customHeight="1" x14ac:dyDescent="0.25">
      <c r="B22" s="7221"/>
      <c r="C22" s="5686"/>
      <c r="D22" s="7101"/>
      <c r="E22" s="7103"/>
      <c r="F22" s="7198"/>
      <c r="G22" s="7198"/>
      <c r="H22" s="5708"/>
      <c r="I22" s="5708"/>
      <c r="J22" s="5708"/>
      <c r="K22" s="5708"/>
      <c r="L22" s="5708"/>
      <c r="M22" s="5708"/>
      <c r="N22" s="5708"/>
      <c r="O22" s="5699"/>
      <c r="P22" s="5699"/>
      <c r="Q22" s="5699"/>
      <c r="R22" s="5705"/>
      <c r="S22" s="5699"/>
      <c r="T22" s="5699"/>
      <c r="U22" s="7128"/>
      <c r="V22" s="5699"/>
      <c r="W22" s="7207"/>
      <c r="X22" s="5693"/>
      <c r="Y22" s="2137" t="s">
        <v>84</v>
      </c>
      <c r="Z22" s="507" t="s">
        <v>1497</v>
      </c>
      <c r="AA22" s="5503" t="s">
        <v>1498</v>
      </c>
      <c r="AB22" s="414">
        <v>5</v>
      </c>
      <c r="AC22" s="874">
        <v>3</v>
      </c>
      <c r="AD22" s="163">
        <f t="shared" si="99"/>
        <v>0.6</v>
      </c>
      <c r="AE22" s="874">
        <v>2</v>
      </c>
      <c r="AF22" s="163">
        <f t="shared" si="100"/>
        <v>0.4</v>
      </c>
      <c r="AG22" s="874">
        <v>0</v>
      </c>
      <c r="AH22" s="163">
        <f t="shared" si="101"/>
        <v>0</v>
      </c>
      <c r="AI22" s="874">
        <v>0</v>
      </c>
      <c r="AJ22" s="164">
        <f t="shared" si="102"/>
        <v>0</v>
      </c>
      <c r="AK22" s="228">
        <f t="shared" si="89"/>
        <v>1</v>
      </c>
      <c r="AL22" s="2303" t="s">
        <v>84</v>
      </c>
      <c r="AM22" s="970" t="s">
        <v>2735</v>
      </c>
      <c r="AN22" s="1018" t="s">
        <v>2735</v>
      </c>
      <c r="AO22" s="970" t="s">
        <v>2754</v>
      </c>
      <c r="AP22" s="970" t="s">
        <v>2755</v>
      </c>
      <c r="AQ22" s="1039">
        <v>100</v>
      </c>
      <c r="AR22" s="970" t="s">
        <v>1401</v>
      </c>
      <c r="AS22" s="970" t="s">
        <v>1579</v>
      </c>
      <c r="AT22" s="2275"/>
      <c r="AU22" s="920" t="s">
        <v>1704</v>
      </c>
      <c r="AW22" s="5336">
        <v>5</v>
      </c>
      <c r="AX22" s="4410">
        <f t="shared" si="5"/>
        <v>0</v>
      </c>
      <c r="AY22" s="4431">
        <f t="shared" si="6"/>
        <v>0</v>
      </c>
      <c r="AZ22" s="4411">
        <f t="shared" si="7"/>
        <v>0</v>
      </c>
      <c r="BA22" s="4420" t="e">
        <f t="shared" si="8"/>
        <v>#DIV/0!</v>
      </c>
      <c r="BB22" s="4421">
        <f t="shared" si="9"/>
        <v>5</v>
      </c>
      <c r="BC22" s="4104">
        <f t="shared" si="10"/>
        <v>0</v>
      </c>
      <c r="BD22" s="4117">
        <f t="shared" si="11"/>
        <v>1</v>
      </c>
      <c r="BE22" s="4430">
        <f t="shared" si="12"/>
        <v>0</v>
      </c>
      <c r="BF22" s="6575">
        <v>5</v>
      </c>
      <c r="BG22" s="6662"/>
      <c r="BH22" s="3957">
        <f t="shared" si="68"/>
        <v>0</v>
      </c>
      <c r="BI22" s="3782">
        <f t="shared" si="69"/>
        <v>0</v>
      </c>
      <c r="BJ22" s="4061">
        <f t="shared" si="13"/>
        <v>0</v>
      </c>
      <c r="BK22" s="4062" t="e">
        <f t="shared" si="14"/>
        <v>#DIV/0!</v>
      </c>
      <c r="BL22" s="3731">
        <f t="shared" si="15"/>
        <v>5</v>
      </c>
      <c r="BM22" s="3122">
        <f t="shared" si="16"/>
        <v>0</v>
      </c>
      <c r="BN22" s="3120">
        <f t="shared" si="17"/>
        <v>1</v>
      </c>
      <c r="BO22" s="3780">
        <f t="shared" si="18"/>
        <v>0</v>
      </c>
      <c r="BP22" s="3494"/>
      <c r="BQ22" s="6694">
        <v>5</v>
      </c>
      <c r="BR22" s="6695"/>
      <c r="BS22" s="2869">
        <f t="shared" si="117"/>
        <v>2</v>
      </c>
      <c r="BT22" s="2576">
        <f t="shared" si="118"/>
        <v>2</v>
      </c>
      <c r="BU22" s="2987">
        <f t="shared" si="21"/>
        <v>0</v>
      </c>
      <c r="BV22" s="1701">
        <f t="shared" si="22"/>
        <v>1</v>
      </c>
      <c r="BW22" s="2587">
        <f t="shared" si="23"/>
        <v>5</v>
      </c>
      <c r="BX22" s="2991">
        <f t="shared" si="24"/>
        <v>0</v>
      </c>
      <c r="BY22" s="1701">
        <f t="shared" si="25"/>
        <v>1</v>
      </c>
      <c r="BZ22" s="3151"/>
      <c r="CA22" s="6709">
        <v>5</v>
      </c>
      <c r="CB22" s="6817"/>
      <c r="CC22" s="2229">
        <v>3</v>
      </c>
      <c r="CD22" s="2230">
        <v>3</v>
      </c>
      <c r="CE22" s="2359">
        <f t="shared" si="71"/>
        <v>0</v>
      </c>
      <c r="CF22" s="2231">
        <f t="shared" si="123"/>
        <v>1</v>
      </c>
      <c r="CG22" s="2232">
        <f t="shared" si="27"/>
        <v>3</v>
      </c>
      <c r="CH22" s="2387">
        <f t="shared" si="72"/>
        <v>2</v>
      </c>
      <c r="CI22" s="2231">
        <f t="shared" si="28"/>
        <v>0.6</v>
      </c>
      <c r="CJ22" s="5372">
        <v>19</v>
      </c>
      <c r="CY22" s="5966">
        <v>5</v>
      </c>
      <c r="CZ22" s="6052"/>
      <c r="DA22" s="4990">
        <v>0</v>
      </c>
      <c r="DB22" s="4990">
        <v>0</v>
      </c>
      <c r="DC22" s="4415">
        <f t="shared" si="29"/>
        <v>0</v>
      </c>
      <c r="DD22" s="4324" t="e">
        <f t="shared" si="120"/>
        <v>#DIV/0!</v>
      </c>
      <c r="DE22" s="4416">
        <f t="shared" si="73"/>
        <v>5</v>
      </c>
      <c r="DF22" s="4099">
        <f t="shared" si="31"/>
        <v>0</v>
      </c>
      <c r="DG22" s="4117">
        <f t="shared" si="88"/>
        <v>1</v>
      </c>
      <c r="DH22" s="6015">
        <v>5</v>
      </c>
      <c r="DI22" s="6016"/>
      <c r="DJ22" s="4911">
        <v>0</v>
      </c>
      <c r="DK22" s="4911">
        <v>0</v>
      </c>
      <c r="DL22" s="4426">
        <f t="shared" si="33"/>
        <v>0</v>
      </c>
      <c r="DM22" s="4427" t="e">
        <f t="shared" si="105"/>
        <v>#DIV/0!</v>
      </c>
      <c r="DN22" s="4428">
        <f t="shared" si="74"/>
        <v>5</v>
      </c>
      <c r="DO22" s="4099">
        <f t="shared" si="35"/>
        <v>0</v>
      </c>
      <c r="DP22" s="4117">
        <f t="shared" si="36"/>
        <v>1</v>
      </c>
      <c r="DQ22" s="6404">
        <v>5</v>
      </c>
      <c r="DR22" s="6405"/>
      <c r="DS22" s="4909">
        <v>0</v>
      </c>
      <c r="DT22" s="4909">
        <v>0</v>
      </c>
      <c r="DU22" s="4860">
        <f t="shared" si="37"/>
        <v>0</v>
      </c>
      <c r="DV22" s="4861" t="e">
        <f t="shared" ref="DV22" si="124">DT22/DS22</f>
        <v>#DIV/0!</v>
      </c>
      <c r="DW22" s="4651">
        <f t="shared" si="75"/>
        <v>5</v>
      </c>
      <c r="DX22" s="4099">
        <f t="shared" si="39"/>
        <v>0</v>
      </c>
      <c r="DY22" s="4117">
        <f t="shared" si="40"/>
        <v>1</v>
      </c>
      <c r="DZ22" s="5966">
        <v>5</v>
      </c>
      <c r="EA22" s="6052"/>
      <c r="EB22" s="3493">
        <v>0</v>
      </c>
      <c r="EC22" s="3493">
        <v>0</v>
      </c>
      <c r="ED22" s="3225">
        <f t="shared" si="41"/>
        <v>0</v>
      </c>
      <c r="EE22" s="1732" t="e">
        <f t="shared" si="121"/>
        <v>#DIV/0!</v>
      </c>
      <c r="EF22" s="3276">
        <f t="shared" si="76"/>
        <v>5</v>
      </c>
      <c r="EG22" s="1731">
        <f t="shared" si="43"/>
        <v>0</v>
      </c>
      <c r="EH22" s="1732">
        <f t="shared" si="106"/>
        <v>1</v>
      </c>
      <c r="EI22" s="6015">
        <v>5</v>
      </c>
      <c r="EJ22" s="6016"/>
      <c r="EK22" s="3198">
        <v>0</v>
      </c>
      <c r="EL22" s="3198">
        <v>0</v>
      </c>
      <c r="EM22" s="1808">
        <f t="shared" si="45"/>
        <v>0</v>
      </c>
      <c r="EN22" s="1732" t="e">
        <f t="shared" si="107"/>
        <v>#DIV/0!</v>
      </c>
      <c r="EO22" s="3016">
        <f t="shared" si="77"/>
        <v>5</v>
      </c>
      <c r="EP22" s="1731">
        <f t="shared" si="47"/>
        <v>0</v>
      </c>
      <c r="EQ22" s="1732">
        <f t="shared" si="48"/>
        <v>1</v>
      </c>
      <c r="ER22" s="6404">
        <v>5</v>
      </c>
      <c r="ES22" s="6405"/>
      <c r="ET22" s="3652">
        <v>0</v>
      </c>
      <c r="EU22" s="3652">
        <v>0</v>
      </c>
      <c r="EV22" s="1731">
        <f t="shared" si="49"/>
        <v>0</v>
      </c>
      <c r="EW22" s="1732" t="e">
        <f t="shared" ref="EW22" si="125">EU22/ET22</f>
        <v>#DIV/0!</v>
      </c>
      <c r="EX22" s="3638">
        <f t="shared" si="78"/>
        <v>5</v>
      </c>
      <c r="EY22" s="1731">
        <f t="shared" si="51"/>
        <v>0</v>
      </c>
      <c r="EZ22" s="3951">
        <f t="shared" si="52"/>
        <v>1</v>
      </c>
      <c r="FA22" s="6694">
        <v>5</v>
      </c>
      <c r="FB22" s="6695"/>
      <c r="FC22" s="1479">
        <v>2</v>
      </c>
      <c r="FD22" s="1479">
        <v>2</v>
      </c>
      <c r="FE22" s="2011">
        <f t="shared" si="108"/>
        <v>0</v>
      </c>
      <c r="FF22" s="1732">
        <v>0</v>
      </c>
      <c r="FG22" s="2587">
        <f t="shared" si="55"/>
        <v>5</v>
      </c>
      <c r="FH22" s="1731">
        <f t="shared" si="56"/>
        <v>0</v>
      </c>
      <c r="FI22" s="1732">
        <f t="shared" si="109"/>
        <v>1</v>
      </c>
      <c r="FJ22" s="6694">
        <v>5</v>
      </c>
      <c r="FK22" s="6695"/>
      <c r="FL22" s="1479">
        <v>0</v>
      </c>
      <c r="FM22" s="1479">
        <v>0</v>
      </c>
      <c r="FN22" s="1731">
        <f t="shared" si="58"/>
        <v>0</v>
      </c>
      <c r="FO22" s="1732" t="e">
        <f t="shared" si="110"/>
        <v>#DIV/0!</v>
      </c>
      <c r="FP22" s="2587">
        <f t="shared" si="60"/>
        <v>5</v>
      </c>
      <c r="FQ22" s="1731">
        <f t="shared" si="61"/>
        <v>0</v>
      </c>
      <c r="FR22" s="1732">
        <f t="shared" si="111"/>
        <v>1</v>
      </c>
      <c r="FS22" s="6694">
        <v>5</v>
      </c>
      <c r="FT22" s="6695"/>
      <c r="FU22" s="1479">
        <v>0</v>
      </c>
      <c r="FV22" s="1479">
        <v>0</v>
      </c>
      <c r="FW22" s="1731">
        <f t="shared" si="63"/>
        <v>0</v>
      </c>
      <c r="FX22" s="1732" t="e">
        <f t="shared" si="115"/>
        <v>#DIV/0!</v>
      </c>
      <c r="FY22" s="2587">
        <f t="shared" si="85"/>
        <v>5</v>
      </c>
      <c r="FZ22" s="1731">
        <f t="shared" si="65"/>
        <v>0</v>
      </c>
      <c r="GA22" s="1732">
        <f t="shared" si="112"/>
        <v>1</v>
      </c>
      <c r="GB22" s="1">
        <f t="shared" si="87"/>
        <v>0</v>
      </c>
      <c r="GC22" s="2219">
        <v>0</v>
      </c>
      <c r="GD22" s="1895">
        <v>1</v>
      </c>
      <c r="GE22" s="2153" t="s">
        <v>15</v>
      </c>
      <c r="GF22" s="2153" t="s">
        <v>21</v>
      </c>
      <c r="GG22" s="2105" t="s">
        <v>17</v>
      </c>
      <c r="GH22" s="2105" t="s">
        <v>16</v>
      </c>
      <c r="GI22" s="2105" t="s">
        <v>19</v>
      </c>
      <c r="GJ22" s="2105" t="s">
        <v>19</v>
      </c>
      <c r="GK22" s="2105" t="s">
        <v>29</v>
      </c>
      <c r="GL22" s="2137" t="s">
        <v>84</v>
      </c>
      <c r="GM22" s="226" t="s">
        <v>1497</v>
      </c>
      <c r="GN22" s="871" t="s">
        <v>1498</v>
      </c>
      <c r="GO22" s="1721">
        <v>5</v>
      </c>
      <c r="GP22" s="874">
        <v>3</v>
      </c>
      <c r="GQ22" s="2086">
        <v>3</v>
      </c>
      <c r="GR22" s="2086">
        <v>0</v>
      </c>
      <c r="GS22" s="1895">
        <v>1</v>
      </c>
      <c r="GT22" s="2086">
        <v>3</v>
      </c>
      <c r="GU22" s="2086">
        <v>2</v>
      </c>
      <c r="GV22" s="1895">
        <v>0.6</v>
      </c>
    </row>
    <row r="23" spans="1:204" ht="49.5" customHeight="1" x14ac:dyDescent="0.25">
      <c r="A23" s="1">
        <f t="shared" ref="A23" si="126">SUM(A13+1)</f>
        <v>5</v>
      </c>
      <c r="B23" s="7221"/>
      <c r="C23" s="5684">
        <v>104</v>
      </c>
      <c r="D23" s="7100">
        <v>5</v>
      </c>
      <c r="E23" s="7102" t="s">
        <v>31</v>
      </c>
      <c r="F23" s="7197" t="s">
        <v>15</v>
      </c>
      <c r="G23" s="7197" t="s">
        <v>21</v>
      </c>
      <c r="H23" s="5706" t="s">
        <v>17</v>
      </c>
      <c r="I23" s="5706" t="s">
        <v>16</v>
      </c>
      <c r="J23" s="5706" t="s">
        <v>19</v>
      </c>
      <c r="K23" s="5706" t="s">
        <v>19</v>
      </c>
      <c r="L23" s="5706" t="s">
        <v>20</v>
      </c>
      <c r="M23" s="5706" t="s">
        <v>21</v>
      </c>
      <c r="N23" s="5706" t="s">
        <v>579</v>
      </c>
      <c r="O23" s="5706" t="s">
        <v>585</v>
      </c>
      <c r="P23" s="5697" t="s">
        <v>329</v>
      </c>
      <c r="Q23" s="5697" t="s">
        <v>330</v>
      </c>
      <c r="R23" s="5703" t="s">
        <v>334</v>
      </c>
      <c r="S23" s="5697" t="s">
        <v>433</v>
      </c>
      <c r="T23" s="5697" t="s">
        <v>435</v>
      </c>
      <c r="U23" s="7126" t="s">
        <v>707</v>
      </c>
      <c r="V23" s="5697" t="s">
        <v>564</v>
      </c>
      <c r="W23" s="7205">
        <v>23375843.210000001</v>
      </c>
      <c r="X23" s="5691" t="s">
        <v>32</v>
      </c>
      <c r="Y23" s="2136" t="s">
        <v>16</v>
      </c>
      <c r="Z23" s="520" t="s">
        <v>1186</v>
      </c>
      <c r="AA23" s="500" t="s">
        <v>1187</v>
      </c>
      <c r="AB23" s="5504">
        <v>1</v>
      </c>
      <c r="AC23" s="1197">
        <v>0</v>
      </c>
      <c r="AD23" s="3104">
        <f>AC23/AB23</f>
        <v>0</v>
      </c>
      <c r="AE23" s="1197">
        <v>0</v>
      </c>
      <c r="AF23" s="3104">
        <f>AE23/AB23</f>
        <v>0</v>
      </c>
      <c r="AG23" s="1197">
        <v>0</v>
      </c>
      <c r="AH23" s="3104">
        <f>AG23/AB23</f>
        <v>0</v>
      </c>
      <c r="AI23" s="1197">
        <v>1</v>
      </c>
      <c r="AJ23" s="3104">
        <f t="shared" ref="AJ23:AJ30" si="127">AI23/AB23</f>
        <v>1</v>
      </c>
      <c r="AK23" s="613">
        <f t="shared" ref="AK23:AK29" si="128">SUM(AD23+AF23+AH23+AJ23)</f>
        <v>1</v>
      </c>
      <c r="AL23" s="2275">
        <v>1</v>
      </c>
      <c r="AM23" s="959" t="s">
        <v>2552</v>
      </c>
      <c r="AN23" s="959" t="s">
        <v>2554</v>
      </c>
      <c r="AO23" s="970" t="s">
        <v>2553</v>
      </c>
      <c r="AP23" s="970" t="s">
        <v>2555</v>
      </c>
      <c r="AQ23" s="970">
        <v>100</v>
      </c>
      <c r="AR23" s="970" t="s">
        <v>1187</v>
      </c>
      <c r="AS23" s="959" t="s">
        <v>1579</v>
      </c>
      <c r="AT23" s="2275"/>
      <c r="AU23" s="920" t="s">
        <v>1704</v>
      </c>
      <c r="AW23" s="5336">
        <v>1</v>
      </c>
      <c r="AX23" s="4410">
        <f t="shared" si="5"/>
        <v>1</v>
      </c>
      <c r="AY23" s="4431">
        <f t="shared" si="6"/>
        <v>0</v>
      </c>
      <c r="AZ23" s="4411">
        <f t="shared" si="7"/>
        <v>1</v>
      </c>
      <c r="BA23" s="4420">
        <f t="shared" si="8"/>
        <v>0</v>
      </c>
      <c r="BB23" s="4421">
        <f t="shared" si="9"/>
        <v>1</v>
      </c>
      <c r="BC23" s="4104">
        <f t="shared" si="10"/>
        <v>0</v>
      </c>
      <c r="BD23" s="4117">
        <f t="shared" si="11"/>
        <v>1</v>
      </c>
      <c r="BE23" s="4430">
        <f t="shared" si="12"/>
        <v>0</v>
      </c>
      <c r="BF23" s="6575">
        <v>1</v>
      </c>
      <c r="BG23" s="6662"/>
      <c r="BH23" s="3781">
        <f t="shared" si="68"/>
        <v>0</v>
      </c>
      <c r="BI23" s="3782">
        <f t="shared" si="69"/>
        <v>1</v>
      </c>
      <c r="BJ23" s="4061">
        <f t="shared" si="13"/>
        <v>-1</v>
      </c>
      <c r="BK23" s="4062" t="e">
        <f t="shared" si="14"/>
        <v>#DIV/0!</v>
      </c>
      <c r="BL23" s="3731">
        <f t="shared" si="15"/>
        <v>1</v>
      </c>
      <c r="BM23" s="3122">
        <f t="shared" si="16"/>
        <v>0</v>
      </c>
      <c r="BN23" s="3120">
        <f t="shared" si="17"/>
        <v>1</v>
      </c>
      <c r="BO23" s="3780">
        <f t="shared" si="18"/>
        <v>0</v>
      </c>
      <c r="BP23" s="3494"/>
      <c r="BQ23" s="6673">
        <v>1</v>
      </c>
      <c r="BR23" s="6674"/>
      <c r="BS23" s="2869">
        <f t="shared" ref="BS23:BS24" si="129">SUM(FC23+FL23+FU23)</f>
        <v>0</v>
      </c>
      <c r="BT23" s="2710">
        <f t="shared" ref="BT23:BT24" si="130">SUM(FD23+FM23+FV23)</f>
        <v>0</v>
      </c>
      <c r="BU23" s="2987">
        <f t="shared" si="21"/>
        <v>0</v>
      </c>
      <c r="BV23" s="1701" t="e">
        <f t="shared" si="22"/>
        <v>#DIV/0!</v>
      </c>
      <c r="BW23" s="2683">
        <f t="shared" si="23"/>
        <v>0</v>
      </c>
      <c r="BX23" s="2991">
        <f t="shared" si="24"/>
        <v>1</v>
      </c>
      <c r="BY23" s="1701">
        <f t="shared" si="25"/>
        <v>0</v>
      </c>
      <c r="BZ23" s="3151"/>
      <c r="CA23" s="7031">
        <v>1</v>
      </c>
      <c r="CB23" s="7032"/>
      <c r="CC23" s="2229">
        <v>0</v>
      </c>
      <c r="CD23" s="2230">
        <v>0</v>
      </c>
      <c r="CE23" s="2359">
        <f t="shared" si="71"/>
        <v>0</v>
      </c>
      <c r="CF23" s="2231">
        <v>0</v>
      </c>
      <c r="CG23" s="2232">
        <f t="shared" si="27"/>
        <v>0</v>
      </c>
      <c r="CH23" s="2387">
        <f t="shared" si="72"/>
        <v>1</v>
      </c>
      <c r="CI23" s="2231">
        <f t="shared" si="28"/>
        <v>0</v>
      </c>
      <c r="CJ23" s="5369">
        <v>20</v>
      </c>
      <c r="CY23" s="5966">
        <v>1</v>
      </c>
      <c r="CZ23" s="6052"/>
      <c r="DA23" s="5007">
        <v>1</v>
      </c>
      <c r="DB23" s="5007">
        <v>0</v>
      </c>
      <c r="DC23" s="5008">
        <f t="shared" si="29"/>
        <v>-1</v>
      </c>
      <c r="DD23" s="5009">
        <f t="shared" si="120"/>
        <v>0</v>
      </c>
      <c r="DE23" s="5010">
        <f t="shared" si="73"/>
        <v>1</v>
      </c>
      <c r="DF23" s="4099">
        <f t="shared" si="31"/>
        <v>0</v>
      </c>
      <c r="DG23" s="4117">
        <f t="shared" si="88"/>
        <v>1</v>
      </c>
      <c r="DH23" s="6270">
        <v>1</v>
      </c>
      <c r="DI23" s="6271"/>
      <c r="DJ23" s="5038">
        <v>0</v>
      </c>
      <c r="DK23" s="5038">
        <v>0</v>
      </c>
      <c r="DL23" s="4422">
        <f t="shared" si="33"/>
        <v>0</v>
      </c>
      <c r="DM23" s="4423" t="e">
        <f t="shared" si="105"/>
        <v>#DIV/0!</v>
      </c>
      <c r="DN23" s="5039">
        <f t="shared" si="74"/>
        <v>1</v>
      </c>
      <c r="DO23" s="4099">
        <f t="shared" si="35"/>
        <v>0</v>
      </c>
      <c r="DP23" s="4117">
        <f t="shared" si="36"/>
        <v>1</v>
      </c>
      <c r="DQ23" s="5970">
        <v>1</v>
      </c>
      <c r="DR23" s="6055"/>
      <c r="DS23" s="4909">
        <v>0</v>
      </c>
      <c r="DT23" s="4909">
        <v>0</v>
      </c>
      <c r="DU23" s="4860">
        <f t="shared" si="37"/>
        <v>0</v>
      </c>
      <c r="DV23" s="4861">
        <v>0</v>
      </c>
      <c r="DW23" s="4651">
        <f t="shared" si="75"/>
        <v>1</v>
      </c>
      <c r="DX23" s="4099">
        <f t="shared" si="39"/>
        <v>0</v>
      </c>
      <c r="DY23" s="4117">
        <f t="shared" si="40"/>
        <v>1</v>
      </c>
      <c r="DZ23" s="5966">
        <v>1</v>
      </c>
      <c r="EA23" s="6052"/>
      <c r="EB23" s="3417">
        <v>0</v>
      </c>
      <c r="EC23" s="3417">
        <v>0</v>
      </c>
      <c r="ED23" s="3225">
        <f t="shared" si="41"/>
        <v>0</v>
      </c>
      <c r="EE23" s="1732" t="e">
        <f t="shared" si="121"/>
        <v>#DIV/0!</v>
      </c>
      <c r="EF23" s="3276">
        <f t="shared" si="76"/>
        <v>0</v>
      </c>
      <c r="EG23" s="1731">
        <f t="shared" si="43"/>
        <v>1</v>
      </c>
      <c r="EH23" s="1732">
        <f t="shared" si="106"/>
        <v>0</v>
      </c>
      <c r="EI23" s="6270">
        <v>1</v>
      </c>
      <c r="EJ23" s="6271"/>
      <c r="EK23" s="3458">
        <v>0</v>
      </c>
      <c r="EL23" s="3458">
        <v>1</v>
      </c>
      <c r="EM23" s="1808">
        <f t="shared" si="45"/>
        <v>-1</v>
      </c>
      <c r="EN23" s="1732" t="e">
        <f t="shared" si="107"/>
        <v>#DIV/0!</v>
      </c>
      <c r="EO23" s="3459">
        <f t="shared" si="77"/>
        <v>1</v>
      </c>
      <c r="EP23" s="1731">
        <f t="shared" si="47"/>
        <v>0</v>
      </c>
      <c r="EQ23" s="1732">
        <f t="shared" si="48"/>
        <v>1</v>
      </c>
      <c r="ER23" s="5970">
        <v>1</v>
      </c>
      <c r="ES23" s="6055"/>
      <c r="ET23" s="3654">
        <v>0</v>
      </c>
      <c r="EU23" s="3654">
        <v>0</v>
      </c>
      <c r="EV23" s="1731">
        <f t="shared" si="49"/>
        <v>0</v>
      </c>
      <c r="EW23" s="1732">
        <v>0</v>
      </c>
      <c r="EX23" s="3621">
        <f t="shared" si="78"/>
        <v>1</v>
      </c>
      <c r="EY23" s="1731">
        <f t="shared" si="51"/>
        <v>0</v>
      </c>
      <c r="EZ23" s="3951">
        <f t="shared" si="52"/>
        <v>1</v>
      </c>
      <c r="FA23" s="6673">
        <v>1</v>
      </c>
      <c r="FB23" s="6674"/>
      <c r="FC23" s="2697">
        <v>0</v>
      </c>
      <c r="FD23" s="2697">
        <v>0</v>
      </c>
      <c r="FE23" s="2011">
        <f t="shared" ref="FE23:FE39" si="131">FD23-FC23</f>
        <v>0</v>
      </c>
      <c r="FF23" s="1732">
        <v>0</v>
      </c>
      <c r="FG23" s="2683">
        <f t="shared" si="55"/>
        <v>0</v>
      </c>
      <c r="FH23" s="1731">
        <f t="shared" si="56"/>
        <v>1</v>
      </c>
      <c r="FI23" s="1732">
        <f t="shared" ref="FI23:FI39" si="132">FG23/FA23</f>
        <v>0</v>
      </c>
      <c r="FJ23" s="6673">
        <v>1</v>
      </c>
      <c r="FK23" s="6674"/>
      <c r="FL23" s="2804">
        <v>0</v>
      </c>
      <c r="FM23" s="2804">
        <v>0</v>
      </c>
      <c r="FN23" s="1731">
        <f t="shared" si="58"/>
        <v>0</v>
      </c>
      <c r="FO23" s="1732" t="e">
        <f t="shared" si="110"/>
        <v>#DIV/0!</v>
      </c>
      <c r="FP23" s="2683">
        <f t="shared" si="60"/>
        <v>0</v>
      </c>
      <c r="FQ23" s="1731">
        <f t="shared" si="61"/>
        <v>1</v>
      </c>
      <c r="FR23" s="1732">
        <f t="shared" ref="FR23:FR39" si="133">FP23/FJ23</f>
        <v>0</v>
      </c>
      <c r="FS23" s="6673">
        <v>1</v>
      </c>
      <c r="FT23" s="6674"/>
      <c r="FU23" s="2804">
        <v>0</v>
      </c>
      <c r="FV23" s="2804">
        <v>0</v>
      </c>
      <c r="FW23" s="1731">
        <f t="shared" si="63"/>
        <v>0</v>
      </c>
      <c r="FX23" s="1732">
        <v>0</v>
      </c>
      <c r="FY23" s="2683">
        <f t="shared" si="85"/>
        <v>0</v>
      </c>
      <c r="FZ23" s="1731">
        <f t="shared" si="65"/>
        <v>1</v>
      </c>
      <c r="GA23" s="1732">
        <f t="shared" ref="GA23:GA39" si="134">FY23/FS23</f>
        <v>0</v>
      </c>
      <c r="GB23" s="1">
        <f t="shared" si="87"/>
        <v>0</v>
      </c>
      <c r="GC23" s="2219">
        <v>0</v>
      </c>
      <c r="GD23" s="1895">
        <v>1</v>
      </c>
      <c r="GE23" s="2153" t="s">
        <v>15</v>
      </c>
      <c r="GF23" s="2153" t="s">
        <v>21</v>
      </c>
      <c r="GG23" s="2105" t="s">
        <v>17</v>
      </c>
      <c r="GH23" s="2105" t="s">
        <v>16</v>
      </c>
      <c r="GI23" s="2105" t="s">
        <v>19</v>
      </c>
      <c r="GJ23" s="2105" t="s">
        <v>19</v>
      </c>
      <c r="GK23" s="2105" t="s">
        <v>20</v>
      </c>
      <c r="GL23" s="2136" t="s">
        <v>16</v>
      </c>
      <c r="GM23" s="520" t="s">
        <v>1186</v>
      </c>
      <c r="GN23" s="500" t="s">
        <v>1187</v>
      </c>
      <c r="GO23" s="600">
        <v>1</v>
      </c>
      <c r="GP23" s="501">
        <v>0</v>
      </c>
      <c r="GQ23" s="2086">
        <v>0</v>
      </c>
      <c r="GR23" s="2086">
        <v>0</v>
      </c>
      <c r="GS23" s="1895">
        <v>0</v>
      </c>
      <c r="GT23" s="2086">
        <v>0</v>
      </c>
      <c r="GU23" s="2086">
        <v>1</v>
      </c>
      <c r="GV23" s="1895">
        <v>0</v>
      </c>
    </row>
    <row r="24" spans="1:204" ht="49.5" customHeight="1" x14ac:dyDescent="0.25">
      <c r="B24" s="7221"/>
      <c r="C24" s="5685"/>
      <c r="D24" s="7164"/>
      <c r="E24" s="7145"/>
      <c r="F24" s="7218"/>
      <c r="G24" s="7218"/>
      <c r="H24" s="5707"/>
      <c r="I24" s="5707"/>
      <c r="J24" s="5707"/>
      <c r="K24" s="5707"/>
      <c r="L24" s="5707"/>
      <c r="M24" s="5707"/>
      <c r="N24" s="5707"/>
      <c r="O24" s="5707"/>
      <c r="P24" s="5698"/>
      <c r="Q24" s="5698"/>
      <c r="R24" s="5704"/>
      <c r="S24" s="5698"/>
      <c r="T24" s="5698"/>
      <c r="U24" s="7127"/>
      <c r="V24" s="5698"/>
      <c r="W24" s="7206"/>
      <c r="X24" s="5692"/>
      <c r="Y24" s="2137" t="s">
        <v>20</v>
      </c>
      <c r="Z24" s="510" t="s">
        <v>1188</v>
      </c>
      <c r="AA24" s="505" t="s">
        <v>1189</v>
      </c>
      <c r="AB24" s="5370">
        <v>4</v>
      </c>
      <c r="AC24" s="460">
        <v>1</v>
      </c>
      <c r="AD24" s="577">
        <f t="shared" ref="AD24:AD30" si="135">AC24/AB24</f>
        <v>0.25</v>
      </c>
      <c r="AE24" s="460">
        <v>1</v>
      </c>
      <c r="AF24" s="577">
        <f>AE24/AB24</f>
        <v>0.25</v>
      </c>
      <c r="AG24" s="460">
        <v>1</v>
      </c>
      <c r="AH24" s="577">
        <f t="shared" ref="AH24:AH30" si="136">AG24/AB24</f>
        <v>0.25</v>
      </c>
      <c r="AI24" s="460">
        <v>1</v>
      </c>
      <c r="AJ24" s="561">
        <f t="shared" si="127"/>
        <v>0.25</v>
      </c>
      <c r="AK24" s="228">
        <f t="shared" si="128"/>
        <v>1</v>
      </c>
      <c r="AL24" s="2275">
        <v>2</v>
      </c>
      <c r="AM24" s="959" t="s">
        <v>2556</v>
      </c>
      <c r="AN24" s="959" t="s">
        <v>2558</v>
      </c>
      <c r="AO24" s="970" t="s">
        <v>2557</v>
      </c>
      <c r="AP24" s="970" t="s">
        <v>2559</v>
      </c>
      <c r="AQ24" s="970">
        <v>100</v>
      </c>
      <c r="AR24" s="970" t="s">
        <v>1189</v>
      </c>
      <c r="AS24" s="959" t="s">
        <v>1579</v>
      </c>
      <c r="AT24" s="2275"/>
      <c r="AU24" s="920" t="s">
        <v>1704</v>
      </c>
      <c r="AW24" s="5336">
        <v>4</v>
      </c>
      <c r="AX24" s="4410">
        <f t="shared" si="5"/>
        <v>1</v>
      </c>
      <c r="AY24" s="4431">
        <f t="shared" si="6"/>
        <v>1</v>
      </c>
      <c r="AZ24" s="4411">
        <f t="shared" si="7"/>
        <v>0</v>
      </c>
      <c r="BA24" s="4420">
        <f t="shared" si="8"/>
        <v>1</v>
      </c>
      <c r="BB24" s="4421">
        <f t="shared" si="9"/>
        <v>4</v>
      </c>
      <c r="BC24" s="4104">
        <f t="shared" si="10"/>
        <v>0</v>
      </c>
      <c r="BD24" s="4117">
        <f t="shared" si="11"/>
        <v>1</v>
      </c>
      <c r="BE24" s="4430">
        <f t="shared" si="12"/>
        <v>0</v>
      </c>
      <c r="BF24" s="6575">
        <v>4</v>
      </c>
      <c r="BG24" s="6662"/>
      <c r="BH24" s="3781">
        <f t="shared" si="68"/>
        <v>1</v>
      </c>
      <c r="BI24" s="3782">
        <f t="shared" si="69"/>
        <v>1</v>
      </c>
      <c r="BJ24" s="4061">
        <f t="shared" si="13"/>
        <v>0</v>
      </c>
      <c r="BK24" s="4062">
        <f t="shared" si="14"/>
        <v>1</v>
      </c>
      <c r="BL24" s="3731">
        <f t="shared" si="15"/>
        <v>3</v>
      </c>
      <c r="BM24" s="3122">
        <f t="shared" si="16"/>
        <v>1</v>
      </c>
      <c r="BN24" s="3120">
        <f t="shared" si="17"/>
        <v>0.75</v>
      </c>
      <c r="BO24" s="3780">
        <f t="shared" si="18"/>
        <v>0</v>
      </c>
      <c r="BP24" s="3494"/>
      <c r="BQ24" s="6673">
        <v>4</v>
      </c>
      <c r="BR24" s="6674"/>
      <c r="BS24" s="2808">
        <f t="shared" si="129"/>
        <v>1</v>
      </c>
      <c r="BT24" s="2710">
        <f t="shared" si="130"/>
        <v>1</v>
      </c>
      <c r="BU24" s="2987">
        <f t="shared" si="21"/>
        <v>0</v>
      </c>
      <c r="BV24" s="1701">
        <f t="shared" si="22"/>
        <v>1</v>
      </c>
      <c r="BW24" s="2683">
        <f t="shared" si="23"/>
        <v>2</v>
      </c>
      <c r="BX24" s="2991">
        <f t="shared" si="24"/>
        <v>2</v>
      </c>
      <c r="BY24" s="1701">
        <f t="shared" si="25"/>
        <v>0.5</v>
      </c>
      <c r="BZ24" s="3151"/>
      <c r="CA24" s="6859">
        <v>4</v>
      </c>
      <c r="CB24" s="7033"/>
      <c r="CC24" s="2229">
        <v>1</v>
      </c>
      <c r="CD24" s="2230">
        <v>1</v>
      </c>
      <c r="CE24" s="2359">
        <f t="shared" si="71"/>
        <v>0</v>
      </c>
      <c r="CF24" s="2231">
        <f t="shared" ref="CF24" si="137">CD24/CC24</f>
        <v>1</v>
      </c>
      <c r="CG24" s="2232">
        <f t="shared" si="27"/>
        <v>1</v>
      </c>
      <c r="CH24" s="2387">
        <f t="shared" si="72"/>
        <v>3</v>
      </c>
      <c r="CI24" s="2231">
        <f t="shared" si="28"/>
        <v>0.25</v>
      </c>
      <c r="CJ24" s="5369">
        <v>21</v>
      </c>
      <c r="CY24" s="5966">
        <v>4</v>
      </c>
      <c r="CZ24" s="6052"/>
      <c r="DA24" s="5007">
        <v>0</v>
      </c>
      <c r="DB24" s="5007">
        <v>0</v>
      </c>
      <c r="DC24" s="5008">
        <f t="shared" si="29"/>
        <v>0</v>
      </c>
      <c r="DD24" s="5009" t="e">
        <f t="shared" si="120"/>
        <v>#DIV/0!</v>
      </c>
      <c r="DE24" s="5010">
        <f t="shared" si="73"/>
        <v>3</v>
      </c>
      <c r="DF24" s="4099">
        <f t="shared" si="31"/>
        <v>1</v>
      </c>
      <c r="DG24" s="4117">
        <f t="shared" si="88"/>
        <v>0.75</v>
      </c>
      <c r="DH24" s="6270">
        <v>4</v>
      </c>
      <c r="DI24" s="6271"/>
      <c r="DJ24" s="5038">
        <v>1</v>
      </c>
      <c r="DK24" s="5038">
        <v>1</v>
      </c>
      <c r="DL24" s="4422">
        <f t="shared" si="33"/>
        <v>0</v>
      </c>
      <c r="DM24" s="4423">
        <f t="shared" si="105"/>
        <v>1</v>
      </c>
      <c r="DN24" s="5039">
        <f t="shared" si="74"/>
        <v>4</v>
      </c>
      <c r="DO24" s="4099">
        <f t="shared" si="35"/>
        <v>0</v>
      </c>
      <c r="DP24" s="4117">
        <f t="shared" si="36"/>
        <v>1</v>
      </c>
      <c r="DQ24" s="5970">
        <v>4</v>
      </c>
      <c r="DR24" s="6055"/>
      <c r="DS24" s="4909">
        <v>0</v>
      </c>
      <c r="DT24" s="4909">
        <v>0</v>
      </c>
      <c r="DU24" s="4860">
        <f t="shared" si="37"/>
        <v>0</v>
      </c>
      <c r="DV24" s="4861" t="e">
        <f t="shared" ref="DV24" si="138">DT24/DS24</f>
        <v>#DIV/0!</v>
      </c>
      <c r="DW24" s="4651">
        <f t="shared" si="75"/>
        <v>4</v>
      </c>
      <c r="DX24" s="4099">
        <f t="shared" si="39"/>
        <v>0</v>
      </c>
      <c r="DY24" s="4117">
        <f t="shared" si="40"/>
        <v>1</v>
      </c>
      <c r="DZ24" s="5966">
        <v>4</v>
      </c>
      <c r="EA24" s="6052"/>
      <c r="EB24" s="3417">
        <v>0</v>
      </c>
      <c r="EC24" s="3417">
        <v>0</v>
      </c>
      <c r="ED24" s="3225">
        <f t="shared" si="41"/>
        <v>0</v>
      </c>
      <c r="EE24" s="1732" t="e">
        <f t="shared" si="121"/>
        <v>#DIV/0!</v>
      </c>
      <c r="EF24" s="3276">
        <f t="shared" si="76"/>
        <v>2</v>
      </c>
      <c r="EG24" s="1731">
        <f t="shared" si="43"/>
        <v>2</v>
      </c>
      <c r="EH24" s="1732">
        <f t="shared" si="106"/>
        <v>0.5</v>
      </c>
      <c r="EI24" s="6270">
        <v>4</v>
      </c>
      <c r="EJ24" s="6271"/>
      <c r="EK24" s="3458">
        <v>1</v>
      </c>
      <c r="EL24" s="3458">
        <v>1</v>
      </c>
      <c r="EM24" s="1808">
        <f t="shared" si="45"/>
        <v>0</v>
      </c>
      <c r="EN24" s="1732">
        <f t="shared" ref="EN24:EN37" si="139">EL24/EK24</f>
        <v>1</v>
      </c>
      <c r="EO24" s="3459">
        <f t="shared" si="77"/>
        <v>3</v>
      </c>
      <c r="EP24" s="1731">
        <f t="shared" si="47"/>
        <v>1</v>
      </c>
      <c r="EQ24" s="1732">
        <f t="shared" si="48"/>
        <v>0.75</v>
      </c>
      <c r="ER24" s="5970">
        <v>4</v>
      </c>
      <c r="ES24" s="6055"/>
      <c r="ET24" s="3654">
        <v>0</v>
      </c>
      <c r="EU24" s="3654">
        <v>0</v>
      </c>
      <c r="EV24" s="1731">
        <f t="shared" si="49"/>
        <v>0</v>
      </c>
      <c r="EW24" s="1732" t="e">
        <f t="shared" ref="EW24" si="140">EU24/ET24</f>
        <v>#DIV/0!</v>
      </c>
      <c r="EX24" s="3621">
        <f t="shared" si="78"/>
        <v>3</v>
      </c>
      <c r="EY24" s="1731">
        <f t="shared" si="51"/>
        <v>1</v>
      </c>
      <c r="EZ24" s="1732">
        <f t="shared" si="52"/>
        <v>0.75</v>
      </c>
      <c r="FA24" s="6673">
        <v>4</v>
      </c>
      <c r="FB24" s="6674"/>
      <c r="FC24" s="2699">
        <v>0</v>
      </c>
      <c r="FD24" s="2699">
        <v>0</v>
      </c>
      <c r="FE24" s="2011">
        <f t="shared" si="131"/>
        <v>0</v>
      </c>
      <c r="FF24" s="1732">
        <v>0</v>
      </c>
      <c r="FG24" s="2683">
        <f t="shared" si="55"/>
        <v>1</v>
      </c>
      <c r="FH24" s="1731">
        <f t="shared" si="56"/>
        <v>3</v>
      </c>
      <c r="FI24" s="1732">
        <f t="shared" si="132"/>
        <v>0.25</v>
      </c>
      <c r="FJ24" s="6673">
        <v>4</v>
      </c>
      <c r="FK24" s="6674"/>
      <c r="FL24" s="2804">
        <v>1</v>
      </c>
      <c r="FM24" s="2804">
        <v>1</v>
      </c>
      <c r="FN24" s="1731">
        <f t="shared" si="58"/>
        <v>0</v>
      </c>
      <c r="FO24" s="1732">
        <f t="shared" si="110"/>
        <v>1</v>
      </c>
      <c r="FP24" s="2683">
        <f t="shared" si="60"/>
        <v>2</v>
      </c>
      <c r="FQ24" s="1731">
        <f t="shared" si="61"/>
        <v>2</v>
      </c>
      <c r="FR24" s="1732">
        <f t="shared" si="133"/>
        <v>0.5</v>
      </c>
      <c r="FS24" s="6673">
        <v>4</v>
      </c>
      <c r="FT24" s="6674"/>
      <c r="FU24" s="2804">
        <v>0</v>
      </c>
      <c r="FV24" s="2804">
        <v>0</v>
      </c>
      <c r="FW24" s="1731">
        <f t="shared" si="63"/>
        <v>0</v>
      </c>
      <c r="FX24" s="1732" t="e">
        <f t="shared" ref="FX24" si="141">FV24/FU24</f>
        <v>#DIV/0!</v>
      </c>
      <c r="FY24" s="2683">
        <f t="shared" si="85"/>
        <v>2</v>
      </c>
      <c r="FZ24" s="1731">
        <f t="shared" si="65"/>
        <v>2</v>
      </c>
      <c r="GA24" s="1732">
        <f t="shared" si="134"/>
        <v>0.5</v>
      </c>
      <c r="GB24" s="1">
        <f t="shared" si="87"/>
        <v>0</v>
      </c>
      <c r="GC24" s="2219">
        <v>0</v>
      </c>
      <c r="GD24" s="1895">
        <v>1</v>
      </c>
      <c r="GE24" s="2153" t="s">
        <v>15</v>
      </c>
      <c r="GF24" s="2153" t="s">
        <v>21</v>
      </c>
      <c r="GG24" s="2105" t="s">
        <v>17</v>
      </c>
      <c r="GH24" s="2105" t="s">
        <v>16</v>
      </c>
      <c r="GI24" s="2105" t="s">
        <v>19</v>
      </c>
      <c r="GJ24" s="2105" t="s">
        <v>19</v>
      </c>
      <c r="GK24" s="2105" t="s">
        <v>20</v>
      </c>
      <c r="GL24" s="2137" t="s">
        <v>20</v>
      </c>
      <c r="GM24" s="305" t="s">
        <v>1188</v>
      </c>
      <c r="GN24" s="224" t="s">
        <v>1189</v>
      </c>
      <c r="GO24" s="2371">
        <v>4</v>
      </c>
      <c r="GP24" s="460">
        <v>1</v>
      </c>
      <c r="GQ24" s="2086">
        <v>1</v>
      </c>
      <c r="GR24" s="2086">
        <v>0</v>
      </c>
      <c r="GS24" s="1895">
        <v>1</v>
      </c>
      <c r="GT24" s="2086">
        <v>1</v>
      </c>
      <c r="GU24" s="2086">
        <v>3</v>
      </c>
      <c r="GV24" s="1895">
        <v>0.25</v>
      </c>
    </row>
    <row r="25" spans="1:204" ht="49.5" customHeight="1" x14ac:dyDescent="0.25">
      <c r="B25" s="7221"/>
      <c r="C25" s="5685"/>
      <c r="D25" s="7164"/>
      <c r="E25" s="7145"/>
      <c r="F25" s="7218"/>
      <c r="G25" s="7218"/>
      <c r="H25" s="5707"/>
      <c r="I25" s="5707"/>
      <c r="J25" s="5707"/>
      <c r="K25" s="5707"/>
      <c r="L25" s="5707"/>
      <c r="M25" s="5707"/>
      <c r="N25" s="5707"/>
      <c r="O25" s="5707"/>
      <c r="P25" s="5698"/>
      <c r="Q25" s="5698"/>
      <c r="R25" s="5704"/>
      <c r="S25" s="5698"/>
      <c r="T25" s="5698"/>
      <c r="U25" s="7127"/>
      <c r="V25" s="5698"/>
      <c r="W25" s="7206"/>
      <c r="X25" s="5692"/>
      <c r="Y25" s="2137" t="s">
        <v>19</v>
      </c>
      <c r="Z25" s="510" t="s">
        <v>1190</v>
      </c>
      <c r="AA25" s="505" t="s">
        <v>1191</v>
      </c>
      <c r="AB25" s="5370">
        <v>1</v>
      </c>
      <c r="AC25" s="460">
        <v>0</v>
      </c>
      <c r="AD25" s="577">
        <f t="shared" si="135"/>
        <v>0</v>
      </c>
      <c r="AE25" s="460">
        <v>0</v>
      </c>
      <c r="AF25" s="577">
        <f t="shared" ref="AF25:AF30" si="142">AE25/AB25</f>
        <v>0</v>
      </c>
      <c r="AG25" s="460">
        <v>0</v>
      </c>
      <c r="AH25" s="577">
        <f t="shared" si="136"/>
        <v>0</v>
      </c>
      <c r="AI25" s="460">
        <v>1</v>
      </c>
      <c r="AJ25" s="561">
        <f t="shared" si="127"/>
        <v>1</v>
      </c>
      <c r="AK25" s="228">
        <f t="shared" si="128"/>
        <v>1</v>
      </c>
      <c r="AL25" s="2275">
        <v>3</v>
      </c>
      <c r="AM25" s="959" t="s">
        <v>2560</v>
      </c>
      <c r="AN25" s="970" t="s">
        <v>2562</v>
      </c>
      <c r="AO25" s="970" t="s">
        <v>2561</v>
      </c>
      <c r="AP25" s="970" t="s">
        <v>2563</v>
      </c>
      <c r="AQ25" s="970">
        <v>100</v>
      </c>
      <c r="AR25" s="970" t="s">
        <v>1191</v>
      </c>
      <c r="AS25" s="959" t="s">
        <v>1579</v>
      </c>
      <c r="AT25" s="2275"/>
      <c r="AU25" s="920" t="s">
        <v>1704</v>
      </c>
      <c r="AW25" s="5336">
        <v>1</v>
      </c>
      <c r="AX25" s="4410">
        <f t="shared" si="5"/>
        <v>1</v>
      </c>
      <c r="AY25" s="4431">
        <f t="shared" si="6"/>
        <v>0</v>
      </c>
      <c r="AZ25" s="4411">
        <f t="shared" si="7"/>
        <v>1</v>
      </c>
      <c r="BA25" s="4420">
        <f t="shared" si="8"/>
        <v>0</v>
      </c>
      <c r="BB25" s="4421">
        <f t="shared" si="9"/>
        <v>1</v>
      </c>
      <c r="BC25" s="4104">
        <f t="shared" si="10"/>
        <v>0</v>
      </c>
      <c r="BD25" s="4117">
        <f t="shared" si="11"/>
        <v>1</v>
      </c>
      <c r="BE25" s="4430">
        <f t="shared" si="12"/>
        <v>0</v>
      </c>
      <c r="BF25" s="6575">
        <v>1</v>
      </c>
      <c r="BG25" s="6662"/>
      <c r="BH25" s="3781">
        <f t="shared" si="68"/>
        <v>0</v>
      </c>
      <c r="BI25" s="3782">
        <f t="shared" si="69"/>
        <v>1</v>
      </c>
      <c r="BJ25" s="4061">
        <f t="shared" si="13"/>
        <v>-1</v>
      </c>
      <c r="BK25" s="4062" t="e">
        <f t="shared" si="14"/>
        <v>#DIV/0!</v>
      </c>
      <c r="BL25" s="3731">
        <f t="shared" si="15"/>
        <v>1</v>
      </c>
      <c r="BM25" s="3122">
        <f t="shared" si="16"/>
        <v>0</v>
      </c>
      <c r="BN25" s="3120">
        <f t="shared" si="17"/>
        <v>1</v>
      </c>
      <c r="BO25" s="3780">
        <f t="shared" si="18"/>
        <v>0</v>
      </c>
      <c r="BP25" s="3494"/>
      <c r="BQ25" s="6673">
        <v>1</v>
      </c>
      <c r="BR25" s="6674"/>
      <c r="BS25" s="2808">
        <f t="shared" ref="BS25:BS30" si="143">SUM(FC25+FL25+FU25)</f>
        <v>0</v>
      </c>
      <c r="BT25" s="2710">
        <f t="shared" ref="BT25:BT30" si="144">SUM(FD25+FM25+FV25)</f>
        <v>0</v>
      </c>
      <c r="BU25" s="2987">
        <f t="shared" si="21"/>
        <v>0</v>
      </c>
      <c r="BV25" s="1701" t="e">
        <f t="shared" si="22"/>
        <v>#DIV/0!</v>
      </c>
      <c r="BW25" s="2683">
        <f t="shared" si="23"/>
        <v>0</v>
      </c>
      <c r="BX25" s="2991">
        <f t="shared" si="24"/>
        <v>1</v>
      </c>
      <c r="BY25" s="1701">
        <f t="shared" si="25"/>
        <v>0</v>
      </c>
      <c r="BZ25" s="3151"/>
      <c r="CA25" s="6859">
        <v>1</v>
      </c>
      <c r="CB25" s="7033"/>
      <c r="CC25" s="2229">
        <v>0</v>
      </c>
      <c r="CD25" s="2230">
        <v>0</v>
      </c>
      <c r="CE25" s="2359">
        <f t="shared" si="71"/>
        <v>0</v>
      </c>
      <c r="CF25" s="2231">
        <v>0</v>
      </c>
      <c r="CG25" s="2232">
        <f t="shared" si="27"/>
        <v>0</v>
      </c>
      <c r="CH25" s="2387">
        <f t="shared" si="72"/>
        <v>1</v>
      </c>
      <c r="CI25" s="2231">
        <f t="shared" si="28"/>
        <v>0</v>
      </c>
      <c r="CJ25" s="5372">
        <v>22</v>
      </c>
      <c r="CY25" s="5966">
        <v>1</v>
      </c>
      <c r="CZ25" s="6052"/>
      <c r="DA25" s="5007">
        <v>1</v>
      </c>
      <c r="DB25" s="5007">
        <v>0</v>
      </c>
      <c r="DC25" s="5008">
        <f t="shared" si="29"/>
        <v>-1</v>
      </c>
      <c r="DD25" s="5009">
        <f t="shared" si="120"/>
        <v>0</v>
      </c>
      <c r="DE25" s="5010">
        <f t="shared" si="73"/>
        <v>1</v>
      </c>
      <c r="DF25" s="4099">
        <f t="shared" si="31"/>
        <v>0</v>
      </c>
      <c r="DG25" s="4117">
        <f t="shared" si="88"/>
        <v>1</v>
      </c>
      <c r="DH25" s="6270">
        <v>1</v>
      </c>
      <c r="DI25" s="6271"/>
      <c r="DJ25" s="5038">
        <v>0</v>
      </c>
      <c r="DK25" s="5038">
        <v>0</v>
      </c>
      <c r="DL25" s="4422">
        <f t="shared" si="33"/>
        <v>0</v>
      </c>
      <c r="DM25" s="4423" t="e">
        <f t="shared" si="105"/>
        <v>#DIV/0!</v>
      </c>
      <c r="DN25" s="5039">
        <f t="shared" si="74"/>
        <v>1</v>
      </c>
      <c r="DO25" s="4099">
        <f t="shared" si="35"/>
        <v>0</v>
      </c>
      <c r="DP25" s="4117">
        <f t="shared" si="36"/>
        <v>1</v>
      </c>
      <c r="DQ25" s="5970">
        <v>1</v>
      </c>
      <c r="DR25" s="6055"/>
      <c r="DS25" s="4909">
        <v>0</v>
      </c>
      <c r="DT25" s="4909">
        <v>0</v>
      </c>
      <c r="DU25" s="4860">
        <f t="shared" si="37"/>
        <v>0</v>
      </c>
      <c r="DV25" s="4861">
        <v>0</v>
      </c>
      <c r="DW25" s="4651">
        <f t="shared" si="75"/>
        <v>1</v>
      </c>
      <c r="DX25" s="4099">
        <f t="shared" si="39"/>
        <v>0</v>
      </c>
      <c r="DY25" s="4117">
        <f t="shared" si="40"/>
        <v>1</v>
      </c>
      <c r="DZ25" s="5966">
        <v>1</v>
      </c>
      <c r="EA25" s="6052"/>
      <c r="EB25" s="3417">
        <v>0</v>
      </c>
      <c r="EC25" s="3417">
        <v>0</v>
      </c>
      <c r="ED25" s="3225">
        <f t="shared" si="41"/>
        <v>0</v>
      </c>
      <c r="EE25" s="1732" t="e">
        <f t="shared" si="121"/>
        <v>#DIV/0!</v>
      </c>
      <c r="EF25" s="3276">
        <f t="shared" si="76"/>
        <v>0</v>
      </c>
      <c r="EG25" s="1731">
        <f t="shared" si="43"/>
        <v>1</v>
      </c>
      <c r="EH25" s="1732">
        <f t="shared" si="106"/>
        <v>0</v>
      </c>
      <c r="EI25" s="6270">
        <v>1</v>
      </c>
      <c r="EJ25" s="6271"/>
      <c r="EK25" s="3458">
        <v>0</v>
      </c>
      <c r="EL25" s="3458">
        <v>1</v>
      </c>
      <c r="EM25" s="1808">
        <f t="shared" si="45"/>
        <v>-1</v>
      </c>
      <c r="EN25" s="1732" t="e">
        <f t="shared" si="139"/>
        <v>#DIV/0!</v>
      </c>
      <c r="EO25" s="3459">
        <f t="shared" si="77"/>
        <v>1</v>
      </c>
      <c r="EP25" s="1731">
        <f t="shared" si="47"/>
        <v>0</v>
      </c>
      <c r="EQ25" s="1732">
        <f t="shared" si="48"/>
        <v>1</v>
      </c>
      <c r="ER25" s="5970">
        <v>1</v>
      </c>
      <c r="ES25" s="6055"/>
      <c r="ET25" s="3654">
        <v>0</v>
      </c>
      <c r="EU25" s="3654">
        <v>0</v>
      </c>
      <c r="EV25" s="1731">
        <f t="shared" si="49"/>
        <v>0</v>
      </c>
      <c r="EW25" s="1732">
        <v>0</v>
      </c>
      <c r="EX25" s="3621">
        <f t="shared" si="78"/>
        <v>1</v>
      </c>
      <c r="EY25" s="1731">
        <f t="shared" si="51"/>
        <v>0</v>
      </c>
      <c r="EZ25" s="3951">
        <f t="shared" si="52"/>
        <v>1</v>
      </c>
      <c r="FA25" s="6673">
        <v>1</v>
      </c>
      <c r="FB25" s="6674"/>
      <c r="FC25" s="2699">
        <v>0</v>
      </c>
      <c r="FD25" s="2699">
        <v>0</v>
      </c>
      <c r="FE25" s="2011">
        <f t="shared" si="131"/>
        <v>0</v>
      </c>
      <c r="FF25" s="1732">
        <v>0</v>
      </c>
      <c r="FG25" s="2683">
        <f t="shared" si="55"/>
        <v>0</v>
      </c>
      <c r="FH25" s="1731">
        <f t="shared" si="56"/>
        <v>1</v>
      </c>
      <c r="FI25" s="1732">
        <f t="shared" si="132"/>
        <v>0</v>
      </c>
      <c r="FJ25" s="6673">
        <v>1</v>
      </c>
      <c r="FK25" s="6674"/>
      <c r="FL25" s="2804">
        <v>0</v>
      </c>
      <c r="FM25" s="2804">
        <v>0</v>
      </c>
      <c r="FN25" s="1731">
        <f t="shared" si="58"/>
        <v>0</v>
      </c>
      <c r="FO25" s="1732" t="e">
        <f t="shared" si="110"/>
        <v>#DIV/0!</v>
      </c>
      <c r="FP25" s="2683">
        <f t="shared" si="60"/>
        <v>0</v>
      </c>
      <c r="FQ25" s="1731">
        <f t="shared" si="61"/>
        <v>1</v>
      </c>
      <c r="FR25" s="1732">
        <f t="shared" si="133"/>
        <v>0</v>
      </c>
      <c r="FS25" s="6673">
        <v>1</v>
      </c>
      <c r="FT25" s="6674"/>
      <c r="FU25" s="2804">
        <v>0</v>
      </c>
      <c r="FV25" s="2804">
        <v>0</v>
      </c>
      <c r="FW25" s="1731">
        <f t="shared" si="63"/>
        <v>0</v>
      </c>
      <c r="FX25" s="1732">
        <v>0</v>
      </c>
      <c r="FY25" s="2683">
        <f t="shared" si="85"/>
        <v>0</v>
      </c>
      <c r="FZ25" s="1731">
        <f t="shared" si="65"/>
        <v>1</v>
      </c>
      <c r="GA25" s="1732">
        <f t="shared" si="134"/>
        <v>0</v>
      </c>
      <c r="GB25" s="1">
        <f t="shared" si="87"/>
        <v>0</v>
      </c>
      <c r="GC25" s="2219">
        <v>0</v>
      </c>
      <c r="GD25" s="1895">
        <v>1</v>
      </c>
      <c r="GE25" s="2153" t="s">
        <v>15</v>
      </c>
      <c r="GF25" s="2153" t="s">
        <v>21</v>
      </c>
      <c r="GG25" s="2105" t="s">
        <v>17</v>
      </c>
      <c r="GH25" s="2105" t="s">
        <v>16</v>
      </c>
      <c r="GI25" s="2105" t="s">
        <v>19</v>
      </c>
      <c r="GJ25" s="2105" t="s">
        <v>19</v>
      </c>
      <c r="GK25" s="2105" t="s">
        <v>20</v>
      </c>
      <c r="GL25" s="2137" t="s">
        <v>19</v>
      </c>
      <c r="GM25" s="305" t="s">
        <v>1190</v>
      </c>
      <c r="GN25" s="224" t="s">
        <v>1191</v>
      </c>
      <c r="GO25" s="2371">
        <v>1</v>
      </c>
      <c r="GP25" s="460">
        <v>0</v>
      </c>
      <c r="GQ25" s="2086">
        <v>0</v>
      </c>
      <c r="GR25" s="2086">
        <v>0</v>
      </c>
      <c r="GS25" s="1895">
        <v>0</v>
      </c>
      <c r="GT25" s="2086">
        <v>0</v>
      </c>
      <c r="GU25" s="2086">
        <v>1</v>
      </c>
      <c r="GV25" s="1895">
        <v>0</v>
      </c>
    </row>
    <row r="26" spans="1:204" ht="49.5" customHeight="1" x14ac:dyDescent="0.25">
      <c r="B26" s="7221"/>
      <c r="C26" s="5685"/>
      <c r="D26" s="7164"/>
      <c r="E26" s="7145"/>
      <c r="F26" s="7218"/>
      <c r="G26" s="7218"/>
      <c r="H26" s="5707"/>
      <c r="I26" s="5707"/>
      <c r="J26" s="5707"/>
      <c r="K26" s="5707"/>
      <c r="L26" s="5707"/>
      <c r="M26" s="5707"/>
      <c r="N26" s="5707"/>
      <c r="O26" s="5707"/>
      <c r="P26" s="5698"/>
      <c r="Q26" s="5698"/>
      <c r="R26" s="5704"/>
      <c r="S26" s="5698"/>
      <c r="T26" s="5698"/>
      <c r="U26" s="7127"/>
      <c r="V26" s="5698"/>
      <c r="W26" s="7206"/>
      <c r="X26" s="5692"/>
      <c r="Y26" s="2137" t="s">
        <v>29</v>
      </c>
      <c r="Z26" s="510" t="s">
        <v>1192</v>
      </c>
      <c r="AA26" s="505" t="s">
        <v>1125</v>
      </c>
      <c r="AB26" s="5370">
        <v>1</v>
      </c>
      <c r="AC26" s="460">
        <v>0</v>
      </c>
      <c r="AD26" s="544">
        <f t="shared" si="135"/>
        <v>0</v>
      </c>
      <c r="AE26" s="460">
        <v>0</v>
      </c>
      <c r="AF26" s="544">
        <f t="shared" si="142"/>
        <v>0</v>
      </c>
      <c r="AG26" s="460">
        <v>1</v>
      </c>
      <c r="AH26" s="544">
        <f t="shared" si="136"/>
        <v>1</v>
      </c>
      <c r="AI26" s="460">
        <v>0</v>
      </c>
      <c r="AJ26" s="544">
        <f t="shared" si="127"/>
        <v>0</v>
      </c>
      <c r="AK26" s="228">
        <f t="shared" si="128"/>
        <v>1</v>
      </c>
      <c r="AL26" s="2275">
        <v>4</v>
      </c>
      <c r="AM26" s="970" t="s">
        <v>2564</v>
      </c>
      <c r="AN26" s="970" t="s">
        <v>2566</v>
      </c>
      <c r="AO26" s="970" t="s">
        <v>2565</v>
      </c>
      <c r="AP26" s="970" t="s">
        <v>2567</v>
      </c>
      <c r="AQ26" s="970">
        <v>100</v>
      </c>
      <c r="AR26" s="970" t="s">
        <v>1125</v>
      </c>
      <c r="AS26" s="959" t="s">
        <v>753</v>
      </c>
      <c r="AT26" s="2275"/>
      <c r="AU26" s="920" t="s">
        <v>1704</v>
      </c>
      <c r="AW26" s="5336">
        <v>1</v>
      </c>
      <c r="AX26" s="4410">
        <f t="shared" si="5"/>
        <v>0</v>
      </c>
      <c r="AY26" s="4431">
        <f t="shared" si="6"/>
        <v>0</v>
      </c>
      <c r="AZ26" s="4411">
        <f t="shared" si="7"/>
        <v>0</v>
      </c>
      <c r="BA26" s="4420" t="e">
        <f t="shared" si="8"/>
        <v>#DIV/0!</v>
      </c>
      <c r="BB26" s="4421">
        <f t="shared" si="9"/>
        <v>1</v>
      </c>
      <c r="BC26" s="4104">
        <f t="shared" si="10"/>
        <v>0</v>
      </c>
      <c r="BD26" s="4117">
        <f t="shared" si="11"/>
        <v>1</v>
      </c>
      <c r="BE26" s="4430">
        <f t="shared" si="12"/>
        <v>0</v>
      </c>
      <c r="BF26" s="6575">
        <v>1</v>
      </c>
      <c r="BG26" s="6662"/>
      <c r="BH26" s="3781">
        <f t="shared" si="68"/>
        <v>1</v>
      </c>
      <c r="BI26" s="3782">
        <f t="shared" si="69"/>
        <v>1</v>
      </c>
      <c r="BJ26" s="4061">
        <f t="shared" si="13"/>
        <v>0</v>
      </c>
      <c r="BK26" s="4062">
        <f t="shared" si="14"/>
        <v>1</v>
      </c>
      <c r="BL26" s="3731">
        <f t="shared" si="15"/>
        <v>1</v>
      </c>
      <c r="BM26" s="3122">
        <f t="shared" si="16"/>
        <v>0</v>
      </c>
      <c r="BN26" s="3120">
        <f t="shared" si="17"/>
        <v>1</v>
      </c>
      <c r="BO26" s="3780">
        <f t="shared" si="18"/>
        <v>0</v>
      </c>
      <c r="BP26" s="3494"/>
      <c r="BQ26" s="6673">
        <v>1</v>
      </c>
      <c r="BR26" s="6674"/>
      <c r="BS26" s="2808">
        <f t="shared" si="143"/>
        <v>0</v>
      </c>
      <c r="BT26" s="2710">
        <f t="shared" si="144"/>
        <v>0</v>
      </c>
      <c r="BU26" s="2987">
        <f t="shared" si="21"/>
        <v>0</v>
      </c>
      <c r="BV26" s="1701" t="e">
        <f t="shared" si="22"/>
        <v>#DIV/0!</v>
      </c>
      <c r="BW26" s="2683">
        <f t="shared" si="23"/>
        <v>0</v>
      </c>
      <c r="BX26" s="2991">
        <f t="shared" si="24"/>
        <v>1</v>
      </c>
      <c r="BY26" s="1701">
        <f t="shared" si="25"/>
        <v>0</v>
      </c>
      <c r="BZ26" s="3151"/>
      <c r="CA26" s="6859">
        <v>1</v>
      </c>
      <c r="CB26" s="7033"/>
      <c r="CC26" s="2229">
        <v>0</v>
      </c>
      <c r="CD26" s="2230">
        <v>0</v>
      </c>
      <c r="CE26" s="2359">
        <f t="shared" si="71"/>
        <v>0</v>
      </c>
      <c r="CF26" s="2231">
        <v>0</v>
      </c>
      <c r="CG26" s="2232">
        <f t="shared" si="27"/>
        <v>0</v>
      </c>
      <c r="CH26" s="2387">
        <f t="shared" si="72"/>
        <v>1</v>
      </c>
      <c r="CI26" s="2231">
        <f t="shared" si="28"/>
        <v>0</v>
      </c>
      <c r="CJ26" s="5369">
        <v>23</v>
      </c>
      <c r="CY26" s="5966">
        <v>1</v>
      </c>
      <c r="CZ26" s="6052"/>
      <c r="DA26" s="5007">
        <v>0</v>
      </c>
      <c r="DB26" s="5007">
        <v>0</v>
      </c>
      <c r="DC26" s="5008">
        <f t="shared" si="29"/>
        <v>0</v>
      </c>
      <c r="DD26" s="5009" t="e">
        <f t="shared" si="120"/>
        <v>#DIV/0!</v>
      </c>
      <c r="DE26" s="5010">
        <f t="shared" si="73"/>
        <v>1</v>
      </c>
      <c r="DF26" s="4099">
        <f t="shared" si="31"/>
        <v>0</v>
      </c>
      <c r="DG26" s="4117">
        <f t="shared" si="88"/>
        <v>1</v>
      </c>
      <c r="DH26" s="6270">
        <v>1</v>
      </c>
      <c r="DI26" s="6271"/>
      <c r="DJ26" s="5038">
        <v>0</v>
      </c>
      <c r="DK26" s="5038">
        <v>0</v>
      </c>
      <c r="DL26" s="4422">
        <f t="shared" si="33"/>
        <v>0</v>
      </c>
      <c r="DM26" s="4423" t="e">
        <f t="shared" si="105"/>
        <v>#DIV/0!</v>
      </c>
      <c r="DN26" s="5039">
        <f t="shared" si="74"/>
        <v>1</v>
      </c>
      <c r="DO26" s="4099">
        <f t="shared" si="35"/>
        <v>0</v>
      </c>
      <c r="DP26" s="4117">
        <f t="shared" si="36"/>
        <v>1</v>
      </c>
      <c r="DQ26" s="5970">
        <v>1</v>
      </c>
      <c r="DR26" s="6055"/>
      <c r="DS26" s="4909">
        <v>0</v>
      </c>
      <c r="DT26" s="4909">
        <v>0</v>
      </c>
      <c r="DU26" s="4860">
        <f t="shared" si="37"/>
        <v>0</v>
      </c>
      <c r="DV26" s="4861">
        <v>0</v>
      </c>
      <c r="DW26" s="4651">
        <f t="shared" si="75"/>
        <v>1</v>
      </c>
      <c r="DX26" s="4099">
        <f t="shared" si="39"/>
        <v>0</v>
      </c>
      <c r="DY26" s="4117">
        <f t="shared" si="40"/>
        <v>1</v>
      </c>
      <c r="DZ26" s="5966">
        <v>1</v>
      </c>
      <c r="EA26" s="6052"/>
      <c r="EB26" s="3417">
        <v>1</v>
      </c>
      <c r="EC26" s="3417">
        <v>1</v>
      </c>
      <c r="ED26" s="3225">
        <f t="shared" si="41"/>
        <v>0</v>
      </c>
      <c r="EE26" s="1732">
        <f t="shared" si="121"/>
        <v>1</v>
      </c>
      <c r="EF26" s="3276">
        <f t="shared" si="76"/>
        <v>1</v>
      </c>
      <c r="EG26" s="1731">
        <f t="shared" si="43"/>
        <v>0</v>
      </c>
      <c r="EH26" s="1732">
        <f t="shared" si="106"/>
        <v>1</v>
      </c>
      <c r="EI26" s="6270">
        <v>1</v>
      </c>
      <c r="EJ26" s="6271"/>
      <c r="EK26" s="3458">
        <v>0</v>
      </c>
      <c r="EL26" s="3458">
        <v>0</v>
      </c>
      <c r="EM26" s="1808">
        <f t="shared" si="45"/>
        <v>0</v>
      </c>
      <c r="EN26" s="1732" t="e">
        <f t="shared" si="139"/>
        <v>#DIV/0!</v>
      </c>
      <c r="EO26" s="3459">
        <f t="shared" si="77"/>
        <v>1</v>
      </c>
      <c r="EP26" s="1731">
        <f t="shared" si="47"/>
        <v>0</v>
      </c>
      <c r="EQ26" s="1732">
        <f t="shared" si="48"/>
        <v>1</v>
      </c>
      <c r="ER26" s="5970">
        <v>1</v>
      </c>
      <c r="ES26" s="6055"/>
      <c r="ET26" s="3654">
        <v>0</v>
      </c>
      <c r="EU26" s="3654">
        <v>0</v>
      </c>
      <c r="EV26" s="1731">
        <f t="shared" si="49"/>
        <v>0</v>
      </c>
      <c r="EW26" s="1732">
        <v>0</v>
      </c>
      <c r="EX26" s="3621">
        <f t="shared" si="78"/>
        <v>1</v>
      </c>
      <c r="EY26" s="1731">
        <f t="shared" si="51"/>
        <v>0</v>
      </c>
      <c r="EZ26" s="3951">
        <f t="shared" si="52"/>
        <v>1</v>
      </c>
      <c r="FA26" s="6673">
        <v>1</v>
      </c>
      <c r="FB26" s="6674"/>
      <c r="FC26" s="2699">
        <v>0</v>
      </c>
      <c r="FD26" s="2699">
        <v>0</v>
      </c>
      <c r="FE26" s="2011">
        <f t="shared" si="131"/>
        <v>0</v>
      </c>
      <c r="FF26" s="1732">
        <v>0</v>
      </c>
      <c r="FG26" s="2683">
        <f t="shared" si="55"/>
        <v>0</v>
      </c>
      <c r="FH26" s="1731">
        <f t="shared" si="56"/>
        <v>1</v>
      </c>
      <c r="FI26" s="1732">
        <f t="shared" si="132"/>
        <v>0</v>
      </c>
      <c r="FJ26" s="6673">
        <v>1</v>
      </c>
      <c r="FK26" s="6674"/>
      <c r="FL26" s="2804">
        <v>0</v>
      </c>
      <c r="FM26" s="2804">
        <v>0</v>
      </c>
      <c r="FN26" s="1731">
        <f t="shared" si="58"/>
        <v>0</v>
      </c>
      <c r="FO26" s="1732" t="e">
        <f t="shared" si="110"/>
        <v>#DIV/0!</v>
      </c>
      <c r="FP26" s="2683">
        <f t="shared" si="60"/>
        <v>0</v>
      </c>
      <c r="FQ26" s="1731">
        <f t="shared" si="61"/>
        <v>1</v>
      </c>
      <c r="FR26" s="1732">
        <f t="shared" si="133"/>
        <v>0</v>
      </c>
      <c r="FS26" s="6673">
        <v>1</v>
      </c>
      <c r="FT26" s="6674"/>
      <c r="FU26" s="2804">
        <v>0</v>
      </c>
      <c r="FV26" s="2804">
        <v>0</v>
      </c>
      <c r="FW26" s="1731">
        <f t="shared" si="63"/>
        <v>0</v>
      </c>
      <c r="FX26" s="1732">
        <v>0</v>
      </c>
      <c r="FY26" s="2683">
        <f t="shared" si="85"/>
        <v>0</v>
      </c>
      <c r="FZ26" s="1731">
        <f t="shared" si="65"/>
        <v>1</v>
      </c>
      <c r="GA26" s="1732">
        <f t="shared" si="134"/>
        <v>0</v>
      </c>
      <c r="GB26" s="1">
        <f t="shared" si="87"/>
        <v>1</v>
      </c>
      <c r="GC26" s="2219">
        <v>0</v>
      </c>
      <c r="GD26" s="1895">
        <v>1</v>
      </c>
      <c r="GE26" s="2153" t="s">
        <v>15</v>
      </c>
      <c r="GF26" s="2153" t="s">
        <v>21</v>
      </c>
      <c r="GG26" s="2105" t="s">
        <v>17</v>
      </c>
      <c r="GH26" s="2105" t="s">
        <v>16</v>
      </c>
      <c r="GI26" s="2105" t="s">
        <v>19</v>
      </c>
      <c r="GJ26" s="2105" t="s">
        <v>19</v>
      </c>
      <c r="GK26" s="2105" t="s">
        <v>20</v>
      </c>
      <c r="GL26" s="2137" t="s">
        <v>29</v>
      </c>
      <c r="GM26" s="305" t="s">
        <v>1192</v>
      </c>
      <c r="GN26" s="224" t="s">
        <v>1125</v>
      </c>
      <c r="GO26" s="2371">
        <v>1</v>
      </c>
      <c r="GP26" s="460">
        <v>0</v>
      </c>
      <c r="GQ26" s="2086">
        <v>0</v>
      </c>
      <c r="GR26" s="2086">
        <v>0</v>
      </c>
      <c r="GS26" s="1895">
        <v>0</v>
      </c>
      <c r="GT26" s="2086">
        <v>0</v>
      </c>
      <c r="GU26" s="2086">
        <v>1</v>
      </c>
      <c r="GV26" s="1895">
        <v>0</v>
      </c>
    </row>
    <row r="27" spans="1:204" ht="38.25" x14ac:dyDescent="0.25">
      <c r="B27" s="7221"/>
      <c r="C27" s="5685"/>
      <c r="D27" s="7164"/>
      <c r="E27" s="7145"/>
      <c r="F27" s="7218"/>
      <c r="G27" s="7218"/>
      <c r="H27" s="5707"/>
      <c r="I27" s="5707"/>
      <c r="J27" s="5707"/>
      <c r="K27" s="5707"/>
      <c r="L27" s="5707"/>
      <c r="M27" s="5707"/>
      <c r="N27" s="5707"/>
      <c r="O27" s="5707"/>
      <c r="P27" s="5698"/>
      <c r="Q27" s="5698"/>
      <c r="R27" s="5704"/>
      <c r="S27" s="5698"/>
      <c r="T27" s="5698"/>
      <c r="U27" s="7127"/>
      <c r="V27" s="5698"/>
      <c r="W27" s="7206"/>
      <c r="X27" s="5692"/>
      <c r="Y27" s="2137" t="s">
        <v>17</v>
      </c>
      <c r="Z27" s="5415" t="s">
        <v>1193</v>
      </c>
      <c r="AA27" s="5500" t="s">
        <v>768</v>
      </c>
      <c r="AB27" s="5505">
        <v>1</v>
      </c>
      <c r="AC27" s="578">
        <v>0</v>
      </c>
      <c r="AD27" s="579">
        <f t="shared" si="135"/>
        <v>0</v>
      </c>
      <c r="AE27" s="559">
        <v>1</v>
      </c>
      <c r="AF27" s="580">
        <f t="shared" si="142"/>
        <v>1</v>
      </c>
      <c r="AG27" s="581">
        <v>0</v>
      </c>
      <c r="AH27" s="582">
        <f t="shared" si="136"/>
        <v>0</v>
      </c>
      <c r="AI27" s="542">
        <v>0</v>
      </c>
      <c r="AJ27" s="582">
        <f t="shared" si="127"/>
        <v>0</v>
      </c>
      <c r="AK27" s="228">
        <f t="shared" si="128"/>
        <v>1</v>
      </c>
      <c r="AL27" s="2275">
        <v>5</v>
      </c>
      <c r="AM27" s="1039" t="s">
        <v>2568</v>
      </c>
      <c r="AN27" s="1201" t="s">
        <v>2570</v>
      </c>
      <c r="AO27" s="1039" t="s">
        <v>2569</v>
      </c>
      <c r="AP27" s="1039" t="s">
        <v>2571</v>
      </c>
      <c r="AQ27" s="970">
        <v>100</v>
      </c>
      <c r="AR27" s="1039" t="s">
        <v>768</v>
      </c>
      <c r="AS27" s="1265" t="s">
        <v>1579</v>
      </c>
      <c r="AT27" s="2274"/>
      <c r="AU27" s="920" t="s">
        <v>1704</v>
      </c>
      <c r="AW27" s="5337">
        <v>1</v>
      </c>
      <c r="AX27" s="4410">
        <f t="shared" si="5"/>
        <v>0</v>
      </c>
      <c r="AY27" s="4431">
        <f t="shared" si="6"/>
        <v>0.5</v>
      </c>
      <c r="AZ27" s="4411">
        <f t="shared" si="7"/>
        <v>-0.5</v>
      </c>
      <c r="BA27" s="4420" t="e">
        <f t="shared" si="8"/>
        <v>#DIV/0!</v>
      </c>
      <c r="BB27" s="4421">
        <f t="shared" si="9"/>
        <v>1</v>
      </c>
      <c r="BC27" s="4104">
        <f t="shared" si="10"/>
        <v>0</v>
      </c>
      <c r="BD27" s="4117">
        <f t="shared" si="11"/>
        <v>1</v>
      </c>
      <c r="BE27" s="4430">
        <f t="shared" si="12"/>
        <v>0</v>
      </c>
      <c r="BF27" s="6665">
        <v>1</v>
      </c>
      <c r="BG27" s="6666"/>
      <c r="BH27" s="3781">
        <f t="shared" si="68"/>
        <v>0</v>
      </c>
      <c r="BI27" s="3782">
        <f t="shared" si="69"/>
        <v>0.5</v>
      </c>
      <c r="BJ27" s="4061">
        <f t="shared" si="13"/>
        <v>-0.5</v>
      </c>
      <c r="BK27" s="4062" t="e">
        <f t="shared" si="14"/>
        <v>#DIV/0!</v>
      </c>
      <c r="BL27" s="3731">
        <f t="shared" si="15"/>
        <v>0.5</v>
      </c>
      <c r="BM27" s="3122">
        <f t="shared" si="16"/>
        <v>0.5</v>
      </c>
      <c r="BN27" s="3120">
        <f t="shared" si="17"/>
        <v>0.5</v>
      </c>
      <c r="BO27" s="3780">
        <f t="shared" si="18"/>
        <v>0</v>
      </c>
      <c r="BP27" s="3494"/>
      <c r="BQ27" s="6821">
        <v>1</v>
      </c>
      <c r="BR27" s="6822"/>
      <c r="BS27" s="2808">
        <f t="shared" si="143"/>
        <v>1</v>
      </c>
      <c r="BT27" s="2710">
        <f t="shared" si="144"/>
        <v>0</v>
      </c>
      <c r="BU27" s="2987">
        <f t="shared" si="21"/>
        <v>1</v>
      </c>
      <c r="BV27" s="1701">
        <f t="shared" si="22"/>
        <v>0</v>
      </c>
      <c r="BW27" s="2683">
        <f t="shared" si="23"/>
        <v>0</v>
      </c>
      <c r="BX27" s="2991">
        <f t="shared" si="24"/>
        <v>1</v>
      </c>
      <c r="BY27" s="1701">
        <f t="shared" si="25"/>
        <v>0</v>
      </c>
      <c r="BZ27" s="3151"/>
      <c r="CA27" s="7078">
        <v>1</v>
      </c>
      <c r="CB27" s="7079"/>
      <c r="CC27" s="2229">
        <v>0</v>
      </c>
      <c r="CD27" s="2230">
        <v>0</v>
      </c>
      <c r="CE27" s="2359">
        <f t="shared" si="71"/>
        <v>0</v>
      </c>
      <c r="CF27" s="2231">
        <v>0</v>
      </c>
      <c r="CG27" s="2232">
        <f t="shared" si="27"/>
        <v>0</v>
      </c>
      <c r="CH27" s="2387">
        <f t="shared" si="72"/>
        <v>1</v>
      </c>
      <c r="CI27" s="2231">
        <f t="shared" si="28"/>
        <v>0</v>
      </c>
      <c r="CJ27" s="5369">
        <v>24</v>
      </c>
      <c r="CY27" s="6396">
        <v>1</v>
      </c>
      <c r="CZ27" s="6397"/>
      <c r="DA27" s="5007">
        <v>0</v>
      </c>
      <c r="DB27" s="5011">
        <v>0.5</v>
      </c>
      <c r="DC27" s="5008">
        <f t="shared" si="29"/>
        <v>0.5</v>
      </c>
      <c r="DD27" s="5009" t="e">
        <f t="shared" si="120"/>
        <v>#DIV/0!</v>
      </c>
      <c r="DE27" s="5010">
        <f t="shared" si="73"/>
        <v>1</v>
      </c>
      <c r="DF27" s="4099">
        <f t="shared" si="31"/>
        <v>0</v>
      </c>
      <c r="DG27" s="4117">
        <f t="shared" si="88"/>
        <v>1</v>
      </c>
      <c r="DH27" s="6392">
        <v>1</v>
      </c>
      <c r="DI27" s="6393"/>
      <c r="DJ27" s="5038">
        <v>0</v>
      </c>
      <c r="DK27" s="5038">
        <v>0</v>
      </c>
      <c r="DL27" s="4422">
        <f t="shared" si="33"/>
        <v>0</v>
      </c>
      <c r="DM27" s="4423" t="e">
        <f t="shared" si="105"/>
        <v>#DIV/0!</v>
      </c>
      <c r="DN27" s="4533">
        <f t="shared" si="74"/>
        <v>1</v>
      </c>
      <c r="DO27" s="4099">
        <f t="shared" si="35"/>
        <v>0</v>
      </c>
      <c r="DP27" s="4117">
        <f t="shared" si="36"/>
        <v>1</v>
      </c>
      <c r="DQ27" s="6394">
        <v>1</v>
      </c>
      <c r="DR27" s="6395"/>
      <c r="DS27" s="4909">
        <v>0</v>
      </c>
      <c r="DT27" s="4909">
        <v>0</v>
      </c>
      <c r="DU27" s="4860">
        <f t="shared" si="37"/>
        <v>0</v>
      </c>
      <c r="DV27" s="4861">
        <v>0</v>
      </c>
      <c r="DW27" s="4651">
        <f t="shared" si="75"/>
        <v>1</v>
      </c>
      <c r="DX27" s="4099">
        <f t="shared" si="39"/>
        <v>0</v>
      </c>
      <c r="DY27" s="4117">
        <f t="shared" si="40"/>
        <v>1</v>
      </c>
      <c r="DZ27" s="6396">
        <v>1</v>
      </c>
      <c r="EA27" s="6397"/>
      <c r="EB27" s="3417">
        <v>0</v>
      </c>
      <c r="EC27" s="3417">
        <v>0</v>
      </c>
      <c r="ED27" s="3225">
        <f t="shared" si="41"/>
        <v>0</v>
      </c>
      <c r="EE27" s="1732" t="e">
        <f t="shared" si="121"/>
        <v>#DIV/0!</v>
      </c>
      <c r="EF27" s="3276">
        <f t="shared" si="76"/>
        <v>0</v>
      </c>
      <c r="EG27" s="1731">
        <f t="shared" si="43"/>
        <v>1</v>
      </c>
      <c r="EH27" s="1732">
        <f t="shared" si="106"/>
        <v>0</v>
      </c>
      <c r="EI27" s="6392">
        <v>1</v>
      </c>
      <c r="EJ27" s="6393"/>
      <c r="EK27" s="3458">
        <v>0</v>
      </c>
      <c r="EL27" s="3778">
        <v>0.5</v>
      </c>
      <c r="EM27" s="1808">
        <f t="shared" si="45"/>
        <v>-0.5</v>
      </c>
      <c r="EN27" s="1732" t="e">
        <f t="shared" si="139"/>
        <v>#DIV/0!</v>
      </c>
      <c r="EO27" s="3779">
        <f t="shared" si="77"/>
        <v>0.5</v>
      </c>
      <c r="EP27" s="1731">
        <f t="shared" si="47"/>
        <v>0.5</v>
      </c>
      <c r="EQ27" s="1732">
        <f t="shared" si="48"/>
        <v>0.5</v>
      </c>
      <c r="ER27" s="6394">
        <v>1</v>
      </c>
      <c r="ES27" s="6395"/>
      <c r="ET27" s="3654">
        <v>0</v>
      </c>
      <c r="EU27" s="3654">
        <v>0</v>
      </c>
      <c r="EV27" s="1731">
        <f t="shared" si="49"/>
        <v>0</v>
      </c>
      <c r="EW27" s="1732">
        <v>0</v>
      </c>
      <c r="EX27" s="3621">
        <f t="shared" si="78"/>
        <v>0.5</v>
      </c>
      <c r="EY27" s="1731">
        <f t="shared" si="51"/>
        <v>0.5</v>
      </c>
      <c r="EZ27" s="3943">
        <f t="shared" si="52"/>
        <v>0.5</v>
      </c>
      <c r="FA27" s="6821">
        <v>1</v>
      </c>
      <c r="FB27" s="6822"/>
      <c r="FC27" s="2699">
        <v>0</v>
      </c>
      <c r="FD27" s="2699">
        <v>0</v>
      </c>
      <c r="FE27" s="2011">
        <f t="shared" si="131"/>
        <v>0</v>
      </c>
      <c r="FF27" s="1732">
        <v>0</v>
      </c>
      <c r="FG27" s="2683">
        <f t="shared" si="55"/>
        <v>0</v>
      </c>
      <c r="FH27" s="1731">
        <f t="shared" si="56"/>
        <v>1</v>
      </c>
      <c r="FI27" s="1732">
        <f t="shared" si="132"/>
        <v>0</v>
      </c>
      <c r="FJ27" s="6821">
        <v>1</v>
      </c>
      <c r="FK27" s="6822"/>
      <c r="FL27" s="2804">
        <v>0</v>
      </c>
      <c r="FM27" s="2804">
        <v>0</v>
      </c>
      <c r="FN27" s="1731">
        <f t="shared" si="58"/>
        <v>0</v>
      </c>
      <c r="FO27" s="1732" t="e">
        <f t="shared" si="110"/>
        <v>#DIV/0!</v>
      </c>
      <c r="FP27" s="2683">
        <f t="shared" si="60"/>
        <v>0</v>
      </c>
      <c r="FQ27" s="1731">
        <f t="shared" si="61"/>
        <v>1</v>
      </c>
      <c r="FR27" s="1732">
        <f t="shared" si="133"/>
        <v>0</v>
      </c>
      <c r="FS27" s="6821">
        <v>1</v>
      </c>
      <c r="FT27" s="6822"/>
      <c r="FU27" s="2804">
        <v>1</v>
      </c>
      <c r="FV27" s="2804">
        <v>0</v>
      </c>
      <c r="FW27" s="1731">
        <f t="shared" si="63"/>
        <v>1</v>
      </c>
      <c r="FX27" s="1732">
        <v>0</v>
      </c>
      <c r="FY27" s="2683">
        <f t="shared" si="85"/>
        <v>0</v>
      </c>
      <c r="FZ27" s="1731">
        <f t="shared" si="65"/>
        <v>1</v>
      </c>
      <c r="GA27" s="1732">
        <f t="shared" si="134"/>
        <v>0</v>
      </c>
      <c r="GB27" s="1">
        <f t="shared" si="87"/>
        <v>0</v>
      </c>
      <c r="GC27" s="2219">
        <v>0</v>
      </c>
      <c r="GD27" s="1895">
        <v>1</v>
      </c>
      <c r="GE27" s="2153" t="s">
        <v>15</v>
      </c>
      <c r="GF27" s="2153" t="s">
        <v>21</v>
      </c>
      <c r="GG27" s="2105" t="s">
        <v>17</v>
      </c>
      <c r="GH27" s="2105" t="s">
        <v>16</v>
      </c>
      <c r="GI27" s="2105" t="s">
        <v>19</v>
      </c>
      <c r="GJ27" s="2105" t="s">
        <v>19</v>
      </c>
      <c r="GK27" s="2105" t="s">
        <v>20</v>
      </c>
      <c r="GL27" s="2137" t="s">
        <v>17</v>
      </c>
      <c r="GM27" s="439" t="s">
        <v>1193</v>
      </c>
      <c r="GN27" s="558" t="s">
        <v>768</v>
      </c>
      <c r="GO27" s="2369">
        <v>1</v>
      </c>
      <c r="GP27" s="578">
        <v>0</v>
      </c>
      <c r="GQ27" s="2086">
        <v>0</v>
      </c>
      <c r="GR27" s="2086">
        <v>0</v>
      </c>
      <c r="GS27" s="1895">
        <v>0</v>
      </c>
      <c r="GT27" s="2086">
        <v>0</v>
      </c>
      <c r="GU27" s="2086">
        <v>1</v>
      </c>
      <c r="GV27" s="1895">
        <v>0</v>
      </c>
    </row>
    <row r="28" spans="1:204" ht="25.5" customHeight="1" x14ac:dyDescent="0.25">
      <c r="B28" s="7221"/>
      <c r="C28" s="5685"/>
      <c r="D28" s="7164"/>
      <c r="E28" s="7145"/>
      <c r="F28" s="7218"/>
      <c r="G28" s="7218"/>
      <c r="H28" s="5707"/>
      <c r="I28" s="5707"/>
      <c r="J28" s="5707"/>
      <c r="K28" s="5707"/>
      <c r="L28" s="5707"/>
      <c r="M28" s="5707"/>
      <c r="N28" s="5707"/>
      <c r="O28" s="5707"/>
      <c r="P28" s="5698"/>
      <c r="Q28" s="5698"/>
      <c r="R28" s="5704"/>
      <c r="S28" s="5698"/>
      <c r="T28" s="5698"/>
      <c r="U28" s="7127"/>
      <c r="V28" s="5698"/>
      <c r="W28" s="7206"/>
      <c r="X28" s="5692"/>
      <c r="Y28" s="2137" t="s">
        <v>113</v>
      </c>
      <c r="Z28" s="5415" t="s">
        <v>1194</v>
      </c>
      <c r="AA28" s="5500" t="s">
        <v>1042</v>
      </c>
      <c r="AB28" s="5423">
        <v>13</v>
      </c>
      <c r="AC28" s="541">
        <v>0</v>
      </c>
      <c r="AD28" s="583">
        <f t="shared" si="135"/>
        <v>0</v>
      </c>
      <c r="AE28" s="584">
        <v>13</v>
      </c>
      <c r="AF28" s="580">
        <f t="shared" si="142"/>
        <v>1</v>
      </c>
      <c r="AG28" s="581">
        <v>0</v>
      </c>
      <c r="AH28" s="582">
        <f t="shared" si="136"/>
        <v>0</v>
      </c>
      <c r="AI28" s="542">
        <f>AH28/AB28</f>
        <v>0</v>
      </c>
      <c r="AJ28" s="582">
        <f t="shared" si="127"/>
        <v>0</v>
      </c>
      <c r="AK28" s="228">
        <f t="shared" si="128"/>
        <v>1</v>
      </c>
      <c r="AL28" s="2274">
        <v>6</v>
      </c>
      <c r="AM28" s="971" t="s">
        <v>2572</v>
      </c>
      <c r="AN28" s="971" t="s">
        <v>2574</v>
      </c>
      <c r="AO28" s="1039" t="s">
        <v>2573</v>
      </c>
      <c r="AP28" s="1039" t="s">
        <v>2575</v>
      </c>
      <c r="AQ28" s="970">
        <v>100</v>
      </c>
      <c r="AR28" s="1039" t="s">
        <v>1042</v>
      </c>
      <c r="AS28" s="1265" t="s">
        <v>1579</v>
      </c>
      <c r="AT28" s="2274"/>
      <c r="AU28" s="920" t="s">
        <v>1704</v>
      </c>
      <c r="AW28" s="5338">
        <v>13</v>
      </c>
      <c r="AX28" s="4410">
        <f t="shared" si="5"/>
        <v>0</v>
      </c>
      <c r="AY28" s="4431">
        <f t="shared" si="6"/>
        <v>0</v>
      </c>
      <c r="AZ28" s="4411">
        <f t="shared" si="7"/>
        <v>0</v>
      </c>
      <c r="BA28" s="4420" t="e">
        <f t="shared" si="8"/>
        <v>#DIV/0!</v>
      </c>
      <c r="BB28" s="4421">
        <f t="shared" si="9"/>
        <v>13</v>
      </c>
      <c r="BC28" s="4104">
        <f t="shared" si="10"/>
        <v>0</v>
      </c>
      <c r="BD28" s="4117">
        <f t="shared" si="11"/>
        <v>1</v>
      </c>
      <c r="BE28" s="4430">
        <f t="shared" si="12"/>
        <v>0</v>
      </c>
      <c r="BF28" s="6663">
        <v>13</v>
      </c>
      <c r="BG28" s="6664"/>
      <c r="BH28" s="3781">
        <f t="shared" si="68"/>
        <v>0</v>
      </c>
      <c r="BI28" s="3782">
        <f t="shared" si="69"/>
        <v>13</v>
      </c>
      <c r="BJ28" s="4061">
        <f t="shared" si="13"/>
        <v>-13</v>
      </c>
      <c r="BK28" s="4062" t="e">
        <f t="shared" si="14"/>
        <v>#DIV/0!</v>
      </c>
      <c r="BL28" s="3731">
        <f t="shared" si="15"/>
        <v>13</v>
      </c>
      <c r="BM28" s="3122">
        <f t="shared" si="16"/>
        <v>0</v>
      </c>
      <c r="BN28" s="3120">
        <f t="shared" si="17"/>
        <v>1</v>
      </c>
      <c r="BO28" s="3780">
        <f t="shared" si="18"/>
        <v>0</v>
      </c>
      <c r="BP28" s="3494"/>
      <c r="BQ28" s="6823">
        <v>13</v>
      </c>
      <c r="BR28" s="6824"/>
      <c r="BS28" s="2808">
        <f t="shared" si="143"/>
        <v>13</v>
      </c>
      <c r="BT28" s="2710">
        <f t="shared" si="144"/>
        <v>0</v>
      </c>
      <c r="BU28" s="2987">
        <f t="shared" si="21"/>
        <v>13</v>
      </c>
      <c r="BV28" s="1701">
        <f t="shared" si="22"/>
        <v>0</v>
      </c>
      <c r="BW28" s="2683">
        <f t="shared" si="23"/>
        <v>0</v>
      </c>
      <c r="BX28" s="2991">
        <f t="shared" si="24"/>
        <v>13</v>
      </c>
      <c r="BY28" s="1701">
        <f t="shared" si="25"/>
        <v>0</v>
      </c>
      <c r="BZ28" s="3151"/>
      <c r="CA28" s="7080">
        <v>13</v>
      </c>
      <c r="CB28" s="7081"/>
      <c r="CC28" s="2229">
        <v>0</v>
      </c>
      <c r="CD28" s="2230">
        <v>0</v>
      </c>
      <c r="CE28" s="2359">
        <f t="shared" si="71"/>
        <v>0</v>
      </c>
      <c r="CF28" s="2231">
        <v>0</v>
      </c>
      <c r="CG28" s="2232">
        <f t="shared" si="27"/>
        <v>0</v>
      </c>
      <c r="CH28" s="2387">
        <f t="shared" si="72"/>
        <v>13</v>
      </c>
      <c r="CI28" s="2231">
        <f t="shared" si="28"/>
        <v>0</v>
      </c>
      <c r="CJ28" s="5372">
        <v>25</v>
      </c>
      <c r="CY28" s="6398">
        <v>13</v>
      </c>
      <c r="CZ28" s="6399"/>
      <c r="DA28" s="5007">
        <v>0</v>
      </c>
      <c r="DB28" s="5007">
        <v>0</v>
      </c>
      <c r="DC28" s="5008">
        <f t="shared" si="29"/>
        <v>0</v>
      </c>
      <c r="DD28" s="5009" t="e">
        <f t="shared" si="120"/>
        <v>#DIV/0!</v>
      </c>
      <c r="DE28" s="5010">
        <f t="shared" si="73"/>
        <v>13</v>
      </c>
      <c r="DF28" s="4099">
        <f t="shared" si="31"/>
        <v>0</v>
      </c>
      <c r="DG28" s="4117">
        <f t="shared" si="88"/>
        <v>1</v>
      </c>
      <c r="DH28" s="6400">
        <v>13</v>
      </c>
      <c r="DI28" s="6401"/>
      <c r="DJ28" s="5038">
        <v>0</v>
      </c>
      <c r="DK28" s="5038">
        <v>0</v>
      </c>
      <c r="DL28" s="4422">
        <f t="shared" si="33"/>
        <v>0</v>
      </c>
      <c r="DM28" s="4423" t="e">
        <f t="shared" si="105"/>
        <v>#DIV/0!</v>
      </c>
      <c r="DN28" s="5039">
        <f t="shared" si="74"/>
        <v>13</v>
      </c>
      <c r="DO28" s="4099">
        <f t="shared" si="35"/>
        <v>0</v>
      </c>
      <c r="DP28" s="4117">
        <f t="shared" si="36"/>
        <v>1</v>
      </c>
      <c r="DQ28" s="6402">
        <v>13</v>
      </c>
      <c r="DR28" s="6403"/>
      <c r="DS28" s="4909">
        <v>0</v>
      </c>
      <c r="DT28" s="4909">
        <v>0</v>
      </c>
      <c r="DU28" s="4860">
        <f t="shared" si="37"/>
        <v>0</v>
      </c>
      <c r="DV28" s="4861">
        <v>0</v>
      </c>
      <c r="DW28" s="4651">
        <f t="shared" si="75"/>
        <v>13</v>
      </c>
      <c r="DX28" s="4099">
        <f t="shared" si="39"/>
        <v>0</v>
      </c>
      <c r="DY28" s="4117">
        <f t="shared" si="40"/>
        <v>1</v>
      </c>
      <c r="DZ28" s="6398">
        <v>13</v>
      </c>
      <c r="EA28" s="6399"/>
      <c r="EB28" s="3417">
        <v>0</v>
      </c>
      <c r="EC28" s="3417">
        <v>1</v>
      </c>
      <c r="ED28" s="3225">
        <f t="shared" si="41"/>
        <v>1</v>
      </c>
      <c r="EE28" s="1732" t="e">
        <f t="shared" si="121"/>
        <v>#DIV/0!</v>
      </c>
      <c r="EF28" s="3276">
        <f t="shared" si="76"/>
        <v>1</v>
      </c>
      <c r="EG28" s="1731">
        <f t="shared" si="43"/>
        <v>12</v>
      </c>
      <c r="EH28" s="1732">
        <f t="shared" si="106"/>
        <v>7.6923076923076927E-2</v>
      </c>
      <c r="EI28" s="6400">
        <v>13</v>
      </c>
      <c r="EJ28" s="6401"/>
      <c r="EK28" s="3458">
        <v>0</v>
      </c>
      <c r="EL28" s="3458">
        <v>12</v>
      </c>
      <c r="EM28" s="1808">
        <f t="shared" si="45"/>
        <v>-12</v>
      </c>
      <c r="EN28" s="1732" t="e">
        <f t="shared" si="139"/>
        <v>#DIV/0!</v>
      </c>
      <c r="EO28" s="3459">
        <f t="shared" si="77"/>
        <v>13</v>
      </c>
      <c r="EP28" s="1731">
        <f t="shared" si="47"/>
        <v>0</v>
      </c>
      <c r="EQ28" s="1732">
        <f t="shared" si="48"/>
        <v>1</v>
      </c>
      <c r="ER28" s="6402">
        <v>13</v>
      </c>
      <c r="ES28" s="6403"/>
      <c r="ET28" s="3654">
        <v>0</v>
      </c>
      <c r="EU28" s="3654">
        <v>0</v>
      </c>
      <c r="EV28" s="1731">
        <f t="shared" si="49"/>
        <v>0</v>
      </c>
      <c r="EW28" s="1732">
        <v>0</v>
      </c>
      <c r="EX28" s="3621">
        <f t="shared" si="78"/>
        <v>13</v>
      </c>
      <c r="EY28" s="1731">
        <f t="shared" si="51"/>
        <v>0</v>
      </c>
      <c r="EZ28" s="3951">
        <f t="shared" si="52"/>
        <v>1</v>
      </c>
      <c r="FA28" s="6823">
        <v>13</v>
      </c>
      <c r="FB28" s="6824"/>
      <c r="FC28" s="2699">
        <v>0</v>
      </c>
      <c r="FD28" s="2699">
        <v>0</v>
      </c>
      <c r="FE28" s="2011">
        <f t="shared" si="131"/>
        <v>0</v>
      </c>
      <c r="FF28" s="1732">
        <v>0</v>
      </c>
      <c r="FG28" s="2683">
        <f t="shared" si="55"/>
        <v>0</v>
      </c>
      <c r="FH28" s="1731">
        <f t="shared" si="56"/>
        <v>13</v>
      </c>
      <c r="FI28" s="1732">
        <f t="shared" si="132"/>
        <v>0</v>
      </c>
      <c r="FJ28" s="6823">
        <v>13</v>
      </c>
      <c r="FK28" s="6824"/>
      <c r="FL28" s="2804">
        <v>0</v>
      </c>
      <c r="FM28" s="2804">
        <v>0</v>
      </c>
      <c r="FN28" s="1731">
        <f t="shared" si="58"/>
        <v>0</v>
      </c>
      <c r="FO28" s="1732" t="e">
        <f t="shared" si="110"/>
        <v>#DIV/0!</v>
      </c>
      <c r="FP28" s="2683">
        <f t="shared" si="60"/>
        <v>0</v>
      </c>
      <c r="FQ28" s="1731">
        <f t="shared" si="61"/>
        <v>13</v>
      </c>
      <c r="FR28" s="1732">
        <f t="shared" si="133"/>
        <v>0</v>
      </c>
      <c r="FS28" s="6823">
        <v>13</v>
      </c>
      <c r="FT28" s="6824"/>
      <c r="FU28" s="2804">
        <v>13</v>
      </c>
      <c r="FV28" s="2804">
        <v>0</v>
      </c>
      <c r="FW28" s="1731">
        <f t="shared" si="63"/>
        <v>13</v>
      </c>
      <c r="FX28" s="1732">
        <v>0</v>
      </c>
      <c r="FY28" s="2683">
        <f t="shared" si="85"/>
        <v>0</v>
      </c>
      <c r="FZ28" s="1731">
        <f t="shared" si="65"/>
        <v>13</v>
      </c>
      <c r="GA28" s="1732">
        <f t="shared" si="134"/>
        <v>0</v>
      </c>
      <c r="GB28" s="1">
        <f t="shared" si="87"/>
        <v>7.6923076923076927E-2</v>
      </c>
      <c r="GC28" s="2219">
        <v>0</v>
      </c>
      <c r="GD28" s="1895">
        <v>1</v>
      </c>
      <c r="GE28" s="2153" t="s">
        <v>15</v>
      </c>
      <c r="GF28" s="2153" t="s">
        <v>21</v>
      </c>
      <c r="GG28" s="2105" t="s">
        <v>17</v>
      </c>
      <c r="GH28" s="2105" t="s">
        <v>16</v>
      </c>
      <c r="GI28" s="2105" t="s">
        <v>19</v>
      </c>
      <c r="GJ28" s="2105" t="s">
        <v>19</v>
      </c>
      <c r="GK28" s="2105" t="s">
        <v>20</v>
      </c>
      <c r="GL28" s="2137" t="s">
        <v>113</v>
      </c>
      <c r="GM28" s="439" t="s">
        <v>1194</v>
      </c>
      <c r="GN28" s="558" t="s">
        <v>1042</v>
      </c>
      <c r="GO28" s="2372">
        <v>13</v>
      </c>
      <c r="GP28" s="578">
        <v>0</v>
      </c>
      <c r="GQ28" s="2086">
        <v>0</v>
      </c>
      <c r="GR28" s="2086">
        <v>0</v>
      </c>
      <c r="GS28" s="1895">
        <v>0</v>
      </c>
      <c r="GT28" s="2086">
        <v>0</v>
      </c>
      <c r="GU28" s="2086">
        <v>13</v>
      </c>
      <c r="GV28" s="1895">
        <v>0</v>
      </c>
    </row>
    <row r="29" spans="1:204" ht="38.25" x14ac:dyDescent="0.25">
      <c r="B29" s="7221"/>
      <c r="C29" s="5685"/>
      <c r="D29" s="7164"/>
      <c r="E29" s="7145"/>
      <c r="F29" s="7218"/>
      <c r="G29" s="7218"/>
      <c r="H29" s="5707"/>
      <c r="I29" s="5707"/>
      <c r="J29" s="5707"/>
      <c r="K29" s="5707"/>
      <c r="L29" s="5707"/>
      <c r="M29" s="5707"/>
      <c r="N29" s="5707"/>
      <c r="O29" s="5707"/>
      <c r="P29" s="5698"/>
      <c r="Q29" s="5698"/>
      <c r="R29" s="5704"/>
      <c r="S29" s="5698"/>
      <c r="T29" s="5698"/>
      <c r="U29" s="7127"/>
      <c r="V29" s="5698"/>
      <c r="W29" s="7206"/>
      <c r="X29" s="5692"/>
      <c r="Y29" s="2137" t="s">
        <v>92</v>
      </c>
      <c r="Z29" s="5415" t="s">
        <v>1195</v>
      </c>
      <c r="AA29" s="5500" t="s">
        <v>1196</v>
      </c>
      <c r="AB29" s="5505">
        <v>13</v>
      </c>
      <c r="AC29" s="578">
        <v>0</v>
      </c>
      <c r="AD29" s="585">
        <f t="shared" si="135"/>
        <v>0</v>
      </c>
      <c r="AE29" s="559">
        <v>0</v>
      </c>
      <c r="AF29" s="580">
        <f t="shared" si="142"/>
        <v>0</v>
      </c>
      <c r="AG29" s="581">
        <v>13</v>
      </c>
      <c r="AH29" s="582">
        <f t="shared" si="136"/>
        <v>1</v>
      </c>
      <c r="AI29" s="542">
        <v>0</v>
      </c>
      <c r="AJ29" s="582">
        <f t="shared" si="127"/>
        <v>0</v>
      </c>
      <c r="AK29" s="228">
        <f t="shared" si="128"/>
        <v>1</v>
      </c>
      <c r="AL29" s="2302">
        <v>7</v>
      </c>
      <c r="AM29" s="1201" t="s">
        <v>2576</v>
      </c>
      <c r="AN29" s="1201" t="s">
        <v>2578</v>
      </c>
      <c r="AO29" s="1039" t="s">
        <v>2577</v>
      </c>
      <c r="AP29" s="1039" t="s">
        <v>2579</v>
      </c>
      <c r="AQ29" s="970">
        <v>100</v>
      </c>
      <c r="AR29" s="1039" t="s">
        <v>1196</v>
      </c>
      <c r="AS29" s="1265" t="s">
        <v>1579</v>
      </c>
      <c r="AT29" s="2274"/>
      <c r="AU29" s="920" t="s">
        <v>1704</v>
      </c>
      <c r="AW29" s="5337">
        <v>13</v>
      </c>
      <c r="AX29" s="4410">
        <f t="shared" si="5"/>
        <v>0</v>
      </c>
      <c r="AY29" s="4431">
        <f t="shared" si="6"/>
        <v>7</v>
      </c>
      <c r="AZ29" s="4411">
        <f t="shared" si="7"/>
        <v>-7</v>
      </c>
      <c r="BA29" s="4420" t="e">
        <f t="shared" si="8"/>
        <v>#DIV/0!</v>
      </c>
      <c r="BB29" s="4421">
        <f t="shared" si="9"/>
        <v>13</v>
      </c>
      <c r="BC29" s="4104">
        <f t="shared" si="10"/>
        <v>0</v>
      </c>
      <c r="BD29" s="4117">
        <f t="shared" si="11"/>
        <v>1</v>
      </c>
      <c r="BE29" s="4430">
        <f t="shared" si="12"/>
        <v>0</v>
      </c>
      <c r="BF29" s="6665">
        <v>13</v>
      </c>
      <c r="BG29" s="6666"/>
      <c r="BH29" s="3781">
        <f t="shared" si="68"/>
        <v>13</v>
      </c>
      <c r="BI29" s="3782">
        <f t="shared" si="69"/>
        <v>6</v>
      </c>
      <c r="BJ29" s="4061">
        <f t="shared" si="13"/>
        <v>7</v>
      </c>
      <c r="BK29" s="4062">
        <f t="shared" si="14"/>
        <v>0.46153846153846156</v>
      </c>
      <c r="BL29" s="3731">
        <f t="shared" si="15"/>
        <v>6</v>
      </c>
      <c r="BM29" s="3122">
        <f t="shared" si="16"/>
        <v>7</v>
      </c>
      <c r="BN29" s="3120">
        <f t="shared" si="17"/>
        <v>0.46153846153846156</v>
      </c>
      <c r="BO29" s="3780">
        <f t="shared" si="18"/>
        <v>0</v>
      </c>
      <c r="BP29" s="3494"/>
      <c r="BQ29" s="6821">
        <v>13</v>
      </c>
      <c r="BR29" s="6822"/>
      <c r="BS29" s="2808">
        <f t="shared" si="143"/>
        <v>0</v>
      </c>
      <c r="BT29" s="2710">
        <f t="shared" si="144"/>
        <v>0</v>
      </c>
      <c r="BU29" s="2987">
        <f t="shared" si="21"/>
        <v>0</v>
      </c>
      <c r="BV29" s="1701" t="e">
        <f t="shared" si="22"/>
        <v>#DIV/0!</v>
      </c>
      <c r="BW29" s="2683">
        <f t="shared" si="23"/>
        <v>0</v>
      </c>
      <c r="BX29" s="2991">
        <f t="shared" si="24"/>
        <v>13</v>
      </c>
      <c r="BY29" s="1701">
        <f t="shared" si="25"/>
        <v>0</v>
      </c>
      <c r="BZ29" s="3151"/>
      <c r="CA29" s="7078">
        <v>13</v>
      </c>
      <c r="CB29" s="7079"/>
      <c r="CC29" s="2229">
        <v>0</v>
      </c>
      <c r="CD29" s="2230">
        <v>0</v>
      </c>
      <c r="CE29" s="2359">
        <f t="shared" si="71"/>
        <v>0</v>
      </c>
      <c r="CF29" s="2231">
        <v>0</v>
      </c>
      <c r="CG29" s="2232">
        <f t="shared" si="27"/>
        <v>0</v>
      </c>
      <c r="CH29" s="2387">
        <f t="shared" si="72"/>
        <v>13</v>
      </c>
      <c r="CI29" s="2231">
        <f t="shared" si="28"/>
        <v>0</v>
      </c>
      <c r="CJ29" s="5369">
        <v>26</v>
      </c>
      <c r="CY29" s="6396">
        <v>13</v>
      </c>
      <c r="CZ29" s="6397"/>
      <c r="DA29" s="5007">
        <v>0</v>
      </c>
      <c r="DB29" s="5007">
        <v>0</v>
      </c>
      <c r="DC29" s="5008">
        <f t="shared" si="29"/>
        <v>0</v>
      </c>
      <c r="DD29" s="5009" t="e">
        <f t="shared" si="120"/>
        <v>#DIV/0!</v>
      </c>
      <c r="DE29" s="5010">
        <f t="shared" si="73"/>
        <v>6</v>
      </c>
      <c r="DF29" s="4099">
        <f t="shared" si="31"/>
        <v>7</v>
      </c>
      <c r="DG29" s="4117">
        <f t="shared" si="88"/>
        <v>0.46153846153846156</v>
      </c>
      <c r="DH29" s="6392">
        <v>13</v>
      </c>
      <c r="DI29" s="6393"/>
      <c r="DJ29" s="5038">
        <v>0</v>
      </c>
      <c r="DK29" s="5038">
        <v>0</v>
      </c>
      <c r="DL29" s="4422">
        <f t="shared" si="33"/>
        <v>0</v>
      </c>
      <c r="DM29" s="4423" t="e">
        <f t="shared" si="105"/>
        <v>#DIV/0!</v>
      </c>
      <c r="DN29" s="5039">
        <f t="shared" si="74"/>
        <v>6</v>
      </c>
      <c r="DO29" s="4099">
        <f t="shared" si="35"/>
        <v>7</v>
      </c>
      <c r="DP29" s="4117">
        <f t="shared" si="36"/>
        <v>0.46153846153846156</v>
      </c>
      <c r="DQ29" s="6394">
        <v>13</v>
      </c>
      <c r="DR29" s="6395"/>
      <c r="DS29" s="4909">
        <v>0</v>
      </c>
      <c r="DT29" s="4909">
        <v>7</v>
      </c>
      <c r="DU29" s="4860">
        <f t="shared" si="37"/>
        <v>-7</v>
      </c>
      <c r="DV29" s="4861">
        <v>0</v>
      </c>
      <c r="DW29" s="4651">
        <f t="shared" si="75"/>
        <v>13</v>
      </c>
      <c r="DX29" s="4099">
        <f t="shared" si="39"/>
        <v>0</v>
      </c>
      <c r="DY29" s="4117">
        <f t="shared" si="40"/>
        <v>1</v>
      </c>
      <c r="DZ29" s="6396">
        <v>13</v>
      </c>
      <c r="EA29" s="6397"/>
      <c r="EB29" s="3417">
        <v>0</v>
      </c>
      <c r="EC29" s="3417">
        <v>0</v>
      </c>
      <c r="ED29" s="3225">
        <f t="shared" si="41"/>
        <v>0</v>
      </c>
      <c r="EE29" s="1732" t="e">
        <f t="shared" si="121"/>
        <v>#DIV/0!</v>
      </c>
      <c r="EF29" s="3276">
        <f t="shared" si="76"/>
        <v>0</v>
      </c>
      <c r="EG29" s="1731">
        <f t="shared" si="43"/>
        <v>13</v>
      </c>
      <c r="EH29" s="1732">
        <f t="shared" si="106"/>
        <v>0</v>
      </c>
      <c r="EI29" s="6392">
        <v>13</v>
      </c>
      <c r="EJ29" s="6393"/>
      <c r="EK29" s="3458">
        <v>0</v>
      </c>
      <c r="EL29" s="3458">
        <v>0</v>
      </c>
      <c r="EM29" s="1808">
        <f t="shared" si="45"/>
        <v>0</v>
      </c>
      <c r="EN29" s="1732" t="e">
        <f t="shared" si="139"/>
        <v>#DIV/0!</v>
      </c>
      <c r="EO29" s="3459">
        <f t="shared" si="77"/>
        <v>0</v>
      </c>
      <c r="EP29" s="1731">
        <f t="shared" si="47"/>
        <v>13</v>
      </c>
      <c r="EQ29" s="1732">
        <f t="shared" si="48"/>
        <v>0</v>
      </c>
      <c r="ER29" s="6394">
        <v>13</v>
      </c>
      <c r="ES29" s="6395"/>
      <c r="ET29" s="3654">
        <v>13</v>
      </c>
      <c r="EU29" s="3654">
        <v>6</v>
      </c>
      <c r="EV29" s="1731">
        <f t="shared" si="49"/>
        <v>7</v>
      </c>
      <c r="EW29" s="1732">
        <v>0</v>
      </c>
      <c r="EX29" s="3621">
        <f t="shared" si="78"/>
        <v>6</v>
      </c>
      <c r="EY29" s="1731">
        <f t="shared" si="51"/>
        <v>7</v>
      </c>
      <c r="EZ29" s="3943">
        <f t="shared" si="52"/>
        <v>0.46153846153846156</v>
      </c>
      <c r="FA29" s="6821">
        <v>13</v>
      </c>
      <c r="FB29" s="6822"/>
      <c r="FC29" s="2699">
        <v>0</v>
      </c>
      <c r="FD29" s="2699">
        <v>0</v>
      </c>
      <c r="FE29" s="2011">
        <f t="shared" si="131"/>
        <v>0</v>
      </c>
      <c r="FF29" s="1732">
        <v>0</v>
      </c>
      <c r="FG29" s="2683">
        <f t="shared" si="55"/>
        <v>0</v>
      </c>
      <c r="FH29" s="1731">
        <f t="shared" si="56"/>
        <v>13</v>
      </c>
      <c r="FI29" s="1732">
        <f t="shared" si="132"/>
        <v>0</v>
      </c>
      <c r="FJ29" s="6821">
        <v>13</v>
      </c>
      <c r="FK29" s="6822"/>
      <c r="FL29" s="2804">
        <v>0</v>
      </c>
      <c r="FM29" s="2804">
        <v>0</v>
      </c>
      <c r="FN29" s="1731">
        <f t="shared" si="58"/>
        <v>0</v>
      </c>
      <c r="FO29" s="1732" t="e">
        <f t="shared" si="110"/>
        <v>#DIV/0!</v>
      </c>
      <c r="FP29" s="2683">
        <f t="shared" si="60"/>
        <v>0</v>
      </c>
      <c r="FQ29" s="1731">
        <f t="shared" si="61"/>
        <v>13</v>
      </c>
      <c r="FR29" s="1732">
        <f t="shared" si="133"/>
        <v>0</v>
      </c>
      <c r="FS29" s="6821">
        <v>13</v>
      </c>
      <c r="FT29" s="6822"/>
      <c r="FU29" s="2804">
        <v>0</v>
      </c>
      <c r="FV29" s="2804">
        <v>0</v>
      </c>
      <c r="FW29" s="1731">
        <f t="shared" si="63"/>
        <v>0</v>
      </c>
      <c r="FX29" s="1732">
        <v>0</v>
      </c>
      <c r="FY29" s="2683">
        <f t="shared" si="85"/>
        <v>0</v>
      </c>
      <c r="FZ29" s="1731">
        <f t="shared" si="65"/>
        <v>13</v>
      </c>
      <c r="GA29" s="1732">
        <f t="shared" si="134"/>
        <v>0</v>
      </c>
      <c r="GB29" s="1">
        <f t="shared" si="87"/>
        <v>0</v>
      </c>
      <c r="GC29" s="2219">
        <v>0</v>
      </c>
      <c r="GD29" s="1895">
        <v>1</v>
      </c>
      <c r="GE29" s="2153" t="s">
        <v>15</v>
      </c>
      <c r="GF29" s="2153" t="s">
        <v>21</v>
      </c>
      <c r="GG29" s="2105" t="s">
        <v>17</v>
      </c>
      <c r="GH29" s="2105" t="s">
        <v>16</v>
      </c>
      <c r="GI29" s="2105" t="s">
        <v>19</v>
      </c>
      <c r="GJ29" s="2105" t="s">
        <v>19</v>
      </c>
      <c r="GK29" s="2105" t="s">
        <v>20</v>
      </c>
      <c r="GL29" s="2137" t="s">
        <v>92</v>
      </c>
      <c r="GM29" s="439" t="s">
        <v>1195</v>
      </c>
      <c r="GN29" s="558" t="s">
        <v>1196</v>
      </c>
      <c r="GO29" s="2369">
        <v>13</v>
      </c>
      <c r="GP29" s="578">
        <v>0</v>
      </c>
      <c r="GQ29" s="2086">
        <v>0</v>
      </c>
      <c r="GR29" s="2086">
        <v>0</v>
      </c>
      <c r="GS29" s="1895">
        <v>0</v>
      </c>
      <c r="GT29" s="2086">
        <v>0</v>
      </c>
      <c r="GU29" s="2086">
        <v>13</v>
      </c>
      <c r="GV29" s="1895">
        <v>0</v>
      </c>
    </row>
    <row r="30" spans="1:204" ht="25.5" customHeight="1" x14ac:dyDescent="0.25">
      <c r="B30" s="7221"/>
      <c r="C30" s="5686"/>
      <c r="D30" s="7101"/>
      <c r="E30" s="7103"/>
      <c r="F30" s="7198"/>
      <c r="G30" s="7198"/>
      <c r="H30" s="5708"/>
      <c r="I30" s="5708"/>
      <c r="J30" s="5708"/>
      <c r="K30" s="5708"/>
      <c r="L30" s="5708"/>
      <c r="M30" s="5708"/>
      <c r="N30" s="5708"/>
      <c r="O30" s="5708"/>
      <c r="P30" s="5699"/>
      <c r="Q30" s="5699"/>
      <c r="R30" s="5705"/>
      <c r="S30" s="5699"/>
      <c r="T30" s="5699"/>
      <c r="U30" s="7128"/>
      <c r="V30" s="5699"/>
      <c r="W30" s="7207"/>
      <c r="X30" s="5693"/>
      <c r="Y30" s="2138" t="s">
        <v>101</v>
      </c>
      <c r="Z30" s="5421" t="s">
        <v>1197</v>
      </c>
      <c r="AA30" s="5506" t="s">
        <v>1189</v>
      </c>
      <c r="AB30" s="5507">
        <v>1</v>
      </c>
      <c r="AC30" s="586">
        <v>0</v>
      </c>
      <c r="AD30" s="587">
        <f t="shared" si="135"/>
        <v>0</v>
      </c>
      <c r="AE30" s="567">
        <v>0</v>
      </c>
      <c r="AF30" s="588">
        <f t="shared" si="142"/>
        <v>0</v>
      </c>
      <c r="AG30" s="589">
        <v>0</v>
      </c>
      <c r="AH30" s="587">
        <f t="shared" si="136"/>
        <v>0</v>
      </c>
      <c r="AI30" s="590">
        <v>1</v>
      </c>
      <c r="AJ30" s="587">
        <f t="shared" si="127"/>
        <v>1</v>
      </c>
      <c r="AK30" s="228">
        <f t="shared" ref="AK30:AK42" si="145">SUM(AD30+AF30+AH30+AJ30)</f>
        <v>1</v>
      </c>
      <c r="AL30" s="2302">
        <v>8</v>
      </c>
      <c r="AM30" s="971" t="s">
        <v>2580</v>
      </c>
      <c r="AN30" s="971" t="s">
        <v>2612</v>
      </c>
      <c r="AO30" s="1039" t="s">
        <v>2581</v>
      </c>
      <c r="AP30" s="1039" t="s">
        <v>2575</v>
      </c>
      <c r="AQ30" s="970">
        <v>100</v>
      </c>
      <c r="AR30" s="1039" t="s">
        <v>1189</v>
      </c>
      <c r="AS30" s="1039" t="s">
        <v>1579</v>
      </c>
      <c r="AT30" s="2274"/>
      <c r="AU30" s="920" t="s">
        <v>1704</v>
      </c>
      <c r="AW30" s="5337">
        <v>1</v>
      </c>
      <c r="AX30" s="4410">
        <f t="shared" si="5"/>
        <v>1</v>
      </c>
      <c r="AY30" s="4431">
        <f t="shared" si="6"/>
        <v>0</v>
      </c>
      <c r="AZ30" s="4411">
        <f t="shared" si="7"/>
        <v>1</v>
      </c>
      <c r="BA30" s="4420">
        <f t="shared" si="8"/>
        <v>0</v>
      </c>
      <c r="BB30" s="4421">
        <f t="shared" si="9"/>
        <v>1</v>
      </c>
      <c r="BC30" s="4104">
        <f t="shared" si="10"/>
        <v>0</v>
      </c>
      <c r="BD30" s="4117">
        <f t="shared" si="11"/>
        <v>1</v>
      </c>
      <c r="BE30" s="4430">
        <f t="shared" si="12"/>
        <v>0</v>
      </c>
      <c r="BF30" s="6665">
        <v>1</v>
      </c>
      <c r="BG30" s="6666"/>
      <c r="BH30" s="3781">
        <f t="shared" si="68"/>
        <v>0</v>
      </c>
      <c r="BI30" s="3782">
        <f t="shared" si="69"/>
        <v>1</v>
      </c>
      <c r="BJ30" s="4061">
        <f t="shared" si="13"/>
        <v>-1</v>
      </c>
      <c r="BK30" s="4062" t="e">
        <f t="shared" si="14"/>
        <v>#DIV/0!</v>
      </c>
      <c r="BL30" s="3731">
        <f t="shared" si="15"/>
        <v>1</v>
      </c>
      <c r="BM30" s="3122">
        <f t="shared" si="16"/>
        <v>0</v>
      </c>
      <c r="BN30" s="3120">
        <f t="shared" si="17"/>
        <v>1</v>
      </c>
      <c r="BO30" s="3780">
        <f t="shared" si="18"/>
        <v>0</v>
      </c>
      <c r="BP30" s="3494"/>
      <c r="BQ30" s="6821">
        <v>1</v>
      </c>
      <c r="BR30" s="6822"/>
      <c r="BS30" s="2808">
        <f t="shared" si="143"/>
        <v>0</v>
      </c>
      <c r="BT30" s="2710">
        <f t="shared" si="144"/>
        <v>0</v>
      </c>
      <c r="BU30" s="2987">
        <f t="shared" si="21"/>
        <v>0</v>
      </c>
      <c r="BV30" s="1701" t="e">
        <f t="shared" si="22"/>
        <v>#DIV/0!</v>
      </c>
      <c r="BW30" s="2683">
        <f t="shared" si="23"/>
        <v>0</v>
      </c>
      <c r="BX30" s="2991">
        <f t="shared" si="24"/>
        <v>1</v>
      </c>
      <c r="BY30" s="1701">
        <f t="shared" si="25"/>
        <v>0</v>
      </c>
      <c r="BZ30" s="3151"/>
      <c r="CA30" s="7078">
        <v>1</v>
      </c>
      <c r="CB30" s="7079"/>
      <c r="CC30" s="2229">
        <v>0</v>
      </c>
      <c r="CD30" s="2230">
        <v>0</v>
      </c>
      <c r="CE30" s="2359">
        <f t="shared" si="71"/>
        <v>0</v>
      </c>
      <c r="CF30" s="2231">
        <v>0</v>
      </c>
      <c r="CG30" s="2232">
        <f t="shared" si="27"/>
        <v>0</v>
      </c>
      <c r="CH30" s="2387">
        <f t="shared" si="72"/>
        <v>1</v>
      </c>
      <c r="CI30" s="2231">
        <f t="shared" si="28"/>
        <v>0</v>
      </c>
      <c r="CJ30" s="5369">
        <v>27</v>
      </c>
      <c r="CY30" s="6396">
        <v>1</v>
      </c>
      <c r="CZ30" s="6397"/>
      <c r="DA30" s="5007">
        <v>1</v>
      </c>
      <c r="DB30" s="5007">
        <v>0</v>
      </c>
      <c r="DC30" s="5008">
        <f t="shared" si="29"/>
        <v>-1</v>
      </c>
      <c r="DD30" s="5009">
        <f t="shared" si="120"/>
        <v>0</v>
      </c>
      <c r="DE30" s="5010">
        <f t="shared" si="73"/>
        <v>1</v>
      </c>
      <c r="DF30" s="4099">
        <f t="shared" si="31"/>
        <v>0</v>
      </c>
      <c r="DG30" s="4117">
        <f t="shared" si="88"/>
        <v>1</v>
      </c>
      <c r="DH30" s="6392">
        <v>1</v>
      </c>
      <c r="DI30" s="6393"/>
      <c r="DJ30" s="5038">
        <v>0</v>
      </c>
      <c r="DK30" s="5038">
        <v>0</v>
      </c>
      <c r="DL30" s="4422">
        <f t="shared" si="33"/>
        <v>0</v>
      </c>
      <c r="DM30" s="4423" t="e">
        <f t="shared" si="105"/>
        <v>#DIV/0!</v>
      </c>
      <c r="DN30" s="5039">
        <f t="shared" si="74"/>
        <v>1</v>
      </c>
      <c r="DO30" s="4099">
        <f t="shared" si="35"/>
        <v>0</v>
      </c>
      <c r="DP30" s="4117">
        <f t="shared" si="36"/>
        <v>1</v>
      </c>
      <c r="DQ30" s="6394">
        <v>1</v>
      </c>
      <c r="DR30" s="6395"/>
      <c r="DS30" s="4909">
        <v>0</v>
      </c>
      <c r="DT30" s="4909">
        <v>0</v>
      </c>
      <c r="DU30" s="4860">
        <f t="shared" si="37"/>
        <v>0</v>
      </c>
      <c r="DV30" s="4861">
        <v>0</v>
      </c>
      <c r="DW30" s="4651">
        <f t="shared" si="75"/>
        <v>1</v>
      </c>
      <c r="DX30" s="4099">
        <f t="shared" si="39"/>
        <v>0</v>
      </c>
      <c r="DY30" s="4117">
        <f t="shared" si="40"/>
        <v>1</v>
      </c>
      <c r="DZ30" s="6396">
        <v>1</v>
      </c>
      <c r="EA30" s="6397"/>
      <c r="EB30" s="3417">
        <v>0</v>
      </c>
      <c r="EC30" s="3417">
        <v>0</v>
      </c>
      <c r="ED30" s="3225">
        <f t="shared" si="41"/>
        <v>0</v>
      </c>
      <c r="EE30" s="1732" t="e">
        <f t="shared" si="121"/>
        <v>#DIV/0!</v>
      </c>
      <c r="EF30" s="3276">
        <f t="shared" si="76"/>
        <v>0</v>
      </c>
      <c r="EG30" s="1731">
        <f t="shared" si="43"/>
        <v>1</v>
      </c>
      <c r="EH30" s="1732">
        <f t="shared" si="106"/>
        <v>0</v>
      </c>
      <c r="EI30" s="6392">
        <v>1</v>
      </c>
      <c r="EJ30" s="6393"/>
      <c r="EK30" s="3458">
        <v>0</v>
      </c>
      <c r="EL30" s="3778">
        <v>1</v>
      </c>
      <c r="EM30" s="1808">
        <f t="shared" si="45"/>
        <v>-1</v>
      </c>
      <c r="EN30" s="1732" t="e">
        <f t="shared" si="139"/>
        <v>#DIV/0!</v>
      </c>
      <c r="EO30" s="3459">
        <f t="shared" si="77"/>
        <v>1</v>
      </c>
      <c r="EP30" s="1731">
        <f t="shared" si="47"/>
        <v>0</v>
      </c>
      <c r="EQ30" s="1732">
        <f t="shared" si="48"/>
        <v>1</v>
      </c>
      <c r="ER30" s="6394">
        <v>1</v>
      </c>
      <c r="ES30" s="6395"/>
      <c r="ET30" s="3654">
        <v>0</v>
      </c>
      <c r="EU30" s="3654">
        <v>0</v>
      </c>
      <c r="EV30" s="1731">
        <f t="shared" si="49"/>
        <v>0</v>
      </c>
      <c r="EW30" s="1732">
        <v>0</v>
      </c>
      <c r="EX30" s="3621">
        <f t="shared" si="78"/>
        <v>1</v>
      </c>
      <c r="EY30" s="1731">
        <f t="shared" si="51"/>
        <v>0</v>
      </c>
      <c r="EZ30" s="3951">
        <f t="shared" si="52"/>
        <v>1</v>
      </c>
      <c r="FA30" s="6821">
        <v>1</v>
      </c>
      <c r="FB30" s="6822"/>
      <c r="FC30" s="2699">
        <v>0</v>
      </c>
      <c r="FD30" s="2699">
        <v>0</v>
      </c>
      <c r="FE30" s="2011">
        <f t="shared" si="131"/>
        <v>0</v>
      </c>
      <c r="FF30" s="1732">
        <v>0</v>
      </c>
      <c r="FG30" s="2683">
        <f t="shared" si="55"/>
        <v>0</v>
      </c>
      <c r="FH30" s="1731">
        <f t="shared" si="56"/>
        <v>1</v>
      </c>
      <c r="FI30" s="1732">
        <f t="shared" si="132"/>
        <v>0</v>
      </c>
      <c r="FJ30" s="6821">
        <v>1</v>
      </c>
      <c r="FK30" s="6822"/>
      <c r="FL30" s="2804">
        <v>0</v>
      </c>
      <c r="FM30" s="2804">
        <v>0</v>
      </c>
      <c r="FN30" s="1731">
        <f t="shared" si="58"/>
        <v>0</v>
      </c>
      <c r="FO30" s="1732" t="e">
        <f t="shared" si="110"/>
        <v>#DIV/0!</v>
      </c>
      <c r="FP30" s="2683">
        <f t="shared" si="60"/>
        <v>0</v>
      </c>
      <c r="FQ30" s="1731">
        <f t="shared" si="61"/>
        <v>1</v>
      </c>
      <c r="FR30" s="1732">
        <f t="shared" si="133"/>
        <v>0</v>
      </c>
      <c r="FS30" s="6821">
        <v>1</v>
      </c>
      <c r="FT30" s="6822"/>
      <c r="FU30" s="2804">
        <v>0</v>
      </c>
      <c r="FV30" s="2804">
        <v>0</v>
      </c>
      <c r="FW30" s="1731">
        <f t="shared" si="63"/>
        <v>0</v>
      </c>
      <c r="FX30" s="1732">
        <v>0</v>
      </c>
      <c r="FY30" s="2683">
        <f t="shared" si="85"/>
        <v>0</v>
      </c>
      <c r="FZ30" s="1731">
        <f t="shared" si="65"/>
        <v>1</v>
      </c>
      <c r="GA30" s="1732">
        <f t="shared" si="134"/>
        <v>0</v>
      </c>
      <c r="GB30" s="1">
        <f t="shared" si="87"/>
        <v>0</v>
      </c>
      <c r="GC30" s="2219">
        <v>0</v>
      </c>
      <c r="GD30" s="1895">
        <v>1</v>
      </c>
      <c r="GE30" s="2153" t="s">
        <v>15</v>
      </c>
      <c r="GF30" s="2153" t="s">
        <v>21</v>
      </c>
      <c r="GG30" s="2105" t="s">
        <v>17</v>
      </c>
      <c r="GH30" s="2105" t="s">
        <v>16</v>
      </c>
      <c r="GI30" s="2105" t="s">
        <v>19</v>
      </c>
      <c r="GJ30" s="2105" t="s">
        <v>19</v>
      </c>
      <c r="GK30" s="2105" t="s">
        <v>20</v>
      </c>
      <c r="GL30" s="2138" t="s">
        <v>101</v>
      </c>
      <c r="GM30" s="445" t="s">
        <v>1197</v>
      </c>
      <c r="GN30" s="566" t="s">
        <v>1189</v>
      </c>
      <c r="GO30" s="575">
        <v>1</v>
      </c>
      <c r="GP30" s="586">
        <v>0</v>
      </c>
      <c r="GQ30" s="2086">
        <v>0</v>
      </c>
      <c r="GR30" s="2086">
        <v>0</v>
      </c>
      <c r="GS30" s="1895">
        <v>0</v>
      </c>
      <c r="GT30" s="2086">
        <v>0</v>
      </c>
      <c r="GU30" s="2086">
        <v>1</v>
      </c>
      <c r="GV30" s="1895">
        <v>0</v>
      </c>
    </row>
    <row r="31" spans="1:204" ht="25.5" x14ac:dyDescent="0.25">
      <c r="A31" s="1">
        <f>SUM(A23+1)</f>
        <v>6</v>
      </c>
      <c r="B31" s="7221"/>
      <c r="C31" s="5684">
        <v>105</v>
      </c>
      <c r="D31" s="7100">
        <v>6</v>
      </c>
      <c r="E31" s="5684" t="s">
        <v>23</v>
      </c>
      <c r="F31" s="7197" t="s">
        <v>15</v>
      </c>
      <c r="G31" s="7197" t="s">
        <v>18</v>
      </c>
      <c r="H31" s="5706" t="s">
        <v>17</v>
      </c>
      <c r="I31" s="5706" t="s">
        <v>16</v>
      </c>
      <c r="J31" s="5706" t="s">
        <v>19</v>
      </c>
      <c r="K31" s="5706" t="s">
        <v>20</v>
      </c>
      <c r="L31" s="5706" t="s">
        <v>16</v>
      </c>
      <c r="M31" s="5706" t="s">
        <v>21</v>
      </c>
      <c r="N31" s="5706" t="s">
        <v>579</v>
      </c>
      <c r="O31" s="5706" t="s">
        <v>582</v>
      </c>
      <c r="P31" s="5697" t="s">
        <v>329</v>
      </c>
      <c r="Q31" s="5697" t="s">
        <v>330</v>
      </c>
      <c r="R31" s="5703" t="s">
        <v>334</v>
      </c>
      <c r="S31" s="5697" t="s">
        <v>431</v>
      </c>
      <c r="T31" s="5697" t="s">
        <v>432</v>
      </c>
      <c r="U31" s="7115" t="s">
        <v>712</v>
      </c>
      <c r="V31" s="5697" t="s">
        <v>564</v>
      </c>
      <c r="W31" s="5694">
        <v>16964437.890000001</v>
      </c>
      <c r="X31" s="5691" t="s">
        <v>33</v>
      </c>
      <c r="Y31" s="2156" t="s">
        <v>16</v>
      </c>
      <c r="Z31" s="5422" t="s">
        <v>1200</v>
      </c>
      <c r="AA31" s="5496" t="s">
        <v>1199</v>
      </c>
      <c r="AB31" s="5497">
        <v>3000</v>
      </c>
      <c r="AC31" s="179">
        <v>750</v>
      </c>
      <c r="AD31" s="451">
        <f t="shared" ref="AD31:AD39" si="146">AC31/AB31</f>
        <v>0.25</v>
      </c>
      <c r="AE31" s="179">
        <v>750</v>
      </c>
      <c r="AF31" s="451">
        <f t="shared" ref="AF31:AF39" si="147">AE31/AB31</f>
        <v>0.25</v>
      </c>
      <c r="AG31" s="179">
        <v>750</v>
      </c>
      <c r="AH31" s="451">
        <f t="shared" ref="AH31:AH39" si="148">AG31/AB31</f>
        <v>0.25</v>
      </c>
      <c r="AI31" s="179">
        <v>750</v>
      </c>
      <c r="AJ31" s="598">
        <f t="shared" ref="AJ31:AJ39" si="149">AI31/AB31</f>
        <v>0.25</v>
      </c>
      <c r="AK31" s="228">
        <f t="shared" si="145"/>
        <v>1</v>
      </c>
      <c r="AL31" s="2302">
        <v>1</v>
      </c>
      <c r="AM31" s="971" t="s">
        <v>2582</v>
      </c>
      <c r="AN31" s="971" t="s">
        <v>2610</v>
      </c>
      <c r="AO31" s="1039" t="s">
        <v>2583</v>
      </c>
      <c r="AP31" s="1039" t="s">
        <v>2585</v>
      </c>
      <c r="AQ31" s="970">
        <v>100</v>
      </c>
      <c r="AR31" s="1039" t="s">
        <v>1199</v>
      </c>
      <c r="AS31" s="1039" t="s">
        <v>753</v>
      </c>
      <c r="AT31" s="2274"/>
      <c r="AU31" s="920" t="s">
        <v>1704</v>
      </c>
      <c r="AW31" s="5335">
        <v>3000</v>
      </c>
      <c r="AX31" s="4356">
        <f t="shared" si="5"/>
        <v>750</v>
      </c>
      <c r="AY31" s="4431">
        <f t="shared" si="6"/>
        <v>190</v>
      </c>
      <c r="AZ31" s="4339">
        <f t="shared" si="7"/>
        <v>560</v>
      </c>
      <c r="BA31" s="4420">
        <f t="shared" si="8"/>
        <v>0.25333333333333335</v>
      </c>
      <c r="BB31" s="4421">
        <f t="shared" si="9"/>
        <v>2778</v>
      </c>
      <c r="BC31" s="4104">
        <f t="shared" si="10"/>
        <v>222</v>
      </c>
      <c r="BD31" s="4117">
        <f t="shared" si="11"/>
        <v>0.92600000000000005</v>
      </c>
      <c r="BE31" s="4430">
        <f t="shared" si="12"/>
        <v>0</v>
      </c>
      <c r="BF31" s="6647">
        <v>3000</v>
      </c>
      <c r="BG31" s="6648"/>
      <c r="BH31" s="3937">
        <f t="shared" si="68"/>
        <v>750</v>
      </c>
      <c r="BI31" s="3782">
        <f t="shared" si="69"/>
        <v>316</v>
      </c>
      <c r="BJ31" s="4061">
        <f t="shared" si="13"/>
        <v>434</v>
      </c>
      <c r="BK31" s="4062">
        <f t="shared" si="14"/>
        <v>0.42133333333333334</v>
      </c>
      <c r="BL31" s="3731">
        <f t="shared" si="15"/>
        <v>2588</v>
      </c>
      <c r="BM31" s="3122">
        <f t="shared" si="16"/>
        <v>412</v>
      </c>
      <c r="BN31" s="3120">
        <f t="shared" si="17"/>
        <v>0.86266666666666669</v>
      </c>
      <c r="BO31" s="3780">
        <f t="shared" si="18"/>
        <v>0</v>
      </c>
      <c r="BP31" s="3494"/>
      <c r="BQ31" s="6690">
        <v>3000</v>
      </c>
      <c r="BR31" s="6691"/>
      <c r="BS31" s="2869">
        <f t="shared" ref="BS31:BS35" si="150">SUM(FC31+FL31+FU31)</f>
        <v>750</v>
      </c>
      <c r="BT31" s="2576">
        <f t="shared" ref="BT31:BT35" si="151">SUM(FD31+FM31+FV31)</f>
        <v>1690</v>
      </c>
      <c r="BU31" s="2987">
        <f t="shared" si="21"/>
        <v>-940</v>
      </c>
      <c r="BV31" s="1701">
        <f t="shared" si="22"/>
        <v>2.2533333333333334</v>
      </c>
      <c r="BW31" s="2587">
        <f t="shared" si="23"/>
        <v>2272</v>
      </c>
      <c r="BX31" s="2991">
        <f t="shared" si="24"/>
        <v>728</v>
      </c>
      <c r="BY31" s="1701">
        <f t="shared" si="25"/>
        <v>0.7573333333333333</v>
      </c>
      <c r="BZ31" s="3151"/>
      <c r="CA31" s="6967">
        <v>3000</v>
      </c>
      <c r="CB31" s="6818"/>
      <c r="CC31" s="2229">
        <v>750</v>
      </c>
      <c r="CD31" s="2230">
        <v>582</v>
      </c>
      <c r="CE31" s="2359">
        <f t="shared" si="71"/>
        <v>168</v>
      </c>
      <c r="CF31" s="2231">
        <f t="shared" ref="CF31:CF37" si="152">CD31/CC31</f>
        <v>0.77600000000000002</v>
      </c>
      <c r="CG31" s="2232">
        <f t="shared" si="27"/>
        <v>582</v>
      </c>
      <c r="CH31" s="2387">
        <f t="shared" si="72"/>
        <v>2418</v>
      </c>
      <c r="CI31" s="2231">
        <f t="shared" si="28"/>
        <v>0.19400000000000001</v>
      </c>
      <c r="CJ31" s="5372">
        <v>28</v>
      </c>
      <c r="CY31" s="6375">
        <v>3000</v>
      </c>
      <c r="CZ31" s="6376"/>
      <c r="DA31" s="3631">
        <v>250</v>
      </c>
      <c r="DB31" s="3631">
        <v>94</v>
      </c>
      <c r="DC31" s="4415">
        <f t="shared" si="29"/>
        <v>-156</v>
      </c>
      <c r="DD31" s="4324">
        <f t="shared" si="120"/>
        <v>0.376</v>
      </c>
      <c r="DE31" s="4416">
        <f t="shared" si="73"/>
        <v>2682</v>
      </c>
      <c r="DF31" s="4099">
        <f t="shared" si="31"/>
        <v>318</v>
      </c>
      <c r="DG31" s="4117">
        <f t="shared" si="88"/>
        <v>0.89400000000000002</v>
      </c>
      <c r="DH31" s="6377">
        <v>3000</v>
      </c>
      <c r="DI31" s="6378"/>
      <c r="DJ31" s="4425">
        <v>250</v>
      </c>
      <c r="DK31" s="4425">
        <v>93</v>
      </c>
      <c r="DL31" s="4426">
        <f t="shared" si="33"/>
        <v>157</v>
      </c>
      <c r="DM31" s="4427">
        <f t="shared" si="105"/>
        <v>0.372</v>
      </c>
      <c r="DN31" s="4429">
        <f t="shared" si="74"/>
        <v>2775</v>
      </c>
      <c r="DO31" s="4099">
        <f t="shared" si="35"/>
        <v>225</v>
      </c>
      <c r="DP31" s="4117">
        <f t="shared" si="36"/>
        <v>0.92500000000000004</v>
      </c>
      <c r="DQ31" s="6379">
        <v>3000</v>
      </c>
      <c r="DR31" s="6380"/>
      <c r="DS31" s="2683">
        <v>250</v>
      </c>
      <c r="DT31" s="2683">
        <v>3</v>
      </c>
      <c r="DU31" s="4321">
        <f t="shared" si="37"/>
        <v>247</v>
      </c>
      <c r="DV31" s="2682">
        <f t="shared" ref="DV31:DV37" si="153">DT31/DS31</f>
        <v>1.2E-2</v>
      </c>
      <c r="DW31" s="2683">
        <f t="shared" si="75"/>
        <v>2778</v>
      </c>
      <c r="DX31" s="4099">
        <f t="shared" si="39"/>
        <v>222</v>
      </c>
      <c r="DY31" s="4117">
        <f t="shared" si="40"/>
        <v>0.92600000000000005</v>
      </c>
      <c r="DZ31" s="6375">
        <v>3000</v>
      </c>
      <c r="EA31" s="6376"/>
      <c r="EB31" s="3417">
        <v>250</v>
      </c>
      <c r="EC31" s="3417">
        <v>40</v>
      </c>
      <c r="ED31" s="3225">
        <f t="shared" si="41"/>
        <v>-210</v>
      </c>
      <c r="EE31" s="1732">
        <f t="shared" ref="EE31:EE42" si="154">EC31/EB31</f>
        <v>0.16</v>
      </c>
      <c r="EF31" s="3276">
        <f t="shared" si="76"/>
        <v>2312</v>
      </c>
      <c r="EG31" s="1731">
        <f t="shared" si="43"/>
        <v>688</v>
      </c>
      <c r="EH31" s="1732">
        <f t="shared" si="106"/>
        <v>0.77066666666666672</v>
      </c>
      <c r="EI31" s="6377">
        <v>3000</v>
      </c>
      <c r="EJ31" s="6378"/>
      <c r="EK31" s="2906">
        <v>250</v>
      </c>
      <c r="EL31" s="3405">
        <v>46</v>
      </c>
      <c r="EM31" s="1808">
        <f t="shared" si="45"/>
        <v>204</v>
      </c>
      <c r="EN31" s="1732">
        <f t="shared" si="139"/>
        <v>0.184</v>
      </c>
      <c r="EO31" s="3285">
        <f t="shared" si="77"/>
        <v>2358</v>
      </c>
      <c r="EP31" s="1731">
        <f t="shared" si="47"/>
        <v>642</v>
      </c>
      <c r="EQ31" s="1732">
        <f t="shared" si="48"/>
        <v>0.78600000000000003</v>
      </c>
      <c r="ER31" s="6379">
        <v>3000</v>
      </c>
      <c r="ES31" s="6380"/>
      <c r="ET31" s="3621">
        <v>250</v>
      </c>
      <c r="EU31" s="3621">
        <v>230</v>
      </c>
      <c r="EV31" s="1731">
        <f t="shared" si="49"/>
        <v>20</v>
      </c>
      <c r="EW31" s="1732">
        <f t="shared" ref="EW31:EW37" si="155">EU31/ET31</f>
        <v>0.92</v>
      </c>
      <c r="EX31" s="3621">
        <f t="shared" si="78"/>
        <v>2588</v>
      </c>
      <c r="EY31" s="1731">
        <f t="shared" si="51"/>
        <v>412</v>
      </c>
      <c r="EZ31" s="1732">
        <f t="shared" si="52"/>
        <v>0.86266666666666669</v>
      </c>
      <c r="FA31" s="6690">
        <v>3000</v>
      </c>
      <c r="FB31" s="6691"/>
      <c r="FC31" s="2520">
        <v>250</v>
      </c>
      <c r="FD31" s="2520">
        <v>130</v>
      </c>
      <c r="FE31" s="2072">
        <f t="shared" si="131"/>
        <v>-120</v>
      </c>
      <c r="FF31" s="1732">
        <f t="shared" ref="FF31:FF39" si="156">FD31/FC31</f>
        <v>0.52</v>
      </c>
      <c r="FG31" s="2587">
        <f t="shared" si="55"/>
        <v>712</v>
      </c>
      <c r="FH31" s="1731">
        <f t="shared" si="56"/>
        <v>2288</v>
      </c>
      <c r="FI31" s="1732">
        <f t="shared" si="132"/>
        <v>0.23733333333333334</v>
      </c>
      <c r="FJ31" s="6690">
        <v>3000</v>
      </c>
      <c r="FK31" s="6691"/>
      <c r="FL31" s="2520">
        <v>250</v>
      </c>
      <c r="FM31" s="2520">
        <v>408</v>
      </c>
      <c r="FN31" s="1731">
        <f t="shared" si="58"/>
        <v>-158</v>
      </c>
      <c r="FO31" s="1732">
        <f t="shared" ref="FO31:FO37" si="157">FM31/FL31</f>
        <v>1.6319999999999999</v>
      </c>
      <c r="FP31" s="2587">
        <f t="shared" si="60"/>
        <v>1120</v>
      </c>
      <c r="FQ31" s="1731">
        <f t="shared" si="61"/>
        <v>1880</v>
      </c>
      <c r="FR31" s="1732">
        <f t="shared" si="133"/>
        <v>0.37333333333333335</v>
      </c>
      <c r="FS31" s="6690">
        <v>3000</v>
      </c>
      <c r="FT31" s="6691"/>
      <c r="FU31" s="2520">
        <v>250</v>
      </c>
      <c r="FV31" s="2520">
        <v>1152</v>
      </c>
      <c r="FW31" s="1731">
        <f t="shared" si="63"/>
        <v>-902</v>
      </c>
      <c r="FX31" s="1732">
        <f t="shared" ref="FX31:FX37" si="158">FV31/FU31</f>
        <v>4.6079999999999997</v>
      </c>
      <c r="FY31" s="2587">
        <f t="shared" si="85"/>
        <v>2272</v>
      </c>
      <c r="FZ31" s="1731">
        <f t="shared" si="65"/>
        <v>728</v>
      </c>
      <c r="GA31" s="1732">
        <f t="shared" si="134"/>
        <v>0.7573333333333333</v>
      </c>
      <c r="GB31" s="1">
        <f t="shared" si="87"/>
        <v>1.3333333333333419E-2</v>
      </c>
      <c r="GC31" s="2219">
        <v>0</v>
      </c>
      <c r="GD31" s="1895">
        <v>1</v>
      </c>
      <c r="GE31" s="2153" t="s">
        <v>15</v>
      </c>
      <c r="GF31" s="2153" t="s">
        <v>18</v>
      </c>
      <c r="GG31" s="2105" t="s">
        <v>17</v>
      </c>
      <c r="GH31" s="2105" t="s">
        <v>16</v>
      </c>
      <c r="GI31" s="2105" t="s">
        <v>19</v>
      </c>
      <c r="GJ31" s="2105" t="s">
        <v>20</v>
      </c>
      <c r="GK31" s="2105" t="s">
        <v>16</v>
      </c>
      <c r="GL31" s="2156" t="s">
        <v>16</v>
      </c>
      <c r="GM31" s="438" t="s">
        <v>1200</v>
      </c>
      <c r="GN31" s="1967" t="s">
        <v>1199</v>
      </c>
      <c r="GO31" s="2383">
        <v>3000</v>
      </c>
      <c r="GP31" s="2093">
        <v>750</v>
      </c>
      <c r="GQ31" s="2086">
        <v>582</v>
      </c>
      <c r="GR31" s="2086">
        <v>168</v>
      </c>
      <c r="GS31" s="1895">
        <v>0.77600000000000002</v>
      </c>
      <c r="GT31" s="2086">
        <v>582</v>
      </c>
      <c r="GU31" s="2086">
        <v>2418</v>
      </c>
      <c r="GV31" s="1895">
        <v>0.19400000000000001</v>
      </c>
    </row>
    <row r="32" spans="1:204" ht="38.25" x14ac:dyDescent="0.25">
      <c r="B32" s="7221"/>
      <c r="C32" s="5685"/>
      <c r="D32" s="7164"/>
      <c r="E32" s="5685"/>
      <c r="F32" s="7218"/>
      <c r="G32" s="7218"/>
      <c r="H32" s="5707"/>
      <c r="I32" s="5707"/>
      <c r="J32" s="5707"/>
      <c r="K32" s="5707"/>
      <c r="L32" s="5707"/>
      <c r="M32" s="5707"/>
      <c r="N32" s="5707"/>
      <c r="O32" s="5707"/>
      <c r="P32" s="5698"/>
      <c r="Q32" s="5698"/>
      <c r="R32" s="5704"/>
      <c r="S32" s="5698"/>
      <c r="T32" s="5698"/>
      <c r="U32" s="7116"/>
      <c r="V32" s="5698"/>
      <c r="W32" s="5695"/>
      <c r="X32" s="5692"/>
      <c r="Y32" s="2157" t="s">
        <v>20</v>
      </c>
      <c r="Z32" s="5415" t="s">
        <v>1201</v>
      </c>
      <c r="AA32" s="5500" t="s">
        <v>1202</v>
      </c>
      <c r="AB32" s="5499">
        <v>52000</v>
      </c>
      <c r="AC32" s="170">
        <v>13000</v>
      </c>
      <c r="AD32" s="452">
        <f t="shared" si="146"/>
        <v>0.25</v>
      </c>
      <c r="AE32" s="170">
        <v>13000</v>
      </c>
      <c r="AF32" s="452">
        <f t="shared" si="147"/>
        <v>0.25</v>
      </c>
      <c r="AG32" s="170">
        <v>13000</v>
      </c>
      <c r="AH32" s="452">
        <f t="shared" si="148"/>
        <v>0.25</v>
      </c>
      <c r="AI32" s="170">
        <v>13000</v>
      </c>
      <c r="AJ32" s="599">
        <f t="shared" si="149"/>
        <v>0.25</v>
      </c>
      <c r="AK32" s="228">
        <f t="shared" si="145"/>
        <v>1</v>
      </c>
      <c r="AL32" s="2302">
        <v>2</v>
      </c>
      <c r="AM32" s="971" t="s">
        <v>2586</v>
      </c>
      <c r="AN32" s="971" t="s">
        <v>2611</v>
      </c>
      <c r="AO32" s="1039" t="s">
        <v>2587</v>
      </c>
      <c r="AP32" s="1039" t="s">
        <v>2588</v>
      </c>
      <c r="AQ32" s="970">
        <v>100</v>
      </c>
      <c r="AR32" s="1039" t="s">
        <v>1202</v>
      </c>
      <c r="AS32" s="1039" t="s">
        <v>753</v>
      </c>
      <c r="AT32" s="2274"/>
      <c r="AU32" s="920" t="s">
        <v>1704</v>
      </c>
      <c r="AW32" s="5335">
        <v>52000</v>
      </c>
      <c r="AX32" s="4356">
        <f t="shared" si="5"/>
        <v>13000</v>
      </c>
      <c r="AY32" s="4431">
        <f t="shared" si="6"/>
        <v>11494</v>
      </c>
      <c r="AZ32" s="4339">
        <f t="shared" si="7"/>
        <v>1506</v>
      </c>
      <c r="BA32" s="4420">
        <f t="shared" si="8"/>
        <v>0.88415384615384618</v>
      </c>
      <c r="BB32" s="4421">
        <f t="shared" si="9"/>
        <v>51501</v>
      </c>
      <c r="BC32" s="4104">
        <f t="shared" si="10"/>
        <v>499</v>
      </c>
      <c r="BD32" s="4117">
        <f t="shared" si="11"/>
        <v>0.99040384615384613</v>
      </c>
      <c r="BE32" s="4430">
        <f t="shared" si="12"/>
        <v>0</v>
      </c>
      <c r="BF32" s="6647">
        <v>52000</v>
      </c>
      <c r="BG32" s="6648"/>
      <c r="BH32" s="3937">
        <f t="shared" si="68"/>
        <v>13000</v>
      </c>
      <c r="BI32" s="3782">
        <f t="shared" si="69"/>
        <v>12836</v>
      </c>
      <c r="BJ32" s="4061">
        <f t="shared" si="13"/>
        <v>164</v>
      </c>
      <c r="BK32" s="4062">
        <f t="shared" si="14"/>
        <v>0.98738461538461542</v>
      </c>
      <c r="BL32" s="3731">
        <f t="shared" si="15"/>
        <v>40007</v>
      </c>
      <c r="BM32" s="3122">
        <f t="shared" si="16"/>
        <v>11993</v>
      </c>
      <c r="BN32" s="3120">
        <f t="shared" si="17"/>
        <v>0.76936538461538462</v>
      </c>
      <c r="BO32" s="3780">
        <f t="shared" si="18"/>
        <v>0</v>
      </c>
      <c r="BP32" s="3494"/>
      <c r="BQ32" s="6690">
        <v>52000</v>
      </c>
      <c r="BR32" s="6691"/>
      <c r="BS32" s="2869">
        <f t="shared" si="150"/>
        <v>13000</v>
      </c>
      <c r="BT32" s="2576">
        <f t="shared" si="151"/>
        <v>13122</v>
      </c>
      <c r="BU32" s="2987">
        <f t="shared" si="21"/>
        <v>-122</v>
      </c>
      <c r="BV32" s="1701">
        <f t="shared" si="22"/>
        <v>1.0093846153846153</v>
      </c>
      <c r="BW32" s="2587">
        <f t="shared" si="23"/>
        <v>27171</v>
      </c>
      <c r="BX32" s="2991">
        <f t="shared" si="24"/>
        <v>24829</v>
      </c>
      <c r="BY32" s="1701">
        <f t="shared" si="25"/>
        <v>0.52251923076923079</v>
      </c>
      <c r="BZ32" s="3151"/>
      <c r="CA32" s="6967">
        <v>52000</v>
      </c>
      <c r="CB32" s="6818"/>
      <c r="CC32" s="2229">
        <v>13000</v>
      </c>
      <c r="CD32" s="2230">
        <v>14049</v>
      </c>
      <c r="CE32" s="2359">
        <f t="shared" si="71"/>
        <v>-1049</v>
      </c>
      <c r="CF32" s="2231">
        <f t="shared" si="152"/>
        <v>1.0806923076923076</v>
      </c>
      <c r="CG32" s="2232">
        <f t="shared" si="27"/>
        <v>14049</v>
      </c>
      <c r="CH32" s="2387">
        <f t="shared" si="72"/>
        <v>37951</v>
      </c>
      <c r="CI32" s="2231">
        <f t="shared" si="28"/>
        <v>0.2701730769230769</v>
      </c>
      <c r="CJ32" s="5369">
        <v>29</v>
      </c>
      <c r="CY32" s="6375">
        <v>52000</v>
      </c>
      <c r="CZ32" s="6376"/>
      <c r="DA32" s="3631">
        <v>4333</v>
      </c>
      <c r="DB32" s="3631">
        <v>4077</v>
      </c>
      <c r="DC32" s="4415">
        <f t="shared" si="29"/>
        <v>-256</v>
      </c>
      <c r="DD32" s="4324">
        <f t="shared" si="120"/>
        <v>0.94091853219478416</v>
      </c>
      <c r="DE32" s="4416">
        <f t="shared" si="73"/>
        <v>44084</v>
      </c>
      <c r="DF32" s="4099">
        <f t="shared" si="31"/>
        <v>7916</v>
      </c>
      <c r="DG32" s="4117">
        <f t="shared" si="88"/>
        <v>0.84776923076923072</v>
      </c>
      <c r="DH32" s="6377">
        <v>52000</v>
      </c>
      <c r="DI32" s="6378"/>
      <c r="DJ32" s="4425">
        <v>4333</v>
      </c>
      <c r="DK32" s="4425">
        <v>3535</v>
      </c>
      <c r="DL32" s="4426">
        <f t="shared" si="33"/>
        <v>798</v>
      </c>
      <c r="DM32" s="4427">
        <f t="shared" si="105"/>
        <v>0.81583198707592897</v>
      </c>
      <c r="DN32" s="4429">
        <f t="shared" si="74"/>
        <v>47619</v>
      </c>
      <c r="DO32" s="4099">
        <f t="shared" si="35"/>
        <v>4381</v>
      </c>
      <c r="DP32" s="4117">
        <f t="shared" si="36"/>
        <v>0.91574999999999995</v>
      </c>
      <c r="DQ32" s="6379">
        <v>52000</v>
      </c>
      <c r="DR32" s="6380"/>
      <c r="DS32" s="2685">
        <v>4334</v>
      </c>
      <c r="DT32" s="2685">
        <v>3882</v>
      </c>
      <c r="DU32" s="4405">
        <f t="shared" si="37"/>
        <v>452</v>
      </c>
      <c r="DV32" s="2682">
        <f t="shared" si="153"/>
        <v>0.89570835256114445</v>
      </c>
      <c r="DW32" s="2683">
        <f t="shared" si="75"/>
        <v>51501</v>
      </c>
      <c r="DX32" s="4099">
        <f t="shared" si="39"/>
        <v>499</v>
      </c>
      <c r="DY32" s="4117">
        <f t="shared" si="40"/>
        <v>0.99040384615384613</v>
      </c>
      <c r="DZ32" s="6375">
        <v>52000</v>
      </c>
      <c r="EA32" s="6376"/>
      <c r="EB32" s="3417">
        <v>4333</v>
      </c>
      <c r="EC32" s="3417">
        <v>4340</v>
      </c>
      <c r="ED32" s="3225">
        <f t="shared" si="41"/>
        <v>7</v>
      </c>
      <c r="EE32" s="1732">
        <f t="shared" si="154"/>
        <v>1.0016155088852989</v>
      </c>
      <c r="EF32" s="3276">
        <f t="shared" si="76"/>
        <v>31511</v>
      </c>
      <c r="EG32" s="1731">
        <f t="shared" si="43"/>
        <v>20489</v>
      </c>
      <c r="EH32" s="1732">
        <f t="shared" si="106"/>
        <v>0.60598076923076927</v>
      </c>
      <c r="EI32" s="6377">
        <v>52000</v>
      </c>
      <c r="EJ32" s="6378"/>
      <c r="EK32" s="2906">
        <v>4333</v>
      </c>
      <c r="EL32" s="3405">
        <v>4371</v>
      </c>
      <c r="EM32" s="1808">
        <f t="shared" si="45"/>
        <v>-38</v>
      </c>
      <c r="EN32" s="1732">
        <f t="shared" si="139"/>
        <v>1.0087699053773367</v>
      </c>
      <c r="EO32" s="3285">
        <f t="shared" si="77"/>
        <v>35882</v>
      </c>
      <c r="EP32" s="1731">
        <f t="shared" si="47"/>
        <v>16118</v>
      </c>
      <c r="EQ32" s="1732">
        <f t="shared" si="48"/>
        <v>0.69003846153846149</v>
      </c>
      <c r="ER32" s="6379">
        <v>52000</v>
      </c>
      <c r="ES32" s="6380"/>
      <c r="ET32" s="3622">
        <v>4334</v>
      </c>
      <c r="EU32" s="3622">
        <v>4125</v>
      </c>
      <c r="EV32" s="1731">
        <f t="shared" si="49"/>
        <v>209</v>
      </c>
      <c r="EW32" s="1732">
        <f t="shared" si="155"/>
        <v>0.95177664974619292</v>
      </c>
      <c r="EX32" s="3621">
        <f t="shared" si="78"/>
        <v>40007</v>
      </c>
      <c r="EY32" s="1731">
        <f t="shared" si="51"/>
        <v>11993</v>
      </c>
      <c r="EZ32" s="1732">
        <f t="shared" si="52"/>
        <v>0.76936538461538462</v>
      </c>
      <c r="FA32" s="6690">
        <v>52000</v>
      </c>
      <c r="FB32" s="6691"/>
      <c r="FC32" s="2522">
        <v>4333</v>
      </c>
      <c r="FD32" s="2522">
        <v>4290</v>
      </c>
      <c r="FE32" s="2072">
        <f t="shared" si="131"/>
        <v>-43</v>
      </c>
      <c r="FF32" s="1732">
        <f t="shared" si="156"/>
        <v>0.99007615970459262</v>
      </c>
      <c r="FG32" s="2587">
        <f t="shared" si="55"/>
        <v>18339</v>
      </c>
      <c r="FH32" s="1731">
        <f t="shared" si="56"/>
        <v>33661</v>
      </c>
      <c r="FI32" s="1732">
        <f t="shared" si="132"/>
        <v>0.35267307692307692</v>
      </c>
      <c r="FJ32" s="6690">
        <v>52000</v>
      </c>
      <c r="FK32" s="6691"/>
      <c r="FL32" s="2522">
        <v>4333</v>
      </c>
      <c r="FM32" s="2522">
        <v>4539</v>
      </c>
      <c r="FN32" s="1731">
        <f t="shared" si="58"/>
        <v>-206</v>
      </c>
      <c r="FO32" s="1732">
        <f t="shared" si="157"/>
        <v>1.0475421186245095</v>
      </c>
      <c r="FP32" s="2587">
        <f t="shared" si="60"/>
        <v>22878</v>
      </c>
      <c r="FQ32" s="1731">
        <f t="shared" si="61"/>
        <v>29122</v>
      </c>
      <c r="FR32" s="1732">
        <f t="shared" si="133"/>
        <v>0.43996153846153846</v>
      </c>
      <c r="FS32" s="6690">
        <v>52000</v>
      </c>
      <c r="FT32" s="6691"/>
      <c r="FU32" s="2522">
        <v>4334</v>
      </c>
      <c r="FV32" s="2522">
        <v>4293</v>
      </c>
      <c r="FW32" s="1731">
        <f t="shared" si="63"/>
        <v>41</v>
      </c>
      <c r="FX32" s="1732">
        <f t="shared" si="158"/>
        <v>0.99053991693585597</v>
      </c>
      <c r="FY32" s="2587">
        <f t="shared" si="85"/>
        <v>27171</v>
      </c>
      <c r="FZ32" s="1731">
        <f t="shared" si="65"/>
        <v>24829</v>
      </c>
      <c r="GA32" s="1732">
        <f t="shared" si="134"/>
        <v>0.52251923076923079</v>
      </c>
      <c r="GB32" s="1">
        <f t="shared" si="87"/>
        <v>8.3461538461538476E-2</v>
      </c>
      <c r="GC32" s="2219">
        <v>0</v>
      </c>
      <c r="GD32" s="1895">
        <v>1</v>
      </c>
      <c r="GE32" s="2153" t="s">
        <v>15</v>
      </c>
      <c r="GF32" s="2153" t="s">
        <v>18</v>
      </c>
      <c r="GG32" s="2105" t="s">
        <v>17</v>
      </c>
      <c r="GH32" s="2105" t="s">
        <v>16</v>
      </c>
      <c r="GI32" s="2105" t="s">
        <v>19</v>
      </c>
      <c r="GJ32" s="2105" t="s">
        <v>20</v>
      </c>
      <c r="GK32" s="2105" t="s">
        <v>16</v>
      </c>
      <c r="GL32" s="2157" t="s">
        <v>20</v>
      </c>
      <c r="GM32" s="439" t="s">
        <v>1201</v>
      </c>
      <c r="GN32" s="1968" t="s">
        <v>1202</v>
      </c>
      <c r="GO32" s="2381">
        <v>52000</v>
      </c>
      <c r="GP32" s="2091">
        <v>13000</v>
      </c>
      <c r="GQ32" s="2086">
        <v>14049</v>
      </c>
      <c r="GR32" s="2086">
        <v>-1049</v>
      </c>
      <c r="GS32" s="1895">
        <v>1.0806923076923076</v>
      </c>
      <c r="GT32" s="2086">
        <v>14049</v>
      </c>
      <c r="GU32" s="2086">
        <v>37951</v>
      </c>
      <c r="GV32" s="1895">
        <v>0.2701730769230769</v>
      </c>
    </row>
    <row r="33" spans="1:204" ht="38.25" x14ac:dyDescent="0.25">
      <c r="B33" s="7221"/>
      <c r="C33" s="5685"/>
      <c r="D33" s="7164"/>
      <c r="E33" s="5685"/>
      <c r="F33" s="7218"/>
      <c r="G33" s="7218"/>
      <c r="H33" s="5707"/>
      <c r="I33" s="5707"/>
      <c r="J33" s="5707"/>
      <c r="K33" s="5707"/>
      <c r="L33" s="5707"/>
      <c r="M33" s="5707"/>
      <c r="N33" s="5707"/>
      <c r="O33" s="5707"/>
      <c r="P33" s="5698"/>
      <c r="Q33" s="5698"/>
      <c r="R33" s="5704"/>
      <c r="S33" s="5698"/>
      <c r="T33" s="5698"/>
      <c r="U33" s="7116"/>
      <c r="V33" s="5698"/>
      <c r="W33" s="5695"/>
      <c r="X33" s="5692"/>
      <c r="Y33" s="2157" t="s">
        <v>19</v>
      </c>
      <c r="Z33" s="5415" t="s">
        <v>1203</v>
      </c>
      <c r="AA33" s="5500" t="s">
        <v>1204</v>
      </c>
      <c r="AB33" s="5499">
        <v>32000</v>
      </c>
      <c r="AC33" s="1727">
        <v>8000</v>
      </c>
      <c r="AD33" s="667">
        <f t="shared" si="146"/>
        <v>0.25</v>
      </c>
      <c r="AE33" s="1727">
        <v>8000</v>
      </c>
      <c r="AF33" s="667">
        <f t="shared" si="147"/>
        <v>0.25</v>
      </c>
      <c r="AG33" s="1727">
        <v>8000</v>
      </c>
      <c r="AH33" s="667">
        <f t="shared" si="148"/>
        <v>0.25</v>
      </c>
      <c r="AI33" s="1727">
        <v>8000</v>
      </c>
      <c r="AJ33" s="862">
        <f t="shared" si="149"/>
        <v>0.25</v>
      </c>
      <c r="AK33" s="613">
        <f t="shared" si="145"/>
        <v>1</v>
      </c>
      <c r="AL33" s="2302">
        <v>3</v>
      </c>
      <c r="AM33" s="1039" t="s">
        <v>2589</v>
      </c>
      <c r="AN33" s="971" t="s">
        <v>2591</v>
      </c>
      <c r="AO33" s="1039" t="s">
        <v>2590</v>
      </c>
      <c r="AP33" s="1039" t="s">
        <v>2592</v>
      </c>
      <c r="AQ33" s="970">
        <v>100</v>
      </c>
      <c r="AR33" s="1039" t="s">
        <v>1204</v>
      </c>
      <c r="AS33" s="1039" t="s">
        <v>753</v>
      </c>
      <c r="AT33" s="2274"/>
      <c r="AU33" s="920" t="s">
        <v>1704</v>
      </c>
      <c r="AW33" s="5335">
        <v>32000</v>
      </c>
      <c r="AX33" s="4356">
        <f t="shared" si="5"/>
        <v>8000</v>
      </c>
      <c r="AY33" s="4431">
        <f t="shared" si="6"/>
        <v>13859</v>
      </c>
      <c r="AZ33" s="4339">
        <f t="shared" si="7"/>
        <v>-5859</v>
      </c>
      <c r="BA33" s="4420">
        <f t="shared" si="8"/>
        <v>1.732375</v>
      </c>
      <c r="BB33" s="4421">
        <f t="shared" si="9"/>
        <v>70697</v>
      </c>
      <c r="BC33" s="4104">
        <f t="shared" si="10"/>
        <v>-38697</v>
      </c>
      <c r="BD33" s="4117">
        <f t="shared" si="11"/>
        <v>2.2092812500000001</v>
      </c>
      <c r="BE33" s="4430">
        <f t="shared" si="12"/>
        <v>0</v>
      </c>
      <c r="BF33" s="6647">
        <v>32000</v>
      </c>
      <c r="BG33" s="6648"/>
      <c r="BH33" s="3937">
        <f t="shared" si="68"/>
        <v>8000</v>
      </c>
      <c r="BI33" s="3782">
        <f t="shared" si="69"/>
        <v>30713</v>
      </c>
      <c r="BJ33" s="4061">
        <f t="shared" si="13"/>
        <v>-22713</v>
      </c>
      <c r="BK33" s="4062">
        <f t="shared" si="14"/>
        <v>3.8391250000000001</v>
      </c>
      <c r="BL33" s="3731">
        <f t="shared" si="15"/>
        <v>56838</v>
      </c>
      <c r="BM33" s="3122">
        <f t="shared" si="16"/>
        <v>-24838</v>
      </c>
      <c r="BN33" s="3120">
        <f t="shared" si="17"/>
        <v>1.7761875</v>
      </c>
      <c r="BO33" s="3780">
        <f t="shared" si="18"/>
        <v>0</v>
      </c>
      <c r="BP33" s="3494"/>
      <c r="BQ33" s="6690">
        <v>32000</v>
      </c>
      <c r="BR33" s="6691"/>
      <c r="BS33" s="2869">
        <f t="shared" si="150"/>
        <v>8000</v>
      </c>
      <c r="BT33" s="2576">
        <f t="shared" si="151"/>
        <v>15573</v>
      </c>
      <c r="BU33" s="2987">
        <f t="shared" si="21"/>
        <v>-7573</v>
      </c>
      <c r="BV33" s="1701">
        <f t="shared" si="22"/>
        <v>1.946625</v>
      </c>
      <c r="BW33" s="2587">
        <f t="shared" si="23"/>
        <v>26125</v>
      </c>
      <c r="BX33" s="2991">
        <f t="shared" si="24"/>
        <v>5875</v>
      </c>
      <c r="BY33" s="1701">
        <f t="shared" si="25"/>
        <v>0.81640625</v>
      </c>
      <c r="BZ33" s="3151"/>
      <c r="CA33" s="7042">
        <v>32000</v>
      </c>
      <c r="CB33" s="7043"/>
      <c r="CC33" s="2229">
        <v>8000</v>
      </c>
      <c r="CD33" s="2230">
        <v>10552</v>
      </c>
      <c r="CE33" s="2359">
        <f t="shared" si="71"/>
        <v>-2552</v>
      </c>
      <c r="CF33" s="2231">
        <f t="shared" si="152"/>
        <v>1.319</v>
      </c>
      <c r="CG33" s="2232">
        <f t="shared" si="27"/>
        <v>10552</v>
      </c>
      <c r="CH33" s="2387">
        <f t="shared" si="72"/>
        <v>21448</v>
      </c>
      <c r="CI33" s="2231">
        <f t="shared" si="28"/>
        <v>0.32974999999999999</v>
      </c>
      <c r="CJ33" s="5369">
        <v>30</v>
      </c>
      <c r="CY33" s="6375">
        <v>32000</v>
      </c>
      <c r="CZ33" s="6376"/>
      <c r="DA33" s="3631">
        <v>2667</v>
      </c>
      <c r="DB33" s="3631">
        <v>5696</v>
      </c>
      <c r="DC33" s="4415">
        <f t="shared" si="29"/>
        <v>3029</v>
      </c>
      <c r="DD33" s="4324">
        <f t="shared" si="120"/>
        <v>2.1357330333708284</v>
      </c>
      <c r="DE33" s="4416">
        <f t="shared" si="73"/>
        <v>62534</v>
      </c>
      <c r="DF33" s="4099">
        <f t="shared" si="31"/>
        <v>-30534</v>
      </c>
      <c r="DG33" s="4117">
        <f t="shared" si="88"/>
        <v>1.9541875</v>
      </c>
      <c r="DH33" s="6377">
        <v>32000</v>
      </c>
      <c r="DI33" s="6378"/>
      <c r="DJ33" s="4425">
        <v>2667</v>
      </c>
      <c r="DK33" s="4425">
        <v>4967</v>
      </c>
      <c r="DL33" s="4426">
        <f t="shared" si="33"/>
        <v>-2300</v>
      </c>
      <c r="DM33" s="4427">
        <f t="shared" si="105"/>
        <v>1.8623922009748781</v>
      </c>
      <c r="DN33" s="4429">
        <f t="shared" si="74"/>
        <v>67501</v>
      </c>
      <c r="DO33" s="4099">
        <f t="shared" si="35"/>
        <v>-35501</v>
      </c>
      <c r="DP33" s="4117">
        <f t="shared" si="36"/>
        <v>2.1094062500000001</v>
      </c>
      <c r="DQ33" s="6379">
        <v>32000</v>
      </c>
      <c r="DR33" s="6380"/>
      <c r="DS33" s="2685">
        <v>2666</v>
      </c>
      <c r="DT33" s="2685">
        <v>3196</v>
      </c>
      <c r="DU33" s="4405">
        <f t="shared" si="37"/>
        <v>-530</v>
      </c>
      <c r="DV33" s="2682">
        <f t="shared" si="153"/>
        <v>1.1987996999249813</v>
      </c>
      <c r="DW33" s="2683">
        <f t="shared" si="75"/>
        <v>70697</v>
      </c>
      <c r="DX33" s="4099">
        <f t="shared" si="39"/>
        <v>-38697</v>
      </c>
      <c r="DY33" s="4117">
        <f t="shared" si="40"/>
        <v>2.2092812500000001</v>
      </c>
      <c r="DZ33" s="6375">
        <v>32000</v>
      </c>
      <c r="EA33" s="6376"/>
      <c r="EB33" s="3417">
        <v>2667</v>
      </c>
      <c r="EC33" s="3417">
        <v>13434</v>
      </c>
      <c r="ED33" s="3225">
        <f t="shared" si="41"/>
        <v>10767</v>
      </c>
      <c r="EE33" s="1732">
        <f t="shared" si="154"/>
        <v>5.0371203599550061</v>
      </c>
      <c r="EF33" s="3276">
        <f t="shared" si="76"/>
        <v>39559</v>
      </c>
      <c r="EG33" s="1731">
        <f t="shared" si="43"/>
        <v>-7559</v>
      </c>
      <c r="EH33" s="1732">
        <f t="shared" si="106"/>
        <v>1.2362187499999999</v>
      </c>
      <c r="EI33" s="6377">
        <v>32000</v>
      </c>
      <c r="EJ33" s="6378"/>
      <c r="EK33" s="2906">
        <v>2667</v>
      </c>
      <c r="EL33" s="3405">
        <v>13106</v>
      </c>
      <c r="EM33" s="1808">
        <f t="shared" si="45"/>
        <v>-10439</v>
      </c>
      <c r="EN33" s="1732">
        <f t="shared" si="139"/>
        <v>4.9141357330333708</v>
      </c>
      <c r="EO33" s="3285">
        <f t="shared" si="77"/>
        <v>52665</v>
      </c>
      <c r="EP33" s="1731">
        <f t="shared" si="47"/>
        <v>-20665</v>
      </c>
      <c r="EQ33" s="1732">
        <f t="shared" si="48"/>
        <v>1.64578125</v>
      </c>
      <c r="ER33" s="6379">
        <v>32000</v>
      </c>
      <c r="ES33" s="6380"/>
      <c r="ET33" s="3622">
        <v>2666</v>
      </c>
      <c r="EU33" s="3622">
        <v>4173</v>
      </c>
      <c r="EV33" s="1731">
        <f t="shared" si="49"/>
        <v>-1507</v>
      </c>
      <c r="EW33" s="1732">
        <f t="shared" si="155"/>
        <v>1.5652663165791447</v>
      </c>
      <c r="EX33" s="3621">
        <f t="shared" si="78"/>
        <v>56838</v>
      </c>
      <c r="EY33" s="1731">
        <f t="shared" si="51"/>
        <v>-24838</v>
      </c>
      <c r="EZ33" s="3951">
        <f t="shared" si="52"/>
        <v>1.7761875</v>
      </c>
      <c r="FA33" s="6690">
        <v>32000</v>
      </c>
      <c r="FB33" s="6691"/>
      <c r="FC33" s="2522">
        <v>2667</v>
      </c>
      <c r="FD33" s="2522">
        <v>4290</v>
      </c>
      <c r="FE33" s="2072">
        <f t="shared" si="131"/>
        <v>1623</v>
      </c>
      <c r="FF33" s="1732">
        <f t="shared" si="156"/>
        <v>1.608548931383577</v>
      </c>
      <c r="FG33" s="2587">
        <f t="shared" si="55"/>
        <v>14842</v>
      </c>
      <c r="FH33" s="1731">
        <f t="shared" si="56"/>
        <v>17158</v>
      </c>
      <c r="FI33" s="1732">
        <f t="shared" si="132"/>
        <v>0.46381250000000002</v>
      </c>
      <c r="FJ33" s="6690">
        <v>32000</v>
      </c>
      <c r="FK33" s="6691"/>
      <c r="FL33" s="2522">
        <v>2666</v>
      </c>
      <c r="FM33" s="2522">
        <v>4560</v>
      </c>
      <c r="FN33" s="1731">
        <f t="shared" si="58"/>
        <v>-1894</v>
      </c>
      <c r="FO33" s="1732">
        <f t="shared" si="157"/>
        <v>1.7104276069017255</v>
      </c>
      <c r="FP33" s="2587">
        <f t="shared" si="60"/>
        <v>19402</v>
      </c>
      <c r="FQ33" s="1731">
        <f t="shared" si="61"/>
        <v>12598</v>
      </c>
      <c r="FR33" s="1732">
        <f t="shared" si="133"/>
        <v>0.60631250000000003</v>
      </c>
      <c r="FS33" s="6690">
        <v>32000</v>
      </c>
      <c r="FT33" s="6691"/>
      <c r="FU33" s="2522">
        <v>2667</v>
      </c>
      <c r="FV33" s="2522">
        <v>6723</v>
      </c>
      <c r="FW33" s="1731">
        <f t="shared" si="63"/>
        <v>-4056</v>
      </c>
      <c r="FX33" s="1732">
        <f t="shared" si="158"/>
        <v>2.5208098987626548</v>
      </c>
      <c r="FY33" s="2587">
        <f t="shared" si="85"/>
        <v>26125</v>
      </c>
      <c r="FZ33" s="1731">
        <f t="shared" si="65"/>
        <v>5875</v>
      </c>
      <c r="GA33" s="1732">
        <f t="shared" si="134"/>
        <v>0.81640625</v>
      </c>
      <c r="GB33" s="1">
        <f t="shared" si="87"/>
        <v>0.41981249999999992</v>
      </c>
      <c r="GC33" s="2219">
        <v>0</v>
      </c>
      <c r="GD33" s="1895">
        <v>1</v>
      </c>
      <c r="GE33" s="2153" t="s">
        <v>15</v>
      </c>
      <c r="GF33" s="2153" t="s">
        <v>18</v>
      </c>
      <c r="GG33" s="2105" t="s">
        <v>17</v>
      </c>
      <c r="GH33" s="2105" t="s">
        <v>16</v>
      </c>
      <c r="GI33" s="2105" t="s">
        <v>19</v>
      </c>
      <c r="GJ33" s="2105" t="s">
        <v>20</v>
      </c>
      <c r="GK33" s="2105" t="s">
        <v>16</v>
      </c>
      <c r="GL33" s="2157" t="s">
        <v>19</v>
      </c>
      <c r="GM33" s="1095" t="s">
        <v>1203</v>
      </c>
      <c r="GN33" s="558" t="s">
        <v>1204</v>
      </c>
      <c r="GO33" s="1727">
        <v>32000</v>
      </c>
      <c r="GP33" s="1727">
        <v>8000</v>
      </c>
      <c r="GQ33" s="2086">
        <v>10552</v>
      </c>
      <c r="GR33" s="2086">
        <v>-2552</v>
      </c>
      <c r="GS33" s="1895">
        <v>1.319</v>
      </c>
      <c r="GT33" s="2086">
        <v>10552</v>
      </c>
      <c r="GU33" s="2086">
        <v>21448</v>
      </c>
      <c r="GV33" s="1895">
        <v>0.32974999999999999</v>
      </c>
    </row>
    <row r="34" spans="1:204" ht="38.25" x14ac:dyDescent="0.25">
      <c r="B34" s="7221"/>
      <c r="C34" s="5685"/>
      <c r="D34" s="7164"/>
      <c r="E34" s="5685"/>
      <c r="F34" s="7218"/>
      <c r="G34" s="7218"/>
      <c r="H34" s="5707"/>
      <c r="I34" s="5707"/>
      <c r="J34" s="5707"/>
      <c r="K34" s="5707"/>
      <c r="L34" s="5707"/>
      <c r="M34" s="5707"/>
      <c r="N34" s="5707"/>
      <c r="O34" s="5707"/>
      <c r="P34" s="5698"/>
      <c r="Q34" s="5698"/>
      <c r="R34" s="5704"/>
      <c r="S34" s="5698"/>
      <c r="T34" s="5698"/>
      <c r="U34" s="7116"/>
      <c r="V34" s="5698"/>
      <c r="W34" s="5695"/>
      <c r="X34" s="5692"/>
      <c r="Y34" s="2157" t="s">
        <v>29</v>
      </c>
      <c r="Z34" s="5415" t="s">
        <v>1205</v>
      </c>
      <c r="AA34" s="5500" t="s">
        <v>1206</v>
      </c>
      <c r="AB34" s="5499">
        <v>35000</v>
      </c>
      <c r="AC34" s="1727">
        <v>8750</v>
      </c>
      <c r="AD34" s="667">
        <f t="shared" si="146"/>
        <v>0.25</v>
      </c>
      <c r="AE34" s="1727">
        <v>8750</v>
      </c>
      <c r="AF34" s="667">
        <f t="shared" si="147"/>
        <v>0.25</v>
      </c>
      <c r="AG34" s="1727">
        <v>8750</v>
      </c>
      <c r="AH34" s="667">
        <f t="shared" si="148"/>
        <v>0.25</v>
      </c>
      <c r="AI34" s="1727">
        <v>8750</v>
      </c>
      <c r="AJ34" s="862">
        <f t="shared" si="149"/>
        <v>0.25</v>
      </c>
      <c r="AK34" s="613">
        <f t="shared" si="145"/>
        <v>1</v>
      </c>
      <c r="AL34" s="2302">
        <v>4</v>
      </c>
      <c r="AM34" s="1039" t="s">
        <v>2593</v>
      </c>
      <c r="AN34" s="971" t="s">
        <v>2591</v>
      </c>
      <c r="AO34" s="1039" t="s">
        <v>2590</v>
      </c>
      <c r="AP34" s="1039" t="s">
        <v>2592</v>
      </c>
      <c r="AQ34" s="970">
        <v>100</v>
      </c>
      <c r="AR34" s="1039" t="s">
        <v>1204</v>
      </c>
      <c r="AS34" s="1039" t="s">
        <v>753</v>
      </c>
      <c r="AT34" s="2274"/>
      <c r="AU34" s="920" t="s">
        <v>1704</v>
      </c>
      <c r="AW34" s="5335">
        <v>35000</v>
      </c>
      <c r="AX34" s="4356">
        <f t="shared" si="5"/>
        <v>8750</v>
      </c>
      <c r="AY34" s="4431">
        <f t="shared" si="6"/>
        <v>13616</v>
      </c>
      <c r="AZ34" s="4339">
        <f t="shared" si="7"/>
        <v>-4866</v>
      </c>
      <c r="BA34" s="4420">
        <f t="shared" si="8"/>
        <v>1.5561142857142858</v>
      </c>
      <c r="BB34" s="4421">
        <f t="shared" si="9"/>
        <v>33992</v>
      </c>
      <c r="BC34" s="4104">
        <f t="shared" si="10"/>
        <v>1008</v>
      </c>
      <c r="BD34" s="4117">
        <f t="shared" si="11"/>
        <v>0.97119999999999995</v>
      </c>
      <c r="BE34" s="4430">
        <f t="shared" si="12"/>
        <v>0</v>
      </c>
      <c r="BF34" s="6647">
        <v>35000</v>
      </c>
      <c r="BG34" s="6648"/>
      <c r="BH34" s="3937">
        <f t="shared" si="68"/>
        <v>8750</v>
      </c>
      <c r="BI34" s="3782">
        <f t="shared" si="69"/>
        <v>13898</v>
      </c>
      <c r="BJ34" s="4061">
        <f t="shared" si="13"/>
        <v>-5148</v>
      </c>
      <c r="BK34" s="4062">
        <f t="shared" si="14"/>
        <v>1.5883428571428571</v>
      </c>
      <c r="BL34" s="3731">
        <f t="shared" si="15"/>
        <v>20376</v>
      </c>
      <c r="BM34" s="3122">
        <f t="shared" si="16"/>
        <v>14624</v>
      </c>
      <c r="BN34" s="3120">
        <f t="shared" si="17"/>
        <v>0.58217142857142856</v>
      </c>
      <c r="BO34" s="3780">
        <f t="shared" si="18"/>
        <v>0</v>
      </c>
      <c r="BP34" s="3494"/>
      <c r="BQ34" s="6690">
        <v>35000</v>
      </c>
      <c r="BR34" s="6691"/>
      <c r="BS34" s="2869">
        <f t="shared" si="150"/>
        <v>8750</v>
      </c>
      <c r="BT34" s="2576">
        <f t="shared" si="151"/>
        <v>4310</v>
      </c>
      <c r="BU34" s="2987">
        <f t="shared" si="21"/>
        <v>4440</v>
      </c>
      <c r="BV34" s="1701">
        <f t="shared" si="22"/>
        <v>0.49257142857142855</v>
      </c>
      <c r="BW34" s="2587">
        <f t="shared" si="23"/>
        <v>6478</v>
      </c>
      <c r="BX34" s="2991">
        <f t="shared" si="24"/>
        <v>28522</v>
      </c>
      <c r="BY34" s="1701">
        <f t="shared" si="25"/>
        <v>0.1850857142857143</v>
      </c>
      <c r="BZ34" s="3151"/>
      <c r="CA34" s="7042">
        <v>35000</v>
      </c>
      <c r="CB34" s="7043"/>
      <c r="CC34" s="2229">
        <v>8750</v>
      </c>
      <c r="CD34" s="2230">
        <v>2168</v>
      </c>
      <c r="CE34" s="2359">
        <f t="shared" si="71"/>
        <v>6582</v>
      </c>
      <c r="CF34" s="2231">
        <f t="shared" si="152"/>
        <v>0.24777142857142856</v>
      </c>
      <c r="CG34" s="2232">
        <f t="shared" si="27"/>
        <v>2168</v>
      </c>
      <c r="CH34" s="2387">
        <f t="shared" si="72"/>
        <v>32832</v>
      </c>
      <c r="CI34" s="2231">
        <f t="shared" si="28"/>
        <v>6.194285714285714E-2</v>
      </c>
      <c r="CJ34" s="5372">
        <v>31</v>
      </c>
      <c r="CY34" s="6375">
        <v>35000</v>
      </c>
      <c r="CZ34" s="6376"/>
      <c r="DA34" s="3631">
        <v>2917</v>
      </c>
      <c r="DB34" s="3631">
        <v>6557</v>
      </c>
      <c r="DC34" s="4415">
        <f t="shared" si="29"/>
        <v>3640</v>
      </c>
      <c r="DD34" s="4324">
        <f t="shared" si="120"/>
        <v>2.2478573877271169</v>
      </c>
      <c r="DE34" s="4416">
        <f t="shared" si="73"/>
        <v>26933</v>
      </c>
      <c r="DF34" s="4099">
        <f t="shared" si="31"/>
        <v>8067</v>
      </c>
      <c r="DG34" s="4117">
        <f t="shared" si="88"/>
        <v>0.76951428571428571</v>
      </c>
      <c r="DH34" s="6377">
        <v>35000</v>
      </c>
      <c r="DI34" s="6378"/>
      <c r="DJ34" s="4425">
        <v>2917</v>
      </c>
      <c r="DK34" s="4425">
        <v>5540</v>
      </c>
      <c r="DL34" s="4426">
        <f t="shared" si="33"/>
        <v>-2623</v>
      </c>
      <c r="DM34" s="4427">
        <f t="shared" si="105"/>
        <v>1.899211518683579</v>
      </c>
      <c r="DN34" s="4429">
        <f t="shared" si="74"/>
        <v>32473</v>
      </c>
      <c r="DO34" s="4099">
        <f t="shared" si="35"/>
        <v>2527</v>
      </c>
      <c r="DP34" s="4117">
        <f t="shared" si="36"/>
        <v>0.92779999999999996</v>
      </c>
      <c r="DQ34" s="6379">
        <v>35000</v>
      </c>
      <c r="DR34" s="6380"/>
      <c r="DS34" s="2685">
        <v>2916</v>
      </c>
      <c r="DT34" s="2685">
        <v>1519</v>
      </c>
      <c r="DU34" s="4405">
        <f t="shared" si="37"/>
        <v>1397</v>
      </c>
      <c r="DV34" s="2682">
        <f t="shared" si="153"/>
        <v>0.52091906721536352</v>
      </c>
      <c r="DW34" s="2683">
        <f t="shared" si="75"/>
        <v>33992</v>
      </c>
      <c r="DX34" s="4099">
        <f t="shared" si="39"/>
        <v>1008</v>
      </c>
      <c r="DY34" s="4117">
        <f t="shared" si="40"/>
        <v>0.97119999999999995</v>
      </c>
      <c r="DZ34" s="6375">
        <v>35000</v>
      </c>
      <c r="EA34" s="6376"/>
      <c r="EB34" s="3417">
        <v>2917</v>
      </c>
      <c r="EC34" s="3417">
        <v>3012</v>
      </c>
      <c r="ED34" s="3225">
        <f t="shared" si="41"/>
        <v>95</v>
      </c>
      <c r="EE34" s="1732">
        <f t="shared" si="154"/>
        <v>1.0325677065478231</v>
      </c>
      <c r="EF34" s="3276">
        <f t="shared" si="76"/>
        <v>9490</v>
      </c>
      <c r="EG34" s="1731">
        <f t="shared" si="43"/>
        <v>25510</v>
      </c>
      <c r="EH34" s="1732">
        <f t="shared" si="106"/>
        <v>0.27114285714285713</v>
      </c>
      <c r="EI34" s="6377">
        <v>35000</v>
      </c>
      <c r="EJ34" s="6378"/>
      <c r="EK34" s="2906">
        <v>2917</v>
      </c>
      <c r="EL34" s="3405">
        <v>3513</v>
      </c>
      <c r="EM34" s="1808">
        <f t="shared" si="45"/>
        <v>-596</v>
      </c>
      <c r="EN34" s="1732">
        <f t="shared" si="139"/>
        <v>1.2043195063421324</v>
      </c>
      <c r="EO34" s="3285">
        <f t="shared" si="77"/>
        <v>13003</v>
      </c>
      <c r="EP34" s="1731">
        <f t="shared" si="47"/>
        <v>21997</v>
      </c>
      <c r="EQ34" s="1732">
        <f t="shared" si="48"/>
        <v>0.37151428571428574</v>
      </c>
      <c r="ER34" s="6379">
        <v>35000</v>
      </c>
      <c r="ES34" s="6380"/>
      <c r="ET34" s="3622">
        <v>2916</v>
      </c>
      <c r="EU34" s="3622">
        <v>7373</v>
      </c>
      <c r="EV34" s="1731">
        <f t="shared" si="49"/>
        <v>-4457</v>
      </c>
      <c r="EW34" s="1732">
        <f t="shared" si="155"/>
        <v>2.5284636488340193</v>
      </c>
      <c r="EX34" s="3621">
        <f t="shared" si="78"/>
        <v>20376</v>
      </c>
      <c r="EY34" s="1731">
        <f t="shared" si="51"/>
        <v>14624</v>
      </c>
      <c r="EZ34" s="3943">
        <f t="shared" si="52"/>
        <v>0.58217142857142856</v>
      </c>
      <c r="FA34" s="6690">
        <v>35000</v>
      </c>
      <c r="FB34" s="6691"/>
      <c r="FC34" s="2522">
        <v>2917</v>
      </c>
      <c r="FD34" s="2522">
        <v>1181</v>
      </c>
      <c r="FE34" s="2072">
        <f t="shared" si="131"/>
        <v>-1736</v>
      </c>
      <c r="FF34" s="1732">
        <f t="shared" si="156"/>
        <v>0.4048680150839904</v>
      </c>
      <c r="FG34" s="2587">
        <f t="shared" si="55"/>
        <v>3349</v>
      </c>
      <c r="FH34" s="1731">
        <f t="shared" si="56"/>
        <v>31651</v>
      </c>
      <c r="FI34" s="1732">
        <f t="shared" si="132"/>
        <v>9.5685714285714291E-2</v>
      </c>
      <c r="FJ34" s="6690">
        <v>35000</v>
      </c>
      <c r="FK34" s="6691"/>
      <c r="FL34" s="2522">
        <v>2917</v>
      </c>
      <c r="FM34" s="2522">
        <v>1774</v>
      </c>
      <c r="FN34" s="1731">
        <f t="shared" si="58"/>
        <v>1143</v>
      </c>
      <c r="FO34" s="1732">
        <f t="shared" si="157"/>
        <v>0.60815906753513882</v>
      </c>
      <c r="FP34" s="2587">
        <f t="shared" si="60"/>
        <v>5123</v>
      </c>
      <c r="FQ34" s="1731">
        <f t="shared" si="61"/>
        <v>29877</v>
      </c>
      <c r="FR34" s="1732">
        <f t="shared" si="133"/>
        <v>0.14637142857142857</v>
      </c>
      <c r="FS34" s="6690">
        <v>35000</v>
      </c>
      <c r="FT34" s="6691"/>
      <c r="FU34" s="2522">
        <v>2916</v>
      </c>
      <c r="FV34" s="2522">
        <v>1355</v>
      </c>
      <c r="FW34" s="1731">
        <f t="shared" si="63"/>
        <v>1561</v>
      </c>
      <c r="FX34" s="1732">
        <f t="shared" si="158"/>
        <v>0.46467764060356653</v>
      </c>
      <c r="FY34" s="2587">
        <f t="shared" si="85"/>
        <v>6478</v>
      </c>
      <c r="FZ34" s="1731">
        <f t="shared" si="65"/>
        <v>28522</v>
      </c>
      <c r="GA34" s="1732">
        <f t="shared" si="134"/>
        <v>0.1850857142857143</v>
      </c>
      <c r="GB34" s="1">
        <f t="shared" si="87"/>
        <v>8.6057142857142832E-2</v>
      </c>
      <c r="GC34" s="2219">
        <v>0</v>
      </c>
      <c r="GD34" s="1895">
        <v>1</v>
      </c>
      <c r="GE34" s="2153" t="s">
        <v>15</v>
      </c>
      <c r="GF34" s="2153" t="s">
        <v>18</v>
      </c>
      <c r="GG34" s="2105" t="s">
        <v>17</v>
      </c>
      <c r="GH34" s="2105" t="s">
        <v>16</v>
      </c>
      <c r="GI34" s="2105" t="s">
        <v>19</v>
      </c>
      <c r="GJ34" s="2105" t="s">
        <v>20</v>
      </c>
      <c r="GK34" s="2105" t="s">
        <v>16</v>
      </c>
      <c r="GL34" s="2157" t="s">
        <v>29</v>
      </c>
      <c r="GM34" s="1095" t="s">
        <v>1205</v>
      </c>
      <c r="GN34" s="558" t="s">
        <v>1206</v>
      </c>
      <c r="GO34" s="1727">
        <v>35000</v>
      </c>
      <c r="GP34" s="1727">
        <v>8750</v>
      </c>
      <c r="GQ34" s="2086">
        <v>2168</v>
      </c>
      <c r="GR34" s="2086">
        <v>6582</v>
      </c>
      <c r="GS34" s="1895">
        <v>0.24777142857142856</v>
      </c>
      <c r="GT34" s="2086">
        <v>2168</v>
      </c>
      <c r="GU34" s="2086">
        <v>32832</v>
      </c>
      <c r="GV34" s="1895">
        <v>6.194285714285714E-2</v>
      </c>
    </row>
    <row r="35" spans="1:204" ht="51" x14ac:dyDescent="0.25">
      <c r="B35" s="7221"/>
      <c r="C35" s="5685"/>
      <c r="D35" s="7164"/>
      <c r="E35" s="5685"/>
      <c r="F35" s="7218"/>
      <c r="G35" s="7218"/>
      <c r="H35" s="5707"/>
      <c r="I35" s="5707"/>
      <c r="J35" s="5707"/>
      <c r="K35" s="5707"/>
      <c r="L35" s="5707"/>
      <c r="M35" s="5707"/>
      <c r="N35" s="5707"/>
      <c r="O35" s="5707"/>
      <c r="P35" s="5698"/>
      <c r="Q35" s="5698"/>
      <c r="R35" s="5704"/>
      <c r="S35" s="5698"/>
      <c r="T35" s="5698"/>
      <c r="U35" s="7116"/>
      <c r="V35" s="5698"/>
      <c r="W35" s="5695"/>
      <c r="X35" s="5692"/>
      <c r="Y35" s="2157" t="s">
        <v>17</v>
      </c>
      <c r="Z35" s="5415" t="s">
        <v>1207</v>
      </c>
      <c r="AA35" s="5500" t="s">
        <v>1206</v>
      </c>
      <c r="AB35" s="5499">
        <v>11000</v>
      </c>
      <c r="AC35" s="1727">
        <v>2750</v>
      </c>
      <c r="AD35" s="667">
        <f t="shared" si="146"/>
        <v>0.25</v>
      </c>
      <c r="AE35" s="1727">
        <v>2750</v>
      </c>
      <c r="AF35" s="667">
        <f t="shared" si="147"/>
        <v>0.25</v>
      </c>
      <c r="AG35" s="1727">
        <v>2750</v>
      </c>
      <c r="AH35" s="667">
        <f t="shared" si="148"/>
        <v>0.25</v>
      </c>
      <c r="AI35" s="1727">
        <v>2750</v>
      </c>
      <c r="AJ35" s="862">
        <f t="shared" si="149"/>
        <v>0.25</v>
      </c>
      <c r="AK35" s="613">
        <f t="shared" si="145"/>
        <v>1</v>
      </c>
      <c r="AL35" s="2302">
        <v>5</v>
      </c>
      <c r="AM35" s="1039" t="s">
        <v>2594</v>
      </c>
      <c r="AN35" s="1039" t="s">
        <v>2596</v>
      </c>
      <c r="AO35" s="1039" t="s">
        <v>2595</v>
      </c>
      <c r="AP35" s="1039" t="s">
        <v>2597</v>
      </c>
      <c r="AQ35" s="970">
        <v>100</v>
      </c>
      <c r="AR35" s="1039" t="s">
        <v>1206</v>
      </c>
      <c r="AS35" s="1039" t="s">
        <v>753</v>
      </c>
      <c r="AT35" s="2274"/>
      <c r="AU35" s="920" t="s">
        <v>1704</v>
      </c>
      <c r="AW35" s="5335">
        <v>11000</v>
      </c>
      <c r="AX35" s="4356">
        <f t="shared" si="5"/>
        <v>2750</v>
      </c>
      <c r="AY35" s="4431">
        <f t="shared" si="6"/>
        <v>4390</v>
      </c>
      <c r="AZ35" s="4339">
        <f t="shared" si="7"/>
        <v>-1640</v>
      </c>
      <c r="BA35" s="4420">
        <f t="shared" si="8"/>
        <v>1.5963636363636364</v>
      </c>
      <c r="BB35" s="4421">
        <f t="shared" si="9"/>
        <v>13366</v>
      </c>
      <c r="BC35" s="4104">
        <f t="shared" si="10"/>
        <v>-2366</v>
      </c>
      <c r="BD35" s="4117">
        <f t="shared" si="11"/>
        <v>1.215090909090909</v>
      </c>
      <c r="BE35" s="4430">
        <f t="shared" si="12"/>
        <v>0</v>
      </c>
      <c r="BF35" s="6647">
        <v>11000</v>
      </c>
      <c r="BG35" s="6648"/>
      <c r="BH35" s="3937">
        <f t="shared" si="68"/>
        <v>2750</v>
      </c>
      <c r="BI35" s="3782">
        <f t="shared" si="69"/>
        <v>5757</v>
      </c>
      <c r="BJ35" s="4061">
        <f t="shared" si="13"/>
        <v>-3007</v>
      </c>
      <c r="BK35" s="4062">
        <f t="shared" si="14"/>
        <v>2.0934545454545455</v>
      </c>
      <c r="BL35" s="3731">
        <f t="shared" si="15"/>
        <v>8976</v>
      </c>
      <c r="BM35" s="3122">
        <f t="shared" si="16"/>
        <v>2024</v>
      </c>
      <c r="BN35" s="3120">
        <f t="shared" si="17"/>
        <v>0.81599999999999995</v>
      </c>
      <c r="BO35" s="3780">
        <f t="shared" si="18"/>
        <v>0</v>
      </c>
      <c r="BP35" s="3494"/>
      <c r="BQ35" s="6690">
        <v>11000</v>
      </c>
      <c r="BR35" s="6691"/>
      <c r="BS35" s="2869">
        <f t="shared" si="150"/>
        <v>2750</v>
      </c>
      <c r="BT35" s="2576">
        <f t="shared" si="151"/>
        <v>3155</v>
      </c>
      <c r="BU35" s="2987">
        <f t="shared" si="21"/>
        <v>-405</v>
      </c>
      <c r="BV35" s="1701">
        <f t="shared" si="22"/>
        <v>1.1472727272727272</v>
      </c>
      <c r="BW35" s="2587">
        <f t="shared" si="23"/>
        <v>3219</v>
      </c>
      <c r="BX35" s="2991">
        <f t="shared" si="24"/>
        <v>7781</v>
      </c>
      <c r="BY35" s="1701">
        <f t="shared" si="25"/>
        <v>0.29263636363636364</v>
      </c>
      <c r="BZ35" s="3151"/>
      <c r="CA35" s="7042">
        <v>11000</v>
      </c>
      <c r="CB35" s="7043"/>
      <c r="CC35" s="2229">
        <v>2750</v>
      </c>
      <c r="CD35" s="2230">
        <v>64</v>
      </c>
      <c r="CE35" s="2359">
        <f t="shared" si="71"/>
        <v>2686</v>
      </c>
      <c r="CF35" s="2231">
        <f t="shared" si="152"/>
        <v>2.3272727272727271E-2</v>
      </c>
      <c r="CG35" s="2232">
        <f t="shared" si="27"/>
        <v>64</v>
      </c>
      <c r="CH35" s="2387">
        <f t="shared" si="72"/>
        <v>10936</v>
      </c>
      <c r="CI35" s="2231">
        <f t="shared" si="28"/>
        <v>5.8181818181818178E-3</v>
      </c>
      <c r="CJ35" s="5369">
        <v>32</v>
      </c>
      <c r="CY35" s="6375">
        <v>11000</v>
      </c>
      <c r="CZ35" s="6376"/>
      <c r="DA35" s="3631">
        <v>917</v>
      </c>
      <c r="DB35" s="3631">
        <v>1472</v>
      </c>
      <c r="DC35" s="4415">
        <f t="shared" si="29"/>
        <v>555</v>
      </c>
      <c r="DD35" s="4324">
        <f t="shared" si="120"/>
        <v>1.6052344601962922</v>
      </c>
      <c r="DE35" s="4416">
        <f t="shared" si="73"/>
        <v>10448</v>
      </c>
      <c r="DF35" s="4099">
        <f t="shared" si="31"/>
        <v>552</v>
      </c>
      <c r="DG35" s="4117">
        <f t="shared" si="88"/>
        <v>0.94981818181818178</v>
      </c>
      <c r="DH35" s="6377">
        <v>11000</v>
      </c>
      <c r="DI35" s="6378"/>
      <c r="DJ35" s="4425">
        <v>917</v>
      </c>
      <c r="DK35" s="4425">
        <v>1929</v>
      </c>
      <c r="DL35" s="4426">
        <f t="shared" si="33"/>
        <v>-1012</v>
      </c>
      <c r="DM35" s="4427">
        <f t="shared" si="105"/>
        <v>2.1035986913849509</v>
      </c>
      <c r="DN35" s="4429">
        <f t="shared" si="74"/>
        <v>12377</v>
      </c>
      <c r="DO35" s="4099">
        <f t="shared" si="35"/>
        <v>-1377</v>
      </c>
      <c r="DP35" s="4117">
        <f t="shared" si="36"/>
        <v>1.1251818181818183</v>
      </c>
      <c r="DQ35" s="6379">
        <v>11000</v>
      </c>
      <c r="DR35" s="6380"/>
      <c r="DS35" s="2685">
        <v>916</v>
      </c>
      <c r="DT35" s="2685">
        <v>989</v>
      </c>
      <c r="DU35" s="4405">
        <f t="shared" si="37"/>
        <v>-73</v>
      </c>
      <c r="DV35" s="2682">
        <f t="shared" si="153"/>
        <v>1.0796943231441047</v>
      </c>
      <c r="DW35" s="2683">
        <f t="shared" si="75"/>
        <v>13366</v>
      </c>
      <c r="DX35" s="4099">
        <f t="shared" si="39"/>
        <v>-2366</v>
      </c>
      <c r="DY35" s="4117">
        <f t="shared" si="40"/>
        <v>1.215090909090909</v>
      </c>
      <c r="DZ35" s="6375">
        <v>11000</v>
      </c>
      <c r="EA35" s="6376"/>
      <c r="EB35" s="3417">
        <v>917</v>
      </c>
      <c r="EC35" s="3417">
        <v>1810</v>
      </c>
      <c r="ED35" s="3225">
        <f t="shared" si="41"/>
        <v>893</v>
      </c>
      <c r="EE35" s="1732">
        <f t="shared" si="154"/>
        <v>1.9738276990185386</v>
      </c>
      <c r="EF35" s="3276">
        <f t="shared" si="76"/>
        <v>5029</v>
      </c>
      <c r="EG35" s="1731">
        <f t="shared" si="43"/>
        <v>5971</v>
      </c>
      <c r="EH35" s="1732">
        <f t="shared" si="106"/>
        <v>0.45718181818181819</v>
      </c>
      <c r="EI35" s="6377">
        <v>11000</v>
      </c>
      <c r="EJ35" s="6378"/>
      <c r="EK35" s="2906">
        <v>917</v>
      </c>
      <c r="EL35" s="3405">
        <v>1013</v>
      </c>
      <c r="EM35" s="1808">
        <f t="shared" si="45"/>
        <v>-96</v>
      </c>
      <c r="EN35" s="1732">
        <f t="shared" si="139"/>
        <v>1.1046892039258451</v>
      </c>
      <c r="EO35" s="3285">
        <f t="shared" si="77"/>
        <v>6042</v>
      </c>
      <c r="EP35" s="1731">
        <f t="shared" si="47"/>
        <v>4958</v>
      </c>
      <c r="EQ35" s="1732">
        <f t="shared" si="48"/>
        <v>0.54927272727272725</v>
      </c>
      <c r="ER35" s="6379">
        <v>11000</v>
      </c>
      <c r="ES35" s="6380"/>
      <c r="ET35" s="3622">
        <v>916</v>
      </c>
      <c r="EU35" s="3622">
        <v>2934</v>
      </c>
      <c r="EV35" s="1731">
        <f t="shared" si="49"/>
        <v>-2018</v>
      </c>
      <c r="EW35" s="1732">
        <f t="shared" si="155"/>
        <v>3.2030567685589522</v>
      </c>
      <c r="EX35" s="3621">
        <f t="shared" si="78"/>
        <v>8976</v>
      </c>
      <c r="EY35" s="1731">
        <f t="shared" si="51"/>
        <v>2024</v>
      </c>
      <c r="EZ35" s="1732">
        <f t="shared" si="52"/>
        <v>0.81599999999999995</v>
      </c>
      <c r="FA35" s="6690">
        <v>11000</v>
      </c>
      <c r="FB35" s="6691"/>
      <c r="FC35" s="2522">
        <v>917</v>
      </c>
      <c r="FD35" s="2522">
        <v>848</v>
      </c>
      <c r="FE35" s="2072">
        <f t="shared" si="131"/>
        <v>-69</v>
      </c>
      <c r="FF35" s="1732">
        <f t="shared" si="156"/>
        <v>0.92475463467829877</v>
      </c>
      <c r="FG35" s="2587">
        <f t="shared" si="55"/>
        <v>912</v>
      </c>
      <c r="FH35" s="1731">
        <f t="shared" si="56"/>
        <v>10088</v>
      </c>
      <c r="FI35" s="1732">
        <f t="shared" si="132"/>
        <v>8.2909090909090905E-2</v>
      </c>
      <c r="FJ35" s="6690">
        <v>11000</v>
      </c>
      <c r="FK35" s="6691"/>
      <c r="FL35" s="2522">
        <v>917</v>
      </c>
      <c r="FM35" s="2522">
        <v>952</v>
      </c>
      <c r="FN35" s="1731">
        <f t="shared" si="58"/>
        <v>-35</v>
      </c>
      <c r="FO35" s="1732">
        <f t="shared" si="157"/>
        <v>1.0381679389312977</v>
      </c>
      <c r="FP35" s="2587">
        <f t="shared" si="60"/>
        <v>1864</v>
      </c>
      <c r="FQ35" s="1731">
        <f t="shared" si="61"/>
        <v>9136</v>
      </c>
      <c r="FR35" s="1732">
        <f t="shared" si="133"/>
        <v>0.16945454545454544</v>
      </c>
      <c r="FS35" s="6690">
        <v>11000</v>
      </c>
      <c r="FT35" s="6691"/>
      <c r="FU35" s="2522">
        <v>916</v>
      </c>
      <c r="FV35" s="2522">
        <v>1355</v>
      </c>
      <c r="FW35" s="1731">
        <f t="shared" si="63"/>
        <v>-439</v>
      </c>
      <c r="FX35" s="1732">
        <f t="shared" si="158"/>
        <v>1.4792576419213974</v>
      </c>
      <c r="FY35" s="2587">
        <f t="shared" si="85"/>
        <v>3219</v>
      </c>
      <c r="FZ35" s="1731">
        <f t="shared" si="65"/>
        <v>7781</v>
      </c>
      <c r="GA35" s="1732">
        <f t="shared" si="134"/>
        <v>0.29263636363636364</v>
      </c>
      <c r="GB35" s="1">
        <f t="shared" si="87"/>
        <v>0.16454545454545455</v>
      </c>
      <c r="GC35" s="2219">
        <v>0</v>
      </c>
      <c r="GD35" s="1895">
        <v>1</v>
      </c>
      <c r="GE35" s="2153" t="s">
        <v>15</v>
      </c>
      <c r="GF35" s="2153" t="s">
        <v>18</v>
      </c>
      <c r="GG35" s="2105" t="s">
        <v>17</v>
      </c>
      <c r="GH35" s="2105" t="s">
        <v>16</v>
      </c>
      <c r="GI35" s="2105" t="s">
        <v>19</v>
      </c>
      <c r="GJ35" s="2105" t="s">
        <v>20</v>
      </c>
      <c r="GK35" s="2105" t="s">
        <v>16</v>
      </c>
      <c r="GL35" s="2157" t="s">
        <v>17</v>
      </c>
      <c r="GM35" s="1095" t="s">
        <v>1207</v>
      </c>
      <c r="GN35" s="558" t="s">
        <v>1206</v>
      </c>
      <c r="GO35" s="1727">
        <v>11000</v>
      </c>
      <c r="GP35" s="1727">
        <v>2750</v>
      </c>
      <c r="GQ35" s="2086">
        <v>64</v>
      </c>
      <c r="GR35" s="2086">
        <v>2686</v>
      </c>
      <c r="GS35" s="1895">
        <v>2.3272727272727271E-2</v>
      </c>
      <c r="GT35" s="2086">
        <v>64</v>
      </c>
      <c r="GU35" s="2086">
        <v>10936</v>
      </c>
      <c r="GV35" s="1895">
        <v>5.8181818181818178E-3</v>
      </c>
    </row>
    <row r="36" spans="1:204" ht="51" x14ac:dyDescent="0.25">
      <c r="B36" s="7221"/>
      <c r="C36" s="5685"/>
      <c r="D36" s="7164"/>
      <c r="E36" s="5685"/>
      <c r="F36" s="7218"/>
      <c r="G36" s="7218"/>
      <c r="H36" s="5707"/>
      <c r="I36" s="5707"/>
      <c r="J36" s="5707"/>
      <c r="K36" s="5707"/>
      <c r="L36" s="5707"/>
      <c r="M36" s="5707"/>
      <c r="N36" s="5707"/>
      <c r="O36" s="5707"/>
      <c r="P36" s="5698"/>
      <c r="Q36" s="5698"/>
      <c r="R36" s="5704"/>
      <c r="S36" s="5698"/>
      <c r="T36" s="5698"/>
      <c r="U36" s="7116"/>
      <c r="V36" s="5698"/>
      <c r="W36" s="5695"/>
      <c r="X36" s="5692"/>
      <c r="Y36" s="2157" t="s">
        <v>113</v>
      </c>
      <c r="Z36" s="5415" t="s">
        <v>1208</v>
      </c>
      <c r="AA36" s="5500" t="s">
        <v>1209</v>
      </c>
      <c r="AB36" s="5499">
        <v>240</v>
      </c>
      <c r="AC36" s="2355">
        <v>60</v>
      </c>
      <c r="AD36" s="2356">
        <f t="shared" si="146"/>
        <v>0.25</v>
      </c>
      <c r="AE36" s="2355">
        <v>60</v>
      </c>
      <c r="AF36" s="2356">
        <f t="shared" si="147"/>
        <v>0.25</v>
      </c>
      <c r="AG36" s="1727">
        <v>60</v>
      </c>
      <c r="AH36" s="667">
        <f t="shared" si="148"/>
        <v>0.25</v>
      </c>
      <c r="AI36" s="1727">
        <v>60</v>
      </c>
      <c r="AJ36" s="862">
        <f t="shared" si="149"/>
        <v>0.25</v>
      </c>
      <c r="AK36" s="613">
        <f t="shared" si="145"/>
        <v>1</v>
      </c>
      <c r="AL36" s="2302">
        <v>6</v>
      </c>
      <c r="AM36" s="1039" t="s">
        <v>2598</v>
      </c>
      <c r="AN36" s="1039" t="s">
        <v>2596</v>
      </c>
      <c r="AO36" s="1039" t="s">
        <v>2599</v>
      </c>
      <c r="AP36" s="1039" t="s">
        <v>2597</v>
      </c>
      <c r="AQ36" s="970">
        <v>100</v>
      </c>
      <c r="AR36" s="1039" t="s">
        <v>1206</v>
      </c>
      <c r="AS36" s="1039" t="s">
        <v>753</v>
      </c>
      <c r="AT36" s="2274"/>
      <c r="AU36" s="920" t="s">
        <v>1704</v>
      </c>
      <c r="AW36" s="5335">
        <v>240</v>
      </c>
      <c r="AX36" s="4356">
        <f t="shared" si="5"/>
        <v>60</v>
      </c>
      <c r="AY36" s="4431">
        <f t="shared" si="6"/>
        <v>36</v>
      </c>
      <c r="AZ36" s="4339">
        <f t="shared" si="7"/>
        <v>24</v>
      </c>
      <c r="BA36" s="4420">
        <f t="shared" si="8"/>
        <v>0.6</v>
      </c>
      <c r="BB36" s="4421">
        <f t="shared" si="9"/>
        <v>230</v>
      </c>
      <c r="BC36" s="4104">
        <f t="shared" ref="BC36:BC63" si="159">AW36-BB36</f>
        <v>10</v>
      </c>
      <c r="BD36" s="4117">
        <f t="shared" ref="BD36:BD63" si="160">BB36/AW36</f>
        <v>0.95833333333333337</v>
      </c>
      <c r="BE36" s="4430">
        <f t="shared" ref="BE36:BE67" si="161">SUM(AX36-AI36)</f>
        <v>0</v>
      </c>
      <c r="BF36" s="6647">
        <v>240</v>
      </c>
      <c r="BG36" s="6648"/>
      <c r="BH36" s="3937">
        <f t="shared" si="68"/>
        <v>60</v>
      </c>
      <c r="BI36" s="3782">
        <f t="shared" si="69"/>
        <v>99</v>
      </c>
      <c r="BJ36" s="4061">
        <f t="shared" si="13"/>
        <v>-39</v>
      </c>
      <c r="BK36" s="4062">
        <f t="shared" si="14"/>
        <v>1.65</v>
      </c>
      <c r="BL36" s="3731">
        <f t="shared" si="15"/>
        <v>194</v>
      </c>
      <c r="BM36" s="3122">
        <f t="shared" si="16"/>
        <v>46</v>
      </c>
      <c r="BN36" s="3120">
        <f t="shared" si="17"/>
        <v>0.80833333333333335</v>
      </c>
      <c r="BO36" s="3780">
        <f t="shared" ref="BO36:BO63" si="162">SUM(AG36-BH36)</f>
        <v>0</v>
      </c>
      <c r="BP36" s="3494"/>
      <c r="BQ36" s="7034">
        <v>240</v>
      </c>
      <c r="BR36" s="7035"/>
      <c r="BS36" s="2748">
        <f t="shared" ref="BS36:BS37" si="163">SUM(FC36+FL36+FU36)</f>
        <v>60</v>
      </c>
      <c r="BT36" s="2735">
        <f t="shared" ref="BT36:BT37" si="164">SUM(FD36+FM36+FV36)</f>
        <v>95</v>
      </c>
      <c r="BU36" s="2987">
        <f t="shared" si="21"/>
        <v>-35</v>
      </c>
      <c r="BV36" s="1701">
        <f t="shared" si="22"/>
        <v>1.5833333333333333</v>
      </c>
      <c r="BW36" s="2587">
        <f t="shared" si="23"/>
        <v>95</v>
      </c>
      <c r="BX36" s="2991">
        <f t="shared" si="24"/>
        <v>145</v>
      </c>
      <c r="BY36" s="1701">
        <f t="shared" si="25"/>
        <v>0.39583333333333331</v>
      </c>
      <c r="BZ36" s="3151"/>
      <c r="CA36" s="7029">
        <v>12</v>
      </c>
      <c r="CB36" s="7030"/>
      <c r="CC36" s="2229">
        <v>60</v>
      </c>
      <c r="CD36" s="2230">
        <v>0</v>
      </c>
      <c r="CE36" s="2359">
        <f t="shared" si="71"/>
        <v>60</v>
      </c>
      <c r="CF36" s="2231">
        <f t="shared" si="152"/>
        <v>0</v>
      </c>
      <c r="CG36" s="2232">
        <f t="shared" si="27"/>
        <v>0</v>
      </c>
      <c r="CH36" s="2387">
        <f t="shared" si="72"/>
        <v>12</v>
      </c>
      <c r="CI36" s="2231">
        <f t="shared" si="28"/>
        <v>0</v>
      </c>
      <c r="CJ36" s="5369">
        <v>33</v>
      </c>
      <c r="CY36" s="6375">
        <v>240</v>
      </c>
      <c r="CZ36" s="6376"/>
      <c r="DA36" s="3631">
        <v>20</v>
      </c>
      <c r="DB36" s="3631">
        <v>12</v>
      </c>
      <c r="DC36" s="4415">
        <f t="shared" si="29"/>
        <v>-8</v>
      </c>
      <c r="DD36" s="4324">
        <f t="shared" si="120"/>
        <v>0.6</v>
      </c>
      <c r="DE36" s="4416">
        <f t="shared" si="73"/>
        <v>206</v>
      </c>
      <c r="DF36" s="4099">
        <f t="shared" si="31"/>
        <v>34</v>
      </c>
      <c r="DG36" s="4117">
        <f t="shared" si="88"/>
        <v>0.85833333333333328</v>
      </c>
      <c r="DH36" s="6377">
        <v>240</v>
      </c>
      <c r="DI36" s="6378"/>
      <c r="DJ36" s="4425">
        <v>20</v>
      </c>
      <c r="DK36" s="4425">
        <v>12</v>
      </c>
      <c r="DL36" s="4426">
        <f t="shared" si="33"/>
        <v>8</v>
      </c>
      <c r="DM36" s="4427">
        <f t="shared" si="105"/>
        <v>0.6</v>
      </c>
      <c r="DN36" s="4429">
        <f t="shared" si="74"/>
        <v>218</v>
      </c>
      <c r="DO36" s="4099">
        <f t="shared" si="35"/>
        <v>22</v>
      </c>
      <c r="DP36" s="4117">
        <f t="shared" si="36"/>
        <v>0.90833333333333333</v>
      </c>
      <c r="DQ36" s="6379">
        <v>240</v>
      </c>
      <c r="DR36" s="6380"/>
      <c r="DS36" s="2685">
        <v>20</v>
      </c>
      <c r="DT36" s="2685">
        <v>12</v>
      </c>
      <c r="DU36" s="4405">
        <f t="shared" si="37"/>
        <v>8</v>
      </c>
      <c r="DV36" s="2682">
        <f t="shared" si="153"/>
        <v>0.6</v>
      </c>
      <c r="DW36" s="2683">
        <f t="shared" si="75"/>
        <v>230</v>
      </c>
      <c r="DX36" s="4099">
        <f t="shared" si="39"/>
        <v>10</v>
      </c>
      <c r="DY36" s="4117">
        <f t="shared" si="40"/>
        <v>0.95833333333333337</v>
      </c>
      <c r="DZ36" s="6375">
        <v>240</v>
      </c>
      <c r="EA36" s="6376"/>
      <c r="EB36" s="3417">
        <v>20</v>
      </c>
      <c r="EC36" s="3417">
        <v>75</v>
      </c>
      <c r="ED36" s="3225">
        <f t="shared" si="41"/>
        <v>55</v>
      </c>
      <c r="EE36" s="1732">
        <f t="shared" si="154"/>
        <v>3.75</v>
      </c>
      <c r="EF36" s="3276">
        <f t="shared" si="76"/>
        <v>170</v>
      </c>
      <c r="EG36" s="1731">
        <f t="shared" si="43"/>
        <v>70</v>
      </c>
      <c r="EH36" s="1732">
        <f t="shared" si="106"/>
        <v>0.70833333333333337</v>
      </c>
      <c r="EI36" s="6377">
        <v>240</v>
      </c>
      <c r="EJ36" s="6378"/>
      <c r="EK36" s="2906">
        <v>20</v>
      </c>
      <c r="EL36" s="3405">
        <v>1</v>
      </c>
      <c r="EM36" s="1808">
        <f t="shared" si="45"/>
        <v>19</v>
      </c>
      <c r="EN36" s="1732">
        <f t="shared" si="139"/>
        <v>0.05</v>
      </c>
      <c r="EO36" s="3285">
        <f t="shared" si="77"/>
        <v>171</v>
      </c>
      <c r="EP36" s="1731">
        <f t="shared" si="47"/>
        <v>69</v>
      </c>
      <c r="EQ36" s="1732">
        <f t="shared" si="48"/>
        <v>0.71250000000000002</v>
      </c>
      <c r="ER36" s="6379">
        <v>240</v>
      </c>
      <c r="ES36" s="6380"/>
      <c r="ET36" s="3622">
        <v>20</v>
      </c>
      <c r="EU36" s="3622">
        <v>23</v>
      </c>
      <c r="EV36" s="1731">
        <f t="shared" si="49"/>
        <v>-3</v>
      </c>
      <c r="EW36" s="1732">
        <f t="shared" si="155"/>
        <v>1.1499999999999999</v>
      </c>
      <c r="EX36" s="3621">
        <f t="shared" si="78"/>
        <v>194</v>
      </c>
      <c r="EY36" s="1731">
        <f t="shared" si="51"/>
        <v>46</v>
      </c>
      <c r="EZ36" s="1732">
        <f t="shared" si="52"/>
        <v>0.80833333333333335</v>
      </c>
      <c r="FA36" s="6690">
        <v>240</v>
      </c>
      <c r="FB36" s="6691"/>
      <c r="FC36" s="2522">
        <v>20</v>
      </c>
      <c r="FD36" s="2522">
        <v>0</v>
      </c>
      <c r="FE36" s="2072">
        <f t="shared" si="131"/>
        <v>-20</v>
      </c>
      <c r="FF36" s="1732">
        <f t="shared" si="156"/>
        <v>0</v>
      </c>
      <c r="FG36" s="2587">
        <f t="shared" si="55"/>
        <v>0</v>
      </c>
      <c r="FH36" s="1731">
        <f t="shared" si="56"/>
        <v>240</v>
      </c>
      <c r="FI36" s="1732">
        <f t="shared" si="132"/>
        <v>0</v>
      </c>
      <c r="FJ36" s="6690">
        <v>240</v>
      </c>
      <c r="FK36" s="6691"/>
      <c r="FL36" s="2522">
        <v>20</v>
      </c>
      <c r="FM36" s="2522">
        <v>20</v>
      </c>
      <c r="FN36" s="1731">
        <f t="shared" si="58"/>
        <v>0</v>
      </c>
      <c r="FO36" s="1732">
        <f t="shared" si="157"/>
        <v>1</v>
      </c>
      <c r="FP36" s="2587">
        <f t="shared" si="60"/>
        <v>20</v>
      </c>
      <c r="FQ36" s="1731">
        <f t="shared" si="61"/>
        <v>220</v>
      </c>
      <c r="FR36" s="1732">
        <f t="shared" si="133"/>
        <v>8.3333333333333329E-2</v>
      </c>
      <c r="FS36" s="6690">
        <v>240</v>
      </c>
      <c r="FT36" s="6691"/>
      <c r="FU36" s="2522">
        <v>20</v>
      </c>
      <c r="FV36" s="2522">
        <v>75</v>
      </c>
      <c r="FW36" s="1731">
        <f t="shared" si="63"/>
        <v>-55</v>
      </c>
      <c r="FX36" s="1732">
        <f t="shared" si="158"/>
        <v>3.75</v>
      </c>
      <c r="FY36" s="2587">
        <f t="shared" si="85"/>
        <v>95</v>
      </c>
      <c r="FZ36" s="1731">
        <f t="shared" si="65"/>
        <v>145</v>
      </c>
      <c r="GA36" s="1732">
        <f t="shared" si="134"/>
        <v>0.39583333333333331</v>
      </c>
      <c r="GB36" s="1">
        <f t="shared" si="87"/>
        <v>0.31250000000000006</v>
      </c>
      <c r="GC36" s="2219">
        <v>0</v>
      </c>
      <c r="GD36" s="1895">
        <v>1</v>
      </c>
      <c r="GE36" s="2153" t="s">
        <v>15</v>
      </c>
      <c r="GF36" s="2153" t="s">
        <v>18</v>
      </c>
      <c r="GG36" s="2105" t="s">
        <v>17</v>
      </c>
      <c r="GH36" s="2105" t="s">
        <v>16</v>
      </c>
      <c r="GI36" s="2105" t="s">
        <v>19</v>
      </c>
      <c r="GJ36" s="2105" t="s">
        <v>20</v>
      </c>
      <c r="GK36" s="2105" t="s">
        <v>16</v>
      </c>
      <c r="GL36" s="2157" t="s">
        <v>113</v>
      </c>
      <c r="GM36" s="1095" t="s">
        <v>1208</v>
      </c>
      <c r="GN36" s="558" t="s">
        <v>1209</v>
      </c>
      <c r="GO36" s="2355">
        <v>12</v>
      </c>
      <c r="GP36" s="1727">
        <v>3</v>
      </c>
      <c r="GQ36" s="2086">
        <v>3</v>
      </c>
      <c r="GR36" s="2086">
        <v>0</v>
      </c>
      <c r="GS36" s="1895">
        <v>1</v>
      </c>
      <c r="GT36" s="2086">
        <v>3</v>
      </c>
      <c r="GU36" s="2086">
        <v>9</v>
      </c>
      <c r="GV36" s="1895">
        <v>0.25</v>
      </c>
    </row>
    <row r="37" spans="1:204" ht="38.25" x14ac:dyDescent="0.25">
      <c r="B37" s="7221"/>
      <c r="C37" s="5685"/>
      <c r="D37" s="7164"/>
      <c r="E37" s="5685"/>
      <c r="F37" s="7218"/>
      <c r="G37" s="7218"/>
      <c r="H37" s="5707"/>
      <c r="I37" s="5707"/>
      <c r="J37" s="5707"/>
      <c r="K37" s="5707"/>
      <c r="L37" s="5707"/>
      <c r="M37" s="5707"/>
      <c r="N37" s="5707"/>
      <c r="O37" s="5707"/>
      <c r="P37" s="5698"/>
      <c r="Q37" s="5698"/>
      <c r="R37" s="5704"/>
      <c r="S37" s="5698"/>
      <c r="T37" s="5698"/>
      <c r="U37" s="7116"/>
      <c r="V37" s="5698"/>
      <c r="W37" s="5695"/>
      <c r="X37" s="5692"/>
      <c r="Y37" s="2165" t="s">
        <v>92</v>
      </c>
      <c r="Z37" s="5423" t="s">
        <v>1210</v>
      </c>
      <c r="AA37" s="5500" t="s">
        <v>1202</v>
      </c>
      <c r="AB37" s="5499">
        <v>12</v>
      </c>
      <c r="AC37" s="2355">
        <v>3</v>
      </c>
      <c r="AD37" s="2357">
        <f t="shared" si="146"/>
        <v>0.25</v>
      </c>
      <c r="AE37" s="2355">
        <v>3</v>
      </c>
      <c r="AF37" s="2357">
        <f t="shared" si="147"/>
        <v>0.25</v>
      </c>
      <c r="AG37" s="1727">
        <v>3</v>
      </c>
      <c r="AH37" s="580">
        <f t="shared" si="148"/>
        <v>0.25</v>
      </c>
      <c r="AI37" s="1727">
        <v>3</v>
      </c>
      <c r="AJ37" s="580">
        <f t="shared" si="149"/>
        <v>0.25</v>
      </c>
      <c r="AK37" s="613">
        <f t="shared" si="145"/>
        <v>1</v>
      </c>
      <c r="AL37" s="2302">
        <v>7</v>
      </c>
      <c r="AM37" s="1039" t="s">
        <v>2601</v>
      </c>
      <c r="AN37" s="1039" t="s">
        <v>2603</v>
      </c>
      <c r="AO37" s="1039" t="s">
        <v>2602</v>
      </c>
      <c r="AP37" s="1039" t="s">
        <v>2604</v>
      </c>
      <c r="AQ37" s="970">
        <v>100</v>
      </c>
      <c r="AR37" s="1039" t="s">
        <v>2600</v>
      </c>
      <c r="AS37" s="1039" t="s">
        <v>753</v>
      </c>
      <c r="AT37" s="2274"/>
      <c r="AU37" s="920" t="s">
        <v>1704</v>
      </c>
      <c r="AW37" s="5335">
        <v>12</v>
      </c>
      <c r="AX37" s="4356">
        <f t="shared" si="5"/>
        <v>3</v>
      </c>
      <c r="AY37" s="4431">
        <f t="shared" si="6"/>
        <v>3</v>
      </c>
      <c r="AZ37" s="4339">
        <f t="shared" si="7"/>
        <v>0</v>
      </c>
      <c r="BA37" s="4420">
        <f t="shared" si="8"/>
        <v>1</v>
      </c>
      <c r="BB37" s="4421">
        <f t="shared" si="9"/>
        <v>15</v>
      </c>
      <c r="BC37" s="4104">
        <f t="shared" si="159"/>
        <v>-3</v>
      </c>
      <c r="BD37" s="4117">
        <f t="shared" si="160"/>
        <v>1.25</v>
      </c>
      <c r="BE37" s="4430">
        <f t="shared" si="161"/>
        <v>0</v>
      </c>
      <c r="BF37" s="6647">
        <v>12</v>
      </c>
      <c r="BG37" s="6648"/>
      <c r="BH37" s="3937">
        <f t="shared" si="68"/>
        <v>3</v>
      </c>
      <c r="BI37" s="3782">
        <f t="shared" si="69"/>
        <v>4</v>
      </c>
      <c r="BJ37" s="4061">
        <f t="shared" si="13"/>
        <v>-1</v>
      </c>
      <c r="BK37" s="4062">
        <f t="shared" si="14"/>
        <v>1.3333333333333333</v>
      </c>
      <c r="BL37" s="3731">
        <f t="shared" si="15"/>
        <v>12</v>
      </c>
      <c r="BM37" s="3122">
        <f t="shared" si="16"/>
        <v>0</v>
      </c>
      <c r="BN37" s="3120">
        <f t="shared" si="17"/>
        <v>1</v>
      </c>
      <c r="BO37" s="3780">
        <f t="shared" si="162"/>
        <v>0</v>
      </c>
      <c r="BP37" s="3494"/>
      <c r="BQ37" s="7034">
        <v>12</v>
      </c>
      <c r="BR37" s="7035"/>
      <c r="BS37" s="2748">
        <f t="shared" si="163"/>
        <v>3</v>
      </c>
      <c r="BT37" s="2735">
        <f t="shared" si="164"/>
        <v>5</v>
      </c>
      <c r="BU37" s="2987">
        <f t="shared" si="21"/>
        <v>-2</v>
      </c>
      <c r="BV37" s="1701">
        <f t="shared" si="22"/>
        <v>1.6666666666666667</v>
      </c>
      <c r="BW37" s="2587">
        <f t="shared" si="23"/>
        <v>8</v>
      </c>
      <c r="BX37" s="2991">
        <f t="shared" si="24"/>
        <v>4</v>
      </c>
      <c r="BY37" s="1701">
        <f t="shared" si="25"/>
        <v>0.66666666666666663</v>
      </c>
      <c r="BZ37" s="3151"/>
      <c r="CA37" s="7029">
        <v>240</v>
      </c>
      <c r="CB37" s="7030"/>
      <c r="CC37" s="2229">
        <v>3</v>
      </c>
      <c r="CD37" s="2230">
        <v>3</v>
      </c>
      <c r="CE37" s="2359">
        <f t="shared" si="71"/>
        <v>0</v>
      </c>
      <c r="CF37" s="2231">
        <f t="shared" si="152"/>
        <v>1</v>
      </c>
      <c r="CG37" s="2232">
        <f t="shared" si="27"/>
        <v>3</v>
      </c>
      <c r="CH37" s="2387">
        <f t="shared" si="72"/>
        <v>237</v>
      </c>
      <c r="CI37" s="2231">
        <f t="shared" si="28"/>
        <v>1.2500000000000001E-2</v>
      </c>
      <c r="CJ37" s="5372">
        <v>34</v>
      </c>
      <c r="CY37" s="6375">
        <v>12</v>
      </c>
      <c r="CZ37" s="6376"/>
      <c r="DA37" s="3631">
        <v>1</v>
      </c>
      <c r="DB37" s="3631">
        <v>1</v>
      </c>
      <c r="DC37" s="4415">
        <f t="shared" si="29"/>
        <v>0</v>
      </c>
      <c r="DD37" s="4324">
        <f t="shared" si="120"/>
        <v>1</v>
      </c>
      <c r="DE37" s="4416">
        <f t="shared" si="73"/>
        <v>13</v>
      </c>
      <c r="DF37" s="4099">
        <f t="shared" si="31"/>
        <v>-1</v>
      </c>
      <c r="DG37" s="4117">
        <f t="shared" si="88"/>
        <v>1.0833333333333333</v>
      </c>
      <c r="DH37" s="6377">
        <v>12</v>
      </c>
      <c r="DI37" s="6378"/>
      <c r="DJ37" s="4425">
        <v>1</v>
      </c>
      <c r="DK37" s="4425">
        <v>1</v>
      </c>
      <c r="DL37" s="4426">
        <f t="shared" si="33"/>
        <v>0</v>
      </c>
      <c r="DM37" s="4427">
        <f t="shared" si="105"/>
        <v>1</v>
      </c>
      <c r="DN37" s="4429">
        <f t="shared" si="74"/>
        <v>14</v>
      </c>
      <c r="DO37" s="4099">
        <f t="shared" si="35"/>
        <v>-2</v>
      </c>
      <c r="DP37" s="4117">
        <f t="shared" si="36"/>
        <v>1.1666666666666667</v>
      </c>
      <c r="DQ37" s="6379">
        <v>12</v>
      </c>
      <c r="DR37" s="6380"/>
      <c r="DS37" s="2685">
        <v>1</v>
      </c>
      <c r="DT37" s="2685">
        <v>1</v>
      </c>
      <c r="DU37" s="4405">
        <f t="shared" si="37"/>
        <v>0</v>
      </c>
      <c r="DV37" s="2682">
        <f t="shared" si="153"/>
        <v>1</v>
      </c>
      <c r="DW37" s="2683">
        <f t="shared" si="75"/>
        <v>15</v>
      </c>
      <c r="DX37" s="4099">
        <f t="shared" si="39"/>
        <v>-3</v>
      </c>
      <c r="DY37" s="4117">
        <f t="shared" si="40"/>
        <v>1.25</v>
      </c>
      <c r="DZ37" s="6375">
        <v>12</v>
      </c>
      <c r="EA37" s="6376"/>
      <c r="EB37" s="3417">
        <v>1</v>
      </c>
      <c r="EC37" s="3417">
        <v>2</v>
      </c>
      <c r="ED37" s="3225">
        <f t="shared" si="41"/>
        <v>1</v>
      </c>
      <c r="EE37" s="1732">
        <f t="shared" si="154"/>
        <v>2</v>
      </c>
      <c r="EF37" s="3276">
        <f t="shared" si="76"/>
        <v>10</v>
      </c>
      <c r="EG37" s="1731">
        <f t="shared" si="43"/>
        <v>2</v>
      </c>
      <c r="EH37" s="1732">
        <f t="shared" si="106"/>
        <v>0.83333333333333337</v>
      </c>
      <c r="EI37" s="6377">
        <v>12</v>
      </c>
      <c r="EJ37" s="6378"/>
      <c r="EK37" s="2906">
        <v>1</v>
      </c>
      <c r="EL37" s="3405">
        <v>2</v>
      </c>
      <c r="EM37" s="1808">
        <f t="shared" si="45"/>
        <v>-1</v>
      </c>
      <c r="EN37" s="1732">
        <f t="shared" si="139"/>
        <v>2</v>
      </c>
      <c r="EO37" s="3285">
        <f t="shared" si="77"/>
        <v>12</v>
      </c>
      <c r="EP37" s="1731">
        <f t="shared" si="47"/>
        <v>0</v>
      </c>
      <c r="EQ37" s="1732">
        <f t="shared" si="48"/>
        <v>1</v>
      </c>
      <c r="ER37" s="6379">
        <v>12</v>
      </c>
      <c r="ES37" s="6380"/>
      <c r="ET37" s="3622">
        <v>1</v>
      </c>
      <c r="EU37" s="3622">
        <v>0</v>
      </c>
      <c r="EV37" s="1731">
        <f t="shared" si="49"/>
        <v>1</v>
      </c>
      <c r="EW37" s="1732">
        <f t="shared" si="155"/>
        <v>0</v>
      </c>
      <c r="EX37" s="3621">
        <f t="shared" si="78"/>
        <v>12</v>
      </c>
      <c r="EY37" s="1731">
        <f t="shared" si="51"/>
        <v>0</v>
      </c>
      <c r="EZ37" s="3951">
        <f t="shared" si="52"/>
        <v>1</v>
      </c>
      <c r="FA37" s="6690">
        <v>12</v>
      </c>
      <c r="FB37" s="6691"/>
      <c r="FC37" s="2522">
        <v>1</v>
      </c>
      <c r="FD37" s="2522">
        <v>0</v>
      </c>
      <c r="FE37" s="2072">
        <f t="shared" si="131"/>
        <v>-1</v>
      </c>
      <c r="FF37" s="1732">
        <f t="shared" si="156"/>
        <v>0</v>
      </c>
      <c r="FG37" s="2587">
        <f t="shared" si="55"/>
        <v>3</v>
      </c>
      <c r="FH37" s="1731">
        <f t="shared" si="56"/>
        <v>9</v>
      </c>
      <c r="FI37" s="1732">
        <f t="shared" si="132"/>
        <v>0.25</v>
      </c>
      <c r="FJ37" s="6690">
        <v>12</v>
      </c>
      <c r="FK37" s="6691"/>
      <c r="FL37" s="2522">
        <v>1</v>
      </c>
      <c r="FM37" s="2522">
        <v>1</v>
      </c>
      <c r="FN37" s="1731">
        <f t="shared" si="58"/>
        <v>0</v>
      </c>
      <c r="FO37" s="1732">
        <f t="shared" si="157"/>
        <v>1</v>
      </c>
      <c r="FP37" s="2587">
        <f t="shared" si="60"/>
        <v>4</v>
      </c>
      <c r="FQ37" s="1731">
        <f t="shared" si="61"/>
        <v>8</v>
      </c>
      <c r="FR37" s="1732">
        <f t="shared" si="133"/>
        <v>0.33333333333333331</v>
      </c>
      <c r="FS37" s="6690">
        <v>12</v>
      </c>
      <c r="FT37" s="6691"/>
      <c r="FU37" s="2522">
        <v>1</v>
      </c>
      <c r="FV37" s="2522">
        <v>4</v>
      </c>
      <c r="FW37" s="1731">
        <f t="shared" si="63"/>
        <v>-3</v>
      </c>
      <c r="FX37" s="1732">
        <f t="shared" si="158"/>
        <v>4</v>
      </c>
      <c r="FY37" s="2587">
        <f t="shared" si="85"/>
        <v>8</v>
      </c>
      <c r="FZ37" s="1731">
        <f t="shared" si="65"/>
        <v>4</v>
      </c>
      <c r="GA37" s="1732">
        <f t="shared" si="134"/>
        <v>0.66666666666666663</v>
      </c>
      <c r="GB37" s="1">
        <f t="shared" si="87"/>
        <v>0.16666666666666674</v>
      </c>
      <c r="GC37" s="2219">
        <v>0</v>
      </c>
      <c r="GD37" s="1895">
        <v>1</v>
      </c>
      <c r="GE37" s="2153" t="s">
        <v>15</v>
      </c>
      <c r="GF37" s="2153" t="s">
        <v>18</v>
      </c>
      <c r="GG37" s="2105" t="s">
        <v>17</v>
      </c>
      <c r="GH37" s="2105" t="s">
        <v>16</v>
      </c>
      <c r="GI37" s="2105" t="s">
        <v>19</v>
      </c>
      <c r="GJ37" s="2105" t="s">
        <v>20</v>
      </c>
      <c r="GK37" s="2105" t="s">
        <v>16</v>
      </c>
      <c r="GL37" s="2165" t="s">
        <v>92</v>
      </c>
      <c r="GM37" s="574" t="s">
        <v>1210</v>
      </c>
      <c r="GN37" s="558" t="s">
        <v>1202</v>
      </c>
      <c r="GO37" s="2355">
        <v>240</v>
      </c>
      <c r="GP37" s="1727">
        <v>60</v>
      </c>
      <c r="GQ37" s="2086">
        <v>0</v>
      </c>
      <c r="GR37" s="2086">
        <v>60</v>
      </c>
      <c r="GS37" s="1895">
        <v>0</v>
      </c>
      <c r="GT37" s="2086">
        <v>0</v>
      </c>
      <c r="GU37" s="2086">
        <v>240</v>
      </c>
      <c r="GV37" s="1895">
        <v>0</v>
      </c>
    </row>
    <row r="38" spans="1:204" ht="38.25" x14ac:dyDescent="0.25">
      <c r="B38" s="7221"/>
      <c r="C38" s="5685"/>
      <c r="D38" s="7164"/>
      <c r="E38" s="5685"/>
      <c r="F38" s="7218"/>
      <c r="G38" s="7218"/>
      <c r="H38" s="5707"/>
      <c r="I38" s="5707"/>
      <c r="J38" s="5707"/>
      <c r="K38" s="5707"/>
      <c r="L38" s="5707"/>
      <c r="M38" s="5707"/>
      <c r="N38" s="5707"/>
      <c r="O38" s="5707"/>
      <c r="P38" s="5698"/>
      <c r="Q38" s="5698"/>
      <c r="R38" s="5704"/>
      <c r="S38" s="5698"/>
      <c r="T38" s="5698"/>
      <c r="U38" s="7116"/>
      <c r="V38" s="5698"/>
      <c r="W38" s="5695"/>
      <c r="X38" s="5692"/>
      <c r="Y38" s="2157" t="s">
        <v>101</v>
      </c>
      <c r="Z38" s="5424" t="s">
        <v>1211</v>
      </c>
      <c r="AA38" s="5500" t="s">
        <v>1212</v>
      </c>
      <c r="AB38" s="5499">
        <v>1</v>
      </c>
      <c r="AC38" s="170">
        <v>0</v>
      </c>
      <c r="AD38" s="452">
        <f t="shared" si="146"/>
        <v>0</v>
      </c>
      <c r="AE38" s="170">
        <v>1</v>
      </c>
      <c r="AF38" s="442">
        <f t="shared" si="147"/>
        <v>1</v>
      </c>
      <c r="AG38" s="170">
        <v>0</v>
      </c>
      <c r="AH38" s="452">
        <f t="shared" si="148"/>
        <v>0</v>
      </c>
      <c r="AI38" s="170">
        <v>0</v>
      </c>
      <c r="AJ38" s="599">
        <f t="shared" si="149"/>
        <v>0</v>
      </c>
      <c r="AK38" s="228">
        <f t="shared" si="145"/>
        <v>1</v>
      </c>
      <c r="AL38" s="2274">
        <v>8</v>
      </c>
      <c r="AM38" s="1039" t="s">
        <v>2605</v>
      </c>
      <c r="AN38" s="1039" t="s">
        <v>2607</v>
      </c>
      <c r="AO38" s="1039" t="s">
        <v>2606</v>
      </c>
      <c r="AP38" s="1039" t="s">
        <v>2608</v>
      </c>
      <c r="AQ38" s="970">
        <v>100</v>
      </c>
      <c r="AR38" s="1039" t="s">
        <v>1212</v>
      </c>
      <c r="AS38" s="1039" t="s">
        <v>753</v>
      </c>
      <c r="AT38" s="2274"/>
      <c r="AU38" s="920" t="s">
        <v>1704</v>
      </c>
      <c r="AW38" s="5335">
        <v>1</v>
      </c>
      <c r="AX38" s="4356">
        <f t="shared" si="5"/>
        <v>0</v>
      </c>
      <c r="AY38" s="4431">
        <f t="shared" si="6"/>
        <v>3</v>
      </c>
      <c r="AZ38" s="4339">
        <f t="shared" si="7"/>
        <v>-3</v>
      </c>
      <c r="BA38" s="4420" t="e">
        <f t="shared" si="8"/>
        <v>#DIV/0!</v>
      </c>
      <c r="BB38" s="4421">
        <f t="shared" si="9"/>
        <v>4</v>
      </c>
      <c r="BC38" s="4104">
        <f t="shared" si="159"/>
        <v>-3</v>
      </c>
      <c r="BD38" s="4117">
        <f t="shared" si="160"/>
        <v>4</v>
      </c>
      <c r="BE38" s="4430">
        <f t="shared" si="161"/>
        <v>0</v>
      </c>
      <c r="BF38" s="6647">
        <v>1</v>
      </c>
      <c r="BG38" s="6648"/>
      <c r="BH38" s="3937">
        <f t="shared" si="68"/>
        <v>0</v>
      </c>
      <c r="BI38" s="3782">
        <f t="shared" si="69"/>
        <v>0</v>
      </c>
      <c r="BJ38" s="4061">
        <f t="shared" si="13"/>
        <v>0</v>
      </c>
      <c r="BK38" s="4062" t="e">
        <f t="shared" si="14"/>
        <v>#DIV/0!</v>
      </c>
      <c r="BL38" s="3731">
        <f t="shared" si="15"/>
        <v>1</v>
      </c>
      <c r="BM38" s="3122">
        <f t="shared" si="16"/>
        <v>0</v>
      </c>
      <c r="BN38" s="3120">
        <f t="shared" si="17"/>
        <v>1</v>
      </c>
      <c r="BO38" s="3780">
        <f t="shared" si="162"/>
        <v>0</v>
      </c>
      <c r="BP38" s="3494"/>
      <c r="BQ38" s="6690">
        <v>1</v>
      </c>
      <c r="BR38" s="6691"/>
      <c r="BS38" s="2869">
        <f t="shared" ref="BS38:BS42" si="165">SUM(FC38+FL38+FU38)</f>
        <v>1</v>
      </c>
      <c r="BT38" s="2576">
        <f t="shared" ref="BT38:BT42" si="166">SUM(FD38+FM38+FV38)</f>
        <v>1</v>
      </c>
      <c r="BU38" s="2987">
        <f t="shared" si="21"/>
        <v>0</v>
      </c>
      <c r="BV38" s="1701">
        <f t="shared" si="22"/>
        <v>1</v>
      </c>
      <c r="BW38" s="2587">
        <f t="shared" si="23"/>
        <v>1</v>
      </c>
      <c r="BX38" s="2991">
        <f t="shared" si="24"/>
        <v>0</v>
      </c>
      <c r="BY38" s="1701">
        <f t="shared" si="25"/>
        <v>1</v>
      </c>
      <c r="BZ38" s="3151"/>
      <c r="CA38" s="6967">
        <v>1</v>
      </c>
      <c r="CB38" s="6818"/>
      <c r="CC38" s="2229">
        <v>0</v>
      </c>
      <c r="CD38" s="2230">
        <v>0</v>
      </c>
      <c r="CE38" s="2359">
        <f t="shared" si="71"/>
        <v>0</v>
      </c>
      <c r="CF38" s="2231">
        <v>0</v>
      </c>
      <c r="CG38" s="2232">
        <f t="shared" si="27"/>
        <v>0</v>
      </c>
      <c r="CH38" s="2387">
        <f t="shared" si="72"/>
        <v>1</v>
      </c>
      <c r="CI38" s="2231">
        <f t="shared" si="28"/>
        <v>0</v>
      </c>
      <c r="CJ38" s="5369">
        <v>35</v>
      </c>
      <c r="CK38" s="2479"/>
      <c r="CL38" s="2479"/>
      <c r="CM38" s="921"/>
      <c r="CY38" s="6375">
        <v>1</v>
      </c>
      <c r="CZ38" s="6376"/>
      <c r="DA38" s="3631">
        <v>0</v>
      </c>
      <c r="DB38" s="3631">
        <v>1</v>
      </c>
      <c r="DC38" s="4415">
        <f t="shared" si="29"/>
        <v>1</v>
      </c>
      <c r="DD38" s="4324" t="e">
        <f t="shared" si="120"/>
        <v>#DIV/0!</v>
      </c>
      <c r="DE38" s="4416">
        <f t="shared" si="73"/>
        <v>2</v>
      </c>
      <c r="DF38" s="4099">
        <f t="shared" si="31"/>
        <v>-1</v>
      </c>
      <c r="DG38" s="4117">
        <f t="shared" si="88"/>
        <v>2</v>
      </c>
      <c r="DH38" s="6377">
        <v>1</v>
      </c>
      <c r="DI38" s="6378"/>
      <c r="DJ38" s="4425">
        <v>0</v>
      </c>
      <c r="DK38" s="4425">
        <v>1</v>
      </c>
      <c r="DL38" s="4426">
        <f t="shared" si="33"/>
        <v>-1</v>
      </c>
      <c r="DM38" s="4427">
        <v>0</v>
      </c>
      <c r="DN38" s="4429">
        <f t="shared" si="74"/>
        <v>3</v>
      </c>
      <c r="DO38" s="4099">
        <f t="shared" si="35"/>
        <v>-2</v>
      </c>
      <c r="DP38" s="4117">
        <f t="shared" si="36"/>
        <v>3</v>
      </c>
      <c r="DQ38" s="6379">
        <v>1</v>
      </c>
      <c r="DR38" s="6380"/>
      <c r="DS38" s="2685">
        <v>0</v>
      </c>
      <c r="DT38" s="2685">
        <v>1</v>
      </c>
      <c r="DU38" s="4405">
        <f t="shared" si="37"/>
        <v>-1</v>
      </c>
      <c r="DV38" s="2682">
        <v>0</v>
      </c>
      <c r="DW38" s="2683">
        <f t="shared" si="75"/>
        <v>4</v>
      </c>
      <c r="DX38" s="4099">
        <f t="shared" si="39"/>
        <v>-3</v>
      </c>
      <c r="DY38" s="4117">
        <f t="shared" si="40"/>
        <v>4</v>
      </c>
      <c r="DZ38" s="6375">
        <v>1</v>
      </c>
      <c r="EA38" s="6376"/>
      <c r="EB38" s="3417">
        <v>0</v>
      </c>
      <c r="EC38" s="3417">
        <v>0</v>
      </c>
      <c r="ED38" s="3225">
        <f t="shared" si="41"/>
        <v>0</v>
      </c>
      <c r="EE38" s="1732" t="e">
        <f t="shared" si="154"/>
        <v>#DIV/0!</v>
      </c>
      <c r="EF38" s="3276">
        <f t="shared" si="76"/>
        <v>1</v>
      </c>
      <c r="EG38" s="1731">
        <f t="shared" si="43"/>
        <v>0</v>
      </c>
      <c r="EH38" s="1732">
        <f t="shared" si="106"/>
        <v>1</v>
      </c>
      <c r="EI38" s="6377">
        <v>1</v>
      </c>
      <c r="EJ38" s="6378"/>
      <c r="EK38" s="2906">
        <v>0</v>
      </c>
      <c r="EL38" s="3405">
        <v>0</v>
      </c>
      <c r="EM38" s="1808">
        <f t="shared" si="45"/>
        <v>0</v>
      </c>
      <c r="EN38" s="1732">
        <v>0</v>
      </c>
      <c r="EO38" s="3285">
        <f t="shared" si="77"/>
        <v>1</v>
      </c>
      <c r="EP38" s="1731">
        <f t="shared" si="47"/>
        <v>0</v>
      </c>
      <c r="EQ38" s="1732">
        <f t="shared" si="48"/>
        <v>1</v>
      </c>
      <c r="ER38" s="6379">
        <v>1</v>
      </c>
      <c r="ES38" s="6380"/>
      <c r="ET38" s="3622">
        <v>0</v>
      </c>
      <c r="EU38" s="3622">
        <v>0</v>
      </c>
      <c r="EV38" s="1731">
        <f t="shared" si="49"/>
        <v>0</v>
      </c>
      <c r="EW38" s="1732">
        <v>0</v>
      </c>
      <c r="EX38" s="3621">
        <f t="shared" si="78"/>
        <v>1</v>
      </c>
      <c r="EY38" s="1731">
        <f t="shared" si="51"/>
        <v>0</v>
      </c>
      <c r="EZ38" s="3951">
        <f t="shared" si="52"/>
        <v>1</v>
      </c>
      <c r="FA38" s="6690">
        <v>1</v>
      </c>
      <c r="FB38" s="6691"/>
      <c r="FC38" s="2522">
        <v>0</v>
      </c>
      <c r="FD38" s="2522">
        <v>1</v>
      </c>
      <c r="FE38" s="2072">
        <f t="shared" si="131"/>
        <v>1</v>
      </c>
      <c r="FF38" s="1732" t="e">
        <f t="shared" si="156"/>
        <v>#DIV/0!</v>
      </c>
      <c r="FG38" s="2587">
        <f t="shared" si="55"/>
        <v>1</v>
      </c>
      <c r="FH38" s="1731">
        <f t="shared" si="56"/>
        <v>0</v>
      </c>
      <c r="FI38" s="1732">
        <f t="shared" si="132"/>
        <v>1</v>
      </c>
      <c r="FJ38" s="6690">
        <v>1</v>
      </c>
      <c r="FK38" s="6691"/>
      <c r="FL38" s="2522">
        <v>0</v>
      </c>
      <c r="FM38" s="2522">
        <v>0</v>
      </c>
      <c r="FN38" s="1731">
        <f t="shared" si="58"/>
        <v>0</v>
      </c>
      <c r="FO38" s="1732">
        <v>0</v>
      </c>
      <c r="FP38" s="2587">
        <f t="shared" si="60"/>
        <v>1</v>
      </c>
      <c r="FQ38" s="1731">
        <f t="shared" si="61"/>
        <v>0</v>
      </c>
      <c r="FR38" s="1732">
        <f t="shared" si="133"/>
        <v>1</v>
      </c>
      <c r="FS38" s="6690">
        <v>1</v>
      </c>
      <c r="FT38" s="6691"/>
      <c r="FU38" s="2522">
        <v>1</v>
      </c>
      <c r="FV38" s="2522">
        <v>0</v>
      </c>
      <c r="FW38" s="1731">
        <f t="shared" si="63"/>
        <v>1</v>
      </c>
      <c r="FX38" s="1732">
        <v>0</v>
      </c>
      <c r="FY38" s="2587">
        <f t="shared" si="85"/>
        <v>1</v>
      </c>
      <c r="FZ38" s="1731">
        <f t="shared" si="65"/>
        <v>0</v>
      </c>
      <c r="GA38" s="1732">
        <f t="shared" si="134"/>
        <v>1</v>
      </c>
      <c r="GB38" s="1">
        <f t="shared" si="87"/>
        <v>0</v>
      </c>
      <c r="GC38" s="2219">
        <v>0</v>
      </c>
      <c r="GD38" s="1895">
        <v>1</v>
      </c>
      <c r="GE38" s="2153" t="s">
        <v>15</v>
      </c>
      <c r="GF38" s="2153" t="s">
        <v>18</v>
      </c>
      <c r="GG38" s="2105" t="s">
        <v>17</v>
      </c>
      <c r="GH38" s="2105" t="s">
        <v>16</v>
      </c>
      <c r="GI38" s="2105" t="s">
        <v>19</v>
      </c>
      <c r="GJ38" s="2105" t="s">
        <v>20</v>
      </c>
      <c r="GK38" s="2105" t="s">
        <v>16</v>
      </c>
      <c r="GL38" s="2157" t="s">
        <v>101</v>
      </c>
      <c r="GM38" s="596" t="s">
        <v>1211</v>
      </c>
      <c r="GN38" s="1968" t="s">
        <v>1212</v>
      </c>
      <c r="GO38" s="2381">
        <v>1</v>
      </c>
      <c r="GP38" s="2091">
        <v>0</v>
      </c>
      <c r="GQ38" s="2086">
        <v>0</v>
      </c>
      <c r="GR38" s="2086">
        <v>0</v>
      </c>
      <c r="GS38" s="1895">
        <v>0</v>
      </c>
      <c r="GT38" s="2086">
        <v>0</v>
      </c>
      <c r="GU38" s="2086">
        <v>1</v>
      </c>
      <c r="GV38" s="1895">
        <v>0</v>
      </c>
    </row>
    <row r="39" spans="1:204" ht="38.25" customHeight="1" x14ac:dyDescent="0.25">
      <c r="B39" s="7221"/>
      <c r="C39" s="5686"/>
      <c r="D39" s="7101"/>
      <c r="E39" s="5686"/>
      <c r="F39" s="7198"/>
      <c r="G39" s="7198"/>
      <c r="H39" s="5708"/>
      <c r="I39" s="5708"/>
      <c r="J39" s="5708"/>
      <c r="K39" s="5708"/>
      <c r="L39" s="5708"/>
      <c r="M39" s="5708"/>
      <c r="N39" s="5708"/>
      <c r="O39" s="5708"/>
      <c r="P39" s="5699"/>
      <c r="Q39" s="5699"/>
      <c r="R39" s="5705"/>
      <c r="S39" s="5699"/>
      <c r="T39" s="5699"/>
      <c r="U39" s="7117"/>
      <c r="V39" s="5699"/>
      <c r="W39" s="5696"/>
      <c r="X39" s="5693"/>
      <c r="Y39" s="2166" t="s">
        <v>112</v>
      </c>
      <c r="Z39" s="5425" t="s">
        <v>1213</v>
      </c>
      <c r="AA39" s="5506" t="s">
        <v>1212</v>
      </c>
      <c r="AB39" s="5502">
        <v>22</v>
      </c>
      <c r="AC39" s="187">
        <v>0</v>
      </c>
      <c r="AD39" s="447">
        <f t="shared" si="146"/>
        <v>0</v>
      </c>
      <c r="AE39" s="187">
        <v>11</v>
      </c>
      <c r="AF39" s="447">
        <f t="shared" si="147"/>
        <v>0.5</v>
      </c>
      <c r="AG39" s="187">
        <v>11</v>
      </c>
      <c r="AH39" s="447">
        <f t="shared" si="148"/>
        <v>0.5</v>
      </c>
      <c r="AI39" s="187">
        <v>0</v>
      </c>
      <c r="AJ39" s="447">
        <f t="shared" si="149"/>
        <v>0</v>
      </c>
      <c r="AK39" s="228">
        <f t="shared" si="145"/>
        <v>1</v>
      </c>
      <c r="AL39" s="2274">
        <v>9</v>
      </c>
      <c r="AM39" s="1039" t="s">
        <v>2609</v>
      </c>
      <c r="AN39" s="1039" t="s">
        <v>2607</v>
      </c>
      <c r="AO39" s="1039" t="s">
        <v>2606</v>
      </c>
      <c r="AP39" s="1039" t="s">
        <v>2608</v>
      </c>
      <c r="AQ39" s="970">
        <v>100</v>
      </c>
      <c r="AR39" s="1039" t="s">
        <v>1212</v>
      </c>
      <c r="AS39" s="1039" t="s">
        <v>753</v>
      </c>
      <c r="AT39" s="2274"/>
      <c r="AU39" s="920" t="s">
        <v>1704</v>
      </c>
      <c r="AW39" s="5335">
        <v>22</v>
      </c>
      <c r="AX39" s="4356">
        <f t="shared" si="5"/>
        <v>0</v>
      </c>
      <c r="AY39" s="4431">
        <f t="shared" si="6"/>
        <v>3</v>
      </c>
      <c r="AZ39" s="4339">
        <f t="shared" si="7"/>
        <v>-3</v>
      </c>
      <c r="BA39" s="4420" t="e">
        <f t="shared" si="8"/>
        <v>#DIV/0!</v>
      </c>
      <c r="BB39" s="4421">
        <f t="shared" si="9"/>
        <v>18</v>
      </c>
      <c r="BC39" s="4104">
        <f t="shared" si="159"/>
        <v>4</v>
      </c>
      <c r="BD39" s="4117">
        <f t="shared" si="160"/>
        <v>0.81818181818181823</v>
      </c>
      <c r="BE39" s="4430">
        <f t="shared" si="161"/>
        <v>0</v>
      </c>
      <c r="BF39" s="6647">
        <v>22</v>
      </c>
      <c r="BG39" s="6648"/>
      <c r="BH39" s="3937">
        <f t="shared" si="68"/>
        <v>11</v>
      </c>
      <c r="BI39" s="3782">
        <f t="shared" si="69"/>
        <v>9</v>
      </c>
      <c r="BJ39" s="4061">
        <f t="shared" si="13"/>
        <v>2</v>
      </c>
      <c r="BK39" s="4062">
        <f t="shared" si="14"/>
        <v>0.81818181818181823</v>
      </c>
      <c r="BL39" s="3731">
        <f t="shared" si="15"/>
        <v>15</v>
      </c>
      <c r="BM39" s="3122">
        <f t="shared" si="16"/>
        <v>7</v>
      </c>
      <c r="BN39" s="3120">
        <f t="shared" si="17"/>
        <v>0.68181818181818177</v>
      </c>
      <c r="BO39" s="3780">
        <f t="shared" si="162"/>
        <v>0</v>
      </c>
      <c r="BP39" s="3494"/>
      <c r="BQ39" s="6690">
        <v>22</v>
      </c>
      <c r="BR39" s="6691"/>
      <c r="BS39" s="2869">
        <f t="shared" si="165"/>
        <v>11</v>
      </c>
      <c r="BT39" s="2576">
        <f t="shared" si="166"/>
        <v>6</v>
      </c>
      <c r="BU39" s="2987">
        <f t="shared" si="21"/>
        <v>5</v>
      </c>
      <c r="BV39" s="1701">
        <f t="shared" si="22"/>
        <v>0.54545454545454541</v>
      </c>
      <c r="BW39" s="2587">
        <f t="shared" si="23"/>
        <v>6</v>
      </c>
      <c r="BX39" s="2991">
        <f t="shared" si="24"/>
        <v>16</v>
      </c>
      <c r="BY39" s="1701">
        <f t="shared" si="25"/>
        <v>0.27272727272727271</v>
      </c>
      <c r="BZ39" s="3151"/>
      <c r="CA39" s="6967">
        <v>22</v>
      </c>
      <c r="CB39" s="6818"/>
      <c r="CC39" s="2229">
        <v>0</v>
      </c>
      <c r="CD39" s="2230">
        <v>0</v>
      </c>
      <c r="CE39" s="2359">
        <f t="shared" si="71"/>
        <v>0</v>
      </c>
      <c r="CF39" s="2231">
        <v>0</v>
      </c>
      <c r="CG39" s="2232">
        <f t="shared" si="27"/>
        <v>0</v>
      </c>
      <c r="CH39" s="2387">
        <f t="shared" si="72"/>
        <v>22</v>
      </c>
      <c r="CI39" s="2231">
        <f t="shared" si="28"/>
        <v>0</v>
      </c>
      <c r="CJ39" s="5369">
        <v>36</v>
      </c>
      <c r="CK39" s="2483"/>
      <c r="CL39" s="2483"/>
      <c r="CM39" s="921"/>
      <c r="CY39" s="6375">
        <v>22</v>
      </c>
      <c r="CZ39" s="6376"/>
      <c r="DA39" s="3631">
        <v>0</v>
      </c>
      <c r="DB39" s="3631">
        <v>1</v>
      </c>
      <c r="DC39" s="4415">
        <f t="shared" si="29"/>
        <v>1</v>
      </c>
      <c r="DD39" s="4324" t="e">
        <f t="shared" si="120"/>
        <v>#DIV/0!</v>
      </c>
      <c r="DE39" s="4416">
        <f t="shared" si="73"/>
        <v>16</v>
      </c>
      <c r="DF39" s="4099">
        <f t="shared" si="31"/>
        <v>6</v>
      </c>
      <c r="DG39" s="4117">
        <f t="shared" si="88"/>
        <v>0.72727272727272729</v>
      </c>
      <c r="DH39" s="6377">
        <v>22</v>
      </c>
      <c r="DI39" s="6378"/>
      <c r="DJ39" s="4425">
        <v>0</v>
      </c>
      <c r="DK39" s="4425">
        <v>1</v>
      </c>
      <c r="DL39" s="4426">
        <f t="shared" si="33"/>
        <v>-1</v>
      </c>
      <c r="DM39" s="4427">
        <v>0</v>
      </c>
      <c r="DN39" s="4429">
        <f t="shared" si="74"/>
        <v>17</v>
      </c>
      <c r="DO39" s="4099">
        <f t="shared" si="35"/>
        <v>5</v>
      </c>
      <c r="DP39" s="4117">
        <f t="shared" si="36"/>
        <v>0.77272727272727271</v>
      </c>
      <c r="DQ39" s="6379">
        <v>22</v>
      </c>
      <c r="DR39" s="6380"/>
      <c r="DS39" s="2685">
        <v>0</v>
      </c>
      <c r="DT39" s="2685">
        <v>1</v>
      </c>
      <c r="DU39" s="4405">
        <f t="shared" si="37"/>
        <v>-1</v>
      </c>
      <c r="DV39" s="2682">
        <v>0</v>
      </c>
      <c r="DW39" s="2683">
        <f t="shared" si="75"/>
        <v>18</v>
      </c>
      <c r="DX39" s="4099">
        <f t="shared" si="39"/>
        <v>4</v>
      </c>
      <c r="DY39" s="4117">
        <f t="shared" si="40"/>
        <v>0.81818181818181823</v>
      </c>
      <c r="DZ39" s="6375">
        <v>22</v>
      </c>
      <c r="EA39" s="6376"/>
      <c r="EB39" s="3417">
        <v>3</v>
      </c>
      <c r="EC39" s="3417">
        <v>3</v>
      </c>
      <c r="ED39" s="3225">
        <f t="shared" si="41"/>
        <v>0</v>
      </c>
      <c r="EE39" s="1732">
        <f t="shared" si="154"/>
        <v>1</v>
      </c>
      <c r="EF39" s="3276">
        <f t="shared" si="76"/>
        <v>9</v>
      </c>
      <c r="EG39" s="1731">
        <f t="shared" si="43"/>
        <v>13</v>
      </c>
      <c r="EH39" s="1732">
        <f t="shared" si="106"/>
        <v>0.40909090909090912</v>
      </c>
      <c r="EI39" s="6377">
        <v>22</v>
      </c>
      <c r="EJ39" s="6378"/>
      <c r="EK39" s="2906">
        <v>3</v>
      </c>
      <c r="EL39" s="3405">
        <v>3</v>
      </c>
      <c r="EM39" s="1808">
        <f t="shared" si="45"/>
        <v>0</v>
      </c>
      <c r="EN39" s="1732">
        <v>0</v>
      </c>
      <c r="EO39" s="3285">
        <f t="shared" si="77"/>
        <v>12</v>
      </c>
      <c r="EP39" s="1731">
        <f t="shared" si="47"/>
        <v>10</v>
      </c>
      <c r="EQ39" s="1732">
        <f t="shared" si="48"/>
        <v>0.54545454545454541</v>
      </c>
      <c r="ER39" s="6379">
        <v>22</v>
      </c>
      <c r="ES39" s="6380"/>
      <c r="ET39" s="3622">
        <v>5</v>
      </c>
      <c r="EU39" s="3622">
        <v>3</v>
      </c>
      <c r="EV39" s="1731">
        <f t="shared" si="49"/>
        <v>2</v>
      </c>
      <c r="EW39" s="1732">
        <v>0</v>
      </c>
      <c r="EX39" s="3621">
        <f t="shared" si="78"/>
        <v>15</v>
      </c>
      <c r="EY39" s="1731">
        <f t="shared" si="51"/>
        <v>7</v>
      </c>
      <c r="EZ39" s="3943">
        <f t="shared" si="52"/>
        <v>0.68181818181818177</v>
      </c>
      <c r="FA39" s="6690">
        <v>22</v>
      </c>
      <c r="FB39" s="6691"/>
      <c r="FC39" s="2522">
        <v>3</v>
      </c>
      <c r="FD39" s="2522">
        <v>2</v>
      </c>
      <c r="FE39" s="2072">
        <f t="shared" si="131"/>
        <v>-1</v>
      </c>
      <c r="FF39" s="1732">
        <f t="shared" si="156"/>
        <v>0.66666666666666663</v>
      </c>
      <c r="FG39" s="2587">
        <f t="shared" si="55"/>
        <v>2</v>
      </c>
      <c r="FH39" s="1731">
        <f t="shared" si="56"/>
        <v>20</v>
      </c>
      <c r="FI39" s="1732">
        <f t="shared" si="132"/>
        <v>9.0909090909090912E-2</v>
      </c>
      <c r="FJ39" s="6690">
        <v>22</v>
      </c>
      <c r="FK39" s="6691"/>
      <c r="FL39" s="2522">
        <v>3</v>
      </c>
      <c r="FM39" s="2522">
        <v>2</v>
      </c>
      <c r="FN39" s="1731">
        <f t="shared" si="58"/>
        <v>1</v>
      </c>
      <c r="FO39" s="1732">
        <v>0</v>
      </c>
      <c r="FP39" s="2587">
        <f t="shared" si="60"/>
        <v>4</v>
      </c>
      <c r="FQ39" s="1731">
        <f t="shared" si="61"/>
        <v>18</v>
      </c>
      <c r="FR39" s="1732">
        <f t="shared" si="133"/>
        <v>0.18181818181818182</v>
      </c>
      <c r="FS39" s="6690">
        <v>22</v>
      </c>
      <c r="FT39" s="6691"/>
      <c r="FU39" s="2522">
        <v>5</v>
      </c>
      <c r="FV39" s="2522">
        <v>2</v>
      </c>
      <c r="FW39" s="1731">
        <f t="shared" si="63"/>
        <v>3</v>
      </c>
      <c r="FX39" s="1732">
        <v>0</v>
      </c>
      <c r="FY39" s="2587">
        <f t="shared" si="85"/>
        <v>6</v>
      </c>
      <c r="FZ39" s="1731">
        <f t="shared" si="65"/>
        <v>16</v>
      </c>
      <c r="GA39" s="1732">
        <f t="shared" si="134"/>
        <v>0.27272727272727271</v>
      </c>
      <c r="GB39" s="1">
        <f t="shared" si="87"/>
        <v>0.13636363636363641</v>
      </c>
      <c r="GC39" s="2219">
        <v>0</v>
      </c>
      <c r="GD39" s="1895">
        <v>1</v>
      </c>
      <c r="GE39" s="2153" t="s">
        <v>15</v>
      </c>
      <c r="GF39" s="2153" t="s">
        <v>18</v>
      </c>
      <c r="GG39" s="2105" t="s">
        <v>17</v>
      </c>
      <c r="GH39" s="2105" t="s">
        <v>16</v>
      </c>
      <c r="GI39" s="2105" t="s">
        <v>19</v>
      </c>
      <c r="GJ39" s="2105" t="s">
        <v>20</v>
      </c>
      <c r="GK39" s="2105" t="s">
        <v>16</v>
      </c>
      <c r="GL39" s="2166" t="s">
        <v>112</v>
      </c>
      <c r="GM39" s="597" t="s">
        <v>1213</v>
      </c>
      <c r="GN39" s="1969" t="s">
        <v>1212</v>
      </c>
      <c r="GO39" s="2382">
        <v>22</v>
      </c>
      <c r="GP39" s="2092">
        <v>0</v>
      </c>
      <c r="GQ39" s="2086">
        <v>0</v>
      </c>
      <c r="GR39" s="2086">
        <v>0</v>
      </c>
      <c r="GS39" s="1895">
        <v>0</v>
      </c>
      <c r="GT39" s="2086">
        <v>0</v>
      </c>
      <c r="GU39" s="2086">
        <v>22</v>
      </c>
      <c r="GV39" s="1895">
        <v>0</v>
      </c>
    </row>
    <row r="40" spans="1:204" ht="89.25" x14ac:dyDescent="0.25">
      <c r="A40" s="1">
        <f>SUM(A31+1)</f>
        <v>7</v>
      </c>
      <c r="B40" s="7221"/>
      <c r="C40" s="5684">
        <v>106</v>
      </c>
      <c r="D40" s="7100">
        <v>7</v>
      </c>
      <c r="E40" s="5684" t="s">
        <v>34</v>
      </c>
      <c r="F40" s="5706" t="s">
        <v>15</v>
      </c>
      <c r="G40" s="5706" t="s">
        <v>35</v>
      </c>
      <c r="H40" s="5706" t="s">
        <v>17</v>
      </c>
      <c r="I40" s="5706" t="s">
        <v>20</v>
      </c>
      <c r="J40" s="5706" t="s">
        <v>16</v>
      </c>
      <c r="K40" s="5706" t="s">
        <v>16</v>
      </c>
      <c r="L40" s="5706" t="s">
        <v>20</v>
      </c>
      <c r="M40" s="5706" t="s">
        <v>21</v>
      </c>
      <c r="N40" s="5706" t="s">
        <v>579</v>
      </c>
      <c r="O40" s="5706" t="s">
        <v>586</v>
      </c>
      <c r="P40" s="5697" t="s">
        <v>329</v>
      </c>
      <c r="Q40" s="5697" t="s">
        <v>331</v>
      </c>
      <c r="R40" s="5703" t="s">
        <v>335</v>
      </c>
      <c r="S40" s="5697" t="s">
        <v>436</v>
      </c>
      <c r="T40" s="5706" t="s">
        <v>437</v>
      </c>
      <c r="U40" s="7126" t="s">
        <v>709</v>
      </c>
      <c r="V40" s="5697" t="s">
        <v>565</v>
      </c>
      <c r="W40" s="7205">
        <v>1710916</v>
      </c>
      <c r="X40" s="5691" t="s">
        <v>36</v>
      </c>
      <c r="Y40" s="2160" t="s">
        <v>16</v>
      </c>
      <c r="Z40" s="499" t="s">
        <v>1253</v>
      </c>
      <c r="AA40" s="521" t="s">
        <v>1254</v>
      </c>
      <c r="AB40" s="501">
        <v>30</v>
      </c>
      <c r="AC40" s="1156">
        <v>7</v>
      </c>
      <c r="AD40" s="1157">
        <f>AC40/AB40</f>
        <v>0.23333333333333334</v>
      </c>
      <c r="AE40" s="1156">
        <v>8</v>
      </c>
      <c r="AF40" s="1157">
        <f>AE40/AB40</f>
        <v>0.26666666666666666</v>
      </c>
      <c r="AG40" s="1156">
        <v>7</v>
      </c>
      <c r="AH40" s="1157">
        <f>AG40/AB40</f>
        <v>0.23333333333333334</v>
      </c>
      <c r="AI40" s="1156">
        <v>8</v>
      </c>
      <c r="AJ40" s="1158">
        <f>AI40/AB40</f>
        <v>0.26666666666666666</v>
      </c>
      <c r="AK40" s="228">
        <f t="shared" si="145"/>
        <v>1</v>
      </c>
      <c r="AL40" s="2304" t="s">
        <v>16</v>
      </c>
      <c r="AM40" s="959" t="s">
        <v>2716</v>
      </c>
      <c r="AN40" s="959" t="s">
        <v>2728</v>
      </c>
      <c r="AO40" s="970" t="s">
        <v>2718</v>
      </c>
      <c r="AP40" s="970" t="s">
        <v>2717</v>
      </c>
      <c r="AQ40" s="970">
        <v>100</v>
      </c>
      <c r="AR40" s="970" t="s">
        <v>1426</v>
      </c>
      <c r="AS40" s="970" t="s">
        <v>1579</v>
      </c>
      <c r="AT40" s="2275"/>
      <c r="AU40" s="920" t="s">
        <v>1704</v>
      </c>
      <c r="AW40" s="5339">
        <v>30</v>
      </c>
      <c r="AX40" s="4356">
        <f t="shared" si="5"/>
        <v>8</v>
      </c>
      <c r="AY40" s="4421">
        <f t="shared" si="6"/>
        <v>9</v>
      </c>
      <c r="AZ40" s="4339">
        <f t="shared" si="7"/>
        <v>-1</v>
      </c>
      <c r="BA40" s="4420">
        <f t="shared" si="8"/>
        <v>1.125</v>
      </c>
      <c r="BB40" s="4421">
        <f t="shared" si="9"/>
        <v>32</v>
      </c>
      <c r="BC40" s="4104">
        <f t="shared" si="159"/>
        <v>-2</v>
      </c>
      <c r="BD40" s="4117">
        <f t="shared" si="160"/>
        <v>1.0666666666666667</v>
      </c>
      <c r="BE40" s="4430">
        <f t="shared" si="161"/>
        <v>0</v>
      </c>
      <c r="BF40" s="6575">
        <v>30</v>
      </c>
      <c r="BG40" s="6662"/>
      <c r="BH40" s="3937">
        <f t="shared" si="68"/>
        <v>7</v>
      </c>
      <c r="BI40" s="3731">
        <f t="shared" si="69"/>
        <v>10</v>
      </c>
      <c r="BJ40" s="4061">
        <f t="shared" si="13"/>
        <v>-3</v>
      </c>
      <c r="BK40" s="4062">
        <f t="shared" si="14"/>
        <v>1.4285714285714286</v>
      </c>
      <c r="BL40" s="3731">
        <f t="shared" si="15"/>
        <v>23</v>
      </c>
      <c r="BM40" s="3122">
        <f t="shared" si="16"/>
        <v>7</v>
      </c>
      <c r="BN40" s="3120">
        <f t="shared" si="17"/>
        <v>0.76666666666666672</v>
      </c>
      <c r="BO40" s="3780">
        <f t="shared" si="162"/>
        <v>0</v>
      </c>
      <c r="BP40" s="3494"/>
      <c r="BQ40" s="7027">
        <v>30</v>
      </c>
      <c r="BR40" s="7028"/>
      <c r="BS40" s="2813">
        <f t="shared" si="165"/>
        <v>8</v>
      </c>
      <c r="BT40" s="2814">
        <f t="shared" si="166"/>
        <v>8</v>
      </c>
      <c r="BU40" s="2987">
        <f t="shared" si="21"/>
        <v>0</v>
      </c>
      <c r="BV40" s="1701">
        <f t="shared" si="22"/>
        <v>1</v>
      </c>
      <c r="BW40" s="2587">
        <f t="shared" si="23"/>
        <v>13</v>
      </c>
      <c r="BX40" s="2991">
        <f t="shared" si="24"/>
        <v>17</v>
      </c>
      <c r="BY40" s="1701">
        <f t="shared" si="25"/>
        <v>0.43333333333333335</v>
      </c>
      <c r="BZ40" s="3151"/>
      <c r="CA40" s="7049">
        <v>30</v>
      </c>
      <c r="CB40" s="7050"/>
      <c r="CC40" s="2075">
        <v>7</v>
      </c>
      <c r="CD40" s="2076">
        <v>5</v>
      </c>
      <c r="CE40" s="2359">
        <f t="shared" si="71"/>
        <v>2</v>
      </c>
      <c r="CF40" s="2231">
        <f t="shared" ref="CF40:CF44" si="167">CD40/CC40</f>
        <v>0.7142857142857143</v>
      </c>
      <c r="CG40" s="2232">
        <f t="shared" si="27"/>
        <v>5</v>
      </c>
      <c r="CH40" s="2387">
        <f t="shared" si="72"/>
        <v>25</v>
      </c>
      <c r="CI40" s="2231">
        <f t="shared" si="28"/>
        <v>0.16666666666666666</v>
      </c>
      <c r="CJ40" s="5372">
        <v>37</v>
      </c>
      <c r="CK40" s="2479"/>
      <c r="CL40" s="2479"/>
      <c r="CM40" s="921"/>
      <c r="CY40" s="6819">
        <v>30</v>
      </c>
      <c r="CZ40" s="6820"/>
      <c r="DA40" s="3631">
        <v>3</v>
      </c>
      <c r="DB40" s="3631">
        <v>3</v>
      </c>
      <c r="DC40" s="4415">
        <f t="shared" si="29"/>
        <v>0</v>
      </c>
      <c r="DD40" s="4324">
        <f t="shared" si="120"/>
        <v>1</v>
      </c>
      <c r="DE40" s="4416">
        <f t="shared" si="73"/>
        <v>26</v>
      </c>
      <c r="DF40" s="4099">
        <f t="shared" si="31"/>
        <v>4</v>
      </c>
      <c r="DG40" s="4117">
        <f t="shared" si="88"/>
        <v>0.8666666666666667</v>
      </c>
      <c r="DH40" s="6015">
        <v>30</v>
      </c>
      <c r="DI40" s="6016"/>
      <c r="DJ40" s="4425">
        <v>3</v>
      </c>
      <c r="DK40" s="4425">
        <v>4</v>
      </c>
      <c r="DL40" s="4426">
        <f t="shared" si="33"/>
        <v>-1</v>
      </c>
      <c r="DM40" s="4427">
        <f t="shared" ref="DM40:DM44" si="168">DK40/DJ40</f>
        <v>1.3333333333333333</v>
      </c>
      <c r="DN40" s="4428">
        <f t="shared" si="74"/>
        <v>30</v>
      </c>
      <c r="DO40" s="4099">
        <f t="shared" si="35"/>
        <v>0</v>
      </c>
      <c r="DP40" s="4117">
        <f t="shared" si="36"/>
        <v>1</v>
      </c>
      <c r="DQ40" s="5970">
        <v>30</v>
      </c>
      <c r="DR40" s="6055"/>
      <c r="DS40" s="2683">
        <v>2</v>
      </c>
      <c r="DT40" s="2683">
        <v>2</v>
      </c>
      <c r="DU40" s="4405">
        <f t="shared" si="37"/>
        <v>0</v>
      </c>
      <c r="DV40" s="2682">
        <f t="shared" ref="DV40:DV42" si="169">DT40/DS40</f>
        <v>1</v>
      </c>
      <c r="DW40" s="2683">
        <f t="shared" si="75"/>
        <v>32</v>
      </c>
      <c r="DX40" s="4099">
        <f t="shared" si="39"/>
        <v>-2</v>
      </c>
      <c r="DY40" s="4117">
        <f t="shared" si="40"/>
        <v>1.0666666666666667</v>
      </c>
      <c r="DZ40" s="6819">
        <v>30</v>
      </c>
      <c r="EA40" s="6820"/>
      <c r="EB40" s="3582">
        <v>2</v>
      </c>
      <c r="EC40" s="3582">
        <v>3</v>
      </c>
      <c r="ED40" s="3225">
        <f t="shared" si="41"/>
        <v>1</v>
      </c>
      <c r="EE40" s="1732">
        <f t="shared" si="154"/>
        <v>1.5</v>
      </c>
      <c r="EF40" s="3581">
        <f t="shared" si="76"/>
        <v>16</v>
      </c>
      <c r="EG40" s="1731">
        <f t="shared" si="43"/>
        <v>14</v>
      </c>
      <c r="EH40" s="1732">
        <f t="shared" si="106"/>
        <v>0.53333333333333333</v>
      </c>
      <c r="EI40" s="6015">
        <v>30</v>
      </c>
      <c r="EJ40" s="6016"/>
      <c r="EK40" s="3405">
        <v>2</v>
      </c>
      <c r="EL40" s="3405">
        <v>4</v>
      </c>
      <c r="EM40" s="1808">
        <f t="shared" si="45"/>
        <v>-2</v>
      </c>
      <c r="EN40" s="1732">
        <f t="shared" ref="EN40:EN44" si="170">EL40/EK40</f>
        <v>2</v>
      </c>
      <c r="EO40" s="3341">
        <f t="shared" si="77"/>
        <v>20</v>
      </c>
      <c r="EP40" s="1731">
        <f t="shared" si="47"/>
        <v>10</v>
      </c>
      <c r="EQ40" s="1732">
        <f t="shared" si="48"/>
        <v>0.66666666666666663</v>
      </c>
      <c r="ER40" s="5970">
        <v>30</v>
      </c>
      <c r="ES40" s="6055"/>
      <c r="ET40" s="3621">
        <v>3</v>
      </c>
      <c r="EU40" s="3621">
        <v>3</v>
      </c>
      <c r="EV40" s="1731">
        <f t="shared" si="49"/>
        <v>0</v>
      </c>
      <c r="EW40" s="1732">
        <f t="shared" ref="EW40:EW42" si="171">EU40/ET40</f>
        <v>1</v>
      </c>
      <c r="EX40" s="3621">
        <f t="shared" si="78"/>
        <v>23</v>
      </c>
      <c r="EY40" s="1731">
        <f t="shared" si="51"/>
        <v>7</v>
      </c>
      <c r="EZ40" s="1732">
        <f t="shared" si="52"/>
        <v>0.76666666666666672</v>
      </c>
      <c r="FA40" s="6694">
        <v>30</v>
      </c>
      <c r="FB40" s="6695"/>
      <c r="FC40" s="2520">
        <v>3</v>
      </c>
      <c r="FD40" s="2520">
        <v>3</v>
      </c>
      <c r="FE40" s="2011">
        <f t="shared" ref="FE40:FE42" si="172">FD40-FC40</f>
        <v>0</v>
      </c>
      <c r="FF40" s="1732">
        <f t="shared" ref="FF40:FF42" si="173">FD40/FC40</f>
        <v>1</v>
      </c>
      <c r="FG40" s="2587">
        <f t="shared" si="55"/>
        <v>8</v>
      </c>
      <c r="FH40" s="1731">
        <f t="shared" si="56"/>
        <v>22</v>
      </c>
      <c r="FI40" s="1732">
        <f t="shared" ref="FI40:FI42" si="174">FG40/FA40</f>
        <v>0.26666666666666666</v>
      </c>
      <c r="FJ40" s="6694">
        <v>30</v>
      </c>
      <c r="FK40" s="6695"/>
      <c r="FL40" s="2520">
        <v>3</v>
      </c>
      <c r="FM40" s="2520">
        <v>3</v>
      </c>
      <c r="FN40" s="1731">
        <f t="shared" si="58"/>
        <v>0</v>
      </c>
      <c r="FO40" s="1732">
        <f t="shared" ref="FO40:FO42" si="175">FM40/FL40</f>
        <v>1</v>
      </c>
      <c r="FP40" s="2587">
        <f t="shared" si="60"/>
        <v>11</v>
      </c>
      <c r="FQ40" s="1731">
        <f t="shared" si="61"/>
        <v>19</v>
      </c>
      <c r="FR40" s="1732">
        <f t="shared" ref="FR40:FR42" si="176">FP40/FJ40</f>
        <v>0.36666666666666664</v>
      </c>
      <c r="FS40" s="6694">
        <v>30</v>
      </c>
      <c r="FT40" s="6695"/>
      <c r="FU40" s="2520">
        <v>2</v>
      </c>
      <c r="FV40" s="2520">
        <v>2</v>
      </c>
      <c r="FW40" s="1731">
        <f t="shared" si="63"/>
        <v>0</v>
      </c>
      <c r="FX40" s="1732">
        <f t="shared" ref="FX40:FX42" si="177">FV40/FU40</f>
        <v>1</v>
      </c>
      <c r="FY40" s="2587">
        <f t="shared" si="85"/>
        <v>13</v>
      </c>
      <c r="FZ40" s="1731">
        <f t="shared" si="65"/>
        <v>17</v>
      </c>
      <c r="GA40" s="1732">
        <f t="shared" ref="GA40:GA42" si="178">FY40/FS40</f>
        <v>0.43333333333333335</v>
      </c>
      <c r="GB40" s="1">
        <f t="shared" si="87"/>
        <v>9.9999999999999978E-2</v>
      </c>
      <c r="GC40" s="2219">
        <v>0</v>
      </c>
      <c r="GD40" s="1895">
        <v>1</v>
      </c>
      <c r="GE40" s="2105" t="s">
        <v>15</v>
      </c>
      <c r="GF40" s="2105" t="s">
        <v>35</v>
      </c>
      <c r="GG40" s="2105" t="s">
        <v>17</v>
      </c>
      <c r="GH40" s="2105" t="s">
        <v>20</v>
      </c>
      <c r="GI40" s="2105" t="s">
        <v>16</v>
      </c>
      <c r="GJ40" s="2105" t="s">
        <v>16</v>
      </c>
      <c r="GK40" s="2105" t="s">
        <v>20</v>
      </c>
      <c r="GL40" s="2160" t="s">
        <v>16</v>
      </c>
      <c r="GM40" s="1154" t="s">
        <v>1253</v>
      </c>
      <c r="GN40" s="1155" t="s">
        <v>1254</v>
      </c>
      <c r="GO40" s="1156">
        <v>30</v>
      </c>
      <c r="GP40" s="1156">
        <v>7</v>
      </c>
      <c r="GQ40" s="2086">
        <v>5</v>
      </c>
      <c r="GR40" s="2086">
        <v>2</v>
      </c>
      <c r="GS40" s="1895">
        <v>0.7142857142857143</v>
      </c>
      <c r="GT40" s="2086">
        <v>5</v>
      </c>
      <c r="GU40" s="2086">
        <v>25</v>
      </c>
      <c r="GV40" s="1895">
        <v>0.16666666666666666</v>
      </c>
    </row>
    <row r="41" spans="1:204" ht="89.25" x14ac:dyDescent="0.25">
      <c r="B41" s="7221"/>
      <c r="C41" s="5685"/>
      <c r="D41" s="7164"/>
      <c r="E41" s="5685"/>
      <c r="F41" s="5707"/>
      <c r="G41" s="5707"/>
      <c r="H41" s="5707"/>
      <c r="I41" s="5707"/>
      <c r="J41" s="5707"/>
      <c r="K41" s="5707"/>
      <c r="L41" s="5707"/>
      <c r="M41" s="5707"/>
      <c r="N41" s="5707"/>
      <c r="O41" s="5707"/>
      <c r="P41" s="5698"/>
      <c r="Q41" s="5698"/>
      <c r="R41" s="5704"/>
      <c r="S41" s="5698"/>
      <c r="T41" s="5707"/>
      <c r="U41" s="7127"/>
      <c r="V41" s="5698"/>
      <c r="W41" s="7206"/>
      <c r="X41" s="5692"/>
      <c r="Y41" s="2161" t="s">
        <v>20</v>
      </c>
      <c r="Z41" s="504" t="s">
        <v>1255</v>
      </c>
      <c r="AA41" s="484" t="s">
        <v>1256</v>
      </c>
      <c r="AB41" s="414">
        <v>1000</v>
      </c>
      <c r="AC41" s="157">
        <v>250</v>
      </c>
      <c r="AD41" s="158">
        <f t="shared" ref="AD41:AD42" si="179">AC41/AB41</f>
        <v>0.25</v>
      </c>
      <c r="AE41" s="157">
        <v>250</v>
      </c>
      <c r="AF41" s="158">
        <f t="shared" ref="AF41:AF42" si="180">AE41/AB41</f>
        <v>0.25</v>
      </c>
      <c r="AG41" s="157">
        <v>250</v>
      </c>
      <c r="AH41" s="158">
        <f t="shared" ref="AH41:AH42" si="181">AG41/AB41</f>
        <v>0.25</v>
      </c>
      <c r="AI41" s="157">
        <v>250</v>
      </c>
      <c r="AJ41" s="159">
        <f t="shared" ref="AJ41:AJ42" si="182">AI41/AB41</f>
        <v>0.25</v>
      </c>
      <c r="AK41" s="228">
        <f t="shared" si="145"/>
        <v>1</v>
      </c>
      <c r="AL41" s="2304" t="s">
        <v>20</v>
      </c>
      <c r="AM41" s="970" t="s">
        <v>2719</v>
      </c>
      <c r="AN41" s="959" t="s">
        <v>2729</v>
      </c>
      <c r="AO41" s="970" t="s">
        <v>2722</v>
      </c>
      <c r="AP41" s="970" t="s">
        <v>2720</v>
      </c>
      <c r="AQ41" s="970">
        <v>100</v>
      </c>
      <c r="AR41" s="970" t="s">
        <v>2721</v>
      </c>
      <c r="AS41" s="970" t="s">
        <v>1579</v>
      </c>
      <c r="AT41" s="2275"/>
      <c r="AU41" s="920" t="s">
        <v>1704</v>
      </c>
      <c r="AW41" s="5339">
        <v>1000</v>
      </c>
      <c r="AX41" s="4352">
        <f t="shared" si="5"/>
        <v>250</v>
      </c>
      <c r="AY41" s="4432">
        <f t="shared" si="6"/>
        <v>583</v>
      </c>
      <c r="AZ41" s="4339">
        <f t="shared" si="7"/>
        <v>-333</v>
      </c>
      <c r="BA41" s="4420">
        <f t="shared" si="8"/>
        <v>2.3319999999999999</v>
      </c>
      <c r="BB41" s="4421">
        <f t="shared" si="9"/>
        <v>1156</v>
      </c>
      <c r="BC41" s="4104">
        <f t="shared" si="159"/>
        <v>-156</v>
      </c>
      <c r="BD41" s="4117">
        <f t="shared" si="160"/>
        <v>1.1559999999999999</v>
      </c>
      <c r="BE41" s="4430">
        <f t="shared" si="161"/>
        <v>0</v>
      </c>
      <c r="BF41" s="6575">
        <v>1000</v>
      </c>
      <c r="BG41" s="6662"/>
      <c r="BH41" s="3938">
        <f t="shared" si="68"/>
        <v>250</v>
      </c>
      <c r="BI41" s="3732">
        <f t="shared" si="69"/>
        <v>336</v>
      </c>
      <c r="BJ41" s="4061">
        <f t="shared" si="13"/>
        <v>-86</v>
      </c>
      <c r="BK41" s="4062">
        <f t="shared" si="14"/>
        <v>1.3440000000000001</v>
      </c>
      <c r="BL41" s="3731">
        <f t="shared" si="15"/>
        <v>573</v>
      </c>
      <c r="BM41" s="3122">
        <f t="shared" si="16"/>
        <v>427</v>
      </c>
      <c r="BN41" s="3120">
        <f t="shared" si="17"/>
        <v>0.57299999999999995</v>
      </c>
      <c r="BO41" s="3780">
        <f t="shared" si="162"/>
        <v>0</v>
      </c>
      <c r="BP41" s="3494"/>
      <c r="BQ41" s="7027">
        <v>1000</v>
      </c>
      <c r="BR41" s="7028"/>
      <c r="BS41" s="2815">
        <f t="shared" si="165"/>
        <v>250</v>
      </c>
      <c r="BT41" s="2816">
        <f t="shared" si="166"/>
        <v>149</v>
      </c>
      <c r="BU41" s="2987">
        <f t="shared" si="21"/>
        <v>101</v>
      </c>
      <c r="BV41" s="1701">
        <f t="shared" si="22"/>
        <v>0.59599999999999997</v>
      </c>
      <c r="BW41" s="2587">
        <f t="shared" si="23"/>
        <v>237</v>
      </c>
      <c r="BX41" s="2991">
        <f t="shared" si="24"/>
        <v>763</v>
      </c>
      <c r="BY41" s="1701">
        <f t="shared" si="25"/>
        <v>0.23699999999999999</v>
      </c>
      <c r="BZ41" s="3151"/>
      <c r="CA41" s="6709">
        <v>1000</v>
      </c>
      <c r="CB41" s="6817"/>
      <c r="CC41" s="2073">
        <v>250</v>
      </c>
      <c r="CD41" s="2074">
        <v>88</v>
      </c>
      <c r="CE41" s="2359">
        <f t="shared" si="71"/>
        <v>162</v>
      </c>
      <c r="CF41" s="2231">
        <f t="shared" si="167"/>
        <v>0.35199999999999998</v>
      </c>
      <c r="CG41" s="2232">
        <f t="shared" si="27"/>
        <v>88</v>
      </c>
      <c r="CH41" s="2387">
        <f t="shared" si="72"/>
        <v>912</v>
      </c>
      <c r="CI41" s="2231">
        <f t="shared" si="28"/>
        <v>8.7999999999999995E-2</v>
      </c>
      <c r="CJ41" s="5369">
        <v>38</v>
      </c>
      <c r="CK41" s="942"/>
      <c r="CL41" s="2479"/>
      <c r="CM41" s="921"/>
      <c r="CY41" s="6819">
        <v>1000</v>
      </c>
      <c r="CZ41" s="6820"/>
      <c r="DA41" s="3631">
        <v>83</v>
      </c>
      <c r="DB41" s="3631">
        <v>120</v>
      </c>
      <c r="DC41" s="4415">
        <f t="shared" si="29"/>
        <v>37</v>
      </c>
      <c r="DD41" s="4324">
        <f t="shared" si="120"/>
        <v>1.4457831325301205</v>
      </c>
      <c r="DE41" s="4416">
        <f t="shared" si="73"/>
        <v>693</v>
      </c>
      <c r="DF41" s="4099">
        <f t="shared" si="31"/>
        <v>307</v>
      </c>
      <c r="DG41" s="4117">
        <f t="shared" si="88"/>
        <v>0.69299999999999995</v>
      </c>
      <c r="DH41" s="6015">
        <v>1000</v>
      </c>
      <c r="DI41" s="6016"/>
      <c r="DJ41" s="4425">
        <v>83</v>
      </c>
      <c r="DK41" s="4425">
        <v>230</v>
      </c>
      <c r="DL41" s="4426">
        <f t="shared" si="33"/>
        <v>-147</v>
      </c>
      <c r="DM41" s="4427">
        <f t="shared" si="168"/>
        <v>2.7710843373493974</v>
      </c>
      <c r="DN41" s="4428">
        <f t="shared" si="74"/>
        <v>923</v>
      </c>
      <c r="DO41" s="4099">
        <f t="shared" si="35"/>
        <v>77</v>
      </c>
      <c r="DP41" s="4117">
        <f t="shared" si="36"/>
        <v>0.92300000000000004</v>
      </c>
      <c r="DQ41" s="5970">
        <v>1000</v>
      </c>
      <c r="DR41" s="6055"/>
      <c r="DS41" s="2685">
        <v>84</v>
      </c>
      <c r="DT41" s="2685">
        <v>233</v>
      </c>
      <c r="DU41" s="4405">
        <f t="shared" si="37"/>
        <v>-149</v>
      </c>
      <c r="DV41" s="2682">
        <f t="shared" si="169"/>
        <v>2.7738095238095237</v>
      </c>
      <c r="DW41" s="2683">
        <f t="shared" si="75"/>
        <v>1156</v>
      </c>
      <c r="DX41" s="4099">
        <f t="shared" si="39"/>
        <v>-156</v>
      </c>
      <c r="DY41" s="4117">
        <f t="shared" si="40"/>
        <v>1.1559999999999999</v>
      </c>
      <c r="DZ41" s="6819">
        <v>1000</v>
      </c>
      <c r="EA41" s="6820"/>
      <c r="EB41" s="3582">
        <v>83</v>
      </c>
      <c r="EC41" s="3582">
        <v>28</v>
      </c>
      <c r="ED41" s="3225">
        <f t="shared" si="41"/>
        <v>-55</v>
      </c>
      <c r="EE41" s="1732">
        <f t="shared" si="154"/>
        <v>0.33734939759036142</v>
      </c>
      <c r="EF41" s="3581">
        <f t="shared" si="76"/>
        <v>265</v>
      </c>
      <c r="EG41" s="1731">
        <f t="shared" si="43"/>
        <v>735</v>
      </c>
      <c r="EH41" s="1732">
        <f t="shared" si="106"/>
        <v>0.26500000000000001</v>
      </c>
      <c r="EI41" s="6015">
        <v>1000</v>
      </c>
      <c r="EJ41" s="6016"/>
      <c r="EK41" s="3405">
        <v>83</v>
      </c>
      <c r="EL41" s="3405">
        <v>187</v>
      </c>
      <c r="EM41" s="1808">
        <f t="shared" si="45"/>
        <v>-104</v>
      </c>
      <c r="EN41" s="1732">
        <f t="shared" si="170"/>
        <v>2.2530120481927711</v>
      </c>
      <c r="EO41" s="3341">
        <f t="shared" si="77"/>
        <v>452</v>
      </c>
      <c r="EP41" s="1731">
        <f t="shared" si="47"/>
        <v>548</v>
      </c>
      <c r="EQ41" s="1732">
        <f t="shared" si="48"/>
        <v>0.45200000000000001</v>
      </c>
      <c r="ER41" s="5970">
        <v>1000</v>
      </c>
      <c r="ES41" s="6055"/>
      <c r="ET41" s="3622">
        <v>84</v>
      </c>
      <c r="EU41" s="3622">
        <v>121</v>
      </c>
      <c r="EV41" s="1731">
        <f t="shared" si="49"/>
        <v>-37</v>
      </c>
      <c r="EW41" s="1732">
        <f t="shared" si="171"/>
        <v>1.4404761904761905</v>
      </c>
      <c r="EX41" s="3621">
        <f t="shared" si="78"/>
        <v>573</v>
      </c>
      <c r="EY41" s="1731">
        <f t="shared" si="51"/>
        <v>427</v>
      </c>
      <c r="EZ41" s="3943">
        <f t="shared" si="52"/>
        <v>0.57299999999999995</v>
      </c>
      <c r="FA41" s="6694">
        <v>1000</v>
      </c>
      <c r="FB41" s="6695"/>
      <c r="FC41" s="2522">
        <v>83</v>
      </c>
      <c r="FD41" s="2522">
        <v>50</v>
      </c>
      <c r="FE41" s="2011">
        <f t="shared" si="172"/>
        <v>-33</v>
      </c>
      <c r="FF41" s="1732">
        <f t="shared" si="173"/>
        <v>0.60240963855421692</v>
      </c>
      <c r="FG41" s="2587">
        <f t="shared" si="55"/>
        <v>138</v>
      </c>
      <c r="FH41" s="1731">
        <f t="shared" si="56"/>
        <v>862</v>
      </c>
      <c r="FI41" s="1732">
        <f t="shared" si="174"/>
        <v>0.13800000000000001</v>
      </c>
      <c r="FJ41" s="6694">
        <v>1000</v>
      </c>
      <c r="FK41" s="6695"/>
      <c r="FL41" s="2522">
        <v>83</v>
      </c>
      <c r="FM41" s="2522">
        <v>55</v>
      </c>
      <c r="FN41" s="1731">
        <f t="shared" si="58"/>
        <v>28</v>
      </c>
      <c r="FO41" s="1732">
        <f t="shared" si="175"/>
        <v>0.66265060240963858</v>
      </c>
      <c r="FP41" s="2587">
        <f t="shared" si="60"/>
        <v>193</v>
      </c>
      <c r="FQ41" s="1731">
        <f t="shared" si="61"/>
        <v>807</v>
      </c>
      <c r="FR41" s="1732">
        <f t="shared" si="176"/>
        <v>0.193</v>
      </c>
      <c r="FS41" s="6694">
        <v>1000</v>
      </c>
      <c r="FT41" s="6695"/>
      <c r="FU41" s="2522">
        <v>84</v>
      </c>
      <c r="FV41" s="2522">
        <v>44</v>
      </c>
      <c r="FW41" s="1731">
        <f t="shared" si="63"/>
        <v>40</v>
      </c>
      <c r="FX41" s="1732">
        <f t="shared" si="177"/>
        <v>0.52380952380952384</v>
      </c>
      <c r="FY41" s="2587">
        <f t="shared" si="85"/>
        <v>237</v>
      </c>
      <c r="FZ41" s="1731">
        <f t="shared" si="65"/>
        <v>763</v>
      </c>
      <c r="GA41" s="1732">
        <f t="shared" si="178"/>
        <v>0.23699999999999999</v>
      </c>
      <c r="GB41" s="1">
        <f t="shared" si="87"/>
        <v>2.8000000000000025E-2</v>
      </c>
      <c r="GC41" s="2219">
        <v>0</v>
      </c>
      <c r="GD41" s="1895">
        <v>1</v>
      </c>
      <c r="GE41" s="2105" t="s">
        <v>15</v>
      </c>
      <c r="GF41" s="2105" t="s">
        <v>35</v>
      </c>
      <c r="GG41" s="2105" t="s">
        <v>17</v>
      </c>
      <c r="GH41" s="2105" t="s">
        <v>20</v>
      </c>
      <c r="GI41" s="2105" t="s">
        <v>16</v>
      </c>
      <c r="GJ41" s="2105" t="s">
        <v>16</v>
      </c>
      <c r="GK41" s="2105" t="s">
        <v>20</v>
      </c>
      <c r="GL41" s="2161" t="s">
        <v>20</v>
      </c>
      <c r="GM41" s="219" t="s">
        <v>1255</v>
      </c>
      <c r="GN41" s="216" t="s">
        <v>1256</v>
      </c>
      <c r="GO41" s="1721">
        <v>1000</v>
      </c>
      <c r="GP41" s="1721">
        <v>250</v>
      </c>
      <c r="GQ41" s="2086">
        <v>88</v>
      </c>
      <c r="GR41" s="2086">
        <v>162</v>
      </c>
      <c r="GS41" s="1895">
        <v>0.35199999999999998</v>
      </c>
      <c r="GT41" s="2086">
        <v>88</v>
      </c>
      <c r="GU41" s="2086">
        <v>912</v>
      </c>
      <c r="GV41" s="1895">
        <v>8.7999999999999995E-2</v>
      </c>
    </row>
    <row r="42" spans="1:204" ht="51" x14ac:dyDescent="0.25">
      <c r="B42" s="7221"/>
      <c r="C42" s="5686"/>
      <c r="D42" s="7101"/>
      <c r="E42" s="5686"/>
      <c r="F42" s="5708"/>
      <c r="G42" s="5708"/>
      <c r="H42" s="5708"/>
      <c r="I42" s="5708"/>
      <c r="J42" s="5708"/>
      <c r="K42" s="5708"/>
      <c r="L42" s="5708"/>
      <c r="M42" s="5708"/>
      <c r="N42" s="5708"/>
      <c r="O42" s="5708"/>
      <c r="P42" s="5699"/>
      <c r="Q42" s="5699"/>
      <c r="R42" s="5705"/>
      <c r="S42" s="5699"/>
      <c r="T42" s="5708"/>
      <c r="U42" s="7128"/>
      <c r="V42" s="5699"/>
      <c r="W42" s="7207"/>
      <c r="X42" s="5693"/>
      <c r="Y42" s="2162" t="s">
        <v>19</v>
      </c>
      <c r="Z42" s="507" t="s">
        <v>1257</v>
      </c>
      <c r="AA42" s="527" t="s">
        <v>1258</v>
      </c>
      <c r="AB42" s="417">
        <v>24</v>
      </c>
      <c r="AC42" s="162">
        <v>6</v>
      </c>
      <c r="AD42" s="163">
        <f t="shared" si="179"/>
        <v>0.25</v>
      </c>
      <c r="AE42" s="162">
        <v>6</v>
      </c>
      <c r="AF42" s="163">
        <f t="shared" si="180"/>
        <v>0.25</v>
      </c>
      <c r="AG42" s="162">
        <v>6</v>
      </c>
      <c r="AH42" s="163">
        <f t="shared" si="181"/>
        <v>0.25</v>
      </c>
      <c r="AI42" s="162">
        <v>6</v>
      </c>
      <c r="AJ42" s="164">
        <f t="shared" si="182"/>
        <v>0.25</v>
      </c>
      <c r="AK42" s="228">
        <f t="shared" si="145"/>
        <v>1</v>
      </c>
      <c r="AL42" s="2304" t="s">
        <v>19</v>
      </c>
      <c r="AM42" s="959" t="s">
        <v>2724</v>
      </c>
      <c r="AN42" s="970" t="s">
        <v>2726</v>
      </c>
      <c r="AO42" s="970" t="s">
        <v>2727</v>
      </c>
      <c r="AP42" s="970" t="s">
        <v>2725</v>
      </c>
      <c r="AQ42" s="970">
        <v>100</v>
      </c>
      <c r="AR42" s="970" t="s">
        <v>2723</v>
      </c>
      <c r="AS42" s="970" t="s">
        <v>1579</v>
      </c>
      <c r="AT42" s="2275"/>
      <c r="AU42" s="920" t="s">
        <v>1704</v>
      </c>
      <c r="AW42" s="5339">
        <v>24</v>
      </c>
      <c r="AX42" s="4352">
        <f t="shared" si="5"/>
        <v>6</v>
      </c>
      <c r="AY42" s="4432">
        <f t="shared" si="6"/>
        <v>28</v>
      </c>
      <c r="AZ42" s="4339">
        <f t="shared" si="7"/>
        <v>-22</v>
      </c>
      <c r="BA42" s="4420">
        <f t="shared" si="8"/>
        <v>4.666666666666667</v>
      </c>
      <c r="BB42" s="4421">
        <f t="shared" si="9"/>
        <v>179</v>
      </c>
      <c r="BC42" s="4104">
        <f t="shared" si="159"/>
        <v>-155</v>
      </c>
      <c r="BD42" s="4117">
        <f t="shared" si="160"/>
        <v>7.458333333333333</v>
      </c>
      <c r="BE42" s="4430">
        <f t="shared" si="161"/>
        <v>0</v>
      </c>
      <c r="BF42" s="6575">
        <v>24</v>
      </c>
      <c r="BG42" s="6662"/>
      <c r="BH42" s="3938">
        <f t="shared" si="68"/>
        <v>6</v>
      </c>
      <c r="BI42" s="3732">
        <f t="shared" si="69"/>
        <v>72</v>
      </c>
      <c r="BJ42" s="4061">
        <f t="shared" si="13"/>
        <v>-66</v>
      </c>
      <c r="BK42" s="4062">
        <f t="shared" si="14"/>
        <v>12</v>
      </c>
      <c r="BL42" s="3731">
        <f t="shared" si="15"/>
        <v>151</v>
      </c>
      <c r="BM42" s="3122">
        <f t="shared" si="16"/>
        <v>-127</v>
      </c>
      <c r="BN42" s="3120">
        <f t="shared" si="17"/>
        <v>6.291666666666667</v>
      </c>
      <c r="BO42" s="3780">
        <f t="shared" si="162"/>
        <v>0</v>
      </c>
      <c r="BP42" s="3494"/>
      <c r="BQ42" s="7027">
        <v>24</v>
      </c>
      <c r="BR42" s="7028"/>
      <c r="BS42" s="2815">
        <f t="shared" si="165"/>
        <v>6</v>
      </c>
      <c r="BT42" s="2816">
        <f t="shared" si="166"/>
        <v>20</v>
      </c>
      <c r="BU42" s="2987">
        <f t="shared" si="21"/>
        <v>-14</v>
      </c>
      <c r="BV42" s="1701">
        <f t="shared" si="22"/>
        <v>3.3333333333333335</v>
      </c>
      <c r="BW42" s="2587">
        <f t="shared" si="23"/>
        <v>79</v>
      </c>
      <c r="BX42" s="2991">
        <f t="shared" si="24"/>
        <v>-55</v>
      </c>
      <c r="BY42" s="1701">
        <f t="shared" si="25"/>
        <v>3.2916666666666665</v>
      </c>
      <c r="BZ42" s="3151"/>
      <c r="CA42" s="6709">
        <v>24</v>
      </c>
      <c r="CB42" s="6817"/>
      <c r="CC42" s="2073">
        <v>6</v>
      </c>
      <c r="CD42" s="2074">
        <v>59</v>
      </c>
      <c r="CE42" s="2359">
        <f t="shared" si="71"/>
        <v>-53</v>
      </c>
      <c r="CF42" s="2231">
        <f t="shared" si="167"/>
        <v>9.8333333333333339</v>
      </c>
      <c r="CG42" s="2232">
        <f t="shared" si="27"/>
        <v>59</v>
      </c>
      <c r="CH42" s="2387">
        <f t="shared" si="72"/>
        <v>-35</v>
      </c>
      <c r="CI42" s="2231">
        <f t="shared" si="28"/>
        <v>2.4583333333333335</v>
      </c>
      <c r="CJ42" s="5369">
        <v>39</v>
      </c>
      <c r="CK42" s="2479"/>
      <c r="CL42" s="2479"/>
      <c r="CM42" s="921"/>
      <c r="CY42" s="6819">
        <v>24</v>
      </c>
      <c r="CZ42" s="6820"/>
      <c r="DA42" s="3631">
        <v>2</v>
      </c>
      <c r="DB42" s="3631">
        <v>7</v>
      </c>
      <c r="DC42" s="4415">
        <f t="shared" si="29"/>
        <v>5</v>
      </c>
      <c r="DD42" s="4324">
        <f t="shared" si="120"/>
        <v>3.5</v>
      </c>
      <c r="DE42" s="4416">
        <f t="shared" si="73"/>
        <v>158</v>
      </c>
      <c r="DF42" s="4099">
        <f t="shared" si="31"/>
        <v>-134</v>
      </c>
      <c r="DG42" s="4117">
        <f t="shared" si="88"/>
        <v>6.583333333333333</v>
      </c>
      <c r="DH42" s="6015">
        <v>24</v>
      </c>
      <c r="DI42" s="6016"/>
      <c r="DJ42" s="4425">
        <v>2</v>
      </c>
      <c r="DK42" s="4425">
        <v>12</v>
      </c>
      <c r="DL42" s="4426">
        <f t="shared" si="33"/>
        <v>-10</v>
      </c>
      <c r="DM42" s="4427">
        <f t="shared" si="168"/>
        <v>6</v>
      </c>
      <c r="DN42" s="4428">
        <f t="shared" si="74"/>
        <v>170</v>
      </c>
      <c r="DO42" s="4099">
        <f t="shared" si="35"/>
        <v>-146</v>
      </c>
      <c r="DP42" s="4117">
        <f t="shared" si="36"/>
        <v>7.083333333333333</v>
      </c>
      <c r="DQ42" s="5970">
        <v>24</v>
      </c>
      <c r="DR42" s="6055"/>
      <c r="DS42" s="2685">
        <v>2</v>
      </c>
      <c r="DT42" s="2685">
        <v>9</v>
      </c>
      <c r="DU42" s="4405">
        <f t="shared" si="37"/>
        <v>-7</v>
      </c>
      <c r="DV42" s="2682">
        <f t="shared" si="169"/>
        <v>4.5</v>
      </c>
      <c r="DW42" s="2683">
        <f t="shared" si="75"/>
        <v>179</v>
      </c>
      <c r="DX42" s="4099">
        <f t="shared" si="39"/>
        <v>-155</v>
      </c>
      <c r="DY42" s="4117">
        <f t="shared" si="40"/>
        <v>7.458333333333333</v>
      </c>
      <c r="DZ42" s="6819">
        <v>24</v>
      </c>
      <c r="EA42" s="6820"/>
      <c r="EB42" s="3582">
        <v>2</v>
      </c>
      <c r="EC42" s="3582">
        <v>26</v>
      </c>
      <c r="ED42" s="3225">
        <f t="shared" si="41"/>
        <v>24</v>
      </c>
      <c r="EE42" s="1732">
        <f t="shared" si="154"/>
        <v>13</v>
      </c>
      <c r="EF42" s="3581">
        <f t="shared" si="76"/>
        <v>105</v>
      </c>
      <c r="EG42" s="1731">
        <f t="shared" si="43"/>
        <v>-81</v>
      </c>
      <c r="EH42" s="1732">
        <f t="shared" si="106"/>
        <v>4.375</v>
      </c>
      <c r="EI42" s="6015">
        <v>24</v>
      </c>
      <c r="EJ42" s="6016"/>
      <c r="EK42" s="3405">
        <v>2</v>
      </c>
      <c r="EL42" s="3405">
        <v>22</v>
      </c>
      <c r="EM42" s="1808">
        <f t="shared" si="45"/>
        <v>-20</v>
      </c>
      <c r="EN42" s="1732">
        <f t="shared" si="170"/>
        <v>11</v>
      </c>
      <c r="EO42" s="3341">
        <f t="shared" si="77"/>
        <v>127</v>
      </c>
      <c r="EP42" s="1731">
        <f t="shared" si="47"/>
        <v>-103</v>
      </c>
      <c r="EQ42" s="1732">
        <f t="shared" si="48"/>
        <v>5.291666666666667</v>
      </c>
      <c r="ER42" s="5970">
        <v>24</v>
      </c>
      <c r="ES42" s="6055"/>
      <c r="ET42" s="3622">
        <v>2</v>
      </c>
      <c r="EU42" s="3622">
        <v>24</v>
      </c>
      <c r="EV42" s="1731">
        <f t="shared" si="49"/>
        <v>-22</v>
      </c>
      <c r="EW42" s="1732">
        <f t="shared" si="171"/>
        <v>12</v>
      </c>
      <c r="EX42" s="3621">
        <f t="shared" si="78"/>
        <v>151</v>
      </c>
      <c r="EY42" s="1731">
        <f t="shared" si="51"/>
        <v>-127</v>
      </c>
      <c r="EZ42" s="3951">
        <f t="shared" si="52"/>
        <v>6.291666666666667</v>
      </c>
      <c r="FA42" s="6694">
        <v>24</v>
      </c>
      <c r="FB42" s="6695"/>
      <c r="FC42" s="2522">
        <v>2</v>
      </c>
      <c r="FD42" s="2522">
        <v>9</v>
      </c>
      <c r="FE42" s="2011">
        <f t="shared" si="172"/>
        <v>7</v>
      </c>
      <c r="FF42" s="1732">
        <f t="shared" si="173"/>
        <v>4.5</v>
      </c>
      <c r="FG42" s="2587">
        <f t="shared" si="55"/>
        <v>68</v>
      </c>
      <c r="FH42" s="1731">
        <f t="shared" si="56"/>
        <v>-44</v>
      </c>
      <c r="FI42" s="1732">
        <f t="shared" si="174"/>
        <v>2.8333333333333335</v>
      </c>
      <c r="FJ42" s="6694">
        <v>24</v>
      </c>
      <c r="FK42" s="6695"/>
      <c r="FL42" s="2522">
        <v>2</v>
      </c>
      <c r="FM42" s="2522">
        <v>9</v>
      </c>
      <c r="FN42" s="1731">
        <f t="shared" si="58"/>
        <v>-7</v>
      </c>
      <c r="FO42" s="1732">
        <f t="shared" si="175"/>
        <v>4.5</v>
      </c>
      <c r="FP42" s="2587">
        <f t="shared" si="60"/>
        <v>77</v>
      </c>
      <c r="FQ42" s="1731">
        <f t="shared" si="61"/>
        <v>-53</v>
      </c>
      <c r="FR42" s="1732">
        <f t="shared" si="176"/>
        <v>3.2083333333333335</v>
      </c>
      <c r="FS42" s="6694">
        <v>24</v>
      </c>
      <c r="FT42" s="6695"/>
      <c r="FU42" s="2522">
        <v>2</v>
      </c>
      <c r="FV42" s="2522">
        <v>2</v>
      </c>
      <c r="FW42" s="1731">
        <f t="shared" si="63"/>
        <v>0</v>
      </c>
      <c r="FX42" s="1732">
        <f t="shared" si="177"/>
        <v>1</v>
      </c>
      <c r="FY42" s="2587">
        <f t="shared" si="85"/>
        <v>79</v>
      </c>
      <c r="FZ42" s="1731">
        <f t="shared" si="65"/>
        <v>-55</v>
      </c>
      <c r="GA42" s="1732">
        <f t="shared" si="178"/>
        <v>3.2916666666666665</v>
      </c>
      <c r="GB42" s="1">
        <f t="shared" si="87"/>
        <v>1.0833333333333335</v>
      </c>
      <c r="GC42" s="2219">
        <v>0</v>
      </c>
      <c r="GD42" s="1895">
        <v>1</v>
      </c>
      <c r="GE42" s="2105" t="s">
        <v>15</v>
      </c>
      <c r="GF42" s="2105" t="s">
        <v>35</v>
      </c>
      <c r="GG42" s="2105" t="s">
        <v>17</v>
      </c>
      <c r="GH42" s="2105" t="s">
        <v>20</v>
      </c>
      <c r="GI42" s="2105" t="s">
        <v>16</v>
      </c>
      <c r="GJ42" s="2105" t="s">
        <v>16</v>
      </c>
      <c r="GK42" s="2105" t="s">
        <v>20</v>
      </c>
      <c r="GL42" s="2162" t="s">
        <v>19</v>
      </c>
      <c r="GM42" s="226" t="s">
        <v>1257</v>
      </c>
      <c r="GN42" s="462" t="s">
        <v>1258</v>
      </c>
      <c r="GO42" s="1722">
        <v>24</v>
      </c>
      <c r="GP42" s="1722">
        <v>6</v>
      </c>
      <c r="GQ42" s="2086">
        <v>59</v>
      </c>
      <c r="GR42" s="2086">
        <v>-53</v>
      </c>
      <c r="GS42" s="1895">
        <v>9.8333333333333339</v>
      </c>
      <c r="GT42" s="2086">
        <v>59</v>
      </c>
      <c r="GU42" s="2086">
        <v>-35</v>
      </c>
      <c r="GV42" s="1895">
        <v>2.4583333333333335</v>
      </c>
    </row>
    <row r="43" spans="1:204" ht="51" customHeight="1" x14ac:dyDescent="0.25">
      <c r="A43" s="1">
        <f>SUM(A40+1)</f>
        <v>8</v>
      </c>
      <c r="B43" s="7221"/>
      <c r="C43" s="5684">
        <v>107</v>
      </c>
      <c r="D43" s="7100">
        <v>8</v>
      </c>
      <c r="E43" s="5684" t="s">
        <v>37</v>
      </c>
      <c r="F43" s="7197" t="s">
        <v>15</v>
      </c>
      <c r="G43" s="7197" t="s">
        <v>38</v>
      </c>
      <c r="H43" s="5706" t="s">
        <v>19</v>
      </c>
      <c r="I43" s="5706" t="s">
        <v>20</v>
      </c>
      <c r="J43" s="5706" t="s">
        <v>16</v>
      </c>
      <c r="K43" s="5706" t="s">
        <v>16</v>
      </c>
      <c r="L43" s="5706" t="s">
        <v>20</v>
      </c>
      <c r="M43" s="5706" t="s">
        <v>21</v>
      </c>
      <c r="N43" s="5706" t="s">
        <v>579</v>
      </c>
      <c r="O43" s="5697" t="s">
        <v>587</v>
      </c>
      <c r="P43" s="5697" t="s">
        <v>341</v>
      </c>
      <c r="Q43" s="5697" t="s">
        <v>342</v>
      </c>
      <c r="R43" s="5703" t="s">
        <v>343</v>
      </c>
      <c r="S43" s="5697" t="s">
        <v>344</v>
      </c>
      <c r="T43" s="5697" t="s">
        <v>345</v>
      </c>
      <c r="U43" s="7126" t="s">
        <v>708</v>
      </c>
      <c r="V43" s="5697" t="s">
        <v>565</v>
      </c>
      <c r="W43" s="7205">
        <v>7957976.5800000001</v>
      </c>
      <c r="X43" s="5691" t="s">
        <v>39</v>
      </c>
      <c r="Y43" s="2156" t="s">
        <v>16</v>
      </c>
      <c r="Z43" s="5426" t="s">
        <v>1240</v>
      </c>
      <c r="AA43" s="5496" t="s">
        <v>768</v>
      </c>
      <c r="AB43" s="5497">
        <v>2</v>
      </c>
      <c r="AC43" s="179">
        <v>1</v>
      </c>
      <c r="AD43" s="451">
        <f>AC43/AB43</f>
        <v>0.5</v>
      </c>
      <c r="AE43" s="179">
        <v>0</v>
      </c>
      <c r="AF43" s="451">
        <f>AE43/AB43</f>
        <v>0</v>
      </c>
      <c r="AG43" s="179">
        <v>1</v>
      </c>
      <c r="AH43" s="451">
        <f>AG43/AB43</f>
        <v>0.5</v>
      </c>
      <c r="AI43" s="179">
        <v>0</v>
      </c>
      <c r="AJ43" s="598">
        <f>AI43/AB43</f>
        <v>0</v>
      </c>
      <c r="AK43" s="183">
        <f t="shared" ref="AK43:AK49" si="183">SUM(AD43+AF43+AH43+AJ43)</f>
        <v>1</v>
      </c>
      <c r="AL43" s="2302">
        <v>1</v>
      </c>
      <c r="AM43" s="971" t="s">
        <v>2674</v>
      </c>
      <c r="AN43" s="971" t="s">
        <v>2676</v>
      </c>
      <c r="AO43" s="1039" t="s">
        <v>2675</v>
      </c>
      <c r="AP43" s="1039" t="s">
        <v>2677</v>
      </c>
      <c r="AQ43" s="970">
        <v>100</v>
      </c>
      <c r="AR43" s="1039" t="s">
        <v>768</v>
      </c>
      <c r="AS43" s="971" t="s">
        <v>1579</v>
      </c>
      <c r="AT43" s="2274"/>
      <c r="AU43" s="920" t="s">
        <v>1704</v>
      </c>
      <c r="AW43" s="5335">
        <v>2</v>
      </c>
      <c r="AX43" s="4410">
        <f t="shared" si="5"/>
        <v>0</v>
      </c>
      <c r="AY43" s="4431">
        <f t="shared" si="6"/>
        <v>0</v>
      </c>
      <c r="AZ43" s="4411">
        <f t="shared" si="7"/>
        <v>0</v>
      </c>
      <c r="BA43" s="4420" t="e">
        <f t="shared" si="8"/>
        <v>#DIV/0!</v>
      </c>
      <c r="BB43" s="4421">
        <f t="shared" si="9"/>
        <v>1</v>
      </c>
      <c r="BC43" s="4104">
        <f t="shared" si="159"/>
        <v>1</v>
      </c>
      <c r="BD43" s="4117">
        <f t="shared" si="160"/>
        <v>0.5</v>
      </c>
      <c r="BE43" s="4430">
        <f t="shared" si="161"/>
        <v>0</v>
      </c>
      <c r="BF43" s="6647">
        <v>2</v>
      </c>
      <c r="BG43" s="6648"/>
      <c r="BH43" s="3937">
        <f t="shared" si="68"/>
        <v>1</v>
      </c>
      <c r="BI43" s="3782">
        <f t="shared" si="69"/>
        <v>0</v>
      </c>
      <c r="BJ43" s="4061">
        <f t="shared" si="13"/>
        <v>1</v>
      </c>
      <c r="BK43" s="4062">
        <f t="shared" si="14"/>
        <v>0</v>
      </c>
      <c r="BL43" s="3731">
        <f t="shared" si="15"/>
        <v>1</v>
      </c>
      <c r="BM43" s="3122">
        <f t="shared" si="16"/>
        <v>1</v>
      </c>
      <c r="BN43" s="3120">
        <f t="shared" si="17"/>
        <v>0.5</v>
      </c>
      <c r="BO43" s="3780">
        <f t="shared" si="162"/>
        <v>0</v>
      </c>
      <c r="BP43" s="3494"/>
      <c r="BQ43" s="6690">
        <v>2</v>
      </c>
      <c r="BR43" s="6691"/>
      <c r="BS43" s="2869">
        <f>SUM(FC43+FL43+FU43)</f>
        <v>0</v>
      </c>
      <c r="BT43" s="2576">
        <f t="shared" ref="BT43:BT49" si="184">SUM(FD43+FM43+FV43)</f>
        <v>0</v>
      </c>
      <c r="BU43" s="2987">
        <f t="shared" si="21"/>
        <v>0</v>
      </c>
      <c r="BV43" s="1701" t="e">
        <f t="shared" si="22"/>
        <v>#DIV/0!</v>
      </c>
      <c r="BW43" s="2587">
        <f t="shared" si="23"/>
        <v>1</v>
      </c>
      <c r="BX43" s="2991">
        <f t="shared" si="24"/>
        <v>1</v>
      </c>
      <c r="BY43" s="1701">
        <f t="shared" si="25"/>
        <v>0.5</v>
      </c>
      <c r="BZ43" s="3151"/>
      <c r="CA43" s="6967">
        <v>2</v>
      </c>
      <c r="CB43" s="6818"/>
      <c r="CC43" s="2229">
        <v>1</v>
      </c>
      <c r="CD43" s="2230">
        <v>1</v>
      </c>
      <c r="CE43" s="2359">
        <f t="shared" si="71"/>
        <v>0</v>
      </c>
      <c r="CF43" s="2231">
        <f t="shared" si="167"/>
        <v>1</v>
      </c>
      <c r="CG43" s="2232">
        <f t="shared" si="27"/>
        <v>1</v>
      </c>
      <c r="CH43" s="2387">
        <f t="shared" si="72"/>
        <v>1</v>
      </c>
      <c r="CI43" s="2231">
        <f t="shared" si="28"/>
        <v>0.5</v>
      </c>
      <c r="CJ43" s="5372">
        <v>40</v>
      </c>
      <c r="CK43" s="2479"/>
      <c r="CL43" s="2479"/>
      <c r="CM43" s="921"/>
      <c r="CY43" s="6388">
        <v>2</v>
      </c>
      <c r="CZ43" s="6389"/>
      <c r="DA43" s="4435">
        <v>0</v>
      </c>
      <c r="DB43" s="4435">
        <v>0</v>
      </c>
      <c r="DC43" s="4415">
        <f t="shared" si="29"/>
        <v>0</v>
      </c>
      <c r="DD43" s="4324">
        <v>0</v>
      </c>
      <c r="DE43" s="4416">
        <f t="shared" si="73"/>
        <v>1</v>
      </c>
      <c r="DF43" s="4099">
        <f t="shared" si="31"/>
        <v>1</v>
      </c>
      <c r="DG43" s="4117">
        <f t="shared" si="88"/>
        <v>0.5</v>
      </c>
      <c r="DH43" s="6390">
        <v>2</v>
      </c>
      <c r="DI43" s="6391"/>
      <c r="DJ43" s="5041">
        <v>0</v>
      </c>
      <c r="DK43" s="5041">
        <v>0</v>
      </c>
      <c r="DL43" s="4426">
        <f t="shared" si="33"/>
        <v>0</v>
      </c>
      <c r="DM43" s="4427" t="e">
        <f t="shared" si="168"/>
        <v>#DIV/0!</v>
      </c>
      <c r="DN43" s="4428">
        <f t="shared" si="74"/>
        <v>1</v>
      </c>
      <c r="DO43" s="4099">
        <f t="shared" si="35"/>
        <v>1</v>
      </c>
      <c r="DP43" s="4117">
        <f t="shared" si="36"/>
        <v>0.5</v>
      </c>
      <c r="DQ43" s="6379">
        <v>2</v>
      </c>
      <c r="DR43" s="6380"/>
      <c r="DS43" s="4438">
        <v>0</v>
      </c>
      <c r="DT43" s="4438">
        <v>0</v>
      </c>
      <c r="DU43" s="4947">
        <f t="shared" si="37"/>
        <v>0</v>
      </c>
      <c r="DV43" s="2682">
        <v>0</v>
      </c>
      <c r="DW43" s="2683">
        <f t="shared" si="75"/>
        <v>1</v>
      </c>
      <c r="DX43" s="4099">
        <f t="shared" si="39"/>
        <v>1</v>
      </c>
      <c r="DY43" s="4117">
        <f t="shared" si="40"/>
        <v>0.5</v>
      </c>
      <c r="DZ43" s="6388">
        <v>2</v>
      </c>
      <c r="EA43" s="6389"/>
      <c r="EB43" s="3580">
        <v>0</v>
      </c>
      <c r="EC43" s="3580">
        <v>0</v>
      </c>
      <c r="ED43" s="3225">
        <f t="shared" si="41"/>
        <v>0</v>
      </c>
      <c r="EE43" s="1732">
        <v>0</v>
      </c>
      <c r="EF43" s="3581">
        <f t="shared" si="76"/>
        <v>1</v>
      </c>
      <c r="EG43" s="1731">
        <f t="shared" si="43"/>
        <v>1</v>
      </c>
      <c r="EH43" s="1732">
        <f t="shared" si="106"/>
        <v>0.5</v>
      </c>
      <c r="EI43" s="6390">
        <v>2</v>
      </c>
      <c r="EJ43" s="6391"/>
      <c r="EK43" s="3583">
        <v>0</v>
      </c>
      <c r="EL43" s="3583">
        <v>0</v>
      </c>
      <c r="EM43" s="1808">
        <f t="shared" si="45"/>
        <v>0</v>
      </c>
      <c r="EN43" s="1732" t="e">
        <f t="shared" si="170"/>
        <v>#DIV/0!</v>
      </c>
      <c r="EO43" s="3341">
        <f t="shared" si="77"/>
        <v>1</v>
      </c>
      <c r="EP43" s="1731">
        <f t="shared" si="47"/>
        <v>1</v>
      </c>
      <c r="EQ43" s="1732">
        <f t="shared" si="48"/>
        <v>0.5</v>
      </c>
      <c r="ER43" s="6379">
        <v>2</v>
      </c>
      <c r="ES43" s="6380"/>
      <c r="ET43" s="3959">
        <v>1</v>
      </c>
      <c r="EU43" s="3959">
        <v>0</v>
      </c>
      <c r="EV43" s="1731">
        <f t="shared" si="49"/>
        <v>1</v>
      </c>
      <c r="EW43" s="1732">
        <v>0</v>
      </c>
      <c r="EX43" s="3621">
        <f t="shared" si="78"/>
        <v>1</v>
      </c>
      <c r="EY43" s="1731">
        <f t="shared" si="51"/>
        <v>1</v>
      </c>
      <c r="EZ43" s="3943">
        <f t="shared" si="52"/>
        <v>0.5</v>
      </c>
      <c r="FA43" s="6690">
        <v>2</v>
      </c>
      <c r="FB43" s="6691"/>
      <c r="FC43" s="2608">
        <v>0</v>
      </c>
      <c r="FD43" s="2608">
        <v>0</v>
      </c>
      <c r="FE43" s="2011">
        <f t="shared" ref="FE43:FE59" si="185">FD43-FC43</f>
        <v>0</v>
      </c>
      <c r="FF43" s="1732">
        <v>0</v>
      </c>
      <c r="FG43" s="2587">
        <f t="shared" si="55"/>
        <v>1</v>
      </c>
      <c r="FH43" s="1731">
        <f t="shared" si="56"/>
        <v>1</v>
      </c>
      <c r="FI43" s="1732">
        <f t="shared" ref="FI43:FI59" si="186">FG43/FA43</f>
        <v>0.5</v>
      </c>
      <c r="FJ43" s="6690">
        <v>2</v>
      </c>
      <c r="FK43" s="6691"/>
      <c r="FL43" s="2608">
        <v>0</v>
      </c>
      <c r="FM43" s="2608">
        <v>0</v>
      </c>
      <c r="FN43" s="1731">
        <f t="shared" si="58"/>
        <v>0</v>
      </c>
      <c r="FO43" s="1732" t="e">
        <f t="shared" ref="FO43:FO44" si="187">FM43/FL43</f>
        <v>#DIV/0!</v>
      </c>
      <c r="FP43" s="2587">
        <f t="shared" si="60"/>
        <v>1</v>
      </c>
      <c r="FQ43" s="1731">
        <f t="shared" si="61"/>
        <v>1</v>
      </c>
      <c r="FR43" s="1732">
        <f t="shared" ref="FR43:FR59" si="188">FP43/FJ43</f>
        <v>0.5</v>
      </c>
      <c r="FS43" s="6690">
        <v>2</v>
      </c>
      <c r="FT43" s="6691"/>
      <c r="FU43" s="2608">
        <v>0</v>
      </c>
      <c r="FV43" s="2608">
        <v>0</v>
      </c>
      <c r="FW43" s="1731">
        <f t="shared" si="63"/>
        <v>0</v>
      </c>
      <c r="FX43" s="1732">
        <v>0</v>
      </c>
      <c r="FY43" s="2587">
        <f t="shared" si="85"/>
        <v>1</v>
      </c>
      <c r="FZ43" s="1731">
        <f t="shared" si="65"/>
        <v>1</v>
      </c>
      <c r="GA43" s="1732">
        <f t="shared" ref="GA43:GA59" si="189">FY43/FS43</f>
        <v>0.5</v>
      </c>
      <c r="GB43" s="1">
        <f t="shared" si="87"/>
        <v>0</v>
      </c>
      <c r="GC43" s="2219">
        <v>0</v>
      </c>
      <c r="GD43" s="1895">
        <v>1</v>
      </c>
      <c r="GE43" s="2153" t="s">
        <v>15</v>
      </c>
      <c r="GF43" s="2153" t="s">
        <v>38</v>
      </c>
      <c r="GG43" s="2105" t="s">
        <v>19</v>
      </c>
      <c r="GH43" s="2105" t="s">
        <v>20</v>
      </c>
      <c r="GI43" s="2105" t="s">
        <v>16</v>
      </c>
      <c r="GJ43" s="2105" t="s">
        <v>16</v>
      </c>
      <c r="GK43" s="2105" t="s">
        <v>20</v>
      </c>
      <c r="GL43" s="2156" t="s">
        <v>16</v>
      </c>
      <c r="GM43" s="622" t="s">
        <v>1240</v>
      </c>
      <c r="GN43" s="1967" t="s">
        <v>768</v>
      </c>
      <c r="GO43" s="2383">
        <v>2</v>
      </c>
      <c r="GP43" s="2093">
        <v>1</v>
      </c>
      <c r="GQ43" s="2086">
        <v>1</v>
      </c>
      <c r="GR43" s="2086">
        <v>0</v>
      </c>
      <c r="GS43" s="1895">
        <v>1</v>
      </c>
      <c r="GT43" s="2086">
        <v>1</v>
      </c>
      <c r="GU43" s="2086">
        <v>1</v>
      </c>
      <c r="GV43" s="1895">
        <v>0.5</v>
      </c>
    </row>
    <row r="44" spans="1:204" ht="63.75" customHeight="1" x14ac:dyDescent="0.25">
      <c r="B44" s="7221"/>
      <c r="C44" s="5685"/>
      <c r="D44" s="7164"/>
      <c r="E44" s="5685"/>
      <c r="F44" s="7218"/>
      <c r="G44" s="7218"/>
      <c r="H44" s="5707"/>
      <c r="I44" s="5707"/>
      <c r="J44" s="5707"/>
      <c r="K44" s="5707"/>
      <c r="L44" s="5707"/>
      <c r="M44" s="5707"/>
      <c r="N44" s="5707"/>
      <c r="O44" s="5698"/>
      <c r="P44" s="5698"/>
      <c r="Q44" s="5698"/>
      <c r="R44" s="5704"/>
      <c r="S44" s="5698"/>
      <c r="T44" s="5698"/>
      <c r="U44" s="7127"/>
      <c r="V44" s="5698"/>
      <c r="W44" s="7206"/>
      <c r="X44" s="5692"/>
      <c r="Y44" s="2157" t="s">
        <v>20</v>
      </c>
      <c r="Z44" s="5427" t="s">
        <v>1247</v>
      </c>
      <c r="AA44" s="5500" t="s">
        <v>1061</v>
      </c>
      <c r="AB44" s="5499">
        <v>5</v>
      </c>
      <c r="AC44" s="170">
        <v>1</v>
      </c>
      <c r="AD44" s="452">
        <f t="shared" ref="AD44:AD49" si="190">AC44/AB44</f>
        <v>0.2</v>
      </c>
      <c r="AE44" s="170">
        <v>2</v>
      </c>
      <c r="AF44" s="452">
        <f t="shared" ref="AF44:AF49" si="191">AE44/AB44</f>
        <v>0.4</v>
      </c>
      <c r="AG44" s="170">
        <v>1</v>
      </c>
      <c r="AH44" s="452">
        <f t="shared" ref="AH44:AH49" si="192">AG44/AB44</f>
        <v>0.2</v>
      </c>
      <c r="AI44" s="170">
        <v>1</v>
      </c>
      <c r="AJ44" s="599">
        <f t="shared" ref="AJ44:AJ49" si="193">AI44/AB44</f>
        <v>0.2</v>
      </c>
      <c r="AK44" s="183">
        <f t="shared" si="183"/>
        <v>1</v>
      </c>
      <c r="AL44" s="2302">
        <v>2</v>
      </c>
      <c r="AM44" s="971" t="s">
        <v>2678</v>
      </c>
      <c r="AN44" s="971" t="s">
        <v>2680</v>
      </c>
      <c r="AO44" s="1039" t="s">
        <v>2679</v>
      </c>
      <c r="AP44" s="1039" t="s">
        <v>2681</v>
      </c>
      <c r="AQ44" s="970">
        <v>100</v>
      </c>
      <c r="AR44" s="1039" t="s">
        <v>1547</v>
      </c>
      <c r="AS44" s="1039" t="s">
        <v>1579</v>
      </c>
      <c r="AT44" s="2274"/>
      <c r="AU44" s="920" t="s">
        <v>1704</v>
      </c>
      <c r="AW44" s="5335">
        <v>5</v>
      </c>
      <c r="AX44" s="4410">
        <f t="shared" si="5"/>
        <v>1</v>
      </c>
      <c r="AY44" s="4431">
        <f t="shared" si="6"/>
        <v>1</v>
      </c>
      <c r="AZ44" s="4411">
        <f t="shared" si="7"/>
        <v>0</v>
      </c>
      <c r="BA44" s="4420">
        <f t="shared" si="8"/>
        <v>1</v>
      </c>
      <c r="BB44" s="4421">
        <f t="shared" si="9"/>
        <v>9</v>
      </c>
      <c r="BC44" s="4104">
        <f t="shared" si="159"/>
        <v>-4</v>
      </c>
      <c r="BD44" s="4117">
        <f t="shared" si="160"/>
        <v>1.8</v>
      </c>
      <c r="BE44" s="4430">
        <f t="shared" si="161"/>
        <v>0</v>
      </c>
      <c r="BF44" s="6647">
        <v>5</v>
      </c>
      <c r="BG44" s="6648"/>
      <c r="BH44" s="3937">
        <f t="shared" si="68"/>
        <v>1</v>
      </c>
      <c r="BI44" s="3782">
        <f t="shared" si="69"/>
        <v>3</v>
      </c>
      <c r="BJ44" s="4061">
        <f t="shared" si="13"/>
        <v>-2</v>
      </c>
      <c r="BK44" s="4062">
        <f t="shared" si="14"/>
        <v>3</v>
      </c>
      <c r="BL44" s="3731">
        <f t="shared" si="15"/>
        <v>8</v>
      </c>
      <c r="BM44" s="3122">
        <f t="shared" si="16"/>
        <v>-3</v>
      </c>
      <c r="BN44" s="3120">
        <f t="shared" si="17"/>
        <v>1.6</v>
      </c>
      <c r="BO44" s="3780">
        <f t="shared" si="162"/>
        <v>0</v>
      </c>
      <c r="BP44" s="3494"/>
      <c r="BQ44" s="6690">
        <v>5</v>
      </c>
      <c r="BR44" s="6691"/>
      <c r="BS44" s="2869">
        <f>SUM(FC44+FL44+FU44)</f>
        <v>2</v>
      </c>
      <c r="BT44" s="2576">
        <f t="shared" si="184"/>
        <v>3</v>
      </c>
      <c r="BU44" s="2987">
        <f t="shared" si="21"/>
        <v>-1</v>
      </c>
      <c r="BV44" s="1701">
        <f t="shared" si="22"/>
        <v>1.5</v>
      </c>
      <c r="BW44" s="2587">
        <f t="shared" si="23"/>
        <v>5</v>
      </c>
      <c r="BX44" s="2991">
        <f t="shared" si="24"/>
        <v>0</v>
      </c>
      <c r="BY44" s="1701">
        <f t="shared" si="25"/>
        <v>1</v>
      </c>
      <c r="BZ44" s="3151"/>
      <c r="CA44" s="6967">
        <v>5</v>
      </c>
      <c r="CB44" s="6818"/>
      <c r="CC44" s="2229">
        <v>2</v>
      </c>
      <c r="CD44" s="2230">
        <v>2</v>
      </c>
      <c r="CE44" s="2359">
        <f t="shared" si="71"/>
        <v>0</v>
      </c>
      <c r="CF44" s="2231">
        <f t="shared" si="167"/>
        <v>1</v>
      </c>
      <c r="CG44" s="2232">
        <f t="shared" si="27"/>
        <v>2</v>
      </c>
      <c r="CH44" s="2387">
        <f t="shared" si="72"/>
        <v>3</v>
      </c>
      <c r="CI44" s="2231">
        <f t="shared" si="28"/>
        <v>0.4</v>
      </c>
      <c r="CJ44" s="5369">
        <v>41</v>
      </c>
      <c r="CK44" s="2479"/>
      <c r="CL44" s="2479"/>
      <c r="CM44" s="921"/>
      <c r="CY44" s="6388">
        <v>5</v>
      </c>
      <c r="CZ44" s="6389"/>
      <c r="DA44" s="4435">
        <v>0</v>
      </c>
      <c r="DB44" s="4435">
        <v>0</v>
      </c>
      <c r="DC44" s="4415">
        <f t="shared" si="29"/>
        <v>0</v>
      </c>
      <c r="DD44" s="4324">
        <v>0</v>
      </c>
      <c r="DE44" s="4416">
        <f t="shared" si="73"/>
        <v>8</v>
      </c>
      <c r="DF44" s="4099">
        <f t="shared" si="31"/>
        <v>-3</v>
      </c>
      <c r="DG44" s="4117">
        <f t="shared" si="88"/>
        <v>1.6</v>
      </c>
      <c r="DH44" s="6390">
        <v>5</v>
      </c>
      <c r="DI44" s="6391"/>
      <c r="DJ44" s="5041">
        <v>1</v>
      </c>
      <c r="DK44" s="5041">
        <v>1</v>
      </c>
      <c r="DL44" s="4426">
        <f t="shared" si="33"/>
        <v>0</v>
      </c>
      <c r="DM44" s="4427">
        <f t="shared" si="168"/>
        <v>1</v>
      </c>
      <c r="DN44" s="4428">
        <f t="shared" si="74"/>
        <v>9</v>
      </c>
      <c r="DO44" s="4099">
        <f t="shared" si="35"/>
        <v>-4</v>
      </c>
      <c r="DP44" s="4117">
        <f t="shared" si="36"/>
        <v>1.8</v>
      </c>
      <c r="DQ44" s="6379">
        <v>5</v>
      </c>
      <c r="DR44" s="6380"/>
      <c r="DS44" s="4439">
        <v>0</v>
      </c>
      <c r="DT44" s="4439">
        <v>0</v>
      </c>
      <c r="DU44" s="4947">
        <f t="shared" si="37"/>
        <v>0</v>
      </c>
      <c r="DV44" s="2682" t="e">
        <f t="shared" ref="DV44" si="194">DT44/DS44</f>
        <v>#DIV/0!</v>
      </c>
      <c r="DW44" s="2683">
        <f t="shared" si="75"/>
        <v>9</v>
      </c>
      <c r="DX44" s="4099">
        <f t="shared" si="39"/>
        <v>-4</v>
      </c>
      <c r="DY44" s="4117">
        <f t="shared" si="40"/>
        <v>1.8</v>
      </c>
      <c r="DZ44" s="6388">
        <v>5</v>
      </c>
      <c r="EA44" s="6389"/>
      <c r="EB44" s="3580">
        <v>0</v>
      </c>
      <c r="EC44" s="3580">
        <v>1</v>
      </c>
      <c r="ED44" s="3225">
        <f t="shared" si="41"/>
        <v>1</v>
      </c>
      <c r="EE44" s="1732">
        <v>0</v>
      </c>
      <c r="EF44" s="3581">
        <f t="shared" si="76"/>
        <v>6</v>
      </c>
      <c r="EG44" s="1731">
        <f t="shared" si="43"/>
        <v>-1</v>
      </c>
      <c r="EH44" s="1732">
        <f t="shared" si="106"/>
        <v>1.2</v>
      </c>
      <c r="EI44" s="6390">
        <v>5</v>
      </c>
      <c r="EJ44" s="6391"/>
      <c r="EK44" s="3583">
        <v>1</v>
      </c>
      <c r="EL44" s="3583">
        <v>1</v>
      </c>
      <c r="EM44" s="1808">
        <f t="shared" si="45"/>
        <v>0</v>
      </c>
      <c r="EN44" s="1732">
        <f t="shared" si="170"/>
        <v>1</v>
      </c>
      <c r="EO44" s="3341">
        <f t="shared" si="77"/>
        <v>7</v>
      </c>
      <c r="EP44" s="1731">
        <f t="shared" si="47"/>
        <v>-2</v>
      </c>
      <c r="EQ44" s="1732">
        <f t="shared" si="48"/>
        <v>1.4</v>
      </c>
      <c r="ER44" s="6379">
        <v>5</v>
      </c>
      <c r="ES44" s="6380"/>
      <c r="ET44" s="3960">
        <v>0</v>
      </c>
      <c r="EU44" s="3960">
        <v>1</v>
      </c>
      <c r="EV44" s="1731">
        <f t="shared" si="49"/>
        <v>-1</v>
      </c>
      <c r="EW44" s="1732" t="e">
        <f t="shared" ref="EW44" si="195">EU44/ET44</f>
        <v>#DIV/0!</v>
      </c>
      <c r="EX44" s="3621">
        <f t="shared" si="78"/>
        <v>8</v>
      </c>
      <c r="EY44" s="1731">
        <f t="shared" si="51"/>
        <v>-3</v>
      </c>
      <c r="EZ44" s="3951">
        <f t="shared" si="52"/>
        <v>1.6</v>
      </c>
      <c r="FA44" s="6690">
        <v>5</v>
      </c>
      <c r="FB44" s="6691"/>
      <c r="FC44" s="2609">
        <v>1</v>
      </c>
      <c r="FD44" s="2609">
        <v>1</v>
      </c>
      <c r="FE44" s="2011">
        <f t="shared" si="185"/>
        <v>0</v>
      </c>
      <c r="FF44" s="1732">
        <v>0</v>
      </c>
      <c r="FG44" s="2587">
        <f t="shared" si="55"/>
        <v>3</v>
      </c>
      <c r="FH44" s="1731">
        <f t="shared" si="56"/>
        <v>2</v>
      </c>
      <c r="FI44" s="1732">
        <f t="shared" si="186"/>
        <v>0.6</v>
      </c>
      <c r="FJ44" s="6690">
        <v>5</v>
      </c>
      <c r="FK44" s="6691"/>
      <c r="FL44" s="2609">
        <v>1</v>
      </c>
      <c r="FM44" s="2609">
        <v>1</v>
      </c>
      <c r="FN44" s="1731">
        <f t="shared" si="58"/>
        <v>0</v>
      </c>
      <c r="FO44" s="1732">
        <f t="shared" si="187"/>
        <v>1</v>
      </c>
      <c r="FP44" s="2587">
        <f t="shared" si="60"/>
        <v>4</v>
      </c>
      <c r="FQ44" s="1731">
        <f t="shared" si="61"/>
        <v>1</v>
      </c>
      <c r="FR44" s="1732">
        <f t="shared" si="188"/>
        <v>0.8</v>
      </c>
      <c r="FS44" s="6690">
        <v>5</v>
      </c>
      <c r="FT44" s="6691"/>
      <c r="FU44" s="2609">
        <v>0</v>
      </c>
      <c r="FV44" s="2609">
        <v>1</v>
      </c>
      <c r="FW44" s="1731">
        <f t="shared" si="63"/>
        <v>-1</v>
      </c>
      <c r="FX44" s="1732" t="e">
        <f t="shared" ref="FX44:FX59" si="196">FV44/FU44</f>
        <v>#DIV/0!</v>
      </c>
      <c r="FY44" s="2587">
        <f t="shared" si="85"/>
        <v>5</v>
      </c>
      <c r="FZ44" s="1731">
        <f t="shared" si="65"/>
        <v>0</v>
      </c>
      <c r="GA44" s="1732">
        <f t="shared" si="189"/>
        <v>1</v>
      </c>
      <c r="GB44" s="1">
        <f t="shared" si="87"/>
        <v>0.19999999999999996</v>
      </c>
      <c r="GC44" s="2219">
        <v>0</v>
      </c>
      <c r="GD44" s="1895">
        <v>1</v>
      </c>
      <c r="GE44" s="2153" t="s">
        <v>15</v>
      </c>
      <c r="GF44" s="2153" t="s">
        <v>38</v>
      </c>
      <c r="GG44" s="2105" t="s">
        <v>19</v>
      </c>
      <c r="GH44" s="2105" t="s">
        <v>20</v>
      </c>
      <c r="GI44" s="2105" t="s">
        <v>16</v>
      </c>
      <c r="GJ44" s="2105" t="s">
        <v>16</v>
      </c>
      <c r="GK44" s="2105" t="s">
        <v>20</v>
      </c>
      <c r="GL44" s="2157" t="s">
        <v>20</v>
      </c>
      <c r="GM44" s="623" t="s">
        <v>1247</v>
      </c>
      <c r="GN44" s="1968" t="s">
        <v>1061</v>
      </c>
      <c r="GO44" s="2381">
        <v>5</v>
      </c>
      <c r="GP44" s="2091">
        <v>2</v>
      </c>
      <c r="GQ44" s="2086">
        <v>2</v>
      </c>
      <c r="GR44" s="2086">
        <v>0</v>
      </c>
      <c r="GS44" s="1895">
        <v>1</v>
      </c>
      <c r="GT44" s="2086">
        <v>2</v>
      </c>
      <c r="GU44" s="2086">
        <v>3</v>
      </c>
      <c r="GV44" s="1895">
        <v>0.4</v>
      </c>
    </row>
    <row r="45" spans="1:204" ht="45" customHeight="1" x14ac:dyDescent="0.25">
      <c r="B45" s="7221"/>
      <c r="C45" s="5685"/>
      <c r="D45" s="7164"/>
      <c r="E45" s="5685"/>
      <c r="F45" s="7218"/>
      <c r="G45" s="7218"/>
      <c r="H45" s="5707"/>
      <c r="I45" s="5707"/>
      <c r="J45" s="5707"/>
      <c r="K45" s="5707"/>
      <c r="L45" s="5707"/>
      <c r="M45" s="5707"/>
      <c r="N45" s="5707"/>
      <c r="O45" s="5698"/>
      <c r="P45" s="5698"/>
      <c r="Q45" s="5698"/>
      <c r="R45" s="5704"/>
      <c r="S45" s="5698"/>
      <c r="T45" s="5698"/>
      <c r="U45" s="7127"/>
      <c r="V45" s="5698"/>
      <c r="W45" s="7206"/>
      <c r="X45" s="5692"/>
      <c r="Y45" s="2157" t="s">
        <v>19</v>
      </c>
      <c r="Z45" s="5427" t="s">
        <v>1243</v>
      </c>
      <c r="AA45" s="5500" t="s">
        <v>1241</v>
      </c>
      <c r="AB45" s="5499">
        <v>1</v>
      </c>
      <c r="AC45" s="170">
        <v>0</v>
      </c>
      <c r="AD45" s="452">
        <f t="shared" si="190"/>
        <v>0</v>
      </c>
      <c r="AE45" s="170">
        <v>1</v>
      </c>
      <c r="AF45" s="452">
        <f t="shared" si="191"/>
        <v>1</v>
      </c>
      <c r="AG45" s="170">
        <v>0</v>
      </c>
      <c r="AH45" s="452">
        <f t="shared" si="192"/>
        <v>0</v>
      </c>
      <c r="AI45" s="170">
        <v>0</v>
      </c>
      <c r="AJ45" s="599">
        <f t="shared" si="193"/>
        <v>0</v>
      </c>
      <c r="AK45" s="183">
        <f t="shared" si="183"/>
        <v>1</v>
      </c>
      <c r="AL45" s="2302">
        <v>3</v>
      </c>
      <c r="AM45" s="971" t="s">
        <v>2682</v>
      </c>
      <c r="AN45" s="971" t="s">
        <v>2684</v>
      </c>
      <c r="AO45" s="1039" t="s">
        <v>2683</v>
      </c>
      <c r="AP45" s="1039" t="s">
        <v>2685</v>
      </c>
      <c r="AQ45" s="970">
        <v>100</v>
      </c>
      <c r="AR45" s="1039" t="s">
        <v>1241</v>
      </c>
      <c r="AS45" s="971" t="s">
        <v>1579</v>
      </c>
      <c r="AT45" s="2274"/>
      <c r="AU45" s="920" t="s">
        <v>1704</v>
      </c>
      <c r="AW45" s="5335">
        <v>1</v>
      </c>
      <c r="AX45" s="4410">
        <f t="shared" si="5"/>
        <v>0</v>
      </c>
      <c r="AY45" s="4431">
        <f t="shared" si="6"/>
        <v>0</v>
      </c>
      <c r="AZ45" s="4411">
        <f t="shared" si="7"/>
        <v>0</v>
      </c>
      <c r="BA45" s="4420" t="e">
        <f t="shared" si="8"/>
        <v>#DIV/0!</v>
      </c>
      <c r="BB45" s="4421">
        <f t="shared" si="9"/>
        <v>4</v>
      </c>
      <c r="BC45" s="4104">
        <f t="shared" si="159"/>
        <v>-3</v>
      </c>
      <c r="BD45" s="4117">
        <f t="shared" si="160"/>
        <v>4</v>
      </c>
      <c r="BE45" s="4430">
        <f t="shared" si="161"/>
        <v>0</v>
      </c>
      <c r="BF45" s="6647">
        <v>1</v>
      </c>
      <c r="BG45" s="6648"/>
      <c r="BH45" s="3937">
        <f t="shared" si="68"/>
        <v>0</v>
      </c>
      <c r="BI45" s="3782">
        <f t="shared" si="69"/>
        <v>3</v>
      </c>
      <c r="BJ45" s="4061">
        <f t="shared" si="13"/>
        <v>-3</v>
      </c>
      <c r="BK45" s="4062" t="e">
        <f t="shared" si="14"/>
        <v>#DIV/0!</v>
      </c>
      <c r="BL45" s="3731">
        <f t="shared" si="15"/>
        <v>4</v>
      </c>
      <c r="BM45" s="3122">
        <f t="shared" si="16"/>
        <v>-3</v>
      </c>
      <c r="BN45" s="3120">
        <f t="shared" si="17"/>
        <v>4</v>
      </c>
      <c r="BO45" s="3780">
        <f t="shared" si="162"/>
        <v>0</v>
      </c>
      <c r="BP45" s="3494"/>
      <c r="BQ45" s="6690">
        <v>1</v>
      </c>
      <c r="BR45" s="6691"/>
      <c r="BS45" s="2869">
        <f t="shared" ref="BS45:BS46" si="197">SUM(FC45+FL45+FU45)</f>
        <v>1</v>
      </c>
      <c r="BT45" s="2576">
        <f t="shared" si="184"/>
        <v>1</v>
      </c>
      <c r="BU45" s="2987">
        <f t="shared" si="21"/>
        <v>0</v>
      </c>
      <c r="BV45" s="1701">
        <f t="shared" si="22"/>
        <v>1</v>
      </c>
      <c r="BW45" s="2587">
        <f t="shared" si="23"/>
        <v>1</v>
      </c>
      <c r="BX45" s="2991">
        <f t="shared" si="24"/>
        <v>0</v>
      </c>
      <c r="BY45" s="1701">
        <f t="shared" si="25"/>
        <v>1</v>
      </c>
      <c r="BZ45" s="3151"/>
      <c r="CA45" s="6967">
        <v>1</v>
      </c>
      <c r="CB45" s="6818"/>
      <c r="CC45" s="2229">
        <v>0</v>
      </c>
      <c r="CD45" s="2230">
        <v>0</v>
      </c>
      <c r="CE45" s="2359">
        <f t="shared" si="71"/>
        <v>0</v>
      </c>
      <c r="CF45" s="2231">
        <v>0</v>
      </c>
      <c r="CG45" s="2232">
        <f t="shared" si="27"/>
        <v>0</v>
      </c>
      <c r="CH45" s="2387">
        <f t="shared" si="72"/>
        <v>1</v>
      </c>
      <c r="CI45" s="2231">
        <f t="shared" si="28"/>
        <v>0</v>
      </c>
      <c r="CJ45" s="5369">
        <v>42</v>
      </c>
      <c r="CK45" s="2479"/>
      <c r="CL45" s="2479"/>
      <c r="CM45" s="921"/>
      <c r="CY45" s="6388">
        <v>1</v>
      </c>
      <c r="CZ45" s="6389"/>
      <c r="DA45" s="4435">
        <v>0</v>
      </c>
      <c r="DB45" s="4435">
        <v>0</v>
      </c>
      <c r="DC45" s="4415">
        <f t="shared" si="29"/>
        <v>0</v>
      </c>
      <c r="DD45" s="4324">
        <v>0</v>
      </c>
      <c r="DE45" s="4416">
        <f t="shared" si="73"/>
        <v>4</v>
      </c>
      <c r="DF45" s="4099">
        <f t="shared" si="31"/>
        <v>-3</v>
      </c>
      <c r="DG45" s="4117">
        <f t="shared" si="88"/>
        <v>4</v>
      </c>
      <c r="DH45" s="6390">
        <v>1</v>
      </c>
      <c r="DI45" s="6391"/>
      <c r="DJ45" s="5041">
        <v>0</v>
      </c>
      <c r="DK45" s="5041">
        <v>0</v>
      </c>
      <c r="DL45" s="4426">
        <f t="shared" si="33"/>
        <v>0</v>
      </c>
      <c r="DM45" s="4427">
        <v>0</v>
      </c>
      <c r="DN45" s="4428">
        <f t="shared" si="74"/>
        <v>4</v>
      </c>
      <c r="DO45" s="4099">
        <f t="shared" si="35"/>
        <v>-3</v>
      </c>
      <c r="DP45" s="4117">
        <f t="shared" si="36"/>
        <v>4</v>
      </c>
      <c r="DQ45" s="6379">
        <v>1</v>
      </c>
      <c r="DR45" s="6380"/>
      <c r="DS45" s="4439">
        <v>0</v>
      </c>
      <c r="DT45" s="4439">
        <v>0</v>
      </c>
      <c r="DU45" s="4947">
        <f t="shared" si="37"/>
        <v>0</v>
      </c>
      <c r="DV45" s="2682">
        <v>0</v>
      </c>
      <c r="DW45" s="2683">
        <f t="shared" si="75"/>
        <v>4</v>
      </c>
      <c r="DX45" s="4099">
        <f t="shared" si="39"/>
        <v>-3</v>
      </c>
      <c r="DY45" s="4117">
        <f t="shared" si="40"/>
        <v>4</v>
      </c>
      <c r="DZ45" s="6388">
        <v>1</v>
      </c>
      <c r="EA45" s="6389"/>
      <c r="EB45" s="3580">
        <v>0</v>
      </c>
      <c r="EC45" s="3580">
        <v>1</v>
      </c>
      <c r="ED45" s="3225">
        <f t="shared" si="41"/>
        <v>1</v>
      </c>
      <c r="EE45" s="1732">
        <v>0</v>
      </c>
      <c r="EF45" s="3581">
        <f t="shared" si="76"/>
        <v>2</v>
      </c>
      <c r="EG45" s="1731">
        <f t="shared" si="43"/>
        <v>-1</v>
      </c>
      <c r="EH45" s="1732">
        <f t="shared" si="106"/>
        <v>2</v>
      </c>
      <c r="EI45" s="6390">
        <v>1</v>
      </c>
      <c r="EJ45" s="6391"/>
      <c r="EK45" s="3981">
        <v>0</v>
      </c>
      <c r="EL45" s="3583">
        <v>1</v>
      </c>
      <c r="EM45" s="1808">
        <f t="shared" si="45"/>
        <v>-1</v>
      </c>
      <c r="EN45" s="1732">
        <v>0</v>
      </c>
      <c r="EO45" s="3341">
        <f t="shared" si="77"/>
        <v>3</v>
      </c>
      <c r="EP45" s="1731">
        <f t="shared" si="47"/>
        <v>-2</v>
      </c>
      <c r="EQ45" s="1732">
        <f t="shared" si="48"/>
        <v>3</v>
      </c>
      <c r="ER45" s="6379">
        <v>1</v>
      </c>
      <c r="ES45" s="6380"/>
      <c r="ET45" s="3960">
        <v>0</v>
      </c>
      <c r="EU45" s="3960">
        <v>1</v>
      </c>
      <c r="EV45" s="1731">
        <f t="shared" si="49"/>
        <v>-1</v>
      </c>
      <c r="EW45" s="1732">
        <v>0</v>
      </c>
      <c r="EX45" s="3621">
        <f t="shared" si="78"/>
        <v>4</v>
      </c>
      <c r="EY45" s="1731">
        <f t="shared" si="51"/>
        <v>-3</v>
      </c>
      <c r="EZ45" s="3951">
        <f t="shared" si="52"/>
        <v>4</v>
      </c>
      <c r="FA45" s="6690">
        <v>1</v>
      </c>
      <c r="FB45" s="6691"/>
      <c r="FC45" s="2609">
        <v>0</v>
      </c>
      <c r="FD45" s="2609">
        <v>0</v>
      </c>
      <c r="FE45" s="2011">
        <f t="shared" si="185"/>
        <v>0</v>
      </c>
      <c r="FF45" s="1732">
        <v>0</v>
      </c>
      <c r="FG45" s="2587">
        <f t="shared" si="55"/>
        <v>0</v>
      </c>
      <c r="FH45" s="1731">
        <f t="shared" si="56"/>
        <v>1</v>
      </c>
      <c r="FI45" s="1732">
        <f t="shared" si="186"/>
        <v>0</v>
      </c>
      <c r="FJ45" s="6690">
        <v>1</v>
      </c>
      <c r="FK45" s="6691"/>
      <c r="FL45" s="2609">
        <v>0</v>
      </c>
      <c r="FM45" s="2609">
        <v>0</v>
      </c>
      <c r="FN45" s="1731">
        <f t="shared" si="58"/>
        <v>0</v>
      </c>
      <c r="FO45" s="1732">
        <v>0</v>
      </c>
      <c r="FP45" s="2587">
        <f t="shared" si="60"/>
        <v>0</v>
      </c>
      <c r="FQ45" s="1731">
        <f t="shared" si="61"/>
        <v>1</v>
      </c>
      <c r="FR45" s="1732">
        <f t="shared" si="188"/>
        <v>0</v>
      </c>
      <c r="FS45" s="6690">
        <v>1</v>
      </c>
      <c r="FT45" s="6691"/>
      <c r="FU45" s="2609">
        <v>1</v>
      </c>
      <c r="FV45" s="2609">
        <v>1</v>
      </c>
      <c r="FW45" s="1731">
        <f t="shared" si="63"/>
        <v>0</v>
      </c>
      <c r="FX45" s="1732">
        <v>0</v>
      </c>
      <c r="FY45" s="2587">
        <f t="shared" si="85"/>
        <v>1</v>
      </c>
      <c r="FZ45" s="1731">
        <f t="shared" si="65"/>
        <v>0</v>
      </c>
      <c r="GA45" s="1732">
        <f t="shared" si="189"/>
        <v>1</v>
      </c>
      <c r="GB45" s="1">
        <f t="shared" si="87"/>
        <v>1</v>
      </c>
      <c r="GC45" s="2219">
        <v>0</v>
      </c>
      <c r="GD45" s="1895">
        <v>1</v>
      </c>
      <c r="GE45" s="2153" t="s">
        <v>15</v>
      </c>
      <c r="GF45" s="2153" t="s">
        <v>38</v>
      </c>
      <c r="GG45" s="2105" t="s">
        <v>19</v>
      </c>
      <c r="GH45" s="2105" t="s">
        <v>20</v>
      </c>
      <c r="GI45" s="2105" t="s">
        <v>16</v>
      </c>
      <c r="GJ45" s="2105" t="s">
        <v>16</v>
      </c>
      <c r="GK45" s="2105" t="s">
        <v>20</v>
      </c>
      <c r="GL45" s="2157" t="s">
        <v>19</v>
      </c>
      <c r="GM45" s="623" t="s">
        <v>1243</v>
      </c>
      <c r="GN45" s="1968" t="s">
        <v>1241</v>
      </c>
      <c r="GO45" s="2381">
        <v>1</v>
      </c>
      <c r="GP45" s="2091">
        <v>0</v>
      </c>
      <c r="GQ45" s="2086">
        <v>0</v>
      </c>
      <c r="GR45" s="2086">
        <v>0</v>
      </c>
      <c r="GS45" s="1895">
        <v>0</v>
      </c>
      <c r="GT45" s="2086">
        <v>0</v>
      </c>
      <c r="GU45" s="2086">
        <v>1</v>
      </c>
      <c r="GV45" s="1895">
        <v>0</v>
      </c>
    </row>
    <row r="46" spans="1:204" ht="38.25" customHeight="1" x14ac:dyDescent="0.25">
      <c r="B46" s="7221"/>
      <c r="C46" s="5685"/>
      <c r="D46" s="7164"/>
      <c r="E46" s="5685"/>
      <c r="F46" s="7218"/>
      <c r="G46" s="7218"/>
      <c r="H46" s="5707"/>
      <c r="I46" s="5707"/>
      <c r="J46" s="5707"/>
      <c r="K46" s="5707"/>
      <c r="L46" s="5707"/>
      <c r="M46" s="5707"/>
      <c r="N46" s="5707"/>
      <c r="O46" s="5698"/>
      <c r="P46" s="5698"/>
      <c r="Q46" s="5698"/>
      <c r="R46" s="5704"/>
      <c r="S46" s="5698"/>
      <c r="T46" s="5698"/>
      <c r="U46" s="7127"/>
      <c r="V46" s="5698"/>
      <c r="W46" s="7206"/>
      <c r="X46" s="5692"/>
      <c r="Y46" s="2157" t="s">
        <v>29</v>
      </c>
      <c r="Z46" s="5427" t="s">
        <v>1242</v>
      </c>
      <c r="AA46" s="5498" t="s">
        <v>1061</v>
      </c>
      <c r="AB46" s="5499">
        <v>1</v>
      </c>
      <c r="AC46" s="170">
        <v>0</v>
      </c>
      <c r="AD46" s="452">
        <f t="shared" si="190"/>
        <v>0</v>
      </c>
      <c r="AE46" s="170">
        <v>1</v>
      </c>
      <c r="AF46" s="452">
        <f t="shared" si="191"/>
        <v>1</v>
      </c>
      <c r="AG46" s="170">
        <v>0</v>
      </c>
      <c r="AH46" s="452">
        <f t="shared" si="192"/>
        <v>0</v>
      </c>
      <c r="AI46" s="170">
        <v>0</v>
      </c>
      <c r="AJ46" s="599">
        <f t="shared" si="193"/>
        <v>0</v>
      </c>
      <c r="AK46" s="183">
        <f t="shared" si="183"/>
        <v>1</v>
      </c>
      <c r="AL46" s="2302">
        <v>4</v>
      </c>
      <c r="AM46" s="971" t="s">
        <v>2686</v>
      </c>
      <c r="AN46" s="1039" t="s">
        <v>2688</v>
      </c>
      <c r="AO46" s="1039" t="s">
        <v>2687</v>
      </c>
      <c r="AP46" s="1039" t="s">
        <v>555</v>
      </c>
      <c r="AQ46" s="970">
        <v>100</v>
      </c>
      <c r="AR46" s="1039" t="s">
        <v>1547</v>
      </c>
      <c r="AS46" s="1039" t="s">
        <v>1579</v>
      </c>
      <c r="AT46" s="2274"/>
      <c r="AU46" s="920" t="s">
        <v>1704</v>
      </c>
      <c r="AW46" s="5335">
        <v>1</v>
      </c>
      <c r="AX46" s="4410">
        <f t="shared" si="5"/>
        <v>0</v>
      </c>
      <c r="AY46" s="4431">
        <f t="shared" si="6"/>
        <v>0</v>
      </c>
      <c r="AZ46" s="4411">
        <f t="shared" si="7"/>
        <v>0</v>
      </c>
      <c r="BA46" s="4420" t="e">
        <f t="shared" si="8"/>
        <v>#DIV/0!</v>
      </c>
      <c r="BB46" s="4421">
        <f t="shared" si="9"/>
        <v>2</v>
      </c>
      <c r="BC46" s="4104">
        <f t="shared" si="159"/>
        <v>-1</v>
      </c>
      <c r="BD46" s="4117">
        <f t="shared" si="160"/>
        <v>2</v>
      </c>
      <c r="BE46" s="4430">
        <f t="shared" si="161"/>
        <v>0</v>
      </c>
      <c r="BF46" s="6647">
        <v>1</v>
      </c>
      <c r="BG46" s="6648"/>
      <c r="BH46" s="3937">
        <f t="shared" si="68"/>
        <v>0</v>
      </c>
      <c r="BI46" s="3782">
        <f t="shared" si="69"/>
        <v>0</v>
      </c>
      <c r="BJ46" s="4061">
        <f t="shared" si="13"/>
        <v>0</v>
      </c>
      <c r="BK46" s="4062" t="e">
        <f t="shared" si="14"/>
        <v>#DIV/0!</v>
      </c>
      <c r="BL46" s="3731">
        <f t="shared" si="15"/>
        <v>2</v>
      </c>
      <c r="BM46" s="3122">
        <f t="shared" si="16"/>
        <v>-1</v>
      </c>
      <c r="BN46" s="3120">
        <f t="shared" si="17"/>
        <v>2</v>
      </c>
      <c r="BO46" s="3780">
        <f t="shared" si="162"/>
        <v>0</v>
      </c>
      <c r="BP46" s="3494"/>
      <c r="BQ46" s="6690">
        <v>1</v>
      </c>
      <c r="BR46" s="6691"/>
      <c r="BS46" s="2869">
        <f t="shared" si="197"/>
        <v>1</v>
      </c>
      <c r="BT46" s="2576">
        <f t="shared" si="184"/>
        <v>2</v>
      </c>
      <c r="BU46" s="2987">
        <f t="shared" si="21"/>
        <v>-1</v>
      </c>
      <c r="BV46" s="1701">
        <f t="shared" si="22"/>
        <v>2</v>
      </c>
      <c r="BW46" s="2587">
        <f t="shared" si="23"/>
        <v>2</v>
      </c>
      <c r="BX46" s="2991">
        <f t="shared" si="24"/>
        <v>-1</v>
      </c>
      <c r="BY46" s="1701">
        <f t="shared" si="25"/>
        <v>2</v>
      </c>
      <c r="BZ46" s="3151"/>
      <c r="CA46" s="6967">
        <v>1</v>
      </c>
      <c r="CB46" s="6818"/>
      <c r="CC46" s="2229">
        <v>0</v>
      </c>
      <c r="CD46" s="2230">
        <v>0</v>
      </c>
      <c r="CE46" s="2359">
        <f t="shared" si="71"/>
        <v>0</v>
      </c>
      <c r="CF46" s="2231">
        <v>0</v>
      </c>
      <c r="CG46" s="2232">
        <f t="shared" si="27"/>
        <v>0</v>
      </c>
      <c r="CH46" s="2387">
        <f t="shared" si="72"/>
        <v>1</v>
      </c>
      <c r="CI46" s="2231">
        <f t="shared" si="28"/>
        <v>0</v>
      </c>
      <c r="CJ46" s="5372">
        <v>43</v>
      </c>
      <c r="CK46" s="2479"/>
      <c r="CL46" s="2479"/>
      <c r="CM46" s="921"/>
      <c r="CY46" s="6388">
        <v>1</v>
      </c>
      <c r="CZ46" s="6389"/>
      <c r="DA46" s="4435">
        <v>0</v>
      </c>
      <c r="DB46" s="4435">
        <v>0</v>
      </c>
      <c r="DC46" s="4415">
        <f t="shared" si="29"/>
        <v>0</v>
      </c>
      <c r="DD46" s="4324">
        <v>0</v>
      </c>
      <c r="DE46" s="4416">
        <f t="shared" si="73"/>
        <v>2</v>
      </c>
      <c r="DF46" s="4099">
        <f t="shared" si="31"/>
        <v>-1</v>
      </c>
      <c r="DG46" s="4117">
        <f t="shared" si="88"/>
        <v>2</v>
      </c>
      <c r="DH46" s="6390">
        <v>1</v>
      </c>
      <c r="DI46" s="6391"/>
      <c r="DJ46" s="5041">
        <v>0</v>
      </c>
      <c r="DK46" s="5041">
        <v>0</v>
      </c>
      <c r="DL46" s="4426">
        <f t="shared" si="33"/>
        <v>0</v>
      </c>
      <c r="DM46" s="4427">
        <v>0</v>
      </c>
      <c r="DN46" s="4428">
        <f t="shared" si="74"/>
        <v>2</v>
      </c>
      <c r="DO46" s="4099">
        <f t="shared" si="35"/>
        <v>-1</v>
      </c>
      <c r="DP46" s="4117">
        <f t="shared" si="36"/>
        <v>2</v>
      </c>
      <c r="DQ46" s="6379">
        <v>1</v>
      </c>
      <c r="DR46" s="6380"/>
      <c r="DS46" s="4439">
        <v>0</v>
      </c>
      <c r="DT46" s="4439">
        <v>0</v>
      </c>
      <c r="DU46" s="4947">
        <f t="shared" si="37"/>
        <v>0</v>
      </c>
      <c r="DV46" s="2682">
        <v>0</v>
      </c>
      <c r="DW46" s="2683">
        <f t="shared" si="75"/>
        <v>2</v>
      </c>
      <c r="DX46" s="4099">
        <f t="shared" si="39"/>
        <v>-1</v>
      </c>
      <c r="DY46" s="4117">
        <f t="shared" si="40"/>
        <v>2</v>
      </c>
      <c r="DZ46" s="6388">
        <v>1</v>
      </c>
      <c r="EA46" s="6389"/>
      <c r="EB46" s="3580">
        <v>0</v>
      </c>
      <c r="EC46" s="3580">
        <v>0</v>
      </c>
      <c r="ED46" s="3225">
        <f t="shared" si="41"/>
        <v>0</v>
      </c>
      <c r="EE46" s="1732">
        <v>0</v>
      </c>
      <c r="EF46" s="3581">
        <f t="shared" si="76"/>
        <v>2</v>
      </c>
      <c r="EG46" s="1731">
        <f t="shared" si="43"/>
        <v>-1</v>
      </c>
      <c r="EH46" s="1732">
        <f t="shared" si="106"/>
        <v>2</v>
      </c>
      <c r="EI46" s="6390">
        <v>1</v>
      </c>
      <c r="EJ46" s="6391"/>
      <c r="EK46" s="3583">
        <v>0</v>
      </c>
      <c r="EL46" s="3583">
        <v>0</v>
      </c>
      <c r="EM46" s="1808">
        <f t="shared" si="45"/>
        <v>0</v>
      </c>
      <c r="EN46" s="1732">
        <v>0</v>
      </c>
      <c r="EO46" s="3341">
        <f t="shared" si="77"/>
        <v>2</v>
      </c>
      <c r="EP46" s="1731">
        <f t="shared" si="47"/>
        <v>-1</v>
      </c>
      <c r="EQ46" s="1732">
        <f t="shared" si="48"/>
        <v>2</v>
      </c>
      <c r="ER46" s="6379">
        <v>1</v>
      </c>
      <c r="ES46" s="6380"/>
      <c r="ET46" s="3960">
        <v>0</v>
      </c>
      <c r="EU46" s="3960">
        <v>0</v>
      </c>
      <c r="EV46" s="1731">
        <f t="shared" si="49"/>
        <v>0</v>
      </c>
      <c r="EW46" s="1732">
        <v>0</v>
      </c>
      <c r="EX46" s="3621">
        <f t="shared" si="78"/>
        <v>2</v>
      </c>
      <c r="EY46" s="1731">
        <f t="shared" si="51"/>
        <v>-1</v>
      </c>
      <c r="EZ46" s="3951">
        <f t="shared" si="52"/>
        <v>2</v>
      </c>
      <c r="FA46" s="6690">
        <v>1</v>
      </c>
      <c r="FB46" s="6691"/>
      <c r="FC46" s="2609">
        <v>1</v>
      </c>
      <c r="FD46" s="2609">
        <v>1</v>
      </c>
      <c r="FE46" s="2011">
        <f t="shared" si="185"/>
        <v>0</v>
      </c>
      <c r="FF46" s="1732">
        <v>0</v>
      </c>
      <c r="FG46" s="2587">
        <f t="shared" si="55"/>
        <v>1</v>
      </c>
      <c r="FH46" s="1731">
        <f t="shared" si="56"/>
        <v>0</v>
      </c>
      <c r="FI46" s="1732">
        <f t="shared" si="186"/>
        <v>1</v>
      </c>
      <c r="FJ46" s="6690">
        <v>1</v>
      </c>
      <c r="FK46" s="6691"/>
      <c r="FL46" s="2609">
        <v>0</v>
      </c>
      <c r="FM46" s="2609">
        <v>1</v>
      </c>
      <c r="FN46" s="1731">
        <f t="shared" si="58"/>
        <v>-1</v>
      </c>
      <c r="FO46" s="1732">
        <v>0</v>
      </c>
      <c r="FP46" s="2587">
        <f t="shared" si="60"/>
        <v>2</v>
      </c>
      <c r="FQ46" s="1731">
        <f t="shared" si="61"/>
        <v>-1</v>
      </c>
      <c r="FR46" s="1732">
        <f t="shared" si="188"/>
        <v>2</v>
      </c>
      <c r="FS46" s="6690">
        <v>1</v>
      </c>
      <c r="FT46" s="6691"/>
      <c r="FU46" s="2609">
        <v>0</v>
      </c>
      <c r="FV46" s="2609">
        <v>0</v>
      </c>
      <c r="FW46" s="1731">
        <f t="shared" si="63"/>
        <v>0</v>
      </c>
      <c r="FX46" s="1732">
        <v>0</v>
      </c>
      <c r="FY46" s="2587">
        <f t="shared" si="85"/>
        <v>2</v>
      </c>
      <c r="FZ46" s="1731">
        <f t="shared" si="65"/>
        <v>-1</v>
      </c>
      <c r="GA46" s="1732">
        <f t="shared" si="189"/>
        <v>2</v>
      </c>
      <c r="GB46" s="1">
        <f t="shared" si="87"/>
        <v>0</v>
      </c>
      <c r="GC46" s="2219">
        <v>0</v>
      </c>
      <c r="GD46" s="1895">
        <v>1</v>
      </c>
      <c r="GE46" s="2153" t="s">
        <v>15</v>
      </c>
      <c r="GF46" s="2153" t="s">
        <v>38</v>
      </c>
      <c r="GG46" s="2105" t="s">
        <v>19</v>
      </c>
      <c r="GH46" s="2105" t="s">
        <v>20</v>
      </c>
      <c r="GI46" s="2105" t="s">
        <v>16</v>
      </c>
      <c r="GJ46" s="2105" t="s">
        <v>16</v>
      </c>
      <c r="GK46" s="2105" t="s">
        <v>20</v>
      </c>
      <c r="GL46" s="2157" t="s">
        <v>29</v>
      </c>
      <c r="GM46" s="623" t="s">
        <v>1242</v>
      </c>
      <c r="GN46" s="435" t="s">
        <v>1061</v>
      </c>
      <c r="GO46" s="2381">
        <v>1</v>
      </c>
      <c r="GP46" s="2091">
        <v>0</v>
      </c>
      <c r="GQ46" s="2086">
        <v>0</v>
      </c>
      <c r="GR46" s="2086">
        <v>0</v>
      </c>
      <c r="GS46" s="1895">
        <v>0</v>
      </c>
      <c r="GT46" s="2086">
        <v>0</v>
      </c>
      <c r="GU46" s="2086">
        <v>1</v>
      </c>
      <c r="GV46" s="1895">
        <v>0</v>
      </c>
    </row>
    <row r="47" spans="1:204" ht="51" x14ac:dyDescent="0.25">
      <c r="B47" s="7221"/>
      <c r="C47" s="5685"/>
      <c r="D47" s="7164"/>
      <c r="E47" s="5685"/>
      <c r="F47" s="7218"/>
      <c r="G47" s="7218"/>
      <c r="H47" s="5707"/>
      <c r="I47" s="5707"/>
      <c r="J47" s="5707"/>
      <c r="K47" s="5707"/>
      <c r="L47" s="5707"/>
      <c r="M47" s="5707"/>
      <c r="N47" s="5707"/>
      <c r="O47" s="5698"/>
      <c r="P47" s="5698"/>
      <c r="Q47" s="5698"/>
      <c r="R47" s="5704"/>
      <c r="S47" s="5698"/>
      <c r="T47" s="5698"/>
      <c r="U47" s="7127"/>
      <c r="V47" s="5698"/>
      <c r="W47" s="7206"/>
      <c r="X47" s="5692"/>
      <c r="Y47" s="2157" t="s">
        <v>17</v>
      </c>
      <c r="Z47" s="5427" t="s">
        <v>1243</v>
      </c>
      <c r="AA47" s="5500" t="s">
        <v>1244</v>
      </c>
      <c r="AB47" s="5499">
        <v>4</v>
      </c>
      <c r="AC47" s="170">
        <v>1</v>
      </c>
      <c r="AD47" s="452">
        <f t="shared" si="190"/>
        <v>0.25</v>
      </c>
      <c r="AE47" s="170">
        <v>1</v>
      </c>
      <c r="AF47" s="452">
        <f t="shared" si="191"/>
        <v>0.25</v>
      </c>
      <c r="AG47" s="170">
        <v>1</v>
      </c>
      <c r="AH47" s="452">
        <f t="shared" si="192"/>
        <v>0.25</v>
      </c>
      <c r="AI47" s="170">
        <v>1</v>
      </c>
      <c r="AJ47" s="599">
        <f t="shared" si="193"/>
        <v>0.25</v>
      </c>
      <c r="AK47" s="183">
        <f t="shared" si="183"/>
        <v>1</v>
      </c>
      <c r="AL47" s="2302">
        <v>5</v>
      </c>
      <c r="AM47" s="971" t="s">
        <v>2689</v>
      </c>
      <c r="AN47" s="971" t="s">
        <v>2692</v>
      </c>
      <c r="AO47" s="1039" t="s">
        <v>2690</v>
      </c>
      <c r="AP47" s="1039" t="s">
        <v>2693</v>
      </c>
      <c r="AQ47" s="970">
        <v>100</v>
      </c>
      <c r="AR47" s="1039" t="s">
        <v>2691</v>
      </c>
      <c r="AS47" s="1039" t="s">
        <v>1579</v>
      </c>
      <c r="AT47" s="2274"/>
      <c r="AU47" s="920" t="s">
        <v>1704</v>
      </c>
      <c r="AW47" s="5335">
        <v>4</v>
      </c>
      <c r="AX47" s="4410">
        <f t="shared" si="5"/>
        <v>1</v>
      </c>
      <c r="AY47" s="4431">
        <f t="shared" si="6"/>
        <v>1</v>
      </c>
      <c r="AZ47" s="4411">
        <f t="shared" si="7"/>
        <v>0</v>
      </c>
      <c r="BA47" s="4420">
        <f t="shared" si="8"/>
        <v>1</v>
      </c>
      <c r="BB47" s="4421">
        <f t="shared" si="9"/>
        <v>5</v>
      </c>
      <c r="BC47" s="4104">
        <f t="shared" si="159"/>
        <v>-1</v>
      </c>
      <c r="BD47" s="4117">
        <f t="shared" si="160"/>
        <v>1.25</v>
      </c>
      <c r="BE47" s="4430">
        <f t="shared" si="161"/>
        <v>0</v>
      </c>
      <c r="BF47" s="6647">
        <v>4</v>
      </c>
      <c r="BG47" s="6648"/>
      <c r="BH47" s="3937">
        <f t="shared" si="68"/>
        <v>1</v>
      </c>
      <c r="BI47" s="3782">
        <f t="shared" si="69"/>
        <v>1</v>
      </c>
      <c r="BJ47" s="4061">
        <f t="shared" si="13"/>
        <v>0</v>
      </c>
      <c r="BK47" s="4062">
        <f t="shared" si="14"/>
        <v>1</v>
      </c>
      <c r="BL47" s="3731">
        <f t="shared" si="15"/>
        <v>4</v>
      </c>
      <c r="BM47" s="3122">
        <f t="shared" si="16"/>
        <v>0</v>
      </c>
      <c r="BN47" s="3120">
        <f t="shared" si="17"/>
        <v>1</v>
      </c>
      <c r="BO47" s="3780">
        <f t="shared" si="162"/>
        <v>0</v>
      </c>
      <c r="BP47" s="3494"/>
      <c r="BQ47" s="6690">
        <v>4</v>
      </c>
      <c r="BR47" s="6691"/>
      <c r="BS47" s="2869">
        <f t="shared" ref="BS47:BS63" si="198">SUM(FC47+FL47+FU47)</f>
        <v>1</v>
      </c>
      <c r="BT47" s="2576">
        <f t="shared" si="184"/>
        <v>2</v>
      </c>
      <c r="BU47" s="2987">
        <f t="shared" si="21"/>
        <v>-1</v>
      </c>
      <c r="BV47" s="1701">
        <f t="shared" si="22"/>
        <v>2</v>
      </c>
      <c r="BW47" s="2587">
        <f t="shared" si="23"/>
        <v>3</v>
      </c>
      <c r="BX47" s="2991">
        <f t="shared" si="24"/>
        <v>1</v>
      </c>
      <c r="BY47" s="1701">
        <f t="shared" si="25"/>
        <v>0.75</v>
      </c>
      <c r="BZ47" s="3151"/>
      <c r="CA47" s="6967">
        <v>4</v>
      </c>
      <c r="CB47" s="6818"/>
      <c r="CC47" s="2229">
        <v>1</v>
      </c>
      <c r="CD47" s="2230">
        <v>1</v>
      </c>
      <c r="CE47" s="2359">
        <f t="shared" si="71"/>
        <v>0</v>
      </c>
      <c r="CF47" s="2231">
        <f t="shared" ref="CF47" si="199">CD47/CC47</f>
        <v>1</v>
      </c>
      <c r="CG47" s="2232">
        <f t="shared" si="27"/>
        <v>1</v>
      </c>
      <c r="CH47" s="2387">
        <f t="shared" si="72"/>
        <v>3</v>
      </c>
      <c r="CI47" s="2231">
        <f t="shared" si="28"/>
        <v>0.25</v>
      </c>
      <c r="CJ47" s="5369">
        <v>44</v>
      </c>
      <c r="CK47" s="2479"/>
      <c r="CL47" s="2479"/>
      <c r="CM47" s="921"/>
      <c r="CY47" s="6388">
        <v>4</v>
      </c>
      <c r="CZ47" s="6389"/>
      <c r="DA47" s="4435">
        <v>1</v>
      </c>
      <c r="DB47" s="4435">
        <v>1</v>
      </c>
      <c r="DC47" s="4415">
        <f t="shared" si="29"/>
        <v>0</v>
      </c>
      <c r="DD47" s="4324">
        <v>0</v>
      </c>
      <c r="DE47" s="4416">
        <f t="shared" si="73"/>
        <v>5</v>
      </c>
      <c r="DF47" s="4099">
        <f t="shared" si="31"/>
        <v>-1</v>
      </c>
      <c r="DG47" s="4117">
        <f t="shared" si="88"/>
        <v>1.25</v>
      </c>
      <c r="DH47" s="6390">
        <v>4</v>
      </c>
      <c r="DI47" s="6391"/>
      <c r="DJ47" s="5041">
        <v>0</v>
      </c>
      <c r="DK47" s="5041">
        <v>0</v>
      </c>
      <c r="DL47" s="4426">
        <f t="shared" si="33"/>
        <v>0</v>
      </c>
      <c r="DM47" s="4427">
        <v>0</v>
      </c>
      <c r="DN47" s="4428">
        <f t="shared" si="74"/>
        <v>5</v>
      </c>
      <c r="DO47" s="4099">
        <f t="shared" si="35"/>
        <v>-1</v>
      </c>
      <c r="DP47" s="4117">
        <f t="shared" si="36"/>
        <v>1.25</v>
      </c>
      <c r="DQ47" s="6379">
        <v>4</v>
      </c>
      <c r="DR47" s="6380"/>
      <c r="DS47" s="4439">
        <v>0</v>
      </c>
      <c r="DT47" s="4439">
        <v>0</v>
      </c>
      <c r="DU47" s="4947">
        <f t="shared" si="37"/>
        <v>0</v>
      </c>
      <c r="DV47" s="2682" t="e">
        <f t="shared" ref="DV47" si="200">DT47/DS47</f>
        <v>#DIV/0!</v>
      </c>
      <c r="DW47" s="2683">
        <f t="shared" si="75"/>
        <v>5</v>
      </c>
      <c r="DX47" s="4099">
        <f t="shared" si="39"/>
        <v>-1</v>
      </c>
      <c r="DY47" s="4117">
        <f t="shared" si="40"/>
        <v>1.25</v>
      </c>
      <c r="DZ47" s="6388">
        <v>4</v>
      </c>
      <c r="EA47" s="6389"/>
      <c r="EB47" s="3580">
        <v>0</v>
      </c>
      <c r="EC47" s="3580">
        <v>0</v>
      </c>
      <c r="ED47" s="3225">
        <f t="shared" si="41"/>
        <v>0</v>
      </c>
      <c r="EE47" s="1732">
        <v>0</v>
      </c>
      <c r="EF47" s="3581">
        <f t="shared" si="76"/>
        <v>3</v>
      </c>
      <c r="EG47" s="1731">
        <f t="shared" si="43"/>
        <v>1</v>
      </c>
      <c r="EH47" s="1732">
        <f t="shared" si="106"/>
        <v>0.75</v>
      </c>
      <c r="EI47" s="6390">
        <v>4</v>
      </c>
      <c r="EJ47" s="6391"/>
      <c r="EK47" s="3583">
        <v>0</v>
      </c>
      <c r="EL47" s="3583">
        <v>0</v>
      </c>
      <c r="EM47" s="1808">
        <f t="shared" si="45"/>
        <v>0</v>
      </c>
      <c r="EN47" s="1732">
        <v>0</v>
      </c>
      <c r="EO47" s="3341">
        <f t="shared" si="77"/>
        <v>3</v>
      </c>
      <c r="EP47" s="1731">
        <f t="shared" si="47"/>
        <v>1</v>
      </c>
      <c r="EQ47" s="1732">
        <f t="shared" si="48"/>
        <v>0.75</v>
      </c>
      <c r="ER47" s="6379">
        <v>4</v>
      </c>
      <c r="ES47" s="6380"/>
      <c r="ET47" s="3960">
        <v>1</v>
      </c>
      <c r="EU47" s="3960">
        <v>1</v>
      </c>
      <c r="EV47" s="1731">
        <f t="shared" si="49"/>
        <v>0</v>
      </c>
      <c r="EW47" s="1732">
        <f t="shared" ref="EW47" si="201">EU47/ET47</f>
        <v>1</v>
      </c>
      <c r="EX47" s="3621">
        <f t="shared" si="78"/>
        <v>4</v>
      </c>
      <c r="EY47" s="1731">
        <f t="shared" si="51"/>
        <v>0</v>
      </c>
      <c r="EZ47" s="1732">
        <f t="shared" si="52"/>
        <v>1</v>
      </c>
      <c r="FA47" s="6690">
        <v>4</v>
      </c>
      <c r="FB47" s="6691"/>
      <c r="FC47" s="2609">
        <v>1</v>
      </c>
      <c r="FD47" s="2609">
        <v>1</v>
      </c>
      <c r="FE47" s="2011">
        <f t="shared" si="185"/>
        <v>0</v>
      </c>
      <c r="FF47" s="1732">
        <v>0</v>
      </c>
      <c r="FG47" s="2587">
        <f t="shared" si="55"/>
        <v>2</v>
      </c>
      <c r="FH47" s="1731">
        <f t="shared" si="56"/>
        <v>2</v>
      </c>
      <c r="FI47" s="1732">
        <f t="shared" si="186"/>
        <v>0.5</v>
      </c>
      <c r="FJ47" s="6690">
        <v>4</v>
      </c>
      <c r="FK47" s="6691"/>
      <c r="FL47" s="2609">
        <v>0</v>
      </c>
      <c r="FM47" s="2609">
        <v>1</v>
      </c>
      <c r="FN47" s="1731">
        <f t="shared" si="58"/>
        <v>-1</v>
      </c>
      <c r="FO47" s="1732">
        <v>0</v>
      </c>
      <c r="FP47" s="2587">
        <f t="shared" si="60"/>
        <v>3</v>
      </c>
      <c r="FQ47" s="1731">
        <f t="shared" si="61"/>
        <v>1</v>
      </c>
      <c r="FR47" s="1732">
        <f t="shared" si="188"/>
        <v>0.75</v>
      </c>
      <c r="FS47" s="6690">
        <v>4</v>
      </c>
      <c r="FT47" s="6691"/>
      <c r="FU47" s="2609">
        <v>0</v>
      </c>
      <c r="FV47" s="2609">
        <v>0</v>
      </c>
      <c r="FW47" s="1731">
        <f t="shared" si="63"/>
        <v>0</v>
      </c>
      <c r="FX47" s="1732" t="e">
        <f t="shared" si="196"/>
        <v>#DIV/0!</v>
      </c>
      <c r="FY47" s="2587">
        <f t="shared" si="85"/>
        <v>3</v>
      </c>
      <c r="FZ47" s="1731">
        <f t="shared" si="65"/>
        <v>1</v>
      </c>
      <c r="GA47" s="1732">
        <f t="shared" si="189"/>
        <v>0.75</v>
      </c>
      <c r="GB47" s="1">
        <f t="shared" si="87"/>
        <v>0</v>
      </c>
      <c r="GC47" s="2219">
        <v>0</v>
      </c>
      <c r="GD47" s="1895">
        <v>1</v>
      </c>
      <c r="GE47" s="2153" t="s">
        <v>15</v>
      </c>
      <c r="GF47" s="2153" t="s">
        <v>38</v>
      </c>
      <c r="GG47" s="2105" t="s">
        <v>19</v>
      </c>
      <c r="GH47" s="2105" t="s">
        <v>20</v>
      </c>
      <c r="GI47" s="2105" t="s">
        <v>16</v>
      </c>
      <c r="GJ47" s="2105" t="s">
        <v>16</v>
      </c>
      <c r="GK47" s="2105" t="s">
        <v>20</v>
      </c>
      <c r="GL47" s="2157" t="s">
        <v>17</v>
      </c>
      <c r="GM47" s="623" t="s">
        <v>1243</v>
      </c>
      <c r="GN47" s="1968" t="s">
        <v>1244</v>
      </c>
      <c r="GO47" s="2381">
        <v>4</v>
      </c>
      <c r="GP47" s="2091">
        <v>1</v>
      </c>
      <c r="GQ47" s="2086">
        <v>1</v>
      </c>
      <c r="GR47" s="2086">
        <v>0</v>
      </c>
      <c r="GS47" s="1895">
        <v>1</v>
      </c>
      <c r="GT47" s="2086">
        <v>1</v>
      </c>
      <c r="GU47" s="2086">
        <v>3</v>
      </c>
      <c r="GV47" s="1895">
        <v>0.25</v>
      </c>
    </row>
    <row r="48" spans="1:204" ht="25.5" customHeight="1" x14ac:dyDescent="0.25">
      <c r="B48" s="7221"/>
      <c r="C48" s="5685"/>
      <c r="D48" s="7164"/>
      <c r="E48" s="5685"/>
      <c r="F48" s="7218"/>
      <c r="G48" s="7218"/>
      <c r="H48" s="5707"/>
      <c r="I48" s="5707"/>
      <c r="J48" s="5707"/>
      <c r="K48" s="5707"/>
      <c r="L48" s="5707"/>
      <c r="M48" s="5707"/>
      <c r="N48" s="5707"/>
      <c r="O48" s="5698"/>
      <c r="P48" s="5698"/>
      <c r="Q48" s="5698"/>
      <c r="R48" s="5704"/>
      <c r="S48" s="5698"/>
      <c r="T48" s="5698"/>
      <c r="U48" s="7127"/>
      <c r="V48" s="5698"/>
      <c r="W48" s="7206"/>
      <c r="X48" s="5692"/>
      <c r="Y48" s="2157" t="s">
        <v>113</v>
      </c>
      <c r="Z48" s="5427" t="s">
        <v>1248</v>
      </c>
      <c r="AA48" s="5500" t="s">
        <v>1245</v>
      </c>
      <c r="AB48" s="5499">
        <v>1</v>
      </c>
      <c r="AC48" s="170">
        <v>0</v>
      </c>
      <c r="AD48" s="452">
        <f t="shared" si="190"/>
        <v>0</v>
      </c>
      <c r="AE48" s="170">
        <v>1</v>
      </c>
      <c r="AF48" s="452">
        <f t="shared" si="191"/>
        <v>1</v>
      </c>
      <c r="AG48" s="170">
        <v>0</v>
      </c>
      <c r="AH48" s="452">
        <f t="shared" si="192"/>
        <v>0</v>
      </c>
      <c r="AI48" s="170">
        <v>0</v>
      </c>
      <c r="AJ48" s="599">
        <f t="shared" si="193"/>
        <v>0</v>
      </c>
      <c r="AK48" s="183">
        <f t="shared" si="183"/>
        <v>1</v>
      </c>
      <c r="AL48" s="2302">
        <v>6</v>
      </c>
      <c r="AM48" s="971" t="s">
        <v>2694</v>
      </c>
      <c r="AN48" s="971" t="s">
        <v>2697</v>
      </c>
      <c r="AO48" s="1039" t="s">
        <v>2695</v>
      </c>
      <c r="AP48" s="1039" t="s">
        <v>2698</v>
      </c>
      <c r="AQ48" s="970">
        <v>100</v>
      </c>
      <c r="AR48" s="1039" t="s">
        <v>2696</v>
      </c>
      <c r="AS48" s="971" t="s">
        <v>1579</v>
      </c>
      <c r="AT48" s="2274"/>
      <c r="AU48" s="920" t="s">
        <v>1704</v>
      </c>
      <c r="AW48" s="5335">
        <v>1</v>
      </c>
      <c r="AX48" s="4410">
        <f t="shared" si="5"/>
        <v>0</v>
      </c>
      <c r="AY48" s="4431">
        <f t="shared" si="6"/>
        <v>0</v>
      </c>
      <c r="AZ48" s="4411">
        <f t="shared" si="7"/>
        <v>0</v>
      </c>
      <c r="BA48" s="4420" t="e">
        <f t="shared" si="8"/>
        <v>#DIV/0!</v>
      </c>
      <c r="BB48" s="4421">
        <f t="shared" si="9"/>
        <v>1</v>
      </c>
      <c r="BC48" s="4104">
        <f t="shared" si="159"/>
        <v>0</v>
      </c>
      <c r="BD48" s="4117">
        <f t="shared" si="160"/>
        <v>1</v>
      </c>
      <c r="BE48" s="4430">
        <f t="shared" si="161"/>
        <v>0</v>
      </c>
      <c r="BF48" s="6647">
        <v>1</v>
      </c>
      <c r="BG48" s="6648"/>
      <c r="BH48" s="3937">
        <f t="shared" si="68"/>
        <v>0</v>
      </c>
      <c r="BI48" s="3782">
        <f t="shared" si="69"/>
        <v>0</v>
      </c>
      <c r="BJ48" s="4061">
        <f t="shared" si="13"/>
        <v>0</v>
      </c>
      <c r="BK48" s="4062" t="e">
        <f t="shared" si="14"/>
        <v>#DIV/0!</v>
      </c>
      <c r="BL48" s="3731">
        <f t="shared" si="15"/>
        <v>1</v>
      </c>
      <c r="BM48" s="3122">
        <f t="shared" si="16"/>
        <v>0</v>
      </c>
      <c r="BN48" s="3120">
        <f t="shared" si="17"/>
        <v>1</v>
      </c>
      <c r="BO48" s="3780">
        <f t="shared" si="162"/>
        <v>0</v>
      </c>
      <c r="BP48" s="3494"/>
      <c r="BQ48" s="6690">
        <v>1</v>
      </c>
      <c r="BR48" s="6691"/>
      <c r="BS48" s="2869">
        <f t="shared" si="198"/>
        <v>1</v>
      </c>
      <c r="BT48" s="2576">
        <f t="shared" si="184"/>
        <v>1</v>
      </c>
      <c r="BU48" s="2987">
        <f t="shared" si="21"/>
        <v>0</v>
      </c>
      <c r="BV48" s="1701">
        <f t="shared" si="22"/>
        <v>1</v>
      </c>
      <c r="BW48" s="2587">
        <f t="shared" si="23"/>
        <v>1</v>
      </c>
      <c r="BX48" s="2991">
        <f t="shared" si="24"/>
        <v>0</v>
      </c>
      <c r="BY48" s="1701">
        <f t="shared" si="25"/>
        <v>1</v>
      </c>
      <c r="BZ48" s="3151"/>
      <c r="CA48" s="6967">
        <v>1</v>
      </c>
      <c r="CB48" s="6818"/>
      <c r="CC48" s="2229">
        <v>0</v>
      </c>
      <c r="CD48" s="2230">
        <v>0</v>
      </c>
      <c r="CE48" s="2359">
        <f t="shared" si="71"/>
        <v>0</v>
      </c>
      <c r="CF48" s="2231">
        <v>0</v>
      </c>
      <c r="CG48" s="2232">
        <f t="shared" si="27"/>
        <v>0</v>
      </c>
      <c r="CH48" s="2387">
        <f t="shared" si="72"/>
        <v>1</v>
      </c>
      <c r="CI48" s="2231">
        <f t="shared" si="28"/>
        <v>0</v>
      </c>
      <c r="CJ48" s="5369">
        <v>45</v>
      </c>
      <c r="CK48" s="942"/>
      <c r="CL48" s="942"/>
      <c r="CM48" s="921"/>
      <c r="CY48" s="6388">
        <v>1</v>
      </c>
      <c r="CZ48" s="6389"/>
      <c r="DA48" s="4435">
        <v>0</v>
      </c>
      <c r="DB48" s="4435">
        <v>0</v>
      </c>
      <c r="DC48" s="4415">
        <f t="shared" si="29"/>
        <v>0</v>
      </c>
      <c r="DD48" s="4324">
        <v>0</v>
      </c>
      <c r="DE48" s="4416">
        <f t="shared" si="73"/>
        <v>1</v>
      </c>
      <c r="DF48" s="4099">
        <f t="shared" si="31"/>
        <v>0</v>
      </c>
      <c r="DG48" s="4117">
        <f t="shared" si="88"/>
        <v>1</v>
      </c>
      <c r="DH48" s="6390">
        <v>1</v>
      </c>
      <c r="DI48" s="6391"/>
      <c r="DJ48" s="5041">
        <v>0</v>
      </c>
      <c r="DK48" s="5041">
        <v>0</v>
      </c>
      <c r="DL48" s="4426">
        <f t="shared" si="33"/>
        <v>0</v>
      </c>
      <c r="DM48" s="4427">
        <v>0</v>
      </c>
      <c r="DN48" s="4428">
        <f t="shared" si="74"/>
        <v>1</v>
      </c>
      <c r="DO48" s="4099">
        <f t="shared" si="35"/>
        <v>0</v>
      </c>
      <c r="DP48" s="4117">
        <f t="shared" si="36"/>
        <v>1</v>
      </c>
      <c r="DQ48" s="6379">
        <v>1</v>
      </c>
      <c r="DR48" s="6380"/>
      <c r="DS48" s="4439">
        <v>0</v>
      </c>
      <c r="DT48" s="4439">
        <v>0</v>
      </c>
      <c r="DU48" s="4947">
        <f t="shared" si="37"/>
        <v>0</v>
      </c>
      <c r="DV48" s="2682">
        <v>0</v>
      </c>
      <c r="DW48" s="2683">
        <f t="shared" si="75"/>
        <v>1</v>
      </c>
      <c r="DX48" s="4099">
        <f t="shared" si="39"/>
        <v>0</v>
      </c>
      <c r="DY48" s="4117">
        <f t="shared" si="40"/>
        <v>1</v>
      </c>
      <c r="DZ48" s="6388">
        <v>1</v>
      </c>
      <c r="EA48" s="6389"/>
      <c r="EB48" s="3580">
        <v>0</v>
      </c>
      <c r="EC48" s="3580">
        <v>0</v>
      </c>
      <c r="ED48" s="3225">
        <f t="shared" si="41"/>
        <v>0</v>
      </c>
      <c r="EE48" s="1732">
        <v>0</v>
      </c>
      <c r="EF48" s="3581">
        <f t="shared" si="76"/>
        <v>1</v>
      </c>
      <c r="EG48" s="1731">
        <f t="shared" si="43"/>
        <v>0</v>
      </c>
      <c r="EH48" s="1732">
        <f t="shared" si="106"/>
        <v>1</v>
      </c>
      <c r="EI48" s="6390">
        <v>1</v>
      </c>
      <c r="EJ48" s="6391"/>
      <c r="EK48" s="3583">
        <v>0</v>
      </c>
      <c r="EL48" s="3583">
        <v>0</v>
      </c>
      <c r="EM48" s="1808">
        <f t="shared" si="45"/>
        <v>0</v>
      </c>
      <c r="EN48" s="1732">
        <v>0</v>
      </c>
      <c r="EO48" s="3341">
        <f t="shared" si="77"/>
        <v>1</v>
      </c>
      <c r="EP48" s="1731">
        <f t="shared" si="47"/>
        <v>0</v>
      </c>
      <c r="EQ48" s="1732">
        <f t="shared" si="48"/>
        <v>1</v>
      </c>
      <c r="ER48" s="6379">
        <v>1</v>
      </c>
      <c r="ES48" s="6380"/>
      <c r="ET48" s="3960">
        <v>0</v>
      </c>
      <c r="EU48" s="3960">
        <v>0</v>
      </c>
      <c r="EV48" s="1731">
        <f t="shared" si="49"/>
        <v>0</v>
      </c>
      <c r="EW48" s="1732">
        <v>0</v>
      </c>
      <c r="EX48" s="3621">
        <f t="shared" si="78"/>
        <v>1</v>
      </c>
      <c r="EY48" s="1731">
        <f t="shared" si="51"/>
        <v>0</v>
      </c>
      <c r="EZ48" s="3951">
        <f t="shared" si="52"/>
        <v>1</v>
      </c>
      <c r="FA48" s="6690">
        <v>1</v>
      </c>
      <c r="FB48" s="6691"/>
      <c r="FC48" s="2609">
        <v>0</v>
      </c>
      <c r="FD48" s="2609">
        <v>0</v>
      </c>
      <c r="FE48" s="2011">
        <f t="shared" si="185"/>
        <v>0</v>
      </c>
      <c r="FF48" s="1732">
        <v>0</v>
      </c>
      <c r="FG48" s="2587">
        <f t="shared" si="55"/>
        <v>0</v>
      </c>
      <c r="FH48" s="1731">
        <f t="shared" si="56"/>
        <v>1</v>
      </c>
      <c r="FI48" s="1732">
        <f t="shared" si="186"/>
        <v>0</v>
      </c>
      <c r="FJ48" s="6690">
        <v>1</v>
      </c>
      <c r="FK48" s="6691"/>
      <c r="FL48" s="2609">
        <v>0</v>
      </c>
      <c r="FM48" s="2609">
        <v>0</v>
      </c>
      <c r="FN48" s="1731">
        <f t="shared" si="58"/>
        <v>0</v>
      </c>
      <c r="FO48" s="1732">
        <v>0</v>
      </c>
      <c r="FP48" s="2587">
        <f t="shared" si="60"/>
        <v>0</v>
      </c>
      <c r="FQ48" s="1731">
        <f t="shared" si="61"/>
        <v>1</v>
      </c>
      <c r="FR48" s="1732">
        <f t="shared" si="188"/>
        <v>0</v>
      </c>
      <c r="FS48" s="6690">
        <v>1</v>
      </c>
      <c r="FT48" s="6691"/>
      <c r="FU48" s="2609">
        <v>1</v>
      </c>
      <c r="FV48" s="2609">
        <v>1</v>
      </c>
      <c r="FW48" s="1731">
        <f t="shared" si="63"/>
        <v>0</v>
      </c>
      <c r="FX48" s="1732">
        <v>0</v>
      </c>
      <c r="FY48" s="2587">
        <f t="shared" si="85"/>
        <v>1</v>
      </c>
      <c r="FZ48" s="1731">
        <f t="shared" si="65"/>
        <v>0</v>
      </c>
      <c r="GA48" s="1732">
        <f t="shared" si="189"/>
        <v>1</v>
      </c>
      <c r="GB48" s="1">
        <f t="shared" si="87"/>
        <v>0</v>
      </c>
      <c r="GC48" s="2219">
        <v>0</v>
      </c>
      <c r="GD48" s="1895">
        <v>1</v>
      </c>
      <c r="GE48" s="2153" t="s">
        <v>15</v>
      </c>
      <c r="GF48" s="2153" t="s">
        <v>38</v>
      </c>
      <c r="GG48" s="2105" t="s">
        <v>19</v>
      </c>
      <c r="GH48" s="2105" t="s">
        <v>20</v>
      </c>
      <c r="GI48" s="2105" t="s">
        <v>16</v>
      </c>
      <c r="GJ48" s="2105" t="s">
        <v>16</v>
      </c>
      <c r="GK48" s="2105" t="s">
        <v>20</v>
      </c>
      <c r="GL48" s="2157" t="s">
        <v>113</v>
      </c>
      <c r="GM48" s="623" t="s">
        <v>1248</v>
      </c>
      <c r="GN48" s="1968" t="s">
        <v>1245</v>
      </c>
      <c r="GO48" s="2381">
        <v>1</v>
      </c>
      <c r="GP48" s="2091">
        <v>0</v>
      </c>
      <c r="GQ48" s="2086">
        <v>0</v>
      </c>
      <c r="GR48" s="2086">
        <v>0</v>
      </c>
      <c r="GS48" s="1895">
        <v>0</v>
      </c>
      <c r="GT48" s="2086">
        <v>0</v>
      </c>
      <c r="GU48" s="2086">
        <v>1</v>
      </c>
      <c r="GV48" s="1895">
        <v>0</v>
      </c>
    </row>
    <row r="49" spans="1:204" ht="64.5" customHeight="1" x14ac:dyDescent="0.25">
      <c r="B49" s="7221"/>
      <c r="C49" s="5686"/>
      <c r="D49" s="7101"/>
      <c r="E49" s="5686"/>
      <c r="F49" s="7198"/>
      <c r="G49" s="7198"/>
      <c r="H49" s="5708"/>
      <c r="I49" s="5708"/>
      <c r="J49" s="5708"/>
      <c r="K49" s="5708"/>
      <c r="L49" s="5708"/>
      <c r="M49" s="5708"/>
      <c r="N49" s="5708"/>
      <c r="O49" s="5699"/>
      <c r="P49" s="5699"/>
      <c r="Q49" s="5699"/>
      <c r="R49" s="5705"/>
      <c r="S49" s="5699"/>
      <c r="T49" s="5699"/>
      <c r="U49" s="7128"/>
      <c r="V49" s="5699"/>
      <c r="W49" s="7207"/>
      <c r="X49" s="5693"/>
      <c r="Y49" s="2158" t="s">
        <v>92</v>
      </c>
      <c r="Z49" s="5428" t="s">
        <v>1246</v>
      </c>
      <c r="AA49" s="5498" t="s">
        <v>1125</v>
      </c>
      <c r="AB49" s="5499">
        <v>2</v>
      </c>
      <c r="AC49" s="187">
        <v>1</v>
      </c>
      <c r="AD49" s="611">
        <f t="shared" si="190"/>
        <v>0.5</v>
      </c>
      <c r="AE49" s="187">
        <v>0</v>
      </c>
      <c r="AF49" s="611">
        <f t="shared" si="191"/>
        <v>0</v>
      </c>
      <c r="AG49" s="187">
        <v>0</v>
      </c>
      <c r="AH49" s="611">
        <f t="shared" si="192"/>
        <v>0</v>
      </c>
      <c r="AI49" s="187">
        <v>1</v>
      </c>
      <c r="AJ49" s="612">
        <f t="shared" si="193"/>
        <v>0.5</v>
      </c>
      <c r="AK49" s="183">
        <f t="shared" si="183"/>
        <v>1</v>
      </c>
      <c r="AL49" s="2302">
        <v>7</v>
      </c>
      <c r="AM49" s="1039" t="s">
        <v>2699</v>
      </c>
      <c r="AN49" s="1039" t="s">
        <v>2701</v>
      </c>
      <c r="AO49" s="1039" t="s">
        <v>2700</v>
      </c>
      <c r="AP49" s="1039" t="s">
        <v>2702</v>
      </c>
      <c r="AQ49" s="970">
        <v>100</v>
      </c>
      <c r="AR49" s="1039" t="s">
        <v>1125</v>
      </c>
      <c r="AS49" s="1039" t="s">
        <v>1579</v>
      </c>
      <c r="AT49" s="2274"/>
      <c r="AU49" s="920" t="s">
        <v>1704</v>
      </c>
      <c r="AW49" s="5335">
        <v>2</v>
      </c>
      <c r="AX49" s="4410">
        <f t="shared" si="5"/>
        <v>1</v>
      </c>
      <c r="AY49" s="4431">
        <f t="shared" si="6"/>
        <v>1</v>
      </c>
      <c r="AZ49" s="4411">
        <f t="shared" si="7"/>
        <v>0</v>
      </c>
      <c r="BA49" s="4420">
        <f t="shared" si="8"/>
        <v>1</v>
      </c>
      <c r="BB49" s="4421">
        <f t="shared" si="9"/>
        <v>2</v>
      </c>
      <c r="BC49" s="4104">
        <f t="shared" si="159"/>
        <v>0</v>
      </c>
      <c r="BD49" s="4117">
        <f t="shared" si="160"/>
        <v>1</v>
      </c>
      <c r="BE49" s="4430">
        <f t="shared" si="161"/>
        <v>0</v>
      </c>
      <c r="BF49" s="6647">
        <v>2</v>
      </c>
      <c r="BG49" s="6648"/>
      <c r="BH49" s="3937">
        <f t="shared" si="68"/>
        <v>0</v>
      </c>
      <c r="BI49" s="3782">
        <f t="shared" si="69"/>
        <v>0</v>
      </c>
      <c r="BJ49" s="4061">
        <f t="shared" si="13"/>
        <v>0</v>
      </c>
      <c r="BK49" s="4062" t="e">
        <f t="shared" si="14"/>
        <v>#DIV/0!</v>
      </c>
      <c r="BL49" s="3731">
        <f t="shared" si="15"/>
        <v>1</v>
      </c>
      <c r="BM49" s="3122">
        <f t="shared" si="16"/>
        <v>1</v>
      </c>
      <c r="BN49" s="3120">
        <f t="shared" si="17"/>
        <v>0.5</v>
      </c>
      <c r="BO49" s="3780">
        <f t="shared" si="162"/>
        <v>0</v>
      </c>
      <c r="BP49" s="3494"/>
      <c r="BQ49" s="6690">
        <v>2</v>
      </c>
      <c r="BR49" s="6691"/>
      <c r="BS49" s="2869">
        <f t="shared" si="198"/>
        <v>0</v>
      </c>
      <c r="BT49" s="2576">
        <f t="shared" si="184"/>
        <v>0</v>
      </c>
      <c r="BU49" s="2987">
        <f t="shared" si="21"/>
        <v>0</v>
      </c>
      <c r="BV49" s="1701" t="e">
        <f t="shared" si="22"/>
        <v>#DIV/0!</v>
      </c>
      <c r="BW49" s="2587">
        <f t="shared" si="23"/>
        <v>1</v>
      </c>
      <c r="BX49" s="2991">
        <f t="shared" si="24"/>
        <v>1</v>
      </c>
      <c r="BY49" s="1701">
        <f t="shared" si="25"/>
        <v>0.5</v>
      </c>
      <c r="BZ49" s="3151"/>
      <c r="CA49" s="6967">
        <v>2</v>
      </c>
      <c r="CB49" s="6818"/>
      <c r="CC49" s="2229">
        <v>1</v>
      </c>
      <c r="CD49" s="2230">
        <v>1</v>
      </c>
      <c r="CE49" s="2359">
        <f t="shared" si="71"/>
        <v>0</v>
      </c>
      <c r="CF49" s="2231">
        <f t="shared" ref="CF49:CF63" si="202">CD49/CC49</f>
        <v>1</v>
      </c>
      <c r="CG49" s="2232">
        <f t="shared" si="27"/>
        <v>1</v>
      </c>
      <c r="CH49" s="2387">
        <f t="shared" si="72"/>
        <v>1</v>
      </c>
      <c r="CI49" s="2231">
        <f t="shared" si="28"/>
        <v>0.5</v>
      </c>
      <c r="CJ49" s="5372">
        <v>46</v>
      </c>
      <c r="CY49" s="6388">
        <v>2</v>
      </c>
      <c r="CZ49" s="6389"/>
      <c r="DA49" s="4435">
        <v>1</v>
      </c>
      <c r="DB49" s="4435">
        <v>1</v>
      </c>
      <c r="DC49" s="4415">
        <f t="shared" si="29"/>
        <v>0</v>
      </c>
      <c r="DD49" s="4324">
        <v>0</v>
      </c>
      <c r="DE49" s="4416">
        <f t="shared" si="73"/>
        <v>2</v>
      </c>
      <c r="DF49" s="4099">
        <f t="shared" si="31"/>
        <v>0</v>
      </c>
      <c r="DG49" s="4117">
        <f t="shared" si="88"/>
        <v>1</v>
      </c>
      <c r="DH49" s="6390">
        <v>2</v>
      </c>
      <c r="DI49" s="6391"/>
      <c r="DJ49" s="5041">
        <v>0</v>
      </c>
      <c r="DK49" s="5041">
        <v>0</v>
      </c>
      <c r="DL49" s="4426">
        <f t="shared" si="33"/>
        <v>0</v>
      </c>
      <c r="DM49" s="4427">
        <v>0</v>
      </c>
      <c r="DN49" s="4428">
        <f t="shared" si="74"/>
        <v>2</v>
      </c>
      <c r="DO49" s="4099">
        <f t="shared" si="35"/>
        <v>0</v>
      </c>
      <c r="DP49" s="4117">
        <f t="shared" si="36"/>
        <v>1</v>
      </c>
      <c r="DQ49" s="6379">
        <v>2</v>
      </c>
      <c r="DR49" s="6380"/>
      <c r="DS49" s="4439">
        <v>0</v>
      </c>
      <c r="DT49" s="4439">
        <v>0</v>
      </c>
      <c r="DU49" s="4947">
        <f t="shared" si="37"/>
        <v>0</v>
      </c>
      <c r="DV49" s="2682" t="e">
        <f t="shared" ref="DV49:DV63" si="203">DT49/DS49</f>
        <v>#DIV/0!</v>
      </c>
      <c r="DW49" s="2683">
        <f t="shared" si="75"/>
        <v>2</v>
      </c>
      <c r="DX49" s="4099">
        <f t="shared" si="39"/>
        <v>0</v>
      </c>
      <c r="DY49" s="4117">
        <f t="shared" si="40"/>
        <v>1</v>
      </c>
      <c r="DZ49" s="6388">
        <v>2</v>
      </c>
      <c r="EA49" s="6389"/>
      <c r="EB49" s="3580">
        <v>0</v>
      </c>
      <c r="EC49" s="3580">
        <v>0</v>
      </c>
      <c r="ED49" s="3225">
        <f t="shared" si="41"/>
        <v>0</v>
      </c>
      <c r="EE49" s="1732">
        <v>0</v>
      </c>
      <c r="EF49" s="3581">
        <f t="shared" si="76"/>
        <v>1</v>
      </c>
      <c r="EG49" s="1731">
        <f t="shared" si="43"/>
        <v>1</v>
      </c>
      <c r="EH49" s="1732">
        <f t="shared" si="106"/>
        <v>0.5</v>
      </c>
      <c r="EI49" s="6390">
        <v>2</v>
      </c>
      <c r="EJ49" s="6391"/>
      <c r="EK49" s="3583">
        <v>0</v>
      </c>
      <c r="EL49" s="3583">
        <v>0</v>
      </c>
      <c r="EM49" s="1808">
        <f t="shared" si="45"/>
        <v>0</v>
      </c>
      <c r="EN49" s="1732">
        <v>0</v>
      </c>
      <c r="EO49" s="3341">
        <f t="shared" si="77"/>
        <v>1</v>
      </c>
      <c r="EP49" s="1731">
        <f t="shared" si="47"/>
        <v>1</v>
      </c>
      <c r="EQ49" s="1732">
        <f t="shared" si="48"/>
        <v>0.5</v>
      </c>
      <c r="ER49" s="6379">
        <v>2</v>
      </c>
      <c r="ES49" s="6380"/>
      <c r="ET49" s="3960">
        <v>0</v>
      </c>
      <c r="EU49" s="3960">
        <v>0</v>
      </c>
      <c r="EV49" s="1731">
        <f t="shared" si="49"/>
        <v>0</v>
      </c>
      <c r="EW49" s="1732" t="e">
        <f t="shared" ref="EW49:EW63" si="204">EU49/ET49</f>
        <v>#DIV/0!</v>
      </c>
      <c r="EX49" s="3621">
        <f t="shared" si="78"/>
        <v>1</v>
      </c>
      <c r="EY49" s="1731">
        <f t="shared" si="51"/>
        <v>1</v>
      </c>
      <c r="EZ49" s="3943">
        <f t="shared" si="52"/>
        <v>0.5</v>
      </c>
      <c r="FA49" s="6690">
        <v>2</v>
      </c>
      <c r="FB49" s="6691"/>
      <c r="FC49" s="2609">
        <v>0</v>
      </c>
      <c r="FD49" s="2609">
        <v>0</v>
      </c>
      <c r="FE49" s="2011">
        <f t="shared" si="185"/>
        <v>0</v>
      </c>
      <c r="FF49" s="1732">
        <v>0</v>
      </c>
      <c r="FG49" s="2587">
        <f t="shared" si="55"/>
        <v>1</v>
      </c>
      <c r="FH49" s="1731">
        <f t="shared" si="56"/>
        <v>1</v>
      </c>
      <c r="FI49" s="1732">
        <f t="shared" si="186"/>
        <v>0.5</v>
      </c>
      <c r="FJ49" s="6690">
        <v>2</v>
      </c>
      <c r="FK49" s="6691"/>
      <c r="FL49" s="2609">
        <v>0</v>
      </c>
      <c r="FM49" s="2609">
        <v>0</v>
      </c>
      <c r="FN49" s="1731">
        <f t="shared" si="58"/>
        <v>0</v>
      </c>
      <c r="FO49" s="1732">
        <v>0</v>
      </c>
      <c r="FP49" s="2587">
        <f t="shared" si="60"/>
        <v>1</v>
      </c>
      <c r="FQ49" s="1731">
        <f t="shared" si="61"/>
        <v>1</v>
      </c>
      <c r="FR49" s="1732">
        <f t="shared" si="188"/>
        <v>0.5</v>
      </c>
      <c r="FS49" s="6690">
        <v>2</v>
      </c>
      <c r="FT49" s="6691"/>
      <c r="FU49" s="2609">
        <v>0</v>
      </c>
      <c r="FV49" s="2609">
        <v>0</v>
      </c>
      <c r="FW49" s="1731">
        <f t="shared" si="63"/>
        <v>0</v>
      </c>
      <c r="FX49" s="1732" t="e">
        <f t="shared" si="196"/>
        <v>#DIV/0!</v>
      </c>
      <c r="FY49" s="2587">
        <f t="shared" si="85"/>
        <v>1</v>
      </c>
      <c r="FZ49" s="1731">
        <f t="shared" si="65"/>
        <v>1</v>
      </c>
      <c r="GA49" s="1732">
        <f t="shared" si="189"/>
        <v>0.5</v>
      </c>
      <c r="GB49" s="1">
        <f t="shared" si="87"/>
        <v>0</v>
      </c>
      <c r="GC49" s="2219">
        <v>0</v>
      </c>
      <c r="GD49" s="1895">
        <v>1</v>
      </c>
      <c r="GE49" s="2153" t="s">
        <v>15</v>
      </c>
      <c r="GF49" s="2153" t="s">
        <v>38</v>
      </c>
      <c r="GG49" s="2105" t="s">
        <v>19</v>
      </c>
      <c r="GH49" s="2105" t="s">
        <v>20</v>
      </c>
      <c r="GI49" s="2105" t="s">
        <v>16</v>
      </c>
      <c r="GJ49" s="2105" t="s">
        <v>16</v>
      </c>
      <c r="GK49" s="2105" t="s">
        <v>20</v>
      </c>
      <c r="GL49" s="2158" t="s">
        <v>92</v>
      </c>
      <c r="GM49" s="624" t="s">
        <v>1246</v>
      </c>
      <c r="GN49" s="435" t="s">
        <v>1125</v>
      </c>
      <c r="GO49" s="2381">
        <v>2</v>
      </c>
      <c r="GP49" s="2092">
        <v>1</v>
      </c>
      <c r="GQ49" s="2086">
        <v>1</v>
      </c>
      <c r="GR49" s="2086">
        <v>0</v>
      </c>
      <c r="GS49" s="1895">
        <v>1</v>
      </c>
      <c r="GT49" s="2086">
        <v>1</v>
      </c>
      <c r="GU49" s="2086">
        <v>1</v>
      </c>
      <c r="GV49" s="1895">
        <v>0.5</v>
      </c>
    </row>
    <row r="50" spans="1:204" ht="38.25" customHeight="1" x14ac:dyDescent="0.25">
      <c r="A50" s="1">
        <f>SUM(A43+1)</f>
        <v>9</v>
      </c>
      <c r="B50" s="7221"/>
      <c r="C50" s="5684">
        <v>108</v>
      </c>
      <c r="D50" s="7100">
        <v>9</v>
      </c>
      <c r="E50" s="7102" t="s">
        <v>40</v>
      </c>
      <c r="F50" s="5706" t="s">
        <v>15</v>
      </c>
      <c r="G50" s="5706" t="s">
        <v>38</v>
      </c>
      <c r="H50" s="5706" t="s">
        <v>17</v>
      </c>
      <c r="I50" s="5706" t="s">
        <v>16</v>
      </c>
      <c r="J50" s="5706" t="s">
        <v>16</v>
      </c>
      <c r="K50" s="5706" t="s">
        <v>17</v>
      </c>
      <c r="L50" s="5706" t="s">
        <v>16</v>
      </c>
      <c r="M50" s="5706" t="s">
        <v>21</v>
      </c>
      <c r="N50" s="5706" t="s">
        <v>579</v>
      </c>
      <c r="O50" s="5697" t="s">
        <v>587</v>
      </c>
      <c r="P50" s="2464" t="s">
        <v>329</v>
      </c>
      <c r="Q50" s="2464" t="s">
        <v>330</v>
      </c>
      <c r="R50" s="5377" t="s">
        <v>336</v>
      </c>
      <c r="S50" s="5697" t="s">
        <v>438</v>
      </c>
      <c r="T50" s="5697" t="s">
        <v>439</v>
      </c>
      <c r="U50" s="7115" t="s">
        <v>711</v>
      </c>
      <c r="V50" s="5697" t="s">
        <v>564</v>
      </c>
      <c r="W50" s="5694">
        <v>14582343.58</v>
      </c>
      <c r="X50" s="5691" t="s">
        <v>41</v>
      </c>
      <c r="Y50" s="2159" t="s">
        <v>16</v>
      </c>
      <c r="Z50" s="5429" t="s">
        <v>1214</v>
      </c>
      <c r="AA50" s="5496" t="s">
        <v>1215</v>
      </c>
      <c r="AB50" s="5508">
        <v>1074</v>
      </c>
      <c r="AC50" s="179">
        <v>268</v>
      </c>
      <c r="AD50" s="440">
        <f>AC50/AB50</f>
        <v>0.24953445065176907</v>
      </c>
      <c r="AE50" s="179">
        <v>270</v>
      </c>
      <c r="AF50" s="440">
        <f>AE50/AB50</f>
        <v>0.25139664804469275</v>
      </c>
      <c r="AG50" s="179">
        <v>268</v>
      </c>
      <c r="AH50" s="440">
        <f>AG50/AB50</f>
        <v>0.24953445065176907</v>
      </c>
      <c r="AI50" s="179">
        <v>268</v>
      </c>
      <c r="AJ50" s="440">
        <f>AI50/AB50</f>
        <v>0.24953445065176907</v>
      </c>
      <c r="AK50" s="183">
        <f t="shared" ref="AK50:AK63" si="205">SUM(AD50+AF50+AH50+AJ50)</f>
        <v>0.99999999999999989</v>
      </c>
      <c r="AL50" s="2305" t="s">
        <v>16</v>
      </c>
      <c r="AM50" s="971" t="s">
        <v>1214</v>
      </c>
      <c r="AN50" s="971" t="s">
        <v>2615</v>
      </c>
      <c r="AO50" s="1039" t="s">
        <v>2613</v>
      </c>
      <c r="AP50" s="1039" t="s">
        <v>2616</v>
      </c>
      <c r="AQ50" s="970">
        <v>100</v>
      </c>
      <c r="AR50" s="1039" t="s">
        <v>2614</v>
      </c>
      <c r="AS50" s="971" t="s">
        <v>1579</v>
      </c>
      <c r="AT50" s="2274"/>
      <c r="AU50" s="920" t="s">
        <v>1704</v>
      </c>
      <c r="AW50" s="5340">
        <v>1074</v>
      </c>
      <c r="AX50" s="4410">
        <f t="shared" si="5"/>
        <v>268</v>
      </c>
      <c r="AY50" s="4431">
        <f t="shared" si="6"/>
        <v>392</v>
      </c>
      <c r="AZ50" s="4411">
        <f t="shared" si="7"/>
        <v>-124</v>
      </c>
      <c r="BA50" s="4420">
        <f t="shared" si="8"/>
        <v>1.4626865671641791</v>
      </c>
      <c r="BB50" s="4421">
        <f t="shared" si="9"/>
        <v>1120</v>
      </c>
      <c r="BC50" s="4104">
        <f t="shared" si="159"/>
        <v>-46</v>
      </c>
      <c r="BD50" s="4117">
        <f t="shared" si="160"/>
        <v>1.042830540037244</v>
      </c>
      <c r="BE50" s="4621">
        <f t="shared" si="161"/>
        <v>0</v>
      </c>
      <c r="BF50" s="6646">
        <v>1074</v>
      </c>
      <c r="BG50" s="6646"/>
      <c r="BH50" s="4019">
        <f t="shared" si="68"/>
        <v>268</v>
      </c>
      <c r="BI50" s="3782">
        <f t="shared" si="69"/>
        <v>728</v>
      </c>
      <c r="BJ50" s="4061">
        <f t="shared" si="13"/>
        <v>-460</v>
      </c>
      <c r="BK50" s="4062">
        <f t="shared" si="14"/>
        <v>2.716417910447761</v>
      </c>
      <c r="BL50" s="3731">
        <f t="shared" si="15"/>
        <v>728</v>
      </c>
      <c r="BM50" s="3122">
        <f t="shared" si="16"/>
        <v>346</v>
      </c>
      <c r="BN50" s="3120">
        <f t="shared" si="17"/>
        <v>0.67783985102420852</v>
      </c>
      <c r="BO50" s="3780">
        <f t="shared" si="162"/>
        <v>0</v>
      </c>
      <c r="BP50" s="3494"/>
      <c r="BQ50" s="6691">
        <v>1074</v>
      </c>
      <c r="BR50" s="6691"/>
      <c r="BS50" s="2869">
        <f t="shared" si="198"/>
        <v>270</v>
      </c>
      <c r="BT50" s="2576">
        <f t="shared" ref="BT50:BT59" si="206">SUM(FD50+FM50+FV50)</f>
        <v>0</v>
      </c>
      <c r="BU50" s="2987">
        <f t="shared" si="21"/>
        <v>270</v>
      </c>
      <c r="BV50" s="1701">
        <f t="shared" si="22"/>
        <v>0</v>
      </c>
      <c r="BW50" s="2587">
        <f t="shared" si="23"/>
        <v>0</v>
      </c>
      <c r="BX50" s="2991">
        <f t="shared" si="24"/>
        <v>1074</v>
      </c>
      <c r="BY50" s="1701">
        <f t="shared" si="25"/>
        <v>0</v>
      </c>
      <c r="BZ50" s="3151"/>
      <c r="CA50" s="6818">
        <v>1074</v>
      </c>
      <c r="CB50" s="6818"/>
      <c r="CC50" s="2229">
        <v>267</v>
      </c>
      <c r="CD50" s="2230">
        <v>0</v>
      </c>
      <c r="CE50" s="2359">
        <f t="shared" si="71"/>
        <v>267</v>
      </c>
      <c r="CF50" s="2231">
        <f t="shared" si="202"/>
        <v>0</v>
      </c>
      <c r="CG50" s="2232">
        <f t="shared" si="27"/>
        <v>0</v>
      </c>
      <c r="CH50" s="2387">
        <f t="shared" si="72"/>
        <v>1074</v>
      </c>
      <c r="CI50" s="2231">
        <f t="shared" si="28"/>
        <v>0</v>
      </c>
      <c r="CJ50" s="5369">
        <v>47</v>
      </c>
      <c r="CY50" s="6376">
        <v>1074</v>
      </c>
      <c r="CZ50" s="6376"/>
      <c r="DA50" s="3631">
        <v>89</v>
      </c>
      <c r="DB50" s="3631">
        <v>254</v>
      </c>
      <c r="DC50" s="4415">
        <f t="shared" si="29"/>
        <v>165</v>
      </c>
      <c r="DD50" s="4324">
        <f t="shared" ref="DD50:DD55" si="207">DB50/DA50</f>
        <v>2.8539325842696628</v>
      </c>
      <c r="DE50" s="4416">
        <f t="shared" si="73"/>
        <v>982</v>
      </c>
      <c r="DF50" s="4099">
        <f t="shared" si="31"/>
        <v>92</v>
      </c>
      <c r="DG50" s="4117">
        <f t="shared" si="88"/>
        <v>0.91433891992551208</v>
      </c>
      <c r="DH50" s="6387">
        <v>1074</v>
      </c>
      <c r="DI50" s="6387"/>
      <c r="DJ50" s="4425">
        <v>89</v>
      </c>
      <c r="DK50" s="4425">
        <v>93</v>
      </c>
      <c r="DL50" s="4426">
        <f t="shared" si="33"/>
        <v>-4</v>
      </c>
      <c r="DM50" s="4427">
        <f t="shared" ref="DM50:DM63" si="208">DK50/DJ50</f>
        <v>1.0449438202247192</v>
      </c>
      <c r="DN50" s="4429">
        <f t="shared" si="74"/>
        <v>1075</v>
      </c>
      <c r="DO50" s="4099">
        <f t="shared" si="35"/>
        <v>-1</v>
      </c>
      <c r="DP50" s="4117">
        <f t="shared" si="36"/>
        <v>1.0009310986964619</v>
      </c>
      <c r="DQ50" s="6380">
        <v>1074</v>
      </c>
      <c r="DR50" s="6380"/>
      <c r="DS50" s="2683">
        <v>90</v>
      </c>
      <c r="DT50" s="2683">
        <v>45</v>
      </c>
      <c r="DU50" s="4441">
        <f t="shared" si="37"/>
        <v>45</v>
      </c>
      <c r="DV50" s="2682">
        <f t="shared" si="203"/>
        <v>0.5</v>
      </c>
      <c r="DW50" s="2683">
        <f>SUM(DT50+DN50)</f>
        <v>1120</v>
      </c>
      <c r="DX50" s="4099">
        <f t="shared" si="39"/>
        <v>-46</v>
      </c>
      <c r="DY50" s="4117">
        <f t="shared" si="40"/>
        <v>1.042830540037244</v>
      </c>
      <c r="DZ50" s="6376">
        <v>1074</v>
      </c>
      <c r="EA50" s="6376"/>
      <c r="EB50" s="3223">
        <v>89</v>
      </c>
      <c r="EC50" s="3223">
        <v>50</v>
      </c>
      <c r="ED50" s="3225">
        <f t="shared" si="41"/>
        <v>-39</v>
      </c>
      <c r="EE50" s="1732">
        <f t="shared" ref="EE50:EE55" si="209">EC50/EB50</f>
        <v>0.5617977528089888</v>
      </c>
      <c r="EF50" s="3276">
        <f t="shared" si="76"/>
        <v>50</v>
      </c>
      <c r="EG50" s="1731">
        <f t="shared" si="43"/>
        <v>1024</v>
      </c>
      <c r="EH50" s="1732">
        <f t="shared" si="106"/>
        <v>4.6554934823091247E-2</v>
      </c>
      <c r="EI50" s="6387">
        <v>1074</v>
      </c>
      <c r="EJ50" s="6387"/>
      <c r="EK50" s="3405">
        <v>89</v>
      </c>
      <c r="EL50" s="2906">
        <v>345</v>
      </c>
      <c r="EM50" s="1808">
        <f t="shared" si="45"/>
        <v>-256</v>
      </c>
      <c r="EN50" s="1732">
        <f t="shared" ref="EN50:EN63" si="210">EL50/EK50</f>
        <v>3.8764044943820224</v>
      </c>
      <c r="EO50" s="3285">
        <f t="shared" si="77"/>
        <v>395</v>
      </c>
      <c r="EP50" s="1731">
        <f t="shared" si="47"/>
        <v>679</v>
      </c>
      <c r="EQ50" s="1732">
        <f t="shared" si="48"/>
        <v>0.36778398510242083</v>
      </c>
      <c r="ER50" s="6380">
        <v>1074</v>
      </c>
      <c r="ES50" s="6380"/>
      <c r="ET50" s="3621">
        <v>90</v>
      </c>
      <c r="EU50" s="3621">
        <v>333</v>
      </c>
      <c r="EV50" s="1731">
        <f t="shared" si="49"/>
        <v>-243</v>
      </c>
      <c r="EW50" s="1732">
        <f t="shared" si="204"/>
        <v>3.7</v>
      </c>
      <c r="EX50" s="3621">
        <f>SUM(EU50+EO50)</f>
        <v>728</v>
      </c>
      <c r="EY50" s="1731">
        <f t="shared" si="51"/>
        <v>346</v>
      </c>
      <c r="EZ50" s="3943">
        <f t="shared" si="52"/>
        <v>0.67783985102420852</v>
      </c>
      <c r="FA50" s="6691">
        <v>1074</v>
      </c>
      <c r="FB50" s="6691"/>
      <c r="FC50" s="2520">
        <v>90</v>
      </c>
      <c r="FD50" s="2520">
        <v>0</v>
      </c>
      <c r="FE50" s="2072">
        <f t="shared" si="185"/>
        <v>-90</v>
      </c>
      <c r="FF50" s="1732">
        <f t="shared" ref="FF50:FF59" si="211">FD50/FC50</f>
        <v>0</v>
      </c>
      <c r="FG50" s="2587">
        <f t="shared" si="55"/>
        <v>0</v>
      </c>
      <c r="FH50" s="1731">
        <f t="shared" si="56"/>
        <v>1074</v>
      </c>
      <c r="FI50" s="1732">
        <f t="shared" si="186"/>
        <v>0</v>
      </c>
      <c r="FJ50" s="6691">
        <v>1074</v>
      </c>
      <c r="FK50" s="6691"/>
      <c r="FL50" s="2520">
        <v>90</v>
      </c>
      <c r="FM50" s="2520">
        <v>0</v>
      </c>
      <c r="FN50" s="1731">
        <f t="shared" si="58"/>
        <v>90</v>
      </c>
      <c r="FO50" s="1732">
        <f t="shared" ref="FO50:FO59" si="212">FM50/FL50</f>
        <v>0</v>
      </c>
      <c r="FP50" s="2587">
        <f t="shared" si="60"/>
        <v>0</v>
      </c>
      <c r="FQ50" s="1731">
        <f t="shared" si="61"/>
        <v>1074</v>
      </c>
      <c r="FR50" s="1732">
        <f t="shared" si="188"/>
        <v>0</v>
      </c>
      <c r="FS50" s="6691">
        <v>1074</v>
      </c>
      <c r="FT50" s="6691"/>
      <c r="FU50" s="2520">
        <v>90</v>
      </c>
      <c r="FV50" s="2520">
        <v>0</v>
      </c>
      <c r="FW50" s="1731">
        <f t="shared" si="63"/>
        <v>90</v>
      </c>
      <c r="FX50" s="1732">
        <f t="shared" si="196"/>
        <v>0</v>
      </c>
      <c r="FY50" s="2587">
        <f t="shared" si="85"/>
        <v>0</v>
      </c>
      <c r="FZ50" s="1731">
        <f t="shared" si="65"/>
        <v>1074</v>
      </c>
      <c r="GA50" s="1732">
        <f t="shared" si="189"/>
        <v>0</v>
      </c>
      <c r="GB50" s="1">
        <f t="shared" si="87"/>
        <v>4.6554934823091247E-2</v>
      </c>
      <c r="GC50" s="2219">
        <v>0</v>
      </c>
      <c r="GD50" s="1895">
        <v>1</v>
      </c>
      <c r="GE50" s="2105" t="s">
        <v>15</v>
      </c>
      <c r="GF50" s="2105" t="s">
        <v>38</v>
      </c>
      <c r="GG50" s="2105" t="s">
        <v>17</v>
      </c>
      <c r="GH50" s="2105" t="s">
        <v>16</v>
      </c>
      <c r="GI50" s="2105" t="s">
        <v>16</v>
      </c>
      <c r="GJ50" s="2105" t="s">
        <v>17</v>
      </c>
      <c r="GK50" s="2105" t="s">
        <v>16</v>
      </c>
      <c r="GL50" s="2159" t="s">
        <v>16</v>
      </c>
      <c r="GM50" s="449" t="s">
        <v>1214</v>
      </c>
      <c r="GN50" s="1967" t="s">
        <v>1215</v>
      </c>
      <c r="GO50" s="2370">
        <v>1074</v>
      </c>
      <c r="GP50" s="2093">
        <v>267</v>
      </c>
      <c r="GQ50" s="2086">
        <v>0</v>
      </c>
      <c r="GR50" s="2086">
        <v>267</v>
      </c>
      <c r="GS50" s="1895">
        <v>0</v>
      </c>
      <c r="GT50" s="2086">
        <v>0</v>
      </c>
      <c r="GU50" s="2086">
        <v>1074</v>
      </c>
      <c r="GV50" s="1895">
        <v>0</v>
      </c>
    </row>
    <row r="51" spans="1:204" ht="51" x14ac:dyDescent="0.25">
      <c r="B51" s="7221"/>
      <c r="C51" s="5685"/>
      <c r="D51" s="7164"/>
      <c r="E51" s="7145"/>
      <c r="F51" s="5707"/>
      <c r="G51" s="5707"/>
      <c r="H51" s="5707"/>
      <c r="I51" s="5707"/>
      <c r="J51" s="5707"/>
      <c r="K51" s="5707"/>
      <c r="L51" s="5707"/>
      <c r="M51" s="5707"/>
      <c r="N51" s="5707"/>
      <c r="O51" s="5698"/>
      <c r="P51" s="1427"/>
      <c r="Q51" s="1427"/>
      <c r="R51" s="5378"/>
      <c r="S51" s="5698"/>
      <c r="T51" s="5698"/>
      <c r="U51" s="7116"/>
      <c r="V51" s="5698"/>
      <c r="W51" s="5695"/>
      <c r="X51" s="5692"/>
      <c r="Y51" s="2163" t="s">
        <v>20</v>
      </c>
      <c r="Z51" s="5430" t="s">
        <v>1216</v>
      </c>
      <c r="AA51" s="5500" t="s">
        <v>1215</v>
      </c>
      <c r="AB51" s="5509">
        <v>576</v>
      </c>
      <c r="AC51" s="170">
        <v>144</v>
      </c>
      <c r="AD51" s="442">
        <f t="shared" ref="AD51:AD58" si="213">AC51/AB51</f>
        <v>0.25</v>
      </c>
      <c r="AE51" s="170">
        <v>144</v>
      </c>
      <c r="AF51" s="442">
        <f t="shared" ref="AF51:AF59" si="214">AE51/AB51</f>
        <v>0.25</v>
      </c>
      <c r="AG51" s="170">
        <v>144</v>
      </c>
      <c r="AH51" s="442">
        <f t="shared" ref="AH51:AH59" si="215">AG51/AB51</f>
        <v>0.25</v>
      </c>
      <c r="AI51" s="170">
        <v>144</v>
      </c>
      <c r="AJ51" s="442">
        <f t="shared" ref="AJ51:AJ58" si="216">AI51/AB51</f>
        <v>0.25</v>
      </c>
      <c r="AK51" s="183">
        <f t="shared" si="205"/>
        <v>1</v>
      </c>
      <c r="AL51" s="2305" t="s">
        <v>20</v>
      </c>
      <c r="AM51" s="971" t="s">
        <v>2617</v>
      </c>
      <c r="AN51" s="971" t="s">
        <v>2619</v>
      </c>
      <c r="AO51" s="1039" t="s">
        <v>2618</v>
      </c>
      <c r="AP51" s="1039" t="s">
        <v>2620</v>
      </c>
      <c r="AQ51" s="970">
        <v>100</v>
      </c>
      <c r="AR51" s="1039" t="s">
        <v>2614</v>
      </c>
      <c r="AS51" s="971" t="s">
        <v>1579</v>
      </c>
      <c r="AT51" s="2274"/>
      <c r="AU51" s="920" t="s">
        <v>1704</v>
      </c>
      <c r="AW51" s="5340">
        <v>576</v>
      </c>
      <c r="AX51" s="4410">
        <f t="shared" si="5"/>
        <v>144</v>
      </c>
      <c r="AY51" s="4431">
        <f t="shared" si="6"/>
        <v>172</v>
      </c>
      <c r="AZ51" s="4411">
        <f t="shared" si="7"/>
        <v>-28</v>
      </c>
      <c r="BA51" s="4420">
        <f t="shared" si="8"/>
        <v>1.1944444444444444</v>
      </c>
      <c r="BB51" s="4421">
        <f t="shared" si="9"/>
        <v>1828</v>
      </c>
      <c r="BC51" s="4104">
        <f t="shared" si="159"/>
        <v>-1252</v>
      </c>
      <c r="BD51" s="4117">
        <f t="shared" si="160"/>
        <v>3.1736111111111112</v>
      </c>
      <c r="BE51" s="4621">
        <f t="shared" si="161"/>
        <v>0</v>
      </c>
      <c r="BF51" s="6646">
        <v>576</v>
      </c>
      <c r="BG51" s="6646"/>
      <c r="BH51" s="4019">
        <f t="shared" si="68"/>
        <v>144</v>
      </c>
      <c r="BI51" s="3782">
        <f t="shared" si="69"/>
        <v>228</v>
      </c>
      <c r="BJ51" s="4061">
        <f t="shared" si="13"/>
        <v>-84</v>
      </c>
      <c r="BK51" s="4062">
        <f t="shared" si="14"/>
        <v>1.5833333333333333</v>
      </c>
      <c r="BL51" s="3731">
        <f t="shared" si="15"/>
        <v>1656</v>
      </c>
      <c r="BM51" s="3122">
        <f t="shared" si="16"/>
        <v>-1080</v>
      </c>
      <c r="BN51" s="3120">
        <f t="shared" si="17"/>
        <v>2.875</v>
      </c>
      <c r="BO51" s="3780">
        <f t="shared" si="162"/>
        <v>0</v>
      </c>
      <c r="BP51" s="3494"/>
      <c r="BQ51" s="6691">
        <v>576</v>
      </c>
      <c r="BR51" s="6691"/>
      <c r="BS51" s="2869">
        <f t="shared" si="198"/>
        <v>144</v>
      </c>
      <c r="BT51" s="2576">
        <f t="shared" si="206"/>
        <v>389</v>
      </c>
      <c r="BU51" s="2987">
        <f t="shared" si="21"/>
        <v>-245</v>
      </c>
      <c r="BV51" s="1701">
        <f t="shared" si="22"/>
        <v>2.7013888888888888</v>
      </c>
      <c r="BW51" s="2587">
        <f t="shared" si="23"/>
        <v>1428</v>
      </c>
      <c r="BX51" s="2991">
        <f t="shared" si="24"/>
        <v>-852</v>
      </c>
      <c r="BY51" s="1701">
        <f t="shared" si="25"/>
        <v>2.4791666666666665</v>
      </c>
      <c r="BZ51" s="3151"/>
      <c r="CA51" s="6818">
        <v>576</v>
      </c>
      <c r="CB51" s="6818"/>
      <c r="CC51" s="2229">
        <v>144</v>
      </c>
      <c r="CD51" s="2230">
        <v>1039</v>
      </c>
      <c r="CE51" s="2359">
        <f t="shared" si="71"/>
        <v>-895</v>
      </c>
      <c r="CF51" s="2231">
        <f t="shared" si="202"/>
        <v>7.2152777777777777</v>
      </c>
      <c r="CG51" s="2232">
        <f t="shared" si="27"/>
        <v>1039</v>
      </c>
      <c r="CH51" s="2387">
        <f t="shared" si="72"/>
        <v>-463</v>
      </c>
      <c r="CI51" s="2231">
        <f t="shared" si="28"/>
        <v>1.8038194444444444</v>
      </c>
      <c r="CJ51" s="5369">
        <v>48</v>
      </c>
      <c r="CY51" s="6376">
        <v>576</v>
      </c>
      <c r="CZ51" s="6376"/>
      <c r="DA51" s="3631">
        <v>48</v>
      </c>
      <c r="DB51" s="3631">
        <v>97</v>
      </c>
      <c r="DC51" s="4415">
        <f t="shared" si="29"/>
        <v>49</v>
      </c>
      <c r="DD51" s="4324">
        <f t="shared" si="207"/>
        <v>2.0208333333333335</v>
      </c>
      <c r="DE51" s="4416">
        <f t="shared" si="73"/>
        <v>1753</v>
      </c>
      <c r="DF51" s="4099">
        <f t="shared" si="31"/>
        <v>-1177</v>
      </c>
      <c r="DG51" s="4117">
        <f t="shared" si="88"/>
        <v>3.0434027777777777</v>
      </c>
      <c r="DH51" s="6387">
        <v>576</v>
      </c>
      <c r="DI51" s="6387"/>
      <c r="DJ51" s="4425">
        <v>48</v>
      </c>
      <c r="DK51" s="4425">
        <v>50</v>
      </c>
      <c r="DL51" s="4426">
        <f t="shared" si="33"/>
        <v>-2</v>
      </c>
      <c r="DM51" s="4427">
        <f t="shared" si="208"/>
        <v>1.0416666666666667</v>
      </c>
      <c r="DN51" s="4429">
        <f t="shared" si="74"/>
        <v>1803</v>
      </c>
      <c r="DO51" s="4099">
        <f t="shared" si="35"/>
        <v>-1227</v>
      </c>
      <c r="DP51" s="4117">
        <f t="shared" si="36"/>
        <v>3.1302083333333335</v>
      </c>
      <c r="DQ51" s="6380">
        <v>576</v>
      </c>
      <c r="DR51" s="6380"/>
      <c r="DS51" s="2685">
        <v>48</v>
      </c>
      <c r="DT51" s="2685">
        <v>25</v>
      </c>
      <c r="DU51" s="4441">
        <f t="shared" si="37"/>
        <v>23</v>
      </c>
      <c r="DV51" s="2682">
        <f t="shared" si="203"/>
        <v>0.52083333333333337</v>
      </c>
      <c r="DW51" s="2683">
        <f t="shared" ref="DW51:DW63" si="217">SUM(DT51+DN51)</f>
        <v>1828</v>
      </c>
      <c r="DX51" s="4099">
        <f t="shared" si="39"/>
        <v>-1252</v>
      </c>
      <c r="DY51" s="4117">
        <f t="shared" si="40"/>
        <v>3.1736111111111112</v>
      </c>
      <c r="DZ51" s="6376">
        <v>576</v>
      </c>
      <c r="EA51" s="6376"/>
      <c r="EB51" s="3223">
        <v>48</v>
      </c>
      <c r="EC51" s="3223">
        <v>52</v>
      </c>
      <c r="ED51" s="3225">
        <f t="shared" si="41"/>
        <v>4</v>
      </c>
      <c r="EE51" s="1732">
        <f t="shared" si="209"/>
        <v>1.0833333333333333</v>
      </c>
      <c r="EF51" s="3276">
        <f t="shared" si="76"/>
        <v>1480</v>
      </c>
      <c r="EG51" s="1731">
        <f t="shared" si="43"/>
        <v>-904</v>
      </c>
      <c r="EH51" s="1732">
        <f t="shared" si="106"/>
        <v>2.5694444444444446</v>
      </c>
      <c r="EI51" s="6387">
        <v>576</v>
      </c>
      <c r="EJ51" s="6387"/>
      <c r="EK51" s="3405">
        <v>48</v>
      </c>
      <c r="EL51" s="2906">
        <v>77</v>
      </c>
      <c r="EM51" s="1808">
        <f t="shared" si="45"/>
        <v>-29</v>
      </c>
      <c r="EN51" s="1732">
        <f t="shared" si="210"/>
        <v>1.6041666666666667</v>
      </c>
      <c r="EO51" s="3285">
        <f t="shared" si="77"/>
        <v>1557</v>
      </c>
      <c r="EP51" s="1731">
        <f t="shared" si="47"/>
        <v>-981</v>
      </c>
      <c r="EQ51" s="1732">
        <f t="shared" si="48"/>
        <v>2.703125</v>
      </c>
      <c r="ER51" s="6380">
        <v>576</v>
      </c>
      <c r="ES51" s="6380"/>
      <c r="ET51" s="3622">
        <v>48</v>
      </c>
      <c r="EU51" s="3622">
        <v>99</v>
      </c>
      <c r="EV51" s="1731">
        <f t="shared" si="49"/>
        <v>-51</v>
      </c>
      <c r="EW51" s="1732">
        <f t="shared" si="204"/>
        <v>2.0625</v>
      </c>
      <c r="EX51" s="3621">
        <f t="shared" si="78"/>
        <v>1656</v>
      </c>
      <c r="EY51" s="1731">
        <f t="shared" si="51"/>
        <v>-1080</v>
      </c>
      <c r="EZ51" s="3951">
        <f t="shared" si="52"/>
        <v>2.875</v>
      </c>
      <c r="FA51" s="6691">
        <v>576</v>
      </c>
      <c r="FB51" s="6691"/>
      <c r="FC51" s="2522">
        <v>48</v>
      </c>
      <c r="FD51" s="2522">
        <v>75</v>
      </c>
      <c r="FE51" s="2072">
        <f t="shared" si="185"/>
        <v>27</v>
      </c>
      <c r="FF51" s="1732">
        <f t="shared" si="211"/>
        <v>1.5625</v>
      </c>
      <c r="FG51" s="2587">
        <f t="shared" si="55"/>
        <v>1114</v>
      </c>
      <c r="FH51" s="1731">
        <f t="shared" si="56"/>
        <v>-538</v>
      </c>
      <c r="FI51" s="1732">
        <f t="shared" si="186"/>
        <v>1.9340277777777777</v>
      </c>
      <c r="FJ51" s="6691">
        <v>576</v>
      </c>
      <c r="FK51" s="6691"/>
      <c r="FL51" s="2522">
        <v>48</v>
      </c>
      <c r="FM51" s="2522">
        <v>76</v>
      </c>
      <c r="FN51" s="1731">
        <f t="shared" si="58"/>
        <v>-28</v>
      </c>
      <c r="FO51" s="1732">
        <f t="shared" si="212"/>
        <v>1.5833333333333333</v>
      </c>
      <c r="FP51" s="2587">
        <f t="shared" si="60"/>
        <v>1190</v>
      </c>
      <c r="FQ51" s="1731">
        <f t="shared" si="61"/>
        <v>-614</v>
      </c>
      <c r="FR51" s="1732">
        <f t="shared" si="188"/>
        <v>2.0659722222222223</v>
      </c>
      <c r="FS51" s="6691">
        <v>576</v>
      </c>
      <c r="FT51" s="6691"/>
      <c r="FU51" s="2522">
        <v>48</v>
      </c>
      <c r="FV51" s="2522">
        <v>238</v>
      </c>
      <c r="FW51" s="1731">
        <f t="shared" si="63"/>
        <v>-190</v>
      </c>
      <c r="FX51" s="1732">
        <f t="shared" si="196"/>
        <v>4.958333333333333</v>
      </c>
      <c r="FY51" s="2587">
        <f t="shared" si="85"/>
        <v>1428</v>
      </c>
      <c r="FZ51" s="1731">
        <f t="shared" si="65"/>
        <v>-852</v>
      </c>
      <c r="GA51" s="1732">
        <f t="shared" si="189"/>
        <v>2.4791666666666665</v>
      </c>
      <c r="GB51" s="1">
        <f t="shared" si="87"/>
        <v>9.0277777777778123E-2</v>
      </c>
      <c r="GC51" s="2219">
        <v>0</v>
      </c>
      <c r="GD51" s="1895">
        <v>1</v>
      </c>
      <c r="GE51" s="2105" t="s">
        <v>15</v>
      </c>
      <c r="GF51" s="2105" t="s">
        <v>38</v>
      </c>
      <c r="GG51" s="2105" t="s">
        <v>17</v>
      </c>
      <c r="GH51" s="2105" t="s">
        <v>16</v>
      </c>
      <c r="GI51" s="2105" t="s">
        <v>16</v>
      </c>
      <c r="GJ51" s="2105" t="s">
        <v>17</v>
      </c>
      <c r="GK51" s="2105" t="s">
        <v>16</v>
      </c>
      <c r="GL51" s="2163" t="s">
        <v>20</v>
      </c>
      <c r="GM51" s="454" t="s">
        <v>1216</v>
      </c>
      <c r="GN51" s="1968" t="s">
        <v>1215</v>
      </c>
      <c r="GO51" s="2366">
        <v>576</v>
      </c>
      <c r="GP51" s="2091">
        <v>144</v>
      </c>
      <c r="GQ51" s="2086">
        <v>1039</v>
      </c>
      <c r="GR51" s="2086">
        <v>-895</v>
      </c>
      <c r="GS51" s="1895">
        <v>7.2152777777777777</v>
      </c>
      <c r="GT51" s="2086">
        <v>1039</v>
      </c>
      <c r="GU51" s="2086">
        <v>-463</v>
      </c>
      <c r="GV51" s="1895">
        <v>1.8038194444444444</v>
      </c>
    </row>
    <row r="52" spans="1:204" ht="51" customHeight="1" x14ac:dyDescent="0.25">
      <c r="B52" s="7221"/>
      <c r="C52" s="5685"/>
      <c r="D52" s="7164"/>
      <c r="E52" s="7145"/>
      <c r="F52" s="5707"/>
      <c r="G52" s="5707"/>
      <c r="H52" s="5707"/>
      <c r="I52" s="5707"/>
      <c r="J52" s="5707"/>
      <c r="K52" s="5707"/>
      <c r="L52" s="5707"/>
      <c r="M52" s="5707"/>
      <c r="N52" s="5707"/>
      <c r="O52" s="5698"/>
      <c r="P52" s="1427"/>
      <c r="Q52" s="1427"/>
      <c r="R52" s="5378"/>
      <c r="S52" s="5698"/>
      <c r="T52" s="5698"/>
      <c r="U52" s="7116"/>
      <c r="V52" s="5698"/>
      <c r="W52" s="5695"/>
      <c r="X52" s="5692"/>
      <c r="Y52" s="2163" t="s">
        <v>19</v>
      </c>
      <c r="Z52" s="5430" t="s">
        <v>1217</v>
      </c>
      <c r="AA52" s="5500" t="s">
        <v>1215</v>
      </c>
      <c r="AB52" s="5509">
        <v>972</v>
      </c>
      <c r="AC52" s="170">
        <v>243</v>
      </c>
      <c r="AD52" s="442">
        <f t="shared" si="213"/>
        <v>0.25</v>
      </c>
      <c r="AE52" s="170">
        <v>243</v>
      </c>
      <c r="AF52" s="442">
        <f t="shared" si="214"/>
        <v>0.25</v>
      </c>
      <c r="AG52" s="170">
        <v>243</v>
      </c>
      <c r="AH52" s="442">
        <f t="shared" si="215"/>
        <v>0.25</v>
      </c>
      <c r="AI52" s="170">
        <v>243</v>
      </c>
      <c r="AJ52" s="442">
        <f t="shared" si="216"/>
        <v>0.25</v>
      </c>
      <c r="AK52" s="183">
        <f t="shared" si="205"/>
        <v>1</v>
      </c>
      <c r="AL52" s="2305" t="s">
        <v>19</v>
      </c>
      <c r="AM52" s="971" t="s">
        <v>1217</v>
      </c>
      <c r="AN52" s="971" t="s">
        <v>2615</v>
      </c>
      <c r="AO52" s="1039" t="s">
        <v>2621</v>
      </c>
      <c r="AP52" s="1039" t="s">
        <v>2622</v>
      </c>
      <c r="AQ52" s="970">
        <v>100</v>
      </c>
      <c r="AR52" s="1039" t="s">
        <v>2614</v>
      </c>
      <c r="AS52" s="971" t="s">
        <v>1579</v>
      </c>
      <c r="AT52" s="2274"/>
      <c r="AU52" s="920" t="s">
        <v>1704</v>
      </c>
      <c r="AW52" s="5340">
        <v>972</v>
      </c>
      <c r="AX52" s="4410">
        <f t="shared" si="5"/>
        <v>243</v>
      </c>
      <c r="AY52" s="4431">
        <f t="shared" si="6"/>
        <v>417</v>
      </c>
      <c r="AZ52" s="4411">
        <f t="shared" si="7"/>
        <v>-174</v>
      </c>
      <c r="BA52" s="4420">
        <f t="shared" si="8"/>
        <v>1.7160493827160495</v>
      </c>
      <c r="BB52" s="4421">
        <f t="shared" si="9"/>
        <v>1130</v>
      </c>
      <c r="BC52" s="4104">
        <f t="shared" si="159"/>
        <v>-158</v>
      </c>
      <c r="BD52" s="4117">
        <f t="shared" si="160"/>
        <v>1.1625514403292181</v>
      </c>
      <c r="BE52" s="4621">
        <f t="shared" si="161"/>
        <v>0</v>
      </c>
      <c r="BF52" s="6646">
        <v>972</v>
      </c>
      <c r="BG52" s="6646"/>
      <c r="BH52" s="4019">
        <f t="shared" si="68"/>
        <v>243</v>
      </c>
      <c r="BI52" s="3782">
        <f t="shared" si="69"/>
        <v>677</v>
      </c>
      <c r="BJ52" s="4061">
        <f t="shared" si="13"/>
        <v>-434</v>
      </c>
      <c r="BK52" s="4062">
        <f t="shared" si="14"/>
        <v>2.786008230452675</v>
      </c>
      <c r="BL52" s="3731">
        <f t="shared" si="15"/>
        <v>713</v>
      </c>
      <c r="BM52" s="3122">
        <f t="shared" si="16"/>
        <v>259</v>
      </c>
      <c r="BN52" s="3120">
        <f t="shared" si="17"/>
        <v>0.73353909465020573</v>
      </c>
      <c r="BO52" s="3780">
        <f t="shared" si="162"/>
        <v>0</v>
      </c>
      <c r="BP52" s="3494"/>
      <c r="BQ52" s="6691">
        <v>972</v>
      </c>
      <c r="BR52" s="6691"/>
      <c r="BS52" s="2869">
        <f t="shared" si="198"/>
        <v>243</v>
      </c>
      <c r="BT52" s="2576">
        <f t="shared" si="206"/>
        <v>36</v>
      </c>
      <c r="BU52" s="2987">
        <f t="shared" si="21"/>
        <v>207</v>
      </c>
      <c r="BV52" s="1701">
        <f t="shared" si="22"/>
        <v>0.14814814814814814</v>
      </c>
      <c r="BW52" s="2587">
        <f t="shared" si="23"/>
        <v>36</v>
      </c>
      <c r="BX52" s="2991">
        <f t="shared" si="24"/>
        <v>936</v>
      </c>
      <c r="BY52" s="1701">
        <f t="shared" si="25"/>
        <v>3.7037037037037035E-2</v>
      </c>
      <c r="BZ52" s="3151"/>
      <c r="CA52" s="6818">
        <v>972</v>
      </c>
      <c r="CB52" s="6818"/>
      <c r="CC52" s="2229">
        <v>243</v>
      </c>
      <c r="CD52" s="2230">
        <v>0</v>
      </c>
      <c r="CE52" s="2359">
        <f t="shared" si="71"/>
        <v>243</v>
      </c>
      <c r="CF52" s="2231">
        <f t="shared" si="202"/>
        <v>0</v>
      </c>
      <c r="CG52" s="2232">
        <f t="shared" si="27"/>
        <v>0</v>
      </c>
      <c r="CH52" s="2387">
        <f t="shared" si="72"/>
        <v>972</v>
      </c>
      <c r="CI52" s="2231">
        <f t="shared" si="28"/>
        <v>0</v>
      </c>
      <c r="CJ52" s="5372">
        <v>49</v>
      </c>
      <c r="CY52" s="6376">
        <v>972</v>
      </c>
      <c r="CZ52" s="6376"/>
      <c r="DA52" s="3631">
        <v>81</v>
      </c>
      <c r="DB52" s="3631">
        <v>295</v>
      </c>
      <c r="DC52" s="4415">
        <f t="shared" si="29"/>
        <v>214</v>
      </c>
      <c r="DD52" s="4324">
        <f t="shared" si="207"/>
        <v>3.6419753086419755</v>
      </c>
      <c r="DE52" s="4416">
        <f t="shared" si="73"/>
        <v>1008</v>
      </c>
      <c r="DF52" s="4099">
        <f t="shared" si="31"/>
        <v>-36</v>
      </c>
      <c r="DG52" s="4117">
        <f t="shared" si="88"/>
        <v>1.037037037037037</v>
      </c>
      <c r="DH52" s="6387">
        <v>972</v>
      </c>
      <c r="DI52" s="6387"/>
      <c r="DJ52" s="4425">
        <v>81</v>
      </c>
      <c r="DK52" s="4425">
        <v>80</v>
      </c>
      <c r="DL52" s="4426">
        <f t="shared" si="33"/>
        <v>1</v>
      </c>
      <c r="DM52" s="4427">
        <f t="shared" si="208"/>
        <v>0.98765432098765427</v>
      </c>
      <c r="DN52" s="4429">
        <f t="shared" si="74"/>
        <v>1088</v>
      </c>
      <c r="DO52" s="4099">
        <f t="shared" si="35"/>
        <v>-116</v>
      </c>
      <c r="DP52" s="4117">
        <f t="shared" si="36"/>
        <v>1.1193415637860082</v>
      </c>
      <c r="DQ52" s="6380">
        <v>972</v>
      </c>
      <c r="DR52" s="6380"/>
      <c r="DS52" s="2685">
        <v>81</v>
      </c>
      <c r="DT52" s="2685">
        <v>42</v>
      </c>
      <c r="DU52" s="4441">
        <f t="shared" si="37"/>
        <v>39</v>
      </c>
      <c r="DV52" s="2682">
        <f t="shared" si="203"/>
        <v>0.51851851851851849</v>
      </c>
      <c r="DW52" s="2683">
        <f t="shared" si="217"/>
        <v>1130</v>
      </c>
      <c r="DX52" s="4099">
        <f t="shared" si="39"/>
        <v>-158</v>
      </c>
      <c r="DY52" s="4117">
        <f t="shared" si="40"/>
        <v>1.1625514403292181</v>
      </c>
      <c r="DZ52" s="6376">
        <v>972</v>
      </c>
      <c r="EA52" s="6376"/>
      <c r="EB52" s="3223">
        <v>81</v>
      </c>
      <c r="EC52" s="3223">
        <v>60</v>
      </c>
      <c r="ED52" s="3225">
        <f t="shared" si="41"/>
        <v>-21</v>
      </c>
      <c r="EE52" s="1732">
        <f t="shared" si="209"/>
        <v>0.7407407407407407</v>
      </c>
      <c r="EF52" s="3276">
        <f t="shared" si="76"/>
        <v>96</v>
      </c>
      <c r="EG52" s="1731">
        <f t="shared" si="43"/>
        <v>876</v>
      </c>
      <c r="EH52" s="1732">
        <f t="shared" si="106"/>
        <v>9.8765432098765427E-2</v>
      </c>
      <c r="EI52" s="6387">
        <v>972</v>
      </c>
      <c r="EJ52" s="6387"/>
      <c r="EK52" s="3405">
        <v>81</v>
      </c>
      <c r="EL52" s="2906">
        <v>315</v>
      </c>
      <c r="EM52" s="1808">
        <f t="shared" si="45"/>
        <v>-234</v>
      </c>
      <c r="EN52" s="1732">
        <f t="shared" si="210"/>
        <v>3.8888888888888888</v>
      </c>
      <c r="EO52" s="3285">
        <f t="shared" si="77"/>
        <v>411</v>
      </c>
      <c r="EP52" s="1731">
        <f t="shared" si="47"/>
        <v>561</v>
      </c>
      <c r="EQ52" s="1732">
        <f t="shared" si="48"/>
        <v>0.4228395061728395</v>
      </c>
      <c r="ER52" s="6380">
        <v>972</v>
      </c>
      <c r="ES52" s="6380"/>
      <c r="ET52" s="3622">
        <v>81</v>
      </c>
      <c r="EU52" s="3622">
        <v>302</v>
      </c>
      <c r="EV52" s="1731">
        <f t="shared" si="49"/>
        <v>-221</v>
      </c>
      <c r="EW52" s="1732">
        <f t="shared" si="204"/>
        <v>3.7283950617283952</v>
      </c>
      <c r="EX52" s="3621">
        <f t="shared" si="78"/>
        <v>713</v>
      </c>
      <c r="EY52" s="1731">
        <f t="shared" si="51"/>
        <v>259</v>
      </c>
      <c r="EZ52" s="3943">
        <f t="shared" si="52"/>
        <v>0.73353909465020573</v>
      </c>
      <c r="FA52" s="6691">
        <v>972</v>
      </c>
      <c r="FB52" s="6691"/>
      <c r="FC52" s="2522">
        <v>81</v>
      </c>
      <c r="FD52" s="2522">
        <v>0</v>
      </c>
      <c r="FE52" s="2072">
        <f t="shared" si="185"/>
        <v>-81</v>
      </c>
      <c r="FF52" s="1732">
        <f t="shared" si="211"/>
        <v>0</v>
      </c>
      <c r="FG52" s="2587">
        <f t="shared" si="55"/>
        <v>0</v>
      </c>
      <c r="FH52" s="1731">
        <f t="shared" si="56"/>
        <v>972</v>
      </c>
      <c r="FI52" s="1732">
        <f t="shared" si="186"/>
        <v>0</v>
      </c>
      <c r="FJ52" s="6691">
        <v>972</v>
      </c>
      <c r="FK52" s="6691"/>
      <c r="FL52" s="2522">
        <v>81</v>
      </c>
      <c r="FM52" s="2522">
        <v>30</v>
      </c>
      <c r="FN52" s="1731">
        <f t="shared" si="58"/>
        <v>51</v>
      </c>
      <c r="FO52" s="1732">
        <f t="shared" si="212"/>
        <v>0.37037037037037035</v>
      </c>
      <c r="FP52" s="2587">
        <f t="shared" si="60"/>
        <v>30</v>
      </c>
      <c r="FQ52" s="1731">
        <f t="shared" si="61"/>
        <v>942</v>
      </c>
      <c r="FR52" s="1732">
        <f t="shared" si="188"/>
        <v>3.0864197530864196E-2</v>
      </c>
      <c r="FS52" s="6691">
        <v>972</v>
      </c>
      <c r="FT52" s="6691"/>
      <c r="FU52" s="2522">
        <v>81</v>
      </c>
      <c r="FV52" s="2522">
        <v>6</v>
      </c>
      <c r="FW52" s="1731">
        <f t="shared" si="63"/>
        <v>75</v>
      </c>
      <c r="FX52" s="1732">
        <f t="shared" si="196"/>
        <v>7.407407407407407E-2</v>
      </c>
      <c r="FY52" s="2587">
        <f t="shared" si="85"/>
        <v>36</v>
      </c>
      <c r="FZ52" s="1731">
        <f t="shared" si="65"/>
        <v>936</v>
      </c>
      <c r="GA52" s="1732">
        <f t="shared" si="189"/>
        <v>3.7037037037037035E-2</v>
      </c>
      <c r="GB52" s="1">
        <f t="shared" si="87"/>
        <v>6.1728395061728392E-2</v>
      </c>
      <c r="GC52" s="2219">
        <v>0</v>
      </c>
      <c r="GD52" s="1895">
        <v>1</v>
      </c>
      <c r="GE52" s="2105" t="s">
        <v>15</v>
      </c>
      <c r="GF52" s="2105" t="s">
        <v>38</v>
      </c>
      <c r="GG52" s="2105" t="s">
        <v>17</v>
      </c>
      <c r="GH52" s="2105" t="s">
        <v>16</v>
      </c>
      <c r="GI52" s="2105" t="s">
        <v>16</v>
      </c>
      <c r="GJ52" s="2105" t="s">
        <v>17</v>
      </c>
      <c r="GK52" s="2105" t="s">
        <v>16</v>
      </c>
      <c r="GL52" s="2163" t="s">
        <v>19</v>
      </c>
      <c r="GM52" s="454" t="s">
        <v>1217</v>
      </c>
      <c r="GN52" s="1968" t="s">
        <v>1215</v>
      </c>
      <c r="GO52" s="2366">
        <v>972</v>
      </c>
      <c r="GP52" s="2091">
        <v>243</v>
      </c>
      <c r="GQ52" s="2086">
        <v>0</v>
      </c>
      <c r="GR52" s="2086">
        <v>243</v>
      </c>
      <c r="GS52" s="1895">
        <v>0</v>
      </c>
      <c r="GT52" s="2086">
        <v>0</v>
      </c>
      <c r="GU52" s="2086">
        <v>972</v>
      </c>
      <c r="GV52" s="1895">
        <v>0</v>
      </c>
    </row>
    <row r="53" spans="1:204" ht="51" x14ac:dyDescent="0.25">
      <c r="B53" s="7221"/>
      <c r="C53" s="5685"/>
      <c r="D53" s="7164"/>
      <c r="E53" s="7145"/>
      <c r="F53" s="5707"/>
      <c r="G53" s="5707"/>
      <c r="H53" s="5707"/>
      <c r="I53" s="5707"/>
      <c r="J53" s="5707"/>
      <c r="K53" s="5707"/>
      <c r="L53" s="5707"/>
      <c r="M53" s="5707"/>
      <c r="N53" s="5707"/>
      <c r="O53" s="5698"/>
      <c r="P53" s="1427"/>
      <c r="Q53" s="1427"/>
      <c r="R53" s="5378"/>
      <c r="S53" s="5698"/>
      <c r="T53" s="5698"/>
      <c r="U53" s="7116"/>
      <c r="V53" s="5698"/>
      <c r="W53" s="5695"/>
      <c r="X53" s="5692"/>
      <c r="Y53" s="2163" t="s">
        <v>29</v>
      </c>
      <c r="Z53" s="5430" t="s">
        <v>1218</v>
      </c>
      <c r="AA53" s="5500" t="s">
        <v>1215</v>
      </c>
      <c r="AB53" s="5509">
        <v>240</v>
      </c>
      <c r="AC53" s="170">
        <v>60</v>
      </c>
      <c r="AD53" s="442">
        <f t="shared" si="213"/>
        <v>0.25</v>
      </c>
      <c r="AE53" s="170">
        <v>60</v>
      </c>
      <c r="AF53" s="442">
        <f t="shared" si="214"/>
        <v>0.25</v>
      </c>
      <c r="AG53" s="170">
        <v>60</v>
      </c>
      <c r="AH53" s="442">
        <f t="shared" si="215"/>
        <v>0.25</v>
      </c>
      <c r="AI53" s="170">
        <v>60</v>
      </c>
      <c r="AJ53" s="442">
        <f t="shared" si="216"/>
        <v>0.25</v>
      </c>
      <c r="AK53" s="183">
        <f t="shared" si="205"/>
        <v>1</v>
      </c>
      <c r="AL53" s="2305" t="s">
        <v>29</v>
      </c>
      <c r="AM53" s="971" t="s">
        <v>1218</v>
      </c>
      <c r="AN53" s="971" t="s">
        <v>2624</v>
      </c>
      <c r="AO53" s="1039" t="s">
        <v>2623</v>
      </c>
      <c r="AP53" s="1039" t="s">
        <v>2625</v>
      </c>
      <c r="AQ53" s="970">
        <v>100</v>
      </c>
      <c r="AR53" s="1039" t="s">
        <v>2614</v>
      </c>
      <c r="AS53" s="971" t="s">
        <v>1579</v>
      </c>
      <c r="AT53" s="2274"/>
      <c r="AU53" s="920" t="s">
        <v>1704</v>
      </c>
      <c r="AW53" s="5340">
        <v>240</v>
      </c>
      <c r="AX53" s="4410">
        <f t="shared" si="5"/>
        <v>60</v>
      </c>
      <c r="AY53" s="4431">
        <f t="shared" si="6"/>
        <v>50</v>
      </c>
      <c r="AZ53" s="4411">
        <f t="shared" si="7"/>
        <v>10</v>
      </c>
      <c r="BA53" s="4420">
        <f t="shared" si="8"/>
        <v>0.83333333333333337</v>
      </c>
      <c r="BB53" s="4421">
        <f t="shared" si="9"/>
        <v>330</v>
      </c>
      <c r="BC53" s="4104">
        <f t="shared" si="159"/>
        <v>-90</v>
      </c>
      <c r="BD53" s="4117">
        <f t="shared" si="160"/>
        <v>1.375</v>
      </c>
      <c r="BE53" s="4621">
        <f t="shared" si="161"/>
        <v>0</v>
      </c>
      <c r="BF53" s="6646">
        <v>240</v>
      </c>
      <c r="BG53" s="6646"/>
      <c r="BH53" s="4019">
        <f t="shared" si="68"/>
        <v>60</v>
      </c>
      <c r="BI53" s="3782">
        <f t="shared" si="69"/>
        <v>75</v>
      </c>
      <c r="BJ53" s="4061">
        <f t="shared" si="13"/>
        <v>-15</v>
      </c>
      <c r="BK53" s="4062">
        <f t="shared" si="14"/>
        <v>1.25</v>
      </c>
      <c r="BL53" s="3731">
        <f t="shared" si="15"/>
        <v>280</v>
      </c>
      <c r="BM53" s="3122">
        <f t="shared" si="16"/>
        <v>-40</v>
      </c>
      <c r="BN53" s="3120">
        <f t="shared" si="17"/>
        <v>1.1666666666666667</v>
      </c>
      <c r="BO53" s="3780">
        <f t="shared" si="162"/>
        <v>0</v>
      </c>
      <c r="BP53" s="3494"/>
      <c r="BQ53" s="6691">
        <v>240</v>
      </c>
      <c r="BR53" s="6691"/>
      <c r="BS53" s="2869">
        <f t="shared" si="198"/>
        <v>60</v>
      </c>
      <c r="BT53" s="2576">
        <f t="shared" si="206"/>
        <v>114</v>
      </c>
      <c r="BU53" s="2987">
        <f t="shared" si="21"/>
        <v>-54</v>
      </c>
      <c r="BV53" s="1701">
        <f t="shared" si="22"/>
        <v>1.9</v>
      </c>
      <c r="BW53" s="2587">
        <f t="shared" si="23"/>
        <v>205</v>
      </c>
      <c r="BX53" s="2991">
        <f t="shared" si="24"/>
        <v>35</v>
      </c>
      <c r="BY53" s="1701">
        <f t="shared" si="25"/>
        <v>0.85416666666666663</v>
      </c>
      <c r="BZ53" s="3151"/>
      <c r="CA53" s="6818">
        <v>240</v>
      </c>
      <c r="CB53" s="6818"/>
      <c r="CC53" s="2229">
        <v>60</v>
      </c>
      <c r="CD53" s="2230">
        <v>91</v>
      </c>
      <c r="CE53" s="2359">
        <f t="shared" si="71"/>
        <v>-31</v>
      </c>
      <c r="CF53" s="2231">
        <f t="shared" si="202"/>
        <v>1.5166666666666666</v>
      </c>
      <c r="CG53" s="2232">
        <f t="shared" si="27"/>
        <v>91</v>
      </c>
      <c r="CH53" s="2387">
        <f t="shared" si="72"/>
        <v>149</v>
      </c>
      <c r="CI53" s="2231">
        <f t="shared" si="28"/>
        <v>0.37916666666666665</v>
      </c>
      <c r="CJ53" s="5369">
        <v>50</v>
      </c>
      <c r="CK53" s="2479"/>
      <c r="CL53" s="2479"/>
      <c r="CM53" s="1225"/>
      <c r="CN53" s="1225"/>
      <c r="CO53" s="1225"/>
      <c r="CP53" s="1225"/>
      <c r="CY53" s="6376">
        <v>240</v>
      </c>
      <c r="CZ53" s="6376"/>
      <c r="DA53" s="3631">
        <v>20</v>
      </c>
      <c r="DB53" s="3631">
        <v>18</v>
      </c>
      <c r="DC53" s="4415">
        <f t="shared" si="29"/>
        <v>-2</v>
      </c>
      <c r="DD53" s="4324">
        <f t="shared" si="207"/>
        <v>0.9</v>
      </c>
      <c r="DE53" s="4416">
        <f t="shared" si="73"/>
        <v>298</v>
      </c>
      <c r="DF53" s="4099">
        <f t="shared" si="31"/>
        <v>-58</v>
      </c>
      <c r="DG53" s="4117">
        <f t="shared" si="88"/>
        <v>1.2416666666666667</v>
      </c>
      <c r="DH53" s="6387">
        <v>240</v>
      </c>
      <c r="DI53" s="6387"/>
      <c r="DJ53" s="4425">
        <v>20</v>
      </c>
      <c r="DK53" s="4425">
        <v>21</v>
      </c>
      <c r="DL53" s="4426">
        <f t="shared" si="33"/>
        <v>-1</v>
      </c>
      <c r="DM53" s="4427">
        <f t="shared" si="208"/>
        <v>1.05</v>
      </c>
      <c r="DN53" s="4429">
        <f t="shared" si="74"/>
        <v>319</v>
      </c>
      <c r="DO53" s="4099">
        <f t="shared" si="35"/>
        <v>-79</v>
      </c>
      <c r="DP53" s="4117">
        <f t="shared" si="36"/>
        <v>1.3291666666666666</v>
      </c>
      <c r="DQ53" s="6380">
        <v>240</v>
      </c>
      <c r="DR53" s="6380"/>
      <c r="DS53" s="2685">
        <v>20</v>
      </c>
      <c r="DT53" s="2685">
        <v>11</v>
      </c>
      <c r="DU53" s="4441">
        <f t="shared" si="37"/>
        <v>9</v>
      </c>
      <c r="DV53" s="2682">
        <f t="shared" si="203"/>
        <v>0.55000000000000004</v>
      </c>
      <c r="DW53" s="2683">
        <f t="shared" si="217"/>
        <v>330</v>
      </c>
      <c r="DX53" s="4099">
        <f t="shared" si="39"/>
        <v>-90</v>
      </c>
      <c r="DY53" s="4117">
        <f t="shared" si="40"/>
        <v>1.375</v>
      </c>
      <c r="DZ53" s="6376">
        <v>240</v>
      </c>
      <c r="EA53" s="6376"/>
      <c r="EB53" s="3223">
        <v>20</v>
      </c>
      <c r="EC53" s="3223">
        <v>40</v>
      </c>
      <c r="ED53" s="3225">
        <f t="shared" si="41"/>
        <v>20</v>
      </c>
      <c r="EE53" s="1732">
        <f t="shared" si="209"/>
        <v>2</v>
      </c>
      <c r="EF53" s="3276">
        <f t="shared" si="76"/>
        <v>245</v>
      </c>
      <c r="EG53" s="1731">
        <f t="shared" si="43"/>
        <v>-5</v>
      </c>
      <c r="EH53" s="1732">
        <f t="shared" si="106"/>
        <v>1.0208333333333333</v>
      </c>
      <c r="EI53" s="6387">
        <v>240</v>
      </c>
      <c r="EJ53" s="6387"/>
      <c r="EK53" s="3405">
        <v>20</v>
      </c>
      <c r="EL53" s="2906">
        <v>15</v>
      </c>
      <c r="EM53" s="1808">
        <f t="shared" si="45"/>
        <v>5</v>
      </c>
      <c r="EN53" s="1732">
        <f t="shared" si="210"/>
        <v>0.75</v>
      </c>
      <c r="EO53" s="3285">
        <f t="shared" si="77"/>
        <v>260</v>
      </c>
      <c r="EP53" s="1731">
        <f t="shared" si="47"/>
        <v>-20</v>
      </c>
      <c r="EQ53" s="1732">
        <f t="shared" si="48"/>
        <v>1.0833333333333333</v>
      </c>
      <c r="ER53" s="6380">
        <v>240</v>
      </c>
      <c r="ES53" s="6380"/>
      <c r="ET53" s="3622">
        <v>20</v>
      </c>
      <c r="EU53" s="3622">
        <v>20</v>
      </c>
      <c r="EV53" s="1731">
        <f t="shared" si="49"/>
        <v>0</v>
      </c>
      <c r="EW53" s="1732">
        <f t="shared" si="204"/>
        <v>1</v>
      </c>
      <c r="EX53" s="3621">
        <f t="shared" si="78"/>
        <v>280</v>
      </c>
      <c r="EY53" s="1731">
        <f t="shared" si="51"/>
        <v>-40</v>
      </c>
      <c r="EZ53" s="3951">
        <f t="shared" si="52"/>
        <v>1.1666666666666667</v>
      </c>
      <c r="FA53" s="6691">
        <v>240</v>
      </c>
      <c r="FB53" s="6691"/>
      <c r="FC53" s="2522">
        <v>20</v>
      </c>
      <c r="FD53" s="2522">
        <v>40</v>
      </c>
      <c r="FE53" s="2072">
        <f t="shared" si="185"/>
        <v>20</v>
      </c>
      <c r="FF53" s="1732">
        <f t="shared" si="211"/>
        <v>2</v>
      </c>
      <c r="FG53" s="2587">
        <f t="shared" si="55"/>
        <v>131</v>
      </c>
      <c r="FH53" s="1731">
        <f t="shared" si="56"/>
        <v>109</v>
      </c>
      <c r="FI53" s="1732">
        <f t="shared" si="186"/>
        <v>0.54583333333333328</v>
      </c>
      <c r="FJ53" s="6691">
        <v>240</v>
      </c>
      <c r="FK53" s="6691"/>
      <c r="FL53" s="2522">
        <v>20</v>
      </c>
      <c r="FM53" s="2522">
        <v>40</v>
      </c>
      <c r="FN53" s="1731">
        <f t="shared" si="58"/>
        <v>-20</v>
      </c>
      <c r="FO53" s="1732">
        <f t="shared" si="212"/>
        <v>2</v>
      </c>
      <c r="FP53" s="2587">
        <f t="shared" si="60"/>
        <v>171</v>
      </c>
      <c r="FQ53" s="1731">
        <f t="shared" si="61"/>
        <v>69</v>
      </c>
      <c r="FR53" s="1732">
        <f t="shared" si="188"/>
        <v>0.71250000000000002</v>
      </c>
      <c r="FS53" s="6691">
        <v>240</v>
      </c>
      <c r="FT53" s="6691"/>
      <c r="FU53" s="2522">
        <v>20</v>
      </c>
      <c r="FV53" s="2522">
        <v>34</v>
      </c>
      <c r="FW53" s="1731">
        <f t="shared" si="63"/>
        <v>-14</v>
      </c>
      <c r="FX53" s="1732">
        <f t="shared" si="196"/>
        <v>1.7</v>
      </c>
      <c r="FY53" s="2587">
        <f t="shared" si="85"/>
        <v>205</v>
      </c>
      <c r="FZ53" s="1731">
        <f t="shared" si="65"/>
        <v>35</v>
      </c>
      <c r="GA53" s="1732">
        <f t="shared" si="189"/>
        <v>0.85416666666666663</v>
      </c>
      <c r="GB53" s="1">
        <f t="shared" si="87"/>
        <v>0.16666666666666663</v>
      </c>
      <c r="GC53" s="2219">
        <v>0</v>
      </c>
      <c r="GD53" s="1895">
        <v>1</v>
      </c>
      <c r="GE53" s="2105" t="s">
        <v>15</v>
      </c>
      <c r="GF53" s="2105" t="s">
        <v>38</v>
      </c>
      <c r="GG53" s="2105" t="s">
        <v>17</v>
      </c>
      <c r="GH53" s="2105" t="s">
        <v>16</v>
      </c>
      <c r="GI53" s="2105" t="s">
        <v>16</v>
      </c>
      <c r="GJ53" s="2105" t="s">
        <v>17</v>
      </c>
      <c r="GK53" s="2105" t="s">
        <v>16</v>
      </c>
      <c r="GL53" s="2163" t="s">
        <v>29</v>
      </c>
      <c r="GM53" s="454" t="s">
        <v>1218</v>
      </c>
      <c r="GN53" s="1968" t="s">
        <v>1215</v>
      </c>
      <c r="GO53" s="2366">
        <v>240</v>
      </c>
      <c r="GP53" s="2091">
        <v>60</v>
      </c>
      <c r="GQ53" s="2086">
        <v>91</v>
      </c>
      <c r="GR53" s="2086">
        <v>-31</v>
      </c>
      <c r="GS53" s="1895">
        <v>1.5166666666666666</v>
      </c>
      <c r="GT53" s="2086">
        <v>91</v>
      </c>
      <c r="GU53" s="2086">
        <v>149</v>
      </c>
      <c r="GV53" s="1895">
        <v>0.37916666666666665</v>
      </c>
    </row>
    <row r="54" spans="1:204" ht="63.75" x14ac:dyDescent="0.25">
      <c r="B54" s="7221"/>
      <c r="C54" s="5685"/>
      <c r="D54" s="7164"/>
      <c r="E54" s="7145"/>
      <c r="F54" s="5707"/>
      <c r="G54" s="5707"/>
      <c r="H54" s="5707"/>
      <c r="I54" s="5707"/>
      <c r="J54" s="5707"/>
      <c r="K54" s="5707"/>
      <c r="L54" s="5707"/>
      <c r="M54" s="5707"/>
      <c r="N54" s="5707"/>
      <c r="O54" s="5698"/>
      <c r="P54" s="1427"/>
      <c r="Q54" s="1427"/>
      <c r="R54" s="5378"/>
      <c r="S54" s="5698"/>
      <c r="T54" s="5698"/>
      <c r="U54" s="7116"/>
      <c r="V54" s="5698"/>
      <c r="W54" s="5695"/>
      <c r="X54" s="5692"/>
      <c r="Y54" s="2163" t="s">
        <v>17</v>
      </c>
      <c r="Z54" s="5415" t="s">
        <v>1219</v>
      </c>
      <c r="AA54" s="5500" t="s">
        <v>1215</v>
      </c>
      <c r="AB54" s="5509">
        <v>360</v>
      </c>
      <c r="AC54" s="170">
        <v>90</v>
      </c>
      <c r="AD54" s="442">
        <f>AC54/AB54</f>
        <v>0.25</v>
      </c>
      <c r="AE54" s="170">
        <v>90</v>
      </c>
      <c r="AF54" s="442">
        <f t="shared" si="214"/>
        <v>0.25</v>
      </c>
      <c r="AG54" s="170">
        <v>90</v>
      </c>
      <c r="AH54" s="442">
        <f t="shared" si="215"/>
        <v>0.25</v>
      </c>
      <c r="AI54" s="170">
        <v>90</v>
      </c>
      <c r="AJ54" s="442">
        <f t="shared" si="216"/>
        <v>0.25</v>
      </c>
      <c r="AK54" s="183">
        <f t="shared" si="205"/>
        <v>1</v>
      </c>
      <c r="AL54" s="2305" t="s">
        <v>17</v>
      </c>
      <c r="AM54" s="971" t="s">
        <v>2626</v>
      </c>
      <c r="AN54" s="971" t="s">
        <v>2627</v>
      </c>
      <c r="AO54" s="1039" t="s">
        <v>2613</v>
      </c>
      <c r="AP54" s="1039" t="s">
        <v>2616</v>
      </c>
      <c r="AQ54" s="970">
        <v>100</v>
      </c>
      <c r="AR54" s="1039" t="s">
        <v>2614</v>
      </c>
      <c r="AS54" s="971" t="s">
        <v>1579</v>
      </c>
      <c r="AT54" s="2274"/>
      <c r="AU54" s="920" t="s">
        <v>1704</v>
      </c>
      <c r="AW54" s="5340">
        <v>360</v>
      </c>
      <c r="AX54" s="4410">
        <f t="shared" si="5"/>
        <v>90</v>
      </c>
      <c r="AY54" s="4431">
        <f t="shared" si="6"/>
        <v>150</v>
      </c>
      <c r="AZ54" s="4411">
        <f t="shared" si="7"/>
        <v>-60</v>
      </c>
      <c r="BA54" s="4420">
        <f t="shared" si="8"/>
        <v>1.6666666666666667</v>
      </c>
      <c r="BB54" s="4421">
        <f t="shared" si="9"/>
        <v>383</v>
      </c>
      <c r="BC54" s="4104">
        <f t="shared" si="159"/>
        <v>-23</v>
      </c>
      <c r="BD54" s="4117">
        <f t="shared" si="160"/>
        <v>1.0638888888888889</v>
      </c>
      <c r="BE54" s="4621">
        <f t="shared" si="161"/>
        <v>0</v>
      </c>
      <c r="BF54" s="6646">
        <v>360</v>
      </c>
      <c r="BG54" s="6646"/>
      <c r="BH54" s="4019">
        <f t="shared" si="68"/>
        <v>90</v>
      </c>
      <c r="BI54" s="3782">
        <f t="shared" si="69"/>
        <v>233</v>
      </c>
      <c r="BJ54" s="4061">
        <f t="shared" si="13"/>
        <v>-143</v>
      </c>
      <c r="BK54" s="4062">
        <f t="shared" si="14"/>
        <v>2.588888888888889</v>
      </c>
      <c r="BL54" s="3731">
        <f t="shared" si="15"/>
        <v>233</v>
      </c>
      <c r="BM54" s="3122">
        <f t="shared" si="16"/>
        <v>127</v>
      </c>
      <c r="BN54" s="3120">
        <f t="shared" si="17"/>
        <v>0.64722222222222225</v>
      </c>
      <c r="BO54" s="3780">
        <f t="shared" si="162"/>
        <v>0</v>
      </c>
      <c r="BP54" s="3494"/>
      <c r="BQ54" s="6691">
        <v>360</v>
      </c>
      <c r="BR54" s="6691"/>
      <c r="BS54" s="2869">
        <f t="shared" si="198"/>
        <v>90</v>
      </c>
      <c r="BT54" s="2576">
        <f t="shared" si="206"/>
        <v>0</v>
      </c>
      <c r="BU54" s="2987">
        <f t="shared" si="21"/>
        <v>90</v>
      </c>
      <c r="BV54" s="1701">
        <f t="shared" si="22"/>
        <v>0</v>
      </c>
      <c r="BW54" s="2587">
        <f t="shared" si="23"/>
        <v>0</v>
      </c>
      <c r="BX54" s="2991">
        <f t="shared" si="24"/>
        <v>360</v>
      </c>
      <c r="BY54" s="1701">
        <f t="shared" si="25"/>
        <v>0</v>
      </c>
      <c r="BZ54" s="3151"/>
      <c r="CA54" s="6818">
        <v>360</v>
      </c>
      <c r="CB54" s="6818"/>
      <c r="CC54" s="2229">
        <v>90</v>
      </c>
      <c r="CD54" s="2230">
        <v>0</v>
      </c>
      <c r="CE54" s="2359">
        <f t="shared" si="71"/>
        <v>90</v>
      </c>
      <c r="CF54" s="2231">
        <f t="shared" si="202"/>
        <v>0</v>
      </c>
      <c r="CG54" s="2232">
        <f t="shared" si="27"/>
        <v>0</v>
      </c>
      <c r="CH54" s="2387">
        <f t="shared" si="72"/>
        <v>360</v>
      </c>
      <c r="CI54" s="2231">
        <f t="shared" si="28"/>
        <v>0</v>
      </c>
      <c r="CJ54" s="5369">
        <v>51</v>
      </c>
      <c r="CK54" s="2479"/>
      <c r="CL54" s="2479"/>
      <c r="CM54" s="1225"/>
      <c r="CN54" s="1225"/>
      <c r="CO54" s="1225"/>
      <c r="CP54" s="1225"/>
      <c r="CY54" s="6376">
        <v>360</v>
      </c>
      <c r="CZ54" s="6376"/>
      <c r="DA54" s="3631">
        <v>30</v>
      </c>
      <c r="DB54" s="3631">
        <v>93</v>
      </c>
      <c r="DC54" s="4415">
        <f t="shared" si="29"/>
        <v>63</v>
      </c>
      <c r="DD54" s="4324">
        <f t="shared" si="207"/>
        <v>3.1</v>
      </c>
      <c r="DE54" s="4416">
        <f t="shared" si="73"/>
        <v>326</v>
      </c>
      <c r="DF54" s="4099">
        <f t="shared" si="31"/>
        <v>34</v>
      </c>
      <c r="DG54" s="4117">
        <f t="shared" si="88"/>
        <v>0.90555555555555556</v>
      </c>
      <c r="DH54" s="6387">
        <v>360</v>
      </c>
      <c r="DI54" s="6387"/>
      <c r="DJ54" s="4425">
        <v>30</v>
      </c>
      <c r="DK54" s="4425">
        <v>32</v>
      </c>
      <c r="DL54" s="4426">
        <f t="shared" si="33"/>
        <v>-2</v>
      </c>
      <c r="DM54" s="4427">
        <f t="shared" si="208"/>
        <v>1.0666666666666667</v>
      </c>
      <c r="DN54" s="4429">
        <f t="shared" si="74"/>
        <v>358</v>
      </c>
      <c r="DO54" s="4099">
        <f t="shared" si="35"/>
        <v>2</v>
      </c>
      <c r="DP54" s="4117">
        <f t="shared" si="36"/>
        <v>0.99444444444444446</v>
      </c>
      <c r="DQ54" s="6380">
        <v>360</v>
      </c>
      <c r="DR54" s="6380"/>
      <c r="DS54" s="2685">
        <v>30</v>
      </c>
      <c r="DT54" s="2685">
        <v>25</v>
      </c>
      <c r="DU54" s="4441">
        <f t="shared" si="37"/>
        <v>5</v>
      </c>
      <c r="DV54" s="2682">
        <f t="shared" si="203"/>
        <v>0.83333333333333337</v>
      </c>
      <c r="DW54" s="2683">
        <f t="shared" si="217"/>
        <v>383</v>
      </c>
      <c r="DX54" s="4099">
        <f t="shared" si="39"/>
        <v>-23</v>
      </c>
      <c r="DY54" s="4117">
        <f t="shared" si="40"/>
        <v>1.0638888888888889</v>
      </c>
      <c r="DZ54" s="6376">
        <v>360</v>
      </c>
      <c r="EA54" s="6376"/>
      <c r="EB54" s="3223">
        <v>30</v>
      </c>
      <c r="EC54" s="3223">
        <v>108</v>
      </c>
      <c r="ED54" s="3225">
        <f t="shared" si="41"/>
        <v>78</v>
      </c>
      <c r="EE54" s="1732">
        <f t="shared" si="209"/>
        <v>3.6</v>
      </c>
      <c r="EF54" s="3276">
        <f t="shared" si="76"/>
        <v>108</v>
      </c>
      <c r="EG54" s="1731">
        <f t="shared" si="43"/>
        <v>252</v>
      </c>
      <c r="EH54" s="1732">
        <f t="shared" si="106"/>
        <v>0.3</v>
      </c>
      <c r="EI54" s="6387">
        <v>360</v>
      </c>
      <c r="EJ54" s="6387"/>
      <c r="EK54" s="3405">
        <v>30</v>
      </c>
      <c r="EL54" s="2906">
        <v>25</v>
      </c>
      <c r="EM54" s="1808">
        <f t="shared" si="45"/>
        <v>5</v>
      </c>
      <c r="EN54" s="1732">
        <f t="shared" si="210"/>
        <v>0.83333333333333337</v>
      </c>
      <c r="EO54" s="3285">
        <f t="shared" si="77"/>
        <v>133</v>
      </c>
      <c r="EP54" s="1731">
        <f t="shared" si="47"/>
        <v>227</v>
      </c>
      <c r="EQ54" s="1732">
        <f t="shared" si="48"/>
        <v>0.36944444444444446</v>
      </c>
      <c r="ER54" s="6380">
        <v>360</v>
      </c>
      <c r="ES54" s="6380"/>
      <c r="ET54" s="3622">
        <v>30</v>
      </c>
      <c r="EU54" s="3622">
        <v>100</v>
      </c>
      <c r="EV54" s="1731">
        <f t="shared" si="49"/>
        <v>-70</v>
      </c>
      <c r="EW54" s="1732">
        <f t="shared" si="204"/>
        <v>3.3333333333333335</v>
      </c>
      <c r="EX54" s="3621">
        <f t="shared" si="78"/>
        <v>233</v>
      </c>
      <c r="EY54" s="1731">
        <f t="shared" si="51"/>
        <v>127</v>
      </c>
      <c r="EZ54" s="3943">
        <f t="shared" si="52"/>
        <v>0.64722222222222225</v>
      </c>
      <c r="FA54" s="6691">
        <v>360</v>
      </c>
      <c r="FB54" s="6691"/>
      <c r="FC54" s="2522">
        <v>30</v>
      </c>
      <c r="FD54" s="2522">
        <v>0</v>
      </c>
      <c r="FE54" s="2072">
        <f t="shared" si="185"/>
        <v>-30</v>
      </c>
      <c r="FF54" s="1732">
        <f t="shared" si="211"/>
        <v>0</v>
      </c>
      <c r="FG54" s="2587">
        <f t="shared" si="55"/>
        <v>0</v>
      </c>
      <c r="FH54" s="1731">
        <f t="shared" si="56"/>
        <v>360</v>
      </c>
      <c r="FI54" s="1732">
        <f t="shared" si="186"/>
        <v>0</v>
      </c>
      <c r="FJ54" s="6691">
        <v>360</v>
      </c>
      <c r="FK54" s="6691"/>
      <c r="FL54" s="2522">
        <v>30</v>
      </c>
      <c r="FM54" s="2522">
        <v>0</v>
      </c>
      <c r="FN54" s="1731">
        <f t="shared" si="58"/>
        <v>30</v>
      </c>
      <c r="FO54" s="1732">
        <f t="shared" si="212"/>
        <v>0</v>
      </c>
      <c r="FP54" s="2587">
        <f t="shared" si="60"/>
        <v>0</v>
      </c>
      <c r="FQ54" s="1731">
        <f t="shared" si="61"/>
        <v>360</v>
      </c>
      <c r="FR54" s="1732">
        <f t="shared" si="188"/>
        <v>0</v>
      </c>
      <c r="FS54" s="6691">
        <v>360</v>
      </c>
      <c r="FT54" s="6691"/>
      <c r="FU54" s="2522">
        <v>30</v>
      </c>
      <c r="FV54" s="2522">
        <v>0</v>
      </c>
      <c r="FW54" s="1731">
        <f t="shared" si="63"/>
        <v>30</v>
      </c>
      <c r="FX54" s="1732">
        <f t="shared" si="196"/>
        <v>0</v>
      </c>
      <c r="FY54" s="2587">
        <f t="shared" si="85"/>
        <v>0</v>
      </c>
      <c r="FZ54" s="1731">
        <f t="shared" si="65"/>
        <v>360</v>
      </c>
      <c r="GA54" s="1732">
        <f t="shared" si="189"/>
        <v>0</v>
      </c>
      <c r="GB54" s="1">
        <f t="shared" si="87"/>
        <v>0.3</v>
      </c>
      <c r="GC54" s="2219">
        <v>0</v>
      </c>
      <c r="GD54" s="1895">
        <v>1</v>
      </c>
      <c r="GE54" s="2105" t="s">
        <v>15</v>
      </c>
      <c r="GF54" s="2105" t="s">
        <v>38</v>
      </c>
      <c r="GG54" s="2105" t="s">
        <v>17</v>
      </c>
      <c r="GH54" s="2105" t="s">
        <v>16</v>
      </c>
      <c r="GI54" s="2105" t="s">
        <v>16</v>
      </c>
      <c r="GJ54" s="2105" t="s">
        <v>17</v>
      </c>
      <c r="GK54" s="2105" t="s">
        <v>16</v>
      </c>
      <c r="GL54" s="2163" t="s">
        <v>17</v>
      </c>
      <c r="GM54" s="439" t="s">
        <v>1219</v>
      </c>
      <c r="GN54" s="1968" t="s">
        <v>1215</v>
      </c>
      <c r="GO54" s="2366">
        <v>360</v>
      </c>
      <c r="GP54" s="2091">
        <v>90</v>
      </c>
      <c r="GQ54" s="2086">
        <v>0</v>
      </c>
      <c r="GR54" s="2086">
        <v>90</v>
      </c>
      <c r="GS54" s="1895">
        <v>0</v>
      </c>
      <c r="GT54" s="2086">
        <v>0</v>
      </c>
      <c r="GU54" s="2086">
        <v>360</v>
      </c>
      <c r="GV54" s="1895">
        <v>0</v>
      </c>
    </row>
    <row r="55" spans="1:204" ht="51" x14ac:dyDescent="0.25">
      <c r="B55" s="7221"/>
      <c r="C55" s="5685"/>
      <c r="D55" s="7164"/>
      <c r="E55" s="7145"/>
      <c r="F55" s="5707"/>
      <c r="G55" s="5707"/>
      <c r="H55" s="5707"/>
      <c r="I55" s="5707"/>
      <c r="J55" s="5707"/>
      <c r="K55" s="5707"/>
      <c r="L55" s="5707"/>
      <c r="M55" s="5707"/>
      <c r="N55" s="5707"/>
      <c r="O55" s="5698"/>
      <c r="P55" s="1427"/>
      <c r="Q55" s="1427"/>
      <c r="R55" s="5378"/>
      <c r="S55" s="5698"/>
      <c r="T55" s="5698"/>
      <c r="U55" s="7116"/>
      <c r="V55" s="5698"/>
      <c r="W55" s="5695"/>
      <c r="X55" s="5692"/>
      <c r="Y55" s="2163" t="s">
        <v>113</v>
      </c>
      <c r="Z55" s="5415" t="s">
        <v>1220</v>
      </c>
      <c r="AA55" s="5500" t="s">
        <v>1215</v>
      </c>
      <c r="AB55" s="5509">
        <v>400</v>
      </c>
      <c r="AC55" s="170">
        <v>100</v>
      </c>
      <c r="AD55" s="442">
        <f t="shared" si="213"/>
        <v>0.25</v>
      </c>
      <c r="AE55" s="170">
        <v>100</v>
      </c>
      <c r="AF55" s="442">
        <f t="shared" si="214"/>
        <v>0.25</v>
      </c>
      <c r="AG55" s="170">
        <v>100</v>
      </c>
      <c r="AH55" s="442">
        <f t="shared" si="215"/>
        <v>0.25</v>
      </c>
      <c r="AI55" s="170">
        <v>100</v>
      </c>
      <c r="AJ55" s="442">
        <f t="shared" si="216"/>
        <v>0.25</v>
      </c>
      <c r="AK55" s="183">
        <f t="shared" si="205"/>
        <v>1</v>
      </c>
      <c r="AL55" s="2305" t="s">
        <v>113</v>
      </c>
      <c r="AM55" s="971" t="s">
        <v>2628</v>
      </c>
      <c r="AN55" s="971" t="s">
        <v>2630</v>
      </c>
      <c r="AO55" s="1039" t="s">
        <v>2629</v>
      </c>
      <c r="AP55" s="1039" t="s">
        <v>2625</v>
      </c>
      <c r="AQ55" s="970">
        <v>100</v>
      </c>
      <c r="AR55" s="1039" t="s">
        <v>2614</v>
      </c>
      <c r="AS55" s="971" t="s">
        <v>1579</v>
      </c>
      <c r="AT55" s="2274"/>
      <c r="AU55" s="920" t="s">
        <v>1704</v>
      </c>
      <c r="AW55" s="5340">
        <v>400</v>
      </c>
      <c r="AX55" s="4410">
        <f t="shared" si="5"/>
        <v>100</v>
      </c>
      <c r="AY55" s="4431">
        <f t="shared" si="6"/>
        <v>101</v>
      </c>
      <c r="AZ55" s="4411">
        <f t="shared" si="7"/>
        <v>-1</v>
      </c>
      <c r="BA55" s="4420">
        <f t="shared" si="8"/>
        <v>1.01</v>
      </c>
      <c r="BB55" s="4421">
        <f t="shared" si="9"/>
        <v>760</v>
      </c>
      <c r="BC55" s="4104">
        <f t="shared" si="159"/>
        <v>-360</v>
      </c>
      <c r="BD55" s="4117">
        <f t="shared" si="160"/>
        <v>1.9</v>
      </c>
      <c r="BE55" s="4621">
        <f t="shared" si="161"/>
        <v>0</v>
      </c>
      <c r="BF55" s="6646">
        <v>400</v>
      </c>
      <c r="BG55" s="6646"/>
      <c r="BH55" s="4019">
        <f t="shared" si="68"/>
        <v>100</v>
      </c>
      <c r="BI55" s="3782">
        <f t="shared" si="69"/>
        <v>312</v>
      </c>
      <c r="BJ55" s="4061">
        <f t="shared" si="13"/>
        <v>-212</v>
      </c>
      <c r="BK55" s="4062">
        <f t="shared" si="14"/>
        <v>3.12</v>
      </c>
      <c r="BL55" s="3731">
        <f t="shared" si="15"/>
        <v>659</v>
      </c>
      <c r="BM55" s="3122">
        <f t="shared" si="16"/>
        <v>-259</v>
      </c>
      <c r="BN55" s="3120">
        <f t="shared" si="17"/>
        <v>1.6475</v>
      </c>
      <c r="BO55" s="3780">
        <f t="shared" si="162"/>
        <v>0</v>
      </c>
      <c r="BP55" s="3494"/>
      <c r="BQ55" s="6691">
        <v>400</v>
      </c>
      <c r="BR55" s="6691"/>
      <c r="BS55" s="2869">
        <f t="shared" si="198"/>
        <v>100</v>
      </c>
      <c r="BT55" s="2576">
        <f t="shared" si="206"/>
        <v>208</v>
      </c>
      <c r="BU55" s="2987">
        <f t="shared" si="21"/>
        <v>-108</v>
      </c>
      <c r="BV55" s="1701">
        <f t="shared" si="22"/>
        <v>2.08</v>
      </c>
      <c r="BW55" s="2587">
        <f t="shared" si="23"/>
        <v>347</v>
      </c>
      <c r="BX55" s="2991">
        <f t="shared" si="24"/>
        <v>53</v>
      </c>
      <c r="BY55" s="1701">
        <f t="shared" si="25"/>
        <v>0.86750000000000005</v>
      </c>
      <c r="BZ55" s="3151"/>
      <c r="CA55" s="6818">
        <v>400</v>
      </c>
      <c r="CB55" s="6818"/>
      <c r="CC55" s="2229">
        <v>99</v>
      </c>
      <c r="CD55" s="2230">
        <v>139</v>
      </c>
      <c r="CE55" s="2359">
        <f t="shared" si="71"/>
        <v>-40</v>
      </c>
      <c r="CF55" s="2231">
        <f t="shared" si="202"/>
        <v>1.404040404040404</v>
      </c>
      <c r="CG55" s="2232">
        <f t="shared" si="27"/>
        <v>139</v>
      </c>
      <c r="CH55" s="2387">
        <f t="shared" si="72"/>
        <v>261</v>
      </c>
      <c r="CI55" s="2231">
        <f t="shared" si="28"/>
        <v>0.34749999999999998</v>
      </c>
      <c r="CJ55" s="5372">
        <v>52</v>
      </c>
      <c r="CK55" s="2479"/>
      <c r="CL55" s="2479"/>
      <c r="CM55" s="1225"/>
      <c r="CN55" s="1225"/>
      <c r="CO55" s="1225"/>
      <c r="CP55" s="1225"/>
      <c r="CY55" s="6376">
        <v>400</v>
      </c>
      <c r="CZ55" s="6376"/>
      <c r="DA55" s="3631">
        <v>33</v>
      </c>
      <c r="DB55" s="3631">
        <v>35</v>
      </c>
      <c r="DC55" s="4415">
        <f t="shared" si="29"/>
        <v>2</v>
      </c>
      <c r="DD55" s="4324">
        <f t="shared" si="207"/>
        <v>1.0606060606060606</v>
      </c>
      <c r="DE55" s="4416">
        <f t="shared" si="73"/>
        <v>694</v>
      </c>
      <c r="DF55" s="4099">
        <f t="shared" si="31"/>
        <v>-294</v>
      </c>
      <c r="DG55" s="4117">
        <f t="shared" si="88"/>
        <v>1.7350000000000001</v>
      </c>
      <c r="DH55" s="6387">
        <v>400</v>
      </c>
      <c r="DI55" s="6387"/>
      <c r="DJ55" s="4425">
        <v>33</v>
      </c>
      <c r="DK55" s="4425">
        <v>35</v>
      </c>
      <c r="DL55" s="4426">
        <f t="shared" si="33"/>
        <v>-2</v>
      </c>
      <c r="DM55" s="4427">
        <f t="shared" si="208"/>
        <v>1.0606060606060606</v>
      </c>
      <c r="DN55" s="4429">
        <f t="shared" si="74"/>
        <v>729</v>
      </c>
      <c r="DO55" s="4099">
        <f t="shared" si="35"/>
        <v>-329</v>
      </c>
      <c r="DP55" s="4117">
        <f t="shared" si="36"/>
        <v>1.8225</v>
      </c>
      <c r="DQ55" s="6380">
        <v>400</v>
      </c>
      <c r="DR55" s="6380"/>
      <c r="DS55" s="2685">
        <v>34</v>
      </c>
      <c r="DT55" s="2685">
        <v>31</v>
      </c>
      <c r="DU55" s="4441">
        <f t="shared" si="37"/>
        <v>3</v>
      </c>
      <c r="DV55" s="2682">
        <f t="shared" si="203"/>
        <v>0.91176470588235292</v>
      </c>
      <c r="DW55" s="2683">
        <f t="shared" si="217"/>
        <v>760</v>
      </c>
      <c r="DX55" s="4099">
        <f t="shared" si="39"/>
        <v>-360</v>
      </c>
      <c r="DY55" s="4117">
        <f t="shared" si="40"/>
        <v>1.9</v>
      </c>
      <c r="DZ55" s="6376">
        <v>400</v>
      </c>
      <c r="EA55" s="6376"/>
      <c r="EB55" s="3223">
        <v>33</v>
      </c>
      <c r="EC55" s="3223">
        <v>42</v>
      </c>
      <c r="ED55" s="3225">
        <f t="shared" si="41"/>
        <v>9</v>
      </c>
      <c r="EE55" s="1732">
        <f t="shared" si="209"/>
        <v>1.2727272727272727</v>
      </c>
      <c r="EF55" s="3276">
        <f t="shared" si="76"/>
        <v>389</v>
      </c>
      <c r="EG55" s="1731">
        <f t="shared" si="43"/>
        <v>11</v>
      </c>
      <c r="EH55" s="1732">
        <f t="shared" si="106"/>
        <v>0.97250000000000003</v>
      </c>
      <c r="EI55" s="6387">
        <v>400</v>
      </c>
      <c r="EJ55" s="6387"/>
      <c r="EK55" s="3405">
        <v>33</v>
      </c>
      <c r="EL55" s="2906">
        <v>20</v>
      </c>
      <c r="EM55" s="1808">
        <f t="shared" si="45"/>
        <v>13</v>
      </c>
      <c r="EN55" s="1732">
        <f t="shared" si="210"/>
        <v>0.60606060606060608</v>
      </c>
      <c r="EO55" s="3285">
        <f t="shared" si="77"/>
        <v>409</v>
      </c>
      <c r="EP55" s="1731">
        <f t="shared" si="47"/>
        <v>-9</v>
      </c>
      <c r="EQ55" s="1732">
        <f t="shared" si="48"/>
        <v>1.0225</v>
      </c>
      <c r="ER55" s="6380">
        <v>400</v>
      </c>
      <c r="ES55" s="6380"/>
      <c r="ET55" s="3622">
        <v>34</v>
      </c>
      <c r="EU55" s="3622">
        <v>250</v>
      </c>
      <c r="EV55" s="1731">
        <f t="shared" si="49"/>
        <v>-216</v>
      </c>
      <c r="EW55" s="1732">
        <f t="shared" si="204"/>
        <v>7.3529411764705879</v>
      </c>
      <c r="EX55" s="3621">
        <f t="shared" si="78"/>
        <v>659</v>
      </c>
      <c r="EY55" s="1731">
        <f t="shared" si="51"/>
        <v>-259</v>
      </c>
      <c r="EZ55" s="3951">
        <f t="shared" si="52"/>
        <v>1.6475</v>
      </c>
      <c r="FA55" s="6691">
        <v>400</v>
      </c>
      <c r="FB55" s="6691"/>
      <c r="FC55" s="2522">
        <v>33</v>
      </c>
      <c r="FD55" s="2522">
        <v>75</v>
      </c>
      <c r="FE55" s="2072">
        <f t="shared" si="185"/>
        <v>42</v>
      </c>
      <c r="FF55" s="1732">
        <f t="shared" si="211"/>
        <v>2.2727272727272729</v>
      </c>
      <c r="FG55" s="2587">
        <f t="shared" si="55"/>
        <v>214</v>
      </c>
      <c r="FH55" s="1731">
        <f t="shared" si="56"/>
        <v>186</v>
      </c>
      <c r="FI55" s="1732">
        <f t="shared" si="186"/>
        <v>0.53500000000000003</v>
      </c>
      <c r="FJ55" s="6691">
        <v>400</v>
      </c>
      <c r="FK55" s="6691"/>
      <c r="FL55" s="2522">
        <v>33</v>
      </c>
      <c r="FM55" s="2522">
        <v>75</v>
      </c>
      <c r="FN55" s="1731">
        <f t="shared" si="58"/>
        <v>-42</v>
      </c>
      <c r="FO55" s="1732">
        <f t="shared" si="212"/>
        <v>2.2727272727272729</v>
      </c>
      <c r="FP55" s="2587">
        <f t="shared" si="60"/>
        <v>289</v>
      </c>
      <c r="FQ55" s="1731">
        <f t="shared" si="61"/>
        <v>111</v>
      </c>
      <c r="FR55" s="1732">
        <f t="shared" si="188"/>
        <v>0.72250000000000003</v>
      </c>
      <c r="FS55" s="6691">
        <v>400</v>
      </c>
      <c r="FT55" s="6691"/>
      <c r="FU55" s="2522">
        <v>34</v>
      </c>
      <c r="FV55" s="2522">
        <v>58</v>
      </c>
      <c r="FW55" s="1731">
        <f t="shared" si="63"/>
        <v>-24</v>
      </c>
      <c r="FX55" s="1732">
        <f t="shared" si="196"/>
        <v>1.7058823529411764</v>
      </c>
      <c r="FY55" s="2587">
        <f t="shared" si="85"/>
        <v>347</v>
      </c>
      <c r="FZ55" s="1731">
        <f t="shared" si="65"/>
        <v>53</v>
      </c>
      <c r="GA55" s="1732">
        <f t="shared" si="189"/>
        <v>0.86750000000000005</v>
      </c>
      <c r="GB55" s="1">
        <f t="shared" si="87"/>
        <v>0.10499999999999998</v>
      </c>
      <c r="GC55" s="2219">
        <v>0</v>
      </c>
      <c r="GD55" s="1895">
        <v>1</v>
      </c>
      <c r="GE55" s="2105" t="s">
        <v>15</v>
      </c>
      <c r="GF55" s="2105" t="s">
        <v>38</v>
      </c>
      <c r="GG55" s="2105" t="s">
        <v>17</v>
      </c>
      <c r="GH55" s="2105" t="s">
        <v>16</v>
      </c>
      <c r="GI55" s="2105" t="s">
        <v>16</v>
      </c>
      <c r="GJ55" s="2105" t="s">
        <v>17</v>
      </c>
      <c r="GK55" s="2105" t="s">
        <v>16</v>
      </c>
      <c r="GL55" s="2163" t="s">
        <v>113</v>
      </c>
      <c r="GM55" s="439" t="s">
        <v>1220</v>
      </c>
      <c r="GN55" s="1968" t="s">
        <v>1215</v>
      </c>
      <c r="GO55" s="2366">
        <v>400</v>
      </c>
      <c r="GP55" s="2091">
        <v>99</v>
      </c>
      <c r="GQ55" s="2086">
        <v>139</v>
      </c>
      <c r="GR55" s="2086">
        <v>-40</v>
      </c>
      <c r="GS55" s="1895">
        <v>1.404040404040404</v>
      </c>
      <c r="GT55" s="2086">
        <v>139</v>
      </c>
      <c r="GU55" s="2086">
        <v>261</v>
      </c>
      <c r="GV55" s="1895">
        <v>0.34749999999999998</v>
      </c>
    </row>
    <row r="56" spans="1:204" ht="51" customHeight="1" x14ac:dyDescent="0.25">
      <c r="B56" s="7221"/>
      <c r="C56" s="5685"/>
      <c r="D56" s="7164"/>
      <c r="E56" s="7145"/>
      <c r="F56" s="5707"/>
      <c r="G56" s="5707"/>
      <c r="H56" s="5707"/>
      <c r="I56" s="5707"/>
      <c r="J56" s="5707"/>
      <c r="K56" s="5707"/>
      <c r="L56" s="5707"/>
      <c r="M56" s="5707"/>
      <c r="N56" s="5707"/>
      <c r="O56" s="5698"/>
      <c r="P56" s="1427"/>
      <c r="Q56" s="1427"/>
      <c r="R56" s="5378"/>
      <c r="S56" s="5698"/>
      <c r="T56" s="5698"/>
      <c r="U56" s="7116"/>
      <c r="V56" s="5698"/>
      <c r="W56" s="5695"/>
      <c r="X56" s="5692"/>
      <c r="Y56" s="2163" t="s">
        <v>92</v>
      </c>
      <c r="Z56" s="5430" t="s">
        <v>1221</v>
      </c>
      <c r="AA56" s="5510" t="s">
        <v>1222</v>
      </c>
      <c r="AB56" s="5511">
        <v>5</v>
      </c>
      <c r="AC56" s="170">
        <v>2</v>
      </c>
      <c r="AD56" s="442">
        <f t="shared" si="213"/>
        <v>0.4</v>
      </c>
      <c r="AE56" s="170">
        <v>1</v>
      </c>
      <c r="AF56" s="442">
        <f t="shared" si="214"/>
        <v>0.2</v>
      </c>
      <c r="AG56" s="170">
        <v>1</v>
      </c>
      <c r="AH56" s="442">
        <f t="shared" si="215"/>
        <v>0.2</v>
      </c>
      <c r="AI56" s="170">
        <v>1</v>
      </c>
      <c r="AJ56" s="442">
        <f t="shared" si="216"/>
        <v>0.2</v>
      </c>
      <c r="AK56" s="183">
        <f t="shared" si="205"/>
        <v>1</v>
      </c>
      <c r="AL56" s="2305" t="s">
        <v>2631</v>
      </c>
      <c r="AM56" s="971" t="s">
        <v>1221</v>
      </c>
      <c r="AN56" s="971" t="s">
        <v>2634</v>
      </c>
      <c r="AO56" s="1039" t="s">
        <v>2632</v>
      </c>
      <c r="AP56" s="1039" t="s">
        <v>2635</v>
      </c>
      <c r="AQ56" s="970">
        <v>100</v>
      </c>
      <c r="AR56" s="1039" t="s">
        <v>2633</v>
      </c>
      <c r="AS56" s="971" t="s">
        <v>1579</v>
      </c>
      <c r="AT56" s="2274"/>
      <c r="AU56" s="920" t="s">
        <v>1704</v>
      </c>
      <c r="AW56" s="5341">
        <v>5</v>
      </c>
      <c r="AX56" s="4410">
        <f t="shared" si="5"/>
        <v>1</v>
      </c>
      <c r="AY56" s="4431">
        <f t="shared" si="6"/>
        <v>1</v>
      </c>
      <c r="AZ56" s="4411">
        <f t="shared" si="7"/>
        <v>0</v>
      </c>
      <c r="BA56" s="4420">
        <f t="shared" si="8"/>
        <v>1</v>
      </c>
      <c r="BB56" s="4421">
        <f t="shared" si="9"/>
        <v>5</v>
      </c>
      <c r="BC56" s="4104">
        <f t="shared" si="159"/>
        <v>0</v>
      </c>
      <c r="BD56" s="4117">
        <f t="shared" si="160"/>
        <v>1</v>
      </c>
      <c r="BE56" s="4621">
        <f t="shared" si="161"/>
        <v>0</v>
      </c>
      <c r="BF56" s="6650">
        <v>5</v>
      </c>
      <c r="BG56" s="6650"/>
      <c r="BH56" s="4019">
        <f t="shared" si="68"/>
        <v>1</v>
      </c>
      <c r="BI56" s="3782">
        <f t="shared" si="69"/>
        <v>0</v>
      </c>
      <c r="BJ56" s="4061">
        <f t="shared" si="13"/>
        <v>1</v>
      </c>
      <c r="BK56" s="4062">
        <f t="shared" si="14"/>
        <v>0</v>
      </c>
      <c r="BL56" s="3731">
        <f t="shared" si="15"/>
        <v>4</v>
      </c>
      <c r="BM56" s="3122">
        <f t="shared" si="16"/>
        <v>1</v>
      </c>
      <c r="BN56" s="3120">
        <f t="shared" si="17"/>
        <v>0.8</v>
      </c>
      <c r="BO56" s="3780">
        <f t="shared" si="162"/>
        <v>0</v>
      </c>
      <c r="BP56" s="3494"/>
      <c r="BQ56" s="6966">
        <v>5</v>
      </c>
      <c r="BR56" s="6966"/>
      <c r="BS56" s="2869">
        <f t="shared" si="198"/>
        <v>1</v>
      </c>
      <c r="BT56" s="2576">
        <f t="shared" si="206"/>
        <v>1</v>
      </c>
      <c r="BU56" s="2987">
        <f t="shared" si="21"/>
        <v>0</v>
      </c>
      <c r="BV56" s="1701">
        <f t="shared" si="22"/>
        <v>1</v>
      </c>
      <c r="BW56" s="2587">
        <f t="shared" si="23"/>
        <v>4</v>
      </c>
      <c r="BX56" s="2991">
        <f t="shared" si="24"/>
        <v>1</v>
      </c>
      <c r="BY56" s="1701">
        <f t="shared" si="25"/>
        <v>0.8</v>
      </c>
      <c r="BZ56" s="3151"/>
      <c r="CA56" s="7525">
        <v>5</v>
      </c>
      <c r="CB56" s="7525"/>
      <c r="CC56" s="2229">
        <v>2</v>
      </c>
      <c r="CD56" s="2230">
        <v>3</v>
      </c>
      <c r="CE56" s="2359">
        <f t="shared" si="71"/>
        <v>-1</v>
      </c>
      <c r="CF56" s="2231">
        <f t="shared" si="202"/>
        <v>1.5</v>
      </c>
      <c r="CG56" s="2232">
        <f t="shared" si="27"/>
        <v>3</v>
      </c>
      <c r="CH56" s="2387">
        <f t="shared" si="72"/>
        <v>2</v>
      </c>
      <c r="CI56" s="2231">
        <f t="shared" si="28"/>
        <v>0.6</v>
      </c>
      <c r="CJ56" s="5369">
        <v>53</v>
      </c>
      <c r="CK56" s="2479"/>
      <c r="CL56" s="2479"/>
      <c r="CM56" s="1225"/>
      <c r="CN56" s="1225"/>
      <c r="CO56" s="1225"/>
      <c r="CP56" s="1225"/>
      <c r="CY56" s="7523">
        <v>5</v>
      </c>
      <c r="CZ56" s="7523"/>
      <c r="DA56" s="3631">
        <v>0</v>
      </c>
      <c r="DB56" s="3631">
        <v>0</v>
      </c>
      <c r="DC56" s="4415">
        <f t="shared" si="29"/>
        <v>0</v>
      </c>
      <c r="DD56" s="4324">
        <v>0</v>
      </c>
      <c r="DE56" s="4416">
        <f t="shared" si="73"/>
        <v>4</v>
      </c>
      <c r="DF56" s="4099">
        <f t="shared" si="31"/>
        <v>1</v>
      </c>
      <c r="DG56" s="4117">
        <f t="shared" si="88"/>
        <v>0.8</v>
      </c>
      <c r="DH56" s="7524">
        <v>5</v>
      </c>
      <c r="DI56" s="7524"/>
      <c r="DJ56" s="4425">
        <v>0</v>
      </c>
      <c r="DK56" s="4425">
        <v>0</v>
      </c>
      <c r="DL56" s="4426">
        <f t="shared" si="33"/>
        <v>0</v>
      </c>
      <c r="DM56" s="4427" t="e">
        <f t="shared" si="208"/>
        <v>#DIV/0!</v>
      </c>
      <c r="DN56" s="4429">
        <f t="shared" si="74"/>
        <v>4</v>
      </c>
      <c r="DO56" s="4099">
        <f t="shared" si="35"/>
        <v>1</v>
      </c>
      <c r="DP56" s="4117">
        <f t="shared" si="36"/>
        <v>0.8</v>
      </c>
      <c r="DQ56" s="7527">
        <v>5</v>
      </c>
      <c r="DR56" s="7527"/>
      <c r="DS56" s="2685">
        <v>1</v>
      </c>
      <c r="DT56" s="2685">
        <v>1</v>
      </c>
      <c r="DU56" s="4441">
        <f t="shared" si="37"/>
        <v>0</v>
      </c>
      <c r="DV56" s="2682">
        <f t="shared" si="203"/>
        <v>1</v>
      </c>
      <c r="DW56" s="2683">
        <f t="shared" si="217"/>
        <v>5</v>
      </c>
      <c r="DX56" s="4099">
        <f t="shared" si="39"/>
        <v>0</v>
      </c>
      <c r="DY56" s="4117">
        <f t="shared" si="40"/>
        <v>1</v>
      </c>
      <c r="DZ56" s="7523">
        <v>5</v>
      </c>
      <c r="EA56" s="7523"/>
      <c r="EB56" s="3223">
        <v>0</v>
      </c>
      <c r="EC56" s="3223">
        <v>0</v>
      </c>
      <c r="ED56" s="3225">
        <f t="shared" si="41"/>
        <v>0</v>
      </c>
      <c r="EE56" s="1732">
        <v>0</v>
      </c>
      <c r="EF56" s="3276">
        <f t="shared" si="76"/>
        <v>4</v>
      </c>
      <c r="EG56" s="1731">
        <f t="shared" si="43"/>
        <v>1</v>
      </c>
      <c r="EH56" s="1732">
        <f t="shared" si="106"/>
        <v>0.8</v>
      </c>
      <c r="EI56" s="7524">
        <v>5</v>
      </c>
      <c r="EJ56" s="7524"/>
      <c r="EK56" s="3405">
        <v>0</v>
      </c>
      <c r="EL56" s="2906">
        <v>0</v>
      </c>
      <c r="EM56" s="1808">
        <f t="shared" si="45"/>
        <v>0</v>
      </c>
      <c r="EN56" s="1732" t="e">
        <f t="shared" si="210"/>
        <v>#DIV/0!</v>
      </c>
      <c r="EO56" s="3285">
        <f t="shared" si="77"/>
        <v>4</v>
      </c>
      <c r="EP56" s="1731">
        <f t="shared" si="47"/>
        <v>1</v>
      </c>
      <c r="EQ56" s="1732">
        <f t="shared" si="48"/>
        <v>0.8</v>
      </c>
      <c r="ER56" s="7527">
        <v>5</v>
      </c>
      <c r="ES56" s="7527"/>
      <c r="ET56" s="3622">
        <v>1</v>
      </c>
      <c r="EU56" s="3622">
        <v>0</v>
      </c>
      <c r="EV56" s="1731">
        <f t="shared" si="49"/>
        <v>1</v>
      </c>
      <c r="EW56" s="1732">
        <f t="shared" si="204"/>
        <v>0</v>
      </c>
      <c r="EX56" s="3621">
        <f t="shared" si="78"/>
        <v>4</v>
      </c>
      <c r="EY56" s="1731">
        <f t="shared" si="51"/>
        <v>1</v>
      </c>
      <c r="EZ56" s="1732">
        <f t="shared" si="52"/>
        <v>0.8</v>
      </c>
      <c r="FA56" s="6966">
        <v>5</v>
      </c>
      <c r="FB56" s="6966"/>
      <c r="FC56" s="2522">
        <v>0</v>
      </c>
      <c r="FD56" s="2522">
        <v>0</v>
      </c>
      <c r="FE56" s="2072">
        <f t="shared" si="185"/>
        <v>0</v>
      </c>
      <c r="FF56" s="1732">
        <v>0</v>
      </c>
      <c r="FG56" s="2587">
        <f t="shared" si="55"/>
        <v>3</v>
      </c>
      <c r="FH56" s="1731">
        <f t="shared" si="56"/>
        <v>2</v>
      </c>
      <c r="FI56" s="1732">
        <f t="shared" si="186"/>
        <v>0.6</v>
      </c>
      <c r="FJ56" s="6966">
        <v>5</v>
      </c>
      <c r="FK56" s="6966"/>
      <c r="FL56" s="2522">
        <v>0</v>
      </c>
      <c r="FM56" s="2522">
        <v>1</v>
      </c>
      <c r="FN56" s="1731">
        <f t="shared" si="58"/>
        <v>-1</v>
      </c>
      <c r="FO56" s="1732" t="e">
        <f t="shared" si="212"/>
        <v>#DIV/0!</v>
      </c>
      <c r="FP56" s="2587">
        <f t="shared" si="60"/>
        <v>4</v>
      </c>
      <c r="FQ56" s="1731">
        <f t="shared" si="61"/>
        <v>1</v>
      </c>
      <c r="FR56" s="1732">
        <f t="shared" si="188"/>
        <v>0.8</v>
      </c>
      <c r="FS56" s="6966">
        <v>5</v>
      </c>
      <c r="FT56" s="6966"/>
      <c r="FU56" s="2522">
        <v>1</v>
      </c>
      <c r="FV56" s="2522">
        <v>0</v>
      </c>
      <c r="FW56" s="1731">
        <f t="shared" si="63"/>
        <v>1</v>
      </c>
      <c r="FX56" s="1732">
        <f t="shared" si="196"/>
        <v>0</v>
      </c>
      <c r="FY56" s="2587">
        <f t="shared" si="85"/>
        <v>4</v>
      </c>
      <c r="FZ56" s="1731">
        <f t="shared" si="65"/>
        <v>1</v>
      </c>
      <c r="GA56" s="1732">
        <f t="shared" si="189"/>
        <v>0.8</v>
      </c>
      <c r="GB56" s="1">
        <f t="shared" si="87"/>
        <v>0</v>
      </c>
      <c r="GC56" s="2219">
        <v>0</v>
      </c>
      <c r="GD56" s="1895">
        <v>1</v>
      </c>
      <c r="GE56" s="2105" t="s">
        <v>15</v>
      </c>
      <c r="GF56" s="2105" t="s">
        <v>38</v>
      </c>
      <c r="GG56" s="2105" t="s">
        <v>17</v>
      </c>
      <c r="GH56" s="2105" t="s">
        <v>16</v>
      </c>
      <c r="GI56" s="2105" t="s">
        <v>16</v>
      </c>
      <c r="GJ56" s="2105" t="s">
        <v>17</v>
      </c>
      <c r="GK56" s="2105" t="s">
        <v>16</v>
      </c>
      <c r="GL56" s="2163" t="s">
        <v>92</v>
      </c>
      <c r="GM56" s="454" t="s">
        <v>1221</v>
      </c>
      <c r="GN56" s="607" t="s">
        <v>1222</v>
      </c>
      <c r="GO56" s="2373">
        <v>5</v>
      </c>
      <c r="GP56" s="2091">
        <v>2</v>
      </c>
      <c r="GQ56" s="2086">
        <v>3</v>
      </c>
      <c r="GR56" s="2086">
        <v>-1</v>
      </c>
      <c r="GS56" s="1895">
        <v>1.5</v>
      </c>
      <c r="GT56" s="2086">
        <v>3</v>
      </c>
      <c r="GU56" s="2086">
        <v>2</v>
      </c>
      <c r="GV56" s="1895">
        <v>0.6</v>
      </c>
    </row>
    <row r="57" spans="1:204" ht="63.75" x14ac:dyDescent="0.25">
      <c r="B57" s="7221"/>
      <c r="C57" s="5685"/>
      <c r="D57" s="7164"/>
      <c r="E57" s="7145"/>
      <c r="F57" s="5707"/>
      <c r="G57" s="5707"/>
      <c r="H57" s="5707"/>
      <c r="I57" s="5707"/>
      <c r="J57" s="5707"/>
      <c r="K57" s="5707"/>
      <c r="L57" s="5707"/>
      <c r="M57" s="5707"/>
      <c r="N57" s="5707"/>
      <c r="O57" s="5698"/>
      <c r="P57" s="1427"/>
      <c r="Q57" s="1427"/>
      <c r="R57" s="5378"/>
      <c r="S57" s="5698"/>
      <c r="T57" s="5698"/>
      <c r="U57" s="7116"/>
      <c r="V57" s="5698"/>
      <c r="W57" s="5695"/>
      <c r="X57" s="5692"/>
      <c r="Y57" s="2163" t="s">
        <v>101</v>
      </c>
      <c r="Z57" s="5415" t="s">
        <v>1223</v>
      </c>
      <c r="AA57" s="5498" t="s">
        <v>1224</v>
      </c>
      <c r="AB57" s="5509">
        <v>6</v>
      </c>
      <c r="AC57" s="170">
        <v>2</v>
      </c>
      <c r="AD57" s="442">
        <f t="shared" si="213"/>
        <v>0.33333333333333331</v>
      </c>
      <c r="AE57" s="170">
        <v>2</v>
      </c>
      <c r="AF57" s="442">
        <f t="shared" si="214"/>
        <v>0.33333333333333331</v>
      </c>
      <c r="AG57" s="170">
        <v>1</v>
      </c>
      <c r="AH57" s="442">
        <f t="shared" si="215"/>
        <v>0.16666666666666666</v>
      </c>
      <c r="AI57" s="170">
        <v>1</v>
      </c>
      <c r="AJ57" s="442">
        <f t="shared" si="216"/>
        <v>0.16666666666666666</v>
      </c>
      <c r="AK57" s="183">
        <f t="shared" si="205"/>
        <v>0.99999999999999989</v>
      </c>
      <c r="AL57" s="2305" t="s">
        <v>101</v>
      </c>
      <c r="AM57" s="971" t="s">
        <v>1223</v>
      </c>
      <c r="AN57" s="971" t="s">
        <v>2638</v>
      </c>
      <c r="AO57" s="1039" t="s">
        <v>2636</v>
      </c>
      <c r="AP57" s="1039" t="s">
        <v>2639</v>
      </c>
      <c r="AQ57" s="970">
        <v>100</v>
      </c>
      <c r="AR57" s="1204" t="s">
        <v>2637</v>
      </c>
      <c r="AS57" s="971" t="s">
        <v>1579</v>
      </c>
      <c r="AT57" s="2274"/>
      <c r="AU57" s="920" t="s">
        <v>1704</v>
      </c>
      <c r="AW57" s="5340">
        <v>6</v>
      </c>
      <c r="AX57" s="4410">
        <f t="shared" si="5"/>
        <v>1</v>
      </c>
      <c r="AY57" s="4431">
        <f t="shared" si="6"/>
        <v>0</v>
      </c>
      <c r="AZ57" s="4411">
        <f t="shared" si="7"/>
        <v>1</v>
      </c>
      <c r="BA57" s="4420">
        <f t="shared" si="8"/>
        <v>0</v>
      </c>
      <c r="BB57" s="4421">
        <f t="shared" si="9"/>
        <v>6</v>
      </c>
      <c r="BC57" s="4104">
        <f t="shared" si="159"/>
        <v>0</v>
      </c>
      <c r="BD57" s="4117">
        <f t="shared" si="160"/>
        <v>1</v>
      </c>
      <c r="BE57" s="4621">
        <f t="shared" si="161"/>
        <v>0</v>
      </c>
      <c r="BF57" s="6646">
        <v>6</v>
      </c>
      <c r="BG57" s="6646"/>
      <c r="BH57" s="4019">
        <f t="shared" si="68"/>
        <v>1</v>
      </c>
      <c r="BI57" s="3782">
        <f t="shared" si="69"/>
        <v>1</v>
      </c>
      <c r="BJ57" s="4061">
        <f t="shared" si="13"/>
        <v>0</v>
      </c>
      <c r="BK57" s="4062">
        <f t="shared" si="14"/>
        <v>1</v>
      </c>
      <c r="BL57" s="3731">
        <f t="shared" si="15"/>
        <v>6</v>
      </c>
      <c r="BM57" s="3122">
        <f t="shared" si="16"/>
        <v>0</v>
      </c>
      <c r="BN57" s="3120">
        <f t="shared" si="17"/>
        <v>1</v>
      </c>
      <c r="BO57" s="3780">
        <f t="shared" si="162"/>
        <v>0</v>
      </c>
      <c r="BP57" s="3494"/>
      <c r="BQ57" s="6691">
        <v>6</v>
      </c>
      <c r="BR57" s="6691"/>
      <c r="BS57" s="2869">
        <f t="shared" si="198"/>
        <v>2</v>
      </c>
      <c r="BT57" s="2576">
        <f t="shared" si="206"/>
        <v>2</v>
      </c>
      <c r="BU57" s="2987">
        <f t="shared" si="21"/>
        <v>0</v>
      </c>
      <c r="BV57" s="1701">
        <f t="shared" si="22"/>
        <v>1</v>
      </c>
      <c r="BW57" s="2587">
        <f t="shared" si="23"/>
        <v>5</v>
      </c>
      <c r="BX57" s="2991">
        <f t="shared" si="24"/>
        <v>1</v>
      </c>
      <c r="BY57" s="1701">
        <f t="shared" si="25"/>
        <v>0.83333333333333337</v>
      </c>
      <c r="BZ57" s="3151"/>
      <c r="CA57" s="6818">
        <v>6</v>
      </c>
      <c r="CB57" s="6818"/>
      <c r="CC57" s="2229">
        <v>2</v>
      </c>
      <c r="CD57" s="2230">
        <v>3</v>
      </c>
      <c r="CE57" s="2359">
        <f t="shared" si="71"/>
        <v>-1</v>
      </c>
      <c r="CF57" s="2231">
        <f t="shared" si="202"/>
        <v>1.5</v>
      </c>
      <c r="CG57" s="2232">
        <f t="shared" si="27"/>
        <v>3</v>
      </c>
      <c r="CH57" s="2387">
        <f t="shared" si="72"/>
        <v>3</v>
      </c>
      <c r="CI57" s="2231">
        <f t="shared" si="28"/>
        <v>0.5</v>
      </c>
      <c r="CJ57" s="5369">
        <v>54</v>
      </c>
      <c r="CK57" s="2479"/>
      <c r="CL57" s="2479"/>
      <c r="CM57" s="1225"/>
      <c r="CN57" s="1225"/>
      <c r="CO57" s="1225"/>
      <c r="CP57" s="1225"/>
      <c r="CY57" s="6376">
        <v>6</v>
      </c>
      <c r="CZ57" s="6376"/>
      <c r="DA57" s="3631">
        <v>0</v>
      </c>
      <c r="DB57" s="3631">
        <v>0</v>
      </c>
      <c r="DC57" s="4415">
        <f t="shared" si="29"/>
        <v>0</v>
      </c>
      <c r="DD57" s="4324">
        <v>0</v>
      </c>
      <c r="DE57" s="4416">
        <f t="shared" si="73"/>
        <v>6</v>
      </c>
      <c r="DF57" s="4099">
        <f t="shared" si="31"/>
        <v>0</v>
      </c>
      <c r="DG57" s="4117">
        <f t="shared" si="88"/>
        <v>1</v>
      </c>
      <c r="DH57" s="6387">
        <v>6</v>
      </c>
      <c r="DI57" s="6387"/>
      <c r="DJ57" s="4425">
        <v>0</v>
      </c>
      <c r="DK57" s="4425">
        <v>0</v>
      </c>
      <c r="DL57" s="4426">
        <f t="shared" si="33"/>
        <v>0</v>
      </c>
      <c r="DM57" s="4427" t="e">
        <f t="shared" si="208"/>
        <v>#DIV/0!</v>
      </c>
      <c r="DN57" s="4429">
        <f t="shared" si="74"/>
        <v>6</v>
      </c>
      <c r="DO57" s="4099">
        <f t="shared" si="35"/>
        <v>0</v>
      </c>
      <c r="DP57" s="4117">
        <f t="shared" si="36"/>
        <v>1</v>
      </c>
      <c r="DQ57" s="6380">
        <v>6</v>
      </c>
      <c r="DR57" s="6380"/>
      <c r="DS57" s="2685">
        <v>1</v>
      </c>
      <c r="DT57" s="2685">
        <v>0</v>
      </c>
      <c r="DU57" s="4441">
        <f t="shared" si="37"/>
        <v>1</v>
      </c>
      <c r="DV57" s="2682">
        <f t="shared" si="203"/>
        <v>0</v>
      </c>
      <c r="DW57" s="2683">
        <f t="shared" si="217"/>
        <v>6</v>
      </c>
      <c r="DX57" s="4099">
        <f t="shared" si="39"/>
        <v>0</v>
      </c>
      <c r="DY57" s="4117">
        <f t="shared" si="40"/>
        <v>1</v>
      </c>
      <c r="DZ57" s="6376">
        <v>6</v>
      </c>
      <c r="EA57" s="6376"/>
      <c r="EB57" s="3223">
        <v>0</v>
      </c>
      <c r="EC57" s="3223">
        <v>0</v>
      </c>
      <c r="ED57" s="3225">
        <f t="shared" si="41"/>
        <v>0</v>
      </c>
      <c r="EE57" s="1732">
        <v>0</v>
      </c>
      <c r="EF57" s="3276">
        <f t="shared" si="76"/>
        <v>5</v>
      </c>
      <c r="EG57" s="1731">
        <f t="shared" si="43"/>
        <v>1</v>
      </c>
      <c r="EH57" s="1732">
        <f t="shared" si="106"/>
        <v>0.83333333333333337</v>
      </c>
      <c r="EI57" s="6387">
        <v>6</v>
      </c>
      <c r="EJ57" s="6387"/>
      <c r="EK57" s="3405">
        <v>0</v>
      </c>
      <c r="EL57" s="2906">
        <v>0</v>
      </c>
      <c r="EM57" s="1808">
        <f t="shared" si="45"/>
        <v>0</v>
      </c>
      <c r="EN57" s="1732" t="e">
        <f t="shared" si="210"/>
        <v>#DIV/0!</v>
      </c>
      <c r="EO57" s="3285">
        <f t="shared" si="77"/>
        <v>5</v>
      </c>
      <c r="EP57" s="1731">
        <f t="shared" si="47"/>
        <v>1</v>
      </c>
      <c r="EQ57" s="1732">
        <f t="shared" si="48"/>
        <v>0.83333333333333337</v>
      </c>
      <c r="ER57" s="6380">
        <v>6</v>
      </c>
      <c r="ES57" s="6380"/>
      <c r="ET57" s="3622">
        <v>1</v>
      </c>
      <c r="EU57" s="3622">
        <v>1</v>
      </c>
      <c r="EV57" s="1731">
        <f t="shared" si="49"/>
        <v>0</v>
      </c>
      <c r="EW57" s="1732">
        <f t="shared" si="204"/>
        <v>1</v>
      </c>
      <c r="EX57" s="3621">
        <f t="shared" si="78"/>
        <v>6</v>
      </c>
      <c r="EY57" s="1731">
        <f t="shared" si="51"/>
        <v>0</v>
      </c>
      <c r="EZ57" s="1732">
        <f t="shared" si="52"/>
        <v>1</v>
      </c>
      <c r="FA57" s="6691">
        <v>6</v>
      </c>
      <c r="FB57" s="6691"/>
      <c r="FC57" s="2522">
        <v>0</v>
      </c>
      <c r="FD57" s="2522">
        <v>0</v>
      </c>
      <c r="FE57" s="2072">
        <f t="shared" si="185"/>
        <v>0</v>
      </c>
      <c r="FF57" s="1732">
        <v>0</v>
      </c>
      <c r="FG57" s="2587">
        <f t="shared" si="55"/>
        <v>3</v>
      </c>
      <c r="FH57" s="1731">
        <f t="shared" si="56"/>
        <v>3</v>
      </c>
      <c r="FI57" s="1732">
        <f t="shared" si="186"/>
        <v>0.5</v>
      </c>
      <c r="FJ57" s="6691">
        <v>6</v>
      </c>
      <c r="FK57" s="6691"/>
      <c r="FL57" s="2522">
        <v>1</v>
      </c>
      <c r="FM57" s="2522">
        <v>2</v>
      </c>
      <c r="FN57" s="1731">
        <f t="shared" si="58"/>
        <v>-1</v>
      </c>
      <c r="FO57" s="1732">
        <f t="shared" si="212"/>
        <v>2</v>
      </c>
      <c r="FP57" s="2587">
        <f t="shared" si="60"/>
        <v>5</v>
      </c>
      <c r="FQ57" s="1731">
        <f t="shared" si="61"/>
        <v>1</v>
      </c>
      <c r="FR57" s="1732">
        <f t="shared" si="188"/>
        <v>0.83333333333333337</v>
      </c>
      <c r="FS57" s="6691">
        <v>6</v>
      </c>
      <c r="FT57" s="6691"/>
      <c r="FU57" s="2522">
        <v>1</v>
      </c>
      <c r="FV57" s="2522">
        <v>0</v>
      </c>
      <c r="FW57" s="1731">
        <f t="shared" si="63"/>
        <v>1</v>
      </c>
      <c r="FX57" s="1732">
        <f t="shared" si="196"/>
        <v>0</v>
      </c>
      <c r="FY57" s="2587">
        <f t="shared" si="85"/>
        <v>5</v>
      </c>
      <c r="FZ57" s="1731">
        <f t="shared" si="65"/>
        <v>1</v>
      </c>
      <c r="GA57" s="1732">
        <f t="shared" si="189"/>
        <v>0.83333333333333337</v>
      </c>
      <c r="GB57" s="1">
        <f t="shared" si="87"/>
        <v>0</v>
      </c>
      <c r="GC57" s="2219">
        <v>0</v>
      </c>
      <c r="GD57" s="1895">
        <v>1</v>
      </c>
      <c r="GE57" s="2105" t="s">
        <v>15</v>
      </c>
      <c r="GF57" s="2105" t="s">
        <v>38</v>
      </c>
      <c r="GG57" s="2105" t="s">
        <v>17</v>
      </c>
      <c r="GH57" s="2105" t="s">
        <v>16</v>
      </c>
      <c r="GI57" s="2105" t="s">
        <v>16</v>
      </c>
      <c r="GJ57" s="2105" t="s">
        <v>17</v>
      </c>
      <c r="GK57" s="2105" t="s">
        <v>16</v>
      </c>
      <c r="GL57" s="2163" t="s">
        <v>101</v>
      </c>
      <c r="GM57" s="439" t="s">
        <v>1223</v>
      </c>
      <c r="GN57" s="435" t="s">
        <v>1224</v>
      </c>
      <c r="GO57" s="2366">
        <v>6</v>
      </c>
      <c r="GP57" s="2091">
        <v>2</v>
      </c>
      <c r="GQ57" s="2086">
        <v>3</v>
      </c>
      <c r="GR57" s="2086">
        <v>-1</v>
      </c>
      <c r="GS57" s="1895">
        <v>1.5</v>
      </c>
      <c r="GT57" s="2086">
        <v>3</v>
      </c>
      <c r="GU57" s="2086">
        <v>3</v>
      </c>
      <c r="GV57" s="1895">
        <v>0.5</v>
      </c>
    </row>
    <row r="58" spans="1:204" ht="51" x14ac:dyDescent="0.25">
      <c r="B58" s="7221"/>
      <c r="C58" s="5685"/>
      <c r="D58" s="7164"/>
      <c r="E58" s="7145"/>
      <c r="F58" s="5707"/>
      <c r="G58" s="5707"/>
      <c r="H58" s="5707"/>
      <c r="I58" s="5707"/>
      <c r="J58" s="5707"/>
      <c r="K58" s="5707"/>
      <c r="L58" s="5707"/>
      <c r="M58" s="5707"/>
      <c r="N58" s="5707"/>
      <c r="O58" s="5698"/>
      <c r="P58" s="1427"/>
      <c r="Q58" s="1427"/>
      <c r="R58" s="5378"/>
      <c r="S58" s="5698"/>
      <c r="T58" s="5698"/>
      <c r="U58" s="7116"/>
      <c r="V58" s="5698"/>
      <c r="W58" s="5695"/>
      <c r="X58" s="5692"/>
      <c r="Y58" s="2163" t="s">
        <v>112</v>
      </c>
      <c r="Z58" s="5415" t="s">
        <v>1225</v>
      </c>
      <c r="AA58" s="5512" t="s">
        <v>1226</v>
      </c>
      <c r="AB58" s="5509">
        <v>6</v>
      </c>
      <c r="AC58" s="170">
        <v>2</v>
      </c>
      <c r="AD58" s="442">
        <f t="shared" si="213"/>
        <v>0.33333333333333331</v>
      </c>
      <c r="AE58" s="170">
        <v>2</v>
      </c>
      <c r="AF58" s="442">
        <f t="shared" si="214"/>
        <v>0.33333333333333331</v>
      </c>
      <c r="AG58" s="170">
        <v>1</v>
      </c>
      <c r="AH58" s="442">
        <f t="shared" si="215"/>
        <v>0.16666666666666666</v>
      </c>
      <c r="AI58" s="170">
        <v>1</v>
      </c>
      <c r="AJ58" s="442">
        <f t="shared" si="216"/>
        <v>0.16666666666666666</v>
      </c>
      <c r="AK58" s="183">
        <f t="shared" si="205"/>
        <v>0.99999999999999989</v>
      </c>
      <c r="AL58" s="2305" t="s">
        <v>112</v>
      </c>
      <c r="AM58" s="971" t="s">
        <v>1225</v>
      </c>
      <c r="AN58" s="971" t="s">
        <v>2641</v>
      </c>
      <c r="AO58" s="1039" t="s">
        <v>2640</v>
      </c>
      <c r="AP58" s="1039" t="s">
        <v>2636</v>
      </c>
      <c r="AQ58" s="970">
        <v>100</v>
      </c>
      <c r="AR58" s="1039" t="s">
        <v>1226</v>
      </c>
      <c r="AS58" s="971" t="s">
        <v>1579</v>
      </c>
      <c r="AT58" s="2274"/>
      <c r="AU58" s="920" t="s">
        <v>1704</v>
      </c>
      <c r="AW58" s="5340">
        <v>6</v>
      </c>
      <c r="AX58" s="4410">
        <f t="shared" si="5"/>
        <v>1</v>
      </c>
      <c r="AY58" s="4431">
        <f t="shared" si="6"/>
        <v>0</v>
      </c>
      <c r="AZ58" s="4411">
        <f t="shared" si="7"/>
        <v>1</v>
      </c>
      <c r="BA58" s="4420">
        <f t="shared" si="8"/>
        <v>0</v>
      </c>
      <c r="BB58" s="4421">
        <f t="shared" si="9"/>
        <v>6</v>
      </c>
      <c r="BC58" s="4104">
        <f t="shared" si="159"/>
        <v>0</v>
      </c>
      <c r="BD58" s="4117">
        <f t="shared" si="160"/>
        <v>1</v>
      </c>
      <c r="BE58" s="4621">
        <f t="shared" si="161"/>
        <v>0</v>
      </c>
      <c r="BF58" s="6646">
        <v>6</v>
      </c>
      <c r="BG58" s="6646"/>
      <c r="BH58" s="4019">
        <f t="shared" si="68"/>
        <v>1</v>
      </c>
      <c r="BI58" s="3782">
        <f t="shared" si="69"/>
        <v>1</v>
      </c>
      <c r="BJ58" s="4061">
        <f t="shared" si="13"/>
        <v>0</v>
      </c>
      <c r="BK58" s="4062">
        <f t="shared" si="14"/>
        <v>1</v>
      </c>
      <c r="BL58" s="3731">
        <f t="shared" si="15"/>
        <v>6</v>
      </c>
      <c r="BM58" s="3122">
        <f t="shared" si="16"/>
        <v>0</v>
      </c>
      <c r="BN58" s="3120">
        <f t="shared" si="17"/>
        <v>1</v>
      </c>
      <c r="BO58" s="3780">
        <f t="shared" si="162"/>
        <v>0</v>
      </c>
      <c r="BP58" s="3494"/>
      <c r="BQ58" s="6691">
        <v>6</v>
      </c>
      <c r="BR58" s="6691"/>
      <c r="BS58" s="2869">
        <f t="shared" si="198"/>
        <v>2</v>
      </c>
      <c r="BT58" s="2576">
        <f t="shared" si="206"/>
        <v>2</v>
      </c>
      <c r="BU58" s="2987">
        <f t="shared" si="21"/>
        <v>0</v>
      </c>
      <c r="BV58" s="1701">
        <f t="shared" si="22"/>
        <v>1</v>
      </c>
      <c r="BW58" s="2587">
        <f t="shared" si="23"/>
        <v>5</v>
      </c>
      <c r="BX58" s="2991">
        <f t="shared" si="24"/>
        <v>1</v>
      </c>
      <c r="BY58" s="1701">
        <f t="shared" si="25"/>
        <v>0.83333333333333337</v>
      </c>
      <c r="BZ58" s="3151"/>
      <c r="CA58" s="6818">
        <v>6</v>
      </c>
      <c r="CB58" s="6818"/>
      <c r="CC58" s="2229">
        <v>2</v>
      </c>
      <c r="CD58" s="2230">
        <v>3</v>
      </c>
      <c r="CE58" s="2359">
        <f t="shared" si="71"/>
        <v>-1</v>
      </c>
      <c r="CF58" s="2231">
        <f t="shared" si="202"/>
        <v>1.5</v>
      </c>
      <c r="CG58" s="2232">
        <f t="shared" si="27"/>
        <v>3</v>
      </c>
      <c r="CH58" s="2387">
        <f t="shared" si="72"/>
        <v>3</v>
      </c>
      <c r="CI58" s="2231">
        <f t="shared" si="28"/>
        <v>0.5</v>
      </c>
      <c r="CJ58" s="5372">
        <v>55</v>
      </c>
      <c r="CK58" s="2479"/>
      <c r="CL58" s="2479"/>
      <c r="CM58" s="1225"/>
      <c r="CN58" s="1225"/>
      <c r="CO58" s="1225"/>
      <c r="CP58" s="1225"/>
      <c r="CY58" s="6376">
        <v>6</v>
      </c>
      <c r="CZ58" s="6376"/>
      <c r="DA58" s="3631">
        <v>0</v>
      </c>
      <c r="DB58" s="3631">
        <v>0</v>
      </c>
      <c r="DC58" s="4415">
        <f t="shared" si="29"/>
        <v>0</v>
      </c>
      <c r="DD58" s="4324">
        <v>0</v>
      </c>
      <c r="DE58" s="4416">
        <f t="shared" si="73"/>
        <v>6</v>
      </c>
      <c r="DF58" s="4099">
        <f t="shared" si="31"/>
        <v>0</v>
      </c>
      <c r="DG58" s="4117">
        <f t="shared" si="88"/>
        <v>1</v>
      </c>
      <c r="DH58" s="6387">
        <v>6</v>
      </c>
      <c r="DI58" s="6387"/>
      <c r="DJ58" s="4425">
        <v>0</v>
      </c>
      <c r="DK58" s="4425">
        <v>0</v>
      </c>
      <c r="DL58" s="4426">
        <f t="shared" si="33"/>
        <v>0</v>
      </c>
      <c r="DM58" s="4427" t="e">
        <f t="shared" si="208"/>
        <v>#DIV/0!</v>
      </c>
      <c r="DN58" s="4429">
        <f t="shared" si="74"/>
        <v>6</v>
      </c>
      <c r="DO58" s="4099">
        <f t="shared" si="35"/>
        <v>0</v>
      </c>
      <c r="DP58" s="4117">
        <f t="shared" si="36"/>
        <v>1</v>
      </c>
      <c r="DQ58" s="6380">
        <v>6</v>
      </c>
      <c r="DR58" s="6380"/>
      <c r="DS58" s="2685">
        <v>1</v>
      </c>
      <c r="DT58" s="2685">
        <v>0</v>
      </c>
      <c r="DU58" s="4441">
        <f t="shared" si="37"/>
        <v>1</v>
      </c>
      <c r="DV58" s="2682">
        <f t="shared" si="203"/>
        <v>0</v>
      </c>
      <c r="DW58" s="2683">
        <f t="shared" si="217"/>
        <v>6</v>
      </c>
      <c r="DX58" s="4099">
        <f t="shared" si="39"/>
        <v>0</v>
      </c>
      <c r="DY58" s="4117">
        <f t="shared" si="40"/>
        <v>1</v>
      </c>
      <c r="DZ58" s="6376">
        <v>6</v>
      </c>
      <c r="EA58" s="6376"/>
      <c r="EB58" s="3223">
        <v>0</v>
      </c>
      <c r="EC58" s="3223">
        <v>0</v>
      </c>
      <c r="ED58" s="3225">
        <f t="shared" si="41"/>
        <v>0</v>
      </c>
      <c r="EE58" s="1732">
        <v>0</v>
      </c>
      <c r="EF58" s="3276">
        <f t="shared" si="76"/>
        <v>5</v>
      </c>
      <c r="EG58" s="1731">
        <f t="shared" si="43"/>
        <v>1</v>
      </c>
      <c r="EH58" s="1732">
        <f t="shared" si="106"/>
        <v>0.83333333333333337</v>
      </c>
      <c r="EI58" s="6387">
        <v>6</v>
      </c>
      <c r="EJ58" s="6387"/>
      <c r="EK58" s="3405">
        <v>0</v>
      </c>
      <c r="EL58" s="2906">
        <v>0</v>
      </c>
      <c r="EM58" s="1808">
        <f t="shared" si="45"/>
        <v>0</v>
      </c>
      <c r="EN58" s="1732" t="e">
        <f t="shared" si="210"/>
        <v>#DIV/0!</v>
      </c>
      <c r="EO58" s="3285">
        <f t="shared" si="77"/>
        <v>5</v>
      </c>
      <c r="EP58" s="1731">
        <f t="shared" si="47"/>
        <v>1</v>
      </c>
      <c r="EQ58" s="1732">
        <f t="shared" si="48"/>
        <v>0.83333333333333337</v>
      </c>
      <c r="ER58" s="6380">
        <v>6</v>
      </c>
      <c r="ES58" s="6380"/>
      <c r="ET58" s="3622">
        <v>1</v>
      </c>
      <c r="EU58" s="3622">
        <v>1</v>
      </c>
      <c r="EV58" s="1731">
        <f t="shared" si="49"/>
        <v>0</v>
      </c>
      <c r="EW58" s="1732">
        <f t="shared" si="204"/>
        <v>1</v>
      </c>
      <c r="EX58" s="3621">
        <f t="shared" si="78"/>
        <v>6</v>
      </c>
      <c r="EY58" s="1731">
        <f t="shared" si="51"/>
        <v>0</v>
      </c>
      <c r="EZ58" s="1732">
        <f t="shared" si="52"/>
        <v>1</v>
      </c>
      <c r="FA58" s="6691">
        <v>6</v>
      </c>
      <c r="FB58" s="6691"/>
      <c r="FC58" s="2522">
        <v>0</v>
      </c>
      <c r="FD58" s="2522">
        <v>0</v>
      </c>
      <c r="FE58" s="2072">
        <f t="shared" si="185"/>
        <v>0</v>
      </c>
      <c r="FF58" s="1732">
        <v>0</v>
      </c>
      <c r="FG58" s="2587">
        <f t="shared" si="55"/>
        <v>3</v>
      </c>
      <c r="FH58" s="1731">
        <f t="shared" si="56"/>
        <v>3</v>
      </c>
      <c r="FI58" s="1732">
        <f t="shared" si="186"/>
        <v>0.5</v>
      </c>
      <c r="FJ58" s="6691">
        <v>6</v>
      </c>
      <c r="FK58" s="6691"/>
      <c r="FL58" s="2522">
        <v>1</v>
      </c>
      <c r="FM58" s="2522">
        <v>2</v>
      </c>
      <c r="FN58" s="1731">
        <f t="shared" si="58"/>
        <v>-1</v>
      </c>
      <c r="FO58" s="1732">
        <f t="shared" si="212"/>
        <v>2</v>
      </c>
      <c r="FP58" s="2587">
        <f t="shared" si="60"/>
        <v>5</v>
      </c>
      <c r="FQ58" s="1731">
        <f t="shared" si="61"/>
        <v>1</v>
      </c>
      <c r="FR58" s="1732">
        <f t="shared" si="188"/>
        <v>0.83333333333333337</v>
      </c>
      <c r="FS58" s="6691">
        <v>6</v>
      </c>
      <c r="FT58" s="6691"/>
      <c r="FU58" s="2522">
        <v>1</v>
      </c>
      <c r="FV58" s="2522">
        <v>0</v>
      </c>
      <c r="FW58" s="1731">
        <f t="shared" si="63"/>
        <v>1</v>
      </c>
      <c r="FX58" s="1732">
        <f t="shared" si="196"/>
        <v>0</v>
      </c>
      <c r="FY58" s="2587">
        <f t="shared" si="85"/>
        <v>5</v>
      </c>
      <c r="FZ58" s="1731">
        <f t="shared" si="65"/>
        <v>1</v>
      </c>
      <c r="GA58" s="1732">
        <f t="shared" si="189"/>
        <v>0.83333333333333337</v>
      </c>
      <c r="GB58" s="1">
        <f t="shared" si="87"/>
        <v>0</v>
      </c>
      <c r="GC58" s="2219">
        <v>0</v>
      </c>
      <c r="GD58" s="1895">
        <v>1</v>
      </c>
      <c r="GE58" s="2105" t="s">
        <v>15</v>
      </c>
      <c r="GF58" s="2105" t="s">
        <v>38</v>
      </c>
      <c r="GG58" s="2105" t="s">
        <v>17</v>
      </c>
      <c r="GH58" s="2105" t="s">
        <v>16</v>
      </c>
      <c r="GI58" s="2105" t="s">
        <v>16</v>
      </c>
      <c r="GJ58" s="2105" t="s">
        <v>17</v>
      </c>
      <c r="GK58" s="2105" t="s">
        <v>16</v>
      </c>
      <c r="GL58" s="2163" t="s">
        <v>112</v>
      </c>
      <c r="GM58" s="439" t="s">
        <v>1225</v>
      </c>
      <c r="GN58" s="453" t="s">
        <v>1226</v>
      </c>
      <c r="GO58" s="2366">
        <v>6</v>
      </c>
      <c r="GP58" s="2091">
        <v>2</v>
      </c>
      <c r="GQ58" s="2086">
        <v>3</v>
      </c>
      <c r="GR58" s="2086">
        <v>-1</v>
      </c>
      <c r="GS58" s="1895">
        <v>1.5</v>
      </c>
      <c r="GT58" s="2086">
        <v>3</v>
      </c>
      <c r="GU58" s="2086">
        <v>3</v>
      </c>
      <c r="GV58" s="1895">
        <v>0.5</v>
      </c>
    </row>
    <row r="59" spans="1:204" ht="51" x14ac:dyDescent="0.25">
      <c r="B59" s="7221"/>
      <c r="C59" s="5686"/>
      <c r="D59" s="7101"/>
      <c r="E59" s="7103"/>
      <c r="F59" s="5708"/>
      <c r="G59" s="5708"/>
      <c r="H59" s="5708"/>
      <c r="I59" s="5708"/>
      <c r="J59" s="5708"/>
      <c r="K59" s="5708"/>
      <c r="L59" s="5708"/>
      <c r="M59" s="5708"/>
      <c r="N59" s="5708"/>
      <c r="O59" s="5699"/>
      <c r="P59" s="1099"/>
      <c r="Q59" s="1099"/>
      <c r="R59" s="5379"/>
      <c r="S59" s="5699"/>
      <c r="T59" s="5699"/>
      <c r="U59" s="7117"/>
      <c r="V59" s="5699"/>
      <c r="W59" s="5696"/>
      <c r="X59" s="5693"/>
      <c r="Y59" s="2164">
        <v>10</v>
      </c>
      <c r="Z59" s="5421" t="s">
        <v>1227</v>
      </c>
      <c r="AA59" s="5506" t="s">
        <v>1228</v>
      </c>
      <c r="AB59" s="5513">
        <v>35</v>
      </c>
      <c r="AC59" s="187">
        <v>9</v>
      </c>
      <c r="AD59" s="447">
        <f>AC59/AB59</f>
        <v>0.25714285714285712</v>
      </c>
      <c r="AE59" s="187">
        <v>9</v>
      </c>
      <c r="AF59" s="447">
        <f t="shared" si="214"/>
        <v>0.25714285714285712</v>
      </c>
      <c r="AG59" s="187">
        <v>9</v>
      </c>
      <c r="AH59" s="447">
        <f t="shared" si="215"/>
        <v>0.25714285714285712</v>
      </c>
      <c r="AI59" s="187">
        <v>8</v>
      </c>
      <c r="AJ59" s="447">
        <f>AI59/AB59</f>
        <v>0.22857142857142856</v>
      </c>
      <c r="AK59" s="211">
        <f t="shared" si="205"/>
        <v>0.99999999999999989</v>
      </c>
      <c r="AL59" s="2305">
        <v>10</v>
      </c>
      <c r="AM59" s="1038" t="s">
        <v>1227</v>
      </c>
      <c r="AN59" s="971" t="s">
        <v>2641</v>
      </c>
      <c r="AO59" s="1039" t="s">
        <v>2642</v>
      </c>
      <c r="AP59" s="1039" t="s">
        <v>2643</v>
      </c>
      <c r="AQ59" s="970">
        <v>100</v>
      </c>
      <c r="AR59" s="1039" t="s">
        <v>1226</v>
      </c>
      <c r="AS59" s="971" t="s">
        <v>1579</v>
      </c>
      <c r="AT59" s="2274"/>
      <c r="AU59" s="920" t="s">
        <v>1704</v>
      </c>
      <c r="AW59" s="5340">
        <v>35</v>
      </c>
      <c r="AX59" s="4410">
        <f t="shared" si="5"/>
        <v>8</v>
      </c>
      <c r="AY59" s="4431">
        <f t="shared" si="6"/>
        <v>10</v>
      </c>
      <c r="AZ59" s="4411">
        <f t="shared" si="7"/>
        <v>-2</v>
      </c>
      <c r="BA59" s="4420">
        <f t="shared" si="8"/>
        <v>1.25</v>
      </c>
      <c r="BB59" s="4421">
        <f t="shared" si="9"/>
        <v>30</v>
      </c>
      <c r="BC59" s="4104">
        <f t="shared" si="159"/>
        <v>5</v>
      </c>
      <c r="BD59" s="4117">
        <f t="shared" si="160"/>
        <v>0.8571428571428571</v>
      </c>
      <c r="BE59" s="4621">
        <f t="shared" si="161"/>
        <v>0</v>
      </c>
      <c r="BF59" s="6646">
        <v>35</v>
      </c>
      <c r="BG59" s="6646"/>
      <c r="BH59" s="4019">
        <f t="shared" si="68"/>
        <v>9</v>
      </c>
      <c r="BI59" s="3782">
        <f t="shared" si="69"/>
        <v>20</v>
      </c>
      <c r="BJ59" s="4061">
        <f t="shared" si="13"/>
        <v>-11</v>
      </c>
      <c r="BK59" s="4062">
        <f t="shared" si="14"/>
        <v>2.2222222222222223</v>
      </c>
      <c r="BL59" s="3731">
        <f t="shared" si="15"/>
        <v>20</v>
      </c>
      <c r="BM59" s="3122">
        <f t="shared" si="16"/>
        <v>15</v>
      </c>
      <c r="BN59" s="3120">
        <f t="shared" si="17"/>
        <v>0.5714285714285714</v>
      </c>
      <c r="BO59" s="3780">
        <f t="shared" si="162"/>
        <v>0</v>
      </c>
      <c r="BP59" s="3494"/>
      <c r="BQ59" s="6691">
        <v>35</v>
      </c>
      <c r="BR59" s="6691"/>
      <c r="BS59" s="2869">
        <f t="shared" si="198"/>
        <v>9</v>
      </c>
      <c r="BT59" s="2576">
        <f t="shared" si="206"/>
        <v>0</v>
      </c>
      <c r="BU59" s="2987">
        <f t="shared" si="21"/>
        <v>9</v>
      </c>
      <c r="BV59" s="1701">
        <f t="shared" si="22"/>
        <v>0</v>
      </c>
      <c r="BW59" s="2587">
        <f t="shared" si="23"/>
        <v>0</v>
      </c>
      <c r="BX59" s="2991">
        <f t="shared" si="24"/>
        <v>35</v>
      </c>
      <c r="BY59" s="1701">
        <f t="shared" si="25"/>
        <v>0</v>
      </c>
      <c r="BZ59" s="3151"/>
      <c r="CA59" s="6818">
        <v>35</v>
      </c>
      <c r="CB59" s="6818"/>
      <c r="CC59" s="2229">
        <v>9</v>
      </c>
      <c r="CD59" s="2230">
        <v>0</v>
      </c>
      <c r="CE59" s="2359">
        <f t="shared" si="71"/>
        <v>9</v>
      </c>
      <c r="CF59" s="2231">
        <f t="shared" si="202"/>
        <v>0</v>
      </c>
      <c r="CG59" s="2232">
        <f t="shared" si="27"/>
        <v>0</v>
      </c>
      <c r="CH59" s="2387">
        <f t="shared" si="72"/>
        <v>35</v>
      </c>
      <c r="CI59" s="2231">
        <f t="shared" si="28"/>
        <v>0</v>
      </c>
      <c r="CJ59" s="5369">
        <v>56</v>
      </c>
      <c r="CK59" s="2479"/>
      <c r="CL59" s="2479"/>
      <c r="CM59" s="1225"/>
      <c r="CN59" s="1225"/>
      <c r="CO59" s="1225"/>
      <c r="CP59" s="1225"/>
      <c r="CY59" s="6376">
        <v>35</v>
      </c>
      <c r="CZ59" s="6376"/>
      <c r="DA59" s="3631">
        <v>3</v>
      </c>
      <c r="DB59" s="3631">
        <v>5</v>
      </c>
      <c r="DC59" s="4415">
        <f t="shared" si="29"/>
        <v>2</v>
      </c>
      <c r="DD59" s="4324">
        <f t="shared" ref="DD59:DD63" si="218">DB59/DA59</f>
        <v>1.6666666666666667</v>
      </c>
      <c r="DE59" s="4416">
        <f t="shared" si="73"/>
        <v>25</v>
      </c>
      <c r="DF59" s="4099">
        <f t="shared" si="31"/>
        <v>10</v>
      </c>
      <c r="DG59" s="4117">
        <f t="shared" si="88"/>
        <v>0.7142857142857143</v>
      </c>
      <c r="DH59" s="6387">
        <v>35</v>
      </c>
      <c r="DI59" s="6387"/>
      <c r="DJ59" s="4425">
        <v>3</v>
      </c>
      <c r="DK59" s="4425">
        <v>3</v>
      </c>
      <c r="DL59" s="4426">
        <f t="shared" si="33"/>
        <v>0</v>
      </c>
      <c r="DM59" s="4427">
        <f t="shared" si="208"/>
        <v>1</v>
      </c>
      <c r="DN59" s="4429">
        <f t="shared" si="74"/>
        <v>28</v>
      </c>
      <c r="DO59" s="4099">
        <f t="shared" si="35"/>
        <v>7</v>
      </c>
      <c r="DP59" s="4117">
        <f t="shared" si="36"/>
        <v>0.8</v>
      </c>
      <c r="DQ59" s="6380">
        <v>35</v>
      </c>
      <c r="DR59" s="6380"/>
      <c r="DS59" s="2685">
        <v>2</v>
      </c>
      <c r="DT59" s="2685">
        <v>2</v>
      </c>
      <c r="DU59" s="4441">
        <f t="shared" si="37"/>
        <v>0</v>
      </c>
      <c r="DV59" s="2682">
        <f t="shared" si="203"/>
        <v>1</v>
      </c>
      <c r="DW59" s="2683">
        <f t="shared" si="217"/>
        <v>30</v>
      </c>
      <c r="DX59" s="4099">
        <f t="shared" si="39"/>
        <v>5</v>
      </c>
      <c r="DY59" s="4117">
        <f t="shared" si="40"/>
        <v>0.8571428571428571</v>
      </c>
      <c r="DZ59" s="6376">
        <v>35</v>
      </c>
      <c r="EA59" s="6376"/>
      <c r="EB59" s="3223">
        <v>3</v>
      </c>
      <c r="EC59" s="3223">
        <v>0</v>
      </c>
      <c r="ED59" s="3225">
        <f t="shared" si="41"/>
        <v>-3</v>
      </c>
      <c r="EE59" s="1732">
        <f t="shared" ref="EE59:EE63" si="219">EC59/EB59</f>
        <v>0</v>
      </c>
      <c r="EF59" s="3276">
        <f t="shared" si="76"/>
        <v>0</v>
      </c>
      <c r="EG59" s="1731">
        <f t="shared" si="43"/>
        <v>35</v>
      </c>
      <c r="EH59" s="1732">
        <f t="shared" si="106"/>
        <v>0</v>
      </c>
      <c r="EI59" s="6387">
        <v>35</v>
      </c>
      <c r="EJ59" s="6387"/>
      <c r="EK59" s="3405">
        <v>3</v>
      </c>
      <c r="EL59" s="2906">
        <v>10</v>
      </c>
      <c r="EM59" s="1808">
        <f t="shared" si="45"/>
        <v>-7</v>
      </c>
      <c r="EN59" s="1732">
        <f t="shared" si="210"/>
        <v>3.3333333333333335</v>
      </c>
      <c r="EO59" s="3285">
        <f t="shared" si="77"/>
        <v>10</v>
      </c>
      <c r="EP59" s="1731">
        <f t="shared" si="47"/>
        <v>25</v>
      </c>
      <c r="EQ59" s="1732">
        <f t="shared" si="48"/>
        <v>0.2857142857142857</v>
      </c>
      <c r="ER59" s="6380">
        <v>35</v>
      </c>
      <c r="ES59" s="6380"/>
      <c r="ET59" s="3622">
        <v>3</v>
      </c>
      <c r="EU59" s="3622">
        <v>10</v>
      </c>
      <c r="EV59" s="1731">
        <f t="shared" si="49"/>
        <v>-7</v>
      </c>
      <c r="EW59" s="1732">
        <f t="shared" si="204"/>
        <v>3.3333333333333335</v>
      </c>
      <c r="EX59" s="3621">
        <f t="shared" si="78"/>
        <v>20</v>
      </c>
      <c r="EY59" s="1731">
        <f t="shared" si="51"/>
        <v>15</v>
      </c>
      <c r="EZ59" s="3943">
        <f t="shared" si="52"/>
        <v>0.5714285714285714</v>
      </c>
      <c r="FA59" s="6691">
        <v>35</v>
      </c>
      <c r="FB59" s="6691"/>
      <c r="FC59" s="2522">
        <v>3</v>
      </c>
      <c r="FD59" s="2522">
        <v>0</v>
      </c>
      <c r="FE59" s="2072">
        <f t="shared" si="185"/>
        <v>-3</v>
      </c>
      <c r="FF59" s="1732">
        <f t="shared" si="211"/>
        <v>0</v>
      </c>
      <c r="FG59" s="2587">
        <f t="shared" si="55"/>
        <v>0</v>
      </c>
      <c r="FH59" s="1731">
        <f t="shared" si="56"/>
        <v>35</v>
      </c>
      <c r="FI59" s="1732">
        <f t="shared" si="186"/>
        <v>0</v>
      </c>
      <c r="FJ59" s="6691">
        <v>35</v>
      </c>
      <c r="FK59" s="6691"/>
      <c r="FL59" s="2522">
        <v>3</v>
      </c>
      <c r="FM59" s="2522">
        <v>0</v>
      </c>
      <c r="FN59" s="1731">
        <f t="shared" si="58"/>
        <v>3</v>
      </c>
      <c r="FO59" s="1732">
        <f t="shared" si="212"/>
        <v>0</v>
      </c>
      <c r="FP59" s="2587">
        <f t="shared" si="60"/>
        <v>0</v>
      </c>
      <c r="FQ59" s="1731">
        <f t="shared" si="61"/>
        <v>35</v>
      </c>
      <c r="FR59" s="1732">
        <f t="shared" si="188"/>
        <v>0</v>
      </c>
      <c r="FS59" s="6691">
        <v>35</v>
      </c>
      <c r="FT59" s="6691"/>
      <c r="FU59" s="2522">
        <v>3</v>
      </c>
      <c r="FV59" s="2522">
        <v>0</v>
      </c>
      <c r="FW59" s="1731">
        <f t="shared" si="63"/>
        <v>3</v>
      </c>
      <c r="FX59" s="1732">
        <f t="shared" si="196"/>
        <v>0</v>
      </c>
      <c r="FY59" s="2587">
        <f t="shared" si="85"/>
        <v>0</v>
      </c>
      <c r="FZ59" s="1731">
        <f t="shared" si="65"/>
        <v>35</v>
      </c>
      <c r="GA59" s="1732">
        <f t="shared" si="189"/>
        <v>0</v>
      </c>
      <c r="GB59" s="1">
        <f t="shared" si="87"/>
        <v>0</v>
      </c>
      <c r="GC59" s="2219">
        <v>0</v>
      </c>
      <c r="GD59" s="1895">
        <v>1</v>
      </c>
      <c r="GE59" s="2105" t="s">
        <v>15</v>
      </c>
      <c r="GF59" s="2105" t="s">
        <v>38</v>
      </c>
      <c r="GG59" s="2105" t="s">
        <v>17</v>
      </c>
      <c r="GH59" s="2105" t="s">
        <v>16</v>
      </c>
      <c r="GI59" s="2105" t="s">
        <v>16</v>
      </c>
      <c r="GJ59" s="2105" t="s">
        <v>17</v>
      </c>
      <c r="GK59" s="2105" t="s">
        <v>16</v>
      </c>
      <c r="GL59" s="2164">
        <v>10</v>
      </c>
      <c r="GM59" s="445" t="s">
        <v>1227</v>
      </c>
      <c r="GN59" s="1969" t="s">
        <v>1228</v>
      </c>
      <c r="GO59" s="448">
        <v>35</v>
      </c>
      <c r="GP59" s="2092">
        <v>9</v>
      </c>
      <c r="GQ59" s="2086">
        <v>0</v>
      </c>
      <c r="GR59" s="2086">
        <v>9</v>
      </c>
      <c r="GS59" s="1895">
        <v>0</v>
      </c>
      <c r="GT59" s="2086">
        <v>0</v>
      </c>
      <c r="GU59" s="2086">
        <v>35</v>
      </c>
      <c r="GV59" s="1895">
        <v>0</v>
      </c>
    </row>
    <row r="60" spans="1:204" ht="81.75" customHeight="1" x14ac:dyDescent="0.25">
      <c r="A60" s="1">
        <f>SUM(A50+1)</f>
        <v>10</v>
      </c>
      <c r="B60" s="7221"/>
      <c r="C60" s="7154">
        <v>109</v>
      </c>
      <c r="D60" s="7147">
        <v>10</v>
      </c>
      <c r="E60" s="7154" t="s">
        <v>23</v>
      </c>
      <c r="F60" s="5706" t="s">
        <v>15</v>
      </c>
      <c r="G60" s="5706" t="s">
        <v>18</v>
      </c>
      <c r="H60" s="5706" t="s">
        <v>17</v>
      </c>
      <c r="I60" s="5706" t="s">
        <v>16</v>
      </c>
      <c r="J60" s="5706" t="s">
        <v>19</v>
      </c>
      <c r="K60" s="5706" t="s">
        <v>20</v>
      </c>
      <c r="L60" s="5706" t="s">
        <v>16</v>
      </c>
      <c r="M60" s="7144" t="s">
        <v>21</v>
      </c>
      <c r="N60" s="5706" t="s">
        <v>579</v>
      </c>
      <c r="O60" s="5706" t="s">
        <v>582</v>
      </c>
      <c r="P60" s="5697" t="s">
        <v>329</v>
      </c>
      <c r="Q60" s="5697" t="s">
        <v>330</v>
      </c>
      <c r="R60" s="5703" t="s">
        <v>334</v>
      </c>
      <c r="S60" s="5697" t="s">
        <v>431</v>
      </c>
      <c r="T60" s="5697" t="s">
        <v>432</v>
      </c>
      <c r="U60" s="7115" t="s">
        <v>705</v>
      </c>
      <c r="V60" s="5697" t="s">
        <v>564</v>
      </c>
      <c r="W60" s="5694">
        <v>5727217.8600000003</v>
      </c>
      <c r="X60" s="5691" t="s">
        <v>42</v>
      </c>
      <c r="Y60" s="2156" t="s">
        <v>16</v>
      </c>
      <c r="Z60" s="5422" t="s">
        <v>1249</v>
      </c>
      <c r="AA60" s="5496" t="s">
        <v>811</v>
      </c>
      <c r="AB60" s="5497">
        <v>100</v>
      </c>
      <c r="AC60" s="179">
        <v>25</v>
      </c>
      <c r="AD60" s="451">
        <f>AC60/AB60</f>
        <v>0.25</v>
      </c>
      <c r="AE60" s="179">
        <v>25</v>
      </c>
      <c r="AF60" s="451">
        <f>AE60/AB60</f>
        <v>0.25</v>
      </c>
      <c r="AG60" s="179">
        <v>25</v>
      </c>
      <c r="AH60" s="451">
        <f>AG60/AB60</f>
        <v>0.25</v>
      </c>
      <c r="AI60" s="179">
        <v>25</v>
      </c>
      <c r="AJ60" s="598">
        <f>AI60/AB60</f>
        <v>0.25</v>
      </c>
      <c r="AK60" s="211">
        <f t="shared" si="205"/>
        <v>1</v>
      </c>
      <c r="AL60" s="2302">
        <v>1</v>
      </c>
      <c r="AM60" s="1211" t="s">
        <v>2703</v>
      </c>
      <c r="AN60" s="1211" t="s">
        <v>2705</v>
      </c>
      <c r="AO60" s="1212" t="s">
        <v>2704</v>
      </c>
      <c r="AP60" s="1212" t="s">
        <v>2706</v>
      </c>
      <c r="AQ60" s="970">
        <v>100</v>
      </c>
      <c r="AR60" s="1212" t="s">
        <v>811</v>
      </c>
      <c r="AS60" s="1039" t="s">
        <v>753</v>
      </c>
      <c r="AT60" s="2274"/>
      <c r="AU60" s="920" t="s">
        <v>1704</v>
      </c>
      <c r="AW60" s="5340">
        <v>100</v>
      </c>
      <c r="AX60" s="4356">
        <f>SUM(DA60+DJ60+DS60)</f>
        <v>25</v>
      </c>
      <c r="AY60" s="4431">
        <f t="shared" ref="AY60:AY63" si="220">SUM(DB60+DK60+DT60)</f>
        <v>2</v>
      </c>
      <c r="AZ60" s="4339">
        <f t="shared" ref="AZ60:AZ63" si="221">AX60-AY60</f>
        <v>23</v>
      </c>
      <c r="BA60" s="4420">
        <f t="shared" ref="BA60:BA63" si="222">AY60/AX60</f>
        <v>0.08</v>
      </c>
      <c r="BB60" s="4421">
        <f t="shared" si="9"/>
        <v>27</v>
      </c>
      <c r="BC60" s="4104">
        <f t="shared" si="159"/>
        <v>73</v>
      </c>
      <c r="BD60" s="4117">
        <f t="shared" si="160"/>
        <v>0.27</v>
      </c>
      <c r="BE60" s="4430">
        <f t="shared" si="161"/>
        <v>0</v>
      </c>
      <c r="BF60" s="6647">
        <v>100</v>
      </c>
      <c r="BG60" s="6648"/>
      <c r="BH60" s="4019">
        <f t="shared" si="68"/>
        <v>25</v>
      </c>
      <c r="BI60" s="3782">
        <f t="shared" si="69"/>
        <v>11</v>
      </c>
      <c r="BJ60" s="4061">
        <f t="shared" si="13"/>
        <v>14</v>
      </c>
      <c r="BK60" s="4062">
        <f t="shared" si="14"/>
        <v>0.44</v>
      </c>
      <c r="BL60" s="3731">
        <f t="shared" si="15"/>
        <v>25</v>
      </c>
      <c r="BM60" s="3122">
        <f t="shared" si="16"/>
        <v>75</v>
      </c>
      <c r="BN60" s="3120">
        <f t="shared" si="17"/>
        <v>0.25</v>
      </c>
      <c r="BO60" s="3780">
        <f t="shared" si="162"/>
        <v>0</v>
      </c>
      <c r="BP60" s="3494"/>
      <c r="BQ60" s="6690">
        <v>100</v>
      </c>
      <c r="BR60" s="6691"/>
      <c r="BS60" s="2869">
        <f t="shared" si="198"/>
        <v>25</v>
      </c>
      <c r="BT60" s="2576">
        <f t="shared" ref="BT60" si="223">SUM(FD60+FM60+FV60)</f>
        <v>9</v>
      </c>
      <c r="BU60" s="2987">
        <f t="shared" si="21"/>
        <v>16</v>
      </c>
      <c r="BV60" s="1701">
        <f t="shared" si="22"/>
        <v>0.36</v>
      </c>
      <c r="BW60" s="2587">
        <f t="shared" si="23"/>
        <v>14</v>
      </c>
      <c r="BX60" s="2991">
        <f t="shared" si="24"/>
        <v>86</v>
      </c>
      <c r="BY60" s="1701">
        <f t="shared" si="25"/>
        <v>0.14000000000000001</v>
      </c>
      <c r="BZ60" s="3151"/>
      <c r="CA60" s="6967">
        <v>100</v>
      </c>
      <c r="CB60" s="6818"/>
      <c r="CC60" s="2229">
        <v>25</v>
      </c>
      <c r="CD60" s="2230">
        <v>5</v>
      </c>
      <c r="CE60" s="2359">
        <f t="shared" si="71"/>
        <v>20</v>
      </c>
      <c r="CF60" s="2231">
        <f t="shared" si="202"/>
        <v>0.2</v>
      </c>
      <c r="CG60" s="2232">
        <f t="shared" si="27"/>
        <v>5</v>
      </c>
      <c r="CH60" s="2387">
        <f t="shared" si="72"/>
        <v>95</v>
      </c>
      <c r="CI60" s="2231">
        <f t="shared" si="28"/>
        <v>0.05</v>
      </c>
      <c r="CJ60" s="5369">
        <v>57</v>
      </c>
      <c r="CK60" s="2479"/>
      <c r="CL60" s="2479"/>
      <c r="CM60" s="1225"/>
      <c r="CN60" s="1225"/>
      <c r="CO60" s="1225"/>
      <c r="CP60" s="1225"/>
      <c r="CY60" s="6375">
        <v>100</v>
      </c>
      <c r="CZ60" s="6376"/>
      <c r="DA60" s="4417">
        <v>8</v>
      </c>
      <c r="DB60" s="4417">
        <v>1</v>
      </c>
      <c r="DC60" s="4418">
        <f t="shared" si="29"/>
        <v>-7</v>
      </c>
      <c r="DD60" s="2682">
        <f t="shared" si="218"/>
        <v>0.125</v>
      </c>
      <c r="DE60" s="4419">
        <f t="shared" si="73"/>
        <v>26</v>
      </c>
      <c r="DF60" s="4099">
        <f t="shared" si="31"/>
        <v>74</v>
      </c>
      <c r="DG60" s="4117">
        <f t="shared" si="88"/>
        <v>0.26</v>
      </c>
      <c r="DH60" s="6377">
        <v>100</v>
      </c>
      <c r="DI60" s="6378"/>
      <c r="DJ60" s="4425">
        <v>8</v>
      </c>
      <c r="DK60" s="4425">
        <v>0</v>
      </c>
      <c r="DL60" s="4426">
        <f t="shared" si="33"/>
        <v>8</v>
      </c>
      <c r="DM60" s="4427">
        <f t="shared" si="208"/>
        <v>0</v>
      </c>
      <c r="DN60" s="4428">
        <f t="shared" si="74"/>
        <v>26</v>
      </c>
      <c r="DO60" s="4099">
        <f t="shared" si="35"/>
        <v>74</v>
      </c>
      <c r="DP60" s="4117">
        <f t="shared" si="36"/>
        <v>0.26</v>
      </c>
      <c r="DQ60" s="6379">
        <v>100</v>
      </c>
      <c r="DR60" s="6380"/>
      <c r="DS60" s="2683">
        <v>9</v>
      </c>
      <c r="DT60" s="2683">
        <v>1</v>
      </c>
      <c r="DU60" s="4321">
        <f t="shared" si="37"/>
        <v>8</v>
      </c>
      <c r="DV60" s="2682">
        <f t="shared" si="203"/>
        <v>0.1111111111111111</v>
      </c>
      <c r="DW60" s="2683">
        <f t="shared" si="217"/>
        <v>27</v>
      </c>
      <c r="DX60" s="4099">
        <f t="shared" si="39"/>
        <v>73</v>
      </c>
      <c r="DY60" s="4117">
        <f t="shared" si="40"/>
        <v>0.27</v>
      </c>
      <c r="DZ60" s="6375">
        <v>100</v>
      </c>
      <c r="EA60" s="6376"/>
      <c r="EB60" s="3223">
        <v>8</v>
      </c>
      <c r="EC60" s="3223">
        <v>5</v>
      </c>
      <c r="ED60" s="3225">
        <f t="shared" si="41"/>
        <v>-3</v>
      </c>
      <c r="EE60" s="1732">
        <f t="shared" si="219"/>
        <v>0.625</v>
      </c>
      <c r="EF60" s="3276">
        <f t="shared" si="76"/>
        <v>19</v>
      </c>
      <c r="EG60" s="1731">
        <f t="shared" si="43"/>
        <v>81</v>
      </c>
      <c r="EH60" s="1732">
        <f t="shared" si="106"/>
        <v>0.19</v>
      </c>
      <c r="EI60" s="6377">
        <v>100</v>
      </c>
      <c r="EJ60" s="6378"/>
      <c r="EK60" s="3223">
        <v>8</v>
      </c>
      <c r="EL60" s="3223">
        <v>3</v>
      </c>
      <c r="EM60" s="1808">
        <f t="shared" si="45"/>
        <v>5</v>
      </c>
      <c r="EN60" s="1732">
        <f t="shared" si="210"/>
        <v>0.375</v>
      </c>
      <c r="EO60" s="3341">
        <f t="shared" si="77"/>
        <v>22</v>
      </c>
      <c r="EP60" s="1731">
        <f t="shared" si="47"/>
        <v>78</v>
      </c>
      <c r="EQ60" s="1732">
        <f t="shared" si="48"/>
        <v>0.22</v>
      </c>
      <c r="ER60" s="6379">
        <v>100</v>
      </c>
      <c r="ES60" s="6380"/>
      <c r="ET60" s="3621">
        <v>9</v>
      </c>
      <c r="EU60" s="3621">
        <v>3</v>
      </c>
      <c r="EV60" s="1731">
        <f t="shared" si="49"/>
        <v>6</v>
      </c>
      <c r="EW60" s="1732">
        <f t="shared" si="204"/>
        <v>0.33333333333333331</v>
      </c>
      <c r="EX60" s="3621">
        <f t="shared" si="78"/>
        <v>25</v>
      </c>
      <c r="EY60" s="1731">
        <f t="shared" si="51"/>
        <v>75</v>
      </c>
      <c r="EZ60" s="3943">
        <f t="shared" si="52"/>
        <v>0.25</v>
      </c>
      <c r="FA60" s="6690">
        <v>100</v>
      </c>
      <c r="FB60" s="6691"/>
      <c r="FC60" s="2520">
        <v>8</v>
      </c>
      <c r="FD60" s="2520">
        <v>3</v>
      </c>
      <c r="FE60" s="2011">
        <f t="shared" ref="FE60:FE63" si="224">FD60-FC60</f>
        <v>-5</v>
      </c>
      <c r="FF60" s="1732">
        <f t="shared" ref="FF60:FF63" si="225">FD60/FC60</f>
        <v>0.375</v>
      </c>
      <c r="FG60" s="2587">
        <f t="shared" si="55"/>
        <v>8</v>
      </c>
      <c r="FH60" s="1731">
        <f t="shared" si="56"/>
        <v>92</v>
      </c>
      <c r="FI60" s="1732">
        <f t="shared" ref="FI60:FI63" si="226">FG60/FA60</f>
        <v>0.08</v>
      </c>
      <c r="FJ60" s="6690">
        <v>100</v>
      </c>
      <c r="FK60" s="6691"/>
      <c r="FL60" s="2520">
        <v>8</v>
      </c>
      <c r="FM60" s="2520">
        <v>2</v>
      </c>
      <c r="FN60" s="1731">
        <f t="shared" si="58"/>
        <v>6</v>
      </c>
      <c r="FO60" s="1732">
        <f t="shared" ref="FO60:FO63" si="227">FM60/FL60</f>
        <v>0.25</v>
      </c>
      <c r="FP60" s="2587">
        <f t="shared" si="60"/>
        <v>10</v>
      </c>
      <c r="FQ60" s="1731">
        <f t="shared" si="61"/>
        <v>90</v>
      </c>
      <c r="FR60" s="1732">
        <f t="shared" ref="FR60:FR63" si="228">FP60/FJ60</f>
        <v>0.1</v>
      </c>
      <c r="FS60" s="6690">
        <v>100</v>
      </c>
      <c r="FT60" s="6691"/>
      <c r="FU60" s="2520">
        <v>9</v>
      </c>
      <c r="FV60" s="2520">
        <v>4</v>
      </c>
      <c r="FW60" s="1731">
        <f t="shared" si="63"/>
        <v>5</v>
      </c>
      <c r="FX60" s="1732">
        <f t="shared" ref="FX60:FX63" si="229">FV60/FU60</f>
        <v>0.44444444444444442</v>
      </c>
      <c r="FY60" s="2587">
        <f t="shared" si="85"/>
        <v>14</v>
      </c>
      <c r="FZ60" s="1731">
        <f t="shared" si="65"/>
        <v>86</v>
      </c>
      <c r="GA60" s="1732">
        <f t="shared" ref="GA60:GA63" si="230">FY60/FS60</f>
        <v>0.14000000000000001</v>
      </c>
      <c r="GB60" s="1">
        <f t="shared" si="87"/>
        <v>4.9999999999999989E-2</v>
      </c>
      <c r="GC60" s="2219">
        <v>0</v>
      </c>
      <c r="GD60" s="1895">
        <v>1</v>
      </c>
      <c r="GE60" s="2105" t="s">
        <v>15</v>
      </c>
      <c r="GF60" s="2105" t="s">
        <v>18</v>
      </c>
      <c r="GG60" s="2105" t="s">
        <v>17</v>
      </c>
      <c r="GH60" s="2105" t="s">
        <v>16</v>
      </c>
      <c r="GI60" s="2105" t="s">
        <v>19</v>
      </c>
      <c r="GJ60" s="2105" t="s">
        <v>20</v>
      </c>
      <c r="GK60" s="2105" t="s">
        <v>16</v>
      </c>
      <c r="GL60" s="2156" t="s">
        <v>16</v>
      </c>
      <c r="GM60" s="438" t="s">
        <v>1249</v>
      </c>
      <c r="GN60" s="1967" t="s">
        <v>811</v>
      </c>
      <c r="GO60" s="2383">
        <v>100</v>
      </c>
      <c r="GP60" s="2093">
        <v>25</v>
      </c>
      <c r="GQ60" s="2086">
        <v>5</v>
      </c>
      <c r="GR60" s="2086">
        <v>20</v>
      </c>
      <c r="GS60" s="1895">
        <v>0.2</v>
      </c>
      <c r="GT60" s="2086">
        <v>5</v>
      </c>
      <c r="GU60" s="2086">
        <v>95</v>
      </c>
      <c r="GV60" s="1895">
        <v>0.05</v>
      </c>
    </row>
    <row r="61" spans="1:204" ht="81.75" customHeight="1" x14ac:dyDescent="0.25">
      <c r="B61" s="7221"/>
      <c r="C61" s="7154"/>
      <c r="D61" s="7147"/>
      <c r="E61" s="7154"/>
      <c r="F61" s="5707"/>
      <c r="G61" s="5707"/>
      <c r="H61" s="5707"/>
      <c r="I61" s="5707"/>
      <c r="J61" s="5707"/>
      <c r="K61" s="5707"/>
      <c r="L61" s="5707"/>
      <c r="M61" s="7144"/>
      <c r="N61" s="5707"/>
      <c r="O61" s="5707"/>
      <c r="P61" s="5698"/>
      <c r="Q61" s="5698"/>
      <c r="R61" s="5704"/>
      <c r="S61" s="5698"/>
      <c r="T61" s="5698"/>
      <c r="U61" s="7116"/>
      <c r="V61" s="5698"/>
      <c r="W61" s="5695"/>
      <c r="X61" s="5692"/>
      <c r="Y61" s="2157" t="s">
        <v>20</v>
      </c>
      <c r="Z61" s="5415" t="s">
        <v>1250</v>
      </c>
      <c r="AA61" s="5500" t="s">
        <v>811</v>
      </c>
      <c r="AB61" s="5499">
        <v>60</v>
      </c>
      <c r="AC61" s="170">
        <v>15</v>
      </c>
      <c r="AD61" s="452">
        <f>AC61/AB61</f>
        <v>0.25</v>
      </c>
      <c r="AE61" s="170">
        <v>15</v>
      </c>
      <c r="AF61" s="452">
        <f>AE61/AB61</f>
        <v>0.25</v>
      </c>
      <c r="AG61" s="170">
        <v>15</v>
      </c>
      <c r="AH61" s="452">
        <f>AG61/AB61</f>
        <v>0.25</v>
      </c>
      <c r="AI61" s="170">
        <v>15</v>
      </c>
      <c r="AJ61" s="599">
        <f>AI61/AB61</f>
        <v>0.25</v>
      </c>
      <c r="AK61" s="211">
        <f t="shared" si="205"/>
        <v>1</v>
      </c>
      <c r="AL61" s="2302">
        <v>2</v>
      </c>
      <c r="AM61" s="1211" t="s">
        <v>2707</v>
      </c>
      <c r="AN61" s="1211" t="s">
        <v>2708</v>
      </c>
      <c r="AO61" s="1212" t="s">
        <v>2704</v>
      </c>
      <c r="AP61" s="1212" t="s">
        <v>2706</v>
      </c>
      <c r="AQ61" s="970">
        <v>100</v>
      </c>
      <c r="AR61" s="1212" t="s">
        <v>811</v>
      </c>
      <c r="AS61" s="1039" t="s">
        <v>753</v>
      </c>
      <c r="AT61" s="2274"/>
      <c r="AU61" s="920" t="s">
        <v>1704</v>
      </c>
      <c r="AW61" s="5340">
        <v>60</v>
      </c>
      <c r="AX61" s="4356">
        <f t="shared" ref="AX61:AX63" si="231">SUM(DA61+DJ61+DS61)</f>
        <v>15</v>
      </c>
      <c r="AY61" s="4431">
        <f t="shared" si="220"/>
        <v>17</v>
      </c>
      <c r="AZ61" s="4339">
        <f t="shared" si="221"/>
        <v>-2</v>
      </c>
      <c r="BA61" s="4420">
        <f t="shared" si="222"/>
        <v>1.1333333333333333</v>
      </c>
      <c r="BB61" s="4421">
        <f t="shared" si="9"/>
        <v>81</v>
      </c>
      <c r="BC61" s="4104">
        <f t="shared" si="159"/>
        <v>-21</v>
      </c>
      <c r="BD61" s="4117">
        <f t="shared" si="160"/>
        <v>1.35</v>
      </c>
      <c r="BE61" s="4430">
        <f t="shared" si="161"/>
        <v>0</v>
      </c>
      <c r="BF61" s="6647">
        <v>60</v>
      </c>
      <c r="BG61" s="6648"/>
      <c r="BH61" s="4019">
        <f t="shared" si="68"/>
        <v>15</v>
      </c>
      <c r="BI61" s="3782">
        <f t="shared" si="69"/>
        <v>17</v>
      </c>
      <c r="BJ61" s="4061">
        <f t="shared" si="13"/>
        <v>-2</v>
      </c>
      <c r="BK61" s="4062">
        <f t="shared" si="14"/>
        <v>1.1333333333333333</v>
      </c>
      <c r="BL61" s="3731">
        <f t="shared" si="15"/>
        <v>64</v>
      </c>
      <c r="BM61" s="3122">
        <f t="shared" si="16"/>
        <v>-4</v>
      </c>
      <c r="BN61" s="3120">
        <f t="shared" si="17"/>
        <v>1.0666666666666667</v>
      </c>
      <c r="BO61" s="3780">
        <f t="shared" si="162"/>
        <v>0</v>
      </c>
      <c r="BP61" s="3494"/>
      <c r="BQ61" s="6690">
        <v>60</v>
      </c>
      <c r="BR61" s="6691"/>
      <c r="BS61" s="2869">
        <f t="shared" si="198"/>
        <v>15</v>
      </c>
      <c r="BT61" s="2576">
        <f t="shared" ref="BT61" si="232">SUM(FD61+FM61+FV61)</f>
        <v>17</v>
      </c>
      <c r="BU61" s="2987">
        <f t="shared" si="21"/>
        <v>-2</v>
      </c>
      <c r="BV61" s="1701">
        <f t="shared" si="22"/>
        <v>1.1333333333333333</v>
      </c>
      <c r="BW61" s="2587">
        <f t="shared" si="23"/>
        <v>47</v>
      </c>
      <c r="BX61" s="2991">
        <f t="shared" si="24"/>
        <v>13</v>
      </c>
      <c r="BY61" s="1701">
        <f t="shared" si="25"/>
        <v>0.78333333333333333</v>
      </c>
      <c r="BZ61" s="3151"/>
      <c r="CA61" s="6967">
        <v>60</v>
      </c>
      <c r="CB61" s="6818"/>
      <c r="CC61" s="2229">
        <v>15</v>
      </c>
      <c r="CD61" s="2230">
        <v>30</v>
      </c>
      <c r="CE61" s="2359">
        <f t="shared" si="71"/>
        <v>-15</v>
      </c>
      <c r="CF61" s="2231">
        <f t="shared" si="202"/>
        <v>2</v>
      </c>
      <c r="CG61" s="2232">
        <f t="shared" si="27"/>
        <v>30</v>
      </c>
      <c r="CH61" s="2387">
        <f t="shared" si="72"/>
        <v>30</v>
      </c>
      <c r="CI61" s="2231">
        <f t="shared" si="28"/>
        <v>0.5</v>
      </c>
      <c r="CJ61" s="5372">
        <v>58</v>
      </c>
      <c r="CY61" s="6375">
        <v>60</v>
      </c>
      <c r="CZ61" s="6376"/>
      <c r="DA61" s="4417">
        <v>5</v>
      </c>
      <c r="DB61" s="4417">
        <v>7</v>
      </c>
      <c r="DC61" s="4418">
        <f t="shared" si="29"/>
        <v>2</v>
      </c>
      <c r="DD61" s="2682">
        <f t="shared" si="218"/>
        <v>1.4</v>
      </c>
      <c r="DE61" s="4419">
        <f t="shared" si="73"/>
        <v>71</v>
      </c>
      <c r="DF61" s="4099">
        <f t="shared" si="31"/>
        <v>-11</v>
      </c>
      <c r="DG61" s="4117">
        <f t="shared" si="88"/>
        <v>1.1833333333333333</v>
      </c>
      <c r="DH61" s="6377">
        <v>60</v>
      </c>
      <c r="DI61" s="6378"/>
      <c r="DJ61" s="4425">
        <v>5</v>
      </c>
      <c r="DK61" s="4425">
        <v>6</v>
      </c>
      <c r="DL61" s="4426">
        <f t="shared" si="33"/>
        <v>-1</v>
      </c>
      <c r="DM61" s="4427">
        <f t="shared" si="208"/>
        <v>1.2</v>
      </c>
      <c r="DN61" s="4428">
        <f t="shared" si="74"/>
        <v>77</v>
      </c>
      <c r="DO61" s="4099">
        <f t="shared" si="35"/>
        <v>-17</v>
      </c>
      <c r="DP61" s="4117">
        <f t="shared" si="36"/>
        <v>1.2833333333333334</v>
      </c>
      <c r="DQ61" s="6379">
        <v>60</v>
      </c>
      <c r="DR61" s="6380"/>
      <c r="DS61" s="2685">
        <v>5</v>
      </c>
      <c r="DT61" s="2685">
        <v>4</v>
      </c>
      <c r="DU61" s="4321">
        <f t="shared" si="37"/>
        <v>1</v>
      </c>
      <c r="DV61" s="2682">
        <f t="shared" si="203"/>
        <v>0.8</v>
      </c>
      <c r="DW61" s="2683">
        <f t="shared" si="217"/>
        <v>81</v>
      </c>
      <c r="DX61" s="4099">
        <f t="shared" si="39"/>
        <v>-21</v>
      </c>
      <c r="DY61" s="4117">
        <f t="shared" si="40"/>
        <v>1.35</v>
      </c>
      <c r="DZ61" s="6375">
        <v>60</v>
      </c>
      <c r="EA61" s="6376"/>
      <c r="EB61" s="3223">
        <v>5</v>
      </c>
      <c r="EC61" s="3223">
        <v>6</v>
      </c>
      <c r="ED61" s="3225">
        <f t="shared" si="41"/>
        <v>1</v>
      </c>
      <c r="EE61" s="1732">
        <f t="shared" si="219"/>
        <v>1.2</v>
      </c>
      <c r="EF61" s="3276">
        <f t="shared" si="76"/>
        <v>53</v>
      </c>
      <c r="EG61" s="1731">
        <f t="shared" si="43"/>
        <v>7</v>
      </c>
      <c r="EH61" s="1732">
        <f t="shared" si="106"/>
        <v>0.8833333333333333</v>
      </c>
      <c r="EI61" s="6377">
        <v>60</v>
      </c>
      <c r="EJ61" s="6378"/>
      <c r="EK61" s="3223">
        <v>5</v>
      </c>
      <c r="EL61" s="3223">
        <v>5</v>
      </c>
      <c r="EM61" s="1808">
        <f t="shared" si="45"/>
        <v>0</v>
      </c>
      <c r="EN61" s="1732">
        <f t="shared" si="210"/>
        <v>1</v>
      </c>
      <c r="EO61" s="3341">
        <f t="shared" si="77"/>
        <v>58</v>
      </c>
      <c r="EP61" s="1731">
        <f t="shared" si="47"/>
        <v>2</v>
      </c>
      <c r="EQ61" s="1732">
        <f t="shared" si="48"/>
        <v>0.96666666666666667</v>
      </c>
      <c r="ER61" s="6379">
        <v>60</v>
      </c>
      <c r="ES61" s="6380"/>
      <c r="ET61" s="3622">
        <v>5</v>
      </c>
      <c r="EU61" s="3622">
        <v>6</v>
      </c>
      <c r="EV61" s="1731">
        <f t="shared" si="49"/>
        <v>-1</v>
      </c>
      <c r="EW61" s="1732">
        <f t="shared" si="204"/>
        <v>1.2</v>
      </c>
      <c r="EX61" s="3621">
        <f t="shared" si="78"/>
        <v>64</v>
      </c>
      <c r="EY61" s="1731">
        <f t="shared" si="51"/>
        <v>-4</v>
      </c>
      <c r="EZ61" s="3961">
        <f t="shared" si="52"/>
        <v>1.0666666666666667</v>
      </c>
      <c r="FA61" s="6690">
        <v>60</v>
      </c>
      <c r="FB61" s="6691"/>
      <c r="FC61" s="2522">
        <v>5</v>
      </c>
      <c r="FD61" s="2522">
        <v>7</v>
      </c>
      <c r="FE61" s="2011">
        <f t="shared" si="224"/>
        <v>2</v>
      </c>
      <c r="FF61" s="1732">
        <f t="shared" si="225"/>
        <v>1.4</v>
      </c>
      <c r="FG61" s="2587">
        <f t="shared" si="55"/>
        <v>37</v>
      </c>
      <c r="FH61" s="1731">
        <f t="shared" si="56"/>
        <v>23</v>
      </c>
      <c r="FI61" s="1732">
        <f t="shared" si="226"/>
        <v>0.6166666666666667</v>
      </c>
      <c r="FJ61" s="6690">
        <v>60</v>
      </c>
      <c r="FK61" s="6691"/>
      <c r="FL61" s="2522">
        <v>5</v>
      </c>
      <c r="FM61" s="2522">
        <v>5</v>
      </c>
      <c r="FN61" s="1731">
        <f t="shared" si="58"/>
        <v>0</v>
      </c>
      <c r="FO61" s="1732">
        <f t="shared" si="227"/>
        <v>1</v>
      </c>
      <c r="FP61" s="2587">
        <f t="shared" si="60"/>
        <v>42</v>
      </c>
      <c r="FQ61" s="1731">
        <f t="shared" si="61"/>
        <v>18</v>
      </c>
      <c r="FR61" s="1732">
        <f t="shared" si="228"/>
        <v>0.7</v>
      </c>
      <c r="FS61" s="6690">
        <v>60</v>
      </c>
      <c r="FT61" s="6691"/>
      <c r="FU61" s="2522">
        <v>5</v>
      </c>
      <c r="FV61" s="2522">
        <v>5</v>
      </c>
      <c r="FW61" s="1731">
        <f t="shared" si="63"/>
        <v>0</v>
      </c>
      <c r="FX61" s="1732">
        <f t="shared" si="229"/>
        <v>1</v>
      </c>
      <c r="FY61" s="2587">
        <f t="shared" si="85"/>
        <v>47</v>
      </c>
      <c r="FZ61" s="1731">
        <f t="shared" si="65"/>
        <v>13</v>
      </c>
      <c r="GA61" s="1732">
        <f t="shared" si="230"/>
        <v>0.78333333333333333</v>
      </c>
      <c r="GB61" s="1">
        <f t="shared" si="87"/>
        <v>9.9999999999999978E-2</v>
      </c>
      <c r="GC61" s="2219">
        <v>0</v>
      </c>
      <c r="GD61" s="1895">
        <v>1</v>
      </c>
      <c r="GE61" s="2105" t="s">
        <v>15</v>
      </c>
      <c r="GF61" s="2105" t="s">
        <v>18</v>
      </c>
      <c r="GG61" s="2105" t="s">
        <v>17</v>
      </c>
      <c r="GH61" s="2105" t="s">
        <v>16</v>
      </c>
      <c r="GI61" s="2105" t="s">
        <v>19</v>
      </c>
      <c r="GJ61" s="2105" t="s">
        <v>20</v>
      </c>
      <c r="GK61" s="2105" t="s">
        <v>16</v>
      </c>
      <c r="GL61" s="2157" t="s">
        <v>20</v>
      </c>
      <c r="GM61" s="439" t="s">
        <v>1250</v>
      </c>
      <c r="GN61" s="1968" t="s">
        <v>811</v>
      </c>
      <c r="GO61" s="2381">
        <v>60</v>
      </c>
      <c r="GP61" s="2091">
        <v>15</v>
      </c>
      <c r="GQ61" s="2086">
        <v>30</v>
      </c>
      <c r="GR61" s="2086">
        <v>-15</v>
      </c>
      <c r="GS61" s="1895">
        <v>2</v>
      </c>
      <c r="GT61" s="2086">
        <v>30</v>
      </c>
      <c r="GU61" s="2086">
        <v>30</v>
      </c>
      <c r="GV61" s="1895">
        <v>0.5</v>
      </c>
    </row>
    <row r="62" spans="1:204" ht="81.75" customHeight="1" x14ac:dyDescent="0.25">
      <c r="B62" s="7221"/>
      <c r="C62" s="7154"/>
      <c r="D62" s="7147"/>
      <c r="E62" s="7154"/>
      <c r="F62" s="5707"/>
      <c r="G62" s="5707"/>
      <c r="H62" s="5707"/>
      <c r="I62" s="5707"/>
      <c r="J62" s="5707"/>
      <c r="K62" s="5707"/>
      <c r="L62" s="5707"/>
      <c r="M62" s="7144"/>
      <c r="N62" s="5707"/>
      <c r="O62" s="5707"/>
      <c r="P62" s="5698"/>
      <c r="Q62" s="5698"/>
      <c r="R62" s="5704"/>
      <c r="S62" s="5698"/>
      <c r="T62" s="5698"/>
      <c r="U62" s="7116"/>
      <c r="V62" s="5698"/>
      <c r="W62" s="5695"/>
      <c r="X62" s="5692"/>
      <c r="Y62" s="2157" t="s">
        <v>19</v>
      </c>
      <c r="Z62" s="5415" t="s">
        <v>1251</v>
      </c>
      <c r="AA62" s="5500" t="s">
        <v>798</v>
      </c>
      <c r="AB62" s="5514">
        <v>40</v>
      </c>
      <c r="AC62" s="170">
        <v>10</v>
      </c>
      <c r="AD62" s="452">
        <f>AC62/AB62</f>
        <v>0.25</v>
      </c>
      <c r="AE62" s="170">
        <v>10</v>
      </c>
      <c r="AF62" s="452">
        <f>AE62/AB62</f>
        <v>0.25</v>
      </c>
      <c r="AG62" s="170">
        <v>10</v>
      </c>
      <c r="AH62" s="452">
        <f>AG62/AB62</f>
        <v>0.25</v>
      </c>
      <c r="AI62" s="170">
        <v>10</v>
      </c>
      <c r="AJ62" s="599">
        <f>AI62/AB62</f>
        <v>0.25</v>
      </c>
      <c r="AK62" s="211">
        <f t="shared" si="205"/>
        <v>1</v>
      </c>
      <c r="AL62" s="2302">
        <v>3</v>
      </c>
      <c r="AM62" s="1211" t="s">
        <v>2709</v>
      </c>
      <c r="AN62" s="1212" t="s">
        <v>2711</v>
      </c>
      <c r="AO62" s="1212" t="s">
        <v>2710</v>
      </c>
      <c r="AP62" s="1212" t="s">
        <v>2670</v>
      </c>
      <c r="AQ62" s="970">
        <v>100</v>
      </c>
      <c r="AR62" s="1212" t="s">
        <v>798</v>
      </c>
      <c r="AS62" s="1212" t="s">
        <v>1572</v>
      </c>
      <c r="AT62" s="2276"/>
      <c r="AU62" s="920" t="s">
        <v>1704</v>
      </c>
      <c r="AW62" s="5342">
        <v>40</v>
      </c>
      <c r="AX62" s="4356">
        <f t="shared" si="231"/>
        <v>10</v>
      </c>
      <c r="AY62" s="4431">
        <f t="shared" si="220"/>
        <v>0</v>
      </c>
      <c r="AZ62" s="4339">
        <f t="shared" si="221"/>
        <v>10</v>
      </c>
      <c r="BA62" s="4420">
        <f t="shared" si="222"/>
        <v>0</v>
      </c>
      <c r="BB62" s="4421">
        <f t="shared" si="9"/>
        <v>8</v>
      </c>
      <c r="BC62" s="4104">
        <f t="shared" si="159"/>
        <v>32</v>
      </c>
      <c r="BD62" s="4117">
        <f t="shared" si="160"/>
        <v>0.2</v>
      </c>
      <c r="BE62" s="4430">
        <f t="shared" si="161"/>
        <v>0</v>
      </c>
      <c r="BF62" s="6644">
        <v>40</v>
      </c>
      <c r="BG62" s="6645"/>
      <c r="BH62" s="4019">
        <f t="shared" si="68"/>
        <v>10</v>
      </c>
      <c r="BI62" s="3782">
        <f t="shared" si="69"/>
        <v>0</v>
      </c>
      <c r="BJ62" s="4061">
        <f t="shared" si="13"/>
        <v>10</v>
      </c>
      <c r="BK62" s="4062">
        <f t="shared" si="14"/>
        <v>0</v>
      </c>
      <c r="BL62" s="3731">
        <f t="shared" si="15"/>
        <v>8</v>
      </c>
      <c r="BM62" s="3122">
        <f t="shared" si="16"/>
        <v>32</v>
      </c>
      <c r="BN62" s="3120">
        <f t="shared" si="17"/>
        <v>0.2</v>
      </c>
      <c r="BO62" s="3780">
        <f t="shared" si="162"/>
        <v>0</v>
      </c>
      <c r="BP62" s="3494"/>
      <c r="BQ62" s="6815">
        <v>40</v>
      </c>
      <c r="BR62" s="6816"/>
      <c r="BS62" s="2869">
        <f t="shared" si="198"/>
        <v>10</v>
      </c>
      <c r="BT62" s="2576">
        <f t="shared" ref="BT62" si="233">SUM(FD62+FM62+FV62)</f>
        <v>3</v>
      </c>
      <c r="BU62" s="2987">
        <f t="shared" si="21"/>
        <v>7</v>
      </c>
      <c r="BV62" s="1701">
        <f t="shared" si="22"/>
        <v>0.3</v>
      </c>
      <c r="BW62" s="2587">
        <f t="shared" si="23"/>
        <v>8</v>
      </c>
      <c r="BX62" s="2991">
        <f t="shared" si="24"/>
        <v>32</v>
      </c>
      <c r="BY62" s="1701">
        <f t="shared" si="25"/>
        <v>0.2</v>
      </c>
      <c r="BZ62" s="3151"/>
      <c r="CA62" s="7040">
        <v>40</v>
      </c>
      <c r="CB62" s="7041"/>
      <c r="CC62" s="2229">
        <v>10</v>
      </c>
      <c r="CD62" s="2230">
        <v>5</v>
      </c>
      <c r="CE62" s="2359">
        <f t="shared" si="71"/>
        <v>5</v>
      </c>
      <c r="CF62" s="2231">
        <f t="shared" si="202"/>
        <v>0.5</v>
      </c>
      <c r="CG62" s="2232">
        <f t="shared" si="27"/>
        <v>5</v>
      </c>
      <c r="CH62" s="2387">
        <f t="shared" si="72"/>
        <v>35</v>
      </c>
      <c r="CI62" s="2231">
        <f t="shared" si="28"/>
        <v>0.125</v>
      </c>
      <c r="CJ62" s="5369">
        <v>59</v>
      </c>
      <c r="CY62" s="6381">
        <v>40</v>
      </c>
      <c r="CZ62" s="6382"/>
      <c r="DA62" s="4417">
        <v>3</v>
      </c>
      <c r="DB62" s="4417">
        <v>0</v>
      </c>
      <c r="DC62" s="4418">
        <f t="shared" si="29"/>
        <v>-3</v>
      </c>
      <c r="DD62" s="2682">
        <f t="shared" si="218"/>
        <v>0</v>
      </c>
      <c r="DE62" s="4419">
        <f t="shared" si="73"/>
        <v>8</v>
      </c>
      <c r="DF62" s="4099">
        <f t="shared" si="31"/>
        <v>32</v>
      </c>
      <c r="DG62" s="4117">
        <f t="shared" si="88"/>
        <v>0.2</v>
      </c>
      <c r="DH62" s="6383">
        <v>40</v>
      </c>
      <c r="DI62" s="6384"/>
      <c r="DJ62" s="4425">
        <v>3</v>
      </c>
      <c r="DK62" s="4425">
        <v>0</v>
      </c>
      <c r="DL62" s="4426">
        <f t="shared" si="33"/>
        <v>3</v>
      </c>
      <c r="DM62" s="4427">
        <f t="shared" si="208"/>
        <v>0</v>
      </c>
      <c r="DN62" s="4428">
        <f t="shared" si="74"/>
        <v>8</v>
      </c>
      <c r="DO62" s="4099">
        <f t="shared" si="35"/>
        <v>32</v>
      </c>
      <c r="DP62" s="4117">
        <f t="shared" si="36"/>
        <v>0.2</v>
      </c>
      <c r="DQ62" s="6385">
        <v>40</v>
      </c>
      <c r="DR62" s="6386"/>
      <c r="DS62" s="2685">
        <v>4</v>
      </c>
      <c r="DT62" s="2685">
        <v>0</v>
      </c>
      <c r="DU62" s="4321">
        <f t="shared" si="37"/>
        <v>4</v>
      </c>
      <c r="DV62" s="2682">
        <f t="shared" si="203"/>
        <v>0</v>
      </c>
      <c r="DW62" s="2683">
        <f t="shared" si="217"/>
        <v>8</v>
      </c>
      <c r="DX62" s="4099">
        <f t="shared" si="39"/>
        <v>32</v>
      </c>
      <c r="DY62" s="4117">
        <f t="shared" si="40"/>
        <v>0.2</v>
      </c>
      <c r="DZ62" s="6381">
        <v>40</v>
      </c>
      <c r="EA62" s="6382"/>
      <c r="EB62" s="3223">
        <v>3</v>
      </c>
      <c r="EC62" s="3223">
        <v>0</v>
      </c>
      <c r="ED62" s="3225">
        <f t="shared" si="41"/>
        <v>-3</v>
      </c>
      <c r="EE62" s="1732">
        <f t="shared" si="219"/>
        <v>0</v>
      </c>
      <c r="EF62" s="3276">
        <f t="shared" si="76"/>
        <v>8</v>
      </c>
      <c r="EG62" s="1731">
        <f t="shared" si="43"/>
        <v>32</v>
      </c>
      <c r="EH62" s="1732">
        <f t="shared" si="106"/>
        <v>0.2</v>
      </c>
      <c r="EI62" s="6383">
        <v>40</v>
      </c>
      <c r="EJ62" s="6384"/>
      <c r="EK62" s="3223">
        <v>3</v>
      </c>
      <c r="EL62" s="3223">
        <v>0</v>
      </c>
      <c r="EM62" s="1808">
        <f t="shared" si="45"/>
        <v>3</v>
      </c>
      <c r="EN62" s="1732">
        <f t="shared" si="210"/>
        <v>0</v>
      </c>
      <c r="EO62" s="3341">
        <f t="shared" si="77"/>
        <v>8</v>
      </c>
      <c r="EP62" s="1731">
        <f t="shared" si="47"/>
        <v>32</v>
      </c>
      <c r="EQ62" s="1732">
        <f t="shared" si="48"/>
        <v>0.2</v>
      </c>
      <c r="ER62" s="6385">
        <v>40</v>
      </c>
      <c r="ES62" s="6386"/>
      <c r="ET62" s="3622">
        <v>4</v>
      </c>
      <c r="EU62" s="3622">
        <v>0</v>
      </c>
      <c r="EV62" s="1731">
        <f t="shared" si="49"/>
        <v>4</v>
      </c>
      <c r="EW62" s="1732">
        <f t="shared" si="204"/>
        <v>0</v>
      </c>
      <c r="EX62" s="3621">
        <f t="shared" si="78"/>
        <v>8</v>
      </c>
      <c r="EY62" s="1731">
        <f t="shared" si="51"/>
        <v>32</v>
      </c>
      <c r="EZ62" s="3943">
        <f t="shared" si="52"/>
        <v>0.2</v>
      </c>
      <c r="FA62" s="6815">
        <v>40</v>
      </c>
      <c r="FB62" s="6816"/>
      <c r="FC62" s="2522">
        <v>3</v>
      </c>
      <c r="FD62" s="2522">
        <v>0</v>
      </c>
      <c r="FE62" s="2011">
        <f t="shared" si="224"/>
        <v>-3</v>
      </c>
      <c r="FF62" s="1732">
        <f t="shared" si="225"/>
        <v>0</v>
      </c>
      <c r="FG62" s="2587">
        <f t="shared" si="55"/>
        <v>5</v>
      </c>
      <c r="FH62" s="1731">
        <f t="shared" si="56"/>
        <v>35</v>
      </c>
      <c r="FI62" s="1732">
        <f t="shared" si="226"/>
        <v>0.125</v>
      </c>
      <c r="FJ62" s="6815">
        <v>40</v>
      </c>
      <c r="FK62" s="6816"/>
      <c r="FL62" s="2522">
        <v>3</v>
      </c>
      <c r="FM62" s="2522">
        <v>3</v>
      </c>
      <c r="FN62" s="1731">
        <f t="shared" si="58"/>
        <v>0</v>
      </c>
      <c r="FO62" s="1732">
        <f t="shared" si="227"/>
        <v>1</v>
      </c>
      <c r="FP62" s="2587">
        <f t="shared" si="60"/>
        <v>8</v>
      </c>
      <c r="FQ62" s="1731">
        <f t="shared" si="61"/>
        <v>32</v>
      </c>
      <c r="FR62" s="1732">
        <f t="shared" si="228"/>
        <v>0.2</v>
      </c>
      <c r="FS62" s="6815">
        <v>40</v>
      </c>
      <c r="FT62" s="6816"/>
      <c r="FU62" s="2522">
        <v>4</v>
      </c>
      <c r="FV62" s="2522">
        <v>0</v>
      </c>
      <c r="FW62" s="1731">
        <f t="shared" si="63"/>
        <v>4</v>
      </c>
      <c r="FX62" s="1732">
        <f t="shared" si="229"/>
        <v>0</v>
      </c>
      <c r="FY62" s="2587">
        <f t="shared" si="85"/>
        <v>8</v>
      </c>
      <c r="FZ62" s="1731">
        <f t="shared" si="65"/>
        <v>32</v>
      </c>
      <c r="GA62" s="1732">
        <f t="shared" si="230"/>
        <v>0.2</v>
      </c>
      <c r="GB62" s="1">
        <f t="shared" si="87"/>
        <v>0</v>
      </c>
      <c r="GC62" s="2219">
        <v>0</v>
      </c>
      <c r="GD62" s="1895">
        <v>1</v>
      </c>
      <c r="GE62" s="2105" t="s">
        <v>15</v>
      </c>
      <c r="GF62" s="2105" t="s">
        <v>18</v>
      </c>
      <c r="GG62" s="2105" t="s">
        <v>17</v>
      </c>
      <c r="GH62" s="2105" t="s">
        <v>16</v>
      </c>
      <c r="GI62" s="2105" t="s">
        <v>19</v>
      </c>
      <c r="GJ62" s="2105" t="s">
        <v>20</v>
      </c>
      <c r="GK62" s="2105" t="s">
        <v>16</v>
      </c>
      <c r="GL62" s="2157" t="s">
        <v>19</v>
      </c>
      <c r="GM62" s="439" t="s">
        <v>1251</v>
      </c>
      <c r="GN62" s="1968" t="s">
        <v>798</v>
      </c>
      <c r="GO62" s="548">
        <v>40</v>
      </c>
      <c r="GP62" s="2091">
        <v>10</v>
      </c>
      <c r="GQ62" s="2086">
        <v>5</v>
      </c>
      <c r="GR62" s="2086">
        <v>5</v>
      </c>
      <c r="GS62" s="1895">
        <v>0.5</v>
      </c>
      <c r="GT62" s="2086">
        <v>5</v>
      </c>
      <c r="GU62" s="2086">
        <v>35</v>
      </c>
      <c r="GV62" s="1895">
        <v>0.125</v>
      </c>
    </row>
    <row r="63" spans="1:204" ht="81.75" customHeight="1" x14ac:dyDescent="0.25">
      <c r="B63" s="7221"/>
      <c r="C63" s="7154"/>
      <c r="D63" s="7147"/>
      <c r="E63" s="7154"/>
      <c r="F63" s="5708"/>
      <c r="G63" s="5708"/>
      <c r="H63" s="5708"/>
      <c r="I63" s="5708"/>
      <c r="J63" s="5708"/>
      <c r="K63" s="5708"/>
      <c r="L63" s="5708"/>
      <c r="M63" s="7144"/>
      <c r="N63" s="5708"/>
      <c r="O63" s="5708"/>
      <c r="P63" s="5699"/>
      <c r="Q63" s="5699"/>
      <c r="R63" s="5705"/>
      <c r="S63" s="5699"/>
      <c r="T63" s="5699"/>
      <c r="U63" s="7117"/>
      <c r="V63" s="5699"/>
      <c r="W63" s="5696"/>
      <c r="X63" s="5693"/>
      <c r="Y63" s="2158" t="s">
        <v>29</v>
      </c>
      <c r="Z63" s="5421" t="s">
        <v>1252</v>
      </c>
      <c r="AA63" s="5506" t="s">
        <v>812</v>
      </c>
      <c r="AB63" s="5502">
        <v>120</v>
      </c>
      <c r="AC63" s="187">
        <v>30</v>
      </c>
      <c r="AD63" s="611">
        <f>AC63/AB63</f>
        <v>0.25</v>
      </c>
      <c r="AE63" s="187">
        <v>30</v>
      </c>
      <c r="AF63" s="611">
        <f>AE63/AB63</f>
        <v>0.25</v>
      </c>
      <c r="AG63" s="187">
        <v>30</v>
      </c>
      <c r="AH63" s="611">
        <f>AG63/AB63</f>
        <v>0.25</v>
      </c>
      <c r="AI63" s="187">
        <v>30</v>
      </c>
      <c r="AJ63" s="612">
        <f>AI63/AB63</f>
        <v>0.25</v>
      </c>
      <c r="AK63" s="211">
        <f t="shared" si="205"/>
        <v>1</v>
      </c>
      <c r="AL63" s="2302">
        <v>4</v>
      </c>
      <c r="AM63" s="1211" t="s">
        <v>2712</v>
      </c>
      <c r="AN63" s="1212" t="s">
        <v>2714</v>
      </c>
      <c r="AO63" s="1212" t="s">
        <v>2713</v>
      </c>
      <c r="AP63" s="1212" t="s">
        <v>2715</v>
      </c>
      <c r="AQ63" s="970">
        <v>100</v>
      </c>
      <c r="AR63" s="1212" t="s">
        <v>812</v>
      </c>
      <c r="AS63" s="1212" t="s">
        <v>1572</v>
      </c>
      <c r="AT63" s="2276"/>
      <c r="AU63" s="920" t="s">
        <v>1704</v>
      </c>
      <c r="AW63" s="5340">
        <v>120</v>
      </c>
      <c r="AX63" s="4356">
        <f t="shared" si="231"/>
        <v>30</v>
      </c>
      <c r="AY63" s="4431">
        <f t="shared" si="220"/>
        <v>12</v>
      </c>
      <c r="AZ63" s="4339">
        <f t="shared" si="221"/>
        <v>18</v>
      </c>
      <c r="BA63" s="4420">
        <f t="shared" si="222"/>
        <v>0.4</v>
      </c>
      <c r="BB63" s="4421">
        <f t="shared" si="9"/>
        <v>76</v>
      </c>
      <c r="BC63" s="4104">
        <f t="shared" si="159"/>
        <v>44</v>
      </c>
      <c r="BD63" s="4117">
        <f t="shared" si="160"/>
        <v>0.6333333333333333</v>
      </c>
      <c r="BE63" s="4430">
        <f t="shared" si="161"/>
        <v>0</v>
      </c>
      <c r="BF63" s="6647">
        <v>120</v>
      </c>
      <c r="BG63" s="6648"/>
      <c r="BH63" s="4019">
        <f t="shared" si="68"/>
        <v>30</v>
      </c>
      <c r="BI63" s="3782">
        <f t="shared" si="69"/>
        <v>18</v>
      </c>
      <c r="BJ63" s="4061">
        <f t="shared" si="13"/>
        <v>12</v>
      </c>
      <c r="BK63" s="4062">
        <f t="shared" si="14"/>
        <v>0.6</v>
      </c>
      <c r="BL63" s="3731">
        <f t="shared" si="15"/>
        <v>64</v>
      </c>
      <c r="BM63" s="3122">
        <f t="shared" si="16"/>
        <v>56</v>
      </c>
      <c r="BN63" s="3120">
        <f t="shared" si="17"/>
        <v>0.53333333333333333</v>
      </c>
      <c r="BO63" s="3780">
        <f t="shared" si="162"/>
        <v>0</v>
      </c>
      <c r="BP63" s="3494"/>
      <c r="BQ63" s="6690">
        <v>120</v>
      </c>
      <c r="BR63" s="6691"/>
      <c r="BS63" s="2869">
        <f t="shared" si="198"/>
        <v>30</v>
      </c>
      <c r="BT63" s="2576">
        <f t="shared" ref="BT63" si="234">SUM(FD63+FM63+FV63)</f>
        <v>14</v>
      </c>
      <c r="BU63" s="2987">
        <f t="shared" si="21"/>
        <v>16</v>
      </c>
      <c r="BV63" s="1701">
        <f t="shared" si="22"/>
        <v>0.46666666666666667</v>
      </c>
      <c r="BW63" s="2587">
        <f t="shared" si="23"/>
        <v>46</v>
      </c>
      <c r="BX63" s="2991">
        <f t="shared" si="24"/>
        <v>74</v>
      </c>
      <c r="BY63" s="1701">
        <f t="shared" si="25"/>
        <v>0.38333333333333336</v>
      </c>
      <c r="BZ63" s="3151"/>
      <c r="CA63" s="6967">
        <v>120</v>
      </c>
      <c r="CB63" s="6818"/>
      <c r="CC63" s="2229">
        <v>30</v>
      </c>
      <c r="CD63" s="2230">
        <v>32</v>
      </c>
      <c r="CE63" s="2359">
        <f t="shared" si="71"/>
        <v>-2</v>
      </c>
      <c r="CF63" s="2231">
        <f t="shared" si="202"/>
        <v>1.0666666666666667</v>
      </c>
      <c r="CG63" s="2232">
        <f t="shared" si="27"/>
        <v>32</v>
      </c>
      <c r="CH63" s="2387">
        <f t="shared" si="72"/>
        <v>88</v>
      </c>
      <c r="CI63" s="2231">
        <f t="shared" si="28"/>
        <v>0.26666666666666666</v>
      </c>
      <c r="CJ63" s="5369">
        <v>60</v>
      </c>
      <c r="CY63" s="6375">
        <v>120</v>
      </c>
      <c r="CZ63" s="6376"/>
      <c r="DA63" s="2683">
        <v>10</v>
      </c>
      <c r="DB63" s="2683">
        <v>5</v>
      </c>
      <c r="DC63" s="4418">
        <f t="shared" si="29"/>
        <v>-5</v>
      </c>
      <c r="DD63" s="2682">
        <f t="shared" si="218"/>
        <v>0.5</v>
      </c>
      <c r="DE63" s="4419">
        <f t="shared" si="73"/>
        <v>69</v>
      </c>
      <c r="DF63" s="4099">
        <f t="shared" si="31"/>
        <v>51</v>
      </c>
      <c r="DG63" s="4117">
        <f t="shared" si="88"/>
        <v>0.57499999999999996</v>
      </c>
      <c r="DH63" s="6377">
        <v>120</v>
      </c>
      <c r="DI63" s="6378"/>
      <c r="DJ63" s="4428">
        <v>10</v>
      </c>
      <c r="DK63" s="4428">
        <v>4</v>
      </c>
      <c r="DL63" s="4426">
        <f t="shared" si="33"/>
        <v>6</v>
      </c>
      <c r="DM63" s="4427">
        <f t="shared" si="208"/>
        <v>0.4</v>
      </c>
      <c r="DN63" s="4428">
        <f t="shared" si="74"/>
        <v>73</v>
      </c>
      <c r="DO63" s="4099">
        <f t="shared" si="35"/>
        <v>47</v>
      </c>
      <c r="DP63" s="4117">
        <f t="shared" si="36"/>
        <v>0.60833333333333328</v>
      </c>
      <c r="DQ63" s="6379">
        <v>120</v>
      </c>
      <c r="DR63" s="6380"/>
      <c r="DS63" s="2685">
        <v>10</v>
      </c>
      <c r="DT63" s="2685">
        <v>3</v>
      </c>
      <c r="DU63" s="4321">
        <f t="shared" si="37"/>
        <v>7</v>
      </c>
      <c r="DV63" s="2682">
        <f t="shared" si="203"/>
        <v>0.3</v>
      </c>
      <c r="DW63" s="2683">
        <f t="shared" si="217"/>
        <v>76</v>
      </c>
      <c r="DX63" s="4099">
        <f t="shared" si="39"/>
        <v>44</v>
      </c>
      <c r="DY63" s="4117">
        <f t="shared" si="40"/>
        <v>0.6333333333333333</v>
      </c>
      <c r="DZ63" s="6375">
        <v>120</v>
      </c>
      <c r="EA63" s="6376"/>
      <c r="EB63" s="3496">
        <v>10</v>
      </c>
      <c r="EC63" s="1760">
        <v>6</v>
      </c>
      <c r="ED63" s="3225">
        <f t="shared" si="41"/>
        <v>-4</v>
      </c>
      <c r="EE63" s="1732">
        <f t="shared" si="219"/>
        <v>0.6</v>
      </c>
      <c r="EF63" s="3276">
        <f t="shared" si="76"/>
        <v>52</v>
      </c>
      <c r="EG63" s="1731">
        <f t="shared" si="43"/>
        <v>68</v>
      </c>
      <c r="EH63" s="1732">
        <f t="shared" si="106"/>
        <v>0.43333333333333335</v>
      </c>
      <c r="EI63" s="6377">
        <v>120</v>
      </c>
      <c r="EJ63" s="6378"/>
      <c r="EK63" s="1760">
        <v>10</v>
      </c>
      <c r="EL63" s="1760">
        <v>5</v>
      </c>
      <c r="EM63" s="1808">
        <f t="shared" si="45"/>
        <v>5</v>
      </c>
      <c r="EN63" s="1732">
        <f t="shared" si="210"/>
        <v>0.5</v>
      </c>
      <c r="EO63" s="3341">
        <f t="shared" si="77"/>
        <v>57</v>
      </c>
      <c r="EP63" s="1731">
        <f t="shared" si="47"/>
        <v>63</v>
      </c>
      <c r="EQ63" s="1732">
        <f t="shared" si="48"/>
        <v>0.47499999999999998</v>
      </c>
      <c r="ER63" s="6379">
        <v>120</v>
      </c>
      <c r="ES63" s="6380"/>
      <c r="ET63" s="3622">
        <v>10</v>
      </c>
      <c r="EU63" s="3622">
        <v>7</v>
      </c>
      <c r="EV63" s="1731">
        <f t="shared" si="49"/>
        <v>3</v>
      </c>
      <c r="EW63" s="1732">
        <f t="shared" si="204"/>
        <v>0.7</v>
      </c>
      <c r="EX63" s="3621">
        <f t="shared" si="78"/>
        <v>64</v>
      </c>
      <c r="EY63" s="1731">
        <f t="shared" si="51"/>
        <v>56</v>
      </c>
      <c r="EZ63" s="3943">
        <f t="shared" si="52"/>
        <v>0.53333333333333333</v>
      </c>
      <c r="FA63" s="6690">
        <v>120</v>
      </c>
      <c r="FB63" s="6691"/>
      <c r="FC63" s="2522">
        <v>10</v>
      </c>
      <c r="FD63" s="2522">
        <v>6</v>
      </c>
      <c r="FE63" s="2011">
        <f t="shared" si="224"/>
        <v>-4</v>
      </c>
      <c r="FF63" s="1732">
        <f t="shared" si="225"/>
        <v>0.6</v>
      </c>
      <c r="FG63" s="2587">
        <f t="shared" si="55"/>
        <v>38</v>
      </c>
      <c r="FH63" s="1731">
        <f t="shared" si="56"/>
        <v>82</v>
      </c>
      <c r="FI63" s="1732">
        <f t="shared" si="226"/>
        <v>0.31666666666666665</v>
      </c>
      <c r="FJ63" s="6690">
        <v>120</v>
      </c>
      <c r="FK63" s="6691"/>
      <c r="FL63" s="2522">
        <v>10</v>
      </c>
      <c r="FM63" s="2522">
        <v>2</v>
      </c>
      <c r="FN63" s="1731">
        <f t="shared" si="58"/>
        <v>8</v>
      </c>
      <c r="FO63" s="1732">
        <f t="shared" si="227"/>
        <v>0.2</v>
      </c>
      <c r="FP63" s="2587">
        <f t="shared" si="60"/>
        <v>40</v>
      </c>
      <c r="FQ63" s="1731">
        <f t="shared" si="61"/>
        <v>80</v>
      </c>
      <c r="FR63" s="1732">
        <f t="shared" si="228"/>
        <v>0.33333333333333331</v>
      </c>
      <c r="FS63" s="6690">
        <v>120</v>
      </c>
      <c r="FT63" s="6691"/>
      <c r="FU63" s="2522">
        <v>10</v>
      </c>
      <c r="FV63" s="2522">
        <v>6</v>
      </c>
      <c r="FW63" s="1731">
        <f t="shared" si="63"/>
        <v>4</v>
      </c>
      <c r="FX63" s="1732">
        <f t="shared" si="229"/>
        <v>0.6</v>
      </c>
      <c r="FY63" s="2587">
        <f t="shared" si="85"/>
        <v>46</v>
      </c>
      <c r="FZ63" s="1731">
        <f t="shared" si="65"/>
        <v>74</v>
      </c>
      <c r="GA63" s="1732">
        <f t="shared" si="230"/>
        <v>0.38333333333333336</v>
      </c>
      <c r="GB63" s="1">
        <f t="shared" si="87"/>
        <v>4.9999999999999989E-2</v>
      </c>
      <c r="GC63" s="2219">
        <v>0</v>
      </c>
      <c r="GD63" s="1895">
        <v>1</v>
      </c>
      <c r="GE63" s="2105" t="s">
        <v>15</v>
      </c>
      <c r="GF63" s="2105" t="s">
        <v>18</v>
      </c>
      <c r="GG63" s="2105" t="s">
        <v>17</v>
      </c>
      <c r="GH63" s="2105" t="s">
        <v>16</v>
      </c>
      <c r="GI63" s="2105" t="s">
        <v>19</v>
      </c>
      <c r="GJ63" s="2105" t="s">
        <v>20</v>
      </c>
      <c r="GK63" s="2105" t="s">
        <v>16</v>
      </c>
      <c r="GL63" s="2158" t="s">
        <v>29</v>
      </c>
      <c r="GM63" s="445" t="s">
        <v>1252</v>
      </c>
      <c r="GN63" s="1969" t="s">
        <v>812</v>
      </c>
      <c r="GO63" s="2382">
        <v>120</v>
      </c>
      <c r="GP63" s="2092">
        <v>30</v>
      </c>
      <c r="GQ63" s="2086">
        <v>32</v>
      </c>
      <c r="GR63" s="2086">
        <v>-2</v>
      </c>
      <c r="GS63" s="1895">
        <v>1.0666666666666667</v>
      </c>
      <c r="GT63" s="2086">
        <v>32</v>
      </c>
      <c r="GU63" s="2086">
        <v>88</v>
      </c>
      <c r="GV63" s="1895">
        <v>0.26666666666666666</v>
      </c>
    </row>
    <row r="64" spans="1:204" ht="10.5" customHeight="1" x14ac:dyDescent="0.25">
      <c r="J64" s="7188" t="s">
        <v>48</v>
      </c>
      <c r="K64" s="7188"/>
      <c r="L64" s="7188"/>
      <c r="M64" s="7188"/>
      <c r="N64" s="122"/>
      <c r="O64" s="122"/>
      <c r="P64" s="122"/>
      <c r="Q64" s="122"/>
      <c r="R64" s="5380"/>
      <c r="S64" s="122"/>
      <c r="T64" s="122"/>
      <c r="U64" s="5390"/>
      <c r="V64" s="122"/>
      <c r="W64" s="19">
        <f>SUM(W4:W60)</f>
        <v>321556415.31</v>
      </c>
      <c r="AT64" s="1479"/>
      <c r="AZ64" s="4110"/>
      <c r="BA64" s="4110"/>
      <c r="BC64" s="4110"/>
      <c r="BD64" s="4110"/>
      <c r="BE64" s="4128">
        <f t="shared" si="161"/>
        <v>0</v>
      </c>
      <c r="BJ64" s="3115"/>
      <c r="BK64" s="3115"/>
      <c r="BM64" s="3115"/>
      <c r="BN64" s="3115"/>
      <c r="BO64" s="2760"/>
      <c r="BP64" s="3494"/>
      <c r="BU64" s="2990"/>
      <c r="BV64" s="2990"/>
      <c r="BX64" s="2990"/>
      <c r="BY64" s="2990"/>
      <c r="BZ64" s="3151"/>
      <c r="DA64" s="4175"/>
      <c r="DB64" s="4175"/>
      <c r="DJ64" s="4175"/>
      <c r="DK64" s="4175"/>
      <c r="EB64" s="3273"/>
      <c r="EC64" s="3273"/>
      <c r="EK64" s="3273"/>
      <c r="EL64" s="3273"/>
      <c r="GI64" s="1"/>
      <c r="GJ64" s="1"/>
      <c r="GK64" s="1"/>
      <c r="GO64" s="2378"/>
      <c r="GP64" s="2085"/>
      <c r="GQ64" s="2085"/>
      <c r="GR64" s="2085"/>
      <c r="GS64" s="2085"/>
      <c r="GT64" s="2085"/>
      <c r="GU64" s="2085"/>
      <c r="GV64" s="2085"/>
    </row>
    <row r="65" spans="1:204" ht="10.5" customHeight="1" x14ac:dyDescent="0.25">
      <c r="U65" s="5391"/>
      <c r="AS65" s="2835"/>
      <c r="AT65" s="2835"/>
      <c r="AU65" s="2835"/>
      <c r="AZ65" s="4110"/>
      <c r="BA65" s="4110"/>
      <c r="BC65" s="4110"/>
      <c r="BD65" s="4110"/>
      <c r="BE65" s="4128">
        <f t="shared" si="161"/>
        <v>0</v>
      </c>
      <c r="BJ65" s="3115"/>
      <c r="BK65" s="3115"/>
      <c r="BM65" s="3115"/>
      <c r="BN65" s="3115"/>
      <c r="BO65" s="2760"/>
      <c r="BP65" s="3494"/>
      <c r="BU65" s="2990"/>
      <c r="BV65" s="2990"/>
      <c r="BX65" s="2990"/>
      <c r="BY65" s="2990"/>
      <c r="BZ65" s="3151"/>
      <c r="DA65" s="4175"/>
      <c r="DB65" s="4175"/>
      <c r="DJ65" s="4175"/>
      <c r="DK65" s="4175"/>
      <c r="EB65" s="3273"/>
      <c r="EC65" s="3273"/>
      <c r="EK65" s="3273"/>
      <c r="EL65" s="3273"/>
      <c r="GO65" s="2378"/>
      <c r="GP65" s="2085"/>
      <c r="GQ65" s="2085"/>
      <c r="GR65" s="2085"/>
      <c r="GS65" s="2085"/>
      <c r="GT65" s="2085"/>
      <c r="GU65" s="2085"/>
      <c r="GV65" s="2085"/>
    </row>
    <row r="66" spans="1:204" ht="12" customHeight="1" x14ac:dyDescent="0.25">
      <c r="B66" s="7146" t="s">
        <v>0</v>
      </c>
      <c r="C66" s="7146" t="s">
        <v>1</v>
      </c>
      <c r="D66" s="7146" t="s">
        <v>2</v>
      </c>
      <c r="E66" s="7146" t="s">
        <v>3</v>
      </c>
      <c r="F66" s="7155" t="s">
        <v>4</v>
      </c>
      <c r="G66" s="7155" t="s">
        <v>5</v>
      </c>
      <c r="H66" s="7155" t="s">
        <v>12</v>
      </c>
      <c r="I66" s="7155"/>
      <c r="J66" s="7155"/>
      <c r="K66" s="7155"/>
      <c r="L66" s="7155"/>
      <c r="M66" s="7155"/>
      <c r="N66" s="120"/>
      <c r="O66" s="120"/>
      <c r="P66" s="7120" t="s">
        <v>328</v>
      </c>
      <c r="Q66" s="7121"/>
      <c r="R66" s="7121"/>
      <c r="S66" s="7121"/>
      <c r="T66" s="7121"/>
      <c r="U66" s="5392"/>
      <c r="V66" s="121"/>
      <c r="W66" s="7139" t="s">
        <v>13</v>
      </c>
      <c r="X66" s="7118" t="s">
        <v>14</v>
      </c>
      <c r="AL66" s="1210"/>
      <c r="AM66" s="1209"/>
      <c r="AN66" s="816"/>
      <c r="AO66" s="1207"/>
      <c r="AP66" s="1208"/>
      <c r="AQ66" s="1208"/>
      <c r="AR66" s="1206"/>
      <c r="AS66" s="2803"/>
      <c r="AT66" s="2803"/>
      <c r="AU66" s="2865"/>
      <c r="AZ66" s="4110"/>
      <c r="BA66" s="4110"/>
      <c r="BC66" s="4110"/>
      <c r="BD66" s="4110"/>
      <c r="BE66" s="4132">
        <f t="shared" si="161"/>
        <v>0</v>
      </c>
      <c r="BI66" s="3114">
        <v>38</v>
      </c>
      <c r="BJ66" s="3115">
        <v>46</v>
      </c>
      <c r="BK66" s="3115">
        <f>SUM(BH66:BJ66)</f>
        <v>84</v>
      </c>
      <c r="BM66" s="3115"/>
      <c r="BN66" s="3115"/>
      <c r="BO66" s="2803"/>
      <c r="BP66" s="3494"/>
      <c r="BS66" s="1">
        <v>39</v>
      </c>
      <c r="BT66" s="1">
        <v>38</v>
      </c>
      <c r="BU66" s="2990">
        <v>46</v>
      </c>
      <c r="BV66" s="2990">
        <f>SUM(BS66:BU66)</f>
        <v>123</v>
      </c>
      <c r="BX66" s="2990"/>
      <c r="BY66" s="2990"/>
      <c r="BZ66" s="3151"/>
      <c r="DA66" s="4175"/>
      <c r="DB66" s="4175"/>
      <c r="DJ66" s="4175"/>
      <c r="DK66" s="4175"/>
      <c r="EB66" s="3273"/>
      <c r="EC66" s="3273"/>
      <c r="EK66" s="3273"/>
      <c r="EL66" s="3273"/>
      <c r="GE66" s="7155" t="s">
        <v>4</v>
      </c>
      <c r="GF66" s="7155" t="s">
        <v>5</v>
      </c>
      <c r="GG66" s="1"/>
      <c r="GH66" s="1"/>
      <c r="GI66" s="1"/>
      <c r="GJ66" s="1"/>
      <c r="GK66" s="1"/>
      <c r="GO66" s="2378"/>
      <c r="GP66" s="2085"/>
      <c r="GQ66" s="2085"/>
      <c r="GR66" s="2085"/>
      <c r="GS66" s="2085"/>
      <c r="GT66" s="2085"/>
      <c r="GU66" s="2085"/>
      <c r="GV66" s="2085"/>
    </row>
    <row r="67" spans="1:204" ht="12" customHeight="1" x14ac:dyDescent="0.25">
      <c r="B67" s="7146"/>
      <c r="C67" s="7146"/>
      <c r="D67" s="7146"/>
      <c r="E67" s="7146"/>
      <c r="F67" s="7155"/>
      <c r="G67" s="7155"/>
      <c r="H67" s="35" t="s">
        <v>6</v>
      </c>
      <c r="I67" s="35" t="s">
        <v>7</v>
      </c>
      <c r="J67" s="35" t="s">
        <v>8</v>
      </c>
      <c r="K67" s="35" t="s">
        <v>9</v>
      </c>
      <c r="L67" s="35" t="s">
        <v>10</v>
      </c>
      <c r="M67" s="35" t="s">
        <v>11</v>
      </c>
      <c r="N67" s="35"/>
      <c r="O67" s="35"/>
      <c r="P67" s="35" t="s">
        <v>6</v>
      </c>
      <c r="Q67" s="35" t="s">
        <v>7</v>
      </c>
      <c r="R67" s="5375" t="s">
        <v>8</v>
      </c>
      <c r="S67" s="35" t="s">
        <v>9</v>
      </c>
      <c r="T67" s="35" t="s">
        <v>10</v>
      </c>
      <c r="U67" s="5393"/>
      <c r="V67" s="35"/>
      <c r="W67" s="7139"/>
      <c r="X67" s="7118"/>
      <c r="AM67" s="816"/>
      <c r="AN67" s="816"/>
      <c r="AO67" s="816"/>
      <c r="AP67" s="816"/>
      <c r="AQ67" s="816"/>
      <c r="AR67" s="816"/>
      <c r="AS67" s="2834"/>
      <c r="AT67" s="2834"/>
      <c r="AU67" s="2834"/>
      <c r="AZ67" s="4110"/>
      <c r="BA67" s="4110"/>
      <c r="BC67" s="4110"/>
      <c r="BD67" s="4110"/>
      <c r="BE67" s="4131">
        <f t="shared" si="161"/>
        <v>0</v>
      </c>
      <c r="BJ67" s="3115"/>
      <c r="BK67" s="3115"/>
      <c r="BM67" s="3115"/>
      <c r="BN67" s="3115"/>
      <c r="BO67" s="2763"/>
      <c r="BP67" s="3494"/>
      <c r="BU67" s="2990"/>
      <c r="BV67" s="2990"/>
      <c r="BX67" s="2990"/>
      <c r="BY67" s="2990"/>
      <c r="BZ67" s="3151"/>
      <c r="DA67" s="4175"/>
      <c r="DB67" s="4175"/>
      <c r="DJ67" s="4175"/>
      <c r="DK67" s="4175"/>
      <c r="EB67" s="3273"/>
      <c r="EC67" s="3273"/>
      <c r="EK67" s="3273"/>
      <c r="EL67" s="3273"/>
      <c r="GE67" s="7155"/>
      <c r="GF67" s="7155"/>
      <c r="GG67" s="35" t="s">
        <v>6</v>
      </c>
      <c r="GH67" s="35" t="s">
        <v>7</v>
      </c>
      <c r="GI67" s="35" t="s">
        <v>8</v>
      </c>
      <c r="GJ67" s="35" t="s">
        <v>9</v>
      </c>
      <c r="GK67" s="35" t="s">
        <v>10</v>
      </c>
      <c r="GO67" s="2378"/>
      <c r="GP67" s="2085"/>
      <c r="GQ67" s="2085"/>
      <c r="GR67" s="2085"/>
      <c r="GS67" s="2085"/>
      <c r="GT67" s="2085"/>
      <c r="GU67" s="2085"/>
      <c r="GV67" s="2085"/>
    </row>
    <row r="68" spans="1:204" ht="48.75" customHeight="1" x14ac:dyDescent="0.25">
      <c r="A68" s="1">
        <f>SUM(A60+1)</f>
        <v>11</v>
      </c>
      <c r="B68" s="7102" t="s">
        <v>43</v>
      </c>
      <c r="C68" s="7154">
        <v>200</v>
      </c>
      <c r="D68" s="7147">
        <v>1</v>
      </c>
      <c r="E68" s="7154" t="s">
        <v>44</v>
      </c>
      <c r="F68" s="7219" t="s">
        <v>45</v>
      </c>
      <c r="G68" s="7219" t="s">
        <v>46</v>
      </c>
      <c r="H68" s="7144" t="s">
        <v>17</v>
      </c>
      <c r="I68" s="7144" t="s">
        <v>17</v>
      </c>
      <c r="J68" s="7144" t="s">
        <v>16</v>
      </c>
      <c r="K68" s="7144" t="s">
        <v>16</v>
      </c>
      <c r="L68" s="7144" t="s">
        <v>19</v>
      </c>
      <c r="M68" s="7144" t="s">
        <v>21</v>
      </c>
      <c r="N68" s="7144" t="s">
        <v>601</v>
      </c>
      <c r="O68" s="7144" t="s">
        <v>588</v>
      </c>
      <c r="P68" s="7114" t="s">
        <v>329</v>
      </c>
      <c r="Q68" s="7144" t="s">
        <v>333</v>
      </c>
      <c r="R68" s="7203" t="s">
        <v>337</v>
      </c>
      <c r="S68" s="7114" t="s">
        <v>440</v>
      </c>
      <c r="T68" s="7114" t="s">
        <v>441</v>
      </c>
      <c r="U68" s="7122" t="s">
        <v>574</v>
      </c>
      <c r="V68" s="7114" t="s">
        <v>564</v>
      </c>
      <c r="W68" s="7248">
        <v>20419812.59</v>
      </c>
      <c r="X68" s="7204" t="s">
        <v>47</v>
      </c>
      <c r="Y68" s="2116">
        <v>1</v>
      </c>
      <c r="Z68" s="5422" t="s">
        <v>1163</v>
      </c>
      <c r="AA68" s="5496" t="s">
        <v>1164</v>
      </c>
      <c r="AB68" s="5497">
        <v>360</v>
      </c>
      <c r="AC68" s="552">
        <v>90</v>
      </c>
      <c r="AD68" s="553">
        <f t="shared" ref="AD68:AD75" si="235">AC68/AB68</f>
        <v>0.25</v>
      </c>
      <c r="AE68" s="554" t="s">
        <v>1180</v>
      </c>
      <c r="AF68" s="553">
        <f t="shared" ref="AF68:AF75" si="236">AE68/AB68</f>
        <v>0.25</v>
      </c>
      <c r="AG68" s="555" t="s">
        <v>1180</v>
      </c>
      <c r="AH68" s="556">
        <f t="shared" ref="AH68:AH75" si="237">AG68/AB68</f>
        <v>0.25</v>
      </c>
      <c r="AI68" s="557" t="s">
        <v>1180</v>
      </c>
      <c r="AJ68" s="556">
        <f t="shared" ref="AJ68:AJ75" si="238">AI68/AB68</f>
        <v>0.25</v>
      </c>
      <c r="AK68" s="1228">
        <f t="shared" ref="AK68:AK75" si="239">SUM(AD68+AF68+AH68+AJ68)</f>
        <v>1</v>
      </c>
      <c r="AL68" s="2302">
        <v>1</v>
      </c>
      <c r="AM68" s="974" t="s">
        <v>2812</v>
      </c>
      <c r="AN68" s="974" t="s">
        <v>2813</v>
      </c>
      <c r="AO68" s="974" t="s">
        <v>2833</v>
      </c>
      <c r="AP68" s="1238" t="s">
        <v>2826</v>
      </c>
      <c r="AQ68" s="974">
        <v>100</v>
      </c>
      <c r="AR68" s="974" t="s">
        <v>2808</v>
      </c>
      <c r="AS68" s="971" t="s">
        <v>1579</v>
      </c>
      <c r="AT68" s="2274"/>
      <c r="AU68" s="974" t="s">
        <v>1704</v>
      </c>
      <c r="AV68" s="6427">
        <v>360</v>
      </c>
      <c r="AW68" s="6427"/>
      <c r="AX68" s="4410">
        <f t="shared" ref="AX68:AX75" si="240">SUM(DA68+DJ68+DS68)</f>
        <v>90</v>
      </c>
      <c r="AY68" s="4431">
        <f t="shared" ref="AY68:AY75" si="241">SUM(DB68+DK68+DT68)</f>
        <v>103</v>
      </c>
      <c r="AZ68" s="4411">
        <f t="shared" ref="AZ68:AZ75" si="242">AX68-AY68</f>
        <v>-13</v>
      </c>
      <c r="BA68" s="4420">
        <f t="shared" ref="BA68:BA75" si="243">AY68/AX68</f>
        <v>1.1444444444444444</v>
      </c>
      <c r="BB68" s="4421">
        <f t="shared" ref="BB68:BB86" si="244">SUM(BL68+AY68)</f>
        <v>436</v>
      </c>
      <c r="BC68" s="4104">
        <f t="shared" ref="BC68:BC75" si="245">AV68-BB68</f>
        <v>-76</v>
      </c>
      <c r="BD68" s="4117">
        <f t="shared" ref="BD68:BD75" si="246">BB68/AV68</f>
        <v>1.211111111111111</v>
      </c>
      <c r="BE68" s="4844">
        <f t="shared" ref="BE68:BE75" si="247">SUM(AX68-AI68)</f>
        <v>0</v>
      </c>
      <c r="BF68" s="6466">
        <v>360</v>
      </c>
      <c r="BG68" s="6466"/>
      <c r="BH68" s="3788">
        <f t="shared" si="68"/>
        <v>90</v>
      </c>
      <c r="BI68" s="3782">
        <f t="shared" ref="BI68:BI75" si="248">SUM(EC68+EL68+EU68)</f>
        <v>105</v>
      </c>
      <c r="BJ68" s="4061">
        <f t="shared" ref="BJ68:BJ75" si="249">BH68-BI68</f>
        <v>-15</v>
      </c>
      <c r="BK68" s="4062">
        <f t="shared" ref="BK68:BK75" si="250">BI68/BH68</f>
        <v>1.1666666666666667</v>
      </c>
      <c r="BL68" s="3731">
        <f>SUM(BI68+BW68)</f>
        <v>333</v>
      </c>
      <c r="BM68" s="3122">
        <f t="shared" ref="BM68:BM75" si="251">BF68-BL68</f>
        <v>27</v>
      </c>
      <c r="BN68" s="3120">
        <f t="shared" ref="BN68:BN75" si="252">BL68/BF68</f>
        <v>0.92500000000000004</v>
      </c>
      <c r="BO68" s="3738">
        <f t="shared" ref="BO68:BO75" si="253">SUM(AG68-BH68)</f>
        <v>0</v>
      </c>
      <c r="BP68" s="3494"/>
      <c r="BQ68" s="6807">
        <v>360</v>
      </c>
      <c r="BR68" s="6807"/>
      <c r="BS68" s="2869">
        <f>SUM(FC68+FL68+FU68)</f>
        <v>90</v>
      </c>
      <c r="BT68" s="2576">
        <f t="shared" ref="BT68:BT75" si="254">SUM(FD68+FM68+FV68)</f>
        <v>123</v>
      </c>
      <c r="BU68" s="2987">
        <f t="shared" ref="BU68:BU131" si="255">BS68-BT68</f>
        <v>-33</v>
      </c>
      <c r="BV68" s="1701">
        <f t="shared" ref="BV68:BV131" si="256">BT68/BS68</f>
        <v>1.3666666666666667</v>
      </c>
      <c r="BW68" s="2587">
        <f t="shared" ref="BW68" si="257">SUM(CG68+BT68)</f>
        <v>228</v>
      </c>
      <c r="BX68" s="2991">
        <f t="shared" ref="BX68:BX131" si="258">BQ68-BW68</f>
        <v>132</v>
      </c>
      <c r="BY68" s="1701">
        <f t="shared" ref="BY68:BY131" si="259">BW68/BQ68</f>
        <v>0.6333333333333333</v>
      </c>
      <c r="BZ68" s="3151"/>
      <c r="CA68" s="6713">
        <v>360</v>
      </c>
      <c r="CB68" s="6713"/>
      <c r="CC68" s="2229">
        <v>90</v>
      </c>
      <c r="CD68" s="2230">
        <v>105</v>
      </c>
      <c r="CE68" s="2359">
        <f t="shared" ref="CE68:CE75" si="260">CC68-CD68</f>
        <v>-15</v>
      </c>
      <c r="CF68" s="2231">
        <f t="shared" ref="CF68:CF75" si="261">CD68/CC68</f>
        <v>1.1666666666666667</v>
      </c>
      <c r="CG68" s="2232">
        <f t="shared" ref="CG68:CG75" si="262">CD68</f>
        <v>105</v>
      </c>
      <c r="CH68" s="2387">
        <f t="shared" ref="CH68:CH75" si="263">CA68-CG68</f>
        <v>255</v>
      </c>
      <c r="CI68" s="2231">
        <f t="shared" ref="CI68:CI75" si="264">CG68/CA68</f>
        <v>0.29166666666666669</v>
      </c>
      <c r="CM68" s="1760">
        <v>30</v>
      </c>
      <c r="CN68" s="1760">
        <v>30</v>
      </c>
      <c r="CO68" s="1760">
        <v>30</v>
      </c>
      <c r="CP68" s="1729"/>
      <c r="CQ68" s="1729"/>
      <c r="CR68" s="1729"/>
      <c r="CS68" s="1729"/>
      <c r="CT68" s="1729"/>
      <c r="CU68" s="1729"/>
      <c r="CV68" s="1729"/>
      <c r="CW68" s="1729"/>
      <c r="CX68" s="1729"/>
      <c r="CY68" s="5730">
        <v>360</v>
      </c>
      <c r="CZ68" s="5798"/>
      <c r="DA68" s="4729">
        <v>30</v>
      </c>
      <c r="DB68" s="4729">
        <v>36</v>
      </c>
      <c r="DC68" s="4415">
        <f t="shared" ref="DC68:DC75" si="265">DB68-DA68</f>
        <v>6</v>
      </c>
      <c r="DD68" s="4324">
        <f t="shared" ref="DD68:DD75" si="266">DB68/DA68</f>
        <v>1.2</v>
      </c>
      <c r="DE68" s="4416">
        <f t="shared" ref="DE68:DE131" si="267">SUM(DB68+BL68)</f>
        <v>369</v>
      </c>
      <c r="DF68" s="4099">
        <f t="shared" ref="DF68:DF75" si="268">CY68-DE68</f>
        <v>-9</v>
      </c>
      <c r="DG68" s="4117">
        <f t="shared" ref="DG68:DG75" si="269">DE68/CY68</f>
        <v>1.0249999999999999</v>
      </c>
      <c r="DH68" s="6180">
        <v>360</v>
      </c>
      <c r="DI68" s="6206"/>
      <c r="DJ68" s="4832">
        <v>30</v>
      </c>
      <c r="DK68" s="4832">
        <v>43</v>
      </c>
      <c r="DL68" s="4426">
        <f t="shared" ref="DL68:DL75" si="270">DJ68-DK68</f>
        <v>-13</v>
      </c>
      <c r="DM68" s="4427">
        <f t="shared" ref="DM68:DM75" si="271">DK68/DJ68</f>
        <v>1.4333333333333333</v>
      </c>
      <c r="DN68" s="4429">
        <f t="shared" ref="DN68:DN75" si="272">SUM(DE68+DK68)</f>
        <v>412</v>
      </c>
      <c r="DO68" s="4099">
        <f t="shared" ref="DO68:DO75" si="273">DH68-DN68</f>
        <v>-52</v>
      </c>
      <c r="DP68" s="4117">
        <f t="shared" ref="DP68:DP75" si="274">DN68/DH68</f>
        <v>1.1444444444444444</v>
      </c>
      <c r="DQ68" s="5799">
        <v>360</v>
      </c>
      <c r="DR68" s="5800"/>
      <c r="DS68" s="2683">
        <v>30</v>
      </c>
      <c r="DT68" s="2683">
        <v>24</v>
      </c>
      <c r="DU68" s="4639">
        <f t="shared" ref="DU68:DU75" si="275">DS68-DT68</f>
        <v>6</v>
      </c>
      <c r="DV68" s="2682">
        <f t="shared" ref="DV68:DV75" si="276">DT68/DS68</f>
        <v>0.8</v>
      </c>
      <c r="DW68" s="2683">
        <f t="shared" ref="DW68:DW75" si="277">SUM(DT68+DN68)</f>
        <v>436</v>
      </c>
      <c r="DX68" s="4099">
        <f t="shared" ref="DX68:DX75" si="278">DQ68-DW68</f>
        <v>-76</v>
      </c>
      <c r="DY68" s="4117">
        <f t="shared" ref="DY68:DY75" si="279">DW68/DQ68</f>
        <v>1.211111111111111</v>
      </c>
      <c r="DZ68" s="5730">
        <v>360</v>
      </c>
      <c r="EA68" s="5798"/>
      <c r="EB68" s="3275">
        <v>30</v>
      </c>
      <c r="EC68" s="3275">
        <v>31</v>
      </c>
      <c r="ED68" s="3225">
        <f t="shared" ref="ED68:ED75" si="280">EC68-EB68</f>
        <v>1</v>
      </c>
      <c r="EE68" s="1732">
        <f t="shared" ref="EE68:EE75" si="281">EC68/EB68</f>
        <v>1.0333333333333334</v>
      </c>
      <c r="EF68" s="3276">
        <f t="shared" ref="EF68:EF75" si="282">SUM(EC68+FY68)</f>
        <v>259</v>
      </c>
      <c r="EG68" s="1731">
        <f t="shared" ref="EG68:EG75" si="283">DZ68-EF68</f>
        <v>101</v>
      </c>
      <c r="EH68" s="1732">
        <f t="shared" ref="EH68:EH75" si="284">EF68/DZ68</f>
        <v>0.71944444444444444</v>
      </c>
      <c r="EI68" s="6180">
        <v>360</v>
      </c>
      <c r="EJ68" s="6206"/>
      <c r="EK68" s="3275">
        <v>30</v>
      </c>
      <c r="EL68" s="3275">
        <v>35</v>
      </c>
      <c r="EM68" s="1808">
        <f t="shared" ref="EM68:EM75" si="285">EK68-EL68</f>
        <v>-5</v>
      </c>
      <c r="EN68" s="1732">
        <f t="shared" ref="EN68:EN75" si="286">EL68/EK68</f>
        <v>1.1666666666666667</v>
      </c>
      <c r="EO68" s="3285">
        <f t="shared" ref="EO68:EO75" si="287">SUM(EF68+EL68)</f>
        <v>294</v>
      </c>
      <c r="EP68" s="1731">
        <f t="shared" ref="EP68:EP75" si="288">EI68-EO68</f>
        <v>66</v>
      </c>
      <c r="EQ68" s="1732">
        <f t="shared" ref="EQ68:EQ75" si="289">EO68/EI68</f>
        <v>0.81666666666666665</v>
      </c>
      <c r="ER68" s="5799">
        <v>360</v>
      </c>
      <c r="ES68" s="5800"/>
      <c r="ET68" s="3621">
        <v>30</v>
      </c>
      <c r="EU68" s="3621">
        <v>39</v>
      </c>
      <c r="EV68" s="1731">
        <f t="shared" ref="EV68:EV75" si="290">ET68-EU68</f>
        <v>-9</v>
      </c>
      <c r="EW68" s="1732">
        <f t="shared" ref="EW68:EW75" si="291">EU68/ET68</f>
        <v>1.3</v>
      </c>
      <c r="EX68" s="3621">
        <f t="shared" ref="EX68:EX75" si="292">SUM(EU68+EO68)</f>
        <v>333</v>
      </c>
      <c r="EY68" s="1731">
        <f t="shared" ref="EY68:EY75" si="293">ER68-EX68</f>
        <v>27</v>
      </c>
      <c r="EZ68" s="1732">
        <f t="shared" ref="EZ68:EZ75" si="294">EX68/ER68</f>
        <v>0.92500000000000004</v>
      </c>
      <c r="FA68" s="6782">
        <v>360</v>
      </c>
      <c r="FB68" s="6783"/>
      <c r="FC68" s="2520">
        <v>30</v>
      </c>
      <c r="FD68" s="2520">
        <v>39</v>
      </c>
      <c r="FE68" s="1833">
        <f t="shared" ref="FE68:FE75" si="295">FD68-FC68</f>
        <v>9</v>
      </c>
      <c r="FF68" s="1732">
        <f t="shared" ref="FF68:FF75" si="296">FD68/FC68</f>
        <v>1.3</v>
      </c>
      <c r="FG68" s="2587">
        <f t="shared" ref="FG68:FG75" si="297">SUM(FD68+CG68)</f>
        <v>144</v>
      </c>
      <c r="FH68" s="1731">
        <f t="shared" ref="FH68:FH75" si="298">FA68-FG68</f>
        <v>216</v>
      </c>
      <c r="FI68" s="1732">
        <f t="shared" ref="FI68:FI75" si="299">FG68/FA68</f>
        <v>0.4</v>
      </c>
      <c r="FJ68" s="6782">
        <v>360</v>
      </c>
      <c r="FK68" s="6783"/>
      <c r="FL68" s="2520">
        <v>30</v>
      </c>
      <c r="FM68" s="2520">
        <v>38</v>
      </c>
      <c r="FN68" s="1731">
        <f t="shared" ref="FN68:FN75" si="300">FL68-FM68</f>
        <v>-8</v>
      </c>
      <c r="FO68" s="1732">
        <f t="shared" ref="FO68:FO75" si="301">FM68/FL68</f>
        <v>1.2666666666666666</v>
      </c>
      <c r="FP68" s="2587">
        <f t="shared" ref="FP68:FP75" si="302">SUM(FM68+FG68)</f>
        <v>182</v>
      </c>
      <c r="FQ68" s="1731">
        <f t="shared" ref="FQ68:FQ75" si="303">FJ68-FP68</f>
        <v>178</v>
      </c>
      <c r="FR68" s="1732">
        <f t="shared" ref="FR68:FR75" si="304">FP68/FJ68</f>
        <v>0.50555555555555554</v>
      </c>
      <c r="FS68" s="6782">
        <v>360</v>
      </c>
      <c r="FT68" s="6783"/>
      <c r="FU68" s="2520">
        <v>30</v>
      </c>
      <c r="FV68" s="2520">
        <v>46</v>
      </c>
      <c r="FW68" s="1731">
        <f t="shared" ref="FW68:FW75" si="305">FU68-FV68</f>
        <v>-16</v>
      </c>
      <c r="FX68" s="1732">
        <f t="shared" ref="FX68:FX75" si="306">FV68/FU68</f>
        <v>1.5333333333333334</v>
      </c>
      <c r="FY68" s="2587">
        <f t="shared" ref="FY68:FY75" si="307">SUM(FV68+FP68)</f>
        <v>228</v>
      </c>
      <c r="FZ68" s="1731">
        <f t="shared" ref="FZ68:FZ75" si="308">FS68-FY68</f>
        <v>132</v>
      </c>
      <c r="GA68" s="1732">
        <f t="shared" ref="GA68:GA75" si="309">FY68/FS68</f>
        <v>0.6333333333333333</v>
      </c>
      <c r="GB68" s="3169">
        <f t="shared" ref="GB68:GB75" si="310">SUM(EH68-GA68)</f>
        <v>8.6111111111111138E-2</v>
      </c>
      <c r="GC68" s="2219">
        <v>0</v>
      </c>
      <c r="GD68" s="1895">
        <v>1</v>
      </c>
      <c r="GE68" s="2119" t="s">
        <v>45</v>
      </c>
      <c r="GF68" s="2119" t="s">
        <v>46</v>
      </c>
      <c r="GG68" s="2105" t="s">
        <v>17</v>
      </c>
      <c r="GH68" s="2105" t="s">
        <v>17</v>
      </c>
      <c r="GI68" s="2105" t="s">
        <v>16</v>
      </c>
      <c r="GJ68" s="2105" t="s">
        <v>16</v>
      </c>
      <c r="GK68" s="2105" t="s">
        <v>19</v>
      </c>
      <c r="GL68" s="2116">
        <v>1</v>
      </c>
      <c r="GM68" s="438" t="s">
        <v>1163</v>
      </c>
      <c r="GN68" s="550" t="s">
        <v>1164</v>
      </c>
      <c r="GO68" s="1726">
        <v>360</v>
      </c>
      <c r="GP68" s="668">
        <v>90</v>
      </c>
      <c r="GQ68" s="2086">
        <v>105</v>
      </c>
      <c r="GR68" s="2086">
        <v>-15</v>
      </c>
      <c r="GS68" s="1895">
        <v>1.1666666666666667</v>
      </c>
      <c r="GT68" s="2086">
        <v>105</v>
      </c>
      <c r="GU68" s="2086">
        <v>255</v>
      </c>
      <c r="GV68" s="1895">
        <v>0.29166666666666669</v>
      </c>
    </row>
    <row r="69" spans="1:204" ht="48.75" customHeight="1" x14ac:dyDescent="0.25">
      <c r="B69" s="7145"/>
      <c r="C69" s="7154"/>
      <c r="D69" s="7147"/>
      <c r="E69" s="7154"/>
      <c r="F69" s="7219"/>
      <c r="G69" s="7219"/>
      <c r="H69" s="7144"/>
      <c r="I69" s="7144"/>
      <c r="J69" s="7144"/>
      <c r="K69" s="7144"/>
      <c r="L69" s="7144"/>
      <c r="M69" s="7144"/>
      <c r="N69" s="7144"/>
      <c r="O69" s="7144"/>
      <c r="P69" s="7114"/>
      <c r="Q69" s="7144"/>
      <c r="R69" s="7203"/>
      <c r="S69" s="7114"/>
      <c r="T69" s="7114"/>
      <c r="U69" s="7122"/>
      <c r="V69" s="7114"/>
      <c r="W69" s="7248"/>
      <c r="X69" s="7204"/>
      <c r="Y69" s="2117">
        <v>2</v>
      </c>
      <c r="Z69" s="5415" t="s">
        <v>1165</v>
      </c>
      <c r="AA69" s="5500" t="s">
        <v>1166</v>
      </c>
      <c r="AB69" s="5499">
        <v>360</v>
      </c>
      <c r="AC69" s="560">
        <v>90</v>
      </c>
      <c r="AD69" s="561">
        <f t="shared" si="235"/>
        <v>0.25</v>
      </c>
      <c r="AE69" s="562" t="s">
        <v>1180</v>
      </c>
      <c r="AF69" s="561">
        <f t="shared" si="236"/>
        <v>0.25</v>
      </c>
      <c r="AG69" s="563" t="s">
        <v>1180</v>
      </c>
      <c r="AH69" s="545">
        <f t="shared" si="237"/>
        <v>0.25</v>
      </c>
      <c r="AI69" s="564" t="s">
        <v>1180</v>
      </c>
      <c r="AJ69" s="545">
        <f t="shared" si="238"/>
        <v>0.25</v>
      </c>
      <c r="AK69" s="1228">
        <f t="shared" si="239"/>
        <v>1</v>
      </c>
      <c r="AL69" s="2302">
        <v>2</v>
      </c>
      <c r="AM69" s="974" t="s">
        <v>2815</v>
      </c>
      <c r="AN69" s="974" t="s">
        <v>2814</v>
      </c>
      <c r="AO69" s="974" t="s">
        <v>2834</v>
      </c>
      <c r="AP69" s="1238" t="s">
        <v>2827</v>
      </c>
      <c r="AQ69" s="974">
        <v>100</v>
      </c>
      <c r="AR69" s="974" t="s">
        <v>2809</v>
      </c>
      <c r="AS69" s="971" t="s">
        <v>1579</v>
      </c>
      <c r="AT69" s="2274"/>
      <c r="AU69" s="974" t="s">
        <v>1704</v>
      </c>
      <c r="AV69" s="6428">
        <v>360</v>
      </c>
      <c r="AW69" s="6428"/>
      <c r="AX69" s="4410">
        <f t="shared" si="240"/>
        <v>90</v>
      </c>
      <c r="AY69" s="4431">
        <f t="shared" si="241"/>
        <v>103</v>
      </c>
      <c r="AZ69" s="4411">
        <f t="shared" si="242"/>
        <v>-13</v>
      </c>
      <c r="BA69" s="4680">
        <f t="shared" si="243"/>
        <v>1.1444444444444444</v>
      </c>
      <c r="BB69" s="4432">
        <f t="shared" si="244"/>
        <v>436</v>
      </c>
      <c r="BC69" s="4104">
        <f t="shared" si="245"/>
        <v>-76</v>
      </c>
      <c r="BD69" s="1747">
        <f t="shared" si="246"/>
        <v>1.211111111111111</v>
      </c>
      <c r="BE69" s="4845">
        <f t="shared" si="247"/>
        <v>0</v>
      </c>
      <c r="BF69" s="6467">
        <v>360</v>
      </c>
      <c r="BG69" s="6467"/>
      <c r="BH69" s="3788">
        <f t="shared" ref="BH69:BH132" si="311">SUM(EB69+EK69+ET69)</f>
        <v>90</v>
      </c>
      <c r="BI69" s="3782">
        <f t="shared" si="248"/>
        <v>105</v>
      </c>
      <c r="BJ69" s="4061">
        <f t="shared" si="249"/>
        <v>-15</v>
      </c>
      <c r="BK69" s="4063">
        <f t="shared" si="250"/>
        <v>1.1666666666666667</v>
      </c>
      <c r="BL69" s="3732">
        <f t="shared" ref="BL69:BL75" si="312">SUM(BI69+BW69)</f>
        <v>333</v>
      </c>
      <c r="BM69" s="3122">
        <f t="shared" si="251"/>
        <v>27</v>
      </c>
      <c r="BN69" s="1747">
        <f t="shared" si="252"/>
        <v>0.92500000000000004</v>
      </c>
      <c r="BO69" s="3738">
        <f t="shared" si="253"/>
        <v>0</v>
      </c>
      <c r="BP69" s="3494"/>
      <c r="BQ69" s="6768">
        <v>360</v>
      </c>
      <c r="BR69" s="6768"/>
      <c r="BS69" s="2869">
        <f t="shared" ref="BS69:BS75" si="313">SUM(FC69+FL69+FU69)</f>
        <v>90</v>
      </c>
      <c r="BT69" s="2576">
        <f t="shared" si="254"/>
        <v>123</v>
      </c>
      <c r="BU69" s="2987">
        <f t="shared" si="255"/>
        <v>-33</v>
      </c>
      <c r="BV69" s="1747">
        <f t="shared" si="256"/>
        <v>1.3666666666666667</v>
      </c>
      <c r="BW69" s="2589">
        <f t="shared" ref="BW69:BW131" si="314">SUM(CG69+BT69)</f>
        <v>228</v>
      </c>
      <c r="BX69" s="2991">
        <f t="shared" si="258"/>
        <v>132</v>
      </c>
      <c r="BY69" s="1747">
        <f t="shared" si="259"/>
        <v>0.6333333333333333</v>
      </c>
      <c r="BZ69" s="3151"/>
      <c r="CA69" s="6667">
        <v>360</v>
      </c>
      <c r="CB69" s="6667"/>
      <c r="CC69" s="2229">
        <v>90</v>
      </c>
      <c r="CD69" s="2230">
        <v>105</v>
      </c>
      <c r="CE69" s="2359">
        <f t="shared" si="260"/>
        <v>-15</v>
      </c>
      <c r="CF69" s="2233">
        <f t="shared" si="261"/>
        <v>1.1666666666666667</v>
      </c>
      <c r="CG69" s="2234">
        <f t="shared" si="262"/>
        <v>105</v>
      </c>
      <c r="CH69" s="2387">
        <f t="shared" si="263"/>
        <v>255</v>
      </c>
      <c r="CI69" s="2233">
        <f t="shared" si="264"/>
        <v>0.29166666666666669</v>
      </c>
      <c r="CM69" s="1761">
        <v>30</v>
      </c>
      <c r="CN69" s="1761">
        <v>30</v>
      </c>
      <c r="CO69" s="1761">
        <v>30</v>
      </c>
      <c r="CP69" s="1729"/>
      <c r="CQ69" s="1729"/>
      <c r="CR69" s="1729"/>
      <c r="CS69" s="1729"/>
      <c r="CT69" s="1729"/>
      <c r="CU69" s="1729"/>
      <c r="CV69" s="1729"/>
      <c r="CW69" s="1729"/>
      <c r="CX69" s="1729"/>
      <c r="CY69" s="5735">
        <v>360</v>
      </c>
      <c r="CZ69" s="5789"/>
      <c r="DA69" s="3631">
        <v>30</v>
      </c>
      <c r="DB69" s="3631">
        <v>36</v>
      </c>
      <c r="DC69" s="4326">
        <f t="shared" si="265"/>
        <v>6</v>
      </c>
      <c r="DD69" s="4327">
        <f t="shared" si="266"/>
        <v>1.2</v>
      </c>
      <c r="DE69" s="4679">
        <f t="shared" si="267"/>
        <v>369</v>
      </c>
      <c r="DF69" s="4093">
        <f t="shared" si="268"/>
        <v>-9</v>
      </c>
      <c r="DG69" s="1747">
        <f t="shared" si="269"/>
        <v>1.0249999999999999</v>
      </c>
      <c r="DH69" s="5711">
        <v>360</v>
      </c>
      <c r="DI69" s="5712"/>
      <c r="DJ69" s="4425">
        <v>30</v>
      </c>
      <c r="DK69" s="4425">
        <v>43</v>
      </c>
      <c r="DL69" s="4682">
        <f t="shared" si="270"/>
        <v>-13</v>
      </c>
      <c r="DM69" s="4683">
        <f t="shared" si="271"/>
        <v>1.4333333333333333</v>
      </c>
      <c r="DN69" s="4429">
        <f t="shared" si="272"/>
        <v>412</v>
      </c>
      <c r="DO69" s="4093">
        <f t="shared" si="273"/>
        <v>-52</v>
      </c>
      <c r="DP69" s="1747">
        <f t="shared" si="274"/>
        <v>1.1444444444444444</v>
      </c>
      <c r="DQ69" s="5763">
        <v>360</v>
      </c>
      <c r="DR69" s="5764"/>
      <c r="DS69" s="2685">
        <v>30</v>
      </c>
      <c r="DT69" s="2685">
        <v>24</v>
      </c>
      <c r="DU69" s="4640">
        <f t="shared" si="275"/>
        <v>6</v>
      </c>
      <c r="DV69" s="2684">
        <f t="shared" si="276"/>
        <v>0.8</v>
      </c>
      <c r="DW69" s="2683">
        <f t="shared" si="277"/>
        <v>436</v>
      </c>
      <c r="DX69" s="4093">
        <f t="shared" si="278"/>
        <v>-76</v>
      </c>
      <c r="DY69" s="1747">
        <f t="shared" si="279"/>
        <v>1.211111111111111</v>
      </c>
      <c r="DZ69" s="5735">
        <v>360</v>
      </c>
      <c r="EA69" s="5789"/>
      <c r="EB69" s="3223">
        <v>30</v>
      </c>
      <c r="EC69" s="3223">
        <v>31</v>
      </c>
      <c r="ED69" s="1782">
        <f t="shared" si="280"/>
        <v>1</v>
      </c>
      <c r="EE69" s="1736">
        <f t="shared" si="281"/>
        <v>1.0333333333333334</v>
      </c>
      <c r="EF69" s="3277">
        <f t="shared" si="282"/>
        <v>259</v>
      </c>
      <c r="EG69" s="1735">
        <f t="shared" si="283"/>
        <v>101</v>
      </c>
      <c r="EH69" s="1736">
        <f t="shared" si="284"/>
        <v>0.71944444444444444</v>
      </c>
      <c r="EI69" s="5711">
        <v>360</v>
      </c>
      <c r="EJ69" s="5712"/>
      <c r="EK69" s="3223">
        <v>30</v>
      </c>
      <c r="EL69" s="3223">
        <v>35</v>
      </c>
      <c r="EM69" s="1782">
        <f t="shared" si="285"/>
        <v>-5</v>
      </c>
      <c r="EN69" s="1736">
        <f t="shared" si="286"/>
        <v>1.1666666666666667</v>
      </c>
      <c r="EO69" s="3285">
        <f t="shared" si="287"/>
        <v>294</v>
      </c>
      <c r="EP69" s="1735">
        <f t="shared" si="288"/>
        <v>66</v>
      </c>
      <c r="EQ69" s="1736">
        <f t="shared" si="289"/>
        <v>0.81666666666666665</v>
      </c>
      <c r="ER69" s="5763">
        <v>360</v>
      </c>
      <c r="ES69" s="5764"/>
      <c r="ET69" s="3622">
        <v>30</v>
      </c>
      <c r="EU69" s="3622">
        <v>39</v>
      </c>
      <c r="EV69" s="1735">
        <f t="shared" si="290"/>
        <v>-9</v>
      </c>
      <c r="EW69" s="1736">
        <f t="shared" si="291"/>
        <v>1.3</v>
      </c>
      <c r="EX69" s="3621">
        <f t="shared" si="292"/>
        <v>333</v>
      </c>
      <c r="EY69" s="1735">
        <f t="shared" si="293"/>
        <v>27</v>
      </c>
      <c r="EZ69" s="1736">
        <f t="shared" si="294"/>
        <v>0.92500000000000004</v>
      </c>
      <c r="FA69" s="6786">
        <v>360</v>
      </c>
      <c r="FB69" s="6787"/>
      <c r="FC69" s="2522">
        <v>30</v>
      </c>
      <c r="FD69" s="2522">
        <v>39</v>
      </c>
      <c r="FE69" s="1735">
        <f t="shared" si="295"/>
        <v>9</v>
      </c>
      <c r="FF69" s="1736">
        <f t="shared" si="296"/>
        <v>1.3</v>
      </c>
      <c r="FG69" s="2589">
        <f t="shared" si="297"/>
        <v>144</v>
      </c>
      <c r="FH69" s="1735">
        <f t="shared" si="298"/>
        <v>216</v>
      </c>
      <c r="FI69" s="1736">
        <f t="shared" si="299"/>
        <v>0.4</v>
      </c>
      <c r="FJ69" s="6786">
        <v>360</v>
      </c>
      <c r="FK69" s="6787"/>
      <c r="FL69" s="2522">
        <v>30</v>
      </c>
      <c r="FM69" s="2522">
        <v>38</v>
      </c>
      <c r="FN69" s="1735">
        <f t="shared" si="300"/>
        <v>-8</v>
      </c>
      <c r="FO69" s="1736">
        <f t="shared" si="301"/>
        <v>1.2666666666666666</v>
      </c>
      <c r="FP69" s="2587">
        <f t="shared" si="302"/>
        <v>182</v>
      </c>
      <c r="FQ69" s="1735">
        <f t="shared" si="303"/>
        <v>178</v>
      </c>
      <c r="FR69" s="1736">
        <f t="shared" si="304"/>
        <v>0.50555555555555554</v>
      </c>
      <c r="FS69" s="6786">
        <v>360</v>
      </c>
      <c r="FT69" s="6787"/>
      <c r="FU69" s="2522">
        <v>30</v>
      </c>
      <c r="FV69" s="2522">
        <v>46</v>
      </c>
      <c r="FW69" s="1735">
        <f t="shared" si="305"/>
        <v>-16</v>
      </c>
      <c r="FX69" s="1736">
        <f t="shared" si="306"/>
        <v>1.5333333333333334</v>
      </c>
      <c r="FY69" s="2587">
        <f t="shared" si="307"/>
        <v>228</v>
      </c>
      <c r="FZ69" s="1735">
        <f t="shared" si="308"/>
        <v>132</v>
      </c>
      <c r="GA69" s="1736">
        <f t="shared" si="309"/>
        <v>0.6333333333333333</v>
      </c>
      <c r="GB69" s="3169">
        <f t="shared" si="310"/>
        <v>8.6111111111111138E-2</v>
      </c>
      <c r="GC69" s="2219">
        <v>0</v>
      </c>
      <c r="GD69" s="1895">
        <v>1</v>
      </c>
      <c r="GE69" s="2119" t="s">
        <v>45</v>
      </c>
      <c r="GF69" s="2119" t="s">
        <v>46</v>
      </c>
      <c r="GG69" s="2105" t="s">
        <v>17</v>
      </c>
      <c r="GH69" s="2105" t="s">
        <v>17</v>
      </c>
      <c r="GI69" s="2105" t="s">
        <v>16</v>
      </c>
      <c r="GJ69" s="2105" t="s">
        <v>16</v>
      </c>
      <c r="GK69" s="2105" t="s">
        <v>19</v>
      </c>
      <c r="GL69" s="2117">
        <v>2</v>
      </c>
      <c r="GM69" s="439" t="s">
        <v>1165</v>
      </c>
      <c r="GN69" s="558" t="s">
        <v>1166</v>
      </c>
      <c r="GO69" s="1727">
        <v>360</v>
      </c>
      <c r="GP69" s="2083">
        <v>90</v>
      </c>
      <c r="GQ69" s="2086">
        <v>105</v>
      </c>
      <c r="GR69" s="2086">
        <v>-15</v>
      </c>
      <c r="GS69" s="1895">
        <v>1.1666666666666667</v>
      </c>
      <c r="GT69" s="2086">
        <v>105</v>
      </c>
      <c r="GU69" s="2086">
        <v>255</v>
      </c>
      <c r="GV69" s="1895">
        <v>0.29166666666666669</v>
      </c>
    </row>
    <row r="70" spans="1:204" ht="48.75" customHeight="1" x14ac:dyDescent="0.25">
      <c r="B70" s="7145"/>
      <c r="C70" s="7154"/>
      <c r="D70" s="7147"/>
      <c r="E70" s="7154"/>
      <c r="F70" s="7219"/>
      <c r="G70" s="7219"/>
      <c r="H70" s="7144"/>
      <c r="I70" s="7144"/>
      <c r="J70" s="7144"/>
      <c r="K70" s="7144"/>
      <c r="L70" s="7144"/>
      <c r="M70" s="7144"/>
      <c r="N70" s="7144"/>
      <c r="O70" s="7144"/>
      <c r="P70" s="7114"/>
      <c r="Q70" s="7144"/>
      <c r="R70" s="7203"/>
      <c r="S70" s="7114"/>
      <c r="T70" s="7114"/>
      <c r="U70" s="7122"/>
      <c r="V70" s="7114"/>
      <c r="W70" s="7248"/>
      <c r="X70" s="7204"/>
      <c r="Y70" s="2117">
        <v>3</v>
      </c>
      <c r="Z70" s="5415" t="s">
        <v>1167</v>
      </c>
      <c r="AA70" s="5500" t="s">
        <v>1168</v>
      </c>
      <c r="AB70" s="5515" t="s">
        <v>1179</v>
      </c>
      <c r="AC70" s="2432">
        <v>7</v>
      </c>
      <c r="AD70" s="561">
        <f t="shared" si="235"/>
        <v>0.25</v>
      </c>
      <c r="AE70" s="2433" t="s">
        <v>1181</v>
      </c>
      <c r="AF70" s="561">
        <f t="shared" si="236"/>
        <v>0.25</v>
      </c>
      <c r="AG70" s="2434" t="s">
        <v>1181</v>
      </c>
      <c r="AH70" s="545">
        <f t="shared" si="237"/>
        <v>0.25</v>
      </c>
      <c r="AI70" s="2435" t="s">
        <v>1181</v>
      </c>
      <c r="AJ70" s="545">
        <f t="shared" si="238"/>
        <v>0.25</v>
      </c>
      <c r="AK70" s="1228">
        <f t="shared" si="239"/>
        <v>1</v>
      </c>
      <c r="AL70" s="2302">
        <v>3</v>
      </c>
      <c r="AM70" s="974" t="s">
        <v>2816</v>
      </c>
      <c r="AN70" s="1239" t="s">
        <v>2817</v>
      </c>
      <c r="AO70" s="974" t="s">
        <v>2835</v>
      </c>
      <c r="AP70" s="974" t="s">
        <v>2828</v>
      </c>
      <c r="AQ70" s="974">
        <v>100</v>
      </c>
      <c r="AR70" s="974" t="s">
        <v>768</v>
      </c>
      <c r="AS70" s="971" t="s">
        <v>1579</v>
      </c>
      <c r="AT70" s="2274"/>
      <c r="AU70" s="974" t="s">
        <v>1704</v>
      </c>
      <c r="AV70" s="6428">
        <v>28</v>
      </c>
      <c r="AW70" s="6428"/>
      <c r="AX70" s="4410">
        <f t="shared" si="240"/>
        <v>7</v>
      </c>
      <c r="AY70" s="4431">
        <f t="shared" si="241"/>
        <v>32</v>
      </c>
      <c r="AZ70" s="4411">
        <f t="shared" si="242"/>
        <v>-25</v>
      </c>
      <c r="BA70" s="4840">
        <f t="shared" si="243"/>
        <v>4.5714285714285712</v>
      </c>
      <c r="BB70" s="4842">
        <f t="shared" si="244"/>
        <v>79</v>
      </c>
      <c r="BC70" s="4104">
        <f t="shared" si="245"/>
        <v>-51</v>
      </c>
      <c r="BD70" s="1747">
        <f t="shared" si="246"/>
        <v>2.8214285714285716</v>
      </c>
      <c r="BE70" s="4845">
        <f t="shared" si="247"/>
        <v>0</v>
      </c>
      <c r="BF70" s="6467">
        <v>28</v>
      </c>
      <c r="BG70" s="6467"/>
      <c r="BH70" s="3788">
        <f t="shared" si="311"/>
        <v>7</v>
      </c>
      <c r="BI70" s="3782">
        <f t="shared" si="248"/>
        <v>28</v>
      </c>
      <c r="BJ70" s="4061">
        <f t="shared" si="249"/>
        <v>-21</v>
      </c>
      <c r="BK70" s="4064">
        <f t="shared" si="250"/>
        <v>4</v>
      </c>
      <c r="BL70" s="3901">
        <f t="shared" si="312"/>
        <v>47</v>
      </c>
      <c r="BM70" s="3122">
        <f t="shared" si="251"/>
        <v>-19</v>
      </c>
      <c r="BN70" s="1747">
        <f t="shared" si="252"/>
        <v>1.6785714285714286</v>
      </c>
      <c r="BO70" s="3738">
        <f t="shared" si="253"/>
        <v>0</v>
      </c>
      <c r="BP70" s="3494"/>
      <c r="BQ70" s="6768">
        <v>28</v>
      </c>
      <c r="BR70" s="6768"/>
      <c r="BS70" s="2869">
        <f t="shared" si="313"/>
        <v>7</v>
      </c>
      <c r="BT70" s="2576">
        <f t="shared" si="254"/>
        <v>12</v>
      </c>
      <c r="BU70" s="2987">
        <f t="shared" si="255"/>
        <v>-5</v>
      </c>
      <c r="BV70" s="2969">
        <f t="shared" si="256"/>
        <v>1.7142857142857142</v>
      </c>
      <c r="BW70" s="2742">
        <f t="shared" si="314"/>
        <v>19</v>
      </c>
      <c r="BX70" s="2991">
        <f t="shared" si="258"/>
        <v>9</v>
      </c>
      <c r="BY70" s="1747">
        <f t="shared" si="259"/>
        <v>0.6785714285714286</v>
      </c>
      <c r="BZ70" s="3151"/>
      <c r="CA70" s="6667">
        <v>28</v>
      </c>
      <c r="CB70" s="6667"/>
      <c r="CC70" s="2229">
        <v>7</v>
      </c>
      <c r="CD70" s="2230">
        <v>7</v>
      </c>
      <c r="CE70" s="2359">
        <f t="shared" si="260"/>
        <v>0</v>
      </c>
      <c r="CF70" s="2235">
        <f t="shared" si="261"/>
        <v>1</v>
      </c>
      <c r="CG70" s="2236">
        <f t="shared" si="262"/>
        <v>7</v>
      </c>
      <c r="CH70" s="2387">
        <f t="shared" si="263"/>
        <v>21</v>
      </c>
      <c r="CI70" s="2233">
        <f t="shared" si="264"/>
        <v>0.25</v>
      </c>
      <c r="CM70" s="1761">
        <v>3</v>
      </c>
      <c r="CN70" s="1761">
        <v>2</v>
      </c>
      <c r="CO70" s="1761">
        <v>2</v>
      </c>
      <c r="CP70" s="1729"/>
      <c r="CQ70" s="1729"/>
      <c r="CR70" s="1729"/>
      <c r="CS70" s="1729"/>
      <c r="CT70" s="1729"/>
      <c r="CU70" s="1729"/>
      <c r="CV70" s="1729"/>
      <c r="CW70" s="1729"/>
      <c r="CX70" s="1729"/>
      <c r="CY70" s="5735">
        <v>28</v>
      </c>
      <c r="CZ70" s="5789"/>
      <c r="DA70" s="3631">
        <v>3</v>
      </c>
      <c r="DB70" s="3631">
        <v>15</v>
      </c>
      <c r="DC70" s="4326">
        <f t="shared" si="265"/>
        <v>12</v>
      </c>
      <c r="DD70" s="4327">
        <f t="shared" si="266"/>
        <v>5</v>
      </c>
      <c r="DE70" s="4679">
        <f t="shared" si="267"/>
        <v>62</v>
      </c>
      <c r="DF70" s="4093">
        <f t="shared" si="268"/>
        <v>-34</v>
      </c>
      <c r="DG70" s="1747">
        <f t="shared" si="269"/>
        <v>2.2142857142857144</v>
      </c>
      <c r="DH70" s="5711">
        <v>28</v>
      </c>
      <c r="DI70" s="5712"/>
      <c r="DJ70" s="4425">
        <v>3</v>
      </c>
      <c r="DK70" s="4425">
        <v>7</v>
      </c>
      <c r="DL70" s="4682">
        <f t="shared" si="270"/>
        <v>-4</v>
      </c>
      <c r="DM70" s="4683">
        <f t="shared" si="271"/>
        <v>2.3333333333333335</v>
      </c>
      <c r="DN70" s="4429">
        <f t="shared" si="272"/>
        <v>69</v>
      </c>
      <c r="DO70" s="4093">
        <f t="shared" si="273"/>
        <v>-41</v>
      </c>
      <c r="DP70" s="1747">
        <f t="shared" si="274"/>
        <v>2.4642857142857144</v>
      </c>
      <c r="DQ70" s="5763">
        <v>28</v>
      </c>
      <c r="DR70" s="5764"/>
      <c r="DS70" s="2685">
        <v>1</v>
      </c>
      <c r="DT70" s="2685">
        <v>10</v>
      </c>
      <c r="DU70" s="4640">
        <f t="shared" si="275"/>
        <v>-9</v>
      </c>
      <c r="DV70" s="2684">
        <f t="shared" si="276"/>
        <v>10</v>
      </c>
      <c r="DW70" s="2683">
        <f t="shared" si="277"/>
        <v>79</v>
      </c>
      <c r="DX70" s="4093">
        <f t="shared" si="278"/>
        <v>-51</v>
      </c>
      <c r="DY70" s="1747">
        <f t="shared" si="279"/>
        <v>2.8214285714285716</v>
      </c>
      <c r="DZ70" s="5735">
        <v>28</v>
      </c>
      <c r="EA70" s="5789"/>
      <c r="EB70" s="3223">
        <v>3</v>
      </c>
      <c r="EC70" s="3223">
        <v>13</v>
      </c>
      <c r="ED70" s="1782">
        <f t="shared" si="280"/>
        <v>10</v>
      </c>
      <c r="EE70" s="1736">
        <f t="shared" si="281"/>
        <v>4.333333333333333</v>
      </c>
      <c r="EF70" s="3277">
        <f t="shared" si="282"/>
        <v>32</v>
      </c>
      <c r="EG70" s="1735">
        <f t="shared" si="283"/>
        <v>-4</v>
      </c>
      <c r="EH70" s="1736">
        <f t="shared" si="284"/>
        <v>1.1428571428571428</v>
      </c>
      <c r="EI70" s="5711">
        <v>28</v>
      </c>
      <c r="EJ70" s="5712"/>
      <c r="EK70" s="3223">
        <v>3</v>
      </c>
      <c r="EL70" s="3223">
        <v>5</v>
      </c>
      <c r="EM70" s="1782">
        <f t="shared" si="285"/>
        <v>-2</v>
      </c>
      <c r="EN70" s="1736">
        <f t="shared" si="286"/>
        <v>1.6666666666666667</v>
      </c>
      <c r="EO70" s="3285">
        <f t="shared" si="287"/>
        <v>37</v>
      </c>
      <c r="EP70" s="1735">
        <f t="shared" si="288"/>
        <v>-9</v>
      </c>
      <c r="EQ70" s="1736">
        <f t="shared" si="289"/>
        <v>1.3214285714285714</v>
      </c>
      <c r="ER70" s="5763">
        <v>28</v>
      </c>
      <c r="ES70" s="5764"/>
      <c r="ET70" s="3622">
        <v>1</v>
      </c>
      <c r="EU70" s="3622">
        <v>10</v>
      </c>
      <c r="EV70" s="1735">
        <f t="shared" si="290"/>
        <v>-9</v>
      </c>
      <c r="EW70" s="1736">
        <f t="shared" si="291"/>
        <v>10</v>
      </c>
      <c r="EX70" s="3621">
        <f t="shared" si="292"/>
        <v>47</v>
      </c>
      <c r="EY70" s="1735">
        <f t="shared" si="293"/>
        <v>-19</v>
      </c>
      <c r="EZ70" s="1736">
        <f t="shared" si="294"/>
        <v>1.6785714285714286</v>
      </c>
      <c r="FA70" s="6786">
        <v>28</v>
      </c>
      <c r="FB70" s="6787"/>
      <c r="FC70" s="2522">
        <v>2</v>
      </c>
      <c r="FD70" s="2522">
        <v>2</v>
      </c>
      <c r="FE70" s="1735">
        <f t="shared" si="295"/>
        <v>0</v>
      </c>
      <c r="FF70" s="1736">
        <f t="shared" si="296"/>
        <v>1</v>
      </c>
      <c r="FG70" s="2589">
        <f t="shared" si="297"/>
        <v>9</v>
      </c>
      <c r="FH70" s="1735">
        <f t="shared" si="298"/>
        <v>19</v>
      </c>
      <c r="FI70" s="1736">
        <f t="shared" si="299"/>
        <v>0.32142857142857145</v>
      </c>
      <c r="FJ70" s="6786">
        <v>28</v>
      </c>
      <c r="FK70" s="6787"/>
      <c r="FL70" s="2522">
        <v>2</v>
      </c>
      <c r="FM70" s="2522">
        <v>3</v>
      </c>
      <c r="FN70" s="1735">
        <f t="shared" si="300"/>
        <v>-1</v>
      </c>
      <c r="FO70" s="1736">
        <f t="shared" si="301"/>
        <v>1.5</v>
      </c>
      <c r="FP70" s="2587">
        <f t="shared" si="302"/>
        <v>12</v>
      </c>
      <c r="FQ70" s="1735">
        <f t="shared" si="303"/>
        <v>16</v>
      </c>
      <c r="FR70" s="1736">
        <f t="shared" si="304"/>
        <v>0.42857142857142855</v>
      </c>
      <c r="FS70" s="6786">
        <v>28</v>
      </c>
      <c r="FT70" s="6787"/>
      <c r="FU70" s="2522">
        <v>3</v>
      </c>
      <c r="FV70" s="2522">
        <v>7</v>
      </c>
      <c r="FW70" s="1735">
        <f t="shared" si="305"/>
        <v>-4</v>
      </c>
      <c r="FX70" s="1736">
        <f t="shared" si="306"/>
        <v>2.3333333333333335</v>
      </c>
      <c r="FY70" s="2587">
        <f t="shared" si="307"/>
        <v>19</v>
      </c>
      <c r="FZ70" s="1735">
        <f t="shared" si="308"/>
        <v>9</v>
      </c>
      <c r="GA70" s="1736">
        <f t="shared" si="309"/>
        <v>0.6785714285714286</v>
      </c>
      <c r="GB70" s="3169">
        <f t="shared" si="310"/>
        <v>0.46428571428571419</v>
      </c>
      <c r="GC70" s="2219">
        <v>0</v>
      </c>
      <c r="GD70" s="1895">
        <v>1</v>
      </c>
      <c r="GE70" s="2119" t="s">
        <v>45</v>
      </c>
      <c r="GF70" s="2119" t="s">
        <v>46</v>
      </c>
      <c r="GG70" s="2105" t="s">
        <v>17</v>
      </c>
      <c r="GH70" s="2105" t="s">
        <v>17</v>
      </c>
      <c r="GI70" s="2105" t="s">
        <v>16</v>
      </c>
      <c r="GJ70" s="2105" t="s">
        <v>16</v>
      </c>
      <c r="GK70" s="2105" t="s">
        <v>19</v>
      </c>
      <c r="GL70" s="2117">
        <v>3</v>
      </c>
      <c r="GM70" s="439" t="s">
        <v>1167</v>
      </c>
      <c r="GN70" s="558" t="s">
        <v>1168</v>
      </c>
      <c r="GO70" s="565" t="s">
        <v>1179</v>
      </c>
      <c r="GP70" s="2083">
        <v>7</v>
      </c>
      <c r="GQ70" s="2086">
        <v>7</v>
      </c>
      <c r="GR70" s="2086">
        <v>0</v>
      </c>
      <c r="GS70" s="1895">
        <v>1</v>
      </c>
      <c r="GT70" s="2086">
        <v>7</v>
      </c>
      <c r="GU70" s="2086">
        <v>21</v>
      </c>
      <c r="GV70" s="1895">
        <v>0.25</v>
      </c>
    </row>
    <row r="71" spans="1:204" ht="48.75" customHeight="1" x14ac:dyDescent="0.25">
      <c r="B71" s="7145"/>
      <c r="C71" s="7154"/>
      <c r="D71" s="7147"/>
      <c r="E71" s="7154"/>
      <c r="F71" s="7219"/>
      <c r="G71" s="7219"/>
      <c r="H71" s="7144"/>
      <c r="I71" s="7144"/>
      <c r="J71" s="7144"/>
      <c r="K71" s="7144"/>
      <c r="L71" s="7144"/>
      <c r="M71" s="7144"/>
      <c r="N71" s="7144"/>
      <c r="O71" s="7144"/>
      <c r="P71" s="7114"/>
      <c r="Q71" s="7144"/>
      <c r="R71" s="7203"/>
      <c r="S71" s="7114"/>
      <c r="T71" s="7114"/>
      <c r="U71" s="7122"/>
      <c r="V71" s="7114"/>
      <c r="W71" s="7248"/>
      <c r="X71" s="7204"/>
      <c r="Y71" s="2117">
        <v>4</v>
      </c>
      <c r="Z71" s="5415" t="s">
        <v>1169</v>
      </c>
      <c r="AA71" s="5500" t="s">
        <v>1170</v>
      </c>
      <c r="AB71" s="5499">
        <v>728</v>
      </c>
      <c r="AC71" s="560">
        <v>182</v>
      </c>
      <c r="AD71" s="561">
        <f t="shared" si="235"/>
        <v>0.25</v>
      </c>
      <c r="AE71" s="562" t="s">
        <v>1182</v>
      </c>
      <c r="AF71" s="561">
        <f t="shared" si="236"/>
        <v>0.25</v>
      </c>
      <c r="AG71" s="563" t="s">
        <v>1182</v>
      </c>
      <c r="AH71" s="545">
        <f t="shared" si="237"/>
        <v>0.25</v>
      </c>
      <c r="AI71" s="564" t="s">
        <v>1182</v>
      </c>
      <c r="AJ71" s="545">
        <f t="shared" si="238"/>
        <v>0.25</v>
      </c>
      <c r="AK71" s="1228">
        <f t="shared" si="239"/>
        <v>1</v>
      </c>
      <c r="AL71" s="2302">
        <v>4</v>
      </c>
      <c r="AM71" s="974" t="s">
        <v>2818</v>
      </c>
      <c r="AN71" s="1239" t="s">
        <v>2819</v>
      </c>
      <c r="AO71" s="974" t="s">
        <v>2836</v>
      </c>
      <c r="AP71" s="1238" t="s">
        <v>2829</v>
      </c>
      <c r="AQ71" s="974">
        <v>100</v>
      </c>
      <c r="AR71" s="974" t="s">
        <v>1061</v>
      </c>
      <c r="AS71" s="971" t="s">
        <v>1579</v>
      </c>
      <c r="AT71" s="2274"/>
      <c r="AU71" s="974" t="s">
        <v>1704</v>
      </c>
      <c r="AV71" s="6428">
        <v>728</v>
      </c>
      <c r="AW71" s="6428"/>
      <c r="AX71" s="4410">
        <f t="shared" si="240"/>
        <v>182</v>
      </c>
      <c r="AY71" s="4431">
        <f t="shared" si="241"/>
        <v>905</v>
      </c>
      <c r="AZ71" s="4411">
        <f t="shared" si="242"/>
        <v>-723</v>
      </c>
      <c r="BA71" s="4680">
        <f t="shared" si="243"/>
        <v>4.9725274725274726</v>
      </c>
      <c r="BB71" s="4432">
        <f t="shared" si="244"/>
        <v>1864</v>
      </c>
      <c r="BC71" s="4104">
        <f t="shared" si="245"/>
        <v>-1136</v>
      </c>
      <c r="BD71" s="1747">
        <f t="shared" si="246"/>
        <v>2.5604395604395602</v>
      </c>
      <c r="BE71" s="4845">
        <f t="shared" si="247"/>
        <v>0</v>
      </c>
      <c r="BF71" s="6467">
        <v>728</v>
      </c>
      <c r="BG71" s="6467"/>
      <c r="BH71" s="3788">
        <f t="shared" si="311"/>
        <v>182</v>
      </c>
      <c r="BI71" s="3782">
        <f t="shared" si="248"/>
        <v>393</v>
      </c>
      <c r="BJ71" s="4061">
        <f t="shared" si="249"/>
        <v>-211</v>
      </c>
      <c r="BK71" s="4063">
        <f t="shared" si="250"/>
        <v>2.1593406593406592</v>
      </c>
      <c r="BL71" s="3732">
        <f t="shared" si="312"/>
        <v>959</v>
      </c>
      <c r="BM71" s="3122">
        <f t="shared" si="251"/>
        <v>-231</v>
      </c>
      <c r="BN71" s="1747">
        <f t="shared" si="252"/>
        <v>1.3173076923076923</v>
      </c>
      <c r="BO71" s="3738">
        <f t="shared" si="253"/>
        <v>0</v>
      </c>
      <c r="BP71" s="3494"/>
      <c r="BQ71" s="6768">
        <v>728</v>
      </c>
      <c r="BR71" s="6768"/>
      <c r="BS71" s="2869">
        <f t="shared" si="313"/>
        <v>182</v>
      </c>
      <c r="BT71" s="2576">
        <f t="shared" si="254"/>
        <v>295</v>
      </c>
      <c r="BU71" s="2987">
        <f t="shared" si="255"/>
        <v>-113</v>
      </c>
      <c r="BV71" s="1747">
        <f t="shared" si="256"/>
        <v>1.6208791208791209</v>
      </c>
      <c r="BW71" s="2589">
        <f t="shared" si="314"/>
        <v>566</v>
      </c>
      <c r="BX71" s="2991">
        <f t="shared" si="258"/>
        <v>162</v>
      </c>
      <c r="BY71" s="1747">
        <f t="shared" si="259"/>
        <v>0.77747252747252749</v>
      </c>
      <c r="BZ71" s="3151"/>
      <c r="CA71" s="6667">
        <v>728</v>
      </c>
      <c r="CB71" s="6667"/>
      <c r="CC71" s="2229">
        <v>182</v>
      </c>
      <c r="CD71" s="2230">
        <v>271</v>
      </c>
      <c r="CE71" s="2359">
        <f t="shared" si="260"/>
        <v>-89</v>
      </c>
      <c r="CF71" s="2233">
        <f t="shared" si="261"/>
        <v>1.4890109890109891</v>
      </c>
      <c r="CG71" s="2234">
        <f t="shared" si="262"/>
        <v>271</v>
      </c>
      <c r="CH71" s="2387">
        <f t="shared" si="263"/>
        <v>457</v>
      </c>
      <c r="CI71" s="2233">
        <f t="shared" si="264"/>
        <v>0.37225274725274726</v>
      </c>
      <c r="CM71" s="1761">
        <v>60</v>
      </c>
      <c r="CN71" s="1761">
        <v>61</v>
      </c>
      <c r="CO71" s="1761">
        <v>61</v>
      </c>
      <c r="CP71" s="1729"/>
      <c r="CQ71" s="1729"/>
      <c r="CR71" s="1729"/>
      <c r="CS71" s="1729"/>
      <c r="CT71" s="1729"/>
      <c r="CU71" s="1729"/>
      <c r="CV71" s="1729"/>
      <c r="CW71" s="1729"/>
      <c r="CX71" s="1729"/>
      <c r="CY71" s="5735">
        <v>728</v>
      </c>
      <c r="CZ71" s="5789"/>
      <c r="DA71" s="3631">
        <v>61</v>
      </c>
      <c r="DB71" s="3631">
        <v>298</v>
      </c>
      <c r="DC71" s="4326">
        <f t="shared" si="265"/>
        <v>237</v>
      </c>
      <c r="DD71" s="4327">
        <f t="shared" si="266"/>
        <v>4.8852459016393439</v>
      </c>
      <c r="DE71" s="4679">
        <f t="shared" si="267"/>
        <v>1257</v>
      </c>
      <c r="DF71" s="4093">
        <f t="shared" si="268"/>
        <v>-529</v>
      </c>
      <c r="DG71" s="1747">
        <f t="shared" si="269"/>
        <v>1.7266483516483517</v>
      </c>
      <c r="DH71" s="5711">
        <v>728</v>
      </c>
      <c r="DI71" s="5712"/>
      <c r="DJ71" s="4425">
        <v>61</v>
      </c>
      <c r="DK71" s="4425">
        <v>503</v>
      </c>
      <c r="DL71" s="4682">
        <f t="shared" si="270"/>
        <v>-442</v>
      </c>
      <c r="DM71" s="4683">
        <f t="shared" si="271"/>
        <v>8.2459016393442628</v>
      </c>
      <c r="DN71" s="4429">
        <f t="shared" si="272"/>
        <v>1760</v>
      </c>
      <c r="DO71" s="4093">
        <f t="shared" si="273"/>
        <v>-1032</v>
      </c>
      <c r="DP71" s="1747">
        <f t="shared" si="274"/>
        <v>2.4175824175824174</v>
      </c>
      <c r="DQ71" s="5763">
        <v>728</v>
      </c>
      <c r="DR71" s="5764"/>
      <c r="DS71" s="2685">
        <v>60</v>
      </c>
      <c r="DT71" s="2685">
        <v>104</v>
      </c>
      <c r="DU71" s="4640">
        <f t="shared" si="275"/>
        <v>-44</v>
      </c>
      <c r="DV71" s="2684">
        <f t="shared" si="276"/>
        <v>1.7333333333333334</v>
      </c>
      <c r="DW71" s="2683">
        <f t="shared" si="277"/>
        <v>1864</v>
      </c>
      <c r="DX71" s="4093">
        <f t="shared" si="278"/>
        <v>-1136</v>
      </c>
      <c r="DY71" s="1747">
        <f t="shared" si="279"/>
        <v>2.5604395604395602</v>
      </c>
      <c r="DZ71" s="5735">
        <v>728</v>
      </c>
      <c r="EA71" s="5789"/>
      <c r="EB71" s="3223">
        <v>60</v>
      </c>
      <c r="EC71" s="3223">
        <v>189</v>
      </c>
      <c r="ED71" s="1782">
        <f t="shared" si="280"/>
        <v>129</v>
      </c>
      <c r="EE71" s="1736">
        <f t="shared" si="281"/>
        <v>3.15</v>
      </c>
      <c r="EF71" s="3277">
        <f t="shared" si="282"/>
        <v>755</v>
      </c>
      <c r="EG71" s="1735">
        <f t="shared" si="283"/>
        <v>-27</v>
      </c>
      <c r="EH71" s="1736">
        <f t="shared" si="284"/>
        <v>1.0370879120879122</v>
      </c>
      <c r="EI71" s="5711">
        <v>728</v>
      </c>
      <c r="EJ71" s="5712"/>
      <c r="EK71" s="3223">
        <v>60</v>
      </c>
      <c r="EL71" s="3223">
        <v>146</v>
      </c>
      <c r="EM71" s="1782">
        <f t="shared" si="285"/>
        <v>-86</v>
      </c>
      <c r="EN71" s="1736">
        <f t="shared" si="286"/>
        <v>2.4333333333333331</v>
      </c>
      <c r="EO71" s="3285">
        <f t="shared" si="287"/>
        <v>901</v>
      </c>
      <c r="EP71" s="1735">
        <f t="shared" si="288"/>
        <v>-173</v>
      </c>
      <c r="EQ71" s="1736">
        <f t="shared" si="289"/>
        <v>1.2376373626373627</v>
      </c>
      <c r="ER71" s="5763">
        <v>728</v>
      </c>
      <c r="ES71" s="5764"/>
      <c r="ET71" s="3622">
        <v>62</v>
      </c>
      <c r="EU71" s="3622">
        <v>58</v>
      </c>
      <c r="EV71" s="1735">
        <f t="shared" si="290"/>
        <v>4</v>
      </c>
      <c r="EW71" s="1736">
        <f t="shared" si="291"/>
        <v>0.93548387096774188</v>
      </c>
      <c r="EX71" s="3621">
        <f t="shared" si="292"/>
        <v>959</v>
      </c>
      <c r="EY71" s="1735">
        <f t="shared" si="293"/>
        <v>-231</v>
      </c>
      <c r="EZ71" s="1736">
        <f t="shared" si="294"/>
        <v>1.3173076923076923</v>
      </c>
      <c r="FA71" s="6786">
        <v>728</v>
      </c>
      <c r="FB71" s="6787"/>
      <c r="FC71" s="2522">
        <v>62</v>
      </c>
      <c r="FD71" s="2522">
        <v>97</v>
      </c>
      <c r="FE71" s="1735">
        <f t="shared" si="295"/>
        <v>35</v>
      </c>
      <c r="FF71" s="1736">
        <f t="shared" si="296"/>
        <v>1.564516129032258</v>
      </c>
      <c r="FG71" s="2589">
        <f t="shared" si="297"/>
        <v>368</v>
      </c>
      <c r="FH71" s="1735">
        <f t="shared" si="298"/>
        <v>360</v>
      </c>
      <c r="FI71" s="1736">
        <f t="shared" si="299"/>
        <v>0.50549450549450547</v>
      </c>
      <c r="FJ71" s="6786">
        <v>728</v>
      </c>
      <c r="FK71" s="6787"/>
      <c r="FL71" s="2522">
        <v>60</v>
      </c>
      <c r="FM71" s="2522">
        <v>10</v>
      </c>
      <c r="FN71" s="1735">
        <f t="shared" si="300"/>
        <v>50</v>
      </c>
      <c r="FO71" s="1736">
        <f t="shared" si="301"/>
        <v>0.16666666666666666</v>
      </c>
      <c r="FP71" s="2587">
        <f t="shared" si="302"/>
        <v>378</v>
      </c>
      <c r="FQ71" s="1735">
        <f t="shared" si="303"/>
        <v>350</v>
      </c>
      <c r="FR71" s="1736">
        <f t="shared" si="304"/>
        <v>0.51923076923076927</v>
      </c>
      <c r="FS71" s="6786">
        <v>728</v>
      </c>
      <c r="FT71" s="6787"/>
      <c r="FU71" s="2522">
        <v>60</v>
      </c>
      <c r="FV71" s="2522">
        <v>188</v>
      </c>
      <c r="FW71" s="1735">
        <f t="shared" si="305"/>
        <v>-128</v>
      </c>
      <c r="FX71" s="1736">
        <f t="shared" si="306"/>
        <v>3.1333333333333333</v>
      </c>
      <c r="FY71" s="2587">
        <f t="shared" si="307"/>
        <v>566</v>
      </c>
      <c r="FZ71" s="1735">
        <f t="shared" si="308"/>
        <v>162</v>
      </c>
      <c r="GA71" s="1736">
        <f t="shared" si="309"/>
        <v>0.77747252747252749</v>
      </c>
      <c r="GB71" s="3169">
        <f t="shared" si="310"/>
        <v>0.25961538461538469</v>
      </c>
      <c r="GC71" s="2219">
        <v>0</v>
      </c>
      <c r="GD71" s="1895">
        <v>1</v>
      </c>
      <c r="GE71" s="2119" t="s">
        <v>45</v>
      </c>
      <c r="GF71" s="2119" t="s">
        <v>46</v>
      </c>
      <c r="GG71" s="2105" t="s">
        <v>17</v>
      </c>
      <c r="GH71" s="2105" t="s">
        <v>17</v>
      </c>
      <c r="GI71" s="2105" t="s">
        <v>16</v>
      </c>
      <c r="GJ71" s="2105" t="s">
        <v>16</v>
      </c>
      <c r="GK71" s="2105" t="s">
        <v>19</v>
      </c>
      <c r="GL71" s="2117">
        <v>4</v>
      </c>
      <c r="GM71" s="439" t="s">
        <v>1169</v>
      </c>
      <c r="GN71" s="558" t="s">
        <v>1170</v>
      </c>
      <c r="GO71" s="1727">
        <v>728</v>
      </c>
      <c r="GP71" s="2083">
        <v>182</v>
      </c>
      <c r="GQ71" s="2086">
        <v>271</v>
      </c>
      <c r="GR71" s="2086">
        <v>-89</v>
      </c>
      <c r="GS71" s="1895">
        <v>1.4890109890109891</v>
      </c>
      <c r="GT71" s="2086">
        <v>271</v>
      </c>
      <c r="GU71" s="2086">
        <v>457</v>
      </c>
      <c r="GV71" s="1895">
        <v>0.37225274725274726</v>
      </c>
    </row>
    <row r="72" spans="1:204" ht="48.75" customHeight="1" x14ac:dyDescent="0.25">
      <c r="B72" s="7145"/>
      <c r="C72" s="7154"/>
      <c r="D72" s="7147"/>
      <c r="E72" s="7154"/>
      <c r="F72" s="7219"/>
      <c r="G72" s="7219"/>
      <c r="H72" s="7144"/>
      <c r="I72" s="7144"/>
      <c r="J72" s="7144"/>
      <c r="K72" s="7144"/>
      <c r="L72" s="7144"/>
      <c r="M72" s="7144"/>
      <c r="N72" s="7144"/>
      <c r="O72" s="7144"/>
      <c r="P72" s="7114"/>
      <c r="Q72" s="7144"/>
      <c r="R72" s="7203"/>
      <c r="S72" s="7114"/>
      <c r="T72" s="7114"/>
      <c r="U72" s="7122"/>
      <c r="V72" s="7114"/>
      <c r="W72" s="7248"/>
      <c r="X72" s="7204"/>
      <c r="Y72" s="2117">
        <v>5</v>
      </c>
      <c r="Z72" s="5415" t="s">
        <v>1171</v>
      </c>
      <c r="AA72" s="5500" t="s">
        <v>1172</v>
      </c>
      <c r="AB72" s="5499">
        <v>96</v>
      </c>
      <c r="AC72" s="560">
        <v>24</v>
      </c>
      <c r="AD72" s="561">
        <f t="shared" si="235"/>
        <v>0.25</v>
      </c>
      <c r="AE72" s="562" t="s">
        <v>1183</v>
      </c>
      <c r="AF72" s="561">
        <f t="shared" si="236"/>
        <v>0.25</v>
      </c>
      <c r="AG72" s="563" t="s">
        <v>1183</v>
      </c>
      <c r="AH72" s="545">
        <f t="shared" si="237"/>
        <v>0.25</v>
      </c>
      <c r="AI72" s="564" t="s">
        <v>1183</v>
      </c>
      <c r="AJ72" s="545">
        <f t="shared" si="238"/>
        <v>0.25</v>
      </c>
      <c r="AK72" s="1228">
        <f t="shared" si="239"/>
        <v>1</v>
      </c>
      <c r="AL72" s="2302">
        <v>5</v>
      </c>
      <c r="AM72" s="974" t="s">
        <v>1172</v>
      </c>
      <c r="AN72" s="1239" t="s">
        <v>2820</v>
      </c>
      <c r="AO72" s="974" t="s">
        <v>2837</v>
      </c>
      <c r="AP72" s="1238" t="s">
        <v>2830</v>
      </c>
      <c r="AQ72" s="974">
        <v>100</v>
      </c>
      <c r="AR72" s="974" t="s">
        <v>2810</v>
      </c>
      <c r="AS72" s="971" t="s">
        <v>1579</v>
      </c>
      <c r="AT72" s="2274"/>
      <c r="AU72" s="974" t="s">
        <v>1704</v>
      </c>
      <c r="AV72" s="6428">
        <v>96</v>
      </c>
      <c r="AW72" s="6428"/>
      <c r="AX72" s="4410">
        <f t="shared" si="240"/>
        <v>24</v>
      </c>
      <c r="AY72" s="4431">
        <f t="shared" si="241"/>
        <v>42</v>
      </c>
      <c r="AZ72" s="4411">
        <f t="shared" si="242"/>
        <v>-18</v>
      </c>
      <c r="BA72" s="4680">
        <f t="shared" si="243"/>
        <v>1.75</v>
      </c>
      <c r="BB72" s="4432">
        <f t="shared" si="244"/>
        <v>243</v>
      </c>
      <c r="BC72" s="4104">
        <f t="shared" si="245"/>
        <v>-147</v>
      </c>
      <c r="BD72" s="1747">
        <f t="shared" si="246"/>
        <v>2.53125</v>
      </c>
      <c r="BE72" s="4845">
        <f t="shared" si="247"/>
        <v>0</v>
      </c>
      <c r="BF72" s="6467">
        <v>96</v>
      </c>
      <c r="BG72" s="6467"/>
      <c r="BH72" s="3788">
        <f t="shared" si="311"/>
        <v>24</v>
      </c>
      <c r="BI72" s="3782">
        <f t="shared" si="248"/>
        <v>68</v>
      </c>
      <c r="BJ72" s="4061">
        <f t="shared" si="249"/>
        <v>-44</v>
      </c>
      <c r="BK72" s="4063">
        <f t="shared" si="250"/>
        <v>2.8333333333333335</v>
      </c>
      <c r="BL72" s="3732">
        <f t="shared" si="312"/>
        <v>201</v>
      </c>
      <c r="BM72" s="3122">
        <f t="shared" si="251"/>
        <v>-105</v>
      </c>
      <c r="BN72" s="1747">
        <f t="shared" si="252"/>
        <v>2.09375</v>
      </c>
      <c r="BO72" s="3738">
        <f t="shared" si="253"/>
        <v>0</v>
      </c>
      <c r="BP72" s="3494"/>
      <c r="BQ72" s="6768">
        <v>96</v>
      </c>
      <c r="BR72" s="6768"/>
      <c r="BS72" s="2869">
        <f t="shared" si="313"/>
        <v>24</v>
      </c>
      <c r="BT72" s="2576">
        <f t="shared" si="254"/>
        <v>55</v>
      </c>
      <c r="BU72" s="2987">
        <f t="shared" si="255"/>
        <v>-31</v>
      </c>
      <c r="BV72" s="1747">
        <f t="shared" si="256"/>
        <v>2.2916666666666665</v>
      </c>
      <c r="BW72" s="2589">
        <f t="shared" si="314"/>
        <v>133</v>
      </c>
      <c r="BX72" s="2991">
        <f t="shared" si="258"/>
        <v>-37</v>
      </c>
      <c r="BY72" s="1747">
        <f t="shared" si="259"/>
        <v>1.3854166666666667</v>
      </c>
      <c r="BZ72" s="3151"/>
      <c r="CA72" s="6667">
        <v>96</v>
      </c>
      <c r="CB72" s="6667"/>
      <c r="CC72" s="2229">
        <v>24</v>
      </c>
      <c r="CD72" s="2230">
        <v>78</v>
      </c>
      <c r="CE72" s="2359">
        <f t="shared" si="260"/>
        <v>-54</v>
      </c>
      <c r="CF72" s="2233">
        <f t="shared" si="261"/>
        <v>3.25</v>
      </c>
      <c r="CG72" s="2234">
        <f t="shared" si="262"/>
        <v>78</v>
      </c>
      <c r="CH72" s="2387">
        <f t="shared" si="263"/>
        <v>18</v>
      </c>
      <c r="CI72" s="2233">
        <f t="shared" si="264"/>
        <v>0.8125</v>
      </c>
      <c r="CM72" s="1761">
        <v>24</v>
      </c>
      <c r="CN72" s="1761">
        <v>24</v>
      </c>
      <c r="CO72" s="1761">
        <v>24</v>
      </c>
      <c r="CP72" s="1729"/>
      <c r="CQ72" s="1729"/>
      <c r="CR72" s="1729"/>
      <c r="CS72" s="1729"/>
      <c r="CT72" s="1729"/>
      <c r="CU72" s="1729"/>
      <c r="CV72" s="1729"/>
      <c r="CW72" s="1729"/>
      <c r="CX72" s="1729"/>
      <c r="CY72" s="5735">
        <v>96</v>
      </c>
      <c r="CZ72" s="5789"/>
      <c r="DA72" s="3631">
        <v>24</v>
      </c>
      <c r="DB72" s="3631">
        <v>17</v>
      </c>
      <c r="DC72" s="4326">
        <f t="shared" si="265"/>
        <v>-7</v>
      </c>
      <c r="DD72" s="4327">
        <f t="shared" si="266"/>
        <v>0.70833333333333337</v>
      </c>
      <c r="DE72" s="4679">
        <f t="shared" si="267"/>
        <v>218</v>
      </c>
      <c r="DF72" s="4093">
        <f t="shared" si="268"/>
        <v>-122</v>
      </c>
      <c r="DG72" s="1747">
        <f t="shared" si="269"/>
        <v>2.2708333333333335</v>
      </c>
      <c r="DH72" s="5711">
        <v>96</v>
      </c>
      <c r="DI72" s="5712"/>
      <c r="DJ72" s="4739">
        <v>0</v>
      </c>
      <c r="DK72" s="4425">
        <v>16</v>
      </c>
      <c r="DL72" s="4682">
        <f t="shared" si="270"/>
        <v>-16</v>
      </c>
      <c r="DM72" s="4683" t="e">
        <f t="shared" si="271"/>
        <v>#DIV/0!</v>
      </c>
      <c r="DN72" s="4429">
        <f t="shared" si="272"/>
        <v>234</v>
      </c>
      <c r="DO72" s="4093">
        <f t="shared" si="273"/>
        <v>-138</v>
      </c>
      <c r="DP72" s="1747">
        <f t="shared" si="274"/>
        <v>2.4375</v>
      </c>
      <c r="DQ72" s="5763">
        <v>96</v>
      </c>
      <c r="DR72" s="5764"/>
      <c r="DS72" s="2685">
        <v>0</v>
      </c>
      <c r="DT72" s="2685">
        <v>9</v>
      </c>
      <c r="DU72" s="4640">
        <f t="shared" si="275"/>
        <v>-9</v>
      </c>
      <c r="DV72" s="2684" t="e">
        <f t="shared" si="276"/>
        <v>#DIV/0!</v>
      </c>
      <c r="DW72" s="2683">
        <f t="shared" si="277"/>
        <v>243</v>
      </c>
      <c r="DX72" s="4093">
        <f t="shared" si="278"/>
        <v>-147</v>
      </c>
      <c r="DY72" s="1747">
        <f t="shared" si="279"/>
        <v>2.53125</v>
      </c>
      <c r="DZ72" s="5735">
        <v>96</v>
      </c>
      <c r="EA72" s="5789"/>
      <c r="EB72" s="3223">
        <v>8</v>
      </c>
      <c r="EC72" s="3223">
        <v>17</v>
      </c>
      <c r="ED72" s="1782">
        <f t="shared" si="280"/>
        <v>9</v>
      </c>
      <c r="EE72" s="1736">
        <f t="shared" si="281"/>
        <v>2.125</v>
      </c>
      <c r="EF72" s="3277">
        <f t="shared" si="282"/>
        <v>150</v>
      </c>
      <c r="EG72" s="1735">
        <f t="shared" si="283"/>
        <v>-54</v>
      </c>
      <c r="EH72" s="1736">
        <f t="shared" si="284"/>
        <v>1.5625</v>
      </c>
      <c r="EI72" s="5711">
        <v>96</v>
      </c>
      <c r="EJ72" s="5712"/>
      <c r="EK72" s="3223">
        <v>8</v>
      </c>
      <c r="EL72" s="3223">
        <v>26</v>
      </c>
      <c r="EM72" s="1782">
        <f t="shared" si="285"/>
        <v>-18</v>
      </c>
      <c r="EN72" s="1736">
        <f t="shared" si="286"/>
        <v>3.25</v>
      </c>
      <c r="EO72" s="3285">
        <f t="shared" si="287"/>
        <v>176</v>
      </c>
      <c r="EP72" s="1735">
        <f t="shared" si="288"/>
        <v>-80</v>
      </c>
      <c r="EQ72" s="1736">
        <f t="shared" si="289"/>
        <v>1.8333333333333333</v>
      </c>
      <c r="ER72" s="5763">
        <v>96</v>
      </c>
      <c r="ES72" s="5764"/>
      <c r="ET72" s="3622">
        <v>8</v>
      </c>
      <c r="EU72" s="3622">
        <v>25</v>
      </c>
      <c r="EV72" s="1735">
        <f t="shared" si="290"/>
        <v>-17</v>
      </c>
      <c r="EW72" s="1736">
        <f t="shared" si="291"/>
        <v>3.125</v>
      </c>
      <c r="EX72" s="3621">
        <f t="shared" si="292"/>
        <v>201</v>
      </c>
      <c r="EY72" s="1735">
        <f t="shared" si="293"/>
        <v>-105</v>
      </c>
      <c r="EZ72" s="1736">
        <f t="shared" si="294"/>
        <v>2.09375</v>
      </c>
      <c r="FA72" s="6786">
        <v>96</v>
      </c>
      <c r="FB72" s="6787"/>
      <c r="FC72" s="2522">
        <v>8</v>
      </c>
      <c r="FD72" s="2522">
        <v>26</v>
      </c>
      <c r="FE72" s="1735">
        <f t="shared" si="295"/>
        <v>18</v>
      </c>
      <c r="FF72" s="1736">
        <f t="shared" si="296"/>
        <v>3.25</v>
      </c>
      <c r="FG72" s="2589">
        <f t="shared" si="297"/>
        <v>104</v>
      </c>
      <c r="FH72" s="1735">
        <f t="shared" si="298"/>
        <v>-8</v>
      </c>
      <c r="FI72" s="1736">
        <f t="shared" si="299"/>
        <v>1.0833333333333333</v>
      </c>
      <c r="FJ72" s="6786">
        <v>96</v>
      </c>
      <c r="FK72" s="6787"/>
      <c r="FL72" s="2522">
        <v>8</v>
      </c>
      <c r="FM72" s="2522">
        <v>7</v>
      </c>
      <c r="FN72" s="1735">
        <f t="shared" si="300"/>
        <v>1</v>
      </c>
      <c r="FO72" s="1736">
        <f t="shared" si="301"/>
        <v>0.875</v>
      </c>
      <c r="FP72" s="2587">
        <f t="shared" si="302"/>
        <v>111</v>
      </c>
      <c r="FQ72" s="1735">
        <f t="shared" si="303"/>
        <v>-15</v>
      </c>
      <c r="FR72" s="1736">
        <f t="shared" si="304"/>
        <v>1.15625</v>
      </c>
      <c r="FS72" s="6786">
        <v>96</v>
      </c>
      <c r="FT72" s="6787"/>
      <c r="FU72" s="2522">
        <v>8</v>
      </c>
      <c r="FV72" s="2522">
        <v>22</v>
      </c>
      <c r="FW72" s="1735">
        <f t="shared" si="305"/>
        <v>-14</v>
      </c>
      <c r="FX72" s="1736">
        <f t="shared" si="306"/>
        <v>2.75</v>
      </c>
      <c r="FY72" s="2587">
        <f t="shared" si="307"/>
        <v>133</v>
      </c>
      <c r="FZ72" s="1735">
        <f t="shared" si="308"/>
        <v>-37</v>
      </c>
      <c r="GA72" s="1736">
        <f t="shared" si="309"/>
        <v>1.3854166666666667</v>
      </c>
      <c r="GB72" s="3169">
        <f t="shared" si="310"/>
        <v>0.17708333333333326</v>
      </c>
      <c r="GC72" s="2219">
        <v>0</v>
      </c>
      <c r="GD72" s="1895">
        <v>1</v>
      </c>
      <c r="GE72" s="2119" t="s">
        <v>45</v>
      </c>
      <c r="GF72" s="2119" t="s">
        <v>46</v>
      </c>
      <c r="GG72" s="2105" t="s">
        <v>17</v>
      </c>
      <c r="GH72" s="2105" t="s">
        <v>17</v>
      </c>
      <c r="GI72" s="2105" t="s">
        <v>16</v>
      </c>
      <c r="GJ72" s="2105" t="s">
        <v>16</v>
      </c>
      <c r="GK72" s="2105" t="s">
        <v>19</v>
      </c>
      <c r="GL72" s="2117">
        <v>5</v>
      </c>
      <c r="GM72" s="439" t="s">
        <v>1171</v>
      </c>
      <c r="GN72" s="558" t="s">
        <v>1172</v>
      </c>
      <c r="GO72" s="1727">
        <v>96</v>
      </c>
      <c r="GP72" s="2083">
        <v>72</v>
      </c>
      <c r="GQ72" s="2086">
        <v>78</v>
      </c>
      <c r="GR72" s="2086">
        <v>-6</v>
      </c>
      <c r="GS72" s="1895">
        <v>1.0833333333333333</v>
      </c>
      <c r="GT72" s="2086">
        <v>78</v>
      </c>
      <c r="GU72" s="2086">
        <v>18</v>
      </c>
      <c r="GV72" s="1895">
        <v>0.8125</v>
      </c>
    </row>
    <row r="73" spans="1:204" ht="48.75" customHeight="1" x14ac:dyDescent="0.25">
      <c r="B73" s="7145"/>
      <c r="C73" s="7154"/>
      <c r="D73" s="7147"/>
      <c r="E73" s="7154"/>
      <c r="F73" s="7219"/>
      <c r="G73" s="7219"/>
      <c r="H73" s="7144"/>
      <c r="I73" s="7144"/>
      <c r="J73" s="7144"/>
      <c r="K73" s="7144"/>
      <c r="L73" s="7144"/>
      <c r="M73" s="7144"/>
      <c r="N73" s="7144"/>
      <c r="O73" s="7144"/>
      <c r="P73" s="7114"/>
      <c r="Q73" s="7144"/>
      <c r="R73" s="7203"/>
      <c r="S73" s="7114"/>
      <c r="T73" s="7114"/>
      <c r="U73" s="7122"/>
      <c r="V73" s="7114"/>
      <c r="W73" s="7248"/>
      <c r="X73" s="7204"/>
      <c r="Y73" s="2117">
        <v>6</v>
      </c>
      <c r="Z73" s="5415" t="s">
        <v>1173</v>
      </c>
      <c r="AA73" s="5500" t="s">
        <v>1174</v>
      </c>
      <c r="AB73" s="5499">
        <v>180</v>
      </c>
      <c r="AC73" s="560">
        <v>45</v>
      </c>
      <c r="AD73" s="561">
        <f t="shared" si="235"/>
        <v>0.25</v>
      </c>
      <c r="AE73" s="562" t="s">
        <v>1184</v>
      </c>
      <c r="AF73" s="561">
        <f t="shared" si="236"/>
        <v>0.25</v>
      </c>
      <c r="AG73" s="563" t="s">
        <v>1184</v>
      </c>
      <c r="AH73" s="545">
        <f t="shared" si="237"/>
        <v>0.25</v>
      </c>
      <c r="AI73" s="564" t="s">
        <v>1184</v>
      </c>
      <c r="AJ73" s="545">
        <f t="shared" si="238"/>
        <v>0.25</v>
      </c>
      <c r="AK73" s="1228">
        <f t="shared" si="239"/>
        <v>1</v>
      </c>
      <c r="AL73" s="2302">
        <v>6</v>
      </c>
      <c r="AM73" s="974" t="s">
        <v>1174</v>
      </c>
      <c r="AN73" s="1239" t="s">
        <v>2821</v>
      </c>
      <c r="AO73" s="974" t="s">
        <v>2838</v>
      </c>
      <c r="AP73" s="1238" t="s">
        <v>2831</v>
      </c>
      <c r="AQ73" s="974">
        <v>100</v>
      </c>
      <c r="AR73" s="974" t="s">
        <v>936</v>
      </c>
      <c r="AS73" s="971" t="s">
        <v>1579</v>
      </c>
      <c r="AT73" s="2274"/>
      <c r="AU73" s="974" t="s">
        <v>1704</v>
      </c>
      <c r="AV73" s="6428">
        <v>180</v>
      </c>
      <c r="AW73" s="6428"/>
      <c r="AX73" s="4410">
        <f t="shared" si="240"/>
        <v>45</v>
      </c>
      <c r="AY73" s="4431">
        <f t="shared" si="241"/>
        <v>175</v>
      </c>
      <c r="AZ73" s="4411">
        <f t="shared" si="242"/>
        <v>-130</v>
      </c>
      <c r="BA73" s="4680">
        <f t="shared" si="243"/>
        <v>3.8888888888888888</v>
      </c>
      <c r="BB73" s="4842">
        <f t="shared" si="244"/>
        <v>696</v>
      </c>
      <c r="BC73" s="4104">
        <f t="shared" si="245"/>
        <v>-516</v>
      </c>
      <c r="BD73" s="1747">
        <f t="shared" si="246"/>
        <v>3.8666666666666667</v>
      </c>
      <c r="BE73" s="4845">
        <f t="shared" si="247"/>
        <v>0</v>
      </c>
      <c r="BF73" s="6467">
        <v>180</v>
      </c>
      <c r="BG73" s="6467"/>
      <c r="BH73" s="3788">
        <f t="shared" si="311"/>
        <v>45</v>
      </c>
      <c r="BI73" s="3782">
        <f t="shared" si="248"/>
        <v>152</v>
      </c>
      <c r="BJ73" s="4061">
        <f t="shared" si="249"/>
        <v>-107</v>
      </c>
      <c r="BK73" s="4063">
        <f t="shared" si="250"/>
        <v>3.3777777777777778</v>
      </c>
      <c r="BL73" s="3901">
        <f t="shared" si="312"/>
        <v>521</v>
      </c>
      <c r="BM73" s="3122">
        <f t="shared" si="251"/>
        <v>-341</v>
      </c>
      <c r="BN73" s="1747">
        <f t="shared" si="252"/>
        <v>2.8944444444444444</v>
      </c>
      <c r="BO73" s="3738">
        <f t="shared" si="253"/>
        <v>0</v>
      </c>
      <c r="BP73" s="3494"/>
      <c r="BQ73" s="6768">
        <v>180</v>
      </c>
      <c r="BR73" s="6768"/>
      <c r="BS73" s="2869">
        <f t="shared" si="313"/>
        <v>45</v>
      </c>
      <c r="BT73" s="2576">
        <f t="shared" si="254"/>
        <v>178</v>
      </c>
      <c r="BU73" s="2987">
        <f t="shared" si="255"/>
        <v>-133</v>
      </c>
      <c r="BV73" s="1747">
        <f t="shared" si="256"/>
        <v>3.9555555555555557</v>
      </c>
      <c r="BW73" s="2742">
        <f t="shared" si="314"/>
        <v>369</v>
      </c>
      <c r="BX73" s="2991">
        <f t="shared" si="258"/>
        <v>-189</v>
      </c>
      <c r="BY73" s="1747">
        <f t="shared" si="259"/>
        <v>2.0499999999999998</v>
      </c>
      <c r="BZ73" s="3151"/>
      <c r="CA73" s="6667">
        <v>180</v>
      </c>
      <c r="CB73" s="6667"/>
      <c r="CC73" s="2229">
        <v>45</v>
      </c>
      <c r="CD73" s="2230">
        <v>191</v>
      </c>
      <c r="CE73" s="2359">
        <f t="shared" si="260"/>
        <v>-146</v>
      </c>
      <c r="CF73" s="2233">
        <f t="shared" si="261"/>
        <v>4.2444444444444445</v>
      </c>
      <c r="CG73" s="2236">
        <f t="shared" si="262"/>
        <v>191</v>
      </c>
      <c r="CH73" s="2387">
        <f t="shared" si="263"/>
        <v>-11</v>
      </c>
      <c r="CI73" s="2233">
        <f t="shared" si="264"/>
        <v>1.0611111111111111</v>
      </c>
      <c r="CM73" s="1761">
        <v>15</v>
      </c>
      <c r="CN73" s="1761">
        <v>15</v>
      </c>
      <c r="CO73" s="1761">
        <v>15</v>
      </c>
      <c r="CP73" s="1729"/>
      <c r="CQ73" s="1729"/>
      <c r="CR73" s="1729"/>
      <c r="CS73" s="1729"/>
      <c r="CT73" s="1729"/>
      <c r="CU73" s="1729"/>
      <c r="CV73" s="1729"/>
      <c r="CW73" s="1729"/>
      <c r="CX73" s="1729"/>
      <c r="CY73" s="5735">
        <v>180</v>
      </c>
      <c r="CZ73" s="5789"/>
      <c r="DA73" s="3631">
        <v>15</v>
      </c>
      <c r="DB73" s="3631">
        <v>68</v>
      </c>
      <c r="DC73" s="4326">
        <f t="shared" si="265"/>
        <v>53</v>
      </c>
      <c r="DD73" s="4327">
        <f t="shared" si="266"/>
        <v>4.5333333333333332</v>
      </c>
      <c r="DE73" s="4679">
        <f t="shared" si="267"/>
        <v>589</v>
      </c>
      <c r="DF73" s="4093">
        <f t="shared" si="268"/>
        <v>-409</v>
      </c>
      <c r="DG73" s="1747">
        <f t="shared" si="269"/>
        <v>3.2722222222222221</v>
      </c>
      <c r="DH73" s="5711">
        <v>180</v>
      </c>
      <c r="DI73" s="5712"/>
      <c r="DJ73" s="4425">
        <v>15</v>
      </c>
      <c r="DK73" s="4425">
        <v>68</v>
      </c>
      <c r="DL73" s="4682">
        <f t="shared" si="270"/>
        <v>-53</v>
      </c>
      <c r="DM73" s="4683">
        <f t="shared" si="271"/>
        <v>4.5333333333333332</v>
      </c>
      <c r="DN73" s="4429">
        <f t="shared" si="272"/>
        <v>657</v>
      </c>
      <c r="DO73" s="4093">
        <f t="shared" si="273"/>
        <v>-477</v>
      </c>
      <c r="DP73" s="1747">
        <f t="shared" si="274"/>
        <v>3.65</v>
      </c>
      <c r="DQ73" s="5763">
        <v>180</v>
      </c>
      <c r="DR73" s="5764"/>
      <c r="DS73" s="2685">
        <v>15</v>
      </c>
      <c r="DT73" s="2685">
        <v>39</v>
      </c>
      <c r="DU73" s="4640">
        <f t="shared" si="275"/>
        <v>-24</v>
      </c>
      <c r="DV73" s="2684">
        <f t="shared" si="276"/>
        <v>2.6</v>
      </c>
      <c r="DW73" s="2683">
        <f t="shared" si="277"/>
        <v>696</v>
      </c>
      <c r="DX73" s="4093">
        <f t="shared" si="278"/>
        <v>-516</v>
      </c>
      <c r="DY73" s="1747">
        <f t="shared" si="279"/>
        <v>3.8666666666666667</v>
      </c>
      <c r="DZ73" s="5735">
        <v>180</v>
      </c>
      <c r="EA73" s="5789"/>
      <c r="EB73" s="3223">
        <v>15</v>
      </c>
      <c r="EC73" s="3223">
        <v>27</v>
      </c>
      <c r="ED73" s="1782">
        <f t="shared" si="280"/>
        <v>12</v>
      </c>
      <c r="EE73" s="1736">
        <f t="shared" si="281"/>
        <v>1.8</v>
      </c>
      <c r="EF73" s="3277">
        <f t="shared" si="282"/>
        <v>396</v>
      </c>
      <c r="EG73" s="1735">
        <f t="shared" si="283"/>
        <v>-216</v>
      </c>
      <c r="EH73" s="1736">
        <f t="shared" si="284"/>
        <v>2.2000000000000002</v>
      </c>
      <c r="EI73" s="5711">
        <v>180</v>
      </c>
      <c r="EJ73" s="5712"/>
      <c r="EK73" s="3223">
        <v>15</v>
      </c>
      <c r="EL73" s="3223">
        <v>62</v>
      </c>
      <c r="EM73" s="1782">
        <f t="shared" si="285"/>
        <v>-47</v>
      </c>
      <c r="EN73" s="1736">
        <f t="shared" si="286"/>
        <v>4.1333333333333337</v>
      </c>
      <c r="EO73" s="3285">
        <f t="shared" si="287"/>
        <v>458</v>
      </c>
      <c r="EP73" s="1735">
        <f t="shared" si="288"/>
        <v>-278</v>
      </c>
      <c r="EQ73" s="1736">
        <f t="shared" si="289"/>
        <v>2.5444444444444443</v>
      </c>
      <c r="ER73" s="5763">
        <v>180</v>
      </c>
      <c r="ES73" s="5764"/>
      <c r="ET73" s="3622">
        <v>15</v>
      </c>
      <c r="EU73" s="3622">
        <v>63</v>
      </c>
      <c r="EV73" s="1735">
        <f t="shared" si="290"/>
        <v>-48</v>
      </c>
      <c r="EW73" s="1736">
        <f t="shared" si="291"/>
        <v>4.2</v>
      </c>
      <c r="EX73" s="3621">
        <f t="shared" si="292"/>
        <v>521</v>
      </c>
      <c r="EY73" s="1735">
        <f t="shared" si="293"/>
        <v>-341</v>
      </c>
      <c r="EZ73" s="1736">
        <f t="shared" si="294"/>
        <v>2.8944444444444444</v>
      </c>
      <c r="FA73" s="6786">
        <v>180</v>
      </c>
      <c r="FB73" s="6787"/>
      <c r="FC73" s="2522">
        <v>15</v>
      </c>
      <c r="FD73" s="2522">
        <v>63</v>
      </c>
      <c r="FE73" s="1735">
        <f t="shared" si="295"/>
        <v>48</v>
      </c>
      <c r="FF73" s="1736">
        <f t="shared" si="296"/>
        <v>4.2</v>
      </c>
      <c r="FG73" s="2589">
        <f t="shared" si="297"/>
        <v>254</v>
      </c>
      <c r="FH73" s="1735">
        <f t="shared" si="298"/>
        <v>-74</v>
      </c>
      <c r="FI73" s="1736">
        <f t="shared" si="299"/>
        <v>1.4111111111111112</v>
      </c>
      <c r="FJ73" s="6786">
        <v>180</v>
      </c>
      <c r="FK73" s="6787"/>
      <c r="FL73" s="2522">
        <v>15</v>
      </c>
      <c r="FM73" s="2522">
        <v>55</v>
      </c>
      <c r="FN73" s="1735">
        <f t="shared" si="300"/>
        <v>-40</v>
      </c>
      <c r="FO73" s="1736">
        <f t="shared" si="301"/>
        <v>3.6666666666666665</v>
      </c>
      <c r="FP73" s="2587">
        <f t="shared" si="302"/>
        <v>309</v>
      </c>
      <c r="FQ73" s="1735">
        <f t="shared" si="303"/>
        <v>-129</v>
      </c>
      <c r="FR73" s="1736">
        <f t="shared" si="304"/>
        <v>1.7166666666666666</v>
      </c>
      <c r="FS73" s="6786">
        <v>180</v>
      </c>
      <c r="FT73" s="6787"/>
      <c r="FU73" s="2522">
        <v>15</v>
      </c>
      <c r="FV73" s="2522">
        <v>60</v>
      </c>
      <c r="FW73" s="1735">
        <f t="shared" si="305"/>
        <v>-45</v>
      </c>
      <c r="FX73" s="1736">
        <f t="shared" si="306"/>
        <v>4</v>
      </c>
      <c r="FY73" s="2587">
        <f t="shared" si="307"/>
        <v>369</v>
      </c>
      <c r="FZ73" s="1735">
        <f t="shared" si="308"/>
        <v>-189</v>
      </c>
      <c r="GA73" s="1736">
        <f t="shared" si="309"/>
        <v>2.0499999999999998</v>
      </c>
      <c r="GB73" s="3169">
        <f t="shared" si="310"/>
        <v>0.15000000000000036</v>
      </c>
      <c r="GC73" s="2219">
        <v>0</v>
      </c>
      <c r="GD73" s="1895">
        <v>1</v>
      </c>
      <c r="GE73" s="2119" t="s">
        <v>45</v>
      </c>
      <c r="GF73" s="2119" t="s">
        <v>46</v>
      </c>
      <c r="GG73" s="2105" t="s">
        <v>17</v>
      </c>
      <c r="GH73" s="2105" t="s">
        <v>17</v>
      </c>
      <c r="GI73" s="2105" t="s">
        <v>16</v>
      </c>
      <c r="GJ73" s="2105" t="s">
        <v>16</v>
      </c>
      <c r="GK73" s="2105" t="s">
        <v>19</v>
      </c>
      <c r="GL73" s="2117">
        <v>6</v>
      </c>
      <c r="GM73" s="439" t="s">
        <v>1173</v>
      </c>
      <c r="GN73" s="558" t="s">
        <v>1174</v>
      </c>
      <c r="GO73" s="1727">
        <v>180</v>
      </c>
      <c r="GP73" s="2083">
        <v>45</v>
      </c>
      <c r="GQ73" s="2086">
        <v>191</v>
      </c>
      <c r="GR73" s="2086">
        <v>-146</v>
      </c>
      <c r="GS73" s="1895">
        <v>4.2444444444444445</v>
      </c>
      <c r="GT73" s="2086">
        <v>191</v>
      </c>
      <c r="GU73" s="2086">
        <v>-11</v>
      </c>
      <c r="GV73" s="1895">
        <v>1.0611111111111111</v>
      </c>
    </row>
    <row r="74" spans="1:204" ht="60.75" customHeight="1" x14ac:dyDescent="0.25">
      <c r="B74" s="7145"/>
      <c r="C74" s="7154"/>
      <c r="D74" s="7147"/>
      <c r="E74" s="7154"/>
      <c r="F74" s="7219"/>
      <c r="G74" s="7219"/>
      <c r="H74" s="7144"/>
      <c r="I74" s="7144"/>
      <c r="J74" s="7144"/>
      <c r="K74" s="7144"/>
      <c r="L74" s="7144"/>
      <c r="M74" s="7144"/>
      <c r="N74" s="7144"/>
      <c r="O74" s="7144"/>
      <c r="P74" s="7114"/>
      <c r="Q74" s="7144"/>
      <c r="R74" s="7203"/>
      <c r="S74" s="7114"/>
      <c r="T74" s="7114"/>
      <c r="U74" s="7122"/>
      <c r="V74" s="7114"/>
      <c r="W74" s="7248"/>
      <c r="X74" s="7204"/>
      <c r="Y74" s="2117">
        <v>7</v>
      </c>
      <c r="Z74" s="5415" t="s">
        <v>1175</v>
      </c>
      <c r="AA74" s="5500" t="s">
        <v>1176</v>
      </c>
      <c r="AB74" s="5499">
        <v>364</v>
      </c>
      <c r="AC74" s="560">
        <v>91</v>
      </c>
      <c r="AD74" s="561">
        <f t="shared" si="235"/>
        <v>0.25</v>
      </c>
      <c r="AE74" s="562" t="s">
        <v>1185</v>
      </c>
      <c r="AF74" s="561">
        <f t="shared" si="236"/>
        <v>0.25</v>
      </c>
      <c r="AG74" s="563" t="s">
        <v>1185</v>
      </c>
      <c r="AH74" s="545">
        <f t="shared" si="237"/>
        <v>0.25</v>
      </c>
      <c r="AI74" s="564" t="s">
        <v>1185</v>
      </c>
      <c r="AJ74" s="545">
        <f t="shared" si="238"/>
        <v>0.25</v>
      </c>
      <c r="AK74" s="1228">
        <f t="shared" si="239"/>
        <v>1</v>
      </c>
      <c r="AL74" s="2302">
        <v>7</v>
      </c>
      <c r="AM74" s="974" t="s">
        <v>2823</v>
      </c>
      <c r="AN74" s="1239" t="s">
        <v>2822</v>
      </c>
      <c r="AO74" s="974" t="s">
        <v>2839</v>
      </c>
      <c r="AP74" s="1238" t="s">
        <v>2832</v>
      </c>
      <c r="AQ74" s="974">
        <v>100</v>
      </c>
      <c r="AR74" s="974" t="s">
        <v>773</v>
      </c>
      <c r="AS74" s="971" t="s">
        <v>1579</v>
      </c>
      <c r="AT74" s="2274"/>
      <c r="AU74" s="974" t="s">
        <v>1704</v>
      </c>
      <c r="AV74" s="6429">
        <v>364</v>
      </c>
      <c r="AW74" s="6430"/>
      <c r="AX74" s="4410">
        <f t="shared" si="240"/>
        <v>91</v>
      </c>
      <c r="AY74" s="4431">
        <f t="shared" si="241"/>
        <v>100</v>
      </c>
      <c r="AZ74" s="4411">
        <f t="shared" si="242"/>
        <v>-9</v>
      </c>
      <c r="BA74" s="4680">
        <f t="shared" si="243"/>
        <v>1.098901098901099</v>
      </c>
      <c r="BB74" s="4432">
        <f t="shared" si="244"/>
        <v>739</v>
      </c>
      <c r="BC74" s="4104">
        <f t="shared" si="245"/>
        <v>-375</v>
      </c>
      <c r="BD74" s="1747">
        <f t="shared" si="246"/>
        <v>2.0302197802197801</v>
      </c>
      <c r="BE74" s="4846">
        <f t="shared" si="247"/>
        <v>0</v>
      </c>
      <c r="BF74" s="6460">
        <v>364</v>
      </c>
      <c r="BG74" s="6461"/>
      <c r="BH74" s="3788">
        <f t="shared" si="311"/>
        <v>91</v>
      </c>
      <c r="BI74" s="3782">
        <f t="shared" si="248"/>
        <v>86</v>
      </c>
      <c r="BJ74" s="4061">
        <f t="shared" si="249"/>
        <v>5</v>
      </c>
      <c r="BK74" s="4063">
        <f t="shared" si="250"/>
        <v>0.94505494505494503</v>
      </c>
      <c r="BL74" s="3732">
        <f t="shared" si="312"/>
        <v>639</v>
      </c>
      <c r="BM74" s="3122">
        <f t="shared" si="251"/>
        <v>-275</v>
      </c>
      <c r="BN74" s="1747">
        <f t="shared" si="252"/>
        <v>1.7554945054945055</v>
      </c>
      <c r="BO74" s="3738">
        <f t="shared" si="253"/>
        <v>0</v>
      </c>
      <c r="BP74" s="3494"/>
      <c r="BQ74" s="6786">
        <v>364</v>
      </c>
      <c r="BR74" s="6787"/>
      <c r="BS74" s="2869">
        <f t="shared" si="313"/>
        <v>91</v>
      </c>
      <c r="BT74" s="2576">
        <f t="shared" si="254"/>
        <v>462</v>
      </c>
      <c r="BU74" s="2987">
        <f t="shared" si="255"/>
        <v>-371</v>
      </c>
      <c r="BV74" s="1747">
        <f t="shared" si="256"/>
        <v>5.0769230769230766</v>
      </c>
      <c r="BW74" s="2589">
        <f t="shared" si="314"/>
        <v>553</v>
      </c>
      <c r="BX74" s="2991">
        <f t="shared" si="258"/>
        <v>-189</v>
      </c>
      <c r="BY74" s="1747">
        <f t="shared" si="259"/>
        <v>1.5192307692307692</v>
      </c>
      <c r="BZ74" s="3151"/>
      <c r="CA74" s="6706">
        <v>364</v>
      </c>
      <c r="CB74" s="6707"/>
      <c r="CC74" s="2229">
        <v>91</v>
      </c>
      <c r="CD74" s="2230">
        <v>91</v>
      </c>
      <c r="CE74" s="2359">
        <f t="shared" si="260"/>
        <v>0</v>
      </c>
      <c r="CF74" s="2233">
        <f t="shared" si="261"/>
        <v>1</v>
      </c>
      <c r="CG74" s="2234">
        <f t="shared" si="262"/>
        <v>91</v>
      </c>
      <c r="CH74" s="2387">
        <f t="shared" si="263"/>
        <v>273</v>
      </c>
      <c r="CI74" s="2233">
        <f t="shared" si="264"/>
        <v>0.25</v>
      </c>
      <c r="CM74" s="1831">
        <v>30</v>
      </c>
      <c r="CN74" s="1831">
        <v>30</v>
      </c>
      <c r="CO74" s="1761">
        <v>30</v>
      </c>
      <c r="CP74" s="1729"/>
      <c r="CQ74" s="1729"/>
      <c r="CR74" s="1729"/>
      <c r="CS74" s="1729"/>
      <c r="CT74" s="1729"/>
      <c r="CU74" s="1729"/>
      <c r="CV74" s="1729"/>
      <c r="CW74" s="1729"/>
      <c r="CX74" s="1729"/>
      <c r="CY74" s="5735">
        <v>364</v>
      </c>
      <c r="CZ74" s="5789"/>
      <c r="DA74" s="3631">
        <v>30</v>
      </c>
      <c r="DB74" s="3631">
        <v>31</v>
      </c>
      <c r="DC74" s="4326">
        <f t="shared" si="265"/>
        <v>1</v>
      </c>
      <c r="DD74" s="4327">
        <f t="shared" si="266"/>
        <v>1.0333333333333334</v>
      </c>
      <c r="DE74" s="4679">
        <f t="shared" si="267"/>
        <v>670</v>
      </c>
      <c r="DF74" s="4093">
        <f t="shared" si="268"/>
        <v>-306</v>
      </c>
      <c r="DG74" s="1747">
        <f t="shared" si="269"/>
        <v>1.8406593406593406</v>
      </c>
      <c r="DH74" s="5711">
        <v>364</v>
      </c>
      <c r="DI74" s="5712"/>
      <c r="DJ74" s="4425">
        <v>30</v>
      </c>
      <c r="DK74" s="4425">
        <v>29</v>
      </c>
      <c r="DL74" s="4682">
        <f t="shared" si="270"/>
        <v>1</v>
      </c>
      <c r="DM74" s="4683">
        <f t="shared" si="271"/>
        <v>0.96666666666666667</v>
      </c>
      <c r="DN74" s="4429">
        <f t="shared" si="272"/>
        <v>699</v>
      </c>
      <c r="DO74" s="4093">
        <f t="shared" si="273"/>
        <v>-335</v>
      </c>
      <c r="DP74" s="1747">
        <f t="shared" si="274"/>
        <v>1.9203296703296704</v>
      </c>
      <c r="DQ74" s="5763">
        <v>364</v>
      </c>
      <c r="DR74" s="5835"/>
      <c r="DS74" s="4838">
        <v>31</v>
      </c>
      <c r="DT74" s="4838">
        <v>40</v>
      </c>
      <c r="DU74" s="4640">
        <f t="shared" si="275"/>
        <v>-9</v>
      </c>
      <c r="DV74" s="2684">
        <f t="shared" si="276"/>
        <v>1.2903225806451613</v>
      </c>
      <c r="DW74" s="2683">
        <f t="shared" si="277"/>
        <v>739</v>
      </c>
      <c r="DX74" s="4093">
        <f t="shared" si="278"/>
        <v>-375</v>
      </c>
      <c r="DY74" s="1747">
        <f t="shared" si="279"/>
        <v>2.0302197802197801</v>
      </c>
      <c r="DZ74" s="5735">
        <v>364</v>
      </c>
      <c r="EA74" s="5789"/>
      <c r="EB74" s="3223">
        <v>30</v>
      </c>
      <c r="EC74" s="3223">
        <v>29</v>
      </c>
      <c r="ED74" s="1782">
        <f t="shared" si="280"/>
        <v>-1</v>
      </c>
      <c r="EE74" s="1736">
        <f t="shared" si="281"/>
        <v>0.96666666666666667</v>
      </c>
      <c r="EF74" s="3277">
        <f t="shared" si="282"/>
        <v>582</v>
      </c>
      <c r="EG74" s="1735">
        <f t="shared" si="283"/>
        <v>-218</v>
      </c>
      <c r="EH74" s="1736">
        <f t="shared" si="284"/>
        <v>1.598901098901099</v>
      </c>
      <c r="EI74" s="5711">
        <v>364</v>
      </c>
      <c r="EJ74" s="5712"/>
      <c r="EK74" s="3223">
        <v>30</v>
      </c>
      <c r="EL74" s="3223">
        <v>28</v>
      </c>
      <c r="EM74" s="1782">
        <f t="shared" si="285"/>
        <v>2</v>
      </c>
      <c r="EN74" s="1736">
        <f t="shared" si="286"/>
        <v>0.93333333333333335</v>
      </c>
      <c r="EO74" s="3285">
        <f t="shared" si="287"/>
        <v>610</v>
      </c>
      <c r="EP74" s="1735">
        <f t="shared" si="288"/>
        <v>-246</v>
      </c>
      <c r="EQ74" s="1736">
        <f t="shared" si="289"/>
        <v>1.6758241758241759</v>
      </c>
      <c r="ER74" s="5763">
        <v>364</v>
      </c>
      <c r="ES74" s="5835"/>
      <c r="ET74" s="3624">
        <v>31</v>
      </c>
      <c r="EU74" s="3624">
        <v>29</v>
      </c>
      <c r="EV74" s="1735">
        <f t="shared" si="290"/>
        <v>2</v>
      </c>
      <c r="EW74" s="1736">
        <f t="shared" si="291"/>
        <v>0.93548387096774188</v>
      </c>
      <c r="EX74" s="3621">
        <f t="shared" si="292"/>
        <v>639</v>
      </c>
      <c r="EY74" s="1735">
        <f t="shared" si="293"/>
        <v>-275</v>
      </c>
      <c r="EZ74" s="1736">
        <f t="shared" si="294"/>
        <v>1.7554945054945055</v>
      </c>
      <c r="FA74" s="6786">
        <v>364</v>
      </c>
      <c r="FB74" s="6808"/>
      <c r="FC74" s="2534">
        <v>31</v>
      </c>
      <c r="FD74" s="2534">
        <v>30</v>
      </c>
      <c r="FE74" s="1735">
        <f t="shared" si="295"/>
        <v>-1</v>
      </c>
      <c r="FF74" s="1736">
        <f t="shared" si="296"/>
        <v>0.967741935483871</v>
      </c>
      <c r="FG74" s="2589">
        <f t="shared" si="297"/>
        <v>121</v>
      </c>
      <c r="FH74" s="1735">
        <f t="shared" si="298"/>
        <v>243</v>
      </c>
      <c r="FI74" s="1736">
        <f t="shared" si="299"/>
        <v>0.3324175824175824</v>
      </c>
      <c r="FJ74" s="6786">
        <v>364</v>
      </c>
      <c r="FK74" s="6808"/>
      <c r="FL74" s="2534">
        <v>30</v>
      </c>
      <c r="FM74" s="2534">
        <v>403</v>
      </c>
      <c r="FN74" s="1735">
        <f t="shared" si="300"/>
        <v>-373</v>
      </c>
      <c r="FO74" s="1736">
        <f t="shared" si="301"/>
        <v>13.433333333333334</v>
      </c>
      <c r="FP74" s="2587">
        <f t="shared" si="302"/>
        <v>524</v>
      </c>
      <c r="FQ74" s="1735">
        <f t="shared" si="303"/>
        <v>-160</v>
      </c>
      <c r="FR74" s="1736">
        <f t="shared" si="304"/>
        <v>1.4395604395604396</v>
      </c>
      <c r="FS74" s="6786">
        <v>364</v>
      </c>
      <c r="FT74" s="6808"/>
      <c r="FU74" s="2534">
        <v>30</v>
      </c>
      <c r="FV74" s="2534">
        <v>29</v>
      </c>
      <c r="FW74" s="1735">
        <f t="shared" si="305"/>
        <v>1</v>
      </c>
      <c r="FX74" s="1736">
        <f t="shared" si="306"/>
        <v>0.96666666666666667</v>
      </c>
      <c r="FY74" s="2587">
        <f t="shared" si="307"/>
        <v>553</v>
      </c>
      <c r="FZ74" s="1735">
        <f t="shared" si="308"/>
        <v>-189</v>
      </c>
      <c r="GA74" s="1736">
        <f t="shared" si="309"/>
        <v>1.5192307692307692</v>
      </c>
      <c r="GB74" s="3169">
        <f t="shared" si="310"/>
        <v>7.9670329670329831E-2</v>
      </c>
      <c r="GC74" s="2219">
        <v>0</v>
      </c>
      <c r="GD74" s="1895">
        <v>1</v>
      </c>
      <c r="GE74" s="2119" t="s">
        <v>45</v>
      </c>
      <c r="GF74" s="2119" t="s">
        <v>46</v>
      </c>
      <c r="GG74" s="2105" t="s">
        <v>17</v>
      </c>
      <c r="GH74" s="2105" t="s">
        <v>17</v>
      </c>
      <c r="GI74" s="2105" t="s">
        <v>16</v>
      </c>
      <c r="GJ74" s="2105" t="s">
        <v>16</v>
      </c>
      <c r="GK74" s="2105" t="s">
        <v>19</v>
      </c>
      <c r="GL74" s="2117">
        <v>7</v>
      </c>
      <c r="GM74" s="439" t="s">
        <v>1175</v>
      </c>
      <c r="GN74" s="558" t="s">
        <v>1176</v>
      </c>
      <c r="GO74" s="1727">
        <v>364</v>
      </c>
      <c r="GP74" s="2083">
        <v>90</v>
      </c>
      <c r="GQ74" s="2086">
        <v>91</v>
      </c>
      <c r="GR74" s="2086">
        <v>-1</v>
      </c>
      <c r="GS74" s="1895">
        <v>1.0111111111111111</v>
      </c>
      <c r="GT74" s="2086">
        <v>91</v>
      </c>
      <c r="GU74" s="2086">
        <v>273</v>
      </c>
      <c r="GV74" s="1895">
        <v>0.25</v>
      </c>
    </row>
    <row r="75" spans="1:204" ht="48.75" customHeight="1" x14ac:dyDescent="0.25">
      <c r="B75" s="7103"/>
      <c r="C75" s="7154"/>
      <c r="D75" s="7147"/>
      <c r="E75" s="7154"/>
      <c r="F75" s="7219"/>
      <c r="G75" s="7219"/>
      <c r="H75" s="7144"/>
      <c r="I75" s="7144"/>
      <c r="J75" s="7144"/>
      <c r="K75" s="7144"/>
      <c r="L75" s="7144"/>
      <c r="M75" s="7144"/>
      <c r="N75" s="7144"/>
      <c r="O75" s="7144"/>
      <c r="P75" s="7114"/>
      <c r="Q75" s="7144"/>
      <c r="R75" s="7203"/>
      <c r="S75" s="7114"/>
      <c r="T75" s="7114"/>
      <c r="U75" s="7122"/>
      <c r="V75" s="7114"/>
      <c r="W75" s="7248"/>
      <c r="X75" s="7204"/>
      <c r="Y75" s="2118">
        <v>8</v>
      </c>
      <c r="Z75" s="5421" t="s">
        <v>1177</v>
      </c>
      <c r="AA75" s="5506" t="s">
        <v>1178</v>
      </c>
      <c r="AB75" s="5502">
        <v>492</v>
      </c>
      <c r="AC75" s="568">
        <v>123</v>
      </c>
      <c r="AD75" s="569">
        <f t="shared" si="235"/>
        <v>0.25</v>
      </c>
      <c r="AE75" s="570" t="s">
        <v>172</v>
      </c>
      <c r="AF75" s="569">
        <f t="shared" si="236"/>
        <v>0.25</v>
      </c>
      <c r="AG75" s="571" t="s">
        <v>172</v>
      </c>
      <c r="AH75" s="422">
        <f t="shared" si="237"/>
        <v>0.25</v>
      </c>
      <c r="AI75" s="572" t="s">
        <v>172</v>
      </c>
      <c r="AJ75" s="422">
        <f t="shared" si="238"/>
        <v>0.25</v>
      </c>
      <c r="AK75" s="1228">
        <f t="shared" si="239"/>
        <v>1</v>
      </c>
      <c r="AL75" s="2302">
        <v>8</v>
      </c>
      <c r="AM75" s="974" t="s">
        <v>2825</v>
      </c>
      <c r="AN75" s="1239" t="s">
        <v>2824</v>
      </c>
      <c r="AO75" s="2223" t="s">
        <v>3669</v>
      </c>
      <c r="AP75" s="1240" t="s">
        <v>2840</v>
      </c>
      <c r="AQ75" s="974">
        <v>100</v>
      </c>
      <c r="AR75" s="974" t="s">
        <v>2811</v>
      </c>
      <c r="AS75" s="974" t="s">
        <v>1579</v>
      </c>
      <c r="AT75" s="2274"/>
      <c r="AU75" s="974" t="s">
        <v>1704</v>
      </c>
      <c r="AV75" s="6452">
        <v>492</v>
      </c>
      <c r="AW75" s="6537"/>
      <c r="AX75" s="4411">
        <f t="shared" si="240"/>
        <v>123</v>
      </c>
      <c r="AY75" s="4493">
        <f t="shared" si="241"/>
        <v>632</v>
      </c>
      <c r="AZ75" s="4411">
        <f t="shared" si="242"/>
        <v>-509</v>
      </c>
      <c r="BA75" s="4841">
        <f t="shared" si="243"/>
        <v>5.1382113821138216</v>
      </c>
      <c r="BB75" s="4843">
        <f t="shared" si="244"/>
        <v>3909</v>
      </c>
      <c r="BC75" s="4104">
        <f t="shared" si="245"/>
        <v>-3417</v>
      </c>
      <c r="BD75" s="4118">
        <f t="shared" si="246"/>
        <v>7.9451219512195124</v>
      </c>
      <c r="BE75" s="4847">
        <f t="shared" si="247"/>
        <v>0</v>
      </c>
      <c r="BF75" s="6491">
        <v>492</v>
      </c>
      <c r="BG75" s="6649"/>
      <c r="BH75" s="3787">
        <f t="shared" si="311"/>
        <v>123</v>
      </c>
      <c r="BI75" s="3715">
        <f t="shared" si="248"/>
        <v>1780</v>
      </c>
      <c r="BJ75" s="4061">
        <f t="shared" si="249"/>
        <v>-1657</v>
      </c>
      <c r="BK75" s="4065">
        <f t="shared" si="250"/>
        <v>14.471544715447154</v>
      </c>
      <c r="BL75" s="3902">
        <f t="shared" si="312"/>
        <v>3277</v>
      </c>
      <c r="BM75" s="3122">
        <f t="shared" si="251"/>
        <v>-2785</v>
      </c>
      <c r="BN75" s="3121">
        <f t="shared" si="252"/>
        <v>6.6605691056910565</v>
      </c>
      <c r="BO75" s="3738">
        <f t="shared" si="253"/>
        <v>0</v>
      </c>
      <c r="BP75" s="3494"/>
      <c r="BQ75" s="6811">
        <v>492</v>
      </c>
      <c r="BR75" s="6905"/>
      <c r="BS75" s="2993">
        <f t="shared" si="313"/>
        <v>123</v>
      </c>
      <c r="BT75" s="2994">
        <f t="shared" si="254"/>
        <v>723</v>
      </c>
      <c r="BU75" s="2987">
        <f t="shared" si="255"/>
        <v>-600</v>
      </c>
      <c r="BV75" s="2970">
        <f t="shared" si="256"/>
        <v>5.8780487804878048</v>
      </c>
      <c r="BW75" s="2954">
        <f t="shared" si="314"/>
        <v>1497</v>
      </c>
      <c r="BX75" s="2991">
        <f t="shared" si="258"/>
        <v>-1005</v>
      </c>
      <c r="BY75" s="2876">
        <f t="shared" si="259"/>
        <v>3.0426829268292681</v>
      </c>
      <c r="BZ75" s="3151"/>
      <c r="CA75" s="6813">
        <v>492</v>
      </c>
      <c r="CB75" s="6814"/>
      <c r="CC75" s="2237">
        <v>123</v>
      </c>
      <c r="CD75" s="2238">
        <v>774</v>
      </c>
      <c r="CE75" s="2359">
        <f t="shared" si="260"/>
        <v>-651</v>
      </c>
      <c r="CF75" s="2239">
        <f t="shared" si="261"/>
        <v>6.2926829268292686</v>
      </c>
      <c r="CG75" s="2240">
        <f t="shared" si="262"/>
        <v>774</v>
      </c>
      <c r="CH75" s="2387">
        <f t="shared" si="263"/>
        <v>-282</v>
      </c>
      <c r="CI75" s="2241">
        <f t="shared" si="264"/>
        <v>1.5731707317073171</v>
      </c>
      <c r="CM75" s="1832">
        <v>41</v>
      </c>
      <c r="CN75" s="1832">
        <v>41</v>
      </c>
      <c r="CO75" s="1762">
        <v>41</v>
      </c>
      <c r="CP75" s="1729"/>
      <c r="CQ75" s="1729"/>
      <c r="CR75" s="1729"/>
      <c r="CS75" s="1729"/>
      <c r="CT75" s="1729"/>
      <c r="CU75" s="1729"/>
      <c r="CV75" s="1729"/>
      <c r="CW75" s="1729"/>
      <c r="CX75" s="1729"/>
      <c r="CY75" s="6788">
        <v>492</v>
      </c>
      <c r="CZ75" s="6789"/>
      <c r="DA75" s="4837">
        <v>41</v>
      </c>
      <c r="DB75" s="4837">
        <v>135</v>
      </c>
      <c r="DC75" s="4326">
        <f t="shared" si="265"/>
        <v>94</v>
      </c>
      <c r="DD75" s="4731">
        <f t="shared" si="266"/>
        <v>3.2926829268292681</v>
      </c>
      <c r="DE75" s="4717">
        <f t="shared" si="267"/>
        <v>3412</v>
      </c>
      <c r="DF75" s="4100">
        <f t="shared" si="268"/>
        <v>-2920</v>
      </c>
      <c r="DG75" s="4118">
        <f t="shared" si="269"/>
        <v>6.9349593495934956</v>
      </c>
      <c r="DH75" s="6790">
        <v>492</v>
      </c>
      <c r="DI75" s="6791"/>
      <c r="DJ75" s="4428">
        <v>41</v>
      </c>
      <c r="DK75" s="4428">
        <v>344</v>
      </c>
      <c r="DL75" s="4682">
        <f t="shared" si="270"/>
        <v>-303</v>
      </c>
      <c r="DM75" s="4736">
        <f t="shared" si="271"/>
        <v>8.3902439024390247</v>
      </c>
      <c r="DN75" s="4429">
        <f t="shared" si="272"/>
        <v>3756</v>
      </c>
      <c r="DO75" s="4100">
        <f t="shared" si="273"/>
        <v>-3264</v>
      </c>
      <c r="DP75" s="4118">
        <f t="shared" si="274"/>
        <v>7.6341463414634143</v>
      </c>
      <c r="DQ75" s="6368">
        <v>492</v>
      </c>
      <c r="DR75" s="6369"/>
      <c r="DS75" s="4839">
        <v>41</v>
      </c>
      <c r="DT75" s="4839">
        <v>153</v>
      </c>
      <c r="DU75" s="4641">
        <f t="shared" si="275"/>
        <v>-112</v>
      </c>
      <c r="DV75" s="4478">
        <f t="shared" si="276"/>
        <v>3.7317073170731709</v>
      </c>
      <c r="DW75" s="2683">
        <f t="shared" si="277"/>
        <v>3909</v>
      </c>
      <c r="DX75" s="4100">
        <f t="shared" si="278"/>
        <v>-3417</v>
      </c>
      <c r="DY75" s="4118">
        <f t="shared" si="279"/>
        <v>7.9451219512195124</v>
      </c>
      <c r="DZ75" s="6788">
        <v>492</v>
      </c>
      <c r="EA75" s="6789"/>
      <c r="EB75" s="1978">
        <v>41</v>
      </c>
      <c r="EC75" s="1978">
        <v>145</v>
      </c>
      <c r="ED75" s="1783">
        <f t="shared" si="280"/>
        <v>104</v>
      </c>
      <c r="EE75" s="1741">
        <f t="shared" si="281"/>
        <v>3.5365853658536586</v>
      </c>
      <c r="EF75" s="3278">
        <f t="shared" si="282"/>
        <v>1642</v>
      </c>
      <c r="EG75" s="1751">
        <f t="shared" si="283"/>
        <v>-1150</v>
      </c>
      <c r="EH75" s="1741">
        <f t="shared" si="284"/>
        <v>3.3373983739837398</v>
      </c>
      <c r="EI75" s="6790">
        <v>492</v>
      </c>
      <c r="EJ75" s="6791"/>
      <c r="EK75" s="1978">
        <v>41</v>
      </c>
      <c r="EL75" s="1978">
        <v>738</v>
      </c>
      <c r="EM75" s="1783">
        <f t="shared" si="285"/>
        <v>-697</v>
      </c>
      <c r="EN75" s="1741">
        <f t="shared" si="286"/>
        <v>18</v>
      </c>
      <c r="EO75" s="3285">
        <f t="shared" si="287"/>
        <v>2380</v>
      </c>
      <c r="EP75" s="1751">
        <f t="shared" si="288"/>
        <v>-1888</v>
      </c>
      <c r="EQ75" s="1741">
        <f t="shared" si="289"/>
        <v>4.8373983739837394</v>
      </c>
      <c r="ER75" s="6368">
        <v>492</v>
      </c>
      <c r="ES75" s="6369"/>
      <c r="ET75" s="3625">
        <v>41</v>
      </c>
      <c r="EU75" s="3625">
        <v>897</v>
      </c>
      <c r="EV75" s="1751">
        <f t="shared" si="290"/>
        <v>-856</v>
      </c>
      <c r="EW75" s="1741">
        <f t="shared" si="291"/>
        <v>21.878048780487806</v>
      </c>
      <c r="EX75" s="3621">
        <f t="shared" si="292"/>
        <v>3277</v>
      </c>
      <c r="EY75" s="1751">
        <f t="shared" si="293"/>
        <v>-2785</v>
      </c>
      <c r="EZ75" s="1741">
        <f t="shared" si="294"/>
        <v>6.6605691056910565</v>
      </c>
      <c r="FA75" s="6805">
        <v>492</v>
      </c>
      <c r="FB75" s="6806"/>
      <c r="FC75" s="2954">
        <v>41</v>
      </c>
      <c r="FD75" s="2535">
        <v>424</v>
      </c>
      <c r="FE75" s="1751">
        <f t="shared" si="295"/>
        <v>383</v>
      </c>
      <c r="FF75" s="1741">
        <f t="shared" si="296"/>
        <v>10.341463414634147</v>
      </c>
      <c r="FG75" s="2590">
        <f t="shared" si="297"/>
        <v>1198</v>
      </c>
      <c r="FH75" s="1751">
        <f t="shared" si="298"/>
        <v>-706</v>
      </c>
      <c r="FI75" s="1741">
        <f t="shared" si="299"/>
        <v>2.434959349593496</v>
      </c>
      <c r="FJ75" s="6805">
        <v>492</v>
      </c>
      <c r="FK75" s="6806"/>
      <c r="FL75" s="2604">
        <v>41</v>
      </c>
      <c r="FM75" s="2604">
        <v>126</v>
      </c>
      <c r="FN75" s="1751">
        <f t="shared" si="300"/>
        <v>-85</v>
      </c>
      <c r="FO75" s="1741">
        <f t="shared" si="301"/>
        <v>3.0731707317073171</v>
      </c>
      <c r="FP75" s="2587">
        <f t="shared" si="302"/>
        <v>1324</v>
      </c>
      <c r="FQ75" s="1751">
        <f t="shared" si="303"/>
        <v>-832</v>
      </c>
      <c r="FR75" s="1741">
        <f t="shared" si="304"/>
        <v>2.6910569105691056</v>
      </c>
      <c r="FS75" s="6805">
        <v>492</v>
      </c>
      <c r="FT75" s="6806"/>
      <c r="FU75" s="2736">
        <v>41</v>
      </c>
      <c r="FV75" s="2736">
        <v>173</v>
      </c>
      <c r="FW75" s="1751">
        <f t="shared" si="305"/>
        <v>-132</v>
      </c>
      <c r="FX75" s="1741">
        <f t="shared" si="306"/>
        <v>4.2195121951219514</v>
      </c>
      <c r="FY75" s="2587">
        <f t="shared" si="307"/>
        <v>1497</v>
      </c>
      <c r="FZ75" s="1751">
        <f t="shared" si="308"/>
        <v>-1005</v>
      </c>
      <c r="GA75" s="1741">
        <f t="shared" si="309"/>
        <v>3.0426829268292681</v>
      </c>
      <c r="GB75" s="3169">
        <f t="shared" si="310"/>
        <v>0.29471544715447173</v>
      </c>
      <c r="GC75" s="2219">
        <v>0</v>
      </c>
      <c r="GD75" s="1895">
        <v>1</v>
      </c>
      <c r="GE75" s="2119" t="s">
        <v>45</v>
      </c>
      <c r="GF75" s="2119" t="s">
        <v>46</v>
      </c>
      <c r="GG75" s="2105" t="s">
        <v>17</v>
      </c>
      <c r="GH75" s="2105" t="s">
        <v>17</v>
      </c>
      <c r="GI75" s="2105" t="s">
        <v>16</v>
      </c>
      <c r="GJ75" s="2105" t="s">
        <v>16</v>
      </c>
      <c r="GK75" s="2105" t="s">
        <v>19</v>
      </c>
      <c r="GL75" s="2118">
        <v>8</v>
      </c>
      <c r="GM75" s="445" t="s">
        <v>1177</v>
      </c>
      <c r="GN75" s="566" t="s">
        <v>1178</v>
      </c>
      <c r="GO75" s="1728">
        <v>492</v>
      </c>
      <c r="GP75" s="672">
        <v>123</v>
      </c>
      <c r="GQ75" s="2086">
        <v>774</v>
      </c>
      <c r="GR75" s="2086">
        <v>-651</v>
      </c>
      <c r="GS75" s="1895">
        <v>6.2926829268292686</v>
      </c>
      <c r="GT75" s="2086">
        <v>774</v>
      </c>
      <c r="GU75" s="2086">
        <v>-282</v>
      </c>
      <c r="GV75" s="1895">
        <v>1.5731707317073171</v>
      </c>
    </row>
    <row r="76" spans="1:204" ht="13.5" customHeight="1" x14ac:dyDescent="0.25">
      <c r="U76" s="5391"/>
      <c r="AL76" s="933"/>
      <c r="AM76" s="1121"/>
      <c r="AN76" s="1121"/>
      <c r="AO76" s="1121"/>
      <c r="AP76" s="1232"/>
      <c r="AQ76" s="1121"/>
      <c r="AR76" s="1121"/>
      <c r="AS76" s="2834"/>
      <c r="AT76" s="2834"/>
      <c r="AU76" s="1231"/>
      <c r="AZ76" s="4110"/>
      <c r="BA76" s="4110"/>
      <c r="BC76" s="4110"/>
      <c r="BD76" s="4110"/>
      <c r="BE76" s="1231"/>
      <c r="BJ76" s="3115"/>
      <c r="BK76" s="3115"/>
      <c r="BM76" s="3115"/>
      <c r="BN76" s="3115"/>
      <c r="BO76" s="2763"/>
      <c r="BP76" s="3494"/>
      <c r="BU76" s="2990"/>
      <c r="BV76" s="2990"/>
      <c r="BX76" s="2990"/>
      <c r="BY76" s="2990"/>
      <c r="BZ76" s="3151"/>
      <c r="DA76" s="4175"/>
      <c r="DB76" s="4175"/>
      <c r="DC76" s="4175"/>
      <c r="DJ76" s="4175"/>
      <c r="DK76" s="4175"/>
      <c r="DL76" s="4175"/>
      <c r="EB76" s="3198"/>
      <c r="EC76" s="3198"/>
      <c r="EK76" s="3198"/>
      <c r="EL76" s="3198"/>
      <c r="EO76" s="3195"/>
      <c r="FP76" s="2672"/>
      <c r="GO76" s="2378"/>
      <c r="GP76" s="2085"/>
      <c r="GQ76" s="2085"/>
      <c r="GR76" s="2085"/>
      <c r="GS76" s="2085"/>
      <c r="GT76" s="2085"/>
      <c r="GU76" s="2085"/>
      <c r="GV76" s="2085"/>
    </row>
    <row r="77" spans="1:204" ht="12" customHeight="1" x14ac:dyDescent="0.25">
      <c r="B77" s="7146" t="s">
        <v>0</v>
      </c>
      <c r="C77" s="7146" t="s">
        <v>1</v>
      </c>
      <c r="D77" s="7146" t="s">
        <v>2</v>
      </c>
      <c r="E77" s="7146" t="s">
        <v>3</v>
      </c>
      <c r="F77" s="7155" t="s">
        <v>4</v>
      </c>
      <c r="G77" s="7155" t="s">
        <v>5</v>
      </c>
      <c r="H77" s="7155" t="s">
        <v>12</v>
      </c>
      <c r="I77" s="7155"/>
      <c r="J77" s="7155"/>
      <c r="K77" s="7155"/>
      <c r="L77" s="7155"/>
      <c r="M77" s="7155"/>
      <c r="N77" s="120"/>
      <c r="O77" s="120"/>
      <c r="P77" s="7120" t="s">
        <v>328</v>
      </c>
      <c r="Q77" s="7121"/>
      <c r="R77" s="7121"/>
      <c r="S77" s="7121"/>
      <c r="T77" s="7121"/>
      <c r="U77" s="5392"/>
      <c r="V77" s="121"/>
      <c r="W77" s="7139" t="s">
        <v>13</v>
      </c>
      <c r="X77" s="7118" t="s">
        <v>14</v>
      </c>
      <c r="AL77" s="1234"/>
      <c r="AM77" s="1235"/>
      <c r="AN77" s="1235"/>
      <c r="AO77" s="1232"/>
      <c r="AP77" s="1232"/>
      <c r="AQ77" s="1231"/>
      <c r="AR77" s="960"/>
      <c r="AS77" s="1233"/>
      <c r="AT77" s="1233"/>
      <c r="AU77" s="1231"/>
      <c r="AZ77" s="4110"/>
      <c r="BA77" s="4110"/>
      <c r="BC77" s="4110"/>
      <c r="BD77" s="4110"/>
      <c r="BE77" s="1231"/>
      <c r="BJ77" s="3115"/>
      <c r="BK77" s="3115"/>
      <c r="BM77" s="3115"/>
      <c r="BN77" s="3115"/>
      <c r="BO77" s="1233"/>
      <c r="BP77" s="3494"/>
      <c r="BU77" s="2990"/>
      <c r="BV77" s="2990"/>
      <c r="BX77" s="2990"/>
      <c r="BY77" s="2990"/>
      <c r="BZ77" s="3151"/>
      <c r="DA77" s="4175"/>
      <c r="DB77" s="4179"/>
      <c r="DC77" s="4175"/>
      <c r="DD77" s="4170"/>
      <c r="DJ77" s="4175"/>
      <c r="DK77" s="4175"/>
      <c r="DL77" s="4175"/>
      <c r="EB77" s="3198"/>
      <c r="EC77" s="1997"/>
      <c r="ED77" s="3169">
        <v>1443</v>
      </c>
      <c r="EE77" s="3040"/>
      <c r="EK77" s="3198"/>
      <c r="EL77" s="3198"/>
      <c r="EO77" s="3195"/>
      <c r="FD77" s="1957"/>
      <c r="FP77" s="2672"/>
      <c r="GE77" s="7155" t="s">
        <v>4</v>
      </c>
      <c r="GF77" s="7155" t="s">
        <v>5</v>
      </c>
      <c r="GG77" s="1"/>
      <c r="GH77" s="1"/>
      <c r="GI77" s="1"/>
      <c r="GJ77" s="1"/>
      <c r="GK77" s="1"/>
      <c r="GO77" s="2378"/>
      <c r="GP77" s="2085"/>
      <c r="GQ77" s="2085"/>
      <c r="GR77" s="2085"/>
      <c r="GS77" s="2085"/>
      <c r="GT77" s="2085"/>
      <c r="GU77" s="2085"/>
      <c r="GV77" s="2085"/>
    </row>
    <row r="78" spans="1:204" ht="12" customHeight="1" x14ac:dyDescent="0.25">
      <c r="B78" s="7150"/>
      <c r="C78" s="7150"/>
      <c r="D78" s="7150"/>
      <c r="E78" s="7150"/>
      <c r="F78" s="7162"/>
      <c r="G78" s="7162"/>
      <c r="H78" s="320" t="s">
        <v>6</v>
      </c>
      <c r="I78" s="320" t="s">
        <v>7</v>
      </c>
      <c r="J78" s="320" t="s">
        <v>8</v>
      </c>
      <c r="K78" s="320" t="s">
        <v>9</v>
      </c>
      <c r="L78" s="320" t="s">
        <v>10</v>
      </c>
      <c r="M78" s="320" t="s">
        <v>11</v>
      </c>
      <c r="N78" s="320"/>
      <c r="O78" s="320"/>
      <c r="P78" s="320" t="s">
        <v>6</v>
      </c>
      <c r="Q78" s="320" t="s">
        <v>7</v>
      </c>
      <c r="R78" s="5381" t="s">
        <v>8</v>
      </c>
      <c r="S78" s="320" t="s">
        <v>9</v>
      </c>
      <c r="T78" s="320" t="s">
        <v>10</v>
      </c>
      <c r="U78" s="5394"/>
      <c r="V78" s="320"/>
      <c r="W78" s="7140"/>
      <c r="X78" s="7215"/>
      <c r="AL78" s="1236"/>
      <c r="AM78" s="1237"/>
      <c r="AN78" s="1235"/>
      <c r="AO78" s="1232"/>
      <c r="AP78" s="1232"/>
      <c r="AQ78" s="1231"/>
      <c r="AR78" s="960"/>
      <c r="AS78" s="1233"/>
      <c r="AT78" s="1233"/>
      <c r="AU78" s="1231"/>
      <c r="AZ78" s="4110"/>
      <c r="BA78" s="4110"/>
      <c r="BC78" s="4110"/>
      <c r="BD78" s="4110"/>
      <c r="BE78" s="1231"/>
      <c r="BJ78" s="3115"/>
      <c r="BK78" s="3115"/>
      <c r="BM78" s="3115"/>
      <c r="BN78" s="3115"/>
      <c r="BO78" s="1233"/>
      <c r="BP78" s="3494"/>
      <c r="BU78" s="2990"/>
      <c r="BV78" s="2990"/>
      <c r="BX78" s="2990"/>
      <c r="BY78" s="2990"/>
      <c r="BZ78" s="3151"/>
      <c r="DA78" s="4175"/>
      <c r="DB78" s="4175"/>
      <c r="DC78" s="4175"/>
      <c r="DJ78" s="4175"/>
      <c r="DK78" s="4175"/>
      <c r="DL78" s="4175"/>
      <c r="EB78" s="3198"/>
      <c r="EC78" s="3198"/>
      <c r="EK78" s="3198"/>
      <c r="EL78" s="3198"/>
      <c r="EO78" s="3195"/>
      <c r="FP78" s="2672"/>
      <c r="GE78" s="7162"/>
      <c r="GF78" s="7162"/>
      <c r="GG78" s="320" t="s">
        <v>6</v>
      </c>
      <c r="GH78" s="320" t="s">
        <v>7</v>
      </c>
      <c r="GI78" s="320" t="s">
        <v>8</v>
      </c>
      <c r="GJ78" s="320" t="s">
        <v>9</v>
      </c>
      <c r="GK78" s="320" t="s">
        <v>10</v>
      </c>
      <c r="GO78" s="2378"/>
      <c r="GP78" s="2085"/>
      <c r="GQ78" s="2085"/>
      <c r="GR78" s="2085"/>
      <c r="GS78" s="2085"/>
      <c r="GT78" s="2085"/>
      <c r="GU78" s="2085"/>
      <c r="GV78" s="2085"/>
    </row>
    <row r="79" spans="1:204" ht="33.75" customHeight="1" x14ac:dyDescent="0.25">
      <c r="A79" s="740">
        <f>SUM(A68+1)</f>
        <v>12</v>
      </c>
      <c r="B79" s="7201" t="s">
        <v>49</v>
      </c>
      <c r="C79" s="7154">
        <v>300</v>
      </c>
      <c r="D79" s="7147">
        <v>1</v>
      </c>
      <c r="E79" s="7156" t="s">
        <v>50</v>
      </c>
      <c r="F79" s="7144" t="s">
        <v>51</v>
      </c>
      <c r="G79" s="7144" t="s">
        <v>52</v>
      </c>
      <c r="H79" s="7144" t="s">
        <v>19</v>
      </c>
      <c r="I79" s="7144" t="s">
        <v>20</v>
      </c>
      <c r="J79" s="7144" t="s">
        <v>16</v>
      </c>
      <c r="K79" s="7144" t="s">
        <v>16</v>
      </c>
      <c r="L79" s="7144" t="s">
        <v>20</v>
      </c>
      <c r="M79" s="7144" t="s">
        <v>21</v>
      </c>
      <c r="N79" s="7144" t="s">
        <v>589</v>
      </c>
      <c r="O79" s="7144" t="s">
        <v>589</v>
      </c>
      <c r="P79" s="7114" t="s">
        <v>341</v>
      </c>
      <c r="Q79" s="7114" t="s">
        <v>342</v>
      </c>
      <c r="R79" s="7203" t="s">
        <v>343</v>
      </c>
      <c r="S79" s="7114" t="s">
        <v>344</v>
      </c>
      <c r="T79" s="7114" t="s">
        <v>345</v>
      </c>
      <c r="U79" s="7122" t="s">
        <v>575</v>
      </c>
      <c r="V79" s="7114" t="s">
        <v>565</v>
      </c>
      <c r="W79" s="7248">
        <v>4347989.45</v>
      </c>
      <c r="X79" s="7204" t="s">
        <v>53</v>
      </c>
      <c r="Y79" s="2120" t="s">
        <v>16</v>
      </c>
      <c r="Z79" s="499" t="s">
        <v>1499</v>
      </c>
      <c r="AA79" s="882" t="s">
        <v>1121</v>
      </c>
      <c r="AB79" s="501">
        <v>2800</v>
      </c>
      <c r="AC79" s="501">
        <v>700</v>
      </c>
      <c r="AD79" s="430">
        <f>AC79/AB79</f>
        <v>0.25</v>
      </c>
      <c r="AE79" s="501">
        <v>700</v>
      </c>
      <c r="AF79" s="430">
        <f>AE79/AB79</f>
        <v>0.25</v>
      </c>
      <c r="AG79" s="501">
        <v>700</v>
      </c>
      <c r="AH79" s="430">
        <f>AG79/AB79</f>
        <v>0.25</v>
      </c>
      <c r="AI79" s="501">
        <v>700</v>
      </c>
      <c r="AJ79" s="431">
        <f>AI79/AB79</f>
        <v>0.25</v>
      </c>
      <c r="AK79" s="1228">
        <f t="shared" ref="AK79:AK86" si="315">SUM(AD79+AF79+AH79+AJ79)</f>
        <v>1</v>
      </c>
      <c r="AL79" s="2306" t="s">
        <v>16</v>
      </c>
      <c r="AM79" s="1246" t="s">
        <v>3675</v>
      </c>
      <c r="AN79" s="1246" t="s">
        <v>2858</v>
      </c>
      <c r="AO79" s="1039" t="s">
        <v>2001</v>
      </c>
      <c r="AP79" s="1039" t="s">
        <v>2003</v>
      </c>
      <c r="AQ79" s="1039">
        <v>100</v>
      </c>
      <c r="AR79" s="1039" t="s">
        <v>1121</v>
      </c>
      <c r="AS79" s="1039" t="s">
        <v>2776</v>
      </c>
      <c r="AT79" s="2274"/>
      <c r="AU79" s="1120" t="s">
        <v>1704</v>
      </c>
      <c r="AV79" s="6427">
        <v>2800</v>
      </c>
      <c r="AW79" s="6427"/>
      <c r="AX79" s="4431">
        <f t="shared" ref="AX79:AX86" si="316">SUM(DA79+DJ79+DS79)</f>
        <v>700</v>
      </c>
      <c r="AY79" s="4431">
        <f t="shared" ref="AY79:AY86" si="317">SUM(DB79+DK79+DT79)</f>
        <v>687</v>
      </c>
      <c r="AZ79" s="4411">
        <f t="shared" ref="AZ79:AZ86" si="318">AX79-AY79</f>
        <v>13</v>
      </c>
      <c r="BA79" s="4420">
        <f t="shared" ref="BA79:BA86" si="319">AY79/AX79</f>
        <v>0.98142857142857143</v>
      </c>
      <c r="BB79" s="4421">
        <f t="shared" si="244"/>
        <v>2924</v>
      </c>
      <c r="BC79" s="4104">
        <f t="shared" ref="BC79:BC86" si="320">AV79-BB79</f>
        <v>-124</v>
      </c>
      <c r="BD79" s="4117">
        <f t="shared" ref="BD79:BD86" si="321">BB79/AV79</f>
        <v>1.0442857142857143</v>
      </c>
      <c r="BE79" s="4848">
        <f t="shared" ref="BE79:BE86" si="322">SUM(AX79-AI79)</f>
        <v>0</v>
      </c>
      <c r="BF79" s="6466">
        <v>2800</v>
      </c>
      <c r="BG79" s="6466"/>
      <c r="BH79" s="3782">
        <f>SUM(EB79+EK79+ET79)</f>
        <v>700</v>
      </c>
      <c r="BI79" s="3782">
        <f>SUM(EC79+EL79+EU79)</f>
        <v>794</v>
      </c>
      <c r="BJ79" s="4061">
        <f t="shared" ref="BJ79:BJ86" si="323">BH79-BI79</f>
        <v>-94</v>
      </c>
      <c r="BK79" s="4062">
        <f t="shared" ref="BK79:BK86" si="324">BI79/BH79</f>
        <v>1.1342857142857143</v>
      </c>
      <c r="BL79" s="3731">
        <f t="shared" ref="BL79:BL86" si="325">SUM(BI79+BW79)</f>
        <v>2237</v>
      </c>
      <c r="BM79" s="3122">
        <f t="shared" ref="BM79:BM86" si="326">BF79-BL79</f>
        <v>563</v>
      </c>
      <c r="BN79" s="3120">
        <f t="shared" ref="BN79:BN86" si="327">BL79/BF79</f>
        <v>0.79892857142857143</v>
      </c>
      <c r="BO79" s="2777">
        <f t="shared" ref="BO79:BO86" si="328">SUM(AG79-BH79)</f>
        <v>0</v>
      </c>
      <c r="BP79" s="3494"/>
      <c r="BQ79" s="6807">
        <v>2800</v>
      </c>
      <c r="BR79" s="6807"/>
      <c r="BS79" s="2576">
        <f t="shared" ref="BS79" si="329">SUM(FC79+FL79+FU79)</f>
        <v>700</v>
      </c>
      <c r="BT79" s="2576">
        <f t="shared" ref="BT79" si="330">SUM(FD79+FM79+FV79)</f>
        <v>772</v>
      </c>
      <c r="BU79" s="2987">
        <f t="shared" si="255"/>
        <v>-72</v>
      </c>
      <c r="BV79" s="1701">
        <f t="shared" si="256"/>
        <v>1.1028571428571428</v>
      </c>
      <c r="BW79" s="2232">
        <f t="shared" si="314"/>
        <v>1443</v>
      </c>
      <c r="BX79" s="2991">
        <f t="shared" si="258"/>
        <v>1357</v>
      </c>
      <c r="BY79" s="1701">
        <f t="shared" si="259"/>
        <v>0.51535714285714285</v>
      </c>
      <c r="BZ79" s="3151"/>
      <c r="CA79" s="6807">
        <v>2800</v>
      </c>
      <c r="CB79" s="6807"/>
      <c r="CC79" s="2576">
        <v>700</v>
      </c>
      <c r="CD79" s="2576">
        <v>671</v>
      </c>
      <c r="CE79" s="2359">
        <f t="shared" ref="CE79:CE86" si="331">CC79-CD79</f>
        <v>29</v>
      </c>
      <c r="CF79" s="2231">
        <f t="shared" ref="CF79:CF84" si="332">CD79/CC79</f>
        <v>0.95857142857142852</v>
      </c>
      <c r="CG79" s="2232">
        <f t="shared" ref="CG79:CG86" si="333">CD79</f>
        <v>671</v>
      </c>
      <c r="CH79" s="2387">
        <f t="shared" ref="CH79:CH86" si="334">CA79-CG79</f>
        <v>2129</v>
      </c>
      <c r="CI79" s="2231">
        <f t="shared" ref="CI79:CI86" si="335">CG79/CA79</f>
        <v>0.23964285714285713</v>
      </c>
      <c r="CM79" s="1842">
        <v>240</v>
      </c>
      <c r="CN79" s="1824">
        <v>240</v>
      </c>
      <c r="CO79" s="1822">
        <v>220</v>
      </c>
      <c r="CP79" s="1742">
        <v>240</v>
      </c>
      <c r="CQ79" s="1742">
        <v>240</v>
      </c>
      <c r="CR79" s="1743">
        <v>220</v>
      </c>
      <c r="CS79" s="1742">
        <v>240</v>
      </c>
      <c r="CT79" s="1742">
        <v>240</v>
      </c>
      <c r="CU79" s="1743">
        <v>220</v>
      </c>
      <c r="CV79" s="1742">
        <v>240</v>
      </c>
      <c r="CW79" s="1742">
        <v>240</v>
      </c>
      <c r="CX79" s="1743">
        <v>220</v>
      </c>
      <c r="CY79" s="5729">
        <v>2800</v>
      </c>
      <c r="CZ79" s="5730"/>
      <c r="DA79" s="4729">
        <v>240</v>
      </c>
      <c r="DB79" s="4729">
        <v>296</v>
      </c>
      <c r="DC79" s="4326">
        <v>8</v>
      </c>
      <c r="DD79" s="4324">
        <f t="shared" ref="DD79:DD84" si="336">DB79/DA79</f>
        <v>1.2333333333333334</v>
      </c>
      <c r="DE79" s="4416">
        <f t="shared" si="267"/>
        <v>2533</v>
      </c>
      <c r="DF79" s="4099">
        <f t="shared" ref="DF79:DF86" si="337">CY79-DE79</f>
        <v>267</v>
      </c>
      <c r="DG79" s="4117">
        <f t="shared" ref="DG79:DG86" si="338">DE79/CY79</f>
        <v>0.90464285714285719</v>
      </c>
      <c r="DH79" s="6370">
        <v>2800</v>
      </c>
      <c r="DI79" s="6371"/>
      <c r="DJ79" s="4733">
        <v>240</v>
      </c>
      <c r="DK79" s="4733">
        <v>217</v>
      </c>
      <c r="DL79" s="4682">
        <f t="shared" ref="DL79:DL86" si="339">DJ79-DK79</f>
        <v>23</v>
      </c>
      <c r="DM79" s="4427">
        <f t="shared" ref="DM79:DM84" si="340">DK79/DJ79</f>
        <v>0.90416666666666667</v>
      </c>
      <c r="DN79" s="4428">
        <f t="shared" ref="DN79:DN86" si="341">SUM(DE79+DK79)</f>
        <v>2750</v>
      </c>
      <c r="DO79" s="4099">
        <f t="shared" ref="DO79:DO86" si="342">DH79-DN79</f>
        <v>50</v>
      </c>
      <c r="DP79" s="4117">
        <f t="shared" ref="DP79:DP86" si="343">DN79/DH79</f>
        <v>0.9821428571428571</v>
      </c>
      <c r="DQ79" s="5733">
        <v>2800</v>
      </c>
      <c r="DR79" s="5733"/>
      <c r="DS79" s="2683">
        <v>220</v>
      </c>
      <c r="DT79" s="2683">
        <v>174</v>
      </c>
      <c r="DU79" s="4504">
        <f t="shared" ref="DU79:DU86" si="344">DS79-DT79</f>
        <v>46</v>
      </c>
      <c r="DV79" s="2682">
        <f t="shared" ref="DV79:DV84" si="345">DT79/DS79</f>
        <v>0.79090909090909089</v>
      </c>
      <c r="DW79" s="2683">
        <f t="shared" ref="DW79:DW86" si="346">SUM(DT79+DN79)</f>
        <v>2924</v>
      </c>
      <c r="DX79" s="4099">
        <f t="shared" ref="DX79:DX86" si="347">DQ79-DW79</f>
        <v>-124</v>
      </c>
      <c r="DY79" s="4117">
        <f t="shared" ref="DY79:DY86" si="348">DW79/DQ79</f>
        <v>1.0442857142857143</v>
      </c>
      <c r="DZ79" s="5729">
        <v>2800</v>
      </c>
      <c r="EA79" s="5730"/>
      <c r="EB79" s="3223">
        <v>240</v>
      </c>
      <c r="EC79" s="3223">
        <v>276</v>
      </c>
      <c r="ED79" s="1808">
        <v>8</v>
      </c>
      <c r="EE79" s="1732">
        <f t="shared" ref="EE79:EE84" si="349">EC79/EB79</f>
        <v>1.1499999999999999</v>
      </c>
      <c r="EF79" s="3276">
        <f t="shared" ref="EF79:EF86" si="350">SUM(EC79+FY79)</f>
        <v>1719</v>
      </c>
      <c r="EG79" s="1731">
        <f t="shared" ref="EG79:EG86" si="351">DZ79-EF79</f>
        <v>1081</v>
      </c>
      <c r="EH79" s="1732">
        <f t="shared" ref="EH79:EH86" si="352">EF79/DZ79</f>
        <v>0.61392857142857138</v>
      </c>
      <c r="EI79" s="6370">
        <v>2800</v>
      </c>
      <c r="EJ79" s="6371"/>
      <c r="EK79" s="3388">
        <v>240</v>
      </c>
      <c r="EL79" s="3388">
        <v>297</v>
      </c>
      <c r="EM79" s="1808">
        <f t="shared" ref="EM79:EM86" si="353">EK79-EL79</f>
        <v>-57</v>
      </c>
      <c r="EN79" s="1732">
        <f t="shared" ref="EN79:EN84" si="354">EL79/EK79</f>
        <v>1.2375</v>
      </c>
      <c r="EO79" s="3016">
        <f t="shared" ref="EO79:EO86" si="355">SUM(EF79+EL79)</f>
        <v>2016</v>
      </c>
      <c r="EP79" s="1731">
        <f t="shared" ref="EP79:EP86" si="356">EI79-EO79</f>
        <v>784</v>
      </c>
      <c r="EQ79" s="1732">
        <f t="shared" ref="EQ79:EQ86" si="357">EO79/EI79</f>
        <v>0.72</v>
      </c>
      <c r="ER79" s="5733">
        <v>2800</v>
      </c>
      <c r="ES79" s="5733"/>
      <c r="ET79" s="3621">
        <v>220</v>
      </c>
      <c r="EU79" s="3621">
        <v>221</v>
      </c>
      <c r="EV79" s="1731">
        <f t="shared" ref="EV79:EV86" si="358">ET79-EU79</f>
        <v>-1</v>
      </c>
      <c r="EW79" s="1732">
        <f t="shared" ref="EW79:EW84" si="359">EU79/ET79</f>
        <v>1.0045454545454546</v>
      </c>
      <c r="EX79" s="3621">
        <f t="shared" ref="EX79:EX86" si="360">SUM(EU79+EO79)</f>
        <v>2237</v>
      </c>
      <c r="EY79" s="1731">
        <f t="shared" ref="EY79:EY86" si="361">ER79-EX79</f>
        <v>563</v>
      </c>
      <c r="EZ79" s="1732">
        <f t="shared" ref="EZ79:EZ86" si="362">EX79/ER79</f>
        <v>0.79892857142857143</v>
      </c>
      <c r="FA79" s="6807">
        <v>2800</v>
      </c>
      <c r="FB79" s="6807"/>
      <c r="FC79" s="2520">
        <v>240</v>
      </c>
      <c r="FD79" s="2520">
        <v>250</v>
      </c>
      <c r="FE79" s="1731">
        <v>8</v>
      </c>
      <c r="FF79" s="1732">
        <f t="shared" ref="FF79:FF84" si="363">FD79/FC79</f>
        <v>1.0416666666666667</v>
      </c>
      <c r="FG79" s="1733">
        <f t="shared" ref="FG79:FG86" si="364">SUM(FD79+CG79)</f>
        <v>921</v>
      </c>
      <c r="FH79" s="1731">
        <f t="shared" ref="FH79:FH86" si="365">FA79-FG79</f>
        <v>1879</v>
      </c>
      <c r="FI79" s="1732">
        <f t="shared" ref="FI79:FI86" si="366">FG79/FA79</f>
        <v>0.3289285714285714</v>
      </c>
      <c r="FJ79" s="6807">
        <v>2800</v>
      </c>
      <c r="FK79" s="6807"/>
      <c r="FL79" s="2520">
        <v>240</v>
      </c>
      <c r="FM79" s="2520">
        <v>274</v>
      </c>
      <c r="FN79" s="1731">
        <f t="shared" ref="FN79:FN86" si="367">FL79-FM79</f>
        <v>-34</v>
      </c>
      <c r="FO79" s="1732">
        <f t="shared" ref="FO79:FO84" si="368">FM79/FL79</f>
        <v>1.1416666666666666</v>
      </c>
      <c r="FP79" s="1702">
        <f t="shared" ref="FP79:FP86" si="369">SUM(FM79+FG79)</f>
        <v>1195</v>
      </c>
      <c r="FQ79" s="1731">
        <f t="shared" ref="FQ79:FQ142" si="370">FJ79-FP79</f>
        <v>1605</v>
      </c>
      <c r="FR79" s="1732">
        <f t="shared" ref="FR79:FR86" si="371">FP79/FJ79</f>
        <v>0.42678571428571427</v>
      </c>
      <c r="FS79" s="6807">
        <v>2800</v>
      </c>
      <c r="FT79" s="6807"/>
      <c r="FU79" s="2520">
        <v>220</v>
      </c>
      <c r="FV79" s="2520">
        <v>248</v>
      </c>
      <c r="FW79" s="1731">
        <f t="shared" ref="FW79:FW86" si="372">FU79-FV79</f>
        <v>-28</v>
      </c>
      <c r="FX79" s="1732">
        <f t="shared" ref="FX79:FX84" si="373">FV79/FU79</f>
        <v>1.1272727272727272</v>
      </c>
      <c r="FY79" s="1733">
        <f t="shared" ref="FY79:FY86" si="374">SUM(FV79+FP79)</f>
        <v>1443</v>
      </c>
      <c r="FZ79" s="1731">
        <f t="shared" ref="FZ79:FZ86" si="375">FS79-FY79</f>
        <v>1357</v>
      </c>
      <c r="GA79" s="1732">
        <f t="shared" ref="GA79:GA86" si="376">FY79/FS79</f>
        <v>0.51535714285714285</v>
      </c>
      <c r="GB79" s="3169">
        <f t="shared" ref="GB79:GB86" si="377">SUM(EH79-GA79)</f>
        <v>9.8571428571428532E-2</v>
      </c>
      <c r="GC79" s="2219">
        <v>0</v>
      </c>
      <c r="GD79" s="1895">
        <v>1</v>
      </c>
      <c r="GE79" s="2105" t="s">
        <v>51</v>
      </c>
      <c r="GF79" s="2105" t="s">
        <v>52</v>
      </c>
      <c r="GG79" s="2105" t="s">
        <v>19</v>
      </c>
      <c r="GH79" s="2105" t="s">
        <v>20</v>
      </c>
      <c r="GI79" s="2105" t="s">
        <v>16</v>
      </c>
      <c r="GJ79" s="2105" t="s">
        <v>16</v>
      </c>
      <c r="GK79" s="2105" t="s">
        <v>20</v>
      </c>
      <c r="GL79" s="2120" t="s">
        <v>16</v>
      </c>
      <c r="GM79" s="499" t="s">
        <v>1499</v>
      </c>
      <c r="GN79" s="882" t="s">
        <v>1121</v>
      </c>
      <c r="GO79" s="501">
        <v>2800</v>
      </c>
      <c r="GP79" s="501">
        <v>700</v>
      </c>
      <c r="GQ79" s="2086">
        <v>671</v>
      </c>
      <c r="GR79" s="2086">
        <v>29</v>
      </c>
      <c r="GS79" s="1895">
        <v>0.95857142857142852</v>
      </c>
      <c r="GT79" s="2086">
        <v>671</v>
      </c>
      <c r="GU79" s="2086">
        <v>2129</v>
      </c>
      <c r="GV79" s="1895">
        <v>0.23964285714285713</v>
      </c>
    </row>
    <row r="80" spans="1:204" ht="89.25" x14ac:dyDescent="0.25">
      <c r="A80" s="740"/>
      <c r="B80" s="7201"/>
      <c r="C80" s="7154"/>
      <c r="D80" s="7147"/>
      <c r="E80" s="7156"/>
      <c r="F80" s="7144"/>
      <c r="G80" s="7144"/>
      <c r="H80" s="7144"/>
      <c r="I80" s="7144"/>
      <c r="J80" s="7144"/>
      <c r="K80" s="7144"/>
      <c r="L80" s="7144"/>
      <c r="M80" s="7144"/>
      <c r="N80" s="7144"/>
      <c r="O80" s="7144"/>
      <c r="P80" s="7114"/>
      <c r="Q80" s="7114"/>
      <c r="R80" s="7203"/>
      <c r="S80" s="7114"/>
      <c r="T80" s="7114"/>
      <c r="U80" s="7122"/>
      <c r="V80" s="7114"/>
      <c r="W80" s="7248"/>
      <c r="X80" s="7204"/>
      <c r="Y80" s="2121" t="s">
        <v>20</v>
      </c>
      <c r="Z80" s="504" t="s">
        <v>1500</v>
      </c>
      <c r="AA80" s="5498" t="s">
        <v>799</v>
      </c>
      <c r="AB80" s="414">
        <v>120</v>
      </c>
      <c r="AC80" s="157">
        <v>30</v>
      </c>
      <c r="AD80" s="158">
        <f t="shared" ref="AD80:AD86" si="378">AC80/AB80</f>
        <v>0.25</v>
      </c>
      <c r="AE80" s="157">
        <v>30</v>
      </c>
      <c r="AF80" s="158">
        <f t="shared" ref="AF80:AF86" si="379">AE80/AB80</f>
        <v>0.25</v>
      </c>
      <c r="AG80" s="157">
        <v>30</v>
      </c>
      <c r="AH80" s="158">
        <f t="shared" ref="AH80:AH86" si="380">AG80/AB80</f>
        <v>0.25</v>
      </c>
      <c r="AI80" s="157">
        <v>30</v>
      </c>
      <c r="AJ80" s="159">
        <f t="shared" ref="AJ80:AJ86" si="381">AI80/AB80</f>
        <v>0.25</v>
      </c>
      <c r="AK80" s="1228">
        <f t="shared" si="315"/>
        <v>1</v>
      </c>
      <c r="AL80" s="2306" t="s">
        <v>20</v>
      </c>
      <c r="AM80" s="1246" t="s">
        <v>3676</v>
      </c>
      <c r="AN80" s="954" t="s">
        <v>2860</v>
      </c>
      <c r="AO80" s="1039" t="s">
        <v>2841</v>
      </c>
      <c r="AP80" s="1039" t="s">
        <v>2842</v>
      </c>
      <c r="AQ80" s="1039">
        <v>100</v>
      </c>
      <c r="AR80" s="1039" t="s">
        <v>799</v>
      </c>
      <c r="AS80" s="1039" t="s">
        <v>2776</v>
      </c>
      <c r="AT80" s="2274"/>
      <c r="AU80" s="1120" t="s">
        <v>1704</v>
      </c>
      <c r="AV80" s="6428">
        <v>120</v>
      </c>
      <c r="AW80" s="6428"/>
      <c r="AX80" s="4431">
        <f t="shared" si="316"/>
        <v>30</v>
      </c>
      <c r="AY80" s="4431">
        <f t="shared" si="317"/>
        <v>26</v>
      </c>
      <c r="AZ80" s="4411">
        <f t="shared" si="318"/>
        <v>4</v>
      </c>
      <c r="BA80" s="4680">
        <f t="shared" si="319"/>
        <v>0.8666666666666667</v>
      </c>
      <c r="BB80" s="4432">
        <f t="shared" si="244"/>
        <v>130</v>
      </c>
      <c r="BC80" s="4104">
        <f t="shared" si="320"/>
        <v>-10</v>
      </c>
      <c r="BD80" s="1747">
        <f t="shared" si="321"/>
        <v>1.0833333333333333</v>
      </c>
      <c r="BE80" s="4849">
        <f t="shared" si="322"/>
        <v>0</v>
      </c>
      <c r="BF80" s="6467">
        <v>120</v>
      </c>
      <c r="BG80" s="6467"/>
      <c r="BH80" s="3782">
        <f t="shared" ref="BH80:BH86" si="382">SUM(EB80+EK80+ET80)</f>
        <v>30</v>
      </c>
      <c r="BI80" s="3782">
        <f t="shared" ref="BI80:BI86" si="383">SUM(EC80+EL80+EU80)</f>
        <v>35</v>
      </c>
      <c r="BJ80" s="4061">
        <f t="shared" si="323"/>
        <v>-5</v>
      </c>
      <c r="BK80" s="4063">
        <f t="shared" si="324"/>
        <v>1.1666666666666667</v>
      </c>
      <c r="BL80" s="3732">
        <f t="shared" si="325"/>
        <v>104</v>
      </c>
      <c r="BM80" s="3122">
        <f t="shared" si="326"/>
        <v>16</v>
      </c>
      <c r="BN80" s="1747">
        <f t="shared" si="327"/>
        <v>0.8666666666666667</v>
      </c>
      <c r="BO80" s="2777">
        <f t="shared" si="328"/>
        <v>0</v>
      </c>
      <c r="BP80" s="3494"/>
      <c r="BQ80" s="6768">
        <v>120</v>
      </c>
      <c r="BR80" s="6768"/>
      <c r="BS80" s="2576">
        <f t="shared" ref="BS80:BT86" si="384">SUM(FC80+FL80+FU80)</f>
        <v>30</v>
      </c>
      <c r="BT80" s="2576">
        <f t="shared" si="384"/>
        <v>48</v>
      </c>
      <c r="BU80" s="2987">
        <f t="shared" si="255"/>
        <v>-18</v>
      </c>
      <c r="BV80" s="1747">
        <f t="shared" si="256"/>
        <v>1.6</v>
      </c>
      <c r="BW80" s="2234">
        <f t="shared" si="314"/>
        <v>69</v>
      </c>
      <c r="BX80" s="2991">
        <f t="shared" si="258"/>
        <v>51</v>
      </c>
      <c r="BY80" s="1747">
        <f t="shared" si="259"/>
        <v>0.57499999999999996</v>
      </c>
      <c r="BZ80" s="3151"/>
      <c r="CA80" s="6768">
        <v>120</v>
      </c>
      <c r="CB80" s="6768"/>
      <c r="CC80" s="2576">
        <v>30</v>
      </c>
      <c r="CD80" s="2576">
        <v>21</v>
      </c>
      <c r="CE80" s="2359">
        <f t="shared" si="331"/>
        <v>9</v>
      </c>
      <c r="CF80" s="2233">
        <f t="shared" si="332"/>
        <v>0.7</v>
      </c>
      <c r="CG80" s="2234">
        <f t="shared" si="333"/>
        <v>21</v>
      </c>
      <c r="CH80" s="2387">
        <f t="shared" si="334"/>
        <v>99</v>
      </c>
      <c r="CI80" s="2233">
        <f t="shared" si="335"/>
        <v>0.17499999999999999</v>
      </c>
      <c r="CM80" s="1876">
        <v>10</v>
      </c>
      <c r="CN80" s="1877">
        <v>10</v>
      </c>
      <c r="CO80" s="1823">
        <v>10</v>
      </c>
      <c r="CP80" s="1744">
        <v>10</v>
      </c>
      <c r="CQ80" s="1744">
        <v>10</v>
      </c>
      <c r="CR80" s="1745">
        <v>10</v>
      </c>
      <c r="CS80" s="1744">
        <v>10</v>
      </c>
      <c r="CT80" s="1744">
        <v>10</v>
      </c>
      <c r="CU80" s="1745">
        <v>10</v>
      </c>
      <c r="CV80" s="1744">
        <v>10</v>
      </c>
      <c r="CW80" s="1744">
        <v>10</v>
      </c>
      <c r="CX80" s="1745">
        <v>10</v>
      </c>
      <c r="CY80" s="5734">
        <v>120</v>
      </c>
      <c r="CZ80" s="5735"/>
      <c r="DA80" s="3631">
        <v>10</v>
      </c>
      <c r="DB80" s="3631">
        <v>11</v>
      </c>
      <c r="DC80" s="4326">
        <f t="shared" ref="DC80:DC86" si="385">DB80-DA80</f>
        <v>1</v>
      </c>
      <c r="DD80" s="4327">
        <f t="shared" si="336"/>
        <v>1.1000000000000001</v>
      </c>
      <c r="DE80" s="4679">
        <f t="shared" si="267"/>
        <v>115</v>
      </c>
      <c r="DF80" s="4093">
        <f t="shared" si="337"/>
        <v>5</v>
      </c>
      <c r="DG80" s="1747">
        <f t="shared" si="338"/>
        <v>0.95833333333333337</v>
      </c>
      <c r="DH80" s="6372">
        <v>120</v>
      </c>
      <c r="DI80" s="6373"/>
      <c r="DJ80" s="4734">
        <v>10</v>
      </c>
      <c r="DK80" s="4734">
        <v>11</v>
      </c>
      <c r="DL80" s="4682">
        <f t="shared" si="339"/>
        <v>-1</v>
      </c>
      <c r="DM80" s="4683">
        <f t="shared" si="340"/>
        <v>1.1000000000000001</v>
      </c>
      <c r="DN80" s="4428">
        <f t="shared" si="341"/>
        <v>126</v>
      </c>
      <c r="DO80" s="4093">
        <f t="shared" si="342"/>
        <v>-6</v>
      </c>
      <c r="DP80" s="1747">
        <f t="shared" si="343"/>
        <v>1.05</v>
      </c>
      <c r="DQ80" s="5738">
        <v>120</v>
      </c>
      <c r="DR80" s="5738"/>
      <c r="DS80" s="2685">
        <v>10</v>
      </c>
      <c r="DT80" s="2685">
        <v>4</v>
      </c>
      <c r="DU80" s="4502">
        <f t="shared" si="344"/>
        <v>6</v>
      </c>
      <c r="DV80" s="2684">
        <f t="shared" si="345"/>
        <v>0.4</v>
      </c>
      <c r="DW80" s="2683">
        <f t="shared" si="346"/>
        <v>130</v>
      </c>
      <c r="DX80" s="4093">
        <f t="shared" si="347"/>
        <v>-10</v>
      </c>
      <c r="DY80" s="1747">
        <f t="shared" si="348"/>
        <v>1.0833333333333333</v>
      </c>
      <c r="DZ80" s="5734">
        <v>120</v>
      </c>
      <c r="EA80" s="5735"/>
      <c r="EB80" s="3223">
        <v>10</v>
      </c>
      <c r="EC80" s="3223">
        <v>16</v>
      </c>
      <c r="ED80" s="1782">
        <f t="shared" ref="ED80:ED86" si="386">EC80-EB80</f>
        <v>6</v>
      </c>
      <c r="EE80" s="1736">
        <f t="shared" si="349"/>
        <v>1.6</v>
      </c>
      <c r="EF80" s="3277">
        <f t="shared" si="350"/>
        <v>85</v>
      </c>
      <c r="EG80" s="1735">
        <f t="shared" si="351"/>
        <v>35</v>
      </c>
      <c r="EH80" s="1736">
        <f t="shared" si="352"/>
        <v>0.70833333333333337</v>
      </c>
      <c r="EI80" s="6372">
        <v>120</v>
      </c>
      <c r="EJ80" s="6373"/>
      <c r="EK80" s="3388">
        <v>10</v>
      </c>
      <c r="EL80" s="3388">
        <v>6</v>
      </c>
      <c r="EM80" s="1782">
        <f t="shared" si="353"/>
        <v>4</v>
      </c>
      <c r="EN80" s="1736">
        <f t="shared" si="354"/>
        <v>0.6</v>
      </c>
      <c r="EO80" s="3016">
        <f t="shared" si="355"/>
        <v>91</v>
      </c>
      <c r="EP80" s="1735">
        <f t="shared" si="356"/>
        <v>29</v>
      </c>
      <c r="EQ80" s="1736">
        <f t="shared" si="357"/>
        <v>0.7583333333333333</v>
      </c>
      <c r="ER80" s="5738">
        <v>120</v>
      </c>
      <c r="ES80" s="5738"/>
      <c r="ET80" s="3622">
        <v>10</v>
      </c>
      <c r="EU80" s="3622">
        <v>13</v>
      </c>
      <c r="EV80" s="1735">
        <f t="shared" si="358"/>
        <v>-3</v>
      </c>
      <c r="EW80" s="1736">
        <f t="shared" si="359"/>
        <v>1.3</v>
      </c>
      <c r="EX80" s="3621">
        <f t="shared" si="360"/>
        <v>104</v>
      </c>
      <c r="EY80" s="1735">
        <f t="shared" si="361"/>
        <v>16</v>
      </c>
      <c r="EZ80" s="1736">
        <f t="shared" si="362"/>
        <v>0.8666666666666667</v>
      </c>
      <c r="FA80" s="6768">
        <v>120</v>
      </c>
      <c r="FB80" s="6768"/>
      <c r="FC80" s="2522">
        <v>10</v>
      </c>
      <c r="FD80" s="2522">
        <v>16</v>
      </c>
      <c r="FE80" s="1735">
        <f t="shared" ref="FE80:FE86" si="387">FD80-FC80</f>
        <v>6</v>
      </c>
      <c r="FF80" s="1736">
        <f t="shared" si="363"/>
        <v>1.6</v>
      </c>
      <c r="FG80" s="1737">
        <f t="shared" si="364"/>
        <v>37</v>
      </c>
      <c r="FH80" s="1735">
        <f t="shared" si="365"/>
        <v>83</v>
      </c>
      <c r="FI80" s="1736">
        <f t="shared" si="366"/>
        <v>0.30833333333333335</v>
      </c>
      <c r="FJ80" s="6768">
        <v>120</v>
      </c>
      <c r="FK80" s="6768"/>
      <c r="FL80" s="2522">
        <v>10</v>
      </c>
      <c r="FM80" s="2522">
        <v>14</v>
      </c>
      <c r="FN80" s="1735">
        <f t="shared" si="367"/>
        <v>-4</v>
      </c>
      <c r="FO80" s="1736">
        <f t="shared" si="368"/>
        <v>1.4</v>
      </c>
      <c r="FP80" s="1702">
        <f t="shared" si="369"/>
        <v>51</v>
      </c>
      <c r="FQ80" s="1735">
        <f t="shared" si="370"/>
        <v>69</v>
      </c>
      <c r="FR80" s="1736">
        <f t="shared" si="371"/>
        <v>0.42499999999999999</v>
      </c>
      <c r="FS80" s="6768">
        <v>120</v>
      </c>
      <c r="FT80" s="6768"/>
      <c r="FU80" s="2522">
        <v>10</v>
      </c>
      <c r="FV80" s="2522">
        <v>18</v>
      </c>
      <c r="FW80" s="1735">
        <f t="shared" si="372"/>
        <v>-8</v>
      </c>
      <c r="FX80" s="1736">
        <f t="shared" si="373"/>
        <v>1.8</v>
      </c>
      <c r="FY80" s="1733">
        <f t="shared" si="374"/>
        <v>69</v>
      </c>
      <c r="FZ80" s="1735">
        <f t="shared" si="375"/>
        <v>51</v>
      </c>
      <c r="GA80" s="1736">
        <f t="shared" si="376"/>
        <v>0.57499999999999996</v>
      </c>
      <c r="GB80" s="3169">
        <f t="shared" si="377"/>
        <v>0.13333333333333341</v>
      </c>
      <c r="GC80" s="2219">
        <v>0</v>
      </c>
      <c r="GD80" s="1895">
        <v>1</v>
      </c>
      <c r="GE80" s="2105" t="s">
        <v>51</v>
      </c>
      <c r="GF80" s="2105" t="s">
        <v>52</v>
      </c>
      <c r="GG80" s="2105" t="s">
        <v>19</v>
      </c>
      <c r="GH80" s="2105" t="s">
        <v>20</v>
      </c>
      <c r="GI80" s="2105" t="s">
        <v>16</v>
      </c>
      <c r="GJ80" s="2105" t="s">
        <v>16</v>
      </c>
      <c r="GK80" s="2105" t="s">
        <v>20</v>
      </c>
      <c r="GL80" s="2121" t="s">
        <v>20</v>
      </c>
      <c r="GM80" s="219" t="s">
        <v>1500</v>
      </c>
      <c r="GN80" s="435" t="s">
        <v>799</v>
      </c>
      <c r="GO80" s="1721">
        <v>120</v>
      </c>
      <c r="GP80" s="1721">
        <v>30</v>
      </c>
      <c r="GQ80" s="2086">
        <v>21</v>
      </c>
      <c r="GR80" s="2086">
        <v>9</v>
      </c>
      <c r="GS80" s="1895">
        <v>0.7</v>
      </c>
      <c r="GT80" s="2086">
        <v>21</v>
      </c>
      <c r="GU80" s="2086">
        <v>99</v>
      </c>
      <c r="GV80" s="1895">
        <v>0.17499999999999999</v>
      </c>
    </row>
    <row r="81" spans="1:204" ht="120" x14ac:dyDescent="0.25">
      <c r="A81" s="740"/>
      <c r="B81" s="7201"/>
      <c r="C81" s="7154"/>
      <c r="D81" s="7147"/>
      <c r="E81" s="7156"/>
      <c r="F81" s="7144"/>
      <c r="G81" s="7144"/>
      <c r="H81" s="7144"/>
      <c r="I81" s="7144"/>
      <c r="J81" s="7144"/>
      <c r="K81" s="7144"/>
      <c r="L81" s="7144"/>
      <c r="M81" s="7144"/>
      <c r="N81" s="7144"/>
      <c r="O81" s="7144"/>
      <c r="P81" s="7114"/>
      <c r="Q81" s="7114"/>
      <c r="R81" s="7203"/>
      <c r="S81" s="7114"/>
      <c r="T81" s="7114"/>
      <c r="U81" s="7122"/>
      <c r="V81" s="7114"/>
      <c r="W81" s="7248"/>
      <c r="X81" s="7204"/>
      <c r="Y81" s="2121" t="s">
        <v>19</v>
      </c>
      <c r="Z81" s="504" t="s">
        <v>1501</v>
      </c>
      <c r="AA81" s="5500" t="s">
        <v>1121</v>
      </c>
      <c r="AB81" s="414">
        <v>125</v>
      </c>
      <c r="AC81" s="157">
        <v>30</v>
      </c>
      <c r="AD81" s="158">
        <f t="shared" si="378"/>
        <v>0.24</v>
      </c>
      <c r="AE81" s="157">
        <v>32</v>
      </c>
      <c r="AF81" s="158">
        <f t="shared" si="379"/>
        <v>0.25600000000000001</v>
      </c>
      <c r="AG81" s="157">
        <v>33</v>
      </c>
      <c r="AH81" s="158">
        <f t="shared" si="380"/>
        <v>0.26400000000000001</v>
      </c>
      <c r="AI81" s="157">
        <v>30</v>
      </c>
      <c r="AJ81" s="159">
        <f t="shared" si="381"/>
        <v>0.24</v>
      </c>
      <c r="AK81" s="1228">
        <f t="shared" si="315"/>
        <v>1</v>
      </c>
      <c r="AL81" s="2306" t="s">
        <v>19</v>
      </c>
      <c r="AM81" s="1246" t="s">
        <v>3670</v>
      </c>
      <c r="AN81" s="1246" t="s">
        <v>2857</v>
      </c>
      <c r="AO81" s="1039" t="s">
        <v>2843</v>
      </c>
      <c r="AP81" s="1039" t="s">
        <v>2844</v>
      </c>
      <c r="AQ81" s="1039">
        <v>100</v>
      </c>
      <c r="AR81" s="1039" t="s">
        <v>1121</v>
      </c>
      <c r="AS81" s="1039" t="s">
        <v>2776</v>
      </c>
      <c r="AT81" s="2274"/>
      <c r="AU81" s="1120" t="s">
        <v>1704</v>
      </c>
      <c r="AV81" s="6429">
        <v>125</v>
      </c>
      <c r="AW81" s="6430"/>
      <c r="AX81" s="4431">
        <f t="shared" si="316"/>
        <v>30</v>
      </c>
      <c r="AY81" s="4431">
        <f t="shared" si="317"/>
        <v>17</v>
      </c>
      <c r="AZ81" s="4411">
        <f t="shared" si="318"/>
        <v>13</v>
      </c>
      <c r="BA81" s="4680">
        <f t="shared" si="319"/>
        <v>0.56666666666666665</v>
      </c>
      <c r="BB81" s="4432">
        <f t="shared" si="244"/>
        <v>219</v>
      </c>
      <c r="BC81" s="4104">
        <f t="shared" si="320"/>
        <v>-94</v>
      </c>
      <c r="BD81" s="1747">
        <f t="shared" si="321"/>
        <v>1.752</v>
      </c>
      <c r="BE81" s="4713">
        <f t="shared" si="322"/>
        <v>0</v>
      </c>
      <c r="BF81" s="6460">
        <v>125</v>
      </c>
      <c r="BG81" s="6461"/>
      <c r="BH81" s="3782">
        <f t="shared" si="382"/>
        <v>33</v>
      </c>
      <c r="BI81" s="3782">
        <f t="shared" si="383"/>
        <v>78</v>
      </c>
      <c r="BJ81" s="4061">
        <f t="shared" si="323"/>
        <v>-45</v>
      </c>
      <c r="BK81" s="4063">
        <f t="shared" si="324"/>
        <v>2.3636363636363638</v>
      </c>
      <c r="BL81" s="3732">
        <f t="shared" si="325"/>
        <v>202</v>
      </c>
      <c r="BM81" s="3122">
        <f t="shared" si="326"/>
        <v>-77</v>
      </c>
      <c r="BN81" s="1747">
        <f t="shared" si="327"/>
        <v>1.6160000000000001</v>
      </c>
      <c r="BO81" s="2777">
        <f t="shared" si="328"/>
        <v>0</v>
      </c>
      <c r="BP81" s="3494"/>
      <c r="BQ81" s="6786">
        <v>125</v>
      </c>
      <c r="BR81" s="6787"/>
      <c r="BS81" s="3620">
        <f t="shared" si="384"/>
        <v>32</v>
      </c>
      <c r="BT81" s="2576">
        <f t="shared" si="384"/>
        <v>103</v>
      </c>
      <c r="BU81" s="2987">
        <f t="shared" si="255"/>
        <v>-71</v>
      </c>
      <c r="BV81" s="1747">
        <f t="shared" si="256"/>
        <v>3.21875</v>
      </c>
      <c r="BW81" s="2234">
        <f t="shared" si="314"/>
        <v>124</v>
      </c>
      <c r="BX81" s="2991">
        <f t="shared" si="258"/>
        <v>1</v>
      </c>
      <c r="BY81" s="1747">
        <f t="shared" si="259"/>
        <v>0.99199999999999999</v>
      </c>
      <c r="BZ81" s="3151"/>
      <c r="CA81" s="6786">
        <v>125</v>
      </c>
      <c r="CB81" s="6787"/>
      <c r="CC81" s="2745">
        <v>30</v>
      </c>
      <c r="CD81" s="2576">
        <v>21</v>
      </c>
      <c r="CE81" s="2359">
        <f t="shared" si="331"/>
        <v>9</v>
      </c>
      <c r="CF81" s="2233">
        <f t="shared" si="332"/>
        <v>0.7</v>
      </c>
      <c r="CG81" s="2234">
        <f t="shared" si="333"/>
        <v>21</v>
      </c>
      <c r="CH81" s="2387">
        <f t="shared" si="334"/>
        <v>104</v>
      </c>
      <c r="CI81" s="2233">
        <f t="shared" si="335"/>
        <v>0.16800000000000001</v>
      </c>
      <c r="CM81" s="1876">
        <v>10</v>
      </c>
      <c r="CN81" s="1877">
        <v>10</v>
      </c>
      <c r="CO81" s="1823">
        <v>10</v>
      </c>
      <c r="CP81" s="1744">
        <v>11</v>
      </c>
      <c r="CQ81" s="1744">
        <v>11</v>
      </c>
      <c r="CR81" s="1745">
        <v>10</v>
      </c>
      <c r="CS81" s="1744">
        <v>10</v>
      </c>
      <c r="CT81" s="1744">
        <v>12</v>
      </c>
      <c r="CU81" s="1745">
        <v>11</v>
      </c>
      <c r="CV81" s="1744">
        <v>10</v>
      </c>
      <c r="CW81" s="1744">
        <v>10</v>
      </c>
      <c r="CX81" s="1745">
        <v>10</v>
      </c>
      <c r="CY81" s="5735">
        <v>125</v>
      </c>
      <c r="CZ81" s="5789"/>
      <c r="DA81" s="3631">
        <v>10</v>
      </c>
      <c r="DB81" s="3631">
        <v>11</v>
      </c>
      <c r="DC81" s="4326">
        <f t="shared" si="385"/>
        <v>1</v>
      </c>
      <c r="DD81" s="4327">
        <f t="shared" si="336"/>
        <v>1.1000000000000001</v>
      </c>
      <c r="DE81" s="4679">
        <f t="shared" si="267"/>
        <v>213</v>
      </c>
      <c r="DF81" s="4093">
        <f t="shared" si="337"/>
        <v>-88</v>
      </c>
      <c r="DG81" s="1747">
        <f t="shared" si="338"/>
        <v>1.704</v>
      </c>
      <c r="DH81" s="6373">
        <v>125</v>
      </c>
      <c r="DI81" s="6374"/>
      <c r="DJ81" s="4734">
        <v>10</v>
      </c>
      <c r="DK81" s="4734">
        <v>6</v>
      </c>
      <c r="DL81" s="4682">
        <f t="shared" si="339"/>
        <v>4</v>
      </c>
      <c r="DM81" s="4683">
        <f t="shared" si="340"/>
        <v>0.6</v>
      </c>
      <c r="DN81" s="4428">
        <f t="shared" si="341"/>
        <v>219</v>
      </c>
      <c r="DO81" s="4093">
        <f t="shared" si="342"/>
        <v>-94</v>
      </c>
      <c r="DP81" s="1747">
        <f t="shared" si="343"/>
        <v>1.752</v>
      </c>
      <c r="DQ81" s="5763">
        <v>125</v>
      </c>
      <c r="DR81" s="5764"/>
      <c r="DS81" s="2685">
        <v>10</v>
      </c>
      <c r="DT81" s="2685">
        <v>0</v>
      </c>
      <c r="DU81" s="4502">
        <f t="shared" si="344"/>
        <v>10</v>
      </c>
      <c r="DV81" s="2684">
        <f t="shared" si="345"/>
        <v>0</v>
      </c>
      <c r="DW81" s="2683">
        <f t="shared" si="346"/>
        <v>219</v>
      </c>
      <c r="DX81" s="4093">
        <f t="shared" si="347"/>
        <v>-94</v>
      </c>
      <c r="DY81" s="1747">
        <f t="shared" si="348"/>
        <v>1.752</v>
      </c>
      <c r="DZ81" s="5735">
        <v>125</v>
      </c>
      <c r="EA81" s="5789"/>
      <c r="EB81" s="3223">
        <v>10</v>
      </c>
      <c r="EC81" s="3223">
        <v>31</v>
      </c>
      <c r="ED81" s="1782">
        <f t="shared" si="386"/>
        <v>21</v>
      </c>
      <c r="EE81" s="1736">
        <f t="shared" si="349"/>
        <v>3.1</v>
      </c>
      <c r="EF81" s="3277">
        <f t="shared" si="350"/>
        <v>155</v>
      </c>
      <c r="EG81" s="1735">
        <f t="shared" si="351"/>
        <v>-30</v>
      </c>
      <c r="EH81" s="1736">
        <f t="shared" si="352"/>
        <v>1.24</v>
      </c>
      <c r="EI81" s="6373">
        <v>125</v>
      </c>
      <c r="EJ81" s="6374"/>
      <c r="EK81" s="3388">
        <v>12</v>
      </c>
      <c r="EL81" s="3388">
        <v>25</v>
      </c>
      <c r="EM81" s="1782">
        <f t="shared" si="353"/>
        <v>-13</v>
      </c>
      <c r="EN81" s="1736">
        <f t="shared" si="354"/>
        <v>2.0833333333333335</v>
      </c>
      <c r="EO81" s="3016">
        <f t="shared" si="355"/>
        <v>180</v>
      </c>
      <c r="EP81" s="1735">
        <f t="shared" si="356"/>
        <v>-55</v>
      </c>
      <c r="EQ81" s="1736">
        <f t="shared" si="357"/>
        <v>1.44</v>
      </c>
      <c r="ER81" s="5763">
        <v>125</v>
      </c>
      <c r="ES81" s="5764"/>
      <c r="ET81" s="3622">
        <v>11</v>
      </c>
      <c r="EU81" s="3622">
        <v>22</v>
      </c>
      <c r="EV81" s="1735">
        <f t="shared" si="358"/>
        <v>-11</v>
      </c>
      <c r="EW81" s="1736">
        <f t="shared" si="359"/>
        <v>2</v>
      </c>
      <c r="EX81" s="3621">
        <f t="shared" si="360"/>
        <v>202</v>
      </c>
      <c r="EY81" s="1735">
        <f t="shared" si="361"/>
        <v>-77</v>
      </c>
      <c r="EZ81" s="1736">
        <f t="shared" si="362"/>
        <v>1.6160000000000001</v>
      </c>
      <c r="FA81" s="6786">
        <v>125</v>
      </c>
      <c r="FB81" s="6787"/>
      <c r="FC81" s="2522">
        <v>11</v>
      </c>
      <c r="FD81" s="2522">
        <v>30</v>
      </c>
      <c r="FE81" s="1735">
        <f t="shared" si="387"/>
        <v>19</v>
      </c>
      <c r="FF81" s="1736">
        <f t="shared" si="363"/>
        <v>2.7272727272727271</v>
      </c>
      <c r="FG81" s="1737">
        <f t="shared" si="364"/>
        <v>51</v>
      </c>
      <c r="FH81" s="1735">
        <f t="shared" si="365"/>
        <v>74</v>
      </c>
      <c r="FI81" s="1736">
        <f t="shared" si="366"/>
        <v>0.40799999999999997</v>
      </c>
      <c r="FJ81" s="6786">
        <v>125</v>
      </c>
      <c r="FK81" s="6787"/>
      <c r="FL81" s="2522">
        <v>11</v>
      </c>
      <c r="FM81" s="2522">
        <v>41</v>
      </c>
      <c r="FN81" s="1735">
        <f t="shared" si="367"/>
        <v>-30</v>
      </c>
      <c r="FO81" s="1736">
        <f t="shared" si="368"/>
        <v>3.7272727272727271</v>
      </c>
      <c r="FP81" s="1702">
        <f t="shared" si="369"/>
        <v>92</v>
      </c>
      <c r="FQ81" s="1735">
        <f t="shared" si="370"/>
        <v>33</v>
      </c>
      <c r="FR81" s="1736">
        <f t="shared" si="371"/>
        <v>0.73599999999999999</v>
      </c>
      <c r="FS81" s="6786">
        <v>125</v>
      </c>
      <c r="FT81" s="6787"/>
      <c r="FU81" s="2589">
        <v>10</v>
      </c>
      <c r="FV81" s="2522">
        <v>32</v>
      </c>
      <c r="FW81" s="1735">
        <f t="shared" si="372"/>
        <v>-22</v>
      </c>
      <c r="FX81" s="1736">
        <f t="shared" si="373"/>
        <v>3.2</v>
      </c>
      <c r="FY81" s="1733">
        <f t="shared" si="374"/>
        <v>124</v>
      </c>
      <c r="FZ81" s="1735">
        <f t="shared" si="375"/>
        <v>1</v>
      </c>
      <c r="GA81" s="1736">
        <f t="shared" si="376"/>
        <v>0.99199999999999999</v>
      </c>
      <c r="GB81" s="3169">
        <f t="shared" si="377"/>
        <v>0.248</v>
      </c>
      <c r="GC81" s="2219">
        <v>0</v>
      </c>
      <c r="GD81" s="1895">
        <v>1</v>
      </c>
      <c r="GE81" s="2105" t="s">
        <v>51</v>
      </c>
      <c r="GF81" s="2105" t="s">
        <v>52</v>
      </c>
      <c r="GG81" s="2105" t="s">
        <v>19</v>
      </c>
      <c r="GH81" s="2105" t="s">
        <v>20</v>
      </c>
      <c r="GI81" s="2105" t="s">
        <v>16</v>
      </c>
      <c r="GJ81" s="2105" t="s">
        <v>16</v>
      </c>
      <c r="GK81" s="2105" t="s">
        <v>20</v>
      </c>
      <c r="GL81" s="2121" t="s">
        <v>19</v>
      </c>
      <c r="GM81" s="219" t="s">
        <v>1501</v>
      </c>
      <c r="GN81" s="1968" t="s">
        <v>1121</v>
      </c>
      <c r="GO81" s="1721">
        <v>125</v>
      </c>
      <c r="GP81" s="1721">
        <v>30</v>
      </c>
      <c r="GQ81" s="2086">
        <v>21</v>
      </c>
      <c r="GR81" s="2086">
        <v>9</v>
      </c>
      <c r="GS81" s="1895">
        <v>0.7</v>
      </c>
      <c r="GT81" s="2086">
        <v>21</v>
      </c>
      <c r="GU81" s="2086">
        <v>104</v>
      </c>
      <c r="GV81" s="1895">
        <v>0.16800000000000001</v>
      </c>
    </row>
    <row r="82" spans="1:204" ht="38.25" x14ac:dyDescent="0.25">
      <c r="A82" s="740"/>
      <c r="B82" s="7201"/>
      <c r="C82" s="7154"/>
      <c r="D82" s="7147"/>
      <c r="E82" s="7156"/>
      <c r="F82" s="7144"/>
      <c r="G82" s="7144"/>
      <c r="H82" s="7144"/>
      <c r="I82" s="7144"/>
      <c r="J82" s="7144"/>
      <c r="K82" s="7144"/>
      <c r="L82" s="7144"/>
      <c r="M82" s="7144"/>
      <c r="N82" s="7144"/>
      <c r="O82" s="7144"/>
      <c r="P82" s="7114"/>
      <c r="Q82" s="7114"/>
      <c r="R82" s="7203"/>
      <c r="S82" s="7114"/>
      <c r="T82" s="7114"/>
      <c r="U82" s="7122"/>
      <c r="V82" s="7114"/>
      <c r="W82" s="7248"/>
      <c r="X82" s="7204"/>
      <c r="Y82" s="2121" t="s">
        <v>29</v>
      </c>
      <c r="Z82" s="504" t="s">
        <v>1502</v>
      </c>
      <c r="AA82" s="5498" t="s">
        <v>1098</v>
      </c>
      <c r="AB82" s="414">
        <v>11000</v>
      </c>
      <c r="AC82" s="157">
        <v>3000</v>
      </c>
      <c r="AD82" s="158">
        <f t="shared" si="378"/>
        <v>0.27272727272727271</v>
      </c>
      <c r="AE82" s="157">
        <v>2500</v>
      </c>
      <c r="AF82" s="158">
        <f t="shared" si="379"/>
        <v>0.22727272727272727</v>
      </c>
      <c r="AG82" s="157">
        <v>3000</v>
      </c>
      <c r="AH82" s="158">
        <f t="shared" si="380"/>
        <v>0.27272727272727271</v>
      </c>
      <c r="AI82" s="157">
        <v>2500</v>
      </c>
      <c r="AJ82" s="159">
        <f t="shared" si="381"/>
        <v>0.22727272727272727</v>
      </c>
      <c r="AK82" s="183">
        <f t="shared" si="315"/>
        <v>1</v>
      </c>
      <c r="AL82" s="2306" t="s">
        <v>29</v>
      </c>
      <c r="AM82" s="971" t="s">
        <v>2845</v>
      </c>
      <c r="AN82" s="971" t="s">
        <v>2847</v>
      </c>
      <c r="AO82" s="1039" t="s">
        <v>2846</v>
      </c>
      <c r="AP82" s="1039" t="s">
        <v>2848</v>
      </c>
      <c r="AQ82" s="1039">
        <v>100</v>
      </c>
      <c r="AR82" s="1039" t="s">
        <v>1098</v>
      </c>
      <c r="AS82" s="1996" t="s">
        <v>2776</v>
      </c>
      <c r="AT82" s="2274"/>
      <c r="AU82" s="1120" t="s">
        <v>1704</v>
      </c>
      <c r="AV82" s="6428">
        <v>11000</v>
      </c>
      <c r="AW82" s="6428"/>
      <c r="AX82" s="4431">
        <f t="shared" si="316"/>
        <v>2500</v>
      </c>
      <c r="AY82" s="4431">
        <f t="shared" si="317"/>
        <v>4344</v>
      </c>
      <c r="AZ82" s="4411">
        <f t="shared" si="318"/>
        <v>-1844</v>
      </c>
      <c r="BA82" s="4680">
        <f t="shared" si="319"/>
        <v>1.7376</v>
      </c>
      <c r="BB82" s="4432">
        <f t="shared" si="244"/>
        <v>22677</v>
      </c>
      <c r="BC82" s="4104">
        <f t="shared" si="320"/>
        <v>-11677</v>
      </c>
      <c r="BD82" s="1747">
        <f t="shared" si="321"/>
        <v>2.0615454545454543</v>
      </c>
      <c r="BE82" s="4849">
        <f t="shared" si="322"/>
        <v>0</v>
      </c>
      <c r="BF82" s="6467">
        <v>11000</v>
      </c>
      <c r="BG82" s="6467"/>
      <c r="BH82" s="3782">
        <f t="shared" si="382"/>
        <v>3000</v>
      </c>
      <c r="BI82" s="3782">
        <f t="shared" si="383"/>
        <v>5600</v>
      </c>
      <c r="BJ82" s="4061">
        <f t="shared" si="323"/>
        <v>-2600</v>
      </c>
      <c r="BK82" s="4063">
        <f t="shared" si="324"/>
        <v>1.8666666666666667</v>
      </c>
      <c r="BL82" s="3732">
        <f t="shared" si="325"/>
        <v>18333</v>
      </c>
      <c r="BM82" s="3122">
        <f t="shared" si="326"/>
        <v>-7333</v>
      </c>
      <c r="BN82" s="1747">
        <f t="shared" si="327"/>
        <v>1.6666363636363637</v>
      </c>
      <c r="BO82" s="2777">
        <f t="shared" si="328"/>
        <v>0</v>
      </c>
      <c r="BP82" s="3494"/>
      <c r="BQ82" s="6768">
        <v>11000</v>
      </c>
      <c r="BR82" s="6768"/>
      <c r="BS82" s="2576">
        <f t="shared" si="384"/>
        <v>2500</v>
      </c>
      <c r="BT82" s="2576">
        <f t="shared" si="384"/>
        <v>6980</v>
      </c>
      <c r="BU82" s="2987">
        <f t="shared" si="255"/>
        <v>-4480</v>
      </c>
      <c r="BV82" s="1747">
        <f t="shared" si="256"/>
        <v>2.7919999999999998</v>
      </c>
      <c r="BW82" s="2234">
        <f t="shared" si="314"/>
        <v>12733</v>
      </c>
      <c r="BX82" s="2991">
        <f t="shared" si="258"/>
        <v>-1733</v>
      </c>
      <c r="BY82" s="1747">
        <f t="shared" si="259"/>
        <v>1.1575454545454547</v>
      </c>
      <c r="BZ82" s="3151"/>
      <c r="CA82" s="6768">
        <v>11000</v>
      </c>
      <c r="CB82" s="6768"/>
      <c r="CC82" s="2576">
        <v>3000</v>
      </c>
      <c r="CD82" s="2576">
        <v>5753</v>
      </c>
      <c r="CE82" s="2359">
        <f t="shared" si="331"/>
        <v>-2753</v>
      </c>
      <c r="CF82" s="2233">
        <f t="shared" si="332"/>
        <v>1.9176666666666666</v>
      </c>
      <c r="CG82" s="2234">
        <f t="shared" si="333"/>
        <v>5753</v>
      </c>
      <c r="CH82" s="2387">
        <f t="shared" si="334"/>
        <v>5247</v>
      </c>
      <c r="CI82" s="2233">
        <f t="shared" si="335"/>
        <v>0.52300000000000002</v>
      </c>
      <c r="CM82" s="1876">
        <v>1000</v>
      </c>
      <c r="CN82" s="1877">
        <v>1000</v>
      </c>
      <c r="CO82" s="1823">
        <v>1000</v>
      </c>
      <c r="CP82" s="1744">
        <v>900</v>
      </c>
      <c r="CQ82" s="1744">
        <v>800</v>
      </c>
      <c r="CR82" s="1745">
        <v>800</v>
      </c>
      <c r="CS82" s="1744">
        <v>1000</v>
      </c>
      <c r="CT82" s="1744">
        <v>1000</v>
      </c>
      <c r="CU82" s="1745">
        <v>1000</v>
      </c>
      <c r="CV82" s="1744">
        <v>900</v>
      </c>
      <c r="CW82" s="1744">
        <v>800</v>
      </c>
      <c r="CX82" s="1745">
        <v>800</v>
      </c>
      <c r="CY82" s="5734">
        <v>11000</v>
      </c>
      <c r="CZ82" s="5735"/>
      <c r="DA82" s="3631">
        <v>900</v>
      </c>
      <c r="DB82" s="3631">
        <v>1583</v>
      </c>
      <c r="DC82" s="4326">
        <f t="shared" si="385"/>
        <v>683</v>
      </c>
      <c r="DD82" s="4327">
        <f t="shared" si="336"/>
        <v>1.7588888888888889</v>
      </c>
      <c r="DE82" s="4679">
        <f t="shared" si="267"/>
        <v>19916</v>
      </c>
      <c r="DF82" s="4093">
        <f t="shared" si="337"/>
        <v>-8916</v>
      </c>
      <c r="DG82" s="1747">
        <f t="shared" si="338"/>
        <v>1.8105454545454545</v>
      </c>
      <c r="DH82" s="6372">
        <v>11000</v>
      </c>
      <c r="DI82" s="6373"/>
      <c r="DJ82" s="4734">
        <v>800</v>
      </c>
      <c r="DK82" s="4734">
        <v>1920</v>
      </c>
      <c r="DL82" s="4682">
        <f t="shared" si="339"/>
        <v>-1120</v>
      </c>
      <c r="DM82" s="4683">
        <f t="shared" si="340"/>
        <v>2.4</v>
      </c>
      <c r="DN82" s="4428">
        <f t="shared" si="341"/>
        <v>21836</v>
      </c>
      <c r="DO82" s="4093">
        <f t="shared" si="342"/>
        <v>-10836</v>
      </c>
      <c r="DP82" s="1747">
        <f t="shared" si="343"/>
        <v>1.985090909090909</v>
      </c>
      <c r="DQ82" s="5738">
        <v>11000</v>
      </c>
      <c r="DR82" s="5738"/>
      <c r="DS82" s="2685">
        <v>800</v>
      </c>
      <c r="DT82" s="2685">
        <v>841</v>
      </c>
      <c r="DU82" s="4502">
        <f t="shared" si="344"/>
        <v>-41</v>
      </c>
      <c r="DV82" s="2684">
        <f t="shared" si="345"/>
        <v>1.05125</v>
      </c>
      <c r="DW82" s="2683">
        <f t="shared" si="346"/>
        <v>22677</v>
      </c>
      <c r="DX82" s="4093">
        <f t="shared" si="347"/>
        <v>-11677</v>
      </c>
      <c r="DY82" s="1747">
        <f t="shared" si="348"/>
        <v>2.0615454545454543</v>
      </c>
      <c r="DZ82" s="5734">
        <v>11000</v>
      </c>
      <c r="EA82" s="5735"/>
      <c r="EB82" s="3223">
        <v>1000</v>
      </c>
      <c r="EC82" s="3223">
        <v>1473</v>
      </c>
      <c r="ED82" s="1782">
        <f t="shared" si="386"/>
        <v>473</v>
      </c>
      <c r="EE82" s="1736">
        <f t="shared" si="349"/>
        <v>1.4730000000000001</v>
      </c>
      <c r="EF82" s="3277">
        <f t="shared" si="350"/>
        <v>14206</v>
      </c>
      <c r="EG82" s="1735">
        <f t="shared" si="351"/>
        <v>-3206</v>
      </c>
      <c r="EH82" s="1736">
        <f t="shared" si="352"/>
        <v>1.2914545454545454</v>
      </c>
      <c r="EI82" s="6372">
        <v>11000</v>
      </c>
      <c r="EJ82" s="6373"/>
      <c r="EK82" s="3388">
        <v>1000</v>
      </c>
      <c r="EL82" s="3388">
        <v>1302</v>
      </c>
      <c r="EM82" s="1782">
        <f t="shared" si="353"/>
        <v>-302</v>
      </c>
      <c r="EN82" s="1736">
        <f t="shared" si="354"/>
        <v>1.302</v>
      </c>
      <c r="EO82" s="3016">
        <f t="shared" si="355"/>
        <v>15508</v>
      </c>
      <c r="EP82" s="1735">
        <f t="shared" si="356"/>
        <v>-4508</v>
      </c>
      <c r="EQ82" s="1736">
        <f t="shared" si="357"/>
        <v>1.4098181818181819</v>
      </c>
      <c r="ER82" s="5738">
        <v>11000</v>
      </c>
      <c r="ES82" s="5738"/>
      <c r="ET82" s="3622">
        <v>1000</v>
      </c>
      <c r="EU82" s="3622">
        <v>2825</v>
      </c>
      <c r="EV82" s="1735">
        <f t="shared" si="358"/>
        <v>-1825</v>
      </c>
      <c r="EW82" s="1736">
        <f t="shared" si="359"/>
        <v>2.8250000000000002</v>
      </c>
      <c r="EX82" s="3621">
        <f t="shared" si="360"/>
        <v>18333</v>
      </c>
      <c r="EY82" s="1735">
        <f t="shared" si="361"/>
        <v>-7333</v>
      </c>
      <c r="EZ82" s="1736">
        <f t="shared" si="362"/>
        <v>1.6666363636363637</v>
      </c>
      <c r="FA82" s="6768">
        <v>11000</v>
      </c>
      <c r="FB82" s="6768"/>
      <c r="FC82" s="2522">
        <v>900</v>
      </c>
      <c r="FD82" s="2522">
        <v>2592</v>
      </c>
      <c r="FE82" s="1735">
        <f t="shared" si="387"/>
        <v>1692</v>
      </c>
      <c r="FF82" s="1736">
        <f t="shared" si="363"/>
        <v>2.88</v>
      </c>
      <c r="FG82" s="1737">
        <f t="shared" si="364"/>
        <v>8345</v>
      </c>
      <c r="FH82" s="1735">
        <f t="shared" si="365"/>
        <v>2655</v>
      </c>
      <c r="FI82" s="1736">
        <f t="shared" si="366"/>
        <v>0.75863636363636366</v>
      </c>
      <c r="FJ82" s="6768">
        <v>11000</v>
      </c>
      <c r="FK82" s="6768"/>
      <c r="FL82" s="2522">
        <v>800</v>
      </c>
      <c r="FM82" s="2522">
        <v>2229</v>
      </c>
      <c r="FN82" s="1735">
        <f t="shared" si="367"/>
        <v>-1429</v>
      </c>
      <c r="FO82" s="1736">
        <f t="shared" si="368"/>
        <v>2.7862499999999999</v>
      </c>
      <c r="FP82" s="1702">
        <f t="shared" si="369"/>
        <v>10574</v>
      </c>
      <c r="FQ82" s="1735">
        <f t="shared" si="370"/>
        <v>426</v>
      </c>
      <c r="FR82" s="1736">
        <f t="shared" si="371"/>
        <v>0.96127272727272728</v>
      </c>
      <c r="FS82" s="6768">
        <v>11000</v>
      </c>
      <c r="FT82" s="6768"/>
      <c r="FU82" s="2522">
        <v>800</v>
      </c>
      <c r="FV82" s="2522">
        <v>2159</v>
      </c>
      <c r="FW82" s="1735">
        <f t="shared" si="372"/>
        <v>-1359</v>
      </c>
      <c r="FX82" s="1736">
        <f t="shared" si="373"/>
        <v>2.69875</v>
      </c>
      <c r="FY82" s="1733">
        <f t="shared" si="374"/>
        <v>12733</v>
      </c>
      <c r="FZ82" s="1735">
        <f t="shared" si="375"/>
        <v>-1733</v>
      </c>
      <c r="GA82" s="1736">
        <f t="shared" si="376"/>
        <v>1.1575454545454547</v>
      </c>
      <c r="GB82" s="3169">
        <f t="shared" si="377"/>
        <v>0.13390909090909076</v>
      </c>
      <c r="GC82" s="2219">
        <v>0</v>
      </c>
      <c r="GD82" s="1895">
        <v>1</v>
      </c>
      <c r="GE82" s="2105" t="s">
        <v>51</v>
      </c>
      <c r="GF82" s="2105" t="s">
        <v>52</v>
      </c>
      <c r="GG82" s="2105" t="s">
        <v>19</v>
      </c>
      <c r="GH82" s="2105" t="s">
        <v>20</v>
      </c>
      <c r="GI82" s="2105" t="s">
        <v>16</v>
      </c>
      <c r="GJ82" s="2105" t="s">
        <v>16</v>
      </c>
      <c r="GK82" s="2105" t="s">
        <v>20</v>
      </c>
      <c r="GL82" s="2121" t="s">
        <v>29</v>
      </c>
      <c r="GM82" s="219" t="s">
        <v>1502</v>
      </c>
      <c r="GN82" s="435" t="s">
        <v>1098</v>
      </c>
      <c r="GO82" s="1721">
        <v>11000</v>
      </c>
      <c r="GP82" s="1721">
        <v>3000</v>
      </c>
      <c r="GQ82" s="2086">
        <v>5753</v>
      </c>
      <c r="GR82" s="2086">
        <v>-2753</v>
      </c>
      <c r="GS82" s="1895">
        <v>1.9176666666666666</v>
      </c>
      <c r="GT82" s="2086">
        <v>5753</v>
      </c>
      <c r="GU82" s="2086">
        <v>5247</v>
      </c>
      <c r="GV82" s="1895">
        <v>0.52300000000000002</v>
      </c>
    </row>
    <row r="83" spans="1:204" ht="63.75" x14ac:dyDescent="0.25">
      <c r="A83" s="740"/>
      <c r="B83" s="7201"/>
      <c r="C83" s="7154"/>
      <c r="D83" s="7147"/>
      <c r="E83" s="7156"/>
      <c r="F83" s="7144"/>
      <c r="G83" s="7144"/>
      <c r="H83" s="7144"/>
      <c r="I83" s="7144"/>
      <c r="J83" s="7144"/>
      <c r="K83" s="7144"/>
      <c r="L83" s="7144"/>
      <c r="M83" s="7144"/>
      <c r="N83" s="7144"/>
      <c r="O83" s="7144"/>
      <c r="P83" s="7114"/>
      <c r="Q83" s="7114"/>
      <c r="R83" s="7203"/>
      <c r="S83" s="7114"/>
      <c r="T83" s="7114"/>
      <c r="U83" s="7122"/>
      <c r="V83" s="7114"/>
      <c r="W83" s="7248"/>
      <c r="X83" s="7204"/>
      <c r="Y83" s="2121" t="s">
        <v>17</v>
      </c>
      <c r="Z83" s="504" t="s">
        <v>1503</v>
      </c>
      <c r="AA83" s="5498" t="s">
        <v>1098</v>
      </c>
      <c r="AB83" s="414">
        <v>1300</v>
      </c>
      <c r="AC83" s="157">
        <v>350</v>
      </c>
      <c r="AD83" s="158">
        <f t="shared" si="378"/>
        <v>0.26923076923076922</v>
      </c>
      <c r="AE83" s="157">
        <v>350</v>
      </c>
      <c r="AF83" s="158">
        <f t="shared" si="379"/>
        <v>0.26923076923076922</v>
      </c>
      <c r="AG83" s="157">
        <v>350</v>
      </c>
      <c r="AH83" s="158">
        <f t="shared" si="380"/>
        <v>0.26923076923076922</v>
      </c>
      <c r="AI83" s="157">
        <v>250</v>
      </c>
      <c r="AJ83" s="159">
        <f t="shared" si="381"/>
        <v>0.19230769230769232</v>
      </c>
      <c r="AK83" s="183">
        <f t="shared" si="315"/>
        <v>1</v>
      </c>
      <c r="AL83" s="2306" t="s">
        <v>17</v>
      </c>
      <c r="AM83" s="971" t="s">
        <v>3671</v>
      </c>
      <c r="AN83" s="971" t="s">
        <v>2850</v>
      </c>
      <c r="AO83" s="1039" t="s">
        <v>2849</v>
      </c>
      <c r="AP83" s="1039" t="s">
        <v>2848</v>
      </c>
      <c r="AQ83" s="1039">
        <v>100</v>
      </c>
      <c r="AR83" s="1039" t="s">
        <v>1098</v>
      </c>
      <c r="AS83" s="1039" t="s">
        <v>2776</v>
      </c>
      <c r="AT83" s="2274"/>
      <c r="AU83" s="1120" t="s">
        <v>1704</v>
      </c>
      <c r="AV83" s="6428">
        <v>1300</v>
      </c>
      <c r="AW83" s="6428"/>
      <c r="AX83" s="4500">
        <f t="shared" si="316"/>
        <v>250</v>
      </c>
      <c r="AY83" s="4431">
        <f t="shared" si="317"/>
        <v>424</v>
      </c>
      <c r="AZ83" s="4411">
        <f t="shared" si="318"/>
        <v>-174</v>
      </c>
      <c r="BA83" s="4680">
        <f t="shared" si="319"/>
        <v>1.696</v>
      </c>
      <c r="BB83" s="4432">
        <f t="shared" si="244"/>
        <v>1951</v>
      </c>
      <c r="BC83" s="4104">
        <f t="shared" si="320"/>
        <v>-651</v>
      </c>
      <c r="BD83" s="1747">
        <f t="shared" si="321"/>
        <v>1.5007692307692309</v>
      </c>
      <c r="BE83" s="4849">
        <f t="shared" si="322"/>
        <v>0</v>
      </c>
      <c r="BF83" s="6467">
        <v>1300</v>
      </c>
      <c r="BG83" s="6467"/>
      <c r="BH83" s="3782">
        <f t="shared" si="382"/>
        <v>350</v>
      </c>
      <c r="BI83" s="3782">
        <f t="shared" si="383"/>
        <v>478</v>
      </c>
      <c r="BJ83" s="4061">
        <f t="shared" si="323"/>
        <v>-128</v>
      </c>
      <c r="BK83" s="4063">
        <f t="shared" si="324"/>
        <v>1.3657142857142857</v>
      </c>
      <c r="BL83" s="3732">
        <f t="shared" si="325"/>
        <v>1527</v>
      </c>
      <c r="BM83" s="3122">
        <f t="shared" si="326"/>
        <v>-227</v>
      </c>
      <c r="BN83" s="1747">
        <f t="shared" si="327"/>
        <v>1.1746153846153846</v>
      </c>
      <c r="BO83" s="2777">
        <f t="shared" si="328"/>
        <v>0</v>
      </c>
      <c r="BP83" s="3494"/>
      <c r="BQ83" s="6768">
        <v>1300</v>
      </c>
      <c r="BR83" s="6768"/>
      <c r="BS83" s="2576">
        <f t="shared" si="384"/>
        <v>350</v>
      </c>
      <c r="BT83" s="2576">
        <f t="shared" si="384"/>
        <v>632</v>
      </c>
      <c r="BU83" s="2987">
        <f t="shared" si="255"/>
        <v>-282</v>
      </c>
      <c r="BV83" s="1747">
        <f t="shared" si="256"/>
        <v>1.8057142857142856</v>
      </c>
      <c r="BW83" s="2234">
        <f t="shared" si="314"/>
        <v>1049</v>
      </c>
      <c r="BX83" s="2991">
        <f t="shared" si="258"/>
        <v>251</v>
      </c>
      <c r="BY83" s="1747">
        <f t="shared" si="259"/>
        <v>0.80692307692307697</v>
      </c>
      <c r="BZ83" s="3151"/>
      <c r="CA83" s="6768">
        <v>1300</v>
      </c>
      <c r="CB83" s="6768"/>
      <c r="CC83" s="2576">
        <v>350</v>
      </c>
      <c r="CD83" s="2576">
        <v>417</v>
      </c>
      <c r="CE83" s="2359">
        <f t="shared" si="331"/>
        <v>-67</v>
      </c>
      <c r="CF83" s="2233">
        <f t="shared" si="332"/>
        <v>1.1914285714285715</v>
      </c>
      <c r="CG83" s="2234">
        <f t="shared" si="333"/>
        <v>417</v>
      </c>
      <c r="CH83" s="2387">
        <f t="shared" si="334"/>
        <v>883</v>
      </c>
      <c r="CI83" s="2233">
        <f t="shared" si="335"/>
        <v>0.32076923076923075</v>
      </c>
      <c r="CM83" s="1876">
        <v>100</v>
      </c>
      <c r="CN83" s="1877">
        <v>100</v>
      </c>
      <c r="CO83" s="1823">
        <v>150</v>
      </c>
      <c r="CP83" s="1744">
        <v>100</v>
      </c>
      <c r="CQ83" s="1744">
        <v>150</v>
      </c>
      <c r="CR83" s="1745">
        <v>100</v>
      </c>
      <c r="CS83" s="1744">
        <v>100</v>
      </c>
      <c r="CT83" s="1744">
        <v>100</v>
      </c>
      <c r="CU83" s="1745">
        <v>150</v>
      </c>
      <c r="CV83" s="1744">
        <v>150</v>
      </c>
      <c r="CW83" s="1744">
        <v>100</v>
      </c>
      <c r="CX83" s="1745">
        <v>100</v>
      </c>
      <c r="CY83" s="5734">
        <v>1300</v>
      </c>
      <c r="CZ83" s="5735"/>
      <c r="DA83" s="3631">
        <v>150</v>
      </c>
      <c r="DB83" s="3631">
        <v>156</v>
      </c>
      <c r="DC83" s="4326">
        <f t="shared" si="385"/>
        <v>6</v>
      </c>
      <c r="DD83" s="4327">
        <f t="shared" si="336"/>
        <v>1.04</v>
      </c>
      <c r="DE83" s="4679">
        <f t="shared" si="267"/>
        <v>1683</v>
      </c>
      <c r="DF83" s="4093">
        <f t="shared" si="337"/>
        <v>-383</v>
      </c>
      <c r="DG83" s="1747">
        <f t="shared" si="338"/>
        <v>1.2946153846153847</v>
      </c>
      <c r="DH83" s="6372">
        <v>1300</v>
      </c>
      <c r="DI83" s="6373"/>
      <c r="DJ83" s="4734">
        <v>100</v>
      </c>
      <c r="DK83" s="4734">
        <v>102</v>
      </c>
      <c r="DL83" s="4682">
        <f t="shared" si="339"/>
        <v>-2</v>
      </c>
      <c r="DM83" s="4683">
        <f t="shared" si="340"/>
        <v>1.02</v>
      </c>
      <c r="DN83" s="4428">
        <f t="shared" si="341"/>
        <v>1785</v>
      </c>
      <c r="DO83" s="4093">
        <f t="shared" si="342"/>
        <v>-485</v>
      </c>
      <c r="DP83" s="1747">
        <f t="shared" si="343"/>
        <v>1.3730769230769231</v>
      </c>
      <c r="DQ83" s="5738">
        <v>1300</v>
      </c>
      <c r="DR83" s="5738"/>
      <c r="DS83" s="4737">
        <v>0</v>
      </c>
      <c r="DT83" s="2685">
        <v>166</v>
      </c>
      <c r="DU83" s="4502">
        <f t="shared" si="344"/>
        <v>-166</v>
      </c>
      <c r="DV83" s="2684" t="e">
        <f t="shared" si="345"/>
        <v>#DIV/0!</v>
      </c>
      <c r="DW83" s="2683">
        <f t="shared" si="346"/>
        <v>1951</v>
      </c>
      <c r="DX83" s="4093">
        <f t="shared" si="347"/>
        <v>-651</v>
      </c>
      <c r="DY83" s="1747">
        <f t="shared" si="348"/>
        <v>1.5007692307692309</v>
      </c>
      <c r="DZ83" s="5734">
        <v>1300</v>
      </c>
      <c r="EA83" s="5735"/>
      <c r="EB83" s="3223">
        <v>100</v>
      </c>
      <c r="EC83" s="3223">
        <v>102</v>
      </c>
      <c r="ED83" s="1782">
        <f t="shared" si="386"/>
        <v>2</v>
      </c>
      <c r="EE83" s="1736">
        <f t="shared" si="349"/>
        <v>1.02</v>
      </c>
      <c r="EF83" s="3277">
        <f t="shared" si="350"/>
        <v>1151</v>
      </c>
      <c r="EG83" s="1735">
        <f t="shared" si="351"/>
        <v>149</v>
      </c>
      <c r="EH83" s="1736">
        <f t="shared" si="352"/>
        <v>0.88538461538461544</v>
      </c>
      <c r="EI83" s="6372">
        <v>1300</v>
      </c>
      <c r="EJ83" s="6373"/>
      <c r="EK83" s="3388">
        <v>100</v>
      </c>
      <c r="EL83" s="3388">
        <v>195</v>
      </c>
      <c r="EM83" s="1782">
        <f t="shared" si="353"/>
        <v>-95</v>
      </c>
      <c r="EN83" s="1736">
        <f t="shared" si="354"/>
        <v>1.95</v>
      </c>
      <c r="EO83" s="3016">
        <f t="shared" si="355"/>
        <v>1346</v>
      </c>
      <c r="EP83" s="1735">
        <f t="shared" si="356"/>
        <v>-46</v>
      </c>
      <c r="EQ83" s="1736">
        <f t="shared" si="357"/>
        <v>1.0353846153846153</v>
      </c>
      <c r="ER83" s="5738">
        <v>1300</v>
      </c>
      <c r="ES83" s="5738"/>
      <c r="ET83" s="3622">
        <v>150</v>
      </c>
      <c r="EU83" s="3622">
        <v>181</v>
      </c>
      <c r="EV83" s="1735">
        <f t="shared" si="358"/>
        <v>-31</v>
      </c>
      <c r="EW83" s="1736">
        <f t="shared" si="359"/>
        <v>1.2066666666666668</v>
      </c>
      <c r="EX83" s="3621">
        <f t="shared" si="360"/>
        <v>1527</v>
      </c>
      <c r="EY83" s="1735">
        <f t="shared" si="361"/>
        <v>-227</v>
      </c>
      <c r="EZ83" s="1736">
        <f t="shared" si="362"/>
        <v>1.1746153846153846</v>
      </c>
      <c r="FA83" s="6768">
        <v>1300</v>
      </c>
      <c r="FB83" s="6768"/>
      <c r="FC83" s="2522">
        <v>100</v>
      </c>
      <c r="FD83" s="2522">
        <v>240</v>
      </c>
      <c r="FE83" s="1735">
        <f t="shared" si="387"/>
        <v>140</v>
      </c>
      <c r="FF83" s="1736">
        <f t="shared" si="363"/>
        <v>2.4</v>
      </c>
      <c r="FG83" s="1737">
        <f t="shared" si="364"/>
        <v>657</v>
      </c>
      <c r="FH83" s="1735">
        <f t="shared" si="365"/>
        <v>643</v>
      </c>
      <c r="FI83" s="1736">
        <f t="shared" si="366"/>
        <v>0.50538461538461543</v>
      </c>
      <c r="FJ83" s="6768">
        <v>1300</v>
      </c>
      <c r="FK83" s="6768"/>
      <c r="FL83" s="2522">
        <v>150</v>
      </c>
      <c r="FM83" s="2522">
        <v>213</v>
      </c>
      <c r="FN83" s="1735">
        <f t="shared" si="367"/>
        <v>-63</v>
      </c>
      <c r="FO83" s="1736">
        <f t="shared" si="368"/>
        <v>1.42</v>
      </c>
      <c r="FP83" s="1702">
        <f t="shared" si="369"/>
        <v>870</v>
      </c>
      <c r="FQ83" s="1735">
        <f t="shared" si="370"/>
        <v>430</v>
      </c>
      <c r="FR83" s="1736">
        <f t="shared" si="371"/>
        <v>0.66923076923076918</v>
      </c>
      <c r="FS83" s="6768">
        <v>1300</v>
      </c>
      <c r="FT83" s="6768"/>
      <c r="FU83" s="2522">
        <v>100</v>
      </c>
      <c r="FV83" s="2522">
        <v>179</v>
      </c>
      <c r="FW83" s="1735">
        <f t="shared" si="372"/>
        <v>-79</v>
      </c>
      <c r="FX83" s="1736">
        <f t="shared" si="373"/>
        <v>1.79</v>
      </c>
      <c r="FY83" s="1733">
        <f t="shared" si="374"/>
        <v>1049</v>
      </c>
      <c r="FZ83" s="1735">
        <f t="shared" si="375"/>
        <v>251</v>
      </c>
      <c r="GA83" s="1736">
        <f t="shared" si="376"/>
        <v>0.80692307692307697</v>
      </c>
      <c r="GB83" s="3169">
        <f t="shared" si="377"/>
        <v>7.8461538461538471E-2</v>
      </c>
      <c r="GC83" s="2219">
        <v>0</v>
      </c>
      <c r="GD83" s="1895">
        <v>1</v>
      </c>
      <c r="GE83" s="2105" t="s">
        <v>51</v>
      </c>
      <c r="GF83" s="2105" t="s">
        <v>52</v>
      </c>
      <c r="GG83" s="2105" t="s">
        <v>19</v>
      </c>
      <c r="GH83" s="2105" t="s">
        <v>20</v>
      </c>
      <c r="GI83" s="2105" t="s">
        <v>16</v>
      </c>
      <c r="GJ83" s="2105" t="s">
        <v>16</v>
      </c>
      <c r="GK83" s="2105" t="s">
        <v>20</v>
      </c>
      <c r="GL83" s="2121" t="s">
        <v>17</v>
      </c>
      <c r="GM83" s="219" t="s">
        <v>1503</v>
      </c>
      <c r="GN83" s="435" t="s">
        <v>1098</v>
      </c>
      <c r="GO83" s="1721">
        <v>1300</v>
      </c>
      <c r="GP83" s="1721">
        <v>350</v>
      </c>
      <c r="GQ83" s="2086">
        <v>417</v>
      </c>
      <c r="GR83" s="2086">
        <v>-67</v>
      </c>
      <c r="GS83" s="1895">
        <v>1.1914285714285715</v>
      </c>
      <c r="GT83" s="2086">
        <v>417</v>
      </c>
      <c r="GU83" s="2086">
        <v>883</v>
      </c>
      <c r="GV83" s="1895">
        <v>0.32076923076923075</v>
      </c>
    </row>
    <row r="84" spans="1:204" ht="114.75" x14ac:dyDescent="0.25">
      <c r="A84" s="740"/>
      <c r="B84" s="7201"/>
      <c r="C84" s="7154"/>
      <c r="D84" s="7147"/>
      <c r="E84" s="7156"/>
      <c r="F84" s="7144"/>
      <c r="G84" s="7144"/>
      <c r="H84" s="7144"/>
      <c r="I84" s="7144"/>
      <c r="J84" s="7144"/>
      <c r="K84" s="7144"/>
      <c r="L84" s="7144"/>
      <c r="M84" s="7144"/>
      <c r="N84" s="7144"/>
      <c r="O84" s="7144"/>
      <c r="P84" s="7114"/>
      <c r="Q84" s="7114"/>
      <c r="R84" s="7203"/>
      <c r="S84" s="7114"/>
      <c r="T84" s="7114"/>
      <c r="U84" s="7122"/>
      <c r="V84" s="7114"/>
      <c r="W84" s="7248"/>
      <c r="X84" s="7204"/>
      <c r="Y84" s="2121" t="s">
        <v>113</v>
      </c>
      <c r="Z84" s="504" t="s">
        <v>1504</v>
      </c>
      <c r="AA84" s="5500" t="s">
        <v>1098</v>
      </c>
      <c r="AB84" s="414">
        <v>4800</v>
      </c>
      <c r="AC84" s="157">
        <v>1300</v>
      </c>
      <c r="AD84" s="158">
        <f t="shared" si="378"/>
        <v>0.27083333333333331</v>
      </c>
      <c r="AE84" s="157">
        <v>1100</v>
      </c>
      <c r="AF84" s="158">
        <f t="shared" si="379"/>
        <v>0.22916666666666666</v>
      </c>
      <c r="AG84" s="157">
        <v>1400</v>
      </c>
      <c r="AH84" s="158">
        <f t="shared" si="380"/>
        <v>0.29166666666666669</v>
      </c>
      <c r="AI84" s="157">
        <v>1000</v>
      </c>
      <c r="AJ84" s="159">
        <f t="shared" si="381"/>
        <v>0.20833333333333334</v>
      </c>
      <c r="AK84" s="183">
        <f t="shared" si="315"/>
        <v>1</v>
      </c>
      <c r="AL84" s="2306" t="s">
        <v>113</v>
      </c>
      <c r="AM84" s="971" t="s">
        <v>3673</v>
      </c>
      <c r="AN84" s="971" t="s">
        <v>2859</v>
      </c>
      <c r="AO84" s="1039" t="s">
        <v>2851</v>
      </c>
      <c r="AP84" s="1039" t="s">
        <v>2852</v>
      </c>
      <c r="AQ84" s="1039">
        <v>100</v>
      </c>
      <c r="AR84" s="1039" t="s">
        <v>1098</v>
      </c>
      <c r="AS84" s="1039" t="s">
        <v>2776</v>
      </c>
      <c r="AT84" s="2274"/>
      <c r="AU84" s="1120" t="s">
        <v>1704</v>
      </c>
      <c r="AV84" s="6428">
        <v>4800</v>
      </c>
      <c r="AW84" s="6428"/>
      <c r="AX84" s="4431">
        <f t="shared" si="316"/>
        <v>1000</v>
      </c>
      <c r="AY84" s="4431">
        <f t="shared" si="317"/>
        <v>1997</v>
      </c>
      <c r="AZ84" s="4411">
        <f t="shared" si="318"/>
        <v>-997</v>
      </c>
      <c r="BA84" s="4680">
        <f t="shared" si="319"/>
        <v>1.9970000000000001</v>
      </c>
      <c r="BB84" s="4432">
        <f t="shared" si="244"/>
        <v>8614</v>
      </c>
      <c r="BC84" s="4104">
        <f t="shared" si="320"/>
        <v>-3814</v>
      </c>
      <c r="BD84" s="1747">
        <f t="shared" si="321"/>
        <v>1.7945833333333334</v>
      </c>
      <c r="BE84" s="4849">
        <f t="shared" si="322"/>
        <v>0</v>
      </c>
      <c r="BF84" s="6467">
        <v>4800</v>
      </c>
      <c r="BG84" s="6467"/>
      <c r="BH84" s="3782">
        <f t="shared" si="382"/>
        <v>1400</v>
      </c>
      <c r="BI84" s="3782">
        <f t="shared" si="383"/>
        <v>1480</v>
      </c>
      <c r="BJ84" s="4061">
        <f t="shared" si="323"/>
        <v>-80</v>
      </c>
      <c r="BK84" s="4063">
        <f t="shared" si="324"/>
        <v>1.0571428571428572</v>
      </c>
      <c r="BL84" s="3732">
        <f t="shared" si="325"/>
        <v>6617</v>
      </c>
      <c r="BM84" s="3122">
        <f t="shared" si="326"/>
        <v>-1817</v>
      </c>
      <c r="BN84" s="1747">
        <f t="shared" si="327"/>
        <v>1.3785416666666668</v>
      </c>
      <c r="BO84" s="2777">
        <f t="shared" si="328"/>
        <v>0</v>
      </c>
      <c r="BP84" s="3494"/>
      <c r="BQ84" s="6768">
        <v>4800</v>
      </c>
      <c r="BR84" s="6768"/>
      <c r="BS84" s="2576">
        <f t="shared" si="384"/>
        <v>1100</v>
      </c>
      <c r="BT84" s="2576">
        <f t="shared" si="384"/>
        <v>2371</v>
      </c>
      <c r="BU84" s="2987">
        <f t="shared" si="255"/>
        <v>-1271</v>
      </c>
      <c r="BV84" s="1747">
        <f t="shared" si="256"/>
        <v>2.1554545454545453</v>
      </c>
      <c r="BW84" s="2234">
        <f t="shared" si="314"/>
        <v>5137</v>
      </c>
      <c r="BX84" s="2991">
        <f t="shared" si="258"/>
        <v>-337</v>
      </c>
      <c r="BY84" s="1747">
        <f t="shared" si="259"/>
        <v>1.0702083333333334</v>
      </c>
      <c r="BZ84" s="3151"/>
      <c r="CA84" s="6768">
        <v>4800</v>
      </c>
      <c r="CB84" s="6768"/>
      <c r="CC84" s="2576">
        <v>1300</v>
      </c>
      <c r="CD84" s="2576">
        <v>2766</v>
      </c>
      <c r="CE84" s="2359">
        <f t="shared" si="331"/>
        <v>-1466</v>
      </c>
      <c r="CF84" s="2233">
        <f t="shared" si="332"/>
        <v>2.1276923076923078</v>
      </c>
      <c r="CG84" s="2234">
        <f t="shared" si="333"/>
        <v>2766</v>
      </c>
      <c r="CH84" s="2387">
        <f t="shared" si="334"/>
        <v>2034</v>
      </c>
      <c r="CI84" s="2233">
        <f t="shared" si="335"/>
        <v>0.57625000000000004</v>
      </c>
      <c r="CM84" s="1876">
        <v>500</v>
      </c>
      <c r="CN84" s="1877">
        <v>500</v>
      </c>
      <c r="CO84" s="1823">
        <v>300</v>
      </c>
      <c r="CP84" s="1744">
        <v>400</v>
      </c>
      <c r="CQ84" s="1744">
        <v>400</v>
      </c>
      <c r="CR84" s="1745">
        <v>300</v>
      </c>
      <c r="CS84" s="1744">
        <v>500</v>
      </c>
      <c r="CT84" s="1744">
        <v>500</v>
      </c>
      <c r="CU84" s="1745">
        <v>400</v>
      </c>
      <c r="CV84" s="1744">
        <v>350</v>
      </c>
      <c r="CW84" s="1744">
        <v>350</v>
      </c>
      <c r="CX84" s="1745">
        <v>300</v>
      </c>
      <c r="CY84" s="5734">
        <v>4800</v>
      </c>
      <c r="CZ84" s="5735"/>
      <c r="DA84" s="3631">
        <v>350</v>
      </c>
      <c r="DB84" s="3631">
        <v>1146</v>
      </c>
      <c r="DC84" s="4326">
        <f t="shared" si="385"/>
        <v>796</v>
      </c>
      <c r="DD84" s="4327">
        <f t="shared" si="336"/>
        <v>3.2742857142857145</v>
      </c>
      <c r="DE84" s="4679">
        <f t="shared" si="267"/>
        <v>7763</v>
      </c>
      <c r="DF84" s="4093">
        <f t="shared" si="337"/>
        <v>-2963</v>
      </c>
      <c r="DG84" s="1747">
        <f t="shared" si="338"/>
        <v>1.6172916666666666</v>
      </c>
      <c r="DH84" s="6372">
        <v>4800</v>
      </c>
      <c r="DI84" s="6373"/>
      <c r="DJ84" s="4734">
        <v>350</v>
      </c>
      <c r="DK84" s="4734">
        <v>502</v>
      </c>
      <c r="DL84" s="4682">
        <f t="shared" si="339"/>
        <v>-152</v>
      </c>
      <c r="DM84" s="4683">
        <f t="shared" si="340"/>
        <v>1.4342857142857144</v>
      </c>
      <c r="DN84" s="4428">
        <f t="shared" si="341"/>
        <v>8265</v>
      </c>
      <c r="DO84" s="4093">
        <f t="shared" si="342"/>
        <v>-3465</v>
      </c>
      <c r="DP84" s="1747">
        <f t="shared" si="343"/>
        <v>1.721875</v>
      </c>
      <c r="DQ84" s="5738">
        <v>4800</v>
      </c>
      <c r="DR84" s="5738"/>
      <c r="DS84" s="2685">
        <v>300</v>
      </c>
      <c r="DT84" s="2685">
        <v>349</v>
      </c>
      <c r="DU84" s="4502">
        <f t="shared" si="344"/>
        <v>-49</v>
      </c>
      <c r="DV84" s="2684">
        <f t="shared" si="345"/>
        <v>1.1633333333333333</v>
      </c>
      <c r="DW84" s="2683">
        <f t="shared" si="346"/>
        <v>8614</v>
      </c>
      <c r="DX84" s="4093">
        <f t="shared" si="347"/>
        <v>-3814</v>
      </c>
      <c r="DY84" s="1747">
        <f t="shared" si="348"/>
        <v>1.7945833333333334</v>
      </c>
      <c r="DZ84" s="5734">
        <v>4800</v>
      </c>
      <c r="EA84" s="5735"/>
      <c r="EB84" s="3223">
        <v>500</v>
      </c>
      <c r="EC84" s="3223">
        <v>505</v>
      </c>
      <c r="ED84" s="1782">
        <f t="shared" si="386"/>
        <v>5</v>
      </c>
      <c r="EE84" s="1736">
        <f t="shared" si="349"/>
        <v>1.01</v>
      </c>
      <c r="EF84" s="3277">
        <f t="shared" si="350"/>
        <v>5642</v>
      </c>
      <c r="EG84" s="1735">
        <f t="shared" si="351"/>
        <v>-842</v>
      </c>
      <c r="EH84" s="1736">
        <f t="shared" si="352"/>
        <v>1.1754166666666668</v>
      </c>
      <c r="EI84" s="6372">
        <v>4800</v>
      </c>
      <c r="EJ84" s="6373"/>
      <c r="EK84" s="3388">
        <v>500</v>
      </c>
      <c r="EL84" s="3388">
        <v>521</v>
      </c>
      <c r="EM84" s="1782">
        <f t="shared" si="353"/>
        <v>-21</v>
      </c>
      <c r="EN84" s="1736">
        <f t="shared" si="354"/>
        <v>1.042</v>
      </c>
      <c r="EO84" s="3016">
        <f t="shared" si="355"/>
        <v>6163</v>
      </c>
      <c r="EP84" s="1735">
        <f t="shared" si="356"/>
        <v>-1363</v>
      </c>
      <c r="EQ84" s="1736">
        <f t="shared" si="357"/>
        <v>1.2839583333333333</v>
      </c>
      <c r="ER84" s="5738">
        <v>4800</v>
      </c>
      <c r="ES84" s="5738"/>
      <c r="ET84" s="3622">
        <v>400</v>
      </c>
      <c r="EU84" s="3622">
        <v>454</v>
      </c>
      <c r="EV84" s="1735">
        <f t="shared" si="358"/>
        <v>-54</v>
      </c>
      <c r="EW84" s="1736">
        <f t="shared" si="359"/>
        <v>1.135</v>
      </c>
      <c r="EX84" s="3621">
        <f t="shared" si="360"/>
        <v>6617</v>
      </c>
      <c r="EY84" s="1735">
        <f t="shared" si="361"/>
        <v>-1817</v>
      </c>
      <c r="EZ84" s="1736">
        <f t="shared" si="362"/>
        <v>1.3785416666666668</v>
      </c>
      <c r="FA84" s="6768">
        <v>4800</v>
      </c>
      <c r="FB84" s="6768"/>
      <c r="FC84" s="2522">
        <v>400</v>
      </c>
      <c r="FD84" s="2522">
        <v>1626</v>
      </c>
      <c r="FE84" s="1735">
        <f t="shared" si="387"/>
        <v>1226</v>
      </c>
      <c r="FF84" s="1736">
        <f t="shared" si="363"/>
        <v>4.0650000000000004</v>
      </c>
      <c r="FG84" s="1737">
        <f t="shared" si="364"/>
        <v>4392</v>
      </c>
      <c r="FH84" s="1735">
        <f t="shared" si="365"/>
        <v>408</v>
      </c>
      <c r="FI84" s="1736">
        <f t="shared" si="366"/>
        <v>0.91500000000000004</v>
      </c>
      <c r="FJ84" s="6768">
        <v>4800</v>
      </c>
      <c r="FK84" s="6768"/>
      <c r="FL84" s="2522">
        <v>400</v>
      </c>
      <c r="FM84" s="2522">
        <v>408</v>
      </c>
      <c r="FN84" s="1735">
        <f t="shared" si="367"/>
        <v>-8</v>
      </c>
      <c r="FO84" s="1736">
        <f t="shared" si="368"/>
        <v>1.02</v>
      </c>
      <c r="FP84" s="1702">
        <f t="shared" si="369"/>
        <v>4800</v>
      </c>
      <c r="FQ84" s="1735">
        <f t="shared" si="370"/>
        <v>0</v>
      </c>
      <c r="FR84" s="1736">
        <f t="shared" si="371"/>
        <v>1</v>
      </c>
      <c r="FS84" s="6768">
        <v>4800</v>
      </c>
      <c r="FT84" s="6768"/>
      <c r="FU84" s="2522">
        <v>300</v>
      </c>
      <c r="FV84" s="2522">
        <v>337</v>
      </c>
      <c r="FW84" s="1735">
        <f t="shared" si="372"/>
        <v>-37</v>
      </c>
      <c r="FX84" s="1736">
        <f t="shared" si="373"/>
        <v>1.1233333333333333</v>
      </c>
      <c r="FY84" s="1733">
        <f t="shared" si="374"/>
        <v>5137</v>
      </c>
      <c r="FZ84" s="1735">
        <f t="shared" si="375"/>
        <v>-337</v>
      </c>
      <c r="GA84" s="1736">
        <f t="shared" si="376"/>
        <v>1.0702083333333334</v>
      </c>
      <c r="GB84" s="3169">
        <f t="shared" si="377"/>
        <v>0.10520833333333335</v>
      </c>
      <c r="GC84" s="2219">
        <v>0</v>
      </c>
      <c r="GD84" s="1895">
        <v>1</v>
      </c>
      <c r="GE84" s="2105" t="s">
        <v>51</v>
      </c>
      <c r="GF84" s="2105" t="s">
        <v>52</v>
      </c>
      <c r="GG84" s="2105" t="s">
        <v>19</v>
      </c>
      <c r="GH84" s="2105" t="s">
        <v>20</v>
      </c>
      <c r="GI84" s="2105" t="s">
        <v>16</v>
      </c>
      <c r="GJ84" s="2105" t="s">
        <v>16</v>
      </c>
      <c r="GK84" s="2105" t="s">
        <v>20</v>
      </c>
      <c r="GL84" s="2121" t="s">
        <v>113</v>
      </c>
      <c r="GM84" s="219" t="s">
        <v>1504</v>
      </c>
      <c r="GN84" s="1968" t="s">
        <v>1098</v>
      </c>
      <c r="GO84" s="1721">
        <v>4800</v>
      </c>
      <c r="GP84" s="1721">
        <v>1300</v>
      </c>
      <c r="GQ84" s="2086">
        <v>2766</v>
      </c>
      <c r="GR84" s="2086">
        <v>-1466</v>
      </c>
      <c r="GS84" s="1895">
        <v>2.1276923076923078</v>
      </c>
      <c r="GT84" s="2086">
        <v>2766</v>
      </c>
      <c r="GU84" s="2086">
        <v>2034</v>
      </c>
      <c r="GV84" s="1895">
        <v>0.57625000000000004</v>
      </c>
    </row>
    <row r="85" spans="1:204" ht="63.75" x14ac:dyDescent="0.25">
      <c r="A85" s="740"/>
      <c r="B85" s="7201"/>
      <c r="C85" s="7154"/>
      <c r="D85" s="7147"/>
      <c r="E85" s="7156"/>
      <c r="F85" s="7144"/>
      <c r="G85" s="7144"/>
      <c r="H85" s="7144"/>
      <c r="I85" s="7144"/>
      <c r="J85" s="7144"/>
      <c r="K85" s="7144"/>
      <c r="L85" s="7144"/>
      <c r="M85" s="7144"/>
      <c r="N85" s="7144"/>
      <c r="O85" s="7144"/>
      <c r="P85" s="7114"/>
      <c r="Q85" s="7114"/>
      <c r="R85" s="7203"/>
      <c r="S85" s="7114"/>
      <c r="T85" s="7114"/>
      <c r="U85" s="7122"/>
      <c r="V85" s="7114"/>
      <c r="W85" s="7248"/>
      <c r="X85" s="7204"/>
      <c r="Y85" s="2121" t="s">
        <v>92</v>
      </c>
      <c r="Z85" s="504" t="s">
        <v>1505</v>
      </c>
      <c r="AA85" s="5498" t="s">
        <v>774</v>
      </c>
      <c r="AB85" s="414">
        <v>2</v>
      </c>
      <c r="AC85" s="157">
        <v>0</v>
      </c>
      <c r="AD85" s="158">
        <f t="shared" si="378"/>
        <v>0</v>
      </c>
      <c r="AE85" s="157">
        <v>1</v>
      </c>
      <c r="AF85" s="158">
        <f t="shared" si="379"/>
        <v>0.5</v>
      </c>
      <c r="AG85" s="157">
        <v>0</v>
      </c>
      <c r="AH85" s="158">
        <f t="shared" si="380"/>
        <v>0</v>
      </c>
      <c r="AI85" s="157">
        <v>1</v>
      </c>
      <c r="AJ85" s="159">
        <f t="shared" si="381"/>
        <v>0.5</v>
      </c>
      <c r="AK85" s="183">
        <f t="shared" si="315"/>
        <v>1</v>
      </c>
      <c r="AL85" s="2306" t="s">
        <v>92</v>
      </c>
      <c r="AM85" s="1039" t="s">
        <v>3672</v>
      </c>
      <c r="AN85" s="1039" t="s">
        <v>2854</v>
      </c>
      <c r="AO85" s="1039" t="s">
        <v>2853</v>
      </c>
      <c r="AP85" s="1039" t="s">
        <v>2855</v>
      </c>
      <c r="AQ85" s="1039">
        <v>100</v>
      </c>
      <c r="AR85" s="1039" t="s">
        <v>774</v>
      </c>
      <c r="AS85" s="1039" t="s">
        <v>2776</v>
      </c>
      <c r="AT85" s="2274"/>
      <c r="AU85" s="1120" t="s">
        <v>1704</v>
      </c>
      <c r="AV85" s="6538">
        <v>2</v>
      </c>
      <c r="AW85" s="6539"/>
      <c r="AX85" s="4431">
        <f t="shared" si="316"/>
        <v>1</v>
      </c>
      <c r="AY85" s="4431">
        <f t="shared" si="317"/>
        <v>1</v>
      </c>
      <c r="AZ85" s="4411">
        <f t="shared" si="318"/>
        <v>0</v>
      </c>
      <c r="BA85" s="4680">
        <f t="shared" si="319"/>
        <v>1</v>
      </c>
      <c r="BB85" s="4432">
        <f t="shared" si="244"/>
        <v>2</v>
      </c>
      <c r="BC85" s="4104">
        <f t="shared" si="320"/>
        <v>0</v>
      </c>
      <c r="BD85" s="1747">
        <f t="shared" si="321"/>
        <v>1</v>
      </c>
      <c r="BE85" s="4713">
        <f t="shared" si="322"/>
        <v>0</v>
      </c>
      <c r="BF85" s="6640">
        <v>2</v>
      </c>
      <c r="BG85" s="6641"/>
      <c r="BH85" s="3782">
        <f t="shared" si="382"/>
        <v>0</v>
      </c>
      <c r="BI85" s="3782">
        <f t="shared" si="383"/>
        <v>0</v>
      </c>
      <c r="BJ85" s="4061">
        <f t="shared" si="323"/>
        <v>0</v>
      </c>
      <c r="BK85" s="4063" t="e">
        <f t="shared" si="324"/>
        <v>#DIV/0!</v>
      </c>
      <c r="BL85" s="3732">
        <f t="shared" si="325"/>
        <v>1</v>
      </c>
      <c r="BM85" s="3122">
        <f t="shared" si="326"/>
        <v>1</v>
      </c>
      <c r="BN85" s="1747">
        <f t="shared" si="327"/>
        <v>0.5</v>
      </c>
      <c r="BO85" s="2777">
        <f t="shared" si="328"/>
        <v>0</v>
      </c>
      <c r="BP85" s="3494"/>
      <c r="BQ85" s="6784">
        <v>2</v>
      </c>
      <c r="BR85" s="6785"/>
      <c r="BS85" s="2576">
        <f t="shared" si="384"/>
        <v>1</v>
      </c>
      <c r="BT85" s="2576">
        <f t="shared" si="384"/>
        <v>1</v>
      </c>
      <c r="BU85" s="2987">
        <f t="shared" si="255"/>
        <v>0</v>
      </c>
      <c r="BV85" s="1747">
        <f t="shared" si="256"/>
        <v>1</v>
      </c>
      <c r="BW85" s="2234">
        <f t="shared" si="314"/>
        <v>1</v>
      </c>
      <c r="BX85" s="2991">
        <f t="shared" si="258"/>
        <v>1</v>
      </c>
      <c r="BY85" s="1747">
        <f t="shared" si="259"/>
        <v>0.5</v>
      </c>
      <c r="BZ85" s="3151"/>
      <c r="CA85" s="6784">
        <v>2</v>
      </c>
      <c r="CB85" s="6785"/>
      <c r="CC85" s="2576">
        <v>0</v>
      </c>
      <c r="CD85" s="2576">
        <v>0</v>
      </c>
      <c r="CE85" s="2359">
        <f t="shared" si="331"/>
        <v>0</v>
      </c>
      <c r="CF85" s="2233">
        <v>0</v>
      </c>
      <c r="CG85" s="2234">
        <f t="shared" si="333"/>
        <v>0</v>
      </c>
      <c r="CH85" s="2387">
        <f t="shared" si="334"/>
        <v>2</v>
      </c>
      <c r="CI85" s="2233">
        <f t="shared" si="335"/>
        <v>0</v>
      </c>
      <c r="CM85" s="1876">
        <v>0</v>
      </c>
      <c r="CN85" s="1877">
        <v>0</v>
      </c>
      <c r="CO85" s="1878">
        <v>0</v>
      </c>
      <c r="CP85" s="1744">
        <v>0</v>
      </c>
      <c r="CQ85" s="1744">
        <v>0</v>
      </c>
      <c r="CR85" s="1745">
        <v>1</v>
      </c>
      <c r="CS85" s="1744">
        <v>0</v>
      </c>
      <c r="CT85" s="1744">
        <v>0</v>
      </c>
      <c r="CU85" s="1745">
        <v>0</v>
      </c>
      <c r="CV85" s="1744">
        <v>0</v>
      </c>
      <c r="CW85" s="1744">
        <v>1</v>
      </c>
      <c r="CX85" s="1745">
        <v>0</v>
      </c>
      <c r="CY85" s="6342">
        <v>2</v>
      </c>
      <c r="CZ85" s="6343"/>
      <c r="DA85" s="3631">
        <v>0</v>
      </c>
      <c r="DB85" s="3631">
        <v>0</v>
      </c>
      <c r="DC85" s="4326">
        <f t="shared" si="385"/>
        <v>0</v>
      </c>
      <c r="DD85" s="4327">
        <v>0</v>
      </c>
      <c r="DE85" s="4679">
        <f t="shared" si="267"/>
        <v>1</v>
      </c>
      <c r="DF85" s="4093">
        <f t="shared" si="337"/>
        <v>1</v>
      </c>
      <c r="DG85" s="1747">
        <f t="shared" si="338"/>
        <v>0.5</v>
      </c>
      <c r="DH85" s="6344">
        <v>2</v>
      </c>
      <c r="DI85" s="6345"/>
      <c r="DJ85" s="4734">
        <v>1</v>
      </c>
      <c r="DK85" s="4734">
        <v>1</v>
      </c>
      <c r="DL85" s="4682">
        <f t="shared" si="339"/>
        <v>0</v>
      </c>
      <c r="DM85" s="4683">
        <v>0</v>
      </c>
      <c r="DN85" s="4428">
        <f t="shared" si="341"/>
        <v>2</v>
      </c>
      <c r="DO85" s="4093">
        <f t="shared" si="342"/>
        <v>0</v>
      </c>
      <c r="DP85" s="1747">
        <f t="shared" si="343"/>
        <v>1</v>
      </c>
      <c r="DQ85" s="6346">
        <v>2</v>
      </c>
      <c r="DR85" s="6347"/>
      <c r="DS85" s="2685">
        <v>0</v>
      </c>
      <c r="DT85" s="2685">
        <v>0</v>
      </c>
      <c r="DU85" s="4502">
        <f t="shared" si="344"/>
        <v>0</v>
      </c>
      <c r="DV85" s="2684">
        <v>0</v>
      </c>
      <c r="DW85" s="2683">
        <f t="shared" si="346"/>
        <v>2</v>
      </c>
      <c r="DX85" s="4093">
        <f t="shared" si="347"/>
        <v>0</v>
      </c>
      <c r="DY85" s="1747">
        <f t="shared" si="348"/>
        <v>1</v>
      </c>
      <c r="DZ85" s="6342">
        <v>2</v>
      </c>
      <c r="EA85" s="6343"/>
      <c r="EB85" s="3223">
        <v>0</v>
      </c>
      <c r="EC85" s="3223">
        <v>0</v>
      </c>
      <c r="ED85" s="1782">
        <f t="shared" si="386"/>
        <v>0</v>
      </c>
      <c r="EE85" s="1736">
        <v>0</v>
      </c>
      <c r="EF85" s="3277">
        <f t="shared" si="350"/>
        <v>1</v>
      </c>
      <c r="EG85" s="1735">
        <f t="shared" si="351"/>
        <v>1</v>
      </c>
      <c r="EH85" s="1736">
        <f t="shared" si="352"/>
        <v>0.5</v>
      </c>
      <c r="EI85" s="6344">
        <v>2</v>
      </c>
      <c r="EJ85" s="6345"/>
      <c r="EK85" s="3388">
        <v>0</v>
      </c>
      <c r="EL85" s="3388">
        <v>0</v>
      </c>
      <c r="EM85" s="1782">
        <f t="shared" si="353"/>
        <v>0</v>
      </c>
      <c r="EN85" s="1736">
        <v>0</v>
      </c>
      <c r="EO85" s="3016">
        <f t="shared" si="355"/>
        <v>1</v>
      </c>
      <c r="EP85" s="1735">
        <f t="shared" si="356"/>
        <v>1</v>
      </c>
      <c r="EQ85" s="1736">
        <f t="shared" si="357"/>
        <v>0.5</v>
      </c>
      <c r="ER85" s="6346">
        <v>2</v>
      </c>
      <c r="ES85" s="6347"/>
      <c r="ET85" s="3622">
        <v>0</v>
      </c>
      <c r="EU85" s="3622">
        <v>0</v>
      </c>
      <c r="EV85" s="1735">
        <f t="shared" si="358"/>
        <v>0</v>
      </c>
      <c r="EW85" s="1736">
        <v>0</v>
      </c>
      <c r="EX85" s="3621">
        <f t="shared" si="360"/>
        <v>1</v>
      </c>
      <c r="EY85" s="1735">
        <f t="shared" si="361"/>
        <v>1</v>
      </c>
      <c r="EZ85" s="1736">
        <f t="shared" si="362"/>
        <v>0.5</v>
      </c>
      <c r="FA85" s="6784">
        <v>2</v>
      </c>
      <c r="FB85" s="6785"/>
      <c r="FC85" s="2522">
        <v>0</v>
      </c>
      <c r="FD85" s="2522">
        <v>1</v>
      </c>
      <c r="FE85" s="1735">
        <f t="shared" si="387"/>
        <v>1</v>
      </c>
      <c r="FF85" s="1736">
        <v>0</v>
      </c>
      <c r="FG85" s="1737">
        <f t="shared" si="364"/>
        <v>1</v>
      </c>
      <c r="FH85" s="1735">
        <f t="shared" si="365"/>
        <v>1</v>
      </c>
      <c r="FI85" s="1736">
        <f t="shared" si="366"/>
        <v>0.5</v>
      </c>
      <c r="FJ85" s="6784">
        <v>2</v>
      </c>
      <c r="FK85" s="6785"/>
      <c r="FL85" s="2522">
        <v>0</v>
      </c>
      <c r="FM85" s="2522">
        <v>0</v>
      </c>
      <c r="FN85" s="1735">
        <f t="shared" si="367"/>
        <v>0</v>
      </c>
      <c r="FO85" s="1736">
        <v>0</v>
      </c>
      <c r="FP85" s="1702">
        <f t="shared" si="369"/>
        <v>1</v>
      </c>
      <c r="FQ85" s="1735">
        <f t="shared" si="370"/>
        <v>1</v>
      </c>
      <c r="FR85" s="1736">
        <f t="shared" si="371"/>
        <v>0.5</v>
      </c>
      <c r="FS85" s="6784">
        <v>2</v>
      </c>
      <c r="FT85" s="6785"/>
      <c r="FU85" s="2522">
        <v>1</v>
      </c>
      <c r="FV85" s="2522">
        <v>0</v>
      </c>
      <c r="FW85" s="1735">
        <f t="shared" si="372"/>
        <v>1</v>
      </c>
      <c r="FX85" s="1736">
        <v>0</v>
      </c>
      <c r="FY85" s="1733">
        <f t="shared" si="374"/>
        <v>1</v>
      </c>
      <c r="FZ85" s="1735">
        <f t="shared" si="375"/>
        <v>1</v>
      </c>
      <c r="GA85" s="1736">
        <f t="shared" si="376"/>
        <v>0.5</v>
      </c>
      <c r="GB85" s="3169">
        <f t="shared" si="377"/>
        <v>0</v>
      </c>
      <c r="GC85" s="2219">
        <v>0</v>
      </c>
      <c r="GD85" s="1895">
        <v>1</v>
      </c>
      <c r="GE85" s="2105" t="s">
        <v>51</v>
      </c>
      <c r="GF85" s="2105" t="s">
        <v>52</v>
      </c>
      <c r="GG85" s="2105" t="s">
        <v>19</v>
      </c>
      <c r="GH85" s="2105" t="s">
        <v>20</v>
      </c>
      <c r="GI85" s="2105" t="s">
        <v>16</v>
      </c>
      <c r="GJ85" s="2105" t="s">
        <v>16</v>
      </c>
      <c r="GK85" s="2105" t="s">
        <v>20</v>
      </c>
      <c r="GL85" s="2121" t="s">
        <v>92</v>
      </c>
      <c r="GM85" s="219" t="s">
        <v>1505</v>
      </c>
      <c r="GN85" s="435" t="s">
        <v>774</v>
      </c>
      <c r="GO85" s="1721">
        <v>2</v>
      </c>
      <c r="GP85" s="1721">
        <v>0</v>
      </c>
      <c r="GQ85" s="2086">
        <v>0</v>
      </c>
      <c r="GR85" s="2086">
        <v>0</v>
      </c>
      <c r="GS85" s="1895">
        <v>0</v>
      </c>
      <c r="GT85" s="2086">
        <v>0</v>
      </c>
      <c r="GU85" s="2086">
        <v>2</v>
      </c>
      <c r="GV85" s="1895">
        <v>0</v>
      </c>
    </row>
    <row r="86" spans="1:204" ht="51" x14ac:dyDescent="0.25">
      <c r="A86" s="740"/>
      <c r="B86" s="7201"/>
      <c r="C86" s="7154"/>
      <c r="D86" s="7147"/>
      <c r="E86" s="7156"/>
      <c r="F86" s="7144"/>
      <c r="G86" s="7144"/>
      <c r="H86" s="7144"/>
      <c r="I86" s="7144"/>
      <c r="J86" s="7144"/>
      <c r="K86" s="7144"/>
      <c r="L86" s="7144"/>
      <c r="M86" s="7144"/>
      <c r="N86" s="7144"/>
      <c r="O86" s="7144"/>
      <c r="P86" s="7114"/>
      <c r="Q86" s="7114"/>
      <c r="R86" s="7203"/>
      <c r="S86" s="7114"/>
      <c r="T86" s="7114"/>
      <c r="U86" s="7122"/>
      <c r="V86" s="7114"/>
      <c r="W86" s="7248"/>
      <c r="X86" s="7204"/>
      <c r="Y86" s="2122" t="s">
        <v>101</v>
      </c>
      <c r="Z86" s="507" t="s">
        <v>1506</v>
      </c>
      <c r="AA86" s="5506" t="s">
        <v>1310</v>
      </c>
      <c r="AB86" s="417">
        <v>20</v>
      </c>
      <c r="AC86" s="162">
        <v>5</v>
      </c>
      <c r="AD86" s="163">
        <f t="shared" si="378"/>
        <v>0.25</v>
      </c>
      <c r="AE86" s="162">
        <v>5</v>
      </c>
      <c r="AF86" s="163">
        <f t="shared" si="379"/>
        <v>0.25</v>
      </c>
      <c r="AG86" s="162">
        <v>5</v>
      </c>
      <c r="AH86" s="163">
        <f t="shared" si="380"/>
        <v>0.25</v>
      </c>
      <c r="AI86" s="162">
        <v>5</v>
      </c>
      <c r="AJ86" s="164">
        <f t="shared" si="381"/>
        <v>0.25</v>
      </c>
      <c r="AK86" s="183">
        <f t="shared" si="315"/>
        <v>1</v>
      </c>
      <c r="AL86" s="2306" t="s">
        <v>101</v>
      </c>
      <c r="AM86" s="1039" t="s">
        <v>3674</v>
      </c>
      <c r="AN86" s="1039" t="s">
        <v>2856</v>
      </c>
      <c r="AO86" s="1039" t="s">
        <v>2184</v>
      </c>
      <c r="AP86" s="1039" t="s">
        <v>2186</v>
      </c>
      <c r="AQ86" s="1039">
        <v>100</v>
      </c>
      <c r="AR86" s="1039" t="s">
        <v>936</v>
      </c>
      <c r="AS86" s="1039" t="s">
        <v>1647</v>
      </c>
      <c r="AT86" s="2274"/>
      <c r="AU86" s="1120" t="s">
        <v>1704</v>
      </c>
      <c r="AV86" s="6449">
        <v>20</v>
      </c>
      <c r="AW86" s="6449"/>
      <c r="AX86" s="4493">
        <f t="shared" si="316"/>
        <v>5</v>
      </c>
      <c r="AY86" s="4493">
        <f t="shared" si="317"/>
        <v>9</v>
      </c>
      <c r="AZ86" s="4411">
        <f t="shared" si="318"/>
        <v>-4</v>
      </c>
      <c r="BA86" s="4732">
        <f t="shared" si="319"/>
        <v>1.8</v>
      </c>
      <c r="BB86" s="4738">
        <f t="shared" si="244"/>
        <v>27</v>
      </c>
      <c r="BC86" s="4104">
        <f t="shared" si="320"/>
        <v>-7</v>
      </c>
      <c r="BD86" s="4118">
        <f t="shared" si="321"/>
        <v>1.35</v>
      </c>
      <c r="BE86" s="4850">
        <f t="shared" si="322"/>
        <v>0</v>
      </c>
      <c r="BF86" s="6468">
        <v>20</v>
      </c>
      <c r="BG86" s="6468"/>
      <c r="BH86" s="3715">
        <f t="shared" si="382"/>
        <v>5</v>
      </c>
      <c r="BI86" s="3715">
        <f t="shared" si="383"/>
        <v>7</v>
      </c>
      <c r="BJ86" s="4061">
        <f t="shared" si="323"/>
        <v>-2</v>
      </c>
      <c r="BK86" s="4072">
        <f t="shared" si="324"/>
        <v>1.4</v>
      </c>
      <c r="BL86" s="3736">
        <f t="shared" si="325"/>
        <v>18</v>
      </c>
      <c r="BM86" s="3122">
        <f t="shared" si="326"/>
        <v>2</v>
      </c>
      <c r="BN86" s="3121">
        <f t="shared" si="327"/>
        <v>0.9</v>
      </c>
      <c r="BO86" s="2777">
        <f t="shared" si="328"/>
        <v>0</v>
      </c>
      <c r="BP86" s="3494"/>
      <c r="BQ86" s="6775">
        <v>20</v>
      </c>
      <c r="BR86" s="6775"/>
      <c r="BS86" s="2749">
        <f t="shared" si="384"/>
        <v>5</v>
      </c>
      <c r="BT86" s="2749">
        <f t="shared" si="384"/>
        <v>5</v>
      </c>
      <c r="BU86" s="2987">
        <f t="shared" si="255"/>
        <v>0</v>
      </c>
      <c r="BV86" s="2876">
        <f t="shared" si="256"/>
        <v>1</v>
      </c>
      <c r="BW86" s="2244">
        <f t="shared" si="314"/>
        <v>11</v>
      </c>
      <c r="BX86" s="2991">
        <f t="shared" si="258"/>
        <v>9</v>
      </c>
      <c r="BY86" s="2876">
        <f t="shared" si="259"/>
        <v>0.55000000000000004</v>
      </c>
      <c r="BZ86" s="3151"/>
      <c r="CA86" s="6775">
        <v>20</v>
      </c>
      <c r="CB86" s="6775"/>
      <c r="CC86" s="2749">
        <v>5</v>
      </c>
      <c r="CD86" s="2749">
        <v>6</v>
      </c>
      <c r="CE86" s="2359">
        <f t="shared" si="331"/>
        <v>-1</v>
      </c>
      <c r="CF86" s="2241">
        <f>CD86/CC86</f>
        <v>1.2</v>
      </c>
      <c r="CG86" s="2244">
        <f t="shared" si="333"/>
        <v>6</v>
      </c>
      <c r="CH86" s="2387">
        <f t="shared" si="334"/>
        <v>14</v>
      </c>
      <c r="CI86" s="2241">
        <f t="shared" si="335"/>
        <v>0.3</v>
      </c>
      <c r="CM86" s="1879">
        <v>0</v>
      </c>
      <c r="CN86" s="1879">
        <v>0</v>
      </c>
      <c r="CO86" s="1825">
        <v>5</v>
      </c>
      <c r="CP86" s="1752">
        <v>2</v>
      </c>
      <c r="CQ86" s="1752">
        <v>2</v>
      </c>
      <c r="CR86" s="1758">
        <v>1</v>
      </c>
      <c r="CS86" s="1752">
        <v>2</v>
      </c>
      <c r="CT86" s="1752">
        <v>2</v>
      </c>
      <c r="CU86" s="1758">
        <v>1</v>
      </c>
      <c r="CV86" s="1752">
        <v>2</v>
      </c>
      <c r="CW86" s="1752">
        <v>2</v>
      </c>
      <c r="CX86" s="1758">
        <v>1</v>
      </c>
      <c r="CY86" s="5842">
        <v>20</v>
      </c>
      <c r="CZ86" s="5794"/>
      <c r="DA86" s="3631">
        <v>2</v>
      </c>
      <c r="DB86" s="3631">
        <v>3</v>
      </c>
      <c r="DC86" s="4730">
        <f t="shared" si="385"/>
        <v>1</v>
      </c>
      <c r="DD86" s="4731">
        <v>0</v>
      </c>
      <c r="DE86" s="4717">
        <f t="shared" si="267"/>
        <v>21</v>
      </c>
      <c r="DF86" s="4100">
        <f t="shared" si="337"/>
        <v>-1</v>
      </c>
      <c r="DG86" s="4118">
        <f t="shared" si="338"/>
        <v>1.05</v>
      </c>
      <c r="DH86" s="6348">
        <v>20</v>
      </c>
      <c r="DI86" s="6349"/>
      <c r="DJ86" s="4429">
        <v>2</v>
      </c>
      <c r="DK86" s="4429">
        <v>5</v>
      </c>
      <c r="DL86" s="4735">
        <f t="shared" si="339"/>
        <v>-3</v>
      </c>
      <c r="DM86" s="4736">
        <v>0</v>
      </c>
      <c r="DN86" s="4428">
        <f t="shared" si="341"/>
        <v>26</v>
      </c>
      <c r="DO86" s="4100">
        <f t="shared" si="342"/>
        <v>-6</v>
      </c>
      <c r="DP86" s="4118">
        <f t="shared" si="343"/>
        <v>1.3</v>
      </c>
      <c r="DQ86" s="5845">
        <v>20</v>
      </c>
      <c r="DR86" s="5845"/>
      <c r="DS86" s="2686">
        <v>1</v>
      </c>
      <c r="DT86" s="2686">
        <v>1</v>
      </c>
      <c r="DU86" s="4505">
        <f t="shared" si="344"/>
        <v>0</v>
      </c>
      <c r="DV86" s="4478">
        <f>DT86/DS86</f>
        <v>1</v>
      </c>
      <c r="DW86" s="2683">
        <f t="shared" si="346"/>
        <v>27</v>
      </c>
      <c r="DX86" s="4100">
        <f t="shared" si="347"/>
        <v>-7</v>
      </c>
      <c r="DY86" s="4118">
        <f t="shared" si="348"/>
        <v>1.35</v>
      </c>
      <c r="DZ86" s="5842">
        <v>20</v>
      </c>
      <c r="EA86" s="5794"/>
      <c r="EB86" s="3223">
        <v>2</v>
      </c>
      <c r="EC86" s="3223">
        <v>3</v>
      </c>
      <c r="ED86" s="1783">
        <f t="shared" si="386"/>
        <v>1</v>
      </c>
      <c r="EE86" s="1741">
        <v>0</v>
      </c>
      <c r="EF86" s="3278">
        <f t="shared" si="350"/>
        <v>14</v>
      </c>
      <c r="EG86" s="1751">
        <f t="shared" si="351"/>
        <v>6</v>
      </c>
      <c r="EH86" s="1741">
        <f t="shared" si="352"/>
        <v>0.7</v>
      </c>
      <c r="EI86" s="6348">
        <v>20</v>
      </c>
      <c r="EJ86" s="6349"/>
      <c r="EK86" s="3363">
        <v>2</v>
      </c>
      <c r="EL86" s="3363">
        <v>2</v>
      </c>
      <c r="EM86" s="1783">
        <f t="shared" si="353"/>
        <v>0</v>
      </c>
      <c r="EN86" s="1741">
        <v>0</v>
      </c>
      <c r="EO86" s="3016">
        <f t="shared" si="355"/>
        <v>16</v>
      </c>
      <c r="EP86" s="1751">
        <f t="shared" si="356"/>
        <v>4</v>
      </c>
      <c r="EQ86" s="1741">
        <f t="shared" si="357"/>
        <v>0.8</v>
      </c>
      <c r="ER86" s="5845">
        <v>20</v>
      </c>
      <c r="ES86" s="5845"/>
      <c r="ET86" s="3623">
        <v>1</v>
      </c>
      <c r="EU86" s="3623">
        <v>2</v>
      </c>
      <c r="EV86" s="1751">
        <f t="shared" si="358"/>
        <v>-1</v>
      </c>
      <c r="EW86" s="1741">
        <f>EU86/ET86</f>
        <v>2</v>
      </c>
      <c r="EX86" s="3621">
        <f t="shared" si="360"/>
        <v>18</v>
      </c>
      <c r="EY86" s="1751">
        <f t="shared" si="361"/>
        <v>2</v>
      </c>
      <c r="EZ86" s="1741">
        <f t="shared" si="362"/>
        <v>0.9</v>
      </c>
      <c r="FA86" s="6775">
        <v>20</v>
      </c>
      <c r="FB86" s="6775"/>
      <c r="FC86" s="2532">
        <v>2</v>
      </c>
      <c r="FD86" s="2532">
        <v>2</v>
      </c>
      <c r="FE86" s="1751">
        <f t="shared" si="387"/>
        <v>0</v>
      </c>
      <c r="FF86" s="1741">
        <v>0</v>
      </c>
      <c r="FG86" s="1762">
        <f t="shared" si="364"/>
        <v>8</v>
      </c>
      <c r="FH86" s="1751">
        <f t="shared" si="365"/>
        <v>12</v>
      </c>
      <c r="FI86" s="1741">
        <f t="shared" si="366"/>
        <v>0.4</v>
      </c>
      <c r="FJ86" s="6775">
        <v>20</v>
      </c>
      <c r="FK86" s="6775"/>
      <c r="FL86" s="2532">
        <v>2</v>
      </c>
      <c r="FM86" s="2532">
        <v>2</v>
      </c>
      <c r="FN86" s="1751">
        <f t="shared" si="367"/>
        <v>0</v>
      </c>
      <c r="FO86" s="1741">
        <v>0</v>
      </c>
      <c r="FP86" s="1702">
        <f t="shared" si="369"/>
        <v>10</v>
      </c>
      <c r="FQ86" s="1751">
        <f t="shared" si="370"/>
        <v>10</v>
      </c>
      <c r="FR86" s="1741">
        <f t="shared" si="371"/>
        <v>0.5</v>
      </c>
      <c r="FS86" s="6775">
        <v>20</v>
      </c>
      <c r="FT86" s="6775"/>
      <c r="FU86" s="2532">
        <v>1</v>
      </c>
      <c r="FV86" s="2532">
        <v>1</v>
      </c>
      <c r="FW86" s="1751">
        <f t="shared" si="372"/>
        <v>0</v>
      </c>
      <c r="FX86" s="1741">
        <f>FV86/FU86</f>
        <v>1</v>
      </c>
      <c r="FY86" s="1733">
        <f t="shared" si="374"/>
        <v>11</v>
      </c>
      <c r="FZ86" s="1751">
        <f t="shared" si="375"/>
        <v>9</v>
      </c>
      <c r="GA86" s="1741">
        <f t="shared" si="376"/>
        <v>0.55000000000000004</v>
      </c>
      <c r="GB86" s="3169">
        <f t="shared" si="377"/>
        <v>0.14999999999999991</v>
      </c>
      <c r="GC86" s="2219">
        <v>0</v>
      </c>
      <c r="GD86" s="1895">
        <v>1</v>
      </c>
      <c r="GE86" s="2105" t="s">
        <v>51</v>
      </c>
      <c r="GF86" s="2105" t="s">
        <v>52</v>
      </c>
      <c r="GG86" s="2105" t="s">
        <v>19</v>
      </c>
      <c r="GH86" s="2105" t="s">
        <v>20</v>
      </c>
      <c r="GI86" s="2105" t="s">
        <v>16</v>
      </c>
      <c r="GJ86" s="2105" t="s">
        <v>16</v>
      </c>
      <c r="GK86" s="2105" t="s">
        <v>20</v>
      </c>
      <c r="GL86" s="2122" t="s">
        <v>101</v>
      </c>
      <c r="GM86" s="226" t="s">
        <v>1506</v>
      </c>
      <c r="GN86" s="1969" t="s">
        <v>1310</v>
      </c>
      <c r="GO86" s="1722">
        <v>20</v>
      </c>
      <c r="GP86" s="1722">
        <v>5</v>
      </c>
      <c r="GQ86" s="2086">
        <v>6</v>
      </c>
      <c r="GR86" s="2086">
        <v>-1</v>
      </c>
      <c r="GS86" s="1895">
        <v>1.2</v>
      </c>
      <c r="GT86" s="2086">
        <v>6</v>
      </c>
      <c r="GU86" s="2086">
        <v>14</v>
      </c>
      <c r="GV86" s="1895">
        <v>0.3</v>
      </c>
    </row>
    <row r="87" spans="1:204" ht="11.25" customHeight="1" x14ac:dyDescent="0.25">
      <c r="U87" s="5391"/>
      <c r="AT87" s="2755"/>
      <c r="AU87" s="2755"/>
      <c r="AZ87" s="4110"/>
      <c r="BA87" s="4110"/>
      <c r="BE87" s="4507"/>
      <c r="BJ87" s="3115"/>
      <c r="BK87" s="3115"/>
      <c r="BO87" s="2755"/>
      <c r="BP87" s="3494"/>
      <c r="BU87" s="2990"/>
      <c r="BV87" s="2990"/>
      <c r="BZ87" s="3151"/>
      <c r="DA87" s="4175"/>
      <c r="DB87" s="4175"/>
      <c r="DJ87" s="4175"/>
      <c r="DK87" s="4175"/>
      <c r="EB87" s="3274"/>
      <c r="EC87" s="3274"/>
      <c r="EK87" s="3274"/>
      <c r="EL87" s="3274"/>
      <c r="EO87" s="3195"/>
      <c r="FP87" s="2672"/>
      <c r="GO87" s="2378"/>
      <c r="GP87" s="2085"/>
      <c r="GQ87" s="2085"/>
      <c r="GR87" s="2085"/>
      <c r="GS87" s="2085"/>
      <c r="GT87" s="2085"/>
      <c r="GU87" s="2085"/>
      <c r="GV87" s="2085"/>
    </row>
    <row r="88" spans="1:204" ht="12" customHeight="1" x14ac:dyDescent="0.25">
      <c r="B88" s="7146" t="s">
        <v>0</v>
      </c>
      <c r="C88" s="7146" t="s">
        <v>1</v>
      </c>
      <c r="D88" s="7146" t="s">
        <v>2</v>
      </c>
      <c r="E88" s="7146" t="s">
        <v>3</v>
      </c>
      <c r="F88" s="7155" t="s">
        <v>4</v>
      </c>
      <c r="G88" s="7155" t="s">
        <v>5</v>
      </c>
      <c r="H88" s="7155" t="s">
        <v>12</v>
      </c>
      <c r="I88" s="7155"/>
      <c r="J88" s="7155"/>
      <c r="K88" s="7155"/>
      <c r="L88" s="7155"/>
      <c r="M88" s="7155"/>
      <c r="N88" s="120"/>
      <c r="O88" s="120"/>
      <c r="P88" s="7120" t="s">
        <v>328</v>
      </c>
      <c r="Q88" s="7121"/>
      <c r="R88" s="7121"/>
      <c r="S88" s="7121"/>
      <c r="T88" s="7121"/>
      <c r="U88" s="5392"/>
      <c r="V88" s="121"/>
      <c r="W88" s="7139" t="s">
        <v>13</v>
      </c>
      <c r="X88" s="7118" t="s">
        <v>14</v>
      </c>
      <c r="AT88" s="2755"/>
      <c r="AU88" s="2755"/>
      <c r="AZ88" s="4110"/>
      <c r="BA88" s="4110"/>
      <c r="BE88" s="4507"/>
      <c r="BJ88" s="3115"/>
      <c r="BK88" s="3115"/>
      <c r="BO88" s="2755"/>
      <c r="BP88" s="3494"/>
      <c r="BU88" s="2990"/>
      <c r="BV88" s="2990"/>
      <c r="BZ88" s="3151"/>
      <c r="DA88" s="4175"/>
      <c r="DB88" s="4175"/>
      <c r="DJ88" s="4175"/>
      <c r="DK88" s="4175"/>
      <c r="EB88" s="3274"/>
      <c r="EC88" s="3274"/>
      <c r="EK88" s="3274"/>
      <c r="EL88" s="3274"/>
      <c r="EO88" s="3195"/>
      <c r="FP88" s="2672"/>
      <c r="GE88" s="7155" t="s">
        <v>4</v>
      </c>
      <c r="GF88" s="7155" t="s">
        <v>5</v>
      </c>
      <c r="GG88" s="1"/>
      <c r="GH88" s="1"/>
      <c r="GI88" s="1"/>
      <c r="GJ88" s="1"/>
      <c r="GK88" s="1"/>
      <c r="GO88" s="2378"/>
      <c r="GP88" s="2085"/>
      <c r="GQ88" s="2085"/>
      <c r="GR88" s="2085"/>
      <c r="GS88" s="2085"/>
      <c r="GT88" s="2085"/>
      <c r="GU88" s="2085"/>
      <c r="GV88" s="2085"/>
    </row>
    <row r="89" spans="1:204" ht="12" customHeight="1" x14ac:dyDescent="0.25">
      <c r="B89" s="7146"/>
      <c r="C89" s="7146"/>
      <c r="D89" s="7146"/>
      <c r="E89" s="7146"/>
      <c r="F89" s="7155"/>
      <c r="G89" s="7155"/>
      <c r="H89" s="35" t="s">
        <v>6</v>
      </c>
      <c r="I89" s="35" t="s">
        <v>7</v>
      </c>
      <c r="J89" s="35" t="s">
        <v>8</v>
      </c>
      <c r="K89" s="35" t="s">
        <v>9</v>
      </c>
      <c r="L89" s="35" t="s">
        <v>10</v>
      </c>
      <c r="M89" s="35" t="s">
        <v>11</v>
      </c>
      <c r="N89" s="35"/>
      <c r="O89" s="35"/>
      <c r="P89" s="35" t="s">
        <v>6</v>
      </c>
      <c r="Q89" s="35" t="s">
        <v>7</v>
      </c>
      <c r="R89" s="5375" t="s">
        <v>8</v>
      </c>
      <c r="S89" s="35" t="s">
        <v>9</v>
      </c>
      <c r="T89" s="35" t="s">
        <v>10</v>
      </c>
      <c r="U89" s="5393"/>
      <c r="V89" s="35"/>
      <c r="W89" s="7139"/>
      <c r="X89" s="7118"/>
      <c r="AT89" s="2755"/>
      <c r="AU89" s="2755"/>
      <c r="AW89" s="1241"/>
      <c r="AX89" s="816"/>
      <c r="AY89" s="1229"/>
      <c r="AZ89" s="4123"/>
      <c r="BA89" s="973"/>
      <c r="BB89" s="1227"/>
      <c r="BC89" s="1227"/>
      <c r="BD89" s="1226"/>
      <c r="BE89" s="4507"/>
      <c r="BG89" s="1241"/>
      <c r="BH89" s="816"/>
      <c r="BI89" s="1229"/>
      <c r="BJ89" s="3124"/>
      <c r="BK89" s="973"/>
      <c r="BL89" s="1227"/>
      <c r="BM89" s="1227"/>
      <c r="BN89" s="1226"/>
      <c r="BO89" s="2755"/>
      <c r="BP89" s="3494"/>
      <c r="BR89" s="1241"/>
      <c r="BS89" s="816"/>
      <c r="BT89" s="1229"/>
      <c r="BU89" s="2988"/>
      <c r="BV89" s="973"/>
      <c r="BW89" s="1227"/>
      <c r="BX89" s="1227"/>
      <c r="BY89" s="1226"/>
      <c r="BZ89" s="3151"/>
      <c r="CA89" s="1226"/>
      <c r="CB89" s="1226"/>
      <c r="CC89" s="1226"/>
      <c r="CD89" s="1226"/>
      <c r="CE89" s="1226"/>
      <c r="CF89" s="1226"/>
      <c r="CG89" s="960"/>
      <c r="CH89" s="960"/>
      <c r="CI89" s="960"/>
      <c r="CJ89" s="960"/>
      <c r="CK89" s="960"/>
      <c r="CL89" s="960"/>
      <c r="DA89" s="4175"/>
      <c r="DB89" s="4175"/>
      <c r="DJ89" s="4175"/>
      <c r="DK89" s="4175"/>
      <c r="EB89" s="3274"/>
      <c r="EC89" s="3274"/>
      <c r="EK89" s="3274"/>
      <c r="EL89" s="3274"/>
      <c r="EO89" s="3195"/>
      <c r="FP89" s="2672"/>
      <c r="GE89" s="7155"/>
      <c r="GF89" s="7155"/>
      <c r="GG89" s="35" t="s">
        <v>6</v>
      </c>
      <c r="GH89" s="35" t="s">
        <v>7</v>
      </c>
      <c r="GI89" s="35" t="s">
        <v>8</v>
      </c>
      <c r="GJ89" s="35" t="s">
        <v>9</v>
      </c>
      <c r="GK89" s="35" t="s">
        <v>10</v>
      </c>
      <c r="GO89" s="2378"/>
      <c r="GP89" s="2085"/>
      <c r="GQ89" s="2085"/>
      <c r="GR89" s="2085"/>
      <c r="GS89" s="2085"/>
      <c r="GT89" s="2085"/>
      <c r="GU89" s="2085"/>
      <c r="GV89" s="2085"/>
    </row>
    <row r="90" spans="1:204" ht="63.75" customHeight="1" x14ac:dyDescent="0.25">
      <c r="A90" s="1">
        <f>SUM(A79+1)</f>
        <v>13</v>
      </c>
      <c r="B90" s="7199" t="s">
        <v>54</v>
      </c>
      <c r="C90" s="7154">
        <v>400</v>
      </c>
      <c r="D90" s="7147">
        <v>1</v>
      </c>
      <c r="E90" s="7202" t="s">
        <v>55</v>
      </c>
      <c r="F90" s="7200" t="s">
        <v>56</v>
      </c>
      <c r="G90" s="7200" t="s">
        <v>57</v>
      </c>
      <c r="H90" s="7144" t="s">
        <v>16</v>
      </c>
      <c r="I90" s="7144" t="s">
        <v>16</v>
      </c>
      <c r="J90" s="5706" t="s">
        <v>16</v>
      </c>
      <c r="K90" s="5706" t="s">
        <v>16</v>
      </c>
      <c r="L90" s="5706" t="s">
        <v>16</v>
      </c>
      <c r="M90" s="5706" t="s">
        <v>21</v>
      </c>
      <c r="N90" s="5706" t="s">
        <v>600</v>
      </c>
      <c r="O90" s="5706" t="s">
        <v>590</v>
      </c>
      <c r="P90" s="5706" t="s">
        <v>346</v>
      </c>
      <c r="Q90" s="5697" t="s">
        <v>347</v>
      </c>
      <c r="R90" s="5703" t="s">
        <v>348</v>
      </c>
      <c r="S90" s="5697" t="s">
        <v>349</v>
      </c>
      <c r="T90" s="5697" t="s">
        <v>350</v>
      </c>
      <c r="U90" s="7115" t="s">
        <v>572</v>
      </c>
      <c r="V90" s="5697" t="s">
        <v>560</v>
      </c>
      <c r="W90" s="7141">
        <v>31207919.739999998</v>
      </c>
      <c r="X90" s="5691" t="s">
        <v>58</v>
      </c>
      <c r="Y90" s="2102">
        <v>1</v>
      </c>
      <c r="Z90" s="499" t="s">
        <v>2434</v>
      </c>
      <c r="AA90" s="500" t="s">
        <v>839</v>
      </c>
      <c r="AB90" s="501">
        <v>3300</v>
      </c>
      <c r="AC90" s="154">
        <v>825</v>
      </c>
      <c r="AD90" s="155">
        <f t="shared" ref="AD90:AD96" si="388">AC90/AB90</f>
        <v>0.25</v>
      </c>
      <c r="AE90" s="154">
        <v>825</v>
      </c>
      <c r="AF90" s="155">
        <f t="shared" ref="AF90:AF96" si="389">AE90/AB90</f>
        <v>0.25</v>
      </c>
      <c r="AG90" s="154">
        <v>825</v>
      </c>
      <c r="AH90" s="155">
        <f t="shared" ref="AH90:AH96" si="390">AG90/AB90</f>
        <v>0.25</v>
      </c>
      <c r="AI90" s="154">
        <v>825</v>
      </c>
      <c r="AJ90" s="156">
        <f t="shared" ref="AJ90:AJ96" si="391">AI90/AB90</f>
        <v>0.25</v>
      </c>
      <c r="AK90" s="198">
        <f t="shared" ref="AK90:AK104" si="392">SUM(AD90+AF90+AH90+AJ90)</f>
        <v>1</v>
      </c>
      <c r="AL90" s="2307">
        <v>1</v>
      </c>
      <c r="AM90" s="959" t="s">
        <v>2788</v>
      </c>
      <c r="AN90" s="959" t="s">
        <v>2789</v>
      </c>
      <c r="AO90" s="970" t="s">
        <v>2768</v>
      </c>
      <c r="AP90" s="970" t="s">
        <v>2769</v>
      </c>
      <c r="AQ90" s="1218">
        <v>100</v>
      </c>
      <c r="AR90" s="1111" t="s">
        <v>839</v>
      </c>
      <c r="AS90" s="970" t="s">
        <v>1579</v>
      </c>
      <c r="AT90" s="2275"/>
      <c r="AU90" s="920" t="s">
        <v>1704</v>
      </c>
      <c r="AV90" s="6540">
        <v>3300</v>
      </c>
      <c r="AW90" s="6541"/>
      <c r="AX90" s="4431">
        <f t="shared" ref="AX90:AX153" si="393">SUM(DA90+DJ90+DS90)</f>
        <v>825</v>
      </c>
      <c r="AY90" s="4431">
        <f t="shared" ref="AY90:AY153" si="394">SUM(DB90+DK90+DT90)</f>
        <v>394</v>
      </c>
      <c r="AZ90" s="4411">
        <f t="shared" ref="AZ90:AZ153" si="395">AX90-AY90</f>
        <v>431</v>
      </c>
      <c r="BA90" s="4706">
        <f t="shared" ref="BA90:BA153" si="396">AY90/AX90</f>
        <v>0.4775757575757576</v>
      </c>
      <c r="BB90" s="4708">
        <f t="shared" ref="BB90:BB153" si="397">SUM(BL90+AY90)</f>
        <v>4879</v>
      </c>
      <c r="BC90" s="4104">
        <f t="shared" ref="BC90:BC153" si="398">AV90-BB90</f>
        <v>-1579</v>
      </c>
      <c r="BD90" s="1679">
        <f t="shared" ref="BD90:BD153" si="399">BB90/AV90</f>
        <v>1.4784848484848485</v>
      </c>
      <c r="BE90" s="4588">
        <f t="shared" ref="BE90:BE121" si="400">SUM(AX90-AI90)</f>
        <v>0</v>
      </c>
      <c r="BF90" s="6540">
        <v>3300</v>
      </c>
      <c r="BG90" s="6541"/>
      <c r="BH90" s="3782">
        <f t="shared" si="311"/>
        <v>825</v>
      </c>
      <c r="BI90" s="3782">
        <f t="shared" ref="BI90:BI153" si="401">SUM(EC90+EL90+EU90)</f>
        <v>706</v>
      </c>
      <c r="BJ90" s="4061">
        <f t="shared" ref="BJ90:BJ153" si="402">BH90-BI90</f>
        <v>119</v>
      </c>
      <c r="BK90" s="4073">
        <f t="shared" ref="BK90:BK153" si="403">BI90/BH90</f>
        <v>0.85575757575757572</v>
      </c>
      <c r="BL90" s="3847">
        <f t="shared" ref="BL90:BL153" si="404">SUM(BI90+BW90)</f>
        <v>4485</v>
      </c>
      <c r="BM90" s="3122">
        <f t="shared" ref="BM90:BM153" si="405">BF90-BL90</f>
        <v>-1185</v>
      </c>
      <c r="BN90" s="1679">
        <f t="shared" ref="BN90:BN153" si="406">BL90/BF90</f>
        <v>1.3590909090909091</v>
      </c>
      <c r="BO90" s="3708">
        <f t="shared" ref="BO90:BO121" si="407">SUM(AG90-BH90)</f>
        <v>0</v>
      </c>
      <c r="BP90" s="3494"/>
      <c r="BQ90" s="6778">
        <v>3300</v>
      </c>
      <c r="BR90" s="6779"/>
      <c r="BS90" s="2576">
        <f t="shared" ref="BS90:BT94" si="408">SUM(FC90+FL90+FU90)</f>
        <v>825</v>
      </c>
      <c r="BT90" s="2576">
        <f t="shared" si="408"/>
        <v>973</v>
      </c>
      <c r="BU90" s="2987">
        <f t="shared" si="255"/>
        <v>-148</v>
      </c>
      <c r="BV90" s="1679">
        <f t="shared" si="256"/>
        <v>1.1793939393939394</v>
      </c>
      <c r="BW90" s="2793">
        <f t="shared" si="314"/>
        <v>3779</v>
      </c>
      <c r="BX90" s="2991">
        <f t="shared" si="258"/>
        <v>-479</v>
      </c>
      <c r="BY90" s="1679">
        <f t="shared" si="259"/>
        <v>1.1451515151515153</v>
      </c>
      <c r="BZ90" s="3151"/>
      <c r="CA90" s="6968">
        <v>3300</v>
      </c>
      <c r="CB90" s="6969"/>
      <c r="CC90" s="2230">
        <v>825</v>
      </c>
      <c r="CD90" s="2230">
        <v>2806</v>
      </c>
      <c r="CE90" s="2359">
        <f t="shared" ref="CE90:CE153" si="409">CC90-CD90</f>
        <v>-1981</v>
      </c>
      <c r="CF90" s="2245">
        <f t="shared" ref="CF90:CF94" si="410">CD90/CC90</f>
        <v>3.4012121212121214</v>
      </c>
      <c r="CG90" s="2246">
        <f t="shared" ref="CG90:CG95" si="411">CD90</f>
        <v>2806</v>
      </c>
      <c r="CH90" s="2387">
        <f t="shared" ref="CH90:CH153" si="412">CA90-CG90</f>
        <v>494</v>
      </c>
      <c r="CI90" s="2245">
        <f t="shared" ref="CI90:CI95" si="413">CG90/CA90</f>
        <v>0.85030303030303034</v>
      </c>
      <c r="CJ90" s="7530">
        <v>4928536.51</v>
      </c>
      <c r="CM90" s="1729"/>
      <c r="CN90" s="1729"/>
      <c r="CO90" s="1729"/>
      <c r="CP90" s="1729"/>
      <c r="CQ90" s="1729"/>
      <c r="CR90" s="1729"/>
      <c r="CS90" s="1729"/>
      <c r="CT90" s="1729"/>
      <c r="CU90" s="1729"/>
      <c r="CV90" s="1729"/>
      <c r="CW90" s="1729"/>
      <c r="CX90" s="1729"/>
      <c r="CY90" s="6350">
        <v>3300</v>
      </c>
      <c r="CZ90" s="6351"/>
      <c r="DA90" s="4689">
        <v>275</v>
      </c>
      <c r="DB90" s="4689">
        <v>159</v>
      </c>
      <c r="DC90" s="4690">
        <f t="shared" ref="DC90:DC95" si="414">DB90-DA90</f>
        <v>-116</v>
      </c>
      <c r="DD90" s="4512">
        <f t="shared" ref="DD90:DD94" si="415">DB90/DA90</f>
        <v>0.57818181818181813</v>
      </c>
      <c r="DE90" s="4691">
        <f t="shared" si="267"/>
        <v>4644</v>
      </c>
      <c r="DF90" s="4105">
        <f t="shared" ref="DF90:DF153" si="416">CY90-DE90</f>
        <v>-1344</v>
      </c>
      <c r="DG90" s="1679">
        <f t="shared" ref="DG90:DG95" si="417">DE90/CY90</f>
        <v>1.4072727272727272</v>
      </c>
      <c r="DH90" s="6352">
        <v>3300</v>
      </c>
      <c r="DI90" s="6353"/>
      <c r="DJ90" s="4657">
        <v>275</v>
      </c>
      <c r="DK90" s="4657">
        <v>157</v>
      </c>
      <c r="DL90" s="4699">
        <f t="shared" ref="DL90:DL153" si="418">DJ90-DK90</f>
        <v>118</v>
      </c>
      <c r="DM90" s="4700">
        <f t="shared" ref="DM90:DM94" si="419">DK90/DJ90</f>
        <v>0.57090909090909092</v>
      </c>
      <c r="DN90" s="4428">
        <f t="shared" ref="DN90:DN153" si="420">SUM(DE90+DK90)</f>
        <v>4801</v>
      </c>
      <c r="DO90" s="4105">
        <f t="shared" ref="DO90:DO153" si="421">DH90-DN90</f>
        <v>-1501</v>
      </c>
      <c r="DP90" s="1679">
        <f>DN90/DH90</f>
        <v>1.4548484848484848</v>
      </c>
      <c r="DQ90" s="6354">
        <v>3300</v>
      </c>
      <c r="DR90" s="6355"/>
      <c r="DS90" s="4663">
        <v>275</v>
      </c>
      <c r="DT90" s="4663">
        <v>78</v>
      </c>
      <c r="DU90" s="4501">
        <f t="shared" ref="DU90:DU131" si="422">DS90-DT90</f>
        <v>197</v>
      </c>
      <c r="DV90" s="2711">
        <f t="shared" ref="DV90:DV94" si="423">DT90/DS90</f>
        <v>0.28363636363636363</v>
      </c>
      <c r="DW90" s="4548">
        <f t="shared" ref="DW90:DW153" si="424">SUM(DT90+DN90)</f>
        <v>4879</v>
      </c>
      <c r="DX90" s="4101">
        <f t="shared" ref="DX90:DX153" si="425">DQ90-DW90</f>
        <v>-1579</v>
      </c>
      <c r="DY90" s="1679">
        <f t="shared" ref="DY90:DY95" si="426">DW90/DQ90</f>
        <v>1.4784848484848485</v>
      </c>
      <c r="DZ90" s="6350">
        <v>3300</v>
      </c>
      <c r="EA90" s="6351"/>
      <c r="EB90" s="3845">
        <v>275</v>
      </c>
      <c r="EC90" s="3845">
        <v>263</v>
      </c>
      <c r="ED90" s="3226">
        <f t="shared" ref="ED90:ED95" si="427">EC90-EB90</f>
        <v>-12</v>
      </c>
      <c r="EE90" s="1853">
        <f t="shared" ref="EE90:EE94" si="428">EC90/EB90</f>
        <v>0.95636363636363642</v>
      </c>
      <c r="EF90" s="3338">
        <f t="shared" ref="EF90:EF154" si="429">SUM(EC90+FY90)</f>
        <v>4042</v>
      </c>
      <c r="EG90" s="1862">
        <f t="shared" ref="EG90:EG153" si="430">DZ90-EF90</f>
        <v>-742</v>
      </c>
      <c r="EH90" s="1853">
        <f t="shared" ref="EH90:EH95" si="431">EF90/DZ90</f>
        <v>1.2248484848484849</v>
      </c>
      <c r="EI90" s="6352">
        <v>3300</v>
      </c>
      <c r="EJ90" s="6353"/>
      <c r="EK90" s="3358">
        <v>275</v>
      </c>
      <c r="EL90" s="3358">
        <v>257</v>
      </c>
      <c r="EM90" s="3226">
        <f t="shared" ref="EM90:EM153" si="432">EK90-EL90</f>
        <v>18</v>
      </c>
      <c r="EN90" s="1853">
        <f t="shared" ref="EN90:EN94" si="433">EL90/EK90</f>
        <v>0.93454545454545457</v>
      </c>
      <c r="EO90" s="3016">
        <f t="shared" ref="EO90:EO153" si="434">SUM(EF90+EL90)</f>
        <v>4299</v>
      </c>
      <c r="EP90" s="1862">
        <f t="shared" ref="EP90:EP153" si="435">EI90-EO90</f>
        <v>-999</v>
      </c>
      <c r="EQ90" s="1853">
        <f>EO90/EI90</f>
        <v>1.3027272727272727</v>
      </c>
      <c r="ER90" s="6354">
        <v>3300</v>
      </c>
      <c r="ES90" s="6355"/>
      <c r="ET90" s="3811">
        <v>275</v>
      </c>
      <c r="EU90" s="3811">
        <v>186</v>
      </c>
      <c r="EV90" s="1852">
        <f t="shared" ref="EV90:EV131" si="436">ET90-EU90</f>
        <v>89</v>
      </c>
      <c r="EW90" s="1853">
        <f t="shared" ref="EW90:EW94" si="437">EU90/ET90</f>
        <v>0.67636363636363639</v>
      </c>
      <c r="EX90" s="3821">
        <f t="shared" ref="EX90:EX153" si="438">SUM(EU90+EO90)</f>
        <v>4485</v>
      </c>
      <c r="EY90" s="1852">
        <f t="shared" ref="EY90:EY153" si="439">ER90-EX90</f>
        <v>-1185</v>
      </c>
      <c r="EZ90" s="1853">
        <f t="shared" ref="EZ90:EZ95" si="440">EX90/ER90</f>
        <v>1.3590909090909091</v>
      </c>
      <c r="FA90" s="6778">
        <v>3300</v>
      </c>
      <c r="FB90" s="6779"/>
      <c r="FC90" s="2494">
        <v>275</v>
      </c>
      <c r="FD90" s="2494">
        <v>578</v>
      </c>
      <c r="FE90" s="1852">
        <f t="shared" ref="FE90:FE95" si="441">FD90-FC90</f>
        <v>303</v>
      </c>
      <c r="FF90" s="1853">
        <f t="shared" ref="FF90:FF94" si="442">FD90/FC90</f>
        <v>2.101818181818182</v>
      </c>
      <c r="FG90" s="1861">
        <f t="shared" ref="FG90:FG153" si="443">SUM(FD90+CG90)</f>
        <v>3384</v>
      </c>
      <c r="FH90" s="1862">
        <f t="shared" ref="FH90:FH153" si="444">FA90-FG90</f>
        <v>-84</v>
      </c>
      <c r="FI90" s="1853">
        <f t="shared" ref="FI90:FI95" si="445">FG90/FA90</f>
        <v>1.0254545454545454</v>
      </c>
      <c r="FJ90" s="6778">
        <v>3300</v>
      </c>
      <c r="FK90" s="6779"/>
      <c r="FL90" s="2494">
        <v>275</v>
      </c>
      <c r="FM90" s="2494">
        <v>192</v>
      </c>
      <c r="FN90" s="1852">
        <f t="shared" ref="FN90:FN153" si="446">FL90-FM90</f>
        <v>83</v>
      </c>
      <c r="FO90" s="1853">
        <f t="shared" ref="FO90:FO94" si="447">FM90/FL90</f>
        <v>0.69818181818181824</v>
      </c>
      <c r="FP90" s="1702">
        <f t="shared" ref="FP90:FP153" si="448">SUM(FM90+FG90)</f>
        <v>3576</v>
      </c>
      <c r="FQ90" s="1862">
        <f t="shared" si="370"/>
        <v>-276</v>
      </c>
      <c r="FR90" s="1853">
        <f>FP90/FJ90</f>
        <v>1.0836363636363637</v>
      </c>
      <c r="FS90" s="6778">
        <v>3300</v>
      </c>
      <c r="FT90" s="6779"/>
      <c r="FU90" s="2494">
        <v>275</v>
      </c>
      <c r="FV90" s="2494">
        <v>203</v>
      </c>
      <c r="FW90" s="1852">
        <f t="shared" ref="FW90:FW131" si="449">FU90-FV90</f>
        <v>72</v>
      </c>
      <c r="FX90" s="1853">
        <f t="shared" ref="FX90:FX94" si="450">FV90/FU90</f>
        <v>0.73818181818181816</v>
      </c>
      <c r="FY90" s="1733">
        <f t="shared" ref="FY90:FY153" si="451">SUM(FV90+FP90)</f>
        <v>3779</v>
      </c>
      <c r="FZ90" s="1852">
        <f t="shared" ref="FZ90:FZ153" si="452">FS90-FY90</f>
        <v>-479</v>
      </c>
      <c r="GA90" s="1853">
        <f t="shared" ref="GA90:GA95" si="453">FY90/FS90</f>
        <v>1.1451515151515153</v>
      </c>
      <c r="GB90" s="3169">
        <f t="shared" ref="GB90:GB153" si="454">SUM(EH90-GA90)</f>
        <v>7.96969696969696E-2</v>
      </c>
      <c r="GC90" s="2219">
        <v>0</v>
      </c>
      <c r="GD90" s="1895">
        <v>1</v>
      </c>
      <c r="GE90" s="2175" t="s">
        <v>56</v>
      </c>
      <c r="GF90" s="2175" t="s">
        <v>57</v>
      </c>
      <c r="GG90" s="2105" t="s">
        <v>16</v>
      </c>
      <c r="GH90" s="2105" t="s">
        <v>16</v>
      </c>
      <c r="GI90" s="2105" t="s">
        <v>16</v>
      </c>
      <c r="GJ90" s="2105" t="s">
        <v>16</v>
      </c>
      <c r="GK90" s="2105" t="s">
        <v>16</v>
      </c>
      <c r="GL90" s="2102">
        <v>1</v>
      </c>
      <c r="GM90" s="218" t="s">
        <v>2434</v>
      </c>
      <c r="GN90" s="222" t="s">
        <v>839</v>
      </c>
      <c r="GO90" s="1720">
        <v>3300</v>
      </c>
      <c r="GP90" s="1720">
        <v>825</v>
      </c>
      <c r="GQ90" s="2086">
        <v>2806</v>
      </c>
      <c r="GR90" s="2086">
        <v>-1981</v>
      </c>
      <c r="GS90" s="1895">
        <v>3.4012121212121214</v>
      </c>
      <c r="GT90" s="2086">
        <v>2806</v>
      </c>
      <c r="GU90" s="2086">
        <v>494</v>
      </c>
      <c r="GV90" s="1895">
        <v>0.85030303030303034</v>
      </c>
    </row>
    <row r="91" spans="1:204" ht="63.75" customHeight="1" x14ac:dyDescent="0.25">
      <c r="B91" s="7199"/>
      <c r="C91" s="7154"/>
      <c r="D91" s="7147"/>
      <c r="E91" s="7202"/>
      <c r="F91" s="7200"/>
      <c r="G91" s="7200"/>
      <c r="H91" s="7144"/>
      <c r="I91" s="7144"/>
      <c r="J91" s="5707"/>
      <c r="K91" s="5707"/>
      <c r="L91" s="5707"/>
      <c r="M91" s="5707"/>
      <c r="N91" s="5707"/>
      <c r="O91" s="5707"/>
      <c r="P91" s="6797"/>
      <c r="Q91" s="6797"/>
      <c r="R91" s="5704"/>
      <c r="S91" s="5698"/>
      <c r="T91" s="5698"/>
      <c r="U91" s="7116"/>
      <c r="V91" s="5698"/>
      <c r="W91" s="7142"/>
      <c r="X91" s="5692"/>
      <c r="Y91" s="2096">
        <v>2</v>
      </c>
      <c r="Z91" s="504" t="s">
        <v>870</v>
      </c>
      <c r="AA91" s="484" t="s">
        <v>875</v>
      </c>
      <c r="AB91" s="414">
        <v>3200</v>
      </c>
      <c r="AC91" s="157">
        <v>800</v>
      </c>
      <c r="AD91" s="158">
        <f t="shared" si="388"/>
        <v>0.25</v>
      </c>
      <c r="AE91" s="157">
        <v>800</v>
      </c>
      <c r="AF91" s="158">
        <f t="shared" si="389"/>
        <v>0.25</v>
      </c>
      <c r="AG91" s="157">
        <v>800</v>
      </c>
      <c r="AH91" s="158">
        <f t="shared" si="390"/>
        <v>0.25</v>
      </c>
      <c r="AI91" s="157">
        <v>800</v>
      </c>
      <c r="AJ91" s="159">
        <f t="shared" si="391"/>
        <v>0.25</v>
      </c>
      <c r="AK91" s="198">
        <f t="shared" si="392"/>
        <v>1</v>
      </c>
      <c r="AL91" s="2307">
        <v>2</v>
      </c>
      <c r="AM91" s="970" t="s">
        <v>2790</v>
      </c>
      <c r="AN91" s="970" t="s">
        <v>2787</v>
      </c>
      <c r="AO91" s="970" t="s">
        <v>2770</v>
      </c>
      <c r="AP91" s="970" t="s">
        <v>2771</v>
      </c>
      <c r="AQ91" s="1218">
        <v>100</v>
      </c>
      <c r="AR91" s="970" t="s">
        <v>875</v>
      </c>
      <c r="AS91" s="970" t="s">
        <v>1579</v>
      </c>
      <c r="AT91" s="2275"/>
      <c r="AU91" s="920" t="s">
        <v>1704</v>
      </c>
      <c r="AV91" s="6527">
        <v>3200</v>
      </c>
      <c r="AW91" s="6528"/>
      <c r="AX91" s="4431">
        <f t="shared" si="393"/>
        <v>800</v>
      </c>
      <c r="AY91" s="4431">
        <f t="shared" si="394"/>
        <v>1562</v>
      </c>
      <c r="AZ91" s="4411">
        <f t="shared" si="395"/>
        <v>-762</v>
      </c>
      <c r="BA91" s="4707">
        <f t="shared" si="396"/>
        <v>1.9524999999999999</v>
      </c>
      <c r="BB91" s="4709">
        <f t="shared" si="397"/>
        <v>4468</v>
      </c>
      <c r="BC91" s="4104">
        <f t="shared" si="398"/>
        <v>-1268</v>
      </c>
      <c r="BD91" s="1682">
        <f t="shared" si="399"/>
        <v>1.39625</v>
      </c>
      <c r="BE91" s="4430">
        <f t="shared" si="400"/>
        <v>0</v>
      </c>
      <c r="BF91" s="6527">
        <v>3200</v>
      </c>
      <c r="BG91" s="6528"/>
      <c r="BH91" s="3782">
        <f t="shared" si="311"/>
        <v>800</v>
      </c>
      <c r="BI91" s="3782">
        <f t="shared" si="401"/>
        <v>1434</v>
      </c>
      <c r="BJ91" s="4061">
        <f t="shared" si="402"/>
        <v>-634</v>
      </c>
      <c r="BK91" s="4074">
        <f t="shared" si="403"/>
        <v>1.7925</v>
      </c>
      <c r="BL91" s="3848">
        <f t="shared" si="404"/>
        <v>2906</v>
      </c>
      <c r="BM91" s="3122">
        <f t="shared" si="405"/>
        <v>294</v>
      </c>
      <c r="BN91" s="1682">
        <f t="shared" si="406"/>
        <v>0.90812499999999996</v>
      </c>
      <c r="BO91" s="3708">
        <f t="shared" si="407"/>
        <v>0</v>
      </c>
      <c r="BP91" s="3494"/>
      <c r="BQ91" s="6780">
        <v>3200</v>
      </c>
      <c r="BR91" s="6781"/>
      <c r="BS91" s="2576">
        <f t="shared" si="408"/>
        <v>800</v>
      </c>
      <c r="BT91" s="2576">
        <f t="shared" si="408"/>
        <v>1095</v>
      </c>
      <c r="BU91" s="2987">
        <f t="shared" si="255"/>
        <v>-295</v>
      </c>
      <c r="BV91" s="1682">
        <f t="shared" si="256"/>
        <v>1.3687499999999999</v>
      </c>
      <c r="BW91" s="2794">
        <f t="shared" si="314"/>
        <v>1472</v>
      </c>
      <c r="BX91" s="2991">
        <f t="shared" si="258"/>
        <v>1728</v>
      </c>
      <c r="BY91" s="1682">
        <f t="shared" si="259"/>
        <v>0.46</v>
      </c>
      <c r="BZ91" s="3151"/>
      <c r="CA91" s="7521">
        <v>3200</v>
      </c>
      <c r="CB91" s="7522"/>
      <c r="CC91" s="2230">
        <v>800</v>
      </c>
      <c r="CD91" s="2230">
        <v>377</v>
      </c>
      <c r="CE91" s="2359">
        <f t="shared" si="409"/>
        <v>423</v>
      </c>
      <c r="CF91" s="2247">
        <f t="shared" si="410"/>
        <v>0.47125</v>
      </c>
      <c r="CG91" s="2248">
        <f t="shared" si="411"/>
        <v>377</v>
      </c>
      <c r="CH91" s="2387">
        <f t="shared" si="412"/>
        <v>2823</v>
      </c>
      <c r="CI91" s="2247">
        <f t="shared" si="413"/>
        <v>0.1178125</v>
      </c>
      <c r="CJ91" s="7531"/>
      <c r="CM91" s="1855">
        <v>266</v>
      </c>
      <c r="CN91" s="1729">
        <v>267</v>
      </c>
      <c r="CO91" s="1729">
        <v>267</v>
      </c>
      <c r="CP91" s="1729"/>
      <c r="CQ91" s="1729"/>
      <c r="CR91" s="1729"/>
      <c r="CS91" s="1729"/>
      <c r="CT91" s="1729"/>
      <c r="CU91" s="1729"/>
      <c r="CV91" s="1729"/>
      <c r="CW91" s="1729"/>
      <c r="CX91" s="1729"/>
      <c r="CY91" s="6356">
        <v>3200</v>
      </c>
      <c r="CZ91" s="6357"/>
      <c r="DA91" s="4692">
        <v>267</v>
      </c>
      <c r="DB91" s="4692">
        <v>602</v>
      </c>
      <c r="DC91" s="4513">
        <f t="shared" si="414"/>
        <v>335</v>
      </c>
      <c r="DD91" s="4514">
        <f t="shared" si="415"/>
        <v>2.2546816479400751</v>
      </c>
      <c r="DE91" s="4693">
        <f t="shared" si="267"/>
        <v>3508</v>
      </c>
      <c r="DF91" s="4102">
        <f t="shared" si="416"/>
        <v>-308</v>
      </c>
      <c r="DG91" s="1682">
        <f t="shared" si="417"/>
        <v>1.0962499999999999</v>
      </c>
      <c r="DH91" s="6358">
        <v>3200</v>
      </c>
      <c r="DI91" s="6359"/>
      <c r="DJ91" s="4657">
        <v>267</v>
      </c>
      <c r="DK91" s="4657">
        <v>679</v>
      </c>
      <c r="DL91" s="4701">
        <f t="shared" si="418"/>
        <v>-412</v>
      </c>
      <c r="DM91" s="4702">
        <f t="shared" si="419"/>
        <v>2.5430711610486894</v>
      </c>
      <c r="DN91" s="4428">
        <f t="shared" si="420"/>
        <v>4187</v>
      </c>
      <c r="DO91" s="4102">
        <f t="shared" si="421"/>
        <v>-987</v>
      </c>
      <c r="DP91" s="1682">
        <f t="shared" ref="DP91:DP95" si="455">DN91/DH91</f>
        <v>1.3084374999999999</v>
      </c>
      <c r="DQ91" s="6360">
        <v>3200</v>
      </c>
      <c r="DR91" s="6361"/>
      <c r="DS91" s="4666">
        <v>266</v>
      </c>
      <c r="DT91" s="4666">
        <v>281</v>
      </c>
      <c r="DU91" s="4503">
        <f t="shared" si="422"/>
        <v>-15</v>
      </c>
      <c r="DV91" s="2709">
        <f t="shared" si="423"/>
        <v>1.0563909774436091</v>
      </c>
      <c r="DW91" s="4548">
        <f t="shared" si="424"/>
        <v>4468</v>
      </c>
      <c r="DX91" s="4106">
        <f t="shared" si="425"/>
        <v>-1268</v>
      </c>
      <c r="DY91" s="1682">
        <f t="shared" si="426"/>
        <v>1.39625</v>
      </c>
      <c r="DZ91" s="6356">
        <v>3200</v>
      </c>
      <c r="EA91" s="6357"/>
      <c r="EB91" s="3846">
        <v>267</v>
      </c>
      <c r="EC91" s="3846">
        <v>396</v>
      </c>
      <c r="ED91" s="3227">
        <f t="shared" si="427"/>
        <v>129</v>
      </c>
      <c r="EE91" s="1748">
        <f t="shared" si="428"/>
        <v>1.4831460674157304</v>
      </c>
      <c r="EF91" s="3339">
        <f t="shared" si="429"/>
        <v>1868</v>
      </c>
      <c r="EG91" s="1864">
        <f t="shared" si="430"/>
        <v>1332</v>
      </c>
      <c r="EH91" s="1748">
        <f t="shared" si="431"/>
        <v>0.58374999999999999</v>
      </c>
      <c r="EI91" s="6358">
        <v>3200</v>
      </c>
      <c r="EJ91" s="6359"/>
      <c r="EK91" s="3358">
        <v>267</v>
      </c>
      <c r="EL91" s="3358">
        <v>462</v>
      </c>
      <c r="EM91" s="3227">
        <f t="shared" si="432"/>
        <v>-195</v>
      </c>
      <c r="EN91" s="1748">
        <f t="shared" si="433"/>
        <v>1.7303370786516854</v>
      </c>
      <c r="EO91" s="3016">
        <f t="shared" si="434"/>
        <v>2330</v>
      </c>
      <c r="EP91" s="1864">
        <f t="shared" si="435"/>
        <v>870</v>
      </c>
      <c r="EQ91" s="1748">
        <f t="shared" ref="EQ91:EQ95" si="456">EO91/EI91</f>
        <v>0.72812500000000002</v>
      </c>
      <c r="ER91" s="6360">
        <v>3200</v>
      </c>
      <c r="ES91" s="6361"/>
      <c r="ET91" s="3810">
        <v>266</v>
      </c>
      <c r="EU91" s="3810">
        <v>576</v>
      </c>
      <c r="EV91" s="1739">
        <f t="shared" si="436"/>
        <v>-310</v>
      </c>
      <c r="EW91" s="1748">
        <f t="shared" si="437"/>
        <v>2.1654135338345863</v>
      </c>
      <c r="EX91" s="3821">
        <f t="shared" si="438"/>
        <v>2906</v>
      </c>
      <c r="EY91" s="1739">
        <f t="shared" si="439"/>
        <v>294</v>
      </c>
      <c r="EZ91" s="1748">
        <f t="shared" si="440"/>
        <v>0.90812499999999996</v>
      </c>
      <c r="FA91" s="6780">
        <v>3200</v>
      </c>
      <c r="FB91" s="6781"/>
      <c r="FC91" s="2495">
        <v>266</v>
      </c>
      <c r="FD91" s="2495">
        <v>152</v>
      </c>
      <c r="FE91" s="1739">
        <f t="shared" si="441"/>
        <v>-114</v>
      </c>
      <c r="FF91" s="1748">
        <f t="shared" si="442"/>
        <v>0.5714285714285714</v>
      </c>
      <c r="FG91" s="1863">
        <f t="shared" si="443"/>
        <v>529</v>
      </c>
      <c r="FH91" s="1864">
        <f t="shared" si="444"/>
        <v>2671</v>
      </c>
      <c r="FI91" s="1748">
        <f t="shared" si="445"/>
        <v>0.1653125</v>
      </c>
      <c r="FJ91" s="6780">
        <v>3200</v>
      </c>
      <c r="FK91" s="6781"/>
      <c r="FL91" s="2495">
        <v>267</v>
      </c>
      <c r="FM91" s="2495">
        <v>394</v>
      </c>
      <c r="FN91" s="1739">
        <f t="shared" si="446"/>
        <v>-127</v>
      </c>
      <c r="FO91" s="1748">
        <f t="shared" si="447"/>
        <v>1.4756554307116105</v>
      </c>
      <c r="FP91" s="1702">
        <f t="shared" si="448"/>
        <v>923</v>
      </c>
      <c r="FQ91" s="1864">
        <f t="shared" si="370"/>
        <v>2277</v>
      </c>
      <c r="FR91" s="1748">
        <f t="shared" ref="FR91:FR95" si="457">FP91/FJ91</f>
        <v>0.28843750000000001</v>
      </c>
      <c r="FS91" s="6780">
        <v>3200</v>
      </c>
      <c r="FT91" s="6781"/>
      <c r="FU91" s="2495">
        <v>267</v>
      </c>
      <c r="FV91" s="2495">
        <v>549</v>
      </c>
      <c r="FW91" s="1739">
        <f t="shared" si="449"/>
        <v>-282</v>
      </c>
      <c r="FX91" s="1748">
        <f t="shared" si="450"/>
        <v>2.0561797752808988</v>
      </c>
      <c r="FY91" s="1733">
        <f t="shared" si="451"/>
        <v>1472</v>
      </c>
      <c r="FZ91" s="1739">
        <f t="shared" si="452"/>
        <v>1728</v>
      </c>
      <c r="GA91" s="1748">
        <f t="shared" si="453"/>
        <v>0.46</v>
      </c>
      <c r="GB91" s="3169">
        <f t="shared" si="454"/>
        <v>0.12374999999999997</v>
      </c>
      <c r="GC91" s="2219">
        <v>0</v>
      </c>
      <c r="GD91" s="1895">
        <v>1</v>
      </c>
      <c r="GE91" s="2175" t="s">
        <v>56</v>
      </c>
      <c r="GF91" s="2175" t="s">
        <v>57</v>
      </c>
      <c r="GG91" s="2105" t="s">
        <v>16</v>
      </c>
      <c r="GH91" s="2105" t="s">
        <v>16</v>
      </c>
      <c r="GI91" s="2105" t="s">
        <v>16</v>
      </c>
      <c r="GJ91" s="2105" t="s">
        <v>16</v>
      </c>
      <c r="GK91" s="2105" t="s">
        <v>16</v>
      </c>
      <c r="GL91" s="2096">
        <v>2</v>
      </c>
      <c r="GM91" s="219" t="s">
        <v>870</v>
      </c>
      <c r="GN91" s="223" t="s">
        <v>875</v>
      </c>
      <c r="GO91" s="1721">
        <v>3200</v>
      </c>
      <c r="GP91" s="1721">
        <v>800</v>
      </c>
      <c r="GQ91" s="2086">
        <v>377</v>
      </c>
      <c r="GR91" s="2086">
        <v>423</v>
      </c>
      <c r="GS91" s="1895">
        <v>0.47125</v>
      </c>
      <c r="GT91" s="2086">
        <v>377</v>
      </c>
      <c r="GU91" s="2086">
        <v>2823</v>
      </c>
      <c r="GV91" s="1895">
        <v>0.1178125</v>
      </c>
    </row>
    <row r="92" spans="1:204" ht="63.75" customHeight="1" x14ac:dyDescent="0.25">
      <c r="B92" s="7199"/>
      <c r="C92" s="7154"/>
      <c r="D92" s="7147"/>
      <c r="E92" s="7202"/>
      <c r="F92" s="7200"/>
      <c r="G92" s="7200"/>
      <c r="H92" s="7144"/>
      <c r="I92" s="7144"/>
      <c r="J92" s="5707"/>
      <c r="K92" s="5707"/>
      <c r="L92" s="5707"/>
      <c r="M92" s="5707"/>
      <c r="N92" s="5707"/>
      <c r="O92" s="5707"/>
      <c r="P92" s="6797"/>
      <c r="Q92" s="6797"/>
      <c r="R92" s="5704"/>
      <c r="S92" s="5698"/>
      <c r="T92" s="5698"/>
      <c r="U92" s="7116"/>
      <c r="V92" s="5698"/>
      <c r="W92" s="7142"/>
      <c r="X92" s="5692"/>
      <c r="Y92" s="2096">
        <v>3</v>
      </c>
      <c r="Z92" s="504" t="s">
        <v>871</v>
      </c>
      <c r="AA92" s="484" t="s">
        <v>876</v>
      </c>
      <c r="AB92" s="414">
        <v>250</v>
      </c>
      <c r="AC92" s="157">
        <v>62</v>
      </c>
      <c r="AD92" s="158">
        <f t="shared" si="388"/>
        <v>0.248</v>
      </c>
      <c r="AE92" s="157">
        <v>62</v>
      </c>
      <c r="AF92" s="158">
        <f t="shared" si="389"/>
        <v>0.248</v>
      </c>
      <c r="AG92" s="157">
        <v>62</v>
      </c>
      <c r="AH92" s="158">
        <f t="shared" si="390"/>
        <v>0.248</v>
      </c>
      <c r="AI92" s="157">
        <v>64</v>
      </c>
      <c r="AJ92" s="159">
        <f t="shared" si="391"/>
        <v>0.25600000000000001</v>
      </c>
      <c r="AK92" s="198">
        <f t="shared" si="392"/>
        <v>1</v>
      </c>
      <c r="AL92" s="2307">
        <v>3</v>
      </c>
      <c r="AM92" s="970" t="s">
        <v>2791</v>
      </c>
      <c r="AN92" s="970" t="s">
        <v>2792</v>
      </c>
      <c r="AO92" s="970" t="s">
        <v>2772</v>
      </c>
      <c r="AP92" s="970" t="s">
        <v>2774</v>
      </c>
      <c r="AQ92" s="1218">
        <v>100</v>
      </c>
      <c r="AR92" s="970" t="s">
        <v>2773</v>
      </c>
      <c r="AS92" s="970" t="s">
        <v>1579</v>
      </c>
      <c r="AT92" s="2275"/>
      <c r="AU92" s="920" t="s">
        <v>1704</v>
      </c>
      <c r="AV92" s="6542">
        <v>250</v>
      </c>
      <c r="AW92" s="6543"/>
      <c r="AX92" s="4431">
        <f t="shared" si="393"/>
        <v>64</v>
      </c>
      <c r="AY92" s="4431">
        <f t="shared" si="394"/>
        <v>134</v>
      </c>
      <c r="AZ92" s="4411">
        <f t="shared" si="395"/>
        <v>-70</v>
      </c>
      <c r="BA92" s="4707">
        <f t="shared" si="396"/>
        <v>2.09375</v>
      </c>
      <c r="BB92" s="4709">
        <f t="shared" si="397"/>
        <v>343</v>
      </c>
      <c r="BC92" s="4104">
        <f t="shared" si="398"/>
        <v>-93</v>
      </c>
      <c r="BD92" s="1682">
        <f t="shared" si="399"/>
        <v>1.3720000000000001</v>
      </c>
      <c r="BE92" s="4430">
        <f t="shared" si="400"/>
        <v>0</v>
      </c>
      <c r="BF92" s="6542">
        <v>250</v>
      </c>
      <c r="BG92" s="6543"/>
      <c r="BH92" s="3782">
        <f t="shared" si="311"/>
        <v>62</v>
      </c>
      <c r="BI92" s="3782">
        <f t="shared" si="401"/>
        <v>63</v>
      </c>
      <c r="BJ92" s="4061">
        <f t="shared" si="402"/>
        <v>-1</v>
      </c>
      <c r="BK92" s="4074">
        <f t="shared" si="403"/>
        <v>1.0161290322580645</v>
      </c>
      <c r="BL92" s="3848">
        <f t="shared" si="404"/>
        <v>209</v>
      </c>
      <c r="BM92" s="3122">
        <f t="shared" si="405"/>
        <v>41</v>
      </c>
      <c r="BN92" s="1682">
        <f t="shared" si="406"/>
        <v>0.83599999999999997</v>
      </c>
      <c r="BO92" s="3708">
        <f t="shared" si="407"/>
        <v>0</v>
      </c>
      <c r="BP92" s="3494"/>
      <c r="BQ92" s="6769">
        <v>250</v>
      </c>
      <c r="BR92" s="6770"/>
      <c r="BS92" s="2576">
        <f t="shared" si="408"/>
        <v>62</v>
      </c>
      <c r="BT92" s="2576">
        <f t="shared" si="408"/>
        <v>71</v>
      </c>
      <c r="BU92" s="2987">
        <f t="shared" si="255"/>
        <v>-9</v>
      </c>
      <c r="BV92" s="1682">
        <f t="shared" si="256"/>
        <v>1.1451612903225807</v>
      </c>
      <c r="BW92" s="2794">
        <f t="shared" si="314"/>
        <v>146</v>
      </c>
      <c r="BX92" s="2991">
        <f t="shared" si="258"/>
        <v>104</v>
      </c>
      <c r="BY92" s="1682">
        <f t="shared" si="259"/>
        <v>0.58399999999999996</v>
      </c>
      <c r="BZ92" s="3151"/>
      <c r="CA92" s="7519">
        <v>250</v>
      </c>
      <c r="CB92" s="7520"/>
      <c r="CC92" s="2230">
        <v>62</v>
      </c>
      <c r="CD92" s="2230">
        <v>75</v>
      </c>
      <c r="CE92" s="2359">
        <f t="shared" si="409"/>
        <v>-13</v>
      </c>
      <c r="CF92" s="2247">
        <f t="shared" si="410"/>
        <v>1.2096774193548387</v>
      </c>
      <c r="CG92" s="2248">
        <f t="shared" si="411"/>
        <v>75</v>
      </c>
      <c r="CH92" s="2387">
        <f t="shared" si="412"/>
        <v>175</v>
      </c>
      <c r="CI92" s="2247">
        <f t="shared" si="413"/>
        <v>0.3</v>
      </c>
      <c r="CJ92" s="7531"/>
      <c r="CM92" s="1729"/>
      <c r="CN92" s="1729"/>
      <c r="CO92" s="1729"/>
      <c r="CP92" s="1729"/>
      <c r="CQ92" s="1729"/>
      <c r="CR92" s="1729"/>
      <c r="CS92" s="1729"/>
      <c r="CT92" s="1729"/>
      <c r="CU92" s="1729"/>
      <c r="CV92" s="1729"/>
      <c r="CW92" s="1729"/>
      <c r="CX92" s="1729"/>
      <c r="CY92" s="6362">
        <v>250</v>
      </c>
      <c r="CZ92" s="6363"/>
      <c r="DA92" s="4692">
        <v>22</v>
      </c>
      <c r="DB92" s="4692">
        <v>34</v>
      </c>
      <c r="DC92" s="4513">
        <f t="shared" si="414"/>
        <v>12</v>
      </c>
      <c r="DD92" s="4514">
        <f t="shared" si="415"/>
        <v>1.5454545454545454</v>
      </c>
      <c r="DE92" s="4693">
        <f t="shared" si="267"/>
        <v>243</v>
      </c>
      <c r="DF92" s="4102">
        <f t="shared" si="416"/>
        <v>7</v>
      </c>
      <c r="DG92" s="1682">
        <f t="shared" si="417"/>
        <v>0.97199999999999998</v>
      </c>
      <c r="DH92" s="6364">
        <v>250</v>
      </c>
      <c r="DI92" s="6365"/>
      <c r="DJ92" s="4657">
        <v>21</v>
      </c>
      <c r="DK92" s="4657">
        <v>31</v>
      </c>
      <c r="DL92" s="4701">
        <f t="shared" si="418"/>
        <v>-10</v>
      </c>
      <c r="DM92" s="4702">
        <f t="shared" si="419"/>
        <v>1.4761904761904763</v>
      </c>
      <c r="DN92" s="4428">
        <f t="shared" si="420"/>
        <v>274</v>
      </c>
      <c r="DO92" s="4102">
        <f t="shared" si="421"/>
        <v>-24</v>
      </c>
      <c r="DP92" s="1682">
        <f t="shared" si="455"/>
        <v>1.0960000000000001</v>
      </c>
      <c r="DQ92" s="6366">
        <v>250</v>
      </c>
      <c r="DR92" s="6367"/>
      <c r="DS92" s="4666">
        <v>21</v>
      </c>
      <c r="DT92" s="4666">
        <v>69</v>
      </c>
      <c r="DU92" s="4503">
        <f t="shared" si="422"/>
        <v>-48</v>
      </c>
      <c r="DV92" s="2709">
        <f t="shared" si="423"/>
        <v>3.2857142857142856</v>
      </c>
      <c r="DW92" s="4548">
        <f t="shared" si="424"/>
        <v>343</v>
      </c>
      <c r="DX92" s="4106">
        <f t="shared" si="425"/>
        <v>-93</v>
      </c>
      <c r="DY92" s="1682">
        <f t="shared" si="426"/>
        <v>1.3720000000000001</v>
      </c>
      <c r="DZ92" s="6362">
        <v>250</v>
      </c>
      <c r="EA92" s="6363"/>
      <c r="EB92" s="3846">
        <v>20</v>
      </c>
      <c r="EC92" s="3846">
        <v>20</v>
      </c>
      <c r="ED92" s="3227">
        <f t="shared" si="427"/>
        <v>0</v>
      </c>
      <c r="EE92" s="1748">
        <f t="shared" si="428"/>
        <v>1</v>
      </c>
      <c r="EF92" s="3339">
        <f t="shared" si="429"/>
        <v>166</v>
      </c>
      <c r="EG92" s="1864">
        <f t="shared" si="430"/>
        <v>84</v>
      </c>
      <c r="EH92" s="1748">
        <f t="shared" si="431"/>
        <v>0.66400000000000003</v>
      </c>
      <c r="EI92" s="6364">
        <v>250</v>
      </c>
      <c r="EJ92" s="6365"/>
      <c r="EK92" s="3358">
        <v>21</v>
      </c>
      <c r="EL92" s="3358">
        <v>22</v>
      </c>
      <c r="EM92" s="3227">
        <f t="shared" si="432"/>
        <v>-1</v>
      </c>
      <c r="EN92" s="1748">
        <f t="shared" si="433"/>
        <v>1.0476190476190477</v>
      </c>
      <c r="EO92" s="3016">
        <f t="shared" si="434"/>
        <v>188</v>
      </c>
      <c r="EP92" s="1864">
        <f t="shared" si="435"/>
        <v>62</v>
      </c>
      <c r="EQ92" s="1748">
        <f t="shared" si="456"/>
        <v>0.752</v>
      </c>
      <c r="ER92" s="6366">
        <v>250</v>
      </c>
      <c r="ES92" s="6367"/>
      <c r="ET92" s="3810">
        <v>21</v>
      </c>
      <c r="EU92" s="3810">
        <v>21</v>
      </c>
      <c r="EV92" s="1739">
        <f t="shared" si="436"/>
        <v>0</v>
      </c>
      <c r="EW92" s="1748">
        <f t="shared" si="437"/>
        <v>1</v>
      </c>
      <c r="EX92" s="3821">
        <f t="shared" si="438"/>
        <v>209</v>
      </c>
      <c r="EY92" s="1739">
        <f t="shared" si="439"/>
        <v>41</v>
      </c>
      <c r="EZ92" s="1748">
        <f t="shared" si="440"/>
        <v>0.83599999999999997</v>
      </c>
      <c r="FA92" s="6769">
        <v>250</v>
      </c>
      <c r="FB92" s="6770"/>
      <c r="FC92" s="2495">
        <v>20</v>
      </c>
      <c r="FD92" s="2495">
        <v>20</v>
      </c>
      <c r="FE92" s="1739">
        <f t="shared" si="441"/>
        <v>0</v>
      </c>
      <c r="FF92" s="1748">
        <f t="shared" si="442"/>
        <v>1</v>
      </c>
      <c r="FG92" s="1863">
        <f t="shared" si="443"/>
        <v>95</v>
      </c>
      <c r="FH92" s="1864">
        <f t="shared" si="444"/>
        <v>155</v>
      </c>
      <c r="FI92" s="1748">
        <f t="shared" si="445"/>
        <v>0.38</v>
      </c>
      <c r="FJ92" s="6769">
        <v>250</v>
      </c>
      <c r="FK92" s="6770"/>
      <c r="FL92" s="2495">
        <v>21</v>
      </c>
      <c r="FM92" s="2495">
        <v>21</v>
      </c>
      <c r="FN92" s="1739">
        <f t="shared" si="446"/>
        <v>0</v>
      </c>
      <c r="FO92" s="1748">
        <f t="shared" si="447"/>
        <v>1</v>
      </c>
      <c r="FP92" s="1702">
        <f t="shared" si="448"/>
        <v>116</v>
      </c>
      <c r="FQ92" s="1864">
        <f t="shared" si="370"/>
        <v>134</v>
      </c>
      <c r="FR92" s="1748">
        <f t="shared" si="457"/>
        <v>0.46400000000000002</v>
      </c>
      <c r="FS92" s="6769">
        <v>250</v>
      </c>
      <c r="FT92" s="6770"/>
      <c r="FU92" s="2495">
        <v>21</v>
      </c>
      <c r="FV92" s="2495">
        <v>30</v>
      </c>
      <c r="FW92" s="1739">
        <f t="shared" si="449"/>
        <v>-9</v>
      </c>
      <c r="FX92" s="1748">
        <f t="shared" si="450"/>
        <v>1.4285714285714286</v>
      </c>
      <c r="FY92" s="1733">
        <f t="shared" si="451"/>
        <v>146</v>
      </c>
      <c r="FZ92" s="1739">
        <f t="shared" si="452"/>
        <v>104</v>
      </c>
      <c r="GA92" s="1748">
        <f t="shared" si="453"/>
        <v>0.58399999999999996</v>
      </c>
      <c r="GB92" s="3169">
        <f t="shared" si="454"/>
        <v>8.0000000000000071E-2</v>
      </c>
      <c r="GC92" s="2219">
        <v>0</v>
      </c>
      <c r="GD92" s="1895">
        <v>1</v>
      </c>
      <c r="GE92" s="2175" t="s">
        <v>56</v>
      </c>
      <c r="GF92" s="2175" t="s">
        <v>57</v>
      </c>
      <c r="GG92" s="2105" t="s">
        <v>16</v>
      </c>
      <c r="GH92" s="2105" t="s">
        <v>16</v>
      </c>
      <c r="GI92" s="2105" t="s">
        <v>16</v>
      </c>
      <c r="GJ92" s="2105" t="s">
        <v>16</v>
      </c>
      <c r="GK92" s="2105" t="s">
        <v>16</v>
      </c>
      <c r="GL92" s="2096">
        <v>3</v>
      </c>
      <c r="GM92" s="219" t="s">
        <v>871</v>
      </c>
      <c r="GN92" s="223" t="s">
        <v>876</v>
      </c>
      <c r="GO92" s="1721">
        <v>250</v>
      </c>
      <c r="GP92" s="1721">
        <v>62</v>
      </c>
      <c r="GQ92" s="2086">
        <v>75</v>
      </c>
      <c r="GR92" s="2086">
        <v>-13</v>
      </c>
      <c r="GS92" s="1895">
        <v>1.2096774193548387</v>
      </c>
      <c r="GT92" s="2086">
        <v>75</v>
      </c>
      <c r="GU92" s="2086">
        <v>175</v>
      </c>
      <c r="GV92" s="1895">
        <v>0.3</v>
      </c>
    </row>
    <row r="93" spans="1:204" ht="63.75" customHeight="1" x14ac:dyDescent="0.25">
      <c r="B93" s="7199"/>
      <c r="C93" s="7154"/>
      <c r="D93" s="7147"/>
      <c r="E93" s="7202"/>
      <c r="F93" s="7200"/>
      <c r="G93" s="7200"/>
      <c r="H93" s="7144"/>
      <c r="I93" s="7144"/>
      <c r="J93" s="5707"/>
      <c r="K93" s="5707"/>
      <c r="L93" s="5707"/>
      <c r="M93" s="5707"/>
      <c r="N93" s="5707"/>
      <c r="O93" s="5707"/>
      <c r="P93" s="6797"/>
      <c r="Q93" s="6797"/>
      <c r="R93" s="5704"/>
      <c r="S93" s="5698"/>
      <c r="T93" s="5698"/>
      <c r="U93" s="7116"/>
      <c r="V93" s="5698"/>
      <c r="W93" s="7142"/>
      <c r="X93" s="5692"/>
      <c r="Y93" s="2096">
        <v>4</v>
      </c>
      <c r="Z93" s="504" t="s">
        <v>872</v>
      </c>
      <c r="AA93" s="505" t="s">
        <v>875</v>
      </c>
      <c r="AB93" s="414">
        <v>950</v>
      </c>
      <c r="AC93" s="157">
        <v>237</v>
      </c>
      <c r="AD93" s="158">
        <f t="shared" si="388"/>
        <v>0.24947368421052632</v>
      </c>
      <c r="AE93" s="157">
        <v>237</v>
      </c>
      <c r="AF93" s="158">
        <f t="shared" si="389"/>
        <v>0.24947368421052632</v>
      </c>
      <c r="AG93" s="157">
        <v>237</v>
      </c>
      <c r="AH93" s="158">
        <f t="shared" si="390"/>
        <v>0.24947368421052632</v>
      </c>
      <c r="AI93" s="157">
        <v>239</v>
      </c>
      <c r="AJ93" s="159">
        <f t="shared" si="391"/>
        <v>0.25157894736842107</v>
      </c>
      <c r="AK93" s="198">
        <f t="shared" si="392"/>
        <v>1</v>
      </c>
      <c r="AL93" s="2307">
        <v>4</v>
      </c>
      <c r="AM93" s="970" t="s">
        <v>872</v>
      </c>
      <c r="AN93" s="970" t="s">
        <v>2787</v>
      </c>
      <c r="AO93" s="970" t="s">
        <v>2770</v>
      </c>
      <c r="AP93" s="970" t="s">
        <v>2777</v>
      </c>
      <c r="AQ93" s="1218">
        <v>100</v>
      </c>
      <c r="AR93" s="970" t="s">
        <v>2775</v>
      </c>
      <c r="AS93" s="970" t="s">
        <v>2776</v>
      </c>
      <c r="AT93" s="2275"/>
      <c r="AU93" s="920" t="s">
        <v>1704</v>
      </c>
      <c r="AV93" s="6527">
        <v>950</v>
      </c>
      <c r="AW93" s="6528"/>
      <c r="AX93" s="4431">
        <f t="shared" si="393"/>
        <v>239</v>
      </c>
      <c r="AY93" s="4431">
        <f t="shared" si="394"/>
        <v>509</v>
      </c>
      <c r="AZ93" s="4411">
        <f t="shared" si="395"/>
        <v>-270</v>
      </c>
      <c r="BA93" s="4707">
        <f t="shared" si="396"/>
        <v>2.1297071129707112</v>
      </c>
      <c r="BB93" s="4709">
        <f t="shared" si="397"/>
        <v>1641</v>
      </c>
      <c r="BC93" s="4104">
        <f t="shared" si="398"/>
        <v>-691</v>
      </c>
      <c r="BD93" s="1682">
        <f t="shared" si="399"/>
        <v>1.7273684210526317</v>
      </c>
      <c r="BE93" s="4430">
        <f t="shared" si="400"/>
        <v>0</v>
      </c>
      <c r="BF93" s="6527">
        <v>950</v>
      </c>
      <c r="BG93" s="6528"/>
      <c r="BH93" s="3782">
        <f t="shared" si="311"/>
        <v>237</v>
      </c>
      <c r="BI93" s="3782">
        <f t="shared" si="401"/>
        <v>406</v>
      </c>
      <c r="BJ93" s="4061">
        <f t="shared" si="402"/>
        <v>-169</v>
      </c>
      <c r="BK93" s="4074">
        <f t="shared" si="403"/>
        <v>1.7130801687763713</v>
      </c>
      <c r="BL93" s="3848">
        <f t="shared" si="404"/>
        <v>1132</v>
      </c>
      <c r="BM93" s="3122">
        <f t="shared" si="405"/>
        <v>-182</v>
      </c>
      <c r="BN93" s="1682">
        <f t="shared" si="406"/>
        <v>1.1915789473684211</v>
      </c>
      <c r="BO93" s="3708">
        <f t="shared" si="407"/>
        <v>0</v>
      </c>
      <c r="BP93" s="3494"/>
      <c r="BQ93" s="6780">
        <v>950</v>
      </c>
      <c r="BR93" s="6781"/>
      <c r="BS93" s="2576">
        <f t="shared" si="408"/>
        <v>237</v>
      </c>
      <c r="BT93" s="2576">
        <f t="shared" si="408"/>
        <v>401</v>
      </c>
      <c r="BU93" s="2987">
        <f t="shared" si="255"/>
        <v>-164</v>
      </c>
      <c r="BV93" s="1682">
        <f t="shared" si="256"/>
        <v>1.6919831223628692</v>
      </c>
      <c r="BW93" s="2794">
        <f t="shared" si="314"/>
        <v>726</v>
      </c>
      <c r="BX93" s="2991">
        <f t="shared" si="258"/>
        <v>224</v>
      </c>
      <c r="BY93" s="1682">
        <f t="shared" si="259"/>
        <v>0.76421052631578945</v>
      </c>
      <c r="BZ93" s="3151"/>
      <c r="CA93" s="7521">
        <v>950</v>
      </c>
      <c r="CB93" s="7522"/>
      <c r="CC93" s="2230">
        <v>237</v>
      </c>
      <c r="CD93" s="2230">
        <v>325</v>
      </c>
      <c r="CE93" s="2359">
        <f t="shared" si="409"/>
        <v>-88</v>
      </c>
      <c r="CF93" s="2247">
        <f t="shared" si="410"/>
        <v>1.371308016877637</v>
      </c>
      <c r="CG93" s="2248">
        <f t="shared" si="411"/>
        <v>325</v>
      </c>
      <c r="CH93" s="2387">
        <f t="shared" si="412"/>
        <v>625</v>
      </c>
      <c r="CI93" s="2247">
        <f t="shared" si="413"/>
        <v>0.34210526315789475</v>
      </c>
      <c r="CJ93" s="7531"/>
      <c r="CM93" s="1729"/>
      <c r="CN93" s="1729"/>
      <c r="CO93" s="1729"/>
      <c r="CP93" s="1729"/>
      <c r="CQ93" s="1729"/>
      <c r="CR93" s="1729"/>
      <c r="CS93" s="1729"/>
      <c r="CT93" s="1729"/>
      <c r="CU93" s="1729"/>
      <c r="CV93" s="1729"/>
      <c r="CW93" s="1729"/>
      <c r="CX93" s="1729"/>
      <c r="CY93" s="6356">
        <v>950</v>
      </c>
      <c r="CZ93" s="6357"/>
      <c r="DA93" s="4692">
        <v>79</v>
      </c>
      <c r="DB93" s="4692">
        <v>178</v>
      </c>
      <c r="DC93" s="4513">
        <f t="shared" si="414"/>
        <v>99</v>
      </c>
      <c r="DD93" s="4514">
        <f t="shared" si="415"/>
        <v>2.2531645569620253</v>
      </c>
      <c r="DE93" s="4693">
        <f t="shared" si="267"/>
        <v>1310</v>
      </c>
      <c r="DF93" s="4102">
        <f t="shared" si="416"/>
        <v>-360</v>
      </c>
      <c r="DG93" s="1682">
        <f t="shared" si="417"/>
        <v>1.3789473684210527</v>
      </c>
      <c r="DH93" s="6358">
        <v>950</v>
      </c>
      <c r="DI93" s="6359"/>
      <c r="DJ93" s="4657">
        <v>80</v>
      </c>
      <c r="DK93" s="4657">
        <v>230</v>
      </c>
      <c r="DL93" s="4701">
        <f t="shared" si="418"/>
        <v>-150</v>
      </c>
      <c r="DM93" s="4702">
        <f t="shared" si="419"/>
        <v>2.875</v>
      </c>
      <c r="DN93" s="4428">
        <f t="shared" si="420"/>
        <v>1540</v>
      </c>
      <c r="DO93" s="4102">
        <f t="shared" si="421"/>
        <v>-590</v>
      </c>
      <c r="DP93" s="1682">
        <f t="shared" si="455"/>
        <v>1.6210526315789473</v>
      </c>
      <c r="DQ93" s="6360">
        <v>950</v>
      </c>
      <c r="DR93" s="6361"/>
      <c r="DS93" s="4666">
        <v>80</v>
      </c>
      <c r="DT93" s="4666">
        <v>101</v>
      </c>
      <c r="DU93" s="4503">
        <f t="shared" si="422"/>
        <v>-21</v>
      </c>
      <c r="DV93" s="2709">
        <f t="shared" si="423"/>
        <v>1.2625</v>
      </c>
      <c r="DW93" s="4548">
        <f t="shared" si="424"/>
        <v>1641</v>
      </c>
      <c r="DX93" s="4106">
        <f t="shared" si="425"/>
        <v>-691</v>
      </c>
      <c r="DY93" s="1682">
        <f t="shared" si="426"/>
        <v>1.7273684210526317</v>
      </c>
      <c r="DZ93" s="6356">
        <v>950</v>
      </c>
      <c r="EA93" s="6357"/>
      <c r="EB93" s="3846">
        <v>79</v>
      </c>
      <c r="EC93" s="3846">
        <v>87</v>
      </c>
      <c r="ED93" s="3227">
        <f t="shared" si="427"/>
        <v>8</v>
      </c>
      <c r="EE93" s="1748">
        <f t="shared" si="428"/>
        <v>1.1012658227848102</v>
      </c>
      <c r="EF93" s="3339">
        <f t="shared" si="429"/>
        <v>813</v>
      </c>
      <c r="EG93" s="1864">
        <f t="shared" si="430"/>
        <v>137</v>
      </c>
      <c r="EH93" s="1748">
        <f t="shared" si="431"/>
        <v>0.85578947368421054</v>
      </c>
      <c r="EI93" s="6358">
        <v>950</v>
      </c>
      <c r="EJ93" s="6359"/>
      <c r="EK93" s="3358">
        <v>79</v>
      </c>
      <c r="EL93" s="3358">
        <v>195</v>
      </c>
      <c r="EM93" s="3227">
        <f t="shared" si="432"/>
        <v>-116</v>
      </c>
      <c r="EN93" s="1748">
        <f t="shared" si="433"/>
        <v>2.4683544303797467</v>
      </c>
      <c r="EO93" s="3016">
        <f t="shared" si="434"/>
        <v>1008</v>
      </c>
      <c r="EP93" s="1864">
        <f t="shared" si="435"/>
        <v>-58</v>
      </c>
      <c r="EQ93" s="1748">
        <f t="shared" si="456"/>
        <v>1.0610526315789475</v>
      </c>
      <c r="ER93" s="6360">
        <v>950</v>
      </c>
      <c r="ES93" s="6361"/>
      <c r="ET93" s="3810">
        <v>79</v>
      </c>
      <c r="EU93" s="3810">
        <v>124</v>
      </c>
      <c r="EV93" s="1739">
        <f t="shared" si="436"/>
        <v>-45</v>
      </c>
      <c r="EW93" s="1748">
        <f t="shared" si="437"/>
        <v>1.5696202531645569</v>
      </c>
      <c r="EX93" s="3821">
        <f t="shared" si="438"/>
        <v>1132</v>
      </c>
      <c r="EY93" s="1739">
        <f t="shared" si="439"/>
        <v>-182</v>
      </c>
      <c r="EZ93" s="1748">
        <f t="shared" si="440"/>
        <v>1.1915789473684211</v>
      </c>
      <c r="FA93" s="6780">
        <v>950</v>
      </c>
      <c r="FB93" s="6781"/>
      <c r="FC93" s="2495">
        <v>79</v>
      </c>
      <c r="FD93" s="2495">
        <v>104</v>
      </c>
      <c r="FE93" s="1739">
        <f t="shared" si="441"/>
        <v>25</v>
      </c>
      <c r="FF93" s="1748">
        <f t="shared" si="442"/>
        <v>1.3164556962025316</v>
      </c>
      <c r="FG93" s="1863">
        <f t="shared" si="443"/>
        <v>429</v>
      </c>
      <c r="FH93" s="1864">
        <f t="shared" si="444"/>
        <v>521</v>
      </c>
      <c r="FI93" s="1748">
        <f t="shared" si="445"/>
        <v>0.45157894736842108</v>
      </c>
      <c r="FJ93" s="6780">
        <v>950</v>
      </c>
      <c r="FK93" s="6781"/>
      <c r="FL93" s="2495">
        <v>79</v>
      </c>
      <c r="FM93" s="2495">
        <v>131</v>
      </c>
      <c r="FN93" s="1739">
        <f t="shared" si="446"/>
        <v>-52</v>
      </c>
      <c r="FO93" s="1748">
        <f t="shared" si="447"/>
        <v>1.6582278481012658</v>
      </c>
      <c r="FP93" s="1702">
        <f t="shared" si="448"/>
        <v>560</v>
      </c>
      <c r="FQ93" s="1864">
        <f t="shared" si="370"/>
        <v>390</v>
      </c>
      <c r="FR93" s="1748">
        <f t="shared" si="457"/>
        <v>0.58947368421052626</v>
      </c>
      <c r="FS93" s="6780">
        <v>950</v>
      </c>
      <c r="FT93" s="6781"/>
      <c r="FU93" s="2495">
        <v>79</v>
      </c>
      <c r="FV93" s="2495">
        <v>166</v>
      </c>
      <c r="FW93" s="1739">
        <f t="shared" si="449"/>
        <v>-87</v>
      </c>
      <c r="FX93" s="1748">
        <f t="shared" si="450"/>
        <v>2.1012658227848102</v>
      </c>
      <c r="FY93" s="1733">
        <f t="shared" si="451"/>
        <v>726</v>
      </c>
      <c r="FZ93" s="1739">
        <f t="shared" si="452"/>
        <v>224</v>
      </c>
      <c r="GA93" s="1748">
        <f t="shared" si="453"/>
        <v>0.76421052631578945</v>
      </c>
      <c r="GB93" s="3169">
        <f t="shared" si="454"/>
        <v>9.1578947368421093E-2</v>
      </c>
      <c r="GC93" s="2219">
        <v>0</v>
      </c>
      <c r="GD93" s="1895">
        <v>1</v>
      </c>
      <c r="GE93" s="2175" t="s">
        <v>56</v>
      </c>
      <c r="GF93" s="2175" t="s">
        <v>57</v>
      </c>
      <c r="GG93" s="2105" t="s">
        <v>16</v>
      </c>
      <c r="GH93" s="2105" t="s">
        <v>16</v>
      </c>
      <c r="GI93" s="2105" t="s">
        <v>16</v>
      </c>
      <c r="GJ93" s="2105" t="s">
        <v>16</v>
      </c>
      <c r="GK93" s="2105" t="s">
        <v>16</v>
      </c>
      <c r="GL93" s="2096">
        <v>4</v>
      </c>
      <c r="GM93" s="219" t="s">
        <v>872</v>
      </c>
      <c r="GN93" s="224" t="s">
        <v>875</v>
      </c>
      <c r="GO93" s="1721">
        <v>950</v>
      </c>
      <c r="GP93" s="1721">
        <v>237</v>
      </c>
      <c r="GQ93" s="2086">
        <v>325</v>
      </c>
      <c r="GR93" s="2086">
        <v>-88</v>
      </c>
      <c r="GS93" s="1895">
        <v>1.371308016877637</v>
      </c>
      <c r="GT93" s="2086">
        <v>325</v>
      </c>
      <c r="GU93" s="2086">
        <v>625</v>
      </c>
      <c r="GV93" s="1895">
        <v>0.34210526315789475</v>
      </c>
    </row>
    <row r="94" spans="1:204" ht="63.75" customHeight="1" x14ac:dyDescent="0.25">
      <c r="B94" s="7199"/>
      <c r="C94" s="7154"/>
      <c r="D94" s="7147"/>
      <c r="E94" s="7202"/>
      <c r="F94" s="7200"/>
      <c r="G94" s="7200"/>
      <c r="H94" s="7144"/>
      <c r="I94" s="7144"/>
      <c r="J94" s="5707"/>
      <c r="K94" s="5707"/>
      <c r="L94" s="5707"/>
      <c r="M94" s="5707"/>
      <c r="N94" s="5707"/>
      <c r="O94" s="5707"/>
      <c r="P94" s="6797"/>
      <c r="Q94" s="6797"/>
      <c r="R94" s="5704"/>
      <c r="S94" s="5698"/>
      <c r="T94" s="5698"/>
      <c r="U94" s="7116"/>
      <c r="V94" s="5698"/>
      <c r="W94" s="7142"/>
      <c r="X94" s="5692"/>
      <c r="Y94" s="2096">
        <v>5</v>
      </c>
      <c r="Z94" s="504" t="s">
        <v>873</v>
      </c>
      <c r="AA94" s="484" t="s">
        <v>877</v>
      </c>
      <c r="AB94" s="414">
        <v>19</v>
      </c>
      <c r="AC94" s="157">
        <v>5</v>
      </c>
      <c r="AD94" s="158">
        <f t="shared" si="388"/>
        <v>0.26315789473684209</v>
      </c>
      <c r="AE94" s="157">
        <v>4</v>
      </c>
      <c r="AF94" s="158">
        <f t="shared" si="389"/>
        <v>0.21052631578947367</v>
      </c>
      <c r="AG94" s="157">
        <v>5</v>
      </c>
      <c r="AH94" s="158">
        <f t="shared" si="390"/>
        <v>0.26315789473684209</v>
      </c>
      <c r="AI94" s="157">
        <v>5</v>
      </c>
      <c r="AJ94" s="159">
        <f t="shared" si="391"/>
        <v>0.26315789473684209</v>
      </c>
      <c r="AK94" s="198">
        <f t="shared" si="392"/>
        <v>1</v>
      </c>
      <c r="AL94" s="2307">
        <v>5</v>
      </c>
      <c r="AM94" s="959" t="s">
        <v>2785</v>
      </c>
      <c r="AN94" s="959" t="s">
        <v>2786</v>
      </c>
      <c r="AO94" s="970" t="s">
        <v>2778</v>
      </c>
      <c r="AP94" s="970" t="s">
        <v>2780</v>
      </c>
      <c r="AQ94" s="1218">
        <v>100</v>
      </c>
      <c r="AR94" s="970" t="s">
        <v>2779</v>
      </c>
      <c r="AS94" s="970" t="s">
        <v>1579</v>
      </c>
      <c r="AT94" s="2275"/>
      <c r="AU94" s="920" t="s">
        <v>1704</v>
      </c>
      <c r="AV94" s="6529">
        <v>19</v>
      </c>
      <c r="AW94" s="6530"/>
      <c r="AX94" s="4431">
        <f t="shared" si="393"/>
        <v>5</v>
      </c>
      <c r="AY94" s="4431">
        <f t="shared" si="394"/>
        <v>16</v>
      </c>
      <c r="AZ94" s="4411">
        <f t="shared" si="395"/>
        <v>-11</v>
      </c>
      <c r="BA94" s="4707">
        <f t="shared" si="396"/>
        <v>3.2</v>
      </c>
      <c r="BB94" s="4709">
        <f t="shared" si="397"/>
        <v>41</v>
      </c>
      <c r="BC94" s="4104">
        <f t="shared" si="398"/>
        <v>-22</v>
      </c>
      <c r="BD94" s="1682">
        <f t="shared" si="399"/>
        <v>2.1578947368421053</v>
      </c>
      <c r="BE94" s="4430">
        <f t="shared" si="400"/>
        <v>0</v>
      </c>
      <c r="BF94" s="6529">
        <v>19</v>
      </c>
      <c r="BG94" s="6530"/>
      <c r="BH94" s="3782">
        <f t="shared" si="311"/>
        <v>5</v>
      </c>
      <c r="BI94" s="3782">
        <f t="shared" si="401"/>
        <v>9</v>
      </c>
      <c r="BJ94" s="4061">
        <f t="shared" si="402"/>
        <v>-4</v>
      </c>
      <c r="BK94" s="4074">
        <f t="shared" si="403"/>
        <v>1.8</v>
      </c>
      <c r="BL94" s="3848">
        <f t="shared" si="404"/>
        <v>25</v>
      </c>
      <c r="BM94" s="3122">
        <f t="shared" si="405"/>
        <v>-6</v>
      </c>
      <c r="BN94" s="1682">
        <f t="shared" si="406"/>
        <v>1.3157894736842106</v>
      </c>
      <c r="BO94" s="3708">
        <f t="shared" si="407"/>
        <v>0</v>
      </c>
      <c r="BP94" s="3494"/>
      <c r="BQ94" s="6762">
        <v>19</v>
      </c>
      <c r="BR94" s="6763"/>
      <c r="BS94" s="2576">
        <f t="shared" si="408"/>
        <v>4</v>
      </c>
      <c r="BT94" s="2576">
        <f t="shared" si="408"/>
        <v>7</v>
      </c>
      <c r="BU94" s="2987">
        <f t="shared" si="255"/>
        <v>-3</v>
      </c>
      <c r="BV94" s="1682">
        <f t="shared" si="256"/>
        <v>1.75</v>
      </c>
      <c r="BW94" s="2794">
        <f t="shared" si="314"/>
        <v>16</v>
      </c>
      <c r="BX94" s="2991">
        <f t="shared" si="258"/>
        <v>3</v>
      </c>
      <c r="BY94" s="1682">
        <f t="shared" si="259"/>
        <v>0.84210526315789469</v>
      </c>
      <c r="BZ94" s="3151"/>
      <c r="CA94" s="7038">
        <v>19</v>
      </c>
      <c r="CB94" s="7039"/>
      <c r="CC94" s="2230">
        <v>5</v>
      </c>
      <c r="CD94" s="2230">
        <v>9</v>
      </c>
      <c r="CE94" s="2359">
        <f t="shared" si="409"/>
        <v>-4</v>
      </c>
      <c r="CF94" s="2247">
        <f t="shared" si="410"/>
        <v>1.8</v>
      </c>
      <c r="CG94" s="2248">
        <f t="shared" si="411"/>
        <v>9</v>
      </c>
      <c r="CH94" s="2387">
        <f t="shared" si="412"/>
        <v>10</v>
      </c>
      <c r="CI94" s="2247">
        <f t="shared" si="413"/>
        <v>0.47368421052631576</v>
      </c>
      <c r="CJ94" s="7531"/>
      <c r="CM94" s="1729"/>
      <c r="CN94" s="1729"/>
      <c r="CO94" s="1729"/>
      <c r="CP94" s="1729"/>
      <c r="CQ94" s="1729"/>
      <c r="CR94" s="1729"/>
      <c r="CS94" s="1729"/>
      <c r="CT94" s="1729"/>
      <c r="CU94" s="1729"/>
      <c r="CV94" s="1729"/>
      <c r="CW94" s="1729"/>
      <c r="CX94" s="1729"/>
      <c r="CY94" s="6324">
        <v>19</v>
      </c>
      <c r="CZ94" s="6325"/>
      <c r="DA94" s="4692">
        <v>2</v>
      </c>
      <c r="DB94" s="4692">
        <v>5</v>
      </c>
      <c r="DC94" s="4513">
        <f t="shared" si="414"/>
        <v>3</v>
      </c>
      <c r="DD94" s="4514">
        <f t="shared" si="415"/>
        <v>2.5</v>
      </c>
      <c r="DE94" s="4693">
        <f t="shared" si="267"/>
        <v>30</v>
      </c>
      <c r="DF94" s="4102">
        <f t="shared" si="416"/>
        <v>-11</v>
      </c>
      <c r="DG94" s="1682">
        <f t="shared" si="417"/>
        <v>1.5789473684210527</v>
      </c>
      <c r="DH94" s="6326">
        <v>19</v>
      </c>
      <c r="DI94" s="6327"/>
      <c r="DJ94" s="4657">
        <v>2</v>
      </c>
      <c r="DK94" s="4657">
        <v>5</v>
      </c>
      <c r="DL94" s="4701">
        <f t="shared" si="418"/>
        <v>-3</v>
      </c>
      <c r="DM94" s="4702">
        <f t="shared" si="419"/>
        <v>2.5</v>
      </c>
      <c r="DN94" s="4428">
        <f t="shared" si="420"/>
        <v>35</v>
      </c>
      <c r="DO94" s="4102">
        <f t="shared" si="421"/>
        <v>-16</v>
      </c>
      <c r="DP94" s="1682">
        <f t="shared" si="455"/>
        <v>1.8421052631578947</v>
      </c>
      <c r="DQ94" s="6328">
        <v>19</v>
      </c>
      <c r="DR94" s="6329"/>
      <c r="DS94" s="4666">
        <v>1</v>
      </c>
      <c r="DT94" s="4666">
        <v>6</v>
      </c>
      <c r="DU94" s="4503">
        <f t="shared" si="422"/>
        <v>-5</v>
      </c>
      <c r="DV94" s="2709">
        <f t="shared" si="423"/>
        <v>6</v>
      </c>
      <c r="DW94" s="4548">
        <f t="shared" si="424"/>
        <v>41</v>
      </c>
      <c r="DX94" s="4106">
        <f t="shared" si="425"/>
        <v>-22</v>
      </c>
      <c r="DY94" s="1682">
        <f t="shared" si="426"/>
        <v>2.1578947368421053</v>
      </c>
      <c r="DZ94" s="6324">
        <v>19</v>
      </c>
      <c r="EA94" s="6325"/>
      <c r="EB94" s="3846">
        <v>2</v>
      </c>
      <c r="EC94" s="3846">
        <v>6</v>
      </c>
      <c r="ED94" s="3227">
        <f t="shared" si="427"/>
        <v>4</v>
      </c>
      <c r="EE94" s="1748">
        <f t="shared" si="428"/>
        <v>3</v>
      </c>
      <c r="EF94" s="3339">
        <f t="shared" si="429"/>
        <v>22</v>
      </c>
      <c r="EG94" s="1864">
        <f t="shared" si="430"/>
        <v>-3</v>
      </c>
      <c r="EH94" s="1748">
        <f t="shared" si="431"/>
        <v>1.1578947368421053</v>
      </c>
      <c r="EI94" s="6326">
        <v>19</v>
      </c>
      <c r="EJ94" s="6327"/>
      <c r="EK94" s="3358">
        <v>2</v>
      </c>
      <c r="EL94" s="3358">
        <v>2</v>
      </c>
      <c r="EM94" s="3227">
        <f t="shared" si="432"/>
        <v>0</v>
      </c>
      <c r="EN94" s="1748">
        <f t="shared" si="433"/>
        <v>1</v>
      </c>
      <c r="EO94" s="3016">
        <f t="shared" si="434"/>
        <v>24</v>
      </c>
      <c r="EP94" s="1864">
        <f t="shared" si="435"/>
        <v>-5</v>
      </c>
      <c r="EQ94" s="1748">
        <f t="shared" si="456"/>
        <v>1.263157894736842</v>
      </c>
      <c r="ER94" s="6328">
        <v>19</v>
      </c>
      <c r="ES94" s="6329"/>
      <c r="ET94" s="3810">
        <v>1</v>
      </c>
      <c r="EU94" s="3810">
        <v>1</v>
      </c>
      <c r="EV94" s="1739">
        <f t="shared" si="436"/>
        <v>0</v>
      </c>
      <c r="EW94" s="1748">
        <f t="shared" si="437"/>
        <v>1</v>
      </c>
      <c r="EX94" s="3821">
        <f t="shared" si="438"/>
        <v>25</v>
      </c>
      <c r="EY94" s="1739">
        <f t="shared" si="439"/>
        <v>-6</v>
      </c>
      <c r="EZ94" s="1748">
        <f t="shared" si="440"/>
        <v>1.3157894736842106</v>
      </c>
      <c r="FA94" s="6762">
        <v>19</v>
      </c>
      <c r="FB94" s="6763"/>
      <c r="FC94" s="2495">
        <v>2</v>
      </c>
      <c r="FD94" s="2495">
        <v>2</v>
      </c>
      <c r="FE94" s="1739">
        <f t="shared" si="441"/>
        <v>0</v>
      </c>
      <c r="FF94" s="1748">
        <f t="shared" si="442"/>
        <v>1</v>
      </c>
      <c r="FG94" s="1863">
        <f t="shared" si="443"/>
        <v>11</v>
      </c>
      <c r="FH94" s="1864">
        <f t="shared" si="444"/>
        <v>8</v>
      </c>
      <c r="FI94" s="1748">
        <f t="shared" si="445"/>
        <v>0.57894736842105265</v>
      </c>
      <c r="FJ94" s="6762">
        <v>19</v>
      </c>
      <c r="FK94" s="6763"/>
      <c r="FL94" s="2495">
        <v>1</v>
      </c>
      <c r="FM94" s="2495">
        <v>4</v>
      </c>
      <c r="FN94" s="1739">
        <f t="shared" si="446"/>
        <v>-3</v>
      </c>
      <c r="FO94" s="1748">
        <f t="shared" si="447"/>
        <v>4</v>
      </c>
      <c r="FP94" s="1702">
        <f t="shared" si="448"/>
        <v>15</v>
      </c>
      <c r="FQ94" s="1864">
        <f t="shared" si="370"/>
        <v>4</v>
      </c>
      <c r="FR94" s="1748">
        <f t="shared" si="457"/>
        <v>0.78947368421052633</v>
      </c>
      <c r="FS94" s="6762">
        <v>19</v>
      </c>
      <c r="FT94" s="6763"/>
      <c r="FU94" s="2495">
        <v>1</v>
      </c>
      <c r="FV94" s="2495">
        <v>1</v>
      </c>
      <c r="FW94" s="1739">
        <f t="shared" si="449"/>
        <v>0</v>
      </c>
      <c r="FX94" s="1748">
        <f t="shared" si="450"/>
        <v>1</v>
      </c>
      <c r="FY94" s="1733">
        <f t="shared" si="451"/>
        <v>16</v>
      </c>
      <c r="FZ94" s="1739">
        <f t="shared" si="452"/>
        <v>3</v>
      </c>
      <c r="GA94" s="1748">
        <f t="shared" si="453"/>
        <v>0.84210526315789469</v>
      </c>
      <c r="GB94" s="3169">
        <f t="shared" si="454"/>
        <v>0.31578947368421062</v>
      </c>
      <c r="GC94" s="2219">
        <v>0</v>
      </c>
      <c r="GD94" s="1895">
        <v>1</v>
      </c>
      <c r="GE94" s="2175" t="s">
        <v>56</v>
      </c>
      <c r="GF94" s="2175" t="s">
        <v>57</v>
      </c>
      <c r="GG94" s="2105" t="s">
        <v>16</v>
      </c>
      <c r="GH94" s="2105" t="s">
        <v>16</v>
      </c>
      <c r="GI94" s="2105" t="s">
        <v>16</v>
      </c>
      <c r="GJ94" s="2105" t="s">
        <v>16</v>
      </c>
      <c r="GK94" s="2105" t="s">
        <v>16</v>
      </c>
      <c r="GL94" s="2096">
        <v>5</v>
      </c>
      <c r="GM94" s="219" t="s">
        <v>873</v>
      </c>
      <c r="GN94" s="223" t="s">
        <v>877</v>
      </c>
      <c r="GO94" s="1721">
        <v>19</v>
      </c>
      <c r="GP94" s="1721">
        <v>5</v>
      </c>
      <c r="GQ94" s="2086">
        <v>9</v>
      </c>
      <c r="GR94" s="2086">
        <v>-4</v>
      </c>
      <c r="GS94" s="1895">
        <v>1.8</v>
      </c>
      <c r="GT94" s="2086">
        <v>9</v>
      </c>
      <c r="GU94" s="2086">
        <v>10</v>
      </c>
      <c r="GV94" s="1895">
        <v>0.47368421052631576</v>
      </c>
    </row>
    <row r="95" spans="1:204" ht="49.5" customHeight="1" x14ac:dyDescent="0.25">
      <c r="B95" s="7199"/>
      <c r="C95" s="7154"/>
      <c r="D95" s="7147"/>
      <c r="E95" s="7202"/>
      <c r="F95" s="7200"/>
      <c r="G95" s="7200"/>
      <c r="H95" s="7144"/>
      <c r="I95" s="7144"/>
      <c r="J95" s="5708"/>
      <c r="K95" s="5708"/>
      <c r="L95" s="5708"/>
      <c r="M95" s="5708"/>
      <c r="N95" s="5708"/>
      <c r="O95" s="5708"/>
      <c r="P95" s="7129"/>
      <c r="Q95" s="7129"/>
      <c r="R95" s="5705"/>
      <c r="S95" s="5699"/>
      <c r="T95" s="5699"/>
      <c r="U95" s="7117"/>
      <c r="V95" s="5699"/>
      <c r="W95" s="7143"/>
      <c r="X95" s="5693"/>
      <c r="Y95" s="2103">
        <v>6</v>
      </c>
      <c r="Z95" s="507" t="s">
        <v>874</v>
      </c>
      <c r="AA95" s="527" t="s">
        <v>878</v>
      </c>
      <c r="AB95" s="417">
        <v>2</v>
      </c>
      <c r="AC95" s="162">
        <v>0</v>
      </c>
      <c r="AD95" s="163">
        <f t="shared" si="388"/>
        <v>0</v>
      </c>
      <c r="AE95" s="162">
        <v>1</v>
      </c>
      <c r="AF95" s="163">
        <f t="shared" si="389"/>
        <v>0.5</v>
      </c>
      <c r="AG95" s="162">
        <v>0</v>
      </c>
      <c r="AH95" s="163">
        <f t="shared" si="390"/>
        <v>0</v>
      </c>
      <c r="AI95" s="162">
        <v>1</v>
      </c>
      <c r="AJ95" s="164">
        <f t="shared" si="391"/>
        <v>0.5</v>
      </c>
      <c r="AK95" s="228">
        <f t="shared" si="392"/>
        <v>1</v>
      </c>
      <c r="AL95" s="2307">
        <v>6</v>
      </c>
      <c r="AM95" s="959" t="s">
        <v>2783</v>
      </c>
      <c r="AN95" s="959" t="s">
        <v>2784</v>
      </c>
      <c r="AO95" s="970" t="s">
        <v>2781</v>
      </c>
      <c r="AP95" s="970" t="s">
        <v>2782</v>
      </c>
      <c r="AQ95" s="1218">
        <v>100</v>
      </c>
      <c r="AR95" s="970" t="s">
        <v>878</v>
      </c>
      <c r="AS95" s="970" t="s">
        <v>1579</v>
      </c>
      <c r="AT95" s="2275"/>
      <c r="AU95" s="920" t="s">
        <v>1704</v>
      </c>
      <c r="AV95" s="6531">
        <v>2</v>
      </c>
      <c r="AW95" s="6532"/>
      <c r="AX95" s="4493">
        <f t="shared" si="393"/>
        <v>1</v>
      </c>
      <c r="AY95" s="4493">
        <f t="shared" si="394"/>
        <v>13</v>
      </c>
      <c r="AZ95" s="4411">
        <f t="shared" si="395"/>
        <v>-12</v>
      </c>
      <c r="BA95" s="3349">
        <f t="shared" si="396"/>
        <v>13</v>
      </c>
      <c r="BB95" s="4710">
        <f t="shared" si="397"/>
        <v>14</v>
      </c>
      <c r="BC95" s="4104">
        <f t="shared" si="398"/>
        <v>-12</v>
      </c>
      <c r="BD95" s="3010">
        <f t="shared" si="399"/>
        <v>7</v>
      </c>
      <c r="BE95" s="4589">
        <f t="shared" si="400"/>
        <v>0</v>
      </c>
      <c r="BF95" s="6531">
        <v>2</v>
      </c>
      <c r="BG95" s="6532"/>
      <c r="BH95" s="3715">
        <f t="shared" si="311"/>
        <v>0</v>
      </c>
      <c r="BI95" s="3715">
        <f t="shared" si="401"/>
        <v>0</v>
      </c>
      <c r="BJ95" s="4061">
        <f t="shared" si="402"/>
        <v>0</v>
      </c>
      <c r="BK95" s="4075" t="e">
        <f t="shared" si="403"/>
        <v>#DIV/0!</v>
      </c>
      <c r="BL95" s="3849">
        <f t="shared" si="404"/>
        <v>1</v>
      </c>
      <c r="BM95" s="3122">
        <f t="shared" si="405"/>
        <v>1</v>
      </c>
      <c r="BN95" s="3010">
        <f t="shared" si="406"/>
        <v>0.5</v>
      </c>
      <c r="BO95" s="3708">
        <f t="shared" si="407"/>
        <v>0</v>
      </c>
      <c r="BP95" s="3494"/>
      <c r="BQ95" s="6773">
        <v>2</v>
      </c>
      <c r="BR95" s="6774"/>
      <c r="BS95" s="2749">
        <f t="shared" ref="BS95" si="458">SUM(FC95+FL95+FU95)</f>
        <v>1</v>
      </c>
      <c r="BT95" s="2749">
        <f t="shared" ref="BT95" si="459">SUM(FD95+FM95+FV95)</f>
        <v>1</v>
      </c>
      <c r="BU95" s="2987">
        <f t="shared" si="255"/>
        <v>0</v>
      </c>
      <c r="BV95" s="3010">
        <f t="shared" si="256"/>
        <v>1</v>
      </c>
      <c r="BW95" s="2795">
        <f t="shared" si="314"/>
        <v>1</v>
      </c>
      <c r="BX95" s="2991">
        <f t="shared" si="258"/>
        <v>1</v>
      </c>
      <c r="BY95" s="3010">
        <f t="shared" si="259"/>
        <v>0.5</v>
      </c>
      <c r="BZ95" s="3151"/>
      <c r="CA95" s="7517">
        <v>2</v>
      </c>
      <c r="CB95" s="7518"/>
      <c r="CC95" s="2243">
        <v>0</v>
      </c>
      <c r="CD95" s="2243">
        <v>0</v>
      </c>
      <c r="CE95" s="2359">
        <f t="shared" si="409"/>
        <v>0</v>
      </c>
      <c r="CF95" s="2249">
        <v>0</v>
      </c>
      <c r="CG95" s="2250">
        <f t="shared" si="411"/>
        <v>0</v>
      </c>
      <c r="CH95" s="2387">
        <f t="shared" si="412"/>
        <v>2</v>
      </c>
      <c r="CI95" s="2249">
        <f t="shared" si="413"/>
        <v>0</v>
      </c>
      <c r="CJ95" s="7531"/>
      <c r="CK95" s="960"/>
      <c r="CL95" s="960"/>
      <c r="CM95" s="1008"/>
      <c r="CN95" s="1729"/>
      <c r="CO95" s="1729"/>
      <c r="CP95" s="1729"/>
      <c r="CQ95" s="1729"/>
      <c r="CR95" s="1729"/>
      <c r="CS95" s="1729"/>
      <c r="CT95" s="1729"/>
      <c r="CU95" s="1729"/>
      <c r="CV95" s="1729"/>
      <c r="CW95" s="1729"/>
      <c r="CX95" s="1729"/>
      <c r="CY95" s="6330">
        <v>2</v>
      </c>
      <c r="CZ95" s="6331"/>
      <c r="DA95" s="4692">
        <v>0</v>
      </c>
      <c r="DB95" s="4692">
        <v>0</v>
      </c>
      <c r="DC95" s="4694">
        <f t="shared" si="414"/>
        <v>0</v>
      </c>
      <c r="DD95" s="4695">
        <v>0</v>
      </c>
      <c r="DE95" s="4696">
        <f t="shared" si="267"/>
        <v>1</v>
      </c>
      <c r="DF95" s="4194">
        <f t="shared" si="416"/>
        <v>1</v>
      </c>
      <c r="DG95" s="3010">
        <f t="shared" si="417"/>
        <v>0.5</v>
      </c>
      <c r="DH95" s="6332">
        <v>2</v>
      </c>
      <c r="DI95" s="6333"/>
      <c r="DJ95" s="4657">
        <v>0</v>
      </c>
      <c r="DK95" s="4657">
        <v>0</v>
      </c>
      <c r="DL95" s="4658">
        <f t="shared" si="418"/>
        <v>0</v>
      </c>
      <c r="DM95" s="4659">
        <v>0</v>
      </c>
      <c r="DN95" s="4428">
        <f t="shared" si="420"/>
        <v>1</v>
      </c>
      <c r="DO95" s="4194">
        <f t="shared" si="421"/>
        <v>1</v>
      </c>
      <c r="DP95" s="3010">
        <f t="shared" si="455"/>
        <v>0.5</v>
      </c>
      <c r="DQ95" s="6334">
        <v>2</v>
      </c>
      <c r="DR95" s="6335"/>
      <c r="DS95" s="4705">
        <v>1</v>
      </c>
      <c r="DT95" s="4705">
        <v>13</v>
      </c>
      <c r="DU95" s="4664">
        <f t="shared" si="422"/>
        <v>-12</v>
      </c>
      <c r="DV95" s="4665">
        <v>0</v>
      </c>
      <c r="DW95" s="4548">
        <f t="shared" si="424"/>
        <v>14</v>
      </c>
      <c r="DX95" s="2877">
        <f t="shared" si="425"/>
        <v>-12</v>
      </c>
      <c r="DY95" s="3010">
        <f t="shared" si="426"/>
        <v>7</v>
      </c>
      <c r="DZ95" s="6330">
        <v>2</v>
      </c>
      <c r="EA95" s="6331"/>
      <c r="EB95" s="3846">
        <v>0</v>
      </c>
      <c r="EC95" s="3846">
        <v>0</v>
      </c>
      <c r="ED95" s="3228">
        <f t="shared" si="427"/>
        <v>0</v>
      </c>
      <c r="EE95" s="1709">
        <v>0</v>
      </c>
      <c r="EF95" s="3340">
        <f t="shared" si="429"/>
        <v>1</v>
      </c>
      <c r="EG95" s="1866">
        <f t="shared" si="430"/>
        <v>1</v>
      </c>
      <c r="EH95" s="1709">
        <f t="shared" si="431"/>
        <v>0.5</v>
      </c>
      <c r="EI95" s="6332">
        <v>2</v>
      </c>
      <c r="EJ95" s="6333"/>
      <c r="EK95" s="3358">
        <v>0</v>
      </c>
      <c r="EL95" s="3358">
        <v>0</v>
      </c>
      <c r="EM95" s="3228">
        <f t="shared" si="432"/>
        <v>0</v>
      </c>
      <c r="EN95" s="1709">
        <v>0</v>
      </c>
      <c r="EO95" s="3016">
        <f t="shared" si="434"/>
        <v>1</v>
      </c>
      <c r="EP95" s="1866">
        <f t="shared" si="435"/>
        <v>1</v>
      </c>
      <c r="EQ95" s="1709">
        <f t="shared" si="456"/>
        <v>0.5</v>
      </c>
      <c r="ER95" s="6334">
        <v>2</v>
      </c>
      <c r="ES95" s="6335"/>
      <c r="ET95" s="3823">
        <v>0</v>
      </c>
      <c r="EU95" s="3823">
        <v>0</v>
      </c>
      <c r="EV95" s="1740">
        <f t="shared" si="436"/>
        <v>0</v>
      </c>
      <c r="EW95" s="1709">
        <v>0</v>
      </c>
      <c r="EX95" s="3821">
        <f t="shared" si="438"/>
        <v>1</v>
      </c>
      <c r="EY95" s="1740">
        <f t="shared" si="439"/>
        <v>1</v>
      </c>
      <c r="EZ95" s="1709">
        <f t="shared" si="440"/>
        <v>0.5</v>
      </c>
      <c r="FA95" s="6773">
        <v>2</v>
      </c>
      <c r="FB95" s="6774"/>
      <c r="FC95" s="2495">
        <v>1</v>
      </c>
      <c r="FD95" s="2495">
        <v>1</v>
      </c>
      <c r="FE95" s="1740">
        <f t="shared" si="441"/>
        <v>0</v>
      </c>
      <c r="FF95" s="1709">
        <v>0</v>
      </c>
      <c r="FG95" s="1865">
        <f t="shared" si="443"/>
        <v>1</v>
      </c>
      <c r="FH95" s="1866">
        <f t="shared" si="444"/>
        <v>1</v>
      </c>
      <c r="FI95" s="1709">
        <f t="shared" si="445"/>
        <v>0.5</v>
      </c>
      <c r="FJ95" s="6773">
        <v>2</v>
      </c>
      <c r="FK95" s="6774"/>
      <c r="FL95" s="2496">
        <v>0</v>
      </c>
      <c r="FM95" s="2496">
        <v>0</v>
      </c>
      <c r="FN95" s="1740">
        <f t="shared" si="446"/>
        <v>0</v>
      </c>
      <c r="FO95" s="1709">
        <v>0</v>
      </c>
      <c r="FP95" s="1702">
        <f t="shared" si="448"/>
        <v>1</v>
      </c>
      <c r="FQ95" s="1866">
        <f t="shared" si="370"/>
        <v>1</v>
      </c>
      <c r="FR95" s="1709">
        <f t="shared" si="457"/>
        <v>0.5</v>
      </c>
      <c r="FS95" s="6773">
        <v>2</v>
      </c>
      <c r="FT95" s="6774"/>
      <c r="FU95" s="2496">
        <v>0</v>
      </c>
      <c r="FV95" s="2496">
        <v>0</v>
      </c>
      <c r="FW95" s="1740">
        <f t="shared" si="449"/>
        <v>0</v>
      </c>
      <c r="FX95" s="1709">
        <v>0</v>
      </c>
      <c r="FY95" s="1733">
        <f t="shared" si="451"/>
        <v>1</v>
      </c>
      <c r="FZ95" s="1740">
        <f t="shared" si="452"/>
        <v>1</v>
      </c>
      <c r="GA95" s="1709">
        <f t="shared" si="453"/>
        <v>0.5</v>
      </c>
      <c r="GB95" s="3169">
        <f t="shared" si="454"/>
        <v>0</v>
      </c>
      <c r="GC95" s="2219">
        <v>0</v>
      </c>
      <c r="GD95" s="1895">
        <v>1</v>
      </c>
      <c r="GE95" s="2175" t="s">
        <v>56</v>
      </c>
      <c r="GF95" s="2175" t="s">
        <v>57</v>
      </c>
      <c r="GG95" s="2105" t="s">
        <v>16</v>
      </c>
      <c r="GH95" s="2105" t="s">
        <v>16</v>
      </c>
      <c r="GI95" s="2105" t="s">
        <v>16</v>
      </c>
      <c r="GJ95" s="2105" t="s">
        <v>16</v>
      </c>
      <c r="GK95" s="2105" t="s">
        <v>16</v>
      </c>
      <c r="GL95" s="2103">
        <v>6</v>
      </c>
      <c r="GM95" s="226" t="s">
        <v>874</v>
      </c>
      <c r="GN95" s="227" t="s">
        <v>878</v>
      </c>
      <c r="GO95" s="1722">
        <v>2</v>
      </c>
      <c r="GP95" s="1722">
        <v>0</v>
      </c>
      <c r="GQ95" s="2086">
        <v>0</v>
      </c>
      <c r="GR95" s="2086">
        <v>0</v>
      </c>
      <c r="GS95" s="1895">
        <v>0</v>
      </c>
      <c r="GT95" s="2086">
        <v>0</v>
      </c>
      <c r="GU95" s="2086">
        <v>2</v>
      </c>
      <c r="GV95" s="1895">
        <v>0</v>
      </c>
    </row>
    <row r="96" spans="1:204" ht="71.25" customHeight="1" x14ac:dyDescent="0.25">
      <c r="A96" s="1">
        <f>SUM(A90+1)</f>
        <v>14</v>
      </c>
      <c r="B96" s="7199"/>
      <c r="C96" s="7154">
        <v>401</v>
      </c>
      <c r="D96" s="7147">
        <v>2</v>
      </c>
      <c r="E96" s="7202" t="s">
        <v>55</v>
      </c>
      <c r="F96" s="7200" t="s">
        <v>56</v>
      </c>
      <c r="G96" s="7200" t="s">
        <v>57</v>
      </c>
      <c r="H96" s="7144" t="s">
        <v>16</v>
      </c>
      <c r="I96" s="7144" t="s">
        <v>16</v>
      </c>
      <c r="J96" s="5706" t="s">
        <v>16</v>
      </c>
      <c r="K96" s="5706" t="s">
        <v>16</v>
      </c>
      <c r="L96" s="5706" t="s">
        <v>16</v>
      </c>
      <c r="M96" s="5706" t="s">
        <v>21</v>
      </c>
      <c r="N96" s="5706" t="s">
        <v>600</v>
      </c>
      <c r="O96" s="5706" t="s">
        <v>590</v>
      </c>
      <c r="P96" s="5706" t="s">
        <v>346</v>
      </c>
      <c r="Q96" s="5697" t="s">
        <v>347</v>
      </c>
      <c r="R96" s="5703" t="s">
        <v>348</v>
      </c>
      <c r="S96" s="5697" t="s">
        <v>349</v>
      </c>
      <c r="T96" s="5697" t="s">
        <v>350</v>
      </c>
      <c r="U96" s="7115" t="s">
        <v>573</v>
      </c>
      <c r="V96" s="5697" t="s">
        <v>560</v>
      </c>
      <c r="W96" s="5694">
        <v>8490621</v>
      </c>
      <c r="X96" s="5691" t="s">
        <v>59</v>
      </c>
      <c r="Y96" s="2176">
        <v>7</v>
      </c>
      <c r="Z96" s="5431" t="s">
        <v>879</v>
      </c>
      <c r="AA96" s="5516" t="s">
        <v>880</v>
      </c>
      <c r="AB96" s="5517">
        <v>2800</v>
      </c>
      <c r="AC96" s="253">
        <v>900</v>
      </c>
      <c r="AD96" s="254">
        <f t="shared" si="388"/>
        <v>0.32142857142857145</v>
      </c>
      <c r="AE96" s="253">
        <v>800</v>
      </c>
      <c r="AF96" s="254">
        <f t="shared" si="389"/>
        <v>0.2857142857142857</v>
      </c>
      <c r="AG96" s="253">
        <v>550</v>
      </c>
      <c r="AH96" s="254">
        <f t="shared" si="390"/>
        <v>0.19642857142857142</v>
      </c>
      <c r="AI96" s="253">
        <v>550</v>
      </c>
      <c r="AJ96" s="254">
        <f t="shared" si="391"/>
        <v>0.19642857142857142</v>
      </c>
      <c r="AK96" s="198">
        <f t="shared" si="392"/>
        <v>1</v>
      </c>
      <c r="AL96" s="2308">
        <v>1</v>
      </c>
      <c r="AM96" s="954" t="s">
        <v>879</v>
      </c>
      <c r="AN96" s="954" t="s">
        <v>2762</v>
      </c>
      <c r="AO96" s="1218" t="s">
        <v>2761</v>
      </c>
      <c r="AP96" s="1218" t="s">
        <v>2763</v>
      </c>
      <c r="AQ96" s="1218">
        <v>100</v>
      </c>
      <c r="AR96" s="1217" t="s">
        <v>880</v>
      </c>
      <c r="AS96" s="971" t="s">
        <v>1579</v>
      </c>
      <c r="AT96" s="2277"/>
      <c r="AU96" s="920" t="s">
        <v>1704</v>
      </c>
      <c r="AV96" s="6533">
        <v>2800</v>
      </c>
      <c r="AW96" s="6533"/>
      <c r="AX96" s="4493">
        <f t="shared" si="393"/>
        <v>550</v>
      </c>
      <c r="AY96" s="4493">
        <f t="shared" si="394"/>
        <v>597</v>
      </c>
      <c r="AZ96" s="4411">
        <f t="shared" si="395"/>
        <v>-47</v>
      </c>
      <c r="BA96" s="4649">
        <f t="shared" si="396"/>
        <v>1.0854545454545454</v>
      </c>
      <c r="BB96" s="4252">
        <f t="shared" si="397"/>
        <v>5051</v>
      </c>
      <c r="BC96" s="4104">
        <f t="shared" si="398"/>
        <v>-2251</v>
      </c>
      <c r="BD96" s="1981">
        <f t="shared" si="399"/>
        <v>1.8039285714285713</v>
      </c>
      <c r="BE96" s="4646">
        <f t="shared" si="400"/>
        <v>0</v>
      </c>
      <c r="BF96" s="6642">
        <v>2800</v>
      </c>
      <c r="BG96" s="6642"/>
      <c r="BH96" s="3715">
        <f t="shared" si="311"/>
        <v>550</v>
      </c>
      <c r="BI96" s="3715">
        <f t="shared" si="401"/>
        <v>706</v>
      </c>
      <c r="BJ96" s="4061">
        <f t="shared" si="402"/>
        <v>-156</v>
      </c>
      <c r="BK96" s="4076">
        <f t="shared" si="403"/>
        <v>1.2836363636363637</v>
      </c>
      <c r="BL96" s="3832">
        <f t="shared" si="404"/>
        <v>4454</v>
      </c>
      <c r="BM96" s="3122">
        <f t="shared" si="405"/>
        <v>-1654</v>
      </c>
      <c r="BN96" s="1981">
        <f t="shared" si="406"/>
        <v>1.5907142857142857</v>
      </c>
      <c r="BO96" s="3818">
        <f t="shared" si="407"/>
        <v>0</v>
      </c>
      <c r="BP96" s="3494"/>
      <c r="BQ96" s="6744">
        <v>2800</v>
      </c>
      <c r="BR96" s="6744"/>
      <c r="BS96" s="2749">
        <f t="shared" ref="BS96:BS104" si="460">SUM(FC96+FL96+FU96)</f>
        <v>800</v>
      </c>
      <c r="BT96" s="2749">
        <f t="shared" ref="BT96:BT104" si="461">SUM(FD96+FM96+FV96)</f>
        <v>942</v>
      </c>
      <c r="BU96" s="2987">
        <f t="shared" si="255"/>
        <v>-142</v>
      </c>
      <c r="BV96" s="1981">
        <f t="shared" si="256"/>
        <v>1.1775</v>
      </c>
      <c r="BW96" s="2623">
        <f t="shared" si="314"/>
        <v>3748</v>
      </c>
      <c r="BX96" s="2991">
        <f t="shared" si="258"/>
        <v>-948</v>
      </c>
      <c r="BY96" s="1981">
        <f t="shared" si="259"/>
        <v>1.3385714285714285</v>
      </c>
      <c r="BZ96" s="3151"/>
      <c r="CA96" s="6744">
        <v>2800</v>
      </c>
      <c r="CB96" s="6744"/>
      <c r="CC96" s="2243">
        <v>900</v>
      </c>
      <c r="CD96" s="2243">
        <v>2806</v>
      </c>
      <c r="CE96" s="2359">
        <f t="shared" si="409"/>
        <v>-1906</v>
      </c>
      <c r="CF96" s="2252">
        <f>CD96/CC96</f>
        <v>3.117777777777778</v>
      </c>
      <c r="CG96" s="2251">
        <f>CD96</f>
        <v>2806</v>
      </c>
      <c r="CH96" s="2387">
        <f t="shared" si="412"/>
        <v>-6</v>
      </c>
      <c r="CI96" s="2252">
        <f>CG96/CA96</f>
        <v>1.0021428571428572</v>
      </c>
      <c r="CJ96" s="7526">
        <v>2343415</v>
      </c>
      <c r="CK96" s="2479"/>
      <c r="CL96" s="2479"/>
      <c r="CM96" s="1742">
        <v>150</v>
      </c>
      <c r="CN96" s="1742">
        <v>150</v>
      </c>
      <c r="CO96" s="1743">
        <v>600</v>
      </c>
      <c r="CP96" s="1742">
        <v>400</v>
      </c>
      <c r="CQ96" s="1742">
        <v>200</v>
      </c>
      <c r="CR96" s="1743">
        <v>200</v>
      </c>
      <c r="CS96" s="1742">
        <v>200</v>
      </c>
      <c r="CT96" s="1742">
        <v>190</v>
      </c>
      <c r="CU96" s="1743">
        <v>160</v>
      </c>
      <c r="CV96" s="1742">
        <v>200</v>
      </c>
      <c r="CW96" s="1742">
        <v>190</v>
      </c>
      <c r="CX96" s="1743">
        <v>160</v>
      </c>
      <c r="CY96" s="6336">
        <v>2800</v>
      </c>
      <c r="CZ96" s="6337"/>
      <c r="DA96" s="4642">
        <v>200</v>
      </c>
      <c r="DB96" s="4642">
        <v>159</v>
      </c>
      <c r="DC96" s="4452">
        <f>DB96-DA96</f>
        <v>-41</v>
      </c>
      <c r="DD96" s="4453">
        <f>DB96/DA96</f>
        <v>0.79500000000000004</v>
      </c>
      <c r="DE96" s="4576">
        <f t="shared" si="267"/>
        <v>4613</v>
      </c>
      <c r="DF96" s="4170">
        <f t="shared" si="416"/>
        <v>-1813</v>
      </c>
      <c r="DG96" s="4171">
        <f>DE96/CY96</f>
        <v>1.6475</v>
      </c>
      <c r="DH96" s="6338">
        <v>2800</v>
      </c>
      <c r="DI96" s="6339"/>
      <c r="DJ96" s="4643">
        <v>190</v>
      </c>
      <c r="DK96" s="4643">
        <v>157</v>
      </c>
      <c r="DL96" s="4644">
        <f t="shared" si="418"/>
        <v>33</v>
      </c>
      <c r="DM96" s="4645">
        <f>DK96/DJ96</f>
        <v>0.82631578947368423</v>
      </c>
      <c r="DN96" s="4429">
        <f t="shared" si="420"/>
        <v>4770</v>
      </c>
      <c r="DO96" s="4164">
        <f t="shared" si="421"/>
        <v>-1970</v>
      </c>
      <c r="DP96" s="4165">
        <f>DN96/DH96</f>
        <v>1.7035714285714285</v>
      </c>
      <c r="DQ96" s="6340">
        <v>2800</v>
      </c>
      <c r="DR96" s="6341"/>
      <c r="DS96" s="4647">
        <v>160</v>
      </c>
      <c r="DT96" s="4647">
        <v>281</v>
      </c>
      <c r="DU96" s="4596">
        <f t="shared" si="422"/>
        <v>-121</v>
      </c>
      <c r="DV96" s="4597">
        <f>DT96/DS96</f>
        <v>1.7562500000000001</v>
      </c>
      <c r="DW96" s="4419">
        <f t="shared" si="424"/>
        <v>5051</v>
      </c>
      <c r="DX96" s="4164">
        <f t="shared" si="425"/>
        <v>-2251</v>
      </c>
      <c r="DY96" s="4165">
        <f>DW96/DQ96</f>
        <v>1.8039285714285713</v>
      </c>
      <c r="DZ96" s="6336">
        <v>2800</v>
      </c>
      <c r="EA96" s="6337"/>
      <c r="EB96" s="3817">
        <v>200</v>
      </c>
      <c r="EC96" s="3817">
        <v>263</v>
      </c>
      <c r="ED96" s="3040">
        <f>EC96-EB96</f>
        <v>63</v>
      </c>
      <c r="EE96" s="3196">
        <f>EC96/EB96</f>
        <v>1.3149999999999999</v>
      </c>
      <c r="EF96" s="3307">
        <f t="shared" si="429"/>
        <v>4011</v>
      </c>
      <c r="EG96" s="3040">
        <f t="shared" si="430"/>
        <v>-1211</v>
      </c>
      <c r="EH96" s="3196">
        <f>EF96/DZ96</f>
        <v>1.4325000000000001</v>
      </c>
      <c r="EI96" s="6338">
        <v>2800</v>
      </c>
      <c r="EJ96" s="6339"/>
      <c r="EK96" s="3356">
        <v>190</v>
      </c>
      <c r="EL96" s="3356">
        <v>257</v>
      </c>
      <c r="EM96" s="1909">
        <f t="shared" si="432"/>
        <v>-67</v>
      </c>
      <c r="EN96" s="1910">
        <f>EL96/EK96</f>
        <v>1.3526315789473684</v>
      </c>
      <c r="EO96" s="3285">
        <f t="shared" si="434"/>
        <v>4268</v>
      </c>
      <c r="EP96" s="1909">
        <f t="shared" si="435"/>
        <v>-1468</v>
      </c>
      <c r="EQ96" s="1910">
        <f>EO96/EI96</f>
        <v>1.5242857142857142</v>
      </c>
      <c r="ER96" s="6340">
        <v>2800</v>
      </c>
      <c r="ES96" s="6341"/>
      <c r="ET96" s="3819">
        <v>160</v>
      </c>
      <c r="EU96" s="3819">
        <v>186</v>
      </c>
      <c r="EV96" s="1909">
        <f t="shared" si="436"/>
        <v>-26</v>
      </c>
      <c r="EW96" s="1910">
        <f>EU96/ET96</f>
        <v>1.1625000000000001</v>
      </c>
      <c r="EX96" s="3822">
        <f t="shared" si="438"/>
        <v>4454</v>
      </c>
      <c r="EY96" s="1909">
        <f t="shared" si="439"/>
        <v>-1654</v>
      </c>
      <c r="EZ96" s="1910">
        <f>EX96/ER96</f>
        <v>1.5907142857142857</v>
      </c>
      <c r="FA96" s="6776">
        <v>2800</v>
      </c>
      <c r="FB96" s="6777"/>
      <c r="FC96" s="2497">
        <v>400</v>
      </c>
      <c r="FD96" s="2497">
        <v>578</v>
      </c>
      <c r="FE96" s="1957">
        <f>FD96-FC96</f>
        <v>178</v>
      </c>
      <c r="FF96" s="1895">
        <f>FD96/FC96</f>
        <v>1.4450000000000001</v>
      </c>
      <c r="FG96" s="1957">
        <f t="shared" si="443"/>
        <v>3384</v>
      </c>
      <c r="FH96" s="1957">
        <f t="shared" si="444"/>
        <v>-584</v>
      </c>
      <c r="FI96" s="1895">
        <f>FG96/FA96</f>
        <v>1.2085714285714286</v>
      </c>
      <c r="FJ96" s="6776">
        <v>2800</v>
      </c>
      <c r="FK96" s="6777"/>
      <c r="FL96" s="2599">
        <v>200</v>
      </c>
      <c r="FM96" s="2599">
        <v>161</v>
      </c>
      <c r="FN96" s="1909">
        <f t="shared" si="446"/>
        <v>39</v>
      </c>
      <c r="FO96" s="1910">
        <f>FM96/FL96</f>
        <v>0.80500000000000005</v>
      </c>
      <c r="FP96" s="1702">
        <f t="shared" si="448"/>
        <v>3545</v>
      </c>
      <c r="FQ96" s="1909">
        <f t="shared" si="370"/>
        <v>-745</v>
      </c>
      <c r="FR96" s="1910">
        <f>FP96/FJ96</f>
        <v>1.2660714285714285</v>
      </c>
      <c r="FS96" s="6776">
        <v>2800</v>
      </c>
      <c r="FT96" s="6777"/>
      <c r="FU96" s="2497">
        <v>200</v>
      </c>
      <c r="FV96" s="2497">
        <v>203</v>
      </c>
      <c r="FW96" s="1909">
        <f t="shared" si="449"/>
        <v>-3</v>
      </c>
      <c r="FX96" s="1910">
        <f>FV96/FU96</f>
        <v>1.0149999999999999</v>
      </c>
      <c r="FY96" s="1733">
        <f t="shared" si="451"/>
        <v>3748</v>
      </c>
      <c r="FZ96" s="1909">
        <f t="shared" si="452"/>
        <v>-948</v>
      </c>
      <c r="GA96" s="1910">
        <f>FY96/FS96</f>
        <v>1.3385714285714285</v>
      </c>
      <c r="GB96" s="3169">
        <f t="shared" si="454"/>
        <v>9.3928571428571583E-2</v>
      </c>
      <c r="GC96" s="2219">
        <v>0</v>
      </c>
      <c r="GD96" s="1895">
        <v>1</v>
      </c>
      <c r="GE96" s="2175" t="s">
        <v>56</v>
      </c>
      <c r="GF96" s="2175" t="s">
        <v>57</v>
      </c>
      <c r="GG96" s="2105" t="s">
        <v>16</v>
      </c>
      <c r="GH96" s="2105" t="s">
        <v>16</v>
      </c>
      <c r="GI96" s="2105" t="s">
        <v>16</v>
      </c>
      <c r="GJ96" s="2105" t="s">
        <v>16</v>
      </c>
      <c r="GK96" s="2105" t="s">
        <v>16</v>
      </c>
      <c r="GL96" s="2176">
        <v>7</v>
      </c>
      <c r="GM96" s="328" t="s">
        <v>879</v>
      </c>
      <c r="GN96" s="252" t="s">
        <v>880</v>
      </c>
      <c r="GO96" s="253">
        <v>2800</v>
      </c>
      <c r="GP96" s="253">
        <v>900</v>
      </c>
      <c r="GQ96" s="2086">
        <v>2806</v>
      </c>
      <c r="GR96" s="2086">
        <v>-1906</v>
      </c>
      <c r="GS96" s="1895">
        <v>3.117777777777778</v>
      </c>
      <c r="GT96" s="2086">
        <v>2806</v>
      </c>
      <c r="GU96" s="2086">
        <v>-6</v>
      </c>
      <c r="GV96" s="1895">
        <v>1.0021428571428572</v>
      </c>
    </row>
    <row r="97" spans="1:204" ht="71.25" customHeight="1" x14ac:dyDescent="0.25">
      <c r="B97" s="7199"/>
      <c r="C97" s="7154"/>
      <c r="D97" s="7147"/>
      <c r="E97" s="7202"/>
      <c r="F97" s="7200"/>
      <c r="G97" s="7200"/>
      <c r="H97" s="7144"/>
      <c r="I97" s="7144"/>
      <c r="J97" s="5707"/>
      <c r="K97" s="5707"/>
      <c r="L97" s="5707"/>
      <c r="M97" s="5707"/>
      <c r="N97" s="5707"/>
      <c r="O97" s="5707"/>
      <c r="P97" s="5707"/>
      <c r="Q97" s="5698"/>
      <c r="R97" s="5704"/>
      <c r="S97" s="5698"/>
      <c r="T97" s="5698"/>
      <c r="U97" s="7116"/>
      <c r="V97" s="5698"/>
      <c r="W97" s="5695"/>
      <c r="X97" s="5692"/>
      <c r="Y97" s="2177">
        <v>8</v>
      </c>
      <c r="Z97" s="5432" t="s">
        <v>881</v>
      </c>
      <c r="AA97" s="5518" t="s">
        <v>882</v>
      </c>
      <c r="AB97" s="767">
        <v>3200</v>
      </c>
      <c r="AC97" s="256">
        <v>750</v>
      </c>
      <c r="AD97" s="257">
        <f t="shared" ref="AD97:AD104" si="462">AC97/AB97</f>
        <v>0.234375</v>
      </c>
      <c r="AE97" s="256">
        <v>850</v>
      </c>
      <c r="AF97" s="257">
        <f t="shared" ref="AF97:AF104" si="463">AE97/AB97</f>
        <v>0.265625</v>
      </c>
      <c r="AG97" s="256">
        <v>850</v>
      </c>
      <c r="AH97" s="257">
        <f t="shared" ref="AH97:AH104" si="464">AG97/AB97</f>
        <v>0.265625</v>
      </c>
      <c r="AI97" s="256">
        <v>750</v>
      </c>
      <c r="AJ97" s="257">
        <f t="shared" ref="AJ97:AJ104" si="465">AI97/AB97</f>
        <v>0.234375</v>
      </c>
      <c r="AK97" s="198">
        <f t="shared" si="392"/>
        <v>1</v>
      </c>
      <c r="AL97" s="2308">
        <v>2</v>
      </c>
      <c r="AM97" s="954" t="s">
        <v>881</v>
      </c>
      <c r="AN97" s="954" t="s">
        <v>2764</v>
      </c>
      <c r="AO97" s="2017" t="s">
        <v>3647</v>
      </c>
      <c r="AP97" s="2017" t="s">
        <v>3648</v>
      </c>
      <c r="AQ97" s="1218">
        <v>100</v>
      </c>
      <c r="AR97" s="1217" t="s">
        <v>882</v>
      </c>
      <c r="AS97" s="971" t="s">
        <v>1579</v>
      </c>
      <c r="AT97" s="2277"/>
      <c r="AU97" s="920" t="s">
        <v>1704</v>
      </c>
      <c r="AV97" s="6533">
        <v>3200</v>
      </c>
      <c r="AW97" s="6533"/>
      <c r="AX97" s="4493">
        <f t="shared" si="393"/>
        <v>750</v>
      </c>
      <c r="AY97" s="4493">
        <f t="shared" si="394"/>
        <v>1359</v>
      </c>
      <c r="AZ97" s="4411">
        <f t="shared" si="395"/>
        <v>-609</v>
      </c>
      <c r="BA97" s="4649">
        <f t="shared" si="396"/>
        <v>1.8120000000000001</v>
      </c>
      <c r="BB97" s="4252">
        <f t="shared" si="397"/>
        <v>4140</v>
      </c>
      <c r="BC97" s="4104">
        <f t="shared" si="398"/>
        <v>-940</v>
      </c>
      <c r="BD97" s="1981">
        <f t="shared" si="399"/>
        <v>1.29375</v>
      </c>
      <c r="BE97" s="4646">
        <f t="shared" si="400"/>
        <v>0</v>
      </c>
      <c r="BF97" s="6642">
        <v>3200</v>
      </c>
      <c r="BG97" s="6642"/>
      <c r="BH97" s="3715">
        <f t="shared" si="311"/>
        <v>850</v>
      </c>
      <c r="BI97" s="3715">
        <f t="shared" si="401"/>
        <v>1434</v>
      </c>
      <c r="BJ97" s="4061">
        <f t="shared" si="402"/>
        <v>-584</v>
      </c>
      <c r="BK97" s="4076">
        <f t="shared" si="403"/>
        <v>1.6870588235294117</v>
      </c>
      <c r="BL97" s="3832">
        <f t="shared" si="404"/>
        <v>2781</v>
      </c>
      <c r="BM97" s="3122">
        <f t="shared" si="405"/>
        <v>419</v>
      </c>
      <c r="BN97" s="1981">
        <f t="shared" si="406"/>
        <v>0.86906249999999996</v>
      </c>
      <c r="BO97" s="3818">
        <f t="shared" si="407"/>
        <v>0</v>
      </c>
      <c r="BP97" s="3494"/>
      <c r="BQ97" s="6744">
        <v>3200</v>
      </c>
      <c r="BR97" s="6744"/>
      <c r="BS97" s="2749">
        <f t="shared" si="460"/>
        <v>850</v>
      </c>
      <c r="BT97" s="2749">
        <f t="shared" si="461"/>
        <v>970</v>
      </c>
      <c r="BU97" s="2987">
        <f t="shared" si="255"/>
        <v>-120</v>
      </c>
      <c r="BV97" s="1981">
        <f t="shared" si="256"/>
        <v>1.1411764705882352</v>
      </c>
      <c r="BW97" s="2623">
        <f t="shared" si="314"/>
        <v>1347</v>
      </c>
      <c r="BX97" s="2991">
        <f t="shared" si="258"/>
        <v>1853</v>
      </c>
      <c r="BY97" s="1981">
        <f t="shared" si="259"/>
        <v>0.42093750000000002</v>
      </c>
      <c r="BZ97" s="3151"/>
      <c r="CA97" s="6744">
        <v>3200</v>
      </c>
      <c r="CB97" s="6744"/>
      <c r="CC97" s="2243">
        <v>750</v>
      </c>
      <c r="CD97" s="2243">
        <v>377</v>
      </c>
      <c r="CE97" s="2359">
        <f t="shared" si="409"/>
        <v>373</v>
      </c>
      <c r="CF97" s="2252">
        <f>CD97/CC97</f>
        <v>0.50266666666666671</v>
      </c>
      <c r="CG97" s="2251">
        <f>CD97</f>
        <v>377</v>
      </c>
      <c r="CH97" s="2387">
        <f t="shared" si="412"/>
        <v>2823</v>
      </c>
      <c r="CI97" s="2252">
        <f>CG97/CA97</f>
        <v>0.1178125</v>
      </c>
      <c r="CJ97" s="7516"/>
      <c r="CK97" s="2479"/>
      <c r="CL97" s="2479"/>
      <c r="CM97" s="1744">
        <v>250</v>
      </c>
      <c r="CN97" s="1744">
        <v>250</v>
      </c>
      <c r="CO97" s="1745">
        <v>250</v>
      </c>
      <c r="CP97" s="1744">
        <v>284</v>
      </c>
      <c r="CQ97" s="1744">
        <v>283</v>
      </c>
      <c r="CR97" s="1745">
        <v>283</v>
      </c>
      <c r="CS97" s="1744">
        <v>284</v>
      </c>
      <c r="CT97" s="1744">
        <v>283</v>
      </c>
      <c r="CU97" s="1745">
        <v>283</v>
      </c>
      <c r="CV97" s="1744">
        <v>250</v>
      </c>
      <c r="CW97" s="1744">
        <v>250</v>
      </c>
      <c r="CX97" s="1745">
        <v>250</v>
      </c>
      <c r="CY97" s="6290">
        <v>3200</v>
      </c>
      <c r="CZ97" s="6291"/>
      <c r="DA97" s="4642">
        <v>250</v>
      </c>
      <c r="DB97" s="4642">
        <v>602</v>
      </c>
      <c r="DC97" s="4452">
        <f>DB97-DA97</f>
        <v>352</v>
      </c>
      <c r="DD97" s="4453">
        <f>DB97/DA97</f>
        <v>2.4079999999999999</v>
      </c>
      <c r="DE97" s="4576">
        <f t="shared" si="267"/>
        <v>3383</v>
      </c>
      <c r="DF97" s="4170">
        <f t="shared" si="416"/>
        <v>-183</v>
      </c>
      <c r="DG97" s="4171">
        <f>DE97/CY97</f>
        <v>1.0571874999999999</v>
      </c>
      <c r="DH97" s="6308">
        <v>3200</v>
      </c>
      <c r="DI97" s="6309"/>
      <c r="DJ97" s="4643">
        <v>250</v>
      </c>
      <c r="DK97" s="4643">
        <v>679</v>
      </c>
      <c r="DL97" s="4644">
        <f t="shared" si="418"/>
        <v>-429</v>
      </c>
      <c r="DM97" s="4645">
        <f>DK97/DJ97</f>
        <v>2.7160000000000002</v>
      </c>
      <c r="DN97" s="4429">
        <f t="shared" si="420"/>
        <v>4062</v>
      </c>
      <c r="DO97" s="4164">
        <f t="shared" si="421"/>
        <v>-862</v>
      </c>
      <c r="DP97" s="4165">
        <f>DN97/DH97</f>
        <v>1.2693749999999999</v>
      </c>
      <c r="DQ97" s="6310">
        <v>3200</v>
      </c>
      <c r="DR97" s="6311"/>
      <c r="DS97" s="4447">
        <v>250</v>
      </c>
      <c r="DT97" s="4447">
        <v>78</v>
      </c>
      <c r="DU97" s="4596">
        <f t="shared" si="422"/>
        <v>172</v>
      </c>
      <c r="DV97" s="4597">
        <f>DT97/DS97</f>
        <v>0.312</v>
      </c>
      <c r="DW97" s="4419">
        <f t="shared" si="424"/>
        <v>4140</v>
      </c>
      <c r="DX97" s="4164">
        <f t="shared" si="425"/>
        <v>-940</v>
      </c>
      <c r="DY97" s="4165">
        <f>DW97/DQ97</f>
        <v>1.29375</v>
      </c>
      <c r="DZ97" s="6290">
        <v>3200</v>
      </c>
      <c r="EA97" s="6291"/>
      <c r="EB97" s="3817">
        <v>284</v>
      </c>
      <c r="EC97" s="3817">
        <v>396</v>
      </c>
      <c r="ED97" s="3040">
        <f>EC97-EB97</f>
        <v>112</v>
      </c>
      <c r="EE97" s="3196">
        <f>EC97/EB97</f>
        <v>1.3943661971830985</v>
      </c>
      <c r="EF97" s="3307">
        <f t="shared" si="429"/>
        <v>1743</v>
      </c>
      <c r="EG97" s="3040">
        <f t="shared" si="430"/>
        <v>1457</v>
      </c>
      <c r="EH97" s="3196">
        <f>EF97/DZ97</f>
        <v>0.54468749999999999</v>
      </c>
      <c r="EI97" s="6308">
        <v>3200</v>
      </c>
      <c r="EJ97" s="6309"/>
      <c r="EK97" s="3356">
        <v>283</v>
      </c>
      <c r="EL97" s="3356">
        <v>462</v>
      </c>
      <c r="EM97" s="1909">
        <f t="shared" si="432"/>
        <v>-179</v>
      </c>
      <c r="EN97" s="1910">
        <f>EL97/EK97</f>
        <v>1.6325088339222615</v>
      </c>
      <c r="EO97" s="3285">
        <f t="shared" si="434"/>
        <v>2205</v>
      </c>
      <c r="EP97" s="1909">
        <f t="shared" si="435"/>
        <v>995</v>
      </c>
      <c r="EQ97" s="1910">
        <f>EO97/EI97</f>
        <v>0.68906250000000002</v>
      </c>
      <c r="ER97" s="6310">
        <v>3200</v>
      </c>
      <c r="ES97" s="6311"/>
      <c r="ET97" s="3820">
        <v>283</v>
      </c>
      <c r="EU97" s="3820">
        <v>576</v>
      </c>
      <c r="EV97" s="1909">
        <f t="shared" si="436"/>
        <v>-293</v>
      </c>
      <c r="EW97" s="1910">
        <f>EU97/ET97</f>
        <v>2.0353356890459362</v>
      </c>
      <c r="EX97" s="3822">
        <f t="shared" si="438"/>
        <v>2781</v>
      </c>
      <c r="EY97" s="1909">
        <f t="shared" si="439"/>
        <v>419</v>
      </c>
      <c r="EZ97" s="1910">
        <f>EX97/ER97</f>
        <v>0.86906249999999996</v>
      </c>
      <c r="FA97" s="6760">
        <v>3200</v>
      </c>
      <c r="FB97" s="6761"/>
      <c r="FC97" s="2497">
        <v>284</v>
      </c>
      <c r="FD97" s="2497">
        <v>152</v>
      </c>
      <c r="FE97" s="1957">
        <f>FD97-FC97</f>
        <v>-132</v>
      </c>
      <c r="FF97" s="1895">
        <f>FD97/FC97</f>
        <v>0.53521126760563376</v>
      </c>
      <c r="FG97" s="1957">
        <f t="shared" si="443"/>
        <v>529</v>
      </c>
      <c r="FH97" s="1957">
        <f t="shared" si="444"/>
        <v>2671</v>
      </c>
      <c r="FI97" s="1895">
        <f>FG97/FA97</f>
        <v>0.1653125</v>
      </c>
      <c r="FJ97" s="6760">
        <v>3200</v>
      </c>
      <c r="FK97" s="6761"/>
      <c r="FL97" s="2599">
        <v>283</v>
      </c>
      <c r="FM97" s="2599">
        <v>269</v>
      </c>
      <c r="FN97" s="1909">
        <f t="shared" si="446"/>
        <v>14</v>
      </c>
      <c r="FO97" s="1910">
        <f>FM97/FL97</f>
        <v>0.95053003533568903</v>
      </c>
      <c r="FP97" s="1702">
        <f t="shared" si="448"/>
        <v>798</v>
      </c>
      <c r="FQ97" s="1909">
        <f t="shared" si="370"/>
        <v>2402</v>
      </c>
      <c r="FR97" s="1910">
        <f>FP97/FJ97</f>
        <v>0.24937500000000001</v>
      </c>
      <c r="FS97" s="6760">
        <v>3200</v>
      </c>
      <c r="FT97" s="6761"/>
      <c r="FU97" s="2497">
        <v>283</v>
      </c>
      <c r="FV97" s="2497">
        <v>549</v>
      </c>
      <c r="FW97" s="1909">
        <f t="shared" si="449"/>
        <v>-266</v>
      </c>
      <c r="FX97" s="1910">
        <f>FV97/FU97</f>
        <v>1.9399293286219081</v>
      </c>
      <c r="FY97" s="1733">
        <f t="shared" si="451"/>
        <v>1347</v>
      </c>
      <c r="FZ97" s="1909">
        <f t="shared" si="452"/>
        <v>1853</v>
      </c>
      <c r="GA97" s="1910">
        <f>FY97/FS97</f>
        <v>0.42093750000000002</v>
      </c>
      <c r="GB97" s="3169">
        <f t="shared" si="454"/>
        <v>0.12374999999999997</v>
      </c>
      <c r="GC97" s="2219">
        <v>0</v>
      </c>
      <c r="GD97" s="1895">
        <v>1</v>
      </c>
      <c r="GE97" s="2175" t="s">
        <v>56</v>
      </c>
      <c r="GF97" s="2175" t="s">
        <v>57</v>
      </c>
      <c r="GG97" s="2105" t="s">
        <v>16</v>
      </c>
      <c r="GH97" s="2105" t="s">
        <v>16</v>
      </c>
      <c r="GI97" s="2105" t="s">
        <v>16</v>
      </c>
      <c r="GJ97" s="2105" t="s">
        <v>16</v>
      </c>
      <c r="GK97" s="2105" t="s">
        <v>16</v>
      </c>
      <c r="GL97" s="2177">
        <v>8</v>
      </c>
      <c r="GM97" s="330" t="s">
        <v>881</v>
      </c>
      <c r="GN97" s="255" t="s">
        <v>882</v>
      </c>
      <c r="GO97" s="256">
        <v>3200</v>
      </c>
      <c r="GP97" s="256">
        <v>750</v>
      </c>
      <c r="GQ97" s="2086">
        <v>377</v>
      </c>
      <c r="GR97" s="2086">
        <v>373</v>
      </c>
      <c r="GS97" s="1895">
        <v>0.50266666666666671</v>
      </c>
      <c r="GT97" s="2086">
        <v>377</v>
      </c>
      <c r="GU97" s="2086">
        <v>2823</v>
      </c>
      <c r="GV97" s="1895">
        <v>0.1178125</v>
      </c>
    </row>
    <row r="98" spans="1:204" ht="71.25" customHeight="1" x14ac:dyDescent="0.25">
      <c r="B98" s="7199"/>
      <c r="C98" s="7154"/>
      <c r="D98" s="7147"/>
      <c r="E98" s="7202"/>
      <c r="F98" s="7200"/>
      <c r="G98" s="7200"/>
      <c r="H98" s="7144"/>
      <c r="I98" s="7144"/>
      <c r="J98" s="5707"/>
      <c r="K98" s="5707"/>
      <c r="L98" s="5707"/>
      <c r="M98" s="5707"/>
      <c r="N98" s="5707"/>
      <c r="O98" s="5707"/>
      <c r="P98" s="5707"/>
      <c r="Q98" s="5698"/>
      <c r="R98" s="5704"/>
      <c r="S98" s="5698"/>
      <c r="T98" s="5698"/>
      <c r="U98" s="7116"/>
      <c r="V98" s="5698"/>
      <c r="W98" s="5695"/>
      <c r="X98" s="5692"/>
      <c r="Y98" s="2177">
        <v>9</v>
      </c>
      <c r="Z98" s="5432" t="s">
        <v>883</v>
      </c>
      <c r="AA98" s="5519" t="s">
        <v>884</v>
      </c>
      <c r="AB98" s="767">
        <v>40</v>
      </c>
      <c r="AC98" s="256">
        <v>9</v>
      </c>
      <c r="AD98" s="257">
        <f t="shared" si="462"/>
        <v>0.22500000000000001</v>
      </c>
      <c r="AE98" s="256">
        <v>11</v>
      </c>
      <c r="AF98" s="257">
        <f t="shared" si="463"/>
        <v>0.27500000000000002</v>
      </c>
      <c r="AG98" s="256">
        <v>11</v>
      </c>
      <c r="AH98" s="257">
        <f t="shared" si="464"/>
        <v>0.27500000000000002</v>
      </c>
      <c r="AI98" s="256">
        <v>9</v>
      </c>
      <c r="AJ98" s="257">
        <f t="shared" si="465"/>
        <v>0.22500000000000001</v>
      </c>
      <c r="AK98" s="198">
        <f t="shared" si="392"/>
        <v>1</v>
      </c>
      <c r="AL98" s="2309">
        <v>3</v>
      </c>
      <c r="AM98" s="2013" t="s">
        <v>883</v>
      </c>
      <c r="AN98" s="2013" t="s">
        <v>3635</v>
      </c>
      <c r="AO98" s="2015" t="s">
        <v>3640</v>
      </c>
      <c r="AP98" s="2016" t="s">
        <v>3640</v>
      </c>
      <c r="AQ98" s="1218">
        <v>100</v>
      </c>
      <c r="AR98" s="2019" t="s">
        <v>884</v>
      </c>
      <c r="AS98" s="971" t="s">
        <v>1579</v>
      </c>
      <c r="AT98" s="1900"/>
      <c r="AU98" s="1954" t="s">
        <v>1704</v>
      </c>
      <c r="AV98" s="6533">
        <v>40</v>
      </c>
      <c r="AW98" s="6533"/>
      <c r="AX98" s="4493">
        <f t="shared" si="393"/>
        <v>9</v>
      </c>
      <c r="AY98" s="4493">
        <f t="shared" si="394"/>
        <v>24</v>
      </c>
      <c r="AZ98" s="4411">
        <f t="shared" si="395"/>
        <v>-15</v>
      </c>
      <c r="BA98" s="4649">
        <f t="shared" si="396"/>
        <v>2.6666666666666665</v>
      </c>
      <c r="BB98" s="4252">
        <f t="shared" si="397"/>
        <v>57</v>
      </c>
      <c r="BC98" s="4104">
        <f t="shared" si="398"/>
        <v>-17</v>
      </c>
      <c r="BD98" s="1981">
        <f t="shared" si="399"/>
        <v>1.425</v>
      </c>
      <c r="BE98" s="4646">
        <f t="shared" si="400"/>
        <v>0</v>
      </c>
      <c r="BF98" s="6642">
        <v>40</v>
      </c>
      <c r="BG98" s="6642"/>
      <c r="BH98" s="3715">
        <f t="shared" si="311"/>
        <v>11</v>
      </c>
      <c r="BI98" s="3715">
        <f t="shared" si="401"/>
        <v>8</v>
      </c>
      <c r="BJ98" s="4061">
        <f t="shared" si="402"/>
        <v>3</v>
      </c>
      <c r="BK98" s="4076">
        <f t="shared" si="403"/>
        <v>0.72727272727272729</v>
      </c>
      <c r="BL98" s="3832">
        <f t="shared" si="404"/>
        <v>33</v>
      </c>
      <c r="BM98" s="3122">
        <f t="shared" si="405"/>
        <v>7</v>
      </c>
      <c r="BN98" s="1981">
        <f t="shared" si="406"/>
        <v>0.82499999999999996</v>
      </c>
      <c r="BO98" s="3808">
        <f t="shared" si="407"/>
        <v>0</v>
      </c>
      <c r="BP98" s="3494"/>
      <c r="BQ98" s="6744">
        <v>40</v>
      </c>
      <c r="BR98" s="6744"/>
      <c r="BS98" s="2749">
        <f t="shared" si="460"/>
        <v>11</v>
      </c>
      <c r="BT98" s="2749">
        <f t="shared" si="461"/>
        <v>13</v>
      </c>
      <c r="BU98" s="2987">
        <f t="shared" si="255"/>
        <v>-2</v>
      </c>
      <c r="BV98" s="1981">
        <f t="shared" si="256"/>
        <v>1.1818181818181819</v>
      </c>
      <c r="BW98" s="2623">
        <f t="shared" si="314"/>
        <v>25</v>
      </c>
      <c r="BX98" s="2991">
        <f t="shared" si="258"/>
        <v>15</v>
      </c>
      <c r="BY98" s="1981">
        <f t="shared" si="259"/>
        <v>0.625</v>
      </c>
      <c r="BZ98" s="3151"/>
      <c r="CA98" s="6744">
        <v>40</v>
      </c>
      <c r="CB98" s="6744"/>
      <c r="CC98" s="2243">
        <v>9</v>
      </c>
      <c r="CD98" s="2243">
        <v>12</v>
      </c>
      <c r="CE98" s="2359">
        <f t="shared" si="409"/>
        <v>-3</v>
      </c>
      <c r="CF98" s="2252">
        <f>CD98/CC98</f>
        <v>1.3333333333333333</v>
      </c>
      <c r="CG98" s="2251">
        <f>CD98</f>
        <v>12</v>
      </c>
      <c r="CH98" s="2387">
        <f t="shared" si="412"/>
        <v>28</v>
      </c>
      <c r="CI98" s="2252">
        <f>CG98/CA98</f>
        <v>0.3</v>
      </c>
      <c r="CJ98" s="7516"/>
      <c r="CK98" s="2479"/>
      <c r="CL98" s="2479"/>
      <c r="CM98" s="1744">
        <v>3</v>
      </c>
      <c r="CN98" s="1744">
        <v>3</v>
      </c>
      <c r="CO98" s="1745">
        <v>3</v>
      </c>
      <c r="CP98" s="1827">
        <v>3</v>
      </c>
      <c r="CQ98" s="1827">
        <v>4</v>
      </c>
      <c r="CR98" s="1745">
        <v>4</v>
      </c>
      <c r="CS98" s="1827">
        <v>3</v>
      </c>
      <c r="CT98" s="1827">
        <v>4</v>
      </c>
      <c r="CU98" s="1745">
        <v>4</v>
      </c>
      <c r="CV98" s="1827">
        <v>3</v>
      </c>
      <c r="CW98" s="1827">
        <v>3</v>
      </c>
      <c r="CX98" s="1745">
        <v>3</v>
      </c>
      <c r="CY98" s="6290">
        <v>40</v>
      </c>
      <c r="CZ98" s="6291"/>
      <c r="DA98" s="4642">
        <v>3</v>
      </c>
      <c r="DB98" s="4642">
        <v>4</v>
      </c>
      <c r="DC98" s="4452">
        <f>DB98-DA98</f>
        <v>1</v>
      </c>
      <c r="DD98" s="4453">
        <f>DB98/DA98</f>
        <v>1.3333333333333333</v>
      </c>
      <c r="DE98" s="4576">
        <f t="shared" si="267"/>
        <v>37</v>
      </c>
      <c r="DF98" s="4170">
        <f t="shared" si="416"/>
        <v>3</v>
      </c>
      <c r="DG98" s="4171">
        <f>DE98/CY98</f>
        <v>0.92500000000000004</v>
      </c>
      <c r="DH98" s="6308">
        <v>40</v>
      </c>
      <c r="DI98" s="6309"/>
      <c r="DJ98" s="4643">
        <v>3</v>
      </c>
      <c r="DK98" s="4643">
        <v>6</v>
      </c>
      <c r="DL98" s="4644">
        <f t="shared" si="418"/>
        <v>-3</v>
      </c>
      <c r="DM98" s="4645">
        <f>DK98/DJ98</f>
        <v>2</v>
      </c>
      <c r="DN98" s="4429">
        <f t="shared" si="420"/>
        <v>43</v>
      </c>
      <c r="DO98" s="4164">
        <f t="shared" si="421"/>
        <v>-3</v>
      </c>
      <c r="DP98" s="4165">
        <f>DN98/DH98</f>
        <v>1.075</v>
      </c>
      <c r="DQ98" s="6310">
        <v>40</v>
      </c>
      <c r="DR98" s="6311"/>
      <c r="DS98" s="4447">
        <v>3</v>
      </c>
      <c r="DT98" s="4447">
        <v>14</v>
      </c>
      <c r="DU98" s="4596">
        <f t="shared" si="422"/>
        <v>-11</v>
      </c>
      <c r="DV98" s="4597">
        <f>DT98/DS98</f>
        <v>4.666666666666667</v>
      </c>
      <c r="DW98" s="4419">
        <f t="shared" si="424"/>
        <v>57</v>
      </c>
      <c r="DX98" s="4164">
        <f t="shared" si="425"/>
        <v>-17</v>
      </c>
      <c r="DY98" s="4165">
        <f>DW98/DQ98</f>
        <v>1.425</v>
      </c>
      <c r="DZ98" s="6290">
        <v>40</v>
      </c>
      <c r="EA98" s="6291"/>
      <c r="EB98" s="3817">
        <v>3</v>
      </c>
      <c r="EC98" s="3817">
        <v>2</v>
      </c>
      <c r="ED98" s="3040">
        <f>EC98-EB98</f>
        <v>-1</v>
      </c>
      <c r="EE98" s="3196">
        <f>EC98/EB98</f>
        <v>0.66666666666666663</v>
      </c>
      <c r="EF98" s="3307">
        <f t="shared" si="429"/>
        <v>27</v>
      </c>
      <c r="EG98" s="3040">
        <f t="shared" si="430"/>
        <v>13</v>
      </c>
      <c r="EH98" s="3196">
        <f>EF98/DZ98</f>
        <v>0.67500000000000004</v>
      </c>
      <c r="EI98" s="6308">
        <v>40</v>
      </c>
      <c r="EJ98" s="6309"/>
      <c r="EK98" s="3356">
        <v>4</v>
      </c>
      <c r="EL98" s="3356">
        <v>4</v>
      </c>
      <c r="EM98" s="3355">
        <f t="shared" si="432"/>
        <v>0</v>
      </c>
      <c r="EN98" s="1910">
        <f>EL98/EK98</f>
        <v>1</v>
      </c>
      <c r="EO98" s="3285">
        <f t="shared" si="434"/>
        <v>31</v>
      </c>
      <c r="EP98" s="1909">
        <f t="shared" si="435"/>
        <v>9</v>
      </c>
      <c r="EQ98" s="1910">
        <f>EO98/EI98</f>
        <v>0.77500000000000002</v>
      </c>
      <c r="ER98" s="6310">
        <v>40</v>
      </c>
      <c r="ES98" s="6311"/>
      <c r="ET98" s="3820">
        <v>4</v>
      </c>
      <c r="EU98" s="3820">
        <v>2</v>
      </c>
      <c r="EV98" s="1909">
        <f t="shared" si="436"/>
        <v>2</v>
      </c>
      <c r="EW98" s="1910">
        <f>EU98/ET98</f>
        <v>0.5</v>
      </c>
      <c r="EX98" s="3822">
        <f t="shared" si="438"/>
        <v>33</v>
      </c>
      <c r="EY98" s="1909">
        <f t="shared" si="439"/>
        <v>7</v>
      </c>
      <c r="EZ98" s="1910">
        <f>EX98/ER98</f>
        <v>0.82499999999999996</v>
      </c>
      <c r="FA98" s="6760">
        <v>40</v>
      </c>
      <c r="FB98" s="6761"/>
      <c r="FC98" s="2497">
        <v>3</v>
      </c>
      <c r="FD98" s="2497">
        <v>5</v>
      </c>
      <c r="FE98" s="1957">
        <f>FD98-FC98</f>
        <v>2</v>
      </c>
      <c r="FF98" s="1895">
        <f>FD98/FC98</f>
        <v>1.6666666666666667</v>
      </c>
      <c r="FG98" s="1957">
        <f t="shared" si="443"/>
        <v>17</v>
      </c>
      <c r="FH98" s="1957">
        <f t="shared" si="444"/>
        <v>23</v>
      </c>
      <c r="FI98" s="1895">
        <f>FG98/FA98</f>
        <v>0.42499999999999999</v>
      </c>
      <c r="FJ98" s="6760">
        <v>40</v>
      </c>
      <c r="FK98" s="6761"/>
      <c r="FL98" s="2599">
        <v>4</v>
      </c>
      <c r="FM98" s="2599">
        <v>4</v>
      </c>
      <c r="FN98" s="1909">
        <f t="shared" si="446"/>
        <v>0</v>
      </c>
      <c r="FO98" s="1910">
        <f>FM98/FL98</f>
        <v>1</v>
      </c>
      <c r="FP98" s="1702">
        <f t="shared" si="448"/>
        <v>21</v>
      </c>
      <c r="FQ98" s="1909">
        <f t="shared" si="370"/>
        <v>19</v>
      </c>
      <c r="FR98" s="1910">
        <f>FP98/FJ98</f>
        <v>0.52500000000000002</v>
      </c>
      <c r="FS98" s="6760">
        <v>40</v>
      </c>
      <c r="FT98" s="6761"/>
      <c r="FU98" s="2497">
        <v>4</v>
      </c>
      <c r="FV98" s="2497">
        <v>4</v>
      </c>
      <c r="FW98" s="1909">
        <f t="shared" si="449"/>
        <v>0</v>
      </c>
      <c r="FX98" s="1910">
        <f>FV98/FU98</f>
        <v>1</v>
      </c>
      <c r="FY98" s="1733">
        <f t="shared" si="451"/>
        <v>25</v>
      </c>
      <c r="FZ98" s="1909">
        <f t="shared" si="452"/>
        <v>15</v>
      </c>
      <c r="GA98" s="1910">
        <f>FY98/FS98</f>
        <v>0.625</v>
      </c>
      <c r="GB98" s="3169">
        <f t="shared" si="454"/>
        <v>5.0000000000000044E-2</v>
      </c>
      <c r="GC98" s="2219">
        <v>0</v>
      </c>
      <c r="GD98" s="1895">
        <v>1</v>
      </c>
      <c r="GE98" s="2175" t="s">
        <v>56</v>
      </c>
      <c r="GF98" s="2175" t="s">
        <v>57</v>
      </c>
      <c r="GG98" s="2105" t="s">
        <v>16</v>
      </c>
      <c r="GH98" s="2105" t="s">
        <v>16</v>
      </c>
      <c r="GI98" s="2105" t="s">
        <v>16</v>
      </c>
      <c r="GJ98" s="2105" t="s">
        <v>16</v>
      </c>
      <c r="GK98" s="2105" t="s">
        <v>16</v>
      </c>
      <c r="GL98" s="2177">
        <v>9</v>
      </c>
      <c r="GM98" s="330" t="s">
        <v>883</v>
      </c>
      <c r="GN98" s="258" t="s">
        <v>884</v>
      </c>
      <c r="GO98" s="256">
        <v>40</v>
      </c>
      <c r="GP98" s="256">
        <v>9</v>
      </c>
      <c r="GQ98" s="2086">
        <v>12</v>
      </c>
      <c r="GR98" s="2086">
        <v>-3</v>
      </c>
      <c r="GS98" s="1895">
        <v>1.3333333333333333</v>
      </c>
      <c r="GT98" s="2086">
        <v>12</v>
      </c>
      <c r="GU98" s="2086">
        <v>28</v>
      </c>
      <c r="GV98" s="1895">
        <v>0.3</v>
      </c>
    </row>
    <row r="99" spans="1:204" ht="71.25" customHeight="1" x14ac:dyDescent="0.25">
      <c r="B99" s="7199"/>
      <c r="C99" s="7154"/>
      <c r="D99" s="7147"/>
      <c r="E99" s="7202"/>
      <c r="F99" s="7200"/>
      <c r="G99" s="7200"/>
      <c r="H99" s="7144"/>
      <c r="I99" s="7144"/>
      <c r="J99" s="5707"/>
      <c r="K99" s="5707"/>
      <c r="L99" s="5707"/>
      <c r="M99" s="5707"/>
      <c r="N99" s="5707"/>
      <c r="O99" s="5707"/>
      <c r="P99" s="5707"/>
      <c r="Q99" s="5698"/>
      <c r="R99" s="5704"/>
      <c r="S99" s="5698"/>
      <c r="T99" s="5698"/>
      <c r="U99" s="7116"/>
      <c r="V99" s="5698"/>
      <c r="W99" s="5695"/>
      <c r="X99" s="5692"/>
      <c r="Y99" s="2177">
        <v>10</v>
      </c>
      <c r="Z99" s="5432" t="s">
        <v>885</v>
      </c>
      <c r="AA99" s="5518" t="s">
        <v>882</v>
      </c>
      <c r="AB99" s="767">
        <v>720</v>
      </c>
      <c r="AC99" s="256">
        <v>200</v>
      </c>
      <c r="AD99" s="257">
        <f t="shared" si="462"/>
        <v>0.27777777777777779</v>
      </c>
      <c r="AE99" s="256">
        <v>180</v>
      </c>
      <c r="AF99" s="257">
        <f t="shared" si="463"/>
        <v>0.25</v>
      </c>
      <c r="AG99" s="256">
        <v>180</v>
      </c>
      <c r="AH99" s="257">
        <f t="shared" si="464"/>
        <v>0.25</v>
      </c>
      <c r="AI99" s="256">
        <v>160</v>
      </c>
      <c r="AJ99" s="257">
        <f t="shared" si="465"/>
        <v>0.22222222222222221</v>
      </c>
      <c r="AK99" s="198">
        <f t="shared" si="392"/>
        <v>1</v>
      </c>
      <c r="AL99" s="2309">
        <v>4</v>
      </c>
      <c r="AM99" s="2013" t="s">
        <v>3636</v>
      </c>
      <c r="AN99" s="2013" t="s">
        <v>3637</v>
      </c>
      <c r="AO99" s="2015" t="s">
        <v>3646</v>
      </c>
      <c r="AP99" s="2016" t="s">
        <v>3641</v>
      </c>
      <c r="AQ99" s="1218">
        <v>100</v>
      </c>
      <c r="AR99" s="2020" t="s">
        <v>882</v>
      </c>
      <c r="AS99" s="971" t="s">
        <v>1579</v>
      </c>
      <c r="AT99" s="1900"/>
      <c r="AU99" s="1954" t="s">
        <v>1704</v>
      </c>
      <c r="AV99" s="6533">
        <v>720</v>
      </c>
      <c r="AW99" s="6533"/>
      <c r="AX99" s="4493">
        <f t="shared" si="393"/>
        <v>160</v>
      </c>
      <c r="AY99" s="4493">
        <f t="shared" si="394"/>
        <v>689</v>
      </c>
      <c r="AZ99" s="4411">
        <f t="shared" si="395"/>
        <v>-529</v>
      </c>
      <c r="BA99" s="4649">
        <f t="shared" si="396"/>
        <v>4.3062500000000004</v>
      </c>
      <c r="BB99" s="4252">
        <f t="shared" si="397"/>
        <v>1821</v>
      </c>
      <c r="BC99" s="4104">
        <f t="shared" si="398"/>
        <v>-1101</v>
      </c>
      <c r="BD99" s="1981">
        <f t="shared" si="399"/>
        <v>2.5291666666666668</v>
      </c>
      <c r="BE99" s="4646">
        <f t="shared" si="400"/>
        <v>0</v>
      </c>
      <c r="BF99" s="6642">
        <v>720</v>
      </c>
      <c r="BG99" s="6642"/>
      <c r="BH99" s="3715">
        <f t="shared" si="311"/>
        <v>180</v>
      </c>
      <c r="BI99" s="3715">
        <f t="shared" si="401"/>
        <v>406</v>
      </c>
      <c r="BJ99" s="4061">
        <f t="shared" si="402"/>
        <v>-226</v>
      </c>
      <c r="BK99" s="4076">
        <f t="shared" si="403"/>
        <v>2.2555555555555555</v>
      </c>
      <c r="BL99" s="3832">
        <f t="shared" si="404"/>
        <v>1132</v>
      </c>
      <c r="BM99" s="3122">
        <f t="shared" si="405"/>
        <v>-412</v>
      </c>
      <c r="BN99" s="1981">
        <f t="shared" si="406"/>
        <v>1.5722222222222222</v>
      </c>
      <c r="BO99" s="3808">
        <f t="shared" si="407"/>
        <v>0</v>
      </c>
      <c r="BP99" s="3494"/>
      <c r="BQ99" s="6744">
        <v>720</v>
      </c>
      <c r="BR99" s="6744"/>
      <c r="BS99" s="2749">
        <f t="shared" si="460"/>
        <v>180</v>
      </c>
      <c r="BT99" s="2749">
        <f t="shared" si="461"/>
        <v>401</v>
      </c>
      <c r="BU99" s="2987">
        <f t="shared" si="255"/>
        <v>-221</v>
      </c>
      <c r="BV99" s="1981">
        <f t="shared" si="256"/>
        <v>2.2277777777777779</v>
      </c>
      <c r="BW99" s="2623">
        <f t="shared" si="314"/>
        <v>726</v>
      </c>
      <c r="BX99" s="2991">
        <f t="shared" si="258"/>
        <v>-6</v>
      </c>
      <c r="BY99" s="1981">
        <f t="shared" si="259"/>
        <v>1.0083333333333333</v>
      </c>
      <c r="BZ99" s="3151"/>
      <c r="CA99" s="6744">
        <v>720</v>
      </c>
      <c r="CB99" s="6744"/>
      <c r="CC99" s="2243">
        <v>200</v>
      </c>
      <c r="CD99" s="2243">
        <v>325</v>
      </c>
      <c r="CE99" s="2359">
        <f t="shared" si="409"/>
        <v>-125</v>
      </c>
      <c r="CF99" s="2252">
        <f t="shared" ref="CF99:CF104" si="466">CD99/CC99</f>
        <v>1.625</v>
      </c>
      <c r="CG99" s="2251">
        <f t="shared" ref="CG99:CG104" si="467">CD99</f>
        <v>325</v>
      </c>
      <c r="CH99" s="2387">
        <f t="shared" si="412"/>
        <v>395</v>
      </c>
      <c r="CI99" s="2252">
        <f t="shared" ref="CI99:CI104" si="468">CG99/CA99</f>
        <v>0.4513888888888889</v>
      </c>
      <c r="CJ99" s="7516"/>
      <c r="CK99" s="2479"/>
      <c r="CL99" s="2479"/>
      <c r="CM99" s="1744">
        <v>75</v>
      </c>
      <c r="CN99" s="1744">
        <v>65</v>
      </c>
      <c r="CO99" s="1745">
        <v>60</v>
      </c>
      <c r="CP99" s="1827">
        <v>60</v>
      </c>
      <c r="CQ99" s="1827">
        <v>60</v>
      </c>
      <c r="CR99" s="1745">
        <v>60</v>
      </c>
      <c r="CS99" s="1827">
        <v>60</v>
      </c>
      <c r="CT99" s="1827">
        <v>60</v>
      </c>
      <c r="CU99" s="1745">
        <v>60</v>
      </c>
      <c r="CV99" s="1827">
        <v>55</v>
      </c>
      <c r="CW99" s="1827">
        <v>54</v>
      </c>
      <c r="CX99" s="1745">
        <v>51</v>
      </c>
      <c r="CY99" s="6290">
        <v>720</v>
      </c>
      <c r="CZ99" s="6291"/>
      <c r="DA99" s="4642">
        <v>55</v>
      </c>
      <c r="DB99" s="4642">
        <v>178</v>
      </c>
      <c r="DC99" s="4452">
        <f t="shared" ref="DC99:DC104" si="469">DB99-DA99</f>
        <v>123</v>
      </c>
      <c r="DD99" s="4453">
        <f t="shared" ref="DD99:DD104" si="470">DB99/DA99</f>
        <v>3.2363636363636363</v>
      </c>
      <c r="DE99" s="4576">
        <f t="shared" si="267"/>
        <v>1310</v>
      </c>
      <c r="DF99" s="4170">
        <f t="shared" si="416"/>
        <v>-590</v>
      </c>
      <c r="DG99" s="4171">
        <f t="shared" ref="DG99:DG104" si="471">DE99/CY99</f>
        <v>1.8194444444444444</v>
      </c>
      <c r="DH99" s="6308">
        <v>720</v>
      </c>
      <c r="DI99" s="6309"/>
      <c r="DJ99" s="4643">
        <v>54</v>
      </c>
      <c r="DK99" s="4643">
        <v>230</v>
      </c>
      <c r="DL99" s="4644">
        <f t="shared" si="418"/>
        <v>-176</v>
      </c>
      <c r="DM99" s="4645">
        <f t="shared" ref="DM99:DM124" si="472">DK99/DJ99</f>
        <v>4.2592592592592595</v>
      </c>
      <c r="DN99" s="4429">
        <f t="shared" si="420"/>
        <v>1540</v>
      </c>
      <c r="DO99" s="4164">
        <f t="shared" si="421"/>
        <v>-820</v>
      </c>
      <c r="DP99" s="4165">
        <f t="shared" ref="DP99:DP104" si="473">DN99/DH99</f>
        <v>2.1388888888888888</v>
      </c>
      <c r="DQ99" s="6310">
        <v>720</v>
      </c>
      <c r="DR99" s="6311"/>
      <c r="DS99" s="4447">
        <v>51</v>
      </c>
      <c r="DT99" s="4447">
        <v>281</v>
      </c>
      <c r="DU99" s="4596">
        <f t="shared" si="422"/>
        <v>-230</v>
      </c>
      <c r="DV99" s="4597">
        <f t="shared" ref="DV99:DV104" si="474">DT99/DS99</f>
        <v>5.5098039215686274</v>
      </c>
      <c r="DW99" s="4419">
        <f t="shared" si="424"/>
        <v>1821</v>
      </c>
      <c r="DX99" s="4164">
        <f t="shared" si="425"/>
        <v>-1101</v>
      </c>
      <c r="DY99" s="4165">
        <f t="shared" ref="DY99:DY104" si="475">DW99/DQ99</f>
        <v>2.5291666666666668</v>
      </c>
      <c r="DZ99" s="6290">
        <v>720</v>
      </c>
      <c r="EA99" s="6291"/>
      <c r="EB99" s="3817">
        <v>60</v>
      </c>
      <c r="EC99" s="3817">
        <v>87</v>
      </c>
      <c r="ED99" s="3040">
        <f t="shared" ref="ED99:ED104" si="476">EC99-EB99</f>
        <v>27</v>
      </c>
      <c r="EE99" s="3196">
        <f t="shared" ref="EE99:EE104" si="477">EC99/EB99</f>
        <v>1.45</v>
      </c>
      <c r="EF99" s="3307">
        <f t="shared" si="429"/>
        <v>813</v>
      </c>
      <c r="EG99" s="3040">
        <f t="shared" si="430"/>
        <v>-93</v>
      </c>
      <c r="EH99" s="3196">
        <f t="shared" ref="EH99:EH104" si="478">EF99/DZ99</f>
        <v>1.1291666666666667</v>
      </c>
      <c r="EI99" s="6308">
        <v>720</v>
      </c>
      <c r="EJ99" s="6309"/>
      <c r="EK99" s="3356">
        <v>60</v>
      </c>
      <c r="EL99" s="3356">
        <v>195</v>
      </c>
      <c r="EM99" s="1909">
        <f t="shared" si="432"/>
        <v>-135</v>
      </c>
      <c r="EN99" s="1910">
        <f t="shared" ref="EN99:EN104" si="479">EL99/EK99</f>
        <v>3.25</v>
      </c>
      <c r="EO99" s="3285">
        <f t="shared" si="434"/>
        <v>1008</v>
      </c>
      <c r="EP99" s="1909">
        <f t="shared" si="435"/>
        <v>-288</v>
      </c>
      <c r="EQ99" s="1910">
        <f t="shared" ref="EQ99:EQ104" si="480">EO99/EI99</f>
        <v>1.4</v>
      </c>
      <c r="ER99" s="6310">
        <v>720</v>
      </c>
      <c r="ES99" s="6311"/>
      <c r="ET99" s="3820">
        <v>60</v>
      </c>
      <c r="EU99" s="3820">
        <v>124</v>
      </c>
      <c r="EV99" s="1909">
        <f t="shared" si="436"/>
        <v>-64</v>
      </c>
      <c r="EW99" s="1910">
        <f t="shared" ref="EW99:EW104" si="481">EU99/ET99</f>
        <v>2.0666666666666669</v>
      </c>
      <c r="EX99" s="3822">
        <f t="shared" si="438"/>
        <v>1132</v>
      </c>
      <c r="EY99" s="1909">
        <f t="shared" si="439"/>
        <v>-412</v>
      </c>
      <c r="EZ99" s="1910">
        <f t="shared" ref="EZ99:EZ104" si="482">EX99/ER99</f>
        <v>1.5722222222222222</v>
      </c>
      <c r="FA99" s="6760">
        <v>720</v>
      </c>
      <c r="FB99" s="6761"/>
      <c r="FC99" s="2497">
        <v>60</v>
      </c>
      <c r="FD99" s="2497">
        <v>104</v>
      </c>
      <c r="FE99" s="1957">
        <f t="shared" ref="FE99:FE104" si="483">FD99-FC99</f>
        <v>44</v>
      </c>
      <c r="FF99" s="1895">
        <f t="shared" ref="FF99:FF104" si="484">FD99/FC99</f>
        <v>1.7333333333333334</v>
      </c>
      <c r="FG99" s="1957">
        <f t="shared" si="443"/>
        <v>429</v>
      </c>
      <c r="FH99" s="1957">
        <f t="shared" si="444"/>
        <v>291</v>
      </c>
      <c r="FI99" s="1895">
        <f t="shared" ref="FI99:FI104" si="485">FG99/FA99</f>
        <v>0.59583333333333333</v>
      </c>
      <c r="FJ99" s="6760">
        <v>720</v>
      </c>
      <c r="FK99" s="6761"/>
      <c r="FL99" s="2599">
        <v>60</v>
      </c>
      <c r="FM99" s="2599">
        <v>131</v>
      </c>
      <c r="FN99" s="1909">
        <f t="shared" si="446"/>
        <v>-71</v>
      </c>
      <c r="FO99" s="1910">
        <f t="shared" ref="FO99:FO104" si="486">FM99/FL99</f>
        <v>2.1833333333333331</v>
      </c>
      <c r="FP99" s="1702">
        <f t="shared" si="448"/>
        <v>560</v>
      </c>
      <c r="FQ99" s="1909">
        <f t="shared" si="370"/>
        <v>160</v>
      </c>
      <c r="FR99" s="1910">
        <f t="shared" ref="FR99:FR104" si="487">FP99/FJ99</f>
        <v>0.77777777777777779</v>
      </c>
      <c r="FS99" s="6760">
        <v>720</v>
      </c>
      <c r="FT99" s="6761"/>
      <c r="FU99" s="2497">
        <v>60</v>
      </c>
      <c r="FV99" s="2497">
        <v>166</v>
      </c>
      <c r="FW99" s="1909">
        <f t="shared" si="449"/>
        <v>-106</v>
      </c>
      <c r="FX99" s="1910">
        <f t="shared" ref="FX99:FX104" si="488">FV99/FU99</f>
        <v>2.7666666666666666</v>
      </c>
      <c r="FY99" s="1733">
        <f t="shared" si="451"/>
        <v>726</v>
      </c>
      <c r="FZ99" s="1909">
        <f t="shared" si="452"/>
        <v>-6</v>
      </c>
      <c r="GA99" s="1910">
        <f t="shared" ref="GA99:GA104" si="489">FY99/FS99</f>
        <v>1.0083333333333333</v>
      </c>
      <c r="GB99" s="3169">
        <f t="shared" si="454"/>
        <v>0.12083333333333335</v>
      </c>
      <c r="GC99" s="2219">
        <v>0</v>
      </c>
      <c r="GD99" s="1895">
        <v>1</v>
      </c>
      <c r="GE99" s="2175" t="s">
        <v>56</v>
      </c>
      <c r="GF99" s="2175" t="s">
        <v>57</v>
      </c>
      <c r="GG99" s="2105" t="s">
        <v>16</v>
      </c>
      <c r="GH99" s="2105" t="s">
        <v>16</v>
      </c>
      <c r="GI99" s="2105" t="s">
        <v>16</v>
      </c>
      <c r="GJ99" s="2105" t="s">
        <v>16</v>
      </c>
      <c r="GK99" s="2105" t="s">
        <v>16</v>
      </c>
      <c r="GL99" s="2177">
        <v>10</v>
      </c>
      <c r="GM99" s="330" t="s">
        <v>885</v>
      </c>
      <c r="GN99" s="255" t="s">
        <v>882</v>
      </c>
      <c r="GO99" s="256">
        <v>720</v>
      </c>
      <c r="GP99" s="256">
        <v>200</v>
      </c>
      <c r="GQ99" s="2086">
        <v>325</v>
      </c>
      <c r="GR99" s="2086">
        <v>-125</v>
      </c>
      <c r="GS99" s="1895">
        <v>1.625</v>
      </c>
      <c r="GT99" s="2086">
        <v>325</v>
      </c>
      <c r="GU99" s="2086">
        <v>395</v>
      </c>
      <c r="GV99" s="1895">
        <v>0.4513888888888889</v>
      </c>
    </row>
    <row r="100" spans="1:204" ht="71.25" customHeight="1" x14ac:dyDescent="0.25">
      <c r="B100" s="7199"/>
      <c r="C100" s="7154"/>
      <c r="D100" s="7147"/>
      <c r="E100" s="7202"/>
      <c r="F100" s="7200"/>
      <c r="G100" s="7200"/>
      <c r="H100" s="7144"/>
      <c r="I100" s="7144"/>
      <c r="J100" s="5707"/>
      <c r="K100" s="5707"/>
      <c r="L100" s="5707"/>
      <c r="M100" s="5707"/>
      <c r="N100" s="5707"/>
      <c r="O100" s="5707"/>
      <c r="P100" s="5707"/>
      <c r="Q100" s="5698"/>
      <c r="R100" s="5704"/>
      <c r="S100" s="5698"/>
      <c r="T100" s="5698"/>
      <c r="U100" s="7116"/>
      <c r="V100" s="5698"/>
      <c r="W100" s="5695"/>
      <c r="X100" s="5692"/>
      <c r="Y100" s="2177">
        <v>11</v>
      </c>
      <c r="Z100" s="5432" t="s">
        <v>886</v>
      </c>
      <c r="AA100" s="5519" t="s">
        <v>884</v>
      </c>
      <c r="AB100" s="767">
        <v>150</v>
      </c>
      <c r="AC100" s="256">
        <v>41</v>
      </c>
      <c r="AD100" s="257">
        <f t="shared" si="462"/>
        <v>0.27333333333333332</v>
      </c>
      <c r="AE100" s="256">
        <v>38</v>
      </c>
      <c r="AF100" s="257">
        <f t="shared" si="463"/>
        <v>0.25333333333333335</v>
      </c>
      <c r="AG100" s="256">
        <v>36</v>
      </c>
      <c r="AH100" s="257">
        <f t="shared" si="464"/>
        <v>0.24</v>
      </c>
      <c r="AI100" s="256">
        <v>35</v>
      </c>
      <c r="AJ100" s="257">
        <f t="shared" si="465"/>
        <v>0.23333333333333334</v>
      </c>
      <c r="AK100" s="198">
        <f t="shared" si="392"/>
        <v>1</v>
      </c>
      <c r="AL100" s="2309">
        <v>5</v>
      </c>
      <c r="AM100" s="2013" t="s">
        <v>886</v>
      </c>
      <c r="AN100" s="2014" t="s">
        <v>3638</v>
      </c>
      <c r="AO100" s="2015" t="s">
        <v>3643</v>
      </c>
      <c r="AP100" s="2016" t="s">
        <v>3642</v>
      </c>
      <c r="AQ100" s="1218">
        <v>100</v>
      </c>
      <c r="AR100" s="2019" t="s">
        <v>884</v>
      </c>
      <c r="AS100" s="971" t="s">
        <v>1579</v>
      </c>
      <c r="AT100" s="1900"/>
      <c r="AU100" s="1954" t="s">
        <v>1704</v>
      </c>
      <c r="AV100" s="6533">
        <v>150</v>
      </c>
      <c r="AW100" s="6533"/>
      <c r="AX100" s="4493">
        <f t="shared" si="393"/>
        <v>35</v>
      </c>
      <c r="AY100" s="4493">
        <f t="shared" si="394"/>
        <v>33</v>
      </c>
      <c r="AZ100" s="4411">
        <f t="shared" si="395"/>
        <v>2</v>
      </c>
      <c r="BA100" s="4648">
        <f t="shared" si="396"/>
        <v>0.94285714285714284</v>
      </c>
      <c r="BB100" s="4650">
        <f t="shared" si="397"/>
        <v>148</v>
      </c>
      <c r="BC100" s="4104">
        <f t="shared" si="398"/>
        <v>2</v>
      </c>
      <c r="BD100" s="3011">
        <f t="shared" si="399"/>
        <v>0.98666666666666669</v>
      </c>
      <c r="BE100" s="4646">
        <f t="shared" si="400"/>
        <v>0</v>
      </c>
      <c r="BF100" s="6642">
        <v>150</v>
      </c>
      <c r="BG100" s="6642"/>
      <c r="BH100" s="3715">
        <f t="shared" si="311"/>
        <v>36</v>
      </c>
      <c r="BI100" s="3715">
        <f t="shared" si="401"/>
        <v>24</v>
      </c>
      <c r="BJ100" s="4061">
        <f t="shared" si="402"/>
        <v>12</v>
      </c>
      <c r="BK100" s="4077">
        <f t="shared" si="403"/>
        <v>0.66666666666666663</v>
      </c>
      <c r="BL100" s="3833">
        <f t="shared" si="404"/>
        <v>115</v>
      </c>
      <c r="BM100" s="3122">
        <f t="shared" si="405"/>
        <v>35</v>
      </c>
      <c r="BN100" s="3011">
        <f t="shared" si="406"/>
        <v>0.76666666666666672</v>
      </c>
      <c r="BO100" s="3808">
        <f t="shared" si="407"/>
        <v>0</v>
      </c>
      <c r="BP100" s="3494"/>
      <c r="BQ100" s="6744">
        <v>150</v>
      </c>
      <c r="BR100" s="6744"/>
      <c r="BS100" s="2749">
        <f t="shared" si="460"/>
        <v>38</v>
      </c>
      <c r="BT100" s="2749">
        <f t="shared" si="461"/>
        <v>35</v>
      </c>
      <c r="BU100" s="2987">
        <f t="shared" si="255"/>
        <v>3</v>
      </c>
      <c r="BV100" s="3011">
        <f t="shared" si="256"/>
        <v>0.92105263157894735</v>
      </c>
      <c r="BW100" s="2772">
        <f t="shared" si="314"/>
        <v>91</v>
      </c>
      <c r="BX100" s="2991">
        <f t="shared" si="258"/>
        <v>59</v>
      </c>
      <c r="BY100" s="3011">
        <f t="shared" si="259"/>
        <v>0.60666666666666669</v>
      </c>
      <c r="BZ100" s="3151"/>
      <c r="CA100" s="6744">
        <v>150</v>
      </c>
      <c r="CB100" s="6744"/>
      <c r="CC100" s="2243">
        <v>41</v>
      </c>
      <c r="CD100" s="2243">
        <v>56</v>
      </c>
      <c r="CE100" s="2359">
        <f t="shared" si="409"/>
        <v>-15</v>
      </c>
      <c r="CF100" s="2254">
        <f t="shared" si="466"/>
        <v>1.3658536585365855</v>
      </c>
      <c r="CG100" s="2253">
        <f t="shared" si="467"/>
        <v>56</v>
      </c>
      <c r="CH100" s="2387">
        <f t="shared" si="412"/>
        <v>94</v>
      </c>
      <c r="CI100" s="2254">
        <f t="shared" si="468"/>
        <v>0.37333333333333335</v>
      </c>
      <c r="CJ100" s="7516"/>
      <c r="CK100" s="960"/>
      <c r="CL100" s="960"/>
      <c r="CM100" s="2021">
        <v>15</v>
      </c>
      <c r="CN100" s="2021">
        <v>13</v>
      </c>
      <c r="CO100" s="1745">
        <v>13</v>
      </c>
      <c r="CP100" s="1827">
        <v>13</v>
      </c>
      <c r="CQ100" s="1827">
        <v>13</v>
      </c>
      <c r="CR100" s="1745">
        <v>12</v>
      </c>
      <c r="CS100" s="1827">
        <v>12</v>
      </c>
      <c r="CT100" s="1827">
        <v>12</v>
      </c>
      <c r="CU100" s="1745">
        <v>12</v>
      </c>
      <c r="CV100" s="1827">
        <v>12</v>
      </c>
      <c r="CW100" s="1827">
        <v>12</v>
      </c>
      <c r="CX100" s="1745">
        <v>11</v>
      </c>
      <c r="CY100" s="6290">
        <v>150</v>
      </c>
      <c r="CZ100" s="6291"/>
      <c r="DA100" s="4642">
        <v>12</v>
      </c>
      <c r="DB100" s="4642">
        <v>9</v>
      </c>
      <c r="DC100" s="4452">
        <f t="shared" si="469"/>
        <v>-3</v>
      </c>
      <c r="DD100" s="4453">
        <f t="shared" si="470"/>
        <v>0.75</v>
      </c>
      <c r="DE100" s="4576">
        <f t="shared" si="267"/>
        <v>124</v>
      </c>
      <c r="DF100" s="4170">
        <f t="shared" si="416"/>
        <v>26</v>
      </c>
      <c r="DG100" s="4171">
        <f t="shared" si="471"/>
        <v>0.82666666666666666</v>
      </c>
      <c r="DH100" s="6308">
        <v>150</v>
      </c>
      <c r="DI100" s="6309"/>
      <c r="DJ100" s="4643">
        <v>12</v>
      </c>
      <c r="DK100" s="4643">
        <v>11</v>
      </c>
      <c r="DL100" s="4644">
        <f t="shared" si="418"/>
        <v>1</v>
      </c>
      <c r="DM100" s="4645">
        <f t="shared" si="472"/>
        <v>0.91666666666666663</v>
      </c>
      <c r="DN100" s="4429">
        <f t="shared" si="420"/>
        <v>135</v>
      </c>
      <c r="DO100" s="4164">
        <f t="shared" si="421"/>
        <v>15</v>
      </c>
      <c r="DP100" s="4165">
        <f t="shared" si="473"/>
        <v>0.9</v>
      </c>
      <c r="DQ100" s="6310">
        <v>150</v>
      </c>
      <c r="DR100" s="6311"/>
      <c r="DS100" s="4447">
        <v>11</v>
      </c>
      <c r="DT100" s="4447">
        <v>13</v>
      </c>
      <c r="DU100" s="4596">
        <f t="shared" si="422"/>
        <v>-2</v>
      </c>
      <c r="DV100" s="4597">
        <f t="shared" si="474"/>
        <v>1.1818181818181819</v>
      </c>
      <c r="DW100" s="4419">
        <f t="shared" si="424"/>
        <v>148</v>
      </c>
      <c r="DX100" s="4164">
        <f t="shared" si="425"/>
        <v>2</v>
      </c>
      <c r="DY100" s="4165">
        <f t="shared" si="475"/>
        <v>0.98666666666666669</v>
      </c>
      <c r="DZ100" s="6290">
        <v>150</v>
      </c>
      <c r="EA100" s="6291"/>
      <c r="EB100" s="3817">
        <v>12</v>
      </c>
      <c r="EC100" s="3817">
        <v>8</v>
      </c>
      <c r="ED100" s="3040">
        <f t="shared" si="476"/>
        <v>-4</v>
      </c>
      <c r="EE100" s="3196">
        <f t="shared" si="477"/>
        <v>0.66666666666666663</v>
      </c>
      <c r="EF100" s="3307">
        <f t="shared" si="429"/>
        <v>99</v>
      </c>
      <c r="EG100" s="3040">
        <f t="shared" si="430"/>
        <v>51</v>
      </c>
      <c r="EH100" s="3196">
        <f t="shared" si="478"/>
        <v>0.66</v>
      </c>
      <c r="EI100" s="6308">
        <v>150</v>
      </c>
      <c r="EJ100" s="6309"/>
      <c r="EK100" s="3356">
        <v>12</v>
      </c>
      <c r="EL100" s="3356">
        <v>9</v>
      </c>
      <c r="EM100" s="1909">
        <f t="shared" si="432"/>
        <v>3</v>
      </c>
      <c r="EN100" s="1910">
        <f t="shared" si="479"/>
        <v>0.75</v>
      </c>
      <c r="EO100" s="3285">
        <f t="shared" si="434"/>
        <v>108</v>
      </c>
      <c r="EP100" s="1909">
        <f t="shared" si="435"/>
        <v>42</v>
      </c>
      <c r="EQ100" s="1910">
        <f t="shared" si="480"/>
        <v>0.72</v>
      </c>
      <c r="ER100" s="6310">
        <v>150</v>
      </c>
      <c r="ES100" s="6311"/>
      <c r="ET100" s="3820">
        <v>12</v>
      </c>
      <c r="EU100" s="3820">
        <v>7</v>
      </c>
      <c r="EV100" s="1909">
        <f t="shared" si="436"/>
        <v>5</v>
      </c>
      <c r="EW100" s="1910">
        <f t="shared" si="481"/>
        <v>0.58333333333333337</v>
      </c>
      <c r="EX100" s="3822">
        <f t="shared" si="438"/>
        <v>115</v>
      </c>
      <c r="EY100" s="1909">
        <f t="shared" si="439"/>
        <v>35</v>
      </c>
      <c r="EZ100" s="1910">
        <f t="shared" si="482"/>
        <v>0.76666666666666672</v>
      </c>
      <c r="FA100" s="6760">
        <v>150</v>
      </c>
      <c r="FB100" s="6761"/>
      <c r="FC100" s="2497">
        <v>13</v>
      </c>
      <c r="FD100" s="2497">
        <v>10</v>
      </c>
      <c r="FE100" s="1957">
        <f t="shared" si="483"/>
        <v>-3</v>
      </c>
      <c r="FF100" s="1895">
        <f t="shared" si="484"/>
        <v>0.76923076923076927</v>
      </c>
      <c r="FG100" s="1957">
        <f t="shared" si="443"/>
        <v>66</v>
      </c>
      <c r="FH100" s="1957">
        <f t="shared" si="444"/>
        <v>84</v>
      </c>
      <c r="FI100" s="1895">
        <f t="shared" si="485"/>
        <v>0.44</v>
      </c>
      <c r="FJ100" s="6760">
        <v>150</v>
      </c>
      <c r="FK100" s="6761"/>
      <c r="FL100" s="2599">
        <v>13</v>
      </c>
      <c r="FM100" s="2599">
        <v>10</v>
      </c>
      <c r="FN100" s="1909">
        <f t="shared" si="446"/>
        <v>3</v>
      </c>
      <c r="FO100" s="1910">
        <f t="shared" si="486"/>
        <v>0.76923076923076927</v>
      </c>
      <c r="FP100" s="1702">
        <f t="shared" si="448"/>
        <v>76</v>
      </c>
      <c r="FQ100" s="1909">
        <f t="shared" si="370"/>
        <v>74</v>
      </c>
      <c r="FR100" s="1910">
        <f t="shared" si="487"/>
        <v>0.50666666666666671</v>
      </c>
      <c r="FS100" s="6760">
        <v>150</v>
      </c>
      <c r="FT100" s="6761"/>
      <c r="FU100" s="2497">
        <v>12</v>
      </c>
      <c r="FV100" s="2497">
        <v>15</v>
      </c>
      <c r="FW100" s="1909">
        <f t="shared" si="449"/>
        <v>-3</v>
      </c>
      <c r="FX100" s="1910">
        <f t="shared" si="488"/>
        <v>1.25</v>
      </c>
      <c r="FY100" s="1733">
        <f t="shared" si="451"/>
        <v>91</v>
      </c>
      <c r="FZ100" s="1909">
        <f t="shared" si="452"/>
        <v>59</v>
      </c>
      <c r="GA100" s="1910">
        <f t="shared" si="489"/>
        <v>0.60666666666666669</v>
      </c>
      <c r="GB100" s="3169">
        <f t="shared" si="454"/>
        <v>5.3333333333333344E-2</v>
      </c>
      <c r="GC100" s="2219">
        <v>0</v>
      </c>
      <c r="GD100" s="1895">
        <v>1</v>
      </c>
      <c r="GE100" s="2175" t="s">
        <v>56</v>
      </c>
      <c r="GF100" s="2175" t="s">
        <v>57</v>
      </c>
      <c r="GG100" s="2105" t="s">
        <v>16</v>
      </c>
      <c r="GH100" s="2105" t="s">
        <v>16</v>
      </c>
      <c r="GI100" s="2105" t="s">
        <v>16</v>
      </c>
      <c r="GJ100" s="2105" t="s">
        <v>16</v>
      </c>
      <c r="GK100" s="2105" t="s">
        <v>16</v>
      </c>
      <c r="GL100" s="2177">
        <v>11</v>
      </c>
      <c r="GM100" s="330" t="s">
        <v>886</v>
      </c>
      <c r="GN100" s="258" t="s">
        <v>884</v>
      </c>
      <c r="GO100" s="256">
        <v>150</v>
      </c>
      <c r="GP100" s="256">
        <v>41</v>
      </c>
      <c r="GQ100" s="2086">
        <v>56</v>
      </c>
      <c r="GR100" s="2086">
        <v>-15</v>
      </c>
      <c r="GS100" s="1895">
        <v>1.3658536585365855</v>
      </c>
      <c r="GT100" s="2086">
        <v>56</v>
      </c>
      <c r="GU100" s="2086">
        <v>94</v>
      </c>
      <c r="GV100" s="1895">
        <v>0.37333333333333335</v>
      </c>
    </row>
    <row r="101" spans="1:204" ht="71.25" customHeight="1" x14ac:dyDescent="0.25">
      <c r="B101" s="7199"/>
      <c r="C101" s="7154"/>
      <c r="D101" s="7147"/>
      <c r="E101" s="7202"/>
      <c r="F101" s="7200"/>
      <c r="G101" s="7200"/>
      <c r="H101" s="7144"/>
      <c r="I101" s="7144"/>
      <c r="J101" s="5707"/>
      <c r="K101" s="5707"/>
      <c r="L101" s="5707"/>
      <c r="M101" s="5707"/>
      <c r="N101" s="5707"/>
      <c r="O101" s="5707"/>
      <c r="P101" s="5707"/>
      <c r="Q101" s="5698"/>
      <c r="R101" s="5704"/>
      <c r="S101" s="5698"/>
      <c r="T101" s="5698"/>
      <c r="U101" s="7116"/>
      <c r="V101" s="5698"/>
      <c r="W101" s="5695"/>
      <c r="X101" s="5692"/>
      <c r="Y101" s="2177">
        <v>12</v>
      </c>
      <c r="Z101" s="5432" t="s">
        <v>887</v>
      </c>
      <c r="AA101" s="5519" t="s">
        <v>888</v>
      </c>
      <c r="AB101" s="767">
        <v>12</v>
      </c>
      <c r="AC101" s="256">
        <v>3</v>
      </c>
      <c r="AD101" s="257">
        <f t="shared" si="462"/>
        <v>0.25</v>
      </c>
      <c r="AE101" s="256">
        <v>3</v>
      </c>
      <c r="AF101" s="257">
        <f t="shared" si="463"/>
        <v>0.25</v>
      </c>
      <c r="AG101" s="256">
        <v>3</v>
      </c>
      <c r="AH101" s="257">
        <f t="shared" si="464"/>
        <v>0.25</v>
      </c>
      <c r="AI101" s="256">
        <v>3</v>
      </c>
      <c r="AJ101" s="257">
        <f t="shared" si="465"/>
        <v>0.25</v>
      </c>
      <c r="AK101" s="198">
        <f t="shared" si="392"/>
        <v>1</v>
      </c>
      <c r="AL101" s="2309">
        <v>6</v>
      </c>
      <c r="AM101" s="2013" t="s">
        <v>887</v>
      </c>
      <c r="AN101" s="2013" t="s">
        <v>3639</v>
      </c>
      <c r="AO101" s="2015" t="s">
        <v>3644</v>
      </c>
      <c r="AP101" s="2015" t="s">
        <v>3645</v>
      </c>
      <c r="AQ101" s="1218">
        <v>100</v>
      </c>
      <c r="AR101" s="2019" t="s">
        <v>888</v>
      </c>
      <c r="AS101" s="971" t="s">
        <v>1579</v>
      </c>
      <c r="AT101" s="1900"/>
      <c r="AU101" s="1954" t="s">
        <v>1704</v>
      </c>
      <c r="AV101" s="6533">
        <v>12</v>
      </c>
      <c r="AW101" s="6533"/>
      <c r="AX101" s="4493">
        <f t="shared" si="393"/>
        <v>3</v>
      </c>
      <c r="AY101" s="4493">
        <f t="shared" si="394"/>
        <v>4</v>
      </c>
      <c r="AZ101" s="4411">
        <f t="shared" si="395"/>
        <v>-1</v>
      </c>
      <c r="BA101" s="4649">
        <f t="shared" si="396"/>
        <v>1.3333333333333333</v>
      </c>
      <c r="BB101" s="4252">
        <f t="shared" si="397"/>
        <v>21</v>
      </c>
      <c r="BC101" s="4104">
        <f t="shared" si="398"/>
        <v>-9</v>
      </c>
      <c r="BD101" s="1981">
        <f t="shared" si="399"/>
        <v>1.75</v>
      </c>
      <c r="BE101" s="4646">
        <f t="shared" si="400"/>
        <v>0</v>
      </c>
      <c r="BF101" s="6642">
        <v>12</v>
      </c>
      <c r="BG101" s="6642"/>
      <c r="BH101" s="3715">
        <f t="shared" si="311"/>
        <v>3</v>
      </c>
      <c r="BI101" s="3715">
        <f t="shared" si="401"/>
        <v>5</v>
      </c>
      <c r="BJ101" s="4061">
        <f t="shared" si="402"/>
        <v>-2</v>
      </c>
      <c r="BK101" s="4076">
        <f t="shared" si="403"/>
        <v>1.6666666666666667</v>
      </c>
      <c r="BL101" s="3832">
        <f t="shared" si="404"/>
        <v>17</v>
      </c>
      <c r="BM101" s="3122">
        <f t="shared" si="405"/>
        <v>-5</v>
      </c>
      <c r="BN101" s="1981">
        <f t="shared" si="406"/>
        <v>1.4166666666666667</v>
      </c>
      <c r="BO101" s="3808">
        <f t="shared" si="407"/>
        <v>0</v>
      </c>
      <c r="BP101" s="3494"/>
      <c r="BQ101" s="6744">
        <v>12</v>
      </c>
      <c r="BR101" s="6744"/>
      <c r="BS101" s="2749">
        <f t="shared" si="460"/>
        <v>3</v>
      </c>
      <c r="BT101" s="2749">
        <f t="shared" si="461"/>
        <v>5</v>
      </c>
      <c r="BU101" s="2987">
        <f t="shared" si="255"/>
        <v>-2</v>
      </c>
      <c r="BV101" s="1981">
        <f t="shared" si="256"/>
        <v>1.6666666666666667</v>
      </c>
      <c r="BW101" s="2623">
        <f t="shared" si="314"/>
        <v>12</v>
      </c>
      <c r="BX101" s="2991">
        <f t="shared" si="258"/>
        <v>0</v>
      </c>
      <c r="BY101" s="1981">
        <f t="shared" si="259"/>
        <v>1</v>
      </c>
      <c r="BZ101" s="3151"/>
      <c r="CA101" s="6744">
        <v>12</v>
      </c>
      <c r="CB101" s="6744"/>
      <c r="CC101" s="2243">
        <v>3</v>
      </c>
      <c r="CD101" s="2243">
        <v>7</v>
      </c>
      <c r="CE101" s="2359">
        <f t="shared" si="409"/>
        <v>-4</v>
      </c>
      <c r="CF101" s="2252">
        <f t="shared" si="466"/>
        <v>2.3333333333333335</v>
      </c>
      <c r="CG101" s="2251">
        <f t="shared" si="467"/>
        <v>7</v>
      </c>
      <c r="CH101" s="2387">
        <f t="shared" si="412"/>
        <v>5</v>
      </c>
      <c r="CI101" s="2252">
        <f t="shared" si="468"/>
        <v>0.58333333333333337</v>
      </c>
      <c r="CJ101" s="7516"/>
      <c r="CK101" s="143"/>
      <c r="CL101" s="2479"/>
      <c r="CM101" s="2021">
        <v>1</v>
      </c>
      <c r="CN101" s="2021">
        <v>1</v>
      </c>
      <c r="CO101" s="1744">
        <v>1</v>
      </c>
      <c r="CP101" s="1744">
        <v>1</v>
      </c>
      <c r="CQ101" s="1744">
        <v>1</v>
      </c>
      <c r="CR101" s="1744">
        <v>1</v>
      </c>
      <c r="CS101" s="1744">
        <v>1</v>
      </c>
      <c r="CT101" s="1744">
        <v>1</v>
      </c>
      <c r="CU101" s="1744">
        <v>1</v>
      </c>
      <c r="CV101" s="1744">
        <v>1</v>
      </c>
      <c r="CW101" s="1744">
        <v>1</v>
      </c>
      <c r="CX101" s="1744">
        <v>1</v>
      </c>
      <c r="CY101" s="6290">
        <v>12</v>
      </c>
      <c r="CZ101" s="6291"/>
      <c r="DA101" s="4642">
        <v>1</v>
      </c>
      <c r="DB101" s="4642">
        <v>1</v>
      </c>
      <c r="DC101" s="4452">
        <f t="shared" si="469"/>
        <v>0</v>
      </c>
      <c r="DD101" s="4453">
        <f t="shared" si="470"/>
        <v>1</v>
      </c>
      <c r="DE101" s="4576">
        <f t="shared" si="267"/>
        <v>18</v>
      </c>
      <c r="DF101" s="4170">
        <f t="shared" si="416"/>
        <v>-6</v>
      </c>
      <c r="DG101" s="4171">
        <f t="shared" si="471"/>
        <v>1.5</v>
      </c>
      <c r="DH101" s="6308">
        <v>12</v>
      </c>
      <c r="DI101" s="6309"/>
      <c r="DJ101" s="4643">
        <v>1</v>
      </c>
      <c r="DK101" s="4643">
        <v>1</v>
      </c>
      <c r="DL101" s="4644">
        <f t="shared" si="418"/>
        <v>0</v>
      </c>
      <c r="DM101" s="4645">
        <f t="shared" si="472"/>
        <v>1</v>
      </c>
      <c r="DN101" s="4429">
        <f t="shared" si="420"/>
        <v>19</v>
      </c>
      <c r="DO101" s="4164">
        <f t="shared" si="421"/>
        <v>-7</v>
      </c>
      <c r="DP101" s="4165">
        <f t="shared" si="473"/>
        <v>1.5833333333333333</v>
      </c>
      <c r="DQ101" s="6310">
        <v>12</v>
      </c>
      <c r="DR101" s="6311"/>
      <c r="DS101" s="4447">
        <v>1</v>
      </c>
      <c r="DT101" s="4447">
        <v>2</v>
      </c>
      <c r="DU101" s="4596">
        <f t="shared" si="422"/>
        <v>-1</v>
      </c>
      <c r="DV101" s="4597">
        <f t="shared" si="474"/>
        <v>2</v>
      </c>
      <c r="DW101" s="4419">
        <f t="shared" si="424"/>
        <v>21</v>
      </c>
      <c r="DX101" s="4164">
        <f t="shared" si="425"/>
        <v>-9</v>
      </c>
      <c r="DY101" s="4165">
        <f t="shared" si="475"/>
        <v>1.75</v>
      </c>
      <c r="DZ101" s="6290">
        <v>12</v>
      </c>
      <c r="EA101" s="6291"/>
      <c r="EB101" s="3817">
        <v>1</v>
      </c>
      <c r="EC101" s="3817">
        <v>1</v>
      </c>
      <c r="ED101" s="3040">
        <f t="shared" si="476"/>
        <v>0</v>
      </c>
      <c r="EE101" s="3196">
        <f t="shared" si="477"/>
        <v>1</v>
      </c>
      <c r="EF101" s="3307">
        <f t="shared" si="429"/>
        <v>13</v>
      </c>
      <c r="EG101" s="3040">
        <f t="shared" si="430"/>
        <v>-1</v>
      </c>
      <c r="EH101" s="3196">
        <f t="shared" si="478"/>
        <v>1.0833333333333333</v>
      </c>
      <c r="EI101" s="6308">
        <v>12</v>
      </c>
      <c r="EJ101" s="6309"/>
      <c r="EK101" s="3356">
        <v>1</v>
      </c>
      <c r="EL101" s="3356">
        <v>1</v>
      </c>
      <c r="EM101" s="1909">
        <f t="shared" si="432"/>
        <v>0</v>
      </c>
      <c r="EN101" s="1910">
        <f t="shared" si="479"/>
        <v>1</v>
      </c>
      <c r="EO101" s="3285">
        <f t="shared" si="434"/>
        <v>14</v>
      </c>
      <c r="EP101" s="1909">
        <f t="shared" si="435"/>
        <v>-2</v>
      </c>
      <c r="EQ101" s="1910">
        <f t="shared" si="480"/>
        <v>1.1666666666666667</v>
      </c>
      <c r="ER101" s="6310">
        <v>12</v>
      </c>
      <c r="ES101" s="6311"/>
      <c r="ET101" s="3820">
        <v>1</v>
      </c>
      <c r="EU101" s="3820">
        <v>3</v>
      </c>
      <c r="EV101" s="1909">
        <f t="shared" si="436"/>
        <v>-2</v>
      </c>
      <c r="EW101" s="1910">
        <f t="shared" si="481"/>
        <v>3</v>
      </c>
      <c r="EX101" s="3822">
        <f t="shared" si="438"/>
        <v>17</v>
      </c>
      <c r="EY101" s="1909">
        <f t="shared" si="439"/>
        <v>-5</v>
      </c>
      <c r="EZ101" s="1910">
        <f t="shared" si="482"/>
        <v>1.4166666666666667</v>
      </c>
      <c r="FA101" s="6760">
        <v>12</v>
      </c>
      <c r="FB101" s="6761"/>
      <c r="FC101" s="2497">
        <v>1</v>
      </c>
      <c r="FD101" s="2497">
        <v>3</v>
      </c>
      <c r="FE101" s="1957">
        <f t="shared" si="483"/>
        <v>2</v>
      </c>
      <c r="FF101" s="1895">
        <f t="shared" si="484"/>
        <v>3</v>
      </c>
      <c r="FG101" s="1957">
        <f t="shared" si="443"/>
        <v>10</v>
      </c>
      <c r="FH101" s="1957">
        <f t="shared" si="444"/>
        <v>2</v>
      </c>
      <c r="FI101" s="1895">
        <f t="shared" si="485"/>
        <v>0.83333333333333337</v>
      </c>
      <c r="FJ101" s="6760">
        <v>12</v>
      </c>
      <c r="FK101" s="6761"/>
      <c r="FL101" s="2599">
        <v>1</v>
      </c>
      <c r="FM101" s="2599">
        <v>1</v>
      </c>
      <c r="FN101" s="1909">
        <f t="shared" si="446"/>
        <v>0</v>
      </c>
      <c r="FO101" s="1910">
        <f t="shared" si="486"/>
        <v>1</v>
      </c>
      <c r="FP101" s="1702">
        <f t="shared" si="448"/>
        <v>11</v>
      </c>
      <c r="FQ101" s="1909">
        <f t="shared" si="370"/>
        <v>1</v>
      </c>
      <c r="FR101" s="1910">
        <f t="shared" si="487"/>
        <v>0.91666666666666663</v>
      </c>
      <c r="FS101" s="6760">
        <v>12</v>
      </c>
      <c r="FT101" s="6761"/>
      <c r="FU101" s="2497">
        <v>1</v>
      </c>
      <c r="FV101" s="2497">
        <v>1</v>
      </c>
      <c r="FW101" s="1909">
        <f t="shared" si="449"/>
        <v>0</v>
      </c>
      <c r="FX101" s="1910">
        <f t="shared" si="488"/>
        <v>1</v>
      </c>
      <c r="FY101" s="1733">
        <f t="shared" si="451"/>
        <v>12</v>
      </c>
      <c r="FZ101" s="1909">
        <f t="shared" si="452"/>
        <v>0</v>
      </c>
      <c r="GA101" s="1910">
        <f t="shared" si="489"/>
        <v>1</v>
      </c>
      <c r="GB101" s="3169">
        <f t="shared" si="454"/>
        <v>8.3333333333333259E-2</v>
      </c>
      <c r="GC101" s="2219">
        <v>0</v>
      </c>
      <c r="GD101" s="1895">
        <v>1</v>
      </c>
      <c r="GE101" s="2175" t="s">
        <v>56</v>
      </c>
      <c r="GF101" s="2175" t="s">
        <v>57</v>
      </c>
      <c r="GG101" s="2105" t="s">
        <v>16</v>
      </c>
      <c r="GH101" s="2105" t="s">
        <v>16</v>
      </c>
      <c r="GI101" s="2105" t="s">
        <v>16</v>
      </c>
      <c r="GJ101" s="2105" t="s">
        <v>16</v>
      </c>
      <c r="GK101" s="2105" t="s">
        <v>16</v>
      </c>
      <c r="GL101" s="2177">
        <v>12</v>
      </c>
      <c r="GM101" s="330" t="s">
        <v>887</v>
      </c>
      <c r="GN101" s="258" t="s">
        <v>888</v>
      </c>
      <c r="GO101" s="256">
        <v>12</v>
      </c>
      <c r="GP101" s="256">
        <v>3</v>
      </c>
      <c r="GQ101" s="2086">
        <v>7</v>
      </c>
      <c r="GR101" s="2086">
        <v>-4</v>
      </c>
      <c r="GS101" s="1895">
        <v>2.3333333333333335</v>
      </c>
      <c r="GT101" s="2086">
        <v>7</v>
      </c>
      <c r="GU101" s="2086">
        <v>5</v>
      </c>
      <c r="GV101" s="1895">
        <v>0.58333333333333337</v>
      </c>
    </row>
    <row r="102" spans="1:204" ht="71.25" customHeight="1" x14ac:dyDescent="0.25">
      <c r="B102" s="7199"/>
      <c r="C102" s="7154"/>
      <c r="D102" s="7147"/>
      <c r="E102" s="7202"/>
      <c r="F102" s="7200"/>
      <c r="G102" s="7200"/>
      <c r="H102" s="7144"/>
      <c r="I102" s="7144"/>
      <c r="J102" s="5707"/>
      <c r="K102" s="5707"/>
      <c r="L102" s="5707"/>
      <c r="M102" s="5707"/>
      <c r="N102" s="5707"/>
      <c r="O102" s="5707"/>
      <c r="P102" s="5707"/>
      <c r="Q102" s="5698"/>
      <c r="R102" s="5704"/>
      <c r="S102" s="5698"/>
      <c r="T102" s="5698"/>
      <c r="U102" s="7116"/>
      <c r="V102" s="5698"/>
      <c r="W102" s="5695"/>
      <c r="X102" s="5692"/>
      <c r="Y102" s="2177">
        <v>13</v>
      </c>
      <c r="Z102" s="5432" t="s">
        <v>889</v>
      </c>
      <c r="AA102" s="5518" t="s">
        <v>890</v>
      </c>
      <c r="AB102" s="767">
        <v>5000</v>
      </c>
      <c r="AC102" s="256">
        <v>2200</v>
      </c>
      <c r="AD102" s="257">
        <f t="shared" si="462"/>
        <v>0.44</v>
      </c>
      <c r="AE102" s="256">
        <v>1200</v>
      </c>
      <c r="AF102" s="257">
        <f t="shared" si="463"/>
        <v>0.24</v>
      </c>
      <c r="AG102" s="256">
        <v>1200</v>
      </c>
      <c r="AH102" s="257">
        <f t="shared" si="464"/>
        <v>0.24</v>
      </c>
      <c r="AI102" s="256">
        <v>400</v>
      </c>
      <c r="AJ102" s="257">
        <f t="shared" si="465"/>
        <v>0.08</v>
      </c>
      <c r="AK102" s="198">
        <f t="shared" si="392"/>
        <v>0.99999999999999989</v>
      </c>
      <c r="AL102" s="2308">
        <v>7</v>
      </c>
      <c r="AM102" s="959" t="s">
        <v>889</v>
      </c>
      <c r="AN102" s="959" t="s">
        <v>2765</v>
      </c>
      <c r="AO102" s="2017" t="s">
        <v>3649</v>
      </c>
      <c r="AP102" s="2017" t="s">
        <v>3650</v>
      </c>
      <c r="AQ102" s="1218">
        <v>100</v>
      </c>
      <c r="AR102" s="1217" t="s">
        <v>890</v>
      </c>
      <c r="AS102" s="971" t="s">
        <v>1579</v>
      </c>
      <c r="AT102" s="2277"/>
      <c r="AU102" s="920" t="s">
        <v>1704</v>
      </c>
      <c r="AV102" s="6533">
        <v>5000</v>
      </c>
      <c r="AW102" s="6533"/>
      <c r="AX102" s="4493">
        <f t="shared" si="393"/>
        <v>400</v>
      </c>
      <c r="AY102" s="4493">
        <f t="shared" si="394"/>
        <v>603</v>
      </c>
      <c r="AZ102" s="4411">
        <f t="shared" si="395"/>
        <v>-203</v>
      </c>
      <c r="BA102" s="4649">
        <f t="shared" si="396"/>
        <v>1.5075000000000001</v>
      </c>
      <c r="BB102" s="4252">
        <f t="shared" si="397"/>
        <v>6053</v>
      </c>
      <c r="BC102" s="4104">
        <f t="shared" si="398"/>
        <v>-1053</v>
      </c>
      <c r="BD102" s="1981">
        <f t="shared" si="399"/>
        <v>1.2105999999999999</v>
      </c>
      <c r="BE102" s="4646">
        <f t="shared" si="400"/>
        <v>0</v>
      </c>
      <c r="BF102" s="6642">
        <v>5000</v>
      </c>
      <c r="BG102" s="6642"/>
      <c r="BH102" s="3715">
        <f t="shared" si="311"/>
        <v>1200</v>
      </c>
      <c r="BI102" s="3715">
        <f t="shared" si="401"/>
        <v>2000</v>
      </c>
      <c r="BJ102" s="4061">
        <f t="shared" si="402"/>
        <v>-800</v>
      </c>
      <c r="BK102" s="4076">
        <f t="shared" si="403"/>
        <v>1.6666666666666667</v>
      </c>
      <c r="BL102" s="3832">
        <f t="shared" si="404"/>
        <v>5450</v>
      </c>
      <c r="BM102" s="3122">
        <f t="shared" si="405"/>
        <v>-450</v>
      </c>
      <c r="BN102" s="1981">
        <f t="shared" si="406"/>
        <v>1.0900000000000001</v>
      </c>
      <c r="BO102" s="3818">
        <f t="shared" si="407"/>
        <v>0</v>
      </c>
      <c r="BP102" s="3494"/>
      <c r="BQ102" s="6744">
        <v>5000</v>
      </c>
      <c r="BR102" s="6744"/>
      <c r="BS102" s="2749">
        <f t="shared" si="460"/>
        <v>1200</v>
      </c>
      <c r="BT102" s="2749">
        <f t="shared" si="461"/>
        <v>1200</v>
      </c>
      <c r="BU102" s="2987">
        <f t="shared" si="255"/>
        <v>0</v>
      </c>
      <c r="BV102" s="1981">
        <f t="shared" si="256"/>
        <v>1</v>
      </c>
      <c r="BW102" s="2623">
        <f t="shared" si="314"/>
        <v>3450</v>
      </c>
      <c r="BX102" s="2991">
        <f t="shared" si="258"/>
        <v>1550</v>
      </c>
      <c r="BY102" s="1981">
        <f t="shared" si="259"/>
        <v>0.69</v>
      </c>
      <c r="BZ102" s="3151"/>
      <c r="CA102" s="6744">
        <v>5000</v>
      </c>
      <c r="CB102" s="6744"/>
      <c r="CC102" s="2243">
        <v>2200</v>
      </c>
      <c r="CD102" s="2243">
        <v>2250</v>
      </c>
      <c r="CE102" s="2359">
        <f t="shared" si="409"/>
        <v>-50</v>
      </c>
      <c r="CF102" s="2252">
        <f t="shared" si="466"/>
        <v>1.0227272727272727</v>
      </c>
      <c r="CG102" s="2251">
        <f t="shared" si="467"/>
        <v>2250</v>
      </c>
      <c r="CH102" s="2387">
        <f t="shared" si="412"/>
        <v>2750</v>
      </c>
      <c r="CI102" s="2252">
        <f t="shared" si="468"/>
        <v>0.45</v>
      </c>
      <c r="CJ102" s="7516"/>
      <c r="CK102" s="143"/>
      <c r="CL102" s="960"/>
      <c r="CM102" s="1744">
        <v>750</v>
      </c>
      <c r="CN102" s="1744">
        <v>750</v>
      </c>
      <c r="CO102" s="1744">
        <v>700</v>
      </c>
      <c r="CP102" s="1744">
        <v>400</v>
      </c>
      <c r="CQ102" s="1744">
        <v>400</v>
      </c>
      <c r="CR102" s="1744">
        <v>400</v>
      </c>
      <c r="CS102" s="1744">
        <v>400</v>
      </c>
      <c r="CT102" s="1744">
        <v>400</v>
      </c>
      <c r="CU102" s="1744">
        <v>400</v>
      </c>
      <c r="CV102" s="1744">
        <v>350</v>
      </c>
      <c r="CW102" s="1744">
        <v>50</v>
      </c>
      <c r="CX102" s="1744">
        <v>0</v>
      </c>
      <c r="CY102" s="6290">
        <v>5000</v>
      </c>
      <c r="CZ102" s="6291"/>
      <c r="DA102" s="4642">
        <v>350</v>
      </c>
      <c r="DB102" s="4642">
        <v>603</v>
      </c>
      <c r="DC102" s="4452">
        <f t="shared" si="469"/>
        <v>253</v>
      </c>
      <c r="DD102" s="4453">
        <f t="shared" si="470"/>
        <v>1.7228571428571429</v>
      </c>
      <c r="DE102" s="4576">
        <f t="shared" si="267"/>
        <v>6053</v>
      </c>
      <c r="DF102" s="4170">
        <f t="shared" si="416"/>
        <v>-1053</v>
      </c>
      <c r="DG102" s="4171">
        <f t="shared" si="471"/>
        <v>1.2105999999999999</v>
      </c>
      <c r="DH102" s="6308">
        <v>5000</v>
      </c>
      <c r="DI102" s="6309"/>
      <c r="DJ102" s="4643">
        <v>50</v>
      </c>
      <c r="DK102" s="4643">
        <v>0</v>
      </c>
      <c r="DL102" s="4644">
        <f t="shared" si="418"/>
        <v>50</v>
      </c>
      <c r="DM102" s="4645">
        <f t="shared" si="472"/>
        <v>0</v>
      </c>
      <c r="DN102" s="4429">
        <f t="shared" si="420"/>
        <v>6053</v>
      </c>
      <c r="DO102" s="4164">
        <f t="shared" si="421"/>
        <v>-1053</v>
      </c>
      <c r="DP102" s="4165">
        <f t="shared" si="473"/>
        <v>1.2105999999999999</v>
      </c>
      <c r="DQ102" s="6310">
        <v>5000</v>
      </c>
      <c r="DR102" s="6311"/>
      <c r="DS102" s="4447">
        <v>0</v>
      </c>
      <c r="DT102" s="4447">
        <v>0</v>
      </c>
      <c r="DU102" s="4596">
        <f t="shared" si="422"/>
        <v>0</v>
      </c>
      <c r="DV102" s="4597" t="e">
        <f t="shared" si="474"/>
        <v>#DIV/0!</v>
      </c>
      <c r="DW102" s="4419">
        <f t="shared" si="424"/>
        <v>6053</v>
      </c>
      <c r="DX102" s="4164">
        <f t="shared" si="425"/>
        <v>-1053</v>
      </c>
      <c r="DY102" s="4165">
        <f t="shared" si="475"/>
        <v>1.2105999999999999</v>
      </c>
      <c r="DZ102" s="6290">
        <v>5000</v>
      </c>
      <c r="EA102" s="6291"/>
      <c r="EB102" s="3817">
        <v>400</v>
      </c>
      <c r="EC102" s="3817">
        <v>400</v>
      </c>
      <c r="ED102" s="3040">
        <f t="shared" si="476"/>
        <v>0</v>
      </c>
      <c r="EE102" s="3196">
        <f t="shared" si="477"/>
        <v>1</v>
      </c>
      <c r="EF102" s="3307">
        <f t="shared" si="429"/>
        <v>3850</v>
      </c>
      <c r="EG102" s="3040">
        <f t="shared" si="430"/>
        <v>1150</v>
      </c>
      <c r="EH102" s="3196">
        <f t="shared" si="478"/>
        <v>0.77</v>
      </c>
      <c r="EI102" s="6308">
        <v>5000</v>
      </c>
      <c r="EJ102" s="6309"/>
      <c r="EK102" s="3356">
        <v>400</v>
      </c>
      <c r="EL102" s="3356">
        <v>400</v>
      </c>
      <c r="EM102" s="1909">
        <f t="shared" si="432"/>
        <v>0</v>
      </c>
      <c r="EN102" s="1910">
        <f t="shared" si="479"/>
        <v>1</v>
      </c>
      <c r="EO102" s="3285">
        <f t="shared" si="434"/>
        <v>4250</v>
      </c>
      <c r="EP102" s="1909">
        <f t="shared" si="435"/>
        <v>750</v>
      </c>
      <c r="EQ102" s="1910">
        <f t="shared" si="480"/>
        <v>0.85</v>
      </c>
      <c r="ER102" s="6310">
        <v>5000</v>
      </c>
      <c r="ES102" s="6311"/>
      <c r="ET102" s="3820">
        <v>400</v>
      </c>
      <c r="EU102" s="3820">
        <v>1200</v>
      </c>
      <c r="EV102" s="1909">
        <f t="shared" si="436"/>
        <v>-800</v>
      </c>
      <c r="EW102" s="1910">
        <f t="shared" si="481"/>
        <v>3</v>
      </c>
      <c r="EX102" s="3822">
        <f t="shared" si="438"/>
        <v>5450</v>
      </c>
      <c r="EY102" s="1909">
        <f t="shared" si="439"/>
        <v>-450</v>
      </c>
      <c r="EZ102" s="1910">
        <f t="shared" si="482"/>
        <v>1.0900000000000001</v>
      </c>
      <c r="FA102" s="6760">
        <v>5000</v>
      </c>
      <c r="FB102" s="6761"/>
      <c r="FC102" s="2497">
        <v>400</v>
      </c>
      <c r="FD102" s="2497">
        <v>400</v>
      </c>
      <c r="FE102" s="1957">
        <f t="shared" si="483"/>
        <v>0</v>
      </c>
      <c r="FF102" s="1895">
        <f t="shared" si="484"/>
        <v>1</v>
      </c>
      <c r="FG102" s="1957">
        <f t="shared" si="443"/>
        <v>2650</v>
      </c>
      <c r="FH102" s="1957">
        <f t="shared" si="444"/>
        <v>2350</v>
      </c>
      <c r="FI102" s="1895">
        <f t="shared" si="485"/>
        <v>0.53</v>
      </c>
      <c r="FJ102" s="6760">
        <v>5000</v>
      </c>
      <c r="FK102" s="6761"/>
      <c r="FL102" s="2599">
        <v>400</v>
      </c>
      <c r="FM102" s="2599">
        <v>400</v>
      </c>
      <c r="FN102" s="1909">
        <f t="shared" si="446"/>
        <v>0</v>
      </c>
      <c r="FO102" s="1910">
        <f t="shared" si="486"/>
        <v>1</v>
      </c>
      <c r="FP102" s="1702">
        <f t="shared" si="448"/>
        <v>3050</v>
      </c>
      <c r="FQ102" s="1909">
        <f t="shared" si="370"/>
        <v>1950</v>
      </c>
      <c r="FR102" s="1910">
        <f t="shared" si="487"/>
        <v>0.61</v>
      </c>
      <c r="FS102" s="6760">
        <v>5000</v>
      </c>
      <c r="FT102" s="6761"/>
      <c r="FU102" s="2497">
        <v>400</v>
      </c>
      <c r="FV102" s="2497">
        <v>400</v>
      </c>
      <c r="FW102" s="1909">
        <f t="shared" si="449"/>
        <v>0</v>
      </c>
      <c r="FX102" s="1910">
        <f t="shared" si="488"/>
        <v>1</v>
      </c>
      <c r="FY102" s="1733">
        <f t="shared" si="451"/>
        <v>3450</v>
      </c>
      <c r="FZ102" s="1909">
        <f t="shared" si="452"/>
        <v>1550</v>
      </c>
      <c r="GA102" s="1910">
        <f t="shared" si="489"/>
        <v>0.69</v>
      </c>
      <c r="GB102" s="3169">
        <f t="shared" si="454"/>
        <v>8.0000000000000071E-2</v>
      </c>
      <c r="GC102" s="2219">
        <v>0</v>
      </c>
      <c r="GD102" s="1895">
        <v>1</v>
      </c>
      <c r="GE102" s="2175" t="s">
        <v>56</v>
      </c>
      <c r="GF102" s="2175" t="s">
        <v>57</v>
      </c>
      <c r="GG102" s="2105" t="s">
        <v>16</v>
      </c>
      <c r="GH102" s="2105" t="s">
        <v>16</v>
      </c>
      <c r="GI102" s="2105" t="s">
        <v>16</v>
      </c>
      <c r="GJ102" s="2105" t="s">
        <v>16</v>
      </c>
      <c r="GK102" s="2105" t="s">
        <v>16</v>
      </c>
      <c r="GL102" s="2177">
        <v>13</v>
      </c>
      <c r="GM102" s="330" t="s">
        <v>889</v>
      </c>
      <c r="GN102" s="255" t="s">
        <v>890</v>
      </c>
      <c r="GO102" s="256">
        <v>5000</v>
      </c>
      <c r="GP102" s="256">
        <v>2200</v>
      </c>
      <c r="GQ102" s="2086">
        <v>2250</v>
      </c>
      <c r="GR102" s="2086">
        <v>-50</v>
      </c>
      <c r="GS102" s="1895">
        <v>1.0227272727272727</v>
      </c>
      <c r="GT102" s="2086">
        <v>2250</v>
      </c>
      <c r="GU102" s="2086">
        <v>2750</v>
      </c>
      <c r="GV102" s="1895">
        <v>0.45</v>
      </c>
    </row>
    <row r="103" spans="1:204" ht="71.25" customHeight="1" x14ac:dyDescent="0.25">
      <c r="B103" s="7199"/>
      <c r="C103" s="7154"/>
      <c r="D103" s="7147"/>
      <c r="E103" s="7202"/>
      <c r="F103" s="7200"/>
      <c r="G103" s="7200"/>
      <c r="H103" s="7144"/>
      <c r="I103" s="7144"/>
      <c r="J103" s="5707"/>
      <c r="K103" s="5707"/>
      <c r="L103" s="5707"/>
      <c r="M103" s="5707"/>
      <c r="N103" s="5707"/>
      <c r="O103" s="5707"/>
      <c r="P103" s="5707"/>
      <c r="Q103" s="5698"/>
      <c r="R103" s="5704"/>
      <c r="S103" s="5698"/>
      <c r="T103" s="5698"/>
      <c r="U103" s="7116"/>
      <c r="V103" s="5698"/>
      <c r="W103" s="5695"/>
      <c r="X103" s="5692"/>
      <c r="Y103" s="2177">
        <v>14</v>
      </c>
      <c r="Z103" s="5432" t="s">
        <v>891</v>
      </c>
      <c r="AA103" s="5519" t="s">
        <v>892</v>
      </c>
      <c r="AB103" s="767">
        <v>50000</v>
      </c>
      <c r="AC103" s="256">
        <v>14500</v>
      </c>
      <c r="AD103" s="257">
        <f t="shared" si="462"/>
        <v>0.28999999999999998</v>
      </c>
      <c r="AE103" s="256">
        <v>11000</v>
      </c>
      <c r="AF103" s="257">
        <f t="shared" si="463"/>
        <v>0.22</v>
      </c>
      <c r="AG103" s="256">
        <v>13000</v>
      </c>
      <c r="AH103" s="257">
        <f t="shared" si="464"/>
        <v>0.26</v>
      </c>
      <c r="AI103" s="256">
        <v>11500</v>
      </c>
      <c r="AJ103" s="257">
        <f t="shared" si="465"/>
        <v>0.23</v>
      </c>
      <c r="AK103" s="198">
        <f t="shared" si="392"/>
        <v>1</v>
      </c>
      <c r="AL103" s="2308">
        <v>8</v>
      </c>
      <c r="AM103" s="959" t="s">
        <v>891</v>
      </c>
      <c r="AN103" s="959" t="s">
        <v>2766</v>
      </c>
      <c r="AO103" s="2017" t="s">
        <v>3652</v>
      </c>
      <c r="AP103" s="2017" t="s">
        <v>3651</v>
      </c>
      <c r="AQ103" s="1218">
        <v>100</v>
      </c>
      <c r="AR103" s="1217" t="s">
        <v>892</v>
      </c>
      <c r="AS103" s="971" t="s">
        <v>1579</v>
      </c>
      <c r="AT103" s="2277"/>
      <c r="AU103" s="920" t="s">
        <v>1704</v>
      </c>
      <c r="AV103" s="6533">
        <v>50000</v>
      </c>
      <c r="AW103" s="6533"/>
      <c r="AX103" s="4493">
        <f t="shared" si="393"/>
        <v>11500</v>
      </c>
      <c r="AY103" s="4493">
        <f t="shared" si="394"/>
        <v>12473</v>
      </c>
      <c r="AZ103" s="4411">
        <f t="shared" si="395"/>
        <v>-973</v>
      </c>
      <c r="BA103" s="4649">
        <f t="shared" si="396"/>
        <v>1.0846086956521739</v>
      </c>
      <c r="BB103" s="4252">
        <f t="shared" si="397"/>
        <v>81844</v>
      </c>
      <c r="BC103" s="4104">
        <f t="shared" si="398"/>
        <v>-31844</v>
      </c>
      <c r="BD103" s="1981">
        <f t="shared" si="399"/>
        <v>1.6368799999999999</v>
      </c>
      <c r="BE103" s="4646">
        <f t="shared" si="400"/>
        <v>0</v>
      </c>
      <c r="BF103" s="6642">
        <v>50000</v>
      </c>
      <c r="BG103" s="6642"/>
      <c r="BH103" s="3715">
        <f t="shared" si="311"/>
        <v>13000</v>
      </c>
      <c r="BI103" s="3715">
        <f t="shared" si="401"/>
        <v>32527</v>
      </c>
      <c r="BJ103" s="4061">
        <f t="shared" si="402"/>
        <v>-19527</v>
      </c>
      <c r="BK103" s="4076">
        <f t="shared" si="403"/>
        <v>2.5020769230769231</v>
      </c>
      <c r="BL103" s="3832">
        <f t="shared" si="404"/>
        <v>69371</v>
      </c>
      <c r="BM103" s="3122">
        <f t="shared" si="405"/>
        <v>-19371</v>
      </c>
      <c r="BN103" s="1981">
        <f t="shared" si="406"/>
        <v>1.3874200000000001</v>
      </c>
      <c r="BO103" s="3818">
        <f t="shared" si="407"/>
        <v>0</v>
      </c>
      <c r="BP103" s="3494"/>
      <c r="BQ103" s="6744">
        <v>50000</v>
      </c>
      <c r="BR103" s="6744"/>
      <c r="BS103" s="2749">
        <f t="shared" si="460"/>
        <v>11000</v>
      </c>
      <c r="BT103" s="2749">
        <f t="shared" si="461"/>
        <v>19154</v>
      </c>
      <c r="BU103" s="2987">
        <f t="shared" si="255"/>
        <v>-8154</v>
      </c>
      <c r="BV103" s="1981">
        <f t="shared" si="256"/>
        <v>1.7412727272727273</v>
      </c>
      <c r="BW103" s="2623">
        <f t="shared" si="314"/>
        <v>36844</v>
      </c>
      <c r="BX103" s="2991">
        <f t="shared" si="258"/>
        <v>13156</v>
      </c>
      <c r="BY103" s="1981">
        <f t="shared" si="259"/>
        <v>0.73687999999999998</v>
      </c>
      <c r="BZ103" s="3151"/>
      <c r="CA103" s="6744">
        <v>50000</v>
      </c>
      <c r="CB103" s="6744"/>
      <c r="CC103" s="2243">
        <v>14500</v>
      </c>
      <c r="CD103" s="2243">
        <v>17690</v>
      </c>
      <c r="CE103" s="2359">
        <f t="shared" si="409"/>
        <v>-3190</v>
      </c>
      <c r="CF103" s="2252">
        <f t="shared" si="466"/>
        <v>1.22</v>
      </c>
      <c r="CG103" s="2251">
        <f t="shared" si="467"/>
        <v>17690</v>
      </c>
      <c r="CH103" s="2387">
        <f t="shared" si="412"/>
        <v>32310</v>
      </c>
      <c r="CI103" s="2252">
        <f t="shared" si="468"/>
        <v>0.3538</v>
      </c>
      <c r="CJ103" s="7516"/>
      <c r="CK103" s="143"/>
      <c r="CM103" s="1744">
        <v>4000</v>
      </c>
      <c r="CN103" s="1744">
        <v>5500</v>
      </c>
      <c r="CO103" s="1744">
        <v>5000</v>
      </c>
      <c r="CP103" s="1744">
        <v>3800</v>
      </c>
      <c r="CQ103" s="1744">
        <v>3700</v>
      </c>
      <c r="CR103" s="1744">
        <v>3500</v>
      </c>
      <c r="CS103" s="1744">
        <v>4300</v>
      </c>
      <c r="CT103" s="1744">
        <v>4400</v>
      </c>
      <c r="CU103" s="1744">
        <v>4300</v>
      </c>
      <c r="CV103" s="1744">
        <v>4100</v>
      </c>
      <c r="CW103" s="1744">
        <v>3900</v>
      </c>
      <c r="CX103" s="1744">
        <v>3500</v>
      </c>
      <c r="CY103" s="6290">
        <v>50000</v>
      </c>
      <c r="CZ103" s="6291"/>
      <c r="DA103" s="4642">
        <v>4100</v>
      </c>
      <c r="DB103" s="4642">
        <v>5186</v>
      </c>
      <c r="DC103" s="4452">
        <f t="shared" si="469"/>
        <v>1086</v>
      </c>
      <c r="DD103" s="4453">
        <f t="shared" si="470"/>
        <v>1.2648780487804878</v>
      </c>
      <c r="DE103" s="4576">
        <f t="shared" si="267"/>
        <v>74557</v>
      </c>
      <c r="DF103" s="4170">
        <f t="shared" si="416"/>
        <v>-24557</v>
      </c>
      <c r="DG103" s="4171">
        <f t="shared" si="471"/>
        <v>1.4911399999999999</v>
      </c>
      <c r="DH103" s="6308">
        <v>50000</v>
      </c>
      <c r="DI103" s="6309"/>
      <c r="DJ103" s="4643">
        <v>3900</v>
      </c>
      <c r="DK103" s="4643">
        <v>4061</v>
      </c>
      <c r="DL103" s="4644">
        <f t="shared" si="418"/>
        <v>-161</v>
      </c>
      <c r="DM103" s="4645">
        <f t="shared" si="472"/>
        <v>1.0412820512820513</v>
      </c>
      <c r="DN103" s="4429">
        <f t="shared" si="420"/>
        <v>78618</v>
      </c>
      <c r="DO103" s="4164">
        <f t="shared" si="421"/>
        <v>-28618</v>
      </c>
      <c r="DP103" s="4165">
        <f t="shared" si="473"/>
        <v>1.57236</v>
      </c>
      <c r="DQ103" s="6310">
        <v>50000</v>
      </c>
      <c r="DR103" s="6311"/>
      <c r="DS103" s="4447">
        <v>3500</v>
      </c>
      <c r="DT103" s="4447">
        <v>3226</v>
      </c>
      <c r="DU103" s="4596">
        <f t="shared" si="422"/>
        <v>274</v>
      </c>
      <c r="DV103" s="4597">
        <f t="shared" si="474"/>
        <v>0.92171428571428571</v>
      </c>
      <c r="DW103" s="4419">
        <f t="shared" si="424"/>
        <v>81844</v>
      </c>
      <c r="DX103" s="4164">
        <f t="shared" si="425"/>
        <v>-31844</v>
      </c>
      <c r="DY103" s="4165">
        <f t="shared" si="475"/>
        <v>1.6368799999999999</v>
      </c>
      <c r="DZ103" s="6290">
        <v>50000</v>
      </c>
      <c r="EA103" s="6291"/>
      <c r="EB103" s="3817">
        <v>4300</v>
      </c>
      <c r="EC103" s="3817">
        <v>7391</v>
      </c>
      <c r="ED103" s="3040">
        <f t="shared" si="476"/>
        <v>3091</v>
      </c>
      <c r="EE103" s="3196">
        <f t="shared" si="477"/>
        <v>1.7188372093023256</v>
      </c>
      <c r="EF103" s="3307">
        <f t="shared" si="429"/>
        <v>44235</v>
      </c>
      <c r="EG103" s="3040">
        <f t="shared" si="430"/>
        <v>5765</v>
      </c>
      <c r="EH103" s="3196">
        <f t="shared" si="478"/>
        <v>0.88470000000000004</v>
      </c>
      <c r="EI103" s="6308">
        <v>50000</v>
      </c>
      <c r="EJ103" s="6309"/>
      <c r="EK103" s="3356">
        <v>4400</v>
      </c>
      <c r="EL103" s="3356">
        <v>6852</v>
      </c>
      <c r="EM103" s="1909">
        <f t="shared" si="432"/>
        <v>-2452</v>
      </c>
      <c r="EN103" s="1910">
        <f t="shared" si="479"/>
        <v>1.5572727272727274</v>
      </c>
      <c r="EO103" s="3285">
        <f t="shared" si="434"/>
        <v>51087</v>
      </c>
      <c r="EP103" s="1909">
        <f t="shared" si="435"/>
        <v>-1087</v>
      </c>
      <c r="EQ103" s="1910">
        <f t="shared" si="480"/>
        <v>1.0217400000000001</v>
      </c>
      <c r="ER103" s="6310">
        <v>50000</v>
      </c>
      <c r="ES103" s="6311"/>
      <c r="ET103" s="3820">
        <v>4300</v>
      </c>
      <c r="EU103" s="3820">
        <v>18284</v>
      </c>
      <c r="EV103" s="1909">
        <f t="shared" si="436"/>
        <v>-13984</v>
      </c>
      <c r="EW103" s="1910">
        <f t="shared" si="481"/>
        <v>4.2520930232558136</v>
      </c>
      <c r="EX103" s="3822">
        <f t="shared" si="438"/>
        <v>69371</v>
      </c>
      <c r="EY103" s="1909">
        <f t="shared" si="439"/>
        <v>-19371</v>
      </c>
      <c r="EZ103" s="1910">
        <f t="shared" si="482"/>
        <v>1.3874200000000001</v>
      </c>
      <c r="FA103" s="6760">
        <v>50000</v>
      </c>
      <c r="FB103" s="6761"/>
      <c r="FC103" s="2497">
        <v>3800</v>
      </c>
      <c r="FD103" s="2497">
        <v>6243</v>
      </c>
      <c r="FE103" s="1957">
        <f t="shared" si="483"/>
        <v>2443</v>
      </c>
      <c r="FF103" s="1895">
        <f t="shared" si="484"/>
        <v>1.6428947368421052</v>
      </c>
      <c r="FG103" s="1957">
        <f t="shared" si="443"/>
        <v>23933</v>
      </c>
      <c r="FH103" s="1957">
        <f t="shared" si="444"/>
        <v>26067</v>
      </c>
      <c r="FI103" s="1895">
        <f t="shared" si="485"/>
        <v>0.47865999999999997</v>
      </c>
      <c r="FJ103" s="6760">
        <v>50000</v>
      </c>
      <c r="FK103" s="6761"/>
      <c r="FL103" s="2599">
        <v>3700</v>
      </c>
      <c r="FM103" s="2599">
        <v>6528</v>
      </c>
      <c r="FN103" s="1909">
        <f t="shared" si="446"/>
        <v>-2828</v>
      </c>
      <c r="FO103" s="1910">
        <f t="shared" si="486"/>
        <v>1.7643243243243243</v>
      </c>
      <c r="FP103" s="1702">
        <f t="shared" si="448"/>
        <v>30461</v>
      </c>
      <c r="FQ103" s="1909">
        <f t="shared" si="370"/>
        <v>19539</v>
      </c>
      <c r="FR103" s="1910">
        <f t="shared" si="487"/>
        <v>0.60921999999999998</v>
      </c>
      <c r="FS103" s="6760">
        <v>50000</v>
      </c>
      <c r="FT103" s="6761"/>
      <c r="FU103" s="2497">
        <v>3500</v>
      </c>
      <c r="FV103" s="2497">
        <v>6383</v>
      </c>
      <c r="FW103" s="1909">
        <f t="shared" si="449"/>
        <v>-2883</v>
      </c>
      <c r="FX103" s="1910">
        <f t="shared" si="488"/>
        <v>1.8237142857142856</v>
      </c>
      <c r="FY103" s="1733">
        <f t="shared" si="451"/>
        <v>36844</v>
      </c>
      <c r="FZ103" s="1909">
        <f t="shared" si="452"/>
        <v>13156</v>
      </c>
      <c r="GA103" s="1910">
        <f t="shared" si="489"/>
        <v>0.73687999999999998</v>
      </c>
      <c r="GB103" s="3169">
        <f t="shared" si="454"/>
        <v>0.14782000000000006</v>
      </c>
      <c r="GC103" s="2219">
        <v>0</v>
      </c>
      <c r="GD103" s="1895">
        <v>1</v>
      </c>
      <c r="GE103" s="2175" t="s">
        <v>56</v>
      </c>
      <c r="GF103" s="2175" t="s">
        <v>57</v>
      </c>
      <c r="GG103" s="2105" t="s">
        <v>16</v>
      </c>
      <c r="GH103" s="2105" t="s">
        <v>16</v>
      </c>
      <c r="GI103" s="2105" t="s">
        <v>16</v>
      </c>
      <c r="GJ103" s="2105" t="s">
        <v>16</v>
      </c>
      <c r="GK103" s="2105" t="s">
        <v>16</v>
      </c>
      <c r="GL103" s="2177">
        <v>14</v>
      </c>
      <c r="GM103" s="330" t="s">
        <v>891</v>
      </c>
      <c r="GN103" s="258" t="s">
        <v>892</v>
      </c>
      <c r="GO103" s="256">
        <v>50000</v>
      </c>
      <c r="GP103" s="256">
        <v>14500</v>
      </c>
      <c r="GQ103" s="2086">
        <v>17690</v>
      </c>
      <c r="GR103" s="2086">
        <v>-3190</v>
      </c>
      <c r="GS103" s="1895">
        <v>1.22</v>
      </c>
      <c r="GT103" s="2086">
        <v>17690</v>
      </c>
      <c r="GU103" s="2086">
        <v>32310</v>
      </c>
      <c r="GV103" s="1895">
        <v>0.3538</v>
      </c>
    </row>
    <row r="104" spans="1:204" ht="71.25" customHeight="1" x14ac:dyDescent="0.25">
      <c r="B104" s="7199"/>
      <c r="C104" s="7154"/>
      <c r="D104" s="7147"/>
      <c r="E104" s="7202"/>
      <c r="F104" s="7200"/>
      <c r="G104" s="7200"/>
      <c r="H104" s="7144"/>
      <c r="I104" s="7144"/>
      <c r="J104" s="5708"/>
      <c r="K104" s="5708"/>
      <c r="L104" s="5708"/>
      <c r="M104" s="5708"/>
      <c r="N104" s="5708"/>
      <c r="O104" s="5708"/>
      <c r="P104" s="5708"/>
      <c r="Q104" s="5699"/>
      <c r="R104" s="5705"/>
      <c r="S104" s="5699"/>
      <c r="T104" s="5699"/>
      <c r="U104" s="7117"/>
      <c r="V104" s="5699"/>
      <c r="W104" s="5696"/>
      <c r="X104" s="5693"/>
      <c r="Y104" s="2177">
        <v>15</v>
      </c>
      <c r="Z104" s="5433" t="s">
        <v>893</v>
      </c>
      <c r="AA104" s="5520" t="s">
        <v>894</v>
      </c>
      <c r="AB104" s="414">
        <v>28</v>
      </c>
      <c r="AC104" s="260">
        <v>9</v>
      </c>
      <c r="AD104" s="261">
        <f t="shared" si="462"/>
        <v>0.32142857142857145</v>
      </c>
      <c r="AE104" s="260">
        <v>6</v>
      </c>
      <c r="AF104" s="261">
        <f t="shared" si="463"/>
        <v>0.21428571428571427</v>
      </c>
      <c r="AG104" s="260">
        <v>6</v>
      </c>
      <c r="AH104" s="261">
        <f t="shared" si="464"/>
        <v>0.21428571428571427</v>
      </c>
      <c r="AI104" s="260">
        <v>7</v>
      </c>
      <c r="AJ104" s="261">
        <f t="shared" si="465"/>
        <v>0.25</v>
      </c>
      <c r="AK104" s="198">
        <f t="shared" si="392"/>
        <v>1</v>
      </c>
      <c r="AL104" s="2310">
        <v>9</v>
      </c>
      <c r="AM104" s="302" t="s">
        <v>893</v>
      </c>
      <c r="AN104" s="302" t="s">
        <v>2767</v>
      </c>
      <c r="AO104" s="2018" t="s">
        <v>3653</v>
      </c>
      <c r="AP104" s="2018" t="s">
        <v>3654</v>
      </c>
      <c r="AQ104" s="1620">
        <v>100</v>
      </c>
      <c r="AR104" s="1621" t="s">
        <v>894</v>
      </c>
      <c r="AS104" s="971" t="s">
        <v>1579</v>
      </c>
      <c r="AT104" s="2278"/>
      <c r="AU104" s="1379" t="s">
        <v>1704</v>
      </c>
      <c r="AV104" s="6534">
        <v>28</v>
      </c>
      <c r="AW104" s="6534"/>
      <c r="AX104" s="4493">
        <f t="shared" si="393"/>
        <v>7</v>
      </c>
      <c r="AY104" s="4493">
        <f t="shared" si="394"/>
        <v>5</v>
      </c>
      <c r="AZ104" s="4411">
        <f t="shared" si="395"/>
        <v>2</v>
      </c>
      <c r="BA104" s="4649">
        <f t="shared" si="396"/>
        <v>0.7142857142857143</v>
      </c>
      <c r="BB104" s="4252">
        <f t="shared" si="397"/>
        <v>40</v>
      </c>
      <c r="BC104" s="4104">
        <f t="shared" si="398"/>
        <v>-12</v>
      </c>
      <c r="BD104" s="1981">
        <f t="shared" si="399"/>
        <v>1.4285714285714286</v>
      </c>
      <c r="BE104" s="4557">
        <f t="shared" si="400"/>
        <v>0</v>
      </c>
      <c r="BF104" s="6643">
        <v>28</v>
      </c>
      <c r="BG104" s="6643"/>
      <c r="BH104" s="3715">
        <f t="shared" si="311"/>
        <v>6</v>
      </c>
      <c r="BI104" s="3715">
        <f t="shared" si="401"/>
        <v>10</v>
      </c>
      <c r="BJ104" s="4061">
        <f t="shared" si="402"/>
        <v>-4</v>
      </c>
      <c r="BK104" s="4076">
        <f t="shared" si="403"/>
        <v>1.6666666666666667</v>
      </c>
      <c r="BL104" s="3832">
        <f t="shared" si="404"/>
        <v>35</v>
      </c>
      <c r="BM104" s="3122">
        <f t="shared" si="405"/>
        <v>-7</v>
      </c>
      <c r="BN104" s="1981">
        <f t="shared" si="406"/>
        <v>1.25</v>
      </c>
      <c r="BO104" s="3818">
        <f t="shared" si="407"/>
        <v>0</v>
      </c>
      <c r="BP104" s="3494"/>
      <c r="BQ104" s="6745">
        <v>28</v>
      </c>
      <c r="BR104" s="6745"/>
      <c r="BS104" s="2749">
        <f t="shared" si="460"/>
        <v>6</v>
      </c>
      <c r="BT104" s="2749">
        <f t="shared" si="461"/>
        <v>10</v>
      </c>
      <c r="BU104" s="2987">
        <f t="shared" si="255"/>
        <v>-4</v>
      </c>
      <c r="BV104" s="1981">
        <f t="shared" si="256"/>
        <v>1.6666666666666667</v>
      </c>
      <c r="BW104" s="2623">
        <f t="shared" si="314"/>
        <v>25</v>
      </c>
      <c r="BX104" s="2991">
        <f t="shared" si="258"/>
        <v>3</v>
      </c>
      <c r="BY104" s="1981">
        <f t="shared" si="259"/>
        <v>0.8928571428571429</v>
      </c>
      <c r="BZ104" s="3151"/>
      <c r="CA104" s="6745">
        <v>28</v>
      </c>
      <c r="CB104" s="6745"/>
      <c r="CC104" s="2243">
        <v>9</v>
      </c>
      <c r="CD104" s="2243">
        <v>15</v>
      </c>
      <c r="CE104" s="2359">
        <f t="shared" si="409"/>
        <v>-6</v>
      </c>
      <c r="CF104" s="2252">
        <f t="shared" si="466"/>
        <v>1.6666666666666667</v>
      </c>
      <c r="CG104" s="2251">
        <f t="shared" si="467"/>
        <v>15</v>
      </c>
      <c r="CH104" s="2387">
        <f t="shared" si="412"/>
        <v>13</v>
      </c>
      <c r="CI104" s="2252">
        <f t="shared" si="468"/>
        <v>0.5357142857142857</v>
      </c>
      <c r="CJ104" s="7516"/>
      <c r="CK104" s="143"/>
      <c r="CM104" s="2022">
        <v>3</v>
      </c>
      <c r="CN104" s="1744">
        <v>3</v>
      </c>
      <c r="CO104" s="1744">
        <v>3</v>
      </c>
      <c r="CP104" s="1744">
        <v>2</v>
      </c>
      <c r="CQ104" s="1744">
        <v>2</v>
      </c>
      <c r="CR104" s="1744">
        <v>2</v>
      </c>
      <c r="CS104" s="1744">
        <v>2</v>
      </c>
      <c r="CT104" s="1744">
        <v>2</v>
      </c>
      <c r="CU104" s="1744">
        <v>2</v>
      </c>
      <c r="CV104" s="1744">
        <v>2</v>
      </c>
      <c r="CW104" s="1744">
        <v>2</v>
      </c>
      <c r="CX104" s="1744">
        <v>3</v>
      </c>
      <c r="CY104" s="6312">
        <v>28</v>
      </c>
      <c r="CZ104" s="6313"/>
      <c r="DA104" s="4642">
        <v>2</v>
      </c>
      <c r="DB104" s="4642">
        <v>2</v>
      </c>
      <c r="DC104" s="4452">
        <f t="shared" si="469"/>
        <v>0</v>
      </c>
      <c r="DD104" s="4453">
        <f t="shared" si="470"/>
        <v>1</v>
      </c>
      <c r="DE104" s="4576">
        <f t="shared" si="267"/>
        <v>37</v>
      </c>
      <c r="DF104" s="4170">
        <f t="shared" si="416"/>
        <v>-9</v>
      </c>
      <c r="DG104" s="4171">
        <f t="shared" si="471"/>
        <v>1.3214285714285714</v>
      </c>
      <c r="DH104" s="6314">
        <v>28</v>
      </c>
      <c r="DI104" s="6315"/>
      <c r="DJ104" s="4643">
        <v>2</v>
      </c>
      <c r="DK104" s="4643">
        <v>3</v>
      </c>
      <c r="DL104" s="4644">
        <f t="shared" si="418"/>
        <v>-1</v>
      </c>
      <c r="DM104" s="4645">
        <f t="shared" si="472"/>
        <v>1.5</v>
      </c>
      <c r="DN104" s="4429">
        <f t="shared" si="420"/>
        <v>40</v>
      </c>
      <c r="DO104" s="4164">
        <f t="shared" si="421"/>
        <v>-12</v>
      </c>
      <c r="DP104" s="4165">
        <f t="shared" si="473"/>
        <v>1.4285714285714286</v>
      </c>
      <c r="DQ104" s="6316">
        <v>28</v>
      </c>
      <c r="DR104" s="6317"/>
      <c r="DS104" s="4447">
        <v>3</v>
      </c>
      <c r="DT104" s="4447">
        <v>0</v>
      </c>
      <c r="DU104" s="4596">
        <f t="shared" si="422"/>
        <v>3</v>
      </c>
      <c r="DV104" s="4597">
        <f t="shared" si="474"/>
        <v>0</v>
      </c>
      <c r="DW104" s="4419">
        <f t="shared" si="424"/>
        <v>40</v>
      </c>
      <c r="DX104" s="4164">
        <f t="shared" si="425"/>
        <v>-12</v>
      </c>
      <c r="DY104" s="4165">
        <f t="shared" si="475"/>
        <v>1.4285714285714286</v>
      </c>
      <c r="DZ104" s="6312">
        <v>28</v>
      </c>
      <c r="EA104" s="6313"/>
      <c r="EB104" s="3817">
        <v>2</v>
      </c>
      <c r="EC104" s="3817">
        <v>2</v>
      </c>
      <c r="ED104" s="3040">
        <f t="shared" si="476"/>
        <v>0</v>
      </c>
      <c r="EE104" s="3196">
        <f t="shared" si="477"/>
        <v>1</v>
      </c>
      <c r="EF104" s="3307">
        <f t="shared" si="429"/>
        <v>27</v>
      </c>
      <c r="EG104" s="3040">
        <f t="shared" si="430"/>
        <v>1</v>
      </c>
      <c r="EH104" s="3196">
        <f t="shared" si="478"/>
        <v>0.9642857142857143</v>
      </c>
      <c r="EI104" s="6314">
        <v>28</v>
      </c>
      <c r="EJ104" s="6315"/>
      <c r="EK104" s="3356">
        <v>2</v>
      </c>
      <c r="EL104" s="3356">
        <v>2</v>
      </c>
      <c r="EM104" s="1909">
        <f t="shared" si="432"/>
        <v>0</v>
      </c>
      <c r="EN104" s="1910">
        <f t="shared" si="479"/>
        <v>1</v>
      </c>
      <c r="EO104" s="3285">
        <f t="shared" si="434"/>
        <v>29</v>
      </c>
      <c r="EP104" s="1909">
        <f t="shared" si="435"/>
        <v>-1</v>
      </c>
      <c r="EQ104" s="1910">
        <f t="shared" si="480"/>
        <v>1.0357142857142858</v>
      </c>
      <c r="ER104" s="6316">
        <v>28</v>
      </c>
      <c r="ES104" s="6317"/>
      <c r="ET104" s="3820">
        <v>2</v>
      </c>
      <c r="EU104" s="3820">
        <v>6</v>
      </c>
      <c r="EV104" s="1909">
        <f t="shared" si="436"/>
        <v>-4</v>
      </c>
      <c r="EW104" s="1910">
        <f t="shared" si="481"/>
        <v>3</v>
      </c>
      <c r="EX104" s="3822">
        <f t="shared" si="438"/>
        <v>35</v>
      </c>
      <c r="EY104" s="1909">
        <f t="shared" si="439"/>
        <v>-7</v>
      </c>
      <c r="EZ104" s="1910">
        <f t="shared" si="482"/>
        <v>1.25</v>
      </c>
      <c r="FA104" s="6764">
        <v>28</v>
      </c>
      <c r="FB104" s="6765"/>
      <c r="FC104" s="2497">
        <v>2</v>
      </c>
      <c r="FD104" s="2497">
        <v>2</v>
      </c>
      <c r="FE104" s="1957">
        <f t="shared" si="483"/>
        <v>0</v>
      </c>
      <c r="FF104" s="1895">
        <f t="shared" si="484"/>
        <v>1</v>
      </c>
      <c r="FG104" s="1957">
        <f t="shared" si="443"/>
        <v>17</v>
      </c>
      <c r="FH104" s="1957">
        <f t="shared" si="444"/>
        <v>11</v>
      </c>
      <c r="FI104" s="1895">
        <f t="shared" si="485"/>
        <v>0.6071428571428571</v>
      </c>
      <c r="FJ104" s="6764">
        <v>28</v>
      </c>
      <c r="FK104" s="6765"/>
      <c r="FL104" s="2599">
        <v>2</v>
      </c>
      <c r="FM104" s="2599">
        <v>2</v>
      </c>
      <c r="FN104" s="1909">
        <f t="shared" si="446"/>
        <v>0</v>
      </c>
      <c r="FO104" s="1910">
        <f t="shared" si="486"/>
        <v>1</v>
      </c>
      <c r="FP104" s="1702">
        <f t="shared" si="448"/>
        <v>19</v>
      </c>
      <c r="FQ104" s="1909">
        <f t="shared" si="370"/>
        <v>9</v>
      </c>
      <c r="FR104" s="1910">
        <f t="shared" si="487"/>
        <v>0.6785714285714286</v>
      </c>
      <c r="FS104" s="6764">
        <v>28</v>
      </c>
      <c r="FT104" s="6765"/>
      <c r="FU104" s="2497">
        <v>2</v>
      </c>
      <c r="FV104" s="2497">
        <v>6</v>
      </c>
      <c r="FW104" s="1909">
        <f t="shared" si="449"/>
        <v>-4</v>
      </c>
      <c r="FX104" s="1910">
        <f t="shared" si="488"/>
        <v>3</v>
      </c>
      <c r="FY104" s="1733">
        <f t="shared" si="451"/>
        <v>25</v>
      </c>
      <c r="FZ104" s="1909">
        <f t="shared" si="452"/>
        <v>3</v>
      </c>
      <c r="GA104" s="1910">
        <f t="shared" si="489"/>
        <v>0.8928571428571429</v>
      </c>
      <c r="GB104" s="3169">
        <f t="shared" si="454"/>
        <v>7.1428571428571397E-2</v>
      </c>
      <c r="GC104" s="2219">
        <v>0</v>
      </c>
      <c r="GD104" s="1895">
        <v>1</v>
      </c>
      <c r="GE104" s="2175" t="s">
        <v>56</v>
      </c>
      <c r="GF104" s="2175" t="s">
        <v>57</v>
      </c>
      <c r="GG104" s="2105" t="s">
        <v>16</v>
      </c>
      <c r="GH104" s="2105" t="s">
        <v>16</v>
      </c>
      <c r="GI104" s="2105" t="s">
        <v>16</v>
      </c>
      <c r="GJ104" s="2105" t="s">
        <v>16</v>
      </c>
      <c r="GK104" s="2105" t="s">
        <v>16</v>
      </c>
      <c r="GL104" s="2177">
        <v>15</v>
      </c>
      <c r="GM104" s="331" t="s">
        <v>893</v>
      </c>
      <c r="GN104" s="259" t="s">
        <v>894</v>
      </c>
      <c r="GO104" s="1721">
        <v>28</v>
      </c>
      <c r="GP104" s="260">
        <v>9</v>
      </c>
      <c r="GQ104" s="2086">
        <v>15</v>
      </c>
      <c r="GR104" s="2086">
        <v>-6</v>
      </c>
      <c r="GS104" s="1895">
        <v>1.6666666666666667</v>
      </c>
      <c r="GT104" s="2086">
        <v>15</v>
      </c>
      <c r="GU104" s="2086">
        <v>13</v>
      </c>
      <c r="GV104" s="1895">
        <v>0.5357142857142857</v>
      </c>
    </row>
    <row r="105" spans="1:204" ht="99" customHeight="1" x14ac:dyDescent="0.25">
      <c r="A105" s="1">
        <f t="shared" ref="A105" si="490">SUM(A96+1)</f>
        <v>15</v>
      </c>
      <c r="B105" s="7199"/>
      <c r="C105" s="7154">
        <v>402</v>
      </c>
      <c r="D105" s="7147">
        <v>3</v>
      </c>
      <c r="E105" s="7154" t="s">
        <v>60</v>
      </c>
      <c r="F105" s="7223" t="s">
        <v>61</v>
      </c>
      <c r="G105" s="7223" t="s">
        <v>62</v>
      </c>
      <c r="H105" s="7144" t="s">
        <v>17</v>
      </c>
      <c r="I105" s="7144" t="s">
        <v>16</v>
      </c>
      <c r="J105" s="5706" t="s">
        <v>16</v>
      </c>
      <c r="K105" s="5706" t="s">
        <v>19</v>
      </c>
      <c r="L105" s="5706" t="s">
        <v>16</v>
      </c>
      <c r="M105" s="5706" t="s">
        <v>21</v>
      </c>
      <c r="N105" s="5706" t="s">
        <v>600</v>
      </c>
      <c r="O105" s="5706" t="s">
        <v>591</v>
      </c>
      <c r="P105" s="5697" t="s">
        <v>329</v>
      </c>
      <c r="Q105" s="5697" t="s">
        <v>330</v>
      </c>
      <c r="R105" s="5703" t="s">
        <v>336</v>
      </c>
      <c r="S105" s="5697" t="s">
        <v>442</v>
      </c>
      <c r="T105" s="5697" t="s">
        <v>443</v>
      </c>
      <c r="U105" s="7115" t="s">
        <v>570</v>
      </c>
      <c r="V105" s="5697" t="s">
        <v>564</v>
      </c>
      <c r="W105" s="5694">
        <v>10013718.32</v>
      </c>
      <c r="X105" s="5691" t="s">
        <v>63</v>
      </c>
      <c r="Y105" s="2171">
        <v>1</v>
      </c>
      <c r="Z105" s="5434" t="s">
        <v>815</v>
      </c>
      <c r="AA105" s="5521" t="s">
        <v>835</v>
      </c>
      <c r="AB105" s="5522">
        <v>1</v>
      </c>
      <c r="AC105" s="335">
        <v>1</v>
      </c>
      <c r="AD105" s="336">
        <f t="shared" ref="AD105:AD124" si="491">+AC105/AB105</f>
        <v>1</v>
      </c>
      <c r="AE105" s="335">
        <v>0</v>
      </c>
      <c r="AF105" s="337">
        <f t="shared" ref="AF105:AF124" si="492">+AE105/AB105</f>
        <v>0</v>
      </c>
      <c r="AG105" s="196">
        <v>0</v>
      </c>
      <c r="AH105" s="193">
        <f t="shared" ref="AH105:AH124" si="493">+AG105/AB105</f>
        <v>0</v>
      </c>
      <c r="AI105" s="196">
        <v>0</v>
      </c>
      <c r="AJ105" s="193">
        <f t="shared" ref="AJ105:AJ124" si="494">+AI105/AB105</f>
        <v>0</v>
      </c>
      <c r="AK105" s="198">
        <f>SUM(AD105+AF105+AH105+AJ105)</f>
        <v>1</v>
      </c>
      <c r="AL105" s="2302">
        <v>1</v>
      </c>
      <c r="AM105" s="959" t="s">
        <v>3419</v>
      </c>
      <c r="AN105" s="959" t="s">
        <v>3420</v>
      </c>
      <c r="AO105" s="1622" t="s">
        <v>3442</v>
      </c>
      <c r="AP105" s="1622" t="s">
        <v>3441</v>
      </c>
      <c r="AQ105" s="1620">
        <v>100</v>
      </c>
      <c r="AR105" s="1622" t="s">
        <v>835</v>
      </c>
      <c r="AS105" s="971" t="s">
        <v>1579</v>
      </c>
      <c r="AT105" s="2279"/>
      <c r="AU105" s="1380" t="s">
        <v>1704</v>
      </c>
      <c r="AV105" s="6535">
        <v>1</v>
      </c>
      <c r="AW105" s="6536"/>
      <c r="AX105" s="4431">
        <f t="shared" si="393"/>
        <v>0</v>
      </c>
      <c r="AY105" s="4431">
        <f t="shared" si="394"/>
        <v>0</v>
      </c>
      <c r="AZ105" s="4411">
        <f t="shared" si="395"/>
        <v>0</v>
      </c>
      <c r="BA105" s="4706" t="e">
        <f t="shared" si="396"/>
        <v>#DIV/0!</v>
      </c>
      <c r="BB105" s="3027">
        <f t="shared" si="397"/>
        <v>1</v>
      </c>
      <c r="BC105" s="4104">
        <f t="shared" si="398"/>
        <v>0</v>
      </c>
      <c r="BD105" s="1679">
        <f t="shared" si="399"/>
        <v>1</v>
      </c>
      <c r="BE105" s="4712">
        <f t="shared" si="400"/>
        <v>0</v>
      </c>
      <c r="BF105" s="6638">
        <v>1</v>
      </c>
      <c r="BG105" s="6639"/>
      <c r="BH105" s="3782">
        <f t="shared" si="311"/>
        <v>0</v>
      </c>
      <c r="BI105" s="3782">
        <f t="shared" si="401"/>
        <v>0</v>
      </c>
      <c r="BJ105" s="4061">
        <f t="shared" si="402"/>
        <v>0</v>
      </c>
      <c r="BK105" s="4073" t="e">
        <f t="shared" si="403"/>
        <v>#DIV/0!</v>
      </c>
      <c r="BL105" s="3830">
        <f t="shared" si="404"/>
        <v>1</v>
      </c>
      <c r="BM105" s="3122">
        <f t="shared" si="405"/>
        <v>0</v>
      </c>
      <c r="BN105" s="1679">
        <f t="shared" si="406"/>
        <v>1</v>
      </c>
      <c r="BO105" s="3695">
        <f t="shared" si="407"/>
        <v>0</v>
      </c>
      <c r="BP105" s="3494"/>
      <c r="BQ105" s="6758">
        <v>1</v>
      </c>
      <c r="BR105" s="6759"/>
      <c r="BS105" s="2576">
        <f>SUM(FC105+FL105+FU105)</f>
        <v>0</v>
      </c>
      <c r="BT105" s="2576">
        <f>SUM(FD105+FM105+FV105)</f>
        <v>0</v>
      </c>
      <c r="BU105" s="2987">
        <f t="shared" si="255"/>
        <v>0</v>
      </c>
      <c r="BV105" s="1679" t="e">
        <f t="shared" si="256"/>
        <v>#DIV/0!</v>
      </c>
      <c r="BW105" s="2764">
        <f t="shared" si="314"/>
        <v>1</v>
      </c>
      <c r="BX105" s="2991">
        <f t="shared" si="258"/>
        <v>0</v>
      </c>
      <c r="BY105" s="1679">
        <f t="shared" si="259"/>
        <v>1</v>
      </c>
      <c r="BZ105" s="3151"/>
      <c r="CA105" s="6758">
        <v>1</v>
      </c>
      <c r="CB105" s="6759"/>
      <c r="CC105" s="2230">
        <v>1</v>
      </c>
      <c r="CD105" s="2230">
        <v>1</v>
      </c>
      <c r="CE105" s="2359">
        <f t="shared" si="409"/>
        <v>0</v>
      </c>
      <c r="CF105" s="2245">
        <f>CD105/CC105</f>
        <v>1</v>
      </c>
      <c r="CG105" s="2255">
        <f>CD105</f>
        <v>1</v>
      </c>
      <c r="CH105" s="2387">
        <f t="shared" si="412"/>
        <v>0</v>
      </c>
      <c r="CI105" s="2245">
        <f>CG105/CA105</f>
        <v>1</v>
      </c>
      <c r="CJ105" s="7515">
        <v>599026.4</v>
      </c>
      <c r="CK105" s="143"/>
      <c r="CM105" s="1742">
        <v>0</v>
      </c>
      <c r="CN105" s="2024">
        <v>0</v>
      </c>
      <c r="CO105" s="1924">
        <v>1</v>
      </c>
      <c r="CP105" s="1729"/>
      <c r="CQ105" s="1729"/>
      <c r="CR105" s="1729"/>
      <c r="CS105" s="1729"/>
      <c r="CT105" s="1729"/>
      <c r="CU105" s="1729"/>
      <c r="CV105" s="1729"/>
      <c r="CW105" s="1729"/>
      <c r="CX105" s="1729"/>
      <c r="CY105" s="6318">
        <v>1</v>
      </c>
      <c r="CZ105" s="6319"/>
      <c r="DA105" s="4692">
        <v>0</v>
      </c>
      <c r="DB105" s="4692">
        <v>0</v>
      </c>
      <c r="DC105" s="4690">
        <f>DB105-DA105</f>
        <v>0</v>
      </c>
      <c r="DD105" s="4512" t="e">
        <f>DB105/DA105</f>
        <v>#DIV/0!</v>
      </c>
      <c r="DE105" s="4416">
        <f t="shared" si="267"/>
        <v>1</v>
      </c>
      <c r="DF105" s="4101">
        <f t="shared" si="416"/>
        <v>0</v>
      </c>
      <c r="DG105" s="1679">
        <f>DE105/CY105</f>
        <v>1</v>
      </c>
      <c r="DH105" s="6320">
        <v>1</v>
      </c>
      <c r="DI105" s="6321"/>
      <c r="DJ105" s="4657">
        <v>0</v>
      </c>
      <c r="DK105" s="4657">
        <v>0</v>
      </c>
      <c r="DL105" s="4699">
        <f t="shared" si="418"/>
        <v>0</v>
      </c>
      <c r="DM105" s="4700" t="e">
        <f t="shared" si="472"/>
        <v>#DIV/0!</v>
      </c>
      <c r="DN105" s="4429">
        <f t="shared" si="420"/>
        <v>1</v>
      </c>
      <c r="DO105" s="4101">
        <f t="shared" si="421"/>
        <v>0</v>
      </c>
      <c r="DP105" s="1679">
        <f>DN105/DH105</f>
        <v>1</v>
      </c>
      <c r="DQ105" s="6322">
        <v>1</v>
      </c>
      <c r="DR105" s="6323"/>
      <c r="DS105" s="4660">
        <v>0</v>
      </c>
      <c r="DT105" s="4660">
        <v>0</v>
      </c>
      <c r="DU105" s="4703">
        <f t="shared" si="422"/>
        <v>0</v>
      </c>
      <c r="DV105" s="4697" t="e">
        <f>DT105/DS105</f>
        <v>#DIV/0!</v>
      </c>
      <c r="DW105" s="4651">
        <f t="shared" si="424"/>
        <v>1</v>
      </c>
      <c r="DX105" s="4101">
        <f t="shared" si="425"/>
        <v>0</v>
      </c>
      <c r="DY105" s="1679">
        <f>DW105/DQ105</f>
        <v>1</v>
      </c>
      <c r="DZ105" s="6318">
        <v>1</v>
      </c>
      <c r="EA105" s="6319"/>
      <c r="EB105" s="3247">
        <v>0</v>
      </c>
      <c r="EC105" s="3247">
        <v>0</v>
      </c>
      <c r="ED105" s="3226">
        <f>EC105-EB105</f>
        <v>0</v>
      </c>
      <c r="EE105" s="1853" t="e">
        <f>EC105/EB105</f>
        <v>#DIV/0!</v>
      </c>
      <c r="EF105" s="3276">
        <f t="shared" si="429"/>
        <v>1</v>
      </c>
      <c r="EG105" s="1852">
        <f t="shared" si="430"/>
        <v>0</v>
      </c>
      <c r="EH105" s="1853">
        <f>EF105/DZ105</f>
        <v>1</v>
      </c>
      <c r="EI105" s="6320">
        <v>1</v>
      </c>
      <c r="EJ105" s="6321"/>
      <c r="EK105" s="3358">
        <v>0</v>
      </c>
      <c r="EL105" s="3358">
        <v>0</v>
      </c>
      <c r="EM105" s="3226">
        <f t="shared" si="432"/>
        <v>0</v>
      </c>
      <c r="EN105" s="1853">
        <v>0</v>
      </c>
      <c r="EO105" s="3363">
        <f t="shared" si="434"/>
        <v>1</v>
      </c>
      <c r="EP105" s="1852">
        <f t="shared" si="435"/>
        <v>0</v>
      </c>
      <c r="EQ105" s="1853">
        <f>EO105/EI105</f>
        <v>1</v>
      </c>
      <c r="ER105" s="6322">
        <v>1</v>
      </c>
      <c r="ES105" s="6323"/>
      <c r="ET105" s="3828">
        <v>0</v>
      </c>
      <c r="EU105" s="3828">
        <v>0</v>
      </c>
      <c r="EV105" s="1852">
        <f t="shared" si="436"/>
        <v>0</v>
      </c>
      <c r="EW105" s="1853" t="e">
        <f>EU105/ET105</f>
        <v>#DIV/0!</v>
      </c>
      <c r="EX105" s="3621">
        <f t="shared" si="438"/>
        <v>1</v>
      </c>
      <c r="EY105" s="1852">
        <f t="shared" si="439"/>
        <v>0</v>
      </c>
      <c r="EZ105" s="1853">
        <f>EX105/ER105</f>
        <v>1</v>
      </c>
      <c r="FA105" s="6758">
        <v>1</v>
      </c>
      <c r="FB105" s="6759"/>
      <c r="FC105" s="2494">
        <v>0</v>
      </c>
      <c r="FD105" s="2494">
        <v>0</v>
      </c>
      <c r="FE105" s="1852">
        <f>FD105-FC105</f>
        <v>0</v>
      </c>
      <c r="FF105" s="1853" t="e">
        <f>FD105/FC105</f>
        <v>#DIV/0!</v>
      </c>
      <c r="FG105" s="1854">
        <f t="shared" si="443"/>
        <v>1</v>
      </c>
      <c r="FH105" s="1852">
        <f t="shared" si="444"/>
        <v>0</v>
      </c>
      <c r="FI105" s="1853">
        <f>FG105/FA105</f>
        <v>1</v>
      </c>
      <c r="FJ105" s="6758">
        <v>1</v>
      </c>
      <c r="FK105" s="6759"/>
      <c r="FL105" s="2494">
        <v>0</v>
      </c>
      <c r="FM105" s="2494">
        <v>0</v>
      </c>
      <c r="FN105" s="1852">
        <f t="shared" si="446"/>
        <v>0</v>
      </c>
      <c r="FO105" s="1853">
        <v>0</v>
      </c>
      <c r="FP105" s="1702">
        <f t="shared" si="448"/>
        <v>1</v>
      </c>
      <c r="FQ105" s="1852">
        <f t="shared" si="370"/>
        <v>0</v>
      </c>
      <c r="FR105" s="1853">
        <f>FP105/FJ105</f>
        <v>1</v>
      </c>
      <c r="FS105" s="6758">
        <v>1</v>
      </c>
      <c r="FT105" s="6759"/>
      <c r="FU105" s="2494">
        <v>0</v>
      </c>
      <c r="FV105" s="2494">
        <v>0</v>
      </c>
      <c r="FW105" s="1852">
        <f t="shared" si="449"/>
        <v>0</v>
      </c>
      <c r="FX105" s="1853" t="e">
        <f>FV105/FU105</f>
        <v>#DIV/0!</v>
      </c>
      <c r="FY105" s="1733">
        <f t="shared" si="451"/>
        <v>1</v>
      </c>
      <c r="FZ105" s="1852">
        <f t="shared" si="452"/>
        <v>0</v>
      </c>
      <c r="GA105" s="1853">
        <f>FY105/FS105</f>
        <v>1</v>
      </c>
      <c r="GB105" s="3169">
        <f t="shared" si="454"/>
        <v>0</v>
      </c>
      <c r="GC105" s="2219">
        <v>0</v>
      </c>
      <c r="GD105" s="1895">
        <v>1</v>
      </c>
      <c r="GE105" s="2131" t="s">
        <v>61</v>
      </c>
      <c r="GF105" s="2131" t="s">
        <v>62</v>
      </c>
      <c r="GG105" s="2105" t="s">
        <v>17</v>
      </c>
      <c r="GH105" s="2105" t="s">
        <v>16</v>
      </c>
      <c r="GI105" s="2105" t="s">
        <v>16</v>
      </c>
      <c r="GJ105" s="2105" t="s">
        <v>19</v>
      </c>
      <c r="GK105" s="2105" t="s">
        <v>16</v>
      </c>
      <c r="GL105" s="2171">
        <v>1</v>
      </c>
      <c r="GM105" s="333" t="s">
        <v>815</v>
      </c>
      <c r="GN105" s="273" t="s">
        <v>835</v>
      </c>
      <c r="GO105" s="334">
        <v>1</v>
      </c>
      <c r="GP105" s="335">
        <v>1</v>
      </c>
      <c r="GQ105" s="2086">
        <v>1</v>
      </c>
      <c r="GR105" s="2086">
        <v>0</v>
      </c>
      <c r="GS105" s="1895">
        <v>1</v>
      </c>
      <c r="GT105" s="2086">
        <v>1</v>
      </c>
      <c r="GU105" s="2086">
        <v>0</v>
      </c>
      <c r="GV105" s="1895">
        <v>1</v>
      </c>
    </row>
    <row r="106" spans="1:204" ht="70.5" customHeight="1" x14ac:dyDescent="0.25">
      <c r="B106" s="7199"/>
      <c r="C106" s="7154"/>
      <c r="D106" s="7147"/>
      <c r="E106" s="7154"/>
      <c r="F106" s="7223"/>
      <c r="G106" s="7223"/>
      <c r="H106" s="7144"/>
      <c r="I106" s="7144"/>
      <c r="J106" s="5707"/>
      <c r="K106" s="5707"/>
      <c r="L106" s="5707"/>
      <c r="M106" s="5707"/>
      <c r="N106" s="5707"/>
      <c r="O106" s="5707"/>
      <c r="P106" s="5698"/>
      <c r="Q106" s="5698"/>
      <c r="R106" s="5704"/>
      <c r="S106" s="5698"/>
      <c r="T106" s="5698"/>
      <c r="U106" s="7116"/>
      <c r="V106" s="5698"/>
      <c r="W106" s="5695"/>
      <c r="X106" s="5692"/>
      <c r="Y106" s="2172">
        <v>2</v>
      </c>
      <c r="Z106" s="5435" t="s">
        <v>816</v>
      </c>
      <c r="AA106" s="5523" t="s">
        <v>836</v>
      </c>
      <c r="AB106" s="5524">
        <v>2</v>
      </c>
      <c r="AC106" s="341">
        <v>1</v>
      </c>
      <c r="AD106" s="342">
        <f t="shared" si="491"/>
        <v>0.5</v>
      </c>
      <c r="AE106" s="341">
        <v>0</v>
      </c>
      <c r="AF106" s="343">
        <f t="shared" si="492"/>
        <v>0</v>
      </c>
      <c r="AG106" s="195">
        <v>1</v>
      </c>
      <c r="AH106" s="192">
        <f t="shared" si="493"/>
        <v>0.5</v>
      </c>
      <c r="AI106" s="195">
        <v>0</v>
      </c>
      <c r="AJ106" s="192">
        <f t="shared" si="494"/>
        <v>0</v>
      </c>
      <c r="AK106" s="199">
        <f t="shared" ref="AK106:AK124" si="495">SUM(AD106+AF106+AH106+AJ106)</f>
        <v>1</v>
      </c>
      <c r="AL106" s="2274">
        <v>2</v>
      </c>
      <c r="AM106" s="1622" t="s">
        <v>3421</v>
      </c>
      <c r="AN106" s="1622" t="s">
        <v>3423</v>
      </c>
      <c r="AO106" s="1622" t="s">
        <v>3422</v>
      </c>
      <c r="AP106" s="1622" t="s">
        <v>3438</v>
      </c>
      <c r="AQ106" s="1620">
        <v>100</v>
      </c>
      <c r="AR106" s="1622" t="s">
        <v>836</v>
      </c>
      <c r="AS106" s="1219" t="s">
        <v>3390</v>
      </c>
      <c r="AT106" s="2279"/>
      <c r="AU106" s="1380" t="s">
        <v>1704</v>
      </c>
      <c r="AV106" s="6521">
        <v>2</v>
      </c>
      <c r="AW106" s="6522">
        <v>2</v>
      </c>
      <c r="AX106" s="4431">
        <f t="shared" si="393"/>
        <v>0</v>
      </c>
      <c r="AY106" s="4431">
        <f t="shared" si="394"/>
        <v>0</v>
      </c>
      <c r="AZ106" s="4411">
        <f t="shared" si="395"/>
        <v>0</v>
      </c>
      <c r="BA106" s="4707" t="e">
        <f t="shared" si="396"/>
        <v>#DIV/0!</v>
      </c>
      <c r="BB106" s="4253">
        <f t="shared" si="397"/>
        <v>2</v>
      </c>
      <c r="BC106" s="4104">
        <f t="shared" si="398"/>
        <v>0</v>
      </c>
      <c r="BD106" s="1682">
        <f t="shared" si="399"/>
        <v>1</v>
      </c>
      <c r="BE106" s="4713">
        <f t="shared" si="400"/>
        <v>0</v>
      </c>
      <c r="BF106" s="6626">
        <v>2</v>
      </c>
      <c r="BG106" s="6627">
        <v>2</v>
      </c>
      <c r="BH106" s="3782">
        <f t="shared" si="311"/>
        <v>1</v>
      </c>
      <c r="BI106" s="3782">
        <f t="shared" si="401"/>
        <v>1</v>
      </c>
      <c r="BJ106" s="4061">
        <f t="shared" si="402"/>
        <v>0</v>
      </c>
      <c r="BK106" s="4074">
        <f t="shared" si="403"/>
        <v>1</v>
      </c>
      <c r="BL106" s="3831">
        <f t="shared" si="404"/>
        <v>2</v>
      </c>
      <c r="BM106" s="3122">
        <f t="shared" si="405"/>
        <v>0</v>
      </c>
      <c r="BN106" s="1682">
        <f t="shared" si="406"/>
        <v>1</v>
      </c>
      <c r="BO106" s="3695">
        <f t="shared" si="407"/>
        <v>0</v>
      </c>
      <c r="BP106" s="3494"/>
      <c r="BQ106" s="6742">
        <v>2</v>
      </c>
      <c r="BR106" s="6743">
        <v>2</v>
      </c>
      <c r="BS106" s="2576">
        <f t="shared" ref="BS106:BS124" si="496">SUM(FC106+FL106+FU106)</f>
        <v>0</v>
      </c>
      <c r="BT106" s="2576">
        <f t="shared" ref="BT106:BT124" si="497">SUM(FD106+FM106+FV106)</f>
        <v>0</v>
      </c>
      <c r="BU106" s="2987">
        <f t="shared" si="255"/>
        <v>0</v>
      </c>
      <c r="BV106" s="1682" t="e">
        <f t="shared" si="256"/>
        <v>#DIV/0!</v>
      </c>
      <c r="BW106" s="2765">
        <f t="shared" si="314"/>
        <v>1</v>
      </c>
      <c r="BX106" s="2991">
        <f t="shared" si="258"/>
        <v>1</v>
      </c>
      <c r="BY106" s="1682">
        <f t="shared" si="259"/>
        <v>0.5</v>
      </c>
      <c r="BZ106" s="3151"/>
      <c r="CA106" s="6742">
        <v>2</v>
      </c>
      <c r="CB106" s="6743">
        <v>2</v>
      </c>
      <c r="CC106" s="2230">
        <v>1</v>
      </c>
      <c r="CD106" s="2230">
        <v>1</v>
      </c>
      <c r="CE106" s="2359">
        <f t="shared" si="409"/>
        <v>0</v>
      </c>
      <c r="CF106" s="2247">
        <f>CD106/CC106</f>
        <v>1</v>
      </c>
      <c r="CG106" s="2256">
        <f>CD106</f>
        <v>1</v>
      </c>
      <c r="CH106" s="2387">
        <f t="shared" si="412"/>
        <v>1</v>
      </c>
      <c r="CI106" s="2247">
        <f>CG106/CA106</f>
        <v>0.5</v>
      </c>
      <c r="CJ106" s="7516"/>
      <c r="CK106" s="143"/>
      <c r="CM106" s="1744">
        <v>1</v>
      </c>
      <c r="CN106" s="2021">
        <v>0</v>
      </c>
      <c r="CO106" s="1926">
        <v>0</v>
      </c>
      <c r="CP106" s="1729"/>
      <c r="CQ106" s="1729"/>
      <c r="CR106" s="1729"/>
      <c r="CS106" s="1729"/>
      <c r="CT106" s="1729"/>
      <c r="CU106" s="1729"/>
      <c r="CV106" s="1729"/>
      <c r="CW106" s="1729"/>
      <c r="CX106" s="1729"/>
      <c r="CY106" s="6300">
        <v>2</v>
      </c>
      <c r="CZ106" s="6301">
        <v>2</v>
      </c>
      <c r="DA106" s="4692">
        <v>0</v>
      </c>
      <c r="DB106" s="4692">
        <v>0</v>
      </c>
      <c r="DC106" s="4513">
        <f>DB106-DA106</f>
        <v>0</v>
      </c>
      <c r="DD106" s="4514" t="e">
        <f>DB106/DA106</f>
        <v>#DIV/0!</v>
      </c>
      <c r="DE106" s="4679">
        <f t="shared" si="267"/>
        <v>2</v>
      </c>
      <c r="DF106" s="4106">
        <f t="shared" si="416"/>
        <v>0</v>
      </c>
      <c r="DG106" s="1682">
        <f>DE106/CY106</f>
        <v>1</v>
      </c>
      <c r="DH106" s="6302">
        <v>2</v>
      </c>
      <c r="DI106" s="6303">
        <v>2</v>
      </c>
      <c r="DJ106" s="4657">
        <v>0</v>
      </c>
      <c r="DK106" s="4657">
        <v>0</v>
      </c>
      <c r="DL106" s="4701">
        <f t="shared" si="418"/>
        <v>0</v>
      </c>
      <c r="DM106" s="4702" t="e">
        <f t="shared" si="472"/>
        <v>#DIV/0!</v>
      </c>
      <c r="DN106" s="4429">
        <f t="shared" si="420"/>
        <v>2</v>
      </c>
      <c r="DO106" s="4106">
        <f t="shared" si="421"/>
        <v>0</v>
      </c>
      <c r="DP106" s="1682">
        <f>DN106/DH106</f>
        <v>1</v>
      </c>
      <c r="DQ106" s="6304">
        <v>2</v>
      </c>
      <c r="DR106" s="6305">
        <v>2</v>
      </c>
      <c r="DS106" s="4661">
        <v>0</v>
      </c>
      <c r="DT106" s="4661">
        <v>0</v>
      </c>
      <c r="DU106" s="4704">
        <f t="shared" si="422"/>
        <v>0</v>
      </c>
      <c r="DV106" s="4698">
        <v>0</v>
      </c>
      <c r="DW106" s="4651">
        <f t="shared" si="424"/>
        <v>2</v>
      </c>
      <c r="DX106" s="4106">
        <f t="shared" si="425"/>
        <v>0</v>
      </c>
      <c r="DY106" s="1682">
        <f>DW106/DQ106</f>
        <v>1</v>
      </c>
      <c r="DZ106" s="6300">
        <v>2</v>
      </c>
      <c r="EA106" s="6301">
        <v>2</v>
      </c>
      <c r="EB106" s="3247">
        <v>1</v>
      </c>
      <c r="EC106" s="3247">
        <v>1</v>
      </c>
      <c r="ED106" s="3227">
        <f>EC106-EB106</f>
        <v>0</v>
      </c>
      <c r="EE106" s="1748">
        <f>EC106/EB106</f>
        <v>1</v>
      </c>
      <c r="EF106" s="3277">
        <f t="shared" si="429"/>
        <v>2</v>
      </c>
      <c r="EG106" s="1739">
        <f t="shared" si="430"/>
        <v>0</v>
      </c>
      <c r="EH106" s="1748">
        <f>EF106/DZ106</f>
        <v>1</v>
      </c>
      <c r="EI106" s="6302">
        <v>2</v>
      </c>
      <c r="EJ106" s="6303">
        <v>2</v>
      </c>
      <c r="EK106" s="3358">
        <v>0</v>
      </c>
      <c r="EL106" s="3358">
        <v>0</v>
      </c>
      <c r="EM106" s="3227">
        <f t="shared" si="432"/>
        <v>0</v>
      </c>
      <c r="EN106" s="1748">
        <v>0</v>
      </c>
      <c r="EO106" s="3363">
        <f t="shared" si="434"/>
        <v>2</v>
      </c>
      <c r="EP106" s="1739">
        <f t="shared" si="435"/>
        <v>0</v>
      </c>
      <c r="EQ106" s="1748">
        <f>EO106/EI106</f>
        <v>1</v>
      </c>
      <c r="ER106" s="6304">
        <v>2</v>
      </c>
      <c r="ES106" s="6305">
        <v>2</v>
      </c>
      <c r="ET106" s="3829">
        <v>0</v>
      </c>
      <c r="EU106" s="3829">
        <v>0</v>
      </c>
      <c r="EV106" s="1739">
        <f t="shared" si="436"/>
        <v>0</v>
      </c>
      <c r="EW106" s="1748">
        <v>0</v>
      </c>
      <c r="EX106" s="3621">
        <f t="shared" si="438"/>
        <v>2</v>
      </c>
      <c r="EY106" s="1739">
        <f t="shared" si="439"/>
        <v>0</v>
      </c>
      <c r="EZ106" s="1748">
        <f>EX106/ER106</f>
        <v>1</v>
      </c>
      <c r="FA106" s="6742">
        <v>2</v>
      </c>
      <c r="FB106" s="6743">
        <v>2</v>
      </c>
      <c r="FC106" s="2495">
        <v>0</v>
      </c>
      <c r="FD106" s="2495">
        <v>0</v>
      </c>
      <c r="FE106" s="1739">
        <f>FD106-FC106</f>
        <v>0</v>
      </c>
      <c r="FF106" s="1748" t="e">
        <f>FD106/FC106</f>
        <v>#DIV/0!</v>
      </c>
      <c r="FG106" s="1749">
        <f t="shared" si="443"/>
        <v>1</v>
      </c>
      <c r="FH106" s="1739">
        <f t="shared" si="444"/>
        <v>1</v>
      </c>
      <c r="FI106" s="1748">
        <f>FG106/FA106</f>
        <v>0.5</v>
      </c>
      <c r="FJ106" s="6742">
        <v>2</v>
      </c>
      <c r="FK106" s="6743">
        <v>2</v>
      </c>
      <c r="FL106" s="2495">
        <v>0</v>
      </c>
      <c r="FM106" s="2495">
        <v>0</v>
      </c>
      <c r="FN106" s="1739">
        <f t="shared" si="446"/>
        <v>0</v>
      </c>
      <c r="FO106" s="1748">
        <v>0</v>
      </c>
      <c r="FP106" s="1702">
        <f t="shared" si="448"/>
        <v>1</v>
      </c>
      <c r="FQ106" s="1739">
        <f t="shared" si="370"/>
        <v>1</v>
      </c>
      <c r="FR106" s="1748">
        <f>FP106/FJ106</f>
        <v>0.5</v>
      </c>
      <c r="FS106" s="6742">
        <v>2</v>
      </c>
      <c r="FT106" s="6743">
        <v>2</v>
      </c>
      <c r="FU106" s="2495">
        <v>0</v>
      </c>
      <c r="FV106" s="2495">
        <v>0</v>
      </c>
      <c r="FW106" s="1739">
        <f t="shared" si="449"/>
        <v>0</v>
      </c>
      <c r="FX106" s="1748">
        <v>0</v>
      </c>
      <c r="FY106" s="1733">
        <f t="shared" si="451"/>
        <v>1</v>
      </c>
      <c r="FZ106" s="1739">
        <f t="shared" si="452"/>
        <v>1</v>
      </c>
      <c r="GA106" s="1748">
        <f>FY106/FS106</f>
        <v>0.5</v>
      </c>
      <c r="GB106" s="3169">
        <f t="shared" si="454"/>
        <v>0.5</v>
      </c>
      <c r="GC106" s="2219">
        <v>0</v>
      </c>
      <c r="GD106" s="1895">
        <v>1</v>
      </c>
      <c r="GE106" s="2131" t="s">
        <v>61</v>
      </c>
      <c r="GF106" s="2131" t="s">
        <v>62</v>
      </c>
      <c r="GG106" s="2105" t="s">
        <v>17</v>
      </c>
      <c r="GH106" s="2105" t="s">
        <v>16</v>
      </c>
      <c r="GI106" s="2105" t="s">
        <v>16</v>
      </c>
      <c r="GJ106" s="2105" t="s">
        <v>19</v>
      </c>
      <c r="GK106" s="2105" t="s">
        <v>16</v>
      </c>
      <c r="GL106" s="2172">
        <v>2</v>
      </c>
      <c r="GM106" s="339" t="s">
        <v>816</v>
      </c>
      <c r="GN106" s="271" t="s">
        <v>836</v>
      </c>
      <c r="GO106" s="340">
        <v>2</v>
      </c>
      <c r="GP106" s="341">
        <v>1</v>
      </c>
      <c r="GQ106" s="2086">
        <v>1</v>
      </c>
      <c r="GR106" s="2086">
        <v>0</v>
      </c>
      <c r="GS106" s="1895">
        <v>1</v>
      </c>
      <c r="GT106" s="2086">
        <v>1</v>
      </c>
      <c r="GU106" s="2086">
        <v>1</v>
      </c>
      <c r="GV106" s="1895">
        <v>0.5</v>
      </c>
    </row>
    <row r="107" spans="1:204" ht="60.75" customHeight="1" x14ac:dyDescent="0.25">
      <c r="B107" s="7199"/>
      <c r="C107" s="7154"/>
      <c r="D107" s="7147"/>
      <c r="E107" s="7154"/>
      <c r="F107" s="7223"/>
      <c r="G107" s="7223"/>
      <c r="H107" s="7144"/>
      <c r="I107" s="7144"/>
      <c r="J107" s="5707"/>
      <c r="K107" s="5707"/>
      <c r="L107" s="5707"/>
      <c r="M107" s="5707"/>
      <c r="N107" s="5707"/>
      <c r="O107" s="5707"/>
      <c r="P107" s="5698"/>
      <c r="Q107" s="5698"/>
      <c r="R107" s="5704"/>
      <c r="S107" s="5698"/>
      <c r="T107" s="5698"/>
      <c r="U107" s="7116"/>
      <c r="V107" s="5698"/>
      <c r="W107" s="5695"/>
      <c r="X107" s="5692"/>
      <c r="Y107" s="2173">
        <v>3</v>
      </c>
      <c r="Z107" s="5436" t="s">
        <v>817</v>
      </c>
      <c r="AA107" s="5523" t="s">
        <v>837</v>
      </c>
      <c r="AB107" s="5525">
        <v>16800</v>
      </c>
      <c r="AC107" s="341">
        <v>4200</v>
      </c>
      <c r="AD107" s="342">
        <f t="shared" si="491"/>
        <v>0.25</v>
      </c>
      <c r="AE107" s="341">
        <v>4200</v>
      </c>
      <c r="AF107" s="343">
        <f t="shared" si="492"/>
        <v>0.25</v>
      </c>
      <c r="AG107" s="195">
        <v>4200</v>
      </c>
      <c r="AH107" s="192">
        <f t="shared" si="493"/>
        <v>0.25</v>
      </c>
      <c r="AI107" s="195">
        <v>4200</v>
      </c>
      <c r="AJ107" s="192">
        <f t="shared" si="494"/>
        <v>0.25</v>
      </c>
      <c r="AK107" s="199">
        <f t="shared" si="495"/>
        <v>1</v>
      </c>
      <c r="AL107" s="2274">
        <v>3</v>
      </c>
      <c r="AM107" s="1622" t="s">
        <v>3424</v>
      </c>
      <c r="AN107" s="1622" t="s">
        <v>3425</v>
      </c>
      <c r="AO107" s="1622" t="s">
        <v>3440</v>
      </c>
      <c r="AP107" s="1622" t="s">
        <v>3439</v>
      </c>
      <c r="AQ107" s="1620">
        <v>100</v>
      </c>
      <c r="AR107" s="1622" t="s">
        <v>837</v>
      </c>
      <c r="AS107" s="1219" t="s">
        <v>1579</v>
      </c>
      <c r="AT107" s="2279"/>
      <c r="AU107" s="1380" t="s">
        <v>1704</v>
      </c>
      <c r="AV107" s="6521">
        <v>16800</v>
      </c>
      <c r="AW107" s="6522"/>
      <c r="AX107" s="4431">
        <f t="shared" si="393"/>
        <v>4200</v>
      </c>
      <c r="AY107" s="4431">
        <f t="shared" si="394"/>
        <v>4200</v>
      </c>
      <c r="AZ107" s="4411">
        <f t="shared" si="395"/>
        <v>0</v>
      </c>
      <c r="BA107" s="4707">
        <f t="shared" si="396"/>
        <v>1</v>
      </c>
      <c r="BB107" s="4253">
        <f t="shared" si="397"/>
        <v>16800</v>
      </c>
      <c r="BC107" s="4104">
        <f t="shared" si="398"/>
        <v>0</v>
      </c>
      <c r="BD107" s="1682">
        <f t="shared" si="399"/>
        <v>1</v>
      </c>
      <c r="BE107" s="4713">
        <f t="shared" si="400"/>
        <v>0</v>
      </c>
      <c r="BF107" s="6626">
        <v>16800</v>
      </c>
      <c r="BG107" s="6627"/>
      <c r="BH107" s="3782">
        <f t="shared" si="311"/>
        <v>4200</v>
      </c>
      <c r="BI107" s="3782">
        <f t="shared" si="401"/>
        <v>4200</v>
      </c>
      <c r="BJ107" s="4061">
        <f t="shared" si="402"/>
        <v>0</v>
      </c>
      <c r="BK107" s="4074">
        <f t="shared" si="403"/>
        <v>1</v>
      </c>
      <c r="BL107" s="3831">
        <f t="shared" si="404"/>
        <v>12600</v>
      </c>
      <c r="BM107" s="3122">
        <f t="shared" si="405"/>
        <v>4200</v>
      </c>
      <c r="BN107" s="1682">
        <f t="shared" si="406"/>
        <v>0.75</v>
      </c>
      <c r="BO107" s="3695">
        <f t="shared" si="407"/>
        <v>0</v>
      </c>
      <c r="BP107" s="3494"/>
      <c r="BQ107" s="6742">
        <v>16800</v>
      </c>
      <c r="BR107" s="6743"/>
      <c r="BS107" s="2576">
        <f t="shared" si="496"/>
        <v>4200</v>
      </c>
      <c r="BT107" s="2576">
        <f t="shared" si="497"/>
        <v>4200</v>
      </c>
      <c r="BU107" s="2987">
        <f t="shared" si="255"/>
        <v>0</v>
      </c>
      <c r="BV107" s="1682">
        <f t="shared" si="256"/>
        <v>1</v>
      </c>
      <c r="BW107" s="2765">
        <f t="shared" si="314"/>
        <v>8400</v>
      </c>
      <c r="BX107" s="2991">
        <f t="shared" si="258"/>
        <v>8400</v>
      </c>
      <c r="BY107" s="1682">
        <f t="shared" si="259"/>
        <v>0.5</v>
      </c>
      <c r="BZ107" s="3151"/>
      <c r="CA107" s="6742">
        <v>16800</v>
      </c>
      <c r="CB107" s="6743"/>
      <c r="CC107" s="2230">
        <v>4200</v>
      </c>
      <c r="CD107" s="2230">
        <v>4200</v>
      </c>
      <c r="CE107" s="2359">
        <f t="shared" si="409"/>
        <v>0</v>
      </c>
      <c r="CF107" s="2247">
        <f>CD107/CC107</f>
        <v>1</v>
      </c>
      <c r="CG107" s="2256">
        <f>CD107</f>
        <v>4200</v>
      </c>
      <c r="CH107" s="2387">
        <f t="shared" si="412"/>
        <v>12600</v>
      </c>
      <c r="CI107" s="2247">
        <f>CG107/CA107</f>
        <v>0.25</v>
      </c>
      <c r="CJ107" s="7516"/>
      <c r="CK107" s="143"/>
      <c r="CM107" s="1744">
        <f>+'[1]PbRM-02a'!BM110/3</f>
        <v>0</v>
      </c>
      <c r="CN107" s="2021">
        <v>1400</v>
      </c>
      <c r="CO107" s="1926">
        <v>1400</v>
      </c>
      <c r="CP107" s="1729"/>
      <c r="CQ107" s="1729"/>
      <c r="CR107" s="1729"/>
      <c r="CS107" s="1729"/>
      <c r="CT107" s="1729"/>
      <c r="CU107" s="1729"/>
      <c r="CV107" s="1729"/>
      <c r="CW107" s="1729"/>
      <c r="CX107" s="1729"/>
      <c r="CY107" s="6300">
        <v>16800</v>
      </c>
      <c r="CZ107" s="6301"/>
      <c r="DA107" s="4692">
        <v>1400</v>
      </c>
      <c r="DB107" s="4692">
        <v>1400</v>
      </c>
      <c r="DC107" s="4513">
        <f>DB107-DA107</f>
        <v>0</v>
      </c>
      <c r="DD107" s="4514">
        <f>DB107/DA107</f>
        <v>1</v>
      </c>
      <c r="DE107" s="4679">
        <f t="shared" si="267"/>
        <v>14000</v>
      </c>
      <c r="DF107" s="4106">
        <f t="shared" si="416"/>
        <v>2800</v>
      </c>
      <c r="DG107" s="1682">
        <f>DE107/CY107</f>
        <v>0.83333333333333337</v>
      </c>
      <c r="DH107" s="6302">
        <v>16800</v>
      </c>
      <c r="DI107" s="6303"/>
      <c r="DJ107" s="4657">
        <v>1400</v>
      </c>
      <c r="DK107" s="4657">
        <v>1400</v>
      </c>
      <c r="DL107" s="4701">
        <f t="shared" si="418"/>
        <v>0</v>
      </c>
      <c r="DM107" s="4702">
        <f t="shared" si="472"/>
        <v>1</v>
      </c>
      <c r="DN107" s="4429">
        <f t="shared" si="420"/>
        <v>15400</v>
      </c>
      <c r="DO107" s="4106">
        <f t="shared" si="421"/>
        <v>1400</v>
      </c>
      <c r="DP107" s="1682">
        <f>DN107/DH107</f>
        <v>0.91666666666666663</v>
      </c>
      <c r="DQ107" s="6304">
        <v>16800</v>
      </c>
      <c r="DR107" s="6305"/>
      <c r="DS107" s="4661">
        <v>1400</v>
      </c>
      <c r="DT107" s="4661">
        <v>1400</v>
      </c>
      <c r="DU107" s="4704">
        <f t="shared" si="422"/>
        <v>0</v>
      </c>
      <c r="DV107" s="4698">
        <f>DT107/DS107</f>
        <v>1</v>
      </c>
      <c r="DW107" s="4651">
        <f t="shared" si="424"/>
        <v>16800</v>
      </c>
      <c r="DX107" s="4106">
        <f t="shared" si="425"/>
        <v>0</v>
      </c>
      <c r="DY107" s="1682">
        <f>DW107/DQ107</f>
        <v>1</v>
      </c>
      <c r="DZ107" s="6300">
        <v>16800</v>
      </c>
      <c r="EA107" s="6301"/>
      <c r="EB107" s="3247">
        <v>1400</v>
      </c>
      <c r="EC107" s="3247">
        <v>1400</v>
      </c>
      <c r="ED107" s="3227">
        <f>EC107-EB107</f>
        <v>0</v>
      </c>
      <c r="EE107" s="1748">
        <f>EC107/EB107</f>
        <v>1</v>
      </c>
      <c r="EF107" s="3277">
        <f t="shared" si="429"/>
        <v>9800</v>
      </c>
      <c r="EG107" s="1739">
        <f t="shared" si="430"/>
        <v>7000</v>
      </c>
      <c r="EH107" s="1748">
        <f>EF107/DZ107</f>
        <v>0.58333333333333337</v>
      </c>
      <c r="EI107" s="6302">
        <v>16800</v>
      </c>
      <c r="EJ107" s="6303"/>
      <c r="EK107" s="3358">
        <v>1400</v>
      </c>
      <c r="EL107" s="3358">
        <v>1400</v>
      </c>
      <c r="EM107" s="3227">
        <f t="shared" si="432"/>
        <v>0</v>
      </c>
      <c r="EN107" s="1748">
        <f>EL107/EK107</f>
        <v>1</v>
      </c>
      <c r="EO107" s="3363">
        <f t="shared" si="434"/>
        <v>11200</v>
      </c>
      <c r="EP107" s="1739">
        <f t="shared" si="435"/>
        <v>5600</v>
      </c>
      <c r="EQ107" s="1748">
        <f>EO107/EI107</f>
        <v>0.66666666666666663</v>
      </c>
      <c r="ER107" s="6304">
        <v>16800</v>
      </c>
      <c r="ES107" s="6305"/>
      <c r="ET107" s="3829">
        <v>1400</v>
      </c>
      <c r="EU107" s="3829">
        <v>1400</v>
      </c>
      <c r="EV107" s="1739">
        <f t="shared" si="436"/>
        <v>0</v>
      </c>
      <c r="EW107" s="1748">
        <f>EU107/ET107</f>
        <v>1</v>
      </c>
      <c r="EX107" s="3621">
        <f t="shared" si="438"/>
        <v>12600</v>
      </c>
      <c r="EY107" s="1739">
        <f t="shared" si="439"/>
        <v>4200</v>
      </c>
      <c r="EZ107" s="1748">
        <f>EX107/ER107</f>
        <v>0.75</v>
      </c>
      <c r="FA107" s="6742">
        <v>16800</v>
      </c>
      <c r="FB107" s="6743"/>
      <c r="FC107" s="2495">
        <v>1400</v>
      </c>
      <c r="FD107" s="2495">
        <v>1400</v>
      </c>
      <c r="FE107" s="1739">
        <f>FD107-FC107</f>
        <v>0</v>
      </c>
      <c r="FF107" s="1748">
        <f>FD107/FC107</f>
        <v>1</v>
      </c>
      <c r="FG107" s="1749">
        <f t="shared" si="443"/>
        <v>5600</v>
      </c>
      <c r="FH107" s="1739">
        <f t="shared" si="444"/>
        <v>11200</v>
      </c>
      <c r="FI107" s="1748">
        <f>FG107/FA107</f>
        <v>0.33333333333333331</v>
      </c>
      <c r="FJ107" s="6742">
        <v>16800</v>
      </c>
      <c r="FK107" s="6743"/>
      <c r="FL107" s="2495">
        <v>1400</v>
      </c>
      <c r="FM107" s="2495">
        <v>1400</v>
      </c>
      <c r="FN107" s="1739">
        <f t="shared" si="446"/>
        <v>0</v>
      </c>
      <c r="FO107" s="1748">
        <f>FM107/FL107</f>
        <v>1</v>
      </c>
      <c r="FP107" s="1702">
        <f t="shared" si="448"/>
        <v>7000</v>
      </c>
      <c r="FQ107" s="1739">
        <f t="shared" si="370"/>
        <v>9800</v>
      </c>
      <c r="FR107" s="1748">
        <f>FP107/FJ107</f>
        <v>0.41666666666666669</v>
      </c>
      <c r="FS107" s="6742">
        <v>16800</v>
      </c>
      <c r="FT107" s="6743"/>
      <c r="FU107" s="2495">
        <v>1400</v>
      </c>
      <c r="FV107" s="2495">
        <v>1400</v>
      </c>
      <c r="FW107" s="1739">
        <f t="shared" si="449"/>
        <v>0</v>
      </c>
      <c r="FX107" s="1748">
        <f>FV107/FU107</f>
        <v>1</v>
      </c>
      <c r="FY107" s="1733">
        <f t="shared" si="451"/>
        <v>8400</v>
      </c>
      <c r="FZ107" s="1739">
        <f t="shared" si="452"/>
        <v>8400</v>
      </c>
      <c r="GA107" s="1748">
        <f>FY107/FS107</f>
        <v>0.5</v>
      </c>
      <c r="GB107" s="3169">
        <f t="shared" si="454"/>
        <v>8.333333333333337E-2</v>
      </c>
      <c r="GC107" s="2219">
        <v>0</v>
      </c>
      <c r="GD107" s="1895">
        <v>1</v>
      </c>
      <c r="GE107" s="2131" t="s">
        <v>61</v>
      </c>
      <c r="GF107" s="2131" t="s">
        <v>62</v>
      </c>
      <c r="GG107" s="2105" t="s">
        <v>17</v>
      </c>
      <c r="GH107" s="2105" t="s">
        <v>16</v>
      </c>
      <c r="GI107" s="2105" t="s">
        <v>16</v>
      </c>
      <c r="GJ107" s="2105" t="s">
        <v>19</v>
      </c>
      <c r="GK107" s="2105" t="s">
        <v>16</v>
      </c>
      <c r="GL107" s="2173">
        <v>3</v>
      </c>
      <c r="GM107" s="345" t="s">
        <v>817</v>
      </c>
      <c r="GN107" s="271" t="s">
        <v>837</v>
      </c>
      <c r="GO107" s="346">
        <v>16800</v>
      </c>
      <c r="GP107" s="341">
        <v>4200</v>
      </c>
      <c r="GQ107" s="2086">
        <v>4200</v>
      </c>
      <c r="GR107" s="2086">
        <v>0</v>
      </c>
      <c r="GS107" s="1895">
        <v>1</v>
      </c>
      <c r="GT107" s="2086">
        <v>4200</v>
      </c>
      <c r="GU107" s="2086">
        <v>12600</v>
      </c>
      <c r="GV107" s="1895">
        <v>0.25</v>
      </c>
    </row>
    <row r="108" spans="1:204" ht="64.5" customHeight="1" x14ac:dyDescent="0.25">
      <c r="B108" s="7199"/>
      <c r="C108" s="7154"/>
      <c r="D108" s="7147"/>
      <c r="E108" s="7154"/>
      <c r="F108" s="7223"/>
      <c r="G108" s="7223"/>
      <c r="H108" s="7144"/>
      <c r="I108" s="7144"/>
      <c r="J108" s="5707"/>
      <c r="K108" s="5707"/>
      <c r="L108" s="5707"/>
      <c r="M108" s="5707"/>
      <c r="N108" s="5707"/>
      <c r="O108" s="5707"/>
      <c r="P108" s="5698"/>
      <c r="Q108" s="5698"/>
      <c r="R108" s="5704"/>
      <c r="S108" s="5698"/>
      <c r="T108" s="5698"/>
      <c r="U108" s="7116"/>
      <c r="V108" s="5698"/>
      <c r="W108" s="5695"/>
      <c r="X108" s="5692"/>
      <c r="Y108" s="2173">
        <v>4</v>
      </c>
      <c r="Z108" s="5435" t="s">
        <v>818</v>
      </c>
      <c r="AA108" s="5523" t="s">
        <v>838</v>
      </c>
      <c r="AB108" s="5525">
        <v>2</v>
      </c>
      <c r="AC108" s="341">
        <v>1</v>
      </c>
      <c r="AD108" s="342">
        <f t="shared" si="491"/>
        <v>0.5</v>
      </c>
      <c r="AE108" s="341">
        <v>0</v>
      </c>
      <c r="AF108" s="343">
        <f t="shared" si="492"/>
        <v>0</v>
      </c>
      <c r="AG108" s="195">
        <v>1</v>
      </c>
      <c r="AH108" s="192">
        <f t="shared" si="493"/>
        <v>0.5</v>
      </c>
      <c r="AI108" s="195">
        <v>0</v>
      </c>
      <c r="AJ108" s="192">
        <f t="shared" si="494"/>
        <v>0</v>
      </c>
      <c r="AK108" s="199">
        <f t="shared" si="495"/>
        <v>1</v>
      </c>
      <c r="AL108" s="2274">
        <v>4</v>
      </c>
      <c r="AM108" s="1622" t="s">
        <v>3426</v>
      </c>
      <c r="AN108" s="1622" t="s">
        <v>3428</v>
      </c>
      <c r="AO108" s="1622" t="s">
        <v>3427</v>
      </c>
      <c r="AP108" s="1622" t="s">
        <v>3438</v>
      </c>
      <c r="AQ108" s="1620">
        <v>100</v>
      </c>
      <c r="AR108" s="1622" t="s">
        <v>836</v>
      </c>
      <c r="AS108" s="1219" t="s">
        <v>1579</v>
      </c>
      <c r="AT108" s="2279"/>
      <c r="AU108" s="1380" t="s">
        <v>1704</v>
      </c>
      <c r="AV108" s="6521">
        <v>2</v>
      </c>
      <c r="AW108" s="6522"/>
      <c r="AX108" s="4431">
        <f t="shared" si="393"/>
        <v>0</v>
      </c>
      <c r="AY108" s="4431">
        <f t="shared" si="394"/>
        <v>0</v>
      </c>
      <c r="AZ108" s="4411">
        <f t="shared" si="395"/>
        <v>0</v>
      </c>
      <c r="BA108" s="4707" t="e">
        <f t="shared" si="396"/>
        <v>#DIV/0!</v>
      </c>
      <c r="BB108" s="4253">
        <f t="shared" si="397"/>
        <v>2</v>
      </c>
      <c r="BC108" s="4104">
        <f t="shared" si="398"/>
        <v>0</v>
      </c>
      <c r="BD108" s="1682">
        <f t="shared" si="399"/>
        <v>1</v>
      </c>
      <c r="BE108" s="4713">
        <f t="shared" si="400"/>
        <v>0</v>
      </c>
      <c r="BF108" s="6626">
        <v>2</v>
      </c>
      <c r="BG108" s="6627"/>
      <c r="BH108" s="3782">
        <f t="shared" si="311"/>
        <v>1</v>
      </c>
      <c r="BI108" s="3782">
        <f t="shared" si="401"/>
        <v>1</v>
      </c>
      <c r="BJ108" s="4061">
        <f t="shared" si="402"/>
        <v>0</v>
      </c>
      <c r="BK108" s="4074">
        <f t="shared" si="403"/>
        <v>1</v>
      </c>
      <c r="BL108" s="3831">
        <f t="shared" si="404"/>
        <v>2</v>
      </c>
      <c r="BM108" s="3122">
        <f t="shared" si="405"/>
        <v>0</v>
      </c>
      <c r="BN108" s="1682">
        <f t="shared" si="406"/>
        <v>1</v>
      </c>
      <c r="BO108" s="3695">
        <f t="shared" si="407"/>
        <v>0</v>
      </c>
      <c r="BP108" s="3494"/>
      <c r="BQ108" s="6742">
        <v>2</v>
      </c>
      <c r="BR108" s="6743"/>
      <c r="BS108" s="2576">
        <f t="shared" si="496"/>
        <v>0</v>
      </c>
      <c r="BT108" s="2576">
        <f t="shared" si="497"/>
        <v>0</v>
      </c>
      <c r="BU108" s="2987">
        <f t="shared" si="255"/>
        <v>0</v>
      </c>
      <c r="BV108" s="1682" t="e">
        <f t="shared" si="256"/>
        <v>#DIV/0!</v>
      </c>
      <c r="BW108" s="2765">
        <f t="shared" si="314"/>
        <v>1</v>
      </c>
      <c r="BX108" s="2991">
        <f t="shared" si="258"/>
        <v>1</v>
      </c>
      <c r="BY108" s="1682">
        <f t="shared" si="259"/>
        <v>0.5</v>
      </c>
      <c r="BZ108" s="3151"/>
      <c r="CA108" s="6742">
        <v>2</v>
      </c>
      <c r="CB108" s="6743"/>
      <c r="CC108" s="2230">
        <v>1</v>
      </c>
      <c r="CD108" s="2230">
        <v>1</v>
      </c>
      <c r="CE108" s="2359">
        <f t="shared" si="409"/>
        <v>0</v>
      </c>
      <c r="CF108" s="2247">
        <f t="shared" ref="CF108:CF109" si="498">CD108/CC108</f>
        <v>1</v>
      </c>
      <c r="CG108" s="2256">
        <f t="shared" ref="CG108:CG171" si="499">CD108</f>
        <v>1</v>
      </c>
      <c r="CH108" s="2387">
        <f t="shared" si="412"/>
        <v>1</v>
      </c>
      <c r="CI108" s="2247">
        <f t="shared" ref="CI108:CI171" si="500">CG108/CA108</f>
        <v>0.5</v>
      </c>
      <c r="CJ108" s="7516"/>
      <c r="CM108" s="2025">
        <v>1</v>
      </c>
      <c r="CN108" s="2026">
        <v>0</v>
      </c>
      <c r="CO108" s="2026">
        <v>0</v>
      </c>
      <c r="CP108" s="1729"/>
      <c r="CQ108" s="1729"/>
      <c r="CR108" s="1729"/>
      <c r="CS108" s="1729"/>
      <c r="CT108" s="1729"/>
      <c r="CU108" s="1729"/>
      <c r="CV108" s="1729"/>
      <c r="CW108" s="1729"/>
      <c r="CX108" s="1729"/>
      <c r="CY108" s="6300">
        <v>2</v>
      </c>
      <c r="CZ108" s="6301"/>
      <c r="DA108" s="4692">
        <v>0</v>
      </c>
      <c r="DB108" s="4692">
        <v>0</v>
      </c>
      <c r="DC108" s="4513">
        <f t="shared" ref="DC108:DC167" si="501">DB108-DA108</f>
        <v>0</v>
      </c>
      <c r="DD108" s="4514" t="e">
        <f t="shared" ref="DD108:DD143" si="502">DB108/DA108</f>
        <v>#DIV/0!</v>
      </c>
      <c r="DE108" s="4679">
        <f t="shared" si="267"/>
        <v>2</v>
      </c>
      <c r="DF108" s="4106">
        <f t="shared" si="416"/>
        <v>0</v>
      </c>
      <c r="DG108" s="1682">
        <f t="shared" ref="DG108:DG167" si="503">DE108/CY108</f>
        <v>1</v>
      </c>
      <c r="DH108" s="6302">
        <v>2</v>
      </c>
      <c r="DI108" s="6303"/>
      <c r="DJ108" s="4657">
        <v>0</v>
      </c>
      <c r="DK108" s="4657">
        <v>0</v>
      </c>
      <c r="DL108" s="4701">
        <f t="shared" si="418"/>
        <v>0</v>
      </c>
      <c r="DM108" s="4702" t="e">
        <f t="shared" si="472"/>
        <v>#DIV/0!</v>
      </c>
      <c r="DN108" s="4429">
        <f t="shared" si="420"/>
        <v>2</v>
      </c>
      <c r="DO108" s="4106">
        <f t="shared" si="421"/>
        <v>0</v>
      </c>
      <c r="DP108" s="1682">
        <f t="shared" ref="DP108:DP167" si="504">DN108/DH108</f>
        <v>1</v>
      </c>
      <c r="DQ108" s="6304">
        <v>2</v>
      </c>
      <c r="DR108" s="6305"/>
      <c r="DS108" s="4661">
        <v>0</v>
      </c>
      <c r="DT108" s="4661">
        <v>0</v>
      </c>
      <c r="DU108" s="4704">
        <f t="shared" si="422"/>
        <v>0</v>
      </c>
      <c r="DV108" s="4698">
        <v>0</v>
      </c>
      <c r="DW108" s="4651">
        <f t="shared" si="424"/>
        <v>2</v>
      </c>
      <c r="DX108" s="4106">
        <f t="shared" si="425"/>
        <v>0</v>
      </c>
      <c r="DY108" s="1682">
        <f t="shared" ref="DY108:DY167" si="505">DW108/DQ108</f>
        <v>1</v>
      </c>
      <c r="DZ108" s="6300">
        <v>2</v>
      </c>
      <c r="EA108" s="6301"/>
      <c r="EB108" s="3247">
        <v>1</v>
      </c>
      <c r="EC108" s="3247">
        <v>1</v>
      </c>
      <c r="ED108" s="3227">
        <f t="shared" ref="ED108:ED172" si="506">EC108-EB108</f>
        <v>0</v>
      </c>
      <c r="EE108" s="1748">
        <f t="shared" ref="EE108:EE143" si="507">EC108/EB108</f>
        <v>1</v>
      </c>
      <c r="EF108" s="3277">
        <f t="shared" si="429"/>
        <v>2</v>
      </c>
      <c r="EG108" s="1739">
        <f t="shared" si="430"/>
        <v>0</v>
      </c>
      <c r="EH108" s="1748">
        <f t="shared" ref="EH108:EH171" si="508">EF108/DZ108</f>
        <v>1</v>
      </c>
      <c r="EI108" s="6302">
        <v>2</v>
      </c>
      <c r="EJ108" s="6303"/>
      <c r="EK108" s="3358">
        <v>0</v>
      </c>
      <c r="EL108" s="3358">
        <v>0</v>
      </c>
      <c r="EM108" s="3227">
        <f t="shared" si="432"/>
        <v>0</v>
      </c>
      <c r="EN108" s="1748">
        <v>0</v>
      </c>
      <c r="EO108" s="3363">
        <f t="shared" si="434"/>
        <v>2</v>
      </c>
      <c r="EP108" s="1739">
        <f t="shared" si="435"/>
        <v>0</v>
      </c>
      <c r="EQ108" s="1748">
        <f t="shared" ref="EQ108:EQ172" si="509">EO108/EI108</f>
        <v>1</v>
      </c>
      <c r="ER108" s="6304">
        <v>2</v>
      </c>
      <c r="ES108" s="6305"/>
      <c r="ET108" s="3829">
        <v>0</v>
      </c>
      <c r="EU108" s="3829">
        <v>0</v>
      </c>
      <c r="EV108" s="1739">
        <f t="shared" si="436"/>
        <v>0</v>
      </c>
      <c r="EW108" s="1748">
        <v>0</v>
      </c>
      <c r="EX108" s="3621">
        <f t="shared" si="438"/>
        <v>2</v>
      </c>
      <c r="EY108" s="1739">
        <f t="shared" si="439"/>
        <v>0</v>
      </c>
      <c r="EZ108" s="1748">
        <f t="shared" ref="EZ108:EZ172" si="510">EX108/ER108</f>
        <v>1</v>
      </c>
      <c r="FA108" s="6742">
        <v>2</v>
      </c>
      <c r="FB108" s="6743"/>
      <c r="FC108" s="2495">
        <v>0</v>
      </c>
      <c r="FD108" s="2495">
        <v>0</v>
      </c>
      <c r="FE108" s="1739">
        <f t="shared" ref="FE108:FE124" si="511">FD108-FC108</f>
        <v>0</v>
      </c>
      <c r="FF108" s="1748" t="e">
        <f t="shared" ref="FF108:FF124" si="512">FD108/FC108</f>
        <v>#DIV/0!</v>
      </c>
      <c r="FG108" s="1749">
        <f t="shared" si="443"/>
        <v>1</v>
      </c>
      <c r="FH108" s="1739">
        <f t="shared" si="444"/>
        <v>1</v>
      </c>
      <c r="FI108" s="1748">
        <f t="shared" ref="FI108:FI124" si="513">FG108/FA108</f>
        <v>0.5</v>
      </c>
      <c r="FJ108" s="6742">
        <v>2</v>
      </c>
      <c r="FK108" s="6743"/>
      <c r="FL108" s="2495">
        <v>0</v>
      </c>
      <c r="FM108" s="2495">
        <v>0</v>
      </c>
      <c r="FN108" s="1739">
        <f t="shared" si="446"/>
        <v>0</v>
      </c>
      <c r="FO108" s="1748">
        <v>0</v>
      </c>
      <c r="FP108" s="1702">
        <f t="shared" si="448"/>
        <v>1</v>
      </c>
      <c r="FQ108" s="1739">
        <f t="shared" si="370"/>
        <v>1</v>
      </c>
      <c r="FR108" s="1748">
        <f t="shared" ref="FR108:FR124" si="514">FP108/FJ108</f>
        <v>0.5</v>
      </c>
      <c r="FS108" s="6742">
        <v>2</v>
      </c>
      <c r="FT108" s="6743"/>
      <c r="FU108" s="2495">
        <v>0</v>
      </c>
      <c r="FV108" s="2495">
        <v>0</v>
      </c>
      <c r="FW108" s="1739">
        <f t="shared" si="449"/>
        <v>0</v>
      </c>
      <c r="FX108" s="1748">
        <v>0</v>
      </c>
      <c r="FY108" s="1733">
        <f t="shared" si="451"/>
        <v>1</v>
      </c>
      <c r="FZ108" s="1739">
        <f t="shared" si="452"/>
        <v>1</v>
      </c>
      <c r="GA108" s="1748">
        <f t="shared" ref="GA108:GA124" si="515">FY108/FS108</f>
        <v>0.5</v>
      </c>
      <c r="GB108" s="3169">
        <f t="shared" si="454"/>
        <v>0.5</v>
      </c>
      <c r="GC108" s="2219">
        <v>0</v>
      </c>
      <c r="GD108" s="1895">
        <v>1</v>
      </c>
      <c r="GE108" s="2131" t="s">
        <v>61</v>
      </c>
      <c r="GF108" s="2131" t="s">
        <v>62</v>
      </c>
      <c r="GG108" s="2105" t="s">
        <v>17</v>
      </c>
      <c r="GH108" s="2105" t="s">
        <v>16</v>
      </c>
      <c r="GI108" s="2105" t="s">
        <v>16</v>
      </c>
      <c r="GJ108" s="2105" t="s">
        <v>19</v>
      </c>
      <c r="GK108" s="2105" t="s">
        <v>16</v>
      </c>
      <c r="GL108" s="2173">
        <v>4</v>
      </c>
      <c r="GM108" s="339" t="s">
        <v>818</v>
      </c>
      <c r="GN108" s="271" t="s">
        <v>838</v>
      </c>
      <c r="GO108" s="346">
        <v>2</v>
      </c>
      <c r="GP108" s="341">
        <v>1</v>
      </c>
      <c r="GQ108" s="2086">
        <v>1</v>
      </c>
      <c r="GR108" s="2086">
        <v>0</v>
      </c>
      <c r="GS108" s="1895">
        <v>1</v>
      </c>
      <c r="GT108" s="2086">
        <v>1</v>
      </c>
      <c r="GU108" s="2086">
        <v>1</v>
      </c>
      <c r="GV108" s="1895">
        <v>0.5</v>
      </c>
    </row>
    <row r="109" spans="1:204" ht="60" customHeight="1" x14ac:dyDescent="0.25">
      <c r="B109" s="7199"/>
      <c r="C109" s="7154"/>
      <c r="D109" s="7147"/>
      <c r="E109" s="7154"/>
      <c r="F109" s="7223"/>
      <c r="G109" s="7223"/>
      <c r="H109" s="7144"/>
      <c r="I109" s="7144"/>
      <c r="J109" s="5707"/>
      <c r="K109" s="5707"/>
      <c r="L109" s="5707"/>
      <c r="M109" s="5707"/>
      <c r="N109" s="5707"/>
      <c r="O109" s="5707"/>
      <c r="P109" s="5698"/>
      <c r="Q109" s="5698"/>
      <c r="R109" s="5704"/>
      <c r="S109" s="5698"/>
      <c r="T109" s="5698"/>
      <c r="U109" s="7116"/>
      <c r="V109" s="5698"/>
      <c r="W109" s="5695"/>
      <c r="X109" s="5692"/>
      <c r="Y109" s="2173">
        <v>5</v>
      </c>
      <c r="Z109" s="5436" t="s">
        <v>819</v>
      </c>
      <c r="AA109" s="5523" t="s">
        <v>837</v>
      </c>
      <c r="AB109" s="5525">
        <v>1940</v>
      </c>
      <c r="AC109" s="341">
        <v>486</v>
      </c>
      <c r="AD109" s="342">
        <f t="shared" si="491"/>
        <v>0.25051546391752577</v>
      </c>
      <c r="AE109" s="341">
        <v>486</v>
      </c>
      <c r="AF109" s="343">
        <f t="shared" si="492"/>
        <v>0.25051546391752577</v>
      </c>
      <c r="AG109" s="195">
        <v>486</v>
      </c>
      <c r="AH109" s="192">
        <f t="shared" si="493"/>
        <v>0.25051546391752577</v>
      </c>
      <c r="AI109" s="195">
        <v>482</v>
      </c>
      <c r="AJ109" s="192">
        <f t="shared" si="494"/>
        <v>0.24845360824742269</v>
      </c>
      <c r="AK109" s="199">
        <f t="shared" si="495"/>
        <v>1</v>
      </c>
      <c r="AL109" s="2274">
        <v>5</v>
      </c>
      <c r="AM109" s="1622" t="s">
        <v>3424</v>
      </c>
      <c r="AN109" s="1622" t="s">
        <v>3429</v>
      </c>
      <c r="AO109" s="1622" t="s">
        <v>3440</v>
      </c>
      <c r="AP109" s="1622" t="s">
        <v>3439</v>
      </c>
      <c r="AQ109" s="1620">
        <v>100</v>
      </c>
      <c r="AR109" s="1314" t="s">
        <v>837</v>
      </c>
      <c r="AS109" s="1219" t="s">
        <v>1579</v>
      </c>
      <c r="AT109" s="2279"/>
      <c r="AU109" s="1380" t="s">
        <v>1704</v>
      </c>
      <c r="AV109" s="6521">
        <v>1940</v>
      </c>
      <c r="AW109" s="6522"/>
      <c r="AX109" s="4431">
        <f t="shared" si="393"/>
        <v>482</v>
      </c>
      <c r="AY109" s="4431">
        <f t="shared" si="394"/>
        <v>482</v>
      </c>
      <c r="AZ109" s="4411">
        <f t="shared" si="395"/>
        <v>0</v>
      </c>
      <c r="BA109" s="4707">
        <f t="shared" si="396"/>
        <v>1</v>
      </c>
      <c r="BB109" s="4253">
        <f t="shared" si="397"/>
        <v>1940</v>
      </c>
      <c r="BC109" s="4104">
        <f t="shared" si="398"/>
        <v>0</v>
      </c>
      <c r="BD109" s="1682">
        <f t="shared" si="399"/>
        <v>1</v>
      </c>
      <c r="BE109" s="4713">
        <f t="shared" si="400"/>
        <v>0</v>
      </c>
      <c r="BF109" s="6626">
        <v>1940</v>
      </c>
      <c r="BG109" s="6627"/>
      <c r="BH109" s="3782">
        <f t="shared" si="311"/>
        <v>486</v>
      </c>
      <c r="BI109" s="3782">
        <f t="shared" si="401"/>
        <v>486</v>
      </c>
      <c r="BJ109" s="4061">
        <f t="shared" si="402"/>
        <v>0</v>
      </c>
      <c r="BK109" s="4074">
        <f t="shared" si="403"/>
        <v>1</v>
      </c>
      <c r="BL109" s="3831">
        <f t="shared" si="404"/>
        <v>1458</v>
      </c>
      <c r="BM109" s="3122">
        <f t="shared" si="405"/>
        <v>482</v>
      </c>
      <c r="BN109" s="1682">
        <f t="shared" si="406"/>
        <v>0.75154639175257731</v>
      </c>
      <c r="BO109" s="3695">
        <f t="shared" si="407"/>
        <v>0</v>
      </c>
      <c r="BP109" s="3494"/>
      <c r="BQ109" s="6742">
        <v>1940</v>
      </c>
      <c r="BR109" s="6743"/>
      <c r="BS109" s="2576">
        <f t="shared" si="496"/>
        <v>486</v>
      </c>
      <c r="BT109" s="2576">
        <f t="shared" si="497"/>
        <v>486</v>
      </c>
      <c r="BU109" s="2987">
        <f t="shared" si="255"/>
        <v>0</v>
      </c>
      <c r="BV109" s="1682">
        <f t="shared" si="256"/>
        <v>1</v>
      </c>
      <c r="BW109" s="2765">
        <f t="shared" si="314"/>
        <v>972</v>
      </c>
      <c r="BX109" s="2991">
        <f t="shared" si="258"/>
        <v>968</v>
      </c>
      <c r="BY109" s="1682">
        <f t="shared" si="259"/>
        <v>0.50103092783505154</v>
      </c>
      <c r="BZ109" s="3151"/>
      <c r="CA109" s="6742">
        <v>1940</v>
      </c>
      <c r="CB109" s="6743"/>
      <c r="CC109" s="2230">
        <v>486</v>
      </c>
      <c r="CD109" s="2230">
        <v>486</v>
      </c>
      <c r="CE109" s="2359">
        <f t="shared" si="409"/>
        <v>0</v>
      </c>
      <c r="CF109" s="2247">
        <f t="shared" si="498"/>
        <v>1</v>
      </c>
      <c r="CG109" s="2256">
        <f t="shared" si="499"/>
        <v>486</v>
      </c>
      <c r="CH109" s="2387">
        <f t="shared" si="412"/>
        <v>1454</v>
      </c>
      <c r="CI109" s="2247">
        <f t="shared" si="500"/>
        <v>0.25051546391752577</v>
      </c>
      <c r="CJ109" s="7516"/>
      <c r="CM109" s="2025">
        <f>+'[1]PbRM-02a'!BM112/3</f>
        <v>0</v>
      </c>
      <c r="CN109" s="2026">
        <v>162</v>
      </c>
      <c r="CO109" s="2026">
        <v>162</v>
      </c>
      <c r="CP109" s="1729"/>
      <c r="CQ109" s="1729"/>
      <c r="CR109" s="1729"/>
      <c r="CS109" s="1729"/>
      <c r="CT109" s="1729"/>
      <c r="CU109" s="1729"/>
      <c r="CV109" s="1729"/>
      <c r="CW109" s="1729"/>
      <c r="CX109" s="1729"/>
      <c r="CY109" s="6300">
        <v>1940</v>
      </c>
      <c r="CZ109" s="6301"/>
      <c r="DA109" s="4692">
        <v>162</v>
      </c>
      <c r="DB109" s="4692">
        <v>162</v>
      </c>
      <c r="DC109" s="4513">
        <f t="shared" si="501"/>
        <v>0</v>
      </c>
      <c r="DD109" s="4514">
        <f t="shared" si="502"/>
        <v>1</v>
      </c>
      <c r="DE109" s="4679">
        <f t="shared" si="267"/>
        <v>1620</v>
      </c>
      <c r="DF109" s="4106">
        <f t="shared" si="416"/>
        <v>320</v>
      </c>
      <c r="DG109" s="1682">
        <f t="shared" si="503"/>
        <v>0.83505154639175261</v>
      </c>
      <c r="DH109" s="6302">
        <v>1940</v>
      </c>
      <c r="DI109" s="6303"/>
      <c r="DJ109" s="4657">
        <v>162</v>
      </c>
      <c r="DK109" s="4657">
        <v>162</v>
      </c>
      <c r="DL109" s="4701">
        <f t="shared" si="418"/>
        <v>0</v>
      </c>
      <c r="DM109" s="4702">
        <f t="shared" si="472"/>
        <v>1</v>
      </c>
      <c r="DN109" s="4429">
        <f t="shared" si="420"/>
        <v>1782</v>
      </c>
      <c r="DO109" s="4106">
        <f t="shared" si="421"/>
        <v>158</v>
      </c>
      <c r="DP109" s="1682">
        <f t="shared" si="504"/>
        <v>0.91855670103092779</v>
      </c>
      <c r="DQ109" s="6304">
        <v>1940</v>
      </c>
      <c r="DR109" s="6305"/>
      <c r="DS109" s="4661">
        <v>158</v>
      </c>
      <c r="DT109" s="4661">
        <v>158</v>
      </c>
      <c r="DU109" s="4704">
        <f t="shared" si="422"/>
        <v>0</v>
      </c>
      <c r="DV109" s="4698">
        <f t="shared" ref="DV109" si="516">DT109/DS109</f>
        <v>1</v>
      </c>
      <c r="DW109" s="4651">
        <f t="shared" si="424"/>
        <v>1940</v>
      </c>
      <c r="DX109" s="4106">
        <f t="shared" si="425"/>
        <v>0</v>
      </c>
      <c r="DY109" s="1682">
        <f t="shared" si="505"/>
        <v>1</v>
      </c>
      <c r="DZ109" s="6300">
        <v>1940</v>
      </c>
      <c r="EA109" s="6301"/>
      <c r="EB109" s="3247">
        <v>162</v>
      </c>
      <c r="EC109" s="3247">
        <v>162</v>
      </c>
      <c r="ED109" s="3227">
        <f t="shared" si="506"/>
        <v>0</v>
      </c>
      <c r="EE109" s="1748">
        <f t="shared" si="507"/>
        <v>1</v>
      </c>
      <c r="EF109" s="3277">
        <f t="shared" si="429"/>
        <v>1134</v>
      </c>
      <c r="EG109" s="1739">
        <f t="shared" si="430"/>
        <v>806</v>
      </c>
      <c r="EH109" s="1748">
        <f t="shared" si="508"/>
        <v>0.58453608247422684</v>
      </c>
      <c r="EI109" s="6302">
        <v>1940</v>
      </c>
      <c r="EJ109" s="6303"/>
      <c r="EK109" s="3358">
        <v>162</v>
      </c>
      <c r="EL109" s="3358">
        <v>162</v>
      </c>
      <c r="EM109" s="3227">
        <f t="shared" si="432"/>
        <v>0</v>
      </c>
      <c r="EN109" s="1748">
        <f t="shared" ref="EN109" si="517">EL109/EK109</f>
        <v>1</v>
      </c>
      <c r="EO109" s="3363">
        <f t="shared" si="434"/>
        <v>1296</v>
      </c>
      <c r="EP109" s="1739">
        <f t="shared" si="435"/>
        <v>644</v>
      </c>
      <c r="EQ109" s="1748">
        <f t="shared" si="509"/>
        <v>0.66804123711340202</v>
      </c>
      <c r="ER109" s="6304">
        <v>1940</v>
      </c>
      <c r="ES109" s="6305"/>
      <c r="ET109" s="3829">
        <v>162</v>
      </c>
      <c r="EU109" s="3829">
        <v>162</v>
      </c>
      <c r="EV109" s="1739">
        <f t="shared" si="436"/>
        <v>0</v>
      </c>
      <c r="EW109" s="1748">
        <f t="shared" ref="EW109" si="518">EU109/ET109</f>
        <v>1</v>
      </c>
      <c r="EX109" s="3621">
        <f t="shared" si="438"/>
        <v>1458</v>
      </c>
      <c r="EY109" s="1739">
        <f t="shared" si="439"/>
        <v>482</v>
      </c>
      <c r="EZ109" s="1748">
        <f t="shared" si="510"/>
        <v>0.75154639175257731</v>
      </c>
      <c r="FA109" s="6742">
        <v>1940</v>
      </c>
      <c r="FB109" s="6743"/>
      <c r="FC109" s="2495">
        <v>162</v>
      </c>
      <c r="FD109" s="2495">
        <v>162</v>
      </c>
      <c r="FE109" s="1739">
        <f t="shared" si="511"/>
        <v>0</v>
      </c>
      <c r="FF109" s="1748">
        <f t="shared" si="512"/>
        <v>1</v>
      </c>
      <c r="FG109" s="1749">
        <f t="shared" si="443"/>
        <v>648</v>
      </c>
      <c r="FH109" s="1739">
        <f t="shared" si="444"/>
        <v>1292</v>
      </c>
      <c r="FI109" s="1748">
        <f t="shared" si="513"/>
        <v>0.33402061855670101</v>
      </c>
      <c r="FJ109" s="6742">
        <v>1940</v>
      </c>
      <c r="FK109" s="6743"/>
      <c r="FL109" s="2495">
        <v>162</v>
      </c>
      <c r="FM109" s="2495">
        <v>162</v>
      </c>
      <c r="FN109" s="1739">
        <f t="shared" si="446"/>
        <v>0</v>
      </c>
      <c r="FO109" s="1748">
        <f t="shared" ref="FO109:FO123" si="519">FM109/FL109</f>
        <v>1</v>
      </c>
      <c r="FP109" s="1702">
        <f t="shared" si="448"/>
        <v>810</v>
      </c>
      <c r="FQ109" s="1739">
        <f t="shared" si="370"/>
        <v>1130</v>
      </c>
      <c r="FR109" s="1748">
        <f t="shared" si="514"/>
        <v>0.4175257731958763</v>
      </c>
      <c r="FS109" s="6742">
        <v>1940</v>
      </c>
      <c r="FT109" s="6743"/>
      <c r="FU109" s="2495">
        <v>162</v>
      </c>
      <c r="FV109" s="2495">
        <v>162</v>
      </c>
      <c r="FW109" s="1739">
        <f t="shared" si="449"/>
        <v>0</v>
      </c>
      <c r="FX109" s="1748">
        <f t="shared" ref="FX109:FX123" si="520">FV109/FU109</f>
        <v>1</v>
      </c>
      <c r="FY109" s="1733">
        <f t="shared" si="451"/>
        <v>972</v>
      </c>
      <c r="FZ109" s="1739">
        <f t="shared" si="452"/>
        <v>968</v>
      </c>
      <c r="GA109" s="1748">
        <f t="shared" si="515"/>
        <v>0.50103092783505154</v>
      </c>
      <c r="GB109" s="3169">
        <f t="shared" si="454"/>
        <v>8.3505154639175294E-2</v>
      </c>
      <c r="GC109" s="2219">
        <v>0</v>
      </c>
      <c r="GD109" s="1895">
        <v>1</v>
      </c>
      <c r="GE109" s="2131" t="s">
        <v>61</v>
      </c>
      <c r="GF109" s="2131" t="s">
        <v>62</v>
      </c>
      <c r="GG109" s="2105" t="s">
        <v>17</v>
      </c>
      <c r="GH109" s="2105" t="s">
        <v>16</v>
      </c>
      <c r="GI109" s="2105" t="s">
        <v>16</v>
      </c>
      <c r="GJ109" s="2105" t="s">
        <v>19</v>
      </c>
      <c r="GK109" s="2105" t="s">
        <v>16</v>
      </c>
      <c r="GL109" s="2173">
        <v>5</v>
      </c>
      <c r="GM109" s="345" t="s">
        <v>819</v>
      </c>
      <c r="GN109" s="271" t="s">
        <v>837</v>
      </c>
      <c r="GO109" s="346">
        <v>1940</v>
      </c>
      <c r="GP109" s="341">
        <v>486</v>
      </c>
      <c r="GQ109" s="2086">
        <v>486</v>
      </c>
      <c r="GR109" s="2086">
        <v>0</v>
      </c>
      <c r="GS109" s="1895">
        <v>1</v>
      </c>
      <c r="GT109" s="2086">
        <v>486</v>
      </c>
      <c r="GU109" s="2086">
        <v>1454</v>
      </c>
      <c r="GV109" s="1895">
        <v>0.25051546391752577</v>
      </c>
    </row>
    <row r="110" spans="1:204" ht="52.5" customHeight="1" x14ac:dyDescent="0.25">
      <c r="B110" s="7199"/>
      <c r="C110" s="7154"/>
      <c r="D110" s="7147"/>
      <c r="E110" s="7154"/>
      <c r="F110" s="7223"/>
      <c r="G110" s="7223"/>
      <c r="H110" s="7144"/>
      <c r="I110" s="7144"/>
      <c r="J110" s="5707"/>
      <c r="K110" s="5707"/>
      <c r="L110" s="5707"/>
      <c r="M110" s="5707"/>
      <c r="N110" s="5707"/>
      <c r="O110" s="5707"/>
      <c r="P110" s="5698"/>
      <c r="Q110" s="5698"/>
      <c r="R110" s="5704"/>
      <c r="S110" s="5698"/>
      <c r="T110" s="5698"/>
      <c r="U110" s="7116"/>
      <c r="V110" s="5698"/>
      <c r="W110" s="5695"/>
      <c r="X110" s="5692"/>
      <c r="Y110" s="2172">
        <v>6</v>
      </c>
      <c r="Z110" s="5435" t="s">
        <v>820</v>
      </c>
      <c r="AA110" s="5523" t="s">
        <v>836</v>
      </c>
      <c r="AB110" s="5525">
        <v>1</v>
      </c>
      <c r="AC110" s="341">
        <v>0</v>
      </c>
      <c r="AD110" s="342">
        <f t="shared" si="491"/>
        <v>0</v>
      </c>
      <c r="AE110" s="341">
        <v>1</v>
      </c>
      <c r="AF110" s="343">
        <f t="shared" si="492"/>
        <v>1</v>
      </c>
      <c r="AG110" s="195">
        <v>0</v>
      </c>
      <c r="AH110" s="192">
        <f t="shared" si="493"/>
        <v>0</v>
      </c>
      <c r="AI110" s="195">
        <v>0</v>
      </c>
      <c r="AJ110" s="192">
        <f t="shared" si="494"/>
        <v>0</v>
      </c>
      <c r="AK110" s="199">
        <f t="shared" si="495"/>
        <v>1</v>
      </c>
      <c r="AL110" s="2274">
        <v>6</v>
      </c>
      <c r="AM110" s="1622" t="s">
        <v>3430</v>
      </c>
      <c r="AN110" s="1622" t="s">
        <v>3431</v>
      </c>
      <c r="AO110" s="1622" t="s">
        <v>3427</v>
      </c>
      <c r="AP110" s="1622" t="s">
        <v>3438</v>
      </c>
      <c r="AQ110" s="1620">
        <v>100</v>
      </c>
      <c r="AR110" s="1622" t="s">
        <v>836</v>
      </c>
      <c r="AS110" s="1219" t="s">
        <v>3390</v>
      </c>
      <c r="AT110" s="2279"/>
      <c r="AU110" s="1380" t="s">
        <v>1704</v>
      </c>
      <c r="AV110" s="6521">
        <v>1</v>
      </c>
      <c r="AW110" s="6522"/>
      <c r="AX110" s="4431">
        <f t="shared" si="393"/>
        <v>0</v>
      </c>
      <c r="AY110" s="4431">
        <f t="shared" si="394"/>
        <v>0</v>
      </c>
      <c r="AZ110" s="4411">
        <f t="shared" si="395"/>
        <v>0</v>
      </c>
      <c r="BA110" s="4707" t="e">
        <f t="shared" si="396"/>
        <v>#DIV/0!</v>
      </c>
      <c r="BB110" s="4253">
        <f t="shared" si="397"/>
        <v>0</v>
      </c>
      <c r="BC110" s="4104">
        <f t="shared" si="398"/>
        <v>1</v>
      </c>
      <c r="BD110" s="1682">
        <f t="shared" si="399"/>
        <v>0</v>
      </c>
      <c r="BE110" s="4713">
        <f t="shared" si="400"/>
        <v>0</v>
      </c>
      <c r="BF110" s="6626">
        <v>1</v>
      </c>
      <c r="BG110" s="6627"/>
      <c r="BH110" s="3782">
        <f t="shared" si="311"/>
        <v>0</v>
      </c>
      <c r="BI110" s="3782">
        <f t="shared" si="401"/>
        <v>0</v>
      </c>
      <c r="BJ110" s="4061">
        <f t="shared" si="402"/>
        <v>0</v>
      </c>
      <c r="BK110" s="4074" t="e">
        <f t="shared" si="403"/>
        <v>#DIV/0!</v>
      </c>
      <c r="BL110" s="3831">
        <f t="shared" si="404"/>
        <v>0</v>
      </c>
      <c r="BM110" s="3122">
        <f t="shared" si="405"/>
        <v>1</v>
      </c>
      <c r="BN110" s="1682">
        <f t="shared" si="406"/>
        <v>0</v>
      </c>
      <c r="BO110" s="3695">
        <f t="shared" si="407"/>
        <v>0</v>
      </c>
      <c r="BP110" s="3494"/>
      <c r="BQ110" s="6742">
        <v>1</v>
      </c>
      <c r="BR110" s="6743"/>
      <c r="BS110" s="2576">
        <f t="shared" si="496"/>
        <v>1</v>
      </c>
      <c r="BT110" s="2576">
        <f t="shared" si="497"/>
        <v>0</v>
      </c>
      <c r="BU110" s="2987">
        <f t="shared" si="255"/>
        <v>1</v>
      </c>
      <c r="BV110" s="1682">
        <f t="shared" si="256"/>
        <v>0</v>
      </c>
      <c r="BW110" s="2765">
        <f t="shared" si="314"/>
        <v>0</v>
      </c>
      <c r="BX110" s="2991">
        <f t="shared" si="258"/>
        <v>1</v>
      </c>
      <c r="BY110" s="1682">
        <f t="shared" si="259"/>
        <v>0</v>
      </c>
      <c r="BZ110" s="3151"/>
      <c r="CA110" s="6742">
        <v>1</v>
      </c>
      <c r="CB110" s="6743"/>
      <c r="CC110" s="2230">
        <v>0</v>
      </c>
      <c r="CD110" s="2230">
        <v>0</v>
      </c>
      <c r="CE110" s="2359">
        <f t="shared" si="409"/>
        <v>0</v>
      </c>
      <c r="CF110" s="2247">
        <v>0</v>
      </c>
      <c r="CG110" s="2256">
        <f t="shared" si="499"/>
        <v>0</v>
      </c>
      <c r="CH110" s="2387">
        <f t="shared" si="412"/>
        <v>1</v>
      </c>
      <c r="CI110" s="2247">
        <f t="shared" si="500"/>
        <v>0</v>
      </c>
      <c r="CJ110" s="7516"/>
      <c r="CM110" s="2025">
        <v>0</v>
      </c>
      <c r="CN110" s="2026">
        <v>0</v>
      </c>
      <c r="CO110" s="2026">
        <v>0</v>
      </c>
      <c r="CP110" s="1729"/>
      <c r="CQ110" s="1729"/>
      <c r="CR110" s="1729"/>
      <c r="CS110" s="1729"/>
      <c r="CT110" s="1729"/>
      <c r="CU110" s="1729"/>
      <c r="CV110" s="1729"/>
      <c r="CW110" s="1729"/>
      <c r="CX110" s="1729"/>
      <c r="CY110" s="6300">
        <v>1</v>
      </c>
      <c r="CZ110" s="6301"/>
      <c r="DA110" s="4692">
        <v>0</v>
      </c>
      <c r="DB110" s="4692">
        <v>0</v>
      </c>
      <c r="DC110" s="4513">
        <f t="shared" si="501"/>
        <v>0</v>
      </c>
      <c r="DD110" s="4514" t="e">
        <f t="shared" si="502"/>
        <v>#DIV/0!</v>
      </c>
      <c r="DE110" s="4679">
        <f t="shared" si="267"/>
        <v>0</v>
      </c>
      <c r="DF110" s="4106">
        <f t="shared" si="416"/>
        <v>1</v>
      </c>
      <c r="DG110" s="1682">
        <f t="shared" si="503"/>
        <v>0</v>
      </c>
      <c r="DH110" s="6302">
        <v>1</v>
      </c>
      <c r="DI110" s="6303"/>
      <c r="DJ110" s="4657">
        <v>0</v>
      </c>
      <c r="DK110" s="4657">
        <v>0</v>
      </c>
      <c r="DL110" s="4701">
        <f t="shared" si="418"/>
        <v>0</v>
      </c>
      <c r="DM110" s="4702" t="e">
        <f t="shared" si="472"/>
        <v>#DIV/0!</v>
      </c>
      <c r="DN110" s="4429">
        <f t="shared" si="420"/>
        <v>0</v>
      </c>
      <c r="DO110" s="4106">
        <f t="shared" si="421"/>
        <v>1</v>
      </c>
      <c r="DP110" s="1682">
        <f t="shared" si="504"/>
        <v>0</v>
      </c>
      <c r="DQ110" s="6304">
        <v>1</v>
      </c>
      <c r="DR110" s="6305"/>
      <c r="DS110" s="4661">
        <v>0</v>
      </c>
      <c r="DT110" s="4661">
        <v>0</v>
      </c>
      <c r="DU110" s="4704">
        <f t="shared" si="422"/>
        <v>0</v>
      </c>
      <c r="DV110" s="4698">
        <v>0</v>
      </c>
      <c r="DW110" s="4651">
        <f t="shared" si="424"/>
        <v>0</v>
      </c>
      <c r="DX110" s="4106">
        <f t="shared" si="425"/>
        <v>1</v>
      </c>
      <c r="DY110" s="1682">
        <f t="shared" si="505"/>
        <v>0</v>
      </c>
      <c r="DZ110" s="6300">
        <v>1</v>
      </c>
      <c r="EA110" s="6301"/>
      <c r="EB110" s="3247">
        <v>0</v>
      </c>
      <c r="EC110" s="3247">
        <v>0</v>
      </c>
      <c r="ED110" s="3227">
        <f t="shared" si="506"/>
        <v>0</v>
      </c>
      <c r="EE110" s="1748" t="e">
        <f t="shared" si="507"/>
        <v>#DIV/0!</v>
      </c>
      <c r="EF110" s="3277">
        <f t="shared" si="429"/>
        <v>0</v>
      </c>
      <c r="EG110" s="1739">
        <f t="shared" si="430"/>
        <v>1</v>
      </c>
      <c r="EH110" s="1748">
        <f t="shared" si="508"/>
        <v>0</v>
      </c>
      <c r="EI110" s="6302">
        <v>1</v>
      </c>
      <c r="EJ110" s="6303"/>
      <c r="EK110" s="3358">
        <v>0</v>
      </c>
      <c r="EL110" s="3358">
        <v>0</v>
      </c>
      <c r="EM110" s="3227">
        <f t="shared" si="432"/>
        <v>0</v>
      </c>
      <c r="EN110" s="1748">
        <v>0</v>
      </c>
      <c r="EO110" s="3363">
        <f t="shared" si="434"/>
        <v>0</v>
      </c>
      <c r="EP110" s="1739">
        <f t="shared" si="435"/>
        <v>1</v>
      </c>
      <c r="EQ110" s="1748">
        <f t="shared" si="509"/>
        <v>0</v>
      </c>
      <c r="ER110" s="6304">
        <v>1</v>
      </c>
      <c r="ES110" s="6305"/>
      <c r="ET110" s="3829">
        <v>0</v>
      </c>
      <c r="EU110" s="3829">
        <v>0</v>
      </c>
      <c r="EV110" s="1739">
        <f t="shared" si="436"/>
        <v>0</v>
      </c>
      <c r="EW110" s="1748">
        <v>0</v>
      </c>
      <c r="EX110" s="3621">
        <f t="shared" si="438"/>
        <v>0</v>
      </c>
      <c r="EY110" s="1739">
        <f t="shared" si="439"/>
        <v>1</v>
      </c>
      <c r="EZ110" s="1748">
        <f t="shared" si="510"/>
        <v>0</v>
      </c>
      <c r="FA110" s="6742">
        <v>1</v>
      </c>
      <c r="FB110" s="6743"/>
      <c r="FC110" s="2495">
        <v>0</v>
      </c>
      <c r="FD110" s="2495">
        <v>0</v>
      </c>
      <c r="FE110" s="1739">
        <f t="shared" si="511"/>
        <v>0</v>
      </c>
      <c r="FF110" s="1748" t="e">
        <f t="shared" si="512"/>
        <v>#DIV/0!</v>
      </c>
      <c r="FG110" s="1749">
        <f t="shared" si="443"/>
        <v>0</v>
      </c>
      <c r="FH110" s="1739">
        <f t="shared" si="444"/>
        <v>1</v>
      </c>
      <c r="FI110" s="1748">
        <f t="shared" si="513"/>
        <v>0</v>
      </c>
      <c r="FJ110" s="6742">
        <v>1</v>
      </c>
      <c r="FK110" s="6743"/>
      <c r="FL110" s="2495">
        <v>0</v>
      </c>
      <c r="FM110" s="2495">
        <v>0</v>
      </c>
      <c r="FN110" s="1739">
        <f t="shared" si="446"/>
        <v>0</v>
      </c>
      <c r="FO110" s="1748">
        <v>0</v>
      </c>
      <c r="FP110" s="1702">
        <f t="shared" si="448"/>
        <v>0</v>
      </c>
      <c r="FQ110" s="1739">
        <f t="shared" si="370"/>
        <v>1</v>
      </c>
      <c r="FR110" s="1748">
        <f t="shared" si="514"/>
        <v>0</v>
      </c>
      <c r="FS110" s="6742">
        <v>1</v>
      </c>
      <c r="FT110" s="6743"/>
      <c r="FU110" s="2495">
        <v>1</v>
      </c>
      <c r="FV110" s="2495">
        <v>0</v>
      </c>
      <c r="FW110" s="1739">
        <f t="shared" si="449"/>
        <v>1</v>
      </c>
      <c r="FX110" s="1748">
        <v>0</v>
      </c>
      <c r="FY110" s="1733">
        <f t="shared" si="451"/>
        <v>0</v>
      </c>
      <c r="FZ110" s="1739">
        <f t="shared" si="452"/>
        <v>1</v>
      </c>
      <c r="GA110" s="1748">
        <f t="shared" si="515"/>
        <v>0</v>
      </c>
      <c r="GB110" s="3169">
        <f t="shared" si="454"/>
        <v>0</v>
      </c>
      <c r="GC110" s="2219">
        <v>0</v>
      </c>
      <c r="GD110" s="1895">
        <v>1</v>
      </c>
      <c r="GE110" s="2131" t="s">
        <v>61</v>
      </c>
      <c r="GF110" s="2131" t="s">
        <v>62</v>
      </c>
      <c r="GG110" s="2105" t="s">
        <v>17</v>
      </c>
      <c r="GH110" s="2105" t="s">
        <v>16</v>
      </c>
      <c r="GI110" s="2105" t="s">
        <v>16</v>
      </c>
      <c r="GJ110" s="2105" t="s">
        <v>19</v>
      </c>
      <c r="GK110" s="2105" t="s">
        <v>16</v>
      </c>
      <c r="GL110" s="2172">
        <v>6</v>
      </c>
      <c r="GM110" s="339" t="s">
        <v>820</v>
      </c>
      <c r="GN110" s="271" t="s">
        <v>836</v>
      </c>
      <c r="GO110" s="346">
        <v>1</v>
      </c>
      <c r="GP110" s="341">
        <v>0</v>
      </c>
      <c r="GQ110" s="2086">
        <v>0</v>
      </c>
      <c r="GR110" s="2086">
        <v>0</v>
      </c>
      <c r="GS110" s="1895">
        <v>0</v>
      </c>
      <c r="GT110" s="2086">
        <v>0</v>
      </c>
      <c r="GU110" s="2086">
        <v>1</v>
      </c>
      <c r="GV110" s="1895">
        <v>0</v>
      </c>
    </row>
    <row r="111" spans="1:204" ht="42.75" customHeight="1" x14ac:dyDescent="0.25">
      <c r="B111" s="7199"/>
      <c r="C111" s="7154"/>
      <c r="D111" s="7147"/>
      <c r="E111" s="7154"/>
      <c r="F111" s="7223"/>
      <c r="G111" s="7223"/>
      <c r="H111" s="7144"/>
      <c r="I111" s="7144"/>
      <c r="J111" s="5707"/>
      <c r="K111" s="5707"/>
      <c r="L111" s="5707"/>
      <c r="M111" s="5707"/>
      <c r="N111" s="5707"/>
      <c r="O111" s="5707"/>
      <c r="P111" s="5698"/>
      <c r="Q111" s="5698"/>
      <c r="R111" s="5704"/>
      <c r="S111" s="5698"/>
      <c r="T111" s="5698"/>
      <c r="U111" s="7116"/>
      <c r="V111" s="5698"/>
      <c r="W111" s="5695"/>
      <c r="X111" s="5692"/>
      <c r="Y111" s="2172">
        <v>7</v>
      </c>
      <c r="Z111" s="5436" t="s">
        <v>821</v>
      </c>
      <c r="AA111" s="5523" t="s">
        <v>836</v>
      </c>
      <c r="AB111" s="5525">
        <v>1</v>
      </c>
      <c r="AC111" s="341">
        <v>0</v>
      </c>
      <c r="AD111" s="342">
        <f t="shared" si="491"/>
        <v>0</v>
      </c>
      <c r="AE111" s="341">
        <v>1</v>
      </c>
      <c r="AF111" s="343">
        <f t="shared" si="492"/>
        <v>1</v>
      </c>
      <c r="AG111" s="195">
        <v>0</v>
      </c>
      <c r="AH111" s="192">
        <f t="shared" si="493"/>
        <v>0</v>
      </c>
      <c r="AI111" s="195">
        <v>0</v>
      </c>
      <c r="AJ111" s="192">
        <f t="shared" si="494"/>
        <v>0</v>
      </c>
      <c r="AK111" s="199">
        <f t="shared" si="495"/>
        <v>1</v>
      </c>
      <c r="AL111" s="2302">
        <v>7</v>
      </c>
      <c r="AM111" s="1622" t="s">
        <v>3432</v>
      </c>
      <c r="AN111" s="1622" t="s">
        <v>3433</v>
      </c>
      <c r="AO111" s="1622" t="s">
        <v>3427</v>
      </c>
      <c r="AP111" s="1622" t="s">
        <v>3438</v>
      </c>
      <c r="AQ111" s="1620">
        <v>100</v>
      </c>
      <c r="AR111" s="1622" t="s">
        <v>836</v>
      </c>
      <c r="AS111" s="1219" t="s">
        <v>1579</v>
      </c>
      <c r="AT111" s="2279"/>
      <c r="AU111" s="1380" t="s">
        <v>1704</v>
      </c>
      <c r="AV111" s="6521">
        <v>1</v>
      </c>
      <c r="AW111" s="6522"/>
      <c r="AX111" s="4431">
        <f t="shared" si="393"/>
        <v>0</v>
      </c>
      <c r="AY111" s="4431">
        <f t="shared" si="394"/>
        <v>0</v>
      </c>
      <c r="AZ111" s="4411">
        <f t="shared" si="395"/>
        <v>0</v>
      </c>
      <c r="BA111" s="4707" t="e">
        <f t="shared" si="396"/>
        <v>#DIV/0!</v>
      </c>
      <c r="BB111" s="4253">
        <f t="shared" si="397"/>
        <v>0</v>
      </c>
      <c r="BC111" s="4104">
        <f t="shared" si="398"/>
        <v>1</v>
      </c>
      <c r="BD111" s="1682">
        <f t="shared" si="399"/>
        <v>0</v>
      </c>
      <c r="BE111" s="4713">
        <f t="shared" si="400"/>
        <v>0</v>
      </c>
      <c r="BF111" s="6626">
        <v>1</v>
      </c>
      <c r="BG111" s="6627"/>
      <c r="BH111" s="3782">
        <f t="shared" si="311"/>
        <v>0</v>
      </c>
      <c r="BI111" s="3782">
        <f t="shared" si="401"/>
        <v>0</v>
      </c>
      <c r="BJ111" s="4061">
        <f t="shared" si="402"/>
        <v>0</v>
      </c>
      <c r="BK111" s="4074" t="e">
        <f t="shared" si="403"/>
        <v>#DIV/0!</v>
      </c>
      <c r="BL111" s="3831">
        <f t="shared" si="404"/>
        <v>0</v>
      </c>
      <c r="BM111" s="3122">
        <f t="shared" si="405"/>
        <v>1</v>
      </c>
      <c r="BN111" s="1682">
        <f t="shared" si="406"/>
        <v>0</v>
      </c>
      <c r="BO111" s="3695">
        <f t="shared" si="407"/>
        <v>0</v>
      </c>
      <c r="BP111" s="3494"/>
      <c r="BQ111" s="6742">
        <v>1</v>
      </c>
      <c r="BR111" s="6743"/>
      <c r="BS111" s="2576">
        <f t="shared" si="496"/>
        <v>1</v>
      </c>
      <c r="BT111" s="2576">
        <f t="shared" si="497"/>
        <v>0</v>
      </c>
      <c r="BU111" s="2987">
        <f t="shared" si="255"/>
        <v>1</v>
      </c>
      <c r="BV111" s="1682">
        <f t="shared" si="256"/>
        <v>0</v>
      </c>
      <c r="BW111" s="2765">
        <f t="shared" si="314"/>
        <v>0</v>
      </c>
      <c r="BX111" s="2991">
        <f t="shared" si="258"/>
        <v>1</v>
      </c>
      <c r="BY111" s="1682">
        <f t="shared" si="259"/>
        <v>0</v>
      </c>
      <c r="BZ111" s="3151"/>
      <c r="CA111" s="6742">
        <v>1</v>
      </c>
      <c r="CB111" s="6743"/>
      <c r="CC111" s="2230">
        <v>0</v>
      </c>
      <c r="CD111" s="2230">
        <v>0</v>
      </c>
      <c r="CE111" s="2359">
        <f t="shared" si="409"/>
        <v>0</v>
      </c>
      <c r="CF111" s="2247">
        <v>0</v>
      </c>
      <c r="CG111" s="2256">
        <f t="shared" si="499"/>
        <v>0</v>
      </c>
      <c r="CH111" s="2387">
        <f t="shared" si="412"/>
        <v>1</v>
      </c>
      <c r="CI111" s="2247">
        <f t="shared" si="500"/>
        <v>0</v>
      </c>
      <c r="CJ111" s="7516"/>
      <c r="CK111" s="2487"/>
      <c r="CL111" s="2479"/>
      <c r="CM111" s="2025">
        <v>0</v>
      </c>
      <c r="CN111" s="2026">
        <v>0</v>
      </c>
      <c r="CO111" s="2026">
        <v>0</v>
      </c>
      <c r="CP111" s="1729"/>
      <c r="CQ111" s="1729"/>
      <c r="CR111" s="1729"/>
      <c r="CS111" s="1729"/>
      <c r="CT111" s="1729"/>
      <c r="CU111" s="1729"/>
      <c r="CV111" s="1729"/>
      <c r="CW111" s="1729"/>
      <c r="CX111" s="1729"/>
      <c r="CY111" s="6300">
        <v>1</v>
      </c>
      <c r="CZ111" s="6301"/>
      <c r="DA111" s="4692">
        <v>0</v>
      </c>
      <c r="DB111" s="4692">
        <v>0</v>
      </c>
      <c r="DC111" s="4513">
        <f t="shared" si="501"/>
        <v>0</v>
      </c>
      <c r="DD111" s="4514" t="e">
        <f t="shared" si="502"/>
        <v>#DIV/0!</v>
      </c>
      <c r="DE111" s="4679">
        <f t="shared" si="267"/>
        <v>0</v>
      </c>
      <c r="DF111" s="4106">
        <f t="shared" si="416"/>
        <v>1</v>
      </c>
      <c r="DG111" s="1682">
        <f t="shared" si="503"/>
        <v>0</v>
      </c>
      <c r="DH111" s="6302">
        <v>1</v>
      </c>
      <c r="DI111" s="6303"/>
      <c r="DJ111" s="4657">
        <v>0</v>
      </c>
      <c r="DK111" s="4657">
        <v>0</v>
      </c>
      <c r="DL111" s="4701">
        <f t="shared" si="418"/>
        <v>0</v>
      </c>
      <c r="DM111" s="4702" t="e">
        <f t="shared" si="472"/>
        <v>#DIV/0!</v>
      </c>
      <c r="DN111" s="4429">
        <f t="shared" si="420"/>
        <v>0</v>
      </c>
      <c r="DO111" s="4106">
        <f t="shared" si="421"/>
        <v>1</v>
      </c>
      <c r="DP111" s="1682">
        <f t="shared" si="504"/>
        <v>0</v>
      </c>
      <c r="DQ111" s="6304">
        <v>1</v>
      </c>
      <c r="DR111" s="6305"/>
      <c r="DS111" s="4661">
        <v>0</v>
      </c>
      <c r="DT111" s="4661">
        <v>0</v>
      </c>
      <c r="DU111" s="4704">
        <f t="shared" si="422"/>
        <v>0</v>
      </c>
      <c r="DV111" s="4698">
        <v>0</v>
      </c>
      <c r="DW111" s="4651">
        <f t="shared" si="424"/>
        <v>0</v>
      </c>
      <c r="DX111" s="4106">
        <f t="shared" si="425"/>
        <v>1</v>
      </c>
      <c r="DY111" s="1682">
        <f t="shared" si="505"/>
        <v>0</v>
      </c>
      <c r="DZ111" s="6300">
        <v>1</v>
      </c>
      <c r="EA111" s="6301"/>
      <c r="EB111" s="3247">
        <v>0</v>
      </c>
      <c r="EC111" s="3247">
        <v>0</v>
      </c>
      <c r="ED111" s="3227">
        <f t="shared" si="506"/>
        <v>0</v>
      </c>
      <c r="EE111" s="1748" t="e">
        <f t="shared" si="507"/>
        <v>#DIV/0!</v>
      </c>
      <c r="EF111" s="3277">
        <f t="shared" si="429"/>
        <v>0</v>
      </c>
      <c r="EG111" s="1739">
        <f t="shared" si="430"/>
        <v>1</v>
      </c>
      <c r="EH111" s="1748">
        <f t="shared" si="508"/>
        <v>0</v>
      </c>
      <c r="EI111" s="6302">
        <v>1</v>
      </c>
      <c r="EJ111" s="6303"/>
      <c r="EK111" s="3358">
        <v>0</v>
      </c>
      <c r="EL111" s="3358">
        <v>0</v>
      </c>
      <c r="EM111" s="3227">
        <f t="shared" si="432"/>
        <v>0</v>
      </c>
      <c r="EN111" s="1748">
        <v>0</v>
      </c>
      <c r="EO111" s="3363">
        <f t="shared" si="434"/>
        <v>0</v>
      </c>
      <c r="EP111" s="1739">
        <f t="shared" si="435"/>
        <v>1</v>
      </c>
      <c r="EQ111" s="1748">
        <f t="shared" si="509"/>
        <v>0</v>
      </c>
      <c r="ER111" s="6304">
        <v>1</v>
      </c>
      <c r="ES111" s="6305"/>
      <c r="ET111" s="3829">
        <v>0</v>
      </c>
      <c r="EU111" s="3829">
        <v>0</v>
      </c>
      <c r="EV111" s="1739">
        <f t="shared" si="436"/>
        <v>0</v>
      </c>
      <c r="EW111" s="1748">
        <v>0</v>
      </c>
      <c r="EX111" s="3621">
        <f t="shared" si="438"/>
        <v>0</v>
      </c>
      <c r="EY111" s="1739">
        <f t="shared" si="439"/>
        <v>1</v>
      </c>
      <c r="EZ111" s="1748">
        <f t="shared" si="510"/>
        <v>0</v>
      </c>
      <c r="FA111" s="6742">
        <v>1</v>
      </c>
      <c r="FB111" s="6743"/>
      <c r="FC111" s="2495">
        <v>0</v>
      </c>
      <c r="FD111" s="2495">
        <v>0</v>
      </c>
      <c r="FE111" s="1739">
        <f t="shared" si="511"/>
        <v>0</v>
      </c>
      <c r="FF111" s="1748" t="e">
        <f t="shared" si="512"/>
        <v>#DIV/0!</v>
      </c>
      <c r="FG111" s="1749">
        <f t="shared" si="443"/>
        <v>0</v>
      </c>
      <c r="FH111" s="1739">
        <f t="shared" si="444"/>
        <v>1</v>
      </c>
      <c r="FI111" s="1748">
        <f t="shared" si="513"/>
        <v>0</v>
      </c>
      <c r="FJ111" s="6742">
        <v>1</v>
      </c>
      <c r="FK111" s="6743"/>
      <c r="FL111" s="2495">
        <v>0</v>
      </c>
      <c r="FM111" s="2495">
        <v>0</v>
      </c>
      <c r="FN111" s="1739">
        <f t="shared" si="446"/>
        <v>0</v>
      </c>
      <c r="FO111" s="1748">
        <v>0</v>
      </c>
      <c r="FP111" s="1702">
        <f t="shared" si="448"/>
        <v>0</v>
      </c>
      <c r="FQ111" s="1739">
        <f t="shared" si="370"/>
        <v>1</v>
      </c>
      <c r="FR111" s="1748">
        <f t="shared" si="514"/>
        <v>0</v>
      </c>
      <c r="FS111" s="6742">
        <v>1</v>
      </c>
      <c r="FT111" s="6743"/>
      <c r="FU111" s="2495">
        <v>1</v>
      </c>
      <c r="FV111" s="2495">
        <v>0</v>
      </c>
      <c r="FW111" s="1739">
        <f t="shared" si="449"/>
        <v>1</v>
      </c>
      <c r="FX111" s="1748">
        <v>0</v>
      </c>
      <c r="FY111" s="1733">
        <f t="shared" si="451"/>
        <v>0</v>
      </c>
      <c r="FZ111" s="1739">
        <f t="shared" si="452"/>
        <v>1</v>
      </c>
      <c r="GA111" s="1748">
        <f t="shared" si="515"/>
        <v>0</v>
      </c>
      <c r="GB111" s="3169">
        <f t="shared" si="454"/>
        <v>0</v>
      </c>
      <c r="GC111" s="2219">
        <v>0</v>
      </c>
      <c r="GD111" s="1895">
        <v>1</v>
      </c>
      <c r="GE111" s="2131" t="s">
        <v>61</v>
      </c>
      <c r="GF111" s="2131" t="s">
        <v>62</v>
      </c>
      <c r="GG111" s="2105" t="s">
        <v>17</v>
      </c>
      <c r="GH111" s="2105" t="s">
        <v>16</v>
      </c>
      <c r="GI111" s="2105" t="s">
        <v>16</v>
      </c>
      <c r="GJ111" s="2105" t="s">
        <v>19</v>
      </c>
      <c r="GK111" s="2105" t="s">
        <v>16</v>
      </c>
      <c r="GL111" s="2172">
        <v>7</v>
      </c>
      <c r="GM111" s="345" t="s">
        <v>821</v>
      </c>
      <c r="GN111" s="271" t="s">
        <v>836</v>
      </c>
      <c r="GO111" s="346">
        <v>1</v>
      </c>
      <c r="GP111" s="341">
        <v>0</v>
      </c>
      <c r="GQ111" s="2086">
        <v>0</v>
      </c>
      <c r="GR111" s="2086">
        <v>0</v>
      </c>
      <c r="GS111" s="1895">
        <v>0</v>
      </c>
      <c r="GT111" s="2086">
        <v>0</v>
      </c>
      <c r="GU111" s="2086">
        <v>1</v>
      </c>
      <c r="GV111" s="1895">
        <v>0</v>
      </c>
    </row>
    <row r="112" spans="1:204" ht="57" customHeight="1" x14ac:dyDescent="0.25">
      <c r="B112" s="7199"/>
      <c r="C112" s="7154"/>
      <c r="D112" s="7147"/>
      <c r="E112" s="7154"/>
      <c r="F112" s="7223"/>
      <c r="G112" s="7223"/>
      <c r="H112" s="7144"/>
      <c r="I112" s="7144"/>
      <c r="J112" s="5707"/>
      <c r="K112" s="5707"/>
      <c r="L112" s="5707"/>
      <c r="M112" s="5707"/>
      <c r="N112" s="5707"/>
      <c r="O112" s="5707"/>
      <c r="P112" s="5698"/>
      <c r="Q112" s="5698"/>
      <c r="R112" s="5704"/>
      <c r="S112" s="5698"/>
      <c r="T112" s="5698"/>
      <c r="U112" s="7116"/>
      <c r="V112" s="5698"/>
      <c r="W112" s="5695"/>
      <c r="X112" s="5692"/>
      <c r="Y112" s="2172">
        <v>8</v>
      </c>
      <c r="Z112" s="5435" t="s">
        <v>822</v>
      </c>
      <c r="AA112" s="5523" t="s">
        <v>839</v>
      </c>
      <c r="AB112" s="5525">
        <v>80</v>
      </c>
      <c r="AC112" s="341">
        <v>21</v>
      </c>
      <c r="AD112" s="342">
        <f t="shared" si="491"/>
        <v>0.26250000000000001</v>
      </c>
      <c r="AE112" s="341">
        <v>21</v>
      </c>
      <c r="AF112" s="343">
        <f t="shared" si="492"/>
        <v>0.26250000000000001</v>
      </c>
      <c r="AG112" s="195">
        <v>21</v>
      </c>
      <c r="AH112" s="192">
        <f t="shared" si="493"/>
        <v>0.26250000000000001</v>
      </c>
      <c r="AI112" s="195">
        <v>17</v>
      </c>
      <c r="AJ112" s="192">
        <f t="shared" si="494"/>
        <v>0.21249999999999999</v>
      </c>
      <c r="AK112" s="199">
        <f t="shared" si="495"/>
        <v>1</v>
      </c>
      <c r="AL112" s="2281">
        <v>8</v>
      </c>
      <c r="AM112" s="1624" t="s">
        <v>3434</v>
      </c>
      <c r="AN112" s="1625" t="s">
        <v>3435</v>
      </c>
      <c r="AO112" s="1625" t="s">
        <v>3436</v>
      </c>
      <c r="AP112" s="1625" t="s">
        <v>3437</v>
      </c>
      <c r="AQ112" s="1620">
        <v>100</v>
      </c>
      <c r="AR112" s="1625"/>
      <c r="AS112" s="1219" t="s">
        <v>1579</v>
      </c>
      <c r="AT112" s="2280"/>
      <c r="AU112" s="1378" t="s">
        <v>1704</v>
      </c>
      <c r="AV112" s="6521">
        <v>80</v>
      </c>
      <c r="AW112" s="6522"/>
      <c r="AX112" s="4431">
        <f t="shared" si="393"/>
        <v>17</v>
      </c>
      <c r="AY112" s="4431">
        <f t="shared" si="394"/>
        <v>17</v>
      </c>
      <c r="AZ112" s="4411">
        <f t="shared" si="395"/>
        <v>0</v>
      </c>
      <c r="BA112" s="4707">
        <f t="shared" si="396"/>
        <v>1</v>
      </c>
      <c r="BB112" s="4253">
        <f t="shared" si="397"/>
        <v>80</v>
      </c>
      <c r="BC112" s="4104">
        <f t="shared" si="398"/>
        <v>0</v>
      </c>
      <c r="BD112" s="1682">
        <f t="shared" si="399"/>
        <v>1</v>
      </c>
      <c r="BE112" s="4713">
        <f t="shared" si="400"/>
        <v>0</v>
      </c>
      <c r="BF112" s="6626">
        <v>80</v>
      </c>
      <c r="BG112" s="6627"/>
      <c r="BH112" s="3782">
        <f t="shared" si="311"/>
        <v>21</v>
      </c>
      <c r="BI112" s="3782">
        <f t="shared" si="401"/>
        <v>21</v>
      </c>
      <c r="BJ112" s="4061">
        <f t="shared" si="402"/>
        <v>0</v>
      </c>
      <c r="BK112" s="4074">
        <f t="shared" si="403"/>
        <v>1</v>
      </c>
      <c r="BL112" s="3831">
        <f t="shared" si="404"/>
        <v>63</v>
      </c>
      <c r="BM112" s="3122">
        <f t="shared" si="405"/>
        <v>17</v>
      </c>
      <c r="BN112" s="1682">
        <f t="shared" si="406"/>
        <v>0.78749999999999998</v>
      </c>
      <c r="BO112" s="3695">
        <f t="shared" si="407"/>
        <v>0</v>
      </c>
      <c r="BP112" s="3494"/>
      <c r="BQ112" s="6742">
        <v>80</v>
      </c>
      <c r="BR112" s="6743"/>
      <c r="BS112" s="2576">
        <f t="shared" si="496"/>
        <v>21</v>
      </c>
      <c r="BT112" s="2576">
        <f t="shared" si="497"/>
        <v>21</v>
      </c>
      <c r="BU112" s="2987">
        <f t="shared" si="255"/>
        <v>0</v>
      </c>
      <c r="BV112" s="1682">
        <f t="shared" si="256"/>
        <v>1</v>
      </c>
      <c r="BW112" s="2765">
        <f t="shared" si="314"/>
        <v>42</v>
      </c>
      <c r="BX112" s="2991">
        <f t="shared" si="258"/>
        <v>38</v>
      </c>
      <c r="BY112" s="1682">
        <f t="shared" si="259"/>
        <v>0.52500000000000002</v>
      </c>
      <c r="BZ112" s="3151"/>
      <c r="CA112" s="6742">
        <v>80</v>
      </c>
      <c r="CB112" s="6743"/>
      <c r="CC112" s="2230">
        <v>21</v>
      </c>
      <c r="CD112" s="2230">
        <v>21</v>
      </c>
      <c r="CE112" s="2359">
        <f t="shared" si="409"/>
        <v>0</v>
      </c>
      <c r="CF112" s="2247">
        <f t="shared" ref="CF112:CF147" si="521">CD112/CC112</f>
        <v>1</v>
      </c>
      <c r="CG112" s="2256">
        <f t="shared" si="499"/>
        <v>21</v>
      </c>
      <c r="CH112" s="2387">
        <f t="shared" si="412"/>
        <v>59</v>
      </c>
      <c r="CI112" s="2247">
        <f t="shared" si="500"/>
        <v>0.26250000000000001</v>
      </c>
      <c r="CJ112" s="7516"/>
      <c r="CK112" s="2487"/>
      <c r="CL112" s="2479"/>
      <c r="CM112" s="2025">
        <v>7</v>
      </c>
      <c r="CN112" s="2026">
        <v>7</v>
      </c>
      <c r="CO112" s="2026">
        <v>7</v>
      </c>
      <c r="CP112" s="1729"/>
      <c r="CQ112" s="1729"/>
      <c r="CR112" s="1729"/>
      <c r="CS112" s="1729"/>
      <c r="CT112" s="1729"/>
      <c r="CU112" s="1729"/>
      <c r="CV112" s="1729"/>
      <c r="CW112" s="1729"/>
      <c r="CX112" s="1729"/>
      <c r="CY112" s="6300">
        <v>80</v>
      </c>
      <c r="CZ112" s="6301"/>
      <c r="DA112" s="4692">
        <v>7</v>
      </c>
      <c r="DB112" s="4692">
        <v>7</v>
      </c>
      <c r="DC112" s="4513">
        <f t="shared" si="501"/>
        <v>0</v>
      </c>
      <c r="DD112" s="4514">
        <f t="shared" si="502"/>
        <v>1</v>
      </c>
      <c r="DE112" s="4679">
        <f t="shared" si="267"/>
        <v>70</v>
      </c>
      <c r="DF112" s="4106">
        <f t="shared" si="416"/>
        <v>10</v>
      </c>
      <c r="DG112" s="1682">
        <f t="shared" si="503"/>
        <v>0.875</v>
      </c>
      <c r="DH112" s="6302">
        <v>80</v>
      </c>
      <c r="DI112" s="6303"/>
      <c r="DJ112" s="4657">
        <v>7</v>
      </c>
      <c r="DK112" s="4657">
        <v>7</v>
      </c>
      <c r="DL112" s="4701">
        <f t="shared" si="418"/>
        <v>0</v>
      </c>
      <c r="DM112" s="4702">
        <f t="shared" si="472"/>
        <v>1</v>
      </c>
      <c r="DN112" s="4429">
        <f t="shared" si="420"/>
        <v>77</v>
      </c>
      <c r="DO112" s="4106">
        <f t="shared" si="421"/>
        <v>3</v>
      </c>
      <c r="DP112" s="1682">
        <f t="shared" si="504"/>
        <v>0.96250000000000002</v>
      </c>
      <c r="DQ112" s="6304">
        <v>80</v>
      </c>
      <c r="DR112" s="6305"/>
      <c r="DS112" s="4661">
        <v>3</v>
      </c>
      <c r="DT112" s="4661">
        <v>3</v>
      </c>
      <c r="DU112" s="4704">
        <f t="shared" si="422"/>
        <v>0</v>
      </c>
      <c r="DV112" s="4698">
        <f t="shared" ref="DV112" si="522">DT112/DS112</f>
        <v>1</v>
      </c>
      <c r="DW112" s="4651">
        <f t="shared" si="424"/>
        <v>80</v>
      </c>
      <c r="DX112" s="4106">
        <f t="shared" si="425"/>
        <v>0</v>
      </c>
      <c r="DY112" s="1682">
        <f t="shared" si="505"/>
        <v>1</v>
      </c>
      <c r="DZ112" s="6300">
        <v>80</v>
      </c>
      <c r="EA112" s="6301"/>
      <c r="EB112" s="3247">
        <v>7</v>
      </c>
      <c r="EC112" s="3247">
        <v>7</v>
      </c>
      <c r="ED112" s="3227">
        <f t="shared" si="506"/>
        <v>0</v>
      </c>
      <c r="EE112" s="1748">
        <f t="shared" si="507"/>
        <v>1</v>
      </c>
      <c r="EF112" s="3277">
        <f t="shared" si="429"/>
        <v>49</v>
      </c>
      <c r="EG112" s="1739">
        <f t="shared" si="430"/>
        <v>31</v>
      </c>
      <c r="EH112" s="1748">
        <f t="shared" si="508"/>
        <v>0.61250000000000004</v>
      </c>
      <c r="EI112" s="6302">
        <v>80</v>
      </c>
      <c r="EJ112" s="6303"/>
      <c r="EK112" s="3358">
        <v>7</v>
      </c>
      <c r="EL112" s="3358">
        <v>7</v>
      </c>
      <c r="EM112" s="3227">
        <f t="shared" si="432"/>
        <v>0</v>
      </c>
      <c r="EN112" s="1748">
        <f t="shared" ref="EN112" si="523">EL112/EK112</f>
        <v>1</v>
      </c>
      <c r="EO112" s="3363">
        <f t="shared" si="434"/>
        <v>56</v>
      </c>
      <c r="EP112" s="1739">
        <f t="shared" si="435"/>
        <v>24</v>
      </c>
      <c r="EQ112" s="1748">
        <f t="shared" si="509"/>
        <v>0.7</v>
      </c>
      <c r="ER112" s="6304">
        <v>80</v>
      </c>
      <c r="ES112" s="6305"/>
      <c r="ET112" s="3829">
        <v>7</v>
      </c>
      <c r="EU112" s="3829">
        <v>7</v>
      </c>
      <c r="EV112" s="1739">
        <f t="shared" si="436"/>
        <v>0</v>
      </c>
      <c r="EW112" s="1748">
        <f t="shared" ref="EW112" si="524">EU112/ET112</f>
        <v>1</v>
      </c>
      <c r="EX112" s="3621">
        <f t="shared" si="438"/>
        <v>63</v>
      </c>
      <c r="EY112" s="1739">
        <f t="shared" si="439"/>
        <v>17</v>
      </c>
      <c r="EZ112" s="1748">
        <f t="shared" si="510"/>
        <v>0.78749999999999998</v>
      </c>
      <c r="FA112" s="6742">
        <v>80</v>
      </c>
      <c r="FB112" s="6743"/>
      <c r="FC112" s="2495">
        <v>7</v>
      </c>
      <c r="FD112" s="2495">
        <v>7</v>
      </c>
      <c r="FE112" s="1739">
        <f t="shared" si="511"/>
        <v>0</v>
      </c>
      <c r="FF112" s="1748">
        <f t="shared" si="512"/>
        <v>1</v>
      </c>
      <c r="FG112" s="1749">
        <f t="shared" si="443"/>
        <v>28</v>
      </c>
      <c r="FH112" s="1739">
        <f t="shared" si="444"/>
        <v>52</v>
      </c>
      <c r="FI112" s="1748">
        <f t="shared" si="513"/>
        <v>0.35</v>
      </c>
      <c r="FJ112" s="6742">
        <v>80</v>
      </c>
      <c r="FK112" s="6743"/>
      <c r="FL112" s="2495">
        <v>7</v>
      </c>
      <c r="FM112" s="2495">
        <v>7</v>
      </c>
      <c r="FN112" s="1739">
        <f t="shared" si="446"/>
        <v>0</v>
      </c>
      <c r="FO112" s="1748">
        <f t="shared" si="519"/>
        <v>1</v>
      </c>
      <c r="FP112" s="1702">
        <f t="shared" si="448"/>
        <v>35</v>
      </c>
      <c r="FQ112" s="1739">
        <f t="shared" si="370"/>
        <v>45</v>
      </c>
      <c r="FR112" s="1748">
        <f t="shared" si="514"/>
        <v>0.4375</v>
      </c>
      <c r="FS112" s="6742">
        <v>80</v>
      </c>
      <c r="FT112" s="6743"/>
      <c r="FU112" s="2495">
        <v>7</v>
      </c>
      <c r="FV112" s="2495">
        <v>7</v>
      </c>
      <c r="FW112" s="1739">
        <f t="shared" si="449"/>
        <v>0</v>
      </c>
      <c r="FX112" s="1748">
        <f t="shared" si="520"/>
        <v>1</v>
      </c>
      <c r="FY112" s="1733">
        <f t="shared" si="451"/>
        <v>42</v>
      </c>
      <c r="FZ112" s="1739">
        <f t="shared" si="452"/>
        <v>38</v>
      </c>
      <c r="GA112" s="1748">
        <f t="shared" si="515"/>
        <v>0.52500000000000002</v>
      </c>
      <c r="GB112" s="3169">
        <f t="shared" si="454"/>
        <v>8.7500000000000022E-2</v>
      </c>
      <c r="GC112" s="2219">
        <v>0</v>
      </c>
      <c r="GD112" s="1895">
        <v>1</v>
      </c>
      <c r="GE112" s="2131" t="s">
        <v>61</v>
      </c>
      <c r="GF112" s="2131" t="s">
        <v>62</v>
      </c>
      <c r="GG112" s="2105" t="s">
        <v>17</v>
      </c>
      <c r="GH112" s="2105" t="s">
        <v>16</v>
      </c>
      <c r="GI112" s="2105" t="s">
        <v>16</v>
      </c>
      <c r="GJ112" s="2105" t="s">
        <v>19</v>
      </c>
      <c r="GK112" s="2105" t="s">
        <v>16</v>
      </c>
      <c r="GL112" s="2172">
        <v>8</v>
      </c>
      <c r="GM112" s="339" t="s">
        <v>822</v>
      </c>
      <c r="GN112" s="271" t="s">
        <v>839</v>
      </c>
      <c r="GO112" s="346">
        <v>80</v>
      </c>
      <c r="GP112" s="341">
        <v>21</v>
      </c>
      <c r="GQ112" s="2086">
        <v>21</v>
      </c>
      <c r="GR112" s="2086">
        <v>0</v>
      </c>
      <c r="GS112" s="1895">
        <v>1</v>
      </c>
      <c r="GT112" s="2086">
        <v>21</v>
      </c>
      <c r="GU112" s="2086">
        <v>59</v>
      </c>
      <c r="GV112" s="1895">
        <v>0.26250000000000001</v>
      </c>
    </row>
    <row r="113" spans="1:204" ht="36" x14ac:dyDescent="0.25">
      <c r="B113" s="7199"/>
      <c r="C113" s="7154"/>
      <c r="D113" s="7147"/>
      <c r="E113" s="7154"/>
      <c r="F113" s="7223"/>
      <c r="G113" s="7223"/>
      <c r="H113" s="7144"/>
      <c r="I113" s="7144"/>
      <c r="J113" s="5707"/>
      <c r="K113" s="5707"/>
      <c r="L113" s="5707"/>
      <c r="M113" s="5707"/>
      <c r="N113" s="5707"/>
      <c r="O113" s="5707"/>
      <c r="P113" s="5698"/>
      <c r="Q113" s="5698"/>
      <c r="R113" s="5704"/>
      <c r="S113" s="5698"/>
      <c r="T113" s="5698"/>
      <c r="U113" s="7116"/>
      <c r="V113" s="5698"/>
      <c r="W113" s="5695"/>
      <c r="X113" s="5692"/>
      <c r="Y113" s="2172">
        <v>9</v>
      </c>
      <c r="Z113" s="5436" t="s">
        <v>823</v>
      </c>
      <c r="AA113" s="5523" t="s">
        <v>836</v>
      </c>
      <c r="AB113" s="5525">
        <v>2</v>
      </c>
      <c r="AC113" s="341">
        <v>1</v>
      </c>
      <c r="AD113" s="342">
        <f t="shared" si="491"/>
        <v>0.5</v>
      </c>
      <c r="AE113" s="341">
        <v>0</v>
      </c>
      <c r="AF113" s="343">
        <f t="shared" si="492"/>
        <v>0</v>
      </c>
      <c r="AG113" s="195">
        <v>1</v>
      </c>
      <c r="AH113" s="192">
        <f t="shared" si="493"/>
        <v>0.5</v>
      </c>
      <c r="AI113" s="195">
        <v>0</v>
      </c>
      <c r="AJ113" s="192">
        <f t="shared" si="494"/>
        <v>0</v>
      </c>
      <c r="AK113" s="199">
        <f t="shared" si="495"/>
        <v>1</v>
      </c>
      <c r="AL113" s="2274">
        <v>9</v>
      </c>
      <c r="AM113" s="1622" t="s">
        <v>3443</v>
      </c>
      <c r="AN113" s="1622" t="s">
        <v>3444</v>
      </c>
      <c r="AO113" s="1622" t="s">
        <v>3427</v>
      </c>
      <c r="AP113" s="1622" t="s">
        <v>3438</v>
      </c>
      <c r="AQ113" s="1218">
        <v>100</v>
      </c>
      <c r="AR113" s="1622" t="s">
        <v>836</v>
      </c>
      <c r="AS113" s="1219" t="s">
        <v>1579</v>
      </c>
      <c r="AT113" s="2280"/>
      <c r="AU113" s="1378" t="s">
        <v>1704</v>
      </c>
      <c r="AV113" s="6521">
        <v>2</v>
      </c>
      <c r="AW113" s="6522"/>
      <c r="AX113" s="4431">
        <f t="shared" si="393"/>
        <v>0</v>
      </c>
      <c r="AY113" s="4431">
        <f t="shared" si="394"/>
        <v>0</v>
      </c>
      <c r="AZ113" s="4411">
        <f t="shared" si="395"/>
        <v>0</v>
      </c>
      <c r="BA113" s="4707" t="e">
        <f t="shared" si="396"/>
        <v>#DIV/0!</v>
      </c>
      <c r="BB113" s="4253">
        <f t="shared" si="397"/>
        <v>2</v>
      </c>
      <c r="BC113" s="4104">
        <f t="shared" si="398"/>
        <v>0</v>
      </c>
      <c r="BD113" s="1682">
        <f t="shared" si="399"/>
        <v>1</v>
      </c>
      <c r="BE113" s="4713">
        <f t="shared" si="400"/>
        <v>0</v>
      </c>
      <c r="BF113" s="6626">
        <v>2</v>
      </c>
      <c r="BG113" s="6627"/>
      <c r="BH113" s="3782">
        <f t="shared" si="311"/>
        <v>1</v>
      </c>
      <c r="BI113" s="3782">
        <f t="shared" si="401"/>
        <v>1</v>
      </c>
      <c r="BJ113" s="4061">
        <f t="shared" si="402"/>
        <v>0</v>
      </c>
      <c r="BK113" s="4074">
        <f t="shared" si="403"/>
        <v>1</v>
      </c>
      <c r="BL113" s="3831">
        <f t="shared" si="404"/>
        <v>2</v>
      </c>
      <c r="BM113" s="3122">
        <f t="shared" si="405"/>
        <v>0</v>
      </c>
      <c r="BN113" s="1682">
        <f t="shared" si="406"/>
        <v>1</v>
      </c>
      <c r="BO113" s="3695">
        <f t="shared" si="407"/>
        <v>0</v>
      </c>
      <c r="BP113" s="3494"/>
      <c r="BQ113" s="6742">
        <v>2</v>
      </c>
      <c r="BR113" s="6743"/>
      <c r="BS113" s="2576">
        <f t="shared" si="496"/>
        <v>0</v>
      </c>
      <c r="BT113" s="2576">
        <f t="shared" si="497"/>
        <v>0</v>
      </c>
      <c r="BU113" s="2987">
        <f t="shared" si="255"/>
        <v>0</v>
      </c>
      <c r="BV113" s="1682" t="e">
        <f t="shared" si="256"/>
        <v>#DIV/0!</v>
      </c>
      <c r="BW113" s="2765">
        <f t="shared" si="314"/>
        <v>1</v>
      </c>
      <c r="BX113" s="2991">
        <f t="shared" si="258"/>
        <v>1</v>
      </c>
      <c r="BY113" s="1682">
        <f t="shared" si="259"/>
        <v>0.5</v>
      </c>
      <c r="BZ113" s="3151"/>
      <c r="CA113" s="6742">
        <v>2</v>
      </c>
      <c r="CB113" s="6743"/>
      <c r="CC113" s="2230">
        <v>1</v>
      </c>
      <c r="CD113" s="2230">
        <v>1</v>
      </c>
      <c r="CE113" s="2359">
        <f t="shared" si="409"/>
        <v>0</v>
      </c>
      <c r="CF113" s="2247">
        <f t="shared" si="521"/>
        <v>1</v>
      </c>
      <c r="CG113" s="2256">
        <f t="shared" si="499"/>
        <v>1</v>
      </c>
      <c r="CH113" s="2387">
        <f t="shared" si="412"/>
        <v>1</v>
      </c>
      <c r="CI113" s="2247">
        <f t="shared" si="500"/>
        <v>0.5</v>
      </c>
      <c r="CJ113" s="7516"/>
      <c r="CK113" s="2487"/>
      <c r="CL113" s="2479"/>
      <c r="CM113" s="2025">
        <v>1</v>
      </c>
      <c r="CN113" s="2026">
        <v>0</v>
      </c>
      <c r="CO113" s="2026">
        <v>0</v>
      </c>
      <c r="CP113" s="1729"/>
      <c r="CQ113" s="1729"/>
      <c r="CR113" s="1729"/>
      <c r="CS113" s="1729"/>
      <c r="CT113" s="1729"/>
      <c r="CU113" s="1729"/>
      <c r="CV113" s="1729"/>
      <c r="CW113" s="1729"/>
      <c r="CX113" s="1729"/>
      <c r="CY113" s="6300">
        <v>2</v>
      </c>
      <c r="CZ113" s="6301"/>
      <c r="DA113" s="4692">
        <v>0</v>
      </c>
      <c r="DB113" s="4692">
        <v>0</v>
      </c>
      <c r="DC113" s="4513">
        <f t="shared" si="501"/>
        <v>0</v>
      </c>
      <c r="DD113" s="4514" t="e">
        <f t="shared" si="502"/>
        <v>#DIV/0!</v>
      </c>
      <c r="DE113" s="4679">
        <f t="shared" si="267"/>
        <v>2</v>
      </c>
      <c r="DF113" s="4106">
        <f t="shared" si="416"/>
        <v>0</v>
      </c>
      <c r="DG113" s="1682">
        <f t="shared" si="503"/>
        <v>1</v>
      </c>
      <c r="DH113" s="6302">
        <v>2</v>
      </c>
      <c r="DI113" s="6303"/>
      <c r="DJ113" s="4657">
        <v>0</v>
      </c>
      <c r="DK113" s="4657">
        <v>0</v>
      </c>
      <c r="DL113" s="4701">
        <f t="shared" si="418"/>
        <v>0</v>
      </c>
      <c r="DM113" s="4702" t="e">
        <f t="shared" si="472"/>
        <v>#DIV/0!</v>
      </c>
      <c r="DN113" s="4429">
        <f t="shared" si="420"/>
        <v>2</v>
      </c>
      <c r="DO113" s="4106">
        <f t="shared" si="421"/>
        <v>0</v>
      </c>
      <c r="DP113" s="1682">
        <f t="shared" si="504"/>
        <v>1</v>
      </c>
      <c r="DQ113" s="6304">
        <v>2</v>
      </c>
      <c r="DR113" s="6305"/>
      <c r="DS113" s="4661">
        <v>0</v>
      </c>
      <c r="DT113" s="4661">
        <v>0</v>
      </c>
      <c r="DU113" s="4704">
        <f t="shared" si="422"/>
        <v>0</v>
      </c>
      <c r="DV113" s="4698">
        <v>0</v>
      </c>
      <c r="DW113" s="4651">
        <f t="shared" si="424"/>
        <v>2</v>
      </c>
      <c r="DX113" s="4106">
        <f t="shared" si="425"/>
        <v>0</v>
      </c>
      <c r="DY113" s="1682">
        <f t="shared" si="505"/>
        <v>1</v>
      </c>
      <c r="DZ113" s="6300">
        <v>2</v>
      </c>
      <c r="EA113" s="6301"/>
      <c r="EB113" s="3247">
        <v>1</v>
      </c>
      <c r="EC113" s="3247">
        <v>1</v>
      </c>
      <c r="ED113" s="3227">
        <f t="shared" si="506"/>
        <v>0</v>
      </c>
      <c r="EE113" s="1748">
        <f t="shared" si="507"/>
        <v>1</v>
      </c>
      <c r="EF113" s="3277">
        <f t="shared" si="429"/>
        <v>2</v>
      </c>
      <c r="EG113" s="1739">
        <f t="shared" si="430"/>
        <v>0</v>
      </c>
      <c r="EH113" s="1748">
        <f t="shared" si="508"/>
        <v>1</v>
      </c>
      <c r="EI113" s="6302">
        <v>2</v>
      </c>
      <c r="EJ113" s="6303"/>
      <c r="EK113" s="3358">
        <v>0</v>
      </c>
      <c r="EL113" s="3358">
        <v>0</v>
      </c>
      <c r="EM113" s="3227">
        <f t="shared" si="432"/>
        <v>0</v>
      </c>
      <c r="EN113" s="1748">
        <v>0</v>
      </c>
      <c r="EO113" s="3363">
        <f t="shared" si="434"/>
        <v>2</v>
      </c>
      <c r="EP113" s="1739">
        <f t="shared" si="435"/>
        <v>0</v>
      </c>
      <c r="EQ113" s="1748">
        <f t="shared" si="509"/>
        <v>1</v>
      </c>
      <c r="ER113" s="6304">
        <v>2</v>
      </c>
      <c r="ES113" s="6305"/>
      <c r="ET113" s="3829">
        <v>0</v>
      </c>
      <c r="EU113" s="3829">
        <v>0</v>
      </c>
      <c r="EV113" s="1739">
        <f t="shared" si="436"/>
        <v>0</v>
      </c>
      <c r="EW113" s="1748">
        <v>0</v>
      </c>
      <c r="EX113" s="3621">
        <f t="shared" si="438"/>
        <v>2</v>
      </c>
      <c r="EY113" s="1739">
        <f t="shared" si="439"/>
        <v>0</v>
      </c>
      <c r="EZ113" s="1748">
        <f t="shared" si="510"/>
        <v>1</v>
      </c>
      <c r="FA113" s="6742">
        <v>2</v>
      </c>
      <c r="FB113" s="6743"/>
      <c r="FC113" s="2495">
        <v>0</v>
      </c>
      <c r="FD113" s="2495">
        <v>0</v>
      </c>
      <c r="FE113" s="1739">
        <f t="shared" si="511"/>
        <v>0</v>
      </c>
      <c r="FF113" s="1748" t="e">
        <f t="shared" si="512"/>
        <v>#DIV/0!</v>
      </c>
      <c r="FG113" s="1749">
        <f t="shared" si="443"/>
        <v>1</v>
      </c>
      <c r="FH113" s="1739">
        <f t="shared" si="444"/>
        <v>1</v>
      </c>
      <c r="FI113" s="1748">
        <f t="shared" si="513"/>
        <v>0.5</v>
      </c>
      <c r="FJ113" s="6742">
        <v>2</v>
      </c>
      <c r="FK113" s="6743"/>
      <c r="FL113" s="2495">
        <v>0</v>
      </c>
      <c r="FM113" s="2495">
        <v>0</v>
      </c>
      <c r="FN113" s="1739">
        <f t="shared" si="446"/>
        <v>0</v>
      </c>
      <c r="FO113" s="1748">
        <v>0</v>
      </c>
      <c r="FP113" s="1702">
        <f t="shared" si="448"/>
        <v>1</v>
      </c>
      <c r="FQ113" s="1739">
        <f t="shared" si="370"/>
        <v>1</v>
      </c>
      <c r="FR113" s="1748">
        <f t="shared" si="514"/>
        <v>0.5</v>
      </c>
      <c r="FS113" s="6742">
        <v>2</v>
      </c>
      <c r="FT113" s="6743"/>
      <c r="FU113" s="2495">
        <v>0</v>
      </c>
      <c r="FV113" s="2495">
        <v>0</v>
      </c>
      <c r="FW113" s="1739">
        <f t="shared" si="449"/>
        <v>0</v>
      </c>
      <c r="FX113" s="1748">
        <v>0</v>
      </c>
      <c r="FY113" s="1733">
        <f t="shared" si="451"/>
        <v>1</v>
      </c>
      <c r="FZ113" s="1739">
        <f t="shared" si="452"/>
        <v>1</v>
      </c>
      <c r="GA113" s="1748">
        <f t="shared" si="515"/>
        <v>0.5</v>
      </c>
      <c r="GB113" s="3169">
        <f t="shared" si="454"/>
        <v>0.5</v>
      </c>
      <c r="GC113" s="2219">
        <v>0</v>
      </c>
      <c r="GD113" s="1895">
        <v>1</v>
      </c>
      <c r="GE113" s="2131" t="s">
        <v>61</v>
      </c>
      <c r="GF113" s="2131" t="s">
        <v>62</v>
      </c>
      <c r="GG113" s="2105" t="s">
        <v>17</v>
      </c>
      <c r="GH113" s="2105" t="s">
        <v>16</v>
      </c>
      <c r="GI113" s="2105" t="s">
        <v>16</v>
      </c>
      <c r="GJ113" s="2105" t="s">
        <v>19</v>
      </c>
      <c r="GK113" s="2105" t="s">
        <v>16</v>
      </c>
      <c r="GL113" s="2172">
        <v>9</v>
      </c>
      <c r="GM113" s="345" t="s">
        <v>823</v>
      </c>
      <c r="GN113" s="271" t="s">
        <v>836</v>
      </c>
      <c r="GO113" s="346">
        <v>2</v>
      </c>
      <c r="GP113" s="341">
        <v>1</v>
      </c>
      <c r="GQ113" s="2086">
        <v>1</v>
      </c>
      <c r="GR113" s="2086">
        <v>0</v>
      </c>
      <c r="GS113" s="1895">
        <v>1</v>
      </c>
      <c r="GT113" s="2086">
        <v>1</v>
      </c>
      <c r="GU113" s="2086">
        <v>1</v>
      </c>
      <c r="GV113" s="1895">
        <v>0.5</v>
      </c>
    </row>
    <row r="114" spans="1:204" ht="36" x14ac:dyDescent="0.25">
      <c r="B114" s="7199"/>
      <c r="C114" s="7154"/>
      <c r="D114" s="7147"/>
      <c r="E114" s="7154"/>
      <c r="F114" s="7223"/>
      <c r="G114" s="7223"/>
      <c r="H114" s="7144"/>
      <c r="I114" s="7144"/>
      <c r="J114" s="5707"/>
      <c r="K114" s="5707"/>
      <c r="L114" s="5707"/>
      <c r="M114" s="5707"/>
      <c r="N114" s="5707"/>
      <c r="O114" s="5707"/>
      <c r="P114" s="5698"/>
      <c r="Q114" s="5698"/>
      <c r="R114" s="5704"/>
      <c r="S114" s="5698"/>
      <c r="T114" s="5698"/>
      <c r="U114" s="7116"/>
      <c r="V114" s="5698"/>
      <c r="W114" s="5695"/>
      <c r="X114" s="5692"/>
      <c r="Y114" s="2172">
        <v>10</v>
      </c>
      <c r="Z114" s="5436" t="s">
        <v>824</v>
      </c>
      <c r="AA114" s="5523" t="s">
        <v>773</v>
      </c>
      <c r="AB114" s="5525">
        <v>5500</v>
      </c>
      <c r="AC114" s="341">
        <v>1380</v>
      </c>
      <c r="AD114" s="342">
        <f t="shared" si="491"/>
        <v>0.25090909090909091</v>
      </c>
      <c r="AE114" s="341">
        <v>1380</v>
      </c>
      <c r="AF114" s="343">
        <f t="shared" si="492"/>
        <v>0.25090909090909091</v>
      </c>
      <c r="AG114" s="195">
        <v>1380</v>
      </c>
      <c r="AH114" s="192">
        <f t="shared" si="493"/>
        <v>0.25090909090909091</v>
      </c>
      <c r="AI114" s="195">
        <v>1360</v>
      </c>
      <c r="AJ114" s="192">
        <f t="shared" si="494"/>
        <v>0.24727272727272728</v>
      </c>
      <c r="AK114" s="199">
        <f t="shared" si="495"/>
        <v>1</v>
      </c>
      <c r="AL114" s="2274">
        <v>10</v>
      </c>
      <c r="AM114" s="1622" t="s">
        <v>3445</v>
      </c>
      <c r="AN114" s="1622" t="s">
        <v>3446</v>
      </c>
      <c r="AO114" s="1622" t="s">
        <v>3468</v>
      </c>
      <c r="AP114" s="1622" t="s">
        <v>3467</v>
      </c>
      <c r="AQ114" s="1218">
        <v>100</v>
      </c>
      <c r="AR114" s="1622" t="s">
        <v>3034</v>
      </c>
      <c r="AS114" s="1219" t="s">
        <v>1579</v>
      </c>
      <c r="AT114" s="2280"/>
      <c r="AU114" s="1378" t="s">
        <v>1704</v>
      </c>
      <c r="AV114" s="6521">
        <v>5500</v>
      </c>
      <c r="AW114" s="6522"/>
      <c r="AX114" s="4431">
        <f t="shared" si="393"/>
        <v>1360</v>
      </c>
      <c r="AY114" s="4431">
        <f t="shared" si="394"/>
        <v>1360</v>
      </c>
      <c r="AZ114" s="4411">
        <f t="shared" si="395"/>
        <v>0</v>
      </c>
      <c r="BA114" s="4707">
        <f t="shared" si="396"/>
        <v>1</v>
      </c>
      <c r="BB114" s="4253">
        <f t="shared" si="397"/>
        <v>5500</v>
      </c>
      <c r="BC114" s="4104">
        <f t="shared" si="398"/>
        <v>0</v>
      </c>
      <c r="BD114" s="1682">
        <f t="shared" si="399"/>
        <v>1</v>
      </c>
      <c r="BE114" s="4713">
        <f t="shared" si="400"/>
        <v>0</v>
      </c>
      <c r="BF114" s="6626">
        <v>5500</v>
      </c>
      <c r="BG114" s="6627"/>
      <c r="BH114" s="3782">
        <f t="shared" si="311"/>
        <v>1380</v>
      </c>
      <c r="BI114" s="3782">
        <f t="shared" si="401"/>
        <v>1380</v>
      </c>
      <c r="BJ114" s="4061">
        <f t="shared" si="402"/>
        <v>0</v>
      </c>
      <c r="BK114" s="4074">
        <f t="shared" si="403"/>
        <v>1</v>
      </c>
      <c r="BL114" s="3831">
        <f t="shared" si="404"/>
        <v>4140</v>
      </c>
      <c r="BM114" s="3122">
        <f t="shared" si="405"/>
        <v>1360</v>
      </c>
      <c r="BN114" s="1682">
        <f t="shared" si="406"/>
        <v>0.75272727272727269</v>
      </c>
      <c r="BO114" s="3695">
        <f t="shared" si="407"/>
        <v>0</v>
      </c>
      <c r="BP114" s="3494"/>
      <c r="BQ114" s="6742">
        <v>5500</v>
      </c>
      <c r="BR114" s="6743"/>
      <c r="BS114" s="2576">
        <f t="shared" si="496"/>
        <v>1380</v>
      </c>
      <c r="BT114" s="2576">
        <f t="shared" si="497"/>
        <v>1380</v>
      </c>
      <c r="BU114" s="2987">
        <f t="shared" si="255"/>
        <v>0</v>
      </c>
      <c r="BV114" s="1682">
        <f t="shared" si="256"/>
        <v>1</v>
      </c>
      <c r="BW114" s="2765">
        <f t="shared" si="314"/>
        <v>2760</v>
      </c>
      <c r="BX114" s="2991">
        <f t="shared" si="258"/>
        <v>2740</v>
      </c>
      <c r="BY114" s="1682">
        <f t="shared" si="259"/>
        <v>0.50181818181818183</v>
      </c>
      <c r="BZ114" s="3151"/>
      <c r="CA114" s="6742">
        <v>5500</v>
      </c>
      <c r="CB114" s="6743"/>
      <c r="CC114" s="2230">
        <v>1380</v>
      </c>
      <c r="CD114" s="2230">
        <v>1380</v>
      </c>
      <c r="CE114" s="2359">
        <f t="shared" si="409"/>
        <v>0</v>
      </c>
      <c r="CF114" s="2247">
        <f t="shared" si="521"/>
        <v>1</v>
      </c>
      <c r="CG114" s="2256">
        <f t="shared" si="499"/>
        <v>1380</v>
      </c>
      <c r="CH114" s="2387">
        <f t="shared" si="412"/>
        <v>4120</v>
      </c>
      <c r="CI114" s="2247">
        <f t="shared" si="500"/>
        <v>0.25090909090909091</v>
      </c>
      <c r="CJ114" s="7516"/>
      <c r="CK114" s="2487"/>
      <c r="CL114" s="2479"/>
      <c r="CM114" s="2025">
        <f>+'[1]PbRM-02a'!BM117/3</f>
        <v>0</v>
      </c>
      <c r="CN114" s="2026">
        <v>460</v>
      </c>
      <c r="CO114" s="2026">
        <f>+'[1]PbRM-02a'!BO117/3</f>
        <v>0</v>
      </c>
      <c r="CP114" s="1729"/>
      <c r="CQ114" s="1729"/>
      <c r="CR114" s="1729"/>
      <c r="CS114" s="1729"/>
      <c r="CT114" s="1729"/>
      <c r="CU114" s="1729"/>
      <c r="CV114" s="1729"/>
      <c r="CW114" s="1729"/>
      <c r="CX114" s="1729"/>
      <c r="CY114" s="6300">
        <v>5500</v>
      </c>
      <c r="CZ114" s="6301"/>
      <c r="DA114" s="4692">
        <v>455</v>
      </c>
      <c r="DB114" s="4692">
        <v>455</v>
      </c>
      <c r="DC114" s="4513">
        <f t="shared" si="501"/>
        <v>0</v>
      </c>
      <c r="DD114" s="4514">
        <f t="shared" si="502"/>
        <v>1</v>
      </c>
      <c r="DE114" s="4679">
        <f t="shared" si="267"/>
        <v>4595</v>
      </c>
      <c r="DF114" s="4106">
        <f t="shared" si="416"/>
        <v>905</v>
      </c>
      <c r="DG114" s="1682">
        <f t="shared" si="503"/>
        <v>0.83545454545454545</v>
      </c>
      <c r="DH114" s="6302">
        <v>5500</v>
      </c>
      <c r="DI114" s="6303"/>
      <c r="DJ114" s="4657">
        <v>455</v>
      </c>
      <c r="DK114" s="4657">
        <v>455</v>
      </c>
      <c r="DL114" s="4701">
        <f t="shared" si="418"/>
        <v>0</v>
      </c>
      <c r="DM114" s="4702">
        <f t="shared" si="472"/>
        <v>1</v>
      </c>
      <c r="DN114" s="4428">
        <f t="shared" si="420"/>
        <v>5050</v>
      </c>
      <c r="DO114" s="4106">
        <f t="shared" si="421"/>
        <v>450</v>
      </c>
      <c r="DP114" s="1682">
        <f t="shared" si="504"/>
        <v>0.91818181818181821</v>
      </c>
      <c r="DQ114" s="6304">
        <v>5500</v>
      </c>
      <c r="DR114" s="6305"/>
      <c r="DS114" s="4661">
        <v>450</v>
      </c>
      <c r="DT114" s="4661">
        <v>450</v>
      </c>
      <c r="DU114" s="4704">
        <f t="shared" si="422"/>
        <v>0</v>
      </c>
      <c r="DV114" s="4698">
        <f t="shared" ref="DV114:DV115" si="525">DT114/DS114</f>
        <v>1</v>
      </c>
      <c r="DW114" s="4651">
        <f t="shared" si="424"/>
        <v>5500</v>
      </c>
      <c r="DX114" s="4106">
        <f t="shared" si="425"/>
        <v>0</v>
      </c>
      <c r="DY114" s="1682">
        <f t="shared" si="505"/>
        <v>1</v>
      </c>
      <c r="DZ114" s="6300">
        <v>5500</v>
      </c>
      <c r="EA114" s="6301"/>
      <c r="EB114" s="3247">
        <v>460</v>
      </c>
      <c r="EC114" s="3247">
        <v>460</v>
      </c>
      <c r="ED114" s="3227">
        <f t="shared" si="506"/>
        <v>0</v>
      </c>
      <c r="EE114" s="1748">
        <f t="shared" si="507"/>
        <v>1</v>
      </c>
      <c r="EF114" s="3277">
        <f t="shared" si="429"/>
        <v>3220</v>
      </c>
      <c r="EG114" s="1739">
        <f t="shared" si="430"/>
        <v>2280</v>
      </c>
      <c r="EH114" s="1748">
        <f t="shared" si="508"/>
        <v>0.58545454545454545</v>
      </c>
      <c r="EI114" s="6302">
        <v>5500</v>
      </c>
      <c r="EJ114" s="6303"/>
      <c r="EK114" s="3358">
        <v>460</v>
      </c>
      <c r="EL114" s="3358">
        <v>460</v>
      </c>
      <c r="EM114" s="3227">
        <f t="shared" si="432"/>
        <v>0</v>
      </c>
      <c r="EN114" s="1748">
        <f t="shared" ref="EN114:EN115" si="526">EL114/EK114</f>
        <v>1</v>
      </c>
      <c r="EO114" s="3364">
        <f t="shared" si="434"/>
        <v>3680</v>
      </c>
      <c r="EP114" s="1739">
        <f t="shared" si="435"/>
        <v>1820</v>
      </c>
      <c r="EQ114" s="1748">
        <f t="shared" si="509"/>
        <v>0.66909090909090907</v>
      </c>
      <c r="ER114" s="6304">
        <v>5500</v>
      </c>
      <c r="ES114" s="6305"/>
      <c r="ET114" s="3829">
        <v>460</v>
      </c>
      <c r="EU114" s="3829">
        <v>460</v>
      </c>
      <c r="EV114" s="1739">
        <f t="shared" si="436"/>
        <v>0</v>
      </c>
      <c r="EW114" s="1748">
        <f t="shared" ref="EW114:EW115" si="527">EU114/ET114</f>
        <v>1</v>
      </c>
      <c r="EX114" s="3621">
        <f t="shared" si="438"/>
        <v>4140</v>
      </c>
      <c r="EY114" s="1739">
        <f t="shared" si="439"/>
        <v>1360</v>
      </c>
      <c r="EZ114" s="1748">
        <f t="shared" si="510"/>
        <v>0.75272727272727269</v>
      </c>
      <c r="FA114" s="6742">
        <v>5500</v>
      </c>
      <c r="FB114" s="6743"/>
      <c r="FC114" s="2495">
        <v>460</v>
      </c>
      <c r="FD114" s="2495">
        <v>460</v>
      </c>
      <c r="FE114" s="1739">
        <f t="shared" si="511"/>
        <v>0</v>
      </c>
      <c r="FF114" s="1748">
        <f t="shared" si="512"/>
        <v>1</v>
      </c>
      <c r="FG114" s="1749">
        <f t="shared" si="443"/>
        <v>1840</v>
      </c>
      <c r="FH114" s="1739">
        <f t="shared" si="444"/>
        <v>3660</v>
      </c>
      <c r="FI114" s="1748">
        <f t="shared" si="513"/>
        <v>0.33454545454545453</v>
      </c>
      <c r="FJ114" s="6742">
        <v>5500</v>
      </c>
      <c r="FK114" s="6743"/>
      <c r="FL114" s="2495">
        <v>460</v>
      </c>
      <c r="FM114" s="2495">
        <v>460</v>
      </c>
      <c r="FN114" s="1739">
        <f t="shared" si="446"/>
        <v>0</v>
      </c>
      <c r="FO114" s="1748">
        <f t="shared" si="519"/>
        <v>1</v>
      </c>
      <c r="FP114" s="1702">
        <f t="shared" si="448"/>
        <v>2300</v>
      </c>
      <c r="FQ114" s="1739">
        <f t="shared" si="370"/>
        <v>3200</v>
      </c>
      <c r="FR114" s="1748">
        <f t="shared" si="514"/>
        <v>0.41818181818181815</v>
      </c>
      <c r="FS114" s="6742">
        <v>5500</v>
      </c>
      <c r="FT114" s="6743"/>
      <c r="FU114" s="2495">
        <v>460</v>
      </c>
      <c r="FV114" s="2495">
        <v>460</v>
      </c>
      <c r="FW114" s="1739">
        <f t="shared" si="449"/>
        <v>0</v>
      </c>
      <c r="FX114" s="1748">
        <f t="shared" si="520"/>
        <v>1</v>
      </c>
      <c r="FY114" s="1733">
        <f t="shared" si="451"/>
        <v>2760</v>
      </c>
      <c r="FZ114" s="1739">
        <f t="shared" si="452"/>
        <v>2740</v>
      </c>
      <c r="GA114" s="1748">
        <f t="shared" si="515"/>
        <v>0.50181818181818183</v>
      </c>
      <c r="GB114" s="3169">
        <f t="shared" si="454"/>
        <v>8.363636363636362E-2</v>
      </c>
      <c r="GC114" s="2219">
        <v>0</v>
      </c>
      <c r="GD114" s="1895">
        <v>1</v>
      </c>
      <c r="GE114" s="2131" t="s">
        <v>61</v>
      </c>
      <c r="GF114" s="2131" t="s">
        <v>62</v>
      </c>
      <c r="GG114" s="2105" t="s">
        <v>17</v>
      </c>
      <c r="GH114" s="2105" t="s">
        <v>16</v>
      </c>
      <c r="GI114" s="2105" t="s">
        <v>16</v>
      </c>
      <c r="GJ114" s="2105" t="s">
        <v>19</v>
      </c>
      <c r="GK114" s="2105" t="s">
        <v>16</v>
      </c>
      <c r="GL114" s="2172">
        <v>10</v>
      </c>
      <c r="GM114" s="345" t="s">
        <v>824</v>
      </c>
      <c r="GN114" s="271" t="s">
        <v>773</v>
      </c>
      <c r="GO114" s="346">
        <v>5500</v>
      </c>
      <c r="GP114" s="341">
        <v>1380</v>
      </c>
      <c r="GQ114" s="2086">
        <v>1380</v>
      </c>
      <c r="GR114" s="2086">
        <v>0</v>
      </c>
      <c r="GS114" s="1895">
        <v>1</v>
      </c>
      <c r="GT114" s="2086">
        <v>1380</v>
      </c>
      <c r="GU114" s="2086">
        <v>4120</v>
      </c>
      <c r="GV114" s="1895">
        <v>0.25090909090909091</v>
      </c>
    </row>
    <row r="115" spans="1:204" ht="36" x14ac:dyDescent="0.25">
      <c r="B115" s="7199"/>
      <c r="C115" s="7154"/>
      <c r="D115" s="7147"/>
      <c r="E115" s="7154"/>
      <c r="F115" s="7223"/>
      <c r="G115" s="7223"/>
      <c r="H115" s="7144"/>
      <c r="I115" s="7144"/>
      <c r="J115" s="5707"/>
      <c r="K115" s="5707"/>
      <c r="L115" s="5707"/>
      <c r="M115" s="5707"/>
      <c r="N115" s="5707"/>
      <c r="O115" s="5707"/>
      <c r="P115" s="5698"/>
      <c r="Q115" s="5698"/>
      <c r="R115" s="5704"/>
      <c r="S115" s="5698"/>
      <c r="T115" s="5698"/>
      <c r="U115" s="7116"/>
      <c r="V115" s="5698"/>
      <c r="W115" s="5695"/>
      <c r="X115" s="5692"/>
      <c r="Y115" s="2172">
        <v>11</v>
      </c>
      <c r="Z115" s="5436" t="s">
        <v>825</v>
      </c>
      <c r="AA115" s="5523" t="s">
        <v>840</v>
      </c>
      <c r="AB115" s="5525">
        <v>5500</v>
      </c>
      <c r="AC115" s="341">
        <v>1380</v>
      </c>
      <c r="AD115" s="342">
        <f t="shared" si="491"/>
        <v>0.25090909090909091</v>
      </c>
      <c r="AE115" s="341">
        <v>1380</v>
      </c>
      <c r="AF115" s="343">
        <f t="shared" si="492"/>
        <v>0.25090909090909091</v>
      </c>
      <c r="AG115" s="195">
        <v>1380</v>
      </c>
      <c r="AH115" s="192">
        <f t="shared" si="493"/>
        <v>0.25090909090909091</v>
      </c>
      <c r="AI115" s="195">
        <v>1360</v>
      </c>
      <c r="AJ115" s="192">
        <f t="shared" si="494"/>
        <v>0.24727272727272728</v>
      </c>
      <c r="AK115" s="199">
        <f t="shared" si="495"/>
        <v>1</v>
      </c>
      <c r="AL115" s="2274">
        <v>11</v>
      </c>
      <c r="AM115" s="1622" t="s">
        <v>3447</v>
      </c>
      <c r="AN115" s="1622" t="s">
        <v>3448</v>
      </c>
      <c r="AO115" s="1622" t="s">
        <v>3466</v>
      </c>
      <c r="AP115" s="1622" t="s">
        <v>3465</v>
      </c>
      <c r="AQ115" s="1218">
        <v>100</v>
      </c>
      <c r="AR115" s="1314" t="s">
        <v>840</v>
      </c>
      <c r="AS115" s="1219" t="s">
        <v>1579</v>
      </c>
      <c r="AT115" s="2280"/>
      <c r="AU115" s="1378" t="s">
        <v>1704</v>
      </c>
      <c r="AV115" s="6521">
        <v>5500</v>
      </c>
      <c r="AW115" s="6522"/>
      <c r="AX115" s="4431">
        <f t="shared" si="393"/>
        <v>1360</v>
      </c>
      <c r="AY115" s="4431">
        <f t="shared" si="394"/>
        <v>1360</v>
      </c>
      <c r="AZ115" s="4411">
        <f t="shared" si="395"/>
        <v>0</v>
      </c>
      <c r="BA115" s="4707">
        <f t="shared" si="396"/>
        <v>1</v>
      </c>
      <c r="BB115" s="4253">
        <f t="shared" si="397"/>
        <v>5500</v>
      </c>
      <c r="BC115" s="4104">
        <f t="shared" si="398"/>
        <v>0</v>
      </c>
      <c r="BD115" s="1682">
        <f t="shared" si="399"/>
        <v>1</v>
      </c>
      <c r="BE115" s="4713">
        <f t="shared" si="400"/>
        <v>0</v>
      </c>
      <c r="BF115" s="6626">
        <v>5500</v>
      </c>
      <c r="BG115" s="6627"/>
      <c r="BH115" s="3782">
        <f t="shared" si="311"/>
        <v>1380</v>
      </c>
      <c r="BI115" s="3782">
        <f t="shared" si="401"/>
        <v>1380</v>
      </c>
      <c r="BJ115" s="4061">
        <f t="shared" si="402"/>
        <v>0</v>
      </c>
      <c r="BK115" s="4074">
        <f t="shared" si="403"/>
        <v>1</v>
      </c>
      <c r="BL115" s="3831">
        <f t="shared" si="404"/>
        <v>4140</v>
      </c>
      <c r="BM115" s="3122">
        <f t="shared" si="405"/>
        <v>1360</v>
      </c>
      <c r="BN115" s="1682">
        <f t="shared" si="406"/>
        <v>0.75272727272727269</v>
      </c>
      <c r="BO115" s="3695">
        <f t="shared" si="407"/>
        <v>0</v>
      </c>
      <c r="BP115" s="3494"/>
      <c r="BQ115" s="6742">
        <v>5500</v>
      </c>
      <c r="BR115" s="6743"/>
      <c r="BS115" s="2576">
        <f t="shared" si="496"/>
        <v>1380</v>
      </c>
      <c r="BT115" s="2576">
        <f t="shared" si="497"/>
        <v>1380</v>
      </c>
      <c r="BU115" s="2987">
        <f t="shared" si="255"/>
        <v>0</v>
      </c>
      <c r="BV115" s="1682">
        <f t="shared" si="256"/>
        <v>1</v>
      </c>
      <c r="BW115" s="2765">
        <f t="shared" si="314"/>
        <v>2760</v>
      </c>
      <c r="BX115" s="2991">
        <f t="shared" si="258"/>
        <v>2740</v>
      </c>
      <c r="BY115" s="1682">
        <f t="shared" si="259"/>
        <v>0.50181818181818183</v>
      </c>
      <c r="BZ115" s="3151"/>
      <c r="CA115" s="6742">
        <v>5500</v>
      </c>
      <c r="CB115" s="6743"/>
      <c r="CC115" s="2230">
        <v>1380</v>
      </c>
      <c r="CD115" s="2230">
        <v>1380</v>
      </c>
      <c r="CE115" s="2359">
        <f t="shared" si="409"/>
        <v>0</v>
      </c>
      <c r="CF115" s="2247">
        <f t="shared" si="521"/>
        <v>1</v>
      </c>
      <c r="CG115" s="2256">
        <f t="shared" si="499"/>
        <v>1380</v>
      </c>
      <c r="CH115" s="2387">
        <f t="shared" si="412"/>
        <v>4120</v>
      </c>
      <c r="CI115" s="2247">
        <f t="shared" si="500"/>
        <v>0.25090909090909091</v>
      </c>
      <c r="CJ115" s="7516"/>
      <c r="CK115" s="2479"/>
      <c r="CL115" s="2479"/>
      <c r="CM115" s="2025">
        <f>+'[1]PbRM-02a'!BM118/3</f>
        <v>0</v>
      </c>
      <c r="CN115" s="2026">
        <v>460</v>
      </c>
      <c r="CO115" s="2026">
        <f>+'[1]PbRM-02a'!BO118/3</f>
        <v>0</v>
      </c>
      <c r="CP115" s="1729"/>
      <c r="CQ115" s="1729"/>
      <c r="CR115" s="1729"/>
      <c r="CS115" s="1729"/>
      <c r="CT115" s="1729"/>
      <c r="CU115" s="1729"/>
      <c r="CV115" s="1729"/>
      <c r="CW115" s="1729"/>
      <c r="CX115" s="1729"/>
      <c r="CY115" s="6300">
        <v>5500</v>
      </c>
      <c r="CZ115" s="6301"/>
      <c r="DA115" s="4692">
        <v>455</v>
      </c>
      <c r="DB115" s="4692">
        <v>455</v>
      </c>
      <c r="DC115" s="4513">
        <f t="shared" si="501"/>
        <v>0</v>
      </c>
      <c r="DD115" s="4514">
        <f t="shared" si="502"/>
        <v>1</v>
      </c>
      <c r="DE115" s="4679">
        <f t="shared" si="267"/>
        <v>4595</v>
      </c>
      <c r="DF115" s="4106">
        <f t="shared" si="416"/>
        <v>905</v>
      </c>
      <c r="DG115" s="1682">
        <f t="shared" si="503"/>
        <v>0.83545454545454545</v>
      </c>
      <c r="DH115" s="6302">
        <v>5500</v>
      </c>
      <c r="DI115" s="6303"/>
      <c r="DJ115" s="4657">
        <v>455</v>
      </c>
      <c r="DK115" s="4657">
        <v>455</v>
      </c>
      <c r="DL115" s="4701">
        <f t="shared" si="418"/>
        <v>0</v>
      </c>
      <c r="DM115" s="4702">
        <f t="shared" si="472"/>
        <v>1</v>
      </c>
      <c r="DN115" s="4428">
        <f t="shared" si="420"/>
        <v>5050</v>
      </c>
      <c r="DO115" s="4106">
        <f t="shared" si="421"/>
        <v>450</v>
      </c>
      <c r="DP115" s="1682">
        <f t="shared" si="504"/>
        <v>0.91818181818181821</v>
      </c>
      <c r="DQ115" s="6304">
        <v>5500</v>
      </c>
      <c r="DR115" s="6305"/>
      <c r="DS115" s="4661">
        <v>450</v>
      </c>
      <c r="DT115" s="4661">
        <v>450</v>
      </c>
      <c r="DU115" s="4704">
        <f t="shared" si="422"/>
        <v>0</v>
      </c>
      <c r="DV115" s="4698">
        <f t="shared" si="525"/>
        <v>1</v>
      </c>
      <c r="DW115" s="4651">
        <f t="shared" si="424"/>
        <v>5500</v>
      </c>
      <c r="DX115" s="4106">
        <f t="shared" si="425"/>
        <v>0</v>
      </c>
      <c r="DY115" s="1682">
        <f t="shared" si="505"/>
        <v>1</v>
      </c>
      <c r="DZ115" s="6300">
        <v>5500</v>
      </c>
      <c r="EA115" s="6301"/>
      <c r="EB115" s="3247">
        <v>460</v>
      </c>
      <c r="EC115" s="3247">
        <v>460</v>
      </c>
      <c r="ED115" s="3227">
        <f t="shared" si="506"/>
        <v>0</v>
      </c>
      <c r="EE115" s="1748">
        <f t="shared" si="507"/>
        <v>1</v>
      </c>
      <c r="EF115" s="3277">
        <f t="shared" si="429"/>
        <v>3220</v>
      </c>
      <c r="EG115" s="1739">
        <f t="shared" si="430"/>
        <v>2280</v>
      </c>
      <c r="EH115" s="1748">
        <f t="shared" si="508"/>
        <v>0.58545454545454545</v>
      </c>
      <c r="EI115" s="6302">
        <v>5500</v>
      </c>
      <c r="EJ115" s="6303"/>
      <c r="EK115" s="3358">
        <v>460</v>
      </c>
      <c r="EL115" s="3358">
        <v>460</v>
      </c>
      <c r="EM115" s="3227">
        <f t="shared" si="432"/>
        <v>0</v>
      </c>
      <c r="EN115" s="1748">
        <f t="shared" si="526"/>
        <v>1</v>
      </c>
      <c r="EO115" s="3364">
        <f t="shared" si="434"/>
        <v>3680</v>
      </c>
      <c r="EP115" s="1739">
        <f t="shared" si="435"/>
        <v>1820</v>
      </c>
      <c r="EQ115" s="1748">
        <f t="shared" si="509"/>
        <v>0.66909090909090907</v>
      </c>
      <c r="ER115" s="6304">
        <v>5500</v>
      </c>
      <c r="ES115" s="6305"/>
      <c r="ET115" s="3829">
        <v>460</v>
      </c>
      <c r="EU115" s="3829">
        <v>460</v>
      </c>
      <c r="EV115" s="1739">
        <f t="shared" si="436"/>
        <v>0</v>
      </c>
      <c r="EW115" s="1748">
        <f t="shared" si="527"/>
        <v>1</v>
      </c>
      <c r="EX115" s="3621">
        <f t="shared" si="438"/>
        <v>4140</v>
      </c>
      <c r="EY115" s="1739">
        <f t="shared" si="439"/>
        <v>1360</v>
      </c>
      <c r="EZ115" s="1748">
        <f t="shared" si="510"/>
        <v>0.75272727272727269</v>
      </c>
      <c r="FA115" s="6742">
        <v>5500</v>
      </c>
      <c r="FB115" s="6743"/>
      <c r="FC115" s="2495">
        <v>460</v>
      </c>
      <c r="FD115" s="2495">
        <v>460</v>
      </c>
      <c r="FE115" s="1739">
        <f t="shared" si="511"/>
        <v>0</v>
      </c>
      <c r="FF115" s="1748">
        <f t="shared" si="512"/>
        <v>1</v>
      </c>
      <c r="FG115" s="1749">
        <f t="shared" si="443"/>
        <v>1840</v>
      </c>
      <c r="FH115" s="1739">
        <f t="shared" si="444"/>
        <v>3660</v>
      </c>
      <c r="FI115" s="1748">
        <f t="shared" si="513"/>
        <v>0.33454545454545453</v>
      </c>
      <c r="FJ115" s="6742">
        <v>5500</v>
      </c>
      <c r="FK115" s="6743"/>
      <c r="FL115" s="2495">
        <v>460</v>
      </c>
      <c r="FM115" s="2495">
        <v>460</v>
      </c>
      <c r="FN115" s="1739">
        <f t="shared" si="446"/>
        <v>0</v>
      </c>
      <c r="FO115" s="1748">
        <f t="shared" si="519"/>
        <v>1</v>
      </c>
      <c r="FP115" s="1702">
        <f t="shared" si="448"/>
        <v>2300</v>
      </c>
      <c r="FQ115" s="1739">
        <f t="shared" si="370"/>
        <v>3200</v>
      </c>
      <c r="FR115" s="1748">
        <f t="shared" si="514"/>
        <v>0.41818181818181815</v>
      </c>
      <c r="FS115" s="6742">
        <v>5500</v>
      </c>
      <c r="FT115" s="6743"/>
      <c r="FU115" s="2495">
        <v>460</v>
      </c>
      <c r="FV115" s="2495">
        <v>460</v>
      </c>
      <c r="FW115" s="1739">
        <f t="shared" si="449"/>
        <v>0</v>
      </c>
      <c r="FX115" s="1748">
        <f t="shared" si="520"/>
        <v>1</v>
      </c>
      <c r="FY115" s="1733">
        <f t="shared" si="451"/>
        <v>2760</v>
      </c>
      <c r="FZ115" s="1739">
        <f t="shared" si="452"/>
        <v>2740</v>
      </c>
      <c r="GA115" s="1748">
        <f t="shared" si="515"/>
        <v>0.50181818181818183</v>
      </c>
      <c r="GB115" s="3169">
        <f t="shared" si="454"/>
        <v>8.363636363636362E-2</v>
      </c>
      <c r="GC115" s="2219">
        <v>0</v>
      </c>
      <c r="GD115" s="1895">
        <v>1</v>
      </c>
      <c r="GE115" s="2131" t="s">
        <v>61</v>
      </c>
      <c r="GF115" s="2131" t="s">
        <v>62</v>
      </c>
      <c r="GG115" s="2105" t="s">
        <v>17</v>
      </c>
      <c r="GH115" s="2105" t="s">
        <v>16</v>
      </c>
      <c r="GI115" s="2105" t="s">
        <v>16</v>
      </c>
      <c r="GJ115" s="2105" t="s">
        <v>19</v>
      </c>
      <c r="GK115" s="2105" t="s">
        <v>16</v>
      </c>
      <c r="GL115" s="2172">
        <v>11</v>
      </c>
      <c r="GM115" s="345" t="s">
        <v>825</v>
      </c>
      <c r="GN115" s="271" t="s">
        <v>840</v>
      </c>
      <c r="GO115" s="346">
        <v>5500</v>
      </c>
      <c r="GP115" s="341">
        <v>1380</v>
      </c>
      <c r="GQ115" s="2086">
        <v>1380</v>
      </c>
      <c r="GR115" s="2086">
        <v>0</v>
      </c>
      <c r="GS115" s="1895">
        <v>1</v>
      </c>
      <c r="GT115" s="2086">
        <v>1380</v>
      </c>
      <c r="GU115" s="2086">
        <v>4120</v>
      </c>
      <c r="GV115" s="1895">
        <v>0.25090909090909091</v>
      </c>
    </row>
    <row r="116" spans="1:204" ht="36" x14ac:dyDescent="0.25">
      <c r="B116" s="7199"/>
      <c r="C116" s="7154"/>
      <c r="D116" s="7147"/>
      <c r="E116" s="7154"/>
      <c r="F116" s="7223"/>
      <c r="G116" s="7223"/>
      <c r="H116" s="7144"/>
      <c r="I116" s="7144"/>
      <c r="J116" s="5707"/>
      <c r="K116" s="5707"/>
      <c r="L116" s="5707"/>
      <c r="M116" s="5707"/>
      <c r="N116" s="5707"/>
      <c r="O116" s="5707"/>
      <c r="P116" s="5698"/>
      <c r="Q116" s="5698"/>
      <c r="R116" s="5704"/>
      <c r="S116" s="5698"/>
      <c r="T116" s="5698"/>
      <c r="U116" s="7116"/>
      <c r="V116" s="5698"/>
      <c r="W116" s="5695"/>
      <c r="X116" s="5692"/>
      <c r="Y116" s="2172">
        <v>12</v>
      </c>
      <c r="Z116" s="5436" t="s">
        <v>826</v>
      </c>
      <c r="AA116" s="5523" t="s">
        <v>841</v>
      </c>
      <c r="AB116" s="5525">
        <v>4</v>
      </c>
      <c r="AC116" s="341">
        <v>1</v>
      </c>
      <c r="AD116" s="342">
        <f t="shared" si="491"/>
        <v>0.25</v>
      </c>
      <c r="AE116" s="341">
        <v>1</v>
      </c>
      <c r="AF116" s="343">
        <f t="shared" si="492"/>
        <v>0.25</v>
      </c>
      <c r="AG116" s="195">
        <v>1</v>
      </c>
      <c r="AH116" s="192">
        <f t="shared" si="493"/>
        <v>0.25</v>
      </c>
      <c r="AI116" s="195">
        <v>1</v>
      </c>
      <c r="AJ116" s="192">
        <f t="shared" si="494"/>
        <v>0.25</v>
      </c>
      <c r="AK116" s="199">
        <f t="shared" si="495"/>
        <v>1</v>
      </c>
      <c r="AL116" s="2274">
        <v>12</v>
      </c>
      <c r="AM116" s="1622" t="s">
        <v>3449</v>
      </c>
      <c r="AN116" s="1622" t="s">
        <v>3450</v>
      </c>
      <c r="AO116" s="1622" t="s">
        <v>841</v>
      </c>
      <c r="AP116" s="1622" t="s">
        <v>3451</v>
      </c>
      <c r="AQ116" s="1218">
        <v>100</v>
      </c>
      <c r="AR116" s="1623"/>
      <c r="AS116" s="1219" t="s">
        <v>1579</v>
      </c>
      <c r="AT116" s="2280"/>
      <c r="AU116" s="1378" t="s">
        <v>1704</v>
      </c>
      <c r="AV116" s="6521">
        <v>4</v>
      </c>
      <c r="AW116" s="6522"/>
      <c r="AX116" s="4431">
        <f t="shared" si="393"/>
        <v>1</v>
      </c>
      <c r="AY116" s="4431">
        <f t="shared" si="394"/>
        <v>1</v>
      </c>
      <c r="AZ116" s="4411">
        <f t="shared" si="395"/>
        <v>0</v>
      </c>
      <c r="BA116" s="4707">
        <f t="shared" si="396"/>
        <v>1</v>
      </c>
      <c r="BB116" s="4253">
        <f t="shared" si="397"/>
        <v>4</v>
      </c>
      <c r="BC116" s="4104">
        <f t="shared" si="398"/>
        <v>0</v>
      </c>
      <c r="BD116" s="1682">
        <f t="shared" si="399"/>
        <v>1</v>
      </c>
      <c r="BE116" s="4713">
        <f t="shared" si="400"/>
        <v>0</v>
      </c>
      <c r="BF116" s="6626">
        <v>4</v>
      </c>
      <c r="BG116" s="6627"/>
      <c r="BH116" s="3782">
        <f t="shared" si="311"/>
        <v>1</v>
      </c>
      <c r="BI116" s="3782">
        <f t="shared" si="401"/>
        <v>1</v>
      </c>
      <c r="BJ116" s="4061">
        <f t="shared" si="402"/>
        <v>0</v>
      </c>
      <c r="BK116" s="4074">
        <f t="shared" si="403"/>
        <v>1</v>
      </c>
      <c r="BL116" s="3831">
        <f t="shared" si="404"/>
        <v>3</v>
      </c>
      <c r="BM116" s="3122">
        <f t="shared" si="405"/>
        <v>1</v>
      </c>
      <c r="BN116" s="1682">
        <f t="shared" si="406"/>
        <v>0.75</v>
      </c>
      <c r="BO116" s="3695">
        <f t="shared" si="407"/>
        <v>0</v>
      </c>
      <c r="BP116" s="3494"/>
      <c r="BQ116" s="6742">
        <v>4</v>
      </c>
      <c r="BR116" s="6743"/>
      <c r="BS116" s="2576">
        <f t="shared" si="496"/>
        <v>1</v>
      </c>
      <c r="BT116" s="2576">
        <f t="shared" si="497"/>
        <v>1</v>
      </c>
      <c r="BU116" s="2987">
        <f t="shared" si="255"/>
        <v>0</v>
      </c>
      <c r="BV116" s="1682">
        <f t="shared" si="256"/>
        <v>1</v>
      </c>
      <c r="BW116" s="2765">
        <f t="shared" si="314"/>
        <v>2</v>
      </c>
      <c r="BX116" s="2991">
        <f t="shared" si="258"/>
        <v>2</v>
      </c>
      <c r="BY116" s="1682">
        <f t="shared" si="259"/>
        <v>0.5</v>
      </c>
      <c r="BZ116" s="3151"/>
      <c r="CA116" s="6742">
        <v>4</v>
      </c>
      <c r="CB116" s="6743"/>
      <c r="CC116" s="2230">
        <v>1</v>
      </c>
      <c r="CD116" s="2230">
        <v>1</v>
      </c>
      <c r="CE116" s="2359">
        <f t="shared" si="409"/>
        <v>0</v>
      </c>
      <c r="CF116" s="2247">
        <f t="shared" si="521"/>
        <v>1</v>
      </c>
      <c r="CG116" s="2256">
        <f t="shared" si="499"/>
        <v>1</v>
      </c>
      <c r="CH116" s="2387">
        <f t="shared" si="412"/>
        <v>3</v>
      </c>
      <c r="CI116" s="2247">
        <f t="shared" si="500"/>
        <v>0.25</v>
      </c>
      <c r="CJ116" s="7516"/>
      <c r="CK116" s="2479"/>
      <c r="CL116" s="2479"/>
      <c r="CM116" s="2025">
        <v>1</v>
      </c>
      <c r="CN116" s="2026">
        <v>0</v>
      </c>
      <c r="CO116" s="2026">
        <v>0</v>
      </c>
      <c r="CP116" s="1729"/>
      <c r="CQ116" s="1729"/>
      <c r="CR116" s="1729"/>
      <c r="CS116" s="1729"/>
      <c r="CT116" s="1729"/>
      <c r="CU116" s="1729"/>
      <c r="CV116" s="1729"/>
      <c r="CW116" s="1729"/>
      <c r="CX116" s="1729"/>
      <c r="CY116" s="6300">
        <v>4</v>
      </c>
      <c r="CZ116" s="6301"/>
      <c r="DA116" s="4692">
        <v>1</v>
      </c>
      <c r="DB116" s="4692">
        <v>1</v>
      </c>
      <c r="DC116" s="4513">
        <f t="shared" si="501"/>
        <v>0</v>
      </c>
      <c r="DD116" s="4514">
        <f t="shared" si="502"/>
        <v>1</v>
      </c>
      <c r="DE116" s="4679">
        <f t="shared" si="267"/>
        <v>4</v>
      </c>
      <c r="DF116" s="4106">
        <f t="shared" si="416"/>
        <v>0</v>
      </c>
      <c r="DG116" s="1682">
        <f t="shared" si="503"/>
        <v>1</v>
      </c>
      <c r="DH116" s="6302">
        <v>4</v>
      </c>
      <c r="DI116" s="6303"/>
      <c r="DJ116" s="4657">
        <v>0</v>
      </c>
      <c r="DK116" s="4657">
        <v>0</v>
      </c>
      <c r="DL116" s="4701">
        <f t="shared" si="418"/>
        <v>0</v>
      </c>
      <c r="DM116" s="4702" t="e">
        <f t="shared" si="472"/>
        <v>#DIV/0!</v>
      </c>
      <c r="DN116" s="4428">
        <f t="shared" si="420"/>
        <v>4</v>
      </c>
      <c r="DO116" s="4106">
        <f t="shared" si="421"/>
        <v>0</v>
      </c>
      <c r="DP116" s="1682">
        <f t="shared" si="504"/>
        <v>1</v>
      </c>
      <c r="DQ116" s="6304">
        <v>4</v>
      </c>
      <c r="DR116" s="6305"/>
      <c r="DS116" s="4661">
        <v>0</v>
      </c>
      <c r="DT116" s="4661">
        <v>0</v>
      </c>
      <c r="DU116" s="4704">
        <f t="shared" si="422"/>
        <v>0</v>
      </c>
      <c r="DV116" s="4698">
        <v>0</v>
      </c>
      <c r="DW116" s="4651">
        <f t="shared" si="424"/>
        <v>4</v>
      </c>
      <c r="DX116" s="4106">
        <f t="shared" si="425"/>
        <v>0</v>
      </c>
      <c r="DY116" s="1682">
        <f t="shared" si="505"/>
        <v>1</v>
      </c>
      <c r="DZ116" s="6300">
        <v>4</v>
      </c>
      <c r="EA116" s="6301"/>
      <c r="EB116" s="3247">
        <v>1</v>
      </c>
      <c r="EC116" s="3247">
        <v>1</v>
      </c>
      <c r="ED116" s="3227">
        <f t="shared" si="506"/>
        <v>0</v>
      </c>
      <c r="EE116" s="1748">
        <f t="shared" si="507"/>
        <v>1</v>
      </c>
      <c r="EF116" s="3277">
        <f t="shared" si="429"/>
        <v>3</v>
      </c>
      <c r="EG116" s="1739">
        <f t="shared" si="430"/>
        <v>1</v>
      </c>
      <c r="EH116" s="1748">
        <f t="shared" si="508"/>
        <v>0.75</v>
      </c>
      <c r="EI116" s="6302">
        <v>4</v>
      </c>
      <c r="EJ116" s="6303"/>
      <c r="EK116" s="3358">
        <v>0</v>
      </c>
      <c r="EL116" s="3358">
        <v>0</v>
      </c>
      <c r="EM116" s="3227">
        <f t="shared" si="432"/>
        <v>0</v>
      </c>
      <c r="EN116" s="1748">
        <v>0</v>
      </c>
      <c r="EO116" s="3364">
        <f t="shared" si="434"/>
        <v>3</v>
      </c>
      <c r="EP116" s="1739">
        <f t="shared" si="435"/>
        <v>1</v>
      </c>
      <c r="EQ116" s="1748">
        <f t="shared" si="509"/>
        <v>0.75</v>
      </c>
      <c r="ER116" s="6304">
        <v>4</v>
      </c>
      <c r="ES116" s="6305"/>
      <c r="ET116" s="3829">
        <v>0</v>
      </c>
      <c r="EU116" s="3829">
        <v>0</v>
      </c>
      <c r="EV116" s="1739">
        <f t="shared" si="436"/>
        <v>0</v>
      </c>
      <c r="EW116" s="1748">
        <v>0</v>
      </c>
      <c r="EX116" s="3621">
        <f t="shared" si="438"/>
        <v>3</v>
      </c>
      <c r="EY116" s="1739">
        <f t="shared" si="439"/>
        <v>1</v>
      </c>
      <c r="EZ116" s="1748">
        <f t="shared" si="510"/>
        <v>0.75</v>
      </c>
      <c r="FA116" s="6742">
        <v>4</v>
      </c>
      <c r="FB116" s="6743"/>
      <c r="FC116" s="2495">
        <v>1</v>
      </c>
      <c r="FD116" s="2495">
        <v>1</v>
      </c>
      <c r="FE116" s="1739">
        <f t="shared" si="511"/>
        <v>0</v>
      </c>
      <c r="FF116" s="1748">
        <f t="shared" si="512"/>
        <v>1</v>
      </c>
      <c r="FG116" s="1749">
        <f t="shared" si="443"/>
        <v>2</v>
      </c>
      <c r="FH116" s="1739">
        <f t="shared" si="444"/>
        <v>2</v>
      </c>
      <c r="FI116" s="1748">
        <f t="shared" si="513"/>
        <v>0.5</v>
      </c>
      <c r="FJ116" s="6742">
        <v>4</v>
      </c>
      <c r="FK116" s="6743"/>
      <c r="FL116" s="2495">
        <v>0</v>
      </c>
      <c r="FM116" s="2495">
        <v>0</v>
      </c>
      <c r="FN116" s="1739">
        <f t="shared" si="446"/>
        <v>0</v>
      </c>
      <c r="FO116" s="1748">
        <v>0</v>
      </c>
      <c r="FP116" s="1702">
        <f t="shared" si="448"/>
        <v>2</v>
      </c>
      <c r="FQ116" s="1739">
        <f t="shared" si="370"/>
        <v>2</v>
      </c>
      <c r="FR116" s="1748">
        <f t="shared" si="514"/>
        <v>0.5</v>
      </c>
      <c r="FS116" s="6742">
        <v>4</v>
      </c>
      <c r="FT116" s="6743"/>
      <c r="FU116" s="2495">
        <v>0</v>
      </c>
      <c r="FV116" s="2495">
        <v>0</v>
      </c>
      <c r="FW116" s="1739">
        <f t="shared" si="449"/>
        <v>0</v>
      </c>
      <c r="FX116" s="1748">
        <v>0</v>
      </c>
      <c r="FY116" s="1733">
        <f t="shared" si="451"/>
        <v>2</v>
      </c>
      <c r="FZ116" s="1739">
        <f t="shared" si="452"/>
        <v>2</v>
      </c>
      <c r="GA116" s="1748">
        <f t="shared" si="515"/>
        <v>0.5</v>
      </c>
      <c r="GB116" s="3169">
        <f t="shared" si="454"/>
        <v>0.25</v>
      </c>
      <c r="GC116" s="2219">
        <v>0</v>
      </c>
      <c r="GD116" s="1895">
        <v>1</v>
      </c>
      <c r="GE116" s="2131" t="s">
        <v>61</v>
      </c>
      <c r="GF116" s="2131" t="s">
        <v>62</v>
      </c>
      <c r="GG116" s="2105" t="s">
        <v>17</v>
      </c>
      <c r="GH116" s="2105" t="s">
        <v>16</v>
      </c>
      <c r="GI116" s="2105" t="s">
        <v>16</v>
      </c>
      <c r="GJ116" s="2105" t="s">
        <v>19</v>
      </c>
      <c r="GK116" s="2105" t="s">
        <v>16</v>
      </c>
      <c r="GL116" s="2172">
        <v>12</v>
      </c>
      <c r="GM116" s="345" t="s">
        <v>826</v>
      </c>
      <c r="GN116" s="271" t="s">
        <v>841</v>
      </c>
      <c r="GO116" s="346">
        <v>4</v>
      </c>
      <c r="GP116" s="341">
        <v>1</v>
      </c>
      <c r="GQ116" s="2086">
        <v>1</v>
      </c>
      <c r="GR116" s="2086">
        <v>0</v>
      </c>
      <c r="GS116" s="1895">
        <v>1</v>
      </c>
      <c r="GT116" s="2086">
        <v>1</v>
      </c>
      <c r="GU116" s="2086">
        <v>3</v>
      </c>
      <c r="GV116" s="1895">
        <v>0.25</v>
      </c>
    </row>
    <row r="117" spans="1:204" ht="36" x14ac:dyDescent="0.25">
      <c r="B117" s="7199"/>
      <c r="C117" s="7154"/>
      <c r="D117" s="7147"/>
      <c r="E117" s="7154"/>
      <c r="F117" s="7223"/>
      <c r="G117" s="7223"/>
      <c r="H117" s="7144"/>
      <c r="I117" s="7144"/>
      <c r="J117" s="5707"/>
      <c r="K117" s="5707"/>
      <c r="L117" s="5707"/>
      <c r="M117" s="5707"/>
      <c r="N117" s="5707"/>
      <c r="O117" s="5707"/>
      <c r="P117" s="5698"/>
      <c r="Q117" s="5698"/>
      <c r="R117" s="5704"/>
      <c r="S117" s="5698"/>
      <c r="T117" s="5698"/>
      <c r="U117" s="7116"/>
      <c r="V117" s="5698"/>
      <c r="W117" s="5695"/>
      <c r="X117" s="5692"/>
      <c r="Y117" s="2172">
        <v>13</v>
      </c>
      <c r="Z117" s="5436" t="s">
        <v>827</v>
      </c>
      <c r="AA117" s="5523" t="s">
        <v>842</v>
      </c>
      <c r="AB117" s="5525">
        <v>25</v>
      </c>
      <c r="AC117" s="341">
        <v>6</v>
      </c>
      <c r="AD117" s="342">
        <f t="shared" si="491"/>
        <v>0.24</v>
      </c>
      <c r="AE117" s="341">
        <v>6</v>
      </c>
      <c r="AF117" s="343">
        <f t="shared" si="492"/>
        <v>0.24</v>
      </c>
      <c r="AG117" s="195">
        <v>6</v>
      </c>
      <c r="AH117" s="192">
        <f t="shared" si="493"/>
        <v>0.24</v>
      </c>
      <c r="AI117" s="195">
        <v>7</v>
      </c>
      <c r="AJ117" s="192">
        <f t="shared" si="494"/>
        <v>0.28000000000000003</v>
      </c>
      <c r="AK117" s="199">
        <f t="shared" si="495"/>
        <v>1</v>
      </c>
      <c r="AL117" s="2302">
        <v>13</v>
      </c>
      <c r="AM117" s="1622" t="s">
        <v>3452</v>
      </c>
      <c r="AN117" s="1622" t="s">
        <v>3453</v>
      </c>
      <c r="AO117" s="1622" t="s">
        <v>3462</v>
      </c>
      <c r="AP117" s="1622" t="s">
        <v>3463</v>
      </c>
      <c r="AQ117" s="1218">
        <v>100</v>
      </c>
      <c r="AR117" s="1622" t="s">
        <v>841</v>
      </c>
      <c r="AS117" s="1219" t="s">
        <v>1579</v>
      </c>
      <c r="AT117" s="2280"/>
      <c r="AU117" s="1378" t="s">
        <v>1704</v>
      </c>
      <c r="AV117" s="6521">
        <v>25</v>
      </c>
      <c r="AW117" s="6522"/>
      <c r="AX117" s="4500">
        <f t="shared" si="393"/>
        <v>7</v>
      </c>
      <c r="AY117" s="4500">
        <f t="shared" si="394"/>
        <v>8</v>
      </c>
      <c r="AZ117" s="4411">
        <f t="shared" si="395"/>
        <v>-1</v>
      </c>
      <c r="BA117" s="4707">
        <f t="shared" si="396"/>
        <v>1.1428571428571428</v>
      </c>
      <c r="BB117" s="4715">
        <f t="shared" si="397"/>
        <v>21</v>
      </c>
      <c r="BC117" s="4104">
        <f t="shared" si="398"/>
        <v>4</v>
      </c>
      <c r="BD117" s="1682">
        <f t="shared" si="399"/>
        <v>0.84</v>
      </c>
      <c r="BE117" s="4713">
        <f t="shared" si="400"/>
        <v>0</v>
      </c>
      <c r="BF117" s="6626">
        <v>25</v>
      </c>
      <c r="BG117" s="6627"/>
      <c r="BH117" s="3782">
        <f t="shared" si="311"/>
        <v>6</v>
      </c>
      <c r="BI117" s="3782">
        <f t="shared" si="401"/>
        <v>4</v>
      </c>
      <c r="BJ117" s="4061">
        <f t="shared" si="402"/>
        <v>2</v>
      </c>
      <c r="BK117" s="4074">
        <f t="shared" si="403"/>
        <v>0.66666666666666663</v>
      </c>
      <c r="BL117" s="3831">
        <f t="shared" si="404"/>
        <v>13</v>
      </c>
      <c r="BM117" s="3122">
        <f t="shared" si="405"/>
        <v>12</v>
      </c>
      <c r="BN117" s="1682">
        <f t="shared" si="406"/>
        <v>0.52</v>
      </c>
      <c r="BO117" s="3695">
        <f t="shared" si="407"/>
        <v>0</v>
      </c>
      <c r="BP117" s="3494"/>
      <c r="BQ117" s="6742">
        <v>25</v>
      </c>
      <c r="BR117" s="6743"/>
      <c r="BS117" s="2576">
        <f t="shared" si="496"/>
        <v>6</v>
      </c>
      <c r="BT117" s="2576">
        <f t="shared" si="497"/>
        <v>3</v>
      </c>
      <c r="BU117" s="2987">
        <f t="shared" si="255"/>
        <v>3</v>
      </c>
      <c r="BV117" s="1682">
        <f t="shared" si="256"/>
        <v>0.5</v>
      </c>
      <c r="BW117" s="2765">
        <f t="shared" si="314"/>
        <v>9</v>
      </c>
      <c r="BX117" s="2991">
        <f t="shared" si="258"/>
        <v>16</v>
      </c>
      <c r="BY117" s="1682">
        <f t="shared" si="259"/>
        <v>0.36</v>
      </c>
      <c r="BZ117" s="3151"/>
      <c r="CA117" s="6742">
        <v>25</v>
      </c>
      <c r="CB117" s="6743"/>
      <c r="CC117" s="2230">
        <v>6</v>
      </c>
      <c r="CD117" s="2230">
        <v>6</v>
      </c>
      <c r="CE117" s="2359">
        <f t="shared" si="409"/>
        <v>0</v>
      </c>
      <c r="CF117" s="2247">
        <f t="shared" si="521"/>
        <v>1</v>
      </c>
      <c r="CG117" s="2256">
        <f t="shared" si="499"/>
        <v>6</v>
      </c>
      <c r="CH117" s="2387">
        <f t="shared" si="412"/>
        <v>19</v>
      </c>
      <c r="CI117" s="2247">
        <f t="shared" si="500"/>
        <v>0.24</v>
      </c>
      <c r="CJ117" s="7516"/>
      <c r="CL117" s="2479"/>
      <c r="CM117" s="2025">
        <v>3</v>
      </c>
      <c r="CN117" s="2026">
        <v>0</v>
      </c>
      <c r="CO117" s="2026">
        <v>3</v>
      </c>
      <c r="CP117" s="1729"/>
      <c r="CQ117" s="1729"/>
      <c r="CR117" s="1729"/>
      <c r="CS117" s="1729"/>
      <c r="CT117" s="1729"/>
      <c r="CU117" s="1729"/>
      <c r="CV117" s="1729"/>
      <c r="CW117" s="1729"/>
      <c r="CX117" s="1729"/>
      <c r="CY117" s="6300">
        <v>25</v>
      </c>
      <c r="CZ117" s="6301"/>
      <c r="DA117" s="4692">
        <v>4</v>
      </c>
      <c r="DB117" s="4692">
        <v>4</v>
      </c>
      <c r="DC117" s="4513">
        <f t="shared" si="501"/>
        <v>0</v>
      </c>
      <c r="DD117" s="4514">
        <f t="shared" si="502"/>
        <v>1</v>
      </c>
      <c r="DE117" s="4679">
        <f t="shared" si="267"/>
        <v>17</v>
      </c>
      <c r="DF117" s="4106">
        <f t="shared" si="416"/>
        <v>8</v>
      </c>
      <c r="DG117" s="1682">
        <f t="shared" si="503"/>
        <v>0.68</v>
      </c>
      <c r="DH117" s="6302">
        <v>25</v>
      </c>
      <c r="DI117" s="6303"/>
      <c r="DJ117" s="4657">
        <v>0</v>
      </c>
      <c r="DK117" s="4657">
        <v>0</v>
      </c>
      <c r="DL117" s="4701">
        <f t="shared" si="418"/>
        <v>0</v>
      </c>
      <c r="DM117" s="4702" t="e">
        <f t="shared" si="472"/>
        <v>#DIV/0!</v>
      </c>
      <c r="DN117" s="4428">
        <f t="shared" si="420"/>
        <v>17</v>
      </c>
      <c r="DO117" s="4106">
        <f t="shared" si="421"/>
        <v>8</v>
      </c>
      <c r="DP117" s="1682">
        <f t="shared" si="504"/>
        <v>0.68</v>
      </c>
      <c r="DQ117" s="6304">
        <v>25</v>
      </c>
      <c r="DR117" s="6305"/>
      <c r="DS117" s="4716">
        <v>3</v>
      </c>
      <c r="DT117" s="4666">
        <v>4</v>
      </c>
      <c r="DU117" s="4704">
        <f t="shared" si="422"/>
        <v>-1</v>
      </c>
      <c r="DV117" s="4698">
        <f t="shared" ref="DV117:DV123" si="528">DT117/DS117</f>
        <v>1.3333333333333333</v>
      </c>
      <c r="DW117" s="4433">
        <f t="shared" si="424"/>
        <v>21</v>
      </c>
      <c r="DX117" s="4106">
        <f t="shared" si="425"/>
        <v>4</v>
      </c>
      <c r="DY117" s="1682">
        <f t="shared" si="505"/>
        <v>0.84</v>
      </c>
      <c r="DZ117" s="6300">
        <v>25</v>
      </c>
      <c r="EA117" s="6301"/>
      <c r="EB117" s="3247">
        <v>4</v>
      </c>
      <c r="EC117" s="3247">
        <v>4</v>
      </c>
      <c r="ED117" s="3227">
        <f t="shared" si="506"/>
        <v>0</v>
      </c>
      <c r="EE117" s="1748">
        <f t="shared" si="507"/>
        <v>1</v>
      </c>
      <c r="EF117" s="3277">
        <f t="shared" si="429"/>
        <v>13</v>
      </c>
      <c r="EG117" s="1739">
        <f t="shared" si="430"/>
        <v>12</v>
      </c>
      <c r="EH117" s="1748">
        <f t="shared" si="508"/>
        <v>0.52</v>
      </c>
      <c r="EI117" s="6302">
        <v>25</v>
      </c>
      <c r="EJ117" s="6303"/>
      <c r="EK117" s="3358">
        <v>0</v>
      </c>
      <c r="EL117" s="3358">
        <v>0</v>
      </c>
      <c r="EM117" s="3227">
        <f t="shared" si="432"/>
        <v>0</v>
      </c>
      <c r="EN117" s="1748">
        <v>0</v>
      </c>
      <c r="EO117" s="3364">
        <f t="shared" si="434"/>
        <v>13</v>
      </c>
      <c r="EP117" s="1739">
        <f t="shared" si="435"/>
        <v>12</v>
      </c>
      <c r="EQ117" s="1748">
        <f t="shared" si="509"/>
        <v>0.52</v>
      </c>
      <c r="ER117" s="6304">
        <v>25</v>
      </c>
      <c r="ES117" s="6305"/>
      <c r="ET117" s="3829">
        <v>2</v>
      </c>
      <c r="EU117" s="3829">
        <v>0</v>
      </c>
      <c r="EV117" s="1739">
        <f t="shared" si="436"/>
        <v>2</v>
      </c>
      <c r="EW117" s="1748">
        <f t="shared" ref="EW117:EW123" si="529">EU117/ET117</f>
        <v>0</v>
      </c>
      <c r="EX117" s="3621">
        <f t="shared" si="438"/>
        <v>13</v>
      </c>
      <c r="EY117" s="1739">
        <f t="shared" si="439"/>
        <v>12</v>
      </c>
      <c r="EZ117" s="3984">
        <f t="shared" si="510"/>
        <v>0.52</v>
      </c>
      <c r="FA117" s="6742">
        <v>25</v>
      </c>
      <c r="FB117" s="6743"/>
      <c r="FC117" s="2495">
        <v>3</v>
      </c>
      <c r="FD117" s="2495">
        <v>3</v>
      </c>
      <c r="FE117" s="1739">
        <f t="shared" si="511"/>
        <v>0</v>
      </c>
      <c r="FF117" s="1748">
        <f t="shared" si="512"/>
        <v>1</v>
      </c>
      <c r="FG117" s="1749">
        <f t="shared" si="443"/>
        <v>9</v>
      </c>
      <c r="FH117" s="1739">
        <f t="shared" si="444"/>
        <v>16</v>
      </c>
      <c r="FI117" s="1748">
        <f t="shared" si="513"/>
        <v>0.36</v>
      </c>
      <c r="FJ117" s="6742">
        <v>25</v>
      </c>
      <c r="FK117" s="6743"/>
      <c r="FL117" s="2495">
        <v>0</v>
      </c>
      <c r="FM117" s="2495">
        <v>0</v>
      </c>
      <c r="FN117" s="1739">
        <f t="shared" si="446"/>
        <v>0</v>
      </c>
      <c r="FO117" s="1748">
        <v>0</v>
      </c>
      <c r="FP117" s="1702">
        <f t="shared" si="448"/>
        <v>9</v>
      </c>
      <c r="FQ117" s="1739">
        <f t="shared" si="370"/>
        <v>16</v>
      </c>
      <c r="FR117" s="1748">
        <f t="shared" si="514"/>
        <v>0.36</v>
      </c>
      <c r="FS117" s="6742">
        <v>25</v>
      </c>
      <c r="FT117" s="6743"/>
      <c r="FU117" s="2495">
        <v>3</v>
      </c>
      <c r="FV117" s="2495">
        <v>0</v>
      </c>
      <c r="FW117" s="1739">
        <f t="shared" si="449"/>
        <v>3</v>
      </c>
      <c r="FX117" s="1748">
        <f t="shared" si="520"/>
        <v>0</v>
      </c>
      <c r="FY117" s="1733">
        <f t="shared" si="451"/>
        <v>9</v>
      </c>
      <c r="FZ117" s="1739">
        <f t="shared" si="452"/>
        <v>16</v>
      </c>
      <c r="GA117" s="1748">
        <f t="shared" si="515"/>
        <v>0.36</v>
      </c>
      <c r="GB117" s="3169">
        <f t="shared" si="454"/>
        <v>0.16000000000000003</v>
      </c>
      <c r="GC117" s="2219">
        <v>0</v>
      </c>
      <c r="GD117" s="1895">
        <v>1</v>
      </c>
      <c r="GE117" s="2131" t="s">
        <v>61</v>
      </c>
      <c r="GF117" s="2131" t="s">
        <v>62</v>
      </c>
      <c r="GG117" s="2105" t="s">
        <v>17</v>
      </c>
      <c r="GH117" s="2105" t="s">
        <v>16</v>
      </c>
      <c r="GI117" s="2105" t="s">
        <v>16</v>
      </c>
      <c r="GJ117" s="2105" t="s">
        <v>19</v>
      </c>
      <c r="GK117" s="2105" t="s">
        <v>16</v>
      </c>
      <c r="GL117" s="2172">
        <v>13</v>
      </c>
      <c r="GM117" s="345" t="s">
        <v>827</v>
      </c>
      <c r="GN117" s="271" t="s">
        <v>842</v>
      </c>
      <c r="GO117" s="346">
        <v>25</v>
      </c>
      <c r="GP117" s="341">
        <v>6</v>
      </c>
      <c r="GQ117" s="2086">
        <v>6</v>
      </c>
      <c r="GR117" s="2086">
        <v>0</v>
      </c>
      <c r="GS117" s="1895">
        <v>1</v>
      </c>
      <c r="GT117" s="2086">
        <v>6</v>
      </c>
      <c r="GU117" s="2086">
        <v>19</v>
      </c>
      <c r="GV117" s="1895">
        <v>0.24</v>
      </c>
    </row>
    <row r="118" spans="1:204" ht="30.75" customHeight="1" x14ac:dyDescent="0.25">
      <c r="B118" s="7199"/>
      <c r="C118" s="7154"/>
      <c r="D118" s="7147"/>
      <c r="E118" s="7154"/>
      <c r="F118" s="7223"/>
      <c r="G118" s="7223"/>
      <c r="H118" s="7144"/>
      <c r="I118" s="7144"/>
      <c r="J118" s="5707"/>
      <c r="K118" s="5707"/>
      <c r="L118" s="5707"/>
      <c r="M118" s="5707"/>
      <c r="N118" s="5707"/>
      <c r="O118" s="5707"/>
      <c r="P118" s="5698"/>
      <c r="Q118" s="5698"/>
      <c r="R118" s="5704"/>
      <c r="S118" s="5698"/>
      <c r="T118" s="5698"/>
      <c r="U118" s="7116"/>
      <c r="V118" s="5698"/>
      <c r="W118" s="5695"/>
      <c r="X118" s="5692"/>
      <c r="Y118" s="2172">
        <v>14</v>
      </c>
      <c r="Z118" s="5436" t="s">
        <v>828</v>
      </c>
      <c r="AA118" s="5523" t="s">
        <v>842</v>
      </c>
      <c r="AB118" s="5525">
        <v>60</v>
      </c>
      <c r="AC118" s="341">
        <v>15</v>
      </c>
      <c r="AD118" s="342">
        <f t="shared" si="491"/>
        <v>0.25</v>
      </c>
      <c r="AE118" s="341">
        <v>15</v>
      </c>
      <c r="AF118" s="343">
        <f t="shared" si="492"/>
        <v>0.25</v>
      </c>
      <c r="AG118" s="195">
        <v>15</v>
      </c>
      <c r="AH118" s="192">
        <f t="shared" si="493"/>
        <v>0.25</v>
      </c>
      <c r="AI118" s="195">
        <v>15</v>
      </c>
      <c r="AJ118" s="192">
        <f t="shared" si="494"/>
        <v>0.25</v>
      </c>
      <c r="AK118" s="199">
        <f t="shared" si="495"/>
        <v>1</v>
      </c>
      <c r="AL118" s="2274">
        <v>14</v>
      </c>
      <c r="AM118" s="1622" t="s">
        <v>3455</v>
      </c>
      <c r="AN118" s="1622" t="s">
        <v>3453</v>
      </c>
      <c r="AO118" s="1622" t="s">
        <v>3462</v>
      </c>
      <c r="AP118" s="1622" t="s">
        <v>3454</v>
      </c>
      <c r="AQ118" s="1218">
        <v>100</v>
      </c>
      <c r="AR118" s="1381"/>
      <c r="AS118" s="1219" t="s">
        <v>1579</v>
      </c>
      <c r="AT118" s="1901"/>
      <c r="AU118" s="1378" t="s">
        <v>1704</v>
      </c>
      <c r="AV118" s="6521">
        <v>60</v>
      </c>
      <c r="AW118" s="6522"/>
      <c r="AX118" s="4431">
        <f t="shared" si="393"/>
        <v>15</v>
      </c>
      <c r="AY118" s="4431">
        <f t="shared" si="394"/>
        <v>15</v>
      </c>
      <c r="AZ118" s="4411">
        <f t="shared" si="395"/>
        <v>0</v>
      </c>
      <c r="BA118" s="4707">
        <f t="shared" si="396"/>
        <v>1</v>
      </c>
      <c r="BB118" s="4253">
        <f t="shared" si="397"/>
        <v>60</v>
      </c>
      <c r="BC118" s="4104">
        <f t="shared" si="398"/>
        <v>0</v>
      </c>
      <c r="BD118" s="1682">
        <f t="shared" si="399"/>
        <v>1</v>
      </c>
      <c r="BE118" s="4713">
        <f t="shared" si="400"/>
        <v>0</v>
      </c>
      <c r="BF118" s="6626">
        <v>60</v>
      </c>
      <c r="BG118" s="6627"/>
      <c r="BH118" s="3782">
        <f t="shared" si="311"/>
        <v>15</v>
      </c>
      <c r="BI118" s="3782">
        <f t="shared" si="401"/>
        <v>15</v>
      </c>
      <c r="BJ118" s="4061">
        <f t="shared" si="402"/>
        <v>0</v>
      </c>
      <c r="BK118" s="4074">
        <f t="shared" si="403"/>
        <v>1</v>
      </c>
      <c r="BL118" s="3831">
        <f t="shared" si="404"/>
        <v>45</v>
      </c>
      <c r="BM118" s="3122">
        <f t="shared" si="405"/>
        <v>15</v>
      </c>
      <c r="BN118" s="1682">
        <f t="shared" si="406"/>
        <v>0.75</v>
      </c>
      <c r="BO118" s="3695">
        <f t="shared" si="407"/>
        <v>0</v>
      </c>
      <c r="BP118" s="3494"/>
      <c r="BQ118" s="6742">
        <v>60</v>
      </c>
      <c r="BR118" s="6743"/>
      <c r="BS118" s="2576">
        <f t="shared" si="496"/>
        <v>15</v>
      </c>
      <c r="BT118" s="2576">
        <f t="shared" si="497"/>
        <v>15</v>
      </c>
      <c r="BU118" s="2987">
        <f t="shared" si="255"/>
        <v>0</v>
      </c>
      <c r="BV118" s="1682">
        <f t="shared" si="256"/>
        <v>1</v>
      </c>
      <c r="BW118" s="2765">
        <f t="shared" si="314"/>
        <v>30</v>
      </c>
      <c r="BX118" s="2991">
        <f t="shared" si="258"/>
        <v>30</v>
      </c>
      <c r="BY118" s="1682">
        <f t="shared" si="259"/>
        <v>0.5</v>
      </c>
      <c r="BZ118" s="3151"/>
      <c r="CA118" s="6742">
        <v>60</v>
      </c>
      <c r="CB118" s="6743"/>
      <c r="CC118" s="2230">
        <v>15</v>
      </c>
      <c r="CD118" s="2230">
        <v>15</v>
      </c>
      <c r="CE118" s="2359">
        <f t="shared" si="409"/>
        <v>0</v>
      </c>
      <c r="CF118" s="2247">
        <f t="shared" si="521"/>
        <v>1</v>
      </c>
      <c r="CG118" s="2256">
        <f t="shared" si="499"/>
        <v>15</v>
      </c>
      <c r="CH118" s="2387">
        <f t="shared" si="412"/>
        <v>45</v>
      </c>
      <c r="CI118" s="2247">
        <f t="shared" si="500"/>
        <v>0.25</v>
      </c>
      <c r="CJ118" s="7516"/>
      <c r="CL118" s="2479"/>
      <c r="CM118" s="2025">
        <v>5</v>
      </c>
      <c r="CN118" s="2026">
        <v>5</v>
      </c>
      <c r="CO118" s="2026">
        <v>5</v>
      </c>
      <c r="CP118" s="1729"/>
      <c r="CQ118" s="1729"/>
      <c r="CR118" s="1729"/>
      <c r="CS118" s="1729"/>
      <c r="CT118" s="1729"/>
      <c r="CU118" s="1729"/>
      <c r="CV118" s="1729"/>
      <c r="CW118" s="1729"/>
      <c r="CX118" s="1729"/>
      <c r="CY118" s="6300">
        <v>60</v>
      </c>
      <c r="CZ118" s="6301"/>
      <c r="DA118" s="4692">
        <v>5</v>
      </c>
      <c r="DB118" s="4692">
        <v>5</v>
      </c>
      <c r="DC118" s="4513">
        <f t="shared" si="501"/>
        <v>0</v>
      </c>
      <c r="DD118" s="4514">
        <f t="shared" si="502"/>
        <v>1</v>
      </c>
      <c r="DE118" s="4679">
        <f t="shared" si="267"/>
        <v>50</v>
      </c>
      <c r="DF118" s="4106">
        <f t="shared" si="416"/>
        <v>10</v>
      </c>
      <c r="DG118" s="1682">
        <f t="shared" si="503"/>
        <v>0.83333333333333337</v>
      </c>
      <c r="DH118" s="6302">
        <v>60</v>
      </c>
      <c r="DI118" s="6303"/>
      <c r="DJ118" s="4657">
        <v>5</v>
      </c>
      <c r="DK118" s="4657">
        <v>5</v>
      </c>
      <c r="DL118" s="4701">
        <f t="shared" si="418"/>
        <v>0</v>
      </c>
      <c r="DM118" s="4702">
        <f t="shared" si="472"/>
        <v>1</v>
      </c>
      <c r="DN118" s="4428">
        <f t="shared" si="420"/>
        <v>55</v>
      </c>
      <c r="DO118" s="4106">
        <f t="shared" si="421"/>
        <v>5</v>
      </c>
      <c r="DP118" s="1682">
        <f t="shared" si="504"/>
        <v>0.91666666666666663</v>
      </c>
      <c r="DQ118" s="6304">
        <v>60</v>
      </c>
      <c r="DR118" s="6305"/>
      <c r="DS118" s="4661">
        <v>5</v>
      </c>
      <c r="DT118" s="4661">
        <v>5</v>
      </c>
      <c r="DU118" s="4704">
        <f t="shared" si="422"/>
        <v>0</v>
      </c>
      <c r="DV118" s="4698">
        <f t="shared" si="528"/>
        <v>1</v>
      </c>
      <c r="DW118" s="4651">
        <f t="shared" si="424"/>
        <v>60</v>
      </c>
      <c r="DX118" s="4106">
        <f t="shared" si="425"/>
        <v>0</v>
      </c>
      <c r="DY118" s="1682">
        <f t="shared" si="505"/>
        <v>1</v>
      </c>
      <c r="DZ118" s="6300">
        <v>60</v>
      </c>
      <c r="EA118" s="6301"/>
      <c r="EB118" s="3247">
        <v>5</v>
      </c>
      <c r="EC118" s="3247">
        <v>5</v>
      </c>
      <c r="ED118" s="3227">
        <f t="shared" si="506"/>
        <v>0</v>
      </c>
      <c r="EE118" s="1748">
        <f t="shared" si="507"/>
        <v>1</v>
      </c>
      <c r="EF118" s="3277">
        <f t="shared" si="429"/>
        <v>35</v>
      </c>
      <c r="EG118" s="1739">
        <f t="shared" si="430"/>
        <v>25</v>
      </c>
      <c r="EH118" s="1748">
        <f t="shared" si="508"/>
        <v>0.58333333333333337</v>
      </c>
      <c r="EI118" s="6302">
        <v>60</v>
      </c>
      <c r="EJ118" s="6303"/>
      <c r="EK118" s="3358">
        <v>5</v>
      </c>
      <c r="EL118" s="3358">
        <v>5</v>
      </c>
      <c r="EM118" s="3227">
        <f t="shared" si="432"/>
        <v>0</v>
      </c>
      <c r="EN118" s="1748">
        <f t="shared" ref="EN118:EN123" si="530">EL118/EK118</f>
        <v>1</v>
      </c>
      <c r="EO118" s="3364">
        <f t="shared" si="434"/>
        <v>40</v>
      </c>
      <c r="EP118" s="1739">
        <f t="shared" si="435"/>
        <v>20</v>
      </c>
      <c r="EQ118" s="1748">
        <f t="shared" si="509"/>
        <v>0.66666666666666663</v>
      </c>
      <c r="ER118" s="6304">
        <v>60</v>
      </c>
      <c r="ES118" s="6305"/>
      <c r="ET118" s="3829">
        <v>5</v>
      </c>
      <c r="EU118" s="3829">
        <v>5</v>
      </c>
      <c r="EV118" s="1739">
        <f t="shared" si="436"/>
        <v>0</v>
      </c>
      <c r="EW118" s="1748">
        <f t="shared" si="529"/>
        <v>1</v>
      </c>
      <c r="EX118" s="3621">
        <f t="shared" si="438"/>
        <v>45</v>
      </c>
      <c r="EY118" s="1739">
        <f t="shared" si="439"/>
        <v>15</v>
      </c>
      <c r="EZ118" s="1748">
        <f t="shared" si="510"/>
        <v>0.75</v>
      </c>
      <c r="FA118" s="6742">
        <v>60</v>
      </c>
      <c r="FB118" s="6743"/>
      <c r="FC118" s="2495">
        <v>5</v>
      </c>
      <c r="FD118" s="2495">
        <v>5</v>
      </c>
      <c r="FE118" s="1739">
        <f t="shared" si="511"/>
        <v>0</v>
      </c>
      <c r="FF118" s="1748">
        <f t="shared" si="512"/>
        <v>1</v>
      </c>
      <c r="FG118" s="1749">
        <f t="shared" si="443"/>
        <v>20</v>
      </c>
      <c r="FH118" s="1739">
        <f t="shared" si="444"/>
        <v>40</v>
      </c>
      <c r="FI118" s="1748">
        <f t="shared" si="513"/>
        <v>0.33333333333333331</v>
      </c>
      <c r="FJ118" s="6742">
        <v>60</v>
      </c>
      <c r="FK118" s="6743"/>
      <c r="FL118" s="2495">
        <v>5</v>
      </c>
      <c r="FM118" s="2495">
        <v>5</v>
      </c>
      <c r="FN118" s="1739">
        <f t="shared" si="446"/>
        <v>0</v>
      </c>
      <c r="FO118" s="1748">
        <f t="shared" si="519"/>
        <v>1</v>
      </c>
      <c r="FP118" s="1702">
        <f t="shared" si="448"/>
        <v>25</v>
      </c>
      <c r="FQ118" s="1739">
        <f t="shared" si="370"/>
        <v>35</v>
      </c>
      <c r="FR118" s="1748">
        <f t="shared" si="514"/>
        <v>0.41666666666666669</v>
      </c>
      <c r="FS118" s="6742">
        <v>60</v>
      </c>
      <c r="FT118" s="6743"/>
      <c r="FU118" s="2495">
        <v>5</v>
      </c>
      <c r="FV118" s="2495">
        <v>5</v>
      </c>
      <c r="FW118" s="1739">
        <f t="shared" si="449"/>
        <v>0</v>
      </c>
      <c r="FX118" s="1748">
        <f t="shared" si="520"/>
        <v>1</v>
      </c>
      <c r="FY118" s="1733">
        <f t="shared" si="451"/>
        <v>30</v>
      </c>
      <c r="FZ118" s="1739">
        <f t="shared" si="452"/>
        <v>30</v>
      </c>
      <c r="GA118" s="1748">
        <f t="shared" si="515"/>
        <v>0.5</v>
      </c>
      <c r="GB118" s="3169">
        <f t="shared" si="454"/>
        <v>8.333333333333337E-2</v>
      </c>
      <c r="GC118" s="2219">
        <v>0</v>
      </c>
      <c r="GD118" s="1895">
        <v>1</v>
      </c>
      <c r="GE118" s="2131" t="s">
        <v>61</v>
      </c>
      <c r="GF118" s="2131" t="s">
        <v>62</v>
      </c>
      <c r="GG118" s="2105" t="s">
        <v>17</v>
      </c>
      <c r="GH118" s="2105" t="s">
        <v>16</v>
      </c>
      <c r="GI118" s="2105" t="s">
        <v>16</v>
      </c>
      <c r="GJ118" s="2105" t="s">
        <v>19</v>
      </c>
      <c r="GK118" s="2105" t="s">
        <v>16</v>
      </c>
      <c r="GL118" s="2172">
        <v>14</v>
      </c>
      <c r="GM118" s="345" t="s">
        <v>828</v>
      </c>
      <c r="GN118" s="271" t="s">
        <v>842</v>
      </c>
      <c r="GO118" s="346">
        <v>60</v>
      </c>
      <c r="GP118" s="341">
        <v>15</v>
      </c>
      <c r="GQ118" s="2086">
        <v>15</v>
      </c>
      <c r="GR118" s="2086">
        <v>0</v>
      </c>
      <c r="GS118" s="1895">
        <v>1</v>
      </c>
      <c r="GT118" s="2086">
        <v>15</v>
      </c>
      <c r="GU118" s="2086">
        <v>45</v>
      </c>
      <c r="GV118" s="1895">
        <v>0.25</v>
      </c>
    </row>
    <row r="119" spans="1:204" ht="60.75" customHeight="1" x14ac:dyDescent="0.25">
      <c r="B119" s="7199"/>
      <c r="C119" s="7154"/>
      <c r="D119" s="7147"/>
      <c r="E119" s="7154"/>
      <c r="F119" s="7223"/>
      <c r="G119" s="7223"/>
      <c r="H119" s="7144"/>
      <c r="I119" s="7144"/>
      <c r="J119" s="5707"/>
      <c r="K119" s="5707"/>
      <c r="L119" s="5707"/>
      <c r="M119" s="5707"/>
      <c r="N119" s="5707"/>
      <c r="O119" s="5707"/>
      <c r="P119" s="5698"/>
      <c r="Q119" s="5698"/>
      <c r="R119" s="5704"/>
      <c r="S119" s="5698"/>
      <c r="T119" s="5698"/>
      <c r="U119" s="7116"/>
      <c r="V119" s="5698"/>
      <c r="W119" s="5695"/>
      <c r="X119" s="5692"/>
      <c r="Y119" s="2172">
        <v>15</v>
      </c>
      <c r="Z119" s="5436" t="s">
        <v>829</v>
      </c>
      <c r="AA119" s="5523" t="s">
        <v>843</v>
      </c>
      <c r="AB119" s="5525">
        <v>700</v>
      </c>
      <c r="AC119" s="341">
        <v>195</v>
      </c>
      <c r="AD119" s="342">
        <f t="shared" si="491"/>
        <v>0.27857142857142858</v>
      </c>
      <c r="AE119" s="341">
        <v>195</v>
      </c>
      <c r="AF119" s="343">
        <f t="shared" si="492"/>
        <v>0.27857142857142858</v>
      </c>
      <c r="AG119" s="195">
        <v>195</v>
      </c>
      <c r="AH119" s="192">
        <f t="shared" si="493"/>
        <v>0.27857142857142858</v>
      </c>
      <c r="AI119" s="195">
        <v>115</v>
      </c>
      <c r="AJ119" s="192">
        <f t="shared" si="494"/>
        <v>0.16428571428571428</v>
      </c>
      <c r="AK119" s="199">
        <f t="shared" si="495"/>
        <v>1</v>
      </c>
      <c r="AL119" s="2274">
        <v>15</v>
      </c>
      <c r="AM119" s="1622" t="s">
        <v>3456</v>
      </c>
      <c r="AN119" s="1622" t="s">
        <v>3457</v>
      </c>
      <c r="AO119" s="1622" t="s">
        <v>3464</v>
      </c>
      <c r="AP119" s="1622" t="s">
        <v>3460</v>
      </c>
      <c r="AQ119" s="1218">
        <v>100</v>
      </c>
      <c r="AR119" s="1622" t="s">
        <v>843</v>
      </c>
      <c r="AS119" s="1219" t="s">
        <v>1579</v>
      </c>
      <c r="AT119" s="2280"/>
      <c r="AU119" s="1378" t="s">
        <v>1704</v>
      </c>
      <c r="AV119" s="6521">
        <v>700</v>
      </c>
      <c r="AW119" s="6522"/>
      <c r="AX119" s="4431">
        <f t="shared" si="393"/>
        <v>115</v>
      </c>
      <c r="AY119" s="4431">
        <f t="shared" si="394"/>
        <v>115</v>
      </c>
      <c r="AZ119" s="4411">
        <f t="shared" si="395"/>
        <v>0</v>
      </c>
      <c r="BA119" s="4707">
        <f t="shared" si="396"/>
        <v>1</v>
      </c>
      <c r="BB119" s="4253">
        <f t="shared" si="397"/>
        <v>700</v>
      </c>
      <c r="BC119" s="4104">
        <f t="shared" si="398"/>
        <v>0</v>
      </c>
      <c r="BD119" s="1682">
        <f t="shared" si="399"/>
        <v>1</v>
      </c>
      <c r="BE119" s="4713">
        <f t="shared" si="400"/>
        <v>0</v>
      </c>
      <c r="BF119" s="6626">
        <v>700</v>
      </c>
      <c r="BG119" s="6627"/>
      <c r="BH119" s="3782">
        <f t="shared" si="311"/>
        <v>195</v>
      </c>
      <c r="BI119" s="3782">
        <f t="shared" si="401"/>
        <v>195</v>
      </c>
      <c r="BJ119" s="4061">
        <f t="shared" si="402"/>
        <v>0</v>
      </c>
      <c r="BK119" s="4074">
        <f t="shared" si="403"/>
        <v>1</v>
      </c>
      <c r="BL119" s="3831">
        <f t="shared" si="404"/>
        <v>585</v>
      </c>
      <c r="BM119" s="3122">
        <f t="shared" si="405"/>
        <v>115</v>
      </c>
      <c r="BN119" s="1682">
        <f t="shared" si="406"/>
        <v>0.83571428571428574</v>
      </c>
      <c r="BO119" s="3695">
        <f t="shared" si="407"/>
        <v>0</v>
      </c>
      <c r="BP119" s="3494"/>
      <c r="BQ119" s="6742">
        <v>700</v>
      </c>
      <c r="BR119" s="6743"/>
      <c r="BS119" s="2576">
        <f t="shared" si="496"/>
        <v>195</v>
      </c>
      <c r="BT119" s="2576">
        <f t="shared" si="497"/>
        <v>195</v>
      </c>
      <c r="BU119" s="2987">
        <f t="shared" si="255"/>
        <v>0</v>
      </c>
      <c r="BV119" s="1682">
        <f t="shared" si="256"/>
        <v>1</v>
      </c>
      <c r="BW119" s="2765">
        <f t="shared" si="314"/>
        <v>390</v>
      </c>
      <c r="BX119" s="2991">
        <f t="shared" si="258"/>
        <v>310</v>
      </c>
      <c r="BY119" s="1682">
        <f t="shared" si="259"/>
        <v>0.55714285714285716</v>
      </c>
      <c r="BZ119" s="3151"/>
      <c r="CA119" s="6742">
        <v>700</v>
      </c>
      <c r="CB119" s="6743"/>
      <c r="CC119" s="2230">
        <v>195</v>
      </c>
      <c r="CD119" s="2230">
        <v>195</v>
      </c>
      <c r="CE119" s="2359">
        <f t="shared" si="409"/>
        <v>0</v>
      </c>
      <c r="CF119" s="2247">
        <f t="shared" si="521"/>
        <v>1</v>
      </c>
      <c r="CG119" s="2256">
        <f t="shared" si="499"/>
        <v>195</v>
      </c>
      <c r="CH119" s="2387">
        <f t="shared" si="412"/>
        <v>505</v>
      </c>
      <c r="CI119" s="2247">
        <f t="shared" si="500"/>
        <v>0.27857142857142858</v>
      </c>
      <c r="CJ119" s="7516"/>
      <c r="CK119" s="2487"/>
      <c r="CL119" s="2479"/>
      <c r="CM119" s="2025">
        <f>+'[1]PbRM-02a'!BM123/3</f>
        <v>0</v>
      </c>
      <c r="CN119" s="2026">
        <v>65</v>
      </c>
      <c r="CO119" s="2026">
        <v>65</v>
      </c>
      <c r="CP119" s="1729"/>
      <c r="CQ119" s="1729"/>
      <c r="CR119" s="1729"/>
      <c r="CS119" s="1729"/>
      <c r="CT119" s="1729"/>
      <c r="CU119" s="1729"/>
      <c r="CV119" s="1729"/>
      <c r="CW119" s="1729"/>
      <c r="CX119" s="1729"/>
      <c r="CY119" s="6300">
        <v>700</v>
      </c>
      <c r="CZ119" s="6301"/>
      <c r="DA119" s="4692">
        <v>43</v>
      </c>
      <c r="DB119" s="4692">
        <v>43</v>
      </c>
      <c r="DC119" s="4513">
        <f t="shared" si="501"/>
        <v>0</v>
      </c>
      <c r="DD119" s="4514">
        <f t="shared" si="502"/>
        <v>1</v>
      </c>
      <c r="DE119" s="4679">
        <f t="shared" si="267"/>
        <v>628</v>
      </c>
      <c r="DF119" s="4106">
        <f t="shared" si="416"/>
        <v>72</v>
      </c>
      <c r="DG119" s="1682">
        <f t="shared" si="503"/>
        <v>0.89714285714285713</v>
      </c>
      <c r="DH119" s="6302">
        <v>700</v>
      </c>
      <c r="DI119" s="6303"/>
      <c r="DJ119" s="4657">
        <v>43</v>
      </c>
      <c r="DK119" s="4657">
        <v>43</v>
      </c>
      <c r="DL119" s="4701">
        <f t="shared" si="418"/>
        <v>0</v>
      </c>
      <c r="DM119" s="4702">
        <f t="shared" si="472"/>
        <v>1</v>
      </c>
      <c r="DN119" s="4428">
        <f t="shared" si="420"/>
        <v>671</v>
      </c>
      <c r="DO119" s="4106">
        <f t="shared" si="421"/>
        <v>29</v>
      </c>
      <c r="DP119" s="1682">
        <f t="shared" si="504"/>
        <v>0.95857142857142852</v>
      </c>
      <c r="DQ119" s="6304">
        <v>700</v>
      </c>
      <c r="DR119" s="6305"/>
      <c r="DS119" s="4661">
        <v>29</v>
      </c>
      <c r="DT119" s="4661">
        <v>29</v>
      </c>
      <c r="DU119" s="4704">
        <f t="shared" si="422"/>
        <v>0</v>
      </c>
      <c r="DV119" s="4698">
        <f t="shared" si="528"/>
        <v>1</v>
      </c>
      <c r="DW119" s="4651">
        <f t="shared" si="424"/>
        <v>700</v>
      </c>
      <c r="DX119" s="4106">
        <f t="shared" si="425"/>
        <v>0</v>
      </c>
      <c r="DY119" s="1682">
        <f t="shared" si="505"/>
        <v>1</v>
      </c>
      <c r="DZ119" s="6300">
        <v>700</v>
      </c>
      <c r="EA119" s="6301"/>
      <c r="EB119" s="3247">
        <v>65</v>
      </c>
      <c r="EC119" s="3247">
        <v>65</v>
      </c>
      <c r="ED119" s="3227">
        <f t="shared" si="506"/>
        <v>0</v>
      </c>
      <c r="EE119" s="1748">
        <f t="shared" si="507"/>
        <v>1</v>
      </c>
      <c r="EF119" s="3277">
        <f t="shared" si="429"/>
        <v>455</v>
      </c>
      <c r="EG119" s="1739">
        <f t="shared" si="430"/>
        <v>245</v>
      </c>
      <c r="EH119" s="1748">
        <f t="shared" si="508"/>
        <v>0.65</v>
      </c>
      <c r="EI119" s="6302">
        <v>700</v>
      </c>
      <c r="EJ119" s="6303"/>
      <c r="EK119" s="3358">
        <v>65</v>
      </c>
      <c r="EL119" s="3358">
        <v>65</v>
      </c>
      <c r="EM119" s="3227">
        <f t="shared" si="432"/>
        <v>0</v>
      </c>
      <c r="EN119" s="1748">
        <f t="shared" si="530"/>
        <v>1</v>
      </c>
      <c r="EO119" s="3364">
        <f t="shared" si="434"/>
        <v>520</v>
      </c>
      <c r="EP119" s="1739">
        <f t="shared" si="435"/>
        <v>180</v>
      </c>
      <c r="EQ119" s="1748">
        <f t="shared" si="509"/>
        <v>0.74285714285714288</v>
      </c>
      <c r="ER119" s="6304">
        <v>700</v>
      </c>
      <c r="ES119" s="6305"/>
      <c r="ET119" s="3829">
        <v>65</v>
      </c>
      <c r="EU119" s="3829">
        <v>65</v>
      </c>
      <c r="EV119" s="1739">
        <f t="shared" si="436"/>
        <v>0</v>
      </c>
      <c r="EW119" s="1748">
        <f t="shared" si="529"/>
        <v>1</v>
      </c>
      <c r="EX119" s="3621">
        <f t="shared" si="438"/>
        <v>585</v>
      </c>
      <c r="EY119" s="1739">
        <f t="shared" si="439"/>
        <v>115</v>
      </c>
      <c r="EZ119" s="1748">
        <f t="shared" si="510"/>
        <v>0.83571428571428574</v>
      </c>
      <c r="FA119" s="6742">
        <v>700</v>
      </c>
      <c r="FB119" s="6743"/>
      <c r="FC119" s="2495">
        <v>65</v>
      </c>
      <c r="FD119" s="2495">
        <v>65</v>
      </c>
      <c r="FE119" s="1739">
        <f t="shared" si="511"/>
        <v>0</v>
      </c>
      <c r="FF119" s="1748">
        <f t="shared" si="512"/>
        <v>1</v>
      </c>
      <c r="FG119" s="1749">
        <f t="shared" si="443"/>
        <v>260</v>
      </c>
      <c r="FH119" s="1739">
        <f t="shared" si="444"/>
        <v>440</v>
      </c>
      <c r="FI119" s="1748">
        <f t="shared" si="513"/>
        <v>0.37142857142857144</v>
      </c>
      <c r="FJ119" s="6742">
        <v>700</v>
      </c>
      <c r="FK119" s="6743"/>
      <c r="FL119" s="2495">
        <v>65</v>
      </c>
      <c r="FM119" s="2495">
        <v>65</v>
      </c>
      <c r="FN119" s="1739">
        <f t="shared" si="446"/>
        <v>0</v>
      </c>
      <c r="FO119" s="1748">
        <f t="shared" si="519"/>
        <v>1</v>
      </c>
      <c r="FP119" s="1702">
        <f t="shared" si="448"/>
        <v>325</v>
      </c>
      <c r="FQ119" s="1739">
        <f t="shared" si="370"/>
        <v>375</v>
      </c>
      <c r="FR119" s="1748">
        <f t="shared" si="514"/>
        <v>0.4642857142857143</v>
      </c>
      <c r="FS119" s="6742">
        <v>700</v>
      </c>
      <c r="FT119" s="6743"/>
      <c r="FU119" s="2495">
        <v>65</v>
      </c>
      <c r="FV119" s="2495">
        <v>65</v>
      </c>
      <c r="FW119" s="1739">
        <f t="shared" si="449"/>
        <v>0</v>
      </c>
      <c r="FX119" s="1748">
        <f t="shared" si="520"/>
        <v>1</v>
      </c>
      <c r="FY119" s="1733">
        <f t="shared" si="451"/>
        <v>390</v>
      </c>
      <c r="FZ119" s="1739">
        <f t="shared" si="452"/>
        <v>310</v>
      </c>
      <c r="GA119" s="1748">
        <f t="shared" si="515"/>
        <v>0.55714285714285716</v>
      </c>
      <c r="GB119" s="3169">
        <f t="shared" si="454"/>
        <v>9.285714285714286E-2</v>
      </c>
      <c r="GC119" s="2219">
        <v>0</v>
      </c>
      <c r="GD119" s="1895">
        <v>1</v>
      </c>
      <c r="GE119" s="2131" t="s">
        <v>61</v>
      </c>
      <c r="GF119" s="2131" t="s">
        <v>62</v>
      </c>
      <c r="GG119" s="2105" t="s">
        <v>17</v>
      </c>
      <c r="GH119" s="2105" t="s">
        <v>16</v>
      </c>
      <c r="GI119" s="2105" t="s">
        <v>16</v>
      </c>
      <c r="GJ119" s="2105" t="s">
        <v>19</v>
      </c>
      <c r="GK119" s="2105" t="s">
        <v>16</v>
      </c>
      <c r="GL119" s="2172">
        <v>15</v>
      </c>
      <c r="GM119" s="345" t="s">
        <v>829</v>
      </c>
      <c r="GN119" s="271" t="s">
        <v>843</v>
      </c>
      <c r="GO119" s="346">
        <v>700</v>
      </c>
      <c r="GP119" s="341">
        <v>195</v>
      </c>
      <c r="GQ119" s="2086">
        <v>195</v>
      </c>
      <c r="GR119" s="2086">
        <v>0</v>
      </c>
      <c r="GS119" s="1895">
        <v>1</v>
      </c>
      <c r="GT119" s="2086">
        <v>195</v>
      </c>
      <c r="GU119" s="2086">
        <v>505</v>
      </c>
      <c r="GV119" s="1895">
        <v>0.27857142857142858</v>
      </c>
    </row>
    <row r="120" spans="1:204" ht="48" x14ac:dyDescent="0.25">
      <c r="B120" s="7199"/>
      <c r="C120" s="7154"/>
      <c r="D120" s="7147"/>
      <c r="E120" s="7154"/>
      <c r="F120" s="7223"/>
      <c r="G120" s="7223"/>
      <c r="H120" s="7144"/>
      <c r="I120" s="7144"/>
      <c r="J120" s="5707"/>
      <c r="K120" s="5707"/>
      <c r="L120" s="5707"/>
      <c r="M120" s="5707"/>
      <c r="N120" s="5707"/>
      <c r="O120" s="5707"/>
      <c r="P120" s="5698"/>
      <c r="Q120" s="5698"/>
      <c r="R120" s="5704"/>
      <c r="S120" s="5698"/>
      <c r="T120" s="5698"/>
      <c r="U120" s="7116"/>
      <c r="V120" s="5698"/>
      <c r="W120" s="5695"/>
      <c r="X120" s="5692"/>
      <c r="Y120" s="2172">
        <v>16</v>
      </c>
      <c r="Z120" s="5436" t="s">
        <v>830</v>
      </c>
      <c r="AA120" s="5523" t="s">
        <v>843</v>
      </c>
      <c r="AB120" s="5525">
        <v>700</v>
      </c>
      <c r="AC120" s="341">
        <v>195</v>
      </c>
      <c r="AD120" s="342">
        <f t="shared" si="491"/>
        <v>0.27857142857142858</v>
      </c>
      <c r="AE120" s="341">
        <v>195</v>
      </c>
      <c r="AF120" s="343">
        <f t="shared" si="492"/>
        <v>0.27857142857142858</v>
      </c>
      <c r="AG120" s="195">
        <v>195</v>
      </c>
      <c r="AH120" s="192">
        <f t="shared" si="493"/>
        <v>0.27857142857142858</v>
      </c>
      <c r="AI120" s="195">
        <v>115</v>
      </c>
      <c r="AJ120" s="192">
        <f t="shared" si="494"/>
        <v>0.16428571428571428</v>
      </c>
      <c r="AK120" s="199">
        <f t="shared" si="495"/>
        <v>1</v>
      </c>
      <c r="AL120" s="2274">
        <v>16</v>
      </c>
      <c r="AM120" s="1622" t="s">
        <v>3458</v>
      </c>
      <c r="AN120" s="1622" t="s">
        <v>3459</v>
      </c>
      <c r="AO120" s="1622" t="s">
        <v>3461</v>
      </c>
      <c r="AP120" s="1622" t="s">
        <v>3460</v>
      </c>
      <c r="AQ120" s="1218">
        <v>100</v>
      </c>
      <c r="AR120" s="1622" t="s">
        <v>843</v>
      </c>
      <c r="AS120" s="1219" t="s">
        <v>1579</v>
      </c>
      <c r="AT120" s="2279"/>
      <c r="AU120" s="1380" t="s">
        <v>1704</v>
      </c>
      <c r="AV120" s="6521">
        <v>700</v>
      </c>
      <c r="AW120" s="6522"/>
      <c r="AX120" s="4431">
        <f t="shared" si="393"/>
        <v>115</v>
      </c>
      <c r="AY120" s="4431">
        <f t="shared" si="394"/>
        <v>115</v>
      </c>
      <c r="AZ120" s="4411">
        <f t="shared" si="395"/>
        <v>0</v>
      </c>
      <c r="BA120" s="4707">
        <f t="shared" si="396"/>
        <v>1</v>
      </c>
      <c r="BB120" s="4253">
        <f t="shared" si="397"/>
        <v>700</v>
      </c>
      <c r="BC120" s="4104">
        <f t="shared" si="398"/>
        <v>0</v>
      </c>
      <c r="BD120" s="1682">
        <f t="shared" si="399"/>
        <v>1</v>
      </c>
      <c r="BE120" s="4713">
        <f t="shared" si="400"/>
        <v>0</v>
      </c>
      <c r="BF120" s="6626">
        <v>700</v>
      </c>
      <c r="BG120" s="6627"/>
      <c r="BH120" s="3782">
        <f t="shared" si="311"/>
        <v>195</v>
      </c>
      <c r="BI120" s="3782">
        <f t="shared" si="401"/>
        <v>195</v>
      </c>
      <c r="BJ120" s="4061">
        <f t="shared" si="402"/>
        <v>0</v>
      </c>
      <c r="BK120" s="4074">
        <f t="shared" si="403"/>
        <v>1</v>
      </c>
      <c r="BL120" s="3831">
        <f t="shared" si="404"/>
        <v>585</v>
      </c>
      <c r="BM120" s="3122">
        <f t="shared" si="405"/>
        <v>115</v>
      </c>
      <c r="BN120" s="1682">
        <f t="shared" si="406"/>
        <v>0.83571428571428574</v>
      </c>
      <c r="BO120" s="3695">
        <f t="shared" si="407"/>
        <v>0</v>
      </c>
      <c r="BP120" s="3494"/>
      <c r="BQ120" s="6742">
        <v>700</v>
      </c>
      <c r="BR120" s="6743"/>
      <c r="BS120" s="2576">
        <f t="shared" si="496"/>
        <v>195</v>
      </c>
      <c r="BT120" s="2576">
        <f t="shared" si="497"/>
        <v>195</v>
      </c>
      <c r="BU120" s="2987">
        <f t="shared" si="255"/>
        <v>0</v>
      </c>
      <c r="BV120" s="1682">
        <f t="shared" si="256"/>
        <v>1</v>
      </c>
      <c r="BW120" s="2765">
        <f t="shared" si="314"/>
        <v>390</v>
      </c>
      <c r="BX120" s="2991">
        <f t="shared" si="258"/>
        <v>310</v>
      </c>
      <c r="BY120" s="1682">
        <f t="shared" si="259"/>
        <v>0.55714285714285716</v>
      </c>
      <c r="BZ120" s="3151"/>
      <c r="CA120" s="6742">
        <v>700</v>
      </c>
      <c r="CB120" s="6743"/>
      <c r="CC120" s="2230">
        <v>195</v>
      </c>
      <c r="CD120" s="2230">
        <v>195</v>
      </c>
      <c r="CE120" s="2359">
        <f t="shared" si="409"/>
        <v>0</v>
      </c>
      <c r="CF120" s="2247">
        <f t="shared" si="521"/>
        <v>1</v>
      </c>
      <c r="CG120" s="2256">
        <f t="shared" si="499"/>
        <v>195</v>
      </c>
      <c r="CH120" s="2387">
        <f t="shared" si="412"/>
        <v>505</v>
      </c>
      <c r="CI120" s="2247">
        <f t="shared" si="500"/>
        <v>0.27857142857142858</v>
      </c>
      <c r="CJ120" s="7516"/>
      <c r="CK120" s="2479"/>
      <c r="CM120" s="2025">
        <v>65</v>
      </c>
      <c r="CN120" s="2026">
        <v>65</v>
      </c>
      <c r="CO120" s="2026">
        <v>65</v>
      </c>
      <c r="CP120" s="1729"/>
      <c r="CQ120" s="1729"/>
      <c r="CR120" s="1729"/>
      <c r="CS120" s="1729"/>
      <c r="CT120" s="1729"/>
      <c r="CU120" s="1729"/>
      <c r="CV120" s="1729"/>
      <c r="CW120" s="1729"/>
      <c r="CX120" s="1729"/>
      <c r="CY120" s="6300">
        <v>700</v>
      </c>
      <c r="CZ120" s="6301"/>
      <c r="DA120" s="4692">
        <v>43</v>
      </c>
      <c r="DB120" s="4692">
        <v>43</v>
      </c>
      <c r="DC120" s="4513">
        <f t="shared" si="501"/>
        <v>0</v>
      </c>
      <c r="DD120" s="4514">
        <f t="shared" si="502"/>
        <v>1</v>
      </c>
      <c r="DE120" s="4679">
        <f t="shared" si="267"/>
        <v>628</v>
      </c>
      <c r="DF120" s="4106">
        <f t="shared" si="416"/>
        <v>72</v>
      </c>
      <c r="DG120" s="1682">
        <f t="shared" si="503"/>
        <v>0.89714285714285713</v>
      </c>
      <c r="DH120" s="6302">
        <v>700</v>
      </c>
      <c r="DI120" s="6303"/>
      <c r="DJ120" s="4657">
        <v>43</v>
      </c>
      <c r="DK120" s="4657">
        <v>43</v>
      </c>
      <c r="DL120" s="4701">
        <f t="shared" si="418"/>
        <v>0</v>
      </c>
      <c r="DM120" s="4702">
        <f t="shared" si="472"/>
        <v>1</v>
      </c>
      <c r="DN120" s="4428">
        <f t="shared" si="420"/>
        <v>671</v>
      </c>
      <c r="DO120" s="4106">
        <f t="shared" si="421"/>
        <v>29</v>
      </c>
      <c r="DP120" s="1682">
        <f t="shared" si="504"/>
        <v>0.95857142857142852</v>
      </c>
      <c r="DQ120" s="6304">
        <v>700</v>
      </c>
      <c r="DR120" s="6305"/>
      <c r="DS120" s="4661">
        <v>29</v>
      </c>
      <c r="DT120" s="4661">
        <v>29</v>
      </c>
      <c r="DU120" s="4704">
        <f t="shared" si="422"/>
        <v>0</v>
      </c>
      <c r="DV120" s="4698">
        <f t="shared" si="528"/>
        <v>1</v>
      </c>
      <c r="DW120" s="4651">
        <f t="shared" si="424"/>
        <v>700</v>
      </c>
      <c r="DX120" s="4106">
        <f t="shared" si="425"/>
        <v>0</v>
      </c>
      <c r="DY120" s="1682">
        <f t="shared" si="505"/>
        <v>1</v>
      </c>
      <c r="DZ120" s="6300">
        <v>700</v>
      </c>
      <c r="EA120" s="6301"/>
      <c r="EB120" s="3247">
        <v>65</v>
      </c>
      <c r="EC120" s="3247">
        <v>65</v>
      </c>
      <c r="ED120" s="3227">
        <f t="shared" si="506"/>
        <v>0</v>
      </c>
      <c r="EE120" s="1748">
        <f t="shared" si="507"/>
        <v>1</v>
      </c>
      <c r="EF120" s="3277">
        <f t="shared" si="429"/>
        <v>455</v>
      </c>
      <c r="EG120" s="1739">
        <f t="shared" si="430"/>
        <v>245</v>
      </c>
      <c r="EH120" s="1748">
        <f t="shared" si="508"/>
        <v>0.65</v>
      </c>
      <c r="EI120" s="6302">
        <v>700</v>
      </c>
      <c r="EJ120" s="6303"/>
      <c r="EK120" s="3358">
        <v>65</v>
      </c>
      <c r="EL120" s="3358">
        <v>65</v>
      </c>
      <c r="EM120" s="3227">
        <f t="shared" si="432"/>
        <v>0</v>
      </c>
      <c r="EN120" s="1748">
        <f t="shared" si="530"/>
        <v>1</v>
      </c>
      <c r="EO120" s="3364">
        <f t="shared" si="434"/>
        <v>520</v>
      </c>
      <c r="EP120" s="1739">
        <f t="shared" si="435"/>
        <v>180</v>
      </c>
      <c r="EQ120" s="1748">
        <f t="shared" si="509"/>
        <v>0.74285714285714288</v>
      </c>
      <c r="ER120" s="6304">
        <v>700</v>
      </c>
      <c r="ES120" s="6305"/>
      <c r="ET120" s="3829">
        <v>65</v>
      </c>
      <c r="EU120" s="3829">
        <v>65</v>
      </c>
      <c r="EV120" s="1739">
        <f t="shared" si="436"/>
        <v>0</v>
      </c>
      <c r="EW120" s="1748">
        <f t="shared" si="529"/>
        <v>1</v>
      </c>
      <c r="EX120" s="3621">
        <f t="shared" si="438"/>
        <v>585</v>
      </c>
      <c r="EY120" s="1739">
        <f t="shared" si="439"/>
        <v>115</v>
      </c>
      <c r="EZ120" s="1748">
        <f t="shared" si="510"/>
        <v>0.83571428571428574</v>
      </c>
      <c r="FA120" s="6742">
        <v>700</v>
      </c>
      <c r="FB120" s="6743"/>
      <c r="FC120" s="2495">
        <v>65</v>
      </c>
      <c r="FD120" s="2495">
        <v>65</v>
      </c>
      <c r="FE120" s="1739">
        <f t="shared" si="511"/>
        <v>0</v>
      </c>
      <c r="FF120" s="1748">
        <f t="shared" si="512"/>
        <v>1</v>
      </c>
      <c r="FG120" s="1749">
        <f t="shared" si="443"/>
        <v>260</v>
      </c>
      <c r="FH120" s="1739">
        <f t="shared" si="444"/>
        <v>440</v>
      </c>
      <c r="FI120" s="1748">
        <f t="shared" si="513"/>
        <v>0.37142857142857144</v>
      </c>
      <c r="FJ120" s="6742">
        <v>700</v>
      </c>
      <c r="FK120" s="6743"/>
      <c r="FL120" s="2495">
        <v>65</v>
      </c>
      <c r="FM120" s="2495">
        <v>65</v>
      </c>
      <c r="FN120" s="1739">
        <f t="shared" si="446"/>
        <v>0</v>
      </c>
      <c r="FO120" s="1748">
        <f t="shared" si="519"/>
        <v>1</v>
      </c>
      <c r="FP120" s="1702">
        <f t="shared" si="448"/>
        <v>325</v>
      </c>
      <c r="FQ120" s="1739">
        <f t="shared" si="370"/>
        <v>375</v>
      </c>
      <c r="FR120" s="1748">
        <f t="shared" si="514"/>
        <v>0.4642857142857143</v>
      </c>
      <c r="FS120" s="6742">
        <v>700</v>
      </c>
      <c r="FT120" s="6743"/>
      <c r="FU120" s="2495">
        <v>65</v>
      </c>
      <c r="FV120" s="2495">
        <v>65</v>
      </c>
      <c r="FW120" s="1739">
        <f t="shared" si="449"/>
        <v>0</v>
      </c>
      <c r="FX120" s="1748">
        <f t="shared" si="520"/>
        <v>1</v>
      </c>
      <c r="FY120" s="1733">
        <f t="shared" si="451"/>
        <v>390</v>
      </c>
      <c r="FZ120" s="1739">
        <f t="shared" si="452"/>
        <v>310</v>
      </c>
      <c r="GA120" s="1748">
        <f t="shared" si="515"/>
        <v>0.55714285714285716</v>
      </c>
      <c r="GB120" s="3169">
        <f t="shared" si="454"/>
        <v>9.285714285714286E-2</v>
      </c>
      <c r="GC120" s="2219">
        <v>0</v>
      </c>
      <c r="GD120" s="1895">
        <v>1</v>
      </c>
      <c r="GE120" s="2131" t="s">
        <v>61</v>
      </c>
      <c r="GF120" s="2131" t="s">
        <v>62</v>
      </c>
      <c r="GG120" s="2105" t="s">
        <v>17</v>
      </c>
      <c r="GH120" s="2105" t="s">
        <v>16</v>
      </c>
      <c r="GI120" s="2105" t="s">
        <v>16</v>
      </c>
      <c r="GJ120" s="2105" t="s">
        <v>19</v>
      </c>
      <c r="GK120" s="2105" t="s">
        <v>16</v>
      </c>
      <c r="GL120" s="2172">
        <v>16</v>
      </c>
      <c r="GM120" s="345" t="s">
        <v>830</v>
      </c>
      <c r="GN120" s="271" t="s">
        <v>843</v>
      </c>
      <c r="GO120" s="346">
        <v>700</v>
      </c>
      <c r="GP120" s="341">
        <v>195</v>
      </c>
      <c r="GQ120" s="2086">
        <v>195</v>
      </c>
      <c r="GR120" s="2086">
        <v>0</v>
      </c>
      <c r="GS120" s="1895">
        <v>1</v>
      </c>
      <c r="GT120" s="2086">
        <v>195</v>
      </c>
      <c r="GU120" s="2086">
        <v>505</v>
      </c>
      <c r="GV120" s="1895">
        <v>0.27857142857142858</v>
      </c>
    </row>
    <row r="121" spans="1:204" ht="36" x14ac:dyDescent="0.25">
      <c r="B121" s="7199"/>
      <c r="C121" s="7154"/>
      <c r="D121" s="7147"/>
      <c r="E121" s="7154"/>
      <c r="F121" s="7223"/>
      <c r="G121" s="7223"/>
      <c r="H121" s="7144"/>
      <c r="I121" s="7144"/>
      <c r="J121" s="5707"/>
      <c r="K121" s="5707"/>
      <c r="L121" s="5707"/>
      <c r="M121" s="5707"/>
      <c r="N121" s="5707"/>
      <c r="O121" s="5707"/>
      <c r="P121" s="5698"/>
      <c r="Q121" s="5698"/>
      <c r="R121" s="5704"/>
      <c r="S121" s="5698"/>
      <c r="T121" s="5698"/>
      <c r="U121" s="7116"/>
      <c r="V121" s="5698"/>
      <c r="W121" s="5695"/>
      <c r="X121" s="5692"/>
      <c r="Y121" s="2172">
        <v>17</v>
      </c>
      <c r="Z121" s="5436" t="s">
        <v>831</v>
      </c>
      <c r="AA121" s="5523" t="s">
        <v>842</v>
      </c>
      <c r="AB121" s="5525">
        <v>40</v>
      </c>
      <c r="AC121" s="341">
        <v>11</v>
      </c>
      <c r="AD121" s="342">
        <f t="shared" si="491"/>
        <v>0.27500000000000002</v>
      </c>
      <c r="AE121" s="341">
        <v>11</v>
      </c>
      <c r="AF121" s="343">
        <f t="shared" si="492"/>
        <v>0.27500000000000002</v>
      </c>
      <c r="AG121" s="195">
        <v>9</v>
      </c>
      <c r="AH121" s="192">
        <f t="shared" si="493"/>
        <v>0.22500000000000001</v>
      </c>
      <c r="AI121" s="195">
        <v>9</v>
      </c>
      <c r="AJ121" s="192">
        <f t="shared" si="494"/>
        <v>0.22500000000000001</v>
      </c>
      <c r="AK121" s="199">
        <f t="shared" si="495"/>
        <v>1</v>
      </c>
      <c r="AL121" s="2274">
        <v>17</v>
      </c>
      <c r="AM121" s="1622" t="s">
        <v>3469</v>
      </c>
      <c r="AN121" s="1622" t="s">
        <v>3470</v>
      </c>
      <c r="AO121" s="1622" t="s">
        <v>3462</v>
      </c>
      <c r="AP121" s="1622" t="s">
        <v>3463</v>
      </c>
      <c r="AQ121" s="1218">
        <v>100</v>
      </c>
      <c r="AR121" s="1622" t="s">
        <v>842</v>
      </c>
      <c r="AS121" s="1219" t="s">
        <v>1579</v>
      </c>
      <c r="AT121" s="2279"/>
      <c r="AU121" s="1380" t="s">
        <v>1704</v>
      </c>
      <c r="AV121" s="6521">
        <v>40</v>
      </c>
      <c r="AW121" s="6522"/>
      <c r="AX121" s="4431">
        <f t="shared" si="393"/>
        <v>9</v>
      </c>
      <c r="AY121" s="4431">
        <f t="shared" si="394"/>
        <v>9</v>
      </c>
      <c r="AZ121" s="4411">
        <f t="shared" si="395"/>
        <v>0</v>
      </c>
      <c r="BA121" s="4707">
        <f t="shared" si="396"/>
        <v>1</v>
      </c>
      <c r="BB121" s="4253">
        <f t="shared" si="397"/>
        <v>40</v>
      </c>
      <c r="BC121" s="4104">
        <f t="shared" si="398"/>
        <v>0</v>
      </c>
      <c r="BD121" s="1682">
        <f t="shared" si="399"/>
        <v>1</v>
      </c>
      <c r="BE121" s="4713">
        <f t="shared" si="400"/>
        <v>0</v>
      </c>
      <c r="BF121" s="6626">
        <v>40</v>
      </c>
      <c r="BG121" s="6627"/>
      <c r="BH121" s="3782">
        <f t="shared" si="311"/>
        <v>9</v>
      </c>
      <c r="BI121" s="3782">
        <f t="shared" si="401"/>
        <v>9</v>
      </c>
      <c r="BJ121" s="4061">
        <f t="shared" si="402"/>
        <v>0</v>
      </c>
      <c r="BK121" s="4074">
        <f t="shared" si="403"/>
        <v>1</v>
      </c>
      <c r="BL121" s="3831">
        <f t="shared" si="404"/>
        <v>31</v>
      </c>
      <c r="BM121" s="3122">
        <f t="shared" si="405"/>
        <v>9</v>
      </c>
      <c r="BN121" s="1682">
        <f t="shared" si="406"/>
        <v>0.77500000000000002</v>
      </c>
      <c r="BO121" s="3695">
        <f t="shared" si="407"/>
        <v>0</v>
      </c>
      <c r="BP121" s="3494"/>
      <c r="BQ121" s="6742">
        <v>40</v>
      </c>
      <c r="BR121" s="6743"/>
      <c r="BS121" s="2576">
        <f t="shared" si="496"/>
        <v>11</v>
      </c>
      <c r="BT121" s="2576">
        <f t="shared" si="497"/>
        <v>11</v>
      </c>
      <c r="BU121" s="2987">
        <f t="shared" si="255"/>
        <v>0</v>
      </c>
      <c r="BV121" s="1682">
        <f t="shared" si="256"/>
        <v>1</v>
      </c>
      <c r="BW121" s="2765">
        <f t="shared" si="314"/>
        <v>22</v>
      </c>
      <c r="BX121" s="2991">
        <f t="shared" si="258"/>
        <v>18</v>
      </c>
      <c r="BY121" s="1682">
        <f t="shared" si="259"/>
        <v>0.55000000000000004</v>
      </c>
      <c r="BZ121" s="3151"/>
      <c r="CA121" s="6742">
        <v>40</v>
      </c>
      <c r="CB121" s="6743"/>
      <c r="CC121" s="2230">
        <v>11</v>
      </c>
      <c r="CD121" s="2230">
        <v>11</v>
      </c>
      <c r="CE121" s="2359">
        <f t="shared" si="409"/>
        <v>0</v>
      </c>
      <c r="CF121" s="2247">
        <f t="shared" si="521"/>
        <v>1</v>
      </c>
      <c r="CG121" s="2256">
        <f t="shared" si="499"/>
        <v>11</v>
      </c>
      <c r="CH121" s="2387">
        <f t="shared" si="412"/>
        <v>29</v>
      </c>
      <c r="CI121" s="2247">
        <f t="shared" si="500"/>
        <v>0.27500000000000002</v>
      </c>
      <c r="CJ121" s="7516"/>
      <c r="CK121" s="2487"/>
      <c r="CL121" s="2479"/>
      <c r="CM121" s="2025">
        <f>+'[1]PbRM-02a'!BM124/3</f>
        <v>0</v>
      </c>
      <c r="CN121" s="2026">
        <v>4</v>
      </c>
      <c r="CO121" s="2026">
        <v>3</v>
      </c>
      <c r="CP121" s="1729"/>
      <c r="CQ121" s="1729"/>
      <c r="CR121" s="1729"/>
      <c r="CS121" s="1729"/>
      <c r="CT121" s="1729"/>
      <c r="CU121" s="1729"/>
      <c r="CV121" s="1729"/>
      <c r="CW121" s="1729"/>
      <c r="CX121" s="1729"/>
      <c r="CY121" s="6300">
        <v>40</v>
      </c>
      <c r="CZ121" s="6301"/>
      <c r="DA121" s="4692">
        <v>3</v>
      </c>
      <c r="DB121" s="4692">
        <v>3</v>
      </c>
      <c r="DC121" s="4513">
        <f t="shared" si="501"/>
        <v>0</v>
      </c>
      <c r="DD121" s="4514">
        <f t="shared" si="502"/>
        <v>1</v>
      </c>
      <c r="DE121" s="4679">
        <f t="shared" si="267"/>
        <v>34</v>
      </c>
      <c r="DF121" s="4106">
        <f t="shared" si="416"/>
        <v>6</v>
      </c>
      <c r="DG121" s="1682">
        <f t="shared" si="503"/>
        <v>0.85</v>
      </c>
      <c r="DH121" s="6302">
        <v>40</v>
      </c>
      <c r="DI121" s="6303"/>
      <c r="DJ121" s="4657">
        <v>3</v>
      </c>
      <c r="DK121" s="4657">
        <v>3</v>
      </c>
      <c r="DL121" s="4701">
        <f t="shared" si="418"/>
        <v>0</v>
      </c>
      <c r="DM121" s="4702">
        <f t="shared" si="472"/>
        <v>1</v>
      </c>
      <c r="DN121" s="4428">
        <f t="shared" si="420"/>
        <v>37</v>
      </c>
      <c r="DO121" s="4106">
        <f t="shared" si="421"/>
        <v>3</v>
      </c>
      <c r="DP121" s="1682">
        <f t="shared" si="504"/>
        <v>0.92500000000000004</v>
      </c>
      <c r="DQ121" s="6304">
        <v>40</v>
      </c>
      <c r="DR121" s="6305"/>
      <c r="DS121" s="4661">
        <v>3</v>
      </c>
      <c r="DT121" s="4661">
        <v>3</v>
      </c>
      <c r="DU121" s="4704">
        <f t="shared" si="422"/>
        <v>0</v>
      </c>
      <c r="DV121" s="4698">
        <f t="shared" si="528"/>
        <v>1</v>
      </c>
      <c r="DW121" s="4651">
        <f t="shared" si="424"/>
        <v>40</v>
      </c>
      <c r="DX121" s="4106">
        <f t="shared" si="425"/>
        <v>0</v>
      </c>
      <c r="DY121" s="1682">
        <f t="shared" si="505"/>
        <v>1</v>
      </c>
      <c r="DZ121" s="6300">
        <v>40</v>
      </c>
      <c r="EA121" s="6301"/>
      <c r="EB121" s="3247">
        <v>3</v>
      </c>
      <c r="EC121" s="3247">
        <v>3</v>
      </c>
      <c r="ED121" s="3227">
        <f t="shared" si="506"/>
        <v>0</v>
      </c>
      <c r="EE121" s="1748">
        <f t="shared" si="507"/>
        <v>1</v>
      </c>
      <c r="EF121" s="3277">
        <f t="shared" si="429"/>
        <v>25</v>
      </c>
      <c r="EG121" s="1739">
        <f t="shared" si="430"/>
        <v>15</v>
      </c>
      <c r="EH121" s="1748">
        <f t="shared" si="508"/>
        <v>0.625</v>
      </c>
      <c r="EI121" s="6302">
        <v>40</v>
      </c>
      <c r="EJ121" s="6303"/>
      <c r="EK121" s="3358">
        <v>3</v>
      </c>
      <c r="EL121" s="3358">
        <v>3</v>
      </c>
      <c r="EM121" s="3227">
        <f t="shared" si="432"/>
        <v>0</v>
      </c>
      <c r="EN121" s="1748">
        <f t="shared" si="530"/>
        <v>1</v>
      </c>
      <c r="EO121" s="3364">
        <f t="shared" si="434"/>
        <v>28</v>
      </c>
      <c r="EP121" s="1739">
        <f t="shared" si="435"/>
        <v>12</v>
      </c>
      <c r="EQ121" s="1748">
        <f t="shared" si="509"/>
        <v>0.7</v>
      </c>
      <c r="ER121" s="6304">
        <v>40</v>
      </c>
      <c r="ES121" s="6305"/>
      <c r="ET121" s="3829">
        <v>3</v>
      </c>
      <c r="EU121" s="3829">
        <v>3</v>
      </c>
      <c r="EV121" s="1739">
        <f t="shared" si="436"/>
        <v>0</v>
      </c>
      <c r="EW121" s="1748">
        <f t="shared" si="529"/>
        <v>1</v>
      </c>
      <c r="EX121" s="3621">
        <f t="shared" si="438"/>
        <v>31</v>
      </c>
      <c r="EY121" s="1739">
        <f t="shared" si="439"/>
        <v>9</v>
      </c>
      <c r="EZ121" s="1748">
        <f t="shared" si="510"/>
        <v>0.77500000000000002</v>
      </c>
      <c r="FA121" s="6742">
        <v>40</v>
      </c>
      <c r="FB121" s="6743"/>
      <c r="FC121" s="2495">
        <v>4</v>
      </c>
      <c r="FD121" s="2495">
        <v>4</v>
      </c>
      <c r="FE121" s="1739">
        <f t="shared" si="511"/>
        <v>0</v>
      </c>
      <c r="FF121" s="1748">
        <f t="shared" si="512"/>
        <v>1</v>
      </c>
      <c r="FG121" s="1749">
        <f t="shared" si="443"/>
        <v>15</v>
      </c>
      <c r="FH121" s="1739">
        <f t="shared" si="444"/>
        <v>25</v>
      </c>
      <c r="FI121" s="1748">
        <f t="shared" si="513"/>
        <v>0.375</v>
      </c>
      <c r="FJ121" s="6742">
        <v>40</v>
      </c>
      <c r="FK121" s="6743"/>
      <c r="FL121" s="2495">
        <v>4</v>
      </c>
      <c r="FM121" s="2495">
        <v>4</v>
      </c>
      <c r="FN121" s="1739">
        <f t="shared" si="446"/>
        <v>0</v>
      </c>
      <c r="FO121" s="1748">
        <f t="shared" si="519"/>
        <v>1</v>
      </c>
      <c r="FP121" s="1702">
        <f t="shared" si="448"/>
        <v>19</v>
      </c>
      <c r="FQ121" s="1739">
        <f t="shared" si="370"/>
        <v>21</v>
      </c>
      <c r="FR121" s="1748">
        <f t="shared" si="514"/>
        <v>0.47499999999999998</v>
      </c>
      <c r="FS121" s="6742">
        <v>40</v>
      </c>
      <c r="FT121" s="6743"/>
      <c r="FU121" s="2495">
        <v>3</v>
      </c>
      <c r="FV121" s="2495">
        <v>3</v>
      </c>
      <c r="FW121" s="1739">
        <f t="shared" si="449"/>
        <v>0</v>
      </c>
      <c r="FX121" s="1748">
        <f t="shared" si="520"/>
        <v>1</v>
      </c>
      <c r="FY121" s="1733">
        <f t="shared" si="451"/>
        <v>22</v>
      </c>
      <c r="FZ121" s="1739">
        <f t="shared" si="452"/>
        <v>18</v>
      </c>
      <c r="GA121" s="1748">
        <f t="shared" si="515"/>
        <v>0.55000000000000004</v>
      </c>
      <c r="GB121" s="3169">
        <f t="shared" si="454"/>
        <v>7.4999999999999956E-2</v>
      </c>
      <c r="GC121" s="2219">
        <v>0</v>
      </c>
      <c r="GD121" s="1895">
        <v>1</v>
      </c>
      <c r="GE121" s="2131" t="s">
        <v>61</v>
      </c>
      <c r="GF121" s="2131" t="s">
        <v>62</v>
      </c>
      <c r="GG121" s="2105" t="s">
        <v>17</v>
      </c>
      <c r="GH121" s="2105" t="s">
        <v>16</v>
      </c>
      <c r="GI121" s="2105" t="s">
        <v>16</v>
      </c>
      <c r="GJ121" s="2105" t="s">
        <v>19</v>
      </c>
      <c r="GK121" s="2105" t="s">
        <v>16</v>
      </c>
      <c r="GL121" s="2172">
        <v>17</v>
      </c>
      <c r="GM121" s="345" t="s">
        <v>831</v>
      </c>
      <c r="GN121" s="271" t="s">
        <v>842</v>
      </c>
      <c r="GO121" s="346">
        <v>40</v>
      </c>
      <c r="GP121" s="341">
        <v>11</v>
      </c>
      <c r="GQ121" s="2086">
        <v>11</v>
      </c>
      <c r="GR121" s="2086">
        <v>0</v>
      </c>
      <c r="GS121" s="1895">
        <v>1</v>
      </c>
      <c r="GT121" s="2086">
        <v>11</v>
      </c>
      <c r="GU121" s="2086">
        <v>29</v>
      </c>
      <c r="GV121" s="1895">
        <v>0.27500000000000002</v>
      </c>
    </row>
    <row r="122" spans="1:204" ht="48" x14ac:dyDescent="0.25">
      <c r="B122" s="7199"/>
      <c r="C122" s="7154"/>
      <c r="D122" s="7147"/>
      <c r="E122" s="7154"/>
      <c r="F122" s="7223"/>
      <c r="G122" s="7223"/>
      <c r="H122" s="7144"/>
      <c r="I122" s="7144"/>
      <c r="J122" s="5707"/>
      <c r="K122" s="5707"/>
      <c r="L122" s="5707"/>
      <c r="M122" s="5707"/>
      <c r="N122" s="5707"/>
      <c r="O122" s="5707"/>
      <c r="P122" s="5698"/>
      <c r="Q122" s="5698"/>
      <c r="R122" s="5704"/>
      <c r="S122" s="5698"/>
      <c r="T122" s="5698"/>
      <c r="U122" s="7116"/>
      <c r="V122" s="5698"/>
      <c r="W122" s="5695"/>
      <c r="X122" s="5692"/>
      <c r="Y122" s="2172">
        <v>18</v>
      </c>
      <c r="Z122" s="5437" t="s">
        <v>832</v>
      </c>
      <c r="AA122" s="5523" t="s">
        <v>773</v>
      </c>
      <c r="AB122" s="5525">
        <v>150</v>
      </c>
      <c r="AC122" s="341">
        <v>42</v>
      </c>
      <c r="AD122" s="342">
        <f t="shared" si="491"/>
        <v>0.28000000000000003</v>
      </c>
      <c r="AE122" s="341">
        <v>42</v>
      </c>
      <c r="AF122" s="343">
        <f t="shared" si="492"/>
        <v>0.28000000000000003</v>
      </c>
      <c r="AG122" s="195">
        <v>42</v>
      </c>
      <c r="AH122" s="192">
        <f t="shared" si="493"/>
        <v>0.28000000000000003</v>
      </c>
      <c r="AI122" s="195">
        <v>24</v>
      </c>
      <c r="AJ122" s="192">
        <f t="shared" si="494"/>
        <v>0.16</v>
      </c>
      <c r="AK122" s="199">
        <f t="shared" si="495"/>
        <v>1</v>
      </c>
      <c r="AL122" s="2302">
        <v>18</v>
      </c>
      <c r="AM122" s="1622" t="s">
        <v>3471</v>
      </c>
      <c r="AN122" s="1622" t="s">
        <v>3472</v>
      </c>
      <c r="AO122" s="1622" t="s">
        <v>3479</v>
      </c>
      <c r="AP122" s="1622" t="s">
        <v>3479</v>
      </c>
      <c r="AQ122" s="1218">
        <v>100</v>
      </c>
      <c r="AR122" s="1622" t="s">
        <v>773</v>
      </c>
      <c r="AS122" s="1219" t="s">
        <v>1579</v>
      </c>
      <c r="AT122" s="2279"/>
      <c r="AU122" s="1380" t="s">
        <v>1704</v>
      </c>
      <c r="AV122" s="6521">
        <v>150</v>
      </c>
      <c r="AW122" s="6522"/>
      <c r="AX122" s="4431">
        <f t="shared" si="393"/>
        <v>24</v>
      </c>
      <c r="AY122" s="4431">
        <f t="shared" si="394"/>
        <v>24</v>
      </c>
      <c r="AZ122" s="4411">
        <f t="shared" si="395"/>
        <v>0</v>
      </c>
      <c r="BA122" s="4707">
        <f t="shared" si="396"/>
        <v>1</v>
      </c>
      <c r="BB122" s="4253">
        <f t="shared" si="397"/>
        <v>150</v>
      </c>
      <c r="BC122" s="4104">
        <f t="shared" si="398"/>
        <v>0</v>
      </c>
      <c r="BD122" s="1682">
        <f t="shared" si="399"/>
        <v>1</v>
      </c>
      <c r="BE122" s="4713">
        <f t="shared" ref="BE122:BE153" si="531">SUM(AX122-AI122)</f>
        <v>0</v>
      </c>
      <c r="BF122" s="6626">
        <v>150</v>
      </c>
      <c r="BG122" s="6627"/>
      <c r="BH122" s="3782">
        <f t="shared" si="311"/>
        <v>42</v>
      </c>
      <c r="BI122" s="3782">
        <f t="shared" si="401"/>
        <v>42</v>
      </c>
      <c r="BJ122" s="4061">
        <f t="shared" si="402"/>
        <v>0</v>
      </c>
      <c r="BK122" s="4074">
        <f t="shared" si="403"/>
        <v>1</v>
      </c>
      <c r="BL122" s="3831">
        <f t="shared" si="404"/>
        <v>126</v>
      </c>
      <c r="BM122" s="3122">
        <f t="shared" si="405"/>
        <v>24</v>
      </c>
      <c r="BN122" s="1682">
        <f t="shared" si="406"/>
        <v>0.84</v>
      </c>
      <c r="BO122" s="3695">
        <f t="shared" ref="BO122:BO153" si="532">SUM(AG122-BH122)</f>
        <v>0</v>
      </c>
      <c r="BP122" s="3494"/>
      <c r="BQ122" s="6742">
        <v>150</v>
      </c>
      <c r="BR122" s="6743"/>
      <c r="BS122" s="2576">
        <f t="shared" si="496"/>
        <v>42</v>
      </c>
      <c r="BT122" s="2576">
        <f t="shared" si="497"/>
        <v>42</v>
      </c>
      <c r="BU122" s="2987">
        <f t="shared" si="255"/>
        <v>0</v>
      </c>
      <c r="BV122" s="1682">
        <f t="shared" si="256"/>
        <v>1</v>
      </c>
      <c r="BW122" s="2765">
        <f t="shared" si="314"/>
        <v>84</v>
      </c>
      <c r="BX122" s="2991">
        <f t="shared" si="258"/>
        <v>66</v>
      </c>
      <c r="BY122" s="1682">
        <f t="shared" si="259"/>
        <v>0.56000000000000005</v>
      </c>
      <c r="BZ122" s="3151"/>
      <c r="CA122" s="6742">
        <v>150</v>
      </c>
      <c r="CB122" s="6743"/>
      <c r="CC122" s="2230">
        <v>42</v>
      </c>
      <c r="CD122" s="2230">
        <v>42</v>
      </c>
      <c r="CE122" s="2359">
        <f t="shared" si="409"/>
        <v>0</v>
      </c>
      <c r="CF122" s="2247">
        <f t="shared" si="521"/>
        <v>1</v>
      </c>
      <c r="CG122" s="2256">
        <f t="shared" si="499"/>
        <v>42</v>
      </c>
      <c r="CH122" s="2387">
        <f t="shared" si="412"/>
        <v>108</v>
      </c>
      <c r="CI122" s="2247">
        <f t="shared" si="500"/>
        <v>0.28000000000000003</v>
      </c>
      <c r="CJ122" s="7516"/>
      <c r="CK122" s="2487"/>
      <c r="CL122" s="2479"/>
      <c r="CM122" s="2025">
        <v>14</v>
      </c>
      <c r="CN122" s="2026">
        <v>14</v>
      </c>
      <c r="CO122" s="2026">
        <v>14</v>
      </c>
      <c r="CP122" s="1729"/>
      <c r="CQ122" s="1729"/>
      <c r="CR122" s="1729"/>
      <c r="CS122" s="1729"/>
      <c r="CT122" s="1729"/>
      <c r="CU122" s="1729"/>
      <c r="CV122" s="1729"/>
      <c r="CW122" s="1729"/>
      <c r="CX122" s="1729"/>
      <c r="CY122" s="6300">
        <v>150</v>
      </c>
      <c r="CZ122" s="6301"/>
      <c r="DA122" s="4692">
        <v>9</v>
      </c>
      <c r="DB122" s="4692">
        <v>9</v>
      </c>
      <c r="DC122" s="4513">
        <f t="shared" si="501"/>
        <v>0</v>
      </c>
      <c r="DD122" s="4514">
        <f t="shared" si="502"/>
        <v>1</v>
      </c>
      <c r="DE122" s="4679">
        <f t="shared" si="267"/>
        <v>135</v>
      </c>
      <c r="DF122" s="4106">
        <f t="shared" si="416"/>
        <v>15</v>
      </c>
      <c r="DG122" s="1682">
        <f t="shared" si="503"/>
        <v>0.9</v>
      </c>
      <c r="DH122" s="6302">
        <v>150</v>
      </c>
      <c r="DI122" s="6303"/>
      <c r="DJ122" s="4657">
        <v>9</v>
      </c>
      <c r="DK122" s="4657">
        <v>9</v>
      </c>
      <c r="DL122" s="4701">
        <f t="shared" si="418"/>
        <v>0</v>
      </c>
      <c r="DM122" s="4702">
        <f t="shared" si="472"/>
        <v>1</v>
      </c>
      <c r="DN122" s="4428">
        <f t="shared" si="420"/>
        <v>144</v>
      </c>
      <c r="DO122" s="4106">
        <f t="shared" si="421"/>
        <v>6</v>
      </c>
      <c r="DP122" s="1682">
        <f t="shared" si="504"/>
        <v>0.96</v>
      </c>
      <c r="DQ122" s="6304">
        <v>150</v>
      </c>
      <c r="DR122" s="6305"/>
      <c r="DS122" s="4661">
        <v>6</v>
      </c>
      <c r="DT122" s="4661">
        <v>6</v>
      </c>
      <c r="DU122" s="4704">
        <f t="shared" si="422"/>
        <v>0</v>
      </c>
      <c r="DV122" s="4698">
        <f t="shared" si="528"/>
        <v>1</v>
      </c>
      <c r="DW122" s="4651">
        <f t="shared" si="424"/>
        <v>150</v>
      </c>
      <c r="DX122" s="4106">
        <f t="shared" si="425"/>
        <v>0</v>
      </c>
      <c r="DY122" s="1682">
        <f t="shared" si="505"/>
        <v>1</v>
      </c>
      <c r="DZ122" s="6300">
        <v>150</v>
      </c>
      <c r="EA122" s="6301"/>
      <c r="EB122" s="3247">
        <v>14</v>
      </c>
      <c r="EC122" s="3247">
        <v>14</v>
      </c>
      <c r="ED122" s="3227">
        <f t="shared" si="506"/>
        <v>0</v>
      </c>
      <c r="EE122" s="1748">
        <f t="shared" si="507"/>
        <v>1</v>
      </c>
      <c r="EF122" s="3277">
        <f t="shared" si="429"/>
        <v>98</v>
      </c>
      <c r="EG122" s="1739">
        <f t="shared" si="430"/>
        <v>52</v>
      </c>
      <c r="EH122" s="1748">
        <f t="shared" si="508"/>
        <v>0.65333333333333332</v>
      </c>
      <c r="EI122" s="6302">
        <v>150</v>
      </c>
      <c r="EJ122" s="6303"/>
      <c r="EK122" s="3358">
        <v>14</v>
      </c>
      <c r="EL122" s="3358">
        <v>14</v>
      </c>
      <c r="EM122" s="3227">
        <f t="shared" si="432"/>
        <v>0</v>
      </c>
      <c r="EN122" s="1748">
        <f t="shared" si="530"/>
        <v>1</v>
      </c>
      <c r="EO122" s="3364">
        <f t="shared" si="434"/>
        <v>112</v>
      </c>
      <c r="EP122" s="1739">
        <f t="shared" si="435"/>
        <v>38</v>
      </c>
      <c r="EQ122" s="1748">
        <f t="shared" si="509"/>
        <v>0.7466666666666667</v>
      </c>
      <c r="ER122" s="6304">
        <v>150</v>
      </c>
      <c r="ES122" s="6305"/>
      <c r="ET122" s="3829">
        <v>14</v>
      </c>
      <c r="EU122" s="3829">
        <v>14</v>
      </c>
      <c r="EV122" s="1739">
        <f t="shared" si="436"/>
        <v>0</v>
      </c>
      <c r="EW122" s="1748">
        <f t="shared" si="529"/>
        <v>1</v>
      </c>
      <c r="EX122" s="3621">
        <f t="shared" si="438"/>
        <v>126</v>
      </c>
      <c r="EY122" s="1739">
        <f t="shared" si="439"/>
        <v>24</v>
      </c>
      <c r="EZ122" s="1748">
        <f t="shared" si="510"/>
        <v>0.84</v>
      </c>
      <c r="FA122" s="6742">
        <v>150</v>
      </c>
      <c r="FB122" s="6743"/>
      <c r="FC122" s="2495">
        <v>14</v>
      </c>
      <c r="FD122" s="2495">
        <v>14</v>
      </c>
      <c r="FE122" s="1739">
        <f t="shared" si="511"/>
        <v>0</v>
      </c>
      <c r="FF122" s="1748">
        <f t="shared" si="512"/>
        <v>1</v>
      </c>
      <c r="FG122" s="1749">
        <f t="shared" si="443"/>
        <v>56</v>
      </c>
      <c r="FH122" s="1739">
        <f t="shared" si="444"/>
        <v>94</v>
      </c>
      <c r="FI122" s="1748">
        <f t="shared" si="513"/>
        <v>0.37333333333333335</v>
      </c>
      <c r="FJ122" s="6742">
        <v>150</v>
      </c>
      <c r="FK122" s="6743"/>
      <c r="FL122" s="2495">
        <v>14</v>
      </c>
      <c r="FM122" s="2495">
        <v>14</v>
      </c>
      <c r="FN122" s="1739">
        <f t="shared" si="446"/>
        <v>0</v>
      </c>
      <c r="FO122" s="1748">
        <f t="shared" si="519"/>
        <v>1</v>
      </c>
      <c r="FP122" s="1702">
        <f t="shared" si="448"/>
        <v>70</v>
      </c>
      <c r="FQ122" s="1739">
        <f t="shared" si="370"/>
        <v>80</v>
      </c>
      <c r="FR122" s="1748">
        <f t="shared" si="514"/>
        <v>0.46666666666666667</v>
      </c>
      <c r="FS122" s="6742">
        <v>150</v>
      </c>
      <c r="FT122" s="6743"/>
      <c r="FU122" s="2495">
        <v>14</v>
      </c>
      <c r="FV122" s="2495">
        <v>14</v>
      </c>
      <c r="FW122" s="1739">
        <f t="shared" si="449"/>
        <v>0</v>
      </c>
      <c r="FX122" s="1748">
        <f t="shared" si="520"/>
        <v>1</v>
      </c>
      <c r="FY122" s="1733">
        <f t="shared" si="451"/>
        <v>84</v>
      </c>
      <c r="FZ122" s="1739">
        <f t="shared" si="452"/>
        <v>66</v>
      </c>
      <c r="GA122" s="1748">
        <f t="shared" si="515"/>
        <v>0.56000000000000005</v>
      </c>
      <c r="GB122" s="3169">
        <f t="shared" si="454"/>
        <v>9.3333333333333268E-2</v>
      </c>
      <c r="GC122" s="2219">
        <v>0</v>
      </c>
      <c r="GD122" s="1895">
        <v>1</v>
      </c>
      <c r="GE122" s="2131" t="s">
        <v>61</v>
      </c>
      <c r="GF122" s="2131" t="s">
        <v>62</v>
      </c>
      <c r="GG122" s="2105" t="s">
        <v>17</v>
      </c>
      <c r="GH122" s="2105" t="s">
        <v>16</v>
      </c>
      <c r="GI122" s="2105" t="s">
        <v>16</v>
      </c>
      <c r="GJ122" s="2105" t="s">
        <v>19</v>
      </c>
      <c r="GK122" s="2105" t="s">
        <v>16</v>
      </c>
      <c r="GL122" s="2172">
        <v>18</v>
      </c>
      <c r="GM122" s="347" t="s">
        <v>832</v>
      </c>
      <c r="GN122" s="271" t="s">
        <v>773</v>
      </c>
      <c r="GO122" s="346">
        <v>150</v>
      </c>
      <c r="GP122" s="341">
        <v>42</v>
      </c>
      <c r="GQ122" s="2086">
        <v>42</v>
      </c>
      <c r="GR122" s="2086">
        <v>0</v>
      </c>
      <c r="GS122" s="1895">
        <v>1</v>
      </c>
      <c r="GT122" s="2086">
        <v>42</v>
      </c>
      <c r="GU122" s="2086">
        <v>108</v>
      </c>
      <c r="GV122" s="1895">
        <v>0.28000000000000003</v>
      </c>
    </row>
    <row r="123" spans="1:204" ht="108" x14ac:dyDescent="0.25">
      <c r="B123" s="7199"/>
      <c r="C123" s="7154"/>
      <c r="D123" s="7147"/>
      <c r="E123" s="7154"/>
      <c r="F123" s="7223"/>
      <c r="G123" s="7223"/>
      <c r="H123" s="7144"/>
      <c r="I123" s="7144"/>
      <c r="J123" s="5707"/>
      <c r="K123" s="5707"/>
      <c r="L123" s="5707"/>
      <c r="M123" s="5707"/>
      <c r="N123" s="5707"/>
      <c r="O123" s="5707"/>
      <c r="P123" s="5698"/>
      <c r="Q123" s="5698"/>
      <c r="R123" s="5704"/>
      <c r="S123" s="5698"/>
      <c r="T123" s="5698"/>
      <c r="U123" s="7116"/>
      <c r="V123" s="5698"/>
      <c r="W123" s="5695"/>
      <c r="X123" s="5692"/>
      <c r="Y123" s="2172">
        <v>19</v>
      </c>
      <c r="Z123" s="5436" t="s">
        <v>833</v>
      </c>
      <c r="AA123" s="5523" t="s">
        <v>836</v>
      </c>
      <c r="AB123" s="5525">
        <v>12</v>
      </c>
      <c r="AC123" s="341">
        <v>3</v>
      </c>
      <c r="AD123" s="342">
        <f t="shared" si="491"/>
        <v>0.25</v>
      </c>
      <c r="AE123" s="341">
        <v>3</v>
      </c>
      <c r="AF123" s="343">
        <f t="shared" si="492"/>
        <v>0.25</v>
      </c>
      <c r="AG123" s="195">
        <v>3</v>
      </c>
      <c r="AH123" s="192">
        <f t="shared" si="493"/>
        <v>0.25</v>
      </c>
      <c r="AI123" s="195">
        <v>3</v>
      </c>
      <c r="AJ123" s="192">
        <f t="shared" si="494"/>
        <v>0.25</v>
      </c>
      <c r="AK123" s="199">
        <f t="shared" si="495"/>
        <v>1</v>
      </c>
      <c r="AL123" s="2274">
        <v>19</v>
      </c>
      <c r="AM123" s="1622" t="s">
        <v>3473</v>
      </c>
      <c r="AN123" s="1622" t="s">
        <v>3474</v>
      </c>
      <c r="AO123" s="1622" t="s">
        <v>3422</v>
      </c>
      <c r="AP123" s="1622" t="s">
        <v>3439</v>
      </c>
      <c r="AQ123" s="1218">
        <v>100</v>
      </c>
      <c r="AR123" s="1622" t="s">
        <v>837</v>
      </c>
      <c r="AS123" s="1219" t="s">
        <v>1579</v>
      </c>
      <c r="AT123" s="2279"/>
      <c r="AU123" s="1380" t="s">
        <v>1704</v>
      </c>
      <c r="AV123" s="6521">
        <v>12</v>
      </c>
      <c r="AW123" s="6522"/>
      <c r="AX123" s="4431">
        <f t="shared" si="393"/>
        <v>3</v>
      </c>
      <c r="AY123" s="4431">
        <f t="shared" si="394"/>
        <v>3</v>
      </c>
      <c r="AZ123" s="4411">
        <f t="shared" si="395"/>
        <v>0</v>
      </c>
      <c r="BA123" s="4707">
        <f t="shared" si="396"/>
        <v>1</v>
      </c>
      <c r="BB123" s="4714">
        <f t="shared" si="397"/>
        <v>12</v>
      </c>
      <c r="BC123" s="4104">
        <f t="shared" si="398"/>
        <v>0</v>
      </c>
      <c r="BD123" s="1682">
        <f t="shared" si="399"/>
        <v>1</v>
      </c>
      <c r="BE123" s="4713">
        <f t="shared" si="531"/>
        <v>0</v>
      </c>
      <c r="BF123" s="6626">
        <v>12</v>
      </c>
      <c r="BG123" s="6627"/>
      <c r="BH123" s="3782">
        <f t="shared" si="311"/>
        <v>3</v>
      </c>
      <c r="BI123" s="3782">
        <f t="shared" si="401"/>
        <v>3</v>
      </c>
      <c r="BJ123" s="4061">
        <f t="shared" si="402"/>
        <v>0</v>
      </c>
      <c r="BK123" s="4074">
        <f t="shared" si="403"/>
        <v>1</v>
      </c>
      <c r="BL123" s="3733">
        <f t="shared" si="404"/>
        <v>9</v>
      </c>
      <c r="BM123" s="3122">
        <f t="shared" si="405"/>
        <v>3</v>
      </c>
      <c r="BN123" s="1682">
        <f t="shared" si="406"/>
        <v>0.75</v>
      </c>
      <c r="BO123" s="3695">
        <f t="shared" si="532"/>
        <v>0</v>
      </c>
      <c r="BP123" s="3494"/>
      <c r="BQ123" s="6742">
        <v>12</v>
      </c>
      <c r="BR123" s="6743"/>
      <c r="BS123" s="2576">
        <f t="shared" si="496"/>
        <v>3</v>
      </c>
      <c r="BT123" s="2576">
        <f t="shared" si="497"/>
        <v>3</v>
      </c>
      <c r="BU123" s="2987">
        <f t="shared" si="255"/>
        <v>0</v>
      </c>
      <c r="BV123" s="1682">
        <f t="shared" si="256"/>
        <v>1</v>
      </c>
      <c r="BW123" s="2765">
        <f t="shared" si="314"/>
        <v>6</v>
      </c>
      <c r="BX123" s="2991">
        <f t="shared" si="258"/>
        <v>6</v>
      </c>
      <c r="BY123" s="1682">
        <f t="shared" si="259"/>
        <v>0.5</v>
      </c>
      <c r="BZ123" s="3151"/>
      <c r="CA123" s="6742">
        <v>12</v>
      </c>
      <c r="CB123" s="6743"/>
      <c r="CC123" s="2230">
        <v>3</v>
      </c>
      <c r="CD123" s="2230">
        <v>3</v>
      </c>
      <c r="CE123" s="2359">
        <f t="shared" si="409"/>
        <v>0</v>
      </c>
      <c r="CF123" s="2247">
        <f t="shared" si="521"/>
        <v>1</v>
      </c>
      <c r="CG123" s="2256">
        <f t="shared" si="499"/>
        <v>3</v>
      </c>
      <c r="CH123" s="2387">
        <f t="shared" si="412"/>
        <v>9</v>
      </c>
      <c r="CI123" s="2247">
        <f t="shared" si="500"/>
        <v>0.25</v>
      </c>
      <c r="CJ123" s="7516"/>
      <c r="CK123" s="2487"/>
      <c r="CL123" s="2479"/>
      <c r="CM123" s="2025">
        <f>+'[1]PbRM-02a'!BM126/3</f>
        <v>0</v>
      </c>
      <c r="CN123" s="2026">
        <v>1</v>
      </c>
      <c r="CO123" s="2026">
        <v>1</v>
      </c>
      <c r="CP123" s="1729"/>
      <c r="CQ123" s="1729"/>
      <c r="CR123" s="1729"/>
      <c r="CS123" s="1729"/>
      <c r="CT123" s="1729"/>
      <c r="CU123" s="1729"/>
      <c r="CV123" s="1729"/>
      <c r="CW123" s="1729"/>
      <c r="CX123" s="1729"/>
      <c r="CY123" s="6300">
        <v>12</v>
      </c>
      <c r="CZ123" s="6301"/>
      <c r="DA123" s="4692">
        <v>1</v>
      </c>
      <c r="DB123" s="4692">
        <v>1</v>
      </c>
      <c r="DC123" s="4513">
        <f t="shared" si="501"/>
        <v>0</v>
      </c>
      <c r="DD123" s="4514">
        <f t="shared" si="502"/>
        <v>1</v>
      </c>
      <c r="DE123" s="4679">
        <f t="shared" si="267"/>
        <v>10</v>
      </c>
      <c r="DF123" s="4106">
        <f t="shared" si="416"/>
        <v>2</v>
      </c>
      <c r="DG123" s="1682">
        <f t="shared" si="503"/>
        <v>0.83333333333333337</v>
      </c>
      <c r="DH123" s="6302">
        <v>12</v>
      </c>
      <c r="DI123" s="6303"/>
      <c r="DJ123" s="4657">
        <v>1</v>
      </c>
      <c r="DK123" s="4657">
        <v>1</v>
      </c>
      <c r="DL123" s="4701">
        <f t="shared" si="418"/>
        <v>0</v>
      </c>
      <c r="DM123" s="4702">
        <f t="shared" si="472"/>
        <v>1</v>
      </c>
      <c r="DN123" s="4428">
        <f t="shared" si="420"/>
        <v>11</v>
      </c>
      <c r="DO123" s="4106">
        <f t="shared" si="421"/>
        <v>1</v>
      </c>
      <c r="DP123" s="1682">
        <f t="shared" si="504"/>
        <v>0.91666666666666663</v>
      </c>
      <c r="DQ123" s="6304">
        <v>12</v>
      </c>
      <c r="DR123" s="6305"/>
      <c r="DS123" s="4661">
        <v>1</v>
      </c>
      <c r="DT123" s="4661">
        <v>1</v>
      </c>
      <c r="DU123" s="4704">
        <f t="shared" si="422"/>
        <v>0</v>
      </c>
      <c r="DV123" s="4698">
        <f t="shared" si="528"/>
        <v>1</v>
      </c>
      <c r="DW123" s="4651">
        <f t="shared" si="424"/>
        <v>12</v>
      </c>
      <c r="DX123" s="4106">
        <f t="shared" si="425"/>
        <v>0</v>
      </c>
      <c r="DY123" s="1682">
        <f t="shared" si="505"/>
        <v>1</v>
      </c>
      <c r="DZ123" s="6300">
        <v>12</v>
      </c>
      <c r="EA123" s="6301"/>
      <c r="EB123" s="3247">
        <v>1</v>
      </c>
      <c r="EC123" s="3247">
        <v>1</v>
      </c>
      <c r="ED123" s="3227">
        <f t="shared" si="506"/>
        <v>0</v>
      </c>
      <c r="EE123" s="1748">
        <f t="shared" si="507"/>
        <v>1</v>
      </c>
      <c r="EF123" s="3277">
        <f t="shared" si="429"/>
        <v>7</v>
      </c>
      <c r="EG123" s="1739">
        <f t="shared" si="430"/>
        <v>5</v>
      </c>
      <c r="EH123" s="1748">
        <f t="shared" si="508"/>
        <v>0.58333333333333337</v>
      </c>
      <c r="EI123" s="6302">
        <v>12</v>
      </c>
      <c r="EJ123" s="6303"/>
      <c r="EK123" s="3358">
        <v>1</v>
      </c>
      <c r="EL123" s="3358">
        <v>1</v>
      </c>
      <c r="EM123" s="3227">
        <f t="shared" si="432"/>
        <v>0</v>
      </c>
      <c r="EN123" s="1748">
        <f t="shared" si="530"/>
        <v>1</v>
      </c>
      <c r="EO123" s="3364">
        <f t="shared" si="434"/>
        <v>8</v>
      </c>
      <c r="EP123" s="1739">
        <f t="shared" si="435"/>
        <v>4</v>
      </c>
      <c r="EQ123" s="1748">
        <f t="shared" si="509"/>
        <v>0.66666666666666663</v>
      </c>
      <c r="ER123" s="6304">
        <v>12</v>
      </c>
      <c r="ES123" s="6305"/>
      <c r="ET123" s="3829">
        <v>1</v>
      </c>
      <c r="EU123" s="3829">
        <v>1</v>
      </c>
      <c r="EV123" s="1739">
        <f t="shared" si="436"/>
        <v>0</v>
      </c>
      <c r="EW123" s="1748">
        <f t="shared" si="529"/>
        <v>1</v>
      </c>
      <c r="EX123" s="3621">
        <f t="shared" si="438"/>
        <v>9</v>
      </c>
      <c r="EY123" s="1739">
        <f t="shared" si="439"/>
        <v>3</v>
      </c>
      <c r="EZ123" s="1748">
        <f t="shared" si="510"/>
        <v>0.75</v>
      </c>
      <c r="FA123" s="6742">
        <v>12</v>
      </c>
      <c r="FB123" s="6743"/>
      <c r="FC123" s="2495">
        <v>1</v>
      </c>
      <c r="FD123" s="2495">
        <v>1</v>
      </c>
      <c r="FE123" s="1739">
        <f t="shared" si="511"/>
        <v>0</v>
      </c>
      <c r="FF123" s="1748">
        <f t="shared" si="512"/>
        <v>1</v>
      </c>
      <c r="FG123" s="1749">
        <f t="shared" si="443"/>
        <v>4</v>
      </c>
      <c r="FH123" s="1739">
        <f t="shared" si="444"/>
        <v>8</v>
      </c>
      <c r="FI123" s="1748">
        <f t="shared" si="513"/>
        <v>0.33333333333333331</v>
      </c>
      <c r="FJ123" s="6742">
        <v>12</v>
      </c>
      <c r="FK123" s="6743"/>
      <c r="FL123" s="2495">
        <v>1</v>
      </c>
      <c r="FM123" s="2495">
        <v>1</v>
      </c>
      <c r="FN123" s="1739">
        <f t="shared" si="446"/>
        <v>0</v>
      </c>
      <c r="FO123" s="1748">
        <f t="shared" si="519"/>
        <v>1</v>
      </c>
      <c r="FP123" s="1702">
        <f t="shared" si="448"/>
        <v>5</v>
      </c>
      <c r="FQ123" s="1739">
        <f t="shared" si="370"/>
        <v>7</v>
      </c>
      <c r="FR123" s="1748">
        <f t="shared" si="514"/>
        <v>0.41666666666666669</v>
      </c>
      <c r="FS123" s="6742">
        <v>12</v>
      </c>
      <c r="FT123" s="6743"/>
      <c r="FU123" s="2495">
        <v>1</v>
      </c>
      <c r="FV123" s="2495">
        <v>1</v>
      </c>
      <c r="FW123" s="1739">
        <f t="shared" si="449"/>
        <v>0</v>
      </c>
      <c r="FX123" s="1748">
        <f t="shared" si="520"/>
        <v>1</v>
      </c>
      <c r="FY123" s="1733">
        <f t="shared" si="451"/>
        <v>6</v>
      </c>
      <c r="FZ123" s="1739">
        <f t="shared" si="452"/>
        <v>6</v>
      </c>
      <c r="GA123" s="1748">
        <f t="shared" si="515"/>
        <v>0.5</v>
      </c>
      <c r="GB123" s="3169">
        <f t="shared" si="454"/>
        <v>8.333333333333337E-2</v>
      </c>
      <c r="GC123" s="2219">
        <v>0</v>
      </c>
      <c r="GD123" s="1895">
        <v>1</v>
      </c>
      <c r="GE123" s="2131" t="s">
        <v>61</v>
      </c>
      <c r="GF123" s="2131" t="s">
        <v>62</v>
      </c>
      <c r="GG123" s="2105" t="s">
        <v>17</v>
      </c>
      <c r="GH123" s="2105" t="s">
        <v>16</v>
      </c>
      <c r="GI123" s="2105" t="s">
        <v>16</v>
      </c>
      <c r="GJ123" s="2105" t="s">
        <v>19</v>
      </c>
      <c r="GK123" s="2105" t="s">
        <v>16</v>
      </c>
      <c r="GL123" s="2172">
        <v>19</v>
      </c>
      <c r="GM123" s="345" t="s">
        <v>833</v>
      </c>
      <c r="GN123" s="271" t="s">
        <v>836</v>
      </c>
      <c r="GO123" s="346">
        <v>12</v>
      </c>
      <c r="GP123" s="341">
        <v>3</v>
      </c>
      <c r="GQ123" s="2086">
        <v>3</v>
      </c>
      <c r="GR123" s="2086">
        <v>0</v>
      </c>
      <c r="GS123" s="1895">
        <v>1</v>
      </c>
      <c r="GT123" s="2086">
        <v>3</v>
      </c>
      <c r="GU123" s="2086">
        <v>9</v>
      </c>
      <c r="GV123" s="1895">
        <v>0.25</v>
      </c>
    </row>
    <row r="124" spans="1:204" ht="36" x14ac:dyDescent="0.25">
      <c r="B124" s="7199"/>
      <c r="C124" s="7154"/>
      <c r="D124" s="7147"/>
      <c r="E124" s="7154"/>
      <c r="F124" s="7223"/>
      <c r="G124" s="7223"/>
      <c r="H124" s="7144"/>
      <c r="I124" s="7144"/>
      <c r="J124" s="5708"/>
      <c r="K124" s="5708"/>
      <c r="L124" s="5708"/>
      <c r="M124" s="5708"/>
      <c r="N124" s="5708"/>
      <c r="O124" s="5708"/>
      <c r="P124" s="5699"/>
      <c r="Q124" s="5699"/>
      <c r="R124" s="5705"/>
      <c r="S124" s="5699"/>
      <c r="T124" s="5699"/>
      <c r="U124" s="7117"/>
      <c r="V124" s="5699"/>
      <c r="W124" s="5696"/>
      <c r="X124" s="5693"/>
      <c r="Y124" s="2174">
        <v>20</v>
      </c>
      <c r="Z124" s="5438" t="s">
        <v>834</v>
      </c>
      <c r="AA124" s="5526" t="s">
        <v>844</v>
      </c>
      <c r="AB124" s="5527">
        <v>5</v>
      </c>
      <c r="AC124" s="350">
        <v>5</v>
      </c>
      <c r="AD124" s="351">
        <f t="shared" si="491"/>
        <v>1</v>
      </c>
      <c r="AE124" s="350">
        <v>0</v>
      </c>
      <c r="AF124" s="352">
        <f t="shared" si="492"/>
        <v>0</v>
      </c>
      <c r="AG124" s="197">
        <v>0</v>
      </c>
      <c r="AH124" s="194">
        <f t="shared" si="493"/>
        <v>0</v>
      </c>
      <c r="AI124" s="197">
        <v>0</v>
      </c>
      <c r="AJ124" s="194">
        <f t="shared" si="494"/>
        <v>0</v>
      </c>
      <c r="AK124" s="200">
        <f t="shared" si="495"/>
        <v>1</v>
      </c>
      <c r="AL124" s="2274">
        <v>20</v>
      </c>
      <c r="AM124" s="1622" t="s">
        <v>3475</v>
      </c>
      <c r="AN124" s="1622" t="s">
        <v>3477</v>
      </c>
      <c r="AO124" s="1622" t="s">
        <v>3476</v>
      </c>
      <c r="AP124" s="1622" t="s">
        <v>3478</v>
      </c>
      <c r="AQ124" s="1218">
        <v>100</v>
      </c>
      <c r="AR124" s="1622" t="s">
        <v>844</v>
      </c>
      <c r="AS124" s="1219" t="s">
        <v>1579</v>
      </c>
      <c r="AT124" s="2279"/>
      <c r="AU124" s="1380" t="s">
        <v>1704</v>
      </c>
      <c r="AV124" s="6523">
        <v>5</v>
      </c>
      <c r="AW124" s="6524"/>
      <c r="AX124" s="4431">
        <f t="shared" si="393"/>
        <v>0</v>
      </c>
      <c r="AY124" s="4431">
        <f t="shared" si="394"/>
        <v>0</v>
      </c>
      <c r="AZ124" s="4411">
        <f t="shared" si="395"/>
        <v>0</v>
      </c>
      <c r="BA124" s="4707" t="e">
        <f t="shared" si="396"/>
        <v>#DIV/0!</v>
      </c>
      <c r="BB124" s="4714">
        <f t="shared" si="397"/>
        <v>5</v>
      </c>
      <c r="BC124" s="4104">
        <f t="shared" si="398"/>
        <v>0</v>
      </c>
      <c r="BD124" s="1682">
        <f t="shared" si="399"/>
        <v>1</v>
      </c>
      <c r="BE124" s="4713">
        <f t="shared" si="531"/>
        <v>0</v>
      </c>
      <c r="BF124" s="6604">
        <v>5</v>
      </c>
      <c r="BG124" s="6605"/>
      <c r="BH124" s="3782">
        <f t="shared" si="311"/>
        <v>0</v>
      </c>
      <c r="BI124" s="3782">
        <f t="shared" si="401"/>
        <v>0</v>
      </c>
      <c r="BJ124" s="4061">
        <f t="shared" si="402"/>
        <v>0</v>
      </c>
      <c r="BK124" s="4074" t="e">
        <f t="shared" si="403"/>
        <v>#DIV/0!</v>
      </c>
      <c r="BL124" s="3733">
        <f t="shared" si="404"/>
        <v>5</v>
      </c>
      <c r="BM124" s="3122">
        <f t="shared" si="405"/>
        <v>0</v>
      </c>
      <c r="BN124" s="1682">
        <f t="shared" si="406"/>
        <v>1</v>
      </c>
      <c r="BO124" s="3695">
        <f t="shared" si="532"/>
        <v>0</v>
      </c>
      <c r="BP124" s="3494"/>
      <c r="BQ124" s="6737">
        <v>5</v>
      </c>
      <c r="BR124" s="6738"/>
      <c r="BS124" s="2576">
        <f t="shared" si="496"/>
        <v>0</v>
      </c>
      <c r="BT124" s="2576">
        <f t="shared" si="497"/>
        <v>0</v>
      </c>
      <c r="BU124" s="2987">
        <f t="shared" si="255"/>
        <v>0</v>
      </c>
      <c r="BV124" s="1682" t="e">
        <f t="shared" si="256"/>
        <v>#DIV/0!</v>
      </c>
      <c r="BW124" s="2765">
        <f t="shared" si="314"/>
        <v>5</v>
      </c>
      <c r="BX124" s="2991">
        <f t="shared" si="258"/>
        <v>0</v>
      </c>
      <c r="BY124" s="1682">
        <f t="shared" si="259"/>
        <v>1</v>
      </c>
      <c r="BZ124" s="3151"/>
      <c r="CA124" s="6737">
        <v>5</v>
      </c>
      <c r="CB124" s="6738"/>
      <c r="CC124" s="2230">
        <v>5</v>
      </c>
      <c r="CD124" s="2230">
        <v>5</v>
      </c>
      <c r="CE124" s="2359">
        <f t="shared" si="409"/>
        <v>0</v>
      </c>
      <c r="CF124" s="2247">
        <f t="shared" si="521"/>
        <v>1</v>
      </c>
      <c r="CG124" s="2256">
        <f t="shared" si="499"/>
        <v>5</v>
      </c>
      <c r="CH124" s="2387">
        <f t="shared" si="412"/>
        <v>0</v>
      </c>
      <c r="CI124" s="2247">
        <f t="shared" si="500"/>
        <v>1</v>
      </c>
      <c r="CJ124" s="7516"/>
      <c r="CK124" s="2487"/>
      <c r="CL124" s="2479"/>
      <c r="CM124" s="2027">
        <v>5</v>
      </c>
      <c r="CN124" s="2028">
        <v>0</v>
      </c>
      <c r="CO124" s="2028">
        <v>0</v>
      </c>
      <c r="CP124" s="1729"/>
      <c r="CQ124" s="1729"/>
      <c r="CR124" s="1729"/>
      <c r="CS124" s="1729"/>
      <c r="CT124" s="1729"/>
      <c r="CU124" s="1729"/>
      <c r="CV124" s="1729"/>
      <c r="CW124" s="1729"/>
      <c r="CX124" s="1729"/>
      <c r="CY124" s="6229">
        <v>5</v>
      </c>
      <c r="CZ124" s="6230"/>
      <c r="DA124" s="4692">
        <v>0</v>
      </c>
      <c r="DB124" s="4692">
        <v>0</v>
      </c>
      <c r="DC124" s="4513">
        <f t="shared" si="501"/>
        <v>0</v>
      </c>
      <c r="DD124" s="4514" t="e">
        <f t="shared" si="502"/>
        <v>#DIV/0!</v>
      </c>
      <c r="DE124" s="4679">
        <f t="shared" si="267"/>
        <v>5</v>
      </c>
      <c r="DF124" s="4106">
        <f t="shared" si="416"/>
        <v>0</v>
      </c>
      <c r="DG124" s="1682">
        <f t="shared" si="503"/>
        <v>1</v>
      </c>
      <c r="DH124" s="6306">
        <v>5</v>
      </c>
      <c r="DI124" s="6307"/>
      <c r="DJ124" s="4657">
        <v>0</v>
      </c>
      <c r="DK124" s="4657">
        <v>0</v>
      </c>
      <c r="DL124" s="4701">
        <f t="shared" si="418"/>
        <v>0</v>
      </c>
      <c r="DM124" s="4702" t="e">
        <f t="shared" si="472"/>
        <v>#DIV/0!</v>
      </c>
      <c r="DN124" s="4428">
        <f t="shared" si="420"/>
        <v>5</v>
      </c>
      <c r="DO124" s="4106">
        <f t="shared" si="421"/>
        <v>0</v>
      </c>
      <c r="DP124" s="1682">
        <f t="shared" si="504"/>
        <v>1</v>
      </c>
      <c r="DQ124" s="6233">
        <v>5</v>
      </c>
      <c r="DR124" s="6234"/>
      <c r="DS124" s="4661">
        <v>0</v>
      </c>
      <c r="DT124" s="4661">
        <v>0</v>
      </c>
      <c r="DU124" s="4704">
        <f t="shared" si="422"/>
        <v>0</v>
      </c>
      <c r="DV124" s="4698">
        <v>0</v>
      </c>
      <c r="DW124" s="4651">
        <f t="shared" si="424"/>
        <v>5</v>
      </c>
      <c r="DX124" s="4106">
        <f t="shared" si="425"/>
        <v>0</v>
      </c>
      <c r="DY124" s="1682">
        <f t="shared" si="505"/>
        <v>1</v>
      </c>
      <c r="DZ124" s="6229">
        <v>5</v>
      </c>
      <c r="EA124" s="6230"/>
      <c r="EB124" s="3247">
        <v>0</v>
      </c>
      <c r="EC124" s="3247">
        <v>0</v>
      </c>
      <c r="ED124" s="3227">
        <f t="shared" si="506"/>
        <v>0</v>
      </c>
      <c r="EE124" s="1748" t="e">
        <f t="shared" si="507"/>
        <v>#DIV/0!</v>
      </c>
      <c r="EF124" s="3277">
        <f t="shared" si="429"/>
        <v>5</v>
      </c>
      <c r="EG124" s="1739">
        <f t="shared" si="430"/>
        <v>0</v>
      </c>
      <c r="EH124" s="1748">
        <f t="shared" si="508"/>
        <v>1</v>
      </c>
      <c r="EI124" s="6306">
        <v>5</v>
      </c>
      <c r="EJ124" s="6307"/>
      <c r="EK124" s="3358">
        <v>0</v>
      </c>
      <c r="EL124" s="3358">
        <v>0</v>
      </c>
      <c r="EM124" s="3227">
        <f t="shared" si="432"/>
        <v>0</v>
      </c>
      <c r="EN124" s="1748">
        <v>0</v>
      </c>
      <c r="EO124" s="3364">
        <f t="shared" si="434"/>
        <v>5</v>
      </c>
      <c r="EP124" s="1739">
        <f t="shared" si="435"/>
        <v>0</v>
      </c>
      <c r="EQ124" s="1748">
        <f t="shared" si="509"/>
        <v>1</v>
      </c>
      <c r="ER124" s="6233">
        <v>5</v>
      </c>
      <c r="ES124" s="6234"/>
      <c r="ET124" s="3829">
        <v>0</v>
      </c>
      <c r="EU124" s="3829">
        <v>0</v>
      </c>
      <c r="EV124" s="1739">
        <f t="shared" si="436"/>
        <v>0</v>
      </c>
      <c r="EW124" s="1748">
        <v>0</v>
      </c>
      <c r="EX124" s="3621">
        <f t="shared" si="438"/>
        <v>5</v>
      </c>
      <c r="EY124" s="1739">
        <f t="shared" si="439"/>
        <v>0</v>
      </c>
      <c r="EZ124" s="1748">
        <f t="shared" si="510"/>
        <v>1</v>
      </c>
      <c r="FA124" s="6737">
        <v>5</v>
      </c>
      <c r="FB124" s="6738"/>
      <c r="FC124" s="2495">
        <v>0</v>
      </c>
      <c r="FD124" s="2495">
        <v>0</v>
      </c>
      <c r="FE124" s="1739">
        <f t="shared" si="511"/>
        <v>0</v>
      </c>
      <c r="FF124" s="1748" t="e">
        <f t="shared" si="512"/>
        <v>#DIV/0!</v>
      </c>
      <c r="FG124" s="1749">
        <f t="shared" si="443"/>
        <v>5</v>
      </c>
      <c r="FH124" s="1739">
        <f t="shared" si="444"/>
        <v>0</v>
      </c>
      <c r="FI124" s="1748">
        <f t="shared" si="513"/>
        <v>1</v>
      </c>
      <c r="FJ124" s="6737">
        <v>5</v>
      </c>
      <c r="FK124" s="6738"/>
      <c r="FL124" s="2495">
        <v>0</v>
      </c>
      <c r="FM124" s="2495">
        <v>0</v>
      </c>
      <c r="FN124" s="1739">
        <f t="shared" si="446"/>
        <v>0</v>
      </c>
      <c r="FO124" s="1748">
        <v>0</v>
      </c>
      <c r="FP124" s="1702">
        <f t="shared" si="448"/>
        <v>5</v>
      </c>
      <c r="FQ124" s="1739">
        <f t="shared" si="370"/>
        <v>0</v>
      </c>
      <c r="FR124" s="1748">
        <f t="shared" si="514"/>
        <v>1</v>
      </c>
      <c r="FS124" s="6737">
        <v>5</v>
      </c>
      <c r="FT124" s="6738"/>
      <c r="FU124" s="2495">
        <v>0</v>
      </c>
      <c r="FV124" s="2495">
        <v>0</v>
      </c>
      <c r="FW124" s="1739">
        <f t="shared" si="449"/>
        <v>0</v>
      </c>
      <c r="FX124" s="1748">
        <v>0</v>
      </c>
      <c r="FY124" s="1733">
        <f t="shared" si="451"/>
        <v>5</v>
      </c>
      <c r="FZ124" s="1739">
        <f t="shared" si="452"/>
        <v>0</v>
      </c>
      <c r="GA124" s="1748">
        <f t="shared" si="515"/>
        <v>1</v>
      </c>
      <c r="GB124" s="3169">
        <f t="shared" si="454"/>
        <v>0</v>
      </c>
      <c r="GC124" s="2219">
        <v>0</v>
      </c>
      <c r="GD124" s="1895">
        <v>1</v>
      </c>
      <c r="GE124" s="2131" t="s">
        <v>61</v>
      </c>
      <c r="GF124" s="2131" t="s">
        <v>62</v>
      </c>
      <c r="GG124" s="2105" t="s">
        <v>17</v>
      </c>
      <c r="GH124" s="2105" t="s">
        <v>16</v>
      </c>
      <c r="GI124" s="2105" t="s">
        <v>16</v>
      </c>
      <c r="GJ124" s="2105" t="s">
        <v>19</v>
      </c>
      <c r="GK124" s="2105" t="s">
        <v>16</v>
      </c>
      <c r="GL124" s="2174">
        <v>20</v>
      </c>
      <c r="GM124" s="348" t="s">
        <v>834</v>
      </c>
      <c r="GN124" s="274" t="s">
        <v>844</v>
      </c>
      <c r="GO124" s="349">
        <v>5</v>
      </c>
      <c r="GP124" s="2196">
        <v>5</v>
      </c>
      <c r="GQ124" s="2086">
        <v>5</v>
      </c>
      <c r="GR124" s="2086">
        <v>0</v>
      </c>
      <c r="GS124" s="1895">
        <v>1</v>
      </c>
      <c r="GT124" s="2086">
        <v>5</v>
      </c>
      <c r="GU124" s="2086">
        <v>0</v>
      </c>
      <c r="GV124" s="1895">
        <v>1</v>
      </c>
    </row>
    <row r="125" spans="1:204" ht="115.5" customHeight="1" x14ac:dyDescent="0.25">
      <c r="A125" s="1">
        <f>SUM(A105+1)</f>
        <v>16</v>
      </c>
      <c r="B125" s="7199"/>
      <c r="C125" s="7154">
        <v>403</v>
      </c>
      <c r="D125" s="7147">
        <v>4</v>
      </c>
      <c r="E125" s="7154" t="s">
        <v>34</v>
      </c>
      <c r="F125" s="7186" t="s">
        <v>56</v>
      </c>
      <c r="G125" s="7186" t="s">
        <v>35</v>
      </c>
      <c r="H125" s="7144" t="s">
        <v>17</v>
      </c>
      <c r="I125" s="7144" t="s">
        <v>20</v>
      </c>
      <c r="J125" s="5706" t="s">
        <v>16</v>
      </c>
      <c r="K125" s="5706" t="s">
        <v>16</v>
      </c>
      <c r="L125" s="5706" t="s">
        <v>20</v>
      </c>
      <c r="M125" s="5706" t="s">
        <v>21</v>
      </c>
      <c r="N125" s="5706" t="s">
        <v>600</v>
      </c>
      <c r="O125" s="5706" t="s">
        <v>586</v>
      </c>
      <c r="P125" s="5697" t="s">
        <v>329</v>
      </c>
      <c r="Q125" s="5697" t="s">
        <v>331</v>
      </c>
      <c r="R125" s="5703" t="s">
        <v>335</v>
      </c>
      <c r="S125" s="5697" t="s">
        <v>436</v>
      </c>
      <c r="T125" s="5706" t="s">
        <v>437</v>
      </c>
      <c r="U125" s="7115" t="s">
        <v>568</v>
      </c>
      <c r="V125" s="5697" t="s">
        <v>565</v>
      </c>
      <c r="W125" s="5694">
        <v>13034138</v>
      </c>
      <c r="X125" s="5691" t="s">
        <v>64</v>
      </c>
      <c r="Y125" s="2168">
        <v>1</v>
      </c>
      <c r="Z125" s="5422" t="s">
        <v>787</v>
      </c>
      <c r="AA125" s="5528" t="s">
        <v>794</v>
      </c>
      <c r="AB125" s="5497">
        <v>200</v>
      </c>
      <c r="AC125" s="180">
        <v>50</v>
      </c>
      <c r="AD125" s="181">
        <f t="shared" ref="AD125:AD139" si="533">+AC125/AB125</f>
        <v>0.25</v>
      </c>
      <c r="AE125" s="180">
        <v>50</v>
      </c>
      <c r="AF125" s="181">
        <f t="shared" ref="AF125:AF139" si="534">+AE125/AB125</f>
        <v>0.25</v>
      </c>
      <c r="AG125" s="182">
        <v>50</v>
      </c>
      <c r="AH125" s="181">
        <f t="shared" ref="AH125:AH139" si="535">+AG125/AB125</f>
        <v>0.25</v>
      </c>
      <c r="AI125" s="180">
        <v>50</v>
      </c>
      <c r="AJ125" s="181">
        <f t="shared" ref="AJ125:AJ139" si="536">+AI125/AB125</f>
        <v>0.25</v>
      </c>
      <c r="AK125" s="183">
        <f t="shared" ref="AK125:AK131" si="537">SUM(AD125+AF125+AH125+AJ125)</f>
        <v>1</v>
      </c>
      <c r="AL125" s="2274">
        <v>1</v>
      </c>
      <c r="AM125" s="1039" t="s">
        <v>3166</v>
      </c>
      <c r="AN125" s="1038" t="s">
        <v>3167</v>
      </c>
      <c r="AO125" s="1039" t="s">
        <v>3168</v>
      </c>
      <c r="AP125" s="1039" t="s">
        <v>3170</v>
      </c>
      <c r="AQ125" s="1039">
        <v>100</v>
      </c>
      <c r="AR125" s="1039" t="s">
        <v>3169</v>
      </c>
      <c r="AS125" s="1039" t="s">
        <v>1579</v>
      </c>
      <c r="AT125" s="2274"/>
      <c r="AU125" s="1224" t="s">
        <v>1704</v>
      </c>
      <c r="AV125" s="6525">
        <v>200</v>
      </c>
      <c r="AW125" s="6526"/>
      <c r="AX125" s="4431">
        <f t="shared" si="393"/>
        <v>50</v>
      </c>
      <c r="AY125" s="4431">
        <f t="shared" si="394"/>
        <v>68</v>
      </c>
      <c r="AZ125" s="4411">
        <f t="shared" si="395"/>
        <v>-18</v>
      </c>
      <c r="BA125" s="4725">
        <f t="shared" si="396"/>
        <v>1.36</v>
      </c>
      <c r="BB125" s="4726">
        <f t="shared" si="397"/>
        <v>215</v>
      </c>
      <c r="BC125" s="4104">
        <f t="shared" si="398"/>
        <v>-15</v>
      </c>
      <c r="BD125" s="3012">
        <f t="shared" si="399"/>
        <v>1.075</v>
      </c>
      <c r="BE125" s="4588">
        <f t="shared" si="531"/>
        <v>0</v>
      </c>
      <c r="BF125" s="6628">
        <v>200</v>
      </c>
      <c r="BG125" s="6629"/>
      <c r="BH125" s="3782">
        <f t="shared" si="311"/>
        <v>50</v>
      </c>
      <c r="BI125" s="3782">
        <f t="shared" si="401"/>
        <v>47</v>
      </c>
      <c r="BJ125" s="4061">
        <f t="shared" si="402"/>
        <v>3</v>
      </c>
      <c r="BK125" s="4078">
        <f t="shared" si="403"/>
        <v>0.94</v>
      </c>
      <c r="BL125" s="3842">
        <f t="shared" si="404"/>
        <v>147</v>
      </c>
      <c r="BM125" s="3122">
        <f t="shared" si="405"/>
        <v>53</v>
      </c>
      <c r="BN125" s="3012">
        <f t="shared" si="406"/>
        <v>0.73499999999999999</v>
      </c>
      <c r="BO125" s="3738">
        <f t="shared" si="532"/>
        <v>0</v>
      </c>
      <c r="BP125" s="3494"/>
      <c r="BQ125" s="6771">
        <v>200</v>
      </c>
      <c r="BR125" s="6772"/>
      <c r="BS125" s="2576">
        <f t="shared" ref="BS125:BS131" si="538">SUM(FC125+FL125+FU125)</f>
        <v>50</v>
      </c>
      <c r="BT125" s="2576">
        <f t="shared" ref="BT125:BT131" si="539">SUM(FD125+FM125+FV125)</f>
        <v>49</v>
      </c>
      <c r="BU125" s="2987">
        <f t="shared" si="255"/>
        <v>1</v>
      </c>
      <c r="BV125" s="3012">
        <f t="shared" si="256"/>
        <v>0.98</v>
      </c>
      <c r="BW125" s="2770">
        <f t="shared" si="314"/>
        <v>100</v>
      </c>
      <c r="BX125" s="2991">
        <f t="shared" si="258"/>
        <v>100</v>
      </c>
      <c r="BY125" s="3012">
        <f t="shared" si="259"/>
        <v>0.5</v>
      </c>
      <c r="BZ125" s="3151"/>
      <c r="CA125" s="6771">
        <v>200</v>
      </c>
      <c r="CB125" s="6772"/>
      <c r="CC125" s="2230">
        <v>50</v>
      </c>
      <c r="CD125" s="2230">
        <v>51</v>
      </c>
      <c r="CE125" s="2359">
        <f t="shared" si="409"/>
        <v>-1</v>
      </c>
      <c r="CF125" s="2258">
        <f t="shared" si="521"/>
        <v>1.02</v>
      </c>
      <c r="CG125" s="2257">
        <f t="shared" si="499"/>
        <v>51</v>
      </c>
      <c r="CH125" s="2387">
        <f t="shared" si="412"/>
        <v>149</v>
      </c>
      <c r="CI125" s="2258">
        <f t="shared" si="500"/>
        <v>0.255</v>
      </c>
      <c r="CJ125" s="7528">
        <v>2960399.86</v>
      </c>
      <c r="CK125" s="2479"/>
      <c r="CL125" s="2479"/>
      <c r="CM125" s="1742">
        <f>+'[2]PbRM-02a'!BM128/3</f>
        <v>0</v>
      </c>
      <c r="CN125" s="2024">
        <v>17</v>
      </c>
      <c r="CO125" s="2024">
        <f>+'[2]PbRM-02a'!BO128/3</f>
        <v>0</v>
      </c>
      <c r="CY125" s="6290">
        <v>200</v>
      </c>
      <c r="CZ125" s="6291"/>
      <c r="DA125" s="4711">
        <v>16</v>
      </c>
      <c r="DB125" s="4711">
        <v>53</v>
      </c>
      <c r="DC125" s="4513">
        <f t="shared" si="501"/>
        <v>37</v>
      </c>
      <c r="DD125" s="4514">
        <f t="shared" si="502"/>
        <v>3.3125</v>
      </c>
      <c r="DE125" s="4679">
        <f t="shared" si="267"/>
        <v>200</v>
      </c>
      <c r="DF125" s="4106">
        <f t="shared" si="416"/>
        <v>0</v>
      </c>
      <c r="DG125" s="1682">
        <f t="shared" si="503"/>
        <v>1</v>
      </c>
      <c r="DH125" s="6292">
        <v>200</v>
      </c>
      <c r="DI125" s="6293"/>
      <c r="DJ125" s="4643">
        <v>16</v>
      </c>
      <c r="DK125" s="4657">
        <v>10</v>
      </c>
      <c r="DL125" s="4701">
        <f t="shared" si="418"/>
        <v>6</v>
      </c>
      <c r="DM125" s="4702">
        <f t="shared" ref="DM125:DM143" si="540">DK125/DJ125</f>
        <v>0.625</v>
      </c>
      <c r="DN125" s="4428">
        <f t="shared" si="420"/>
        <v>210</v>
      </c>
      <c r="DO125" s="4106">
        <f t="shared" si="421"/>
        <v>-10</v>
      </c>
      <c r="DP125" s="1682">
        <f t="shared" si="504"/>
        <v>1.05</v>
      </c>
      <c r="DQ125" s="6294">
        <v>200</v>
      </c>
      <c r="DR125" s="6295"/>
      <c r="DS125" s="4447">
        <v>18</v>
      </c>
      <c r="DT125" s="4663">
        <v>5</v>
      </c>
      <c r="DU125" s="2723">
        <f t="shared" si="422"/>
        <v>13</v>
      </c>
      <c r="DV125" s="2715">
        <f t="shared" ref="DV125:DV147" si="541">DT125/DS125</f>
        <v>0.27777777777777779</v>
      </c>
      <c r="DW125" s="4419">
        <f t="shared" si="424"/>
        <v>215</v>
      </c>
      <c r="DX125" s="4106">
        <f t="shared" si="425"/>
        <v>-15</v>
      </c>
      <c r="DY125" s="1682">
        <f t="shared" si="505"/>
        <v>1.075</v>
      </c>
      <c r="DZ125" s="6290">
        <v>200</v>
      </c>
      <c r="EA125" s="6291"/>
      <c r="EB125" s="1629">
        <v>17</v>
      </c>
      <c r="EC125" s="1629">
        <v>15</v>
      </c>
      <c r="ED125" s="3227">
        <f t="shared" si="506"/>
        <v>-2</v>
      </c>
      <c r="EE125" s="1748">
        <f t="shared" si="507"/>
        <v>0.88235294117647056</v>
      </c>
      <c r="EF125" s="3277">
        <f t="shared" si="429"/>
        <v>115</v>
      </c>
      <c r="EG125" s="1739">
        <f t="shared" si="430"/>
        <v>85</v>
      </c>
      <c r="EH125" s="1748">
        <f t="shared" si="508"/>
        <v>0.57499999999999996</v>
      </c>
      <c r="EI125" s="6292">
        <v>200</v>
      </c>
      <c r="EJ125" s="6293"/>
      <c r="EK125" s="3354">
        <v>17</v>
      </c>
      <c r="EL125" s="3358">
        <v>15</v>
      </c>
      <c r="EM125" s="3227">
        <f t="shared" si="432"/>
        <v>2</v>
      </c>
      <c r="EN125" s="1748">
        <f t="shared" ref="EN125:EN143" si="542">EL125/EK125</f>
        <v>0.88235294117647056</v>
      </c>
      <c r="EO125" s="3341">
        <f t="shared" si="434"/>
        <v>130</v>
      </c>
      <c r="EP125" s="1739">
        <f t="shared" si="435"/>
        <v>70</v>
      </c>
      <c r="EQ125" s="1748">
        <f t="shared" si="509"/>
        <v>0.65</v>
      </c>
      <c r="ER125" s="6294">
        <v>200</v>
      </c>
      <c r="ES125" s="6295"/>
      <c r="ET125" s="3657">
        <v>16</v>
      </c>
      <c r="EU125" s="3811">
        <v>17</v>
      </c>
      <c r="EV125" s="3835">
        <f t="shared" si="436"/>
        <v>-1</v>
      </c>
      <c r="EW125" s="3836">
        <f t="shared" ref="EW125:EW147" si="543">EU125/ET125</f>
        <v>1.0625</v>
      </c>
      <c r="EX125" s="3658">
        <f t="shared" si="438"/>
        <v>147</v>
      </c>
      <c r="EY125" s="1739">
        <f t="shared" si="439"/>
        <v>53</v>
      </c>
      <c r="EZ125" s="1748">
        <f t="shared" si="510"/>
        <v>0.73499999999999999</v>
      </c>
      <c r="FA125" s="7503">
        <v>200</v>
      </c>
      <c r="FB125" s="7504"/>
      <c r="FC125" s="2493">
        <v>17</v>
      </c>
      <c r="FD125" s="2493">
        <v>17</v>
      </c>
      <c r="FE125" s="1739">
        <f t="shared" ref="FE125:FE131" si="544">FD125-FC125</f>
        <v>0</v>
      </c>
      <c r="FF125" s="1748">
        <f t="shared" ref="FF125:FF131" si="545">FD125/FC125</f>
        <v>1</v>
      </c>
      <c r="FG125" s="1749">
        <f t="shared" si="443"/>
        <v>68</v>
      </c>
      <c r="FH125" s="1739">
        <f t="shared" si="444"/>
        <v>132</v>
      </c>
      <c r="FI125" s="1748">
        <f t="shared" ref="FI125:FI131" si="546">FG125/FA125</f>
        <v>0.34</v>
      </c>
      <c r="FJ125" s="7508">
        <v>200</v>
      </c>
      <c r="FK125" s="7508"/>
      <c r="FL125" s="2620">
        <v>17</v>
      </c>
      <c r="FM125" s="2621">
        <v>16</v>
      </c>
      <c r="FN125" s="1739">
        <f t="shared" si="446"/>
        <v>1</v>
      </c>
      <c r="FO125" s="1748">
        <f t="shared" ref="FO125:FO131" si="547">FM125/FL125</f>
        <v>0.94117647058823528</v>
      </c>
      <c r="FP125" s="1702">
        <f t="shared" si="448"/>
        <v>84</v>
      </c>
      <c r="FQ125" s="1739">
        <f t="shared" si="370"/>
        <v>116</v>
      </c>
      <c r="FR125" s="1748">
        <f t="shared" ref="FR125:FR131" si="548">FP125/FJ125</f>
        <v>0.42</v>
      </c>
      <c r="FS125" s="7503">
        <v>200</v>
      </c>
      <c r="FT125" s="7504"/>
      <c r="FU125" s="2497">
        <v>16</v>
      </c>
      <c r="FV125" s="2494">
        <v>16</v>
      </c>
      <c r="FW125" s="1739">
        <f t="shared" si="449"/>
        <v>0</v>
      </c>
      <c r="FX125" s="1748">
        <f t="shared" ref="FX125:FX131" si="549">FV125/FU125</f>
        <v>1</v>
      </c>
      <c r="FY125" s="1733">
        <f t="shared" si="451"/>
        <v>100</v>
      </c>
      <c r="FZ125" s="1739">
        <f t="shared" si="452"/>
        <v>100</v>
      </c>
      <c r="GA125" s="1748">
        <f t="shared" ref="GA125:GA131" si="550">FY125/FS125</f>
        <v>0.5</v>
      </c>
      <c r="GB125" s="3169">
        <f t="shared" si="454"/>
        <v>7.4999999999999956E-2</v>
      </c>
      <c r="GC125" s="2219">
        <v>0</v>
      </c>
      <c r="GD125" s="1895">
        <v>1</v>
      </c>
      <c r="GE125" s="2126" t="s">
        <v>56</v>
      </c>
      <c r="GF125" s="2126" t="s">
        <v>35</v>
      </c>
      <c r="GG125" s="2105" t="s">
        <v>17</v>
      </c>
      <c r="GH125" s="2105" t="s">
        <v>20</v>
      </c>
      <c r="GI125" s="2105" t="s">
        <v>16</v>
      </c>
      <c r="GJ125" s="2105" t="s">
        <v>16</v>
      </c>
      <c r="GK125" s="2105" t="s">
        <v>20</v>
      </c>
      <c r="GL125" s="2168">
        <v>1</v>
      </c>
      <c r="GM125" s="177" t="s">
        <v>787</v>
      </c>
      <c r="GN125" s="178" t="s">
        <v>794</v>
      </c>
      <c r="GO125" s="2383">
        <v>200</v>
      </c>
      <c r="GP125" s="1085">
        <v>51</v>
      </c>
      <c r="GQ125" s="2086">
        <v>51</v>
      </c>
      <c r="GR125" s="2086">
        <v>0</v>
      </c>
      <c r="GS125" s="1895">
        <v>1</v>
      </c>
      <c r="GT125" s="2086">
        <v>51</v>
      </c>
      <c r="GU125" s="2086">
        <v>149</v>
      </c>
      <c r="GV125" s="1895">
        <v>0.255</v>
      </c>
    </row>
    <row r="126" spans="1:204" ht="102" x14ac:dyDescent="0.25">
      <c r="B126" s="7199"/>
      <c r="C126" s="7154"/>
      <c r="D126" s="7147"/>
      <c r="E126" s="7154"/>
      <c r="F126" s="7186"/>
      <c r="G126" s="7186"/>
      <c r="H126" s="7144"/>
      <c r="I126" s="7144"/>
      <c r="J126" s="5707"/>
      <c r="K126" s="5707"/>
      <c r="L126" s="5707"/>
      <c r="M126" s="5707"/>
      <c r="N126" s="5707"/>
      <c r="O126" s="5707"/>
      <c r="P126" s="5698"/>
      <c r="Q126" s="5698"/>
      <c r="R126" s="5704"/>
      <c r="S126" s="5698"/>
      <c r="T126" s="5707"/>
      <c r="U126" s="7116"/>
      <c r="V126" s="5698"/>
      <c r="W126" s="5695"/>
      <c r="X126" s="5692"/>
      <c r="Y126" s="2169">
        <v>2</v>
      </c>
      <c r="Z126" s="5415" t="s">
        <v>788</v>
      </c>
      <c r="AA126" s="5529" t="s">
        <v>795</v>
      </c>
      <c r="AB126" s="5499">
        <v>1300</v>
      </c>
      <c r="AC126" s="173">
        <v>200</v>
      </c>
      <c r="AD126" s="171">
        <f t="shared" si="533"/>
        <v>0.15384615384615385</v>
      </c>
      <c r="AE126" s="173">
        <v>400</v>
      </c>
      <c r="AF126" s="171">
        <f t="shared" si="534"/>
        <v>0.30769230769230771</v>
      </c>
      <c r="AG126" s="172">
        <v>400</v>
      </c>
      <c r="AH126" s="171">
        <f t="shared" si="535"/>
        <v>0.30769230769230771</v>
      </c>
      <c r="AI126" s="173">
        <v>300</v>
      </c>
      <c r="AJ126" s="171">
        <f t="shared" si="536"/>
        <v>0.23076923076923078</v>
      </c>
      <c r="AK126" s="184">
        <f t="shared" si="537"/>
        <v>1</v>
      </c>
      <c r="AL126" s="2274">
        <v>2</v>
      </c>
      <c r="AM126" s="3956" t="s">
        <v>3171</v>
      </c>
      <c r="AN126" s="1039" t="s">
        <v>3172</v>
      </c>
      <c r="AO126" s="1039" t="s">
        <v>3173</v>
      </c>
      <c r="AP126" s="1039" t="s">
        <v>3175</v>
      </c>
      <c r="AQ126" s="1039">
        <v>100</v>
      </c>
      <c r="AR126" s="1039" t="s">
        <v>3174</v>
      </c>
      <c r="AS126" s="1039" t="s">
        <v>1579</v>
      </c>
      <c r="AT126" s="2274"/>
      <c r="AU126" s="1224" t="s">
        <v>1704</v>
      </c>
      <c r="AV126" s="6509">
        <v>1300</v>
      </c>
      <c r="AW126" s="6510">
        <v>1300</v>
      </c>
      <c r="AX126" s="4431">
        <f t="shared" si="393"/>
        <v>300</v>
      </c>
      <c r="AY126" s="4431">
        <f t="shared" si="394"/>
        <v>905</v>
      </c>
      <c r="AZ126" s="4411">
        <f t="shared" si="395"/>
        <v>-605</v>
      </c>
      <c r="BA126" s="4727">
        <f t="shared" si="396"/>
        <v>3.0166666666666666</v>
      </c>
      <c r="BB126" s="4726">
        <f t="shared" si="397"/>
        <v>1698</v>
      </c>
      <c r="BC126" s="4104">
        <f t="shared" si="398"/>
        <v>-398</v>
      </c>
      <c r="BD126" s="3013">
        <f t="shared" si="399"/>
        <v>1.3061538461538462</v>
      </c>
      <c r="BE126" s="4430">
        <f t="shared" si="531"/>
        <v>0</v>
      </c>
      <c r="BF126" s="6630">
        <v>1300</v>
      </c>
      <c r="BG126" s="6631">
        <v>1300</v>
      </c>
      <c r="BH126" s="3782">
        <f t="shared" si="311"/>
        <v>400</v>
      </c>
      <c r="BI126" s="3782">
        <f t="shared" si="401"/>
        <v>193</v>
      </c>
      <c r="BJ126" s="4061">
        <f t="shared" si="402"/>
        <v>207</v>
      </c>
      <c r="BK126" s="4079">
        <f t="shared" si="403"/>
        <v>0.48249999999999998</v>
      </c>
      <c r="BL126" s="3842">
        <f t="shared" si="404"/>
        <v>793</v>
      </c>
      <c r="BM126" s="3122">
        <f t="shared" si="405"/>
        <v>507</v>
      </c>
      <c r="BN126" s="3013">
        <f t="shared" si="406"/>
        <v>0.61</v>
      </c>
      <c r="BO126" s="3738">
        <f t="shared" si="532"/>
        <v>0</v>
      </c>
      <c r="BP126" s="3494"/>
      <c r="BQ126" s="6754">
        <v>1300</v>
      </c>
      <c r="BR126" s="6755">
        <v>1300</v>
      </c>
      <c r="BS126" s="2576">
        <f t="shared" si="538"/>
        <v>400</v>
      </c>
      <c r="BT126" s="2576">
        <f t="shared" si="539"/>
        <v>400</v>
      </c>
      <c r="BU126" s="2987">
        <f t="shared" si="255"/>
        <v>0</v>
      </c>
      <c r="BV126" s="3013">
        <f t="shared" si="256"/>
        <v>1</v>
      </c>
      <c r="BW126" s="2770">
        <f t="shared" si="314"/>
        <v>600</v>
      </c>
      <c r="BX126" s="2991">
        <f t="shared" si="258"/>
        <v>700</v>
      </c>
      <c r="BY126" s="3013">
        <f t="shared" si="259"/>
        <v>0.46153846153846156</v>
      </c>
      <c r="BZ126" s="3151"/>
      <c r="CA126" s="6754">
        <v>1300</v>
      </c>
      <c r="CB126" s="6755">
        <v>1300</v>
      </c>
      <c r="CC126" s="2230">
        <v>200</v>
      </c>
      <c r="CD126" s="2230">
        <v>200</v>
      </c>
      <c r="CE126" s="2359">
        <f t="shared" si="409"/>
        <v>0</v>
      </c>
      <c r="CF126" s="2259">
        <f t="shared" si="521"/>
        <v>1</v>
      </c>
      <c r="CG126" s="2257">
        <f t="shared" si="499"/>
        <v>200</v>
      </c>
      <c r="CH126" s="2387">
        <f t="shared" si="412"/>
        <v>1100</v>
      </c>
      <c r="CI126" s="2259">
        <f t="shared" si="500"/>
        <v>0.15384615384615385</v>
      </c>
      <c r="CJ126" s="7529"/>
      <c r="CK126" s="2486"/>
      <c r="CM126" s="1744">
        <v>66.666666666666671</v>
      </c>
      <c r="CN126" s="2021">
        <v>66</v>
      </c>
      <c r="CO126" s="2021">
        <v>67</v>
      </c>
      <c r="CY126" s="6290">
        <v>1300</v>
      </c>
      <c r="CZ126" s="6291"/>
      <c r="DA126" s="4711">
        <v>266</v>
      </c>
      <c r="DB126" s="4711">
        <v>485</v>
      </c>
      <c r="DC126" s="4513">
        <f t="shared" si="501"/>
        <v>219</v>
      </c>
      <c r="DD126" s="4514">
        <f t="shared" si="502"/>
        <v>1.8233082706766917</v>
      </c>
      <c r="DE126" s="4679">
        <f t="shared" si="267"/>
        <v>1278</v>
      </c>
      <c r="DF126" s="4106">
        <f t="shared" si="416"/>
        <v>22</v>
      </c>
      <c r="DG126" s="1682">
        <f t="shared" si="503"/>
        <v>0.98307692307692307</v>
      </c>
      <c r="DH126" s="6292">
        <v>1300</v>
      </c>
      <c r="DI126" s="6293"/>
      <c r="DJ126" s="4643">
        <v>34</v>
      </c>
      <c r="DK126" s="4657">
        <v>415</v>
      </c>
      <c r="DL126" s="4701">
        <f t="shared" si="418"/>
        <v>-381</v>
      </c>
      <c r="DM126" s="4702">
        <f t="shared" si="540"/>
        <v>12.205882352941176</v>
      </c>
      <c r="DN126" s="4428">
        <f t="shared" si="420"/>
        <v>1693</v>
      </c>
      <c r="DO126" s="4106">
        <f t="shared" si="421"/>
        <v>-393</v>
      </c>
      <c r="DP126" s="1682">
        <f t="shared" si="504"/>
        <v>1.3023076923076924</v>
      </c>
      <c r="DQ126" s="6294">
        <v>1300</v>
      </c>
      <c r="DR126" s="6295"/>
      <c r="DS126" s="4447">
        <v>0</v>
      </c>
      <c r="DT126" s="4666">
        <v>5</v>
      </c>
      <c r="DU126" s="2723">
        <f t="shared" si="422"/>
        <v>-5</v>
      </c>
      <c r="DV126" s="2715" t="e">
        <f t="shared" si="541"/>
        <v>#DIV/0!</v>
      </c>
      <c r="DW126" s="4419">
        <f t="shared" si="424"/>
        <v>1698</v>
      </c>
      <c r="DX126" s="4106">
        <f t="shared" si="425"/>
        <v>-398</v>
      </c>
      <c r="DY126" s="1682">
        <f t="shared" si="505"/>
        <v>1.3061538461538462</v>
      </c>
      <c r="DZ126" s="6290">
        <v>1300</v>
      </c>
      <c r="EA126" s="6291"/>
      <c r="EB126" s="1629">
        <v>67</v>
      </c>
      <c r="EC126" s="1629">
        <v>65</v>
      </c>
      <c r="ED126" s="3227">
        <f t="shared" si="506"/>
        <v>-2</v>
      </c>
      <c r="EE126" s="1748">
        <f t="shared" si="507"/>
        <v>0.97014925373134331</v>
      </c>
      <c r="EF126" s="3277">
        <f t="shared" si="429"/>
        <v>665</v>
      </c>
      <c r="EG126" s="1739">
        <f t="shared" si="430"/>
        <v>635</v>
      </c>
      <c r="EH126" s="1748">
        <f t="shared" si="508"/>
        <v>0.5115384615384615</v>
      </c>
      <c r="EI126" s="6292">
        <v>1300</v>
      </c>
      <c r="EJ126" s="6293"/>
      <c r="EK126" s="3354">
        <v>67</v>
      </c>
      <c r="EL126" s="3358">
        <v>65</v>
      </c>
      <c r="EM126" s="3227">
        <f t="shared" si="432"/>
        <v>2</v>
      </c>
      <c r="EN126" s="1748">
        <f t="shared" si="542"/>
        <v>0.97014925373134331</v>
      </c>
      <c r="EO126" s="3341">
        <f t="shared" si="434"/>
        <v>730</v>
      </c>
      <c r="EP126" s="1739">
        <f t="shared" si="435"/>
        <v>570</v>
      </c>
      <c r="EQ126" s="1748">
        <f t="shared" si="509"/>
        <v>0.56153846153846154</v>
      </c>
      <c r="ER126" s="6294">
        <v>1300</v>
      </c>
      <c r="ES126" s="6295"/>
      <c r="ET126" s="3657">
        <v>266</v>
      </c>
      <c r="EU126" s="3810">
        <v>63</v>
      </c>
      <c r="EV126" s="3835">
        <f t="shared" si="436"/>
        <v>203</v>
      </c>
      <c r="EW126" s="3836">
        <f t="shared" si="543"/>
        <v>0.23684210526315788</v>
      </c>
      <c r="EX126" s="3658">
        <f t="shared" si="438"/>
        <v>793</v>
      </c>
      <c r="EY126" s="1739">
        <f t="shared" si="439"/>
        <v>507</v>
      </c>
      <c r="EZ126" s="1682">
        <f t="shared" si="510"/>
        <v>0.61</v>
      </c>
      <c r="FA126" s="7503">
        <v>1300</v>
      </c>
      <c r="FB126" s="7504"/>
      <c r="FC126" s="2493">
        <v>67</v>
      </c>
      <c r="FD126" s="2493">
        <v>66</v>
      </c>
      <c r="FE126" s="1739">
        <f t="shared" si="544"/>
        <v>-1</v>
      </c>
      <c r="FF126" s="1748">
        <f t="shared" si="545"/>
        <v>0.9850746268656716</v>
      </c>
      <c r="FG126" s="1749">
        <f t="shared" si="443"/>
        <v>266</v>
      </c>
      <c r="FH126" s="1739">
        <f t="shared" si="444"/>
        <v>1034</v>
      </c>
      <c r="FI126" s="1748">
        <f t="shared" si="546"/>
        <v>0.20461538461538462</v>
      </c>
      <c r="FJ126" s="7508">
        <v>1300</v>
      </c>
      <c r="FK126" s="7508"/>
      <c r="FL126" s="2620">
        <v>67</v>
      </c>
      <c r="FM126" s="2621">
        <v>68</v>
      </c>
      <c r="FN126" s="1739">
        <f t="shared" si="446"/>
        <v>-1</v>
      </c>
      <c r="FO126" s="1748">
        <f t="shared" si="547"/>
        <v>1.0149253731343284</v>
      </c>
      <c r="FP126" s="1702">
        <f t="shared" si="448"/>
        <v>334</v>
      </c>
      <c r="FQ126" s="1739">
        <f t="shared" si="370"/>
        <v>966</v>
      </c>
      <c r="FR126" s="1748">
        <f t="shared" si="548"/>
        <v>0.25692307692307692</v>
      </c>
      <c r="FS126" s="7503">
        <v>1300</v>
      </c>
      <c r="FT126" s="7504"/>
      <c r="FU126" s="2497">
        <v>266</v>
      </c>
      <c r="FV126" s="2495">
        <v>266</v>
      </c>
      <c r="FW126" s="1739">
        <f t="shared" si="449"/>
        <v>0</v>
      </c>
      <c r="FX126" s="1748">
        <f t="shared" si="549"/>
        <v>1</v>
      </c>
      <c r="FY126" s="1733">
        <f t="shared" si="451"/>
        <v>600</v>
      </c>
      <c r="FZ126" s="1739">
        <f t="shared" si="452"/>
        <v>700</v>
      </c>
      <c r="GA126" s="1748">
        <f t="shared" si="550"/>
        <v>0.46153846153846156</v>
      </c>
      <c r="GB126" s="3169">
        <f t="shared" si="454"/>
        <v>4.9999999999999933E-2</v>
      </c>
      <c r="GC126" s="2219">
        <v>0</v>
      </c>
      <c r="GD126" s="1895">
        <v>1</v>
      </c>
      <c r="GE126" s="2126" t="s">
        <v>56</v>
      </c>
      <c r="GF126" s="2126" t="s">
        <v>35</v>
      </c>
      <c r="GG126" s="2105" t="s">
        <v>17</v>
      </c>
      <c r="GH126" s="2105" t="s">
        <v>20</v>
      </c>
      <c r="GI126" s="2105" t="s">
        <v>16</v>
      </c>
      <c r="GJ126" s="2105" t="s">
        <v>16</v>
      </c>
      <c r="GK126" s="2105" t="s">
        <v>20</v>
      </c>
      <c r="GL126" s="2169">
        <v>2</v>
      </c>
      <c r="GM126" s="167" t="s">
        <v>788</v>
      </c>
      <c r="GN126" s="169" t="s">
        <v>795</v>
      </c>
      <c r="GO126" s="2381">
        <v>1300</v>
      </c>
      <c r="GP126" s="173">
        <v>200</v>
      </c>
      <c r="GQ126" s="2086">
        <v>200</v>
      </c>
      <c r="GR126" s="2086">
        <v>0</v>
      </c>
      <c r="GS126" s="1895">
        <v>1</v>
      </c>
      <c r="GT126" s="2086">
        <v>200</v>
      </c>
      <c r="GU126" s="2086">
        <v>1100</v>
      </c>
      <c r="GV126" s="1895">
        <v>0.15384615384615385</v>
      </c>
    </row>
    <row r="127" spans="1:204" ht="63.75" customHeight="1" x14ac:dyDescent="0.25">
      <c r="B127" s="7199"/>
      <c r="C127" s="7154"/>
      <c r="D127" s="7147"/>
      <c r="E127" s="7154"/>
      <c r="F127" s="7186"/>
      <c r="G127" s="7186"/>
      <c r="H127" s="7144"/>
      <c r="I127" s="7144"/>
      <c r="J127" s="5707"/>
      <c r="K127" s="5707"/>
      <c r="L127" s="5707"/>
      <c r="M127" s="5707"/>
      <c r="N127" s="5707"/>
      <c r="O127" s="5707"/>
      <c r="P127" s="5698"/>
      <c r="Q127" s="5698"/>
      <c r="R127" s="5704"/>
      <c r="S127" s="5698"/>
      <c r="T127" s="5707"/>
      <c r="U127" s="7116"/>
      <c r="V127" s="5698"/>
      <c r="W127" s="5695"/>
      <c r="X127" s="5692"/>
      <c r="Y127" s="2169">
        <v>3</v>
      </c>
      <c r="Z127" s="5415" t="s">
        <v>789</v>
      </c>
      <c r="AA127" s="5530" t="s">
        <v>796</v>
      </c>
      <c r="AB127" s="5499">
        <v>850</v>
      </c>
      <c r="AC127" s="173">
        <v>200</v>
      </c>
      <c r="AD127" s="171">
        <f t="shared" si="533"/>
        <v>0.23529411764705882</v>
      </c>
      <c r="AE127" s="173">
        <v>250</v>
      </c>
      <c r="AF127" s="171">
        <f t="shared" si="534"/>
        <v>0.29411764705882354</v>
      </c>
      <c r="AG127" s="172">
        <v>250</v>
      </c>
      <c r="AH127" s="171">
        <f t="shared" si="535"/>
        <v>0.29411764705882354</v>
      </c>
      <c r="AI127" s="173">
        <v>150</v>
      </c>
      <c r="AJ127" s="171">
        <f t="shared" si="536"/>
        <v>0.17647058823529413</v>
      </c>
      <c r="AK127" s="184">
        <f t="shared" si="537"/>
        <v>1</v>
      </c>
      <c r="AL127" s="2274">
        <v>3</v>
      </c>
      <c r="AM127" s="1039" t="s">
        <v>3176</v>
      </c>
      <c r="AN127" s="1039" t="s">
        <v>3177</v>
      </c>
      <c r="AO127" s="1039" t="s">
        <v>3178</v>
      </c>
      <c r="AP127" s="1039" t="s">
        <v>3179</v>
      </c>
      <c r="AQ127" s="1039">
        <v>100</v>
      </c>
      <c r="AR127" s="1039" t="s">
        <v>796</v>
      </c>
      <c r="AS127" s="1219" t="s">
        <v>1579</v>
      </c>
      <c r="AT127" s="2274"/>
      <c r="AU127" s="1224" t="s">
        <v>1704</v>
      </c>
      <c r="AV127" s="6509">
        <v>850</v>
      </c>
      <c r="AW127" s="6510">
        <v>850</v>
      </c>
      <c r="AX127" s="4431">
        <f t="shared" si="393"/>
        <v>150</v>
      </c>
      <c r="AY127" s="4431">
        <f t="shared" si="394"/>
        <v>425</v>
      </c>
      <c r="AZ127" s="4411">
        <f t="shared" si="395"/>
        <v>-275</v>
      </c>
      <c r="BA127" s="4727">
        <f t="shared" si="396"/>
        <v>2.8333333333333335</v>
      </c>
      <c r="BB127" s="4728">
        <f t="shared" si="397"/>
        <v>1077</v>
      </c>
      <c r="BC127" s="4104">
        <f t="shared" si="398"/>
        <v>-227</v>
      </c>
      <c r="BD127" s="3013">
        <f t="shared" si="399"/>
        <v>1.2670588235294118</v>
      </c>
      <c r="BE127" s="4430">
        <f t="shared" si="531"/>
        <v>0</v>
      </c>
      <c r="BF127" s="6630">
        <v>850</v>
      </c>
      <c r="BG127" s="6631">
        <v>850</v>
      </c>
      <c r="BH127" s="3782">
        <f t="shared" si="311"/>
        <v>250</v>
      </c>
      <c r="BI127" s="3782">
        <f t="shared" si="401"/>
        <v>203</v>
      </c>
      <c r="BJ127" s="4061">
        <f t="shared" si="402"/>
        <v>47</v>
      </c>
      <c r="BK127" s="4079">
        <f t="shared" si="403"/>
        <v>0.81200000000000006</v>
      </c>
      <c r="BL127" s="3843">
        <f t="shared" si="404"/>
        <v>652</v>
      </c>
      <c r="BM127" s="3122">
        <f t="shared" si="405"/>
        <v>198</v>
      </c>
      <c r="BN127" s="3013">
        <f t="shared" si="406"/>
        <v>0.76705882352941179</v>
      </c>
      <c r="BO127" s="3738">
        <f t="shared" si="532"/>
        <v>0</v>
      </c>
      <c r="BP127" s="3494"/>
      <c r="BQ127" s="6754">
        <v>850</v>
      </c>
      <c r="BR127" s="6755">
        <v>850</v>
      </c>
      <c r="BS127" s="2576">
        <f t="shared" si="538"/>
        <v>250</v>
      </c>
      <c r="BT127" s="2576">
        <f t="shared" si="539"/>
        <v>249</v>
      </c>
      <c r="BU127" s="2987">
        <f t="shared" si="255"/>
        <v>1</v>
      </c>
      <c r="BV127" s="3013">
        <f t="shared" si="256"/>
        <v>0.996</v>
      </c>
      <c r="BW127" s="2771">
        <f t="shared" si="314"/>
        <v>449</v>
      </c>
      <c r="BX127" s="2991">
        <f t="shared" si="258"/>
        <v>401</v>
      </c>
      <c r="BY127" s="3013">
        <f t="shared" si="259"/>
        <v>0.52823529411764703</v>
      </c>
      <c r="BZ127" s="3151"/>
      <c r="CA127" s="6754">
        <v>850</v>
      </c>
      <c r="CB127" s="6755">
        <v>850</v>
      </c>
      <c r="CC127" s="2230">
        <v>200</v>
      </c>
      <c r="CD127" s="2230">
        <v>200</v>
      </c>
      <c r="CE127" s="2359">
        <f t="shared" si="409"/>
        <v>0</v>
      </c>
      <c r="CF127" s="2259">
        <f t="shared" si="521"/>
        <v>1</v>
      </c>
      <c r="CG127" s="2260">
        <f t="shared" si="499"/>
        <v>200</v>
      </c>
      <c r="CH127" s="2387">
        <f t="shared" si="412"/>
        <v>650</v>
      </c>
      <c r="CI127" s="2259">
        <f t="shared" si="500"/>
        <v>0.23529411764705882</v>
      </c>
      <c r="CJ127" s="7529"/>
      <c r="CK127" s="2486"/>
      <c r="CM127" s="1744">
        <f>+'[2]PbRM-02a'!BM130/3</f>
        <v>0</v>
      </c>
      <c r="CN127" s="2021">
        <v>66</v>
      </c>
      <c r="CO127" s="2021">
        <v>67</v>
      </c>
      <c r="CY127" s="6290">
        <v>850</v>
      </c>
      <c r="CZ127" s="6291"/>
      <c r="DA127" s="4711">
        <v>116</v>
      </c>
      <c r="DB127" s="4711">
        <v>200</v>
      </c>
      <c r="DC127" s="4513">
        <f t="shared" si="501"/>
        <v>84</v>
      </c>
      <c r="DD127" s="4514">
        <f t="shared" si="502"/>
        <v>1.7241379310344827</v>
      </c>
      <c r="DE127" s="4679">
        <f t="shared" si="267"/>
        <v>852</v>
      </c>
      <c r="DF127" s="4106">
        <f t="shared" si="416"/>
        <v>-2</v>
      </c>
      <c r="DG127" s="1682">
        <f t="shared" si="503"/>
        <v>1.0023529411764707</v>
      </c>
      <c r="DH127" s="6292">
        <v>850</v>
      </c>
      <c r="DI127" s="6293"/>
      <c r="DJ127" s="4643">
        <v>34</v>
      </c>
      <c r="DK127" s="4657">
        <v>220</v>
      </c>
      <c r="DL127" s="4701">
        <f t="shared" si="418"/>
        <v>-186</v>
      </c>
      <c r="DM127" s="4702">
        <f t="shared" si="540"/>
        <v>6.4705882352941178</v>
      </c>
      <c r="DN127" s="4428">
        <f t="shared" si="420"/>
        <v>1072</v>
      </c>
      <c r="DO127" s="4106">
        <f t="shared" si="421"/>
        <v>-222</v>
      </c>
      <c r="DP127" s="1682">
        <f t="shared" si="504"/>
        <v>1.2611764705882353</v>
      </c>
      <c r="DQ127" s="6294">
        <v>850</v>
      </c>
      <c r="DR127" s="6295"/>
      <c r="DS127" s="4447">
        <v>0</v>
      </c>
      <c r="DT127" s="4666">
        <v>5</v>
      </c>
      <c r="DU127" s="2723">
        <f t="shared" si="422"/>
        <v>-5</v>
      </c>
      <c r="DV127" s="2715" t="e">
        <f t="shared" si="541"/>
        <v>#DIV/0!</v>
      </c>
      <c r="DW127" s="4419">
        <f t="shared" si="424"/>
        <v>1077</v>
      </c>
      <c r="DX127" s="4106">
        <f t="shared" si="425"/>
        <v>-227</v>
      </c>
      <c r="DY127" s="1682">
        <f t="shared" si="505"/>
        <v>1.2670588235294118</v>
      </c>
      <c r="DZ127" s="6290">
        <v>850</v>
      </c>
      <c r="EA127" s="6291"/>
      <c r="EB127" s="1629">
        <v>67</v>
      </c>
      <c r="EC127" s="1629">
        <v>69</v>
      </c>
      <c r="ED127" s="3227">
        <f t="shared" si="506"/>
        <v>2</v>
      </c>
      <c r="EE127" s="1748">
        <f t="shared" si="507"/>
        <v>1.0298507462686568</v>
      </c>
      <c r="EF127" s="3277">
        <f t="shared" si="429"/>
        <v>518</v>
      </c>
      <c r="EG127" s="1739">
        <f t="shared" si="430"/>
        <v>332</v>
      </c>
      <c r="EH127" s="1748">
        <f t="shared" si="508"/>
        <v>0.60941176470588232</v>
      </c>
      <c r="EI127" s="6292">
        <v>850</v>
      </c>
      <c r="EJ127" s="6293"/>
      <c r="EK127" s="3354">
        <v>67</v>
      </c>
      <c r="EL127" s="3358">
        <v>69</v>
      </c>
      <c r="EM127" s="3227">
        <f t="shared" si="432"/>
        <v>-2</v>
      </c>
      <c r="EN127" s="1748">
        <f t="shared" si="542"/>
        <v>1.0298507462686568</v>
      </c>
      <c r="EO127" s="3341">
        <f t="shared" si="434"/>
        <v>587</v>
      </c>
      <c r="EP127" s="1739">
        <f t="shared" si="435"/>
        <v>263</v>
      </c>
      <c r="EQ127" s="1748">
        <f t="shared" si="509"/>
        <v>0.69058823529411761</v>
      </c>
      <c r="ER127" s="6294">
        <v>850</v>
      </c>
      <c r="ES127" s="6295"/>
      <c r="ET127" s="3657">
        <v>116</v>
      </c>
      <c r="EU127" s="3810">
        <v>65</v>
      </c>
      <c r="EV127" s="3835">
        <f t="shared" si="436"/>
        <v>51</v>
      </c>
      <c r="EW127" s="3836">
        <f t="shared" si="543"/>
        <v>0.56034482758620685</v>
      </c>
      <c r="EX127" s="3658">
        <f t="shared" si="438"/>
        <v>652</v>
      </c>
      <c r="EY127" s="1739">
        <f t="shared" si="439"/>
        <v>198</v>
      </c>
      <c r="EZ127" s="1748">
        <f t="shared" si="510"/>
        <v>0.76705882352941179</v>
      </c>
      <c r="FA127" s="7503">
        <v>850</v>
      </c>
      <c r="FB127" s="7504"/>
      <c r="FC127" s="2493">
        <v>67</v>
      </c>
      <c r="FD127" s="2493">
        <v>70</v>
      </c>
      <c r="FE127" s="1739">
        <f t="shared" si="544"/>
        <v>3</v>
      </c>
      <c r="FF127" s="1748">
        <f t="shared" si="545"/>
        <v>1.044776119402985</v>
      </c>
      <c r="FG127" s="1749">
        <f t="shared" si="443"/>
        <v>270</v>
      </c>
      <c r="FH127" s="1739">
        <f t="shared" si="444"/>
        <v>580</v>
      </c>
      <c r="FI127" s="1748">
        <f t="shared" si="546"/>
        <v>0.31764705882352939</v>
      </c>
      <c r="FJ127" s="7508">
        <v>850</v>
      </c>
      <c r="FK127" s="7508"/>
      <c r="FL127" s="2620">
        <v>67</v>
      </c>
      <c r="FM127" s="2621">
        <v>63</v>
      </c>
      <c r="FN127" s="1739">
        <f t="shared" si="446"/>
        <v>4</v>
      </c>
      <c r="FO127" s="1748">
        <f t="shared" si="547"/>
        <v>0.94029850746268662</v>
      </c>
      <c r="FP127" s="1702">
        <f t="shared" si="448"/>
        <v>333</v>
      </c>
      <c r="FQ127" s="1739">
        <f t="shared" si="370"/>
        <v>517</v>
      </c>
      <c r="FR127" s="1748">
        <f t="shared" si="548"/>
        <v>0.39176470588235296</v>
      </c>
      <c r="FS127" s="7503">
        <v>850</v>
      </c>
      <c r="FT127" s="7504"/>
      <c r="FU127" s="2497">
        <v>116</v>
      </c>
      <c r="FV127" s="2495">
        <v>116</v>
      </c>
      <c r="FW127" s="1739">
        <f t="shared" si="449"/>
        <v>0</v>
      </c>
      <c r="FX127" s="1748">
        <f t="shared" si="549"/>
        <v>1</v>
      </c>
      <c r="FY127" s="1733">
        <f t="shared" si="451"/>
        <v>449</v>
      </c>
      <c r="FZ127" s="1739">
        <f t="shared" si="452"/>
        <v>401</v>
      </c>
      <c r="GA127" s="1748">
        <f t="shared" si="550"/>
        <v>0.52823529411764703</v>
      </c>
      <c r="GB127" s="3169">
        <f t="shared" si="454"/>
        <v>8.1176470588235294E-2</v>
      </c>
      <c r="GC127" s="2219">
        <v>0</v>
      </c>
      <c r="GD127" s="1895">
        <v>1</v>
      </c>
      <c r="GE127" s="2126" t="s">
        <v>56</v>
      </c>
      <c r="GF127" s="2126" t="s">
        <v>35</v>
      </c>
      <c r="GG127" s="2105" t="s">
        <v>17</v>
      </c>
      <c r="GH127" s="2105" t="s">
        <v>20</v>
      </c>
      <c r="GI127" s="2105" t="s">
        <v>16</v>
      </c>
      <c r="GJ127" s="2105" t="s">
        <v>16</v>
      </c>
      <c r="GK127" s="2105" t="s">
        <v>20</v>
      </c>
      <c r="GL127" s="2169">
        <v>3</v>
      </c>
      <c r="GM127" s="167" t="s">
        <v>789</v>
      </c>
      <c r="GN127" s="174" t="s">
        <v>796</v>
      </c>
      <c r="GO127" s="2381">
        <v>850</v>
      </c>
      <c r="GP127" s="173">
        <v>200</v>
      </c>
      <c r="GQ127" s="2086">
        <v>200</v>
      </c>
      <c r="GR127" s="2086">
        <v>0</v>
      </c>
      <c r="GS127" s="1895">
        <v>1</v>
      </c>
      <c r="GT127" s="2086">
        <v>200</v>
      </c>
      <c r="GU127" s="2086">
        <v>650</v>
      </c>
      <c r="GV127" s="1895">
        <v>0.23529411764705882</v>
      </c>
    </row>
    <row r="128" spans="1:204" ht="84.75" customHeight="1" x14ac:dyDescent="0.25">
      <c r="B128" s="7199"/>
      <c r="C128" s="7154"/>
      <c r="D128" s="7147"/>
      <c r="E128" s="7154"/>
      <c r="F128" s="7186"/>
      <c r="G128" s="7186"/>
      <c r="H128" s="7144"/>
      <c r="I128" s="7144"/>
      <c r="J128" s="5707"/>
      <c r="K128" s="5707"/>
      <c r="L128" s="5707"/>
      <c r="M128" s="5707"/>
      <c r="N128" s="5707"/>
      <c r="O128" s="5707"/>
      <c r="P128" s="5698"/>
      <c r="Q128" s="5698"/>
      <c r="R128" s="5704"/>
      <c r="S128" s="5698"/>
      <c r="T128" s="5707"/>
      <c r="U128" s="7116"/>
      <c r="V128" s="5698"/>
      <c r="W128" s="5695"/>
      <c r="X128" s="5692"/>
      <c r="Y128" s="2169">
        <v>4</v>
      </c>
      <c r="Z128" s="5415" t="s">
        <v>790</v>
      </c>
      <c r="AA128" s="5530" t="s">
        <v>797</v>
      </c>
      <c r="AB128" s="5499">
        <v>4000</v>
      </c>
      <c r="AC128" s="173">
        <v>500</v>
      </c>
      <c r="AD128" s="171">
        <f t="shared" si="533"/>
        <v>0.125</v>
      </c>
      <c r="AE128" s="173">
        <v>1250</v>
      </c>
      <c r="AF128" s="171">
        <f t="shared" si="534"/>
        <v>0.3125</v>
      </c>
      <c r="AG128" s="172">
        <v>1250</v>
      </c>
      <c r="AH128" s="171">
        <f t="shared" si="535"/>
        <v>0.3125</v>
      </c>
      <c r="AI128" s="173">
        <v>1000</v>
      </c>
      <c r="AJ128" s="171">
        <f t="shared" si="536"/>
        <v>0.25</v>
      </c>
      <c r="AK128" s="184">
        <f t="shared" si="537"/>
        <v>1</v>
      </c>
      <c r="AL128" s="2302">
        <v>4</v>
      </c>
      <c r="AM128" s="1038" t="s">
        <v>3180</v>
      </c>
      <c r="AN128" s="1039" t="s">
        <v>3181</v>
      </c>
      <c r="AO128" s="1039" t="s">
        <v>3182</v>
      </c>
      <c r="AP128" s="1039" t="s">
        <v>3184</v>
      </c>
      <c r="AQ128" s="1039">
        <v>100</v>
      </c>
      <c r="AR128" s="1039" t="s">
        <v>3183</v>
      </c>
      <c r="AS128" s="1219" t="s">
        <v>1579</v>
      </c>
      <c r="AT128" s="2274"/>
      <c r="AU128" s="1224" t="s">
        <v>1704</v>
      </c>
      <c r="AV128" s="6509">
        <v>4000</v>
      </c>
      <c r="AW128" s="6510">
        <v>4000</v>
      </c>
      <c r="AX128" s="4431">
        <f t="shared" si="393"/>
        <v>1000</v>
      </c>
      <c r="AY128" s="4431">
        <f t="shared" si="394"/>
        <v>2640</v>
      </c>
      <c r="AZ128" s="4411">
        <f t="shared" si="395"/>
        <v>-1640</v>
      </c>
      <c r="BA128" s="4727">
        <f t="shared" si="396"/>
        <v>2.64</v>
      </c>
      <c r="BB128" s="4726">
        <f t="shared" si="397"/>
        <v>5243</v>
      </c>
      <c r="BC128" s="4104">
        <f t="shared" si="398"/>
        <v>-1243</v>
      </c>
      <c r="BD128" s="3022">
        <f t="shared" si="399"/>
        <v>1.3107500000000001</v>
      </c>
      <c r="BE128" s="4430">
        <f t="shared" si="531"/>
        <v>0</v>
      </c>
      <c r="BF128" s="6630">
        <v>4000</v>
      </c>
      <c r="BG128" s="6631">
        <v>4000</v>
      </c>
      <c r="BH128" s="3782">
        <f t="shared" si="311"/>
        <v>1250</v>
      </c>
      <c r="BI128" s="3782">
        <f t="shared" si="401"/>
        <v>483</v>
      </c>
      <c r="BJ128" s="4061">
        <f t="shared" si="402"/>
        <v>767</v>
      </c>
      <c r="BK128" s="4079">
        <f t="shared" si="403"/>
        <v>0.38640000000000002</v>
      </c>
      <c r="BL128" s="3842">
        <f t="shared" si="404"/>
        <v>2603</v>
      </c>
      <c r="BM128" s="3122">
        <f t="shared" si="405"/>
        <v>1397</v>
      </c>
      <c r="BN128" s="3022">
        <f t="shared" si="406"/>
        <v>0.65075000000000005</v>
      </c>
      <c r="BO128" s="3738">
        <f t="shared" si="532"/>
        <v>0</v>
      </c>
      <c r="BP128" s="3494"/>
      <c r="BQ128" s="6754">
        <v>4000</v>
      </c>
      <c r="BR128" s="6755">
        <v>4000</v>
      </c>
      <c r="BS128" s="2576">
        <f t="shared" si="538"/>
        <v>1250</v>
      </c>
      <c r="BT128" s="2576">
        <f t="shared" si="539"/>
        <v>1250</v>
      </c>
      <c r="BU128" s="2987">
        <f t="shared" si="255"/>
        <v>0</v>
      </c>
      <c r="BV128" s="3013">
        <f t="shared" si="256"/>
        <v>1</v>
      </c>
      <c r="BW128" s="2770">
        <f t="shared" si="314"/>
        <v>2120</v>
      </c>
      <c r="BX128" s="2991">
        <f t="shared" si="258"/>
        <v>1880</v>
      </c>
      <c r="BY128" s="3022">
        <f t="shared" si="259"/>
        <v>0.53</v>
      </c>
      <c r="BZ128" s="3151"/>
      <c r="CA128" s="6754">
        <v>4000</v>
      </c>
      <c r="CB128" s="6755">
        <v>4000</v>
      </c>
      <c r="CC128" s="2230">
        <v>500</v>
      </c>
      <c r="CD128" s="2230">
        <v>870</v>
      </c>
      <c r="CE128" s="2359">
        <f t="shared" si="409"/>
        <v>-370</v>
      </c>
      <c r="CF128" s="2259">
        <f t="shared" si="521"/>
        <v>1.74</v>
      </c>
      <c r="CG128" s="2257">
        <f t="shared" si="499"/>
        <v>870</v>
      </c>
      <c r="CH128" s="2387">
        <f t="shared" si="412"/>
        <v>3130</v>
      </c>
      <c r="CI128" s="2261">
        <f t="shared" si="500"/>
        <v>0.2175</v>
      </c>
      <c r="CJ128" s="7529"/>
      <c r="CK128" s="2486"/>
      <c r="CM128" s="1744">
        <v>166.66666666666666</v>
      </c>
      <c r="CN128" s="2021">
        <v>167</v>
      </c>
      <c r="CO128" s="2021">
        <v>166</v>
      </c>
      <c r="CY128" s="6290">
        <v>4000</v>
      </c>
      <c r="CZ128" s="6291"/>
      <c r="DA128" s="4711">
        <v>418</v>
      </c>
      <c r="DB128" s="4711">
        <v>1025</v>
      </c>
      <c r="DC128" s="4513">
        <f t="shared" si="501"/>
        <v>607</v>
      </c>
      <c r="DD128" s="4514">
        <f t="shared" si="502"/>
        <v>2.4521531100478469</v>
      </c>
      <c r="DE128" s="4679">
        <f t="shared" si="267"/>
        <v>3628</v>
      </c>
      <c r="DF128" s="4106">
        <f t="shared" si="416"/>
        <v>372</v>
      </c>
      <c r="DG128" s="1682">
        <f t="shared" si="503"/>
        <v>0.90700000000000003</v>
      </c>
      <c r="DH128" s="6292">
        <v>4000</v>
      </c>
      <c r="DI128" s="6293"/>
      <c r="DJ128" s="4643">
        <v>418</v>
      </c>
      <c r="DK128" s="4657">
        <v>1600</v>
      </c>
      <c r="DL128" s="4701">
        <f t="shared" si="418"/>
        <v>-1182</v>
      </c>
      <c r="DM128" s="4702">
        <f t="shared" si="540"/>
        <v>3.8277511961722488</v>
      </c>
      <c r="DN128" s="4428">
        <f t="shared" si="420"/>
        <v>5228</v>
      </c>
      <c r="DO128" s="4106">
        <f t="shared" si="421"/>
        <v>-1228</v>
      </c>
      <c r="DP128" s="1682">
        <f t="shared" si="504"/>
        <v>1.3069999999999999</v>
      </c>
      <c r="DQ128" s="6294">
        <v>4000</v>
      </c>
      <c r="DR128" s="6295"/>
      <c r="DS128" s="4447">
        <v>164</v>
      </c>
      <c r="DT128" s="4666">
        <v>15</v>
      </c>
      <c r="DU128" s="2723">
        <f t="shared" si="422"/>
        <v>149</v>
      </c>
      <c r="DV128" s="2715">
        <f t="shared" si="541"/>
        <v>9.1463414634146339E-2</v>
      </c>
      <c r="DW128" s="4419">
        <f t="shared" si="424"/>
        <v>5243</v>
      </c>
      <c r="DX128" s="4106">
        <f t="shared" si="425"/>
        <v>-1243</v>
      </c>
      <c r="DY128" s="1682">
        <f t="shared" si="505"/>
        <v>1.3107500000000001</v>
      </c>
      <c r="DZ128" s="6290">
        <v>4000</v>
      </c>
      <c r="EA128" s="6291"/>
      <c r="EB128" s="1629">
        <v>416</v>
      </c>
      <c r="EC128" s="1629">
        <v>159</v>
      </c>
      <c r="ED128" s="3227">
        <f t="shared" si="506"/>
        <v>-257</v>
      </c>
      <c r="EE128" s="1748">
        <f t="shared" si="507"/>
        <v>0.38221153846153844</v>
      </c>
      <c r="EF128" s="3277">
        <f t="shared" si="429"/>
        <v>2279</v>
      </c>
      <c r="EG128" s="1739">
        <f t="shared" si="430"/>
        <v>1721</v>
      </c>
      <c r="EH128" s="1748">
        <f t="shared" si="508"/>
        <v>0.56974999999999998</v>
      </c>
      <c r="EI128" s="6292">
        <v>4000</v>
      </c>
      <c r="EJ128" s="6293"/>
      <c r="EK128" s="3354">
        <v>416</v>
      </c>
      <c r="EL128" s="3358">
        <v>159</v>
      </c>
      <c r="EM128" s="3227">
        <f t="shared" si="432"/>
        <v>257</v>
      </c>
      <c r="EN128" s="1748">
        <f t="shared" si="542"/>
        <v>0.38221153846153844</v>
      </c>
      <c r="EO128" s="3341">
        <f t="shared" si="434"/>
        <v>2438</v>
      </c>
      <c r="EP128" s="1739">
        <f t="shared" si="435"/>
        <v>1562</v>
      </c>
      <c r="EQ128" s="1748">
        <f t="shared" si="509"/>
        <v>0.60950000000000004</v>
      </c>
      <c r="ER128" s="6294">
        <v>4000</v>
      </c>
      <c r="ES128" s="6295"/>
      <c r="ET128" s="3657">
        <v>418</v>
      </c>
      <c r="EU128" s="3810">
        <v>165</v>
      </c>
      <c r="EV128" s="3835">
        <f t="shared" si="436"/>
        <v>253</v>
      </c>
      <c r="EW128" s="3836">
        <f t="shared" si="543"/>
        <v>0.39473684210526316</v>
      </c>
      <c r="EX128" s="3658">
        <f t="shared" si="438"/>
        <v>2603</v>
      </c>
      <c r="EY128" s="1739">
        <f t="shared" si="439"/>
        <v>1397</v>
      </c>
      <c r="EZ128" s="1682">
        <f t="shared" si="510"/>
        <v>0.65075000000000005</v>
      </c>
      <c r="FA128" s="7503">
        <v>4000</v>
      </c>
      <c r="FB128" s="7504"/>
      <c r="FC128" s="2493">
        <v>167</v>
      </c>
      <c r="FD128" s="2493">
        <v>165</v>
      </c>
      <c r="FE128" s="1739">
        <f t="shared" si="544"/>
        <v>-2</v>
      </c>
      <c r="FF128" s="1748">
        <f t="shared" si="545"/>
        <v>0.9880239520958084</v>
      </c>
      <c r="FG128" s="1749">
        <f t="shared" si="443"/>
        <v>1035</v>
      </c>
      <c r="FH128" s="1739">
        <f t="shared" si="444"/>
        <v>2965</v>
      </c>
      <c r="FI128" s="1748">
        <f t="shared" si="546"/>
        <v>0.25874999999999998</v>
      </c>
      <c r="FJ128" s="7508">
        <v>4000</v>
      </c>
      <c r="FK128" s="7508"/>
      <c r="FL128" s="2620">
        <v>167</v>
      </c>
      <c r="FM128" s="2621">
        <v>169</v>
      </c>
      <c r="FN128" s="1739">
        <f t="shared" si="446"/>
        <v>-2</v>
      </c>
      <c r="FO128" s="1748">
        <f t="shared" si="547"/>
        <v>1.0119760479041917</v>
      </c>
      <c r="FP128" s="1702">
        <f t="shared" si="448"/>
        <v>1204</v>
      </c>
      <c r="FQ128" s="1739">
        <f t="shared" si="370"/>
        <v>2796</v>
      </c>
      <c r="FR128" s="1748">
        <f t="shared" si="548"/>
        <v>0.30099999999999999</v>
      </c>
      <c r="FS128" s="7503">
        <v>4000</v>
      </c>
      <c r="FT128" s="7504"/>
      <c r="FU128" s="2497">
        <v>916</v>
      </c>
      <c r="FV128" s="2495">
        <v>916</v>
      </c>
      <c r="FW128" s="1739">
        <f t="shared" si="449"/>
        <v>0</v>
      </c>
      <c r="FX128" s="1748">
        <f t="shared" si="549"/>
        <v>1</v>
      </c>
      <c r="FY128" s="1733">
        <f t="shared" si="451"/>
        <v>2120</v>
      </c>
      <c r="FZ128" s="1739">
        <f t="shared" si="452"/>
        <v>1880</v>
      </c>
      <c r="GA128" s="1748">
        <f t="shared" si="550"/>
        <v>0.53</v>
      </c>
      <c r="GB128" s="3169">
        <f t="shared" si="454"/>
        <v>3.9749999999999952E-2</v>
      </c>
      <c r="GC128" s="2219">
        <v>0</v>
      </c>
      <c r="GD128" s="1895">
        <v>1</v>
      </c>
      <c r="GE128" s="2126" t="s">
        <v>56</v>
      </c>
      <c r="GF128" s="2126" t="s">
        <v>35</v>
      </c>
      <c r="GG128" s="2105" t="s">
        <v>17</v>
      </c>
      <c r="GH128" s="2105" t="s">
        <v>20</v>
      </c>
      <c r="GI128" s="2105" t="s">
        <v>16</v>
      </c>
      <c r="GJ128" s="2105" t="s">
        <v>16</v>
      </c>
      <c r="GK128" s="2105" t="s">
        <v>20</v>
      </c>
      <c r="GL128" s="2169">
        <v>4</v>
      </c>
      <c r="GM128" s="166" t="s">
        <v>790</v>
      </c>
      <c r="GN128" s="174" t="s">
        <v>797</v>
      </c>
      <c r="GO128" s="2381">
        <v>4000</v>
      </c>
      <c r="GP128" s="173">
        <v>500</v>
      </c>
      <c r="GQ128" s="2086">
        <v>870</v>
      </c>
      <c r="GR128" s="2086">
        <v>-370</v>
      </c>
      <c r="GS128" s="1895">
        <v>1.74</v>
      </c>
      <c r="GT128" s="2086">
        <v>870</v>
      </c>
      <c r="GU128" s="2086">
        <v>3130</v>
      </c>
      <c r="GV128" s="1895">
        <v>0.2175</v>
      </c>
    </row>
    <row r="129" spans="1:204" ht="97.5" customHeight="1" x14ac:dyDescent="0.25">
      <c r="B129" s="7199"/>
      <c r="C129" s="7154"/>
      <c r="D129" s="7147"/>
      <c r="E129" s="7154"/>
      <c r="F129" s="7186"/>
      <c r="G129" s="7186"/>
      <c r="H129" s="7144"/>
      <c r="I129" s="7144"/>
      <c r="J129" s="5707"/>
      <c r="K129" s="5707"/>
      <c r="L129" s="5707"/>
      <c r="M129" s="5707"/>
      <c r="N129" s="5707"/>
      <c r="O129" s="5707"/>
      <c r="P129" s="5698"/>
      <c r="Q129" s="5698"/>
      <c r="R129" s="5704"/>
      <c r="S129" s="5698"/>
      <c r="T129" s="5707"/>
      <c r="U129" s="7116"/>
      <c r="V129" s="5698"/>
      <c r="W129" s="5695"/>
      <c r="X129" s="5692"/>
      <c r="Y129" s="2169">
        <v>5</v>
      </c>
      <c r="Z129" s="5415" t="s">
        <v>791</v>
      </c>
      <c r="AA129" s="5530" t="s">
        <v>798</v>
      </c>
      <c r="AB129" s="5499">
        <v>2400</v>
      </c>
      <c r="AC129" s="173">
        <v>400</v>
      </c>
      <c r="AD129" s="171">
        <f t="shared" si="533"/>
        <v>0.16666666666666666</v>
      </c>
      <c r="AE129" s="173">
        <v>700</v>
      </c>
      <c r="AF129" s="171">
        <f t="shared" si="534"/>
        <v>0.29166666666666669</v>
      </c>
      <c r="AG129" s="172">
        <v>700</v>
      </c>
      <c r="AH129" s="171">
        <f t="shared" si="535"/>
        <v>0.29166666666666669</v>
      </c>
      <c r="AI129" s="173">
        <v>600</v>
      </c>
      <c r="AJ129" s="171">
        <f t="shared" si="536"/>
        <v>0.25</v>
      </c>
      <c r="AK129" s="184">
        <f t="shared" si="537"/>
        <v>1</v>
      </c>
      <c r="AL129" s="2302">
        <v>5</v>
      </c>
      <c r="AM129" s="1038" t="s">
        <v>3185</v>
      </c>
      <c r="AN129" s="1039" t="s">
        <v>3186</v>
      </c>
      <c r="AO129" s="1039" t="s">
        <v>3187</v>
      </c>
      <c r="AP129" s="1039" t="s">
        <v>3188</v>
      </c>
      <c r="AQ129" s="1039">
        <v>100</v>
      </c>
      <c r="AR129" s="1039" t="s">
        <v>1463</v>
      </c>
      <c r="AS129" s="1219" t="s">
        <v>1579</v>
      </c>
      <c r="AT129" s="2274"/>
      <c r="AU129" s="1224" t="s">
        <v>1704</v>
      </c>
      <c r="AV129" s="6509">
        <v>2400</v>
      </c>
      <c r="AW129" s="6510">
        <v>2400</v>
      </c>
      <c r="AX129" s="4431">
        <f t="shared" si="393"/>
        <v>600</v>
      </c>
      <c r="AY129" s="4431">
        <f t="shared" si="394"/>
        <v>1671</v>
      </c>
      <c r="AZ129" s="4411">
        <f t="shared" si="395"/>
        <v>-1071</v>
      </c>
      <c r="BA129" s="4725">
        <f t="shared" si="396"/>
        <v>2.7850000000000001</v>
      </c>
      <c r="BB129" s="4726">
        <f t="shared" si="397"/>
        <v>3322</v>
      </c>
      <c r="BC129" s="4104">
        <f t="shared" si="398"/>
        <v>-922</v>
      </c>
      <c r="BD129" s="3022">
        <f t="shared" si="399"/>
        <v>1.3841666666666668</v>
      </c>
      <c r="BE129" s="4430">
        <f t="shared" si="531"/>
        <v>0</v>
      </c>
      <c r="BF129" s="6630">
        <v>2400</v>
      </c>
      <c r="BG129" s="6631">
        <v>2400</v>
      </c>
      <c r="BH129" s="3782">
        <f t="shared" si="311"/>
        <v>700</v>
      </c>
      <c r="BI129" s="3782">
        <f t="shared" si="401"/>
        <v>405</v>
      </c>
      <c r="BJ129" s="4061">
        <f t="shared" si="402"/>
        <v>295</v>
      </c>
      <c r="BK129" s="4078">
        <f t="shared" si="403"/>
        <v>0.57857142857142863</v>
      </c>
      <c r="BL129" s="3842">
        <f t="shared" si="404"/>
        <v>1651</v>
      </c>
      <c r="BM129" s="3122">
        <f t="shared" si="405"/>
        <v>749</v>
      </c>
      <c r="BN129" s="3022">
        <f t="shared" si="406"/>
        <v>0.68791666666666662</v>
      </c>
      <c r="BO129" s="3738">
        <f t="shared" si="532"/>
        <v>0</v>
      </c>
      <c r="BP129" s="3494"/>
      <c r="BQ129" s="6754">
        <v>2400</v>
      </c>
      <c r="BR129" s="6755">
        <v>2400</v>
      </c>
      <c r="BS129" s="2576">
        <f t="shared" si="538"/>
        <v>700</v>
      </c>
      <c r="BT129" s="2576">
        <f t="shared" si="539"/>
        <v>674</v>
      </c>
      <c r="BU129" s="2987">
        <f t="shared" si="255"/>
        <v>26</v>
      </c>
      <c r="BV129" s="3012">
        <f t="shared" si="256"/>
        <v>0.96285714285714286</v>
      </c>
      <c r="BW129" s="2770">
        <f t="shared" si="314"/>
        <v>1246</v>
      </c>
      <c r="BX129" s="2991">
        <f t="shared" si="258"/>
        <v>1154</v>
      </c>
      <c r="BY129" s="3022">
        <f t="shared" si="259"/>
        <v>0.51916666666666667</v>
      </c>
      <c r="BZ129" s="3151"/>
      <c r="CA129" s="6754">
        <v>2400</v>
      </c>
      <c r="CB129" s="6755">
        <v>2400</v>
      </c>
      <c r="CC129" s="2230">
        <v>400</v>
      </c>
      <c r="CD129" s="2230">
        <v>572</v>
      </c>
      <c r="CE129" s="2359">
        <f t="shared" si="409"/>
        <v>-172</v>
      </c>
      <c r="CF129" s="2258">
        <f t="shared" si="521"/>
        <v>1.43</v>
      </c>
      <c r="CG129" s="2257">
        <f t="shared" si="499"/>
        <v>572</v>
      </c>
      <c r="CH129" s="2387">
        <f t="shared" si="412"/>
        <v>1828</v>
      </c>
      <c r="CI129" s="2261">
        <f t="shared" si="500"/>
        <v>0.23833333333333334</v>
      </c>
      <c r="CJ129" s="7529"/>
      <c r="CK129" s="2486"/>
      <c r="CL129" s="2479"/>
      <c r="CM129" s="1744">
        <v>133.33333333333334</v>
      </c>
      <c r="CN129" s="2021">
        <v>133</v>
      </c>
      <c r="CO129" s="2021">
        <v>134</v>
      </c>
      <c r="CY129" s="6290">
        <v>2400</v>
      </c>
      <c r="CZ129" s="6291"/>
      <c r="DA129" s="4711">
        <v>234</v>
      </c>
      <c r="DB129" s="4711">
        <v>925</v>
      </c>
      <c r="DC129" s="4513">
        <f t="shared" si="501"/>
        <v>691</v>
      </c>
      <c r="DD129" s="4514">
        <f t="shared" si="502"/>
        <v>3.9529914529914532</v>
      </c>
      <c r="DE129" s="4679">
        <f t="shared" si="267"/>
        <v>2576</v>
      </c>
      <c r="DF129" s="4106">
        <f t="shared" si="416"/>
        <v>-176</v>
      </c>
      <c r="DG129" s="1682">
        <f t="shared" si="503"/>
        <v>1.0733333333333333</v>
      </c>
      <c r="DH129" s="6292">
        <v>2400</v>
      </c>
      <c r="DI129" s="6293"/>
      <c r="DJ129" s="4643">
        <v>234</v>
      </c>
      <c r="DK129" s="4657">
        <v>736</v>
      </c>
      <c r="DL129" s="4701">
        <f t="shared" si="418"/>
        <v>-502</v>
      </c>
      <c r="DM129" s="4702">
        <f t="shared" si="540"/>
        <v>3.1452991452991452</v>
      </c>
      <c r="DN129" s="4428">
        <f t="shared" si="420"/>
        <v>3312</v>
      </c>
      <c r="DO129" s="4106">
        <f t="shared" si="421"/>
        <v>-912</v>
      </c>
      <c r="DP129" s="1682">
        <f t="shared" si="504"/>
        <v>1.38</v>
      </c>
      <c r="DQ129" s="6294">
        <v>2400</v>
      </c>
      <c r="DR129" s="6295"/>
      <c r="DS129" s="4447">
        <v>132</v>
      </c>
      <c r="DT129" s="4666">
        <v>10</v>
      </c>
      <c r="DU129" s="2723">
        <f t="shared" si="422"/>
        <v>122</v>
      </c>
      <c r="DV129" s="2715">
        <f t="shared" si="541"/>
        <v>7.575757575757576E-2</v>
      </c>
      <c r="DW129" s="4419">
        <f t="shared" si="424"/>
        <v>3322</v>
      </c>
      <c r="DX129" s="4106">
        <f t="shared" si="425"/>
        <v>-922</v>
      </c>
      <c r="DY129" s="1682">
        <f t="shared" si="505"/>
        <v>1.3841666666666668</v>
      </c>
      <c r="DZ129" s="6290">
        <v>2400</v>
      </c>
      <c r="EA129" s="6291"/>
      <c r="EB129" s="1629">
        <v>233</v>
      </c>
      <c r="EC129" s="1629">
        <v>135</v>
      </c>
      <c r="ED129" s="3227">
        <f t="shared" si="506"/>
        <v>-98</v>
      </c>
      <c r="EE129" s="1748">
        <f t="shared" si="507"/>
        <v>0.57939914163090134</v>
      </c>
      <c r="EF129" s="3277">
        <f t="shared" si="429"/>
        <v>1381</v>
      </c>
      <c r="EG129" s="1739">
        <f t="shared" si="430"/>
        <v>1019</v>
      </c>
      <c r="EH129" s="1748">
        <f t="shared" si="508"/>
        <v>0.57541666666666669</v>
      </c>
      <c r="EI129" s="6292">
        <v>2400</v>
      </c>
      <c r="EJ129" s="6293"/>
      <c r="EK129" s="3354">
        <v>233</v>
      </c>
      <c r="EL129" s="3358">
        <v>135</v>
      </c>
      <c r="EM129" s="3227">
        <f t="shared" si="432"/>
        <v>98</v>
      </c>
      <c r="EN129" s="1748">
        <f t="shared" si="542"/>
        <v>0.57939914163090134</v>
      </c>
      <c r="EO129" s="3341">
        <f t="shared" si="434"/>
        <v>1516</v>
      </c>
      <c r="EP129" s="1739">
        <f t="shared" si="435"/>
        <v>884</v>
      </c>
      <c r="EQ129" s="1748">
        <f t="shared" si="509"/>
        <v>0.63166666666666671</v>
      </c>
      <c r="ER129" s="6294">
        <v>2400</v>
      </c>
      <c r="ES129" s="6295"/>
      <c r="ET129" s="3657">
        <v>234</v>
      </c>
      <c r="EU129" s="3810">
        <v>135</v>
      </c>
      <c r="EV129" s="3835">
        <f t="shared" si="436"/>
        <v>99</v>
      </c>
      <c r="EW129" s="3836">
        <f t="shared" si="543"/>
        <v>0.57692307692307687</v>
      </c>
      <c r="EX129" s="3658">
        <f t="shared" si="438"/>
        <v>1651</v>
      </c>
      <c r="EY129" s="1739">
        <f t="shared" si="439"/>
        <v>749</v>
      </c>
      <c r="EZ129" s="1748">
        <f t="shared" si="510"/>
        <v>0.68791666666666662</v>
      </c>
      <c r="FA129" s="7503">
        <v>2400</v>
      </c>
      <c r="FB129" s="7504"/>
      <c r="FC129" s="2493">
        <v>133</v>
      </c>
      <c r="FD129" s="2493">
        <v>120</v>
      </c>
      <c r="FE129" s="1739">
        <f t="shared" si="544"/>
        <v>-13</v>
      </c>
      <c r="FF129" s="1748">
        <f t="shared" si="545"/>
        <v>0.90225563909774431</v>
      </c>
      <c r="FG129" s="1749">
        <f t="shared" si="443"/>
        <v>692</v>
      </c>
      <c r="FH129" s="1739">
        <f t="shared" si="444"/>
        <v>1708</v>
      </c>
      <c r="FI129" s="1748">
        <f t="shared" si="546"/>
        <v>0.28833333333333333</v>
      </c>
      <c r="FJ129" s="7508">
        <v>2400</v>
      </c>
      <c r="FK129" s="7508"/>
      <c r="FL129" s="2620">
        <v>133</v>
      </c>
      <c r="FM129" s="2621">
        <v>120</v>
      </c>
      <c r="FN129" s="1739">
        <f t="shared" si="446"/>
        <v>13</v>
      </c>
      <c r="FO129" s="1748">
        <f t="shared" si="547"/>
        <v>0.90225563909774431</v>
      </c>
      <c r="FP129" s="1702">
        <f t="shared" si="448"/>
        <v>812</v>
      </c>
      <c r="FQ129" s="1739">
        <f t="shared" si="370"/>
        <v>1588</v>
      </c>
      <c r="FR129" s="1748">
        <f t="shared" si="548"/>
        <v>0.33833333333333332</v>
      </c>
      <c r="FS129" s="7503">
        <v>2400</v>
      </c>
      <c r="FT129" s="7504"/>
      <c r="FU129" s="2497">
        <v>434</v>
      </c>
      <c r="FV129" s="2495">
        <v>434</v>
      </c>
      <c r="FW129" s="1739">
        <f t="shared" si="449"/>
        <v>0</v>
      </c>
      <c r="FX129" s="1748">
        <f t="shared" si="549"/>
        <v>1</v>
      </c>
      <c r="FY129" s="1733">
        <f t="shared" si="451"/>
        <v>1246</v>
      </c>
      <c r="FZ129" s="1739">
        <f t="shared" si="452"/>
        <v>1154</v>
      </c>
      <c r="GA129" s="1748">
        <f t="shared" si="550"/>
        <v>0.51916666666666667</v>
      </c>
      <c r="GB129" s="3169">
        <f t="shared" si="454"/>
        <v>5.6250000000000022E-2</v>
      </c>
      <c r="GC129" s="2219">
        <v>0</v>
      </c>
      <c r="GD129" s="1895">
        <v>1</v>
      </c>
      <c r="GE129" s="2126" t="s">
        <v>56</v>
      </c>
      <c r="GF129" s="2126" t="s">
        <v>35</v>
      </c>
      <c r="GG129" s="2105" t="s">
        <v>17</v>
      </c>
      <c r="GH129" s="2105" t="s">
        <v>20</v>
      </c>
      <c r="GI129" s="2105" t="s">
        <v>16</v>
      </c>
      <c r="GJ129" s="2105" t="s">
        <v>16</v>
      </c>
      <c r="GK129" s="2105" t="s">
        <v>20</v>
      </c>
      <c r="GL129" s="2169">
        <v>5</v>
      </c>
      <c r="GM129" s="166" t="s">
        <v>791</v>
      </c>
      <c r="GN129" s="174" t="s">
        <v>798</v>
      </c>
      <c r="GO129" s="2381">
        <v>2400</v>
      </c>
      <c r="GP129" s="173">
        <v>400</v>
      </c>
      <c r="GQ129" s="2086">
        <v>572</v>
      </c>
      <c r="GR129" s="2086">
        <v>-172</v>
      </c>
      <c r="GS129" s="1895">
        <v>1.43</v>
      </c>
      <c r="GT129" s="2086">
        <v>572</v>
      </c>
      <c r="GU129" s="2086">
        <v>1828</v>
      </c>
      <c r="GV129" s="1895">
        <v>0.23833333333333334</v>
      </c>
    </row>
    <row r="130" spans="1:204" ht="38.25" customHeight="1" x14ac:dyDescent="0.25">
      <c r="B130" s="7199"/>
      <c r="C130" s="7154"/>
      <c r="D130" s="7147"/>
      <c r="E130" s="7154"/>
      <c r="F130" s="7186"/>
      <c r="G130" s="7186"/>
      <c r="H130" s="7144"/>
      <c r="I130" s="7144"/>
      <c r="J130" s="5707"/>
      <c r="K130" s="5707"/>
      <c r="L130" s="5707"/>
      <c r="M130" s="5707"/>
      <c r="N130" s="5707"/>
      <c r="O130" s="5707"/>
      <c r="P130" s="5698"/>
      <c r="Q130" s="5698"/>
      <c r="R130" s="5704"/>
      <c r="S130" s="5698"/>
      <c r="T130" s="5707"/>
      <c r="U130" s="7116"/>
      <c r="V130" s="5698"/>
      <c r="W130" s="5695"/>
      <c r="X130" s="5692"/>
      <c r="Y130" s="2169">
        <v>6</v>
      </c>
      <c r="Z130" s="5415" t="s">
        <v>792</v>
      </c>
      <c r="AA130" s="5530" t="s">
        <v>799</v>
      </c>
      <c r="AB130" s="5499">
        <v>500</v>
      </c>
      <c r="AC130" s="173">
        <v>100</v>
      </c>
      <c r="AD130" s="171">
        <f>+AC130/AB130</f>
        <v>0.2</v>
      </c>
      <c r="AE130" s="173">
        <v>150</v>
      </c>
      <c r="AF130" s="171">
        <f>+AE130/AB130</f>
        <v>0.3</v>
      </c>
      <c r="AG130" s="172">
        <v>150</v>
      </c>
      <c r="AH130" s="171">
        <f t="shared" si="535"/>
        <v>0.3</v>
      </c>
      <c r="AI130" s="173">
        <v>100</v>
      </c>
      <c r="AJ130" s="171">
        <f>+AI130/AB130</f>
        <v>0.2</v>
      </c>
      <c r="AK130" s="184">
        <f t="shared" si="537"/>
        <v>1</v>
      </c>
      <c r="AL130" s="2281">
        <v>6</v>
      </c>
      <c r="AM130" s="1287" t="s">
        <v>3189</v>
      </c>
      <c r="AN130" s="1287" t="s">
        <v>3190</v>
      </c>
      <c r="AO130" s="1287" t="s">
        <v>3191</v>
      </c>
      <c r="AP130" s="1287" t="s">
        <v>3192</v>
      </c>
      <c r="AQ130" s="1039">
        <v>100</v>
      </c>
      <c r="AR130" s="1287" t="s">
        <v>799</v>
      </c>
      <c r="AS130" s="1287" t="s">
        <v>1579</v>
      </c>
      <c r="AT130" s="2281"/>
      <c r="AU130" s="1224" t="s">
        <v>1704</v>
      </c>
      <c r="AV130" s="6509">
        <v>500</v>
      </c>
      <c r="AW130" s="6510">
        <v>500</v>
      </c>
      <c r="AX130" s="4431">
        <f t="shared" si="393"/>
        <v>100</v>
      </c>
      <c r="AY130" s="4431">
        <f t="shared" si="394"/>
        <v>64</v>
      </c>
      <c r="AZ130" s="4411">
        <f t="shared" si="395"/>
        <v>36</v>
      </c>
      <c r="BA130" s="4727">
        <f t="shared" si="396"/>
        <v>0.64</v>
      </c>
      <c r="BB130" s="4728">
        <f t="shared" si="397"/>
        <v>500</v>
      </c>
      <c r="BC130" s="4104">
        <f t="shared" si="398"/>
        <v>0</v>
      </c>
      <c r="BD130" s="3013">
        <f t="shared" si="399"/>
        <v>1</v>
      </c>
      <c r="BE130" s="4430">
        <f t="shared" si="531"/>
        <v>0</v>
      </c>
      <c r="BF130" s="6630">
        <v>500</v>
      </c>
      <c r="BG130" s="6631">
        <v>500</v>
      </c>
      <c r="BH130" s="3782">
        <f t="shared" si="311"/>
        <v>150</v>
      </c>
      <c r="BI130" s="3782">
        <f t="shared" si="401"/>
        <v>90</v>
      </c>
      <c r="BJ130" s="4061">
        <f t="shared" si="402"/>
        <v>60</v>
      </c>
      <c r="BK130" s="4079">
        <f t="shared" si="403"/>
        <v>0.6</v>
      </c>
      <c r="BL130" s="3843">
        <f t="shared" si="404"/>
        <v>436</v>
      </c>
      <c r="BM130" s="3122">
        <f t="shared" si="405"/>
        <v>64</v>
      </c>
      <c r="BN130" s="3013">
        <f t="shared" si="406"/>
        <v>0.872</v>
      </c>
      <c r="BO130" s="3738">
        <f t="shared" si="532"/>
        <v>0</v>
      </c>
      <c r="BP130" s="3494"/>
      <c r="BQ130" s="6754">
        <v>500</v>
      </c>
      <c r="BR130" s="6755">
        <v>500</v>
      </c>
      <c r="BS130" s="2576">
        <f t="shared" si="538"/>
        <v>150</v>
      </c>
      <c r="BT130" s="2576">
        <f t="shared" si="539"/>
        <v>184</v>
      </c>
      <c r="BU130" s="2987">
        <f t="shared" si="255"/>
        <v>-34</v>
      </c>
      <c r="BV130" s="3013">
        <f t="shared" si="256"/>
        <v>1.2266666666666666</v>
      </c>
      <c r="BW130" s="2771">
        <f t="shared" si="314"/>
        <v>346</v>
      </c>
      <c r="BX130" s="2991">
        <f t="shared" si="258"/>
        <v>154</v>
      </c>
      <c r="BY130" s="3013">
        <f t="shared" si="259"/>
        <v>0.69199999999999995</v>
      </c>
      <c r="BZ130" s="3151"/>
      <c r="CA130" s="6754">
        <v>500</v>
      </c>
      <c r="CB130" s="6755">
        <v>500</v>
      </c>
      <c r="CC130" s="2230">
        <v>100</v>
      </c>
      <c r="CD130" s="2230">
        <v>162</v>
      </c>
      <c r="CE130" s="2359">
        <f t="shared" si="409"/>
        <v>-62</v>
      </c>
      <c r="CF130" s="2259">
        <f t="shared" si="521"/>
        <v>1.62</v>
      </c>
      <c r="CG130" s="2260">
        <f t="shared" si="499"/>
        <v>162</v>
      </c>
      <c r="CH130" s="2387">
        <f t="shared" si="412"/>
        <v>338</v>
      </c>
      <c r="CI130" s="2259">
        <f t="shared" si="500"/>
        <v>0.32400000000000001</v>
      </c>
      <c r="CJ130" s="7529"/>
      <c r="CK130" s="2479"/>
      <c r="CL130" s="2479"/>
      <c r="CM130" s="1744">
        <v>33.333333333333336</v>
      </c>
      <c r="CN130" s="2021">
        <v>33</v>
      </c>
      <c r="CO130" s="2021">
        <v>34</v>
      </c>
      <c r="CY130" s="6290">
        <v>500</v>
      </c>
      <c r="CZ130" s="6291"/>
      <c r="DA130" s="4711">
        <v>50</v>
      </c>
      <c r="DB130" s="4711">
        <v>15</v>
      </c>
      <c r="DC130" s="4513">
        <f t="shared" si="501"/>
        <v>-35</v>
      </c>
      <c r="DD130" s="4514">
        <f t="shared" si="502"/>
        <v>0.3</v>
      </c>
      <c r="DE130" s="4679">
        <f t="shared" si="267"/>
        <v>451</v>
      </c>
      <c r="DF130" s="4106">
        <f t="shared" si="416"/>
        <v>49</v>
      </c>
      <c r="DG130" s="1682">
        <f t="shared" si="503"/>
        <v>0.90200000000000002</v>
      </c>
      <c r="DH130" s="6292">
        <v>500</v>
      </c>
      <c r="DI130" s="6293"/>
      <c r="DJ130" s="4643">
        <v>50</v>
      </c>
      <c r="DK130" s="4657">
        <v>8</v>
      </c>
      <c r="DL130" s="4701">
        <f t="shared" si="418"/>
        <v>42</v>
      </c>
      <c r="DM130" s="4702">
        <f t="shared" si="540"/>
        <v>0.16</v>
      </c>
      <c r="DN130" s="4428">
        <f t="shared" si="420"/>
        <v>459</v>
      </c>
      <c r="DO130" s="4106">
        <f t="shared" si="421"/>
        <v>41</v>
      </c>
      <c r="DP130" s="1682">
        <f t="shared" si="504"/>
        <v>0.91800000000000004</v>
      </c>
      <c r="DQ130" s="6294">
        <v>500</v>
      </c>
      <c r="DR130" s="6295"/>
      <c r="DS130" s="4447">
        <v>0</v>
      </c>
      <c r="DT130" s="4666">
        <v>41</v>
      </c>
      <c r="DU130" s="2723">
        <f t="shared" si="422"/>
        <v>-41</v>
      </c>
      <c r="DV130" s="2715" t="e">
        <f t="shared" si="541"/>
        <v>#DIV/0!</v>
      </c>
      <c r="DW130" s="4419">
        <f t="shared" si="424"/>
        <v>500</v>
      </c>
      <c r="DX130" s="4106">
        <f t="shared" si="425"/>
        <v>0</v>
      </c>
      <c r="DY130" s="1682">
        <f t="shared" si="505"/>
        <v>1</v>
      </c>
      <c r="DZ130" s="6290">
        <v>500</v>
      </c>
      <c r="EA130" s="6291"/>
      <c r="EB130" s="1629">
        <v>50</v>
      </c>
      <c r="EC130" s="1629">
        <v>30</v>
      </c>
      <c r="ED130" s="3227">
        <f t="shared" si="506"/>
        <v>-20</v>
      </c>
      <c r="EE130" s="1748">
        <f t="shared" si="507"/>
        <v>0.6</v>
      </c>
      <c r="EF130" s="3277">
        <f t="shared" si="429"/>
        <v>376</v>
      </c>
      <c r="EG130" s="1739">
        <f t="shared" si="430"/>
        <v>124</v>
      </c>
      <c r="EH130" s="1748">
        <f t="shared" si="508"/>
        <v>0.752</v>
      </c>
      <c r="EI130" s="6292">
        <v>500</v>
      </c>
      <c r="EJ130" s="6293"/>
      <c r="EK130" s="3354">
        <v>50</v>
      </c>
      <c r="EL130" s="3358">
        <v>30</v>
      </c>
      <c r="EM130" s="3227">
        <f t="shared" si="432"/>
        <v>20</v>
      </c>
      <c r="EN130" s="1748">
        <f t="shared" si="542"/>
        <v>0.6</v>
      </c>
      <c r="EO130" s="3341">
        <f t="shared" si="434"/>
        <v>406</v>
      </c>
      <c r="EP130" s="1739">
        <f t="shared" si="435"/>
        <v>94</v>
      </c>
      <c r="EQ130" s="1748">
        <f t="shared" si="509"/>
        <v>0.81200000000000006</v>
      </c>
      <c r="ER130" s="6294">
        <v>500</v>
      </c>
      <c r="ES130" s="6295"/>
      <c r="ET130" s="3657">
        <v>50</v>
      </c>
      <c r="EU130" s="3810">
        <v>30</v>
      </c>
      <c r="EV130" s="3835">
        <f t="shared" si="436"/>
        <v>20</v>
      </c>
      <c r="EW130" s="3836">
        <f t="shared" si="543"/>
        <v>0.6</v>
      </c>
      <c r="EX130" s="3658">
        <f t="shared" si="438"/>
        <v>436</v>
      </c>
      <c r="EY130" s="1739">
        <f t="shared" si="439"/>
        <v>64</v>
      </c>
      <c r="EZ130" s="1748">
        <f t="shared" si="510"/>
        <v>0.872</v>
      </c>
      <c r="FA130" s="7503">
        <v>500</v>
      </c>
      <c r="FB130" s="7504"/>
      <c r="FC130" s="2493">
        <v>33</v>
      </c>
      <c r="FD130" s="2493">
        <v>50</v>
      </c>
      <c r="FE130" s="1739">
        <f t="shared" si="544"/>
        <v>17</v>
      </c>
      <c r="FF130" s="1748">
        <f t="shared" si="545"/>
        <v>1.5151515151515151</v>
      </c>
      <c r="FG130" s="1749">
        <f t="shared" si="443"/>
        <v>212</v>
      </c>
      <c r="FH130" s="1739">
        <f t="shared" si="444"/>
        <v>288</v>
      </c>
      <c r="FI130" s="1748">
        <f t="shared" si="546"/>
        <v>0.42399999999999999</v>
      </c>
      <c r="FJ130" s="7508">
        <v>500</v>
      </c>
      <c r="FK130" s="7508"/>
      <c r="FL130" s="2620">
        <v>33</v>
      </c>
      <c r="FM130" s="2621">
        <v>50</v>
      </c>
      <c r="FN130" s="1739">
        <f t="shared" si="446"/>
        <v>-17</v>
      </c>
      <c r="FO130" s="1748">
        <f t="shared" si="547"/>
        <v>1.5151515151515151</v>
      </c>
      <c r="FP130" s="1702">
        <f t="shared" si="448"/>
        <v>262</v>
      </c>
      <c r="FQ130" s="1739">
        <f t="shared" si="370"/>
        <v>238</v>
      </c>
      <c r="FR130" s="1748">
        <f t="shared" si="548"/>
        <v>0.52400000000000002</v>
      </c>
      <c r="FS130" s="7503">
        <v>500</v>
      </c>
      <c r="FT130" s="7504"/>
      <c r="FU130" s="2497">
        <v>84</v>
      </c>
      <c r="FV130" s="2495">
        <v>84</v>
      </c>
      <c r="FW130" s="1739">
        <f t="shared" si="449"/>
        <v>0</v>
      </c>
      <c r="FX130" s="1748">
        <f t="shared" si="549"/>
        <v>1</v>
      </c>
      <c r="FY130" s="1733">
        <f t="shared" si="451"/>
        <v>346</v>
      </c>
      <c r="FZ130" s="1739">
        <f t="shared" si="452"/>
        <v>154</v>
      </c>
      <c r="GA130" s="1748">
        <f t="shared" si="550"/>
        <v>0.69199999999999995</v>
      </c>
      <c r="GB130" s="3169">
        <f t="shared" si="454"/>
        <v>6.0000000000000053E-2</v>
      </c>
      <c r="GC130" s="2219">
        <v>0</v>
      </c>
      <c r="GD130" s="1895">
        <v>1</v>
      </c>
      <c r="GE130" s="2126" t="s">
        <v>56</v>
      </c>
      <c r="GF130" s="2126" t="s">
        <v>35</v>
      </c>
      <c r="GG130" s="2105" t="s">
        <v>17</v>
      </c>
      <c r="GH130" s="2105" t="s">
        <v>20</v>
      </c>
      <c r="GI130" s="2105" t="s">
        <v>16</v>
      </c>
      <c r="GJ130" s="2105" t="s">
        <v>16</v>
      </c>
      <c r="GK130" s="2105" t="s">
        <v>20</v>
      </c>
      <c r="GL130" s="2169">
        <v>6</v>
      </c>
      <c r="GM130" s="167" t="s">
        <v>792</v>
      </c>
      <c r="GN130" s="174" t="s">
        <v>799</v>
      </c>
      <c r="GO130" s="2381">
        <v>500</v>
      </c>
      <c r="GP130" s="173">
        <v>100</v>
      </c>
      <c r="GQ130" s="2086">
        <v>162</v>
      </c>
      <c r="GR130" s="2086">
        <v>-62</v>
      </c>
      <c r="GS130" s="1895">
        <v>1.62</v>
      </c>
      <c r="GT130" s="2086">
        <v>162</v>
      </c>
      <c r="GU130" s="2086">
        <v>338</v>
      </c>
      <c r="GV130" s="1895">
        <v>0.32400000000000001</v>
      </c>
    </row>
    <row r="131" spans="1:204" ht="63.75" customHeight="1" x14ac:dyDescent="0.25">
      <c r="B131" s="7199"/>
      <c r="C131" s="7154"/>
      <c r="D131" s="7147"/>
      <c r="E131" s="7154"/>
      <c r="F131" s="7186"/>
      <c r="G131" s="7186"/>
      <c r="H131" s="7144"/>
      <c r="I131" s="7144"/>
      <c r="J131" s="5708"/>
      <c r="K131" s="5708"/>
      <c r="L131" s="5708"/>
      <c r="M131" s="5708"/>
      <c r="N131" s="5708"/>
      <c r="O131" s="5708"/>
      <c r="P131" s="5699"/>
      <c r="Q131" s="5699"/>
      <c r="R131" s="5705"/>
      <c r="S131" s="5699"/>
      <c r="T131" s="5708"/>
      <c r="U131" s="7117"/>
      <c r="V131" s="5699"/>
      <c r="W131" s="5696"/>
      <c r="X131" s="5693"/>
      <c r="Y131" s="2170">
        <v>7</v>
      </c>
      <c r="Z131" s="5421" t="s">
        <v>793</v>
      </c>
      <c r="AA131" s="5531" t="s">
        <v>800</v>
      </c>
      <c r="AB131" s="5502">
        <v>1500</v>
      </c>
      <c r="AC131" s="188">
        <v>200</v>
      </c>
      <c r="AD131" s="189">
        <f t="shared" si="533"/>
        <v>0.13333333333333333</v>
      </c>
      <c r="AE131" s="188">
        <v>500</v>
      </c>
      <c r="AF131" s="189">
        <f t="shared" si="534"/>
        <v>0.33333333333333331</v>
      </c>
      <c r="AG131" s="190">
        <v>500</v>
      </c>
      <c r="AH131" s="189">
        <f t="shared" si="535"/>
        <v>0.33333333333333331</v>
      </c>
      <c r="AI131" s="188">
        <v>300</v>
      </c>
      <c r="AJ131" s="189">
        <f t="shared" si="536"/>
        <v>0.2</v>
      </c>
      <c r="AK131" s="191">
        <f t="shared" si="537"/>
        <v>1</v>
      </c>
      <c r="AL131" s="2282">
        <v>7</v>
      </c>
      <c r="AM131" s="1288" t="s">
        <v>3193</v>
      </c>
      <c r="AN131" s="1288" t="s">
        <v>3194</v>
      </c>
      <c r="AO131" s="1288" t="s">
        <v>3195</v>
      </c>
      <c r="AP131" s="1288" t="s">
        <v>3196</v>
      </c>
      <c r="AQ131" s="1039">
        <v>100</v>
      </c>
      <c r="AR131" s="1288" t="s">
        <v>3069</v>
      </c>
      <c r="AS131" s="1288" t="s">
        <v>1434</v>
      </c>
      <c r="AT131" s="2282"/>
      <c r="AU131" s="1224" t="s">
        <v>1704</v>
      </c>
      <c r="AV131" s="6511">
        <v>1500</v>
      </c>
      <c r="AW131" s="6512">
        <v>1500</v>
      </c>
      <c r="AX131" s="4431">
        <f t="shared" si="393"/>
        <v>300</v>
      </c>
      <c r="AY131" s="4431">
        <f t="shared" si="394"/>
        <v>991</v>
      </c>
      <c r="AZ131" s="4411">
        <f t="shared" si="395"/>
        <v>-691</v>
      </c>
      <c r="BA131" s="4727">
        <f t="shared" si="396"/>
        <v>3.3033333333333332</v>
      </c>
      <c r="BB131" s="4728">
        <f t="shared" si="397"/>
        <v>1699</v>
      </c>
      <c r="BC131" s="4104">
        <f t="shared" si="398"/>
        <v>-199</v>
      </c>
      <c r="BD131" s="3013">
        <f t="shared" si="399"/>
        <v>1.1326666666666667</v>
      </c>
      <c r="BE131" s="4589">
        <f t="shared" si="531"/>
        <v>0</v>
      </c>
      <c r="BF131" s="6632">
        <v>1500</v>
      </c>
      <c r="BG131" s="6633">
        <v>1500</v>
      </c>
      <c r="BH131" s="3782">
        <f t="shared" si="311"/>
        <v>500</v>
      </c>
      <c r="BI131" s="3782">
        <f t="shared" si="401"/>
        <v>180</v>
      </c>
      <c r="BJ131" s="4061">
        <f t="shared" si="402"/>
        <v>320</v>
      </c>
      <c r="BK131" s="4079">
        <f t="shared" si="403"/>
        <v>0.36</v>
      </c>
      <c r="BL131" s="3843">
        <f t="shared" si="404"/>
        <v>708</v>
      </c>
      <c r="BM131" s="3122">
        <f t="shared" si="405"/>
        <v>792</v>
      </c>
      <c r="BN131" s="3013">
        <f t="shared" si="406"/>
        <v>0.47199999999999998</v>
      </c>
      <c r="BO131" s="3844">
        <f t="shared" si="532"/>
        <v>0</v>
      </c>
      <c r="BP131" s="3494"/>
      <c r="BQ131" s="7047">
        <v>1500</v>
      </c>
      <c r="BR131" s="7048">
        <v>1500</v>
      </c>
      <c r="BS131" s="2576">
        <f t="shared" si="538"/>
        <v>500</v>
      </c>
      <c r="BT131" s="2576">
        <f t="shared" si="539"/>
        <v>416</v>
      </c>
      <c r="BU131" s="2987">
        <f t="shared" si="255"/>
        <v>84</v>
      </c>
      <c r="BV131" s="3013">
        <f t="shared" si="256"/>
        <v>0.83199999999999996</v>
      </c>
      <c r="BW131" s="2771">
        <f t="shared" si="314"/>
        <v>528</v>
      </c>
      <c r="BX131" s="2991">
        <f t="shared" si="258"/>
        <v>972</v>
      </c>
      <c r="BY131" s="3013">
        <f t="shared" si="259"/>
        <v>0.35199999999999998</v>
      </c>
      <c r="BZ131" s="3151"/>
      <c r="CA131" s="7047">
        <v>1500</v>
      </c>
      <c r="CB131" s="7048">
        <v>1500</v>
      </c>
      <c r="CC131" s="2230">
        <v>200</v>
      </c>
      <c r="CD131" s="2230">
        <v>112</v>
      </c>
      <c r="CE131" s="2359">
        <f t="shared" si="409"/>
        <v>88</v>
      </c>
      <c r="CF131" s="2259">
        <f t="shared" si="521"/>
        <v>0.56000000000000005</v>
      </c>
      <c r="CG131" s="2260">
        <f t="shared" si="499"/>
        <v>112</v>
      </c>
      <c r="CH131" s="2387">
        <f t="shared" si="412"/>
        <v>1388</v>
      </c>
      <c r="CI131" s="2259">
        <f t="shared" si="500"/>
        <v>7.4666666666666673E-2</v>
      </c>
      <c r="CJ131" s="7529"/>
      <c r="CK131" s="2479"/>
      <c r="CL131" s="2479"/>
      <c r="CM131" s="1744">
        <v>66.666666666666671</v>
      </c>
      <c r="CN131" s="2021">
        <v>67</v>
      </c>
      <c r="CO131" s="2021">
        <v>66</v>
      </c>
      <c r="CY131" s="6296">
        <v>1500</v>
      </c>
      <c r="CZ131" s="6297"/>
      <c r="DA131" s="4711">
        <v>168</v>
      </c>
      <c r="DB131" s="4711">
        <v>795</v>
      </c>
      <c r="DC131" s="4513">
        <f t="shared" si="501"/>
        <v>627</v>
      </c>
      <c r="DD131" s="4514">
        <f t="shared" si="502"/>
        <v>4.7321428571428568</v>
      </c>
      <c r="DE131" s="4679">
        <f t="shared" si="267"/>
        <v>1503</v>
      </c>
      <c r="DF131" s="4106">
        <f t="shared" si="416"/>
        <v>-3</v>
      </c>
      <c r="DG131" s="1682">
        <f t="shared" si="503"/>
        <v>1.002</v>
      </c>
      <c r="DH131" s="6292">
        <v>1500</v>
      </c>
      <c r="DI131" s="6293"/>
      <c r="DJ131" s="4643">
        <v>132</v>
      </c>
      <c r="DK131" s="4657">
        <v>180</v>
      </c>
      <c r="DL131" s="4701">
        <f t="shared" si="418"/>
        <v>-48</v>
      </c>
      <c r="DM131" s="4702">
        <f t="shared" si="540"/>
        <v>1.3636363636363635</v>
      </c>
      <c r="DN131" s="4428">
        <f t="shared" si="420"/>
        <v>1683</v>
      </c>
      <c r="DO131" s="4106">
        <f t="shared" si="421"/>
        <v>-183</v>
      </c>
      <c r="DP131" s="1682">
        <f t="shared" si="504"/>
        <v>1.1220000000000001</v>
      </c>
      <c r="DQ131" s="6298">
        <v>1500</v>
      </c>
      <c r="DR131" s="6299"/>
      <c r="DS131" s="4447">
        <v>0</v>
      </c>
      <c r="DT131" s="4705">
        <v>16</v>
      </c>
      <c r="DU131" s="2723">
        <f t="shared" si="422"/>
        <v>-16</v>
      </c>
      <c r="DV131" s="2715" t="e">
        <f t="shared" si="541"/>
        <v>#DIV/0!</v>
      </c>
      <c r="DW131" s="4419">
        <f t="shared" si="424"/>
        <v>1699</v>
      </c>
      <c r="DX131" s="4106">
        <f t="shared" si="425"/>
        <v>-199</v>
      </c>
      <c r="DY131" s="1682">
        <f t="shared" si="505"/>
        <v>1.1326666666666667</v>
      </c>
      <c r="DZ131" s="6296">
        <v>1500</v>
      </c>
      <c r="EA131" s="6297"/>
      <c r="EB131" s="1629">
        <v>166</v>
      </c>
      <c r="EC131" s="1629">
        <v>60</v>
      </c>
      <c r="ED131" s="3227">
        <f t="shared" si="506"/>
        <v>-106</v>
      </c>
      <c r="EE131" s="1748">
        <f t="shared" si="507"/>
        <v>0.36144578313253012</v>
      </c>
      <c r="EF131" s="3277">
        <f t="shared" si="429"/>
        <v>588</v>
      </c>
      <c r="EG131" s="1739">
        <f t="shared" si="430"/>
        <v>912</v>
      </c>
      <c r="EH131" s="1748">
        <f t="shared" si="508"/>
        <v>0.39200000000000002</v>
      </c>
      <c r="EI131" s="6292">
        <v>1500</v>
      </c>
      <c r="EJ131" s="6293"/>
      <c r="EK131" s="3354">
        <v>166</v>
      </c>
      <c r="EL131" s="3358">
        <v>60</v>
      </c>
      <c r="EM131" s="3227">
        <f t="shared" si="432"/>
        <v>106</v>
      </c>
      <c r="EN131" s="1748">
        <f t="shared" si="542"/>
        <v>0.36144578313253012</v>
      </c>
      <c r="EO131" s="3341">
        <f t="shared" si="434"/>
        <v>648</v>
      </c>
      <c r="EP131" s="1739">
        <f t="shared" si="435"/>
        <v>852</v>
      </c>
      <c r="EQ131" s="1748">
        <f t="shared" si="509"/>
        <v>0.432</v>
      </c>
      <c r="ER131" s="6298">
        <v>1500</v>
      </c>
      <c r="ES131" s="6299"/>
      <c r="ET131" s="3657">
        <v>168</v>
      </c>
      <c r="EU131" s="3823">
        <v>60</v>
      </c>
      <c r="EV131" s="3835">
        <f t="shared" si="436"/>
        <v>108</v>
      </c>
      <c r="EW131" s="3836">
        <f t="shared" si="543"/>
        <v>0.35714285714285715</v>
      </c>
      <c r="EX131" s="3658">
        <f t="shared" si="438"/>
        <v>708</v>
      </c>
      <c r="EY131" s="1739">
        <f t="shared" si="439"/>
        <v>792</v>
      </c>
      <c r="EZ131" s="1748">
        <f t="shared" si="510"/>
        <v>0.47199999999999998</v>
      </c>
      <c r="FA131" s="7505">
        <v>1500</v>
      </c>
      <c r="FB131" s="7506"/>
      <c r="FC131" s="2493">
        <v>67</v>
      </c>
      <c r="FD131" s="2493">
        <v>15</v>
      </c>
      <c r="FE131" s="1739">
        <f t="shared" si="544"/>
        <v>-52</v>
      </c>
      <c r="FF131" s="1748">
        <f t="shared" si="545"/>
        <v>0.22388059701492538</v>
      </c>
      <c r="FG131" s="1749">
        <f t="shared" si="443"/>
        <v>127</v>
      </c>
      <c r="FH131" s="1739">
        <f t="shared" si="444"/>
        <v>1373</v>
      </c>
      <c r="FI131" s="1748">
        <f t="shared" si="546"/>
        <v>8.4666666666666668E-2</v>
      </c>
      <c r="FJ131" s="7508">
        <v>1500</v>
      </c>
      <c r="FK131" s="7508"/>
      <c r="FL131" s="2620">
        <v>67</v>
      </c>
      <c r="FM131" s="2621">
        <v>35</v>
      </c>
      <c r="FN131" s="1739">
        <f t="shared" si="446"/>
        <v>32</v>
      </c>
      <c r="FO131" s="1748">
        <f t="shared" si="547"/>
        <v>0.52238805970149249</v>
      </c>
      <c r="FP131" s="1702">
        <f t="shared" si="448"/>
        <v>162</v>
      </c>
      <c r="FQ131" s="1739">
        <f t="shared" si="370"/>
        <v>1338</v>
      </c>
      <c r="FR131" s="1748">
        <f t="shared" si="548"/>
        <v>0.108</v>
      </c>
      <c r="FS131" s="7505">
        <v>1500</v>
      </c>
      <c r="FT131" s="7506"/>
      <c r="FU131" s="2497">
        <v>366</v>
      </c>
      <c r="FV131" s="2496">
        <v>366</v>
      </c>
      <c r="FW131" s="1739">
        <f t="shared" si="449"/>
        <v>0</v>
      </c>
      <c r="FX131" s="1748">
        <f t="shared" si="549"/>
        <v>1</v>
      </c>
      <c r="FY131" s="1733">
        <f t="shared" si="451"/>
        <v>528</v>
      </c>
      <c r="FZ131" s="1739">
        <f t="shared" si="452"/>
        <v>972</v>
      </c>
      <c r="GA131" s="1748">
        <f t="shared" si="550"/>
        <v>0.35199999999999998</v>
      </c>
      <c r="GB131" s="3169">
        <f t="shared" si="454"/>
        <v>4.0000000000000036E-2</v>
      </c>
      <c r="GC131" s="2219">
        <v>0</v>
      </c>
      <c r="GD131" s="1895">
        <v>1</v>
      </c>
      <c r="GE131" s="2126" t="s">
        <v>56</v>
      </c>
      <c r="GF131" s="2126" t="s">
        <v>35</v>
      </c>
      <c r="GG131" s="2105" t="s">
        <v>17</v>
      </c>
      <c r="GH131" s="2105" t="s">
        <v>20</v>
      </c>
      <c r="GI131" s="2105" t="s">
        <v>16</v>
      </c>
      <c r="GJ131" s="2105" t="s">
        <v>16</v>
      </c>
      <c r="GK131" s="2105" t="s">
        <v>20</v>
      </c>
      <c r="GL131" s="2170">
        <v>7</v>
      </c>
      <c r="GM131" s="168" t="s">
        <v>793</v>
      </c>
      <c r="GN131" s="186" t="s">
        <v>800</v>
      </c>
      <c r="GO131" s="2382">
        <v>1500</v>
      </c>
      <c r="GP131" s="188">
        <v>200</v>
      </c>
      <c r="GQ131" s="2086">
        <v>112</v>
      </c>
      <c r="GR131" s="2086">
        <v>88</v>
      </c>
      <c r="GS131" s="1895">
        <v>0.56000000000000005</v>
      </c>
      <c r="GT131" s="2086">
        <v>112</v>
      </c>
      <c r="GU131" s="2086">
        <v>1388</v>
      </c>
      <c r="GV131" s="1895">
        <v>7.4666666666666673E-2</v>
      </c>
    </row>
    <row r="132" spans="1:204" ht="71.25" customHeight="1" x14ac:dyDescent="0.25">
      <c r="A132" s="1">
        <f>SUM(A125+1)</f>
        <v>17</v>
      </c>
      <c r="B132" s="7199"/>
      <c r="C132" s="7154">
        <v>404</v>
      </c>
      <c r="D132" s="7147">
        <v>5</v>
      </c>
      <c r="E132" s="7154" t="s">
        <v>65</v>
      </c>
      <c r="F132" s="7222" t="s">
        <v>56</v>
      </c>
      <c r="G132" s="7222" t="s">
        <v>66</v>
      </c>
      <c r="H132" s="7144" t="s">
        <v>20</v>
      </c>
      <c r="I132" s="7144" t="s">
        <v>16</v>
      </c>
      <c r="J132" s="5706" t="s">
        <v>16</v>
      </c>
      <c r="K132" s="5706" t="s">
        <v>16</v>
      </c>
      <c r="L132" s="5706" t="s">
        <v>29</v>
      </c>
      <c r="M132" s="5706" t="s">
        <v>21</v>
      </c>
      <c r="N132" s="5706" t="s">
        <v>600</v>
      </c>
      <c r="O132" s="5706" t="s">
        <v>592</v>
      </c>
      <c r="P132" s="5697" t="s">
        <v>366</v>
      </c>
      <c r="Q132" s="5697" t="s">
        <v>367</v>
      </c>
      <c r="R132" s="7109" t="s">
        <v>368</v>
      </c>
      <c r="S132" s="5697" t="s">
        <v>369</v>
      </c>
      <c r="T132" s="5697" t="s">
        <v>370</v>
      </c>
      <c r="U132" s="7115" t="s">
        <v>567</v>
      </c>
      <c r="V132" s="5697" t="s">
        <v>560</v>
      </c>
      <c r="W132" s="5694">
        <v>6068452</v>
      </c>
      <c r="X132" s="7136" t="s">
        <v>67</v>
      </c>
      <c r="Y132" s="2182">
        <v>1</v>
      </c>
      <c r="Z132" s="5439" t="s">
        <v>776</v>
      </c>
      <c r="AA132" s="5532" t="s">
        <v>773</v>
      </c>
      <c r="AB132" s="414">
        <v>600</v>
      </c>
      <c r="AC132" s="157">
        <v>150</v>
      </c>
      <c r="AD132" s="158">
        <f t="shared" si="533"/>
        <v>0.25</v>
      </c>
      <c r="AE132" s="157">
        <v>150</v>
      </c>
      <c r="AF132" s="158">
        <f t="shared" si="534"/>
        <v>0.25</v>
      </c>
      <c r="AG132" s="157">
        <v>150</v>
      </c>
      <c r="AH132" s="158">
        <f t="shared" si="535"/>
        <v>0.25</v>
      </c>
      <c r="AI132" s="157">
        <v>150</v>
      </c>
      <c r="AJ132" s="159">
        <f t="shared" si="536"/>
        <v>0.25</v>
      </c>
      <c r="AK132" s="146">
        <f t="shared" ref="AK132:AK148" si="551">SUM(AD132+AF132+AH132+AJ132)</f>
        <v>1</v>
      </c>
      <c r="AL132" s="3136">
        <v>1</v>
      </c>
      <c r="AM132" s="2343" t="s">
        <v>3693</v>
      </c>
      <c r="AN132" s="2343" t="s">
        <v>3692</v>
      </c>
      <c r="AO132" s="1281" t="s">
        <v>3197</v>
      </c>
      <c r="AP132" s="1289" t="s">
        <v>3156</v>
      </c>
      <c r="AQ132" s="1152">
        <v>100</v>
      </c>
      <c r="AR132" s="1281" t="s">
        <v>766</v>
      </c>
      <c r="AS132" s="1281" t="s">
        <v>1434</v>
      </c>
      <c r="AT132" s="2283"/>
      <c r="AU132" s="1224" t="s">
        <v>1704</v>
      </c>
      <c r="AV132" s="6513">
        <v>600</v>
      </c>
      <c r="AW132" s="6514"/>
      <c r="AX132" s="4431">
        <f t="shared" si="393"/>
        <v>150</v>
      </c>
      <c r="AY132" s="4431">
        <f t="shared" si="394"/>
        <v>361</v>
      </c>
      <c r="AZ132" s="4411">
        <f t="shared" si="395"/>
        <v>-211</v>
      </c>
      <c r="BA132" s="4420">
        <f t="shared" si="396"/>
        <v>2.4066666666666667</v>
      </c>
      <c r="BB132" s="4421">
        <f t="shared" si="397"/>
        <v>1315</v>
      </c>
      <c r="BC132" s="4104">
        <f t="shared" si="398"/>
        <v>-715</v>
      </c>
      <c r="BD132" s="4117">
        <f t="shared" si="399"/>
        <v>2.1916666666666669</v>
      </c>
      <c r="BE132" s="4588">
        <f t="shared" si="531"/>
        <v>0</v>
      </c>
      <c r="BF132" s="6634">
        <v>600</v>
      </c>
      <c r="BG132" s="6635"/>
      <c r="BH132" s="3782">
        <f t="shared" si="311"/>
        <v>150</v>
      </c>
      <c r="BI132" s="3782">
        <f t="shared" si="401"/>
        <v>334</v>
      </c>
      <c r="BJ132" s="4061">
        <f t="shared" si="402"/>
        <v>-184</v>
      </c>
      <c r="BK132" s="4062">
        <f t="shared" si="403"/>
        <v>2.2266666666666666</v>
      </c>
      <c r="BL132" s="3731">
        <f t="shared" si="404"/>
        <v>954</v>
      </c>
      <c r="BM132" s="3122">
        <f t="shared" si="405"/>
        <v>-354</v>
      </c>
      <c r="BN132" s="3120">
        <f t="shared" si="406"/>
        <v>1.59</v>
      </c>
      <c r="BO132" s="3850">
        <f t="shared" si="532"/>
        <v>0</v>
      </c>
      <c r="BP132" s="3494"/>
      <c r="BQ132" s="6752">
        <v>600</v>
      </c>
      <c r="BR132" s="6753"/>
      <c r="BS132" s="2576">
        <f t="shared" ref="BS132:BS139" si="552">SUM(FC132+FL132+FU132)</f>
        <v>150</v>
      </c>
      <c r="BT132" s="2576">
        <f t="shared" ref="BT132:BT139" si="553">SUM(FD132+FM132+FV132)</f>
        <v>290</v>
      </c>
      <c r="BU132" s="2987">
        <f t="shared" ref="BU132:BU194" si="554">BS132-BT132</f>
        <v>-140</v>
      </c>
      <c r="BV132" s="1701">
        <f t="shared" ref="BV132:BV194" si="555">BT132/BS132</f>
        <v>1.9333333333333333</v>
      </c>
      <c r="BW132" s="2587">
        <f t="shared" ref="BW132:BW194" si="556">SUM(CG132+BT132)</f>
        <v>620</v>
      </c>
      <c r="BX132" s="2991">
        <f t="shared" ref="BX132:BX194" si="557">BQ132-BW132</f>
        <v>-20</v>
      </c>
      <c r="BY132" s="1701">
        <f t="shared" ref="BY132:BY194" si="558">BW132/BQ132</f>
        <v>1.0333333333333334</v>
      </c>
      <c r="BZ132" s="3151"/>
      <c r="CA132" s="6752">
        <v>600</v>
      </c>
      <c r="CB132" s="6753"/>
      <c r="CC132" s="2230">
        <v>150</v>
      </c>
      <c r="CD132" s="2230">
        <v>330</v>
      </c>
      <c r="CE132" s="2359">
        <f t="shared" si="409"/>
        <v>-180</v>
      </c>
      <c r="CF132" s="2231">
        <f t="shared" si="521"/>
        <v>2.2000000000000002</v>
      </c>
      <c r="CG132" s="2232">
        <f t="shared" si="499"/>
        <v>330</v>
      </c>
      <c r="CH132" s="2387">
        <f t="shared" si="412"/>
        <v>270</v>
      </c>
      <c r="CI132" s="2231">
        <f t="shared" si="500"/>
        <v>0.55000000000000004</v>
      </c>
      <c r="CJ132" s="7515">
        <v>2022817.52</v>
      </c>
      <c r="CK132" s="2479"/>
      <c r="CL132" s="1274"/>
      <c r="CM132" s="2035">
        <v>50</v>
      </c>
      <c r="CN132" s="2023">
        <v>50</v>
      </c>
      <c r="CO132" s="2023">
        <v>50</v>
      </c>
      <c r="CY132" s="6280">
        <v>600</v>
      </c>
      <c r="CZ132" s="6281"/>
      <c r="DA132" s="4678">
        <v>50</v>
      </c>
      <c r="DB132" s="4678">
        <v>122</v>
      </c>
      <c r="DC132" s="4323">
        <f t="shared" si="501"/>
        <v>72</v>
      </c>
      <c r="DD132" s="4324">
        <f t="shared" si="502"/>
        <v>2.44</v>
      </c>
      <c r="DE132" s="4416">
        <f t="shared" ref="DE132:DE194" si="559">SUM(DB132+BL132)</f>
        <v>1076</v>
      </c>
      <c r="DF132" s="4099">
        <f t="shared" si="416"/>
        <v>-476</v>
      </c>
      <c r="DG132" s="4117">
        <f t="shared" si="503"/>
        <v>1.7933333333333332</v>
      </c>
      <c r="DH132" s="6282">
        <v>600</v>
      </c>
      <c r="DI132" s="6283"/>
      <c r="DJ132" s="4681">
        <v>50</v>
      </c>
      <c r="DK132" s="4681">
        <v>139</v>
      </c>
      <c r="DL132" s="4426">
        <f t="shared" si="418"/>
        <v>-89</v>
      </c>
      <c r="DM132" s="4427">
        <f t="shared" si="540"/>
        <v>2.78</v>
      </c>
      <c r="DN132" s="4428">
        <f t="shared" si="420"/>
        <v>1215</v>
      </c>
      <c r="DO132" s="4099">
        <f t="shared" si="421"/>
        <v>-615</v>
      </c>
      <c r="DP132" s="4117">
        <f t="shared" si="504"/>
        <v>2.0249999999999999</v>
      </c>
      <c r="DQ132" s="6284">
        <v>600</v>
      </c>
      <c r="DR132" s="6285"/>
      <c r="DS132" s="4660">
        <v>50</v>
      </c>
      <c r="DT132" s="4660">
        <v>100</v>
      </c>
      <c r="DU132" s="4684">
        <f>DS132-DT132</f>
        <v>-50</v>
      </c>
      <c r="DV132" s="4685">
        <f t="shared" si="541"/>
        <v>2</v>
      </c>
      <c r="DW132" s="4686">
        <f t="shared" si="424"/>
        <v>1315</v>
      </c>
      <c r="DX132" s="4099">
        <f t="shared" si="425"/>
        <v>-715</v>
      </c>
      <c r="DY132" s="4117">
        <f t="shared" si="505"/>
        <v>2.1916666666666669</v>
      </c>
      <c r="DZ132" s="6280">
        <v>600</v>
      </c>
      <c r="EA132" s="6281"/>
      <c r="EB132" s="3248">
        <v>50</v>
      </c>
      <c r="EC132" s="3248">
        <v>114</v>
      </c>
      <c r="ED132" s="1808">
        <f t="shared" si="506"/>
        <v>64</v>
      </c>
      <c r="EE132" s="1732">
        <f t="shared" si="507"/>
        <v>2.2799999999999998</v>
      </c>
      <c r="EF132" s="3276">
        <f t="shared" si="429"/>
        <v>734</v>
      </c>
      <c r="EG132" s="1731">
        <f t="shared" si="430"/>
        <v>-134</v>
      </c>
      <c r="EH132" s="1732">
        <f t="shared" si="508"/>
        <v>1.2233333333333334</v>
      </c>
      <c r="EI132" s="6282">
        <v>600</v>
      </c>
      <c r="EJ132" s="6283"/>
      <c r="EK132" s="3357">
        <v>50</v>
      </c>
      <c r="EL132" s="3357">
        <v>106</v>
      </c>
      <c r="EM132" s="1808">
        <f t="shared" si="432"/>
        <v>-56</v>
      </c>
      <c r="EN132" s="1732">
        <f t="shared" si="542"/>
        <v>2.12</v>
      </c>
      <c r="EO132" s="3341">
        <f t="shared" si="434"/>
        <v>840</v>
      </c>
      <c r="EP132" s="1731">
        <f t="shared" si="435"/>
        <v>-240</v>
      </c>
      <c r="EQ132" s="1732">
        <f t="shared" si="509"/>
        <v>1.4</v>
      </c>
      <c r="ER132" s="6284">
        <v>600</v>
      </c>
      <c r="ES132" s="6285"/>
      <c r="ET132" s="3828">
        <v>50</v>
      </c>
      <c r="EU132" s="3828">
        <v>114</v>
      </c>
      <c r="EV132" s="1685">
        <f>ET132-EU132</f>
        <v>-64</v>
      </c>
      <c r="EW132" s="3837">
        <f t="shared" si="543"/>
        <v>2.2799999999999998</v>
      </c>
      <c r="EX132" s="3822">
        <f t="shared" si="438"/>
        <v>954</v>
      </c>
      <c r="EY132" s="1731">
        <f t="shared" si="439"/>
        <v>-354</v>
      </c>
      <c r="EZ132" s="1732">
        <f t="shared" si="510"/>
        <v>1.59</v>
      </c>
      <c r="FA132" s="6752">
        <v>600</v>
      </c>
      <c r="FB132" s="6753"/>
      <c r="FC132" s="2500">
        <v>50</v>
      </c>
      <c r="FD132" s="2500">
        <v>108</v>
      </c>
      <c r="FE132" s="1731">
        <f t="shared" ref="FE132:FE139" si="560">FD132-FC132</f>
        <v>58</v>
      </c>
      <c r="FF132" s="1732">
        <f t="shared" ref="FF132:FF139" si="561">FD132/FC132</f>
        <v>2.16</v>
      </c>
      <c r="FG132" s="1733">
        <f t="shared" si="443"/>
        <v>438</v>
      </c>
      <c r="FH132" s="1731">
        <f t="shared" si="444"/>
        <v>162</v>
      </c>
      <c r="FI132" s="1732">
        <f t="shared" ref="FI132:FI139" si="562">FG132/FA132</f>
        <v>0.73</v>
      </c>
      <c r="FJ132" s="6752">
        <v>600</v>
      </c>
      <c r="FK132" s="6753"/>
      <c r="FL132" s="2500">
        <v>50</v>
      </c>
      <c r="FM132" s="2500">
        <v>99</v>
      </c>
      <c r="FN132" s="1731">
        <f t="shared" si="446"/>
        <v>-49</v>
      </c>
      <c r="FO132" s="1732">
        <f t="shared" ref="FO132:FO139" si="563">FM132/FL132</f>
        <v>1.98</v>
      </c>
      <c r="FP132" s="1702">
        <f t="shared" si="448"/>
        <v>537</v>
      </c>
      <c r="FQ132" s="1731">
        <f t="shared" si="370"/>
        <v>63</v>
      </c>
      <c r="FR132" s="1732">
        <f t="shared" ref="FR132:FR139" si="564">FP132/FJ132</f>
        <v>0.89500000000000002</v>
      </c>
      <c r="FS132" s="6752">
        <v>600</v>
      </c>
      <c r="FT132" s="6753"/>
      <c r="FU132" s="2500">
        <v>50</v>
      </c>
      <c r="FV132" s="2500">
        <v>83</v>
      </c>
      <c r="FW132" s="2668">
        <f>FU132-FV132</f>
        <v>-33</v>
      </c>
      <c r="FX132" s="1732">
        <f t="shared" ref="FX132:FX139" si="565">FV132/FU132</f>
        <v>1.66</v>
      </c>
      <c r="FY132" s="1733">
        <f t="shared" si="451"/>
        <v>620</v>
      </c>
      <c r="FZ132" s="1731">
        <f t="shared" si="452"/>
        <v>-20</v>
      </c>
      <c r="GA132" s="1732">
        <f t="shared" ref="GA132:GA139" si="566">FY132/FS132</f>
        <v>1.0333333333333334</v>
      </c>
      <c r="GB132" s="3169">
        <f t="shared" si="454"/>
        <v>0.18999999999999995</v>
      </c>
      <c r="GC132" s="2219">
        <v>0</v>
      </c>
      <c r="GD132" s="1895">
        <v>1</v>
      </c>
      <c r="GE132" s="2185" t="s">
        <v>56</v>
      </c>
      <c r="GF132" s="2185" t="s">
        <v>66</v>
      </c>
      <c r="GG132" s="2105" t="s">
        <v>20</v>
      </c>
      <c r="GH132" s="2105" t="s">
        <v>16</v>
      </c>
      <c r="GI132" s="2105" t="s">
        <v>16</v>
      </c>
      <c r="GJ132" s="2105" t="s">
        <v>16</v>
      </c>
      <c r="GK132" s="2105" t="s">
        <v>29</v>
      </c>
      <c r="GL132" s="2182">
        <v>1</v>
      </c>
      <c r="GM132" s="205" t="s">
        <v>776</v>
      </c>
      <c r="GN132" s="201" t="s">
        <v>773</v>
      </c>
      <c r="GO132" s="1721">
        <v>600</v>
      </c>
      <c r="GP132" s="1721">
        <v>150</v>
      </c>
      <c r="GQ132" s="2086">
        <v>330</v>
      </c>
      <c r="GR132" s="2086">
        <v>-180</v>
      </c>
      <c r="GS132" s="1895">
        <v>2.2000000000000002</v>
      </c>
      <c r="GT132" s="2086">
        <v>330</v>
      </c>
      <c r="GU132" s="2086">
        <v>270</v>
      </c>
      <c r="GV132" s="1895">
        <v>0.55000000000000004</v>
      </c>
    </row>
    <row r="133" spans="1:204" ht="67.5" customHeight="1" x14ac:dyDescent="0.25">
      <c r="B133" s="7199"/>
      <c r="C133" s="7154"/>
      <c r="D133" s="7147"/>
      <c r="E133" s="7154"/>
      <c r="F133" s="7222"/>
      <c r="G133" s="7222"/>
      <c r="H133" s="7144"/>
      <c r="I133" s="7144"/>
      <c r="J133" s="5707"/>
      <c r="K133" s="5707"/>
      <c r="L133" s="5707"/>
      <c r="M133" s="5707"/>
      <c r="N133" s="5707"/>
      <c r="O133" s="5707"/>
      <c r="P133" s="5698"/>
      <c r="Q133" s="5698"/>
      <c r="R133" s="7125"/>
      <c r="S133" s="5698"/>
      <c r="T133" s="5698"/>
      <c r="U133" s="7116"/>
      <c r="V133" s="5698"/>
      <c r="W133" s="5695"/>
      <c r="X133" s="7137"/>
      <c r="Y133" s="2183">
        <v>2</v>
      </c>
      <c r="Z133" s="5440" t="s">
        <v>777</v>
      </c>
      <c r="AA133" s="5532" t="s">
        <v>773</v>
      </c>
      <c r="AB133" s="414">
        <v>500</v>
      </c>
      <c r="AC133" s="157">
        <v>125</v>
      </c>
      <c r="AD133" s="158">
        <f t="shared" si="533"/>
        <v>0.25</v>
      </c>
      <c r="AE133" s="157">
        <v>125</v>
      </c>
      <c r="AF133" s="158">
        <f t="shared" si="534"/>
        <v>0.25</v>
      </c>
      <c r="AG133" s="157">
        <v>125</v>
      </c>
      <c r="AH133" s="158">
        <f t="shared" si="535"/>
        <v>0.25</v>
      </c>
      <c r="AI133" s="157">
        <v>125</v>
      </c>
      <c r="AJ133" s="159">
        <f t="shared" si="536"/>
        <v>0.25</v>
      </c>
      <c r="AK133" s="146">
        <f t="shared" si="551"/>
        <v>1</v>
      </c>
      <c r="AL133" s="3136">
        <v>2</v>
      </c>
      <c r="AM133" s="2343" t="s">
        <v>3695</v>
      </c>
      <c r="AN133" s="2344" t="s">
        <v>3694</v>
      </c>
      <c r="AO133" s="1290" t="s">
        <v>3157</v>
      </c>
      <c r="AP133" s="1281" t="s">
        <v>3156</v>
      </c>
      <c r="AQ133" s="1152">
        <v>100</v>
      </c>
      <c r="AR133" s="1281" t="s">
        <v>766</v>
      </c>
      <c r="AS133" s="1281" t="s">
        <v>1434</v>
      </c>
      <c r="AT133" s="2283"/>
      <c r="AU133" s="1224" t="s">
        <v>1704</v>
      </c>
      <c r="AV133" s="6515">
        <v>500</v>
      </c>
      <c r="AW133" s="6516"/>
      <c r="AX133" s="4431">
        <f t="shared" si="393"/>
        <v>125</v>
      </c>
      <c r="AY133" s="4431">
        <f t="shared" si="394"/>
        <v>300</v>
      </c>
      <c r="AZ133" s="4411">
        <f t="shared" si="395"/>
        <v>-175</v>
      </c>
      <c r="BA133" s="4680">
        <f t="shared" si="396"/>
        <v>2.4</v>
      </c>
      <c r="BB133" s="4432">
        <f t="shared" si="397"/>
        <v>904</v>
      </c>
      <c r="BC133" s="4104">
        <f t="shared" si="398"/>
        <v>-404</v>
      </c>
      <c r="BD133" s="1747">
        <f t="shared" si="399"/>
        <v>1.8080000000000001</v>
      </c>
      <c r="BE133" s="4430">
        <f t="shared" si="531"/>
        <v>0</v>
      </c>
      <c r="BF133" s="6620">
        <v>500</v>
      </c>
      <c r="BG133" s="6621"/>
      <c r="BH133" s="3782">
        <f t="shared" ref="BH133:BH194" si="567">SUM(EB133+EK133+ET133)</f>
        <v>125</v>
      </c>
      <c r="BI133" s="3782">
        <f t="shared" si="401"/>
        <v>266</v>
      </c>
      <c r="BJ133" s="4061">
        <f t="shared" si="402"/>
        <v>-141</v>
      </c>
      <c r="BK133" s="4063">
        <f t="shared" si="403"/>
        <v>2.1280000000000001</v>
      </c>
      <c r="BL133" s="3732">
        <f t="shared" si="404"/>
        <v>604</v>
      </c>
      <c r="BM133" s="3122">
        <f t="shared" si="405"/>
        <v>-104</v>
      </c>
      <c r="BN133" s="1747">
        <f t="shared" si="406"/>
        <v>1.208</v>
      </c>
      <c r="BO133" s="3850">
        <f t="shared" si="532"/>
        <v>0</v>
      </c>
      <c r="BP133" s="3494"/>
      <c r="BQ133" s="6746">
        <v>500</v>
      </c>
      <c r="BR133" s="6747"/>
      <c r="BS133" s="2754">
        <f t="shared" si="552"/>
        <v>125</v>
      </c>
      <c r="BT133" s="2576">
        <f t="shared" si="553"/>
        <v>224</v>
      </c>
      <c r="BU133" s="2987">
        <f t="shared" si="554"/>
        <v>-99</v>
      </c>
      <c r="BV133" s="1747">
        <f t="shared" si="555"/>
        <v>1.792</v>
      </c>
      <c r="BW133" s="2589">
        <f t="shared" si="556"/>
        <v>338</v>
      </c>
      <c r="BX133" s="2991">
        <f t="shared" si="557"/>
        <v>162</v>
      </c>
      <c r="BY133" s="1747">
        <f t="shared" si="558"/>
        <v>0.67600000000000005</v>
      </c>
      <c r="BZ133" s="3151"/>
      <c r="CA133" s="6746">
        <v>500</v>
      </c>
      <c r="CB133" s="6747"/>
      <c r="CC133" s="2242">
        <v>125</v>
      </c>
      <c r="CD133" s="2230">
        <v>114</v>
      </c>
      <c r="CE133" s="2359">
        <f t="shared" si="409"/>
        <v>11</v>
      </c>
      <c r="CF133" s="2233">
        <f t="shared" si="521"/>
        <v>0.91200000000000003</v>
      </c>
      <c r="CG133" s="2234">
        <f t="shared" si="499"/>
        <v>114</v>
      </c>
      <c r="CH133" s="2387">
        <f t="shared" si="412"/>
        <v>386</v>
      </c>
      <c r="CI133" s="2233">
        <f t="shared" si="500"/>
        <v>0.22800000000000001</v>
      </c>
      <c r="CJ133" s="7516"/>
      <c r="CK133" s="2479"/>
      <c r="CL133" s="2479"/>
      <c r="CM133" s="2035">
        <v>42</v>
      </c>
      <c r="CN133" s="2023">
        <v>42</v>
      </c>
      <c r="CO133" s="2023">
        <v>42</v>
      </c>
      <c r="CY133" s="6268">
        <v>500</v>
      </c>
      <c r="CZ133" s="6269"/>
      <c r="DA133" s="4678">
        <v>42</v>
      </c>
      <c r="DB133" s="4678">
        <v>101</v>
      </c>
      <c r="DC133" s="4326">
        <f t="shared" si="501"/>
        <v>59</v>
      </c>
      <c r="DD133" s="4327">
        <f t="shared" si="502"/>
        <v>2.4047619047619047</v>
      </c>
      <c r="DE133" s="4679">
        <f t="shared" si="559"/>
        <v>705</v>
      </c>
      <c r="DF133" s="4093">
        <f t="shared" si="416"/>
        <v>-205</v>
      </c>
      <c r="DG133" s="1747">
        <f t="shared" si="503"/>
        <v>1.41</v>
      </c>
      <c r="DH133" s="6270">
        <v>500</v>
      </c>
      <c r="DI133" s="6271"/>
      <c r="DJ133" s="4681">
        <v>42</v>
      </c>
      <c r="DK133" s="4681">
        <v>122</v>
      </c>
      <c r="DL133" s="4682">
        <f t="shared" si="418"/>
        <v>-80</v>
      </c>
      <c r="DM133" s="4683">
        <f t="shared" si="540"/>
        <v>2.9047619047619047</v>
      </c>
      <c r="DN133" s="4428">
        <f t="shared" si="420"/>
        <v>827</v>
      </c>
      <c r="DO133" s="4093">
        <f t="shared" si="421"/>
        <v>-327</v>
      </c>
      <c r="DP133" s="1747">
        <f t="shared" si="504"/>
        <v>1.6539999999999999</v>
      </c>
      <c r="DQ133" s="6272">
        <v>500</v>
      </c>
      <c r="DR133" s="6273"/>
      <c r="DS133" s="4661">
        <v>41</v>
      </c>
      <c r="DT133" s="4661">
        <v>77</v>
      </c>
      <c r="DU133" s="4687">
        <f t="shared" ref="DU133:DU167" si="568">DS133-DT133</f>
        <v>-36</v>
      </c>
      <c r="DV133" s="4688">
        <f t="shared" si="541"/>
        <v>1.8780487804878048</v>
      </c>
      <c r="DW133" s="4686">
        <f t="shared" si="424"/>
        <v>904</v>
      </c>
      <c r="DX133" s="4093">
        <f t="shared" si="425"/>
        <v>-404</v>
      </c>
      <c r="DY133" s="1747">
        <f t="shared" si="505"/>
        <v>1.8080000000000001</v>
      </c>
      <c r="DZ133" s="6268">
        <v>500</v>
      </c>
      <c r="EA133" s="6269"/>
      <c r="EB133" s="3248">
        <v>42</v>
      </c>
      <c r="EC133" s="3248">
        <v>102</v>
      </c>
      <c r="ED133" s="1782">
        <f t="shared" si="506"/>
        <v>60</v>
      </c>
      <c r="EE133" s="1736">
        <f t="shared" si="507"/>
        <v>2.4285714285714284</v>
      </c>
      <c r="EF133" s="3277">
        <f t="shared" si="429"/>
        <v>440</v>
      </c>
      <c r="EG133" s="1735">
        <f t="shared" si="430"/>
        <v>60</v>
      </c>
      <c r="EH133" s="1736">
        <f t="shared" si="508"/>
        <v>0.88</v>
      </c>
      <c r="EI133" s="6270">
        <v>500</v>
      </c>
      <c r="EJ133" s="6271"/>
      <c r="EK133" s="3357">
        <v>42</v>
      </c>
      <c r="EL133" s="3357">
        <v>88</v>
      </c>
      <c r="EM133" s="1782">
        <f t="shared" si="432"/>
        <v>-46</v>
      </c>
      <c r="EN133" s="1736">
        <f t="shared" si="542"/>
        <v>2.0952380952380953</v>
      </c>
      <c r="EO133" s="3341">
        <f t="shared" si="434"/>
        <v>528</v>
      </c>
      <c r="EP133" s="1735">
        <f t="shared" si="435"/>
        <v>-28</v>
      </c>
      <c r="EQ133" s="1736">
        <f t="shared" si="509"/>
        <v>1.056</v>
      </c>
      <c r="ER133" s="6272">
        <v>500</v>
      </c>
      <c r="ES133" s="6273"/>
      <c r="ET133" s="3829">
        <v>41</v>
      </c>
      <c r="EU133" s="3829">
        <v>76</v>
      </c>
      <c r="EV133" s="1687">
        <f t="shared" ref="EV133:EV172" si="569">ET133-EU133</f>
        <v>-35</v>
      </c>
      <c r="EW133" s="3836">
        <f t="shared" si="543"/>
        <v>1.8536585365853659</v>
      </c>
      <c r="EX133" s="3822">
        <f t="shared" si="438"/>
        <v>604</v>
      </c>
      <c r="EY133" s="1735">
        <f t="shared" si="439"/>
        <v>-104</v>
      </c>
      <c r="EZ133" s="1736">
        <f t="shared" si="510"/>
        <v>1.208</v>
      </c>
      <c r="FA133" s="6746">
        <v>500</v>
      </c>
      <c r="FB133" s="6747"/>
      <c r="FC133" s="2501">
        <v>42</v>
      </c>
      <c r="FD133" s="2501">
        <v>24</v>
      </c>
      <c r="FE133" s="1735">
        <f t="shared" si="560"/>
        <v>-18</v>
      </c>
      <c r="FF133" s="1736">
        <f t="shared" si="561"/>
        <v>0.5714285714285714</v>
      </c>
      <c r="FG133" s="1737">
        <f t="shared" si="443"/>
        <v>138</v>
      </c>
      <c r="FH133" s="1735">
        <f t="shared" si="444"/>
        <v>362</v>
      </c>
      <c r="FI133" s="1736">
        <f t="shared" si="562"/>
        <v>0.27600000000000002</v>
      </c>
      <c r="FJ133" s="6746">
        <v>500</v>
      </c>
      <c r="FK133" s="6747"/>
      <c r="FL133" s="2501">
        <v>42</v>
      </c>
      <c r="FM133" s="2501">
        <v>68</v>
      </c>
      <c r="FN133" s="1735">
        <f t="shared" si="446"/>
        <v>-26</v>
      </c>
      <c r="FO133" s="1736">
        <f t="shared" si="563"/>
        <v>1.6190476190476191</v>
      </c>
      <c r="FP133" s="1702">
        <f t="shared" si="448"/>
        <v>206</v>
      </c>
      <c r="FQ133" s="1735">
        <f t="shared" si="370"/>
        <v>294</v>
      </c>
      <c r="FR133" s="1736">
        <f t="shared" si="564"/>
        <v>0.41199999999999998</v>
      </c>
      <c r="FS133" s="6746">
        <v>500</v>
      </c>
      <c r="FT133" s="6747"/>
      <c r="FU133" s="2501">
        <v>41</v>
      </c>
      <c r="FV133" s="2501">
        <v>132</v>
      </c>
      <c r="FW133" s="2666">
        <f t="shared" ref="FW133:FW171" si="570">FU133-FV133</f>
        <v>-91</v>
      </c>
      <c r="FX133" s="1736">
        <f t="shared" si="565"/>
        <v>3.2195121951219514</v>
      </c>
      <c r="FY133" s="1733">
        <f t="shared" si="451"/>
        <v>338</v>
      </c>
      <c r="FZ133" s="1735">
        <f t="shared" si="452"/>
        <v>162</v>
      </c>
      <c r="GA133" s="1736">
        <f t="shared" si="566"/>
        <v>0.67600000000000005</v>
      </c>
      <c r="GB133" s="3169">
        <f t="shared" si="454"/>
        <v>0.20399999999999996</v>
      </c>
      <c r="GC133" s="2219">
        <v>0</v>
      </c>
      <c r="GD133" s="1895">
        <v>1</v>
      </c>
      <c r="GE133" s="2185" t="s">
        <v>56</v>
      </c>
      <c r="GF133" s="2185" t="s">
        <v>66</v>
      </c>
      <c r="GG133" s="2105" t="s">
        <v>20</v>
      </c>
      <c r="GH133" s="2105" t="s">
        <v>16</v>
      </c>
      <c r="GI133" s="2105" t="s">
        <v>16</v>
      </c>
      <c r="GJ133" s="2105" t="s">
        <v>16</v>
      </c>
      <c r="GK133" s="2105" t="s">
        <v>29</v>
      </c>
      <c r="GL133" s="2183">
        <v>2</v>
      </c>
      <c r="GM133" s="202" t="s">
        <v>777</v>
      </c>
      <c r="GN133" s="201" t="s">
        <v>773</v>
      </c>
      <c r="GO133" s="1721">
        <v>500</v>
      </c>
      <c r="GP133" s="1721">
        <v>126</v>
      </c>
      <c r="GQ133" s="2086">
        <v>114</v>
      </c>
      <c r="GR133" s="2086">
        <v>12</v>
      </c>
      <c r="GS133" s="1895">
        <v>0.90476190476190477</v>
      </c>
      <c r="GT133" s="2086">
        <v>114</v>
      </c>
      <c r="GU133" s="2086">
        <v>386</v>
      </c>
      <c r="GV133" s="1895">
        <v>0.22800000000000001</v>
      </c>
    </row>
    <row r="134" spans="1:204" ht="78" customHeight="1" x14ac:dyDescent="0.25">
      <c r="B134" s="7199"/>
      <c r="C134" s="7154"/>
      <c r="D134" s="7147"/>
      <c r="E134" s="7154"/>
      <c r="F134" s="7222"/>
      <c r="G134" s="7222"/>
      <c r="H134" s="7144"/>
      <c r="I134" s="7144"/>
      <c r="J134" s="5707"/>
      <c r="K134" s="5707"/>
      <c r="L134" s="5707"/>
      <c r="M134" s="5707"/>
      <c r="N134" s="5707"/>
      <c r="O134" s="5707"/>
      <c r="P134" s="5698"/>
      <c r="Q134" s="5698"/>
      <c r="R134" s="7125"/>
      <c r="S134" s="5698"/>
      <c r="T134" s="5698"/>
      <c r="U134" s="7116"/>
      <c r="V134" s="5698"/>
      <c r="W134" s="5695"/>
      <c r="X134" s="7137"/>
      <c r="Y134" s="2183">
        <v>3</v>
      </c>
      <c r="Z134" s="5440" t="s">
        <v>778</v>
      </c>
      <c r="AA134" s="5532" t="s">
        <v>766</v>
      </c>
      <c r="AB134" s="414">
        <v>2000</v>
      </c>
      <c r="AC134" s="157">
        <v>500</v>
      </c>
      <c r="AD134" s="158">
        <f t="shared" si="533"/>
        <v>0.25</v>
      </c>
      <c r="AE134" s="157">
        <v>500</v>
      </c>
      <c r="AF134" s="158">
        <f t="shared" si="534"/>
        <v>0.25</v>
      </c>
      <c r="AG134" s="157">
        <v>500</v>
      </c>
      <c r="AH134" s="158">
        <f t="shared" si="535"/>
        <v>0.25</v>
      </c>
      <c r="AI134" s="157">
        <v>500</v>
      </c>
      <c r="AJ134" s="159">
        <f t="shared" si="536"/>
        <v>0.25</v>
      </c>
      <c r="AK134" s="146">
        <f t="shared" si="551"/>
        <v>1</v>
      </c>
      <c r="AL134" s="3136">
        <v>3</v>
      </c>
      <c r="AM134" s="2343" t="s">
        <v>3696</v>
      </c>
      <c r="AN134" s="2343" t="s">
        <v>3697</v>
      </c>
      <c r="AO134" s="1281" t="s">
        <v>3158</v>
      </c>
      <c r="AP134" s="1281" t="s">
        <v>3156</v>
      </c>
      <c r="AQ134" s="1152">
        <v>100</v>
      </c>
      <c r="AR134" s="1281" t="s">
        <v>766</v>
      </c>
      <c r="AS134" s="1281" t="s">
        <v>1434</v>
      </c>
      <c r="AT134" s="2283"/>
      <c r="AU134" s="1224" t="s">
        <v>1704</v>
      </c>
      <c r="AV134" s="6515">
        <v>2000</v>
      </c>
      <c r="AW134" s="6516"/>
      <c r="AX134" s="4431">
        <f t="shared" si="393"/>
        <v>500</v>
      </c>
      <c r="AY134" s="4431">
        <f t="shared" si="394"/>
        <v>860</v>
      </c>
      <c r="AZ134" s="4411">
        <f t="shared" si="395"/>
        <v>-360</v>
      </c>
      <c r="BA134" s="4680">
        <f t="shared" si="396"/>
        <v>1.72</v>
      </c>
      <c r="BB134" s="4432">
        <f t="shared" si="397"/>
        <v>4064</v>
      </c>
      <c r="BC134" s="4104">
        <f t="shared" si="398"/>
        <v>-2064</v>
      </c>
      <c r="BD134" s="1747">
        <f t="shared" si="399"/>
        <v>2.032</v>
      </c>
      <c r="BE134" s="4430">
        <f t="shared" si="531"/>
        <v>0</v>
      </c>
      <c r="BF134" s="6620">
        <v>2000</v>
      </c>
      <c r="BG134" s="6621"/>
      <c r="BH134" s="3782">
        <f t="shared" si="567"/>
        <v>500</v>
      </c>
      <c r="BI134" s="3782">
        <f t="shared" si="401"/>
        <v>1125</v>
      </c>
      <c r="BJ134" s="4061">
        <f t="shared" si="402"/>
        <v>-625</v>
      </c>
      <c r="BK134" s="4063">
        <f t="shared" si="403"/>
        <v>2.25</v>
      </c>
      <c r="BL134" s="3732">
        <f t="shared" si="404"/>
        <v>3204</v>
      </c>
      <c r="BM134" s="3122">
        <f t="shared" si="405"/>
        <v>-1204</v>
      </c>
      <c r="BN134" s="1747">
        <f t="shared" si="406"/>
        <v>1.6020000000000001</v>
      </c>
      <c r="BO134" s="3850">
        <f t="shared" si="532"/>
        <v>0</v>
      </c>
      <c r="BP134" s="3494"/>
      <c r="BQ134" s="6746">
        <v>2000</v>
      </c>
      <c r="BR134" s="6747"/>
      <c r="BS134" s="2754">
        <f t="shared" si="552"/>
        <v>500</v>
      </c>
      <c r="BT134" s="2576">
        <f t="shared" si="553"/>
        <v>1301</v>
      </c>
      <c r="BU134" s="2987">
        <f t="shared" si="554"/>
        <v>-801</v>
      </c>
      <c r="BV134" s="1747">
        <f t="shared" si="555"/>
        <v>2.6019999999999999</v>
      </c>
      <c r="BW134" s="2589">
        <f t="shared" si="556"/>
        <v>2079</v>
      </c>
      <c r="BX134" s="2991">
        <f t="shared" si="557"/>
        <v>-79</v>
      </c>
      <c r="BY134" s="1747">
        <f t="shared" si="558"/>
        <v>1.0395000000000001</v>
      </c>
      <c r="BZ134" s="3151"/>
      <c r="CA134" s="6746">
        <v>2000</v>
      </c>
      <c r="CB134" s="6747"/>
      <c r="CC134" s="2242">
        <v>500</v>
      </c>
      <c r="CD134" s="2230">
        <v>778</v>
      </c>
      <c r="CE134" s="2359">
        <f t="shared" si="409"/>
        <v>-278</v>
      </c>
      <c r="CF134" s="2233">
        <f t="shared" si="521"/>
        <v>1.556</v>
      </c>
      <c r="CG134" s="2234">
        <f t="shared" si="499"/>
        <v>778</v>
      </c>
      <c r="CH134" s="2387">
        <f t="shared" si="412"/>
        <v>1222</v>
      </c>
      <c r="CI134" s="2233">
        <f t="shared" si="500"/>
        <v>0.38900000000000001</v>
      </c>
      <c r="CJ134" s="7516"/>
      <c r="CK134" s="2486"/>
      <c r="CL134" s="2479"/>
      <c r="CM134" s="2035">
        <v>167</v>
      </c>
      <c r="CN134" s="2023">
        <v>167</v>
      </c>
      <c r="CO134" s="2023">
        <v>167</v>
      </c>
      <c r="CY134" s="6268">
        <v>2000</v>
      </c>
      <c r="CZ134" s="6269"/>
      <c r="DA134" s="4678">
        <v>167</v>
      </c>
      <c r="DB134" s="4678">
        <v>322</v>
      </c>
      <c r="DC134" s="4326">
        <f t="shared" si="501"/>
        <v>155</v>
      </c>
      <c r="DD134" s="4327">
        <f t="shared" si="502"/>
        <v>1.9281437125748504</v>
      </c>
      <c r="DE134" s="4679">
        <f t="shared" si="559"/>
        <v>3526</v>
      </c>
      <c r="DF134" s="4093">
        <f t="shared" si="416"/>
        <v>-1526</v>
      </c>
      <c r="DG134" s="1747">
        <f t="shared" si="503"/>
        <v>1.7629999999999999</v>
      </c>
      <c r="DH134" s="6270">
        <v>2000</v>
      </c>
      <c r="DI134" s="6271"/>
      <c r="DJ134" s="4681">
        <v>167</v>
      </c>
      <c r="DK134" s="4681">
        <v>354</v>
      </c>
      <c r="DL134" s="4682">
        <f t="shared" si="418"/>
        <v>-187</v>
      </c>
      <c r="DM134" s="4683">
        <f t="shared" si="540"/>
        <v>2.1197604790419162</v>
      </c>
      <c r="DN134" s="4428">
        <f t="shared" si="420"/>
        <v>3880</v>
      </c>
      <c r="DO134" s="4093">
        <f t="shared" si="421"/>
        <v>-1880</v>
      </c>
      <c r="DP134" s="1747">
        <f t="shared" si="504"/>
        <v>1.94</v>
      </c>
      <c r="DQ134" s="6272">
        <v>2000</v>
      </c>
      <c r="DR134" s="6273"/>
      <c r="DS134" s="4661">
        <v>166</v>
      </c>
      <c r="DT134" s="4661">
        <v>184</v>
      </c>
      <c r="DU134" s="4687">
        <f t="shared" si="568"/>
        <v>-18</v>
      </c>
      <c r="DV134" s="4688">
        <f t="shared" si="541"/>
        <v>1.1084337349397591</v>
      </c>
      <c r="DW134" s="4419">
        <f t="shared" si="424"/>
        <v>4064</v>
      </c>
      <c r="DX134" s="4093">
        <f t="shared" si="425"/>
        <v>-2064</v>
      </c>
      <c r="DY134" s="1747">
        <f t="shared" si="505"/>
        <v>2.032</v>
      </c>
      <c r="DZ134" s="6268">
        <v>2000</v>
      </c>
      <c r="EA134" s="6269"/>
      <c r="EB134" s="3248">
        <v>167</v>
      </c>
      <c r="EC134" s="3248">
        <v>392</v>
      </c>
      <c r="ED134" s="1782">
        <f t="shared" si="506"/>
        <v>225</v>
      </c>
      <c r="EE134" s="1736">
        <f t="shared" si="507"/>
        <v>2.3473053892215567</v>
      </c>
      <c r="EF134" s="3277">
        <f t="shared" si="429"/>
        <v>2471</v>
      </c>
      <c r="EG134" s="1735">
        <f t="shared" si="430"/>
        <v>-471</v>
      </c>
      <c r="EH134" s="1736">
        <f t="shared" si="508"/>
        <v>1.2355</v>
      </c>
      <c r="EI134" s="6270">
        <v>2000</v>
      </c>
      <c r="EJ134" s="6271"/>
      <c r="EK134" s="3357">
        <v>167</v>
      </c>
      <c r="EL134" s="3357">
        <v>423</v>
      </c>
      <c r="EM134" s="1782">
        <f t="shared" si="432"/>
        <v>-256</v>
      </c>
      <c r="EN134" s="1736">
        <f t="shared" si="542"/>
        <v>2.532934131736527</v>
      </c>
      <c r="EO134" s="3341">
        <f t="shared" si="434"/>
        <v>2894</v>
      </c>
      <c r="EP134" s="1735">
        <f t="shared" si="435"/>
        <v>-894</v>
      </c>
      <c r="EQ134" s="1736">
        <f t="shared" si="509"/>
        <v>1.4470000000000001</v>
      </c>
      <c r="ER134" s="6272">
        <v>2000</v>
      </c>
      <c r="ES134" s="6273"/>
      <c r="ET134" s="3829">
        <v>166</v>
      </c>
      <c r="EU134" s="3829">
        <v>310</v>
      </c>
      <c r="EV134" s="1687">
        <f t="shared" si="569"/>
        <v>-144</v>
      </c>
      <c r="EW134" s="3836">
        <f t="shared" si="543"/>
        <v>1.8674698795180722</v>
      </c>
      <c r="EX134" s="3822">
        <f t="shared" si="438"/>
        <v>3204</v>
      </c>
      <c r="EY134" s="1735">
        <f t="shared" si="439"/>
        <v>-1204</v>
      </c>
      <c r="EZ134" s="1736">
        <f t="shared" si="510"/>
        <v>1.6020000000000001</v>
      </c>
      <c r="FA134" s="6746">
        <v>2000</v>
      </c>
      <c r="FB134" s="6747"/>
      <c r="FC134" s="2501">
        <v>167</v>
      </c>
      <c r="FD134" s="2501">
        <v>391</v>
      </c>
      <c r="FE134" s="1735">
        <f t="shared" si="560"/>
        <v>224</v>
      </c>
      <c r="FF134" s="1736">
        <f t="shared" si="561"/>
        <v>2.341317365269461</v>
      </c>
      <c r="FG134" s="1737">
        <f t="shared" si="443"/>
        <v>1169</v>
      </c>
      <c r="FH134" s="1735">
        <f t="shared" si="444"/>
        <v>831</v>
      </c>
      <c r="FI134" s="1736">
        <f t="shared" si="562"/>
        <v>0.58450000000000002</v>
      </c>
      <c r="FJ134" s="6746">
        <v>2000</v>
      </c>
      <c r="FK134" s="6747"/>
      <c r="FL134" s="2501">
        <v>167</v>
      </c>
      <c r="FM134" s="2501">
        <v>423</v>
      </c>
      <c r="FN134" s="1735">
        <f t="shared" si="446"/>
        <v>-256</v>
      </c>
      <c r="FO134" s="1736">
        <f t="shared" si="563"/>
        <v>2.532934131736527</v>
      </c>
      <c r="FP134" s="1702">
        <f t="shared" si="448"/>
        <v>1592</v>
      </c>
      <c r="FQ134" s="1735">
        <f t="shared" si="370"/>
        <v>408</v>
      </c>
      <c r="FR134" s="1736">
        <f t="shared" si="564"/>
        <v>0.79600000000000004</v>
      </c>
      <c r="FS134" s="6746">
        <v>2000</v>
      </c>
      <c r="FT134" s="6747"/>
      <c r="FU134" s="2501">
        <v>166</v>
      </c>
      <c r="FV134" s="2501">
        <v>487</v>
      </c>
      <c r="FW134" s="2666">
        <f t="shared" si="570"/>
        <v>-321</v>
      </c>
      <c r="FX134" s="1736">
        <f t="shared" si="565"/>
        <v>2.9337349397590362</v>
      </c>
      <c r="FY134" s="1733">
        <f t="shared" si="451"/>
        <v>2079</v>
      </c>
      <c r="FZ134" s="1735">
        <f t="shared" si="452"/>
        <v>-79</v>
      </c>
      <c r="GA134" s="1736">
        <f t="shared" si="566"/>
        <v>1.0395000000000001</v>
      </c>
      <c r="GB134" s="3169">
        <f t="shared" si="454"/>
        <v>0.19599999999999995</v>
      </c>
      <c r="GC134" s="2219">
        <v>0</v>
      </c>
      <c r="GD134" s="1895">
        <v>1</v>
      </c>
      <c r="GE134" s="2185" t="s">
        <v>56</v>
      </c>
      <c r="GF134" s="2185" t="s">
        <v>66</v>
      </c>
      <c r="GG134" s="2105" t="s">
        <v>20</v>
      </c>
      <c r="GH134" s="2105" t="s">
        <v>16</v>
      </c>
      <c r="GI134" s="2105" t="s">
        <v>16</v>
      </c>
      <c r="GJ134" s="2105" t="s">
        <v>16</v>
      </c>
      <c r="GK134" s="2105" t="s">
        <v>29</v>
      </c>
      <c r="GL134" s="2183">
        <v>3</v>
      </c>
      <c r="GM134" s="202" t="s">
        <v>778</v>
      </c>
      <c r="GN134" s="201" t="s">
        <v>766</v>
      </c>
      <c r="GO134" s="1721">
        <v>2000</v>
      </c>
      <c r="GP134" s="1721">
        <v>501</v>
      </c>
      <c r="GQ134" s="2086">
        <v>778</v>
      </c>
      <c r="GR134" s="2086">
        <v>-277</v>
      </c>
      <c r="GS134" s="1895">
        <v>1.5528942115768463</v>
      </c>
      <c r="GT134" s="2086">
        <v>778</v>
      </c>
      <c r="GU134" s="2086">
        <v>1222</v>
      </c>
      <c r="GV134" s="1895">
        <v>0.38900000000000001</v>
      </c>
    </row>
    <row r="135" spans="1:204" ht="82.5" customHeight="1" x14ac:dyDescent="0.25">
      <c r="B135" s="7199"/>
      <c r="C135" s="7154"/>
      <c r="D135" s="7147"/>
      <c r="E135" s="7154"/>
      <c r="F135" s="7222"/>
      <c r="G135" s="7222"/>
      <c r="H135" s="7144"/>
      <c r="I135" s="7144"/>
      <c r="J135" s="5707"/>
      <c r="K135" s="5707"/>
      <c r="L135" s="5707"/>
      <c r="M135" s="5707"/>
      <c r="N135" s="5707"/>
      <c r="O135" s="5707"/>
      <c r="P135" s="5698"/>
      <c r="Q135" s="5698"/>
      <c r="R135" s="7125"/>
      <c r="S135" s="5698"/>
      <c r="T135" s="5698"/>
      <c r="U135" s="7116"/>
      <c r="V135" s="5698"/>
      <c r="W135" s="5695"/>
      <c r="X135" s="7137"/>
      <c r="Y135" s="2183">
        <v>4</v>
      </c>
      <c r="Z135" s="5440" t="s">
        <v>779</v>
      </c>
      <c r="AA135" s="5532" t="s">
        <v>784</v>
      </c>
      <c r="AB135" s="414">
        <v>12</v>
      </c>
      <c r="AC135" s="157">
        <v>3</v>
      </c>
      <c r="AD135" s="158">
        <f t="shared" si="533"/>
        <v>0.25</v>
      </c>
      <c r="AE135" s="157">
        <v>3</v>
      </c>
      <c r="AF135" s="158">
        <f t="shared" si="534"/>
        <v>0.25</v>
      </c>
      <c r="AG135" s="157">
        <v>3</v>
      </c>
      <c r="AH135" s="158">
        <f t="shared" si="535"/>
        <v>0.25</v>
      </c>
      <c r="AI135" s="157">
        <v>3</v>
      </c>
      <c r="AJ135" s="159">
        <f t="shared" si="536"/>
        <v>0.25</v>
      </c>
      <c r="AK135" s="146">
        <f t="shared" si="551"/>
        <v>1</v>
      </c>
      <c r="AL135" s="3136">
        <v>4</v>
      </c>
      <c r="AM135" s="2343" t="s">
        <v>3698</v>
      </c>
      <c r="AN135" s="2343" t="s">
        <v>3699</v>
      </c>
      <c r="AO135" s="1281" t="s">
        <v>3159</v>
      </c>
      <c r="AP135" s="1281" t="s">
        <v>3156</v>
      </c>
      <c r="AQ135" s="1152">
        <v>100</v>
      </c>
      <c r="AR135" s="1281" t="s">
        <v>766</v>
      </c>
      <c r="AS135" s="1281" t="s">
        <v>1434</v>
      </c>
      <c r="AT135" s="2283"/>
      <c r="AU135" s="1224" t="s">
        <v>1704</v>
      </c>
      <c r="AV135" s="6517">
        <v>12</v>
      </c>
      <c r="AW135" s="6518"/>
      <c r="AX135" s="4431">
        <f t="shared" si="393"/>
        <v>3</v>
      </c>
      <c r="AY135" s="4431">
        <f t="shared" si="394"/>
        <v>22</v>
      </c>
      <c r="AZ135" s="4411">
        <f t="shared" si="395"/>
        <v>-19</v>
      </c>
      <c r="BA135" s="4680">
        <f t="shared" si="396"/>
        <v>7.333333333333333</v>
      </c>
      <c r="BB135" s="4432">
        <f t="shared" si="397"/>
        <v>146</v>
      </c>
      <c r="BC135" s="4104">
        <f t="shared" si="398"/>
        <v>-134</v>
      </c>
      <c r="BD135" s="1747">
        <f t="shared" si="399"/>
        <v>12.166666666666666</v>
      </c>
      <c r="BE135" s="4430">
        <f t="shared" si="531"/>
        <v>0</v>
      </c>
      <c r="BF135" s="6636">
        <v>12</v>
      </c>
      <c r="BG135" s="6637"/>
      <c r="BH135" s="3782">
        <f t="shared" si="567"/>
        <v>3</v>
      </c>
      <c r="BI135" s="3782">
        <f t="shared" si="401"/>
        <v>63</v>
      </c>
      <c r="BJ135" s="4061">
        <f t="shared" si="402"/>
        <v>-60</v>
      </c>
      <c r="BK135" s="4063">
        <f t="shared" si="403"/>
        <v>21</v>
      </c>
      <c r="BL135" s="3732">
        <f t="shared" si="404"/>
        <v>124</v>
      </c>
      <c r="BM135" s="3122">
        <f t="shared" si="405"/>
        <v>-112</v>
      </c>
      <c r="BN135" s="1747">
        <f t="shared" si="406"/>
        <v>10.333333333333334</v>
      </c>
      <c r="BO135" s="3850">
        <f t="shared" si="532"/>
        <v>0</v>
      </c>
      <c r="BP135" s="3494"/>
      <c r="BQ135" s="6748">
        <v>12</v>
      </c>
      <c r="BR135" s="6749"/>
      <c r="BS135" s="2576">
        <f t="shared" si="552"/>
        <v>3</v>
      </c>
      <c r="BT135" s="2576">
        <f t="shared" si="553"/>
        <v>60</v>
      </c>
      <c r="BU135" s="2987">
        <f t="shared" si="554"/>
        <v>-57</v>
      </c>
      <c r="BV135" s="1747">
        <f t="shared" si="555"/>
        <v>20</v>
      </c>
      <c r="BW135" s="2589">
        <f t="shared" si="556"/>
        <v>61</v>
      </c>
      <c r="BX135" s="2991">
        <f t="shared" si="557"/>
        <v>-49</v>
      </c>
      <c r="BY135" s="1747">
        <f t="shared" si="558"/>
        <v>5.083333333333333</v>
      </c>
      <c r="BZ135" s="3151"/>
      <c r="CA135" s="6748">
        <v>12</v>
      </c>
      <c r="CB135" s="6749"/>
      <c r="CC135" s="2230">
        <v>3</v>
      </c>
      <c r="CD135" s="2230">
        <v>1</v>
      </c>
      <c r="CE135" s="2359">
        <f t="shared" si="409"/>
        <v>2</v>
      </c>
      <c r="CF135" s="2233">
        <f t="shared" si="521"/>
        <v>0.33333333333333331</v>
      </c>
      <c r="CG135" s="2234">
        <f t="shared" si="499"/>
        <v>1</v>
      </c>
      <c r="CH135" s="2387">
        <f t="shared" si="412"/>
        <v>11</v>
      </c>
      <c r="CI135" s="2233">
        <f t="shared" si="500"/>
        <v>8.3333333333333329E-2</v>
      </c>
      <c r="CJ135" s="7516"/>
      <c r="CK135" s="2486"/>
      <c r="CL135" s="2479"/>
      <c r="CM135" s="2035">
        <v>1</v>
      </c>
      <c r="CN135" s="2023">
        <v>1</v>
      </c>
      <c r="CO135" s="2023">
        <v>1</v>
      </c>
      <c r="CY135" s="6013">
        <v>12</v>
      </c>
      <c r="CZ135" s="6014"/>
      <c r="DA135" s="4678">
        <v>1</v>
      </c>
      <c r="DB135" s="4678">
        <v>0</v>
      </c>
      <c r="DC135" s="4326">
        <f t="shared" si="501"/>
        <v>-1</v>
      </c>
      <c r="DD135" s="4327">
        <f t="shared" si="502"/>
        <v>0</v>
      </c>
      <c r="DE135" s="4679">
        <f t="shared" si="559"/>
        <v>124</v>
      </c>
      <c r="DF135" s="4093">
        <f t="shared" si="416"/>
        <v>-112</v>
      </c>
      <c r="DG135" s="1747">
        <f t="shared" si="503"/>
        <v>10.333333333333334</v>
      </c>
      <c r="DH135" s="6286">
        <v>12</v>
      </c>
      <c r="DI135" s="6287"/>
      <c r="DJ135" s="4681">
        <v>1</v>
      </c>
      <c r="DK135" s="4681">
        <v>21</v>
      </c>
      <c r="DL135" s="4682">
        <f t="shared" si="418"/>
        <v>-20</v>
      </c>
      <c r="DM135" s="4683">
        <f t="shared" si="540"/>
        <v>21</v>
      </c>
      <c r="DN135" s="4428">
        <f t="shared" si="420"/>
        <v>145</v>
      </c>
      <c r="DO135" s="4093">
        <f t="shared" si="421"/>
        <v>-133</v>
      </c>
      <c r="DP135" s="1747">
        <f t="shared" si="504"/>
        <v>12.083333333333334</v>
      </c>
      <c r="DQ135" s="6288">
        <v>12</v>
      </c>
      <c r="DR135" s="6289"/>
      <c r="DS135" s="4661">
        <v>1</v>
      </c>
      <c r="DT135" s="4661">
        <v>1</v>
      </c>
      <c r="DU135" s="4687">
        <f t="shared" si="568"/>
        <v>0</v>
      </c>
      <c r="DV135" s="4688">
        <f t="shared" si="541"/>
        <v>1</v>
      </c>
      <c r="DW135" s="4419">
        <f t="shared" si="424"/>
        <v>146</v>
      </c>
      <c r="DX135" s="4093">
        <f t="shared" si="425"/>
        <v>-134</v>
      </c>
      <c r="DY135" s="1747">
        <f t="shared" si="505"/>
        <v>12.166666666666666</v>
      </c>
      <c r="DZ135" s="6013">
        <v>12</v>
      </c>
      <c r="EA135" s="6014"/>
      <c r="EB135" s="3248">
        <v>1</v>
      </c>
      <c r="EC135" s="3248">
        <v>39</v>
      </c>
      <c r="ED135" s="1782">
        <f t="shared" si="506"/>
        <v>38</v>
      </c>
      <c r="EE135" s="1736">
        <f t="shared" si="507"/>
        <v>39</v>
      </c>
      <c r="EF135" s="3277">
        <f t="shared" si="429"/>
        <v>100</v>
      </c>
      <c r="EG135" s="1735">
        <f t="shared" si="430"/>
        <v>-88</v>
      </c>
      <c r="EH135" s="1736">
        <f t="shared" si="508"/>
        <v>8.3333333333333339</v>
      </c>
      <c r="EI135" s="6286">
        <v>12</v>
      </c>
      <c r="EJ135" s="6287"/>
      <c r="EK135" s="3357">
        <v>1</v>
      </c>
      <c r="EL135" s="3357">
        <v>18</v>
      </c>
      <c r="EM135" s="1782">
        <f t="shared" si="432"/>
        <v>-17</v>
      </c>
      <c r="EN135" s="1736">
        <f t="shared" si="542"/>
        <v>18</v>
      </c>
      <c r="EO135" s="3341">
        <f t="shared" si="434"/>
        <v>118</v>
      </c>
      <c r="EP135" s="1735">
        <f t="shared" si="435"/>
        <v>-106</v>
      </c>
      <c r="EQ135" s="1736">
        <f t="shared" si="509"/>
        <v>9.8333333333333339</v>
      </c>
      <c r="ER135" s="6288">
        <v>12</v>
      </c>
      <c r="ES135" s="6289"/>
      <c r="ET135" s="3829">
        <v>1</v>
      </c>
      <c r="EU135" s="3829">
        <v>6</v>
      </c>
      <c r="EV135" s="1687">
        <f t="shared" si="569"/>
        <v>-5</v>
      </c>
      <c r="EW135" s="3836">
        <f t="shared" si="543"/>
        <v>6</v>
      </c>
      <c r="EX135" s="3822">
        <f t="shared" si="438"/>
        <v>124</v>
      </c>
      <c r="EY135" s="1735">
        <f t="shared" si="439"/>
        <v>-112</v>
      </c>
      <c r="EZ135" s="1736">
        <f t="shared" si="510"/>
        <v>10.333333333333334</v>
      </c>
      <c r="FA135" s="6748">
        <v>12</v>
      </c>
      <c r="FB135" s="6749"/>
      <c r="FC135" s="2501">
        <v>1</v>
      </c>
      <c r="FD135" s="2501">
        <v>1</v>
      </c>
      <c r="FE135" s="1735">
        <f t="shared" si="560"/>
        <v>0</v>
      </c>
      <c r="FF135" s="1736">
        <f t="shared" si="561"/>
        <v>1</v>
      </c>
      <c r="FG135" s="1737">
        <f t="shared" si="443"/>
        <v>2</v>
      </c>
      <c r="FH135" s="1735">
        <f t="shared" si="444"/>
        <v>10</v>
      </c>
      <c r="FI135" s="1736">
        <f t="shared" si="562"/>
        <v>0.16666666666666666</v>
      </c>
      <c r="FJ135" s="6748">
        <v>12</v>
      </c>
      <c r="FK135" s="6749"/>
      <c r="FL135" s="2501">
        <v>1</v>
      </c>
      <c r="FM135" s="2501">
        <v>25</v>
      </c>
      <c r="FN135" s="1735">
        <f t="shared" si="446"/>
        <v>-24</v>
      </c>
      <c r="FO135" s="1736">
        <f t="shared" si="563"/>
        <v>25</v>
      </c>
      <c r="FP135" s="1702">
        <f t="shared" si="448"/>
        <v>27</v>
      </c>
      <c r="FQ135" s="1735">
        <f t="shared" si="370"/>
        <v>-15</v>
      </c>
      <c r="FR135" s="1736">
        <f t="shared" si="564"/>
        <v>2.25</v>
      </c>
      <c r="FS135" s="6748">
        <v>12</v>
      </c>
      <c r="FT135" s="6749"/>
      <c r="FU135" s="2501">
        <v>1</v>
      </c>
      <c r="FV135" s="2501">
        <v>34</v>
      </c>
      <c r="FW135" s="2666">
        <f t="shared" si="570"/>
        <v>-33</v>
      </c>
      <c r="FX135" s="1736">
        <f t="shared" si="565"/>
        <v>34</v>
      </c>
      <c r="FY135" s="1733">
        <f t="shared" si="451"/>
        <v>61</v>
      </c>
      <c r="FZ135" s="1735">
        <f t="shared" si="452"/>
        <v>-49</v>
      </c>
      <c r="GA135" s="1736">
        <f t="shared" si="566"/>
        <v>5.083333333333333</v>
      </c>
      <c r="GB135" s="3169">
        <f t="shared" si="454"/>
        <v>3.2500000000000009</v>
      </c>
      <c r="GC135" s="2219">
        <v>0</v>
      </c>
      <c r="GD135" s="1895">
        <v>1</v>
      </c>
      <c r="GE135" s="2185" t="s">
        <v>56</v>
      </c>
      <c r="GF135" s="2185" t="s">
        <v>66</v>
      </c>
      <c r="GG135" s="2105" t="s">
        <v>20</v>
      </c>
      <c r="GH135" s="2105" t="s">
        <v>16</v>
      </c>
      <c r="GI135" s="2105" t="s">
        <v>16</v>
      </c>
      <c r="GJ135" s="2105" t="s">
        <v>16</v>
      </c>
      <c r="GK135" s="2105" t="s">
        <v>29</v>
      </c>
      <c r="GL135" s="2183">
        <v>4</v>
      </c>
      <c r="GM135" s="202" t="s">
        <v>779</v>
      </c>
      <c r="GN135" s="201" t="s">
        <v>784</v>
      </c>
      <c r="GO135" s="1721">
        <v>12</v>
      </c>
      <c r="GP135" s="1721">
        <v>3</v>
      </c>
      <c r="GQ135" s="2086">
        <v>1</v>
      </c>
      <c r="GR135" s="2086">
        <v>2</v>
      </c>
      <c r="GS135" s="1895">
        <v>0.33333333333333331</v>
      </c>
      <c r="GT135" s="2086">
        <v>1</v>
      </c>
      <c r="GU135" s="2086">
        <v>11</v>
      </c>
      <c r="GV135" s="1895">
        <v>8.3333333333333329E-2</v>
      </c>
    </row>
    <row r="136" spans="1:204" ht="78" customHeight="1" x14ac:dyDescent="0.25">
      <c r="B136" s="7199"/>
      <c r="C136" s="7154"/>
      <c r="D136" s="7147"/>
      <c r="E136" s="7154"/>
      <c r="F136" s="7222"/>
      <c r="G136" s="7222"/>
      <c r="H136" s="7144"/>
      <c r="I136" s="7144"/>
      <c r="J136" s="5707"/>
      <c r="K136" s="5707"/>
      <c r="L136" s="5707"/>
      <c r="M136" s="5707"/>
      <c r="N136" s="5707"/>
      <c r="O136" s="5707"/>
      <c r="P136" s="5698"/>
      <c r="Q136" s="5698"/>
      <c r="R136" s="7125"/>
      <c r="S136" s="5698"/>
      <c r="T136" s="5698"/>
      <c r="U136" s="7116"/>
      <c r="V136" s="5698"/>
      <c r="W136" s="5695"/>
      <c r="X136" s="7137"/>
      <c r="Y136" s="2183">
        <v>5</v>
      </c>
      <c r="Z136" s="5441" t="s">
        <v>780</v>
      </c>
      <c r="AA136" s="5532" t="s">
        <v>785</v>
      </c>
      <c r="AB136" s="414">
        <v>60</v>
      </c>
      <c r="AC136" s="157">
        <v>15</v>
      </c>
      <c r="AD136" s="158">
        <f t="shared" si="533"/>
        <v>0.25</v>
      </c>
      <c r="AE136" s="157">
        <v>15</v>
      </c>
      <c r="AF136" s="158">
        <f t="shared" si="534"/>
        <v>0.25</v>
      </c>
      <c r="AG136" s="157">
        <v>15</v>
      </c>
      <c r="AH136" s="158">
        <f t="shared" si="535"/>
        <v>0.25</v>
      </c>
      <c r="AI136" s="157">
        <v>15</v>
      </c>
      <c r="AJ136" s="159">
        <f t="shared" si="536"/>
        <v>0.25</v>
      </c>
      <c r="AK136" s="146">
        <f t="shared" si="551"/>
        <v>1</v>
      </c>
      <c r="AL136" s="3136">
        <v>5</v>
      </c>
      <c r="AM136" s="2343" t="s">
        <v>3700</v>
      </c>
      <c r="AN136" s="2344" t="s">
        <v>3701</v>
      </c>
      <c r="AO136" s="1281" t="s">
        <v>3160</v>
      </c>
      <c r="AP136" s="1281" t="s">
        <v>3161</v>
      </c>
      <c r="AQ136" s="1152">
        <v>100</v>
      </c>
      <c r="AR136" s="1281" t="s">
        <v>785</v>
      </c>
      <c r="AS136" s="1219" t="s">
        <v>1579</v>
      </c>
      <c r="AT136" s="2283"/>
      <c r="AU136" s="1224" t="s">
        <v>1704</v>
      </c>
      <c r="AV136" s="6515">
        <v>60</v>
      </c>
      <c r="AW136" s="6516"/>
      <c r="AX136" s="4431">
        <f t="shared" si="393"/>
        <v>15</v>
      </c>
      <c r="AY136" s="4431">
        <f t="shared" si="394"/>
        <v>12</v>
      </c>
      <c r="AZ136" s="4411">
        <f t="shared" si="395"/>
        <v>3</v>
      </c>
      <c r="BA136" s="4680">
        <f t="shared" si="396"/>
        <v>0.8</v>
      </c>
      <c r="BB136" s="4432">
        <f t="shared" si="397"/>
        <v>88</v>
      </c>
      <c r="BC136" s="4104">
        <f t="shared" si="398"/>
        <v>-28</v>
      </c>
      <c r="BD136" s="1747">
        <f t="shared" si="399"/>
        <v>1.4666666666666666</v>
      </c>
      <c r="BE136" s="4430">
        <f t="shared" si="531"/>
        <v>0</v>
      </c>
      <c r="BF136" s="6620">
        <v>60</v>
      </c>
      <c r="BG136" s="6621"/>
      <c r="BH136" s="3782">
        <f t="shared" si="567"/>
        <v>15</v>
      </c>
      <c r="BI136" s="3782">
        <f t="shared" si="401"/>
        <v>30</v>
      </c>
      <c r="BJ136" s="4061">
        <f t="shared" si="402"/>
        <v>-15</v>
      </c>
      <c r="BK136" s="4063">
        <f t="shared" si="403"/>
        <v>2</v>
      </c>
      <c r="BL136" s="3732">
        <f t="shared" si="404"/>
        <v>76</v>
      </c>
      <c r="BM136" s="3122">
        <f t="shared" si="405"/>
        <v>-16</v>
      </c>
      <c r="BN136" s="1747">
        <f t="shared" si="406"/>
        <v>1.2666666666666666</v>
      </c>
      <c r="BO136" s="3850">
        <f t="shared" si="532"/>
        <v>0</v>
      </c>
      <c r="BP136" s="3494"/>
      <c r="BQ136" s="6746">
        <v>60</v>
      </c>
      <c r="BR136" s="6747"/>
      <c r="BS136" s="2576">
        <f t="shared" si="552"/>
        <v>15</v>
      </c>
      <c r="BT136" s="2576">
        <f t="shared" si="553"/>
        <v>35</v>
      </c>
      <c r="BU136" s="2987">
        <f t="shared" si="554"/>
        <v>-20</v>
      </c>
      <c r="BV136" s="1747">
        <f t="shared" si="555"/>
        <v>2.3333333333333335</v>
      </c>
      <c r="BW136" s="2589">
        <f t="shared" si="556"/>
        <v>46</v>
      </c>
      <c r="BX136" s="2991">
        <f t="shared" si="557"/>
        <v>14</v>
      </c>
      <c r="BY136" s="1747">
        <f t="shared" si="558"/>
        <v>0.76666666666666672</v>
      </c>
      <c r="BZ136" s="3151"/>
      <c r="CA136" s="6746">
        <v>60</v>
      </c>
      <c r="CB136" s="6747"/>
      <c r="CC136" s="2230">
        <v>15</v>
      </c>
      <c r="CD136" s="2230">
        <v>11</v>
      </c>
      <c r="CE136" s="2359">
        <f t="shared" si="409"/>
        <v>4</v>
      </c>
      <c r="CF136" s="2233">
        <f t="shared" si="521"/>
        <v>0.73333333333333328</v>
      </c>
      <c r="CG136" s="2234">
        <f t="shared" si="499"/>
        <v>11</v>
      </c>
      <c r="CH136" s="2387">
        <f t="shared" si="412"/>
        <v>49</v>
      </c>
      <c r="CI136" s="2233">
        <f t="shared" si="500"/>
        <v>0.18333333333333332</v>
      </c>
      <c r="CJ136" s="7516"/>
      <c r="CK136" s="2487"/>
      <c r="CL136" s="2479"/>
      <c r="CM136" s="2035">
        <v>5</v>
      </c>
      <c r="CN136" s="2023">
        <v>5</v>
      </c>
      <c r="CO136" s="2023">
        <v>5</v>
      </c>
      <c r="CY136" s="6268">
        <v>60</v>
      </c>
      <c r="CZ136" s="6269"/>
      <c r="DA136" s="4678">
        <v>5</v>
      </c>
      <c r="DB136" s="4678">
        <v>9</v>
      </c>
      <c r="DC136" s="4326">
        <f t="shared" si="501"/>
        <v>4</v>
      </c>
      <c r="DD136" s="4327">
        <f t="shared" si="502"/>
        <v>1.8</v>
      </c>
      <c r="DE136" s="4679">
        <f t="shared" si="559"/>
        <v>85</v>
      </c>
      <c r="DF136" s="4093">
        <f t="shared" si="416"/>
        <v>-25</v>
      </c>
      <c r="DG136" s="1747">
        <f t="shared" si="503"/>
        <v>1.4166666666666667</v>
      </c>
      <c r="DH136" s="6270">
        <v>60</v>
      </c>
      <c r="DI136" s="6271"/>
      <c r="DJ136" s="4681">
        <v>5</v>
      </c>
      <c r="DK136" s="4681">
        <v>2</v>
      </c>
      <c r="DL136" s="4682">
        <f t="shared" si="418"/>
        <v>3</v>
      </c>
      <c r="DM136" s="4683">
        <f t="shared" si="540"/>
        <v>0.4</v>
      </c>
      <c r="DN136" s="4428">
        <f t="shared" si="420"/>
        <v>87</v>
      </c>
      <c r="DO136" s="4093">
        <f t="shared" si="421"/>
        <v>-27</v>
      </c>
      <c r="DP136" s="1747">
        <f t="shared" si="504"/>
        <v>1.45</v>
      </c>
      <c r="DQ136" s="6272">
        <v>60</v>
      </c>
      <c r="DR136" s="6273"/>
      <c r="DS136" s="4661">
        <v>5</v>
      </c>
      <c r="DT136" s="4661">
        <v>1</v>
      </c>
      <c r="DU136" s="4687">
        <f t="shared" si="568"/>
        <v>4</v>
      </c>
      <c r="DV136" s="4688">
        <f t="shared" si="541"/>
        <v>0.2</v>
      </c>
      <c r="DW136" s="4686">
        <f t="shared" si="424"/>
        <v>88</v>
      </c>
      <c r="DX136" s="4093">
        <f t="shared" si="425"/>
        <v>-28</v>
      </c>
      <c r="DY136" s="1747">
        <f t="shared" si="505"/>
        <v>1.4666666666666666</v>
      </c>
      <c r="DZ136" s="6268">
        <v>60</v>
      </c>
      <c r="EA136" s="6269"/>
      <c r="EB136" s="3248">
        <v>5</v>
      </c>
      <c r="EC136" s="3248">
        <v>12</v>
      </c>
      <c r="ED136" s="1782">
        <f t="shared" si="506"/>
        <v>7</v>
      </c>
      <c r="EE136" s="1736">
        <f t="shared" si="507"/>
        <v>2.4</v>
      </c>
      <c r="EF136" s="3277">
        <f t="shared" si="429"/>
        <v>58</v>
      </c>
      <c r="EG136" s="1735">
        <f t="shared" si="430"/>
        <v>2</v>
      </c>
      <c r="EH136" s="1736">
        <f t="shared" si="508"/>
        <v>0.96666666666666667</v>
      </c>
      <c r="EI136" s="6270">
        <v>60</v>
      </c>
      <c r="EJ136" s="6271"/>
      <c r="EK136" s="3357">
        <v>5</v>
      </c>
      <c r="EL136" s="3357">
        <v>12</v>
      </c>
      <c r="EM136" s="1782">
        <f t="shared" si="432"/>
        <v>-7</v>
      </c>
      <c r="EN136" s="1736">
        <f t="shared" si="542"/>
        <v>2.4</v>
      </c>
      <c r="EO136" s="3341">
        <f t="shared" si="434"/>
        <v>70</v>
      </c>
      <c r="EP136" s="1735">
        <f t="shared" si="435"/>
        <v>-10</v>
      </c>
      <c r="EQ136" s="1736">
        <f t="shared" si="509"/>
        <v>1.1666666666666667</v>
      </c>
      <c r="ER136" s="6272">
        <v>60</v>
      </c>
      <c r="ES136" s="6273"/>
      <c r="ET136" s="3829">
        <v>5</v>
      </c>
      <c r="EU136" s="3829">
        <v>6</v>
      </c>
      <c r="EV136" s="1687">
        <f t="shared" si="569"/>
        <v>-1</v>
      </c>
      <c r="EW136" s="3836">
        <f t="shared" si="543"/>
        <v>1.2</v>
      </c>
      <c r="EX136" s="3822">
        <f t="shared" si="438"/>
        <v>76</v>
      </c>
      <c r="EY136" s="1735">
        <f t="shared" si="439"/>
        <v>-16</v>
      </c>
      <c r="EZ136" s="1736">
        <f t="shared" si="510"/>
        <v>1.2666666666666666</v>
      </c>
      <c r="FA136" s="6746">
        <v>60</v>
      </c>
      <c r="FB136" s="6747"/>
      <c r="FC136" s="2501">
        <v>5</v>
      </c>
      <c r="FD136" s="2501">
        <v>10</v>
      </c>
      <c r="FE136" s="1735">
        <f t="shared" si="560"/>
        <v>5</v>
      </c>
      <c r="FF136" s="1736">
        <f t="shared" si="561"/>
        <v>2</v>
      </c>
      <c r="FG136" s="1737">
        <f t="shared" si="443"/>
        <v>21</v>
      </c>
      <c r="FH136" s="1735">
        <f t="shared" si="444"/>
        <v>39</v>
      </c>
      <c r="FI136" s="1736">
        <f t="shared" si="562"/>
        <v>0.35</v>
      </c>
      <c r="FJ136" s="6746">
        <v>60</v>
      </c>
      <c r="FK136" s="6747"/>
      <c r="FL136" s="2501">
        <v>5</v>
      </c>
      <c r="FM136" s="2501">
        <v>9</v>
      </c>
      <c r="FN136" s="1735">
        <f t="shared" si="446"/>
        <v>-4</v>
      </c>
      <c r="FO136" s="1736">
        <f t="shared" si="563"/>
        <v>1.8</v>
      </c>
      <c r="FP136" s="1702">
        <f t="shared" si="448"/>
        <v>30</v>
      </c>
      <c r="FQ136" s="1735">
        <f t="shared" si="370"/>
        <v>30</v>
      </c>
      <c r="FR136" s="1736">
        <f t="shared" si="564"/>
        <v>0.5</v>
      </c>
      <c r="FS136" s="6746">
        <v>60</v>
      </c>
      <c r="FT136" s="6747"/>
      <c r="FU136" s="2501">
        <v>5</v>
      </c>
      <c r="FV136" s="2501">
        <v>16</v>
      </c>
      <c r="FW136" s="2666">
        <f t="shared" si="570"/>
        <v>-11</v>
      </c>
      <c r="FX136" s="1736">
        <f t="shared" si="565"/>
        <v>3.2</v>
      </c>
      <c r="FY136" s="1733">
        <f t="shared" si="451"/>
        <v>46</v>
      </c>
      <c r="FZ136" s="1735">
        <f t="shared" si="452"/>
        <v>14</v>
      </c>
      <c r="GA136" s="1736">
        <f t="shared" si="566"/>
        <v>0.76666666666666672</v>
      </c>
      <c r="GB136" s="3169">
        <f t="shared" si="454"/>
        <v>0.19999999999999996</v>
      </c>
      <c r="GC136" s="2219">
        <v>0</v>
      </c>
      <c r="GD136" s="1895">
        <v>1</v>
      </c>
      <c r="GE136" s="2185" t="s">
        <v>56</v>
      </c>
      <c r="GF136" s="2185" t="s">
        <v>66</v>
      </c>
      <c r="GG136" s="2105" t="s">
        <v>20</v>
      </c>
      <c r="GH136" s="2105" t="s">
        <v>16</v>
      </c>
      <c r="GI136" s="2105" t="s">
        <v>16</v>
      </c>
      <c r="GJ136" s="2105" t="s">
        <v>16</v>
      </c>
      <c r="GK136" s="2105" t="s">
        <v>29</v>
      </c>
      <c r="GL136" s="2183">
        <v>5</v>
      </c>
      <c r="GM136" s="206" t="s">
        <v>780</v>
      </c>
      <c r="GN136" s="201" t="s">
        <v>785</v>
      </c>
      <c r="GO136" s="1721">
        <v>60</v>
      </c>
      <c r="GP136" s="1721">
        <v>15</v>
      </c>
      <c r="GQ136" s="2086">
        <v>4</v>
      </c>
      <c r="GR136" s="2086">
        <v>11</v>
      </c>
      <c r="GS136" s="1895">
        <v>0.26666666666666666</v>
      </c>
      <c r="GT136" s="2086">
        <v>4</v>
      </c>
      <c r="GU136" s="2086">
        <v>56</v>
      </c>
      <c r="GV136" s="1895">
        <v>6.6666666666666666E-2</v>
      </c>
    </row>
    <row r="137" spans="1:204" ht="45.75" customHeight="1" x14ac:dyDescent="0.25">
      <c r="B137" s="7199"/>
      <c r="C137" s="7154"/>
      <c r="D137" s="7147"/>
      <c r="E137" s="7154"/>
      <c r="F137" s="7222"/>
      <c r="G137" s="7222"/>
      <c r="H137" s="7144"/>
      <c r="I137" s="7144"/>
      <c r="J137" s="5707"/>
      <c r="K137" s="5707"/>
      <c r="L137" s="5707"/>
      <c r="M137" s="5707"/>
      <c r="N137" s="5707"/>
      <c r="O137" s="5707"/>
      <c r="P137" s="5698"/>
      <c r="Q137" s="5698"/>
      <c r="R137" s="7125"/>
      <c r="S137" s="5698"/>
      <c r="T137" s="5698"/>
      <c r="U137" s="7116"/>
      <c r="V137" s="5698"/>
      <c r="W137" s="5695"/>
      <c r="X137" s="7137"/>
      <c r="Y137" s="2183">
        <v>6</v>
      </c>
      <c r="Z137" s="5442" t="s">
        <v>781</v>
      </c>
      <c r="AA137" s="5532" t="s">
        <v>785</v>
      </c>
      <c r="AB137" s="414">
        <v>40</v>
      </c>
      <c r="AC137" s="157">
        <v>10</v>
      </c>
      <c r="AD137" s="158">
        <f t="shared" si="533"/>
        <v>0.25</v>
      </c>
      <c r="AE137" s="157">
        <v>10</v>
      </c>
      <c r="AF137" s="158">
        <f t="shared" si="534"/>
        <v>0.25</v>
      </c>
      <c r="AG137" s="157">
        <v>10</v>
      </c>
      <c r="AH137" s="158">
        <f t="shared" si="535"/>
        <v>0.25</v>
      </c>
      <c r="AI137" s="157">
        <v>10</v>
      </c>
      <c r="AJ137" s="159">
        <f t="shared" si="536"/>
        <v>0.25</v>
      </c>
      <c r="AK137" s="146">
        <f t="shared" si="551"/>
        <v>1</v>
      </c>
      <c r="AL137" s="2283">
        <v>6</v>
      </c>
      <c r="AM137" s="2345" t="s">
        <v>3702</v>
      </c>
      <c r="AN137" s="2346" t="s">
        <v>3703</v>
      </c>
      <c r="AO137" s="1281" t="s">
        <v>3162</v>
      </c>
      <c r="AP137" s="1281" t="s">
        <v>3156</v>
      </c>
      <c r="AQ137" s="1152">
        <v>100</v>
      </c>
      <c r="AR137" s="1281" t="s">
        <v>785</v>
      </c>
      <c r="AS137" s="1219" t="s">
        <v>1579</v>
      </c>
      <c r="AT137" s="2283"/>
      <c r="AU137" s="1224" t="s">
        <v>1704</v>
      </c>
      <c r="AV137" s="6515">
        <v>40</v>
      </c>
      <c r="AW137" s="6516"/>
      <c r="AX137" s="4431">
        <f t="shared" si="393"/>
        <v>10</v>
      </c>
      <c r="AY137" s="4431">
        <f t="shared" si="394"/>
        <v>8</v>
      </c>
      <c r="AZ137" s="4411">
        <f t="shared" si="395"/>
        <v>2</v>
      </c>
      <c r="BA137" s="4680">
        <f t="shared" si="396"/>
        <v>0.8</v>
      </c>
      <c r="BB137" s="4432">
        <f t="shared" si="397"/>
        <v>45</v>
      </c>
      <c r="BC137" s="4104">
        <f t="shared" si="398"/>
        <v>-5</v>
      </c>
      <c r="BD137" s="1747">
        <f t="shared" si="399"/>
        <v>1.125</v>
      </c>
      <c r="BE137" s="4430">
        <f t="shared" si="531"/>
        <v>0</v>
      </c>
      <c r="BF137" s="6620">
        <v>40</v>
      </c>
      <c r="BG137" s="6621"/>
      <c r="BH137" s="3782">
        <f t="shared" si="567"/>
        <v>10</v>
      </c>
      <c r="BI137" s="3782">
        <f t="shared" si="401"/>
        <v>11</v>
      </c>
      <c r="BJ137" s="4061">
        <f t="shared" si="402"/>
        <v>-1</v>
      </c>
      <c r="BK137" s="4063">
        <f t="shared" si="403"/>
        <v>1.1000000000000001</v>
      </c>
      <c r="BL137" s="3732">
        <f t="shared" si="404"/>
        <v>37</v>
      </c>
      <c r="BM137" s="3122">
        <f t="shared" si="405"/>
        <v>3</v>
      </c>
      <c r="BN137" s="1747">
        <f t="shared" si="406"/>
        <v>0.92500000000000004</v>
      </c>
      <c r="BO137" s="3850">
        <f t="shared" si="532"/>
        <v>0</v>
      </c>
      <c r="BP137" s="3494"/>
      <c r="BQ137" s="6746">
        <v>40</v>
      </c>
      <c r="BR137" s="6747"/>
      <c r="BS137" s="2576">
        <f t="shared" si="552"/>
        <v>10</v>
      </c>
      <c r="BT137" s="2576">
        <f t="shared" si="553"/>
        <v>13</v>
      </c>
      <c r="BU137" s="2987">
        <f t="shared" si="554"/>
        <v>-3</v>
      </c>
      <c r="BV137" s="1747">
        <f t="shared" si="555"/>
        <v>1.3</v>
      </c>
      <c r="BW137" s="2589">
        <f t="shared" si="556"/>
        <v>26</v>
      </c>
      <c r="BX137" s="2991">
        <f t="shared" si="557"/>
        <v>14</v>
      </c>
      <c r="BY137" s="1747">
        <f t="shared" si="558"/>
        <v>0.65</v>
      </c>
      <c r="BZ137" s="3151"/>
      <c r="CA137" s="6746">
        <v>40</v>
      </c>
      <c r="CB137" s="6747"/>
      <c r="CC137" s="2230">
        <v>12</v>
      </c>
      <c r="CD137" s="2230">
        <v>13</v>
      </c>
      <c r="CE137" s="2359">
        <f t="shared" si="409"/>
        <v>-1</v>
      </c>
      <c r="CF137" s="2233">
        <f t="shared" si="521"/>
        <v>1.0833333333333333</v>
      </c>
      <c r="CG137" s="2234">
        <f t="shared" si="499"/>
        <v>13</v>
      </c>
      <c r="CH137" s="2387">
        <f t="shared" si="412"/>
        <v>27</v>
      </c>
      <c r="CI137" s="2233">
        <f t="shared" si="500"/>
        <v>0.32500000000000001</v>
      </c>
      <c r="CJ137" s="7516"/>
      <c r="CK137" s="2479"/>
      <c r="CL137" s="2479"/>
      <c r="CM137" s="2035">
        <v>3</v>
      </c>
      <c r="CN137" s="2023">
        <v>3</v>
      </c>
      <c r="CO137" s="2023">
        <v>3</v>
      </c>
      <c r="CY137" s="6268">
        <v>40</v>
      </c>
      <c r="CZ137" s="6269"/>
      <c r="DA137" s="4678">
        <v>4</v>
      </c>
      <c r="DB137" s="4678">
        <v>4</v>
      </c>
      <c r="DC137" s="4326">
        <f t="shared" si="501"/>
        <v>0</v>
      </c>
      <c r="DD137" s="4327">
        <f t="shared" si="502"/>
        <v>1</v>
      </c>
      <c r="DE137" s="4679">
        <f t="shared" si="559"/>
        <v>41</v>
      </c>
      <c r="DF137" s="4093">
        <f t="shared" si="416"/>
        <v>-1</v>
      </c>
      <c r="DG137" s="1747">
        <f t="shared" si="503"/>
        <v>1.0249999999999999</v>
      </c>
      <c r="DH137" s="6270">
        <v>40</v>
      </c>
      <c r="DI137" s="6271"/>
      <c r="DJ137" s="4681">
        <v>4</v>
      </c>
      <c r="DK137" s="4681">
        <v>3</v>
      </c>
      <c r="DL137" s="4682">
        <f t="shared" si="418"/>
        <v>1</v>
      </c>
      <c r="DM137" s="4683">
        <f t="shared" si="540"/>
        <v>0.75</v>
      </c>
      <c r="DN137" s="4428">
        <f t="shared" si="420"/>
        <v>44</v>
      </c>
      <c r="DO137" s="4093">
        <f t="shared" si="421"/>
        <v>-4</v>
      </c>
      <c r="DP137" s="1747">
        <f t="shared" si="504"/>
        <v>1.1000000000000001</v>
      </c>
      <c r="DQ137" s="6272">
        <v>40</v>
      </c>
      <c r="DR137" s="6273"/>
      <c r="DS137" s="4661">
        <v>2</v>
      </c>
      <c r="DT137" s="4661">
        <v>1</v>
      </c>
      <c r="DU137" s="4687">
        <f t="shared" si="568"/>
        <v>1</v>
      </c>
      <c r="DV137" s="4688">
        <f t="shared" si="541"/>
        <v>0.5</v>
      </c>
      <c r="DW137" s="4686">
        <f t="shared" si="424"/>
        <v>45</v>
      </c>
      <c r="DX137" s="4093">
        <f t="shared" si="425"/>
        <v>-5</v>
      </c>
      <c r="DY137" s="1747">
        <f t="shared" si="505"/>
        <v>1.125</v>
      </c>
      <c r="DZ137" s="6268">
        <v>40</v>
      </c>
      <c r="EA137" s="6269"/>
      <c r="EB137" s="3248">
        <v>4</v>
      </c>
      <c r="EC137" s="3248">
        <v>5</v>
      </c>
      <c r="ED137" s="1782">
        <f t="shared" si="506"/>
        <v>1</v>
      </c>
      <c r="EE137" s="1736">
        <f t="shared" si="507"/>
        <v>1.25</v>
      </c>
      <c r="EF137" s="3277">
        <f t="shared" si="429"/>
        <v>31</v>
      </c>
      <c r="EG137" s="1735">
        <f t="shared" si="430"/>
        <v>9</v>
      </c>
      <c r="EH137" s="1736">
        <f t="shared" si="508"/>
        <v>0.77500000000000002</v>
      </c>
      <c r="EI137" s="6270">
        <v>40</v>
      </c>
      <c r="EJ137" s="6271"/>
      <c r="EK137" s="3357">
        <v>3</v>
      </c>
      <c r="EL137" s="3357">
        <v>3</v>
      </c>
      <c r="EM137" s="1782">
        <f t="shared" si="432"/>
        <v>0</v>
      </c>
      <c r="EN137" s="1736">
        <f t="shared" si="542"/>
        <v>1</v>
      </c>
      <c r="EO137" s="3341">
        <f t="shared" si="434"/>
        <v>34</v>
      </c>
      <c r="EP137" s="1735">
        <f t="shared" si="435"/>
        <v>6</v>
      </c>
      <c r="EQ137" s="1736">
        <f t="shared" si="509"/>
        <v>0.85</v>
      </c>
      <c r="ER137" s="6272">
        <v>40</v>
      </c>
      <c r="ES137" s="6273"/>
      <c r="ET137" s="3829">
        <v>3</v>
      </c>
      <c r="EU137" s="3829">
        <v>3</v>
      </c>
      <c r="EV137" s="1687">
        <f t="shared" si="569"/>
        <v>0</v>
      </c>
      <c r="EW137" s="3836">
        <f t="shared" si="543"/>
        <v>1</v>
      </c>
      <c r="EX137" s="3822">
        <f t="shared" si="438"/>
        <v>37</v>
      </c>
      <c r="EY137" s="1735">
        <f t="shared" si="439"/>
        <v>3</v>
      </c>
      <c r="EZ137" s="1736">
        <f t="shared" si="510"/>
        <v>0.92500000000000004</v>
      </c>
      <c r="FA137" s="6746">
        <v>40</v>
      </c>
      <c r="FB137" s="6747"/>
      <c r="FC137" s="2501">
        <v>4</v>
      </c>
      <c r="FD137" s="2501">
        <v>7</v>
      </c>
      <c r="FE137" s="1735">
        <f t="shared" si="560"/>
        <v>3</v>
      </c>
      <c r="FF137" s="1736">
        <f t="shared" si="561"/>
        <v>1.75</v>
      </c>
      <c r="FG137" s="1737">
        <f t="shared" si="443"/>
        <v>20</v>
      </c>
      <c r="FH137" s="1735">
        <f t="shared" si="444"/>
        <v>20</v>
      </c>
      <c r="FI137" s="1736">
        <f t="shared" si="562"/>
        <v>0.5</v>
      </c>
      <c r="FJ137" s="6746">
        <v>40</v>
      </c>
      <c r="FK137" s="6747"/>
      <c r="FL137" s="2501">
        <v>3</v>
      </c>
      <c r="FM137" s="2501">
        <v>3</v>
      </c>
      <c r="FN137" s="1735">
        <f t="shared" si="446"/>
        <v>0</v>
      </c>
      <c r="FO137" s="1736">
        <f t="shared" si="563"/>
        <v>1</v>
      </c>
      <c r="FP137" s="1702">
        <f t="shared" si="448"/>
        <v>23</v>
      </c>
      <c r="FQ137" s="1735">
        <f t="shared" si="370"/>
        <v>17</v>
      </c>
      <c r="FR137" s="1736">
        <f t="shared" si="564"/>
        <v>0.57499999999999996</v>
      </c>
      <c r="FS137" s="6746">
        <v>40</v>
      </c>
      <c r="FT137" s="6747"/>
      <c r="FU137" s="2501">
        <v>3</v>
      </c>
      <c r="FV137" s="2501">
        <v>3</v>
      </c>
      <c r="FW137" s="2666">
        <f t="shared" si="570"/>
        <v>0</v>
      </c>
      <c r="FX137" s="1736">
        <f t="shared" si="565"/>
        <v>1</v>
      </c>
      <c r="FY137" s="1733">
        <f t="shared" si="451"/>
        <v>26</v>
      </c>
      <c r="FZ137" s="1735">
        <f t="shared" si="452"/>
        <v>14</v>
      </c>
      <c r="GA137" s="1736">
        <f t="shared" si="566"/>
        <v>0.65</v>
      </c>
      <c r="GB137" s="3169">
        <f t="shared" si="454"/>
        <v>0.125</v>
      </c>
      <c r="GC137" s="2219">
        <v>0</v>
      </c>
      <c r="GD137" s="1895">
        <v>1</v>
      </c>
      <c r="GE137" s="2185" t="s">
        <v>56</v>
      </c>
      <c r="GF137" s="2185" t="s">
        <v>66</v>
      </c>
      <c r="GG137" s="2105" t="s">
        <v>20</v>
      </c>
      <c r="GH137" s="2105" t="s">
        <v>16</v>
      </c>
      <c r="GI137" s="2105" t="s">
        <v>16</v>
      </c>
      <c r="GJ137" s="2105" t="s">
        <v>16</v>
      </c>
      <c r="GK137" s="2105" t="s">
        <v>29</v>
      </c>
      <c r="GL137" s="2183">
        <v>6</v>
      </c>
      <c r="GM137" s="207" t="s">
        <v>781</v>
      </c>
      <c r="GN137" s="201" t="s">
        <v>785</v>
      </c>
      <c r="GO137" s="1721">
        <v>40</v>
      </c>
      <c r="GP137" s="1721">
        <v>12</v>
      </c>
      <c r="GQ137" s="2086">
        <v>13</v>
      </c>
      <c r="GR137" s="2086">
        <v>-1</v>
      </c>
      <c r="GS137" s="1895">
        <v>1.0833333333333333</v>
      </c>
      <c r="GT137" s="2086">
        <v>13</v>
      </c>
      <c r="GU137" s="2086">
        <v>27</v>
      </c>
      <c r="GV137" s="1895">
        <v>0.32500000000000001</v>
      </c>
    </row>
    <row r="138" spans="1:204" ht="54.75" customHeight="1" x14ac:dyDescent="0.25">
      <c r="B138" s="7199"/>
      <c r="C138" s="7154"/>
      <c r="D138" s="7147"/>
      <c r="E138" s="7154"/>
      <c r="F138" s="7222"/>
      <c r="G138" s="7222"/>
      <c r="H138" s="7144"/>
      <c r="I138" s="7144"/>
      <c r="J138" s="5707"/>
      <c r="K138" s="5707"/>
      <c r="L138" s="5707"/>
      <c r="M138" s="5707"/>
      <c r="N138" s="5707"/>
      <c r="O138" s="5707"/>
      <c r="P138" s="5698"/>
      <c r="Q138" s="5698"/>
      <c r="R138" s="7125"/>
      <c r="S138" s="5698"/>
      <c r="T138" s="5698"/>
      <c r="U138" s="7116"/>
      <c r="V138" s="5698"/>
      <c r="W138" s="5695"/>
      <c r="X138" s="7137"/>
      <c r="Y138" s="2183">
        <v>7</v>
      </c>
      <c r="Z138" s="5442" t="s">
        <v>782</v>
      </c>
      <c r="AA138" s="5532" t="s">
        <v>786</v>
      </c>
      <c r="AB138" s="5371">
        <v>40</v>
      </c>
      <c r="AC138" s="157">
        <v>10</v>
      </c>
      <c r="AD138" s="158">
        <f t="shared" si="533"/>
        <v>0.25</v>
      </c>
      <c r="AE138" s="157">
        <v>10</v>
      </c>
      <c r="AF138" s="158">
        <f t="shared" si="534"/>
        <v>0.25</v>
      </c>
      <c r="AG138" s="157">
        <v>10</v>
      </c>
      <c r="AH138" s="158">
        <f t="shared" si="535"/>
        <v>0.25</v>
      </c>
      <c r="AI138" s="157">
        <v>10</v>
      </c>
      <c r="AJ138" s="159">
        <f t="shared" si="536"/>
        <v>0.25</v>
      </c>
      <c r="AK138" s="146">
        <f t="shared" si="551"/>
        <v>1</v>
      </c>
      <c r="AL138" s="2283">
        <v>7</v>
      </c>
      <c r="AM138" s="2345" t="s">
        <v>3704</v>
      </c>
      <c r="AN138" s="2345" t="s">
        <v>3705</v>
      </c>
      <c r="AO138" s="1291" t="s">
        <v>3163</v>
      </c>
      <c r="AP138" s="1281" t="s">
        <v>3164</v>
      </c>
      <c r="AQ138" s="1152">
        <v>100</v>
      </c>
      <c r="AR138" s="1281" t="s">
        <v>785</v>
      </c>
      <c r="AS138" s="1219" t="s">
        <v>1579</v>
      </c>
      <c r="AT138" s="2283"/>
      <c r="AU138" s="1224" t="s">
        <v>1704</v>
      </c>
      <c r="AV138" s="6515">
        <v>40</v>
      </c>
      <c r="AW138" s="6516"/>
      <c r="AX138" s="4431">
        <f t="shared" si="393"/>
        <v>10</v>
      </c>
      <c r="AY138" s="4431">
        <f t="shared" si="394"/>
        <v>8</v>
      </c>
      <c r="AZ138" s="4411">
        <f t="shared" si="395"/>
        <v>2</v>
      </c>
      <c r="BA138" s="4680">
        <f t="shared" si="396"/>
        <v>0.8</v>
      </c>
      <c r="BB138" s="4432">
        <f t="shared" si="397"/>
        <v>46</v>
      </c>
      <c r="BC138" s="4104">
        <f t="shared" si="398"/>
        <v>-6</v>
      </c>
      <c r="BD138" s="1747">
        <f t="shared" si="399"/>
        <v>1.1499999999999999</v>
      </c>
      <c r="BE138" s="4430">
        <f t="shared" si="531"/>
        <v>0</v>
      </c>
      <c r="BF138" s="6620">
        <v>40</v>
      </c>
      <c r="BG138" s="6621"/>
      <c r="BH138" s="3782">
        <f t="shared" si="567"/>
        <v>10</v>
      </c>
      <c r="BI138" s="3782">
        <f t="shared" si="401"/>
        <v>10</v>
      </c>
      <c r="BJ138" s="4061">
        <f t="shared" si="402"/>
        <v>0</v>
      </c>
      <c r="BK138" s="4063">
        <f t="shared" si="403"/>
        <v>1</v>
      </c>
      <c r="BL138" s="3732">
        <f t="shared" si="404"/>
        <v>38</v>
      </c>
      <c r="BM138" s="3122">
        <f t="shared" si="405"/>
        <v>2</v>
      </c>
      <c r="BN138" s="1747">
        <f t="shared" si="406"/>
        <v>0.95</v>
      </c>
      <c r="BO138" s="3850">
        <f t="shared" si="532"/>
        <v>0</v>
      </c>
      <c r="BP138" s="3494"/>
      <c r="BQ138" s="6746">
        <v>40</v>
      </c>
      <c r="BR138" s="6747"/>
      <c r="BS138" s="2576">
        <f t="shared" si="552"/>
        <v>10</v>
      </c>
      <c r="BT138" s="2576">
        <f t="shared" si="553"/>
        <v>16</v>
      </c>
      <c r="BU138" s="2987">
        <f t="shared" si="554"/>
        <v>-6</v>
      </c>
      <c r="BV138" s="1747">
        <f t="shared" si="555"/>
        <v>1.6</v>
      </c>
      <c r="BW138" s="2589">
        <f t="shared" si="556"/>
        <v>28</v>
      </c>
      <c r="BX138" s="2991">
        <f t="shared" si="557"/>
        <v>12</v>
      </c>
      <c r="BY138" s="1747">
        <f t="shared" si="558"/>
        <v>0.7</v>
      </c>
      <c r="BZ138" s="3151"/>
      <c r="CA138" s="6746">
        <v>40</v>
      </c>
      <c r="CB138" s="6747"/>
      <c r="CC138" s="2230">
        <v>12</v>
      </c>
      <c r="CD138" s="2230">
        <v>12</v>
      </c>
      <c r="CE138" s="2359">
        <f t="shared" si="409"/>
        <v>0</v>
      </c>
      <c r="CF138" s="2233">
        <f t="shared" si="521"/>
        <v>1</v>
      </c>
      <c r="CG138" s="2234">
        <f t="shared" si="499"/>
        <v>12</v>
      </c>
      <c r="CH138" s="2387">
        <f t="shared" si="412"/>
        <v>28</v>
      </c>
      <c r="CI138" s="2233">
        <f t="shared" si="500"/>
        <v>0.3</v>
      </c>
      <c r="CJ138" s="7516"/>
      <c r="CK138" s="2487"/>
      <c r="CL138" s="2479"/>
      <c r="CM138" s="2035">
        <v>3</v>
      </c>
      <c r="CN138" s="2023">
        <v>3</v>
      </c>
      <c r="CO138" s="2023">
        <v>3</v>
      </c>
      <c r="CY138" s="6268">
        <v>40</v>
      </c>
      <c r="CZ138" s="6269"/>
      <c r="DA138" s="4678">
        <v>4</v>
      </c>
      <c r="DB138" s="4678">
        <v>4</v>
      </c>
      <c r="DC138" s="4326">
        <f t="shared" si="501"/>
        <v>0</v>
      </c>
      <c r="DD138" s="4327">
        <f t="shared" si="502"/>
        <v>1</v>
      </c>
      <c r="DE138" s="4679">
        <f t="shared" si="559"/>
        <v>42</v>
      </c>
      <c r="DF138" s="4093">
        <f t="shared" si="416"/>
        <v>-2</v>
      </c>
      <c r="DG138" s="1747">
        <f t="shared" si="503"/>
        <v>1.05</v>
      </c>
      <c r="DH138" s="6270">
        <v>40</v>
      </c>
      <c r="DI138" s="6271"/>
      <c r="DJ138" s="4681">
        <v>4</v>
      </c>
      <c r="DK138" s="4681">
        <v>3</v>
      </c>
      <c r="DL138" s="4682">
        <f t="shared" si="418"/>
        <v>1</v>
      </c>
      <c r="DM138" s="4683">
        <f t="shared" si="540"/>
        <v>0.75</v>
      </c>
      <c r="DN138" s="4428">
        <f t="shared" si="420"/>
        <v>45</v>
      </c>
      <c r="DO138" s="4093">
        <f t="shared" si="421"/>
        <v>-5</v>
      </c>
      <c r="DP138" s="1747">
        <f t="shared" si="504"/>
        <v>1.125</v>
      </c>
      <c r="DQ138" s="6272">
        <v>40</v>
      </c>
      <c r="DR138" s="6273"/>
      <c r="DS138" s="4661">
        <v>2</v>
      </c>
      <c r="DT138" s="4661">
        <v>1</v>
      </c>
      <c r="DU138" s="4687">
        <f t="shared" si="568"/>
        <v>1</v>
      </c>
      <c r="DV138" s="4688">
        <f t="shared" si="541"/>
        <v>0.5</v>
      </c>
      <c r="DW138" s="4686">
        <f t="shared" si="424"/>
        <v>46</v>
      </c>
      <c r="DX138" s="4093">
        <f t="shared" si="425"/>
        <v>-6</v>
      </c>
      <c r="DY138" s="1747">
        <f t="shared" si="505"/>
        <v>1.1499999999999999</v>
      </c>
      <c r="DZ138" s="6268">
        <v>40</v>
      </c>
      <c r="EA138" s="6269"/>
      <c r="EB138" s="3248">
        <v>4</v>
      </c>
      <c r="EC138" s="3248">
        <v>4</v>
      </c>
      <c r="ED138" s="1782">
        <f t="shared" si="506"/>
        <v>0</v>
      </c>
      <c r="EE138" s="1736">
        <f t="shared" si="507"/>
        <v>1</v>
      </c>
      <c r="EF138" s="3277">
        <f t="shared" si="429"/>
        <v>32</v>
      </c>
      <c r="EG138" s="1735">
        <f t="shared" si="430"/>
        <v>8</v>
      </c>
      <c r="EH138" s="1736">
        <f t="shared" si="508"/>
        <v>0.8</v>
      </c>
      <c r="EI138" s="6270">
        <v>40</v>
      </c>
      <c r="EJ138" s="6271"/>
      <c r="EK138" s="3357">
        <v>3</v>
      </c>
      <c r="EL138" s="3357">
        <v>3</v>
      </c>
      <c r="EM138" s="1782">
        <f t="shared" si="432"/>
        <v>0</v>
      </c>
      <c r="EN138" s="1736">
        <f t="shared" si="542"/>
        <v>1</v>
      </c>
      <c r="EO138" s="3341">
        <f t="shared" si="434"/>
        <v>35</v>
      </c>
      <c r="EP138" s="1735">
        <f t="shared" si="435"/>
        <v>5</v>
      </c>
      <c r="EQ138" s="1736">
        <f t="shared" si="509"/>
        <v>0.875</v>
      </c>
      <c r="ER138" s="6272">
        <v>40</v>
      </c>
      <c r="ES138" s="6273"/>
      <c r="ET138" s="3829">
        <v>3</v>
      </c>
      <c r="EU138" s="3829">
        <v>3</v>
      </c>
      <c r="EV138" s="1687">
        <f t="shared" si="569"/>
        <v>0</v>
      </c>
      <c r="EW138" s="3836">
        <f t="shared" si="543"/>
        <v>1</v>
      </c>
      <c r="EX138" s="3822">
        <f t="shared" si="438"/>
        <v>38</v>
      </c>
      <c r="EY138" s="1735">
        <f t="shared" si="439"/>
        <v>2</v>
      </c>
      <c r="EZ138" s="1736">
        <f t="shared" si="510"/>
        <v>0.95</v>
      </c>
      <c r="FA138" s="6746">
        <v>40</v>
      </c>
      <c r="FB138" s="6747"/>
      <c r="FC138" s="2501">
        <v>4</v>
      </c>
      <c r="FD138" s="2501">
        <v>10</v>
      </c>
      <c r="FE138" s="1735">
        <f t="shared" si="560"/>
        <v>6</v>
      </c>
      <c r="FF138" s="1736">
        <f t="shared" si="561"/>
        <v>2.5</v>
      </c>
      <c r="FG138" s="1737">
        <f t="shared" si="443"/>
        <v>22</v>
      </c>
      <c r="FH138" s="1735">
        <f t="shared" si="444"/>
        <v>18</v>
      </c>
      <c r="FI138" s="1736">
        <f t="shared" si="562"/>
        <v>0.55000000000000004</v>
      </c>
      <c r="FJ138" s="6746">
        <v>40</v>
      </c>
      <c r="FK138" s="6747"/>
      <c r="FL138" s="2501">
        <v>3</v>
      </c>
      <c r="FM138" s="2501">
        <v>3</v>
      </c>
      <c r="FN138" s="1735">
        <f t="shared" si="446"/>
        <v>0</v>
      </c>
      <c r="FO138" s="1736">
        <f t="shared" si="563"/>
        <v>1</v>
      </c>
      <c r="FP138" s="1702">
        <f t="shared" si="448"/>
        <v>25</v>
      </c>
      <c r="FQ138" s="1735">
        <f t="shared" si="370"/>
        <v>15</v>
      </c>
      <c r="FR138" s="1736">
        <f t="shared" si="564"/>
        <v>0.625</v>
      </c>
      <c r="FS138" s="6746">
        <v>40</v>
      </c>
      <c r="FT138" s="6747"/>
      <c r="FU138" s="2501">
        <v>3</v>
      </c>
      <c r="FV138" s="2501">
        <v>3</v>
      </c>
      <c r="FW138" s="2666">
        <f t="shared" si="570"/>
        <v>0</v>
      </c>
      <c r="FX138" s="1736">
        <f t="shared" si="565"/>
        <v>1</v>
      </c>
      <c r="FY138" s="1733">
        <f t="shared" si="451"/>
        <v>28</v>
      </c>
      <c r="FZ138" s="1735">
        <f t="shared" si="452"/>
        <v>12</v>
      </c>
      <c r="GA138" s="1736">
        <f t="shared" si="566"/>
        <v>0.7</v>
      </c>
      <c r="GB138" s="3169">
        <f t="shared" si="454"/>
        <v>0.10000000000000009</v>
      </c>
      <c r="GC138" s="2219">
        <v>0</v>
      </c>
      <c r="GD138" s="1895">
        <v>1</v>
      </c>
      <c r="GE138" s="2185" t="s">
        <v>56</v>
      </c>
      <c r="GF138" s="2185" t="s">
        <v>66</v>
      </c>
      <c r="GG138" s="2105" t="s">
        <v>20</v>
      </c>
      <c r="GH138" s="2105" t="s">
        <v>16</v>
      </c>
      <c r="GI138" s="2105" t="s">
        <v>16</v>
      </c>
      <c r="GJ138" s="2105" t="s">
        <v>16</v>
      </c>
      <c r="GK138" s="2105" t="s">
        <v>29</v>
      </c>
      <c r="GL138" s="2183">
        <v>7</v>
      </c>
      <c r="GM138" s="207" t="s">
        <v>782</v>
      </c>
      <c r="GN138" s="201" t="s">
        <v>786</v>
      </c>
      <c r="GO138" s="2368">
        <v>40</v>
      </c>
      <c r="GP138" s="1721">
        <v>12</v>
      </c>
      <c r="GQ138" s="2086">
        <v>12</v>
      </c>
      <c r="GR138" s="2086">
        <v>0</v>
      </c>
      <c r="GS138" s="1895">
        <v>1</v>
      </c>
      <c r="GT138" s="2086">
        <v>12</v>
      </c>
      <c r="GU138" s="2086">
        <v>28</v>
      </c>
      <c r="GV138" s="1895">
        <v>0.3</v>
      </c>
    </row>
    <row r="139" spans="1:204" ht="66" customHeight="1" x14ac:dyDescent="0.25">
      <c r="B139" s="7199"/>
      <c r="C139" s="7154"/>
      <c r="D139" s="7147"/>
      <c r="E139" s="7154"/>
      <c r="F139" s="7222"/>
      <c r="G139" s="7222"/>
      <c r="H139" s="7144"/>
      <c r="I139" s="7144"/>
      <c r="J139" s="5708"/>
      <c r="K139" s="5708"/>
      <c r="L139" s="5708"/>
      <c r="M139" s="5708"/>
      <c r="N139" s="5708"/>
      <c r="O139" s="5708"/>
      <c r="P139" s="5699"/>
      <c r="Q139" s="5699"/>
      <c r="R139" s="7110"/>
      <c r="S139" s="5699"/>
      <c r="T139" s="5699"/>
      <c r="U139" s="7117"/>
      <c r="V139" s="5699"/>
      <c r="W139" s="5696"/>
      <c r="X139" s="7138"/>
      <c r="Y139" s="2184">
        <v>8</v>
      </c>
      <c r="Z139" s="5443" t="s">
        <v>783</v>
      </c>
      <c r="AA139" s="5533" t="s">
        <v>786</v>
      </c>
      <c r="AB139" s="5534">
        <v>30</v>
      </c>
      <c r="AC139" s="162">
        <v>8</v>
      </c>
      <c r="AD139" s="163">
        <f t="shared" si="533"/>
        <v>0.26666666666666666</v>
      </c>
      <c r="AE139" s="162">
        <v>8</v>
      </c>
      <c r="AF139" s="163">
        <f t="shared" si="534"/>
        <v>0.26666666666666666</v>
      </c>
      <c r="AG139" s="162">
        <v>7</v>
      </c>
      <c r="AH139" s="163">
        <f t="shared" si="535"/>
        <v>0.23333333333333334</v>
      </c>
      <c r="AI139" s="162">
        <v>7</v>
      </c>
      <c r="AJ139" s="164">
        <f t="shared" si="536"/>
        <v>0.23333333333333334</v>
      </c>
      <c r="AK139" s="146">
        <f t="shared" si="551"/>
        <v>1</v>
      </c>
      <c r="AL139" s="2283">
        <v>8</v>
      </c>
      <c r="AM139" s="2345" t="s">
        <v>3706</v>
      </c>
      <c r="AN139" s="1929" t="s">
        <v>3707</v>
      </c>
      <c r="AO139" s="1281" t="s">
        <v>3158</v>
      </c>
      <c r="AP139" s="1281" t="s">
        <v>3165</v>
      </c>
      <c r="AQ139" s="1152">
        <v>100</v>
      </c>
      <c r="AR139" s="1281" t="s">
        <v>785</v>
      </c>
      <c r="AS139" s="1219" t="s">
        <v>1579</v>
      </c>
      <c r="AT139" s="2283"/>
      <c r="AU139" s="1224" t="s">
        <v>1704</v>
      </c>
      <c r="AV139" s="6515">
        <v>30</v>
      </c>
      <c r="AW139" s="6516"/>
      <c r="AX139" s="4431">
        <f t="shared" si="393"/>
        <v>7</v>
      </c>
      <c r="AY139" s="4431">
        <f t="shared" si="394"/>
        <v>4</v>
      </c>
      <c r="AZ139" s="4411">
        <f t="shared" si="395"/>
        <v>3</v>
      </c>
      <c r="BA139" s="4680">
        <f t="shared" si="396"/>
        <v>0.5714285714285714</v>
      </c>
      <c r="BB139" s="4432">
        <f t="shared" si="397"/>
        <v>42</v>
      </c>
      <c r="BC139" s="4104">
        <f t="shared" si="398"/>
        <v>-12</v>
      </c>
      <c r="BD139" s="1747">
        <f t="shared" si="399"/>
        <v>1.4</v>
      </c>
      <c r="BE139" s="4430">
        <f t="shared" si="531"/>
        <v>0</v>
      </c>
      <c r="BF139" s="6620">
        <v>30</v>
      </c>
      <c r="BG139" s="6621"/>
      <c r="BH139" s="3782">
        <f t="shared" si="567"/>
        <v>7</v>
      </c>
      <c r="BI139" s="3782">
        <f t="shared" si="401"/>
        <v>6</v>
      </c>
      <c r="BJ139" s="4061">
        <f t="shared" si="402"/>
        <v>1</v>
      </c>
      <c r="BK139" s="4063">
        <f t="shared" si="403"/>
        <v>0.8571428571428571</v>
      </c>
      <c r="BL139" s="3732">
        <f t="shared" si="404"/>
        <v>38</v>
      </c>
      <c r="BM139" s="3122">
        <f t="shared" si="405"/>
        <v>-8</v>
      </c>
      <c r="BN139" s="1747">
        <f t="shared" si="406"/>
        <v>1.2666666666666666</v>
      </c>
      <c r="BO139" s="3850">
        <f t="shared" si="532"/>
        <v>0</v>
      </c>
      <c r="BP139" s="3494"/>
      <c r="BQ139" s="6746">
        <v>30</v>
      </c>
      <c r="BR139" s="6747"/>
      <c r="BS139" s="2576">
        <f t="shared" si="552"/>
        <v>8</v>
      </c>
      <c r="BT139" s="2576">
        <f t="shared" si="553"/>
        <v>20</v>
      </c>
      <c r="BU139" s="2987">
        <f t="shared" si="554"/>
        <v>-12</v>
      </c>
      <c r="BV139" s="1747">
        <f t="shared" si="555"/>
        <v>2.5</v>
      </c>
      <c r="BW139" s="2589">
        <f t="shared" si="556"/>
        <v>32</v>
      </c>
      <c r="BX139" s="2991">
        <f t="shared" si="557"/>
        <v>-2</v>
      </c>
      <c r="BY139" s="1747">
        <f t="shared" si="558"/>
        <v>1.0666666666666667</v>
      </c>
      <c r="BZ139" s="3151"/>
      <c r="CA139" s="6746">
        <v>30</v>
      </c>
      <c r="CB139" s="6747"/>
      <c r="CC139" s="2230">
        <v>9</v>
      </c>
      <c r="CD139" s="2230">
        <v>12</v>
      </c>
      <c r="CE139" s="2359">
        <f t="shared" si="409"/>
        <v>-3</v>
      </c>
      <c r="CF139" s="2233">
        <f t="shared" si="521"/>
        <v>1.3333333333333333</v>
      </c>
      <c r="CG139" s="2234">
        <f t="shared" si="499"/>
        <v>12</v>
      </c>
      <c r="CH139" s="2387">
        <f t="shared" si="412"/>
        <v>18</v>
      </c>
      <c r="CI139" s="2233">
        <f t="shared" si="500"/>
        <v>0.4</v>
      </c>
      <c r="CJ139" s="7516"/>
      <c r="CK139" s="2487"/>
      <c r="CL139" s="2479"/>
      <c r="CM139" s="2035">
        <v>3</v>
      </c>
      <c r="CN139" s="2023">
        <v>3</v>
      </c>
      <c r="CO139" s="2023">
        <v>3</v>
      </c>
      <c r="CY139" s="6268">
        <v>30</v>
      </c>
      <c r="CZ139" s="6269"/>
      <c r="DA139" s="4678">
        <v>3</v>
      </c>
      <c r="DB139" s="4678">
        <v>2</v>
      </c>
      <c r="DC139" s="4326">
        <f t="shared" si="501"/>
        <v>-1</v>
      </c>
      <c r="DD139" s="4327">
        <f t="shared" si="502"/>
        <v>0.66666666666666663</v>
      </c>
      <c r="DE139" s="4679">
        <f t="shared" si="559"/>
        <v>40</v>
      </c>
      <c r="DF139" s="4093">
        <f t="shared" si="416"/>
        <v>-10</v>
      </c>
      <c r="DG139" s="1747">
        <f t="shared" si="503"/>
        <v>1.3333333333333333</v>
      </c>
      <c r="DH139" s="6270">
        <v>30</v>
      </c>
      <c r="DI139" s="6271"/>
      <c r="DJ139" s="4681">
        <v>3</v>
      </c>
      <c r="DK139" s="4681">
        <v>1</v>
      </c>
      <c r="DL139" s="4682">
        <f t="shared" si="418"/>
        <v>2</v>
      </c>
      <c r="DM139" s="4683">
        <f t="shared" si="540"/>
        <v>0.33333333333333331</v>
      </c>
      <c r="DN139" s="4428">
        <f t="shared" si="420"/>
        <v>41</v>
      </c>
      <c r="DO139" s="4093">
        <f t="shared" si="421"/>
        <v>-11</v>
      </c>
      <c r="DP139" s="1747">
        <f t="shared" si="504"/>
        <v>1.3666666666666667</v>
      </c>
      <c r="DQ139" s="6272">
        <v>30</v>
      </c>
      <c r="DR139" s="6273"/>
      <c r="DS139" s="4661">
        <v>1</v>
      </c>
      <c r="DT139" s="4661">
        <v>1</v>
      </c>
      <c r="DU139" s="4687">
        <f t="shared" si="568"/>
        <v>0</v>
      </c>
      <c r="DV139" s="4688">
        <f t="shared" si="541"/>
        <v>1</v>
      </c>
      <c r="DW139" s="4686">
        <f t="shared" si="424"/>
        <v>42</v>
      </c>
      <c r="DX139" s="4093">
        <f t="shared" si="425"/>
        <v>-12</v>
      </c>
      <c r="DY139" s="1747">
        <f t="shared" si="505"/>
        <v>1.4</v>
      </c>
      <c r="DZ139" s="6268">
        <v>30</v>
      </c>
      <c r="EA139" s="6269"/>
      <c r="EB139" s="3248">
        <v>3</v>
      </c>
      <c r="EC139" s="3248">
        <v>4</v>
      </c>
      <c r="ED139" s="1782">
        <f t="shared" si="506"/>
        <v>1</v>
      </c>
      <c r="EE139" s="1736">
        <f t="shared" si="507"/>
        <v>1.3333333333333333</v>
      </c>
      <c r="EF139" s="3277">
        <f t="shared" si="429"/>
        <v>36</v>
      </c>
      <c r="EG139" s="1735">
        <f t="shared" si="430"/>
        <v>-6</v>
      </c>
      <c r="EH139" s="1736">
        <f t="shared" si="508"/>
        <v>1.2</v>
      </c>
      <c r="EI139" s="6270">
        <v>30</v>
      </c>
      <c r="EJ139" s="6271"/>
      <c r="EK139" s="3357">
        <v>2</v>
      </c>
      <c r="EL139" s="3357">
        <v>1</v>
      </c>
      <c r="EM139" s="1782">
        <f t="shared" si="432"/>
        <v>1</v>
      </c>
      <c r="EN139" s="1736">
        <f t="shared" si="542"/>
        <v>0.5</v>
      </c>
      <c r="EO139" s="3341">
        <f t="shared" si="434"/>
        <v>37</v>
      </c>
      <c r="EP139" s="1735">
        <f t="shared" si="435"/>
        <v>-7</v>
      </c>
      <c r="EQ139" s="1736">
        <f t="shared" si="509"/>
        <v>1.2333333333333334</v>
      </c>
      <c r="ER139" s="6272">
        <v>30</v>
      </c>
      <c r="ES139" s="6273"/>
      <c r="ET139" s="3829">
        <v>2</v>
      </c>
      <c r="EU139" s="3829">
        <v>1</v>
      </c>
      <c r="EV139" s="1687">
        <f t="shared" si="569"/>
        <v>1</v>
      </c>
      <c r="EW139" s="3836">
        <f t="shared" si="543"/>
        <v>0.5</v>
      </c>
      <c r="EX139" s="3822">
        <f t="shared" si="438"/>
        <v>38</v>
      </c>
      <c r="EY139" s="1735">
        <f t="shared" si="439"/>
        <v>-8</v>
      </c>
      <c r="EZ139" s="1736">
        <f t="shared" si="510"/>
        <v>1.2666666666666666</v>
      </c>
      <c r="FA139" s="6746">
        <v>30</v>
      </c>
      <c r="FB139" s="6747"/>
      <c r="FC139" s="2501">
        <v>3</v>
      </c>
      <c r="FD139" s="2501">
        <v>7</v>
      </c>
      <c r="FE139" s="1735">
        <f t="shared" si="560"/>
        <v>4</v>
      </c>
      <c r="FF139" s="1736">
        <f t="shared" si="561"/>
        <v>2.3333333333333335</v>
      </c>
      <c r="FG139" s="1737">
        <f t="shared" si="443"/>
        <v>19</v>
      </c>
      <c r="FH139" s="1735">
        <f t="shared" si="444"/>
        <v>11</v>
      </c>
      <c r="FI139" s="1736">
        <f t="shared" si="562"/>
        <v>0.6333333333333333</v>
      </c>
      <c r="FJ139" s="6746">
        <v>30</v>
      </c>
      <c r="FK139" s="6747"/>
      <c r="FL139" s="2501">
        <v>3</v>
      </c>
      <c r="FM139" s="2501">
        <v>9</v>
      </c>
      <c r="FN139" s="1735">
        <f t="shared" si="446"/>
        <v>-6</v>
      </c>
      <c r="FO139" s="1736">
        <f t="shared" si="563"/>
        <v>3</v>
      </c>
      <c r="FP139" s="1702">
        <f t="shared" si="448"/>
        <v>28</v>
      </c>
      <c r="FQ139" s="1735">
        <f t="shared" si="370"/>
        <v>2</v>
      </c>
      <c r="FR139" s="1736">
        <f t="shared" si="564"/>
        <v>0.93333333333333335</v>
      </c>
      <c r="FS139" s="6746">
        <v>30</v>
      </c>
      <c r="FT139" s="6747"/>
      <c r="FU139" s="2501">
        <v>2</v>
      </c>
      <c r="FV139" s="2501">
        <v>4</v>
      </c>
      <c r="FW139" s="2666">
        <f t="shared" si="570"/>
        <v>-2</v>
      </c>
      <c r="FX139" s="1736">
        <f t="shared" si="565"/>
        <v>2</v>
      </c>
      <c r="FY139" s="1733">
        <f t="shared" si="451"/>
        <v>32</v>
      </c>
      <c r="FZ139" s="1735">
        <f t="shared" si="452"/>
        <v>-2</v>
      </c>
      <c r="GA139" s="1736">
        <f t="shared" si="566"/>
        <v>1.0666666666666667</v>
      </c>
      <c r="GB139" s="3169">
        <f t="shared" si="454"/>
        <v>0.1333333333333333</v>
      </c>
      <c r="GC139" s="2219">
        <v>0</v>
      </c>
      <c r="GD139" s="1895">
        <v>1</v>
      </c>
      <c r="GE139" s="2185" t="s">
        <v>56</v>
      </c>
      <c r="GF139" s="2185" t="s">
        <v>66</v>
      </c>
      <c r="GG139" s="2105" t="s">
        <v>20</v>
      </c>
      <c r="GH139" s="2105" t="s">
        <v>16</v>
      </c>
      <c r="GI139" s="2105" t="s">
        <v>16</v>
      </c>
      <c r="GJ139" s="2105" t="s">
        <v>16</v>
      </c>
      <c r="GK139" s="2105" t="s">
        <v>29</v>
      </c>
      <c r="GL139" s="2184">
        <v>8</v>
      </c>
      <c r="GM139" s="203" t="s">
        <v>783</v>
      </c>
      <c r="GN139" s="204" t="s">
        <v>786</v>
      </c>
      <c r="GO139" s="161">
        <v>30</v>
      </c>
      <c r="GP139" s="1722">
        <v>9</v>
      </c>
      <c r="GQ139" s="2086">
        <v>12</v>
      </c>
      <c r="GR139" s="2086">
        <v>-3</v>
      </c>
      <c r="GS139" s="1895">
        <v>1.3333333333333333</v>
      </c>
      <c r="GT139" s="2086">
        <v>12</v>
      </c>
      <c r="GU139" s="2086">
        <v>18</v>
      </c>
      <c r="GV139" s="1895">
        <v>0.4</v>
      </c>
    </row>
    <row r="140" spans="1:204" ht="60.75" customHeight="1" x14ac:dyDescent="0.25">
      <c r="A140" s="1">
        <f>SUM(A132+1)</f>
        <v>18</v>
      </c>
      <c r="B140" s="7199"/>
      <c r="C140" s="7154">
        <v>405</v>
      </c>
      <c r="D140" s="7147">
        <v>6</v>
      </c>
      <c r="E140" s="7154" t="s">
        <v>68</v>
      </c>
      <c r="F140" s="7157" t="s">
        <v>61</v>
      </c>
      <c r="G140" s="7157" t="s">
        <v>57</v>
      </c>
      <c r="H140" s="7144" t="s">
        <v>17</v>
      </c>
      <c r="I140" s="7144" t="s">
        <v>17</v>
      </c>
      <c r="J140" s="5706" t="s">
        <v>20</v>
      </c>
      <c r="K140" s="5706" t="s">
        <v>16</v>
      </c>
      <c r="L140" s="5706" t="s">
        <v>20</v>
      </c>
      <c r="M140" s="5706" t="s">
        <v>21</v>
      </c>
      <c r="N140" s="5706" t="s">
        <v>600</v>
      </c>
      <c r="O140" s="5706" t="s">
        <v>590</v>
      </c>
      <c r="P140" s="5697" t="s">
        <v>329</v>
      </c>
      <c r="Q140" s="5706" t="s">
        <v>333</v>
      </c>
      <c r="R140" s="5703" t="s">
        <v>338</v>
      </c>
      <c r="S140" s="5697" t="s">
        <v>444</v>
      </c>
      <c r="T140" s="5697" t="s">
        <v>445</v>
      </c>
      <c r="U140" s="7115" t="s">
        <v>569</v>
      </c>
      <c r="V140" s="5697" t="s">
        <v>564</v>
      </c>
      <c r="W140" s="5694">
        <v>29173146</v>
      </c>
      <c r="X140" s="5691" t="s">
        <v>72</v>
      </c>
      <c r="Y140" s="2167">
        <v>1</v>
      </c>
      <c r="Z140" s="5444" t="s">
        <v>801</v>
      </c>
      <c r="AA140" s="762" t="s">
        <v>810</v>
      </c>
      <c r="AB140" s="5535">
        <v>96</v>
      </c>
      <c r="AC140" s="356">
        <v>24</v>
      </c>
      <c r="AD140" s="357">
        <f t="shared" ref="AD140:AD148" si="571">AC140/AB140</f>
        <v>0.25</v>
      </c>
      <c r="AE140" s="355">
        <v>24</v>
      </c>
      <c r="AF140" s="357">
        <f t="shared" ref="AF140:AF148" si="572">AE140/AB140</f>
        <v>0.25</v>
      </c>
      <c r="AG140" s="355">
        <v>24</v>
      </c>
      <c r="AH140" s="357">
        <f t="shared" ref="AH140:AH148" si="573">AG140/AB140</f>
        <v>0.25</v>
      </c>
      <c r="AI140" s="355">
        <v>24</v>
      </c>
      <c r="AJ140" s="357">
        <f t="shared" ref="AJ140:AJ148" si="574">AI140/AB140</f>
        <v>0.25</v>
      </c>
      <c r="AK140" s="358">
        <f t="shared" si="551"/>
        <v>1</v>
      </c>
      <c r="AL140" s="2275">
        <v>1</v>
      </c>
      <c r="AM140" s="807" t="s">
        <v>3225</v>
      </c>
      <c r="AN140" s="807" t="s">
        <v>3226</v>
      </c>
      <c r="AO140" s="1295" t="s">
        <v>3198</v>
      </c>
      <c r="AP140" s="1296" t="s">
        <v>3199</v>
      </c>
      <c r="AQ140" s="807">
        <v>100</v>
      </c>
      <c r="AR140" s="807" t="s">
        <v>810</v>
      </c>
      <c r="AS140" s="1219" t="s">
        <v>1579</v>
      </c>
      <c r="AT140" s="2284"/>
      <c r="AU140" s="1224" t="s">
        <v>1704</v>
      </c>
      <c r="AV140" s="6519">
        <v>96</v>
      </c>
      <c r="AW140" s="6520"/>
      <c r="AX140" s="5040">
        <f t="shared" si="393"/>
        <v>24</v>
      </c>
      <c r="AY140" s="4431">
        <f t="shared" si="394"/>
        <v>24</v>
      </c>
      <c r="AZ140" s="4411">
        <f t="shared" si="395"/>
        <v>0</v>
      </c>
      <c r="BA140" s="4706">
        <f t="shared" si="396"/>
        <v>1</v>
      </c>
      <c r="BB140" s="4724">
        <f t="shared" si="397"/>
        <v>96</v>
      </c>
      <c r="BC140" s="4104">
        <f t="shared" si="398"/>
        <v>0</v>
      </c>
      <c r="BD140" s="1679">
        <f t="shared" si="399"/>
        <v>1</v>
      </c>
      <c r="BE140" s="4588">
        <f t="shared" si="531"/>
        <v>0</v>
      </c>
      <c r="BF140" s="6519">
        <v>96</v>
      </c>
      <c r="BG140" s="6520"/>
      <c r="BH140" s="3782">
        <f t="shared" si="567"/>
        <v>24</v>
      </c>
      <c r="BI140" s="3782">
        <f t="shared" si="401"/>
        <v>24</v>
      </c>
      <c r="BJ140" s="4061">
        <f t="shared" si="402"/>
        <v>0</v>
      </c>
      <c r="BK140" s="4073">
        <f t="shared" si="403"/>
        <v>1</v>
      </c>
      <c r="BL140" s="3827">
        <f t="shared" si="404"/>
        <v>72</v>
      </c>
      <c r="BM140" s="3122">
        <f t="shared" si="405"/>
        <v>24</v>
      </c>
      <c r="BN140" s="1679">
        <f t="shared" si="406"/>
        <v>0.75</v>
      </c>
      <c r="BO140" s="3700">
        <f t="shared" si="532"/>
        <v>0</v>
      </c>
      <c r="BP140" s="3494"/>
      <c r="BQ140" s="6750">
        <v>96</v>
      </c>
      <c r="BR140" s="6751"/>
      <c r="BS140" s="2576">
        <f t="shared" ref="BS140" si="575">SUM(FC140+FL140+FU140)</f>
        <v>24</v>
      </c>
      <c r="BT140" s="2576">
        <f t="shared" ref="BT140" si="576">SUM(FD140+FM140+FV140)</f>
        <v>24</v>
      </c>
      <c r="BU140" s="2987">
        <f t="shared" si="554"/>
        <v>0</v>
      </c>
      <c r="BV140" s="1679">
        <f t="shared" si="555"/>
        <v>1</v>
      </c>
      <c r="BW140" s="2764">
        <f t="shared" si="556"/>
        <v>48</v>
      </c>
      <c r="BX140" s="2991">
        <f t="shared" si="557"/>
        <v>48</v>
      </c>
      <c r="BY140" s="1679">
        <f t="shared" si="558"/>
        <v>0.5</v>
      </c>
      <c r="BZ140" s="3151"/>
      <c r="CA140" s="6750">
        <v>96</v>
      </c>
      <c r="CB140" s="6751"/>
      <c r="CC140" s="2230">
        <v>24</v>
      </c>
      <c r="CD140" s="2230">
        <v>24</v>
      </c>
      <c r="CE140" s="2359">
        <f t="shared" si="409"/>
        <v>0</v>
      </c>
      <c r="CF140" s="2245">
        <f t="shared" si="521"/>
        <v>1</v>
      </c>
      <c r="CG140" s="2255">
        <f t="shared" si="499"/>
        <v>24</v>
      </c>
      <c r="CH140" s="2387">
        <f t="shared" si="412"/>
        <v>72</v>
      </c>
      <c r="CI140" s="2245">
        <f t="shared" si="500"/>
        <v>0.25</v>
      </c>
      <c r="CJ140" s="7499">
        <v>6487924.5</v>
      </c>
      <c r="CK140" s="2487"/>
      <c r="CL140" s="2479"/>
      <c r="CM140" s="2029">
        <v>8</v>
      </c>
      <c r="CN140" s="2030">
        <v>8</v>
      </c>
      <c r="CO140" s="2030">
        <v>8</v>
      </c>
      <c r="CP140" s="1729"/>
      <c r="CQ140" s="1729"/>
      <c r="CR140" s="1729"/>
      <c r="CS140" s="1729"/>
      <c r="CT140" s="1729"/>
      <c r="CU140" s="1729"/>
      <c r="CV140" s="1729"/>
      <c r="CW140" s="1729"/>
      <c r="CX140" s="1729"/>
      <c r="CY140" s="6274">
        <v>96</v>
      </c>
      <c r="CZ140" s="6275"/>
      <c r="DA140" s="4692">
        <v>8</v>
      </c>
      <c r="DB140" s="4692">
        <v>8</v>
      </c>
      <c r="DC140" s="4690">
        <f t="shared" si="501"/>
        <v>0</v>
      </c>
      <c r="DD140" s="4512">
        <f t="shared" si="502"/>
        <v>1</v>
      </c>
      <c r="DE140" s="4416">
        <f t="shared" si="559"/>
        <v>80</v>
      </c>
      <c r="DF140" s="4101">
        <f t="shared" si="416"/>
        <v>16</v>
      </c>
      <c r="DG140" s="1679">
        <f t="shared" si="503"/>
        <v>0.83333333333333337</v>
      </c>
      <c r="DH140" s="6276">
        <v>96</v>
      </c>
      <c r="DI140" s="6277"/>
      <c r="DJ140" s="4657">
        <v>8</v>
      </c>
      <c r="DK140" s="4657">
        <v>8</v>
      </c>
      <c r="DL140" s="4699">
        <f t="shared" si="418"/>
        <v>0</v>
      </c>
      <c r="DM140" s="4700">
        <f t="shared" si="540"/>
        <v>1</v>
      </c>
      <c r="DN140" s="4718">
        <f t="shared" si="420"/>
        <v>88</v>
      </c>
      <c r="DO140" s="4101">
        <f t="shared" si="421"/>
        <v>8</v>
      </c>
      <c r="DP140" s="1679">
        <f t="shared" si="504"/>
        <v>0.91666666666666663</v>
      </c>
      <c r="DQ140" s="6278">
        <v>96</v>
      </c>
      <c r="DR140" s="6279"/>
      <c r="DS140" s="4719">
        <v>8</v>
      </c>
      <c r="DT140" s="4719">
        <v>8</v>
      </c>
      <c r="DU140" s="2714">
        <f t="shared" si="568"/>
        <v>0</v>
      </c>
      <c r="DV140" s="4419">
        <f t="shared" si="541"/>
        <v>1</v>
      </c>
      <c r="DW140" s="4419">
        <f t="shared" si="424"/>
        <v>96</v>
      </c>
      <c r="DX140" s="1679">
        <f t="shared" si="425"/>
        <v>0</v>
      </c>
      <c r="DY140" s="4143">
        <f t="shared" si="505"/>
        <v>1</v>
      </c>
      <c r="DZ140" s="6274">
        <v>96</v>
      </c>
      <c r="EA140" s="6275"/>
      <c r="EB140" s="3247">
        <v>8</v>
      </c>
      <c r="EC140" s="3247">
        <v>8</v>
      </c>
      <c r="ED140" s="3226">
        <f t="shared" si="506"/>
        <v>0</v>
      </c>
      <c r="EE140" s="1853">
        <f t="shared" si="507"/>
        <v>1</v>
      </c>
      <c r="EF140" s="3276">
        <f t="shared" si="429"/>
        <v>56</v>
      </c>
      <c r="EG140" s="1852">
        <f t="shared" si="430"/>
        <v>40</v>
      </c>
      <c r="EH140" s="1853">
        <f t="shared" si="508"/>
        <v>0.58333333333333337</v>
      </c>
      <c r="EI140" s="6276">
        <v>96</v>
      </c>
      <c r="EJ140" s="6277"/>
      <c r="EK140" s="3360">
        <v>8</v>
      </c>
      <c r="EL140" s="3360">
        <v>8</v>
      </c>
      <c r="EM140" s="3226">
        <f t="shared" si="432"/>
        <v>0</v>
      </c>
      <c r="EN140" s="1853">
        <f t="shared" si="542"/>
        <v>1</v>
      </c>
      <c r="EO140" s="3361">
        <f t="shared" si="434"/>
        <v>64</v>
      </c>
      <c r="EP140" s="1852">
        <f t="shared" si="435"/>
        <v>32</v>
      </c>
      <c r="EQ140" s="1853">
        <f t="shared" si="509"/>
        <v>0.66666666666666663</v>
      </c>
      <c r="ER140" s="6278">
        <v>96</v>
      </c>
      <c r="ES140" s="6279"/>
      <c r="ET140" s="3814">
        <v>8</v>
      </c>
      <c r="EU140" s="3814">
        <v>8</v>
      </c>
      <c r="EV140" s="3837">
        <f t="shared" si="569"/>
        <v>0</v>
      </c>
      <c r="EW140" s="3838">
        <f t="shared" si="543"/>
        <v>1</v>
      </c>
      <c r="EX140" s="3658">
        <f t="shared" si="438"/>
        <v>72</v>
      </c>
      <c r="EY140" s="1853">
        <f t="shared" si="439"/>
        <v>24</v>
      </c>
      <c r="EZ140" s="3824">
        <f t="shared" si="510"/>
        <v>0.75</v>
      </c>
      <c r="FA140" s="6750">
        <v>96</v>
      </c>
      <c r="FB140" s="6751"/>
      <c r="FC140" s="2494">
        <v>8</v>
      </c>
      <c r="FD140" s="2494">
        <v>8</v>
      </c>
      <c r="FE140" s="1852">
        <f t="shared" ref="FE140:FE154" si="577">FD140-FC140</f>
        <v>0</v>
      </c>
      <c r="FF140" s="1853">
        <f t="shared" ref="FF140:FF147" si="578">FD140/FC140</f>
        <v>1</v>
      </c>
      <c r="FG140" s="1854">
        <f t="shared" si="443"/>
        <v>32</v>
      </c>
      <c r="FH140" s="1852">
        <f t="shared" si="444"/>
        <v>64</v>
      </c>
      <c r="FI140" s="1853">
        <f t="shared" ref="FI140:FI154" si="579">FG140/FA140</f>
        <v>0.33333333333333331</v>
      </c>
      <c r="FJ140" s="6750">
        <v>96</v>
      </c>
      <c r="FK140" s="6751"/>
      <c r="FL140" s="2494">
        <v>8</v>
      </c>
      <c r="FM140" s="2494">
        <v>8</v>
      </c>
      <c r="FN140" s="1852">
        <f t="shared" si="446"/>
        <v>0</v>
      </c>
      <c r="FO140" s="1853">
        <f t="shared" ref="FO140:FO147" si="580">FM140/FL140</f>
        <v>1</v>
      </c>
      <c r="FP140" s="1702">
        <f t="shared" si="448"/>
        <v>40</v>
      </c>
      <c r="FQ140" s="1852">
        <f t="shared" si="370"/>
        <v>56</v>
      </c>
      <c r="FR140" s="1853">
        <f t="shared" ref="FR140:FR154" si="581">FP140/FJ140</f>
        <v>0.41666666666666669</v>
      </c>
      <c r="FS140" s="6750">
        <v>96</v>
      </c>
      <c r="FT140" s="6751"/>
      <c r="FU140" s="2767">
        <v>8</v>
      </c>
      <c r="FV140" s="2767">
        <v>8</v>
      </c>
      <c r="FW140" s="1853">
        <f t="shared" si="570"/>
        <v>0</v>
      </c>
      <c r="FX140" s="1854">
        <f t="shared" ref="FX140:FX147" si="582">FV140/FU140</f>
        <v>1</v>
      </c>
      <c r="FY140" s="1733">
        <f t="shared" si="451"/>
        <v>48</v>
      </c>
      <c r="FZ140" s="1853">
        <f t="shared" si="452"/>
        <v>48</v>
      </c>
      <c r="GA140" s="1858">
        <f t="shared" ref="GA140:GA154" si="583">FY140/FS140</f>
        <v>0.5</v>
      </c>
      <c r="GB140" s="3169">
        <f t="shared" si="454"/>
        <v>8.333333333333337E-2</v>
      </c>
      <c r="GC140" s="2219">
        <v>0</v>
      </c>
      <c r="GD140" s="1895">
        <v>1</v>
      </c>
      <c r="GE140" s="2153" t="s">
        <v>61</v>
      </c>
      <c r="GF140" s="2153" t="s">
        <v>57</v>
      </c>
      <c r="GG140" s="2105" t="s">
        <v>17</v>
      </c>
      <c r="GH140" s="2105" t="s">
        <v>17</v>
      </c>
      <c r="GI140" s="2105" t="s">
        <v>20</v>
      </c>
      <c r="GJ140" s="2105" t="s">
        <v>16</v>
      </c>
      <c r="GK140" s="2105" t="s">
        <v>20</v>
      </c>
      <c r="GL140" s="2167">
        <v>1</v>
      </c>
      <c r="GM140" s="354" t="s">
        <v>801</v>
      </c>
      <c r="GN140" s="262" t="s">
        <v>810</v>
      </c>
      <c r="GO140" s="355">
        <v>96</v>
      </c>
      <c r="GP140" s="356">
        <v>24</v>
      </c>
      <c r="GQ140" s="2086">
        <v>24</v>
      </c>
      <c r="GR140" s="2086">
        <v>0</v>
      </c>
      <c r="GS140" s="1895">
        <v>1</v>
      </c>
      <c r="GT140" s="2086">
        <v>24</v>
      </c>
      <c r="GU140" s="2086">
        <v>72</v>
      </c>
      <c r="GV140" s="1895">
        <v>0.25</v>
      </c>
    </row>
    <row r="141" spans="1:204" ht="60.75" customHeight="1" x14ac:dyDescent="0.25">
      <c r="B141" s="7199"/>
      <c r="C141" s="7154"/>
      <c r="D141" s="7147"/>
      <c r="E141" s="7154"/>
      <c r="F141" s="7157"/>
      <c r="G141" s="7157"/>
      <c r="H141" s="7144"/>
      <c r="I141" s="7144"/>
      <c r="J141" s="5707"/>
      <c r="K141" s="5707"/>
      <c r="L141" s="5707"/>
      <c r="M141" s="5707"/>
      <c r="N141" s="5707"/>
      <c r="O141" s="5707"/>
      <c r="P141" s="5698"/>
      <c r="Q141" s="5707"/>
      <c r="R141" s="5704"/>
      <c r="S141" s="5698"/>
      <c r="T141" s="5698"/>
      <c r="U141" s="7116"/>
      <c r="V141" s="5698"/>
      <c r="W141" s="5695"/>
      <c r="X141" s="5692"/>
      <c r="Y141" s="2167">
        <v>2</v>
      </c>
      <c r="Z141" s="764" t="s">
        <v>802</v>
      </c>
      <c r="AA141" s="762" t="s">
        <v>811</v>
      </c>
      <c r="AB141" s="5535">
        <v>70</v>
      </c>
      <c r="AC141" s="356">
        <v>17</v>
      </c>
      <c r="AD141" s="357">
        <f t="shared" si="571"/>
        <v>0.24285714285714285</v>
      </c>
      <c r="AE141" s="355">
        <v>17</v>
      </c>
      <c r="AF141" s="357">
        <f t="shared" si="572"/>
        <v>0.24285714285714285</v>
      </c>
      <c r="AG141" s="355">
        <v>17</v>
      </c>
      <c r="AH141" s="357">
        <f t="shared" si="573"/>
        <v>0.24285714285714285</v>
      </c>
      <c r="AI141" s="355">
        <v>19</v>
      </c>
      <c r="AJ141" s="357">
        <f t="shared" si="574"/>
        <v>0.27142857142857141</v>
      </c>
      <c r="AK141" s="358">
        <f t="shared" si="551"/>
        <v>1</v>
      </c>
      <c r="AL141" s="2284">
        <v>2</v>
      </c>
      <c r="AM141" s="807" t="s">
        <v>3224</v>
      </c>
      <c r="AN141" s="807" t="s">
        <v>3217</v>
      </c>
      <c r="AO141" s="807" t="s">
        <v>3200</v>
      </c>
      <c r="AP141" s="807" t="s">
        <v>3201</v>
      </c>
      <c r="AQ141" s="807">
        <v>100</v>
      </c>
      <c r="AR141" s="1297" t="s">
        <v>811</v>
      </c>
      <c r="AS141" s="1219" t="s">
        <v>1579</v>
      </c>
      <c r="AT141" s="2284"/>
      <c r="AU141" s="1224" t="s">
        <v>1704</v>
      </c>
      <c r="AV141" s="6499">
        <v>70</v>
      </c>
      <c r="AW141" s="6500"/>
      <c r="AX141" s="4431">
        <f t="shared" si="393"/>
        <v>19</v>
      </c>
      <c r="AY141" s="4431">
        <f t="shared" si="394"/>
        <v>17</v>
      </c>
      <c r="AZ141" s="4411">
        <f t="shared" si="395"/>
        <v>2</v>
      </c>
      <c r="BA141" s="4707">
        <f t="shared" si="396"/>
        <v>0.89473684210526316</v>
      </c>
      <c r="BB141" s="4714">
        <f t="shared" si="397"/>
        <v>70</v>
      </c>
      <c r="BC141" s="4104">
        <f t="shared" si="398"/>
        <v>0</v>
      </c>
      <c r="BD141" s="1682">
        <f t="shared" si="399"/>
        <v>1</v>
      </c>
      <c r="BE141" s="4430">
        <f t="shared" si="531"/>
        <v>0</v>
      </c>
      <c r="BF141" s="6499">
        <v>70</v>
      </c>
      <c r="BG141" s="6500"/>
      <c r="BH141" s="3782">
        <f t="shared" si="567"/>
        <v>17</v>
      </c>
      <c r="BI141" s="3782">
        <f t="shared" si="401"/>
        <v>17</v>
      </c>
      <c r="BJ141" s="4061">
        <f t="shared" si="402"/>
        <v>0</v>
      </c>
      <c r="BK141" s="4074">
        <f t="shared" si="403"/>
        <v>1</v>
      </c>
      <c r="BL141" s="3733">
        <f t="shared" si="404"/>
        <v>53</v>
      </c>
      <c r="BM141" s="3122">
        <f t="shared" si="405"/>
        <v>17</v>
      </c>
      <c r="BN141" s="1682">
        <f t="shared" si="406"/>
        <v>0.75714285714285712</v>
      </c>
      <c r="BO141" s="3700">
        <f t="shared" si="532"/>
        <v>0</v>
      </c>
      <c r="BP141" s="3494"/>
      <c r="BQ141" s="6756">
        <v>70</v>
      </c>
      <c r="BR141" s="6757"/>
      <c r="BS141" s="2576">
        <f t="shared" ref="BS141:BS148" si="584">SUM(FC141+FL141+FU141)</f>
        <v>17</v>
      </c>
      <c r="BT141" s="2576">
        <f t="shared" ref="BT141:BT148" si="585">SUM(FD141+FM141+FV141)</f>
        <v>19</v>
      </c>
      <c r="BU141" s="2987">
        <f t="shared" si="554"/>
        <v>-2</v>
      </c>
      <c r="BV141" s="1682">
        <f t="shared" si="555"/>
        <v>1.1176470588235294</v>
      </c>
      <c r="BW141" s="2765">
        <f t="shared" si="556"/>
        <v>36</v>
      </c>
      <c r="BX141" s="2991">
        <f t="shared" si="557"/>
        <v>34</v>
      </c>
      <c r="BY141" s="1682">
        <f t="shared" si="558"/>
        <v>0.51428571428571423</v>
      </c>
      <c r="BZ141" s="3151"/>
      <c r="CA141" s="6756">
        <v>70</v>
      </c>
      <c r="CB141" s="6757"/>
      <c r="CC141" s="2230">
        <v>17</v>
      </c>
      <c r="CD141" s="2230">
        <v>17</v>
      </c>
      <c r="CE141" s="2359">
        <f t="shared" si="409"/>
        <v>0</v>
      </c>
      <c r="CF141" s="2247">
        <f t="shared" si="521"/>
        <v>1</v>
      </c>
      <c r="CG141" s="2256">
        <f t="shared" si="499"/>
        <v>17</v>
      </c>
      <c r="CH141" s="2387">
        <f t="shared" si="412"/>
        <v>53</v>
      </c>
      <c r="CI141" s="2247">
        <f t="shared" si="500"/>
        <v>0.24285714285714285</v>
      </c>
      <c r="CJ141" s="7499"/>
      <c r="CK141" s="2479"/>
      <c r="CL141" s="2479"/>
      <c r="CM141" s="2031">
        <v>5</v>
      </c>
      <c r="CN141" s="2032">
        <v>6</v>
      </c>
      <c r="CO141" s="2032">
        <v>6</v>
      </c>
      <c r="CP141" s="1729"/>
      <c r="CQ141" s="1729"/>
      <c r="CR141" s="1729"/>
      <c r="CS141" s="1729"/>
      <c r="CT141" s="1729"/>
      <c r="CU141" s="1729"/>
      <c r="CV141" s="1729"/>
      <c r="CW141" s="1729"/>
      <c r="CX141" s="1729"/>
      <c r="CY141" s="6254">
        <v>70</v>
      </c>
      <c r="CZ141" s="6255"/>
      <c r="DA141" s="4692">
        <v>5</v>
      </c>
      <c r="DB141" s="4692">
        <v>5</v>
      </c>
      <c r="DC141" s="4513">
        <f t="shared" si="501"/>
        <v>0</v>
      </c>
      <c r="DD141" s="4514">
        <f t="shared" si="502"/>
        <v>1</v>
      </c>
      <c r="DE141" s="4679">
        <f t="shared" si="559"/>
        <v>58</v>
      </c>
      <c r="DF141" s="4106">
        <f t="shared" si="416"/>
        <v>12</v>
      </c>
      <c r="DG141" s="1682">
        <f t="shared" si="503"/>
        <v>0.82857142857142863</v>
      </c>
      <c r="DH141" s="6256">
        <v>70</v>
      </c>
      <c r="DI141" s="6257"/>
      <c r="DJ141" s="4657">
        <v>6</v>
      </c>
      <c r="DK141" s="4657">
        <v>6</v>
      </c>
      <c r="DL141" s="4701">
        <f t="shared" si="418"/>
        <v>0</v>
      </c>
      <c r="DM141" s="4702">
        <f t="shared" si="540"/>
        <v>1</v>
      </c>
      <c r="DN141" s="4718">
        <f t="shared" si="420"/>
        <v>64</v>
      </c>
      <c r="DO141" s="4106">
        <f t="shared" si="421"/>
        <v>6</v>
      </c>
      <c r="DP141" s="1682">
        <f t="shared" si="504"/>
        <v>0.91428571428571426</v>
      </c>
      <c r="DQ141" s="6258">
        <v>70</v>
      </c>
      <c r="DR141" s="6259"/>
      <c r="DS141" s="4720">
        <v>8</v>
      </c>
      <c r="DT141" s="4720">
        <v>6</v>
      </c>
      <c r="DU141" s="2715">
        <f t="shared" si="568"/>
        <v>2</v>
      </c>
      <c r="DV141" s="2716">
        <f t="shared" si="541"/>
        <v>0.75</v>
      </c>
      <c r="DW141" s="4419">
        <f t="shared" si="424"/>
        <v>70</v>
      </c>
      <c r="DX141" s="1682">
        <f t="shared" si="425"/>
        <v>0</v>
      </c>
      <c r="DY141" s="4144">
        <f t="shared" si="505"/>
        <v>1</v>
      </c>
      <c r="DZ141" s="6254">
        <v>70</v>
      </c>
      <c r="EA141" s="6255"/>
      <c r="EB141" s="3247">
        <v>4</v>
      </c>
      <c r="EC141" s="3247">
        <v>4</v>
      </c>
      <c r="ED141" s="3227">
        <f t="shared" si="506"/>
        <v>0</v>
      </c>
      <c r="EE141" s="1748">
        <f t="shared" si="507"/>
        <v>1</v>
      </c>
      <c r="EF141" s="3277">
        <f t="shared" si="429"/>
        <v>40</v>
      </c>
      <c r="EG141" s="1739">
        <f t="shared" si="430"/>
        <v>30</v>
      </c>
      <c r="EH141" s="1748">
        <f t="shared" si="508"/>
        <v>0.5714285714285714</v>
      </c>
      <c r="EI141" s="6256">
        <v>70</v>
      </c>
      <c r="EJ141" s="6257"/>
      <c r="EK141" s="3360">
        <v>6</v>
      </c>
      <c r="EL141" s="3360">
        <v>6</v>
      </c>
      <c r="EM141" s="3227">
        <f t="shared" si="432"/>
        <v>0</v>
      </c>
      <c r="EN141" s="1748">
        <f t="shared" si="542"/>
        <v>1</v>
      </c>
      <c r="EO141" s="3361">
        <f t="shared" si="434"/>
        <v>46</v>
      </c>
      <c r="EP141" s="1739">
        <f t="shared" si="435"/>
        <v>24</v>
      </c>
      <c r="EQ141" s="1748">
        <f t="shared" si="509"/>
        <v>0.65714285714285714</v>
      </c>
      <c r="ER141" s="6258">
        <v>70</v>
      </c>
      <c r="ES141" s="6259"/>
      <c r="ET141" s="3815">
        <v>7</v>
      </c>
      <c r="EU141" s="3815">
        <v>7</v>
      </c>
      <c r="EV141" s="3836">
        <f t="shared" si="569"/>
        <v>0</v>
      </c>
      <c r="EW141" s="3839">
        <f t="shared" si="543"/>
        <v>1</v>
      </c>
      <c r="EX141" s="3658">
        <f t="shared" si="438"/>
        <v>53</v>
      </c>
      <c r="EY141" s="1748">
        <f t="shared" si="439"/>
        <v>17</v>
      </c>
      <c r="EZ141" s="3825">
        <f t="shared" si="510"/>
        <v>0.75714285714285712</v>
      </c>
      <c r="FA141" s="6756">
        <v>70</v>
      </c>
      <c r="FB141" s="6757"/>
      <c r="FC141" s="2495">
        <v>6</v>
      </c>
      <c r="FD141" s="2495">
        <v>6</v>
      </c>
      <c r="FE141" s="1739">
        <f t="shared" si="577"/>
        <v>0</v>
      </c>
      <c r="FF141" s="1748">
        <f t="shared" si="578"/>
        <v>1</v>
      </c>
      <c r="FG141" s="1749">
        <f t="shared" si="443"/>
        <v>23</v>
      </c>
      <c r="FH141" s="1739">
        <f t="shared" si="444"/>
        <v>47</v>
      </c>
      <c r="FI141" s="1748">
        <f t="shared" si="579"/>
        <v>0.32857142857142857</v>
      </c>
      <c r="FJ141" s="6756">
        <v>70</v>
      </c>
      <c r="FK141" s="6757"/>
      <c r="FL141" s="2495">
        <v>7</v>
      </c>
      <c r="FM141" s="2495">
        <v>7</v>
      </c>
      <c r="FN141" s="1739">
        <f t="shared" si="446"/>
        <v>0</v>
      </c>
      <c r="FO141" s="1748">
        <f t="shared" si="580"/>
        <v>1</v>
      </c>
      <c r="FP141" s="1702">
        <f t="shared" si="448"/>
        <v>30</v>
      </c>
      <c r="FQ141" s="1739">
        <f t="shared" si="370"/>
        <v>40</v>
      </c>
      <c r="FR141" s="1748">
        <f t="shared" si="581"/>
        <v>0.42857142857142855</v>
      </c>
      <c r="FS141" s="6756">
        <v>70</v>
      </c>
      <c r="FT141" s="6757"/>
      <c r="FU141" s="2768">
        <v>4</v>
      </c>
      <c r="FV141" s="2768">
        <v>6</v>
      </c>
      <c r="FW141" s="1748">
        <f t="shared" si="570"/>
        <v>-2</v>
      </c>
      <c r="FX141" s="1749">
        <f t="shared" si="582"/>
        <v>1.5</v>
      </c>
      <c r="FY141" s="1733">
        <f t="shared" si="451"/>
        <v>36</v>
      </c>
      <c r="FZ141" s="1748">
        <f t="shared" si="452"/>
        <v>34</v>
      </c>
      <c r="GA141" s="1859">
        <f t="shared" si="583"/>
        <v>0.51428571428571423</v>
      </c>
      <c r="GB141" s="3169">
        <f t="shared" si="454"/>
        <v>5.7142857142857162E-2</v>
      </c>
      <c r="GC141" s="2219">
        <v>0</v>
      </c>
      <c r="GD141" s="1895">
        <v>1</v>
      </c>
      <c r="GE141" s="2153" t="s">
        <v>61</v>
      </c>
      <c r="GF141" s="2153" t="s">
        <v>57</v>
      </c>
      <c r="GG141" s="2105" t="s">
        <v>17</v>
      </c>
      <c r="GH141" s="2105" t="s">
        <v>17</v>
      </c>
      <c r="GI141" s="2105" t="s">
        <v>20</v>
      </c>
      <c r="GJ141" s="2105" t="s">
        <v>16</v>
      </c>
      <c r="GK141" s="2105" t="s">
        <v>20</v>
      </c>
      <c r="GL141" s="2167">
        <v>2</v>
      </c>
      <c r="GM141" s="359" t="s">
        <v>802</v>
      </c>
      <c r="GN141" s="262" t="s">
        <v>811</v>
      </c>
      <c r="GO141" s="355">
        <v>70</v>
      </c>
      <c r="GP141" s="356">
        <v>17</v>
      </c>
      <c r="GQ141" s="2086">
        <v>17</v>
      </c>
      <c r="GR141" s="2086">
        <v>0</v>
      </c>
      <c r="GS141" s="1895">
        <v>1</v>
      </c>
      <c r="GT141" s="2086">
        <v>17</v>
      </c>
      <c r="GU141" s="2086">
        <v>53</v>
      </c>
      <c r="GV141" s="1895">
        <v>0.24285714285714285</v>
      </c>
    </row>
    <row r="142" spans="1:204" ht="60.75" customHeight="1" x14ac:dyDescent="0.25">
      <c r="B142" s="7199"/>
      <c r="C142" s="7154"/>
      <c r="D142" s="7147"/>
      <c r="E142" s="7154"/>
      <c r="F142" s="7157"/>
      <c r="G142" s="7157"/>
      <c r="H142" s="7144"/>
      <c r="I142" s="7144"/>
      <c r="J142" s="5707"/>
      <c r="K142" s="5707"/>
      <c r="L142" s="5707"/>
      <c r="M142" s="5707"/>
      <c r="N142" s="5707"/>
      <c r="O142" s="5707"/>
      <c r="P142" s="5698"/>
      <c r="Q142" s="5707"/>
      <c r="R142" s="5704"/>
      <c r="S142" s="5698"/>
      <c r="T142" s="5698"/>
      <c r="U142" s="7116"/>
      <c r="V142" s="5698"/>
      <c r="W142" s="5695"/>
      <c r="X142" s="5692"/>
      <c r="Y142" s="2167">
        <v>3</v>
      </c>
      <c r="Z142" s="764" t="s">
        <v>803</v>
      </c>
      <c r="AA142" s="762" t="s">
        <v>811</v>
      </c>
      <c r="AB142" s="5535">
        <v>180</v>
      </c>
      <c r="AC142" s="356">
        <v>45</v>
      </c>
      <c r="AD142" s="357">
        <f t="shared" si="571"/>
        <v>0.25</v>
      </c>
      <c r="AE142" s="355">
        <v>45</v>
      </c>
      <c r="AF142" s="357">
        <f t="shared" si="572"/>
        <v>0.25</v>
      </c>
      <c r="AG142" s="355">
        <v>45</v>
      </c>
      <c r="AH142" s="357">
        <f t="shared" si="573"/>
        <v>0.25</v>
      </c>
      <c r="AI142" s="355">
        <v>45</v>
      </c>
      <c r="AJ142" s="357">
        <f t="shared" si="574"/>
        <v>0.25</v>
      </c>
      <c r="AK142" s="358">
        <f t="shared" si="551"/>
        <v>1</v>
      </c>
      <c r="AL142" s="2284">
        <v>3</v>
      </c>
      <c r="AM142" s="807" t="s">
        <v>3223</v>
      </c>
      <c r="AN142" s="807" t="s">
        <v>3215</v>
      </c>
      <c r="AO142" s="807" t="s">
        <v>3202</v>
      </c>
      <c r="AP142" s="807" t="s">
        <v>3201</v>
      </c>
      <c r="AQ142" s="807">
        <v>100</v>
      </c>
      <c r="AR142" s="1297" t="s">
        <v>811</v>
      </c>
      <c r="AS142" s="1219" t="s">
        <v>1579</v>
      </c>
      <c r="AT142" s="2284"/>
      <c r="AU142" s="1224" t="s">
        <v>1704</v>
      </c>
      <c r="AV142" s="6499">
        <v>180</v>
      </c>
      <c r="AW142" s="6500"/>
      <c r="AX142" s="4431">
        <f t="shared" si="393"/>
        <v>45</v>
      </c>
      <c r="AY142" s="4431">
        <f t="shared" si="394"/>
        <v>45</v>
      </c>
      <c r="AZ142" s="4411">
        <f t="shared" si="395"/>
        <v>0</v>
      </c>
      <c r="BA142" s="4707">
        <f t="shared" si="396"/>
        <v>1</v>
      </c>
      <c r="BB142" s="4714">
        <f t="shared" si="397"/>
        <v>180</v>
      </c>
      <c r="BC142" s="4104">
        <f t="shared" si="398"/>
        <v>0</v>
      </c>
      <c r="BD142" s="1682">
        <f t="shared" si="399"/>
        <v>1</v>
      </c>
      <c r="BE142" s="4430">
        <f t="shared" si="531"/>
        <v>0</v>
      </c>
      <c r="BF142" s="6499">
        <v>180</v>
      </c>
      <c r="BG142" s="6500"/>
      <c r="BH142" s="3782">
        <f t="shared" si="567"/>
        <v>45</v>
      </c>
      <c r="BI142" s="3782">
        <f t="shared" si="401"/>
        <v>45</v>
      </c>
      <c r="BJ142" s="4061">
        <f t="shared" si="402"/>
        <v>0</v>
      </c>
      <c r="BK142" s="4074">
        <f t="shared" si="403"/>
        <v>1</v>
      </c>
      <c r="BL142" s="3733">
        <f t="shared" si="404"/>
        <v>135</v>
      </c>
      <c r="BM142" s="3122">
        <f t="shared" si="405"/>
        <v>45</v>
      </c>
      <c r="BN142" s="1682">
        <f t="shared" si="406"/>
        <v>0.75</v>
      </c>
      <c r="BO142" s="3700">
        <f t="shared" si="532"/>
        <v>0</v>
      </c>
      <c r="BP142" s="3494"/>
      <c r="BQ142" s="6756">
        <v>180</v>
      </c>
      <c r="BR142" s="6757"/>
      <c r="BS142" s="2576">
        <f t="shared" si="584"/>
        <v>45</v>
      </c>
      <c r="BT142" s="2576">
        <f t="shared" si="585"/>
        <v>45</v>
      </c>
      <c r="BU142" s="2987">
        <f t="shared" si="554"/>
        <v>0</v>
      </c>
      <c r="BV142" s="1682">
        <f t="shared" si="555"/>
        <v>1</v>
      </c>
      <c r="BW142" s="3105">
        <f t="shared" si="556"/>
        <v>90</v>
      </c>
      <c r="BX142" s="2991">
        <f t="shared" si="557"/>
        <v>90</v>
      </c>
      <c r="BY142" s="1682">
        <f t="shared" si="558"/>
        <v>0.5</v>
      </c>
      <c r="BZ142" s="3151"/>
      <c r="CA142" s="6756">
        <v>180</v>
      </c>
      <c r="CB142" s="6757"/>
      <c r="CC142" s="2230">
        <v>45</v>
      </c>
      <c r="CD142" s="2230">
        <v>45</v>
      </c>
      <c r="CE142" s="2359">
        <f t="shared" si="409"/>
        <v>0</v>
      </c>
      <c r="CF142" s="2247">
        <f t="shared" si="521"/>
        <v>1</v>
      </c>
      <c r="CG142" s="2256">
        <f t="shared" si="499"/>
        <v>45</v>
      </c>
      <c r="CH142" s="2387">
        <f t="shared" si="412"/>
        <v>135</v>
      </c>
      <c r="CI142" s="2247">
        <f t="shared" si="500"/>
        <v>0.25</v>
      </c>
      <c r="CJ142" s="7499"/>
      <c r="CK142" s="2479"/>
      <c r="CL142" s="2479"/>
      <c r="CM142" s="2031">
        <v>15</v>
      </c>
      <c r="CN142" s="2032">
        <v>15</v>
      </c>
      <c r="CO142" s="2032">
        <v>15</v>
      </c>
      <c r="CP142" s="1729"/>
      <c r="CQ142" s="1729"/>
      <c r="CR142" s="1729"/>
      <c r="CS142" s="1729"/>
      <c r="CT142" s="1729"/>
      <c r="CU142" s="1729"/>
      <c r="CV142" s="1729"/>
      <c r="CW142" s="1729"/>
      <c r="CX142" s="1729"/>
      <c r="CY142" s="6254">
        <v>180</v>
      </c>
      <c r="CZ142" s="6255"/>
      <c r="DA142" s="4692">
        <v>15</v>
      </c>
      <c r="DB142" s="4692">
        <v>15</v>
      </c>
      <c r="DC142" s="4513">
        <f t="shared" si="501"/>
        <v>0</v>
      </c>
      <c r="DD142" s="4514">
        <f t="shared" si="502"/>
        <v>1</v>
      </c>
      <c r="DE142" s="4679">
        <f t="shared" si="559"/>
        <v>150</v>
      </c>
      <c r="DF142" s="4106">
        <f t="shared" si="416"/>
        <v>30</v>
      </c>
      <c r="DG142" s="1682">
        <f t="shared" si="503"/>
        <v>0.83333333333333337</v>
      </c>
      <c r="DH142" s="6256">
        <v>180</v>
      </c>
      <c r="DI142" s="6257"/>
      <c r="DJ142" s="4657">
        <v>15</v>
      </c>
      <c r="DK142" s="4657">
        <v>15</v>
      </c>
      <c r="DL142" s="4701">
        <f t="shared" si="418"/>
        <v>0</v>
      </c>
      <c r="DM142" s="4702">
        <f t="shared" si="540"/>
        <v>1</v>
      </c>
      <c r="DN142" s="4718">
        <f t="shared" si="420"/>
        <v>165</v>
      </c>
      <c r="DO142" s="4106">
        <f t="shared" si="421"/>
        <v>15</v>
      </c>
      <c r="DP142" s="1682">
        <f t="shared" si="504"/>
        <v>0.91666666666666663</v>
      </c>
      <c r="DQ142" s="6258">
        <v>180</v>
      </c>
      <c r="DR142" s="6259"/>
      <c r="DS142" s="4720">
        <v>15</v>
      </c>
      <c r="DT142" s="4720">
        <v>15</v>
      </c>
      <c r="DU142" s="2715">
        <f t="shared" si="568"/>
        <v>0</v>
      </c>
      <c r="DV142" s="2716">
        <f t="shared" si="541"/>
        <v>1</v>
      </c>
      <c r="DW142" s="4419">
        <f t="shared" si="424"/>
        <v>180</v>
      </c>
      <c r="DX142" s="1682">
        <f t="shared" si="425"/>
        <v>0</v>
      </c>
      <c r="DY142" s="4144">
        <f t="shared" si="505"/>
        <v>1</v>
      </c>
      <c r="DZ142" s="6254">
        <v>180</v>
      </c>
      <c r="EA142" s="6255"/>
      <c r="EB142" s="3247">
        <v>15</v>
      </c>
      <c r="EC142" s="3247">
        <v>15</v>
      </c>
      <c r="ED142" s="3227">
        <f t="shared" si="506"/>
        <v>0</v>
      </c>
      <c r="EE142" s="1748">
        <f t="shared" si="507"/>
        <v>1</v>
      </c>
      <c r="EF142" s="3277">
        <f t="shared" si="429"/>
        <v>105</v>
      </c>
      <c r="EG142" s="1739">
        <f t="shared" si="430"/>
        <v>75</v>
      </c>
      <c r="EH142" s="1748">
        <f t="shared" si="508"/>
        <v>0.58333333333333337</v>
      </c>
      <c r="EI142" s="6256">
        <v>180</v>
      </c>
      <c r="EJ142" s="6257"/>
      <c r="EK142" s="3360">
        <v>15</v>
      </c>
      <c r="EL142" s="3360">
        <v>15</v>
      </c>
      <c r="EM142" s="3227">
        <f t="shared" si="432"/>
        <v>0</v>
      </c>
      <c r="EN142" s="1748">
        <f t="shared" si="542"/>
        <v>1</v>
      </c>
      <c r="EO142" s="3361">
        <f t="shared" si="434"/>
        <v>120</v>
      </c>
      <c r="EP142" s="1739">
        <f t="shared" si="435"/>
        <v>60</v>
      </c>
      <c r="EQ142" s="1748">
        <f t="shared" si="509"/>
        <v>0.66666666666666663</v>
      </c>
      <c r="ER142" s="6258">
        <v>180</v>
      </c>
      <c r="ES142" s="6259"/>
      <c r="ET142" s="3815">
        <v>15</v>
      </c>
      <c r="EU142" s="3815">
        <v>15</v>
      </c>
      <c r="EV142" s="3836">
        <f t="shared" si="569"/>
        <v>0</v>
      </c>
      <c r="EW142" s="3839">
        <f t="shared" si="543"/>
        <v>1</v>
      </c>
      <c r="EX142" s="3658">
        <f t="shared" si="438"/>
        <v>135</v>
      </c>
      <c r="EY142" s="1748">
        <f t="shared" si="439"/>
        <v>45</v>
      </c>
      <c r="EZ142" s="3825">
        <f t="shared" si="510"/>
        <v>0.75</v>
      </c>
      <c r="FA142" s="6756">
        <v>180</v>
      </c>
      <c r="FB142" s="6757"/>
      <c r="FC142" s="2495">
        <v>15</v>
      </c>
      <c r="FD142" s="2495">
        <v>15</v>
      </c>
      <c r="FE142" s="1739">
        <f t="shared" si="577"/>
        <v>0</v>
      </c>
      <c r="FF142" s="1748">
        <f t="shared" si="578"/>
        <v>1</v>
      </c>
      <c r="FG142" s="1749">
        <f t="shared" si="443"/>
        <v>60</v>
      </c>
      <c r="FH142" s="1739">
        <f t="shared" si="444"/>
        <v>120</v>
      </c>
      <c r="FI142" s="1748">
        <f t="shared" si="579"/>
        <v>0.33333333333333331</v>
      </c>
      <c r="FJ142" s="6756">
        <v>180</v>
      </c>
      <c r="FK142" s="6757"/>
      <c r="FL142" s="2495">
        <v>15</v>
      </c>
      <c r="FM142" s="2495">
        <v>15</v>
      </c>
      <c r="FN142" s="1739">
        <f t="shared" si="446"/>
        <v>0</v>
      </c>
      <c r="FO142" s="1748">
        <f t="shared" si="580"/>
        <v>1</v>
      </c>
      <c r="FP142" s="1702">
        <f t="shared" si="448"/>
        <v>75</v>
      </c>
      <c r="FQ142" s="1739">
        <f t="shared" si="370"/>
        <v>105</v>
      </c>
      <c r="FR142" s="1748">
        <f t="shared" si="581"/>
        <v>0.41666666666666669</v>
      </c>
      <c r="FS142" s="6756">
        <v>180</v>
      </c>
      <c r="FT142" s="6757"/>
      <c r="FU142" s="2768">
        <v>15</v>
      </c>
      <c r="FV142" s="2768">
        <v>15</v>
      </c>
      <c r="FW142" s="1748">
        <f t="shared" si="570"/>
        <v>0</v>
      </c>
      <c r="FX142" s="1749">
        <f t="shared" si="582"/>
        <v>1</v>
      </c>
      <c r="FY142" s="1733">
        <f t="shared" si="451"/>
        <v>90</v>
      </c>
      <c r="FZ142" s="1748">
        <f t="shared" si="452"/>
        <v>90</v>
      </c>
      <c r="GA142" s="1859">
        <f t="shared" si="583"/>
        <v>0.5</v>
      </c>
      <c r="GB142" s="3169">
        <f t="shared" si="454"/>
        <v>8.333333333333337E-2</v>
      </c>
      <c r="GC142" s="2219">
        <v>0</v>
      </c>
      <c r="GD142" s="1895">
        <v>1</v>
      </c>
      <c r="GE142" s="2153" t="s">
        <v>61</v>
      </c>
      <c r="GF142" s="2153" t="s">
        <v>57</v>
      </c>
      <c r="GG142" s="2105" t="s">
        <v>17</v>
      </c>
      <c r="GH142" s="2105" t="s">
        <v>17</v>
      </c>
      <c r="GI142" s="2105" t="s">
        <v>20</v>
      </c>
      <c r="GJ142" s="2105" t="s">
        <v>16</v>
      </c>
      <c r="GK142" s="2105" t="s">
        <v>20</v>
      </c>
      <c r="GL142" s="2167">
        <v>3</v>
      </c>
      <c r="GM142" s="359" t="s">
        <v>803</v>
      </c>
      <c r="GN142" s="262" t="s">
        <v>811</v>
      </c>
      <c r="GO142" s="355">
        <v>180</v>
      </c>
      <c r="GP142" s="356">
        <v>45</v>
      </c>
      <c r="GQ142" s="2086">
        <v>45</v>
      </c>
      <c r="GR142" s="2086">
        <v>0</v>
      </c>
      <c r="GS142" s="1895">
        <v>1</v>
      </c>
      <c r="GT142" s="2086">
        <v>45</v>
      </c>
      <c r="GU142" s="2086">
        <v>135</v>
      </c>
      <c r="GV142" s="1895">
        <v>0.25</v>
      </c>
    </row>
    <row r="143" spans="1:204" ht="60.75" customHeight="1" x14ac:dyDescent="0.25">
      <c r="B143" s="7199"/>
      <c r="C143" s="7154"/>
      <c r="D143" s="7147"/>
      <c r="E143" s="7154"/>
      <c r="F143" s="7157"/>
      <c r="G143" s="7157"/>
      <c r="H143" s="7144"/>
      <c r="I143" s="7144"/>
      <c r="J143" s="5707"/>
      <c r="K143" s="5707"/>
      <c r="L143" s="5707"/>
      <c r="M143" s="5707"/>
      <c r="N143" s="5707"/>
      <c r="O143" s="5707"/>
      <c r="P143" s="5698"/>
      <c r="Q143" s="5707"/>
      <c r="R143" s="5704"/>
      <c r="S143" s="5698"/>
      <c r="T143" s="5698"/>
      <c r="U143" s="7116"/>
      <c r="V143" s="5698"/>
      <c r="W143" s="5695"/>
      <c r="X143" s="5692"/>
      <c r="Y143" s="2167">
        <v>4</v>
      </c>
      <c r="Z143" s="764" t="s">
        <v>804</v>
      </c>
      <c r="AA143" s="762" t="s">
        <v>812</v>
      </c>
      <c r="AB143" s="5535">
        <v>1320</v>
      </c>
      <c r="AC143" s="356">
        <v>330</v>
      </c>
      <c r="AD143" s="357">
        <f t="shared" si="571"/>
        <v>0.25</v>
      </c>
      <c r="AE143" s="355">
        <v>330</v>
      </c>
      <c r="AF143" s="357">
        <f t="shared" si="572"/>
        <v>0.25</v>
      </c>
      <c r="AG143" s="355">
        <v>330</v>
      </c>
      <c r="AH143" s="357">
        <f t="shared" si="573"/>
        <v>0.25</v>
      </c>
      <c r="AI143" s="355">
        <v>330</v>
      </c>
      <c r="AJ143" s="357">
        <f t="shared" si="574"/>
        <v>0.25</v>
      </c>
      <c r="AK143" s="358">
        <f t="shared" si="551"/>
        <v>1</v>
      </c>
      <c r="AL143" s="2284">
        <v>4</v>
      </c>
      <c r="AM143" s="807" t="s">
        <v>3221</v>
      </c>
      <c r="AN143" s="807" t="s">
        <v>3222</v>
      </c>
      <c r="AO143" s="807" t="s">
        <v>3203</v>
      </c>
      <c r="AP143" s="807" t="s">
        <v>3204</v>
      </c>
      <c r="AQ143" s="807">
        <v>100</v>
      </c>
      <c r="AR143" s="1297" t="s">
        <v>812</v>
      </c>
      <c r="AS143" s="1219" t="s">
        <v>1579</v>
      </c>
      <c r="AT143" s="2284"/>
      <c r="AU143" s="1224" t="s">
        <v>1704</v>
      </c>
      <c r="AV143" s="6499">
        <v>1320</v>
      </c>
      <c r="AW143" s="6500"/>
      <c r="AX143" s="4431">
        <f t="shared" si="393"/>
        <v>330</v>
      </c>
      <c r="AY143" s="4431">
        <f t="shared" si="394"/>
        <v>330</v>
      </c>
      <c r="AZ143" s="4411">
        <f t="shared" si="395"/>
        <v>0</v>
      </c>
      <c r="BA143" s="4707">
        <f t="shared" si="396"/>
        <v>1</v>
      </c>
      <c r="BB143" s="4714">
        <f t="shared" si="397"/>
        <v>1320</v>
      </c>
      <c r="BC143" s="4104">
        <f t="shared" si="398"/>
        <v>0</v>
      </c>
      <c r="BD143" s="1682">
        <f t="shared" si="399"/>
        <v>1</v>
      </c>
      <c r="BE143" s="4430">
        <f t="shared" si="531"/>
        <v>0</v>
      </c>
      <c r="BF143" s="6499">
        <v>1320</v>
      </c>
      <c r="BG143" s="6500"/>
      <c r="BH143" s="3782">
        <f t="shared" si="567"/>
        <v>330</v>
      </c>
      <c r="BI143" s="3782">
        <f t="shared" si="401"/>
        <v>330</v>
      </c>
      <c r="BJ143" s="4061">
        <f t="shared" si="402"/>
        <v>0</v>
      </c>
      <c r="BK143" s="4074">
        <f t="shared" si="403"/>
        <v>1</v>
      </c>
      <c r="BL143" s="3733">
        <f t="shared" si="404"/>
        <v>990</v>
      </c>
      <c r="BM143" s="3122">
        <f t="shared" si="405"/>
        <v>330</v>
      </c>
      <c r="BN143" s="1682">
        <f t="shared" si="406"/>
        <v>0.75</v>
      </c>
      <c r="BO143" s="3700">
        <f t="shared" si="532"/>
        <v>0</v>
      </c>
      <c r="BP143" s="3494"/>
      <c r="BQ143" s="6756">
        <v>1320</v>
      </c>
      <c r="BR143" s="6757"/>
      <c r="BS143" s="2576">
        <f t="shared" si="584"/>
        <v>330</v>
      </c>
      <c r="BT143" s="2576">
        <f t="shared" si="585"/>
        <v>330</v>
      </c>
      <c r="BU143" s="2987">
        <f t="shared" si="554"/>
        <v>0</v>
      </c>
      <c r="BV143" s="1682">
        <f t="shared" si="555"/>
        <v>1</v>
      </c>
      <c r="BW143" s="3105">
        <f t="shared" si="556"/>
        <v>660</v>
      </c>
      <c r="BX143" s="2991">
        <f t="shared" si="557"/>
        <v>660</v>
      </c>
      <c r="BY143" s="1682">
        <f t="shared" si="558"/>
        <v>0.5</v>
      </c>
      <c r="BZ143" s="3151"/>
      <c r="CA143" s="6756">
        <v>1320</v>
      </c>
      <c r="CB143" s="6757"/>
      <c r="CC143" s="2230">
        <v>330</v>
      </c>
      <c r="CD143" s="2230">
        <v>330</v>
      </c>
      <c r="CE143" s="2359">
        <f t="shared" si="409"/>
        <v>0</v>
      </c>
      <c r="CF143" s="2247">
        <f t="shared" si="521"/>
        <v>1</v>
      </c>
      <c r="CG143" s="2256">
        <f t="shared" si="499"/>
        <v>330</v>
      </c>
      <c r="CH143" s="2387">
        <f t="shared" si="412"/>
        <v>990</v>
      </c>
      <c r="CI143" s="2247">
        <f t="shared" si="500"/>
        <v>0.25</v>
      </c>
      <c r="CJ143" s="7499"/>
      <c r="CK143" s="2487"/>
      <c r="CL143" s="2479"/>
      <c r="CM143" s="2031">
        <f>+'[3]PbRM-02a'!BM145/3</f>
        <v>0</v>
      </c>
      <c r="CN143" s="2032">
        <v>110</v>
      </c>
      <c r="CO143" s="2032">
        <v>110</v>
      </c>
      <c r="CP143" s="1729"/>
      <c r="CQ143" s="1729"/>
      <c r="CR143" s="1729"/>
      <c r="CS143" s="1729"/>
      <c r="CT143" s="1729"/>
      <c r="CU143" s="1729"/>
      <c r="CV143" s="1729"/>
      <c r="CW143" s="1729"/>
      <c r="CX143" s="1729"/>
      <c r="CY143" s="6254">
        <v>1320</v>
      </c>
      <c r="CZ143" s="6255"/>
      <c r="DA143" s="4692">
        <v>110</v>
      </c>
      <c r="DB143" s="4692">
        <v>110</v>
      </c>
      <c r="DC143" s="4513">
        <f t="shared" si="501"/>
        <v>0</v>
      </c>
      <c r="DD143" s="4514">
        <f t="shared" si="502"/>
        <v>1</v>
      </c>
      <c r="DE143" s="4679">
        <f t="shared" si="559"/>
        <v>1100</v>
      </c>
      <c r="DF143" s="4106">
        <f t="shared" si="416"/>
        <v>220</v>
      </c>
      <c r="DG143" s="1682">
        <f t="shared" si="503"/>
        <v>0.83333333333333337</v>
      </c>
      <c r="DH143" s="6256">
        <v>1320</v>
      </c>
      <c r="DI143" s="6257"/>
      <c r="DJ143" s="4657">
        <v>110</v>
      </c>
      <c r="DK143" s="4657">
        <v>110</v>
      </c>
      <c r="DL143" s="4701">
        <f t="shared" si="418"/>
        <v>0</v>
      </c>
      <c r="DM143" s="4702">
        <f t="shared" si="540"/>
        <v>1</v>
      </c>
      <c r="DN143" s="4718">
        <f t="shared" si="420"/>
        <v>1210</v>
      </c>
      <c r="DO143" s="4106">
        <f t="shared" si="421"/>
        <v>110</v>
      </c>
      <c r="DP143" s="1682">
        <f t="shared" si="504"/>
        <v>0.91666666666666663</v>
      </c>
      <c r="DQ143" s="6258">
        <v>1320</v>
      </c>
      <c r="DR143" s="6259"/>
      <c r="DS143" s="4720">
        <v>110</v>
      </c>
      <c r="DT143" s="4720">
        <v>110</v>
      </c>
      <c r="DU143" s="2715">
        <f t="shared" si="568"/>
        <v>0</v>
      </c>
      <c r="DV143" s="2716">
        <f t="shared" si="541"/>
        <v>1</v>
      </c>
      <c r="DW143" s="4419">
        <f t="shared" si="424"/>
        <v>1320</v>
      </c>
      <c r="DX143" s="1682">
        <f t="shared" si="425"/>
        <v>0</v>
      </c>
      <c r="DY143" s="4144">
        <f t="shared" si="505"/>
        <v>1</v>
      </c>
      <c r="DZ143" s="6254">
        <v>1320</v>
      </c>
      <c r="EA143" s="6255"/>
      <c r="EB143" s="3247">
        <v>110</v>
      </c>
      <c r="EC143" s="3247">
        <v>110</v>
      </c>
      <c r="ED143" s="3227">
        <f t="shared" si="506"/>
        <v>0</v>
      </c>
      <c r="EE143" s="1748">
        <f t="shared" si="507"/>
        <v>1</v>
      </c>
      <c r="EF143" s="3277">
        <f t="shared" si="429"/>
        <v>770</v>
      </c>
      <c r="EG143" s="1739">
        <f t="shared" si="430"/>
        <v>550</v>
      </c>
      <c r="EH143" s="1748">
        <f t="shared" si="508"/>
        <v>0.58333333333333337</v>
      </c>
      <c r="EI143" s="6256">
        <v>1320</v>
      </c>
      <c r="EJ143" s="6257"/>
      <c r="EK143" s="3360">
        <v>110</v>
      </c>
      <c r="EL143" s="3360">
        <v>110</v>
      </c>
      <c r="EM143" s="3227">
        <f t="shared" si="432"/>
        <v>0</v>
      </c>
      <c r="EN143" s="1748">
        <f t="shared" si="542"/>
        <v>1</v>
      </c>
      <c r="EO143" s="3361">
        <f t="shared" si="434"/>
        <v>880</v>
      </c>
      <c r="EP143" s="1739">
        <f t="shared" si="435"/>
        <v>440</v>
      </c>
      <c r="EQ143" s="1748">
        <f t="shared" si="509"/>
        <v>0.66666666666666663</v>
      </c>
      <c r="ER143" s="6258">
        <v>1320</v>
      </c>
      <c r="ES143" s="6259"/>
      <c r="ET143" s="3815">
        <v>110</v>
      </c>
      <c r="EU143" s="3815">
        <v>110</v>
      </c>
      <c r="EV143" s="3836">
        <f t="shared" si="569"/>
        <v>0</v>
      </c>
      <c r="EW143" s="3839">
        <f t="shared" si="543"/>
        <v>1</v>
      </c>
      <c r="EX143" s="3658">
        <f t="shared" si="438"/>
        <v>990</v>
      </c>
      <c r="EY143" s="1748">
        <f t="shared" si="439"/>
        <v>330</v>
      </c>
      <c r="EZ143" s="3825">
        <f t="shared" si="510"/>
        <v>0.75</v>
      </c>
      <c r="FA143" s="6756">
        <v>1320</v>
      </c>
      <c r="FB143" s="6757"/>
      <c r="FC143" s="2495">
        <v>110</v>
      </c>
      <c r="FD143" s="2495">
        <v>110</v>
      </c>
      <c r="FE143" s="1739">
        <f t="shared" si="577"/>
        <v>0</v>
      </c>
      <c r="FF143" s="1748">
        <f t="shared" si="578"/>
        <v>1</v>
      </c>
      <c r="FG143" s="1749">
        <f t="shared" si="443"/>
        <v>440</v>
      </c>
      <c r="FH143" s="1739">
        <f t="shared" si="444"/>
        <v>880</v>
      </c>
      <c r="FI143" s="1748">
        <f t="shared" si="579"/>
        <v>0.33333333333333331</v>
      </c>
      <c r="FJ143" s="6756">
        <v>1320</v>
      </c>
      <c r="FK143" s="6757"/>
      <c r="FL143" s="2495">
        <v>110</v>
      </c>
      <c r="FM143" s="2495">
        <v>110</v>
      </c>
      <c r="FN143" s="1739">
        <f t="shared" si="446"/>
        <v>0</v>
      </c>
      <c r="FO143" s="1748">
        <f t="shared" si="580"/>
        <v>1</v>
      </c>
      <c r="FP143" s="1702">
        <f t="shared" si="448"/>
        <v>550</v>
      </c>
      <c r="FQ143" s="1739">
        <f t="shared" ref="FQ143:FQ171" si="586">FJ143-FP143</f>
        <v>770</v>
      </c>
      <c r="FR143" s="1748">
        <f t="shared" si="581"/>
        <v>0.41666666666666669</v>
      </c>
      <c r="FS143" s="6756">
        <v>1320</v>
      </c>
      <c r="FT143" s="6757"/>
      <c r="FU143" s="2768">
        <v>110</v>
      </c>
      <c r="FV143" s="2768">
        <v>110</v>
      </c>
      <c r="FW143" s="1748">
        <f t="shared" si="570"/>
        <v>0</v>
      </c>
      <c r="FX143" s="1749">
        <f t="shared" si="582"/>
        <v>1</v>
      </c>
      <c r="FY143" s="1733">
        <f t="shared" si="451"/>
        <v>660</v>
      </c>
      <c r="FZ143" s="1748">
        <f t="shared" si="452"/>
        <v>660</v>
      </c>
      <c r="GA143" s="1859">
        <f t="shared" si="583"/>
        <v>0.5</v>
      </c>
      <c r="GB143" s="3169">
        <f t="shared" si="454"/>
        <v>8.333333333333337E-2</v>
      </c>
      <c r="GC143" s="2219">
        <v>0</v>
      </c>
      <c r="GD143" s="1895">
        <v>1</v>
      </c>
      <c r="GE143" s="2153" t="s">
        <v>61</v>
      </c>
      <c r="GF143" s="2153" t="s">
        <v>57</v>
      </c>
      <c r="GG143" s="2105" t="s">
        <v>17</v>
      </c>
      <c r="GH143" s="2105" t="s">
        <v>17</v>
      </c>
      <c r="GI143" s="2105" t="s">
        <v>20</v>
      </c>
      <c r="GJ143" s="2105" t="s">
        <v>16</v>
      </c>
      <c r="GK143" s="2105" t="s">
        <v>20</v>
      </c>
      <c r="GL143" s="2167">
        <v>4</v>
      </c>
      <c r="GM143" s="359" t="s">
        <v>804</v>
      </c>
      <c r="GN143" s="262" t="s">
        <v>812</v>
      </c>
      <c r="GO143" s="355">
        <v>1320</v>
      </c>
      <c r="GP143" s="356">
        <v>330</v>
      </c>
      <c r="GQ143" s="2086">
        <v>330</v>
      </c>
      <c r="GR143" s="2086">
        <v>0</v>
      </c>
      <c r="GS143" s="1895">
        <v>1</v>
      </c>
      <c r="GT143" s="2086">
        <v>330</v>
      </c>
      <c r="GU143" s="2086">
        <v>990</v>
      </c>
      <c r="GV143" s="1895">
        <v>0.25</v>
      </c>
    </row>
    <row r="144" spans="1:204" ht="60.75" customHeight="1" x14ac:dyDescent="0.25">
      <c r="B144" s="7199"/>
      <c r="C144" s="7154"/>
      <c r="D144" s="7147"/>
      <c r="E144" s="7154"/>
      <c r="F144" s="7157"/>
      <c r="G144" s="7157"/>
      <c r="H144" s="7144"/>
      <c r="I144" s="7144"/>
      <c r="J144" s="5707"/>
      <c r="K144" s="5707"/>
      <c r="L144" s="5707"/>
      <c r="M144" s="5707"/>
      <c r="N144" s="5707"/>
      <c r="O144" s="5707"/>
      <c r="P144" s="5698"/>
      <c r="Q144" s="5707"/>
      <c r="R144" s="5704"/>
      <c r="S144" s="5698"/>
      <c r="T144" s="5698"/>
      <c r="U144" s="7116"/>
      <c r="V144" s="5698"/>
      <c r="W144" s="5695"/>
      <c r="X144" s="5692"/>
      <c r="Y144" s="2167">
        <v>5</v>
      </c>
      <c r="Z144" s="764" t="s">
        <v>805</v>
      </c>
      <c r="AA144" s="762" t="s">
        <v>813</v>
      </c>
      <c r="AB144" s="5535">
        <v>1</v>
      </c>
      <c r="AC144" s="356">
        <v>1</v>
      </c>
      <c r="AD144" s="357">
        <f t="shared" si="571"/>
        <v>1</v>
      </c>
      <c r="AE144" s="355">
        <v>0</v>
      </c>
      <c r="AF144" s="357">
        <f t="shared" si="572"/>
        <v>0</v>
      </c>
      <c r="AG144" s="355">
        <v>0</v>
      </c>
      <c r="AH144" s="357">
        <f t="shared" si="573"/>
        <v>0</v>
      </c>
      <c r="AI144" s="355">
        <v>0</v>
      </c>
      <c r="AJ144" s="357">
        <f t="shared" si="574"/>
        <v>0</v>
      </c>
      <c r="AK144" s="358">
        <f t="shared" si="551"/>
        <v>1</v>
      </c>
      <c r="AL144" s="2284">
        <v>5</v>
      </c>
      <c r="AM144" s="807" t="s">
        <v>3219</v>
      </c>
      <c r="AN144" s="807" t="s">
        <v>3220</v>
      </c>
      <c r="AO144" s="1295" t="s">
        <v>3205</v>
      </c>
      <c r="AP144" s="807" t="s">
        <v>3206</v>
      </c>
      <c r="AQ144" s="807">
        <v>100</v>
      </c>
      <c r="AR144" s="1297" t="s">
        <v>813</v>
      </c>
      <c r="AS144" s="1219" t="s">
        <v>1579</v>
      </c>
      <c r="AT144" s="2284"/>
      <c r="AU144" s="1224" t="s">
        <v>1704</v>
      </c>
      <c r="AV144" s="6499">
        <v>1</v>
      </c>
      <c r="AW144" s="6500"/>
      <c r="AX144" s="4431">
        <f t="shared" si="393"/>
        <v>0</v>
      </c>
      <c r="AY144" s="4431">
        <f t="shared" si="394"/>
        <v>0</v>
      </c>
      <c r="AZ144" s="4411">
        <f t="shared" si="395"/>
        <v>0</v>
      </c>
      <c r="BA144" s="4707" t="e">
        <f t="shared" si="396"/>
        <v>#DIV/0!</v>
      </c>
      <c r="BB144" s="4714">
        <f t="shared" si="397"/>
        <v>1</v>
      </c>
      <c r="BC144" s="4104">
        <f t="shared" si="398"/>
        <v>0</v>
      </c>
      <c r="BD144" s="1682">
        <f t="shared" si="399"/>
        <v>1</v>
      </c>
      <c r="BE144" s="4430">
        <f t="shared" si="531"/>
        <v>0</v>
      </c>
      <c r="BF144" s="6499">
        <v>1</v>
      </c>
      <c r="BG144" s="6500"/>
      <c r="BH144" s="3782">
        <f t="shared" si="567"/>
        <v>0</v>
      </c>
      <c r="BI144" s="3782">
        <f t="shared" si="401"/>
        <v>0</v>
      </c>
      <c r="BJ144" s="4061">
        <f t="shared" si="402"/>
        <v>0</v>
      </c>
      <c r="BK144" s="4074" t="e">
        <f t="shared" si="403"/>
        <v>#DIV/0!</v>
      </c>
      <c r="BL144" s="3733">
        <f t="shared" si="404"/>
        <v>1</v>
      </c>
      <c r="BM144" s="3122">
        <f t="shared" si="405"/>
        <v>0</v>
      </c>
      <c r="BN144" s="1682">
        <f t="shared" si="406"/>
        <v>1</v>
      </c>
      <c r="BO144" s="3700">
        <f t="shared" si="532"/>
        <v>0</v>
      </c>
      <c r="BP144" s="3494"/>
      <c r="BQ144" s="6756">
        <v>1</v>
      </c>
      <c r="BR144" s="6757"/>
      <c r="BS144" s="2576">
        <f t="shared" si="584"/>
        <v>0</v>
      </c>
      <c r="BT144" s="2576">
        <f t="shared" si="585"/>
        <v>0</v>
      </c>
      <c r="BU144" s="2987">
        <f t="shared" si="554"/>
        <v>0</v>
      </c>
      <c r="BV144" s="1682" t="e">
        <f t="shared" si="555"/>
        <v>#DIV/0!</v>
      </c>
      <c r="BW144" s="3105">
        <f t="shared" si="556"/>
        <v>1</v>
      </c>
      <c r="BX144" s="2991">
        <f t="shared" si="557"/>
        <v>0</v>
      </c>
      <c r="BY144" s="1682">
        <f t="shared" si="558"/>
        <v>1</v>
      </c>
      <c r="BZ144" s="3151"/>
      <c r="CA144" s="6756">
        <v>1</v>
      </c>
      <c r="CB144" s="6757"/>
      <c r="CC144" s="2230">
        <v>1</v>
      </c>
      <c r="CD144" s="2230">
        <v>1</v>
      </c>
      <c r="CE144" s="2359">
        <f t="shared" si="409"/>
        <v>0</v>
      </c>
      <c r="CF144" s="2247">
        <f t="shared" si="521"/>
        <v>1</v>
      </c>
      <c r="CG144" s="2256">
        <f t="shared" si="499"/>
        <v>1</v>
      </c>
      <c r="CH144" s="2387">
        <f t="shared" si="412"/>
        <v>0</v>
      </c>
      <c r="CI144" s="2247">
        <f t="shared" si="500"/>
        <v>1</v>
      </c>
      <c r="CJ144" s="7499"/>
      <c r="CK144" s="2479"/>
      <c r="CL144" s="2479"/>
      <c r="CM144" s="2031">
        <v>0</v>
      </c>
      <c r="CN144" s="2032">
        <v>0</v>
      </c>
      <c r="CO144" s="2032">
        <v>1</v>
      </c>
      <c r="CP144" s="1729"/>
      <c r="CQ144" s="1729"/>
      <c r="CR144" s="1729"/>
      <c r="CS144" s="1729"/>
      <c r="CT144" s="1729"/>
      <c r="CU144" s="1729"/>
      <c r="CV144" s="1729"/>
      <c r="CW144" s="1729"/>
      <c r="CX144" s="1729"/>
      <c r="CY144" s="6254">
        <v>1</v>
      </c>
      <c r="CZ144" s="6255"/>
      <c r="DA144" s="4692">
        <v>0</v>
      </c>
      <c r="DB144" s="4692">
        <v>0</v>
      </c>
      <c r="DC144" s="4513">
        <f t="shared" si="501"/>
        <v>0</v>
      </c>
      <c r="DD144" s="4514">
        <v>0</v>
      </c>
      <c r="DE144" s="4679">
        <f t="shared" si="559"/>
        <v>1</v>
      </c>
      <c r="DF144" s="4106">
        <f t="shared" si="416"/>
        <v>0</v>
      </c>
      <c r="DG144" s="1682">
        <f t="shared" si="503"/>
        <v>1</v>
      </c>
      <c r="DH144" s="6256">
        <v>1</v>
      </c>
      <c r="DI144" s="6257"/>
      <c r="DJ144" s="4657">
        <v>0</v>
      </c>
      <c r="DK144" s="4657">
        <v>0</v>
      </c>
      <c r="DL144" s="4701">
        <f t="shared" si="418"/>
        <v>0</v>
      </c>
      <c r="DM144" s="4702">
        <v>0</v>
      </c>
      <c r="DN144" s="4718">
        <f t="shared" si="420"/>
        <v>1</v>
      </c>
      <c r="DO144" s="4106">
        <f t="shared" si="421"/>
        <v>0</v>
      </c>
      <c r="DP144" s="1682">
        <f t="shared" si="504"/>
        <v>1</v>
      </c>
      <c r="DQ144" s="6258">
        <v>1</v>
      </c>
      <c r="DR144" s="6259"/>
      <c r="DS144" s="4720">
        <v>0</v>
      </c>
      <c r="DT144" s="4720">
        <v>0</v>
      </c>
      <c r="DU144" s="2715">
        <f t="shared" si="568"/>
        <v>0</v>
      </c>
      <c r="DV144" s="2716" t="e">
        <f t="shared" si="541"/>
        <v>#DIV/0!</v>
      </c>
      <c r="DW144" s="4419">
        <f t="shared" si="424"/>
        <v>1</v>
      </c>
      <c r="DX144" s="1682">
        <f t="shared" si="425"/>
        <v>0</v>
      </c>
      <c r="DY144" s="4144">
        <f t="shared" si="505"/>
        <v>1</v>
      </c>
      <c r="DZ144" s="6254">
        <v>1</v>
      </c>
      <c r="EA144" s="6255"/>
      <c r="EB144" s="3247">
        <v>0</v>
      </c>
      <c r="EC144" s="3247">
        <v>0</v>
      </c>
      <c r="ED144" s="3227">
        <f t="shared" si="506"/>
        <v>0</v>
      </c>
      <c r="EE144" s="1748">
        <v>0</v>
      </c>
      <c r="EF144" s="3277">
        <f t="shared" si="429"/>
        <v>1</v>
      </c>
      <c r="EG144" s="1739">
        <f t="shared" si="430"/>
        <v>0</v>
      </c>
      <c r="EH144" s="1748">
        <f t="shared" si="508"/>
        <v>1</v>
      </c>
      <c r="EI144" s="6256">
        <v>1</v>
      </c>
      <c r="EJ144" s="6257"/>
      <c r="EK144" s="3360">
        <v>0</v>
      </c>
      <c r="EL144" s="3360">
        <v>0</v>
      </c>
      <c r="EM144" s="3227">
        <f t="shared" si="432"/>
        <v>0</v>
      </c>
      <c r="EN144" s="1748">
        <v>0</v>
      </c>
      <c r="EO144" s="3361">
        <f t="shared" si="434"/>
        <v>1</v>
      </c>
      <c r="EP144" s="1739">
        <f t="shared" si="435"/>
        <v>0</v>
      </c>
      <c r="EQ144" s="1748">
        <f t="shared" si="509"/>
        <v>1</v>
      </c>
      <c r="ER144" s="6258">
        <v>1</v>
      </c>
      <c r="ES144" s="6259"/>
      <c r="ET144" s="3815">
        <v>0</v>
      </c>
      <c r="EU144" s="3815">
        <v>0</v>
      </c>
      <c r="EV144" s="3836">
        <f t="shared" si="569"/>
        <v>0</v>
      </c>
      <c r="EW144" s="3839" t="e">
        <f t="shared" si="543"/>
        <v>#DIV/0!</v>
      </c>
      <c r="EX144" s="3658">
        <f t="shared" si="438"/>
        <v>1</v>
      </c>
      <c r="EY144" s="1748">
        <f t="shared" si="439"/>
        <v>0</v>
      </c>
      <c r="EZ144" s="3825">
        <f t="shared" si="510"/>
        <v>1</v>
      </c>
      <c r="FA144" s="6756">
        <v>1</v>
      </c>
      <c r="FB144" s="6757"/>
      <c r="FC144" s="2495">
        <v>0</v>
      </c>
      <c r="FD144" s="2495">
        <v>0</v>
      </c>
      <c r="FE144" s="1739">
        <f t="shared" si="577"/>
        <v>0</v>
      </c>
      <c r="FF144" s="1748">
        <v>0</v>
      </c>
      <c r="FG144" s="1749">
        <f t="shared" si="443"/>
        <v>1</v>
      </c>
      <c r="FH144" s="1739">
        <f t="shared" si="444"/>
        <v>0</v>
      </c>
      <c r="FI144" s="1748">
        <f t="shared" si="579"/>
        <v>1</v>
      </c>
      <c r="FJ144" s="6756">
        <v>1</v>
      </c>
      <c r="FK144" s="6757"/>
      <c r="FL144" s="2495">
        <v>0</v>
      </c>
      <c r="FM144" s="2495">
        <v>0</v>
      </c>
      <c r="FN144" s="1739">
        <f t="shared" si="446"/>
        <v>0</v>
      </c>
      <c r="FO144" s="1748">
        <v>0</v>
      </c>
      <c r="FP144" s="1702">
        <f t="shared" si="448"/>
        <v>1</v>
      </c>
      <c r="FQ144" s="1739">
        <f t="shared" si="586"/>
        <v>0</v>
      </c>
      <c r="FR144" s="1748">
        <f t="shared" si="581"/>
        <v>1</v>
      </c>
      <c r="FS144" s="6756">
        <v>1</v>
      </c>
      <c r="FT144" s="6757"/>
      <c r="FU144" s="2768">
        <v>0</v>
      </c>
      <c r="FV144" s="2768">
        <v>0</v>
      </c>
      <c r="FW144" s="1748">
        <f t="shared" si="570"/>
        <v>0</v>
      </c>
      <c r="FX144" s="1749" t="e">
        <f t="shared" si="582"/>
        <v>#DIV/0!</v>
      </c>
      <c r="FY144" s="1733">
        <f t="shared" si="451"/>
        <v>1</v>
      </c>
      <c r="FZ144" s="1748">
        <f t="shared" si="452"/>
        <v>0</v>
      </c>
      <c r="GA144" s="1859">
        <f t="shared" si="583"/>
        <v>1</v>
      </c>
      <c r="GB144" s="3169">
        <f t="shared" si="454"/>
        <v>0</v>
      </c>
      <c r="GC144" s="2219">
        <v>0</v>
      </c>
      <c r="GD144" s="1895">
        <v>1</v>
      </c>
      <c r="GE144" s="2153" t="s">
        <v>61</v>
      </c>
      <c r="GF144" s="2153" t="s">
        <v>57</v>
      </c>
      <c r="GG144" s="2105" t="s">
        <v>17</v>
      </c>
      <c r="GH144" s="2105" t="s">
        <v>17</v>
      </c>
      <c r="GI144" s="2105" t="s">
        <v>20</v>
      </c>
      <c r="GJ144" s="2105" t="s">
        <v>16</v>
      </c>
      <c r="GK144" s="2105" t="s">
        <v>20</v>
      </c>
      <c r="GL144" s="2167">
        <v>5</v>
      </c>
      <c r="GM144" s="359" t="s">
        <v>805</v>
      </c>
      <c r="GN144" s="262" t="s">
        <v>813</v>
      </c>
      <c r="GO144" s="355">
        <v>1</v>
      </c>
      <c r="GP144" s="356">
        <v>1</v>
      </c>
      <c r="GQ144" s="2086">
        <v>1</v>
      </c>
      <c r="GR144" s="2086">
        <v>0</v>
      </c>
      <c r="GS144" s="1895">
        <v>1</v>
      </c>
      <c r="GT144" s="2086">
        <v>1</v>
      </c>
      <c r="GU144" s="2086">
        <v>0</v>
      </c>
      <c r="GV144" s="1895">
        <v>1</v>
      </c>
    </row>
    <row r="145" spans="1:204" ht="60.75" customHeight="1" x14ac:dyDescent="0.25">
      <c r="B145" s="7199"/>
      <c r="C145" s="7154"/>
      <c r="D145" s="7147"/>
      <c r="E145" s="7154"/>
      <c r="F145" s="7157"/>
      <c r="G145" s="7157"/>
      <c r="H145" s="7144"/>
      <c r="I145" s="7144"/>
      <c r="J145" s="5707"/>
      <c r="K145" s="5707"/>
      <c r="L145" s="5707"/>
      <c r="M145" s="5707"/>
      <c r="N145" s="5707"/>
      <c r="O145" s="5707"/>
      <c r="P145" s="5698"/>
      <c r="Q145" s="5707"/>
      <c r="R145" s="5704"/>
      <c r="S145" s="5698"/>
      <c r="T145" s="5698"/>
      <c r="U145" s="7116"/>
      <c r="V145" s="5698"/>
      <c r="W145" s="5695"/>
      <c r="X145" s="5692"/>
      <c r="Y145" s="2167">
        <v>6</v>
      </c>
      <c r="Z145" s="764" t="s">
        <v>806</v>
      </c>
      <c r="AA145" s="762" t="s">
        <v>814</v>
      </c>
      <c r="AB145" s="5535">
        <v>110</v>
      </c>
      <c r="AC145" s="356">
        <v>27</v>
      </c>
      <c r="AD145" s="357">
        <f t="shared" si="571"/>
        <v>0.24545454545454545</v>
      </c>
      <c r="AE145" s="355">
        <v>27</v>
      </c>
      <c r="AF145" s="357">
        <f t="shared" si="572"/>
        <v>0.24545454545454545</v>
      </c>
      <c r="AG145" s="355">
        <v>27</v>
      </c>
      <c r="AH145" s="357">
        <f t="shared" si="573"/>
        <v>0.24545454545454545</v>
      </c>
      <c r="AI145" s="355">
        <v>29</v>
      </c>
      <c r="AJ145" s="357">
        <f t="shared" si="574"/>
        <v>0.26363636363636361</v>
      </c>
      <c r="AK145" s="358">
        <f t="shared" si="551"/>
        <v>1</v>
      </c>
      <c r="AL145" s="2284">
        <v>6</v>
      </c>
      <c r="AM145" s="807" t="s">
        <v>3218</v>
      </c>
      <c r="AN145" s="807" t="s">
        <v>3217</v>
      </c>
      <c r="AO145" s="807" t="s">
        <v>3207</v>
      </c>
      <c r="AP145" s="807" t="s">
        <v>3204</v>
      </c>
      <c r="AQ145" s="807">
        <v>100</v>
      </c>
      <c r="AR145" s="1297" t="s">
        <v>814</v>
      </c>
      <c r="AS145" s="1219" t="s">
        <v>1579</v>
      </c>
      <c r="AT145" s="2284"/>
      <c r="AU145" s="1224" t="s">
        <v>1704</v>
      </c>
      <c r="AV145" s="6499">
        <v>110</v>
      </c>
      <c r="AW145" s="6500"/>
      <c r="AX145" s="4431">
        <f t="shared" si="393"/>
        <v>29</v>
      </c>
      <c r="AY145" s="4431">
        <f t="shared" si="394"/>
        <v>27</v>
      </c>
      <c r="AZ145" s="4411">
        <f t="shared" si="395"/>
        <v>2</v>
      </c>
      <c r="BA145" s="4707">
        <f t="shared" si="396"/>
        <v>0.93103448275862066</v>
      </c>
      <c r="BB145" s="4714">
        <f t="shared" si="397"/>
        <v>110</v>
      </c>
      <c r="BC145" s="4104">
        <f t="shared" si="398"/>
        <v>0</v>
      </c>
      <c r="BD145" s="1682">
        <f t="shared" si="399"/>
        <v>1</v>
      </c>
      <c r="BE145" s="4430">
        <f t="shared" si="531"/>
        <v>0</v>
      </c>
      <c r="BF145" s="6499">
        <v>110</v>
      </c>
      <c r="BG145" s="6500"/>
      <c r="BH145" s="3782">
        <f t="shared" si="567"/>
        <v>27</v>
      </c>
      <c r="BI145" s="3782">
        <f t="shared" si="401"/>
        <v>28</v>
      </c>
      <c r="BJ145" s="4061">
        <f t="shared" si="402"/>
        <v>-1</v>
      </c>
      <c r="BK145" s="4074">
        <f t="shared" si="403"/>
        <v>1.037037037037037</v>
      </c>
      <c r="BL145" s="3733">
        <f t="shared" si="404"/>
        <v>83</v>
      </c>
      <c r="BM145" s="3122">
        <f t="shared" si="405"/>
        <v>27</v>
      </c>
      <c r="BN145" s="1682">
        <f t="shared" si="406"/>
        <v>0.75454545454545452</v>
      </c>
      <c r="BO145" s="3700">
        <f t="shared" si="532"/>
        <v>0</v>
      </c>
      <c r="BP145" s="3494"/>
      <c r="BQ145" s="6756">
        <v>110</v>
      </c>
      <c r="BR145" s="6757"/>
      <c r="BS145" s="2576">
        <f t="shared" si="584"/>
        <v>27</v>
      </c>
      <c r="BT145" s="2576">
        <f t="shared" si="585"/>
        <v>28</v>
      </c>
      <c r="BU145" s="2987">
        <f t="shared" si="554"/>
        <v>-1</v>
      </c>
      <c r="BV145" s="1682">
        <f t="shared" si="555"/>
        <v>1.037037037037037</v>
      </c>
      <c r="BW145" s="3105">
        <f t="shared" si="556"/>
        <v>55</v>
      </c>
      <c r="BX145" s="2991">
        <f t="shared" si="557"/>
        <v>55</v>
      </c>
      <c r="BY145" s="1682">
        <f t="shared" si="558"/>
        <v>0.5</v>
      </c>
      <c r="BZ145" s="3151"/>
      <c r="CA145" s="6756">
        <v>110</v>
      </c>
      <c r="CB145" s="6757"/>
      <c r="CC145" s="2230">
        <v>27</v>
      </c>
      <c r="CD145" s="2230">
        <v>27</v>
      </c>
      <c r="CE145" s="2359">
        <f t="shared" si="409"/>
        <v>0</v>
      </c>
      <c r="CF145" s="2247">
        <f t="shared" si="521"/>
        <v>1</v>
      </c>
      <c r="CG145" s="2256">
        <f t="shared" si="499"/>
        <v>27</v>
      </c>
      <c r="CH145" s="2387">
        <f t="shared" si="412"/>
        <v>83</v>
      </c>
      <c r="CI145" s="2247">
        <f t="shared" si="500"/>
        <v>0.24545454545454545</v>
      </c>
      <c r="CJ145" s="7499"/>
      <c r="CK145" s="2479"/>
      <c r="CL145" s="2479"/>
      <c r="CM145" s="2031">
        <f>+'[3]PbRM-02a'!BM147/3</f>
        <v>0</v>
      </c>
      <c r="CN145" s="2032">
        <v>9</v>
      </c>
      <c r="CO145" s="2032">
        <v>9</v>
      </c>
      <c r="CP145" s="1729"/>
      <c r="CQ145" s="1729"/>
      <c r="CR145" s="1729"/>
      <c r="CS145" s="1729"/>
      <c r="CT145" s="1729"/>
      <c r="CU145" s="1729"/>
      <c r="CV145" s="1729"/>
      <c r="CW145" s="1729"/>
      <c r="CX145" s="1729"/>
      <c r="CY145" s="6254">
        <v>110</v>
      </c>
      <c r="CZ145" s="6255"/>
      <c r="DA145" s="4692">
        <v>8</v>
      </c>
      <c r="DB145" s="4692">
        <v>8</v>
      </c>
      <c r="DC145" s="4513">
        <f t="shared" si="501"/>
        <v>0</v>
      </c>
      <c r="DD145" s="4514">
        <f t="shared" ref="DD145:DD147" si="587">DB145/DA145</f>
        <v>1</v>
      </c>
      <c r="DE145" s="4679">
        <f t="shared" si="559"/>
        <v>91</v>
      </c>
      <c r="DF145" s="4106">
        <f t="shared" si="416"/>
        <v>19</v>
      </c>
      <c r="DG145" s="1682">
        <f t="shared" si="503"/>
        <v>0.82727272727272727</v>
      </c>
      <c r="DH145" s="6256">
        <v>110</v>
      </c>
      <c r="DI145" s="6257"/>
      <c r="DJ145" s="4657">
        <v>10</v>
      </c>
      <c r="DK145" s="4657">
        <v>10</v>
      </c>
      <c r="DL145" s="4701">
        <f t="shared" si="418"/>
        <v>0</v>
      </c>
      <c r="DM145" s="4702">
        <f t="shared" ref="DM145:DM147" si="588">DK145/DJ145</f>
        <v>1</v>
      </c>
      <c r="DN145" s="4718">
        <f t="shared" si="420"/>
        <v>101</v>
      </c>
      <c r="DO145" s="4106">
        <f t="shared" si="421"/>
        <v>9</v>
      </c>
      <c r="DP145" s="1682">
        <f t="shared" si="504"/>
        <v>0.91818181818181821</v>
      </c>
      <c r="DQ145" s="6258">
        <v>110</v>
      </c>
      <c r="DR145" s="6259"/>
      <c r="DS145" s="4720">
        <v>11</v>
      </c>
      <c r="DT145" s="4720">
        <v>9</v>
      </c>
      <c r="DU145" s="2715">
        <f t="shared" si="568"/>
        <v>2</v>
      </c>
      <c r="DV145" s="2716">
        <f t="shared" si="541"/>
        <v>0.81818181818181823</v>
      </c>
      <c r="DW145" s="4419">
        <f t="shared" si="424"/>
        <v>110</v>
      </c>
      <c r="DX145" s="1682">
        <f t="shared" si="425"/>
        <v>0</v>
      </c>
      <c r="DY145" s="4144">
        <f t="shared" si="505"/>
        <v>1</v>
      </c>
      <c r="DZ145" s="6254">
        <v>110</v>
      </c>
      <c r="EA145" s="6255"/>
      <c r="EB145" s="3247">
        <v>9</v>
      </c>
      <c r="EC145" s="3247">
        <v>9</v>
      </c>
      <c r="ED145" s="3227">
        <f t="shared" si="506"/>
        <v>0</v>
      </c>
      <c r="EE145" s="1748">
        <f t="shared" ref="EE145:EE147" si="589">EC145/EB145</f>
        <v>1</v>
      </c>
      <c r="EF145" s="3277">
        <f t="shared" si="429"/>
        <v>64</v>
      </c>
      <c r="EG145" s="1739">
        <f t="shared" si="430"/>
        <v>46</v>
      </c>
      <c r="EH145" s="1748">
        <f t="shared" si="508"/>
        <v>0.58181818181818179</v>
      </c>
      <c r="EI145" s="6256">
        <v>110</v>
      </c>
      <c r="EJ145" s="6257"/>
      <c r="EK145" s="3360">
        <v>10</v>
      </c>
      <c r="EL145" s="3360">
        <v>10</v>
      </c>
      <c r="EM145" s="3227">
        <f t="shared" si="432"/>
        <v>0</v>
      </c>
      <c r="EN145" s="1748">
        <f t="shared" ref="EN145:EN147" si="590">EL145/EK145</f>
        <v>1</v>
      </c>
      <c r="EO145" s="3361">
        <f t="shared" si="434"/>
        <v>74</v>
      </c>
      <c r="EP145" s="1739">
        <f t="shared" si="435"/>
        <v>36</v>
      </c>
      <c r="EQ145" s="1748">
        <f t="shared" si="509"/>
        <v>0.67272727272727273</v>
      </c>
      <c r="ER145" s="6258">
        <v>110</v>
      </c>
      <c r="ES145" s="6259"/>
      <c r="ET145" s="3815">
        <v>8</v>
      </c>
      <c r="EU145" s="3815">
        <v>9</v>
      </c>
      <c r="EV145" s="3836">
        <f t="shared" si="569"/>
        <v>-1</v>
      </c>
      <c r="EW145" s="3839">
        <f t="shared" si="543"/>
        <v>1.125</v>
      </c>
      <c r="EX145" s="3658">
        <f t="shared" si="438"/>
        <v>83</v>
      </c>
      <c r="EY145" s="1748">
        <f t="shared" si="439"/>
        <v>27</v>
      </c>
      <c r="EZ145" s="3825">
        <f t="shared" si="510"/>
        <v>0.75454545454545452</v>
      </c>
      <c r="FA145" s="6756">
        <v>110</v>
      </c>
      <c r="FB145" s="6757"/>
      <c r="FC145" s="2495">
        <v>9</v>
      </c>
      <c r="FD145" s="2495">
        <v>9</v>
      </c>
      <c r="FE145" s="1739">
        <f t="shared" si="577"/>
        <v>0</v>
      </c>
      <c r="FF145" s="1748">
        <f t="shared" si="578"/>
        <v>1</v>
      </c>
      <c r="FG145" s="1749">
        <f t="shared" si="443"/>
        <v>36</v>
      </c>
      <c r="FH145" s="1739">
        <f t="shared" si="444"/>
        <v>74</v>
      </c>
      <c r="FI145" s="1748">
        <f t="shared" si="579"/>
        <v>0.32727272727272727</v>
      </c>
      <c r="FJ145" s="6756">
        <v>110</v>
      </c>
      <c r="FK145" s="6757"/>
      <c r="FL145" s="2495">
        <v>10</v>
      </c>
      <c r="FM145" s="2495">
        <v>10</v>
      </c>
      <c r="FN145" s="1739">
        <f t="shared" si="446"/>
        <v>0</v>
      </c>
      <c r="FO145" s="1748">
        <f t="shared" si="580"/>
        <v>1</v>
      </c>
      <c r="FP145" s="1702">
        <f t="shared" si="448"/>
        <v>46</v>
      </c>
      <c r="FQ145" s="1739">
        <f t="shared" si="586"/>
        <v>64</v>
      </c>
      <c r="FR145" s="1748">
        <f t="shared" si="581"/>
        <v>0.41818181818181815</v>
      </c>
      <c r="FS145" s="6756">
        <v>110</v>
      </c>
      <c r="FT145" s="6757"/>
      <c r="FU145" s="2768">
        <v>8</v>
      </c>
      <c r="FV145" s="2768">
        <v>9</v>
      </c>
      <c r="FW145" s="1748">
        <f t="shared" si="570"/>
        <v>-1</v>
      </c>
      <c r="FX145" s="1749">
        <f t="shared" si="582"/>
        <v>1.125</v>
      </c>
      <c r="FY145" s="1733">
        <f t="shared" si="451"/>
        <v>55</v>
      </c>
      <c r="FZ145" s="1748">
        <f t="shared" si="452"/>
        <v>55</v>
      </c>
      <c r="GA145" s="1859">
        <f t="shared" si="583"/>
        <v>0.5</v>
      </c>
      <c r="GB145" s="3169">
        <f t="shared" si="454"/>
        <v>8.181818181818179E-2</v>
      </c>
      <c r="GC145" s="2219">
        <v>0</v>
      </c>
      <c r="GD145" s="1895">
        <v>1</v>
      </c>
      <c r="GE145" s="2153" t="s">
        <v>61</v>
      </c>
      <c r="GF145" s="2153" t="s">
        <v>57</v>
      </c>
      <c r="GG145" s="2105" t="s">
        <v>17</v>
      </c>
      <c r="GH145" s="2105" t="s">
        <v>17</v>
      </c>
      <c r="GI145" s="2105" t="s">
        <v>20</v>
      </c>
      <c r="GJ145" s="2105" t="s">
        <v>16</v>
      </c>
      <c r="GK145" s="2105" t="s">
        <v>20</v>
      </c>
      <c r="GL145" s="2167">
        <v>6</v>
      </c>
      <c r="GM145" s="359" t="s">
        <v>806</v>
      </c>
      <c r="GN145" s="262" t="s">
        <v>814</v>
      </c>
      <c r="GO145" s="355">
        <v>110</v>
      </c>
      <c r="GP145" s="356">
        <v>27</v>
      </c>
      <c r="GQ145" s="2086">
        <v>27</v>
      </c>
      <c r="GR145" s="2086">
        <v>0</v>
      </c>
      <c r="GS145" s="1895">
        <v>1</v>
      </c>
      <c r="GT145" s="2086">
        <v>27</v>
      </c>
      <c r="GU145" s="2086">
        <v>83</v>
      </c>
      <c r="GV145" s="1895">
        <v>0.24545454545454545</v>
      </c>
    </row>
    <row r="146" spans="1:204" ht="60.75" customHeight="1" x14ac:dyDescent="0.25">
      <c r="B146" s="7199"/>
      <c r="C146" s="7154"/>
      <c r="D146" s="7147"/>
      <c r="E146" s="7154"/>
      <c r="F146" s="7157"/>
      <c r="G146" s="7157"/>
      <c r="H146" s="7144"/>
      <c r="I146" s="7144"/>
      <c r="J146" s="5707"/>
      <c r="K146" s="5707"/>
      <c r="L146" s="5707"/>
      <c r="M146" s="5707"/>
      <c r="N146" s="5707"/>
      <c r="O146" s="5707"/>
      <c r="P146" s="5698"/>
      <c r="Q146" s="5707"/>
      <c r="R146" s="5704"/>
      <c r="S146" s="5698"/>
      <c r="T146" s="5698"/>
      <c r="U146" s="7116"/>
      <c r="V146" s="5698"/>
      <c r="W146" s="5695"/>
      <c r="X146" s="5692"/>
      <c r="Y146" s="2167">
        <v>7</v>
      </c>
      <c r="Z146" s="764" t="s">
        <v>807</v>
      </c>
      <c r="AA146" s="762" t="s">
        <v>814</v>
      </c>
      <c r="AB146" s="5535">
        <v>60</v>
      </c>
      <c r="AC146" s="356">
        <v>15</v>
      </c>
      <c r="AD146" s="357">
        <f t="shared" si="571"/>
        <v>0.25</v>
      </c>
      <c r="AE146" s="355">
        <v>15</v>
      </c>
      <c r="AF146" s="357">
        <f t="shared" si="572"/>
        <v>0.25</v>
      </c>
      <c r="AG146" s="355">
        <v>15</v>
      </c>
      <c r="AH146" s="357">
        <f t="shared" si="573"/>
        <v>0.25</v>
      </c>
      <c r="AI146" s="355">
        <v>15</v>
      </c>
      <c r="AJ146" s="357">
        <f t="shared" si="574"/>
        <v>0.25</v>
      </c>
      <c r="AK146" s="358">
        <f t="shared" si="551"/>
        <v>1</v>
      </c>
      <c r="AL146" s="2284">
        <v>7</v>
      </c>
      <c r="AM146" s="807" t="s">
        <v>3216</v>
      </c>
      <c r="AN146" s="807" t="s">
        <v>3217</v>
      </c>
      <c r="AO146" s="807" t="s">
        <v>3208</v>
      </c>
      <c r="AP146" s="807" t="s">
        <v>3204</v>
      </c>
      <c r="AQ146" s="807">
        <v>100</v>
      </c>
      <c r="AR146" s="1297" t="s">
        <v>814</v>
      </c>
      <c r="AS146" s="1219" t="s">
        <v>1579</v>
      </c>
      <c r="AT146" s="2284"/>
      <c r="AU146" s="1224" t="s">
        <v>1704</v>
      </c>
      <c r="AV146" s="6499">
        <v>60</v>
      </c>
      <c r="AW146" s="6500"/>
      <c r="AX146" s="4431">
        <f t="shared" si="393"/>
        <v>15</v>
      </c>
      <c r="AY146" s="4431">
        <f t="shared" si="394"/>
        <v>15</v>
      </c>
      <c r="AZ146" s="4411">
        <f t="shared" si="395"/>
        <v>0</v>
      </c>
      <c r="BA146" s="4707">
        <f t="shared" si="396"/>
        <v>1</v>
      </c>
      <c r="BB146" s="4714">
        <f t="shared" si="397"/>
        <v>60</v>
      </c>
      <c r="BC146" s="4104">
        <f t="shared" si="398"/>
        <v>0</v>
      </c>
      <c r="BD146" s="1682">
        <f t="shared" si="399"/>
        <v>1</v>
      </c>
      <c r="BE146" s="4430">
        <f t="shared" si="531"/>
        <v>0</v>
      </c>
      <c r="BF146" s="6499">
        <v>60</v>
      </c>
      <c r="BG146" s="6500"/>
      <c r="BH146" s="3782">
        <f t="shared" si="567"/>
        <v>15</v>
      </c>
      <c r="BI146" s="3782">
        <f t="shared" si="401"/>
        <v>15</v>
      </c>
      <c r="BJ146" s="4061">
        <f t="shared" si="402"/>
        <v>0</v>
      </c>
      <c r="BK146" s="4074">
        <f t="shared" si="403"/>
        <v>1</v>
      </c>
      <c r="BL146" s="3733">
        <f t="shared" si="404"/>
        <v>45</v>
      </c>
      <c r="BM146" s="3122">
        <f t="shared" si="405"/>
        <v>15</v>
      </c>
      <c r="BN146" s="1682">
        <f t="shared" si="406"/>
        <v>0.75</v>
      </c>
      <c r="BO146" s="3700">
        <f t="shared" si="532"/>
        <v>0</v>
      </c>
      <c r="BP146" s="3494"/>
      <c r="BQ146" s="6756">
        <v>60</v>
      </c>
      <c r="BR146" s="6757"/>
      <c r="BS146" s="2576">
        <f t="shared" si="584"/>
        <v>15</v>
      </c>
      <c r="BT146" s="2576">
        <f t="shared" si="585"/>
        <v>15</v>
      </c>
      <c r="BU146" s="2987">
        <f t="shared" si="554"/>
        <v>0</v>
      </c>
      <c r="BV146" s="1682">
        <f t="shared" si="555"/>
        <v>1</v>
      </c>
      <c r="BW146" s="3105">
        <f t="shared" si="556"/>
        <v>30</v>
      </c>
      <c r="BX146" s="2991">
        <f t="shared" si="557"/>
        <v>30</v>
      </c>
      <c r="BY146" s="1682">
        <f t="shared" si="558"/>
        <v>0.5</v>
      </c>
      <c r="BZ146" s="3151"/>
      <c r="CA146" s="6756">
        <v>60</v>
      </c>
      <c r="CB146" s="6757"/>
      <c r="CC146" s="2230">
        <v>15</v>
      </c>
      <c r="CD146" s="2230">
        <v>15</v>
      </c>
      <c r="CE146" s="2359">
        <f t="shared" si="409"/>
        <v>0</v>
      </c>
      <c r="CF146" s="2247">
        <f t="shared" si="521"/>
        <v>1</v>
      </c>
      <c r="CG146" s="2256">
        <f t="shared" si="499"/>
        <v>15</v>
      </c>
      <c r="CH146" s="2387">
        <f t="shared" si="412"/>
        <v>45</v>
      </c>
      <c r="CI146" s="2247">
        <f t="shared" si="500"/>
        <v>0.25</v>
      </c>
      <c r="CJ146" s="7499"/>
      <c r="CK146" s="2479"/>
      <c r="CM146" s="2031">
        <f>+'[3]PbRM-02a'!BM148/3</f>
        <v>0</v>
      </c>
      <c r="CN146" s="2032">
        <v>5</v>
      </c>
      <c r="CO146" s="2032">
        <v>5</v>
      </c>
      <c r="CP146" s="1729"/>
      <c r="CQ146" s="1729"/>
      <c r="CR146" s="1729"/>
      <c r="CS146" s="1729"/>
      <c r="CT146" s="1729"/>
      <c r="CU146" s="1729"/>
      <c r="CV146" s="1729"/>
      <c r="CW146" s="1729"/>
      <c r="CX146" s="1729"/>
      <c r="CY146" s="6254">
        <v>60</v>
      </c>
      <c r="CZ146" s="6255"/>
      <c r="DA146" s="4692">
        <v>5</v>
      </c>
      <c r="DB146" s="4692">
        <v>5</v>
      </c>
      <c r="DC146" s="4513">
        <f t="shared" si="501"/>
        <v>0</v>
      </c>
      <c r="DD146" s="4514">
        <f t="shared" si="587"/>
        <v>1</v>
      </c>
      <c r="DE146" s="4679">
        <f t="shared" si="559"/>
        <v>50</v>
      </c>
      <c r="DF146" s="4106">
        <f t="shared" si="416"/>
        <v>10</v>
      </c>
      <c r="DG146" s="1682">
        <f t="shared" si="503"/>
        <v>0.83333333333333337</v>
      </c>
      <c r="DH146" s="6256">
        <v>60</v>
      </c>
      <c r="DI146" s="6257"/>
      <c r="DJ146" s="4657">
        <v>5</v>
      </c>
      <c r="DK146" s="4657">
        <v>5</v>
      </c>
      <c r="DL146" s="4701">
        <f t="shared" si="418"/>
        <v>0</v>
      </c>
      <c r="DM146" s="4702">
        <f t="shared" si="588"/>
        <v>1</v>
      </c>
      <c r="DN146" s="4718">
        <f t="shared" si="420"/>
        <v>55</v>
      </c>
      <c r="DO146" s="4106">
        <f t="shared" si="421"/>
        <v>5</v>
      </c>
      <c r="DP146" s="1682">
        <f t="shared" si="504"/>
        <v>0.91666666666666663</v>
      </c>
      <c r="DQ146" s="6258">
        <v>60</v>
      </c>
      <c r="DR146" s="6259"/>
      <c r="DS146" s="4720">
        <v>5</v>
      </c>
      <c r="DT146" s="4720">
        <v>5</v>
      </c>
      <c r="DU146" s="2715">
        <f t="shared" si="568"/>
        <v>0</v>
      </c>
      <c r="DV146" s="2716">
        <f t="shared" si="541"/>
        <v>1</v>
      </c>
      <c r="DW146" s="4419">
        <f t="shared" si="424"/>
        <v>60</v>
      </c>
      <c r="DX146" s="1682">
        <f t="shared" si="425"/>
        <v>0</v>
      </c>
      <c r="DY146" s="4144">
        <f t="shared" si="505"/>
        <v>1</v>
      </c>
      <c r="DZ146" s="6254">
        <v>60</v>
      </c>
      <c r="EA146" s="6255"/>
      <c r="EB146" s="3247">
        <v>5</v>
      </c>
      <c r="EC146" s="3247">
        <v>5</v>
      </c>
      <c r="ED146" s="3227">
        <f t="shared" si="506"/>
        <v>0</v>
      </c>
      <c r="EE146" s="1748">
        <f t="shared" si="589"/>
        <v>1</v>
      </c>
      <c r="EF146" s="3277">
        <f t="shared" si="429"/>
        <v>35</v>
      </c>
      <c r="EG146" s="1739">
        <f t="shared" si="430"/>
        <v>25</v>
      </c>
      <c r="EH146" s="1748">
        <f t="shared" si="508"/>
        <v>0.58333333333333337</v>
      </c>
      <c r="EI146" s="6256">
        <v>60</v>
      </c>
      <c r="EJ146" s="6257"/>
      <c r="EK146" s="3360">
        <v>5</v>
      </c>
      <c r="EL146" s="3360">
        <v>5</v>
      </c>
      <c r="EM146" s="3227">
        <f t="shared" si="432"/>
        <v>0</v>
      </c>
      <c r="EN146" s="1748">
        <f t="shared" si="590"/>
        <v>1</v>
      </c>
      <c r="EO146" s="3361">
        <f t="shared" si="434"/>
        <v>40</v>
      </c>
      <c r="EP146" s="1739">
        <f t="shared" si="435"/>
        <v>20</v>
      </c>
      <c r="EQ146" s="1748">
        <f t="shared" si="509"/>
        <v>0.66666666666666663</v>
      </c>
      <c r="ER146" s="6258">
        <v>60</v>
      </c>
      <c r="ES146" s="6259"/>
      <c r="ET146" s="3815">
        <v>5</v>
      </c>
      <c r="EU146" s="3815">
        <v>5</v>
      </c>
      <c r="EV146" s="3836">
        <f t="shared" si="569"/>
        <v>0</v>
      </c>
      <c r="EW146" s="3839">
        <f t="shared" si="543"/>
        <v>1</v>
      </c>
      <c r="EX146" s="3658">
        <f t="shared" si="438"/>
        <v>45</v>
      </c>
      <c r="EY146" s="1748">
        <f t="shared" si="439"/>
        <v>15</v>
      </c>
      <c r="EZ146" s="3825">
        <f t="shared" si="510"/>
        <v>0.75</v>
      </c>
      <c r="FA146" s="6756">
        <v>60</v>
      </c>
      <c r="FB146" s="6757"/>
      <c r="FC146" s="2495">
        <v>5</v>
      </c>
      <c r="FD146" s="2495">
        <v>5</v>
      </c>
      <c r="FE146" s="1739">
        <f t="shared" si="577"/>
        <v>0</v>
      </c>
      <c r="FF146" s="1748">
        <f t="shared" si="578"/>
        <v>1</v>
      </c>
      <c r="FG146" s="1749">
        <f t="shared" si="443"/>
        <v>20</v>
      </c>
      <c r="FH146" s="1739">
        <f t="shared" si="444"/>
        <v>40</v>
      </c>
      <c r="FI146" s="1748">
        <f t="shared" si="579"/>
        <v>0.33333333333333331</v>
      </c>
      <c r="FJ146" s="6756">
        <v>60</v>
      </c>
      <c r="FK146" s="6757"/>
      <c r="FL146" s="2495">
        <v>5</v>
      </c>
      <c r="FM146" s="2495">
        <v>5</v>
      </c>
      <c r="FN146" s="1739">
        <f t="shared" si="446"/>
        <v>0</v>
      </c>
      <c r="FO146" s="1748">
        <f t="shared" si="580"/>
        <v>1</v>
      </c>
      <c r="FP146" s="1702">
        <f t="shared" si="448"/>
        <v>25</v>
      </c>
      <c r="FQ146" s="1739">
        <f t="shared" si="586"/>
        <v>35</v>
      </c>
      <c r="FR146" s="1748">
        <f t="shared" si="581"/>
        <v>0.41666666666666669</v>
      </c>
      <c r="FS146" s="6756">
        <v>60</v>
      </c>
      <c r="FT146" s="6757"/>
      <c r="FU146" s="2768">
        <v>5</v>
      </c>
      <c r="FV146" s="2768">
        <v>5</v>
      </c>
      <c r="FW146" s="1748">
        <f t="shared" si="570"/>
        <v>0</v>
      </c>
      <c r="FX146" s="1749">
        <f t="shared" si="582"/>
        <v>1</v>
      </c>
      <c r="FY146" s="1733">
        <f t="shared" si="451"/>
        <v>30</v>
      </c>
      <c r="FZ146" s="1748">
        <f t="shared" si="452"/>
        <v>30</v>
      </c>
      <c r="GA146" s="1859">
        <f t="shared" si="583"/>
        <v>0.5</v>
      </c>
      <c r="GB146" s="3169">
        <f t="shared" si="454"/>
        <v>8.333333333333337E-2</v>
      </c>
      <c r="GC146" s="2219">
        <v>0</v>
      </c>
      <c r="GD146" s="1895">
        <v>1</v>
      </c>
      <c r="GE146" s="2153" t="s">
        <v>61</v>
      </c>
      <c r="GF146" s="2153" t="s">
        <v>57</v>
      </c>
      <c r="GG146" s="2105" t="s">
        <v>17</v>
      </c>
      <c r="GH146" s="2105" t="s">
        <v>17</v>
      </c>
      <c r="GI146" s="2105" t="s">
        <v>20</v>
      </c>
      <c r="GJ146" s="2105" t="s">
        <v>16</v>
      </c>
      <c r="GK146" s="2105" t="s">
        <v>20</v>
      </c>
      <c r="GL146" s="2167">
        <v>7</v>
      </c>
      <c r="GM146" s="359" t="s">
        <v>807</v>
      </c>
      <c r="GN146" s="262" t="s">
        <v>814</v>
      </c>
      <c r="GO146" s="355">
        <v>60</v>
      </c>
      <c r="GP146" s="356">
        <v>15</v>
      </c>
      <c r="GQ146" s="2086">
        <v>15</v>
      </c>
      <c r="GR146" s="2086">
        <v>0</v>
      </c>
      <c r="GS146" s="1895">
        <v>1</v>
      </c>
      <c r="GT146" s="2086">
        <v>15</v>
      </c>
      <c r="GU146" s="2086">
        <v>45</v>
      </c>
      <c r="GV146" s="1895">
        <v>0.25</v>
      </c>
    </row>
    <row r="147" spans="1:204" ht="66.75" customHeight="1" x14ac:dyDescent="0.25">
      <c r="B147" s="7199"/>
      <c r="C147" s="7154"/>
      <c r="D147" s="7147"/>
      <c r="E147" s="7154"/>
      <c r="F147" s="7157"/>
      <c r="G147" s="7157"/>
      <c r="H147" s="7144"/>
      <c r="I147" s="7144"/>
      <c r="J147" s="5707"/>
      <c r="K147" s="5707"/>
      <c r="L147" s="5707"/>
      <c r="M147" s="5707"/>
      <c r="N147" s="5707"/>
      <c r="O147" s="5707"/>
      <c r="P147" s="5698"/>
      <c r="Q147" s="5707"/>
      <c r="R147" s="5704"/>
      <c r="S147" s="5698"/>
      <c r="T147" s="5698"/>
      <c r="U147" s="7116"/>
      <c r="V147" s="5698"/>
      <c r="W147" s="5695"/>
      <c r="X147" s="5692"/>
      <c r="Y147" s="2167">
        <v>8</v>
      </c>
      <c r="Z147" s="764" t="s">
        <v>808</v>
      </c>
      <c r="AA147" s="762" t="s">
        <v>814</v>
      </c>
      <c r="AB147" s="5535">
        <v>43</v>
      </c>
      <c r="AC147" s="356">
        <v>10</v>
      </c>
      <c r="AD147" s="357">
        <f t="shared" si="571"/>
        <v>0.23255813953488372</v>
      </c>
      <c r="AE147" s="355">
        <v>13</v>
      </c>
      <c r="AF147" s="357">
        <f t="shared" si="572"/>
        <v>0.30232558139534882</v>
      </c>
      <c r="AG147" s="355">
        <v>10</v>
      </c>
      <c r="AH147" s="357">
        <f t="shared" si="573"/>
        <v>0.23255813953488372</v>
      </c>
      <c r="AI147" s="355">
        <v>10</v>
      </c>
      <c r="AJ147" s="357">
        <f t="shared" si="574"/>
        <v>0.23255813953488372</v>
      </c>
      <c r="AK147" s="358">
        <f t="shared" si="551"/>
        <v>0.99999999999999989</v>
      </c>
      <c r="AL147" s="2284">
        <v>8</v>
      </c>
      <c r="AM147" s="807" t="s">
        <v>3214</v>
      </c>
      <c r="AN147" s="807" t="s">
        <v>3215</v>
      </c>
      <c r="AO147" s="807" t="s">
        <v>3209</v>
      </c>
      <c r="AP147" s="807" t="s">
        <v>3204</v>
      </c>
      <c r="AQ147" s="807">
        <v>100</v>
      </c>
      <c r="AR147" s="1297" t="s">
        <v>814</v>
      </c>
      <c r="AS147" s="1219" t="s">
        <v>1579</v>
      </c>
      <c r="AT147" s="2284"/>
      <c r="AU147" s="1224" t="s">
        <v>1704</v>
      </c>
      <c r="AV147" s="6499">
        <v>43</v>
      </c>
      <c r="AW147" s="6500"/>
      <c r="AX147" s="4431">
        <f t="shared" si="393"/>
        <v>10</v>
      </c>
      <c r="AY147" s="4431">
        <f t="shared" si="394"/>
        <v>11</v>
      </c>
      <c r="AZ147" s="4411">
        <f t="shared" si="395"/>
        <v>-1</v>
      </c>
      <c r="BA147" s="4707">
        <f t="shared" si="396"/>
        <v>1.1000000000000001</v>
      </c>
      <c r="BB147" s="4714">
        <f t="shared" si="397"/>
        <v>43</v>
      </c>
      <c r="BC147" s="4104">
        <f t="shared" si="398"/>
        <v>0</v>
      </c>
      <c r="BD147" s="1682">
        <f t="shared" si="399"/>
        <v>1</v>
      </c>
      <c r="BE147" s="4430">
        <f t="shared" si="531"/>
        <v>0</v>
      </c>
      <c r="BF147" s="6499">
        <v>43</v>
      </c>
      <c r="BG147" s="6500"/>
      <c r="BH147" s="3782">
        <f t="shared" si="567"/>
        <v>10</v>
      </c>
      <c r="BI147" s="3782">
        <f t="shared" si="401"/>
        <v>10</v>
      </c>
      <c r="BJ147" s="4061">
        <f t="shared" si="402"/>
        <v>0</v>
      </c>
      <c r="BK147" s="4074">
        <f t="shared" si="403"/>
        <v>1</v>
      </c>
      <c r="BL147" s="3733">
        <f t="shared" si="404"/>
        <v>32</v>
      </c>
      <c r="BM147" s="3122">
        <f t="shared" si="405"/>
        <v>11</v>
      </c>
      <c r="BN147" s="1682">
        <f t="shared" si="406"/>
        <v>0.7441860465116279</v>
      </c>
      <c r="BO147" s="3700">
        <f t="shared" si="532"/>
        <v>0</v>
      </c>
      <c r="BP147" s="3494"/>
      <c r="BQ147" s="6756">
        <v>43</v>
      </c>
      <c r="BR147" s="6757"/>
      <c r="BS147" s="2576">
        <f t="shared" si="584"/>
        <v>13</v>
      </c>
      <c r="BT147" s="2576">
        <f t="shared" si="585"/>
        <v>12</v>
      </c>
      <c r="BU147" s="2987">
        <f t="shared" si="554"/>
        <v>1</v>
      </c>
      <c r="BV147" s="1682">
        <f t="shared" si="555"/>
        <v>0.92307692307692313</v>
      </c>
      <c r="BW147" s="3105">
        <f t="shared" si="556"/>
        <v>22</v>
      </c>
      <c r="BX147" s="2991">
        <f t="shared" si="557"/>
        <v>21</v>
      </c>
      <c r="BY147" s="1682">
        <f t="shared" si="558"/>
        <v>0.51162790697674421</v>
      </c>
      <c r="BZ147" s="3151"/>
      <c r="CA147" s="6756">
        <v>43</v>
      </c>
      <c r="CB147" s="6757"/>
      <c r="CC147" s="2230">
        <v>10</v>
      </c>
      <c r="CD147" s="2230">
        <v>10</v>
      </c>
      <c r="CE147" s="2359">
        <f t="shared" si="409"/>
        <v>0</v>
      </c>
      <c r="CF147" s="2247">
        <f t="shared" si="521"/>
        <v>1</v>
      </c>
      <c r="CG147" s="2256">
        <f t="shared" si="499"/>
        <v>10</v>
      </c>
      <c r="CH147" s="2387">
        <f t="shared" si="412"/>
        <v>33</v>
      </c>
      <c r="CI147" s="2247">
        <f t="shared" si="500"/>
        <v>0.23255813953488372</v>
      </c>
      <c r="CJ147" s="7499"/>
      <c r="CK147" s="2487"/>
      <c r="CL147" s="2479"/>
      <c r="CM147" s="2031">
        <f>+'[3]PbRM-02a'!BM149/3</f>
        <v>0</v>
      </c>
      <c r="CN147" s="2032">
        <v>3</v>
      </c>
      <c r="CO147" s="2032">
        <v>4</v>
      </c>
      <c r="CP147" s="1729"/>
      <c r="CQ147" s="1729"/>
      <c r="CR147" s="1729"/>
      <c r="CS147" s="1729"/>
      <c r="CT147" s="1729"/>
      <c r="CU147" s="1729"/>
      <c r="CV147" s="1729"/>
      <c r="CW147" s="1729"/>
      <c r="CX147" s="1729"/>
      <c r="CY147" s="6254">
        <v>43</v>
      </c>
      <c r="CZ147" s="6255"/>
      <c r="DA147" s="4692">
        <v>4</v>
      </c>
      <c r="DB147" s="4692">
        <v>4</v>
      </c>
      <c r="DC147" s="4513">
        <f t="shared" si="501"/>
        <v>0</v>
      </c>
      <c r="DD147" s="4514">
        <f t="shared" si="587"/>
        <v>1</v>
      </c>
      <c r="DE147" s="4679">
        <f t="shared" si="559"/>
        <v>36</v>
      </c>
      <c r="DF147" s="4106">
        <f t="shared" si="416"/>
        <v>7</v>
      </c>
      <c r="DG147" s="1682">
        <f t="shared" si="503"/>
        <v>0.83720930232558144</v>
      </c>
      <c r="DH147" s="6256">
        <v>43</v>
      </c>
      <c r="DI147" s="6257"/>
      <c r="DJ147" s="4657">
        <v>3</v>
      </c>
      <c r="DK147" s="4657">
        <v>3</v>
      </c>
      <c r="DL147" s="4701">
        <f t="shared" si="418"/>
        <v>0</v>
      </c>
      <c r="DM147" s="4702">
        <f t="shared" si="588"/>
        <v>1</v>
      </c>
      <c r="DN147" s="4718">
        <f t="shared" si="420"/>
        <v>39</v>
      </c>
      <c r="DO147" s="4106">
        <f t="shared" si="421"/>
        <v>4</v>
      </c>
      <c r="DP147" s="1682">
        <f t="shared" si="504"/>
        <v>0.90697674418604646</v>
      </c>
      <c r="DQ147" s="6258">
        <v>43</v>
      </c>
      <c r="DR147" s="6259"/>
      <c r="DS147" s="4720">
        <v>3</v>
      </c>
      <c r="DT147" s="4720">
        <v>4</v>
      </c>
      <c r="DU147" s="2715">
        <f t="shared" si="568"/>
        <v>-1</v>
      </c>
      <c r="DV147" s="2716">
        <f t="shared" si="541"/>
        <v>1.3333333333333333</v>
      </c>
      <c r="DW147" s="4419">
        <f t="shared" si="424"/>
        <v>43</v>
      </c>
      <c r="DX147" s="1682">
        <f t="shared" si="425"/>
        <v>0</v>
      </c>
      <c r="DY147" s="4144">
        <f t="shared" si="505"/>
        <v>1</v>
      </c>
      <c r="DZ147" s="6254">
        <v>43</v>
      </c>
      <c r="EA147" s="6255"/>
      <c r="EB147" s="3247">
        <v>3</v>
      </c>
      <c r="EC147" s="3247">
        <v>3</v>
      </c>
      <c r="ED147" s="3227">
        <f t="shared" si="506"/>
        <v>0</v>
      </c>
      <c r="EE147" s="1748">
        <f t="shared" si="589"/>
        <v>1</v>
      </c>
      <c r="EF147" s="3277">
        <f t="shared" si="429"/>
        <v>25</v>
      </c>
      <c r="EG147" s="1739">
        <f t="shared" si="430"/>
        <v>18</v>
      </c>
      <c r="EH147" s="1748">
        <f t="shared" si="508"/>
        <v>0.58139534883720934</v>
      </c>
      <c r="EI147" s="6256">
        <v>43</v>
      </c>
      <c r="EJ147" s="6257"/>
      <c r="EK147" s="3360">
        <v>4</v>
      </c>
      <c r="EL147" s="3360">
        <v>4</v>
      </c>
      <c r="EM147" s="3227">
        <f t="shared" si="432"/>
        <v>0</v>
      </c>
      <c r="EN147" s="1748">
        <f t="shared" si="590"/>
        <v>1</v>
      </c>
      <c r="EO147" s="3361">
        <f t="shared" si="434"/>
        <v>29</v>
      </c>
      <c r="EP147" s="1739">
        <f t="shared" si="435"/>
        <v>14</v>
      </c>
      <c r="EQ147" s="1748">
        <f t="shared" si="509"/>
        <v>0.67441860465116277</v>
      </c>
      <c r="ER147" s="6258">
        <v>43</v>
      </c>
      <c r="ES147" s="6259"/>
      <c r="ET147" s="3815">
        <v>3</v>
      </c>
      <c r="EU147" s="3815">
        <v>3</v>
      </c>
      <c r="EV147" s="3836">
        <f t="shared" si="569"/>
        <v>0</v>
      </c>
      <c r="EW147" s="3839">
        <f t="shared" si="543"/>
        <v>1</v>
      </c>
      <c r="EX147" s="3658">
        <f t="shared" si="438"/>
        <v>32</v>
      </c>
      <c r="EY147" s="1748">
        <f t="shared" si="439"/>
        <v>11</v>
      </c>
      <c r="EZ147" s="3825">
        <f t="shared" si="510"/>
        <v>0.7441860465116279</v>
      </c>
      <c r="FA147" s="6756">
        <v>43</v>
      </c>
      <c r="FB147" s="6757"/>
      <c r="FC147" s="2495">
        <v>4</v>
      </c>
      <c r="FD147" s="2495">
        <v>4</v>
      </c>
      <c r="FE147" s="1739">
        <f t="shared" si="577"/>
        <v>0</v>
      </c>
      <c r="FF147" s="1748">
        <f t="shared" si="578"/>
        <v>1</v>
      </c>
      <c r="FG147" s="1749">
        <f t="shared" si="443"/>
        <v>14</v>
      </c>
      <c r="FH147" s="1739">
        <f t="shared" si="444"/>
        <v>29</v>
      </c>
      <c r="FI147" s="1748">
        <f t="shared" si="579"/>
        <v>0.32558139534883723</v>
      </c>
      <c r="FJ147" s="6756">
        <v>43</v>
      </c>
      <c r="FK147" s="6757"/>
      <c r="FL147" s="2495">
        <v>4</v>
      </c>
      <c r="FM147" s="2495">
        <v>4</v>
      </c>
      <c r="FN147" s="1739">
        <f t="shared" si="446"/>
        <v>0</v>
      </c>
      <c r="FO147" s="1748">
        <f t="shared" si="580"/>
        <v>1</v>
      </c>
      <c r="FP147" s="1702">
        <f t="shared" si="448"/>
        <v>18</v>
      </c>
      <c r="FQ147" s="1739">
        <f t="shared" si="586"/>
        <v>25</v>
      </c>
      <c r="FR147" s="1748">
        <f t="shared" si="581"/>
        <v>0.41860465116279072</v>
      </c>
      <c r="FS147" s="6756">
        <v>43</v>
      </c>
      <c r="FT147" s="6757"/>
      <c r="FU147" s="2768">
        <v>5</v>
      </c>
      <c r="FV147" s="2768">
        <v>4</v>
      </c>
      <c r="FW147" s="1748">
        <f t="shared" si="570"/>
        <v>1</v>
      </c>
      <c r="FX147" s="1749">
        <f t="shared" si="582"/>
        <v>0.8</v>
      </c>
      <c r="FY147" s="1733">
        <f t="shared" si="451"/>
        <v>22</v>
      </c>
      <c r="FZ147" s="1748">
        <f t="shared" si="452"/>
        <v>21</v>
      </c>
      <c r="GA147" s="1859">
        <f t="shared" si="583"/>
        <v>0.51162790697674421</v>
      </c>
      <c r="GB147" s="3169">
        <f t="shared" si="454"/>
        <v>6.9767441860465129E-2</v>
      </c>
      <c r="GC147" s="2219">
        <v>0</v>
      </c>
      <c r="GD147" s="1895">
        <v>1</v>
      </c>
      <c r="GE147" s="2153" t="s">
        <v>61</v>
      </c>
      <c r="GF147" s="2153" t="s">
        <v>57</v>
      </c>
      <c r="GG147" s="2105" t="s">
        <v>17</v>
      </c>
      <c r="GH147" s="2105" t="s">
        <v>17</v>
      </c>
      <c r="GI147" s="2105" t="s">
        <v>20</v>
      </c>
      <c r="GJ147" s="2105" t="s">
        <v>16</v>
      </c>
      <c r="GK147" s="2105" t="s">
        <v>20</v>
      </c>
      <c r="GL147" s="2167">
        <v>8</v>
      </c>
      <c r="GM147" s="359" t="s">
        <v>808</v>
      </c>
      <c r="GN147" s="262" t="s">
        <v>814</v>
      </c>
      <c r="GO147" s="355">
        <v>43</v>
      </c>
      <c r="GP147" s="356">
        <v>10</v>
      </c>
      <c r="GQ147" s="2086">
        <v>10</v>
      </c>
      <c r="GR147" s="2086">
        <v>0</v>
      </c>
      <c r="GS147" s="1895">
        <v>1</v>
      </c>
      <c r="GT147" s="2086">
        <v>10</v>
      </c>
      <c r="GU147" s="2086">
        <v>33</v>
      </c>
      <c r="GV147" s="1895">
        <v>0.23255813953488372</v>
      </c>
    </row>
    <row r="148" spans="1:204" ht="60.75" customHeight="1" x14ac:dyDescent="0.25">
      <c r="B148" s="7199"/>
      <c r="C148" s="7154"/>
      <c r="D148" s="7147"/>
      <c r="E148" s="7154"/>
      <c r="F148" s="7157"/>
      <c r="G148" s="7157"/>
      <c r="H148" s="7144"/>
      <c r="I148" s="7144"/>
      <c r="J148" s="5708"/>
      <c r="K148" s="5708"/>
      <c r="L148" s="5708"/>
      <c r="M148" s="5708"/>
      <c r="N148" s="5708"/>
      <c r="O148" s="5708"/>
      <c r="P148" s="5699"/>
      <c r="Q148" s="5708"/>
      <c r="R148" s="5705"/>
      <c r="S148" s="5699"/>
      <c r="T148" s="5699"/>
      <c r="U148" s="7117"/>
      <c r="V148" s="5699"/>
      <c r="W148" s="5696"/>
      <c r="X148" s="5693"/>
      <c r="Y148" s="2167">
        <v>9</v>
      </c>
      <c r="Z148" s="5445" t="s">
        <v>809</v>
      </c>
      <c r="AA148" s="762" t="s">
        <v>774</v>
      </c>
      <c r="AB148" s="5535">
        <v>1</v>
      </c>
      <c r="AC148" s="361">
        <v>1</v>
      </c>
      <c r="AD148" s="362">
        <f t="shared" si="571"/>
        <v>1</v>
      </c>
      <c r="AE148" s="363">
        <v>0</v>
      </c>
      <c r="AF148" s="362">
        <f t="shared" si="572"/>
        <v>0</v>
      </c>
      <c r="AG148" s="363">
        <v>0</v>
      </c>
      <c r="AH148" s="362">
        <f t="shared" si="573"/>
        <v>0</v>
      </c>
      <c r="AI148" s="363">
        <v>0</v>
      </c>
      <c r="AJ148" s="362">
        <f t="shared" si="574"/>
        <v>0</v>
      </c>
      <c r="AK148" s="358">
        <f t="shared" si="551"/>
        <v>1</v>
      </c>
      <c r="AL148" s="2284">
        <v>9</v>
      </c>
      <c r="AM148" s="807" t="s">
        <v>3212</v>
      </c>
      <c r="AN148" s="807" t="s">
        <v>3213</v>
      </c>
      <c r="AO148" s="807" t="s">
        <v>3210</v>
      </c>
      <c r="AP148" s="807" t="s">
        <v>3211</v>
      </c>
      <c r="AQ148" s="807">
        <v>100</v>
      </c>
      <c r="AR148" s="1297" t="s">
        <v>774</v>
      </c>
      <c r="AS148" s="807" t="s">
        <v>753</v>
      </c>
      <c r="AT148" s="2275"/>
      <c r="AU148" s="1224" t="s">
        <v>1704</v>
      </c>
      <c r="AV148" s="6501">
        <v>1</v>
      </c>
      <c r="AW148" s="6502"/>
      <c r="AX148" s="4493">
        <f t="shared" si="393"/>
        <v>0</v>
      </c>
      <c r="AY148" s="4493">
        <f t="shared" si="394"/>
        <v>0</v>
      </c>
      <c r="AZ148" s="4411">
        <f t="shared" si="395"/>
        <v>0</v>
      </c>
      <c r="BA148" s="3349" t="e">
        <f t="shared" si="396"/>
        <v>#DIV/0!</v>
      </c>
      <c r="BB148" s="4672">
        <f t="shared" si="397"/>
        <v>0</v>
      </c>
      <c r="BC148" s="4104">
        <f t="shared" si="398"/>
        <v>1</v>
      </c>
      <c r="BD148" s="3010">
        <f t="shared" si="399"/>
        <v>0</v>
      </c>
      <c r="BE148" s="4589">
        <f t="shared" si="531"/>
        <v>0</v>
      </c>
      <c r="BF148" s="6501">
        <v>1</v>
      </c>
      <c r="BG148" s="6502"/>
      <c r="BH148" s="3715">
        <f t="shared" si="567"/>
        <v>0</v>
      </c>
      <c r="BI148" s="3715">
        <f t="shared" si="401"/>
        <v>0</v>
      </c>
      <c r="BJ148" s="4061">
        <f t="shared" si="402"/>
        <v>0</v>
      </c>
      <c r="BK148" s="4075" t="e">
        <f t="shared" si="403"/>
        <v>#DIV/0!</v>
      </c>
      <c r="BL148" s="3813">
        <f t="shared" si="404"/>
        <v>0</v>
      </c>
      <c r="BM148" s="3122">
        <f t="shared" si="405"/>
        <v>1</v>
      </c>
      <c r="BN148" s="3010">
        <f t="shared" si="406"/>
        <v>0</v>
      </c>
      <c r="BO148" s="3708">
        <f t="shared" si="532"/>
        <v>0</v>
      </c>
      <c r="BP148" s="3494"/>
      <c r="BQ148" s="6766">
        <v>1</v>
      </c>
      <c r="BR148" s="6767"/>
      <c r="BS148" s="2753">
        <f t="shared" si="584"/>
        <v>0</v>
      </c>
      <c r="BT148" s="2753">
        <f t="shared" si="585"/>
        <v>0</v>
      </c>
      <c r="BU148" s="2987">
        <f t="shared" si="554"/>
        <v>0</v>
      </c>
      <c r="BV148" s="3010" t="e">
        <f t="shared" si="555"/>
        <v>#DIV/0!</v>
      </c>
      <c r="BW148" s="3106">
        <f t="shared" si="556"/>
        <v>0</v>
      </c>
      <c r="BX148" s="2991">
        <f t="shared" si="557"/>
        <v>1</v>
      </c>
      <c r="BY148" s="3010">
        <f t="shared" si="558"/>
        <v>0</v>
      </c>
      <c r="BZ148" s="3151"/>
      <c r="CA148" s="6766">
        <v>1</v>
      </c>
      <c r="CB148" s="6767"/>
      <c r="CC148" s="2262">
        <v>0</v>
      </c>
      <c r="CD148" s="2262">
        <v>0</v>
      </c>
      <c r="CE148" s="2359">
        <f t="shared" si="409"/>
        <v>0</v>
      </c>
      <c r="CF148" s="2249">
        <v>0</v>
      </c>
      <c r="CG148" s="2263">
        <f t="shared" si="499"/>
        <v>0</v>
      </c>
      <c r="CH148" s="2387">
        <f t="shared" si="412"/>
        <v>1</v>
      </c>
      <c r="CI148" s="2249">
        <f t="shared" si="500"/>
        <v>0</v>
      </c>
      <c r="CJ148" s="7499"/>
      <c r="CK148" s="2487"/>
      <c r="CL148" s="2479"/>
      <c r="CM148" s="2033">
        <v>0</v>
      </c>
      <c r="CN148" s="2034">
        <v>0</v>
      </c>
      <c r="CO148" s="2034">
        <v>0</v>
      </c>
      <c r="CP148" s="1729"/>
      <c r="CQ148" s="1729"/>
      <c r="CR148" s="1729"/>
      <c r="CS148" s="1729"/>
      <c r="CT148" s="1729"/>
      <c r="CU148" s="1729"/>
      <c r="CV148" s="1729"/>
      <c r="CW148" s="1729"/>
      <c r="CX148" s="1729"/>
      <c r="CY148" s="6260">
        <v>1</v>
      </c>
      <c r="CZ148" s="6261"/>
      <c r="DA148" s="4692">
        <v>0</v>
      </c>
      <c r="DB148" s="4692">
        <v>0</v>
      </c>
      <c r="DC148" s="4694">
        <f t="shared" si="501"/>
        <v>0</v>
      </c>
      <c r="DD148" s="4695">
        <v>0</v>
      </c>
      <c r="DE148" s="4717">
        <f t="shared" si="559"/>
        <v>0</v>
      </c>
      <c r="DF148" s="2877">
        <f t="shared" si="416"/>
        <v>1</v>
      </c>
      <c r="DG148" s="3010">
        <f t="shared" si="503"/>
        <v>0</v>
      </c>
      <c r="DH148" s="6262">
        <v>1</v>
      </c>
      <c r="DI148" s="6263"/>
      <c r="DJ148" s="4657">
        <v>0</v>
      </c>
      <c r="DK148" s="4657">
        <v>0</v>
      </c>
      <c r="DL148" s="4658">
        <f t="shared" si="418"/>
        <v>0</v>
      </c>
      <c r="DM148" s="4659">
        <v>0</v>
      </c>
      <c r="DN148" s="4718">
        <f t="shared" si="420"/>
        <v>0</v>
      </c>
      <c r="DO148" s="2877">
        <f t="shared" si="421"/>
        <v>1</v>
      </c>
      <c r="DP148" s="3010">
        <f t="shared" si="504"/>
        <v>0</v>
      </c>
      <c r="DQ148" s="6264">
        <v>1</v>
      </c>
      <c r="DR148" s="6265"/>
      <c r="DS148" s="4721">
        <v>0</v>
      </c>
      <c r="DT148" s="4721">
        <v>0</v>
      </c>
      <c r="DU148" s="4722">
        <f t="shared" si="568"/>
        <v>0</v>
      </c>
      <c r="DV148" s="4723">
        <v>0</v>
      </c>
      <c r="DW148" s="4419">
        <f t="shared" si="424"/>
        <v>0</v>
      </c>
      <c r="DX148" s="3010">
        <f t="shared" si="425"/>
        <v>1</v>
      </c>
      <c r="DY148" s="4145">
        <f t="shared" si="505"/>
        <v>0</v>
      </c>
      <c r="DZ148" s="6260">
        <v>1</v>
      </c>
      <c r="EA148" s="6261"/>
      <c r="EB148" s="3247">
        <v>0</v>
      </c>
      <c r="EC148" s="3247">
        <v>0</v>
      </c>
      <c r="ED148" s="3228">
        <f t="shared" si="506"/>
        <v>0</v>
      </c>
      <c r="EE148" s="1709">
        <v>0</v>
      </c>
      <c r="EF148" s="3278">
        <f t="shared" si="429"/>
        <v>0</v>
      </c>
      <c r="EG148" s="1740">
        <f t="shared" si="430"/>
        <v>1</v>
      </c>
      <c r="EH148" s="1709">
        <f t="shared" si="508"/>
        <v>0</v>
      </c>
      <c r="EI148" s="6262">
        <v>1</v>
      </c>
      <c r="EJ148" s="6263"/>
      <c r="EK148" s="3360">
        <v>0</v>
      </c>
      <c r="EL148" s="3360">
        <v>0</v>
      </c>
      <c r="EM148" s="3228">
        <f t="shared" si="432"/>
        <v>0</v>
      </c>
      <c r="EN148" s="1709">
        <v>0</v>
      </c>
      <c r="EO148" s="3361">
        <f t="shared" si="434"/>
        <v>0</v>
      </c>
      <c r="EP148" s="1740">
        <f t="shared" si="435"/>
        <v>1</v>
      </c>
      <c r="EQ148" s="1709">
        <f t="shared" si="509"/>
        <v>0</v>
      </c>
      <c r="ER148" s="6264">
        <v>1</v>
      </c>
      <c r="ES148" s="6265"/>
      <c r="ET148" s="3816">
        <v>0</v>
      </c>
      <c r="EU148" s="3816">
        <v>0</v>
      </c>
      <c r="EV148" s="3840">
        <f t="shared" si="569"/>
        <v>0</v>
      </c>
      <c r="EW148" s="3841">
        <v>0</v>
      </c>
      <c r="EX148" s="3658">
        <f t="shared" si="438"/>
        <v>0</v>
      </c>
      <c r="EY148" s="1709">
        <f t="shared" si="439"/>
        <v>1</v>
      </c>
      <c r="EZ148" s="3826">
        <f t="shared" si="510"/>
        <v>0</v>
      </c>
      <c r="FA148" s="6766">
        <v>1</v>
      </c>
      <c r="FB148" s="6767"/>
      <c r="FC148" s="2496">
        <v>0</v>
      </c>
      <c r="FD148" s="2496">
        <v>0</v>
      </c>
      <c r="FE148" s="1740">
        <f t="shared" si="577"/>
        <v>0</v>
      </c>
      <c r="FF148" s="1709">
        <v>0</v>
      </c>
      <c r="FG148" s="1750">
        <f t="shared" si="443"/>
        <v>0</v>
      </c>
      <c r="FH148" s="1740">
        <f t="shared" si="444"/>
        <v>1</v>
      </c>
      <c r="FI148" s="1709">
        <f t="shared" si="579"/>
        <v>0</v>
      </c>
      <c r="FJ148" s="6766">
        <v>1</v>
      </c>
      <c r="FK148" s="6767"/>
      <c r="FL148" s="2496">
        <v>0</v>
      </c>
      <c r="FM148" s="2496">
        <v>0</v>
      </c>
      <c r="FN148" s="1740">
        <f t="shared" si="446"/>
        <v>0</v>
      </c>
      <c r="FO148" s="1709">
        <v>0</v>
      </c>
      <c r="FP148" s="1702">
        <f t="shared" si="448"/>
        <v>0</v>
      </c>
      <c r="FQ148" s="1740">
        <f t="shared" si="586"/>
        <v>1</v>
      </c>
      <c r="FR148" s="1709">
        <f t="shared" si="581"/>
        <v>0</v>
      </c>
      <c r="FS148" s="6766">
        <v>1</v>
      </c>
      <c r="FT148" s="6767"/>
      <c r="FU148" s="2769">
        <v>0</v>
      </c>
      <c r="FV148" s="2769">
        <v>0</v>
      </c>
      <c r="FW148" s="1709">
        <f t="shared" si="570"/>
        <v>0</v>
      </c>
      <c r="FX148" s="1750">
        <v>0</v>
      </c>
      <c r="FY148" s="1733">
        <f t="shared" si="451"/>
        <v>0</v>
      </c>
      <c r="FZ148" s="1709">
        <f t="shared" si="452"/>
        <v>1</v>
      </c>
      <c r="GA148" s="1860">
        <f t="shared" si="583"/>
        <v>0</v>
      </c>
      <c r="GB148" s="3169">
        <f t="shared" si="454"/>
        <v>0</v>
      </c>
      <c r="GC148" s="2219">
        <v>0</v>
      </c>
      <c r="GD148" s="1895">
        <v>1</v>
      </c>
      <c r="GE148" s="2153" t="s">
        <v>61</v>
      </c>
      <c r="GF148" s="2153" t="s">
        <v>57</v>
      </c>
      <c r="GG148" s="2105" t="s">
        <v>17</v>
      </c>
      <c r="GH148" s="2105" t="s">
        <v>17</v>
      </c>
      <c r="GI148" s="2105" t="s">
        <v>20</v>
      </c>
      <c r="GJ148" s="2105" t="s">
        <v>16</v>
      </c>
      <c r="GK148" s="2105" t="s">
        <v>20</v>
      </c>
      <c r="GL148" s="2167">
        <v>9</v>
      </c>
      <c r="GM148" s="360" t="s">
        <v>809</v>
      </c>
      <c r="GN148" s="262" t="s">
        <v>774</v>
      </c>
      <c r="GO148" s="355">
        <v>1</v>
      </c>
      <c r="GP148" s="361">
        <v>0</v>
      </c>
      <c r="GQ148" s="2086">
        <v>0</v>
      </c>
      <c r="GR148" s="2086">
        <v>0</v>
      </c>
      <c r="GS148" s="1895">
        <v>0</v>
      </c>
      <c r="GT148" s="2086">
        <v>0</v>
      </c>
      <c r="GU148" s="2086">
        <v>1</v>
      </c>
      <c r="GV148" s="1895">
        <v>0</v>
      </c>
    </row>
    <row r="149" spans="1:204" ht="72" customHeight="1" x14ac:dyDescent="0.25">
      <c r="A149" s="1">
        <f>SUM(A140+1)</f>
        <v>19</v>
      </c>
      <c r="B149" s="7199"/>
      <c r="C149" s="7154">
        <v>406</v>
      </c>
      <c r="D149" s="7147">
        <v>7</v>
      </c>
      <c r="E149" s="7154" t="s">
        <v>69</v>
      </c>
      <c r="F149" s="7186" t="s">
        <v>56</v>
      </c>
      <c r="G149" s="7186" t="s">
        <v>70</v>
      </c>
      <c r="H149" s="7144" t="s">
        <v>17</v>
      </c>
      <c r="I149" s="7144" t="s">
        <v>20</v>
      </c>
      <c r="J149" s="5706" t="s">
        <v>16</v>
      </c>
      <c r="K149" s="5706" t="s">
        <v>19</v>
      </c>
      <c r="L149" s="5706" t="s">
        <v>16</v>
      </c>
      <c r="M149" s="5706" t="s">
        <v>21</v>
      </c>
      <c r="N149" s="5706" t="s">
        <v>600</v>
      </c>
      <c r="O149" s="5706" t="s">
        <v>605</v>
      </c>
      <c r="P149" s="5697" t="s">
        <v>329</v>
      </c>
      <c r="Q149" s="5697" t="s">
        <v>331</v>
      </c>
      <c r="R149" s="5703" t="s">
        <v>335</v>
      </c>
      <c r="S149" s="5697" t="s">
        <v>446</v>
      </c>
      <c r="T149" s="5697" t="s">
        <v>447</v>
      </c>
      <c r="U149" s="7115" t="s">
        <v>566</v>
      </c>
      <c r="V149" s="5697" t="s">
        <v>565</v>
      </c>
      <c r="W149" s="5694">
        <v>20028565</v>
      </c>
      <c r="X149" s="7136" t="s">
        <v>71</v>
      </c>
      <c r="Y149" s="2186">
        <v>1</v>
      </c>
      <c r="Z149" s="5434" t="s">
        <v>769</v>
      </c>
      <c r="AA149" s="5536" t="s">
        <v>766</v>
      </c>
      <c r="AB149" s="5537">
        <v>2000</v>
      </c>
      <c r="AC149" s="367">
        <v>500</v>
      </c>
      <c r="AD149" s="368">
        <f t="shared" ref="AD149:AD154" si="591">AC149/AB149</f>
        <v>0.25</v>
      </c>
      <c r="AE149" s="367">
        <v>500</v>
      </c>
      <c r="AF149" s="369">
        <f t="shared" ref="AF149:AF154" si="592">AE149/AB149</f>
        <v>0.25</v>
      </c>
      <c r="AG149" s="370">
        <v>500</v>
      </c>
      <c r="AH149" s="371">
        <f t="shared" ref="AH149:AH154" si="593">AG149/AB149</f>
        <v>0.25</v>
      </c>
      <c r="AI149" s="370">
        <v>500</v>
      </c>
      <c r="AJ149" s="371">
        <f t="shared" ref="AJ149:AJ163" si="594">AI149/AB149</f>
        <v>0.25</v>
      </c>
      <c r="AK149" s="358">
        <f>SUM(AD149+AF149+AH149+AJ149)</f>
        <v>1</v>
      </c>
      <c r="AL149" s="2309">
        <v>1</v>
      </c>
      <c r="AM149" s="971" t="s">
        <v>3681</v>
      </c>
      <c r="AN149" s="2271" t="s">
        <v>3680</v>
      </c>
      <c r="AO149" s="1635" t="s">
        <v>3538</v>
      </c>
      <c r="AP149" s="1631" t="s">
        <v>3532</v>
      </c>
      <c r="AQ149" s="1152">
        <v>100</v>
      </c>
      <c r="AR149" s="971" t="s">
        <v>766</v>
      </c>
      <c r="AS149" s="971" t="s">
        <v>1434</v>
      </c>
      <c r="AT149" s="2274"/>
      <c r="AU149" s="1633" t="s">
        <v>1704</v>
      </c>
      <c r="AV149" s="6503">
        <v>2000</v>
      </c>
      <c r="AW149" s="6504"/>
      <c r="AX149" s="4431">
        <f t="shared" si="393"/>
        <v>500</v>
      </c>
      <c r="AY149" s="4431">
        <f t="shared" si="394"/>
        <v>0</v>
      </c>
      <c r="AZ149" s="4411">
        <f t="shared" si="395"/>
        <v>500</v>
      </c>
      <c r="BA149" s="4706">
        <f t="shared" si="396"/>
        <v>0</v>
      </c>
      <c r="BB149" s="4724">
        <f t="shared" si="397"/>
        <v>722</v>
      </c>
      <c r="BC149" s="4104">
        <f t="shared" si="398"/>
        <v>1278</v>
      </c>
      <c r="BD149" s="1679">
        <f t="shared" si="399"/>
        <v>0.36099999999999999</v>
      </c>
      <c r="BE149" s="4588">
        <f t="shared" si="531"/>
        <v>0</v>
      </c>
      <c r="BF149" s="6622">
        <v>2000</v>
      </c>
      <c r="BG149" s="6623"/>
      <c r="BH149" s="3782">
        <f t="shared" si="567"/>
        <v>500</v>
      </c>
      <c r="BI149" s="3782">
        <f t="shared" si="401"/>
        <v>0</v>
      </c>
      <c r="BJ149" s="4061">
        <f t="shared" si="402"/>
        <v>500</v>
      </c>
      <c r="BK149" s="4073">
        <f t="shared" si="403"/>
        <v>0</v>
      </c>
      <c r="BL149" s="3827">
        <f t="shared" si="404"/>
        <v>722</v>
      </c>
      <c r="BM149" s="3122">
        <f t="shared" si="405"/>
        <v>1278</v>
      </c>
      <c r="BN149" s="1679">
        <f t="shared" si="406"/>
        <v>0.36099999999999999</v>
      </c>
      <c r="BO149" s="3695">
        <f t="shared" si="532"/>
        <v>0</v>
      </c>
      <c r="BP149" s="3494"/>
      <c r="BQ149" s="6740">
        <v>2000</v>
      </c>
      <c r="BR149" s="6741"/>
      <c r="BS149" s="2576">
        <f t="shared" ref="BS149:BS154" si="595">SUM(FC149+FL149+FU149)</f>
        <v>500</v>
      </c>
      <c r="BT149" s="2576">
        <f t="shared" ref="BT149:BT154" si="596">SUM(FD149+FM149+FV149)</f>
        <v>296</v>
      </c>
      <c r="BU149" s="2987">
        <f t="shared" si="554"/>
        <v>204</v>
      </c>
      <c r="BV149" s="1679">
        <f t="shared" si="555"/>
        <v>0.59199999999999997</v>
      </c>
      <c r="BW149" s="2764">
        <f t="shared" si="556"/>
        <v>722</v>
      </c>
      <c r="BX149" s="2991">
        <f t="shared" si="557"/>
        <v>1278</v>
      </c>
      <c r="BY149" s="1679">
        <f t="shared" si="558"/>
        <v>0.36099999999999999</v>
      </c>
      <c r="BZ149" s="3151"/>
      <c r="CA149" s="6740">
        <v>2000</v>
      </c>
      <c r="CB149" s="6741"/>
      <c r="CC149" s="2230">
        <v>500</v>
      </c>
      <c r="CD149" s="2230">
        <v>426</v>
      </c>
      <c r="CE149" s="2359">
        <f t="shared" si="409"/>
        <v>74</v>
      </c>
      <c r="CF149" s="2245">
        <f t="shared" ref="CF149:CF151" si="597">CD149/CC149</f>
        <v>0.85199999999999998</v>
      </c>
      <c r="CG149" s="2255">
        <f t="shared" si="499"/>
        <v>426</v>
      </c>
      <c r="CH149" s="2387">
        <f t="shared" si="412"/>
        <v>1574</v>
      </c>
      <c r="CI149" s="2245">
        <f t="shared" si="500"/>
        <v>0.21299999999999999</v>
      </c>
      <c r="CJ149" s="7499">
        <v>4046087.02</v>
      </c>
      <c r="CK149" s="2487"/>
      <c r="CL149" s="2479"/>
      <c r="CM149" s="1742">
        <v>166.66666666666666</v>
      </c>
      <c r="CN149" s="2024">
        <v>167</v>
      </c>
      <c r="CO149" s="2024">
        <v>166.66666666666666</v>
      </c>
      <c r="CP149" s="1729"/>
      <c r="CQ149" s="1729"/>
      <c r="CR149" s="1729"/>
      <c r="CS149" s="1729"/>
      <c r="CT149" s="1729"/>
      <c r="CU149" s="1729"/>
      <c r="CV149" s="1729"/>
      <c r="CW149" s="1729"/>
      <c r="CX149" s="1729"/>
      <c r="CY149" s="6248">
        <v>2000</v>
      </c>
      <c r="CZ149" s="6249"/>
      <c r="DA149" s="4678">
        <v>166</v>
      </c>
      <c r="DB149" s="4678">
        <v>0</v>
      </c>
      <c r="DC149" s="4690">
        <f t="shared" si="501"/>
        <v>-166</v>
      </c>
      <c r="DD149" s="4512">
        <f t="shared" ref="DD149:DD151" si="598">DB149/DA149</f>
        <v>0</v>
      </c>
      <c r="DE149" s="4416">
        <f t="shared" si="559"/>
        <v>722</v>
      </c>
      <c r="DF149" s="4101">
        <f t="shared" si="416"/>
        <v>1278</v>
      </c>
      <c r="DG149" s="1679">
        <f t="shared" si="503"/>
        <v>0.36099999999999999</v>
      </c>
      <c r="DH149" s="6250">
        <v>2000</v>
      </c>
      <c r="DI149" s="6251"/>
      <c r="DJ149" s="5042">
        <v>167</v>
      </c>
      <c r="DK149" s="4653">
        <v>0</v>
      </c>
      <c r="DL149" s="5043">
        <f t="shared" si="418"/>
        <v>167</v>
      </c>
      <c r="DM149" s="4536">
        <f t="shared" ref="DM149:DM151" si="599">DK149/DJ149</f>
        <v>0</v>
      </c>
      <c r="DN149" s="5044">
        <f t="shared" si="420"/>
        <v>722</v>
      </c>
      <c r="DO149" s="4101">
        <f t="shared" si="421"/>
        <v>1278</v>
      </c>
      <c r="DP149" s="1679">
        <f t="shared" si="504"/>
        <v>0.36099999999999999</v>
      </c>
      <c r="DQ149" s="6266">
        <v>2000</v>
      </c>
      <c r="DR149" s="6267"/>
      <c r="DS149" s="4663">
        <v>167</v>
      </c>
      <c r="DT149" s="4663">
        <v>0</v>
      </c>
      <c r="DU149" s="4944">
        <f t="shared" si="568"/>
        <v>167</v>
      </c>
      <c r="DV149" s="2711">
        <f t="shared" ref="DV149:DV151" si="600">DT149/DS149</f>
        <v>0</v>
      </c>
      <c r="DW149" s="4548">
        <f t="shared" si="424"/>
        <v>722</v>
      </c>
      <c r="DX149" s="4101">
        <f t="shared" si="425"/>
        <v>1278</v>
      </c>
      <c r="DY149" s="1679">
        <f t="shared" si="505"/>
        <v>0.36099999999999999</v>
      </c>
      <c r="DZ149" s="6248">
        <v>2000</v>
      </c>
      <c r="EA149" s="6249"/>
      <c r="EB149" s="3248">
        <v>167</v>
      </c>
      <c r="EC149" s="3248">
        <v>0</v>
      </c>
      <c r="ED149" s="3226">
        <f t="shared" si="506"/>
        <v>-167</v>
      </c>
      <c r="EE149" s="1853">
        <f t="shared" ref="EE149:EE151" si="601">EC149/EB149</f>
        <v>0</v>
      </c>
      <c r="EF149" s="3276">
        <f t="shared" si="429"/>
        <v>722</v>
      </c>
      <c r="EG149" s="1852">
        <f t="shared" si="430"/>
        <v>1278</v>
      </c>
      <c r="EH149" s="1853">
        <f t="shared" si="508"/>
        <v>0.36099999999999999</v>
      </c>
      <c r="EI149" s="6250">
        <v>2000</v>
      </c>
      <c r="EJ149" s="6251"/>
      <c r="EK149" s="3359">
        <v>166</v>
      </c>
      <c r="EL149" s="3360">
        <v>0</v>
      </c>
      <c r="EM149" s="3226">
        <f t="shared" si="432"/>
        <v>166</v>
      </c>
      <c r="EN149" s="1853">
        <f t="shared" ref="EN149:EN151" si="602">EL149/EK149</f>
        <v>0</v>
      </c>
      <c r="EO149" s="3362">
        <f t="shared" si="434"/>
        <v>722</v>
      </c>
      <c r="EP149" s="1852">
        <f t="shared" si="435"/>
        <v>1278</v>
      </c>
      <c r="EQ149" s="1853">
        <f t="shared" si="509"/>
        <v>0.36099999999999999</v>
      </c>
      <c r="ER149" s="6266">
        <v>2000</v>
      </c>
      <c r="ES149" s="6267"/>
      <c r="ET149" s="3828">
        <v>167</v>
      </c>
      <c r="EU149" s="3828">
        <v>0</v>
      </c>
      <c r="EV149" s="1852">
        <f t="shared" si="569"/>
        <v>167</v>
      </c>
      <c r="EW149" s="1853">
        <f t="shared" ref="EW149:EW151" si="603">EU149/ET149</f>
        <v>0</v>
      </c>
      <c r="EX149" s="3821">
        <f t="shared" si="438"/>
        <v>722</v>
      </c>
      <c r="EY149" s="1852">
        <f t="shared" si="439"/>
        <v>1278</v>
      </c>
      <c r="EZ149" s="1853">
        <f t="shared" si="510"/>
        <v>0.36099999999999999</v>
      </c>
      <c r="FA149" s="6740">
        <v>2000</v>
      </c>
      <c r="FB149" s="6741"/>
      <c r="FC149" s="2502">
        <v>167</v>
      </c>
      <c r="FD149" s="2500">
        <v>176</v>
      </c>
      <c r="FE149" s="1852">
        <f t="shared" si="577"/>
        <v>9</v>
      </c>
      <c r="FF149" s="1853">
        <f t="shared" ref="FF149:FF153" si="604">FD149/FC149</f>
        <v>1.0538922155688624</v>
      </c>
      <c r="FG149" s="1854">
        <f t="shared" si="443"/>
        <v>602</v>
      </c>
      <c r="FH149" s="1852">
        <f t="shared" si="444"/>
        <v>1398</v>
      </c>
      <c r="FI149" s="1853">
        <f t="shared" si="579"/>
        <v>0.30099999999999999</v>
      </c>
      <c r="FJ149" s="6740">
        <v>2000</v>
      </c>
      <c r="FK149" s="6741"/>
      <c r="FL149" s="2502">
        <v>166</v>
      </c>
      <c r="FM149" s="2494">
        <v>120</v>
      </c>
      <c r="FN149" s="1852">
        <f t="shared" si="446"/>
        <v>46</v>
      </c>
      <c r="FO149" s="1853">
        <f t="shared" ref="FO149:FO153" si="605">FM149/FL149</f>
        <v>0.72289156626506024</v>
      </c>
      <c r="FP149" s="1702">
        <f t="shared" si="448"/>
        <v>722</v>
      </c>
      <c r="FQ149" s="1852">
        <f t="shared" si="586"/>
        <v>1278</v>
      </c>
      <c r="FR149" s="1853">
        <f t="shared" si="581"/>
        <v>0.36099999999999999</v>
      </c>
      <c r="FS149" s="6740">
        <v>2000</v>
      </c>
      <c r="FT149" s="6741"/>
      <c r="FU149" s="2494">
        <v>167</v>
      </c>
      <c r="FV149" s="2494">
        <v>0</v>
      </c>
      <c r="FW149" s="1852">
        <f t="shared" si="570"/>
        <v>167</v>
      </c>
      <c r="FX149" s="1853">
        <f t="shared" ref="FX149:FX154" si="606">FV149/FU149</f>
        <v>0</v>
      </c>
      <c r="FY149" s="1733">
        <f t="shared" si="451"/>
        <v>722</v>
      </c>
      <c r="FZ149" s="1852">
        <f t="shared" si="452"/>
        <v>1278</v>
      </c>
      <c r="GA149" s="1853">
        <f t="shared" si="583"/>
        <v>0.36099999999999999</v>
      </c>
      <c r="GB149" s="3169">
        <f t="shared" si="454"/>
        <v>0</v>
      </c>
      <c r="GC149" s="2219">
        <v>0</v>
      </c>
      <c r="GD149" s="1895">
        <v>1</v>
      </c>
      <c r="GE149" s="2126" t="s">
        <v>56</v>
      </c>
      <c r="GF149" s="2126" t="s">
        <v>70</v>
      </c>
      <c r="GG149" s="2105" t="s">
        <v>17</v>
      </c>
      <c r="GH149" s="2105" t="s">
        <v>20</v>
      </c>
      <c r="GI149" s="2105" t="s">
        <v>16</v>
      </c>
      <c r="GJ149" s="2105" t="s">
        <v>19</v>
      </c>
      <c r="GK149" s="2105" t="s">
        <v>16</v>
      </c>
      <c r="GL149" s="2186">
        <v>1</v>
      </c>
      <c r="GM149" s="365" t="s">
        <v>769</v>
      </c>
      <c r="GN149" s="263" t="s">
        <v>766</v>
      </c>
      <c r="GO149" s="366">
        <v>2000</v>
      </c>
      <c r="GP149" s="367">
        <v>500</v>
      </c>
      <c r="GQ149" s="2086">
        <v>426</v>
      </c>
      <c r="GR149" s="2086">
        <v>74</v>
      </c>
      <c r="GS149" s="1895">
        <v>0.85199999999999998</v>
      </c>
      <c r="GT149" s="2086">
        <v>426</v>
      </c>
      <c r="GU149" s="2086">
        <v>1574</v>
      </c>
      <c r="GV149" s="1895">
        <v>0.21299999999999999</v>
      </c>
    </row>
    <row r="150" spans="1:204" ht="52.5" customHeight="1" x14ac:dyDescent="0.25">
      <c r="B150" s="7199"/>
      <c r="C150" s="7154"/>
      <c r="D150" s="7147"/>
      <c r="E150" s="7154"/>
      <c r="F150" s="7186"/>
      <c r="G150" s="7186"/>
      <c r="H150" s="7144"/>
      <c r="I150" s="7144"/>
      <c r="J150" s="5707"/>
      <c r="K150" s="5707"/>
      <c r="L150" s="5707"/>
      <c r="M150" s="5707"/>
      <c r="N150" s="5707"/>
      <c r="O150" s="5707"/>
      <c r="P150" s="5698"/>
      <c r="Q150" s="5698"/>
      <c r="R150" s="5704"/>
      <c r="S150" s="5698"/>
      <c r="T150" s="5698"/>
      <c r="U150" s="7116"/>
      <c r="V150" s="5698"/>
      <c r="W150" s="5695"/>
      <c r="X150" s="7137"/>
      <c r="Y150" s="2178">
        <v>2</v>
      </c>
      <c r="Z150" s="5436" t="s">
        <v>770</v>
      </c>
      <c r="AA150" s="765" t="s">
        <v>773</v>
      </c>
      <c r="AB150" s="5538">
        <v>3000</v>
      </c>
      <c r="AC150" s="375">
        <v>750</v>
      </c>
      <c r="AD150" s="376">
        <f t="shared" si="591"/>
        <v>0.25</v>
      </c>
      <c r="AE150" s="375">
        <v>750</v>
      </c>
      <c r="AF150" s="377">
        <f t="shared" si="592"/>
        <v>0.25</v>
      </c>
      <c r="AG150" s="378">
        <v>750</v>
      </c>
      <c r="AH150" s="379">
        <f t="shared" si="593"/>
        <v>0.25</v>
      </c>
      <c r="AI150" s="378">
        <v>750</v>
      </c>
      <c r="AJ150" s="379">
        <f t="shared" si="594"/>
        <v>0.25</v>
      </c>
      <c r="AK150" s="358">
        <f t="shared" ref="AK150:AK172" si="607">SUM(AD150+AF150+AH150+AJ150)</f>
        <v>1</v>
      </c>
      <c r="AL150" s="2309">
        <v>2</v>
      </c>
      <c r="AM150" s="971" t="s">
        <v>3682</v>
      </c>
      <c r="AN150" s="2271" t="s">
        <v>3683</v>
      </c>
      <c r="AO150" s="1635" t="s">
        <v>3539</v>
      </c>
      <c r="AP150" s="1631" t="s">
        <v>3533</v>
      </c>
      <c r="AQ150" s="1152">
        <v>100</v>
      </c>
      <c r="AR150" s="971" t="s">
        <v>766</v>
      </c>
      <c r="AS150" s="971" t="s">
        <v>1434</v>
      </c>
      <c r="AT150" s="2274"/>
      <c r="AU150" s="1633" t="s">
        <v>1704</v>
      </c>
      <c r="AV150" s="6505">
        <v>3000</v>
      </c>
      <c r="AW150" s="6506">
        <v>3000</v>
      </c>
      <c r="AX150" s="4431">
        <f t="shared" si="393"/>
        <v>750</v>
      </c>
      <c r="AY150" s="4431">
        <f t="shared" si="394"/>
        <v>642</v>
      </c>
      <c r="AZ150" s="4411">
        <f t="shared" si="395"/>
        <v>108</v>
      </c>
      <c r="BA150" s="4707">
        <f t="shared" si="396"/>
        <v>0.85599999999999998</v>
      </c>
      <c r="BB150" s="4714">
        <f t="shared" si="397"/>
        <v>3431</v>
      </c>
      <c r="BC150" s="4104">
        <f t="shared" si="398"/>
        <v>-431</v>
      </c>
      <c r="BD150" s="1682">
        <f t="shared" si="399"/>
        <v>1.1436666666666666</v>
      </c>
      <c r="BE150" s="4430">
        <f t="shared" si="531"/>
        <v>0</v>
      </c>
      <c r="BF150" s="6604">
        <v>3000</v>
      </c>
      <c r="BG150" s="6605">
        <v>3000</v>
      </c>
      <c r="BH150" s="3782">
        <f t="shared" si="567"/>
        <v>750</v>
      </c>
      <c r="BI150" s="3782">
        <f t="shared" si="401"/>
        <v>870</v>
      </c>
      <c r="BJ150" s="4061">
        <f t="shared" si="402"/>
        <v>-120</v>
      </c>
      <c r="BK150" s="4074">
        <f t="shared" si="403"/>
        <v>1.1599999999999999</v>
      </c>
      <c r="BL150" s="3733">
        <f t="shared" si="404"/>
        <v>2789</v>
      </c>
      <c r="BM150" s="3122">
        <f t="shared" si="405"/>
        <v>211</v>
      </c>
      <c r="BN150" s="1682">
        <f t="shared" si="406"/>
        <v>0.92966666666666664</v>
      </c>
      <c r="BO150" s="3695">
        <f t="shared" si="532"/>
        <v>0</v>
      </c>
      <c r="BP150" s="3494"/>
      <c r="BQ150" s="6737">
        <v>3000</v>
      </c>
      <c r="BR150" s="6738">
        <v>3000</v>
      </c>
      <c r="BS150" s="2576">
        <f t="shared" si="595"/>
        <v>750</v>
      </c>
      <c r="BT150" s="2576">
        <f t="shared" si="596"/>
        <v>1210</v>
      </c>
      <c r="BU150" s="2987">
        <f t="shared" si="554"/>
        <v>-460</v>
      </c>
      <c r="BV150" s="1682">
        <f t="shared" si="555"/>
        <v>1.6133333333333333</v>
      </c>
      <c r="BW150" s="2765">
        <f t="shared" si="556"/>
        <v>1919</v>
      </c>
      <c r="BX150" s="2991">
        <f t="shared" si="557"/>
        <v>1081</v>
      </c>
      <c r="BY150" s="1682">
        <f t="shared" si="558"/>
        <v>0.63966666666666672</v>
      </c>
      <c r="BZ150" s="3151"/>
      <c r="CA150" s="6737">
        <v>3000</v>
      </c>
      <c r="CB150" s="6738">
        <v>3000</v>
      </c>
      <c r="CC150" s="2230">
        <v>750</v>
      </c>
      <c r="CD150" s="2230">
        <v>709</v>
      </c>
      <c r="CE150" s="2359">
        <f t="shared" si="409"/>
        <v>41</v>
      </c>
      <c r="CF150" s="2247">
        <f t="shared" si="597"/>
        <v>0.94533333333333336</v>
      </c>
      <c r="CG150" s="2256">
        <f t="shared" si="499"/>
        <v>709</v>
      </c>
      <c r="CH150" s="2387">
        <f t="shared" si="412"/>
        <v>2291</v>
      </c>
      <c r="CI150" s="2247">
        <f t="shared" si="500"/>
        <v>0.23633333333333334</v>
      </c>
      <c r="CJ150" s="7500"/>
      <c r="CK150" s="2479"/>
      <c r="CL150" s="2479"/>
      <c r="CM150" s="1744">
        <v>250</v>
      </c>
      <c r="CN150" s="2021">
        <v>250</v>
      </c>
      <c r="CO150" s="2021">
        <v>250</v>
      </c>
      <c r="CP150" s="1729"/>
      <c r="CQ150" s="1729"/>
      <c r="CR150" s="1729"/>
      <c r="CS150" s="1729"/>
      <c r="CT150" s="1729"/>
      <c r="CU150" s="1729"/>
      <c r="CV150" s="1729"/>
      <c r="CW150" s="1729"/>
      <c r="CX150" s="1729"/>
      <c r="CY150" s="6229">
        <v>3000</v>
      </c>
      <c r="CZ150" s="6230">
        <v>3000</v>
      </c>
      <c r="DA150" s="4678">
        <v>250</v>
      </c>
      <c r="DB150" s="4678">
        <v>253</v>
      </c>
      <c r="DC150" s="4513">
        <f t="shared" si="501"/>
        <v>3</v>
      </c>
      <c r="DD150" s="4514">
        <f t="shared" si="598"/>
        <v>1.012</v>
      </c>
      <c r="DE150" s="4679">
        <f t="shared" si="559"/>
        <v>3042</v>
      </c>
      <c r="DF150" s="4106">
        <f t="shared" si="416"/>
        <v>-42</v>
      </c>
      <c r="DG150" s="1682">
        <f t="shared" si="503"/>
        <v>1.014</v>
      </c>
      <c r="DH150" s="6231">
        <v>3000</v>
      </c>
      <c r="DI150" s="6232">
        <v>3000</v>
      </c>
      <c r="DJ150" s="5042">
        <v>250</v>
      </c>
      <c r="DK150" s="4653">
        <v>215</v>
      </c>
      <c r="DL150" s="4527">
        <f t="shared" si="418"/>
        <v>35</v>
      </c>
      <c r="DM150" s="4532">
        <f t="shared" si="599"/>
        <v>0.86</v>
      </c>
      <c r="DN150" s="5044">
        <f t="shared" si="420"/>
        <v>3257</v>
      </c>
      <c r="DO150" s="4106">
        <f t="shared" si="421"/>
        <v>-257</v>
      </c>
      <c r="DP150" s="1682">
        <f t="shared" si="504"/>
        <v>1.0856666666666666</v>
      </c>
      <c r="DQ150" s="6241">
        <v>3000</v>
      </c>
      <c r="DR150" s="6242">
        <v>3000</v>
      </c>
      <c r="DS150" s="4666">
        <v>250</v>
      </c>
      <c r="DT150" s="4666">
        <v>174</v>
      </c>
      <c r="DU150" s="4946">
        <f t="shared" si="568"/>
        <v>76</v>
      </c>
      <c r="DV150" s="2709">
        <f t="shared" si="600"/>
        <v>0.69599999999999995</v>
      </c>
      <c r="DW150" s="4548">
        <f t="shared" si="424"/>
        <v>3431</v>
      </c>
      <c r="DX150" s="4106">
        <f t="shared" si="425"/>
        <v>-431</v>
      </c>
      <c r="DY150" s="1682">
        <f t="shared" si="505"/>
        <v>1.1436666666666666</v>
      </c>
      <c r="DZ150" s="6229">
        <v>3000</v>
      </c>
      <c r="EA150" s="6230">
        <v>3000</v>
      </c>
      <c r="EB150" s="3248">
        <v>250</v>
      </c>
      <c r="EC150" s="3248">
        <v>243</v>
      </c>
      <c r="ED150" s="3227">
        <f t="shared" si="506"/>
        <v>-7</v>
      </c>
      <c r="EE150" s="1748">
        <f t="shared" si="601"/>
        <v>0.97199999999999998</v>
      </c>
      <c r="EF150" s="3277">
        <f t="shared" si="429"/>
        <v>2162</v>
      </c>
      <c r="EG150" s="1739">
        <f t="shared" si="430"/>
        <v>838</v>
      </c>
      <c r="EH150" s="1748">
        <f t="shared" si="508"/>
        <v>0.72066666666666668</v>
      </c>
      <c r="EI150" s="6231">
        <v>3000</v>
      </c>
      <c r="EJ150" s="6232">
        <v>3000</v>
      </c>
      <c r="EK150" s="3359">
        <v>250</v>
      </c>
      <c r="EL150" s="3360">
        <v>381</v>
      </c>
      <c r="EM150" s="3227">
        <f t="shared" si="432"/>
        <v>-131</v>
      </c>
      <c r="EN150" s="1748">
        <f t="shared" si="602"/>
        <v>1.524</v>
      </c>
      <c r="EO150" s="3362">
        <f t="shared" si="434"/>
        <v>2543</v>
      </c>
      <c r="EP150" s="1739">
        <f t="shared" si="435"/>
        <v>457</v>
      </c>
      <c r="EQ150" s="1748">
        <f t="shared" si="509"/>
        <v>0.84766666666666668</v>
      </c>
      <c r="ER150" s="6241">
        <v>3000</v>
      </c>
      <c r="ES150" s="6242">
        <v>3000</v>
      </c>
      <c r="ET150" s="3829">
        <v>250</v>
      </c>
      <c r="EU150" s="3829">
        <v>246</v>
      </c>
      <c r="EV150" s="1739">
        <f t="shared" si="569"/>
        <v>4</v>
      </c>
      <c r="EW150" s="1748">
        <f t="shared" si="603"/>
        <v>0.98399999999999999</v>
      </c>
      <c r="EX150" s="3821">
        <f t="shared" si="438"/>
        <v>2789</v>
      </c>
      <c r="EY150" s="1739">
        <f t="shared" si="439"/>
        <v>211</v>
      </c>
      <c r="EZ150" s="1748">
        <f t="shared" si="510"/>
        <v>0.92966666666666664</v>
      </c>
      <c r="FA150" s="6737">
        <v>3000</v>
      </c>
      <c r="FB150" s="6738">
        <v>3000</v>
      </c>
      <c r="FC150" s="2503">
        <v>250</v>
      </c>
      <c r="FD150" s="2501">
        <v>423</v>
      </c>
      <c r="FE150" s="1739">
        <f t="shared" si="577"/>
        <v>173</v>
      </c>
      <c r="FF150" s="1748">
        <f t="shared" si="604"/>
        <v>1.6919999999999999</v>
      </c>
      <c r="FG150" s="1749">
        <f t="shared" si="443"/>
        <v>1132</v>
      </c>
      <c r="FH150" s="1739">
        <f t="shared" si="444"/>
        <v>1868</v>
      </c>
      <c r="FI150" s="1748">
        <f t="shared" si="579"/>
        <v>0.37733333333333335</v>
      </c>
      <c r="FJ150" s="6737">
        <v>3000</v>
      </c>
      <c r="FK150" s="6738">
        <v>3000</v>
      </c>
      <c r="FL150" s="2503">
        <v>250</v>
      </c>
      <c r="FM150" s="2495">
        <v>415</v>
      </c>
      <c r="FN150" s="1739">
        <f t="shared" si="446"/>
        <v>-165</v>
      </c>
      <c r="FO150" s="1748">
        <f t="shared" si="605"/>
        <v>1.66</v>
      </c>
      <c r="FP150" s="1702">
        <f t="shared" si="448"/>
        <v>1547</v>
      </c>
      <c r="FQ150" s="1739">
        <f t="shared" si="586"/>
        <v>1453</v>
      </c>
      <c r="FR150" s="1748">
        <f t="shared" si="581"/>
        <v>0.51566666666666672</v>
      </c>
      <c r="FS150" s="6737">
        <v>3000</v>
      </c>
      <c r="FT150" s="6738">
        <v>3000</v>
      </c>
      <c r="FU150" s="2495">
        <v>250</v>
      </c>
      <c r="FV150" s="2495">
        <v>372</v>
      </c>
      <c r="FW150" s="1739">
        <f t="shared" si="570"/>
        <v>-122</v>
      </c>
      <c r="FX150" s="1748">
        <f t="shared" si="606"/>
        <v>1.488</v>
      </c>
      <c r="FY150" s="1733">
        <f t="shared" si="451"/>
        <v>1919</v>
      </c>
      <c r="FZ150" s="1739">
        <f t="shared" si="452"/>
        <v>1081</v>
      </c>
      <c r="GA150" s="1748">
        <f t="shared" si="583"/>
        <v>0.63966666666666672</v>
      </c>
      <c r="GB150" s="3169">
        <f t="shared" si="454"/>
        <v>8.0999999999999961E-2</v>
      </c>
      <c r="GC150" s="2219">
        <v>0</v>
      </c>
      <c r="GD150" s="1895">
        <v>1</v>
      </c>
      <c r="GE150" s="2126" t="s">
        <v>56</v>
      </c>
      <c r="GF150" s="2126" t="s">
        <v>70</v>
      </c>
      <c r="GG150" s="2105" t="s">
        <v>17</v>
      </c>
      <c r="GH150" s="2105" t="s">
        <v>20</v>
      </c>
      <c r="GI150" s="2105" t="s">
        <v>16</v>
      </c>
      <c r="GJ150" s="2105" t="s">
        <v>19</v>
      </c>
      <c r="GK150" s="2105" t="s">
        <v>16</v>
      </c>
      <c r="GL150" s="2178">
        <v>2</v>
      </c>
      <c r="GM150" s="373" t="s">
        <v>770</v>
      </c>
      <c r="GN150" s="264" t="s">
        <v>773</v>
      </c>
      <c r="GO150" s="374">
        <v>3000</v>
      </c>
      <c r="GP150" s="375">
        <v>750</v>
      </c>
      <c r="GQ150" s="2086">
        <v>709</v>
      </c>
      <c r="GR150" s="2086">
        <v>41</v>
      </c>
      <c r="GS150" s="1895">
        <v>0.94533333333333336</v>
      </c>
      <c r="GT150" s="2086">
        <v>709</v>
      </c>
      <c r="GU150" s="2086">
        <v>2291</v>
      </c>
      <c r="GV150" s="1895">
        <v>0.23633333333333334</v>
      </c>
    </row>
    <row r="151" spans="1:204" ht="52.5" customHeight="1" x14ac:dyDescent="0.25">
      <c r="B151" s="7199"/>
      <c r="C151" s="7154"/>
      <c r="D151" s="7147"/>
      <c r="E151" s="7154"/>
      <c r="F151" s="7186"/>
      <c r="G151" s="7186"/>
      <c r="H151" s="7144"/>
      <c r="I151" s="7144"/>
      <c r="J151" s="5707"/>
      <c r="K151" s="5707"/>
      <c r="L151" s="5707"/>
      <c r="M151" s="5707"/>
      <c r="N151" s="5707"/>
      <c r="O151" s="5707"/>
      <c r="P151" s="5698"/>
      <c r="Q151" s="5698"/>
      <c r="R151" s="5704"/>
      <c r="S151" s="5698"/>
      <c r="T151" s="5698"/>
      <c r="U151" s="7116"/>
      <c r="V151" s="5698"/>
      <c r="W151" s="5695"/>
      <c r="X151" s="7137"/>
      <c r="Y151" s="2178">
        <v>3</v>
      </c>
      <c r="Z151" s="5436" t="s">
        <v>771</v>
      </c>
      <c r="AA151" s="765" t="s">
        <v>766</v>
      </c>
      <c r="AB151" s="5538">
        <v>15000</v>
      </c>
      <c r="AC151" s="375">
        <v>4000</v>
      </c>
      <c r="AD151" s="376">
        <f t="shared" si="591"/>
        <v>0.26666666666666666</v>
      </c>
      <c r="AE151" s="375">
        <v>4000</v>
      </c>
      <c r="AF151" s="377">
        <f t="shared" si="592"/>
        <v>0.26666666666666666</v>
      </c>
      <c r="AG151" s="378">
        <v>4000</v>
      </c>
      <c r="AH151" s="379">
        <f t="shared" si="593"/>
        <v>0.26666666666666666</v>
      </c>
      <c r="AI151" s="378">
        <v>3000</v>
      </c>
      <c r="AJ151" s="379">
        <f t="shared" si="594"/>
        <v>0.2</v>
      </c>
      <c r="AK151" s="358">
        <f t="shared" si="607"/>
        <v>1</v>
      </c>
      <c r="AL151" s="2309">
        <v>3</v>
      </c>
      <c r="AM151" s="971" t="s">
        <v>3684</v>
      </c>
      <c r="AN151" s="2271" t="s">
        <v>3685</v>
      </c>
      <c r="AO151" s="1635" t="s">
        <v>3540</v>
      </c>
      <c r="AP151" s="1631" t="s">
        <v>3534</v>
      </c>
      <c r="AQ151" s="1152">
        <v>100</v>
      </c>
      <c r="AR151" s="971" t="s">
        <v>766</v>
      </c>
      <c r="AS151" s="971" t="s">
        <v>1434</v>
      </c>
      <c r="AT151" s="2274"/>
      <c r="AU151" s="1633" t="s">
        <v>1704</v>
      </c>
      <c r="AV151" s="6505">
        <v>15000</v>
      </c>
      <c r="AW151" s="6506">
        <v>15000</v>
      </c>
      <c r="AX151" s="4431">
        <f t="shared" si="393"/>
        <v>3000</v>
      </c>
      <c r="AY151" s="4431">
        <f t="shared" si="394"/>
        <v>6748</v>
      </c>
      <c r="AZ151" s="4411">
        <f t="shared" si="395"/>
        <v>-3748</v>
      </c>
      <c r="BA151" s="4707">
        <f t="shared" si="396"/>
        <v>2.2493333333333334</v>
      </c>
      <c r="BB151" s="4714">
        <f t="shared" si="397"/>
        <v>22798</v>
      </c>
      <c r="BC151" s="4104">
        <f t="shared" si="398"/>
        <v>-7798</v>
      </c>
      <c r="BD151" s="1682">
        <f t="shared" si="399"/>
        <v>1.5198666666666667</v>
      </c>
      <c r="BE151" s="4430">
        <f t="shared" si="531"/>
        <v>0</v>
      </c>
      <c r="BF151" s="6604">
        <v>15000</v>
      </c>
      <c r="BG151" s="6605">
        <v>15000</v>
      </c>
      <c r="BH151" s="3782">
        <f t="shared" si="567"/>
        <v>4000</v>
      </c>
      <c r="BI151" s="3782">
        <f t="shared" si="401"/>
        <v>3837</v>
      </c>
      <c r="BJ151" s="4061">
        <f t="shared" si="402"/>
        <v>163</v>
      </c>
      <c r="BK151" s="4074">
        <f t="shared" si="403"/>
        <v>0.95925000000000005</v>
      </c>
      <c r="BL151" s="3733">
        <f t="shared" si="404"/>
        <v>16050</v>
      </c>
      <c r="BM151" s="3122">
        <f t="shared" si="405"/>
        <v>-1050</v>
      </c>
      <c r="BN151" s="1682">
        <f t="shared" si="406"/>
        <v>1.07</v>
      </c>
      <c r="BO151" s="3695">
        <f t="shared" si="532"/>
        <v>0</v>
      </c>
      <c r="BP151" s="3494"/>
      <c r="BQ151" s="6737">
        <v>15000</v>
      </c>
      <c r="BR151" s="6738">
        <v>15000</v>
      </c>
      <c r="BS151" s="2576">
        <f t="shared" si="595"/>
        <v>4000</v>
      </c>
      <c r="BT151" s="2576">
        <f t="shared" si="596"/>
        <v>6970</v>
      </c>
      <c r="BU151" s="2987">
        <f t="shared" si="554"/>
        <v>-2970</v>
      </c>
      <c r="BV151" s="1682">
        <f t="shared" si="555"/>
        <v>1.7424999999999999</v>
      </c>
      <c r="BW151" s="2765">
        <f t="shared" si="556"/>
        <v>12213</v>
      </c>
      <c r="BX151" s="2991">
        <f t="shared" si="557"/>
        <v>2787</v>
      </c>
      <c r="BY151" s="1682">
        <f t="shared" si="558"/>
        <v>0.81420000000000003</v>
      </c>
      <c r="BZ151" s="3151"/>
      <c r="CA151" s="6737">
        <v>15000</v>
      </c>
      <c r="CB151" s="6738">
        <v>15000</v>
      </c>
      <c r="CC151" s="2230">
        <v>4000</v>
      </c>
      <c r="CD151" s="2230">
        <v>5243</v>
      </c>
      <c r="CE151" s="2359">
        <f t="shared" si="409"/>
        <v>-1243</v>
      </c>
      <c r="CF151" s="2247">
        <f t="shared" si="597"/>
        <v>1.3107500000000001</v>
      </c>
      <c r="CG151" s="2256">
        <f t="shared" si="499"/>
        <v>5243</v>
      </c>
      <c r="CH151" s="2387">
        <f t="shared" si="412"/>
        <v>9757</v>
      </c>
      <c r="CI151" s="2247">
        <f t="shared" si="500"/>
        <v>0.34953333333333331</v>
      </c>
      <c r="CJ151" s="7500"/>
      <c r="CK151" s="2479"/>
      <c r="CL151" s="2479"/>
      <c r="CM151" s="1744">
        <v>1333.3333333333333</v>
      </c>
      <c r="CN151" s="2021">
        <v>1333</v>
      </c>
      <c r="CO151" s="2021">
        <v>1333.3333333333333</v>
      </c>
      <c r="CP151" s="1729"/>
      <c r="CQ151" s="1729"/>
      <c r="CR151" s="1729"/>
      <c r="CS151" s="1729"/>
      <c r="CT151" s="1729"/>
      <c r="CU151" s="1729"/>
      <c r="CV151" s="1729"/>
      <c r="CW151" s="1729"/>
      <c r="CX151" s="1729"/>
      <c r="CY151" s="6229">
        <v>15000</v>
      </c>
      <c r="CZ151" s="6230">
        <v>15000</v>
      </c>
      <c r="DA151" s="4678">
        <v>1000</v>
      </c>
      <c r="DB151" s="4678">
        <v>2573</v>
      </c>
      <c r="DC151" s="4513">
        <f t="shared" si="501"/>
        <v>1573</v>
      </c>
      <c r="DD151" s="4514">
        <f t="shared" si="598"/>
        <v>2.573</v>
      </c>
      <c r="DE151" s="4679">
        <f t="shared" si="559"/>
        <v>18623</v>
      </c>
      <c r="DF151" s="4106">
        <f t="shared" si="416"/>
        <v>-3623</v>
      </c>
      <c r="DG151" s="1682">
        <f t="shared" si="503"/>
        <v>1.2415333333333334</v>
      </c>
      <c r="DH151" s="6231">
        <v>15000</v>
      </c>
      <c r="DI151" s="6232">
        <v>15000</v>
      </c>
      <c r="DJ151" s="5042">
        <v>1000</v>
      </c>
      <c r="DK151" s="4653">
        <v>1898</v>
      </c>
      <c r="DL151" s="4527">
        <f t="shared" si="418"/>
        <v>-898</v>
      </c>
      <c r="DM151" s="4532">
        <f t="shared" si="599"/>
        <v>1.8979999999999999</v>
      </c>
      <c r="DN151" s="5044">
        <f t="shared" si="420"/>
        <v>20521</v>
      </c>
      <c r="DO151" s="4106">
        <f t="shared" si="421"/>
        <v>-5521</v>
      </c>
      <c r="DP151" s="1682">
        <f t="shared" si="504"/>
        <v>1.3680666666666668</v>
      </c>
      <c r="DQ151" s="6241">
        <v>15000</v>
      </c>
      <c r="DR151" s="6242">
        <v>15000</v>
      </c>
      <c r="DS151" s="4666">
        <v>1000</v>
      </c>
      <c r="DT151" s="4666">
        <v>2277</v>
      </c>
      <c r="DU151" s="4946">
        <f t="shared" si="568"/>
        <v>-1277</v>
      </c>
      <c r="DV151" s="2709">
        <f t="shared" si="600"/>
        <v>2.2770000000000001</v>
      </c>
      <c r="DW151" s="4548">
        <f t="shared" si="424"/>
        <v>22798</v>
      </c>
      <c r="DX151" s="4106">
        <f t="shared" si="425"/>
        <v>-7798</v>
      </c>
      <c r="DY151" s="1682">
        <f t="shared" si="505"/>
        <v>1.5198666666666667</v>
      </c>
      <c r="DZ151" s="6229">
        <v>15000</v>
      </c>
      <c r="EA151" s="6230">
        <v>15000</v>
      </c>
      <c r="EB151" s="3248">
        <v>1333</v>
      </c>
      <c r="EC151" s="3248">
        <v>1777</v>
      </c>
      <c r="ED151" s="3227">
        <f t="shared" si="506"/>
        <v>444</v>
      </c>
      <c r="EE151" s="1748">
        <f t="shared" si="601"/>
        <v>1.3330832708177045</v>
      </c>
      <c r="EF151" s="3277">
        <f t="shared" si="429"/>
        <v>13990</v>
      </c>
      <c r="EG151" s="1739">
        <f t="shared" si="430"/>
        <v>1010</v>
      </c>
      <c r="EH151" s="1748">
        <f t="shared" si="508"/>
        <v>0.93266666666666664</v>
      </c>
      <c r="EI151" s="6231">
        <v>15000</v>
      </c>
      <c r="EJ151" s="6232">
        <v>15000</v>
      </c>
      <c r="EK151" s="3359">
        <v>1334</v>
      </c>
      <c r="EL151" s="3360">
        <v>2060</v>
      </c>
      <c r="EM151" s="3227">
        <f t="shared" si="432"/>
        <v>-726</v>
      </c>
      <c r="EN151" s="1748">
        <f t="shared" si="602"/>
        <v>1.5442278860569716</v>
      </c>
      <c r="EO151" s="3362">
        <f t="shared" si="434"/>
        <v>16050</v>
      </c>
      <c r="EP151" s="1739">
        <f t="shared" si="435"/>
        <v>-1050</v>
      </c>
      <c r="EQ151" s="1748">
        <f t="shared" si="509"/>
        <v>1.07</v>
      </c>
      <c r="ER151" s="6241">
        <v>15000</v>
      </c>
      <c r="ES151" s="6242">
        <v>15000</v>
      </c>
      <c r="ET151" s="3829">
        <v>1333</v>
      </c>
      <c r="EU151" s="3829">
        <v>0</v>
      </c>
      <c r="EV151" s="1739">
        <f t="shared" si="569"/>
        <v>1333</v>
      </c>
      <c r="EW151" s="1748">
        <f t="shared" si="603"/>
        <v>0</v>
      </c>
      <c r="EX151" s="3821">
        <f t="shared" si="438"/>
        <v>16050</v>
      </c>
      <c r="EY151" s="1739">
        <f t="shared" si="439"/>
        <v>-1050</v>
      </c>
      <c r="EZ151" s="1748">
        <f t="shared" si="510"/>
        <v>1.07</v>
      </c>
      <c r="FA151" s="6737">
        <v>15000</v>
      </c>
      <c r="FB151" s="6738">
        <v>15000</v>
      </c>
      <c r="FC151" s="2503">
        <v>1333</v>
      </c>
      <c r="FD151" s="2501">
        <v>2377</v>
      </c>
      <c r="FE151" s="1739">
        <f t="shared" si="577"/>
        <v>1044</v>
      </c>
      <c r="FF151" s="1748">
        <f t="shared" si="604"/>
        <v>1.7831957989497373</v>
      </c>
      <c r="FG151" s="1749">
        <f t="shared" si="443"/>
        <v>7620</v>
      </c>
      <c r="FH151" s="1739">
        <f t="shared" si="444"/>
        <v>7380</v>
      </c>
      <c r="FI151" s="1748">
        <f t="shared" si="579"/>
        <v>0.50800000000000001</v>
      </c>
      <c r="FJ151" s="6737">
        <v>15000</v>
      </c>
      <c r="FK151" s="6738">
        <v>15000</v>
      </c>
      <c r="FL151" s="2503">
        <v>1334</v>
      </c>
      <c r="FM151" s="2495">
        <v>2352</v>
      </c>
      <c r="FN151" s="1739">
        <f t="shared" si="446"/>
        <v>-1018</v>
      </c>
      <c r="FO151" s="1748">
        <f t="shared" si="605"/>
        <v>1.7631184407796101</v>
      </c>
      <c r="FP151" s="1702">
        <f t="shared" si="448"/>
        <v>9972</v>
      </c>
      <c r="FQ151" s="1739">
        <f t="shared" si="586"/>
        <v>5028</v>
      </c>
      <c r="FR151" s="1748">
        <f t="shared" si="581"/>
        <v>0.66479999999999995</v>
      </c>
      <c r="FS151" s="6737">
        <v>15000</v>
      </c>
      <c r="FT151" s="6738">
        <v>15000</v>
      </c>
      <c r="FU151" s="2495">
        <v>1333</v>
      </c>
      <c r="FV151" s="2495">
        <v>2241</v>
      </c>
      <c r="FW151" s="1739">
        <f t="shared" si="570"/>
        <v>-908</v>
      </c>
      <c r="FX151" s="1748">
        <f t="shared" si="606"/>
        <v>1.6811702925731433</v>
      </c>
      <c r="FY151" s="1733">
        <f t="shared" si="451"/>
        <v>12213</v>
      </c>
      <c r="FZ151" s="1739">
        <f t="shared" si="452"/>
        <v>2787</v>
      </c>
      <c r="GA151" s="1748">
        <f t="shared" si="583"/>
        <v>0.81420000000000003</v>
      </c>
      <c r="GB151" s="3169">
        <f t="shared" si="454"/>
        <v>0.11846666666666661</v>
      </c>
      <c r="GC151" s="2219">
        <v>0</v>
      </c>
      <c r="GD151" s="1895">
        <v>1</v>
      </c>
      <c r="GE151" s="2126" t="s">
        <v>56</v>
      </c>
      <c r="GF151" s="2126" t="s">
        <v>70</v>
      </c>
      <c r="GG151" s="2105" t="s">
        <v>17</v>
      </c>
      <c r="GH151" s="2105" t="s">
        <v>20</v>
      </c>
      <c r="GI151" s="2105" t="s">
        <v>16</v>
      </c>
      <c r="GJ151" s="2105" t="s">
        <v>19</v>
      </c>
      <c r="GK151" s="2105" t="s">
        <v>16</v>
      </c>
      <c r="GL151" s="2178">
        <v>3</v>
      </c>
      <c r="GM151" s="373" t="s">
        <v>771</v>
      </c>
      <c r="GN151" s="264" t="s">
        <v>766</v>
      </c>
      <c r="GO151" s="374">
        <v>15000</v>
      </c>
      <c r="GP151" s="375">
        <v>4000</v>
      </c>
      <c r="GQ151" s="2086">
        <v>5243</v>
      </c>
      <c r="GR151" s="2086">
        <v>-1243</v>
      </c>
      <c r="GS151" s="1895">
        <v>1.3107500000000001</v>
      </c>
      <c r="GT151" s="2086">
        <v>5243</v>
      </c>
      <c r="GU151" s="2086">
        <v>9757</v>
      </c>
      <c r="GV151" s="1895">
        <v>0.34953333333333331</v>
      </c>
    </row>
    <row r="152" spans="1:204" ht="52.5" customHeight="1" x14ac:dyDescent="0.25">
      <c r="B152" s="7199"/>
      <c r="C152" s="7154"/>
      <c r="D152" s="7147"/>
      <c r="E152" s="7154"/>
      <c r="F152" s="7186"/>
      <c r="G152" s="7186"/>
      <c r="H152" s="7144"/>
      <c r="I152" s="7144"/>
      <c r="J152" s="5707"/>
      <c r="K152" s="5707"/>
      <c r="L152" s="5707"/>
      <c r="M152" s="5707"/>
      <c r="N152" s="5707"/>
      <c r="O152" s="5707"/>
      <c r="P152" s="5698"/>
      <c r="Q152" s="5698"/>
      <c r="R152" s="5704"/>
      <c r="S152" s="5698"/>
      <c r="T152" s="5698"/>
      <c r="U152" s="7116"/>
      <c r="V152" s="5698"/>
      <c r="W152" s="5695"/>
      <c r="X152" s="7137"/>
      <c r="Y152" s="2178">
        <v>4</v>
      </c>
      <c r="Z152" s="5436" t="s">
        <v>772</v>
      </c>
      <c r="AA152" s="5539" t="s">
        <v>774</v>
      </c>
      <c r="AB152" s="5538">
        <v>1</v>
      </c>
      <c r="AC152" s="375">
        <v>0</v>
      </c>
      <c r="AD152" s="376">
        <f t="shared" si="591"/>
        <v>0</v>
      </c>
      <c r="AE152" s="375">
        <v>1</v>
      </c>
      <c r="AF152" s="377">
        <f t="shared" si="592"/>
        <v>1</v>
      </c>
      <c r="AG152" s="378">
        <v>0</v>
      </c>
      <c r="AH152" s="379">
        <f t="shared" si="593"/>
        <v>0</v>
      </c>
      <c r="AI152" s="378">
        <v>0</v>
      </c>
      <c r="AJ152" s="379">
        <f t="shared" si="594"/>
        <v>0</v>
      </c>
      <c r="AK152" s="358">
        <f t="shared" si="607"/>
        <v>1</v>
      </c>
      <c r="AL152" s="2309">
        <v>4</v>
      </c>
      <c r="AM152" s="971" t="s">
        <v>3686</v>
      </c>
      <c r="AN152" s="1239" t="s">
        <v>3687</v>
      </c>
      <c r="AO152" s="1635" t="s">
        <v>3541</v>
      </c>
      <c r="AP152" s="1631" t="s">
        <v>3535</v>
      </c>
      <c r="AQ152" s="1152">
        <v>100</v>
      </c>
      <c r="AR152" s="971" t="s">
        <v>774</v>
      </c>
      <c r="AS152" s="971" t="s">
        <v>1434</v>
      </c>
      <c r="AT152" s="2274"/>
      <c r="AU152" s="1633" t="s">
        <v>1704</v>
      </c>
      <c r="AV152" s="6505">
        <v>1</v>
      </c>
      <c r="AW152" s="6506">
        <v>1</v>
      </c>
      <c r="AX152" s="4431">
        <f t="shared" si="393"/>
        <v>0</v>
      </c>
      <c r="AY152" s="4431">
        <f t="shared" si="394"/>
        <v>0</v>
      </c>
      <c r="AZ152" s="4411">
        <f t="shared" si="395"/>
        <v>0</v>
      </c>
      <c r="BA152" s="4707" t="e">
        <f t="shared" si="396"/>
        <v>#DIV/0!</v>
      </c>
      <c r="BB152" s="4714">
        <f t="shared" si="397"/>
        <v>0</v>
      </c>
      <c r="BC152" s="4104">
        <f t="shared" si="398"/>
        <v>1</v>
      </c>
      <c r="BD152" s="1682">
        <f t="shared" si="399"/>
        <v>0</v>
      </c>
      <c r="BE152" s="4430">
        <f t="shared" si="531"/>
        <v>0</v>
      </c>
      <c r="BF152" s="6604">
        <v>1</v>
      </c>
      <c r="BG152" s="6605">
        <v>1</v>
      </c>
      <c r="BH152" s="3782">
        <f t="shared" si="567"/>
        <v>0</v>
      </c>
      <c r="BI152" s="3782">
        <f t="shared" si="401"/>
        <v>0</v>
      </c>
      <c r="BJ152" s="4061">
        <f t="shared" si="402"/>
        <v>0</v>
      </c>
      <c r="BK152" s="4074" t="e">
        <f t="shared" si="403"/>
        <v>#DIV/0!</v>
      </c>
      <c r="BL152" s="3733">
        <f t="shared" si="404"/>
        <v>0</v>
      </c>
      <c r="BM152" s="3122">
        <f t="shared" si="405"/>
        <v>1</v>
      </c>
      <c r="BN152" s="1682">
        <f t="shared" si="406"/>
        <v>0</v>
      </c>
      <c r="BO152" s="3695">
        <f t="shared" si="532"/>
        <v>0</v>
      </c>
      <c r="BP152" s="3494"/>
      <c r="BQ152" s="6737">
        <v>1</v>
      </c>
      <c r="BR152" s="6738">
        <v>1</v>
      </c>
      <c r="BS152" s="2576">
        <f t="shared" si="595"/>
        <v>1</v>
      </c>
      <c r="BT152" s="2576">
        <f t="shared" si="596"/>
        <v>0</v>
      </c>
      <c r="BU152" s="2987">
        <f t="shared" si="554"/>
        <v>1</v>
      </c>
      <c r="BV152" s="1682">
        <f t="shared" si="555"/>
        <v>0</v>
      </c>
      <c r="BW152" s="2765">
        <f t="shared" si="556"/>
        <v>0</v>
      </c>
      <c r="BX152" s="2991">
        <f t="shared" si="557"/>
        <v>1</v>
      </c>
      <c r="BY152" s="1682">
        <f t="shared" si="558"/>
        <v>0</v>
      </c>
      <c r="BZ152" s="3151"/>
      <c r="CA152" s="6737">
        <v>1</v>
      </c>
      <c r="CB152" s="6738">
        <v>1</v>
      </c>
      <c r="CC152" s="2230">
        <v>0</v>
      </c>
      <c r="CD152" s="2230">
        <v>0</v>
      </c>
      <c r="CE152" s="2359">
        <f t="shared" si="409"/>
        <v>0</v>
      </c>
      <c r="CF152" s="2247">
        <v>0</v>
      </c>
      <c r="CG152" s="2256">
        <f t="shared" si="499"/>
        <v>0</v>
      </c>
      <c r="CH152" s="2387">
        <f t="shared" si="412"/>
        <v>1</v>
      </c>
      <c r="CI152" s="2247">
        <f t="shared" si="500"/>
        <v>0</v>
      </c>
      <c r="CJ152" s="7500"/>
      <c r="CK152" s="2487"/>
      <c r="CM152" s="1744">
        <v>0</v>
      </c>
      <c r="CN152" s="2021">
        <v>0</v>
      </c>
      <c r="CO152" s="2021">
        <v>0.33333333333333331</v>
      </c>
      <c r="CP152" s="1729"/>
      <c r="CQ152" s="1729"/>
      <c r="CR152" s="1729"/>
      <c r="CS152" s="1729"/>
      <c r="CT152" s="1729"/>
      <c r="CU152" s="1729"/>
      <c r="CV152" s="1729"/>
      <c r="CW152" s="1729"/>
      <c r="CX152" s="1729"/>
      <c r="CY152" s="6229">
        <v>1</v>
      </c>
      <c r="CZ152" s="6230">
        <v>1</v>
      </c>
      <c r="DA152" s="4678">
        <v>0</v>
      </c>
      <c r="DB152" s="4678">
        <v>0</v>
      </c>
      <c r="DC152" s="4513">
        <f t="shared" si="501"/>
        <v>0</v>
      </c>
      <c r="DD152" s="4514">
        <v>0</v>
      </c>
      <c r="DE152" s="4679">
        <f t="shared" si="559"/>
        <v>0</v>
      </c>
      <c r="DF152" s="4106">
        <f t="shared" si="416"/>
        <v>1</v>
      </c>
      <c r="DG152" s="1682">
        <f t="shared" si="503"/>
        <v>0</v>
      </c>
      <c r="DH152" s="6231">
        <v>1</v>
      </c>
      <c r="DI152" s="6232">
        <v>1</v>
      </c>
      <c r="DJ152" s="5042">
        <v>0</v>
      </c>
      <c r="DK152" s="4653">
        <v>0</v>
      </c>
      <c r="DL152" s="4527">
        <f t="shared" si="418"/>
        <v>0</v>
      </c>
      <c r="DM152" s="4532">
        <v>0</v>
      </c>
      <c r="DN152" s="5044">
        <f t="shared" si="420"/>
        <v>0</v>
      </c>
      <c r="DO152" s="4106">
        <f t="shared" si="421"/>
        <v>1</v>
      </c>
      <c r="DP152" s="1682">
        <f t="shared" si="504"/>
        <v>0</v>
      </c>
      <c r="DQ152" s="6241">
        <v>1</v>
      </c>
      <c r="DR152" s="6242">
        <v>1</v>
      </c>
      <c r="DS152" s="4666">
        <v>0</v>
      </c>
      <c r="DT152" s="4666">
        <v>0</v>
      </c>
      <c r="DU152" s="4946">
        <f t="shared" si="568"/>
        <v>0</v>
      </c>
      <c r="DV152" s="2709">
        <v>0</v>
      </c>
      <c r="DW152" s="4548">
        <f t="shared" si="424"/>
        <v>0</v>
      </c>
      <c r="DX152" s="4106">
        <f t="shared" si="425"/>
        <v>1</v>
      </c>
      <c r="DY152" s="1682">
        <f t="shared" si="505"/>
        <v>0</v>
      </c>
      <c r="DZ152" s="6229">
        <v>1</v>
      </c>
      <c r="EA152" s="6230">
        <v>1</v>
      </c>
      <c r="EB152" s="3248">
        <v>0</v>
      </c>
      <c r="EC152" s="3248">
        <v>0</v>
      </c>
      <c r="ED152" s="3227">
        <f t="shared" si="506"/>
        <v>0</v>
      </c>
      <c r="EE152" s="1748">
        <v>0</v>
      </c>
      <c r="EF152" s="3277">
        <f t="shared" si="429"/>
        <v>0</v>
      </c>
      <c r="EG152" s="1739">
        <f t="shared" si="430"/>
        <v>1</v>
      </c>
      <c r="EH152" s="1748">
        <f t="shared" si="508"/>
        <v>0</v>
      </c>
      <c r="EI152" s="6231">
        <v>1</v>
      </c>
      <c r="EJ152" s="6232">
        <v>1</v>
      </c>
      <c r="EK152" s="3359">
        <v>0</v>
      </c>
      <c r="EL152" s="3360">
        <v>0</v>
      </c>
      <c r="EM152" s="3227">
        <f t="shared" si="432"/>
        <v>0</v>
      </c>
      <c r="EN152" s="1748">
        <v>0</v>
      </c>
      <c r="EO152" s="3362">
        <f t="shared" si="434"/>
        <v>0</v>
      </c>
      <c r="EP152" s="1739">
        <f t="shared" si="435"/>
        <v>1</v>
      </c>
      <c r="EQ152" s="1748">
        <f t="shared" si="509"/>
        <v>0</v>
      </c>
      <c r="ER152" s="6241">
        <v>1</v>
      </c>
      <c r="ES152" s="6242">
        <v>1</v>
      </c>
      <c r="ET152" s="3829">
        <v>0</v>
      </c>
      <c r="EU152" s="3829">
        <v>0</v>
      </c>
      <c r="EV152" s="1739">
        <f t="shared" si="569"/>
        <v>0</v>
      </c>
      <c r="EW152" s="1748">
        <v>0</v>
      </c>
      <c r="EX152" s="3821">
        <f t="shared" si="438"/>
        <v>0</v>
      </c>
      <c r="EY152" s="1739">
        <f t="shared" si="439"/>
        <v>1</v>
      </c>
      <c r="EZ152" s="1748">
        <f t="shared" si="510"/>
        <v>0</v>
      </c>
      <c r="FA152" s="6737">
        <v>1</v>
      </c>
      <c r="FB152" s="6738">
        <v>1</v>
      </c>
      <c r="FC152" s="2503">
        <v>0</v>
      </c>
      <c r="FD152" s="2501">
        <v>0</v>
      </c>
      <c r="FE152" s="1739">
        <f t="shared" si="577"/>
        <v>0</v>
      </c>
      <c r="FF152" s="1748">
        <v>0</v>
      </c>
      <c r="FG152" s="1749">
        <f t="shared" si="443"/>
        <v>0</v>
      </c>
      <c r="FH152" s="1739">
        <f t="shared" si="444"/>
        <v>1</v>
      </c>
      <c r="FI152" s="1748">
        <f t="shared" si="579"/>
        <v>0</v>
      </c>
      <c r="FJ152" s="6737">
        <v>1</v>
      </c>
      <c r="FK152" s="6738">
        <v>1</v>
      </c>
      <c r="FL152" s="2503">
        <v>0</v>
      </c>
      <c r="FM152" s="2495">
        <v>0</v>
      </c>
      <c r="FN152" s="1739">
        <f t="shared" si="446"/>
        <v>0</v>
      </c>
      <c r="FO152" s="1748">
        <v>0</v>
      </c>
      <c r="FP152" s="1702">
        <f t="shared" si="448"/>
        <v>0</v>
      </c>
      <c r="FQ152" s="1739">
        <f t="shared" si="586"/>
        <v>1</v>
      </c>
      <c r="FR152" s="1748">
        <f t="shared" si="581"/>
        <v>0</v>
      </c>
      <c r="FS152" s="6737">
        <v>1</v>
      </c>
      <c r="FT152" s="6738">
        <v>1</v>
      </c>
      <c r="FU152" s="2495">
        <v>1</v>
      </c>
      <c r="FV152" s="2495">
        <v>0</v>
      </c>
      <c r="FW152" s="1739">
        <f t="shared" si="570"/>
        <v>1</v>
      </c>
      <c r="FX152" s="1748">
        <v>0</v>
      </c>
      <c r="FY152" s="1733">
        <f t="shared" si="451"/>
        <v>0</v>
      </c>
      <c r="FZ152" s="1739">
        <f t="shared" si="452"/>
        <v>1</v>
      </c>
      <c r="GA152" s="1748">
        <f t="shared" si="583"/>
        <v>0</v>
      </c>
      <c r="GB152" s="3169">
        <f t="shared" si="454"/>
        <v>0</v>
      </c>
      <c r="GC152" s="2219">
        <v>0</v>
      </c>
      <c r="GD152" s="1895">
        <v>1</v>
      </c>
      <c r="GE152" s="2126" t="s">
        <v>56</v>
      </c>
      <c r="GF152" s="2126" t="s">
        <v>70</v>
      </c>
      <c r="GG152" s="2105" t="s">
        <v>17</v>
      </c>
      <c r="GH152" s="2105" t="s">
        <v>20</v>
      </c>
      <c r="GI152" s="2105" t="s">
        <v>16</v>
      </c>
      <c r="GJ152" s="2105" t="s">
        <v>19</v>
      </c>
      <c r="GK152" s="2105" t="s">
        <v>16</v>
      </c>
      <c r="GL152" s="2178">
        <v>4</v>
      </c>
      <c r="GM152" s="345" t="s">
        <v>772</v>
      </c>
      <c r="GN152" s="265" t="s">
        <v>774</v>
      </c>
      <c r="GO152" s="374">
        <v>1</v>
      </c>
      <c r="GP152" s="375">
        <v>0</v>
      </c>
      <c r="GQ152" s="2086">
        <v>0</v>
      </c>
      <c r="GR152" s="2086">
        <v>0</v>
      </c>
      <c r="GS152" s="1895">
        <v>0</v>
      </c>
      <c r="GT152" s="2086">
        <v>0</v>
      </c>
      <c r="GU152" s="2086">
        <v>1</v>
      </c>
      <c r="GV152" s="1895">
        <v>0</v>
      </c>
    </row>
    <row r="153" spans="1:204" ht="140.25" x14ac:dyDescent="0.25">
      <c r="B153" s="7199"/>
      <c r="C153" s="7154"/>
      <c r="D153" s="7147"/>
      <c r="E153" s="7154"/>
      <c r="F153" s="7186"/>
      <c r="G153" s="7186"/>
      <c r="H153" s="7144"/>
      <c r="I153" s="7144"/>
      <c r="J153" s="5707"/>
      <c r="K153" s="5707"/>
      <c r="L153" s="5707"/>
      <c r="M153" s="5707"/>
      <c r="N153" s="5707"/>
      <c r="O153" s="5707"/>
      <c r="P153" s="5698"/>
      <c r="Q153" s="5698"/>
      <c r="R153" s="5704"/>
      <c r="S153" s="5698"/>
      <c r="T153" s="5698"/>
      <c r="U153" s="7116"/>
      <c r="V153" s="5698"/>
      <c r="W153" s="5695"/>
      <c r="X153" s="7137"/>
      <c r="Y153" s="2178">
        <v>5</v>
      </c>
      <c r="Z153" s="5446" t="s">
        <v>765</v>
      </c>
      <c r="AA153" s="765" t="s">
        <v>766</v>
      </c>
      <c r="AB153" s="5538">
        <v>145000</v>
      </c>
      <c r="AC153" s="375">
        <v>36250</v>
      </c>
      <c r="AD153" s="376">
        <f t="shared" si="591"/>
        <v>0.25</v>
      </c>
      <c r="AE153" s="375">
        <v>36250</v>
      </c>
      <c r="AF153" s="377">
        <f t="shared" si="592"/>
        <v>0.25</v>
      </c>
      <c r="AG153" s="378">
        <v>36250</v>
      </c>
      <c r="AH153" s="379">
        <f t="shared" si="593"/>
        <v>0.25</v>
      </c>
      <c r="AI153" s="378">
        <v>36250</v>
      </c>
      <c r="AJ153" s="379">
        <f t="shared" si="594"/>
        <v>0.25</v>
      </c>
      <c r="AK153" s="358">
        <f t="shared" si="607"/>
        <v>1</v>
      </c>
      <c r="AL153" s="2309">
        <v>5</v>
      </c>
      <c r="AM153" s="971" t="s">
        <v>3688</v>
      </c>
      <c r="AN153" s="2271" t="s">
        <v>3689</v>
      </c>
      <c r="AO153" s="1635" t="s">
        <v>3542</v>
      </c>
      <c r="AP153" s="1631" t="s">
        <v>3536</v>
      </c>
      <c r="AQ153" s="1152">
        <v>100</v>
      </c>
      <c r="AR153" s="971" t="s">
        <v>766</v>
      </c>
      <c r="AS153" s="971" t="s">
        <v>1434</v>
      </c>
      <c r="AT153" s="2274"/>
      <c r="AU153" s="1633" t="s">
        <v>1704</v>
      </c>
      <c r="AV153" s="6505">
        <v>145000</v>
      </c>
      <c r="AW153" s="6506">
        <v>145000</v>
      </c>
      <c r="AX153" s="4431">
        <f t="shared" si="393"/>
        <v>36250</v>
      </c>
      <c r="AY153" s="4431">
        <f t="shared" si="394"/>
        <v>37477</v>
      </c>
      <c r="AZ153" s="4411">
        <f t="shared" si="395"/>
        <v>-1227</v>
      </c>
      <c r="BA153" s="4707">
        <f t="shared" si="396"/>
        <v>1.0338482758620691</v>
      </c>
      <c r="BB153" s="4714">
        <f t="shared" si="397"/>
        <v>175649</v>
      </c>
      <c r="BC153" s="4104">
        <f t="shared" si="398"/>
        <v>-30649</v>
      </c>
      <c r="BD153" s="1682">
        <f t="shared" si="399"/>
        <v>1.2113724137931035</v>
      </c>
      <c r="BE153" s="4430">
        <f t="shared" si="531"/>
        <v>0</v>
      </c>
      <c r="BF153" s="6604">
        <v>145000</v>
      </c>
      <c r="BG153" s="6605">
        <v>145000</v>
      </c>
      <c r="BH153" s="3782">
        <f t="shared" si="567"/>
        <v>36250</v>
      </c>
      <c r="BI153" s="3782">
        <f t="shared" si="401"/>
        <v>45550</v>
      </c>
      <c r="BJ153" s="4061">
        <f t="shared" si="402"/>
        <v>-9300</v>
      </c>
      <c r="BK153" s="4074">
        <f t="shared" si="403"/>
        <v>1.2565517241379309</v>
      </c>
      <c r="BL153" s="3733">
        <f t="shared" si="404"/>
        <v>138172</v>
      </c>
      <c r="BM153" s="3122">
        <f t="shared" si="405"/>
        <v>6828</v>
      </c>
      <c r="BN153" s="1682">
        <f t="shared" si="406"/>
        <v>0.95291034482758619</v>
      </c>
      <c r="BO153" s="3695">
        <f t="shared" si="532"/>
        <v>0</v>
      </c>
      <c r="BP153" s="3494"/>
      <c r="BQ153" s="6737">
        <v>145000</v>
      </c>
      <c r="BR153" s="6738">
        <v>145000</v>
      </c>
      <c r="BS153" s="2576">
        <f t="shared" si="595"/>
        <v>36250</v>
      </c>
      <c r="BT153" s="2576">
        <f t="shared" si="596"/>
        <v>44857</v>
      </c>
      <c r="BU153" s="2987">
        <f t="shared" si="554"/>
        <v>-8607</v>
      </c>
      <c r="BV153" s="1682">
        <f t="shared" si="555"/>
        <v>1.2374344827586208</v>
      </c>
      <c r="BW153" s="2765">
        <f t="shared" si="556"/>
        <v>92622</v>
      </c>
      <c r="BX153" s="2991">
        <f t="shared" si="557"/>
        <v>52378</v>
      </c>
      <c r="BY153" s="1682">
        <f t="shared" si="558"/>
        <v>0.63877241379310346</v>
      </c>
      <c r="BZ153" s="3151"/>
      <c r="CA153" s="6737">
        <v>145000</v>
      </c>
      <c r="CB153" s="6738">
        <v>145000</v>
      </c>
      <c r="CC153" s="2230">
        <v>36250</v>
      </c>
      <c r="CD153" s="2230">
        <v>47765</v>
      </c>
      <c r="CE153" s="2359">
        <f t="shared" si="409"/>
        <v>-11515</v>
      </c>
      <c r="CF153" s="2247">
        <f t="shared" ref="CF153:CF161" si="608">CD153/CC153</f>
        <v>1.317655172413793</v>
      </c>
      <c r="CG153" s="2256">
        <f t="shared" si="499"/>
        <v>47765</v>
      </c>
      <c r="CH153" s="2387">
        <f t="shared" si="412"/>
        <v>97235</v>
      </c>
      <c r="CI153" s="2247">
        <f t="shared" si="500"/>
        <v>0.32941379310344826</v>
      </c>
      <c r="CJ153" s="7500"/>
      <c r="CK153" s="2487"/>
      <c r="CM153" s="1744">
        <v>12083.333333333334</v>
      </c>
      <c r="CN153" s="2021">
        <v>12083</v>
      </c>
      <c r="CO153" s="2021">
        <v>12083.333333333334</v>
      </c>
      <c r="CP153" s="1729"/>
      <c r="CQ153" s="1729"/>
      <c r="CR153" s="1729"/>
      <c r="CS153" s="1729"/>
      <c r="CT153" s="1729"/>
      <c r="CU153" s="1729"/>
      <c r="CV153" s="1729"/>
      <c r="CW153" s="1729"/>
      <c r="CX153" s="1729"/>
      <c r="CY153" s="6229">
        <v>145000</v>
      </c>
      <c r="CZ153" s="6230">
        <v>145000</v>
      </c>
      <c r="DA153" s="4678">
        <v>12083</v>
      </c>
      <c r="DB153" s="4678">
        <v>14735</v>
      </c>
      <c r="DC153" s="4513">
        <f t="shared" si="501"/>
        <v>2652</v>
      </c>
      <c r="DD153" s="4514">
        <f t="shared" ref="DD153" si="609">DB153/DA153</f>
        <v>1.2194819167425308</v>
      </c>
      <c r="DE153" s="4679">
        <f t="shared" si="559"/>
        <v>152907</v>
      </c>
      <c r="DF153" s="4106">
        <f t="shared" si="416"/>
        <v>-7907</v>
      </c>
      <c r="DG153" s="1682">
        <f t="shared" si="503"/>
        <v>1.0545310344827585</v>
      </c>
      <c r="DH153" s="6231">
        <v>145000</v>
      </c>
      <c r="DI153" s="6232">
        <v>145000</v>
      </c>
      <c r="DJ153" s="5042">
        <v>12083</v>
      </c>
      <c r="DK153" s="4653">
        <v>12242</v>
      </c>
      <c r="DL153" s="4527">
        <f t="shared" si="418"/>
        <v>-159</v>
      </c>
      <c r="DM153" s="4532">
        <f t="shared" ref="DM153" si="610">DK153/DJ153</f>
        <v>1.0131589836961019</v>
      </c>
      <c r="DN153" s="5044">
        <f t="shared" si="420"/>
        <v>165149</v>
      </c>
      <c r="DO153" s="4106">
        <f t="shared" si="421"/>
        <v>-20149</v>
      </c>
      <c r="DP153" s="1682">
        <f t="shared" si="504"/>
        <v>1.1389586206896551</v>
      </c>
      <c r="DQ153" s="6241">
        <v>145000</v>
      </c>
      <c r="DR153" s="6242">
        <v>145000</v>
      </c>
      <c r="DS153" s="4666">
        <v>12084</v>
      </c>
      <c r="DT153" s="4666">
        <v>10500</v>
      </c>
      <c r="DU153" s="4946">
        <f t="shared" si="568"/>
        <v>1584</v>
      </c>
      <c r="DV153" s="2709">
        <f t="shared" ref="DV153:DV161" si="611">DT153/DS153</f>
        <v>0.86891757696127114</v>
      </c>
      <c r="DW153" s="4548">
        <f t="shared" si="424"/>
        <v>175649</v>
      </c>
      <c r="DX153" s="4106">
        <f t="shared" si="425"/>
        <v>-30649</v>
      </c>
      <c r="DY153" s="1682">
        <f t="shared" si="505"/>
        <v>1.2113724137931035</v>
      </c>
      <c r="DZ153" s="6229">
        <v>145000</v>
      </c>
      <c r="EA153" s="6230">
        <v>145000</v>
      </c>
      <c r="EB153" s="3248">
        <v>12083</v>
      </c>
      <c r="EC153" s="3248">
        <v>18262</v>
      </c>
      <c r="ED153" s="3227">
        <f t="shared" si="506"/>
        <v>6179</v>
      </c>
      <c r="EE153" s="1748">
        <f t="shared" ref="EE153" si="612">EC153/EB153</f>
        <v>1.5113796242654969</v>
      </c>
      <c r="EF153" s="3277">
        <f t="shared" si="429"/>
        <v>110884</v>
      </c>
      <c r="EG153" s="1739">
        <f t="shared" si="430"/>
        <v>34116</v>
      </c>
      <c r="EH153" s="1748">
        <f t="shared" si="508"/>
        <v>0.7647172413793103</v>
      </c>
      <c r="EI153" s="6231">
        <v>145000</v>
      </c>
      <c r="EJ153" s="6232">
        <v>145000</v>
      </c>
      <c r="EK153" s="3359">
        <v>12083</v>
      </c>
      <c r="EL153" s="3360">
        <v>15732</v>
      </c>
      <c r="EM153" s="3227">
        <f t="shared" si="432"/>
        <v>-3649</v>
      </c>
      <c r="EN153" s="1748">
        <f t="shared" ref="EN153" si="613">EL153/EK153</f>
        <v>1.3019945377803526</v>
      </c>
      <c r="EO153" s="3362">
        <f t="shared" si="434"/>
        <v>126616</v>
      </c>
      <c r="EP153" s="1739">
        <f t="shared" si="435"/>
        <v>18384</v>
      </c>
      <c r="EQ153" s="1748">
        <f t="shared" si="509"/>
        <v>0.87321379310344827</v>
      </c>
      <c r="ER153" s="6241">
        <v>145000</v>
      </c>
      <c r="ES153" s="6242">
        <v>145000</v>
      </c>
      <c r="ET153" s="3829">
        <v>12084</v>
      </c>
      <c r="EU153" s="3829">
        <v>11556</v>
      </c>
      <c r="EV153" s="1739">
        <f t="shared" si="569"/>
        <v>528</v>
      </c>
      <c r="EW153" s="1748">
        <f t="shared" ref="EW153:EW161" si="614">EU153/ET153</f>
        <v>0.95630585898709042</v>
      </c>
      <c r="EX153" s="3821">
        <f t="shared" si="438"/>
        <v>138172</v>
      </c>
      <c r="EY153" s="1739">
        <f t="shared" si="439"/>
        <v>6828</v>
      </c>
      <c r="EZ153" s="1748">
        <f t="shared" si="510"/>
        <v>0.95291034482758619</v>
      </c>
      <c r="FA153" s="6737">
        <v>145000</v>
      </c>
      <c r="FB153" s="6738">
        <v>145000</v>
      </c>
      <c r="FC153" s="2503">
        <v>12083</v>
      </c>
      <c r="FD153" s="2501">
        <v>15695</v>
      </c>
      <c r="FE153" s="1739">
        <f t="shared" si="577"/>
        <v>3612</v>
      </c>
      <c r="FF153" s="1748">
        <f t="shared" si="604"/>
        <v>1.2989323843416369</v>
      </c>
      <c r="FG153" s="1749">
        <f t="shared" si="443"/>
        <v>63460</v>
      </c>
      <c r="FH153" s="1739">
        <f t="shared" si="444"/>
        <v>81540</v>
      </c>
      <c r="FI153" s="1748">
        <f t="shared" si="579"/>
        <v>0.43765517241379309</v>
      </c>
      <c r="FJ153" s="6737">
        <v>145000</v>
      </c>
      <c r="FK153" s="6738">
        <v>145000</v>
      </c>
      <c r="FL153" s="2503">
        <v>12083</v>
      </c>
      <c r="FM153" s="2495">
        <v>14878</v>
      </c>
      <c r="FN153" s="1739">
        <f t="shared" si="446"/>
        <v>-2795</v>
      </c>
      <c r="FO153" s="1748">
        <f t="shared" si="605"/>
        <v>1.2313167259786477</v>
      </c>
      <c r="FP153" s="1702">
        <f t="shared" si="448"/>
        <v>78338</v>
      </c>
      <c r="FQ153" s="1739">
        <f t="shared" si="586"/>
        <v>66662</v>
      </c>
      <c r="FR153" s="1748">
        <f t="shared" si="581"/>
        <v>0.54026206896551721</v>
      </c>
      <c r="FS153" s="6737">
        <v>145000</v>
      </c>
      <c r="FT153" s="6738">
        <v>145000</v>
      </c>
      <c r="FU153" s="2495">
        <v>12084</v>
      </c>
      <c r="FV153" s="2495">
        <v>14284</v>
      </c>
      <c r="FW153" s="1739">
        <f t="shared" si="570"/>
        <v>-2200</v>
      </c>
      <c r="FX153" s="1748">
        <f t="shared" si="606"/>
        <v>1.1820589208871235</v>
      </c>
      <c r="FY153" s="1733">
        <f t="shared" si="451"/>
        <v>92622</v>
      </c>
      <c r="FZ153" s="1739">
        <f t="shared" si="452"/>
        <v>52378</v>
      </c>
      <c r="GA153" s="1748">
        <f t="shared" si="583"/>
        <v>0.63877241379310346</v>
      </c>
      <c r="GB153" s="3169">
        <f t="shared" si="454"/>
        <v>0.12594482758620684</v>
      </c>
      <c r="GC153" s="2219">
        <v>0</v>
      </c>
      <c r="GD153" s="1895">
        <v>1</v>
      </c>
      <c r="GE153" s="2126" t="s">
        <v>56</v>
      </c>
      <c r="GF153" s="2126" t="s">
        <v>70</v>
      </c>
      <c r="GG153" s="2105" t="s">
        <v>17</v>
      </c>
      <c r="GH153" s="2105" t="s">
        <v>20</v>
      </c>
      <c r="GI153" s="2105" t="s">
        <v>16</v>
      </c>
      <c r="GJ153" s="2105" t="s">
        <v>19</v>
      </c>
      <c r="GK153" s="2105" t="s">
        <v>16</v>
      </c>
      <c r="GL153" s="2178">
        <v>5</v>
      </c>
      <c r="GM153" s="1159" t="s">
        <v>765</v>
      </c>
      <c r="GN153" s="264" t="s">
        <v>766</v>
      </c>
      <c r="GO153" s="374">
        <v>145000</v>
      </c>
      <c r="GP153" s="375">
        <v>36250</v>
      </c>
      <c r="GQ153" s="2086">
        <v>47765</v>
      </c>
      <c r="GR153" s="2086">
        <v>-11515</v>
      </c>
      <c r="GS153" s="1895">
        <v>1.317655172413793</v>
      </c>
      <c r="GT153" s="2086">
        <v>47765</v>
      </c>
      <c r="GU153" s="2086">
        <v>97235</v>
      </c>
      <c r="GV153" s="1895">
        <v>0.32941379310344826</v>
      </c>
    </row>
    <row r="154" spans="1:204" ht="52.5" customHeight="1" x14ac:dyDescent="0.25">
      <c r="B154" s="7199"/>
      <c r="C154" s="7154"/>
      <c r="D154" s="7147"/>
      <c r="E154" s="7154"/>
      <c r="F154" s="7186"/>
      <c r="G154" s="7186"/>
      <c r="H154" s="7144"/>
      <c r="I154" s="7144"/>
      <c r="J154" s="5708"/>
      <c r="K154" s="5708"/>
      <c r="L154" s="5708"/>
      <c r="M154" s="5708"/>
      <c r="N154" s="5708"/>
      <c r="O154" s="5708"/>
      <c r="P154" s="5699"/>
      <c r="Q154" s="5699"/>
      <c r="R154" s="5705"/>
      <c r="S154" s="5699"/>
      <c r="T154" s="5699"/>
      <c r="U154" s="7117"/>
      <c r="V154" s="5699"/>
      <c r="W154" s="5696"/>
      <c r="X154" s="7138"/>
      <c r="Y154" s="2178">
        <v>6</v>
      </c>
      <c r="Z154" s="5447" t="s">
        <v>767</v>
      </c>
      <c r="AA154" s="765" t="s">
        <v>768</v>
      </c>
      <c r="AB154" s="5538">
        <v>6</v>
      </c>
      <c r="AC154" s="3986">
        <v>0</v>
      </c>
      <c r="AD154" s="376">
        <f t="shared" si="591"/>
        <v>0</v>
      </c>
      <c r="AE154" s="3986">
        <v>4</v>
      </c>
      <c r="AF154" s="377">
        <f t="shared" si="592"/>
        <v>0.66666666666666663</v>
      </c>
      <c r="AG154" s="378">
        <v>1</v>
      </c>
      <c r="AH154" s="379">
        <f t="shared" si="593"/>
        <v>0.16666666666666666</v>
      </c>
      <c r="AI154" s="3985">
        <v>1</v>
      </c>
      <c r="AJ154" s="379">
        <f t="shared" si="594"/>
        <v>0.16666666666666666</v>
      </c>
      <c r="AK154" s="358">
        <f t="shared" si="607"/>
        <v>0.99999999999999989</v>
      </c>
      <c r="AL154" s="2309">
        <v>6</v>
      </c>
      <c r="AM154" s="971" t="s">
        <v>3690</v>
      </c>
      <c r="AN154" s="2271" t="s">
        <v>3691</v>
      </c>
      <c r="AO154" s="1635" t="s">
        <v>3543</v>
      </c>
      <c r="AP154" s="1631" t="s">
        <v>3537</v>
      </c>
      <c r="AQ154" s="1152">
        <v>100</v>
      </c>
      <c r="AR154" s="971" t="s">
        <v>768</v>
      </c>
      <c r="AS154" s="971" t="s">
        <v>1434</v>
      </c>
      <c r="AT154" s="2274"/>
      <c r="AU154" s="1633" t="s">
        <v>1704</v>
      </c>
      <c r="AV154" s="6507">
        <v>6</v>
      </c>
      <c r="AW154" s="6508">
        <v>5</v>
      </c>
      <c r="AX154" s="4493">
        <f t="shared" ref="AX154:AX172" si="615">SUM(DA154+DJ154+DS154)</f>
        <v>1</v>
      </c>
      <c r="AY154" s="4493">
        <f t="shared" ref="AY154:AY172" si="616">SUM(DB154+DK154+DT154)</f>
        <v>2</v>
      </c>
      <c r="AZ154" s="4411">
        <f t="shared" ref="AZ154:AZ172" si="617">AX154-AY154</f>
        <v>-1</v>
      </c>
      <c r="BA154" s="3349">
        <f t="shared" ref="BA154:BA172" si="618">AY154/AX154</f>
        <v>2</v>
      </c>
      <c r="BB154" s="4672">
        <f t="shared" ref="BB154:BB172" si="619">SUM(BL154+AY154)</f>
        <v>10</v>
      </c>
      <c r="BC154" s="3028">
        <f t="shared" ref="BC154:BC167" si="620">AV154-BB154</f>
        <v>-4</v>
      </c>
      <c r="BD154" s="3349">
        <f t="shared" ref="BD154:BD167" si="621">BB154/AV154</f>
        <v>1.6666666666666667</v>
      </c>
      <c r="BE154" s="4589">
        <f t="shared" ref="BE154:BE167" si="622">SUM(AX154-AI154)</f>
        <v>0</v>
      </c>
      <c r="BF154" s="6624">
        <v>6</v>
      </c>
      <c r="BG154" s="6625">
        <v>5</v>
      </c>
      <c r="BH154" s="3715">
        <f t="shared" si="567"/>
        <v>1</v>
      </c>
      <c r="BI154" s="3715">
        <f t="shared" ref="BI154:BI172" si="623">SUM(EC154+EL154+EU154)</f>
        <v>4</v>
      </c>
      <c r="BJ154" s="4061">
        <f t="shared" ref="BJ154:BJ172" si="624">BH154-BI154</f>
        <v>-3</v>
      </c>
      <c r="BK154" s="4075">
        <f t="shared" ref="BK154:BK172" si="625">BI154/BH154</f>
        <v>4</v>
      </c>
      <c r="BL154" s="3813">
        <f t="shared" ref="BL154:BL172" si="626">SUM(BI154+BW154)</f>
        <v>8</v>
      </c>
      <c r="BM154" s="3028">
        <f t="shared" ref="BM154:BM172" si="627">BF154-BL154</f>
        <v>-2</v>
      </c>
      <c r="BN154" s="3349">
        <f t="shared" ref="BN154:BN172" si="628">BL154/BF154</f>
        <v>1.3333333333333333</v>
      </c>
      <c r="BO154" s="3695">
        <f t="shared" ref="BO154:BO172" si="629">SUM(AG154-BH154)</f>
        <v>0</v>
      </c>
      <c r="BP154" s="3494"/>
      <c r="BQ154" s="6735">
        <v>5</v>
      </c>
      <c r="BR154" s="6736">
        <v>5</v>
      </c>
      <c r="BS154" s="2749">
        <f t="shared" si="595"/>
        <v>2</v>
      </c>
      <c r="BT154" s="2749">
        <f t="shared" si="596"/>
        <v>4</v>
      </c>
      <c r="BU154" s="2987">
        <f t="shared" si="554"/>
        <v>-2</v>
      </c>
      <c r="BV154" s="3010">
        <f t="shared" si="555"/>
        <v>2</v>
      </c>
      <c r="BW154" s="2766">
        <f t="shared" si="556"/>
        <v>4</v>
      </c>
      <c r="BX154" s="2991">
        <f t="shared" si="557"/>
        <v>1</v>
      </c>
      <c r="BY154" s="3010">
        <f t="shared" si="558"/>
        <v>0.8</v>
      </c>
      <c r="BZ154" s="3151"/>
      <c r="CA154" s="6735">
        <v>5</v>
      </c>
      <c r="CB154" s="6736">
        <v>5</v>
      </c>
      <c r="CC154" s="2243">
        <v>1</v>
      </c>
      <c r="CD154" s="2243">
        <v>0</v>
      </c>
      <c r="CE154" s="2359">
        <f t="shared" ref="CE154:CE171" si="630">CC154-CD154</f>
        <v>1</v>
      </c>
      <c r="CF154" s="2249">
        <f t="shared" si="608"/>
        <v>0</v>
      </c>
      <c r="CG154" s="2263">
        <f t="shared" si="499"/>
        <v>0</v>
      </c>
      <c r="CH154" s="2387">
        <f t="shared" ref="CH154:CH171" si="631">CA154-CG154</f>
        <v>5</v>
      </c>
      <c r="CI154" s="2249">
        <f t="shared" si="500"/>
        <v>0</v>
      </c>
      <c r="CJ154" s="7500"/>
      <c r="CK154" s="2479"/>
      <c r="CM154" s="1744">
        <v>0.33333333333333331</v>
      </c>
      <c r="CN154" s="2021">
        <v>6.6666666666666666E-2</v>
      </c>
      <c r="CO154" s="2021">
        <v>0.66666666666666663</v>
      </c>
      <c r="CP154" s="1729"/>
      <c r="CQ154" s="1729"/>
      <c r="CR154" s="1729"/>
      <c r="CS154" s="1729"/>
      <c r="CT154" s="1729"/>
      <c r="CU154" s="1729"/>
      <c r="CV154" s="1729"/>
      <c r="CW154" s="1729"/>
      <c r="CX154" s="1729"/>
      <c r="CY154" s="6243">
        <v>6</v>
      </c>
      <c r="CZ154" s="6244">
        <v>5</v>
      </c>
      <c r="DA154" s="4678">
        <v>1</v>
      </c>
      <c r="DB154" s="4678">
        <v>0</v>
      </c>
      <c r="DC154" s="4694">
        <f t="shared" si="501"/>
        <v>-1</v>
      </c>
      <c r="DD154" s="4695">
        <v>0</v>
      </c>
      <c r="DE154" s="4717">
        <f t="shared" si="559"/>
        <v>8</v>
      </c>
      <c r="DF154" s="2877">
        <f t="shared" ref="DF154:DF167" si="632">CY154-DE154</f>
        <v>-2</v>
      </c>
      <c r="DG154" s="3010">
        <f t="shared" si="503"/>
        <v>1.3333333333333333</v>
      </c>
      <c r="DH154" s="6245">
        <v>6</v>
      </c>
      <c r="DI154" s="6246">
        <v>5</v>
      </c>
      <c r="DJ154" s="5045">
        <v>0</v>
      </c>
      <c r="DK154" s="4653">
        <v>2</v>
      </c>
      <c r="DL154" s="4654">
        <f t="shared" ref="DL154:DL168" si="633">DJ154-DK154</f>
        <v>-2</v>
      </c>
      <c r="DM154" s="4655">
        <v>0</v>
      </c>
      <c r="DN154" s="5044">
        <f t="shared" ref="DN154:DN167" si="634">SUM(DE154+DK154)</f>
        <v>10</v>
      </c>
      <c r="DO154" s="2877">
        <f t="shared" ref="DO154:DO167" si="635">DH154-DN154</f>
        <v>-4</v>
      </c>
      <c r="DP154" s="3010">
        <f t="shared" si="504"/>
        <v>1.6666666666666667</v>
      </c>
      <c r="DQ154" s="6243">
        <v>6</v>
      </c>
      <c r="DR154" s="6247">
        <v>5</v>
      </c>
      <c r="DS154" s="4705">
        <v>0</v>
      </c>
      <c r="DT154" s="4705">
        <v>0</v>
      </c>
      <c r="DU154" s="4664">
        <f t="shared" si="568"/>
        <v>0</v>
      </c>
      <c r="DV154" s="4665" t="e">
        <f t="shared" si="611"/>
        <v>#DIV/0!</v>
      </c>
      <c r="DW154" s="4548">
        <f t="shared" ref="DW154:DW167" si="636">SUM(DT154+DN154)</f>
        <v>10</v>
      </c>
      <c r="DX154" s="2877">
        <f t="shared" ref="DX154:DX167" si="637">DQ154-DW154</f>
        <v>-4</v>
      </c>
      <c r="DY154" s="3010">
        <f t="shared" si="505"/>
        <v>1.6666666666666667</v>
      </c>
      <c r="DZ154" s="6243">
        <v>6</v>
      </c>
      <c r="EA154" s="6244">
        <v>5</v>
      </c>
      <c r="EB154" s="3248">
        <v>0</v>
      </c>
      <c r="EC154" s="3248">
        <v>1</v>
      </c>
      <c r="ED154" s="3228">
        <f t="shared" si="506"/>
        <v>1</v>
      </c>
      <c r="EE154" s="1709">
        <v>0</v>
      </c>
      <c r="EF154" s="3278">
        <f t="shared" si="429"/>
        <v>5</v>
      </c>
      <c r="EG154" s="1740">
        <f t="shared" ref="EG154:EG171" si="638">DZ154-EF154</f>
        <v>1</v>
      </c>
      <c r="EH154" s="1709">
        <f t="shared" si="508"/>
        <v>0.83333333333333337</v>
      </c>
      <c r="EI154" s="6245">
        <v>6</v>
      </c>
      <c r="EJ154" s="6246">
        <v>5</v>
      </c>
      <c r="EK154" s="3359">
        <v>0</v>
      </c>
      <c r="EL154" s="3360">
        <v>0</v>
      </c>
      <c r="EM154" s="3228">
        <f t="shared" ref="EM154:EM172" si="639">EK154-EL154</f>
        <v>0</v>
      </c>
      <c r="EN154" s="1709">
        <v>0</v>
      </c>
      <c r="EO154" s="3362">
        <f t="shared" ref="EO154:EO172" si="640">SUM(EF154+EL154)</f>
        <v>5</v>
      </c>
      <c r="EP154" s="1740">
        <f t="shared" ref="EP154:EP172" si="641">EI154-EO154</f>
        <v>1</v>
      </c>
      <c r="EQ154" s="1709">
        <f t="shared" si="509"/>
        <v>0.83333333333333337</v>
      </c>
      <c r="ER154" s="6243">
        <v>6</v>
      </c>
      <c r="ES154" s="6247">
        <v>5</v>
      </c>
      <c r="ET154" s="3834">
        <v>1</v>
      </c>
      <c r="EU154" s="3834">
        <v>3</v>
      </c>
      <c r="EV154" s="3936">
        <f t="shared" si="569"/>
        <v>-2</v>
      </c>
      <c r="EW154" s="3349">
        <f t="shared" si="614"/>
        <v>3</v>
      </c>
      <c r="EX154" s="3821">
        <f t="shared" ref="EX154:EX172" si="642">SUM(EU154+EO154)</f>
        <v>8</v>
      </c>
      <c r="EY154" s="3936">
        <f t="shared" ref="EY154:EY172" si="643">ER154-EX154</f>
        <v>-2</v>
      </c>
      <c r="EZ154" s="3349">
        <f t="shared" si="510"/>
        <v>1.3333333333333333</v>
      </c>
      <c r="FA154" s="6735">
        <v>5</v>
      </c>
      <c r="FB154" s="6736">
        <v>5</v>
      </c>
      <c r="FC154" s="2504">
        <v>2</v>
      </c>
      <c r="FD154" s="2505">
        <v>0</v>
      </c>
      <c r="FE154" s="1740">
        <f t="shared" si="577"/>
        <v>-2</v>
      </c>
      <c r="FF154" s="1709">
        <v>0</v>
      </c>
      <c r="FG154" s="1750">
        <f t="shared" ref="FG154:FG171" si="644">SUM(FD154+CG154)</f>
        <v>0</v>
      </c>
      <c r="FH154" s="1740">
        <f t="shared" ref="FH154:FH171" si="645">FA154-FG154</f>
        <v>5</v>
      </c>
      <c r="FI154" s="1709">
        <f t="shared" si="579"/>
        <v>0</v>
      </c>
      <c r="FJ154" s="6735">
        <v>5</v>
      </c>
      <c r="FK154" s="6736">
        <v>5</v>
      </c>
      <c r="FL154" s="2504">
        <v>0</v>
      </c>
      <c r="FM154" s="2496">
        <v>2</v>
      </c>
      <c r="FN154" s="1740">
        <f t="shared" ref="FN154:FN171" si="646">FL154-FM154</f>
        <v>-2</v>
      </c>
      <c r="FO154" s="1709">
        <v>0</v>
      </c>
      <c r="FP154" s="1702">
        <f t="shared" ref="FP154:FP171" si="647">SUM(FM154+FG154)</f>
        <v>2</v>
      </c>
      <c r="FQ154" s="1740">
        <f t="shared" si="586"/>
        <v>3</v>
      </c>
      <c r="FR154" s="1709">
        <f t="shared" si="581"/>
        <v>0.4</v>
      </c>
      <c r="FS154" s="6735">
        <v>5</v>
      </c>
      <c r="FT154" s="6736">
        <v>5</v>
      </c>
      <c r="FU154" s="2496">
        <v>0</v>
      </c>
      <c r="FV154" s="2496">
        <v>2</v>
      </c>
      <c r="FW154" s="1740">
        <f t="shared" si="570"/>
        <v>-2</v>
      </c>
      <c r="FX154" s="1709" t="e">
        <f t="shared" si="606"/>
        <v>#DIV/0!</v>
      </c>
      <c r="FY154" s="1733">
        <f t="shared" ref="FY154:FY171" si="648">SUM(FV154+FP154)</f>
        <v>4</v>
      </c>
      <c r="FZ154" s="1740">
        <f t="shared" ref="FZ154:FZ171" si="649">FS154-FY154</f>
        <v>1</v>
      </c>
      <c r="GA154" s="1709">
        <f t="shared" si="583"/>
        <v>0.8</v>
      </c>
      <c r="GB154" s="3169">
        <f t="shared" ref="GB154:GB167" si="650">SUM(EH154-GA154)</f>
        <v>3.3333333333333326E-2</v>
      </c>
      <c r="GC154" s="2219">
        <v>0</v>
      </c>
      <c r="GD154" s="1895">
        <v>1</v>
      </c>
      <c r="GE154" s="2126" t="s">
        <v>56</v>
      </c>
      <c r="GF154" s="2126" t="s">
        <v>70</v>
      </c>
      <c r="GG154" s="2105" t="s">
        <v>17</v>
      </c>
      <c r="GH154" s="2105" t="s">
        <v>20</v>
      </c>
      <c r="GI154" s="2105" t="s">
        <v>16</v>
      </c>
      <c r="GJ154" s="2105" t="s">
        <v>19</v>
      </c>
      <c r="GK154" s="2105" t="s">
        <v>16</v>
      </c>
      <c r="GL154" s="2178">
        <v>6</v>
      </c>
      <c r="GM154" s="1160" t="s">
        <v>767</v>
      </c>
      <c r="GN154" s="264" t="s">
        <v>768</v>
      </c>
      <c r="GO154" s="374">
        <v>5</v>
      </c>
      <c r="GP154" s="375">
        <v>1</v>
      </c>
      <c r="GQ154" s="2086">
        <v>0</v>
      </c>
      <c r="GR154" s="2086">
        <v>1</v>
      </c>
      <c r="GS154" s="1895">
        <v>0</v>
      </c>
      <c r="GT154" s="2086">
        <v>0</v>
      </c>
      <c r="GU154" s="2086">
        <v>5</v>
      </c>
      <c r="GV154" s="1895">
        <v>0</v>
      </c>
    </row>
    <row r="155" spans="1:204" ht="51" x14ac:dyDescent="0.25">
      <c r="A155" s="1">
        <f>SUM(A149+1)</f>
        <v>20</v>
      </c>
      <c r="B155" s="7199"/>
      <c r="C155" s="7154">
        <v>407</v>
      </c>
      <c r="D155" s="7147">
        <v>8</v>
      </c>
      <c r="E155" s="7102" t="s">
        <v>55</v>
      </c>
      <c r="F155" s="7200" t="s">
        <v>56</v>
      </c>
      <c r="G155" s="7200" t="s">
        <v>57</v>
      </c>
      <c r="H155" s="7144" t="s">
        <v>16</v>
      </c>
      <c r="I155" s="7144" t="s">
        <v>16</v>
      </c>
      <c r="J155" s="5706" t="s">
        <v>16</v>
      </c>
      <c r="K155" s="5706" t="s">
        <v>16</v>
      </c>
      <c r="L155" s="5706" t="s">
        <v>16</v>
      </c>
      <c r="M155" s="5706" t="s">
        <v>21</v>
      </c>
      <c r="N155" s="5706" t="s">
        <v>600</v>
      </c>
      <c r="O155" s="5706" t="s">
        <v>590</v>
      </c>
      <c r="P155" s="5706" t="s">
        <v>346</v>
      </c>
      <c r="Q155" s="5697" t="s">
        <v>347</v>
      </c>
      <c r="R155" s="5703" t="s">
        <v>348</v>
      </c>
      <c r="S155" s="5697" t="s">
        <v>349</v>
      </c>
      <c r="T155" s="5697" t="s">
        <v>350</v>
      </c>
      <c r="U155" s="7115" t="s">
        <v>571</v>
      </c>
      <c r="V155" s="5697" t="s">
        <v>560</v>
      </c>
      <c r="W155" s="5694">
        <v>4968871</v>
      </c>
      <c r="X155" s="5691" t="s">
        <v>73</v>
      </c>
      <c r="Y155" s="2176">
        <v>16</v>
      </c>
      <c r="Z155" s="5431" t="s">
        <v>845</v>
      </c>
      <c r="AA155" s="5540" t="s">
        <v>773</v>
      </c>
      <c r="AB155" s="5541">
        <v>40</v>
      </c>
      <c r="AC155" s="381">
        <v>9</v>
      </c>
      <c r="AD155" s="382">
        <f>AC155/AB155</f>
        <v>0.22500000000000001</v>
      </c>
      <c r="AE155" s="381">
        <v>11</v>
      </c>
      <c r="AF155" s="382">
        <f>AE155/AB155</f>
        <v>0.27500000000000002</v>
      </c>
      <c r="AG155" s="381">
        <v>9</v>
      </c>
      <c r="AH155" s="382">
        <f>AG155/AB155</f>
        <v>0.22500000000000001</v>
      </c>
      <c r="AI155" s="381">
        <v>11</v>
      </c>
      <c r="AJ155" s="382">
        <f t="shared" si="594"/>
        <v>0.27500000000000002</v>
      </c>
      <c r="AK155" s="1299">
        <f t="shared" si="607"/>
        <v>1</v>
      </c>
      <c r="AL155" s="2311">
        <v>16</v>
      </c>
      <c r="AM155" s="959" t="s">
        <v>2793</v>
      </c>
      <c r="AN155" s="959" t="s">
        <v>2795</v>
      </c>
      <c r="AO155" s="959" t="s">
        <v>2794</v>
      </c>
      <c r="AP155" s="959" t="s">
        <v>2796</v>
      </c>
      <c r="AQ155" s="959">
        <v>100</v>
      </c>
      <c r="AR155" s="959" t="s">
        <v>773</v>
      </c>
      <c r="AS155" s="1030" t="s">
        <v>1579</v>
      </c>
      <c r="AT155" s="1900"/>
      <c r="AU155" s="1224" t="s">
        <v>1704</v>
      </c>
      <c r="AV155" s="6503">
        <v>40</v>
      </c>
      <c r="AW155" s="6504"/>
      <c r="AX155" s="4493">
        <f t="shared" si="615"/>
        <v>11</v>
      </c>
      <c r="AY155" s="4493">
        <f t="shared" si="616"/>
        <v>10</v>
      </c>
      <c r="AZ155" s="4411">
        <f t="shared" si="617"/>
        <v>1</v>
      </c>
      <c r="BA155" s="3349">
        <f t="shared" si="618"/>
        <v>0.90909090909090906</v>
      </c>
      <c r="BB155" s="4672">
        <f t="shared" si="619"/>
        <v>45</v>
      </c>
      <c r="BC155" s="4104">
        <f t="shared" si="620"/>
        <v>-5</v>
      </c>
      <c r="BD155" s="3010">
        <f t="shared" si="621"/>
        <v>1.125</v>
      </c>
      <c r="BE155" s="4588">
        <f t="shared" si="622"/>
        <v>0</v>
      </c>
      <c r="BF155" s="6622">
        <v>40</v>
      </c>
      <c r="BG155" s="6623"/>
      <c r="BH155" s="3715">
        <f t="shared" si="567"/>
        <v>9</v>
      </c>
      <c r="BI155" s="3715">
        <f t="shared" si="623"/>
        <v>9</v>
      </c>
      <c r="BJ155" s="4061">
        <f t="shared" si="624"/>
        <v>0</v>
      </c>
      <c r="BK155" s="4075">
        <f t="shared" si="625"/>
        <v>1</v>
      </c>
      <c r="BL155" s="3813">
        <f t="shared" si="626"/>
        <v>35</v>
      </c>
      <c r="BM155" s="3122">
        <f t="shared" si="627"/>
        <v>5</v>
      </c>
      <c r="BN155" s="3010">
        <f t="shared" si="628"/>
        <v>0.875</v>
      </c>
      <c r="BO155" s="3808">
        <f t="shared" si="629"/>
        <v>0</v>
      </c>
      <c r="BP155" s="3494"/>
      <c r="BQ155" s="6740">
        <v>40</v>
      </c>
      <c r="BR155" s="6741"/>
      <c r="BS155" s="2749">
        <f t="shared" ref="BS155:BS170" si="651">SUM(FC155+FL155+FU155)</f>
        <v>11</v>
      </c>
      <c r="BT155" s="2749">
        <f t="shared" ref="BT155:BT171" si="652">SUM(FD155+FM155+FV155)</f>
        <v>14</v>
      </c>
      <c r="BU155" s="2987">
        <f t="shared" si="554"/>
        <v>-3</v>
      </c>
      <c r="BV155" s="3010">
        <f t="shared" si="555"/>
        <v>1.2727272727272727</v>
      </c>
      <c r="BW155" s="2766">
        <f t="shared" si="556"/>
        <v>26</v>
      </c>
      <c r="BX155" s="2991">
        <f t="shared" si="557"/>
        <v>14</v>
      </c>
      <c r="BY155" s="3010">
        <f t="shared" si="558"/>
        <v>0.65</v>
      </c>
      <c r="BZ155" s="3151"/>
      <c r="CA155" s="6740">
        <v>40</v>
      </c>
      <c r="CB155" s="6741"/>
      <c r="CC155" s="2243">
        <v>9</v>
      </c>
      <c r="CD155" s="2243">
        <v>12</v>
      </c>
      <c r="CE155" s="2359">
        <f t="shared" si="630"/>
        <v>-3</v>
      </c>
      <c r="CF155" s="2249">
        <f t="shared" si="608"/>
        <v>1.3333333333333333</v>
      </c>
      <c r="CG155" s="2263">
        <f t="shared" si="499"/>
        <v>12</v>
      </c>
      <c r="CH155" s="2387">
        <f t="shared" si="631"/>
        <v>28</v>
      </c>
      <c r="CI155" s="2249">
        <f t="shared" si="500"/>
        <v>0.3</v>
      </c>
      <c r="CJ155" s="2509"/>
      <c r="CM155" s="2024">
        <v>3</v>
      </c>
      <c r="CN155" s="1742">
        <v>3</v>
      </c>
      <c r="CO155" s="1924">
        <v>3</v>
      </c>
      <c r="CY155" s="6248">
        <v>40</v>
      </c>
      <c r="CZ155" s="6249"/>
      <c r="DA155" s="4516">
        <v>3</v>
      </c>
      <c r="DB155" s="4692">
        <v>3</v>
      </c>
      <c r="DC155" s="4513">
        <f t="shared" si="501"/>
        <v>0</v>
      </c>
      <c r="DD155" s="4514">
        <f t="shared" ref="DD155:DD161" si="653">DB155/DA155</f>
        <v>1</v>
      </c>
      <c r="DE155" s="4679">
        <f t="shared" si="559"/>
        <v>38</v>
      </c>
      <c r="DF155" s="4106">
        <f t="shared" si="632"/>
        <v>2</v>
      </c>
      <c r="DG155" s="1682">
        <f t="shared" si="503"/>
        <v>0.95</v>
      </c>
      <c r="DH155" s="6250">
        <v>40</v>
      </c>
      <c r="DI155" s="6251"/>
      <c r="DJ155" s="4656">
        <v>3</v>
      </c>
      <c r="DK155" s="4657">
        <v>2</v>
      </c>
      <c r="DL155" s="4658">
        <f t="shared" si="633"/>
        <v>1</v>
      </c>
      <c r="DM155" s="4659">
        <v>0</v>
      </c>
      <c r="DN155" s="4428">
        <f t="shared" si="634"/>
        <v>40</v>
      </c>
      <c r="DO155" s="2877">
        <f t="shared" si="635"/>
        <v>0</v>
      </c>
      <c r="DP155" s="3010">
        <f t="shared" si="504"/>
        <v>1</v>
      </c>
      <c r="DQ155" s="6252">
        <v>40</v>
      </c>
      <c r="DR155" s="6253"/>
      <c r="DS155" s="4662">
        <v>5</v>
      </c>
      <c r="DT155" s="4663">
        <v>5</v>
      </c>
      <c r="DU155" s="4664">
        <f t="shared" si="568"/>
        <v>0</v>
      </c>
      <c r="DV155" s="4665">
        <f t="shared" si="611"/>
        <v>1</v>
      </c>
      <c r="DW155" s="2683">
        <f t="shared" si="636"/>
        <v>45</v>
      </c>
      <c r="DX155" s="2877">
        <f t="shared" si="637"/>
        <v>-5</v>
      </c>
      <c r="DY155" s="3010">
        <f t="shared" si="505"/>
        <v>1.125</v>
      </c>
      <c r="DZ155" s="6248">
        <v>40</v>
      </c>
      <c r="EA155" s="6249"/>
      <c r="EB155" s="3852">
        <v>3</v>
      </c>
      <c r="EC155" s="3846">
        <v>2</v>
      </c>
      <c r="ED155" s="3227">
        <f t="shared" si="506"/>
        <v>-1</v>
      </c>
      <c r="EE155" s="1748">
        <f t="shared" ref="EE155:EE161" si="654">EC155/EB155</f>
        <v>0.66666666666666663</v>
      </c>
      <c r="EF155" s="3277">
        <f t="shared" ref="EF155:EF171" si="655">SUM(EC155+FY155)</f>
        <v>28</v>
      </c>
      <c r="EG155" s="1739">
        <f t="shared" si="638"/>
        <v>12</v>
      </c>
      <c r="EH155" s="1748">
        <f t="shared" si="508"/>
        <v>0.7</v>
      </c>
      <c r="EI155" s="6250">
        <v>40</v>
      </c>
      <c r="EJ155" s="6251"/>
      <c r="EK155" s="3454">
        <v>3</v>
      </c>
      <c r="EL155" s="3358">
        <v>4</v>
      </c>
      <c r="EM155" s="3228">
        <f t="shared" si="639"/>
        <v>-1</v>
      </c>
      <c r="EN155" s="1709">
        <v>0</v>
      </c>
      <c r="EO155" s="3016">
        <f t="shared" si="640"/>
        <v>32</v>
      </c>
      <c r="EP155" s="1740">
        <f t="shared" si="641"/>
        <v>8</v>
      </c>
      <c r="EQ155" s="1709">
        <f t="shared" si="509"/>
        <v>0.8</v>
      </c>
      <c r="ER155" s="6252">
        <v>40</v>
      </c>
      <c r="ES155" s="6253"/>
      <c r="ET155" s="3809">
        <v>3</v>
      </c>
      <c r="EU155" s="3811">
        <v>3</v>
      </c>
      <c r="EV155" s="1740">
        <f t="shared" si="569"/>
        <v>0</v>
      </c>
      <c r="EW155" s="1709">
        <f t="shared" si="614"/>
        <v>1</v>
      </c>
      <c r="EX155" s="3621">
        <f t="shared" si="642"/>
        <v>35</v>
      </c>
      <c r="EY155" s="1740">
        <f t="shared" si="643"/>
        <v>5</v>
      </c>
      <c r="EZ155" s="1709">
        <f t="shared" si="510"/>
        <v>0.875</v>
      </c>
      <c r="FA155" s="6740">
        <v>40</v>
      </c>
      <c r="FB155" s="6741"/>
      <c r="FC155" s="2498">
        <v>3</v>
      </c>
      <c r="FD155" s="2494">
        <v>5</v>
      </c>
      <c r="FE155" s="1739">
        <f t="shared" ref="FE155:FE171" si="656">FD155-FC155</f>
        <v>2</v>
      </c>
      <c r="FF155" s="1748">
        <f t="shared" ref="FF155:FF171" si="657">FD155/FC155</f>
        <v>1.6666666666666667</v>
      </c>
      <c r="FG155" s="1749">
        <f t="shared" si="644"/>
        <v>17</v>
      </c>
      <c r="FH155" s="1739">
        <f t="shared" si="645"/>
        <v>23</v>
      </c>
      <c r="FI155" s="1748">
        <f t="shared" ref="FI155:FI171" si="658">FG155/FA155</f>
        <v>0.42499999999999999</v>
      </c>
      <c r="FJ155" s="6740">
        <v>40</v>
      </c>
      <c r="FK155" s="6741"/>
      <c r="FL155" s="2536">
        <v>3</v>
      </c>
      <c r="FM155" s="2494">
        <v>5</v>
      </c>
      <c r="FN155" s="1740">
        <f t="shared" si="646"/>
        <v>-2</v>
      </c>
      <c r="FO155" s="1709">
        <v>0</v>
      </c>
      <c r="FP155" s="1702">
        <f t="shared" si="647"/>
        <v>22</v>
      </c>
      <c r="FQ155" s="1740">
        <f t="shared" si="586"/>
        <v>18</v>
      </c>
      <c r="FR155" s="1709">
        <f t="shared" ref="FR155:FR171" si="659">FP155/FJ155</f>
        <v>0.55000000000000004</v>
      </c>
      <c r="FS155" s="6740">
        <v>40</v>
      </c>
      <c r="FT155" s="6741"/>
      <c r="FU155" s="2536">
        <v>5</v>
      </c>
      <c r="FV155" s="2494">
        <v>4</v>
      </c>
      <c r="FW155" s="1740">
        <f t="shared" si="570"/>
        <v>1</v>
      </c>
      <c r="FX155" s="1709">
        <f t="shared" ref="FX155:FX171" si="660">FV155/FU155</f>
        <v>0.8</v>
      </c>
      <c r="FY155" s="1733">
        <f t="shared" si="648"/>
        <v>26</v>
      </c>
      <c r="FZ155" s="1740">
        <f t="shared" si="649"/>
        <v>14</v>
      </c>
      <c r="GA155" s="1709">
        <f t="shared" ref="GA155:GA171" si="661">FY155/FS155</f>
        <v>0.65</v>
      </c>
      <c r="GB155" s="3169">
        <f t="shared" si="650"/>
        <v>4.9999999999999933E-2</v>
      </c>
      <c r="GC155" s="2219">
        <v>0</v>
      </c>
      <c r="GD155" s="1895">
        <v>1</v>
      </c>
      <c r="GE155" s="2175" t="s">
        <v>56</v>
      </c>
      <c r="GF155" s="2175" t="s">
        <v>57</v>
      </c>
      <c r="GG155" s="2105" t="s">
        <v>16</v>
      </c>
      <c r="GH155" s="2105" t="s">
        <v>16</v>
      </c>
      <c r="GI155" s="2105" t="s">
        <v>16</v>
      </c>
      <c r="GJ155" s="2105" t="s">
        <v>16</v>
      </c>
      <c r="GK155" s="2105" t="s">
        <v>16</v>
      </c>
      <c r="GL155" s="2176">
        <v>16</v>
      </c>
      <c r="GM155" s="328" t="s">
        <v>845</v>
      </c>
      <c r="GN155" s="266" t="s">
        <v>773</v>
      </c>
      <c r="GO155" s="380">
        <v>40</v>
      </c>
      <c r="GP155" s="381">
        <v>9</v>
      </c>
      <c r="GQ155" s="2086">
        <v>12</v>
      </c>
      <c r="GR155" s="2086">
        <v>-3</v>
      </c>
      <c r="GS155" s="1895">
        <v>1.3333333333333333</v>
      </c>
      <c r="GT155" s="2086">
        <v>12</v>
      </c>
      <c r="GU155" s="2086">
        <v>28</v>
      </c>
      <c r="GV155" s="1895">
        <v>0.3</v>
      </c>
    </row>
    <row r="156" spans="1:204" ht="127.5" x14ac:dyDescent="0.25">
      <c r="B156" s="7199"/>
      <c r="C156" s="7154"/>
      <c r="D156" s="7147"/>
      <c r="E156" s="7145"/>
      <c r="F156" s="7200"/>
      <c r="G156" s="7200"/>
      <c r="H156" s="7144"/>
      <c r="I156" s="7144"/>
      <c r="J156" s="5707"/>
      <c r="K156" s="5707"/>
      <c r="L156" s="5707"/>
      <c r="M156" s="5707"/>
      <c r="N156" s="5707"/>
      <c r="O156" s="5707"/>
      <c r="P156" s="5707"/>
      <c r="Q156" s="5698"/>
      <c r="R156" s="5704"/>
      <c r="S156" s="5698"/>
      <c r="T156" s="5698"/>
      <c r="U156" s="7264"/>
      <c r="V156" s="5698"/>
      <c r="W156" s="5695"/>
      <c r="X156" s="5692"/>
      <c r="Y156" s="2177">
        <v>17</v>
      </c>
      <c r="Z156" s="5432" t="s">
        <v>846</v>
      </c>
      <c r="AA156" s="5539" t="s">
        <v>1191</v>
      </c>
      <c r="AB156" s="766">
        <v>19</v>
      </c>
      <c r="AC156" s="384">
        <v>5</v>
      </c>
      <c r="AD156" s="385">
        <f>AC156/AB156</f>
        <v>0.26315789473684209</v>
      </c>
      <c r="AE156" s="384">
        <v>4</v>
      </c>
      <c r="AF156" s="385">
        <f>AE156/AB156</f>
        <v>0.21052631578947367</v>
      </c>
      <c r="AG156" s="384">
        <v>5</v>
      </c>
      <c r="AH156" s="385">
        <f>AG156/AB156</f>
        <v>0.26315789473684209</v>
      </c>
      <c r="AI156" s="384">
        <v>5</v>
      </c>
      <c r="AJ156" s="385">
        <f t="shared" si="594"/>
        <v>0.26315789473684209</v>
      </c>
      <c r="AK156" s="1300">
        <f t="shared" si="607"/>
        <v>1</v>
      </c>
      <c r="AL156" s="2312">
        <v>17</v>
      </c>
      <c r="AM156" s="959" t="s">
        <v>2797</v>
      </c>
      <c r="AN156" s="959" t="s">
        <v>2799</v>
      </c>
      <c r="AO156" s="1019" t="s">
        <v>2798</v>
      </c>
      <c r="AP156" s="1019" t="s">
        <v>2800</v>
      </c>
      <c r="AQ156" s="959">
        <v>100</v>
      </c>
      <c r="AR156" s="959" t="s">
        <v>859</v>
      </c>
      <c r="AS156" s="1030" t="s">
        <v>1579</v>
      </c>
      <c r="AT156" s="1900"/>
      <c r="AU156" s="1224" t="s">
        <v>1704</v>
      </c>
      <c r="AV156" s="6505">
        <v>19</v>
      </c>
      <c r="AW156" s="6506"/>
      <c r="AX156" s="4493">
        <f t="shared" si="615"/>
        <v>5</v>
      </c>
      <c r="AY156" s="4493">
        <f t="shared" si="616"/>
        <v>1</v>
      </c>
      <c r="AZ156" s="4411">
        <f t="shared" si="617"/>
        <v>4</v>
      </c>
      <c r="BA156" s="3349">
        <f t="shared" si="618"/>
        <v>0.2</v>
      </c>
      <c r="BB156" s="4672">
        <f t="shared" si="619"/>
        <v>22</v>
      </c>
      <c r="BC156" s="4104">
        <f t="shared" si="620"/>
        <v>-3</v>
      </c>
      <c r="BD156" s="3010">
        <f t="shared" si="621"/>
        <v>1.1578947368421053</v>
      </c>
      <c r="BE156" s="4430">
        <f t="shared" si="622"/>
        <v>0</v>
      </c>
      <c r="BF156" s="6604">
        <v>19</v>
      </c>
      <c r="BG156" s="6605"/>
      <c r="BH156" s="3715">
        <f t="shared" si="567"/>
        <v>5</v>
      </c>
      <c r="BI156" s="3715">
        <f t="shared" si="623"/>
        <v>5</v>
      </c>
      <c r="BJ156" s="4061">
        <f t="shared" si="624"/>
        <v>0</v>
      </c>
      <c r="BK156" s="4075">
        <f t="shared" si="625"/>
        <v>1</v>
      </c>
      <c r="BL156" s="3813">
        <f t="shared" si="626"/>
        <v>21</v>
      </c>
      <c r="BM156" s="3122">
        <f t="shared" si="627"/>
        <v>-2</v>
      </c>
      <c r="BN156" s="3010">
        <f t="shared" si="628"/>
        <v>1.1052631578947369</v>
      </c>
      <c r="BO156" s="3808">
        <f t="shared" si="629"/>
        <v>0</v>
      </c>
      <c r="BP156" s="3494"/>
      <c r="BQ156" s="6737">
        <v>19</v>
      </c>
      <c r="BR156" s="6738"/>
      <c r="BS156" s="2749">
        <f t="shared" si="651"/>
        <v>4</v>
      </c>
      <c r="BT156" s="2749">
        <f t="shared" si="652"/>
        <v>6</v>
      </c>
      <c r="BU156" s="2987">
        <f t="shared" si="554"/>
        <v>-2</v>
      </c>
      <c r="BV156" s="3010">
        <f t="shared" si="555"/>
        <v>1.5</v>
      </c>
      <c r="BW156" s="2766">
        <f t="shared" si="556"/>
        <v>16</v>
      </c>
      <c r="BX156" s="2991">
        <f t="shared" si="557"/>
        <v>3</v>
      </c>
      <c r="BY156" s="3010">
        <f t="shared" si="558"/>
        <v>0.84210526315789469</v>
      </c>
      <c r="BZ156" s="3151"/>
      <c r="CA156" s="6737">
        <v>19</v>
      </c>
      <c r="CB156" s="6738"/>
      <c r="CC156" s="2243">
        <v>4.666666666666667</v>
      </c>
      <c r="CD156" s="2243">
        <v>10</v>
      </c>
      <c r="CE156" s="2359">
        <f t="shared" si="630"/>
        <v>-5.333333333333333</v>
      </c>
      <c r="CF156" s="2249">
        <f t="shared" si="608"/>
        <v>2.1428571428571428</v>
      </c>
      <c r="CG156" s="2263">
        <f t="shared" si="499"/>
        <v>10</v>
      </c>
      <c r="CH156" s="2387">
        <f t="shared" si="631"/>
        <v>9</v>
      </c>
      <c r="CI156" s="2249">
        <f t="shared" si="500"/>
        <v>0.52631578947368418</v>
      </c>
      <c r="CJ156" s="2509"/>
      <c r="CM156" s="2021">
        <f>+'[4]PbRM-02a'!BM159/3</f>
        <v>0</v>
      </c>
      <c r="CN156" s="1744">
        <v>2</v>
      </c>
      <c r="CO156" s="1926">
        <v>1</v>
      </c>
      <c r="CY156" s="6229">
        <v>19</v>
      </c>
      <c r="CZ156" s="6230"/>
      <c r="DA156" s="4516">
        <v>1</v>
      </c>
      <c r="DB156" s="4692">
        <v>1</v>
      </c>
      <c r="DC156" s="4513">
        <f t="shared" si="501"/>
        <v>0</v>
      </c>
      <c r="DD156" s="4514">
        <f t="shared" si="653"/>
        <v>1</v>
      </c>
      <c r="DE156" s="4679">
        <f t="shared" si="559"/>
        <v>22</v>
      </c>
      <c r="DF156" s="4106">
        <f t="shared" si="632"/>
        <v>-3</v>
      </c>
      <c r="DG156" s="1682">
        <f t="shared" si="503"/>
        <v>1.1578947368421053</v>
      </c>
      <c r="DH156" s="6231">
        <v>19</v>
      </c>
      <c r="DI156" s="6232"/>
      <c r="DJ156" s="4656">
        <v>2</v>
      </c>
      <c r="DK156" s="4657">
        <v>0</v>
      </c>
      <c r="DL156" s="4658">
        <f t="shared" si="633"/>
        <v>2</v>
      </c>
      <c r="DM156" s="4659">
        <v>0</v>
      </c>
      <c r="DN156" s="4428">
        <f t="shared" si="634"/>
        <v>22</v>
      </c>
      <c r="DO156" s="2877">
        <f t="shared" si="635"/>
        <v>-3</v>
      </c>
      <c r="DP156" s="3010">
        <f t="shared" si="504"/>
        <v>1.1578947368421053</v>
      </c>
      <c r="DQ156" s="6233">
        <v>19</v>
      </c>
      <c r="DR156" s="6234"/>
      <c r="DS156" s="4662">
        <v>2</v>
      </c>
      <c r="DT156" s="4666">
        <v>0</v>
      </c>
      <c r="DU156" s="4664">
        <f t="shared" si="568"/>
        <v>2</v>
      </c>
      <c r="DV156" s="4665">
        <f t="shared" si="611"/>
        <v>0</v>
      </c>
      <c r="DW156" s="2683">
        <f t="shared" si="636"/>
        <v>22</v>
      </c>
      <c r="DX156" s="2877">
        <f t="shared" si="637"/>
        <v>-3</v>
      </c>
      <c r="DY156" s="3010">
        <f t="shared" si="505"/>
        <v>1.1578947368421053</v>
      </c>
      <c r="DZ156" s="6229">
        <v>19</v>
      </c>
      <c r="EA156" s="6230"/>
      <c r="EB156" s="3852">
        <v>1</v>
      </c>
      <c r="EC156" s="3846">
        <v>1</v>
      </c>
      <c r="ED156" s="3227">
        <f t="shared" si="506"/>
        <v>0</v>
      </c>
      <c r="EE156" s="1748">
        <f t="shared" si="654"/>
        <v>1</v>
      </c>
      <c r="EF156" s="3277">
        <f t="shared" si="655"/>
        <v>17</v>
      </c>
      <c r="EG156" s="1739">
        <f t="shared" si="638"/>
        <v>2</v>
      </c>
      <c r="EH156" s="1748">
        <f t="shared" si="508"/>
        <v>0.89473684210526316</v>
      </c>
      <c r="EI156" s="6231">
        <v>19</v>
      </c>
      <c r="EJ156" s="6232"/>
      <c r="EK156" s="3454">
        <v>2</v>
      </c>
      <c r="EL156" s="3358">
        <v>2</v>
      </c>
      <c r="EM156" s="3228">
        <f t="shared" si="639"/>
        <v>0</v>
      </c>
      <c r="EN156" s="1709">
        <v>0</v>
      </c>
      <c r="EO156" s="3016">
        <f t="shared" si="640"/>
        <v>19</v>
      </c>
      <c r="EP156" s="1740">
        <f t="shared" si="641"/>
        <v>0</v>
      </c>
      <c r="EQ156" s="1709">
        <f t="shared" si="509"/>
        <v>1</v>
      </c>
      <c r="ER156" s="6233">
        <v>19</v>
      </c>
      <c r="ES156" s="6234"/>
      <c r="ET156" s="3809">
        <v>2</v>
      </c>
      <c r="EU156" s="3810">
        <v>2</v>
      </c>
      <c r="EV156" s="1740">
        <f t="shared" si="569"/>
        <v>0</v>
      </c>
      <c r="EW156" s="1709">
        <f t="shared" si="614"/>
        <v>1</v>
      </c>
      <c r="EX156" s="3621">
        <f t="shared" si="642"/>
        <v>21</v>
      </c>
      <c r="EY156" s="1740">
        <f t="shared" si="643"/>
        <v>-2</v>
      </c>
      <c r="EZ156" s="1709">
        <f t="shared" si="510"/>
        <v>1.1052631578947369</v>
      </c>
      <c r="FA156" s="6737">
        <v>19</v>
      </c>
      <c r="FB156" s="6738"/>
      <c r="FC156" s="2498">
        <v>2</v>
      </c>
      <c r="FD156" s="2495">
        <v>2</v>
      </c>
      <c r="FE156" s="1739">
        <f t="shared" si="656"/>
        <v>0</v>
      </c>
      <c r="FF156" s="1748">
        <f t="shared" si="657"/>
        <v>1</v>
      </c>
      <c r="FG156" s="1749">
        <f t="shared" si="644"/>
        <v>12</v>
      </c>
      <c r="FH156" s="1739">
        <f t="shared" si="645"/>
        <v>7</v>
      </c>
      <c r="FI156" s="1748">
        <f t="shared" si="658"/>
        <v>0.63157894736842102</v>
      </c>
      <c r="FJ156" s="6737">
        <v>19</v>
      </c>
      <c r="FK156" s="6738"/>
      <c r="FL156" s="2536">
        <v>2</v>
      </c>
      <c r="FM156" s="2495">
        <v>3</v>
      </c>
      <c r="FN156" s="1740">
        <f t="shared" si="646"/>
        <v>-1</v>
      </c>
      <c r="FO156" s="1709">
        <v>0</v>
      </c>
      <c r="FP156" s="1702">
        <f t="shared" si="647"/>
        <v>15</v>
      </c>
      <c r="FQ156" s="1740">
        <f t="shared" si="586"/>
        <v>4</v>
      </c>
      <c r="FR156" s="1709">
        <f t="shared" si="659"/>
        <v>0.78947368421052633</v>
      </c>
      <c r="FS156" s="6737">
        <v>19</v>
      </c>
      <c r="FT156" s="6738"/>
      <c r="FU156" s="2536">
        <v>0</v>
      </c>
      <c r="FV156" s="2495">
        <v>1</v>
      </c>
      <c r="FW156" s="1740">
        <f t="shared" si="570"/>
        <v>-1</v>
      </c>
      <c r="FX156" s="1709" t="e">
        <f t="shared" si="660"/>
        <v>#DIV/0!</v>
      </c>
      <c r="FY156" s="1733">
        <f t="shared" si="648"/>
        <v>16</v>
      </c>
      <c r="FZ156" s="1740">
        <f t="shared" si="649"/>
        <v>3</v>
      </c>
      <c r="GA156" s="1709">
        <f t="shared" si="661"/>
        <v>0.84210526315789469</v>
      </c>
      <c r="GB156" s="3169">
        <f t="shared" si="650"/>
        <v>5.2631578947368474E-2</v>
      </c>
      <c r="GC156" s="2219">
        <v>0</v>
      </c>
      <c r="GD156" s="1895">
        <v>1</v>
      </c>
      <c r="GE156" s="2175" t="s">
        <v>56</v>
      </c>
      <c r="GF156" s="2175" t="s">
        <v>57</v>
      </c>
      <c r="GG156" s="2105" t="s">
        <v>16</v>
      </c>
      <c r="GH156" s="2105" t="s">
        <v>16</v>
      </c>
      <c r="GI156" s="2105" t="s">
        <v>16</v>
      </c>
      <c r="GJ156" s="2105" t="s">
        <v>16</v>
      </c>
      <c r="GK156" s="2105" t="s">
        <v>16</v>
      </c>
      <c r="GL156" s="2177">
        <v>17</v>
      </c>
      <c r="GM156" s="330" t="s">
        <v>846</v>
      </c>
      <c r="GN156" s="267" t="s">
        <v>854</v>
      </c>
      <c r="GO156" s="383">
        <v>19</v>
      </c>
      <c r="GP156" s="384">
        <v>4.666666666666667</v>
      </c>
      <c r="GQ156" s="2086">
        <v>10</v>
      </c>
      <c r="GR156" s="2086">
        <v>-5.333333333333333</v>
      </c>
      <c r="GS156" s="1895">
        <v>2.1428571428571428</v>
      </c>
      <c r="GT156" s="2086">
        <v>10</v>
      </c>
      <c r="GU156" s="2086">
        <v>9</v>
      </c>
      <c r="GV156" s="1895">
        <v>0.52631578947368418</v>
      </c>
    </row>
    <row r="157" spans="1:204" ht="76.5" x14ac:dyDescent="0.25">
      <c r="B157" s="7199"/>
      <c r="C157" s="7154"/>
      <c r="D157" s="7147"/>
      <c r="E157" s="7145"/>
      <c r="F157" s="7200"/>
      <c r="G157" s="7200"/>
      <c r="H157" s="7144"/>
      <c r="I157" s="7144"/>
      <c r="J157" s="5707"/>
      <c r="K157" s="5707"/>
      <c r="L157" s="5707"/>
      <c r="M157" s="5707"/>
      <c r="N157" s="5707"/>
      <c r="O157" s="5707"/>
      <c r="P157" s="5707"/>
      <c r="Q157" s="5698"/>
      <c r="R157" s="5704"/>
      <c r="S157" s="5698"/>
      <c r="T157" s="5698"/>
      <c r="U157" s="7264"/>
      <c r="V157" s="5698"/>
      <c r="W157" s="5695"/>
      <c r="X157" s="5692"/>
      <c r="Y157" s="2177">
        <v>18</v>
      </c>
      <c r="Z157" s="5432" t="s">
        <v>847</v>
      </c>
      <c r="AA157" s="5539" t="s">
        <v>773</v>
      </c>
      <c r="AB157" s="766">
        <v>12</v>
      </c>
      <c r="AC157" s="384">
        <v>3</v>
      </c>
      <c r="AD157" s="385">
        <f>AC157/AB157</f>
        <v>0.25</v>
      </c>
      <c r="AE157" s="384">
        <v>3</v>
      </c>
      <c r="AF157" s="385">
        <f>AE157/AB157</f>
        <v>0.25</v>
      </c>
      <c r="AG157" s="384">
        <v>3</v>
      </c>
      <c r="AH157" s="385">
        <f>AG157/AB157</f>
        <v>0.25</v>
      </c>
      <c r="AI157" s="384">
        <v>3</v>
      </c>
      <c r="AJ157" s="385">
        <f t="shared" si="594"/>
        <v>0.25</v>
      </c>
      <c r="AK157" s="1300">
        <f t="shared" si="607"/>
        <v>1</v>
      </c>
      <c r="AL157" s="2312">
        <v>18</v>
      </c>
      <c r="AM157" s="959" t="s">
        <v>2801</v>
      </c>
      <c r="AN157" s="959" t="s">
        <v>2803</v>
      </c>
      <c r="AO157" s="959" t="s">
        <v>2802</v>
      </c>
      <c r="AP157" s="959" t="s">
        <v>2804</v>
      </c>
      <c r="AQ157" s="959">
        <v>100</v>
      </c>
      <c r="AR157" s="959" t="s">
        <v>773</v>
      </c>
      <c r="AS157" s="1030" t="s">
        <v>1579</v>
      </c>
      <c r="AT157" s="1900"/>
      <c r="AU157" s="1224" t="s">
        <v>1704</v>
      </c>
      <c r="AV157" s="6505">
        <v>12</v>
      </c>
      <c r="AW157" s="6506"/>
      <c r="AX157" s="4493">
        <f t="shared" si="615"/>
        <v>3</v>
      </c>
      <c r="AY157" s="4493">
        <f t="shared" si="616"/>
        <v>3</v>
      </c>
      <c r="AZ157" s="4411">
        <f t="shared" si="617"/>
        <v>0</v>
      </c>
      <c r="BA157" s="3349">
        <f t="shared" si="618"/>
        <v>1</v>
      </c>
      <c r="BB157" s="4672">
        <f t="shared" si="619"/>
        <v>12</v>
      </c>
      <c r="BC157" s="4104">
        <f t="shared" si="620"/>
        <v>0</v>
      </c>
      <c r="BD157" s="3010">
        <f t="shared" si="621"/>
        <v>1</v>
      </c>
      <c r="BE157" s="4430">
        <f t="shared" si="622"/>
        <v>0</v>
      </c>
      <c r="BF157" s="6604">
        <v>12</v>
      </c>
      <c r="BG157" s="6605"/>
      <c r="BH157" s="3715">
        <f t="shared" si="567"/>
        <v>3</v>
      </c>
      <c r="BI157" s="3715">
        <f t="shared" si="623"/>
        <v>3</v>
      </c>
      <c r="BJ157" s="4061">
        <f t="shared" si="624"/>
        <v>0</v>
      </c>
      <c r="BK157" s="4075">
        <f t="shared" si="625"/>
        <v>1</v>
      </c>
      <c r="BL157" s="3813">
        <f t="shared" si="626"/>
        <v>9</v>
      </c>
      <c r="BM157" s="3122">
        <f t="shared" si="627"/>
        <v>3</v>
      </c>
      <c r="BN157" s="3010">
        <f t="shared" si="628"/>
        <v>0.75</v>
      </c>
      <c r="BO157" s="3808">
        <f t="shared" si="629"/>
        <v>0</v>
      </c>
      <c r="BP157" s="3494"/>
      <c r="BQ157" s="6737">
        <v>12</v>
      </c>
      <c r="BR157" s="6738"/>
      <c r="BS157" s="2749">
        <f t="shared" si="651"/>
        <v>3</v>
      </c>
      <c r="BT157" s="2749">
        <f t="shared" si="652"/>
        <v>3</v>
      </c>
      <c r="BU157" s="2987">
        <f t="shared" si="554"/>
        <v>0</v>
      </c>
      <c r="BV157" s="3010">
        <f t="shared" si="555"/>
        <v>1</v>
      </c>
      <c r="BW157" s="2766">
        <f t="shared" si="556"/>
        <v>6</v>
      </c>
      <c r="BX157" s="2991">
        <f t="shared" si="557"/>
        <v>6</v>
      </c>
      <c r="BY157" s="3010">
        <f t="shared" si="558"/>
        <v>0.5</v>
      </c>
      <c r="BZ157" s="3151"/>
      <c r="CA157" s="6737">
        <v>12</v>
      </c>
      <c r="CB157" s="6738"/>
      <c r="CC157" s="2243">
        <v>3</v>
      </c>
      <c r="CD157" s="2243">
        <v>3</v>
      </c>
      <c r="CE157" s="2359">
        <f t="shared" si="630"/>
        <v>0</v>
      </c>
      <c r="CF157" s="2249">
        <f t="shared" si="608"/>
        <v>1</v>
      </c>
      <c r="CG157" s="2263">
        <f t="shared" si="499"/>
        <v>3</v>
      </c>
      <c r="CH157" s="2387">
        <f t="shared" si="631"/>
        <v>9</v>
      </c>
      <c r="CI157" s="2249">
        <f t="shared" si="500"/>
        <v>0.25</v>
      </c>
      <c r="CJ157" s="2509"/>
      <c r="CM157" s="2021">
        <f>+'[4]PbRM-02a'!BM160/3</f>
        <v>0</v>
      </c>
      <c r="CN157" s="1744">
        <v>1</v>
      </c>
      <c r="CO157" s="1926">
        <v>1</v>
      </c>
      <c r="CY157" s="6229">
        <v>12</v>
      </c>
      <c r="CZ157" s="6230"/>
      <c r="DA157" s="4516">
        <v>1</v>
      </c>
      <c r="DB157" s="4692">
        <v>1</v>
      </c>
      <c r="DC157" s="4513">
        <f t="shared" si="501"/>
        <v>0</v>
      </c>
      <c r="DD157" s="4514">
        <f t="shared" si="653"/>
        <v>1</v>
      </c>
      <c r="DE157" s="4679">
        <f t="shared" si="559"/>
        <v>10</v>
      </c>
      <c r="DF157" s="4106">
        <f t="shared" si="632"/>
        <v>2</v>
      </c>
      <c r="DG157" s="1682">
        <f t="shared" si="503"/>
        <v>0.83333333333333337</v>
      </c>
      <c r="DH157" s="6231">
        <v>12</v>
      </c>
      <c r="DI157" s="6232"/>
      <c r="DJ157" s="4656">
        <v>1</v>
      </c>
      <c r="DK157" s="4657">
        <v>1</v>
      </c>
      <c r="DL157" s="4658">
        <f t="shared" si="633"/>
        <v>0</v>
      </c>
      <c r="DM157" s="4659">
        <v>0</v>
      </c>
      <c r="DN157" s="4428">
        <f t="shared" si="634"/>
        <v>11</v>
      </c>
      <c r="DO157" s="2877">
        <f t="shared" si="635"/>
        <v>1</v>
      </c>
      <c r="DP157" s="3010">
        <f t="shared" si="504"/>
        <v>0.91666666666666663</v>
      </c>
      <c r="DQ157" s="6233">
        <v>12</v>
      </c>
      <c r="DR157" s="6234"/>
      <c r="DS157" s="4662">
        <v>1</v>
      </c>
      <c r="DT157" s="4666">
        <v>1</v>
      </c>
      <c r="DU157" s="4664">
        <f t="shared" si="568"/>
        <v>0</v>
      </c>
      <c r="DV157" s="4665">
        <f t="shared" si="611"/>
        <v>1</v>
      </c>
      <c r="DW157" s="2683">
        <f t="shared" si="636"/>
        <v>12</v>
      </c>
      <c r="DX157" s="2877">
        <f t="shared" si="637"/>
        <v>0</v>
      </c>
      <c r="DY157" s="3010">
        <f t="shared" si="505"/>
        <v>1</v>
      </c>
      <c r="DZ157" s="6229">
        <v>12</v>
      </c>
      <c r="EA157" s="6230"/>
      <c r="EB157" s="3852">
        <v>1</v>
      </c>
      <c r="EC157" s="3846">
        <v>1</v>
      </c>
      <c r="ED157" s="3227">
        <f t="shared" si="506"/>
        <v>0</v>
      </c>
      <c r="EE157" s="1748">
        <f t="shared" si="654"/>
        <v>1</v>
      </c>
      <c r="EF157" s="3277">
        <f t="shared" si="655"/>
        <v>7</v>
      </c>
      <c r="EG157" s="1739">
        <f t="shared" si="638"/>
        <v>5</v>
      </c>
      <c r="EH157" s="1748">
        <f t="shared" si="508"/>
        <v>0.58333333333333337</v>
      </c>
      <c r="EI157" s="6231">
        <v>12</v>
      </c>
      <c r="EJ157" s="6232"/>
      <c r="EK157" s="3454">
        <v>1</v>
      </c>
      <c r="EL157" s="3358">
        <v>1</v>
      </c>
      <c r="EM157" s="3228">
        <f t="shared" si="639"/>
        <v>0</v>
      </c>
      <c r="EN157" s="1709">
        <v>0</v>
      </c>
      <c r="EO157" s="3016">
        <f t="shared" si="640"/>
        <v>8</v>
      </c>
      <c r="EP157" s="1740">
        <f t="shared" si="641"/>
        <v>4</v>
      </c>
      <c r="EQ157" s="1709">
        <f t="shared" si="509"/>
        <v>0.66666666666666663</v>
      </c>
      <c r="ER157" s="6233">
        <v>12</v>
      </c>
      <c r="ES157" s="6234"/>
      <c r="ET157" s="3809">
        <v>1</v>
      </c>
      <c r="EU157" s="3810">
        <v>1</v>
      </c>
      <c r="EV157" s="1740">
        <f t="shared" si="569"/>
        <v>0</v>
      </c>
      <c r="EW157" s="1709">
        <f t="shared" si="614"/>
        <v>1</v>
      </c>
      <c r="EX157" s="3621">
        <f t="shared" si="642"/>
        <v>9</v>
      </c>
      <c r="EY157" s="1740">
        <f t="shared" si="643"/>
        <v>3</v>
      </c>
      <c r="EZ157" s="1709">
        <f t="shared" si="510"/>
        <v>0.75</v>
      </c>
      <c r="FA157" s="6737">
        <v>12</v>
      </c>
      <c r="FB157" s="6738"/>
      <c r="FC157" s="2498">
        <v>1</v>
      </c>
      <c r="FD157" s="2495">
        <v>1</v>
      </c>
      <c r="FE157" s="1739">
        <f t="shared" si="656"/>
        <v>0</v>
      </c>
      <c r="FF157" s="1748">
        <f t="shared" si="657"/>
        <v>1</v>
      </c>
      <c r="FG157" s="1749">
        <f t="shared" si="644"/>
        <v>4</v>
      </c>
      <c r="FH157" s="1739">
        <f t="shared" si="645"/>
        <v>8</v>
      </c>
      <c r="FI157" s="1748">
        <f t="shared" si="658"/>
        <v>0.33333333333333331</v>
      </c>
      <c r="FJ157" s="6737">
        <v>12</v>
      </c>
      <c r="FK157" s="6738"/>
      <c r="FL157" s="2536">
        <v>1</v>
      </c>
      <c r="FM157" s="2495">
        <v>1</v>
      </c>
      <c r="FN157" s="1740">
        <f t="shared" si="646"/>
        <v>0</v>
      </c>
      <c r="FO157" s="1709">
        <v>0</v>
      </c>
      <c r="FP157" s="1702">
        <f t="shared" si="647"/>
        <v>5</v>
      </c>
      <c r="FQ157" s="1740">
        <f t="shared" si="586"/>
        <v>7</v>
      </c>
      <c r="FR157" s="1709">
        <f t="shared" si="659"/>
        <v>0.41666666666666669</v>
      </c>
      <c r="FS157" s="6737">
        <v>12</v>
      </c>
      <c r="FT157" s="6738"/>
      <c r="FU157" s="2536">
        <v>1</v>
      </c>
      <c r="FV157" s="2495">
        <v>1</v>
      </c>
      <c r="FW157" s="1740">
        <f t="shared" si="570"/>
        <v>0</v>
      </c>
      <c r="FX157" s="1709">
        <f t="shared" si="660"/>
        <v>1</v>
      </c>
      <c r="FY157" s="1733">
        <f t="shared" si="648"/>
        <v>6</v>
      </c>
      <c r="FZ157" s="1740">
        <f t="shared" si="649"/>
        <v>6</v>
      </c>
      <c r="GA157" s="1709">
        <f t="shared" si="661"/>
        <v>0.5</v>
      </c>
      <c r="GB157" s="3169">
        <f t="shared" si="650"/>
        <v>8.333333333333337E-2</v>
      </c>
      <c r="GC157" s="2219">
        <v>0</v>
      </c>
      <c r="GD157" s="1895">
        <v>1</v>
      </c>
      <c r="GE157" s="2175" t="s">
        <v>56</v>
      </c>
      <c r="GF157" s="2175" t="s">
        <v>57</v>
      </c>
      <c r="GG157" s="2105" t="s">
        <v>16</v>
      </c>
      <c r="GH157" s="2105" t="s">
        <v>16</v>
      </c>
      <c r="GI157" s="2105" t="s">
        <v>16</v>
      </c>
      <c r="GJ157" s="2105" t="s">
        <v>16</v>
      </c>
      <c r="GK157" s="2105" t="s">
        <v>16</v>
      </c>
      <c r="GL157" s="2177">
        <v>18</v>
      </c>
      <c r="GM157" s="330" t="s">
        <v>847</v>
      </c>
      <c r="GN157" s="267" t="s">
        <v>773</v>
      </c>
      <c r="GO157" s="383">
        <v>12</v>
      </c>
      <c r="GP157" s="384">
        <v>3</v>
      </c>
      <c r="GQ157" s="2086">
        <v>3</v>
      </c>
      <c r="GR157" s="2086">
        <v>0</v>
      </c>
      <c r="GS157" s="1895">
        <v>1</v>
      </c>
      <c r="GT157" s="2086">
        <v>3</v>
      </c>
      <c r="GU157" s="2086">
        <v>9</v>
      </c>
      <c r="GV157" s="1895">
        <v>0.25</v>
      </c>
    </row>
    <row r="158" spans="1:204" ht="51" x14ac:dyDescent="0.25">
      <c r="B158" s="7199"/>
      <c r="C158" s="7154"/>
      <c r="D158" s="7147"/>
      <c r="E158" s="7145"/>
      <c r="F158" s="7200"/>
      <c r="G158" s="7200"/>
      <c r="H158" s="7144"/>
      <c r="I158" s="7144"/>
      <c r="J158" s="5707"/>
      <c r="K158" s="5707"/>
      <c r="L158" s="5707"/>
      <c r="M158" s="5707"/>
      <c r="N158" s="5707"/>
      <c r="O158" s="5707"/>
      <c r="P158" s="5707"/>
      <c r="Q158" s="5698"/>
      <c r="R158" s="5704"/>
      <c r="S158" s="5698"/>
      <c r="T158" s="5698"/>
      <c r="U158" s="7264"/>
      <c r="V158" s="5698"/>
      <c r="W158" s="5695"/>
      <c r="X158" s="5692"/>
      <c r="Y158" s="2177">
        <v>19</v>
      </c>
      <c r="Z158" s="5432" t="s">
        <v>3770</v>
      </c>
      <c r="AA158" s="765" t="s">
        <v>855</v>
      </c>
      <c r="AB158" s="766">
        <v>8</v>
      </c>
      <c r="AC158" s="384">
        <v>3</v>
      </c>
      <c r="AD158" s="385">
        <f>AC158/AB158</f>
        <v>0.375</v>
      </c>
      <c r="AE158" s="384">
        <v>1</v>
      </c>
      <c r="AF158" s="385">
        <f>AE158/AB158</f>
        <v>0.125</v>
      </c>
      <c r="AG158" s="384">
        <v>3</v>
      </c>
      <c r="AH158" s="385">
        <f>AG158/AB158</f>
        <v>0.375</v>
      </c>
      <c r="AI158" s="384">
        <v>1</v>
      </c>
      <c r="AJ158" s="385">
        <f t="shared" si="594"/>
        <v>0.125</v>
      </c>
      <c r="AK158" s="1300">
        <f t="shared" si="607"/>
        <v>1</v>
      </c>
      <c r="AL158" s="2312">
        <v>19</v>
      </c>
      <c r="AM158" s="959" t="s">
        <v>2805</v>
      </c>
      <c r="AN158" s="959" t="s">
        <v>2806</v>
      </c>
      <c r="AO158" s="959" t="s">
        <v>2038</v>
      </c>
      <c r="AP158" s="959" t="s">
        <v>2807</v>
      </c>
      <c r="AQ158" s="959">
        <v>100</v>
      </c>
      <c r="AR158" s="959" t="s">
        <v>814</v>
      </c>
      <c r="AS158" s="1030" t="s">
        <v>1579</v>
      </c>
      <c r="AT158" s="1900"/>
      <c r="AU158" s="1224" t="s">
        <v>1704</v>
      </c>
      <c r="AV158" s="6505">
        <v>8</v>
      </c>
      <c r="AW158" s="6506"/>
      <c r="AX158" s="4493">
        <f t="shared" si="615"/>
        <v>1</v>
      </c>
      <c r="AY158" s="4493">
        <f t="shared" si="616"/>
        <v>0</v>
      </c>
      <c r="AZ158" s="4411">
        <f t="shared" si="617"/>
        <v>1</v>
      </c>
      <c r="BA158" s="3349">
        <f t="shared" si="618"/>
        <v>0</v>
      </c>
      <c r="BB158" s="4672">
        <f t="shared" si="619"/>
        <v>8</v>
      </c>
      <c r="BC158" s="4104">
        <f t="shared" si="620"/>
        <v>0</v>
      </c>
      <c r="BD158" s="3010">
        <f t="shared" si="621"/>
        <v>1</v>
      </c>
      <c r="BE158" s="4430">
        <f t="shared" si="622"/>
        <v>0</v>
      </c>
      <c r="BF158" s="6604">
        <v>8</v>
      </c>
      <c r="BG158" s="6605"/>
      <c r="BH158" s="3715">
        <f t="shared" si="567"/>
        <v>3</v>
      </c>
      <c r="BI158" s="3715">
        <f t="shared" si="623"/>
        <v>3</v>
      </c>
      <c r="BJ158" s="4061">
        <f t="shared" si="624"/>
        <v>0</v>
      </c>
      <c r="BK158" s="4075">
        <f t="shared" si="625"/>
        <v>1</v>
      </c>
      <c r="BL158" s="3813">
        <f t="shared" si="626"/>
        <v>8</v>
      </c>
      <c r="BM158" s="3122">
        <f t="shared" si="627"/>
        <v>0</v>
      </c>
      <c r="BN158" s="3010">
        <f t="shared" si="628"/>
        <v>1</v>
      </c>
      <c r="BO158" s="3808">
        <f t="shared" si="629"/>
        <v>0</v>
      </c>
      <c r="BP158" s="3494"/>
      <c r="BQ158" s="6737">
        <v>8</v>
      </c>
      <c r="BR158" s="6738"/>
      <c r="BS158" s="2749">
        <f t="shared" si="651"/>
        <v>1</v>
      </c>
      <c r="BT158" s="2749">
        <f t="shared" si="652"/>
        <v>2</v>
      </c>
      <c r="BU158" s="2987">
        <f t="shared" si="554"/>
        <v>-1</v>
      </c>
      <c r="BV158" s="3010">
        <f t="shared" si="555"/>
        <v>2</v>
      </c>
      <c r="BW158" s="2766">
        <f t="shared" si="556"/>
        <v>5</v>
      </c>
      <c r="BX158" s="2991">
        <f t="shared" si="557"/>
        <v>3</v>
      </c>
      <c r="BY158" s="3010">
        <f t="shared" si="558"/>
        <v>0.625</v>
      </c>
      <c r="BZ158" s="3151"/>
      <c r="CA158" s="6737">
        <v>8</v>
      </c>
      <c r="CB158" s="6738"/>
      <c r="CC158" s="2243">
        <v>3</v>
      </c>
      <c r="CD158" s="2243">
        <v>3</v>
      </c>
      <c r="CE158" s="2359">
        <f t="shared" si="630"/>
        <v>0</v>
      </c>
      <c r="CF158" s="2249">
        <f t="shared" si="608"/>
        <v>1</v>
      </c>
      <c r="CG158" s="2263">
        <f t="shared" si="499"/>
        <v>3</v>
      </c>
      <c r="CH158" s="2387">
        <f t="shared" si="631"/>
        <v>5</v>
      </c>
      <c r="CI158" s="2249">
        <f t="shared" si="500"/>
        <v>0.375</v>
      </c>
      <c r="CJ158" s="2509"/>
      <c r="CM158" s="2021">
        <f>+'[4]PbRM-02a'!BM161/3</f>
        <v>0</v>
      </c>
      <c r="CN158" s="1705">
        <v>1</v>
      </c>
      <c r="CO158" s="1705">
        <v>1</v>
      </c>
      <c r="CY158" s="6229">
        <v>8</v>
      </c>
      <c r="CZ158" s="6230"/>
      <c r="DA158" s="4516">
        <v>0</v>
      </c>
      <c r="DB158" s="4692">
        <v>0</v>
      </c>
      <c r="DC158" s="4513">
        <f t="shared" si="501"/>
        <v>0</v>
      </c>
      <c r="DD158" s="4514" t="e">
        <f t="shared" si="653"/>
        <v>#DIV/0!</v>
      </c>
      <c r="DE158" s="4679">
        <f t="shared" si="559"/>
        <v>8</v>
      </c>
      <c r="DF158" s="4106">
        <f t="shared" si="632"/>
        <v>0</v>
      </c>
      <c r="DG158" s="1682">
        <f t="shared" si="503"/>
        <v>1</v>
      </c>
      <c r="DH158" s="6231">
        <v>8</v>
      </c>
      <c r="DI158" s="6232"/>
      <c r="DJ158" s="4656">
        <v>0</v>
      </c>
      <c r="DK158" s="4657">
        <v>0</v>
      </c>
      <c r="DL158" s="4658">
        <f t="shared" si="633"/>
        <v>0</v>
      </c>
      <c r="DM158" s="4659">
        <v>0</v>
      </c>
      <c r="DN158" s="4428">
        <f t="shared" si="634"/>
        <v>8</v>
      </c>
      <c r="DO158" s="2877">
        <f t="shared" si="635"/>
        <v>0</v>
      </c>
      <c r="DP158" s="3010">
        <f t="shared" si="504"/>
        <v>1</v>
      </c>
      <c r="DQ158" s="6233">
        <v>8</v>
      </c>
      <c r="DR158" s="6234"/>
      <c r="DS158" s="4662">
        <v>1</v>
      </c>
      <c r="DT158" s="4666">
        <v>0</v>
      </c>
      <c r="DU158" s="4664">
        <f t="shared" si="568"/>
        <v>1</v>
      </c>
      <c r="DV158" s="4665">
        <f t="shared" si="611"/>
        <v>0</v>
      </c>
      <c r="DW158" s="2683">
        <f t="shared" si="636"/>
        <v>8</v>
      </c>
      <c r="DX158" s="2877">
        <f t="shared" si="637"/>
        <v>0</v>
      </c>
      <c r="DY158" s="3010">
        <f t="shared" si="505"/>
        <v>1</v>
      </c>
      <c r="DZ158" s="6229">
        <v>8</v>
      </c>
      <c r="EA158" s="6230"/>
      <c r="EB158" s="3852">
        <v>1</v>
      </c>
      <c r="EC158" s="3846">
        <v>1</v>
      </c>
      <c r="ED158" s="3227">
        <f t="shared" si="506"/>
        <v>0</v>
      </c>
      <c r="EE158" s="1748">
        <f t="shared" si="654"/>
        <v>1</v>
      </c>
      <c r="EF158" s="3277">
        <f t="shared" si="655"/>
        <v>6</v>
      </c>
      <c r="EG158" s="1739">
        <f t="shared" si="638"/>
        <v>2</v>
      </c>
      <c r="EH158" s="1748">
        <f t="shared" si="508"/>
        <v>0.75</v>
      </c>
      <c r="EI158" s="6231">
        <v>8</v>
      </c>
      <c r="EJ158" s="6232"/>
      <c r="EK158" s="3454">
        <v>1</v>
      </c>
      <c r="EL158" s="3358">
        <v>1</v>
      </c>
      <c r="EM158" s="3228">
        <f t="shared" si="639"/>
        <v>0</v>
      </c>
      <c r="EN158" s="1709">
        <v>0</v>
      </c>
      <c r="EO158" s="3016">
        <f t="shared" si="640"/>
        <v>7</v>
      </c>
      <c r="EP158" s="1740">
        <f t="shared" si="641"/>
        <v>1</v>
      </c>
      <c r="EQ158" s="1709">
        <f t="shared" si="509"/>
        <v>0.875</v>
      </c>
      <c r="ER158" s="6233">
        <v>8</v>
      </c>
      <c r="ES158" s="6234"/>
      <c r="ET158" s="3809">
        <v>1</v>
      </c>
      <c r="EU158" s="3810">
        <v>1</v>
      </c>
      <c r="EV158" s="1740">
        <f t="shared" si="569"/>
        <v>0</v>
      </c>
      <c r="EW158" s="1709">
        <f t="shared" si="614"/>
        <v>1</v>
      </c>
      <c r="EX158" s="3621">
        <f t="shared" si="642"/>
        <v>8</v>
      </c>
      <c r="EY158" s="1740">
        <f t="shared" si="643"/>
        <v>0</v>
      </c>
      <c r="EZ158" s="1709">
        <f t="shared" si="510"/>
        <v>1</v>
      </c>
      <c r="FA158" s="6737">
        <v>8</v>
      </c>
      <c r="FB158" s="6738"/>
      <c r="FC158" s="2498">
        <v>1</v>
      </c>
      <c r="FD158" s="2495">
        <v>1</v>
      </c>
      <c r="FE158" s="1739">
        <f t="shared" si="656"/>
        <v>0</v>
      </c>
      <c r="FF158" s="1748">
        <f t="shared" si="657"/>
        <v>1</v>
      </c>
      <c r="FG158" s="1749">
        <f t="shared" si="644"/>
        <v>4</v>
      </c>
      <c r="FH158" s="1739">
        <f t="shared" si="645"/>
        <v>4</v>
      </c>
      <c r="FI158" s="1748">
        <f t="shared" si="658"/>
        <v>0.5</v>
      </c>
      <c r="FJ158" s="6737">
        <v>8</v>
      </c>
      <c r="FK158" s="6738"/>
      <c r="FL158" s="2536">
        <v>0</v>
      </c>
      <c r="FM158" s="2495">
        <v>1</v>
      </c>
      <c r="FN158" s="1740">
        <f t="shared" si="646"/>
        <v>-1</v>
      </c>
      <c r="FO158" s="1709">
        <v>0</v>
      </c>
      <c r="FP158" s="1702">
        <f t="shared" si="647"/>
        <v>5</v>
      </c>
      <c r="FQ158" s="1740">
        <f t="shared" si="586"/>
        <v>3</v>
      </c>
      <c r="FR158" s="1709">
        <f t="shared" si="659"/>
        <v>0.625</v>
      </c>
      <c r="FS158" s="6737">
        <v>8</v>
      </c>
      <c r="FT158" s="6738"/>
      <c r="FU158" s="2536">
        <v>0</v>
      </c>
      <c r="FV158" s="2495">
        <v>0</v>
      </c>
      <c r="FW158" s="1740">
        <f t="shared" si="570"/>
        <v>0</v>
      </c>
      <c r="FX158" s="1709" t="e">
        <f t="shared" si="660"/>
        <v>#DIV/0!</v>
      </c>
      <c r="FY158" s="1733">
        <f t="shared" si="648"/>
        <v>5</v>
      </c>
      <c r="FZ158" s="1740">
        <f t="shared" si="649"/>
        <v>3</v>
      </c>
      <c r="GA158" s="1709">
        <f t="shared" si="661"/>
        <v>0.625</v>
      </c>
      <c r="GB158" s="3169">
        <f t="shared" si="650"/>
        <v>0.125</v>
      </c>
      <c r="GC158" s="2219">
        <v>0</v>
      </c>
      <c r="GD158" s="1895">
        <v>1</v>
      </c>
      <c r="GE158" s="2175" t="s">
        <v>56</v>
      </c>
      <c r="GF158" s="2175" t="s">
        <v>57</v>
      </c>
      <c r="GG158" s="2105" t="s">
        <v>16</v>
      </c>
      <c r="GH158" s="2105" t="s">
        <v>16</v>
      </c>
      <c r="GI158" s="2105" t="s">
        <v>16</v>
      </c>
      <c r="GJ158" s="2105" t="s">
        <v>16</v>
      </c>
      <c r="GK158" s="2105" t="s">
        <v>16</v>
      </c>
      <c r="GL158" s="2177">
        <v>19</v>
      </c>
      <c r="GM158" s="330" t="s">
        <v>848</v>
      </c>
      <c r="GN158" s="268" t="s">
        <v>855</v>
      </c>
      <c r="GO158" s="383">
        <v>8</v>
      </c>
      <c r="GP158" s="384">
        <v>3</v>
      </c>
      <c r="GQ158" s="2086">
        <v>3</v>
      </c>
      <c r="GR158" s="2086">
        <v>0</v>
      </c>
      <c r="GS158" s="1895">
        <v>1</v>
      </c>
      <c r="GT158" s="2086">
        <v>3</v>
      </c>
      <c r="GU158" s="2086">
        <v>5</v>
      </c>
      <c r="GV158" s="1895">
        <v>0.375</v>
      </c>
    </row>
    <row r="159" spans="1:204" ht="51" x14ac:dyDescent="0.25">
      <c r="B159" s="7199"/>
      <c r="C159" s="7154"/>
      <c r="D159" s="7147"/>
      <c r="E159" s="7145"/>
      <c r="F159" s="7200"/>
      <c r="G159" s="7200"/>
      <c r="H159" s="7144"/>
      <c r="I159" s="7144"/>
      <c r="J159" s="5707"/>
      <c r="K159" s="5707"/>
      <c r="L159" s="5707"/>
      <c r="M159" s="5707"/>
      <c r="N159" s="5707"/>
      <c r="O159" s="5707"/>
      <c r="P159" s="5707"/>
      <c r="Q159" s="5698"/>
      <c r="R159" s="5704"/>
      <c r="S159" s="5698"/>
      <c r="T159" s="5698"/>
      <c r="U159" s="7264"/>
      <c r="V159" s="5698"/>
      <c r="W159" s="5695"/>
      <c r="X159" s="5692"/>
      <c r="Y159" s="2177">
        <v>20</v>
      </c>
      <c r="Z159" s="764" t="s">
        <v>849</v>
      </c>
      <c r="AA159" s="5539" t="s">
        <v>856</v>
      </c>
      <c r="AB159" s="766">
        <v>12</v>
      </c>
      <c r="AC159" s="256">
        <v>3</v>
      </c>
      <c r="AD159" s="257">
        <f t="shared" ref="AD159:AD163" si="662">AC159/AB159</f>
        <v>0.25</v>
      </c>
      <c r="AE159" s="256">
        <v>3</v>
      </c>
      <c r="AF159" s="257">
        <f t="shared" ref="AF159:AF163" si="663">AE159/AB159</f>
        <v>0.25</v>
      </c>
      <c r="AG159" s="256">
        <v>3</v>
      </c>
      <c r="AH159" s="257">
        <f t="shared" ref="AH159:AH163" si="664">AG159/AB159</f>
        <v>0.25</v>
      </c>
      <c r="AI159" s="256">
        <v>3</v>
      </c>
      <c r="AJ159" s="385">
        <f t="shared" si="594"/>
        <v>0.25</v>
      </c>
      <c r="AK159" s="386">
        <f t="shared" si="607"/>
        <v>1</v>
      </c>
      <c r="AL159" s="2312">
        <v>20</v>
      </c>
      <c r="AM159" s="959" t="s">
        <v>3227</v>
      </c>
      <c r="AN159" s="959" t="s">
        <v>3229</v>
      </c>
      <c r="AO159" s="863" t="s">
        <v>3228</v>
      </c>
      <c r="AP159" s="959" t="s">
        <v>3230</v>
      </c>
      <c r="AQ159" s="959">
        <v>100</v>
      </c>
      <c r="AR159" s="1036" t="s">
        <v>2023</v>
      </c>
      <c r="AS159" s="807" t="s">
        <v>1579</v>
      </c>
      <c r="AT159" s="2275"/>
      <c r="AU159" s="1224" t="s">
        <v>1704</v>
      </c>
      <c r="AV159" s="6505">
        <v>12</v>
      </c>
      <c r="AW159" s="6506"/>
      <c r="AX159" s="4493">
        <f t="shared" si="615"/>
        <v>3</v>
      </c>
      <c r="AY159" s="4493">
        <f t="shared" si="616"/>
        <v>4</v>
      </c>
      <c r="AZ159" s="4411">
        <f t="shared" si="617"/>
        <v>-1</v>
      </c>
      <c r="BA159" s="3349">
        <f t="shared" si="618"/>
        <v>1.3333333333333333</v>
      </c>
      <c r="BB159" s="4672">
        <f t="shared" si="619"/>
        <v>12</v>
      </c>
      <c r="BC159" s="4104">
        <f t="shared" si="620"/>
        <v>0</v>
      </c>
      <c r="BD159" s="3010">
        <f t="shared" si="621"/>
        <v>1</v>
      </c>
      <c r="BE159" s="4430">
        <f t="shared" si="622"/>
        <v>0</v>
      </c>
      <c r="BF159" s="6604">
        <v>12</v>
      </c>
      <c r="BG159" s="6605"/>
      <c r="BH159" s="3715">
        <f t="shared" si="567"/>
        <v>3</v>
      </c>
      <c r="BI159" s="3715">
        <f t="shared" si="623"/>
        <v>3</v>
      </c>
      <c r="BJ159" s="4061">
        <f t="shared" si="624"/>
        <v>0</v>
      </c>
      <c r="BK159" s="4075">
        <f t="shared" si="625"/>
        <v>1</v>
      </c>
      <c r="BL159" s="3813">
        <f t="shared" si="626"/>
        <v>8</v>
      </c>
      <c r="BM159" s="3122">
        <f t="shared" si="627"/>
        <v>4</v>
      </c>
      <c r="BN159" s="3010">
        <f t="shared" si="628"/>
        <v>0.66666666666666663</v>
      </c>
      <c r="BO159" s="3708">
        <f t="shared" si="629"/>
        <v>0</v>
      </c>
      <c r="BP159" s="3494"/>
      <c r="BQ159" s="6737">
        <v>12</v>
      </c>
      <c r="BR159" s="6738"/>
      <c r="BS159" s="2749">
        <f t="shared" si="651"/>
        <v>3</v>
      </c>
      <c r="BT159" s="2749">
        <f t="shared" si="652"/>
        <v>3</v>
      </c>
      <c r="BU159" s="2987">
        <f t="shared" si="554"/>
        <v>0</v>
      </c>
      <c r="BV159" s="3010">
        <f t="shared" si="555"/>
        <v>1</v>
      </c>
      <c r="BW159" s="2766">
        <f t="shared" si="556"/>
        <v>5</v>
      </c>
      <c r="BX159" s="2991">
        <f t="shared" si="557"/>
        <v>7</v>
      </c>
      <c r="BY159" s="3010">
        <f t="shared" si="558"/>
        <v>0.41666666666666669</v>
      </c>
      <c r="BZ159" s="3151"/>
      <c r="CA159" s="6737">
        <v>12</v>
      </c>
      <c r="CB159" s="6738"/>
      <c r="CC159" s="2243">
        <v>3</v>
      </c>
      <c r="CD159" s="2243">
        <v>2</v>
      </c>
      <c r="CE159" s="2359">
        <f t="shared" si="630"/>
        <v>1</v>
      </c>
      <c r="CF159" s="2249">
        <f t="shared" si="608"/>
        <v>0.66666666666666663</v>
      </c>
      <c r="CG159" s="2263">
        <f t="shared" si="499"/>
        <v>2</v>
      </c>
      <c r="CH159" s="2387">
        <f t="shared" si="631"/>
        <v>10</v>
      </c>
      <c r="CI159" s="2249">
        <f t="shared" si="500"/>
        <v>0.16666666666666666</v>
      </c>
      <c r="CJ159" s="2510"/>
      <c r="CM159" s="2021">
        <f>+'[4]PbRM-02a'!BM162/3</f>
        <v>0</v>
      </c>
      <c r="CN159" s="1706">
        <v>1</v>
      </c>
      <c r="CO159" s="1705">
        <v>1</v>
      </c>
      <c r="CY159" s="6229">
        <v>12</v>
      </c>
      <c r="CZ159" s="6230"/>
      <c r="DA159" s="4516">
        <v>1</v>
      </c>
      <c r="DB159" s="4692">
        <v>1</v>
      </c>
      <c r="DC159" s="4513">
        <f t="shared" si="501"/>
        <v>0</v>
      </c>
      <c r="DD159" s="4514">
        <f t="shared" si="653"/>
        <v>1</v>
      </c>
      <c r="DE159" s="4679">
        <f t="shared" si="559"/>
        <v>9</v>
      </c>
      <c r="DF159" s="4106">
        <f t="shared" si="632"/>
        <v>3</v>
      </c>
      <c r="DG159" s="1682">
        <f t="shared" si="503"/>
        <v>0.75</v>
      </c>
      <c r="DH159" s="6231">
        <v>12</v>
      </c>
      <c r="DI159" s="6232"/>
      <c r="DJ159" s="4656">
        <v>1</v>
      </c>
      <c r="DK159" s="4657">
        <v>2</v>
      </c>
      <c r="DL159" s="4658">
        <f t="shared" si="633"/>
        <v>-1</v>
      </c>
      <c r="DM159" s="4659">
        <v>0</v>
      </c>
      <c r="DN159" s="4428">
        <f t="shared" si="634"/>
        <v>11</v>
      </c>
      <c r="DO159" s="2877">
        <f t="shared" si="635"/>
        <v>1</v>
      </c>
      <c r="DP159" s="3010">
        <f t="shared" si="504"/>
        <v>0.91666666666666663</v>
      </c>
      <c r="DQ159" s="6233">
        <v>12</v>
      </c>
      <c r="DR159" s="6234"/>
      <c r="DS159" s="4662">
        <v>1</v>
      </c>
      <c r="DT159" s="4666">
        <v>1</v>
      </c>
      <c r="DU159" s="4664">
        <f t="shared" si="568"/>
        <v>0</v>
      </c>
      <c r="DV159" s="4665">
        <f t="shared" si="611"/>
        <v>1</v>
      </c>
      <c r="DW159" s="2683">
        <f t="shared" si="636"/>
        <v>12</v>
      </c>
      <c r="DX159" s="2877">
        <f t="shared" si="637"/>
        <v>0</v>
      </c>
      <c r="DY159" s="3010">
        <f t="shared" si="505"/>
        <v>1</v>
      </c>
      <c r="DZ159" s="6229">
        <v>12</v>
      </c>
      <c r="EA159" s="6230"/>
      <c r="EB159" s="3852">
        <v>1</v>
      </c>
      <c r="EC159" s="3846">
        <v>1</v>
      </c>
      <c r="ED159" s="3227">
        <f t="shared" si="506"/>
        <v>0</v>
      </c>
      <c r="EE159" s="1748">
        <f t="shared" si="654"/>
        <v>1</v>
      </c>
      <c r="EF159" s="3277">
        <f t="shared" si="655"/>
        <v>6</v>
      </c>
      <c r="EG159" s="1739">
        <f t="shared" si="638"/>
        <v>6</v>
      </c>
      <c r="EH159" s="1748">
        <f t="shared" si="508"/>
        <v>0.5</v>
      </c>
      <c r="EI159" s="6231">
        <v>12</v>
      </c>
      <c r="EJ159" s="6232"/>
      <c r="EK159" s="3454">
        <v>1</v>
      </c>
      <c r="EL159" s="3358">
        <v>1</v>
      </c>
      <c r="EM159" s="3228">
        <f t="shared" si="639"/>
        <v>0</v>
      </c>
      <c r="EN159" s="1709">
        <v>0</v>
      </c>
      <c r="EO159" s="3016">
        <f t="shared" si="640"/>
        <v>7</v>
      </c>
      <c r="EP159" s="1740">
        <f t="shared" si="641"/>
        <v>5</v>
      </c>
      <c r="EQ159" s="1709">
        <f t="shared" si="509"/>
        <v>0.58333333333333337</v>
      </c>
      <c r="ER159" s="6233">
        <v>12</v>
      </c>
      <c r="ES159" s="6234"/>
      <c r="ET159" s="3809">
        <v>1</v>
      </c>
      <c r="EU159" s="3810">
        <v>1</v>
      </c>
      <c r="EV159" s="1740">
        <f t="shared" si="569"/>
        <v>0</v>
      </c>
      <c r="EW159" s="1709">
        <f t="shared" si="614"/>
        <v>1</v>
      </c>
      <c r="EX159" s="3621">
        <f t="shared" si="642"/>
        <v>8</v>
      </c>
      <c r="EY159" s="1740">
        <f t="shared" si="643"/>
        <v>4</v>
      </c>
      <c r="EZ159" s="1709">
        <f t="shared" si="510"/>
        <v>0.66666666666666663</v>
      </c>
      <c r="FA159" s="6737">
        <v>12</v>
      </c>
      <c r="FB159" s="6738"/>
      <c r="FC159" s="2498">
        <v>1</v>
      </c>
      <c r="FD159" s="2495">
        <v>1</v>
      </c>
      <c r="FE159" s="1739">
        <f t="shared" si="656"/>
        <v>0</v>
      </c>
      <c r="FF159" s="1748">
        <f t="shared" si="657"/>
        <v>1</v>
      </c>
      <c r="FG159" s="1749">
        <f t="shared" si="644"/>
        <v>3</v>
      </c>
      <c r="FH159" s="1739">
        <f t="shared" si="645"/>
        <v>9</v>
      </c>
      <c r="FI159" s="1748">
        <f t="shared" si="658"/>
        <v>0.25</v>
      </c>
      <c r="FJ159" s="6737">
        <v>12</v>
      </c>
      <c r="FK159" s="6738"/>
      <c r="FL159" s="2536">
        <v>1</v>
      </c>
      <c r="FM159" s="2495">
        <v>1</v>
      </c>
      <c r="FN159" s="1740">
        <f t="shared" si="646"/>
        <v>0</v>
      </c>
      <c r="FO159" s="1709">
        <v>0</v>
      </c>
      <c r="FP159" s="1702">
        <f t="shared" si="647"/>
        <v>4</v>
      </c>
      <c r="FQ159" s="1740">
        <f t="shared" si="586"/>
        <v>8</v>
      </c>
      <c r="FR159" s="1709">
        <f t="shared" si="659"/>
        <v>0.33333333333333331</v>
      </c>
      <c r="FS159" s="6737">
        <v>12</v>
      </c>
      <c r="FT159" s="6738"/>
      <c r="FU159" s="2536">
        <v>1</v>
      </c>
      <c r="FV159" s="2495">
        <v>1</v>
      </c>
      <c r="FW159" s="1740">
        <f t="shared" si="570"/>
        <v>0</v>
      </c>
      <c r="FX159" s="1709">
        <f t="shared" si="660"/>
        <v>1</v>
      </c>
      <c r="FY159" s="1733">
        <f t="shared" si="648"/>
        <v>5</v>
      </c>
      <c r="FZ159" s="1740">
        <f t="shared" si="649"/>
        <v>7</v>
      </c>
      <c r="GA159" s="1709">
        <f t="shared" si="661"/>
        <v>0.41666666666666669</v>
      </c>
      <c r="GB159" s="3169">
        <f t="shared" si="650"/>
        <v>8.3333333333333315E-2</v>
      </c>
      <c r="GC159" s="2219">
        <v>0</v>
      </c>
      <c r="GD159" s="1895">
        <v>1</v>
      </c>
      <c r="GE159" s="2175" t="s">
        <v>56</v>
      </c>
      <c r="GF159" s="2175" t="s">
        <v>57</v>
      </c>
      <c r="GG159" s="2105" t="s">
        <v>16</v>
      </c>
      <c r="GH159" s="2105" t="s">
        <v>16</v>
      </c>
      <c r="GI159" s="2105" t="s">
        <v>16</v>
      </c>
      <c r="GJ159" s="2105" t="s">
        <v>16</v>
      </c>
      <c r="GK159" s="2105" t="s">
        <v>16</v>
      </c>
      <c r="GL159" s="2177">
        <v>20</v>
      </c>
      <c r="GM159" s="387" t="s">
        <v>849</v>
      </c>
      <c r="GN159" s="267" t="s">
        <v>856</v>
      </c>
      <c r="GO159" s="383">
        <v>12</v>
      </c>
      <c r="GP159" s="256">
        <v>3</v>
      </c>
      <c r="GQ159" s="2086">
        <v>2</v>
      </c>
      <c r="GR159" s="2086">
        <v>1</v>
      </c>
      <c r="GS159" s="1895">
        <v>0.66666666666666663</v>
      </c>
      <c r="GT159" s="2086">
        <v>2</v>
      </c>
      <c r="GU159" s="2086">
        <v>10</v>
      </c>
      <c r="GV159" s="1895">
        <v>0.16666666666666666</v>
      </c>
    </row>
    <row r="160" spans="1:204" ht="92.25" customHeight="1" x14ac:dyDescent="0.25">
      <c r="B160" s="7199"/>
      <c r="C160" s="7154"/>
      <c r="D160" s="7147"/>
      <c r="E160" s="7145"/>
      <c r="F160" s="7200"/>
      <c r="G160" s="7200"/>
      <c r="H160" s="7144"/>
      <c r="I160" s="7144"/>
      <c r="J160" s="5707"/>
      <c r="K160" s="5707"/>
      <c r="L160" s="5707"/>
      <c r="M160" s="5707"/>
      <c r="N160" s="5707"/>
      <c r="O160" s="5707"/>
      <c r="P160" s="5707"/>
      <c r="Q160" s="5698"/>
      <c r="R160" s="5704"/>
      <c r="S160" s="5698"/>
      <c r="T160" s="5698"/>
      <c r="U160" s="7264"/>
      <c r="V160" s="5698"/>
      <c r="W160" s="5695"/>
      <c r="X160" s="5692"/>
      <c r="Y160" s="2177">
        <v>21</v>
      </c>
      <c r="Z160" s="764" t="s">
        <v>850</v>
      </c>
      <c r="AA160" s="765" t="s">
        <v>856</v>
      </c>
      <c r="AB160" s="766">
        <v>12</v>
      </c>
      <c r="AC160" s="256">
        <v>3</v>
      </c>
      <c r="AD160" s="388">
        <f t="shared" si="662"/>
        <v>0.25</v>
      </c>
      <c r="AE160" s="256">
        <v>3</v>
      </c>
      <c r="AF160" s="388">
        <f t="shared" si="663"/>
        <v>0.25</v>
      </c>
      <c r="AG160" s="256">
        <v>3</v>
      </c>
      <c r="AH160" s="388">
        <f t="shared" si="664"/>
        <v>0.25</v>
      </c>
      <c r="AI160" s="256">
        <v>3</v>
      </c>
      <c r="AJ160" s="385">
        <f t="shared" si="594"/>
        <v>0.25</v>
      </c>
      <c r="AK160" s="386">
        <f t="shared" si="607"/>
        <v>1</v>
      </c>
      <c r="AL160" s="2312">
        <v>21</v>
      </c>
      <c r="AM160" s="959" t="s">
        <v>850</v>
      </c>
      <c r="AN160" s="959" t="s">
        <v>3232</v>
      </c>
      <c r="AO160" s="863" t="s">
        <v>3231</v>
      </c>
      <c r="AP160" s="863" t="s">
        <v>3233</v>
      </c>
      <c r="AQ160" s="959">
        <v>100</v>
      </c>
      <c r="AR160" s="1036" t="s">
        <v>856</v>
      </c>
      <c r="AS160" s="807" t="s">
        <v>1579</v>
      </c>
      <c r="AT160" s="2275"/>
      <c r="AU160" s="1224" t="s">
        <v>1704</v>
      </c>
      <c r="AV160" s="6505">
        <v>12</v>
      </c>
      <c r="AW160" s="6506"/>
      <c r="AX160" s="4493">
        <f t="shared" si="615"/>
        <v>3</v>
      </c>
      <c r="AY160" s="4493">
        <f t="shared" si="616"/>
        <v>3</v>
      </c>
      <c r="AZ160" s="4411">
        <f t="shared" si="617"/>
        <v>0</v>
      </c>
      <c r="BA160" s="3349">
        <f t="shared" si="618"/>
        <v>1</v>
      </c>
      <c r="BB160" s="4672">
        <f t="shared" si="619"/>
        <v>12</v>
      </c>
      <c r="BC160" s="4104">
        <f t="shared" si="620"/>
        <v>0</v>
      </c>
      <c r="BD160" s="3010">
        <f t="shared" si="621"/>
        <v>1</v>
      </c>
      <c r="BE160" s="4430">
        <f t="shared" si="622"/>
        <v>0</v>
      </c>
      <c r="BF160" s="6604">
        <v>12</v>
      </c>
      <c r="BG160" s="6605"/>
      <c r="BH160" s="3715">
        <f t="shared" si="567"/>
        <v>3</v>
      </c>
      <c r="BI160" s="3715">
        <f t="shared" si="623"/>
        <v>3</v>
      </c>
      <c r="BJ160" s="4061">
        <f t="shared" si="624"/>
        <v>0</v>
      </c>
      <c r="BK160" s="4075">
        <f t="shared" si="625"/>
        <v>1</v>
      </c>
      <c r="BL160" s="3813">
        <f t="shared" si="626"/>
        <v>9</v>
      </c>
      <c r="BM160" s="3122">
        <f t="shared" si="627"/>
        <v>3</v>
      </c>
      <c r="BN160" s="3010">
        <f t="shared" si="628"/>
        <v>0.75</v>
      </c>
      <c r="BO160" s="3708">
        <f t="shared" si="629"/>
        <v>0</v>
      </c>
      <c r="BP160" s="3494"/>
      <c r="BQ160" s="6737">
        <v>12</v>
      </c>
      <c r="BR160" s="6738"/>
      <c r="BS160" s="2749">
        <f t="shared" si="651"/>
        <v>3</v>
      </c>
      <c r="BT160" s="2749">
        <f t="shared" si="652"/>
        <v>3</v>
      </c>
      <c r="BU160" s="2987">
        <f t="shared" si="554"/>
        <v>0</v>
      </c>
      <c r="BV160" s="3010">
        <f t="shared" si="555"/>
        <v>1</v>
      </c>
      <c r="BW160" s="2766">
        <f t="shared" ref="BW160" si="665">SUM(CG160+BT160)</f>
        <v>6</v>
      </c>
      <c r="BX160" s="2991">
        <f t="shared" ref="BX160" si="666">BQ160-BW160</f>
        <v>6</v>
      </c>
      <c r="BY160" s="3010">
        <f t="shared" ref="BY160" si="667">BW160/BQ160</f>
        <v>0.5</v>
      </c>
      <c r="BZ160" s="3151"/>
      <c r="CA160" s="6737">
        <v>12</v>
      </c>
      <c r="CB160" s="6738"/>
      <c r="CC160" s="2243">
        <v>3</v>
      </c>
      <c r="CD160" s="2243">
        <v>3</v>
      </c>
      <c r="CE160" s="2359">
        <f t="shared" si="630"/>
        <v>0</v>
      </c>
      <c r="CF160" s="2249">
        <f t="shared" si="608"/>
        <v>1</v>
      </c>
      <c r="CG160" s="2263">
        <f t="shared" si="499"/>
        <v>3</v>
      </c>
      <c r="CH160" s="2387">
        <f t="shared" si="631"/>
        <v>9</v>
      </c>
      <c r="CI160" s="2249">
        <f t="shared" si="500"/>
        <v>0.25</v>
      </c>
      <c r="CJ160" s="2510"/>
      <c r="CM160" s="2021">
        <f>+'[4]PbRM-02a'!BM163/3</f>
        <v>0</v>
      </c>
      <c r="CN160" s="1706">
        <v>1</v>
      </c>
      <c r="CO160" s="1705">
        <v>1</v>
      </c>
      <c r="CY160" s="6229">
        <v>12</v>
      </c>
      <c r="CZ160" s="6230"/>
      <c r="DA160" s="4516">
        <v>1</v>
      </c>
      <c r="DB160" s="4692">
        <v>1</v>
      </c>
      <c r="DC160" s="4513">
        <f t="shared" si="501"/>
        <v>0</v>
      </c>
      <c r="DD160" s="4514">
        <f t="shared" si="653"/>
        <v>1</v>
      </c>
      <c r="DE160" s="4679">
        <f t="shared" si="559"/>
        <v>10</v>
      </c>
      <c r="DF160" s="4106">
        <f t="shared" si="632"/>
        <v>2</v>
      </c>
      <c r="DG160" s="1682">
        <f t="shared" si="503"/>
        <v>0.83333333333333337</v>
      </c>
      <c r="DH160" s="6231">
        <v>12</v>
      </c>
      <c r="DI160" s="6232"/>
      <c r="DJ160" s="4656">
        <v>1</v>
      </c>
      <c r="DK160" s="4657">
        <v>1</v>
      </c>
      <c r="DL160" s="4658">
        <f t="shared" si="633"/>
        <v>0</v>
      </c>
      <c r="DM160" s="4659">
        <v>0</v>
      </c>
      <c r="DN160" s="4428">
        <f t="shared" si="634"/>
        <v>11</v>
      </c>
      <c r="DO160" s="2877">
        <f t="shared" si="635"/>
        <v>1</v>
      </c>
      <c r="DP160" s="3010">
        <f t="shared" si="504"/>
        <v>0.91666666666666663</v>
      </c>
      <c r="DQ160" s="6233">
        <v>12</v>
      </c>
      <c r="DR160" s="6234"/>
      <c r="DS160" s="4662">
        <v>1</v>
      </c>
      <c r="DT160" s="4666">
        <v>1</v>
      </c>
      <c r="DU160" s="4664">
        <f t="shared" si="568"/>
        <v>0</v>
      </c>
      <c r="DV160" s="4665">
        <f t="shared" si="611"/>
        <v>1</v>
      </c>
      <c r="DW160" s="2683">
        <f t="shared" si="636"/>
        <v>12</v>
      </c>
      <c r="DX160" s="2877">
        <f t="shared" si="637"/>
        <v>0</v>
      </c>
      <c r="DY160" s="3010">
        <f t="shared" si="505"/>
        <v>1</v>
      </c>
      <c r="DZ160" s="6229">
        <v>12</v>
      </c>
      <c r="EA160" s="6230"/>
      <c r="EB160" s="3852">
        <v>1</v>
      </c>
      <c r="EC160" s="3846">
        <v>1</v>
      </c>
      <c r="ED160" s="3227">
        <f t="shared" si="506"/>
        <v>0</v>
      </c>
      <c r="EE160" s="1748">
        <f t="shared" si="654"/>
        <v>1</v>
      </c>
      <c r="EF160" s="3277">
        <f t="shared" si="655"/>
        <v>7</v>
      </c>
      <c r="EG160" s="1739">
        <f t="shared" si="638"/>
        <v>5</v>
      </c>
      <c r="EH160" s="1748">
        <f t="shared" si="508"/>
        <v>0.58333333333333337</v>
      </c>
      <c r="EI160" s="6231">
        <v>12</v>
      </c>
      <c r="EJ160" s="6232"/>
      <c r="EK160" s="3454">
        <v>1</v>
      </c>
      <c r="EL160" s="3358">
        <v>1</v>
      </c>
      <c r="EM160" s="3228">
        <f t="shared" si="639"/>
        <v>0</v>
      </c>
      <c r="EN160" s="1709">
        <v>0</v>
      </c>
      <c r="EO160" s="3016">
        <f t="shared" si="640"/>
        <v>8</v>
      </c>
      <c r="EP160" s="1740">
        <f t="shared" si="641"/>
        <v>4</v>
      </c>
      <c r="EQ160" s="1709">
        <f t="shared" si="509"/>
        <v>0.66666666666666663</v>
      </c>
      <c r="ER160" s="6233">
        <v>12</v>
      </c>
      <c r="ES160" s="6234"/>
      <c r="ET160" s="3809">
        <v>1</v>
      </c>
      <c r="EU160" s="3810">
        <v>1</v>
      </c>
      <c r="EV160" s="1740">
        <f t="shared" si="569"/>
        <v>0</v>
      </c>
      <c r="EW160" s="1709">
        <f t="shared" si="614"/>
        <v>1</v>
      </c>
      <c r="EX160" s="3621">
        <f t="shared" si="642"/>
        <v>9</v>
      </c>
      <c r="EY160" s="1740">
        <f t="shared" si="643"/>
        <v>3</v>
      </c>
      <c r="EZ160" s="1709">
        <f t="shared" si="510"/>
        <v>0.75</v>
      </c>
      <c r="FA160" s="6737">
        <v>12</v>
      </c>
      <c r="FB160" s="6738"/>
      <c r="FC160" s="2498">
        <v>1</v>
      </c>
      <c r="FD160" s="2495">
        <v>1</v>
      </c>
      <c r="FE160" s="1739">
        <f t="shared" si="656"/>
        <v>0</v>
      </c>
      <c r="FF160" s="1748">
        <f t="shared" si="657"/>
        <v>1</v>
      </c>
      <c r="FG160" s="1749">
        <f t="shared" si="644"/>
        <v>4</v>
      </c>
      <c r="FH160" s="1739">
        <f t="shared" si="645"/>
        <v>8</v>
      </c>
      <c r="FI160" s="1748">
        <f t="shared" si="658"/>
        <v>0.33333333333333331</v>
      </c>
      <c r="FJ160" s="6737">
        <v>12</v>
      </c>
      <c r="FK160" s="6738"/>
      <c r="FL160" s="2536">
        <v>1</v>
      </c>
      <c r="FM160" s="2495">
        <v>1</v>
      </c>
      <c r="FN160" s="1740">
        <f t="shared" si="646"/>
        <v>0</v>
      </c>
      <c r="FO160" s="1709">
        <v>0</v>
      </c>
      <c r="FP160" s="1702">
        <f t="shared" si="647"/>
        <v>5</v>
      </c>
      <c r="FQ160" s="1740">
        <f t="shared" si="586"/>
        <v>7</v>
      </c>
      <c r="FR160" s="1709">
        <f t="shared" si="659"/>
        <v>0.41666666666666669</v>
      </c>
      <c r="FS160" s="6737">
        <v>12</v>
      </c>
      <c r="FT160" s="6738"/>
      <c r="FU160" s="2536">
        <v>1</v>
      </c>
      <c r="FV160" s="2495">
        <v>1</v>
      </c>
      <c r="FW160" s="1740">
        <f t="shared" si="570"/>
        <v>0</v>
      </c>
      <c r="FX160" s="1709">
        <f t="shared" si="660"/>
        <v>1</v>
      </c>
      <c r="FY160" s="1733">
        <f t="shared" si="648"/>
        <v>6</v>
      </c>
      <c r="FZ160" s="1740">
        <f t="shared" si="649"/>
        <v>6</v>
      </c>
      <c r="GA160" s="1709">
        <f t="shared" si="661"/>
        <v>0.5</v>
      </c>
      <c r="GB160" s="3169">
        <f t="shared" si="650"/>
        <v>8.333333333333337E-2</v>
      </c>
      <c r="GC160" s="2219">
        <v>0</v>
      </c>
      <c r="GD160" s="1895">
        <v>1</v>
      </c>
      <c r="GE160" s="2175" t="s">
        <v>56</v>
      </c>
      <c r="GF160" s="2175" t="s">
        <v>57</v>
      </c>
      <c r="GG160" s="2105" t="s">
        <v>16</v>
      </c>
      <c r="GH160" s="2105" t="s">
        <v>16</v>
      </c>
      <c r="GI160" s="2105" t="s">
        <v>16</v>
      </c>
      <c r="GJ160" s="2105" t="s">
        <v>16</v>
      </c>
      <c r="GK160" s="2105" t="s">
        <v>16</v>
      </c>
      <c r="GL160" s="2177">
        <v>21</v>
      </c>
      <c r="GM160" s="387" t="s">
        <v>850</v>
      </c>
      <c r="GN160" s="268" t="s">
        <v>856</v>
      </c>
      <c r="GO160" s="383">
        <v>12</v>
      </c>
      <c r="GP160" s="256">
        <v>3</v>
      </c>
      <c r="GQ160" s="2086">
        <v>3</v>
      </c>
      <c r="GR160" s="2086">
        <v>0</v>
      </c>
      <c r="GS160" s="1895">
        <v>1</v>
      </c>
      <c r="GT160" s="2086">
        <v>3</v>
      </c>
      <c r="GU160" s="2086">
        <v>9</v>
      </c>
      <c r="GV160" s="1895">
        <v>0.25</v>
      </c>
    </row>
    <row r="161" spans="1:204" ht="51" x14ac:dyDescent="0.25">
      <c r="B161" s="7199"/>
      <c r="C161" s="7154"/>
      <c r="D161" s="7147"/>
      <c r="E161" s="7145"/>
      <c r="F161" s="7200"/>
      <c r="G161" s="7200"/>
      <c r="H161" s="7144"/>
      <c r="I161" s="7144"/>
      <c r="J161" s="5707"/>
      <c r="K161" s="5707"/>
      <c r="L161" s="5707"/>
      <c r="M161" s="5707"/>
      <c r="N161" s="5707"/>
      <c r="O161" s="5707"/>
      <c r="P161" s="5707"/>
      <c r="Q161" s="5698"/>
      <c r="R161" s="5704"/>
      <c r="S161" s="5698"/>
      <c r="T161" s="5698"/>
      <c r="U161" s="7264"/>
      <c r="V161" s="5698"/>
      <c r="W161" s="5695"/>
      <c r="X161" s="5692"/>
      <c r="Y161" s="2177">
        <v>22</v>
      </c>
      <c r="Z161" s="764" t="s">
        <v>851</v>
      </c>
      <c r="AA161" s="765" t="s">
        <v>857</v>
      </c>
      <c r="AB161" s="766">
        <v>52</v>
      </c>
      <c r="AC161" s="256">
        <v>13</v>
      </c>
      <c r="AD161" s="388">
        <f t="shared" si="662"/>
        <v>0.25</v>
      </c>
      <c r="AE161" s="256">
        <v>13</v>
      </c>
      <c r="AF161" s="388">
        <f t="shared" si="663"/>
        <v>0.25</v>
      </c>
      <c r="AG161" s="256">
        <v>13</v>
      </c>
      <c r="AH161" s="388">
        <f t="shared" si="664"/>
        <v>0.25</v>
      </c>
      <c r="AI161" s="256">
        <v>13</v>
      </c>
      <c r="AJ161" s="385">
        <f t="shared" si="594"/>
        <v>0.25</v>
      </c>
      <c r="AK161" s="386">
        <f t="shared" si="607"/>
        <v>1</v>
      </c>
      <c r="AL161" s="2312">
        <v>22</v>
      </c>
      <c r="AM161" s="959" t="s">
        <v>851</v>
      </c>
      <c r="AN161" s="959" t="s">
        <v>3235</v>
      </c>
      <c r="AO161" s="863" t="s">
        <v>3231</v>
      </c>
      <c r="AP161" s="863" t="s">
        <v>3233</v>
      </c>
      <c r="AQ161" s="959">
        <v>100</v>
      </c>
      <c r="AR161" s="1036" t="s">
        <v>3234</v>
      </c>
      <c r="AS161" s="807" t="s">
        <v>1579</v>
      </c>
      <c r="AT161" s="2275"/>
      <c r="AU161" s="1224" t="s">
        <v>1704</v>
      </c>
      <c r="AV161" s="6505">
        <v>52</v>
      </c>
      <c r="AW161" s="6506"/>
      <c r="AX161" s="4493">
        <f t="shared" si="615"/>
        <v>13</v>
      </c>
      <c r="AY161" s="4493">
        <f t="shared" si="616"/>
        <v>13</v>
      </c>
      <c r="AZ161" s="4411">
        <f t="shared" si="617"/>
        <v>0</v>
      </c>
      <c r="BA161" s="3349">
        <f t="shared" si="618"/>
        <v>1</v>
      </c>
      <c r="BB161" s="4672">
        <f t="shared" si="619"/>
        <v>52</v>
      </c>
      <c r="BC161" s="4104">
        <f t="shared" si="620"/>
        <v>0</v>
      </c>
      <c r="BD161" s="3010">
        <f t="shared" si="621"/>
        <v>1</v>
      </c>
      <c r="BE161" s="4430">
        <f t="shared" si="622"/>
        <v>0</v>
      </c>
      <c r="BF161" s="6604">
        <v>52</v>
      </c>
      <c r="BG161" s="6605"/>
      <c r="BH161" s="3715">
        <f t="shared" si="567"/>
        <v>13</v>
      </c>
      <c r="BI161" s="3715">
        <f t="shared" si="623"/>
        <v>13</v>
      </c>
      <c r="BJ161" s="4061">
        <f t="shared" si="624"/>
        <v>0</v>
      </c>
      <c r="BK161" s="4075">
        <f t="shared" si="625"/>
        <v>1</v>
      </c>
      <c r="BL161" s="3813">
        <f t="shared" si="626"/>
        <v>39</v>
      </c>
      <c r="BM161" s="3122">
        <f t="shared" si="627"/>
        <v>13</v>
      </c>
      <c r="BN161" s="3010">
        <f t="shared" si="628"/>
        <v>0.75</v>
      </c>
      <c r="BO161" s="3708">
        <f t="shared" si="629"/>
        <v>0</v>
      </c>
      <c r="BP161" s="3494"/>
      <c r="BQ161" s="6737">
        <v>52</v>
      </c>
      <c r="BR161" s="6738"/>
      <c r="BS161" s="2749">
        <f t="shared" si="651"/>
        <v>13</v>
      </c>
      <c r="BT161" s="2749">
        <f t="shared" si="652"/>
        <v>13</v>
      </c>
      <c r="BU161" s="2987">
        <f t="shared" si="554"/>
        <v>0</v>
      </c>
      <c r="BV161" s="3010">
        <f t="shared" si="555"/>
        <v>1</v>
      </c>
      <c r="BW161" s="2766">
        <f t="shared" si="556"/>
        <v>26</v>
      </c>
      <c r="BX161" s="2991">
        <f t="shared" si="557"/>
        <v>26</v>
      </c>
      <c r="BY161" s="3010">
        <f t="shared" si="558"/>
        <v>0.5</v>
      </c>
      <c r="BZ161" s="3151"/>
      <c r="CA161" s="6737">
        <v>52</v>
      </c>
      <c r="CB161" s="6738"/>
      <c r="CC161" s="2243">
        <v>13.333333333333332</v>
      </c>
      <c r="CD161" s="2243">
        <v>13</v>
      </c>
      <c r="CE161" s="2359">
        <f t="shared" si="630"/>
        <v>0.33333333333333215</v>
      </c>
      <c r="CF161" s="2249">
        <f t="shared" si="608"/>
        <v>0.97500000000000009</v>
      </c>
      <c r="CG161" s="2263">
        <f t="shared" si="499"/>
        <v>13</v>
      </c>
      <c r="CH161" s="2387">
        <f t="shared" si="631"/>
        <v>39</v>
      </c>
      <c r="CI161" s="2249">
        <f t="shared" si="500"/>
        <v>0.25</v>
      </c>
      <c r="CJ161" s="2510"/>
      <c r="CM161" s="2021">
        <f>+'[4]PbRM-02a'!BM164/3</f>
        <v>0</v>
      </c>
      <c r="CN161" s="1706">
        <v>4</v>
      </c>
      <c r="CO161" s="1705">
        <v>5</v>
      </c>
      <c r="CY161" s="6229">
        <v>52</v>
      </c>
      <c r="CZ161" s="6230"/>
      <c r="DA161" s="4516">
        <v>4</v>
      </c>
      <c r="DB161" s="4692">
        <v>4</v>
      </c>
      <c r="DC161" s="4513">
        <f t="shared" si="501"/>
        <v>0</v>
      </c>
      <c r="DD161" s="4514">
        <f t="shared" si="653"/>
        <v>1</v>
      </c>
      <c r="DE161" s="4679">
        <f t="shared" si="559"/>
        <v>43</v>
      </c>
      <c r="DF161" s="4106">
        <f t="shared" si="632"/>
        <v>9</v>
      </c>
      <c r="DG161" s="1682">
        <f t="shared" si="503"/>
        <v>0.82692307692307687</v>
      </c>
      <c r="DH161" s="6231">
        <v>52</v>
      </c>
      <c r="DI161" s="6232"/>
      <c r="DJ161" s="4656">
        <v>4</v>
      </c>
      <c r="DK161" s="4657">
        <v>4</v>
      </c>
      <c r="DL161" s="4658">
        <f t="shared" si="633"/>
        <v>0</v>
      </c>
      <c r="DM161" s="4659">
        <v>0</v>
      </c>
      <c r="DN161" s="4428">
        <f t="shared" si="634"/>
        <v>47</v>
      </c>
      <c r="DO161" s="2877">
        <f t="shared" si="635"/>
        <v>5</v>
      </c>
      <c r="DP161" s="3010">
        <f t="shared" si="504"/>
        <v>0.90384615384615385</v>
      </c>
      <c r="DQ161" s="6233">
        <v>52</v>
      </c>
      <c r="DR161" s="6234"/>
      <c r="DS161" s="4662">
        <v>5</v>
      </c>
      <c r="DT161" s="4666">
        <v>5</v>
      </c>
      <c r="DU161" s="4664">
        <f t="shared" si="568"/>
        <v>0</v>
      </c>
      <c r="DV161" s="4665">
        <f t="shared" si="611"/>
        <v>1</v>
      </c>
      <c r="DW161" s="2683">
        <f t="shared" si="636"/>
        <v>52</v>
      </c>
      <c r="DX161" s="2877">
        <f t="shared" si="637"/>
        <v>0</v>
      </c>
      <c r="DY161" s="3010">
        <f t="shared" si="505"/>
        <v>1</v>
      </c>
      <c r="DZ161" s="6229">
        <v>52</v>
      </c>
      <c r="EA161" s="6230"/>
      <c r="EB161" s="3852">
        <v>5</v>
      </c>
      <c r="EC161" s="3846">
        <v>5</v>
      </c>
      <c r="ED161" s="3227">
        <f t="shared" si="506"/>
        <v>0</v>
      </c>
      <c r="EE161" s="1748">
        <f t="shared" si="654"/>
        <v>1</v>
      </c>
      <c r="EF161" s="3277">
        <f t="shared" si="655"/>
        <v>31</v>
      </c>
      <c r="EG161" s="1739">
        <f t="shared" si="638"/>
        <v>21</v>
      </c>
      <c r="EH161" s="1748">
        <f t="shared" si="508"/>
        <v>0.59615384615384615</v>
      </c>
      <c r="EI161" s="6231">
        <v>52</v>
      </c>
      <c r="EJ161" s="6232"/>
      <c r="EK161" s="3454">
        <v>4</v>
      </c>
      <c r="EL161" s="3358">
        <v>4</v>
      </c>
      <c r="EM161" s="3228">
        <f t="shared" si="639"/>
        <v>0</v>
      </c>
      <c r="EN161" s="1709">
        <v>0</v>
      </c>
      <c r="EO161" s="3016">
        <f t="shared" si="640"/>
        <v>35</v>
      </c>
      <c r="EP161" s="1740">
        <f t="shared" si="641"/>
        <v>17</v>
      </c>
      <c r="EQ161" s="1709">
        <f t="shared" si="509"/>
        <v>0.67307692307692313</v>
      </c>
      <c r="ER161" s="6233">
        <v>52</v>
      </c>
      <c r="ES161" s="6234"/>
      <c r="ET161" s="3809">
        <v>4</v>
      </c>
      <c r="EU161" s="3810">
        <v>4</v>
      </c>
      <c r="EV161" s="1740">
        <f t="shared" si="569"/>
        <v>0</v>
      </c>
      <c r="EW161" s="1709">
        <f t="shared" si="614"/>
        <v>1</v>
      </c>
      <c r="EX161" s="3621">
        <f t="shared" si="642"/>
        <v>39</v>
      </c>
      <c r="EY161" s="1740">
        <f t="shared" si="643"/>
        <v>13</v>
      </c>
      <c r="EZ161" s="1709">
        <f t="shared" si="510"/>
        <v>0.75</v>
      </c>
      <c r="FA161" s="6737">
        <v>52</v>
      </c>
      <c r="FB161" s="6738"/>
      <c r="FC161" s="2498">
        <v>4</v>
      </c>
      <c r="FD161" s="2495">
        <v>4</v>
      </c>
      <c r="FE161" s="1739">
        <f t="shared" si="656"/>
        <v>0</v>
      </c>
      <c r="FF161" s="1748">
        <f t="shared" si="657"/>
        <v>1</v>
      </c>
      <c r="FG161" s="1749">
        <f t="shared" si="644"/>
        <v>17</v>
      </c>
      <c r="FH161" s="1739">
        <f t="shared" si="645"/>
        <v>35</v>
      </c>
      <c r="FI161" s="1748">
        <f t="shared" si="658"/>
        <v>0.32692307692307693</v>
      </c>
      <c r="FJ161" s="6737">
        <v>52</v>
      </c>
      <c r="FK161" s="6738"/>
      <c r="FL161" s="2536">
        <v>4</v>
      </c>
      <c r="FM161" s="2495">
        <v>4</v>
      </c>
      <c r="FN161" s="1740">
        <f t="shared" si="646"/>
        <v>0</v>
      </c>
      <c r="FO161" s="1709">
        <v>0</v>
      </c>
      <c r="FP161" s="1702">
        <f t="shared" si="647"/>
        <v>21</v>
      </c>
      <c r="FQ161" s="1740">
        <f t="shared" si="586"/>
        <v>31</v>
      </c>
      <c r="FR161" s="1709">
        <f t="shared" si="659"/>
        <v>0.40384615384615385</v>
      </c>
      <c r="FS161" s="6737">
        <v>52</v>
      </c>
      <c r="FT161" s="6738"/>
      <c r="FU161" s="2536">
        <v>5</v>
      </c>
      <c r="FV161" s="2495">
        <v>5</v>
      </c>
      <c r="FW161" s="1740">
        <f t="shared" si="570"/>
        <v>0</v>
      </c>
      <c r="FX161" s="1709">
        <f t="shared" si="660"/>
        <v>1</v>
      </c>
      <c r="FY161" s="1733">
        <f t="shared" si="648"/>
        <v>26</v>
      </c>
      <c r="FZ161" s="1740">
        <f t="shared" si="649"/>
        <v>26</v>
      </c>
      <c r="GA161" s="1709">
        <f t="shared" si="661"/>
        <v>0.5</v>
      </c>
      <c r="GB161" s="3169">
        <f t="shared" si="650"/>
        <v>9.6153846153846145E-2</v>
      </c>
      <c r="GC161" s="2219">
        <v>0</v>
      </c>
      <c r="GD161" s="1895">
        <v>1</v>
      </c>
      <c r="GE161" s="2175" t="s">
        <v>56</v>
      </c>
      <c r="GF161" s="2175" t="s">
        <v>57</v>
      </c>
      <c r="GG161" s="2105" t="s">
        <v>16</v>
      </c>
      <c r="GH161" s="2105" t="s">
        <v>16</v>
      </c>
      <c r="GI161" s="2105" t="s">
        <v>16</v>
      </c>
      <c r="GJ161" s="2105" t="s">
        <v>16</v>
      </c>
      <c r="GK161" s="2105" t="s">
        <v>16</v>
      </c>
      <c r="GL161" s="2177">
        <v>22</v>
      </c>
      <c r="GM161" s="387" t="s">
        <v>851</v>
      </c>
      <c r="GN161" s="268" t="s">
        <v>857</v>
      </c>
      <c r="GO161" s="383">
        <v>52</v>
      </c>
      <c r="GP161" s="256">
        <v>13.333333333333332</v>
      </c>
      <c r="GQ161" s="2086">
        <v>13</v>
      </c>
      <c r="GR161" s="2086">
        <v>0.33333333333333215</v>
      </c>
      <c r="GS161" s="1895">
        <v>0.97500000000000009</v>
      </c>
      <c r="GT161" s="2086">
        <v>13</v>
      </c>
      <c r="GU161" s="2086">
        <v>39</v>
      </c>
      <c r="GV161" s="1895">
        <v>0.25</v>
      </c>
    </row>
    <row r="162" spans="1:204" ht="51" x14ac:dyDescent="0.25">
      <c r="B162" s="7199"/>
      <c r="C162" s="7154"/>
      <c r="D162" s="7147"/>
      <c r="E162" s="7145"/>
      <c r="F162" s="7200"/>
      <c r="G162" s="7200"/>
      <c r="H162" s="7144"/>
      <c r="I162" s="7144"/>
      <c r="J162" s="5707"/>
      <c r="K162" s="5707"/>
      <c r="L162" s="5707"/>
      <c r="M162" s="5707"/>
      <c r="N162" s="5707"/>
      <c r="O162" s="5707"/>
      <c r="P162" s="5707"/>
      <c r="Q162" s="5698"/>
      <c r="R162" s="5704"/>
      <c r="S162" s="5698"/>
      <c r="T162" s="5698"/>
      <c r="U162" s="7264"/>
      <c r="V162" s="5698"/>
      <c r="W162" s="5695"/>
      <c r="X162" s="5692"/>
      <c r="Y162" s="2177">
        <v>23</v>
      </c>
      <c r="Z162" s="764" t="s">
        <v>3742</v>
      </c>
      <c r="AA162" s="765" t="s">
        <v>773</v>
      </c>
      <c r="AB162" s="766">
        <v>1</v>
      </c>
      <c r="AC162" s="767">
        <v>0</v>
      </c>
      <c r="AD162" s="768">
        <f t="shared" si="662"/>
        <v>0</v>
      </c>
      <c r="AE162" s="767">
        <v>1</v>
      </c>
      <c r="AF162" s="768">
        <f t="shared" si="663"/>
        <v>1</v>
      </c>
      <c r="AG162" s="767">
        <v>0</v>
      </c>
      <c r="AH162" s="768">
        <f t="shared" si="664"/>
        <v>0</v>
      </c>
      <c r="AI162" s="767">
        <v>0</v>
      </c>
      <c r="AJ162" s="402">
        <f t="shared" si="594"/>
        <v>0</v>
      </c>
      <c r="AK162" s="389">
        <f t="shared" si="607"/>
        <v>1</v>
      </c>
      <c r="AL162" s="763">
        <v>23</v>
      </c>
      <c r="AM162" s="959" t="s">
        <v>852</v>
      </c>
      <c r="AN162" s="959" t="s">
        <v>3236</v>
      </c>
      <c r="AO162" s="863" t="s">
        <v>3231</v>
      </c>
      <c r="AP162" s="863" t="s">
        <v>3233</v>
      </c>
      <c r="AQ162" s="959">
        <v>100</v>
      </c>
      <c r="AR162" s="959" t="s">
        <v>773</v>
      </c>
      <c r="AS162" s="807" t="s">
        <v>1579</v>
      </c>
      <c r="AT162" s="2275"/>
      <c r="AU162" s="1224" t="s">
        <v>1704</v>
      </c>
      <c r="AV162" s="6505">
        <v>1</v>
      </c>
      <c r="AW162" s="6506"/>
      <c r="AX162" s="4493">
        <f t="shared" si="615"/>
        <v>0</v>
      </c>
      <c r="AY162" s="4493">
        <f t="shared" si="616"/>
        <v>0</v>
      </c>
      <c r="AZ162" s="4411">
        <f t="shared" si="617"/>
        <v>0</v>
      </c>
      <c r="BA162" s="3349" t="e">
        <f t="shared" si="618"/>
        <v>#DIV/0!</v>
      </c>
      <c r="BB162" s="4672">
        <f t="shared" si="619"/>
        <v>1</v>
      </c>
      <c r="BC162" s="4104">
        <f t="shared" si="620"/>
        <v>0</v>
      </c>
      <c r="BD162" s="3010">
        <f t="shared" si="621"/>
        <v>1</v>
      </c>
      <c r="BE162" s="4430">
        <f t="shared" si="622"/>
        <v>0</v>
      </c>
      <c r="BF162" s="6604">
        <v>1</v>
      </c>
      <c r="BG162" s="6605"/>
      <c r="BH162" s="3715">
        <f t="shared" si="567"/>
        <v>0</v>
      </c>
      <c r="BI162" s="3715">
        <f t="shared" si="623"/>
        <v>0</v>
      </c>
      <c r="BJ162" s="4061">
        <f t="shared" si="624"/>
        <v>0</v>
      </c>
      <c r="BK162" s="4075" t="e">
        <f t="shared" si="625"/>
        <v>#DIV/0!</v>
      </c>
      <c r="BL162" s="3813">
        <f t="shared" si="626"/>
        <v>1</v>
      </c>
      <c r="BM162" s="3122">
        <f t="shared" si="627"/>
        <v>0</v>
      </c>
      <c r="BN162" s="3010">
        <f t="shared" si="628"/>
        <v>1</v>
      </c>
      <c r="BO162" s="3708">
        <f t="shared" si="629"/>
        <v>0</v>
      </c>
      <c r="BP162" s="3494"/>
      <c r="BQ162" s="6737">
        <v>1</v>
      </c>
      <c r="BR162" s="6738"/>
      <c r="BS162" s="2749">
        <f t="shared" si="651"/>
        <v>1</v>
      </c>
      <c r="BT162" s="2749">
        <f t="shared" si="652"/>
        <v>1</v>
      </c>
      <c r="BU162" s="2987">
        <f t="shared" si="554"/>
        <v>0</v>
      </c>
      <c r="BV162" s="3010">
        <f t="shared" si="555"/>
        <v>1</v>
      </c>
      <c r="BW162" s="2766">
        <f t="shared" si="556"/>
        <v>1</v>
      </c>
      <c r="BX162" s="2991">
        <f t="shared" si="557"/>
        <v>0</v>
      </c>
      <c r="BY162" s="3010">
        <f t="shared" si="558"/>
        <v>1</v>
      </c>
      <c r="BZ162" s="3151"/>
      <c r="CA162" s="6737">
        <v>1</v>
      </c>
      <c r="CB162" s="6738"/>
      <c r="CC162" s="2243">
        <v>0</v>
      </c>
      <c r="CD162" s="2243">
        <v>0</v>
      </c>
      <c r="CE162" s="2359">
        <f t="shared" si="630"/>
        <v>0</v>
      </c>
      <c r="CF162" s="2249">
        <v>0</v>
      </c>
      <c r="CG162" s="2263">
        <f t="shared" si="499"/>
        <v>0</v>
      </c>
      <c r="CH162" s="2387">
        <f t="shared" si="631"/>
        <v>1</v>
      </c>
      <c r="CI162" s="2249">
        <f t="shared" si="500"/>
        <v>0</v>
      </c>
      <c r="CJ162" s="2510"/>
      <c r="CM162" s="2021">
        <f>+'[4]PbRM-02a'!BM165/3</f>
        <v>0</v>
      </c>
      <c r="CN162" s="1706">
        <v>0</v>
      </c>
      <c r="CO162" s="1705">
        <v>0</v>
      </c>
      <c r="CY162" s="6229">
        <v>1</v>
      </c>
      <c r="CZ162" s="6230"/>
      <c r="DA162" s="4516">
        <v>0</v>
      </c>
      <c r="DB162" s="4692">
        <v>0</v>
      </c>
      <c r="DC162" s="4513">
        <f t="shared" si="501"/>
        <v>0</v>
      </c>
      <c r="DD162" s="4514">
        <v>0</v>
      </c>
      <c r="DE162" s="4679">
        <f t="shared" si="559"/>
        <v>1</v>
      </c>
      <c r="DF162" s="4106">
        <f t="shared" si="632"/>
        <v>0</v>
      </c>
      <c r="DG162" s="1682">
        <f t="shared" si="503"/>
        <v>1</v>
      </c>
      <c r="DH162" s="6231">
        <v>1</v>
      </c>
      <c r="DI162" s="6232"/>
      <c r="DJ162" s="4656">
        <v>0</v>
      </c>
      <c r="DK162" s="4657">
        <v>0</v>
      </c>
      <c r="DL162" s="4658">
        <f t="shared" si="633"/>
        <v>0</v>
      </c>
      <c r="DM162" s="4659">
        <v>0</v>
      </c>
      <c r="DN162" s="4428">
        <f t="shared" si="634"/>
        <v>1</v>
      </c>
      <c r="DO162" s="2877">
        <f t="shared" si="635"/>
        <v>0</v>
      </c>
      <c r="DP162" s="3010">
        <f t="shared" si="504"/>
        <v>1</v>
      </c>
      <c r="DQ162" s="6233">
        <v>1</v>
      </c>
      <c r="DR162" s="6234"/>
      <c r="DS162" s="4662">
        <v>0</v>
      </c>
      <c r="DT162" s="4666">
        <v>0</v>
      </c>
      <c r="DU162" s="4664">
        <f t="shared" si="568"/>
        <v>0</v>
      </c>
      <c r="DV162" s="4665">
        <v>0</v>
      </c>
      <c r="DW162" s="2683">
        <f t="shared" si="636"/>
        <v>1</v>
      </c>
      <c r="DX162" s="2877">
        <f t="shared" si="637"/>
        <v>0</v>
      </c>
      <c r="DY162" s="3010">
        <f t="shared" si="505"/>
        <v>1</v>
      </c>
      <c r="DZ162" s="6229">
        <v>1</v>
      </c>
      <c r="EA162" s="6230"/>
      <c r="EB162" s="3852">
        <v>0</v>
      </c>
      <c r="EC162" s="3846">
        <v>0</v>
      </c>
      <c r="ED162" s="3227">
        <f t="shared" si="506"/>
        <v>0</v>
      </c>
      <c r="EE162" s="1748">
        <v>0</v>
      </c>
      <c r="EF162" s="3277">
        <f t="shared" si="655"/>
        <v>1</v>
      </c>
      <c r="EG162" s="1739">
        <f t="shared" si="638"/>
        <v>0</v>
      </c>
      <c r="EH162" s="1748">
        <f t="shared" si="508"/>
        <v>1</v>
      </c>
      <c r="EI162" s="6231">
        <v>1</v>
      </c>
      <c r="EJ162" s="6232"/>
      <c r="EK162" s="3454">
        <v>0</v>
      </c>
      <c r="EL162" s="3358">
        <v>0</v>
      </c>
      <c r="EM162" s="3228">
        <f t="shared" si="639"/>
        <v>0</v>
      </c>
      <c r="EN162" s="1709">
        <v>0</v>
      </c>
      <c r="EO162" s="3016">
        <f t="shared" si="640"/>
        <v>1</v>
      </c>
      <c r="EP162" s="1740">
        <f t="shared" si="641"/>
        <v>0</v>
      </c>
      <c r="EQ162" s="1709">
        <f t="shared" si="509"/>
        <v>1</v>
      </c>
      <c r="ER162" s="6233">
        <v>1</v>
      </c>
      <c r="ES162" s="6234"/>
      <c r="ET162" s="3809">
        <v>0</v>
      </c>
      <c r="EU162" s="3810">
        <v>0</v>
      </c>
      <c r="EV162" s="1740">
        <f t="shared" si="569"/>
        <v>0</v>
      </c>
      <c r="EW162" s="1709">
        <v>0</v>
      </c>
      <c r="EX162" s="3621">
        <f t="shared" si="642"/>
        <v>1</v>
      </c>
      <c r="EY162" s="1740">
        <f t="shared" si="643"/>
        <v>0</v>
      </c>
      <c r="EZ162" s="1709">
        <f t="shared" si="510"/>
        <v>1</v>
      </c>
      <c r="FA162" s="6737">
        <v>1</v>
      </c>
      <c r="FB162" s="6738"/>
      <c r="FC162" s="2498">
        <v>0</v>
      </c>
      <c r="FD162" s="2495">
        <v>0</v>
      </c>
      <c r="FE162" s="1739">
        <f t="shared" si="656"/>
        <v>0</v>
      </c>
      <c r="FF162" s="1748">
        <v>0</v>
      </c>
      <c r="FG162" s="1749">
        <f t="shared" si="644"/>
        <v>0</v>
      </c>
      <c r="FH162" s="1739">
        <f t="shared" si="645"/>
        <v>1</v>
      </c>
      <c r="FI162" s="1748">
        <f t="shared" si="658"/>
        <v>0</v>
      </c>
      <c r="FJ162" s="6737">
        <v>1</v>
      </c>
      <c r="FK162" s="6738"/>
      <c r="FL162" s="2536">
        <v>0</v>
      </c>
      <c r="FM162" s="2495">
        <v>0</v>
      </c>
      <c r="FN162" s="1740">
        <f t="shared" si="646"/>
        <v>0</v>
      </c>
      <c r="FO162" s="1709">
        <v>0</v>
      </c>
      <c r="FP162" s="1702">
        <f t="shared" si="647"/>
        <v>0</v>
      </c>
      <c r="FQ162" s="1740">
        <f t="shared" si="586"/>
        <v>1</v>
      </c>
      <c r="FR162" s="1709">
        <f t="shared" si="659"/>
        <v>0</v>
      </c>
      <c r="FS162" s="6737">
        <v>1</v>
      </c>
      <c r="FT162" s="6738"/>
      <c r="FU162" s="2536">
        <v>1</v>
      </c>
      <c r="FV162" s="2495">
        <v>1</v>
      </c>
      <c r="FW162" s="1740">
        <f t="shared" si="570"/>
        <v>0</v>
      </c>
      <c r="FX162" s="1709">
        <v>0</v>
      </c>
      <c r="FY162" s="1733">
        <f t="shared" si="648"/>
        <v>1</v>
      </c>
      <c r="FZ162" s="1740">
        <f t="shared" si="649"/>
        <v>0</v>
      </c>
      <c r="GA162" s="1709">
        <f t="shared" si="661"/>
        <v>1</v>
      </c>
      <c r="GB162" s="3169">
        <f t="shared" si="650"/>
        <v>0</v>
      </c>
      <c r="GC162" s="2219">
        <v>0</v>
      </c>
      <c r="GD162" s="1895">
        <v>1</v>
      </c>
      <c r="GE162" s="2175" t="s">
        <v>56</v>
      </c>
      <c r="GF162" s="2175" t="s">
        <v>57</v>
      </c>
      <c r="GG162" s="2105" t="s">
        <v>16</v>
      </c>
      <c r="GH162" s="2105" t="s">
        <v>16</v>
      </c>
      <c r="GI162" s="2105" t="s">
        <v>16</v>
      </c>
      <c r="GJ162" s="2105" t="s">
        <v>16</v>
      </c>
      <c r="GK162" s="2105" t="s">
        <v>16</v>
      </c>
      <c r="GL162" s="2177">
        <v>23</v>
      </c>
      <c r="GM162" s="764" t="s">
        <v>852</v>
      </c>
      <c r="GN162" s="765" t="s">
        <v>773</v>
      </c>
      <c r="GO162" s="766">
        <v>1</v>
      </c>
      <c r="GP162" s="767">
        <v>0</v>
      </c>
      <c r="GQ162" s="2086">
        <v>0</v>
      </c>
      <c r="GR162" s="2086">
        <v>0</v>
      </c>
      <c r="GS162" s="1895">
        <v>0</v>
      </c>
      <c r="GT162" s="2086">
        <v>0</v>
      </c>
      <c r="GU162" s="2086">
        <v>1</v>
      </c>
      <c r="GV162" s="1895">
        <v>0</v>
      </c>
    </row>
    <row r="163" spans="1:204" ht="51" x14ac:dyDescent="0.25">
      <c r="B163" s="7199"/>
      <c r="C163" s="7154"/>
      <c r="D163" s="7147"/>
      <c r="E163" s="7145"/>
      <c r="F163" s="7200"/>
      <c r="G163" s="7200"/>
      <c r="H163" s="7144"/>
      <c r="I163" s="7144"/>
      <c r="J163" s="5707"/>
      <c r="K163" s="5707"/>
      <c r="L163" s="5707"/>
      <c r="M163" s="5707"/>
      <c r="N163" s="5707"/>
      <c r="O163" s="5707"/>
      <c r="P163" s="5707"/>
      <c r="Q163" s="5698"/>
      <c r="R163" s="5704"/>
      <c r="S163" s="5698"/>
      <c r="T163" s="5698"/>
      <c r="U163" s="7264"/>
      <c r="V163" s="5698"/>
      <c r="W163" s="5695"/>
      <c r="X163" s="5692"/>
      <c r="Y163" s="2178">
        <v>24</v>
      </c>
      <c r="Z163" s="764" t="s">
        <v>853</v>
      </c>
      <c r="AA163" s="5523" t="s">
        <v>857</v>
      </c>
      <c r="AB163" s="766">
        <v>96</v>
      </c>
      <c r="AC163" s="390">
        <v>24</v>
      </c>
      <c r="AD163" s="391">
        <f t="shared" si="662"/>
        <v>0.25</v>
      </c>
      <c r="AE163" s="390">
        <v>24</v>
      </c>
      <c r="AF163" s="391">
        <f t="shared" si="663"/>
        <v>0.25</v>
      </c>
      <c r="AG163" s="390">
        <v>24</v>
      </c>
      <c r="AH163" s="391">
        <f t="shared" si="664"/>
        <v>0.25</v>
      </c>
      <c r="AI163" s="390">
        <v>24</v>
      </c>
      <c r="AJ163" s="392">
        <f t="shared" si="594"/>
        <v>0.25</v>
      </c>
      <c r="AK163" s="393">
        <f t="shared" si="607"/>
        <v>1</v>
      </c>
      <c r="AL163" s="2313">
        <v>24</v>
      </c>
      <c r="AM163" s="959" t="s">
        <v>3237</v>
      </c>
      <c r="AN163" s="959" t="s">
        <v>3238</v>
      </c>
      <c r="AO163" s="863" t="s">
        <v>3231</v>
      </c>
      <c r="AP163" s="863" t="s">
        <v>3233</v>
      </c>
      <c r="AQ163" s="959">
        <v>100</v>
      </c>
      <c r="AR163" s="959" t="s">
        <v>857</v>
      </c>
      <c r="AS163" s="807" t="s">
        <v>1579</v>
      </c>
      <c r="AT163" s="2275"/>
      <c r="AU163" s="1224" t="s">
        <v>1704</v>
      </c>
      <c r="AV163" s="6505">
        <v>96</v>
      </c>
      <c r="AW163" s="6506"/>
      <c r="AX163" s="4493">
        <f t="shared" si="615"/>
        <v>24</v>
      </c>
      <c r="AY163" s="4493">
        <f t="shared" si="616"/>
        <v>8</v>
      </c>
      <c r="AZ163" s="4411">
        <f t="shared" si="617"/>
        <v>16</v>
      </c>
      <c r="BA163" s="3349">
        <f t="shared" si="618"/>
        <v>0.33333333333333331</v>
      </c>
      <c r="BB163" s="4672">
        <f t="shared" si="619"/>
        <v>48</v>
      </c>
      <c r="BC163" s="4104">
        <f t="shared" si="620"/>
        <v>48</v>
      </c>
      <c r="BD163" s="3010">
        <f t="shared" si="621"/>
        <v>0.5</v>
      </c>
      <c r="BE163" s="4430">
        <f t="shared" si="622"/>
        <v>0</v>
      </c>
      <c r="BF163" s="6604">
        <v>96</v>
      </c>
      <c r="BG163" s="6605"/>
      <c r="BH163" s="3715">
        <f t="shared" si="567"/>
        <v>24</v>
      </c>
      <c r="BI163" s="3715">
        <f t="shared" si="623"/>
        <v>0</v>
      </c>
      <c r="BJ163" s="4061">
        <f t="shared" si="624"/>
        <v>24</v>
      </c>
      <c r="BK163" s="4075">
        <f t="shared" si="625"/>
        <v>0</v>
      </c>
      <c r="BL163" s="3813">
        <f t="shared" si="626"/>
        <v>40</v>
      </c>
      <c r="BM163" s="3122">
        <f t="shared" si="627"/>
        <v>56</v>
      </c>
      <c r="BN163" s="3010">
        <f t="shared" si="628"/>
        <v>0.41666666666666669</v>
      </c>
      <c r="BO163" s="3708">
        <f t="shared" si="629"/>
        <v>0</v>
      </c>
      <c r="BP163" s="3494"/>
      <c r="BQ163" s="6737">
        <v>96</v>
      </c>
      <c r="BR163" s="6738"/>
      <c r="BS163" s="2749">
        <f t="shared" si="651"/>
        <v>24</v>
      </c>
      <c r="BT163" s="2749">
        <f t="shared" si="652"/>
        <v>16</v>
      </c>
      <c r="BU163" s="2987">
        <f t="shared" si="554"/>
        <v>8</v>
      </c>
      <c r="BV163" s="3010">
        <f t="shared" si="555"/>
        <v>0.66666666666666663</v>
      </c>
      <c r="BW163" s="2766">
        <f t="shared" si="556"/>
        <v>40</v>
      </c>
      <c r="BX163" s="2991">
        <f t="shared" si="557"/>
        <v>56</v>
      </c>
      <c r="BY163" s="3010">
        <f t="shared" si="558"/>
        <v>0.41666666666666669</v>
      </c>
      <c r="BZ163" s="3151"/>
      <c r="CA163" s="6737">
        <v>96</v>
      </c>
      <c r="CB163" s="6738"/>
      <c r="CC163" s="2243">
        <v>24</v>
      </c>
      <c r="CD163" s="2243">
        <v>24</v>
      </c>
      <c r="CE163" s="2359">
        <f t="shared" si="630"/>
        <v>0</v>
      </c>
      <c r="CF163" s="2249">
        <f t="shared" ref="CF163:CF164" si="668">CD163/CC163</f>
        <v>1</v>
      </c>
      <c r="CG163" s="2263">
        <f t="shared" si="499"/>
        <v>24</v>
      </c>
      <c r="CH163" s="2387">
        <f t="shared" si="631"/>
        <v>72</v>
      </c>
      <c r="CI163" s="2249">
        <f t="shared" si="500"/>
        <v>0.25</v>
      </c>
      <c r="CJ163" s="2510"/>
      <c r="CM163" s="2021">
        <f>+'[4]PbRM-02a'!BM166/3</f>
        <v>0</v>
      </c>
      <c r="CN163" s="1706">
        <v>8</v>
      </c>
      <c r="CO163" s="1705">
        <v>8</v>
      </c>
      <c r="CY163" s="6229">
        <v>96</v>
      </c>
      <c r="CZ163" s="6230"/>
      <c r="DA163" s="4516">
        <v>8</v>
      </c>
      <c r="DB163" s="4692">
        <v>8</v>
      </c>
      <c r="DC163" s="4513">
        <f t="shared" si="501"/>
        <v>0</v>
      </c>
      <c r="DD163" s="4514">
        <f t="shared" ref="DD163:DD164" si="669">DB163/DA163</f>
        <v>1</v>
      </c>
      <c r="DE163" s="4679">
        <f t="shared" si="559"/>
        <v>48</v>
      </c>
      <c r="DF163" s="4106">
        <f t="shared" si="632"/>
        <v>48</v>
      </c>
      <c r="DG163" s="1682">
        <f t="shared" si="503"/>
        <v>0.5</v>
      </c>
      <c r="DH163" s="6231">
        <v>96</v>
      </c>
      <c r="DI163" s="6232"/>
      <c r="DJ163" s="4656">
        <v>8</v>
      </c>
      <c r="DK163" s="4657">
        <v>0</v>
      </c>
      <c r="DL163" s="4658">
        <f t="shared" si="633"/>
        <v>8</v>
      </c>
      <c r="DM163" s="4659">
        <v>0</v>
      </c>
      <c r="DN163" s="4428">
        <f t="shared" si="634"/>
        <v>48</v>
      </c>
      <c r="DO163" s="2877">
        <f t="shared" si="635"/>
        <v>48</v>
      </c>
      <c r="DP163" s="3010">
        <f t="shared" si="504"/>
        <v>0.5</v>
      </c>
      <c r="DQ163" s="6233">
        <v>96</v>
      </c>
      <c r="DR163" s="6234"/>
      <c r="DS163" s="4662">
        <v>8</v>
      </c>
      <c r="DT163" s="4666">
        <v>0</v>
      </c>
      <c r="DU163" s="4664">
        <f t="shared" si="568"/>
        <v>8</v>
      </c>
      <c r="DV163" s="4665">
        <f t="shared" ref="DV163:DV164" si="670">DT163/DS163</f>
        <v>0</v>
      </c>
      <c r="DW163" s="2683">
        <f t="shared" si="636"/>
        <v>48</v>
      </c>
      <c r="DX163" s="2877">
        <f t="shared" si="637"/>
        <v>48</v>
      </c>
      <c r="DY163" s="3010">
        <f t="shared" si="505"/>
        <v>0.5</v>
      </c>
      <c r="DZ163" s="6229">
        <v>96</v>
      </c>
      <c r="EA163" s="6230"/>
      <c r="EB163" s="3852">
        <v>8</v>
      </c>
      <c r="EC163" s="3846">
        <v>0</v>
      </c>
      <c r="ED163" s="3227">
        <f t="shared" si="506"/>
        <v>-8</v>
      </c>
      <c r="EE163" s="1748">
        <f t="shared" ref="EE163:EE164" si="671">EC163/EB163</f>
        <v>0</v>
      </c>
      <c r="EF163" s="3277">
        <f t="shared" si="655"/>
        <v>40</v>
      </c>
      <c r="EG163" s="1739">
        <f t="shared" si="638"/>
        <v>56</v>
      </c>
      <c r="EH163" s="1748">
        <f t="shared" si="508"/>
        <v>0.41666666666666669</v>
      </c>
      <c r="EI163" s="6231">
        <v>96</v>
      </c>
      <c r="EJ163" s="6232"/>
      <c r="EK163" s="3454">
        <v>8</v>
      </c>
      <c r="EL163" s="3358">
        <v>0</v>
      </c>
      <c r="EM163" s="3228">
        <f t="shared" si="639"/>
        <v>8</v>
      </c>
      <c r="EN163" s="1709">
        <v>0</v>
      </c>
      <c r="EO163" s="3016">
        <f t="shared" si="640"/>
        <v>40</v>
      </c>
      <c r="EP163" s="1740">
        <f t="shared" si="641"/>
        <v>56</v>
      </c>
      <c r="EQ163" s="1709">
        <f t="shared" si="509"/>
        <v>0.41666666666666669</v>
      </c>
      <c r="ER163" s="6233">
        <v>96</v>
      </c>
      <c r="ES163" s="6234"/>
      <c r="ET163" s="3809">
        <v>8</v>
      </c>
      <c r="EU163" s="3810">
        <v>0</v>
      </c>
      <c r="EV163" s="1740">
        <f t="shared" si="569"/>
        <v>8</v>
      </c>
      <c r="EW163" s="1709">
        <f t="shared" ref="EW163:EW164" si="672">EU163/ET163</f>
        <v>0</v>
      </c>
      <c r="EX163" s="3621">
        <f t="shared" si="642"/>
        <v>40</v>
      </c>
      <c r="EY163" s="1740">
        <f t="shared" si="643"/>
        <v>56</v>
      </c>
      <c r="EZ163" s="1709">
        <f t="shared" si="510"/>
        <v>0.41666666666666669</v>
      </c>
      <c r="FA163" s="6737">
        <v>96</v>
      </c>
      <c r="FB163" s="6738"/>
      <c r="FC163" s="2498">
        <v>8</v>
      </c>
      <c r="FD163" s="2495">
        <v>8</v>
      </c>
      <c r="FE163" s="1739">
        <f t="shared" si="656"/>
        <v>0</v>
      </c>
      <c r="FF163" s="1748">
        <f t="shared" si="657"/>
        <v>1</v>
      </c>
      <c r="FG163" s="1749">
        <f t="shared" si="644"/>
        <v>32</v>
      </c>
      <c r="FH163" s="1739">
        <f t="shared" si="645"/>
        <v>64</v>
      </c>
      <c r="FI163" s="1748">
        <f t="shared" si="658"/>
        <v>0.33333333333333331</v>
      </c>
      <c r="FJ163" s="6737">
        <v>96</v>
      </c>
      <c r="FK163" s="6738"/>
      <c r="FL163" s="2536">
        <v>8</v>
      </c>
      <c r="FM163" s="2495">
        <v>8</v>
      </c>
      <c r="FN163" s="1740">
        <f t="shared" si="646"/>
        <v>0</v>
      </c>
      <c r="FO163" s="1709">
        <v>0</v>
      </c>
      <c r="FP163" s="1702">
        <f t="shared" si="647"/>
        <v>40</v>
      </c>
      <c r="FQ163" s="1740">
        <f t="shared" si="586"/>
        <v>56</v>
      </c>
      <c r="FR163" s="1709">
        <f t="shared" si="659"/>
        <v>0.41666666666666669</v>
      </c>
      <c r="FS163" s="6737">
        <v>96</v>
      </c>
      <c r="FT163" s="6738"/>
      <c r="FU163" s="2536">
        <v>8</v>
      </c>
      <c r="FV163" s="2495">
        <v>0</v>
      </c>
      <c r="FW163" s="1740">
        <f t="shared" si="570"/>
        <v>8</v>
      </c>
      <c r="FX163" s="1709">
        <f t="shared" si="660"/>
        <v>0</v>
      </c>
      <c r="FY163" s="1733">
        <f t="shared" si="648"/>
        <v>40</v>
      </c>
      <c r="FZ163" s="1740">
        <f t="shared" si="649"/>
        <v>56</v>
      </c>
      <c r="GA163" s="1709">
        <f t="shared" si="661"/>
        <v>0.41666666666666669</v>
      </c>
      <c r="GB163" s="3169">
        <f t="shared" si="650"/>
        <v>0</v>
      </c>
      <c r="GC163" s="2219">
        <v>0</v>
      </c>
      <c r="GD163" s="1895">
        <v>1</v>
      </c>
      <c r="GE163" s="2175" t="s">
        <v>56</v>
      </c>
      <c r="GF163" s="2175" t="s">
        <v>57</v>
      </c>
      <c r="GG163" s="2105" t="s">
        <v>16</v>
      </c>
      <c r="GH163" s="2105" t="s">
        <v>16</v>
      </c>
      <c r="GI163" s="2105" t="s">
        <v>16</v>
      </c>
      <c r="GJ163" s="2105" t="s">
        <v>16</v>
      </c>
      <c r="GK163" s="2105" t="s">
        <v>16</v>
      </c>
      <c r="GL163" s="2178">
        <v>24</v>
      </c>
      <c r="GM163" s="387" t="s">
        <v>853</v>
      </c>
      <c r="GN163" s="269" t="s">
        <v>857</v>
      </c>
      <c r="GO163" s="383">
        <v>96</v>
      </c>
      <c r="GP163" s="390">
        <v>24</v>
      </c>
      <c r="GQ163" s="2086">
        <v>24</v>
      </c>
      <c r="GR163" s="2086">
        <v>0</v>
      </c>
      <c r="GS163" s="1895">
        <v>1</v>
      </c>
      <c r="GT163" s="2086">
        <v>24</v>
      </c>
      <c r="GU163" s="2086">
        <v>72</v>
      </c>
      <c r="GV163" s="1895">
        <v>0.25</v>
      </c>
    </row>
    <row r="164" spans="1:204" ht="81" customHeight="1" x14ac:dyDescent="0.25">
      <c r="B164" s="7199"/>
      <c r="C164" s="7154"/>
      <c r="D164" s="7147"/>
      <c r="E164" s="7145"/>
      <c r="F164" s="7200"/>
      <c r="G164" s="7200"/>
      <c r="H164" s="7144"/>
      <c r="I164" s="7144"/>
      <c r="J164" s="5707"/>
      <c r="K164" s="5707"/>
      <c r="L164" s="5707"/>
      <c r="M164" s="5707"/>
      <c r="N164" s="5707"/>
      <c r="O164" s="5707"/>
      <c r="P164" s="5707"/>
      <c r="Q164" s="5698"/>
      <c r="R164" s="5704"/>
      <c r="S164" s="5698"/>
      <c r="T164" s="5698"/>
      <c r="U164" s="7264"/>
      <c r="V164" s="5698"/>
      <c r="W164" s="5695"/>
      <c r="X164" s="5692"/>
      <c r="Y164" s="2179">
        <v>25</v>
      </c>
      <c r="Z164" s="5432" t="s">
        <v>862</v>
      </c>
      <c r="AA164" s="5542" t="s">
        <v>858</v>
      </c>
      <c r="AB164" s="401">
        <v>24</v>
      </c>
      <c r="AC164" s="338">
        <v>6</v>
      </c>
      <c r="AD164" s="396">
        <f>+AC164/AB164</f>
        <v>0.25</v>
      </c>
      <c r="AE164" s="338">
        <v>6</v>
      </c>
      <c r="AF164" s="396">
        <f>+AE164/AB164</f>
        <v>0.25</v>
      </c>
      <c r="AG164" s="397">
        <v>6</v>
      </c>
      <c r="AH164" s="396">
        <f t="shared" ref="AH164:AH172" si="673">+AG164/AB164</f>
        <v>0.25</v>
      </c>
      <c r="AI164" s="338">
        <v>6</v>
      </c>
      <c r="AJ164" s="396">
        <f t="shared" ref="AJ164:AJ172" si="674">+AI164/AB164</f>
        <v>0.25</v>
      </c>
      <c r="AK164" s="398">
        <f t="shared" si="607"/>
        <v>1</v>
      </c>
      <c r="AL164" s="2314">
        <v>25</v>
      </c>
      <c r="AM164" s="959" t="s">
        <v>862</v>
      </c>
      <c r="AN164" s="959" t="s">
        <v>3239</v>
      </c>
      <c r="AO164" s="959" t="s">
        <v>2159</v>
      </c>
      <c r="AP164" s="959" t="s">
        <v>3240</v>
      </c>
      <c r="AQ164" s="959">
        <v>100</v>
      </c>
      <c r="AR164" s="1019" t="s">
        <v>857</v>
      </c>
      <c r="AS164" s="1308" t="s">
        <v>2776</v>
      </c>
      <c r="AT164" s="2275"/>
      <c r="AU164" s="1224" t="s">
        <v>1704</v>
      </c>
      <c r="AV164" s="7286">
        <v>24</v>
      </c>
      <c r="AW164" s="7287"/>
      <c r="AX164" s="4493">
        <f t="shared" si="615"/>
        <v>6</v>
      </c>
      <c r="AY164" s="4493">
        <f t="shared" si="616"/>
        <v>6</v>
      </c>
      <c r="AZ164" s="4411">
        <f t="shared" si="617"/>
        <v>0</v>
      </c>
      <c r="BA164" s="3349">
        <f t="shared" si="618"/>
        <v>1</v>
      </c>
      <c r="BB164" s="4672">
        <f t="shared" si="619"/>
        <v>24</v>
      </c>
      <c r="BC164" s="4104">
        <f t="shared" si="620"/>
        <v>0</v>
      </c>
      <c r="BD164" s="3010">
        <f t="shared" si="621"/>
        <v>1</v>
      </c>
      <c r="BE164" s="4588">
        <f t="shared" si="622"/>
        <v>0</v>
      </c>
      <c r="BF164" s="6606">
        <v>24</v>
      </c>
      <c r="BG164" s="6607"/>
      <c r="BH164" s="3715">
        <f t="shared" si="567"/>
        <v>6</v>
      </c>
      <c r="BI164" s="3715">
        <f t="shared" si="623"/>
        <v>6</v>
      </c>
      <c r="BJ164" s="4061">
        <f t="shared" si="624"/>
        <v>0</v>
      </c>
      <c r="BK164" s="4075">
        <f t="shared" si="625"/>
        <v>1</v>
      </c>
      <c r="BL164" s="3813">
        <f t="shared" si="626"/>
        <v>18</v>
      </c>
      <c r="BM164" s="3122">
        <f t="shared" si="627"/>
        <v>6</v>
      </c>
      <c r="BN164" s="3010">
        <f t="shared" si="628"/>
        <v>0.75</v>
      </c>
      <c r="BO164" s="3708">
        <f t="shared" si="629"/>
        <v>0</v>
      </c>
      <c r="BP164" s="3494"/>
      <c r="BQ164" s="6730">
        <v>24</v>
      </c>
      <c r="BR164" s="6731"/>
      <c r="BS164" s="2749">
        <f t="shared" si="651"/>
        <v>6</v>
      </c>
      <c r="BT164" s="2749">
        <f t="shared" si="652"/>
        <v>6</v>
      </c>
      <c r="BU164" s="2987">
        <f t="shared" si="554"/>
        <v>0</v>
      </c>
      <c r="BV164" s="3010">
        <f t="shared" si="555"/>
        <v>1</v>
      </c>
      <c r="BW164" s="2766">
        <f t="shared" si="556"/>
        <v>12</v>
      </c>
      <c r="BX164" s="2991">
        <f t="shared" si="557"/>
        <v>12</v>
      </c>
      <c r="BY164" s="3010">
        <f t="shared" si="558"/>
        <v>0.5</v>
      </c>
      <c r="BZ164" s="3151"/>
      <c r="CA164" s="6730">
        <v>24</v>
      </c>
      <c r="CB164" s="6731"/>
      <c r="CC164" s="2243">
        <v>6</v>
      </c>
      <c r="CD164" s="2243">
        <v>6</v>
      </c>
      <c r="CE164" s="2359">
        <f t="shared" si="630"/>
        <v>0</v>
      </c>
      <c r="CF164" s="2249">
        <f t="shared" si="668"/>
        <v>1</v>
      </c>
      <c r="CG164" s="2263">
        <f t="shared" si="499"/>
        <v>6</v>
      </c>
      <c r="CH164" s="2387">
        <f t="shared" si="631"/>
        <v>18</v>
      </c>
      <c r="CI164" s="2249">
        <f t="shared" si="500"/>
        <v>0.25</v>
      </c>
      <c r="CJ164" s="2510"/>
      <c r="CM164" s="2021">
        <v>2</v>
      </c>
      <c r="CN164" s="1744">
        <v>2</v>
      </c>
      <c r="CO164" s="1926">
        <v>2</v>
      </c>
      <c r="CY164" s="6235">
        <v>24</v>
      </c>
      <c r="CZ164" s="6236"/>
      <c r="DA164" s="4627">
        <v>2</v>
      </c>
      <c r="DB164" s="4692">
        <v>2</v>
      </c>
      <c r="DC164" s="4513">
        <f t="shared" si="501"/>
        <v>0</v>
      </c>
      <c r="DD164" s="4514">
        <f t="shared" si="669"/>
        <v>1</v>
      </c>
      <c r="DE164" s="4679">
        <f t="shared" si="559"/>
        <v>20</v>
      </c>
      <c r="DF164" s="4106">
        <f t="shared" si="632"/>
        <v>4</v>
      </c>
      <c r="DG164" s="1682">
        <f t="shared" si="503"/>
        <v>0.83333333333333337</v>
      </c>
      <c r="DH164" s="6237">
        <v>24</v>
      </c>
      <c r="DI164" s="6238"/>
      <c r="DJ164" s="4652">
        <v>2</v>
      </c>
      <c r="DK164" s="4653">
        <v>2</v>
      </c>
      <c r="DL164" s="4654">
        <f t="shared" si="633"/>
        <v>0</v>
      </c>
      <c r="DM164" s="4655">
        <v>0</v>
      </c>
      <c r="DN164" s="4424">
        <f t="shared" si="634"/>
        <v>22</v>
      </c>
      <c r="DO164" s="2877">
        <f t="shared" si="635"/>
        <v>2</v>
      </c>
      <c r="DP164" s="3010">
        <f t="shared" si="504"/>
        <v>0.91666666666666663</v>
      </c>
      <c r="DQ164" s="6239">
        <v>24</v>
      </c>
      <c r="DR164" s="6240"/>
      <c r="DS164" s="4662">
        <v>2</v>
      </c>
      <c r="DT164" s="4663">
        <v>2</v>
      </c>
      <c r="DU164" s="4664">
        <f t="shared" si="568"/>
        <v>0</v>
      </c>
      <c r="DV164" s="4665">
        <f t="shared" si="670"/>
        <v>1</v>
      </c>
      <c r="DW164" s="2683">
        <f t="shared" si="636"/>
        <v>24</v>
      </c>
      <c r="DX164" s="2877">
        <f t="shared" si="637"/>
        <v>0</v>
      </c>
      <c r="DY164" s="3010">
        <f t="shared" si="505"/>
        <v>1</v>
      </c>
      <c r="DZ164" s="6235">
        <v>24</v>
      </c>
      <c r="EA164" s="6236"/>
      <c r="EB164" s="3589">
        <v>2</v>
      </c>
      <c r="EC164" s="3846">
        <v>2</v>
      </c>
      <c r="ED164" s="3227">
        <f t="shared" si="506"/>
        <v>0</v>
      </c>
      <c r="EE164" s="1748">
        <f t="shared" si="671"/>
        <v>1</v>
      </c>
      <c r="EF164" s="3277">
        <f t="shared" si="655"/>
        <v>14</v>
      </c>
      <c r="EG164" s="1739">
        <f t="shared" si="638"/>
        <v>10</v>
      </c>
      <c r="EH164" s="1748">
        <f t="shared" si="508"/>
        <v>0.58333333333333337</v>
      </c>
      <c r="EI164" s="6237">
        <v>24</v>
      </c>
      <c r="EJ164" s="6238"/>
      <c r="EK164" s="3454">
        <v>2</v>
      </c>
      <c r="EL164" s="3358">
        <v>2</v>
      </c>
      <c r="EM164" s="3228">
        <f t="shared" si="639"/>
        <v>0</v>
      </c>
      <c r="EN164" s="1709">
        <v>0</v>
      </c>
      <c r="EO164" s="3016">
        <f t="shared" si="640"/>
        <v>16</v>
      </c>
      <c r="EP164" s="1740">
        <f t="shared" si="641"/>
        <v>8</v>
      </c>
      <c r="EQ164" s="1709">
        <f t="shared" si="509"/>
        <v>0.66666666666666663</v>
      </c>
      <c r="ER164" s="6239">
        <v>24</v>
      </c>
      <c r="ES164" s="6240"/>
      <c r="ET164" s="3809">
        <v>2</v>
      </c>
      <c r="EU164" s="3811">
        <v>2</v>
      </c>
      <c r="EV164" s="1740">
        <f t="shared" si="569"/>
        <v>0</v>
      </c>
      <c r="EW164" s="1709">
        <f t="shared" si="672"/>
        <v>1</v>
      </c>
      <c r="EX164" s="3621">
        <f t="shared" si="642"/>
        <v>18</v>
      </c>
      <c r="EY164" s="1740">
        <f t="shared" si="643"/>
        <v>6</v>
      </c>
      <c r="EZ164" s="1709">
        <f t="shared" si="510"/>
        <v>0.75</v>
      </c>
      <c r="FA164" s="6730">
        <v>24</v>
      </c>
      <c r="FB164" s="6731"/>
      <c r="FC164" s="2499">
        <v>2</v>
      </c>
      <c r="FD164" s="2494">
        <v>2</v>
      </c>
      <c r="FE164" s="1739">
        <f t="shared" si="656"/>
        <v>0</v>
      </c>
      <c r="FF164" s="1748">
        <f t="shared" si="657"/>
        <v>1</v>
      </c>
      <c r="FG164" s="1749">
        <f t="shared" si="644"/>
        <v>8</v>
      </c>
      <c r="FH164" s="1739">
        <f t="shared" si="645"/>
        <v>16</v>
      </c>
      <c r="FI164" s="1748">
        <f t="shared" si="658"/>
        <v>0.33333333333333331</v>
      </c>
      <c r="FJ164" s="6730">
        <v>24</v>
      </c>
      <c r="FK164" s="6731"/>
      <c r="FL164" s="2536">
        <v>2</v>
      </c>
      <c r="FM164" s="2494">
        <v>2</v>
      </c>
      <c r="FN164" s="1740">
        <f t="shared" si="646"/>
        <v>0</v>
      </c>
      <c r="FO164" s="1709">
        <v>0</v>
      </c>
      <c r="FP164" s="1702">
        <f t="shared" si="647"/>
        <v>10</v>
      </c>
      <c r="FQ164" s="1740">
        <f t="shared" si="586"/>
        <v>14</v>
      </c>
      <c r="FR164" s="1709">
        <f t="shared" si="659"/>
        <v>0.41666666666666669</v>
      </c>
      <c r="FS164" s="6730">
        <v>24</v>
      </c>
      <c r="FT164" s="6731"/>
      <c r="FU164" s="2536">
        <v>2</v>
      </c>
      <c r="FV164" s="2494">
        <v>2</v>
      </c>
      <c r="FW164" s="1740">
        <f t="shared" si="570"/>
        <v>0</v>
      </c>
      <c r="FX164" s="1709">
        <f t="shared" si="660"/>
        <v>1</v>
      </c>
      <c r="FY164" s="1733">
        <f t="shared" si="648"/>
        <v>12</v>
      </c>
      <c r="FZ164" s="1740">
        <f t="shared" si="649"/>
        <v>12</v>
      </c>
      <c r="GA164" s="1709">
        <f t="shared" si="661"/>
        <v>0.5</v>
      </c>
      <c r="GB164" s="3169">
        <f t="shared" si="650"/>
        <v>8.333333333333337E-2</v>
      </c>
      <c r="GC164" s="2219">
        <v>0</v>
      </c>
      <c r="GD164" s="1895">
        <v>1</v>
      </c>
      <c r="GE164" s="2175" t="s">
        <v>56</v>
      </c>
      <c r="GF164" s="2175" t="s">
        <v>57</v>
      </c>
      <c r="GG164" s="2105" t="s">
        <v>16</v>
      </c>
      <c r="GH164" s="2105" t="s">
        <v>16</v>
      </c>
      <c r="GI164" s="2105" t="s">
        <v>16</v>
      </c>
      <c r="GJ164" s="2105" t="s">
        <v>16</v>
      </c>
      <c r="GK164" s="2105" t="s">
        <v>16</v>
      </c>
      <c r="GL164" s="2179">
        <v>25</v>
      </c>
      <c r="GM164" s="395" t="s">
        <v>862</v>
      </c>
      <c r="GN164" s="270" t="s">
        <v>858</v>
      </c>
      <c r="GO164" s="384">
        <v>24</v>
      </c>
      <c r="GP164" s="399">
        <v>6</v>
      </c>
      <c r="GQ164" s="2086">
        <v>6</v>
      </c>
      <c r="GR164" s="2086">
        <v>0</v>
      </c>
      <c r="GS164" s="1895">
        <v>1</v>
      </c>
      <c r="GT164" s="2086">
        <v>6</v>
      </c>
      <c r="GU164" s="2086">
        <v>18</v>
      </c>
      <c r="GV164" s="1895">
        <v>0.25</v>
      </c>
    </row>
    <row r="165" spans="1:204" ht="70.5" customHeight="1" x14ac:dyDescent="0.25">
      <c r="B165" s="7199"/>
      <c r="C165" s="7154"/>
      <c r="D165" s="7147"/>
      <c r="E165" s="7145"/>
      <c r="F165" s="7200"/>
      <c r="G165" s="7200"/>
      <c r="H165" s="7144"/>
      <c r="I165" s="7144"/>
      <c r="J165" s="5707"/>
      <c r="K165" s="5707"/>
      <c r="L165" s="5707"/>
      <c r="M165" s="5707"/>
      <c r="N165" s="5707"/>
      <c r="O165" s="5707"/>
      <c r="P165" s="5707"/>
      <c r="Q165" s="5698"/>
      <c r="R165" s="5704"/>
      <c r="S165" s="5698"/>
      <c r="T165" s="5698"/>
      <c r="U165" s="7264"/>
      <c r="V165" s="5698"/>
      <c r="W165" s="5695"/>
      <c r="X165" s="5692"/>
      <c r="Y165" s="2179">
        <v>26</v>
      </c>
      <c r="Z165" s="5432" t="s">
        <v>863</v>
      </c>
      <c r="AA165" s="5542" t="s">
        <v>784</v>
      </c>
      <c r="AB165" s="401">
        <v>2</v>
      </c>
      <c r="AC165" s="399">
        <v>0</v>
      </c>
      <c r="AD165" s="396">
        <f>+AC165/AB165</f>
        <v>0</v>
      </c>
      <c r="AE165" s="399">
        <v>1</v>
      </c>
      <c r="AF165" s="396">
        <f>+AE165/AB165</f>
        <v>0.5</v>
      </c>
      <c r="AG165" s="397">
        <v>0</v>
      </c>
      <c r="AH165" s="396">
        <f t="shared" si="673"/>
        <v>0</v>
      </c>
      <c r="AI165" s="399">
        <v>1</v>
      </c>
      <c r="AJ165" s="396">
        <f t="shared" si="674"/>
        <v>0.5</v>
      </c>
      <c r="AK165" s="398">
        <f t="shared" si="607"/>
        <v>1</v>
      </c>
      <c r="AL165" s="2314">
        <v>26</v>
      </c>
      <c r="AM165" s="959" t="s">
        <v>3241</v>
      </c>
      <c r="AN165" s="959" t="s">
        <v>3244</v>
      </c>
      <c r="AO165" s="959" t="s">
        <v>3242</v>
      </c>
      <c r="AP165" s="959" t="s">
        <v>3245</v>
      </c>
      <c r="AQ165" s="959">
        <v>100</v>
      </c>
      <c r="AR165" s="1308" t="s">
        <v>3243</v>
      </c>
      <c r="AS165" s="1308" t="s">
        <v>2776</v>
      </c>
      <c r="AT165" s="2275"/>
      <c r="AU165" s="1224" t="s">
        <v>1704</v>
      </c>
      <c r="AV165" s="7084">
        <v>2</v>
      </c>
      <c r="AW165" s="7085"/>
      <c r="AX165" s="4493">
        <f t="shared" si="615"/>
        <v>1</v>
      </c>
      <c r="AY165" s="4493">
        <f t="shared" si="616"/>
        <v>1</v>
      </c>
      <c r="AZ165" s="4411">
        <f t="shared" si="617"/>
        <v>0</v>
      </c>
      <c r="BA165" s="3349">
        <f t="shared" si="618"/>
        <v>1</v>
      </c>
      <c r="BB165" s="4672">
        <f t="shared" si="619"/>
        <v>2</v>
      </c>
      <c r="BC165" s="4104">
        <f t="shared" si="620"/>
        <v>0</v>
      </c>
      <c r="BD165" s="3010">
        <f t="shared" si="621"/>
        <v>1</v>
      </c>
      <c r="BE165" s="4430">
        <f t="shared" si="622"/>
        <v>0</v>
      </c>
      <c r="BF165" s="6608">
        <v>2</v>
      </c>
      <c r="BG165" s="6609"/>
      <c r="BH165" s="3715">
        <f t="shared" si="567"/>
        <v>0</v>
      </c>
      <c r="BI165" s="3715">
        <f t="shared" si="623"/>
        <v>0</v>
      </c>
      <c r="BJ165" s="4061">
        <f t="shared" si="624"/>
        <v>0</v>
      </c>
      <c r="BK165" s="4075" t="e">
        <f t="shared" si="625"/>
        <v>#DIV/0!</v>
      </c>
      <c r="BL165" s="3813">
        <f t="shared" si="626"/>
        <v>1</v>
      </c>
      <c r="BM165" s="3122">
        <f t="shared" si="627"/>
        <v>1</v>
      </c>
      <c r="BN165" s="3010">
        <f t="shared" si="628"/>
        <v>0.5</v>
      </c>
      <c r="BO165" s="3708">
        <f t="shared" si="629"/>
        <v>0</v>
      </c>
      <c r="BP165" s="3494"/>
      <c r="BQ165" s="6700">
        <v>2</v>
      </c>
      <c r="BR165" s="6701"/>
      <c r="BS165" s="2749">
        <f t="shared" si="651"/>
        <v>1</v>
      </c>
      <c r="BT165" s="2749">
        <f t="shared" si="652"/>
        <v>1</v>
      </c>
      <c r="BU165" s="2987">
        <f t="shared" si="554"/>
        <v>0</v>
      </c>
      <c r="BV165" s="3010">
        <f t="shared" si="555"/>
        <v>1</v>
      </c>
      <c r="BW165" s="2766">
        <f t="shared" si="556"/>
        <v>1</v>
      </c>
      <c r="BX165" s="2991">
        <f t="shared" si="557"/>
        <v>1</v>
      </c>
      <c r="BY165" s="3010">
        <f t="shared" si="558"/>
        <v>0.5</v>
      </c>
      <c r="BZ165" s="3151"/>
      <c r="CA165" s="6700">
        <v>2</v>
      </c>
      <c r="CB165" s="6701"/>
      <c r="CC165" s="2243">
        <v>0</v>
      </c>
      <c r="CD165" s="2243">
        <v>0</v>
      </c>
      <c r="CE165" s="2359">
        <f t="shared" si="630"/>
        <v>0</v>
      </c>
      <c r="CF165" s="2249">
        <v>0</v>
      </c>
      <c r="CG165" s="2263">
        <f t="shared" si="499"/>
        <v>0</v>
      </c>
      <c r="CH165" s="2387">
        <f t="shared" si="631"/>
        <v>2</v>
      </c>
      <c r="CI165" s="2249">
        <f t="shared" si="500"/>
        <v>0</v>
      </c>
      <c r="CJ165" s="2510"/>
      <c r="CM165" s="2021">
        <v>0</v>
      </c>
      <c r="CN165" s="1744">
        <v>0</v>
      </c>
      <c r="CO165" s="1926">
        <v>0</v>
      </c>
      <c r="CY165" s="6213">
        <v>2</v>
      </c>
      <c r="CZ165" s="6214"/>
      <c r="DA165" s="4627">
        <v>0</v>
      </c>
      <c r="DB165" s="4692">
        <v>0</v>
      </c>
      <c r="DC165" s="4513">
        <f t="shared" si="501"/>
        <v>0</v>
      </c>
      <c r="DD165" s="4514">
        <v>0</v>
      </c>
      <c r="DE165" s="4679">
        <f t="shared" si="559"/>
        <v>1</v>
      </c>
      <c r="DF165" s="4106">
        <f t="shared" si="632"/>
        <v>1</v>
      </c>
      <c r="DG165" s="1682">
        <f t="shared" si="503"/>
        <v>0.5</v>
      </c>
      <c r="DH165" s="6215">
        <v>2</v>
      </c>
      <c r="DI165" s="6216"/>
      <c r="DJ165" s="4652">
        <v>1</v>
      </c>
      <c r="DK165" s="4653">
        <v>1</v>
      </c>
      <c r="DL165" s="4654">
        <f t="shared" si="633"/>
        <v>0</v>
      </c>
      <c r="DM165" s="4655">
        <v>0</v>
      </c>
      <c r="DN165" s="4424">
        <f t="shared" si="634"/>
        <v>2</v>
      </c>
      <c r="DO165" s="2877">
        <f t="shared" si="635"/>
        <v>0</v>
      </c>
      <c r="DP165" s="3010">
        <f t="shared" si="504"/>
        <v>1</v>
      </c>
      <c r="DQ165" s="6217">
        <v>2</v>
      </c>
      <c r="DR165" s="6218"/>
      <c r="DS165" s="4662">
        <v>0</v>
      </c>
      <c r="DT165" s="4666">
        <v>0</v>
      </c>
      <c r="DU165" s="4664">
        <f t="shared" si="568"/>
        <v>0</v>
      </c>
      <c r="DV165" s="4665">
        <v>0</v>
      </c>
      <c r="DW165" s="2683">
        <f t="shared" si="636"/>
        <v>2</v>
      </c>
      <c r="DX165" s="2877">
        <f t="shared" si="637"/>
        <v>0</v>
      </c>
      <c r="DY165" s="3010">
        <f t="shared" si="505"/>
        <v>1</v>
      </c>
      <c r="DZ165" s="6213">
        <v>2</v>
      </c>
      <c r="EA165" s="6214"/>
      <c r="EB165" s="3589">
        <v>0</v>
      </c>
      <c r="EC165" s="3846">
        <v>0</v>
      </c>
      <c r="ED165" s="3227">
        <f t="shared" si="506"/>
        <v>0</v>
      </c>
      <c r="EE165" s="1748">
        <v>0</v>
      </c>
      <c r="EF165" s="3277">
        <f t="shared" si="655"/>
        <v>1</v>
      </c>
      <c r="EG165" s="1739">
        <f t="shared" si="638"/>
        <v>1</v>
      </c>
      <c r="EH165" s="1748">
        <f t="shared" si="508"/>
        <v>0.5</v>
      </c>
      <c r="EI165" s="6215">
        <v>2</v>
      </c>
      <c r="EJ165" s="6216"/>
      <c r="EK165" s="3454">
        <v>0</v>
      </c>
      <c r="EL165" s="3358">
        <v>0</v>
      </c>
      <c r="EM165" s="3228">
        <f t="shared" si="639"/>
        <v>0</v>
      </c>
      <c r="EN165" s="1709">
        <v>0</v>
      </c>
      <c r="EO165" s="3016">
        <f t="shared" si="640"/>
        <v>1</v>
      </c>
      <c r="EP165" s="1740">
        <f t="shared" si="641"/>
        <v>1</v>
      </c>
      <c r="EQ165" s="1709">
        <f t="shared" si="509"/>
        <v>0.5</v>
      </c>
      <c r="ER165" s="6217">
        <v>2</v>
      </c>
      <c r="ES165" s="6218"/>
      <c r="ET165" s="3809">
        <v>0</v>
      </c>
      <c r="EU165" s="3810">
        <v>0</v>
      </c>
      <c r="EV165" s="1740">
        <f t="shared" si="569"/>
        <v>0</v>
      </c>
      <c r="EW165" s="1709">
        <v>0</v>
      </c>
      <c r="EX165" s="3621">
        <f t="shared" si="642"/>
        <v>1</v>
      </c>
      <c r="EY165" s="1740">
        <f t="shared" si="643"/>
        <v>1</v>
      </c>
      <c r="EZ165" s="1709">
        <f t="shared" si="510"/>
        <v>0.5</v>
      </c>
      <c r="FA165" s="6700">
        <v>2</v>
      </c>
      <c r="FB165" s="6701"/>
      <c r="FC165" s="2499">
        <v>0</v>
      </c>
      <c r="FD165" s="2495">
        <v>0</v>
      </c>
      <c r="FE165" s="1739">
        <f t="shared" si="656"/>
        <v>0</v>
      </c>
      <c r="FF165" s="1748">
        <v>0</v>
      </c>
      <c r="FG165" s="1749">
        <f t="shared" si="644"/>
        <v>0</v>
      </c>
      <c r="FH165" s="1739">
        <f t="shared" si="645"/>
        <v>2</v>
      </c>
      <c r="FI165" s="1748">
        <f t="shared" si="658"/>
        <v>0</v>
      </c>
      <c r="FJ165" s="6700">
        <v>2</v>
      </c>
      <c r="FK165" s="6701"/>
      <c r="FL165" s="2536">
        <v>0</v>
      </c>
      <c r="FM165" s="2495">
        <v>0</v>
      </c>
      <c r="FN165" s="1740">
        <f t="shared" si="646"/>
        <v>0</v>
      </c>
      <c r="FO165" s="1709">
        <v>0</v>
      </c>
      <c r="FP165" s="1702">
        <f t="shared" si="647"/>
        <v>0</v>
      </c>
      <c r="FQ165" s="1740">
        <f t="shared" si="586"/>
        <v>2</v>
      </c>
      <c r="FR165" s="1709">
        <f t="shared" si="659"/>
        <v>0</v>
      </c>
      <c r="FS165" s="6700">
        <v>2</v>
      </c>
      <c r="FT165" s="6701"/>
      <c r="FU165" s="2536">
        <v>1</v>
      </c>
      <c r="FV165" s="2495">
        <v>1</v>
      </c>
      <c r="FW165" s="1740">
        <f t="shared" si="570"/>
        <v>0</v>
      </c>
      <c r="FX165" s="1709">
        <v>0</v>
      </c>
      <c r="FY165" s="1733">
        <f t="shared" si="648"/>
        <v>1</v>
      </c>
      <c r="FZ165" s="1740">
        <f t="shared" si="649"/>
        <v>1</v>
      </c>
      <c r="GA165" s="1709">
        <f t="shared" si="661"/>
        <v>0.5</v>
      </c>
      <c r="GB165" s="3169">
        <f t="shared" si="650"/>
        <v>0</v>
      </c>
      <c r="GC165" s="2219">
        <v>0</v>
      </c>
      <c r="GD165" s="1895">
        <v>1</v>
      </c>
      <c r="GE165" s="2175" t="s">
        <v>56</v>
      </c>
      <c r="GF165" s="2175" t="s">
        <v>57</v>
      </c>
      <c r="GG165" s="2105" t="s">
        <v>16</v>
      </c>
      <c r="GH165" s="2105" t="s">
        <v>16</v>
      </c>
      <c r="GI165" s="2105" t="s">
        <v>16</v>
      </c>
      <c r="GJ165" s="2105" t="s">
        <v>16</v>
      </c>
      <c r="GK165" s="2105" t="s">
        <v>16</v>
      </c>
      <c r="GL165" s="2179">
        <v>26</v>
      </c>
      <c r="GM165" s="395" t="s">
        <v>863</v>
      </c>
      <c r="GN165" s="270" t="s">
        <v>784</v>
      </c>
      <c r="GO165" s="384">
        <v>2</v>
      </c>
      <c r="GP165" s="399">
        <v>0</v>
      </c>
      <c r="GQ165" s="2086">
        <v>0</v>
      </c>
      <c r="GR165" s="2086">
        <v>0</v>
      </c>
      <c r="GS165" s="1895">
        <v>0</v>
      </c>
      <c r="GT165" s="2086">
        <v>0</v>
      </c>
      <c r="GU165" s="2086">
        <v>2</v>
      </c>
      <c r="GV165" s="1895">
        <v>0</v>
      </c>
    </row>
    <row r="166" spans="1:204" ht="89.25" x14ac:dyDescent="0.25">
      <c r="B166" s="7199"/>
      <c r="C166" s="7154"/>
      <c r="D166" s="7147"/>
      <c r="E166" s="7145"/>
      <c r="F166" s="7200"/>
      <c r="G166" s="7200"/>
      <c r="H166" s="7144"/>
      <c r="I166" s="7144"/>
      <c r="J166" s="5707"/>
      <c r="K166" s="5707"/>
      <c r="L166" s="5707"/>
      <c r="M166" s="5707"/>
      <c r="N166" s="5707"/>
      <c r="O166" s="5707"/>
      <c r="P166" s="5707"/>
      <c r="Q166" s="5698"/>
      <c r="R166" s="5704"/>
      <c r="S166" s="5698"/>
      <c r="T166" s="5698"/>
      <c r="U166" s="7264"/>
      <c r="V166" s="5698"/>
      <c r="W166" s="5695"/>
      <c r="X166" s="5692"/>
      <c r="Y166" s="2179">
        <v>27</v>
      </c>
      <c r="Z166" s="5432" t="s">
        <v>864</v>
      </c>
      <c r="AA166" s="5542" t="s">
        <v>859</v>
      </c>
      <c r="AB166" s="401">
        <v>52</v>
      </c>
      <c r="AC166" s="399">
        <v>13</v>
      </c>
      <c r="AD166" s="396">
        <f>+AC166/AB166</f>
        <v>0.25</v>
      </c>
      <c r="AE166" s="399">
        <v>13</v>
      </c>
      <c r="AF166" s="396">
        <f>+AE166/AB166</f>
        <v>0.25</v>
      </c>
      <c r="AG166" s="399">
        <v>13</v>
      </c>
      <c r="AH166" s="396">
        <f t="shared" si="673"/>
        <v>0.25</v>
      </c>
      <c r="AI166" s="399">
        <v>13</v>
      </c>
      <c r="AJ166" s="396">
        <f t="shared" si="674"/>
        <v>0.25</v>
      </c>
      <c r="AK166" s="398">
        <f t="shared" si="607"/>
        <v>1</v>
      </c>
      <c r="AL166" s="2314">
        <v>27</v>
      </c>
      <c r="AM166" s="959" t="s">
        <v>3246</v>
      </c>
      <c r="AN166" s="959" t="s">
        <v>3247</v>
      </c>
      <c r="AO166" s="959" t="s">
        <v>2159</v>
      </c>
      <c r="AP166" s="959" t="s">
        <v>3240</v>
      </c>
      <c r="AQ166" s="959">
        <v>100</v>
      </c>
      <c r="AR166" s="1308" t="s">
        <v>857</v>
      </c>
      <c r="AS166" s="1308" t="s">
        <v>2776</v>
      </c>
      <c r="AT166" s="2275"/>
      <c r="AU166" s="1224" t="s">
        <v>1704</v>
      </c>
      <c r="AV166" s="7084">
        <v>52</v>
      </c>
      <c r="AW166" s="7085"/>
      <c r="AX166" s="4493">
        <f t="shared" si="615"/>
        <v>13</v>
      </c>
      <c r="AY166" s="4493">
        <f t="shared" si="616"/>
        <v>14</v>
      </c>
      <c r="AZ166" s="4411">
        <f t="shared" si="617"/>
        <v>-1</v>
      </c>
      <c r="BA166" s="3349">
        <f t="shared" si="618"/>
        <v>1.0769230769230769</v>
      </c>
      <c r="BB166" s="4672">
        <f t="shared" si="619"/>
        <v>52</v>
      </c>
      <c r="BC166" s="4104">
        <f t="shared" si="620"/>
        <v>0</v>
      </c>
      <c r="BD166" s="3010">
        <f t="shared" si="621"/>
        <v>1</v>
      </c>
      <c r="BE166" s="4430">
        <f t="shared" si="622"/>
        <v>0</v>
      </c>
      <c r="BF166" s="6608">
        <v>52</v>
      </c>
      <c r="BG166" s="6609"/>
      <c r="BH166" s="3715">
        <f t="shared" si="567"/>
        <v>13</v>
      </c>
      <c r="BI166" s="3715">
        <f t="shared" si="623"/>
        <v>13</v>
      </c>
      <c r="BJ166" s="4061">
        <f t="shared" si="624"/>
        <v>0</v>
      </c>
      <c r="BK166" s="4075">
        <f t="shared" si="625"/>
        <v>1</v>
      </c>
      <c r="BL166" s="3813">
        <f t="shared" si="626"/>
        <v>38</v>
      </c>
      <c r="BM166" s="3122">
        <f t="shared" si="627"/>
        <v>14</v>
      </c>
      <c r="BN166" s="3010">
        <f t="shared" si="628"/>
        <v>0.73076923076923073</v>
      </c>
      <c r="BO166" s="3708">
        <f t="shared" si="629"/>
        <v>0</v>
      </c>
      <c r="BP166" s="3494"/>
      <c r="BQ166" s="6700">
        <v>52</v>
      </c>
      <c r="BR166" s="6701"/>
      <c r="BS166" s="2749">
        <f t="shared" si="651"/>
        <v>13</v>
      </c>
      <c r="BT166" s="2749">
        <f t="shared" si="652"/>
        <v>12</v>
      </c>
      <c r="BU166" s="2987">
        <f t="shared" si="554"/>
        <v>1</v>
      </c>
      <c r="BV166" s="3010">
        <f t="shared" si="555"/>
        <v>0.92307692307692313</v>
      </c>
      <c r="BW166" s="2766">
        <f t="shared" si="556"/>
        <v>25</v>
      </c>
      <c r="BX166" s="2991">
        <f t="shared" si="557"/>
        <v>27</v>
      </c>
      <c r="BY166" s="3010">
        <f t="shared" si="558"/>
        <v>0.48076923076923078</v>
      </c>
      <c r="BZ166" s="3151"/>
      <c r="CA166" s="6700">
        <v>52</v>
      </c>
      <c r="CB166" s="6701"/>
      <c r="CC166" s="2243">
        <v>13.333333333333332</v>
      </c>
      <c r="CD166" s="2243">
        <v>13</v>
      </c>
      <c r="CE166" s="2359">
        <f t="shared" si="630"/>
        <v>0.33333333333333215</v>
      </c>
      <c r="CF166" s="2249">
        <f t="shared" ref="CF166:CF169" si="675">CD166/CC166</f>
        <v>0.97500000000000009</v>
      </c>
      <c r="CG166" s="2263">
        <f t="shared" si="499"/>
        <v>13</v>
      </c>
      <c r="CH166" s="2387">
        <f t="shared" si="631"/>
        <v>39</v>
      </c>
      <c r="CI166" s="2249">
        <f t="shared" si="500"/>
        <v>0.25</v>
      </c>
      <c r="CJ166" s="2510"/>
      <c r="CM166" s="2021">
        <v>4.333333333333333</v>
      </c>
      <c r="CN166" s="1744">
        <v>4</v>
      </c>
      <c r="CO166" s="1926">
        <v>5</v>
      </c>
      <c r="CY166" s="6213">
        <v>52</v>
      </c>
      <c r="CZ166" s="6214"/>
      <c r="DA166" s="4627">
        <v>4</v>
      </c>
      <c r="DB166" s="4692">
        <v>4</v>
      </c>
      <c r="DC166" s="4513">
        <f t="shared" si="501"/>
        <v>0</v>
      </c>
      <c r="DD166" s="4514">
        <f t="shared" ref="DD166:DD167" si="676">DB166/DA166</f>
        <v>1</v>
      </c>
      <c r="DE166" s="4679">
        <f t="shared" si="559"/>
        <v>42</v>
      </c>
      <c r="DF166" s="4106">
        <f t="shared" si="632"/>
        <v>10</v>
      </c>
      <c r="DG166" s="1682">
        <f t="shared" si="503"/>
        <v>0.80769230769230771</v>
      </c>
      <c r="DH166" s="6215">
        <v>52</v>
      </c>
      <c r="DI166" s="6216"/>
      <c r="DJ166" s="4652">
        <v>4</v>
      </c>
      <c r="DK166" s="4653">
        <v>5</v>
      </c>
      <c r="DL166" s="4654">
        <f t="shared" si="633"/>
        <v>-1</v>
      </c>
      <c r="DM166" s="4655">
        <v>0</v>
      </c>
      <c r="DN166" s="4424">
        <f t="shared" si="634"/>
        <v>47</v>
      </c>
      <c r="DO166" s="2877">
        <f t="shared" si="635"/>
        <v>5</v>
      </c>
      <c r="DP166" s="3010">
        <f t="shared" si="504"/>
        <v>0.90384615384615385</v>
      </c>
      <c r="DQ166" s="6217">
        <v>52</v>
      </c>
      <c r="DR166" s="6218"/>
      <c r="DS166" s="4662">
        <v>5</v>
      </c>
      <c r="DT166" s="4666">
        <v>5</v>
      </c>
      <c r="DU166" s="4664">
        <f t="shared" si="568"/>
        <v>0</v>
      </c>
      <c r="DV166" s="4665">
        <f t="shared" ref="DV166:DV167" si="677">DT166/DS166</f>
        <v>1</v>
      </c>
      <c r="DW166" s="2683">
        <f t="shared" si="636"/>
        <v>52</v>
      </c>
      <c r="DX166" s="2877">
        <f t="shared" si="637"/>
        <v>0</v>
      </c>
      <c r="DY166" s="3010">
        <f t="shared" si="505"/>
        <v>1</v>
      </c>
      <c r="DZ166" s="6213">
        <v>52</v>
      </c>
      <c r="EA166" s="6214"/>
      <c r="EB166" s="3589">
        <v>4</v>
      </c>
      <c r="EC166" s="3846">
        <v>4</v>
      </c>
      <c r="ED166" s="3227">
        <f t="shared" si="506"/>
        <v>0</v>
      </c>
      <c r="EE166" s="1748">
        <f t="shared" ref="EE166:EE167" si="678">EC166/EB166</f>
        <v>1</v>
      </c>
      <c r="EF166" s="3277">
        <f t="shared" si="655"/>
        <v>29</v>
      </c>
      <c r="EG166" s="1739">
        <f t="shared" si="638"/>
        <v>23</v>
      </c>
      <c r="EH166" s="1748">
        <f t="shared" si="508"/>
        <v>0.55769230769230771</v>
      </c>
      <c r="EI166" s="6215">
        <v>52</v>
      </c>
      <c r="EJ166" s="6216"/>
      <c r="EK166" s="3454">
        <v>4</v>
      </c>
      <c r="EL166" s="3358">
        <v>4</v>
      </c>
      <c r="EM166" s="3228">
        <f t="shared" si="639"/>
        <v>0</v>
      </c>
      <c r="EN166" s="1709">
        <v>0</v>
      </c>
      <c r="EO166" s="3016">
        <f t="shared" si="640"/>
        <v>33</v>
      </c>
      <c r="EP166" s="1740">
        <f t="shared" si="641"/>
        <v>19</v>
      </c>
      <c r="EQ166" s="1709">
        <f t="shared" si="509"/>
        <v>0.63461538461538458</v>
      </c>
      <c r="ER166" s="6217">
        <v>52</v>
      </c>
      <c r="ES166" s="6218"/>
      <c r="ET166" s="3809">
        <v>5</v>
      </c>
      <c r="EU166" s="3810">
        <v>5</v>
      </c>
      <c r="EV166" s="1740">
        <f t="shared" si="569"/>
        <v>0</v>
      </c>
      <c r="EW166" s="1709">
        <f t="shared" ref="EW166:EW169" si="679">EU166/ET166</f>
        <v>1</v>
      </c>
      <c r="EX166" s="3621">
        <f t="shared" si="642"/>
        <v>38</v>
      </c>
      <c r="EY166" s="1740">
        <f t="shared" si="643"/>
        <v>14</v>
      </c>
      <c r="EZ166" s="1709">
        <f t="shared" si="510"/>
        <v>0.73076923076923073</v>
      </c>
      <c r="FA166" s="6700">
        <v>52</v>
      </c>
      <c r="FB166" s="6701"/>
      <c r="FC166" s="2499">
        <v>4</v>
      </c>
      <c r="FD166" s="2495">
        <v>4</v>
      </c>
      <c r="FE166" s="1739">
        <f t="shared" si="656"/>
        <v>0</v>
      </c>
      <c r="FF166" s="1748">
        <f t="shared" si="657"/>
        <v>1</v>
      </c>
      <c r="FG166" s="1749">
        <f t="shared" si="644"/>
        <v>17</v>
      </c>
      <c r="FH166" s="1739">
        <f t="shared" si="645"/>
        <v>35</v>
      </c>
      <c r="FI166" s="1748">
        <f t="shared" si="658"/>
        <v>0.32692307692307693</v>
      </c>
      <c r="FJ166" s="6700">
        <v>52</v>
      </c>
      <c r="FK166" s="6701"/>
      <c r="FL166" s="2536">
        <v>4</v>
      </c>
      <c r="FM166" s="2495">
        <v>4</v>
      </c>
      <c r="FN166" s="1740">
        <f t="shared" si="646"/>
        <v>0</v>
      </c>
      <c r="FO166" s="1709">
        <v>0</v>
      </c>
      <c r="FP166" s="1702">
        <f t="shared" si="647"/>
        <v>21</v>
      </c>
      <c r="FQ166" s="1740">
        <f t="shared" si="586"/>
        <v>31</v>
      </c>
      <c r="FR166" s="1709">
        <f t="shared" si="659"/>
        <v>0.40384615384615385</v>
      </c>
      <c r="FS166" s="6700">
        <v>52</v>
      </c>
      <c r="FT166" s="6701"/>
      <c r="FU166" s="2536">
        <v>5</v>
      </c>
      <c r="FV166" s="2495">
        <v>4</v>
      </c>
      <c r="FW166" s="1740">
        <f t="shared" si="570"/>
        <v>1</v>
      </c>
      <c r="FX166" s="1709">
        <f t="shared" si="660"/>
        <v>0.8</v>
      </c>
      <c r="FY166" s="1733">
        <f t="shared" si="648"/>
        <v>25</v>
      </c>
      <c r="FZ166" s="1740">
        <f t="shared" si="649"/>
        <v>27</v>
      </c>
      <c r="GA166" s="1709">
        <f t="shared" si="661"/>
        <v>0.48076923076923078</v>
      </c>
      <c r="GB166" s="3169">
        <f t="shared" si="650"/>
        <v>7.6923076923076927E-2</v>
      </c>
      <c r="GC166" s="2219">
        <v>0</v>
      </c>
      <c r="GD166" s="1895">
        <v>1</v>
      </c>
      <c r="GE166" s="2175" t="s">
        <v>56</v>
      </c>
      <c r="GF166" s="2175" t="s">
        <v>57</v>
      </c>
      <c r="GG166" s="2105" t="s">
        <v>16</v>
      </c>
      <c r="GH166" s="2105" t="s">
        <v>16</v>
      </c>
      <c r="GI166" s="2105" t="s">
        <v>16</v>
      </c>
      <c r="GJ166" s="2105" t="s">
        <v>16</v>
      </c>
      <c r="GK166" s="2105" t="s">
        <v>16</v>
      </c>
      <c r="GL166" s="2179">
        <v>27</v>
      </c>
      <c r="GM166" s="400" t="s">
        <v>864</v>
      </c>
      <c r="GN166" s="270" t="s">
        <v>859</v>
      </c>
      <c r="GO166" s="384">
        <v>52</v>
      </c>
      <c r="GP166" s="399">
        <v>13.333333333333332</v>
      </c>
      <c r="GQ166" s="2086">
        <v>13</v>
      </c>
      <c r="GR166" s="2086">
        <v>0.33333333333333215</v>
      </c>
      <c r="GS166" s="1895">
        <v>0.97500000000000009</v>
      </c>
      <c r="GT166" s="2086">
        <v>13</v>
      </c>
      <c r="GU166" s="2086">
        <v>39</v>
      </c>
      <c r="GV166" s="1895">
        <v>0.25</v>
      </c>
    </row>
    <row r="167" spans="1:204" ht="70.5" customHeight="1" x14ac:dyDescent="0.25">
      <c r="B167" s="7199"/>
      <c r="C167" s="7154"/>
      <c r="D167" s="7147"/>
      <c r="E167" s="7145"/>
      <c r="F167" s="7200"/>
      <c r="G167" s="7200"/>
      <c r="H167" s="7144"/>
      <c r="I167" s="7144"/>
      <c r="J167" s="5707"/>
      <c r="K167" s="5707"/>
      <c r="L167" s="5707"/>
      <c r="M167" s="5707"/>
      <c r="N167" s="5707"/>
      <c r="O167" s="5707"/>
      <c r="P167" s="5707"/>
      <c r="Q167" s="5698"/>
      <c r="R167" s="5704"/>
      <c r="S167" s="5698"/>
      <c r="T167" s="5698"/>
      <c r="U167" s="7264"/>
      <c r="V167" s="5698"/>
      <c r="W167" s="5695"/>
      <c r="X167" s="5692"/>
      <c r="Y167" s="2179">
        <v>28</v>
      </c>
      <c r="Z167" s="5432" t="s">
        <v>865</v>
      </c>
      <c r="AA167" s="5542" t="s">
        <v>859</v>
      </c>
      <c r="AB167" s="401">
        <v>12</v>
      </c>
      <c r="AC167" s="399">
        <v>3</v>
      </c>
      <c r="AD167" s="396">
        <f>+AC167/AB167</f>
        <v>0.25</v>
      </c>
      <c r="AE167" s="399">
        <v>3</v>
      </c>
      <c r="AF167" s="396">
        <f>+AE167/AB167</f>
        <v>0.25</v>
      </c>
      <c r="AG167" s="397">
        <v>3</v>
      </c>
      <c r="AH167" s="396">
        <f t="shared" si="673"/>
        <v>0.25</v>
      </c>
      <c r="AI167" s="399">
        <v>3</v>
      </c>
      <c r="AJ167" s="396">
        <f t="shared" si="674"/>
        <v>0.25</v>
      </c>
      <c r="AK167" s="398">
        <f t="shared" si="607"/>
        <v>1</v>
      </c>
      <c r="AL167" s="2314">
        <v>28</v>
      </c>
      <c r="AM167" s="959" t="s">
        <v>865</v>
      </c>
      <c r="AN167" s="959" t="s">
        <v>3247</v>
      </c>
      <c r="AO167" s="959" t="s">
        <v>2159</v>
      </c>
      <c r="AP167" s="959" t="s">
        <v>3240</v>
      </c>
      <c r="AQ167" s="959">
        <v>100</v>
      </c>
      <c r="AR167" s="1308" t="s">
        <v>857</v>
      </c>
      <c r="AS167" s="1308" t="s">
        <v>2776</v>
      </c>
      <c r="AT167" s="2275"/>
      <c r="AU167" s="1224" t="s">
        <v>1704</v>
      </c>
      <c r="AV167" s="7084">
        <v>12</v>
      </c>
      <c r="AW167" s="7085"/>
      <c r="AX167" s="4493">
        <f t="shared" si="615"/>
        <v>3</v>
      </c>
      <c r="AY167" s="4493">
        <f t="shared" si="616"/>
        <v>3</v>
      </c>
      <c r="AZ167" s="4411">
        <f t="shared" si="617"/>
        <v>0</v>
      </c>
      <c r="BA167" s="3349">
        <f t="shared" si="618"/>
        <v>1</v>
      </c>
      <c r="BB167" s="4672">
        <f t="shared" si="619"/>
        <v>12</v>
      </c>
      <c r="BC167" s="4104">
        <f t="shared" si="620"/>
        <v>0</v>
      </c>
      <c r="BD167" s="3010">
        <f t="shared" si="621"/>
        <v>1</v>
      </c>
      <c r="BE167" s="4430">
        <f t="shared" si="622"/>
        <v>0</v>
      </c>
      <c r="BF167" s="6608">
        <v>12</v>
      </c>
      <c r="BG167" s="6609"/>
      <c r="BH167" s="3715">
        <f t="shared" si="567"/>
        <v>3</v>
      </c>
      <c r="BI167" s="3715">
        <f t="shared" si="623"/>
        <v>3</v>
      </c>
      <c r="BJ167" s="4061">
        <f t="shared" si="624"/>
        <v>0</v>
      </c>
      <c r="BK167" s="4075">
        <f t="shared" si="625"/>
        <v>1</v>
      </c>
      <c r="BL167" s="3813">
        <f t="shared" si="626"/>
        <v>9</v>
      </c>
      <c r="BM167" s="3122">
        <f t="shared" si="627"/>
        <v>3</v>
      </c>
      <c r="BN167" s="3010">
        <f t="shared" si="628"/>
        <v>0.75</v>
      </c>
      <c r="BO167" s="3708">
        <f t="shared" si="629"/>
        <v>0</v>
      </c>
      <c r="BP167" s="3494"/>
      <c r="BQ167" s="6700">
        <v>12</v>
      </c>
      <c r="BR167" s="6701"/>
      <c r="BS167" s="2749">
        <f t="shared" si="651"/>
        <v>3</v>
      </c>
      <c r="BT167" s="2749">
        <f t="shared" si="652"/>
        <v>3</v>
      </c>
      <c r="BU167" s="2987">
        <f t="shared" si="554"/>
        <v>0</v>
      </c>
      <c r="BV167" s="3010">
        <f t="shared" si="555"/>
        <v>1</v>
      </c>
      <c r="BW167" s="2766">
        <f t="shared" si="556"/>
        <v>6</v>
      </c>
      <c r="BX167" s="2991">
        <f t="shared" si="557"/>
        <v>6</v>
      </c>
      <c r="BY167" s="3010">
        <f t="shared" si="558"/>
        <v>0.5</v>
      </c>
      <c r="BZ167" s="3151"/>
      <c r="CA167" s="6700">
        <v>12</v>
      </c>
      <c r="CB167" s="6701"/>
      <c r="CC167" s="2243">
        <v>3</v>
      </c>
      <c r="CD167" s="2243">
        <v>3</v>
      </c>
      <c r="CE167" s="2359">
        <f t="shared" si="630"/>
        <v>0</v>
      </c>
      <c r="CF167" s="2249">
        <f t="shared" si="675"/>
        <v>1</v>
      </c>
      <c r="CG167" s="2263">
        <f t="shared" si="499"/>
        <v>3</v>
      </c>
      <c r="CH167" s="2387">
        <f t="shared" si="631"/>
        <v>9</v>
      </c>
      <c r="CI167" s="2249">
        <f t="shared" si="500"/>
        <v>0.25</v>
      </c>
      <c r="CJ167" s="2510"/>
      <c r="CM167" s="2021">
        <v>1</v>
      </c>
      <c r="CN167" s="1744">
        <v>1</v>
      </c>
      <c r="CO167" s="1926">
        <v>1</v>
      </c>
      <c r="CY167" s="6213">
        <v>12</v>
      </c>
      <c r="CZ167" s="6214"/>
      <c r="DA167" s="4627">
        <v>1</v>
      </c>
      <c r="DB167" s="4692">
        <v>1</v>
      </c>
      <c r="DC167" s="4513">
        <f t="shared" si="501"/>
        <v>0</v>
      </c>
      <c r="DD167" s="4514">
        <f t="shared" si="676"/>
        <v>1</v>
      </c>
      <c r="DE167" s="4679">
        <f t="shared" si="559"/>
        <v>10</v>
      </c>
      <c r="DF167" s="4106">
        <f t="shared" si="632"/>
        <v>2</v>
      </c>
      <c r="DG167" s="1682">
        <f t="shared" si="503"/>
        <v>0.83333333333333337</v>
      </c>
      <c r="DH167" s="6215">
        <v>12</v>
      </c>
      <c r="DI167" s="6216"/>
      <c r="DJ167" s="4652">
        <v>1</v>
      </c>
      <c r="DK167" s="4653">
        <v>1</v>
      </c>
      <c r="DL167" s="4654">
        <f t="shared" si="633"/>
        <v>0</v>
      </c>
      <c r="DM167" s="4655">
        <v>0</v>
      </c>
      <c r="DN167" s="4424">
        <f t="shared" si="634"/>
        <v>11</v>
      </c>
      <c r="DO167" s="2877">
        <f t="shared" si="635"/>
        <v>1</v>
      </c>
      <c r="DP167" s="3010">
        <f t="shared" si="504"/>
        <v>0.91666666666666663</v>
      </c>
      <c r="DQ167" s="6217">
        <v>12</v>
      </c>
      <c r="DR167" s="6218"/>
      <c r="DS167" s="4662">
        <v>1</v>
      </c>
      <c r="DT167" s="4666">
        <v>1</v>
      </c>
      <c r="DU167" s="4664">
        <f t="shared" si="568"/>
        <v>0</v>
      </c>
      <c r="DV167" s="4665">
        <f t="shared" si="677"/>
        <v>1</v>
      </c>
      <c r="DW167" s="2683">
        <f t="shared" si="636"/>
        <v>12</v>
      </c>
      <c r="DX167" s="2877">
        <f t="shared" si="637"/>
        <v>0</v>
      </c>
      <c r="DY167" s="3010">
        <f t="shared" si="505"/>
        <v>1</v>
      </c>
      <c r="DZ167" s="6213">
        <v>12</v>
      </c>
      <c r="EA167" s="6214"/>
      <c r="EB167" s="3589">
        <v>1</v>
      </c>
      <c r="EC167" s="3846">
        <v>1</v>
      </c>
      <c r="ED167" s="3227">
        <f t="shared" si="506"/>
        <v>0</v>
      </c>
      <c r="EE167" s="1748">
        <f t="shared" si="678"/>
        <v>1</v>
      </c>
      <c r="EF167" s="3277">
        <f t="shared" si="655"/>
        <v>7</v>
      </c>
      <c r="EG167" s="1739">
        <f t="shared" si="638"/>
        <v>5</v>
      </c>
      <c r="EH167" s="1748">
        <f t="shared" si="508"/>
        <v>0.58333333333333337</v>
      </c>
      <c r="EI167" s="6215">
        <v>12</v>
      </c>
      <c r="EJ167" s="6216"/>
      <c r="EK167" s="3454">
        <v>1</v>
      </c>
      <c r="EL167" s="3358">
        <v>1</v>
      </c>
      <c r="EM167" s="3228">
        <f t="shared" si="639"/>
        <v>0</v>
      </c>
      <c r="EN167" s="1709">
        <v>0</v>
      </c>
      <c r="EO167" s="3016">
        <f t="shared" si="640"/>
        <v>8</v>
      </c>
      <c r="EP167" s="1740">
        <f t="shared" si="641"/>
        <v>4</v>
      </c>
      <c r="EQ167" s="1709">
        <f t="shared" si="509"/>
        <v>0.66666666666666663</v>
      </c>
      <c r="ER167" s="6217">
        <v>12</v>
      </c>
      <c r="ES167" s="6218"/>
      <c r="ET167" s="3809">
        <v>1</v>
      </c>
      <c r="EU167" s="3810">
        <v>1</v>
      </c>
      <c r="EV167" s="1740">
        <f t="shared" si="569"/>
        <v>0</v>
      </c>
      <c r="EW167" s="1709">
        <f t="shared" si="679"/>
        <v>1</v>
      </c>
      <c r="EX167" s="3621">
        <f t="shared" si="642"/>
        <v>9</v>
      </c>
      <c r="EY167" s="1740">
        <f t="shared" si="643"/>
        <v>3</v>
      </c>
      <c r="EZ167" s="1709">
        <f t="shared" si="510"/>
        <v>0.75</v>
      </c>
      <c r="FA167" s="6700">
        <v>12</v>
      </c>
      <c r="FB167" s="6701"/>
      <c r="FC167" s="2499">
        <v>1</v>
      </c>
      <c r="FD167" s="2495">
        <v>1</v>
      </c>
      <c r="FE167" s="1739">
        <f t="shared" si="656"/>
        <v>0</v>
      </c>
      <c r="FF167" s="1748">
        <f t="shared" si="657"/>
        <v>1</v>
      </c>
      <c r="FG167" s="1749">
        <f t="shared" si="644"/>
        <v>4</v>
      </c>
      <c r="FH167" s="1739">
        <f t="shared" si="645"/>
        <v>8</v>
      </c>
      <c r="FI167" s="1748">
        <f t="shared" si="658"/>
        <v>0.33333333333333331</v>
      </c>
      <c r="FJ167" s="6700">
        <v>12</v>
      </c>
      <c r="FK167" s="6701"/>
      <c r="FL167" s="2536">
        <v>1</v>
      </c>
      <c r="FM167" s="2495">
        <v>1</v>
      </c>
      <c r="FN167" s="1740">
        <f t="shared" si="646"/>
        <v>0</v>
      </c>
      <c r="FO167" s="1709">
        <v>0</v>
      </c>
      <c r="FP167" s="1702">
        <f t="shared" si="647"/>
        <v>5</v>
      </c>
      <c r="FQ167" s="1740">
        <f t="shared" si="586"/>
        <v>7</v>
      </c>
      <c r="FR167" s="1709">
        <f t="shared" si="659"/>
        <v>0.41666666666666669</v>
      </c>
      <c r="FS167" s="6700">
        <v>12</v>
      </c>
      <c r="FT167" s="6701"/>
      <c r="FU167" s="2536">
        <v>1</v>
      </c>
      <c r="FV167" s="2495">
        <v>1</v>
      </c>
      <c r="FW167" s="1740">
        <f t="shared" si="570"/>
        <v>0</v>
      </c>
      <c r="FX167" s="1709">
        <f t="shared" si="660"/>
        <v>1</v>
      </c>
      <c r="FY167" s="1733">
        <f t="shared" si="648"/>
        <v>6</v>
      </c>
      <c r="FZ167" s="1740">
        <f t="shared" si="649"/>
        <v>6</v>
      </c>
      <c r="GA167" s="1709">
        <f t="shared" si="661"/>
        <v>0.5</v>
      </c>
      <c r="GB167" s="3169">
        <f t="shared" si="650"/>
        <v>8.333333333333337E-2</v>
      </c>
      <c r="GC167" s="2219">
        <v>0</v>
      </c>
      <c r="GD167" s="1895">
        <v>1</v>
      </c>
      <c r="GE167" s="2175" t="s">
        <v>56</v>
      </c>
      <c r="GF167" s="2175" t="s">
        <v>57</v>
      </c>
      <c r="GG167" s="2105" t="s">
        <v>16</v>
      </c>
      <c r="GH167" s="2105" t="s">
        <v>16</v>
      </c>
      <c r="GI167" s="2105" t="s">
        <v>16</v>
      </c>
      <c r="GJ167" s="2105" t="s">
        <v>16</v>
      </c>
      <c r="GK167" s="2105" t="s">
        <v>16</v>
      </c>
      <c r="GL167" s="2179">
        <v>28</v>
      </c>
      <c r="GM167" s="400" t="s">
        <v>865</v>
      </c>
      <c r="GN167" s="270" t="s">
        <v>859</v>
      </c>
      <c r="GO167" s="384">
        <v>12</v>
      </c>
      <c r="GP167" s="399">
        <v>3</v>
      </c>
      <c r="GQ167" s="2086">
        <v>3</v>
      </c>
      <c r="GR167" s="2086">
        <v>0</v>
      </c>
      <c r="GS167" s="1895">
        <v>1</v>
      </c>
      <c r="GT167" s="2086">
        <v>3</v>
      </c>
      <c r="GU167" s="2086">
        <v>9</v>
      </c>
      <c r="GV167" s="1895">
        <v>0.25</v>
      </c>
    </row>
    <row r="168" spans="1:204" ht="36" customHeight="1" x14ac:dyDescent="0.25">
      <c r="B168" s="7199"/>
      <c r="C168" s="7154"/>
      <c r="D168" s="7147"/>
      <c r="E168" s="7145"/>
      <c r="F168" s="7200"/>
      <c r="G168" s="7200"/>
      <c r="H168" s="7144"/>
      <c r="I168" s="7144"/>
      <c r="J168" s="5707"/>
      <c r="K168" s="5707"/>
      <c r="L168" s="5707"/>
      <c r="M168" s="5707"/>
      <c r="N168" s="5707"/>
      <c r="O168" s="5707"/>
      <c r="P168" s="5707"/>
      <c r="Q168" s="5698"/>
      <c r="R168" s="5704"/>
      <c r="S168" s="5698"/>
      <c r="T168" s="5698"/>
      <c r="U168" s="7264"/>
      <c r="V168" s="5698"/>
      <c r="W168" s="5695"/>
      <c r="X168" s="5692"/>
      <c r="Y168" s="4068">
        <v>29</v>
      </c>
      <c r="Z168" s="5448" t="s">
        <v>862</v>
      </c>
      <c r="AA168" s="762" t="s">
        <v>857</v>
      </c>
      <c r="AB168" s="401">
        <v>6</v>
      </c>
      <c r="AC168" s="3073">
        <v>1</v>
      </c>
      <c r="AD168" s="3074">
        <f>AC168/AB168</f>
        <v>0.16666666666666666</v>
      </c>
      <c r="AE168" s="3073">
        <v>2</v>
      </c>
      <c r="AF168" s="3074">
        <f>AE168/AB168</f>
        <v>0.33333333333333331</v>
      </c>
      <c r="AG168" s="3073">
        <v>1</v>
      </c>
      <c r="AH168" s="3075">
        <f t="shared" si="673"/>
        <v>0.16666666666666666</v>
      </c>
      <c r="AI168" s="3073">
        <v>1</v>
      </c>
      <c r="AJ168" s="3075">
        <f t="shared" si="674"/>
        <v>0.16666666666666666</v>
      </c>
      <c r="AK168" s="3076">
        <f t="shared" si="607"/>
        <v>0.83333333333333326</v>
      </c>
      <c r="AL168" s="3077">
        <v>29</v>
      </c>
      <c r="AM168" s="959" t="s">
        <v>3248</v>
      </c>
      <c r="AN168" s="959" t="s">
        <v>3250</v>
      </c>
      <c r="AO168" s="1309" t="s">
        <v>3249</v>
      </c>
      <c r="AP168" s="863" t="s">
        <v>3251</v>
      </c>
      <c r="AQ168" s="959">
        <v>100</v>
      </c>
      <c r="AR168" s="959" t="s">
        <v>766</v>
      </c>
      <c r="AS168" s="959" t="s">
        <v>1434</v>
      </c>
      <c r="AT168" s="2275"/>
      <c r="AU168" s="1224" t="s">
        <v>1704</v>
      </c>
      <c r="AV168" s="6211"/>
      <c r="AW168" s="6212"/>
      <c r="AX168" s="3352"/>
      <c r="AY168" s="3352"/>
      <c r="AZ168" s="4089"/>
      <c r="BA168" s="3350"/>
      <c r="BB168" s="3351"/>
      <c r="BC168" s="2843"/>
      <c r="BD168" s="3350">
        <v>0</v>
      </c>
      <c r="BE168" s="4430"/>
      <c r="BF168" s="6211">
        <v>0</v>
      </c>
      <c r="BG168" s="6212"/>
      <c r="BH168" s="3352">
        <f t="shared" si="567"/>
        <v>0</v>
      </c>
      <c r="BI168" s="3352">
        <f t="shared" si="623"/>
        <v>0</v>
      </c>
      <c r="BJ168" s="3343">
        <v>0</v>
      </c>
      <c r="BK168" s="3350">
        <v>0</v>
      </c>
      <c r="BL168" s="3351">
        <f t="shared" si="626"/>
        <v>3</v>
      </c>
      <c r="BM168" s="2843">
        <v>0</v>
      </c>
      <c r="BN168" s="3350">
        <v>0</v>
      </c>
      <c r="BO168" s="3679">
        <f t="shared" si="629"/>
        <v>1</v>
      </c>
      <c r="BP168" s="3494"/>
      <c r="BQ168" s="6702">
        <v>6</v>
      </c>
      <c r="BR168" s="6703"/>
      <c r="BS168" s="2749">
        <f t="shared" si="651"/>
        <v>2</v>
      </c>
      <c r="BT168" s="2749">
        <f t="shared" si="652"/>
        <v>3</v>
      </c>
      <c r="BU168" s="2987">
        <f t="shared" si="554"/>
        <v>-1</v>
      </c>
      <c r="BV168" s="3010">
        <f t="shared" si="555"/>
        <v>1.5</v>
      </c>
      <c r="BW168" s="2766">
        <f t="shared" si="556"/>
        <v>3</v>
      </c>
      <c r="BX168" s="2991">
        <f t="shared" si="557"/>
        <v>3</v>
      </c>
      <c r="BY168" s="3010">
        <f t="shared" si="558"/>
        <v>0.5</v>
      </c>
      <c r="BZ168" s="3151"/>
      <c r="CA168" s="6702">
        <v>6</v>
      </c>
      <c r="CB168" s="6703"/>
      <c r="CC168" s="2243">
        <v>1</v>
      </c>
      <c r="CD168" s="2243">
        <v>0</v>
      </c>
      <c r="CE168" s="2359">
        <f t="shared" si="630"/>
        <v>1</v>
      </c>
      <c r="CF168" s="2249">
        <f t="shared" si="675"/>
        <v>0</v>
      </c>
      <c r="CG168" s="2263">
        <f t="shared" si="499"/>
        <v>0</v>
      </c>
      <c r="CH168" s="2387">
        <f t="shared" si="631"/>
        <v>6</v>
      </c>
      <c r="CI168" s="2249">
        <f t="shared" si="500"/>
        <v>0</v>
      </c>
      <c r="CJ168" s="2511"/>
      <c r="CK168" s="2479"/>
      <c r="CM168" s="2021">
        <v>0</v>
      </c>
      <c r="CN168" s="1744">
        <v>0</v>
      </c>
      <c r="CO168" s="1926">
        <v>1</v>
      </c>
      <c r="CY168" s="6209"/>
      <c r="CZ168" s="6210"/>
      <c r="DA168" s="4245"/>
      <c r="DB168" s="3427"/>
      <c r="DC168" s="3428"/>
      <c r="DD168" s="3429"/>
      <c r="DE168" s="3430"/>
      <c r="DF168" s="3431"/>
      <c r="DG168" s="3429"/>
      <c r="DH168" s="6209"/>
      <c r="DI168" s="6210"/>
      <c r="DJ168" s="4667"/>
      <c r="DK168" s="3427"/>
      <c r="DL168" s="3433">
        <f t="shared" si="633"/>
        <v>0</v>
      </c>
      <c r="DM168" s="3350"/>
      <c r="DN168" s="3376"/>
      <c r="DO168" s="3434"/>
      <c r="DP168" s="3350"/>
      <c r="DQ168" s="6211"/>
      <c r="DR168" s="6212"/>
      <c r="DS168" s="4668"/>
      <c r="DT168" s="3436"/>
      <c r="DU168" s="3434"/>
      <c r="DV168" s="3350"/>
      <c r="DW168" s="3376"/>
      <c r="DX168" s="3434"/>
      <c r="DY168" s="3350"/>
      <c r="DZ168" s="6209"/>
      <c r="EA168" s="6210"/>
      <c r="EB168" s="3426"/>
      <c r="EC168" s="3427"/>
      <c r="ED168" s="3428"/>
      <c r="EE168" s="3429"/>
      <c r="EF168" s="3430"/>
      <c r="EG168" s="3431"/>
      <c r="EH168" s="3429"/>
      <c r="EI168" s="6209"/>
      <c r="EJ168" s="6210"/>
      <c r="EK168" s="3432"/>
      <c r="EL168" s="3427"/>
      <c r="EM168" s="3433"/>
      <c r="EN168" s="3350"/>
      <c r="EO168" s="3376"/>
      <c r="EP168" s="3434"/>
      <c r="EQ168" s="3350"/>
      <c r="ER168" s="6211"/>
      <c r="ES168" s="6212"/>
      <c r="ET168" s="3435"/>
      <c r="EU168" s="3436"/>
      <c r="EV168" s="3434"/>
      <c r="EW168" s="3350"/>
      <c r="EX168" s="3376"/>
      <c r="EY168" s="3434"/>
      <c r="EZ168" s="3350"/>
      <c r="FA168" s="6702">
        <v>6</v>
      </c>
      <c r="FB168" s="6703"/>
      <c r="FC168" s="2499">
        <v>0</v>
      </c>
      <c r="FD168" s="2495">
        <v>0</v>
      </c>
      <c r="FE168" s="1739">
        <f t="shared" si="656"/>
        <v>0</v>
      </c>
      <c r="FF168" s="1748">
        <v>0</v>
      </c>
      <c r="FG168" s="1749">
        <f t="shared" si="644"/>
        <v>0</v>
      </c>
      <c r="FH168" s="1739">
        <f t="shared" si="645"/>
        <v>6</v>
      </c>
      <c r="FI168" s="1748">
        <f t="shared" si="658"/>
        <v>0</v>
      </c>
      <c r="FJ168" s="6702">
        <v>6</v>
      </c>
      <c r="FK168" s="6703"/>
      <c r="FL168" s="2536">
        <v>2</v>
      </c>
      <c r="FM168" s="2495">
        <v>1</v>
      </c>
      <c r="FN168" s="1740">
        <f t="shared" si="646"/>
        <v>1</v>
      </c>
      <c r="FO168" s="1709">
        <v>0</v>
      </c>
      <c r="FP168" s="1702">
        <f t="shared" si="647"/>
        <v>1</v>
      </c>
      <c r="FQ168" s="1740">
        <f t="shared" si="586"/>
        <v>5</v>
      </c>
      <c r="FR168" s="1709">
        <f t="shared" si="659"/>
        <v>0.16666666666666666</v>
      </c>
      <c r="FS168" s="6702">
        <v>6</v>
      </c>
      <c r="FT168" s="6703"/>
      <c r="FU168" s="2536">
        <v>0</v>
      </c>
      <c r="FV168" s="2495">
        <v>2</v>
      </c>
      <c r="FW168" s="1740">
        <f t="shared" si="570"/>
        <v>-2</v>
      </c>
      <c r="FX168" s="1709" t="e">
        <f t="shared" si="660"/>
        <v>#DIV/0!</v>
      </c>
      <c r="FY168" s="1733">
        <f t="shared" si="648"/>
        <v>3</v>
      </c>
      <c r="FZ168" s="1740">
        <f t="shared" si="649"/>
        <v>3</v>
      </c>
      <c r="GA168" s="1709">
        <f t="shared" si="661"/>
        <v>0.5</v>
      </c>
      <c r="GB168" s="2779" t="s">
        <v>3759</v>
      </c>
      <c r="GC168" s="2219">
        <v>0</v>
      </c>
      <c r="GD168" s="1895">
        <v>1</v>
      </c>
      <c r="GE168" s="2175" t="s">
        <v>56</v>
      </c>
      <c r="GF168" s="2175" t="s">
        <v>57</v>
      </c>
      <c r="GG168" s="2105" t="s">
        <v>16</v>
      </c>
      <c r="GH168" s="2105" t="s">
        <v>16</v>
      </c>
      <c r="GI168" s="2105" t="s">
        <v>16</v>
      </c>
      <c r="GJ168" s="2105" t="s">
        <v>16</v>
      </c>
      <c r="GK168" s="2105" t="s">
        <v>16</v>
      </c>
      <c r="GL168" s="2178">
        <v>29</v>
      </c>
      <c r="GM168" s="761" t="s">
        <v>866</v>
      </c>
      <c r="GN168" s="762" t="s">
        <v>857</v>
      </c>
      <c r="GO168" s="401">
        <v>5</v>
      </c>
      <c r="GP168" s="401">
        <v>1</v>
      </c>
      <c r="GQ168" s="2086">
        <v>0</v>
      </c>
      <c r="GR168" s="2086">
        <v>1</v>
      </c>
      <c r="GS168" s="1895">
        <v>0</v>
      </c>
      <c r="GT168" s="2086">
        <v>0</v>
      </c>
      <c r="GU168" s="2086">
        <v>5</v>
      </c>
      <c r="GV168" s="1895">
        <v>0</v>
      </c>
    </row>
    <row r="169" spans="1:204" ht="70.5" customHeight="1" x14ac:dyDescent="0.25">
      <c r="B169" s="7199"/>
      <c r="C169" s="7154"/>
      <c r="D169" s="7147"/>
      <c r="E169" s="7145"/>
      <c r="F169" s="7200"/>
      <c r="G169" s="7200"/>
      <c r="H169" s="7144"/>
      <c r="I169" s="7144"/>
      <c r="J169" s="5707"/>
      <c r="K169" s="5707"/>
      <c r="L169" s="5707"/>
      <c r="M169" s="5707"/>
      <c r="N169" s="5707"/>
      <c r="O169" s="5707"/>
      <c r="P169" s="5707"/>
      <c r="Q169" s="5698"/>
      <c r="R169" s="5704"/>
      <c r="S169" s="5698"/>
      <c r="T169" s="5698"/>
      <c r="U169" s="7264"/>
      <c r="V169" s="5698"/>
      <c r="W169" s="5695"/>
      <c r="X169" s="5692"/>
      <c r="Y169" s="2180">
        <v>30</v>
      </c>
      <c r="Z169" s="5432" t="s">
        <v>867</v>
      </c>
      <c r="AA169" s="5523" t="s">
        <v>856</v>
      </c>
      <c r="AB169" s="5543">
        <v>12</v>
      </c>
      <c r="AC169" s="209">
        <v>3</v>
      </c>
      <c r="AD169" s="396">
        <f t="shared" ref="AD169:AD172" si="680">+AC169/AB169</f>
        <v>0.25</v>
      </c>
      <c r="AE169" s="209">
        <v>3</v>
      </c>
      <c r="AF169" s="396">
        <f t="shared" ref="AF169:AF172" si="681">+AE169/AB169</f>
        <v>0.25</v>
      </c>
      <c r="AG169" s="209">
        <v>3</v>
      </c>
      <c r="AH169" s="396">
        <f t="shared" si="673"/>
        <v>0.25</v>
      </c>
      <c r="AI169" s="209">
        <v>3</v>
      </c>
      <c r="AJ169" s="396">
        <f t="shared" si="674"/>
        <v>0.25</v>
      </c>
      <c r="AK169" s="398">
        <f t="shared" si="607"/>
        <v>1</v>
      </c>
      <c r="AL169" s="2315">
        <v>30</v>
      </c>
      <c r="AM169" s="1294" t="s">
        <v>867</v>
      </c>
      <c r="AN169" s="1047" t="s">
        <v>3252</v>
      </c>
      <c r="AO169" s="1047" t="s">
        <v>3253</v>
      </c>
      <c r="AP169" s="1047" t="s">
        <v>3254</v>
      </c>
      <c r="AQ169" s="959">
        <v>100</v>
      </c>
      <c r="AR169" s="1314" t="s">
        <v>856</v>
      </c>
      <c r="AS169" s="1314" t="s">
        <v>1579</v>
      </c>
      <c r="AT169" s="2285"/>
      <c r="AU169" s="1224" t="s">
        <v>1704</v>
      </c>
      <c r="AV169" s="7084">
        <v>12</v>
      </c>
      <c r="AW169" s="7085"/>
      <c r="AX169" s="4493">
        <f t="shared" si="615"/>
        <v>3</v>
      </c>
      <c r="AY169" s="4493">
        <f t="shared" si="616"/>
        <v>3</v>
      </c>
      <c r="AZ169" s="4411">
        <f t="shared" si="617"/>
        <v>0</v>
      </c>
      <c r="BA169" s="3349">
        <f t="shared" si="618"/>
        <v>1</v>
      </c>
      <c r="BB169" s="4672">
        <f t="shared" si="619"/>
        <v>12</v>
      </c>
      <c r="BC169" s="4104">
        <f t="shared" ref="BC169:BC172" si="682">AV169-BB169</f>
        <v>0</v>
      </c>
      <c r="BD169" s="3010">
        <f t="shared" ref="BD169:BD172" si="683">BB169/AV169</f>
        <v>1</v>
      </c>
      <c r="BE169" s="4430">
        <f>SUM(AX169-AI169)</f>
        <v>0</v>
      </c>
      <c r="BF169" s="6608">
        <v>12</v>
      </c>
      <c r="BG169" s="6609"/>
      <c r="BH169" s="3715">
        <f t="shared" si="567"/>
        <v>3</v>
      </c>
      <c r="BI169" s="3715">
        <f t="shared" si="623"/>
        <v>3</v>
      </c>
      <c r="BJ169" s="4061">
        <f t="shared" si="624"/>
        <v>0</v>
      </c>
      <c r="BK169" s="4075">
        <f t="shared" si="625"/>
        <v>1</v>
      </c>
      <c r="BL169" s="3813">
        <f t="shared" si="626"/>
        <v>9</v>
      </c>
      <c r="BM169" s="3122">
        <f t="shared" si="627"/>
        <v>3</v>
      </c>
      <c r="BN169" s="3010">
        <f t="shared" si="628"/>
        <v>0.75</v>
      </c>
      <c r="BO169" s="3812">
        <f t="shared" si="629"/>
        <v>0</v>
      </c>
      <c r="BP169" s="3494"/>
      <c r="BQ169" s="6700">
        <v>12</v>
      </c>
      <c r="BR169" s="6701"/>
      <c r="BS169" s="2749">
        <f t="shared" si="651"/>
        <v>3</v>
      </c>
      <c r="BT169" s="2749">
        <f t="shared" si="652"/>
        <v>5</v>
      </c>
      <c r="BU169" s="2987">
        <f t="shared" si="554"/>
        <v>-2</v>
      </c>
      <c r="BV169" s="3010">
        <f t="shared" si="555"/>
        <v>1.6666666666666667</v>
      </c>
      <c r="BW169" s="2766">
        <f t="shared" si="556"/>
        <v>6</v>
      </c>
      <c r="BX169" s="2991">
        <f t="shared" si="557"/>
        <v>6</v>
      </c>
      <c r="BY169" s="3010">
        <f t="shared" si="558"/>
        <v>0.5</v>
      </c>
      <c r="BZ169" s="3151"/>
      <c r="CA169" s="6700">
        <v>12</v>
      </c>
      <c r="CB169" s="6701"/>
      <c r="CC169" s="2243">
        <v>3</v>
      </c>
      <c r="CD169" s="2243">
        <v>1</v>
      </c>
      <c r="CE169" s="2359">
        <f t="shared" si="630"/>
        <v>2</v>
      </c>
      <c r="CF169" s="2249">
        <f t="shared" si="675"/>
        <v>0.33333333333333331</v>
      </c>
      <c r="CG169" s="2263">
        <f t="shared" si="499"/>
        <v>1</v>
      </c>
      <c r="CH169" s="2387">
        <f t="shared" si="631"/>
        <v>11</v>
      </c>
      <c r="CI169" s="2249">
        <f t="shared" si="500"/>
        <v>8.3333333333333329E-2</v>
      </c>
      <c r="CJ169" s="2509"/>
      <c r="CK169" s="2479"/>
      <c r="CM169" s="2021">
        <v>1</v>
      </c>
      <c r="CN169" s="1744">
        <v>1</v>
      </c>
      <c r="CO169" s="1926">
        <v>1</v>
      </c>
      <c r="CY169" s="6213">
        <v>12</v>
      </c>
      <c r="CZ169" s="6214"/>
      <c r="DA169" s="4516">
        <v>1</v>
      </c>
      <c r="DB169" s="4692">
        <v>1</v>
      </c>
      <c r="DC169" s="4513">
        <f t="shared" ref="DC169:DC172" si="684">DB169-DA169</f>
        <v>0</v>
      </c>
      <c r="DD169" s="4514">
        <f t="shared" ref="DD169" si="685">DB169/DA169</f>
        <v>1</v>
      </c>
      <c r="DE169" s="4679">
        <f t="shared" si="559"/>
        <v>10</v>
      </c>
      <c r="DF169" s="4106">
        <f t="shared" ref="DF169:DF172" si="686">CY169-DE169</f>
        <v>2</v>
      </c>
      <c r="DG169" s="1682">
        <f t="shared" ref="DG169:DG172" si="687">DE169/CY169</f>
        <v>0.83333333333333337</v>
      </c>
      <c r="DH169" s="6215">
        <v>12</v>
      </c>
      <c r="DI169" s="6216"/>
      <c r="DJ169" s="4652">
        <v>1</v>
      </c>
      <c r="DK169" s="4653">
        <v>1</v>
      </c>
      <c r="DL169" s="4654">
        <f t="shared" ref="DL169:DL172" si="688">DJ169-DK169</f>
        <v>0</v>
      </c>
      <c r="DM169" s="4655">
        <v>0</v>
      </c>
      <c r="DN169" s="4424">
        <f t="shared" ref="DN169:DN172" si="689">SUM(DE169+DK169)</f>
        <v>11</v>
      </c>
      <c r="DO169" s="2877">
        <f t="shared" ref="DO169:DO172" si="690">DH169-DN169</f>
        <v>1</v>
      </c>
      <c r="DP169" s="3010">
        <f t="shared" ref="DP169:DP172" si="691">DN169/DH169</f>
        <v>0.91666666666666663</v>
      </c>
      <c r="DQ169" s="6217">
        <v>12</v>
      </c>
      <c r="DR169" s="6218"/>
      <c r="DS169" s="4662">
        <v>1</v>
      </c>
      <c r="DT169" s="4666">
        <v>1</v>
      </c>
      <c r="DU169" s="4664">
        <f t="shared" ref="DU169:DU172" si="692">DS169-DT169</f>
        <v>0</v>
      </c>
      <c r="DV169" s="4665">
        <f t="shared" ref="DV169" si="693">DT169/DS169</f>
        <v>1</v>
      </c>
      <c r="DW169" s="2683">
        <f t="shared" ref="DW169:DW172" si="694">SUM(DT169+DN169)</f>
        <v>12</v>
      </c>
      <c r="DX169" s="2877">
        <f t="shared" ref="DX169:DX172" si="695">DQ169-DW169</f>
        <v>0</v>
      </c>
      <c r="DY169" s="3010">
        <f t="shared" ref="DY169:DY172" si="696">DW169/DQ169</f>
        <v>1</v>
      </c>
      <c r="DZ169" s="6213">
        <v>12</v>
      </c>
      <c r="EA169" s="6214"/>
      <c r="EB169" s="3852">
        <v>1</v>
      </c>
      <c r="EC169" s="3846">
        <v>1</v>
      </c>
      <c r="ED169" s="3227">
        <f t="shared" si="506"/>
        <v>0</v>
      </c>
      <c r="EE169" s="1748">
        <f t="shared" ref="EE169" si="697">EC169/EB169</f>
        <v>1</v>
      </c>
      <c r="EF169" s="3277">
        <f t="shared" si="655"/>
        <v>7</v>
      </c>
      <c r="EG169" s="1739">
        <f t="shared" si="638"/>
        <v>5</v>
      </c>
      <c r="EH169" s="1748">
        <f t="shared" si="508"/>
        <v>0.58333333333333337</v>
      </c>
      <c r="EI169" s="6215">
        <v>12</v>
      </c>
      <c r="EJ169" s="6216"/>
      <c r="EK169" s="3454">
        <v>1</v>
      </c>
      <c r="EL169" s="3358">
        <v>1</v>
      </c>
      <c r="EM169" s="3228">
        <f t="shared" si="639"/>
        <v>0</v>
      </c>
      <c r="EN169" s="1709">
        <v>0</v>
      </c>
      <c r="EO169" s="3016">
        <f t="shared" si="640"/>
        <v>8</v>
      </c>
      <c r="EP169" s="1740">
        <f t="shared" si="641"/>
        <v>4</v>
      </c>
      <c r="EQ169" s="1709">
        <f t="shared" si="509"/>
        <v>0.66666666666666663</v>
      </c>
      <c r="ER169" s="6217">
        <v>12</v>
      </c>
      <c r="ES169" s="6218"/>
      <c r="ET169" s="3809">
        <v>1</v>
      </c>
      <c r="EU169" s="3810">
        <v>1</v>
      </c>
      <c r="EV169" s="1740">
        <f t="shared" si="569"/>
        <v>0</v>
      </c>
      <c r="EW169" s="1709">
        <f t="shared" si="679"/>
        <v>1</v>
      </c>
      <c r="EX169" s="3638">
        <f t="shared" si="642"/>
        <v>9</v>
      </c>
      <c r="EY169" s="1740">
        <f t="shared" si="643"/>
        <v>3</v>
      </c>
      <c r="EZ169" s="1709">
        <f t="shared" si="510"/>
        <v>0.75</v>
      </c>
      <c r="FA169" s="6700">
        <v>12</v>
      </c>
      <c r="FB169" s="6701"/>
      <c r="FC169" s="2499">
        <v>1</v>
      </c>
      <c r="FD169" s="2495">
        <v>1</v>
      </c>
      <c r="FE169" s="1739">
        <f t="shared" si="656"/>
        <v>0</v>
      </c>
      <c r="FF169" s="1748">
        <f t="shared" si="657"/>
        <v>1</v>
      </c>
      <c r="FG169" s="1749">
        <f t="shared" si="644"/>
        <v>2</v>
      </c>
      <c r="FH169" s="1739">
        <f t="shared" si="645"/>
        <v>10</v>
      </c>
      <c r="FI169" s="1748">
        <f t="shared" si="658"/>
        <v>0.16666666666666666</v>
      </c>
      <c r="FJ169" s="6700">
        <v>12</v>
      </c>
      <c r="FK169" s="6701"/>
      <c r="FL169" s="2536">
        <v>1</v>
      </c>
      <c r="FM169" s="2495">
        <v>1</v>
      </c>
      <c r="FN169" s="1740">
        <f t="shared" si="646"/>
        <v>0</v>
      </c>
      <c r="FO169" s="1709">
        <v>0</v>
      </c>
      <c r="FP169" s="1702">
        <f t="shared" si="647"/>
        <v>3</v>
      </c>
      <c r="FQ169" s="1740">
        <f t="shared" si="586"/>
        <v>9</v>
      </c>
      <c r="FR169" s="1709">
        <f t="shared" si="659"/>
        <v>0.25</v>
      </c>
      <c r="FS169" s="6700">
        <v>12</v>
      </c>
      <c r="FT169" s="6701"/>
      <c r="FU169" s="2536">
        <v>1</v>
      </c>
      <c r="FV169" s="2495">
        <v>3</v>
      </c>
      <c r="FW169" s="1740">
        <f t="shared" si="570"/>
        <v>-2</v>
      </c>
      <c r="FX169" s="1709">
        <f t="shared" si="660"/>
        <v>3</v>
      </c>
      <c r="FY169" s="1733">
        <f t="shared" si="648"/>
        <v>6</v>
      </c>
      <c r="FZ169" s="1740">
        <f t="shared" si="649"/>
        <v>6</v>
      </c>
      <c r="GA169" s="1709">
        <f t="shared" si="661"/>
        <v>0.5</v>
      </c>
      <c r="GB169" s="3169">
        <f t="shared" ref="GB169:GB171" si="698">SUM(EH169-GA169)</f>
        <v>8.333333333333337E-2</v>
      </c>
      <c r="GC169" s="2219">
        <v>0</v>
      </c>
      <c r="GD169" s="1895">
        <v>1</v>
      </c>
      <c r="GE169" s="2175" t="s">
        <v>56</v>
      </c>
      <c r="GF169" s="2175" t="s">
        <v>57</v>
      </c>
      <c r="GG169" s="2105" t="s">
        <v>16</v>
      </c>
      <c r="GH169" s="2105" t="s">
        <v>16</v>
      </c>
      <c r="GI169" s="2105" t="s">
        <v>16</v>
      </c>
      <c r="GJ169" s="2105" t="s">
        <v>16</v>
      </c>
      <c r="GK169" s="2105" t="s">
        <v>16</v>
      </c>
      <c r="GL169" s="2180">
        <v>30</v>
      </c>
      <c r="GM169" s="406" t="s">
        <v>867</v>
      </c>
      <c r="GN169" s="271" t="s">
        <v>856</v>
      </c>
      <c r="GO169" s="407">
        <v>12</v>
      </c>
      <c r="GP169" s="209">
        <v>3</v>
      </c>
      <c r="GQ169" s="2086">
        <v>1</v>
      </c>
      <c r="GR169" s="2086">
        <v>2</v>
      </c>
      <c r="GS169" s="1895">
        <v>0.33333333333333331</v>
      </c>
      <c r="GT169" s="2086">
        <v>1</v>
      </c>
      <c r="GU169" s="2086">
        <v>11</v>
      </c>
      <c r="GV169" s="1895">
        <v>8.3333333333333329E-2</v>
      </c>
    </row>
    <row r="170" spans="1:204" ht="70.5" customHeight="1" x14ac:dyDescent="0.25">
      <c r="B170" s="7199"/>
      <c r="C170" s="7154"/>
      <c r="D170" s="7147"/>
      <c r="E170" s="7145"/>
      <c r="F170" s="7200"/>
      <c r="G170" s="7200"/>
      <c r="H170" s="7144"/>
      <c r="I170" s="7144"/>
      <c r="J170" s="5707"/>
      <c r="K170" s="5707"/>
      <c r="L170" s="5707"/>
      <c r="M170" s="5707"/>
      <c r="N170" s="5707"/>
      <c r="O170" s="5707"/>
      <c r="P170" s="5707"/>
      <c r="Q170" s="5698"/>
      <c r="R170" s="5704"/>
      <c r="S170" s="5698"/>
      <c r="T170" s="5698"/>
      <c r="U170" s="7264"/>
      <c r="V170" s="5698"/>
      <c r="W170" s="5695"/>
      <c r="X170" s="5692"/>
      <c r="Y170" s="2180">
        <v>31</v>
      </c>
      <c r="Z170" s="5449" t="s">
        <v>868</v>
      </c>
      <c r="AA170" s="5523" t="s">
        <v>860</v>
      </c>
      <c r="AB170" s="5544">
        <v>2</v>
      </c>
      <c r="AC170" s="209">
        <v>0</v>
      </c>
      <c r="AD170" s="396">
        <f t="shared" si="680"/>
        <v>0</v>
      </c>
      <c r="AE170" s="209">
        <v>1</v>
      </c>
      <c r="AF170" s="396">
        <f t="shared" si="681"/>
        <v>0.5</v>
      </c>
      <c r="AG170" s="209">
        <v>0</v>
      </c>
      <c r="AH170" s="396">
        <f t="shared" si="673"/>
        <v>0</v>
      </c>
      <c r="AI170" s="209">
        <v>1</v>
      </c>
      <c r="AJ170" s="396">
        <f t="shared" si="674"/>
        <v>0.5</v>
      </c>
      <c r="AK170" s="398">
        <f t="shared" si="607"/>
        <v>1</v>
      </c>
      <c r="AL170" s="2315">
        <v>31</v>
      </c>
      <c r="AM170" s="1047" t="s">
        <v>3255</v>
      </c>
      <c r="AN170" s="1047" t="s">
        <v>3256</v>
      </c>
      <c r="AO170" s="1047" t="s">
        <v>3257</v>
      </c>
      <c r="AP170" s="1047" t="s">
        <v>3258</v>
      </c>
      <c r="AQ170" s="959">
        <v>100</v>
      </c>
      <c r="AR170" s="1314" t="s">
        <v>860</v>
      </c>
      <c r="AS170" s="1314" t="s">
        <v>1579</v>
      </c>
      <c r="AT170" s="2285"/>
      <c r="AU170" s="1224" t="s">
        <v>1704</v>
      </c>
      <c r="AV170" s="7086">
        <v>2</v>
      </c>
      <c r="AW170" s="7087"/>
      <c r="AX170" s="4493">
        <f t="shared" si="615"/>
        <v>1</v>
      </c>
      <c r="AY170" s="4493">
        <f t="shared" si="616"/>
        <v>1</v>
      </c>
      <c r="AZ170" s="4411">
        <f t="shared" si="617"/>
        <v>0</v>
      </c>
      <c r="BA170" s="3349">
        <f t="shared" si="618"/>
        <v>1</v>
      </c>
      <c r="BB170" s="4672">
        <f t="shared" si="619"/>
        <v>2</v>
      </c>
      <c r="BC170" s="4104">
        <f t="shared" si="682"/>
        <v>0</v>
      </c>
      <c r="BD170" s="3010">
        <f t="shared" si="683"/>
        <v>1</v>
      </c>
      <c r="BE170" s="4430">
        <f>SUM(AX170-AI170)</f>
        <v>0</v>
      </c>
      <c r="BF170" s="6611">
        <v>2</v>
      </c>
      <c r="BG170" s="6612"/>
      <c r="BH170" s="3715">
        <f t="shared" si="567"/>
        <v>0</v>
      </c>
      <c r="BI170" s="3715">
        <f t="shared" si="623"/>
        <v>0</v>
      </c>
      <c r="BJ170" s="4061">
        <f t="shared" si="624"/>
        <v>0</v>
      </c>
      <c r="BK170" s="4075" t="e">
        <f t="shared" si="625"/>
        <v>#DIV/0!</v>
      </c>
      <c r="BL170" s="3813">
        <f t="shared" si="626"/>
        <v>1</v>
      </c>
      <c r="BM170" s="3122">
        <f t="shared" si="627"/>
        <v>1</v>
      </c>
      <c r="BN170" s="3010">
        <f t="shared" si="628"/>
        <v>0.5</v>
      </c>
      <c r="BO170" s="3812">
        <f t="shared" si="629"/>
        <v>0</v>
      </c>
      <c r="BP170" s="3494"/>
      <c r="BQ170" s="6718">
        <v>2</v>
      </c>
      <c r="BR170" s="6719"/>
      <c r="BS170" s="2749">
        <f t="shared" si="651"/>
        <v>1</v>
      </c>
      <c r="BT170" s="2749">
        <f t="shared" si="652"/>
        <v>1</v>
      </c>
      <c r="BU170" s="2987">
        <f t="shared" si="554"/>
        <v>0</v>
      </c>
      <c r="BV170" s="3010">
        <f t="shared" si="555"/>
        <v>1</v>
      </c>
      <c r="BW170" s="2766">
        <f t="shared" si="556"/>
        <v>1</v>
      </c>
      <c r="BX170" s="2991">
        <f t="shared" si="557"/>
        <v>1</v>
      </c>
      <c r="BY170" s="3010">
        <f t="shared" si="558"/>
        <v>0.5</v>
      </c>
      <c r="BZ170" s="3151"/>
      <c r="CA170" s="6718">
        <v>2</v>
      </c>
      <c r="CB170" s="6719"/>
      <c r="CC170" s="2243">
        <v>0</v>
      </c>
      <c r="CD170" s="2243">
        <v>0</v>
      </c>
      <c r="CE170" s="2359">
        <f t="shared" si="630"/>
        <v>0</v>
      </c>
      <c r="CF170" s="2249">
        <v>0</v>
      </c>
      <c r="CG170" s="2263">
        <f t="shared" si="499"/>
        <v>0</v>
      </c>
      <c r="CH170" s="2387">
        <f t="shared" si="631"/>
        <v>2</v>
      </c>
      <c r="CI170" s="2249">
        <f t="shared" si="500"/>
        <v>0</v>
      </c>
      <c r="CJ170" s="2509"/>
      <c r="CK170" s="2479"/>
      <c r="CM170" s="2021">
        <v>0</v>
      </c>
      <c r="CN170" s="1744">
        <v>0</v>
      </c>
      <c r="CO170" s="1926">
        <v>0</v>
      </c>
      <c r="CY170" s="6219">
        <v>2</v>
      </c>
      <c r="CZ170" s="6220"/>
      <c r="DA170" s="4516">
        <v>0</v>
      </c>
      <c r="DB170" s="4692">
        <v>0</v>
      </c>
      <c r="DC170" s="4513">
        <f t="shared" si="684"/>
        <v>0</v>
      </c>
      <c r="DD170" s="4514">
        <v>0</v>
      </c>
      <c r="DE170" s="4679">
        <f t="shared" si="559"/>
        <v>1</v>
      </c>
      <c r="DF170" s="4106">
        <f t="shared" si="686"/>
        <v>1</v>
      </c>
      <c r="DG170" s="1682">
        <f t="shared" si="687"/>
        <v>0.5</v>
      </c>
      <c r="DH170" s="6221">
        <v>2</v>
      </c>
      <c r="DI170" s="6222"/>
      <c r="DJ170" s="4652">
        <v>1</v>
      </c>
      <c r="DK170" s="4653">
        <v>1</v>
      </c>
      <c r="DL170" s="4654">
        <f t="shared" si="688"/>
        <v>0</v>
      </c>
      <c r="DM170" s="4655">
        <v>0</v>
      </c>
      <c r="DN170" s="4424">
        <f t="shared" si="689"/>
        <v>2</v>
      </c>
      <c r="DO170" s="2877">
        <f t="shared" si="690"/>
        <v>0</v>
      </c>
      <c r="DP170" s="3010">
        <f t="shared" si="691"/>
        <v>1</v>
      </c>
      <c r="DQ170" s="6223">
        <v>2</v>
      </c>
      <c r="DR170" s="6224"/>
      <c r="DS170" s="4662">
        <v>0</v>
      </c>
      <c r="DT170" s="4666">
        <v>0</v>
      </c>
      <c r="DU170" s="4664">
        <f t="shared" si="692"/>
        <v>0</v>
      </c>
      <c r="DV170" s="4665">
        <v>0</v>
      </c>
      <c r="DW170" s="2683">
        <f t="shared" si="694"/>
        <v>2</v>
      </c>
      <c r="DX170" s="2877">
        <f t="shared" si="695"/>
        <v>0</v>
      </c>
      <c r="DY170" s="3010">
        <f t="shared" si="696"/>
        <v>1</v>
      </c>
      <c r="DZ170" s="6219">
        <v>2</v>
      </c>
      <c r="EA170" s="6220"/>
      <c r="EB170" s="3852">
        <v>0</v>
      </c>
      <c r="EC170" s="3846">
        <v>0</v>
      </c>
      <c r="ED170" s="3227">
        <f t="shared" si="506"/>
        <v>0</v>
      </c>
      <c r="EE170" s="1748">
        <v>0</v>
      </c>
      <c r="EF170" s="3277">
        <f t="shared" si="655"/>
        <v>1</v>
      </c>
      <c r="EG170" s="1739">
        <f t="shared" si="638"/>
        <v>1</v>
      </c>
      <c r="EH170" s="1748">
        <f t="shared" si="508"/>
        <v>0.5</v>
      </c>
      <c r="EI170" s="6221">
        <v>2</v>
      </c>
      <c r="EJ170" s="6222"/>
      <c r="EK170" s="3454">
        <v>0</v>
      </c>
      <c r="EL170" s="3358">
        <v>0</v>
      </c>
      <c r="EM170" s="3228">
        <f t="shared" si="639"/>
        <v>0</v>
      </c>
      <c r="EN170" s="1709">
        <v>0</v>
      </c>
      <c r="EO170" s="3016">
        <f t="shared" si="640"/>
        <v>1</v>
      </c>
      <c r="EP170" s="1740">
        <f t="shared" si="641"/>
        <v>1</v>
      </c>
      <c r="EQ170" s="1709">
        <f t="shared" si="509"/>
        <v>0.5</v>
      </c>
      <c r="ER170" s="6223">
        <v>2</v>
      </c>
      <c r="ES170" s="6224"/>
      <c r="ET170" s="3809">
        <v>0</v>
      </c>
      <c r="EU170" s="3810">
        <v>0</v>
      </c>
      <c r="EV170" s="1740">
        <f t="shared" si="569"/>
        <v>0</v>
      </c>
      <c r="EW170" s="1709">
        <v>0</v>
      </c>
      <c r="EX170" s="3638">
        <f t="shared" si="642"/>
        <v>1</v>
      </c>
      <c r="EY170" s="1740">
        <f t="shared" si="643"/>
        <v>1</v>
      </c>
      <c r="EZ170" s="1709">
        <f t="shared" si="510"/>
        <v>0.5</v>
      </c>
      <c r="FA170" s="6718">
        <v>2</v>
      </c>
      <c r="FB170" s="6719"/>
      <c r="FC170" s="2499">
        <v>0</v>
      </c>
      <c r="FD170" s="2495">
        <v>0</v>
      </c>
      <c r="FE170" s="1739">
        <f t="shared" si="656"/>
        <v>0</v>
      </c>
      <c r="FF170" s="1748">
        <v>0</v>
      </c>
      <c r="FG170" s="1749">
        <f t="shared" si="644"/>
        <v>0</v>
      </c>
      <c r="FH170" s="1739">
        <f t="shared" si="645"/>
        <v>2</v>
      </c>
      <c r="FI170" s="1748">
        <f t="shared" si="658"/>
        <v>0</v>
      </c>
      <c r="FJ170" s="6718">
        <v>2</v>
      </c>
      <c r="FK170" s="6719"/>
      <c r="FL170" s="2536">
        <v>0</v>
      </c>
      <c r="FM170" s="2495">
        <v>0</v>
      </c>
      <c r="FN170" s="1740">
        <f t="shared" si="646"/>
        <v>0</v>
      </c>
      <c r="FO170" s="1709">
        <v>0</v>
      </c>
      <c r="FP170" s="1702">
        <f t="shared" si="647"/>
        <v>0</v>
      </c>
      <c r="FQ170" s="1740">
        <f t="shared" si="586"/>
        <v>2</v>
      </c>
      <c r="FR170" s="1709">
        <f t="shared" si="659"/>
        <v>0</v>
      </c>
      <c r="FS170" s="6718">
        <v>2</v>
      </c>
      <c r="FT170" s="6719"/>
      <c r="FU170" s="2536">
        <v>1</v>
      </c>
      <c r="FV170" s="2495">
        <v>1</v>
      </c>
      <c r="FW170" s="1740">
        <f t="shared" si="570"/>
        <v>0</v>
      </c>
      <c r="FX170" s="1709">
        <v>0</v>
      </c>
      <c r="FY170" s="1733">
        <f t="shared" si="648"/>
        <v>1</v>
      </c>
      <c r="FZ170" s="1740">
        <f t="shared" si="649"/>
        <v>1</v>
      </c>
      <c r="GA170" s="1709">
        <f t="shared" si="661"/>
        <v>0.5</v>
      </c>
      <c r="GB170" s="3169">
        <f t="shared" si="698"/>
        <v>0</v>
      </c>
      <c r="GC170" s="2219">
        <v>0</v>
      </c>
      <c r="GD170" s="1895">
        <v>1</v>
      </c>
      <c r="GE170" s="2175" t="s">
        <v>56</v>
      </c>
      <c r="GF170" s="2175" t="s">
        <v>57</v>
      </c>
      <c r="GG170" s="2105" t="s">
        <v>16</v>
      </c>
      <c r="GH170" s="2105" t="s">
        <v>16</v>
      </c>
      <c r="GI170" s="2105" t="s">
        <v>16</v>
      </c>
      <c r="GJ170" s="2105" t="s">
        <v>16</v>
      </c>
      <c r="GK170" s="2105" t="s">
        <v>16</v>
      </c>
      <c r="GL170" s="2180">
        <v>31</v>
      </c>
      <c r="GM170" s="408" t="s">
        <v>868</v>
      </c>
      <c r="GN170" s="271" t="s">
        <v>860</v>
      </c>
      <c r="GO170" s="409">
        <v>2</v>
      </c>
      <c r="GP170" s="209">
        <v>0</v>
      </c>
      <c r="GQ170" s="2086">
        <v>0</v>
      </c>
      <c r="GR170" s="2086">
        <v>0</v>
      </c>
      <c r="GS170" s="1895">
        <v>0</v>
      </c>
      <c r="GT170" s="2086">
        <v>0</v>
      </c>
      <c r="GU170" s="2086">
        <v>2</v>
      </c>
      <c r="GV170" s="1895">
        <v>0</v>
      </c>
    </row>
    <row r="171" spans="1:204" ht="70.5" customHeight="1" x14ac:dyDescent="0.25">
      <c r="B171" s="7199"/>
      <c r="C171" s="7154"/>
      <c r="D171" s="7147"/>
      <c r="E171" s="7103"/>
      <c r="F171" s="7200"/>
      <c r="G171" s="7200"/>
      <c r="H171" s="7144"/>
      <c r="I171" s="7144"/>
      <c r="J171" s="5708"/>
      <c r="K171" s="5708"/>
      <c r="L171" s="5708"/>
      <c r="M171" s="5708"/>
      <c r="N171" s="5708"/>
      <c r="O171" s="5708"/>
      <c r="P171" s="5708"/>
      <c r="Q171" s="5699"/>
      <c r="R171" s="5705"/>
      <c r="S171" s="5699"/>
      <c r="T171" s="5699"/>
      <c r="U171" s="7265"/>
      <c r="V171" s="5699"/>
      <c r="W171" s="5696"/>
      <c r="X171" s="5693"/>
      <c r="Y171" s="2181">
        <v>32</v>
      </c>
      <c r="Z171" s="5433" t="s">
        <v>3735</v>
      </c>
      <c r="AA171" s="5545" t="s">
        <v>861</v>
      </c>
      <c r="AB171" s="5546">
        <v>12</v>
      </c>
      <c r="AC171" s="210">
        <v>3</v>
      </c>
      <c r="AD171" s="413">
        <f t="shared" si="680"/>
        <v>0.25</v>
      </c>
      <c r="AE171" s="210">
        <v>3</v>
      </c>
      <c r="AF171" s="413">
        <f t="shared" si="681"/>
        <v>0.25</v>
      </c>
      <c r="AG171" s="210">
        <v>3</v>
      </c>
      <c r="AH171" s="413">
        <f t="shared" si="673"/>
        <v>0.25</v>
      </c>
      <c r="AI171" s="210">
        <v>3</v>
      </c>
      <c r="AJ171" s="413">
        <f t="shared" si="674"/>
        <v>0.25</v>
      </c>
      <c r="AK171" s="398">
        <f t="shared" si="607"/>
        <v>1</v>
      </c>
      <c r="AL171" s="2316">
        <v>32</v>
      </c>
      <c r="AM171" s="1294" t="s">
        <v>869</v>
      </c>
      <c r="AN171" s="1047" t="s">
        <v>3252</v>
      </c>
      <c r="AO171" s="1047" t="s">
        <v>3253</v>
      </c>
      <c r="AP171" s="1047" t="s">
        <v>3254</v>
      </c>
      <c r="AQ171" s="959">
        <v>100</v>
      </c>
      <c r="AR171" s="1314" t="s">
        <v>861</v>
      </c>
      <c r="AS171" s="1314" t="s">
        <v>1579</v>
      </c>
      <c r="AT171" s="2285"/>
      <c r="AU171" s="1224" t="s">
        <v>1704</v>
      </c>
      <c r="AV171" s="7086">
        <v>12</v>
      </c>
      <c r="AW171" s="7087"/>
      <c r="AX171" s="4493">
        <f t="shared" si="615"/>
        <v>3</v>
      </c>
      <c r="AY171" s="4493">
        <f t="shared" si="616"/>
        <v>3</v>
      </c>
      <c r="AZ171" s="4411">
        <f t="shared" si="617"/>
        <v>0</v>
      </c>
      <c r="BA171" s="3349">
        <f t="shared" si="618"/>
        <v>1</v>
      </c>
      <c r="BB171" s="4672">
        <f t="shared" si="619"/>
        <v>12</v>
      </c>
      <c r="BC171" s="4104">
        <f t="shared" si="682"/>
        <v>0</v>
      </c>
      <c r="BD171" s="3010">
        <f t="shared" si="683"/>
        <v>1</v>
      </c>
      <c r="BE171" s="4430">
        <f>SUM(AX171-AI171)</f>
        <v>0</v>
      </c>
      <c r="BF171" s="6611">
        <v>12</v>
      </c>
      <c r="BG171" s="6612"/>
      <c r="BH171" s="3715">
        <f t="shared" si="567"/>
        <v>3</v>
      </c>
      <c r="BI171" s="3715">
        <f t="shared" si="623"/>
        <v>3</v>
      </c>
      <c r="BJ171" s="4061">
        <f t="shared" si="624"/>
        <v>0</v>
      </c>
      <c r="BK171" s="4075">
        <f t="shared" si="625"/>
        <v>1</v>
      </c>
      <c r="BL171" s="3813">
        <f t="shared" si="626"/>
        <v>9</v>
      </c>
      <c r="BM171" s="3122">
        <f t="shared" si="627"/>
        <v>3</v>
      </c>
      <c r="BN171" s="3010">
        <f t="shared" si="628"/>
        <v>0.75</v>
      </c>
      <c r="BO171" s="3812">
        <f t="shared" si="629"/>
        <v>0</v>
      </c>
      <c r="BP171" s="3494"/>
      <c r="BQ171" s="6718">
        <v>12</v>
      </c>
      <c r="BR171" s="6719"/>
      <c r="BS171" s="2749">
        <v>3</v>
      </c>
      <c r="BT171" s="2749">
        <f t="shared" si="652"/>
        <v>3</v>
      </c>
      <c r="BU171" s="2987">
        <f t="shared" si="554"/>
        <v>0</v>
      </c>
      <c r="BV171" s="3010">
        <f t="shared" si="555"/>
        <v>1</v>
      </c>
      <c r="BW171" s="2766">
        <f t="shared" si="556"/>
        <v>6</v>
      </c>
      <c r="BX171" s="2991">
        <f t="shared" si="557"/>
        <v>6</v>
      </c>
      <c r="BY171" s="3010">
        <f t="shared" si="558"/>
        <v>0.5</v>
      </c>
      <c r="BZ171" s="3151"/>
      <c r="CA171" s="6718">
        <v>12</v>
      </c>
      <c r="CB171" s="6719"/>
      <c r="CC171" s="2243">
        <v>3</v>
      </c>
      <c r="CD171" s="2243">
        <v>3</v>
      </c>
      <c r="CE171" s="2359">
        <f t="shared" si="630"/>
        <v>0</v>
      </c>
      <c r="CF171" s="2249">
        <f t="shared" ref="CF171" si="699">CD171/CC171</f>
        <v>1</v>
      </c>
      <c r="CG171" s="2263">
        <f t="shared" si="499"/>
        <v>3</v>
      </c>
      <c r="CH171" s="2387">
        <f t="shared" si="631"/>
        <v>9</v>
      </c>
      <c r="CI171" s="2249">
        <f t="shared" si="500"/>
        <v>0.25</v>
      </c>
      <c r="CJ171" s="2509"/>
      <c r="CK171" s="2479"/>
      <c r="CM171" s="2021">
        <v>1</v>
      </c>
      <c r="CN171" s="1744">
        <v>1</v>
      </c>
      <c r="CO171" s="1926">
        <v>1</v>
      </c>
      <c r="CY171" s="6219">
        <v>12</v>
      </c>
      <c r="CZ171" s="6220"/>
      <c r="DA171" s="4516">
        <v>1</v>
      </c>
      <c r="DB171" s="4692">
        <v>1</v>
      </c>
      <c r="DC171" s="4513">
        <f t="shared" si="684"/>
        <v>0</v>
      </c>
      <c r="DD171" s="4514">
        <f t="shared" ref="DD171:DD172" si="700">DB171/DA171</f>
        <v>1</v>
      </c>
      <c r="DE171" s="4679">
        <f t="shared" si="559"/>
        <v>10</v>
      </c>
      <c r="DF171" s="4106">
        <f t="shared" si="686"/>
        <v>2</v>
      </c>
      <c r="DG171" s="1682">
        <f t="shared" si="687"/>
        <v>0.83333333333333337</v>
      </c>
      <c r="DH171" s="6221">
        <v>12</v>
      </c>
      <c r="DI171" s="6222"/>
      <c r="DJ171" s="4652">
        <v>1</v>
      </c>
      <c r="DK171" s="4653">
        <v>1</v>
      </c>
      <c r="DL171" s="4669">
        <f t="shared" si="688"/>
        <v>0</v>
      </c>
      <c r="DM171" s="4670">
        <v>0</v>
      </c>
      <c r="DN171" s="4444">
        <f t="shared" si="689"/>
        <v>11</v>
      </c>
      <c r="DO171" s="4103">
        <f t="shared" si="690"/>
        <v>1</v>
      </c>
      <c r="DP171" s="4195">
        <f t="shared" si="691"/>
        <v>0.91666666666666663</v>
      </c>
      <c r="DQ171" s="6223">
        <v>12</v>
      </c>
      <c r="DR171" s="6224"/>
      <c r="DS171" s="4662">
        <v>1</v>
      </c>
      <c r="DT171" s="4666">
        <v>1</v>
      </c>
      <c r="DU171" s="4664">
        <f t="shared" si="692"/>
        <v>0</v>
      </c>
      <c r="DV171" s="4665">
        <f t="shared" ref="DV171:DV172" si="701">DT171/DS171</f>
        <v>1</v>
      </c>
      <c r="DW171" s="2683">
        <f t="shared" si="694"/>
        <v>12</v>
      </c>
      <c r="DX171" s="2877">
        <f t="shared" si="695"/>
        <v>0</v>
      </c>
      <c r="DY171" s="3010">
        <f t="shared" si="696"/>
        <v>1</v>
      </c>
      <c r="DZ171" s="6219">
        <v>12</v>
      </c>
      <c r="EA171" s="6220"/>
      <c r="EB171" s="3852">
        <v>1</v>
      </c>
      <c r="EC171" s="3846">
        <v>1</v>
      </c>
      <c r="ED171" s="3227">
        <f t="shared" si="506"/>
        <v>0</v>
      </c>
      <c r="EE171" s="1748">
        <f t="shared" ref="EE171" si="702">EC171/EB171</f>
        <v>1</v>
      </c>
      <c r="EF171" s="3277">
        <f t="shared" si="655"/>
        <v>7</v>
      </c>
      <c r="EG171" s="1739">
        <f t="shared" si="638"/>
        <v>5</v>
      </c>
      <c r="EH171" s="1748">
        <f t="shared" si="508"/>
        <v>0.58333333333333337</v>
      </c>
      <c r="EI171" s="6221">
        <v>12</v>
      </c>
      <c r="EJ171" s="6222"/>
      <c r="EK171" s="3454">
        <v>1</v>
      </c>
      <c r="EL171" s="3358">
        <v>1</v>
      </c>
      <c r="EM171" s="3394">
        <f t="shared" si="639"/>
        <v>0</v>
      </c>
      <c r="EN171" s="3437">
        <v>0</v>
      </c>
      <c r="EO171" s="3019">
        <f t="shared" si="640"/>
        <v>8</v>
      </c>
      <c r="EP171" s="3394">
        <f t="shared" si="641"/>
        <v>4</v>
      </c>
      <c r="EQ171" s="3437">
        <f t="shared" si="509"/>
        <v>0.66666666666666663</v>
      </c>
      <c r="ER171" s="6223">
        <v>12</v>
      </c>
      <c r="ES171" s="6224"/>
      <c r="ET171" s="3809">
        <v>1</v>
      </c>
      <c r="EU171" s="3810">
        <v>1</v>
      </c>
      <c r="EV171" s="1740">
        <f t="shared" si="569"/>
        <v>0</v>
      </c>
      <c r="EW171" s="1709">
        <f t="shared" ref="EW171:EW172" si="703">EU171/ET171</f>
        <v>1</v>
      </c>
      <c r="EX171" s="3638">
        <f t="shared" si="642"/>
        <v>9</v>
      </c>
      <c r="EY171" s="1740">
        <f t="shared" si="643"/>
        <v>3</v>
      </c>
      <c r="EZ171" s="1709">
        <f t="shared" si="510"/>
        <v>0.75</v>
      </c>
      <c r="FA171" s="6718">
        <v>12</v>
      </c>
      <c r="FB171" s="6719"/>
      <c r="FC171" s="2499">
        <v>1</v>
      </c>
      <c r="FD171" s="2495">
        <v>1</v>
      </c>
      <c r="FE171" s="1739">
        <f t="shared" si="656"/>
        <v>0</v>
      </c>
      <c r="FF171" s="1748">
        <f t="shared" si="657"/>
        <v>1</v>
      </c>
      <c r="FG171" s="1749">
        <f t="shared" si="644"/>
        <v>4</v>
      </c>
      <c r="FH171" s="1739">
        <f t="shared" si="645"/>
        <v>8</v>
      </c>
      <c r="FI171" s="1748">
        <f t="shared" si="658"/>
        <v>0.33333333333333331</v>
      </c>
      <c r="FJ171" s="6718">
        <v>12</v>
      </c>
      <c r="FK171" s="6719"/>
      <c r="FL171" s="2536">
        <v>1</v>
      </c>
      <c r="FM171" s="2495">
        <v>1</v>
      </c>
      <c r="FN171" s="1740">
        <f t="shared" si="646"/>
        <v>0</v>
      </c>
      <c r="FO171" s="1709">
        <v>0</v>
      </c>
      <c r="FP171" s="1702">
        <f t="shared" si="647"/>
        <v>5</v>
      </c>
      <c r="FQ171" s="1740">
        <f t="shared" si="586"/>
        <v>7</v>
      </c>
      <c r="FR171" s="1709">
        <f t="shared" si="659"/>
        <v>0.41666666666666669</v>
      </c>
      <c r="FS171" s="6718">
        <v>12</v>
      </c>
      <c r="FT171" s="6719"/>
      <c r="FU171" s="2536">
        <v>1</v>
      </c>
      <c r="FV171" s="2495">
        <v>1</v>
      </c>
      <c r="FW171" s="1740">
        <f t="shared" si="570"/>
        <v>0</v>
      </c>
      <c r="FX171" s="1709">
        <f t="shared" si="660"/>
        <v>1</v>
      </c>
      <c r="FY171" s="1733">
        <f t="shared" si="648"/>
        <v>6</v>
      </c>
      <c r="FZ171" s="1740">
        <f t="shared" si="649"/>
        <v>6</v>
      </c>
      <c r="GA171" s="1709">
        <f t="shared" si="661"/>
        <v>0.5</v>
      </c>
      <c r="GB171" s="3169">
        <f t="shared" si="698"/>
        <v>8.333333333333337E-2</v>
      </c>
      <c r="GC171" s="2219">
        <v>0</v>
      </c>
      <c r="GD171" s="1895">
        <v>1</v>
      </c>
      <c r="GE171" s="2175" t="s">
        <v>56</v>
      </c>
      <c r="GF171" s="2175" t="s">
        <v>57</v>
      </c>
      <c r="GG171" s="2105" t="s">
        <v>16</v>
      </c>
      <c r="GH171" s="2105" t="s">
        <v>16</v>
      </c>
      <c r="GI171" s="2105" t="s">
        <v>16</v>
      </c>
      <c r="GJ171" s="2105" t="s">
        <v>16</v>
      </c>
      <c r="GK171" s="2105" t="s">
        <v>16</v>
      </c>
      <c r="GL171" s="2181">
        <v>32</v>
      </c>
      <c r="GM171" s="411" t="s">
        <v>869</v>
      </c>
      <c r="GN171" s="272" t="s">
        <v>861</v>
      </c>
      <c r="GO171" s="412">
        <v>12</v>
      </c>
      <c r="GP171" s="210">
        <v>3</v>
      </c>
      <c r="GQ171" s="2086">
        <v>3</v>
      </c>
      <c r="GR171" s="2086">
        <v>0</v>
      </c>
      <c r="GS171" s="1895">
        <v>1</v>
      </c>
      <c r="GT171" s="2086">
        <v>3</v>
      </c>
      <c r="GU171" s="2086">
        <v>9</v>
      </c>
      <c r="GV171" s="1895">
        <v>0.25</v>
      </c>
    </row>
    <row r="172" spans="1:204" ht="56.25" customHeight="1" x14ac:dyDescent="0.25">
      <c r="B172" s="3137"/>
      <c r="D172" s="3079"/>
      <c r="E172" s="3138"/>
      <c r="F172" s="3139"/>
      <c r="G172" s="3139"/>
      <c r="H172" s="3139"/>
      <c r="I172" s="3139"/>
      <c r="J172" s="7188" t="s">
        <v>48</v>
      </c>
      <c r="K172" s="7188"/>
      <c r="L172" s="7188"/>
      <c r="M172" s="7188"/>
      <c r="N172" s="123"/>
      <c r="O172" s="3140"/>
      <c r="P172" s="3140"/>
      <c r="Q172" s="3140"/>
      <c r="R172" s="5382"/>
      <c r="S172" s="3140"/>
      <c r="T172" s="3140"/>
      <c r="U172" s="5395"/>
      <c r="V172" s="3140"/>
      <c r="W172" s="3141">
        <f>SUM(W90:W155)</f>
        <v>122985431.06</v>
      </c>
      <c r="Y172" s="1479">
        <v>33</v>
      </c>
      <c r="Z172" s="5404" t="s">
        <v>3768</v>
      </c>
      <c r="AA172" s="1729" t="s">
        <v>2115</v>
      </c>
      <c r="AB172" s="1729">
        <v>6</v>
      </c>
      <c r="AC172" s="3079">
        <v>0</v>
      </c>
      <c r="AD172" s="3079">
        <f t="shared" si="680"/>
        <v>0</v>
      </c>
      <c r="AE172" s="3079">
        <v>4</v>
      </c>
      <c r="AF172" s="3131">
        <f t="shared" si="681"/>
        <v>0.66666666666666663</v>
      </c>
      <c r="AG172" s="3079">
        <v>1</v>
      </c>
      <c r="AH172" s="3131">
        <f t="shared" si="673"/>
        <v>0.16666666666666666</v>
      </c>
      <c r="AI172" s="3079">
        <v>1</v>
      </c>
      <c r="AJ172" s="3131">
        <f t="shared" si="674"/>
        <v>0.16666666666666666</v>
      </c>
      <c r="AK172" s="3131">
        <f t="shared" si="607"/>
        <v>0.99999999999999989</v>
      </c>
      <c r="AL172" s="3851">
        <v>33</v>
      </c>
      <c r="AM172" s="4066" t="str">
        <f>$Z$172</f>
        <v xml:space="preserve">SUPERVISAR QUE SE REALICEN LAS CAMPAÑAS DE REGULACIÓN DEL ESTADO CIVIL DE LAS PERSONAS </v>
      </c>
      <c r="AN172" s="4069" t="s">
        <v>3250</v>
      </c>
      <c r="AO172" s="4070" t="s">
        <v>3249</v>
      </c>
      <c r="AP172" s="4071" t="s">
        <v>3251</v>
      </c>
      <c r="AQ172" s="4069">
        <v>100</v>
      </c>
      <c r="AR172" s="4069" t="s">
        <v>766</v>
      </c>
      <c r="AS172" s="4069" t="s">
        <v>1434</v>
      </c>
      <c r="AT172" s="4069"/>
      <c r="AU172" s="4060" t="s">
        <v>1704</v>
      </c>
      <c r="AV172" s="4675">
        <v>6</v>
      </c>
      <c r="AW172" s="4676"/>
      <c r="AX172" s="4673">
        <f t="shared" si="615"/>
        <v>1</v>
      </c>
      <c r="AY172" s="4673">
        <f t="shared" si="616"/>
        <v>1</v>
      </c>
      <c r="AZ172" s="4673">
        <f t="shared" si="617"/>
        <v>0</v>
      </c>
      <c r="BA172" s="4674">
        <f t="shared" si="618"/>
        <v>1</v>
      </c>
      <c r="BB172" s="4673">
        <f t="shared" si="619"/>
        <v>6</v>
      </c>
      <c r="BC172" s="3080">
        <f t="shared" si="682"/>
        <v>0</v>
      </c>
      <c r="BD172" s="3142">
        <f t="shared" si="683"/>
        <v>1</v>
      </c>
      <c r="BE172" s="4677">
        <f>SUM(AX172-AI172)</f>
        <v>0</v>
      </c>
      <c r="BF172" s="3082">
        <v>6</v>
      </c>
      <c r="BG172" s="3080"/>
      <c r="BH172" s="3080">
        <f t="shared" si="567"/>
        <v>1</v>
      </c>
      <c r="BI172" s="3080">
        <f t="shared" si="623"/>
        <v>5</v>
      </c>
      <c r="BJ172" s="3080">
        <f t="shared" si="624"/>
        <v>-4</v>
      </c>
      <c r="BK172" s="3142">
        <f t="shared" si="625"/>
        <v>5</v>
      </c>
      <c r="BL172" s="3080">
        <f t="shared" si="626"/>
        <v>5</v>
      </c>
      <c r="BM172" s="3080">
        <f t="shared" si="627"/>
        <v>1</v>
      </c>
      <c r="BN172" s="3142">
        <f t="shared" si="628"/>
        <v>0.83333333333333337</v>
      </c>
      <c r="BO172" s="3081">
        <f t="shared" si="629"/>
        <v>0</v>
      </c>
      <c r="BP172" s="3494"/>
      <c r="BQ172" s="7266"/>
      <c r="BR172" s="7266"/>
      <c r="BS172" s="3473"/>
      <c r="BT172" s="3473">
        <v>0</v>
      </c>
      <c r="BU172" s="3473"/>
      <c r="BV172" s="3315"/>
      <c r="BW172" s="3473"/>
      <c r="BX172" s="3473"/>
      <c r="BY172" s="3315"/>
      <c r="BZ172" s="3151"/>
      <c r="CA172" s="816"/>
      <c r="CB172" s="816"/>
      <c r="CC172" s="816"/>
      <c r="CD172" s="816"/>
      <c r="CE172" s="816"/>
      <c r="CF172" s="816"/>
      <c r="CG172" s="2479"/>
      <c r="CH172" s="2479"/>
      <c r="CI172" s="2479"/>
      <c r="CJ172" s="2479"/>
      <c r="CK172" s="2479"/>
      <c r="CY172" s="6036">
        <v>6</v>
      </c>
      <c r="CZ172" s="6225"/>
      <c r="DA172" s="5236">
        <v>1</v>
      </c>
      <c r="DB172" s="5237">
        <v>1</v>
      </c>
      <c r="DC172" s="4457">
        <f t="shared" si="684"/>
        <v>0</v>
      </c>
      <c r="DD172" s="4514">
        <f t="shared" si="700"/>
        <v>1</v>
      </c>
      <c r="DE172" s="4679">
        <f t="shared" si="559"/>
        <v>6</v>
      </c>
      <c r="DF172" s="4106">
        <f t="shared" si="686"/>
        <v>0</v>
      </c>
      <c r="DG172" s="1682">
        <f t="shared" si="687"/>
        <v>1</v>
      </c>
      <c r="DH172" s="6226">
        <v>6</v>
      </c>
      <c r="DI172" s="6226"/>
      <c r="DJ172" s="4671">
        <v>0</v>
      </c>
      <c r="DK172" s="4671">
        <v>0</v>
      </c>
      <c r="DL172" s="4671">
        <f t="shared" si="688"/>
        <v>0</v>
      </c>
      <c r="DM172" s="4670">
        <v>0</v>
      </c>
      <c r="DN172" s="4671">
        <f t="shared" si="689"/>
        <v>6</v>
      </c>
      <c r="DO172" s="4086">
        <f t="shared" si="690"/>
        <v>0</v>
      </c>
      <c r="DP172" s="4195">
        <f t="shared" si="691"/>
        <v>1</v>
      </c>
      <c r="DQ172" s="6227">
        <v>6</v>
      </c>
      <c r="DR172" s="6228"/>
      <c r="DS172" s="4464">
        <v>0</v>
      </c>
      <c r="DT172" s="4464">
        <v>0</v>
      </c>
      <c r="DU172" s="4464">
        <f t="shared" si="692"/>
        <v>0</v>
      </c>
      <c r="DV172" s="4464" t="e">
        <f t="shared" si="701"/>
        <v>#DIV/0!</v>
      </c>
      <c r="DW172" s="4464">
        <f t="shared" si="694"/>
        <v>6</v>
      </c>
      <c r="DX172" s="4163">
        <f t="shared" si="695"/>
        <v>0</v>
      </c>
      <c r="DY172" s="4167">
        <f t="shared" si="696"/>
        <v>1</v>
      </c>
      <c r="DZ172" s="6036">
        <v>6</v>
      </c>
      <c r="EA172" s="6225"/>
      <c r="EB172" s="3493">
        <v>1</v>
      </c>
      <c r="EC172" s="3799">
        <v>5</v>
      </c>
      <c r="ED172" s="3079">
        <f t="shared" si="506"/>
        <v>4</v>
      </c>
      <c r="EE172" s="3456">
        <f t="shared" ref="EE172" si="704">EC172/EB172</f>
        <v>5</v>
      </c>
      <c r="EF172" s="3277">
        <f t="shared" ref="EF172" si="705">SUM(EC172+FY172)</f>
        <v>5</v>
      </c>
      <c r="EG172" s="3457">
        <f t="shared" ref="EG172" si="706">DZ172-EF172</f>
        <v>1</v>
      </c>
      <c r="EH172" s="3456">
        <f t="shared" ref="EH172" si="707">EF172/DZ172</f>
        <v>0.83333333333333337</v>
      </c>
      <c r="EI172" s="6226">
        <v>6</v>
      </c>
      <c r="EJ172" s="6226"/>
      <c r="EK172" s="3380">
        <v>0</v>
      </c>
      <c r="EL172" s="3380">
        <v>0</v>
      </c>
      <c r="EM172" s="3380">
        <f t="shared" si="639"/>
        <v>0</v>
      </c>
      <c r="EN172" s="3455">
        <v>0</v>
      </c>
      <c r="EO172" s="3380">
        <f t="shared" si="640"/>
        <v>5</v>
      </c>
      <c r="EP172" s="3380">
        <f t="shared" si="641"/>
        <v>1</v>
      </c>
      <c r="EQ172" s="3455">
        <f t="shared" si="509"/>
        <v>0.83333333333333337</v>
      </c>
      <c r="ER172" s="6227">
        <v>6</v>
      </c>
      <c r="ES172" s="6228"/>
      <c r="ET172" s="3652">
        <v>0</v>
      </c>
      <c r="EU172" s="3652">
        <v>0</v>
      </c>
      <c r="EV172" s="3169">
        <f t="shared" si="569"/>
        <v>0</v>
      </c>
      <c r="EW172" s="3169" t="e">
        <f t="shared" si="703"/>
        <v>#DIV/0!</v>
      </c>
      <c r="EX172" s="3652">
        <f t="shared" si="642"/>
        <v>5</v>
      </c>
      <c r="EY172" s="3169">
        <f t="shared" si="643"/>
        <v>1</v>
      </c>
      <c r="EZ172" s="2407">
        <f t="shared" si="510"/>
        <v>0.83333333333333337</v>
      </c>
      <c r="FP172" s="2672"/>
      <c r="GB172" s="3078" t="s">
        <v>3769</v>
      </c>
      <c r="GI172" s="1"/>
      <c r="GJ172" s="1"/>
      <c r="GK172" s="1"/>
      <c r="GO172" s="2378"/>
      <c r="GP172" s="2085"/>
      <c r="GQ172" s="2085"/>
      <c r="GR172" s="2085"/>
      <c r="GS172" s="2085"/>
      <c r="GT172" s="2085"/>
      <c r="GU172" s="2085"/>
      <c r="GV172" s="2085"/>
    </row>
    <row r="173" spans="1:204" ht="15" customHeight="1" x14ac:dyDescent="0.25">
      <c r="J173" s="13"/>
      <c r="K173" s="13"/>
      <c r="L173" s="13"/>
      <c r="M173" s="13"/>
      <c r="N173" s="13"/>
      <c r="O173" s="13"/>
      <c r="P173" s="13"/>
      <c r="Q173" s="13"/>
      <c r="R173" s="5383"/>
      <c r="S173" s="13"/>
      <c r="T173" s="13"/>
      <c r="U173" s="5396"/>
      <c r="V173" s="13"/>
      <c r="W173" s="14"/>
      <c r="AT173" s="2755"/>
      <c r="AU173" s="2755"/>
      <c r="AW173" s="816"/>
      <c r="AX173" s="816"/>
      <c r="AY173" s="816"/>
      <c r="AZ173" s="4123"/>
      <c r="BA173" s="4123"/>
      <c r="BB173" s="816"/>
      <c r="BC173" s="816"/>
      <c r="BD173" s="816"/>
      <c r="BE173" s="4507"/>
      <c r="BG173" s="816"/>
      <c r="BH173" s="816"/>
      <c r="BI173" s="816"/>
      <c r="BJ173" s="3124"/>
      <c r="BK173" s="3124"/>
      <c r="BL173" s="816"/>
      <c r="BM173" s="816"/>
      <c r="BN173" s="816"/>
      <c r="BO173" s="2755"/>
      <c r="BP173" s="3494"/>
      <c r="BR173" s="816"/>
      <c r="BS173" s="816"/>
      <c r="BT173" s="816"/>
      <c r="BU173" s="2988"/>
      <c r="BV173" s="2988"/>
      <c r="BW173" s="816"/>
      <c r="BX173" s="816"/>
      <c r="BY173" s="816"/>
      <c r="BZ173" s="3151"/>
      <c r="CA173" s="816"/>
      <c r="CB173" s="816"/>
      <c r="CC173" s="816"/>
      <c r="CD173" s="816"/>
      <c r="CE173" s="816"/>
      <c r="CF173" s="816"/>
      <c r="CG173" s="2479"/>
      <c r="CH173" s="2479"/>
      <c r="CI173" s="2479"/>
      <c r="CJ173" s="2479"/>
      <c r="CK173" s="2479"/>
      <c r="DA173" s="4175"/>
      <c r="DB173" s="4175"/>
      <c r="DJ173" s="4175"/>
      <c r="DK173" s="4175"/>
      <c r="EB173" s="3198"/>
      <c r="EC173" s="3198"/>
      <c r="EK173" s="3347"/>
      <c r="EL173" s="3347"/>
      <c r="EO173" s="3195"/>
      <c r="FP173" s="2672"/>
      <c r="GB173" s="3041"/>
      <c r="GI173" s="13"/>
      <c r="GJ173" s="13"/>
      <c r="GK173" s="13"/>
      <c r="GO173" s="2378"/>
      <c r="GP173" s="2085"/>
      <c r="GQ173" s="2085"/>
      <c r="GR173" s="2085"/>
      <c r="GS173" s="2085"/>
      <c r="GT173" s="2085"/>
      <c r="GU173" s="2085"/>
      <c r="GV173" s="2085"/>
    </row>
    <row r="174" spans="1:204" ht="12" customHeight="1" x14ac:dyDescent="0.25">
      <c r="B174" s="7146" t="s">
        <v>0</v>
      </c>
      <c r="C174" s="7146" t="s">
        <v>1</v>
      </c>
      <c r="D174" s="7146" t="s">
        <v>2</v>
      </c>
      <c r="E174" s="7146" t="s">
        <v>3</v>
      </c>
      <c r="F174" s="7155" t="s">
        <v>4</v>
      </c>
      <c r="G174" s="7155" t="s">
        <v>5</v>
      </c>
      <c r="H174" s="7155" t="s">
        <v>12</v>
      </c>
      <c r="I174" s="7155"/>
      <c r="J174" s="7155"/>
      <c r="K174" s="7155"/>
      <c r="L174" s="7155"/>
      <c r="M174" s="7155"/>
      <c r="N174" s="120"/>
      <c r="O174" s="120"/>
      <c r="P174" s="7120" t="s">
        <v>328</v>
      </c>
      <c r="Q174" s="7121"/>
      <c r="R174" s="7121"/>
      <c r="S174" s="7121"/>
      <c r="T174" s="7121"/>
      <c r="U174" s="5392"/>
      <c r="V174" s="121"/>
      <c r="W174" s="7139" t="s">
        <v>13</v>
      </c>
      <c r="X174" s="7118" t="s">
        <v>14</v>
      </c>
      <c r="AT174" s="2755"/>
      <c r="AU174" s="2755"/>
      <c r="AW174" s="1318"/>
      <c r="AX174" s="816"/>
      <c r="AY174" s="1313"/>
      <c r="AZ174" s="4123"/>
      <c r="BA174" s="4123"/>
      <c r="BB174" s="816"/>
      <c r="BC174" s="816"/>
      <c r="BD174" s="816"/>
      <c r="BE174" s="4507"/>
      <c r="BG174" s="1318"/>
      <c r="BH174" s="816"/>
      <c r="BI174" s="1313"/>
      <c r="BJ174" s="3124"/>
      <c r="BK174" s="3124"/>
      <c r="BL174" s="816"/>
      <c r="BM174" s="816"/>
      <c r="BN174" s="816"/>
      <c r="BO174" s="2755"/>
      <c r="BP174" s="3494"/>
      <c r="BR174" s="1318"/>
      <c r="BS174" s="816"/>
      <c r="BT174" s="1313"/>
      <c r="BU174" s="2988"/>
      <c r="BV174" s="2988"/>
      <c r="BW174" s="816"/>
      <c r="BX174" s="816"/>
      <c r="BY174" s="816"/>
      <c r="BZ174" s="3151"/>
      <c r="CA174" s="816"/>
      <c r="CB174" s="816"/>
      <c r="CC174" s="816"/>
      <c r="CD174" s="816"/>
      <c r="CE174" s="816"/>
      <c r="CF174" s="816"/>
      <c r="CG174" s="2479"/>
      <c r="CH174" s="2479"/>
      <c r="CI174" s="2479"/>
      <c r="CJ174" s="2479"/>
      <c r="CK174" s="2479"/>
      <c r="DA174" s="4175"/>
      <c r="DB174" s="4175"/>
      <c r="DJ174" s="4175"/>
      <c r="DK174" s="4175"/>
      <c r="EB174" s="3198"/>
      <c r="EC174" s="3198"/>
      <c r="EK174" s="3347"/>
      <c r="EL174" s="3347"/>
      <c r="EO174" s="3195"/>
      <c r="FP174" s="2672"/>
      <c r="GE174" s="7155" t="s">
        <v>4</v>
      </c>
      <c r="GF174" s="7155" t="s">
        <v>5</v>
      </c>
      <c r="GG174" s="1"/>
      <c r="GH174" s="1"/>
      <c r="GI174" s="1"/>
      <c r="GJ174" s="1"/>
      <c r="GK174" s="1"/>
      <c r="GO174" s="2378"/>
      <c r="GP174" s="2085"/>
      <c r="GQ174" s="2085"/>
      <c r="GR174" s="2085"/>
      <c r="GS174" s="2085"/>
      <c r="GT174" s="2085"/>
      <c r="GU174" s="2085"/>
      <c r="GV174" s="2085"/>
    </row>
    <row r="175" spans="1:204" ht="12" customHeight="1" x14ac:dyDescent="0.25">
      <c r="B175" s="7150"/>
      <c r="C175" s="7150"/>
      <c r="D175" s="7150"/>
      <c r="E175" s="7150"/>
      <c r="F175" s="7162"/>
      <c r="G175" s="7162"/>
      <c r="H175" s="320" t="s">
        <v>6</v>
      </c>
      <c r="I175" s="320" t="s">
        <v>7</v>
      </c>
      <c r="J175" s="320" t="s">
        <v>8</v>
      </c>
      <c r="K175" s="320" t="s">
        <v>9</v>
      </c>
      <c r="L175" s="320" t="s">
        <v>10</v>
      </c>
      <c r="M175" s="320" t="s">
        <v>11</v>
      </c>
      <c r="N175" s="320"/>
      <c r="O175" s="320"/>
      <c r="P175" s="320" t="s">
        <v>6</v>
      </c>
      <c r="Q175" s="320" t="s">
        <v>7</v>
      </c>
      <c r="R175" s="5381" t="s">
        <v>8</v>
      </c>
      <c r="S175" s="320" t="s">
        <v>9</v>
      </c>
      <c r="T175" s="320" t="s">
        <v>10</v>
      </c>
      <c r="U175" s="5394"/>
      <c r="V175" s="320"/>
      <c r="W175" s="7140"/>
      <c r="X175" s="7215"/>
      <c r="AT175" s="2755"/>
      <c r="AU175" s="2755"/>
      <c r="AW175" s="1319"/>
      <c r="AX175" s="1313"/>
      <c r="AY175" s="1313"/>
      <c r="AZ175" s="4123"/>
      <c r="BA175" s="2487"/>
      <c r="BB175" s="1313"/>
      <c r="BC175" s="2487"/>
      <c r="BD175" s="2486"/>
      <c r="BE175" s="4507"/>
      <c r="BG175" s="1319"/>
      <c r="BH175" s="1313"/>
      <c r="BI175" s="1313"/>
      <c r="BJ175" s="3124"/>
      <c r="BK175" s="2487"/>
      <c r="BL175" s="1313"/>
      <c r="BM175" s="2487"/>
      <c r="BN175" s="2486"/>
      <c r="BO175" s="2755"/>
      <c r="BP175" s="3494"/>
      <c r="BR175" s="1319"/>
      <c r="BS175" s="1313"/>
      <c r="BT175" s="1313"/>
      <c r="BU175" s="2988"/>
      <c r="BV175" s="2487"/>
      <c r="BW175" s="1313"/>
      <c r="BX175" s="2487"/>
      <c r="BY175" s="2486"/>
      <c r="BZ175" s="3151"/>
      <c r="CA175" s="1306"/>
      <c r="CB175" s="1306"/>
      <c r="CC175" s="1306"/>
      <c r="CD175" s="1306"/>
      <c r="CE175" s="1306"/>
      <c r="CF175" s="1306"/>
      <c r="CG175" s="2486"/>
      <c r="CH175" s="2486"/>
      <c r="CI175" s="2486"/>
      <c r="CJ175" s="2486"/>
      <c r="CK175" s="2479"/>
      <c r="DA175" s="4175"/>
      <c r="DB175" s="4175"/>
      <c r="DJ175" s="4175"/>
      <c r="DK175" s="4175"/>
      <c r="EB175" s="3198"/>
      <c r="EC175" s="3198"/>
      <c r="EK175" s="3347"/>
      <c r="EL175" s="3347"/>
      <c r="EO175" s="3195"/>
      <c r="FP175" s="2672"/>
      <c r="GE175" s="7162"/>
      <c r="GF175" s="7162"/>
      <c r="GG175" s="320" t="s">
        <v>6</v>
      </c>
      <c r="GH175" s="320" t="s">
        <v>7</v>
      </c>
      <c r="GI175" s="320" t="s">
        <v>8</v>
      </c>
      <c r="GJ175" s="320" t="s">
        <v>9</v>
      </c>
      <c r="GK175" s="320" t="s">
        <v>10</v>
      </c>
      <c r="GO175" s="2378"/>
      <c r="GP175" s="2085"/>
      <c r="GQ175" s="2085"/>
      <c r="GR175" s="2085"/>
      <c r="GS175" s="2085"/>
      <c r="GT175" s="2085"/>
      <c r="GU175" s="2085"/>
      <c r="GV175" s="2085"/>
    </row>
    <row r="176" spans="1:204" ht="78.75" customHeight="1" x14ac:dyDescent="0.25">
      <c r="A176" s="1">
        <f>SUM(A155+1)</f>
        <v>21</v>
      </c>
      <c r="B176" s="7195" t="s">
        <v>74</v>
      </c>
      <c r="C176" s="5684">
        <v>500</v>
      </c>
      <c r="D176" s="7100">
        <v>1</v>
      </c>
      <c r="E176" s="7102" t="s">
        <v>75</v>
      </c>
      <c r="F176" s="5706" t="s">
        <v>76</v>
      </c>
      <c r="G176" s="5706" t="s">
        <v>38</v>
      </c>
      <c r="H176" s="5706" t="s">
        <v>17</v>
      </c>
      <c r="I176" s="5706" t="s">
        <v>16</v>
      </c>
      <c r="J176" s="5706" t="s">
        <v>16</v>
      </c>
      <c r="K176" s="5706" t="s">
        <v>17</v>
      </c>
      <c r="L176" s="5706" t="s">
        <v>16</v>
      </c>
      <c r="M176" s="5706" t="s">
        <v>21</v>
      </c>
      <c r="N176" s="5706" t="s">
        <v>602</v>
      </c>
      <c r="O176" s="5697" t="s">
        <v>593</v>
      </c>
      <c r="P176" s="5697" t="s">
        <v>329</v>
      </c>
      <c r="Q176" s="5697" t="s">
        <v>330</v>
      </c>
      <c r="R176" s="5703" t="s">
        <v>336</v>
      </c>
      <c r="S176" s="5697" t="s">
        <v>438</v>
      </c>
      <c r="T176" s="5697" t="s">
        <v>439</v>
      </c>
      <c r="U176" s="5700" t="s">
        <v>699</v>
      </c>
      <c r="V176" s="5697" t="s">
        <v>564</v>
      </c>
      <c r="W176" s="5694">
        <v>28458707.43</v>
      </c>
      <c r="X176" s="5691" t="s">
        <v>77</v>
      </c>
      <c r="Y176" s="2099">
        <v>1</v>
      </c>
      <c r="Z176" s="5450" t="s">
        <v>895</v>
      </c>
      <c r="AA176" s="301" t="s">
        <v>898</v>
      </c>
      <c r="AB176" s="290">
        <v>4</v>
      </c>
      <c r="AC176" s="233">
        <v>1</v>
      </c>
      <c r="AD176" s="234">
        <f t="shared" ref="AD176:AD194" si="708">AC176/AB176</f>
        <v>0.25</v>
      </c>
      <c r="AE176" s="233">
        <v>1</v>
      </c>
      <c r="AF176" s="234">
        <f t="shared" ref="AF176:AF194" si="709">AE176/AB176</f>
        <v>0.25</v>
      </c>
      <c r="AG176" s="235">
        <v>1</v>
      </c>
      <c r="AH176" s="234">
        <f t="shared" ref="AH176:AH194" si="710">AG176/AB176</f>
        <v>0.25</v>
      </c>
      <c r="AI176" s="235">
        <v>1</v>
      </c>
      <c r="AJ176" s="236">
        <f t="shared" ref="AJ176:AJ194" si="711">AI176/AB176</f>
        <v>0.25</v>
      </c>
      <c r="AK176" s="211">
        <f t="shared" ref="AK176:AK194" si="712">SUM(AD176+AF176+AH176+AJ176)</f>
        <v>1</v>
      </c>
      <c r="AL176" s="2317">
        <v>1</v>
      </c>
      <c r="AM176" s="807" t="s">
        <v>1429</v>
      </c>
      <c r="AN176" s="807" t="s">
        <v>1436</v>
      </c>
      <c r="AO176" s="807" t="s">
        <v>1430</v>
      </c>
      <c r="AP176" s="807" t="s">
        <v>1431</v>
      </c>
      <c r="AQ176" s="807">
        <v>100</v>
      </c>
      <c r="AR176" s="807" t="s">
        <v>1432</v>
      </c>
      <c r="AS176" s="807" t="s">
        <v>1434</v>
      </c>
      <c r="AT176" s="2275"/>
      <c r="AU176" s="807" t="s">
        <v>1026</v>
      </c>
      <c r="AV176" s="6618">
        <v>4</v>
      </c>
      <c r="AW176" s="6618"/>
      <c r="AX176" s="4431">
        <f t="shared" ref="AX176:AX194" si="713">SUM(DA176+DJ176+DS176)</f>
        <v>1</v>
      </c>
      <c r="AY176" s="4431">
        <f t="shared" ref="AY176:AY194" si="714">SUM(DB176+DK176+DT176)</f>
        <v>1</v>
      </c>
      <c r="AZ176" s="4411">
        <f t="shared" ref="AZ176:AZ194" si="715">AX176-AY176</f>
        <v>0</v>
      </c>
      <c r="BA176" s="4706">
        <f t="shared" ref="BA176:BA194" si="716">AY176/AX176</f>
        <v>1</v>
      </c>
      <c r="BB176" s="4724">
        <f t="shared" ref="BB176:BB194" si="717">SUM(BL176+AY176)</f>
        <v>4</v>
      </c>
      <c r="BC176" s="4104">
        <f t="shared" ref="BC176:BC194" si="718">AV176-BB176</f>
        <v>0</v>
      </c>
      <c r="BD176" s="1679">
        <f t="shared" ref="BD176:BD194" si="719">BB176/AV176</f>
        <v>1</v>
      </c>
      <c r="BE176" s="4538">
        <f>SUM(AX176-AI176)</f>
        <v>0</v>
      </c>
      <c r="BF176" s="6618">
        <v>4</v>
      </c>
      <c r="BG176" s="6618"/>
      <c r="BH176" s="3782">
        <f t="shared" si="567"/>
        <v>1</v>
      </c>
      <c r="BI176" s="3782">
        <f t="shared" ref="BI176:BI194" si="720">SUM(EC176+EL176+EU176)</f>
        <v>2</v>
      </c>
      <c r="BJ176" s="4061">
        <f t="shared" ref="BJ176:BJ194" si="721">BH176-BI176</f>
        <v>-1</v>
      </c>
      <c r="BK176" s="4073">
        <f t="shared" ref="BK176:BK194" si="722">BI176/BH176</f>
        <v>2</v>
      </c>
      <c r="BL176" s="3827">
        <f t="shared" ref="BL176:BL194" si="723">SUM(BI176+BW176)</f>
        <v>3</v>
      </c>
      <c r="BM176" s="3122">
        <f t="shared" ref="BM176:BM194" si="724">BF176-BL176</f>
        <v>1</v>
      </c>
      <c r="BN176" s="1679">
        <f t="shared" ref="BN176:BN194" si="725">BL176/BF176</f>
        <v>0.75</v>
      </c>
      <c r="BO176" s="3708">
        <f>SUM(AG176-BH176)</f>
        <v>0</v>
      </c>
      <c r="BP176" s="3494"/>
      <c r="BQ176" s="6933">
        <v>4</v>
      </c>
      <c r="BR176" s="6933"/>
      <c r="BS176" s="2576">
        <f>SUM(FC176+FL176+FU176)</f>
        <v>1</v>
      </c>
      <c r="BT176" s="2576">
        <f>SUM(FD176+FM176+FV176)</f>
        <v>0</v>
      </c>
      <c r="BU176" s="2987">
        <f t="shared" si="554"/>
        <v>1</v>
      </c>
      <c r="BV176" s="1679">
        <f t="shared" si="555"/>
        <v>0</v>
      </c>
      <c r="BW176" s="2764">
        <f t="shared" si="556"/>
        <v>1</v>
      </c>
      <c r="BX176" s="2991">
        <f t="shared" si="557"/>
        <v>3</v>
      </c>
      <c r="BY176" s="1679">
        <f t="shared" si="558"/>
        <v>0.25</v>
      </c>
      <c r="BZ176" s="3151"/>
      <c r="CA176" s="6720">
        <v>4</v>
      </c>
      <c r="CB176" s="6720"/>
      <c r="CC176" s="2230">
        <v>1</v>
      </c>
      <c r="CD176" s="2230">
        <v>1</v>
      </c>
      <c r="CE176" s="2359">
        <f t="shared" ref="CE176:CE193" si="726">CC176-CD176</f>
        <v>0</v>
      </c>
      <c r="CF176" s="2245">
        <f t="shared" ref="CF176:CF183" si="727">CD176/CC176</f>
        <v>1</v>
      </c>
      <c r="CG176" s="2255">
        <f t="shared" ref="CG176:CG194" si="728">CD176</f>
        <v>1</v>
      </c>
      <c r="CH176" s="2387">
        <f t="shared" ref="CH176:CH194" si="729">CA176-CG176</f>
        <v>3</v>
      </c>
      <c r="CI176" s="2245">
        <f t="shared" ref="CI176:CI194" si="730">CG176/CA176</f>
        <v>0.25</v>
      </c>
      <c r="CJ176" s="2487"/>
      <c r="CK176" s="2479"/>
      <c r="CM176" s="1673">
        <v>0</v>
      </c>
      <c r="CN176" s="1673">
        <v>0</v>
      </c>
      <c r="CO176" s="1674">
        <v>1</v>
      </c>
      <c r="CP176" s="1673">
        <v>0</v>
      </c>
      <c r="CQ176" s="1673">
        <v>0</v>
      </c>
      <c r="CR176" s="1674">
        <v>1</v>
      </c>
      <c r="CS176" s="1673">
        <v>0</v>
      </c>
      <c r="CT176" s="1673">
        <v>0</v>
      </c>
      <c r="CU176" s="1674">
        <v>1</v>
      </c>
      <c r="CV176" s="1673">
        <v>0</v>
      </c>
      <c r="CW176" s="1673">
        <v>0</v>
      </c>
      <c r="CX176" s="1674">
        <v>1</v>
      </c>
      <c r="CY176" s="6173">
        <v>4</v>
      </c>
      <c r="CZ176" s="5846"/>
      <c r="DA176" s="4828">
        <v>0</v>
      </c>
      <c r="DB176" s="4322">
        <v>1</v>
      </c>
      <c r="DC176" s="4690">
        <f t="shared" ref="DC176:DC194" si="731">DB176-DA176</f>
        <v>1</v>
      </c>
      <c r="DD176" s="4512">
        <v>1</v>
      </c>
      <c r="DE176" s="4416">
        <f t="shared" si="559"/>
        <v>4</v>
      </c>
      <c r="DF176" s="4101">
        <f t="shared" ref="DF176:DF194" si="732">CY176-DE176</f>
        <v>0</v>
      </c>
      <c r="DG176" s="1679">
        <f t="shared" ref="DG176:DG194" si="733">DE176/CY176</f>
        <v>1</v>
      </c>
      <c r="DH176" s="6201">
        <v>4</v>
      </c>
      <c r="DI176" s="6180"/>
      <c r="DJ176" s="5156">
        <v>0</v>
      </c>
      <c r="DK176" s="4463">
        <v>0</v>
      </c>
      <c r="DL176" s="5043">
        <f t="shared" ref="DL176:DL194" si="734">DJ176-DK176</f>
        <v>0</v>
      </c>
      <c r="DM176" s="4536">
        <v>1</v>
      </c>
      <c r="DN176" s="4424">
        <f t="shared" ref="DN176:DN178" si="735">SUM(DE176+DK176)</f>
        <v>4</v>
      </c>
      <c r="DO176" s="4101">
        <f t="shared" ref="DO176:DO194" si="736">DH176-DN176</f>
        <v>0</v>
      </c>
      <c r="DP176" s="1679">
        <f t="shared" ref="DP176:DP194" si="737">DN176/DH176</f>
        <v>1</v>
      </c>
      <c r="DQ176" s="6202">
        <v>4</v>
      </c>
      <c r="DR176" s="6202"/>
      <c r="DS176" s="2712">
        <v>1</v>
      </c>
      <c r="DT176" s="4548">
        <v>0</v>
      </c>
      <c r="DU176" s="5100">
        <f t="shared" ref="DU176:DU194" si="738">DS176-DT176</f>
        <v>1</v>
      </c>
      <c r="DV176" s="2711">
        <f>DT176/DS176</f>
        <v>0</v>
      </c>
      <c r="DW176" s="2683">
        <f t="shared" ref="DW176:DW178" si="739">SUM(DT176+DN176)</f>
        <v>4</v>
      </c>
      <c r="DX176" s="4101">
        <f t="shared" ref="DX176:DX194" si="740">DQ176-DW176</f>
        <v>0</v>
      </c>
      <c r="DY176" s="1679">
        <f t="shared" ref="DY176:DY194" si="741">DW176/DQ176</f>
        <v>1</v>
      </c>
      <c r="DZ176" s="6173">
        <v>4</v>
      </c>
      <c r="EA176" s="5846"/>
      <c r="EB176" s="3150">
        <v>0</v>
      </c>
      <c r="EC176" s="3224">
        <v>1</v>
      </c>
      <c r="ED176" s="3192">
        <f t="shared" ref="ED176:ED194" si="742">EC176-EB176</f>
        <v>1</v>
      </c>
      <c r="EE176" s="1679">
        <v>1</v>
      </c>
      <c r="EF176" s="3276">
        <f t="shared" ref="EF176:EF194" si="743">SUM(EC176+FY176)</f>
        <v>2</v>
      </c>
      <c r="EG176" s="3193">
        <f t="shared" ref="EG176:EG194" si="744">DZ176-EF176</f>
        <v>2</v>
      </c>
      <c r="EH176" s="1679">
        <f t="shared" ref="EH176:EH194" si="745">EF176/DZ176</f>
        <v>0.5</v>
      </c>
      <c r="EI176" s="6201">
        <v>4</v>
      </c>
      <c r="EJ176" s="6180"/>
      <c r="EK176" s="3150">
        <v>0</v>
      </c>
      <c r="EL176" s="3224">
        <v>0</v>
      </c>
      <c r="EM176" s="3192">
        <f t="shared" ref="EM176:EM194" si="746">EK176-EL176</f>
        <v>0</v>
      </c>
      <c r="EN176" s="1679">
        <v>1</v>
      </c>
      <c r="EO176" s="3341">
        <f t="shared" ref="EO176:EO194" si="747">SUM(EF176+EL176)</f>
        <v>2</v>
      </c>
      <c r="EP176" s="3193">
        <f t="shared" ref="EP176:EP194" si="748">EI176-EO176</f>
        <v>2</v>
      </c>
      <c r="EQ176" s="1679">
        <f t="shared" ref="EQ176:EQ194" si="749">EO176/EI176</f>
        <v>0.5</v>
      </c>
      <c r="ER176" s="6202">
        <v>4</v>
      </c>
      <c r="ES176" s="6202"/>
      <c r="ET176" s="3920">
        <v>1</v>
      </c>
      <c r="EU176" s="3821">
        <v>1</v>
      </c>
      <c r="EV176" s="3172">
        <f t="shared" ref="EV176:EV194" si="750">ET176-EU176</f>
        <v>0</v>
      </c>
      <c r="EW176" s="2711">
        <f>EU176/ET176</f>
        <v>1</v>
      </c>
      <c r="EX176" s="3621">
        <f t="shared" ref="EX176:EX178" si="751">SUM(EU176+EO176)</f>
        <v>3</v>
      </c>
      <c r="EY176" s="3172">
        <f t="shared" ref="EY176:EY194" si="752">ER176-EX176</f>
        <v>1</v>
      </c>
      <c r="EZ176" s="2711">
        <f t="shared" ref="EZ176:EZ194" si="753">EX176/ER176</f>
        <v>0.75</v>
      </c>
      <c r="FA176" s="6933">
        <v>4</v>
      </c>
      <c r="FB176" s="6933"/>
      <c r="FC176" s="2576">
        <v>0</v>
      </c>
      <c r="FD176" s="2577">
        <v>0</v>
      </c>
      <c r="FE176" s="1678">
        <f t="shared" ref="FE176:FE194" si="754">FD176-FC176</f>
        <v>0</v>
      </c>
      <c r="FF176" s="1679">
        <v>1</v>
      </c>
      <c r="FG176" s="2764">
        <f t="shared" ref="FG176:FG194" si="755">SUM(FD176+CG176)</f>
        <v>1</v>
      </c>
      <c r="FH176" s="1678">
        <f t="shared" ref="FH176:FH194" si="756">FA176-FG176</f>
        <v>3</v>
      </c>
      <c r="FI176" s="1679">
        <f t="shared" ref="FI176:FI194" si="757">FG176/FA176</f>
        <v>0.25</v>
      </c>
      <c r="FJ176" s="6933">
        <v>4</v>
      </c>
      <c r="FK176" s="6933"/>
      <c r="FL176" s="2576">
        <v>0</v>
      </c>
      <c r="FM176" s="2577">
        <v>0</v>
      </c>
      <c r="FN176" s="1678">
        <f t="shared" ref="FN176:FN194" si="758">FL176-FM176</f>
        <v>0</v>
      </c>
      <c r="FO176" s="1679">
        <v>1</v>
      </c>
      <c r="FP176" s="2587">
        <f t="shared" ref="FP176:FP194" si="759">SUM(FM176+FG176)</f>
        <v>1</v>
      </c>
      <c r="FQ176" s="1678">
        <f t="shared" ref="FQ176:FQ194" si="760">FJ176-FP176</f>
        <v>3</v>
      </c>
      <c r="FR176" s="1679">
        <f t="shared" ref="FR176:FR194" si="761">FP176/FJ176</f>
        <v>0.25</v>
      </c>
      <c r="FS176" s="7452">
        <v>4</v>
      </c>
      <c r="FT176" s="7452"/>
      <c r="FU176" s="2717">
        <v>1</v>
      </c>
      <c r="FV176" s="2713">
        <v>0</v>
      </c>
      <c r="FW176" s="2759">
        <f t="shared" ref="FW176:FW194" si="762">FU176-FV176</f>
        <v>1</v>
      </c>
      <c r="FX176" s="2711">
        <f>FV176/FU176</f>
        <v>0</v>
      </c>
      <c r="FY176" s="2587">
        <f t="shared" ref="FY176:FY194" si="763">SUM(FV176+FP176)</f>
        <v>1</v>
      </c>
      <c r="FZ176" s="2759">
        <f t="shared" ref="FZ176:FZ194" si="764">FS176-FY176</f>
        <v>3</v>
      </c>
      <c r="GA176" s="2711">
        <f t="shared" ref="GA176:GA194" si="765">FY176/FS176</f>
        <v>0.25</v>
      </c>
      <c r="GB176" s="3169">
        <f t="shared" ref="GB176:GB186" si="766">SUM(EH176-GA176)</f>
        <v>0.25</v>
      </c>
      <c r="GC176" s="2219">
        <v>0</v>
      </c>
      <c r="GD176" s="1895">
        <v>1</v>
      </c>
      <c r="GE176" s="2105" t="s">
        <v>76</v>
      </c>
      <c r="GF176" s="2105" t="s">
        <v>38</v>
      </c>
      <c r="GG176" s="2105" t="s">
        <v>17</v>
      </c>
      <c r="GH176" s="2105" t="s">
        <v>16</v>
      </c>
      <c r="GI176" s="2105" t="s">
        <v>16</v>
      </c>
      <c r="GJ176" s="2105" t="s">
        <v>17</v>
      </c>
      <c r="GK176" s="2105" t="s">
        <v>16</v>
      </c>
      <c r="GL176" s="2099">
        <v>1</v>
      </c>
      <c r="GM176" s="248" t="s">
        <v>895</v>
      </c>
      <c r="GN176" s="232" t="s">
        <v>898</v>
      </c>
      <c r="GO176" s="233">
        <v>4</v>
      </c>
      <c r="GP176" s="233">
        <v>1</v>
      </c>
      <c r="GQ176" s="2086">
        <v>1</v>
      </c>
      <c r="GR176" s="2086">
        <v>0</v>
      </c>
      <c r="GS176" s="1895">
        <v>1</v>
      </c>
      <c r="GT176" s="2086">
        <v>1</v>
      </c>
      <c r="GU176" s="2086">
        <v>3</v>
      </c>
      <c r="GV176" s="1895">
        <v>0.25</v>
      </c>
    </row>
    <row r="177" spans="1:204" ht="86.25" customHeight="1" x14ac:dyDescent="0.25">
      <c r="B177" s="6801"/>
      <c r="C177" s="5685"/>
      <c r="D177" s="7164"/>
      <c r="E177" s="7145"/>
      <c r="F177" s="5707"/>
      <c r="G177" s="5707"/>
      <c r="H177" s="5707"/>
      <c r="I177" s="5707"/>
      <c r="J177" s="5707"/>
      <c r="K177" s="5707"/>
      <c r="L177" s="5707"/>
      <c r="M177" s="5707"/>
      <c r="N177" s="5707"/>
      <c r="O177" s="5698"/>
      <c r="P177" s="5698"/>
      <c r="Q177" s="5698"/>
      <c r="R177" s="5704"/>
      <c r="S177" s="5698"/>
      <c r="T177" s="5698"/>
      <c r="U177" s="5701"/>
      <c r="V177" s="5698"/>
      <c r="W177" s="5695"/>
      <c r="X177" s="5692"/>
      <c r="Y177" s="2100">
        <v>2</v>
      </c>
      <c r="Z177" s="5451" t="s">
        <v>896</v>
      </c>
      <c r="AA177" s="5547" t="s">
        <v>811</v>
      </c>
      <c r="AB177" s="5548">
        <v>4</v>
      </c>
      <c r="AC177" s="238">
        <v>1</v>
      </c>
      <c r="AD177" s="239">
        <f t="shared" si="708"/>
        <v>0.25</v>
      </c>
      <c r="AE177" s="238">
        <v>1</v>
      </c>
      <c r="AF177" s="239">
        <f t="shared" si="709"/>
        <v>0.25</v>
      </c>
      <c r="AG177" s="240">
        <v>1</v>
      </c>
      <c r="AH177" s="239">
        <f t="shared" si="710"/>
        <v>0.25</v>
      </c>
      <c r="AI177" s="240">
        <v>1</v>
      </c>
      <c r="AJ177" s="241">
        <f t="shared" si="711"/>
        <v>0.25</v>
      </c>
      <c r="AK177" s="191">
        <f t="shared" si="712"/>
        <v>1</v>
      </c>
      <c r="AL177" s="2318">
        <v>2</v>
      </c>
      <c r="AM177" s="938" t="s">
        <v>1568</v>
      </c>
      <c r="AN177" s="938" t="s">
        <v>1571</v>
      </c>
      <c r="AO177" s="938" t="s">
        <v>1569</v>
      </c>
      <c r="AP177" s="938" t="s">
        <v>1570</v>
      </c>
      <c r="AQ177" s="812">
        <v>100</v>
      </c>
      <c r="AR177" s="812" t="s">
        <v>1573</v>
      </c>
      <c r="AS177" s="498" t="s">
        <v>1579</v>
      </c>
      <c r="AT177" s="2286"/>
      <c r="AU177" s="938" t="s">
        <v>1026</v>
      </c>
      <c r="AV177" s="6614">
        <v>4</v>
      </c>
      <c r="AW177" s="6615"/>
      <c r="AX177" s="4431">
        <f t="shared" si="713"/>
        <v>1</v>
      </c>
      <c r="AY177" s="4431">
        <f t="shared" si="714"/>
        <v>0</v>
      </c>
      <c r="AZ177" s="4411">
        <f t="shared" si="715"/>
        <v>1</v>
      </c>
      <c r="BA177" s="4707">
        <f t="shared" si="716"/>
        <v>0</v>
      </c>
      <c r="BB177" s="4714">
        <f t="shared" si="717"/>
        <v>4</v>
      </c>
      <c r="BC177" s="4104">
        <f t="shared" si="718"/>
        <v>0</v>
      </c>
      <c r="BD177" s="1682">
        <f t="shared" si="719"/>
        <v>1</v>
      </c>
      <c r="BE177" s="4960">
        <f>SUM(AX177-AI177)</f>
        <v>0</v>
      </c>
      <c r="BF177" s="6614">
        <v>4</v>
      </c>
      <c r="BG177" s="6615"/>
      <c r="BH177" s="3782">
        <f t="shared" si="567"/>
        <v>1</v>
      </c>
      <c r="BI177" s="3782">
        <f t="shared" si="720"/>
        <v>1</v>
      </c>
      <c r="BJ177" s="4061">
        <f t="shared" si="721"/>
        <v>0</v>
      </c>
      <c r="BK177" s="4074">
        <f t="shared" si="722"/>
        <v>1</v>
      </c>
      <c r="BL177" s="3733">
        <f t="shared" si="723"/>
        <v>4</v>
      </c>
      <c r="BM177" s="3122">
        <f t="shared" si="724"/>
        <v>0</v>
      </c>
      <c r="BN177" s="1682">
        <f t="shared" si="725"/>
        <v>1</v>
      </c>
      <c r="BO177" s="3700">
        <f>SUM(AG177-BH177)</f>
        <v>0</v>
      </c>
      <c r="BP177" s="3494"/>
      <c r="BQ177" s="6934">
        <v>4</v>
      </c>
      <c r="BR177" s="6935"/>
      <c r="BS177" s="2576">
        <f t="shared" ref="BS177:BS194" si="767">SUM(FC177+FL177+FU177)</f>
        <v>1</v>
      </c>
      <c r="BT177" s="2576">
        <f t="shared" ref="BT177:BT194" si="768">SUM(FD177+FM177+FV177)</f>
        <v>1</v>
      </c>
      <c r="BU177" s="2987">
        <f t="shared" si="554"/>
        <v>0</v>
      </c>
      <c r="BV177" s="1682">
        <f t="shared" si="555"/>
        <v>1</v>
      </c>
      <c r="BW177" s="2765">
        <f t="shared" si="556"/>
        <v>3</v>
      </c>
      <c r="BX177" s="2991">
        <f t="shared" si="557"/>
        <v>1</v>
      </c>
      <c r="BY177" s="1682">
        <f t="shared" si="558"/>
        <v>0.75</v>
      </c>
      <c r="BZ177" s="3151"/>
      <c r="CA177" s="6721">
        <v>4</v>
      </c>
      <c r="CB177" s="6722"/>
      <c r="CC177" s="2230">
        <v>1</v>
      </c>
      <c r="CD177" s="2230">
        <v>2</v>
      </c>
      <c r="CE177" s="2359">
        <f t="shared" si="726"/>
        <v>-1</v>
      </c>
      <c r="CF177" s="2247">
        <f t="shared" si="727"/>
        <v>2</v>
      </c>
      <c r="CG177" s="2256">
        <f t="shared" si="728"/>
        <v>2</v>
      </c>
      <c r="CH177" s="2387">
        <f t="shared" si="729"/>
        <v>2</v>
      </c>
      <c r="CI177" s="2247">
        <f t="shared" si="730"/>
        <v>0.5</v>
      </c>
      <c r="CM177" s="1675">
        <v>1</v>
      </c>
      <c r="CN177" s="1675">
        <v>0</v>
      </c>
      <c r="CO177" s="1676">
        <v>0</v>
      </c>
      <c r="CP177" s="1675">
        <v>0</v>
      </c>
      <c r="CQ177" s="1675">
        <v>0</v>
      </c>
      <c r="CR177" s="1676">
        <v>1</v>
      </c>
      <c r="CS177" s="1675">
        <v>0</v>
      </c>
      <c r="CT177" s="1675">
        <v>0</v>
      </c>
      <c r="CU177" s="1676">
        <v>1</v>
      </c>
      <c r="CV177" s="1675">
        <v>1</v>
      </c>
      <c r="CW177" s="1675">
        <v>0</v>
      </c>
      <c r="CX177" s="1676">
        <v>0</v>
      </c>
      <c r="CY177" s="5709">
        <v>4</v>
      </c>
      <c r="CZ177" s="5710"/>
      <c r="DA177" s="4828">
        <v>1</v>
      </c>
      <c r="DB177" s="4322">
        <v>0</v>
      </c>
      <c r="DC177" s="4513">
        <f t="shared" si="731"/>
        <v>-1</v>
      </c>
      <c r="DD177" s="4514">
        <f>DB177/DA177</f>
        <v>0</v>
      </c>
      <c r="DE177" s="4679">
        <f t="shared" si="559"/>
        <v>4</v>
      </c>
      <c r="DF177" s="4106">
        <f t="shared" si="732"/>
        <v>0</v>
      </c>
      <c r="DG177" s="1682">
        <f t="shared" si="733"/>
        <v>1</v>
      </c>
      <c r="DH177" s="5711">
        <v>4</v>
      </c>
      <c r="DI177" s="5712"/>
      <c r="DJ177" s="5156">
        <v>0</v>
      </c>
      <c r="DK177" s="4463">
        <v>0</v>
      </c>
      <c r="DL177" s="4527">
        <f t="shared" si="734"/>
        <v>0</v>
      </c>
      <c r="DM177" s="4532">
        <v>1</v>
      </c>
      <c r="DN177" s="4424">
        <f t="shared" si="735"/>
        <v>4</v>
      </c>
      <c r="DO177" s="4106">
        <f t="shared" si="736"/>
        <v>0</v>
      </c>
      <c r="DP177" s="1682">
        <f t="shared" si="737"/>
        <v>1</v>
      </c>
      <c r="DQ177" s="5713">
        <v>4</v>
      </c>
      <c r="DR177" s="5714"/>
      <c r="DS177" s="2722">
        <v>0</v>
      </c>
      <c r="DT177" s="2707">
        <v>0</v>
      </c>
      <c r="DU177" s="5103">
        <f t="shared" si="738"/>
        <v>0</v>
      </c>
      <c r="DV177" s="2709">
        <v>1</v>
      </c>
      <c r="DW177" s="2683">
        <f t="shared" si="739"/>
        <v>4</v>
      </c>
      <c r="DX177" s="4106">
        <f t="shared" si="740"/>
        <v>0</v>
      </c>
      <c r="DY177" s="1682">
        <f t="shared" si="741"/>
        <v>1</v>
      </c>
      <c r="DZ177" s="5709">
        <v>4</v>
      </c>
      <c r="EA177" s="5710"/>
      <c r="EB177" s="3150">
        <v>0</v>
      </c>
      <c r="EC177" s="3224">
        <v>0</v>
      </c>
      <c r="ED177" s="3191">
        <f t="shared" si="742"/>
        <v>0</v>
      </c>
      <c r="EE177" s="1682" t="e">
        <f>EC177/EB177</f>
        <v>#DIV/0!</v>
      </c>
      <c r="EF177" s="3277">
        <f t="shared" si="743"/>
        <v>3</v>
      </c>
      <c r="EG177" s="3194">
        <f t="shared" si="744"/>
        <v>1</v>
      </c>
      <c r="EH177" s="1682">
        <f t="shared" si="745"/>
        <v>0.75</v>
      </c>
      <c r="EI177" s="5711">
        <v>4</v>
      </c>
      <c r="EJ177" s="5712"/>
      <c r="EK177" s="3150">
        <v>0</v>
      </c>
      <c r="EL177" s="3224">
        <v>0</v>
      </c>
      <c r="EM177" s="3191">
        <f t="shared" si="746"/>
        <v>0</v>
      </c>
      <c r="EN177" s="1682">
        <v>1</v>
      </c>
      <c r="EO177" s="3341">
        <f t="shared" si="747"/>
        <v>3</v>
      </c>
      <c r="EP177" s="3194">
        <f t="shared" si="748"/>
        <v>1</v>
      </c>
      <c r="EQ177" s="1682">
        <f t="shared" si="749"/>
        <v>0.75</v>
      </c>
      <c r="ER177" s="5713">
        <v>4</v>
      </c>
      <c r="ES177" s="5714"/>
      <c r="ET177" s="3921">
        <v>1</v>
      </c>
      <c r="EU177" s="3728">
        <v>1</v>
      </c>
      <c r="EV177" s="3167">
        <f t="shared" si="750"/>
        <v>0</v>
      </c>
      <c r="EW177" s="2709">
        <v>1</v>
      </c>
      <c r="EX177" s="3621">
        <f t="shared" si="751"/>
        <v>4</v>
      </c>
      <c r="EY177" s="3167">
        <f t="shared" si="752"/>
        <v>0</v>
      </c>
      <c r="EZ177" s="2709">
        <f t="shared" si="753"/>
        <v>1</v>
      </c>
      <c r="FA177" s="6934">
        <v>4</v>
      </c>
      <c r="FB177" s="6935"/>
      <c r="FC177" s="2578">
        <v>0</v>
      </c>
      <c r="FD177" s="2523">
        <v>0</v>
      </c>
      <c r="FE177" s="1681">
        <f t="shared" si="754"/>
        <v>0</v>
      </c>
      <c r="FF177" s="1682" t="e">
        <f>FD177/FC177</f>
        <v>#DIV/0!</v>
      </c>
      <c r="FG177" s="2765">
        <f t="shared" si="755"/>
        <v>2</v>
      </c>
      <c r="FH177" s="1681">
        <f t="shared" si="756"/>
        <v>2</v>
      </c>
      <c r="FI177" s="1682">
        <f t="shared" si="757"/>
        <v>0.5</v>
      </c>
      <c r="FJ177" s="6934">
        <v>4</v>
      </c>
      <c r="FK177" s="6935"/>
      <c r="FL177" s="2578">
        <v>0</v>
      </c>
      <c r="FM177" s="2523">
        <v>1</v>
      </c>
      <c r="FN177" s="1681">
        <f t="shared" si="758"/>
        <v>-1</v>
      </c>
      <c r="FO177" s="1682">
        <v>1</v>
      </c>
      <c r="FP177" s="2587">
        <f t="shared" si="759"/>
        <v>3</v>
      </c>
      <c r="FQ177" s="1681">
        <f t="shared" si="760"/>
        <v>1</v>
      </c>
      <c r="FR177" s="1682">
        <f t="shared" si="761"/>
        <v>0.75</v>
      </c>
      <c r="FS177" s="7453">
        <v>4</v>
      </c>
      <c r="FT177" s="7454"/>
      <c r="FU177" s="2720">
        <v>1</v>
      </c>
      <c r="FV177" s="2704">
        <v>0</v>
      </c>
      <c r="FW177" s="2758">
        <f t="shared" si="762"/>
        <v>1</v>
      </c>
      <c r="FX177" s="2709">
        <v>1</v>
      </c>
      <c r="FY177" s="2587">
        <f t="shared" si="763"/>
        <v>3</v>
      </c>
      <c r="FZ177" s="2758">
        <f t="shared" si="764"/>
        <v>1</v>
      </c>
      <c r="GA177" s="2709">
        <f t="shared" si="765"/>
        <v>0.75</v>
      </c>
      <c r="GB177" s="3169">
        <f t="shared" si="766"/>
        <v>0</v>
      </c>
      <c r="GC177" s="2219">
        <v>0</v>
      </c>
      <c r="GD177" s="1895">
        <v>1</v>
      </c>
      <c r="GE177" s="2105" t="s">
        <v>76</v>
      </c>
      <c r="GF177" s="2105" t="s">
        <v>38</v>
      </c>
      <c r="GG177" s="2105" t="s">
        <v>17</v>
      </c>
      <c r="GH177" s="2105" t="s">
        <v>16</v>
      </c>
      <c r="GI177" s="2105" t="s">
        <v>16</v>
      </c>
      <c r="GJ177" s="2105" t="s">
        <v>17</v>
      </c>
      <c r="GK177" s="2105" t="s">
        <v>16</v>
      </c>
      <c r="GL177" s="2100">
        <v>2</v>
      </c>
      <c r="GM177" s="249" t="s">
        <v>896</v>
      </c>
      <c r="GN177" s="237" t="s">
        <v>811</v>
      </c>
      <c r="GO177" s="242">
        <v>4</v>
      </c>
      <c r="GP177" s="238">
        <v>1</v>
      </c>
      <c r="GQ177" s="2086">
        <v>2</v>
      </c>
      <c r="GR177" s="2086">
        <v>-1</v>
      </c>
      <c r="GS177" s="1895">
        <v>2</v>
      </c>
      <c r="GT177" s="2086">
        <v>2</v>
      </c>
      <c r="GU177" s="2086">
        <v>2</v>
      </c>
      <c r="GV177" s="1895">
        <v>0.5</v>
      </c>
    </row>
    <row r="178" spans="1:204" ht="60.75" customHeight="1" x14ac:dyDescent="0.25">
      <c r="B178" s="6801"/>
      <c r="C178" s="5685"/>
      <c r="D178" s="7164"/>
      <c r="E178" s="7145"/>
      <c r="F178" s="5707"/>
      <c r="G178" s="5707"/>
      <c r="H178" s="5707"/>
      <c r="I178" s="5707"/>
      <c r="J178" s="5707"/>
      <c r="K178" s="5707"/>
      <c r="L178" s="5707"/>
      <c r="M178" s="5707"/>
      <c r="N178" s="5707"/>
      <c r="O178" s="5698"/>
      <c r="P178" s="5698"/>
      <c r="Q178" s="5698"/>
      <c r="R178" s="5704"/>
      <c r="S178" s="5698"/>
      <c r="T178" s="5698"/>
      <c r="U178" s="5701"/>
      <c r="V178" s="5698"/>
      <c r="W178" s="5695"/>
      <c r="X178" s="5692"/>
      <c r="Y178" s="2101">
        <v>3</v>
      </c>
      <c r="Z178" s="5452" t="s">
        <v>897</v>
      </c>
      <c r="AA178" s="5549" t="s">
        <v>899</v>
      </c>
      <c r="AB178" s="5550">
        <v>12</v>
      </c>
      <c r="AC178" s="245">
        <v>3</v>
      </c>
      <c r="AD178" s="246">
        <f t="shared" si="708"/>
        <v>0.25</v>
      </c>
      <c r="AE178" s="245">
        <v>3</v>
      </c>
      <c r="AF178" s="246">
        <f t="shared" si="709"/>
        <v>0.25</v>
      </c>
      <c r="AG178" s="245">
        <v>3</v>
      </c>
      <c r="AH178" s="246">
        <f t="shared" si="710"/>
        <v>0.25</v>
      </c>
      <c r="AI178" s="245">
        <v>3</v>
      </c>
      <c r="AJ178" s="247">
        <f t="shared" si="711"/>
        <v>0.25</v>
      </c>
      <c r="AK178" s="191">
        <f t="shared" si="712"/>
        <v>1</v>
      </c>
      <c r="AL178" s="2319">
        <v>3</v>
      </c>
      <c r="AM178" s="807" t="s">
        <v>1575</v>
      </c>
      <c r="AN178" s="807" t="s">
        <v>1576</v>
      </c>
      <c r="AO178" s="807" t="s">
        <v>1577</v>
      </c>
      <c r="AP178" s="807" t="s">
        <v>1578</v>
      </c>
      <c r="AQ178" s="807">
        <v>100</v>
      </c>
      <c r="AR178" s="814" t="s">
        <v>856</v>
      </c>
      <c r="AS178" s="814" t="s">
        <v>1579</v>
      </c>
      <c r="AT178" s="1900"/>
      <c r="AU178" s="807" t="s">
        <v>1026</v>
      </c>
      <c r="AV178" s="6614">
        <v>12</v>
      </c>
      <c r="AW178" s="6615"/>
      <c r="AX178" s="4431">
        <f t="shared" si="713"/>
        <v>3</v>
      </c>
      <c r="AY178" s="4431">
        <f t="shared" si="714"/>
        <v>3</v>
      </c>
      <c r="AZ178" s="4411">
        <f t="shared" si="715"/>
        <v>0</v>
      </c>
      <c r="BA178" s="4707">
        <f t="shared" si="716"/>
        <v>1</v>
      </c>
      <c r="BB178" s="4714">
        <f t="shared" si="717"/>
        <v>12</v>
      </c>
      <c r="BC178" s="4104">
        <f t="shared" si="718"/>
        <v>0</v>
      </c>
      <c r="BD178" s="1682">
        <f t="shared" si="719"/>
        <v>1</v>
      </c>
      <c r="BE178" s="4960">
        <f>SUM(AX178-AI178)</f>
        <v>0</v>
      </c>
      <c r="BF178" s="6614">
        <v>12</v>
      </c>
      <c r="BG178" s="6615"/>
      <c r="BH178" s="3782">
        <f t="shared" si="567"/>
        <v>3</v>
      </c>
      <c r="BI178" s="3782">
        <f t="shared" si="720"/>
        <v>3</v>
      </c>
      <c r="BJ178" s="4061">
        <f t="shared" si="721"/>
        <v>0</v>
      </c>
      <c r="BK178" s="4074">
        <f t="shared" si="722"/>
        <v>1</v>
      </c>
      <c r="BL178" s="3733">
        <f t="shared" si="723"/>
        <v>9</v>
      </c>
      <c r="BM178" s="3122">
        <f t="shared" si="724"/>
        <v>3</v>
      </c>
      <c r="BN178" s="1682">
        <f t="shared" si="725"/>
        <v>0.75</v>
      </c>
      <c r="BO178" s="3808">
        <f>SUM(AG178-BH178)</f>
        <v>0</v>
      </c>
      <c r="BP178" s="3494"/>
      <c r="BQ178" s="6934">
        <v>12</v>
      </c>
      <c r="BR178" s="6935"/>
      <c r="BS178" s="2576">
        <f t="shared" si="767"/>
        <v>3</v>
      </c>
      <c r="BT178" s="2576">
        <f t="shared" si="768"/>
        <v>3</v>
      </c>
      <c r="BU178" s="2987">
        <f t="shared" si="554"/>
        <v>0</v>
      </c>
      <c r="BV178" s="1682">
        <f t="shared" si="555"/>
        <v>1</v>
      </c>
      <c r="BW178" s="2765">
        <f t="shared" si="556"/>
        <v>6</v>
      </c>
      <c r="BX178" s="2991">
        <f t="shared" si="557"/>
        <v>6</v>
      </c>
      <c r="BY178" s="1682">
        <f t="shared" si="558"/>
        <v>0.5</v>
      </c>
      <c r="BZ178" s="3151"/>
      <c r="CA178" s="6721">
        <v>12</v>
      </c>
      <c r="CB178" s="6722"/>
      <c r="CC178" s="2230">
        <v>3</v>
      </c>
      <c r="CD178" s="2230">
        <v>3</v>
      </c>
      <c r="CE178" s="2359">
        <f t="shared" si="726"/>
        <v>0</v>
      </c>
      <c r="CF178" s="2247">
        <f t="shared" si="727"/>
        <v>1</v>
      </c>
      <c r="CG178" s="2256">
        <f t="shared" si="728"/>
        <v>3</v>
      </c>
      <c r="CH178" s="2387">
        <f t="shared" si="729"/>
        <v>9</v>
      </c>
      <c r="CI178" s="2247">
        <f t="shared" si="730"/>
        <v>0.25</v>
      </c>
      <c r="CJ178" s="2486"/>
      <c r="CK178" s="2479"/>
      <c r="CM178" s="1675">
        <v>1</v>
      </c>
      <c r="CN178" s="1675">
        <v>1</v>
      </c>
      <c r="CO178" s="1676">
        <v>1</v>
      </c>
      <c r="CP178" s="1675">
        <v>1</v>
      </c>
      <c r="CQ178" s="1675">
        <v>1</v>
      </c>
      <c r="CR178" s="1676">
        <v>1</v>
      </c>
      <c r="CS178" s="1675">
        <v>1</v>
      </c>
      <c r="CT178" s="1675">
        <v>1</v>
      </c>
      <c r="CU178" s="1676">
        <v>1</v>
      </c>
      <c r="CV178" s="1675">
        <v>1</v>
      </c>
      <c r="CW178" s="1675">
        <v>1</v>
      </c>
      <c r="CX178" s="1676">
        <v>1</v>
      </c>
      <c r="CY178" s="5709">
        <v>12</v>
      </c>
      <c r="CZ178" s="5710"/>
      <c r="DA178" s="4828">
        <v>1</v>
      </c>
      <c r="DB178" s="4322">
        <v>1</v>
      </c>
      <c r="DC178" s="4513">
        <f t="shared" si="731"/>
        <v>0</v>
      </c>
      <c r="DD178" s="4514">
        <f>DB178/DA178</f>
        <v>1</v>
      </c>
      <c r="DE178" s="4679">
        <f t="shared" si="559"/>
        <v>10</v>
      </c>
      <c r="DF178" s="4106">
        <f t="shared" si="732"/>
        <v>2</v>
      </c>
      <c r="DG178" s="1682">
        <f t="shared" si="733"/>
        <v>0.83333333333333337</v>
      </c>
      <c r="DH178" s="5711">
        <v>12</v>
      </c>
      <c r="DI178" s="5712"/>
      <c r="DJ178" s="5156">
        <v>1</v>
      </c>
      <c r="DK178" s="4463">
        <v>1</v>
      </c>
      <c r="DL178" s="4527">
        <f t="shared" si="734"/>
        <v>0</v>
      </c>
      <c r="DM178" s="4532">
        <f>DK178/DJ178</f>
        <v>1</v>
      </c>
      <c r="DN178" s="4424">
        <f t="shared" si="735"/>
        <v>11</v>
      </c>
      <c r="DO178" s="4106">
        <f t="shared" si="736"/>
        <v>1</v>
      </c>
      <c r="DP178" s="1682">
        <f t="shared" si="737"/>
        <v>0.91666666666666663</v>
      </c>
      <c r="DQ178" s="5713">
        <v>12</v>
      </c>
      <c r="DR178" s="5714"/>
      <c r="DS178" s="2722">
        <v>1</v>
      </c>
      <c r="DT178" s="2707">
        <v>1</v>
      </c>
      <c r="DU178" s="5103">
        <f t="shared" si="738"/>
        <v>0</v>
      </c>
      <c r="DV178" s="2709">
        <f t="shared" ref="DV178:DV183" si="769">DT178/DS178</f>
        <v>1</v>
      </c>
      <c r="DW178" s="2683">
        <f t="shared" si="739"/>
        <v>12</v>
      </c>
      <c r="DX178" s="4106">
        <f t="shared" si="740"/>
        <v>0</v>
      </c>
      <c r="DY178" s="1682">
        <f t="shared" si="741"/>
        <v>1</v>
      </c>
      <c r="DZ178" s="5709">
        <v>12</v>
      </c>
      <c r="EA178" s="5710"/>
      <c r="EB178" s="3150">
        <v>1</v>
      </c>
      <c r="EC178" s="3224">
        <v>1</v>
      </c>
      <c r="ED178" s="3191">
        <f t="shared" si="742"/>
        <v>0</v>
      </c>
      <c r="EE178" s="1682">
        <f>EC178/EB178</f>
        <v>1</v>
      </c>
      <c r="EF178" s="3277">
        <f t="shared" si="743"/>
        <v>7</v>
      </c>
      <c r="EG178" s="3194">
        <f t="shared" si="744"/>
        <v>5</v>
      </c>
      <c r="EH178" s="1682">
        <f t="shared" si="745"/>
        <v>0.58333333333333337</v>
      </c>
      <c r="EI178" s="5711">
        <v>12</v>
      </c>
      <c r="EJ178" s="5712"/>
      <c r="EK178" s="3150">
        <v>1</v>
      </c>
      <c r="EL178" s="3224">
        <v>1</v>
      </c>
      <c r="EM178" s="3191">
        <f t="shared" si="746"/>
        <v>0</v>
      </c>
      <c r="EN178" s="1682">
        <f>EL178/EK178</f>
        <v>1</v>
      </c>
      <c r="EO178" s="3341">
        <f t="shared" si="747"/>
        <v>8</v>
      </c>
      <c r="EP178" s="3194">
        <f t="shared" si="748"/>
        <v>4</v>
      </c>
      <c r="EQ178" s="1682">
        <f t="shared" si="749"/>
        <v>0.66666666666666663</v>
      </c>
      <c r="ER178" s="5713">
        <v>12</v>
      </c>
      <c r="ES178" s="5714"/>
      <c r="ET178" s="3921">
        <v>1</v>
      </c>
      <c r="EU178" s="3728">
        <v>1</v>
      </c>
      <c r="EV178" s="3167">
        <f t="shared" si="750"/>
        <v>0</v>
      </c>
      <c r="EW178" s="2709">
        <f t="shared" ref="EW178:EW183" si="770">EU178/ET178</f>
        <v>1</v>
      </c>
      <c r="EX178" s="3621">
        <f t="shared" si="751"/>
        <v>9</v>
      </c>
      <c r="EY178" s="3167">
        <f t="shared" si="752"/>
        <v>3</v>
      </c>
      <c r="EZ178" s="2709">
        <f t="shared" si="753"/>
        <v>0.75</v>
      </c>
      <c r="FA178" s="6934">
        <v>12</v>
      </c>
      <c r="FB178" s="6935"/>
      <c r="FC178" s="2578">
        <v>1</v>
      </c>
      <c r="FD178" s="2523">
        <v>1</v>
      </c>
      <c r="FE178" s="1681">
        <f t="shared" si="754"/>
        <v>0</v>
      </c>
      <c r="FF178" s="1682">
        <f>FD178/FC178</f>
        <v>1</v>
      </c>
      <c r="FG178" s="2765">
        <f t="shared" si="755"/>
        <v>4</v>
      </c>
      <c r="FH178" s="1681">
        <f t="shared" si="756"/>
        <v>8</v>
      </c>
      <c r="FI178" s="1682">
        <f t="shared" si="757"/>
        <v>0.33333333333333331</v>
      </c>
      <c r="FJ178" s="6934">
        <v>12</v>
      </c>
      <c r="FK178" s="6935"/>
      <c r="FL178" s="2578">
        <v>1</v>
      </c>
      <c r="FM178" s="2523">
        <v>1</v>
      </c>
      <c r="FN178" s="1681">
        <f t="shared" si="758"/>
        <v>0</v>
      </c>
      <c r="FO178" s="1682">
        <f>FM178/FL178</f>
        <v>1</v>
      </c>
      <c r="FP178" s="2587">
        <f t="shared" si="759"/>
        <v>5</v>
      </c>
      <c r="FQ178" s="1681">
        <f t="shared" si="760"/>
        <v>7</v>
      </c>
      <c r="FR178" s="1682">
        <f t="shared" si="761"/>
        <v>0.41666666666666669</v>
      </c>
      <c r="FS178" s="7453">
        <v>12</v>
      </c>
      <c r="FT178" s="7454"/>
      <c r="FU178" s="2720">
        <v>1</v>
      </c>
      <c r="FV178" s="2704">
        <v>1</v>
      </c>
      <c r="FW178" s="2758">
        <f t="shared" si="762"/>
        <v>0</v>
      </c>
      <c r="FX178" s="2709">
        <f>FV178/FU178</f>
        <v>1</v>
      </c>
      <c r="FY178" s="2587">
        <f t="shared" si="763"/>
        <v>6</v>
      </c>
      <c r="FZ178" s="2758">
        <f t="shared" si="764"/>
        <v>6</v>
      </c>
      <c r="GA178" s="2709">
        <f t="shared" si="765"/>
        <v>0.5</v>
      </c>
      <c r="GB178" s="3169">
        <f t="shared" si="766"/>
        <v>8.333333333333337E-2</v>
      </c>
      <c r="GC178" s="2219">
        <v>0</v>
      </c>
      <c r="GD178" s="1895">
        <v>1</v>
      </c>
      <c r="GE178" s="2105" t="s">
        <v>76</v>
      </c>
      <c r="GF178" s="2105" t="s">
        <v>38</v>
      </c>
      <c r="GG178" s="2105" t="s">
        <v>17</v>
      </c>
      <c r="GH178" s="2105" t="s">
        <v>16</v>
      </c>
      <c r="GI178" s="2105" t="s">
        <v>16</v>
      </c>
      <c r="GJ178" s="2105" t="s">
        <v>17</v>
      </c>
      <c r="GK178" s="2105" t="s">
        <v>16</v>
      </c>
      <c r="GL178" s="2101">
        <v>3</v>
      </c>
      <c r="GM178" s="250" t="s">
        <v>897</v>
      </c>
      <c r="GN178" s="243" t="s">
        <v>899</v>
      </c>
      <c r="GO178" s="244">
        <v>12</v>
      </c>
      <c r="GP178" s="703">
        <v>3</v>
      </c>
      <c r="GQ178" s="2086">
        <v>3</v>
      </c>
      <c r="GR178" s="2086">
        <v>0</v>
      </c>
      <c r="GS178" s="1895">
        <v>1</v>
      </c>
      <c r="GT178" s="2086">
        <v>3</v>
      </c>
      <c r="GU178" s="2086">
        <v>9</v>
      </c>
      <c r="GV178" s="1895">
        <v>0.25</v>
      </c>
    </row>
    <row r="179" spans="1:204" s="5092" customFormat="1" ht="66.75" customHeight="1" x14ac:dyDescent="0.25">
      <c r="B179" s="6801"/>
      <c r="C179" s="5686"/>
      <c r="D179" s="7101"/>
      <c r="E179" s="7103"/>
      <c r="F179" s="5708"/>
      <c r="G179" s="5708"/>
      <c r="H179" s="5708"/>
      <c r="I179" s="5708"/>
      <c r="J179" s="5708"/>
      <c r="K179" s="5708"/>
      <c r="L179" s="5708"/>
      <c r="M179" s="5708"/>
      <c r="N179" s="5708"/>
      <c r="O179" s="5699"/>
      <c r="P179" s="5699"/>
      <c r="Q179" s="5699"/>
      <c r="R179" s="5705"/>
      <c r="S179" s="5699"/>
      <c r="T179" s="5699"/>
      <c r="U179" s="5702"/>
      <c r="V179" s="5699"/>
      <c r="W179" s="5696"/>
      <c r="X179" s="5693"/>
      <c r="Y179" s="2100">
        <v>4</v>
      </c>
      <c r="Z179" s="504" t="s">
        <v>3837</v>
      </c>
      <c r="AA179" s="5547" t="s">
        <v>3838</v>
      </c>
      <c r="AB179" s="5548">
        <v>1</v>
      </c>
      <c r="AC179" s="240"/>
      <c r="AD179" s="239"/>
      <c r="AE179" s="240"/>
      <c r="AF179" s="239"/>
      <c r="AG179" s="5143"/>
      <c r="AH179" s="5144"/>
      <c r="AI179" s="5143"/>
      <c r="AJ179" s="5145"/>
      <c r="AK179" s="191"/>
      <c r="AL179" s="2319">
        <v>4</v>
      </c>
      <c r="AM179" s="2438" t="s">
        <v>3839</v>
      </c>
      <c r="AN179" s="2438" t="s">
        <v>3840</v>
      </c>
      <c r="AO179" s="2438" t="s">
        <v>3841</v>
      </c>
      <c r="AP179" s="2438" t="s">
        <v>3842</v>
      </c>
      <c r="AQ179" s="2438">
        <v>100</v>
      </c>
      <c r="AR179" s="5096" t="s">
        <v>3838</v>
      </c>
      <c r="AS179" s="5096" t="s">
        <v>1579</v>
      </c>
      <c r="AT179" s="5085"/>
      <c r="AU179" s="5142"/>
      <c r="AV179" s="5687">
        <v>1</v>
      </c>
      <c r="AW179" s="5688"/>
      <c r="AX179" s="5138">
        <f t="shared" ref="AX179" si="771">SUM(DA179+DJ179+DS179)</f>
        <v>0</v>
      </c>
      <c r="AY179" s="5138">
        <f t="shared" ref="AY179" si="772">SUM(DB179+DK179+DT179)</f>
        <v>0</v>
      </c>
      <c r="AZ179" s="5139">
        <f t="shared" ref="AZ179" si="773">AX179-AY179</f>
        <v>0</v>
      </c>
      <c r="BA179" s="5140" t="e">
        <f t="shared" ref="BA179" si="774">AY179/AX179</f>
        <v>#DIV/0!</v>
      </c>
      <c r="BB179" s="5141">
        <f t="shared" ref="BB179" si="775">SUM(BL179+AY179)</f>
        <v>1</v>
      </c>
      <c r="BC179" s="5153">
        <f t="shared" ref="BC179" si="776">AV179-BB179</f>
        <v>0</v>
      </c>
      <c r="BD179" s="5140">
        <f t="shared" ref="BD179" si="777">BB179/AV179</f>
        <v>1</v>
      </c>
      <c r="BE179" s="4960">
        <f>SUM(AX179-AI179)</f>
        <v>0</v>
      </c>
      <c r="BF179" s="5154">
        <v>1</v>
      </c>
      <c r="BG179" s="5155"/>
      <c r="BH179" s="5138">
        <f t="shared" ref="BH179" si="778">SUM(EB179+EK179+ET179)</f>
        <v>1</v>
      </c>
      <c r="BI179" s="5138">
        <f t="shared" ref="BI179" si="779">SUM(EC179+EL179+EU179)</f>
        <v>1</v>
      </c>
      <c r="BJ179" s="5139">
        <f t="shared" ref="BJ179" si="780">BH179-BI179</f>
        <v>0</v>
      </c>
      <c r="BK179" s="5140">
        <f t="shared" ref="BK179" si="781">BI179/BH179</f>
        <v>1</v>
      </c>
      <c r="BL179" s="5141">
        <f t="shared" ref="BL179" si="782">SUM(BI179+BW179)</f>
        <v>1</v>
      </c>
      <c r="BM179" s="5153">
        <f t="shared" ref="BM179" si="783">BF179-BL179</f>
        <v>0</v>
      </c>
      <c r="BN179" s="1682">
        <f t="shared" ref="BN179" si="784">BL179/BF179</f>
        <v>1</v>
      </c>
      <c r="BO179" s="3808"/>
      <c r="BP179" s="3494"/>
      <c r="BQ179" s="5093"/>
      <c r="BR179" s="5094"/>
      <c r="BS179" s="2576"/>
      <c r="BT179" s="2576"/>
      <c r="BU179" s="5084"/>
      <c r="BV179" s="1682"/>
      <c r="BW179" s="2765"/>
      <c r="BX179" s="5086"/>
      <c r="BY179" s="1682"/>
      <c r="BZ179" s="3151"/>
      <c r="CA179" s="5087"/>
      <c r="CB179" s="5088"/>
      <c r="CC179" s="2230"/>
      <c r="CD179" s="2230"/>
      <c r="CE179" s="5090"/>
      <c r="CF179" s="2247"/>
      <c r="CG179" s="2256"/>
      <c r="CH179" s="5099"/>
      <c r="CI179" s="2247"/>
      <c r="CJ179" s="2486"/>
      <c r="CK179" s="5104"/>
      <c r="CL179" s="5095"/>
      <c r="CM179" s="1744"/>
      <c r="CN179" s="1744"/>
      <c r="CO179" s="1745"/>
      <c r="CP179" s="1744"/>
      <c r="CQ179" s="1744"/>
      <c r="CR179" s="1745"/>
      <c r="CS179" s="1744"/>
      <c r="CT179" s="1744"/>
      <c r="CU179" s="1745"/>
      <c r="CV179" s="1744"/>
      <c r="CW179" s="1744"/>
      <c r="CX179" s="1745"/>
      <c r="CY179" s="5687">
        <v>1</v>
      </c>
      <c r="CZ179" s="5688"/>
      <c r="DA179" s="4828">
        <v>0</v>
      </c>
      <c r="DB179" s="4322">
        <v>0</v>
      </c>
      <c r="DC179" s="4513">
        <f t="shared" ref="DC179" si="785">DB179-DA179</f>
        <v>0</v>
      </c>
      <c r="DD179" s="4514" t="e">
        <f>DB179/DA179</f>
        <v>#DIV/0!</v>
      </c>
      <c r="DE179" s="4679">
        <f t="shared" ref="DE179" si="786">SUM(DB179+BL179)</f>
        <v>1</v>
      </c>
      <c r="DF179" s="5089">
        <f t="shared" ref="DF179" si="787">CY179-DE179</f>
        <v>0</v>
      </c>
      <c r="DG179" s="1682">
        <f t="shared" ref="DG179" si="788">DE179/CY179</f>
        <v>1</v>
      </c>
      <c r="DH179" s="5687">
        <v>1</v>
      </c>
      <c r="DI179" s="5688"/>
      <c r="DJ179" s="5156">
        <v>0</v>
      </c>
      <c r="DK179" s="4463">
        <v>0</v>
      </c>
      <c r="DL179" s="4527">
        <f t="shared" ref="DL179" si="789">DJ179-DK179</f>
        <v>0</v>
      </c>
      <c r="DM179" s="4532" t="e">
        <f>DK179/DJ179</f>
        <v>#DIV/0!</v>
      </c>
      <c r="DN179" s="4424">
        <f t="shared" ref="DN179" si="790">SUM(DE179+DK179)</f>
        <v>1</v>
      </c>
      <c r="DO179" s="5089">
        <f t="shared" ref="DO179" si="791">DH179-DN179</f>
        <v>0</v>
      </c>
      <c r="DP179" s="1682">
        <f t="shared" ref="DP179" si="792">DN179/DH179</f>
        <v>1</v>
      </c>
      <c r="DQ179" s="5687">
        <v>1</v>
      </c>
      <c r="DR179" s="5688"/>
      <c r="DS179" s="2722">
        <v>0</v>
      </c>
      <c r="DT179" s="2707">
        <v>0</v>
      </c>
      <c r="DU179" s="5103">
        <f t="shared" ref="DU179" si="793">DS179-DT179</f>
        <v>0</v>
      </c>
      <c r="DV179" s="2709" t="e">
        <f t="shared" si="769"/>
        <v>#DIV/0!</v>
      </c>
      <c r="DW179" s="2683">
        <f t="shared" ref="DW179" si="794">SUM(DT179+DN179)</f>
        <v>1</v>
      </c>
      <c r="DX179" s="5089">
        <f t="shared" ref="DX179" si="795">DQ179-DW179</f>
        <v>0</v>
      </c>
      <c r="DY179" s="1682">
        <f t="shared" ref="DY179" si="796">DW179/DQ179</f>
        <v>1</v>
      </c>
      <c r="DZ179" s="5689">
        <v>1</v>
      </c>
      <c r="EA179" s="5690"/>
      <c r="EB179" s="5146">
        <v>1</v>
      </c>
      <c r="EC179" s="5147">
        <v>1</v>
      </c>
      <c r="ED179" s="5148">
        <f t="shared" ref="ED179" si="797">EC179-EB179</f>
        <v>0</v>
      </c>
      <c r="EE179" s="5140">
        <f>EC179/EB179</f>
        <v>1</v>
      </c>
      <c r="EF179" s="5149">
        <f t="shared" ref="EF179" si="798">SUM(EC179+FY179)</f>
        <v>1</v>
      </c>
      <c r="EG179" s="5150">
        <f t="shared" ref="EG179" si="799">DZ179-EF179</f>
        <v>0</v>
      </c>
      <c r="EH179" s="5140">
        <f t="shared" ref="EH179" si="800">EF179/DZ179</f>
        <v>1</v>
      </c>
      <c r="EI179" s="5687">
        <v>1</v>
      </c>
      <c r="EJ179" s="5688"/>
      <c r="EK179" s="5146">
        <v>0</v>
      </c>
      <c r="EL179" s="5147">
        <v>0</v>
      </c>
      <c r="EM179" s="5148">
        <f t="shared" ref="EM179" si="801">EK179-EL179</f>
        <v>0</v>
      </c>
      <c r="EN179" s="5140" t="e">
        <f>EL179/EK179</f>
        <v>#DIV/0!</v>
      </c>
      <c r="EO179" s="5151">
        <f t="shared" ref="EO179" si="802">SUM(EF179+EL179)</f>
        <v>1</v>
      </c>
      <c r="EP179" s="5150">
        <f t="shared" ref="EP179" si="803">EI179-EO179</f>
        <v>0</v>
      </c>
      <c r="EQ179" s="5140">
        <f t="shared" ref="EQ179" si="804">EO179/EI179</f>
        <v>1</v>
      </c>
      <c r="ER179" s="5687">
        <v>1</v>
      </c>
      <c r="ES179" s="5688"/>
      <c r="ET179" s="5152">
        <v>0</v>
      </c>
      <c r="EU179" s="5141">
        <v>0</v>
      </c>
      <c r="EV179" s="5150">
        <f t="shared" ref="EV179" si="805">ET179-EU179</f>
        <v>0</v>
      </c>
      <c r="EW179" s="5140" t="e">
        <f t="shared" si="770"/>
        <v>#DIV/0!</v>
      </c>
      <c r="EX179" s="5151">
        <f t="shared" ref="EX179" si="806">SUM(EU179+EO179)</f>
        <v>1</v>
      </c>
      <c r="EY179" s="5150">
        <f t="shared" ref="EY179" si="807">ER179-EX179</f>
        <v>0</v>
      </c>
      <c r="EZ179" s="5140">
        <f t="shared" ref="EZ179" si="808">EX179/ER179</f>
        <v>1</v>
      </c>
      <c r="FA179" s="5093"/>
      <c r="FB179" s="5094"/>
      <c r="FC179" s="2578"/>
      <c r="FD179" s="2523"/>
      <c r="FE179" s="5089"/>
      <c r="FF179" s="1682"/>
      <c r="FG179" s="2765"/>
      <c r="FH179" s="5089"/>
      <c r="FI179" s="1682"/>
      <c r="FJ179" s="5093"/>
      <c r="FK179" s="5094"/>
      <c r="FL179" s="2578"/>
      <c r="FM179" s="2523"/>
      <c r="FN179" s="5089"/>
      <c r="FO179" s="1682"/>
      <c r="FP179" s="2587"/>
      <c r="FQ179" s="5089"/>
      <c r="FR179" s="1682"/>
      <c r="FS179" s="5101"/>
      <c r="FT179" s="5102"/>
      <c r="FU179" s="2720"/>
      <c r="FV179" s="2704"/>
      <c r="FW179" s="5103"/>
      <c r="FX179" s="2709"/>
      <c r="FY179" s="2587"/>
      <c r="FZ179" s="5103"/>
      <c r="GA179" s="2709"/>
      <c r="GD179" s="5091"/>
      <c r="GE179" s="2105"/>
      <c r="GF179" s="2105"/>
      <c r="GG179" s="2105"/>
      <c r="GH179" s="2105"/>
      <c r="GI179" s="2105"/>
      <c r="GJ179" s="2105"/>
      <c r="GK179" s="2105"/>
      <c r="GL179" s="2100"/>
      <c r="GM179" s="751"/>
      <c r="GN179" s="237"/>
      <c r="GO179" s="242"/>
      <c r="GP179" s="238"/>
      <c r="GQ179" s="3040"/>
      <c r="GR179" s="3040"/>
      <c r="GS179" s="5091"/>
      <c r="GT179" s="3040"/>
      <c r="GU179" s="3040"/>
      <c r="GV179" s="5091"/>
    </row>
    <row r="180" spans="1:204" ht="54.75" customHeight="1" x14ac:dyDescent="0.25">
      <c r="A180" s="1">
        <f>SUM(A176+1)</f>
        <v>22</v>
      </c>
      <c r="B180" s="6801"/>
      <c r="C180" s="5684">
        <v>501</v>
      </c>
      <c r="D180" s="7100">
        <v>2</v>
      </c>
      <c r="E180" s="5684" t="s">
        <v>78</v>
      </c>
      <c r="F180" s="5706" t="s">
        <v>76</v>
      </c>
      <c r="G180" s="5706" t="s">
        <v>79</v>
      </c>
      <c r="H180" s="5706" t="s">
        <v>17</v>
      </c>
      <c r="I180" s="5706" t="s">
        <v>16</v>
      </c>
      <c r="J180" s="5706" t="s">
        <v>16</v>
      </c>
      <c r="K180" s="5706" t="s">
        <v>16</v>
      </c>
      <c r="L180" s="5706" t="s">
        <v>16</v>
      </c>
      <c r="M180" s="5706" t="s">
        <v>21</v>
      </c>
      <c r="N180" s="5706" t="s">
        <v>602</v>
      </c>
      <c r="O180" s="5697" t="s">
        <v>594</v>
      </c>
      <c r="P180" s="5697" t="s">
        <v>329</v>
      </c>
      <c r="Q180" s="5697" t="s">
        <v>330</v>
      </c>
      <c r="R180" s="5703" t="s">
        <v>336</v>
      </c>
      <c r="S180" s="5697" t="s">
        <v>448</v>
      </c>
      <c r="T180" s="5697" t="s">
        <v>449</v>
      </c>
      <c r="U180" s="7126" t="s">
        <v>698</v>
      </c>
      <c r="V180" s="5697" t="s">
        <v>564</v>
      </c>
      <c r="W180" s="5694">
        <v>17270646</v>
      </c>
      <c r="X180" s="5691" t="s">
        <v>80</v>
      </c>
      <c r="Y180" s="2094">
        <v>1</v>
      </c>
      <c r="Z180" s="499" t="s">
        <v>900</v>
      </c>
      <c r="AA180" s="301" t="s">
        <v>904</v>
      </c>
      <c r="AB180" s="289">
        <v>5000</v>
      </c>
      <c r="AC180" s="290">
        <v>5000</v>
      </c>
      <c r="AD180" s="291">
        <f t="shared" si="708"/>
        <v>1</v>
      </c>
      <c r="AE180" s="290">
        <v>5000</v>
      </c>
      <c r="AF180" s="291">
        <f t="shared" si="709"/>
        <v>1</v>
      </c>
      <c r="AG180" s="290">
        <v>5000</v>
      </c>
      <c r="AH180" s="291">
        <f t="shared" si="710"/>
        <v>1</v>
      </c>
      <c r="AI180" s="290">
        <v>5000</v>
      </c>
      <c r="AJ180" s="292">
        <f t="shared" si="711"/>
        <v>1</v>
      </c>
      <c r="AK180" s="295">
        <f t="shared" si="712"/>
        <v>4</v>
      </c>
      <c r="AL180" s="954">
        <v>1</v>
      </c>
      <c r="AM180" s="807" t="s">
        <v>1580</v>
      </c>
      <c r="AN180" s="807" t="s">
        <v>1582</v>
      </c>
      <c r="AO180" s="807" t="s">
        <v>1581</v>
      </c>
      <c r="AP180" s="807" t="s">
        <v>1583</v>
      </c>
      <c r="AQ180" s="807">
        <v>100</v>
      </c>
      <c r="AR180" s="807" t="s">
        <v>904</v>
      </c>
      <c r="AS180" s="1018" t="s">
        <v>753</v>
      </c>
      <c r="AT180" s="2275"/>
      <c r="AU180" s="807" t="s">
        <v>1026</v>
      </c>
      <c r="AV180" s="7058">
        <v>6175</v>
      </c>
      <c r="AW180" s="7059"/>
      <c r="AX180" s="3023">
        <v>6175</v>
      </c>
      <c r="AY180" s="4724">
        <v>6129</v>
      </c>
      <c r="AZ180" s="4411">
        <f t="shared" si="715"/>
        <v>46</v>
      </c>
      <c r="BA180" s="3026">
        <f t="shared" si="716"/>
        <v>0.99255060728744937</v>
      </c>
      <c r="BB180" s="3027">
        <v>6129</v>
      </c>
      <c r="BC180" s="3028">
        <f t="shared" si="718"/>
        <v>46</v>
      </c>
      <c r="BD180" s="3026">
        <f t="shared" si="719"/>
        <v>0.99255060728744937</v>
      </c>
      <c r="BE180" s="4959">
        <v>0</v>
      </c>
      <c r="BF180" s="6616">
        <v>6175</v>
      </c>
      <c r="BG180" s="6617"/>
      <c r="BH180" s="3023">
        <f>$ET$180</f>
        <v>6175</v>
      </c>
      <c r="BI180" s="3024">
        <f>$EU$180</f>
        <v>6120</v>
      </c>
      <c r="BJ180" s="3025">
        <f t="shared" si="721"/>
        <v>55</v>
      </c>
      <c r="BK180" s="3026">
        <f t="shared" si="722"/>
        <v>0.99109311740890693</v>
      </c>
      <c r="BL180" s="3027">
        <f t="shared" si="723"/>
        <v>6120</v>
      </c>
      <c r="BM180" s="3028">
        <f t="shared" si="724"/>
        <v>55</v>
      </c>
      <c r="BN180" s="3026">
        <f t="shared" si="725"/>
        <v>0.99109311740890693</v>
      </c>
      <c r="BO180" s="2778">
        <f t="shared" ref="BO180:BO194" si="809">SUM(AG180-BH180)</f>
        <v>-1175</v>
      </c>
      <c r="BP180" s="3494"/>
      <c r="BQ180" s="7062">
        <v>5000</v>
      </c>
      <c r="BR180" s="7063"/>
      <c r="BS180" s="3353">
        <v>5000</v>
      </c>
      <c r="BT180" s="2577">
        <v>0</v>
      </c>
      <c r="BU180" s="3344">
        <f t="shared" si="554"/>
        <v>5000</v>
      </c>
      <c r="BV180" s="1686">
        <f t="shared" si="555"/>
        <v>0</v>
      </c>
      <c r="BW180" s="2997">
        <f>$BT$180</f>
        <v>0</v>
      </c>
      <c r="BX180" s="3345">
        <f t="shared" si="557"/>
        <v>5000</v>
      </c>
      <c r="BY180" s="1686">
        <f t="shared" si="558"/>
        <v>0</v>
      </c>
      <c r="BZ180" s="3151"/>
      <c r="CA180" s="6732">
        <v>5000</v>
      </c>
      <c r="CB180" s="6733"/>
      <c r="CC180" s="2264">
        <v>5000</v>
      </c>
      <c r="CD180" s="2265">
        <v>5705</v>
      </c>
      <c r="CE180" s="2359">
        <f>CD180-CC180</f>
        <v>705</v>
      </c>
      <c r="CF180" s="2266">
        <v>0</v>
      </c>
      <c r="CG180" s="2267">
        <f t="shared" si="728"/>
        <v>5705</v>
      </c>
      <c r="CH180" s="2387">
        <f>CG180-CA180</f>
        <v>705</v>
      </c>
      <c r="CI180" s="2266">
        <v>0</v>
      </c>
      <c r="CJ180" s="2479"/>
      <c r="CK180" s="2479"/>
      <c r="CM180" s="1673">
        <v>5000</v>
      </c>
      <c r="CN180" s="1673">
        <v>5000</v>
      </c>
      <c r="CO180" s="1674">
        <v>5000</v>
      </c>
      <c r="CP180" s="1673">
        <v>5000</v>
      </c>
      <c r="CQ180" s="1673">
        <v>5000</v>
      </c>
      <c r="CR180" s="1674">
        <v>5000</v>
      </c>
      <c r="CS180" s="1673">
        <v>5000</v>
      </c>
      <c r="CT180" s="1673">
        <v>5000</v>
      </c>
      <c r="CU180" s="1674">
        <v>5000</v>
      </c>
      <c r="CV180" s="1673">
        <v>5000</v>
      </c>
      <c r="CW180" s="1673">
        <v>5000</v>
      </c>
      <c r="CX180" s="1674">
        <v>5000</v>
      </c>
      <c r="CY180" s="5846">
        <v>5000</v>
      </c>
      <c r="CZ180" s="6205"/>
      <c r="DA180" s="4828">
        <v>6175</v>
      </c>
      <c r="DB180" s="4322">
        <v>6116</v>
      </c>
      <c r="DC180" s="5160">
        <f t="shared" si="731"/>
        <v>-59</v>
      </c>
      <c r="DD180" s="5161">
        <f>DB180/DA180</f>
        <v>0.99044534412955465</v>
      </c>
      <c r="DE180" s="4416">
        <v>6116</v>
      </c>
      <c r="DF180" s="1685">
        <f t="shared" si="732"/>
        <v>-1116</v>
      </c>
      <c r="DG180" s="1686">
        <f t="shared" si="733"/>
        <v>1.2232000000000001</v>
      </c>
      <c r="DH180" s="6180">
        <v>5000</v>
      </c>
      <c r="DI180" s="6206"/>
      <c r="DJ180" s="5156">
        <v>6175</v>
      </c>
      <c r="DK180" s="4463">
        <v>6163</v>
      </c>
      <c r="DL180" s="5165">
        <f t="shared" si="734"/>
        <v>12</v>
      </c>
      <c r="DM180" s="5166">
        <f>DK180/DJ180</f>
        <v>0.99805668016194327</v>
      </c>
      <c r="DN180" s="4424">
        <v>6163</v>
      </c>
      <c r="DO180" s="1685">
        <f t="shared" si="736"/>
        <v>-1163</v>
      </c>
      <c r="DP180" s="1686">
        <f t="shared" si="737"/>
        <v>1.2325999999999999</v>
      </c>
      <c r="DQ180" s="6207">
        <f t="shared" ref="DQ180" si="810">$BF$180</f>
        <v>6175</v>
      </c>
      <c r="DR180" s="6208"/>
      <c r="DS180" s="5169">
        <v>6175</v>
      </c>
      <c r="DT180" s="5170">
        <v>6129</v>
      </c>
      <c r="DU180" s="4684">
        <f t="shared" si="738"/>
        <v>46</v>
      </c>
      <c r="DV180" s="4685">
        <f t="shared" si="769"/>
        <v>0.99255060728744937</v>
      </c>
      <c r="DW180" s="4651">
        <f>SUM(DT180)</f>
        <v>6129</v>
      </c>
      <c r="DX180" s="1685">
        <f t="shared" si="740"/>
        <v>46</v>
      </c>
      <c r="DY180" s="1686">
        <f t="shared" si="741"/>
        <v>0.99255060728744937</v>
      </c>
      <c r="DZ180" s="5846">
        <v>5000</v>
      </c>
      <c r="EA180" s="6205"/>
      <c r="EB180" s="2638">
        <v>5000</v>
      </c>
      <c r="EC180" s="3292">
        <v>6070</v>
      </c>
      <c r="ED180" s="3293">
        <f t="shared" si="742"/>
        <v>1070</v>
      </c>
      <c r="EE180" s="3294">
        <f>EC180/EB180</f>
        <v>1.214</v>
      </c>
      <c r="EF180" s="3276">
        <v>6070</v>
      </c>
      <c r="EG180" s="1685">
        <f t="shared" si="744"/>
        <v>-1070</v>
      </c>
      <c r="EH180" s="1686">
        <f t="shared" si="745"/>
        <v>1.214</v>
      </c>
      <c r="EI180" s="6180">
        <v>5000</v>
      </c>
      <c r="EJ180" s="6206"/>
      <c r="EK180" s="3251">
        <v>5000</v>
      </c>
      <c r="EL180" s="3224">
        <v>6114</v>
      </c>
      <c r="EM180" s="3229">
        <f t="shared" si="746"/>
        <v>-1114</v>
      </c>
      <c r="EN180" s="1686">
        <f>EL180/EK180</f>
        <v>1.2228000000000001</v>
      </c>
      <c r="EO180" s="3341">
        <v>6114</v>
      </c>
      <c r="EP180" s="1685">
        <f t="shared" si="748"/>
        <v>-1114</v>
      </c>
      <c r="EQ180" s="1686">
        <f t="shared" si="749"/>
        <v>1.2228000000000001</v>
      </c>
      <c r="ER180" s="6207">
        <f t="shared" ref="ER180" si="811">$BF$180</f>
        <v>6175</v>
      </c>
      <c r="ES180" s="6208"/>
      <c r="ET180" s="3920">
        <v>6175</v>
      </c>
      <c r="EU180" s="3821">
        <v>6120</v>
      </c>
      <c r="EV180" s="2721">
        <f t="shared" si="750"/>
        <v>55</v>
      </c>
      <c r="EW180" s="2714">
        <f t="shared" si="770"/>
        <v>0.99109311740890693</v>
      </c>
      <c r="EX180" s="3621">
        <f>SUM(EU180)</f>
        <v>6120</v>
      </c>
      <c r="EY180" s="2721">
        <f t="shared" si="752"/>
        <v>55</v>
      </c>
      <c r="EZ180" s="2714">
        <f t="shared" si="753"/>
        <v>0.99109311740890693</v>
      </c>
      <c r="FA180" s="7062">
        <v>5000</v>
      </c>
      <c r="FB180" s="7063"/>
      <c r="FC180" s="2576">
        <v>5000</v>
      </c>
      <c r="FD180" s="2577">
        <v>5796</v>
      </c>
      <c r="FE180" s="1685">
        <f t="shared" si="754"/>
        <v>796</v>
      </c>
      <c r="FF180" s="1686">
        <f>FD180/FC180</f>
        <v>1.1592</v>
      </c>
      <c r="FG180" s="2997">
        <f>SUM(FD180)</f>
        <v>5796</v>
      </c>
      <c r="FH180" s="1685">
        <f t="shared" si="756"/>
        <v>-796</v>
      </c>
      <c r="FI180" s="1686">
        <f t="shared" si="757"/>
        <v>1.1592</v>
      </c>
      <c r="FJ180" s="7062">
        <v>5000</v>
      </c>
      <c r="FK180" s="7063"/>
      <c r="FL180" s="2619">
        <v>5000</v>
      </c>
      <c r="FM180" s="2577">
        <v>5855</v>
      </c>
      <c r="FN180" s="1685">
        <f t="shared" si="758"/>
        <v>-855</v>
      </c>
      <c r="FO180" s="1686">
        <f>FM180/FL180</f>
        <v>1.171</v>
      </c>
      <c r="FP180" s="2587">
        <f>SUM(FM180)</f>
        <v>5855</v>
      </c>
      <c r="FQ180" s="1685">
        <f t="shared" si="760"/>
        <v>-855</v>
      </c>
      <c r="FR180" s="1686">
        <f t="shared" si="761"/>
        <v>1.171</v>
      </c>
      <c r="FS180" s="7458">
        <v>5000</v>
      </c>
      <c r="FT180" s="7459"/>
      <c r="FU180" s="2712">
        <v>5000</v>
      </c>
      <c r="FV180" s="2713">
        <v>5932</v>
      </c>
      <c r="FW180" s="2721">
        <f t="shared" si="762"/>
        <v>-932</v>
      </c>
      <c r="FX180" s="2714">
        <f>FV180/FU180</f>
        <v>1.1863999999999999</v>
      </c>
      <c r="FY180" s="2587">
        <f>SUM(FV180)</f>
        <v>5932</v>
      </c>
      <c r="FZ180" s="2721">
        <f t="shared" si="764"/>
        <v>-932</v>
      </c>
      <c r="GA180" s="2714">
        <f t="shared" si="765"/>
        <v>1.1863999999999999</v>
      </c>
      <c r="GB180" s="3169">
        <f t="shared" si="766"/>
        <v>2.7600000000000069E-2</v>
      </c>
      <c r="GC180" s="2219">
        <v>0</v>
      </c>
      <c r="GD180" s="1895">
        <v>1</v>
      </c>
      <c r="GE180" s="2105" t="s">
        <v>76</v>
      </c>
      <c r="GF180" s="2105" t="s">
        <v>79</v>
      </c>
      <c r="GG180" s="2105" t="s">
        <v>17</v>
      </c>
      <c r="GH180" s="2105" t="s">
        <v>16</v>
      </c>
      <c r="GI180" s="2105" t="s">
        <v>16</v>
      </c>
      <c r="GJ180" s="2105" t="s">
        <v>16</v>
      </c>
      <c r="GK180" s="2105" t="s">
        <v>16</v>
      </c>
      <c r="GL180" s="2094">
        <v>1</v>
      </c>
      <c r="GM180" s="499" t="s">
        <v>900</v>
      </c>
      <c r="GN180" s="301" t="s">
        <v>904</v>
      </c>
      <c r="GO180" s="289">
        <v>5000</v>
      </c>
      <c r="GP180" s="290">
        <v>5000</v>
      </c>
      <c r="GQ180" s="2086">
        <v>5705</v>
      </c>
      <c r="GR180" s="2086">
        <v>-705</v>
      </c>
      <c r="GS180" s="1895">
        <v>1.141</v>
      </c>
      <c r="GT180" s="2086">
        <v>5705</v>
      </c>
      <c r="GU180" s="2086">
        <v>-705</v>
      </c>
      <c r="GV180" s="1895">
        <v>1.141</v>
      </c>
    </row>
    <row r="181" spans="1:204" ht="38.25" customHeight="1" x14ac:dyDescent="0.25">
      <c r="B181" s="6801"/>
      <c r="C181" s="5685"/>
      <c r="D181" s="7164"/>
      <c r="E181" s="5685"/>
      <c r="F181" s="5707"/>
      <c r="G181" s="5707"/>
      <c r="H181" s="5707"/>
      <c r="I181" s="5707"/>
      <c r="J181" s="5707"/>
      <c r="K181" s="5707"/>
      <c r="L181" s="5707"/>
      <c r="M181" s="5707"/>
      <c r="N181" s="5707"/>
      <c r="O181" s="5698"/>
      <c r="P181" s="5698"/>
      <c r="Q181" s="5698"/>
      <c r="R181" s="5704"/>
      <c r="S181" s="5698"/>
      <c r="T181" s="5698"/>
      <c r="U181" s="7127"/>
      <c r="V181" s="5698"/>
      <c r="W181" s="5695"/>
      <c r="X181" s="5692"/>
      <c r="Y181" s="2095">
        <v>2</v>
      </c>
      <c r="Z181" s="5453" t="s">
        <v>901</v>
      </c>
      <c r="AA181" s="5547" t="s">
        <v>905</v>
      </c>
      <c r="AB181" s="697">
        <v>1</v>
      </c>
      <c r="AC181" s="284">
        <v>1</v>
      </c>
      <c r="AD181" s="285">
        <f t="shared" si="708"/>
        <v>1</v>
      </c>
      <c r="AE181" s="286">
        <v>0</v>
      </c>
      <c r="AF181" s="285">
        <f t="shared" si="709"/>
        <v>0</v>
      </c>
      <c r="AG181" s="286">
        <v>0</v>
      </c>
      <c r="AH181" s="285">
        <f t="shared" si="710"/>
        <v>0</v>
      </c>
      <c r="AI181" s="286">
        <v>0</v>
      </c>
      <c r="AJ181" s="287">
        <f t="shared" si="711"/>
        <v>0</v>
      </c>
      <c r="AK181" s="191">
        <f t="shared" si="712"/>
        <v>1</v>
      </c>
      <c r="AL181" s="954">
        <v>2</v>
      </c>
      <c r="AM181" s="807" t="s">
        <v>1584</v>
      </c>
      <c r="AN181" s="807" t="s">
        <v>1586</v>
      </c>
      <c r="AO181" s="807" t="s">
        <v>1585</v>
      </c>
      <c r="AP181" s="807" t="s">
        <v>1587</v>
      </c>
      <c r="AQ181" s="807">
        <v>100</v>
      </c>
      <c r="AR181" s="807" t="s">
        <v>905</v>
      </c>
      <c r="AS181" s="1018" t="s">
        <v>753</v>
      </c>
      <c r="AT181" s="2275"/>
      <c r="AU181" s="807" t="s">
        <v>1026</v>
      </c>
      <c r="AV181" s="7060">
        <v>1</v>
      </c>
      <c r="AW181" s="7061"/>
      <c r="AX181" s="4431">
        <f t="shared" si="713"/>
        <v>0</v>
      </c>
      <c r="AY181" s="4431">
        <f t="shared" si="714"/>
        <v>0</v>
      </c>
      <c r="AZ181" s="4411">
        <f t="shared" si="715"/>
        <v>0</v>
      </c>
      <c r="BA181" s="4707" t="e">
        <f t="shared" si="716"/>
        <v>#DIV/0!</v>
      </c>
      <c r="BB181" s="4253">
        <f t="shared" si="717"/>
        <v>1</v>
      </c>
      <c r="BC181" s="4104">
        <f t="shared" si="718"/>
        <v>0</v>
      </c>
      <c r="BD181" s="1688">
        <f t="shared" si="719"/>
        <v>1</v>
      </c>
      <c r="BE181" s="4960">
        <f t="shared" ref="BE181:BE194" si="812">SUM(AX181-AI181)</f>
        <v>0</v>
      </c>
      <c r="BF181" s="6614">
        <v>1</v>
      </c>
      <c r="BG181" s="6615"/>
      <c r="BH181" s="3782">
        <f t="shared" si="567"/>
        <v>0</v>
      </c>
      <c r="BI181" s="3782">
        <f t="shared" si="720"/>
        <v>0</v>
      </c>
      <c r="BJ181" s="4061">
        <f t="shared" si="721"/>
        <v>0</v>
      </c>
      <c r="BK181" s="4074" t="e">
        <f t="shared" si="722"/>
        <v>#DIV/0!</v>
      </c>
      <c r="BL181" s="3831">
        <f t="shared" si="723"/>
        <v>1</v>
      </c>
      <c r="BM181" s="3122">
        <f t="shared" si="724"/>
        <v>0</v>
      </c>
      <c r="BN181" s="1688">
        <f t="shared" si="725"/>
        <v>1</v>
      </c>
      <c r="BO181" s="3708">
        <f t="shared" si="809"/>
        <v>0</v>
      </c>
      <c r="BP181" s="3494"/>
      <c r="BQ181" s="6934">
        <v>1</v>
      </c>
      <c r="BR181" s="6935"/>
      <c r="BS181" s="2576">
        <f t="shared" si="767"/>
        <v>0</v>
      </c>
      <c r="BT181" s="2576">
        <f t="shared" si="768"/>
        <v>0</v>
      </c>
      <c r="BU181" s="2987">
        <f t="shared" si="554"/>
        <v>0</v>
      </c>
      <c r="BV181" s="1688" t="e">
        <f t="shared" si="555"/>
        <v>#DIV/0!</v>
      </c>
      <c r="BW181" s="2716">
        <f t="shared" si="556"/>
        <v>1</v>
      </c>
      <c r="BX181" s="2991">
        <f t="shared" si="557"/>
        <v>0</v>
      </c>
      <c r="BY181" s="1688">
        <f t="shared" si="558"/>
        <v>1</v>
      </c>
      <c r="BZ181" s="3151"/>
      <c r="CA181" s="6721">
        <v>1</v>
      </c>
      <c r="CB181" s="6722"/>
      <c r="CC181" s="2230">
        <v>1</v>
      </c>
      <c r="CD181" s="2230">
        <v>1</v>
      </c>
      <c r="CE181" s="2359">
        <f t="shared" si="726"/>
        <v>0</v>
      </c>
      <c r="CF181" s="2268">
        <f t="shared" si="727"/>
        <v>1</v>
      </c>
      <c r="CG181" s="2269">
        <f t="shared" si="728"/>
        <v>1</v>
      </c>
      <c r="CH181" s="2387">
        <f t="shared" si="729"/>
        <v>0</v>
      </c>
      <c r="CI181" s="2268">
        <f t="shared" si="730"/>
        <v>1</v>
      </c>
      <c r="CJ181" s="2486"/>
      <c r="CK181" s="2479"/>
      <c r="CM181" s="1675">
        <v>0</v>
      </c>
      <c r="CN181" s="1675">
        <v>0</v>
      </c>
      <c r="CO181" s="1676">
        <v>1</v>
      </c>
      <c r="CP181" s="1675">
        <v>0</v>
      </c>
      <c r="CQ181" s="1675">
        <v>0</v>
      </c>
      <c r="CR181" s="1676">
        <v>0</v>
      </c>
      <c r="CS181" s="1675">
        <v>0</v>
      </c>
      <c r="CT181" s="1675">
        <v>0</v>
      </c>
      <c r="CU181" s="1676">
        <v>0</v>
      </c>
      <c r="CV181" s="1675">
        <v>0</v>
      </c>
      <c r="CW181" s="1675">
        <v>0</v>
      </c>
      <c r="CX181" s="1676">
        <v>0</v>
      </c>
      <c r="CY181" s="5709">
        <v>1</v>
      </c>
      <c r="CZ181" s="5710"/>
      <c r="DA181" s="4828">
        <v>0</v>
      </c>
      <c r="DB181" s="4322">
        <v>0</v>
      </c>
      <c r="DC181" s="5162">
        <f t="shared" si="731"/>
        <v>0</v>
      </c>
      <c r="DD181" s="5163">
        <v>1</v>
      </c>
      <c r="DE181" s="4679">
        <f t="shared" si="559"/>
        <v>1</v>
      </c>
      <c r="DF181" s="1687">
        <f t="shared" si="732"/>
        <v>0</v>
      </c>
      <c r="DG181" s="1688">
        <f t="shared" si="733"/>
        <v>1</v>
      </c>
      <c r="DH181" s="5711">
        <v>1</v>
      </c>
      <c r="DI181" s="5712"/>
      <c r="DJ181" s="5156">
        <v>0</v>
      </c>
      <c r="DK181" s="4463">
        <v>0</v>
      </c>
      <c r="DL181" s="5167">
        <f t="shared" si="734"/>
        <v>0</v>
      </c>
      <c r="DM181" s="5168">
        <v>1</v>
      </c>
      <c r="DN181" s="4424">
        <f t="shared" ref="DN181:DN194" si="813">SUM(DE181+DK181)</f>
        <v>1</v>
      </c>
      <c r="DO181" s="1687">
        <f t="shared" si="736"/>
        <v>0</v>
      </c>
      <c r="DP181" s="1688">
        <f t="shared" si="737"/>
        <v>1</v>
      </c>
      <c r="DQ181" s="5713">
        <v>1</v>
      </c>
      <c r="DR181" s="5714"/>
      <c r="DS181" s="5171">
        <v>0</v>
      </c>
      <c r="DT181" s="4920">
        <v>0</v>
      </c>
      <c r="DU181" s="4687">
        <f t="shared" si="738"/>
        <v>0</v>
      </c>
      <c r="DV181" s="4688" t="e">
        <f t="shared" si="769"/>
        <v>#DIV/0!</v>
      </c>
      <c r="DW181" s="4651">
        <f t="shared" ref="DW181:DW194" si="814">SUM(DT181+DN181)</f>
        <v>1</v>
      </c>
      <c r="DX181" s="1687">
        <f t="shared" si="740"/>
        <v>0</v>
      </c>
      <c r="DY181" s="1688">
        <f t="shared" si="741"/>
        <v>1</v>
      </c>
      <c r="DZ181" s="5709">
        <v>1</v>
      </c>
      <c r="EA181" s="5710"/>
      <c r="EB181" s="3150">
        <v>0</v>
      </c>
      <c r="EC181" s="3224">
        <v>0</v>
      </c>
      <c r="ED181" s="3230">
        <f t="shared" si="742"/>
        <v>0</v>
      </c>
      <c r="EE181" s="1688">
        <v>1</v>
      </c>
      <c r="EF181" s="3277">
        <f t="shared" si="743"/>
        <v>1</v>
      </c>
      <c r="EG181" s="1687">
        <f t="shared" si="744"/>
        <v>0</v>
      </c>
      <c r="EH181" s="1688">
        <f t="shared" si="745"/>
        <v>1</v>
      </c>
      <c r="EI181" s="5711">
        <v>1</v>
      </c>
      <c r="EJ181" s="5712"/>
      <c r="EK181" s="3251">
        <v>0</v>
      </c>
      <c r="EL181" s="3224">
        <v>0</v>
      </c>
      <c r="EM181" s="3230">
        <f t="shared" si="746"/>
        <v>0</v>
      </c>
      <c r="EN181" s="1688">
        <v>1</v>
      </c>
      <c r="EO181" s="3341">
        <f t="shared" si="747"/>
        <v>1</v>
      </c>
      <c r="EP181" s="1687">
        <f t="shared" si="748"/>
        <v>0</v>
      </c>
      <c r="EQ181" s="1688">
        <f t="shared" si="749"/>
        <v>1</v>
      </c>
      <c r="ER181" s="5713">
        <v>1</v>
      </c>
      <c r="ES181" s="5714"/>
      <c r="ET181" s="3921">
        <v>0</v>
      </c>
      <c r="EU181" s="3728">
        <v>0</v>
      </c>
      <c r="EV181" s="2723">
        <f t="shared" si="750"/>
        <v>0</v>
      </c>
      <c r="EW181" s="2715" t="e">
        <f t="shared" si="770"/>
        <v>#DIV/0!</v>
      </c>
      <c r="EX181" s="3621">
        <f t="shared" ref="EX181:EX194" si="815">SUM(EU181+EO181)</f>
        <v>1</v>
      </c>
      <c r="EY181" s="2723">
        <f t="shared" si="752"/>
        <v>0</v>
      </c>
      <c r="EZ181" s="2715">
        <f t="shared" si="753"/>
        <v>1</v>
      </c>
      <c r="FA181" s="6934">
        <v>1</v>
      </c>
      <c r="FB181" s="6935"/>
      <c r="FC181" s="2578">
        <v>0</v>
      </c>
      <c r="FD181" s="2523">
        <v>0</v>
      </c>
      <c r="FE181" s="1687">
        <f t="shared" si="754"/>
        <v>0</v>
      </c>
      <c r="FF181" s="1688">
        <v>1</v>
      </c>
      <c r="FG181" s="2998">
        <f t="shared" si="755"/>
        <v>1</v>
      </c>
      <c r="FH181" s="1687">
        <f t="shared" si="756"/>
        <v>0</v>
      </c>
      <c r="FI181" s="1688">
        <f t="shared" si="757"/>
        <v>1</v>
      </c>
      <c r="FJ181" s="6934">
        <v>1</v>
      </c>
      <c r="FK181" s="6935"/>
      <c r="FL181" s="2579">
        <v>0</v>
      </c>
      <c r="FM181" s="2523">
        <v>0</v>
      </c>
      <c r="FN181" s="1687">
        <f t="shared" si="758"/>
        <v>0</v>
      </c>
      <c r="FO181" s="1688">
        <v>1</v>
      </c>
      <c r="FP181" s="2587">
        <f t="shared" si="759"/>
        <v>1</v>
      </c>
      <c r="FQ181" s="1687">
        <f t="shared" si="760"/>
        <v>0</v>
      </c>
      <c r="FR181" s="1688">
        <f t="shared" si="761"/>
        <v>1</v>
      </c>
      <c r="FS181" s="7453">
        <v>1</v>
      </c>
      <c r="FT181" s="7454"/>
      <c r="FU181" s="2722">
        <v>0</v>
      </c>
      <c r="FV181" s="2704">
        <v>0</v>
      </c>
      <c r="FW181" s="2723">
        <f t="shared" si="762"/>
        <v>0</v>
      </c>
      <c r="FX181" s="2715" t="e">
        <f>FV181/FU181</f>
        <v>#DIV/0!</v>
      </c>
      <c r="FY181" s="2587">
        <f t="shared" si="763"/>
        <v>1</v>
      </c>
      <c r="FZ181" s="2723">
        <f t="shared" si="764"/>
        <v>0</v>
      </c>
      <c r="GA181" s="2715">
        <f t="shared" si="765"/>
        <v>1</v>
      </c>
      <c r="GB181" s="3169">
        <f t="shared" si="766"/>
        <v>0</v>
      </c>
      <c r="GC181" s="2219">
        <v>0</v>
      </c>
      <c r="GD181" s="1895">
        <v>1</v>
      </c>
      <c r="GE181" s="2105" t="s">
        <v>76</v>
      </c>
      <c r="GF181" s="2105" t="s">
        <v>79</v>
      </c>
      <c r="GG181" s="2105" t="s">
        <v>17</v>
      </c>
      <c r="GH181" s="2105" t="s">
        <v>16</v>
      </c>
      <c r="GI181" s="2105" t="s">
        <v>16</v>
      </c>
      <c r="GJ181" s="2105" t="s">
        <v>16</v>
      </c>
      <c r="GK181" s="2105" t="s">
        <v>16</v>
      </c>
      <c r="GL181" s="2095">
        <v>2</v>
      </c>
      <c r="GM181" s="215" t="s">
        <v>901</v>
      </c>
      <c r="GN181" s="294" t="s">
        <v>905</v>
      </c>
      <c r="GO181" s="279">
        <v>1</v>
      </c>
      <c r="GP181" s="286">
        <v>1</v>
      </c>
      <c r="GQ181" s="2086">
        <v>1</v>
      </c>
      <c r="GR181" s="2086">
        <v>0</v>
      </c>
      <c r="GS181" s="1895">
        <v>1</v>
      </c>
      <c r="GT181" s="2086">
        <v>1</v>
      </c>
      <c r="GU181" s="2086">
        <v>0</v>
      </c>
      <c r="GV181" s="1895">
        <v>1</v>
      </c>
    </row>
    <row r="182" spans="1:204" ht="38.25" customHeight="1" x14ac:dyDescent="0.25">
      <c r="B182" s="6801"/>
      <c r="C182" s="5685"/>
      <c r="D182" s="7164"/>
      <c r="E182" s="5685"/>
      <c r="F182" s="5707"/>
      <c r="G182" s="5707"/>
      <c r="H182" s="5707"/>
      <c r="I182" s="5707"/>
      <c r="J182" s="5707"/>
      <c r="K182" s="5707"/>
      <c r="L182" s="5707"/>
      <c r="M182" s="5707"/>
      <c r="N182" s="5707"/>
      <c r="O182" s="5698"/>
      <c r="P182" s="5698"/>
      <c r="Q182" s="5698"/>
      <c r="R182" s="5704"/>
      <c r="S182" s="5698"/>
      <c r="T182" s="5698"/>
      <c r="U182" s="7127"/>
      <c r="V182" s="5698"/>
      <c r="W182" s="5695"/>
      <c r="X182" s="5692"/>
      <c r="Y182" s="2096">
        <v>3</v>
      </c>
      <c r="Z182" s="504" t="s">
        <v>902</v>
      </c>
      <c r="AA182" s="5551" t="s">
        <v>906</v>
      </c>
      <c r="AB182" s="5551">
        <v>4</v>
      </c>
      <c r="AC182" s="284">
        <v>1</v>
      </c>
      <c r="AD182" s="285">
        <f t="shared" si="708"/>
        <v>0.25</v>
      </c>
      <c r="AE182" s="284">
        <v>1</v>
      </c>
      <c r="AF182" s="285">
        <f t="shared" si="709"/>
        <v>0.25</v>
      </c>
      <c r="AG182" s="284">
        <v>1</v>
      </c>
      <c r="AH182" s="285">
        <f t="shared" si="710"/>
        <v>0.25</v>
      </c>
      <c r="AI182" s="288">
        <v>1</v>
      </c>
      <c r="AJ182" s="287">
        <f t="shared" si="711"/>
        <v>0.25</v>
      </c>
      <c r="AK182" s="191">
        <f t="shared" si="712"/>
        <v>1</v>
      </c>
      <c r="AL182" s="954">
        <v>3</v>
      </c>
      <c r="AM182" s="807" t="s">
        <v>1588</v>
      </c>
      <c r="AN182" s="807" t="s">
        <v>1590</v>
      </c>
      <c r="AO182" s="807" t="s">
        <v>1430</v>
      </c>
      <c r="AP182" s="807" t="s">
        <v>1431</v>
      </c>
      <c r="AQ182" s="807">
        <v>100</v>
      </c>
      <c r="AR182" s="807" t="s">
        <v>1589</v>
      </c>
      <c r="AS182" s="1018" t="s">
        <v>753</v>
      </c>
      <c r="AT182" s="2275"/>
      <c r="AU182" s="807" t="s">
        <v>1026</v>
      </c>
      <c r="AV182" s="7060">
        <v>4</v>
      </c>
      <c r="AW182" s="7061"/>
      <c r="AX182" s="4431">
        <f t="shared" si="713"/>
        <v>1</v>
      </c>
      <c r="AY182" s="4431">
        <f t="shared" si="714"/>
        <v>1</v>
      </c>
      <c r="AZ182" s="4411">
        <f t="shared" si="715"/>
        <v>0</v>
      </c>
      <c r="BA182" s="5164">
        <f t="shared" si="716"/>
        <v>1</v>
      </c>
      <c r="BB182" s="4253">
        <f t="shared" si="717"/>
        <v>4</v>
      </c>
      <c r="BC182" s="4104">
        <f t="shared" si="718"/>
        <v>0</v>
      </c>
      <c r="BD182" s="1688">
        <f t="shared" si="719"/>
        <v>1</v>
      </c>
      <c r="BE182" s="4960">
        <f t="shared" si="812"/>
        <v>0</v>
      </c>
      <c r="BF182" s="6614">
        <v>4</v>
      </c>
      <c r="BG182" s="6615"/>
      <c r="BH182" s="3782">
        <f t="shared" si="567"/>
        <v>1</v>
      </c>
      <c r="BI182" s="3782">
        <f t="shared" si="720"/>
        <v>1</v>
      </c>
      <c r="BJ182" s="4061">
        <f t="shared" si="721"/>
        <v>0</v>
      </c>
      <c r="BK182" s="4080">
        <f t="shared" si="722"/>
        <v>1</v>
      </c>
      <c r="BL182" s="3831">
        <f t="shared" si="723"/>
        <v>3</v>
      </c>
      <c r="BM182" s="3122">
        <f t="shared" si="724"/>
        <v>1</v>
      </c>
      <c r="BN182" s="1688">
        <f t="shared" si="725"/>
        <v>0.75</v>
      </c>
      <c r="BO182" s="3708">
        <f t="shared" si="809"/>
        <v>0</v>
      </c>
      <c r="BP182" s="3494"/>
      <c r="BQ182" s="6934">
        <v>4</v>
      </c>
      <c r="BR182" s="6935"/>
      <c r="BS182" s="2576">
        <f t="shared" si="767"/>
        <v>1</v>
      </c>
      <c r="BT182" s="2576">
        <f t="shared" si="768"/>
        <v>1</v>
      </c>
      <c r="BU182" s="2987">
        <f t="shared" si="554"/>
        <v>0</v>
      </c>
      <c r="BV182" s="1688">
        <f t="shared" si="555"/>
        <v>1</v>
      </c>
      <c r="BW182" s="2716">
        <f t="shared" si="556"/>
        <v>2</v>
      </c>
      <c r="BX182" s="2991">
        <f t="shared" si="557"/>
        <v>2</v>
      </c>
      <c r="BY182" s="1688">
        <f t="shared" si="558"/>
        <v>0.5</v>
      </c>
      <c r="BZ182" s="3151"/>
      <c r="CA182" s="6721">
        <v>4</v>
      </c>
      <c r="CB182" s="6722"/>
      <c r="CC182" s="2230">
        <v>1</v>
      </c>
      <c r="CD182" s="2230">
        <v>1</v>
      </c>
      <c r="CE182" s="2359">
        <f t="shared" si="726"/>
        <v>0</v>
      </c>
      <c r="CF182" s="2268">
        <f t="shared" si="727"/>
        <v>1</v>
      </c>
      <c r="CG182" s="2269">
        <f t="shared" si="728"/>
        <v>1</v>
      </c>
      <c r="CH182" s="2387">
        <f t="shared" si="729"/>
        <v>3</v>
      </c>
      <c r="CI182" s="2268">
        <f t="shared" si="730"/>
        <v>0.25</v>
      </c>
      <c r="CM182" s="1675">
        <v>0</v>
      </c>
      <c r="CN182" s="1675">
        <v>0</v>
      </c>
      <c r="CO182" s="1676">
        <v>1</v>
      </c>
      <c r="CP182" s="1675">
        <v>0</v>
      </c>
      <c r="CQ182" s="1675">
        <v>0</v>
      </c>
      <c r="CR182" s="1676">
        <v>1</v>
      </c>
      <c r="CS182" s="1675">
        <v>0</v>
      </c>
      <c r="CT182" s="1675">
        <v>0</v>
      </c>
      <c r="CU182" s="1676">
        <v>1</v>
      </c>
      <c r="CV182" s="1675">
        <v>0</v>
      </c>
      <c r="CW182" s="1675">
        <v>0</v>
      </c>
      <c r="CX182" s="1676">
        <v>1</v>
      </c>
      <c r="CY182" s="5709">
        <v>4</v>
      </c>
      <c r="CZ182" s="5710"/>
      <c r="DA182" s="4828">
        <v>0</v>
      </c>
      <c r="DB182" s="4322">
        <v>0</v>
      </c>
      <c r="DC182" s="5162">
        <f t="shared" si="731"/>
        <v>0</v>
      </c>
      <c r="DD182" s="5163">
        <v>1</v>
      </c>
      <c r="DE182" s="4679">
        <f t="shared" si="559"/>
        <v>3</v>
      </c>
      <c r="DF182" s="1687">
        <f t="shared" si="732"/>
        <v>1</v>
      </c>
      <c r="DG182" s="1688">
        <f t="shared" si="733"/>
        <v>0.75</v>
      </c>
      <c r="DH182" s="5711">
        <v>4</v>
      </c>
      <c r="DI182" s="5712"/>
      <c r="DJ182" s="5156">
        <v>0</v>
      </c>
      <c r="DK182" s="4463">
        <v>0</v>
      </c>
      <c r="DL182" s="5167">
        <f t="shared" si="734"/>
        <v>0</v>
      </c>
      <c r="DM182" s="5168">
        <v>1</v>
      </c>
      <c r="DN182" s="4424">
        <f t="shared" si="813"/>
        <v>3</v>
      </c>
      <c r="DO182" s="1687">
        <f t="shared" si="736"/>
        <v>1</v>
      </c>
      <c r="DP182" s="1688">
        <f t="shared" si="737"/>
        <v>0.75</v>
      </c>
      <c r="DQ182" s="5713">
        <v>4</v>
      </c>
      <c r="DR182" s="5714"/>
      <c r="DS182" s="5171">
        <v>1</v>
      </c>
      <c r="DT182" s="4920">
        <v>1</v>
      </c>
      <c r="DU182" s="4687">
        <f t="shared" si="738"/>
        <v>0</v>
      </c>
      <c r="DV182" s="4688">
        <f t="shared" si="769"/>
        <v>1</v>
      </c>
      <c r="DW182" s="4651">
        <f t="shared" si="814"/>
        <v>4</v>
      </c>
      <c r="DX182" s="1687">
        <f t="shared" si="740"/>
        <v>0</v>
      </c>
      <c r="DY182" s="1688">
        <f t="shared" si="741"/>
        <v>1</v>
      </c>
      <c r="DZ182" s="5709">
        <v>4</v>
      </c>
      <c r="EA182" s="5710"/>
      <c r="EB182" s="3150">
        <v>0</v>
      </c>
      <c r="EC182" s="3224">
        <v>0</v>
      </c>
      <c r="ED182" s="3230">
        <f t="shared" si="742"/>
        <v>0</v>
      </c>
      <c r="EE182" s="1688">
        <v>1</v>
      </c>
      <c r="EF182" s="3277">
        <f t="shared" si="743"/>
        <v>2</v>
      </c>
      <c r="EG182" s="1687">
        <f t="shared" si="744"/>
        <v>2</v>
      </c>
      <c r="EH182" s="1688">
        <f t="shared" si="745"/>
        <v>0.5</v>
      </c>
      <c r="EI182" s="5711">
        <v>4</v>
      </c>
      <c r="EJ182" s="5712"/>
      <c r="EK182" s="3251">
        <v>0</v>
      </c>
      <c r="EL182" s="3224">
        <v>0</v>
      </c>
      <c r="EM182" s="3230">
        <f t="shared" si="746"/>
        <v>0</v>
      </c>
      <c r="EN182" s="1688">
        <v>1</v>
      </c>
      <c r="EO182" s="3341">
        <f t="shared" si="747"/>
        <v>2</v>
      </c>
      <c r="EP182" s="1687">
        <f t="shared" si="748"/>
        <v>2</v>
      </c>
      <c r="EQ182" s="1688">
        <f t="shared" si="749"/>
        <v>0.5</v>
      </c>
      <c r="ER182" s="5713">
        <v>4</v>
      </c>
      <c r="ES182" s="5714"/>
      <c r="ET182" s="3921">
        <v>1</v>
      </c>
      <c r="EU182" s="3728">
        <v>1</v>
      </c>
      <c r="EV182" s="2723">
        <f t="shared" si="750"/>
        <v>0</v>
      </c>
      <c r="EW182" s="2715">
        <f t="shared" si="770"/>
        <v>1</v>
      </c>
      <c r="EX182" s="3621">
        <f t="shared" si="815"/>
        <v>3</v>
      </c>
      <c r="EY182" s="2723">
        <f t="shared" si="752"/>
        <v>1</v>
      </c>
      <c r="EZ182" s="2715">
        <f t="shared" si="753"/>
        <v>0.75</v>
      </c>
      <c r="FA182" s="6934">
        <v>4</v>
      </c>
      <c r="FB182" s="6935"/>
      <c r="FC182" s="2578">
        <v>0</v>
      </c>
      <c r="FD182" s="2523">
        <v>0</v>
      </c>
      <c r="FE182" s="1687">
        <f t="shared" si="754"/>
        <v>0</v>
      </c>
      <c r="FF182" s="1688">
        <v>1</v>
      </c>
      <c r="FG182" s="2998">
        <f t="shared" si="755"/>
        <v>1</v>
      </c>
      <c r="FH182" s="1687">
        <f t="shared" si="756"/>
        <v>3</v>
      </c>
      <c r="FI182" s="1688">
        <f t="shared" si="757"/>
        <v>0.25</v>
      </c>
      <c r="FJ182" s="6934">
        <v>4</v>
      </c>
      <c r="FK182" s="6935"/>
      <c r="FL182" s="2579">
        <v>0</v>
      </c>
      <c r="FM182" s="2523">
        <v>0</v>
      </c>
      <c r="FN182" s="1687">
        <f t="shared" si="758"/>
        <v>0</v>
      </c>
      <c r="FO182" s="1688">
        <v>1</v>
      </c>
      <c r="FP182" s="2587">
        <f t="shared" si="759"/>
        <v>1</v>
      </c>
      <c r="FQ182" s="1687">
        <f t="shared" si="760"/>
        <v>3</v>
      </c>
      <c r="FR182" s="1688">
        <f t="shared" si="761"/>
        <v>0.25</v>
      </c>
      <c r="FS182" s="7453">
        <v>4</v>
      </c>
      <c r="FT182" s="7454"/>
      <c r="FU182" s="2722">
        <v>1</v>
      </c>
      <c r="FV182" s="2704">
        <v>1</v>
      </c>
      <c r="FW182" s="2723">
        <f t="shared" si="762"/>
        <v>0</v>
      </c>
      <c r="FX182" s="2715">
        <f>FV182/FU182</f>
        <v>1</v>
      </c>
      <c r="FY182" s="2587">
        <f t="shared" si="763"/>
        <v>2</v>
      </c>
      <c r="FZ182" s="2723">
        <f t="shared" si="764"/>
        <v>2</v>
      </c>
      <c r="GA182" s="2715">
        <f t="shared" si="765"/>
        <v>0.5</v>
      </c>
      <c r="GB182" s="3169">
        <f t="shared" si="766"/>
        <v>0</v>
      </c>
      <c r="GC182" s="2219">
        <v>0</v>
      </c>
      <c r="GD182" s="1895">
        <v>1</v>
      </c>
      <c r="GE182" s="2105" t="s">
        <v>76</v>
      </c>
      <c r="GF182" s="2105" t="s">
        <v>79</v>
      </c>
      <c r="GG182" s="2105" t="s">
        <v>17</v>
      </c>
      <c r="GH182" s="2105" t="s">
        <v>16</v>
      </c>
      <c r="GI182" s="2105" t="s">
        <v>16</v>
      </c>
      <c r="GJ182" s="2105" t="s">
        <v>16</v>
      </c>
      <c r="GK182" s="2105" t="s">
        <v>16</v>
      </c>
      <c r="GL182" s="2096">
        <v>3</v>
      </c>
      <c r="GM182" s="219" t="s">
        <v>902</v>
      </c>
      <c r="GN182" s="280" t="s">
        <v>906</v>
      </c>
      <c r="GO182" s="280">
        <v>4</v>
      </c>
      <c r="GP182" s="286">
        <v>1</v>
      </c>
      <c r="GQ182" s="2086">
        <v>1</v>
      </c>
      <c r="GR182" s="2086">
        <v>0</v>
      </c>
      <c r="GS182" s="1895">
        <v>1</v>
      </c>
      <c r="GT182" s="2086">
        <v>1</v>
      </c>
      <c r="GU182" s="2086">
        <v>3</v>
      </c>
      <c r="GV182" s="1895">
        <v>0.25</v>
      </c>
    </row>
    <row r="183" spans="1:204" ht="38.25" customHeight="1" x14ac:dyDescent="0.25">
      <c r="B183" s="6801"/>
      <c r="C183" s="5686"/>
      <c r="D183" s="7101"/>
      <c r="E183" s="5686"/>
      <c r="F183" s="5708"/>
      <c r="G183" s="5708"/>
      <c r="H183" s="5708"/>
      <c r="I183" s="5708"/>
      <c r="J183" s="5708"/>
      <c r="K183" s="5708"/>
      <c r="L183" s="5708"/>
      <c r="M183" s="5708"/>
      <c r="N183" s="5708"/>
      <c r="O183" s="5699"/>
      <c r="P183" s="5699"/>
      <c r="Q183" s="5699"/>
      <c r="R183" s="5705"/>
      <c r="S183" s="5699"/>
      <c r="T183" s="5699"/>
      <c r="U183" s="7128"/>
      <c r="V183" s="5699"/>
      <c r="W183" s="5696"/>
      <c r="X183" s="5693"/>
      <c r="Y183" s="2096">
        <v>4</v>
      </c>
      <c r="Z183" s="504" t="s">
        <v>903</v>
      </c>
      <c r="AA183" s="5552" t="s">
        <v>907</v>
      </c>
      <c r="AB183" s="5552">
        <v>4</v>
      </c>
      <c r="AC183" s="297">
        <v>1</v>
      </c>
      <c r="AD183" s="298">
        <f t="shared" si="708"/>
        <v>0.25</v>
      </c>
      <c r="AE183" s="297">
        <v>1</v>
      </c>
      <c r="AF183" s="298">
        <f t="shared" si="709"/>
        <v>0.25</v>
      </c>
      <c r="AG183" s="297">
        <v>1</v>
      </c>
      <c r="AH183" s="298">
        <f t="shared" si="710"/>
        <v>0.25</v>
      </c>
      <c r="AI183" s="299">
        <v>1</v>
      </c>
      <c r="AJ183" s="300">
        <f t="shared" si="711"/>
        <v>0.25</v>
      </c>
      <c r="AK183" s="191">
        <f t="shared" si="712"/>
        <v>1</v>
      </c>
      <c r="AL183" s="954">
        <v>4</v>
      </c>
      <c r="AM183" s="807" t="s">
        <v>1591</v>
      </c>
      <c r="AN183" s="807" t="s">
        <v>1592</v>
      </c>
      <c r="AO183" s="807" t="s">
        <v>1430</v>
      </c>
      <c r="AP183" s="807" t="s">
        <v>1431</v>
      </c>
      <c r="AQ183" s="807">
        <v>100</v>
      </c>
      <c r="AR183" s="807" t="s">
        <v>907</v>
      </c>
      <c r="AS183" s="1018" t="s">
        <v>3677</v>
      </c>
      <c r="AT183" s="2275"/>
      <c r="AU183" s="807" t="s">
        <v>1026</v>
      </c>
      <c r="AV183" s="7060">
        <v>4</v>
      </c>
      <c r="AW183" s="7061"/>
      <c r="AX183" s="4431">
        <f t="shared" si="713"/>
        <v>1</v>
      </c>
      <c r="AY183" s="4431">
        <f t="shared" si="714"/>
        <v>1</v>
      </c>
      <c r="AZ183" s="4411">
        <f t="shared" si="715"/>
        <v>0</v>
      </c>
      <c r="BA183" s="5164">
        <f t="shared" si="716"/>
        <v>1</v>
      </c>
      <c r="BB183" s="4253">
        <f t="shared" si="717"/>
        <v>4</v>
      </c>
      <c r="BC183" s="4104">
        <f t="shared" si="718"/>
        <v>0</v>
      </c>
      <c r="BD183" s="1688">
        <f t="shared" si="719"/>
        <v>1</v>
      </c>
      <c r="BE183" s="4960">
        <f t="shared" si="812"/>
        <v>0</v>
      </c>
      <c r="BF183" s="6614">
        <v>4</v>
      </c>
      <c r="BG183" s="6615"/>
      <c r="BH183" s="3782">
        <f t="shared" si="567"/>
        <v>1</v>
      </c>
      <c r="BI183" s="3782">
        <f t="shared" si="720"/>
        <v>1</v>
      </c>
      <c r="BJ183" s="4061">
        <f t="shared" si="721"/>
        <v>0</v>
      </c>
      <c r="BK183" s="4080">
        <f t="shared" si="722"/>
        <v>1</v>
      </c>
      <c r="BL183" s="3831">
        <f t="shared" si="723"/>
        <v>3</v>
      </c>
      <c r="BM183" s="3122">
        <f t="shared" si="724"/>
        <v>1</v>
      </c>
      <c r="BN183" s="1688">
        <f t="shared" si="725"/>
        <v>0.75</v>
      </c>
      <c r="BO183" s="3708">
        <f t="shared" si="809"/>
        <v>0</v>
      </c>
      <c r="BP183" s="3494"/>
      <c r="BQ183" s="6934">
        <v>4</v>
      </c>
      <c r="BR183" s="6935"/>
      <c r="BS183" s="2576">
        <f t="shared" si="767"/>
        <v>1</v>
      </c>
      <c r="BT183" s="2576">
        <f t="shared" si="768"/>
        <v>1</v>
      </c>
      <c r="BU183" s="2987">
        <f t="shared" si="554"/>
        <v>0</v>
      </c>
      <c r="BV183" s="1688">
        <f t="shared" si="555"/>
        <v>1</v>
      </c>
      <c r="BW183" s="2716">
        <f t="shared" si="556"/>
        <v>2</v>
      </c>
      <c r="BX183" s="2991">
        <f t="shared" si="557"/>
        <v>2</v>
      </c>
      <c r="BY183" s="1688">
        <f t="shared" si="558"/>
        <v>0.5</v>
      </c>
      <c r="BZ183" s="3151"/>
      <c r="CA183" s="6721">
        <v>4</v>
      </c>
      <c r="CB183" s="6722"/>
      <c r="CC183" s="2230">
        <v>1</v>
      </c>
      <c r="CD183" s="2230">
        <v>1</v>
      </c>
      <c r="CE183" s="2359">
        <f t="shared" si="726"/>
        <v>0</v>
      </c>
      <c r="CF183" s="2268">
        <f t="shared" si="727"/>
        <v>1</v>
      </c>
      <c r="CG183" s="2269">
        <f t="shared" si="728"/>
        <v>1</v>
      </c>
      <c r="CH183" s="2387">
        <f t="shared" si="729"/>
        <v>3</v>
      </c>
      <c r="CI183" s="2268">
        <f t="shared" si="730"/>
        <v>0.25</v>
      </c>
      <c r="CM183" s="1675">
        <v>0</v>
      </c>
      <c r="CN183" s="1675">
        <v>0</v>
      </c>
      <c r="CO183" s="1676">
        <v>1</v>
      </c>
      <c r="CP183" s="1675">
        <v>0</v>
      </c>
      <c r="CQ183" s="1675">
        <v>0</v>
      </c>
      <c r="CR183" s="1676">
        <v>1</v>
      </c>
      <c r="CS183" s="1675">
        <v>0</v>
      </c>
      <c r="CT183" s="1675">
        <v>0</v>
      </c>
      <c r="CU183" s="1676">
        <v>1</v>
      </c>
      <c r="CV183" s="1675">
        <v>0</v>
      </c>
      <c r="CW183" s="1675">
        <v>0</v>
      </c>
      <c r="CX183" s="1676">
        <v>1</v>
      </c>
      <c r="CY183" s="5709">
        <v>4</v>
      </c>
      <c r="CZ183" s="5710"/>
      <c r="DA183" s="4828">
        <v>0</v>
      </c>
      <c r="DB183" s="4322">
        <v>0</v>
      </c>
      <c r="DC183" s="5162">
        <f t="shared" si="731"/>
        <v>0</v>
      </c>
      <c r="DD183" s="5163">
        <v>1</v>
      </c>
      <c r="DE183" s="4679">
        <f t="shared" si="559"/>
        <v>3</v>
      </c>
      <c r="DF183" s="1687">
        <f t="shared" si="732"/>
        <v>1</v>
      </c>
      <c r="DG183" s="1688">
        <f t="shared" si="733"/>
        <v>0.75</v>
      </c>
      <c r="DH183" s="5711">
        <v>4</v>
      </c>
      <c r="DI183" s="5712"/>
      <c r="DJ183" s="5156">
        <v>0</v>
      </c>
      <c r="DK183" s="4463">
        <v>0</v>
      </c>
      <c r="DL183" s="5167">
        <f t="shared" si="734"/>
        <v>0</v>
      </c>
      <c r="DM183" s="5168">
        <v>1</v>
      </c>
      <c r="DN183" s="4424">
        <f t="shared" si="813"/>
        <v>3</v>
      </c>
      <c r="DO183" s="1687">
        <f t="shared" si="736"/>
        <v>1</v>
      </c>
      <c r="DP183" s="1688">
        <f t="shared" si="737"/>
        <v>0.75</v>
      </c>
      <c r="DQ183" s="5713">
        <v>4</v>
      </c>
      <c r="DR183" s="5714"/>
      <c r="DS183" s="5171">
        <v>1</v>
      </c>
      <c r="DT183" s="4920">
        <v>1</v>
      </c>
      <c r="DU183" s="4687">
        <f t="shared" si="738"/>
        <v>0</v>
      </c>
      <c r="DV183" s="4688">
        <f t="shared" si="769"/>
        <v>1</v>
      </c>
      <c r="DW183" s="4651">
        <f t="shared" si="814"/>
        <v>4</v>
      </c>
      <c r="DX183" s="1687">
        <f t="shared" si="740"/>
        <v>0</v>
      </c>
      <c r="DY183" s="1688">
        <f t="shared" si="741"/>
        <v>1</v>
      </c>
      <c r="DZ183" s="5709">
        <v>4</v>
      </c>
      <c r="EA183" s="5710"/>
      <c r="EB183" s="3150">
        <v>0</v>
      </c>
      <c r="EC183" s="3224">
        <v>0</v>
      </c>
      <c r="ED183" s="3230">
        <f t="shared" si="742"/>
        <v>0</v>
      </c>
      <c r="EE183" s="1688">
        <v>1</v>
      </c>
      <c r="EF183" s="3277">
        <f t="shared" si="743"/>
        <v>2</v>
      </c>
      <c r="EG183" s="1687">
        <f t="shared" si="744"/>
        <v>2</v>
      </c>
      <c r="EH183" s="1688">
        <f t="shared" si="745"/>
        <v>0.5</v>
      </c>
      <c r="EI183" s="5711">
        <v>4</v>
      </c>
      <c r="EJ183" s="5712"/>
      <c r="EK183" s="3251">
        <v>0</v>
      </c>
      <c r="EL183" s="3224">
        <v>0</v>
      </c>
      <c r="EM183" s="3230">
        <f t="shared" si="746"/>
        <v>0</v>
      </c>
      <c r="EN183" s="1688">
        <v>1</v>
      </c>
      <c r="EO183" s="3341">
        <f t="shared" si="747"/>
        <v>2</v>
      </c>
      <c r="EP183" s="1687">
        <f t="shared" si="748"/>
        <v>2</v>
      </c>
      <c r="EQ183" s="1688">
        <f t="shared" si="749"/>
        <v>0.5</v>
      </c>
      <c r="ER183" s="5713">
        <v>4</v>
      </c>
      <c r="ES183" s="5714"/>
      <c r="ET183" s="3921">
        <v>1</v>
      </c>
      <c r="EU183" s="3728">
        <v>1</v>
      </c>
      <c r="EV183" s="2723">
        <f t="shared" si="750"/>
        <v>0</v>
      </c>
      <c r="EW183" s="2715">
        <f t="shared" si="770"/>
        <v>1</v>
      </c>
      <c r="EX183" s="3621">
        <f t="shared" si="815"/>
        <v>3</v>
      </c>
      <c r="EY183" s="2723">
        <f t="shared" si="752"/>
        <v>1</v>
      </c>
      <c r="EZ183" s="2715">
        <f t="shared" si="753"/>
        <v>0.75</v>
      </c>
      <c r="FA183" s="6934">
        <v>4</v>
      </c>
      <c r="FB183" s="6935"/>
      <c r="FC183" s="2578">
        <v>0</v>
      </c>
      <c r="FD183" s="2523">
        <v>0</v>
      </c>
      <c r="FE183" s="1687">
        <f t="shared" si="754"/>
        <v>0</v>
      </c>
      <c r="FF183" s="1688">
        <v>1</v>
      </c>
      <c r="FG183" s="2998">
        <f t="shared" si="755"/>
        <v>1</v>
      </c>
      <c r="FH183" s="1687">
        <f t="shared" si="756"/>
        <v>3</v>
      </c>
      <c r="FI183" s="1688">
        <f t="shared" si="757"/>
        <v>0.25</v>
      </c>
      <c r="FJ183" s="6934">
        <v>4</v>
      </c>
      <c r="FK183" s="6935"/>
      <c r="FL183" s="2579">
        <v>0</v>
      </c>
      <c r="FM183" s="2523">
        <v>0</v>
      </c>
      <c r="FN183" s="1687">
        <f t="shared" si="758"/>
        <v>0</v>
      </c>
      <c r="FO183" s="1688">
        <v>1</v>
      </c>
      <c r="FP183" s="2587">
        <f t="shared" si="759"/>
        <v>1</v>
      </c>
      <c r="FQ183" s="1687">
        <f t="shared" si="760"/>
        <v>3</v>
      </c>
      <c r="FR183" s="1688">
        <f t="shared" si="761"/>
        <v>0.25</v>
      </c>
      <c r="FS183" s="7453">
        <v>4</v>
      </c>
      <c r="FT183" s="7454"/>
      <c r="FU183" s="2722">
        <v>1</v>
      </c>
      <c r="FV183" s="2704">
        <v>1</v>
      </c>
      <c r="FW183" s="2723">
        <f t="shared" si="762"/>
        <v>0</v>
      </c>
      <c r="FX183" s="2715">
        <f>FV183/FU183</f>
        <v>1</v>
      </c>
      <c r="FY183" s="2587">
        <f t="shared" si="763"/>
        <v>2</v>
      </c>
      <c r="FZ183" s="2723">
        <f t="shared" si="764"/>
        <v>2</v>
      </c>
      <c r="GA183" s="2715">
        <f t="shared" si="765"/>
        <v>0.5</v>
      </c>
      <c r="GB183" s="3169">
        <f t="shared" si="766"/>
        <v>0</v>
      </c>
      <c r="GC183" s="2219">
        <v>0</v>
      </c>
      <c r="GD183" s="1895">
        <v>1</v>
      </c>
      <c r="GE183" s="2105" t="s">
        <v>76</v>
      </c>
      <c r="GF183" s="2105" t="s">
        <v>79</v>
      </c>
      <c r="GG183" s="2105" t="s">
        <v>17</v>
      </c>
      <c r="GH183" s="2105" t="s">
        <v>16</v>
      </c>
      <c r="GI183" s="2105" t="s">
        <v>16</v>
      </c>
      <c r="GJ183" s="2105" t="s">
        <v>16</v>
      </c>
      <c r="GK183" s="2105" t="s">
        <v>16</v>
      </c>
      <c r="GL183" s="2096">
        <v>4</v>
      </c>
      <c r="GM183" s="219" t="s">
        <v>903</v>
      </c>
      <c r="GN183" s="296" t="s">
        <v>907</v>
      </c>
      <c r="GO183" s="296">
        <v>4</v>
      </c>
      <c r="GP183" s="312">
        <v>1</v>
      </c>
      <c r="GQ183" s="2086">
        <v>1</v>
      </c>
      <c r="GR183" s="2086">
        <v>0</v>
      </c>
      <c r="GS183" s="1895">
        <v>1</v>
      </c>
      <c r="GT183" s="2086">
        <v>1</v>
      </c>
      <c r="GU183" s="2086">
        <v>3</v>
      </c>
      <c r="GV183" s="1895">
        <v>0.25</v>
      </c>
    </row>
    <row r="184" spans="1:204" ht="48.75" customHeight="1" x14ac:dyDescent="0.25">
      <c r="A184" s="1">
        <f t="shared" ref="A184" si="816">SUM(A180+1)</f>
        <v>23</v>
      </c>
      <c r="B184" s="6801"/>
      <c r="C184" s="5684">
        <v>502</v>
      </c>
      <c r="D184" s="7100">
        <v>3</v>
      </c>
      <c r="E184" s="5684" t="s">
        <v>81</v>
      </c>
      <c r="F184" s="5706" t="s">
        <v>82</v>
      </c>
      <c r="G184" s="5706" t="s">
        <v>79</v>
      </c>
      <c r="H184" s="5706" t="s">
        <v>17</v>
      </c>
      <c r="I184" s="5706" t="s">
        <v>16</v>
      </c>
      <c r="J184" s="5706" t="s">
        <v>16</v>
      </c>
      <c r="K184" s="5706" t="s">
        <v>16</v>
      </c>
      <c r="L184" s="5706" t="s">
        <v>20</v>
      </c>
      <c r="M184" s="5706" t="s">
        <v>21</v>
      </c>
      <c r="N184" s="5706" t="s">
        <v>602</v>
      </c>
      <c r="O184" s="5697" t="s">
        <v>594</v>
      </c>
      <c r="P184" s="5697" t="s">
        <v>329</v>
      </c>
      <c r="Q184" s="5697" t="s">
        <v>330</v>
      </c>
      <c r="R184" s="5703" t="s">
        <v>336</v>
      </c>
      <c r="S184" s="5697" t="s">
        <v>448</v>
      </c>
      <c r="T184" s="5697" t="s">
        <v>450</v>
      </c>
      <c r="U184" s="7126" t="s">
        <v>700</v>
      </c>
      <c r="V184" s="5697" t="s">
        <v>564</v>
      </c>
      <c r="W184" s="5694">
        <v>9302008</v>
      </c>
      <c r="X184" s="5691" t="s">
        <v>85</v>
      </c>
      <c r="Y184" s="2094">
        <v>1</v>
      </c>
      <c r="Z184" s="499" t="s">
        <v>908</v>
      </c>
      <c r="AA184" s="289" t="s">
        <v>911</v>
      </c>
      <c r="AB184" s="289">
        <v>1</v>
      </c>
      <c r="AC184" s="281">
        <v>0</v>
      </c>
      <c r="AD184" s="282">
        <f t="shared" si="708"/>
        <v>0</v>
      </c>
      <c r="AE184" s="281">
        <v>0</v>
      </c>
      <c r="AF184" s="282">
        <f t="shared" si="709"/>
        <v>0</v>
      </c>
      <c r="AG184" s="281">
        <v>0</v>
      </c>
      <c r="AH184" s="282">
        <f t="shared" si="710"/>
        <v>0</v>
      </c>
      <c r="AI184" s="281">
        <v>1</v>
      </c>
      <c r="AJ184" s="283">
        <f t="shared" si="711"/>
        <v>1</v>
      </c>
      <c r="AK184" s="211">
        <f t="shared" si="712"/>
        <v>1</v>
      </c>
      <c r="AL184" s="954">
        <v>1</v>
      </c>
      <c r="AM184" s="807" t="s">
        <v>1593</v>
      </c>
      <c r="AN184" s="807" t="s">
        <v>1595</v>
      </c>
      <c r="AO184" s="807" t="s">
        <v>1594</v>
      </c>
      <c r="AP184" s="807" t="s">
        <v>1596</v>
      </c>
      <c r="AQ184" s="807">
        <v>100</v>
      </c>
      <c r="AR184" s="807" t="s">
        <v>911</v>
      </c>
      <c r="AS184" s="1018" t="s">
        <v>753</v>
      </c>
      <c r="AT184" s="2275"/>
      <c r="AU184" s="807" t="s">
        <v>1026</v>
      </c>
      <c r="AV184" s="7088">
        <v>1</v>
      </c>
      <c r="AW184" s="7088"/>
      <c r="AX184" s="4431">
        <f t="shared" si="713"/>
        <v>1</v>
      </c>
      <c r="AY184" s="5181">
        <f t="shared" si="714"/>
        <v>0.2</v>
      </c>
      <c r="AZ184" s="5180">
        <f t="shared" si="715"/>
        <v>0.8</v>
      </c>
      <c r="BA184" s="4706">
        <f t="shared" si="716"/>
        <v>0.2</v>
      </c>
      <c r="BB184" s="4724">
        <f t="shared" si="717"/>
        <v>1</v>
      </c>
      <c r="BC184" s="4104">
        <f t="shared" si="718"/>
        <v>0</v>
      </c>
      <c r="BD184" s="1679">
        <f t="shared" si="719"/>
        <v>1</v>
      </c>
      <c r="BE184" s="4538">
        <f t="shared" si="812"/>
        <v>0</v>
      </c>
      <c r="BF184" s="6618">
        <v>1</v>
      </c>
      <c r="BG184" s="6618"/>
      <c r="BH184" s="3782">
        <f t="shared" si="567"/>
        <v>0</v>
      </c>
      <c r="BI184" s="3923">
        <f t="shared" si="720"/>
        <v>0.25</v>
      </c>
      <c r="BJ184" s="4081">
        <f t="shared" si="721"/>
        <v>-0.25</v>
      </c>
      <c r="BK184" s="4073" t="e">
        <f t="shared" si="722"/>
        <v>#DIV/0!</v>
      </c>
      <c r="BL184" s="3924">
        <f t="shared" si="723"/>
        <v>0.8</v>
      </c>
      <c r="BM184" s="3122">
        <f t="shared" si="724"/>
        <v>0.19999999999999996</v>
      </c>
      <c r="BN184" s="1679">
        <f t="shared" si="725"/>
        <v>0.8</v>
      </c>
      <c r="BO184" s="3708">
        <f t="shared" si="809"/>
        <v>0</v>
      </c>
      <c r="BP184" s="3494"/>
      <c r="BQ184" s="6933">
        <v>1</v>
      </c>
      <c r="BR184" s="6933"/>
      <c r="BS184" s="2995">
        <f t="shared" si="767"/>
        <v>0</v>
      </c>
      <c r="BT184" s="2995">
        <f t="shared" si="768"/>
        <v>0.55000000000000004</v>
      </c>
      <c r="BU184" s="3009">
        <f t="shared" si="554"/>
        <v>-0.55000000000000004</v>
      </c>
      <c r="BV184" s="1679" t="e">
        <f t="shared" si="555"/>
        <v>#DIV/0!</v>
      </c>
      <c r="BW184" s="2996">
        <f t="shared" si="556"/>
        <v>0.55000000000000004</v>
      </c>
      <c r="BX184" s="2991">
        <f t="shared" si="557"/>
        <v>0.44999999999999996</v>
      </c>
      <c r="BY184" s="1679">
        <f t="shared" si="558"/>
        <v>0.55000000000000004</v>
      </c>
      <c r="BZ184" s="3151"/>
      <c r="CA184" s="6720">
        <v>1</v>
      </c>
      <c r="CB184" s="6720"/>
      <c r="CC184" s="2230">
        <v>0</v>
      </c>
      <c r="CD184" s="2230">
        <v>0</v>
      </c>
      <c r="CE184" s="2359">
        <f t="shared" si="726"/>
        <v>0</v>
      </c>
      <c r="CF184" s="2245">
        <v>1</v>
      </c>
      <c r="CG184" s="2255">
        <f t="shared" si="728"/>
        <v>0</v>
      </c>
      <c r="CH184" s="2387">
        <f t="shared" si="729"/>
        <v>1</v>
      </c>
      <c r="CI184" s="2245">
        <f t="shared" si="730"/>
        <v>0</v>
      </c>
      <c r="CM184" s="1677">
        <v>0</v>
      </c>
      <c r="CN184" s="1677">
        <v>0</v>
      </c>
      <c r="CO184" s="1683">
        <v>0</v>
      </c>
      <c r="CP184" s="1689">
        <v>0.5</v>
      </c>
      <c r="CQ184" s="1674">
        <v>0</v>
      </c>
      <c r="CR184" s="1674">
        <v>0</v>
      </c>
      <c r="CS184" s="1673">
        <v>0</v>
      </c>
      <c r="CT184" s="1673">
        <v>0</v>
      </c>
      <c r="CU184" s="1674">
        <v>0</v>
      </c>
      <c r="CV184" s="1689">
        <v>0.5</v>
      </c>
      <c r="CW184" s="1673">
        <v>0</v>
      </c>
      <c r="CX184" s="1674">
        <v>0</v>
      </c>
      <c r="CY184" s="6173">
        <v>1</v>
      </c>
      <c r="CZ184" s="5846"/>
      <c r="DA184" s="4828">
        <v>1</v>
      </c>
      <c r="DB184" s="5172">
        <v>0.2</v>
      </c>
      <c r="DC184" s="5173">
        <f t="shared" si="731"/>
        <v>-0.8</v>
      </c>
      <c r="DD184" s="4512">
        <v>1</v>
      </c>
      <c r="DE184" s="5174">
        <f t="shared" si="559"/>
        <v>1</v>
      </c>
      <c r="DF184" s="2868">
        <f t="shared" si="732"/>
        <v>0</v>
      </c>
      <c r="DG184" s="1679">
        <f t="shared" si="733"/>
        <v>1</v>
      </c>
      <c r="DH184" s="6201">
        <v>1</v>
      </c>
      <c r="DI184" s="6180"/>
      <c r="DJ184" s="5156">
        <v>0</v>
      </c>
      <c r="DK184" s="5175">
        <v>0</v>
      </c>
      <c r="DL184" s="5043">
        <f t="shared" si="734"/>
        <v>0</v>
      </c>
      <c r="DM184" s="4536">
        <v>1</v>
      </c>
      <c r="DN184" s="4595">
        <f t="shared" si="813"/>
        <v>1</v>
      </c>
      <c r="DO184" s="2868">
        <f t="shared" si="736"/>
        <v>0</v>
      </c>
      <c r="DP184" s="1679">
        <f t="shared" si="737"/>
        <v>1</v>
      </c>
      <c r="DQ184" s="6202">
        <v>1</v>
      </c>
      <c r="DR184" s="6202"/>
      <c r="DS184" s="5169">
        <v>0</v>
      </c>
      <c r="DT184" s="5176">
        <v>0</v>
      </c>
      <c r="DU184" s="5177">
        <f t="shared" si="738"/>
        <v>0</v>
      </c>
      <c r="DV184" s="4697" t="e">
        <f t="shared" ref="DV184:DV194" si="817">DT184/DS184</f>
        <v>#DIV/0!</v>
      </c>
      <c r="DW184" s="5178">
        <f t="shared" si="814"/>
        <v>1</v>
      </c>
      <c r="DX184" s="2868">
        <f t="shared" si="740"/>
        <v>0</v>
      </c>
      <c r="DY184" s="1679">
        <f t="shared" si="741"/>
        <v>1</v>
      </c>
      <c r="DZ184" s="6173">
        <v>1</v>
      </c>
      <c r="EA184" s="5846"/>
      <c r="EB184" s="3251">
        <v>0</v>
      </c>
      <c r="EC184" s="3250">
        <v>0.1</v>
      </c>
      <c r="ED184" s="3231">
        <f t="shared" si="742"/>
        <v>0.1</v>
      </c>
      <c r="EE184" s="1679">
        <v>1</v>
      </c>
      <c r="EF184" s="3295">
        <f t="shared" si="743"/>
        <v>0.65</v>
      </c>
      <c r="EG184" s="2868">
        <f t="shared" si="744"/>
        <v>0.35</v>
      </c>
      <c r="EH184" s="1679">
        <f t="shared" si="745"/>
        <v>0.65</v>
      </c>
      <c r="EI184" s="6201">
        <v>1</v>
      </c>
      <c r="EJ184" s="6180"/>
      <c r="EK184" s="3150">
        <v>0</v>
      </c>
      <c r="EL184" s="3250">
        <v>0.05</v>
      </c>
      <c r="EM184" s="3192">
        <f t="shared" si="746"/>
        <v>-0.05</v>
      </c>
      <c r="EN184" s="1679">
        <v>1</v>
      </c>
      <c r="EO184" s="3342">
        <f t="shared" si="747"/>
        <v>0.70000000000000007</v>
      </c>
      <c r="EP184" s="2868">
        <f t="shared" si="748"/>
        <v>0.29999999999999993</v>
      </c>
      <c r="EQ184" s="1679">
        <f t="shared" si="749"/>
        <v>0.70000000000000007</v>
      </c>
      <c r="ER184" s="6202">
        <v>1</v>
      </c>
      <c r="ES184" s="6202"/>
      <c r="ET184" s="3920">
        <v>0</v>
      </c>
      <c r="EU184" s="3922">
        <v>0.1</v>
      </c>
      <c r="EV184" s="2719">
        <f t="shared" si="750"/>
        <v>-0.1</v>
      </c>
      <c r="EW184" s="2711" t="e">
        <f t="shared" ref="EW184:EW194" si="818">EU184/ET184</f>
        <v>#DIV/0!</v>
      </c>
      <c r="EX184" s="3693">
        <f t="shared" si="815"/>
        <v>0.8</v>
      </c>
      <c r="EY184" s="2719">
        <f t="shared" si="752"/>
        <v>0.19999999999999996</v>
      </c>
      <c r="EZ184" s="2711">
        <f t="shared" si="753"/>
        <v>0.8</v>
      </c>
      <c r="FA184" s="6933">
        <v>1</v>
      </c>
      <c r="FB184" s="6933"/>
      <c r="FC184" s="2580">
        <v>0</v>
      </c>
      <c r="FD184" s="2581">
        <v>0.45</v>
      </c>
      <c r="FE184" s="2868">
        <f t="shared" si="754"/>
        <v>0.45</v>
      </c>
      <c r="FF184" s="1679">
        <v>1</v>
      </c>
      <c r="FG184" s="2996">
        <f t="shared" si="755"/>
        <v>0.45</v>
      </c>
      <c r="FH184" s="2868">
        <f t="shared" si="756"/>
        <v>0.55000000000000004</v>
      </c>
      <c r="FI184" s="1679">
        <f t="shared" si="757"/>
        <v>0.45</v>
      </c>
      <c r="FJ184" s="6933">
        <v>1</v>
      </c>
      <c r="FK184" s="6933"/>
      <c r="FL184" s="2576">
        <v>0</v>
      </c>
      <c r="FM184" s="2577">
        <v>0</v>
      </c>
      <c r="FN184" s="1678">
        <f t="shared" si="758"/>
        <v>0</v>
      </c>
      <c r="FO184" s="1679">
        <v>1</v>
      </c>
      <c r="FP184" s="2750">
        <f t="shared" si="759"/>
        <v>0.45</v>
      </c>
      <c r="FQ184" s="1678">
        <f t="shared" si="760"/>
        <v>0.55000000000000004</v>
      </c>
      <c r="FR184" s="1679">
        <f t="shared" si="761"/>
        <v>0.45</v>
      </c>
      <c r="FS184" s="7452">
        <v>1</v>
      </c>
      <c r="FT184" s="7452"/>
      <c r="FU184" s="2717">
        <v>0</v>
      </c>
      <c r="FV184" s="2718">
        <v>0.1</v>
      </c>
      <c r="FW184" s="2719">
        <f t="shared" si="762"/>
        <v>-0.1</v>
      </c>
      <c r="FX184" s="2711" t="e">
        <f t="shared" ref="FX184:FX186" si="819">FV184/FU184</f>
        <v>#DIV/0!</v>
      </c>
      <c r="FY184" s="2750">
        <f t="shared" si="763"/>
        <v>0.55000000000000004</v>
      </c>
      <c r="FZ184" s="2719">
        <f t="shared" si="764"/>
        <v>0.44999999999999996</v>
      </c>
      <c r="GA184" s="2711">
        <f t="shared" si="765"/>
        <v>0.55000000000000004</v>
      </c>
      <c r="GB184" s="3169">
        <f t="shared" si="766"/>
        <v>9.9999999999999978E-2</v>
      </c>
      <c r="GC184" s="2219">
        <v>0</v>
      </c>
      <c r="GD184" s="1895">
        <v>1</v>
      </c>
      <c r="GE184" s="2105" t="s">
        <v>82</v>
      </c>
      <c r="GF184" s="2105" t="s">
        <v>79</v>
      </c>
      <c r="GG184" s="2105" t="s">
        <v>17</v>
      </c>
      <c r="GH184" s="2105" t="s">
        <v>16</v>
      </c>
      <c r="GI184" s="2105" t="s">
        <v>16</v>
      </c>
      <c r="GJ184" s="2105" t="s">
        <v>16</v>
      </c>
      <c r="GK184" s="2105" t="s">
        <v>20</v>
      </c>
      <c r="GL184" s="2094">
        <v>1</v>
      </c>
      <c r="GM184" s="218" t="s">
        <v>908</v>
      </c>
      <c r="GN184" s="278" t="s">
        <v>911</v>
      </c>
      <c r="GO184" s="278">
        <v>1</v>
      </c>
      <c r="GP184" s="281">
        <v>0</v>
      </c>
      <c r="GQ184" s="2086">
        <v>0</v>
      </c>
      <c r="GR184" s="2086">
        <v>0</v>
      </c>
      <c r="GS184" s="1895">
        <v>1</v>
      </c>
      <c r="GT184" s="2086">
        <v>0</v>
      </c>
      <c r="GU184" s="2086">
        <v>1</v>
      </c>
      <c r="GV184" s="1895">
        <v>0</v>
      </c>
    </row>
    <row r="185" spans="1:204" ht="48.75" customHeight="1" x14ac:dyDescent="0.25">
      <c r="B185" s="6801"/>
      <c r="C185" s="5685"/>
      <c r="D185" s="7164"/>
      <c r="E185" s="5685"/>
      <c r="F185" s="5707"/>
      <c r="G185" s="5707"/>
      <c r="H185" s="5707"/>
      <c r="I185" s="5707"/>
      <c r="J185" s="5707"/>
      <c r="K185" s="5707"/>
      <c r="L185" s="5707"/>
      <c r="M185" s="5707"/>
      <c r="N185" s="5707"/>
      <c r="O185" s="5698"/>
      <c r="P185" s="5698"/>
      <c r="Q185" s="5698"/>
      <c r="R185" s="5704"/>
      <c r="S185" s="5698"/>
      <c r="T185" s="5698"/>
      <c r="U185" s="7127"/>
      <c r="V185" s="5698"/>
      <c r="W185" s="5695"/>
      <c r="X185" s="5692"/>
      <c r="Y185" s="2095">
        <v>2</v>
      </c>
      <c r="Z185" s="504" t="s">
        <v>909</v>
      </c>
      <c r="AA185" s="5547" t="s">
        <v>912</v>
      </c>
      <c r="AB185" s="697">
        <v>2500</v>
      </c>
      <c r="AC185" s="284">
        <v>600</v>
      </c>
      <c r="AD185" s="285">
        <f t="shared" si="708"/>
        <v>0.24</v>
      </c>
      <c r="AE185" s="286">
        <v>800</v>
      </c>
      <c r="AF185" s="285">
        <f t="shared" si="709"/>
        <v>0.32</v>
      </c>
      <c r="AG185" s="286">
        <v>800</v>
      </c>
      <c r="AH185" s="285">
        <f t="shared" si="710"/>
        <v>0.32</v>
      </c>
      <c r="AI185" s="286">
        <v>300</v>
      </c>
      <c r="AJ185" s="287">
        <f t="shared" si="711"/>
        <v>0.12</v>
      </c>
      <c r="AK185" s="946">
        <f t="shared" si="712"/>
        <v>1</v>
      </c>
      <c r="AL185" s="954">
        <v>2</v>
      </c>
      <c r="AM185" s="807" t="s">
        <v>1597</v>
      </c>
      <c r="AN185" s="807" t="s">
        <v>1600</v>
      </c>
      <c r="AO185" s="807" t="s">
        <v>1598</v>
      </c>
      <c r="AP185" s="807" t="s">
        <v>1601</v>
      </c>
      <c r="AQ185" s="807">
        <v>100</v>
      </c>
      <c r="AR185" s="807" t="s">
        <v>1599</v>
      </c>
      <c r="AS185" s="1018" t="s">
        <v>753</v>
      </c>
      <c r="AT185" s="2275"/>
      <c r="AU185" s="807" t="s">
        <v>1026</v>
      </c>
      <c r="AV185" s="7089">
        <v>2500</v>
      </c>
      <c r="AW185" s="7089"/>
      <c r="AX185" s="4431">
        <f t="shared" si="713"/>
        <v>300</v>
      </c>
      <c r="AY185" s="4431">
        <f t="shared" si="714"/>
        <v>301</v>
      </c>
      <c r="AZ185" s="4497">
        <f t="shared" si="715"/>
        <v>-1</v>
      </c>
      <c r="BA185" s="4707">
        <f t="shared" si="716"/>
        <v>1.0033333333333334</v>
      </c>
      <c r="BB185" s="4714">
        <f t="shared" si="717"/>
        <v>2576</v>
      </c>
      <c r="BC185" s="4104">
        <f t="shared" si="718"/>
        <v>-76</v>
      </c>
      <c r="BD185" s="1682">
        <f t="shared" si="719"/>
        <v>1.0304</v>
      </c>
      <c r="BE185" s="5179">
        <f t="shared" si="812"/>
        <v>0</v>
      </c>
      <c r="BF185" s="6619">
        <v>2500</v>
      </c>
      <c r="BG185" s="6619"/>
      <c r="BH185" s="3782">
        <f t="shared" si="567"/>
        <v>800</v>
      </c>
      <c r="BI185" s="3782">
        <f t="shared" si="720"/>
        <v>918</v>
      </c>
      <c r="BJ185" s="4082">
        <f t="shared" si="721"/>
        <v>-118</v>
      </c>
      <c r="BK185" s="4074">
        <f t="shared" si="722"/>
        <v>1.1475</v>
      </c>
      <c r="BL185" s="3733">
        <f t="shared" si="723"/>
        <v>2275</v>
      </c>
      <c r="BM185" s="3122">
        <f t="shared" si="724"/>
        <v>225</v>
      </c>
      <c r="BN185" s="1682">
        <f t="shared" si="725"/>
        <v>0.91</v>
      </c>
      <c r="BO185" s="3708">
        <f t="shared" si="809"/>
        <v>0</v>
      </c>
      <c r="BP185" s="3494"/>
      <c r="BQ185" s="7271">
        <v>2500</v>
      </c>
      <c r="BR185" s="7271"/>
      <c r="BS185" s="2576">
        <f t="shared" si="767"/>
        <v>800</v>
      </c>
      <c r="BT185" s="2576">
        <f t="shared" si="768"/>
        <v>892</v>
      </c>
      <c r="BU185" s="2989">
        <f t="shared" si="554"/>
        <v>-92</v>
      </c>
      <c r="BV185" s="1682">
        <f t="shared" si="555"/>
        <v>1.115</v>
      </c>
      <c r="BW185" s="2765">
        <f t="shared" si="556"/>
        <v>1357</v>
      </c>
      <c r="BX185" s="2991">
        <f t="shared" si="557"/>
        <v>1143</v>
      </c>
      <c r="BY185" s="1682">
        <f t="shared" si="558"/>
        <v>0.54279999999999995</v>
      </c>
      <c r="BZ185" s="3151"/>
      <c r="CA185" s="6734">
        <v>2500</v>
      </c>
      <c r="CB185" s="6734"/>
      <c r="CC185" s="2230">
        <v>600</v>
      </c>
      <c r="CD185" s="2230">
        <v>465</v>
      </c>
      <c r="CE185" s="2359">
        <f t="shared" si="726"/>
        <v>135</v>
      </c>
      <c r="CF185" s="2247">
        <f>CD185/CC185</f>
        <v>0.77500000000000002</v>
      </c>
      <c r="CG185" s="2256">
        <f t="shared" si="728"/>
        <v>465</v>
      </c>
      <c r="CH185" s="2387">
        <f t="shared" si="729"/>
        <v>2035</v>
      </c>
      <c r="CI185" s="2247">
        <f t="shared" si="730"/>
        <v>0.186</v>
      </c>
      <c r="CM185" s="1680">
        <v>79</v>
      </c>
      <c r="CN185" s="1680">
        <v>189</v>
      </c>
      <c r="CO185" s="1684">
        <v>332</v>
      </c>
      <c r="CP185" s="1675">
        <v>255</v>
      </c>
      <c r="CQ185" s="1675">
        <v>285</v>
      </c>
      <c r="CR185" s="1676">
        <v>260</v>
      </c>
      <c r="CS185" s="1675">
        <v>215</v>
      </c>
      <c r="CT185" s="1675">
        <v>340</v>
      </c>
      <c r="CU185" s="1676">
        <v>245</v>
      </c>
      <c r="CV185" s="1675">
        <v>130</v>
      </c>
      <c r="CW185" s="1675">
        <v>100</v>
      </c>
      <c r="CX185" s="1676">
        <v>70</v>
      </c>
      <c r="CY185" s="6168">
        <v>2500</v>
      </c>
      <c r="CZ185" s="5709"/>
      <c r="DA185" s="4828">
        <v>130</v>
      </c>
      <c r="DB185" s="4322">
        <v>170</v>
      </c>
      <c r="DC185" s="4513">
        <f t="shared" si="731"/>
        <v>40</v>
      </c>
      <c r="DD185" s="4514">
        <f>DB185/DA185</f>
        <v>1.3076923076923077</v>
      </c>
      <c r="DE185" s="4679">
        <f t="shared" si="559"/>
        <v>2445</v>
      </c>
      <c r="DF185" s="4106">
        <f t="shared" si="732"/>
        <v>55</v>
      </c>
      <c r="DG185" s="1682">
        <f t="shared" si="733"/>
        <v>0.97799999999999998</v>
      </c>
      <c r="DH185" s="6203">
        <v>2500</v>
      </c>
      <c r="DI185" s="5711"/>
      <c r="DJ185" s="5156">
        <v>100</v>
      </c>
      <c r="DK185" s="4463">
        <v>111</v>
      </c>
      <c r="DL185" s="4527">
        <f t="shared" si="734"/>
        <v>-11</v>
      </c>
      <c r="DM185" s="4532">
        <f>DK185/DJ185</f>
        <v>1.1100000000000001</v>
      </c>
      <c r="DN185" s="4424">
        <f t="shared" si="813"/>
        <v>2556</v>
      </c>
      <c r="DO185" s="4106">
        <f t="shared" si="736"/>
        <v>-56</v>
      </c>
      <c r="DP185" s="1682">
        <f t="shared" si="737"/>
        <v>1.0224</v>
      </c>
      <c r="DQ185" s="6204">
        <v>2500</v>
      </c>
      <c r="DR185" s="6204"/>
      <c r="DS185" s="5171">
        <v>70</v>
      </c>
      <c r="DT185" s="4920">
        <v>20</v>
      </c>
      <c r="DU185" s="4704">
        <f t="shared" si="738"/>
        <v>50</v>
      </c>
      <c r="DV185" s="4698">
        <f t="shared" si="817"/>
        <v>0.2857142857142857</v>
      </c>
      <c r="DW185" s="4651">
        <f t="shared" si="814"/>
        <v>2576</v>
      </c>
      <c r="DX185" s="4106">
        <f t="shared" si="740"/>
        <v>-76</v>
      </c>
      <c r="DY185" s="1682">
        <f t="shared" si="741"/>
        <v>1.0304</v>
      </c>
      <c r="DZ185" s="6168">
        <v>2500</v>
      </c>
      <c r="EA185" s="5709"/>
      <c r="EB185" s="3251">
        <v>215</v>
      </c>
      <c r="EC185" s="3224">
        <v>260</v>
      </c>
      <c r="ED185" s="3191">
        <f t="shared" si="742"/>
        <v>45</v>
      </c>
      <c r="EE185" s="1682">
        <f>EC185/EB185</f>
        <v>1.2093023255813953</v>
      </c>
      <c r="EF185" s="3277">
        <f t="shared" si="743"/>
        <v>1617</v>
      </c>
      <c r="EG185" s="3194">
        <f t="shared" si="744"/>
        <v>883</v>
      </c>
      <c r="EH185" s="1682">
        <f t="shared" si="745"/>
        <v>0.64680000000000004</v>
      </c>
      <c r="EI185" s="6203">
        <v>2500</v>
      </c>
      <c r="EJ185" s="5711"/>
      <c r="EK185" s="3150">
        <v>340</v>
      </c>
      <c r="EL185" s="3224">
        <v>411</v>
      </c>
      <c r="EM185" s="3191">
        <f t="shared" si="746"/>
        <v>-71</v>
      </c>
      <c r="EN185" s="1682">
        <f>EL185/EK185</f>
        <v>1.2088235294117646</v>
      </c>
      <c r="EO185" s="3341">
        <f t="shared" si="747"/>
        <v>2028</v>
      </c>
      <c r="EP185" s="3194">
        <f t="shared" si="748"/>
        <v>472</v>
      </c>
      <c r="EQ185" s="1682">
        <f t="shared" si="749"/>
        <v>0.81120000000000003</v>
      </c>
      <c r="ER185" s="6204">
        <v>2500</v>
      </c>
      <c r="ES185" s="6204"/>
      <c r="ET185" s="3921">
        <v>245</v>
      </c>
      <c r="EU185" s="3728">
        <v>247</v>
      </c>
      <c r="EV185" s="3167">
        <f t="shared" si="750"/>
        <v>-2</v>
      </c>
      <c r="EW185" s="2709">
        <f t="shared" si="818"/>
        <v>1.0081632653061225</v>
      </c>
      <c r="EX185" s="3621">
        <f t="shared" si="815"/>
        <v>2275</v>
      </c>
      <c r="EY185" s="3167">
        <f t="shared" si="752"/>
        <v>225</v>
      </c>
      <c r="EZ185" s="2709">
        <f t="shared" si="753"/>
        <v>0.91</v>
      </c>
      <c r="FA185" s="7271">
        <v>2500</v>
      </c>
      <c r="FB185" s="7271"/>
      <c r="FC185" s="2579">
        <v>255</v>
      </c>
      <c r="FD185" s="2523">
        <v>303</v>
      </c>
      <c r="FE185" s="1681">
        <f t="shared" si="754"/>
        <v>48</v>
      </c>
      <c r="FF185" s="1682">
        <f>FD185/FC185</f>
        <v>1.1882352941176471</v>
      </c>
      <c r="FG185" s="2765">
        <f t="shared" si="755"/>
        <v>768</v>
      </c>
      <c r="FH185" s="1681">
        <f t="shared" si="756"/>
        <v>1732</v>
      </c>
      <c r="FI185" s="1682">
        <f t="shared" si="757"/>
        <v>0.30719999999999997</v>
      </c>
      <c r="FJ185" s="7271">
        <v>2500</v>
      </c>
      <c r="FK185" s="7271"/>
      <c r="FL185" s="2578">
        <v>285</v>
      </c>
      <c r="FM185" s="2523">
        <v>302</v>
      </c>
      <c r="FN185" s="1681">
        <f t="shared" si="758"/>
        <v>-17</v>
      </c>
      <c r="FO185" s="1682">
        <f>FM185/FL185</f>
        <v>1.0596491228070175</v>
      </c>
      <c r="FP185" s="2587">
        <f t="shared" si="759"/>
        <v>1070</v>
      </c>
      <c r="FQ185" s="1681">
        <f t="shared" si="760"/>
        <v>1430</v>
      </c>
      <c r="FR185" s="1682">
        <f t="shared" si="761"/>
        <v>0.42799999999999999</v>
      </c>
      <c r="FS185" s="7460">
        <v>2500</v>
      </c>
      <c r="FT185" s="7460"/>
      <c r="FU185" s="2720">
        <v>260</v>
      </c>
      <c r="FV185" s="2704">
        <v>287</v>
      </c>
      <c r="FW185" s="2706">
        <f t="shared" si="762"/>
        <v>-27</v>
      </c>
      <c r="FX185" s="2709">
        <f t="shared" si="819"/>
        <v>1.1038461538461539</v>
      </c>
      <c r="FY185" s="2587">
        <f t="shared" si="763"/>
        <v>1357</v>
      </c>
      <c r="FZ185" s="2706">
        <f t="shared" si="764"/>
        <v>1143</v>
      </c>
      <c r="GA185" s="2709">
        <f t="shared" si="765"/>
        <v>0.54279999999999995</v>
      </c>
      <c r="GB185" s="3169">
        <f t="shared" si="766"/>
        <v>0.10400000000000009</v>
      </c>
      <c r="GC185" s="2219">
        <v>0</v>
      </c>
      <c r="GD185" s="1895">
        <v>1</v>
      </c>
      <c r="GE185" s="2105" t="s">
        <v>82</v>
      </c>
      <c r="GF185" s="2105" t="s">
        <v>79</v>
      </c>
      <c r="GG185" s="2105" t="s">
        <v>17</v>
      </c>
      <c r="GH185" s="2105" t="s">
        <v>16</v>
      </c>
      <c r="GI185" s="2105" t="s">
        <v>16</v>
      </c>
      <c r="GJ185" s="2105" t="s">
        <v>16</v>
      </c>
      <c r="GK185" s="2105" t="s">
        <v>20</v>
      </c>
      <c r="GL185" s="2095">
        <v>2</v>
      </c>
      <c r="GM185" s="219" t="s">
        <v>909</v>
      </c>
      <c r="GN185" s="294" t="s">
        <v>912</v>
      </c>
      <c r="GO185" s="279">
        <v>2500</v>
      </c>
      <c r="GP185" s="286">
        <v>600</v>
      </c>
      <c r="GQ185" s="2086">
        <v>465</v>
      </c>
      <c r="GR185" s="2086">
        <v>135</v>
      </c>
      <c r="GS185" s="1895">
        <v>0.77500000000000002</v>
      </c>
      <c r="GT185" s="2086">
        <v>465</v>
      </c>
      <c r="GU185" s="2086">
        <v>2035</v>
      </c>
      <c r="GV185" s="1895">
        <v>0.186</v>
      </c>
    </row>
    <row r="186" spans="1:204" ht="48.75" customHeight="1" x14ac:dyDescent="0.25">
      <c r="B186" s="6801"/>
      <c r="C186" s="5686"/>
      <c r="D186" s="7101"/>
      <c r="E186" s="5686"/>
      <c r="F186" s="5708"/>
      <c r="G186" s="5708"/>
      <c r="H186" s="5708"/>
      <c r="I186" s="5708"/>
      <c r="J186" s="5708"/>
      <c r="K186" s="5708"/>
      <c r="L186" s="5708"/>
      <c r="M186" s="5708"/>
      <c r="N186" s="5708"/>
      <c r="O186" s="5699"/>
      <c r="P186" s="5699"/>
      <c r="Q186" s="5699"/>
      <c r="R186" s="5705"/>
      <c r="S186" s="5699"/>
      <c r="T186" s="5699"/>
      <c r="U186" s="7128"/>
      <c r="V186" s="5699"/>
      <c r="W186" s="5696"/>
      <c r="X186" s="5693"/>
      <c r="Y186" s="2096">
        <v>3</v>
      </c>
      <c r="Z186" s="504" t="s">
        <v>910</v>
      </c>
      <c r="AA186" s="5552" t="s">
        <v>913</v>
      </c>
      <c r="AB186" s="5552">
        <v>500</v>
      </c>
      <c r="AC186" s="297">
        <v>0</v>
      </c>
      <c r="AD186" s="298">
        <f t="shared" si="708"/>
        <v>0</v>
      </c>
      <c r="AE186" s="297">
        <v>250</v>
      </c>
      <c r="AF186" s="298">
        <f t="shared" si="709"/>
        <v>0.5</v>
      </c>
      <c r="AG186" s="297">
        <v>0</v>
      </c>
      <c r="AH186" s="298">
        <f t="shared" si="710"/>
        <v>0</v>
      </c>
      <c r="AI186" s="299">
        <v>250</v>
      </c>
      <c r="AJ186" s="300">
        <f t="shared" si="711"/>
        <v>0.5</v>
      </c>
      <c r="AK186" s="946">
        <f t="shared" si="712"/>
        <v>1</v>
      </c>
      <c r="AL186" s="954">
        <v>3</v>
      </c>
      <c r="AM186" s="807" t="s">
        <v>1602</v>
      </c>
      <c r="AN186" s="807" t="s">
        <v>1604</v>
      </c>
      <c r="AO186" s="807" t="s">
        <v>1603</v>
      </c>
      <c r="AP186" s="807" t="s">
        <v>1605</v>
      </c>
      <c r="AQ186" s="807">
        <v>100</v>
      </c>
      <c r="AR186" s="807" t="s">
        <v>913</v>
      </c>
      <c r="AS186" s="1018" t="s">
        <v>1579</v>
      </c>
      <c r="AT186" s="2275"/>
      <c r="AU186" s="807" t="s">
        <v>1026</v>
      </c>
      <c r="AV186" s="7089">
        <v>500</v>
      </c>
      <c r="AW186" s="7089"/>
      <c r="AX186" s="4431">
        <f t="shared" si="713"/>
        <v>250</v>
      </c>
      <c r="AY186" s="4431">
        <f t="shared" si="714"/>
        <v>90</v>
      </c>
      <c r="AZ186" s="4497">
        <f t="shared" si="715"/>
        <v>160</v>
      </c>
      <c r="BA186" s="4707">
        <f t="shared" si="716"/>
        <v>0.36</v>
      </c>
      <c r="BB186" s="4714">
        <f t="shared" si="717"/>
        <v>506</v>
      </c>
      <c r="BC186" s="4104">
        <f t="shared" si="718"/>
        <v>-6</v>
      </c>
      <c r="BD186" s="1682">
        <f t="shared" si="719"/>
        <v>1.012</v>
      </c>
      <c r="BE186" s="5179">
        <f t="shared" si="812"/>
        <v>0</v>
      </c>
      <c r="BF186" s="6619">
        <v>500</v>
      </c>
      <c r="BG186" s="6619"/>
      <c r="BH186" s="3782">
        <f t="shared" si="567"/>
        <v>0</v>
      </c>
      <c r="BI186" s="3782">
        <f t="shared" si="720"/>
        <v>0</v>
      </c>
      <c r="BJ186" s="4082">
        <f t="shared" si="721"/>
        <v>0</v>
      </c>
      <c r="BK186" s="4074" t="e">
        <f t="shared" si="722"/>
        <v>#DIV/0!</v>
      </c>
      <c r="BL186" s="3733">
        <f t="shared" si="723"/>
        <v>416</v>
      </c>
      <c r="BM186" s="3122">
        <f t="shared" si="724"/>
        <v>84</v>
      </c>
      <c r="BN186" s="1682">
        <f t="shared" si="725"/>
        <v>0.83199999999999996</v>
      </c>
      <c r="BO186" s="3708">
        <f t="shared" si="809"/>
        <v>0</v>
      </c>
      <c r="BP186" s="3494"/>
      <c r="BQ186" s="7271">
        <v>500</v>
      </c>
      <c r="BR186" s="7271"/>
      <c r="BS186" s="2576">
        <f t="shared" si="767"/>
        <v>250</v>
      </c>
      <c r="BT186" s="2576">
        <f t="shared" si="768"/>
        <v>416</v>
      </c>
      <c r="BU186" s="2989">
        <f t="shared" si="554"/>
        <v>-166</v>
      </c>
      <c r="BV186" s="1682">
        <f t="shared" si="555"/>
        <v>1.6639999999999999</v>
      </c>
      <c r="BW186" s="2765">
        <f t="shared" si="556"/>
        <v>416</v>
      </c>
      <c r="BX186" s="2991">
        <f t="shared" si="557"/>
        <v>84</v>
      </c>
      <c r="BY186" s="1682">
        <f t="shared" si="558"/>
        <v>0.83199999999999996</v>
      </c>
      <c r="BZ186" s="3151"/>
      <c r="CA186" s="6734">
        <v>500</v>
      </c>
      <c r="CB186" s="6734"/>
      <c r="CC186" s="2230">
        <v>0</v>
      </c>
      <c r="CD186" s="2230">
        <v>0</v>
      </c>
      <c r="CE186" s="2359">
        <f t="shared" si="726"/>
        <v>0</v>
      </c>
      <c r="CF186" s="2247">
        <v>1</v>
      </c>
      <c r="CG186" s="2256">
        <f t="shared" si="728"/>
        <v>0</v>
      </c>
      <c r="CH186" s="2387">
        <f t="shared" si="729"/>
        <v>500</v>
      </c>
      <c r="CI186" s="2247">
        <f t="shared" si="730"/>
        <v>0</v>
      </c>
      <c r="CM186" s="1680">
        <v>0</v>
      </c>
      <c r="CN186" s="1680">
        <v>0</v>
      </c>
      <c r="CO186" s="1684">
        <v>0</v>
      </c>
      <c r="CP186" s="1675">
        <v>250</v>
      </c>
      <c r="CQ186" s="1675">
        <v>0</v>
      </c>
      <c r="CR186" s="1676">
        <v>0</v>
      </c>
      <c r="CS186" s="1675">
        <v>0</v>
      </c>
      <c r="CT186" s="1675">
        <v>0</v>
      </c>
      <c r="CU186" s="1676">
        <v>0</v>
      </c>
      <c r="CV186" s="1675">
        <v>250</v>
      </c>
      <c r="CW186" s="1675">
        <v>0</v>
      </c>
      <c r="CX186" s="1676">
        <v>0</v>
      </c>
      <c r="CY186" s="6168">
        <v>500</v>
      </c>
      <c r="CZ186" s="5709"/>
      <c r="DA186" s="4828">
        <v>250</v>
      </c>
      <c r="DB186" s="4322">
        <v>0</v>
      </c>
      <c r="DC186" s="4513">
        <f t="shared" si="731"/>
        <v>-250</v>
      </c>
      <c r="DD186" s="4514">
        <v>1</v>
      </c>
      <c r="DE186" s="4679">
        <f t="shared" si="559"/>
        <v>416</v>
      </c>
      <c r="DF186" s="4106">
        <f t="shared" si="732"/>
        <v>84</v>
      </c>
      <c r="DG186" s="1682">
        <f t="shared" si="733"/>
        <v>0.83199999999999996</v>
      </c>
      <c r="DH186" s="6203">
        <v>500</v>
      </c>
      <c r="DI186" s="5711"/>
      <c r="DJ186" s="5156">
        <v>0</v>
      </c>
      <c r="DK186" s="4463">
        <v>90</v>
      </c>
      <c r="DL186" s="4527">
        <f t="shared" si="734"/>
        <v>-90</v>
      </c>
      <c r="DM186" s="4532" t="e">
        <f t="shared" ref="DM186:DM190" si="820">DK186/DJ186</f>
        <v>#DIV/0!</v>
      </c>
      <c r="DN186" s="4424">
        <f t="shared" si="813"/>
        <v>506</v>
      </c>
      <c r="DO186" s="4106">
        <f t="shared" si="736"/>
        <v>-6</v>
      </c>
      <c r="DP186" s="1682">
        <f t="shared" si="737"/>
        <v>1.012</v>
      </c>
      <c r="DQ186" s="6204">
        <v>500</v>
      </c>
      <c r="DR186" s="6204"/>
      <c r="DS186" s="5171">
        <v>0</v>
      </c>
      <c r="DT186" s="4920">
        <v>0</v>
      </c>
      <c r="DU186" s="4704">
        <f t="shared" si="738"/>
        <v>0</v>
      </c>
      <c r="DV186" s="4698" t="e">
        <f t="shared" si="817"/>
        <v>#DIV/0!</v>
      </c>
      <c r="DW186" s="4651">
        <f t="shared" si="814"/>
        <v>506</v>
      </c>
      <c r="DX186" s="4106">
        <f t="shared" si="740"/>
        <v>-6</v>
      </c>
      <c r="DY186" s="1682">
        <f t="shared" si="741"/>
        <v>1.012</v>
      </c>
      <c r="DZ186" s="6168">
        <v>500</v>
      </c>
      <c r="EA186" s="5709"/>
      <c r="EB186" s="3251">
        <v>0</v>
      </c>
      <c r="EC186" s="3224">
        <v>0</v>
      </c>
      <c r="ED186" s="3191">
        <f t="shared" si="742"/>
        <v>0</v>
      </c>
      <c r="EE186" s="1682">
        <v>1</v>
      </c>
      <c r="EF186" s="3277">
        <f t="shared" si="743"/>
        <v>416</v>
      </c>
      <c r="EG186" s="3194">
        <f t="shared" si="744"/>
        <v>84</v>
      </c>
      <c r="EH186" s="1682">
        <f t="shared" si="745"/>
        <v>0.83199999999999996</v>
      </c>
      <c r="EI186" s="6203">
        <v>500</v>
      </c>
      <c r="EJ186" s="5711"/>
      <c r="EK186" s="3150">
        <v>0</v>
      </c>
      <c r="EL186" s="3224">
        <v>0</v>
      </c>
      <c r="EM186" s="3191">
        <f t="shared" si="746"/>
        <v>0</v>
      </c>
      <c r="EN186" s="1682" t="e">
        <f t="shared" ref="EN186:EN190" si="821">EL186/EK186</f>
        <v>#DIV/0!</v>
      </c>
      <c r="EO186" s="3341">
        <f t="shared" si="747"/>
        <v>416</v>
      </c>
      <c r="EP186" s="3194">
        <f t="shared" si="748"/>
        <v>84</v>
      </c>
      <c r="EQ186" s="1682">
        <f t="shared" si="749"/>
        <v>0.83199999999999996</v>
      </c>
      <c r="ER186" s="6204">
        <v>500</v>
      </c>
      <c r="ES186" s="6204"/>
      <c r="ET186" s="3921">
        <v>0</v>
      </c>
      <c r="EU186" s="3728">
        <v>0</v>
      </c>
      <c r="EV186" s="3167">
        <f t="shared" si="750"/>
        <v>0</v>
      </c>
      <c r="EW186" s="2709" t="e">
        <f t="shared" si="818"/>
        <v>#DIV/0!</v>
      </c>
      <c r="EX186" s="3621">
        <f t="shared" si="815"/>
        <v>416</v>
      </c>
      <c r="EY186" s="3167">
        <f t="shared" si="752"/>
        <v>84</v>
      </c>
      <c r="EZ186" s="2709">
        <f t="shared" si="753"/>
        <v>0.83199999999999996</v>
      </c>
      <c r="FA186" s="7271">
        <v>500</v>
      </c>
      <c r="FB186" s="7271"/>
      <c r="FC186" s="2579">
        <v>250</v>
      </c>
      <c r="FD186" s="2523">
        <v>0</v>
      </c>
      <c r="FE186" s="1681">
        <f t="shared" si="754"/>
        <v>-250</v>
      </c>
      <c r="FF186" s="1682">
        <v>1</v>
      </c>
      <c r="FG186" s="2765">
        <f t="shared" si="755"/>
        <v>0</v>
      </c>
      <c r="FH186" s="1681">
        <f t="shared" si="756"/>
        <v>500</v>
      </c>
      <c r="FI186" s="1682">
        <f t="shared" si="757"/>
        <v>0</v>
      </c>
      <c r="FJ186" s="7271">
        <v>500</v>
      </c>
      <c r="FK186" s="7271"/>
      <c r="FL186" s="2578">
        <v>0</v>
      </c>
      <c r="FM186" s="2523">
        <v>120</v>
      </c>
      <c r="FN186" s="1681">
        <f t="shared" si="758"/>
        <v>-120</v>
      </c>
      <c r="FO186" s="1682" t="e">
        <f t="shared" ref="FO186:FO190" si="822">FM186/FL186</f>
        <v>#DIV/0!</v>
      </c>
      <c r="FP186" s="2587">
        <f t="shared" si="759"/>
        <v>120</v>
      </c>
      <c r="FQ186" s="1681">
        <f t="shared" si="760"/>
        <v>380</v>
      </c>
      <c r="FR186" s="1682">
        <f t="shared" si="761"/>
        <v>0.24</v>
      </c>
      <c r="FS186" s="7460">
        <v>500</v>
      </c>
      <c r="FT186" s="7460"/>
      <c r="FU186" s="2720">
        <v>0</v>
      </c>
      <c r="FV186" s="2704">
        <v>296</v>
      </c>
      <c r="FW186" s="2706">
        <f t="shared" si="762"/>
        <v>-296</v>
      </c>
      <c r="FX186" s="2709" t="e">
        <f t="shared" si="819"/>
        <v>#DIV/0!</v>
      </c>
      <c r="FY186" s="2587">
        <f t="shared" si="763"/>
        <v>416</v>
      </c>
      <c r="FZ186" s="2706">
        <f t="shared" si="764"/>
        <v>84</v>
      </c>
      <c r="GA186" s="2709">
        <f t="shared" si="765"/>
        <v>0.83199999999999996</v>
      </c>
      <c r="GB186" s="3169">
        <f t="shared" si="766"/>
        <v>0</v>
      </c>
      <c r="GC186" s="2219">
        <v>0</v>
      </c>
      <c r="GD186" s="1895">
        <v>1</v>
      </c>
      <c r="GE186" s="2105" t="s">
        <v>82</v>
      </c>
      <c r="GF186" s="2105" t="s">
        <v>79</v>
      </c>
      <c r="GG186" s="2105" t="s">
        <v>17</v>
      </c>
      <c r="GH186" s="2105" t="s">
        <v>16</v>
      </c>
      <c r="GI186" s="2105" t="s">
        <v>16</v>
      </c>
      <c r="GJ186" s="2105" t="s">
        <v>16</v>
      </c>
      <c r="GK186" s="2105" t="s">
        <v>20</v>
      </c>
      <c r="GL186" s="2096">
        <v>3</v>
      </c>
      <c r="GM186" s="219" t="s">
        <v>910</v>
      </c>
      <c r="GN186" s="296" t="s">
        <v>913</v>
      </c>
      <c r="GO186" s="296">
        <v>500</v>
      </c>
      <c r="GP186" s="312">
        <v>0</v>
      </c>
      <c r="GQ186" s="2086">
        <v>0</v>
      </c>
      <c r="GR186" s="2086">
        <v>0</v>
      </c>
      <c r="GS186" s="1895">
        <v>1</v>
      </c>
      <c r="GT186" s="2086">
        <v>0</v>
      </c>
      <c r="GU186" s="2086">
        <v>500</v>
      </c>
      <c r="GV186" s="1895">
        <v>0</v>
      </c>
    </row>
    <row r="187" spans="1:204" ht="65.25" customHeight="1" x14ac:dyDescent="0.25">
      <c r="A187" s="1">
        <f>SUM(A184+1)</f>
        <v>24</v>
      </c>
      <c r="B187" s="6801"/>
      <c r="C187" s="5684">
        <v>503</v>
      </c>
      <c r="D187" s="7100">
        <v>4</v>
      </c>
      <c r="E187" s="5684" t="s">
        <v>86</v>
      </c>
      <c r="F187" s="5706" t="s">
        <v>76</v>
      </c>
      <c r="G187" s="5706" t="s">
        <v>87</v>
      </c>
      <c r="H187" s="5706" t="s">
        <v>17</v>
      </c>
      <c r="I187" s="5706" t="s">
        <v>16</v>
      </c>
      <c r="J187" s="5706" t="s">
        <v>16</v>
      </c>
      <c r="K187" s="5706" t="s">
        <v>20</v>
      </c>
      <c r="L187" s="5706" t="s">
        <v>16</v>
      </c>
      <c r="M187" s="5706" t="s">
        <v>21</v>
      </c>
      <c r="N187" s="5706" t="s">
        <v>602</v>
      </c>
      <c r="O187" s="5706" t="s">
        <v>595</v>
      </c>
      <c r="P187" s="5697" t="s">
        <v>329</v>
      </c>
      <c r="Q187" s="5697" t="s">
        <v>330</v>
      </c>
      <c r="R187" s="5703" t="s">
        <v>336</v>
      </c>
      <c r="S187" s="5697" t="s">
        <v>451</v>
      </c>
      <c r="T187" s="5697" t="s">
        <v>452</v>
      </c>
      <c r="U187" s="7115" t="s">
        <v>701</v>
      </c>
      <c r="V187" s="5697" t="s">
        <v>564</v>
      </c>
      <c r="W187" s="5694">
        <v>16689182</v>
      </c>
      <c r="X187" s="5691" t="s">
        <v>88</v>
      </c>
      <c r="Y187" s="2097">
        <v>1</v>
      </c>
      <c r="Z187" s="520" t="s">
        <v>914</v>
      </c>
      <c r="AA187" s="1184" t="s">
        <v>915</v>
      </c>
      <c r="AB187" s="5553">
        <v>18</v>
      </c>
      <c r="AC187" s="281">
        <v>9</v>
      </c>
      <c r="AD187" s="308">
        <f t="shared" si="708"/>
        <v>0.5</v>
      </c>
      <c r="AE187" s="281">
        <v>4</v>
      </c>
      <c r="AF187" s="282">
        <f t="shared" si="709"/>
        <v>0.22222222222222221</v>
      </c>
      <c r="AG187" s="281">
        <v>3</v>
      </c>
      <c r="AH187" s="282">
        <f t="shared" si="710"/>
        <v>0.16666666666666666</v>
      </c>
      <c r="AI187" s="281">
        <v>2</v>
      </c>
      <c r="AJ187" s="282">
        <f t="shared" si="711"/>
        <v>0.1111111111111111</v>
      </c>
      <c r="AK187" s="947">
        <f t="shared" si="712"/>
        <v>1</v>
      </c>
      <c r="AL187" s="954">
        <v>1</v>
      </c>
      <c r="AM187" s="807" t="s">
        <v>1606</v>
      </c>
      <c r="AN187" s="807" t="s">
        <v>1608</v>
      </c>
      <c r="AO187" s="807" t="s">
        <v>1607</v>
      </c>
      <c r="AP187" s="807" t="s">
        <v>1609</v>
      </c>
      <c r="AQ187" s="807">
        <v>100</v>
      </c>
      <c r="AR187" s="807" t="s">
        <v>915</v>
      </c>
      <c r="AS187" s="1018" t="s">
        <v>1579</v>
      </c>
      <c r="AT187" s="2275"/>
      <c r="AU187" s="807" t="s">
        <v>1026</v>
      </c>
      <c r="AV187" s="7044">
        <v>18</v>
      </c>
      <c r="AW187" s="7044"/>
      <c r="AX187" s="4431">
        <f t="shared" si="713"/>
        <v>2</v>
      </c>
      <c r="AY187" s="4431">
        <f t="shared" si="714"/>
        <v>9</v>
      </c>
      <c r="AZ187" s="4411">
        <f t="shared" si="715"/>
        <v>-7</v>
      </c>
      <c r="BA187" s="4420">
        <f t="shared" si="716"/>
        <v>4.5</v>
      </c>
      <c r="BB187" s="4421">
        <f t="shared" si="717"/>
        <v>31</v>
      </c>
      <c r="BC187" s="4104">
        <f t="shared" si="718"/>
        <v>-13</v>
      </c>
      <c r="BD187" s="4117">
        <f t="shared" si="719"/>
        <v>1.7222222222222223</v>
      </c>
      <c r="BE187" s="4538">
        <f t="shared" si="812"/>
        <v>0</v>
      </c>
      <c r="BF187" s="6466">
        <v>18</v>
      </c>
      <c r="BG187" s="6466"/>
      <c r="BH187" s="3782">
        <f t="shared" si="567"/>
        <v>3</v>
      </c>
      <c r="BI187" s="3782">
        <f t="shared" si="720"/>
        <v>10</v>
      </c>
      <c r="BJ187" s="4061">
        <f t="shared" si="721"/>
        <v>-7</v>
      </c>
      <c r="BK187" s="4062">
        <f t="shared" si="722"/>
        <v>3.3333333333333335</v>
      </c>
      <c r="BL187" s="3731">
        <f t="shared" si="723"/>
        <v>22</v>
      </c>
      <c r="BM187" s="3122">
        <f t="shared" si="724"/>
        <v>-4</v>
      </c>
      <c r="BN187" s="3120">
        <f t="shared" si="725"/>
        <v>1.2222222222222223</v>
      </c>
      <c r="BO187" s="3708">
        <f t="shared" si="809"/>
        <v>0</v>
      </c>
      <c r="BP187" s="3494"/>
      <c r="BQ187" s="7270">
        <v>18</v>
      </c>
      <c r="BR187" s="7270"/>
      <c r="BS187" s="2710">
        <f t="shared" si="767"/>
        <v>4</v>
      </c>
      <c r="BT187" s="2710">
        <f t="shared" si="768"/>
        <v>10</v>
      </c>
      <c r="BU187" s="2987">
        <f t="shared" si="554"/>
        <v>-6</v>
      </c>
      <c r="BV187" s="1701">
        <f t="shared" si="555"/>
        <v>2.5</v>
      </c>
      <c r="BW187" s="2683">
        <f t="shared" si="556"/>
        <v>12</v>
      </c>
      <c r="BX187" s="2991">
        <f t="shared" si="557"/>
        <v>6</v>
      </c>
      <c r="BY187" s="1701">
        <f t="shared" si="558"/>
        <v>0.66666666666666663</v>
      </c>
      <c r="BZ187" s="3151"/>
      <c r="CA187" s="6713">
        <v>18</v>
      </c>
      <c r="CB187" s="6713"/>
      <c r="CC187" s="2230">
        <v>9</v>
      </c>
      <c r="CD187" s="2230">
        <v>2</v>
      </c>
      <c r="CE187" s="2359">
        <f t="shared" si="726"/>
        <v>7</v>
      </c>
      <c r="CF187" s="2231">
        <f>CD187/CC187</f>
        <v>0.22222222222222221</v>
      </c>
      <c r="CG187" s="2232">
        <f t="shared" si="728"/>
        <v>2</v>
      </c>
      <c r="CH187" s="2387">
        <f t="shared" si="729"/>
        <v>16</v>
      </c>
      <c r="CI187" s="2231">
        <f t="shared" si="730"/>
        <v>0.1111111111111111</v>
      </c>
      <c r="CM187" s="1690">
        <v>0</v>
      </c>
      <c r="CN187" s="1690">
        <v>0</v>
      </c>
      <c r="CO187" s="1691">
        <v>9</v>
      </c>
      <c r="CP187" s="1692">
        <v>2</v>
      </c>
      <c r="CQ187" s="1692">
        <v>1</v>
      </c>
      <c r="CR187" s="1693">
        <v>1</v>
      </c>
      <c r="CS187" s="1692">
        <v>1</v>
      </c>
      <c r="CT187" s="1692">
        <v>1</v>
      </c>
      <c r="CU187" s="1693">
        <v>1</v>
      </c>
      <c r="CV187" s="1692">
        <v>2</v>
      </c>
      <c r="CW187" s="1692">
        <v>0</v>
      </c>
      <c r="CX187" s="1693">
        <v>0</v>
      </c>
      <c r="CY187" s="5729">
        <v>18</v>
      </c>
      <c r="CZ187" s="5730"/>
      <c r="DA187" s="5157">
        <v>2</v>
      </c>
      <c r="DB187" s="5158">
        <v>3</v>
      </c>
      <c r="DC187" s="5184">
        <f t="shared" si="731"/>
        <v>1</v>
      </c>
      <c r="DD187" s="5009">
        <v>1</v>
      </c>
      <c r="DE187" s="5010">
        <f t="shared" si="559"/>
        <v>25</v>
      </c>
      <c r="DF187" s="4099">
        <f t="shared" si="732"/>
        <v>-7</v>
      </c>
      <c r="DG187" s="4117">
        <f t="shared" si="733"/>
        <v>1.3888888888888888</v>
      </c>
      <c r="DH187" s="5731">
        <v>18</v>
      </c>
      <c r="DI187" s="5732"/>
      <c r="DJ187" s="5156">
        <v>0</v>
      </c>
      <c r="DK187" s="4463">
        <v>1</v>
      </c>
      <c r="DL187" s="4422">
        <f t="shared" si="734"/>
        <v>-1</v>
      </c>
      <c r="DM187" s="4423" t="e">
        <f t="shared" si="820"/>
        <v>#DIV/0!</v>
      </c>
      <c r="DN187" s="4424">
        <f t="shared" si="813"/>
        <v>26</v>
      </c>
      <c r="DO187" s="4099">
        <f t="shared" si="736"/>
        <v>-8</v>
      </c>
      <c r="DP187" s="4117">
        <f t="shared" si="737"/>
        <v>1.4444444444444444</v>
      </c>
      <c r="DQ187" s="5733">
        <v>18</v>
      </c>
      <c r="DR187" s="5733"/>
      <c r="DS187" s="2712">
        <v>0</v>
      </c>
      <c r="DT187" s="4548">
        <v>5</v>
      </c>
      <c r="DU187" s="5097">
        <f t="shared" si="738"/>
        <v>-5</v>
      </c>
      <c r="DV187" s="2682" t="e">
        <f t="shared" si="817"/>
        <v>#DIV/0!</v>
      </c>
      <c r="DW187" s="2683">
        <f t="shared" si="814"/>
        <v>31</v>
      </c>
      <c r="DX187" s="4099">
        <f t="shared" si="740"/>
        <v>-13</v>
      </c>
      <c r="DY187" s="4117">
        <f t="shared" si="741"/>
        <v>1.7222222222222223</v>
      </c>
      <c r="DZ187" s="5729">
        <v>18</v>
      </c>
      <c r="EA187" s="5730"/>
      <c r="EB187" s="3150">
        <v>1</v>
      </c>
      <c r="EC187" s="3224">
        <v>6</v>
      </c>
      <c r="ED187" s="3190">
        <f t="shared" si="742"/>
        <v>5</v>
      </c>
      <c r="EE187" s="3187">
        <v>1</v>
      </c>
      <c r="EF187" s="3276">
        <f t="shared" si="743"/>
        <v>18</v>
      </c>
      <c r="EG187" s="3179">
        <f t="shared" si="744"/>
        <v>0</v>
      </c>
      <c r="EH187" s="3187">
        <f t="shared" si="745"/>
        <v>1</v>
      </c>
      <c r="EI187" s="5731">
        <v>18</v>
      </c>
      <c r="EJ187" s="5732"/>
      <c r="EK187" s="3150">
        <v>1</v>
      </c>
      <c r="EL187" s="3224">
        <v>2</v>
      </c>
      <c r="EM187" s="3190">
        <f t="shared" si="746"/>
        <v>-1</v>
      </c>
      <c r="EN187" s="3187">
        <f t="shared" si="821"/>
        <v>2</v>
      </c>
      <c r="EO187" s="3341">
        <f t="shared" si="747"/>
        <v>20</v>
      </c>
      <c r="EP187" s="3179">
        <f t="shared" si="748"/>
        <v>-2</v>
      </c>
      <c r="EQ187" s="3187">
        <f t="shared" si="749"/>
        <v>1.1111111111111112</v>
      </c>
      <c r="ER187" s="5733">
        <v>18</v>
      </c>
      <c r="ES187" s="5733"/>
      <c r="ET187" s="3920">
        <v>1</v>
      </c>
      <c r="EU187" s="3821">
        <v>2</v>
      </c>
      <c r="EV187" s="3170">
        <f t="shared" si="750"/>
        <v>-1</v>
      </c>
      <c r="EW187" s="2682">
        <f t="shared" si="818"/>
        <v>2</v>
      </c>
      <c r="EX187" s="3621">
        <f t="shared" si="815"/>
        <v>22</v>
      </c>
      <c r="EY187" s="3170">
        <f t="shared" si="752"/>
        <v>-4</v>
      </c>
      <c r="EZ187" s="2682">
        <f t="shared" si="753"/>
        <v>1.2222222222222223</v>
      </c>
      <c r="FA187" s="6807">
        <v>18</v>
      </c>
      <c r="FB187" s="6807"/>
      <c r="FC187" s="2576">
        <v>2</v>
      </c>
      <c r="FD187" s="2577">
        <v>6</v>
      </c>
      <c r="FE187" s="1700">
        <f t="shared" si="754"/>
        <v>4</v>
      </c>
      <c r="FF187" s="1701">
        <v>1</v>
      </c>
      <c r="FG187" s="2587">
        <f t="shared" si="755"/>
        <v>8</v>
      </c>
      <c r="FH187" s="1700">
        <f t="shared" si="756"/>
        <v>10</v>
      </c>
      <c r="FI187" s="1701">
        <f t="shared" si="757"/>
        <v>0.44444444444444442</v>
      </c>
      <c r="FJ187" s="6807">
        <v>18</v>
      </c>
      <c r="FK187" s="6807"/>
      <c r="FL187" s="2576">
        <v>1</v>
      </c>
      <c r="FM187" s="2577">
        <v>3</v>
      </c>
      <c r="FN187" s="1700">
        <f t="shared" si="758"/>
        <v>-2</v>
      </c>
      <c r="FO187" s="1701">
        <f t="shared" si="822"/>
        <v>3</v>
      </c>
      <c r="FP187" s="2587">
        <f t="shared" si="759"/>
        <v>11</v>
      </c>
      <c r="FQ187" s="1700">
        <f t="shared" si="760"/>
        <v>7</v>
      </c>
      <c r="FR187" s="1701">
        <f t="shared" si="761"/>
        <v>0.61111111111111116</v>
      </c>
      <c r="FS187" s="7270">
        <v>18</v>
      </c>
      <c r="FT187" s="7270"/>
      <c r="FU187" s="2717">
        <v>1</v>
      </c>
      <c r="FV187" s="2713">
        <v>1</v>
      </c>
      <c r="FW187" s="2696">
        <f t="shared" si="762"/>
        <v>0</v>
      </c>
      <c r="FX187" s="2682">
        <f t="shared" ref="FX187:FX194" si="823">FV187/FU187</f>
        <v>1</v>
      </c>
      <c r="FY187" s="2587">
        <f t="shared" si="763"/>
        <v>12</v>
      </c>
      <c r="FZ187" s="2696">
        <f t="shared" si="764"/>
        <v>6</v>
      </c>
      <c r="GA187" s="2682">
        <f t="shared" si="765"/>
        <v>0.66666666666666663</v>
      </c>
      <c r="GB187" s="2106" t="s">
        <v>3558</v>
      </c>
      <c r="GC187" s="2219">
        <v>0</v>
      </c>
      <c r="GD187" s="1895">
        <v>1</v>
      </c>
      <c r="GE187" s="2105" t="s">
        <v>76</v>
      </c>
      <c r="GF187" s="2105" t="s">
        <v>87</v>
      </c>
      <c r="GG187" s="2105" t="s">
        <v>17</v>
      </c>
      <c r="GH187" s="2105" t="s">
        <v>16</v>
      </c>
      <c r="GI187" s="2105" t="s">
        <v>16</v>
      </c>
      <c r="GJ187" s="2105" t="s">
        <v>20</v>
      </c>
      <c r="GK187" s="2105" t="s">
        <v>16</v>
      </c>
      <c r="GL187" s="2097">
        <v>1</v>
      </c>
      <c r="GM187" s="304" t="s">
        <v>914</v>
      </c>
      <c r="GN187" s="302" t="s">
        <v>915</v>
      </c>
      <c r="GO187" s="306">
        <v>18</v>
      </c>
      <c r="GP187" s="281">
        <v>9</v>
      </c>
      <c r="GQ187" s="2086">
        <v>2</v>
      </c>
      <c r="GR187" s="2086">
        <v>7</v>
      </c>
      <c r="GS187" s="1895">
        <v>0.22222222222222221</v>
      </c>
      <c r="GT187" s="2086">
        <v>2</v>
      </c>
      <c r="GU187" s="2086">
        <v>16</v>
      </c>
      <c r="GV187" s="1895">
        <v>0.1111111111111111</v>
      </c>
    </row>
    <row r="188" spans="1:204" ht="63.75" x14ac:dyDescent="0.25">
      <c r="B188" s="6801"/>
      <c r="C188" s="5685"/>
      <c r="D188" s="7164"/>
      <c r="E188" s="5685"/>
      <c r="F188" s="5707"/>
      <c r="G188" s="5707"/>
      <c r="H188" s="5707"/>
      <c r="I188" s="5707"/>
      <c r="J188" s="5707"/>
      <c r="K188" s="5707"/>
      <c r="L188" s="5707"/>
      <c r="M188" s="5707"/>
      <c r="N188" s="5707"/>
      <c r="O188" s="5707"/>
      <c r="P188" s="5698"/>
      <c r="Q188" s="5698"/>
      <c r="R188" s="5704"/>
      <c r="S188" s="5698"/>
      <c r="T188" s="5698"/>
      <c r="U188" s="7116"/>
      <c r="V188" s="5698"/>
      <c r="W188" s="5695"/>
      <c r="X188" s="5692"/>
      <c r="Y188" s="2098">
        <v>2</v>
      </c>
      <c r="Z188" s="510" t="s">
        <v>916</v>
      </c>
      <c r="AA188" s="5554" t="s">
        <v>917</v>
      </c>
      <c r="AB188" s="720">
        <v>30</v>
      </c>
      <c r="AC188" s="286">
        <v>4</v>
      </c>
      <c r="AD188" s="309">
        <f t="shared" si="708"/>
        <v>0.13333333333333333</v>
      </c>
      <c r="AE188" s="286">
        <v>8</v>
      </c>
      <c r="AF188" s="285">
        <f t="shared" si="709"/>
        <v>0.26666666666666666</v>
      </c>
      <c r="AG188" s="286">
        <v>10</v>
      </c>
      <c r="AH188" s="285">
        <f t="shared" si="710"/>
        <v>0.33333333333333331</v>
      </c>
      <c r="AI188" s="286">
        <v>8</v>
      </c>
      <c r="AJ188" s="285">
        <f t="shared" si="711"/>
        <v>0.26666666666666666</v>
      </c>
      <c r="AK188" s="946">
        <f t="shared" si="712"/>
        <v>1</v>
      </c>
      <c r="AL188" s="954">
        <v>2</v>
      </c>
      <c r="AM188" s="807" t="s">
        <v>1610</v>
      </c>
      <c r="AN188" s="807" t="s">
        <v>1612</v>
      </c>
      <c r="AO188" s="807" t="s">
        <v>1611</v>
      </c>
      <c r="AP188" s="807" t="s">
        <v>1613</v>
      </c>
      <c r="AQ188" s="807">
        <v>100</v>
      </c>
      <c r="AR188" s="807" t="s">
        <v>917</v>
      </c>
      <c r="AS188" s="1018" t="s">
        <v>1579</v>
      </c>
      <c r="AT188" s="2275"/>
      <c r="AU188" s="807" t="s">
        <v>1026</v>
      </c>
      <c r="AV188" s="7045">
        <v>30</v>
      </c>
      <c r="AW188" s="7045"/>
      <c r="AX188" s="4431">
        <f t="shared" si="713"/>
        <v>8</v>
      </c>
      <c r="AY188" s="4431">
        <f t="shared" si="714"/>
        <v>12</v>
      </c>
      <c r="AZ188" s="4411">
        <f t="shared" si="715"/>
        <v>-4</v>
      </c>
      <c r="BA188" s="4680">
        <f t="shared" si="716"/>
        <v>1.5</v>
      </c>
      <c r="BB188" s="4432">
        <f t="shared" si="717"/>
        <v>38</v>
      </c>
      <c r="BC188" s="4104">
        <f t="shared" si="718"/>
        <v>-8</v>
      </c>
      <c r="BD188" s="1747">
        <f t="shared" si="719"/>
        <v>1.2666666666666666</v>
      </c>
      <c r="BE188" s="5179">
        <f t="shared" si="812"/>
        <v>0</v>
      </c>
      <c r="BF188" s="6467">
        <v>30</v>
      </c>
      <c r="BG188" s="6467"/>
      <c r="BH188" s="3782">
        <f t="shared" si="567"/>
        <v>10</v>
      </c>
      <c r="BI188" s="3782">
        <f t="shared" si="720"/>
        <v>16</v>
      </c>
      <c r="BJ188" s="4061">
        <f t="shared" si="721"/>
        <v>-6</v>
      </c>
      <c r="BK188" s="4063">
        <f t="shared" si="722"/>
        <v>1.6</v>
      </c>
      <c r="BL188" s="3732">
        <f t="shared" si="723"/>
        <v>26</v>
      </c>
      <c r="BM188" s="3122">
        <f t="shared" si="724"/>
        <v>4</v>
      </c>
      <c r="BN188" s="1747">
        <f t="shared" si="725"/>
        <v>0.8666666666666667</v>
      </c>
      <c r="BO188" s="3708">
        <f t="shared" si="809"/>
        <v>0</v>
      </c>
      <c r="BP188" s="3494"/>
      <c r="BQ188" s="7267">
        <v>30</v>
      </c>
      <c r="BR188" s="7267"/>
      <c r="BS188" s="2710">
        <f t="shared" si="767"/>
        <v>8</v>
      </c>
      <c r="BT188" s="2710">
        <f t="shared" si="768"/>
        <v>8</v>
      </c>
      <c r="BU188" s="2987">
        <f t="shared" si="554"/>
        <v>0</v>
      </c>
      <c r="BV188" s="1747">
        <f t="shared" si="555"/>
        <v>1</v>
      </c>
      <c r="BW188" s="2685">
        <f t="shared" si="556"/>
        <v>10</v>
      </c>
      <c r="BX188" s="2991">
        <f t="shared" si="557"/>
        <v>20</v>
      </c>
      <c r="BY188" s="1747">
        <f t="shared" si="558"/>
        <v>0.33333333333333331</v>
      </c>
      <c r="BZ188" s="3151"/>
      <c r="CA188" s="6667">
        <v>30</v>
      </c>
      <c r="CB188" s="6667"/>
      <c r="CC188" s="2230">
        <v>4</v>
      </c>
      <c r="CD188" s="2230">
        <v>2</v>
      </c>
      <c r="CE188" s="2359">
        <f t="shared" si="726"/>
        <v>2</v>
      </c>
      <c r="CF188" s="2233">
        <f>CD188/CC188</f>
        <v>0.5</v>
      </c>
      <c r="CG188" s="2234">
        <f t="shared" si="728"/>
        <v>2</v>
      </c>
      <c r="CH188" s="2387">
        <f t="shared" si="729"/>
        <v>28</v>
      </c>
      <c r="CI188" s="2233">
        <f t="shared" si="730"/>
        <v>6.6666666666666666E-2</v>
      </c>
      <c r="CM188" s="1694">
        <v>0</v>
      </c>
      <c r="CN188" s="1694">
        <v>0</v>
      </c>
      <c r="CO188" s="1695">
        <v>4</v>
      </c>
      <c r="CP188" s="1696">
        <v>4</v>
      </c>
      <c r="CQ188" s="1696">
        <v>2</v>
      </c>
      <c r="CR188" s="1697">
        <v>2</v>
      </c>
      <c r="CS188" s="1696">
        <v>4</v>
      </c>
      <c r="CT188" s="1696">
        <v>3</v>
      </c>
      <c r="CU188" s="1697">
        <v>3</v>
      </c>
      <c r="CV188" s="1696">
        <v>8</v>
      </c>
      <c r="CW188" s="1696">
        <v>0</v>
      </c>
      <c r="CX188" s="1697">
        <v>0</v>
      </c>
      <c r="CY188" s="5734">
        <v>30</v>
      </c>
      <c r="CZ188" s="5735"/>
      <c r="DA188" s="5157">
        <v>8</v>
      </c>
      <c r="DB188" s="5158">
        <v>4</v>
      </c>
      <c r="DC188" s="5185">
        <f t="shared" si="731"/>
        <v>-4</v>
      </c>
      <c r="DD188" s="5186">
        <v>1</v>
      </c>
      <c r="DE188" s="5159">
        <f t="shared" si="559"/>
        <v>30</v>
      </c>
      <c r="DF188" s="4093">
        <f t="shared" si="732"/>
        <v>0</v>
      </c>
      <c r="DG188" s="1747">
        <f t="shared" si="733"/>
        <v>1</v>
      </c>
      <c r="DH188" s="5736">
        <v>30</v>
      </c>
      <c r="DI188" s="5737"/>
      <c r="DJ188" s="5156">
        <v>0</v>
      </c>
      <c r="DK188" s="4463">
        <v>1</v>
      </c>
      <c r="DL188" s="4445">
        <f t="shared" si="734"/>
        <v>-1</v>
      </c>
      <c r="DM188" s="4446" t="e">
        <f t="shared" si="820"/>
        <v>#DIV/0!</v>
      </c>
      <c r="DN188" s="4424">
        <f t="shared" si="813"/>
        <v>31</v>
      </c>
      <c r="DO188" s="4093">
        <f t="shared" si="736"/>
        <v>-1</v>
      </c>
      <c r="DP188" s="1747">
        <f t="shared" si="737"/>
        <v>1.0333333333333334</v>
      </c>
      <c r="DQ188" s="5738">
        <v>30</v>
      </c>
      <c r="DR188" s="5738"/>
      <c r="DS188" s="2722">
        <v>0</v>
      </c>
      <c r="DT188" s="2707">
        <v>7</v>
      </c>
      <c r="DU188" s="5098">
        <f t="shared" si="738"/>
        <v>-7</v>
      </c>
      <c r="DV188" s="2684" t="e">
        <f t="shared" si="817"/>
        <v>#DIV/0!</v>
      </c>
      <c r="DW188" s="2683">
        <f t="shared" si="814"/>
        <v>38</v>
      </c>
      <c r="DX188" s="4093">
        <f t="shared" si="740"/>
        <v>-8</v>
      </c>
      <c r="DY188" s="1747">
        <f t="shared" si="741"/>
        <v>1.2666666666666666</v>
      </c>
      <c r="DZ188" s="5734">
        <v>30</v>
      </c>
      <c r="EA188" s="5735"/>
      <c r="EB188" s="3150">
        <v>4</v>
      </c>
      <c r="EC188" s="3224">
        <v>4</v>
      </c>
      <c r="ED188" s="3184">
        <f t="shared" si="742"/>
        <v>0</v>
      </c>
      <c r="EE188" s="1747">
        <v>1</v>
      </c>
      <c r="EF188" s="3277">
        <f t="shared" si="743"/>
        <v>14</v>
      </c>
      <c r="EG188" s="3174">
        <f t="shared" si="744"/>
        <v>16</v>
      </c>
      <c r="EH188" s="1747">
        <f t="shared" si="745"/>
        <v>0.46666666666666667</v>
      </c>
      <c r="EI188" s="5736">
        <v>30</v>
      </c>
      <c r="EJ188" s="5737"/>
      <c r="EK188" s="3150">
        <v>3</v>
      </c>
      <c r="EL188" s="3224">
        <v>6</v>
      </c>
      <c r="EM188" s="3184">
        <f t="shared" si="746"/>
        <v>-3</v>
      </c>
      <c r="EN188" s="1747">
        <f t="shared" si="821"/>
        <v>2</v>
      </c>
      <c r="EO188" s="3341">
        <f t="shared" si="747"/>
        <v>20</v>
      </c>
      <c r="EP188" s="3174">
        <f t="shared" si="748"/>
        <v>10</v>
      </c>
      <c r="EQ188" s="1747">
        <f t="shared" si="749"/>
        <v>0.66666666666666663</v>
      </c>
      <c r="ER188" s="5738">
        <v>30</v>
      </c>
      <c r="ES188" s="5738"/>
      <c r="ET188" s="3921">
        <v>3</v>
      </c>
      <c r="EU188" s="3728">
        <v>6</v>
      </c>
      <c r="EV188" s="3171">
        <f t="shared" si="750"/>
        <v>-3</v>
      </c>
      <c r="EW188" s="2684">
        <f t="shared" si="818"/>
        <v>2</v>
      </c>
      <c r="EX188" s="3621">
        <f t="shared" si="815"/>
        <v>26</v>
      </c>
      <c r="EY188" s="3171">
        <f t="shared" si="752"/>
        <v>4</v>
      </c>
      <c r="EZ188" s="2684">
        <f t="shared" si="753"/>
        <v>0.8666666666666667</v>
      </c>
      <c r="FA188" s="6768">
        <v>30</v>
      </c>
      <c r="FB188" s="6768"/>
      <c r="FC188" s="2578">
        <v>4</v>
      </c>
      <c r="FD188" s="2523">
        <v>2</v>
      </c>
      <c r="FE188" s="1703">
        <f t="shared" si="754"/>
        <v>-2</v>
      </c>
      <c r="FF188" s="1704">
        <v>1</v>
      </c>
      <c r="FG188" s="2589">
        <f t="shared" si="755"/>
        <v>4</v>
      </c>
      <c r="FH188" s="1703">
        <f t="shared" si="756"/>
        <v>26</v>
      </c>
      <c r="FI188" s="1704">
        <f t="shared" si="757"/>
        <v>0.13333333333333333</v>
      </c>
      <c r="FJ188" s="6768">
        <v>30</v>
      </c>
      <c r="FK188" s="6768"/>
      <c r="FL188" s="2578">
        <v>2</v>
      </c>
      <c r="FM188" s="2523">
        <v>3</v>
      </c>
      <c r="FN188" s="1703">
        <f t="shared" si="758"/>
        <v>-1</v>
      </c>
      <c r="FO188" s="1704">
        <f t="shared" si="822"/>
        <v>1.5</v>
      </c>
      <c r="FP188" s="2587">
        <f t="shared" si="759"/>
        <v>7</v>
      </c>
      <c r="FQ188" s="1703">
        <f t="shared" si="760"/>
        <v>23</v>
      </c>
      <c r="FR188" s="1704">
        <f t="shared" si="761"/>
        <v>0.23333333333333334</v>
      </c>
      <c r="FS188" s="7267">
        <v>30</v>
      </c>
      <c r="FT188" s="7267"/>
      <c r="FU188" s="2720">
        <v>2</v>
      </c>
      <c r="FV188" s="2704">
        <v>3</v>
      </c>
      <c r="FW188" s="2698">
        <f t="shared" si="762"/>
        <v>-1</v>
      </c>
      <c r="FX188" s="2684">
        <f t="shared" si="823"/>
        <v>1.5</v>
      </c>
      <c r="FY188" s="2587">
        <f t="shared" si="763"/>
        <v>10</v>
      </c>
      <c r="FZ188" s="2698">
        <f t="shared" si="764"/>
        <v>20</v>
      </c>
      <c r="GA188" s="2684">
        <f t="shared" si="765"/>
        <v>0.33333333333333331</v>
      </c>
      <c r="GB188" s="3169">
        <f t="shared" ref="GB188:GB194" si="824">SUM(EH188-GA188)</f>
        <v>0.13333333333333336</v>
      </c>
      <c r="GC188" s="2219">
        <v>0</v>
      </c>
      <c r="GD188" s="1895">
        <v>1</v>
      </c>
      <c r="GE188" s="2105" t="s">
        <v>76</v>
      </c>
      <c r="GF188" s="2105" t="s">
        <v>87</v>
      </c>
      <c r="GG188" s="2105" t="s">
        <v>17</v>
      </c>
      <c r="GH188" s="2105" t="s">
        <v>16</v>
      </c>
      <c r="GI188" s="2105" t="s">
        <v>16</v>
      </c>
      <c r="GJ188" s="2105" t="s">
        <v>20</v>
      </c>
      <c r="GK188" s="2105" t="s">
        <v>16</v>
      </c>
      <c r="GL188" s="2098">
        <v>2</v>
      </c>
      <c r="GM188" s="305" t="s">
        <v>916</v>
      </c>
      <c r="GN188" s="303" t="s">
        <v>917</v>
      </c>
      <c r="GO188" s="307">
        <v>30</v>
      </c>
      <c r="GP188" s="286">
        <v>4</v>
      </c>
      <c r="GQ188" s="2086">
        <v>2</v>
      </c>
      <c r="GR188" s="2086">
        <v>2</v>
      </c>
      <c r="GS188" s="1895">
        <v>0.5</v>
      </c>
      <c r="GT188" s="2086">
        <v>2</v>
      </c>
      <c r="GU188" s="2086">
        <v>28</v>
      </c>
      <c r="GV188" s="1895">
        <v>6.6666666666666666E-2</v>
      </c>
    </row>
    <row r="189" spans="1:204" ht="63.75" x14ac:dyDescent="0.25">
      <c r="B189" s="6801"/>
      <c r="C189" s="5685"/>
      <c r="D189" s="7164"/>
      <c r="E189" s="5685"/>
      <c r="F189" s="5707"/>
      <c r="G189" s="5707"/>
      <c r="H189" s="5707"/>
      <c r="I189" s="5707"/>
      <c r="J189" s="5707"/>
      <c r="K189" s="5707"/>
      <c r="L189" s="5707"/>
      <c r="M189" s="5707"/>
      <c r="N189" s="5707"/>
      <c r="O189" s="5707"/>
      <c r="P189" s="5698"/>
      <c r="Q189" s="5698"/>
      <c r="R189" s="5704"/>
      <c r="S189" s="5698"/>
      <c r="T189" s="5698"/>
      <c r="U189" s="7116"/>
      <c r="V189" s="5698"/>
      <c r="W189" s="5695"/>
      <c r="X189" s="5692"/>
      <c r="Y189" s="2098">
        <v>3</v>
      </c>
      <c r="Z189" s="510" t="s">
        <v>918</v>
      </c>
      <c r="AA189" s="5554" t="s">
        <v>919</v>
      </c>
      <c r="AB189" s="720">
        <v>700</v>
      </c>
      <c r="AC189" s="286">
        <v>250</v>
      </c>
      <c r="AD189" s="309">
        <f t="shared" si="708"/>
        <v>0.35714285714285715</v>
      </c>
      <c r="AE189" s="286">
        <v>150</v>
      </c>
      <c r="AF189" s="285">
        <f t="shared" si="709"/>
        <v>0.21428571428571427</v>
      </c>
      <c r="AG189" s="286">
        <v>200</v>
      </c>
      <c r="AH189" s="285">
        <f t="shared" si="710"/>
        <v>0.2857142857142857</v>
      </c>
      <c r="AI189" s="286">
        <v>100</v>
      </c>
      <c r="AJ189" s="285">
        <f t="shared" si="711"/>
        <v>0.14285714285714285</v>
      </c>
      <c r="AK189" s="946">
        <f t="shared" si="712"/>
        <v>1</v>
      </c>
      <c r="AL189" s="954">
        <v>3</v>
      </c>
      <c r="AM189" s="807" t="s">
        <v>1614</v>
      </c>
      <c r="AN189" s="807" t="s">
        <v>1616</v>
      </c>
      <c r="AO189" s="807" t="s">
        <v>1615</v>
      </c>
      <c r="AP189" s="807" t="s">
        <v>1617</v>
      </c>
      <c r="AQ189" s="807">
        <v>100</v>
      </c>
      <c r="AR189" s="807" t="s">
        <v>919</v>
      </c>
      <c r="AS189" s="1018" t="s">
        <v>753</v>
      </c>
      <c r="AT189" s="2275"/>
      <c r="AU189" s="807" t="s">
        <v>1026</v>
      </c>
      <c r="AV189" s="7045">
        <v>700</v>
      </c>
      <c r="AW189" s="7045"/>
      <c r="AX189" s="4431">
        <f t="shared" si="713"/>
        <v>100</v>
      </c>
      <c r="AY189" s="4431">
        <f t="shared" si="714"/>
        <v>483</v>
      </c>
      <c r="AZ189" s="4411">
        <f t="shared" si="715"/>
        <v>-383</v>
      </c>
      <c r="BA189" s="4680">
        <f t="shared" si="716"/>
        <v>4.83</v>
      </c>
      <c r="BB189" s="4432">
        <f t="shared" si="717"/>
        <v>1619</v>
      </c>
      <c r="BC189" s="4104">
        <f t="shared" si="718"/>
        <v>-919</v>
      </c>
      <c r="BD189" s="1747">
        <f t="shared" si="719"/>
        <v>2.3128571428571427</v>
      </c>
      <c r="BE189" s="5179">
        <f t="shared" si="812"/>
        <v>0</v>
      </c>
      <c r="BF189" s="6467">
        <v>700</v>
      </c>
      <c r="BG189" s="6467"/>
      <c r="BH189" s="3782">
        <f t="shared" si="567"/>
        <v>200</v>
      </c>
      <c r="BI189" s="3782">
        <f t="shared" si="720"/>
        <v>687</v>
      </c>
      <c r="BJ189" s="4061">
        <f t="shared" si="721"/>
        <v>-487</v>
      </c>
      <c r="BK189" s="4063">
        <f t="shared" si="722"/>
        <v>3.4350000000000001</v>
      </c>
      <c r="BL189" s="3732">
        <f t="shared" si="723"/>
        <v>1136</v>
      </c>
      <c r="BM189" s="3122">
        <f t="shared" si="724"/>
        <v>-436</v>
      </c>
      <c r="BN189" s="1747">
        <f t="shared" si="725"/>
        <v>1.6228571428571428</v>
      </c>
      <c r="BO189" s="3708">
        <f t="shared" si="809"/>
        <v>0</v>
      </c>
      <c r="BP189" s="3494"/>
      <c r="BQ189" s="7267">
        <v>700</v>
      </c>
      <c r="BR189" s="7267"/>
      <c r="BS189" s="2710">
        <f t="shared" si="767"/>
        <v>150</v>
      </c>
      <c r="BT189" s="2710">
        <f t="shared" si="768"/>
        <v>329</v>
      </c>
      <c r="BU189" s="2987">
        <f t="shared" si="554"/>
        <v>-179</v>
      </c>
      <c r="BV189" s="1747">
        <f t="shared" si="555"/>
        <v>2.1933333333333334</v>
      </c>
      <c r="BW189" s="2685">
        <f t="shared" si="556"/>
        <v>449</v>
      </c>
      <c r="BX189" s="2991">
        <f t="shared" si="557"/>
        <v>251</v>
      </c>
      <c r="BY189" s="1747">
        <f t="shared" si="558"/>
        <v>0.64142857142857146</v>
      </c>
      <c r="BZ189" s="3151"/>
      <c r="CA189" s="6667">
        <v>700</v>
      </c>
      <c r="CB189" s="6667"/>
      <c r="CC189" s="2230">
        <v>250</v>
      </c>
      <c r="CD189" s="2230">
        <v>120</v>
      </c>
      <c r="CE189" s="2359">
        <f t="shared" si="726"/>
        <v>130</v>
      </c>
      <c r="CF189" s="2233">
        <f>CD189/CC189</f>
        <v>0.48</v>
      </c>
      <c r="CG189" s="2234">
        <f t="shared" si="728"/>
        <v>120</v>
      </c>
      <c r="CH189" s="2387">
        <f t="shared" si="729"/>
        <v>580</v>
      </c>
      <c r="CI189" s="2233">
        <f t="shared" si="730"/>
        <v>0.17142857142857143</v>
      </c>
      <c r="CM189" s="1694">
        <v>0</v>
      </c>
      <c r="CN189" s="1694">
        <v>4</v>
      </c>
      <c r="CO189" s="1695">
        <v>246</v>
      </c>
      <c r="CP189" s="1696">
        <v>50</v>
      </c>
      <c r="CQ189" s="1696">
        <v>50</v>
      </c>
      <c r="CR189" s="1697">
        <v>50</v>
      </c>
      <c r="CS189" s="1696">
        <v>100</v>
      </c>
      <c r="CT189" s="1696">
        <v>50</v>
      </c>
      <c r="CU189" s="1697">
        <v>50</v>
      </c>
      <c r="CV189" s="1696">
        <v>100</v>
      </c>
      <c r="CW189" s="1696">
        <v>0</v>
      </c>
      <c r="CX189" s="1697">
        <v>0</v>
      </c>
      <c r="CY189" s="5734">
        <v>700</v>
      </c>
      <c r="CZ189" s="5735"/>
      <c r="DA189" s="5157">
        <v>100</v>
      </c>
      <c r="DB189" s="5158">
        <v>223</v>
      </c>
      <c r="DC189" s="5185">
        <f t="shared" si="731"/>
        <v>123</v>
      </c>
      <c r="DD189" s="5186">
        <v>1</v>
      </c>
      <c r="DE189" s="5159">
        <f t="shared" si="559"/>
        <v>1359</v>
      </c>
      <c r="DF189" s="4093">
        <f t="shared" si="732"/>
        <v>-659</v>
      </c>
      <c r="DG189" s="1747">
        <f t="shared" si="733"/>
        <v>1.9414285714285715</v>
      </c>
      <c r="DH189" s="5736">
        <v>700</v>
      </c>
      <c r="DI189" s="5737"/>
      <c r="DJ189" s="5156">
        <v>0</v>
      </c>
      <c r="DK189" s="4463">
        <v>148</v>
      </c>
      <c r="DL189" s="4445">
        <f t="shared" si="734"/>
        <v>-148</v>
      </c>
      <c r="DM189" s="4446" t="e">
        <f t="shared" si="820"/>
        <v>#DIV/0!</v>
      </c>
      <c r="DN189" s="4424">
        <f t="shared" si="813"/>
        <v>1507</v>
      </c>
      <c r="DO189" s="4093">
        <f t="shared" si="736"/>
        <v>-807</v>
      </c>
      <c r="DP189" s="1747">
        <f t="shared" si="737"/>
        <v>2.152857142857143</v>
      </c>
      <c r="DQ189" s="5738">
        <v>700</v>
      </c>
      <c r="DR189" s="5738"/>
      <c r="DS189" s="2722">
        <v>0</v>
      </c>
      <c r="DT189" s="2707">
        <v>112</v>
      </c>
      <c r="DU189" s="5098">
        <f t="shared" si="738"/>
        <v>-112</v>
      </c>
      <c r="DV189" s="2684" t="e">
        <f t="shared" si="817"/>
        <v>#DIV/0!</v>
      </c>
      <c r="DW189" s="2683">
        <f t="shared" si="814"/>
        <v>1619</v>
      </c>
      <c r="DX189" s="4093">
        <f t="shared" si="740"/>
        <v>-919</v>
      </c>
      <c r="DY189" s="1747">
        <f t="shared" si="741"/>
        <v>2.3128571428571427</v>
      </c>
      <c r="DZ189" s="5734">
        <v>700</v>
      </c>
      <c r="EA189" s="5735"/>
      <c r="EB189" s="3150">
        <v>100</v>
      </c>
      <c r="EC189" s="3224">
        <v>124</v>
      </c>
      <c r="ED189" s="3184">
        <f t="shared" si="742"/>
        <v>24</v>
      </c>
      <c r="EE189" s="1747">
        <v>1</v>
      </c>
      <c r="EF189" s="3277">
        <f t="shared" si="743"/>
        <v>573</v>
      </c>
      <c r="EG189" s="3174">
        <f t="shared" si="744"/>
        <v>127</v>
      </c>
      <c r="EH189" s="1747">
        <f t="shared" si="745"/>
        <v>0.81857142857142862</v>
      </c>
      <c r="EI189" s="5736">
        <v>700</v>
      </c>
      <c r="EJ189" s="5737"/>
      <c r="EK189" s="3150">
        <v>50</v>
      </c>
      <c r="EL189" s="3224">
        <v>63</v>
      </c>
      <c r="EM189" s="3184">
        <f t="shared" si="746"/>
        <v>-13</v>
      </c>
      <c r="EN189" s="1747">
        <f t="shared" si="821"/>
        <v>1.26</v>
      </c>
      <c r="EO189" s="3341">
        <f t="shared" si="747"/>
        <v>636</v>
      </c>
      <c r="EP189" s="3174">
        <f t="shared" si="748"/>
        <v>64</v>
      </c>
      <c r="EQ189" s="1747">
        <f t="shared" si="749"/>
        <v>0.90857142857142859</v>
      </c>
      <c r="ER189" s="5738">
        <v>700</v>
      </c>
      <c r="ES189" s="5738"/>
      <c r="ET189" s="3921">
        <v>50</v>
      </c>
      <c r="EU189" s="3728">
        <v>500</v>
      </c>
      <c r="EV189" s="3171">
        <f t="shared" si="750"/>
        <v>-450</v>
      </c>
      <c r="EW189" s="2684">
        <f t="shared" si="818"/>
        <v>10</v>
      </c>
      <c r="EX189" s="3621">
        <f t="shared" si="815"/>
        <v>1136</v>
      </c>
      <c r="EY189" s="3171">
        <f t="shared" si="752"/>
        <v>-436</v>
      </c>
      <c r="EZ189" s="2684">
        <f t="shared" si="753"/>
        <v>1.6228571428571428</v>
      </c>
      <c r="FA189" s="6768">
        <v>700</v>
      </c>
      <c r="FB189" s="6768"/>
      <c r="FC189" s="2578">
        <v>50</v>
      </c>
      <c r="FD189" s="2523">
        <v>182</v>
      </c>
      <c r="FE189" s="1703">
        <f t="shared" si="754"/>
        <v>132</v>
      </c>
      <c r="FF189" s="1704">
        <v>1</v>
      </c>
      <c r="FG189" s="2589">
        <f t="shared" si="755"/>
        <v>302</v>
      </c>
      <c r="FH189" s="1703">
        <f t="shared" si="756"/>
        <v>398</v>
      </c>
      <c r="FI189" s="1704">
        <f t="shared" si="757"/>
        <v>0.43142857142857144</v>
      </c>
      <c r="FJ189" s="6768">
        <v>700</v>
      </c>
      <c r="FK189" s="6768"/>
      <c r="FL189" s="2578">
        <v>50</v>
      </c>
      <c r="FM189" s="2523">
        <v>62</v>
      </c>
      <c r="FN189" s="1703">
        <f t="shared" si="758"/>
        <v>-12</v>
      </c>
      <c r="FO189" s="1704">
        <f t="shared" si="822"/>
        <v>1.24</v>
      </c>
      <c r="FP189" s="2587">
        <f t="shared" si="759"/>
        <v>364</v>
      </c>
      <c r="FQ189" s="1703">
        <f t="shared" si="760"/>
        <v>336</v>
      </c>
      <c r="FR189" s="1704">
        <f t="shared" si="761"/>
        <v>0.52</v>
      </c>
      <c r="FS189" s="7267">
        <v>700</v>
      </c>
      <c r="FT189" s="7267"/>
      <c r="FU189" s="2720">
        <v>50</v>
      </c>
      <c r="FV189" s="2704">
        <v>85</v>
      </c>
      <c r="FW189" s="2698">
        <f t="shared" si="762"/>
        <v>-35</v>
      </c>
      <c r="FX189" s="2684">
        <f t="shared" si="823"/>
        <v>1.7</v>
      </c>
      <c r="FY189" s="2587">
        <f t="shared" si="763"/>
        <v>449</v>
      </c>
      <c r="FZ189" s="2698">
        <f t="shared" si="764"/>
        <v>251</v>
      </c>
      <c r="GA189" s="2684">
        <f t="shared" si="765"/>
        <v>0.64142857142857146</v>
      </c>
      <c r="GB189" s="3169">
        <f t="shared" si="824"/>
        <v>0.17714285714285716</v>
      </c>
      <c r="GC189" s="2219">
        <v>0</v>
      </c>
      <c r="GD189" s="1895">
        <v>1</v>
      </c>
      <c r="GE189" s="2105" t="s">
        <v>76</v>
      </c>
      <c r="GF189" s="2105" t="s">
        <v>87</v>
      </c>
      <c r="GG189" s="2105" t="s">
        <v>17</v>
      </c>
      <c r="GH189" s="2105" t="s">
        <v>16</v>
      </c>
      <c r="GI189" s="2105" t="s">
        <v>16</v>
      </c>
      <c r="GJ189" s="2105" t="s">
        <v>20</v>
      </c>
      <c r="GK189" s="2105" t="s">
        <v>16</v>
      </c>
      <c r="GL189" s="2098">
        <v>3</v>
      </c>
      <c r="GM189" s="305" t="s">
        <v>918</v>
      </c>
      <c r="GN189" s="303" t="s">
        <v>919</v>
      </c>
      <c r="GO189" s="307">
        <v>700</v>
      </c>
      <c r="GP189" s="286">
        <v>250</v>
      </c>
      <c r="GQ189" s="2086">
        <v>120</v>
      </c>
      <c r="GR189" s="2086">
        <v>130</v>
      </c>
      <c r="GS189" s="1895">
        <v>0.48</v>
      </c>
      <c r="GT189" s="2086">
        <v>120</v>
      </c>
      <c r="GU189" s="2086">
        <v>580</v>
      </c>
      <c r="GV189" s="1895">
        <v>0.17142857142857143</v>
      </c>
    </row>
    <row r="190" spans="1:204" ht="51" x14ac:dyDescent="0.25">
      <c r="B190" s="6801"/>
      <c r="C190" s="5686"/>
      <c r="D190" s="7101"/>
      <c r="E190" s="5686"/>
      <c r="F190" s="5708"/>
      <c r="G190" s="5708"/>
      <c r="H190" s="5708"/>
      <c r="I190" s="5708"/>
      <c r="J190" s="5708"/>
      <c r="K190" s="5708"/>
      <c r="L190" s="5708"/>
      <c r="M190" s="5708"/>
      <c r="N190" s="5708"/>
      <c r="O190" s="5708"/>
      <c r="P190" s="5699"/>
      <c r="Q190" s="5699"/>
      <c r="R190" s="5705"/>
      <c r="S190" s="5699"/>
      <c r="T190" s="5699"/>
      <c r="U190" s="7117"/>
      <c r="V190" s="5699"/>
      <c r="W190" s="5696"/>
      <c r="X190" s="5693"/>
      <c r="Y190" s="2098">
        <v>4</v>
      </c>
      <c r="Z190" s="510" t="s">
        <v>920</v>
      </c>
      <c r="AA190" s="5555" t="s">
        <v>921</v>
      </c>
      <c r="AB190" s="5556">
        <v>1</v>
      </c>
      <c r="AC190" s="312">
        <v>0.25</v>
      </c>
      <c r="AD190" s="313">
        <f t="shared" si="708"/>
        <v>0.25</v>
      </c>
      <c r="AE190" s="314">
        <v>0.25</v>
      </c>
      <c r="AF190" s="298">
        <f t="shared" si="709"/>
        <v>0.25</v>
      </c>
      <c r="AG190" s="314">
        <v>0.25</v>
      </c>
      <c r="AH190" s="298">
        <f t="shared" si="710"/>
        <v>0.25</v>
      </c>
      <c r="AI190" s="314">
        <v>0.25</v>
      </c>
      <c r="AJ190" s="298">
        <f t="shared" si="711"/>
        <v>0.25</v>
      </c>
      <c r="AK190" s="946">
        <f t="shared" si="712"/>
        <v>1</v>
      </c>
      <c r="AL190" s="954">
        <v>4</v>
      </c>
      <c r="AM190" s="807" t="s">
        <v>1618</v>
      </c>
      <c r="AN190" s="2221" t="s">
        <v>3678</v>
      </c>
      <c r="AO190" s="807" t="s">
        <v>1619</v>
      </c>
      <c r="AP190" s="807" t="s">
        <v>1621</v>
      </c>
      <c r="AQ190" s="807">
        <v>100</v>
      </c>
      <c r="AR190" s="807" t="s">
        <v>1620</v>
      </c>
      <c r="AS190" s="1018" t="s">
        <v>753</v>
      </c>
      <c r="AT190" s="2275"/>
      <c r="AU190" s="807" t="s">
        <v>1026</v>
      </c>
      <c r="AV190" s="7045">
        <v>1</v>
      </c>
      <c r="AW190" s="7045"/>
      <c r="AX190" s="5181">
        <f t="shared" si="713"/>
        <v>0.25</v>
      </c>
      <c r="AY190" s="5181">
        <f t="shared" si="714"/>
        <v>0.25</v>
      </c>
      <c r="AZ190" s="4411">
        <f t="shared" si="715"/>
        <v>0</v>
      </c>
      <c r="BA190" s="4680">
        <f t="shared" si="716"/>
        <v>1</v>
      </c>
      <c r="BB190" s="5189">
        <f t="shared" si="717"/>
        <v>1.25</v>
      </c>
      <c r="BC190" s="4104">
        <f t="shared" si="718"/>
        <v>-0.25</v>
      </c>
      <c r="BD190" s="1747">
        <f t="shared" si="719"/>
        <v>1.25</v>
      </c>
      <c r="BE190" s="5179">
        <f t="shared" si="812"/>
        <v>0</v>
      </c>
      <c r="BF190" s="6467">
        <v>1</v>
      </c>
      <c r="BG190" s="6467"/>
      <c r="BH190" s="3923">
        <f t="shared" si="567"/>
        <v>0.25</v>
      </c>
      <c r="BI190" s="3923">
        <f t="shared" si="720"/>
        <v>0.25</v>
      </c>
      <c r="BJ190" s="4061">
        <f t="shared" si="721"/>
        <v>0</v>
      </c>
      <c r="BK190" s="4063">
        <f t="shared" si="722"/>
        <v>1</v>
      </c>
      <c r="BL190" s="3732">
        <f t="shared" si="723"/>
        <v>1</v>
      </c>
      <c r="BM190" s="3122">
        <f t="shared" si="724"/>
        <v>0</v>
      </c>
      <c r="BN190" s="1747">
        <f t="shared" si="725"/>
        <v>1</v>
      </c>
      <c r="BO190" s="3708">
        <f t="shared" si="809"/>
        <v>0</v>
      </c>
      <c r="BP190" s="3494"/>
      <c r="BQ190" s="7267">
        <v>1</v>
      </c>
      <c r="BR190" s="7267"/>
      <c r="BS190" s="2724">
        <f t="shared" si="767"/>
        <v>0.25</v>
      </c>
      <c r="BT190" s="2724">
        <f t="shared" si="768"/>
        <v>0.5</v>
      </c>
      <c r="BU190" s="2987">
        <f t="shared" si="554"/>
        <v>-0.25</v>
      </c>
      <c r="BV190" s="1747">
        <f t="shared" si="555"/>
        <v>2</v>
      </c>
      <c r="BW190" s="2825">
        <f t="shared" si="556"/>
        <v>0.75</v>
      </c>
      <c r="BX190" s="2991">
        <f t="shared" si="557"/>
        <v>0.25</v>
      </c>
      <c r="BY190" s="1747">
        <f t="shared" si="558"/>
        <v>0.75</v>
      </c>
      <c r="BZ190" s="3151"/>
      <c r="CA190" s="6667">
        <v>1</v>
      </c>
      <c r="CB190" s="6667"/>
      <c r="CC190" s="2270">
        <v>0.25</v>
      </c>
      <c r="CD190" s="2270">
        <v>0.25</v>
      </c>
      <c r="CE190" s="2359">
        <f t="shared" si="726"/>
        <v>0</v>
      </c>
      <c r="CF190" s="2233">
        <f>CD190/CC190</f>
        <v>1</v>
      </c>
      <c r="CG190" s="2234">
        <f t="shared" si="728"/>
        <v>0.25</v>
      </c>
      <c r="CH190" s="2387">
        <f t="shared" si="729"/>
        <v>0.75</v>
      </c>
      <c r="CI190" s="2233">
        <f t="shared" si="730"/>
        <v>0.25</v>
      </c>
      <c r="CM190" s="1694">
        <v>0</v>
      </c>
      <c r="CN190" s="1694">
        <v>0</v>
      </c>
      <c r="CO190" s="1698">
        <v>0.25</v>
      </c>
      <c r="CP190" s="1696">
        <v>0</v>
      </c>
      <c r="CQ190" s="1696">
        <v>0</v>
      </c>
      <c r="CR190" s="1699">
        <v>0.25</v>
      </c>
      <c r="CS190" s="1696">
        <v>0</v>
      </c>
      <c r="CT190" s="1696">
        <v>0</v>
      </c>
      <c r="CU190" s="1699">
        <v>0.25</v>
      </c>
      <c r="CV190" s="1696">
        <v>0</v>
      </c>
      <c r="CW190" s="1696">
        <v>0</v>
      </c>
      <c r="CX190" s="1699">
        <v>0.25</v>
      </c>
      <c r="CY190" s="5734">
        <v>1</v>
      </c>
      <c r="CZ190" s="5735"/>
      <c r="DA190" s="5157">
        <v>0</v>
      </c>
      <c r="DB190" s="5158">
        <v>0</v>
      </c>
      <c r="DC190" s="5185">
        <f t="shared" si="731"/>
        <v>0</v>
      </c>
      <c r="DD190" s="5187">
        <v>1</v>
      </c>
      <c r="DE190" s="5159">
        <f t="shared" si="559"/>
        <v>1</v>
      </c>
      <c r="DF190" s="4093">
        <f t="shared" si="732"/>
        <v>0</v>
      </c>
      <c r="DG190" s="1747">
        <f t="shared" si="733"/>
        <v>1</v>
      </c>
      <c r="DH190" s="5736">
        <v>1</v>
      </c>
      <c r="DI190" s="5737"/>
      <c r="DJ190" s="5156">
        <v>0</v>
      </c>
      <c r="DK190" s="4463">
        <v>0</v>
      </c>
      <c r="DL190" s="4445">
        <f t="shared" si="734"/>
        <v>0</v>
      </c>
      <c r="DM190" s="4532" t="e">
        <f t="shared" si="820"/>
        <v>#DIV/0!</v>
      </c>
      <c r="DN190" s="4595">
        <f t="shared" si="813"/>
        <v>1</v>
      </c>
      <c r="DO190" s="2824">
        <f t="shared" si="736"/>
        <v>0</v>
      </c>
      <c r="DP190" s="1747">
        <f t="shared" si="737"/>
        <v>1</v>
      </c>
      <c r="DQ190" s="5738">
        <v>1</v>
      </c>
      <c r="DR190" s="5738"/>
      <c r="DS190" s="5188">
        <v>0.25</v>
      </c>
      <c r="DT190" s="5188">
        <v>0.25</v>
      </c>
      <c r="DU190" s="5098">
        <f t="shared" si="738"/>
        <v>0</v>
      </c>
      <c r="DV190" s="2684">
        <f t="shared" si="817"/>
        <v>1</v>
      </c>
      <c r="DW190" s="4531">
        <f t="shared" si="814"/>
        <v>1.25</v>
      </c>
      <c r="DX190" s="4093">
        <f t="shared" si="740"/>
        <v>-0.25</v>
      </c>
      <c r="DY190" s="1747">
        <f t="shared" si="741"/>
        <v>1.25</v>
      </c>
      <c r="DZ190" s="5734">
        <v>1</v>
      </c>
      <c r="EA190" s="5735"/>
      <c r="EB190" s="3150">
        <v>0</v>
      </c>
      <c r="EC190" s="3224">
        <v>0</v>
      </c>
      <c r="ED190" s="3184">
        <f t="shared" si="742"/>
        <v>0</v>
      </c>
      <c r="EE190" s="1682">
        <v>1</v>
      </c>
      <c r="EF190" s="3277">
        <f t="shared" si="743"/>
        <v>0.75</v>
      </c>
      <c r="EG190" s="3174">
        <f t="shared" si="744"/>
        <v>0.25</v>
      </c>
      <c r="EH190" s="1747">
        <f t="shared" si="745"/>
        <v>0.75</v>
      </c>
      <c r="EI190" s="5736">
        <v>1</v>
      </c>
      <c r="EJ190" s="5737"/>
      <c r="EK190" s="3150">
        <v>0</v>
      </c>
      <c r="EL190" s="3224">
        <v>0</v>
      </c>
      <c r="EM190" s="3184">
        <f t="shared" si="746"/>
        <v>0</v>
      </c>
      <c r="EN190" s="1682" t="e">
        <f t="shared" si="821"/>
        <v>#DIV/0!</v>
      </c>
      <c r="EO190" s="3342">
        <f t="shared" si="747"/>
        <v>0.75</v>
      </c>
      <c r="EP190" s="2824">
        <f t="shared" si="748"/>
        <v>0.25</v>
      </c>
      <c r="EQ190" s="1747">
        <f t="shared" si="749"/>
        <v>0.75</v>
      </c>
      <c r="ER190" s="5738">
        <v>1</v>
      </c>
      <c r="ES190" s="5738"/>
      <c r="ET190" s="3925">
        <v>0.25</v>
      </c>
      <c r="EU190" s="3925">
        <v>0.25</v>
      </c>
      <c r="EV190" s="3171">
        <f t="shared" si="750"/>
        <v>0</v>
      </c>
      <c r="EW190" s="2684">
        <f t="shared" si="818"/>
        <v>1</v>
      </c>
      <c r="EX190" s="3621">
        <f t="shared" si="815"/>
        <v>1</v>
      </c>
      <c r="EY190" s="3171">
        <f t="shared" si="752"/>
        <v>0</v>
      </c>
      <c r="EZ190" s="2684">
        <f t="shared" si="753"/>
        <v>1</v>
      </c>
      <c r="FA190" s="6768">
        <v>1</v>
      </c>
      <c r="FB190" s="6768"/>
      <c r="FC190" s="2578">
        <v>0</v>
      </c>
      <c r="FD190" s="2582">
        <v>0.25</v>
      </c>
      <c r="FE190" s="1703">
        <f t="shared" si="754"/>
        <v>0.25</v>
      </c>
      <c r="FF190" s="1682">
        <v>1</v>
      </c>
      <c r="FG190" s="2589">
        <f t="shared" si="755"/>
        <v>0.5</v>
      </c>
      <c r="FH190" s="1703">
        <f t="shared" si="756"/>
        <v>0.5</v>
      </c>
      <c r="FI190" s="1704">
        <f t="shared" si="757"/>
        <v>0.5</v>
      </c>
      <c r="FJ190" s="6768">
        <v>1</v>
      </c>
      <c r="FK190" s="6768"/>
      <c r="FL190" s="2578">
        <v>0</v>
      </c>
      <c r="FM190" s="2523">
        <v>0</v>
      </c>
      <c r="FN190" s="1703">
        <f t="shared" si="758"/>
        <v>0</v>
      </c>
      <c r="FO190" s="1682" t="e">
        <f t="shared" si="822"/>
        <v>#DIV/0!</v>
      </c>
      <c r="FP190" s="2750">
        <f t="shared" si="759"/>
        <v>0.5</v>
      </c>
      <c r="FQ190" s="2824">
        <f t="shared" si="760"/>
        <v>0.5</v>
      </c>
      <c r="FR190" s="1704">
        <f t="shared" si="761"/>
        <v>0.5</v>
      </c>
      <c r="FS190" s="7267">
        <v>1</v>
      </c>
      <c r="FT190" s="7267"/>
      <c r="FU190" s="2725">
        <v>0.25</v>
      </c>
      <c r="FV190" s="2725">
        <v>0.25</v>
      </c>
      <c r="FW190" s="2698">
        <f t="shared" si="762"/>
        <v>0</v>
      </c>
      <c r="FX190" s="2684">
        <f t="shared" si="823"/>
        <v>1</v>
      </c>
      <c r="FY190" s="2750">
        <f t="shared" si="763"/>
        <v>0.75</v>
      </c>
      <c r="FZ190" s="2698">
        <f t="shared" si="764"/>
        <v>0.25</v>
      </c>
      <c r="GA190" s="2684">
        <f t="shared" si="765"/>
        <v>0.75</v>
      </c>
      <c r="GB190" s="3169">
        <f t="shared" si="824"/>
        <v>0</v>
      </c>
      <c r="GC190" s="2219">
        <v>0</v>
      </c>
      <c r="GD190" s="1895">
        <v>1</v>
      </c>
      <c r="GE190" s="2105" t="s">
        <v>76</v>
      </c>
      <c r="GF190" s="2105" t="s">
        <v>87</v>
      </c>
      <c r="GG190" s="2105" t="s">
        <v>17</v>
      </c>
      <c r="GH190" s="2105" t="s">
        <v>16</v>
      </c>
      <c r="GI190" s="2105" t="s">
        <v>16</v>
      </c>
      <c r="GJ190" s="2105" t="s">
        <v>20</v>
      </c>
      <c r="GK190" s="2105" t="s">
        <v>16</v>
      </c>
      <c r="GL190" s="2098">
        <v>4</v>
      </c>
      <c r="GM190" s="305" t="s">
        <v>920</v>
      </c>
      <c r="GN190" s="310" t="s">
        <v>921</v>
      </c>
      <c r="GO190" s="311">
        <v>1</v>
      </c>
      <c r="GP190" s="2197">
        <v>0.25</v>
      </c>
      <c r="GQ190" s="1888">
        <v>0.25</v>
      </c>
      <c r="GR190" s="2086">
        <v>0</v>
      </c>
      <c r="GS190" s="1895">
        <v>1</v>
      </c>
      <c r="GT190" s="2086">
        <v>0.25</v>
      </c>
      <c r="GU190" s="2086">
        <v>0.75</v>
      </c>
      <c r="GV190" s="1895">
        <v>0.25</v>
      </c>
    </row>
    <row r="191" spans="1:204" ht="51" customHeight="1" x14ac:dyDescent="0.25">
      <c r="A191" s="1">
        <f>SUM(A187+1)</f>
        <v>25</v>
      </c>
      <c r="B191" s="6801"/>
      <c r="C191" s="7154">
        <v>504</v>
      </c>
      <c r="D191" s="7147">
        <v>5</v>
      </c>
      <c r="E191" s="5684" t="s">
        <v>86</v>
      </c>
      <c r="F191" s="7144" t="s">
        <v>76</v>
      </c>
      <c r="G191" s="7144" t="s">
        <v>87</v>
      </c>
      <c r="H191" s="7144" t="s">
        <v>17</v>
      </c>
      <c r="I191" s="7144" t="s">
        <v>16</v>
      </c>
      <c r="J191" s="7144" t="s">
        <v>16</v>
      </c>
      <c r="K191" s="7144" t="s">
        <v>20</v>
      </c>
      <c r="L191" s="7144" t="s">
        <v>16</v>
      </c>
      <c r="M191" s="7144" t="s">
        <v>21</v>
      </c>
      <c r="N191" s="5706" t="s">
        <v>602</v>
      </c>
      <c r="O191" s="5706" t="s">
        <v>595</v>
      </c>
      <c r="P191" s="5697" t="s">
        <v>329</v>
      </c>
      <c r="Q191" s="5697" t="s">
        <v>330</v>
      </c>
      <c r="R191" s="5703" t="s">
        <v>336</v>
      </c>
      <c r="S191" s="5697" t="s">
        <v>451</v>
      </c>
      <c r="T191" s="5697" t="s">
        <v>452</v>
      </c>
      <c r="U191" s="7115" t="s">
        <v>702</v>
      </c>
      <c r="V191" s="5697" t="s">
        <v>564</v>
      </c>
      <c r="W191" s="5694">
        <v>57648018</v>
      </c>
      <c r="X191" s="5691" t="s">
        <v>89</v>
      </c>
      <c r="Y191" s="2102">
        <v>1</v>
      </c>
      <c r="Z191" s="499" t="s">
        <v>922</v>
      </c>
      <c r="AA191" s="301" t="s">
        <v>923</v>
      </c>
      <c r="AB191" s="289">
        <f>1600+624</f>
        <v>2224</v>
      </c>
      <c r="AC191" s="315">
        <v>50</v>
      </c>
      <c r="AD191" s="316">
        <f t="shared" si="708"/>
        <v>2.2482014388489208E-2</v>
      </c>
      <c r="AE191" s="317">
        <v>1000</v>
      </c>
      <c r="AF191" s="316">
        <f t="shared" si="709"/>
        <v>0.44964028776978415</v>
      </c>
      <c r="AG191" s="317">
        <v>1000</v>
      </c>
      <c r="AH191" s="316">
        <f t="shared" si="710"/>
        <v>0.44964028776978415</v>
      </c>
      <c r="AI191" s="317">
        <v>174</v>
      </c>
      <c r="AJ191" s="316">
        <f t="shared" si="711"/>
        <v>7.8237410071942445E-2</v>
      </c>
      <c r="AK191" s="946">
        <f t="shared" si="712"/>
        <v>0.99999999999999989</v>
      </c>
      <c r="AL191" s="959">
        <v>1</v>
      </c>
      <c r="AM191" s="959" t="s">
        <v>1622</v>
      </c>
      <c r="AN191" s="959" t="s">
        <v>1623</v>
      </c>
      <c r="AO191" s="807" t="s">
        <v>1624</v>
      </c>
      <c r="AP191" s="807" t="s">
        <v>1625</v>
      </c>
      <c r="AQ191" s="807">
        <v>100</v>
      </c>
      <c r="AR191" s="959" t="s">
        <v>923</v>
      </c>
      <c r="AS191" s="1018" t="s">
        <v>753</v>
      </c>
      <c r="AT191" s="2275"/>
      <c r="AU191" s="807" t="s">
        <v>1026</v>
      </c>
      <c r="AV191" s="7046">
        <v>2224</v>
      </c>
      <c r="AW191" s="7046"/>
      <c r="AX191" s="4431">
        <f t="shared" si="713"/>
        <v>174</v>
      </c>
      <c r="AY191" s="4431">
        <f t="shared" si="714"/>
        <v>431</v>
      </c>
      <c r="AZ191" s="4411">
        <f t="shared" si="715"/>
        <v>-257</v>
      </c>
      <c r="BA191" s="4420">
        <f t="shared" si="716"/>
        <v>2.4770114942528734</v>
      </c>
      <c r="BB191" s="4421">
        <f t="shared" si="717"/>
        <v>2472</v>
      </c>
      <c r="BC191" s="4104">
        <f t="shared" si="718"/>
        <v>-248</v>
      </c>
      <c r="BD191" s="4117">
        <f t="shared" si="719"/>
        <v>1.1115107913669064</v>
      </c>
      <c r="BE191" s="4468">
        <f t="shared" si="812"/>
        <v>0</v>
      </c>
      <c r="BF191" s="6613">
        <v>2224</v>
      </c>
      <c r="BG191" s="6613"/>
      <c r="BH191" s="3782">
        <f t="shared" si="567"/>
        <v>1000</v>
      </c>
      <c r="BI191" s="3782">
        <f t="shared" si="720"/>
        <v>697</v>
      </c>
      <c r="BJ191" s="4061">
        <f t="shared" si="721"/>
        <v>303</v>
      </c>
      <c r="BK191" s="4062">
        <f t="shared" si="722"/>
        <v>0.69699999999999995</v>
      </c>
      <c r="BL191" s="3731">
        <f t="shared" si="723"/>
        <v>2041</v>
      </c>
      <c r="BM191" s="3122">
        <f t="shared" si="724"/>
        <v>183</v>
      </c>
      <c r="BN191" s="3120">
        <f t="shared" si="725"/>
        <v>0.91771582733812951</v>
      </c>
      <c r="BO191" s="3708">
        <f t="shared" si="809"/>
        <v>0</v>
      </c>
      <c r="BP191" s="3494"/>
      <c r="BQ191" s="7083">
        <v>2224</v>
      </c>
      <c r="BR191" s="7083"/>
      <c r="BS191" s="2710">
        <f t="shared" si="767"/>
        <v>1000</v>
      </c>
      <c r="BT191" s="2710">
        <f t="shared" si="768"/>
        <v>1239</v>
      </c>
      <c r="BU191" s="2987">
        <f t="shared" si="554"/>
        <v>-239</v>
      </c>
      <c r="BV191" s="1701">
        <f t="shared" si="555"/>
        <v>1.2390000000000001</v>
      </c>
      <c r="BW191" s="2683">
        <f t="shared" si="556"/>
        <v>1344</v>
      </c>
      <c r="BX191" s="2991">
        <f t="shared" si="557"/>
        <v>880</v>
      </c>
      <c r="BY191" s="1701">
        <f t="shared" si="558"/>
        <v>0.60431654676258995</v>
      </c>
      <c r="BZ191" s="3151"/>
      <c r="CA191" s="7055">
        <v>2224</v>
      </c>
      <c r="CB191" s="7055"/>
      <c r="CC191" s="2230">
        <v>50</v>
      </c>
      <c r="CD191" s="2230">
        <v>105</v>
      </c>
      <c r="CE191" s="2359">
        <f t="shared" si="726"/>
        <v>-55</v>
      </c>
      <c r="CF191" s="2231">
        <f t="shared" ref="CF191:CF194" si="825">CD191/CC191</f>
        <v>2.1</v>
      </c>
      <c r="CG191" s="2232">
        <f t="shared" si="728"/>
        <v>105</v>
      </c>
      <c r="CH191" s="2387">
        <f t="shared" si="729"/>
        <v>2119</v>
      </c>
      <c r="CI191" s="2231">
        <f t="shared" si="730"/>
        <v>4.7212230215827336E-2</v>
      </c>
      <c r="CJ191" s="7091"/>
      <c r="CK191" s="7091"/>
      <c r="CM191" s="1644">
        <v>10</v>
      </c>
      <c r="CN191" s="1644">
        <v>10</v>
      </c>
      <c r="CO191" s="1636">
        <v>30</v>
      </c>
      <c r="CP191" s="1645">
        <v>300</v>
      </c>
      <c r="CQ191" s="1645">
        <v>350</v>
      </c>
      <c r="CR191" s="1646">
        <v>350</v>
      </c>
      <c r="CS191" s="1645">
        <v>300</v>
      </c>
      <c r="CT191" s="1645">
        <v>350</v>
      </c>
      <c r="CU191" s="1646">
        <v>350</v>
      </c>
      <c r="CV191" s="1645">
        <v>75</v>
      </c>
      <c r="CW191" s="1645">
        <v>75</v>
      </c>
      <c r="CX191" s="1646">
        <v>24</v>
      </c>
      <c r="CY191" s="6188">
        <v>2224</v>
      </c>
      <c r="CZ191" s="6189"/>
      <c r="DA191" s="5190">
        <v>75</v>
      </c>
      <c r="DB191" s="5191">
        <v>143</v>
      </c>
      <c r="DC191" s="5192">
        <f t="shared" si="731"/>
        <v>68</v>
      </c>
      <c r="DD191" s="5193">
        <f>DB191/DA191</f>
        <v>1.9066666666666667</v>
      </c>
      <c r="DE191" s="5194">
        <f t="shared" si="559"/>
        <v>2184</v>
      </c>
      <c r="DF191" s="1637">
        <f t="shared" si="732"/>
        <v>40</v>
      </c>
      <c r="DG191" s="1638">
        <f t="shared" si="733"/>
        <v>0.98201438848920863</v>
      </c>
      <c r="DH191" s="6190">
        <v>2224</v>
      </c>
      <c r="DI191" s="6191"/>
      <c r="DJ191" s="5203">
        <v>75</v>
      </c>
      <c r="DK191" s="5204">
        <v>150</v>
      </c>
      <c r="DL191" s="5205">
        <f t="shared" si="734"/>
        <v>-75</v>
      </c>
      <c r="DM191" s="5206">
        <f>DK191/DJ191</f>
        <v>2</v>
      </c>
      <c r="DN191" s="4424">
        <f t="shared" si="813"/>
        <v>2334</v>
      </c>
      <c r="DO191" s="1637">
        <f t="shared" si="736"/>
        <v>-110</v>
      </c>
      <c r="DP191" s="1638">
        <f t="shared" si="737"/>
        <v>1.0494604316546763</v>
      </c>
      <c r="DQ191" s="6192">
        <v>2224</v>
      </c>
      <c r="DR191" s="6192"/>
      <c r="DS191" s="5211">
        <v>24</v>
      </c>
      <c r="DT191" s="5212">
        <v>138</v>
      </c>
      <c r="DU191" s="2728">
        <f t="shared" si="738"/>
        <v>-114</v>
      </c>
      <c r="DV191" s="2729">
        <f t="shared" si="817"/>
        <v>5.75</v>
      </c>
      <c r="DW191" s="2683">
        <f t="shared" si="814"/>
        <v>2472</v>
      </c>
      <c r="DX191" s="1637">
        <f t="shared" si="740"/>
        <v>-248</v>
      </c>
      <c r="DY191" s="1638">
        <f t="shared" si="741"/>
        <v>1.1115107913669064</v>
      </c>
      <c r="DZ191" s="6188">
        <v>2224</v>
      </c>
      <c r="EA191" s="6189"/>
      <c r="EB191" s="3252">
        <v>300</v>
      </c>
      <c r="EC191" s="3253">
        <v>386</v>
      </c>
      <c r="ED191" s="3232">
        <f t="shared" si="742"/>
        <v>86</v>
      </c>
      <c r="EE191" s="1638">
        <f>EC191/EB191</f>
        <v>1.2866666666666666</v>
      </c>
      <c r="EF191" s="3296">
        <f t="shared" si="743"/>
        <v>1730</v>
      </c>
      <c r="EG191" s="1637">
        <f t="shared" si="744"/>
        <v>494</v>
      </c>
      <c r="EH191" s="1638">
        <f t="shared" si="745"/>
        <v>0.77787769784172667</v>
      </c>
      <c r="EI191" s="6190">
        <v>2224</v>
      </c>
      <c r="EJ191" s="6191"/>
      <c r="EK191" s="3252">
        <v>350</v>
      </c>
      <c r="EL191" s="3253">
        <v>93</v>
      </c>
      <c r="EM191" s="3232">
        <f t="shared" si="746"/>
        <v>257</v>
      </c>
      <c r="EN191" s="1638">
        <f>EL191/EK191</f>
        <v>0.26571428571428574</v>
      </c>
      <c r="EO191" s="3341">
        <f t="shared" si="747"/>
        <v>1823</v>
      </c>
      <c r="EP191" s="1637">
        <f t="shared" si="748"/>
        <v>401</v>
      </c>
      <c r="EQ191" s="1638">
        <f t="shared" si="749"/>
        <v>0.8196942446043165</v>
      </c>
      <c r="ER191" s="6192">
        <v>2224</v>
      </c>
      <c r="ES191" s="6192"/>
      <c r="ET191" s="3926">
        <v>350</v>
      </c>
      <c r="EU191" s="3927">
        <v>218</v>
      </c>
      <c r="EV191" s="2728">
        <f t="shared" si="750"/>
        <v>132</v>
      </c>
      <c r="EW191" s="2729">
        <f t="shared" si="818"/>
        <v>0.62285714285714289</v>
      </c>
      <c r="EX191" s="3621">
        <f t="shared" si="815"/>
        <v>2041</v>
      </c>
      <c r="EY191" s="2728">
        <f t="shared" si="752"/>
        <v>183</v>
      </c>
      <c r="EZ191" s="2729">
        <f t="shared" si="753"/>
        <v>0.91771582733812951</v>
      </c>
      <c r="FA191" s="7455">
        <v>2224</v>
      </c>
      <c r="FB191" s="7455"/>
      <c r="FC191" s="2583">
        <v>300</v>
      </c>
      <c r="FD191" s="2584">
        <v>128</v>
      </c>
      <c r="FE191" s="1637">
        <f t="shared" si="754"/>
        <v>-172</v>
      </c>
      <c r="FF191" s="1638">
        <f>FD191/FC191</f>
        <v>0.42666666666666669</v>
      </c>
      <c r="FG191" s="2826">
        <f t="shared" si="755"/>
        <v>233</v>
      </c>
      <c r="FH191" s="1637">
        <f t="shared" si="756"/>
        <v>1991</v>
      </c>
      <c r="FI191" s="1638">
        <f t="shared" si="757"/>
        <v>0.10476618705035971</v>
      </c>
      <c r="FJ191" s="7455">
        <v>2224</v>
      </c>
      <c r="FK191" s="7455"/>
      <c r="FL191" s="2583">
        <v>350</v>
      </c>
      <c r="FM191" s="2584">
        <v>1061</v>
      </c>
      <c r="FN191" s="1637">
        <f t="shared" si="758"/>
        <v>-711</v>
      </c>
      <c r="FO191" s="1638">
        <f>FM191/FL191</f>
        <v>3.0314285714285716</v>
      </c>
      <c r="FP191" s="2587">
        <f t="shared" si="759"/>
        <v>1294</v>
      </c>
      <c r="FQ191" s="1637">
        <f t="shared" si="760"/>
        <v>930</v>
      </c>
      <c r="FR191" s="1638">
        <f t="shared" si="761"/>
        <v>0.58183453237410077</v>
      </c>
      <c r="FS191" s="6954">
        <v>2224</v>
      </c>
      <c r="FT191" s="6954"/>
      <c r="FU191" s="2726">
        <v>350</v>
      </c>
      <c r="FV191" s="2727">
        <v>50</v>
      </c>
      <c r="FW191" s="2728">
        <f t="shared" si="762"/>
        <v>300</v>
      </c>
      <c r="FX191" s="2729">
        <f t="shared" si="823"/>
        <v>0.14285714285714285</v>
      </c>
      <c r="FY191" s="2587">
        <f t="shared" si="763"/>
        <v>1344</v>
      </c>
      <c r="FZ191" s="2728">
        <f t="shared" si="764"/>
        <v>880</v>
      </c>
      <c r="GA191" s="2729">
        <f t="shared" si="765"/>
        <v>0.60431654676258995</v>
      </c>
      <c r="GB191" s="3169">
        <f t="shared" si="824"/>
        <v>0.17356115107913672</v>
      </c>
      <c r="GC191" s="2219">
        <v>0</v>
      </c>
      <c r="GD191" s="1895">
        <v>1</v>
      </c>
      <c r="GE191" s="2105" t="s">
        <v>76</v>
      </c>
      <c r="GF191" s="2105" t="s">
        <v>87</v>
      </c>
      <c r="GG191" s="2105" t="s">
        <v>17</v>
      </c>
      <c r="GH191" s="2105" t="s">
        <v>16</v>
      </c>
      <c r="GI191" s="2105" t="s">
        <v>16</v>
      </c>
      <c r="GJ191" s="2105" t="s">
        <v>20</v>
      </c>
      <c r="GK191" s="2105" t="s">
        <v>16</v>
      </c>
      <c r="GL191" s="2102">
        <v>1</v>
      </c>
      <c r="GM191" s="218" t="s">
        <v>922</v>
      </c>
      <c r="GN191" s="293" t="s">
        <v>923</v>
      </c>
      <c r="GO191" s="278">
        <f>1600+624</f>
        <v>2224</v>
      </c>
      <c r="GP191" s="317">
        <v>50</v>
      </c>
      <c r="GQ191" s="2086">
        <v>105</v>
      </c>
      <c r="GR191" s="2086">
        <v>-55</v>
      </c>
      <c r="GS191" s="1895">
        <v>2.1</v>
      </c>
      <c r="GT191" s="2086">
        <v>105</v>
      </c>
      <c r="GU191" s="2086">
        <v>2119</v>
      </c>
      <c r="GV191" s="1895">
        <v>4.7212230215827336E-2</v>
      </c>
    </row>
    <row r="192" spans="1:204" ht="63.75" customHeight="1" x14ac:dyDescent="0.25">
      <c r="B192" s="6801"/>
      <c r="C192" s="7154"/>
      <c r="D192" s="7147"/>
      <c r="E192" s="5685"/>
      <c r="F192" s="7144"/>
      <c r="G192" s="7144"/>
      <c r="H192" s="7144"/>
      <c r="I192" s="7144"/>
      <c r="J192" s="7144"/>
      <c r="K192" s="7144"/>
      <c r="L192" s="7144"/>
      <c r="M192" s="7144"/>
      <c r="N192" s="5707"/>
      <c r="O192" s="5707"/>
      <c r="P192" s="5698"/>
      <c r="Q192" s="5698"/>
      <c r="R192" s="5704"/>
      <c r="S192" s="5698"/>
      <c r="T192" s="5698"/>
      <c r="U192" s="7116"/>
      <c r="V192" s="5698"/>
      <c r="W192" s="5695"/>
      <c r="X192" s="5692"/>
      <c r="Y192" s="2095">
        <v>2</v>
      </c>
      <c r="Z192" s="504" t="s">
        <v>924</v>
      </c>
      <c r="AA192" s="5547" t="s">
        <v>925</v>
      </c>
      <c r="AB192" s="5551">
        <v>2000</v>
      </c>
      <c r="AC192" s="318">
        <v>300</v>
      </c>
      <c r="AD192" s="319">
        <f t="shared" si="708"/>
        <v>0.15</v>
      </c>
      <c r="AE192" s="318">
        <v>700</v>
      </c>
      <c r="AF192" s="319">
        <f t="shared" si="709"/>
        <v>0.35</v>
      </c>
      <c r="AG192" s="318">
        <v>500</v>
      </c>
      <c r="AH192" s="319">
        <f t="shared" si="710"/>
        <v>0.25</v>
      </c>
      <c r="AI192" s="318">
        <v>500</v>
      </c>
      <c r="AJ192" s="319">
        <f t="shared" si="711"/>
        <v>0.25</v>
      </c>
      <c r="AK192" s="946">
        <f t="shared" si="712"/>
        <v>1</v>
      </c>
      <c r="AL192" s="959">
        <v>2</v>
      </c>
      <c r="AM192" s="959" t="s">
        <v>1626</v>
      </c>
      <c r="AN192" s="959" t="s">
        <v>1627</v>
      </c>
      <c r="AO192" s="807" t="s">
        <v>1628</v>
      </c>
      <c r="AP192" s="807" t="s">
        <v>1629</v>
      </c>
      <c r="AQ192" s="807">
        <v>100</v>
      </c>
      <c r="AR192" s="959" t="s">
        <v>925</v>
      </c>
      <c r="AS192" s="1018" t="s">
        <v>1579</v>
      </c>
      <c r="AT192" s="2275"/>
      <c r="AU192" s="807" t="s">
        <v>1026</v>
      </c>
      <c r="AV192" s="7285">
        <v>2000</v>
      </c>
      <c r="AW192" s="7285"/>
      <c r="AX192" s="4431">
        <f t="shared" si="713"/>
        <v>500</v>
      </c>
      <c r="AY192" s="4431">
        <f t="shared" si="714"/>
        <v>617</v>
      </c>
      <c r="AZ192" s="4411">
        <f t="shared" si="715"/>
        <v>-117</v>
      </c>
      <c r="BA192" s="4420">
        <f t="shared" si="716"/>
        <v>1.234</v>
      </c>
      <c r="BB192" s="4421">
        <f t="shared" si="717"/>
        <v>2389</v>
      </c>
      <c r="BC192" s="4104">
        <f t="shared" si="718"/>
        <v>-389</v>
      </c>
      <c r="BD192" s="4117">
        <f t="shared" si="719"/>
        <v>1.1944999999999999</v>
      </c>
      <c r="BE192" s="4468">
        <f t="shared" si="812"/>
        <v>0</v>
      </c>
      <c r="BF192" s="6610">
        <v>2000</v>
      </c>
      <c r="BG192" s="6610"/>
      <c r="BH192" s="3782">
        <f t="shared" si="567"/>
        <v>500</v>
      </c>
      <c r="BI192" s="3782">
        <f t="shared" si="720"/>
        <v>738</v>
      </c>
      <c r="BJ192" s="4061">
        <f t="shared" si="721"/>
        <v>-238</v>
      </c>
      <c r="BK192" s="4062">
        <f t="shared" si="722"/>
        <v>1.476</v>
      </c>
      <c r="BL192" s="3731">
        <f t="shared" si="723"/>
        <v>1772</v>
      </c>
      <c r="BM192" s="3122">
        <f t="shared" si="724"/>
        <v>228</v>
      </c>
      <c r="BN192" s="3120">
        <f t="shared" si="725"/>
        <v>0.88600000000000001</v>
      </c>
      <c r="BO192" s="3708">
        <f t="shared" si="809"/>
        <v>0</v>
      </c>
      <c r="BP192" s="3494"/>
      <c r="BQ192" s="7082">
        <v>2000</v>
      </c>
      <c r="BR192" s="7082"/>
      <c r="BS192" s="2710">
        <f t="shared" si="767"/>
        <v>700</v>
      </c>
      <c r="BT192" s="2710">
        <f t="shared" si="768"/>
        <v>642</v>
      </c>
      <c r="BU192" s="2987">
        <f t="shared" si="554"/>
        <v>58</v>
      </c>
      <c r="BV192" s="1701">
        <f t="shared" si="555"/>
        <v>0.91714285714285715</v>
      </c>
      <c r="BW192" s="2683">
        <f t="shared" si="556"/>
        <v>1034</v>
      </c>
      <c r="BX192" s="2991">
        <f t="shared" si="557"/>
        <v>966</v>
      </c>
      <c r="BY192" s="1701">
        <f t="shared" si="558"/>
        <v>0.51700000000000002</v>
      </c>
      <c r="BZ192" s="3151"/>
      <c r="CA192" s="7056">
        <v>2000</v>
      </c>
      <c r="CB192" s="7056"/>
      <c r="CC192" s="2230">
        <v>300</v>
      </c>
      <c r="CD192" s="2230">
        <v>392</v>
      </c>
      <c r="CE192" s="2359">
        <f t="shared" si="726"/>
        <v>-92</v>
      </c>
      <c r="CF192" s="2231">
        <f t="shared" si="825"/>
        <v>1.3066666666666666</v>
      </c>
      <c r="CG192" s="2232">
        <f t="shared" si="728"/>
        <v>392</v>
      </c>
      <c r="CH192" s="2387">
        <f t="shared" si="729"/>
        <v>1608</v>
      </c>
      <c r="CI192" s="2231">
        <f t="shared" si="730"/>
        <v>0.19600000000000001</v>
      </c>
      <c r="CJ192" s="7091"/>
      <c r="CK192" s="7091"/>
      <c r="CM192" s="1647">
        <v>50</v>
      </c>
      <c r="CN192" s="1647">
        <v>50</v>
      </c>
      <c r="CO192" s="1639">
        <v>200</v>
      </c>
      <c r="CP192" s="1648">
        <v>250</v>
      </c>
      <c r="CQ192" s="1648">
        <v>250</v>
      </c>
      <c r="CR192" s="1649">
        <v>200</v>
      </c>
      <c r="CS192" s="1648">
        <v>150</v>
      </c>
      <c r="CT192" s="1648">
        <v>150</v>
      </c>
      <c r="CU192" s="1649">
        <v>200</v>
      </c>
      <c r="CV192" s="1648">
        <v>200</v>
      </c>
      <c r="CW192" s="1648">
        <v>150</v>
      </c>
      <c r="CX192" s="1649">
        <v>150</v>
      </c>
      <c r="CY192" s="6193">
        <v>2000</v>
      </c>
      <c r="CZ192" s="6194"/>
      <c r="DA192" s="5190">
        <v>200</v>
      </c>
      <c r="DB192" s="5191">
        <v>260</v>
      </c>
      <c r="DC192" s="5195">
        <f t="shared" si="731"/>
        <v>60</v>
      </c>
      <c r="DD192" s="5196">
        <f>DB192/DA192</f>
        <v>1.3</v>
      </c>
      <c r="DE192" s="5197">
        <f t="shared" si="559"/>
        <v>2032</v>
      </c>
      <c r="DF192" s="1640">
        <f t="shared" si="732"/>
        <v>-32</v>
      </c>
      <c r="DG192" s="1641">
        <f t="shared" si="733"/>
        <v>1.016</v>
      </c>
      <c r="DH192" s="6195">
        <v>2000</v>
      </c>
      <c r="DI192" s="6196"/>
      <c r="DJ192" s="5203">
        <v>150</v>
      </c>
      <c r="DK192" s="5204">
        <v>259</v>
      </c>
      <c r="DL192" s="5207">
        <f t="shared" si="734"/>
        <v>-109</v>
      </c>
      <c r="DM192" s="5208">
        <f>DK192/DJ192</f>
        <v>1.7266666666666666</v>
      </c>
      <c r="DN192" s="4424">
        <f t="shared" si="813"/>
        <v>2291</v>
      </c>
      <c r="DO192" s="1640">
        <f t="shared" si="736"/>
        <v>-291</v>
      </c>
      <c r="DP192" s="1641">
        <f t="shared" si="737"/>
        <v>1.1455</v>
      </c>
      <c r="DQ192" s="6197">
        <v>2000</v>
      </c>
      <c r="DR192" s="6197"/>
      <c r="DS192" s="5213">
        <v>150</v>
      </c>
      <c r="DT192" s="5214">
        <v>98</v>
      </c>
      <c r="DU192" s="2732">
        <f t="shared" si="738"/>
        <v>52</v>
      </c>
      <c r="DV192" s="2733">
        <f t="shared" si="817"/>
        <v>0.65333333333333332</v>
      </c>
      <c r="DW192" s="2683">
        <f t="shared" si="814"/>
        <v>2389</v>
      </c>
      <c r="DX192" s="1640">
        <f t="shared" si="740"/>
        <v>-389</v>
      </c>
      <c r="DY192" s="1641">
        <f t="shared" si="741"/>
        <v>1.1944999999999999</v>
      </c>
      <c r="DZ192" s="6193">
        <v>2000</v>
      </c>
      <c r="EA192" s="6194"/>
      <c r="EB192" s="3252">
        <v>150</v>
      </c>
      <c r="EC192" s="3253">
        <v>236</v>
      </c>
      <c r="ED192" s="3233">
        <f t="shared" si="742"/>
        <v>86</v>
      </c>
      <c r="EE192" s="1641">
        <f>EC192/EB192</f>
        <v>1.5733333333333333</v>
      </c>
      <c r="EF192" s="3297">
        <f t="shared" si="743"/>
        <v>1270</v>
      </c>
      <c r="EG192" s="1640">
        <f t="shared" si="744"/>
        <v>730</v>
      </c>
      <c r="EH192" s="1641">
        <f t="shared" si="745"/>
        <v>0.63500000000000001</v>
      </c>
      <c r="EI192" s="6195">
        <v>2000</v>
      </c>
      <c r="EJ192" s="6196"/>
      <c r="EK192" s="3252">
        <v>150</v>
      </c>
      <c r="EL192" s="3253">
        <v>274</v>
      </c>
      <c r="EM192" s="3233">
        <f t="shared" si="746"/>
        <v>-124</v>
      </c>
      <c r="EN192" s="1641">
        <f>EL192/EK192</f>
        <v>1.8266666666666667</v>
      </c>
      <c r="EO192" s="3341">
        <f t="shared" si="747"/>
        <v>1544</v>
      </c>
      <c r="EP192" s="1640">
        <f t="shared" si="748"/>
        <v>456</v>
      </c>
      <c r="EQ192" s="1641">
        <f t="shared" si="749"/>
        <v>0.77200000000000002</v>
      </c>
      <c r="ER192" s="6197">
        <v>2000</v>
      </c>
      <c r="ES192" s="6197"/>
      <c r="ET192" s="3928">
        <v>200</v>
      </c>
      <c r="EU192" s="3929">
        <v>228</v>
      </c>
      <c r="EV192" s="2732">
        <f t="shared" si="750"/>
        <v>-28</v>
      </c>
      <c r="EW192" s="2733">
        <f t="shared" si="818"/>
        <v>1.1399999999999999</v>
      </c>
      <c r="EX192" s="3621">
        <f t="shared" si="815"/>
        <v>1772</v>
      </c>
      <c r="EY192" s="2732">
        <f t="shared" si="752"/>
        <v>228</v>
      </c>
      <c r="EZ192" s="2733">
        <f t="shared" si="753"/>
        <v>0.88600000000000001</v>
      </c>
      <c r="FA192" s="7450">
        <v>2000</v>
      </c>
      <c r="FB192" s="7450"/>
      <c r="FC192" s="2585">
        <v>250</v>
      </c>
      <c r="FD192" s="2586">
        <v>191</v>
      </c>
      <c r="FE192" s="1640">
        <f t="shared" si="754"/>
        <v>-59</v>
      </c>
      <c r="FF192" s="1641">
        <f>FD192/FC192</f>
        <v>0.76400000000000001</v>
      </c>
      <c r="FG192" s="2827">
        <f t="shared" si="755"/>
        <v>583</v>
      </c>
      <c r="FH192" s="1640">
        <f t="shared" si="756"/>
        <v>1417</v>
      </c>
      <c r="FI192" s="1641">
        <f t="shared" si="757"/>
        <v>0.29149999999999998</v>
      </c>
      <c r="FJ192" s="7450">
        <v>2000</v>
      </c>
      <c r="FK192" s="7450"/>
      <c r="FL192" s="2585">
        <v>250</v>
      </c>
      <c r="FM192" s="2586">
        <v>243</v>
      </c>
      <c r="FN192" s="1640">
        <f t="shared" si="758"/>
        <v>7</v>
      </c>
      <c r="FO192" s="1641">
        <f>FM192/FL192</f>
        <v>0.97199999999999998</v>
      </c>
      <c r="FP192" s="2587">
        <f t="shared" si="759"/>
        <v>826</v>
      </c>
      <c r="FQ192" s="1640">
        <f t="shared" si="760"/>
        <v>1174</v>
      </c>
      <c r="FR192" s="1641">
        <f t="shared" si="761"/>
        <v>0.41299999999999998</v>
      </c>
      <c r="FS192" s="6955">
        <v>2000</v>
      </c>
      <c r="FT192" s="6955"/>
      <c r="FU192" s="2730">
        <v>200</v>
      </c>
      <c r="FV192" s="2731">
        <v>208</v>
      </c>
      <c r="FW192" s="2732">
        <f t="shared" si="762"/>
        <v>-8</v>
      </c>
      <c r="FX192" s="2733">
        <f t="shared" si="823"/>
        <v>1.04</v>
      </c>
      <c r="FY192" s="2587">
        <f t="shared" si="763"/>
        <v>1034</v>
      </c>
      <c r="FZ192" s="2732">
        <f t="shared" si="764"/>
        <v>966</v>
      </c>
      <c r="GA192" s="2733">
        <f t="shared" si="765"/>
        <v>0.51700000000000002</v>
      </c>
      <c r="GB192" s="3169">
        <f t="shared" si="824"/>
        <v>0.11799999999999999</v>
      </c>
      <c r="GC192" s="2219">
        <v>0</v>
      </c>
      <c r="GD192" s="1895">
        <v>1</v>
      </c>
      <c r="GE192" s="2105" t="s">
        <v>76</v>
      </c>
      <c r="GF192" s="2105" t="s">
        <v>87</v>
      </c>
      <c r="GG192" s="2105" t="s">
        <v>17</v>
      </c>
      <c r="GH192" s="2105" t="s">
        <v>16</v>
      </c>
      <c r="GI192" s="2105" t="s">
        <v>16</v>
      </c>
      <c r="GJ192" s="2105" t="s">
        <v>20</v>
      </c>
      <c r="GK192" s="2105" t="s">
        <v>16</v>
      </c>
      <c r="GL192" s="2095">
        <v>2</v>
      </c>
      <c r="GM192" s="219" t="s">
        <v>924</v>
      </c>
      <c r="GN192" s="294" t="s">
        <v>925</v>
      </c>
      <c r="GO192" s="280">
        <v>2000</v>
      </c>
      <c r="GP192" s="318">
        <v>300</v>
      </c>
      <c r="GQ192" s="2086">
        <v>392</v>
      </c>
      <c r="GR192" s="2086">
        <v>-92</v>
      </c>
      <c r="GS192" s="1895">
        <v>1.3066666666666666</v>
      </c>
      <c r="GT192" s="2086">
        <v>392</v>
      </c>
      <c r="GU192" s="2086">
        <v>1608</v>
      </c>
      <c r="GV192" s="1895">
        <v>0.19600000000000001</v>
      </c>
    </row>
    <row r="193" spans="1:204" ht="51" customHeight="1" x14ac:dyDescent="0.25">
      <c r="B193" s="6801"/>
      <c r="C193" s="7154"/>
      <c r="D193" s="7147"/>
      <c r="E193" s="5685"/>
      <c r="F193" s="7144"/>
      <c r="G193" s="7144"/>
      <c r="H193" s="7144"/>
      <c r="I193" s="7144"/>
      <c r="J193" s="7144"/>
      <c r="K193" s="7144"/>
      <c r="L193" s="7144"/>
      <c r="M193" s="7144"/>
      <c r="N193" s="5707"/>
      <c r="O193" s="5707"/>
      <c r="P193" s="5698"/>
      <c r="Q193" s="5698"/>
      <c r="R193" s="5704"/>
      <c r="S193" s="5698"/>
      <c r="T193" s="5698"/>
      <c r="U193" s="7116"/>
      <c r="V193" s="5698"/>
      <c r="W193" s="5695"/>
      <c r="X193" s="5692"/>
      <c r="Y193" s="2096">
        <v>3</v>
      </c>
      <c r="Z193" s="504" t="s">
        <v>926</v>
      </c>
      <c r="AA193" s="5547" t="s">
        <v>927</v>
      </c>
      <c r="AB193" s="5551">
        <v>1500</v>
      </c>
      <c r="AC193" s="318">
        <v>375</v>
      </c>
      <c r="AD193" s="319">
        <f t="shared" si="708"/>
        <v>0.25</v>
      </c>
      <c r="AE193" s="318">
        <v>375</v>
      </c>
      <c r="AF193" s="319">
        <f t="shared" si="709"/>
        <v>0.25</v>
      </c>
      <c r="AG193" s="318">
        <v>375</v>
      </c>
      <c r="AH193" s="319">
        <f t="shared" si="710"/>
        <v>0.25</v>
      </c>
      <c r="AI193" s="318">
        <v>375</v>
      </c>
      <c r="AJ193" s="319">
        <f t="shared" si="711"/>
        <v>0.25</v>
      </c>
      <c r="AK193" s="946">
        <f t="shared" si="712"/>
        <v>1</v>
      </c>
      <c r="AL193" s="959">
        <v>3</v>
      </c>
      <c r="AM193" s="959" t="s">
        <v>1630</v>
      </c>
      <c r="AN193" s="959" t="s">
        <v>1631</v>
      </c>
      <c r="AO193" s="807" t="s">
        <v>1632</v>
      </c>
      <c r="AP193" s="807" t="s">
        <v>1633</v>
      </c>
      <c r="AQ193" s="807">
        <v>100</v>
      </c>
      <c r="AR193" s="959" t="s">
        <v>927</v>
      </c>
      <c r="AS193" s="1018" t="s">
        <v>1579</v>
      </c>
      <c r="AT193" s="2275"/>
      <c r="AU193" s="807" t="s">
        <v>1026</v>
      </c>
      <c r="AV193" s="7046">
        <v>1500</v>
      </c>
      <c r="AW193" s="7046"/>
      <c r="AX193" s="4431">
        <f t="shared" si="713"/>
        <v>375</v>
      </c>
      <c r="AY193" s="4431">
        <f t="shared" si="714"/>
        <v>357</v>
      </c>
      <c r="AZ193" s="4411">
        <f t="shared" si="715"/>
        <v>18</v>
      </c>
      <c r="BA193" s="4420">
        <f t="shared" si="716"/>
        <v>0.95199999999999996</v>
      </c>
      <c r="BB193" s="4421">
        <f t="shared" si="717"/>
        <v>1807</v>
      </c>
      <c r="BC193" s="4104">
        <f t="shared" si="718"/>
        <v>-307</v>
      </c>
      <c r="BD193" s="4117">
        <f t="shared" si="719"/>
        <v>1.2046666666666668</v>
      </c>
      <c r="BE193" s="4468">
        <f t="shared" si="812"/>
        <v>0</v>
      </c>
      <c r="BF193" s="6613">
        <v>1500</v>
      </c>
      <c r="BG193" s="6613"/>
      <c r="BH193" s="3782">
        <f t="shared" si="567"/>
        <v>375</v>
      </c>
      <c r="BI193" s="3782">
        <f t="shared" si="720"/>
        <v>384</v>
      </c>
      <c r="BJ193" s="4061">
        <f t="shared" si="721"/>
        <v>-9</v>
      </c>
      <c r="BK193" s="4062">
        <f t="shared" si="722"/>
        <v>1.024</v>
      </c>
      <c r="BL193" s="3731">
        <f t="shared" si="723"/>
        <v>1450</v>
      </c>
      <c r="BM193" s="3122">
        <f t="shared" si="724"/>
        <v>50</v>
      </c>
      <c r="BN193" s="3120">
        <f t="shared" si="725"/>
        <v>0.96666666666666667</v>
      </c>
      <c r="BO193" s="3708">
        <f t="shared" si="809"/>
        <v>0</v>
      </c>
      <c r="BP193" s="3494"/>
      <c r="BQ193" s="7083">
        <v>1500</v>
      </c>
      <c r="BR193" s="7083"/>
      <c r="BS193" s="2710">
        <f t="shared" si="767"/>
        <v>375</v>
      </c>
      <c r="BT193" s="2710">
        <f t="shared" si="768"/>
        <v>689</v>
      </c>
      <c r="BU193" s="2987">
        <f t="shared" si="554"/>
        <v>-314</v>
      </c>
      <c r="BV193" s="1701">
        <f t="shared" si="555"/>
        <v>1.8373333333333333</v>
      </c>
      <c r="BW193" s="2683">
        <f t="shared" si="556"/>
        <v>1066</v>
      </c>
      <c r="BX193" s="2991">
        <f t="shared" si="557"/>
        <v>434</v>
      </c>
      <c r="BY193" s="1701">
        <f t="shared" si="558"/>
        <v>0.71066666666666667</v>
      </c>
      <c r="BZ193" s="3151"/>
      <c r="CA193" s="7055">
        <v>1500</v>
      </c>
      <c r="CB193" s="7055"/>
      <c r="CC193" s="2230">
        <v>375</v>
      </c>
      <c r="CD193" s="2230">
        <v>377</v>
      </c>
      <c r="CE193" s="2359">
        <f t="shared" si="726"/>
        <v>-2</v>
      </c>
      <c r="CF193" s="2231">
        <f t="shared" si="825"/>
        <v>1.0053333333333334</v>
      </c>
      <c r="CG193" s="2232">
        <f t="shared" si="728"/>
        <v>377</v>
      </c>
      <c r="CH193" s="2387">
        <f t="shared" si="729"/>
        <v>1123</v>
      </c>
      <c r="CI193" s="2231">
        <f t="shared" si="730"/>
        <v>0.25133333333333335</v>
      </c>
      <c r="CJ193" s="7091"/>
      <c r="CK193" s="7091"/>
      <c r="CM193" s="1647">
        <v>100</v>
      </c>
      <c r="CN193" s="1647">
        <v>100</v>
      </c>
      <c r="CO193" s="1639">
        <v>175</v>
      </c>
      <c r="CP193" s="1648">
        <v>125</v>
      </c>
      <c r="CQ193" s="1648">
        <v>115</v>
      </c>
      <c r="CR193" s="1649">
        <v>135</v>
      </c>
      <c r="CS193" s="1648">
        <v>125</v>
      </c>
      <c r="CT193" s="1648">
        <v>115</v>
      </c>
      <c r="CU193" s="1649">
        <v>135</v>
      </c>
      <c r="CV193" s="1648">
        <v>150</v>
      </c>
      <c r="CW193" s="1648">
        <v>125</v>
      </c>
      <c r="CX193" s="1649">
        <v>100</v>
      </c>
      <c r="CY193" s="6193">
        <v>1500</v>
      </c>
      <c r="CZ193" s="6194"/>
      <c r="DA193" s="5198">
        <v>150</v>
      </c>
      <c r="DB193" s="5199">
        <v>142</v>
      </c>
      <c r="DC193" s="5195">
        <f t="shared" si="731"/>
        <v>-8</v>
      </c>
      <c r="DD193" s="5196">
        <f>DB193/DA193</f>
        <v>0.94666666666666666</v>
      </c>
      <c r="DE193" s="5197">
        <f t="shared" si="559"/>
        <v>1592</v>
      </c>
      <c r="DF193" s="1640">
        <f t="shared" si="732"/>
        <v>-92</v>
      </c>
      <c r="DG193" s="1641">
        <f t="shared" si="733"/>
        <v>1.0613333333333332</v>
      </c>
      <c r="DH193" s="6195">
        <v>1500</v>
      </c>
      <c r="DI193" s="6196"/>
      <c r="DJ193" s="5203">
        <v>125</v>
      </c>
      <c r="DK193" s="5204">
        <v>120</v>
      </c>
      <c r="DL193" s="5207">
        <f t="shared" si="734"/>
        <v>5</v>
      </c>
      <c r="DM193" s="5208">
        <f>DK193/DJ193</f>
        <v>0.96</v>
      </c>
      <c r="DN193" s="4424">
        <f t="shared" si="813"/>
        <v>1712</v>
      </c>
      <c r="DO193" s="1640">
        <f t="shared" si="736"/>
        <v>-212</v>
      </c>
      <c r="DP193" s="1641">
        <f t="shared" si="737"/>
        <v>1.1413333333333333</v>
      </c>
      <c r="DQ193" s="6197">
        <v>1500</v>
      </c>
      <c r="DR193" s="6197"/>
      <c r="DS193" s="5213">
        <v>100</v>
      </c>
      <c r="DT193" s="5214">
        <v>95</v>
      </c>
      <c r="DU193" s="2732">
        <f t="shared" si="738"/>
        <v>5</v>
      </c>
      <c r="DV193" s="2733">
        <f t="shared" si="817"/>
        <v>0.95</v>
      </c>
      <c r="DW193" s="2683">
        <f t="shared" si="814"/>
        <v>1807</v>
      </c>
      <c r="DX193" s="1640">
        <f t="shared" si="740"/>
        <v>-307</v>
      </c>
      <c r="DY193" s="1641">
        <f t="shared" si="741"/>
        <v>1.2046666666666668</v>
      </c>
      <c r="DZ193" s="6193">
        <v>1500</v>
      </c>
      <c r="EA193" s="6194"/>
      <c r="EB193" s="3252">
        <v>125</v>
      </c>
      <c r="EC193" s="3253">
        <v>125</v>
      </c>
      <c r="ED193" s="3233">
        <f t="shared" si="742"/>
        <v>0</v>
      </c>
      <c r="EE193" s="1641">
        <f>EC193/EB193</f>
        <v>1</v>
      </c>
      <c r="EF193" s="3297">
        <f t="shared" si="743"/>
        <v>1191</v>
      </c>
      <c r="EG193" s="1640">
        <f t="shared" si="744"/>
        <v>309</v>
      </c>
      <c r="EH193" s="1641">
        <f t="shared" si="745"/>
        <v>0.79400000000000004</v>
      </c>
      <c r="EI193" s="6195">
        <v>1500</v>
      </c>
      <c r="EJ193" s="6196"/>
      <c r="EK193" s="3252">
        <v>115</v>
      </c>
      <c r="EL193" s="3253">
        <v>103</v>
      </c>
      <c r="EM193" s="3233">
        <f t="shared" si="746"/>
        <v>12</v>
      </c>
      <c r="EN193" s="1641">
        <f>EL193/EK193</f>
        <v>0.89565217391304353</v>
      </c>
      <c r="EO193" s="3341">
        <f t="shared" si="747"/>
        <v>1294</v>
      </c>
      <c r="EP193" s="1640">
        <f t="shared" si="748"/>
        <v>206</v>
      </c>
      <c r="EQ193" s="1641">
        <f t="shared" si="749"/>
        <v>0.86266666666666669</v>
      </c>
      <c r="ER193" s="6197">
        <v>1500</v>
      </c>
      <c r="ES193" s="6197"/>
      <c r="ET193" s="3928">
        <v>135</v>
      </c>
      <c r="EU193" s="3929">
        <v>156</v>
      </c>
      <c r="EV193" s="2732">
        <f t="shared" si="750"/>
        <v>-21</v>
      </c>
      <c r="EW193" s="2733">
        <f t="shared" si="818"/>
        <v>1.1555555555555554</v>
      </c>
      <c r="EX193" s="3621">
        <f t="shared" si="815"/>
        <v>1450</v>
      </c>
      <c r="EY193" s="2732">
        <f t="shared" si="752"/>
        <v>50</v>
      </c>
      <c r="EZ193" s="2733">
        <f t="shared" si="753"/>
        <v>0.96666666666666667</v>
      </c>
      <c r="FA193" s="7450">
        <v>1500</v>
      </c>
      <c r="FB193" s="7450"/>
      <c r="FC193" s="2585">
        <v>125</v>
      </c>
      <c r="FD193" s="2586">
        <v>130</v>
      </c>
      <c r="FE193" s="1640">
        <f t="shared" si="754"/>
        <v>5</v>
      </c>
      <c r="FF193" s="1641">
        <f>FD193/FC193</f>
        <v>1.04</v>
      </c>
      <c r="FG193" s="2827">
        <f t="shared" si="755"/>
        <v>507</v>
      </c>
      <c r="FH193" s="1640">
        <f t="shared" si="756"/>
        <v>993</v>
      </c>
      <c r="FI193" s="1641">
        <f t="shared" si="757"/>
        <v>0.33800000000000002</v>
      </c>
      <c r="FJ193" s="7450">
        <v>1500</v>
      </c>
      <c r="FK193" s="7450"/>
      <c r="FL193" s="2585">
        <v>115</v>
      </c>
      <c r="FM193" s="2586">
        <v>122</v>
      </c>
      <c r="FN193" s="1640">
        <f t="shared" si="758"/>
        <v>-7</v>
      </c>
      <c r="FO193" s="1641">
        <f>FM193/FL193</f>
        <v>1.0608695652173914</v>
      </c>
      <c r="FP193" s="2587">
        <f t="shared" si="759"/>
        <v>629</v>
      </c>
      <c r="FQ193" s="1640">
        <f t="shared" si="760"/>
        <v>871</v>
      </c>
      <c r="FR193" s="1641">
        <f t="shared" si="761"/>
        <v>0.41933333333333334</v>
      </c>
      <c r="FS193" s="6955">
        <v>1500</v>
      </c>
      <c r="FT193" s="6955"/>
      <c r="FU193" s="2730">
        <v>135</v>
      </c>
      <c r="FV193" s="2731">
        <v>437</v>
      </c>
      <c r="FW193" s="2732">
        <f t="shared" si="762"/>
        <v>-302</v>
      </c>
      <c r="FX193" s="2733">
        <f t="shared" si="823"/>
        <v>3.2370370370370369</v>
      </c>
      <c r="FY193" s="2587">
        <f t="shared" si="763"/>
        <v>1066</v>
      </c>
      <c r="FZ193" s="2732">
        <f t="shared" si="764"/>
        <v>434</v>
      </c>
      <c r="GA193" s="2733">
        <f t="shared" si="765"/>
        <v>0.71066666666666667</v>
      </c>
      <c r="GB193" s="3169">
        <f t="shared" si="824"/>
        <v>8.333333333333337E-2</v>
      </c>
      <c r="GC193" s="2219">
        <v>0</v>
      </c>
      <c r="GD193" s="1895">
        <v>1</v>
      </c>
      <c r="GE193" s="2105" t="s">
        <v>76</v>
      </c>
      <c r="GF193" s="2105" t="s">
        <v>87</v>
      </c>
      <c r="GG193" s="2105" t="s">
        <v>17</v>
      </c>
      <c r="GH193" s="2105" t="s">
        <v>16</v>
      </c>
      <c r="GI193" s="2105" t="s">
        <v>16</v>
      </c>
      <c r="GJ193" s="2105" t="s">
        <v>20</v>
      </c>
      <c r="GK193" s="2105" t="s">
        <v>16</v>
      </c>
      <c r="GL193" s="2096">
        <v>3</v>
      </c>
      <c r="GM193" s="219" t="s">
        <v>926</v>
      </c>
      <c r="GN193" s="294" t="s">
        <v>927</v>
      </c>
      <c r="GO193" s="280">
        <v>1500</v>
      </c>
      <c r="GP193" s="318">
        <v>375</v>
      </c>
      <c r="GQ193" s="2086">
        <v>377</v>
      </c>
      <c r="GR193" s="2086">
        <v>-2</v>
      </c>
      <c r="GS193" s="1895">
        <v>1.0053333333333334</v>
      </c>
      <c r="GT193" s="2086">
        <v>377</v>
      </c>
      <c r="GU193" s="2086">
        <v>1123</v>
      </c>
      <c r="GV193" s="1895">
        <v>0.25133333333333335</v>
      </c>
    </row>
    <row r="194" spans="1:204" ht="63.75" customHeight="1" x14ac:dyDescent="0.25">
      <c r="B194" s="7196"/>
      <c r="C194" s="7154"/>
      <c r="D194" s="7147"/>
      <c r="E194" s="5686"/>
      <c r="F194" s="7144"/>
      <c r="G194" s="7144"/>
      <c r="H194" s="7144"/>
      <c r="I194" s="7144"/>
      <c r="J194" s="7144"/>
      <c r="K194" s="7144"/>
      <c r="L194" s="7144"/>
      <c r="M194" s="7144"/>
      <c r="N194" s="5708"/>
      <c r="O194" s="5708"/>
      <c r="P194" s="5699"/>
      <c r="Q194" s="5699"/>
      <c r="R194" s="5705"/>
      <c r="S194" s="5699"/>
      <c r="T194" s="5699"/>
      <c r="U194" s="7117"/>
      <c r="V194" s="5699"/>
      <c r="W194" s="5696"/>
      <c r="X194" s="5693"/>
      <c r="Y194" s="2103">
        <v>4</v>
      </c>
      <c r="Z194" s="507" t="s">
        <v>928</v>
      </c>
      <c r="AA194" s="5549" t="s">
        <v>929</v>
      </c>
      <c r="AB194" s="5552">
        <v>500</v>
      </c>
      <c r="AC194" s="322">
        <v>50</v>
      </c>
      <c r="AD194" s="323">
        <f t="shared" si="708"/>
        <v>0.1</v>
      </c>
      <c r="AE194" s="322">
        <v>200</v>
      </c>
      <c r="AF194" s="323">
        <f t="shared" si="709"/>
        <v>0.4</v>
      </c>
      <c r="AG194" s="322">
        <v>200</v>
      </c>
      <c r="AH194" s="323">
        <f t="shared" si="710"/>
        <v>0.4</v>
      </c>
      <c r="AI194" s="322">
        <v>50</v>
      </c>
      <c r="AJ194" s="323">
        <f t="shared" si="711"/>
        <v>0.1</v>
      </c>
      <c r="AK194" s="946">
        <f t="shared" si="712"/>
        <v>1</v>
      </c>
      <c r="AL194" s="959">
        <v>4</v>
      </c>
      <c r="AM194" s="959" t="s">
        <v>1634</v>
      </c>
      <c r="AN194" s="959" t="s">
        <v>1635</v>
      </c>
      <c r="AO194" s="807" t="s">
        <v>1636</v>
      </c>
      <c r="AP194" s="807" t="s">
        <v>1625</v>
      </c>
      <c r="AQ194" s="807">
        <v>100</v>
      </c>
      <c r="AR194" s="959" t="s">
        <v>929</v>
      </c>
      <c r="AS194" s="1018" t="s">
        <v>1579</v>
      </c>
      <c r="AT194" s="2275"/>
      <c r="AU194" s="807" t="s">
        <v>1026</v>
      </c>
      <c r="AV194" s="7272">
        <v>2500</v>
      </c>
      <c r="AW194" s="7272"/>
      <c r="AX194" s="4493">
        <f t="shared" si="713"/>
        <v>156</v>
      </c>
      <c r="AY194" s="4493">
        <f t="shared" si="714"/>
        <v>156</v>
      </c>
      <c r="AZ194" s="4411">
        <f t="shared" si="715"/>
        <v>0</v>
      </c>
      <c r="BA194" s="4420">
        <f t="shared" si="716"/>
        <v>1</v>
      </c>
      <c r="BB194" s="4421">
        <f t="shared" si="717"/>
        <v>2500</v>
      </c>
      <c r="BC194" s="4104">
        <f t="shared" si="718"/>
        <v>0</v>
      </c>
      <c r="BD194" s="4117">
        <f t="shared" si="719"/>
        <v>1</v>
      </c>
      <c r="BE194" s="4468">
        <f t="shared" si="812"/>
        <v>106</v>
      </c>
      <c r="BF194" s="6610">
        <v>2500</v>
      </c>
      <c r="BG194" s="6610"/>
      <c r="BH194" s="3916">
        <f t="shared" si="567"/>
        <v>200</v>
      </c>
      <c r="BI194" s="3916">
        <f t="shared" si="720"/>
        <v>700</v>
      </c>
      <c r="BJ194" s="4061">
        <f t="shared" si="721"/>
        <v>-500</v>
      </c>
      <c r="BK194" s="4062">
        <f t="shared" si="722"/>
        <v>3.5</v>
      </c>
      <c r="BL194" s="3731">
        <f t="shared" si="723"/>
        <v>2344</v>
      </c>
      <c r="BM194" s="3122">
        <f t="shared" si="724"/>
        <v>156</v>
      </c>
      <c r="BN194" s="3120">
        <f t="shared" si="725"/>
        <v>0.93759999999999999</v>
      </c>
      <c r="BO194" s="3708">
        <f t="shared" si="809"/>
        <v>0</v>
      </c>
      <c r="BP194" s="3494"/>
      <c r="BQ194" s="7082">
        <v>500</v>
      </c>
      <c r="BR194" s="7082"/>
      <c r="BS194" s="2734">
        <f t="shared" si="767"/>
        <v>200</v>
      </c>
      <c r="BT194" s="2734">
        <f t="shared" si="768"/>
        <v>1285</v>
      </c>
      <c r="BU194" s="2987">
        <f t="shared" si="554"/>
        <v>-1085</v>
      </c>
      <c r="BV194" s="1701">
        <f t="shared" si="555"/>
        <v>6.4249999999999998</v>
      </c>
      <c r="BW194" s="2683">
        <f t="shared" si="556"/>
        <v>1644</v>
      </c>
      <c r="BX194" s="2991">
        <f t="shared" si="557"/>
        <v>-1144</v>
      </c>
      <c r="BY194" s="1701">
        <f t="shared" si="558"/>
        <v>3.2879999999999998</v>
      </c>
      <c r="BZ194" s="3151"/>
      <c r="CA194" s="7056">
        <v>500</v>
      </c>
      <c r="CB194" s="7056"/>
      <c r="CC194" s="2243">
        <v>50</v>
      </c>
      <c r="CD194" s="2243">
        <v>359</v>
      </c>
      <c r="CE194" s="2359">
        <f>CC194-CD194</f>
        <v>-309</v>
      </c>
      <c r="CF194" s="2231">
        <f t="shared" si="825"/>
        <v>7.18</v>
      </c>
      <c r="CG194" s="2232">
        <f t="shared" si="728"/>
        <v>359</v>
      </c>
      <c r="CH194" s="2387">
        <f t="shared" si="729"/>
        <v>141</v>
      </c>
      <c r="CI194" s="2231">
        <f t="shared" si="730"/>
        <v>0.71799999999999997</v>
      </c>
      <c r="CJ194" s="7091"/>
      <c r="CK194" s="7091"/>
      <c r="CM194" s="1647">
        <v>10</v>
      </c>
      <c r="CN194" s="1647">
        <v>10</v>
      </c>
      <c r="CO194" s="1639">
        <v>30</v>
      </c>
      <c r="CP194" s="1648">
        <v>50</v>
      </c>
      <c r="CQ194" s="1648">
        <v>50</v>
      </c>
      <c r="CR194" s="1649">
        <v>100</v>
      </c>
      <c r="CS194" s="1648">
        <v>50</v>
      </c>
      <c r="CT194" s="1648">
        <v>50</v>
      </c>
      <c r="CU194" s="1649">
        <v>100</v>
      </c>
      <c r="CV194" s="1648">
        <v>30</v>
      </c>
      <c r="CW194" s="1648">
        <v>10</v>
      </c>
      <c r="CX194" s="1649">
        <v>10</v>
      </c>
      <c r="CY194" s="6193">
        <v>500</v>
      </c>
      <c r="CZ194" s="6194"/>
      <c r="DA194" s="5190">
        <v>70</v>
      </c>
      <c r="DB194" s="5191">
        <v>70</v>
      </c>
      <c r="DC194" s="5200">
        <f t="shared" si="731"/>
        <v>0</v>
      </c>
      <c r="DD194" s="5201">
        <f>DB194/DA194</f>
        <v>1</v>
      </c>
      <c r="DE194" s="5202">
        <f t="shared" si="559"/>
        <v>2414</v>
      </c>
      <c r="DF194" s="5182">
        <f t="shared" si="732"/>
        <v>-1914</v>
      </c>
      <c r="DG194" s="5183">
        <f t="shared" si="733"/>
        <v>4.8280000000000003</v>
      </c>
      <c r="DH194" s="6198">
        <v>2500</v>
      </c>
      <c r="DI194" s="6199"/>
      <c r="DJ194" s="5209">
        <v>60</v>
      </c>
      <c r="DK194" s="5210">
        <v>60</v>
      </c>
      <c r="DL194" s="5207">
        <f t="shared" si="734"/>
        <v>0</v>
      </c>
      <c r="DM194" s="5208">
        <f>DK194/DJ194</f>
        <v>1</v>
      </c>
      <c r="DN194" s="4424">
        <f t="shared" si="813"/>
        <v>2474</v>
      </c>
      <c r="DO194" s="1640">
        <f t="shared" si="736"/>
        <v>26</v>
      </c>
      <c r="DP194" s="1641">
        <f t="shared" si="737"/>
        <v>0.98960000000000004</v>
      </c>
      <c r="DQ194" s="6200">
        <v>2500</v>
      </c>
      <c r="DR194" s="6200"/>
      <c r="DS194" s="5213">
        <v>26</v>
      </c>
      <c r="DT194" s="5214">
        <v>26</v>
      </c>
      <c r="DU194" s="2732">
        <f t="shared" si="738"/>
        <v>0</v>
      </c>
      <c r="DV194" s="2733">
        <f t="shared" si="817"/>
        <v>1</v>
      </c>
      <c r="DW194" s="2683">
        <f t="shared" si="814"/>
        <v>2500</v>
      </c>
      <c r="DX194" s="1640">
        <f t="shared" si="740"/>
        <v>0</v>
      </c>
      <c r="DY194" s="1641">
        <f t="shared" si="741"/>
        <v>1</v>
      </c>
      <c r="DZ194" s="6193">
        <v>500</v>
      </c>
      <c r="EA194" s="6194"/>
      <c r="EB194" s="3365">
        <v>50</v>
      </c>
      <c r="EC194" s="3366">
        <v>459</v>
      </c>
      <c r="ED194" s="3233">
        <f t="shared" si="742"/>
        <v>409</v>
      </c>
      <c r="EE194" s="1641">
        <f>EC194/EB194</f>
        <v>9.18</v>
      </c>
      <c r="EF194" s="3297">
        <f t="shared" si="743"/>
        <v>2103</v>
      </c>
      <c r="EG194" s="1640">
        <f t="shared" si="744"/>
        <v>-1603</v>
      </c>
      <c r="EH194" s="1641">
        <f t="shared" si="745"/>
        <v>4.2060000000000004</v>
      </c>
      <c r="EI194" s="6198">
        <v>500</v>
      </c>
      <c r="EJ194" s="6199"/>
      <c r="EK194" s="3365">
        <v>50</v>
      </c>
      <c r="EL194" s="3366">
        <v>141</v>
      </c>
      <c r="EM194" s="3233">
        <f t="shared" si="746"/>
        <v>-91</v>
      </c>
      <c r="EN194" s="1641">
        <f>EL194/EK194</f>
        <v>2.82</v>
      </c>
      <c r="EO194" s="3341">
        <f t="shared" si="747"/>
        <v>2244</v>
      </c>
      <c r="EP194" s="1640">
        <f t="shared" si="748"/>
        <v>-1744</v>
      </c>
      <c r="EQ194" s="1641">
        <f t="shared" si="749"/>
        <v>4.4880000000000004</v>
      </c>
      <c r="ER194" s="6200">
        <v>2500</v>
      </c>
      <c r="ES194" s="6200"/>
      <c r="ET194" s="3928">
        <v>100</v>
      </c>
      <c r="EU194" s="3929">
        <v>100</v>
      </c>
      <c r="EV194" s="2732">
        <f t="shared" si="750"/>
        <v>0</v>
      </c>
      <c r="EW194" s="2733">
        <f t="shared" si="818"/>
        <v>1</v>
      </c>
      <c r="EX194" s="3621">
        <f t="shared" si="815"/>
        <v>2344</v>
      </c>
      <c r="EY194" s="2732">
        <f t="shared" si="752"/>
        <v>156</v>
      </c>
      <c r="EZ194" s="2733">
        <f t="shared" si="753"/>
        <v>0.93759999999999999</v>
      </c>
      <c r="FA194" s="7450">
        <v>500</v>
      </c>
      <c r="FB194" s="7450"/>
      <c r="FC194" s="2585">
        <v>50</v>
      </c>
      <c r="FD194" s="2586">
        <v>451</v>
      </c>
      <c r="FE194" s="1640">
        <f t="shared" si="754"/>
        <v>401</v>
      </c>
      <c r="FF194" s="1641">
        <f>FD194/FC194</f>
        <v>9.02</v>
      </c>
      <c r="FG194" s="2827">
        <f t="shared" si="755"/>
        <v>810</v>
      </c>
      <c r="FH194" s="1640">
        <f t="shared" si="756"/>
        <v>-310</v>
      </c>
      <c r="FI194" s="1641">
        <f t="shared" si="757"/>
        <v>1.62</v>
      </c>
      <c r="FJ194" s="7450">
        <v>500</v>
      </c>
      <c r="FK194" s="7450"/>
      <c r="FL194" s="2585">
        <v>50</v>
      </c>
      <c r="FM194" s="2586">
        <v>417</v>
      </c>
      <c r="FN194" s="1640">
        <f t="shared" si="758"/>
        <v>-367</v>
      </c>
      <c r="FO194" s="1641">
        <f>FM194/FL194</f>
        <v>8.34</v>
      </c>
      <c r="FP194" s="2587">
        <f t="shared" si="759"/>
        <v>1227</v>
      </c>
      <c r="FQ194" s="1640">
        <f t="shared" si="760"/>
        <v>-727</v>
      </c>
      <c r="FR194" s="1641">
        <f t="shared" si="761"/>
        <v>2.4540000000000002</v>
      </c>
      <c r="FS194" s="6955">
        <v>500</v>
      </c>
      <c r="FT194" s="6955"/>
      <c r="FU194" s="2730">
        <v>100</v>
      </c>
      <c r="FV194" s="2731">
        <v>417</v>
      </c>
      <c r="FW194" s="2732">
        <f t="shared" si="762"/>
        <v>-317</v>
      </c>
      <c r="FX194" s="2733">
        <f t="shared" si="823"/>
        <v>4.17</v>
      </c>
      <c r="FY194" s="2587">
        <f t="shared" si="763"/>
        <v>1644</v>
      </c>
      <c r="FZ194" s="2732">
        <f t="shared" si="764"/>
        <v>-1144</v>
      </c>
      <c r="GA194" s="2733">
        <f t="shared" si="765"/>
        <v>3.2879999999999998</v>
      </c>
      <c r="GB194" s="3169">
        <f t="shared" si="824"/>
        <v>0.91800000000000059</v>
      </c>
      <c r="GC194" s="2219">
        <v>0</v>
      </c>
      <c r="GD194" s="1895">
        <v>1</v>
      </c>
      <c r="GE194" s="2105" t="s">
        <v>76</v>
      </c>
      <c r="GF194" s="2105" t="s">
        <v>87</v>
      </c>
      <c r="GG194" s="2105" t="s">
        <v>17</v>
      </c>
      <c r="GH194" s="2105" t="s">
        <v>16</v>
      </c>
      <c r="GI194" s="2105" t="s">
        <v>16</v>
      </c>
      <c r="GJ194" s="2105" t="s">
        <v>20</v>
      </c>
      <c r="GK194" s="2105" t="s">
        <v>16</v>
      </c>
      <c r="GL194" s="2103">
        <v>4</v>
      </c>
      <c r="GM194" s="226" t="s">
        <v>928</v>
      </c>
      <c r="GN194" s="321" t="s">
        <v>929</v>
      </c>
      <c r="GO194" s="296">
        <v>500</v>
      </c>
      <c r="GP194" s="322">
        <v>50</v>
      </c>
      <c r="GQ194" s="2086">
        <v>359</v>
      </c>
      <c r="GR194" s="2086">
        <v>-309</v>
      </c>
      <c r="GS194" s="1895">
        <v>7.18</v>
      </c>
      <c r="GT194" s="2086">
        <v>359</v>
      </c>
      <c r="GU194" s="2086">
        <v>141</v>
      </c>
      <c r="GV194" s="1895">
        <v>0.71799999999999997</v>
      </c>
    </row>
    <row r="195" spans="1:204" ht="12.75" customHeight="1" x14ac:dyDescent="0.25">
      <c r="J195" s="7188" t="s">
        <v>48</v>
      </c>
      <c r="K195" s="7188"/>
      <c r="L195" s="7188"/>
      <c r="M195" s="7188"/>
      <c r="N195" s="123"/>
      <c r="O195" s="123"/>
      <c r="P195" s="123"/>
      <c r="Q195" s="123"/>
      <c r="R195" s="5382"/>
      <c r="S195" s="123"/>
      <c r="T195" s="123"/>
      <c r="U195" s="5395"/>
      <c r="V195" s="123"/>
      <c r="W195" s="20">
        <f>SUM(W176:W191)</f>
        <v>129368561.43000001</v>
      </c>
      <c r="AL195" s="933"/>
      <c r="AM195" s="810"/>
      <c r="AN195" s="948"/>
      <c r="AO195" s="810"/>
      <c r="AP195" s="948"/>
      <c r="AQ195" s="940"/>
      <c r="AR195" s="940"/>
      <c r="AS195" s="810"/>
      <c r="AT195" s="1485"/>
      <c r="AU195" s="950"/>
      <c r="AV195" s="942"/>
      <c r="AW195" s="4126"/>
      <c r="AX195" s="4123"/>
      <c r="AZ195" s="4110"/>
      <c r="BA195" s="4110"/>
      <c r="BE195" s="950"/>
      <c r="BF195" s="942"/>
      <c r="BG195" s="3127"/>
      <c r="BH195" s="3124"/>
      <c r="BJ195" s="3115"/>
      <c r="BK195" s="3115"/>
      <c r="BO195" s="2763"/>
      <c r="BP195" s="3494"/>
      <c r="BQ195" s="942"/>
      <c r="BR195" s="953"/>
      <c r="BS195" s="810"/>
      <c r="BU195" s="2990"/>
      <c r="BV195" s="2990"/>
      <c r="BZ195" s="3151"/>
      <c r="DA195" s="4175"/>
      <c r="DB195" s="4175"/>
      <c r="DJ195" s="4175"/>
      <c r="DK195" s="4175"/>
      <c r="EB195" s="3402"/>
      <c r="EC195" s="3402"/>
      <c r="EK195" s="3347"/>
      <c r="EL195" s="3347"/>
      <c r="GI195" s="1"/>
      <c r="GJ195" s="1"/>
      <c r="GK195" s="1"/>
      <c r="GO195" s="2378"/>
      <c r="GP195" s="2085"/>
      <c r="GQ195" s="2085"/>
      <c r="GR195" s="2085"/>
      <c r="GS195" s="2085"/>
      <c r="GT195" s="2085"/>
      <c r="GU195" s="2085"/>
      <c r="GV195" s="2085"/>
    </row>
    <row r="196" spans="1:204" ht="12.75" customHeight="1" x14ac:dyDescent="0.25">
      <c r="U196" s="5391"/>
      <c r="AL196" s="949"/>
      <c r="AM196" s="810"/>
      <c r="AN196" s="942"/>
      <c r="AO196" s="810"/>
      <c r="AP196" s="941"/>
      <c r="AQ196" s="945"/>
      <c r="AR196" s="945"/>
      <c r="AS196" s="945"/>
      <c r="AT196" s="1493"/>
      <c r="AU196" s="950"/>
      <c r="AV196" s="951"/>
      <c r="AW196" s="945"/>
      <c r="AX196" s="4123"/>
      <c r="AZ196" s="4110"/>
      <c r="BA196" s="4110"/>
      <c r="BE196" s="950"/>
      <c r="BF196" s="951"/>
      <c r="BG196" s="945"/>
      <c r="BH196" s="3124"/>
      <c r="BJ196" s="3115"/>
      <c r="BK196" s="3115"/>
      <c r="BO196" s="945"/>
      <c r="BP196" s="3494"/>
      <c r="BQ196" s="951"/>
      <c r="BR196" s="945"/>
      <c r="BS196" s="810">
        <v>300</v>
      </c>
      <c r="BU196" s="2990"/>
      <c r="BV196" s="2990"/>
      <c r="BZ196" s="3151"/>
      <c r="DA196" s="4175"/>
      <c r="DB196" s="4175"/>
      <c r="DJ196" s="4175"/>
      <c r="DK196" s="4175"/>
      <c r="EB196" s="3402"/>
      <c r="EC196" s="3402"/>
      <c r="EK196" s="3347"/>
      <c r="EL196" s="3347"/>
      <c r="GO196" s="2378"/>
      <c r="GP196" s="2085"/>
      <c r="GQ196" s="2085"/>
      <c r="GR196" s="2085"/>
      <c r="GS196" s="2085"/>
      <c r="GT196" s="2085"/>
      <c r="GU196" s="2085"/>
      <c r="GV196" s="2085"/>
    </row>
    <row r="197" spans="1:204" ht="12" customHeight="1" x14ac:dyDescent="0.25">
      <c r="B197" s="7146" t="s">
        <v>0</v>
      </c>
      <c r="C197" s="7146" t="s">
        <v>1</v>
      </c>
      <c r="D197" s="7146" t="s">
        <v>2</v>
      </c>
      <c r="E197" s="7146" t="s">
        <v>3</v>
      </c>
      <c r="F197" s="7155" t="s">
        <v>4</v>
      </c>
      <c r="G197" s="7155" t="s">
        <v>5</v>
      </c>
      <c r="H197" s="7155" t="s">
        <v>12</v>
      </c>
      <c r="I197" s="7155"/>
      <c r="J197" s="7155"/>
      <c r="K197" s="7155"/>
      <c r="L197" s="7155"/>
      <c r="M197" s="7155"/>
      <c r="N197" s="120"/>
      <c r="O197" s="120"/>
      <c r="P197" s="7120" t="s">
        <v>328</v>
      </c>
      <c r="Q197" s="7121"/>
      <c r="R197" s="7121"/>
      <c r="S197" s="7121"/>
      <c r="T197" s="7121"/>
      <c r="U197" s="5392"/>
      <c r="V197" s="121"/>
      <c r="W197" s="7139" t="s">
        <v>13</v>
      </c>
      <c r="X197" s="7118" t="s">
        <v>14</v>
      </c>
      <c r="AL197" s="933"/>
      <c r="AM197" s="810"/>
      <c r="AN197" s="810"/>
      <c r="AO197" s="810"/>
      <c r="AP197" s="810"/>
      <c r="AQ197" s="810"/>
      <c r="AR197" s="810"/>
      <c r="AS197" s="810"/>
      <c r="AT197" s="1485"/>
      <c r="AU197" s="2763"/>
      <c r="AV197" s="4123"/>
      <c r="AW197" s="4123"/>
      <c r="AX197" s="4123"/>
      <c r="AZ197" s="4110"/>
      <c r="BA197" s="4110"/>
      <c r="BE197" s="4443"/>
      <c r="BF197" s="3124"/>
      <c r="BG197" s="3124"/>
      <c r="BH197" s="3124"/>
      <c r="BJ197" s="3115"/>
      <c r="BK197" s="3115"/>
      <c r="BO197" s="2763"/>
      <c r="BP197" s="3494"/>
      <c r="BQ197" s="2763"/>
      <c r="BR197" s="810"/>
      <c r="BS197" s="810"/>
      <c r="BU197" s="2990"/>
      <c r="BV197" s="2990"/>
      <c r="BZ197" s="3151"/>
      <c r="DA197" s="4175"/>
      <c r="DB197" s="4175"/>
      <c r="DJ197" s="4175"/>
      <c r="DK197" s="4175"/>
      <c r="EB197" s="3402"/>
      <c r="EC197" s="3402"/>
      <c r="EK197" s="3347"/>
      <c r="EL197" s="3347"/>
      <c r="GE197" s="7155" t="s">
        <v>4</v>
      </c>
      <c r="GF197" s="7155" t="s">
        <v>5</v>
      </c>
      <c r="GG197" s="1"/>
      <c r="GH197" s="1"/>
      <c r="GI197" s="1"/>
      <c r="GJ197" s="1"/>
      <c r="GK197" s="1"/>
      <c r="GO197" s="2378"/>
      <c r="GP197" s="2085"/>
      <c r="GQ197" s="2085"/>
      <c r="GR197" s="2085"/>
      <c r="GS197" s="2085"/>
      <c r="GT197" s="2085"/>
      <c r="GU197" s="2085"/>
      <c r="GV197" s="2085"/>
    </row>
    <row r="198" spans="1:204" ht="12" customHeight="1" x14ac:dyDescent="0.25">
      <c r="B198" s="7146"/>
      <c r="C198" s="7146"/>
      <c r="D198" s="7146"/>
      <c r="E198" s="7146"/>
      <c r="F198" s="7155"/>
      <c r="G198" s="7155"/>
      <c r="H198" s="35" t="s">
        <v>6</v>
      </c>
      <c r="I198" s="35" t="s">
        <v>7</v>
      </c>
      <c r="J198" s="35" t="s">
        <v>8</v>
      </c>
      <c r="K198" s="35" t="s">
        <v>9</v>
      </c>
      <c r="L198" s="35" t="s">
        <v>10</v>
      </c>
      <c r="M198" s="35" t="s">
        <v>11</v>
      </c>
      <c r="N198" s="35"/>
      <c r="O198" s="35"/>
      <c r="P198" s="35" t="s">
        <v>6</v>
      </c>
      <c r="Q198" s="35" t="s">
        <v>7</v>
      </c>
      <c r="R198" s="5375" t="s">
        <v>8</v>
      </c>
      <c r="S198" s="35" t="s">
        <v>9</v>
      </c>
      <c r="T198" s="35" t="s">
        <v>10</v>
      </c>
      <c r="U198" s="5393"/>
      <c r="V198" s="35"/>
      <c r="W198" s="7139"/>
      <c r="X198" s="7118"/>
      <c r="AL198" s="933"/>
      <c r="AM198" s="810"/>
      <c r="AN198" s="810"/>
      <c r="AO198" s="810"/>
      <c r="AP198" s="810"/>
      <c r="AQ198" s="810"/>
      <c r="AR198" s="810"/>
      <c r="AS198" s="810"/>
      <c r="AT198" s="1485"/>
      <c r="AU198" s="2763"/>
      <c r="AV198" s="4123"/>
      <c r="AZ198" s="4110"/>
      <c r="BA198" s="4110"/>
      <c r="BE198" s="4443"/>
      <c r="BF198" s="3124"/>
      <c r="BJ198" s="3115"/>
      <c r="BK198" s="3115"/>
      <c r="BO198" s="2763"/>
      <c r="BP198" s="3494"/>
      <c r="BQ198" s="2763"/>
      <c r="BU198" s="2990"/>
      <c r="BV198" s="2990"/>
      <c r="BZ198" s="3151"/>
      <c r="DA198" s="4175"/>
      <c r="DB198" s="4175"/>
      <c r="DJ198" s="4175"/>
      <c r="DK198" s="4175"/>
      <c r="EB198" s="3402"/>
      <c r="EC198" s="3402"/>
      <c r="EK198" s="3347"/>
      <c r="EL198" s="3347"/>
      <c r="GE198" s="7155"/>
      <c r="GF198" s="7155"/>
      <c r="GG198" s="35" t="s">
        <v>6</v>
      </c>
      <c r="GH198" s="35" t="s">
        <v>7</v>
      </c>
      <c r="GI198" s="35" t="s">
        <v>8</v>
      </c>
      <c r="GJ198" s="35" t="s">
        <v>9</v>
      </c>
      <c r="GK198" s="35" t="s">
        <v>10</v>
      </c>
      <c r="GO198" s="2378"/>
      <c r="GP198" s="2085"/>
      <c r="GQ198" s="2085"/>
      <c r="GR198" s="2085"/>
      <c r="GS198" s="2085"/>
      <c r="GT198" s="2085"/>
      <c r="GU198" s="2085"/>
      <c r="GV198" s="2085"/>
    </row>
    <row r="199" spans="1:204" ht="92.25" customHeight="1" x14ac:dyDescent="0.25">
      <c r="A199" s="1">
        <f>SUM(A191+1)</f>
        <v>26</v>
      </c>
      <c r="B199" s="7156" t="s">
        <v>90</v>
      </c>
      <c r="C199" s="6">
        <v>600</v>
      </c>
      <c r="D199" s="2225">
        <v>1</v>
      </c>
      <c r="E199" s="7" t="s">
        <v>91</v>
      </c>
      <c r="F199" s="134" t="s">
        <v>82</v>
      </c>
      <c r="G199" s="134" t="s">
        <v>83</v>
      </c>
      <c r="H199" s="28" t="s">
        <v>84</v>
      </c>
      <c r="I199" s="28" t="s">
        <v>20</v>
      </c>
      <c r="J199" s="28" t="s">
        <v>16</v>
      </c>
      <c r="K199" s="28" t="s">
        <v>92</v>
      </c>
      <c r="L199" s="28" t="s">
        <v>19</v>
      </c>
      <c r="M199" s="28" t="s">
        <v>21</v>
      </c>
      <c r="N199" s="38" t="s">
        <v>597</v>
      </c>
      <c r="O199" s="45" t="s">
        <v>596</v>
      </c>
      <c r="P199" s="38" t="s">
        <v>351</v>
      </c>
      <c r="Q199" s="38" t="s">
        <v>352</v>
      </c>
      <c r="R199" s="5376" t="s">
        <v>357</v>
      </c>
      <c r="S199" s="38" t="s">
        <v>453</v>
      </c>
      <c r="T199" s="38" t="s">
        <v>454</v>
      </c>
      <c r="U199" s="5389" t="s">
        <v>717</v>
      </c>
      <c r="V199" s="37" t="s">
        <v>559</v>
      </c>
      <c r="W199" s="831">
        <v>122817858.49000001</v>
      </c>
      <c r="X199" s="1002" t="s">
        <v>93</v>
      </c>
      <c r="Y199" s="2155">
        <v>1</v>
      </c>
      <c r="Z199" s="841" t="s">
        <v>1473</v>
      </c>
      <c r="AA199" s="842" t="s">
        <v>2115</v>
      </c>
      <c r="AB199" s="843">
        <v>670</v>
      </c>
      <c r="AC199" s="849">
        <v>167</v>
      </c>
      <c r="AD199" s="850">
        <f t="shared" ref="AD199:AD212" si="826">AC199/AB199</f>
        <v>0.24925373134328357</v>
      </c>
      <c r="AE199" s="849">
        <v>167</v>
      </c>
      <c r="AF199" s="850">
        <f t="shared" ref="AF199:AF212" si="827">AE199/AB199</f>
        <v>0.24925373134328357</v>
      </c>
      <c r="AG199" s="3107">
        <v>167</v>
      </c>
      <c r="AH199" s="850">
        <f t="shared" ref="AH199:AH212" si="828">AG199/AB199</f>
        <v>0.24925373134328357</v>
      </c>
      <c r="AI199" s="3107">
        <v>169</v>
      </c>
      <c r="AJ199" s="851">
        <f t="shared" ref="AJ199:AJ212" si="829">AI199/AB199</f>
        <v>0.25223880597014925</v>
      </c>
      <c r="AK199" s="228">
        <f t="shared" ref="AK199:AK211" si="830">SUM(AD199+AF199+AH199+AJ199)</f>
        <v>1</v>
      </c>
      <c r="AL199" s="2320">
        <v>1</v>
      </c>
      <c r="AM199" s="90" t="s">
        <v>3594</v>
      </c>
      <c r="AN199" s="1019" t="s">
        <v>3595</v>
      </c>
      <c r="AO199" s="90" t="s">
        <v>3598</v>
      </c>
      <c r="AP199" s="1948" t="s">
        <v>3597</v>
      </c>
      <c r="AQ199" s="990">
        <v>100</v>
      </c>
      <c r="AR199" s="970" t="s">
        <v>2115</v>
      </c>
      <c r="AS199" s="46" t="s">
        <v>753</v>
      </c>
      <c r="AT199" s="1479"/>
      <c r="AU199" s="970" t="s">
        <v>1704</v>
      </c>
      <c r="AV199" s="6422">
        <v>670</v>
      </c>
      <c r="AW199" s="6422"/>
      <c r="AX199" s="4493">
        <f t="shared" ref="AX199:AX212" si="831">SUM(DA199+DJ199+DS199)</f>
        <v>169</v>
      </c>
      <c r="AY199" s="4493">
        <f t="shared" ref="AY199:AY212" si="832">SUM(DB199+DK199+DT199)</f>
        <v>0</v>
      </c>
      <c r="AZ199" s="4411">
        <f t="shared" ref="AZ199:AZ212" si="833">AX199-AY199</f>
        <v>169</v>
      </c>
      <c r="BA199" s="4451">
        <f t="shared" ref="BA199:BA212" si="834">AY199/AX199</f>
        <v>0</v>
      </c>
      <c r="BB199" s="4341">
        <f t="shared" ref="BB199:BB211" si="835">SUM(BL199+AY199)</f>
        <v>5</v>
      </c>
      <c r="BC199" s="4104">
        <f t="shared" ref="BC199:BC212" si="836">AV199-BB199</f>
        <v>665</v>
      </c>
      <c r="BD199" s="128">
        <f t="shared" ref="BD199:BD212" si="837">BB199/AV199</f>
        <v>7.462686567164179E-3</v>
      </c>
      <c r="BE199" s="4468">
        <f t="shared" ref="BE199:BE212" si="838">SUM(AX199-AI199)</f>
        <v>0</v>
      </c>
      <c r="BF199" s="6480">
        <v>670</v>
      </c>
      <c r="BG199" s="6480"/>
      <c r="BH199" s="3715">
        <f t="shared" ref="BH199:BH261" si="839">SUM(EB199+EK199+ET199)</f>
        <v>167</v>
      </c>
      <c r="BI199" s="3715">
        <f t="shared" ref="BI199:BI212" si="840">SUM(EC199+EL199+EU199)</f>
        <v>0</v>
      </c>
      <c r="BJ199" s="4061">
        <f t="shared" ref="BJ199:BJ212" si="841">BH199-BI199</f>
        <v>167</v>
      </c>
      <c r="BK199" s="4083">
        <f t="shared" ref="BK199:BK212" si="842">BI199/BH199</f>
        <v>0</v>
      </c>
      <c r="BL199" s="3675">
        <f t="shared" ref="BL199:BL212" si="843">SUM(BI199+BW199)</f>
        <v>5</v>
      </c>
      <c r="BM199" s="3122">
        <f t="shared" ref="BM199:BM212" si="844">BF199-BL199</f>
        <v>665</v>
      </c>
      <c r="BN199" s="128">
        <f t="shared" ref="BN199:BN212" si="845">BL199/BF199</f>
        <v>7.462686567164179E-3</v>
      </c>
      <c r="BO199" s="3791">
        <f t="shared" ref="BO199:BO212" si="846">SUM(AG199-BH199)</f>
        <v>0</v>
      </c>
      <c r="BP199" s="3494"/>
      <c r="BQ199" s="7054">
        <v>670</v>
      </c>
      <c r="BR199" s="7054"/>
      <c r="BS199" s="2920">
        <f t="shared" ref="BS199:BT205" si="847">SUM(FC199+FL199+FU199)</f>
        <v>167</v>
      </c>
      <c r="BT199" s="2920">
        <f t="shared" si="847"/>
        <v>3</v>
      </c>
      <c r="BU199" s="2987">
        <f t="shared" ref="BU199:BU260" si="848">BS199-BT199</f>
        <v>164</v>
      </c>
      <c r="BV199" s="128">
        <f t="shared" ref="BV199:BV260" si="849">BT199/BS199</f>
        <v>1.7964071856287425E-2</v>
      </c>
      <c r="BW199" s="2937">
        <f t="shared" ref="BW199:BW260" si="850">SUM(CG199+BT199)</f>
        <v>5</v>
      </c>
      <c r="BX199" s="2953">
        <f t="shared" ref="BX199:BX260" si="851">BQ199-BW199</f>
        <v>665</v>
      </c>
      <c r="BY199" s="128">
        <f t="shared" ref="BY199:BY260" si="852">BW199/BQ199</f>
        <v>7.462686567164179E-3</v>
      </c>
      <c r="BZ199" s="3151"/>
      <c r="CA199" s="6657">
        <v>670</v>
      </c>
      <c r="CB199" s="6657"/>
      <c r="CC199" s="1718">
        <v>167</v>
      </c>
      <c r="CD199" s="1718">
        <v>2</v>
      </c>
      <c r="CE199" s="2359">
        <f t="shared" ref="CE199:CE212" si="853">CC199-CD199</f>
        <v>165</v>
      </c>
      <c r="CF199" s="1991">
        <v>0</v>
      </c>
      <c r="CG199" s="1992">
        <f>CD199</f>
        <v>2</v>
      </c>
      <c r="CH199" s="2387">
        <f t="shared" ref="CH199:CH212" si="854">CA199-CG199</f>
        <v>668</v>
      </c>
      <c r="CI199" s="1991">
        <f>CG199/CA199</f>
        <v>2.9850746268656717E-3</v>
      </c>
      <c r="CY199" s="6168">
        <v>670</v>
      </c>
      <c r="CZ199" s="5709"/>
      <c r="DA199" s="4521">
        <v>75</v>
      </c>
      <c r="DB199" s="4522">
        <v>0</v>
      </c>
      <c r="DC199" s="4518">
        <f>DA199-DB199</f>
        <v>75</v>
      </c>
      <c r="DD199" s="4510">
        <f t="shared" ref="DD199:DD212" si="855">DB199/DA199</f>
        <v>0</v>
      </c>
      <c r="DE199" s="4518">
        <f t="shared" ref="DE199:DE260" si="856">SUM(DB199+BL199)</f>
        <v>5</v>
      </c>
      <c r="DF199" s="4176">
        <f t="shared" ref="DF199:DF212" si="857">CY199-DE199</f>
        <v>665</v>
      </c>
      <c r="DG199" s="4177">
        <f>DE199/CY199</f>
        <v>7.462686567164179E-3</v>
      </c>
      <c r="DH199" s="6179">
        <v>670</v>
      </c>
      <c r="DI199" s="6181"/>
      <c r="DJ199" s="4622">
        <v>75</v>
      </c>
      <c r="DK199" s="4623">
        <v>0</v>
      </c>
      <c r="DL199" s="4543">
        <f t="shared" ref="DL199:DL212" si="858">DJ199-DK199</f>
        <v>75</v>
      </c>
      <c r="DM199" s="4528">
        <f t="shared" ref="DM199:DM212" si="859">DK199/DJ199</f>
        <v>0</v>
      </c>
      <c r="DN199" s="4533">
        <f t="shared" ref="DN199:DN212" si="860">SUM(DE199+DK199)</f>
        <v>5</v>
      </c>
      <c r="DO199" s="4176">
        <f t="shared" ref="DO199:DO212" si="861">DH199-DN199</f>
        <v>665</v>
      </c>
      <c r="DP199" s="4171">
        <f>DN199/DH199</f>
        <v>7.462686567164179E-3</v>
      </c>
      <c r="DQ199" s="5880">
        <v>670</v>
      </c>
      <c r="DR199" s="5880"/>
      <c r="DS199" s="4545">
        <v>19</v>
      </c>
      <c r="DT199" s="4336">
        <v>0</v>
      </c>
      <c r="DU199" s="4336">
        <f t="shared" ref="DU199:DU212" si="862">DS199-DT199</f>
        <v>19</v>
      </c>
      <c r="DV199" s="4337">
        <v>0</v>
      </c>
      <c r="DW199" s="2683">
        <f t="shared" ref="DW199:DW212" si="863">SUM(DT199+DN199)</f>
        <v>5</v>
      </c>
      <c r="DX199" s="4170">
        <f t="shared" ref="DX199:DX212" si="864">DQ199-DW199</f>
        <v>665</v>
      </c>
      <c r="DY199" s="4171">
        <f>DW199/DQ199</f>
        <v>7.462686567164179E-3</v>
      </c>
      <c r="DZ199" s="6168">
        <v>670</v>
      </c>
      <c r="EA199" s="5709"/>
      <c r="EB199" s="3451">
        <v>75</v>
      </c>
      <c r="EC199" s="3317">
        <v>0</v>
      </c>
      <c r="ED199" s="3440">
        <f>EB199-EC199</f>
        <v>75</v>
      </c>
      <c r="EE199" s="3441">
        <f t="shared" ref="EE199:EE212" si="865">EC199/EB199</f>
        <v>0</v>
      </c>
      <c r="EF199" s="3305">
        <f t="shared" ref="EF199:EF212" si="866">SUM(EC199+FY199)</f>
        <v>5</v>
      </c>
      <c r="EG199" s="3440">
        <f t="shared" ref="EG199:EG212" si="867">DZ199-EF199</f>
        <v>665</v>
      </c>
      <c r="EH199" s="3441">
        <f>EF199/DZ199</f>
        <v>7.462686567164179E-3</v>
      </c>
      <c r="EI199" s="6179">
        <v>670</v>
      </c>
      <c r="EJ199" s="6181"/>
      <c r="EK199" s="3452">
        <v>75</v>
      </c>
      <c r="EL199" s="3317">
        <v>0</v>
      </c>
      <c r="EM199" s="3440">
        <f t="shared" ref="EM199:EM212" si="868">EK199-EL199</f>
        <v>75</v>
      </c>
      <c r="EN199" s="3441">
        <f t="shared" ref="EN199:EN212" si="869">EL199/EK199</f>
        <v>0</v>
      </c>
      <c r="EO199" s="3285">
        <f t="shared" ref="EO199:EO212" si="870">SUM(EF199+EL199)</f>
        <v>5</v>
      </c>
      <c r="EP199" s="3440">
        <f t="shared" ref="EP199:EP212" si="871">EI199-EO199</f>
        <v>665</v>
      </c>
      <c r="EQ199" s="2058">
        <f>EO199/EI199</f>
        <v>7.462686567164179E-3</v>
      </c>
      <c r="ER199" s="5880">
        <v>670</v>
      </c>
      <c r="ES199" s="5880"/>
      <c r="ET199" s="3762">
        <v>17</v>
      </c>
      <c r="EU199" s="3696">
        <v>0</v>
      </c>
      <c r="EV199" s="2941">
        <f t="shared" ref="EV199:EV212" si="872">ET199-EU199</f>
        <v>17</v>
      </c>
      <c r="EW199" s="2058">
        <v>0</v>
      </c>
      <c r="EX199" s="3621">
        <f t="shared" ref="EX199:EX212" si="873">SUM(EU199+EO199)</f>
        <v>5</v>
      </c>
      <c r="EY199" s="2941">
        <f t="shared" ref="EY199:EY212" si="874">ER199-EX199</f>
        <v>665</v>
      </c>
      <c r="EZ199" s="2058">
        <f>EX199/ER199</f>
        <v>7.462686567164179E-3</v>
      </c>
      <c r="FA199" s="6944">
        <v>670</v>
      </c>
      <c r="FB199" s="6944"/>
      <c r="FC199" s="2926">
        <v>75</v>
      </c>
      <c r="FD199" s="2914">
        <v>3</v>
      </c>
      <c r="FE199" s="2941">
        <f>FC199-FD199</f>
        <v>72</v>
      </c>
      <c r="FF199" s="2058">
        <f t="shared" ref="FF199:FF212" si="875">FD199/FC199</f>
        <v>0.04</v>
      </c>
      <c r="FG199" s="2936">
        <f t="shared" ref="FG199:FG212" si="876">SUM(FD199+CG199)</f>
        <v>5</v>
      </c>
      <c r="FH199" s="2941">
        <f t="shared" ref="FH199:FH212" si="877">FA199-FG199</f>
        <v>665</v>
      </c>
      <c r="FI199" s="2058">
        <f>FG199/FA199</f>
        <v>7.462686567164179E-3</v>
      </c>
      <c r="FJ199" s="7054">
        <v>670</v>
      </c>
      <c r="FK199" s="7054"/>
      <c r="FL199" s="2934">
        <v>75</v>
      </c>
      <c r="FM199" s="2916">
        <v>0</v>
      </c>
      <c r="FN199" s="2941">
        <f t="shared" ref="FN199:FN212" si="878">FL199-FM199</f>
        <v>75</v>
      </c>
      <c r="FO199" s="2058">
        <f t="shared" ref="FO199:FO212" si="879">FM199/FL199</f>
        <v>0</v>
      </c>
      <c r="FP199" s="2917">
        <f t="shared" ref="FP199:FP212" si="880">SUM(FM199+FG199)</f>
        <v>5</v>
      </c>
      <c r="FQ199" s="2941">
        <f t="shared" ref="FQ199:FQ212" si="881">FJ199-FP199</f>
        <v>665</v>
      </c>
      <c r="FR199" s="2058">
        <f>FP199/FJ199</f>
        <v>7.462686567164179E-3</v>
      </c>
      <c r="FS199" s="6944">
        <v>670</v>
      </c>
      <c r="FT199" s="6944"/>
      <c r="FU199" s="2928">
        <v>17</v>
      </c>
      <c r="FV199" s="2914">
        <v>0</v>
      </c>
      <c r="FW199" s="2941">
        <f t="shared" ref="FW199:FW212" si="882">FU199-FV199</f>
        <v>17</v>
      </c>
      <c r="FX199" s="2058">
        <v>0</v>
      </c>
      <c r="FY199" s="2917">
        <f t="shared" ref="FY199:FY212" si="883">SUM(FV199+FP199)</f>
        <v>5</v>
      </c>
      <c r="FZ199" s="2941">
        <f t="shared" ref="FZ199:FZ212" si="884">FS199-FY199</f>
        <v>665</v>
      </c>
      <c r="GA199" s="2058">
        <f>FY199/FS199</f>
        <v>7.462686567164179E-3</v>
      </c>
      <c r="GB199" s="3169">
        <f t="shared" ref="GB199:GB262" si="885">SUM(EH199-GA199)</f>
        <v>0</v>
      </c>
      <c r="GC199" s="2219">
        <v>0</v>
      </c>
      <c r="GD199" s="1895">
        <v>1</v>
      </c>
      <c r="GE199" s="1953" t="s">
        <v>82</v>
      </c>
      <c r="GF199" s="1953" t="s">
        <v>83</v>
      </c>
      <c r="GG199" s="28" t="s">
        <v>84</v>
      </c>
      <c r="GH199" s="28" t="s">
        <v>20</v>
      </c>
      <c r="GI199" s="28" t="s">
        <v>16</v>
      </c>
      <c r="GJ199" s="28" t="s">
        <v>92</v>
      </c>
      <c r="GK199" s="28" t="s">
        <v>19</v>
      </c>
      <c r="GL199" s="2155">
        <v>1</v>
      </c>
      <c r="GM199" s="870" t="s">
        <v>1473</v>
      </c>
      <c r="GN199" s="848" t="s">
        <v>2115</v>
      </c>
      <c r="GO199" s="2375">
        <v>670</v>
      </c>
      <c r="GP199" s="2393">
        <v>167</v>
      </c>
      <c r="GQ199" s="2394">
        <v>0</v>
      </c>
      <c r="GR199" s="2395">
        <v>167</v>
      </c>
      <c r="GS199" s="2396">
        <v>0</v>
      </c>
      <c r="GT199" s="2395">
        <v>0</v>
      </c>
      <c r="GU199" s="2395">
        <v>670</v>
      </c>
      <c r="GV199" s="2396">
        <v>0</v>
      </c>
    </row>
    <row r="200" spans="1:204" ht="90" customHeight="1" x14ac:dyDescent="0.25">
      <c r="A200" s="1">
        <f>SUM(A199+1)</f>
        <v>27</v>
      </c>
      <c r="B200" s="7156"/>
      <c r="C200" s="6">
        <v>601</v>
      </c>
      <c r="D200" s="2225">
        <v>2</v>
      </c>
      <c r="E200" s="9" t="s">
        <v>94</v>
      </c>
      <c r="F200" s="134" t="s">
        <v>82</v>
      </c>
      <c r="G200" s="134" t="s">
        <v>83</v>
      </c>
      <c r="H200" s="24" t="s">
        <v>84</v>
      </c>
      <c r="I200" s="24" t="s">
        <v>20</v>
      </c>
      <c r="J200" s="24" t="s">
        <v>16</v>
      </c>
      <c r="K200" s="24" t="s">
        <v>17</v>
      </c>
      <c r="L200" s="24" t="s">
        <v>29</v>
      </c>
      <c r="M200" s="24" t="s">
        <v>95</v>
      </c>
      <c r="N200" s="38" t="s">
        <v>597</v>
      </c>
      <c r="O200" s="45" t="s">
        <v>596</v>
      </c>
      <c r="P200" s="38" t="s">
        <v>351</v>
      </c>
      <c r="Q200" s="38" t="s">
        <v>352</v>
      </c>
      <c r="R200" s="5376" t="s">
        <v>357</v>
      </c>
      <c r="S200" s="38" t="s">
        <v>358</v>
      </c>
      <c r="T200" s="38" t="s">
        <v>359</v>
      </c>
      <c r="U200" s="5389" t="s">
        <v>717</v>
      </c>
      <c r="V200" s="37" t="s">
        <v>559</v>
      </c>
      <c r="W200" s="832">
        <v>249361625.72999999</v>
      </c>
      <c r="X200" s="1002" t="s">
        <v>1470</v>
      </c>
      <c r="Y200" s="2155">
        <v>1</v>
      </c>
      <c r="Z200" s="5454" t="s">
        <v>1473</v>
      </c>
      <c r="AA200" s="842" t="s">
        <v>1472</v>
      </c>
      <c r="AB200" s="843">
        <v>344</v>
      </c>
      <c r="AC200" s="836">
        <v>214</v>
      </c>
      <c r="AD200" s="837">
        <f t="shared" si="826"/>
        <v>0.62209302325581395</v>
      </c>
      <c r="AE200" s="836">
        <v>75</v>
      </c>
      <c r="AF200" s="837">
        <f t="shared" si="827"/>
        <v>0.21802325581395349</v>
      </c>
      <c r="AG200" s="838">
        <v>30</v>
      </c>
      <c r="AH200" s="837">
        <f t="shared" si="828"/>
        <v>8.7209302325581398E-2</v>
      </c>
      <c r="AI200" s="838">
        <v>25</v>
      </c>
      <c r="AJ200" s="839">
        <f t="shared" si="829"/>
        <v>7.2674418604651167E-2</v>
      </c>
      <c r="AK200" s="228">
        <f t="shared" si="830"/>
        <v>1</v>
      </c>
      <c r="AL200" s="2321">
        <v>1</v>
      </c>
      <c r="AM200" s="807" t="s">
        <v>3593</v>
      </c>
      <c r="AN200" s="1019" t="s">
        <v>3596</v>
      </c>
      <c r="AO200" s="807" t="s">
        <v>3600</v>
      </c>
      <c r="AP200" s="1932" t="s">
        <v>3599</v>
      </c>
      <c r="AQ200" s="990">
        <v>100</v>
      </c>
      <c r="AR200" s="970" t="s">
        <v>1472</v>
      </c>
      <c r="AS200" s="46" t="s">
        <v>753</v>
      </c>
      <c r="AT200" s="1479"/>
      <c r="AU200" s="970" t="s">
        <v>1704</v>
      </c>
      <c r="AV200" s="6422">
        <v>344</v>
      </c>
      <c r="AW200" s="6422"/>
      <c r="AX200" s="4493">
        <f t="shared" si="831"/>
        <v>25</v>
      </c>
      <c r="AY200" s="4493">
        <f t="shared" si="832"/>
        <v>8</v>
      </c>
      <c r="AZ200" s="4411">
        <f t="shared" si="833"/>
        <v>17</v>
      </c>
      <c r="BA200" s="4451">
        <f t="shared" si="834"/>
        <v>0.32</v>
      </c>
      <c r="BB200" s="4341">
        <f t="shared" si="835"/>
        <v>91</v>
      </c>
      <c r="BC200" s="4104">
        <f t="shared" si="836"/>
        <v>253</v>
      </c>
      <c r="BD200" s="128">
        <f t="shared" si="837"/>
        <v>0.26453488372093026</v>
      </c>
      <c r="BE200" s="4468">
        <f t="shared" si="838"/>
        <v>0</v>
      </c>
      <c r="BF200" s="6480">
        <v>344</v>
      </c>
      <c r="BG200" s="6480"/>
      <c r="BH200" s="3715">
        <f t="shared" si="839"/>
        <v>30</v>
      </c>
      <c r="BI200" s="3715">
        <f t="shared" si="840"/>
        <v>0</v>
      </c>
      <c r="BJ200" s="4061">
        <f t="shared" si="841"/>
        <v>30</v>
      </c>
      <c r="BK200" s="4083">
        <f t="shared" si="842"/>
        <v>0</v>
      </c>
      <c r="BL200" s="3675">
        <f t="shared" si="843"/>
        <v>83</v>
      </c>
      <c r="BM200" s="3122">
        <f t="shared" si="844"/>
        <v>261</v>
      </c>
      <c r="BN200" s="128">
        <f t="shared" si="845"/>
        <v>0.24127906976744187</v>
      </c>
      <c r="BO200" s="3708">
        <f t="shared" si="846"/>
        <v>0</v>
      </c>
      <c r="BP200" s="3494"/>
      <c r="BQ200" s="7054">
        <v>344</v>
      </c>
      <c r="BR200" s="7054"/>
      <c r="BS200" s="2920">
        <f t="shared" si="847"/>
        <v>75</v>
      </c>
      <c r="BT200" s="2920">
        <f t="shared" si="847"/>
        <v>59</v>
      </c>
      <c r="BU200" s="2987">
        <f t="shared" si="848"/>
        <v>16</v>
      </c>
      <c r="BV200" s="128">
        <f t="shared" si="849"/>
        <v>0.78666666666666663</v>
      </c>
      <c r="BW200" s="2916">
        <f t="shared" si="850"/>
        <v>83</v>
      </c>
      <c r="BX200" s="2953">
        <f t="shared" si="851"/>
        <v>261</v>
      </c>
      <c r="BY200" s="128">
        <f t="shared" si="852"/>
        <v>0.24127906976744187</v>
      </c>
      <c r="BZ200" s="3151"/>
      <c r="CA200" s="6657">
        <v>344</v>
      </c>
      <c r="CB200" s="6657"/>
      <c r="CC200" s="1718">
        <v>214</v>
      </c>
      <c r="CD200" s="2410">
        <v>24</v>
      </c>
      <c r="CE200" s="2359">
        <f t="shared" si="853"/>
        <v>190</v>
      </c>
      <c r="CF200" s="1991">
        <v>0</v>
      </c>
      <c r="CG200" s="1992">
        <f>CD200</f>
        <v>24</v>
      </c>
      <c r="CH200" s="2387">
        <f t="shared" si="854"/>
        <v>320</v>
      </c>
      <c r="CI200" s="1991">
        <f>CG200/CA200</f>
        <v>6.9767441860465115E-2</v>
      </c>
      <c r="CY200" s="6168">
        <v>344</v>
      </c>
      <c r="CZ200" s="5709"/>
      <c r="DA200" s="4520">
        <v>10</v>
      </c>
      <c r="DB200" s="4516">
        <v>3</v>
      </c>
      <c r="DC200" s="4518">
        <f t="shared" ref="DC200:DC212" si="886">DA200-DB200</f>
        <v>7</v>
      </c>
      <c r="DD200" s="4510">
        <f t="shared" si="855"/>
        <v>0.3</v>
      </c>
      <c r="DE200" s="4518">
        <f t="shared" si="856"/>
        <v>86</v>
      </c>
      <c r="DF200" s="4176">
        <f t="shared" si="857"/>
        <v>258</v>
      </c>
      <c r="DG200" s="4177">
        <f>DE200/CY200</f>
        <v>0.25</v>
      </c>
      <c r="DH200" s="6179">
        <v>344</v>
      </c>
      <c r="DI200" s="6181"/>
      <c r="DJ200" s="4555">
        <v>10</v>
      </c>
      <c r="DK200" s="4542">
        <v>1</v>
      </c>
      <c r="DL200" s="4551">
        <f t="shared" si="858"/>
        <v>9</v>
      </c>
      <c r="DM200" s="4528">
        <f t="shared" si="859"/>
        <v>0.1</v>
      </c>
      <c r="DN200" s="4533">
        <f t="shared" si="860"/>
        <v>87</v>
      </c>
      <c r="DO200" s="4176">
        <f t="shared" si="861"/>
        <v>257</v>
      </c>
      <c r="DP200" s="4171">
        <f>DN200/DH200</f>
        <v>0.25290697674418605</v>
      </c>
      <c r="DQ200" s="5880">
        <v>344</v>
      </c>
      <c r="DR200" s="5880"/>
      <c r="DS200" s="4544">
        <v>5</v>
      </c>
      <c r="DT200" s="4336">
        <v>4</v>
      </c>
      <c r="DU200" s="4336">
        <f t="shared" si="862"/>
        <v>1</v>
      </c>
      <c r="DV200" s="4337">
        <v>0</v>
      </c>
      <c r="DW200" s="2683">
        <f t="shared" si="863"/>
        <v>91</v>
      </c>
      <c r="DX200" s="4170">
        <f t="shared" si="864"/>
        <v>253</v>
      </c>
      <c r="DY200" s="4171">
        <f>DW200/DQ200</f>
        <v>0.26453488372093026</v>
      </c>
      <c r="DZ200" s="6168">
        <v>344</v>
      </c>
      <c r="EA200" s="5709"/>
      <c r="EB200" s="3443">
        <v>15</v>
      </c>
      <c r="EC200" s="3249">
        <v>0</v>
      </c>
      <c r="ED200" s="3440">
        <f t="shared" ref="ED200:ED212" si="887">EB200-EC200</f>
        <v>15</v>
      </c>
      <c r="EE200" s="3441">
        <f t="shared" si="865"/>
        <v>0</v>
      </c>
      <c r="EF200" s="3305">
        <f t="shared" si="866"/>
        <v>83</v>
      </c>
      <c r="EG200" s="3440">
        <f t="shared" si="867"/>
        <v>261</v>
      </c>
      <c r="EH200" s="3441">
        <f>EF200/DZ200</f>
        <v>0.24127906976744187</v>
      </c>
      <c r="EI200" s="6179">
        <v>344</v>
      </c>
      <c r="EJ200" s="6181"/>
      <c r="EK200" s="3443">
        <v>10</v>
      </c>
      <c r="EL200" s="3249">
        <v>0</v>
      </c>
      <c r="EM200" s="3442">
        <f t="shared" si="868"/>
        <v>10</v>
      </c>
      <c r="EN200" s="3441">
        <f t="shared" si="869"/>
        <v>0</v>
      </c>
      <c r="EO200" s="3285">
        <f t="shared" si="870"/>
        <v>83</v>
      </c>
      <c r="EP200" s="3440">
        <f t="shared" si="871"/>
        <v>261</v>
      </c>
      <c r="EQ200" s="2058">
        <f>EO200/EI200</f>
        <v>0.24127906976744187</v>
      </c>
      <c r="ER200" s="5880">
        <v>344</v>
      </c>
      <c r="ES200" s="5880"/>
      <c r="ET200" s="3761">
        <v>5</v>
      </c>
      <c r="EU200" s="3696">
        <v>0</v>
      </c>
      <c r="EV200" s="2941">
        <f t="shared" si="872"/>
        <v>5</v>
      </c>
      <c r="EW200" s="2058">
        <v>0</v>
      </c>
      <c r="EX200" s="3638">
        <f t="shared" si="873"/>
        <v>83</v>
      </c>
      <c r="EY200" s="2941">
        <f t="shared" si="874"/>
        <v>261</v>
      </c>
      <c r="EZ200" s="2058">
        <f>EX200/ER200</f>
        <v>0.24127906976744187</v>
      </c>
      <c r="FA200" s="6944">
        <v>344</v>
      </c>
      <c r="FB200" s="6944"/>
      <c r="FC200" s="2928">
        <v>20</v>
      </c>
      <c r="FD200" s="2914">
        <v>58</v>
      </c>
      <c r="FE200" s="2941">
        <f t="shared" ref="FE200:FE212" si="888">FC200-FD200</f>
        <v>-38</v>
      </c>
      <c r="FF200" s="2058">
        <f t="shared" si="875"/>
        <v>2.9</v>
      </c>
      <c r="FG200" s="2936">
        <f t="shared" si="876"/>
        <v>82</v>
      </c>
      <c r="FH200" s="2941">
        <f t="shared" si="877"/>
        <v>262</v>
      </c>
      <c r="FI200" s="2058">
        <f>FG200/FA200</f>
        <v>0.23837209302325582</v>
      </c>
      <c r="FJ200" s="7054">
        <v>344</v>
      </c>
      <c r="FK200" s="7054"/>
      <c r="FL200" s="2934">
        <v>20</v>
      </c>
      <c r="FM200" s="2916">
        <v>1</v>
      </c>
      <c r="FN200" s="2982">
        <f t="shared" si="878"/>
        <v>19</v>
      </c>
      <c r="FO200" s="2058">
        <f t="shared" si="879"/>
        <v>0.05</v>
      </c>
      <c r="FP200" s="2917">
        <f t="shared" si="880"/>
        <v>83</v>
      </c>
      <c r="FQ200" s="2941">
        <f t="shared" si="881"/>
        <v>261</v>
      </c>
      <c r="FR200" s="2058">
        <f>FP200/FJ200</f>
        <v>0.24127906976744187</v>
      </c>
      <c r="FS200" s="6944">
        <v>344</v>
      </c>
      <c r="FT200" s="6944"/>
      <c r="FU200" s="2928">
        <v>35</v>
      </c>
      <c r="FV200" s="2914">
        <v>0</v>
      </c>
      <c r="FW200" s="2941">
        <f t="shared" si="882"/>
        <v>35</v>
      </c>
      <c r="FX200" s="2058">
        <v>0</v>
      </c>
      <c r="FY200" s="2917">
        <f t="shared" si="883"/>
        <v>83</v>
      </c>
      <c r="FZ200" s="2941">
        <f t="shared" si="884"/>
        <v>261</v>
      </c>
      <c r="GA200" s="2058">
        <f>FY200/FS200</f>
        <v>0.24127906976744187</v>
      </c>
      <c r="GB200" s="3169">
        <f t="shared" si="885"/>
        <v>0</v>
      </c>
      <c r="GC200" s="2219">
        <v>0</v>
      </c>
      <c r="GD200" s="1895">
        <v>1</v>
      </c>
      <c r="GE200" s="1953" t="s">
        <v>82</v>
      </c>
      <c r="GF200" s="1953" t="s">
        <v>83</v>
      </c>
      <c r="GG200" s="24" t="s">
        <v>84</v>
      </c>
      <c r="GH200" s="24" t="s">
        <v>20</v>
      </c>
      <c r="GI200" s="24" t="s">
        <v>16</v>
      </c>
      <c r="GJ200" s="24" t="s">
        <v>17</v>
      </c>
      <c r="GK200" s="24" t="s">
        <v>29</v>
      </c>
      <c r="GL200" s="2155">
        <v>1</v>
      </c>
      <c r="GM200" s="834" t="s">
        <v>1473</v>
      </c>
      <c r="GN200" s="835" t="s">
        <v>1472</v>
      </c>
      <c r="GO200" s="2380">
        <v>344</v>
      </c>
      <c r="GP200" s="2397">
        <v>214</v>
      </c>
      <c r="GQ200" s="2394">
        <v>0</v>
      </c>
      <c r="GR200" s="2395">
        <v>214</v>
      </c>
      <c r="GS200" s="2396">
        <v>0</v>
      </c>
      <c r="GT200" s="2395">
        <v>0</v>
      </c>
      <c r="GU200" s="2395">
        <v>344</v>
      </c>
      <c r="GV200" s="2396">
        <v>0</v>
      </c>
    </row>
    <row r="201" spans="1:204" ht="101.25" customHeight="1" x14ac:dyDescent="0.25">
      <c r="A201" s="1">
        <f t="shared" ref="A201" si="889">SUM(A200+1)</f>
        <v>28</v>
      </c>
      <c r="B201" s="7156"/>
      <c r="C201" s="6">
        <v>602</v>
      </c>
      <c r="D201" s="2225">
        <v>3</v>
      </c>
      <c r="E201" s="7" t="s">
        <v>116</v>
      </c>
      <c r="F201" s="134" t="s">
        <v>82</v>
      </c>
      <c r="G201" s="134" t="s">
        <v>83</v>
      </c>
      <c r="H201" s="27" t="s">
        <v>84</v>
      </c>
      <c r="I201" s="27" t="s">
        <v>20</v>
      </c>
      <c r="J201" s="27" t="s">
        <v>16</v>
      </c>
      <c r="K201" s="27" t="s">
        <v>29</v>
      </c>
      <c r="L201" s="27" t="s">
        <v>17</v>
      </c>
      <c r="M201" s="27" t="s">
        <v>95</v>
      </c>
      <c r="N201" s="38" t="s">
        <v>597</v>
      </c>
      <c r="O201" s="45" t="s">
        <v>596</v>
      </c>
      <c r="P201" s="38" t="s">
        <v>351</v>
      </c>
      <c r="Q201" s="38" t="s">
        <v>352</v>
      </c>
      <c r="R201" s="5376" t="s">
        <v>357</v>
      </c>
      <c r="S201" s="45" t="s">
        <v>455</v>
      </c>
      <c r="T201" s="38" t="s">
        <v>456</v>
      </c>
      <c r="U201" s="5389" t="s">
        <v>717</v>
      </c>
      <c r="V201" s="37" t="s">
        <v>559</v>
      </c>
      <c r="W201" s="831">
        <v>128497457.23</v>
      </c>
      <c r="X201" s="1002" t="s">
        <v>1470</v>
      </c>
      <c r="Y201" s="2155">
        <v>1</v>
      </c>
      <c r="Z201" s="5455" t="s">
        <v>1471</v>
      </c>
      <c r="AA201" s="842" t="s">
        <v>1472</v>
      </c>
      <c r="AB201" s="843">
        <v>84</v>
      </c>
      <c r="AC201" s="849">
        <v>34</v>
      </c>
      <c r="AD201" s="850">
        <f t="shared" si="826"/>
        <v>0.40476190476190477</v>
      </c>
      <c r="AE201" s="848">
        <v>38.4</v>
      </c>
      <c r="AF201" s="850">
        <f t="shared" si="827"/>
        <v>0.45714285714285713</v>
      </c>
      <c r="AG201" s="848">
        <v>1.3</v>
      </c>
      <c r="AH201" s="850">
        <f t="shared" si="828"/>
        <v>1.5476190476190477E-2</v>
      </c>
      <c r="AI201" s="848">
        <v>10.3</v>
      </c>
      <c r="AJ201" s="851">
        <f t="shared" si="829"/>
        <v>0.12261904761904763</v>
      </c>
      <c r="AK201" s="228">
        <f t="shared" si="830"/>
        <v>1</v>
      </c>
      <c r="AL201" s="2320">
        <v>1</v>
      </c>
      <c r="AM201" s="90" t="s">
        <v>3592</v>
      </c>
      <c r="AN201" s="1019" t="s">
        <v>3591</v>
      </c>
      <c r="AO201" s="90" t="s">
        <v>3602</v>
      </c>
      <c r="AP201" s="1948" t="s">
        <v>3601</v>
      </c>
      <c r="AQ201" s="990">
        <v>100</v>
      </c>
      <c r="AR201" s="970" t="s">
        <v>1472</v>
      </c>
      <c r="AS201" s="46" t="s">
        <v>753</v>
      </c>
      <c r="AT201" s="1479"/>
      <c r="AU201" s="970" t="s">
        <v>1704</v>
      </c>
      <c r="AV201" s="6426">
        <v>84</v>
      </c>
      <c r="AW201" s="6426"/>
      <c r="AX201" s="4539">
        <f t="shared" si="831"/>
        <v>10.3</v>
      </c>
      <c r="AY201" s="4493">
        <f t="shared" si="832"/>
        <v>0</v>
      </c>
      <c r="AZ201" s="4411">
        <f t="shared" si="833"/>
        <v>10.3</v>
      </c>
      <c r="BA201" s="4554">
        <f t="shared" si="834"/>
        <v>0</v>
      </c>
      <c r="BB201" s="4341">
        <f t="shared" si="835"/>
        <v>2</v>
      </c>
      <c r="BC201" s="4104">
        <f t="shared" si="836"/>
        <v>82</v>
      </c>
      <c r="BD201" s="2980">
        <f t="shared" si="837"/>
        <v>2.3809523809523808E-2</v>
      </c>
      <c r="BE201" s="4468">
        <f t="shared" si="838"/>
        <v>0</v>
      </c>
      <c r="BF201" s="6480">
        <v>84</v>
      </c>
      <c r="BG201" s="6480"/>
      <c r="BH201" s="3759">
        <f t="shared" si="839"/>
        <v>1.3</v>
      </c>
      <c r="BI201" s="3715">
        <f t="shared" si="840"/>
        <v>0</v>
      </c>
      <c r="BJ201" s="4061">
        <f t="shared" si="841"/>
        <v>1.3</v>
      </c>
      <c r="BK201" s="4084">
        <f t="shared" si="842"/>
        <v>0</v>
      </c>
      <c r="BL201" s="3675">
        <f t="shared" si="843"/>
        <v>2</v>
      </c>
      <c r="BM201" s="3122">
        <f t="shared" si="844"/>
        <v>82</v>
      </c>
      <c r="BN201" s="2980">
        <f t="shared" si="845"/>
        <v>2.3809523809523808E-2</v>
      </c>
      <c r="BO201" s="3767">
        <f t="shared" si="846"/>
        <v>0</v>
      </c>
      <c r="BP201" s="3494"/>
      <c r="BQ201" s="7054">
        <v>84</v>
      </c>
      <c r="BR201" s="7054"/>
      <c r="BS201" s="2920">
        <f t="shared" si="847"/>
        <v>38.4</v>
      </c>
      <c r="BT201" s="2920">
        <f t="shared" si="847"/>
        <v>1</v>
      </c>
      <c r="BU201" s="2987">
        <f t="shared" si="848"/>
        <v>37.4</v>
      </c>
      <c r="BV201" s="2980">
        <f t="shared" si="849"/>
        <v>2.6041666666666668E-2</v>
      </c>
      <c r="BW201" s="2937">
        <f t="shared" si="850"/>
        <v>2</v>
      </c>
      <c r="BX201" s="2953">
        <f t="shared" si="851"/>
        <v>82</v>
      </c>
      <c r="BY201" s="2980">
        <f t="shared" si="852"/>
        <v>2.3809523809523808E-2</v>
      </c>
      <c r="BZ201" s="3151"/>
      <c r="CA201" s="6739">
        <v>84</v>
      </c>
      <c r="CB201" s="6739"/>
      <c r="CC201" s="2749">
        <v>34</v>
      </c>
      <c r="CD201" s="2749">
        <v>1</v>
      </c>
      <c r="CE201" s="2901">
        <f t="shared" si="853"/>
        <v>33</v>
      </c>
      <c r="CF201" s="2933">
        <v>0</v>
      </c>
      <c r="CG201" s="2904">
        <f>CD201</f>
        <v>1</v>
      </c>
      <c r="CH201" s="2900">
        <f t="shared" si="854"/>
        <v>83</v>
      </c>
      <c r="CI201" s="2933">
        <f>CG201/CA201</f>
        <v>1.1904761904761904E-2</v>
      </c>
      <c r="CJ201" s="2903"/>
      <c r="CY201" s="6186">
        <v>84</v>
      </c>
      <c r="CZ201" s="6187"/>
      <c r="DA201" s="4519">
        <v>5.3</v>
      </c>
      <c r="DB201" s="4515">
        <v>0</v>
      </c>
      <c r="DC201" s="4518">
        <f t="shared" si="886"/>
        <v>5.3</v>
      </c>
      <c r="DD201" s="4510">
        <f t="shared" si="855"/>
        <v>0</v>
      </c>
      <c r="DE201" s="4518">
        <f t="shared" si="856"/>
        <v>2</v>
      </c>
      <c r="DF201" s="4196">
        <f t="shared" si="857"/>
        <v>82</v>
      </c>
      <c r="DG201" s="4177">
        <f>DE201/CY201</f>
        <v>2.3809523809523808E-2</v>
      </c>
      <c r="DH201" s="6179">
        <v>84</v>
      </c>
      <c r="DI201" s="6181"/>
      <c r="DJ201" s="4541">
        <v>5</v>
      </c>
      <c r="DK201" s="4542">
        <v>0</v>
      </c>
      <c r="DL201" s="4543">
        <f t="shared" si="858"/>
        <v>5</v>
      </c>
      <c r="DM201" s="4528">
        <f t="shared" si="859"/>
        <v>0</v>
      </c>
      <c r="DN201" s="4533">
        <f t="shared" si="860"/>
        <v>2</v>
      </c>
      <c r="DO201" s="4176">
        <f t="shared" si="861"/>
        <v>82</v>
      </c>
      <c r="DP201" s="4171">
        <f>DN201/DH201</f>
        <v>2.3809523809523808E-2</v>
      </c>
      <c r="DQ201" s="5733">
        <v>84</v>
      </c>
      <c r="DR201" s="5733"/>
      <c r="DS201" s="4552">
        <v>0</v>
      </c>
      <c r="DT201" s="4336">
        <v>0</v>
      </c>
      <c r="DU201" s="4530">
        <f t="shared" si="862"/>
        <v>0</v>
      </c>
      <c r="DV201" s="4337">
        <v>0</v>
      </c>
      <c r="DW201" s="2683">
        <f t="shared" si="863"/>
        <v>2</v>
      </c>
      <c r="DX201" s="4170">
        <f t="shared" si="864"/>
        <v>82</v>
      </c>
      <c r="DY201" s="4171">
        <f>DW201/DQ201</f>
        <v>2.3809523809523808E-2</v>
      </c>
      <c r="DZ201" s="6186">
        <v>84</v>
      </c>
      <c r="EA201" s="6187"/>
      <c r="EB201" s="3438">
        <v>0.5</v>
      </c>
      <c r="EC201" s="3439">
        <v>0</v>
      </c>
      <c r="ED201" s="3440">
        <f t="shared" si="887"/>
        <v>0.5</v>
      </c>
      <c r="EE201" s="3441">
        <f t="shared" si="865"/>
        <v>0</v>
      </c>
      <c r="EF201" s="3305">
        <f t="shared" si="866"/>
        <v>2</v>
      </c>
      <c r="EG201" s="3442">
        <f t="shared" si="867"/>
        <v>82</v>
      </c>
      <c r="EH201" s="3441">
        <f>EF201/DZ201</f>
        <v>2.3809523809523808E-2</v>
      </c>
      <c r="EI201" s="6179">
        <v>84</v>
      </c>
      <c r="EJ201" s="6181"/>
      <c r="EK201" s="3438">
        <v>0.5</v>
      </c>
      <c r="EL201" s="3249">
        <v>0</v>
      </c>
      <c r="EM201" s="3440">
        <f t="shared" si="868"/>
        <v>0.5</v>
      </c>
      <c r="EN201" s="3441">
        <f t="shared" si="869"/>
        <v>0</v>
      </c>
      <c r="EO201" s="3285">
        <f t="shared" si="870"/>
        <v>2</v>
      </c>
      <c r="EP201" s="3440">
        <f t="shared" si="871"/>
        <v>82</v>
      </c>
      <c r="EQ201" s="2058">
        <f>EO201/EI201</f>
        <v>2.3809523809523808E-2</v>
      </c>
      <c r="ER201" s="5733">
        <v>84</v>
      </c>
      <c r="ES201" s="5733"/>
      <c r="ET201" s="3766">
        <v>0.3</v>
      </c>
      <c r="EU201" s="3701">
        <v>0</v>
      </c>
      <c r="EV201" s="2982">
        <f t="shared" si="872"/>
        <v>0.3</v>
      </c>
      <c r="EW201" s="2058">
        <v>0</v>
      </c>
      <c r="EX201" s="3621">
        <f t="shared" si="873"/>
        <v>2</v>
      </c>
      <c r="EY201" s="2941">
        <f t="shared" si="874"/>
        <v>82</v>
      </c>
      <c r="EZ201" s="2058">
        <f>EX201/ER201</f>
        <v>2.3809523809523808E-2</v>
      </c>
      <c r="FA201" s="7501">
        <v>84</v>
      </c>
      <c r="FB201" s="7501"/>
      <c r="FC201" s="2926">
        <v>15</v>
      </c>
      <c r="FD201" s="2926">
        <v>0</v>
      </c>
      <c r="FE201" s="2941">
        <f t="shared" si="888"/>
        <v>15</v>
      </c>
      <c r="FF201" s="2058">
        <f t="shared" si="875"/>
        <v>0</v>
      </c>
      <c r="FG201" s="2936">
        <f t="shared" si="876"/>
        <v>1</v>
      </c>
      <c r="FH201" s="2982">
        <f t="shared" si="877"/>
        <v>83</v>
      </c>
      <c r="FI201" s="2058">
        <f>FG201/FA201</f>
        <v>1.1904761904761904E-2</v>
      </c>
      <c r="FJ201" s="7054">
        <v>84</v>
      </c>
      <c r="FK201" s="7054"/>
      <c r="FL201" s="2934">
        <v>10</v>
      </c>
      <c r="FM201" s="2916">
        <v>1</v>
      </c>
      <c r="FN201" s="2941">
        <f t="shared" si="878"/>
        <v>9</v>
      </c>
      <c r="FO201" s="2058">
        <f t="shared" si="879"/>
        <v>0.1</v>
      </c>
      <c r="FP201" s="2917">
        <f t="shared" si="880"/>
        <v>2</v>
      </c>
      <c r="FQ201" s="2941">
        <f t="shared" si="881"/>
        <v>82</v>
      </c>
      <c r="FR201" s="2058">
        <f>FP201/FJ201</f>
        <v>2.3809523809523808E-2</v>
      </c>
      <c r="FS201" s="6945">
        <v>84</v>
      </c>
      <c r="FT201" s="6945"/>
      <c r="FU201" s="2930">
        <v>13.4</v>
      </c>
      <c r="FV201" s="2914">
        <v>0</v>
      </c>
      <c r="FW201" s="2982">
        <f t="shared" si="882"/>
        <v>13.4</v>
      </c>
      <c r="FX201" s="2058">
        <v>0</v>
      </c>
      <c r="FY201" s="2917">
        <f t="shared" si="883"/>
        <v>2</v>
      </c>
      <c r="FZ201" s="2941">
        <f t="shared" si="884"/>
        <v>82</v>
      </c>
      <c r="GA201" s="2058">
        <f>FY201/FS201</f>
        <v>2.3809523809523808E-2</v>
      </c>
      <c r="GB201" s="3169">
        <f t="shared" si="885"/>
        <v>0</v>
      </c>
      <c r="GC201" s="2219">
        <v>0</v>
      </c>
      <c r="GD201" s="1895">
        <v>1</v>
      </c>
      <c r="GE201" s="1953" t="s">
        <v>82</v>
      </c>
      <c r="GF201" s="1953" t="s">
        <v>83</v>
      </c>
      <c r="GG201" s="1960" t="s">
        <v>84</v>
      </c>
      <c r="GH201" s="1960" t="s">
        <v>20</v>
      </c>
      <c r="GI201" s="1960" t="s">
        <v>16</v>
      </c>
      <c r="GJ201" s="1960" t="s">
        <v>29</v>
      </c>
      <c r="GK201" s="1960" t="s">
        <v>17</v>
      </c>
      <c r="GL201" s="2155">
        <v>1</v>
      </c>
      <c r="GM201" s="1946" t="s">
        <v>1471</v>
      </c>
      <c r="GN201" s="848" t="s">
        <v>1472</v>
      </c>
      <c r="GO201" s="2375">
        <v>84</v>
      </c>
      <c r="GP201" s="2393">
        <v>34</v>
      </c>
      <c r="GQ201" s="2394">
        <v>0</v>
      </c>
      <c r="GR201" s="2395">
        <v>34</v>
      </c>
      <c r="GS201" s="2396">
        <v>0</v>
      </c>
      <c r="GT201" s="2395">
        <v>0</v>
      </c>
      <c r="GU201" s="2395">
        <v>84</v>
      </c>
      <c r="GV201" s="2396">
        <v>0</v>
      </c>
    </row>
    <row r="202" spans="1:204" ht="82.5" customHeight="1" x14ac:dyDescent="0.25">
      <c r="A202" s="1">
        <f>SUM(A201+1)</f>
        <v>29</v>
      </c>
      <c r="B202" s="7156"/>
      <c r="C202" s="5684">
        <v>605</v>
      </c>
      <c r="D202" s="7100">
        <v>6</v>
      </c>
      <c r="E202" s="7151" t="s">
        <v>105</v>
      </c>
      <c r="F202" s="6796" t="s">
        <v>82</v>
      </c>
      <c r="G202" s="6796" t="s">
        <v>83</v>
      </c>
      <c r="H202" s="6796" t="s">
        <v>101</v>
      </c>
      <c r="I202" s="6796" t="s">
        <v>16</v>
      </c>
      <c r="J202" s="6796" t="s">
        <v>16</v>
      </c>
      <c r="K202" s="6796" t="s">
        <v>92</v>
      </c>
      <c r="L202" s="6796" t="s">
        <v>16</v>
      </c>
      <c r="M202" s="6796" t="s">
        <v>102</v>
      </c>
      <c r="N202" s="7106" t="s">
        <v>597</v>
      </c>
      <c r="O202" s="7111" t="s">
        <v>596</v>
      </c>
      <c r="P202" s="7106" t="s">
        <v>371</v>
      </c>
      <c r="Q202" s="7106" t="s">
        <v>372</v>
      </c>
      <c r="R202" s="5703" t="s">
        <v>375</v>
      </c>
      <c r="S202" s="7106" t="s">
        <v>457</v>
      </c>
      <c r="T202" s="7106" t="s">
        <v>458</v>
      </c>
      <c r="U202" s="7130" t="s">
        <v>715</v>
      </c>
      <c r="V202" s="5697" t="s">
        <v>562</v>
      </c>
      <c r="W202" s="5694">
        <v>119566930.48999999</v>
      </c>
      <c r="X202" s="5691" t="s">
        <v>1470</v>
      </c>
      <c r="Y202" s="2096">
        <v>1</v>
      </c>
      <c r="Z202" s="5456" t="s">
        <v>1477</v>
      </c>
      <c r="AA202" s="505" t="s">
        <v>1472</v>
      </c>
      <c r="AB202" s="414">
        <v>39</v>
      </c>
      <c r="AC202" s="460">
        <v>0</v>
      </c>
      <c r="AD202" s="544">
        <f t="shared" si="826"/>
        <v>0</v>
      </c>
      <c r="AE202" s="460">
        <v>0</v>
      </c>
      <c r="AF202" s="544">
        <f t="shared" si="827"/>
        <v>0</v>
      </c>
      <c r="AG202" s="460">
        <v>39</v>
      </c>
      <c r="AH202" s="544">
        <f t="shared" si="828"/>
        <v>1</v>
      </c>
      <c r="AI202" s="460">
        <v>0</v>
      </c>
      <c r="AJ202" s="545">
        <f t="shared" si="829"/>
        <v>0</v>
      </c>
      <c r="AK202" s="946">
        <f t="shared" si="830"/>
        <v>1</v>
      </c>
      <c r="AL202" s="2322">
        <v>1</v>
      </c>
      <c r="AM202" s="959" t="s">
        <v>3589</v>
      </c>
      <c r="AN202" s="959" t="s">
        <v>3590</v>
      </c>
      <c r="AO202" s="1178" t="s">
        <v>2541</v>
      </c>
      <c r="AP202" s="1179" t="s">
        <v>2542</v>
      </c>
      <c r="AQ202" s="990">
        <v>100</v>
      </c>
      <c r="AR202" s="970" t="s">
        <v>1472</v>
      </c>
      <c r="AS202" s="46" t="s">
        <v>753</v>
      </c>
      <c r="AT202" s="1479"/>
      <c r="AU202" s="970" t="s">
        <v>1704</v>
      </c>
      <c r="AV202" s="6422">
        <v>39</v>
      </c>
      <c r="AW202" s="6422"/>
      <c r="AX202" s="4493">
        <f t="shared" si="831"/>
        <v>0</v>
      </c>
      <c r="AY202" s="4493">
        <f t="shared" si="832"/>
        <v>4</v>
      </c>
      <c r="AZ202" s="4411">
        <f t="shared" si="833"/>
        <v>-4</v>
      </c>
      <c r="BA202" s="4451" t="e">
        <f t="shared" si="834"/>
        <v>#DIV/0!</v>
      </c>
      <c r="BB202" s="4341">
        <f t="shared" si="835"/>
        <v>12</v>
      </c>
      <c r="BC202" s="4104">
        <f t="shared" si="836"/>
        <v>27</v>
      </c>
      <c r="BD202" s="128">
        <f t="shared" si="837"/>
        <v>0.30769230769230771</v>
      </c>
      <c r="BE202" s="4468">
        <f t="shared" si="838"/>
        <v>0</v>
      </c>
      <c r="BF202" s="6480">
        <v>39</v>
      </c>
      <c r="BG202" s="6480"/>
      <c r="BH202" s="3715">
        <f t="shared" si="839"/>
        <v>39</v>
      </c>
      <c r="BI202" s="3715">
        <f t="shared" si="840"/>
        <v>8</v>
      </c>
      <c r="BJ202" s="4061">
        <f t="shared" si="841"/>
        <v>31</v>
      </c>
      <c r="BK202" s="4083">
        <f t="shared" si="842"/>
        <v>0.20512820512820512</v>
      </c>
      <c r="BL202" s="3675">
        <f t="shared" si="843"/>
        <v>8</v>
      </c>
      <c r="BM202" s="3122">
        <f t="shared" si="844"/>
        <v>31</v>
      </c>
      <c r="BN202" s="128">
        <f t="shared" si="845"/>
        <v>0.20512820512820512</v>
      </c>
      <c r="BO202" s="3708">
        <f t="shared" si="846"/>
        <v>0</v>
      </c>
      <c r="BP202" s="3494"/>
      <c r="BQ202" s="7054">
        <v>39</v>
      </c>
      <c r="BR202" s="7054"/>
      <c r="BS202" s="2920">
        <f t="shared" ref="BS202" si="890">SUM(FC202+FL202+FU202)</f>
        <v>0</v>
      </c>
      <c r="BT202" s="2920">
        <f t="shared" si="847"/>
        <v>0</v>
      </c>
      <c r="BU202" s="2987">
        <f t="shared" si="848"/>
        <v>0</v>
      </c>
      <c r="BV202" s="128" t="e">
        <f t="shared" si="849"/>
        <v>#DIV/0!</v>
      </c>
      <c r="BW202" s="2916">
        <f t="shared" si="850"/>
        <v>0</v>
      </c>
      <c r="BX202" s="2953">
        <f t="shared" si="851"/>
        <v>39</v>
      </c>
      <c r="BY202" s="128">
        <f t="shared" si="852"/>
        <v>0</v>
      </c>
      <c r="BZ202" s="3151"/>
      <c r="CA202" s="6657">
        <v>39</v>
      </c>
      <c r="CB202" s="6657"/>
      <c r="CC202" s="1718">
        <v>0</v>
      </c>
      <c r="CD202" s="2410">
        <v>0</v>
      </c>
      <c r="CE202" s="2359">
        <f t="shared" si="853"/>
        <v>0</v>
      </c>
      <c r="CF202" s="1991">
        <f t="shared" ref="CF202:CF207" si="891">CD202/CA202</f>
        <v>0</v>
      </c>
      <c r="CG202" s="1992">
        <f t="shared" ref="CG202:CG211" si="892">CD202</f>
        <v>0</v>
      </c>
      <c r="CH202" s="2387">
        <f t="shared" si="854"/>
        <v>39</v>
      </c>
      <c r="CI202" s="1991">
        <f t="shared" ref="CI202:CI211" si="893">CG202/CA202</f>
        <v>0</v>
      </c>
      <c r="CM202" s="1">
        <v>0</v>
      </c>
      <c r="CN202" s="1">
        <v>0</v>
      </c>
      <c r="CO202" s="1">
        <v>0</v>
      </c>
      <c r="CP202" s="1">
        <v>0</v>
      </c>
      <c r="CQ202" s="1">
        <v>0</v>
      </c>
      <c r="CR202" s="1">
        <v>0</v>
      </c>
      <c r="CS202" s="1">
        <v>15</v>
      </c>
      <c r="CT202" s="1">
        <v>15</v>
      </c>
      <c r="CU202" s="1">
        <v>9</v>
      </c>
      <c r="CV202" s="1">
        <v>0</v>
      </c>
      <c r="CW202" s="1">
        <v>0</v>
      </c>
      <c r="CX202" s="1">
        <v>0</v>
      </c>
      <c r="CY202" s="6173">
        <v>39</v>
      </c>
      <c r="CZ202" s="5846"/>
      <c r="DA202" s="4515">
        <v>0</v>
      </c>
      <c r="DB202" s="4516">
        <v>3</v>
      </c>
      <c r="DC202" s="4509">
        <f t="shared" si="886"/>
        <v>-3</v>
      </c>
      <c r="DD202" s="4510" t="e">
        <f t="shared" si="855"/>
        <v>#DIV/0!</v>
      </c>
      <c r="DE202" s="4517">
        <f t="shared" si="856"/>
        <v>11</v>
      </c>
      <c r="DF202" s="4196">
        <f t="shared" si="857"/>
        <v>28</v>
      </c>
      <c r="DG202" s="4177">
        <f t="shared" ref="DG202:DG211" si="894">DE202/CY202</f>
        <v>0.28205128205128205</v>
      </c>
      <c r="DH202" s="6179">
        <v>39</v>
      </c>
      <c r="DI202" s="6181"/>
      <c r="DJ202" s="4541">
        <v>0</v>
      </c>
      <c r="DK202" s="4542">
        <v>0</v>
      </c>
      <c r="DL202" s="4543">
        <f t="shared" si="858"/>
        <v>0</v>
      </c>
      <c r="DM202" s="4528" t="e">
        <f t="shared" si="859"/>
        <v>#DIV/0!</v>
      </c>
      <c r="DN202" s="4533">
        <f t="shared" si="860"/>
        <v>11</v>
      </c>
      <c r="DO202" s="4176">
        <f t="shared" si="861"/>
        <v>28</v>
      </c>
      <c r="DP202" s="4171">
        <f t="shared" ref="DP202:DP211" si="895">DN202/DH202</f>
        <v>0.28205128205128205</v>
      </c>
      <c r="DQ202" s="5733">
        <v>39</v>
      </c>
      <c r="DR202" s="5733"/>
      <c r="DS202" s="4544">
        <v>0</v>
      </c>
      <c r="DT202" s="4336">
        <v>1</v>
      </c>
      <c r="DU202" s="4336">
        <f t="shared" si="862"/>
        <v>-1</v>
      </c>
      <c r="DV202" s="4337">
        <v>0</v>
      </c>
      <c r="DW202" s="2683">
        <f t="shared" si="863"/>
        <v>12</v>
      </c>
      <c r="DX202" s="4170">
        <f t="shared" si="864"/>
        <v>27</v>
      </c>
      <c r="DY202" s="4171">
        <f t="shared" ref="DY202:DY211" si="896">DW202/DQ202</f>
        <v>0.30769230769230771</v>
      </c>
      <c r="DZ202" s="6173">
        <v>39</v>
      </c>
      <c r="EA202" s="5846"/>
      <c r="EB202" s="3439">
        <v>15</v>
      </c>
      <c r="EC202" s="3249">
        <v>0</v>
      </c>
      <c r="ED202" s="3442">
        <f t="shared" si="887"/>
        <v>15</v>
      </c>
      <c r="EE202" s="3441">
        <f t="shared" si="865"/>
        <v>0</v>
      </c>
      <c r="EF202" s="3444">
        <f t="shared" si="866"/>
        <v>0</v>
      </c>
      <c r="EG202" s="3442">
        <f t="shared" si="867"/>
        <v>39</v>
      </c>
      <c r="EH202" s="3441">
        <f t="shared" ref="EH202:EH211" si="897">EF202/DZ202</f>
        <v>0</v>
      </c>
      <c r="EI202" s="6179">
        <v>39</v>
      </c>
      <c r="EJ202" s="6181"/>
      <c r="EK202" s="3439">
        <v>15</v>
      </c>
      <c r="EL202" s="3249">
        <v>4</v>
      </c>
      <c r="EM202" s="3440">
        <f t="shared" si="868"/>
        <v>11</v>
      </c>
      <c r="EN202" s="3441">
        <f t="shared" si="869"/>
        <v>0.26666666666666666</v>
      </c>
      <c r="EO202" s="3285">
        <f t="shared" si="870"/>
        <v>4</v>
      </c>
      <c r="EP202" s="3440">
        <f t="shared" si="871"/>
        <v>35</v>
      </c>
      <c r="EQ202" s="2058">
        <f t="shared" ref="EQ202:EQ211" si="898">EO202/EI202</f>
        <v>0.10256410256410256</v>
      </c>
      <c r="ER202" s="5733">
        <v>39</v>
      </c>
      <c r="ES202" s="5733"/>
      <c r="ET202" s="3763">
        <v>9</v>
      </c>
      <c r="EU202" s="3701">
        <v>4</v>
      </c>
      <c r="EV202" s="2941">
        <f t="shared" si="872"/>
        <v>5</v>
      </c>
      <c r="EW202" s="2058">
        <v>0</v>
      </c>
      <c r="EX202" s="3621">
        <f t="shared" si="873"/>
        <v>8</v>
      </c>
      <c r="EY202" s="2941">
        <f t="shared" si="874"/>
        <v>31</v>
      </c>
      <c r="EZ202" s="2058">
        <f t="shared" ref="EZ202:EZ211" si="899">EX202/ER202</f>
        <v>0.20512820512820512</v>
      </c>
      <c r="FA202" s="6945">
        <v>39</v>
      </c>
      <c r="FB202" s="6945"/>
      <c r="FC202" s="2926">
        <v>0</v>
      </c>
      <c r="FD202" s="2914">
        <v>0</v>
      </c>
      <c r="FE202" s="2982">
        <f t="shared" si="888"/>
        <v>0</v>
      </c>
      <c r="FF202" s="2058" t="e">
        <f t="shared" si="875"/>
        <v>#DIV/0!</v>
      </c>
      <c r="FG202" s="2913">
        <f t="shared" si="876"/>
        <v>0</v>
      </c>
      <c r="FH202" s="2982">
        <f t="shared" si="877"/>
        <v>39</v>
      </c>
      <c r="FI202" s="2058">
        <f t="shared" ref="FI202:FI211" si="900">FG202/FA202</f>
        <v>0</v>
      </c>
      <c r="FJ202" s="7054">
        <v>39</v>
      </c>
      <c r="FK202" s="7054"/>
      <c r="FL202" s="2927">
        <v>0</v>
      </c>
      <c r="FM202" s="2916">
        <v>0</v>
      </c>
      <c r="FN202" s="2941">
        <f t="shared" si="878"/>
        <v>0</v>
      </c>
      <c r="FO202" s="2058" t="e">
        <f t="shared" si="879"/>
        <v>#DIV/0!</v>
      </c>
      <c r="FP202" s="2917">
        <f t="shared" si="880"/>
        <v>0</v>
      </c>
      <c r="FQ202" s="2941">
        <f t="shared" si="881"/>
        <v>39</v>
      </c>
      <c r="FR202" s="2058">
        <f t="shared" ref="FR202:FR211" si="901">FP202/FJ202</f>
        <v>0</v>
      </c>
      <c r="FS202" s="6945">
        <v>39</v>
      </c>
      <c r="FT202" s="6945"/>
      <c r="FU202" s="2926">
        <v>0</v>
      </c>
      <c r="FV202" s="2914">
        <v>0</v>
      </c>
      <c r="FW202" s="2941">
        <f t="shared" si="882"/>
        <v>0</v>
      </c>
      <c r="FX202" s="2058">
        <v>0</v>
      </c>
      <c r="FY202" s="2917">
        <f t="shared" si="883"/>
        <v>0</v>
      </c>
      <c r="FZ202" s="2941">
        <f t="shared" si="884"/>
        <v>39</v>
      </c>
      <c r="GA202" s="2058">
        <f t="shared" ref="GA202:GA211" si="902">FY202/FS202</f>
        <v>0</v>
      </c>
      <c r="GB202" s="3169">
        <f t="shared" si="885"/>
        <v>0</v>
      </c>
      <c r="GC202" s="2219">
        <v>0</v>
      </c>
      <c r="GD202" s="1895">
        <v>1</v>
      </c>
      <c r="GE202" s="2126" t="s">
        <v>82</v>
      </c>
      <c r="GF202" s="2126" t="s">
        <v>83</v>
      </c>
      <c r="GG202" s="2126" t="s">
        <v>101</v>
      </c>
      <c r="GH202" s="2126" t="s">
        <v>16</v>
      </c>
      <c r="GI202" s="2126" t="s">
        <v>16</v>
      </c>
      <c r="GJ202" s="2126" t="s">
        <v>92</v>
      </c>
      <c r="GK202" s="2126" t="s">
        <v>16</v>
      </c>
      <c r="GL202" s="2096">
        <v>1</v>
      </c>
      <c r="GM202" s="1945" t="s">
        <v>1477</v>
      </c>
      <c r="GN202" s="224" t="s">
        <v>1472</v>
      </c>
      <c r="GO202" s="460">
        <v>39</v>
      </c>
      <c r="GP202" s="2398">
        <v>0</v>
      </c>
      <c r="GQ202" s="2394">
        <v>0</v>
      </c>
      <c r="GR202" s="2395">
        <v>0</v>
      </c>
      <c r="GS202" s="2396">
        <v>0</v>
      </c>
      <c r="GT202" s="2394">
        <v>0</v>
      </c>
      <c r="GU202" s="2395">
        <v>39</v>
      </c>
      <c r="GV202" s="2396">
        <v>0</v>
      </c>
    </row>
    <row r="203" spans="1:204" ht="133.5" customHeight="1" x14ac:dyDescent="0.25">
      <c r="B203" s="7156"/>
      <c r="C203" s="5685"/>
      <c r="D203" s="7164"/>
      <c r="E203" s="7152"/>
      <c r="F203" s="7104"/>
      <c r="G203" s="7104"/>
      <c r="H203" s="7104"/>
      <c r="I203" s="7104"/>
      <c r="J203" s="7104"/>
      <c r="K203" s="7104"/>
      <c r="L203" s="7104"/>
      <c r="M203" s="7104"/>
      <c r="N203" s="7107"/>
      <c r="O203" s="7112"/>
      <c r="P203" s="7107"/>
      <c r="Q203" s="7107"/>
      <c r="R203" s="5704"/>
      <c r="S203" s="7107"/>
      <c r="T203" s="7107"/>
      <c r="U203" s="7131"/>
      <c r="V203" s="5698"/>
      <c r="W203" s="5695"/>
      <c r="X203" s="5692"/>
      <c r="Y203" s="2096">
        <v>2</v>
      </c>
      <c r="Z203" s="5453" t="s">
        <v>1478</v>
      </c>
      <c r="AA203" s="505" t="s">
        <v>1472</v>
      </c>
      <c r="AB203" s="414">
        <v>19</v>
      </c>
      <c r="AC203" s="460">
        <v>0</v>
      </c>
      <c r="AD203" s="544">
        <f t="shared" si="826"/>
        <v>0</v>
      </c>
      <c r="AE203" s="460">
        <v>12</v>
      </c>
      <c r="AF203" s="544">
        <f t="shared" si="827"/>
        <v>0.63157894736842102</v>
      </c>
      <c r="AG203" s="460">
        <v>7</v>
      </c>
      <c r="AH203" s="544">
        <f t="shared" si="828"/>
        <v>0.36842105263157893</v>
      </c>
      <c r="AI203" s="460">
        <v>0</v>
      </c>
      <c r="AJ203" s="545">
        <f t="shared" si="829"/>
        <v>0</v>
      </c>
      <c r="AK203" s="946">
        <f t="shared" si="830"/>
        <v>1</v>
      </c>
      <c r="AL203" s="2322">
        <v>2</v>
      </c>
      <c r="AM203" s="959" t="s">
        <v>3587</v>
      </c>
      <c r="AN203" s="959" t="s">
        <v>3588</v>
      </c>
      <c r="AO203" s="1178" t="s">
        <v>2543</v>
      </c>
      <c r="AP203" s="1179" t="s">
        <v>2543</v>
      </c>
      <c r="AQ203" s="990">
        <v>100</v>
      </c>
      <c r="AR203" s="970" t="s">
        <v>1472</v>
      </c>
      <c r="AS203" s="46" t="s">
        <v>753</v>
      </c>
      <c r="AT203" s="1479"/>
      <c r="AU203" s="970" t="s">
        <v>1704</v>
      </c>
      <c r="AV203" s="6422">
        <v>19</v>
      </c>
      <c r="AW203" s="6422"/>
      <c r="AX203" s="4493">
        <f t="shared" si="831"/>
        <v>0</v>
      </c>
      <c r="AY203" s="4493">
        <f t="shared" si="832"/>
        <v>3</v>
      </c>
      <c r="AZ203" s="4411">
        <f t="shared" si="833"/>
        <v>-3</v>
      </c>
      <c r="BA203" s="4451" t="e">
        <f t="shared" si="834"/>
        <v>#DIV/0!</v>
      </c>
      <c r="BB203" s="4341">
        <f t="shared" si="835"/>
        <v>3</v>
      </c>
      <c r="BC203" s="4104">
        <f t="shared" si="836"/>
        <v>16</v>
      </c>
      <c r="BD203" s="128">
        <f t="shared" si="837"/>
        <v>0.15789473684210525</v>
      </c>
      <c r="BE203" s="4468">
        <f t="shared" si="838"/>
        <v>0</v>
      </c>
      <c r="BF203" s="6480">
        <v>19</v>
      </c>
      <c r="BG203" s="6480"/>
      <c r="BH203" s="3715">
        <f t="shared" si="839"/>
        <v>7</v>
      </c>
      <c r="BI203" s="3715">
        <f t="shared" si="840"/>
        <v>0</v>
      </c>
      <c r="BJ203" s="4061">
        <f t="shared" si="841"/>
        <v>7</v>
      </c>
      <c r="BK203" s="4083">
        <f t="shared" si="842"/>
        <v>0</v>
      </c>
      <c r="BL203" s="3675">
        <f t="shared" si="843"/>
        <v>0</v>
      </c>
      <c r="BM203" s="3122">
        <f t="shared" si="844"/>
        <v>19</v>
      </c>
      <c r="BN203" s="128">
        <f t="shared" si="845"/>
        <v>0</v>
      </c>
      <c r="BO203" s="3708">
        <f t="shared" si="846"/>
        <v>0</v>
      </c>
      <c r="BP203" s="3494"/>
      <c r="BQ203" s="7054">
        <v>19</v>
      </c>
      <c r="BR203" s="7054"/>
      <c r="BS203" s="2920">
        <f t="shared" ref="BS203:BS205" si="903">SUM(FC203+FL203+FU203)</f>
        <v>12</v>
      </c>
      <c r="BT203" s="2920">
        <f t="shared" si="847"/>
        <v>0</v>
      </c>
      <c r="BU203" s="2987">
        <f t="shared" si="848"/>
        <v>12</v>
      </c>
      <c r="BV203" s="128">
        <f t="shared" si="849"/>
        <v>0</v>
      </c>
      <c r="BW203" s="2916">
        <f t="shared" si="850"/>
        <v>0</v>
      </c>
      <c r="BX203" s="2953">
        <f t="shared" si="851"/>
        <v>19</v>
      </c>
      <c r="BY203" s="128">
        <f t="shared" si="852"/>
        <v>0</v>
      </c>
      <c r="BZ203" s="3151"/>
      <c r="CA203" s="6657">
        <v>19</v>
      </c>
      <c r="CB203" s="6657"/>
      <c r="CC203" s="1718">
        <v>0</v>
      </c>
      <c r="CD203" s="2410">
        <v>0</v>
      </c>
      <c r="CE203" s="2359">
        <f t="shared" si="853"/>
        <v>0</v>
      </c>
      <c r="CF203" s="1991">
        <f t="shared" si="891"/>
        <v>0</v>
      </c>
      <c r="CG203" s="1992">
        <f t="shared" si="892"/>
        <v>0</v>
      </c>
      <c r="CH203" s="2387">
        <f t="shared" si="854"/>
        <v>19</v>
      </c>
      <c r="CI203" s="1991">
        <f t="shared" si="893"/>
        <v>0</v>
      </c>
      <c r="CM203" s="1">
        <v>0</v>
      </c>
      <c r="CN203" s="1">
        <v>0</v>
      </c>
      <c r="CO203" s="1">
        <v>0</v>
      </c>
      <c r="CP203" s="1">
        <v>4</v>
      </c>
      <c r="CQ203" s="1">
        <v>4</v>
      </c>
      <c r="CR203" s="1">
        <v>4</v>
      </c>
      <c r="CS203" s="1">
        <v>0</v>
      </c>
      <c r="CT203" s="1">
        <v>3</v>
      </c>
      <c r="CU203" s="1">
        <v>4</v>
      </c>
      <c r="CV203" s="1">
        <v>0</v>
      </c>
      <c r="CW203" s="1">
        <v>0</v>
      </c>
      <c r="CX203" s="1">
        <v>0</v>
      </c>
      <c r="CY203" s="6168">
        <v>19</v>
      </c>
      <c r="CZ203" s="5709"/>
      <c r="DA203" s="4515">
        <v>0</v>
      </c>
      <c r="DB203" s="4516">
        <v>0</v>
      </c>
      <c r="DC203" s="4518">
        <f t="shared" si="886"/>
        <v>0</v>
      </c>
      <c r="DD203" s="4510" t="e">
        <f t="shared" si="855"/>
        <v>#DIV/0!</v>
      </c>
      <c r="DE203" s="4517">
        <f t="shared" si="856"/>
        <v>0</v>
      </c>
      <c r="DF203" s="4176">
        <f t="shared" si="857"/>
        <v>19</v>
      </c>
      <c r="DG203" s="4177">
        <f t="shared" si="894"/>
        <v>0</v>
      </c>
      <c r="DH203" s="6179">
        <v>19</v>
      </c>
      <c r="DI203" s="6181"/>
      <c r="DJ203" s="4541">
        <v>0</v>
      </c>
      <c r="DK203" s="4542">
        <v>0</v>
      </c>
      <c r="DL203" s="4543">
        <f t="shared" si="858"/>
        <v>0</v>
      </c>
      <c r="DM203" s="4528" t="e">
        <f t="shared" si="859"/>
        <v>#DIV/0!</v>
      </c>
      <c r="DN203" s="4533">
        <f t="shared" si="860"/>
        <v>0</v>
      </c>
      <c r="DO203" s="4176">
        <f t="shared" si="861"/>
        <v>19</v>
      </c>
      <c r="DP203" s="4171">
        <f t="shared" si="895"/>
        <v>0</v>
      </c>
      <c r="DQ203" s="5738">
        <v>19</v>
      </c>
      <c r="DR203" s="5738"/>
      <c r="DS203" s="4544">
        <v>0</v>
      </c>
      <c r="DT203" s="4336">
        <v>3</v>
      </c>
      <c r="DU203" s="4336">
        <f t="shared" si="862"/>
        <v>-3</v>
      </c>
      <c r="DV203" s="4337">
        <v>0</v>
      </c>
      <c r="DW203" s="2683">
        <f t="shared" si="863"/>
        <v>3</v>
      </c>
      <c r="DX203" s="4170">
        <f t="shared" si="864"/>
        <v>16</v>
      </c>
      <c r="DY203" s="4171">
        <f t="shared" si="896"/>
        <v>0.15789473684210525</v>
      </c>
      <c r="DZ203" s="6168">
        <v>19</v>
      </c>
      <c r="EA203" s="5709"/>
      <c r="EB203" s="3439">
        <v>0</v>
      </c>
      <c r="EC203" s="3249">
        <v>0</v>
      </c>
      <c r="ED203" s="3440">
        <f t="shared" si="887"/>
        <v>0</v>
      </c>
      <c r="EE203" s="3441" t="e">
        <f t="shared" si="865"/>
        <v>#DIV/0!</v>
      </c>
      <c r="EF203" s="3444">
        <f t="shared" si="866"/>
        <v>0</v>
      </c>
      <c r="EG203" s="3440">
        <f t="shared" si="867"/>
        <v>19</v>
      </c>
      <c r="EH203" s="3441">
        <f t="shared" si="897"/>
        <v>0</v>
      </c>
      <c r="EI203" s="6179">
        <v>19</v>
      </c>
      <c r="EJ203" s="6181"/>
      <c r="EK203" s="3439">
        <v>3</v>
      </c>
      <c r="EL203" s="3249">
        <v>0</v>
      </c>
      <c r="EM203" s="3440">
        <f t="shared" si="868"/>
        <v>3</v>
      </c>
      <c r="EN203" s="3441">
        <f t="shared" si="869"/>
        <v>0</v>
      </c>
      <c r="EO203" s="3285">
        <f t="shared" si="870"/>
        <v>0</v>
      </c>
      <c r="EP203" s="3440">
        <f t="shared" si="871"/>
        <v>19</v>
      </c>
      <c r="EQ203" s="2058">
        <f t="shared" si="898"/>
        <v>0</v>
      </c>
      <c r="ER203" s="5738">
        <v>19</v>
      </c>
      <c r="ES203" s="5738"/>
      <c r="ET203" s="3763">
        <v>4</v>
      </c>
      <c r="EU203" s="3701">
        <v>0</v>
      </c>
      <c r="EV203" s="2941">
        <f t="shared" si="872"/>
        <v>4</v>
      </c>
      <c r="EW203" s="2058">
        <v>0</v>
      </c>
      <c r="EX203" s="3621">
        <f t="shared" si="873"/>
        <v>0</v>
      </c>
      <c r="EY203" s="2941">
        <f t="shared" si="874"/>
        <v>19</v>
      </c>
      <c r="EZ203" s="2058">
        <f t="shared" si="899"/>
        <v>0</v>
      </c>
      <c r="FA203" s="6944">
        <v>19</v>
      </c>
      <c r="FB203" s="6944"/>
      <c r="FC203" s="2926">
        <v>4</v>
      </c>
      <c r="FD203" s="2914">
        <v>0</v>
      </c>
      <c r="FE203" s="2941">
        <f t="shared" si="888"/>
        <v>4</v>
      </c>
      <c r="FF203" s="2058">
        <f t="shared" si="875"/>
        <v>0</v>
      </c>
      <c r="FG203" s="2914">
        <f t="shared" si="876"/>
        <v>0</v>
      </c>
      <c r="FH203" s="2941">
        <f t="shared" si="877"/>
        <v>19</v>
      </c>
      <c r="FI203" s="2058">
        <f t="shared" si="900"/>
        <v>0</v>
      </c>
      <c r="FJ203" s="7054">
        <v>19</v>
      </c>
      <c r="FK203" s="7054"/>
      <c r="FL203" s="2927">
        <v>4</v>
      </c>
      <c r="FM203" s="2916">
        <v>0</v>
      </c>
      <c r="FN203" s="2941">
        <f t="shared" si="878"/>
        <v>4</v>
      </c>
      <c r="FO203" s="2058">
        <f t="shared" si="879"/>
        <v>0</v>
      </c>
      <c r="FP203" s="2917">
        <f t="shared" si="880"/>
        <v>0</v>
      </c>
      <c r="FQ203" s="2941">
        <f t="shared" si="881"/>
        <v>19</v>
      </c>
      <c r="FR203" s="2058">
        <f t="shared" si="901"/>
        <v>0</v>
      </c>
      <c r="FS203" s="6944">
        <v>19</v>
      </c>
      <c r="FT203" s="6944"/>
      <c r="FU203" s="2926">
        <v>4</v>
      </c>
      <c r="FV203" s="2914">
        <v>0</v>
      </c>
      <c r="FW203" s="2941">
        <f t="shared" si="882"/>
        <v>4</v>
      </c>
      <c r="FX203" s="2058">
        <v>0</v>
      </c>
      <c r="FY203" s="2917">
        <f t="shared" si="883"/>
        <v>0</v>
      </c>
      <c r="FZ203" s="2941">
        <f t="shared" si="884"/>
        <v>19</v>
      </c>
      <c r="GA203" s="2058">
        <f t="shared" si="902"/>
        <v>0</v>
      </c>
      <c r="GB203" s="3169">
        <f t="shared" si="885"/>
        <v>0</v>
      </c>
      <c r="GC203" s="2219">
        <v>0</v>
      </c>
      <c r="GD203" s="1895">
        <v>1</v>
      </c>
      <c r="GE203" s="2126" t="s">
        <v>82</v>
      </c>
      <c r="GF203" s="2126" t="s">
        <v>83</v>
      </c>
      <c r="GG203" s="2126" t="s">
        <v>101</v>
      </c>
      <c r="GH203" s="2126" t="s">
        <v>16</v>
      </c>
      <c r="GI203" s="2126" t="s">
        <v>16</v>
      </c>
      <c r="GJ203" s="2126" t="s">
        <v>92</v>
      </c>
      <c r="GK203" s="2126" t="s">
        <v>16</v>
      </c>
      <c r="GL203" s="2096">
        <v>2</v>
      </c>
      <c r="GM203" s="1944" t="s">
        <v>1478</v>
      </c>
      <c r="GN203" s="224" t="s">
        <v>1472</v>
      </c>
      <c r="GO203" s="460">
        <v>19</v>
      </c>
      <c r="GP203" s="2398">
        <v>0</v>
      </c>
      <c r="GQ203" s="2394">
        <v>0</v>
      </c>
      <c r="GR203" s="2394">
        <v>0</v>
      </c>
      <c r="GS203" s="2396">
        <v>0</v>
      </c>
      <c r="GT203" s="2394">
        <v>0</v>
      </c>
      <c r="GU203" s="2394">
        <v>19</v>
      </c>
      <c r="GV203" s="2396">
        <v>0</v>
      </c>
    </row>
    <row r="204" spans="1:204" ht="79.5" customHeight="1" x14ac:dyDescent="0.25">
      <c r="B204" s="7156"/>
      <c r="C204" s="5685"/>
      <c r="D204" s="7164"/>
      <c r="E204" s="7152"/>
      <c r="F204" s="7104"/>
      <c r="G204" s="7104"/>
      <c r="H204" s="7104"/>
      <c r="I204" s="7104"/>
      <c r="J204" s="7104"/>
      <c r="K204" s="7104"/>
      <c r="L204" s="7104"/>
      <c r="M204" s="7104"/>
      <c r="N204" s="7107"/>
      <c r="O204" s="7112"/>
      <c r="P204" s="7107"/>
      <c r="Q204" s="7107"/>
      <c r="R204" s="5704"/>
      <c r="S204" s="7107"/>
      <c r="T204" s="7107"/>
      <c r="U204" s="7131"/>
      <c r="V204" s="5698"/>
      <c r="W204" s="5695"/>
      <c r="X204" s="5692"/>
      <c r="Y204" s="2096">
        <v>3</v>
      </c>
      <c r="Z204" s="5453" t="s">
        <v>1479</v>
      </c>
      <c r="AA204" s="505" t="s">
        <v>1472</v>
      </c>
      <c r="AB204" s="414">
        <v>10</v>
      </c>
      <c r="AC204" s="460">
        <v>1</v>
      </c>
      <c r="AD204" s="544">
        <f t="shared" si="826"/>
        <v>0.1</v>
      </c>
      <c r="AE204" s="460">
        <v>4</v>
      </c>
      <c r="AF204" s="544">
        <f t="shared" si="827"/>
        <v>0.4</v>
      </c>
      <c r="AG204" s="460">
        <v>5</v>
      </c>
      <c r="AH204" s="544">
        <f t="shared" si="828"/>
        <v>0.5</v>
      </c>
      <c r="AI204" s="460">
        <v>0</v>
      </c>
      <c r="AJ204" s="545">
        <f t="shared" si="829"/>
        <v>0</v>
      </c>
      <c r="AK204" s="191">
        <f t="shared" si="830"/>
        <v>1</v>
      </c>
      <c r="AL204" s="2322">
        <v>3</v>
      </c>
      <c r="AM204" s="959" t="s">
        <v>3585</v>
      </c>
      <c r="AN204" s="90" t="s">
        <v>3586</v>
      </c>
      <c r="AO204" s="1178" t="s">
        <v>2544</v>
      </c>
      <c r="AP204" s="1179" t="s">
        <v>2545</v>
      </c>
      <c r="AQ204" s="990">
        <v>100</v>
      </c>
      <c r="AR204" s="970" t="s">
        <v>1472</v>
      </c>
      <c r="AS204" s="46" t="s">
        <v>753</v>
      </c>
      <c r="AT204" s="1479"/>
      <c r="AU204" s="970" t="s">
        <v>1704</v>
      </c>
      <c r="AV204" s="6422">
        <v>10</v>
      </c>
      <c r="AW204" s="6422"/>
      <c r="AX204" s="4493">
        <f t="shared" si="831"/>
        <v>0</v>
      </c>
      <c r="AY204" s="4493">
        <f t="shared" si="832"/>
        <v>0</v>
      </c>
      <c r="AZ204" s="4411">
        <f t="shared" si="833"/>
        <v>0</v>
      </c>
      <c r="BA204" s="4451" t="e">
        <f t="shared" si="834"/>
        <v>#DIV/0!</v>
      </c>
      <c r="BB204" s="4341">
        <f t="shared" si="835"/>
        <v>0</v>
      </c>
      <c r="BC204" s="4104">
        <f t="shared" si="836"/>
        <v>10</v>
      </c>
      <c r="BD204" s="128">
        <f t="shared" si="837"/>
        <v>0</v>
      </c>
      <c r="BE204" s="4468">
        <f t="shared" si="838"/>
        <v>0</v>
      </c>
      <c r="BF204" s="6480">
        <v>10</v>
      </c>
      <c r="BG204" s="6480"/>
      <c r="BH204" s="3715">
        <f t="shared" si="839"/>
        <v>5</v>
      </c>
      <c r="BI204" s="3715">
        <f t="shared" si="840"/>
        <v>0</v>
      </c>
      <c r="BJ204" s="4061">
        <f t="shared" si="841"/>
        <v>5</v>
      </c>
      <c r="BK204" s="4083">
        <f t="shared" si="842"/>
        <v>0</v>
      </c>
      <c r="BL204" s="3675">
        <f t="shared" si="843"/>
        <v>0</v>
      </c>
      <c r="BM204" s="3122">
        <f t="shared" si="844"/>
        <v>10</v>
      </c>
      <c r="BN204" s="128">
        <f t="shared" si="845"/>
        <v>0</v>
      </c>
      <c r="BO204" s="3708">
        <f t="shared" si="846"/>
        <v>0</v>
      </c>
      <c r="BP204" s="3494"/>
      <c r="BQ204" s="7054">
        <v>10</v>
      </c>
      <c r="BR204" s="7054"/>
      <c r="BS204" s="2920">
        <f t="shared" si="903"/>
        <v>4</v>
      </c>
      <c r="BT204" s="2920">
        <f t="shared" si="847"/>
        <v>0</v>
      </c>
      <c r="BU204" s="2987">
        <f t="shared" si="848"/>
        <v>4</v>
      </c>
      <c r="BV204" s="128">
        <f t="shared" si="849"/>
        <v>0</v>
      </c>
      <c r="BW204" s="2916">
        <f t="shared" si="850"/>
        <v>0</v>
      </c>
      <c r="BX204" s="2953">
        <f t="shared" si="851"/>
        <v>10</v>
      </c>
      <c r="BY204" s="128">
        <f t="shared" si="852"/>
        <v>0</v>
      </c>
      <c r="BZ204" s="3151"/>
      <c r="CA204" s="6657">
        <v>10</v>
      </c>
      <c r="CB204" s="6657"/>
      <c r="CC204" s="1718">
        <v>1</v>
      </c>
      <c r="CD204" s="2410">
        <v>0</v>
      </c>
      <c r="CE204" s="2359">
        <f t="shared" si="853"/>
        <v>1</v>
      </c>
      <c r="CF204" s="1991">
        <f t="shared" si="891"/>
        <v>0</v>
      </c>
      <c r="CG204" s="1992">
        <f t="shared" si="892"/>
        <v>0</v>
      </c>
      <c r="CH204" s="2387">
        <f t="shared" si="854"/>
        <v>10</v>
      </c>
      <c r="CI204" s="1991">
        <f t="shared" si="893"/>
        <v>0</v>
      </c>
      <c r="CM204" s="1">
        <v>0</v>
      </c>
      <c r="CN204" s="1">
        <v>0</v>
      </c>
      <c r="CO204" s="1">
        <v>1</v>
      </c>
      <c r="CP204" s="1">
        <v>1</v>
      </c>
      <c r="CQ204" s="1">
        <v>0</v>
      </c>
      <c r="CR204" s="1">
        <v>3</v>
      </c>
      <c r="CS204" s="1">
        <v>2</v>
      </c>
      <c r="CT204" s="1">
        <v>3</v>
      </c>
      <c r="CU204" s="1">
        <v>0</v>
      </c>
      <c r="CV204" s="1">
        <v>0</v>
      </c>
      <c r="CW204" s="1">
        <v>0</v>
      </c>
      <c r="CX204" s="1">
        <v>0</v>
      </c>
      <c r="CY204" s="6168">
        <v>10</v>
      </c>
      <c r="CZ204" s="5709"/>
      <c r="DA204" s="4515">
        <v>0</v>
      </c>
      <c r="DB204" s="4516">
        <v>0</v>
      </c>
      <c r="DC204" s="4518">
        <f t="shared" si="886"/>
        <v>0</v>
      </c>
      <c r="DD204" s="4510" t="e">
        <f t="shared" si="855"/>
        <v>#DIV/0!</v>
      </c>
      <c r="DE204" s="4517">
        <f t="shared" si="856"/>
        <v>0</v>
      </c>
      <c r="DF204" s="4176">
        <f t="shared" si="857"/>
        <v>10</v>
      </c>
      <c r="DG204" s="4177">
        <f t="shared" si="894"/>
        <v>0</v>
      </c>
      <c r="DH204" s="6179">
        <v>10</v>
      </c>
      <c r="DI204" s="6181"/>
      <c r="DJ204" s="4541">
        <v>0</v>
      </c>
      <c r="DK204" s="4542">
        <v>0</v>
      </c>
      <c r="DL204" s="4543">
        <f t="shared" si="858"/>
        <v>0</v>
      </c>
      <c r="DM204" s="4528" t="e">
        <f t="shared" si="859"/>
        <v>#DIV/0!</v>
      </c>
      <c r="DN204" s="4533">
        <f t="shared" si="860"/>
        <v>0</v>
      </c>
      <c r="DO204" s="4176">
        <f t="shared" si="861"/>
        <v>10</v>
      </c>
      <c r="DP204" s="4171">
        <f t="shared" si="895"/>
        <v>0</v>
      </c>
      <c r="DQ204" s="5738">
        <v>10</v>
      </c>
      <c r="DR204" s="5738"/>
      <c r="DS204" s="4544">
        <v>0</v>
      </c>
      <c r="DT204" s="4336">
        <v>0</v>
      </c>
      <c r="DU204" s="4336">
        <f t="shared" si="862"/>
        <v>0</v>
      </c>
      <c r="DV204" s="4337">
        <v>0</v>
      </c>
      <c r="DW204" s="2683">
        <f t="shared" si="863"/>
        <v>0</v>
      </c>
      <c r="DX204" s="4170">
        <f t="shared" si="864"/>
        <v>10</v>
      </c>
      <c r="DY204" s="4171">
        <f t="shared" si="896"/>
        <v>0</v>
      </c>
      <c r="DZ204" s="6168">
        <v>10</v>
      </c>
      <c r="EA204" s="5709"/>
      <c r="EB204" s="3439">
        <v>2</v>
      </c>
      <c r="EC204" s="3249">
        <v>0</v>
      </c>
      <c r="ED204" s="3440">
        <f t="shared" si="887"/>
        <v>2</v>
      </c>
      <c r="EE204" s="3441">
        <f t="shared" si="865"/>
        <v>0</v>
      </c>
      <c r="EF204" s="3444">
        <f t="shared" si="866"/>
        <v>0</v>
      </c>
      <c r="EG204" s="3440">
        <f t="shared" si="867"/>
        <v>10</v>
      </c>
      <c r="EH204" s="3441">
        <f t="shared" si="897"/>
        <v>0</v>
      </c>
      <c r="EI204" s="6179">
        <v>10</v>
      </c>
      <c r="EJ204" s="6181"/>
      <c r="EK204" s="3439">
        <v>3</v>
      </c>
      <c r="EL204" s="3249">
        <v>0</v>
      </c>
      <c r="EM204" s="3440">
        <f t="shared" si="868"/>
        <v>3</v>
      </c>
      <c r="EN204" s="3441">
        <f t="shared" si="869"/>
        <v>0</v>
      </c>
      <c r="EO204" s="3285">
        <f t="shared" si="870"/>
        <v>0</v>
      </c>
      <c r="EP204" s="3440">
        <f t="shared" si="871"/>
        <v>10</v>
      </c>
      <c r="EQ204" s="2058">
        <f t="shared" si="898"/>
        <v>0</v>
      </c>
      <c r="ER204" s="5738">
        <v>10</v>
      </c>
      <c r="ES204" s="5738"/>
      <c r="ET204" s="3763">
        <v>0</v>
      </c>
      <c r="EU204" s="3701">
        <v>0</v>
      </c>
      <c r="EV204" s="2941">
        <f t="shared" si="872"/>
        <v>0</v>
      </c>
      <c r="EW204" s="2058">
        <v>0</v>
      </c>
      <c r="EX204" s="3621">
        <f t="shared" si="873"/>
        <v>0</v>
      </c>
      <c r="EY204" s="2941">
        <f t="shared" si="874"/>
        <v>10</v>
      </c>
      <c r="EZ204" s="2058">
        <f t="shared" si="899"/>
        <v>0</v>
      </c>
      <c r="FA204" s="6944">
        <v>10</v>
      </c>
      <c r="FB204" s="6944"/>
      <c r="FC204" s="2926">
        <v>1</v>
      </c>
      <c r="FD204" s="2914">
        <v>0</v>
      </c>
      <c r="FE204" s="2941">
        <f t="shared" si="888"/>
        <v>1</v>
      </c>
      <c r="FF204" s="2058">
        <f t="shared" si="875"/>
        <v>0</v>
      </c>
      <c r="FG204" s="2914">
        <f t="shared" si="876"/>
        <v>0</v>
      </c>
      <c r="FH204" s="2941">
        <f t="shared" si="877"/>
        <v>10</v>
      </c>
      <c r="FI204" s="2058">
        <f t="shared" si="900"/>
        <v>0</v>
      </c>
      <c r="FJ204" s="7054">
        <v>10</v>
      </c>
      <c r="FK204" s="7054"/>
      <c r="FL204" s="2927">
        <v>0</v>
      </c>
      <c r="FM204" s="2916">
        <v>0</v>
      </c>
      <c r="FN204" s="2941">
        <f t="shared" si="878"/>
        <v>0</v>
      </c>
      <c r="FO204" s="2058" t="e">
        <f t="shared" si="879"/>
        <v>#DIV/0!</v>
      </c>
      <c r="FP204" s="2917">
        <f t="shared" si="880"/>
        <v>0</v>
      </c>
      <c r="FQ204" s="2941">
        <f t="shared" si="881"/>
        <v>10</v>
      </c>
      <c r="FR204" s="2058">
        <f t="shared" si="901"/>
        <v>0</v>
      </c>
      <c r="FS204" s="6944">
        <v>10</v>
      </c>
      <c r="FT204" s="6944"/>
      <c r="FU204" s="2926">
        <v>3</v>
      </c>
      <c r="FV204" s="2914">
        <v>0</v>
      </c>
      <c r="FW204" s="2941">
        <f t="shared" si="882"/>
        <v>3</v>
      </c>
      <c r="FX204" s="2058">
        <v>0</v>
      </c>
      <c r="FY204" s="2917">
        <f t="shared" si="883"/>
        <v>0</v>
      </c>
      <c r="FZ204" s="2941">
        <f t="shared" si="884"/>
        <v>10</v>
      </c>
      <c r="GA204" s="2058">
        <f t="shared" si="902"/>
        <v>0</v>
      </c>
      <c r="GB204" s="3169">
        <f t="shared" si="885"/>
        <v>0</v>
      </c>
      <c r="GC204" s="2219">
        <v>0</v>
      </c>
      <c r="GD204" s="1895">
        <v>1</v>
      </c>
      <c r="GE204" s="2126" t="s">
        <v>82</v>
      </c>
      <c r="GF204" s="2126" t="s">
        <v>83</v>
      </c>
      <c r="GG204" s="2126" t="s">
        <v>101</v>
      </c>
      <c r="GH204" s="2126" t="s">
        <v>16</v>
      </c>
      <c r="GI204" s="2126" t="s">
        <v>16</v>
      </c>
      <c r="GJ204" s="2126" t="s">
        <v>92</v>
      </c>
      <c r="GK204" s="2126" t="s">
        <v>16</v>
      </c>
      <c r="GL204" s="2096">
        <v>3</v>
      </c>
      <c r="GM204" s="1944" t="s">
        <v>1479</v>
      </c>
      <c r="GN204" s="224" t="s">
        <v>1472</v>
      </c>
      <c r="GO204" s="460">
        <v>10</v>
      </c>
      <c r="GP204" s="2398">
        <v>1</v>
      </c>
      <c r="GQ204" s="2394">
        <v>0</v>
      </c>
      <c r="GR204" s="2394">
        <v>1</v>
      </c>
      <c r="GS204" s="2396">
        <v>0</v>
      </c>
      <c r="GT204" s="2394">
        <v>0</v>
      </c>
      <c r="GU204" s="2394">
        <v>10</v>
      </c>
      <c r="GV204" s="2396">
        <v>0</v>
      </c>
    </row>
    <row r="205" spans="1:204" ht="76.5" customHeight="1" x14ac:dyDescent="0.25">
      <c r="B205" s="7156"/>
      <c r="C205" s="5686"/>
      <c r="D205" s="7101"/>
      <c r="E205" s="7153"/>
      <c r="F205" s="7105"/>
      <c r="G205" s="7105"/>
      <c r="H205" s="7105"/>
      <c r="I205" s="7105"/>
      <c r="J205" s="7105"/>
      <c r="K205" s="7105"/>
      <c r="L205" s="7105"/>
      <c r="M205" s="7105"/>
      <c r="N205" s="7108"/>
      <c r="O205" s="7113"/>
      <c r="P205" s="7108"/>
      <c r="Q205" s="7108"/>
      <c r="R205" s="5705"/>
      <c r="S205" s="7108"/>
      <c r="T205" s="7108"/>
      <c r="U205" s="7132"/>
      <c r="V205" s="5699"/>
      <c r="W205" s="5696"/>
      <c r="X205" s="5693"/>
      <c r="Y205" s="2096">
        <v>4</v>
      </c>
      <c r="Z205" s="5457" t="s">
        <v>1480</v>
      </c>
      <c r="AA205" s="505" t="s">
        <v>1472</v>
      </c>
      <c r="AB205" s="414">
        <v>153</v>
      </c>
      <c r="AC205" s="852">
        <v>0</v>
      </c>
      <c r="AD205" s="544">
        <f t="shared" si="826"/>
        <v>0</v>
      </c>
      <c r="AE205" s="853">
        <v>113</v>
      </c>
      <c r="AF205" s="544">
        <f t="shared" si="827"/>
        <v>0.73856209150326801</v>
      </c>
      <c r="AG205" s="853">
        <v>40</v>
      </c>
      <c r="AH205" s="544">
        <f t="shared" si="828"/>
        <v>0.26143790849673204</v>
      </c>
      <c r="AI205" s="853">
        <v>0</v>
      </c>
      <c r="AJ205" s="545">
        <f t="shared" si="829"/>
        <v>0</v>
      </c>
      <c r="AK205" s="191">
        <f t="shared" si="830"/>
        <v>1</v>
      </c>
      <c r="AL205" s="2322">
        <v>4</v>
      </c>
      <c r="AM205" s="959" t="s">
        <v>3584</v>
      </c>
      <c r="AN205" s="40" t="s">
        <v>3583</v>
      </c>
      <c r="AO205" s="1178" t="s">
        <v>2546</v>
      </c>
      <c r="AP205" s="1179" t="s">
        <v>2547</v>
      </c>
      <c r="AQ205" s="990">
        <v>100</v>
      </c>
      <c r="AR205" s="970" t="s">
        <v>1472</v>
      </c>
      <c r="AS205" s="46" t="s">
        <v>753</v>
      </c>
      <c r="AT205" s="1479"/>
      <c r="AU205" s="970" t="s">
        <v>1704</v>
      </c>
      <c r="AV205" s="6422">
        <v>153</v>
      </c>
      <c r="AW205" s="6422"/>
      <c r="AX205" s="4493">
        <f t="shared" si="831"/>
        <v>0</v>
      </c>
      <c r="AY205" s="4493">
        <f t="shared" si="832"/>
        <v>0</v>
      </c>
      <c r="AZ205" s="4411">
        <f t="shared" si="833"/>
        <v>0</v>
      </c>
      <c r="BA205" s="4546" t="e">
        <f t="shared" si="834"/>
        <v>#DIV/0!</v>
      </c>
      <c r="BB205" s="4342">
        <f t="shared" si="835"/>
        <v>126</v>
      </c>
      <c r="BC205" s="4104">
        <f t="shared" si="836"/>
        <v>27</v>
      </c>
      <c r="BD205" s="1982">
        <f t="shared" si="837"/>
        <v>0.82352941176470584</v>
      </c>
      <c r="BE205" s="4468">
        <f t="shared" si="838"/>
        <v>0</v>
      </c>
      <c r="BF205" s="6480">
        <v>153</v>
      </c>
      <c r="BG205" s="6480"/>
      <c r="BH205" s="3715">
        <f t="shared" si="839"/>
        <v>40</v>
      </c>
      <c r="BI205" s="3715">
        <f t="shared" si="840"/>
        <v>0</v>
      </c>
      <c r="BJ205" s="4061">
        <f t="shared" si="841"/>
        <v>40</v>
      </c>
      <c r="BK205" s="4085">
        <f t="shared" si="842"/>
        <v>0</v>
      </c>
      <c r="BL205" s="3768">
        <f t="shared" si="843"/>
        <v>126</v>
      </c>
      <c r="BM205" s="3122">
        <f t="shared" si="844"/>
        <v>27</v>
      </c>
      <c r="BN205" s="1982">
        <f t="shared" si="845"/>
        <v>0.82352941176470584</v>
      </c>
      <c r="BO205" s="3708">
        <f t="shared" si="846"/>
        <v>0</v>
      </c>
      <c r="BP205" s="3494"/>
      <c r="BQ205" s="7054">
        <v>153</v>
      </c>
      <c r="BR205" s="7054"/>
      <c r="BS205" s="2920">
        <f t="shared" si="903"/>
        <v>113</v>
      </c>
      <c r="BT205" s="2920">
        <f t="shared" si="847"/>
        <v>99</v>
      </c>
      <c r="BU205" s="2987">
        <f t="shared" si="848"/>
        <v>14</v>
      </c>
      <c r="BV205" s="1982">
        <f t="shared" si="849"/>
        <v>0.87610619469026552</v>
      </c>
      <c r="BW205" s="2929">
        <f t="shared" si="850"/>
        <v>126</v>
      </c>
      <c r="BX205" s="2953">
        <f t="shared" si="851"/>
        <v>27</v>
      </c>
      <c r="BY205" s="1982">
        <f t="shared" si="852"/>
        <v>0.82352941176470584</v>
      </c>
      <c r="BZ205" s="3151"/>
      <c r="CA205" s="6657">
        <v>153</v>
      </c>
      <c r="CB205" s="6657"/>
      <c r="CC205" s="1718">
        <v>0</v>
      </c>
      <c r="CD205" s="2410">
        <v>27</v>
      </c>
      <c r="CE205" s="2359">
        <f t="shared" si="853"/>
        <v>-27</v>
      </c>
      <c r="CF205" s="1994">
        <f t="shared" si="891"/>
        <v>0.17647058823529413</v>
      </c>
      <c r="CG205" s="1993">
        <f t="shared" si="892"/>
        <v>27</v>
      </c>
      <c r="CH205" s="2387">
        <f t="shared" si="854"/>
        <v>126</v>
      </c>
      <c r="CI205" s="1994">
        <f t="shared" si="893"/>
        <v>0.17647058823529413</v>
      </c>
      <c r="CJ205" s="941"/>
      <c r="CK205" s="2488"/>
      <c r="CL205" s="2479"/>
      <c r="CM205" s="1">
        <v>0</v>
      </c>
      <c r="CN205" s="1">
        <v>113</v>
      </c>
      <c r="CO205" s="1">
        <v>0</v>
      </c>
      <c r="CP205" s="1">
        <v>0</v>
      </c>
      <c r="CQ205" s="1">
        <v>40</v>
      </c>
      <c r="CR205" s="1">
        <v>0</v>
      </c>
      <c r="CS205" s="1">
        <v>0</v>
      </c>
      <c r="CT205" s="1">
        <v>0</v>
      </c>
      <c r="CU205" s="1">
        <v>0</v>
      </c>
      <c r="CV205" s="1">
        <v>0</v>
      </c>
      <c r="CW205" s="1">
        <v>0</v>
      </c>
      <c r="CX205" s="1">
        <v>0</v>
      </c>
      <c r="CY205" s="6168">
        <v>153</v>
      </c>
      <c r="CZ205" s="5709"/>
      <c r="DA205" s="4515">
        <v>0</v>
      </c>
      <c r="DB205" s="4516">
        <v>0</v>
      </c>
      <c r="DC205" s="4518">
        <f t="shared" si="886"/>
        <v>0</v>
      </c>
      <c r="DD205" s="4510" t="e">
        <f t="shared" si="855"/>
        <v>#DIV/0!</v>
      </c>
      <c r="DE205" s="4517">
        <f t="shared" si="856"/>
        <v>126</v>
      </c>
      <c r="DF205" s="4176">
        <f t="shared" si="857"/>
        <v>27</v>
      </c>
      <c r="DG205" s="4177">
        <f t="shared" si="894"/>
        <v>0.82352941176470584</v>
      </c>
      <c r="DH205" s="6179">
        <v>153</v>
      </c>
      <c r="DI205" s="6181"/>
      <c r="DJ205" s="4541">
        <v>0</v>
      </c>
      <c r="DK205" s="4542">
        <v>0</v>
      </c>
      <c r="DL205" s="4543">
        <f t="shared" si="858"/>
        <v>0</v>
      </c>
      <c r="DM205" s="4528" t="e">
        <f t="shared" si="859"/>
        <v>#DIV/0!</v>
      </c>
      <c r="DN205" s="4533">
        <f t="shared" si="860"/>
        <v>126</v>
      </c>
      <c r="DO205" s="4176">
        <f t="shared" si="861"/>
        <v>27</v>
      </c>
      <c r="DP205" s="4171">
        <f t="shared" si="895"/>
        <v>0.82352941176470584</v>
      </c>
      <c r="DQ205" s="5738">
        <v>153</v>
      </c>
      <c r="DR205" s="5738"/>
      <c r="DS205" s="4545">
        <v>0</v>
      </c>
      <c r="DT205" s="4336">
        <v>0</v>
      </c>
      <c r="DU205" s="4336">
        <f t="shared" si="862"/>
        <v>0</v>
      </c>
      <c r="DV205" s="4337">
        <v>0</v>
      </c>
      <c r="DW205" s="2683">
        <f t="shared" si="863"/>
        <v>126</v>
      </c>
      <c r="DX205" s="4170">
        <f t="shared" si="864"/>
        <v>27</v>
      </c>
      <c r="DY205" s="4171">
        <f t="shared" si="896"/>
        <v>0.82352941176470584</v>
      </c>
      <c r="DZ205" s="6168">
        <v>153</v>
      </c>
      <c r="EA205" s="5709"/>
      <c r="EB205" s="3439">
        <v>40</v>
      </c>
      <c r="EC205" s="3249">
        <v>0</v>
      </c>
      <c r="ED205" s="3440">
        <f t="shared" si="887"/>
        <v>40</v>
      </c>
      <c r="EE205" s="3441">
        <f t="shared" si="865"/>
        <v>0</v>
      </c>
      <c r="EF205" s="3444">
        <f t="shared" si="866"/>
        <v>126</v>
      </c>
      <c r="EG205" s="3440">
        <f t="shared" si="867"/>
        <v>27</v>
      </c>
      <c r="EH205" s="3441">
        <f t="shared" si="897"/>
        <v>0.82352941176470584</v>
      </c>
      <c r="EI205" s="6179">
        <v>153</v>
      </c>
      <c r="EJ205" s="6181"/>
      <c r="EK205" s="3439">
        <v>0</v>
      </c>
      <c r="EL205" s="3249">
        <v>0</v>
      </c>
      <c r="EM205" s="3440">
        <f t="shared" si="868"/>
        <v>0</v>
      </c>
      <c r="EN205" s="3441" t="e">
        <f t="shared" si="869"/>
        <v>#DIV/0!</v>
      </c>
      <c r="EO205" s="3285">
        <f t="shared" si="870"/>
        <v>126</v>
      </c>
      <c r="EP205" s="3440">
        <f t="shared" si="871"/>
        <v>27</v>
      </c>
      <c r="EQ205" s="2058">
        <f t="shared" si="898"/>
        <v>0.82352941176470584</v>
      </c>
      <c r="ER205" s="5738">
        <v>153</v>
      </c>
      <c r="ES205" s="5738"/>
      <c r="ET205" s="3764">
        <v>0</v>
      </c>
      <c r="EU205" s="3701">
        <v>0</v>
      </c>
      <c r="EV205" s="2941">
        <f t="shared" si="872"/>
        <v>0</v>
      </c>
      <c r="EW205" s="2058">
        <v>0</v>
      </c>
      <c r="EX205" s="3621">
        <f t="shared" si="873"/>
        <v>126</v>
      </c>
      <c r="EY205" s="2941">
        <f t="shared" si="874"/>
        <v>27</v>
      </c>
      <c r="EZ205" s="2058">
        <f t="shared" si="899"/>
        <v>0.82352941176470584</v>
      </c>
      <c r="FA205" s="6944">
        <v>153</v>
      </c>
      <c r="FB205" s="6944"/>
      <c r="FC205" s="2926">
        <v>0</v>
      </c>
      <c r="FD205" s="2914">
        <v>97</v>
      </c>
      <c r="FE205" s="2941">
        <f t="shared" si="888"/>
        <v>-97</v>
      </c>
      <c r="FF205" s="2058" t="e">
        <f t="shared" si="875"/>
        <v>#DIV/0!</v>
      </c>
      <c r="FG205" s="2914">
        <f t="shared" si="876"/>
        <v>124</v>
      </c>
      <c r="FH205" s="2941">
        <f t="shared" si="877"/>
        <v>29</v>
      </c>
      <c r="FI205" s="2058">
        <f t="shared" si="900"/>
        <v>0.81045751633986929</v>
      </c>
      <c r="FJ205" s="7054">
        <v>153</v>
      </c>
      <c r="FK205" s="7054"/>
      <c r="FL205" s="2927">
        <v>40</v>
      </c>
      <c r="FM205" s="2916">
        <v>2</v>
      </c>
      <c r="FN205" s="2941">
        <f t="shared" si="878"/>
        <v>38</v>
      </c>
      <c r="FO205" s="2058">
        <f t="shared" si="879"/>
        <v>0.05</v>
      </c>
      <c r="FP205" s="2917">
        <f t="shared" si="880"/>
        <v>126</v>
      </c>
      <c r="FQ205" s="2941">
        <f t="shared" si="881"/>
        <v>27</v>
      </c>
      <c r="FR205" s="2058">
        <f t="shared" si="901"/>
        <v>0.82352941176470584</v>
      </c>
      <c r="FS205" s="6944">
        <v>153</v>
      </c>
      <c r="FT205" s="6944"/>
      <c r="FU205" s="2928">
        <v>73</v>
      </c>
      <c r="FV205" s="2914">
        <v>0</v>
      </c>
      <c r="FW205" s="2941">
        <f t="shared" si="882"/>
        <v>73</v>
      </c>
      <c r="FX205" s="2058">
        <v>0</v>
      </c>
      <c r="FY205" s="2917">
        <f t="shared" si="883"/>
        <v>126</v>
      </c>
      <c r="FZ205" s="2941">
        <f t="shared" si="884"/>
        <v>27</v>
      </c>
      <c r="GA205" s="2058">
        <f t="shared" si="902"/>
        <v>0.82352941176470584</v>
      </c>
      <c r="GB205" s="3169">
        <f t="shared" si="885"/>
        <v>0</v>
      </c>
      <c r="GC205" s="2219">
        <v>0</v>
      </c>
      <c r="GD205" s="1895">
        <v>1</v>
      </c>
      <c r="GE205" s="2126" t="s">
        <v>82</v>
      </c>
      <c r="GF205" s="2126" t="s">
        <v>83</v>
      </c>
      <c r="GG205" s="2126" t="s">
        <v>101</v>
      </c>
      <c r="GH205" s="2126" t="s">
        <v>16</v>
      </c>
      <c r="GI205" s="2126" t="s">
        <v>16</v>
      </c>
      <c r="GJ205" s="2126" t="s">
        <v>92</v>
      </c>
      <c r="GK205" s="2126" t="s">
        <v>16</v>
      </c>
      <c r="GL205" s="2096">
        <v>4</v>
      </c>
      <c r="GM205" s="1947" t="s">
        <v>1480</v>
      </c>
      <c r="GN205" s="224" t="s">
        <v>1472</v>
      </c>
      <c r="GO205" s="460">
        <v>153</v>
      </c>
      <c r="GP205" s="2399">
        <v>0</v>
      </c>
      <c r="GQ205" s="2394">
        <v>0</v>
      </c>
      <c r="GR205" s="2394">
        <v>0</v>
      </c>
      <c r="GS205" s="2396">
        <v>0</v>
      </c>
      <c r="GT205" s="2394">
        <v>0</v>
      </c>
      <c r="GU205" s="2394">
        <v>153</v>
      </c>
      <c r="GV205" s="2396">
        <v>0</v>
      </c>
    </row>
    <row r="206" spans="1:204" ht="153" x14ac:dyDescent="0.25">
      <c r="A206" s="1">
        <f>SUM(A202+1)</f>
        <v>30</v>
      </c>
      <c r="B206" s="7156"/>
      <c r="C206" s="5684">
        <v>609</v>
      </c>
      <c r="D206" s="7100">
        <v>10</v>
      </c>
      <c r="E206" s="7151" t="s">
        <v>111</v>
      </c>
      <c r="F206" s="7197" t="s">
        <v>82</v>
      </c>
      <c r="G206" s="7197" t="s">
        <v>83</v>
      </c>
      <c r="H206" s="7197" t="s">
        <v>112</v>
      </c>
      <c r="I206" s="7197" t="s">
        <v>113</v>
      </c>
      <c r="J206" s="7197" t="s">
        <v>16</v>
      </c>
      <c r="K206" s="7197" t="s">
        <v>17</v>
      </c>
      <c r="L206" s="7197" t="s">
        <v>17</v>
      </c>
      <c r="M206" s="7197" t="s">
        <v>114</v>
      </c>
      <c r="N206" s="7106" t="s">
        <v>597</v>
      </c>
      <c r="O206" s="7111" t="s">
        <v>596</v>
      </c>
      <c r="P206" s="7123" t="s">
        <v>378</v>
      </c>
      <c r="Q206" s="7123" t="s">
        <v>379</v>
      </c>
      <c r="R206" s="5703" t="s">
        <v>383</v>
      </c>
      <c r="S206" s="7106" t="s">
        <v>459</v>
      </c>
      <c r="T206" s="7106" t="s">
        <v>460</v>
      </c>
      <c r="U206" s="7115" t="s">
        <v>718</v>
      </c>
      <c r="V206" s="5697" t="s">
        <v>559</v>
      </c>
      <c r="W206" s="7133">
        <v>50089269.670000002</v>
      </c>
      <c r="X206" s="5691" t="s">
        <v>115</v>
      </c>
      <c r="Y206" s="2102">
        <v>1</v>
      </c>
      <c r="Z206" s="5456" t="s">
        <v>1475</v>
      </c>
      <c r="AA206" s="500" t="s">
        <v>1472</v>
      </c>
      <c r="AB206" s="501">
        <v>4</v>
      </c>
      <c r="AC206" s="459">
        <v>0</v>
      </c>
      <c r="AD206" s="631">
        <f t="shared" si="826"/>
        <v>0</v>
      </c>
      <c r="AE206" s="1197">
        <v>0</v>
      </c>
      <c r="AF206" s="631">
        <f t="shared" si="827"/>
        <v>0</v>
      </c>
      <c r="AG206" s="1197">
        <v>3</v>
      </c>
      <c r="AH206" s="631">
        <f t="shared" si="828"/>
        <v>0.75</v>
      </c>
      <c r="AI206" s="1197">
        <v>1</v>
      </c>
      <c r="AJ206" s="556">
        <f t="shared" si="829"/>
        <v>0.25</v>
      </c>
      <c r="AK206" s="211">
        <f t="shared" si="830"/>
        <v>1</v>
      </c>
      <c r="AL206" s="2322">
        <v>1</v>
      </c>
      <c r="AM206" s="40" t="s">
        <v>3581</v>
      </c>
      <c r="AN206" s="990" t="s">
        <v>3580</v>
      </c>
      <c r="AO206" s="1196" t="s">
        <v>2550</v>
      </c>
      <c r="AP206" s="1196" t="s">
        <v>2551</v>
      </c>
      <c r="AQ206" s="990">
        <v>100</v>
      </c>
      <c r="AR206" s="970" t="s">
        <v>1472</v>
      </c>
      <c r="AS206" s="46" t="s">
        <v>753</v>
      </c>
      <c r="AT206" s="1479"/>
      <c r="AU206" s="970" t="s">
        <v>1704</v>
      </c>
      <c r="AV206" s="6426">
        <v>4</v>
      </c>
      <c r="AW206" s="6426"/>
      <c r="AX206" s="4493">
        <f t="shared" si="831"/>
        <v>1</v>
      </c>
      <c r="AY206" s="4493">
        <f t="shared" si="832"/>
        <v>0</v>
      </c>
      <c r="AZ206" s="4411">
        <f t="shared" si="833"/>
        <v>1</v>
      </c>
      <c r="BA206" s="4451">
        <f t="shared" si="834"/>
        <v>0</v>
      </c>
      <c r="BB206" s="4341">
        <f t="shared" si="835"/>
        <v>0</v>
      </c>
      <c r="BC206" s="4104">
        <f t="shared" si="836"/>
        <v>4</v>
      </c>
      <c r="BD206" s="128">
        <f t="shared" si="837"/>
        <v>0</v>
      </c>
      <c r="BE206" s="4468">
        <f t="shared" si="838"/>
        <v>0</v>
      </c>
      <c r="BF206" s="6480">
        <v>4</v>
      </c>
      <c r="BG206" s="6480"/>
      <c r="BH206" s="3715">
        <f t="shared" si="839"/>
        <v>3</v>
      </c>
      <c r="BI206" s="3715">
        <f t="shared" si="840"/>
        <v>0</v>
      </c>
      <c r="BJ206" s="4061">
        <f t="shared" si="841"/>
        <v>3</v>
      </c>
      <c r="BK206" s="4083">
        <f t="shared" si="842"/>
        <v>0</v>
      </c>
      <c r="BL206" s="3675">
        <f t="shared" si="843"/>
        <v>0</v>
      </c>
      <c r="BM206" s="3122">
        <f t="shared" si="844"/>
        <v>4</v>
      </c>
      <c r="BN206" s="128">
        <f t="shared" si="845"/>
        <v>0</v>
      </c>
      <c r="BO206" s="3708">
        <f t="shared" si="846"/>
        <v>0</v>
      </c>
      <c r="BP206" s="3494"/>
      <c r="BQ206" s="7054">
        <v>4</v>
      </c>
      <c r="BR206" s="7054"/>
      <c r="BS206" s="2920">
        <f t="shared" ref="BS206:BS207" si="904">SUM(FC206+FL206+FU206)</f>
        <v>0</v>
      </c>
      <c r="BT206" s="2920">
        <f t="shared" ref="BT206:BT207" si="905">SUM(FD206+FM206+FV206)</f>
        <v>0</v>
      </c>
      <c r="BU206" s="2987">
        <f t="shared" si="848"/>
        <v>0</v>
      </c>
      <c r="BV206" s="128" t="e">
        <f t="shared" si="849"/>
        <v>#DIV/0!</v>
      </c>
      <c r="BW206" s="2916">
        <f t="shared" si="850"/>
        <v>0</v>
      </c>
      <c r="BX206" s="2953">
        <f t="shared" si="851"/>
        <v>4</v>
      </c>
      <c r="BY206" s="128">
        <f t="shared" si="852"/>
        <v>0</v>
      </c>
      <c r="BZ206" s="3151"/>
      <c r="CA206" s="6657">
        <v>4</v>
      </c>
      <c r="CB206" s="6657"/>
      <c r="CC206" s="1718">
        <v>0</v>
      </c>
      <c r="CD206" s="1718">
        <v>0</v>
      </c>
      <c r="CE206" s="2359">
        <f t="shared" si="853"/>
        <v>0</v>
      </c>
      <c r="CF206" s="1991">
        <f t="shared" si="891"/>
        <v>0</v>
      </c>
      <c r="CG206" s="1992">
        <f t="shared" si="892"/>
        <v>0</v>
      </c>
      <c r="CH206" s="2387">
        <f t="shared" si="854"/>
        <v>4</v>
      </c>
      <c r="CI206" s="1991">
        <f t="shared" si="893"/>
        <v>0</v>
      </c>
      <c r="CJ206" s="2479"/>
      <c r="CK206" s="2479"/>
      <c r="CL206" s="2479"/>
      <c r="CM206" s="1">
        <v>0</v>
      </c>
      <c r="CN206" s="1">
        <v>0</v>
      </c>
      <c r="CO206" s="1">
        <v>0</v>
      </c>
      <c r="CP206" s="1">
        <v>0</v>
      </c>
      <c r="CQ206" s="1">
        <v>0.12</v>
      </c>
      <c r="CR206" s="1">
        <v>0.19</v>
      </c>
      <c r="CS206" s="1">
        <v>0.2</v>
      </c>
      <c r="CT206" s="1">
        <v>0.2</v>
      </c>
      <c r="CU206" s="1">
        <v>0.17</v>
      </c>
      <c r="CV206" s="1">
        <v>0.1</v>
      </c>
      <c r="CW206" s="1">
        <v>0.02</v>
      </c>
      <c r="CX206" s="1">
        <v>0</v>
      </c>
      <c r="CY206" s="6173">
        <v>4</v>
      </c>
      <c r="CZ206" s="5846"/>
      <c r="DA206" s="4519">
        <v>0.5</v>
      </c>
      <c r="DB206" s="4516">
        <v>0</v>
      </c>
      <c r="DC206" s="4518">
        <f t="shared" si="886"/>
        <v>0.5</v>
      </c>
      <c r="DD206" s="4510">
        <f t="shared" si="855"/>
        <v>0</v>
      </c>
      <c r="DE206" s="4518">
        <f t="shared" si="856"/>
        <v>0</v>
      </c>
      <c r="DF206" s="4176">
        <f t="shared" si="857"/>
        <v>4</v>
      </c>
      <c r="DG206" s="4177">
        <f t="shared" si="894"/>
        <v>0</v>
      </c>
      <c r="DH206" s="6179">
        <v>4</v>
      </c>
      <c r="DI206" s="6181"/>
      <c r="DJ206" s="4550">
        <v>0.5</v>
      </c>
      <c r="DK206" s="4542">
        <v>0</v>
      </c>
      <c r="DL206" s="4551">
        <f t="shared" si="858"/>
        <v>0.5</v>
      </c>
      <c r="DM206" s="4528">
        <f t="shared" si="859"/>
        <v>0</v>
      </c>
      <c r="DN206" s="4533">
        <f t="shared" si="860"/>
        <v>0</v>
      </c>
      <c r="DO206" s="4196">
        <f t="shared" si="861"/>
        <v>4</v>
      </c>
      <c r="DP206" s="4171">
        <f t="shared" si="895"/>
        <v>0</v>
      </c>
      <c r="DQ206" s="5733">
        <v>4</v>
      </c>
      <c r="DR206" s="5733"/>
      <c r="DS206" s="4552">
        <v>0</v>
      </c>
      <c r="DT206" s="4336">
        <v>0</v>
      </c>
      <c r="DU206" s="4530">
        <f t="shared" si="862"/>
        <v>0</v>
      </c>
      <c r="DV206" s="4337">
        <f>DT206/DQ206</f>
        <v>0</v>
      </c>
      <c r="DW206" s="2683">
        <f t="shared" si="863"/>
        <v>0</v>
      </c>
      <c r="DX206" s="4174">
        <f t="shared" si="864"/>
        <v>4</v>
      </c>
      <c r="DY206" s="4171">
        <f t="shared" si="896"/>
        <v>0</v>
      </c>
      <c r="DZ206" s="6173">
        <v>4</v>
      </c>
      <c r="EA206" s="5846"/>
      <c r="EB206" s="3439">
        <v>1</v>
      </c>
      <c r="EC206" s="3249">
        <v>0</v>
      </c>
      <c r="ED206" s="3440">
        <f t="shared" si="887"/>
        <v>1</v>
      </c>
      <c r="EE206" s="3441">
        <f t="shared" si="865"/>
        <v>0</v>
      </c>
      <c r="EF206" s="3305">
        <f t="shared" si="866"/>
        <v>0</v>
      </c>
      <c r="EG206" s="3440">
        <f t="shared" si="867"/>
        <v>4</v>
      </c>
      <c r="EH206" s="3441">
        <f t="shared" si="897"/>
        <v>0</v>
      </c>
      <c r="EI206" s="6179">
        <v>4</v>
      </c>
      <c r="EJ206" s="6181"/>
      <c r="EK206" s="3438">
        <v>0.7</v>
      </c>
      <c r="EL206" s="3249">
        <v>0</v>
      </c>
      <c r="EM206" s="3442">
        <f t="shared" si="868"/>
        <v>0.7</v>
      </c>
      <c r="EN206" s="3441">
        <f t="shared" si="869"/>
        <v>0</v>
      </c>
      <c r="EO206" s="3285">
        <f t="shared" si="870"/>
        <v>0</v>
      </c>
      <c r="EP206" s="3442">
        <f t="shared" si="871"/>
        <v>4</v>
      </c>
      <c r="EQ206" s="2058">
        <f t="shared" si="898"/>
        <v>0</v>
      </c>
      <c r="ER206" s="5733">
        <v>4</v>
      </c>
      <c r="ES206" s="5733"/>
      <c r="ET206" s="3766">
        <v>1.3</v>
      </c>
      <c r="EU206" s="3701">
        <v>0</v>
      </c>
      <c r="EV206" s="2982">
        <f t="shared" si="872"/>
        <v>1.3</v>
      </c>
      <c r="EW206" s="2058">
        <f>EU206/ER206</f>
        <v>0</v>
      </c>
      <c r="EX206" s="3621">
        <f t="shared" si="873"/>
        <v>0</v>
      </c>
      <c r="EY206" s="2982">
        <f t="shared" si="874"/>
        <v>4</v>
      </c>
      <c r="EZ206" s="2058">
        <f t="shared" si="899"/>
        <v>0</v>
      </c>
      <c r="FA206" s="6945">
        <v>4</v>
      </c>
      <c r="FB206" s="6945"/>
      <c r="FC206" s="2926">
        <v>0</v>
      </c>
      <c r="FD206" s="2914">
        <v>0</v>
      </c>
      <c r="FE206" s="2941">
        <f t="shared" si="888"/>
        <v>0</v>
      </c>
      <c r="FF206" s="2058" t="e">
        <f t="shared" si="875"/>
        <v>#DIV/0!</v>
      </c>
      <c r="FG206" s="2914">
        <f t="shared" si="876"/>
        <v>0</v>
      </c>
      <c r="FH206" s="2941">
        <f t="shared" si="877"/>
        <v>4</v>
      </c>
      <c r="FI206" s="2058">
        <f t="shared" si="900"/>
        <v>0</v>
      </c>
      <c r="FJ206" s="7054">
        <v>4</v>
      </c>
      <c r="FK206" s="7054"/>
      <c r="FL206" s="2927">
        <v>0</v>
      </c>
      <c r="FM206" s="2937">
        <v>0</v>
      </c>
      <c r="FN206" s="2982">
        <f t="shared" si="878"/>
        <v>0</v>
      </c>
      <c r="FO206" s="2058" t="e">
        <f t="shared" si="879"/>
        <v>#DIV/0!</v>
      </c>
      <c r="FP206" s="2917">
        <f t="shared" si="880"/>
        <v>0</v>
      </c>
      <c r="FQ206" s="2982">
        <f t="shared" si="881"/>
        <v>4</v>
      </c>
      <c r="FR206" s="2058">
        <f t="shared" si="901"/>
        <v>0</v>
      </c>
      <c r="FS206" s="6945">
        <v>4</v>
      </c>
      <c r="FT206" s="6945"/>
      <c r="FU206" s="2926">
        <v>0</v>
      </c>
      <c r="FV206" s="2914">
        <v>0</v>
      </c>
      <c r="FW206" s="2982">
        <f t="shared" si="882"/>
        <v>0</v>
      </c>
      <c r="FX206" s="2058">
        <f>FV206/FS206</f>
        <v>0</v>
      </c>
      <c r="FY206" s="2917">
        <f t="shared" si="883"/>
        <v>0</v>
      </c>
      <c r="FZ206" s="2982">
        <f t="shared" si="884"/>
        <v>4</v>
      </c>
      <c r="GA206" s="2058">
        <f t="shared" si="902"/>
        <v>0</v>
      </c>
      <c r="GB206" s="3169">
        <f t="shared" si="885"/>
        <v>0</v>
      </c>
      <c r="GC206" s="2219">
        <v>0</v>
      </c>
      <c r="GD206" s="1895">
        <v>1</v>
      </c>
      <c r="GE206" s="2153" t="s">
        <v>82</v>
      </c>
      <c r="GF206" s="2153" t="s">
        <v>83</v>
      </c>
      <c r="GG206" s="2153" t="s">
        <v>112</v>
      </c>
      <c r="GH206" s="2153" t="s">
        <v>113</v>
      </c>
      <c r="GI206" s="2153" t="s">
        <v>16</v>
      </c>
      <c r="GJ206" s="2153" t="s">
        <v>17</v>
      </c>
      <c r="GK206" s="2153" t="s">
        <v>17</v>
      </c>
      <c r="GL206" s="2102">
        <v>1</v>
      </c>
      <c r="GM206" s="1945" t="s">
        <v>1475</v>
      </c>
      <c r="GN206" s="222" t="s">
        <v>1472</v>
      </c>
      <c r="GO206" s="459">
        <v>4</v>
      </c>
      <c r="GP206" s="2400">
        <v>0</v>
      </c>
      <c r="GQ206" s="2394">
        <v>0</v>
      </c>
      <c r="GR206" s="2395">
        <v>0</v>
      </c>
      <c r="GS206" s="2396">
        <v>0</v>
      </c>
      <c r="GT206" s="2394">
        <v>0</v>
      </c>
      <c r="GU206" s="2395">
        <v>4</v>
      </c>
      <c r="GV206" s="2396">
        <v>0</v>
      </c>
    </row>
    <row r="207" spans="1:204" ht="153" x14ac:dyDescent="0.25">
      <c r="B207" s="7156"/>
      <c r="C207" s="5686"/>
      <c r="D207" s="7101"/>
      <c r="E207" s="7153"/>
      <c r="F207" s="7198"/>
      <c r="G207" s="7198"/>
      <c r="H207" s="7198"/>
      <c r="I207" s="7198"/>
      <c r="J207" s="7198"/>
      <c r="K207" s="7198"/>
      <c r="L207" s="7198"/>
      <c r="M207" s="7198"/>
      <c r="N207" s="7108"/>
      <c r="O207" s="7113"/>
      <c r="P207" s="7124"/>
      <c r="Q207" s="7124"/>
      <c r="R207" s="5705"/>
      <c r="S207" s="7108"/>
      <c r="T207" s="7108"/>
      <c r="U207" s="7117"/>
      <c r="V207" s="5699"/>
      <c r="W207" s="7135"/>
      <c r="X207" s="5693"/>
      <c r="Y207" s="2103">
        <v>2</v>
      </c>
      <c r="Z207" s="535" t="s">
        <v>1476</v>
      </c>
      <c r="AA207" s="775" t="s">
        <v>1472</v>
      </c>
      <c r="AB207" s="417">
        <v>1</v>
      </c>
      <c r="AC207" s="420">
        <v>0</v>
      </c>
      <c r="AD207" s="421">
        <f t="shared" si="826"/>
        <v>0</v>
      </c>
      <c r="AE207" s="420">
        <v>0</v>
      </c>
      <c r="AF207" s="421">
        <f t="shared" si="827"/>
        <v>0</v>
      </c>
      <c r="AG207" s="1198">
        <v>0.5</v>
      </c>
      <c r="AH207" s="421">
        <f t="shared" si="828"/>
        <v>0.5</v>
      </c>
      <c r="AI207" s="1198">
        <v>0.5</v>
      </c>
      <c r="AJ207" s="422">
        <f t="shared" si="829"/>
        <v>0.5</v>
      </c>
      <c r="AK207" s="211">
        <f t="shared" si="830"/>
        <v>1</v>
      </c>
      <c r="AL207" s="2322">
        <v>2</v>
      </c>
      <c r="AM207" s="990" t="s">
        <v>1476</v>
      </c>
      <c r="AN207" s="40" t="s">
        <v>3582</v>
      </c>
      <c r="AO207" s="1196" t="s">
        <v>2550</v>
      </c>
      <c r="AP207" s="1196" t="s">
        <v>2551</v>
      </c>
      <c r="AQ207" s="990">
        <v>100</v>
      </c>
      <c r="AR207" s="970" t="s">
        <v>1472</v>
      </c>
      <c r="AS207" s="46" t="s">
        <v>753</v>
      </c>
      <c r="AT207" s="1479"/>
      <c r="AU207" s="970" t="s">
        <v>1704</v>
      </c>
      <c r="AV207" s="6426">
        <v>1</v>
      </c>
      <c r="AW207" s="6426"/>
      <c r="AX207" s="4539">
        <f t="shared" si="831"/>
        <v>0.5</v>
      </c>
      <c r="AY207" s="4539">
        <f t="shared" si="832"/>
        <v>0</v>
      </c>
      <c r="AZ207" s="4411">
        <f t="shared" si="833"/>
        <v>0.5</v>
      </c>
      <c r="BA207" s="4451">
        <f t="shared" si="834"/>
        <v>0</v>
      </c>
      <c r="BB207" s="4553">
        <f t="shared" si="835"/>
        <v>1</v>
      </c>
      <c r="BC207" s="4104">
        <f t="shared" si="836"/>
        <v>0</v>
      </c>
      <c r="BD207" s="2981">
        <f t="shared" si="837"/>
        <v>1</v>
      </c>
      <c r="BE207" s="4468">
        <f t="shared" si="838"/>
        <v>0</v>
      </c>
      <c r="BF207" s="6480">
        <v>1</v>
      </c>
      <c r="BG207" s="6480"/>
      <c r="BH207" s="3759">
        <f t="shared" si="839"/>
        <v>0.5</v>
      </c>
      <c r="BI207" s="3759">
        <f t="shared" si="840"/>
        <v>0</v>
      </c>
      <c r="BJ207" s="4061">
        <f t="shared" si="841"/>
        <v>0.5</v>
      </c>
      <c r="BK207" s="4083">
        <f t="shared" si="842"/>
        <v>0</v>
      </c>
      <c r="BL207" s="3769">
        <f t="shared" si="843"/>
        <v>1</v>
      </c>
      <c r="BM207" s="3122">
        <f t="shared" si="844"/>
        <v>0</v>
      </c>
      <c r="BN207" s="2981">
        <f t="shared" si="845"/>
        <v>1</v>
      </c>
      <c r="BO207" s="3765">
        <f t="shared" si="846"/>
        <v>0</v>
      </c>
      <c r="BP207" s="3494"/>
      <c r="BQ207" s="7054">
        <v>1</v>
      </c>
      <c r="BR207" s="7054"/>
      <c r="BS207" s="2931">
        <f t="shared" si="904"/>
        <v>0</v>
      </c>
      <c r="BT207" s="2919">
        <f t="shared" si="905"/>
        <v>0.1</v>
      </c>
      <c r="BU207" s="2987">
        <f t="shared" si="848"/>
        <v>-0.1</v>
      </c>
      <c r="BV207" s="128" t="e">
        <f t="shared" si="849"/>
        <v>#DIV/0!</v>
      </c>
      <c r="BW207" s="2932">
        <f t="shared" si="850"/>
        <v>1</v>
      </c>
      <c r="BX207" s="2953">
        <f t="shared" si="851"/>
        <v>0</v>
      </c>
      <c r="BY207" s="2981">
        <f t="shared" si="852"/>
        <v>1</v>
      </c>
      <c r="BZ207" s="3151"/>
      <c r="CA207" s="6657">
        <v>1</v>
      </c>
      <c r="CB207" s="6657"/>
      <c r="CC207" s="2409">
        <v>0</v>
      </c>
      <c r="CD207" s="2411">
        <v>0.9</v>
      </c>
      <c r="CE207" s="2359">
        <f t="shared" si="853"/>
        <v>-0.9</v>
      </c>
      <c r="CF207" s="1991">
        <f t="shared" si="891"/>
        <v>0.9</v>
      </c>
      <c r="CG207" s="2412">
        <f t="shared" si="892"/>
        <v>0.9</v>
      </c>
      <c r="CH207" s="2387">
        <f t="shared" si="854"/>
        <v>9.9999999999999978E-2</v>
      </c>
      <c r="CI207" s="1995">
        <f t="shared" si="893"/>
        <v>0.9</v>
      </c>
      <c r="CJ207" s="942"/>
      <c r="CK207" s="942"/>
      <c r="CL207" s="2479"/>
      <c r="CM207" s="1">
        <v>0</v>
      </c>
      <c r="CN207" s="1">
        <v>0.9</v>
      </c>
      <c r="CO207" s="1">
        <v>0</v>
      </c>
      <c r="CP207" s="1">
        <v>0.1</v>
      </c>
      <c r="CQ207" s="1">
        <v>0</v>
      </c>
      <c r="CR207" s="1">
        <v>0</v>
      </c>
      <c r="CS207" s="1">
        <v>0</v>
      </c>
      <c r="CT207" s="1">
        <v>0</v>
      </c>
      <c r="CU207" s="1">
        <v>0</v>
      </c>
      <c r="CV207" s="1">
        <v>0</v>
      </c>
      <c r="CW207" s="1">
        <v>0</v>
      </c>
      <c r="CX207" s="1">
        <v>0</v>
      </c>
      <c r="CY207" s="6168">
        <v>1</v>
      </c>
      <c r="CZ207" s="5709"/>
      <c r="DA207" s="4515">
        <v>0</v>
      </c>
      <c r="DB207" s="4515">
        <v>0</v>
      </c>
      <c r="DC207" s="4518">
        <f t="shared" si="886"/>
        <v>0</v>
      </c>
      <c r="DD207" s="4510" t="e">
        <f t="shared" si="855"/>
        <v>#DIV/0!</v>
      </c>
      <c r="DE207" s="4518">
        <f t="shared" si="856"/>
        <v>1</v>
      </c>
      <c r="DF207" s="4176">
        <f t="shared" si="857"/>
        <v>0</v>
      </c>
      <c r="DG207" s="4177">
        <f t="shared" si="894"/>
        <v>1</v>
      </c>
      <c r="DH207" s="6179">
        <v>1</v>
      </c>
      <c r="DI207" s="6181"/>
      <c r="DJ207" s="4550">
        <v>0.5</v>
      </c>
      <c r="DK207" s="4541">
        <v>0</v>
      </c>
      <c r="DL207" s="4543">
        <f t="shared" si="858"/>
        <v>0.5</v>
      </c>
      <c r="DM207" s="4528">
        <f t="shared" si="859"/>
        <v>0</v>
      </c>
      <c r="DN207" s="4533">
        <f t="shared" si="860"/>
        <v>1</v>
      </c>
      <c r="DO207" s="4176">
        <f t="shared" si="861"/>
        <v>0</v>
      </c>
      <c r="DP207" s="4171">
        <f t="shared" si="895"/>
        <v>1</v>
      </c>
      <c r="DQ207" s="5738">
        <v>1</v>
      </c>
      <c r="DR207" s="5738"/>
      <c r="DS207" s="4552">
        <v>0</v>
      </c>
      <c r="DT207" s="4336">
        <v>0</v>
      </c>
      <c r="DU207" s="4530">
        <f t="shared" si="862"/>
        <v>0</v>
      </c>
      <c r="DV207" s="4337">
        <f>DT207/DQ207</f>
        <v>0</v>
      </c>
      <c r="DW207" s="2683">
        <f t="shared" si="863"/>
        <v>1</v>
      </c>
      <c r="DX207" s="4170">
        <f t="shared" si="864"/>
        <v>0</v>
      </c>
      <c r="DY207" s="4171">
        <f t="shared" si="896"/>
        <v>1</v>
      </c>
      <c r="DZ207" s="6168">
        <v>1</v>
      </c>
      <c r="EA207" s="5709"/>
      <c r="EB207" s="3439">
        <v>0</v>
      </c>
      <c r="EC207" s="3438">
        <v>0</v>
      </c>
      <c r="ED207" s="3440">
        <f t="shared" si="887"/>
        <v>0</v>
      </c>
      <c r="EE207" s="3441" t="e">
        <f t="shared" si="865"/>
        <v>#DIV/0!</v>
      </c>
      <c r="EF207" s="3305">
        <f t="shared" si="866"/>
        <v>1</v>
      </c>
      <c r="EG207" s="3440">
        <f t="shared" si="867"/>
        <v>0</v>
      </c>
      <c r="EH207" s="3441">
        <f t="shared" si="897"/>
        <v>1</v>
      </c>
      <c r="EI207" s="6179">
        <v>1</v>
      </c>
      <c r="EJ207" s="6181"/>
      <c r="EK207" s="3438">
        <v>0.25</v>
      </c>
      <c r="EL207" s="3439">
        <v>0</v>
      </c>
      <c r="EM207" s="3440">
        <f t="shared" si="868"/>
        <v>0.25</v>
      </c>
      <c r="EN207" s="3441">
        <f t="shared" si="869"/>
        <v>0</v>
      </c>
      <c r="EO207" s="3285">
        <f t="shared" si="870"/>
        <v>1</v>
      </c>
      <c r="EP207" s="3440">
        <f t="shared" si="871"/>
        <v>0</v>
      </c>
      <c r="EQ207" s="2058">
        <f t="shared" si="898"/>
        <v>1</v>
      </c>
      <c r="ER207" s="5738">
        <v>1</v>
      </c>
      <c r="ES207" s="5738"/>
      <c r="ET207" s="3766">
        <v>0.25</v>
      </c>
      <c r="EU207" s="3701">
        <v>0</v>
      </c>
      <c r="EV207" s="2982">
        <f t="shared" si="872"/>
        <v>0.25</v>
      </c>
      <c r="EW207" s="2058">
        <f>EU207/ER207</f>
        <v>0</v>
      </c>
      <c r="EX207" s="3621">
        <f t="shared" si="873"/>
        <v>1</v>
      </c>
      <c r="EY207" s="2941">
        <f t="shared" si="874"/>
        <v>0</v>
      </c>
      <c r="EZ207" s="2058">
        <f t="shared" si="899"/>
        <v>1</v>
      </c>
      <c r="FA207" s="6944">
        <v>1</v>
      </c>
      <c r="FB207" s="6944"/>
      <c r="FC207" s="2926">
        <v>0</v>
      </c>
      <c r="FD207" s="2930">
        <v>0.1</v>
      </c>
      <c r="FE207" s="2941">
        <f t="shared" si="888"/>
        <v>-0.1</v>
      </c>
      <c r="FF207" s="2058" t="e">
        <f t="shared" si="875"/>
        <v>#DIV/0!</v>
      </c>
      <c r="FG207" s="2936">
        <f t="shared" si="876"/>
        <v>1</v>
      </c>
      <c r="FH207" s="2941">
        <f t="shared" si="877"/>
        <v>0</v>
      </c>
      <c r="FI207" s="2058">
        <f t="shared" si="900"/>
        <v>1</v>
      </c>
      <c r="FJ207" s="7054">
        <v>1</v>
      </c>
      <c r="FK207" s="7054"/>
      <c r="FL207" s="2927">
        <v>0</v>
      </c>
      <c r="FM207" s="2927">
        <v>0</v>
      </c>
      <c r="FN207" s="2941">
        <f t="shared" si="878"/>
        <v>0</v>
      </c>
      <c r="FO207" s="2058" t="e">
        <f t="shared" si="879"/>
        <v>#DIV/0!</v>
      </c>
      <c r="FP207" s="2917">
        <f t="shared" si="880"/>
        <v>1</v>
      </c>
      <c r="FQ207" s="2941">
        <f t="shared" si="881"/>
        <v>0</v>
      </c>
      <c r="FR207" s="2058">
        <f t="shared" si="901"/>
        <v>1</v>
      </c>
      <c r="FS207" s="6944">
        <v>1</v>
      </c>
      <c r="FT207" s="6944"/>
      <c r="FU207" s="2930">
        <v>0</v>
      </c>
      <c r="FV207" s="2914">
        <v>0</v>
      </c>
      <c r="FW207" s="2941">
        <f t="shared" si="882"/>
        <v>0</v>
      </c>
      <c r="FX207" s="2058">
        <f>FV207/FS207</f>
        <v>0</v>
      </c>
      <c r="FY207" s="2917">
        <f t="shared" si="883"/>
        <v>1</v>
      </c>
      <c r="FZ207" s="2941">
        <f t="shared" si="884"/>
        <v>0</v>
      </c>
      <c r="GA207" s="2058">
        <f t="shared" si="902"/>
        <v>1</v>
      </c>
      <c r="GB207" s="3169">
        <f t="shared" si="885"/>
        <v>0</v>
      </c>
      <c r="GC207" s="2219">
        <v>0</v>
      </c>
      <c r="GD207" s="1895">
        <v>1</v>
      </c>
      <c r="GE207" s="2153" t="s">
        <v>82</v>
      </c>
      <c r="GF207" s="2153" t="s">
        <v>83</v>
      </c>
      <c r="GG207" s="2153" t="s">
        <v>112</v>
      </c>
      <c r="GH207" s="2153" t="s">
        <v>113</v>
      </c>
      <c r="GI207" s="2153" t="s">
        <v>16</v>
      </c>
      <c r="GJ207" s="2153" t="s">
        <v>17</v>
      </c>
      <c r="GK207" s="2153" t="s">
        <v>17</v>
      </c>
      <c r="GL207" s="2103">
        <v>2</v>
      </c>
      <c r="GM207" s="1899" t="s">
        <v>1476</v>
      </c>
      <c r="GN207" s="474" t="s">
        <v>1472</v>
      </c>
      <c r="GO207" s="420">
        <v>1</v>
      </c>
      <c r="GP207" s="2401">
        <v>1</v>
      </c>
      <c r="GQ207" s="2395">
        <v>0.9</v>
      </c>
      <c r="GR207" s="2395">
        <v>9.9999999999999978E-2</v>
      </c>
      <c r="GS207" s="2396">
        <v>0.9</v>
      </c>
      <c r="GT207" s="2395">
        <v>0.9</v>
      </c>
      <c r="GU207" s="2395">
        <v>9.9999999999999978E-2</v>
      </c>
      <c r="GV207" s="2396">
        <v>0.9</v>
      </c>
    </row>
    <row r="208" spans="1:204" ht="63.75" x14ac:dyDescent="0.25">
      <c r="A208" s="1">
        <f>SUM(A206+1)</f>
        <v>31</v>
      </c>
      <c r="B208" s="7156"/>
      <c r="C208" s="5684">
        <v>611</v>
      </c>
      <c r="D208" s="7100">
        <v>12</v>
      </c>
      <c r="E208" s="7151" t="s">
        <v>118</v>
      </c>
      <c r="F208" s="7189" t="s">
        <v>82</v>
      </c>
      <c r="G208" s="7189" t="s">
        <v>83</v>
      </c>
      <c r="H208" s="7189" t="s">
        <v>17</v>
      </c>
      <c r="I208" s="7189" t="s">
        <v>16</v>
      </c>
      <c r="J208" s="7189" t="s">
        <v>16</v>
      </c>
      <c r="K208" s="7189" t="s">
        <v>92</v>
      </c>
      <c r="L208" s="7189" t="s">
        <v>16</v>
      </c>
      <c r="M208" s="7189" t="s">
        <v>21</v>
      </c>
      <c r="N208" s="7106" t="s">
        <v>597</v>
      </c>
      <c r="O208" s="7111" t="s">
        <v>596</v>
      </c>
      <c r="P208" s="5697" t="s">
        <v>329</v>
      </c>
      <c r="Q208" s="5697" t="s">
        <v>330</v>
      </c>
      <c r="R208" s="5703" t="s">
        <v>336</v>
      </c>
      <c r="S208" s="7106" t="s">
        <v>461</v>
      </c>
      <c r="T208" s="7106" t="s">
        <v>461</v>
      </c>
      <c r="U208" s="7126" t="s">
        <v>713</v>
      </c>
      <c r="V208" s="5697" t="s">
        <v>564</v>
      </c>
      <c r="W208" s="7133">
        <v>2843826.98</v>
      </c>
      <c r="X208" s="5691" t="s">
        <v>3663</v>
      </c>
      <c r="Y208" s="2102">
        <v>1</v>
      </c>
      <c r="Z208" s="499" t="s">
        <v>1481</v>
      </c>
      <c r="AA208" s="500" t="s">
        <v>1125</v>
      </c>
      <c r="AB208" s="501">
        <v>8</v>
      </c>
      <c r="AC208" s="2272">
        <v>4</v>
      </c>
      <c r="AD208" s="855">
        <f t="shared" si="826"/>
        <v>0.5</v>
      </c>
      <c r="AE208" s="854">
        <v>4</v>
      </c>
      <c r="AF208" s="855">
        <f t="shared" si="827"/>
        <v>0.5</v>
      </c>
      <c r="AG208" s="854">
        <v>0</v>
      </c>
      <c r="AH208" s="855">
        <f t="shared" si="828"/>
        <v>0</v>
      </c>
      <c r="AI208" s="854">
        <v>0</v>
      </c>
      <c r="AJ208" s="856">
        <f t="shared" si="829"/>
        <v>0</v>
      </c>
      <c r="AK208" s="228">
        <f t="shared" si="830"/>
        <v>1</v>
      </c>
      <c r="AL208" s="2321">
        <v>1</v>
      </c>
      <c r="AM208" s="1898" t="s">
        <v>3603</v>
      </c>
      <c r="AN208" s="1898" t="s">
        <v>3611</v>
      </c>
      <c r="AO208" s="1898" t="s">
        <v>3606</v>
      </c>
      <c r="AP208" s="1898" t="s">
        <v>3605</v>
      </c>
      <c r="AQ208" s="990">
        <v>100</v>
      </c>
      <c r="AR208" s="222" t="s">
        <v>1125</v>
      </c>
      <c r="AS208" s="46" t="s">
        <v>753</v>
      </c>
      <c r="AT208" s="1479"/>
      <c r="AU208" s="970" t="s">
        <v>1704</v>
      </c>
      <c r="AV208" s="6496">
        <v>8</v>
      </c>
      <c r="AW208" s="6496"/>
      <c r="AX208" s="4493">
        <f t="shared" si="831"/>
        <v>0</v>
      </c>
      <c r="AY208" s="4493">
        <f t="shared" si="832"/>
        <v>0</v>
      </c>
      <c r="AZ208" s="4411">
        <f t="shared" si="833"/>
        <v>0</v>
      </c>
      <c r="BA208" s="4451" t="e">
        <f t="shared" si="834"/>
        <v>#DIV/0!</v>
      </c>
      <c r="BB208" s="4341">
        <f t="shared" si="835"/>
        <v>0</v>
      </c>
      <c r="BC208" s="4104">
        <f t="shared" si="836"/>
        <v>8</v>
      </c>
      <c r="BD208" s="128">
        <f t="shared" si="837"/>
        <v>0</v>
      </c>
      <c r="BE208" s="4468">
        <f t="shared" si="838"/>
        <v>0</v>
      </c>
      <c r="BF208" s="7057">
        <v>8</v>
      </c>
      <c r="BG208" s="7057"/>
      <c r="BH208" s="3715">
        <f t="shared" si="839"/>
        <v>0</v>
      </c>
      <c r="BI208" s="3715">
        <f t="shared" si="840"/>
        <v>0</v>
      </c>
      <c r="BJ208" s="4061">
        <f t="shared" si="841"/>
        <v>0</v>
      </c>
      <c r="BK208" s="4083" t="e">
        <f t="shared" si="842"/>
        <v>#DIV/0!</v>
      </c>
      <c r="BL208" s="3675">
        <f t="shared" si="843"/>
        <v>0</v>
      </c>
      <c r="BM208" s="3122">
        <f t="shared" si="844"/>
        <v>8</v>
      </c>
      <c r="BN208" s="128">
        <f t="shared" si="845"/>
        <v>0</v>
      </c>
      <c r="BO208" s="3708">
        <f t="shared" si="846"/>
        <v>0</v>
      </c>
      <c r="BP208" s="3494"/>
      <c r="BQ208" s="7067">
        <v>8</v>
      </c>
      <c r="BR208" s="7067"/>
      <c r="BS208" s="2920">
        <f t="shared" ref="BS208:BS210" si="906">SUM(FC208+FL208+FU208)</f>
        <v>4</v>
      </c>
      <c r="BT208" s="2920">
        <f t="shared" ref="BT208:BT210" si="907">SUM(FD208+FM208+FV208)</f>
        <v>0</v>
      </c>
      <c r="BU208" s="2987">
        <f t="shared" si="848"/>
        <v>4</v>
      </c>
      <c r="BV208" s="128">
        <f t="shared" si="849"/>
        <v>0</v>
      </c>
      <c r="BW208" s="2916">
        <f t="shared" si="850"/>
        <v>0</v>
      </c>
      <c r="BX208" s="2953">
        <f t="shared" si="851"/>
        <v>8</v>
      </c>
      <c r="BY208" s="128">
        <f t="shared" si="852"/>
        <v>0</v>
      </c>
      <c r="BZ208" s="3151"/>
      <c r="CA208" s="6724">
        <v>8</v>
      </c>
      <c r="CB208" s="6724"/>
      <c r="CC208" s="1718">
        <v>4</v>
      </c>
      <c r="CD208" s="1718">
        <v>0</v>
      </c>
      <c r="CE208" s="2359">
        <f t="shared" si="853"/>
        <v>4</v>
      </c>
      <c r="CF208" s="1991">
        <f>CD208/CC208</f>
        <v>0</v>
      </c>
      <c r="CG208" s="1992">
        <f t="shared" si="892"/>
        <v>0</v>
      </c>
      <c r="CH208" s="2387">
        <f t="shared" si="854"/>
        <v>8</v>
      </c>
      <c r="CI208" s="1991">
        <f t="shared" si="893"/>
        <v>0</v>
      </c>
      <c r="CM208" s="1890">
        <v>0</v>
      </c>
      <c r="CN208" s="1890">
        <v>0</v>
      </c>
      <c r="CO208" s="1890">
        <v>4</v>
      </c>
      <c r="CP208" s="1890">
        <v>0</v>
      </c>
      <c r="CQ208" s="1890">
        <v>4</v>
      </c>
      <c r="CR208" s="1890">
        <v>0</v>
      </c>
      <c r="CS208" s="1890">
        <v>0</v>
      </c>
      <c r="CT208" s="1890">
        <v>0</v>
      </c>
      <c r="CU208" s="1890">
        <v>0</v>
      </c>
      <c r="CV208" s="1890">
        <v>0</v>
      </c>
      <c r="CW208" s="1890">
        <v>0</v>
      </c>
      <c r="CX208" s="1890">
        <v>0</v>
      </c>
      <c r="CY208" s="6182">
        <v>8</v>
      </c>
      <c r="CZ208" s="6182"/>
      <c r="DA208" s="4322">
        <v>0</v>
      </c>
      <c r="DB208" s="4322">
        <v>0</v>
      </c>
      <c r="DC208" s="4511">
        <f t="shared" si="886"/>
        <v>0</v>
      </c>
      <c r="DD208" s="4512" t="e">
        <f t="shared" si="855"/>
        <v>#DIV/0!</v>
      </c>
      <c r="DE208" s="4325">
        <f t="shared" si="856"/>
        <v>0</v>
      </c>
      <c r="DF208" s="4168">
        <f t="shared" si="857"/>
        <v>8</v>
      </c>
      <c r="DG208" s="1679">
        <f t="shared" si="894"/>
        <v>0</v>
      </c>
      <c r="DH208" s="6183">
        <v>8</v>
      </c>
      <c r="DI208" s="6184"/>
      <c r="DJ208" s="4463">
        <v>0</v>
      </c>
      <c r="DK208" s="4463">
        <v>0</v>
      </c>
      <c r="DL208" s="4535">
        <f t="shared" si="858"/>
        <v>0</v>
      </c>
      <c r="DM208" s="4536" t="e">
        <f t="shared" si="859"/>
        <v>#DIV/0!</v>
      </c>
      <c r="DN208" s="4533">
        <f t="shared" si="860"/>
        <v>0</v>
      </c>
      <c r="DO208" s="4168">
        <f t="shared" si="861"/>
        <v>8</v>
      </c>
      <c r="DP208" s="4117">
        <f t="shared" si="895"/>
        <v>0</v>
      </c>
      <c r="DQ208" s="6185">
        <v>8</v>
      </c>
      <c r="DR208" s="6185"/>
      <c r="DS208" s="4537">
        <v>0</v>
      </c>
      <c r="DT208" s="4537">
        <v>0</v>
      </c>
      <c r="DU208" s="4537">
        <f t="shared" si="862"/>
        <v>0</v>
      </c>
      <c r="DV208" s="2682">
        <v>0</v>
      </c>
      <c r="DW208" s="2683">
        <f t="shared" si="863"/>
        <v>0</v>
      </c>
      <c r="DX208" s="4169">
        <f t="shared" si="864"/>
        <v>8</v>
      </c>
      <c r="DY208" s="4117">
        <f t="shared" si="896"/>
        <v>0</v>
      </c>
      <c r="DZ208" s="6182">
        <v>8</v>
      </c>
      <c r="EA208" s="6182"/>
      <c r="EB208" s="3224">
        <v>0</v>
      </c>
      <c r="EC208" s="3224">
        <v>0</v>
      </c>
      <c r="ED208" s="3445">
        <f t="shared" si="887"/>
        <v>0</v>
      </c>
      <c r="EE208" s="1679" t="e">
        <f t="shared" si="865"/>
        <v>#DIV/0!</v>
      </c>
      <c r="EF208" s="3446">
        <f t="shared" si="866"/>
        <v>0</v>
      </c>
      <c r="EG208" s="3447">
        <f t="shared" si="867"/>
        <v>8</v>
      </c>
      <c r="EH208" s="1679">
        <f t="shared" si="897"/>
        <v>0</v>
      </c>
      <c r="EI208" s="6183">
        <v>8</v>
      </c>
      <c r="EJ208" s="6184"/>
      <c r="EK208" s="3224">
        <v>0</v>
      </c>
      <c r="EL208" s="3224">
        <v>0</v>
      </c>
      <c r="EM208" s="3445">
        <f t="shared" si="868"/>
        <v>0</v>
      </c>
      <c r="EN208" s="1679" t="e">
        <f t="shared" si="869"/>
        <v>#DIV/0!</v>
      </c>
      <c r="EO208" s="3285">
        <f t="shared" si="870"/>
        <v>0</v>
      </c>
      <c r="EP208" s="3447">
        <f t="shared" si="871"/>
        <v>8</v>
      </c>
      <c r="EQ208" s="3187">
        <f t="shared" si="898"/>
        <v>0</v>
      </c>
      <c r="ER208" s="6185">
        <v>8</v>
      </c>
      <c r="ES208" s="6185"/>
      <c r="ET208" s="3760">
        <v>0</v>
      </c>
      <c r="EU208" s="3760">
        <v>0</v>
      </c>
      <c r="EV208" s="2984">
        <f t="shared" si="872"/>
        <v>0</v>
      </c>
      <c r="EW208" s="3187">
        <v>0</v>
      </c>
      <c r="EX208" s="3621">
        <f t="shared" si="873"/>
        <v>0</v>
      </c>
      <c r="EY208" s="2983">
        <f t="shared" si="874"/>
        <v>8</v>
      </c>
      <c r="EZ208" s="3187">
        <f t="shared" si="899"/>
        <v>0</v>
      </c>
      <c r="FA208" s="7461">
        <v>8</v>
      </c>
      <c r="FB208" s="7461"/>
      <c r="FC208" s="2923">
        <v>0</v>
      </c>
      <c r="FD208" s="2923">
        <v>0</v>
      </c>
      <c r="FE208" s="2983">
        <f t="shared" si="888"/>
        <v>0</v>
      </c>
      <c r="FF208" s="1701" t="e">
        <f t="shared" si="875"/>
        <v>#DIV/0!</v>
      </c>
      <c r="FG208" s="2923">
        <f t="shared" si="876"/>
        <v>0</v>
      </c>
      <c r="FH208" s="2983">
        <f t="shared" si="877"/>
        <v>8</v>
      </c>
      <c r="FI208" s="1701">
        <f t="shared" si="900"/>
        <v>0</v>
      </c>
      <c r="FJ208" s="7493">
        <v>8</v>
      </c>
      <c r="FK208" s="7493"/>
      <c r="FL208" s="2925">
        <v>4</v>
      </c>
      <c r="FM208" s="2925">
        <v>0</v>
      </c>
      <c r="FN208" s="2985">
        <f t="shared" si="878"/>
        <v>4</v>
      </c>
      <c r="FO208" s="1701">
        <f t="shared" si="879"/>
        <v>0</v>
      </c>
      <c r="FP208" s="2917">
        <f t="shared" si="880"/>
        <v>0</v>
      </c>
      <c r="FQ208" s="2983">
        <f t="shared" si="881"/>
        <v>8</v>
      </c>
      <c r="FR208" s="1701">
        <f t="shared" si="901"/>
        <v>0</v>
      </c>
      <c r="FS208" s="7461">
        <v>8</v>
      </c>
      <c r="FT208" s="7461"/>
      <c r="FU208" s="2921">
        <v>0</v>
      </c>
      <c r="FV208" s="2921">
        <v>0</v>
      </c>
      <c r="FW208" s="2984">
        <f t="shared" si="882"/>
        <v>0</v>
      </c>
      <c r="FX208" s="1701">
        <v>0</v>
      </c>
      <c r="FY208" s="2917">
        <f t="shared" si="883"/>
        <v>0</v>
      </c>
      <c r="FZ208" s="2983">
        <f t="shared" si="884"/>
        <v>8</v>
      </c>
      <c r="GA208" s="1701">
        <f t="shared" si="902"/>
        <v>0</v>
      </c>
      <c r="GB208" s="3169">
        <f t="shared" si="885"/>
        <v>0</v>
      </c>
      <c r="GC208" s="2219">
        <v>0</v>
      </c>
      <c r="GD208" s="1895">
        <v>1</v>
      </c>
      <c r="GE208" s="2154" t="s">
        <v>82</v>
      </c>
      <c r="GF208" s="2154" t="s">
        <v>83</v>
      </c>
      <c r="GG208" s="2154" t="s">
        <v>17</v>
      </c>
      <c r="GH208" s="2154" t="s">
        <v>16</v>
      </c>
      <c r="GI208" s="2154" t="s">
        <v>16</v>
      </c>
      <c r="GJ208" s="2154" t="s">
        <v>92</v>
      </c>
      <c r="GK208" s="2154" t="s">
        <v>16</v>
      </c>
      <c r="GL208" s="2102">
        <v>1</v>
      </c>
      <c r="GM208" s="231" t="s">
        <v>1481</v>
      </c>
      <c r="GN208" s="222" t="s">
        <v>1125</v>
      </c>
      <c r="GO208" s="459">
        <v>8</v>
      </c>
      <c r="GP208" s="2402">
        <v>4</v>
      </c>
      <c r="GQ208" s="2394">
        <v>0</v>
      </c>
      <c r="GR208" s="2395">
        <v>4</v>
      </c>
      <c r="GS208" s="2396">
        <v>0</v>
      </c>
      <c r="GT208" s="2394">
        <v>0</v>
      </c>
      <c r="GU208" s="2395">
        <v>8</v>
      </c>
      <c r="GV208" s="2396">
        <v>0</v>
      </c>
    </row>
    <row r="209" spans="1:204" ht="76.5" x14ac:dyDescent="0.25">
      <c r="B209" s="7156"/>
      <c r="C209" s="5685"/>
      <c r="D209" s="7164"/>
      <c r="E209" s="7152"/>
      <c r="F209" s="7190"/>
      <c r="G209" s="7190"/>
      <c r="H209" s="7190"/>
      <c r="I209" s="7190"/>
      <c r="J209" s="7190"/>
      <c r="K209" s="7190"/>
      <c r="L209" s="7190"/>
      <c r="M209" s="7190"/>
      <c r="N209" s="7107"/>
      <c r="O209" s="7112"/>
      <c r="P209" s="5698"/>
      <c r="Q209" s="5698"/>
      <c r="R209" s="5704"/>
      <c r="S209" s="7107"/>
      <c r="T209" s="7107"/>
      <c r="U209" s="7127"/>
      <c r="V209" s="5698"/>
      <c r="W209" s="7134"/>
      <c r="X209" s="5692"/>
      <c r="Y209" s="2096">
        <v>2</v>
      </c>
      <c r="Z209" s="504" t="s">
        <v>1482</v>
      </c>
      <c r="AA209" s="505" t="s">
        <v>1189</v>
      </c>
      <c r="AB209" s="414">
        <v>4</v>
      </c>
      <c r="AC209" s="852">
        <v>2</v>
      </c>
      <c r="AD209" s="858">
        <f t="shared" si="826"/>
        <v>0.5</v>
      </c>
      <c r="AE209" s="853">
        <v>2</v>
      </c>
      <c r="AF209" s="544">
        <f t="shared" si="827"/>
        <v>0.5</v>
      </c>
      <c r="AG209" s="853">
        <v>0</v>
      </c>
      <c r="AH209" s="544">
        <f t="shared" si="828"/>
        <v>0</v>
      </c>
      <c r="AI209" s="853">
        <v>0</v>
      </c>
      <c r="AJ209" s="545">
        <f t="shared" si="829"/>
        <v>0</v>
      </c>
      <c r="AK209" s="228">
        <f t="shared" si="830"/>
        <v>1</v>
      </c>
      <c r="AL209" s="2321">
        <v>2</v>
      </c>
      <c r="AM209" s="1949" t="s">
        <v>3604</v>
      </c>
      <c r="AN209" s="1949" t="s">
        <v>3612</v>
      </c>
      <c r="AO209" s="1949" t="s">
        <v>3608</v>
      </c>
      <c r="AP209" s="1949" t="s">
        <v>3607</v>
      </c>
      <c r="AQ209" s="990">
        <v>100</v>
      </c>
      <c r="AR209" s="224" t="s">
        <v>1189</v>
      </c>
      <c r="AS209" s="46" t="s">
        <v>753</v>
      </c>
      <c r="AT209" s="1479"/>
      <c r="AU209" s="970" t="s">
        <v>1704</v>
      </c>
      <c r="AV209" s="6496">
        <v>4</v>
      </c>
      <c r="AW209" s="6496"/>
      <c r="AX209" s="4493">
        <f t="shared" si="831"/>
        <v>0</v>
      </c>
      <c r="AY209" s="4493">
        <f t="shared" si="832"/>
        <v>0</v>
      </c>
      <c r="AZ209" s="4411">
        <f t="shared" si="833"/>
        <v>0</v>
      </c>
      <c r="BA209" s="4451" t="e">
        <f t="shared" si="834"/>
        <v>#DIV/0!</v>
      </c>
      <c r="BB209" s="4341">
        <f t="shared" si="835"/>
        <v>0</v>
      </c>
      <c r="BC209" s="4104">
        <f t="shared" si="836"/>
        <v>4</v>
      </c>
      <c r="BD209" s="128">
        <f t="shared" si="837"/>
        <v>0</v>
      </c>
      <c r="BE209" s="4468">
        <f t="shared" si="838"/>
        <v>0</v>
      </c>
      <c r="BF209" s="7057">
        <v>4</v>
      </c>
      <c r="BG209" s="7057"/>
      <c r="BH209" s="3715">
        <f t="shared" si="839"/>
        <v>0</v>
      </c>
      <c r="BI209" s="3715">
        <f t="shared" si="840"/>
        <v>0</v>
      </c>
      <c r="BJ209" s="4061">
        <f t="shared" si="841"/>
        <v>0</v>
      </c>
      <c r="BK209" s="4083" t="e">
        <f t="shared" si="842"/>
        <v>#DIV/0!</v>
      </c>
      <c r="BL209" s="3675">
        <f t="shared" si="843"/>
        <v>0</v>
      </c>
      <c r="BM209" s="3122">
        <f t="shared" si="844"/>
        <v>4</v>
      </c>
      <c r="BN209" s="128">
        <f t="shared" si="845"/>
        <v>0</v>
      </c>
      <c r="BO209" s="3708">
        <f t="shared" si="846"/>
        <v>0</v>
      </c>
      <c r="BP209" s="3494"/>
      <c r="BQ209" s="7067">
        <v>4</v>
      </c>
      <c r="BR209" s="7067"/>
      <c r="BS209" s="2920">
        <f t="shared" si="906"/>
        <v>2</v>
      </c>
      <c r="BT209" s="2920">
        <f t="shared" si="907"/>
        <v>0</v>
      </c>
      <c r="BU209" s="2987">
        <f t="shared" si="848"/>
        <v>2</v>
      </c>
      <c r="BV209" s="128">
        <f t="shared" si="849"/>
        <v>0</v>
      </c>
      <c r="BW209" s="2916">
        <f t="shared" si="850"/>
        <v>0</v>
      </c>
      <c r="BX209" s="2953">
        <f t="shared" si="851"/>
        <v>4</v>
      </c>
      <c r="BY209" s="128">
        <f t="shared" si="852"/>
        <v>0</v>
      </c>
      <c r="BZ209" s="3151"/>
      <c r="CA209" s="6724">
        <v>4</v>
      </c>
      <c r="CB209" s="6724"/>
      <c r="CC209" s="1718">
        <v>2</v>
      </c>
      <c r="CD209" s="1718">
        <v>0</v>
      </c>
      <c r="CE209" s="2359">
        <f t="shared" si="853"/>
        <v>2</v>
      </c>
      <c r="CF209" s="1991">
        <f>CD209/CC209</f>
        <v>0</v>
      </c>
      <c r="CG209" s="1992">
        <f t="shared" si="892"/>
        <v>0</v>
      </c>
      <c r="CH209" s="2387">
        <f t="shared" si="854"/>
        <v>4</v>
      </c>
      <c r="CI209" s="1991">
        <f t="shared" si="893"/>
        <v>0</v>
      </c>
      <c r="CM209" s="1890">
        <v>0</v>
      </c>
      <c r="CN209" s="1890">
        <v>0</v>
      </c>
      <c r="CO209" s="1890">
        <v>2</v>
      </c>
      <c r="CP209" s="1890">
        <v>0</v>
      </c>
      <c r="CQ209" s="1890">
        <v>2</v>
      </c>
      <c r="CR209" s="1890">
        <v>0</v>
      </c>
      <c r="CS209" s="1890">
        <v>0</v>
      </c>
      <c r="CT209" s="1890">
        <v>0</v>
      </c>
      <c r="CU209" s="1890">
        <v>0</v>
      </c>
      <c r="CV209" s="1890">
        <v>0</v>
      </c>
      <c r="CW209" s="1890">
        <v>0</v>
      </c>
      <c r="CX209" s="1890">
        <v>0</v>
      </c>
      <c r="CY209" s="6182">
        <v>4</v>
      </c>
      <c r="CZ209" s="6182"/>
      <c r="DA209" s="4322">
        <v>0</v>
      </c>
      <c r="DB209" s="4322">
        <v>0</v>
      </c>
      <c r="DC209" s="4513">
        <f t="shared" si="886"/>
        <v>0</v>
      </c>
      <c r="DD209" s="4514" t="e">
        <f t="shared" si="855"/>
        <v>#DIV/0!</v>
      </c>
      <c r="DE209" s="4328">
        <f t="shared" si="856"/>
        <v>0</v>
      </c>
      <c r="DF209" s="4106">
        <f t="shared" si="857"/>
        <v>4</v>
      </c>
      <c r="DG209" s="1682">
        <f t="shared" si="894"/>
        <v>0</v>
      </c>
      <c r="DH209" s="6183">
        <v>4</v>
      </c>
      <c r="DI209" s="6184"/>
      <c r="DJ209" s="4463">
        <v>0</v>
      </c>
      <c r="DK209" s="4463">
        <v>0</v>
      </c>
      <c r="DL209" s="4527">
        <f t="shared" si="858"/>
        <v>0</v>
      </c>
      <c r="DM209" s="4532" t="e">
        <f t="shared" si="859"/>
        <v>#DIV/0!</v>
      </c>
      <c r="DN209" s="4533">
        <f t="shared" si="860"/>
        <v>0</v>
      </c>
      <c r="DO209" s="4106">
        <f t="shared" si="861"/>
        <v>4</v>
      </c>
      <c r="DP209" s="1747">
        <f t="shared" si="895"/>
        <v>0</v>
      </c>
      <c r="DQ209" s="6185">
        <v>4</v>
      </c>
      <c r="DR209" s="6185"/>
      <c r="DS209" s="2685">
        <v>0</v>
      </c>
      <c r="DT209" s="2685">
        <v>0</v>
      </c>
      <c r="DU209" s="4442">
        <f t="shared" si="862"/>
        <v>0</v>
      </c>
      <c r="DV209" s="2684">
        <v>0</v>
      </c>
      <c r="DW209" s="2683">
        <f t="shared" si="863"/>
        <v>0</v>
      </c>
      <c r="DX209" s="4093">
        <f t="shared" si="864"/>
        <v>4</v>
      </c>
      <c r="DY209" s="1747">
        <f t="shared" si="896"/>
        <v>0</v>
      </c>
      <c r="DZ209" s="6182">
        <v>4</v>
      </c>
      <c r="EA209" s="6182"/>
      <c r="EB209" s="3224">
        <v>0</v>
      </c>
      <c r="EC209" s="3224">
        <v>0</v>
      </c>
      <c r="ED209" s="3400">
        <f t="shared" si="887"/>
        <v>0</v>
      </c>
      <c r="EE209" s="1682" t="e">
        <f t="shared" si="865"/>
        <v>#DIV/0!</v>
      </c>
      <c r="EF209" s="3336">
        <f t="shared" si="866"/>
        <v>0</v>
      </c>
      <c r="EG209" s="3401">
        <f t="shared" si="867"/>
        <v>4</v>
      </c>
      <c r="EH209" s="1682">
        <f t="shared" si="897"/>
        <v>0</v>
      </c>
      <c r="EI209" s="6183">
        <v>4</v>
      </c>
      <c r="EJ209" s="6184"/>
      <c r="EK209" s="3224">
        <v>0</v>
      </c>
      <c r="EL209" s="3224">
        <v>0</v>
      </c>
      <c r="EM209" s="3400">
        <f t="shared" si="868"/>
        <v>0</v>
      </c>
      <c r="EN209" s="1682" t="e">
        <f t="shared" si="869"/>
        <v>#DIV/0!</v>
      </c>
      <c r="EO209" s="3285">
        <f t="shared" si="870"/>
        <v>0</v>
      </c>
      <c r="EP209" s="3401">
        <f t="shared" si="871"/>
        <v>4</v>
      </c>
      <c r="EQ209" s="1747">
        <f t="shared" si="898"/>
        <v>0</v>
      </c>
      <c r="ER209" s="6185">
        <v>4</v>
      </c>
      <c r="ES209" s="6185"/>
      <c r="ET209" s="3622">
        <v>0</v>
      </c>
      <c r="EU209" s="3622">
        <v>0</v>
      </c>
      <c r="EV209" s="3174">
        <f t="shared" si="872"/>
        <v>0</v>
      </c>
      <c r="EW209" s="1747">
        <v>0</v>
      </c>
      <c r="EX209" s="3621">
        <f t="shared" si="873"/>
        <v>0</v>
      </c>
      <c r="EY209" s="3174">
        <f t="shared" si="874"/>
        <v>4</v>
      </c>
      <c r="EZ209" s="1747">
        <f t="shared" si="899"/>
        <v>0</v>
      </c>
      <c r="FA209" s="7461">
        <v>4</v>
      </c>
      <c r="FB209" s="7461"/>
      <c r="FC209" s="2922">
        <v>0</v>
      </c>
      <c r="FD209" s="2922">
        <v>0</v>
      </c>
      <c r="FE209" s="2942">
        <f t="shared" si="888"/>
        <v>0</v>
      </c>
      <c r="FF209" s="1747" t="e">
        <f t="shared" si="875"/>
        <v>#DIV/0!</v>
      </c>
      <c r="FG209" s="2924">
        <f t="shared" si="876"/>
        <v>0</v>
      </c>
      <c r="FH209" s="2942">
        <f t="shared" si="877"/>
        <v>4</v>
      </c>
      <c r="FI209" s="1747">
        <f t="shared" si="900"/>
        <v>0</v>
      </c>
      <c r="FJ209" s="7493">
        <v>4</v>
      </c>
      <c r="FK209" s="7493"/>
      <c r="FL209" s="2925">
        <v>2</v>
      </c>
      <c r="FM209" s="2925">
        <v>0</v>
      </c>
      <c r="FN209" s="2947">
        <f t="shared" si="878"/>
        <v>2</v>
      </c>
      <c r="FO209" s="1747">
        <f t="shared" si="879"/>
        <v>0</v>
      </c>
      <c r="FP209" s="2917">
        <f t="shared" si="880"/>
        <v>0</v>
      </c>
      <c r="FQ209" s="2942">
        <f t="shared" si="881"/>
        <v>4</v>
      </c>
      <c r="FR209" s="1747">
        <f t="shared" si="901"/>
        <v>0</v>
      </c>
      <c r="FS209" s="7461">
        <v>4</v>
      </c>
      <c r="FT209" s="7461"/>
      <c r="FU209" s="2922">
        <v>0</v>
      </c>
      <c r="FV209" s="2922">
        <v>0</v>
      </c>
      <c r="FW209" s="2942">
        <f t="shared" si="882"/>
        <v>0</v>
      </c>
      <c r="FX209" s="1747">
        <v>0</v>
      </c>
      <c r="FY209" s="2917">
        <f t="shared" si="883"/>
        <v>0</v>
      </c>
      <c r="FZ209" s="2942">
        <f t="shared" si="884"/>
        <v>4</v>
      </c>
      <c r="GA209" s="1747">
        <f t="shared" si="902"/>
        <v>0</v>
      </c>
      <c r="GB209" s="3169">
        <f t="shared" si="885"/>
        <v>0</v>
      </c>
      <c r="GC209" s="2219">
        <v>0</v>
      </c>
      <c r="GD209" s="1895">
        <v>1</v>
      </c>
      <c r="GE209" s="2154" t="s">
        <v>82</v>
      </c>
      <c r="GF209" s="2154" t="s">
        <v>83</v>
      </c>
      <c r="GG209" s="2154" t="s">
        <v>17</v>
      </c>
      <c r="GH209" s="2154" t="s">
        <v>16</v>
      </c>
      <c r="GI209" s="2154" t="s">
        <v>16</v>
      </c>
      <c r="GJ209" s="2154" t="s">
        <v>92</v>
      </c>
      <c r="GK209" s="2154" t="s">
        <v>16</v>
      </c>
      <c r="GL209" s="2096">
        <v>2</v>
      </c>
      <c r="GM209" s="751" t="s">
        <v>1482</v>
      </c>
      <c r="GN209" s="224" t="s">
        <v>1189</v>
      </c>
      <c r="GO209" s="460">
        <v>4</v>
      </c>
      <c r="GP209" s="2403">
        <v>2</v>
      </c>
      <c r="GQ209" s="2394">
        <v>0</v>
      </c>
      <c r="GR209" s="2394">
        <v>2</v>
      </c>
      <c r="GS209" s="2396">
        <v>0</v>
      </c>
      <c r="GT209" s="2394">
        <v>0</v>
      </c>
      <c r="GU209" s="2394">
        <v>4</v>
      </c>
      <c r="GV209" s="2396">
        <v>0</v>
      </c>
    </row>
    <row r="210" spans="1:204" ht="38.25" x14ac:dyDescent="0.25">
      <c r="B210" s="7156"/>
      <c r="C210" s="5686"/>
      <c r="D210" s="7101"/>
      <c r="E210" s="7153"/>
      <c r="F210" s="7191"/>
      <c r="G210" s="7191"/>
      <c r="H210" s="7191"/>
      <c r="I210" s="7191"/>
      <c r="J210" s="7191"/>
      <c r="K210" s="7191"/>
      <c r="L210" s="7191"/>
      <c r="M210" s="7191"/>
      <c r="N210" s="7108"/>
      <c r="O210" s="7113"/>
      <c r="P210" s="5699"/>
      <c r="Q210" s="5699"/>
      <c r="R210" s="5705"/>
      <c r="S210" s="7108"/>
      <c r="T210" s="7108"/>
      <c r="U210" s="7128"/>
      <c r="V210" s="5699"/>
      <c r="W210" s="7135"/>
      <c r="X210" s="5693"/>
      <c r="Y210" s="2103">
        <v>3</v>
      </c>
      <c r="Z210" s="507" t="s">
        <v>1483</v>
      </c>
      <c r="AA210" s="775" t="s">
        <v>1472</v>
      </c>
      <c r="AB210" s="417">
        <v>2</v>
      </c>
      <c r="AC210" s="2273">
        <v>1</v>
      </c>
      <c r="AD210" s="421">
        <f t="shared" si="826"/>
        <v>0.5</v>
      </c>
      <c r="AE210" s="860">
        <v>1</v>
      </c>
      <c r="AF210" s="421">
        <f t="shared" si="827"/>
        <v>0.5</v>
      </c>
      <c r="AG210" s="860">
        <v>0</v>
      </c>
      <c r="AH210" s="421">
        <f t="shared" si="828"/>
        <v>0</v>
      </c>
      <c r="AI210" s="860">
        <v>0</v>
      </c>
      <c r="AJ210" s="422">
        <f t="shared" si="829"/>
        <v>0</v>
      </c>
      <c r="AK210" s="211">
        <f t="shared" si="830"/>
        <v>1</v>
      </c>
      <c r="AL210" s="1498">
        <v>3</v>
      </c>
      <c r="AM210" s="1899" t="s">
        <v>1483</v>
      </c>
      <c r="AN210" s="1899" t="s">
        <v>3613</v>
      </c>
      <c r="AO210" s="1899" t="s">
        <v>3610</v>
      </c>
      <c r="AP210" s="1899" t="s">
        <v>3609</v>
      </c>
      <c r="AQ210" s="990">
        <v>100</v>
      </c>
      <c r="AR210" s="474" t="s">
        <v>1472</v>
      </c>
      <c r="AS210" s="46" t="s">
        <v>753</v>
      </c>
      <c r="AT210" s="1479"/>
      <c r="AU210" s="970" t="s">
        <v>1704</v>
      </c>
      <c r="AV210" s="6496">
        <v>2</v>
      </c>
      <c r="AW210" s="6496"/>
      <c r="AX210" s="4493">
        <f t="shared" si="831"/>
        <v>0</v>
      </c>
      <c r="AY210" s="4493">
        <f t="shared" si="832"/>
        <v>0</v>
      </c>
      <c r="AZ210" s="4411">
        <f t="shared" si="833"/>
        <v>0</v>
      </c>
      <c r="BA210" s="4451" t="e">
        <f t="shared" si="834"/>
        <v>#DIV/0!</v>
      </c>
      <c r="BB210" s="4341">
        <f t="shared" si="835"/>
        <v>1</v>
      </c>
      <c r="BC210" s="4104">
        <f t="shared" si="836"/>
        <v>1</v>
      </c>
      <c r="BD210" s="128">
        <f t="shared" si="837"/>
        <v>0.5</v>
      </c>
      <c r="BE210" s="4468">
        <f t="shared" si="838"/>
        <v>0</v>
      </c>
      <c r="BF210" s="7057">
        <v>2</v>
      </c>
      <c r="BG210" s="7057"/>
      <c r="BH210" s="3715">
        <f t="shared" si="839"/>
        <v>0</v>
      </c>
      <c r="BI210" s="3715">
        <f t="shared" si="840"/>
        <v>1</v>
      </c>
      <c r="BJ210" s="4061">
        <f t="shared" si="841"/>
        <v>-1</v>
      </c>
      <c r="BK210" s="4083" t="e">
        <f t="shared" si="842"/>
        <v>#DIV/0!</v>
      </c>
      <c r="BL210" s="3675">
        <f t="shared" si="843"/>
        <v>1</v>
      </c>
      <c r="BM210" s="3122">
        <f t="shared" si="844"/>
        <v>1</v>
      </c>
      <c r="BN210" s="128">
        <f t="shared" si="845"/>
        <v>0.5</v>
      </c>
      <c r="BO210" s="3708">
        <f t="shared" si="846"/>
        <v>0</v>
      </c>
      <c r="BP210" s="3494"/>
      <c r="BQ210" s="7067">
        <v>2</v>
      </c>
      <c r="BR210" s="7067"/>
      <c r="BS210" s="2920">
        <f t="shared" si="906"/>
        <v>1</v>
      </c>
      <c r="BT210" s="2920">
        <f t="shared" si="907"/>
        <v>0</v>
      </c>
      <c r="BU210" s="2987">
        <f t="shared" si="848"/>
        <v>1</v>
      </c>
      <c r="BV210" s="128">
        <f t="shared" si="849"/>
        <v>0</v>
      </c>
      <c r="BW210" s="2916">
        <f t="shared" si="850"/>
        <v>0</v>
      </c>
      <c r="BX210" s="2953">
        <f t="shared" si="851"/>
        <v>2</v>
      </c>
      <c r="BY210" s="128">
        <f t="shared" si="852"/>
        <v>0</v>
      </c>
      <c r="BZ210" s="3151"/>
      <c r="CA210" s="6724">
        <v>2</v>
      </c>
      <c r="CB210" s="6724"/>
      <c r="CC210" s="1718">
        <v>1</v>
      </c>
      <c r="CD210" s="1718">
        <v>0</v>
      </c>
      <c r="CE210" s="2359">
        <f t="shared" si="853"/>
        <v>1</v>
      </c>
      <c r="CF210" s="1991">
        <f>CD210/CC210</f>
        <v>0</v>
      </c>
      <c r="CG210" s="1992">
        <f t="shared" si="892"/>
        <v>0</v>
      </c>
      <c r="CH210" s="2387">
        <f t="shared" si="854"/>
        <v>2</v>
      </c>
      <c r="CI210" s="1991">
        <f t="shared" si="893"/>
        <v>0</v>
      </c>
      <c r="CM210" s="1890">
        <v>0</v>
      </c>
      <c r="CN210" s="1890">
        <v>0</v>
      </c>
      <c r="CO210" s="1890">
        <v>1</v>
      </c>
      <c r="CP210" s="1890">
        <v>1</v>
      </c>
      <c r="CQ210" s="1890">
        <v>0</v>
      </c>
      <c r="CR210" s="1890">
        <v>0</v>
      </c>
      <c r="CS210" s="1890">
        <v>0</v>
      </c>
      <c r="CT210" s="1890">
        <v>0</v>
      </c>
      <c r="CU210" s="1890">
        <v>0</v>
      </c>
      <c r="CV210" s="1890">
        <v>0</v>
      </c>
      <c r="CW210" s="1890">
        <v>0</v>
      </c>
      <c r="CX210" s="1890">
        <v>0</v>
      </c>
      <c r="CY210" s="6182">
        <v>2</v>
      </c>
      <c r="CZ210" s="6182"/>
      <c r="DA210" s="4322">
        <v>0</v>
      </c>
      <c r="DB210" s="4322">
        <v>0</v>
      </c>
      <c r="DC210" s="4513">
        <f t="shared" si="886"/>
        <v>0</v>
      </c>
      <c r="DD210" s="4514" t="e">
        <f t="shared" si="855"/>
        <v>#DIV/0!</v>
      </c>
      <c r="DE210" s="4328">
        <f t="shared" si="856"/>
        <v>1</v>
      </c>
      <c r="DF210" s="4106">
        <f t="shared" si="857"/>
        <v>1</v>
      </c>
      <c r="DG210" s="1682">
        <f t="shared" si="894"/>
        <v>0.5</v>
      </c>
      <c r="DH210" s="6183">
        <v>2</v>
      </c>
      <c r="DI210" s="6184"/>
      <c r="DJ210" s="4463">
        <v>0</v>
      </c>
      <c r="DK210" s="4463">
        <v>0</v>
      </c>
      <c r="DL210" s="4527">
        <f t="shared" si="858"/>
        <v>0</v>
      </c>
      <c r="DM210" s="4532" t="e">
        <f t="shared" si="859"/>
        <v>#DIV/0!</v>
      </c>
      <c r="DN210" s="4533">
        <f t="shared" si="860"/>
        <v>1</v>
      </c>
      <c r="DO210" s="4106">
        <f t="shared" si="861"/>
        <v>1</v>
      </c>
      <c r="DP210" s="1747">
        <f t="shared" si="895"/>
        <v>0.5</v>
      </c>
      <c r="DQ210" s="6185">
        <v>2</v>
      </c>
      <c r="DR210" s="6185"/>
      <c r="DS210" s="2685">
        <v>0</v>
      </c>
      <c r="DT210" s="2685">
        <v>0</v>
      </c>
      <c r="DU210" s="4442">
        <f t="shared" si="862"/>
        <v>0</v>
      </c>
      <c r="DV210" s="2684">
        <v>0</v>
      </c>
      <c r="DW210" s="2683">
        <f t="shared" si="863"/>
        <v>1</v>
      </c>
      <c r="DX210" s="4093">
        <f t="shared" si="864"/>
        <v>1</v>
      </c>
      <c r="DY210" s="1747">
        <f t="shared" si="896"/>
        <v>0.5</v>
      </c>
      <c r="DZ210" s="6182">
        <v>2</v>
      </c>
      <c r="EA210" s="6182"/>
      <c r="EB210" s="3224">
        <v>0</v>
      </c>
      <c r="EC210" s="3224">
        <v>0</v>
      </c>
      <c r="ED210" s="3400">
        <f t="shared" si="887"/>
        <v>0</v>
      </c>
      <c r="EE210" s="1682" t="e">
        <f t="shared" si="865"/>
        <v>#DIV/0!</v>
      </c>
      <c r="EF210" s="3336">
        <f t="shared" si="866"/>
        <v>0</v>
      </c>
      <c r="EG210" s="3401">
        <f t="shared" si="867"/>
        <v>2</v>
      </c>
      <c r="EH210" s="1682">
        <f t="shared" si="897"/>
        <v>0</v>
      </c>
      <c r="EI210" s="6183">
        <v>2</v>
      </c>
      <c r="EJ210" s="6184"/>
      <c r="EK210" s="3224">
        <v>0</v>
      </c>
      <c r="EL210" s="3224">
        <v>0</v>
      </c>
      <c r="EM210" s="3400">
        <f t="shared" si="868"/>
        <v>0</v>
      </c>
      <c r="EN210" s="1682" t="e">
        <f t="shared" si="869"/>
        <v>#DIV/0!</v>
      </c>
      <c r="EO210" s="3285">
        <f t="shared" si="870"/>
        <v>0</v>
      </c>
      <c r="EP210" s="3401">
        <f t="shared" si="871"/>
        <v>2</v>
      </c>
      <c r="EQ210" s="1747">
        <f t="shared" si="898"/>
        <v>0</v>
      </c>
      <c r="ER210" s="6185">
        <v>2</v>
      </c>
      <c r="ES210" s="6185"/>
      <c r="ET210" s="3622">
        <v>0</v>
      </c>
      <c r="EU210" s="3622">
        <v>1</v>
      </c>
      <c r="EV210" s="3174">
        <f t="shared" si="872"/>
        <v>-1</v>
      </c>
      <c r="EW210" s="1747">
        <v>0</v>
      </c>
      <c r="EX210" s="3621">
        <f t="shared" si="873"/>
        <v>1</v>
      </c>
      <c r="EY210" s="3174">
        <f t="shared" si="874"/>
        <v>1</v>
      </c>
      <c r="EZ210" s="1747">
        <f t="shared" si="899"/>
        <v>0.5</v>
      </c>
      <c r="FA210" s="7461">
        <v>2</v>
      </c>
      <c r="FB210" s="7461"/>
      <c r="FC210" s="2922">
        <v>1</v>
      </c>
      <c r="FD210" s="2922">
        <v>0</v>
      </c>
      <c r="FE210" s="2942">
        <f t="shared" si="888"/>
        <v>1</v>
      </c>
      <c r="FF210" s="1747">
        <f t="shared" si="875"/>
        <v>0</v>
      </c>
      <c r="FG210" s="2924">
        <f t="shared" si="876"/>
        <v>0</v>
      </c>
      <c r="FH210" s="2942">
        <f t="shared" si="877"/>
        <v>2</v>
      </c>
      <c r="FI210" s="1747">
        <f t="shared" si="900"/>
        <v>0</v>
      </c>
      <c r="FJ210" s="7493">
        <v>2</v>
      </c>
      <c r="FK210" s="7493"/>
      <c r="FL210" s="2925">
        <v>0</v>
      </c>
      <c r="FM210" s="2925">
        <v>0</v>
      </c>
      <c r="FN210" s="2947">
        <f t="shared" si="878"/>
        <v>0</v>
      </c>
      <c r="FO210" s="1747" t="e">
        <f t="shared" si="879"/>
        <v>#DIV/0!</v>
      </c>
      <c r="FP210" s="2917">
        <f t="shared" si="880"/>
        <v>0</v>
      </c>
      <c r="FQ210" s="2942">
        <f t="shared" si="881"/>
        <v>2</v>
      </c>
      <c r="FR210" s="1747">
        <f t="shared" si="901"/>
        <v>0</v>
      </c>
      <c r="FS210" s="7461">
        <v>2</v>
      </c>
      <c r="FT210" s="7461"/>
      <c r="FU210" s="2922">
        <v>0</v>
      </c>
      <c r="FV210" s="2922">
        <v>0</v>
      </c>
      <c r="FW210" s="2942">
        <f t="shared" si="882"/>
        <v>0</v>
      </c>
      <c r="FX210" s="1747">
        <v>0</v>
      </c>
      <c r="FY210" s="2917">
        <f t="shared" si="883"/>
        <v>0</v>
      </c>
      <c r="FZ210" s="2942">
        <f t="shared" si="884"/>
        <v>2</v>
      </c>
      <c r="GA210" s="1747">
        <f t="shared" si="902"/>
        <v>0</v>
      </c>
      <c r="GB210" s="3169">
        <f t="shared" si="885"/>
        <v>0</v>
      </c>
      <c r="GC210" s="2219">
        <v>0</v>
      </c>
      <c r="GD210" s="1895">
        <v>1</v>
      </c>
      <c r="GE210" s="2154" t="s">
        <v>82</v>
      </c>
      <c r="GF210" s="2154" t="s">
        <v>83</v>
      </c>
      <c r="GG210" s="2154" t="s">
        <v>17</v>
      </c>
      <c r="GH210" s="2154" t="s">
        <v>16</v>
      </c>
      <c r="GI210" s="2154" t="s">
        <v>16</v>
      </c>
      <c r="GJ210" s="2154" t="s">
        <v>92</v>
      </c>
      <c r="GK210" s="2154" t="s">
        <v>16</v>
      </c>
      <c r="GL210" s="2103">
        <v>3</v>
      </c>
      <c r="GM210" s="473" t="s">
        <v>1483</v>
      </c>
      <c r="GN210" s="474" t="s">
        <v>1472</v>
      </c>
      <c r="GO210" s="420">
        <v>2</v>
      </c>
      <c r="GP210" s="2404">
        <v>1</v>
      </c>
      <c r="GQ210" s="2394">
        <v>0</v>
      </c>
      <c r="GR210" s="2394">
        <v>1</v>
      </c>
      <c r="GS210" s="2396">
        <v>0</v>
      </c>
      <c r="GT210" s="2394">
        <v>0</v>
      </c>
      <c r="GU210" s="2394">
        <v>2</v>
      </c>
      <c r="GV210" s="2396">
        <v>0</v>
      </c>
    </row>
    <row r="211" spans="1:204" ht="76.5" customHeight="1" x14ac:dyDescent="0.25">
      <c r="A211" s="1">
        <f>SUM(A208+1)</f>
        <v>32</v>
      </c>
      <c r="B211" s="7156"/>
      <c r="C211" s="6">
        <v>614</v>
      </c>
      <c r="D211" s="2225">
        <v>15</v>
      </c>
      <c r="E211" s="9" t="s">
        <v>124</v>
      </c>
      <c r="F211" s="33" t="s">
        <v>82</v>
      </c>
      <c r="G211" s="33" t="s">
        <v>83</v>
      </c>
      <c r="H211" s="33" t="s">
        <v>29</v>
      </c>
      <c r="I211" s="33" t="s">
        <v>16</v>
      </c>
      <c r="J211" s="33" t="s">
        <v>16</v>
      </c>
      <c r="K211" s="33" t="s">
        <v>17</v>
      </c>
      <c r="L211" s="33" t="s">
        <v>16</v>
      </c>
      <c r="M211" s="33" t="s">
        <v>21</v>
      </c>
      <c r="N211" s="38" t="s">
        <v>597</v>
      </c>
      <c r="O211" s="45" t="s">
        <v>596</v>
      </c>
      <c r="P211" s="44" t="s">
        <v>388</v>
      </c>
      <c r="Q211" s="44" t="s">
        <v>389</v>
      </c>
      <c r="R211" s="5376" t="s">
        <v>390</v>
      </c>
      <c r="S211" s="38" t="s">
        <v>462</v>
      </c>
      <c r="T211" s="38" t="s">
        <v>463</v>
      </c>
      <c r="U211" s="5397" t="s">
        <v>716</v>
      </c>
      <c r="V211" s="37" t="s">
        <v>560</v>
      </c>
      <c r="W211" s="831">
        <v>70000000</v>
      </c>
      <c r="X211" s="1002" t="s">
        <v>125</v>
      </c>
      <c r="Y211" s="2096">
        <v>1</v>
      </c>
      <c r="Z211" s="5454" t="s">
        <v>1484</v>
      </c>
      <c r="AA211" s="505" t="s">
        <v>1472</v>
      </c>
      <c r="AB211" s="5557">
        <v>1</v>
      </c>
      <c r="AC211" s="675">
        <v>0.5</v>
      </c>
      <c r="AD211" s="667">
        <f t="shared" si="826"/>
        <v>0.5</v>
      </c>
      <c r="AE211" s="675">
        <v>0.23</v>
      </c>
      <c r="AF211" s="667">
        <f t="shared" si="827"/>
        <v>0.23</v>
      </c>
      <c r="AG211" s="675">
        <v>0.17</v>
      </c>
      <c r="AH211" s="667">
        <f t="shared" si="828"/>
        <v>0.17</v>
      </c>
      <c r="AI211" s="675">
        <v>0.1</v>
      </c>
      <c r="AJ211" s="862">
        <f t="shared" si="829"/>
        <v>0.1</v>
      </c>
      <c r="AK211" s="211">
        <f t="shared" si="830"/>
        <v>1</v>
      </c>
      <c r="AL211" s="2322">
        <v>1</v>
      </c>
      <c r="AM211" s="40" t="s">
        <v>3579</v>
      </c>
      <c r="AN211" s="302" t="s">
        <v>2537</v>
      </c>
      <c r="AO211" s="1117" t="s">
        <v>2538</v>
      </c>
      <c r="AP211" s="1118" t="s">
        <v>2539</v>
      </c>
      <c r="AQ211" s="995">
        <v>100</v>
      </c>
      <c r="AR211" s="970" t="s">
        <v>1472</v>
      </c>
      <c r="AS211" s="971" t="s">
        <v>1579</v>
      </c>
      <c r="AT211" s="2287"/>
      <c r="AU211" s="995" t="s">
        <v>2540</v>
      </c>
      <c r="AV211" s="6496">
        <v>1</v>
      </c>
      <c r="AW211" s="6496"/>
      <c r="AX211" s="4539">
        <f t="shared" si="831"/>
        <v>0.1</v>
      </c>
      <c r="AY211" s="4493">
        <f t="shared" si="832"/>
        <v>0.2</v>
      </c>
      <c r="AZ211" s="4411">
        <f t="shared" si="833"/>
        <v>-0.1</v>
      </c>
      <c r="BA211" s="4451">
        <f t="shared" si="834"/>
        <v>2</v>
      </c>
      <c r="BB211" s="4540">
        <f t="shared" si="835"/>
        <v>0.2</v>
      </c>
      <c r="BC211" s="4104">
        <f t="shared" si="836"/>
        <v>0.8</v>
      </c>
      <c r="BD211" s="128">
        <f t="shared" si="837"/>
        <v>0.2</v>
      </c>
      <c r="BE211" s="4538">
        <f t="shared" si="838"/>
        <v>0</v>
      </c>
      <c r="BF211" s="7057">
        <v>1</v>
      </c>
      <c r="BG211" s="7057"/>
      <c r="BH211" s="3759">
        <f t="shared" si="839"/>
        <v>0.16999999999999998</v>
      </c>
      <c r="BI211" s="3715">
        <f t="shared" si="840"/>
        <v>0</v>
      </c>
      <c r="BJ211" s="4061">
        <f t="shared" si="841"/>
        <v>0.16999999999999998</v>
      </c>
      <c r="BK211" s="4083">
        <f t="shared" si="842"/>
        <v>0</v>
      </c>
      <c r="BL211" s="3675">
        <f t="shared" si="843"/>
        <v>0</v>
      </c>
      <c r="BM211" s="3122">
        <f t="shared" si="844"/>
        <v>1</v>
      </c>
      <c r="BN211" s="128">
        <f t="shared" si="845"/>
        <v>0</v>
      </c>
      <c r="BO211" s="3765">
        <f t="shared" si="846"/>
        <v>2.7755575615628914E-17</v>
      </c>
      <c r="BP211" s="3494"/>
      <c r="BQ211" s="7067">
        <v>1</v>
      </c>
      <c r="BR211" s="7067"/>
      <c r="BS211" s="2919">
        <f t="shared" ref="BS211" si="908">SUM(FC211+FL211+FU211)</f>
        <v>0.23</v>
      </c>
      <c r="BT211" s="2920">
        <f t="shared" ref="BT211" si="909">SUM(FD211+FM211+FV211)</f>
        <v>0</v>
      </c>
      <c r="BU211" s="2987">
        <f t="shared" si="848"/>
        <v>0.23</v>
      </c>
      <c r="BV211" s="128">
        <f t="shared" si="849"/>
        <v>0</v>
      </c>
      <c r="BW211" s="2916">
        <f t="shared" si="850"/>
        <v>0</v>
      </c>
      <c r="BX211" s="2953">
        <f t="shared" si="851"/>
        <v>1</v>
      </c>
      <c r="BY211" s="128">
        <f t="shared" si="852"/>
        <v>0</v>
      </c>
      <c r="BZ211" s="3151"/>
      <c r="CA211" s="6724">
        <v>1</v>
      </c>
      <c r="CB211" s="6724"/>
      <c r="CC211" s="1897">
        <v>0.5</v>
      </c>
      <c r="CD211" s="1897">
        <v>0</v>
      </c>
      <c r="CE211" s="2359">
        <f t="shared" si="853"/>
        <v>0.5</v>
      </c>
      <c r="CF211" s="1991">
        <f>CD211/CC211</f>
        <v>0</v>
      </c>
      <c r="CG211" s="1992">
        <f t="shared" si="892"/>
        <v>0</v>
      </c>
      <c r="CH211" s="2387">
        <f t="shared" si="854"/>
        <v>1</v>
      </c>
      <c r="CI211" s="1991">
        <f t="shared" si="893"/>
        <v>0</v>
      </c>
      <c r="CM211" s="1887">
        <v>0</v>
      </c>
      <c r="CN211" s="1887">
        <v>0</v>
      </c>
      <c r="CO211" s="1887">
        <v>0.5</v>
      </c>
      <c r="CP211" s="1887">
        <v>0.09</v>
      </c>
      <c r="CQ211" s="1887">
        <v>7.0000000000000007E-2</v>
      </c>
      <c r="CR211" s="1887">
        <v>7.0000000000000007E-2</v>
      </c>
      <c r="CS211" s="1887">
        <v>0.06</v>
      </c>
      <c r="CT211" s="1887">
        <v>0.06</v>
      </c>
      <c r="CU211" s="1887">
        <v>0.05</v>
      </c>
      <c r="CV211" s="1887">
        <v>0.06</v>
      </c>
      <c r="CW211" s="1887">
        <v>0.04</v>
      </c>
      <c r="CX211" s="1">
        <v>0</v>
      </c>
      <c r="CY211" s="6182">
        <v>1</v>
      </c>
      <c r="CZ211" s="6182"/>
      <c r="DA211" s="4508">
        <v>0.06</v>
      </c>
      <c r="DB211" s="4508">
        <v>0.08</v>
      </c>
      <c r="DC211" s="4509">
        <f t="shared" si="886"/>
        <v>-2.0000000000000004E-2</v>
      </c>
      <c r="DD211" s="4510">
        <f t="shared" si="855"/>
        <v>1.3333333333333335</v>
      </c>
      <c r="DE211" s="4509">
        <f t="shared" si="856"/>
        <v>0.08</v>
      </c>
      <c r="DF211" s="4196">
        <f t="shared" si="857"/>
        <v>0.92</v>
      </c>
      <c r="DG211" s="4177">
        <f t="shared" si="894"/>
        <v>0.08</v>
      </c>
      <c r="DH211" s="6183">
        <v>1</v>
      </c>
      <c r="DI211" s="6184"/>
      <c r="DJ211" s="4526">
        <v>0.04</v>
      </c>
      <c r="DK211" s="4526">
        <v>0.04</v>
      </c>
      <c r="DL211" s="4527">
        <f t="shared" si="858"/>
        <v>0</v>
      </c>
      <c r="DM211" s="4528">
        <f t="shared" si="859"/>
        <v>1</v>
      </c>
      <c r="DN211" s="4529">
        <f t="shared" si="860"/>
        <v>0.12</v>
      </c>
      <c r="DO211" s="4196">
        <f t="shared" si="861"/>
        <v>0.88</v>
      </c>
      <c r="DP211" s="4171">
        <f t="shared" si="895"/>
        <v>0.12</v>
      </c>
      <c r="DQ211" s="6185">
        <v>1</v>
      </c>
      <c r="DR211" s="6185"/>
      <c r="DS211" s="4530">
        <v>0</v>
      </c>
      <c r="DT211" s="4530">
        <v>0.08</v>
      </c>
      <c r="DU211" s="4530">
        <f t="shared" si="862"/>
        <v>-0.08</v>
      </c>
      <c r="DV211" s="4337">
        <v>0</v>
      </c>
      <c r="DW211" s="4531">
        <f t="shared" si="863"/>
        <v>0.2</v>
      </c>
      <c r="DX211" s="4174">
        <f t="shared" si="864"/>
        <v>0.8</v>
      </c>
      <c r="DY211" s="4171">
        <f t="shared" si="896"/>
        <v>0.2</v>
      </c>
      <c r="DZ211" s="6182">
        <v>1</v>
      </c>
      <c r="EA211" s="6182"/>
      <c r="EB211" s="3448">
        <v>0.06</v>
      </c>
      <c r="EC211" s="3249">
        <v>0</v>
      </c>
      <c r="ED211" s="3442">
        <f t="shared" si="887"/>
        <v>0.06</v>
      </c>
      <c r="EE211" s="3441">
        <f t="shared" si="865"/>
        <v>0</v>
      </c>
      <c r="EF211" s="3449">
        <f t="shared" si="866"/>
        <v>0</v>
      </c>
      <c r="EG211" s="3442">
        <f t="shared" si="867"/>
        <v>1</v>
      </c>
      <c r="EH211" s="3441">
        <f t="shared" si="897"/>
        <v>0</v>
      </c>
      <c r="EI211" s="6183">
        <v>1</v>
      </c>
      <c r="EJ211" s="6184"/>
      <c r="EK211" s="3448">
        <v>0.06</v>
      </c>
      <c r="EL211" s="3249">
        <v>0</v>
      </c>
      <c r="EM211" s="3400">
        <f t="shared" si="868"/>
        <v>0.06</v>
      </c>
      <c r="EN211" s="3441">
        <f t="shared" si="869"/>
        <v>0</v>
      </c>
      <c r="EO211" s="3285">
        <f t="shared" si="870"/>
        <v>0</v>
      </c>
      <c r="EP211" s="3442">
        <f t="shared" si="871"/>
        <v>1</v>
      </c>
      <c r="EQ211" s="2058">
        <f t="shared" si="898"/>
        <v>0</v>
      </c>
      <c r="ER211" s="6185">
        <v>1</v>
      </c>
      <c r="ES211" s="6185"/>
      <c r="ET211" s="3702">
        <v>0.05</v>
      </c>
      <c r="EU211" s="3701">
        <v>0</v>
      </c>
      <c r="EV211" s="2982">
        <f t="shared" si="872"/>
        <v>0.05</v>
      </c>
      <c r="EW211" s="2058">
        <v>0</v>
      </c>
      <c r="EX211" s="3693">
        <f t="shared" si="873"/>
        <v>0</v>
      </c>
      <c r="EY211" s="2982">
        <f t="shared" si="874"/>
        <v>1</v>
      </c>
      <c r="EZ211" s="2058">
        <f t="shared" si="899"/>
        <v>0</v>
      </c>
      <c r="FA211" s="7461">
        <v>1</v>
      </c>
      <c r="FB211" s="7461"/>
      <c r="FC211" s="2913">
        <v>0.09</v>
      </c>
      <c r="FD211" s="2914">
        <v>0</v>
      </c>
      <c r="FE211" s="2982">
        <f t="shared" si="888"/>
        <v>0.09</v>
      </c>
      <c r="FF211" s="2058">
        <f t="shared" si="875"/>
        <v>0</v>
      </c>
      <c r="FG211" s="2913">
        <f t="shared" si="876"/>
        <v>0</v>
      </c>
      <c r="FH211" s="2982">
        <f t="shared" si="877"/>
        <v>1</v>
      </c>
      <c r="FI211" s="2058">
        <f t="shared" si="900"/>
        <v>0</v>
      </c>
      <c r="FJ211" s="7493">
        <v>1</v>
      </c>
      <c r="FK211" s="7493"/>
      <c r="FL211" s="2915">
        <v>7.0000000000000007E-2</v>
      </c>
      <c r="FM211" s="2916">
        <v>0</v>
      </c>
      <c r="FN211" s="2947">
        <f t="shared" si="878"/>
        <v>7.0000000000000007E-2</v>
      </c>
      <c r="FO211" s="2058">
        <f t="shared" si="879"/>
        <v>0</v>
      </c>
      <c r="FP211" s="2917">
        <f t="shared" si="880"/>
        <v>0</v>
      </c>
      <c r="FQ211" s="2982">
        <f t="shared" si="881"/>
        <v>1</v>
      </c>
      <c r="FR211" s="2058">
        <f t="shared" si="901"/>
        <v>0</v>
      </c>
      <c r="FS211" s="7461">
        <v>1</v>
      </c>
      <c r="FT211" s="7461"/>
      <c r="FU211" s="2913">
        <v>7.0000000000000007E-2</v>
      </c>
      <c r="FV211" s="2914">
        <v>0</v>
      </c>
      <c r="FW211" s="2982">
        <f t="shared" si="882"/>
        <v>7.0000000000000007E-2</v>
      </c>
      <c r="FX211" s="2058">
        <v>0</v>
      </c>
      <c r="FY211" s="2918">
        <f t="shared" si="883"/>
        <v>0</v>
      </c>
      <c r="FZ211" s="2982">
        <f t="shared" si="884"/>
        <v>1</v>
      </c>
      <c r="GA211" s="2058">
        <f t="shared" si="902"/>
        <v>0</v>
      </c>
      <c r="GB211" s="3169">
        <f t="shared" si="885"/>
        <v>0</v>
      </c>
      <c r="GC211" s="2219">
        <v>0</v>
      </c>
      <c r="GD211" s="1895">
        <v>1</v>
      </c>
      <c r="GE211" s="1963" t="s">
        <v>82</v>
      </c>
      <c r="GF211" s="1963" t="s">
        <v>83</v>
      </c>
      <c r="GG211" s="1963" t="s">
        <v>29</v>
      </c>
      <c r="GH211" s="1963" t="s">
        <v>16</v>
      </c>
      <c r="GI211" s="1963" t="s">
        <v>16</v>
      </c>
      <c r="GJ211" s="1963" t="s">
        <v>17</v>
      </c>
      <c r="GK211" s="1963" t="s">
        <v>16</v>
      </c>
      <c r="GL211" s="2096">
        <v>1</v>
      </c>
      <c r="GM211" s="864" t="s">
        <v>1484</v>
      </c>
      <c r="GN211" s="224" t="s">
        <v>1472</v>
      </c>
      <c r="GO211" s="861">
        <v>1</v>
      </c>
      <c r="GP211" s="2405">
        <v>0.5</v>
      </c>
      <c r="GQ211" s="2395">
        <v>0</v>
      </c>
      <c r="GR211" s="2395">
        <v>0.5</v>
      </c>
      <c r="GS211" s="2396">
        <v>0</v>
      </c>
      <c r="GT211" s="2394">
        <v>0</v>
      </c>
      <c r="GU211" s="2395">
        <v>1</v>
      </c>
      <c r="GV211" s="2396">
        <v>0</v>
      </c>
    </row>
    <row r="212" spans="1:204" ht="67.5" customHeight="1" x14ac:dyDescent="0.25">
      <c r="A212" s="1">
        <f>SUM(A211+1)</f>
        <v>33</v>
      </c>
      <c r="B212" s="7156"/>
      <c r="C212" s="6">
        <v>641</v>
      </c>
      <c r="D212" s="2225">
        <v>42</v>
      </c>
      <c r="E212" s="9" t="s">
        <v>168</v>
      </c>
      <c r="F212" s="29" t="s">
        <v>82</v>
      </c>
      <c r="G212" s="29" t="s">
        <v>83</v>
      </c>
      <c r="H212" s="29" t="s">
        <v>84</v>
      </c>
      <c r="I212" s="29" t="s">
        <v>20</v>
      </c>
      <c r="J212" s="29" t="s">
        <v>20</v>
      </c>
      <c r="K212" s="34" t="s">
        <v>20</v>
      </c>
      <c r="L212" s="29" t="s">
        <v>20</v>
      </c>
      <c r="M212" s="29" t="s">
        <v>21</v>
      </c>
      <c r="N212" s="38" t="s">
        <v>597</v>
      </c>
      <c r="O212" s="45" t="s">
        <v>596</v>
      </c>
      <c r="P212" s="38" t="s">
        <v>351</v>
      </c>
      <c r="Q212" s="38" t="s">
        <v>352</v>
      </c>
      <c r="R212" s="5376" t="s">
        <v>360</v>
      </c>
      <c r="S212" s="45" t="s">
        <v>464</v>
      </c>
      <c r="T212" s="38" t="s">
        <v>465</v>
      </c>
      <c r="U212" s="5397" t="s">
        <v>714</v>
      </c>
      <c r="V212" s="37" t="s">
        <v>559</v>
      </c>
      <c r="W212" s="831">
        <v>305852.19</v>
      </c>
      <c r="X212" s="1002" t="s">
        <v>169</v>
      </c>
      <c r="Y212" s="2155">
        <v>1</v>
      </c>
      <c r="Z212" s="841" t="s">
        <v>1474</v>
      </c>
      <c r="AA212" s="842" t="s">
        <v>1472</v>
      </c>
      <c r="AB212" s="843">
        <v>3</v>
      </c>
      <c r="AC212" s="849">
        <v>3</v>
      </c>
      <c r="AD212" s="850">
        <f t="shared" si="826"/>
        <v>1</v>
      </c>
      <c r="AE212" s="849">
        <v>0</v>
      </c>
      <c r="AF212" s="850">
        <f t="shared" si="827"/>
        <v>0</v>
      </c>
      <c r="AG212" s="849">
        <v>0</v>
      </c>
      <c r="AH212" s="850">
        <f t="shared" si="828"/>
        <v>0</v>
      </c>
      <c r="AI212" s="849">
        <v>0</v>
      </c>
      <c r="AJ212" s="851">
        <f t="shared" si="829"/>
        <v>0</v>
      </c>
      <c r="AK212" s="211">
        <f t="shared" ref="AK212" si="910">SUM(AD212+AF212+AH212+AJ212)</f>
        <v>1</v>
      </c>
      <c r="AL212" s="2323">
        <v>1</v>
      </c>
      <c r="AM212" s="1931" t="s">
        <v>3614</v>
      </c>
      <c r="AN212" s="959" t="s">
        <v>3615</v>
      </c>
      <c r="AO212" s="1950" t="s">
        <v>2548</v>
      </c>
      <c r="AP212" s="1951" t="s">
        <v>2549</v>
      </c>
      <c r="AQ212" s="959">
        <v>100</v>
      </c>
      <c r="AR212" s="1150" t="s">
        <v>1472</v>
      </c>
      <c r="AS212" s="971" t="s">
        <v>1579</v>
      </c>
      <c r="AT212" s="2288"/>
      <c r="AU212" s="970" t="s">
        <v>1704</v>
      </c>
      <c r="AV212" s="6422">
        <v>3</v>
      </c>
      <c r="AW212" s="6422"/>
      <c r="AX212" s="4493">
        <f t="shared" si="831"/>
        <v>0</v>
      </c>
      <c r="AY212" s="4493">
        <f t="shared" si="832"/>
        <v>0</v>
      </c>
      <c r="AZ212" s="4411">
        <f t="shared" si="833"/>
        <v>0</v>
      </c>
      <c r="BA212" s="4451" t="e">
        <f t="shared" si="834"/>
        <v>#DIV/0!</v>
      </c>
      <c r="BB212" s="4341">
        <f>SUM(BL212+AY212)</f>
        <v>3</v>
      </c>
      <c r="BC212" s="4104">
        <f t="shared" si="836"/>
        <v>0</v>
      </c>
      <c r="BD212" s="128">
        <f t="shared" si="837"/>
        <v>1</v>
      </c>
      <c r="BE212" s="4468">
        <f t="shared" si="838"/>
        <v>0</v>
      </c>
      <c r="BF212" s="6480">
        <v>3</v>
      </c>
      <c r="BG212" s="6480"/>
      <c r="BH212" s="3715">
        <f t="shared" si="839"/>
        <v>0</v>
      </c>
      <c r="BI212" s="3715">
        <f t="shared" si="840"/>
        <v>3</v>
      </c>
      <c r="BJ212" s="4061">
        <f t="shared" si="841"/>
        <v>-3</v>
      </c>
      <c r="BK212" s="4083" t="e">
        <f t="shared" si="842"/>
        <v>#DIV/0!</v>
      </c>
      <c r="BL212" s="3675">
        <f t="shared" si="843"/>
        <v>3</v>
      </c>
      <c r="BM212" s="3122">
        <f t="shared" si="844"/>
        <v>0</v>
      </c>
      <c r="BN212" s="128">
        <f t="shared" si="845"/>
        <v>1</v>
      </c>
      <c r="BO212" s="3708">
        <f t="shared" si="846"/>
        <v>0</v>
      </c>
      <c r="BP212" s="3494"/>
      <c r="BQ212" s="7054">
        <v>3</v>
      </c>
      <c r="BR212" s="7054"/>
      <c r="BS212" s="2920">
        <f t="shared" ref="BS212" si="911">SUM(FC212+FL212+FU212)</f>
        <v>0</v>
      </c>
      <c r="BT212" s="2920">
        <f t="shared" ref="BT212" si="912">SUM(FD212+FM212+FV212)</f>
        <v>0</v>
      </c>
      <c r="BU212" s="2987">
        <f t="shared" si="848"/>
        <v>0</v>
      </c>
      <c r="BV212" s="128" t="e">
        <f t="shared" si="849"/>
        <v>#DIV/0!</v>
      </c>
      <c r="BW212" s="2916">
        <f t="shared" si="850"/>
        <v>0</v>
      </c>
      <c r="BX212" s="2953">
        <f t="shared" si="851"/>
        <v>3</v>
      </c>
      <c r="BY212" s="128">
        <f t="shared" si="852"/>
        <v>0</v>
      </c>
      <c r="BZ212" s="3151"/>
      <c r="CA212" s="6657">
        <v>3</v>
      </c>
      <c r="CB212" s="6657"/>
      <c r="CC212" s="1718">
        <v>3</v>
      </c>
      <c r="CD212" s="1897">
        <v>0</v>
      </c>
      <c r="CE212" s="2359">
        <f t="shared" si="853"/>
        <v>3</v>
      </c>
      <c r="CF212" s="1991">
        <f>CD212/CA212</f>
        <v>0</v>
      </c>
      <c r="CG212" s="1992">
        <f>CD212</f>
        <v>0</v>
      </c>
      <c r="CH212" s="2387">
        <f t="shared" si="854"/>
        <v>3</v>
      </c>
      <c r="CI212" s="1991">
        <f>CG212/CA212</f>
        <v>0</v>
      </c>
      <c r="CM212" s="1">
        <v>0</v>
      </c>
      <c r="CN212" s="1">
        <v>0</v>
      </c>
      <c r="CO212" s="1">
        <v>3</v>
      </c>
      <c r="CP212" s="1">
        <v>0</v>
      </c>
      <c r="CQ212" s="1">
        <v>0</v>
      </c>
      <c r="CR212" s="1">
        <v>0</v>
      </c>
      <c r="CS212" s="1">
        <v>0</v>
      </c>
      <c r="CT212" s="1">
        <v>0</v>
      </c>
      <c r="CU212" s="1">
        <v>0</v>
      </c>
      <c r="CV212" s="1">
        <v>0</v>
      </c>
      <c r="CW212" s="1">
        <v>0</v>
      </c>
      <c r="CX212" s="1">
        <v>0</v>
      </c>
      <c r="CY212" s="6173">
        <v>3</v>
      </c>
      <c r="CZ212" s="5846"/>
      <c r="DA212" s="4523">
        <v>0</v>
      </c>
      <c r="DB212" s="4524">
        <v>0</v>
      </c>
      <c r="DC212" s="4509">
        <f t="shared" si="886"/>
        <v>0</v>
      </c>
      <c r="DD212" s="4510" t="e">
        <f t="shared" si="855"/>
        <v>#DIV/0!</v>
      </c>
      <c r="DE212" s="4518">
        <f t="shared" si="856"/>
        <v>3</v>
      </c>
      <c r="DF212" s="4196">
        <f t="shared" si="857"/>
        <v>0</v>
      </c>
      <c r="DG212" s="4177">
        <f>DE212/CY212</f>
        <v>1</v>
      </c>
      <c r="DH212" s="6179">
        <v>3</v>
      </c>
      <c r="DI212" s="6180"/>
      <c r="DJ212" s="4624">
        <v>0</v>
      </c>
      <c r="DK212" s="4625">
        <v>0</v>
      </c>
      <c r="DL212" s="4626">
        <f t="shared" si="858"/>
        <v>0</v>
      </c>
      <c r="DM212" s="4528" t="e">
        <f t="shared" si="859"/>
        <v>#DIV/0!</v>
      </c>
      <c r="DN212" s="4533">
        <f t="shared" si="860"/>
        <v>3</v>
      </c>
      <c r="DO212" s="4176">
        <f t="shared" si="861"/>
        <v>0</v>
      </c>
      <c r="DP212" s="4171">
        <f>DN212/DH212</f>
        <v>1</v>
      </c>
      <c r="DQ212" s="5733">
        <v>3</v>
      </c>
      <c r="DR212" s="5733"/>
      <c r="DS212" s="4544">
        <v>0</v>
      </c>
      <c r="DT212" s="4336">
        <v>0</v>
      </c>
      <c r="DU212" s="4336">
        <f t="shared" si="862"/>
        <v>0</v>
      </c>
      <c r="DV212" s="4337">
        <v>0</v>
      </c>
      <c r="DW212" s="2683">
        <f t="shared" si="863"/>
        <v>3</v>
      </c>
      <c r="DX212" s="4170">
        <f t="shared" si="864"/>
        <v>0</v>
      </c>
      <c r="DY212" s="4171">
        <f>DW212/DQ212</f>
        <v>1</v>
      </c>
      <c r="DZ212" s="6173">
        <v>3</v>
      </c>
      <c r="EA212" s="5846"/>
      <c r="EB212" s="3439">
        <v>0</v>
      </c>
      <c r="EC212" s="3249">
        <v>0</v>
      </c>
      <c r="ED212" s="3442">
        <f t="shared" si="887"/>
        <v>0</v>
      </c>
      <c r="EE212" s="3441" t="e">
        <f t="shared" si="865"/>
        <v>#DIV/0!</v>
      </c>
      <c r="EF212" s="3305">
        <f t="shared" si="866"/>
        <v>0</v>
      </c>
      <c r="EG212" s="3442">
        <f t="shared" si="867"/>
        <v>3</v>
      </c>
      <c r="EH212" s="3441">
        <f>EF212/DZ212</f>
        <v>0</v>
      </c>
      <c r="EI212" s="6179">
        <v>3</v>
      </c>
      <c r="EJ212" s="6180"/>
      <c r="EK212" s="3497">
        <v>0</v>
      </c>
      <c r="EL212" s="3498">
        <v>0</v>
      </c>
      <c r="EM212" s="3450">
        <f t="shared" si="868"/>
        <v>0</v>
      </c>
      <c r="EN212" s="3441" t="e">
        <f t="shared" si="869"/>
        <v>#DIV/0!</v>
      </c>
      <c r="EO212" s="3285">
        <f t="shared" si="870"/>
        <v>0</v>
      </c>
      <c r="EP212" s="3440">
        <f t="shared" si="871"/>
        <v>3</v>
      </c>
      <c r="EQ212" s="2058">
        <f>EO212/EI212</f>
        <v>0</v>
      </c>
      <c r="ER212" s="5733">
        <v>3</v>
      </c>
      <c r="ES212" s="5733"/>
      <c r="ET212" s="3763">
        <v>0</v>
      </c>
      <c r="EU212" s="3701">
        <v>3</v>
      </c>
      <c r="EV212" s="2941">
        <f t="shared" si="872"/>
        <v>-3</v>
      </c>
      <c r="EW212" s="2058">
        <v>0</v>
      </c>
      <c r="EX212" s="3638">
        <f t="shared" si="873"/>
        <v>3</v>
      </c>
      <c r="EY212" s="2941">
        <f t="shared" si="874"/>
        <v>0</v>
      </c>
      <c r="EZ212" s="2058">
        <f>EX212/ER212</f>
        <v>1</v>
      </c>
      <c r="FA212" s="6945">
        <v>3</v>
      </c>
      <c r="FB212" s="6945"/>
      <c r="FC212" s="2926">
        <v>0</v>
      </c>
      <c r="FD212" s="2914">
        <v>0</v>
      </c>
      <c r="FE212" s="2982">
        <f t="shared" si="888"/>
        <v>0</v>
      </c>
      <c r="FF212" s="2058" t="e">
        <f t="shared" si="875"/>
        <v>#DIV/0!</v>
      </c>
      <c r="FG212" s="2914">
        <f t="shared" si="876"/>
        <v>0</v>
      </c>
      <c r="FH212" s="2982">
        <f t="shared" si="877"/>
        <v>3</v>
      </c>
      <c r="FI212" s="2058">
        <f>FG212/FA212</f>
        <v>0</v>
      </c>
      <c r="FJ212" s="7054">
        <v>3</v>
      </c>
      <c r="FK212" s="7054"/>
      <c r="FL212" s="2927">
        <v>0</v>
      </c>
      <c r="FM212" s="2916">
        <v>0</v>
      </c>
      <c r="FN212" s="2986">
        <f t="shared" si="878"/>
        <v>0</v>
      </c>
      <c r="FO212" s="2058" t="e">
        <f t="shared" si="879"/>
        <v>#DIV/0!</v>
      </c>
      <c r="FP212" s="2917">
        <f t="shared" si="880"/>
        <v>0</v>
      </c>
      <c r="FQ212" s="2941">
        <f t="shared" si="881"/>
        <v>3</v>
      </c>
      <c r="FR212" s="2058">
        <f>FP212/FJ212</f>
        <v>0</v>
      </c>
      <c r="FS212" s="6945">
        <v>3</v>
      </c>
      <c r="FT212" s="6945"/>
      <c r="FU212" s="2926">
        <v>0</v>
      </c>
      <c r="FV212" s="2914">
        <v>0</v>
      </c>
      <c r="FW212" s="2941">
        <f t="shared" si="882"/>
        <v>0</v>
      </c>
      <c r="FX212" s="2058">
        <v>0</v>
      </c>
      <c r="FY212" s="2917">
        <f t="shared" si="883"/>
        <v>0</v>
      </c>
      <c r="FZ212" s="2941">
        <f t="shared" si="884"/>
        <v>3</v>
      </c>
      <c r="GA212" s="2058">
        <f>FY212/FS212</f>
        <v>0</v>
      </c>
      <c r="GB212" s="3169">
        <f t="shared" si="885"/>
        <v>0</v>
      </c>
      <c r="GC212" s="2219">
        <v>0</v>
      </c>
      <c r="GD212" s="1895">
        <v>1</v>
      </c>
      <c r="GE212" s="29" t="s">
        <v>82</v>
      </c>
      <c r="GF212" s="29" t="s">
        <v>83</v>
      </c>
      <c r="GG212" s="29" t="s">
        <v>84</v>
      </c>
      <c r="GH212" s="29" t="s">
        <v>20</v>
      </c>
      <c r="GI212" s="29" t="s">
        <v>20</v>
      </c>
      <c r="GJ212" s="34" t="s">
        <v>20</v>
      </c>
      <c r="GK212" s="29" t="s">
        <v>20</v>
      </c>
      <c r="GL212" s="2155">
        <v>1</v>
      </c>
      <c r="GM212" s="870" t="s">
        <v>1474</v>
      </c>
      <c r="GN212" s="848" t="s">
        <v>1472</v>
      </c>
      <c r="GO212" s="2375">
        <v>3</v>
      </c>
      <c r="GP212" s="2406">
        <v>3</v>
      </c>
      <c r="GQ212" s="2395">
        <v>0</v>
      </c>
      <c r="GR212" s="2395">
        <v>3</v>
      </c>
      <c r="GS212" s="2396">
        <v>0</v>
      </c>
      <c r="GT212" s="2394">
        <v>0</v>
      </c>
      <c r="GU212" s="2395">
        <v>3</v>
      </c>
      <c r="GV212" s="2396">
        <v>0</v>
      </c>
    </row>
    <row r="213" spans="1:204" ht="12.75" customHeight="1" x14ac:dyDescent="0.25">
      <c r="J213" s="7188" t="s">
        <v>48</v>
      </c>
      <c r="K213" s="7188"/>
      <c r="L213" s="7188"/>
      <c r="M213" s="7188"/>
      <c r="N213" s="123"/>
      <c r="O213" s="123"/>
      <c r="P213" s="123"/>
      <c r="Q213" s="123"/>
      <c r="R213" s="5382"/>
      <c r="S213" s="123"/>
      <c r="T213" s="123"/>
      <c r="U213" s="5395"/>
      <c r="V213" s="123"/>
      <c r="W213" s="15">
        <f>SUM(W199:W212)</f>
        <v>743482820.78000009</v>
      </c>
      <c r="AL213" s="1186"/>
      <c r="AM213" s="1187"/>
      <c r="AN213" s="1187"/>
      <c r="AO213" s="1189"/>
      <c r="AP213" s="1181"/>
      <c r="AQ213" s="1181"/>
      <c r="AR213" s="1187"/>
      <c r="AS213" s="1190"/>
      <c r="AT213" s="2870"/>
      <c r="AU213" s="2871"/>
      <c r="AV213" s="955"/>
      <c r="AW213" s="1183"/>
      <c r="AZ213" s="4110"/>
      <c r="BA213" s="4110"/>
      <c r="BE213" s="1031"/>
      <c r="BF213" s="955"/>
      <c r="BG213" s="1183"/>
      <c r="BJ213" s="3115"/>
      <c r="BK213" s="3115"/>
      <c r="BO213" s="955"/>
      <c r="BP213" s="3494"/>
      <c r="BQ213" s="955"/>
      <c r="BR213" s="1183"/>
      <c r="BU213" s="2990"/>
      <c r="BV213" s="2990"/>
      <c r="BZ213" s="3151"/>
      <c r="DA213" s="4175"/>
      <c r="DB213" s="4175"/>
      <c r="DC213" s="4175"/>
      <c r="DD213" s="4175"/>
      <c r="DE213" s="4175"/>
      <c r="DI213" s="816"/>
      <c r="DJ213" s="4175"/>
      <c r="DK213" s="4175"/>
      <c r="EB213" s="3198"/>
      <c r="EC213" s="3198"/>
      <c r="EJ213" s="816"/>
      <c r="EK213" s="3481"/>
      <c r="EL213" s="3481"/>
      <c r="GB213" s="3169">
        <f t="shared" si="885"/>
        <v>0</v>
      </c>
      <c r="GI213" s="1"/>
      <c r="GJ213" s="1"/>
      <c r="GK213" s="1"/>
      <c r="GO213" s="2378"/>
      <c r="GP213" s="2085"/>
      <c r="GQ213" s="2085"/>
      <c r="GR213" s="2085"/>
      <c r="GS213" s="2085"/>
      <c r="GT213" s="2085"/>
      <c r="GU213" s="2085"/>
      <c r="GV213" s="2085"/>
    </row>
    <row r="214" spans="1:204" ht="11.25" customHeight="1" x14ac:dyDescent="0.25">
      <c r="U214" s="5391"/>
      <c r="AT214" s="2848"/>
      <c r="AU214" s="2848"/>
      <c r="AV214" s="4110"/>
      <c r="AZ214" s="4110"/>
      <c r="BA214" s="4110"/>
      <c r="BE214" s="4440"/>
      <c r="BF214" s="3115"/>
      <c r="BJ214" s="3115"/>
      <c r="BK214" s="3115"/>
      <c r="BO214" s="2848"/>
      <c r="BP214" s="3494"/>
      <c r="BQ214" s="2848"/>
      <c r="BU214" s="2990"/>
      <c r="BV214" s="2990"/>
      <c r="BZ214" s="3151"/>
      <c r="DA214" s="4175"/>
      <c r="DB214" s="4175"/>
      <c r="DC214" s="4175"/>
      <c r="DD214" s="4175"/>
      <c r="DE214" s="4175"/>
      <c r="DI214" s="816"/>
      <c r="DJ214" s="4175"/>
      <c r="DK214" s="4175"/>
      <c r="EB214" s="3198"/>
      <c r="EC214" s="3198"/>
      <c r="EJ214" s="816"/>
      <c r="EK214" s="3481"/>
      <c r="EL214" s="3481"/>
      <c r="GB214" s="3169">
        <f t="shared" si="885"/>
        <v>0</v>
      </c>
      <c r="GO214" s="2378"/>
      <c r="GP214" s="2085"/>
      <c r="GQ214" s="2085"/>
      <c r="GR214" s="2085"/>
      <c r="GS214" s="2085"/>
      <c r="GT214" s="2085"/>
      <c r="GU214" s="2085"/>
      <c r="GV214" s="2085"/>
    </row>
    <row r="215" spans="1:204" ht="12" customHeight="1" x14ac:dyDescent="0.25">
      <c r="B215" s="7146" t="s">
        <v>0</v>
      </c>
      <c r="C215" s="7146" t="s">
        <v>1</v>
      </c>
      <c r="D215" s="7146" t="s">
        <v>2</v>
      </c>
      <c r="E215" s="7146" t="s">
        <v>3</v>
      </c>
      <c r="F215" s="7155" t="s">
        <v>4</v>
      </c>
      <c r="G215" s="7155" t="s">
        <v>5</v>
      </c>
      <c r="H215" s="7155" t="s">
        <v>12</v>
      </c>
      <c r="I215" s="7155"/>
      <c r="J215" s="7155"/>
      <c r="K215" s="7155"/>
      <c r="L215" s="7155"/>
      <c r="M215" s="7155"/>
      <c r="N215" s="120"/>
      <c r="O215" s="120"/>
      <c r="P215" s="7120" t="s">
        <v>328</v>
      </c>
      <c r="Q215" s="7121"/>
      <c r="R215" s="7121"/>
      <c r="S215" s="7121"/>
      <c r="T215" s="7121"/>
      <c r="U215" s="5392"/>
      <c r="V215" s="121"/>
      <c r="W215" s="7139" t="s">
        <v>13</v>
      </c>
      <c r="X215" s="7118" t="s">
        <v>14</v>
      </c>
      <c r="AT215" s="2848"/>
      <c r="AU215" s="2848"/>
      <c r="AV215" s="4110"/>
      <c r="AZ215" s="4110"/>
      <c r="BA215" s="4110"/>
      <c r="BE215" s="4440"/>
      <c r="BF215" s="3115"/>
      <c r="BJ215" s="3115"/>
      <c r="BK215" s="3115"/>
      <c r="BO215" s="2848"/>
      <c r="BP215" s="3494"/>
      <c r="BQ215" s="2848"/>
      <c r="BU215" s="2990"/>
      <c r="BV215" s="2990"/>
      <c r="BZ215" s="3151"/>
      <c r="DA215" s="4175"/>
      <c r="DB215" s="4175"/>
      <c r="DC215" s="4175"/>
      <c r="DD215" s="4175"/>
      <c r="DE215" s="4175"/>
      <c r="DI215" s="816"/>
      <c r="DJ215" s="4175"/>
      <c r="DK215" s="4175"/>
      <c r="EB215" s="3198"/>
      <c r="EC215" s="3198"/>
      <c r="EJ215" s="816"/>
      <c r="EK215" s="3481"/>
      <c r="EL215" s="3481"/>
      <c r="GB215" s="3169">
        <f t="shared" si="885"/>
        <v>0</v>
      </c>
      <c r="GE215" s="7155" t="s">
        <v>4</v>
      </c>
      <c r="GF215" s="7155" t="s">
        <v>5</v>
      </c>
      <c r="GG215" s="1"/>
      <c r="GH215" s="1"/>
      <c r="GI215" s="1"/>
      <c r="GJ215" s="1"/>
      <c r="GK215" s="1"/>
      <c r="GO215" s="2378"/>
      <c r="GP215" s="2085"/>
      <c r="GQ215" s="2085"/>
      <c r="GR215" s="2085"/>
      <c r="GS215" s="2085"/>
      <c r="GT215" s="2085"/>
      <c r="GU215" s="2085"/>
      <c r="GV215" s="2085"/>
    </row>
    <row r="216" spans="1:204" ht="12" customHeight="1" x14ac:dyDescent="0.25">
      <c r="B216" s="7146"/>
      <c r="C216" s="7146"/>
      <c r="D216" s="7146"/>
      <c r="E216" s="7146"/>
      <c r="F216" s="7155"/>
      <c r="G216" s="7155"/>
      <c r="H216" s="35" t="s">
        <v>6</v>
      </c>
      <c r="I216" s="35" t="s">
        <v>7</v>
      </c>
      <c r="J216" s="35" t="s">
        <v>8</v>
      </c>
      <c r="K216" s="35" t="s">
        <v>9</v>
      </c>
      <c r="L216" s="35" t="s">
        <v>10</v>
      </c>
      <c r="M216" s="35" t="s">
        <v>11</v>
      </c>
      <c r="N216" s="35"/>
      <c r="O216" s="35"/>
      <c r="P216" s="35" t="s">
        <v>6</v>
      </c>
      <c r="Q216" s="35" t="s">
        <v>7</v>
      </c>
      <c r="R216" s="5375" t="s">
        <v>8</v>
      </c>
      <c r="S216" s="35" t="s">
        <v>9</v>
      </c>
      <c r="T216" s="35" t="s">
        <v>10</v>
      </c>
      <c r="U216" s="5393"/>
      <c r="V216" s="35"/>
      <c r="W216" s="7139"/>
      <c r="X216" s="7118"/>
      <c r="AT216" s="2848"/>
      <c r="AU216" s="2848"/>
      <c r="AV216" s="4110"/>
      <c r="AZ216" s="4110"/>
      <c r="BA216" s="4110"/>
      <c r="BE216" s="4440"/>
      <c r="BF216" s="3115"/>
      <c r="BJ216" s="3115"/>
      <c r="BK216" s="3115"/>
      <c r="BO216" s="2848"/>
      <c r="BP216" s="3494"/>
      <c r="BQ216" s="2848"/>
      <c r="BU216" s="2990"/>
      <c r="BV216" s="2990"/>
      <c r="BZ216" s="3151"/>
      <c r="DA216" s="4175"/>
      <c r="DB216" s="4175"/>
      <c r="DC216" s="4175"/>
      <c r="DD216" s="4175"/>
      <c r="DE216" s="4175"/>
      <c r="DI216" s="816"/>
      <c r="DJ216" s="4175"/>
      <c r="DK216" s="4175"/>
      <c r="EB216" s="3198"/>
      <c r="EC216" s="3198"/>
      <c r="EJ216" s="816"/>
      <c r="EK216" s="3481"/>
      <c r="EL216" s="3481"/>
      <c r="GB216" s="3169">
        <f t="shared" si="885"/>
        <v>0</v>
      </c>
      <c r="GE216" s="7155"/>
      <c r="GF216" s="7155"/>
      <c r="GG216" s="35" t="s">
        <v>6</v>
      </c>
      <c r="GH216" s="35" t="s">
        <v>7</v>
      </c>
      <c r="GI216" s="35" t="s">
        <v>8</v>
      </c>
      <c r="GJ216" s="35" t="s">
        <v>9</v>
      </c>
      <c r="GK216" s="35" t="s">
        <v>10</v>
      </c>
      <c r="GO216" s="2378"/>
      <c r="GP216" s="2085"/>
      <c r="GQ216" s="2085"/>
      <c r="GR216" s="2085"/>
      <c r="GS216" s="2085"/>
      <c r="GT216" s="2085"/>
      <c r="GU216" s="2085"/>
      <c r="GV216" s="2085"/>
    </row>
    <row r="217" spans="1:204" ht="51" x14ac:dyDescent="0.25">
      <c r="A217" s="1">
        <f>SUM(A212+1)</f>
        <v>34</v>
      </c>
      <c r="B217" s="7156" t="s">
        <v>170</v>
      </c>
      <c r="C217" s="5684">
        <v>700</v>
      </c>
      <c r="D217" s="7100">
        <v>1</v>
      </c>
      <c r="E217" s="7151" t="s">
        <v>116</v>
      </c>
      <c r="F217" s="5706" t="s">
        <v>171</v>
      </c>
      <c r="G217" s="5706" t="s">
        <v>172</v>
      </c>
      <c r="H217" s="5706" t="s">
        <v>84</v>
      </c>
      <c r="I217" s="5706" t="s">
        <v>20</v>
      </c>
      <c r="J217" s="5706" t="s">
        <v>16</v>
      </c>
      <c r="K217" s="5706" t="s">
        <v>29</v>
      </c>
      <c r="L217" s="5706" t="s">
        <v>17</v>
      </c>
      <c r="M217" s="5706" t="s">
        <v>21</v>
      </c>
      <c r="N217" s="5697" t="s">
        <v>599</v>
      </c>
      <c r="O217" s="5706" t="s">
        <v>598</v>
      </c>
      <c r="P217" s="7106" t="s">
        <v>351</v>
      </c>
      <c r="Q217" s="7106" t="s">
        <v>352</v>
      </c>
      <c r="R217" s="5703" t="s">
        <v>357</v>
      </c>
      <c r="S217" s="5706" t="s">
        <v>455</v>
      </c>
      <c r="T217" s="5697" t="s">
        <v>456</v>
      </c>
      <c r="U217" s="7126" t="s">
        <v>576</v>
      </c>
      <c r="V217" s="5697" t="s">
        <v>559</v>
      </c>
      <c r="W217" s="5694">
        <v>7387998.4400000004</v>
      </c>
      <c r="X217" s="5691" t="s">
        <v>170</v>
      </c>
      <c r="Y217" s="2120" t="s">
        <v>16</v>
      </c>
      <c r="Z217" s="499" t="s">
        <v>993</v>
      </c>
      <c r="AA217" s="500" t="s">
        <v>994</v>
      </c>
      <c r="AB217" s="5558">
        <v>6</v>
      </c>
      <c r="AC217" s="459">
        <v>1</v>
      </c>
      <c r="AD217" s="631">
        <f>AC217/AB217</f>
        <v>0.16666666666666666</v>
      </c>
      <c r="AE217" s="459">
        <v>2</v>
      </c>
      <c r="AF217" s="631">
        <f>AE217/AB217</f>
        <v>0.33333333333333331</v>
      </c>
      <c r="AG217" s="459">
        <v>2</v>
      </c>
      <c r="AH217" s="631">
        <f>AG217/AB217</f>
        <v>0.33333333333333331</v>
      </c>
      <c r="AI217" s="459">
        <v>1</v>
      </c>
      <c r="AJ217" s="556">
        <f>AI217/AB217</f>
        <v>0.16666666666666666</v>
      </c>
      <c r="AK217" s="191">
        <f t="shared" ref="AK217:AK234" si="913">SUM(AD217+AF217+AH217+AJ217)</f>
        <v>0.99999999999999989</v>
      </c>
      <c r="AL217" s="2304">
        <v>1</v>
      </c>
      <c r="AM217" s="1019" t="s">
        <v>2049</v>
      </c>
      <c r="AN217" s="1019" t="s">
        <v>2050</v>
      </c>
      <c r="AO217" s="970" t="s">
        <v>2100</v>
      </c>
      <c r="AP217" s="970" t="s">
        <v>2058</v>
      </c>
      <c r="AQ217" s="970">
        <v>100</v>
      </c>
      <c r="AR217" s="970" t="s">
        <v>2048</v>
      </c>
      <c r="AS217" s="970" t="s">
        <v>1579</v>
      </c>
      <c r="AT217" s="2275"/>
      <c r="AU217" s="813" t="s">
        <v>1704</v>
      </c>
      <c r="AV217" s="5324">
        <v>6</v>
      </c>
      <c r="AW217" s="5325"/>
      <c r="AX217" s="4493">
        <f t="shared" ref="AX217:AX243" si="914">SUM(DA217+DJ217+DS217)</f>
        <v>1</v>
      </c>
      <c r="AY217" s="4493">
        <f t="shared" ref="AY217:AY243" si="915">SUM(DB217+DK217+DT217)</f>
        <v>0</v>
      </c>
      <c r="AZ217" s="4411">
        <f t="shared" ref="AZ217:AZ243" si="916">AX217-AY217</f>
        <v>1</v>
      </c>
      <c r="BA217" s="4451">
        <f t="shared" ref="BA217:BA243" si="917">AY217/AX217</f>
        <v>0</v>
      </c>
      <c r="BB217" s="4341">
        <f t="shared" ref="BB217:BB234" si="918">SUM(BL217+AY217)</f>
        <v>7</v>
      </c>
      <c r="BC217" s="4104">
        <f t="shared" ref="BC217:BC234" si="919">AV217-BB217</f>
        <v>-1</v>
      </c>
      <c r="BD217" s="1991">
        <f t="shared" ref="BD217:BD234" si="920">BB217/AV217</f>
        <v>1.1666666666666667</v>
      </c>
      <c r="BE217" s="4762">
        <f t="shared" ref="BE217:BE225" si="921">SUM(AX217-AI217)</f>
        <v>0</v>
      </c>
      <c r="BF217" s="6480">
        <v>6</v>
      </c>
      <c r="BG217" s="6480"/>
      <c r="BH217" s="3715">
        <f t="shared" si="839"/>
        <v>2</v>
      </c>
      <c r="BI217" s="3715">
        <f t="shared" ref="BI217:BI234" si="922">SUM(EC217+EL217+EU217)</f>
        <v>2</v>
      </c>
      <c r="BJ217" s="3111">
        <f t="shared" ref="BJ217:BJ234" si="923">BH217-BI217</f>
        <v>0</v>
      </c>
      <c r="BK217" s="128">
        <f t="shared" ref="BK217:BK234" si="924">BI217/BH217</f>
        <v>1</v>
      </c>
      <c r="BL217" s="3675">
        <f t="shared" ref="BL217:BL234" si="925">SUM(BI217+BW217)</f>
        <v>7</v>
      </c>
      <c r="BM217" s="3122">
        <f t="shared" ref="BM217:BM234" si="926">BF217-BL217</f>
        <v>-1</v>
      </c>
      <c r="BN217" s="1991">
        <f t="shared" ref="BN217:BN234" si="927">BL217/BF217</f>
        <v>1.1666666666666667</v>
      </c>
      <c r="BO217" s="3708">
        <f t="shared" ref="BO217:BO234" si="928">SUM(AG217-BH217)</f>
        <v>0</v>
      </c>
      <c r="BP217" s="3494"/>
      <c r="BQ217" s="6739">
        <v>6</v>
      </c>
      <c r="BR217" s="6739"/>
      <c r="BS217" s="2749">
        <f t="shared" ref="BS217:BS219" si="929">SUM(FC217+FL217+FU217)</f>
        <v>2</v>
      </c>
      <c r="BT217" s="2749">
        <f t="shared" ref="BT217:BT221" si="930">SUM(FD217+FM217+FV217)</f>
        <v>4</v>
      </c>
      <c r="BU217" s="2987">
        <f t="shared" si="848"/>
        <v>-2</v>
      </c>
      <c r="BV217" s="128">
        <f t="shared" si="849"/>
        <v>2</v>
      </c>
      <c r="BW217" s="2950">
        <f t="shared" si="850"/>
        <v>5</v>
      </c>
      <c r="BX217" s="2953">
        <f t="shared" si="851"/>
        <v>1</v>
      </c>
      <c r="BY217" s="1991">
        <f t="shared" si="852"/>
        <v>0.83333333333333337</v>
      </c>
      <c r="BZ217" s="3151"/>
      <c r="CA217" s="6657">
        <v>6</v>
      </c>
      <c r="CB217" s="6657"/>
      <c r="CC217" s="1718">
        <v>1</v>
      </c>
      <c r="CD217" s="1718">
        <v>1</v>
      </c>
      <c r="CE217" s="2359">
        <f t="shared" ref="CE217:CE234" si="931">CC217-CD217</f>
        <v>0</v>
      </c>
      <c r="CF217" s="1991">
        <f>CD217/CC217</f>
        <v>1</v>
      </c>
      <c r="CG217" s="1992">
        <f t="shared" ref="CG217:CG221" si="932">CD217</f>
        <v>1</v>
      </c>
      <c r="CH217" s="2387">
        <f t="shared" ref="CH217:CH234" si="933">CA217-CG217</f>
        <v>5</v>
      </c>
      <c r="CI217" s="1991">
        <f>CG217/CA217</f>
        <v>0.16666666666666666</v>
      </c>
      <c r="CM217" s="1917">
        <v>0</v>
      </c>
      <c r="CN217" s="1742">
        <v>1</v>
      </c>
      <c r="CO217" s="1917">
        <v>0</v>
      </c>
      <c r="CP217" s="1742">
        <v>1</v>
      </c>
      <c r="CQ217" s="1917">
        <v>0</v>
      </c>
      <c r="CR217" s="1743">
        <v>1</v>
      </c>
      <c r="CS217" s="1917">
        <v>0</v>
      </c>
      <c r="CT217" s="1742">
        <v>1</v>
      </c>
      <c r="CU217" s="1918">
        <v>0</v>
      </c>
      <c r="CV217" s="1742">
        <v>1</v>
      </c>
      <c r="CW217" s="1917">
        <v>1</v>
      </c>
      <c r="CX217" s="1743">
        <v>0</v>
      </c>
      <c r="CY217" s="5730">
        <v>6</v>
      </c>
      <c r="CZ217" s="5798"/>
      <c r="DA217" s="4873">
        <v>1</v>
      </c>
      <c r="DB217" s="4873">
        <v>0</v>
      </c>
      <c r="DC217" s="4452">
        <f>DB217-DA217</f>
        <v>-1</v>
      </c>
      <c r="DD217" s="4453">
        <f t="shared" ref="DD217:DD221" si="934">DB217/DA217</f>
        <v>0</v>
      </c>
      <c r="DE217" s="4576">
        <f t="shared" si="856"/>
        <v>7</v>
      </c>
      <c r="DF217" s="4170">
        <f t="shared" ref="DF217:DF234" si="935">CY217-DE217</f>
        <v>-1</v>
      </c>
      <c r="DG217" s="4171">
        <f>DE217/CY217</f>
        <v>1.1666666666666667</v>
      </c>
      <c r="DH217" s="5830">
        <v>6</v>
      </c>
      <c r="DI217" s="5844"/>
      <c r="DJ217" s="4874">
        <v>0</v>
      </c>
      <c r="DK217" s="4874">
        <v>0</v>
      </c>
      <c r="DL217" s="4458">
        <f t="shared" ref="DL217:DL234" si="936">DJ217-DK217</f>
        <v>0</v>
      </c>
      <c r="DM217" s="4462" t="e">
        <f>DK217/DJ217</f>
        <v>#DIV/0!</v>
      </c>
      <c r="DN217" s="4424">
        <f t="shared" ref="DN217:DN234" si="937">SUM(DE217+DK217)</f>
        <v>7</v>
      </c>
      <c r="DO217" s="4170">
        <f t="shared" ref="DO217:DO234" si="938">DH217-DN217</f>
        <v>-1</v>
      </c>
      <c r="DP217" s="4171">
        <f>DN217/DH217</f>
        <v>1.1666666666666667</v>
      </c>
      <c r="DQ217" s="5799">
        <v>6</v>
      </c>
      <c r="DR217" s="5800"/>
      <c r="DS217" s="4336">
        <v>0</v>
      </c>
      <c r="DT217" s="4336">
        <v>0</v>
      </c>
      <c r="DU217" s="4336">
        <f t="shared" ref="DU217:DU234" si="939">DS217-DT217</f>
        <v>0</v>
      </c>
      <c r="DV217" s="4337">
        <v>0</v>
      </c>
      <c r="DW217" s="2683">
        <f t="shared" ref="DW217:DW234" si="940">SUM(DT217+DN217)</f>
        <v>7</v>
      </c>
      <c r="DX217" s="4170">
        <f t="shared" ref="DX217:DX234" si="941">DQ217-DW217</f>
        <v>-1</v>
      </c>
      <c r="DY217" s="4171">
        <f>DW217/DQ217</f>
        <v>1.1666666666666667</v>
      </c>
      <c r="DZ217" s="5730">
        <v>6</v>
      </c>
      <c r="EA217" s="5798"/>
      <c r="EB217" s="1997">
        <v>0</v>
      </c>
      <c r="EC217" s="1997">
        <v>0</v>
      </c>
      <c r="ED217" s="3040">
        <f>EC217-EB217</f>
        <v>0</v>
      </c>
      <c r="EE217" s="3196" t="e">
        <f t="shared" ref="EE217:EE221" si="942">EC217/EB217</f>
        <v>#DIV/0!</v>
      </c>
      <c r="EF217" s="3307">
        <f t="shared" ref="EF217:EF234" si="943">SUM(EC217+FY217)</f>
        <v>5</v>
      </c>
      <c r="EG217" s="3040">
        <f t="shared" ref="EG217:EG234" si="944">DZ217-EF217</f>
        <v>1</v>
      </c>
      <c r="EH217" s="3196">
        <f>EF217/DZ217</f>
        <v>0.83333333333333337</v>
      </c>
      <c r="EI217" s="5830">
        <v>6</v>
      </c>
      <c r="EJ217" s="5844"/>
      <c r="EK217" s="3314">
        <v>1</v>
      </c>
      <c r="EL217" s="3314">
        <v>1</v>
      </c>
      <c r="EM217" s="3040">
        <f t="shared" ref="EM217:EM234" si="945">EK217-EL217</f>
        <v>0</v>
      </c>
      <c r="EN217" s="3196">
        <f>EL217/EK217</f>
        <v>1</v>
      </c>
      <c r="EO217" s="3016">
        <f t="shared" ref="EO217:EO234" si="946">SUM(EF217+EL217)</f>
        <v>6</v>
      </c>
      <c r="EP217" s="3040">
        <f t="shared" ref="EP217:EP234" si="947">EI217-EO217</f>
        <v>0</v>
      </c>
      <c r="EQ217" s="3196">
        <f>EO217/EI217</f>
        <v>1</v>
      </c>
      <c r="ER217" s="5799">
        <v>6</v>
      </c>
      <c r="ES217" s="5800"/>
      <c r="ET217" s="3801">
        <v>1</v>
      </c>
      <c r="EU217" s="3801">
        <v>1</v>
      </c>
      <c r="EV217" s="3040">
        <f t="shared" ref="EV217:EV234" si="948">ET217-EU217</f>
        <v>0</v>
      </c>
      <c r="EW217" s="3196">
        <v>0</v>
      </c>
      <c r="EX217" s="3621">
        <f t="shared" ref="EX217:EX234" si="949">SUM(EU217+EO217)</f>
        <v>7</v>
      </c>
      <c r="EY217" s="3040">
        <f t="shared" ref="EY217:EY234" si="950">ER217-EX217</f>
        <v>-1</v>
      </c>
      <c r="EZ217" s="146">
        <f>EX217/ER217</f>
        <v>1.1666666666666667</v>
      </c>
      <c r="FA217" s="6782">
        <v>6</v>
      </c>
      <c r="FB217" s="6783"/>
      <c r="FC217" s="2945">
        <v>0</v>
      </c>
      <c r="FD217" s="2945">
        <v>2</v>
      </c>
      <c r="FE217" s="1719">
        <f>FD217-FC217</f>
        <v>2</v>
      </c>
      <c r="FF217" s="1895" t="e">
        <f t="shared" ref="FF217:FF221" si="951">FD217/FC217</f>
        <v>#DIV/0!</v>
      </c>
      <c r="FG217" s="2945">
        <f t="shared" ref="FG217:FG234" si="952">SUM(FD217+CG217)</f>
        <v>3</v>
      </c>
      <c r="FH217" s="1719">
        <f t="shared" ref="FH217:FH234" si="953">FA217-FG217</f>
        <v>3</v>
      </c>
      <c r="FI217" s="1895">
        <f>FG217/FA217</f>
        <v>0.5</v>
      </c>
      <c r="FJ217" s="6739">
        <v>6</v>
      </c>
      <c r="FK217" s="6739"/>
      <c r="FL217" s="2950">
        <v>1</v>
      </c>
      <c r="FM217" s="2950">
        <v>1</v>
      </c>
      <c r="FN217" s="1719">
        <f t="shared" ref="FN217:FN234" si="954">FL217-FM217</f>
        <v>0</v>
      </c>
      <c r="FO217" s="1895">
        <f>FM217/FL217</f>
        <v>1</v>
      </c>
      <c r="FP217" s="2587">
        <f t="shared" ref="FP217:FP234" si="955">SUM(FM217+FG217)</f>
        <v>4</v>
      </c>
      <c r="FQ217" s="1719">
        <f t="shared" ref="FQ217:FQ234" si="956">FJ217-FP217</f>
        <v>2</v>
      </c>
      <c r="FR217" s="1895">
        <f>FP217/FJ217</f>
        <v>0.66666666666666663</v>
      </c>
      <c r="FS217" s="6782">
        <v>6</v>
      </c>
      <c r="FT217" s="6783"/>
      <c r="FU217" s="2945">
        <v>1</v>
      </c>
      <c r="FV217" s="2945">
        <v>1</v>
      </c>
      <c r="FW217" s="1719">
        <f t="shared" ref="FW217:FW234" si="957">FU217-FV217</f>
        <v>0</v>
      </c>
      <c r="FX217" s="1895">
        <v>0</v>
      </c>
      <c r="FY217" s="2587">
        <f t="shared" ref="FY217:FY234" si="958">SUM(FV217+FP217)</f>
        <v>5</v>
      </c>
      <c r="FZ217" s="1719">
        <f t="shared" ref="FZ217:FZ234" si="959">FS217-FY217</f>
        <v>1</v>
      </c>
      <c r="GA217" s="1895">
        <f>FY217/FS217</f>
        <v>0.83333333333333337</v>
      </c>
      <c r="GB217" s="3169">
        <f t="shared" si="885"/>
        <v>0</v>
      </c>
      <c r="GC217" s="2219">
        <v>0</v>
      </c>
      <c r="GD217" s="1895">
        <v>1</v>
      </c>
      <c r="GE217" s="2105" t="s">
        <v>171</v>
      </c>
      <c r="GF217" s="2105" t="s">
        <v>172</v>
      </c>
      <c r="GG217" s="2105" t="s">
        <v>84</v>
      </c>
      <c r="GH217" s="2105" t="s">
        <v>20</v>
      </c>
      <c r="GI217" s="2105" t="s">
        <v>16</v>
      </c>
      <c r="GJ217" s="2105" t="s">
        <v>29</v>
      </c>
      <c r="GK217" s="2105" t="s">
        <v>17</v>
      </c>
      <c r="GL217" s="2120" t="s">
        <v>16</v>
      </c>
      <c r="GM217" s="218" t="s">
        <v>993</v>
      </c>
      <c r="GN217" s="222" t="s">
        <v>994</v>
      </c>
      <c r="GO217" s="466">
        <v>6</v>
      </c>
      <c r="GP217" s="459">
        <v>1</v>
      </c>
      <c r="GQ217" s="2086">
        <v>1</v>
      </c>
      <c r="GR217" s="2086">
        <v>0</v>
      </c>
      <c r="GS217" s="1895">
        <v>1</v>
      </c>
      <c r="GT217" s="2086">
        <v>1</v>
      </c>
      <c r="GU217" s="2086">
        <v>5</v>
      </c>
      <c r="GV217" s="1895">
        <v>0.16666666666666666</v>
      </c>
    </row>
    <row r="218" spans="1:204" ht="51" x14ac:dyDescent="0.25">
      <c r="B218" s="7156"/>
      <c r="C218" s="5685"/>
      <c r="D218" s="7164"/>
      <c r="E218" s="7152"/>
      <c r="F218" s="5707"/>
      <c r="G218" s="5707"/>
      <c r="H218" s="5707"/>
      <c r="I218" s="5707"/>
      <c r="J218" s="5707"/>
      <c r="K218" s="5707"/>
      <c r="L218" s="5707"/>
      <c r="M218" s="5707"/>
      <c r="N218" s="5698"/>
      <c r="O218" s="5707"/>
      <c r="P218" s="7107"/>
      <c r="Q218" s="7107"/>
      <c r="R218" s="5704"/>
      <c r="S218" s="5707"/>
      <c r="T218" s="5698"/>
      <c r="U218" s="7127"/>
      <c r="V218" s="5698"/>
      <c r="W218" s="5695"/>
      <c r="X218" s="5692"/>
      <c r="Y218" s="2121" t="s">
        <v>20</v>
      </c>
      <c r="Z218" s="5415" t="s">
        <v>995</v>
      </c>
      <c r="AA218" s="505" t="s">
        <v>814</v>
      </c>
      <c r="AB218" s="479">
        <v>3</v>
      </c>
      <c r="AC218" s="460">
        <v>0</v>
      </c>
      <c r="AD218" s="544">
        <f>AC218/AB218</f>
        <v>0</v>
      </c>
      <c r="AE218" s="460">
        <v>1</v>
      </c>
      <c r="AF218" s="544">
        <f>AE218/AB218</f>
        <v>0.33333333333333331</v>
      </c>
      <c r="AG218" s="460">
        <v>1</v>
      </c>
      <c r="AH218" s="544">
        <f>AG218/AB218</f>
        <v>0.33333333333333331</v>
      </c>
      <c r="AI218" s="460">
        <v>1</v>
      </c>
      <c r="AJ218" s="545">
        <f>AI218/AB218</f>
        <v>0.33333333333333331</v>
      </c>
      <c r="AK218" s="191">
        <f t="shared" si="913"/>
        <v>1</v>
      </c>
      <c r="AL218" s="2304">
        <v>2</v>
      </c>
      <c r="AM218" s="1019" t="s">
        <v>2051</v>
      </c>
      <c r="AN218" s="1019" t="s">
        <v>2052</v>
      </c>
      <c r="AO218" s="970" t="s">
        <v>2101</v>
      </c>
      <c r="AP218" s="970" t="s">
        <v>2059</v>
      </c>
      <c r="AQ218" s="970">
        <v>100</v>
      </c>
      <c r="AR218" s="970" t="s">
        <v>965</v>
      </c>
      <c r="AS218" s="970" t="s">
        <v>1579</v>
      </c>
      <c r="AT218" s="2275"/>
      <c r="AU218" s="813" t="s">
        <v>1704</v>
      </c>
      <c r="AV218" s="5324">
        <v>3</v>
      </c>
      <c r="AW218" s="5325"/>
      <c r="AX218" s="4493">
        <f t="shared" si="914"/>
        <v>1</v>
      </c>
      <c r="AY218" s="4493">
        <f t="shared" si="915"/>
        <v>0</v>
      </c>
      <c r="AZ218" s="4411">
        <f t="shared" si="916"/>
        <v>1</v>
      </c>
      <c r="BA218" s="4451">
        <f t="shared" si="917"/>
        <v>0</v>
      </c>
      <c r="BB218" s="4341">
        <f t="shared" si="918"/>
        <v>4</v>
      </c>
      <c r="BC218" s="4104">
        <f t="shared" si="919"/>
        <v>-1</v>
      </c>
      <c r="BD218" s="1991">
        <f t="shared" si="920"/>
        <v>1.3333333333333333</v>
      </c>
      <c r="BE218" s="4762">
        <f t="shared" si="921"/>
        <v>0</v>
      </c>
      <c r="BF218" s="6480">
        <v>3</v>
      </c>
      <c r="BG218" s="6480"/>
      <c r="BH218" s="3715">
        <f t="shared" si="839"/>
        <v>1</v>
      </c>
      <c r="BI218" s="3715">
        <f t="shared" si="922"/>
        <v>3</v>
      </c>
      <c r="BJ218" s="3111">
        <f t="shared" si="923"/>
        <v>-2</v>
      </c>
      <c r="BK218" s="128">
        <f t="shared" si="924"/>
        <v>3</v>
      </c>
      <c r="BL218" s="3675">
        <f t="shared" si="925"/>
        <v>4</v>
      </c>
      <c r="BM218" s="3122">
        <f t="shared" si="926"/>
        <v>-1</v>
      </c>
      <c r="BN218" s="1991">
        <f t="shared" si="927"/>
        <v>1.3333333333333333</v>
      </c>
      <c r="BO218" s="3708">
        <f t="shared" si="928"/>
        <v>0</v>
      </c>
      <c r="BP218" s="3494"/>
      <c r="BQ218" s="6739">
        <v>3</v>
      </c>
      <c r="BR218" s="6739"/>
      <c r="BS218" s="2749">
        <f t="shared" si="929"/>
        <v>1</v>
      </c>
      <c r="BT218" s="2749">
        <f t="shared" si="930"/>
        <v>1</v>
      </c>
      <c r="BU218" s="2987">
        <f t="shared" si="848"/>
        <v>0</v>
      </c>
      <c r="BV218" s="128">
        <f t="shared" si="849"/>
        <v>1</v>
      </c>
      <c r="BW218" s="2950">
        <f t="shared" si="850"/>
        <v>1</v>
      </c>
      <c r="BX218" s="2953">
        <f t="shared" si="851"/>
        <v>2</v>
      </c>
      <c r="BY218" s="1991">
        <f t="shared" si="852"/>
        <v>0.33333333333333331</v>
      </c>
      <c r="BZ218" s="3151"/>
      <c r="CA218" s="6657">
        <v>3</v>
      </c>
      <c r="CB218" s="6657"/>
      <c r="CC218" s="1718">
        <v>0</v>
      </c>
      <c r="CD218" s="1718">
        <v>0</v>
      </c>
      <c r="CE218" s="2359">
        <f t="shared" si="931"/>
        <v>0</v>
      </c>
      <c r="CF218" s="1991">
        <v>0</v>
      </c>
      <c r="CG218" s="1992">
        <f t="shared" si="932"/>
        <v>0</v>
      </c>
      <c r="CH218" s="2387">
        <f t="shared" si="933"/>
        <v>3</v>
      </c>
      <c r="CI218" s="1991">
        <f t="shared" ref="CI218:CI221" si="960">CG218/CA218</f>
        <v>0</v>
      </c>
      <c r="CM218" s="1919">
        <v>0</v>
      </c>
      <c r="CN218" s="1744">
        <v>0</v>
      </c>
      <c r="CO218" s="1919">
        <v>0</v>
      </c>
      <c r="CP218" s="1744">
        <v>1</v>
      </c>
      <c r="CQ218" s="1919">
        <v>0</v>
      </c>
      <c r="CR218" s="1745">
        <v>0</v>
      </c>
      <c r="CS218" s="1919">
        <v>1</v>
      </c>
      <c r="CT218" s="1744">
        <v>0</v>
      </c>
      <c r="CU218" s="1920">
        <v>0</v>
      </c>
      <c r="CV218" s="1744">
        <v>1</v>
      </c>
      <c r="CW218" s="1919">
        <v>0</v>
      </c>
      <c r="CX218" s="1745">
        <v>0</v>
      </c>
      <c r="CY218" s="5735">
        <v>3</v>
      </c>
      <c r="CZ218" s="5789"/>
      <c r="DA218" s="4454">
        <v>0</v>
      </c>
      <c r="DB218" s="4454">
        <v>0</v>
      </c>
      <c r="DC218" s="4452">
        <f t="shared" ref="DC218:DC234" si="961">DB218-DA218</f>
        <v>0</v>
      </c>
      <c r="DD218" s="4453" t="e">
        <f t="shared" si="934"/>
        <v>#DIV/0!</v>
      </c>
      <c r="DE218" s="4576">
        <f t="shared" si="856"/>
        <v>4</v>
      </c>
      <c r="DF218" s="4170">
        <f t="shared" si="935"/>
        <v>-1</v>
      </c>
      <c r="DG218" s="4171">
        <f t="shared" ref="DG218:DG221" si="962">DE218/CY218</f>
        <v>1.3333333333333333</v>
      </c>
      <c r="DH218" s="5830">
        <v>3</v>
      </c>
      <c r="DI218" s="5833"/>
      <c r="DJ218" s="4875">
        <v>1</v>
      </c>
      <c r="DK218" s="4875">
        <v>0</v>
      </c>
      <c r="DL218" s="4458">
        <f t="shared" si="936"/>
        <v>1</v>
      </c>
      <c r="DM218" s="4462">
        <v>0</v>
      </c>
      <c r="DN218" s="4424">
        <f t="shared" si="937"/>
        <v>4</v>
      </c>
      <c r="DO218" s="4170">
        <f t="shared" si="938"/>
        <v>-1</v>
      </c>
      <c r="DP218" s="4171">
        <f t="shared" ref="DP218:DP221" si="963">DN218/DH218</f>
        <v>1.3333333333333333</v>
      </c>
      <c r="DQ218" s="5763">
        <v>3</v>
      </c>
      <c r="DR218" s="5764"/>
      <c r="DS218" s="4336">
        <v>0</v>
      </c>
      <c r="DT218" s="4336">
        <v>0</v>
      </c>
      <c r="DU218" s="4336">
        <f t="shared" si="939"/>
        <v>0</v>
      </c>
      <c r="DV218" s="4337">
        <v>0</v>
      </c>
      <c r="DW218" s="2683">
        <f t="shared" si="940"/>
        <v>4</v>
      </c>
      <c r="DX218" s="4170">
        <f t="shared" si="941"/>
        <v>-1</v>
      </c>
      <c r="DY218" s="4171">
        <f t="shared" ref="DY218:DY221" si="964">DW218/DQ218</f>
        <v>1.3333333333333333</v>
      </c>
      <c r="DZ218" s="5735">
        <v>3</v>
      </c>
      <c r="EA218" s="5789"/>
      <c r="EB218" s="1997">
        <v>0</v>
      </c>
      <c r="EC218" s="1997">
        <v>0</v>
      </c>
      <c r="ED218" s="3040">
        <f t="shared" ref="ED218:ED234" si="965">EC218-EB218</f>
        <v>0</v>
      </c>
      <c r="EE218" s="3196" t="e">
        <f t="shared" si="942"/>
        <v>#DIV/0!</v>
      </c>
      <c r="EF218" s="3307">
        <f t="shared" si="943"/>
        <v>1</v>
      </c>
      <c r="EG218" s="3040">
        <f t="shared" si="944"/>
        <v>2</v>
      </c>
      <c r="EH218" s="3196">
        <f t="shared" ref="EH218:EH219" si="966">EF218/DZ218</f>
        <v>0.33333333333333331</v>
      </c>
      <c r="EI218" s="5830">
        <v>3</v>
      </c>
      <c r="EJ218" s="5833"/>
      <c r="EK218" s="1997">
        <v>1</v>
      </c>
      <c r="EL218" s="1997">
        <v>1</v>
      </c>
      <c r="EM218" s="3040">
        <f t="shared" si="945"/>
        <v>0</v>
      </c>
      <c r="EN218" s="3196">
        <v>0</v>
      </c>
      <c r="EO218" s="3016">
        <f t="shared" si="946"/>
        <v>2</v>
      </c>
      <c r="EP218" s="3040">
        <f t="shared" si="947"/>
        <v>1</v>
      </c>
      <c r="EQ218" s="3196">
        <f t="shared" ref="EQ218:EQ221" si="967">EO218/EI218</f>
        <v>0.66666666666666663</v>
      </c>
      <c r="ER218" s="5763">
        <v>3</v>
      </c>
      <c r="ES218" s="5764"/>
      <c r="ET218" s="3801">
        <v>0</v>
      </c>
      <c r="EU218" s="3801">
        <v>2</v>
      </c>
      <c r="EV218" s="3040">
        <f t="shared" si="948"/>
        <v>-2</v>
      </c>
      <c r="EW218" s="3196">
        <v>0</v>
      </c>
      <c r="EX218" s="3621">
        <f t="shared" si="949"/>
        <v>4</v>
      </c>
      <c r="EY218" s="3040">
        <f t="shared" si="950"/>
        <v>-1</v>
      </c>
      <c r="EZ218" s="146">
        <f t="shared" ref="EZ218:EZ221" si="968">EX218/ER218</f>
        <v>1.3333333333333333</v>
      </c>
      <c r="FA218" s="6786">
        <v>3</v>
      </c>
      <c r="FB218" s="6787"/>
      <c r="FC218" s="2945">
        <v>1</v>
      </c>
      <c r="FD218" s="2945">
        <v>1</v>
      </c>
      <c r="FE218" s="1719">
        <f t="shared" ref="FE218:FE221" si="969">FD218-FC218</f>
        <v>0</v>
      </c>
      <c r="FF218" s="1895">
        <f t="shared" si="951"/>
        <v>1</v>
      </c>
      <c r="FG218" s="2945">
        <f t="shared" si="952"/>
        <v>1</v>
      </c>
      <c r="FH218" s="1719">
        <f t="shared" si="953"/>
        <v>2</v>
      </c>
      <c r="FI218" s="1895">
        <v>0</v>
      </c>
      <c r="FJ218" s="6739">
        <v>3</v>
      </c>
      <c r="FK218" s="6739"/>
      <c r="FL218" s="2950">
        <v>0</v>
      </c>
      <c r="FM218" s="2950">
        <v>0</v>
      </c>
      <c r="FN218" s="1719">
        <f t="shared" si="954"/>
        <v>0</v>
      </c>
      <c r="FO218" s="1895">
        <v>0</v>
      </c>
      <c r="FP218" s="2587">
        <f t="shared" si="955"/>
        <v>1</v>
      </c>
      <c r="FQ218" s="1719">
        <f t="shared" si="956"/>
        <v>2</v>
      </c>
      <c r="FR218" s="1895">
        <f t="shared" ref="FR218:FR221" si="970">FP218/FJ218</f>
        <v>0.33333333333333331</v>
      </c>
      <c r="FS218" s="6786">
        <v>3</v>
      </c>
      <c r="FT218" s="6787"/>
      <c r="FU218" s="2945">
        <v>0</v>
      </c>
      <c r="FV218" s="2945">
        <v>0</v>
      </c>
      <c r="FW218" s="1719">
        <f t="shared" si="957"/>
        <v>0</v>
      </c>
      <c r="FX218" s="1895">
        <v>0</v>
      </c>
      <c r="FY218" s="2587">
        <f t="shared" si="958"/>
        <v>1</v>
      </c>
      <c r="FZ218" s="1719">
        <f t="shared" si="959"/>
        <v>2</v>
      </c>
      <c r="GA218" s="1895">
        <f t="shared" ref="GA218:GA221" si="971">FY218/FS218</f>
        <v>0.33333333333333331</v>
      </c>
      <c r="GB218" s="3169">
        <f t="shared" si="885"/>
        <v>0</v>
      </c>
      <c r="GC218" s="2219">
        <v>0</v>
      </c>
      <c r="GD218" s="1895">
        <v>1</v>
      </c>
      <c r="GE218" s="2105" t="s">
        <v>171</v>
      </c>
      <c r="GF218" s="2105" t="s">
        <v>172</v>
      </c>
      <c r="GG218" s="2105" t="s">
        <v>84</v>
      </c>
      <c r="GH218" s="2105" t="s">
        <v>20</v>
      </c>
      <c r="GI218" s="2105" t="s">
        <v>16</v>
      </c>
      <c r="GJ218" s="2105" t="s">
        <v>29</v>
      </c>
      <c r="GK218" s="2105" t="s">
        <v>17</v>
      </c>
      <c r="GL218" s="2121" t="s">
        <v>20</v>
      </c>
      <c r="GM218" s="439" t="s">
        <v>995</v>
      </c>
      <c r="GN218" s="224" t="s">
        <v>814</v>
      </c>
      <c r="GO218" s="465">
        <v>3</v>
      </c>
      <c r="GP218" s="460">
        <v>0</v>
      </c>
      <c r="GQ218" s="2086">
        <v>0</v>
      </c>
      <c r="GR218" s="2086">
        <v>0</v>
      </c>
      <c r="GS218" s="1895">
        <v>0</v>
      </c>
      <c r="GT218" s="2086">
        <v>0</v>
      </c>
      <c r="GU218" s="2086">
        <v>3</v>
      </c>
      <c r="GV218" s="1895">
        <v>0</v>
      </c>
    </row>
    <row r="219" spans="1:204" ht="51" x14ac:dyDescent="0.25">
      <c r="B219" s="7156"/>
      <c r="C219" s="5685"/>
      <c r="D219" s="7164"/>
      <c r="E219" s="7152"/>
      <c r="F219" s="5707"/>
      <c r="G219" s="5707"/>
      <c r="H219" s="5707"/>
      <c r="I219" s="5707"/>
      <c r="J219" s="5707"/>
      <c r="K219" s="5707"/>
      <c r="L219" s="5707"/>
      <c r="M219" s="5707"/>
      <c r="N219" s="5698"/>
      <c r="O219" s="5707"/>
      <c r="P219" s="7107"/>
      <c r="Q219" s="7107"/>
      <c r="R219" s="5704"/>
      <c r="S219" s="5707"/>
      <c r="T219" s="5698"/>
      <c r="U219" s="7127"/>
      <c r="V219" s="5698"/>
      <c r="W219" s="5695"/>
      <c r="X219" s="5692"/>
      <c r="Y219" s="2121" t="s">
        <v>19</v>
      </c>
      <c r="Z219" s="5415" t="s">
        <v>996</v>
      </c>
      <c r="AA219" s="484" t="s">
        <v>994</v>
      </c>
      <c r="AB219" s="479">
        <v>6</v>
      </c>
      <c r="AC219" s="460">
        <v>1</v>
      </c>
      <c r="AD219" s="544">
        <f>AC219/AB219</f>
        <v>0.16666666666666666</v>
      </c>
      <c r="AE219" s="460">
        <v>2</v>
      </c>
      <c r="AF219" s="544">
        <f>AE219/AB219</f>
        <v>0.33333333333333331</v>
      </c>
      <c r="AG219" s="460">
        <v>2</v>
      </c>
      <c r="AH219" s="544">
        <f>AG219/AB219</f>
        <v>0.33333333333333331</v>
      </c>
      <c r="AI219" s="460">
        <v>1</v>
      </c>
      <c r="AJ219" s="545">
        <f>AI219/AB219</f>
        <v>0.16666666666666666</v>
      </c>
      <c r="AK219" s="191">
        <f t="shared" si="913"/>
        <v>0.99999999999999989</v>
      </c>
      <c r="AL219" s="2304">
        <v>3</v>
      </c>
      <c r="AM219" s="1019" t="s">
        <v>2053</v>
      </c>
      <c r="AN219" s="1019" t="s">
        <v>2050</v>
      </c>
      <c r="AO219" s="970" t="s">
        <v>2063</v>
      </c>
      <c r="AP219" s="970" t="s">
        <v>2060</v>
      </c>
      <c r="AQ219" s="970">
        <v>100</v>
      </c>
      <c r="AR219" s="970" t="s">
        <v>2048</v>
      </c>
      <c r="AS219" s="970" t="s">
        <v>1579</v>
      </c>
      <c r="AT219" s="2275"/>
      <c r="AU219" s="813" t="s">
        <v>1704</v>
      </c>
      <c r="AV219" s="5324">
        <v>6</v>
      </c>
      <c r="AW219" s="5325"/>
      <c r="AX219" s="4493">
        <f t="shared" si="914"/>
        <v>1</v>
      </c>
      <c r="AY219" s="4493">
        <f t="shared" si="915"/>
        <v>0</v>
      </c>
      <c r="AZ219" s="4411">
        <f t="shared" si="916"/>
        <v>1</v>
      </c>
      <c r="BA219" s="4451">
        <f t="shared" si="917"/>
        <v>0</v>
      </c>
      <c r="BB219" s="4341">
        <f t="shared" si="918"/>
        <v>6</v>
      </c>
      <c r="BC219" s="4104">
        <f t="shared" si="919"/>
        <v>0</v>
      </c>
      <c r="BD219" s="1991">
        <f t="shared" si="920"/>
        <v>1</v>
      </c>
      <c r="BE219" s="4762">
        <f t="shared" si="921"/>
        <v>0</v>
      </c>
      <c r="BF219" s="6480">
        <v>6</v>
      </c>
      <c r="BG219" s="6480"/>
      <c r="BH219" s="3715">
        <f t="shared" si="839"/>
        <v>2</v>
      </c>
      <c r="BI219" s="3715">
        <f t="shared" si="922"/>
        <v>2</v>
      </c>
      <c r="BJ219" s="3111">
        <f t="shared" si="923"/>
        <v>0</v>
      </c>
      <c r="BK219" s="128">
        <f t="shared" si="924"/>
        <v>1</v>
      </c>
      <c r="BL219" s="3675">
        <f t="shared" si="925"/>
        <v>6</v>
      </c>
      <c r="BM219" s="3122">
        <f t="shared" si="926"/>
        <v>0</v>
      </c>
      <c r="BN219" s="1991">
        <f t="shared" si="927"/>
        <v>1</v>
      </c>
      <c r="BO219" s="3708">
        <f t="shared" si="928"/>
        <v>0</v>
      </c>
      <c r="BP219" s="3494"/>
      <c r="BQ219" s="6739">
        <v>6</v>
      </c>
      <c r="BR219" s="6739"/>
      <c r="BS219" s="2749">
        <f t="shared" si="929"/>
        <v>2</v>
      </c>
      <c r="BT219" s="2749">
        <f t="shared" si="930"/>
        <v>3</v>
      </c>
      <c r="BU219" s="2987">
        <f t="shared" si="848"/>
        <v>-1</v>
      </c>
      <c r="BV219" s="128">
        <f t="shared" si="849"/>
        <v>1.5</v>
      </c>
      <c r="BW219" s="2950">
        <f t="shared" si="850"/>
        <v>4</v>
      </c>
      <c r="BX219" s="2953">
        <f t="shared" si="851"/>
        <v>2</v>
      </c>
      <c r="BY219" s="1991">
        <f t="shared" si="852"/>
        <v>0.66666666666666663</v>
      </c>
      <c r="BZ219" s="3151"/>
      <c r="CA219" s="6657">
        <v>6</v>
      </c>
      <c r="CB219" s="6657"/>
      <c r="CC219" s="1718">
        <v>1</v>
      </c>
      <c r="CD219" s="1718">
        <v>1</v>
      </c>
      <c r="CE219" s="2359">
        <f t="shared" si="931"/>
        <v>0</v>
      </c>
      <c r="CF219" s="1991">
        <f t="shared" ref="CF219:CF221" si="972">CD219/CC219</f>
        <v>1</v>
      </c>
      <c r="CG219" s="1992">
        <f t="shared" si="932"/>
        <v>1</v>
      </c>
      <c r="CH219" s="2387">
        <f t="shared" si="933"/>
        <v>5</v>
      </c>
      <c r="CI219" s="1991">
        <f t="shared" si="960"/>
        <v>0.16666666666666666</v>
      </c>
      <c r="CM219" s="1919">
        <v>0</v>
      </c>
      <c r="CN219" s="1744">
        <v>1</v>
      </c>
      <c r="CO219" s="1919">
        <v>0</v>
      </c>
      <c r="CP219" s="1744">
        <v>1</v>
      </c>
      <c r="CQ219" s="1919">
        <v>1</v>
      </c>
      <c r="CR219" s="1745">
        <v>0</v>
      </c>
      <c r="CS219" s="1919">
        <v>1</v>
      </c>
      <c r="CT219" s="1744">
        <v>1</v>
      </c>
      <c r="CU219" s="1920">
        <v>0</v>
      </c>
      <c r="CV219" s="1744">
        <v>0</v>
      </c>
      <c r="CW219" s="1919">
        <v>1</v>
      </c>
      <c r="CX219" s="1745">
        <v>0</v>
      </c>
      <c r="CY219" s="5735">
        <v>6</v>
      </c>
      <c r="CZ219" s="5789"/>
      <c r="DA219" s="4454">
        <v>0</v>
      </c>
      <c r="DB219" s="4454">
        <v>0</v>
      </c>
      <c r="DC219" s="4452">
        <f t="shared" si="961"/>
        <v>0</v>
      </c>
      <c r="DD219" s="4453" t="e">
        <f t="shared" si="934"/>
        <v>#DIV/0!</v>
      </c>
      <c r="DE219" s="4576">
        <f t="shared" si="856"/>
        <v>6</v>
      </c>
      <c r="DF219" s="4170">
        <f t="shared" si="935"/>
        <v>0</v>
      </c>
      <c r="DG219" s="4171">
        <f t="shared" si="962"/>
        <v>1</v>
      </c>
      <c r="DH219" s="5830">
        <v>6</v>
      </c>
      <c r="DI219" s="5833"/>
      <c r="DJ219" s="4875">
        <v>1</v>
      </c>
      <c r="DK219" s="4875">
        <v>0</v>
      </c>
      <c r="DL219" s="4458">
        <f t="shared" si="936"/>
        <v>1</v>
      </c>
      <c r="DM219" s="4462">
        <f t="shared" ref="DM219:DM221" si="973">DK219/DJ219</f>
        <v>0</v>
      </c>
      <c r="DN219" s="4424">
        <f t="shared" si="937"/>
        <v>6</v>
      </c>
      <c r="DO219" s="4170">
        <f t="shared" si="938"/>
        <v>0</v>
      </c>
      <c r="DP219" s="4171">
        <f t="shared" si="963"/>
        <v>1</v>
      </c>
      <c r="DQ219" s="5763">
        <v>6</v>
      </c>
      <c r="DR219" s="5764"/>
      <c r="DS219" s="4336">
        <v>0</v>
      </c>
      <c r="DT219" s="4336">
        <v>0</v>
      </c>
      <c r="DU219" s="4336">
        <f t="shared" si="939"/>
        <v>0</v>
      </c>
      <c r="DV219" s="4337" t="e">
        <f t="shared" ref="DV219:DV221" si="974">DT219/DS219</f>
        <v>#DIV/0!</v>
      </c>
      <c r="DW219" s="2683">
        <f t="shared" si="940"/>
        <v>6</v>
      </c>
      <c r="DX219" s="4170">
        <f t="shared" si="941"/>
        <v>0</v>
      </c>
      <c r="DY219" s="4171">
        <f t="shared" si="964"/>
        <v>1</v>
      </c>
      <c r="DZ219" s="5735">
        <v>6</v>
      </c>
      <c r="EA219" s="5789"/>
      <c r="EB219" s="1997">
        <v>0</v>
      </c>
      <c r="EC219" s="1997">
        <v>0</v>
      </c>
      <c r="ED219" s="3040">
        <f t="shared" si="965"/>
        <v>0</v>
      </c>
      <c r="EE219" s="3196" t="e">
        <f t="shared" si="942"/>
        <v>#DIV/0!</v>
      </c>
      <c r="EF219" s="3307">
        <f t="shared" si="943"/>
        <v>4</v>
      </c>
      <c r="EG219" s="3040">
        <f t="shared" si="944"/>
        <v>2</v>
      </c>
      <c r="EH219" s="3196">
        <f t="shared" si="966"/>
        <v>0.66666666666666663</v>
      </c>
      <c r="EI219" s="5830">
        <v>6</v>
      </c>
      <c r="EJ219" s="5833"/>
      <c r="EK219" s="1997">
        <v>1</v>
      </c>
      <c r="EL219" s="1997">
        <v>1</v>
      </c>
      <c r="EM219" s="3040">
        <f t="shared" si="945"/>
        <v>0</v>
      </c>
      <c r="EN219" s="3196">
        <f t="shared" ref="EN219:EN221" si="975">EL219/EK219</f>
        <v>1</v>
      </c>
      <c r="EO219" s="3016">
        <f t="shared" si="946"/>
        <v>5</v>
      </c>
      <c r="EP219" s="3040">
        <f t="shared" si="947"/>
        <v>1</v>
      </c>
      <c r="EQ219" s="3196">
        <f t="shared" si="967"/>
        <v>0.83333333333333337</v>
      </c>
      <c r="ER219" s="5763">
        <v>6</v>
      </c>
      <c r="ES219" s="5764"/>
      <c r="ET219" s="3801">
        <v>1</v>
      </c>
      <c r="EU219" s="3801">
        <v>1</v>
      </c>
      <c r="EV219" s="3040">
        <f t="shared" si="948"/>
        <v>0</v>
      </c>
      <c r="EW219" s="3196">
        <f t="shared" ref="EW219:EW221" si="976">EU219/ET219</f>
        <v>1</v>
      </c>
      <c r="EX219" s="3621">
        <f t="shared" si="949"/>
        <v>6</v>
      </c>
      <c r="EY219" s="3040">
        <f t="shared" si="950"/>
        <v>0</v>
      </c>
      <c r="EZ219" s="146">
        <f t="shared" si="968"/>
        <v>1</v>
      </c>
      <c r="FA219" s="6786">
        <v>6</v>
      </c>
      <c r="FB219" s="6787"/>
      <c r="FC219" s="2945">
        <v>1</v>
      </c>
      <c r="FD219" s="2945">
        <v>2</v>
      </c>
      <c r="FE219" s="1719">
        <f t="shared" si="969"/>
        <v>1</v>
      </c>
      <c r="FF219" s="1895">
        <f t="shared" si="951"/>
        <v>2</v>
      </c>
      <c r="FG219" s="2945">
        <f t="shared" si="952"/>
        <v>3</v>
      </c>
      <c r="FH219" s="1719">
        <f t="shared" si="953"/>
        <v>3</v>
      </c>
      <c r="FI219" s="1895">
        <v>0</v>
      </c>
      <c r="FJ219" s="6739">
        <v>6</v>
      </c>
      <c r="FK219" s="6739"/>
      <c r="FL219" s="2950">
        <v>1</v>
      </c>
      <c r="FM219" s="2950">
        <v>1</v>
      </c>
      <c r="FN219" s="1719">
        <f t="shared" si="954"/>
        <v>0</v>
      </c>
      <c r="FO219" s="1895">
        <f t="shared" ref="FO219:FO221" si="977">FM219/FL219</f>
        <v>1</v>
      </c>
      <c r="FP219" s="2587">
        <f t="shared" si="955"/>
        <v>4</v>
      </c>
      <c r="FQ219" s="1719">
        <f t="shared" si="956"/>
        <v>2</v>
      </c>
      <c r="FR219" s="1895">
        <f t="shared" si="970"/>
        <v>0.66666666666666663</v>
      </c>
      <c r="FS219" s="6786">
        <v>6</v>
      </c>
      <c r="FT219" s="6787"/>
      <c r="FU219" s="2945">
        <v>0</v>
      </c>
      <c r="FV219" s="2945">
        <v>0</v>
      </c>
      <c r="FW219" s="1719">
        <f t="shared" si="957"/>
        <v>0</v>
      </c>
      <c r="FX219" s="1895" t="e">
        <f t="shared" ref="FX219:FX221" si="978">FV219/FU219</f>
        <v>#DIV/0!</v>
      </c>
      <c r="FY219" s="2587">
        <f t="shared" si="958"/>
        <v>4</v>
      </c>
      <c r="FZ219" s="1719">
        <f t="shared" si="959"/>
        <v>2</v>
      </c>
      <c r="GA219" s="1895">
        <f t="shared" si="971"/>
        <v>0.66666666666666663</v>
      </c>
      <c r="GB219" s="3169">
        <f t="shared" si="885"/>
        <v>0</v>
      </c>
      <c r="GC219" s="2219">
        <v>0</v>
      </c>
      <c r="GD219" s="1895">
        <v>1</v>
      </c>
      <c r="GE219" s="2105" t="s">
        <v>171</v>
      </c>
      <c r="GF219" s="2105" t="s">
        <v>172</v>
      </c>
      <c r="GG219" s="2105" t="s">
        <v>84</v>
      </c>
      <c r="GH219" s="2105" t="s">
        <v>20</v>
      </c>
      <c r="GI219" s="2105" t="s">
        <v>16</v>
      </c>
      <c r="GJ219" s="2105" t="s">
        <v>29</v>
      </c>
      <c r="GK219" s="2105" t="s">
        <v>17</v>
      </c>
      <c r="GL219" s="2121" t="s">
        <v>19</v>
      </c>
      <c r="GM219" s="439" t="s">
        <v>996</v>
      </c>
      <c r="GN219" s="223" t="s">
        <v>994</v>
      </c>
      <c r="GO219" s="465">
        <v>6</v>
      </c>
      <c r="GP219" s="460">
        <v>1</v>
      </c>
      <c r="GQ219" s="2086">
        <v>1</v>
      </c>
      <c r="GR219" s="2086">
        <v>0</v>
      </c>
      <c r="GS219" s="1895">
        <v>1</v>
      </c>
      <c r="GT219" s="2086">
        <v>1</v>
      </c>
      <c r="GU219" s="2086">
        <v>5</v>
      </c>
      <c r="GV219" s="1895">
        <v>0.16666666666666666</v>
      </c>
    </row>
    <row r="220" spans="1:204" ht="51" x14ac:dyDescent="0.25">
      <c r="B220" s="7156"/>
      <c r="C220" s="5685"/>
      <c r="D220" s="7164"/>
      <c r="E220" s="7152"/>
      <c r="F220" s="5707"/>
      <c r="G220" s="5707"/>
      <c r="H220" s="5707"/>
      <c r="I220" s="5707"/>
      <c r="J220" s="5707"/>
      <c r="K220" s="5707"/>
      <c r="L220" s="5707"/>
      <c r="M220" s="5707"/>
      <c r="N220" s="5698"/>
      <c r="O220" s="5707"/>
      <c r="P220" s="7107"/>
      <c r="Q220" s="7107"/>
      <c r="R220" s="5704"/>
      <c r="S220" s="5707"/>
      <c r="T220" s="5698"/>
      <c r="U220" s="7127"/>
      <c r="V220" s="5698"/>
      <c r="W220" s="5695"/>
      <c r="X220" s="5692"/>
      <c r="Y220" s="2121" t="s">
        <v>29</v>
      </c>
      <c r="Z220" s="504" t="s">
        <v>997</v>
      </c>
      <c r="AA220" s="484" t="s">
        <v>814</v>
      </c>
      <c r="AB220" s="479">
        <v>12</v>
      </c>
      <c r="AC220" s="460">
        <v>2</v>
      </c>
      <c r="AD220" s="544">
        <f>AC220/AB220</f>
        <v>0.16666666666666666</v>
      </c>
      <c r="AE220" s="460">
        <v>3</v>
      </c>
      <c r="AF220" s="544">
        <f>AE220/AB220</f>
        <v>0.25</v>
      </c>
      <c r="AG220" s="460">
        <v>4</v>
      </c>
      <c r="AH220" s="544">
        <f>AG220/AB220</f>
        <v>0.33333333333333331</v>
      </c>
      <c r="AI220" s="460">
        <v>3</v>
      </c>
      <c r="AJ220" s="545">
        <f>AI220/AB220</f>
        <v>0.25</v>
      </c>
      <c r="AK220" s="191">
        <f t="shared" si="913"/>
        <v>1</v>
      </c>
      <c r="AL220" s="2304">
        <v>4</v>
      </c>
      <c r="AM220" s="1019" t="s">
        <v>2054</v>
      </c>
      <c r="AN220" s="1019" t="s">
        <v>2055</v>
      </c>
      <c r="AO220" s="970" t="s">
        <v>2102</v>
      </c>
      <c r="AP220" s="970" t="s">
        <v>2061</v>
      </c>
      <c r="AQ220" s="970">
        <v>100</v>
      </c>
      <c r="AR220" s="970" t="s">
        <v>965</v>
      </c>
      <c r="AS220" s="970" t="s">
        <v>1579</v>
      </c>
      <c r="AT220" s="2275"/>
      <c r="AU220" s="813" t="s">
        <v>1704</v>
      </c>
      <c r="AV220" s="5324">
        <v>12</v>
      </c>
      <c r="AW220" s="5325"/>
      <c r="AX220" s="4493">
        <f t="shared" si="914"/>
        <v>3</v>
      </c>
      <c r="AY220" s="4493">
        <f t="shared" si="915"/>
        <v>0</v>
      </c>
      <c r="AZ220" s="4411">
        <f t="shared" si="916"/>
        <v>3</v>
      </c>
      <c r="BA220" s="4451">
        <f t="shared" si="917"/>
        <v>0</v>
      </c>
      <c r="BB220" s="4341">
        <f t="shared" si="918"/>
        <v>12</v>
      </c>
      <c r="BC220" s="4104">
        <f t="shared" si="919"/>
        <v>0</v>
      </c>
      <c r="BD220" s="1991">
        <f t="shared" si="920"/>
        <v>1</v>
      </c>
      <c r="BE220" s="4762">
        <f t="shared" si="921"/>
        <v>0</v>
      </c>
      <c r="BF220" s="6480">
        <v>12</v>
      </c>
      <c r="BG220" s="6480"/>
      <c r="BH220" s="3715">
        <f t="shared" si="839"/>
        <v>4</v>
      </c>
      <c r="BI220" s="3715">
        <f t="shared" si="922"/>
        <v>5</v>
      </c>
      <c r="BJ220" s="3111">
        <f t="shared" si="923"/>
        <v>-1</v>
      </c>
      <c r="BK220" s="128">
        <f t="shared" si="924"/>
        <v>1.25</v>
      </c>
      <c r="BL220" s="3675">
        <f t="shared" si="925"/>
        <v>12</v>
      </c>
      <c r="BM220" s="3122">
        <f t="shared" si="926"/>
        <v>0</v>
      </c>
      <c r="BN220" s="1991">
        <f t="shared" si="927"/>
        <v>1</v>
      </c>
      <c r="BO220" s="3708">
        <f t="shared" si="928"/>
        <v>0</v>
      </c>
      <c r="BP220" s="3494"/>
      <c r="BQ220" s="6739">
        <v>12</v>
      </c>
      <c r="BR220" s="6739"/>
      <c r="BS220" s="2749">
        <f t="shared" ref="BS220:BS221" si="979">SUM(FC220+FL220+FU220)</f>
        <v>3</v>
      </c>
      <c r="BT220" s="2749">
        <f t="shared" si="930"/>
        <v>5</v>
      </c>
      <c r="BU220" s="2987">
        <f t="shared" si="848"/>
        <v>-2</v>
      </c>
      <c r="BV220" s="128">
        <f t="shared" si="849"/>
        <v>1.6666666666666667</v>
      </c>
      <c r="BW220" s="2950">
        <f t="shared" si="850"/>
        <v>7</v>
      </c>
      <c r="BX220" s="2953">
        <f t="shared" si="851"/>
        <v>5</v>
      </c>
      <c r="BY220" s="1991">
        <f t="shared" si="852"/>
        <v>0.58333333333333337</v>
      </c>
      <c r="BZ220" s="3151"/>
      <c r="CA220" s="6657">
        <v>12</v>
      </c>
      <c r="CB220" s="6657"/>
      <c r="CC220" s="1718">
        <v>2</v>
      </c>
      <c r="CD220" s="1718">
        <v>2</v>
      </c>
      <c r="CE220" s="2359">
        <f t="shared" si="931"/>
        <v>0</v>
      </c>
      <c r="CF220" s="1991">
        <f t="shared" si="972"/>
        <v>1</v>
      </c>
      <c r="CG220" s="1992">
        <f t="shared" si="932"/>
        <v>2</v>
      </c>
      <c r="CH220" s="2387">
        <f t="shared" si="933"/>
        <v>10</v>
      </c>
      <c r="CI220" s="1991">
        <f t="shared" si="960"/>
        <v>0.16666666666666666</v>
      </c>
      <c r="CM220" s="1919">
        <v>0</v>
      </c>
      <c r="CN220" s="1744">
        <v>1</v>
      </c>
      <c r="CO220" s="1919">
        <v>1</v>
      </c>
      <c r="CP220" s="1744">
        <v>2</v>
      </c>
      <c r="CQ220" s="1919">
        <v>0</v>
      </c>
      <c r="CR220" s="1745">
        <v>2</v>
      </c>
      <c r="CS220" s="1919">
        <v>0</v>
      </c>
      <c r="CT220" s="1744">
        <v>2</v>
      </c>
      <c r="CU220" s="1920">
        <v>0</v>
      </c>
      <c r="CV220" s="1744">
        <v>2</v>
      </c>
      <c r="CW220" s="1919">
        <v>2</v>
      </c>
      <c r="CX220" s="1745">
        <v>0</v>
      </c>
      <c r="CY220" s="5735">
        <v>12</v>
      </c>
      <c r="CZ220" s="5789"/>
      <c r="DA220" s="4454">
        <v>1</v>
      </c>
      <c r="DB220" s="4454">
        <v>0</v>
      </c>
      <c r="DC220" s="4452">
        <f t="shared" si="961"/>
        <v>-1</v>
      </c>
      <c r="DD220" s="4453">
        <f t="shared" si="934"/>
        <v>0</v>
      </c>
      <c r="DE220" s="4576">
        <f t="shared" si="856"/>
        <v>12</v>
      </c>
      <c r="DF220" s="4170">
        <f t="shared" si="935"/>
        <v>0</v>
      </c>
      <c r="DG220" s="4171">
        <f t="shared" si="962"/>
        <v>1</v>
      </c>
      <c r="DH220" s="5830">
        <v>12</v>
      </c>
      <c r="DI220" s="5833"/>
      <c r="DJ220" s="4875">
        <v>1</v>
      </c>
      <c r="DK220" s="4875">
        <v>0</v>
      </c>
      <c r="DL220" s="4458">
        <f t="shared" si="936"/>
        <v>1</v>
      </c>
      <c r="DM220" s="4462">
        <f t="shared" si="973"/>
        <v>0</v>
      </c>
      <c r="DN220" s="4424">
        <f t="shared" si="937"/>
        <v>12</v>
      </c>
      <c r="DO220" s="4170">
        <f t="shared" si="938"/>
        <v>0</v>
      </c>
      <c r="DP220" s="4171">
        <f t="shared" si="963"/>
        <v>1</v>
      </c>
      <c r="DQ220" s="5763">
        <v>12</v>
      </c>
      <c r="DR220" s="5764"/>
      <c r="DS220" s="4336">
        <v>1</v>
      </c>
      <c r="DT220" s="4336">
        <v>0</v>
      </c>
      <c r="DU220" s="4336">
        <f t="shared" si="939"/>
        <v>1</v>
      </c>
      <c r="DV220" s="4337">
        <f t="shared" si="974"/>
        <v>0</v>
      </c>
      <c r="DW220" s="2683">
        <f t="shared" si="940"/>
        <v>12</v>
      </c>
      <c r="DX220" s="4170">
        <f t="shared" si="941"/>
        <v>0</v>
      </c>
      <c r="DY220" s="4171">
        <f t="shared" si="964"/>
        <v>1</v>
      </c>
      <c r="DZ220" s="5735">
        <v>12</v>
      </c>
      <c r="EA220" s="5789"/>
      <c r="EB220" s="1997">
        <v>1</v>
      </c>
      <c r="EC220" s="1997">
        <v>1</v>
      </c>
      <c r="ED220" s="3040">
        <f t="shared" si="965"/>
        <v>0</v>
      </c>
      <c r="EE220" s="3196">
        <f t="shared" si="942"/>
        <v>1</v>
      </c>
      <c r="EF220" s="3307">
        <f t="shared" si="943"/>
        <v>8</v>
      </c>
      <c r="EG220" s="3040">
        <f t="shared" si="944"/>
        <v>4</v>
      </c>
      <c r="EH220" s="3196">
        <f t="shared" ref="EH220:EH221" si="980">EF220/DZ220</f>
        <v>0.66666666666666663</v>
      </c>
      <c r="EI220" s="5830">
        <v>12</v>
      </c>
      <c r="EJ220" s="5833"/>
      <c r="EK220" s="1997">
        <v>2</v>
      </c>
      <c r="EL220" s="1997">
        <v>2</v>
      </c>
      <c r="EM220" s="3040">
        <f t="shared" si="945"/>
        <v>0</v>
      </c>
      <c r="EN220" s="3196">
        <f t="shared" si="975"/>
        <v>1</v>
      </c>
      <c r="EO220" s="3016">
        <f t="shared" si="946"/>
        <v>10</v>
      </c>
      <c r="EP220" s="3040">
        <f t="shared" si="947"/>
        <v>2</v>
      </c>
      <c r="EQ220" s="3196">
        <f t="shared" si="967"/>
        <v>0.83333333333333337</v>
      </c>
      <c r="ER220" s="5763">
        <v>12</v>
      </c>
      <c r="ES220" s="5764"/>
      <c r="ET220" s="3801">
        <v>1</v>
      </c>
      <c r="EU220" s="3801">
        <v>2</v>
      </c>
      <c r="EV220" s="3040">
        <f t="shared" si="948"/>
        <v>-1</v>
      </c>
      <c r="EW220" s="3196">
        <f t="shared" si="976"/>
        <v>2</v>
      </c>
      <c r="EX220" s="3621">
        <f t="shared" si="949"/>
        <v>12</v>
      </c>
      <c r="EY220" s="3040">
        <f t="shared" si="950"/>
        <v>0</v>
      </c>
      <c r="EZ220" s="146">
        <f t="shared" si="968"/>
        <v>1</v>
      </c>
      <c r="FA220" s="6786">
        <v>12</v>
      </c>
      <c r="FB220" s="6787"/>
      <c r="FC220" s="2945">
        <v>2</v>
      </c>
      <c r="FD220" s="2945">
        <v>3</v>
      </c>
      <c r="FE220" s="1719">
        <f t="shared" si="969"/>
        <v>1</v>
      </c>
      <c r="FF220" s="1895">
        <f t="shared" si="951"/>
        <v>1.5</v>
      </c>
      <c r="FG220" s="2945">
        <f t="shared" si="952"/>
        <v>5</v>
      </c>
      <c r="FH220" s="1719">
        <f t="shared" si="953"/>
        <v>7</v>
      </c>
      <c r="FI220" s="1895">
        <f t="shared" ref="FI220:FI221" si="981">FG220/FA220</f>
        <v>0.41666666666666669</v>
      </c>
      <c r="FJ220" s="6739">
        <v>12</v>
      </c>
      <c r="FK220" s="6739"/>
      <c r="FL220" s="2950">
        <v>0</v>
      </c>
      <c r="FM220" s="2950">
        <v>0</v>
      </c>
      <c r="FN220" s="1719">
        <f t="shared" si="954"/>
        <v>0</v>
      </c>
      <c r="FO220" s="1895" t="e">
        <f t="shared" si="977"/>
        <v>#DIV/0!</v>
      </c>
      <c r="FP220" s="2587">
        <f t="shared" si="955"/>
        <v>5</v>
      </c>
      <c r="FQ220" s="1719">
        <f t="shared" si="956"/>
        <v>7</v>
      </c>
      <c r="FR220" s="1895">
        <f t="shared" si="970"/>
        <v>0.41666666666666669</v>
      </c>
      <c r="FS220" s="6786">
        <v>12</v>
      </c>
      <c r="FT220" s="6787"/>
      <c r="FU220" s="2945">
        <v>1</v>
      </c>
      <c r="FV220" s="2945">
        <v>2</v>
      </c>
      <c r="FW220" s="1719">
        <f t="shared" si="957"/>
        <v>-1</v>
      </c>
      <c r="FX220" s="1895">
        <f t="shared" si="978"/>
        <v>2</v>
      </c>
      <c r="FY220" s="2587">
        <f t="shared" si="958"/>
        <v>7</v>
      </c>
      <c r="FZ220" s="1719">
        <f t="shared" si="959"/>
        <v>5</v>
      </c>
      <c r="GA220" s="1895">
        <f t="shared" si="971"/>
        <v>0.58333333333333337</v>
      </c>
      <c r="GB220" s="3169">
        <f t="shared" si="885"/>
        <v>8.3333333333333259E-2</v>
      </c>
      <c r="GC220" s="2219">
        <v>0</v>
      </c>
      <c r="GD220" s="1895">
        <v>1</v>
      </c>
      <c r="GE220" s="2105" t="s">
        <v>171</v>
      </c>
      <c r="GF220" s="2105" t="s">
        <v>172</v>
      </c>
      <c r="GG220" s="2105" t="s">
        <v>84</v>
      </c>
      <c r="GH220" s="2105" t="s">
        <v>20</v>
      </c>
      <c r="GI220" s="2105" t="s">
        <v>16</v>
      </c>
      <c r="GJ220" s="2105" t="s">
        <v>29</v>
      </c>
      <c r="GK220" s="2105" t="s">
        <v>17</v>
      </c>
      <c r="GL220" s="2121" t="s">
        <v>29</v>
      </c>
      <c r="GM220" s="219" t="s">
        <v>997</v>
      </c>
      <c r="GN220" s="223" t="s">
        <v>814</v>
      </c>
      <c r="GO220" s="465">
        <v>12</v>
      </c>
      <c r="GP220" s="460">
        <v>2</v>
      </c>
      <c r="GQ220" s="2086">
        <v>2</v>
      </c>
      <c r="GR220" s="2086">
        <v>0</v>
      </c>
      <c r="GS220" s="1895">
        <v>1</v>
      </c>
      <c r="GT220" s="2086">
        <v>2</v>
      </c>
      <c r="GU220" s="2086">
        <v>10</v>
      </c>
      <c r="GV220" s="1895">
        <v>0.16666666666666666</v>
      </c>
    </row>
    <row r="221" spans="1:204" ht="76.5" x14ac:dyDescent="0.25">
      <c r="B221" s="7156"/>
      <c r="C221" s="5686"/>
      <c r="D221" s="7101"/>
      <c r="E221" s="7153"/>
      <c r="F221" s="5708"/>
      <c r="G221" s="5708"/>
      <c r="H221" s="5708"/>
      <c r="I221" s="5708"/>
      <c r="J221" s="5708"/>
      <c r="K221" s="5708"/>
      <c r="L221" s="5708"/>
      <c r="M221" s="5708"/>
      <c r="N221" s="5699"/>
      <c r="O221" s="5708"/>
      <c r="P221" s="7108"/>
      <c r="Q221" s="7108"/>
      <c r="R221" s="5705"/>
      <c r="S221" s="5708"/>
      <c r="T221" s="5699"/>
      <c r="U221" s="7128"/>
      <c r="V221" s="5699"/>
      <c r="W221" s="5696"/>
      <c r="X221" s="5693"/>
      <c r="Y221" s="2122" t="s">
        <v>17</v>
      </c>
      <c r="Z221" s="507" t="s">
        <v>998</v>
      </c>
      <c r="AA221" s="527" t="s">
        <v>814</v>
      </c>
      <c r="AB221" s="481">
        <v>10</v>
      </c>
      <c r="AC221" s="420">
        <v>2</v>
      </c>
      <c r="AD221" s="421">
        <f>AC221/AB221</f>
        <v>0.2</v>
      </c>
      <c r="AE221" s="420">
        <v>3</v>
      </c>
      <c r="AF221" s="421">
        <f>AE221/AB221</f>
        <v>0.3</v>
      </c>
      <c r="AG221" s="420">
        <v>3</v>
      </c>
      <c r="AH221" s="421">
        <f>AG221/AB221</f>
        <v>0.3</v>
      </c>
      <c r="AI221" s="420">
        <v>2</v>
      </c>
      <c r="AJ221" s="422">
        <f>AI221/AB221</f>
        <v>0.2</v>
      </c>
      <c r="AK221" s="191">
        <f t="shared" si="913"/>
        <v>1</v>
      </c>
      <c r="AL221" s="2304">
        <v>5</v>
      </c>
      <c r="AM221" s="1019" t="s">
        <v>2056</v>
      </c>
      <c r="AN221" s="1019" t="s">
        <v>2057</v>
      </c>
      <c r="AO221" s="970" t="s">
        <v>2103</v>
      </c>
      <c r="AP221" s="970" t="s">
        <v>2062</v>
      </c>
      <c r="AQ221" s="970">
        <v>100</v>
      </c>
      <c r="AR221" s="970" t="s">
        <v>965</v>
      </c>
      <c r="AS221" s="970" t="s">
        <v>1579</v>
      </c>
      <c r="AT221" s="2275"/>
      <c r="AU221" s="813" t="s">
        <v>1704</v>
      </c>
      <c r="AV221" s="5324">
        <v>10</v>
      </c>
      <c r="AW221" s="5325"/>
      <c r="AX221" s="4493">
        <f t="shared" si="914"/>
        <v>2</v>
      </c>
      <c r="AY221" s="4493">
        <f t="shared" si="915"/>
        <v>1</v>
      </c>
      <c r="AZ221" s="4411">
        <f t="shared" si="916"/>
        <v>1</v>
      </c>
      <c r="BA221" s="4451">
        <f t="shared" si="917"/>
        <v>0.5</v>
      </c>
      <c r="BB221" s="4341">
        <f t="shared" si="918"/>
        <v>10</v>
      </c>
      <c r="BC221" s="4104">
        <f t="shared" si="919"/>
        <v>0</v>
      </c>
      <c r="BD221" s="1991">
        <f t="shared" si="920"/>
        <v>1</v>
      </c>
      <c r="BE221" s="4762">
        <f t="shared" si="921"/>
        <v>0</v>
      </c>
      <c r="BF221" s="6480">
        <v>10</v>
      </c>
      <c r="BG221" s="6480"/>
      <c r="BH221" s="3715">
        <f t="shared" si="839"/>
        <v>3</v>
      </c>
      <c r="BI221" s="3715">
        <f t="shared" si="922"/>
        <v>1</v>
      </c>
      <c r="BJ221" s="3111">
        <f t="shared" si="923"/>
        <v>2</v>
      </c>
      <c r="BK221" s="128">
        <f t="shared" si="924"/>
        <v>0.33333333333333331</v>
      </c>
      <c r="BL221" s="3675">
        <f t="shared" si="925"/>
        <v>9</v>
      </c>
      <c r="BM221" s="3122">
        <f t="shared" si="926"/>
        <v>1</v>
      </c>
      <c r="BN221" s="1991">
        <f t="shared" si="927"/>
        <v>0.9</v>
      </c>
      <c r="BO221" s="3708">
        <f t="shared" si="928"/>
        <v>0</v>
      </c>
      <c r="BP221" s="3494"/>
      <c r="BQ221" s="6739">
        <v>10</v>
      </c>
      <c r="BR221" s="6739"/>
      <c r="BS221" s="2749">
        <f t="shared" si="979"/>
        <v>3</v>
      </c>
      <c r="BT221" s="2749">
        <f t="shared" si="930"/>
        <v>6</v>
      </c>
      <c r="BU221" s="2987">
        <f t="shared" si="848"/>
        <v>-3</v>
      </c>
      <c r="BV221" s="128">
        <f t="shared" si="849"/>
        <v>2</v>
      </c>
      <c r="BW221" s="2950">
        <f t="shared" si="850"/>
        <v>8</v>
      </c>
      <c r="BX221" s="2953">
        <f t="shared" si="851"/>
        <v>2</v>
      </c>
      <c r="BY221" s="1991">
        <f t="shared" si="852"/>
        <v>0.8</v>
      </c>
      <c r="BZ221" s="3151"/>
      <c r="CA221" s="6657">
        <v>10</v>
      </c>
      <c r="CB221" s="6657"/>
      <c r="CC221" s="1718">
        <v>2</v>
      </c>
      <c r="CD221" s="1718">
        <v>2</v>
      </c>
      <c r="CE221" s="2359">
        <f t="shared" si="931"/>
        <v>0</v>
      </c>
      <c r="CF221" s="1991">
        <f t="shared" si="972"/>
        <v>1</v>
      </c>
      <c r="CG221" s="1992">
        <f t="shared" si="932"/>
        <v>2</v>
      </c>
      <c r="CH221" s="2387">
        <f t="shared" si="933"/>
        <v>8</v>
      </c>
      <c r="CI221" s="1991">
        <f t="shared" si="960"/>
        <v>0.2</v>
      </c>
      <c r="CM221" s="1921">
        <v>0</v>
      </c>
      <c r="CN221" s="1752">
        <v>1</v>
      </c>
      <c r="CO221" s="1921">
        <v>1</v>
      </c>
      <c r="CP221" s="1752">
        <v>0</v>
      </c>
      <c r="CQ221" s="1921">
        <v>2</v>
      </c>
      <c r="CR221" s="1758">
        <v>1</v>
      </c>
      <c r="CS221" s="1921">
        <v>2</v>
      </c>
      <c r="CT221" s="1752">
        <v>0</v>
      </c>
      <c r="CU221" s="1922">
        <v>2</v>
      </c>
      <c r="CV221" s="1752">
        <v>1</v>
      </c>
      <c r="CW221" s="1921">
        <v>0</v>
      </c>
      <c r="CX221" s="1758">
        <v>0</v>
      </c>
      <c r="CY221" s="5794">
        <v>10</v>
      </c>
      <c r="CZ221" s="5795"/>
      <c r="DA221" s="4454">
        <v>1</v>
      </c>
      <c r="DB221" s="4454">
        <v>1</v>
      </c>
      <c r="DC221" s="4452">
        <f t="shared" si="961"/>
        <v>0</v>
      </c>
      <c r="DD221" s="4453">
        <f t="shared" si="934"/>
        <v>1</v>
      </c>
      <c r="DE221" s="4576">
        <f t="shared" si="856"/>
        <v>10</v>
      </c>
      <c r="DF221" s="4170">
        <f t="shared" si="935"/>
        <v>0</v>
      </c>
      <c r="DG221" s="4171">
        <f t="shared" si="962"/>
        <v>1</v>
      </c>
      <c r="DH221" s="5830">
        <v>10</v>
      </c>
      <c r="DI221" s="5833"/>
      <c r="DJ221" s="4875">
        <v>1</v>
      </c>
      <c r="DK221" s="4875">
        <v>0</v>
      </c>
      <c r="DL221" s="4458">
        <f t="shared" si="936"/>
        <v>1</v>
      </c>
      <c r="DM221" s="4462">
        <f t="shared" si="973"/>
        <v>0</v>
      </c>
      <c r="DN221" s="4424">
        <f t="shared" si="937"/>
        <v>10</v>
      </c>
      <c r="DO221" s="4170">
        <f t="shared" si="938"/>
        <v>0</v>
      </c>
      <c r="DP221" s="4171">
        <f t="shared" si="963"/>
        <v>1</v>
      </c>
      <c r="DQ221" s="5796">
        <v>10</v>
      </c>
      <c r="DR221" s="5797"/>
      <c r="DS221" s="4336">
        <v>0</v>
      </c>
      <c r="DT221" s="4336">
        <v>0</v>
      </c>
      <c r="DU221" s="4336">
        <f t="shared" si="939"/>
        <v>0</v>
      </c>
      <c r="DV221" s="4337" t="e">
        <f t="shared" si="974"/>
        <v>#DIV/0!</v>
      </c>
      <c r="DW221" s="2683">
        <f t="shared" si="940"/>
        <v>10</v>
      </c>
      <c r="DX221" s="4170">
        <f t="shared" si="941"/>
        <v>0</v>
      </c>
      <c r="DY221" s="4171">
        <f t="shared" si="964"/>
        <v>1</v>
      </c>
      <c r="DZ221" s="5794">
        <v>10</v>
      </c>
      <c r="EA221" s="5795"/>
      <c r="EB221" s="1997">
        <v>1</v>
      </c>
      <c r="EC221" s="1997">
        <v>1</v>
      </c>
      <c r="ED221" s="3040">
        <f t="shared" si="965"/>
        <v>0</v>
      </c>
      <c r="EE221" s="3196">
        <f t="shared" si="942"/>
        <v>1</v>
      </c>
      <c r="EF221" s="3307">
        <f t="shared" si="943"/>
        <v>9</v>
      </c>
      <c r="EG221" s="3040">
        <f t="shared" si="944"/>
        <v>1</v>
      </c>
      <c r="EH221" s="3196">
        <f t="shared" si="980"/>
        <v>0.9</v>
      </c>
      <c r="EI221" s="5830">
        <v>10</v>
      </c>
      <c r="EJ221" s="5833"/>
      <c r="EK221" s="1997">
        <v>1</v>
      </c>
      <c r="EL221" s="1997">
        <v>0</v>
      </c>
      <c r="EM221" s="3040">
        <f t="shared" si="945"/>
        <v>1</v>
      </c>
      <c r="EN221" s="3196">
        <f t="shared" si="975"/>
        <v>0</v>
      </c>
      <c r="EO221" s="3016">
        <f t="shared" si="946"/>
        <v>9</v>
      </c>
      <c r="EP221" s="3040">
        <f t="shared" si="947"/>
        <v>1</v>
      </c>
      <c r="EQ221" s="3196">
        <f t="shared" si="967"/>
        <v>0.9</v>
      </c>
      <c r="ER221" s="5796">
        <v>10</v>
      </c>
      <c r="ES221" s="5797"/>
      <c r="ET221" s="3801">
        <v>1</v>
      </c>
      <c r="EU221" s="3801">
        <v>0</v>
      </c>
      <c r="EV221" s="3040">
        <f t="shared" si="948"/>
        <v>1</v>
      </c>
      <c r="EW221" s="3196">
        <f t="shared" si="976"/>
        <v>0</v>
      </c>
      <c r="EX221" s="3621">
        <f t="shared" si="949"/>
        <v>9</v>
      </c>
      <c r="EY221" s="3040">
        <f t="shared" si="950"/>
        <v>1</v>
      </c>
      <c r="EZ221" s="3196">
        <f t="shared" si="968"/>
        <v>0.9</v>
      </c>
      <c r="FA221" s="6811">
        <v>10</v>
      </c>
      <c r="FB221" s="6812"/>
      <c r="FC221" s="2945">
        <v>0</v>
      </c>
      <c r="FD221" s="2945">
        <v>3</v>
      </c>
      <c r="FE221" s="1719">
        <f t="shared" si="969"/>
        <v>3</v>
      </c>
      <c r="FF221" s="1895" t="e">
        <f t="shared" si="951"/>
        <v>#DIV/0!</v>
      </c>
      <c r="FG221" s="2945">
        <f t="shared" si="952"/>
        <v>5</v>
      </c>
      <c r="FH221" s="1719">
        <f t="shared" si="953"/>
        <v>5</v>
      </c>
      <c r="FI221" s="1895">
        <f t="shared" si="981"/>
        <v>0.5</v>
      </c>
      <c r="FJ221" s="6739">
        <v>10</v>
      </c>
      <c r="FK221" s="6739"/>
      <c r="FL221" s="2950">
        <v>2</v>
      </c>
      <c r="FM221" s="2950">
        <v>2</v>
      </c>
      <c r="FN221" s="1719">
        <f t="shared" si="954"/>
        <v>0</v>
      </c>
      <c r="FO221" s="1895">
        <f t="shared" si="977"/>
        <v>1</v>
      </c>
      <c r="FP221" s="2587">
        <f t="shared" si="955"/>
        <v>7</v>
      </c>
      <c r="FQ221" s="1719">
        <f t="shared" si="956"/>
        <v>3</v>
      </c>
      <c r="FR221" s="1895">
        <f t="shared" si="970"/>
        <v>0.7</v>
      </c>
      <c r="FS221" s="6811">
        <v>10</v>
      </c>
      <c r="FT221" s="6812"/>
      <c r="FU221" s="2945">
        <v>1</v>
      </c>
      <c r="FV221" s="2945">
        <v>1</v>
      </c>
      <c r="FW221" s="1719">
        <f t="shared" si="957"/>
        <v>0</v>
      </c>
      <c r="FX221" s="1895">
        <f t="shared" si="978"/>
        <v>1</v>
      </c>
      <c r="FY221" s="2587">
        <f t="shared" si="958"/>
        <v>8</v>
      </c>
      <c r="FZ221" s="1719">
        <f t="shared" si="959"/>
        <v>2</v>
      </c>
      <c r="GA221" s="1895">
        <f t="shared" si="971"/>
        <v>0.8</v>
      </c>
      <c r="GB221" s="3169">
        <f t="shared" si="885"/>
        <v>9.9999999999999978E-2</v>
      </c>
      <c r="GC221" s="2219">
        <v>0</v>
      </c>
      <c r="GD221" s="1895">
        <v>1</v>
      </c>
      <c r="GE221" s="2105" t="s">
        <v>171</v>
      </c>
      <c r="GF221" s="2105" t="s">
        <v>172</v>
      </c>
      <c r="GG221" s="2105" t="s">
        <v>84</v>
      </c>
      <c r="GH221" s="2105" t="s">
        <v>20</v>
      </c>
      <c r="GI221" s="2105" t="s">
        <v>16</v>
      </c>
      <c r="GJ221" s="2105" t="s">
        <v>29</v>
      </c>
      <c r="GK221" s="2105" t="s">
        <v>17</v>
      </c>
      <c r="GL221" s="2122" t="s">
        <v>17</v>
      </c>
      <c r="GM221" s="226" t="s">
        <v>998</v>
      </c>
      <c r="GN221" s="227" t="s">
        <v>814</v>
      </c>
      <c r="GO221" s="475">
        <v>10</v>
      </c>
      <c r="GP221" s="420">
        <v>2</v>
      </c>
      <c r="GQ221" s="2086">
        <v>2</v>
      </c>
      <c r="GR221" s="2086">
        <v>0</v>
      </c>
      <c r="GS221" s="1895">
        <v>1</v>
      </c>
      <c r="GT221" s="2086">
        <v>2</v>
      </c>
      <c r="GU221" s="2086">
        <v>8</v>
      </c>
      <c r="GV221" s="1895">
        <v>0.2</v>
      </c>
    </row>
    <row r="222" spans="1:204" ht="63.75" x14ac:dyDescent="0.25">
      <c r="A222" s="1">
        <f>SUM(A217+1)</f>
        <v>35</v>
      </c>
      <c r="B222" s="7156"/>
      <c r="C222" s="5684">
        <v>701</v>
      </c>
      <c r="D222" s="7100">
        <v>2</v>
      </c>
      <c r="E222" s="7151" t="s">
        <v>173</v>
      </c>
      <c r="F222" s="5706" t="s">
        <v>171</v>
      </c>
      <c r="G222" s="5706" t="s">
        <v>172</v>
      </c>
      <c r="H222" s="5706" t="s">
        <v>84</v>
      </c>
      <c r="I222" s="5706" t="s">
        <v>20</v>
      </c>
      <c r="J222" s="5706" t="s">
        <v>16</v>
      </c>
      <c r="K222" s="5706" t="s">
        <v>20</v>
      </c>
      <c r="L222" s="5706" t="s">
        <v>19</v>
      </c>
      <c r="M222" s="5706" t="s">
        <v>21</v>
      </c>
      <c r="N222" s="5697" t="s">
        <v>599</v>
      </c>
      <c r="O222" s="5706" t="s">
        <v>598</v>
      </c>
      <c r="P222" s="7106" t="s">
        <v>351</v>
      </c>
      <c r="Q222" s="7106" t="s">
        <v>352</v>
      </c>
      <c r="R222" s="5703" t="s">
        <v>357</v>
      </c>
      <c r="S222" s="5697" t="s">
        <v>466</v>
      </c>
      <c r="T222" s="5697" t="s">
        <v>467</v>
      </c>
      <c r="U222" s="7126" t="s">
        <v>576</v>
      </c>
      <c r="V222" s="5697" t="s">
        <v>559</v>
      </c>
      <c r="W222" s="5694">
        <v>11038622.92</v>
      </c>
      <c r="X222" s="5691" t="s">
        <v>174</v>
      </c>
      <c r="Y222" s="2136" t="s">
        <v>16</v>
      </c>
      <c r="Z222" s="499" t="s">
        <v>999</v>
      </c>
      <c r="AA222" s="500" t="s">
        <v>1000</v>
      </c>
      <c r="AB222" s="5558">
        <v>800</v>
      </c>
      <c r="AC222" s="469">
        <v>100</v>
      </c>
      <c r="AD222" s="576">
        <f t="shared" ref="AD222:AD234" si="982">AC222/AB222</f>
        <v>0.125</v>
      </c>
      <c r="AE222" s="470">
        <v>250</v>
      </c>
      <c r="AF222" s="631">
        <f t="shared" ref="AF222:AF234" si="983">AE222/AB222</f>
        <v>0.3125</v>
      </c>
      <c r="AG222" s="466">
        <v>250</v>
      </c>
      <c r="AH222" s="631">
        <f t="shared" ref="AH222:AH234" si="984">AG222/AB222</f>
        <v>0.3125</v>
      </c>
      <c r="AI222" s="466">
        <v>200</v>
      </c>
      <c r="AJ222" s="556">
        <f t="shared" ref="AJ222:AJ234" si="985">AI222/AB222</f>
        <v>0.25</v>
      </c>
      <c r="AK222" s="191">
        <f t="shared" si="913"/>
        <v>1</v>
      </c>
      <c r="AL222" s="2324" t="s">
        <v>16</v>
      </c>
      <c r="AM222" s="1019" t="s">
        <v>2066</v>
      </c>
      <c r="AN222" s="1019" t="s">
        <v>2067</v>
      </c>
      <c r="AO222" s="959" t="s">
        <v>2082</v>
      </c>
      <c r="AP222" s="959" t="s">
        <v>2074</v>
      </c>
      <c r="AQ222" s="970">
        <v>100</v>
      </c>
      <c r="AR222" s="959" t="s">
        <v>3028</v>
      </c>
      <c r="AS222" s="970" t="s">
        <v>1579</v>
      </c>
      <c r="AT222" s="2275"/>
      <c r="AU222" s="813" t="s">
        <v>1704</v>
      </c>
      <c r="AV222" s="5344">
        <v>800</v>
      </c>
      <c r="AW222" s="5323"/>
      <c r="AX222" s="4493">
        <f t="shared" si="914"/>
        <v>200</v>
      </c>
      <c r="AY222" s="4493">
        <f t="shared" si="915"/>
        <v>225</v>
      </c>
      <c r="AZ222" s="4411">
        <f t="shared" si="916"/>
        <v>-25</v>
      </c>
      <c r="BA222" s="4649">
        <f t="shared" si="917"/>
        <v>1.125</v>
      </c>
      <c r="BB222" s="4761">
        <f t="shared" si="918"/>
        <v>807</v>
      </c>
      <c r="BC222" s="4104">
        <f t="shared" si="919"/>
        <v>-7</v>
      </c>
      <c r="BD222" s="1985">
        <f t="shared" si="920"/>
        <v>1.00875</v>
      </c>
      <c r="BE222" s="4762">
        <f t="shared" si="921"/>
        <v>0</v>
      </c>
      <c r="BF222" s="6480">
        <v>800</v>
      </c>
      <c r="BG222" s="6480"/>
      <c r="BH222" s="3715">
        <f t="shared" si="839"/>
        <v>250</v>
      </c>
      <c r="BI222" s="3715">
        <f t="shared" si="922"/>
        <v>259</v>
      </c>
      <c r="BJ222" s="3111">
        <f t="shared" si="923"/>
        <v>-9</v>
      </c>
      <c r="BK222" s="1981">
        <f t="shared" si="924"/>
        <v>1.036</v>
      </c>
      <c r="BL222" s="3832">
        <f t="shared" si="925"/>
        <v>582</v>
      </c>
      <c r="BM222" s="3122">
        <f t="shared" si="926"/>
        <v>218</v>
      </c>
      <c r="BN222" s="1985">
        <f t="shared" si="927"/>
        <v>0.72750000000000004</v>
      </c>
      <c r="BO222" s="3708">
        <f t="shared" si="928"/>
        <v>0</v>
      </c>
      <c r="BP222" s="3494"/>
      <c r="BQ222" s="6739">
        <v>800</v>
      </c>
      <c r="BR222" s="6739"/>
      <c r="BS222" s="2749">
        <f t="shared" ref="BS222:BS227" si="986">SUM(FC222+FL222+FU222)</f>
        <v>250</v>
      </c>
      <c r="BT222" s="2749">
        <f t="shared" ref="BT222:BT227" si="987">SUM(FD222+FM222+FV222)</f>
        <v>202</v>
      </c>
      <c r="BU222" s="2987">
        <f t="shared" si="848"/>
        <v>48</v>
      </c>
      <c r="BV222" s="1981">
        <f t="shared" si="849"/>
        <v>0.80800000000000005</v>
      </c>
      <c r="BW222" s="2623">
        <f t="shared" si="850"/>
        <v>323</v>
      </c>
      <c r="BX222" s="2953">
        <f t="shared" si="851"/>
        <v>477</v>
      </c>
      <c r="BY222" s="1985">
        <f t="shared" si="852"/>
        <v>0.40375</v>
      </c>
      <c r="BZ222" s="3151"/>
      <c r="CA222" s="6657">
        <v>800</v>
      </c>
      <c r="CB222" s="6657"/>
      <c r="CC222" s="1718">
        <v>100</v>
      </c>
      <c r="CD222" s="1718">
        <v>121</v>
      </c>
      <c r="CE222" s="2359">
        <f t="shared" si="931"/>
        <v>-21</v>
      </c>
      <c r="CF222" s="1985">
        <f>CD222/CC222</f>
        <v>1.21</v>
      </c>
      <c r="CG222" s="1984">
        <f>CD222</f>
        <v>121</v>
      </c>
      <c r="CH222" s="2387">
        <f t="shared" si="933"/>
        <v>679</v>
      </c>
      <c r="CI222" s="1985">
        <f>CG222/CA222</f>
        <v>0.15125</v>
      </c>
      <c r="CM222" s="1917">
        <v>30</v>
      </c>
      <c r="CN222" s="1742">
        <v>30</v>
      </c>
      <c r="CO222" s="1918">
        <v>40</v>
      </c>
      <c r="CP222" s="1742">
        <v>80</v>
      </c>
      <c r="CQ222" s="1917">
        <v>90</v>
      </c>
      <c r="CR222" s="1743">
        <v>80</v>
      </c>
      <c r="CS222" s="1917">
        <v>80</v>
      </c>
      <c r="CT222" s="1742">
        <v>90</v>
      </c>
      <c r="CU222" s="1918">
        <v>80</v>
      </c>
      <c r="CV222" s="1742">
        <v>70</v>
      </c>
      <c r="CW222" s="1917">
        <v>70</v>
      </c>
      <c r="CX222" s="1743">
        <v>60</v>
      </c>
      <c r="CY222" s="6173">
        <v>800</v>
      </c>
      <c r="CZ222" s="5846"/>
      <c r="DA222" s="4866" t="s">
        <v>3835</v>
      </c>
      <c r="DB222" s="4867">
        <v>64</v>
      </c>
      <c r="DC222" s="4868">
        <f t="shared" si="961"/>
        <v>-6</v>
      </c>
      <c r="DD222" s="4869">
        <f>DB222/DA222</f>
        <v>0.91428571428571426</v>
      </c>
      <c r="DE222" s="4576">
        <f t="shared" si="856"/>
        <v>646</v>
      </c>
      <c r="DF222" s="4164">
        <f t="shared" si="935"/>
        <v>154</v>
      </c>
      <c r="DG222" s="4165">
        <f>DE222/CY222</f>
        <v>0.8075</v>
      </c>
      <c r="DH222" s="5840">
        <v>800</v>
      </c>
      <c r="DI222" s="5841"/>
      <c r="DJ222" s="4652">
        <v>70</v>
      </c>
      <c r="DK222" s="4652">
        <v>108</v>
      </c>
      <c r="DL222" s="4458">
        <f t="shared" si="936"/>
        <v>-38</v>
      </c>
      <c r="DM222" s="4871">
        <v>1.4</v>
      </c>
      <c r="DN222" s="4424">
        <f t="shared" si="937"/>
        <v>754</v>
      </c>
      <c r="DO222" s="4166">
        <f t="shared" si="938"/>
        <v>46</v>
      </c>
      <c r="DP222" s="4181">
        <f>DN222/DH222</f>
        <v>0.9425</v>
      </c>
      <c r="DQ222" s="5733">
        <v>800</v>
      </c>
      <c r="DR222" s="5733"/>
      <c r="DS222" s="4448">
        <v>60</v>
      </c>
      <c r="DT222" s="4549">
        <v>53</v>
      </c>
      <c r="DU222" s="4596">
        <f t="shared" si="939"/>
        <v>7</v>
      </c>
      <c r="DV222" s="4597">
        <f>DT222/DS222</f>
        <v>0.8833333333333333</v>
      </c>
      <c r="DW222" s="2683">
        <f t="shared" si="940"/>
        <v>807</v>
      </c>
      <c r="DX222" s="4164">
        <f t="shared" si="941"/>
        <v>-7</v>
      </c>
      <c r="DY222" s="4165">
        <f>DW222/DQ222</f>
        <v>1.00875</v>
      </c>
      <c r="DZ222" s="6173">
        <v>800</v>
      </c>
      <c r="EA222" s="5846"/>
      <c r="EB222" s="3255" t="s">
        <v>3752</v>
      </c>
      <c r="EC222" s="3256">
        <v>114</v>
      </c>
      <c r="ED222" s="1909">
        <f t="shared" si="965"/>
        <v>34</v>
      </c>
      <c r="EE222" s="1910">
        <f>EC222/EB222</f>
        <v>1.425</v>
      </c>
      <c r="EF222" s="3307">
        <f t="shared" si="943"/>
        <v>437</v>
      </c>
      <c r="EG222" s="1909">
        <f t="shared" si="944"/>
        <v>363</v>
      </c>
      <c r="EH222" s="1910">
        <f>EF222/DZ222</f>
        <v>0.54625000000000001</v>
      </c>
      <c r="EI222" s="5840">
        <v>800</v>
      </c>
      <c r="EJ222" s="5841"/>
      <c r="EK222" s="3258">
        <v>90</v>
      </c>
      <c r="EL222" s="3258">
        <v>70</v>
      </c>
      <c r="EM222" s="3040">
        <f t="shared" si="945"/>
        <v>20</v>
      </c>
      <c r="EN222" s="1914">
        <v>1.4</v>
      </c>
      <c r="EO222" s="3016">
        <f t="shared" si="946"/>
        <v>507</v>
      </c>
      <c r="EP222" s="1913">
        <f t="shared" si="947"/>
        <v>293</v>
      </c>
      <c r="EQ222" s="1914">
        <f>EO222/EI222</f>
        <v>0.63375000000000004</v>
      </c>
      <c r="ER222" s="5733">
        <v>800</v>
      </c>
      <c r="ES222" s="5733"/>
      <c r="ET222" s="3705">
        <v>80</v>
      </c>
      <c r="EU222" s="3705">
        <v>75</v>
      </c>
      <c r="EV222" s="1909">
        <f t="shared" si="948"/>
        <v>5</v>
      </c>
      <c r="EW222" s="1910">
        <f>EU222/ET222</f>
        <v>0.9375</v>
      </c>
      <c r="EX222" s="3621">
        <f t="shared" si="949"/>
        <v>582</v>
      </c>
      <c r="EY222" s="1909">
        <f t="shared" si="950"/>
        <v>218</v>
      </c>
      <c r="EZ222" s="1910">
        <f>EX222/ER222</f>
        <v>0.72750000000000004</v>
      </c>
      <c r="FA222" s="6807">
        <v>800</v>
      </c>
      <c r="FB222" s="6807"/>
      <c r="FC222" s="2974" t="s">
        <v>3752</v>
      </c>
      <c r="FD222" s="2526">
        <v>61</v>
      </c>
      <c r="FE222" s="1909">
        <f t="shared" ref="FE222:FE234" si="988">FD222-FC222</f>
        <v>-19</v>
      </c>
      <c r="FF222" s="1910">
        <f>FD222/FC222</f>
        <v>0.76249999999999996</v>
      </c>
      <c r="FG222" s="2526">
        <f t="shared" si="952"/>
        <v>182</v>
      </c>
      <c r="FH222" s="1909">
        <f t="shared" si="953"/>
        <v>618</v>
      </c>
      <c r="FI222" s="1910">
        <f>FG222/FA222</f>
        <v>0.22750000000000001</v>
      </c>
      <c r="FJ222" s="6768">
        <v>800</v>
      </c>
      <c r="FK222" s="6768"/>
      <c r="FL222" s="2536">
        <v>90</v>
      </c>
      <c r="FM222" s="2536">
        <v>75</v>
      </c>
      <c r="FN222" s="2228">
        <f t="shared" si="954"/>
        <v>15</v>
      </c>
      <c r="FO222" s="1914">
        <v>1.4</v>
      </c>
      <c r="FP222" s="2587">
        <f t="shared" si="955"/>
        <v>257</v>
      </c>
      <c r="FQ222" s="1913">
        <f t="shared" si="956"/>
        <v>543</v>
      </c>
      <c r="FR222" s="1914">
        <f>FP222/FJ222</f>
        <v>0.32124999999999998</v>
      </c>
      <c r="FS222" s="6807">
        <v>800</v>
      </c>
      <c r="FT222" s="6807"/>
      <c r="FU222" s="2526">
        <v>80</v>
      </c>
      <c r="FV222" s="2526">
        <v>66</v>
      </c>
      <c r="FW222" s="1909">
        <f t="shared" si="957"/>
        <v>14</v>
      </c>
      <c r="FX222" s="1910">
        <f>FV222/FU222</f>
        <v>0.82499999999999996</v>
      </c>
      <c r="FY222" s="2587">
        <f t="shared" si="958"/>
        <v>323</v>
      </c>
      <c r="FZ222" s="1909">
        <f t="shared" si="959"/>
        <v>477</v>
      </c>
      <c r="GA222" s="1910">
        <f>FY222/FS222</f>
        <v>0.40375</v>
      </c>
      <c r="GB222" s="3169">
        <f t="shared" si="885"/>
        <v>0.14250000000000002</v>
      </c>
      <c r="GC222" s="2219">
        <v>0</v>
      </c>
      <c r="GD222" s="1895">
        <v>1</v>
      </c>
      <c r="GE222" s="2105" t="s">
        <v>171</v>
      </c>
      <c r="GF222" s="2105" t="s">
        <v>172</v>
      </c>
      <c r="GG222" s="2105" t="s">
        <v>84</v>
      </c>
      <c r="GH222" s="2105" t="s">
        <v>20</v>
      </c>
      <c r="GI222" s="2105" t="s">
        <v>16</v>
      </c>
      <c r="GJ222" s="2105" t="s">
        <v>20</v>
      </c>
      <c r="GK222" s="2105" t="s">
        <v>19</v>
      </c>
      <c r="GL222" s="2136" t="s">
        <v>16</v>
      </c>
      <c r="GM222" s="218" t="s">
        <v>999</v>
      </c>
      <c r="GN222" s="222" t="s">
        <v>1000</v>
      </c>
      <c r="GO222" s="466">
        <v>800</v>
      </c>
      <c r="GP222" s="2088">
        <v>100</v>
      </c>
      <c r="GQ222" s="2086">
        <v>121</v>
      </c>
      <c r="GR222" s="2086">
        <v>-21</v>
      </c>
      <c r="GS222" s="1895">
        <v>1.21</v>
      </c>
      <c r="GT222" s="2086">
        <v>121</v>
      </c>
      <c r="GU222" s="2086">
        <v>679</v>
      </c>
      <c r="GV222" s="1895">
        <v>0.15125</v>
      </c>
    </row>
    <row r="223" spans="1:204" ht="38.25" customHeight="1" x14ac:dyDescent="0.25">
      <c r="B223" s="7156"/>
      <c r="C223" s="5685"/>
      <c r="D223" s="7164"/>
      <c r="E223" s="7152"/>
      <c r="F223" s="5707"/>
      <c r="G223" s="5707"/>
      <c r="H223" s="5707"/>
      <c r="I223" s="5707"/>
      <c r="J223" s="5707"/>
      <c r="K223" s="5707"/>
      <c r="L223" s="5707"/>
      <c r="M223" s="5707"/>
      <c r="N223" s="5698"/>
      <c r="O223" s="5707"/>
      <c r="P223" s="7107"/>
      <c r="Q223" s="7107"/>
      <c r="R223" s="5704"/>
      <c r="S223" s="5698"/>
      <c r="T223" s="5698"/>
      <c r="U223" s="7127"/>
      <c r="V223" s="5698"/>
      <c r="W223" s="5695"/>
      <c r="X223" s="5692"/>
      <c r="Y223" s="2137" t="s">
        <v>20</v>
      </c>
      <c r="Z223" s="504" t="s">
        <v>1001</v>
      </c>
      <c r="AA223" s="505" t="s">
        <v>1000</v>
      </c>
      <c r="AB223" s="479">
        <v>240</v>
      </c>
      <c r="AC223" s="467">
        <v>40</v>
      </c>
      <c r="AD223" s="577">
        <f t="shared" si="982"/>
        <v>0.16666666666666666</v>
      </c>
      <c r="AE223" s="468">
        <v>70</v>
      </c>
      <c r="AF223" s="544">
        <f t="shared" si="983"/>
        <v>0.29166666666666669</v>
      </c>
      <c r="AG223" s="465">
        <v>70</v>
      </c>
      <c r="AH223" s="544">
        <f t="shared" si="984"/>
        <v>0.29166666666666669</v>
      </c>
      <c r="AI223" s="4474">
        <v>0</v>
      </c>
      <c r="AJ223" s="545">
        <f t="shared" si="985"/>
        <v>0</v>
      </c>
      <c r="AK223" s="191">
        <f t="shared" si="913"/>
        <v>0.75</v>
      </c>
      <c r="AL223" s="2324" t="s">
        <v>20</v>
      </c>
      <c r="AM223" s="1019" t="s">
        <v>2068</v>
      </c>
      <c r="AN223" s="1019" t="s">
        <v>2069</v>
      </c>
      <c r="AO223" s="959" t="s">
        <v>2083</v>
      </c>
      <c r="AP223" s="959" t="s">
        <v>2075</v>
      </c>
      <c r="AQ223" s="970">
        <v>100</v>
      </c>
      <c r="AR223" s="959" t="s">
        <v>3028</v>
      </c>
      <c r="AS223" s="970" t="s">
        <v>1579</v>
      </c>
      <c r="AT223" s="2275"/>
      <c r="AU223" s="813" t="s">
        <v>1704</v>
      </c>
      <c r="AV223" s="5344">
        <v>108</v>
      </c>
      <c r="AW223" s="5323"/>
      <c r="AX223" s="4493">
        <f t="shared" si="914"/>
        <v>20</v>
      </c>
      <c r="AY223" s="4493">
        <f t="shared" si="915"/>
        <v>26</v>
      </c>
      <c r="AZ223" s="4411">
        <f t="shared" si="916"/>
        <v>-6</v>
      </c>
      <c r="BA223" s="4649">
        <f t="shared" si="917"/>
        <v>1.3</v>
      </c>
      <c r="BB223" s="4761">
        <f t="shared" si="918"/>
        <v>108</v>
      </c>
      <c r="BC223" s="4104">
        <f t="shared" si="919"/>
        <v>0</v>
      </c>
      <c r="BD223" s="1985">
        <f t="shared" si="920"/>
        <v>1</v>
      </c>
      <c r="BE223" s="4762">
        <f t="shared" si="921"/>
        <v>20</v>
      </c>
      <c r="BF223" s="6480">
        <v>240</v>
      </c>
      <c r="BG223" s="6480"/>
      <c r="BH223" s="3715">
        <f t="shared" si="839"/>
        <v>70</v>
      </c>
      <c r="BI223" s="3715">
        <f t="shared" si="922"/>
        <v>16</v>
      </c>
      <c r="BJ223" s="3111">
        <f t="shared" si="923"/>
        <v>54</v>
      </c>
      <c r="BK223" s="1981">
        <f t="shared" si="924"/>
        <v>0.22857142857142856</v>
      </c>
      <c r="BL223" s="3832">
        <f t="shared" si="925"/>
        <v>82</v>
      </c>
      <c r="BM223" s="3122">
        <f t="shared" si="926"/>
        <v>158</v>
      </c>
      <c r="BN223" s="1985">
        <f t="shared" si="927"/>
        <v>0.34166666666666667</v>
      </c>
      <c r="BO223" s="3708">
        <f t="shared" si="928"/>
        <v>0</v>
      </c>
      <c r="BP223" s="3494"/>
      <c r="BQ223" s="6739">
        <v>240</v>
      </c>
      <c r="BR223" s="6739"/>
      <c r="BS223" s="2749">
        <f t="shared" si="986"/>
        <v>70</v>
      </c>
      <c r="BT223" s="2749">
        <f t="shared" si="987"/>
        <v>66</v>
      </c>
      <c r="BU223" s="2987">
        <f t="shared" si="848"/>
        <v>4</v>
      </c>
      <c r="BV223" s="1981">
        <f t="shared" si="849"/>
        <v>0.94285714285714284</v>
      </c>
      <c r="BW223" s="2623">
        <f t="shared" si="850"/>
        <v>66</v>
      </c>
      <c r="BX223" s="2953">
        <f t="shared" si="851"/>
        <v>174</v>
      </c>
      <c r="BY223" s="1985">
        <f t="shared" si="852"/>
        <v>0.27500000000000002</v>
      </c>
      <c r="BZ223" s="3151"/>
      <c r="CA223" s="6657">
        <v>240</v>
      </c>
      <c r="CB223" s="6657"/>
      <c r="CC223" s="1718">
        <v>40</v>
      </c>
      <c r="CD223" s="1718">
        <v>0</v>
      </c>
      <c r="CE223" s="2359">
        <f t="shared" si="931"/>
        <v>40</v>
      </c>
      <c r="CF223" s="1985">
        <f t="shared" ref="CF223:CF229" si="989">CD223/CC223</f>
        <v>0</v>
      </c>
      <c r="CG223" s="1984">
        <f t="shared" ref="CG223:CG229" si="990">CD223</f>
        <v>0</v>
      </c>
      <c r="CH223" s="2387">
        <f t="shared" si="933"/>
        <v>240</v>
      </c>
      <c r="CI223" s="1985">
        <f t="shared" ref="CI223:CI229" si="991">CG223/CA223</f>
        <v>0</v>
      </c>
      <c r="CM223" s="1919">
        <v>10</v>
      </c>
      <c r="CN223" s="1744">
        <v>15</v>
      </c>
      <c r="CO223" s="1920">
        <v>15</v>
      </c>
      <c r="CP223" s="1744">
        <v>20</v>
      </c>
      <c r="CQ223" s="1919">
        <v>20</v>
      </c>
      <c r="CR223" s="1745">
        <v>30</v>
      </c>
      <c r="CS223" s="1919">
        <v>25</v>
      </c>
      <c r="CT223" s="1744">
        <v>25</v>
      </c>
      <c r="CU223" s="1920">
        <v>20</v>
      </c>
      <c r="CV223" s="1744">
        <v>20</v>
      </c>
      <c r="CW223" s="1919">
        <v>20</v>
      </c>
      <c r="CX223" s="1745">
        <v>20</v>
      </c>
      <c r="CY223" s="6168">
        <v>240</v>
      </c>
      <c r="CZ223" s="5709"/>
      <c r="DA223" s="4866" t="s">
        <v>3560</v>
      </c>
      <c r="DB223" s="4867">
        <v>26</v>
      </c>
      <c r="DC223" s="4868">
        <f t="shared" si="961"/>
        <v>6</v>
      </c>
      <c r="DD223" s="4869">
        <f t="shared" ref="DD223:DD234" si="992">DB223/DA223</f>
        <v>1.3</v>
      </c>
      <c r="DE223" s="4576">
        <f t="shared" si="856"/>
        <v>108</v>
      </c>
      <c r="DF223" s="4164">
        <f t="shared" si="935"/>
        <v>132</v>
      </c>
      <c r="DG223" s="4165">
        <f t="shared" ref="DG223:DG227" si="993">DE223/CY223</f>
        <v>0.45</v>
      </c>
      <c r="DH223" s="5978">
        <v>108</v>
      </c>
      <c r="DI223" s="5896"/>
      <c r="DJ223" s="4652">
        <v>0</v>
      </c>
      <c r="DK223" s="4652">
        <v>0</v>
      </c>
      <c r="DL223" s="4458">
        <f t="shared" si="936"/>
        <v>0</v>
      </c>
      <c r="DM223" s="4871">
        <f>DK224/DJ224</f>
        <v>1.5428571428571429</v>
      </c>
      <c r="DN223" s="4424">
        <f t="shared" si="937"/>
        <v>108</v>
      </c>
      <c r="DO223" s="4166">
        <f t="shared" si="938"/>
        <v>0</v>
      </c>
      <c r="DP223" s="4181">
        <f t="shared" ref="DP223:DP234" si="994">DN223/DH223</f>
        <v>1</v>
      </c>
      <c r="DQ223" s="5978">
        <v>108</v>
      </c>
      <c r="DR223" s="5978"/>
      <c r="DS223" s="4448">
        <v>0</v>
      </c>
      <c r="DT223" s="4549">
        <v>0</v>
      </c>
      <c r="DU223" s="4596">
        <f t="shared" si="939"/>
        <v>0</v>
      </c>
      <c r="DV223" s="4597" t="e">
        <f t="shared" ref="DV223:DV234" si="995">DT223/DS223</f>
        <v>#DIV/0!</v>
      </c>
      <c r="DW223" s="2683">
        <f t="shared" si="940"/>
        <v>108</v>
      </c>
      <c r="DX223" s="4164">
        <f t="shared" si="941"/>
        <v>0</v>
      </c>
      <c r="DY223" s="4165">
        <f t="shared" ref="DY223:DY234" si="996">DW223/DQ223</f>
        <v>1</v>
      </c>
      <c r="DZ223" s="6168">
        <v>240</v>
      </c>
      <c r="EA223" s="5709"/>
      <c r="EB223" s="3255" t="s">
        <v>3753</v>
      </c>
      <c r="EC223" s="3256">
        <v>8</v>
      </c>
      <c r="ED223" s="1909">
        <f t="shared" si="965"/>
        <v>-17</v>
      </c>
      <c r="EE223" s="1910">
        <f t="shared" ref="EE223:EE234" si="997">EC223/EB223</f>
        <v>0.32</v>
      </c>
      <c r="EF223" s="3307">
        <f t="shared" si="943"/>
        <v>74</v>
      </c>
      <c r="EG223" s="1909">
        <f t="shared" si="944"/>
        <v>166</v>
      </c>
      <c r="EH223" s="1910">
        <f t="shared" ref="EH223:EH227" si="998">EF223/DZ223</f>
        <v>0.30833333333333335</v>
      </c>
      <c r="EI223" s="5840">
        <v>240</v>
      </c>
      <c r="EJ223" s="5841"/>
      <c r="EK223" s="3258">
        <v>25</v>
      </c>
      <c r="EL223" s="3258">
        <v>0</v>
      </c>
      <c r="EM223" s="3040">
        <f t="shared" si="945"/>
        <v>25</v>
      </c>
      <c r="EN223" s="1914">
        <f>EL224/EK224</f>
        <v>1.4333333333333333</v>
      </c>
      <c r="EO223" s="3016">
        <f t="shared" si="946"/>
        <v>74</v>
      </c>
      <c r="EP223" s="1913">
        <f t="shared" si="947"/>
        <v>166</v>
      </c>
      <c r="EQ223" s="1914">
        <f t="shared" ref="EQ223:EQ234" si="999">EO223/EI223</f>
        <v>0.30833333333333335</v>
      </c>
      <c r="ER223" s="5738">
        <v>240</v>
      </c>
      <c r="ES223" s="5738"/>
      <c r="ET223" s="3705">
        <v>20</v>
      </c>
      <c r="EU223" s="3705">
        <v>8</v>
      </c>
      <c r="EV223" s="1909">
        <f t="shared" si="948"/>
        <v>12</v>
      </c>
      <c r="EW223" s="1910">
        <f t="shared" ref="EW223:EW234" si="1000">EU223/ET223</f>
        <v>0.4</v>
      </c>
      <c r="EX223" s="3621">
        <f t="shared" si="949"/>
        <v>82</v>
      </c>
      <c r="EY223" s="1909">
        <f t="shared" si="950"/>
        <v>158</v>
      </c>
      <c r="EZ223" s="3942">
        <f t="shared" ref="EZ223:EZ234" si="1001">EX223/ER223</f>
        <v>0.34166666666666667</v>
      </c>
      <c r="FA223" s="6768">
        <v>240</v>
      </c>
      <c r="FB223" s="6768"/>
      <c r="FC223" s="2974" t="s">
        <v>3560</v>
      </c>
      <c r="FD223" s="2526">
        <v>18</v>
      </c>
      <c r="FE223" s="1909">
        <f t="shared" si="988"/>
        <v>-2</v>
      </c>
      <c r="FF223" s="1910">
        <f t="shared" ref="FF223:FF234" si="1002">FD223/FC223</f>
        <v>0.9</v>
      </c>
      <c r="FG223" s="2526">
        <f t="shared" si="952"/>
        <v>18</v>
      </c>
      <c r="FH223" s="1909">
        <f t="shared" si="953"/>
        <v>222</v>
      </c>
      <c r="FI223" s="1910">
        <f t="shared" ref="FI223:FI227" si="1003">FG223/FA223</f>
        <v>7.4999999999999997E-2</v>
      </c>
      <c r="FJ223" s="6768">
        <v>240</v>
      </c>
      <c r="FK223" s="6768"/>
      <c r="FL223" s="2536">
        <v>20</v>
      </c>
      <c r="FM223" s="2536">
        <v>30</v>
      </c>
      <c r="FN223" s="2228">
        <f t="shared" si="954"/>
        <v>-10</v>
      </c>
      <c r="FO223" s="1914">
        <f>FM224/FL224</f>
        <v>0.83333333333333337</v>
      </c>
      <c r="FP223" s="2587">
        <f t="shared" si="955"/>
        <v>48</v>
      </c>
      <c r="FQ223" s="1913">
        <f t="shared" si="956"/>
        <v>192</v>
      </c>
      <c r="FR223" s="1914">
        <f t="shared" ref="FR223:FR229" si="1004">FP223/FJ223</f>
        <v>0.2</v>
      </c>
      <c r="FS223" s="6768">
        <v>240</v>
      </c>
      <c r="FT223" s="6768"/>
      <c r="FU223" s="2526">
        <v>30</v>
      </c>
      <c r="FV223" s="2526">
        <v>18</v>
      </c>
      <c r="FW223" s="1909">
        <f t="shared" si="957"/>
        <v>12</v>
      </c>
      <c r="FX223" s="1910">
        <f t="shared" ref="FX223:FX228" si="1005">FV223/FU223</f>
        <v>0.6</v>
      </c>
      <c r="FY223" s="2587">
        <f t="shared" si="958"/>
        <v>66</v>
      </c>
      <c r="FZ223" s="1909">
        <f t="shared" si="959"/>
        <v>174</v>
      </c>
      <c r="GA223" s="1910">
        <f t="shared" ref="GA223:GA228" si="1006">FY223/FS223</f>
        <v>0.27500000000000002</v>
      </c>
      <c r="GB223" s="3169">
        <f t="shared" si="885"/>
        <v>3.3333333333333326E-2</v>
      </c>
      <c r="GC223" s="2219">
        <v>0</v>
      </c>
      <c r="GD223" s="1895">
        <v>1</v>
      </c>
      <c r="GE223" s="2105" t="s">
        <v>171</v>
      </c>
      <c r="GF223" s="2105" t="s">
        <v>172</v>
      </c>
      <c r="GG223" s="2105" t="s">
        <v>84</v>
      </c>
      <c r="GH223" s="2105" t="s">
        <v>20</v>
      </c>
      <c r="GI223" s="2105" t="s">
        <v>16</v>
      </c>
      <c r="GJ223" s="2105" t="s">
        <v>20</v>
      </c>
      <c r="GK223" s="2105" t="s">
        <v>19</v>
      </c>
      <c r="GL223" s="2137" t="s">
        <v>20</v>
      </c>
      <c r="GM223" s="219" t="s">
        <v>1001</v>
      </c>
      <c r="GN223" s="224" t="s">
        <v>1000</v>
      </c>
      <c r="GO223" s="465">
        <v>240</v>
      </c>
      <c r="GP223" s="2084">
        <v>40</v>
      </c>
      <c r="GQ223" s="2086">
        <v>0</v>
      </c>
      <c r="GR223" s="2086">
        <v>40</v>
      </c>
      <c r="GS223" s="1895">
        <v>0</v>
      </c>
      <c r="GT223" s="2086">
        <v>0</v>
      </c>
      <c r="GU223" s="2086">
        <v>240</v>
      </c>
      <c r="GV223" s="1895">
        <v>0</v>
      </c>
    </row>
    <row r="224" spans="1:204" ht="51" x14ac:dyDescent="0.25">
      <c r="B224" s="7156"/>
      <c r="C224" s="5685"/>
      <c r="D224" s="7164"/>
      <c r="E224" s="7152"/>
      <c r="F224" s="5707"/>
      <c r="G224" s="5707"/>
      <c r="H224" s="5707"/>
      <c r="I224" s="5707"/>
      <c r="J224" s="5707"/>
      <c r="K224" s="5707"/>
      <c r="L224" s="5707"/>
      <c r="M224" s="5707"/>
      <c r="N224" s="5698"/>
      <c r="O224" s="5707"/>
      <c r="P224" s="7107"/>
      <c r="Q224" s="7107"/>
      <c r="R224" s="5704"/>
      <c r="S224" s="5698"/>
      <c r="T224" s="5698"/>
      <c r="U224" s="7127"/>
      <c r="V224" s="5698"/>
      <c r="W224" s="5695"/>
      <c r="X224" s="5692"/>
      <c r="Y224" s="2137" t="s">
        <v>19</v>
      </c>
      <c r="Z224" s="504" t="s">
        <v>1002</v>
      </c>
      <c r="AA224" s="505" t="s">
        <v>960</v>
      </c>
      <c r="AB224" s="479">
        <v>800</v>
      </c>
      <c r="AC224" s="467">
        <v>100</v>
      </c>
      <c r="AD224" s="577">
        <f t="shared" si="982"/>
        <v>0.125</v>
      </c>
      <c r="AE224" s="468">
        <v>250</v>
      </c>
      <c r="AF224" s="544">
        <f t="shared" si="983"/>
        <v>0.3125</v>
      </c>
      <c r="AG224" s="465">
        <v>250</v>
      </c>
      <c r="AH224" s="544">
        <f t="shared" si="984"/>
        <v>0.3125</v>
      </c>
      <c r="AI224" s="465">
        <v>200</v>
      </c>
      <c r="AJ224" s="545">
        <f t="shared" si="985"/>
        <v>0.25</v>
      </c>
      <c r="AK224" s="191">
        <f t="shared" si="913"/>
        <v>1</v>
      </c>
      <c r="AL224" s="2324" t="s">
        <v>19</v>
      </c>
      <c r="AM224" s="1019" t="s">
        <v>2070</v>
      </c>
      <c r="AN224" s="1019" t="s">
        <v>2071</v>
      </c>
      <c r="AO224" s="959" t="s">
        <v>2084</v>
      </c>
      <c r="AP224" s="959" t="s">
        <v>2076</v>
      </c>
      <c r="AQ224" s="970">
        <v>100</v>
      </c>
      <c r="AR224" s="959" t="s">
        <v>3029</v>
      </c>
      <c r="AS224" s="971" t="s">
        <v>1579</v>
      </c>
      <c r="AT224" s="2275"/>
      <c r="AU224" s="813" t="s">
        <v>1704</v>
      </c>
      <c r="AV224" s="5344">
        <v>800</v>
      </c>
      <c r="AW224" s="5323"/>
      <c r="AX224" s="4493">
        <f t="shared" si="914"/>
        <v>200</v>
      </c>
      <c r="AY224" s="4493">
        <f t="shared" si="915"/>
        <v>259</v>
      </c>
      <c r="AZ224" s="4411">
        <f t="shared" si="916"/>
        <v>-59</v>
      </c>
      <c r="BA224" s="4649">
        <f t="shared" si="917"/>
        <v>1.2949999999999999</v>
      </c>
      <c r="BB224" s="4761">
        <f t="shared" si="918"/>
        <v>849</v>
      </c>
      <c r="BC224" s="4104">
        <f t="shared" si="919"/>
        <v>-49</v>
      </c>
      <c r="BD224" s="1985">
        <f t="shared" si="920"/>
        <v>1.06125</v>
      </c>
      <c r="BE224" s="4762">
        <f t="shared" si="921"/>
        <v>0</v>
      </c>
      <c r="BF224" s="6480">
        <v>800</v>
      </c>
      <c r="BG224" s="6480"/>
      <c r="BH224" s="3715">
        <f t="shared" si="839"/>
        <v>250</v>
      </c>
      <c r="BI224" s="3715">
        <f t="shared" si="922"/>
        <v>269</v>
      </c>
      <c r="BJ224" s="3111">
        <f t="shared" si="923"/>
        <v>-19</v>
      </c>
      <c r="BK224" s="1981">
        <f t="shared" si="924"/>
        <v>1.0760000000000001</v>
      </c>
      <c r="BL224" s="3832">
        <f t="shared" si="925"/>
        <v>590</v>
      </c>
      <c r="BM224" s="3122">
        <f t="shared" si="926"/>
        <v>210</v>
      </c>
      <c r="BN224" s="1985">
        <f t="shared" si="927"/>
        <v>0.73750000000000004</v>
      </c>
      <c r="BO224" s="3708">
        <f t="shared" si="928"/>
        <v>0</v>
      </c>
      <c r="BP224" s="3494"/>
      <c r="BQ224" s="6739">
        <v>800</v>
      </c>
      <c r="BR224" s="6739"/>
      <c r="BS224" s="2749">
        <f t="shared" si="986"/>
        <v>250</v>
      </c>
      <c r="BT224" s="2749">
        <f t="shared" si="987"/>
        <v>192</v>
      </c>
      <c r="BU224" s="2987">
        <f t="shared" si="848"/>
        <v>58</v>
      </c>
      <c r="BV224" s="1981">
        <f t="shared" si="849"/>
        <v>0.76800000000000002</v>
      </c>
      <c r="BW224" s="2623">
        <f t="shared" si="850"/>
        <v>321</v>
      </c>
      <c r="BX224" s="2953">
        <f t="shared" si="851"/>
        <v>479</v>
      </c>
      <c r="BY224" s="1985">
        <f t="shared" si="852"/>
        <v>0.40125</v>
      </c>
      <c r="BZ224" s="3151"/>
      <c r="CA224" s="6657">
        <v>800</v>
      </c>
      <c r="CB224" s="6657"/>
      <c r="CC224" s="1718">
        <v>100</v>
      </c>
      <c r="CD224" s="1718">
        <v>129</v>
      </c>
      <c r="CE224" s="2359">
        <f t="shared" si="931"/>
        <v>-29</v>
      </c>
      <c r="CF224" s="1985">
        <f t="shared" si="989"/>
        <v>1.29</v>
      </c>
      <c r="CG224" s="1984">
        <f t="shared" si="990"/>
        <v>129</v>
      </c>
      <c r="CH224" s="2387">
        <f t="shared" si="933"/>
        <v>671</v>
      </c>
      <c r="CI224" s="1985">
        <f t="shared" si="991"/>
        <v>0.16125</v>
      </c>
      <c r="CM224" s="1919">
        <v>30</v>
      </c>
      <c r="CN224" s="1744">
        <v>30</v>
      </c>
      <c r="CO224" s="1920">
        <v>40</v>
      </c>
      <c r="CP224" s="1744">
        <v>80</v>
      </c>
      <c r="CQ224" s="1919">
        <v>90</v>
      </c>
      <c r="CR224" s="1745">
        <v>80</v>
      </c>
      <c r="CS224" s="1919">
        <v>80</v>
      </c>
      <c r="CT224" s="1744">
        <v>90</v>
      </c>
      <c r="CU224" s="1920">
        <v>80</v>
      </c>
      <c r="CV224" s="1744">
        <v>70</v>
      </c>
      <c r="CW224" s="1919">
        <v>70</v>
      </c>
      <c r="CX224" s="1745">
        <v>60</v>
      </c>
      <c r="CY224" s="6168">
        <v>800</v>
      </c>
      <c r="CZ224" s="5709"/>
      <c r="DA224" s="4866" t="s">
        <v>3835</v>
      </c>
      <c r="DB224" s="4867">
        <v>98</v>
      </c>
      <c r="DC224" s="4868">
        <f t="shared" si="961"/>
        <v>28</v>
      </c>
      <c r="DD224" s="4869">
        <f t="shared" si="992"/>
        <v>1.4</v>
      </c>
      <c r="DE224" s="4576">
        <f t="shared" si="856"/>
        <v>688</v>
      </c>
      <c r="DF224" s="4164">
        <f t="shared" si="935"/>
        <v>112</v>
      </c>
      <c r="DG224" s="4165">
        <f t="shared" si="993"/>
        <v>0.86</v>
      </c>
      <c r="DH224" s="5840">
        <v>800</v>
      </c>
      <c r="DI224" s="5841"/>
      <c r="DJ224" s="4652">
        <v>70</v>
      </c>
      <c r="DK224" s="4652">
        <v>108</v>
      </c>
      <c r="DL224" s="4458">
        <f t="shared" si="936"/>
        <v>-38</v>
      </c>
      <c r="DM224" s="4871">
        <f t="shared" ref="DM224:DM234" si="1007">DK224/DJ224</f>
        <v>1.5428571428571429</v>
      </c>
      <c r="DN224" s="4424">
        <f t="shared" si="937"/>
        <v>796</v>
      </c>
      <c r="DO224" s="4166">
        <f t="shared" si="938"/>
        <v>4</v>
      </c>
      <c r="DP224" s="4181">
        <f t="shared" si="994"/>
        <v>0.995</v>
      </c>
      <c r="DQ224" s="5738">
        <v>800</v>
      </c>
      <c r="DR224" s="5738"/>
      <c r="DS224" s="4448">
        <v>60</v>
      </c>
      <c r="DT224" s="4549">
        <v>53</v>
      </c>
      <c r="DU224" s="4596">
        <f t="shared" si="939"/>
        <v>7</v>
      </c>
      <c r="DV224" s="4597">
        <f t="shared" si="995"/>
        <v>0.8833333333333333</v>
      </c>
      <c r="DW224" s="2683">
        <f t="shared" si="940"/>
        <v>849</v>
      </c>
      <c r="DX224" s="4164">
        <f t="shared" si="941"/>
        <v>-49</v>
      </c>
      <c r="DY224" s="4165">
        <f t="shared" si="996"/>
        <v>1.06125</v>
      </c>
      <c r="DZ224" s="6168">
        <v>800</v>
      </c>
      <c r="EA224" s="5709"/>
      <c r="EB224" s="3255" t="s">
        <v>3752</v>
      </c>
      <c r="EC224" s="3256">
        <v>95</v>
      </c>
      <c r="ED224" s="1909">
        <f t="shared" si="965"/>
        <v>15</v>
      </c>
      <c r="EE224" s="1910">
        <f t="shared" si="997"/>
        <v>1.1875</v>
      </c>
      <c r="EF224" s="3307">
        <f t="shared" si="943"/>
        <v>416</v>
      </c>
      <c r="EG224" s="1909">
        <f t="shared" si="944"/>
        <v>384</v>
      </c>
      <c r="EH224" s="1910">
        <f t="shared" si="998"/>
        <v>0.52</v>
      </c>
      <c r="EI224" s="5840">
        <v>800</v>
      </c>
      <c r="EJ224" s="5841"/>
      <c r="EK224" s="3258">
        <v>90</v>
      </c>
      <c r="EL224" s="3258">
        <v>129</v>
      </c>
      <c r="EM224" s="3040">
        <f t="shared" si="945"/>
        <v>-39</v>
      </c>
      <c r="EN224" s="1914">
        <f t="shared" ref="EN224:EN234" si="1008">EL224/EK224</f>
        <v>1.4333333333333333</v>
      </c>
      <c r="EO224" s="3016">
        <f t="shared" si="946"/>
        <v>545</v>
      </c>
      <c r="EP224" s="1913">
        <f t="shared" si="947"/>
        <v>255</v>
      </c>
      <c r="EQ224" s="1914">
        <f t="shared" si="999"/>
        <v>0.68125000000000002</v>
      </c>
      <c r="ER224" s="5738">
        <v>800</v>
      </c>
      <c r="ES224" s="5738"/>
      <c r="ET224" s="3705">
        <v>80</v>
      </c>
      <c r="EU224" s="3705">
        <v>45</v>
      </c>
      <c r="EV224" s="1909">
        <f t="shared" si="948"/>
        <v>35</v>
      </c>
      <c r="EW224" s="1910">
        <f t="shared" si="1000"/>
        <v>0.5625</v>
      </c>
      <c r="EX224" s="3621">
        <f t="shared" si="949"/>
        <v>590</v>
      </c>
      <c r="EY224" s="1909">
        <f t="shared" si="950"/>
        <v>210</v>
      </c>
      <c r="EZ224" s="1910">
        <f t="shared" si="1001"/>
        <v>0.73750000000000004</v>
      </c>
      <c r="FA224" s="6768">
        <v>800</v>
      </c>
      <c r="FB224" s="6768"/>
      <c r="FC224" s="2974" t="s">
        <v>3752</v>
      </c>
      <c r="FD224" s="2526">
        <v>61</v>
      </c>
      <c r="FE224" s="1909">
        <f t="shared" si="988"/>
        <v>-19</v>
      </c>
      <c r="FF224" s="1910">
        <f t="shared" si="1002"/>
        <v>0.76249999999999996</v>
      </c>
      <c r="FG224" s="2526">
        <f t="shared" si="952"/>
        <v>190</v>
      </c>
      <c r="FH224" s="1909">
        <f t="shared" si="953"/>
        <v>610</v>
      </c>
      <c r="FI224" s="1910">
        <f t="shared" si="1003"/>
        <v>0.23749999999999999</v>
      </c>
      <c r="FJ224" s="6768">
        <v>800</v>
      </c>
      <c r="FK224" s="6768"/>
      <c r="FL224" s="2536">
        <v>90</v>
      </c>
      <c r="FM224" s="2536">
        <v>75</v>
      </c>
      <c r="FN224" s="2228">
        <f t="shared" si="954"/>
        <v>15</v>
      </c>
      <c r="FO224" s="1914">
        <f t="shared" ref="FO224:FO229" si="1009">FM224/FL224</f>
        <v>0.83333333333333337</v>
      </c>
      <c r="FP224" s="2587">
        <f t="shared" si="955"/>
        <v>265</v>
      </c>
      <c r="FQ224" s="1913">
        <f t="shared" si="956"/>
        <v>535</v>
      </c>
      <c r="FR224" s="1914">
        <f t="shared" si="1004"/>
        <v>0.33124999999999999</v>
      </c>
      <c r="FS224" s="6768">
        <v>800</v>
      </c>
      <c r="FT224" s="6768"/>
      <c r="FU224" s="2526">
        <v>80</v>
      </c>
      <c r="FV224" s="2526">
        <v>56</v>
      </c>
      <c r="FW224" s="1909">
        <f t="shared" si="957"/>
        <v>24</v>
      </c>
      <c r="FX224" s="1910">
        <f t="shared" si="1005"/>
        <v>0.7</v>
      </c>
      <c r="FY224" s="2587">
        <f t="shared" si="958"/>
        <v>321</v>
      </c>
      <c r="FZ224" s="1909">
        <f t="shared" si="959"/>
        <v>479</v>
      </c>
      <c r="GA224" s="1910">
        <f t="shared" si="1006"/>
        <v>0.40125</v>
      </c>
      <c r="GB224" s="3169">
        <f t="shared" si="885"/>
        <v>0.11875000000000002</v>
      </c>
      <c r="GC224" s="2219">
        <v>0</v>
      </c>
      <c r="GD224" s="1895">
        <v>1</v>
      </c>
      <c r="GE224" s="2105" t="s">
        <v>171</v>
      </c>
      <c r="GF224" s="2105" t="s">
        <v>172</v>
      </c>
      <c r="GG224" s="2105" t="s">
        <v>84</v>
      </c>
      <c r="GH224" s="2105" t="s">
        <v>20</v>
      </c>
      <c r="GI224" s="2105" t="s">
        <v>16</v>
      </c>
      <c r="GJ224" s="2105" t="s">
        <v>20</v>
      </c>
      <c r="GK224" s="2105" t="s">
        <v>19</v>
      </c>
      <c r="GL224" s="2137" t="s">
        <v>19</v>
      </c>
      <c r="GM224" s="219" t="s">
        <v>1002</v>
      </c>
      <c r="GN224" s="224" t="s">
        <v>960</v>
      </c>
      <c r="GO224" s="465">
        <v>800</v>
      </c>
      <c r="GP224" s="2084">
        <v>100</v>
      </c>
      <c r="GQ224" s="2086">
        <v>129</v>
      </c>
      <c r="GR224" s="2086">
        <v>-29</v>
      </c>
      <c r="GS224" s="1895">
        <v>1.29</v>
      </c>
      <c r="GT224" s="2086">
        <v>129</v>
      </c>
      <c r="GU224" s="2086">
        <v>671</v>
      </c>
      <c r="GV224" s="1895">
        <v>0.16125</v>
      </c>
    </row>
    <row r="225" spans="1:211" ht="89.25" x14ac:dyDescent="0.25">
      <c r="B225" s="7156"/>
      <c r="C225" s="5685"/>
      <c r="D225" s="7164"/>
      <c r="E225" s="7152"/>
      <c r="F225" s="5707"/>
      <c r="G225" s="5707"/>
      <c r="H225" s="5707"/>
      <c r="I225" s="5707"/>
      <c r="J225" s="5707"/>
      <c r="K225" s="5707"/>
      <c r="L225" s="5707"/>
      <c r="M225" s="5707"/>
      <c r="N225" s="5698"/>
      <c r="O225" s="5707"/>
      <c r="P225" s="7107"/>
      <c r="Q225" s="7107"/>
      <c r="R225" s="5704"/>
      <c r="S225" s="5698"/>
      <c r="T225" s="5698"/>
      <c r="U225" s="7127"/>
      <c r="V225" s="5698"/>
      <c r="W225" s="5695"/>
      <c r="X225" s="5692"/>
      <c r="Y225" s="2137" t="s">
        <v>29</v>
      </c>
      <c r="Z225" s="504" t="s">
        <v>1003</v>
      </c>
      <c r="AA225" s="505" t="s">
        <v>1004</v>
      </c>
      <c r="AB225" s="479">
        <v>30</v>
      </c>
      <c r="AC225" s="467">
        <v>6</v>
      </c>
      <c r="AD225" s="577">
        <f t="shared" si="982"/>
        <v>0.2</v>
      </c>
      <c r="AE225" s="468">
        <v>8</v>
      </c>
      <c r="AF225" s="544">
        <f t="shared" si="983"/>
        <v>0.26666666666666666</v>
      </c>
      <c r="AG225" s="465">
        <v>8</v>
      </c>
      <c r="AH225" s="544">
        <f t="shared" si="984"/>
        <v>0.26666666666666666</v>
      </c>
      <c r="AI225" s="465">
        <v>8</v>
      </c>
      <c r="AJ225" s="545">
        <f t="shared" si="985"/>
        <v>0.26666666666666666</v>
      </c>
      <c r="AK225" s="191">
        <f t="shared" si="913"/>
        <v>1</v>
      </c>
      <c r="AL225" s="2324" t="s">
        <v>29</v>
      </c>
      <c r="AM225" s="863" t="s">
        <v>2072</v>
      </c>
      <c r="AN225" s="1970" t="s">
        <v>2073</v>
      </c>
      <c r="AO225" s="959" t="s">
        <v>2085</v>
      </c>
      <c r="AP225" s="959" t="s">
        <v>2077</v>
      </c>
      <c r="AQ225" s="970">
        <v>100</v>
      </c>
      <c r="AR225" s="959" t="s">
        <v>3030</v>
      </c>
      <c r="AS225" s="971" t="s">
        <v>1579</v>
      </c>
      <c r="AT225" s="2275"/>
      <c r="AU225" s="813" t="s">
        <v>1704</v>
      </c>
      <c r="AV225" s="5344">
        <v>30</v>
      </c>
      <c r="AW225" s="5323"/>
      <c r="AX225" s="4493">
        <f t="shared" si="914"/>
        <v>8</v>
      </c>
      <c r="AY225" s="4493">
        <f t="shared" si="915"/>
        <v>23</v>
      </c>
      <c r="AZ225" s="4411">
        <f t="shared" si="916"/>
        <v>-15</v>
      </c>
      <c r="BA225" s="4649">
        <f t="shared" si="917"/>
        <v>2.875</v>
      </c>
      <c r="BB225" s="5083">
        <f t="shared" si="918"/>
        <v>30</v>
      </c>
      <c r="BC225" s="4104">
        <f t="shared" si="919"/>
        <v>0</v>
      </c>
      <c r="BD225" s="1985">
        <f t="shared" si="920"/>
        <v>1</v>
      </c>
      <c r="BE225" s="4762">
        <f t="shared" si="921"/>
        <v>0</v>
      </c>
      <c r="BF225" s="6480">
        <v>30</v>
      </c>
      <c r="BG225" s="6480"/>
      <c r="BH225" s="3715">
        <f t="shared" si="839"/>
        <v>8</v>
      </c>
      <c r="BI225" s="3715">
        <f t="shared" si="922"/>
        <v>0</v>
      </c>
      <c r="BJ225" s="3111">
        <f t="shared" si="923"/>
        <v>8</v>
      </c>
      <c r="BK225" s="1981">
        <f t="shared" si="924"/>
        <v>0</v>
      </c>
      <c r="BL225" s="3832">
        <f t="shared" si="925"/>
        <v>7</v>
      </c>
      <c r="BM225" s="3122">
        <f t="shared" si="926"/>
        <v>23</v>
      </c>
      <c r="BN225" s="1985">
        <f t="shared" si="927"/>
        <v>0.23333333333333334</v>
      </c>
      <c r="BO225" s="3708">
        <f t="shared" si="928"/>
        <v>0</v>
      </c>
      <c r="BP225" s="3494"/>
      <c r="BQ225" s="6739">
        <v>30</v>
      </c>
      <c r="BR225" s="6739"/>
      <c r="BS225" s="2749">
        <f t="shared" si="986"/>
        <v>8</v>
      </c>
      <c r="BT225" s="2749">
        <f t="shared" si="987"/>
        <v>6</v>
      </c>
      <c r="BU225" s="2987">
        <f t="shared" si="848"/>
        <v>2</v>
      </c>
      <c r="BV225" s="1981">
        <f t="shared" si="849"/>
        <v>0.75</v>
      </c>
      <c r="BW225" s="2623">
        <f t="shared" si="850"/>
        <v>7</v>
      </c>
      <c r="BX225" s="2953">
        <f t="shared" si="851"/>
        <v>23</v>
      </c>
      <c r="BY225" s="1985">
        <f t="shared" si="852"/>
        <v>0.23333333333333334</v>
      </c>
      <c r="BZ225" s="3151"/>
      <c r="CA225" s="6657">
        <v>30</v>
      </c>
      <c r="CB225" s="6657"/>
      <c r="CC225" s="1718">
        <v>6</v>
      </c>
      <c r="CD225" s="1718">
        <v>1</v>
      </c>
      <c r="CE225" s="2359">
        <f t="shared" si="931"/>
        <v>5</v>
      </c>
      <c r="CF225" s="1985">
        <f t="shared" si="989"/>
        <v>0.16666666666666666</v>
      </c>
      <c r="CG225" s="1984">
        <f t="shared" si="990"/>
        <v>1</v>
      </c>
      <c r="CH225" s="2387">
        <f t="shared" si="933"/>
        <v>29</v>
      </c>
      <c r="CI225" s="1985">
        <f t="shared" si="991"/>
        <v>3.3333333333333333E-2</v>
      </c>
      <c r="CM225" s="1919">
        <v>2</v>
      </c>
      <c r="CN225" s="1744">
        <v>2</v>
      </c>
      <c r="CO225" s="1920">
        <v>2</v>
      </c>
      <c r="CP225" s="1744">
        <v>3</v>
      </c>
      <c r="CQ225" s="1919">
        <v>2</v>
      </c>
      <c r="CR225" s="1745">
        <v>3</v>
      </c>
      <c r="CS225" s="1919">
        <v>2</v>
      </c>
      <c r="CT225" s="1744">
        <v>3</v>
      </c>
      <c r="CU225" s="1920">
        <v>3</v>
      </c>
      <c r="CV225" s="1744">
        <v>3</v>
      </c>
      <c r="CW225" s="1919">
        <v>2</v>
      </c>
      <c r="CX225" s="1745">
        <v>3</v>
      </c>
      <c r="CY225" s="6168">
        <v>30</v>
      </c>
      <c r="CZ225" s="5709"/>
      <c r="DA225" s="4866" t="s">
        <v>1461</v>
      </c>
      <c r="DB225" s="4867">
        <v>16</v>
      </c>
      <c r="DC225" s="4868">
        <f t="shared" si="961"/>
        <v>13</v>
      </c>
      <c r="DD225" s="4869">
        <f t="shared" si="992"/>
        <v>5.333333333333333</v>
      </c>
      <c r="DE225" s="4576">
        <f t="shared" si="856"/>
        <v>23</v>
      </c>
      <c r="DF225" s="4164">
        <f t="shared" si="935"/>
        <v>7</v>
      </c>
      <c r="DG225" s="4165">
        <f t="shared" si="993"/>
        <v>0.76666666666666672</v>
      </c>
      <c r="DH225" s="5840">
        <v>30</v>
      </c>
      <c r="DI225" s="5841"/>
      <c r="DJ225" s="4652">
        <v>2</v>
      </c>
      <c r="DK225" s="4652">
        <v>3</v>
      </c>
      <c r="DL225" s="4458">
        <f t="shared" si="936"/>
        <v>-1</v>
      </c>
      <c r="DM225" s="4871">
        <f t="shared" si="1007"/>
        <v>1.5</v>
      </c>
      <c r="DN225" s="4424">
        <f t="shared" si="937"/>
        <v>26</v>
      </c>
      <c r="DO225" s="4166">
        <f t="shared" si="938"/>
        <v>4</v>
      </c>
      <c r="DP225" s="4181">
        <f t="shared" si="994"/>
        <v>0.8666666666666667</v>
      </c>
      <c r="DQ225" s="5738">
        <v>30</v>
      </c>
      <c r="DR225" s="5738"/>
      <c r="DS225" s="4448">
        <v>3</v>
      </c>
      <c r="DT225" s="4549">
        <v>4</v>
      </c>
      <c r="DU225" s="4596">
        <f t="shared" si="939"/>
        <v>-1</v>
      </c>
      <c r="DV225" s="4597">
        <f t="shared" si="995"/>
        <v>1.3333333333333333</v>
      </c>
      <c r="DW225" s="2683">
        <f t="shared" si="940"/>
        <v>30</v>
      </c>
      <c r="DX225" s="4164">
        <f t="shared" si="941"/>
        <v>0</v>
      </c>
      <c r="DY225" s="4165">
        <f t="shared" si="996"/>
        <v>1</v>
      </c>
      <c r="DZ225" s="6168">
        <v>30</v>
      </c>
      <c r="EA225" s="5709"/>
      <c r="EB225" s="3255" t="s">
        <v>1454</v>
      </c>
      <c r="EC225" s="3256">
        <v>0</v>
      </c>
      <c r="ED225" s="1909">
        <f t="shared" si="965"/>
        <v>-2</v>
      </c>
      <c r="EE225" s="1910">
        <f t="shared" si="997"/>
        <v>0</v>
      </c>
      <c r="EF225" s="3307">
        <f t="shared" si="943"/>
        <v>7</v>
      </c>
      <c r="EG225" s="1909">
        <f t="shared" si="944"/>
        <v>23</v>
      </c>
      <c r="EH225" s="1910">
        <f t="shared" si="998"/>
        <v>0.23333333333333334</v>
      </c>
      <c r="EI225" s="5840">
        <v>30</v>
      </c>
      <c r="EJ225" s="5841"/>
      <c r="EK225" s="3258">
        <v>3</v>
      </c>
      <c r="EL225" s="3258">
        <v>0</v>
      </c>
      <c r="EM225" s="3040">
        <f t="shared" si="945"/>
        <v>3</v>
      </c>
      <c r="EN225" s="1914">
        <f t="shared" si="1008"/>
        <v>0</v>
      </c>
      <c r="EO225" s="3016">
        <f t="shared" si="946"/>
        <v>7</v>
      </c>
      <c r="EP225" s="1913">
        <f t="shared" si="947"/>
        <v>23</v>
      </c>
      <c r="EQ225" s="1914">
        <f t="shared" si="999"/>
        <v>0.23333333333333334</v>
      </c>
      <c r="ER225" s="5738">
        <v>30</v>
      </c>
      <c r="ES225" s="5738"/>
      <c r="ET225" s="3705">
        <v>3</v>
      </c>
      <c r="EU225" s="3705">
        <v>0</v>
      </c>
      <c r="EV225" s="1909">
        <f t="shared" si="948"/>
        <v>3</v>
      </c>
      <c r="EW225" s="1910">
        <f t="shared" si="1000"/>
        <v>0</v>
      </c>
      <c r="EX225" s="3621">
        <f t="shared" si="949"/>
        <v>7</v>
      </c>
      <c r="EY225" s="1909">
        <f t="shared" si="950"/>
        <v>23</v>
      </c>
      <c r="EZ225" s="3942">
        <f t="shared" si="1001"/>
        <v>0.23333333333333334</v>
      </c>
      <c r="FA225" s="6768">
        <v>30</v>
      </c>
      <c r="FB225" s="6768"/>
      <c r="FC225" s="2974" t="s">
        <v>1461</v>
      </c>
      <c r="FD225" s="2526">
        <v>0</v>
      </c>
      <c r="FE225" s="1909">
        <f t="shared" si="988"/>
        <v>-3</v>
      </c>
      <c r="FF225" s="1910">
        <f t="shared" si="1002"/>
        <v>0</v>
      </c>
      <c r="FG225" s="2526">
        <f t="shared" si="952"/>
        <v>1</v>
      </c>
      <c r="FH225" s="1909">
        <f t="shared" si="953"/>
        <v>29</v>
      </c>
      <c r="FI225" s="1910">
        <f t="shared" si="1003"/>
        <v>3.3333333333333333E-2</v>
      </c>
      <c r="FJ225" s="6768">
        <v>30</v>
      </c>
      <c r="FK225" s="6768"/>
      <c r="FL225" s="2536">
        <v>2</v>
      </c>
      <c r="FM225" s="2536">
        <v>6</v>
      </c>
      <c r="FN225" s="2228">
        <f t="shared" si="954"/>
        <v>-4</v>
      </c>
      <c r="FO225" s="1914">
        <f t="shared" si="1009"/>
        <v>3</v>
      </c>
      <c r="FP225" s="2587">
        <f t="shared" si="955"/>
        <v>7</v>
      </c>
      <c r="FQ225" s="1913">
        <f t="shared" si="956"/>
        <v>23</v>
      </c>
      <c r="FR225" s="1914">
        <f t="shared" si="1004"/>
        <v>0.23333333333333334</v>
      </c>
      <c r="FS225" s="6768">
        <v>30</v>
      </c>
      <c r="FT225" s="6768"/>
      <c r="FU225" s="2526">
        <v>3</v>
      </c>
      <c r="FV225" s="2526">
        <v>0</v>
      </c>
      <c r="FW225" s="1909">
        <f t="shared" si="957"/>
        <v>3</v>
      </c>
      <c r="FX225" s="1910">
        <f t="shared" si="1005"/>
        <v>0</v>
      </c>
      <c r="FY225" s="2587">
        <f t="shared" si="958"/>
        <v>7</v>
      </c>
      <c r="FZ225" s="1909">
        <f t="shared" si="959"/>
        <v>23</v>
      </c>
      <c r="GA225" s="1910">
        <f t="shared" si="1006"/>
        <v>0.23333333333333334</v>
      </c>
      <c r="GB225" s="3169">
        <f t="shared" si="885"/>
        <v>0</v>
      </c>
      <c r="GC225" s="2219">
        <v>0</v>
      </c>
      <c r="GD225" s="1895">
        <v>1</v>
      </c>
      <c r="GE225" s="2105" t="s">
        <v>171</v>
      </c>
      <c r="GF225" s="2105" t="s">
        <v>172</v>
      </c>
      <c r="GG225" s="2105" t="s">
        <v>84</v>
      </c>
      <c r="GH225" s="2105" t="s">
        <v>20</v>
      </c>
      <c r="GI225" s="2105" t="s">
        <v>16</v>
      </c>
      <c r="GJ225" s="2105" t="s">
        <v>20</v>
      </c>
      <c r="GK225" s="2105" t="s">
        <v>19</v>
      </c>
      <c r="GL225" s="2137" t="s">
        <v>29</v>
      </c>
      <c r="GM225" s="219" t="s">
        <v>1003</v>
      </c>
      <c r="GN225" s="224" t="s">
        <v>1004</v>
      </c>
      <c r="GO225" s="465">
        <v>30</v>
      </c>
      <c r="GP225" s="2084">
        <v>6</v>
      </c>
      <c r="GQ225" s="2086">
        <v>1</v>
      </c>
      <c r="GR225" s="2086">
        <v>5</v>
      </c>
      <c r="GS225" s="1895">
        <v>0.16666666666666666</v>
      </c>
      <c r="GT225" s="2086">
        <v>1</v>
      </c>
      <c r="GU225" s="2086">
        <v>29</v>
      </c>
      <c r="GV225" s="1895">
        <v>3.3333333333333333E-2</v>
      </c>
    </row>
    <row r="226" spans="1:211" ht="63.75" x14ac:dyDescent="0.25">
      <c r="B226" s="7156"/>
      <c r="C226" s="5685"/>
      <c r="D226" s="7164"/>
      <c r="E226" s="7152"/>
      <c r="F226" s="5707"/>
      <c r="G226" s="5707"/>
      <c r="H226" s="5707"/>
      <c r="I226" s="5707"/>
      <c r="J226" s="5707"/>
      <c r="K226" s="5707"/>
      <c r="L226" s="5707"/>
      <c r="M226" s="5707"/>
      <c r="N226" s="5698"/>
      <c r="O226" s="5707"/>
      <c r="P226" s="7107"/>
      <c r="Q226" s="7107"/>
      <c r="R226" s="5704"/>
      <c r="S226" s="5698"/>
      <c r="T226" s="5698"/>
      <c r="U226" s="7127"/>
      <c r="V226" s="5698"/>
      <c r="W226" s="5695"/>
      <c r="X226" s="5692"/>
      <c r="Y226" s="2137" t="s">
        <v>17</v>
      </c>
      <c r="Z226" s="504" t="s">
        <v>1005</v>
      </c>
      <c r="AA226" s="505" t="s">
        <v>960</v>
      </c>
      <c r="AB226" s="479">
        <v>450</v>
      </c>
      <c r="AC226" s="467">
        <v>60</v>
      </c>
      <c r="AD226" s="577">
        <f t="shared" si="982"/>
        <v>0.13333333333333333</v>
      </c>
      <c r="AE226" s="468">
        <v>150</v>
      </c>
      <c r="AF226" s="544">
        <f t="shared" si="983"/>
        <v>0.33333333333333331</v>
      </c>
      <c r="AG226" s="465">
        <v>150</v>
      </c>
      <c r="AH226" s="544">
        <f t="shared" si="984"/>
        <v>0.33333333333333331</v>
      </c>
      <c r="AI226" s="4474">
        <v>0</v>
      </c>
      <c r="AJ226" s="545">
        <f t="shared" si="985"/>
        <v>0</v>
      </c>
      <c r="AK226" s="191">
        <f t="shared" si="913"/>
        <v>0.8</v>
      </c>
      <c r="AL226" s="2324" t="s">
        <v>17</v>
      </c>
      <c r="AM226" s="863" t="s">
        <v>1005</v>
      </c>
      <c r="AN226" s="1970" t="s">
        <v>3616</v>
      </c>
      <c r="AO226" s="959" t="s">
        <v>2086</v>
      </c>
      <c r="AP226" s="959" t="s">
        <v>2078</v>
      </c>
      <c r="AQ226" s="970">
        <v>100</v>
      </c>
      <c r="AR226" s="959" t="s">
        <v>3031</v>
      </c>
      <c r="AS226" s="971" t="s">
        <v>1579</v>
      </c>
      <c r="AT226" s="2275"/>
      <c r="AU226" s="813" t="s">
        <v>1704</v>
      </c>
      <c r="AV226" s="5345">
        <v>339</v>
      </c>
      <c r="AW226" s="5295"/>
      <c r="AX226" s="4493">
        <v>0</v>
      </c>
      <c r="AY226" s="4493">
        <f t="shared" si="915"/>
        <v>0</v>
      </c>
      <c r="AZ226" s="4411">
        <f t="shared" si="916"/>
        <v>0</v>
      </c>
      <c r="BA226" s="4649" t="e">
        <f t="shared" si="917"/>
        <v>#DIV/0!</v>
      </c>
      <c r="BB226" s="4761">
        <f t="shared" si="918"/>
        <v>339</v>
      </c>
      <c r="BC226" s="4104">
        <f t="shared" si="919"/>
        <v>0</v>
      </c>
      <c r="BD226" s="1985">
        <f t="shared" si="920"/>
        <v>1</v>
      </c>
      <c r="BE226" s="4762">
        <v>0</v>
      </c>
      <c r="BF226" s="6480">
        <v>450</v>
      </c>
      <c r="BG226" s="6480"/>
      <c r="BH226" s="3715">
        <f t="shared" si="839"/>
        <v>150</v>
      </c>
      <c r="BI226" s="3715">
        <f t="shared" si="922"/>
        <v>74</v>
      </c>
      <c r="BJ226" s="3111">
        <f t="shared" si="923"/>
        <v>76</v>
      </c>
      <c r="BK226" s="1981">
        <f t="shared" si="924"/>
        <v>0.49333333333333335</v>
      </c>
      <c r="BL226" s="3832">
        <f t="shared" si="925"/>
        <v>339</v>
      </c>
      <c r="BM226" s="3122">
        <f t="shared" si="926"/>
        <v>111</v>
      </c>
      <c r="BN226" s="1985">
        <f t="shared" si="927"/>
        <v>0.7533333333333333</v>
      </c>
      <c r="BO226" s="3708">
        <f t="shared" si="928"/>
        <v>0</v>
      </c>
      <c r="BP226" s="3494"/>
      <c r="BQ226" s="6739">
        <v>450</v>
      </c>
      <c r="BR226" s="6739"/>
      <c r="BS226" s="2749">
        <f t="shared" si="986"/>
        <v>150</v>
      </c>
      <c r="BT226" s="2749">
        <f t="shared" si="987"/>
        <v>149</v>
      </c>
      <c r="BU226" s="2987">
        <f t="shared" si="848"/>
        <v>1</v>
      </c>
      <c r="BV226" s="1981">
        <f t="shared" si="849"/>
        <v>0.99333333333333329</v>
      </c>
      <c r="BW226" s="2623">
        <f t="shared" si="850"/>
        <v>265</v>
      </c>
      <c r="BX226" s="2953">
        <f t="shared" si="851"/>
        <v>185</v>
      </c>
      <c r="BY226" s="1985">
        <f t="shared" si="852"/>
        <v>0.58888888888888891</v>
      </c>
      <c r="BZ226" s="3151"/>
      <c r="CA226" s="6657">
        <v>450</v>
      </c>
      <c r="CB226" s="6657"/>
      <c r="CC226" s="1718">
        <v>60</v>
      </c>
      <c r="CD226" s="1718">
        <v>116</v>
      </c>
      <c r="CE226" s="2359">
        <f t="shared" si="931"/>
        <v>-56</v>
      </c>
      <c r="CF226" s="1985">
        <f t="shared" si="989"/>
        <v>1.9333333333333333</v>
      </c>
      <c r="CG226" s="1984">
        <f t="shared" si="990"/>
        <v>116</v>
      </c>
      <c r="CH226" s="2387">
        <f t="shared" si="933"/>
        <v>334</v>
      </c>
      <c r="CI226" s="1985">
        <f t="shared" si="991"/>
        <v>0.25777777777777777</v>
      </c>
      <c r="CM226" s="1919">
        <v>20</v>
      </c>
      <c r="CN226" s="1744">
        <v>20</v>
      </c>
      <c r="CO226" s="1920">
        <v>20</v>
      </c>
      <c r="CP226" s="1744">
        <v>50</v>
      </c>
      <c r="CQ226" s="1919">
        <v>50</v>
      </c>
      <c r="CR226" s="1745">
        <v>50</v>
      </c>
      <c r="CS226" s="1919">
        <v>50</v>
      </c>
      <c r="CT226" s="1744">
        <v>50</v>
      </c>
      <c r="CU226" s="1920">
        <v>50</v>
      </c>
      <c r="CV226" s="1744">
        <v>35</v>
      </c>
      <c r="CW226" s="1919">
        <v>30</v>
      </c>
      <c r="CX226" s="1745">
        <v>25</v>
      </c>
      <c r="CY226" s="6168">
        <v>450</v>
      </c>
      <c r="CZ226" s="5709"/>
      <c r="DA226" s="4866" t="s">
        <v>3836</v>
      </c>
      <c r="DB226" s="4867">
        <v>0</v>
      </c>
      <c r="DC226" s="4868">
        <f t="shared" si="961"/>
        <v>-35</v>
      </c>
      <c r="DD226" s="4869">
        <f t="shared" si="992"/>
        <v>0</v>
      </c>
      <c r="DE226" s="4576">
        <f t="shared" si="856"/>
        <v>339</v>
      </c>
      <c r="DF226" s="4164">
        <f t="shared" si="935"/>
        <v>111</v>
      </c>
      <c r="DG226" s="4165">
        <f t="shared" si="993"/>
        <v>0.7533333333333333</v>
      </c>
      <c r="DH226" s="5978">
        <v>339</v>
      </c>
      <c r="DI226" s="5896"/>
      <c r="DJ226" s="4652">
        <v>0</v>
      </c>
      <c r="DK226" s="4652">
        <v>0</v>
      </c>
      <c r="DL226" s="4458">
        <f t="shared" si="936"/>
        <v>0</v>
      </c>
      <c r="DM226" s="4871" t="e">
        <f t="shared" si="1007"/>
        <v>#DIV/0!</v>
      </c>
      <c r="DN226" s="4424">
        <f t="shared" si="937"/>
        <v>339</v>
      </c>
      <c r="DO226" s="4166">
        <f t="shared" si="938"/>
        <v>0</v>
      </c>
      <c r="DP226" s="4181">
        <f t="shared" si="994"/>
        <v>1</v>
      </c>
      <c r="DQ226" s="5978">
        <v>339</v>
      </c>
      <c r="DR226" s="5978"/>
      <c r="DS226" s="4448">
        <v>0</v>
      </c>
      <c r="DT226" s="4549">
        <v>0</v>
      </c>
      <c r="DU226" s="4596">
        <f t="shared" si="939"/>
        <v>0</v>
      </c>
      <c r="DV226" s="4597" t="e">
        <f t="shared" si="995"/>
        <v>#DIV/0!</v>
      </c>
      <c r="DW226" s="2683">
        <f t="shared" si="940"/>
        <v>339</v>
      </c>
      <c r="DX226" s="4164">
        <f t="shared" si="941"/>
        <v>0</v>
      </c>
      <c r="DY226" s="4165">
        <f t="shared" si="996"/>
        <v>1</v>
      </c>
      <c r="DZ226" s="6168">
        <v>450</v>
      </c>
      <c r="EA226" s="5709"/>
      <c r="EB226" s="3255" t="s">
        <v>1457</v>
      </c>
      <c r="EC226" s="3256">
        <v>32</v>
      </c>
      <c r="ED226" s="1909">
        <f t="shared" si="965"/>
        <v>-18</v>
      </c>
      <c r="EE226" s="1910">
        <f t="shared" si="997"/>
        <v>0.64</v>
      </c>
      <c r="EF226" s="3307">
        <f t="shared" si="943"/>
        <v>297</v>
      </c>
      <c r="EG226" s="1909">
        <f t="shared" si="944"/>
        <v>153</v>
      </c>
      <c r="EH226" s="1910">
        <f t="shared" si="998"/>
        <v>0.66</v>
      </c>
      <c r="EI226" s="5840">
        <v>450</v>
      </c>
      <c r="EJ226" s="5841"/>
      <c r="EK226" s="3258">
        <v>50</v>
      </c>
      <c r="EL226" s="3258">
        <v>14</v>
      </c>
      <c r="EM226" s="3040">
        <f t="shared" si="945"/>
        <v>36</v>
      </c>
      <c r="EN226" s="1914">
        <f t="shared" si="1008"/>
        <v>0.28000000000000003</v>
      </c>
      <c r="EO226" s="3016">
        <f t="shared" si="946"/>
        <v>311</v>
      </c>
      <c r="EP226" s="1913">
        <f t="shared" si="947"/>
        <v>139</v>
      </c>
      <c r="EQ226" s="1914">
        <f t="shared" si="999"/>
        <v>0.69111111111111112</v>
      </c>
      <c r="ER226" s="5738">
        <v>450</v>
      </c>
      <c r="ES226" s="5738"/>
      <c r="ET226" s="3705">
        <v>50</v>
      </c>
      <c r="EU226" s="3705">
        <v>28</v>
      </c>
      <c r="EV226" s="1909">
        <f t="shared" si="948"/>
        <v>22</v>
      </c>
      <c r="EW226" s="1910">
        <f t="shared" si="1000"/>
        <v>0.56000000000000005</v>
      </c>
      <c r="EX226" s="3621">
        <f t="shared" si="949"/>
        <v>339</v>
      </c>
      <c r="EY226" s="1909">
        <f t="shared" si="950"/>
        <v>111</v>
      </c>
      <c r="EZ226" s="1910">
        <f t="shared" si="1001"/>
        <v>0.7533333333333333</v>
      </c>
      <c r="FA226" s="6768">
        <v>450</v>
      </c>
      <c r="FB226" s="6768"/>
      <c r="FC226" s="2974" t="s">
        <v>1457</v>
      </c>
      <c r="FD226" s="2526">
        <v>70</v>
      </c>
      <c r="FE226" s="1909">
        <f t="shared" si="988"/>
        <v>20</v>
      </c>
      <c r="FF226" s="1910">
        <f t="shared" si="1002"/>
        <v>1.4</v>
      </c>
      <c r="FG226" s="2526">
        <f t="shared" si="952"/>
        <v>186</v>
      </c>
      <c r="FH226" s="1909">
        <f t="shared" si="953"/>
        <v>264</v>
      </c>
      <c r="FI226" s="1910">
        <f t="shared" si="1003"/>
        <v>0.41333333333333333</v>
      </c>
      <c r="FJ226" s="6768">
        <v>450</v>
      </c>
      <c r="FK226" s="6768"/>
      <c r="FL226" s="2536">
        <v>50</v>
      </c>
      <c r="FM226" s="2536">
        <v>35</v>
      </c>
      <c r="FN226" s="2228">
        <f t="shared" si="954"/>
        <v>15</v>
      </c>
      <c r="FO226" s="1914">
        <f t="shared" si="1009"/>
        <v>0.7</v>
      </c>
      <c r="FP226" s="2587">
        <f t="shared" si="955"/>
        <v>221</v>
      </c>
      <c r="FQ226" s="1913">
        <f t="shared" si="956"/>
        <v>229</v>
      </c>
      <c r="FR226" s="1914">
        <f t="shared" si="1004"/>
        <v>0.49111111111111111</v>
      </c>
      <c r="FS226" s="6768">
        <v>450</v>
      </c>
      <c r="FT226" s="6768"/>
      <c r="FU226" s="2526">
        <v>50</v>
      </c>
      <c r="FV226" s="2526">
        <v>44</v>
      </c>
      <c r="FW226" s="1909">
        <f t="shared" si="957"/>
        <v>6</v>
      </c>
      <c r="FX226" s="1910">
        <f t="shared" si="1005"/>
        <v>0.88</v>
      </c>
      <c r="FY226" s="2587">
        <f t="shared" si="958"/>
        <v>265</v>
      </c>
      <c r="FZ226" s="1909">
        <f t="shared" si="959"/>
        <v>185</v>
      </c>
      <c r="GA226" s="1910">
        <f t="shared" si="1006"/>
        <v>0.58888888888888891</v>
      </c>
      <c r="GB226" s="3169">
        <f t="shared" si="885"/>
        <v>7.1111111111111125E-2</v>
      </c>
      <c r="GC226" s="2219">
        <v>0</v>
      </c>
      <c r="GD226" s="1895">
        <v>1</v>
      </c>
      <c r="GE226" s="2105" t="s">
        <v>171</v>
      </c>
      <c r="GF226" s="2105" t="s">
        <v>172</v>
      </c>
      <c r="GG226" s="2105" t="s">
        <v>84</v>
      </c>
      <c r="GH226" s="2105" t="s">
        <v>20</v>
      </c>
      <c r="GI226" s="2105" t="s">
        <v>16</v>
      </c>
      <c r="GJ226" s="2105" t="s">
        <v>20</v>
      </c>
      <c r="GK226" s="2105" t="s">
        <v>19</v>
      </c>
      <c r="GL226" s="2137" t="s">
        <v>17</v>
      </c>
      <c r="GM226" s="219" t="s">
        <v>1005</v>
      </c>
      <c r="GN226" s="224" t="s">
        <v>960</v>
      </c>
      <c r="GO226" s="465">
        <v>450</v>
      </c>
      <c r="GP226" s="2084">
        <v>60</v>
      </c>
      <c r="GQ226" s="2086">
        <v>116</v>
      </c>
      <c r="GR226" s="2086">
        <v>-56</v>
      </c>
      <c r="GS226" s="1895">
        <v>1.9333333333333333</v>
      </c>
      <c r="GT226" s="2086">
        <v>116</v>
      </c>
      <c r="GU226" s="2086">
        <v>334</v>
      </c>
      <c r="GV226" s="1895">
        <v>0.25777777777777777</v>
      </c>
    </row>
    <row r="227" spans="1:211" ht="76.5" x14ac:dyDescent="0.25">
      <c r="B227" s="7156"/>
      <c r="C227" s="5685"/>
      <c r="D227" s="7164"/>
      <c r="E227" s="7152"/>
      <c r="F227" s="5707"/>
      <c r="G227" s="5707"/>
      <c r="H227" s="5707"/>
      <c r="I227" s="5707"/>
      <c r="J227" s="5707"/>
      <c r="K227" s="5707"/>
      <c r="L227" s="5707"/>
      <c r="M227" s="5707"/>
      <c r="N227" s="5698"/>
      <c r="O227" s="5707"/>
      <c r="P227" s="7107"/>
      <c r="Q227" s="7107"/>
      <c r="R227" s="5704"/>
      <c r="S227" s="5698"/>
      <c r="T227" s="5698"/>
      <c r="U227" s="7127"/>
      <c r="V227" s="5698"/>
      <c r="W227" s="5695"/>
      <c r="X227" s="5692"/>
      <c r="Y227" s="2137" t="s">
        <v>113</v>
      </c>
      <c r="Z227" s="504" t="s">
        <v>1006</v>
      </c>
      <c r="AA227" s="505" t="s">
        <v>1007</v>
      </c>
      <c r="AB227" s="479">
        <v>1700</v>
      </c>
      <c r="AC227" s="467">
        <v>200</v>
      </c>
      <c r="AD227" s="577">
        <f t="shared" si="982"/>
        <v>0.11764705882352941</v>
      </c>
      <c r="AE227" s="468">
        <v>500</v>
      </c>
      <c r="AF227" s="544">
        <f t="shared" si="983"/>
        <v>0.29411764705882354</v>
      </c>
      <c r="AG227" s="465">
        <v>500</v>
      </c>
      <c r="AH227" s="544">
        <f t="shared" si="984"/>
        <v>0.29411764705882354</v>
      </c>
      <c r="AI227" s="4473">
        <v>310</v>
      </c>
      <c r="AJ227" s="545">
        <f t="shared" si="985"/>
        <v>0.18235294117647058</v>
      </c>
      <c r="AK227" s="191">
        <f t="shared" si="913"/>
        <v>0.88823529411764701</v>
      </c>
      <c r="AL227" s="2324" t="s">
        <v>113</v>
      </c>
      <c r="AM227" s="863" t="s">
        <v>1006</v>
      </c>
      <c r="AN227" s="1970" t="s">
        <v>3617</v>
      </c>
      <c r="AO227" s="959" t="s">
        <v>2087</v>
      </c>
      <c r="AP227" s="959" t="s">
        <v>2079</v>
      </c>
      <c r="AQ227" s="970">
        <v>100</v>
      </c>
      <c r="AR227" s="959" t="s">
        <v>3032</v>
      </c>
      <c r="AS227" s="971" t="s">
        <v>1579</v>
      </c>
      <c r="AT227" s="2275"/>
      <c r="AU227" s="813" t="s">
        <v>1704</v>
      </c>
      <c r="AV227" s="5346" t="s">
        <v>3830</v>
      </c>
      <c r="AW227" s="5326"/>
      <c r="AX227" s="4493">
        <f t="shared" si="914"/>
        <v>310</v>
      </c>
      <c r="AY227" s="4493">
        <f t="shared" si="915"/>
        <v>405</v>
      </c>
      <c r="AZ227" s="4411">
        <f t="shared" si="916"/>
        <v>-95</v>
      </c>
      <c r="BA227" s="4649">
        <f t="shared" si="917"/>
        <v>1.3064516129032258</v>
      </c>
      <c r="BB227" s="4761">
        <f t="shared" si="918"/>
        <v>2895</v>
      </c>
      <c r="BC227" s="4104">
        <f t="shared" si="919"/>
        <v>-95</v>
      </c>
      <c r="BD227" s="1985">
        <f t="shared" si="920"/>
        <v>1.0339285714285715</v>
      </c>
      <c r="BE227" s="4762">
        <f>SUM(AX227-AI227)</f>
        <v>0</v>
      </c>
      <c r="BF227" s="7095">
        <v>1700</v>
      </c>
      <c r="BG227" s="7095"/>
      <c r="BH227" s="3715">
        <f t="shared" si="839"/>
        <v>500</v>
      </c>
      <c r="BI227" s="3715">
        <f t="shared" si="922"/>
        <v>936</v>
      </c>
      <c r="BJ227" s="3111">
        <f t="shared" si="923"/>
        <v>-436</v>
      </c>
      <c r="BK227" s="1981">
        <f t="shared" si="924"/>
        <v>1.8720000000000001</v>
      </c>
      <c r="BL227" s="3832">
        <f t="shared" si="925"/>
        <v>2490</v>
      </c>
      <c r="BM227" s="3122">
        <f t="shared" si="926"/>
        <v>-790</v>
      </c>
      <c r="BN227" s="1985">
        <f t="shared" si="927"/>
        <v>1.4647058823529411</v>
      </c>
      <c r="BO227" s="3708">
        <f t="shared" si="928"/>
        <v>0</v>
      </c>
      <c r="BP227" s="3494"/>
      <c r="BQ227" s="7268">
        <v>1700</v>
      </c>
      <c r="BR227" s="7268"/>
      <c r="BS227" s="2749">
        <f t="shared" si="986"/>
        <v>500</v>
      </c>
      <c r="BT227" s="2749">
        <f t="shared" si="987"/>
        <v>916</v>
      </c>
      <c r="BU227" s="2987">
        <f t="shared" si="848"/>
        <v>-416</v>
      </c>
      <c r="BV227" s="1981">
        <f t="shared" si="849"/>
        <v>1.8320000000000001</v>
      </c>
      <c r="BW227" s="2623">
        <f t="shared" si="850"/>
        <v>1554</v>
      </c>
      <c r="BX227" s="2953">
        <f t="shared" si="851"/>
        <v>146</v>
      </c>
      <c r="BY227" s="1985">
        <f t="shared" si="852"/>
        <v>0.91411764705882348</v>
      </c>
      <c r="BZ227" s="3151"/>
      <c r="CA227" s="7064">
        <v>1700</v>
      </c>
      <c r="CB227" s="7064"/>
      <c r="CC227" s="1718">
        <v>200</v>
      </c>
      <c r="CD227" s="1718">
        <v>638</v>
      </c>
      <c r="CE227" s="2359">
        <f t="shared" si="931"/>
        <v>-438</v>
      </c>
      <c r="CF227" s="1985">
        <f t="shared" si="989"/>
        <v>3.19</v>
      </c>
      <c r="CG227" s="1984">
        <f t="shared" si="990"/>
        <v>638</v>
      </c>
      <c r="CH227" s="2387">
        <f t="shared" si="933"/>
        <v>1062</v>
      </c>
      <c r="CI227" s="1985">
        <f t="shared" si="991"/>
        <v>0.37529411764705883</v>
      </c>
      <c r="CM227" s="1919">
        <v>60</v>
      </c>
      <c r="CN227" s="1744">
        <v>70</v>
      </c>
      <c r="CO227" s="1920">
        <v>70</v>
      </c>
      <c r="CP227" s="1744">
        <v>150</v>
      </c>
      <c r="CQ227" s="1919">
        <v>150</v>
      </c>
      <c r="CR227" s="1745">
        <v>200</v>
      </c>
      <c r="CS227" s="1919">
        <v>150</v>
      </c>
      <c r="CT227" s="1744">
        <v>150</v>
      </c>
      <c r="CU227" s="1920">
        <v>200</v>
      </c>
      <c r="CV227" s="1744">
        <v>150</v>
      </c>
      <c r="CW227" s="1919">
        <v>200</v>
      </c>
      <c r="CX227" s="1745">
        <v>150</v>
      </c>
      <c r="CY227" s="6174">
        <v>1700</v>
      </c>
      <c r="CZ227" s="6175"/>
      <c r="DA227" s="4866" t="s">
        <v>278</v>
      </c>
      <c r="DB227" s="4867">
        <v>245</v>
      </c>
      <c r="DC227" s="4868">
        <f t="shared" si="961"/>
        <v>95</v>
      </c>
      <c r="DD227" s="4869">
        <f t="shared" si="992"/>
        <v>1.6333333333333333</v>
      </c>
      <c r="DE227" s="4576">
        <f t="shared" si="856"/>
        <v>2735</v>
      </c>
      <c r="DF227" s="4164">
        <f t="shared" si="935"/>
        <v>-1035</v>
      </c>
      <c r="DG227" s="4165">
        <f t="shared" si="993"/>
        <v>1.6088235294117648</v>
      </c>
      <c r="DH227" s="6176" t="s">
        <v>3830</v>
      </c>
      <c r="DI227" s="6177"/>
      <c r="DJ227" s="4652">
        <v>80</v>
      </c>
      <c r="DK227" s="4652">
        <v>80</v>
      </c>
      <c r="DL227" s="4458">
        <f t="shared" si="936"/>
        <v>0</v>
      </c>
      <c r="DM227" s="4871">
        <f t="shared" si="1007"/>
        <v>1</v>
      </c>
      <c r="DN227" s="4424">
        <f t="shared" si="937"/>
        <v>2815</v>
      </c>
      <c r="DO227" s="4166">
        <f t="shared" si="938"/>
        <v>-15</v>
      </c>
      <c r="DP227" s="4181">
        <f t="shared" si="994"/>
        <v>1.0053571428571428</v>
      </c>
      <c r="DQ227" s="6178" t="s">
        <v>3830</v>
      </c>
      <c r="DR227" s="6178"/>
      <c r="DS227" s="4448">
        <v>80</v>
      </c>
      <c r="DT227" s="4549">
        <v>80</v>
      </c>
      <c r="DU227" s="4596">
        <f t="shared" si="939"/>
        <v>0</v>
      </c>
      <c r="DV227" s="4597">
        <f t="shared" si="995"/>
        <v>1</v>
      </c>
      <c r="DW227" s="2683">
        <f t="shared" si="940"/>
        <v>2895</v>
      </c>
      <c r="DX227" s="4164">
        <f t="shared" si="941"/>
        <v>-95</v>
      </c>
      <c r="DY227" s="4165">
        <f t="shared" si="996"/>
        <v>1.0339285714285715</v>
      </c>
      <c r="DZ227" s="6174">
        <v>1700</v>
      </c>
      <c r="EA227" s="6175"/>
      <c r="EB227" s="3255" t="s">
        <v>278</v>
      </c>
      <c r="EC227" s="3256">
        <v>414</v>
      </c>
      <c r="ED227" s="1909">
        <f t="shared" si="965"/>
        <v>264</v>
      </c>
      <c r="EE227" s="1910">
        <f t="shared" si="997"/>
        <v>2.76</v>
      </c>
      <c r="EF227" s="3307">
        <f t="shared" si="943"/>
        <v>1968</v>
      </c>
      <c r="EG227" s="1909">
        <f t="shared" si="944"/>
        <v>-268</v>
      </c>
      <c r="EH227" s="1910">
        <f t="shared" si="998"/>
        <v>1.1576470588235295</v>
      </c>
      <c r="EI227" s="7543">
        <v>1700</v>
      </c>
      <c r="EJ227" s="7544"/>
      <c r="EK227" s="3258">
        <v>150</v>
      </c>
      <c r="EL227" s="3258">
        <v>325</v>
      </c>
      <c r="EM227" s="3040">
        <f t="shared" si="945"/>
        <v>-175</v>
      </c>
      <c r="EN227" s="1914">
        <f t="shared" si="1008"/>
        <v>2.1666666666666665</v>
      </c>
      <c r="EO227" s="3016">
        <f t="shared" si="946"/>
        <v>2293</v>
      </c>
      <c r="EP227" s="1913">
        <f t="shared" si="947"/>
        <v>-593</v>
      </c>
      <c r="EQ227" s="1914">
        <f t="shared" si="999"/>
        <v>1.3488235294117648</v>
      </c>
      <c r="ER227" s="7498">
        <v>1700</v>
      </c>
      <c r="ES227" s="7498"/>
      <c r="ET227" s="3705">
        <v>200</v>
      </c>
      <c r="EU227" s="3705">
        <v>197</v>
      </c>
      <c r="EV227" s="1909">
        <f t="shared" si="948"/>
        <v>3</v>
      </c>
      <c r="EW227" s="1910">
        <f t="shared" si="1000"/>
        <v>0.98499999999999999</v>
      </c>
      <c r="EX227" s="3621">
        <f t="shared" si="949"/>
        <v>2490</v>
      </c>
      <c r="EY227" s="1909">
        <f t="shared" si="950"/>
        <v>-790</v>
      </c>
      <c r="EZ227" s="358">
        <f t="shared" si="1001"/>
        <v>1.4647058823529411</v>
      </c>
      <c r="FA227" s="7119">
        <v>1700</v>
      </c>
      <c r="FB227" s="7119"/>
      <c r="FC227" s="2974" t="s">
        <v>278</v>
      </c>
      <c r="FD227" s="2526">
        <v>366</v>
      </c>
      <c r="FE227" s="1909">
        <f t="shared" si="988"/>
        <v>216</v>
      </c>
      <c r="FF227" s="1910">
        <f t="shared" si="1002"/>
        <v>2.44</v>
      </c>
      <c r="FG227" s="2526">
        <f t="shared" si="952"/>
        <v>1004</v>
      </c>
      <c r="FH227" s="1909">
        <f t="shared" si="953"/>
        <v>696</v>
      </c>
      <c r="FI227" s="1910">
        <f t="shared" si="1003"/>
        <v>0.59058823529411764</v>
      </c>
      <c r="FJ227" s="7119">
        <v>1700</v>
      </c>
      <c r="FK227" s="7119"/>
      <c r="FL227" s="2536">
        <v>150</v>
      </c>
      <c r="FM227" s="2536">
        <v>356</v>
      </c>
      <c r="FN227" s="2228">
        <f t="shared" si="954"/>
        <v>-206</v>
      </c>
      <c r="FO227" s="1914">
        <f t="shared" si="1009"/>
        <v>2.3733333333333335</v>
      </c>
      <c r="FP227" s="2587">
        <f t="shared" si="955"/>
        <v>1360</v>
      </c>
      <c r="FQ227" s="1913">
        <f t="shared" si="956"/>
        <v>340</v>
      </c>
      <c r="FR227" s="1914">
        <f t="shared" si="1004"/>
        <v>0.8</v>
      </c>
      <c r="FS227" s="7119">
        <v>1700</v>
      </c>
      <c r="FT227" s="7119"/>
      <c r="FU227" s="2526">
        <v>200</v>
      </c>
      <c r="FV227" s="2526">
        <v>194</v>
      </c>
      <c r="FW227" s="1909">
        <f t="shared" si="957"/>
        <v>6</v>
      </c>
      <c r="FX227" s="1910">
        <f t="shared" si="1005"/>
        <v>0.97</v>
      </c>
      <c r="FY227" s="2587">
        <f t="shared" si="958"/>
        <v>1554</v>
      </c>
      <c r="FZ227" s="1909">
        <f t="shared" si="959"/>
        <v>146</v>
      </c>
      <c r="GA227" s="1910">
        <f t="shared" si="1006"/>
        <v>0.91411764705882348</v>
      </c>
      <c r="GB227" s="3169">
        <f t="shared" si="885"/>
        <v>0.24352941176470599</v>
      </c>
      <c r="GC227" s="2219">
        <v>0</v>
      </c>
      <c r="GD227" s="1895">
        <v>1</v>
      </c>
      <c r="GE227" s="2105" t="s">
        <v>171</v>
      </c>
      <c r="GF227" s="2105" t="s">
        <v>172</v>
      </c>
      <c r="GG227" s="2105" t="s">
        <v>84</v>
      </c>
      <c r="GH227" s="2105" t="s">
        <v>20</v>
      </c>
      <c r="GI227" s="2105" t="s">
        <v>16</v>
      </c>
      <c r="GJ227" s="2105" t="s">
        <v>20</v>
      </c>
      <c r="GK227" s="2105" t="s">
        <v>19</v>
      </c>
      <c r="GL227" s="2137" t="s">
        <v>113</v>
      </c>
      <c r="GM227" s="219" t="s">
        <v>1006</v>
      </c>
      <c r="GN227" s="224" t="s">
        <v>1007</v>
      </c>
      <c r="GO227" s="465">
        <v>1700</v>
      </c>
      <c r="GP227" s="2084">
        <v>200</v>
      </c>
      <c r="GQ227" s="2086">
        <v>638</v>
      </c>
      <c r="GR227" s="2086">
        <v>-438</v>
      </c>
      <c r="GS227" s="1895">
        <v>3.19</v>
      </c>
      <c r="GT227" s="2086">
        <v>638</v>
      </c>
      <c r="GU227" s="2086">
        <v>1062</v>
      </c>
      <c r="GV227" s="1895">
        <v>0.37529411764705883</v>
      </c>
    </row>
    <row r="228" spans="1:211" ht="89.25" x14ac:dyDescent="0.25">
      <c r="B228" s="7156"/>
      <c r="C228" s="5685"/>
      <c r="D228" s="7164"/>
      <c r="E228" s="7152"/>
      <c r="F228" s="5707"/>
      <c r="G228" s="5707"/>
      <c r="H228" s="5707"/>
      <c r="I228" s="5707"/>
      <c r="J228" s="5707"/>
      <c r="K228" s="5707"/>
      <c r="L228" s="5707"/>
      <c r="M228" s="5707"/>
      <c r="N228" s="5698"/>
      <c r="O228" s="5707"/>
      <c r="P228" s="7107"/>
      <c r="Q228" s="7107"/>
      <c r="R228" s="5704"/>
      <c r="S228" s="5698"/>
      <c r="T228" s="5698"/>
      <c r="U228" s="7127"/>
      <c r="V228" s="5698"/>
      <c r="W228" s="5695"/>
      <c r="X228" s="5692"/>
      <c r="Y228" s="2137" t="s">
        <v>92</v>
      </c>
      <c r="Z228" s="504" t="s">
        <v>1008</v>
      </c>
      <c r="AA228" s="505" t="s">
        <v>773</v>
      </c>
      <c r="AB228" s="479">
        <v>210</v>
      </c>
      <c r="AC228" s="467">
        <v>20</v>
      </c>
      <c r="AD228" s="577">
        <f t="shared" si="982"/>
        <v>9.5238095238095233E-2</v>
      </c>
      <c r="AE228" s="468">
        <v>70</v>
      </c>
      <c r="AF228" s="544">
        <f t="shared" si="983"/>
        <v>0.33333333333333331</v>
      </c>
      <c r="AG228" s="465">
        <v>60</v>
      </c>
      <c r="AH228" s="544">
        <f t="shared" si="984"/>
        <v>0.2857142857142857</v>
      </c>
      <c r="AI228" s="4473">
        <v>30</v>
      </c>
      <c r="AJ228" s="545">
        <f t="shared" si="985"/>
        <v>0.14285714285714285</v>
      </c>
      <c r="AK228" s="191">
        <f t="shared" si="913"/>
        <v>0.85714285714285698</v>
      </c>
      <c r="AL228" s="2324" t="s">
        <v>92</v>
      </c>
      <c r="AM228" s="863" t="s">
        <v>2064</v>
      </c>
      <c r="AN228" s="1970" t="s">
        <v>3618</v>
      </c>
      <c r="AO228" s="959" t="s">
        <v>2088</v>
      </c>
      <c r="AP228" s="959" t="s">
        <v>2080</v>
      </c>
      <c r="AQ228" s="970">
        <v>100</v>
      </c>
      <c r="AR228" s="959" t="s">
        <v>3033</v>
      </c>
      <c r="AS228" s="971" t="s">
        <v>1579</v>
      </c>
      <c r="AT228" s="2275"/>
      <c r="AU228" s="813" t="s">
        <v>1704</v>
      </c>
      <c r="AV228" s="5347">
        <v>280</v>
      </c>
      <c r="AW228" s="5327"/>
      <c r="AX228" s="4493">
        <f t="shared" si="914"/>
        <v>30</v>
      </c>
      <c r="AY228" s="4493">
        <f t="shared" si="915"/>
        <v>31</v>
      </c>
      <c r="AZ228" s="4411">
        <f t="shared" si="916"/>
        <v>-1</v>
      </c>
      <c r="BA228" s="4649">
        <f t="shared" si="917"/>
        <v>1.0333333333333334</v>
      </c>
      <c r="BB228" s="4761">
        <f t="shared" si="918"/>
        <v>281</v>
      </c>
      <c r="BC228" s="4104">
        <f t="shared" si="919"/>
        <v>-1</v>
      </c>
      <c r="BD228" s="1985">
        <f t="shared" si="920"/>
        <v>1.0035714285714286</v>
      </c>
      <c r="BE228" s="4762">
        <f>SUM(AX228-AI228)</f>
        <v>0</v>
      </c>
      <c r="BF228" s="6480">
        <v>210</v>
      </c>
      <c r="BG228" s="6480"/>
      <c r="BH228" s="3715">
        <f t="shared" si="839"/>
        <v>60</v>
      </c>
      <c r="BI228" s="3715">
        <f t="shared" si="922"/>
        <v>66</v>
      </c>
      <c r="BJ228" s="3111">
        <f t="shared" si="923"/>
        <v>-6</v>
      </c>
      <c r="BK228" s="1981">
        <f t="shared" si="924"/>
        <v>1.1000000000000001</v>
      </c>
      <c r="BL228" s="3832">
        <f t="shared" si="925"/>
        <v>250</v>
      </c>
      <c r="BM228" s="3122">
        <f t="shared" si="926"/>
        <v>-40</v>
      </c>
      <c r="BN228" s="1985">
        <f t="shared" si="927"/>
        <v>1.1904761904761905</v>
      </c>
      <c r="BO228" s="3708">
        <f t="shared" si="928"/>
        <v>0</v>
      </c>
      <c r="BP228" s="3494"/>
      <c r="BQ228" s="6739">
        <v>210</v>
      </c>
      <c r="BR228" s="6739"/>
      <c r="BS228" s="2749">
        <f t="shared" ref="BS228:BS229" si="1010">SUM(FC228+FL228+FU228)</f>
        <v>70</v>
      </c>
      <c r="BT228" s="2749">
        <f t="shared" ref="BT228:BT229" si="1011">SUM(FD228+FM228+FV228)</f>
        <v>114</v>
      </c>
      <c r="BU228" s="2987">
        <f t="shared" si="848"/>
        <v>-44</v>
      </c>
      <c r="BV228" s="1981">
        <f t="shared" si="849"/>
        <v>1.6285714285714286</v>
      </c>
      <c r="BW228" s="2623">
        <f t="shared" si="850"/>
        <v>184</v>
      </c>
      <c r="BX228" s="2953">
        <f t="shared" si="851"/>
        <v>26</v>
      </c>
      <c r="BY228" s="1985">
        <f t="shared" si="852"/>
        <v>0.87619047619047619</v>
      </c>
      <c r="BZ228" s="3151"/>
      <c r="CA228" s="6657">
        <v>210</v>
      </c>
      <c r="CB228" s="6657"/>
      <c r="CC228" s="1718">
        <v>20</v>
      </c>
      <c r="CD228" s="1718">
        <v>70</v>
      </c>
      <c r="CE228" s="2359">
        <f t="shared" si="931"/>
        <v>-50</v>
      </c>
      <c r="CF228" s="1985">
        <f t="shared" si="989"/>
        <v>3.5</v>
      </c>
      <c r="CG228" s="1984">
        <f t="shared" si="990"/>
        <v>70</v>
      </c>
      <c r="CH228" s="2387">
        <f t="shared" si="933"/>
        <v>140</v>
      </c>
      <c r="CI228" s="1985">
        <f t="shared" si="991"/>
        <v>0.33333333333333331</v>
      </c>
      <c r="CM228" s="1919">
        <v>5</v>
      </c>
      <c r="CN228" s="1744">
        <v>5</v>
      </c>
      <c r="CO228" s="1920">
        <v>10</v>
      </c>
      <c r="CP228" s="1744">
        <v>25</v>
      </c>
      <c r="CQ228" s="1919">
        <v>25</v>
      </c>
      <c r="CR228" s="1745">
        <v>20</v>
      </c>
      <c r="CS228" s="1919">
        <v>20</v>
      </c>
      <c r="CT228" s="1744">
        <v>20</v>
      </c>
      <c r="CU228" s="1920">
        <v>20</v>
      </c>
      <c r="CV228" s="1744">
        <v>20</v>
      </c>
      <c r="CW228" s="1919">
        <v>20</v>
      </c>
      <c r="CX228" s="1745">
        <v>20</v>
      </c>
      <c r="CY228" s="6168">
        <v>210</v>
      </c>
      <c r="CZ228" s="5709"/>
      <c r="DA228" s="4866" t="s">
        <v>3560</v>
      </c>
      <c r="DB228" s="4867">
        <v>20</v>
      </c>
      <c r="DC228" s="4868">
        <f t="shared" si="961"/>
        <v>0</v>
      </c>
      <c r="DD228" s="4869">
        <f t="shared" si="992"/>
        <v>1</v>
      </c>
      <c r="DE228" s="4576">
        <f t="shared" si="856"/>
        <v>270</v>
      </c>
      <c r="DF228" s="4164">
        <f t="shared" si="935"/>
        <v>-60</v>
      </c>
      <c r="DG228" s="4165">
        <f>DE228/CY228</f>
        <v>1.2857142857142858</v>
      </c>
      <c r="DH228" s="6169">
        <v>280</v>
      </c>
      <c r="DI228" s="6170"/>
      <c r="DJ228" s="4652">
        <v>5</v>
      </c>
      <c r="DK228" s="4652">
        <v>5</v>
      </c>
      <c r="DL228" s="4458">
        <f t="shared" si="936"/>
        <v>0</v>
      </c>
      <c r="DM228" s="4871">
        <f t="shared" si="1007"/>
        <v>1</v>
      </c>
      <c r="DN228" s="4424">
        <f t="shared" si="937"/>
        <v>275</v>
      </c>
      <c r="DO228" s="4166">
        <f t="shared" si="938"/>
        <v>5</v>
      </c>
      <c r="DP228" s="4181">
        <f t="shared" si="994"/>
        <v>0.9821428571428571</v>
      </c>
      <c r="DQ228" s="6169">
        <v>280</v>
      </c>
      <c r="DR228" s="6169"/>
      <c r="DS228" s="4448">
        <v>5</v>
      </c>
      <c r="DT228" s="4549">
        <v>6</v>
      </c>
      <c r="DU228" s="4596">
        <f t="shared" si="939"/>
        <v>-1</v>
      </c>
      <c r="DV228" s="4597">
        <f t="shared" si="995"/>
        <v>1.2</v>
      </c>
      <c r="DW228" s="2683">
        <f t="shared" si="940"/>
        <v>281</v>
      </c>
      <c r="DX228" s="4164">
        <f t="shared" si="941"/>
        <v>-1</v>
      </c>
      <c r="DY228" s="4165">
        <f t="shared" si="996"/>
        <v>1.0035714285714286</v>
      </c>
      <c r="DZ228" s="6168">
        <v>210</v>
      </c>
      <c r="EA228" s="5709"/>
      <c r="EB228" s="3255" t="s">
        <v>3560</v>
      </c>
      <c r="EC228" s="3256">
        <v>35</v>
      </c>
      <c r="ED228" s="1909">
        <f t="shared" si="965"/>
        <v>15</v>
      </c>
      <c r="EE228" s="1910">
        <f t="shared" si="997"/>
        <v>1.75</v>
      </c>
      <c r="EF228" s="3307">
        <f t="shared" si="943"/>
        <v>219</v>
      </c>
      <c r="EG228" s="1909">
        <f t="shared" si="944"/>
        <v>-9</v>
      </c>
      <c r="EH228" s="1910">
        <f>EF228/DZ228</f>
        <v>1.0428571428571429</v>
      </c>
      <c r="EI228" s="5840">
        <v>210</v>
      </c>
      <c r="EJ228" s="5841"/>
      <c r="EK228" s="3258">
        <v>20</v>
      </c>
      <c r="EL228" s="3258">
        <v>12</v>
      </c>
      <c r="EM228" s="3040">
        <f t="shared" si="945"/>
        <v>8</v>
      </c>
      <c r="EN228" s="1914">
        <f t="shared" si="1008"/>
        <v>0.6</v>
      </c>
      <c r="EO228" s="3016">
        <f t="shared" si="946"/>
        <v>231</v>
      </c>
      <c r="EP228" s="1913">
        <f t="shared" si="947"/>
        <v>-21</v>
      </c>
      <c r="EQ228" s="1914">
        <f t="shared" si="999"/>
        <v>1.1000000000000001</v>
      </c>
      <c r="ER228" s="5738">
        <v>210</v>
      </c>
      <c r="ES228" s="5738"/>
      <c r="ET228" s="3705">
        <v>20</v>
      </c>
      <c r="EU228" s="3705">
        <v>19</v>
      </c>
      <c r="EV228" s="1909">
        <f t="shared" si="948"/>
        <v>1</v>
      </c>
      <c r="EW228" s="1910">
        <f t="shared" si="1000"/>
        <v>0.95</v>
      </c>
      <c r="EX228" s="3621">
        <f t="shared" si="949"/>
        <v>250</v>
      </c>
      <c r="EY228" s="1909">
        <f t="shared" si="950"/>
        <v>-40</v>
      </c>
      <c r="EZ228" s="358">
        <f t="shared" si="1001"/>
        <v>1.1904761904761905</v>
      </c>
      <c r="FA228" s="6768">
        <v>210</v>
      </c>
      <c r="FB228" s="6768"/>
      <c r="FC228" s="2974" t="s">
        <v>3753</v>
      </c>
      <c r="FD228" s="2526">
        <v>34</v>
      </c>
      <c r="FE228" s="1909">
        <f t="shared" si="988"/>
        <v>9</v>
      </c>
      <c r="FF228" s="1910">
        <f t="shared" si="1002"/>
        <v>1.36</v>
      </c>
      <c r="FG228" s="2526">
        <f t="shared" si="952"/>
        <v>104</v>
      </c>
      <c r="FH228" s="1909">
        <f t="shared" si="953"/>
        <v>106</v>
      </c>
      <c r="FI228" s="1910">
        <f>FG228/FA228</f>
        <v>0.49523809523809526</v>
      </c>
      <c r="FJ228" s="6768">
        <v>210</v>
      </c>
      <c r="FK228" s="6768"/>
      <c r="FL228" s="2536">
        <v>25</v>
      </c>
      <c r="FM228" s="2536">
        <v>39</v>
      </c>
      <c r="FN228" s="2228">
        <f t="shared" si="954"/>
        <v>-14</v>
      </c>
      <c r="FO228" s="1914">
        <f t="shared" si="1009"/>
        <v>1.56</v>
      </c>
      <c r="FP228" s="2587">
        <f t="shared" si="955"/>
        <v>143</v>
      </c>
      <c r="FQ228" s="1913">
        <f t="shared" si="956"/>
        <v>67</v>
      </c>
      <c r="FR228" s="1914">
        <f t="shared" si="1004"/>
        <v>0.68095238095238098</v>
      </c>
      <c r="FS228" s="6768">
        <v>210</v>
      </c>
      <c r="FT228" s="6768"/>
      <c r="FU228" s="2526">
        <v>20</v>
      </c>
      <c r="FV228" s="2526">
        <v>41</v>
      </c>
      <c r="FW228" s="1909">
        <f t="shared" si="957"/>
        <v>-21</v>
      </c>
      <c r="FX228" s="1910">
        <f t="shared" si="1005"/>
        <v>2.0499999999999998</v>
      </c>
      <c r="FY228" s="2587">
        <f t="shared" si="958"/>
        <v>184</v>
      </c>
      <c r="FZ228" s="1909">
        <f t="shared" si="959"/>
        <v>26</v>
      </c>
      <c r="GA228" s="1910">
        <f t="shared" si="1006"/>
        <v>0.87619047619047619</v>
      </c>
      <c r="GB228" s="3169">
        <f t="shared" si="885"/>
        <v>0.16666666666666674</v>
      </c>
      <c r="GC228" s="2219">
        <v>0</v>
      </c>
      <c r="GD228" s="1895">
        <v>1</v>
      </c>
      <c r="GE228" s="2105" t="s">
        <v>171</v>
      </c>
      <c r="GF228" s="2105" t="s">
        <v>172</v>
      </c>
      <c r="GG228" s="2105" t="s">
        <v>84</v>
      </c>
      <c r="GH228" s="2105" t="s">
        <v>20</v>
      </c>
      <c r="GI228" s="2105" t="s">
        <v>16</v>
      </c>
      <c r="GJ228" s="2105" t="s">
        <v>20</v>
      </c>
      <c r="GK228" s="2105" t="s">
        <v>19</v>
      </c>
      <c r="GL228" s="2137" t="s">
        <v>92</v>
      </c>
      <c r="GM228" s="219" t="s">
        <v>1008</v>
      </c>
      <c r="GN228" s="224" t="s">
        <v>773</v>
      </c>
      <c r="GO228" s="465">
        <v>210</v>
      </c>
      <c r="GP228" s="2084">
        <v>20</v>
      </c>
      <c r="GQ228" s="2086">
        <v>70</v>
      </c>
      <c r="GR228" s="2086">
        <v>-50</v>
      </c>
      <c r="GS228" s="1895">
        <v>3.5</v>
      </c>
      <c r="GT228" s="2086">
        <v>70</v>
      </c>
      <c r="GU228" s="2086">
        <v>140</v>
      </c>
      <c r="GV228" s="1895">
        <v>0.33333333333333331</v>
      </c>
    </row>
    <row r="229" spans="1:211" ht="51" x14ac:dyDescent="0.25">
      <c r="B229" s="7156"/>
      <c r="C229" s="5686"/>
      <c r="D229" s="7101"/>
      <c r="E229" s="7153"/>
      <c r="F229" s="5708"/>
      <c r="G229" s="5708"/>
      <c r="H229" s="5708"/>
      <c r="I229" s="5708"/>
      <c r="J229" s="5708"/>
      <c r="K229" s="5708"/>
      <c r="L229" s="5708"/>
      <c r="M229" s="5708"/>
      <c r="N229" s="5699"/>
      <c r="O229" s="5708"/>
      <c r="P229" s="7108"/>
      <c r="Q229" s="7108"/>
      <c r="R229" s="5705"/>
      <c r="S229" s="5699"/>
      <c r="T229" s="5699"/>
      <c r="U229" s="7128"/>
      <c r="V229" s="5699"/>
      <c r="W229" s="5696"/>
      <c r="X229" s="5693"/>
      <c r="Y229" s="2138" t="s">
        <v>101</v>
      </c>
      <c r="Z229" s="507" t="s">
        <v>1009</v>
      </c>
      <c r="AA229" s="775" t="s">
        <v>773</v>
      </c>
      <c r="AB229" s="481">
        <v>30</v>
      </c>
      <c r="AC229" s="476">
        <v>6</v>
      </c>
      <c r="AD229" s="656">
        <f t="shared" si="982"/>
        <v>0.2</v>
      </c>
      <c r="AE229" s="477">
        <v>8</v>
      </c>
      <c r="AF229" s="421">
        <f t="shared" si="983"/>
        <v>0.26666666666666666</v>
      </c>
      <c r="AG229" s="475">
        <v>8</v>
      </c>
      <c r="AH229" s="421">
        <f t="shared" si="984"/>
        <v>0.26666666666666666</v>
      </c>
      <c r="AI229" s="475">
        <v>8</v>
      </c>
      <c r="AJ229" s="422">
        <f t="shared" si="985"/>
        <v>0.26666666666666666</v>
      </c>
      <c r="AK229" s="191">
        <f t="shared" si="913"/>
        <v>1</v>
      </c>
      <c r="AL229" s="2324" t="s">
        <v>101</v>
      </c>
      <c r="AM229" s="863" t="s">
        <v>2065</v>
      </c>
      <c r="AN229" s="1970" t="s">
        <v>3619</v>
      </c>
      <c r="AO229" s="807" t="s">
        <v>2089</v>
      </c>
      <c r="AP229" s="807" t="s">
        <v>2081</v>
      </c>
      <c r="AQ229" s="970">
        <v>100</v>
      </c>
      <c r="AR229" s="807" t="s">
        <v>3033</v>
      </c>
      <c r="AS229" s="971" t="s">
        <v>1579</v>
      </c>
      <c r="AT229" s="2275"/>
      <c r="AU229" s="813" t="s">
        <v>1704</v>
      </c>
      <c r="AV229" s="5344">
        <v>30</v>
      </c>
      <c r="AW229" s="5323"/>
      <c r="AX229" s="4493">
        <f t="shared" si="914"/>
        <v>8</v>
      </c>
      <c r="AY229" s="4493">
        <f t="shared" si="915"/>
        <v>5</v>
      </c>
      <c r="AZ229" s="4411">
        <f t="shared" si="916"/>
        <v>3</v>
      </c>
      <c r="BA229" s="4649">
        <f t="shared" si="917"/>
        <v>0.625</v>
      </c>
      <c r="BB229" s="4761">
        <f t="shared" si="918"/>
        <v>48</v>
      </c>
      <c r="BC229" s="4104">
        <f t="shared" si="919"/>
        <v>-18</v>
      </c>
      <c r="BD229" s="1985">
        <f t="shared" si="920"/>
        <v>1.6</v>
      </c>
      <c r="BE229" s="4762">
        <f>SUM(AX229-AI229)</f>
        <v>0</v>
      </c>
      <c r="BF229" s="6480">
        <v>30</v>
      </c>
      <c r="BG229" s="6480"/>
      <c r="BH229" s="3715">
        <f t="shared" si="839"/>
        <v>8</v>
      </c>
      <c r="BI229" s="3715">
        <f t="shared" si="922"/>
        <v>18</v>
      </c>
      <c r="BJ229" s="3111">
        <f t="shared" si="923"/>
        <v>-10</v>
      </c>
      <c r="BK229" s="1981">
        <f t="shared" si="924"/>
        <v>2.25</v>
      </c>
      <c r="BL229" s="3832">
        <f t="shared" si="925"/>
        <v>43</v>
      </c>
      <c r="BM229" s="3122">
        <f t="shared" si="926"/>
        <v>-13</v>
      </c>
      <c r="BN229" s="1985">
        <f t="shared" si="927"/>
        <v>1.4333333333333333</v>
      </c>
      <c r="BO229" s="3708">
        <f t="shared" si="928"/>
        <v>0</v>
      </c>
      <c r="BP229" s="3494"/>
      <c r="BQ229" s="6739">
        <v>30</v>
      </c>
      <c r="BR229" s="6739"/>
      <c r="BS229" s="2749">
        <f t="shared" si="1010"/>
        <v>8</v>
      </c>
      <c r="BT229" s="2749">
        <f t="shared" si="1011"/>
        <v>13</v>
      </c>
      <c r="BU229" s="2987">
        <f t="shared" si="848"/>
        <v>-5</v>
      </c>
      <c r="BV229" s="1981">
        <f t="shared" si="849"/>
        <v>1.625</v>
      </c>
      <c r="BW229" s="2623">
        <f t="shared" si="850"/>
        <v>25</v>
      </c>
      <c r="BX229" s="2953">
        <f t="shared" si="851"/>
        <v>5</v>
      </c>
      <c r="BY229" s="1985">
        <f t="shared" si="852"/>
        <v>0.83333333333333337</v>
      </c>
      <c r="BZ229" s="3151"/>
      <c r="CA229" s="6657">
        <v>30</v>
      </c>
      <c r="CB229" s="6657"/>
      <c r="CC229" s="1718">
        <v>6</v>
      </c>
      <c r="CD229" s="1718">
        <v>12</v>
      </c>
      <c r="CE229" s="2359">
        <f t="shared" si="931"/>
        <v>-6</v>
      </c>
      <c r="CF229" s="1985">
        <f t="shared" si="989"/>
        <v>2</v>
      </c>
      <c r="CG229" s="1984">
        <f t="shared" si="990"/>
        <v>12</v>
      </c>
      <c r="CH229" s="2387">
        <f t="shared" si="933"/>
        <v>18</v>
      </c>
      <c r="CI229" s="1985">
        <f t="shared" si="991"/>
        <v>0.4</v>
      </c>
      <c r="CM229" s="1921">
        <v>2</v>
      </c>
      <c r="CN229" s="1752">
        <v>2</v>
      </c>
      <c r="CO229" s="1922">
        <v>2</v>
      </c>
      <c r="CP229" s="1752">
        <v>3</v>
      </c>
      <c r="CQ229" s="1921">
        <v>2</v>
      </c>
      <c r="CR229" s="1758">
        <v>3</v>
      </c>
      <c r="CS229" s="1921">
        <v>3</v>
      </c>
      <c r="CT229" s="1752">
        <v>3</v>
      </c>
      <c r="CU229" s="1922">
        <v>2</v>
      </c>
      <c r="CV229" s="1752">
        <v>3</v>
      </c>
      <c r="CW229" s="1921">
        <v>3</v>
      </c>
      <c r="CX229" s="1758">
        <v>2</v>
      </c>
      <c r="CY229" s="5689">
        <v>30</v>
      </c>
      <c r="CZ229" s="6171"/>
      <c r="DA229" s="4870" t="s">
        <v>1461</v>
      </c>
      <c r="DB229" s="4786">
        <v>0</v>
      </c>
      <c r="DC229" s="4785">
        <f t="shared" si="961"/>
        <v>-3</v>
      </c>
      <c r="DD229" s="4629">
        <f t="shared" si="992"/>
        <v>0</v>
      </c>
      <c r="DE229" s="4576">
        <f t="shared" si="856"/>
        <v>43</v>
      </c>
      <c r="DF229" s="4166">
        <f t="shared" si="935"/>
        <v>-13</v>
      </c>
      <c r="DG229" s="4181">
        <f>DE229/CY229</f>
        <v>1.4333333333333333</v>
      </c>
      <c r="DH229" s="5844">
        <v>30</v>
      </c>
      <c r="DI229" s="5940"/>
      <c r="DJ229" s="4652">
        <v>3</v>
      </c>
      <c r="DK229" s="4652">
        <v>3</v>
      </c>
      <c r="DL229" s="4458">
        <f t="shared" si="936"/>
        <v>0</v>
      </c>
      <c r="DM229" s="4872">
        <f t="shared" si="1007"/>
        <v>1</v>
      </c>
      <c r="DN229" s="4424">
        <f t="shared" si="937"/>
        <v>46</v>
      </c>
      <c r="DO229" s="4166">
        <f t="shared" si="938"/>
        <v>-16</v>
      </c>
      <c r="DP229" s="4181">
        <f t="shared" si="994"/>
        <v>1.5333333333333334</v>
      </c>
      <c r="DQ229" s="5796">
        <v>30</v>
      </c>
      <c r="DR229" s="5797"/>
      <c r="DS229" s="4448">
        <v>2</v>
      </c>
      <c r="DT229" s="4549">
        <v>2</v>
      </c>
      <c r="DU229" s="4596">
        <f t="shared" si="939"/>
        <v>0</v>
      </c>
      <c r="DV229" s="4597">
        <f t="shared" si="995"/>
        <v>1</v>
      </c>
      <c r="DW229" s="2683">
        <f t="shared" si="940"/>
        <v>48</v>
      </c>
      <c r="DX229" s="4164">
        <f t="shared" si="941"/>
        <v>-18</v>
      </c>
      <c r="DY229" s="4165">
        <f t="shared" si="996"/>
        <v>1.6</v>
      </c>
      <c r="DZ229" s="5689">
        <v>30</v>
      </c>
      <c r="EA229" s="6171"/>
      <c r="EB229" s="3257" t="s">
        <v>1461</v>
      </c>
      <c r="EC229" s="3258">
        <v>3</v>
      </c>
      <c r="ED229" s="1913">
        <f t="shared" si="965"/>
        <v>0</v>
      </c>
      <c r="EE229" s="1914">
        <f t="shared" si="997"/>
        <v>1</v>
      </c>
      <c r="EF229" s="3307">
        <f t="shared" si="943"/>
        <v>28</v>
      </c>
      <c r="EG229" s="1913">
        <f t="shared" si="944"/>
        <v>2</v>
      </c>
      <c r="EH229" s="1914">
        <f>EF229/DZ229</f>
        <v>0.93333333333333335</v>
      </c>
      <c r="EI229" s="5844">
        <v>30</v>
      </c>
      <c r="EJ229" s="5940"/>
      <c r="EK229" s="3258">
        <v>3</v>
      </c>
      <c r="EL229" s="3258">
        <v>12</v>
      </c>
      <c r="EM229" s="3040">
        <f t="shared" si="945"/>
        <v>-9</v>
      </c>
      <c r="EN229" s="1913">
        <f t="shared" si="1008"/>
        <v>4</v>
      </c>
      <c r="EO229" s="3016">
        <f t="shared" si="946"/>
        <v>40</v>
      </c>
      <c r="EP229" s="1913">
        <f t="shared" si="947"/>
        <v>-10</v>
      </c>
      <c r="EQ229" s="1914">
        <f t="shared" si="999"/>
        <v>1.3333333333333333</v>
      </c>
      <c r="ER229" s="5796">
        <v>30</v>
      </c>
      <c r="ES229" s="5797"/>
      <c r="ET229" s="3705">
        <v>2</v>
      </c>
      <c r="EU229" s="3705">
        <v>3</v>
      </c>
      <c r="EV229" s="1909">
        <f t="shared" si="948"/>
        <v>-1</v>
      </c>
      <c r="EW229" s="1910">
        <f t="shared" si="1000"/>
        <v>1.5</v>
      </c>
      <c r="EX229" s="3621">
        <f t="shared" si="949"/>
        <v>43</v>
      </c>
      <c r="EY229" s="1909">
        <f t="shared" si="950"/>
        <v>-13</v>
      </c>
      <c r="EZ229" s="358">
        <f t="shared" si="1001"/>
        <v>1.4333333333333333</v>
      </c>
      <c r="FA229" s="6811">
        <v>30</v>
      </c>
      <c r="FB229" s="6812"/>
      <c r="FC229" s="2975" t="s">
        <v>1461</v>
      </c>
      <c r="FD229" s="2536">
        <v>5</v>
      </c>
      <c r="FE229" s="1913">
        <f t="shared" si="988"/>
        <v>2</v>
      </c>
      <c r="FF229" s="1914">
        <f t="shared" si="1002"/>
        <v>1.6666666666666667</v>
      </c>
      <c r="FG229" s="2536">
        <f t="shared" si="952"/>
        <v>17</v>
      </c>
      <c r="FH229" s="1913">
        <f t="shared" si="953"/>
        <v>13</v>
      </c>
      <c r="FI229" s="1914">
        <f>FG229/FA229</f>
        <v>0.56666666666666665</v>
      </c>
      <c r="FJ229" s="6811">
        <v>30</v>
      </c>
      <c r="FK229" s="6812"/>
      <c r="FL229" s="2536">
        <v>2</v>
      </c>
      <c r="FM229" s="2536">
        <v>4</v>
      </c>
      <c r="FN229" s="2228">
        <f t="shared" si="954"/>
        <v>-2</v>
      </c>
      <c r="FO229" s="1913">
        <f t="shared" si="1009"/>
        <v>2</v>
      </c>
      <c r="FP229" s="2587">
        <f t="shared" si="955"/>
        <v>21</v>
      </c>
      <c r="FQ229" s="1913">
        <f t="shared" si="956"/>
        <v>9</v>
      </c>
      <c r="FR229" s="1914">
        <f t="shared" si="1004"/>
        <v>0.7</v>
      </c>
      <c r="FS229" s="6811">
        <v>30</v>
      </c>
      <c r="FT229" s="6812"/>
      <c r="FU229" s="2526">
        <v>3</v>
      </c>
      <c r="FV229" s="2526">
        <v>4</v>
      </c>
      <c r="FW229" s="1909">
        <f t="shared" si="957"/>
        <v>-1</v>
      </c>
      <c r="FX229" s="1910">
        <f t="shared" ref="FX229:FX234" si="1012">FV229/FU229</f>
        <v>1.3333333333333333</v>
      </c>
      <c r="FY229" s="2587">
        <f t="shared" si="958"/>
        <v>25</v>
      </c>
      <c r="FZ229" s="1909">
        <f t="shared" si="959"/>
        <v>5</v>
      </c>
      <c r="GA229" s="1910">
        <f t="shared" ref="GA229:GA234" si="1013">FY229/FS229</f>
        <v>0.83333333333333337</v>
      </c>
      <c r="GB229" s="3169">
        <f t="shared" si="885"/>
        <v>9.9999999999999978E-2</v>
      </c>
      <c r="GC229" s="2219">
        <v>0</v>
      </c>
      <c r="GD229" s="1895">
        <v>1</v>
      </c>
      <c r="GE229" s="2105" t="s">
        <v>171</v>
      </c>
      <c r="GF229" s="2105" t="s">
        <v>172</v>
      </c>
      <c r="GG229" s="2105" t="s">
        <v>84</v>
      </c>
      <c r="GH229" s="2105" t="s">
        <v>20</v>
      </c>
      <c r="GI229" s="2105" t="s">
        <v>16</v>
      </c>
      <c r="GJ229" s="2105" t="s">
        <v>20</v>
      </c>
      <c r="GK229" s="2105" t="s">
        <v>19</v>
      </c>
      <c r="GL229" s="2138" t="s">
        <v>101</v>
      </c>
      <c r="GM229" s="473" t="s">
        <v>1009</v>
      </c>
      <c r="GN229" s="474" t="s">
        <v>773</v>
      </c>
      <c r="GO229" s="475">
        <v>30</v>
      </c>
      <c r="GP229" s="2087">
        <v>6</v>
      </c>
      <c r="GQ229" s="2086">
        <v>12</v>
      </c>
      <c r="GR229" s="2086">
        <v>-6</v>
      </c>
      <c r="GS229" s="1895">
        <v>2</v>
      </c>
      <c r="GT229" s="2086">
        <v>12</v>
      </c>
      <c r="GU229" s="2086">
        <v>18</v>
      </c>
      <c r="GV229" s="1895">
        <v>0.4</v>
      </c>
    </row>
    <row r="230" spans="1:211" ht="76.5" x14ac:dyDescent="0.25">
      <c r="A230" s="1">
        <f>SUM(A222+1)</f>
        <v>36</v>
      </c>
      <c r="B230" s="7156"/>
      <c r="C230" s="5684">
        <v>702</v>
      </c>
      <c r="D230" s="7100">
        <v>3</v>
      </c>
      <c r="E230" s="7151" t="s">
        <v>175</v>
      </c>
      <c r="F230" s="7192" t="s">
        <v>171</v>
      </c>
      <c r="G230" s="7192" t="s">
        <v>172</v>
      </c>
      <c r="H230" s="5706" t="s">
        <v>84</v>
      </c>
      <c r="I230" s="7176" t="s">
        <v>20</v>
      </c>
      <c r="J230" s="5706" t="s">
        <v>16</v>
      </c>
      <c r="K230" s="5706" t="s">
        <v>20</v>
      </c>
      <c r="L230" s="5706" t="s">
        <v>16</v>
      </c>
      <c r="M230" s="5706" t="s">
        <v>21</v>
      </c>
      <c r="N230" s="5697" t="s">
        <v>599</v>
      </c>
      <c r="O230" s="5706" t="s">
        <v>598</v>
      </c>
      <c r="P230" s="7106" t="s">
        <v>351</v>
      </c>
      <c r="Q230" s="7106" t="s">
        <v>352</v>
      </c>
      <c r="R230" s="5703" t="s">
        <v>357</v>
      </c>
      <c r="S230" s="5697" t="s">
        <v>466</v>
      </c>
      <c r="T230" s="5697" t="s">
        <v>468</v>
      </c>
      <c r="U230" s="7126" t="s">
        <v>576</v>
      </c>
      <c r="V230" s="5697" t="s">
        <v>559</v>
      </c>
      <c r="W230" s="5694">
        <v>5669513.1600000001</v>
      </c>
      <c r="X230" s="5691" t="s">
        <v>176</v>
      </c>
      <c r="Y230" s="2136" t="s">
        <v>16</v>
      </c>
      <c r="Z230" s="499" t="s">
        <v>1010</v>
      </c>
      <c r="AA230" s="5559" t="s">
        <v>773</v>
      </c>
      <c r="AB230" s="5558">
        <v>3</v>
      </c>
      <c r="AC230" s="466">
        <v>0</v>
      </c>
      <c r="AD230" s="576">
        <f t="shared" si="982"/>
        <v>0</v>
      </c>
      <c r="AE230" s="459">
        <v>0</v>
      </c>
      <c r="AF230" s="631">
        <f t="shared" si="983"/>
        <v>0</v>
      </c>
      <c r="AG230" s="466">
        <v>0</v>
      </c>
      <c r="AH230" s="631">
        <f t="shared" si="984"/>
        <v>0</v>
      </c>
      <c r="AI230" s="466">
        <v>2</v>
      </c>
      <c r="AJ230" s="556">
        <f t="shared" si="985"/>
        <v>0.66666666666666663</v>
      </c>
      <c r="AK230" s="211">
        <f t="shared" si="913"/>
        <v>0.66666666666666663</v>
      </c>
      <c r="AL230" s="2324" t="s">
        <v>16</v>
      </c>
      <c r="AM230" s="863" t="s">
        <v>1010</v>
      </c>
      <c r="AN230" s="863" t="s">
        <v>3620</v>
      </c>
      <c r="AO230" s="2221" t="s">
        <v>2090</v>
      </c>
      <c r="AP230" s="2221" t="s">
        <v>2091</v>
      </c>
      <c r="AQ230" s="970">
        <v>100</v>
      </c>
      <c r="AR230" s="2221" t="s">
        <v>3034</v>
      </c>
      <c r="AS230" s="971" t="s">
        <v>1579</v>
      </c>
      <c r="AT230" s="2275"/>
      <c r="AU230" s="813" t="s">
        <v>1704</v>
      </c>
      <c r="AV230" s="5328">
        <v>2</v>
      </c>
      <c r="AW230" s="5329"/>
      <c r="AX230" s="4493">
        <f t="shared" si="914"/>
        <v>2</v>
      </c>
      <c r="AY230" s="4493">
        <f t="shared" si="915"/>
        <v>0</v>
      </c>
      <c r="AZ230" s="4411">
        <f t="shared" si="916"/>
        <v>2</v>
      </c>
      <c r="BA230" s="4451">
        <f t="shared" si="917"/>
        <v>0</v>
      </c>
      <c r="BB230" s="4341">
        <f t="shared" si="918"/>
        <v>3</v>
      </c>
      <c r="BC230" s="4104">
        <f t="shared" si="919"/>
        <v>-1</v>
      </c>
      <c r="BD230" s="1991">
        <f t="shared" si="920"/>
        <v>1.5</v>
      </c>
      <c r="BE230" s="4762">
        <f>SUM(AX230-AI230)</f>
        <v>0</v>
      </c>
      <c r="BF230" s="6564">
        <v>2</v>
      </c>
      <c r="BG230" s="6564"/>
      <c r="BH230" s="3715">
        <f t="shared" si="839"/>
        <v>0</v>
      </c>
      <c r="BI230" s="3715">
        <f t="shared" si="922"/>
        <v>1</v>
      </c>
      <c r="BJ230" s="3111">
        <f t="shared" si="923"/>
        <v>-1</v>
      </c>
      <c r="BK230" s="128" t="e">
        <f t="shared" si="924"/>
        <v>#DIV/0!</v>
      </c>
      <c r="BL230" s="3675">
        <f t="shared" si="925"/>
        <v>3</v>
      </c>
      <c r="BM230" s="3122">
        <f t="shared" si="926"/>
        <v>-1</v>
      </c>
      <c r="BN230" s="1991">
        <f t="shared" si="927"/>
        <v>1.5</v>
      </c>
      <c r="BO230" s="3708">
        <f t="shared" si="928"/>
        <v>0</v>
      </c>
      <c r="BP230" s="3494"/>
      <c r="BQ230" s="6900">
        <v>2</v>
      </c>
      <c r="BR230" s="6900"/>
      <c r="BS230" s="2749">
        <f t="shared" ref="BS230:BS234" si="1014">SUM(FC230+FL230+FU230)</f>
        <v>0</v>
      </c>
      <c r="BT230" s="2749">
        <f t="shared" ref="BT230:BT233" si="1015">SUM(FD230+FM230+FV230)</f>
        <v>2</v>
      </c>
      <c r="BU230" s="2987">
        <f t="shared" si="848"/>
        <v>-2</v>
      </c>
      <c r="BV230" s="128" t="e">
        <f t="shared" si="849"/>
        <v>#DIV/0!</v>
      </c>
      <c r="BW230" s="2950">
        <f t="shared" si="850"/>
        <v>2</v>
      </c>
      <c r="BX230" s="2953">
        <f t="shared" si="851"/>
        <v>0</v>
      </c>
      <c r="BY230" s="1991">
        <f t="shared" si="852"/>
        <v>1</v>
      </c>
      <c r="BZ230" s="3151"/>
      <c r="CA230" s="6723">
        <v>2</v>
      </c>
      <c r="CB230" s="6723"/>
      <c r="CC230" s="1718">
        <v>0</v>
      </c>
      <c r="CD230" s="1718">
        <v>0</v>
      </c>
      <c r="CE230" s="2359">
        <f t="shared" si="931"/>
        <v>0</v>
      </c>
      <c r="CF230" s="1991">
        <v>0</v>
      </c>
      <c r="CG230" s="1992">
        <f>CD230</f>
        <v>0</v>
      </c>
      <c r="CH230" s="2387">
        <f t="shared" si="933"/>
        <v>2</v>
      </c>
      <c r="CI230" s="1991">
        <f>CG230/CA230</f>
        <v>0</v>
      </c>
      <c r="CM230" s="1923">
        <v>0</v>
      </c>
      <c r="CN230" s="1742">
        <v>0</v>
      </c>
      <c r="CO230" s="1924">
        <v>0</v>
      </c>
      <c r="CP230" s="1742">
        <v>0</v>
      </c>
      <c r="CQ230" s="1742">
        <v>1</v>
      </c>
      <c r="CR230" s="1743">
        <v>0</v>
      </c>
      <c r="CS230" s="1742">
        <v>0</v>
      </c>
      <c r="CT230" s="1742">
        <v>0</v>
      </c>
      <c r="CU230" s="1743">
        <v>1</v>
      </c>
      <c r="CV230" s="1742">
        <v>0</v>
      </c>
      <c r="CW230" s="1742">
        <v>0</v>
      </c>
      <c r="CX230" s="3310">
        <v>0</v>
      </c>
      <c r="CY230" s="5730">
        <v>2</v>
      </c>
      <c r="CZ230" s="5822"/>
      <c r="DA230" s="4876">
        <v>1</v>
      </c>
      <c r="DB230" s="4786">
        <v>0</v>
      </c>
      <c r="DC230" s="4785">
        <f t="shared" si="961"/>
        <v>-1</v>
      </c>
      <c r="DD230" s="4629">
        <f t="shared" si="992"/>
        <v>0</v>
      </c>
      <c r="DE230" s="4576">
        <f t="shared" si="856"/>
        <v>3</v>
      </c>
      <c r="DF230" s="4166">
        <f t="shared" si="935"/>
        <v>-1</v>
      </c>
      <c r="DG230" s="4181">
        <f>DE230/CY230</f>
        <v>1.5</v>
      </c>
      <c r="DH230" s="5850">
        <v>2</v>
      </c>
      <c r="DI230" s="6051"/>
      <c r="DJ230" s="4879">
        <v>1</v>
      </c>
      <c r="DK230" s="4879">
        <v>0</v>
      </c>
      <c r="DL230" s="4458">
        <f t="shared" si="936"/>
        <v>1</v>
      </c>
      <c r="DM230" s="4871">
        <f t="shared" si="1007"/>
        <v>0</v>
      </c>
      <c r="DN230" s="4424">
        <f t="shared" si="937"/>
        <v>3</v>
      </c>
      <c r="DO230" s="4166">
        <f t="shared" si="938"/>
        <v>-1</v>
      </c>
      <c r="DP230" s="4181">
        <f t="shared" si="994"/>
        <v>1.5</v>
      </c>
      <c r="DQ230" s="5961">
        <v>3</v>
      </c>
      <c r="DR230" s="5965"/>
      <c r="DS230" s="4881">
        <v>0</v>
      </c>
      <c r="DT230" s="2683">
        <v>0</v>
      </c>
      <c r="DU230" s="4596">
        <f t="shared" si="939"/>
        <v>0</v>
      </c>
      <c r="DV230" s="4597" t="e">
        <f t="shared" si="995"/>
        <v>#DIV/0!</v>
      </c>
      <c r="DW230" s="2683">
        <f t="shared" si="940"/>
        <v>3</v>
      </c>
      <c r="DX230" s="4164">
        <f t="shared" si="941"/>
        <v>0</v>
      </c>
      <c r="DY230" s="4165">
        <f t="shared" si="996"/>
        <v>1</v>
      </c>
      <c r="DZ230" s="5730">
        <v>2</v>
      </c>
      <c r="EA230" s="5822"/>
      <c r="EB230" s="3309">
        <v>0</v>
      </c>
      <c r="EC230" s="3258">
        <v>0</v>
      </c>
      <c r="ED230" s="1913">
        <f t="shared" si="965"/>
        <v>0</v>
      </c>
      <c r="EE230" s="1914" t="e">
        <f t="shared" si="997"/>
        <v>#DIV/0!</v>
      </c>
      <c r="EF230" s="3307">
        <f t="shared" si="943"/>
        <v>2</v>
      </c>
      <c r="EG230" s="1913">
        <f t="shared" si="944"/>
        <v>0</v>
      </c>
      <c r="EH230" s="1914">
        <f>EF230/DZ230</f>
        <v>1</v>
      </c>
      <c r="EI230" s="5850">
        <v>2</v>
      </c>
      <c r="EJ230" s="6051"/>
      <c r="EK230" s="1986">
        <v>0</v>
      </c>
      <c r="EL230" s="1986">
        <v>1</v>
      </c>
      <c r="EM230" s="3040">
        <f t="shared" si="945"/>
        <v>-1</v>
      </c>
      <c r="EN230" s="1914" t="e">
        <f t="shared" si="1008"/>
        <v>#DIV/0!</v>
      </c>
      <c r="EO230" s="3016">
        <f t="shared" si="946"/>
        <v>3</v>
      </c>
      <c r="EP230" s="1913">
        <f t="shared" si="947"/>
        <v>-1</v>
      </c>
      <c r="EQ230" s="1914">
        <f t="shared" si="999"/>
        <v>1.5</v>
      </c>
      <c r="ER230" s="5850">
        <v>3</v>
      </c>
      <c r="ES230" s="7451"/>
      <c r="ET230" s="3868">
        <v>0</v>
      </c>
      <c r="EU230" s="3621">
        <v>0</v>
      </c>
      <c r="EV230" s="1909">
        <f t="shared" si="948"/>
        <v>0</v>
      </c>
      <c r="EW230" s="1910" t="e">
        <f t="shared" si="1000"/>
        <v>#DIV/0!</v>
      </c>
      <c r="EX230" s="3621">
        <f t="shared" si="949"/>
        <v>3</v>
      </c>
      <c r="EY230" s="1909">
        <f t="shared" si="950"/>
        <v>0</v>
      </c>
      <c r="EZ230" s="358">
        <f t="shared" si="1001"/>
        <v>1</v>
      </c>
      <c r="FA230" s="6782">
        <v>2</v>
      </c>
      <c r="FB230" s="6783"/>
      <c r="FC230" s="2536">
        <v>0</v>
      </c>
      <c r="FD230" s="2536">
        <v>1</v>
      </c>
      <c r="FE230" s="1913">
        <f t="shared" si="988"/>
        <v>1</v>
      </c>
      <c r="FF230" s="1914" t="e">
        <f t="shared" si="1002"/>
        <v>#DIV/0!</v>
      </c>
      <c r="FG230" s="2536">
        <f t="shared" si="952"/>
        <v>1</v>
      </c>
      <c r="FH230" s="1913">
        <f t="shared" si="953"/>
        <v>1</v>
      </c>
      <c r="FI230" s="1914">
        <v>0</v>
      </c>
      <c r="FJ230" s="6782">
        <v>2</v>
      </c>
      <c r="FK230" s="6783"/>
      <c r="FL230" s="2499">
        <v>0</v>
      </c>
      <c r="FM230" s="2499">
        <v>1</v>
      </c>
      <c r="FN230" s="2228">
        <f t="shared" si="954"/>
        <v>-1</v>
      </c>
      <c r="FO230" s="1914" t="e">
        <f t="shared" ref="FO230:FO234" si="1016">FM230/FL230</f>
        <v>#DIV/0!</v>
      </c>
      <c r="FP230" s="2587">
        <f t="shared" si="955"/>
        <v>2</v>
      </c>
      <c r="FQ230" s="1913">
        <f t="shared" si="956"/>
        <v>0</v>
      </c>
      <c r="FR230" s="1914">
        <f t="shared" ref="FR230:FR234" si="1017">FP230/FJ230</f>
        <v>1</v>
      </c>
      <c r="FS230" s="6782">
        <v>2</v>
      </c>
      <c r="FT230" s="6783"/>
      <c r="FU230" s="2977">
        <v>0</v>
      </c>
      <c r="FV230" s="2520">
        <v>0</v>
      </c>
      <c r="FW230" s="1909">
        <f t="shared" si="957"/>
        <v>0</v>
      </c>
      <c r="FX230" s="1910" t="e">
        <f t="shared" si="1012"/>
        <v>#DIV/0!</v>
      </c>
      <c r="FY230" s="2587">
        <f t="shared" si="958"/>
        <v>2</v>
      </c>
      <c r="FZ230" s="1909">
        <f t="shared" si="959"/>
        <v>0</v>
      </c>
      <c r="GA230" s="1910">
        <f t="shared" si="1013"/>
        <v>1</v>
      </c>
      <c r="GB230" s="3169">
        <f t="shared" si="885"/>
        <v>0</v>
      </c>
      <c r="GC230" s="2219">
        <v>0</v>
      </c>
      <c r="GD230" s="1895">
        <v>1</v>
      </c>
      <c r="GE230" s="2105" t="s">
        <v>171</v>
      </c>
      <c r="GF230" s="2105" t="s">
        <v>172</v>
      </c>
      <c r="GG230" s="2105" t="s">
        <v>84</v>
      </c>
      <c r="GH230" s="2105" t="s">
        <v>20</v>
      </c>
      <c r="GI230" s="2105" t="s">
        <v>16</v>
      </c>
      <c r="GJ230" s="2105" t="s">
        <v>20</v>
      </c>
      <c r="GK230" s="2105" t="s">
        <v>16</v>
      </c>
      <c r="GL230" s="2136" t="s">
        <v>16</v>
      </c>
      <c r="GM230" s="231" t="s">
        <v>1010</v>
      </c>
      <c r="GN230" s="424" t="s">
        <v>773</v>
      </c>
      <c r="GO230" s="466">
        <v>2</v>
      </c>
      <c r="GP230" s="459">
        <v>0</v>
      </c>
      <c r="GQ230" s="2086">
        <v>0</v>
      </c>
      <c r="GR230" s="2086">
        <v>0</v>
      </c>
      <c r="GS230" s="1895">
        <v>0</v>
      </c>
      <c r="GT230" s="2086">
        <v>0</v>
      </c>
      <c r="GU230" s="2086">
        <v>2</v>
      </c>
      <c r="GV230" s="1895">
        <v>0</v>
      </c>
    </row>
    <row r="231" spans="1:211" ht="38.25" x14ac:dyDescent="0.25">
      <c r="B231" s="7156"/>
      <c r="C231" s="5685"/>
      <c r="D231" s="7164"/>
      <c r="E231" s="7152"/>
      <c r="F231" s="7193"/>
      <c r="G231" s="7193"/>
      <c r="H231" s="5707"/>
      <c r="I231" s="7177"/>
      <c r="J231" s="5707"/>
      <c r="K231" s="5707"/>
      <c r="L231" s="5707"/>
      <c r="M231" s="5707"/>
      <c r="N231" s="5698"/>
      <c r="O231" s="5707"/>
      <c r="P231" s="7107"/>
      <c r="Q231" s="7107"/>
      <c r="R231" s="5704"/>
      <c r="S231" s="5698"/>
      <c r="T231" s="5698"/>
      <c r="U231" s="7127"/>
      <c r="V231" s="5698"/>
      <c r="W231" s="5695"/>
      <c r="X231" s="5692"/>
      <c r="Y231" s="2137" t="s">
        <v>20</v>
      </c>
      <c r="Z231" s="504" t="s">
        <v>1011</v>
      </c>
      <c r="AA231" s="688" t="s">
        <v>773</v>
      </c>
      <c r="AB231" s="414">
        <v>1</v>
      </c>
      <c r="AC231" s="465">
        <v>0</v>
      </c>
      <c r="AD231" s="577">
        <f t="shared" si="982"/>
        <v>0</v>
      </c>
      <c r="AE231" s="465">
        <v>0</v>
      </c>
      <c r="AF231" s="544">
        <f t="shared" si="983"/>
        <v>0</v>
      </c>
      <c r="AG231" s="465">
        <v>0</v>
      </c>
      <c r="AH231" s="544">
        <f t="shared" si="984"/>
        <v>0</v>
      </c>
      <c r="AI231" s="465">
        <v>1</v>
      </c>
      <c r="AJ231" s="545">
        <f t="shared" si="985"/>
        <v>1</v>
      </c>
      <c r="AK231" s="191">
        <f t="shared" si="913"/>
        <v>1</v>
      </c>
      <c r="AL231" s="2324" t="s">
        <v>20</v>
      </c>
      <c r="AM231" s="1019" t="s">
        <v>2096</v>
      </c>
      <c r="AN231" s="1019" t="s">
        <v>2097</v>
      </c>
      <c r="AO231" s="970" t="s">
        <v>2092</v>
      </c>
      <c r="AP231" s="970" t="s">
        <v>2093</v>
      </c>
      <c r="AQ231" s="970">
        <v>100</v>
      </c>
      <c r="AR231" s="1036" t="s">
        <v>3035</v>
      </c>
      <c r="AS231" s="971" t="s">
        <v>1579</v>
      </c>
      <c r="AT231" s="2275"/>
      <c r="AU231" s="813" t="s">
        <v>1704</v>
      </c>
      <c r="AV231" s="5328">
        <v>1</v>
      </c>
      <c r="AW231" s="5329"/>
      <c r="AX231" s="4493">
        <f t="shared" si="914"/>
        <v>1</v>
      </c>
      <c r="AY231" s="4493">
        <f t="shared" si="915"/>
        <v>0</v>
      </c>
      <c r="AZ231" s="4411">
        <f t="shared" si="916"/>
        <v>1</v>
      </c>
      <c r="BA231" s="4496">
        <f t="shared" si="917"/>
        <v>0</v>
      </c>
      <c r="BB231" s="4450">
        <f t="shared" si="918"/>
        <v>2</v>
      </c>
      <c r="BC231" s="4104">
        <f t="shared" si="919"/>
        <v>-1</v>
      </c>
      <c r="BD231" s="1834">
        <f t="shared" si="920"/>
        <v>2</v>
      </c>
      <c r="BE231" s="4762">
        <f>SUM(AX231-AI231)</f>
        <v>0</v>
      </c>
      <c r="BF231" s="6564">
        <v>1</v>
      </c>
      <c r="BG231" s="6564"/>
      <c r="BH231" s="3715">
        <f t="shared" si="839"/>
        <v>0</v>
      </c>
      <c r="BI231" s="3715">
        <f t="shared" si="922"/>
        <v>0</v>
      </c>
      <c r="BJ231" s="3111">
        <f t="shared" si="923"/>
        <v>0</v>
      </c>
      <c r="BK231" s="2963" t="e">
        <f t="shared" si="924"/>
        <v>#DIV/0!</v>
      </c>
      <c r="BL231" s="3674">
        <f t="shared" si="925"/>
        <v>2</v>
      </c>
      <c r="BM231" s="3122">
        <f t="shared" si="926"/>
        <v>-1</v>
      </c>
      <c r="BN231" s="1834">
        <f t="shared" si="927"/>
        <v>2</v>
      </c>
      <c r="BO231" s="3708">
        <f t="shared" si="928"/>
        <v>0</v>
      </c>
      <c r="BP231" s="3494"/>
      <c r="BQ231" s="6900">
        <v>1</v>
      </c>
      <c r="BR231" s="6900"/>
      <c r="BS231" s="2749">
        <f t="shared" si="1014"/>
        <v>0</v>
      </c>
      <c r="BT231" s="2749">
        <f t="shared" si="1015"/>
        <v>2</v>
      </c>
      <c r="BU231" s="2987">
        <f t="shared" si="848"/>
        <v>-2</v>
      </c>
      <c r="BV231" s="2963" t="e">
        <f t="shared" si="849"/>
        <v>#DIV/0!</v>
      </c>
      <c r="BW231" s="2361">
        <f t="shared" si="850"/>
        <v>2</v>
      </c>
      <c r="BX231" s="2953">
        <f t="shared" si="851"/>
        <v>-1</v>
      </c>
      <c r="BY231" s="1834">
        <f t="shared" si="852"/>
        <v>2</v>
      </c>
      <c r="BZ231" s="3151"/>
      <c r="CA231" s="6723">
        <v>1</v>
      </c>
      <c r="CB231" s="6723"/>
      <c r="CC231" s="1718">
        <v>0</v>
      </c>
      <c r="CD231" s="1718">
        <v>0</v>
      </c>
      <c r="CE231" s="2359">
        <f t="shared" si="931"/>
        <v>0</v>
      </c>
      <c r="CF231" s="1834">
        <v>0</v>
      </c>
      <c r="CG231" s="1971">
        <f t="shared" ref="CG231:CG232" si="1018">CD231</f>
        <v>0</v>
      </c>
      <c r="CH231" s="2387">
        <f t="shared" si="933"/>
        <v>1</v>
      </c>
      <c r="CI231" s="1834">
        <f t="shared" ref="CI231:CI232" si="1019">CG231/CA231</f>
        <v>0</v>
      </c>
      <c r="CM231" s="1925">
        <v>0</v>
      </c>
      <c r="CN231" s="1744">
        <v>0</v>
      </c>
      <c r="CO231" s="1926">
        <v>0</v>
      </c>
      <c r="CP231" s="1744">
        <v>0</v>
      </c>
      <c r="CQ231" s="1744">
        <v>1</v>
      </c>
      <c r="CR231" s="1745">
        <v>0</v>
      </c>
      <c r="CS231" s="1744">
        <v>0</v>
      </c>
      <c r="CT231" s="1744">
        <v>0</v>
      </c>
      <c r="CU231" s="1745">
        <v>0</v>
      </c>
      <c r="CV231" s="1744">
        <v>0</v>
      </c>
      <c r="CW231" s="1744">
        <v>0</v>
      </c>
      <c r="CX231" s="3311">
        <v>0</v>
      </c>
      <c r="CY231" s="5735">
        <v>1</v>
      </c>
      <c r="CZ231" s="5811"/>
      <c r="DA231" s="4876">
        <v>0</v>
      </c>
      <c r="DB231" s="4786">
        <v>0</v>
      </c>
      <c r="DC231" s="4785">
        <f t="shared" si="961"/>
        <v>0</v>
      </c>
      <c r="DD231" s="4629" t="e">
        <f t="shared" si="992"/>
        <v>#DIV/0!</v>
      </c>
      <c r="DE231" s="4576">
        <f t="shared" si="856"/>
        <v>2</v>
      </c>
      <c r="DF231" s="4166">
        <f t="shared" si="935"/>
        <v>-1</v>
      </c>
      <c r="DG231" s="4181">
        <f t="shared" ref="DG231:DG234" si="1020">DE231/CY231</f>
        <v>2</v>
      </c>
      <c r="DH231" s="5841">
        <v>1</v>
      </c>
      <c r="DI231" s="5937"/>
      <c r="DJ231" s="4879">
        <v>1</v>
      </c>
      <c r="DK231" s="4879">
        <v>0</v>
      </c>
      <c r="DL231" s="4458">
        <f t="shared" si="936"/>
        <v>1</v>
      </c>
      <c r="DM231" s="4871">
        <f t="shared" si="1007"/>
        <v>0</v>
      </c>
      <c r="DN231" s="4424">
        <f t="shared" si="937"/>
        <v>2</v>
      </c>
      <c r="DO231" s="4166">
        <f t="shared" si="938"/>
        <v>-1</v>
      </c>
      <c r="DP231" s="4181">
        <f t="shared" si="994"/>
        <v>2</v>
      </c>
      <c r="DQ231" s="5938">
        <v>1</v>
      </c>
      <c r="DR231" s="5939"/>
      <c r="DS231" s="4574">
        <v>0</v>
      </c>
      <c r="DT231" s="2685">
        <v>0</v>
      </c>
      <c r="DU231" s="4596">
        <f t="shared" si="939"/>
        <v>0</v>
      </c>
      <c r="DV231" s="4597" t="e">
        <f t="shared" si="995"/>
        <v>#DIV/0!</v>
      </c>
      <c r="DW231" s="2683">
        <f t="shared" si="940"/>
        <v>2</v>
      </c>
      <c r="DX231" s="4164">
        <f t="shared" si="941"/>
        <v>-1</v>
      </c>
      <c r="DY231" s="4165">
        <f t="shared" si="996"/>
        <v>2</v>
      </c>
      <c r="DZ231" s="5735">
        <v>1</v>
      </c>
      <c r="EA231" s="5811"/>
      <c r="EB231" s="3309">
        <v>0</v>
      </c>
      <c r="EC231" s="3258">
        <v>0</v>
      </c>
      <c r="ED231" s="1913">
        <f t="shared" si="965"/>
        <v>0</v>
      </c>
      <c r="EE231" s="1914" t="e">
        <f t="shared" si="997"/>
        <v>#DIV/0!</v>
      </c>
      <c r="EF231" s="3307">
        <f t="shared" si="943"/>
        <v>2</v>
      </c>
      <c r="EG231" s="1913">
        <f t="shared" si="944"/>
        <v>-1</v>
      </c>
      <c r="EH231" s="1914">
        <f t="shared" ref="EH231:EH234" si="1021">EF231/DZ231</f>
        <v>2</v>
      </c>
      <c r="EI231" s="5841">
        <v>1</v>
      </c>
      <c r="EJ231" s="5937"/>
      <c r="EK231" s="1986">
        <v>0</v>
      </c>
      <c r="EL231" s="1986">
        <v>0</v>
      </c>
      <c r="EM231" s="3040">
        <f t="shared" si="945"/>
        <v>0</v>
      </c>
      <c r="EN231" s="1914" t="e">
        <f t="shared" si="1008"/>
        <v>#DIV/0!</v>
      </c>
      <c r="EO231" s="3016">
        <f t="shared" si="946"/>
        <v>2</v>
      </c>
      <c r="EP231" s="1913">
        <f t="shared" si="947"/>
        <v>-1</v>
      </c>
      <c r="EQ231" s="1914">
        <f t="shared" si="999"/>
        <v>2</v>
      </c>
      <c r="ER231" s="5938">
        <v>1</v>
      </c>
      <c r="ES231" s="5939"/>
      <c r="ET231" s="3713">
        <v>0</v>
      </c>
      <c r="EU231" s="3622">
        <v>0</v>
      </c>
      <c r="EV231" s="1909">
        <f t="shared" si="948"/>
        <v>0</v>
      </c>
      <c r="EW231" s="1910" t="e">
        <f t="shared" si="1000"/>
        <v>#DIV/0!</v>
      </c>
      <c r="EX231" s="3621">
        <f t="shared" si="949"/>
        <v>2</v>
      </c>
      <c r="EY231" s="1909">
        <f t="shared" si="950"/>
        <v>-1</v>
      </c>
      <c r="EZ231" s="358">
        <f t="shared" si="1001"/>
        <v>2</v>
      </c>
      <c r="FA231" s="6786">
        <v>1</v>
      </c>
      <c r="FB231" s="6787"/>
      <c r="FC231" s="2536">
        <v>0</v>
      </c>
      <c r="FD231" s="2536">
        <v>1</v>
      </c>
      <c r="FE231" s="1913">
        <f t="shared" si="988"/>
        <v>1</v>
      </c>
      <c r="FF231" s="1914" t="e">
        <f t="shared" si="1002"/>
        <v>#DIV/0!</v>
      </c>
      <c r="FG231" s="2536">
        <f t="shared" si="952"/>
        <v>1</v>
      </c>
      <c r="FH231" s="1913">
        <f t="shared" si="953"/>
        <v>0</v>
      </c>
      <c r="FI231" s="1914">
        <f t="shared" ref="FI231:FI233" si="1022">FG231/FA231</f>
        <v>1</v>
      </c>
      <c r="FJ231" s="6786">
        <v>1</v>
      </c>
      <c r="FK231" s="6787"/>
      <c r="FL231" s="2499">
        <v>0</v>
      </c>
      <c r="FM231" s="2499">
        <v>1</v>
      </c>
      <c r="FN231" s="2228">
        <f t="shared" si="954"/>
        <v>-1</v>
      </c>
      <c r="FO231" s="1914" t="e">
        <f t="shared" si="1016"/>
        <v>#DIV/0!</v>
      </c>
      <c r="FP231" s="2587">
        <f t="shared" si="955"/>
        <v>2</v>
      </c>
      <c r="FQ231" s="1913">
        <f t="shared" si="956"/>
        <v>-1</v>
      </c>
      <c r="FR231" s="1914">
        <f t="shared" si="1017"/>
        <v>2</v>
      </c>
      <c r="FS231" s="6786">
        <v>1</v>
      </c>
      <c r="FT231" s="6787"/>
      <c r="FU231" s="2978">
        <v>0</v>
      </c>
      <c r="FV231" s="2522">
        <v>0</v>
      </c>
      <c r="FW231" s="1909">
        <f t="shared" si="957"/>
        <v>0</v>
      </c>
      <c r="FX231" s="1910" t="e">
        <f t="shared" si="1012"/>
        <v>#DIV/0!</v>
      </c>
      <c r="FY231" s="2587">
        <f t="shared" si="958"/>
        <v>2</v>
      </c>
      <c r="FZ231" s="1909">
        <f t="shared" si="959"/>
        <v>-1</v>
      </c>
      <c r="GA231" s="1910">
        <f t="shared" si="1013"/>
        <v>2</v>
      </c>
      <c r="GB231" s="3169">
        <f t="shared" si="885"/>
        <v>0</v>
      </c>
      <c r="GC231" s="2219">
        <v>0</v>
      </c>
      <c r="GD231" s="1895">
        <v>1</v>
      </c>
      <c r="GE231" s="2105" t="s">
        <v>171</v>
      </c>
      <c r="GF231" s="2105" t="s">
        <v>172</v>
      </c>
      <c r="GG231" s="2105" t="s">
        <v>84</v>
      </c>
      <c r="GH231" s="2105" t="s">
        <v>20</v>
      </c>
      <c r="GI231" s="2105" t="s">
        <v>16</v>
      </c>
      <c r="GJ231" s="2105" t="s">
        <v>20</v>
      </c>
      <c r="GK231" s="2105" t="s">
        <v>16</v>
      </c>
      <c r="GL231" s="2137" t="s">
        <v>20</v>
      </c>
      <c r="GM231" s="219" t="s">
        <v>1011</v>
      </c>
      <c r="GN231" s="687" t="s">
        <v>773</v>
      </c>
      <c r="GO231" s="460">
        <v>1</v>
      </c>
      <c r="GP231" s="460">
        <v>0</v>
      </c>
      <c r="GQ231" s="2086">
        <v>0</v>
      </c>
      <c r="GR231" s="2086">
        <v>0</v>
      </c>
      <c r="GS231" s="1895">
        <v>0</v>
      </c>
      <c r="GT231" s="2086">
        <v>0</v>
      </c>
      <c r="GU231" s="2086">
        <v>1</v>
      </c>
      <c r="GV231" s="1895">
        <v>0</v>
      </c>
    </row>
    <row r="232" spans="1:211" ht="76.5" x14ac:dyDescent="0.25">
      <c r="B232" s="7156"/>
      <c r="C232" s="5685"/>
      <c r="D232" s="7164"/>
      <c r="E232" s="7152"/>
      <c r="F232" s="7193"/>
      <c r="G232" s="7193"/>
      <c r="H232" s="5707"/>
      <c r="I232" s="7177"/>
      <c r="J232" s="5707"/>
      <c r="K232" s="5707"/>
      <c r="L232" s="5707"/>
      <c r="M232" s="5707"/>
      <c r="N232" s="5698"/>
      <c r="O232" s="5707"/>
      <c r="P232" s="7107"/>
      <c r="Q232" s="7107"/>
      <c r="R232" s="5704"/>
      <c r="S232" s="5698"/>
      <c r="T232" s="5698"/>
      <c r="U232" s="7127"/>
      <c r="V232" s="5698"/>
      <c r="W232" s="5695"/>
      <c r="X232" s="5692"/>
      <c r="Y232" s="2137" t="s">
        <v>19</v>
      </c>
      <c r="Z232" s="504" t="s">
        <v>1012</v>
      </c>
      <c r="AA232" s="688" t="s">
        <v>1013</v>
      </c>
      <c r="AB232" s="414">
        <v>70</v>
      </c>
      <c r="AC232" s="465">
        <v>15</v>
      </c>
      <c r="AD232" s="577">
        <f t="shared" si="982"/>
        <v>0.21428571428571427</v>
      </c>
      <c r="AE232" s="465">
        <v>20</v>
      </c>
      <c r="AF232" s="544">
        <f t="shared" si="983"/>
        <v>0.2857142857142857</v>
      </c>
      <c r="AG232" s="465">
        <v>20</v>
      </c>
      <c r="AH232" s="544">
        <f t="shared" si="984"/>
        <v>0.2857142857142857</v>
      </c>
      <c r="AI232" s="4474">
        <v>0</v>
      </c>
      <c r="AJ232" s="545">
        <f t="shared" si="985"/>
        <v>0</v>
      </c>
      <c r="AK232" s="191">
        <f t="shared" si="913"/>
        <v>0.7857142857142857</v>
      </c>
      <c r="AL232" s="2324" t="s">
        <v>19</v>
      </c>
      <c r="AM232" s="1019" t="s">
        <v>2098</v>
      </c>
      <c r="AN232" s="1019" t="s">
        <v>2099</v>
      </c>
      <c r="AO232" s="959" t="s">
        <v>2094</v>
      </c>
      <c r="AP232" s="959" t="s">
        <v>2095</v>
      </c>
      <c r="AQ232" s="970">
        <v>100</v>
      </c>
      <c r="AR232" s="1036" t="s">
        <v>3036</v>
      </c>
      <c r="AS232" s="971" t="s">
        <v>1579</v>
      </c>
      <c r="AT232" s="2275"/>
      <c r="AU232" s="813" t="s">
        <v>1704</v>
      </c>
      <c r="AV232" s="5330">
        <v>31</v>
      </c>
      <c r="AW232" s="5331"/>
      <c r="AX232" s="4493">
        <v>0</v>
      </c>
      <c r="AY232" s="4493">
        <f t="shared" si="915"/>
        <v>0</v>
      </c>
      <c r="AZ232" s="4411">
        <f t="shared" si="916"/>
        <v>0</v>
      </c>
      <c r="BA232" s="4649" t="e">
        <f t="shared" si="917"/>
        <v>#DIV/0!</v>
      </c>
      <c r="BB232" s="4761">
        <f t="shared" si="918"/>
        <v>31</v>
      </c>
      <c r="BC232" s="4104">
        <f t="shared" si="919"/>
        <v>0</v>
      </c>
      <c r="BD232" s="1985">
        <f t="shared" si="920"/>
        <v>1</v>
      </c>
      <c r="BE232" s="4762">
        <v>0</v>
      </c>
      <c r="BF232" s="6564">
        <v>70</v>
      </c>
      <c r="BG232" s="6564"/>
      <c r="BH232" s="3715">
        <f t="shared" si="839"/>
        <v>20</v>
      </c>
      <c r="BI232" s="3715">
        <f t="shared" si="922"/>
        <v>11</v>
      </c>
      <c r="BJ232" s="3111">
        <f t="shared" si="923"/>
        <v>9</v>
      </c>
      <c r="BK232" s="1981">
        <f t="shared" si="924"/>
        <v>0.55000000000000004</v>
      </c>
      <c r="BL232" s="3832">
        <f t="shared" si="925"/>
        <v>31</v>
      </c>
      <c r="BM232" s="3122">
        <f t="shared" si="926"/>
        <v>39</v>
      </c>
      <c r="BN232" s="1985">
        <f t="shared" si="927"/>
        <v>0.44285714285714284</v>
      </c>
      <c r="BO232" s="3708">
        <f t="shared" si="928"/>
        <v>0</v>
      </c>
      <c r="BP232" s="3494"/>
      <c r="BQ232" s="6900">
        <v>70</v>
      </c>
      <c r="BR232" s="6900"/>
      <c r="BS232" s="2749">
        <f t="shared" si="1014"/>
        <v>20</v>
      </c>
      <c r="BT232" s="2749">
        <f t="shared" si="1015"/>
        <v>5</v>
      </c>
      <c r="BU232" s="2987">
        <f t="shared" si="848"/>
        <v>15</v>
      </c>
      <c r="BV232" s="1981">
        <f t="shared" si="849"/>
        <v>0.25</v>
      </c>
      <c r="BW232" s="2623">
        <f t="shared" si="850"/>
        <v>20</v>
      </c>
      <c r="BX232" s="2953">
        <f t="shared" si="851"/>
        <v>50</v>
      </c>
      <c r="BY232" s="1985">
        <f t="shared" si="852"/>
        <v>0.2857142857142857</v>
      </c>
      <c r="BZ232" s="3151"/>
      <c r="CA232" s="6723">
        <v>70</v>
      </c>
      <c r="CB232" s="6723"/>
      <c r="CC232" s="1718">
        <v>15</v>
      </c>
      <c r="CD232" s="1718">
        <v>15</v>
      </c>
      <c r="CE232" s="2359">
        <f t="shared" si="931"/>
        <v>0</v>
      </c>
      <c r="CF232" s="1985">
        <f t="shared" ref="CF232" si="1023">CD232/CC232</f>
        <v>1</v>
      </c>
      <c r="CG232" s="1984">
        <f t="shared" si="1018"/>
        <v>15</v>
      </c>
      <c r="CH232" s="2387">
        <f t="shared" si="933"/>
        <v>55</v>
      </c>
      <c r="CI232" s="1985">
        <f t="shared" si="1019"/>
        <v>0.21428571428571427</v>
      </c>
      <c r="CM232" s="1827">
        <v>15</v>
      </c>
      <c r="CN232" s="1744">
        <v>15</v>
      </c>
      <c r="CO232" s="1926">
        <v>15</v>
      </c>
      <c r="CP232" s="1827">
        <v>0</v>
      </c>
      <c r="CQ232" s="1827">
        <v>0</v>
      </c>
      <c r="CR232" s="1745">
        <v>5</v>
      </c>
      <c r="CS232" s="1827">
        <v>5</v>
      </c>
      <c r="CT232" s="1827">
        <v>0</v>
      </c>
      <c r="CU232" s="1745">
        <v>5</v>
      </c>
      <c r="CV232" s="1827">
        <v>5</v>
      </c>
      <c r="CW232" s="1827">
        <v>5</v>
      </c>
      <c r="CX232" s="3311">
        <v>0</v>
      </c>
      <c r="CY232" s="5735">
        <v>70</v>
      </c>
      <c r="CZ232" s="5811"/>
      <c r="DA232" s="4876">
        <v>5</v>
      </c>
      <c r="DB232" s="4786">
        <v>0</v>
      </c>
      <c r="DC232" s="4785">
        <f t="shared" si="961"/>
        <v>-5</v>
      </c>
      <c r="DD232" s="4629">
        <f t="shared" si="992"/>
        <v>0</v>
      </c>
      <c r="DE232" s="4576">
        <f t="shared" si="856"/>
        <v>31</v>
      </c>
      <c r="DF232" s="4166">
        <f t="shared" si="935"/>
        <v>39</v>
      </c>
      <c r="DG232" s="4181">
        <f t="shared" si="1020"/>
        <v>0.44285714285714284</v>
      </c>
      <c r="DH232" s="5896">
        <v>31</v>
      </c>
      <c r="DI232" s="6172"/>
      <c r="DJ232" s="4879">
        <v>0</v>
      </c>
      <c r="DK232" s="4879">
        <v>0</v>
      </c>
      <c r="DL232" s="4458">
        <f t="shared" si="936"/>
        <v>0</v>
      </c>
      <c r="DM232" s="4871" t="e">
        <f t="shared" si="1007"/>
        <v>#DIV/0!</v>
      </c>
      <c r="DN232" s="4424">
        <f t="shared" si="937"/>
        <v>31</v>
      </c>
      <c r="DO232" s="4166">
        <f t="shared" si="938"/>
        <v>0</v>
      </c>
      <c r="DP232" s="4181">
        <f t="shared" si="994"/>
        <v>1</v>
      </c>
      <c r="DQ232" s="5896">
        <v>31</v>
      </c>
      <c r="DR232" s="5897"/>
      <c r="DS232" s="4574">
        <v>0</v>
      </c>
      <c r="DT232" s="2685">
        <v>0</v>
      </c>
      <c r="DU232" s="4596">
        <f t="shared" si="939"/>
        <v>0</v>
      </c>
      <c r="DV232" s="4597" t="e">
        <f t="shared" si="995"/>
        <v>#DIV/0!</v>
      </c>
      <c r="DW232" s="2683">
        <f t="shared" si="940"/>
        <v>31</v>
      </c>
      <c r="DX232" s="4164">
        <f t="shared" si="941"/>
        <v>0</v>
      </c>
      <c r="DY232" s="4165">
        <f t="shared" si="996"/>
        <v>1</v>
      </c>
      <c r="DZ232" s="5735">
        <v>70</v>
      </c>
      <c r="EA232" s="5811"/>
      <c r="EB232" s="3309">
        <v>10</v>
      </c>
      <c r="EC232" s="3258">
        <v>10</v>
      </c>
      <c r="ED232" s="1913">
        <f t="shared" si="965"/>
        <v>0</v>
      </c>
      <c r="EE232" s="1914">
        <f t="shared" si="997"/>
        <v>1</v>
      </c>
      <c r="EF232" s="3307">
        <f t="shared" si="943"/>
        <v>30</v>
      </c>
      <c r="EG232" s="1913">
        <f t="shared" si="944"/>
        <v>40</v>
      </c>
      <c r="EH232" s="1914">
        <f t="shared" si="1021"/>
        <v>0.42857142857142855</v>
      </c>
      <c r="EI232" s="5841">
        <v>70</v>
      </c>
      <c r="EJ232" s="5937"/>
      <c r="EK232" s="1986">
        <v>5</v>
      </c>
      <c r="EL232" s="1986">
        <v>1</v>
      </c>
      <c r="EM232" s="3040">
        <f t="shared" si="945"/>
        <v>4</v>
      </c>
      <c r="EN232" s="1914">
        <f t="shared" si="1008"/>
        <v>0.2</v>
      </c>
      <c r="EO232" s="3016">
        <f t="shared" si="946"/>
        <v>31</v>
      </c>
      <c r="EP232" s="1913">
        <f t="shared" si="947"/>
        <v>39</v>
      </c>
      <c r="EQ232" s="1914">
        <f t="shared" si="999"/>
        <v>0.44285714285714284</v>
      </c>
      <c r="ER232" s="5938">
        <v>70</v>
      </c>
      <c r="ES232" s="5939"/>
      <c r="ET232" s="3713">
        <v>5</v>
      </c>
      <c r="EU232" s="3622">
        <v>0</v>
      </c>
      <c r="EV232" s="1909">
        <f t="shared" si="948"/>
        <v>5</v>
      </c>
      <c r="EW232" s="1910">
        <f t="shared" si="1000"/>
        <v>0</v>
      </c>
      <c r="EX232" s="3621">
        <f t="shared" si="949"/>
        <v>31</v>
      </c>
      <c r="EY232" s="1909">
        <f t="shared" si="950"/>
        <v>39</v>
      </c>
      <c r="EZ232" s="3942">
        <f t="shared" si="1001"/>
        <v>0.44285714285714284</v>
      </c>
      <c r="FA232" s="6786">
        <v>70</v>
      </c>
      <c r="FB232" s="6787"/>
      <c r="FC232" s="2536">
        <v>7</v>
      </c>
      <c r="FD232" s="2536">
        <v>0</v>
      </c>
      <c r="FE232" s="1913">
        <f t="shared" si="988"/>
        <v>-7</v>
      </c>
      <c r="FF232" s="1914">
        <f t="shared" si="1002"/>
        <v>0</v>
      </c>
      <c r="FG232" s="2536">
        <f t="shared" si="952"/>
        <v>15</v>
      </c>
      <c r="FH232" s="1913">
        <f t="shared" si="953"/>
        <v>55</v>
      </c>
      <c r="FI232" s="1914">
        <f t="shared" si="1022"/>
        <v>0.21428571428571427</v>
      </c>
      <c r="FJ232" s="6786">
        <v>70</v>
      </c>
      <c r="FK232" s="6787"/>
      <c r="FL232" s="2499">
        <v>7</v>
      </c>
      <c r="FM232" s="2499">
        <v>0</v>
      </c>
      <c r="FN232" s="2228">
        <f t="shared" si="954"/>
        <v>7</v>
      </c>
      <c r="FO232" s="1914">
        <f t="shared" si="1016"/>
        <v>0</v>
      </c>
      <c r="FP232" s="2587">
        <f t="shared" si="955"/>
        <v>15</v>
      </c>
      <c r="FQ232" s="1913">
        <f t="shared" si="956"/>
        <v>55</v>
      </c>
      <c r="FR232" s="1914">
        <f t="shared" si="1017"/>
        <v>0.21428571428571427</v>
      </c>
      <c r="FS232" s="6786">
        <v>70</v>
      </c>
      <c r="FT232" s="6787"/>
      <c r="FU232" s="2978">
        <v>6</v>
      </c>
      <c r="FV232" s="2522">
        <v>5</v>
      </c>
      <c r="FW232" s="1909">
        <f t="shared" si="957"/>
        <v>1</v>
      </c>
      <c r="FX232" s="1910">
        <f t="shared" si="1012"/>
        <v>0.83333333333333337</v>
      </c>
      <c r="FY232" s="2587">
        <f t="shared" si="958"/>
        <v>20</v>
      </c>
      <c r="FZ232" s="1909">
        <f t="shared" si="959"/>
        <v>50</v>
      </c>
      <c r="GA232" s="1910">
        <f t="shared" si="1013"/>
        <v>0.2857142857142857</v>
      </c>
      <c r="GB232" s="3169">
        <f t="shared" si="885"/>
        <v>0.14285714285714285</v>
      </c>
      <c r="GC232" s="2219">
        <v>0</v>
      </c>
      <c r="GD232" s="1895">
        <v>1</v>
      </c>
      <c r="GE232" s="2105" t="s">
        <v>171</v>
      </c>
      <c r="GF232" s="2105" t="s">
        <v>172</v>
      </c>
      <c r="GG232" s="2105" t="s">
        <v>84</v>
      </c>
      <c r="GH232" s="2105" t="s">
        <v>20</v>
      </c>
      <c r="GI232" s="2105" t="s">
        <v>16</v>
      </c>
      <c r="GJ232" s="2105" t="s">
        <v>20</v>
      </c>
      <c r="GK232" s="2105" t="s">
        <v>16</v>
      </c>
      <c r="GL232" s="2137" t="s">
        <v>19</v>
      </c>
      <c r="GM232" s="219" t="s">
        <v>1012</v>
      </c>
      <c r="GN232" s="687" t="s">
        <v>1013</v>
      </c>
      <c r="GO232" s="460">
        <v>70</v>
      </c>
      <c r="GP232" s="460">
        <v>15</v>
      </c>
      <c r="GQ232" s="2086">
        <v>15</v>
      </c>
      <c r="GR232" s="2086">
        <v>0</v>
      </c>
      <c r="GS232" s="1895">
        <v>1</v>
      </c>
      <c r="GT232" s="2086">
        <v>15</v>
      </c>
      <c r="GU232" s="2086">
        <v>55</v>
      </c>
      <c r="GV232" s="1895">
        <v>0.21428571428571427</v>
      </c>
    </row>
    <row r="233" spans="1:211" ht="67.5" x14ac:dyDescent="0.25">
      <c r="B233" s="7156"/>
      <c r="C233" s="5685"/>
      <c r="D233" s="7164"/>
      <c r="E233" s="7152"/>
      <c r="F233" s="7193"/>
      <c r="G233" s="7193"/>
      <c r="H233" s="5707"/>
      <c r="I233" s="7177"/>
      <c r="J233" s="5707"/>
      <c r="K233" s="5707"/>
      <c r="L233" s="5707"/>
      <c r="M233" s="5707"/>
      <c r="N233" s="5698"/>
      <c r="O233" s="5707"/>
      <c r="P233" s="7107"/>
      <c r="Q233" s="7107"/>
      <c r="R233" s="5704"/>
      <c r="S233" s="5698"/>
      <c r="T233" s="5698"/>
      <c r="U233" s="7127"/>
      <c r="V233" s="5698"/>
      <c r="W233" s="5695"/>
      <c r="X233" s="5692"/>
      <c r="Y233" s="2137" t="s">
        <v>29</v>
      </c>
      <c r="Z233" s="504" t="s">
        <v>1014</v>
      </c>
      <c r="AA233" s="688" t="s">
        <v>1015</v>
      </c>
      <c r="AB233" s="414">
        <v>6</v>
      </c>
      <c r="AC233" s="479">
        <v>0</v>
      </c>
      <c r="AD233" s="480">
        <f t="shared" si="982"/>
        <v>0</v>
      </c>
      <c r="AE233" s="479">
        <v>0</v>
      </c>
      <c r="AF233" s="415">
        <f t="shared" si="983"/>
        <v>0</v>
      </c>
      <c r="AG233" s="479">
        <v>3</v>
      </c>
      <c r="AH233" s="415">
        <f t="shared" si="984"/>
        <v>0.5</v>
      </c>
      <c r="AI233" s="479">
        <v>3</v>
      </c>
      <c r="AJ233" s="416">
        <f t="shared" si="985"/>
        <v>0.5</v>
      </c>
      <c r="AK233" s="212">
        <f t="shared" si="913"/>
        <v>1</v>
      </c>
      <c r="AL233" s="2325">
        <v>4</v>
      </c>
      <c r="AM233" s="90" t="s">
        <v>3621</v>
      </c>
      <c r="AN233" s="90" t="s">
        <v>3622</v>
      </c>
      <c r="AO233" s="90" t="s">
        <v>3623</v>
      </c>
      <c r="AP233" s="90" t="s">
        <v>3624</v>
      </c>
      <c r="AQ233" s="1626">
        <v>100</v>
      </c>
      <c r="AR233" s="90" t="s">
        <v>1015</v>
      </c>
      <c r="AS233" s="971" t="s">
        <v>1579</v>
      </c>
      <c r="AT233" s="2226"/>
      <c r="AU233" s="90" t="s">
        <v>1704</v>
      </c>
      <c r="AV233" s="5328">
        <v>6</v>
      </c>
      <c r="AW233" s="5329"/>
      <c r="AX233" s="4493">
        <f t="shared" si="914"/>
        <v>3</v>
      </c>
      <c r="AY233" s="4493">
        <f t="shared" si="915"/>
        <v>1</v>
      </c>
      <c r="AZ233" s="4411">
        <f t="shared" si="916"/>
        <v>2</v>
      </c>
      <c r="BA233" s="4649">
        <f t="shared" si="917"/>
        <v>0.33333333333333331</v>
      </c>
      <c r="BB233" s="4761">
        <f t="shared" si="918"/>
        <v>6</v>
      </c>
      <c r="BC233" s="4104">
        <f t="shared" si="919"/>
        <v>0</v>
      </c>
      <c r="BD233" s="1985">
        <f t="shared" si="920"/>
        <v>1</v>
      </c>
      <c r="BE233" s="4762">
        <f>SUM(AX233-AI233)</f>
        <v>0</v>
      </c>
      <c r="BF233" s="6564">
        <v>6</v>
      </c>
      <c r="BG233" s="6564"/>
      <c r="BH233" s="3715">
        <f t="shared" si="839"/>
        <v>3</v>
      </c>
      <c r="BI233" s="3715">
        <f t="shared" si="922"/>
        <v>3</v>
      </c>
      <c r="BJ233" s="3111">
        <f t="shared" si="923"/>
        <v>0</v>
      </c>
      <c r="BK233" s="1981">
        <f t="shared" si="924"/>
        <v>1</v>
      </c>
      <c r="BL233" s="3832">
        <f t="shared" si="925"/>
        <v>5</v>
      </c>
      <c r="BM233" s="3122">
        <f t="shared" si="926"/>
        <v>1</v>
      </c>
      <c r="BN233" s="1985">
        <f t="shared" si="927"/>
        <v>0.83333333333333337</v>
      </c>
      <c r="BO233" s="3808">
        <f t="shared" si="928"/>
        <v>0</v>
      </c>
      <c r="BP233" s="3494"/>
      <c r="BQ233" s="6900">
        <v>6</v>
      </c>
      <c r="BR233" s="6900"/>
      <c r="BS233" s="2749">
        <f t="shared" si="1014"/>
        <v>0</v>
      </c>
      <c r="BT233" s="2749">
        <f t="shared" si="1015"/>
        <v>2</v>
      </c>
      <c r="BU233" s="2987">
        <f t="shared" si="848"/>
        <v>-2</v>
      </c>
      <c r="BV233" s="1981" t="e">
        <f t="shared" si="849"/>
        <v>#DIV/0!</v>
      </c>
      <c r="BW233" s="2623">
        <f t="shared" si="850"/>
        <v>2</v>
      </c>
      <c r="BX233" s="2953">
        <f t="shared" si="851"/>
        <v>4</v>
      </c>
      <c r="BY233" s="1985">
        <f t="shared" si="852"/>
        <v>0.33333333333333331</v>
      </c>
      <c r="BZ233" s="3151"/>
      <c r="CA233" s="6723">
        <v>6</v>
      </c>
      <c r="CB233" s="6723"/>
      <c r="CC233" s="1718">
        <v>0</v>
      </c>
      <c r="CD233" s="1718">
        <v>0</v>
      </c>
      <c r="CE233" s="2359">
        <f t="shared" si="931"/>
        <v>0</v>
      </c>
      <c r="CF233" s="1985">
        <v>0</v>
      </c>
      <c r="CG233" s="1984">
        <f>CD233</f>
        <v>0</v>
      </c>
      <c r="CH233" s="2387">
        <f t="shared" si="933"/>
        <v>6</v>
      </c>
      <c r="CI233" s="1985">
        <f>CG233/CA233</f>
        <v>0</v>
      </c>
      <c r="CM233" s="1827">
        <v>0</v>
      </c>
      <c r="CN233" s="1744">
        <v>0</v>
      </c>
      <c r="CO233" s="1926">
        <v>0</v>
      </c>
      <c r="CP233" s="1706">
        <v>0</v>
      </c>
      <c r="CQ233" s="1706">
        <v>1</v>
      </c>
      <c r="CR233" s="1706">
        <v>0</v>
      </c>
      <c r="CS233" s="1706">
        <v>2</v>
      </c>
      <c r="CT233" s="1706">
        <v>0</v>
      </c>
      <c r="CU233" s="1706">
        <v>1</v>
      </c>
      <c r="CV233" s="1706">
        <v>0</v>
      </c>
      <c r="CW233" s="1706">
        <v>2</v>
      </c>
      <c r="CX233" s="3308">
        <v>0</v>
      </c>
      <c r="CY233" s="5735">
        <v>6</v>
      </c>
      <c r="CZ233" s="5811"/>
      <c r="DA233" s="4876">
        <v>1</v>
      </c>
      <c r="DB233" s="4786">
        <v>1</v>
      </c>
      <c r="DC233" s="4785">
        <f t="shared" si="961"/>
        <v>0</v>
      </c>
      <c r="DD233" s="4629">
        <f t="shared" si="992"/>
        <v>1</v>
      </c>
      <c r="DE233" s="4576">
        <f t="shared" si="856"/>
        <v>6</v>
      </c>
      <c r="DF233" s="4166">
        <f t="shared" si="935"/>
        <v>0</v>
      </c>
      <c r="DG233" s="4181">
        <f t="shared" si="1020"/>
        <v>1</v>
      </c>
      <c r="DH233" s="5844">
        <v>6</v>
      </c>
      <c r="DI233" s="5940"/>
      <c r="DJ233" s="4879">
        <v>1</v>
      </c>
      <c r="DK233" s="4879">
        <v>0</v>
      </c>
      <c r="DL233" s="4458">
        <f t="shared" si="936"/>
        <v>1</v>
      </c>
      <c r="DM233" s="4871">
        <f t="shared" si="1007"/>
        <v>0</v>
      </c>
      <c r="DN233" s="4424">
        <f t="shared" si="937"/>
        <v>6</v>
      </c>
      <c r="DO233" s="4166">
        <f t="shared" si="938"/>
        <v>0</v>
      </c>
      <c r="DP233" s="4181">
        <f t="shared" si="994"/>
        <v>1</v>
      </c>
      <c r="DQ233" s="5883">
        <v>6</v>
      </c>
      <c r="DR233" s="5884"/>
      <c r="DS233" s="4882">
        <v>1</v>
      </c>
      <c r="DT233" s="2686">
        <v>0</v>
      </c>
      <c r="DU233" s="4596">
        <f t="shared" si="939"/>
        <v>1</v>
      </c>
      <c r="DV233" s="4597">
        <f t="shared" si="995"/>
        <v>0</v>
      </c>
      <c r="DW233" s="2683">
        <f t="shared" si="940"/>
        <v>6</v>
      </c>
      <c r="DX233" s="4164">
        <f t="shared" si="941"/>
        <v>0</v>
      </c>
      <c r="DY233" s="4165">
        <f t="shared" si="996"/>
        <v>1</v>
      </c>
      <c r="DZ233" s="5735">
        <v>6</v>
      </c>
      <c r="EA233" s="5811"/>
      <c r="EB233" s="3309">
        <v>1</v>
      </c>
      <c r="EC233" s="3258">
        <v>1</v>
      </c>
      <c r="ED233" s="1913">
        <f t="shared" si="965"/>
        <v>0</v>
      </c>
      <c r="EE233" s="1914">
        <f t="shared" si="997"/>
        <v>1</v>
      </c>
      <c r="EF233" s="3307">
        <f t="shared" si="943"/>
        <v>3</v>
      </c>
      <c r="EG233" s="1913">
        <f t="shared" si="944"/>
        <v>3</v>
      </c>
      <c r="EH233" s="1914">
        <f t="shared" si="1021"/>
        <v>0.5</v>
      </c>
      <c r="EI233" s="5844">
        <v>6</v>
      </c>
      <c r="EJ233" s="5940"/>
      <c r="EK233" s="1986">
        <v>1</v>
      </c>
      <c r="EL233" s="1986">
        <v>2</v>
      </c>
      <c r="EM233" s="3040">
        <f t="shared" si="945"/>
        <v>-1</v>
      </c>
      <c r="EN233" s="1914">
        <f t="shared" si="1008"/>
        <v>2</v>
      </c>
      <c r="EO233" s="3016">
        <f t="shared" si="946"/>
        <v>5</v>
      </c>
      <c r="EP233" s="1913">
        <f t="shared" si="947"/>
        <v>1</v>
      </c>
      <c r="EQ233" s="1914">
        <f t="shared" si="999"/>
        <v>0.83333333333333337</v>
      </c>
      <c r="ER233" s="5883">
        <v>6</v>
      </c>
      <c r="ES233" s="5884"/>
      <c r="ET233" s="3869">
        <v>1</v>
      </c>
      <c r="EU233" s="3623">
        <v>0</v>
      </c>
      <c r="EV233" s="1909">
        <f t="shared" si="948"/>
        <v>1</v>
      </c>
      <c r="EW233" s="1910">
        <f t="shared" si="1000"/>
        <v>0</v>
      </c>
      <c r="EX233" s="3621">
        <f t="shared" si="949"/>
        <v>5</v>
      </c>
      <c r="EY233" s="1909">
        <f t="shared" si="950"/>
        <v>1</v>
      </c>
      <c r="EZ233" s="1910">
        <f t="shared" si="1001"/>
        <v>0.83333333333333337</v>
      </c>
      <c r="FA233" s="6811">
        <v>6</v>
      </c>
      <c r="FB233" s="6812"/>
      <c r="FC233" s="2536">
        <v>0</v>
      </c>
      <c r="FD233" s="2536">
        <v>1</v>
      </c>
      <c r="FE233" s="1913">
        <f t="shared" si="988"/>
        <v>1</v>
      </c>
      <c r="FF233" s="1914" t="e">
        <f t="shared" si="1002"/>
        <v>#DIV/0!</v>
      </c>
      <c r="FG233" s="2536">
        <f t="shared" si="952"/>
        <v>1</v>
      </c>
      <c r="FH233" s="1913">
        <f t="shared" si="953"/>
        <v>5</v>
      </c>
      <c r="FI233" s="1914">
        <f t="shared" si="1022"/>
        <v>0.16666666666666666</v>
      </c>
      <c r="FJ233" s="6811">
        <v>6</v>
      </c>
      <c r="FK233" s="6812"/>
      <c r="FL233" s="2499">
        <v>0</v>
      </c>
      <c r="FM233" s="2499">
        <v>1</v>
      </c>
      <c r="FN233" s="2228">
        <f t="shared" si="954"/>
        <v>-1</v>
      </c>
      <c r="FO233" s="1914" t="e">
        <f t="shared" si="1016"/>
        <v>#DIV/0!</v>
      </c>
      <c r="FP233" s="2587">
        <f t="shared" si="955"/>
        <v>2</v>
      </c>
      <c r="FQ233" s="1913">
        <f t="shared" si="956"/>
        <v>4</v>
      </c>
      <c r="FR233" s="1914">
        <f t="shared" si="1017"/>
        <v>0.33333333333333331</v>
      </c>
      <c r="FS233" s="6811">
        <v>6</v>
      </c>
      <c r="FT233" s="6812"/>
      <c r="FU233" s="2979">
        <v>0</v>
      </c>
      <c r="FV233" s="2532">
        <v>0</v>
      </c>
      <c r="FW233" s="1909">
        <f t="shared" si="957"/>
        <v>0</v>
      </c>
      <c r="FX233" s="1910" t="e">
        <f t="shared" si="1012"/>
        <v>#DIV/0!</v>
      </c>
      <c r="FY233" s="2587">
        <f t="shared" si="958"/>
        <v>2</v>
      </c>
      <c r="FZ233" s="1909">
        <f t="shared" si="959"/>
        <v>4</v>
      </c>
      <c r="GA233" s="1910">
        <f t="shared" si="1013"/>
        <v>0.33333333333333331</v>
      </c>
      <c r="GB233" s="3169">
        <f t="shared" si="885"/>
        <v>0.16666666666666669</v>
      </c>
      <c r="GC233" s="2219">
        <v>0</v>
      </c>
      <c r="GD233" s="1895">
        <v>1</v>
      </c>
      <c r="GE233" s="2105" t="s">
        <v>171</v>
      </c>
      <c r="GF233" s="2105" t="s">
        <v>172</v>
      </c>
      <c r="GG233" s="2105" t="s">
        <v>84</v>
      </c>
      <c r="GH233" s="2105" t="s">
        <v>20</v>
      </c>
      <c r="GI233" s="2105" t="s">
        <v>16</v>
      </c>
      <c r="GJ233" s="2105" t="s">
        <v>20</v>
      </c>
      <c r="GK233" s="2105" t="s">
        <v>16</v>
      </c>
      <c r="GL233" s="2137" t="s">
        <v>29</v>
      </c>
      <c r="GM233" s="504" t="s">
        <v>1014</v>
      </c>
      <c r="GN233" s="688" t="s">
        <v>1015</v>
      </c>
      <c r="GO233" s="414">
        <v>6</v>
      </c>
      <c r="GP233" s="414">
        <v>0</v>
      </c>
      <c r="GQ233" s="2086">
        <v>0</v>
      </c>
      <c r="GR233" s="2086">
        <v>0</v>
      </c>
      <c r="GS233" s="1895">
        <v>0</v>
      </c>
      <c r="GT233" s="2086">
        <v>0</v>
      </c>
      <c r="GU233" s="2086">
        <v>6</v>
      </c>
      <c r="GV233" s="1895">
        <v>0</v>
      </c>
    </row>
    <row r="234" spans="1:211" ht="76.5" customHeight="1" x14ac:dyDescent="0.25">
      <c r="B234" s="7156"/>
      <c r="C234" s="5686"/>
      <c r="D234" s="7101"/>
      <c r="E234" s="7153"/>
      <c r="F234" s="7194"/>
      <c r="G234" s="7194"/>
      <c r="H234" s="5708"/>
      <c r="I234" s="7178"/>
      <c r="J234" s="5708"/>
      <c r="K234" s="5708"/>
      <c r="L234" s="5708"/>
      <c r="M234" s="5708"/>
      <c r="N234" s="5699"/>
      <c r="O234" s="5708"/>
      <c r="P234" s="7108"/>
      <c r="Q234" s="7108"/>
      <c r="R234" s="5705"/>
      <c r="S234" s="5699"/>
      <c r="T234" s="5699"/>
      <c r="U234" s="7128"/>
      <c r="V234" s="5699"/>
      <c r="W234" s="5696"/>
      <c r="X234" s="5693"/>
      <c r="Y234" s="2138" t="s">
        <v>17</v>
      </c>
      <c r="Z234" s="507" t="s">
        <v>1016</v>
      </c>
      <c r="AA234" s="689" t="s">
        <v>876</v>
      </c>
      <c r="AB234" s="417">
        <v>250</v>
      </c>
      <c r="AC234" s="481">
        <v>62</v>
      </c>
      <c r="AD234" s="482">
        <f t="shared" si="982"/>
        <v>0.248</v>
      </c>
      <c r="AE234" s="481">
        <v>63</v>
      </c>
      <c r="AF234" s="482">
        <f t="shared" si="983"/>
        <v>0.252</v>
      </c>
      <c r="AG234" s="481">
        <v>62</v>
      </c>
      <c r="AH234" s="482">
        <f t="shared" si="984"/>
        <v>0.248</v>
      </c>
      <c r="AI234" s="481">
        <v>63</v>
      </c>
      <c r="AJ234" s="482">
        <f t="shared" si="985"/>
        <v>0.252</v>
      </c>
      <c r="AK234" s="212">
        <f t="shared" si="913"/>
        <v>1</v>
      </c>
      <c r="AL234" s="2325">
        <v>5</v>
      </c>
      <c r="AM234" s="90" t="s">
        <v>3625</v>
      </c>
      <c r="AN234" s="90" t="s">
        <v>3626</v>
      </c>
      <c r="AO234" s="90" t="s">
        <v>3627</v>
      </c>
      <c r="AP234" s="90" t="s">
        <v>3628</v>
      </c>
      <c r="AQ234" s="1626">
        <v>100</v>
      </c>
      <c r="AR234" s="90" t="s">
        <v>876</v>
      </c>
      <c r="AS234" s="971" t="s">
        <v>1579</v>
      </c>
      <c r="AT234" s="2226"/>
      <c r="AU234" s="90" t="s">
        <v>1704</v>
      </c>
      <c r="AV234" s="5332">
        <v>250</v>
      </c>
      <c r="AW234" s="5333"/>
      <c r="AX234" s="4493">
        <f t="shared" si="914"/>
        <v>63</v>
      </c>
      <c r="AY234" s="4493">
        <f t="shared" si="915"/>
        <v>0</v>
      </c>
      <c r="AZ234" s="4411">
        <f t="shared" si="916"/>
        <v>63</v>
      </c>
      <c r="BA234" s="4649">
        <f t="shared" si="917"/>
        <v>0</v>
      </c>
      <c r="BB234" s="4761">
        <f t="shared" si="918"/>
        <v>254</v>
      </c>
      <c r="BC234" s="4104">
        <f t="shared" si="919"/>
        <v>-4</v>
      </c>
      <c r="BD234" s="1985">
        <f t="shared" si="920"/>
        <v>1.016</v>
      </c>
      <c r="BE234" s="4762">
        <f>SUM(AX234-AI234)</f>
        <v>0</v>
      </c>
      <c r="BF234" s="7094">
        <v>250</v>
      </c>
      <c r="BG234" s="7094"/>
      <c r="BH234" s="3715">
        <f t="shared" si="839"/>
        <v>62</v>
      </c>
      <c r="BI234" s="3715">
        <f t="shared" si="922"/>
        <v>123</v>
      </c>
      <c r="BJ234" s="3111">
        <f t="shared" si="923"/>
        <v>-61</v>
      </c>
      <c r="BK234" s="1981">
        <f t="shared" si="924"/>
        <v>1.9838709677419355</v>
      </c>
      <c r="BL234" s="3832">
        <f t="shared" si="925"/>
        <v>254</v>
      </c>
      <c r="BM234" s="3122">
        <f t="shared" si="926"/>
        <v>-4</v>
      </c>
      <c r="BN234" s="1985">
        <f t="shared" si="927"/>
        <v>1.016</v>
      </c>
      <c r="BO234" s="3808">
        <f t="shared" si="928"/>
        <v>0</v>
      </c>
      <c r="BP234" s="3494"/>
      <c r="BQ234" s="7305">
        <v>250</v>
      </c>
      <c r="BR234" s="7305"/>
      <c r="BS234" s="2749">
        <f t="shared" si="1014"/>
        <v>63</v>
      </c>
      <c r="BT234" s="2749">
        <f t="shared" ref="BT234" si="1024">SUM(FD234+FM234+FV234)</f>
        <v>69</v>
      </c>
      <c r="BU234" s="2987">
        <f t="shared" si="848"/>
        <v>-6</v>
      </c>
      <c r="BV234" s="1981">
        <f t="shared" si="849"/>
        <v>1.0952380952380953</v>
      </c>
      <c r="BW234" s="2623">
        <f t="shared" si="850"/>
        <v>131</v>
      </c>
      <c r="BX234" s="2953">
        <f t="shared" si="851"/>
        <v>119</v>
      </c>
      <c r="BY234" s="1985">
        <f t="shared" si="852"/>
        <v>0.52400000000000002</v>
      </c>
      <c r="BZ234" s="3151"/>
      <c r="CA234" s="6699">
        <v>250</v>
      </c>
      <c r="CB234" s="6699"/>
      <c r="CC234" s="1718">
        <v>62</v>
      </c>
      <c r="CD234" s="1718">
        <v>62</v>
      </c>
      <c r="CE234" s="2359">
        <f t="shared" si="931"/>
        <v>0</v>
      </c>
      <c r="CF234" s="1985">
        <f t="shared" ref="CF234" si="1025">CD234/CC234</f>
        <v>1</v>
      </c>
      <c r="CG234" s="1984">
        <f t="shared" ref="CG234" si="1026">CD234</f>
        <v>62</v>
      </c>
      <c r="CH234" s="2387">
        <f t="shared" si="933"/>
        <v>188</v>
      </c>
      <c r="CI234" s="1985">
        <f t="shared" ref="CI234" si="1027">CG234/CA234</f>
        <v>0.248</v>
      </c>
      <c r="CY234" s="6150">
        <v>250</v>
      </c>
      <c r="CZ234" s="6151"/>
      <c r="DA234" s="4877">
        <v>20</v>
      </c>
      <c r="DB234" s="4878">
        <v>0</v>
      </c>
      <c r="DC234" s="4785">
        <f t="shared" si="961"/>
        <v>-20</v>
      </c>
      <c r="DD234" s="4629">
        <f t="shared" si="992"/>
        <v>0</v>
      </c>
      <c r="DE234" s="4576">
        <f t="shared" si="856"/>
        <v>254</v>
      </c>
      <c r="DF234" s="4166">
        <f t="shared" si="935"/>
        <v>-4</v>
      </c>
      <c r="DG234" s="4181">
        <f t="shared" si="1020"/>
        <v>1.016</v>
      </c>
      <c r="DH234" s="6152">
        <v>250</v>
      </c>
      <c r="DI234" s="6153"/>
      <c r="DJ234" s="4880">
        <v>22</v>
      </c>
      <c r="DK234" s="4880">
        <v>0</v>
      </c>
      <c r="DL234" s="4458">
        <f t="shared" si="936"/>
        <v>22</v>
      </c>
      <c r="DM234" s="4871">
        <f t="shared" si="1007"/>
        <v>0</v>
      </c>
      <c r="DN234" s="4424">
        <f t="shared" si="937"/>
        <v>254</v>
      </c>
      <c r="DO234" s="4166">
        <f t="shared" si="938"/>
        <v>-4</v>
      </c>
      <c r="DP234" s="4181">
        <f t="shared" si="994"/>
        <v>1.016</v>
      </c>
      <c r="DQ234" s="6154">
        <v>250</v>
      </c>
      <c r="DR234" s="6155"/>
      <c r="DS234" s="4882">
        <v>21</v>
      </c>
      <c r="DT234" s="2686">
        <v>0</v>
      </c>
      <c r="DU234" s="4596">
        <f t="shared" si="939"/>
        <v>21</v>
      </c>
      <c r="DV234" s="4597">
        <f t="shared" si="995"/>
        <v>0</v>
      </c>
      <c r="DW234" s="2683">
        <f t="shared" si="940"/>
        <v>254</v>
      </c>
      <c r="DX234" s="4164">
        <f t="shared" si="941"/>
        <v>-4</v>
      </c>
      <c r="DY234" s="4165">
        <f t="shared" si="996"/>
        <v>1.016</v>
      </c>
      <c r="DZ234" s="6150">
        <v>250</v>
      </c>
      <c r="EA234" s="6151"/>
      <c r="EB234" s="3312">
        <v>20</v>
      </c>
      <c r="EC234" s="3313">
        <v>21</v>
      </c>
      <c r="ED234" s="1913">
        <f t="shared" si="965"/>
        <v>1</v>
      </c>
      <c r="EE234" s="1914">
        <f t="shared" si="997"/>
        <v>1.05</v>
      </c>
      <c r="EF234" s="3307">
        <f t="shared" si="943"/>
        <v>152</v>
      </c>
      <c r="EG234" s="1913">
        <f t="shared" si="944"/>
        <v>98</v>
      </c>
      <c r="EH234" s="1914">
        <f t="shared" si="1021"/>
        <v>0.60799999999999998</v>
      </c>
      <c r="EI234" s="6152">
        <v>250</v>
      </c>
      <c r="EJ234" s="6153"/>
      <c r="EK234" s="3313">
        <v>21</v>
      </c>
      <c r="EL234" s="3313">
        <v>24</v>
      </c>
      <c r="EM234" s="3040">
        <f t="shared" si="945"/>
        <v>-3</v>
      </c>
      <c r="EN234" s="1914">
        <f t="shared" si="1008"/>
        <v>1.1428571428571428</v>
      </c>
      <c r="EO234" s="3016">
        <f t="shared" si="946"/>
        <v>176</v>
      </c>
      <c r="EP234" s="1913">
        <f t="shared" si="947"/>
        <v>74</v>
      </c>
      <c r="EQ234" s="1914">
        <f t="shared" si="999"/>
        <v>0.70399999999999996</v>
      </c>
      <c r="ER234" s="6154">
        <v>250</v>
      </c>
      <c r="ES234" s="6155"/>
      <c r="ET234" s="3869">
        <v>21</v>
      </c>
      <c r="EU234" s="3623">
        <v>78</v>
      </c>
      <c r="EV234" s="1909">
        <f t="shared" si="948"/>
        <v>-57</v>
      </c>
      <c r="EW234" s="1910">
        <f t="shared" si="1000"/>
        <v>3.7142857142857144</v>
      </c>
      <c r="EX234" s="3621">
        <f t="shared" si="949"/>
        <v>254</v>
      </c>
      <c r="EY234" s="1909">
        <f t="shared" si="950"/>
        <v>-4</v>
      </c>
      <c r="EZ234" s="358">
        <f t="shared" si="1001"/>
        <v>1.016</v>
      </c>
      <c r="FA234" s="7456">
        <v>250</v>
      </c>
      <c r="FB234" s="7457"/>
      <c r="FC234" s="2976">
        <v>20</v>
      </c>
      <c r="FD234" s="2976">
        <v>22</v>
      </c>
      <c r="FE234" s="1913">
        <f t="shared" si="988"/>
        <v>2</v>
      </c>
      <c r="FF234" s="1914">
        <f t="shared" si="1002"/>
        <v>1.1000000000000001</v>
      </c>
      <c r="FG234" s="2536">
        <f t="shared" si="952"/>
        <v>84</v>
      </c>
      <c r="FH234" s="1913">
        <f t="shared" si="953"/>
        <v>166</v>
      </c>
      <c r="FI234" s="1914">
        <f t="shared" ref="FI234" si="1028">FG234/FA234</f>
        <v>0.33600000000000002</v>
      </c>
      <c r="FJ234" s="7456">
        <v>250</v>
      </c>
      <c r="FK234" s="7457"/>
      <c r="FL234" s="2976">
        <v>22</v>
      </c>
      <c r="FM234" s="2976">
        <v>22</v>
      </c>
      <c r="FN234" s="2228">
        <f t="shared" si="954"/>
        <v>0</v>
      </c>
      <c r="FO234" s="1914">
        <f t="shared" si="1016"/>
        <v>1</v>
      </c>
      <c r="FP234" s="2587">
        <f t="shared" si="955"/>
        <v>106</v>
      </c>
      <c r="FQ234" s="1913">
        <f t="shared" si="956"/>
        <v>144</v>
      </c>
      <c r="FR234" s="1914">
        <f t="shared" si="1017"/>
        <v>0.42399999999999999</v>
      </c>
      <c r="FS234" s="7456">
        <v>250</v>
      </c>
      <c r="FT234" s="7457"/>
      <c r="FU234" s="2979">
        <v>21</v>
      </c>
      <c r="FV234" s="2532">
        <v>25</v>
      </c>
      <c r="FW234" s="1909">
        <f t="shared" si="957"/>
        <v>-4</v>
      </c>
      <c r="FX234" s="1910">
        <f t="shared" si="1012"/>
        <v>1.1904761904761905</v>
      </c>
      <c r="FY234" s="2587">
        <f t="shared" si="958"/>
        <v>131</v>
      </c>
      <c r="FZ234" s="1909">
        <f t="shared" si="959"/>
        <v>119</v>
      </c>
      <c r="GA234" s="1910">
        <f t="shared" si="1013"/>
        <v>0.52400000000000002</v>
      </c>
      <c r="GB234" s="3169">
        <f t="shared" si="885"/>
        <v>8.3999999999999964E-2</v>
      </c>
      <c r="GC234" s="2219">
        <v>0</v>
      </c>
      <c r="GD234" s="1895">
        <v>1</v>
      </c>
      <c r="GE234" s="2105" t="s">
        <v>171</v>
      </c>
      <c r="GF234" s="2105" t="s">
        <v>172</v>
      </c>
      <c r="GG234" s="2105" t="s">
        <v>84</v>
      </c>
      <c r="GH234" s="2105" t="s">
        <v>20</v>
      </c>
      <c r="GI234" s="2105" t="s">
        <v>16</v>
      </c>
      <c r="GJ234" s="2105" t="s">
        <v>20</v>
      </c>
      <c r="GK234" s="2105" t="s">
        <v>16</v>
      </c>
      <c r="GL234" s="2138" t="s">
        <v>17</v>
      </c>
      <c r="GM234" s="507" t="s">
        <v>1016</v>
      </c>
      <c r="GN234" s="689" t="s">
        <v>876</v>
      </c>
      <c r="GO234" s="417">
        <v>250</v>
      </c>
      <c r="GP234" s="417">
        <v>62</v>
      </c>
      <c r="GQ234" s="2086">
        <v>62</v>
      </c>
      <c r="GR234" s="2086">
        <v>0</v>
      </c>
      <c r="GS234" s="1895">
        <v>1</v>
      </c>
      <c r="GT234" s="2086">
        <v>62</v>
      </c>
      <c r="GU234" s="2086">
        <v>188</v>
      </c>
      <c r="GV234" s="1895">
        <v>0.248</v>
      </c>
    </row>
    <row r="235" spans="1:211" ht="12.75" customHeight="1" x14ac:dyDescent="0.25">
      <c r="E235" s="12"/>
      <c r="J235" s="7148" t="s">
        <v>48</v>
      </c>
      <c r="K235" s="7148"/>
      <c r="L235" s="7148"/>
      <c r="M235" s="7148"/>
      <c r="N235" s="122"/>
      <c r="O235" s="122"/>
      <c r="P235" s="122"/>
      <c r="Q235" s="122"/>
      <c r="R235" s="5380"/>
      <c r="S235" s="122"/>
      <c r="T235" s="122"/>
      <c r="U235" s="5390"/>
      <c r="V235" s="122"/>
      <c r="W235" s="19">
        <f>SUM(W217:W230)</f>
        <v>24096134.52</v>
      </c>
      <c r="X235" s="5404"/>
      <c r="AT235" s="1479"/>
      <c r="AZ235" s="4110"/>
      <c r="BA235" s="4110"/>
      <c r="BE235" s="4409"/>
      <c r="BJ235" s="3115"/>
      <c r="BK235" s="3115"/>
      <c r="BO235" s="2760"/>
      <c r="BP235" s="3494"/>
      <c r="BU235" s="2990"/>
      <c r="BV235" s="2990"/>
      <c r="BZ235" s="3151"/>
      <c r="DA235" s="4175"/>
      <c r="DB235" s="4175"/>
      <c r="DJ235" s="4175"/>
      <c r="DK235" s="4175"/>
      <c r="EB235" s="3273"/>
      <c r="EC235" s="3273"/>
      <c r="EK235" s="3273"/>
      <c r="EL235" s="3273"/>
      <c r="GB235" s="3169">
        <f t="shared" si="885"/>
        <v>0</v>
      </c>
      <c r="GI235" s="1"/>
      <c r="GJ235" s="1"/>
      <c r="GK235" s="1"/>
      <c r="GO235" s="2378"/>
      <c r="GP235" s="2085"/>
      <c r="GQ235" s="2085"/>
      <c r="GR235" s="2085"/>
      <c r="GS235" s="2085"/>
      <c r="GT235" s="2085"/>
      <c r="GU235" s="2085"/>
      <c r="GV235" s="2085"/>
    </row>
    <row r="236" spans="1:211" ht="12.75" customHeight="1" x14ac:dyDescent="0.25">
      <c r="E236" s="12"/>
      <c r="U236" s="5391"/>
      <c r="X236" s="5404"/>
      <c r="AT236" s="1479"/>
      <c r="AZ236" s="4110"/>
      <c r="BA236" s="4110"/>
      <c r="BE236" s="4409"/>
      <c r="BJ236" s="3115"/>
      <c r="BK236" s="3115"/>
      <c r="BO236" s="2760"/>
      <c r="BP236" s="3494"/>
      <c r="BU236" s="2990"/>
      <c r="BV236" s="2990"/>
      <c r="BZ236" s="3151"/>
      <c r="DA236" s="4175"/>
      <c r="DB236" s="4175"/>
      <c r="DF236" s="4167"/>
      <c r="DJ236" s="4175"/>
      <c r="DK236" s="4175"/>
      <c r="EB236" s="3273"/>
      <c r="EC236" s="3273"/>
      <c r="EG236" s="2407"/>
      <c r="EK236" s="3273"/>
      <c r="EL236" s="3273"/>
      <c r="FB236" s="2911"/>
      <c r="FC236" s="2911"/>
      <c r="FH236" s="2407"/>
      <c r="GB236" s="3169">
        <f t="shared" si="885"/>
        <v>0</v>
      </c>
      <c r="GO236" s="2378"/>
      <c r="GP236" s="2085"/>
      <c r="GQ236" s="2085"/>
      <c r="GR236" s="2085"/>
      <c r="GS236" s="2085"/>
      <c r="GT236" s="2085"/>
      <c r="GU236" s="2085"/>
      <c r="GV236" s="2085"/>
    </row>
    <row r="237" spans="1:211" ht="12" customHeight="1" x14ac:dyDescent="0.25">
      <c r="B237" s="7146" t="s">
        <v>0</v>
      </c>
      <c r="C237" s="7146" t="s">
        <v>1</v>
      </c>
      <c r="D237" s="7146" t="s">
        <v>2</v>
      </c>
      <c r="E237" s="7146" t="s">
        <v>3</v>
      </c>
      <c r="F237" s="7155" t="s">
        <v>4</v>
      </c>
      <c r="G237" s="7155" t="s">
        <v>5</v>
      </c>
      <c r="H237" s="7155" t="s">
        <v>12</v>
      </c>
      <c r="I237" s="7155"/>
      <c r="J237" s="7155"/>
      <c r="K237" s="7155"/>
      <c r="L237" s="7155"/>
      <c r="M237" s="7155"/>
      <c r="N237" s="120"/>
      <c r="O237" s="120"/>
      <c r="P237" s="7120" t="s">
        <v>328</v>
      </c>
      <c r="Q237" s="7121"/>
      <c r="R237" s="7121"/>
      <c r="S237" s="7121"/>
      <c r="T237" s="7121"/>
      <c r="U237" s="5392"/>
      <c r="V237" s="121"/>
      <c r="W237" s="7139" t="s">
        <v>13</v>
      </c>
      <c r="X237" s="7118" t="s">
        <v>14</v>
      </c>
      <c r="AT237" s="1479"/>
      <c r="AW237" s="4123"/>
      <c r="AX237" s="4123"/>
      <c r="AY237" s="4123"/>
      <c r="AZ237" s="4123"/>
      <c r="BA237" s="4123"/>
      <c r="BB237" s="4123"/>
      <c r="BE237" s="4409"/>
      <c r="BG237" s="3124"/>
      <c r="BH237" s="3124"/>
      <c r="BI237" s="3124"/>
      <c r="BJ237" s="3124"/>
      <c r="BK237" s="3124"/>
      <c r="BL237" s="3124"/>
      <c r="BO237" s="2760"/>
      <c r="BP237" s="3494"/>
      <c r="BR237" s="921"/>
      <c r="BS237" s="921"/>
      <c r="BT237" s="921"/>
      <c r="BU237" s="2988"/>
      <c r="BV237" s="2988"/>
      <c r="BW237" s="921"/>
      <c r="BZ237" s="3151"/>
      <c r="DA237" s="4175"/>
      <c r="DB237" s="4225"/>
      <c r="DF237" s="4167"/>
      <c r="DJ237" s="4175"/>
      <c r="DK237" s="4175"/>
      <c r="EB237" s="3273"/>
      <c r="EC237" s="3315"/>
      <c r="EG237" s="2407"/>
      <c r="EK237" s="3273"/>
      <c r="EL237" s="3273"/>
      <c r="FD237" s="2407"/>
      <c r="FH237" s="2407"/>
      <c r="GB237" s="3169">
        <f t="shared" si="885"/>
        <v>0</v>
      </c>
      <c r="GE237" s="7155" t="s">
        <v>4</v>
      </c>
      <c r="GF237" s="7155" t="s">
        <v>5</v>
      </c>
      <c r="GG237" s="1"/>
      <c r="GH237" s="1"/>
      <c r="GI237" s="1"/>
      <c r="GJ237" s="1"/>
      <c r="GK237" s="1"/>
      <c r="GO237" s="2378"/>
      <c r="GP237" s="2085"/>
      <c r="GQ237" s="2085"/>
      <c r="GR237" s="2085"/>
      <c r="GS237" s="2085"/>
      <c r="GT237" s="2085"/>
      <c r="GU237" s="2085"/>
      <c r="GV237" s="2085"/>
    </row>
    <row r="238" spans="1:211" ht="12" customHeight="1" x14ac:dyDescent="0.25">
      <c r="B238" s="7146"/>
      <c r="C238" s="7146"/>
      <c r="D238" s="7146"/>
      <c r="E238" s="7146"/>
      <c r="F238" s="7155"/>
      <c r="G238" s="7155"/>
      <c r="H238" s="35" t="s">
        <v>6</v>
      </c>
      <c r="I238" s="35" t="s">
        <v>7</v>
      </c>
      <c r="J238" s="35" t="s">
        <v>8</v>
      </c>
      <c r="K238" s="35" t="s">
        <v>9</v>
      </c>
      <c r="L238" s="35" t="s">
        <v>10</v>
      </c>
      <c r="M238" s="35" t="s">
        <v>11</v>
      </c>
      <c r="N238" s="35"/>
      <c r="O238" s="35"/>
      <c r="P238" s="35" t="s">
        <v>6</v>
      </c>
      <c r="Q238" s="35" t="s">
        <v>7</v>
      </c>
      <c r="R238" s="5375" t="s">
        <v>8</v>
      </c>
      <c r="S238" s="35" t="s">
        <v>9</v>
      </c>
      <c r="T238" s="35" t="s">
        <v>10</v>
      </c>
      <c r="U238" s="5393"/>
      <c r="V238" s="35"/>
      <c r="W238" s="7139"/>
      <c r="X238" s="7118"/>
      <c r="AN238" s="921"/>
      <c r="AO238" s="921"/>
      <c r="AP238" s="921"/>
      <c r="AQ238" s="921"/>
      <c r="AR238" s="921"/>
      <c r="AS238" s="921"/>
      <c r="AT238" s="1485"/>
      <c r="AU238" s="921"/>
      <c r="AW238" s="4123"/>
      <c r="AX238" s="942"/>
      <c r="AY238" s="942"/>
      <c r="AZ238" s="4123"/>
      <c r="BA238" s="948"/>
      <c r="BB238" s="942"/>
      <c r="BE238" s="4413"/>
      <c r="BG238" s="3124"/>
      <c r="BH238" s="942"/>
      <c r="BI238" s="942"/>
      <c r="BJ238" s="3124"/>
      <c r="BK238" s="948"/>
      <c r="BL238" s="942"/>
      <c r="BO238" s="2763"/>
      <c r="BP238" s="3494"/>
      <c r="BR238" s="921"/>
      <c r="BS238" s="942"/>
      <c r="BT238" s="942"/>
      <c r="BU238" s="2988"/>
      <c r="BV238" s="948"/>
      <c r="BW238" s="942"/>
      <c r="BZ238" s="3151"/>
      <c r="DA238" s="4175"/>
      <c r="DB238" s="4175"/>
      <c r="DF238" s="4167"/>
      <c r="DJ238" s="4175"/>
      <c r="DK238" s="4175"/>
      <c r="EB238" s="3273"/>
      <c r="EC238" s="3273"/>
      <c r="EG238" s="2407"/>
      <c r="EK238" s="3273"/>
      <c r="EL238" s="3273"/>
      <c r="FH238" s="2407"/>
      <c r="GB238" s="3169">
        <f t="shared" si="885"/>
        <v>0</v>
      </c>
      <c r="GE238" s="7155"/>
      <c r="GF238" s="7155"/>
      <c r="GG238" s="35" t="s">
        <v>6</v>
      </c>
      <c r="GH238" s="35" t="s">
        <v>7</v>
      </c>
      <c r="GI238" s="35" t="s">
        <v>8</v>
      </c>
      <c r="GJ238" s="35" t="s">
        <v>9</v>
      </c>
      <c r="GK238" s="35" t="s">
        <v>10</v>
      </c>
      <c r="GO238" s="2378"/>
      <c r="GP238" s="2085"/>
      <c r="GQ238" s="2085"/>
      <c r="GR238" s="2085"/>
      <c r="GS238" s="2085"/>
      <c r="GT238" s="2085"/>
      <c r="GU238" s="2085"/>
      <c r="GV238" s="2085"/>
    </row>
    <row r="239" spans="1:211" ht="89.25" x14ac:dyDescent="0.25">
      <c r="A239" s="1">
        <f>SUM(A230+1)</f>
        <v>37</v>
      </c>
      <c r="B239" s="7156" t="s">
        <v>177</v>
      </c>
      <c r="C239" s="5684">
        <v>800</v>
      </c>
      <c r="D239" s="7100">
        <v>1</v>
      </c>
      <c r="E239" s="7102" t="s">
        <v>178</v>
      </c>
      <c r="F239" s="5706" t="s">
        <v>171</v>
      </c>
      <c r="G239" s="5706" t="s">
        <v>179</v>
      </c>
      <c r="H239" s="5706" t="s">
        <v>84</v>
      </c>
      <c r="I239" s="5706" t="s">
        <v>19</v>
      </c>
      <c r="J239" s="5706" t="s">
        <v>16</v>
      </c>
      <c r="K239" s="5706" t="s">
        <v>20</v>
      </c>
      <c r="L239" s="5706" t="s">
        <v>16</v>
      </c>
      <c r="M239" s="5706" t="s">
        <v>21</v>
      </c>
      <c r="N239" s="5697" t="s">
        <v>599</v>
      </c>
      <c r="O239" s="5706" t="s">
        <v>603</v>
      </c>
      <c r="P239" s="7106" t="s">
        <v>351</v>
      </c>
      <c r="Q239" s="5697" t="s">
        <v>353</v>
      </c>
      <c r="R239" s="7109" t="s">
        <v>361</v>
      </c>
      <c r="S239" s="5697" t="s">
        <v>362</v>
      </c>
      <c r="T239" s="5697" t="s">
        <v>2419</v>
      </c>
      <c r="U239" s="5703" t="s">
        <v>578</v>
      </c>
      <c r="V239" s="5697" t="s">
        <v>559</v>
      </c>
      <c r="W239" s="5694">
        <v>4062859.4</v>
      </c>
      <c r="X239" s="5691" t="s">
        <v>181</v>
      </c>
      <c r="Y239" s="2120" t="s">
        <v>16</v>
      </c>
      <c r="Z239" s="5450" t="s">
        <v>2435</v>
      </c>
      <c r="AA239" s="754" t="s">
        <v>1121</v>
      </c>
      <c r="AB239" s="5560">
        <v>3000</v>
      </c>
      <c r="AC239" s="459">
        <v>300</v>
      </c>
      <c r="AD239" s="631">
        <f>AC239/AB239</f>
        <v>0.1</v>
      </c>
      <c r="AE239" s="459">
        <v>900</v>
      </c>
      <c r="AF239" s="631">
        <f>AE239/AB239</f>
        <v>0.3</v>
      </c>
      <c r="AG239" s="459">
        <v>900</v>
      </c>
      <c r="AH239" s="631">
        <f>AG239/AB239</f>
        <v>0.3</v>
      </c>
      <c r="AI239" s="459">
        <v>900</v>
      </c>
      <c r="AJ239" s="556">
        <f>AI239/AB239</f>
        <v>0.3</v>
      </c>
      <c r="AK239" s="211">
        <f t="shared" ref="AK239:AK240" si="1029">SUM(AD239+AF239+AH239+AJ239)</f>
        <v>1</v>
      </c>
      <c r="AL239" s="2326" t="s">
        <v>16</v>
      </c>
      <c r="AM239" s="959" t="s">
        <v>2437</v>
      </c>
      <c r="AN239" s="1002" t="s">
        <v>3630</v>
      </c>
      <c r="AO239" s="981" t="s">
        <v>2438</v>
      </c>
      <c r="AP239" s="1035" t="s">
        <v>2439</v>
      </c>
      <c r="AQ239" s="970">
        <v>100</v>
      </c>
      <c r="AR239" s="970" t="s">
        <v>1121</v>
      </c>
      <c r="AS239" s="970" t="s">
        <v>1579</v>
      </c>
      <c r="AT239" s="2275"/>
      <c r="AU239" s="919" t="s">
        <v>1704</v>
      </c>
      <c r="AV239" s="6426">
        <v>3000</v>
      </c>
      <c r="AW239" s="6426"/>
      <c r="AX239" s="4493">
        <f t="shared" si="914"/>
        <v>900</v>
      </c>
      <c r="AY239" s="4493">
        <f t="shared" si="915"/>
        <v>553</v>
      </c>
      <c r="AZ239" s="4411">
        <f t="shared" si="916"/>
        <v>347</v>
      </c>
      <c r="BA239" s="5056">
        <f t="shared" si="917"/>
        <v>0.61444444444444446</v>
      </c>
      <c r="BB239" s="5057">
        <f t="shared" ref="BB239:BB243" si="1030">SUM(BL239+AY239)</f>
        <v>5476</v>
      </c>
      <c r="BC239" s="4104">
        <f t="shared" ref="BC239:BC243" si="1031">AV239-BB239</f>
        <v>-2476</v>
      </c>
      <c r="BD239" s="2008">
        <f t="shared" ref="BD239:BD243" si="1032">BB239/AV239</f>
        <v>1.8253333333333333</v>
      </c>
      <c r="BE239" s="5004">
        <f>SUM(AX239-AI239)</f>
        <v>0</v>
      </c>
      <c r="BF239" s="6480">
        <v>3000</v>
      </c>
      <c r="BG239" s="6480"/>
      <c r="BH239" s="3715">
        <f t="shared" si="839"/>
        <v>900</v>
      </c>
      <c r="BI239" s="3715">
        <f t="shared" ref="BI239:BI243" si="1033">SUM(EC239+EL239+EU239)</f>
        <v>2796</v>
      </c>
      <c r="BJ239" s="3111">
        <f t="shared" ref="BJ239:BJ243" si="1034">BH239-BI239</f>
        <v>-1896</v>
      </c>
      <c r="BK239" s="2006">
        <f t="shared" ref="BK239:BK243" si="1035">BI239/BH239</f>
        <v>3.1066666666666665</v>
      </c>
      <c r="BL239" s="3867">
        <f t="shared" ref="BL239:BL243" si="1036">SUM(BI239+BW239)</f>
        <v>4923</v>
      </c>
      <c r="BM239" s="3122">
        <f t="shared" ref="BM239:BM243" si="1037">BF239-BL239</f>
        <v>-1923</v>
      </c>
      <c r="BN239" s="2008">
        <f t="shared" ref="BN239:BN243" si="1038">BL239/BF239</f>
        <v>1.641</v>
      </c>
      <c r="BO239" s="3866">
        <f>SUM(AG239-BH239)</f>
        <v>0</v>
      </c>
      <c r="BP239" s="3494"/>
      <c r="BQ239" s="6739">
        <v>3000</v>
      </c>
      <c r="BR239" s="6739"/>
      <c r="BS239" s="2749">
        <f t="shared" ref="BS239" si="1039">SUM(FC239+FL239+FU239)</f>
        <v>900</v>
      </c>
      <c r="BT239" s="2749">
        <f t="shared" ref="BT239" si="1040">SUM(FD239+FM239+FV239)</f>
        <v>1226</v>
      </c>
      <c r="BU239" s="2987">
        <f t="shared" si="848"/>
        <v>-326</v>
      </c>
      <c r="BV239" s="2006">
        <f t="shared" si="849"/>
        <v>1.3622222222222222</v>
      </c>
      <c r="BW239" s="2007">
        <f t="shared" si="850"/>
        <v>2127</v>
      </c>
      <c r="BX239" s="2991">
        <f t="shared" si="851"/>
        <v>873</v>
      </c>
      <c r="BY239" s="2008">
        <f t="shared" si="852"/>
        <v>0.70899999999999996</v>
      </c>
      <c r="BZ239" s="3151"/>
      <c r="CA239" s="6657">
        <v>3000</v>
      </c>
      <c r="CB239" s="6657"/>
      <c r="CC239" s="1718">
        <v>300</v>
      </c>
      <c r="CD239" s="1718">
        <v>901</v>
      </c>
      <c r="CE239" s="2359">
        <f t="shared" ref="CE239:CE243" si="1041">CC239-CD239</f>
        <v>-601</v>
      </c>
      <c r="CF239" s="2006">
        <f t="shared" ref="CF239:CF243" si="1042">CD239/CC239</f>
        <v>3.0033333333333334</v>
      </c>
      <c r="CG239" s="2007">
        <f t="shared" ref="CG239:CG243" si="1043">CD239</f>
        <v>901</v>
      </c>
      <c r="CH239" s="2387">
        <f t="shared" ref="CH239:CH243" si="1044">CA239-CG239</f>
        <v>2099</v>
      </c>
      <c r="CI239" s="2008">
        <f t="shared" ref="CI239:CI243" si="1045">CG239/CA239</f>
        <v>0.30033333333333334</v>
      </c>
      <c r="CM239" s="1730">
        <v>100</v>
      </c>
      <c r="CN239" s="1730">
        <v>100</v>
      </c>
      <c r="CO239" s="1730">
        <v>100</v>
      </c>
      <c r="CY239" s="6156">
        <v>3000</v>
      </c>
      <c r="CZ239" s="6157"/>
      <c r="DA239" s="5051">
        <v>300</v>
      </c>
      <c r="DB239" s="5052">
        <v>346</v>
      </c>
      <c r="DC239" s="4999">
        <f>DB239-DA239</f>
        <v>46</v>
      </c>
      <c r="DD239" s="5000">
        <f>DB239/DA239</f>
        <v>1.1533333333333333</v>
      </c>
      <c r="DE239" s="5053">
        <f t="shared" si="856"/>
        <v>5269</v>
      </c>
      <c r="DF239" s="4170">
        <f t="shared" ref="DF239:DF243" si="1046">CY239-DE239</f>
        <v>-2269</v>
      </c>
      <c r="DG239" s="4171">
        <f>DE239/CY239</f>
        <v>1.7563333333333333</v>
      </c>
      <c r="DH239" s="5731">
        <v>3000</v>
      </c>
      <c r="DI239" s="5732"/>
      <c r="DJ239" s="5047">
        <v>300</v>
      </c>
      <c r="DK239" s="5047">
        <v>102</v>
      </c>
      <c r="DL239" s="5048">
        <f t="shared" ref="DL239:DL243" si="1047">DJ239-DK239</f>
        <v>198</v>
      </c>
      <c r="DM239" s="5049">
        <f>DK239/DJ239</f>
        <v>0.34</v>
      </c>
      <c r="DN239" s="5055">
        <f t="shared" ref="DN239:DN243" si="1048">SUM(DE239+DK239)</f>
        <v>5371</v>
      </c>
      <c r="DO239" s="4170">
        <f t="shared" ref="DO239:DO243" si="1049">DH239-DN239</f>
        <v>-2371</v>
      </c>
      <c r="DP239" s="4171">
        <f>DN239/DH239</f>
        <v>1.7903333333333333</v>
      </c>
      <c r="DQ239" s="5733">
        <v>3000</v>
      </c>
      <c r="DR239" s="5733"/>
      <c r="DS239" s="4336">
        <v>300</v>
      </c>
      <c r="DT239" s="4336">
        <v>105</v>
      </c>
      <c r="DU239" s="4336">
        <f t="shared" ref="DU239:DU243" si="1050">DS239-DT239</f>
        <v>195</v>
      </c>
      <c r="DV239" s="4337">
        <f>DT239/DS239</f>
        <v>0.35</v>
      </c>
      <c r="DW239" s="2683">
        <f t="shared" ref="DW239:DW243" si="1051">SUM(DT239+DN239)</f>
        <v>5476</v>
      </c>
      <c r="DX239" s="4170">
        <f t="shared" ref="DX239:DX243" si="1052">DQ239-DW239</f>
        <v>-2476</v>
      </c>
      <c r="DY239" s="4171">
        <f>DW239/DQ239</f>
        <v>1.8253333333333333</v>
      </c>
      <c r="DZ239" s="6156">
        <v>3000</v>
      </c>
      <c r="EA239" s="6157"/>
      <c r="EB239" s="3585">
        <v>300</v>
      </c>
      <c r="EC239" s="3588">
        <v>396</v>
      </c>
      <c r="ED239" s="3040">
        <f>EC239-EB239</f>
        <v>96</v>
      </c>
      <c r="EE239" s="3196">
        <f>EC239/EB239</f>
        <v>1.32</v>
      </c>
      <c r="EF239" s="3307">
        <f t="shared" ref="EF239:EF243" si="1053">SUM(EC239+FY239)</f>
        <v>2523</v>
      </c>
      <c r="EG239" s="3040">
        <f t="shared" ref="EG239:EG243" si="1054">DZ239-EF239</f>
        <v>477</v>
      </c>
      <c r="EH239" s="3196">
        <f>EF239/DZ239</f>
        <v>0.84099999999999997</v>
      </c>
      <c r="EI239" s="5731">
        <v>3000</v>
      </c>
      <c r="EJ239" s="5732"/>
      <c r="EK239" s="3590">
        <v>300</v>
      </c>
      <c r="EL239" s="3590">
        <v>353</v>
      </c>
      <c r="EM239" s="3040">
        <f t="shared" ref="EM239:EM243" si="1055">EK239-EL239</f>
        <v>-53</v>
      </c>
      <c r="EN239" s="3196">
        <f>EL239/EK239</f>
        <v>1.1766666666666667</v>
      </c>
      <c r="EO239" s="3593">
        <f t="shared" ref="EO239:EO243" si="1056">SUM(EF239+EL239)</f>
        <v>2876</v>
      </c>
      <c r="EP239" s="3040">
        <f t="shared" ref="EP239:EP243" si="1057">EI239-EO239</f>
        <v>124</v>
      </c>
      <c r="EQ239" s="3196">
        <f>EO239/EI239</f>
        <v>0.95866666666666667</v>
      </c>
      <c r="ER239" s="5733">
        <v>3000</v>
      </c>
      <c r="ES239" s="5733"/>
      <c r="ET239" s="3801">
        <v>300</v>
      </c>
      <c r="EU239" s="3801">
        <v>2047</v>
      </c>
      <c r="EV239" s="3180">
        <f t="shared" ref="EV239:EV243" si="1058">ET239-EU239</f>
        <v>-1747</v>
      </c>
      <c r="EW239" s="2705">
        <f>EU239/ET239</f>
        <v>6.8233333333333333</v>
      </c>
      <c r="EX239" s="3621">
        <f t="shared" ref="EX239:EX243" si="1059">SUM(EU239+EO239)</f>
        <v>4923</v>
      </c>
      <c r="EY239" s="3040">
        <f t="shared" ref="EY239:EY243" si="1060">ER239-EX239</f>
        <v>-1923</v>
      </c>
      <c r="EZ239" s="3196">
        <f>EX239/ER239</f>
        <v>1.641</v>
      </c>
      <c r="FA239" s="6739">
        <v>3000</v>
      </c>
      <c r="FB239" s="6739"/>
      <c r="FC239" s="2614">
        <v>300</v>
      </c>
      <c r="FD239" s="2614">
        <v>357</v>
      </c>
      <c r="FE239" s="1930">
        <f>FD239-FC239</f>
        <v>57</v>
      </c>
      <c r="FF239" s="1895">
        <f>FD239/FC239</f>
        <v>1.19</v>
      </c>
      <c r="FG239" s="1930">
        <f t="shared" ref="FG239:FG243" si="1061">SUM(FD239+CG239)</f>
        <v>1258</v>
      </c>
      <c r="FH239" s="1930">
        <f t="shared" ref="FH239:FH243" si="1062">FA239-FG239</f>
        <v>1742</v>
      </c>
      <c r="FI239" s="1895">
        <f>FG239/FA239</f>
        <v>0.41933333333333334</v>
      </c>
      <c r="FJ239" s="6807">
        <v>3000</v>
      </c>
      <c r="FK239" s="6807"/>
      <c r="FL239" s="2603">
        <v>300</v>
      </c>
      <c r="FM239" s="2603">
        <v>391</v>
      </c>
      <c r="FN239" s="1930">
        <f t="shared" ref="FN239:FN243" si="1063">FL239-FM239</f>
        <v>-91</v>
      </c>
      <c r="FO239" s="1895">
        <f>FM239/FL239</f>
        <v>1.3033333333333332</v>
      </c>
      <c r="FP239" s="2587">
        <f t="shared" ref="FP239:FP243" si="1064">SUM(FM239+FG239)</f>
        <v>1649</v>
      </c>
      <c r="FQ239" s="1930">
        <f t="shared" ref="FQ239:FQ243" si="1065">FJ239-FP239</f>
        <v>1351</v>
      </c>
      <c r="FR239" s="1895">
        <f>FP239/FJ239</f>
        <v>0.54966666666666664</v>
      </c>
      <c r="FS239" s="6807">
        <v>3000</v>
      </c>
      <c r="FT239" s="6807"/>
      <c r="FU239" s="2681">
        <v>300</v>
      </c>
      <c r="FV239" s="2681">
        <v>478</v>
      </c>
      <c r="FW239" s="2681">
        <f t="shared" ref="FW239:FW243" si="1066">FU239-FV239</f>
        <v>-178</v>
      </c>
      <c r="FX239" s="2705">
        <f>FV239/FU239</f>
        <v>1.5933333333333333</v>
      </c>
      <c r="FY239" s="2587">
        <f t="shared" ref="FY239:FY243" si="1067">SUM(FV239+FP239)</f>
        <v>2127</v>
      </c>
      <c r="FZ239" s="1930">
        <f t="shared" ref="FZ239:FZ243" si="1068">FS239-FY239</f>
        <v>873</v>
      </c>
      <c r="GA239" s="1895">
        <f>FY239/FS239</f>
        <v>0.70899999999999996</v>
      </c>
      <c r="GB239" s="3169">
        <f t="shared" si="885"/>
        <v>0.13200000000000001</v>
      </c>
      <c r="GC239" s="2219">
        <v>0</v>
      </c>
      <c r="GD239" s="1895">
        <v>1</v>
      </c>
      <c r="GE239" s="2105" t="s">
        <v>171</v>
      </c>
      <c r="GF239" s="2105" t="s">
        <v>179</v>
      </c>
      <c r="GG239" s="2105" t="s">
        <v>84</v>
      </c>
      <c r="GH239" s="2105" t="s">
        <v>19</v>
      </c>
      <c r="GI239" s="2105" t="s">
        <v>16</v>
      </c>
      <c r="GJ239" s="2105" t="s">
        <v>20</v>
      </c>
      <c r="GK239" s="2105" t="s">
        <v>16</v>
      </c>
      <c r="GL239" s="2120" t="s">
        <v>16</v>
      </c>
      <c r="GM239" s="218" t="s">
        <v>2435</v>
      </c>
      <c r="GN239" s="739" t="s">
        <v>1121</v>
      </c>
      <c r="GO239" s="1139">
        <v>3000</v>
      </c>
      <c r="GP239" s="2400">
        <v>300</v>
      </c>
      <c r="GQ239" s="2394">
        <v>901</v>
      </c>
      <c r="GR239" s="2394">
        <v>-601</v>
      </c>
      <c r="GS239" s="2396">
        <v>3.0033333333333334</v>
      </c>
      <c r="GT239" s="2394">
        <v>901</v>
      </c>
      <c r="GU239" s="2394">
        <v>2099</v>
      </c>
      <c r="GV239" s="2396">
        <v>0.30033333333333334</v>
      </c>
      <c r="GX239" s="2130"/>
      <c r="GY239" s="7092"/>
      <c r="GZ239" s="2130"/>
      <c r="HA239" s="7092"/>
      <c r="HB239" s="7065"/>
      <c r="HC239" s="7090"/>
    </row>
    <row r="240" spans="1:211" ht="76.5" x14ac:dyDescent="0.25">
      <c r="B240" s="7156"/>
      <c r="C240" s="5686"/>
      <c r="D240" s="7101"/>
      <c r="E240" s="7103"/>
      <c r="F240" s="5708"/>
      <c r="G240" s="5708"/>
      <c r="H240" s="5708"/>
      <c r="I240" s="5708"/>
      <c r="J240" s="5708"/>
      <c r="K240" s="5708"/>
      <c r="L240" s="5708"/>
      <c r="M240" s="5708"/>
      <c r="N240" s="5699"/>
      <c r="O240" s="5708"/>
      <c r="P240" s="7108"/>
      <c r="Q240" s="5699"/>
      <c r="R240" s="7110"/>
      <c r="S240" s="5699"/>
      <c r="T240" s="5699"/>
      <c r="U240" s="5705"/>
      <c r="V240" s="5698"/>
      <c r="W240" s="5696"/>
      <c r="X240" s="5693"/>
      <c r="Y240" s="2122" t="s">
        <v>20</v>
      </c>
      <c r="Z240" s="5452" t="s">
        <v>2436</v>
      </c>
      <c r="AA240" s="5561" t="s">
        <v>1121</v>
      </c>
      <c r="AB240" s="5562">
        <v>1200</v>
      </c>
      <c r="AC240" s="420">
        <v>300</v>
      </c>
      <c r="AD240" s="421">
        <f>AC240/AB240</f>
        <v>0.25</v>
      </c>
      <c r="AE240" s="420">
        <v>300</v>
      </c>
      <c r="AF240" s="421">
        <f>AE240/AB240</f>
        <v>0.25</v>
      </c>
      <c r="AG240" s="420">
        <v>300</v>
      </c>
      <c r="AH240" s="421">
        <f>AG240/AB240</f>
        <v>0.25</v>
      </c>
      <c r="AI240" s="420">
        <v>300</v>
      </c>
      <c r="AJ240" s="422">
        <f>AI240/AB240</f>
        <v>0.25</v>
      </c>
      <c r="AK240" s="211">
        <f t="shared" si="1029"/>
        <v>1</v>
      </c>
      <c r="AL240" s="2326" t="s">
        <v>20</v>
      </c>
      <c r="AM240" s="970" t="s">
        <v>2440</v>
      </c>
      <c r="AN240" s="1002" t="s">
        <v>3631</v>
      </c>
      <c r="AO240" s="970" t="s">
        <v>2438</v>
      </c>
      <c r="AP240" s="970" t="s">
        <v>2439</v>
      </c>
      <c r="AQ240" s="970">
        <v>100</v>
      </c>
      <c r="AR240" s="970" t="s">
        <v>1121</v>
      </c>
      <c r="AS240" s="970" t="s">
        <v>1579</v>
      </c>
      <c r="AT240" s="2275"/>
      <c r="AU240" s="919" t="s">
        <v>1704</v>
      </c>
      <c r="AV240" s="6426">
        <v>1200</v>
      </c>
      <c r="AW240" s="6426"/>
      <c r="AX240" s="4493">
        <f t="shared" si="914"/>
        <v>300</v>
      </c>
      <c r="AY240" s="4493">
        <f t="shared" si="915"/>
        <v>391</v>
      </c>
      <c r="AZ240" s="4411">
        <f t="shared" si="916"/>
        <v>-91</v>
      </c>
      <c r="BA240" s="5056">
        <f t="shared" si="917"/>
        <v>1.3033333333333332</v>
      </c>
      <c r="BB240" s="5057">
        <f t="shared" si="1030"/>
        <v>3043</v>
      </c>
      <c r="BC240" s="4104">
        <f t="shared" si="1031"/>
        <v>-1843</v>
      </c>
      <c r="BD240" s="2008">
        <f t="shared" si="1032"/>
        <v>2.5358333333333332</v>
      </c>
      <c r="BE240" s="5004">
        <f>SUM(AX240-AI240)</f>
        <v>0</v>
      </c>
      <c r="BF240" s="6480">
        <v>1200</v>
      </c>
      <c r="BG240" s="6480"/>
      <c r="BH240" s="3715">
        <f t="shared" si="839"/>
        <v>300</v>
      </c>
      <c r="BI240" s="3715">
        <f t="shared" si="1033"/>
        <v>2097</v>
      </c>
      <c r="BJ240" s="3111">
        <f t="shared" si="1034"/>
        <v>-1797</v>
      </c>
      <c r="BK240" s="2006">
        <f t="shared" si="1035"/>
        <v>6.99</v>
      </c>
      <c r="BL240" s="3867">
        <f t="shared" si="1036"/>
        <v>2652</v>
      </c>
      <c r="BM240" s="3122">
        <f t="shared" si="1037"/>
        <v>-1452</v>
      </c>
      <c r="BN240" s="2008">
        <f t="shared" si="1038"/>
        <v>2.21</v>
      </c>
      <c r="BO240" s="3708">
        <f>SUM(AG240-BH240)</f>
        <v>0</v>
      </c>
      <c r="BP240" s="3494"/>
      <c r="BQ240" s="6739">
        <v>1200</v>
      </c>
      <c r="BR240" s="6739"/>
      <c r="BS240" s="2749">
        <f t="shared" ref="BS240:BS243" si="1069">SUM(FC240+FL240+FU240)</f>
        <v>300</v>
      </c>
      <c r="BT240" s="2749">
        <f t="shared" ref="BT240" si="1070">SUM(FD240+FM240+FV240)</f>
        <v>370</v>
      </c>
      <c r="BU240" s="2987">
        <f t="shared" si="848"/>
        <v>-70</v>
      </c>
      <c r="BV240" s="2006">
        <f t="shared" si="849"/>
        <v>1.2333333333333334</v>
      </c>
      <c r="BW240" s="2007">
        <f t="shared" si="850"/>
        <v>555</v>
      </c>
      <c r="BX240" s="2991">
        <f t="shared" si="851"/>
        <v>645</v>
      </c>
      <c r="BY240" s="2008">
        <f t="shared" si="852"/>
        <v>0.46250000000000002</v>
      </c>
      <c r="BZ240" s="3151"/>
      <c r="CA240" s="6657">
        <v>1200</v>
      </c>
      <c r="CB240" s="6657"/>
      <c r="CC240" s="1718">
        <v>300</v>
      </c>
      <c r="CD240" s="1718">
        <v>185</v>
      </c>
      <c r="CE240" s="2359">
        <f t="shared" si="1041"/>
        <v>115</v>
      </c>
      <c r="CF240" s="2006">
        <f t="shared" si="1042"/>
        <v>0.6166666666666667</v>
      </c>
      <c r="CG240" s="2007">
        <f t="shared" si="1043"/>
        <v>185</v>
      </c>
      <c r="CH240" s="2387">
        <f t="shared" si="1044"/>
        <v>1015</v>
      </c>
      <c r="CI240" s="2008">
        <f t="shared" si="1045"/>
        <v>0.15416666666666667</v>
      </c>
      <c r="CM240" s="1734">
        <v>100</v>
      </c>
      <c r="CN240" s="1734">
        <v>100</v>
      </c>
      <c r="CO240" s="1734">
        <v>100</v>
      </c>
      <c r="CY240" s="6156">
        <v>1200</v>
      </c>
      <c r="CZ240" s="6157"/>
      <c r="DA240" s="4998">
        <v>100</v>
      </c>
      <c r="DB240" s="5054">
        <v>230</v>
      </c>
      <c r="DC240" s="4999">
        <f>DB240-DA240</f>
        <v>130</v>
      </c>
      <c r="DD240" s="5000">
        <f>DB240/DA240</f>
        <v>2.2999999999999998</v>
      </c>
      <c r="DE240" s="5053">
        <f t="shared" si="856"/>
        <v>2882</v>
      </c>
      <c r="DF240" s="4170">
        <f t="shared" si="1046"/>
        <v>-1682</v>
      </c>
      <c r="DG240" s="4171">
        <f>DE240/CY240</f>
        <v>2.4016666666666668</v>
      </c>
      <c r="DH240" s="5736">
        <v>1200</v>
      </c>
      <c r="DI240" s="5737"/>
      <c r="DJ240" s="5050">
        <v>100</v>
      </c>
      <c r="DK240" s="5050">
        <v>109</v>
      </c>
      <c r="DL240" s="5048">
        <f t="shared" si="1047"/>
        <v>-9</v>
      </c>
      <c r="DM240" s="5049">
        <f>DK240/DJ240</f>
        <v>1.0900000000000001</v>
      </c>
      <c r="DN240" s="5055">
        <f t="shared" si="1048"/>
        <v>2991</v>
      </c>
      <c r="DO240" s="4170">
        <f t="shared" si="1049"/>
        <v>-1791</v>
      </c>
      <c r="DP240" s="4171">
        <f>DN240/DH240</f>
        <v>2.4925000000000002</v>
      </c>
      <c r="DQ240" s="5738">
        <v>1200</v>
      </c>
      <c r="DR240" s="5738"/>
      <c r="DS240" s="4336">
        <v>100</v>
      </c>
      <c r="DT240" s="4336">
        <v>52</v>
      </c>
      <c r="DU240" s="4336">
        <f t="shared" si="1050"/>
        <v>48</v>
      </c>
      <c r="DV240" s="4337">
        <f>DT240/DS240</f>
        <v>0.52</v>
      </c>
      <c r="DW240" s="2683">
        <f t="shared" si="1051"/>
        <v>3043</v>
      </c>
      <c r="DX240" s="4170">
        <f t="shared" si="1052"/>
        <v>-1843</v>
      </c>
      <c r="DY240" s="4171">
        <f>DW240/DQ240</f>
        <v>2.5358333333333332</v>
      </c>
      <c r="DZ240" s="6156">
        <v>1200</v>
      </c>
      <c r="EA240" s="6157"/>
      <c r="EB240" s="3586">
        <v>100</v>
      </c>
      <c r="EC240" s="3589">
        <v>125</v>
      </c>
      <c r="ED240" s="3040">
        <f>EC240-EB240</f>
        <v>25</v>
      </c>
      <c r="EE240" s="3196">
        <f>EC240/EB240</f>
        <v>1.25</v>
      </c>
      <c r="EF240" s="3307">
        <f t="shared" si="1053"/>
        <v>680</v>
      </c>
      <c r="EG240" s="3040">
        <f t="shared" si="1054"/>
        <v>520</v>
      </c>
      <c r="EH240" s="3196">
        <f>EF240/DZ240</f>
        <v>0.56666666666666665</v>
      </c>
      <c r="EI240" s="5736">
        <v>1200</v>
      </c>
      <c r="EJ240" s="5737"/>
      <c r="EK240" s="2908">
        <v>100</v>
      </c>
      <c r="EL240" s="2908">
        <v>109</v>
      </c>
      <c r="EM240" s="3040">
        <f t="shared" si="1055"/>
        <v>-9</v>
      </c>
      <c r="EN240" s="3196">
        <f>EL240/EK240</f>
        <v>1.0900000000000001</v>
      </c>
      <c r="EO240" s="3593">
        <f t="shared" si="1056"/>
        <v>789</v>
      </c>
      <c r="EP240" s="3040">
        <f t="shared" si="1057"/>
        <v>411</v>
      </c>
      <c r="EQ240" s="3196">
        <f>EO240/EI240</f>
        <v>0.65749999999999997</v>
      </c>
      <c r="ER240" s="5738">
        <v>1200</v>
      </c>
      <c r="ES240" s="5738"/>
      <c r="ET240" s="3801">
        <v>100</v>
      </c>
      <c r="EU240" s="3801">
        <v>1863</v>
      </c>
      <c r="EV240" s="3180">
        <f t="shared" si="1058"/>
        <v>-1763</v>
      </c>
      <c r="EW240" s="2705">
        <f>EU240/ET240</f>
        <v>18.63</v>
      </c>
      <c r="EX240" s="3621">
        <f t="shared" si="1059"/>
        <v>2652</v>
      </c>
      <c r="EY240" s="3040">
        <f t="shared" si="1060"/>
        <v>-1452</v>
      </c>
      <c r="EZ240" s="3196">
        <f>EX240/ER240</f>
        <v>2.21</v>
      </c>
      <c r="FA240" s="6739">
        <v>1200</v>
      </c>
      <c r="FB240" s="6739"/>
      <c r="FC240" s="2614">
        <v>100</v>
      </c>
      <c r="FD240" s="2614">
        <v>127</v>
      </c>
      <c r="FE240" s="1930">
        <f>FD240-FC240</f>
        <v>27</v>
      </c>
      <c r="FF240" s="1895">
        <f>FD240/FC240</f>
        <v>1.27</v>
      </c>
      <c r="FG240" s="1930">
        <f t="shared" si="1061"/>
        <v>312</v>
      </c>
      <c r="FH240" s="1930">
        <f t="shared" si="1062"/>
        <v>888</v>
      </c>
      <c r="FI240" s="1895">
        <f>FG240/FA240</f>
        <v>0.26</v>
      </c>
      <c r="FJ240" s="6768">
        <v>1200</v>
      </c>
      <c r="FK240" s="6768"/>
      <c r="FL240" s="2603">
        <v>100</v>
      </c>
      <c r="FM240" s="2603">
        <v>122</v>
      </c>
      <c r="FN240" s="1930">
        <f t="shared" si="1063"/>
        <v>-22</v>
      </c>
      <c r="FO240" s="1895">
        <f>FM240/FL240</f>
        <v>1.22</v>
      </c>
      <c r="FP240" s="2587">
        <f t="shared" si="1064"/>
        <v>434</v>
      </c>
      <c r="FQ240" s="1930">
        <f t="shared" si="1065"/>
        <v>766</v>
      </c>
      <c r="FR240" s="1895">
        <f>FP240/FJ240</f>
        <v>0.36166666666666669</v>
      </c>
      <c r="FS240" s="6768">
        <v>1200</v>
      </c>
      <c r="FT240" s="6768"/>
      <c r="FU240" s="2681">
        <v>100</v>
      </c>
      <c r="FV240" s="2681">
        <v>121</v>
      </c>
      <c r="FW240" s="2681">
        <f t="shared" si="1066"/>
        <v>-21</v>
      </c>
      <c r="FX240" s="2705">
        <f>FV240/FU240</f>
        <v>1.21</v>
      </c>
      <c r="FY240" s="2587">
        <f t="shared" si="1067"/>
        <v>555</v>
      </c>
      <c r="FZ240" s="1930">
        <f t="shared" si="1068"/>
        <v>645</v>
      </c>
      <c r="GA240" s="1895">
        <f>FY240/FS240</f>
        <v>0.46250000000000002</v>
      </c>
      <c r="GB240" s="3169">
        <f t="shared" si="885"/>
        <v>0.10416666666666663</v>
      </c>
      <c r="GC240" s="2219">
        <v>0</v>
      </c>
      <c r="GD240" s="1895">
        <v>1</v>
      </c>
      <c r="GE240" s="2105" t="s">
        <v>171</v>
      </c>
      <c r="GF240" s="2105" t="s">
        <v>179</v>
      </c>
      <c r="GG240" s="2105" t="s">
        <v>84</v>
      </c>
      <c r="GH240" s="2105" t="s">
        <v>19</v>
      </c>
      <c r="GI240" s="2105" t="s">
        <v>16</v>
      </c>
      <c r="GJ240" s="2105" t="s">
        <v>20</v>
      </c>
      <c r="GK240" s="2105" t="s">
        <v>16</v>
      </c>
      <c r="GL240" s="2122" t="s">
        <v>20</v>
      </c>
      <c r="GM240" s="226" t="s">
        <v>2436</v>
      </c>
      <c r="GN240" s="750" t="s">
        <v>1121</v>
      </c>
      <c r="GO240" s="1140">
        <v>1200</v>
      </c>
      <c r="GP240" s="2401">
        <v>300</v>
      </c>
      <c r="GQ240" s="2394">
        <v>185</v>
      </c>
      <c r="GR240" s="2394">
        <v>115</v>
      </c>
      <c r="GS240" s="2396">
        <v>0.6166666666666667</v>
      </c>
      <c r="GT240" s="2394">
        <v>185</v>
      </c>
      <c r="GU240" s="2394">
        <v>1015</v>
      </c>
      <c r="GV240" s="2396">
        <v>0.15416666666666667</v>
      </c>
      <c r="GX240" s="2130"/>
      <c r="GY240" s="7092"/>
      <c r="GZ240" s="2130"/>
      <c r="HA240" s="7092"/>
      <c r="HB240" s="7065"/>
      <c r="HC240" s="7090"/>
    </row>
    <row r="241" spans="1:211" ht="119.25" customHeight="1" x14ac:dyDescent="0.25">
      <c r="A241" s="1">
        <f>SUM(A239+1)</f>
        <v>38</v>
      </c>
      <c r="B241" s="7156"/>
      <c r="C241" s="7154">
        <v>801</v>
      </c>
      <c r="D241" s="7147">
        <v>2</v>
      </c>
      <c r="E241" s="7156" t="s">
        <v>180</v>
      </c>
      <c r="F241" s="7157" t="s">
        <v>171</v>
      </c>
      <c r="G241" s="7157" t="s">
        <v>179</v>
      </c>
      <c r="H241" s="7144" t="s">
        <v>84</v>
      </c>
      <c r="I241" s="7144" t="s">
        <v>19</v>
      </c>
      <c r="J241" s="5706" t="s">
        <v>20</v>
      </c>
      <c r="K241" s="5706" t="s">
        <v>16</v>
      </c>
      <c r="L241" s="5706" t="s">
        <v>16</v>
      </c>
      <c r="M241" s="5706" t="s">
        <v>21</v>
      </c>
      <c r="N241" s="5697" t="s">
        <v>599</v>
      </c>
      <c r="O241" s="5706" t="s">
        <v>603</v>
      </c>
      <c r="P241" s="7106" t="s">
        <v>351</v>
      </c>
      <c r="Q241" s="5697" t="s">
        <v>353</v>
      </c>
      <c r="R241" s="7109" t="s">
        <v>364</v>
      </c>
      <c r="S241" s="5697" t="s">
        <v>365</v>
      </c>
      <c r="T241" s="5697" t="s">
        <v>365</v>
      </c>
      <c r="U241" s="5704" t="s">
        <v>577</v>
      </c>
      <c r="V241" s="5697" t="s">
        <v>559</v>
      </c>
      <c r="W241" s="5694">
        <v>10475656.42</v>
      </c>
      <c r="X241" s="5691" t="s">
        <v>177</v>
      </c>
      <c r="Y241" s="2120" t="s">
        <v>16</v>
      </c>
      <c r="Z241" s="499" t="s">
        <v>2420</v>
      </c>
      <c r="AA241" s="5560" t="s">
        <v>1151</v>
      </c>
      <c r="AB241" s="5560">
        <v>500</v>
      </c>
      <c r="AC241" s="459">
        <v>50</v>
      </c>
      <c r="AD241" s="631">
        <f>AC241/AB241</f>
        <v>0.1</v>
      </c>
      <c r="AE241" s="459">
        <v>150</v>
      </c>
      <c r="AF241" s="631">
        <f>AE241/AB241</f>
        <v>0.3</v>
      </c>
      <c r="AG241" s="459">
        <v>150</v>
      </c>
      <c r="AH241" s="631">
        <f>AG241/AB241</f>
        <v>0.3</v>
      </c>
      <c r="AI241" s="459">
        <v>150</v>
      </c>
      <c r="AJ241" s="556">
        <f>AI241/AB241</f>
        <v>0.3</v>
      </c>
      <c r="AK241" s="211">
        <f t="shared" ref="AK241:AK243" si="1071">SUM(AD241+AF241+AH241+AJ241)</f>
        <v>1</v>
      </c>
      <c r="AL241" s="2326" t="s">
        <v>16</v>
      </c>
      <c r="AM241" s="959" t="s">
        <v>2424</v>
      </c>
      <c r="AN241" s="1002" t="s">
        <v>3632</v>
      </c>
      <c r="AO241" s="970" t="s">
        <v>2425</v>
      </c>
      <c r="AP241" s="970" t="s">
        <v>2427</v>
      </c>
      <c r="AQ241" s="970">
        <v>100</v>
      </c>
      <c r="AR241" s="1151" t="s">
        <v>2426</v>
      </c>
      <c r="AS241" s="971" t="s">
        <v>1579</v>
      </c>
      <c r="AT241" s="2275"/>
      <c r="AU241" s="919" t="s">
        <v>1704</v>
      </c>
      <c r="AV241" s="6497">
        <v>500</v>
      </c>
      <c r="AW241" s="6497"/>
      <c r="AX241" s="4493">
        <f t="shared" si="914"/>
        <v>150</v>
      </c>
      <c r="AY241" s="5060">
        <f t="shared" si="915"/>
        <v>475</v>
      </c>
      <c r="AZ241" s="4411">
        <f t="shared" si="916"/>
        <v>-325</v>
      </c>
      <c r="BA241" s="5056">
        <f t="shared" si="917"/>
        <v>3.1666666666666665</v>
      </c>
      <c r="BB241" s="5057">
        <f t="shared" si="1030"/>
        <v>1911</v>
      </c>
      <c r="BC241" s="4104">
        <f t="shared" si="1031"/>
        <v>-1411</v>
      </c>
      <c r="BD241" s="2008">
        <f t="shared" si="1032"/>
        <v>3.8220000000000001</v>
      </c>
      <c r="BE241" s="5004">
        <f>SUM(AX241-AI241)</f>
        <v>0</v>
      </c>
      <c r="BF241" s="7096">
        <v>500</v>
      </c>
      <c r="BG241" s="7096"/>
      <c r="BH241" s="2749">
        <f t="shared" si="839"/>
        <v>150</v>
      </c>
      <c r="BI241" s="4013">
        <f t="shared" si="1033"/>
        <v>556</v>
      </c>
      <c r="BJ241" s="3111">
        <f t="shared" si="1034"/>
        <v>-406</v>
      </c>
      <c r="BK241" s="2006">
        <f t="shared" si="1035"/>
        <v>3.7066666666666666</v>
      </c>
      <c r="BL241" s="3867">
        <f t="shared" si="1036"/>
        <v>1436</v>
      </c>
      <c r="BM241" s="3122">
        <f t="shared" si="1037"/>
        <v>-936</v>
      </c>
      <c r="BN241" s="2008">
        <f t="shared" si="1038"/>
        <v>2.8719999999999999</v>
      </c>
      <c r="BO241" s="3866">
        <f>SUM(AG241-BH241)</f>
        <v>0</v>
      </c>
      <c r="BP241" s="3494"/>
      <c r="BQ241" s="7066">
        <v>500</v>
      </c>
      <c r="BR241" s="7066"/>
      <c r="BS241" s="2749">
        <f t="shared" si="1069"/>
        <v>150</v>
      </c>
      <c r="BT241" s="2812">
        <f t="shared" ref="BT241:BT243" si="1072">SUM(FD241+FM241+FV241)</f>
        <v>305</v>
      </c>
      <c r="BU241" s="2987">
        <f t="shared" si="848"/>
        <v>-155</v>
      </c>
      <c r="BV241" s="2006">
        <f t="shared" si="849"/>
        <v>2.0333333333333332</v>
      </c>
      <c r="BW241" s="2007">
        <f t="shared" si="850"/>
        <v>880</v>
      </c>
      <c r="BX241" s="2991">
        <f t="shared" si="851"/>
        <v>-380</v>
      </c>
      <c r="BY241" s="2008">
        <f t="shared" si="852"/>
        <v>1.76</v>
      </c>
      <c r="BZ241" s="3151"/>
      <c r="CA241" s="6728">
        <v>500</v>
      </c>
      <c r="CB241" s="6728"/>
      <c r="CC241" s="1718">
        <v>50</v>
      </c>
      <c r="CD241" s="2423">
        <v>575</v>
      </c>
      <c r="CE241" s="2359">
        <f t="shared" si="1041"/>
        <v>-525</v>
      </c>
      <c r="CF241" s="2006">
        <f t="shared" si="1042"/>
        <v>11.5</v>
      </c>
      <c r="CG241" s="2007">
        <f t="shared" si="1043"/>
        <v>575</v>
      </c>
      <c r="CH241" s="2387">
        <f t="shared" si="1044"/>
        <v>-75</v>
      </c>
      <c r="CI241" s="2008">
        <f t="shared" si="1045"/>
        <v>1.1499999999999999</v>
      </c>
      <c r="CM241" s="1760">
        <v>10</v>
      </c>
      <c r="CN241" s="1730">
        <v>20</v>
      </c>
      <c r="CO241" s="1730">
        <v>20</v>
      </c>
      <c r="CY241" s="6158">
        <v>500</v>
      </c>
      <c r="CZ241" s="6159"/>
      <c r="DA241" s="3222">
        <v>50</v>
      </c>
      <c r="DB241" s="3222">
        <v>200</v>
      </c>
      <c r="DC241" s="4170">
        <f t="shared" ref="DC241:DC243" si="1073">DB241-DA241</f>
        <v>150</v>
      </c>
      <c r="DD241" s="4171">
        <f t="shared" ref="DD241:DD243" si="1074">DB241/DA241</f>
        <v>4</v>
      </c>
      <c r="DE241" s="4149">
        <f t="shared" si="856"/>
        <v>1636</v>
      </c>
      <c r="DF241" s="4170">
        <f t="shared" si="1046"/>
        <v>-1136</v>
      </c>
      <c r="DG241" s="4171">
        <f t="shared" ref="DG241:DG243" si="1075">DE241/CY241</f>
        <v>3.2719999999999998</v>
      </c>
      <c r="DH241" s="6160">
        <v>500</v>
      </c>
      <c r="DI241" s="6161"/>
      <c r="DJ241" s="5058">
        <v>50</v>
      </c>
      <c r="DK241" s="5058">
        <v>160</v>
      </c>
      <c r="DL241" s="4458">
        <f t="shared" si="1047"/>
        <v>-110</v>
      </c>
      <c r="DM241" s="4462">
        <f t="shared" ref="DM241:DM243" si="1076">DK241/DJ241</f>
        <v>3.2</v>
      </c>
      <c r="DN241" s="4610">
        <f t="shared" si="1048"/>
        <v>1796</v>
      </c>
      <c r="DO241" s="4170">
        <f t="shared" si="1049"/>
        <v>-1296</v>
      </c>
      <c r="DP241" s="4171">
        <f t="shared" ref="DP241:DP243" si="1077">DN241/DH241</f>
        <v>3.5920000000000001</v>
      </c>
      <c r="DQ241" s="6162">
        <v>500</v>
      </c>
      <c r="DR241" s="6163"/>
      <c r="DS241" s="4464">
        <v>50</v>
      </c>
      <c r="DT241" s="4464">
        <v>115</v>
      </c>
      <c r="DU241" s="4336">
        <f t="shared" si="1050"/>
        <v>-65</v>
      </c>
      <c r="DV241" s="4337">
        <f t="shared" ref="DV241:DV243" si="1078">DT241/DS241</f>
        <v>2.2999999999999998</v>
      </c>
      <c r="DW241" s="2683">
        <f t="shared" si="1051"/>
        <v>1911</v>
      </c>
      <c r="DX241" s="4170">
        <f t="shared" si="1052"/>
        <v>-1411</v>
      </c>
      <c r="DY241" s="4171">
        <f t="shared" ref="DY241:DY243" si="1079">DW241/DQ241</f>
        <v>3.8220000000000001</v>
      </c>
      <c r="DZ241" s="6158">
        <v>500</v>
      </c>
      <c r="EA241" s="6159"/>
      <c r="EB241" s="3587">
        <v>50</v>
      </c>
      <c r="EC241" s="3587">
        <v>380</v>
      </c>
      <c r="ED241" s="3040">
        <f t="shared" ref="ED241:ED243" si="1080">EC241-EB241</f>
        <v>330</v>
      </c>
      <c r="EE241" s="3196">
        <f t="shared" ref="EE241:EE243" si="1081">EC241/EB241</f>
        <v>7.6</v>
      </c>
      <c r="EF241" s="3307">
        <f t="shared" si="1053"/>
        <v>1260</v>
      </c>
      <c r="EG241" s="3040">
        <f t="shared" si="1054"/>
        <v>-760</v>
      </c>
      <c r="EH241" s="3196">
        <f t="shared" ref="EH241:EH243" si="1082">EF241/DZ241</f>
        <v>2.52</v>
      </c>
      <c r="EI241" s="6160">
        <v>500</v>
      </c>
      <c r="EJ241" s="6161"/>
      <c r="EK241" s="3591">
        <v>50</v>
      </c>
      <c r="EL241" s="3591">
        <v>80</v>
      </c>
      <c r="EM241" s="3040">
        <f t="shared" si="1055"/>
        <v>-30</v>
      </c>
      <c r="EN241" s="3196">
        <f t="shared" ref="EN241:EN243" si="1083">EL241/EK241</f>
        <v>1.6</v>
      </c>
      <c r="EO241" s="3593">
        <f t="shared" si="1056"/>
        <v>1340</v>
      </c>
      <c r="EP241" s="3040">
        <f t="shared" si="1057"/>
        <v>-840</v>
      </c>
      <c r="EQ241" s="3196">
        <f t="shared" ref="EQ241:EQ243" si="1084">EO241/EI241</f>
        <v>2.68</v>
      </c>
      <c r="ER241" s="6162">
        <v>500</v>
      </c>
      <c r="ES241" s="6163"/>
      <c r="ET241" s="3802">
        <v>50</v>
      </c>
      <c r="EU241" s="3802">
        <v>96</v>
      </c>
      <c r="EV241" s="3180">
        <f t="shared" si="1058"/>
        <v>-46</v>
      </c>
      <c r="EW241" s="2705">
        <f t="shared" ref="EW241:EW243" si="1085">EU241/ET241</f>
        <v>1.92</v>
      </c>
      <c r="EX241" s="3621">
        <f t="shared" si="1059"/>
        <v>1436</v>
      </c>
      <c r="EY241" s="3040">
        <f t="shared" si="1060"/>
        <v>-936</v>
      </c>
      <c r="EZ241" s="3196">
        <f t="shared" ref="EZ241:EZ243" si="1086">EX241/ER241</f>
        <v>2.8719999999999999</v>
      </c>
      <c r="FA241" s="7066">
        <v>500</v>
      </c>
      <c r="FB241" s="7066"/>
      <c r="FC241" s="2616">
        <v>50</v>
      </c>
      <c r="FD241" s="2616">
        <v>179</v>
      </c>
      <c r="FE241" s="1939">
        <f t="shared" ref="FE241:FE243" si="1087">FD241-FC241</f>
        <v>129</v>
      </c>
      <c r="FF241" s="1895">
        <f t="shared" ref="FF241:FF243" si="1088">FD241/FC241</f>
        <v>3.58</v>
      </c>
      <c r="FG241" s="1939">
        <f t="shared" si="1061"/>
        <v>754</v>
      </c>
      <c r="FH241" s="1939">
        <f t="shared" si="1062"/>
        <v>-254</v>
      </c>
      <c r="FI241" s="1895">
        <f t="shared" ref="FI241:FI243" si="1089">FG241/FA241</f>
        <v>1.508</v>
      </c>
      <c r="FJ241" s="7494">
        <v>500</v>
      </c>
      <c r="FK241" s="7495"/>
      <c r="FL241" s="1479">
        <v>50</v>
      </c>
      <c r="FM241" s="1479">
        <v>79</v>
      </c>
      <c r="FN241" s="1939">
        <f t="shared" si="1063"/>
        <v>-29</v>
      </c>
      <c r="FO241" s="1895">
        <f t="shared" ref="FO241:FO243" si="1090">FM241/FL241</f>
        <v>1.58</v>
      </c>
      <c r="FP241" s="2587">
        <f t="shared" si="1064"/>
        <v>833</v>
      </c>
      <c r="FQ241" s="1939">
        <f t="shared" si="1065"/>
        <v>-333</v>
      </c>
      <c r="FR241" s="1895">
        <f t="shared" ref="FR241:FR243" si="1091">FP241/FJ241</f>
        <v>1.6659999999999999</v>
      </c>
      <c r="FS241" s="7494">
        <v>500</v>
      </c>
      <c r="FT241" s="7495"/>
      <c r="FU241" s="1479">
        <v>50</v>
      </c>
      <c r="FV241" s="1479">
        <v>47</v>
      </c>
      <c r="FW241" s="2681">
        <f t="shared" si="1066"/>
        <v>3</v>
      </c>
      <c r="FX241" s="2705">
        <f t="shared" ref="FX241:FX243" si="1092">FV241/FU241</f>
        <v>0.94</v>
      </c>
      <c r="FY241" s="2587">
        <f t="shared" si="1067"/>
        <v>880</v>
      </c>
      <c r="FZ241" s="1939">
        <f t="shared" si="1068"/>
        <v>-380</v>
      </c>
      <c r="GA241" s="1895">
        <f t="shared" ref="GA241:GA243" si="1093">FY241/FS241</f>
        <v>1.76</v>
      </c>
      <c r="GB241" s="3169">
        <f t="shared" si="885"/>
        <v>0.76</v>
      </c>
      <c r="GC241" s="2219">
        <v>0</v>
      </c>
      <c r="GD241" s="1895">
        <v>1</v>
      </c>
      <c r="GE241" s="2153" t="s">
        <v>171</v>
      </c>
      <c r="GF241" s="2153" t="s">
        <v>179</v>
      </c>
      <c r="GG241" s="2105" t="s">
        <v>84</v>
      </c>
      <c r="GH241" s="2105" t="s">
        <v>19</v>
      </c>
      <c r="GI241" s="2105" t="s">
        <v>20</v>
      </c>
      <c r="GJ241" s="2105" t="s">
        <v>16</v>
      </c>
      <c r="GK241" s="2105" t="s">
        <v>16</v>
      </c>
      <c r="GL241" s="2120" t="s">
        <v>16</v>
      </c>
      <c r="GM241" s="218" t="s">
        <v>2420</v>
      </c>
      <c r="GN241" s="1141" t="s">
        <v>1151</v>
      </c>
      <c r="GO241" s="1141">
        <v>500</v>
      </c>
      <c r="GP241" s="2400">
        <v>50</v>
      </c>
      <c r="GQ241" s="2394">
        <v>575</v>
      </c>
      <c r="GR241" s="2394">
        <v>-525</v>
      </c>
      <c r="GS241" s="2396">
        <v>11.5</v>
      </c>
      <c r="GT241" s="2394">
        <v>575</v>
      </c>
      <c r="GU241" s="2394">
        <v>-75</v>
      </c>
      <c r="GV241" s="2396">
        <v>1.1499999999999999</v>
      </c>
      <c r="GX241" s="2130"/>
      <c r="GY241" s="7092"/>
      <c r="GZ241" s="2130"/>
      <c r="HA241" s="7065"/>
      <c r="HB241" s="7065"/>
      <c r="HC241" s="7090"/>
    </row>
    <row r="242" spans="1:211" ht="81.75" customHeight="1" x14ac:dyDescent="0.25">
      <c r="B242" s="7156"/>
      <c r="C242" s="7154"/>
      <c r="D242" s="7147"/>
      <c r="E242" s="7156"/>
      <c r="F242" s="7157"/>
      <c r="G242" s="7157"/>
      <c r="H242" s="7144"/>
      <c r="I242" s="7144"/>
      <c r="J242" s="5707"/>
      <c r="K242" s="5707"/>
      <c r="L242" s="5707"/>
      <c r="M242" s="5707"/>
      <c r="N242" s="5698"/>
      <c r="O242" s="5707"/>
      <c r="P242" s="7107"/>
      <c r="Q242" s="5698"/>
      <c r="R242" s="7125"/>
      <c r="S242" s="5698"/>
      <c r="T242" s="5698"/>
      <c r="U242" s="5704"/>
      <c r="V242" s="5698"/>
      <c r="W242" s="5695"/>
      <c r="X242" s="5692"/>
      <c r="Y242" s="2121" t="s">
        <v>20</v>
      </c>
      <c r="Z242" s="504" t="s">
        <v>2421</v>
      </c>
      <c r="AA242" s="5563" t="s">
        <v>1151</v>
      </c>
      <c r="AB242" s="5563">
        <v>500</v>
      </c>
      <c r="AC242" s="460">
        <v>50</v>
      </c>
      <c r="AD242" s="544">
        <f>AC242/AB242</f>
        <v>0.1</v>
      </c>
      <c r="AE242" s="460">
        <v>150</v>
      </c>
      <c r="AF242" s="544">
        <f>AE242/AB242</f>
        <v>0.3</v>
      </c>
      <c r="AG242" s="460">
        <v>150</v>
      </c>
      <c r="AH242" s="544">
        <f>AG242/AB242</f>
        <v>0.3</v>
      </c>
      <c r="AI242" s="460">
        <v>150</v>
      </c>
      <c r="AJ242" s="545">
        <f>AI242/AB242</f>
        <v>0.3</v>
      </c>
      <c r="AK242" s="211">
        <f t="shared" si="1071"/>
        <v>1</v>
      </c>
      <c r="AL242" s="2326" t="s">
        <v>20</v>
      </c>
      <c r="AM242" s="959" t="s">
        <v>2428</v>
      </c>
      <c r="AN242" s="1002" t="s">
        <v>3633</v>
      </c>
      <c r="AO242" s="970" t="s">
        <v>2429</v>
      </c>
      <c r="AP242" s="970" t="s">
        <v>2430</v>
      </c>
      <c r="AQ242" s="970">
        <v>100</v>
      </c>
      <c r="AR242" s="1151" t="s">
        <v>2426</v>
      </c>
      <c r="AS242" s="971" t="s">
        <v>1579</v>
      </c>
      <c r="AT242" s="2275"/>
      <c r="AU242" s="919" t="s">
        <v>1704</v>
      </c>
      <c r="AV242" s="6497">
        <v>500</v>
      </c>
      <c r="AW242" s="6497"/>
      <c r="AX242" s="4493">
        <f t="shared" si="914"/>
        <v>150</v>
      </c>
      <c r="AY242" s="5060">
        <f t="shared" si="915"/>
        <v>418</v>
      </c>
      <c r="AZ242" s="4411">
        <f t="shared" si="916"/>
        <v>-268</v>
      </c>
      <c r="BA242" s="5056">
        <f t="shared" si="917"/>
        <v>2.7866666666666666</v>
      </c>
      <c r="BB242" s="5057">
        <f t="shared" si="1030"/>
        <v>960</v>
      </c>
      <c r="BC242" s="4104">
        <f t="shared" si="1031"/>
        <v>-460</v>
      </c>
      <c r="BD242" s="2008">
        <f t="shared" si="1032"/>
        <v>1.92</v>
      </c>
      <c r="BE242" s="5004">
        <f>SUM(AX242-AI242)</f>
        <v>0</v>
      </c>
      <c r="BF242" s="7096">
        <v>500</v>
      </c>
      <c r="BG242" s="7096"/>
      <c r="BH242" s="2749">
        <f t="shared" si="839"/>
        <v>150</v>
      </c>
      <c r="BI242" s="4013">
        <f t="shared" si="1033"/>
        <v>438</v>
      </c>
      <c r="BJ242" s="3111">
        <f t="shared" si="1034"/>
        <v>-288</v>
      </c>
      <c r="BK242" s="2006">
        <f t="shared" si="1035"/>
        <v>2.92</v>
      </c>
      <c r="BL242" s="3867">
        <f t="shared" si="1036"/>
        <v>542</v>
      </c>
      <c r="BM242" s="3122">
        <f t="shared" si="1037"/>
        <v>-42</v>
      </c>
      <c r="BN242" s="2008">
        <f t="shared" si="1038"/>
        <v>1.0840000000000001</v>
      </c>
      <c r="BO242" s="3708">
        <f>SUM(AG242-BH242)</f>
        <v>0</v>
      </c>
      <c r="BP242" s="3494"/>
      <c r="BQ242" s="7066">
        <v>500</v>
      </c>
      <c r="BR242" s="7066"/>
      <c r="BS242" s="2749">
        <f t="shared" si="1069"/>
        <v>150</v>
      </c>
      <c r="BT242" s="2812">
        <f t="shared" si="1072"/>
        <v>104</v>
      </c>
      <c r="BU242" s="2987">
        <f t="shared" si="848"/>
        <v>46</v>
      </c>
      <c r="BV242" s="2006">
        <f t="shared" si="849"/>
        <v>0.69333333333333336</v>
      </c>
      <c r="BW242" s="2007">
        <f t="shared" si="850"/>
        <v>104</v>
      </c>
      <c r="BX242" s="2991">
        <f t="shared" si="851"/>
        <v>396</v>
      </c>
      <c r="BY242" s="2008">
        <f t="shared" si="852"/>
        <v>0.20799999999999999</v>
      </c>
      <c r="BZ242" s="3151"/>
      <c r="CA242" s="6728">
        <v>500</v>
      </c>
      <c r="CB242" s="6728"/>
      <c r="CC242" s="1718">
        <v>50</v>
      </c>
      <c r="CD242" s="2005">
        <v>0</v>
      </c>
      <c r="CE242" s="2359">
        <f t="shared" si="1041"/>
        <v>50</v>
      </c>
      <c r="CF242" s="2006">
        <f t="shared" si="1042"/>
        <v>0</v>
      </c>
      <c r="CG242" s="2007">
        <f t="shared" si="1043"/>
        <v>0</v>
      </c>
      <c r="CH242" s="2387">
        <f t="shared" si="1044"/>
        <v>500</v>
      </c>
      <c r="CI242" s="2008">
        <f t="shared" si="1045"/>
        <v>0</v>
      </c>
      <c r="CM242" s="1761">
        <v>10</v>
      </c>
      <c r="CN242" s="1734">
        <v>20</v>
      </c>
      <c r="CO242" s="1734">
        <v>20</v>
      </c>
      <c r="CY242" s="6158">
        <v>500</v>
      </c>
      <c r="CZ242" s="6159"/>
      <c r="DA242" s="3222">
        <v>50</v>
      </c>
      <c r="DB242" s="3222">
        <v>108</v>
      </c>
      <c r="DC242" s="4170">
        <f t="shared" si="1073"/>
        <v>58</v>
      </c>
      <c r="DD242" s="4171">
        <f t="shared" si="1074"/>
        <v>2.16</v>
      </c>
      <c r="DE242" s="4149">
        <f t="shared" si="856"/>
        <v>650</v>
      </c>
      <c r="DF242" s="4170">
        <f t="shared" si="1046"/>
        <v>-150</v>
      </c>
      <c r="DG242" s="4171">
        <f t="shared" si="1075"/>
        <v>1.3</v>
      </c>
      <c r="DH242" s="6160">
        <v>500</v>
      </c>
      <c r="DI242" s="6161"/>
      <c r="DJ242" s="5058">
        <v>50</v>
      </c>
      <c r="DK242" s="5058">
        <v>140</v>
      </c>
      <c r="DL242" s="4458">
        <f t="shared" si="1047"/>
        <v>-90</v>
      </c>
      <c r="DM242" s="4462">
        <f t="shared" si="1076"/>
        <v>2.8</v>
      </c>
      <c r="DN242" s="4610">
        <f t="shared" si="1048"/>
        <v>790</v>
      </c>
      <c r="DO242" s="4170">
        <f t="shared" si="1049"/>
        <v>-290</v>
      </c>
      <c r="DP242" s="4171">
        <f t="shared" si="1077"/>
        <v>1.58</v>
      </c>
      <c r="DQ242" s="6162">
        <v>500</v>
      </c>
      <c r="DR242" s="6163"/>
      <c r="DS242" s="4464">
        <v>50</v>
      </c>
      <c r="DT242" s="4464">
        <v>170</v>
      </c>
      <c r="DU242" s="4336">
        <f t="shared" si="1050"/>
        <v>-120</v>
      </c>
      <c r="DV242" s="4337">
        <f t="shared" si="1078"/>
        <v>3.4</v>
      </c>
      <c r="DW242" s="2683">
        <f t="shared" si="1051"/>
        <v>960</v>
      </c>
      <c r="DX242" s="4170">
        <f t="shared" si="1052"/>
        <v>-460</v>
      </c>
      <c r="DY242" s="4171">
        <f t="shared" si="1079"/>
        <v>1.92</v>
      </c>
      <c r="DZ242" s="6158">
        <v>500</v>
      </c>
      <c r="EA242" s="6159"/>
      <c r="EB242" s="3587">
        <v>50</v>
      </c>
      <c r="EC242" s="3587">
        <v>174</v>
      </c>
      <c r="ED242" s="3040">
        <f t="shared" si="1080"/>
        <v>124</v>
      </c>
      <c r="EE242" s="3196">
        <f t="shared" si="1081"/>
        <v>3.48</v>
      </c>
      <c r="EF242" s="3307">
        <f t="shared" si="1053"/>
        <v>278</v>
      </c>
      <c r="EG242" s="3040">
        <f t="shared" si="1054"/>
        <v>222</v>
      </c>
      <c r="EH242" s="3196">
        <f t="shared" si="1082"/>
        <v>0.55600000000000005</v>
      </c>
      <c r="EI242" s="6160">
        <v>500</v>
      </c>
      <c r="EJ242" s="6161"/>
      <c r="EK242" s="3591">
        <v>50</v>
      </c>
      <c r="EL242" s="3591">
        <v>120</v>
      </c>
      <c r="EM242" s="3040">
        <f t="shared" si="1055"/>
        <v>-70</v>
      </c>
      <c r="EN242" s="3196">
        <f t="shared" si="1083"/>
        <v>2.4</v>
      </c>
      <c r="EO242" s="3593">
        <f t="shared" si="1056"/>
        <v>398</v>
      </c>
      <c r="EP242" s="3040">
        <f t="shared" si="1057"/>
        <v>102</v>
      </c>
      <c r="EQ242" s="3196">
        <f t="shared" si="1084"/>
        <v>0.79600000000000004</v>
      </c>
      <c r="ER242" s="6162">
        <v>500</v>
      </c>
      <c r="ES242" s="6163"/>
      <c r="ET242" s="3802">
        <v>50</v>
      </c>
      <c r="EU242" s="3802">
        <v>144</v>
      </c>
      <c r="EV242" s="3180">
        <f t="shared" si="1058"/>
        <v>-94</v>
      </c>
      <c r="EW242" s="2705">
        <f t="shared" si="1085"/>
        <v>2.88</v>
      </c>
      <c r="EX242" s="3621">
        <f t="shared" si="1059"/>
        <v>542</v>
      </c>
      <c r="EY242" s="3040">
        <f t="shared" si="1060"/>
        <v>-42</v>
      </c>
      <c r="EZ242" s="3196">
        <f t="shared" si="1086"/>
        <v>1.0840000000000001</v>
      </c>
      <c r="FA242" s="7066">
        <v>500</v>
      </c>
      <c r="FB242" s="7066"/>
      <c r="FC242" s="2616">
        <v>50</v>
      </c>
      <c r="FD242" s="2616">
        <v>0</v>
      </c>
      <c r="FE242" s="1939">
        <f t="shared" si="1087"/>
        <v>-50</v>
      </c>
      <c r="FF242" s="1895">
        <f t="shared" si="1088"/>
        <v>0</v>
      </c>
      <c r="FG242" s="1939">
        <f t="shared" si="1061"/>
        <v>0</v>
      </c>
      <c r="FH242" s="1939">
        <f t="shared" si="1062"/>
        <v>500</v>
      </c>
      <c r="FI242" s="1895">
        <f t="shared" si="1089"/>
        <v>0</v>
      </c>
      <c r="FJ242" s="7494">
        <v>500</v>
      </c>
      <c r="FK242" s="7495"/>
      <c r="FL242" s="1479">
        <v>50</v>
      </c>
      <c r="FM242" s="1479">
        <v>0</v>
      </c>
      <c r="FN242" s="1939">
        <f t="shared" si="1063"/>
        <v>50</v>
      </c>
      <c r="FO242" s="1895">
        <f t="shared" si="1090"/>
        <v>0</v>
      </c>
      <c r="FP242" s="2587">
        <f t="shared" si="1064"/>
        <v>0</v>
      </c>
      <c r="FQ242" s="1939">
        <f t="shared" si="1065"/>
        <v>500</v>
      </c>
      <c r="FR242" s="1895">
        <f t="shared" si="1091"/>
        <v>0</v>
      </c>
      <c r="FS242" s="7494">
        <v>500</v>
      </c>
      <c r="FT242" s="7495"/>
      <c r="FU242" s="1479">
        <v>50</v>
      </c>
      <c r="FV242" s="1479">
        <v>104</v>
      </c>
      <c r="FW242" s="2681">
        <f t="shared" si="1066"/>
        <v>-54</v>
      </c>
      <c r="FX242" s="2705">
        <f t="shared" si="1092"/>
        <v>2.08</v>
      </c>
      <c r="FY242" s="2587">
        <f t="shared" si="1067"/>
        <v>104</v>
      </c>
      <c r="FZ242" s="1939">
        <f t="shared" si="1068"/>
        <v>396</v>
      </c>
      <c r="GA242" s="1895">
        <f t="shared" si="1093"/>
        <v>0.20799999999999999</v>
      </c>
      <c r="GB242" s="3169">
        <f t="shared" si="885"/>
        <v>0.34800000000000009</v>
      </c>
      <c r="GC242" s="2219">
        <v>0</v>
      </c>
      <c r="GD242" s="1895">
        <v>1</v>
      </c>
      <c r="GE242" s="2153" t="s">
        <v>171</v>
      </c>
      <c r="GF242" s="2153" t="s">
        <v>179</v>
      </c>
      <c r="GG242" s="2105" t="s">
        <v>84</v>
      </c>
      <c r="GH242" s="2105" t="s">
        <v>19</v>
      </c>
      <c r="GI242" s="2105" t="s">
        <v>20</v>
      </c>
      <c r="GJ242" s="2105" t="s">
        <v>16</v>
      </c>
      <c r="GK242" s="2105" t="s">
        <v>16</v>
      </c>
      <c r="GL242" s="2121" t="s">
        <v>20</v>
      </c>
      <c r="GM242" s="219" t="s">
        <v>2421</v>
      </c>
      <c r="GN242" s="2003" t="s">
        <v>1151</v>
      </c>
      <c r="GO242" s="2376">
        <v>500</v>
      </c>
      <c r="GP242" s="2398">
        <v>50</v>
      </c>
      <c r="GQ242" s="2394">
        <v>0</v>
      </c>
      <c r="GR242" s="2394">
        <v>50</v>
      </c>
      <c r="GS242" s="2396">
        <v>0</v>
      </c>
      <c r="GT242" s="2394">
        <v>0</v>
      </c>
      <c r="GU242" s="2394">
        <v>500</v>
      </c>
      <c r="GV242" s="2396">
        <v>0</v>
      </c>
      <c r="GX242" s="2130"/>
      <c r="GY242" s="2130"/>
      <c r="GZ242" s="2130"/>
      <c r="HA242" s="7065"/>
      <c r="HB242" s="7090"/>
      <c r="HC242" s="2130"/>
    </row>
    <row r="243" spans="1:211" ht="63" customHeight="1" x14ac:dyDescent="0.25">
      <c r="B243" s="7156"/>
      <c r="C243" s="7154"/>
      <c r="D243" s="7147"/>
      <c r="E243" s="7156"/>
      <c r="F243" s="7157"/>
      <c r="G243" s="7157"/>
      <c r="H243" s="7144"/>
      <c r="I243" s="7144"/>
      <c r="J243" s="5708"/>
      <c r="K243" s="5708"/>
      <c r="L243" s="5708"/>
      <c r="M243" s="5708"/>
      <c r="N243" s="5699"/>
      <c r="O243" s="5708"/>
      <c r="P243" s="7108"/>
      <c r="Q243" s="5699"/>
      <c r="R243" s="7110"/>
      <c r="S243" s="5699"/>
      <c r="T243" s="5699"/>
      <c r="U243" s="5705"/>
      <c r="V243" s="5699"/>
      <c r="W243" s="5696"/>
      <c r="X243" s="5693"/>
      <c r="Y243" s="2122" t="s">
        <v>19</v>
      </c>
      <c r="Z243" s="507" t="s">
        <v>2422</v>
      </c>
      <c r="AA243" s="5562" t="s">
        <v>2423</v>
      </c>
      <c r="AB243" s="417">
        <v>130</v>
      </c>
      <c r="AC243" s="420">
        <v>30</v>
      </c>
      <c r="AD243" s="421">
        <f>AC243/AB243</f>
        <v>0.23076923076923078</v>
      </c>
      <c r="AE243" s="420">
        <v>30</v>
      </c>
      <c r="AF243" s="421">
        <f>AE243/AB243</f>
        <v>0.23076923076923078</v>
      </c>
      <c r="AG243" s="420">
        <v>30</v>
      </c>
      <c r="AH243" s="421">
        <f>AG243/AB243</f>
        <v>0.23076923076923078</v>
      </c>
      <c r="AI243" s="420">
        <v>40</v>
      </c>
      <c r="AJ243" s="422">
        <f>AI243/AB243</f>
        <v>0.30769230769230771</v>
      </c>
      <c r="AK243" s="211">
        <f t="shared" si="1071"/>
        <v>1</v>
      </c>
      <c r="AL243" s="2326" t="s">
        <v>19</v>
      </c>
      <c r="AM243" s="970" t="s">
        <v>2431</v>
      </c>
      <c r="AN243" s="1002" t="s">
        <v>3634</v>
      </c>
      <c r="AO243" s="970" t="s">
        <v>2432</v>
      </c>
      <c r="AP243" s="970" t="s">
        <v>2433</v>
      </c>
      <c r="AQ243" s="970">
        <v>100</v>
      </c>
      <c r="AR243" s="1152" t="s">
        <v>1151</v>
      </c>
      <c r="AS243" s="971" t="s">
        <v>1579</v>
      </c>
      <c r="AT243" s="2275"/>
      <c r="AU243" s="919" t="s">
        <v>1704</v>
      </c>
      <c r="AV243" s="6490">
        <v>130</v>
      </c>
      <c r="AW243" s="6490"/>
      <c r="AX243" s="4493">
        <f t="shared" si="914"/>
        <v>40</v>
      </c>
      <c r="AY243" s="5060">
        <f t="shared" si="915"/>
        <v>0</v>
      </c>
      <c r="AZ243" s="4411">
        <f t="shared" si="916"/>
        <v>40</v>
      </c>
      <c r="BA243" s="5056">
        <f t="shared" si="917"/>
        <v>0</v>
      </c>
      <c r="BB243" s="5057">
        <f t="shared" si="1030"/>
        <v>0</v>
      </c>
      <c r="BC243" s="4104">
        <f t="shared" si="1031"/>
        <v>130</v>
      </c>
      <c r="BD243" s="2008">
        <f t="shared" si="1032"/>
        <v>0</v>
      </c>
      <c r="BE243" s="5004">
        <f>SUM(AX243-AI243)</f>
        <v>0</v>
      </c>
      <c r="BF243" s="6584">
        <v>130</v>
      </c>
      <c r="BG243" s="6584"/>
      <c r="BH243" s="2749">
        <f t="shared" si="839"/>
        <v>30</v>
      </c>
      <c r="BI243" s="4013">
        <f t="shared" si="1033"/>
        <v>0</v>
      </c>
      <c r="BJ243" s="3111">
        <f t="shared" si="1034"/>
        <v>30</v>
      </c>
      <c r="BK243" s="2006">
        <f t="shared" si="1035"/>
        <v>0</v>
      </c>
      <c r="BL243" s="3867">
        <f t="shared" si="1036"/>
        <v>0</v>
      </c>
      <c r="BM243" s="3122">
        <f t="shared" si="1037"/>
        <v>130</v>
      </c>
      <c r="BN243" s="2008">
        <f t="shared" si="1038"/>
        <v>0</v>
      </c>
      <c r="BO243" s="3708">
        <f>SUM(AG243-BH243)</f>
        <v>0</v>
      </c>
      <c r="BP243" s="3494"/>
      <c r="BQ243" s="7093">
        <v>130</v>
      </c>
      <c r="BR243" s="7093"/>
      <c r="BS243" s="2749">
        <f t="shared" si="1069"/>
        <v>30</v>
      </c>
      <c r="BT243" s="2812">
        <f t="shared" si="1072"/>
        <v>0</v>
      </c>
      <c r="BU243" s="2987">
        <f t="shared" si="848"/>
        <v>30</v>
      </c>
      <c r="BV243" s="2006">
        <f t="shared" si="849"/>
        <v>0</v>
      </c>
      <c r="BW243" s="2007">
        <f t="shared" si="850"/>
        <v>0</v>
      </c>
      <c r="BX243" s="2991">
        <f t="shared" si="851"/>
        <v>130</v>
      </c>
      <c r="BY243" s="2008">
        <f t="shared" si="852"/>
        <v>0</v>
      </c>
      <c r="BZ243" s="3151"/>
      <c r="CA243" s="6729">
        <v>130</v>
      </c>
      <c r="CB243" s="6729"/>
      <c r="CC243" s="1718">
        <v>30</v>
      </c>
      <c r="CD243" s="2005">
        <v>0</v>
      </c>
      <c r="CE243" s="2359">
        <f t="shared" si="1041"/>
        <v>30</v>
      </c>
      <c r="CF243" s="2006">
        <f t="shared" si="1042"/>
        <v>0</v>
      </c>
      <c r="CG243" s="2007">
        <f t="shared" si="1043"/>
        <v>0</v>
      </c>
      <c r="CH243" s="2387">
        <f t="shared" si="1044"/>
        <v>130</v>
      </c>
      <c r="CI243" s="2008">
        <f t="shared" si="1045"/>
        <v>0</v>
      </c>
      <c r="CM243" s="1761">
        <v>10</v>
      </c>
      <c r="CN243" s="1734">
        <v>10</v>
      </c>
      <c r="CO243" s="1734">
        <v>10</v>
      </c>
      <c r="CY243" s="6164">
        <v>130</v>
      </c>
      <c r="CZ243" s="6165"/>
      <c r="DA243" s="3222">
        <v>10</v>
      </c>
      <c r="DB243" s="3222">
        <v>0</v>
      </c>
      <c r="DC243" s="4170">
        <f t="shared" si="1073"/>
        <v>-10</v>
      </c>
      <c r="DD243" s="4171">
        <f t="shared" si="1074"/>
        <v>0</v>
      </c>
      <c r="DE243" s="4149">
        <f t="shared" si="856"/>
        <v>0</v>
      </c>
      <c r="DF243" s="4170">
        <f t="shared" si="1046"/>
        <v>130</v>
      </c>
      <c r="DG243" s="4171">
        <f t="shared" si="1075"/>
        <v>0</v>
      </c>
      <c r="DH243" s="6166">
        <v>130</v>
      </c>
      <c r="DI243" s="6167"/>
      <c r="DJ243" s="5059">
        <v>10</v>
      </c>
      <c r="DK243" s="5059">
        <v>0</v>
      </c>
      <c r="DL243" s="4458">
        <f t="shared" si="1047"/>
        <v>10</v>
      </c>
      <c r="DM243" s="4462">
        <f t="shared" si="1076"/>
        <v>0</v>
      </c>
      <c r="DN243" s="4610">
        <f t="shared" si="1048"/>
        <v>0</v>
      </c>
      <c r="DO243" s="4170">
        <f t="shared" si="1049"/>
        <v>130</v>
      </c>
      <c r="DP243" s="4171">
        <f t="shared" si="1077"/>
        <v>0</v>
      </c>
      <c r="DQ243" s="5970">
        <v>130</v>
      </c>
      <c r="DR243" s="5971"/>
      <c r="DS243" s="4464">
        <v>20</v>
      </c>
      <c r="DT243" s="4464">
        <v>0</v>
      </c>
      <c r="DU243" s="4336">
        <f t="shared" si="1050"/>
        <v>20</v>
      </c>
      <c r="DV243" s="4337">
        <f t="shared" si="1078"/>
        <v>0</v>
      </c>
      <c r="DW243" s="2683">
        <f t="shared" si="1051"/>
        <v>0</v>
      </c>
      <c r="DX243" s="4170">
        <f t="shared" si="1052"/>
        <v>130</v>
      </c>
      <c r="DY243" s="4171">
        <f t="shared" si="1079"/>
        <v>0</v>
      </c>
      <c r="DZ243" s="6164">
        <v>130</v>
      </c>
      <c r="EA243" s="6165"/>
      <c r="EB243" s="3587">
        <v>10</v>
      </c>
      <c r="EC243" s="3587">
        <v>0</v>
      </c>
      <c r="ED243" s="3040">
        <f t="shared" si="1080"/>
        <v>-10</v>
      </c>
      <c r="EE243" s="3196">
        <f t="shared" si="1081"/>
        <v>0</v>
      </c>
      <c r="EF243" s="3307">
        <f t="shared" si="1053"/>
        <v>0</v>
      </c>
      <c r="EG243" s="3040">
        <f t="shared" si="1054"/>
        <v>130</v>
      </c>
      <c r="EH243" s="3196">
        <f t="shared" si="1082"/>
        <v>0</v>
      </c>
      <c r="EI243" s="6166">
        <v>130</v>
      </c>
      <c r="EJ243" s="6167"/>
      <c r="EK243" s="3592">
        <v>10</v>
      </c>
      <c r="EL243" s="3592">
        <v>0</v>
      </c>
      <c r="EM243" s="3040">
        <f t="shared" si="1055"/>
        <v>10</v>
      </c>
      <c r="EN243" s="3196">
        <f t="shared" si="1083"/>
        <v>0</v>
      </c>
      <c r="EO243" s="3593">
        <f t="shared" si="1056"/>
        <v>0</v>
      </c>
      <c r="EP243" s="3040">
        <f t="shared" si="1057"/>
        <v>130</v>
      </c>
      <c r="EQ243" s="3196">
        <f t="shared" si="1084"/>
        <v>0</v>
      </c>
      <c r="ER243" s="5970">
        <v>130</v>
      </c>
      <c r="ES243" s="5971"/>
      <c r="ET243" s="3802">
        <v>10</v>
      </c>
      <c r="EU243" s="3802">
        <v>0</v>
      </c>
      <c r="EV243" s="2809">
        <f t="shared" si="1058"/>
        <v>10</v>
      </c>
      <c r="EW243" s="2810">
        <f t="shared" si="1085"/>
        <v>0</v>
      </c>
      <c r="EX243" s="3621">
        <f t="shared" si="1059"/>
        <v>0</v>
      </c>
      <c r="EY243" s="3040">
        <f t="shared" si="1060"/>
        <v>130</v>
      </c>
      <c r="EZ243" s="3196">
        <f t="shared" si="1086"/>
        <v>0</v>
      </c>
      <c r="FA243" s="7093">
        <v>130</v>
      </c>
      <c r="FB243" s="7093"/>
      <c r="FC243" s="2616">
        <v>10</v>
      </c>
      <c r="FD243" s="2616">
        <v>0</v>
      </c>
      <c r="FE243" s="1939">
        <f t="shared" si="1087"/>
        <v>-10</v>
      </c>
      <c r="FF243" s="1895">
        <f t="shared" si="1088"/>
        <v>0</v>
      </c>
      <c r="FG243" s="1939">
        <f t="shared" si="1061"/>
        <v>0</v>
      </c>
      <c r="FH243" s="1939">
        <f t="shared" si="1062"/>
        <v>130</v>
      </c>
      <c r="FI243" s="1895">
        <f t="shared" si="1089"/>
        <v>0</v>
      </c>
      <c r="FJ243" s="6694">
        <v>130</v>
      </c>
      <c r="FK243" s="6943"/>
      <c r="FL243" s="1479">
        <v>10</v>
      </c>
      <c r="FM243" s="1479">
        <v>0</v>
      </c>
      <c r="FN243" s="1939">
        <f t="shared" si="1063"/>
        <v>10</v>
      </c>
      <c r="FO243" s="1895">
        <f t="shared" si="1090"/>
        <v>0</v>
      </c>
      <c r="FP243" s="2587">
        <f t="shared" si="1064"/>
        <v>0</v>
      </c>
      <c r="FQ243" s="1939">
        <f t="shared" si="1065"/>
        <v>130</v>
      </c>
      <c r="FR243" s="1895">
        <f t="shared" si="1091"/>
        <v>0</v>
      </c>
      <c r="FS243" s="6673">
        <v>130</v>
      </c>
      <c r="FT243" s="6855"/>
      <c r="FU243" s="2804">
        <v>10</v>
      </c>
      <c r="FV243" s="2804">
        <v>0</v>
      </c>
      <c r="FW243" s="2809">
        <f t="shared" si="1066"/>
        <v>10</v>
      </c>
      <c r="FX243" s="2810">
        <f t="shared" si="1092"/>
        <v>0</v>
      </c>
      <c r="FY243" s="2683">
        <f t="shared" si="1067"/>
        <v>0</v>
      </c>
      <c r="FZ243" s="1939">
        <f t="shared" si="1068"/>
        <v>130</v>
      </c>
      <c r="GA243" s="1895">
        <f t="shared" si="1093"/>
        <v>0</v>
      </c>
      <c r="GB243" s="3169">
        <f t="shared" si="885"/>
        <v>0</v>
      </c>
      <c r="GC243" s="2219">
        <v>0</v>
      </c>
      <c r="GD243" s="1895">
        <v>1</v>
      </c>
      <c r="GE243" s="2153" t="s">
        <v>171</v>
      </c>
      <c r="GF243" s="2153" t="s">
        <v>179</v>
      </c>
      <c r="GG243" s="2105" t="s">
        <v>84</v>
      </c>
      <c r="GH243" s="2105" t="s">
        <v>19</v>
      </c>
      <c r="GI243" s="2105" t="s">
        <v>20</v>
      </c>
      <c r="GJ243" s="2105" t="s">
        <v>16</v>
      </c>
      <c r="GK243" s="2105" t="s">
        <v>16</v>
      </c>
      <c r="GL243" s="2122" t="s">
        <v>19</v>
      </c>
      <c r="GM243" s="226" t="s">
        <v>2422</v>
      </c>
      <c r="GN243" s="1143" t="s">
        <v>2423</v>
      </c>
      <c r="GO243" s="420">
        <v>130</v>
      </c>
      <c r="GP243" s="2401">
        <v>30</v>
      </c>
      <c r="GQ243" s="2394">
        <v>0</v>
      </c>
      <c r="GR243" s="2394">
        <v>30</v>
      </c>
      <c r="GS243" s="2396">
        <v>0</v>
      </c>
      <c r="GT243" s="2394">
        <v>0</v>
      </c>
      <c r="GU243" s="2394">
        <v>130</v>
      </c>
      <c r="GV243" s="2396">
        <v>0</v>
      </c>
      <c r="GX243" s="2130"/>
      <c r="GY243" s="2130"/>
      <c r="GZ243" s="2130"/>
      <c r="HA243" s="2130"/>
      <c r="HB243" s="7090"/>
      <c r="HC243" s="2130"/>
    </row>
    <row r="244" spans="1:211" ht="15" customHeight="1" x14ac:dyDescent="0.25">
      <c r="E244" s="12"/>
      <c r="J244" s="7148" t="s">
        <v>48</v>
      </c>
      <c r="K244" s="7148"/>
      <c r="L244" s="7148"/>
      <c r="M244" s="7148"/>
      <c r="N244" s="122"/>
      <c r="O244" s="122"/>
      <c r="P244" s="122"/>
      <c r="Q244" s="122"/>
      <c r="R244" s="5380"/>
      <c r="S244" s="122"/>
      <c r="T244" s="122"/>
      <c r="U244" s="5390"/>
      <c r="V244" s="122"/>
      <c r="W244" s="19">
        <f>SUM(W239:W241)</f>
        <v>14538515.82</v>
      </c>
      <c r="X244" s="5404"/>
      <c r="AO244" s="948"/>
      <c r="AP244" s="948"/>
      <c r="AQ244" s="979"/>
      <c r="AS244" s="1123"/>
      <c r="AT244" s="1497"/>
      <c r="AU244" s="1147"/>
      <c r="AV244" s="979"/>
      <c r="AW244" s="1144"/>
      <c r="AX244" s="4123"/>
      <c r="AY244" s="1145"/>
      <c r="AZ244" s="1146"/>
      <c r="BA244" s="4110"/>
      <c r="BE244" s="1147"/>
      <c r="BF244" s="979"/>
      <c r="BG244" s="1144"/>
      <c r="BH244" s="3124"/>
      <c r="BI244" s="1145"/>
      <c r="BJ244" s="1146"/>
      <c r="BK244" s="3115"/>
      <c r="BO244" s="941"/>
      <c r="BP244" s="3494"/>
      <c r="BQ244" s="979"/>
      <c r="BR244" s="1144"/>
      <c r="BS244" s="921"/>
      <c r="BT244" s="1145"/>
      <c r="BU244" s="1146"/>
      <c r="BV244" s="2990"/>
      <c r="BZ244" s="3151"/>
      <c r="DA244" s="4175"/>
      <c r="DB244" s="4175"/>
      <c r="DJ244" s="4175"/>
      <c r="DK244" s="4175"/>
      <c r="EB244" s="3198"/>
      <c r="EC244" s="3198"/>
      <c r="EK244" s="3473"/>
      <c r="EL244" s="3473"/>
      <c r="GB244" s="3169">
        <f t="shared" si="885"/>
        <v>0</v>
      </c>
      <c r="GI244" s="1"/>
      <c r="GJ244" s="1"/>
      <c r="GK244" s="1"/>
      <c r="GO244" s="2378"/>
      <c r="GP244" s="2085"/>
      <c r="GQ244" s="2085"/>
      <c r="GR244" s="2085"/>
      <c r="GS244" s="2085"/>
      <c r="GT244" s="2085"/>
      <c r="GU244" s="2085"/>
      <c r="GV244" s="2085"/>
    </row>
    <row r="245" spans="1:211" ht="12.75" customHeight="1" x14ac:dyDescent="0.25">
      <c r="E245" s="12"/>
      <c r="U245" s="5391"/>
      <c r="X245" s="5404"/>
      <c r="AT245" s="1479"/>
      <c r="AW245" s="4123"/>
      <c r="AX245" s="4123"/>
      <c r="AY245" s="4123"/>
      <c r="AZ245" s="4123"/>
      <c r="BA245" s="4110"/>
      <c r="BE245" s="4409"/>
      <c r="BG245" s="3124"/>
      <c r="BH245" s="3124"/>
      <c r="BI245" s="3124"/>
      <c r="BJ245" s="3124"/>
      <c r="BK245" s="3115"/>
      <c r="BO245" s="2760"/>
      <c r="BP245" s="3494"/>
      <c r="BR245" s="921"/>
      <c r="BS245" s="921"/>
      <c r="BT245" s="921"/>
      <c r="BU245" s="2988"/>
      <c r="BV245" s="2990"/>
      <c r="BZ245" s="3151"/>
      <c r="DA245" s="4175"/>
      <c r="DB245" s="4175"/>
      <c r="DJ245" s="4175"/>
      <c r="DK245" s="4175"/>
      <c r="EB245" s="3198"/>
      <c r="EC245" s="3198"/>
      <c r="EK245" s="3473"/>
      <c r="EL245" s="3473"/>
      <c r="GB245" s="3169">
        <f t="shared" si="885"/>
        <v>0</v>
      </c>
      <c r="GO245" s="2378"/>
      <c r="GP245" s="2085"/>
      <c r="GQ245" s="2085"/>
      <c r="GR245" s="2085"/>
      <c r="GS245" s="2085"/>
      <c r="GT245" s="2085"/>
      <c r="GU245" s="2085"/>
      <c r="GV245" s="2085"/>
    </row>
    <row r="246" spans="1:211" ht="12" customHeight="1" x14ac:dyDescent="0.25">
      <c r="B246" s="7146" t="s">
        <v>0</v>
      </c>
      <c r="C246" s="7146" t="s">
        <v>1</v>
      </c>
      <c r="D246" s="7146" t="s">
        <v>2</v>
      </c>
      <c r="E246" s="7146" t="s">
        <v>3</v>
      </c>
      <c r="F246" s="7155" t="s">
        <v>4</v>
      </c>
      <c r="G246" s="7155" t="s">
        <v>5</v>
      </c>
      <c r="H246" s="7155" t="s">
        <v>12</v>
      </c>
      <c r="I246" s="7155"/>
      <c r="J246" s="7155"/>
      <c r="K246" s="7155"/>
      <c r="L246" s="7155"/>
      <c r="M246" s="7155"/>
      <c r="N246" s="120"/>
      <c r="O246" s="120"/>
      <c r="P246" s="7120" t="s">
        <v>328</v>
      </c>
      <c r="Q246" s="7121"/>
      <c r="R246" s="7121"/>
      <c r="S246" s="7121"/>
      <c r="T246" s="7121"/>
      <c r="U246" s="5392"/>
      <c r="V246" s="121"/>
      <c r="W246" s="7139" t="s">
        <v>13</v>
      </c>
      <c r="X246" s="7118" t="s">
        <v>14</v>
      </c>
      <c r="AT246" s="1479"/>
      <c r="AZ246" s="4110"/>
      <c r="BA246" s="4110"/>
      <c r="BE246" s="4409"/>
      <c r="BJ246" s="3115"/>
      <c r="BK246" s="3115"/>
      <c r="BO246" s="2760"/>
      <c r="BP246" s="3494"/>
      <c r="BU246" s="2990"/>
      <c r="BV246" s="2990"/>
      <c r="BZ246" s="3151"/>
      <c r="DA246" s="4175"/>
      <c r="DB246" s="4175"/>
      <c r="DJ246" s="4175"/>
      <c r="DK246" s="4175"/>
      <c r="EB246" s="3198"/>
      <c r="EC246" s="3198"/>
      <c r="EK246" s="3473"/>
      <c r="EL246" s="3473"/>
      <c r="GB246" s="3169">
        <f t="shared" si="885"/>
        <v>0</v>
      </c>
      <c r="GE246" s="7155" t="s">
        <v>4</v>
      </c>
      <c r="GF246" s="7155" t="s">
        <v>5</v>
      </c>
      <c r="GG246" s="1"/>
      <c r="GH246" s="1"/>
      <c r="GI246" s="1"/>
      <c r="GJ246" s="1"/>
      <c r="GK246" s="1"/>
      <c r="GO246" s="2378"/>
      <c r="GP246" s="2085"/>
      <c r="GQ246" s="2085"/>
      <c r="GR246" s="2085"/>
      <c r="GS246" s="2085"/>
      <c r="GT246" s="2085"/>
      <c r="GU246" s="2085"/>
      <c r="GV246" s="2085"/>
    </row>
    <row r="247" spans="1:211" ht="12" customHeight="1" x14ac:dyDescent="0.25">
      <c r="B247" s="7146"/>
      <c r="C247" s="7146"/>
      <c r="D247" s="7146"/>
      <c r="E247" s="7146"/>
      <c r="F247" s="7155"/>
      <c r="G247" s="7155"/>
      <c r="H247" s="35" t="s">
        <v>6</v>
      </c>
      <c r="I247" s="35" t="s">
        <v>7</v>
      </c>
      <c r="J247" s="35" t="s">
        <v>8</v>
      </c>
      <c r="K247" s="35" t="s">
        <v>9</v>
      </c>
      <c r="L247" s="35" t="s">
        <v>10</v>
      </c>
      <c r="M247" s="35" t="s">
        <v>11</v>
      </c>
      <c r="N247" s="35"/>
      <c r="O247" s="35"/>
      <c r="P247" s="35" t="s">
        <v>6</v>
      </c>
      <c r="Q247" s="35" t="s">
        <v>7</v>
      </c>
      <c r="R247" s="5375" t="s">
        <v>8</v>
      </c>
      <c r="S247" s="35" t="s">
        <v>9</v>
      </c>
      <c r="T247" s="35" t="s">
        <v>10</v>
      </c>
      <c r="U247" s="5393"/>
      <c r="V247" s="35"/>
      <c r="W247" s="7139"/>
      <c r="X247" s="7118"/>
      <c r="AT247" s="1479"/>
      <c r="AZ247" s="4110"/>
      <c r="BA247" s="4110"/>
      <c r="BE247" s="4409"/>
      <c r="BJ247" s="3115"/>
      <c r="BK247" s="3115"/>
      <c r="BO247" s="2760"/>
      <c r="BP247" s="3494"/>
      <c r="BU247" s="2990"/>
      <c r="BV247" s="2990"/>
      <c r="BZ247" s="3151"/>
      <c r="DA247" s="4175"/>
      <c r="DB247" s="4175"/>
      <c r="DJ247" s="4175"/>
      <c r="DK247" s="4175"/>
      <c r="EB247" s="3198"/>
      <c r="EC247" s="3198"/>
      <c r="EK247" s="3473"/>
      <c r="EL247" s="3473"/>
      <c r="GB247" s="3169">
        <f t="shared" si="885"/>
        <v>0</v>
      </c>
      <c r="GE247" s="7155"/>
      <c r="GF247" s="7155"/>
      <c r="GG247" s="35" t="s">
        <v>6</v>
      </c>
      <c r="GH247" s="35" t="s">
        <v>7</v>
      </c>
      <c r="GI247" s="35" t="s">
        <v>8</v>
      </c>
      <c r="GJ247" s="35" t="s">
        <v>9</v>
      </c>
      <c r="GK247" s="35" t="s">
        <v>10</v>
      </c>
      <c r="GO247" s="2378"/>
      <c r="GP247" s="2085"/>
      <c r="GQ247" s="2085"/>
      <c r="GR247" s="2085"/>
      <c r="GS247" s="2085"/>
      <c r="GT247" s="2085"/>
      <c r="GU247" s="2085"/>
      <c r="GV247" s="2085"/>
    </row>
    <row r="248" spans="1:211" ht="48" customHeight="1" x14ac:dyDescent="0.25">
      <c r="A248" s="1">
        <f>SUM(A241+1)</f>
        <v>39</v>
      </c>
      <c r="B248" s="7102" t="s">
        <v>182</v>
      </c>
      <c r="C248" s="5684">
        <v>900</v>
      </c>
      <c r="D248" s="7100">
        <v>1</v>
      </c>
      <c r="E248" s="7102" t="s">
        <v>183</v>
      </c>
      <c r="F248" s="5706" t="s">
        <v>184</v>
      </c>
      <c r="G248" s="5706" t="s">
        <v>38</v>
      </c>
      <c r="H248" s="5706" t="s">
        <v>185</v>
      </c>
      <c r="I248" s="5706" t="s">
        <v>16</v>
      </c>
      <c r="J248" s="5706" t="s">
        <v>16</v>
      </c>
      <c r="K248" s="5706" t="s">
        <v>113</v>
      </c>
      <c r="L248" s="5706" t="s">
        <v>20</v>
      </c>
      <c r="M248" s="5706" t="s">
        <v>21</v>
      </c>
      <c r="N248" s="5706" t="s">
        <v>604</v>
      </c>
      <c r="O248" s="5697" t="s">
        <v>587</v>
      </c>
      <c r="P248" s="5697" t="s">
        <v>391</v>
      </c>
      <c r="Q248" s="5697" t="s">
        <v>392</v>
      </c>
      <c r="R248" s="5703" t="s">
        <v>393</v>
      </c>
      <c r="S248" s="7106" t="s">
        <v>469</v>
      </c>
      <c r="T248" s="7106" t="s">
        <v>470</v>
      </c>
      <c r="U248" s="5700" t="s">
        <v>639</v>
      </c>
      <c r="V248" s="7106" t="s">
        <v>559</v>
      </c>
      <c r="W248" s="7141">
        <v>8737422.2899999991</v>
      </c>
      <c r="X248" s="5691" t="s">
        <v>182</v>
      </c>
      <c r="Y248" s="2120" t="s">
        <v>1453</v>
      </c>
      <c r="Z248" s="499" t="s">
        <v>1388</v>
      </c>
      <c r="AA248" s="754" t="s">
        <v>1389</v>
      </c>
      <c r="AB248" s="501">
        <v>50000</v>
      </c>
      <c r="AC248" s="459">
        <v>0</v>
      </c>
      <c r="AD248" s="631">
        <f t="shared" ref="AD248:AD254" si="1094">AC248/AB248</f>
        <v>0</v>
      </c>
      <c r="AE248" s="459">
        <v>10000</v>
      </c>
      <c r="AF248" s="631">
        <f t="shared" ref="AF248:AF258" si="1095">AE248/AB248</f>
        <v>0.2</v>
      </c>
      <c r="AG248" s="459">
        <v>40000</v>
      </c>
      <c r="AH248" s="631">
        <f t="shared" ref="AH248:AH254" si="1096">AG248/AB248</f>
        <v>0.8</v>
      </c>
      <c r="AI248" s="459">
        <v>0</v>
      </c>
      <c r="AJ248" s="556">
        <f t="shared" ref="AJ248:AJ254" si="1097">AI248/AB248</f>
        <v>0</v>
      </c>
      <c r="AK248" s="211">
        <f t="shared" ref="AK248:AK260" si="1098">SUM(AD248+AF248+AH248+AJ248)</f>
        <v>1</v>
      </c>
      <c r="AL248" s="2327">
        <v>1</v>
      </c>
      <c r="AM248" s="959" t="s">
        <v>1388</v>
      </c>
      <c r="AN248" s="959" t="s">
        <v>2456</v>
      </c>
      <c r="AO248" s="970" t="s">
        <v>2461</v>
      </c>
      <c r="AP248" s="970" t="s">
        <v>2462</v>
      </c>
      <c r="AQ248" s="970">
        <v>100</v>
      </c>
      <c r="AR248" s="807" t="s">
        <v>2491</v>
      </c>
      <c r="AS248" s="971" t="s">
        <v>1579</v>
      </c>
      <c r="AT248" s="2289"/>
      <c r="AU248" s="919" t="s">
        <v>1704</v>
      </c>
      <c r="AV248" s="6426">
        <v>50000</v>
      </c>
      <c r="AW248" s="6426"/>
      <c r="AX248" s="4493">
        <f t="shared" ref="AX248:AX264" si="1099">SUM(DA248+DJ248+DS248)</f>
        <v>0</v>
      </c>
      <c r="AY248" s="4493">
        <f t="shared" ref="AY248:AY264" si="1100">SUM(DB248+DK248+DT248)</f>
        <v>0</v>
      </c>
      <c r="AZ248" s="4411">
        <f t="shared" ref="AZ248:AZ264" si="1101">AX248-AY248</f>
        <v>0</v>
      </c>
      <c r="BA248" s="4496" t="e">
        <f t="shared" ref="BA248:BA264" si="1102">AY248/AX248</f>
        <v>#DIV/0!</v>
      </c>
      <c r="BB248" s="4341">
        <f t="shared" ref="BB248:BB264" si="1103">SUM(BL248+AY248)</f>
        <v>30078</v>
      </c>
      <c r="BC248" s="4104">
        <f t="shared" ref="BC248:BC250" si="1104">AV248-BB248</f>
        <v>19922</v>
      </c>
      <c r="BD248" s="128">
        <f t="shared" ref="BD248:BD250" si="1105">BB248/AV248</f>
        <v>0.60155999999999998</v>
      </c>
      <c r="BE248" s="4490">
        <f t="shared" ref="BE248:BE264" si="1106">SUM(AX248-AI248)</f>
        <v>0</v>
      </c>
      <c r="BF248" s="6480">
        <v>50000</v>
      </c>
      <c r="BG248" s="6480"/>
      <c r="BH248" s="3715">
        <f t="shared" si="839"/>
        <v>40000</v>
      </c>
      <c r="BI248" s="3715">
        <f t="shared" ref="BI248:BI264" si="1107">SUM(EC248+EL248+EU248)</f>
        <v>20078</v>
      </c>
      <c r="BJ248" s="3111">
        <f t="shared" ref="BJ248:BJ264" si="1108">BH248-BI248</f>
        <v>19922</v>
      </c>
      <c r="BK248" s="2963">
        <f t="shared" ref="BK248:BK264" si="1109">BI248/BH248</f>
        <v>0.50195000000000001</v>
      </c>
      <c r="BL248" s="3675">
        <f t="shared" ref="BL248:BL311" si="1110">SUM(BI248+BW248)</f>
        <v>30078</v>
      </c>
      <c r="BM248" s="3122">
        <f t="shared" ref="BM248:BM264" si="1111">BF248-BL248</f>
        <v>19922</v>
      </c>
      <c r="BN248" s="128">
        <f t="shared" ref="BN248:BN264" si="1112">BL248/BF248</f>
        <v>0.60155999999999998</v>
      </c>
      <c r="BO248" s="3881">
        <f t="shared" ref="BO248:BO264" si="1113">SUM(AG248-BH248)</f>
        <v>0</v>
      </c>
      <c r="BP248" s="3494"/>
      <c r="BQ248" s="6739">
        <v>50000</v>
      </c>
      <c r="BR248" s="6739"/>
      <c r="BS248" s="2749">
        <f t="shared" ref="BS248:BS250" si="1114">SUM(FC248+FL248+FU248)</f>
        <v>10000</v>
      </c>
      <c r="BT248" s="2749">
        <f t="shared" ref="BT248:BT250" si="1115">SUM(FD248+FM248+FV248)</f>
        <v>10000</v>
      </c>
      <c r="BU248" s="2987">
        <f t="shared" si="848"/>
        <v>0</v>
      </c>
      <c r="BV248" s="2963">
        <f t="shared" si="849"/>
        <v>1</v>
      </c>
      <c r="BW248" s="2762">
        <f t="shared" si="850"/>
        <v>10000</v>
      </c>
      <c r="BX248" s="2991">
        <f t="shared" si="851"/>
        <v>40000</v>
      </c>
      <c r="BY248" s="128">
        <f t="shared" si="852"/>
        <v>0.2</v>
      </c>
      <c r="BZ248" s="3151"/>
      <c r="CA248" s="6657">
        <v>50000</v>
      </c>
      <c r="CB248" s="6657"/>
      <c r="CC248" s="1718">
        <v>0</v>
      </c>
      <c r="CD248" s="1718">
        <v>0</v>
      </c>
      <c r="CE248" s="2359">
        <f t="shared" ref="CE248:CE264" si="1116">CC248-CD248</f>
        <v>0</v>
      </c>
      <c r="CF248" s="1991">
        <v>0</v>
      </c>
      <c r="CG248" s="1992">
        <f t="shared" ref="CG248:CG260" si="1117">CD248</f>
        <v>0</v>
      </c>
      <c r="CH248" s="2387">
        <f t="shared" ref="CH248:CH264" si="1118">CA248-CG248</f>
        <v>50000</v>
      </c>
      <c r="CI248" s="1991">
        <f t="shared" ref="CI248:CI260" si="1119">CG248/CA248</f>
        <v>0</v>
      </c>
      <c r="CM248" s="3163"/>
      <c r="CN248" s="3163"/>
      <c r="CO248" s="3164"/>
      <c r="CP248" s="3144"/>
      <c r="CQ248" s="3143"/>
      <c r="CR248" s="3143"/>
      <c r="CS248" s="3143"/>
      <c r="CT248" s="3143"/>
      <c r="CU248" s="3143"/>
      <c r="CV248" s="3143"/>
      <c r="CW248" s="3143"/>
      <c r="CX248" s="3143"/>
      <c r="CY248" s="5729">
        <v>50000</v>
      </c>
      <c r="CZ248" s="5730"/>
      <c r="DA248" s="3631">
        <v>0</v>
      </c>
      <c r="DB248" s="3631">
        <v>0</v>
      </c>
      <c r="DC248" s="4476">
        <f t="shared" ref="DC248:DC250" si="1120">DB248-DA248</f>
        <v>0</v>
      </c>
      <c r="DD248" s="4485" t="e">
        <f t="shared" ref="DD248:DD250" si="1121">DB248/DA248</f>
        <v>#DIV/0!</v>
      </c>
      <c r="DE248" s="4325">
        <f t="shared" si="856"/>
        <v>30078</v>
      </c>
      <c r="DF248" s="4408">
        <f t="shared" ref="DF248:DF250" si="1122">CY248-DE248</f>
        <v>19922</v>
      </c>
      <c r="DG248" s="4480">
        <f t="shared" ref="DG248:DG250" si="1123">DE248/CY248</f>
        <v>0.60155999999999998</v>
      </c>
      <c r="DH248" s="6143">
        <v>50000</v>
      </c>
      <c r="DI248" s="6144"/>
      <c r="DJ248" s="4198">
        <v>0</v>
      </c>
      <c r="DK248" s="4198">
        <v>0</v>
      </c>
      <c r="DL248" s="4096">
        <f t="shared" ref="DL248:DL250" si="1124">DJ248-DK248</f>
        <v>0</v>
      </c>
      <c r="DM248" s="4117" t="e">
        <f t="shared" ref="DM248:DM250" si="1125">DK248/DJ248</f>
        <v>#DIV/0!</v>
      </c>
      <c r="DN248" s="4142">
        <f t="shared" ref="DN248:DN250" si="1126">SUM(DE248+DK248)</f>
        <v>30078</v>
      </c>
      <c r="DO248" s="4099">
        <f t="shared" ref="DO248:DO250" si="1127">DH248-DN248</f>
        <v>19922</v>
      </c>
      <c r="DP248" s="4117">
        <f t="shared" ref="DP248:DP250" si="1128">DN248/DH248</f>
        <v>0.60155999999999998</v>
      </c>
      <c r="DQ248" s="5733">
        <v>50000</v>
      </c>
      <c r="DR248" s="5733"/>
      <c r="DS248" s="2683">
        <v>0</v>
      </c>
      <c r="DT248" s="2683">
        <v>0</v>
      </c>
      <c r="DU248" s="4405">
        <f t="shared" ref="DU248:DU250" si="1129">DS248-DT248</f>
        <v>0</v>
      </c>
      <c r="DV248" s="2682" t="e">
        <f t="shared" ref="DV248:DV250" si="1130">DT248/DS248</f>
        <v>#DIV/0!</v>
      </c>
      <c r="DW248" s="2683">
        <f t="shared" ref="DW248:DW251" si="1131">SUM(DT248+DN248)</f>
        <v>30078</v>
      </c>
      <c r="DX248" s="4099">
        <f t="shared" ref="DX248:DX250" si="1132">DQ248-DW248</f>
        <v>19922</v>
      </c>
      <c r="DY248" s="4117">
        <f t="shared" ref="DY248:DY250" si="1133">DW248/DQ248</f>
        <v>0.60155999999999998</v>
      </c>
      <c r="DZ248" s="5729">
        <v>50000</v>
      </c>
      <c r="EA248" s="5730"/>
      <c r="EB248" s="3469">
        <v>25000</v>
      </c>
      <c r="EC248" s="3417">
        <v>8130</v>
      </c>
      <c r="ED248" s="1808">
        <f t="shared" ref="ED248:ED264" si="1134">EC248-EB248</f>
        <v>-16870</v>
      </c>
      <c r="EE248" s="1732">
        <f t="shared" ref="EE248:EE250" si="1135">EC248/EB248</f>
        <v>0.32519999999999999</v>
      </c>
      <c r="EF248" s="3446">
        <f t="shared" ref="EF248:EF264" si="1136">SUM(EC248+FY248)</f>
        <v>18130</v>
      </c>
      <c r="EG248" s="1731">
        <f t="shared" ref="EG248:EG264" si="1137">DZ248-EF248</f>
        <v>31870</v>
      </c>
      <c r="EH248" s="1732">
        <f t="shared" ref="EH248:EH264" si="1138">EF248/DZ248</f>
        <v>0.36259999999999998</v>
      </c>
      <c r="EI248" s="7536">
        <v>50000</v>
      </c>
      <c r="EJ248" s="6144"/>
      <c r="EK248" s="3478">
        <v>15000</v>
      </c>
      <c r="EL248" s="3478">
        <v>11948</v>
      </c>
      <c r="EM248" s="1808">
        <f t="shared" ref="EM248:EM264" si="1139">EK248-EL248</f>
        <v>3052</v>
      </c>
      <c r="EN248" s="1732">
        <f t="shared" ref="EN248:EN264" si="1140">EL248/EK248</f>
        <v>0.79653333333333332</v>
      </c>
      <c r="EO248" s="3361">
        <f t="shared" ref="EO248:EO264" si="1141">SUM(EF248+EL248)</f>
        <v>30078</v>
      </c>
      <c r="EP248" s="1731">
        <f t="shared" ref="EP248:EP264" si="1142">EI248-EO248</f>
        <v>19922</v>
      </c>
      <c r="EQ248" s="1732">
        <f t="shared" ref="EQ248:EQ264" si="1143">EO248/EI248</f>
        <v>0.60155999999999998</v>
      </c>
      <c r="ER248" s="5733">
        <v>50000</v>
      </c>
      <c r="ES248" s="5733"/>
      <c r="ET248" s="3621">
        <v>0</v>
      </c>
      <c r="EU248" s="3621">
        <v>0</v>
      </c>
      <c r="EV248" s="1731">
        <f t="shared" ref="EV248:EV264" si="1144">ET248-EU248</f>
        <v>0</v>
      </c>
      <c r="EW248" s="1732" t="e">
        <f t="shared" ref="EW248:EW250" si="1145">EU248/ET248</f>
        <v>#DIV/0!</v>
      </c>
      <c r="EX248" s="3621">
        <f t="shared" ref="EX248:EX264" si="1146">SUM(EU248+EO248)</f>
        <v>30078</v>
      </c>
      <c r="EY248" s="1731">
        <f t="shared" ref="EY248:EY264" si="1147">ER248-EX248</f>
        <v>19922</v>
      </c>
      <c r="EZ248" s="3952">
        <f t="shared" ref="EZ248:EZ260" si="1148">EX248/ER248</f>
        <v>0.60155999999999998</v>
      </c>
      <c r="FA248" s="6807">
        <v>50000</v>
      </c>
      <c r="FB248" s="6807"/>
      <c r="FC248" s="2520">
        <v>0</v>
      </c>
      <c r="FD248" s="2520">
        <v>0</v>
      </c>
      <c r="FE248" s="1731">
        <f t="shared" ref="FE248:FE250" si="1149">FD248-FC248</f>
        <v>0</v>
      </c>
      <c r="FF248" s="1732" t="e">
        <f t="shared" ref="FF248:FF250" si="1150">FD248/FC248</f>
        <v>#DIV/0!</v>
      </c>
      <c r="FG248" s="2587">
        <f t="shared" ref="FG248:FG264" si="1151">SUM(FD248+CG248)</f>
        <v>0</v>
      </c>
      <c r="FH248" s="1731">
        <f t="shared" ref="FH248:FH264" si="1152">FA248-FG248</f>
        <v>50000</v>
      </c>
      <c r="FI248" s="1732">
        <f t="shared" ref="FI248:FI250" si="1153">FG248/FA248</f>
        <v>0</v>
      </c>
      <c r="FJ248" s="6807">
        <v>50000</v>
      </c>
      <c r="FK248" s="6807"/>
      <c r="FL248" s="2520">
        <v>0</v>
      </c>
      <c r="FM248" s="2520">
        <v>0</v>
      </c>
      <c r="FN248" s="1731">
        <f t="shared" ref="FN248:FN264" si="1154">FL248-FM248</f>
        <v>0</v>
      </c>
      <c r="FO248" s="1732" t="e">
        <f t="shared" ref="FO248:FO264" si="1155">FM248/FL248</f>
        <v>#DIV/0!</v>
      </c>
      <c r="FP248" s="2587">
        <f t="shared" ref="FP248:FP250" si="1156">SUM(FM248+FG248)</f>
        <v>0</v>
      </c>
      <c r="FQ248" s="1731">
        <f t="shared" ref="FQ248:FQ264" si="1157">FJ248-FP248</f>
        <v>50000</v>
      </c>
      <c r="FR248" s="1732">
        <f t="shared" ref="FR248:FR250" si="1158">FP248/FJ248</f>
        <v>0</v>
      </c>
      <c r="FS248" s="6807">
        <v>50000</v>
      </c>
      <c r="FT248" s="6807"/>
      <c r="FU248" s="2520">
        <v>10000</v>
      </c>
      <c r="FV248" s="2520">
        <v>10000</v>
      </c>
      <c r="FW248" s="1731">
        <f t="shared" ref="FW248:FW250" si="1159">FU248-FV248</f>
        <v>0</v>
      </c>
      <c r="FX248" s="1732">
        <f t="shared" ref="FX248:FX250" si="1160">FV248/FU248</f>
        <v>1</v>
      </c>
      <c r="FY248" s="2587">
        <f t="shared" ref="FY248:FY250" si="1161">SUM(FV248+FP248)</f>
        <v>10000</v>
      </c>
      <c r="FZ248" s="1731">
        <f t="shared" ref="FZ248:FZ264" si="1162">FS248-FY248</f>
        <v>40000</v>
      </c>
      <c r="GA248" s="1732">
        <f t="shared" ref="GA248:GA250" si="1163">FY248/FS248</f>
        <v>0.2</v>
      </c>
      <c r="GB248" s="3169">
        <f t="shared" si="885"/>
        <v>0.16259999999999997</v>
      </c>
      <c r="GC248" s="2219">
        <v>0</v>
      </c>
      <c r="GD248" s="1895">
        <v>1</v>
      </c>
      <c r="GE248" s="2105" t="s">
        <v>184</v>
      </c>
      <c r="GF248" s="2105" t="s">
        <v>38</v>
      </c>
      <c r="GG248" s="2105" t="s">
        <v>185</v>
      </c>
      <c r="GH248" s="2105" t="s">
        <v>16</v>
      </c>
      <c r="GI248" s="2105" t="s">
        <v>16</v>
      </c>
      <c r="GJ248" s="2105" t="s">
        <v>113</v>
      </c>
      <c r="GK248" s="2105" t="s">
        <v>20</v>
      </c>
      <c r="GL248" s="2120" t="s">
        <v>16</v>
      </c>
      <c r="GM248" s="231" t="s">
        <v>1388</v>
      </c>
      <c r="GN248" s="537" t="s">
        <v>1389</v>
      </c>
      <c r="GO248" s="459">
        <v>50000</v>
      </c>
      <c r="GP248" s="459">
        <v>0</v>
      </c>
      <c r="GQ248" s="2086">
        <v>0</v>
      </c>
      <c r="GR248" s="2086">
        <v>0</v>
      </c>
      <c r="GS248" s="1895">
        <v>0</v>
      </c>
      <c r="GT248" s="2086">
        <v>0</v>
      </c>
      <c r="GU248" s="2086">
        <v>50000</v>
      </c>
      <c r="GV248" s="1895">
        <v>0</v>
      </c>
    </row>
    <row r="249" spans="1:211" ht="38.25" x14ac:dyDescent="0.25">
      <c r="B249" s="7145"/>
      <c r="C249" s="5685"/>
      <c r="D249" s="7164"/>
      <c r="E249" s="7145"/>
      <c r="F249" s="5707"/>
      <c r="G249" s="5707"/>
      <c r="H249" s="5707"/>
      <c r="I249" s="5707"/>
      <c r="J249" s="5707"/>
      <c r="K249" s="5707"/>
      <c r="L249" s="5707"/>
      <c r="M249" s="5707"/>
      <c r="N249" s="5707"/>
      <c r="O249" s="5698"/>
      <c r="P249" s="5698"/>
      <c r="Q249" s="5698"/>
      <c r="R249" s="5704"/>
      <c r="S249" s="7107"/>
      <c r="T249" s="7107"/>
      <c r="U249" s="5701"/>
      <c r="V249" s="7107"/>
      <c r="W249" s="7142"/>
      <c r="X249" s="5692"/>
      <c r="Y249" s="2121" t="s">
        <v>1454</v>
      </c>
      <c r="Z249" s="504" t="s">
        <v>1390</v>
      </c>
      <c r="AA249" s="757" t="s">
        <v>1391</v>
      </c>
      <c r="AB249" s="414">
        <v>16</v>
      </c>
      <c r="AC249" s="460">
        <v>0</v>
      </c>
      <c r="AD249" s="544">
        <f t="shared" si="1094"/>
        <v>0</v>
      </c>
      <c r="AE249" s="460">
        <v>16</v>
      </c>
      <c r="AF249" s="544">
        <f t="shared" si="1095"/>
        <v>1</v>
      </c>
      <c r="AG249" s="460">
        <v>0</v>
      </c>
      <c r="AH249" s="544">
        <f t="shared" si="1096"/>
        <v>0</v>
      </c>
      <c r="AI249" s="460">
        <v>0</v>
      </c>
      <c r="AJ249" s="545">
        <f t="shared" si="1097"/>
        <v>0</v>
      </c>
      <c r="AK249" s="211">
        <f t="shared" si="1098"/>
        <v>1</v>
      </c>
      <c r="AL249" s="2328">
        <v>2</v>
      </c>
      <c r="AM249" s="959" t="s">
        <v>2460</v>
      </c>
      <c r="AN249" s="959" t="s">
        <v>2457</v>
      </c>
      <c r="AO249" s="970" t="s">
        <v>2463</v>
      </c>
      <c r="AP249" s="970" t="s">
        <v>2464</v>
      </c>
      <c r="AQ249" s="970">
        <v>100</v>
      </c>
      <c r="AR249" s="807" t="s">
        <v>1407</v>
      </c>
      <c r="AS249" s="971" t="s">
        <v>1579</v>
      </c>
      <c r="AT249" s="2289"/>
      <c r="AU249" s="919" t="s">
        <v>1704</v>
      </c>
      <c r="AV249" s="6426">
        <v>16</v>
      </c>
      <c r="AW249" s="6426"/>
      <c r="AX249" s="4493">
        <f t="shared" si="1099"/>
        <v>0</v>
      </c>
      <c r="AY249" s="4493">
        <f t="shared" si="1100"/>
        <v>0</v>
      </c>
      <c r="AZ249" s="4411">
        <f t="shared" si="1101"/>
        <v>0</v>
      </c>
      <c r="BA249" s="4496" t="e">
        <f t="shared" si="1102"/>
        <v>#DIV/0!</v>
      </c>
      <c r="BB249" s="4341">
        <f t="shared" si="1103"/>
        <v>20</v>
      </c>
      <c r="BC249" s="4104">
        <f t="shared" si="1104"/>
        <v>-4</v>
      </c>
      <c r="BD249" s="128">
        <f t="shared" si="1105"/>
        <v>1.25</v>
      </c>
      <c r="BE249" s="4490">
        <f t="shared" si="1106"/>
        <v>0</v>
      </c>
      <c r="BF249" s="6480">
        <v>16</v>
      </c>
      <c r="BG249" s="6480"/>
      <c r="BH249" s="3715">
        <f t="shared" si="839"/>
        <v>0</v>
      </c>
      <c r="BI249" s="3715">
        <f t="shared" si="1107"/>
        <v>0</v>
      </c>
      <c r="BJ249" s="3111">
        <f t="shared" si="1108"/>
        <v>0</v>
      </c>
      <c r="BK249" s="2963" t="e">
        <f t="shared" si="1109"/>
        <v>#DIV/0!</v>
      </c>
      <c r="BL249" s="3675">
        <f t="shared" si="1110"/>
        <v>20</v>
      </c>
      <c r="BM249" s="3122">
        <f t="shared" si="1111"/>
        <v>-4</v>
      </c>
      <c r="BN249" s="128">
        <f t="shared" si="1112"/>
        <v>1.25</v>
      </c>
      <c r="BO249" s="3881">
        <f t="shared" si="1113"/>
        <v>0</v>
      </c>
      <c r="BP249" s="3494"/>
      <c r="BQ249" s="6739">
        <v>16</v>
      </c>
      <c r="BR249" s="6739"/>
      <c r="BS249" s="2749">
        <f t="shared" si="1114"/>
        <v>16</v>
      </c>
      <c r="BT249" s="2749">
        <f t="shared" si="1115"/>
        <v>20</v>
      </c>
      <c r="BU249" s="2987">
        <f t="shared" si="848"/>
        <v>-4</v>
      </c>
      <c r="BV249" s="2963">
        <f t="shared" si="849"/>
        <v>1.25</v>
      </c>
      <c r="BW249" s="2762">
        <f t="shared" si="850"/>
        <v>20</v>
      </c>
      <c r="BX249" s="2991">
        <f t="shared" si="851"/>
        <v>-4</v>
      </c>
      <c r="BY249" s="128">
        <f t="shared" si="852"/>
        <v>1.25</v>
      </c>
      <c r="BZ249" s="3151"/>
      <c r="CA249" s="6657">
        <v>16</v>
      </c>
      <c r="CB249" s="6657"/>
      <c r="CC249" s="1718">
        <v>0</v>
      </c>
      <c r="CD249" s="1718">
        <v>0</v>
      </c>
      <c r="CE249" s="2359">
        <f t="shared" si="1116"/>
        <v>0</v>
      </c>
      <c r="CF249" s="1991">
        <v>0</v>
      </c>
      <c r="CG249" s="1992">
        <f t="shared" si="1117"/>
        <v>0</v>
      </c>
      <c r="CH249" s="2387">
        <f t="shared" si="1118"/>
        <v>16</v>
      </c>
      <c r="CI249" s="1991">
        <f t="shared" si="1119"/>
        <v>0</v>
      </c>
      <c r="CM249" s="3163"/>
      <c r="CN249" s="3163"/>
      <c r="CO249" s="3164"/>
      <c r="CP249" s="3144"/>
      <c r="CQ249" s="3143"/>
      <c r="CR249" s="3143"/>
      <c r="CS249" s="3143"/>
      <c r="CT249" s="3143"/>
      <c r="CU249" s="3143"/>
      <c r="CV249" s="3143"/>
      <c r="CW249" s="3143"/>
      <c r="CX249" s="3143"/>
      <c r="CY249" s="5735">
        <v>16</v>
      </c>
      <c r="CZ249" s="5789"/>
      <c r="DA249" s="3631">
        <v>0</v>
      </c>
      <c r="DB249" s="3631">
        <v>0</v>
      </c>
      <c r="DC249" s="4477">
        <f t="shared" si="1120"/>
        <v>0</v>
      </c>
      <c r="DD249" s="4486" t="e">
        <f t="shared" si="1121"/>
        <v>#DIV/0!</v>
      </c>
      <c r="DE249" s="4328">
        <f t="shared" si="856"/>
        <v>20</v>
      </c>
      <c r="DF249" s="4407">
        <f t="shared" si="1122"/>
        <v>-4</v>
      </c>
      <c r="DG249" s="4481">
        <f t="shared" si="1123"/>
        <v>1.25</v>
      </c>
      <c r="DH249" s="7441">
        <v>16</v>
      </c>
      <c r="DI249" s="7441"/>
      <c r="DJ249" s="4198">
        <v>0</v>
      </c>
      <c r="DK249" s="4198">
        <v>0</v>
      </c>
      <c r="DL249" s="4098">
        <f t="shared" si="1124"/>
        <v>0</v>
      </c>
      <c r="DM249" s="1747" t="e">
        <f t="shared" si="1125"/>
        <v>#DIV/0!</v>
      </c>
      <c r="DN249" s="4142">
        <f t="shared" si="1126"/>
        <v>20</v>
      </c>
      <c r="DO249" s="4093">
        <f t="shared" si="1127"/>
        <v>-4</v>
      </c>
      <c r="DP249" s="1747">
        <f t="shared" si="1128"/>
        <v>1.25</v>
      </c>
      <c r="DQ249" s="5763">
        <v>16</v>
      </c>
      <c r="DR249" s="5764"/>
      <c r="DS249" s="2685">
        <v>0</v>
      </c>
      <c r="DT249" s="2685">
        <v>0</v>
      </c>
      <c r="DU249" s="4404">
        <f t="shared" si="1129"/>
        <v>0</v>
      </c>
      <c r="DV249" s="2684" t="e">
        <f t="shared" si="1130"/>
        <v>#DIV/0!</v>
      </c>
      <c r="DW249" s="2683">
        <f t="shared" si="1131"/>
        <v>20</v>
      </c>
      <c r="DX249" s="4093">
        <f t="shared" si="1132"/>
        <v>-4</v>
      </c>
      <c r="DY249" s="1747">
        <f t="shared" si="1133"/>
        <v>1.25</v>
      </c>
      <c r="DZ249" s="5735">
        <v>16</v>
      </c>
      <c r="EA249" s="5789"/>
      <c r="EB249" s="3417">
        <v>0</v>
      </c>
      <c r="EC249" s="3417">
        <v>0</v>
      </c>
      <c r="ED249" s="1782">
        <f t="shared" si="1134"/>
        <v>0</v>
      </c>
      <c r="EE249" s="1736" t="e">
        <f t="shared" si="1135"/>
        <v>#DIV/0!</v>
      </c>
      <c r="EF249" s="3336">
        <f t="shared" si="1136"/>
        <v>20</v>
      </c>
      <c r="EG249" s="1735">
        <f t="shared" si="1137"/>
        <v>-4</v>
      </c>
      <c r="EH249" s="1736">
        <f t="shared" si="1138"/>
        <v>1.25</v>
      </c>
      <c r="EI249" s="7449">
        <v>16</v>
      </c>
      <c r="EJ249" s="7441"/>
      <c r="EK249" s="3468">
        <v>0</v>
      </c>
      <c r="EL249" s="3468">
        <v>0</v>
      </c>
      <c r="EM249" s="1782">
        <f t="shared" si="1139"/>
        <v>0</v>
      </c>
      <c r="EN249" s="1736" t="e">
        <f t="shared" si="1140"/>
        <v>#DIV/0!</v>
      </c>
      <c r="EO249" s="3361">
        <f t="shared" si="1141"/>
        <v>20</v>
      </c>
      <c r="EP249" s="1735">
        <f t="shared" si="1142"/>
        <v>-4</v>
      </c>
      <c r="EQ249" s="1736">
        <f t="shared" si="1143"/>
        <v>1.25</v>
      </c>
      <c r="ER249" s="5763">
        <v>16</v>
      </c>
      <c r="ES249" s="5764"/>
      <c r="ET249" s="3622">
        <v>0</v>
      </c>
      <c r="EU249" s="3622">
        <v>0</v>
      </c>
      <c r="EV249" s="1735">
        <f t="shared" si="1144"/>
        <v>0</v>
      </c>
      <c r="EW249" s="1736" t="e">
        <f t="shared" si="1145"/>
        <v>#DIV/0!</v>
      </c>
      <c r="EX249" s="3621">
        <f t="shared" si="1146"/>
        <v>20</v>
      </c>
      <c r="EY249" s="1735">
        <f t="shared" si="1147"/>
        <v>-4</v>
      </c>
      <c r="EZ249" s="3949">
        <f t="shared" si="1148"/>
        <v>1.25</v>
      </c>
      <c r="FA249" s="6786">
        <v>16</v>
      </c>
      <c r="FB249" s="6787"/>
      <c r="FC249" s="2522">
        <v>0</v>
      </c>
      <c r="FD249" s="2522">
        <v>0</v>
      </c>
      <c r="FE249" s="1735">
        <f t="shared" si="1149"/>
        <v>0</v>
      </c>
      <c r="FF249" s="1736" t="e">
        <f t="shared" si="1150"/>
        <v>#DIV/0!</v>
      </c>
      <c r="FG249" s="2589">
        <f t="shared" si="1151"/>
        <v>0</v>
      </c>
      <c r="FH249" s="1735">
        <f t="shared" si="1152"/>
        <v>16</v>
      </c>
      <c r="FI249" s="1736">
        <f t="shared" si="1153"/>
        <v>0</v>
      </c>
      <c r="FJ249" s="6786">
        <v>16</v>
      </c>
      <c r="FK249" s="6787"/>
      <c r="FL249" s="2522">
        <v>10</v>
      </c>
      <c r="FM249" s="2522">
        <v>10</v>
      </c>
      <c r="FN249" s="1735">
        <f t="shared" si="1154"/>
        <v>0</v>
      </c>
      <c r="FO249" s="1736">
        <f t="shared" si="1155"/>
        <v>1</v>
      </c>
      <c r="FP249" s="2587">
        <f t="shared" si="1156"/>
        <v>10</v>
      </c>
      <c r="FQ249" s="1735">
        <f t="shared" si="1157"/>
        <v>6</v>
      </c>
      <c r="FR249" s="1736">
        <f t="shared" si="1158"/>
        <v>0.625</v>
      </c>
      <c r="FS249" s="6786">
        <v>16</v>
      </c>
      <c r="FT249" s="6787"/>
      <c r="FU249" s="2522">
        <v>6</v>
      </c>
      <c r="FV249" s="2522">
        <v>10</v>
      </c>
      <c r="FW249" s="1735">
        <f t="shared" si="1159"/>
        <v>-4</v>
      </c>
      <c r="FX249" s="1736">
        <f t="shared" si="1160"/>
        <v>1.6666666666666667</v>
      </c>
      <c r="FY249" s="2587">
        <f t="shared" si="1161"/>
        <v>20</v>
      </c>
      <c r="FZ249" s="1735">
        <f t="shared" si="1162"/>
        <v>-4</v>
      </c>
      <c r="GA249" s="1736">
        <f t="shared" si="1163"/>
        <v>1.25</v>
      </c>
      <c r="GB249" s="3169">
        <f t="shared" si="885"/>
        <v>0</v>
      </c>
      <c r="GC249" s="2219">
        <v>0</v>
      </c>
      <c r="GD249" s="1895">
        <v>1</v>
      </c>
      <c r="GE249" s="2105" t="s">
        <v>184</v>
      </c>
      <c r="GF249" s="2105" t="s">
        <v>38</v>
      </c>
      <c r="GG249" s="2105" t="s">
        <v>185</v>
      </c>
      <c r="GH249" s="2105" t="s">
        <v>16</v>
      </c>
      <c r="GI249" s="2105" t="s">
        <v>16</v>
      </c>
      <c r="GJ249" s="2105" t="s">
        <v>113</v>
      </c>
      <c r="GK249" s="2105" t="s">
        <v>20</v>
      </c>
      <c r="GL249" s="2121" t="s">
        <v>20</v>
      </c>
      <c r="GM249" s="751" t="s">
        <v>1390</v>
      </c>
      <c r="GN249" s="752" t="s">
        <v>1391</v>
      </c>
      <c r="GO249" s="460">
        <v>16</v>
      </c>
      <c r="GP249" s="460">
        <v>0</v>
      </c>
      <c r="GQ249" s="2086">
        <v>0</v>
      </c>
      <c r="GR249" s="2086">
        <v>0</v>
      </c>
      <c r="GS249" s="1895">
        <v>0</v>
      </c>
      <c r="GT249" s="2086">
        <v>0</v>
      </c>
      <c r="GU249" s="2086">
        <v>16</v>
      </c>
      <c r="GV249" s="1895">
        <v>0</v>
      </c>
    </row>
    <row r="250" spans="1:211" ht="51" x14ac:dyDescent="0.25">
      <c r="B250" s="7145"/>
      <c r="C250" s="5685"/>
      <c r="D250" s="7164"/>
      <c r="E250" s="7145"/>
      <c r="F250" s="5707"/>
      <c r="G250" s="5707"/>
      <c r="H250" s="5707"/>
      <c r="I250" s="5707"/>
      <c r="J250" s="5707"/>
      <c r="K250" s="5707"/>
      <c r="L250" s="5707"/>
      <c r="M250" s="5707"/>
      <c r="N250" s="5707"/>
      <c r="O250" s="5698"/>
      <c r="P250" s="5698"/>
      <c r="Q250" s="5698"/>
      <c r="R250" s="5704"/>
      <c r="S250" s="7107"/>
      <c r="T250" s="7107"/>
      <c r="U250" s="5701"/>
      <c r="V250" s="7107"/>
      <c r="W250" s="7142"/>
      <c r="X250" s="5692"/>
      <c r="Y250" s="2121" t="s">
        <v>1461</v>
      </c>
      <c r="Z250" s="504" t="s">
        <v>1392</v>
      </c>
      <c r="AA250" s="758" t="s">
        <v>1393</v>
      </c>
      <c r="AB250" s="414">
        <v>1</v>
      </c>
      <c r="AC250" s="460">
        <v>0</v>
      </c>
      <c r="AD250" s="544">
        <f t="shared" si="1094"/>
        <v>0</v>
      </c>
      <c r="AE250" s="460">
        <v>1</v>
      </c>
      <c r="AF250" s="544">
        <f t="shared" si="1095"/>
        <v>1</v>
      </c>
      <c r="AG250" s="460">
        <v>0</v>
      </c>
      <c r="AH250" s="544">
        <f t="shared" si="1096"/>
        <v>0</v>
      </c>
      <c r="AI250" s="460">
        <v>0</v>
      </c>
      <c r="AJ250" s="545">
        <f t="shared" si="1097"/>
        <v>0</v>
      </c>
      <c r="AK250" s="211">
        <f t="shared" si="1098"/>
        <v>1</v>
      </c>
      <c r="AL250" s="2328">
        <v>3</v>
      </c>
      <c r="AM250" s="959" t="s">
        <v>2458</v>
      </c>
      <c r="AN250" s="959" t="s">
        <v>2459</v>
      </c>
      <c r="AO250" s="970" t="s">
        <v>2465</v>
      </c>
      <c r="AP250" s="919" t="s">
        <v>2466</v>
      </c>
      <c r="AQ250" s="970">
        <v>100</v>
      </c>
      <c r="AR250" s="807" t="s">
        <v>2492</v>
      </c>
      <c r="AS250" s="1163" t="s">
        <v>1579</v>
      </c>
      <c r="AT250" s="2289"/>
      <c r="AU250" s="919" t="s">
        <v>1704</v>
      </c>
      <c r="AV250" s="6426">
        <v>1</v>
      </c>
      <c r="AW250" s="6426"/>
      <c r="AX250" s="4493">
        <f t="shared" si="1099"/>
        <v>0</v>
      </c>
      <c r="AY250" s="4493">
        <f t="shared" si="1100"/>
        <v>0</v>
      </c>
      <c r="AZ250" s="4411">
        <f t="shared" si="1101"/>
        <v>0</v>
      </c>
      <c r="BA250" s="4496" t="e">
        <f t="shared" si="1102"/>
        <v>#DIV/0!</v>
      </c>
      <c r="BB250" s="4341">
        <f t="shared" si="1103"/>
        <v>1</v>
      </c>
      <c r="BC250" s="4104">
        <f t="shared" si="1104"/>
        <v>0</v>
      </c>
      <c r="BD250" s="128">
        <f t="shared" si="1105"/>
        <v>1</v>
      </c>
      <c r="BE250" s="4490">
        <f t="shared" si="1106"/>
        <v>0</v>
      </c>
      <c r="BF250" s="6480">
        <v>1</v>
      </c>
      <c r="BG250" s="6480"/>
      <c r="BH250" s="3715">
        <f t="shared" si="839"/>
        <v>0</v>
      </c>
      <c r="BI250" s="3715">
        <f t="shared" si="1107"/>
        <v>0</v>
      </c>
      <c r="BJ250" s="3111">
        <f t="shared" si="1108"/>
        <v>0</v>
      </c>
      <c r="BK250" s="2963" t="e">
        <f t="shared" si="1109"/>
        <v>#DIV/0!</v>
      </c>
      <c r="BL250" s="3675">
        <f t="shared" si="1110"/>
        <v>1</v>
      </c>
      <c r="BM250" s="3122">
        <f t="shared" si="1111"/>
        <v>0</v>
      </c>
      <c r="BN250" s="128">
        <f t="shared" si="1112"/>
        <v>1</v>
      </c>
      <c r="BO250" s="3881">
        <f t="shared" si="1113"/>
        <v>0</v>
      </c>
      <c r="BP250" s="3494"/>
      <c r="BQ250" s="6739">
        <v>1</v>
      </c>
      <c r="BR250" s="6739"/>
      <c r="BS250" s="2749">
        <f t="shared" si="1114"/>
        <v>1</v>
      </c>
      <c r="BT250" s="2749">
        <f t="shared" si="1115"/>
        <v>1</v>
      </c>
      <c r="BU250" s="2987">
        <f t="shared" si="848"/>
        <v>0</v>
      </c>
      <c r="BV250" s="2963">
        <f t="shared" si="849"/>
        <v>1</v>
      </c>
      <c r="BW250" s="2762">
        <f t="shared" si="850"/>
        <v>1</v>
      </c>
      <c r="BX250" s="2991">
        <f t="shared" si="851"/>
        <v>0</v>
      </c>
      <c r="BY250" s="128">
        <f t="shared" si="852"/>
        <v>1</v>
      </c>
      <c r="BZ250" s="3151"/>
      <c r="CA250" s="6657">
        <v>1</v>
      </c>
      <c r="CB250" s="6657"/>
      <c r="CC250" s="1718">
        <v>0</v>
      </c>
      <c r="CD250" s="1718">
        <v>0</v>
      </c>
      <c r="CE250" s="3786">
        <f t="shared" si="1116"/>
        <v>0</v>
      </c>
      <c r="CF250" s="1991">
        <v>0</v>
      </c>
      <c r="CG250" s="1992">
        <f t="shared" si="1117"/>
        <v>0</v>
      </c>
      <c r="CH250" s="3789">
        <f t="shared" si="1118"/>
        <v>1</v>
      </c>
      <c r="CI250" s="1991">
        <f t="shared" si="1119"/>
        <v>0</v>
      </c>
      <c r="CM250" s="3163"/>
      <c r="CN250" s="3163"/>
      <c r="CO250" s="3164"/>
      <c r="CP250" s="3144"/>
      <c r="CQ250" s="3143"/>
      <c r="CR250" s="3143"/>
      <c r="CS250" s="3143"/>
      <c r="CT250" s="3143"/>
      <c r="CU250" s="3143"/>
      <c r="CV250" s="3143"/>
      <c r="CW250" s="3143"/>
      <c r="CX250" s="3143"/>
      <c r="CY250" s="5735">
        <v>1</v>
      </c>
      <c r="CZ250" s="5789"/>
      <c r="DA250" s="3631">
        <v>0</v>
      </c>
      <c r="DB250" s="3631">
        <v>0</v>
      </c>
      <c r="DC250" s="4477">
        <f t="shared" si="1120"/>
        <v>0</v>
      </c>
      <c r="DD250" s="4486" t="e">
        <f t="shared" si="1121"/>
        <v>#DIV/0!</v>
      </c>
      <c r="DE250" s="4328">
        <f t="shared" si="856"/>
        <v>1</v>
      </c>
      <c r="DF250" s="4407">
        <f t="shared" si="1122"/>
        <v>0</v>
      </c>
      <c r="DG250" s="4481">
        <f t="shared" si="1123"/>
        <v>1</v>
      </c>
      <c r="DH250" s="7441">
        <v>1</v>
      </c>
      <c r="DI250" s="7441"/>
      <c r="DJ250" s="4198">
        <v>0</v>
      </c>
      <c r="DK250" s="4198">
        <v>0</v>
      </c>
      <c r="DL250" s="4098">
        <f t="shared" si="1124"/>
        <v>0</v>
      </c>
      <c r="DM250" s="1747" t="e">
        <f t="shared" si="1125"/>
        <v>#DIV/0!</v>
      </c>
      <c r="DN250" s="4142">
        <f t="shared" si="1126"/>
        <v>1</v>
      </c>
      <c r="DO250" s="4093">
        <f t="shared" si="1127"/>
        <v>0</v>
      </c>
      <c r="DP250" s="1747">
        <f t="shared" si="1128"/>
        <v>1</v>
      </c>
      <c r="DQ250" s="5763">
        <v>1</v>
      </c>
      <c r="DR250" s="5764"/>
      <c r="DS250" s="2685">
        <v>0</v>
      </c>
      <c r="DT250" s="2685">
        <v>0</v>
      </c>
      <c r="DU250" s="4404">
        <f t="shared" si="1129"/>
        <v>0</v>
      </c>
      <c r="DV250" s="2684" t="e">
        <f t="shared" si="1130"/>
        <v>#DIV/0!</v>
      </c>
      <c r="DW250" s="2683">
        <f t="shared" si="1131"/>
        <v>1</v>
      </c>
      <c r="DX250" s="4093">
        <f t="shared" si="1132"/>
        <v>0</v>
      </c>
      <c r="DY250" s="1747">
        <f t="shared" si="1133"/>
        <v>1</v>
      </c>
      <c r="DZ250" s="5735">
        <v>1</v>
      </c>
      <c r="EA250" s="5789"/>
      <c r="EB250" s="3417">
        <v>0</v>
      </c>
      <c r="EC250" s="3417">
        <v>0</v>
      </c>
      <c r="ED250" s="1782">
        <f t="shared" si="1134"/>
        <v>0</v>
      </c>
      <c r="EE250" s="1736" t="e">
        <f t="shared" si="1135"/>
        <v>#DIV/0!</v>
      </c>
      <c r="EF250" s="3336">
        <f t="shared" si="1136"/>
        <v>1</v>
      </c>
      <c r="EG250" s="1735">
        <f t="shared" si="1137"/>
        <v>0</v>
      </c>
      <c r="EH250" s="1736">
        <f t="shared" si="1138"/>
        <v>1</v>
      </c>
      <c r="EI250" s="7449">
        <v>1</v>
      </c>
      <c r="EJ250" s="7441"/>
      <c r="EK250" s="3468">
        <v>0</v>
      </c>
      <c r="EL250" s="3468">
        <v>0</v>
      </c>
      <c r="EM250" s="1782">
        <f t="shared" si="1139"/>
        <v>0</v>
      </c>
      <c r="EN250" s="1736" t="e">
        <f t="shared" si="1140"/>
        <v>#DIV/0!</v>
      </c>
      <c r="EO250" s="3361">
        <f t="shared" si="1141"/>
        <v>1</v>
      </c>
      <c r="EP250" s="1735">
        <f t="shared" si="1142"/>
        <v>0</v>
      </c>
      <c r="EQ250" s="1736">
        <f t="shared" si="1143"/>
        <v>1</v>
      </c>
      <c r="ER250" s="5763">
        <v>1</v>
      </c>
      <c r="ES250" s="5764"/>
      <c r="ET250" s="3622">
        <v>0</v>
      </c>
      <c r="EU250" s="3622">
        <v>0</v>
      </c>
      <c r="EV250" s="1735">
        <f t="shared" si="1144"/>
        <v>0</v>
      </c>
      <c r="EW250" s="1736" t="e">
        <f t="shared" si="1145"/>
        <v>#DIV/0!</v>
      </c>
      <c r="EX250" s="3621">
        <f t="shared" si="1146"/>
        <v>1</v>
      </c>
      <c r="EY250" s="1735">
        <f t="shared" si="1147"/>
        <v>0</v>
      </c>
      <c r="EZ250" s="3949">
        <f t="shared" si="1148"/>
        <v>1</v>
      </c>
      <c r="FA250" s="6786">
        <v>1</v>
      </c>
      <c r="FB250" s="6787"/>
      <c r="FC250" s="2522">
        <v>0</v>
      </c>
      <c r="FD250" s="2522">
        <v>0</v>
      </c>
      <c r="FE250" s="1735">
        <f t="shared" si="1149"/>
        <v>0</v>
      </c>
      <c r="FF250" s="1736" t="e">
        <f t="shared" si="1150"/>
        <v>#DIV/0!</v>
      </c>
      <c r="FG250" s="2589">
        <f t="shared" si="1151"/>
        <v>0</v>
      </c>
      <c r="FH250" s="1735">
        <f t="shared" si="1152"/>
        <v>1</v>
      </c>
      <c r="FI250" s="1736">
        <f t="shared" si="1153"/>
        <v>0</v>
      </c>
      <c r="FJ250" s="6786">
        <v>1</v>
      </c>
      <c r="FK250" s="6787"/>
      <c r="FL250" s="2522">
        <v>0</v>
      </c>
      <c r="FM250" s="2522">
        <v>0</v>
      </c>
      <c r="FN250" s="1735">
        <f t="shared" si="1154"/>
        <v>0</v>
      </c>
      <c r="FO250" s="1736" t="e">
        <f t="shared" si="1155"/>
        <v>#DIV/0!</v>
      </c>
      <c r="FP250" s="2587">
        <f t="shared" si="1156"/>
        <v>0</v>
      </c>
      <c r="FQ250" s="1735">
        <f t="shared" si="1157"/>
        <v>1</v>
      </c>
      <c r="FR250" s="1736">
        <f t="shared" si="1158"/>
        <v>0</v>
      </c>
      <c r="FS250" s="6786">
        <v>1</v>
      </c>
      <c r="FT250" s="6787"/>
      <c r="FU250" s="2522">
        <v>1</v>
      </c>
      <c r="FV250" s="2522">
        <v>1</v>
      </c>
      <c r="FW250" s="1735">
        <f t="shared" si="1159"/>
        <v>0</v>
      </c>
      <c r="FX250" s="1736">
        <f t="shared" si="1160"/>
        <v>1</v>
      </c>
      <c r="FY250" s="2587">
        <f t="shared" si="1161"/>
        <v>1</v>
      </c>
      <c r="FZ250" s="1735">
        <f t="shared" si="1162"/>
        <v>0</v>
      </c>
      <c r="GA250" s="1736">
        <f t="shared" si="1163"/>
        <v>1</v>
      </c>
      <c r="GB250" s="3169">
        <f t="shared" si="885"/>
        <v>0</v>
      </c>
      <c r="GC250" s="2219">
        <v>0</v>
      </c>
      <c r="GD250" s="1895">
        <v>1</v>
      </c>
      <c r="GE250" s="2105" t="s">
        <v>184</v>
      </c>
      <c r="GF250" s="2105" t="s">
        <v>38</v>
      </c>
      <c r="GG250" s="2105" t="s">
        <v>185</v>
      </c>
      <c r="GH250" s="2105" t="s">
        <v>16</v>
      </c>
      <c r="GI250" s="2105" t="s">
        <v>16</v>
      </c>
      <c r="GJ250" s="2105" t="s">
        <v>113</v>
      </c>
      <c r="GK250" s="2105" t="s">
        <v>20</v>
      </c>
      <c r="GL250" s="2121" t="s">
        <v>19</v>
      </c>
      <c r="GM250" s="751" t="s">
        <v>1392</v>
      </c>
      <c r="GN250" s="538" t="s">
        <v>1393</v>
      </c>
      <c r="GO250" s="460">
        <v>1</v>
      </c>
      <c r="GP250" s="460">
        <v>0</v>
      </c>
      <c r="GQ250" s="2086">
        <v>0</v>
      </c>
      <c r="GR250" s="2086">
        <v>0</v>
      </c>
      <c r="GS250" s="1895">
        <v>0</v>
      </c>
      <c r="GT250" s="2086">
        <v>0</v>
      </c>
      <c r="GU250" s="2086">
        <v>1</v>
      </c>
      <c r="GV250" s="1895">
        <v>0</v>
      </c>
    </row>
    <row r="251" spans="1:211" ht="63.75" customHeight="1" x14ac:dyDescent="0.25">
      <c r="B251" s="7145"/>
      <c r="C251" s="5685"/>
      <c r="D251" s="7164"/>
      <c r="E251" s="7145"/>
      <c r="F251" s="5707"/>
      <c r="G251" s="5707"/>
      <c r="H251" s="5707"/>
      <c r="I251" s="5707"/>
      <c r="J251" s="5707"/>
      <c r="K251" s="5707"/>
      <c r="L251" s="5707"/>
      <c r="M251" s="5707"/>
      <c r="N251" s="5707"/>
      <c r="O251" s="5698"/>
      <c r="P251" s="5698"/>
      <c r="Q251" s="5698"/>
      <c r="R251" s="5704"/>
      <c r="S251" s="7107"/>
      <c r="T251" s="7107"/>
      <c r="U251" s="5701"/>
      <c r="V251" s="7107"/>
      <c r="W251" s="7142"/>
      <c r="X251" s="5692"/>
      <c r="Y251" s="3898" t="s">
        <v>2441</v>
      </c>
      <c r="Z251" s="504" t="s">
        <v>3758</v>
      </c>
      <c r="AA251" s="758" t="s">
        <v>1215</v>
      </c>
      <c r="AB251" s="414">
        <v>1</v>
      </c>
      <c r="AC251" s="460">
        <v>0</v>
      </c>
      <c r="AD251" s="544">
        <f>AC251/AB251</f>
        <v>0</v>
      </c>
      <c r="AE251" s="3893">
        <v>1</v>
      </c>
      <c r="AF251" s="3894">
        <f>AE251/AB251</f>
        <v>1</v>
      </c>
      <c r="AG251" s="3893">
        <v>0</v>
      </c>
      <c r="AH251" s="3894">
        <f>AG251/AB251</f>
        <v>0</v>
      </c>
      <c r="AI251" s="3893">
        <v>0</v>
      </c>
      <c r="AJ251" s="3895">
        <f>AI251/AB251</f>
        <v>0</v>
      </c>
      <c r="AK251" s="211">
        <f>SUM(AD251+AF251+AH251+AJ251)</f>
        <v>1</v>
      </c>
      <c r="AL251" s="2354">
        <v>6</v>
      </c>
      <c r="AM251" s="3160" t="s">
        <v>3761</v>
      </c>
      <c r="AN251" s="3160" t="s">
        <v>3767</v>
      </c>
      <c r="AO251" s="3160" t="s">
        <v>3762</v>
      </c>
      <c r="AP251" s="3160" t="s">
        <v>3763</v>
      </c>
      <c r="AQ251" s="3160">
        <v>100</v>
      </c>
      <c r="AR251" s="3160" t="s">
        <v>1215</v>
      </c>
      <c r="AS251" s="3161" t="s">
        <v>1579</v>
      </c>
      <c r="AT251" s="2295"/>
      <c r="AU251" s="3162" t="s">
        <v>1704</v>
      </c>
      <c r="AV251" s="7097">
        <v>1</v>
      </c>
      <c r="AW251" s="7097"/>
      <c r="AX251" s="4494">
        <f t="shared" si="1099"/>
        <v>0</v>
      </c>
      <c r="AY251" s="4495">
        <f t="shared" si="1100"/>
        <v>0</v>
      </c>
      <c r="AZ251" s="4497">
        <f t="shared" si="1101"/>
        <v>0</v>
      </c>
      <c r="BA251" s="4498" t="e">
        <f t="shared" si="1102"/>
        <v>#DIV/0!</v>
      </c>
      <c r="BB251" s="4499">
        <f t="shared" si="1103"/>
        <v>1</v>
      </c>
      <c r="BC251" s="3154">
        <f>AV251-BB251</f>
        <v>0</v>
      </c>
      <c r="BD251" s="3153">
        <f>BB251/AV251</f>
        <v>1</v>
      </c>
      <c r="BE251" s="4490">
        <f t="shared" si="1106"/>
        <v>0</v>
      </c>
      <c r="BF251" s="7094">
        <v>1</v>
      </c>
      <c r="BG251" s="7094"/>
      <c r="BH251" s="3883">
        <f>SUM(EB251+EK251+ET251)</f>
        <v>0</v>
      </c>
      <c r="BI251" s="3885">
        <f>SUM(EC251+EL251+EU251)</f>
        <v>0</v>
      </c>
      <c r="BJ251" s="3152">
        <f>BH251-BI251</f>
        <v>0</v>
      </c>
      <c r="BK251" s="3153" t="e">
        <f>BI251/BH251</f>
        <v>#DIV/0!</v>
      </c>
      <c r="BL251" s="3886">
        <f t="shared" si="1110"/>
        <v>1</v>
      </c>
      <c r="BM251" s="3154">
        <f>BF251-BL251</f>
        <v>0</v>
      </c>
      <c r="BN251" s="3153">
        <f>BL251/BF251</f>
        <v>1</v>
      </c>
      <c r="BO251" s="3881">
        <f t="shared" si="1113"/>
        <v>0</v>
      </c>
      <c r="BP251" s="3494"/>
      <c r="BQ251" s="7269">
        <v>1</v>
      </c>
      <c r="BR251" s="7269"/>
      <c r="BS251" s="3155">
        <f>SUM(FC251+FL251+FU251)</f>
        <v>1</v>
      </c>
      <c r="BT251" s="3155">
        <f>SUM(FD251+FM251+FV251)</f>
        <v>1</v>
      </c>
      <c r="BU251" s="3156">
        <f>BS251-BT251</f>
        <v>0</v>
      </c>
      <c r="BV251" s="3157">
        <f>BT251/BS251</f>
        <v>1</v>
      </c>
      <c r="BW251" s="3158">
        <v>1</v>
      </c>
      <c r="BX251" s="3891">
        <f>BQ251-BW251</f>
        <v>0</v>
      </c>
      <c r="BY251" s="3157">
        <f>BW251/BQ251</f>
        <v>1</v>
      </c>
      <c r="BZ251" s="3151"/>
      <c r="CA251" s="7448">
        <v>1</v>
      </c>
      <c r="CB251" s="7448"/>
      <c r="CC251" s="3887">
        <v>0</v>
      </c>
      <c r="CD251" s="3887">
        <v>0</v>
      </c>
      <c r="CE251" s="3872">
        <f>CC251-CD251</f>
        <v>0</v>
      </c>
      <c r="CF251" s="3873">
        <v>0</v>
      </c>
      <c r="CG251" s="3871">
        <f>CD251</f>
        <v>0</v>
      </c>
      <c r="CH251" s="3888">
        <f>CA251-CG251</f>
        <v>1</v>
      </c>
      <c r="CI251" s="3873">
        <f>CG251/CA251</f>
        <v>0</v>
      </c>
      <c r="CJ251" s="1948"/>
      <c r="CK251" s="3570"/>
      <c r="CL251" s="3572"/>
      <c r="CM251" s="3163"/>
      <c r="CN251" s="3163"/>
      <c r="CO251" s="3164"/>
      <c r="CP251" s="3572"/>
      <c r="CQ251" s="1052"/>
      <c r="CR251" s="1052"/>
      <c r="CS251" s="1052"/>
      <c r="CT251" s="1052"/>
      <c r="CU251" s="1052"/>
      <c r="CV251" s="1052"/>
      <c r="CW251" s="1052"/>
      <c r="CX251" s="1052"/>
      <c r="CY251" s="5789">
        <v>1</v>
      </c>
      <c r="CZ251" s="5789"/>
      <c r="DA251" s="3631">
        <v>0</v>
      </c>
      <c r="DB251" s="3631">
        <v>0</v>
      </c>
      <c r="DC251" s="4477">
        <f>DB251-DA251</f>
        <v>0</v>
      </c>
      <c r="DD251" s="4486" t="e">
        <f>DB251/DA251</f>
        <v>#DIV/0!</v>
      </c>
      <c r="DE251" s="4328">
        <f t="shared" si="856"/>
        <v>1</v>
      </c>
      <c r="DF251" s="4407">
        <f>CY251-DE251</f>
        <v>0</v>
      </c>
      <c r="DG251" s="4481">
        <f>DE251/CY251</f>
        <v>1</v>
      </c>
      <c r="DH251" s="7442">
        <v>1</v>
      </c>
      <c r="DI251" s="7443"/>
      <c r="DJ251" s="4198">
        <v>0</v>
      </c>
      <c r="DK251" s="4198">
        <v>0</v>
      </c>
      <c r="DL251" s="4113">
        <f>DJ251-DK251</f>
        <v>0</v>
      </c>
      <c r="DM251" s="4118" t="e">
        <f>DK251/DJ251</f>
        <v>#DIV/0!</v>
      </c>
      <c r="DN251" s="4142">
        <f>SUM(DE251+DK251)</f>
        <v>1</v>
      </c>
      <c r="DO251" s="4100">
        <f>DH251-DN251</f>
        <v>0</v>
      </c>
      <c r="DP251" s="4118">
        <f>DN251/DH251</f>
        <v>1</v>
      </c>
      <c r="DQ251" s="5796">
        <v>1</v>
      </c>
      <c r="DR251" s="5797"/>
      <c r="DS251" s="2686">
        <v>0</v>
      </c>
      <c r="DT251" s="2686">
        <v>0</v>
      </c>
      <c r="DU251" s="4406">
        <f>DS251-DT251</f>
        <v>0</v>
      </c>
      <c r="DV251" s="4478" t="e">
        <f>DT251/DS251</f>
        <v>#DIV/0!</v>
      </c>
      <c r="DW251" s="2683">
        <f t="shared" si="1131"/>
        <v>1</v>
      </c>
      <c r="DX251" s="4100">
        <f>DQ251-DW251</f>
        <v>0</v>
      </c>
      <c r="DY251" s="4118">
        <f>DW251/DQ251</f>
        <v>1</v>
      </c>
      <c r="DZ251" s="5789">
        <v>1</v>
      </c>
      <c r="EA251" s="5811"/>
      <c r="EB251" s="3279">
        <v>0</v>
      </c>
      <c r="EC251" s="3279">
        <v>0</v>
      </c>
      <c r="ED251" s="1782">
        <f>EC251-EB251</f>
        <v>0</v>
      </c>
      <c r="EE251" s="1736" t="e">
        <f>EC251/EB251</f>
        <v>#DIV/0!</v>
      </c>
      <c r="EF251" s="3336">
        <f>SUM(EC251+FY251)</f>
        <v>1</v>
      </c>
      <c r="EG251" s="1735">
        <f>DZ251-EF251</f>
        <v>0</v>
      </c>
      <c r="EH251" s="1736">
        <f>EF251/DZ251</f>
        <v>1</v>
      </c>
      <c r="EI251" s="7542">
        <v>1</v>
      </c>
      <c r="EJ251" s="7443"/>
      <c r="EK251" s="3468">
        <v>0</v>
      </c>
      <c r="EL251" s="3468">
        <v>0</v>
      </c>
      <c r="EM251" s="1783">
        <f>EK251-EL251</f>
        <v>0</v>
      </c>
      <c r="EN251" s="1741" t="e">
        <f>EL251/EK251</f>
        <v>#DIV/0!</v>
      </c>
      <c r="EO251" s="3361">
        <f>SUM(EF251+EL251)</f>
        <v>1</v>
      </c>
      <c r="EP251" s="1751">
        <f>EI251-EO251</f>
        <v>0</v>
      </c>
      <c r="EQ251" s="1741">
        <f>EO251/EI251</f>
        <v>1</v>
      </c>
      <c r="ER251" s="5796">
        <v>1</v>
      </c>
      <c r="ES251" s="5797"/>
      <c r="ET251" s="3623">
        <v>0</v>
      </c>
      <c r="EU251" s="3623">
        <v>0</v>
      </c>
      <c r="EV251" s="1751">
        <f>ET251-EU251</f>
        <v>0</v>
      </c>
      <c r="EW251" s="1741" t="e">
        <f>EU251/ET251</f>
        <v>#DIV/0!</v>
      </c>
      <c r="EX251" s="3621">
        <f t="shared" si="1146"/>
        <v>1</v>
      </c>
      <c r="EY251" s="1751">
        <f>ER251-EX251</f>
        <v>0</v>
      </c>
      <c r="EZ251" s="3950">
        <f>EX251/ER251</f>
        <v>1</v>
      </c>
      <c r="FA251" s="6811">
        <v>1</v>
      </c>
      <c r="FB251" s="6812"/>
      <c r="FC251" s="2532">
        <v>0</v>
      </c>
      <c r="FD251" s="2532">
        <v>0</v>
      </c>
      <c r="FE251" s="1751">
        <f>FD251-FC251</f>
        <v>0</v>
      </c>
      <c r="FF251" s="1741" t="e">
        <f>FD251/FC251</f>
        <v>#DIV/0!</v>
      </c>
      <c r="FG251" s="2590">
        <f>SUM(FD251+CG251)</f>
        <v>0</v>
      </c>
      <c r="FH251" s="1751">
        <f>FA251-FG251</f>
        <v>1</v>
      </c>
      <c r="FI251" s="1741">
        <f>FG251/FA251</f>
        <v>0</v>
      </c>
      <c r="FJ251" s="6811">
        <v>1</v>
      </c>
      <c r="FK251" s="6812"/>
      <c r="FL251" s="2532">
        <v>0</v>
      </c>
      <c r="FM251" s="2532">
        <v>0</v>
      </c>
      <c r="FN251" s="1751">
        <f>FL251-FM251</f>
        <v>0</v>
      </c>
      <c r="FO251" s="1741" t="e">
        <f>FM251/FL251</f>
        <v>#DIV/0!</v>
      </c>
      <c r="FP251" s="2587">
        <f>SUM(FM251+FG251)</f>
        <v>0</v>
      </c>
      <c r="FQ251" s="1751">
        <f>FJ251-FP251</f>
        <v>1</v>
      </c>
      <c r="FR251" s="1741">
        <f>FP251/FJ251</f>
        <v>0</v>
      </c>
      <c r="FS251" s="3792">
        <v>1</v>
      </c>
      <c r="FT251" s="3793"/>
      <c r="FU251" s="2522">
        <v>1</v>
      </c>
      <c r="FV251" s="2522">
        <v>1</v>
      </c>
      <c r="FW251" s="1735">
        <f>FU251-FV251</f>
        <v>0</v>
      </c>
      <c r="FX251" s="1736">
        <f t="shared" ref="FX251:FX252" si="1164">FV251/FU251</f>
        <v>1</v>
      </c>
      <c r="FY251" s="2587">
        <f>SUM(FV251+FP251)</f>
        <v>1</v>
      </c>
      <c r="FZ251" s="1735">
        <f>FS251-FY251</f>
        <v>0</v>
      </c>
      <c r="GA251" s="1736">
        <f>FY251/FS251</f>
        <v>1</v>
      </c>
      <c r="GB251" s="3569">
        <f>SUM(EH251-GA251)</f>
        <v>0</v>
      </c>
      <c r="GC251" s="3569">
        <v>0</v>
      </c>
      <c r="GD251" s="3571">
        <v>1</v>
      </c>
      <c r="GE251" s="2105" t="s">
        <v>184</v>
      </c>
      <c r="GF251" s="2105" t="s">
        <v>38</v>
      </c>
      <c r="GG251" s="2105" t="s">
        <v>185</v>
      </c>
      <c r="GH251" s="2105" t="s">
        <v>16</v>
      </c>
      <c r="GI251" s="2105" t="s">
        <v>16</v>
      </c>
      <c r="GJ251" s="2105" t="s">
        <v>113</v>
      </c>
      <c r="GK251" s="2105" t="s">
        <v>20</v>
      </c>
      <c r="GL251" s="2122" t="s">
        <v>17</v>
      </c>
      <c r="GM251" s="473" t="s">
        <v>1394</v>
      </c>
      <c r="GN251" s="539" t="s">
        <v>1395</v>
      </c>
      <c r="GO251" s="420">
        <v>1</v>
      </c>
      <c r="GP251" s="420">
        <v>0</v>
      </c>
      <c r="GQ251" s="3040">
        <v>0</v>
      </c>
      <c r="GR251" s="3040">
        <v>0</v>
      </c>
      <c r="GS251" s="3571">
        <v>0</v>
      </c>
      <c r="GT251" s="3040">
        <v>0</v>
      </c>
      <c r="GU251" s="3040">
        <v>1</v>
      </c>
      <c r="GV251" s="3571">
        <v>0</v>
      </c>
    </row>
    <row r="252" spans="1:211" ht="51" customHeight="1" x14ac:dyDescent="0.25">
      <c r="B252" s="7145"/>
      <c r="C252" s="5685"/>
      <c r="D252" s="7164"/>
      <c r="E252" s="7145"/>
      <c r="F252" s="5707"/>
      <c r="G252" s="5707"/>
      <c r="H252" s="5707"/>
      <c r="I252" s="5707"/>
      <c r="J252" s="5707"/>
      <c r="K252" s="5707"/>
      <c r="L252" s="5707"/>
      <c r="M252" s="5707"/>
      <c r="N252" s="5707"/>
      <c r="O252" s="5698"/>
      <c r="P252" s="5698"/>
      <c r="Q252" s="5698"/>
      <c r="R252" s="5704"/>
      <c r="S252" s="7107"/>
      <c r="T252" s="7107"/>
      <c r="U252" s="5701"/>
      <c r="V252" s="7107"/>
      <c r="W252" s="7142"/>
      <c r="X252" s="5692"/>
      <c r="Y252" s="3145">
        <v>7</v>
      </c>
      <c r="Z252" s="5458" t="s">
        <v>3776</v>
      </c>
      <c r="AA252" s="5564" t="s">
        <v>3777</v>
      </c>
      <c r="AB252" s="5565">
        <v>1</v>
      </c>
      <c r="AC252" s="3896"/>
      <c r="AD252" s="3897"/>
      <c r="AE252" s="3896"/>
      <c r="AF252" s="3897"/>
      <c r="AG252" s="3145">
        <v>1</v>
      </c>
      <c r="AH252" s="3149">
        <f>AG252/AB252</f>
        <v>1</v>
      </c>
      <c r="AI252" s="3145">
        <v>0</v>
      </c>
      <c r="AJ252" s="3149">
        <f>AI252/AB252</f>
        <v>0</v>
      </c>
      <c r="AK252" s="3575">
        <f>SUM(AD252+AF252+AH252+AJ252)</f>
        <v>1</v>
      </c>
      <c r="AL252" s="3574">
        <v>7</v>
      </c>
      <c r="AM252" s="3579" t="s">
        <v>3776</v>
      </c>
      <c r="AN252" s="3579" t="s">
        <v>3806</v>
      </c>
      <c r="AO252" s="3579" t="s">
        <v>3807</v>
      </c>
      <c r="AP252" s="3578" t="s">
        <v>3808</v>
      </c>
      <c r="AQ252" s="3578">
        <v>100</v>
      </c>
      <c r="AR252" s="3578" t="s">
        <v>3779</v>
      </c>
      <c r="AS252" s="3161" t="s">
        <v>1579</v>
      </c>
      <c r="AT252" s="3892"/>
      <c r="AU252" s="3578" t="s">
        <v>3777</v>
      </c>
      <c r="AV252" s="6426">
        <v>1</v>
      </c>
      <c r="AW252" s="6426"/>
      <c r="AX252" s="4493">
        <f t="shared" si="1099"/>
        <v>0</v>
      </c>
      <c r="AY252" s="4493">
        <f t="shared" si="1100"/>
        <v>1</v>
      </c>
      <c r="AZ252" s="4411">
        <f t="shared" si="1101"/>
        <v>-1</v>
      </c>
      <c r="BA252" s="4496" t="e">
        <f t="shared" si="1102"/>
        <v>#DIV/0!</v>
      </c>
      <c r="BB252" s="4450">
        <f t="shared" si="1103"/>
        <v>1</v>
      </c>
      <c r="BC252" s="4109">
        <f>AV252-BB252</f>
        <v>0</v>
      </c>
      <c r="BD252" s="3018">
        <f>BB252/AV252</f>
        <v>1</v>
      </c>
      <c r="BE252" s="4491">
        <f t="shared" si="1106"/>
        <v>0</v>
      </c>
      <c r="BF252" s="6480">
        <v>1</v>
      </c>
      <c r="BG252" s="6480"/>
      <c r="BH252" s="3715">
        <f>SUM(EB252+EK252+ET252)</f>
        <v>1</v>
      </c>
      <c r="BI252" s="3715">
        <f>SUM(EC252+EL252+EU252)</f>
        <v>0</v>
      </c>
      <c r="BJ252" s="3567">
        <f>BH252-BI252</f>
        <v>1</v>
      </c>
      <c r="BK252" s="3018">
        <f>BI252/BH252</f>
        <v>0</v>
      </c>
      <c r="BL252" s="3674">
        <f t="shared" si="1110"/>
        <v>0</v>
      </c>
      <c r="BM252" s="3566">
        <f>BF252-BL252</f>
        <v>1</v>
      </c>
      <c r="BN252" s="3018">
        <f>BL252/BF252</f>
        <v>0</v>
      </c>
      <c r="BO252" s="3882">
        <f t="shared" si="1113"/>
        <v>0</v>
      </c>
      <c r="BP252" s="3495"/>
      <c r="BQ252" s="7448">
        <v>1</v>
      </c>
      <c r="BR252" s="7448"/>
      <c r="BS252" s="3887">
        <f>SUM(FC252+FL252+FU252)</f>
        <v>1</v>
      </c>
      <c r="BT252" s="3887">
        <f>SUM(FD252+FM252+FV252)</f>
        <v>0</v>
      </c>
      <c r="BU252" s="3872">
        <f>BS252-BT252</f>
        <v>1</v>
      </c>
      <c r="BV252" s="3873">
        <f>BT252/BS252</f>
        <v>0</v>
      </c>
      <c r="BW252" s="3871">
        <f>SUM(CG252+BT252)</f>
        <v>0</v>
      </c>
      <c r="BX252" s="3888">
        <f>BQ252-BW252</f>
        <v>1</v>
      </c>
      <c r="BY252" s="3873">
        <f>BW252/BQ252</f>
        <v>0</v>
      </c>
      <c r="BZ252" s="3151"/>
      <c r="CA252" s="5716"/>
      <c r="CB252" s="5716"/>
      <c r="CC252" s="3889"/>
      <c r="CD252" s="3889"/>
      <c r="CE252" s="3798"/>
      <c r="CF252" s="2972"/>
      <c r="CG252" s="3890"/>
      <c r="CH252" s="3796"/>
      <c r="CI252" s="2972"/>
      <c r="CJ252" s="2631"/>
      <c r="CK252" s="2631"/>
      <c r="CL252" s="3144"/>
      <c r="CM252" s="3163"/>
      <c r="CN252" s="3163"/>
      <c r="CO252" s="3164"/>
      <c r="CP252" s="3144"/>
      <c r="CQ252" s="1052"/>
      <c r="CR252" s="1052"/>
      <c r="CS252" s="1052"/>
      <c r="CT252" s="1052"/>
      <c r="CU252" s="1052"/>
      <c r="CV252" s="1052"/>
      <c r="CW252" s="1052"/>
      <c r="CX252" s="1052"/>
      <c r="CY252" s="5789">
        <v>1</v>
      </c>
      <c r="CZ252" s="5789"/>
      <c r="DA252" s="3631">
        <v>0</v>
      </c>
      <c r="DB252" s="3631">
        <v>0</v>
      </c>
      <c r="DC252" s="4477">
        <f>DB252-DA252</f>
        <v>0</v>
      </c>
      <c r="DD252" s="4486" t="e">
        <f>DB252/DA252</f>
        <v>#DIV/0!</v>
      </c>
      <c r="DE252" s="4328">
        <f t="shared" si="856"/>
        <v>0</v>
      </c>
      <c r="DF252" s="4407">
        <f>CY252-DE252</f>
        <v>1</v>
      </c>
      <c r="DG252" s="4481">
        <f>DE252/CY252</f>
        <v>0</v>
      </c>
      <c r="DH252" s="7444">
        <v>1</v>
      </c>
      <c r="DI252" s="7444"/>
      <c r="DJ252" s="4198">
        <v>0</v>
      </c>
      <c r="DK252" s="4198">
        <v>0</v>
      </c>
      <c r="DL252" s="4098">
        <f>DJ252-DK252</f>
        <v>0</v>
      </c>
      <c r="DM252" s="1747" t="e">
        <f>DK252/DJ252</f>
        <v>#DIV/0!</v>
      </c>
      <c r="DN252" s="1702">
        <f>SUM(DE252+DK252)</f>
        <v>0</v>
      </c>
      <c r="DO252" s="4093">
        <f>DH252-DN252</f>
        <v>1</v>
      </c>
      <c r="DP252" s="2969">
        <f>DN252/DH252</f>
        <v>0</v>
      </c>
      <c r="DQ252" s="7445">
        <v>1</v>
      </c>
      <c r="DR252" s="7445"/>
      <c r="DS252" s="4417">
        <v>0</v>
      </c>
      <c r="DT252" s="4417">
        <v>1</v>
      </c>
      <c r="DU252" s="4471">
        <f>DS252-DT252</f>
        <v>-1</v>
      </c>
      <c r="DV252" s="4483" t="e">
        <f>DT252/DS252</f>
        <v>#DIV/0!</v>
      </c>
      <c r="DW252" s="4417">
        <f>SUM(DT252+DN252)</f>
        <v>1</v>
      </c>
      <c r="DX252" s="4092">
        <f>DQ252-DW252</f>
        <v>0</v>
      </c>
      <c r="DY252" s="2963">
        <f>DW252/DQ252</f>
        <v>1</v>
      </c>
      <c r="DZ252" s="7448">
        <v>1</v>
      </c>
      <c r="EA252" s="7448"/>
      <c r="EB252" s="3871">
        <v>0</v>
      </c>
      <c r="EC252" s="3871">
        <v>0</v>
      </c>
      <c r="ED252" s="3872">
        <f>EC252-EB252</f>
        <v>0</v>
      </c>
      <c r="EE252" s="3873" t="e">
        <f>EC252/EB252</f>
        <v>#DIV/0!</v>
      </c>
      <c r="EF252" s="3874">
        <f>SUM(EC252+FY252)</f>
        <v>0</v>
      </c>
      <c r="EG252" s="3872">
        <f>DZ252-EF252</f>
        <v>1</v>
      </c>
      <c r="EH252" s="3873">
        <f>EF252/DZ252</f>
        <v>0</v>
      </c>
      <c r="EI252" s="7444">
        <v>1</v>
      </c>
      <c r="EJ252" s="7444"/>
      <c r="EK252" s="3468">
        <v>0</v>
      </c>
      <c r="EL252" s="3468">
        <v>0</v>
      </c>
      <c r="EM252" s="3234">
        <f>EK252-EL252</f>
        <v>0</v>
      </c>
      <c r="EN252" s="3015" t="e">
        <f>EL252/EK252</f>
        <v>#DIV/0!</v>
      </c>
      <c r="EO252" s="3341">
        <f>SUM(EF252+EL252)</f>
        <v>0</v>
      </c>
      <c r="EP252" s="3014">
        <f>EI252-EO252</f>
        <v>1</v>
      </c>
      <c r="EQ252" s="3899">
        <f>EO252/EI252</f>
        <v>0</v>
      </c>
      <c r="ER252" s="7445">
        <v>1</v>
      </c>
      <c r="ES252" s="7445"/>
      <c r="ET252" s="3694">
        <v>1</v>
      </c>
      <c r="EU252" s="3694">
        <v>0</v>
      </c>
      <c r="EV252" s="3794">
        <f>ET252-EU252</f>
        <v>1</v>
      </c>
      <c r="EW252" s="3018">
        <f>EU252/ET252</f>
        <v>0</v>
      </c>
      <c r="EX252" s="3694">
        <f>SUM(EU252+EO252)</f>
        <v>0</v>
      </c>
      <c r="EY252" s="3794">
        <f>ER252-EX252</f>
        <v>1</v>
      </c>
      <c r="EZ252" s="3018">
        <f>EX252/ER252</f>
        <v>0</v>
      </c>
      <c r="FA252" s="7496">
        <v>1</v>
      </c>
      <c r="FB252" s="7497"/>
      <c r="FC252" s="3876">
        <v>0</v>
      </c>
      <c r="FD252" s="3876">
        <v>0</v>
      </c>
      <c r="FE252" s="3877">
        <f>FD252-FC252</f>
        <v>0</v>
      </c>
      <c r="FF252" s="3878" t="e">
        <f>FD252/FC252</f>
        <v>#DIV/0!</v>
      </c>
      <c r="FG252" s="3876">
        <f>SUM(FD252+CG252)</f>
        <v>0</v>
      </c>
      <c r="FH252" s="3877">
        <f t="shared" ref="FH252" si="1165">FA252-FG252</f>
        <v>1</v>
      </c>
      <c r="FI252" s="3878">
        <f>FG252/FA252</f>
        <v>0</v>
      </c>
      <c r="FJ252" s="7502">
        <v>1</v>
      </c>
      <c r="FK252" s="7497"/>
      <c r="FL252" s="3876">
        <v>0</v>
      </c>
      <c r="FM252" s="3876">
        <v>0</v>
      </c>
      <c r="FN252" s="3877">
        <f>FL252-FM252</f>
        <v>0</v>
      </c>
      <c r="FO252" s="3878" t="e">
        <f>FM252/FL252</f>
        <v>#DIV/0!</v>
      </c>
      <c r="FP252" s="3879">
        <f>SUM(FM252+FG252)</f>
        <v>0</v>
      </c>
      <c r="FQ252" s="3877">
        <f>FJ252-FP252</f>
        <v>1</v>
      </c>
      <c r="FR252" s="3880">
        <f>FP252/FJ252</f>
        <v>0</v>
      </c>
      <c r="FS252" s="7448">
        <v>1</v>
      </c>
      <c r="FT252" s="7448"/>
      <c r="FU252" s="3871">
        <v>1</v>
      </c>
      <c r="FV252" s="3871">
        <v>0</v>
      </c>
      <c r="FW252" s="3872">
        <f>FU252-FV252</f>
        <v>1</v>
      </c>
      <c r="FX252" s="3873">
        <f t="shared" si="1164"/>
        <v>0</v>
      </c>
      <c r="FY252" s="3871">
        <f t="shared" ref="FY252" si="1166">SUM(FV252+FP252)</f>
        <v>0</v>
      </c>
      <c r="FZ252" s="3872">
        <f t="shared" ref="FZ252" si="1167">FS252-FY252</f>
        <v>1</v>
      </c>
      <c r="GA252" s="3873">
        <f>FY252/FS252</f>
        <v>0</v>
      </c>
      <c r="GB252" s="3169">
        <f>SUM(EH252-GA252)</f>
        <v>0</v>
      </c>
      <c r="GC252" s="2628"/>
      <c r="GD252" s="2626"/>
      <c r="GE252" s="2105"/>
      <c r="GF252" s="2105"/>
      <c r="GG252" s="2105"/>
      <c r="GH252" s="2105"/>
      <c r="GI252" s="2105"/>
      <c r="GJ252" s="2105"/>
      <c r="GK252" s="2105"/>
      <c r="GL252" s="2121"/>
      <c r="GM252" s="751"/>
      <c r="GN252" s="538"/>
      <c r="GO252" s="460"/>
      <c r="GP252" s="460"/>
      <c r="GQ252" s="2630"/>
      <c r="GR252" s="2630"/>
      <c r="GS252" s="2626"/>
      <c r="GT252" s="2630"/>
      <c r="GU252" s="2630"/>
      <c r="GV252" s="2626"/>
    </row>
    <row r="253" spans="1:211" s="2628" customFormat="1" ht="51" customHeight="1" x14ac:dyDescent="0.25">
      <c r="A253" s="3797" t="s">
        <v>3802</v>
      </c>
      <c r="B253" s="7145"/>
      <c r="C253" s="2633"/>
      <c r="D253" s="2634"/>
      <c r="E253" s="2632"/>
      <c r="F253" s="2627"/>
      <c r="G253" s="2627"/>
      <c r="H253" s="2627"/>
      <c r="I253" s="2627"/>
      <c r="J253" s="2627"/>
      <c r="K253" s="2627"/>
      <c r="L253" s="2627"/>
      <c r="M253" s="2627"/>
      <c r="N253" s="2627"/>
      <c r="O253" s="2629"/>
      <c r="P253" s="2629"/>
      <c r="Q253" s="2629"/>
      <c r="R253" s="5384"/>
      <c r="S253" s="3117"/>
      <c r="T253" s="3117"/>
      <c r="U253" s="5398"/>
      <c r="V253" s="3117"/>
      <c r="W253" s="3116"/>
      <c r="X253" s="5405"/>
      <c r="Y253" s="3095">
        <v>8</v>
      </c>
      <c r="Z253" s="5459" t="s">
        <v>3803</v>
      </c>
      <c r="AA253" s="1729" t="s">
        <v>3804</v>
      </c>
      <c r="AB253" s="1030">
        <v>30</v>
      </c>
      <c r="AC253" s="3803"/>
      <c r="AD253" s="3803"/>
      <c r="AE253" s="3803"/>
      <c r="AF253" s="3803"/>
      <c r="AG253" s="3803"/>
      <c r="AH253" s="3803"/>
      <c r="AI253" s="3095">
        <v>30</v>
      </c>
      <c r="AJ253" s="3095">
        <f>AI253/AB253</f>
        <v>1</v>
      </c>
      <c r="AK253" s="3088">
        <v>1</v>
      </c>
      <c r="AL253" s="3576">
        <v>8</v>
      </c>
      <c r="AM253" s="3864" t="s">
        <v>3803</v>
      </c>
      <c r="AN253" s="3863" t="s">
        <v>3809</v>
      </c>
      <c r="AO253" s="3865" t="s">
        <v>3810</v>
      </c>
      <c r="AP253" s="3865" t="s">
        <v>3811</v>
      </c>
      <c r="AQ253" s="3087">
        <v>100</v>
      </c>
      <c r="AR253" s="3800" t="s">
        <v>3804</v>
      </c>
      <c r="AS253" s="3161" t="s">
        <v>1579</v>
      </c>
      <c r="AT253" s="3790"/>
      <c r="AU253" s="3800" t="s">
        <v>3805</v>
      </c>
      <c r="AV253" s="6494">
        <v>30</v>
      </c>
      <c r="AW253" s="6495"/>
      <c r="AX253" s="4491">
        <f t="shared" si="1099"/>
        <v>30</v>
      </c>
      <c r="AY253" s="4491">
        <f t="shared" si="1100"/>
        <v>30</v>
      </c>
      <c r="AZ253" s="4491">
        <f t="shared" si="1101"/>
        <v>0</v>
      </c>
      <c r="BA253" s="4491">
        <f t="shared" si="1102"/>
        <v>1</v>
      </c>
      <c r="BB253" s="4491">
        <f t="shared" si="1103"/>
        <v>30</v>
      </c>
      <c r="BC253" s="4116">
        <f>AV253-BB253</f>
        <v>0</v>
      </c>
      <c r="BD253" s="4116">
        <f>BB253/AV253</f>
        <v>1</v>
      </c>
      <c r="BE253" s="4492">
        <f t="shared" si="1106"/>
        <v>0</v>
      </c>
      <c r="BF253" s="6473">
        <v>30</v>
      </c>
      <c r="BG253" s="6474"/>
      <c r="BH253" s="3884">
        <v>0</v>
      </c>
      <c r="BI253" s="3884">
        <v>0</v>
      </c>
      <c r="BJ253" s="3087">
        <f>BH253-BI253</f>
        <v>0</v>
      </c>
      <c r="BK253" s="3087" t="e">
        <f>BI253/BH253</f>
        <v>#DIV/0!</v>
      </c>
      <c r="BL253" s="3884">
        <f t="shared" si="1110"/>
        <v>0</v>
      </c>
      <c r="BM253" s="3087">
        <f>BF253-BL253</f>
        <v>30</v>
      </c>
      <c r="BN253" s="3087">
        <f>BL253/BF253</f>
        <v>0</v>
      </c>
      <c r="BO253" s="3791">
        <f t="shared" si="1113"/>
        <v>0</v>
      </c>
      <c r="BP253" s="3495"/>
      <c r="BZ253" s="3573"/>
      <c r="CY253" s="6145">
        <v>30</v>
      </c>
      <c r="CZ253" s="6145"/>
      <c r="DA253" s="4487">
        <v>30</v>
      </c>
      <c r="DB253" s="4487">
        <v>30</v>
      </c>
      <c r="DC253" s="4488">
        <f>DB253-DA253</f>
        <v>0</v>
      </c>
      <c r="DD253" s="4489">
        <f>DB253/DA253</f>
        <v>1</v>
      </c>
      <c r="DE253" s="4488">
        <f t="shared" ref="DE253" si="1168">SUM(DB253+BL253)</f>
        <v>30</v>
      </c>
      <c r="DF253" s="4189">
        <f>CY253-DE253</f>
        <v>0</v>
      </c>
      <c r="DG253" s="4482">
        <f>DE253/CY253</f>
        <v>1</v>
      </c>
      <c r="DH253" s="6146">
        <v>30</v>
      </c>
      <c r="DI253" s="6147"/>
      <c r="DJ253" s="4163">
        <v>0</v>
      </c>
      <c r="DK253" s="4163">
        <v>0</v>
      </c>
      <c r="DL253" s="4163">
        <f>DJ253-DK253</f>
        <v>0</v>
      </c>
      <c r="DM253" s="4163" t="e">
        <f>DK253/DJ253</f>
        <v>#DIV/0!</v>
      </c>
      <c r="DN253" s="4163">
        <f>SUM(DE253+DK253)</f>
        <v>30</v>
      </c>
      <c r="DO253" s="4163">
        <f>DH253-DN253</f>
        <v>0</v>
      </c>
      <c r="DP253" s="4163">
        <f>DN253/DH253</f>
        <v>1</v>
      </c>
      <c r="DQ253" s="6012">
        <v>30</v>
      </c>
      <c r="DR253" s="6012"/>
      <c r="DS253" s="4484">
        <v>0</v>
      </c>
      <c r="DT253" s="4484">
        <v>0</v>
      </c>
      <c r="DU253" s="4484">
        <f>DS253-DT253</f>
        <v>0</v>
      </c>
      <c r="DV253" s="4484" t="e">
        <f>DT253/DS253</f>
        <v>#DIV/0!</v>
      </c>
      <c r="DW253" s="4484">
        <f>SUM(DT253+DN253)</f>
        <v>30</v>
      </c>
      <c r="DX253" s="4086">
        <f>DQ253-DW253</f>
        <v>0</v>
      </c>
      <c r="DY253" s="4086">
        <f>DW253/DQ253</f>
        <v>1</v>
      </c>
      <c r="DZ253" s="3875"/>
      <c r="EA253" s="3875"/>
      <c r="EB253" s="3875"/>
      <c r="EC253" s="3875"/>
      <c r="ED253" s="3875"/>
      <c r="EE253" s="3875"/>
      <c r="EF253" s="3875"/>
      <c r="EG253" s="3875"/>
      <c r="EH253" s="3875"/>
      <c r="ER253" s="6012">
        <v>30</v>
      </c>
      <c r="ES253" s="6012"/>
      <c r="ET253" s="3900">
        <v>0</v>
      </c>
      <c r="EU253" s="3900">
        <v>0</v>
      </c>
      <c r="EV253" s="3800">
        <f>ET253-EU253</f>
        <v>0</v>
      </c>
      <c r="EW253" s="3800" t="e">
        <f>EU253/ET253</f>
        <v>#DIV/0!</v>
      </c>
      <c r="EX253" s="3900">
        <f>SUM(EU253+EO253)</f>
        <v>0</v>
      </c>
      <c r="EY253" s="3800">
        <f>ER253-EX253</f>
        <v>30</v>
      </c>
      <c r="EZ253" s="3800">
        <f>EX253/ER253</f>
        <v>0</v>
      </c>
    </row>
    <row r="254" spans="1:211" ht="38.25" customHeight="1" x14ac:dyDescent="0.25">
      <c r="A254" s="1">
        <f>SUM(A248+1)</f>
        <v>40</v>
      </c>
      <c r="B254" s="7145"/>
      <c r="C254" s="5684">
        <v>901</v>
      </c>
      <c r="D254" s="7100">
        <v>2</v>
      </c>
      <c r="E254" s="7102" t="s">
        <v>3760</v>
      </c>
      <c r="F254" s="5706" t="s">
        <v>184</v>
      </c>
      <c r="G254" s="5706" t="s">
        <v>38</v>
      </c>
      <c r="H254" s="5706" t="s">
        <v>185</v>
      </c>
      <c r="I254" s="5706" t="s">
        <v>16</v>
      </c>
      <c r="J254" s="5706" t="s">
        <v>16</v>
      </c>
      <c r="K254" s="5706" t="s">
        <v>19</v>
      </c>
      <c r="L254" s="5706" t="s">
        <v>20</v>
      </c>
      <c r="M254" s="5706" t="s">
        <v>21</v>
      </c>
      <c r="N254" s="5706" t="s">
        <v>604</v>
      </c>
      <c r="O254" s="5697" t="s">
        <v>587</v>
      </c>
      <c r="P254" s="5697" t="s">
        <v>391</v>
      </c>
      <c r="Q254" s="5697" t="s">
        <v>392</v>
      </c>
      <c r="R254" s="5703" t="s">
        <v>393</v>
      </c>
      <c r="S254" s="5697" t="s">
        <v>471</v>
      </c>
      <c r="T254" s="5697" t="s">
        <v>472</v>
      </c>
      <c r="U254" s="7115" t="s">
        <v>639</v>
      </c>
      <c r="V254" s="5697" t="s">
        <v>559</v>
      </c>
      <c r="W254" s="5694">
        <v>2971131</v>
      </c>
      <c r="X254" s="5691" t="s">
        <v>187</v>
      </c>
      <c r="Y254" s="2120" t="s">
        <v>16</v>
      </c>
      <c r="Z254" s="499" t="s">
        <v>1396</v>
      </c>
      <c r="AA254" s="754" t="s">
        <v>1397</v>
      </c>
      <c r="AB254" s="501">
        <v>56</v>
      </c>
      <c r="AC254" s="459">
        <v>8</v>
      </c>
      <c r="AD254" s="576">
        <f t="shared" si="1094"/>
        <v>0.14285714285714285</v>
      </c>
      <c r="AE254" s="459">
        <v>24</v>
      </c>
      <c r="AF254" s="631">
        <f t="shared" si="1095"/>
        <v>0.42857142857142855</v>
      </c>
      <c r="AG254" s="459">
        <v>8</v>
      </c>
      <c r="AH254" s="576">
        <f t="shared" si="1096"/>
        <v>0.14285714285714285</v>
      </c>
      <c r="AI254" s="459">
        <v>16</v>
      </c>
      <c r="AJ254" s="576">
        <f t="shared" si="1097"/>
        <v>0.2857142857142857</v>
      </c>
      <c r="AK254" s="128">
        <f t="shared" si="1098"/>
        <v>0.99999999999999989</v>
      </c>
      <c r="AL254" s="3577">
        <v>1</v>
      </c>
      <c r="AM254" s="959" t="s">
        <v>1396</v>
      </c>
      <c r="AN254" s="959" t="s">
        <v>2468</v>
      </c>
      <c r="AO254" s="970" t="s">
        <v>2487</v>
      </c>
      <c r="AP254" s="919" t="s">
        <v>2477</v>
      </c>
      <c r="AQ254" s="970">
        <v>100</v>
      </c>
      <c r="AR254" s="970" t="s">
        <v>786</v>
      </c>
      <c r="AS254" s="970" t="s">
        <v>1647</v>
      </c>
      <c r="AT254" s="3568"/>
      <c r="AU254" s="919" t="s">
        <v>1704</v>
      </c>
      <c r="AV254" s="6426">
        <v>56</v>
      </c>
      <c r="AW254" s="6426"/>
      <c r="AX254" s="4493">
        <f t="shared" si="1099"/>
        <v>16</v>
      </c>
      <c r="AY254" s="4493">
        <f t="shared" si="1100"/>
        <v>16</v>
      </c>
      <c r="AZ254" s="4411">
        <f t="shared" si="1101"/>
        <v>0</v>
      </c>
      <c r="BA254" s="4496">
        <f t="shared" si="1102"/>
        <v>1</v>
      </c>
      <c r="BB254" s="4450">
        <f t="shared" si="1103"/>
        <v>56</v>
      </c>
      <c r="BC254" s="4104">
        <f t="shared" ref="BC254:BC264" si="1169">AV254-BB254</f>
        <v>0</v>
      </c>
      <c r="BD254" s="2963">
        <f t="shared" ref="BD254:BD264" si="1170">BB254/AV254</f>
        <v>1</v>
      </c>
      <c r="BE254" s="4412">
        <f t="shared" si="1106"/>
        <v>0</v>
      </c>
      <c r="BF254" s="6480">
        <v>56</v>
      </c>
      <c r="BG254" s="6480"/>
      <c r="BH254" s="3715">
        <f t="shared" si="839"/>
        <v>8</v>
      </c>
      <c r="BI254" s="3715">
        <f t="shared" si="1107"/>
        <v>8</v>
      </c>
      <c r="BJ254" s="3111">
        <f t="shared" si="1108"/>
        <v>0</v>
      </c>
      <c r="BK254" s="2963">
        <f t="shared" si="1109"/>
        <v>1</v>
      </c>
      <c r="BL254" s="3674">
        <f t="shared" si="1110"/>
        <v>40</v>
      </c>
      <c r="BM254" s="3122">
        <f t="shared" si="1111"/>
        <v>16</v>
      </c>
      <c r="BN254" s="2963">
        <f t="shared" si="1112"/>
        <v>0.7142857142857143</v>
      </c>
      <c r="BO254" s="3708">
        <f t="shared" si="1113"/>
        <v>0</v>
      </c>
      <c r="BP254" s="3494"/>
      <c r="BQ254" s="6739">
        <v>56</v>
      </c>
      <c r="BR254" s="6739"/>
      <c r="BS254" s="2749">
        <f t="shared" ref="BS254:BS260" si="1171">SUM(FC254+FL254+FU254)</f>
        <v>24</v>
      </c>
      <c r="BT254" s="2749">
        <f t="shared" ref="BT254:BT260" si="1172">SUM(FD254+FM254+FV254)</f>
        <v>24</v>
      </c>
      <c r="BU254" s="2987">
        <f t="shared" si="848"/>
        <v>0</v>
      </c>
      <c r="BV254" s="2963">
        <f t="shared" si="849"/>
        <v>1</v>
      </c>
      <c r="BW254" s="2361">
        <f t="shared" si="850"/>
        <v>32</v>
      </c>
      <c r="BX254" s="2991">
        <f t="shared" si="851"/>
        <v>24</v>
      </c>
      <c r="BY254" s="2963">
        <f t="shared" si="852"/>
        <v>0.5714285714285714</v>
      </c>
      <c r="BZ254" s="3151"/>
      <c r="CA254" s="6657">
        <v>56</v>
      </c>
      <c r="CB254" s="6657"/>
      <c r="CC254" s="1718">
        <v>8</v>
      </c>
      <c r="CD254" s="1718">
        <v>8</v>
      </c>
      <c r="CE254" s="2359">
        <f t="shared" si="1116"/>
        <v>0</v>
      </c>
      <c r="CF254" s="1834">
        <f t="shared" ref="CF254:CF257" si="1173">CD254/CC254</f>
        <v>1</v>
      </c>
      <c r="CG254" s="1971">
        <f t="shared" si="1117"/>
        <v>8</v>
      </c>
      <c r="CH254" s="2387">
        <f t="shared" si="1118"/>
        <v>48</v>
      </c>
      <c r="CI254" s="1834">
        <f t="shared" si="1119"/>
        <v>0.14285714285714285</v>
      </c>
      <c r="CL254" s="3144"/>
      <c r="CM254" s="3163"/>
      <c r="CN254" s="3163"/>
      <c r="CO254" s="3164"/>
      <c r="CP254" s="3144"/>
      <c r="CQ254" s="1052"/>
      <c r="CR254" s="1052"/>
      <c r="CS254" s="1052"/>
      <c r="CT254" s="1052"/>
      <c r="CU254" s="1052"/>
      <c r="CV254" s="1052"/>
      <c r="CW254" s="1052"/>
      <c r="CX254" s="1052"/>
      <c r="CY254" s="5811">
        <v>56</v>
      </c>
      <c r="CZ254" s="5735"/>
      <c r="DA254" s="4475">
        <v>8</v>
      </c>
      <c r="DB254" s="4475">
        <v>8</v>
      </c>
      <c r="DC254" s="4326">
        <f t="shared" ref="DC254:DC264" si="1174">DB254-DA254</f>
        <v>0</v>
      </c>
      <c r="DD254" s="4327">
        <v>0</v>
      </c>
      <c r="DE254" s="4328">
        <f t="shared" si="856"/>
        <v>48</v>
      </c>
      <c r="DF254" s="4093">
        <f t="shared" ref="DF254:DF264" si="1175">CY254-DE254</f>
        <v>8</v>
      </c>
      <c r="DG254" s="1747">
        <f t="shared" ref="DG254:DG264" si="1176">DE254/CY254</f>
        <v>0.8571428571428571</v>
      </c>
      <c r="DH254" s="5849">
        <v>56</v>
      </c>
      <c r="DI254" s="5850"/>
      <c r="DJ254" s="4329">
        <v>8</v>
      </c>
      <c r="DK254" s="4329">
        <v>8</v>
      </c>
      <c r="DL254" s="4330">
        <f t="shared" ref="DL254:DL264" si="1177">DJ254-DK254</f>
        <v>0</v>
      </c>
      <c r="DM254" s="4331">
        <f t="shared" ref="DM254:DM264" si="1178">DK254/DJ254</f>
        <v>1</v>
      </c>
      <c r="DN254" s="4332">
        <f t="shared" ref="DN254:DN264" si="1179">SUM(DE254+DK254)</f>
        <v>56</v>
      </c>
      <c r="DO254" s="4099">
        <f t="shared" ref="DO254:DO264" si="1180">DH254-DN254</f>
        <v>0</v>
      </c>
      <c r="DP254" s="4117">
        <f t="shared" ref="DP254:DP264" si="1181">DN254/DH254</f>
        <v>1</v>
      </c>
      <c r="DQ254" s="5733">
        <v>56</v>
      </c>
      <c r="DR254" s="5733"/>
      <c r="DS254" s="2683">
        <v>0</v>
      </c>
      <c r="DT254" s="2683">
        <v>0</v>
      </c>
      <c r="DU254" s="4405">
        <f t="shared" ref="DU254:DU264" si="1182">DS254-DT254</f>
        <v>0</v>
      </c>
      <c r="DV254" s="2682" t="e">
        <f t="shared" ref="DV254:DV257" si="1183">DT254/DS254</f>
        <v>#DIV/0!</v>
      </c>
      <c r="DW254" s="2683">
        <f t="shared" ref="DW254:DW264" si="1184">SUM(DT254+DN254)</f>
        <v>56</v>
      </c>
      <c r="DX254" s="4099">
        <f t="shared" ref="DX254:DX264" si="1185">DQ254-DW254</f>
        <v>0</v>
      </c>
      <c r="DY254" s="4117">
        <f t="shared" ref="DY254:DY260" si="1186">DW254/DQ254</f>
        <v>1</v>
      </c>
      <c r="DZ254" s="5811">
        <v>56</v>
      </c>
      <c r="EA254" s="5735"/>
      <c r="EB254" s="3337">
        <v>0</v>
      </c>
      <c r="EC254" s="3337">
        <v>0</v>
      </c>
      <c r="ED254" s="1782">
        <f t="shared" si="1134"/>
        <v>0</v>
      </c>
      <c r="EE254" s="1736">
        <v>0</v>
      </c>
      <c r="EF254" s="3336">
        <f t="shared" si="1136"/>
        <v>32</v>
      </c>
      <c r="EG254" s="1735">
        <f t="shared" si="1137"/>
        <v>24</v>
      </c>
      <c r="EH254" s="1736">
        <f t="shared" si="1138"/>
        <v>0.5714285714285714</v>
      </c>
      <c r="EI254" s="5849">
        <v>56</v>
      </c>
      <c r="EJ254" s="5850"/>
      <c r="EK254" s="2906">
        <v>0</v>
      </c>
      <c r="EL254" s="2906">
        <v>0</v>
      </c>
      <c r="EM254" s="1808">
        <f t="shared" si="1139"/>
        <v>0</v>
      </c>
      <c r="EN254" s="1732" t="e">
        <f t="shared" si="1140"/>
        <v>#DIV/0!</v>
      </c>
      <c r="EO254" s="3341">
        <f t="shared" si="1141"/>
        <v>32</v>
      </c>
      <c r="EP254" s="1731">
        <f t="shared" si="1142"/>
        <v>24</v>
      </c>
      <c r="EQ254" s="1732">
        <f t="shared" si="1143"/>
        <v>0.5714285714285714</v>
      </c>
      <c r="ER254" s="5733">
        <v>56</v>
      </c>
      <c r="ES254" s="5733"/>
      <c r="ET254" s="3621">
        <v>8</v>
      </c>
      <c r="EU254" s="3621">
        <v>8</v>
      </c>
      <c r="EV254" s="1731">
        <f t="shared" si="1144"/>
        <v>0</v>
      </c>
      <c r="EW254" s="1732">
        <f t="shared" ref="EW254:EW257" si="1187">EU254/ET254</f>
        <v>1</v>
      </c>
      <c r="EX254" s="3621">
        <f t="shared" si="1146"/>
        <v>40</v>
      </c>
      <c r="EY254" s="1731">
        <f t="shared" si="1147"/>
        <v>16</v>
      </c>
      <c r="EZ254" s="1732">
        <f t="shared" si="1148"/>
        <v>0.7142857142857143</v>
      </c>
      <c r="FA254" s="6783">
        <v>56</v>
      </c>
      <c r="FB254" s="6807"/>
      <c r="FC254" s="2520">
        <v>0</v>
      </c>
      <c r="FD254" s="2520">
        <v>0</v>
      </c>
      <c r="FE254" s="1731">
        <f t="shared" ref="FE254:FE260" si="1188">FD254-FC254</f>
        <v>0</v>
      </c>
      <c r="FF254" s="1732">
        <v>0</v>
      </c>
      <c r="FG254" s="2587">
        <f t="shared" si="1151"/>
        <v>8</v>
      </c>
      <c r="FH254" s="1731">
        <f t="shared" si="1152"/>
        <v>48</v>
      </c>
      <c r="FI254" s="1732">
        <f t="shared" ref="FI254:FI260" si="1189">FG254/FA254</f>
        <v>0.14285714285714285</v>
      </c>
      <c r="FJ254" s="6807">
        <v>56</v>
      </c>
      <c r="FK254" s="6807"/>
      <c r="FL254" s="2520">
        <v>0</v>
      </c>
      <c r="FM254" s="2520">
        <v>0</v>
      </c>
      <c r="FN254" s="1731">
        <f t="shared" si="1154"/>
        <v>0</v>
      </c>
      <c r="FO254" s="1732" t="e">
        <f t="shared" si="1155"/>
        <v>#DIV/0!</v>
      </c>
      <c r="FP254" s="2587">
        <f t="shared" ref="FP254:FP264" si="1190">SUM(FM254+FG254)</f>
        <v>8</v>
      </c>
      <c r="FQ254" s="1731">
        <f t="shared" si="1157"/>
        <v>48</v>
      </c>
      <c r="FR254" s="1732">
        <f t="shared" ref="FR254:FR260" si="1191">FP254/FJ254</f>
        <v>0.14285714285714285</v>
      </c>
      <c r="FS254" s="6807">
        <v>56</v>
      </c>
      <c r="FT254" s="6807"/>
      <c r="FU254" s="2520">
        <v>24</v>
      </c>
      <c r="FV254" s="2520">
        <v>24</v>
      </c>
      <c r="FW254" s="1731">
        <f t="shared" ref="FW254:FW264" si="1192">FU254-FV254</f>
        <v>0</v>
      </c>
      <c r="FX254" s="1732">
        <f t="shared" ref="FX254:FX257" si="1193">FV254/FU254</f>
        <v>1</v>
      </c>
      <c r="FY254" s="2587">
        <f t="shared" ref="FY254:FY264" si="1194">SUM(FV254+FP254)</f>
        <v>32</v>
      </c>
      <c r="FZ254" s="1731">
        <f t="shared" si="1162"/>
        <v>24</v>
      </c>
      <c r="GA254" s="1732">
        <f t="shared" ref="GA254:GA260" si="1195">FY254/FS254</f>
        <v>0.5714285714285714</v>
      </c>
      <c r="GB254" s="3169">
        <f t="shared" si="885"/>
        <v>0</v>
      </c>
      <c r="GC254" s="2219">
        <v>0</v>
      </c>
      <c r="GD254" s="1895">
        <v>1</v>
      </c>
      <c r="GE254" s="2105" t="s">
        <v>184</v>
      </c>
      <c r="GF254" s="2105" t="s">
        <v>38</v>
      </c>
      <c r="GG254" s="2105" t="s">
        <v>185</v>
      </c>
      <c r="GH254" s="2105" t="s">
        <v>16</v>
      </c>
      <c r="GI254" s="2105" t="s">
        <v>16</v>
      </c>
      <c r="GJ254" s="2105" t="s">
        <v>19</v>
      </c>
      <c r="GK254" s="2105" t="s">
        <v>20</v>
      </c>
      <c r="GL254" s="2120" t="s">
        <v>16</v>
      </c>
      <c r="GM254" s="499" t="s">
        <v>1396</v>
      </c>
      <c r="GN254" s="754" t="s">
        <v>1397</v>
      </c>
      <c r="GO254" s="501">
        <v>56</v>
      </c>
      <c r="GP254" s="501">
        <v>8</v>
      </c>
      <c r="GQ254" s="2086">
        <v>8</v>
      </c>
      <c r="GR254" s="2086">
        <v>0</v>
      </c>
      <c r="GS254" s="1895">
        <v>1</v>
      </c>
      <c r="GT254" s="2086">
        <v>8</v>
      </c>
      <c r="GU254" s="2086">
        <v>48</v>
      </c>
      <c r="GV254" s="1895">
        <v>0.14285714285714285</v>
      </c>
    </row>
    <row r="255" spans="1:211" ht="51" x14ac:dyDescent="0.25">
      <c r="B255" s="7145"/>
      <c r="C255" s="5685"/>
      <c r="D255" s="7164"/>
      <c r="E255" s="7145"/>
      <c r="F255" s="5707"/>
      <c r="G255" s="5707"/>
      <c r="H255" s="5707"/>
      <c r="I255" s="5707"/>
      <c r="J255" s="5707"/>
      <c r="K255" s="5707"/>
      <c r="L255" s="5707"/>
      <c r="M255" s="5707"/>
      <c r="N255" s="5707"/>
      <c r="O255" s="5698"/>
      <c r="P255" s="5698"/>
      <c r="Q255" s="5698"/>
      <c r="R255" s="5704"/>
      <c r="S255" s="5698"/>
      <c r="T255" s="5698"/>
      <c r="U255" s="7116"/>
      <c r="V255" s="5698"/>
      <c r="W255" s="5695"/>
      <c r="X255" s="5692"/>
      <c r="Y255" s="2121" t="s">
        <v>20</v>
      </c>
      <c r="Z255" s="504" t="s">
        <v>1398</v>
      </c>
      <c r="AA255" s="757" t="s">
        <v>1399</v>
      </c>
      <c r="AB255" s="414">
        <v>40</v>
      </c>
      <c r="AC255" s="460">
        <v>4</v>
      </c>
      <c r="AD255" s="577">
        <f t="shared" ref="AD255:AD260" si="1196">AC255/AB255</f>
        <v>0.1</v>
      </c>
      <c r="AE255" s="460">
        <v>12</v>
      </c>
      <c r="AF255" s="544">
        <f t="shared" si="1095"/>
        <v>0.3</v>
      </c>
      <c r="AG255" s="460">
        <v>12</v>
      </c>
      <c r="AH255" s="577">
        <f t="shared" ref="AH255:AH260" si="1197">AG255/AB255</f>
        <v>0.3</v>
      </c>
      <c r="AI255" s="460">
        <v>12</v>
      </c>
      <c r="AJ255" s="577">
        <f t="shared" ref="AJ255:AJ260" si="1198">AI255/AB255</f>
        <v>0.3</v>
      </c>
      <c r="AK255" s="3159">
        <f t="shared" si="1098"/>
        <v>1</v>
      </c>
      <c r="AL255" s="2329">
        <v>2</v>
      </c>
      <c r="AM255" s="959" t="s">
        <v>2469</v>
      </c>
      <c r="AN255" s="959" t="s">
        <v>2470</v>
      </c>
      <c r="AO255" s="970" t="s">
        <v>2478</v>
      </c>
      <c r="AP255" s="919" t="s">
        <v>2479</v>
      </c>
      <c r="AQ255" s="970">
        <v>100</v>
      </c>
      <c r="AR255" s="970" t="s">
        <v>1023</v>
      </c>
      <c r="AS255" s="970" t="s">
        <v>1579</v>
      </c>
      <c r="AT255" s="2275"/>
      <c r="AU255" s="919" t="s">
        <v>1704</v>
      </c>
      <c r="AV255" s="6426">
        <v>40</v>
      </c>
      <c r="AW255" s="6426"/>
      <c r="AX255" s="4493">
        <f t="shared" si="1099"/>
        <v>12</v>
      </c>
      <c r="AY255" s="4493">
        <f t="shared" si="1100"/>
        <v>12</v>
      </c>
      <c r="AZ255" s="4411">
        <f t="shared" si="1101"/>
        <v>0</v>
      </c>
      <c r="BA255" s="4496">
        <f t="shared" si="1102"/>
        <v>1</v>
      </c>
      <c r="BB255" s="4450">
        <f t="shared" si="1103"/>
        <v>40</v>
      </c>
      <c r="BC255" s="4104">
        <f t="shared" si="1169"/>
        <v>0</v>
      </c>
      <c r="BD255" s="2963">
        <f t="shared" si="1170"/>
        <v>1</v>
      </c>
      <c r="BE255" s="4412">
        <f t="shared" si="1106"/>
        <v>0</v>
      </c>
      <c r="BF255" s="6480">
        <v>40</v>
      </c>
      <c r="BG255" s="6480"/>
      <c r="BH255" s="3715">
        <f t="shared" si="839"/>
        <v>12</v>
      </c>
      <c r="BI255" s="3715">
        <f t="shared" si="1107"/>
        <v>12</v>
      </c>
      <c r="BJ255" s="3111">
        <f t="shared" si="1108"/>
        <v>0</v>
      </c>
      <c r="BK255" s="2963">
        <f t="shared" si="1109"/>
        <v>1</v>
      </c>
      <c r="BL255" s="3674">
        <f t="shared" si="1110"/>
        <v>28</v>
      </c>
      <c r="BM255" s="3122">
        <f t="shared" si="1111"/>
        <v>12</v>
      </c>
      <c r="BN255" s="2963">
        <f t="shared" si="1112"/>
        <v>0.7</v>
      </c>
      <c r="BO255" s="3708">
        <f t="shared" si="1113"/>
        <v>0</v>
      </c>
      <c r="BP255" s="3494"/>
      <c r="BQ255" s="6739">
        <v>40</v>
      </c>
      <c r="BR255" s="6739"/>
      <c r="BS255" s="2749">
        <f t="shared" si="1171"/>
        <v>12</v>
      </c>
      <c r="BT255" s="2749">
        <f t="shared" si="1172"/>
        <v>12</v>
      </c>
      <c r="BU255" s="2987">
        <f t="shared" si="848"/>
        <v>0</v>
      </c>
      <c r="BV255" s="2963">
        <f t="shared" si="849"/>
        <v>1</v>
      </c>
      <c r="BW255" s="2361">
        <f t="shared" si="850"/>
        <v>16</v>
      </c>
      <c r="BX255" s="2991">
        <f t="shared" si="851"/>
        <v>24</v>
      </c>
      <c r="BY255" s="2963">
        <f t="shared" si="852"/>
        <v>0.4</v>
      </c>
      <c r="BZ255" s="3151"/>
      <c r="CA255" s="6657">
        <v>40</v>
      </c>
      <c r="CB255" s="6657"/>
      <c r="CC255" s="1718">
        <v>4</v>
      </c>
      <c r="CD255" s="1718">
        <v>4</v>
      </c>
      <c r="CE255" s="2359">
        <f t="shared" si="1116"/>
        <v>0</v>
      </c>
      <c r="CF255" s="1834">
        <f t="shared" si="1173"/>
        <v>1</v>
      </c>
      <c r="CG255" s="1971">
        <f t="shared" si="1117"/>
        <v>4</v>
      </c>
      <c r="CH255" s="2387">
        <f t="shared" si="1118"/>
        <v>36</v>
      </c>
      <c r="CI255" s="1834">
        <f t="shared" si="1119"/>
        <v>0.1</v>
      </c>
      <c r="CL255" s="3144"/>
      <c r="CM255" s="3163"/>
      <c r="CN255" s="3163"/>
      <c r="CO255" s="3164"/>
      <c r="CP255" s="3144"/>
      <c r="CQ255" s="1052"/>
      <c r="CR255" s="1052"/>
      <c r="CS255" s="1052"/>
      <c r="CT255" s="1052"/>
      <c r="CU255" s="1052"/>
      <c r="CV255" s="1052"/>
      <c r="CW255" s="1052"/>
      <c r="CX255" s="1052"/>
      <c r="CY255" s="5789">
        <v>40</v>
      </c>
      <c r="CZ255" s="5789"/>
      <c r="DA255" s="4322">
        <v>4</v>
      </c>
      <c r="DB255" s="4322">
        <v>4</v>
      </c>
      <c r="DC255" s="4326">
        <f t="shared" si="1174"/>
        <v>0</v>
      </c>
      <c r="DD255" s="4327">
        <v>0</v>
      </c>
      <c r="DE255" s="4328">
        <f t="shared" si="856"/>
        <v>32</v>
      </c>
      <c r="DF255" s="4093">
        <f t="shared" si="1175"/>
        <v>8</v>
      </c>
      <c r="DG255" s="1747">
        <f t="shared" si="1176"/>
        <v>0.8</v>
      </c>
      <c r="DH255" s="5841">
        <v>40</v>
      </c>
      <c r="DI255" s="5937"/>
      <c r="DJ255" s="4329">
        <v>4</v>
      </c>
      <c r="DK255" s="4329">
        <v>4</v>
      </c>
      <c r="DL255" s="4333">
        <f t="shared" si="1177"/>
        <v>0</v>
      </c>
      <c r="DM255" s="4334">
        <f t="shared" si="1178"/>
        <v>1</v>
      </c>
      <c r="DN255" s="4332">
        <f t="shared" si="1179"/>
        <v>36</v>
      </c>
      <c r="DO255" s="4093">
        <f t="shared" si="1180"/>
        <v>4</v>
      </c>
      <c r="DP255" s="1747">
        <f t="shared" si="1181"/>
        <v>0.9</v>
      </c>
      <c r="DQ255" s="5763">
        <v>40</v>
      </c>
      <c r="DR255" s="5764"/>
      <c r="DS255" s="2685">
        <v>4</v>
      </c>
      <c r="DT255" s="2685">
        <v>4</v>
      </c>
      <c r="DU255" s="4404">
        <f t="shared" si="1182"/>
        <v>0</v>
      </c>
      <c r="DV255" s="2684">
        <f t="shared" si="1183"/>
        <v>1</v>
      </c>
      <c r="DW255" s="2683">
        <f t="shared" si="1184"/>
        <v>40</v>
      </c>
      <c r="DX255" s="4093">
        <f t="shared" si="1185"/>
        <v>0</v>
      </c>
      <c r="DY255" s="1747">
        <f t="shared" si="1186"/>
        <v>1</v>
      </c>
      <c r="DZ255" s="5789">
        <v>40</v>
      </c>
      <c r="EA255" s="5789"/>
      <c r="EB255" s="3470">
        <v>4</v>
      </c>
      <c r="EC255" s="3470">
        <v>4</v>
      </c>
      <c r="ED255" s="1782">
        <f t="shared" si="1134"/>
        <v>0</v>
      </c>
      <c r="EE255" s="1736">
        <v>0</v>
      </c>
      <c r="EF255" s="3336">
        <f t="shared" si="1136"/>
        <v>20</v>
      </c>
      <c r="EG255" s="1735">
        <f t="shared" si="1137"/>
        <v>20</v>
      </c>
      <c r="EH255" s="1736">
        <f t="shared" si="1138"/>
        <v>0.5</v>
      </c>
      <c r="EI255" s="5841">
        <v>40</v>
      </c>
      <c r="EJ255" s="5937"/>
      <c r="EK255" s="2906">
        <v>4</v>
      </c>
      <c r="EL255" s="2906">
        <v>4</v>
      </c>
      <c r="EM255" s="1782">
        <f t="shared" si="1139"/>
        <v>0</v>
      </c>
      <c r="EN255" s="1736">
        <f t="shared" si="1140"/>
        <v>1</v>
      </c>
      <c r="EO255" s="3341">
        <f t="shared" si="1141"/>
        <v>24</v>
      </c>
      <c r="EP255" s="1735">
        <f t="shared" si="1142"/>
        <v>16</v>
      </c>
      <c r="EQ255" s="1736">
        <f t="shared" si="1143"/>
        <v>0.6</v>
      </c>
      <c r="ER255" s="5763">
        <v>40</v>
      </c>
      <c r="ES255" s="5764"/>
      <c r="ET255" s="3622">
        <v>4</v>
      </c>
      <c r="EU255" s="3622">
        <v>4</v>
      </c>
      <c r="EV255" s="1735">
        <f t="shared" si="1144"/>
        <v>0</v>
      </c>
      <c r="EW255" s="1736">
        <f t="shared" si="1187"/>
        <v>1</v>
      </c>
      <c r="EX255" s="3621">
        <f t="shared" si="1146"/>
        <v>28</v>
      </c>
      <c r="EY255" s="1735">
        <f t="shared" si="1147"/>
        <v>12</v>
      </c>
      <c r="EZ255" s="1736">
        <f t="shared" si="1148"/>
        <v>0.7</v>
      </c>
      <c r="FA255" s="6808">
        <v>40</v>
      </c>
      <c r="FB255" s="6787"/>
      <c r="FC255" s="2522">
        <v>4</v>
      </c>
      <c r="FD255" s="2522">
        <v>4</v>
      </c>
      <c r="FE255" s="1735">
        <f t="shared" si="1188"/>
        <v>0</v>
      </c>
      <c r="FF255" s="1736">
        <v>0</v>
      </c>
      <c r="FG255" s="2589">
        <f t="shared" si="1151"/>
        <v>8</v>
      </c>
      <c r="FH255" s="1735">
        <f t="shared" si="1152"/>
        <v>32</v>
      </c>
      <c r="FI255" s="1736">
        <f t="shared" si="1189"/>
        <v>0.2</v>
      </c>
      <c r="FJ255" s="6786">
        <v>40</v>
      </c>
      <c r="FK255" s="6787"/>
      <c r="FL255" s="2522">
        <v>4</v>
      </c>
      <c r="FM255" s="2522">
        <v>4</v>
      </c>
      <c r="FN255" s="1735">
        <f t="shared" si="1154"/>
        <v>0</v>
      </c>
      <c r="FO255" s="1736">
        <f t="shared" si="1155"/>
        <v>1</v>
      </c>
      <c r="FP255" s="2587">
        <f t="shared" si="1190"/>
        <v>12</v>
      </c>
      <c r="FQ255" s="1735">
        <f t="shared" si="1157"/>
        <v>28</v>
      </c>
      <c r="FR255" s="1736">
        <f t="shared" si="1191"/>
        <v>0.3</v>
      </c>
      <c r="FS255" s="6786">
        <v>40</v>
      </c>
      <c r="FT255" s="6787"/>
      <c r="FU255" s="2522">
        <v>4</v>
      </c>
      <c r="FV255" s="2522">
        <v>4</v>
      </c>
      <c r="FW255" s="1735">
        <f t="shared" si="1192"/>
        <v>0</v>
      </c>
      <c r="FX255" s="1736">
        <f t="shared" si="1193"/>
        <v>1</v>
      </c>
      <c r="FY255" s="2587">
        <f t="shared" si="1194"/>
        <v>16</v>
      </c>
      <c r="FZ255" s="1735">
        <f t="shared" si="1162"/>
        <v>24</v>
      </c>
      <c r="GA255" s="1736">
        <f t="shared" si="1195"/>
        <v>0.4</v>
      </c>
      <c r="GB255" s="3169">
        <f t="shared" si="885"/>
        <v>9.9999999999999978E-2</v>
      </c>
      <c r="GC255" s="2219">
        <v>0</v>
      </c>
      <c r="GD255" s="1895">
        <v>1</v>
      </c>
      <c r="GE255" s="2105" t="s">
        <v>184</v>
      </c>
      <c r="GF255" s="2105" t="s">
        <v>38</v>
      </c>
      <c r="GG255" s="2105" t="s">
        <v>185</v>
      </c>
      <c r="GH255" s="2105" t="s">
        <v>16</v>
      </c>
      <c r="GI255" s="2105" t="s">
        <v>16</v>
      </c>
      <c r="GJ255" s="2105" t="s">
        <v>19</v>
      </c>
      <c r="GK255" s="2105" t="s">
        <v>20</v>
      </c>
      <c r="GL255" s="2121" t="s">
        <v>20</v>
      </c>
      <c r="GM255" s="504" t="s">
        <v>1398</v>
      </c>
      <c r="GN255" s="757" t="s">
        <v>1399</v>
      </c>
      <c r="GO255" s="414">
        <v>40</v>
      </c>
      <c r="GP255" s="414">
        <v>4</v>
      </c>
      <c r="GQ255" s="2086">
        <v>4</v>
      </c>
      <c r="GR255" s="2086">
        <v>0</v>
      </c>
      <c r="GS255" s="1895">
        <v>1</v>
      </c>
      <c r="GT255" s="2086">
        <v>4</v>
      </c>
      <c r="GU255" s="2086">
        <v>36</v>
      </c>
      <c r="GV255" s="1895">
        <v>0.1</v>
      </c>
    </row>
    <row r="256" spans="1:211" ht="51" x14ac:dyDescent="0.25">
      <c r="B256" s="7145"/>
      <c r="C256" s="5685"/>
      <c r="D256" s="7164"/>
      <c r="E256" s="7145"/>
      <c r="F256" s="5707"/>
      <c r="G256" s="5707"/>
      <c r="H256" s="5707"/>
      <c r="I256" s="5707"/>
      <c r="J256" s="5707"/>
      <c r="K256" s="5707"/>
      <c r="L256" s="5707"/>
      <c r="M256" s="5707"/>
      <c r="N256" s="5707"/>
      <c r="O256" s="5698"/>
      <c r="P256" s="5698"/>
      <c r="Q256" s="5698"/>
      <c r="R256" s="5704"/>
      <c r="S256" s="5698"/>
      <c r="T256" s="5698"/>
      <c r="U256" s="7116"/>
      <c r="V256" s="5698"/>
      <c r="W256" s="5695"/>
      <c r="X256" s="5692"/>
      <c r="Y256" s="2121" t="s">
        <v>19</v>
      </c>
      <c r="Z256" s="504" t="s">
        <v>1400</v>
      </c>
      <c r="AA256" s="758" t="s">
        <v>1401</v>
      </c>
      <c r="AB256" s="414">
        <v>56</v>
      </c>
      <c r="AC256" s="460">
        <v>8</v>
      </c>
      <c r="AD256" s="577">
        <f t="shared" si="1196"/>
        <v>0.14285714285714285</v>
      </c>
      <c r="AE256" s="460">
        <v>24</v>
      </c>
      <c r="AF256" s="544">
        <f t="shared" si="1095"/>
        <v>0.42857142857142855</v>
      </c>
      <c r="AG256" s="460">
        <v>8</v>
      </c>
      <c r="AH256" s="577">
        <f t="shared" si="1197"/>
        <v>0.14285714285714285</v>
      </c>
      <c r="AI256" s="460">
        <v>16</v>
      </c>
      <c r="AJ256" s="577">
        <f t="shared" si="1198"/>
        <v>0.2857142857142857</v>
      </c>
      <c r="AK256" s="3159">
        <f t="shared" si="1098"/>
        <v>0.99999999999999989</v>
      </c>
      <c r="AL256" s="2329">
        <v>3</v>
      </c>
      <c r="AM256" s="959" t="s">
        <v>2471</v>
      </c>
      <c r="AN256" s="959" t="s">
        <v>2472</v>
      </c>
      <c r="AO256" s="970" t="s">
        <v>2480</v>
      </c>
      <c r="AP256" s="919" t="s">
        <v>2481</v>
      </c>
      <c r="AQ256" s="970">
        <v>100</v>
      </c>
      <c r="AR256" s="970" t="s">
        <v>1401</v>
      </c>
      <c r="AS256" s="970" t="s">
        <v>1579</v>
      </c>
      <c r="AT256" s="2275"/>
      <c r="AU256" s="919" t="s">
        <v>1704</v>
      </c>
      <c r="AV256" s="6426">
        <v>56</v>
      </c>
      <c r="AW256" s="6426"/>
      <c r="AX256" s="4493">
        <f t="shared" si="1099"/>
        <v>16</v>
      </c>
      <c r="AY256" s="4493">
        <f t="shared" si="1100"/>
        <v>16</v>
      </c>
      <c r="AZ256" s="4411">
        <f t="shared" si="1101"/>
        <v>0</v>
      </c>
      <c r="BA256" s="4496">
        <f t="shared" si="1102"/>
        <v>1</v>
      </c>
      <c r="BB256" s="4450">
        <f t="shared" si="1103"/>
        <v>56</v>
      </c>
      <c r="BC256" s="4104">
        <f t="shared" si="1169"/>
        <v>0</v>
      </c>
      <c r="BD256" s="2963">
        <f t="shared" si="1170"/>
        <v>1</v>
      </c>
      <c r="BE256" s="4412">
        <f t="shared" si="1106"/>
        <v>0</v>
      </c>
      <c r="BF256" s="6480">
        <v>56</v>
      </c>
      <c r="BG256" s="6480"/>
      <c r="BH256" s="3715">
        <f t="shared" si="839"/>
        <v>8</v>
      </c>
      <c r="BI256" s="3715">
        <f t="shared" si="1107"/>
        <v>8</v>
      </c>
      <c r="BJ256" s="3111">
        <f t="shared" si="1108"/>
        <v>0</v>
      </c>
      <c r="BK256" s="2963">
        <f t="shared" si="1109"/>
        <v>1</v>
      </c>
      <c r="BL256" s="3674">
        <f t="shared" si="1110"/>
        <v>40</v>
      </c>
      <c r="BM256" s="3122">
        <f t="shared" si="1111"/>
        <v>16</v>
      </c>
      <c r="BN256" s="2963">
        <f t="shared" si="1112"/>
        <v>0.7142857142857143</v>
      </c>
      <c r="BO256" s="3708">
        <f t="shared" si="1113"/>
        <v>0</v>
      </c>
      <c r="BP256" s="3494"/>
      <c r="BQ256" s="6739">
        <v>56</v>
      </c>
      <c r="BR256" s="6739"/>
      <c r="BS256" s="2749">
        <f t="shared" si="1171"/>
        <v>24</v>
      </c>
      <c r="BT256" s="2749">
        <f t="shared" si="1172"/>
        <v>24</v>
      </c>
      <c r="BU256" s="2987">
        <f t="shared" si="848"/>
        <v>0</v>
      </c>
      <c r="BV256" s="2963">
        <f t="shared" si="849"/>
        <v>1</v>
      </c>
      <c r="BW256" s="2361">
        <f t="shared" si="850"/>
        <v>32</v>
      </c>
      <c r="BX256" s="2991">
        <f t="shared" si="851"/>
        <v>24</v>
      </c>
      <c r="BY256" s="2963">
        <f t="shared" si="852"/>
        <v>0.5714285714285714</v>
      </c>
      <c r="BZ256" s="3151"/>
      <c r="CA256" s="6657">
        <v>56</v>
      </c>
      <c r="CB256" s="6657"/>
      <c r="CC256" s="1718">
        <v>8</v>
      </c>
      <c r="CD256" s="1718">
        <v>8</v>
      </c>
      <c r="CE256" s="2359">
        <f t="shared" si="1116"/>
        <v>0</v>
      </c>
      <c r="CF256" s="1834">
        <f t="shared" si="1173"/>
        <v>1</v>
      </c>
      <c r="CG256" s="1971">
        <f t="shared" si="1117"/>
        <v>8</v>
      </c>
      <c r="CH256" s="2387">
        <f t="shared" si="1118"/>
        <v>48</v>
      </c>
      <c r="CI256" s="1834">
        <f t="shared" si="1119"/>
        <v>0.14285714285714285</v>
      </c>
      <c r="CL256" s="3144"/>
      <c r="CM256" s="3163"/>
      <c r="CN256" s="3163"/>
      <c r="CO256" s="3164"/>
      <c r="CP256" s="3144"/>
      <c r="CQ256" s="3144"/>
      <c r="CR256" s="3144"/>
      <c r="CS256" s="3144"/>
      <c r="CT256" s="3144"/>
      <c r="CU256" s="3144"/>
      <c r="CV256" s="3144"/>
      <c r="CW256" s="3144"/>
      <c r="CX256" s="3144"/>
      <c r="CY256" s="5789">
        <v>56</v>
      </c>
      <c r="CZ256" s="5789"/>
      <c r="DA256" s="4322">
        <v>8</v>
      </c>
      <c r="DB256" s="4322">
        <v>8</v>
      </c>
      <c r="DC256" s="4326">
        <f t="shared" si="1174"/>
        <v>0</v>
      </c>
      <c r="DD256" s="4327">
        <v>0</v>
      </c>
      <c r="DE256" s="4328">
        <f t="shared" si="856"/>
        <v>48</v>
      </c>
      <c r="DF256" s="4093">
        <f t="shared" si="1175"/>
        <v>8</v>
      </c>
      <c r="DG256" s="1747">
        <f t="shared" si="1176"/>
        <v>0.8571428571428571</v>
      </c>
      <c r="DH256" s="5841">
        <v>56</v>
      </c>
      <c r="DI256" s="5937"/>
      <c r="DJ256" s="4329">
        <v>8</v>
      </c>
      <c r="DK256" s="4329">
        <v>8</v>
      </c>
      <c r="DL256" s="4333">
        <f t="shared" si="1177"/>
        <v>0</v>
      </c>
      <c r="DM256" s="4334">
        <f t="shared" si="1178"/>
        <v>1</v>
      </c>
      <c r="DN256" s="4332">
        <f t="shared" si="1179"/>
        <v>56</v>
      </c>
      <c r="DO256" s="4093">
        <f t="shared" si="1180"/>
        <v>0</v>
      </c>
      <c r="DP256" s="1747">
        <f t="shared" si="1181"/>
        <v>1</v>
      </c>
      <c r="DQ256" s="5763">
        <v>56</v>
      </c>
      <c r="DR256" s="5764"/>
      <c r="DS256" s="2685">
        <v>0</v>
      </c>
      <c r="DT256" s="2685">
        <v>0</v>
      </c>
      <c r="DU256" s="4404">
        <f t="shared" si="1182"/>
        <v>0</v>
      </c>
      <c r="DV256" s="2684" t="e">
        <f t="shared" si="1183"/>
        <v>#DIV/0!</v>
      </c>
      <c r="DW256" s="2683">
        <f t="shared" si="1184"/>
        <v>56</v>
      </c>
      <c r="DX256" s="4093">
        <f t="shared" si="1185"/>
        <v>0</v>
      </c>
      <c r="DY256" s="1747">
        <f t="shared" si="1186"/>
        <v>1</v>
      </c>
      <c r="DZ256" s="5789">
        <v>56</v>
      </c>
      <c r="EA256" s="5789"/>
      <c r="EB256" s="3470">
        <v>0</v>
      </c>
      <c r="EC256" s="3470">
        <v>0</v>
      </c>
      <c r="ED256" s="1782">
        <f t="shared" si="1134"/>
        <v>0</v>
      </c>
      <c r="EE256" s="1736">
        <v>0</v>
      </c>
      <c r="EF256" s="3336">
        <f t="shared" si="1136"/>
        <v>32</v>
      </c>
      <c r="EG256" s="1735">
        <f t="shared" si="1137"/>
        <v>24</v>
      </c>
      <c r="EH256" s="1736">
        <f t="shared" si="1138"/>
        <v>0.5714285714285714</v>
      </c>
      <c r="EI256" s="5841">
        <v>56</v>
      </c>
      <c r="EJ256" s="5937"/>
      <c r="EK256" s="2906">
        <v>0</v>
      </c>
      <c r="EL256" s="2906">
        <v>0</v>
      </c>
      <c r="EM256" s="1782">
        <f t="shared" si="1139"/>
        <v>0</v>
      </c>
      <c r="EN256" s="1736" t="e">
        <f t="shared" si="1140"/>
        <v>#DIV/0!</v>
      </c>
      <c r="EO256" s="3341">
        <f t="shared" si="1141"/>
        <v>32</v>
      </c>
      <c r="EP256" s="1735">
        <f t="shared" si="1142"/>
        <v>24</v>
      </c>
      <c r="EQ256" s="1736">
        <f t="shared" si="1143"/>
        <v>0.5714285714285714</v>
      </c>
      <c r="ER256" s="5763">
        <v>56</v>
      </c>
      <c r="ES256" s="5764"/>
      <c r="ET256" s="3622">
        <v>8</v>
      </c>
      <c r="EU256" s="3622">
        <v>8</v>
      </c>
      <c r="EV256" s="1735">
        <f t="shared" si="1144"/>
        <v>0</v>
      </c>
      <c r="EW256" s="1736">
        <f t="shared" si="1187"/>
        <v>1</v>
      </c>
      <c r="EX256" s="3621">
        <f t="shared" si="1146"/>
        <v>40</v>
      </c>
      <c r="EY256" s="1735">
        <f t="shared" si="1147"/>
        <v>16</v>
      </c>
      <c r="EZ256" s="1736">
        <f t="shared" si="1148"/>
        <v>0.7142857142857143</v>
      </c>
      <c r="FA256" s="6808">
        <v>56</v>
      </c>
      <c r="FB256" s="6787"/>
      <c r="FC256" s="2522">
        <v>0</v>
      </c>
      <c r="FD256" s="2522">
        <v>0</v>
      </c>
      <c r="FE256" s="1735">
        <f t="shared" si="1188"/>
        <v>0</v>
      </c>
      <c r="FF256" s="1736">
        <v>0</v>
      </c>
      <c r="FG256" s="2589">
        <f t="shared" si="1151"/>
        <v>8</v>
      </c>
      <c r="FH256" s="1735">
        <f t="shared" si="1152"/>
        <v>48</v>
      </c>
      <c r="FI256" s="1736">
        <f t="shared" si="1189"/>
        <v>0.14285714285714285</v>
      </c>
      <c r="FJ256" s="6786">
        <v>56</v>
      </c>
      <c r="FK256" s="6787"/>
      <c r="FL256" s="2522">
        <v>0</v>
      </c>
      <c r="FM256" s="2522">
        <v>0</v>
      </c>
      <c r="FN256" s="1735">
        <f t="shared" si="1154"/>
        <v>0</v>
      </c>
      <c r="FO256" s="1736" t="e">
        <f t="shared" si="1155"/>
        <v>#DIV/0!</v>
      </c>
      <c r="FP256" s="2587">
        <f t="shared" si="1190"/>
        <v>8</v>
      </c>
      <c r="FQ256" s="1735">
        <f t="shared" si="1157"/>
        <v>48</v>
      </c>
      <c r="FR256" s="1736">
        <f t="shared" si="1191"/>
        <v>0.14285714285714285</v>
      </c>
      <c r="FS256" s="6786">
        <v>56</v>
      </c>
      <c r="FT256" s="6787"/>
      <c r="FU256" s="2522">
        <v>24</v>
      </c>
      <c r="FV256" s="2522">
        <v>24</v>
      </c>
      <c r="FW256" s="1735">
        <f t="shared" si="1192"/>
        <v>0</v>
      </c>
      <c r="FX256" s="1736">
        <f t="shared" si="1193"/>
        <v>1</v>
      </c>
      <c r="FY256" s="2587">
        <f t="shared" si="1194"/>
        <v>32</v>
      </c>
      <c r="FZ256" s="1735">
        <f t="shared" si="1162"/>
        <v>24</v>
      </c>
      <c r="GA256" s="1736">
        <f t="shared" si="1195"/>
        <v>0.5714285714285714</v>
      </c>
      <c r="GB256" s="3169">
        <f t="shared" si="885"/>
        <v>0</v>
      </c>
      <c r="GC256" s="2219">
        <v>0</v>
      </c>
      <c r="GD256" s="1895">
        <v>1</v>
      </c>
      <c r="GE256" s="2105" t="s">
        <v>184</v>
      </c>
      <c r="GF256" s="2105" t="s">
        <v>38</v>
      </c>
      <c r="GG256" s="2105" t="s">
        <v>185</v>
      </c>
      <c r="GH256" s="2105" t="s">
        <v>16</v>
      </c>
      <c r="GI256" s="2105" t="s">
        <v>16</v>
      </c>
      <c r="GJ256" s="2105" t="s">
        <v>19</v>
      </c>
      <c r="GK256" s="2105" t="s">
        <v>20</v>
      </c>
      <c r="GL256" s="2121" t="s">
        <v>19</v>
      </c>
      <c r="GM256" s="504" t="s">
        <v>1400</v>
      </c>
      <c r="GN256" s="758" t="s">
        <v>1401</v>
      </c>
      <c r="GO256" s="414">
        <v>56</v>
      </c>
      <c r="GP256" s="414">
        <v>8</v>
      </c>
      <c r="GQ256" s="2086">
        <v>8</v>
      </c>
      <c r="GR256" s="2086">
        <v>0</v>
      </c>
      <c r="GS256" s="1895">
        <v>1</v>
      </c>
      <c r="GT256" s="2086">
        <v>8</v>
      </c>
      <c r="GU256" s="2086">
        <v>48</v>
      </c>
      <c r="GV256" s="1895">
        <v>0.14285714285714285</v>
      </c>
    </row>
    <row r="257" spans="1:204" ht="63.75" x14ac:dyDescent="0.25">
      <c r="B257" s="7145"/>
      <c r="C257" s="5685"/>
      <c r="D257" s="7164"/>
      <c r="E257" s="7145"/>
      <c r="F257" s="5707"/>
      <c r="G257" s="5707"/>
      <c r="H257" s="5707"/>
      <c r="I257" s="5707"/>
      <c r="J257" s="5707"/>
      <c r="K257" s="5707"/>
      <c r="L257" s="5707"/>
      <c r="M257" s="5707"/>
      <c r="N257" s="5707"/>
      <c r="O257" s="5698"/>
      <c r="P257" s="5698"/>
      <c r="Q257" s="5698"/>
      <c r="R257" s="5704"/>
      <c r="S257" s="5698"/>
      <c r="T257" s="5698"/>
      <c r="U257" s="7116"/>
      <c r="V257" s="5698"/>
      <c r="W257" s="5695"/>
      <c r="X257" s="5692"/>
      <c r="Y257" s="2121" t="s">
        <v>29</v>
      </c>
      <c r="Z257" s="504" t="s">
        <v>1402</v>
      </c>
      <c r="AA257" s="757" t="s">
        <v>1403</v>
      </c>
      <c r="AB257" s="414">
        <v>700</v>
      </c>
      <c r="AC257" s="460">
        <v>100</v>
      </c>
      <c r="AD257" s="577">
        <f t="shared" si="1196"/>
        <v>0.14285714285714285</v>
      </c>
      <c r="AE257" s="460">
        <v>300</v>
      </c>
      <c r="AF257" s="544">
        <f t="shared" si="1095"/>
        <v>0.42857142857142855</v>
      </c>
      <c r="AG257" s="460">
        <v>100</v>
      </c>
      <c r="AH257" s="577">
        <f t="shared" si="1197"/>
        <v>0.14285714285714285</v>
      </c>
      <c r="AI257" s="460">
        <v>200</v>
      </c>
      <c r="AJ257" s="577">
        <f t="shared" si="1198"/>
        <v>0.2857142857142857</v>
      </c>
      <c r="AK257" s="3159">
        <f t="shared" si="1098"/>
        <v>0.99999999999999989</v>
      </c>
      <c r="AL257" s="2329">
        <v>4</v>
      </c>
      <c r="AM257" s="970" t="s">
        <v>1402</v>
      </c>
      <c r="AN257" s="970" t="s">
        <v>2488</v>
      </c>
      <c r="AO257" s="970" t="s">
        <v>2483</v>
      </c>
      <c r="AP257" s="919" t="s">
        <v>2482</v>
      </c>
      <c r="AQ257" s="970">
        <v>100</v>
      </c>
      <c r="AR257" s="970" t="s">
        <v>1403</v>
      </c>
      <c r="AS257" s="970" t="s">
        <v>1579</v>
      </c>
      <c r="AT257" s="2275"/>
      <c r="AU257" s="919" t="s">
        <v>1704</v>
      </c>
      <c r="AV257" s="6426">
        <v>700</v>
      </c>
      <c r="AW257" s="6426"/>
      <c r="AX257" s="4493">
        <f t="shared" si="1099"/>
        <v>200</v>
      </c>
      <c r="AY257" s="4493">
        <f t="shared" si="1100"/>
        <v>0</v>
      </c>
      <c r="AZ257" s="4411">
        <f t="shared" si="1101"/>
        <v>200</v>
      </c>
      <c r="BA257" s="4496">
        <f t="shared" si="1102"/>
        <v>0</v>
      </c>
      <c r="BB257" s="4450">
        <f t="shared" si="1103"/>
        <v>745</v>
      </c>
      <c r="BC257" s="4104">
        <f t="shared" si="1169"/>
        <v>-45</v>
      </c>
      <c r="BD257" s="2963">
        <f t="shared" si="1170"/>
        <v>1.0642857142857143</v>
      </c>
      <c r="BE257" s="4412">
        <f t="shared" si="1106"/>
        <v>0</v>
      </c>
      <c r="BF257" s="6480">
        <v>700</v>
      </c>
      <c r="BG257" s="6480"/>
      <c r="BH257" s="3715">
        <f t="shared" si="839"/>
        <v>100</v>
      </c>
      <c r="BI257" s="3715">
        <f t="shared" si="1107"/>
        <v>0</v>
      </c>
      <c r="BJ257" s="3111">
        <f t="shared" si="1108"/>
        <v>100</v>
      </c>
      <c r="BK257" s="2963">
        <f t="shared" si="1109"/>
        <v>0</v>
      </c>
      <c r="BL257" s="3674">
        <f t="shared" si="1110"/>
        <v>745</v>
      </c>
      <c r="BM257" s="3122">
        <f t="shared" si="1111"/>
        <v>-45</v>
      </c>
      <c r="BN257" s="2963">
        <f t="shared" si="1112"/>
        <v>1.0642857142857143</v>
      </c>
      <c r="BO257" s="3708">
        <f t="shared" si="1113"/>
        <v>0</v>
      </c>
      <c r="BP257" s="3494"/>
      <c r="BQ257" s="6739">
        <v>700</v>
      </c>
      <c r="BR257" s="6739"/>
      <c r="BS257" s="2749">
        <f t="shared" si="1171"/>
        <v>300</v>
      </c>
      <c r="BT257" s="2749">
        <f t="shared" si="1172"/>
        <v>745</v>
      </c>
      <c r="BU257" s="2987">
        <f t="shared" si="848"/>
        <v>-445</v>
      </c>
      <c r="BV257" s="2963">
        <f t="shared" si="849"/>
        <v>2.4833333333333334</v>
      </c>
      <c r="BW257" s="2361">
        <f t="shared" si="850"/>
        <v>745</v>
      </c>
      <c r="BX257" s="2991">
        <f t="shared" si="851"/>
        <v>-45</v>
      </c>
      <c r="BY257" s="2963">
        <f t="shared" si="852"/>
        <v>1.0642857142857143</v>
      </c>
      <c r="BZ257" s="3151"/>
      <c r="CA257" s="6657">
        <v>700</v>
      </c>
      <c r="CB257" s="6657"/>
      <c r="CC257" s="1718">
        <v>100</v>
      </c>
      <c r="CD257" s="1718">
        <v>0</v>
      </c>
      <c r="CE257" s="2359">
        <f t="shared" si="1116"/>
        <v>100</v>
      </c>
      <c r="CF257" s="1834">
        <f t="shared" si="1173"/>
        <v>0</v>
      </c>
      <c r="CG257" s="1971">
        <f t="shared" si="1117"/>
        <v>0</v>
      </c>
      <c r="CH257" s="2387">
        <f t="shared" si="1118"/>
        <v>700</v>
      </c>
      <c r="CI257" s="1834">
        <f t="shared" si="1119"/>
        <v>0</v>
      </c>
      <c r="CL257" s="3144"/>
      <c r="CM257" s="3163"/>
      <c r="CN257" s="3163"/>
      <c r="CO257" s="3164"/>
      <c r="CP257" s="3144"/>
      <c r="CQ257" s="3144"/>
      <c r="CR257" s="3144"/>
      <c r="CS257" s="3144"/>
      <c r="CT257" s="3144"/>
      <c r="CU257" s="3144"/>
      <c r="CV257" s="3144"/>
      <c r="CW257" s="3144"/>
      <c r="CX257" s="3144"/>
      <c r="CY257" s="5789">
        <v>700</v>
      </c>
      <c r="CZ257" s="5789"/>
      <c r="DA257" s="4322">
        <v>100</v>
      </c>
      <c r="DB257" s="4322">
        <v>0</v>
      </c>
      <c r="DC257" s="4326">
        <f t="shared" si="1174"/>
        <v>-100</v>
      </c>
      <c r="DD257" s="4327">
        <v>0</v>
      </c>
      <c r="DE257" s="4328">
        <f t="shared" si="856"/>
        <v>745</v>
      </c>
      <c r="DF257" s="4093">
        <f t="shared" si="1175"/>
        <v>-45</v>
      </c>
      <c r="DG257" s="1747">
        <f t="shared" si="1176"/>
        <v>1.0642857142857143</v>
      </c>
      <c r="DH257" s="5841">
        <v>700</v>
      </c>
      <c r="DI257" s="5937"/>
      <c r="DJ257" s="4329">
        <v>100</v>
      </c>
      <c r="DK257" s="4329">
        <v>0</v>
      </c>
      <c r="DL257" s="4333">
        <f t="shared" si="1177"/>
        <v>100</v>
      </c>
      <c r="DM257" s="4334">
        <f t="shared" si="1178"/>
        <v>0</v>
      </c>
      <c r="DN257" s="4332">
        <f t="shared" si="1179"/>
        <v>745</v>
      </c>
      <c r="DO257" s="4093">
        <f t="shared" si="1180"/>
        <v>-45</v>
      </c>
      <c r="DP257" s="1747">
        <f t="shared" si="1181"/>
        <v>1.0642857142857143</v>
      </c>
      <c r="DQ257" s="5763">
        <v>700</v>
      </c>
      <c r="DR257" s="5764"/>
      <c r="DS257" s="2685">
        <v>0</v>
      </c>
      <c r="DT257" s="2685">
        <v>0</v>
      </c>
      <c r="DU257" s="4404">
        <f t="shared" si="1182"/>
        <v>0</v>
      </c>
      <c r="DV257" s="2684" t="e">
        <f t="shared" si="1183"/>
        <v>#DIV/0!</v>
      </c>
      <c r="DW257" s="2683">
        <f t="shared" si="1184"/>
        <v>745</v>
      </c>
      <c r="DX257" s="4093">
        <f t="shared" si="1185"/>
        <v>-45</v>
      </c>
      <c r="DY257" s="1747">
        <f t="shared" si="1186"/>
        <v>1.0642857142857143</v>
      </c>
      <c r="DZ257" s="5789">
        <v>700</v>
      </c>
      <c r="EA257" s="5789"/>
      <c r="EB257" s="3470">
        <v>0</v>
      </c>
      <c r="EC257" s="3470">
        <v>0</v>
      </c>
      <c r="ED257" s="1782">
        <f t="shared" si="1134"/>
        <v>0</v>
      </c>
      <c r="EE257" s="1736">
        <v>0</v>
      </c>
      <c r="EF257" s="3336">
        <f t="shared" si="1136"/>
        <v>745</v>
      </c>
      <c r="EG257" s="1735">
        <f t="shared" si="1137"/>
        <v>-45</v>
      </c>
      <c r="EH257" s="1736">
        <f t="shared" si="1138"/>
        <v>1.0642857142857143</v>
      </c>
      <c r="EI257" s="5841">
        <v>700</v>
      </c>
      <c r="EJ257" s="5937"/>
      <c r="EK257" s="2906">
        <v>0</v>
      </c>
      <c r="EL257" s="2906">
        <v>0</v>
      </c>
      <c r="EM257" s="1782">
        <f t="shared" si="1139"/>
        <v>0</v>
      </c>
      <c r="EN257" s="1736" t="e">
        <f t="shared" si="1140"/>
        <v>#DIV/0!</v>
      </c>
      <c r="EO257" s="3341">
        <f t="shared" si="1141"/>
        <v>745</v>
      </c>
      <c r="EP257" s="1735">
        <f t="shared" si="1142"/>
        <v>-45</v>
      </c>
      <c r="EQ257" s="1736">
        <f t="shared" si="1143"/>
        <v>1.0642857142857143</v>
      </c>
      <c r="ER257" s="5763">
        <v>700</v>
      </c>
      <c r="ES257" s="5764"/>
      <c r="ET257" s="3622">
        <v>100</v>
      </c>
      <c r="EU257" s="3622">
        <v>0</v>
      </c>
      <c r="EV257" s="1735">
        <f t="shared" si="1144"/>
        <v>100</v>
      </c>
      <c r="EW257" s="1736">
        <f t="shared" si="1187"/>
        <v>0</v>
      </c>
      <c r="EX257" s="3621">
        <f t="shared" si="1146"/>
        <v>745</v>
      </c>
      <c r="EY257" s="1735">
        <f t="shared" si="1147"/>
        <v>-45</v>
      </c>
      <c r="EZ257" s="3953">
        <f t="shared" si="1148"/>
        <v>1.0642857142857143</v>
      </c>
      <c r="FA257" s="6808">
        <v>700</v>
      </c>
      <c r="FB257" s="6787"/>
      <c r="FC257" s="2522">
        <v>0</v>
      </c>
      <c r="FD257" s="2522">
        <v>0</v>
      </c>
      <c r="FE257" s="1735">
        <f t="shared" si="1188"/>
        <v>0</v>
      </c>
      <c r="FF257" s="1736">
        <v>0</v>
      </c>
      <c r="FG257" s="2589">
        <f t="shared" si="1151"/>
        <v>0</v>
      </c>
      <c r="FH257" s="1735">
        <f t="shared" si="1152"/>
        <v>700</v>
      </c>
      <c r="FI257" s="1736">
        <f t="shared" si="1189"/>
        <v>0</v>
      </c>
      <c r="FJ257" s="6786">
        <v>700</v>
      </c>
      <c r="FK257" s="6787"/>
      <c r="FL257" s="2522">
        <v>300</v>
      </c>
      <c r="FM257" s="2522">
        <v>745</v>
      </c>
      <c r="FN257" s="1735">
        <f t="shared" si="1154"/>
        <v>-445</v>
      </c>
      <c r="FO257" s="1736">
        <f t="shared" si="1155"/>
        <v>2.4833333333333334</v>
      </c>
      <c r="FP257" s="2587">
        <f t="shared" si="1190"/>
        <v>745</v>
      </c>
      <c r="FQ257" s="1735">
        <f t="shared" si="1157"/>
        <v>-45</v>
      </c>
      <c r="FR257" s="1736">
        <f t="shared" si="1191"/>
        <v>1.0642857142857143</v>
      </c>
      <c r="FS257" s="6786">
        <v>700</v>
      </c>
      <c r="FT257" s="6787"/>
      <c r="FU257" s="2522">
        <v>0</v>
      </c>
      <c r="FV257" s="2522">
        <v>0</v>
      </c>
      <c r="FW257" s="1735">
        <f t="shared" si="1192"/>
        <v>0</v>
      </c>
      <c r="FX257" s="1736" t="e">
        <f t="shared" si="1193"/>
        <v>#DIV/0!</v>
      </c>
      <c r="FY257" s="2587">
        <f t="shared" si="1194"/>
        <v>745</v>
      </c>
      <c r="FZ257" s="1735">
        <f t="shared" si="1162"/>
        <v>-45</v>
      </c>
      <c r="GA257" s="1736">
        <f t="shared" si="1195"/>
        <v>1.0642857142857143</v>
      </c>
      <c r="GB257" s="3169">
        <f t="shared" si="885"/>
        <v>0</v>
      </c>
      <c r="GC257" s="2219">
        <v>0</v>
      </c>
      <c r="GD257" s="1895">
        <v>1</v>
      </c>
      <c r="GE257" s="2105" t="s">
        <v>184</v>
      </c>
      <c r="GF257" s="2105" t="s">
        <v>38</v>
      </c>
      <c r="GG257" s="2105" t="s">
        <v>185</v>
      </c>
      <c r="GH257" s="2105" t="s">
        <v>16</v>
      </c>
      <c r="GI257" s="2105" t="s">
        <v>16</v>
      </c>
      <c r="GJ257" s="2105" t="s">
        <v>19</v>
      </c>
      <c r="GK257" s="2105" t="s">
        <v>20</v>
      </c>
      <c r="GL257" s="2121" t="s">
        <v>29</v>
      </c>
      <c r="GM257" s="504" t="s">
        <v>1402</v>
      </c>
      <c r="GN257" s="757" t="s">
        <v>1403</v>
      </c>
      <c r="GO257" s="414">
        <v>700</v>
      </c>
      <c r="GP257" s="414">
        <v>100</v>
      </c>
      <c r="GQ257" s="2086">
        <v>0</v>
      </c>
      <c r="GR257" s="2086">
        <v>100</v>
      </c>
      <c r="GS257" s="1895">
        <v>0</v>
      </c>
      <c r="GT257" s="2086">
        <v>0</v>
      </c>
      <c r="GU257" s="2086">
        <v>700</v>
      </c>
      <c r="GV257" s="1895">
        <v>0</v>
      </c>
    </row>
    <row r="258" spans="1:204" ht="87.75" customHeight="1" x14ac:dyDescent="0.25">
      <c r="B258" s="7145"/>
      <c r="C258" s="5685"/>
      <c r="D258" s="7164"/>
      <c r="E258" s="7145"/>
      <c r="F258" s="5707"/>
      <c r="G258" s="5707"/>
      <c r="H258" s="5707"/>
      <c r="I258" s="5707"/>
      <c r="J258" s="5707"/>
      <c r="K258" s="5707"/>
      <c r="L258" s="5707"/>
      <c r="M258" s="5707"/>
      <c r="N258" s="5707"/>
      <c r="O258" s="5698"/>
      <c r="P258" s="5698"/>
      <c r="Q258" s="5698"/>
      <c r="R258" s="5704"/>
      <c r="S258" s="5698"/>
      <c r="T258" s="5698"/>
      <c r="U258" s="7116"/>
      <c r="V258" s="5698"/>
      <c r="W258" s="5695"/>
      <c r="X258" s="5692"/>
      <c r="Y258" s="2121" t="s">
        <v>17</v>
      </c>
      <c r="Z258" s="504" t="s">
        <v>1404</v>
      </c>
      <c r="AA258" s="758" t="s">
        <v>1401</v>
      </c>
      <c r="AB258" s="414">
        <v>16</v>
      </c>
      <c r="AC258" s="460">
        <v>0</v>
      </c>
      <c r="AD258" s="577">
        <f t="shared" si="1196"/>
        <v>0</v>
      </c>
      <c r="AE258" s="460">
        <v>16</v>
      </c>
      <c r="AF258" s="544">
        <f t="shared" si="1095"/>
        <v>1</v>
      </c>
      <c r="AG258" s="460">
        <v>0</v>
      </c>
      <c r="AH258" s="577">
        <f t="shared" si="1197"/>
        <v>0</v>
      </c>
      <c r="AI258" s="460">
        <v>0</v>
      </c>
      <c r="AJ258" s="577">
        <f t="shared" si="1198"/>
        <v>0</v>
      </c>
      <c r="AK258" s="211">
        <f t="shared" si="1098"/>
        <v>1</v>
      </c>
      <c r="AL258" s="2329">
        <v>5</v>
      </c>
      <c r="AM258" s="970" t="s">
        <v>1404</v>
      </c>
      <c r="AN258" s="970" t="s">
        <v>2467</v>
      </c>
      <c r="AO258" s="970" t="s">
        <v>2347</v>
      </c>
      <c r="AP258" s="919" t="s">
        <v>2481</v>
      </c>
      <c r="AQ258" s="970">
        <v>100</v>
      </c>
      <c r="AR258" s="970" t="s">
        <v>1401</v>
      </c>
      <c r="AS258" s="970" t="s">
        <v>1579</v>
      </c>
      <c r="AT258" s="2275"/>
      <c r="AU258" s="919" t="s">
        <v>1704</v>
      </c>
      <c r="AV258" s="6426">
        <v>16</v>
      </c>
      <c r="AW258" s="6426"/>
      <c r="AX258" s="4493">
        <f t="shared" si="1099"/>
        <v>0</v>
      </c>
      <c r="AY258" s="4493">
        <f t="shared" si="1100"/>
        <v>0</v>
      </c>
      <c r="AZ258" s="4411">
        <f t="shared" si="1101"/>
        <v>0</v>
      </c>
      <c r="BA258" s="4496" t="e">
        <f t="shared" si="1102"/>
        <v>#DIV/0!</v>
      </c>
      <c r="BB258" s="4450">
        <f t="shared" si="1103"/>
        <v>16</v>
      </c>
      <c r="BC258" s="4104">
        <f t="shared" si="1169"/>
        <v>0</v>
      </c>
      <c r="BD258" s="2963">
        <f t="shared" si="1170"/>
        <v>1</v>
      </c>
      <c r="BE258" s="4412">
        <f t="shared" si="1106"/>
        <v>0</v>
      </c>
      <c r="BF258" s="6480">
        <v>16</v>
      </c>
      <c r="BG258" s="6480"/>
      <c r="BH258" s="3715">
        <f t="shared" si="839"/>
        <v>0</v>
      </c>
      <c r="BI258" s="3715">
        <f t="shared" si="1107"/>
        <v>0</v>
      </c>
      <c r="BJ258" s="3111">
        <f t="shared" si="1108"/>
        <v>0</v>
      </c>
      <c r="BK258" s="2963" t="e">
        <f t="shared" si="1109"/>
        <v>#DIV/0!</v>
      </c>
      <c r="BL258" s="3674">
        <f t="shared" si="1110"/>
        <v>16</v>
      </c>
      <c r="BM258" s="3122">
        <f t="shared" si="1111"/>
        <v>0</v>
      </c>
      <c r="BN258" s="2963">
        <f t="shared" si="1112"/>
        <v>1</v>
      </c>
      <c r="BO258" s="3708">
        <f t="shared" si="1113"/>
        <v>0</v>
      </c>
      <c r="BP258" s="3494"/>
      <c r="BQ258" s="6739">
        <v>16</v>
      </c>
      <c r="BR258" s="6739"/>
      <c r="BS258" s="2749">
        <f t="shared" si="1171"/>
        <v>16</v>
      </c>
      <c r="BT258" s="2749">
        <f t="shared" si="1172"/>
        <v>16</v>
      </c>
      <c r="BU258" s="2987">
        <f t="shared" si="848"/>
        <v>0</v>
      </c>
      <c r="BV258" s="2963">
        <f t="shared" si="849"/>
        <v>1</v>
      </c>
      <c r="BW258" s="2361">
        <f t="shared" si="850"/>
        <v>16</v>
      </c>
      <c r="BX258" s="2991">
        <f t="shared" si="851"/>
        <v>0</v>
      </c>
      <c r="BY258" s="2963">
        <f t="shared" si="852"/>
        <v>1</v>
      </c>
      <c r="BZ258" s="3151"/>
      <c r="CA258" s="6657">
        <v>16</v>
      </c>
      <c r="CB258" s="6657"/>
      <c r="CC258" s="1718">
        <v>0</v>
      </c>
      <c r="CD258" s="1718">
        <v>0</v>
      </c>
      <c r="CE258" s="2359">
        <f t="shared" si="1116"/>
        <v>0</v>
      </c>
      <c r="CF258" s="1834">
        <v>0</v>
      </c>
      <c r="CG258" s="1971">
        <f t="shared" si="1117"/>
        <v>0</v>
      </c>
      <c r="CH258" s="2387">
        <f t="shared" si="1118"/>
        <v>16</v>
      </c>
      <c r="CI258" s="1834">
        <f t="shared" si="1119"/>
        <v>0</v>
      </c>
      <c r="CL258" s="3144"/>
      <c r="CM258" s="3163"/>
      <c r="CN258" s="3163"/>
      <c r="CO258" s="3164"/>
      <c r="CP258" s="3144"/>
      <c r="CQ258" s="3144"/>
      <c r="CR258" s="3144"/>
      <c r="CS258" s="3144"/>
      <c r="CT258" s="3144"/>
      <c r="CU258" s="3144"/>
      <c r="CV258" s="3144"/>
      <c r="CW258" s="3144"/>
      <c r="CX258" s="3144"/>
      <c r="CY258" s="5789">
        <v>16</v>
      </c>
      <c r="CZ258" s="5789"/>
      <c r="DA258" s="4322">
        <v>0</v>
      </c>
      <c r="DB258" s="4322">
        <v>0</v>
      </c>
      <c r="DC258" s="4326">
        <f t="shared" si="1174"/>
        <v>0</v>
      </c>
      <c r="DD258" s="4327">
        <v>0</v>
      </c>
      <c r="DE258" s="4328">
        <f t="shared" si="856"/>
        <v>16</v>
      </c>
      <c r="DF258" s="4093">
        <f t="shared" si="1175"/>
        <v>0</v>
      </c>
      <c r="DG258" s="1747">
        <f t="shared" si="1176"/>
        <v>1</v>
      </c>
      <c r="DH258" s="5841">
        <v>16</v>
      </c>
      <c r="DI258" s="5937"/>
      <c r="DJ258" s="4329">
        <v>0</v>
      </c>
      <c r="DK258" s="4329">
        <v>0</v>
      </c>
      <c r="DL258" s="4333">
        <f t="shared" si="1177"/>
        <v>0</v>
      </c>
      <c r="DM258" s="4334" t="e">
        <f t="shared" si="1178"/>
        <v>#DIV/0!</v>
      </c>
      <c r="DN258" s="4332">
        <f t="shared" si="1179"/>
        <v>16</v>
      </c>
      <c r="DO258" s="4093">
        <f t="shared" si="1180"/>
        <v>0</v>
      </c>
      <c r="DP258" s="1747">
        <f t="shared" si="1181"/>
        <v>1</v>
      </c>
      <c r="DQ258" s="5763">
        <v>16</v>
      </c>
      <c r="DR258" s="5764"/>
      <c r="DS258" s="2685">
        <v>0</v>
      </c>
      <c r="DT258" s="2685">
        <v>0</v>
      </c>
      <c r="DU258" s="4404">
        <f t="shared" si="1182"/>
        <v>0</v>
      </c>
      <c r="DV258" s="2684">
        <v>0</v>
      </c>
      <c r="DW258" s="2683">
        <f t="shared" si="1184"/>
        <v>16</v>
      </c>
      <c r="DX258" s="4093">
        <f t="shared" si="1185"/>
        <v>0</v>
      </c>
      <c r="DY258" s="1747">
        <f t="shared" si="1186"/>
        <v>1</v>
      </c>
      <c r="DZ258" s="5789">
        <v>16</v>
      </c>
      <c r="EA258" s="5789"/>
      <c r="EB258" s="3470">
        <v>0</v>
      </c>
      <c r="EC258" s="3470">
        <v>0</v>
      </c>
      <c r="ED258" s="1782">
        <f t="shared" si="1134"/>
        <v>0</v>
      </c>
      <c r="EE258" s="1736">
        <v>0</v>
      </c>
      <c r="EF258" s="3336">
        <f t="shared" si="1136"/>
        <v>16</v>
      </c>
      <c r="EG258" s="1735">
        <f t="shared" si="1137"/>
        <v>0</v>
      </c>
      <c r="EH258" s="1736">
        <f t="shared" si="1138"/>
        <v>1</v>
      </c>
      <c r="EI258" s="5841">
        <v>16</v>
      </c>
      <c r="EJ258" s="5937"/>
      <c r="EK258" s="2906">
        <v>0</v>
      </c>
      <c r="EL258" s="2906">
        <v>0</v>
      </c>
      <c r="EM258" s="1782">
        <f t="shared" si="1139"/>
        <v>0</v>
      </c>
      <c r="EN258" s="1736" t="e">
        <f t="shared" si="1140"/>
        <v>#DIV/0!</v>
      </c>
      <c r="EO258" s="3341">
        <f t="shared" si="1141"/>
        <v>16</v>
      </c>
      <c r="EP258" s="1735">
        <f t="shared" si="1142"/>
        <v>0</v>
      </c>
      <c r="EQ258" s="1736">
        <f t="shared" si="1143"/>
        <v>1</v>
      </c>
      <c r="ER258" s="5763">
        <v>16</v>
      </c>
      <c r="ES258" s="5764"/>
      <c r="ET258" s="3622">
        <v>0</v>
      </c>
      <c r="EU258" s="3622">
        <v>0</v>
      </c>
      <c r="EV258" s="1735">
        <f t="shared" si="1144"/>
        <v>0</v>
      </c>
      <c r="EW258" s="1736">
        <v>0</v>
      </c>
      <c r="EX258" s="3621">
        <f t="shared" si="1146"/>
        <v>16</v>
      </c>
      <c r="EY258" s="1735">
        <f t="shared" si="1147"/>
        <v>0</v>
      </c>
      <c r="EZ258" s="3953">
        <f t="shared" si="1148"/>
        <v>1</v>
      </c>
      <c r="FA258" s="6808">
        <v>16</v>
      </c>
      <c r="FB258" s="6787"/>
      <c r="FC258" s="2522">
        <v>0</v>
      </c>
      <c r="FD258" s="2522">
        <v>0</v>
      </c>
      <c r="FE258" s="1735">
        <f t="shared" si="1188"/>
        <v>0</v>
      </c>
      <c r="FF258" s="1736">
        <v>0</v>
      </c>
      <c r="FG258" s="2589">
        <f t="shared" si="1151"/>
        <v>0</v>
      </c>
      <c r="FH258" s="1735">
        <f t="shared" si="1152"/>
        <v>16</v>
      </c>
      <c r="FI258" s="1736">
        <f t="shared" si="1189"/>
        <v>0</v>
      </c>
      <c r="FJ258" s="6786">
        <v>16</v>
      </c>
      <c r="FK258" s="6787"/>
      <c r="FL258" s="2522">
        <v>0</v>
      </c>
      <c r="FM258" s="2522">
        <v>0</v>
      </c>
      <c r="FN258" s="1735">
        <f t="shared" si="1154"/>
        <v>0</v>
      </c>
      <c r="FO258" s="1736" t="e">
        <f t="shared" si="1155"/>
        <v>#DIV/0!</v>
      </c>
      <c r="FP258" s="2587">
        <f t="shared" si="1190"/>
        <v>0</v>
      </c>
      <c r="FQ258" s="1735">
        <f t="shared" si="1157"/>
        <v>16</v>
      </c>
      <c r="FR258" s="1736">
        <f t="shared" si="1191"/>
        <v>0</v>
      </c>
      <c r="FS258" s="6786">
        <v>16</v>
      </c>
      <c r="FT258" s="6787"/>
      <c r="FU258" s="2522">
        <v>16</v>
      </c>
      <c r="FV258" s="2522">
        <v>16</v>
      </c>
      <c r="FW258" s="1735">
        <f t="shared" si="1192"/>
        <v>0</v>
      </c>
      <c r="FX258" s="1736">
        <v>0</v>
      </c>
      <c r="FY258" s="2587">
        <f t="shared" si="1194"/>
        <v>16</v>
      </c>
      <c r="FZ258" s="1735">
        <f t="shared" si="1162"/>
        <v>0</v>
      </c>
      <c r="GA258" s="1736">
        <f t="shared" si="1195"/>
        <v>1</v>
      </c>
      <c r="GB258" s="3169">
        <f t="shared" si="885"/>
        <v>0</v>
      </c>
      <c r="GC258" s="2219">
        <v>0</v>
      </c>
      <c r="GD258" s="1895">
        <v>1</v>
      </c>
      <c r="GE258" s="2105" t="s">
        <v>184</v>
      </c>
      <c r="GF258" s="2105" t="s">
        <v>38</v>
      </c>
      <c r="GG258" s="2105" t="s">
        <v>185</v>
      </c>
      <c r="GH258" s="2105" t="s">
        <v>16</v>
      </c>
      <c r="GI258" s="2105" t="s">
        <v>16</v>
      </c>
      <c r="GJ258" s="2105" t="s">
        <v>19</v>
      </c>
      <c r="GK258" s="2105" t="s">
        <v>20</v>
      </c>
      <c r="GL258" s="2121" t="s">
        <v>17</v>
      </c>
      <c r="GM258" s="751" t="s">
        <v>1404</v>
      </c>
      <c r="GN258" s="538" t="s">
        <v>1401</v>
      </c>
      <c r="GO258" s="460">
        <v>16</v>
      </c>
      <c r="GP258" s="460">
        <v>0</v>
      </c>
      <c r="GQ258" s="2086">
        <v>0</v>
      </c>
      <c r="GR258" s="2086">
        <v>0</v>
      </c>
      <c r="GS258" s="1895">
        <v>0</v>
      </c>
      <c r="GT258" s="2086">
        <v>0</v>
      </c>
      <c r="GU258" s="2086">
        <v>16</v>
      </c>
      <c r="GV258" s="1895">
        <v>0</v>
      </c>
    </row>
    <row r="259" spans="1:204" ht="51" x14ac:dyDescent="0.25">
      <c r="B259" s="7145"/>
      <c r="C259" s="5685"/>
      <c r="D259" s="7164"/>
      <c r="E259" s="7145"/>
      <c r="F259" s="5707"/>
      <c r="G259" s="5707"/>
      <c r="H259" s="5707"/>
      <c r="I259" s="5707"/>
      <c r="J259" s="5707"/>
      <c r="K259" s="5707"/>
      <c r="L259" s="5707"/>
      <c r="M259" s="5707"/>
      <c r="N259" s="5707"/>
      <c r="O259" s="5698"/>
      <c r="P259" s="5698"/>
      <c r="Q259" s="5698"/>
      <c r="R259" s="5704"/>
      <c r="S259" s="5698"/>
      <c r="T259" s="5698"/>
      <c r="U259" s="7116"/>
      <c r="V259" s="5698"/>
      <c r="W259" s="5695"/>
      <c r="X259" s="5692"/>
      <c r="Y259" s="2121" t="s">
        <v>113</v>
      </c>
      <c r="Z259" s="504" t="s">
        <v>1405</v>
      </c>
      <c r="AA259" s="758" t="s">
        <v>1397</v>
      </c>
      <c r="AB259" s="414">
        <v>16</v>
      </c>
      <c r="AC259" s="460">
        <v>0</v>
      </c>
      <c r="AD259" s="577">
        <f t="shared" si="1196"/>
        <v>0</v>
      </c>
      <c r="AE259" s="460">
        <v>16</v>
      </c>
      <c r="AF259" s="544">
        <v>1</v>
      </c>
      <c r="AG259" s="460">
        <v>0</v>
      </c>
      <c r="AH259" s="577">
        <f t="shared" si="1197"/>
        <v>0</v>
      </c>
      <c r="AI259" s="460">
        <v>0</v>
      </c>
      <c r="AJ259" s="577">
        <f t="shared" si="1198"/>
        <v>0</v>
      </c>
      <c r="AK259" s="211">
        <f t="shared" si="1098"/>
        <v>1</v>
      </c>
      <c r="AL259" s="2329">
        <v>6</v>
      </c>
      <c r="AM259" s="970" t="s">
        <v>2473</v>
      </c>
      <c r="AN259" s="970" t="s">
        <v>2474</v>
      </c>
      <c r="AO259" s="970" t="s">
        <v>2484</v>
      </c>
      <c r="AP259" s="919" t="s">
        <v>2477</v>
      </c>
      <c r="AQ259" s="970">
        <v>100</v>
      </c>
      <c r="AR259" s="970" t="s">
        <v>1397</v>
      </c>
      <c r="AS259" s="970" t="s">
        <v>1579</v>
      </c>
      <c r="AT259" s="2275"/>
      <c r="AU259" s="919" t="s">
        <v>1704</v>
      </c>
      <c r="AV259" s="6426">
        <v>16</v>
      </c>
      <c r="AW259" s="6426"/>
      <c r="AX259" s="4493">
        <f t="shared" si="1099"/>
        <v>0</v>
      </c>
      <c r="AY259" s="4493">
        <f t="shared" si="1100"/>
        <v>0</v>
      </c>
      <c r="AZ259" s="4411">
        <f t="shared" si="1101"/>
        <v>0</v>
      </c>
      <c r="BA259" s="4496" t="e">
        <f t="shared" si="1102"/>
        <v>#DIV/0!</v>
      </c>
      <c r="BB259" s="4450">
        <f t="shared" si="1103"/>
        <v>16</v>
      </c>
      <c r="BC259" s="4104">
        <f t="shared" si="1169"/>
        <v>0</v>
      </c>
      <c r="BD259" s="2963">
        <f t="shared" si="1170"/>
        <v>1</v>
      </c>
      <c r="BE259" s="4412">
        <f t="shared" si="1106"/>
        <v>0</v>
      </c>
      <c r="BF259" s="6480">
        <v>16</v>
      </c>
      <c r="BG259" s="6480"/>
      <c r="BH259" s="3715">
        <f t="shared" si="839"/>
        <v>0</v>
      </c>
      <c r="BI259" s="3715">
        <f t="shared" si="1107"/>
        <v>0</v>
      </c>
      <c r="BJ259" s="3111">
        <f t="shared" si="1108"/>
        <v>0</v>
      </c>
      <c r="BK259" s="2963" t="e">
        <f t="shared" si="1109"/>
        <v>#DIV/0!</v>
      </c>
      <c r="BL259" s="3674">
        <f t="shared" si="1110"/>
        <v>16</v>
      </c>
      <c r="BM259" s="3122">
        <f t="shared" si="1111"/>
        <v>0</v>
      </c>
      <c r="BN259" s="2963">
        <f t="shared" si="1112"/>
        <v>1</v>
      </c>
      <c r="BO259" s="3708">
        <f t="shared" si="1113"/>
        <v>0</v>
      </c>
      <c r="BP259" s="3494"/>
      <c r="BQ259" s="6739">
        <v>16</v>
      </c>
      <c r="BR259" s="6739"/>
      <c r="BS259" s="2749">
        <f t="shared" si="1171"/>
        <v>16</v>
      </c>
      <c r="BT259" s="2749">
        <f t="shared" si="1172"/>
        <v>16</v>
      </c>
      <c r="BU259" s="2987">
        <f t="shared" si="848"/>
        <v>0</v>
      </c>
      <c r="BV259" s="2963">
        <f t="shared" si="849"/>
        <v>1</v>
      </c>
      <c r="BW259" s="2361">
        <f t="shared" si="850"/>
        <v>16</v>
      </c>
      <c r="BX259" s="2991">
        <f t="shared" si="851"/>
        <v>0</v>
      </c>
      <c r="BY259" s="2963">
        <f t="shared" si="852"/>
        <v>1</v>
      </c>
      <c r="BZ259" s="3151"/>
      <c r="CA259" s="6657">
        <v>16</v>
      </c>
      <c r="CB259" s="6657"/>
      <c r="CC259" s="1718">
        <v>0</v>
      </c>
      <c r="CD259" s="1718">
        <v>0</v>
      </c>
      <c r="CE259" s="2359">
        <f t="shared" si="1116"/>
        <v>0</v>
      </c>
      <c r="CF259" s="1834">
        <v>0</v>
      </c>
      <c r="CG259" s="1971">
        <f t="shared" si="1117"/>
        <v>0</v>
      </c>
      <c r="CH259" s="2387">
        <f t="shared" si="1118"/>
        <v>16</v>
      </c>
      <c r="CI259" s="1834">
        <f t="shared" si="1119"/>
        <v>0</v>
      </c>
      <c r="CM259" s="1744">
        <v>0</v>
      </c>
      <c r="CN259" s="1744">
        <v>0</v>
      </c>
      <c r="CO259" s="1745">
        <v>0</v>
      </c>
      <c r="CP259" s="1729"/>
      <c r="CQ259" s="1729"/>
      <c r="CR259" s="1729"/>
      <c r="CS259" s="1729"/>
      <c r="CT259" s="1729"/>
      <c r="CU259" s="1729"/>
      <c r="CV259" s="1729"/>
      <c r="CW259" s="1729"/>
      <c r="CX259" s="1729"/>
      <c r="CY259" s="5735">
        <v>16</v>
      </c>
      <c r="CZ259" s="5789"/>
      <c r="DA259" s="4322">
        <v>0</v>
      </c>
      <c r="DB259" s="4322">
        <v>0</v>
      </c>
      <c r="DC259" s="4326">
        <f t="shared" si="1174"/>
        <v>0</v>
      </c>
      <c r="DD259" s="4327">
        <v>0</v>
      </c>
      <c r="DE259" s="4328">
        <f t="shared" si="856"/>
        <v>16</v>
      </c>
      <c r="DF259" s="4093">
        <f t="shared" si="1175"/>
        <v>0</v>
      </c>
      <c r="DG259" s="1747">
        <f t="shared" si="1176"/>
        <v>1</v>
      </c>
      <c r="DH259" s="5841">
        <v>16</v>
      </c>
      <c r="DI259" s="5937"/>
      <c r="DJ259" s="4329">
        <v>0</v>
      </c>
      <c r="DK259" s="4329">
        <v>0</v>
      </c>
      <c r="DL259" s="4333">
        <f t="shared" si="1177"/>
        <v>0</v>
      </c>
      <c r="DM259" s="4334" t="e">
        <f t="shared" si="1178"/>
        <v>#DIV/0!</v>
      </c>
      <c r="DN259" s="4332">
        <f t="shared" si="1179"/>
        <v>16</v>
      </c>
      <c r="DO259" s="4093">
        <f t="shared" si="1180"/>
        <v>0</v>
      </c>
      <c r="DP259" s="1747">
        <f t="shared" si="1181"/>
        <v>1</v>
      </c>
      <c r="DQ259" s="5763">
        <v>16</v>
      </c>
      <c r="DR259" s="5764"/>
      <c r="DS259" s="2685">
        <v>0</v>
      </c>
      <c r="DT259" s="2685">
        <v>0</v>
      </c>
      <c r="DU259" s="4404">
        <f t="shared" si="1182"/>
        <v>0</v>
      </c>
      <c r="DV259" s="2684">
        <v>0</v>
      </c>
      <c r="DW259" s="2683">
        <f t="shared" si="1184"/>
        <v>16</v>
      </c>
      <c r="DX259" s="4093">
        <f t="shared" si="1185"/>
        <v>0</v>
      </c>
      <c r="DY259" s="1747">
        <f t="shared" si="1186"/>
        <v>1</v>
      </c>
      <c r="DZ259" s="5735">
        <v>16</v>
      </c>
      <c r="EA259" s="5789"/>
      <c r="EB259" s="3470">
        <v>0</v>
      </c>
      <c r="EC259" s="3470">
        <v>0</v>
      </c>
      <c r="ED259" s="1782">
        <f t="shared" si="1134"/>
        <v>0</v>
      </c>
      <c r="EE259" s="1736">
        <v>0</v>
      </c>
      <c r="EF259" s="3336">
        <f t="shared" si="1136"/>
        <v>16</v>
      </c>
      <c r="EG259" s="1735">
        <f t="shared" si="1137"/>
        <v>0</v>
      </c>
      <c r="EH259" s="1736">
        <f t="shared" si="1138"/>
        <v>1</v>
      </c>
      <c r="EI259" s="5841">
        <v>16</v>
      </c>
      <c r="EJ259" s="5937"/>
      <c r="EK259" s="2906">
        <v>0</v>
      </c>
      <c r="EL259" s="2906">
        <v>0</v>
      </c>
      <c r="EM259" s="1782">
        <f t="shared" si="1139"/>
        <v>0</v>
      </c>
      <c r="EN259" s="1736" t="e">
        <f t="shared" si="1140"/>
        <v>#DIV/0!</v>
      </c>
      <c r="EO259" s="3341">
        <f t="shared" si="1141"/>
        <v>16</v>
      </c>
      <c r="EP259" s="1735">
        <f t="shared" si="1142"/>
        <v>0</v>
      </c>
      <c r="EQ259" s="1736">
        <f t="shared" si="1143"/>
        <v>1</v>
      </c>
      <c r="ER259" s="5763">
        <v>16</v>
      </c>
      <c r="ES259" s="5764"/>
      <c r="ET259" s="3622">
        <v>0</v>
      </c>
      <c r="EU259" s="3622">
        <v>0</v>
      </c>
      <c r="EV259" s="1735">
        <f t="shared" si="1144"/>
        <v>0</v>
      </c>
      <c r="EW259" s="1736">
        <v>0</v>
      </c>
      <c r="EX259" s="3621">
        <f t="shared" si="1146"/>
        <v>16</v>
      </c>
      <c r="EY259" s="1735">
        <f t="shared" si="1147"/>
        <v>0</v>
      </c>
      <c r="EZ259" s="3953">
        <f t="shared" si="1148"/>
        <v>1</v>
      </c>
      <c r="FA259" s="6786">
        <v>16</v>
      </c>
      <c r="FB259" s="6787"/>
      <c r="FC259" s="2522">
        <v>0</v>
      </c>
      <c r="FD259" s="2522">
        <v>0</v>
      </c>
      <c r="FE259" s="1735">
        <f t="shared" si="1188"/>
        <v>0</v>
      </c>
      <c r="FF259" s="1736">
        <v>0</v>
      </c>
      <c r="FG259" s="2589">
        <f t="shared" si="1151"/>
        <v>0</v>
      </c>
      <c r="FH259" s="1735">
        <f t="shared" si="1152"/>
        <v>16</v>
      </c>
      <c r="FI259" s="1736">
        <f t="shared" si="1189"/>
        <v>0</v>
      </c>
      <c r="FJ259" s="6786">
        <v>16</v>
      </c>
      <c r="FK259" s="6787"/>
      <c r="FL259" s="2522">
        <v>0</v>
      </c>
      <c r="FM259" s="2522">
        <v>0</v>
      </c>
      <c r="FN259" s="1735">
        <f t="shared" si="1154"/>
        <v>0</v>
      </c>
      <c r="FO259" s="1736" t="e">
        <f t="shared" si="1155"/>
        <v>#DIV/0!</v>
      </c>
      <c r="FP259" s="2587">
        <f t="shared" si="1190"/>
        <v>0</v>
      </c>
      <c r="FQ259" s="1735">
        <f t="shared" si="1157"/>
        <v>16</v>
      </c>
      <c r="FR259" s="1736">
        <f t="shared" si="1191"/>
        <v>0</v>
      </c>
      <c r="FS259" s="6786">
        <v>16</v>
      </c>
      <c r="FT259" s="6787"/>
      <c r="FU259" s="2522">
        <v>16</v>
      </c>
      <c r="FV259" s="2522">
        <v>16</v>
      </c>
      <c r="FW259" s="1735">
        <f t="shared" si="1192"/>
        <v>0</v>
      </c>
      <c r="FX259" s="1736">
        <v>0</v>
      </c>
      <c r="FY259" s="2587">
        <f t="shared" si="1194"/>
        <v>16</v>
      </c>
      <c r="FZ259" s="1735">
        <f t="shared" si="1162"/>
        <v>0</v>
      </c>
      <c r="GA259" s="1736">
        <f t="shared" si="1195"/>
        <v>1</v>
      </c>
      <c r="GB259" s="3169">
        <f t="shared" si="885"/>
        <v>0</v>
      </c>
      <c r="GC259" s="2219">
        <v>0</v>
      </c>
      <c r="GD259" s="1895">
        <v>1</v>
      </c>
      <c r="GE259" s="2105" t="s">
        <v>184</v>
      </c>
      <c r="GF259" s="2105" t="s">
        <v>38</v>
      </c>
      <c r="GG259" s="2105" t="s">
        <v>185</v>
      </c>
      <c r="GH259" s="2105" t="s">
        <v>16</v>
      </c>
      <c r="GI259" s="2105" t="s">
        <v>16</v>
      </c>
      <c r="GJ259" s="2105" t="s">
        <v>19</v>
      </c>
      <c r="GK259" s="2105" t="s">
        <v>20</v>
      </c>
      <c r="GL259" s="2121" t="s">
        <v>113</v>
      </c>
      <c r="GM259" s="751" t="s">
        <v>1405</v>
      </c>
      <c r="GN259" s="538" t="s">
        <v>1397</v>
      </c>
      <c r="GO259" s="460">
        <v>16</v>
      </c>
      <c r="GP259" s="460">
        <v>0</v>
      </c>
      <c r="GQ259" s="2086">
        <v>0</v>
      </c>
      <c r="GR259" s="2086">
        <v>0</v>
      </c>
      <c r="GS259" s="1895">
        <v>0</v>
      </c>
      <c r="GT259" s="2086">
        <v>0</v>
      </c>
      <c r="GU259" s="2086">
        <v>16</v>
      </c>
      <c r="GV259" s="1895">
        <v>0</v>
      </c>
    </row>
    <row r="260" spans="1:204" ht="51" x14ac:dyDescent="0.25">
      <c r="B260" s="7145"/>
      <c r="C260" s="5686"/>
      <c r="D260" s="7101"/>
      <c r="E260" s="7103"/>
      <c r="F260" s="5708"/>
      <c r="G260" s="5708"/>
      <c r="H260" s="5708"/>
      <c r="I260" s="5708"/>
      <c r="J260" s="5708"/>
      <c r="K260" s="5708"/>
      <c r="L260" s="5708"/>
      <c r="M260" s="5708"/>
      <c r="N260" s="5708"/>
      <c r="O260" s="5699"/>
      <c r="P260" s="5699"/>
      <c r="Q260" s="5699"/>
      <c r="R260" s="5705"/>
      <c r="S260" s="5699"/>
      <c r="T260" s="5699"/>
      <c r="U260" s="7117"/>
      <c r="V260" s="5699"/>
      <c r="W260" s="5696"/>
      <c r="X260" s="5693"/>
      <c r="Y260" s="2121" t="s">
        <v>92</v>
      </c>
      <c r="Z260" s="507" t="s">
        <v>1406</v>
      </c>
      <c r="AA260" s="757" t="s">
        <v>1407</v>
      </c>
      <c r="AB260" s="414">
        <v>3</v>
      </c>
      <c r="AC260" s="460">
        <v>0</v>
      </c>
      <c r="AD260" s="577">
        <f t="shared" si="1196"/>
        <v>0</v>
      </c>
      <c r="AE260" s="460">
        <v>1</v>
      </c>
      <c r="AF260" s="544">
        <v>0.33</v>
      </c>
      <c r="AG260" s="460">
        <v>2</v>
      </c>
      <c r="AH260" s="577">
        <f t="shared" si="1197"/>
        <v>0.66666666666666663</v>
      </c>
      <c r="AI260" s="460">
        <v>0</v>
      </c>
      <c r="AJ260" s="577">
        <f t="shared" si="1198"/>
        <v>0</v>
      </c>
      <c r="AK260" s="211">
        <f t="shared" si="1098"/>
        <v>0.99666666666666659</v>
      </c>
      <c r="AL260" s="2329">
        <v>7</v>
      </c>
      <c r="AM260" s="970" t="s">
        <v>2475</v>
      </c>
      <c r="AN260" s="970" t="s">
        <v>2476</v>
      </c>
      <c r="AO260" s="970" t="s">
        <v>2485</v>
      </c>
      <c r="AP260" s="919" t="s">
        <v>2486</v>
      </c>
      <c r="AQ260" s="970">
        <v>100</v>
      </c>
      <c r="AR260" s="970" t="s">
        <v>1407</v>
      </c>
      <c r="AS260" s="970" t="s">
        <v>1579</v>
      </c>
      <c r="AT260" s="2275"/>
      <c r="AU260" s="919" t="s">
        <v>1704</v>
      </c>
      <c r="AV260" s="6426">
        <v>3</v>
      </c>
      <c r="AW260" s="6426"/>
      <c r="AX260" s="4493">
        <f t="shared" si="1099"/>
        <v>0</v>
      </c>
      <c r="AY260" s="4493">
        <f t="shared" si="1100"/>
        <v>0</v>
      </c>
      <c r="AZ260" s="4411">
        <f t="shared" si="1101"/>
        <v>0</v>
      </c>
      <c r="BA260" s="4496" t="e">
        <f t="shared" si="1102"/>
        <v>#DIV/0!</v>
      </c>
      <c r="BB260" s="4450">
        <f t="shared" si="1103"/>
        <v>3</v>
      </c>
      <c r="BC260" s="4104">
        <f t="shared" si="1169"/>
        <v>0</v>
      </c>
      <c r="BD260" s="2963">
        <f t="shared" si="1170"/>
        <v>1</v>
      </c>
      <c r="BE260" s="4412">
        <f t="shared" si="1106"/>
        <v>0</v>
      </c>
      <c r="BF260" s="6480">
        <v>3</v>
      </c>
      <c r="BG260" s="6480"/>
      <c r="BH260" s="3715">
        <f t="shared" si="839"/>
        <v>2</v>
      </c>
      <c r="BI260" s="3715">
        <f t="shared" si="1107"/>
        <v>2</v>
      </c>
      <c r="BJ260" s="3111">
        <f t="shared" si="1108"/>
        <v>0</v>
      </c>
      <c r="BK260" s="2963">
        <f t="shared" si="1109"/>
        <v>1</v>
      </c>
      <c r="BL260" s="3674">
        <f t="shared" si="1110"/>
        <v>3</v>
      </c>
      <c r="BM260" s="3122">
        <f t="shared" si="1111"/>
        <v>0</v>
      </c>
      <c r="BN260" s="2963">
        <f t="shared" si="1112"/>
        <v>1</v>
      </c>
      <c r="BO260" s="3708">
        <f t="shared" si="1113"/>
        <v>0</v>
      </c>
      <c r="BP260" s="3494"/>
      <c r="BQ260" s="6739">
        <v>3</v>
      </c>
      <c r="BR260" s="6739"/>
      <c r="BS260" s="2749">
        <f t="shared" si="1171"/>
        <v>1</v>
      </c>
      <c r="BT260" s="2749">
        <f t="shared" si="1172"/>
        <v>1</v>
      </c>
      <c r="BU260" s="2987">
        <f t="shared" si="848"/>
        <v>0</v>
      </c>
      <c r="BV260" s="2963">
        <f t="shared" si="849"/>
        <v>1</v>
      </c>
      <c r="BW260" s="2361">
        <f t="shared" si="850"/>
        <v>1</v>
      </c>
      <c r="BX260" s="2991">
        <f t="shared" si="851"/>
        <v>2</v>
      </c>
      <c r="BY260" s="2963">
        <f t="shared" si="852"/>
        <v>0.33333333333333331</v>
      </c>
      <c r="BZ260" s="3151"/>
      <c r="CA260" s="6657">
        <v>3</v>
      </c>
      <c r="CB260" s="6657"/>
      <c r="CC260" s="1718">
        <v>0</v>
      </c>
      <c r="CD260" s="1718">
        <v>0</v>
      </c>
      <c r="CE260" s="2359">
        <f t="shared" si="1116"/>
        <v>0</v>
      </c>
      <c r="CF260" s="1834">
        <v>0</v>
      </c>
      <c r="CG260" s="1971">
        <f t="shared" si="1117"/>
        <v>0</v>
      </c>
      <c r="CH260" s="2387">
        <f t="shared" si="1118"/>
        <v>3</v>
      </c>
      <c r="CI260" s="1834">
        <f t="shared" si="1119"/>
        <v>0</v>
      </c>
      <c r="CM260" s="1744">
        <v>0</v>
      </c>
      <c r="CN260" s="1744">
        <v>0</v>
      </c>
      <c r="CO260" s="1745">
        <v>0</v>
      </c>
      <c r="CP260" s="1729"/>
      <c r="CQ260" s="1729"/>
      <c r="CR260" s="1729"/>
      <c r="CS260" s="1729"/>
      <c r="CT260" s="1729"/>
      <c r="CU260" s="1729"/>
      <c r="CV260" s="1729"/>
      <c r="CW260" s="1729"/>
      <c r="CX260" s="1729"/>
      <c r="CY260" s="5735">
        <v>3</v>
      </c>
      <c r="CZ260" s="5789"/>
      <c r="DA260" s="4322">
        <v>0</v>
      </c>
      <c r="DB260" s="4322">
        <v>0</v>
      </c>
      <c r="DC260" s="4326">
        <f t="shared" si="1174"/>
        <v>0</v>
      </c>
      <c r="DD260" s="4327">
        <v>0</v>
      </c>
      <c r="DE260" s="4328">
        <f t="shared" si="856"/>
        <v>3</v>
      </c>
      <c r="DF260" s="4093">
        <f t="shared" si="1175"/>
        <v>0</v>
      </c>
      <c r="DG260" s="1747">
        <f t="shared" si="1176"/>
        <v>1</v>
      </c>
      <c r="DH260" s="5841">
        <v>3</v>
      </c>
      <c r="DI260" s="5937"/>
      <c r="DJ260" s="4444">
        <v>0</v>
      </c>
      <c r="DK260" s="4329">
        <v>0</v>
      </c>
      <c r="DL260" s="4333">
        <f t="shared" si="1177"/>
        <v>0</v>
      </c>
      <c r="DM260" s="4334" t="e">
        <f t="shared" si="1178"/>
        <v>#DIV/0!</v>
      </c>
      <c r="DN260" s="4332">
        <f t="shared" si="1179"/>
        <v>3</v>
      </c>
      <c r="DO260" s="4093">
        <f t="shared" si="1180"/>
        <v>0</v>
      </c>
      <c r="DP260" s="1747">
        <f t="shared" si="1181"/>
        <v>1</v>
      </c>
      <c r="DQ260" s="5763">
        <v>3</v>
      </c>
      <c r="DR260" s="5764"/>
      <c r="DS260" s="2685">
        <v>0</v>
      </c>
      <c r="DT260" s="2685">
        <v>0</v>
      </c>
      <c r="DU260" s="4404">
        <f t="shared" si="1182"/>
        <v>0</v>
      </c>
      <c r="DV260" s="2684">
        <v>0</v>
      </c>
      <c r="DW260" s="2683">
        <f t="shared" si="1184"/>
        <v>3</v>
      </c>
      <c r="DX260" s="4093">
        <f t="shared" si="1185"/>
        <v>0</v>
      </c>
      <c r="DY260" s="1747">
        <f t="shared" si="1186"/>
        <v>1</v>
      </c>
      <c r="DZ260" s="5735">
        <v>3</v>
      </c>
      <c r="EA260" s="5789"/>
      <c r="EB260" s="3470">
        <v>1</v>
      </c>
      <c r="EC260" s="3470">
        <v>1</v>
      </c>
      <c r="ED260" s="1782">
        <f t="shared" si="1134"/>
        <v>0</v>
      </c>
      <c r="EE260" s="1736">
        <v>0</v>
      </c>
      <c r="EF260" s="3336">
        <f t="shared" si="1136"/>
        <v>2</v>
      </c>
      <c r="EG260" s="1735">
        <f t="shared" si="1137"/>
        <v>1</v>
      </c>
      <c r="EH260" s="1736">
        <f t="shared" si="1138"/>
        <v>0.66666666666666663</v>
      </c>
      <c r="EI260" s="5841">
        <v>3</v>
      </c>
      <c r="EJ260" s="5937"/>
      <c r="EK260" s="2906">
        <v>0</v>
      </c>
      <c r="EL260" s="2906">
        <v>0</v>
      </c>
      <c r="EM260" s="1782">
        <f t="shared" si="1139"/>
        <v>0</v>
      </c>
      <c r="EN260" s="1736" t="e">
        <f t="shared" si="1140"/>
        <v>#DIV/0!</v>
      </c>
      <c r="EO260" s="3341">
        <f t="shared" si="1141"/>
        <v>2</v>
      </c>
      <c r="EP260" s="1735">
        <f t="shared" si="1142"/>
        <v>1</v>
      </c>
      <c r="EQ260" s="1736">
        <f t="shared" si="1143"/>
        <v>0.66666666666666663</v>
      </c>
      <c r="ER260" s="5763">
        <v>3</v>
      </c>
      <c r="ES260" s="5764"/>
      <c r="ET260" s="3622">
        <v>1</v>
      </c>
      <c r="EU260" s="3622">
        <v>1</v>
      </c>
      <c r="EV260" s="1735">
        <f t="shared" si="1144"/>
        <v>0</v>
      </c>
      <c r="EW260" s="1736">
        <v>0</v>
      </c>
      <c r="EX260" s="3621">
        <f t="shared" si="1146"/>
        <v>3</v>
      </c>
      <c r="EY260" s="1735">
        <f t="shared" si="1147"/>
        <v>0</v>
      </c>
      <c r="EZ260" s="3953">
        <f t="shared" si="1148"/>
        <v>1</v>
      </c>
      <c r="FA260" s="6786">
        <v>3</v>
      </c>
      <c r="FB260" s="6787"/>
      <c r="FC260" s="2522">
        <v>0</v>
      </c>
      <c r="FD260" s="2522">
        <v>0</v>
      </c>
      <c r="FE260" s="1735">
        <f t="shared" si="1188"/>
        <v>0</v>
      </c>
      <c r="FF260" s="1736">
        <v>0</v>
      </c>
      <c r="FG260" s="2589">
        <f t="shared" si="1151"/>
        <v>0</v>
      </c>
      <c r="FH260" s="1735">
        <f t="shared" si="1152"/>
        <v>3</v>
      </c>
      <c r="FI260" s="1736">
        <f t="shared" si="1189"/>
        <v>0</v>
      </c>
      <c r="FJ260" s="6786">
        <v>3</v>
      </c>
      <c r="FK260" s="6787"/>
      <c r="FL260" s="2522">
        <v>0</v>
      </c>
      <c r="FM260" s="2522">
        <v>0</v>
      </c>
      <c r="FN260" s="1735">
        <f t="shared" si="1154"/>
        <v>0</v>
      </c>
      <c r="FO260" s="1736" t="e">
        <f t="shared" si="1155"/>
        <v>#DIV/0!</v>
      </c>
      <c r="FP260" s="2587">
        <f t="shared" si="1190"/>
        <v>0</v>
      </c>
      <c r="FQ260" s="1735">
        <f t="shared" si="1157"/>
        <v>3</v>
      </c>
      <c r="FR260" s="1736">
        <f t="shared" si="1191"/>
        <v>0</v>
      </c>
      <c r="FS260" s="6786">
        <v>3</v>
      </c>
      <c r="FT260" s="6787"/>
      <c r="FU260" s="2522">
        <v>1</v>
      </c>
      <c r="FV260" s="2522">
        <v>1</v>
      </c>
      <c r="FW260" s="1735">
        <f t="shared" si="1192"/>
        <v>0</v>
      </c>
      <c r="FX260" s="1736">
        <v>0</v>
      </c>
      <c r="FY260" s="2587">
        <f t="shared" si="1194"/>
        <v>1</v>
      </c>
      <c r="FZ260" s="1735">
        <f t="shared" si="1162"/>
        <v>2</v>
      </c>
      <c r="GA260" s="1736">
        <f t="shared" si="1195"/>
        <v>0.33333333333333331</v>
      </c>
      <c r="GB260" s="3169">
        <f t="shared" si="885"/>
        <v>0.33333333333333331</v>
      </c>
      <c r="GC260" s="2219">
        <v>0</v>
      </c>
      <c r="GD260" s="1895">
        <v>1</v>
      </c>
      <c r="GE260" s="2105" t="s">
        <v>184</v>
      </c>
      <c r="GF260" s="2105" t="s">
        <v>38</v>
      </c>
      <c r="GG260" s="2105" t="s">
        <v>185</v>
      </c>
      <c r="GH260" s="2105" t="s">
        <v>16</v>
      </c>
      <c r="GI260" s="2105" t="s">
        <v>16</v>
      </c>
      <c r="GJ260" s="2105" t="s">
        <v>19</v>
      </c>
      <c r="GK260" s="2105" t="s">
        <v>20</v>
      </c>
      <c r="GL260" s="2121" t="s">
        <v>92</v>
      </c>
      <c r="GM260" s="473" t="s">
        <v>1406</v>
      </c>
      <c r="GN260" s="752" t="s">
        <v>1407</v>
      </c>
      <c r="GO260" s="460">
        <v>3</v>
      </c>
      <c r="GP260" s="460">
        <v>0</v>
      </c>
      <c r="GQ260" s="2086">
        <v>0</v>
      </c>
      <c r="GR260" s="2086">
        <v>0</v>
      </c>
      <c r="GS260" s="1895">
        <v>0</v>
      </c>
      <c r="GT260" s="2086">
        <v>0</v>
      </c>
      <c r="GU260" s="2086">
        <v>3</v>
      </c>
      <c r="GV260" s="1895">
        <v>0</v>
      </c>
    </row>
    <row r="261" spans="1:204" ht="38.25" customHeight="1" x14ac:dyDescent="0.25">
      <c r="A261" s="1">
        <f>SUM(A254+1)</f>
        <v>41</v>
      </c>
      <c r="B261" s="7145"/>
      <c r="C261" s="5684">
        <v>902</v>
      </c>
      <c r="D261" s="7100">
        <v>3</v>
      </c>
      <c r="E261" s="7102" t="s">
        <v>188</v>
      </c>
      <c r="F261" s="5706" t="s">
        <v>184</v>
      </c>
      <c r="G261" s="5706" t="s">
        <v>38</v>
      </c>
      <c r="H261" s="5706" t="s">
        <v>185</v>
      </c>
      <c r="I261" s="5706" t="s">
        <v>16</v>
      </c>
      <c r="J261" s="5706" t="s">
        <v>16</v>
      </c>
      <c r="K261" s="5706" t="s">
        <v>17</v>
      </c>
      <c r="L261" s="5706" t="s">
        <v>29</v>
      </c>
      <c r="M261" s="5706" t="s">
        <v>21</v>
      </c>
      <c r="N261" s="5706" t="s">
        <v>604</v>
      </c>
      <c r="O261" s="5697" t="s">
        <v>587</v>
      </c>
      <c r="P261" s="5697" t="s">
        <v>391</v>
      </c>
      <c r="Q261" s="5697" t="s">
        <v>392</v>
      </c>
      <c r="R261" s="5703" t="s">
        <v>393</v>
      </c>
      <c r="S261" s="5697" t="s">
        <v>473</v>
      </c>
      <c r="T261" s="5697" t="s">
        <v>474</v>
      </c>
      <c r="U261" s="7126" t="s">
        <v>638</v>
      </c>
      <c r="V261" s="5697" t="s">
        <v>559</v>
      </c>
      <c r="W261" s="5694">
        <v>2873777.5</v>
      </c>
      <c r="X261" s="5691" t="s">
        <v>189</v>
      </c>
      <c r="Y261" s="2120" t="s">
        <v>16</v>
      </c>
      <c r="Z261" s="499" t="s">
        <v>1381</v>
      </c>
      <c r="AA261" s="754" t="s">
        <v>1382</v>
      </c>
      <c r="AB261" s="501">
        <v>740</v>
      </c>
      <c r="AC261" s="154">
        <v>160</v>
      </c>
      <c r="AD261" s="736">
        <f>AC261/AB261</f>
        <v>0.21621621621621623</v>
      </c>
      <c r="AE261" s="154">
        <v>219</v>
      </c>
      <c r="AF261" s="155">
        <f>AE261/AB261</f>
        <v>0.29594594594594592</v>
      </c>
      <c r="AG261" s="154">
        <v>201</v>
      </c>
      <c r="AH261" s="736">
        <f>AG261/AB261</f>
        <v>0.27162162162162162</v>
      </c>
      <c r="AI261" s="154">
        <v>160</v>
      </c>
      <c r="AJ261" s="736">
        <f>AI261/AB261</f>
        <v>0.21621621621621623</v>
      </c>
      <c r="AK261" s="211">
        <f t="shared" ref="AK261:AK264" si="1199">SUM(AD261+AF261+AH261+AJ261)</f>
        <v>1</v>
      </c>
      <c r="AL261" s="2330" t="s">
        <v>16</v>
      </c>
      <c r="AM261" s="959" t="s">
        <v>2453</v>
      </c>
      <c r="AN261" s="959" t="s">
        <v>2448</v>
      </c>
      <c r="AO261" s="919" t="s">
        <v>2442</v>
      </c>
      <c r="AP261" s="919" t="s">
        <v>2443</v>
      </c>
      <c r="AQ261" s="919">
        <v>100</v>
      </c>
      <c r="AR261" s="970" t="s">
        <v>2489</v>
      </c>
      <c r="AS261" s="970" t="s">
        <v>1579</v>
      </c>
      <c r="AT261" s="2275"/>
      <c r="AU261" s="919" t="s">
        <v>1704</v>
      </c>
      <c r="AV261" s="6426">
        <v>740</v>
      </c>
      <c r="AW261" s="6426"/>
      <c r="AX261" s="4091">
        <f t="shared" si="1099"/>
        <v>160</v>
      </c>
      <c r="AY261" s="4091">
        <f t="shared" si="1100"/>
        <v>189</v>
      </c>
      <c r="AZ261" s="4092">
        <f t="shared" si="1101"/>
        <v>-29</v>
      </c>
      <c r="BA261" s="2963">
        <f t="shared" si="1102"/>
        <v>1.1812499999999999</v>
      </c>
      <c r="BB261" s="3674">
        <f t="shared" si="1103"/>
        <v>783</v>
      </c>
      <c r="BC261" s="4104">
        <f t="shared" si="1169"/>
        <v>-43</v>
      </c>
      <c r="BD261" s="2963">
        <f t="shared" si="1170"/>
        <v>1.0581081081081081</v>
      </c>
      <c r="BE261" s="4412">
        <f t="shared" si="1106"/>
        <v>0</v>
      </c>
      <c r="BF261" s="6480">
        <v>740</v>
      </c>
      <c r="BG261" s="6480"/>
      <c r="BH261" s="3715">
        <f t="shared" si="839"/>
        <v>201</v>
      </c>
      <c r="BI261" s="3715">
        <f t="shared" si="1107"/>
        <v>215</v>
      </c>
      <c r="BJ261" s="3111">
        <f t="shared" si="1108"/>
        <v>-14</v>
      </c>
      <c r="BK261" s="2963">
        <f t="shared" si="1109"/>
        <v>1.0696517412935322</v>
      </c>
      <c r="BL261" s="3674">
        <f t="shared" si="1110"/>
        <v>594</v>
      </c>
      <c r="BM261" s="3122">
        <f t="shared" si="1111"/>
        <v>146</v>
      </c>
      <c r="BN261" s="2963">
        <f t="shared" si="1112"/>
        <v>0.80270270270270272</v>
      </c>
      <c r="BO261" s="3708">
        <f t="shared" si="1113"/>
        <v>0</v>
      </c>
      <c r="BP261" s="3494"/>
      <c r="BQ261" s="6739">
        <v>740</v>
      </c>
      <c r="BR261" s="6739"/>
      <c r="BS261" s="2749">
        <f t="shared" ref="BS261:BS264" si="1200">SUM(FC261+FL261+FU261)</f>
        <v>219</v>
      </c>
      <c r="BT261" s="2749">
        <f t="shared" ref="BT261:BT264" si="1201">SUM(FD261+FM261+FV261)</f>
        <v>214</v>
      </c>
      <c r="BU261" s="2987">
        <f t="shared" ref="BU261:BU324" si="1202">BS261-BT261</f>
        <v>5</v>
      </c>
      <c r="BV261" s="2963">
        <f t="shared" ref="BV261:BV324" si="1203">BT261/BS261</f>
        <v>0.97716894977168944</v>
      </c>
      <c r="BW261" s="2361">
        <f t="shared" ref="BW261:BW324" si="1204">SUM(CG261+BT261)</f>
        <v>379</v>
      </c>
      <c r="BX261" s="2991">
        <f t="shared" ref="BX261:BX324" si="1205">BQ261-BW261</f>
        <v>361</v>
      </c>
      <c r="BY261" s="2963">
        <f t="shared" ref="BY261:BY324" si="1206">BW261/BQ261</f>
        <v>0.51216216216216215</v>
      </c>
      <c r="BZ261" s="3151"/>
      <c r="CA261" s="6657">
        <v>740</v>
      </c>
      <c r="CB261" s="6657"/>
      <c r="CC261" s="1718">
        <v>160</v>
      </c>
      <c r="CD261" s="1718">
        <v>165</v>
      </c>
      <c r="CE261" s="2359">
        <f t="shared" si="1116"/>
        <v>-5</v>
      </c>
      <c r="CF261" s="1834">
        <f>CD261/CC261</f>
        <v>1.03125</v>
      </c>
      <c r="CG261" s="1971">
        <f>CD261</f>
        <v>165</v>
      </c>
      <c r="CH261" s="2387">
        <f t="shared" si="1118"/>
        <v>575</v>
      </c>
      <c r="CI261" s="1834">
        <f>CG261/CA261</f>
        <v>0.22297297297297297</v>
      </c>
      <c r="CM261" s="1742">
        <v>0</v>
      </c>
      <c r="CN261" s="1742">
        <v>67</v>
      </c>
      <c r="CO261" s="1743">
        <v>98</v>
      </c>
      <c r="CP261" s="1729"/>
      <c r="CQ261" s="1729"/>
      <c r="CR261" s="1729"/>
      <c r="CS261" s="1729"/>
      <c r="CT261" s="1729"/>
      <c r="CU261" s="1729"/>
      <c r="CV261" s="1729"/>
      <c r="CW261" s="1729"/>
      <c r="CX261" s="1729"/>
      <c r="CY261" s="7446">
        <v>740</v>
      </c>
      <c r="CZ261" s="7447"/>
      <c r="DA261" s="4322">
        <v>80</v>
      </c>
      <c r="DB261" s="4322">
        <v>77</v>
      </c>
      <c r="DC261" s="4323">
        <f t="shared" si="1174"/>
        <v>-3</v>
      </c>
      <c r="DD261" s="4324">
        <v>0</v>
      </c>
      <c r="DE261" s="4325">
        <f t="shared" ref="DE261:DE324" si="1207">SUM(DB261+BL261)</f>
        <v>671</v>
      </c>
      <c r="DF261" s="4099">
        <f t="shared" si="1175"/>
        <v>69</v>
      </c>
      <c r="DG261" s="4117">
        <f t="shared" si="1176"/>
        <v>0.90675675675675671</v>
      </c>
      <c r="DH261" s="5849">
        <v>740</v>
      </c>
      <c r="DI261" s="5850"/>
      <c r="DJ261" s="4329">
        <v>80</v>
      </c>
      <c r="DK261" s="4329">
        <v>49</v>
      </c>
      <c r="DL261" s="4330">
        <f t="shared" si="1177"/>
        <v>31</v>
      </c>
      <c r="DM261" s="4331">
        <f t="shared" si="1178"/>
        <v>0.61250000000000004</v>
      </c>
      <c r="DN261" s="4332">
        <f t="shared" si="1179"/>
        <v>720</v>
      </c>
      <c r="DO261" s="4099">
        <f t="shared" si="1180"/>
        <v>20</v>
      </c>
      <c r="DP261" s="4117">
        <f t="shared" si="1181"/>
        <v>0.97297297297297303</v>
      </c>
      <c r="DQ261" s="5733">
        <v>740</v>
      </c>
      <c r="DR261" s="5733"/>
      <c r="DS261" s="2683">
        <v>0</v>
      </c>
      <c r="DT261" s="2683">
        <v>63</v>
      </c>
      <c r="DU261" s="4405">
        <f t="shared" si="1182"/>
        <v>-63</v>
      </c>
      <c r="DV261" s="2682" t="e">
        <f>DT261/DS261</f>
        <v>#DIV/0!</v>
      </c>
      <c r="DW261" s="2683">
        <f t="shared" si="1184"/>
        <v>783</v>
      </c>
      <c r="DX261" s="4099">
        <f t="shared" si="1185"/>
        <v>-43</v>
      </c>
      <c r="DY261" s="4117">
        <f>DW261/DQ261</f>
        <v>1.0581081081081081</v>
      </c>
      <c r="DZ261" s="7446">
        <v>740</v>
      </c>
      <c r="EA261" s="7447"/>
      <c r="EB261" s="3470">
        <v>67</v>
      </c>
      <c r="EC261" s="3470">
        <v>79</v>
      </c>
      <c r="ED261" s="1808">
        <f t="shared" si="1134"/>
        <v>12</v>
      </c>
      <c r="EE261" s="1732">
        <v>0</v>
      </c>
      <c r="EF261" s="3446">
        <f t="shared" si="1136"/>
        <v>458</v>
      </c>
      <c r="EG261" s="1731">
        <f t="shared" si="1137"/>
        <v>282</v>
      </c>
      <c r="EH261" s="1732">
        <f t="shared" si="1138"/>
        <v>0.61891891891891893</v>
      </c>
      <c r="EI261" s="5849">
        <v>740</v>
      </c>
      <c r="EJ261" s="5850"/>
      <c r="EK261" s="2906">
        <v>67</v>
      </c>
      <c r="EL261" s="2906">
        <v>62</v>
      </c>
      <c r="EM261" s="1808">
        <f t="shared" si="1139"/>
        <v>5</v>
      </c>
      <c r="EN261" s="1732">
        <f t="shared" si="1140"/>
        <v>0.92537313432835822</v>
      </c>
      <c r="EO261" s="3341">
        <f t="shared" si="1141"/>
        <v>520</v>
      </c>
      <c r="EP261" s="1731">
        <f t="shared" si="1142"/>
        <v>220</v>
      </c>
      <c r="EQ261" s="1732">
        <f t="shared" si="1143"/>
        <v>0.70270270270270274</v>
      </c>
      <c r="ER261" s="5733">
        <v>740</v>
      </c>
      <c r="ES261" s="5733"/>
      <c r="ET261" s="3621">
        <v>67</v>
      </c>
      <c r="EU261" s="3621">
        <v>74</v>
      </c>
      <c r="EV261" s="1731">
        <f t="shared" si="1144"/>
        <v>-7</v>
      </c>
      <c r="EW261" s="1732">
        <f>EU261/ET261</f>
        <v>1.1044776119402986</v>
      </c>
      <c r="EX261" s="3621">
        <f t="shared" si="1146"/>
        <v>594</v>
      </c>
      <c r="EY261" s="1731">
        <f t="shared" si="1147"/>
        <v>146</v>
      </c>
      <c r="EZ261" s="1732">
        <f>EX261/ER261</f>
        <v>0.80270270270270272</v>
      </c>
      <c r="FA261" s="6807">
        <v>740</v>
      </c>
      <c r="FB261" s="6807"/>
      <c r="FC261" s="2520">
        <v>75</v>
      </c>
      <c r="FD261" s="2520">
        <v>75</v>
      </c>
      <c r="FE261" s="1731">
        <f t="shared" ref="FE261:FE264" si="1208">FD261-FC261</f>
        <v>0</v>
      </c>
      <c r="FF261" s="1732">
        <v>0</v>
      </c>
      <c r="FG261" s="2587">
        <f t="shared" si="1151"/>
        <v>240</v>
      </c>
      <c r="FH261" s="1731">
        <f t="shared" si="1152"/>
        <v>500</v>
      </c>
      <c r="FI261" s="1732">
        <f t="shared" ref="FI261:FI264" si="1209">FG261/FA261</f>
        <v>0.32432432432432434</v>
      </c>
      <c r="FJ261" s="6807">
        <v>740</v>
      </c>
      <c r="FK261" s="6807"/>
      <c r="FL261" s="2520">
        <v>71</v>
      </c>
      <c r="FM261" s="2520">
        <v>40</v>
      </c>
      <c r="FN261" s="1731">
        <f t="shared" si="1154"/>
        <v>31</v>
      </c>
      <c r="FO261" s="1732">
        <f t="shared" si="1155"/>
        <v>0.56338028169014087</v>
      </c>
      <c r="FP261" s="2587">
        <f t="shared" si="1190"/>
        <v>280</v>
      </c>
      <c r="FQ261" s="1731">
        <f t="shared" si="1157"/>
        <v>460</v>
      </c>
      <c r="FR261" s="1732">
        <f t="shared" ref="FR261:FR264" si="1210">FP261/FJ261</f>
        <v>0.3783783783783784</v>
      </c>
      <c r="FS261" s="6807">
        <v>740</v>
      </c>
      <c r="FT261" s="6807"/>
      <c r="FU261" s="2520">
        <v>73</v>
      </c>
      <c r="FV261" s="2520">
        <v>99</v>
      </c>
      <c r="FW261" s="1731">
        <f t="shared" si="1192"/>
        <v>-26</v>
      </c>
      <c r="FX261" s="1732">
        <f>FV261/FU261</f>
        <v>1.3561643835616439</v>
      </c>
      <c r="FY261" s="2587">
        <f t="shared" si="1194"/>
        <v>379</v>
      </c>
      <c r="FZ261" s="1731">
        <f t="shared" si="1162"/>
        <v>361</v>
      </c>
      <c r="GA261" s="1732">
        <f>FY261/FS261</f>
        <v>0.51216216216216215</v>
      </c>
      <c r="GB261" s="3169">
        <f t="shared" si="885"/>
        <v>0.10675675675675678</v>
      </c>
      <c r="GC261" s="2219">
        <v>0</v>
      </c>
      <c r="GD261" s="1895">
        <v>1</v>
      </c>
      <c r="GE261" s="2105" t="s">
        <v>184</v>
      </c>
      <c r="GF261" s="2105" t="s">
        <v>38</v>
      </c>
      <c r="GG261" s="2105" t="s">
        <v>185</v>
      </c>
      <c r="GH261" s="2105" t="s">
        <v>16</v>
      </c>
      <c r="GI261" s="2105" t="s">
        <v>16</v>
      </c>
      <c r="GJ261" s="2105" t="s">
        <v>17</v>
      </c>
      <c r="GK261" s="2105" t="s">
        <v>29</v>
      </c>
      <c r="GL261" s="2120" t="s">
        <v>16</v>
      </c>
      <c r="GM261" s="218" t="s">
        <v>1381</v>
      </c>
      <c r="GN261" s="739" t="s">
        <v>1382</v>
      </c>
      <c r="GO261" s="1720">
        <v>740</v>
      </c>
      <c r="GP261" s="1720">
        <v>160</v>
      </c>
      <c r="GQ261" s="2086">
        <v>165</v>
      </c>
      <c r="GR261" s="2086">
        <v>-5</v>
      </c>
      <c r="GS261" s="1895">
        <v>1.03125</v>
      </c>
      <c r="GT261" s="2086">
        <v>165</v>
      </c>
      <c r="GU261" s="2086">
        <v>575</v>
      </c>
      <c r="GV261" s="1895">
        <v>0.22297297297297297</v>
      </c>
    </row>
    <row r="262" spans="1:204" ht="51" customHeight="1" x14ac:dyDescent="0.25">
      <c r="B262" s="7145"/>
      <c r="C262" s="5685"/>
      <c r="D262" s="7164"/>
      <c r="E262" s="7145"/>
      <c r="F262" s="5707"/>
      <c r="G262" s="5707"/>
      <c r="H262" s="5707"/>
      <c r="I262" s="5707"/>
      <c r="J262" s="5707"/>
      <c r="K262" s="5707"/>
      <c r="L262" s="5707"/>
      <c r="M262" s="5707"/>
      <c r="N262" s="5707"/>
      <c r="O262" s="5698"/>
      <c r="P262" s="5698"/>
      <c r="Q262" s="5698"/>
      <c r="R262" s="5704"/>
      <c r="S262" s="5698"/>
      <c r="T262" s="5698"/>
      <c r="U262" s="7127"/>
      <c r="V262" s="5698"/>
      <c r="W262" s="5695"/>
      <c r="X262" s="5692"/>
      <c r="Y262" s="2121" t="s">
        <v>20</v>
      </c>
      <c r="Z262" s="504" t="s">
        <v>1383</v>
      </c>
      <c r="AA262" s="757" t="s">
        <v>1384</v>
      </c>
      <c r="AB262" s="414">
        <v>27</v>
      </c>
      <c r="AC262" s="157">
        <v>10</v>
      </c>
      <c r="AD262" s="208">
        <f>AC262/AB262</f>
        <v>0.37037037037037035</v>
      </c>
      <c r="AE262" s="157">
        <v>8</v>
      </c>
      <c r="AF262" s="158">
        <f>AE262/AB262</f>
        <v>0.29629629629629628</v>
      </c>
      <c r="AG262" s="157">
        <v>4</v>
      </c>
      <c r="AH262" s="208">
        <f>AG262/AB262</f>
        <v>0.14814814814814814</v>
      </c>
      <c r="AI262" s="157">
        <v>5</v>
      </c>
      <c r="AJ262" s="208">
        <f>AI262/AB262</f>
        <v>0.18518518518518517</v>
      </c>
      <c r="AK262" s="211">
        <f t="shared" si="1199"/>
        <v>1</v>
      </c>
      <c r="AL262" s="2330" t="s">
        <v>20</v>
      </c>
      <c r="AM262" s="959" t="s">
        <v>2449</v>
      </c>
      <c r="AN262" s="959" t="s">
        <v>2450</v>
      </c>
      <c r="AO262" s="970" t="s">
        <v>2444</v>
      </c>
      <c r="AP262" s="970" t="s">
        <v>2445</v>
      </c>
      <c r="AQ262" s="970">
        <v>100</v>
      </c>
      <c r="AR262" s="970" t="s">
        <v>2490</v>
      </c>
      <c r="AS262" s="970" t="s">
        <v>1579</v>
      </c>
      <c r="AT262" s="2275"/>
      <c r="AU262" s="919" t="s">
        <v>1704</v>
      </c>
      <c r="AV262" s="6426">
        <v>27</v>
      </c>
      <c r="AW262" s="6426"/>
      <c r="AX262" s="4091">
        <f t="shared" si="1099"/>
        <v>5</v>
      </c>
      <c r="AY262" s="4091">
        <f t="shared" si="1100"/>
        <v>9</v>
      </c>
      <c r="AZ262" s="4092">
        <f t="shared" si="1101"/>
        <v>-4</v>
      </c>
      <c r="BA262" s="2963">
        <f t="shared" si="1102"/>
        <v>1.8</v>
      </c>
      <c r="BB262" s="3674">
        <f t="shared" si="1103"/>
        <v>40</v>
      </c>
      <c r="BC262" s="4104">
        <f t="shared" si="1169"/>
        <v>-13</v>
      </c>
      <c r="BD262" s="2963">
        <f t="shared" si="1170"/>
        <v>1.4814814814814814</v>
      </c>
      <c r="BE262" s="4412">
        <f t="shared" si="1106"/>
        <v>0</v>
      </c>
      <c r="BF262" s="6480">
        <v>27</v>
      </c>
      <c r="BG262" s="6480"/>
      <c r="BH262" s="3715">
        <f t="shared" ref="BH262:BH325" si="1211">SUM(EB262+EK262+ET262)</f>
        <v>4</v>
      </c>
      <c r="BI262" s="3715">
        <f t="shared" si="1107"/>
        <v>9</v>
      </c>
      <c r="BJ262" s="3111">
        <f t="shared" si="1108"/>
        <v>-5</v>
      </c>
      <c r="BK262" s="2963">
        <f t="shared" si="1109"/>
        <v>2.25</v>
      </c>
      <c r="BL262" s="3674">
        <f t="shared" si="1110"/>
        <v>31</v>
      </c>
      <c r="BM262" s="3122">
        <f t="shared" si="1111"/>
        <v>-4</v>
      </c>
      <c r="BN262" s="2963">
        <f t="shared" si="1112"/>
        <v>1.1481481481481481</v>
      </c>
      <c r="BO262" s="3708">
        <f t="shared" si="1113"/>
        <v>0</v>
      </c>
      <c r="BP262" s="3494"/>
      <c r="BQ262" s="6739">
        <v>27</v>
      </c>
      <c r="BR262" s="6739"/>
      <c r="BS262" s="2749">
        <f t="shared" si="1200"/>
        <v>8</v>
      </c>
      <c r="BT262" s="2749">
        <f t="shared" si="1201"/>
        <v>11</v>
      </c>
      <c r="BU262" s="2987">
        <f t="shared" si="1202"/>
        <v>-3</v>
      </c>
      <c r="BV262" s="2963">
        <f t="shared" si="1203"/>
        <v>1.375</v>
      </c>
      <c r="BW262" s="2361">
        <f t="shared" si="1204"/>
        <v>22</v>
      </c>
      <c r="BX262" s="2991">
        <f t="shared" si="1205"/>
        <v>5</v>
      </c>
      <c r="BY262" s="2963">
        <f t="shared" si="1206"/>
        <v>0.81481481481481477</v>
      </c>
      <c r="BZ262" s="3151"/>
      <c r="CA262" s="6657">
        <v>27</v>
      </c>
      <c r="CB262" s="6657"/>
      <c r="CC262" s="1718">
        <v>10</v>
      </c>
      <c r="CD262" s="1718">
        <v>11</v>
      </c>
      <c r="CE262" s="2359">
        <f t="shared" si="1116"/>
        <v>-1</v>
      </c>
      <c r="CF262" s="1834">
        <f>CD262/CC262</f>
        <v>1.1000000000000001</v>
      </c>
      <c r="CG262" s="1971">
        <f>CD262</f>
        <v>11</v>
      </c>
      <c r="CH262" s="2387">
        <f t="shared" si="1118"/>
        <v>16</v>
      </c>
      <c r="CI262" s="1834">
        <f>CG262/CA262</f>
        <v>0.40740740740740738</v>
      </c>
      <c r="CM262" s="1744">
        <v>0</v>
      </c>
      <c r="CN262" s="1744">
        <v>0</v>
      </c>
      <c r="CO262" s="1745">
        <v>10</v>
      </c>
      <c r="CP262" s="1729"/>
      <c r="CQ262" s="1729"/>
      <c r="CR262" s="1729"/>
      <c r="CS262" s="1729"/>
      <c r="CT262" s="1729"/>
      <c r="CU262" s="1729"/>
      <c r="CV262" s="1729"/>
      <c r="CW262" s="1729"/>
      <c r="CX262" s="1729"/>
      <c r="CY262" s="6148">
        <v>27</v>
      </c>
      <c r="CZ262" s="6149"/>
      <c r="DA262" s="4322">
        <v>2</v>
      </c>
      <c r="DB262" s="4322">
        <v>3</v>
      </c>
      <c r="DC262" s="4326">
        <f t="shared" si="1174"/>
        <v>1</v>
      </c>
      <c r="DD262" s="4327">
        <v>0</v>
      </c>
      <c r="DE262" s="4328">
        <f t="shared" si="1207"/>
        <v>34</v>
      </c>
      <c r="DF262" s="4093">
        <f t="shared" si="1175"/>
        <v>-7</v>
      </c>
      <c r="DG262" s="1747">
        <f t="shared" si="1176"/>
        <v>1.2592592592592593</v>
      </c>
      <c r="DH262" s="5841">
        <v>27</v>
      </c>
      <c r="DI262" s="5937"/>
      <c r="DJ262" s="4329">
        <v>3</v>
      </c>
      <c r="DK262" s="4329">
        <v>3</v>
      </c>
      <c r="DL262" s="4333">
        <f t="shared" si="1177"/>
        <v>0</v>
      </c>
      <c r="DM262" s="4334">
        <f t="shared" si="1178"/>
        <v>1</v>
      </c>
      <c r="DN262" s="4332">
        <f t="shared" si="1179"/>
        <v>37</v>
      </c>
      <c r="DO262" s="4093">
        <f t="shared" si="1180"/>
        <v>-10</v>
      </c>
      <c r="DP262" s="1747">
        <f t="shared" si="1181"/>
        <v>1.3703703703703705</v>
      </c>
      <c r="DQ262" s="5763">
        <v>27</v>
      </c>
      <c r="DR262" s="5764"/>
      <c r="DS262" s="2685">
        <v>0</v>
      </c>
      <c r="DT262" s="2685">
        <v>3</v>
      </c>
      <c r="DU262" s="4404">
        <f t="shared" si="1182"/>
        <v>-3</v>
      </c>
      <c r="DV262" s="2684" t="e">
        <f>DT262/DS262</f>
        <v>#DIV/0!</v>
      </c>
      <c r="DW262" s="2683">
        <f t="shared" si="1184"/>
        <v>40</v>
      </c>
      <c r="DX262" s="4093">
        <f t="shared" si="1185"/>
        <v>-13</v>
      </c>
      <c r="DY262" s="1747">
        <f>DW262/DQ262</f>
        <v>1.4814814814814814</v>
      </c>
      <c r="DZ262" s="6148">
        <v>27</v>
      </c>
      <c r="EA262" s="6149"/>
      <c r="EB262" s="3470">
        <v>2</v>
      </c>
      <c r="EC262" s="3470">
        <v>0</v>
      </c>
      <c r="ED262" s="1782">
        <f t="shared" si="1134"/>
        <v>-2</v>
      </c>
      <c r="EE262" s="1736">
        <v>0</v>
      </c>
      <c r="EF262" s="3336">
        <f t="shared" si="1136"/>
        <v>22</v>
      </c>
      <c r="EG262" s="1735">
        <f t="shared" si="1137"/>
        <v>5</v>
      </c>
      <c r="EH262" s="1736">
        <f t="shared" si="1138"/>
        <v>0.81481481481481477</v>
      </c>
      <c r="EI262" s="5841">
        <v>27</v>
      </c>
      <c r="EJ262" s="5937"/>
      <c r="EK262" s="2906">
        <v>1</v>
      </c>
      <c r="EL262" s="2906">
        <v>7</v>
      </c>
      <c r="EM262" s="1782">
        <f t="shared" si="1139"/>
        <v>-6</v>
      </c>
      <c r="EN262" s="1736">
        <f t="shared" si="1140"/>
        <v>7</v>
      </c>
      <c r="EO262" s="3341">
        <f t="shared" si="1141"/>
        <v>29</v>
      </c>
      <c r="EP262" s="1735">
        <f t="shared" si="1142"/>
        <v>-2</v>
      </c>
      <c r="EQ262" s="1736">
        <f t="shared" si="1143"/>
        <v>1.0740740740740742</v>
      </c>
      <c r="ER262" s="5763">
        <v>27</v>
      </c>
      <c r="ES262" s="5764"/>
      <c r="ET262" s="3622">
        <v>1</v>
      </c>
      <c r="EU262" s="3622">
        <v>2</v>
      </c>
      <c r="EV262" s="1735">
        <f t="shared" si="1144"/>
        <v>-1</v>
      </c>
      <c r="EW262" s="1736">
        <f>EU262/ET262</f>
        <v>2</v>
      </c>
      <c r="EX262" s="3621">
        <f t="shared" si="1146"/>
        <v>31</v>
      </c>
      <c r="EY262" s="1735">
        <f t="shared" si="1147"/>
        <v>-4</v>
      </c>
      <c r="EZ262" s="3953">
        <f>EX262/ER262</f>
        <v>1.1481481481481481</v>
      </c>
      <c r="FA262" s="6786">
        <v>27</v>
      </c>
      <c r="FB262" s="6787"/>
      <c r="FC262" s="2522">
        <v>6</v>
      </c>
      <c r="FD262" s="2522">
        <v>6</v>
      </c>
      <c r="FE262" s="1735">
        <f t="shared" si="1208"/>
        <v>0</v>
      </c>
      <c r="FF262" s="1736">
        <v>0</v>
      </c>
      <c r="FG262" s="2589">
        <f t="shared" si="1151"/>
        <v>17</v>
      </c>
      <c r="FH262" s="1735">
        <f t="shared" si="1152"/>
        <v>10</v>
      </c>
      <c r="FI262" s="1736">
        <f t="shared" si="1209"/>
        <v>0.62962962962962965</v>
      </c>
      <c r="FJ262" s="6786">
        <v>27</v>
      </c>
      <c r="FK262" s="6787"/>
      <c r="FL262" s="2522">
        <v>2</v>
      </c>
      <c r="FM262" s="2522">
        <v>3</v>
      </c>
      <c r="FN262" s="1735">
        <f t="shared" si="1154"/>
        <v>-1</v>
      </c>
      <c r="FO262" s="1736">
        <f t="shared" si="1155"/>
        <v>1.5</v>
      </c>
      <c r="FP262" s="2587">
        <f t="shared" si="1190"/>
        <v>20</v>
      </c>
      <c r="FQ262" s="1735">
        <f t="shared" si="1157"/>
        <v>7</v>
      </c>
      <c r="FR262" s="1736">
        <f t="shared" si="1210"/>
        <v>0.7407407407407407</v>
      </c>
      <c r="FS262" s="6786">
        <v>27</v>
      </c>
      <c r="FT262" s="6787"/>
      <c r="FU262" s="2522">
        <v>0</v>
      </c>
      <c r="FV262" s="2522">
        <v>2</v>
      </c>
      <c r="FW262" s="1735">
        <f t="shared" si="1192"/>
        <v>-2</v>
      </c>
      <c r="FX262" s="1736" t="e">
        <f>FV262/FU262</f>
        <v>#DIV/0!</v>
      </c>
      <c r="FY262" s="2587">
        <f t="shared" si="1194"/>
        <v>22</v>
      </c>
      <c r="FZ262" s="1735">
        <f t="shared" si="1162"/>
        <v>5</v>
      </c>
      <c r="GA262" s="1736">
        <f>FY262/FS262</f>
        <v>0.81481481481481477</v>
      </c>
      <c r="GB262" s="3169">
        <f t="shared" si="885"/>
        <v>0</v>
      </c>
      <c r="GC262" s="2219">
        <v>0</v>
      </c>
      <c r="GD262" s="1895">
        <v>1</v>
      </c>
      <c r="GE262" s="2105" t="s">
        <v>184</v>
      </c>
      <c r="GF262" s="2105" t="s">
        <v>38</v>
      </c>
      <c r="GG262" s="2105" t="s">
        <v>185</v>
      </c>
      <c r="GH262" s="2105" t="s">
        <v>16</v>
      </c>
      <c r="GI262" s="2105" t="s">
        <v>16</v>
      </c>
      <c r="GJ262" s="2105" t="s">
        <v>17</v>
      </c>
      <c r="GK262" s="2105" t="s">
        <v>29</v>
      </c>
      <c r="GL262" s="2121" t="s">
        <v>20</v>
      </c>
      <c r="GM262" s="219" t="s">
        <v>1383</v>
      </c>
      <c r="GN262" s="536" t="s">
        <v>1384</v>
      </c>
      <c r="GO262" s="1721">
        <v>27</v>
      </c>
      <c r="GP262" s="1721">
        <v>10</v>
      </c>
      <c r="GQ262" s="2086">
        <v>11</v>
      </c>
      <c r="GR262" s="2086">
        <v>-1</v>
      </c>
      <c r="GS262" s="1895">
        <v>1.1000000000000001</v>
      </c>
      <c r="GT262" s="2086">
        <v>11</v>
      </c>
      <c r="GU262" s="2086">
        <v>16</v>
      </c>
      <c r="GV262" s="1895">
        <v>0.40740740740740738</v>
      </c>
    </row>
    <row r="263" spans="1:204" ht="58.5" customHeight="1" x14ac:dyDescent="0.25">
      <c r="B263" s="7145"/>
      <c r="C263" s="5685"/>
      <c r="D263" s="7164"/>
      <c r="E263" s="7145"/>
      <c r="F263" s="5707"/>
      <c r="G263" s="5707"/>
      <c r="H263" s="5707"/>
      <c r="I263" s="5707"/>
      <c r="J263" s="5707"/>
      <c r="K263" s="5707"/>
      <c r="L263" s="5707"/>
      <c r="M263" s="5707"/>
      <c r="N263" s="5707"/>
      <c r="O263" s="5698"/>
      <c r="P263" s="5698"/>
      <c r="Q263" s="5698"/>
      <c r="R263" s="5704"/>
      <c r="S263" s="5698"/>
      <c r="T263" s="5698"/>
      <c r="U263" s="7127"/>
      <c r="V263" s="5698"/>
      <c r="W263" s="5695"/>
      <c r="X263" s="5692"/>
      <c r="Y263" s="2121" t="s">
        <v>19</v>
      </c>
      <c r="Z263" s="504" t="s">
        <v>1385</v>
      </c>
      <c r="AA263" s="758" t="s">
        <v>1386</v>
      </c>
      <c r="AB263" s="414">
        <v>900</v>
      </c>
      <c r="AC263" s="157">
        <v>50</v>
      </c>
      <c r="AD263" s="208">
        <f>AC263/AB263</f>
        <v>5.5555555555555552E-2</v>
      </c>
      <c r="AE263" s="157">
        <v>300</v>
      </c>
      <c r="AF263" s="158">
        <f>AE263/AB263</f>
        <v>0.33333333333333331</v>
      </c>
      <c r="AG263" s="157">
        <v>300</v>
      </c>
      <c r="AH263" s="208">
        <f>AG263/AB263</f>
        <v>0.33333333333333331</v>
      </c>
      <c r="AI263" s="157">
        <v>250</v>
      </c>
      <c r="AJ263" s="208">
        <f>AI263/AB263</f>
        <v>0.27777777777777779</v>
      </c>
      <c r="AK263" s="211">
        <f t="shared" si="1199"/>
        <v>0.99999999999999989</v>
      </c>
      <c r="AL263" s="2330" t="s">
        <v>19</v>
      </c>
      <c r="AM263" s="959" t="s">
        <v>2454</v>
      </c>
      <c r="AN263" s="959" t="s">
        <v>2451</v>
      </c>
      <c r="AO263" s="919" t="s">
        <v>2446</v>
      </c>
      <c r="AP263" s="919" t="s">
        <v>2447</v>
      </c>
      <c r="AQ263" s="919">
        <v>100</v>
      </c>
      <c r="AR263" s="970" t="s">
        <v>766</v>
      </c>
      <c r="AS263" s="970" t="s">
        <v>1579</v>
      </c>
      <c r="AT263" s="2275"/>
      <c r="AU263" s="919" t="s">
        <v>1704</v>
      </c>
      <c r="AV263" s="6426">
        <v>900</v>
      </c>
      <c r="AW263" s="6426"/>
      <c r="AX263" s="4479">
        <f t="shared" si="1099"/>
        <v>250</v>
      </c>
      <c r="AY263" s="4091">
        <f t="shared" si="1100"/>
        <v>300</v>
      </c>
      <c r="AZ263" s="4092">
        <f t="shared" si="1101"/>
        <v>-50</v>
      </c>
      <c r="BA263" s="2963">
        <f t="shared" si="1102"/>
        <v>1.2</v>
      </c>
      <c r="BB263" s="3674">
        <f t="shared" si="1103"/>
        <v>950</v>
      </c>
      <c r="BC263" s="4104">
        <f t="shared" si="1169"/>
        <v>-50</v>
      </c>
      <c r="BD263" s="2963">
        <f t="shared" si="1170"/>
        <v>1.0555555555555556</v>
      </c>
      <c r="BE263" s="4412">
        <f t="shared" si="1106"/>
        <v>0</v>
      </c>
      <c r="BF263" s="6480">
        <v>900</v>
      </c>
      <c r="BG263" s="6480"/>
      <c r="BH263" s="3715">
        <f t="shared" si="1211"/>
        <v>300</v>
      </c>
      <c r="BI263" s="3715">
        <f t="shared" si="1107"/>
        <v>300</v>
      </c>
      <c r="BJ263" s="3111">
        <f t="shared" si="1108"/>
        <v>0</v>
      </c>
      <c r="BK263" s="2963">
        <f t="shared" si="1109"/>
        <v>1</v>
      </c>
      <c r="BL263" s="3674">
        <f t="shared" si="1110"/>
        <v>650</v>
      </c>
      <c r="BM263" s="3122">
        <f t="shared" si="1111"/>
        <v>250</v>
      </c>
      <c r="BN263" s="2963">
        <f t="shared" si="1112"/>
        <v>0.72222222222222221</v>
      </c>
      <c r="BO263" s="3708">
        <f t="shared" si="1113"/>
        <v>0</v>
      </c>
      <c r="BP263" s="3494"/>
      <c r="BQ263" s="6739">
        <v>900</v>
      </c>
      <c r="BR263" s="6739"/>
      <c r="BS263" s="2749">
        <f t="shared" si="1200"/>
        <v>300</v>
      </c>
      <c r="BT263" s="2749">
        <f t="shared" si="1201"/>
        <v>300</v>
      </c>
      <c r="BU263" s="2987">
        <f t="shared" si="1202"/>
        <v>0</v>
      </c>
      <c r="BV263" s="2963">
        <f t="shared" si="1203"/>
        <v>1</v>
      </c>
      <c r="BW263" s="2361">
        <f t="shared" si="1204"/>
        <v>350</v>
      </c>
      <c r="BX263" s="2991">
        <f t="shared" si="1205"/>
        <v>550</v>
      </c>
      <c r="BY263" s="2963">
        <f t="shared" si="1206"/>
        <v>0.3888888888888889</v>
      </c>
      <c r="BZ263" s="3151"/>
      <c r="CA263" s="6657">
        <v>900</v>
      </c>
      <c r="CB263" s="6657"/>
      <c r="CC263" s="1718">
        <v>50</v>
      </c>
      <c r="CD263" s="1718">
        <v>50</v>
      </c>
      <c r="CE263" s="2359">
        <f t="shared" si="1116"/>
        <v>0</v>
      </c>
      <c r="CF263" s="1834">
        <f>CD263/CC263</f>
        <v>1</v>
      </c>
      <c r="CG263" s="1971">
        <f>CD263</f>
        <v>50</v>
      </c>
      <c r="CH263" s="2387">
        <f t="shared" si="1118"/>
        <v>850</v>
      </c>
      <c r="CI263" s="1834">
        <f>CG263/CA263</f>
        <v>5.5555555555555552E-2</v>
      </c>
      <c r="CM263" s="1744">
        <v>0</v>
      </c>
      <c r="CN263" s="1744">
        <v>0</v>
      </c>
      <c r="CO263" s="1745">
        <v>50</v>
      </c>
      <c r="CP263" s="1729"/>
      <c r="CQ263" s="1729"/>
      <c r="CR263" s="1729"/>
      <c r="CS263" s="1729"/>
      <c r="CT263" s="1729"/>
      <c r="CU263" s="1729"/>
      <c r="CV263" s="1729"/>
      <c r="CW263" s="1729"/>
      <c r="CX263" s="1729"/>
      <c r="CY263" s="6148">
        <v>900</v>
      </c>
      <c r="CZ263" s="6149"/>
      <c r="DA263" s="4322">
        <v>100</v>
      </c>
      <c r="DB263" s="4322">
        <v>100</v>
      </c>
      <c r="DC263" s="4326">
        <f t="shared" si="1174"/>
        <v>0</v>
      </c>
      <c r="DD263" s="4327">
        <v>0</v>
      </c>
      <c r="DE263" s="4328">
        <f t="shared" si="1207"/>
        <v>750</v>
      </c>
      <c r="DF263" s="4093">
        <f t="shared" si="1175"/>
        <v>150</v>
      </c>
      <c r="DG263" s="1747">
        <f t="shared" si="1176"/>
        <v>0.83333333333333337</v>
      </c>
      <c r="DH263" s="5841">
        <v>900</v>
      </c>
      <c r="DI263" s="5937"/>
      <c r="DJ263" s="4329">
        <v>100</v>
      </c>
      <c r="DK263" s="4329">
        <v>100</v>
      </c>
      <c r="DL263" s="4333">
        <f t="shared" si="1177"/>
        <v>0</v>
      </c>
      <c r="DM263" s="4334">
        <f t="shared" si="1178"/>
        <v>1</v>
      </c>
      <c r="DN263" s="4332">
        <f t="shared" si="1179"/>
        <v>850</v>
      </c>
      <c r="DO263" s="4093">
        <f t="shared" si="1180"/>
        <v>50</v>
      </c>
      <c r="DP263" s="1747">
        <f t="shared" si="1181"/>
        <v>0.94444444444444442</v>
      </c>
      <c r="DQ263" s="5763">
        <v>900</v>
      </c>
      <c r="DR263" s="5764"/>
      <c r="DS263" s="3487">
        <v>50</v>
      </c>
      <c r="DT263" s="2685">
        <v>100</v>
      </c>
      <c r="DU263" s="4404">
        <f t="shared" si="1182"/>
        <v>-50</v>
      </c>
      <c r="DV263" s="2684">
        <f>DT263/DS263</f>
        <v>2</v>
      </c>
      <c r="DW263" s="2683">
        <f t="shared" si="1184"/>
        <v>950</v>
      </c>
      <c r="DX263" s="4093">
        <f t="shared" si="1185"/>
        <v>-50</v>
      </c>
      <c r="DY263" s="1747">
        <f>DW263/DQ263</f>
        <v>1.0555555555555556</v>
      </c>
      <c r="DZ263" s="6148">
        <v>900</v>
      </c>
      <c r="EA263" s="6149"/>
      <c r="EB263" s="3470">
        <v>100</v>
      </c>
      <c r="EC263" s="3470">
        <v>100</v>
      </c>
      <c r="ED263" s="1782">
        <f t="shared" si="1134"/>
        <v>0</v>
      </c>
      <c r="EE263" s="1736">
        <v>0</v>
      </c>
      <c r="EF263" s="3336">
        <f t="shared" si="1136"/>
        <v>450</v>
      </c>
      <c r="EG263" s="1735">
        <f t="shared" si="1137"/>
        <v>450</v>
      </c>
      <c r="EH263" s="1736">
        <f t="shared" si="1138"/>
        <v>0.5</v>
      </c>
      <c r="EI263" s="5841">
        <v>900</v>
      </c>
      <c r="EJ263" s="5937"/>
      <c r="EK263" s="2906">
        <v>100</v>
      </c>
      <c r="EL263" s="2906">
        <v>100</v>
      </c>
      <c r="EM263" s="1782">
        <f t="shared" si="1139"/>
        <v>0</v>
      </c>
      <c r="EN263" s="1736">
        <f t="shared" si="1140"/>
        <v>1</v>
      </c>
      <c r="EO263" s="3341">
        <f t="shared" si="1141"/>
        <v>550</v>
      </c>
      <c r="EP263" s="1735">
        <f t="shared" si="1142"/>
        <v>350</v>
      </c>
      <c r="EQ263" s="1736">
        <f t="shared" si="1143"/>
        <v>0.61111111111111116</v>
      </c>
      <c r="ER263" s="5763">
        <v>900</v>
      </c>
      <c r="ES263" s="5764"/>
      <c r="ET263" s="3622">
        <v>100</v>
      </c>
      <c r="EU263" s="3622">
        <v>100</v>
      </c>
      <c r="EV263" s="1735">
        <f t="shared" si="1144"/>
        <v>0</v>
      </c>
      <c r="EW263" s="1736">
        <f>EU263/ET263</f>
        <v>1</v>
      </c>
      <c r="EX263" s="3621">
        <f t="shared" si="1146"/>
        <v>650</v>
      </c>
      <c r="EY263" s="1735">
        <f t="shared" si="1147"/>
        <v>250</v>
      </c>
      <c r="EZ263" s="1736">
        <f>EX263/ER263</f>
        <v>0.72222222222222221</v>
      </c>
      <c r="FA263" s="6786">
        <v>900</v>
      </c>
      <c r="FB263" s="6787"/>
      <c r="FC263" s="2522">
        <v>100</v>
      </c>
      <c r="FD263" s="2522">
        <v>100</v>
      </c>
      <c r="FE263" s="1735">
        <f t="shared" si="1208"/>
        <v>0</v>
      </c>
      <c r="FF263" s="1736">
        <v>0</v>
      </c>
      <c r="FG263" s="2589">
        <f t="shared" si="1151"/>
        <v>150</v>
      </c>
      <c r="FH263" s="1735">
        <f t="shared" si="1152"/>
        <v>750</v>
      </c>
      <c r="FI263" s="1736">
        <f t="shared" si="1209"/>
        <v>0.16666666666666666</v>
      </c>
      <c r="FJ263" s="6786">
        <v>900</v>
      </c>
      <c r="FK263" s="6787"/>
      <c r="FL263" s="2522">
        <v>100</v>
      </c>
      <c r="FM263" s="2522">
        <v>100</v>
      </c>
      <c r="FN263" s="1735">
        <f t="shared" si="1154"/>
        <v>0</v>
      </c>
      <c r="FO263" s="1736">
        <f t="shared" si="1155"/>
        <v>1</v>
      </c>
      <c r="FP263" s="2587">
        <f t="shared" si="1190"/>
        <v>250</v>
      </c>
      <c r="FQ263" s="1735">
        <f t="shared" si="1157"/>
        <v>650</v>
      </c>
      <c r="FR263" s="1736">
        <f t="shared" si="1210"/>
        <v>0.27777777777777779</v>
      </c>
      <c r="FS263" s="6786">
        <v>900</v>
      </c>
      <c r="FT263" s="6787"/>
      <c r="FU263" s="2522">
        <v>100</v>
      </c>
      <c r="FV263" s="2522">
        <v>100</v>
      </c>
      <c r="FW263" s="1735">
        <f t="shared" si="1192"/>
        <v>0</v>
      </c>
      <c r="FX263" s="1736">
        <f>FV263/FU263</f>
        <v>1</v>
      </c>
      <c r="FY263" s="2587">
        <f t="shared" si="1194"/>
        <v>350</v>
      </c>
      <c r="FZ263" s="1735">
        <f t="shared" si="1162"/>
        <v>550</v>
      </c>
      <c r="GA263" s="1736">
        <f>FY263/FS263</f>
        <v>0.3888888888888889</v>
      </c>
      <c r="GB263" s="3169">
        <f t="shared" ref="GB263:GB326" si="1212">SUM(EH263-GA263)</f>
        <v>0.1111111111111111</v>
      </c>
      <c r="GC263" s="2219">
        <v>0</v>
      </c>
      <c r="GD263" s="1895">
        <v>1</v>
      </c>
      <c r="GE263" s="2105" t="s">
        <v>184</v>
      </c>
      <c r="GF263" s="2105" t="s">
        <v>38</v>
      </c>
      <c r="GG263" s="2105" t="s">
        <v>185</v>
      </c>
      <c r="GH263" s="2105" t="s">
        <v>16</v>
      </c>
      <c r="GI263" s="2105" t="s">
        <v>16</v>
      </c>
      <c r="GJ263" s="2105" t="s">
        <v>17</v>
      </c>
      <c r="GK263" s="2105" t="s">
        <v>29</v>
      </c>
      <c r="GL263" s="2121" t="s">
        <v>19</v>
      </c>
      <c r="GM263" s="219" t="s">
        <v>1385</v>
      </c>
      <c r="GN263" s="531" t="s">
        <v>1386</v>
      </c>
      <c r="GO263" s="1721">
        <v>900</v>
      </c>
      <c r="GP263" s="1721">
        <v>50</v>
      </c>
      <c r="GQ263" s="2086">
        <v>50</v>
      </c>
      <c r="GR263" s="2086">
        <v>0</v>
      </c>
      <c r="GS263" s="1895">
        <v>1</v>
      </c>
      <c r="GT263" s="2086">
        <v>50</v>
      </c>
      <c r="GU263" s="2086">
        <v>850</v>
      </c>
      <c r="GV263" s="1895">
        <v>5.5555555555555552E-2</v>
      </c>
    </row>
    <row r="264" spans="1:204" ht="51" x14ac:dyDescent="0.25">
      <c r="B264" s="7103"/>
      <c r="C264" s="5686"/>
      <c r="D264" s="7101"/>
      <c r="E264" s="7103"/>
      <c r="F264" s="5708"/>
      <c r="G264" s="5708"/>
      <c r="H264" s="5708"/>
      <c r="I264" s="5708"/>
      <c r="J264" s="5708"/>
      <c r="K264" s="5708"/>
      <c r="L264" s="5708"/>
      <c r="M264" s="5708"/>
      <c r="N264" s="5708"/>
      <c r="O264" s="5699"/>
      <c r="P264" s="5699"/>
      <c r="Q264" s="5699"/>
      <c r="R264" s="5705"/>
      <c r="S264" s="5699"/>
      <c r="T264" s="5699"/>
      <c r="U264" s="7128"/>
      <c r="V264" s="5699"/>
      <c r="W264" s="5696"/>
      <c r="X264" s="5693"/>
      <c r="Y264" s="2122" t="s">
        <v>29</v>
      </c>
      <c r="Z264" s="507" t="s">
        <v>1387</v>
      </c>
      <c r="AA264" s="5561" t="s">
        <v>1386</v>
      </c>
      <c r="AB264" s="417">
        <v>900</v>
      </c>
      <c r="AC264" s="162">
        <v>50</v>
      </c>
      <c r="AD264" s="471">
        <f>AC264/AB264</f>
        <v>5.5555555555555552E-2</v>
      </c>
      <c r="AE264" s="162">
        <v>300</v>
      </c>
      <c r="AF264" s="163">
        <f>AE264/AB264</f>
        <v>0.33333333333333331</v>
      </c>
      <c r="AG264" s="162">
        <v>300</v>
      </c>
      <c r="AH264" s="471">
        <f>AG264/AB264</f>
        <v>0.33333333333333331</v>
      </c>
      <c r="AI264" s="162">
        <v>250</v>
      </c>
      <c r="AJ264" s="471">
        <f>AI264/AB264</f>
        <v>0.27777777777777779</v>
      </c>
      <c r="AK264" s="211">
        <f t="shared" si="1199"/>
        <v>0.99999999999999989</v>
      </c>
      <c r="AL264" s="2330" t="s">
        <v>29</v>
      </c>
      <c r="AM264" s="970" t="s">
        <v>2455</v>
      </c>
      <c r="AN264" s="970" t="s">
        <v>2452</v>
      </c>
      <c r="AO264" s="919" t="s">
        <v>2446</v>
      </c>
      <c r="AP264" s="919" t="s">
        <v>2447</v>
      </c>
      <c r="AQ264" s="919">
        <v>100</v>
      </c>
      <c r="AR264" s="970" t="s">
        <v>1403</v>
      </c>
      <c r="AS264" s="970" t="s">
        <v>1579</v>
      </c>
      <c r="AT264" s="2275"/>
      <c r="AU264" s="919" t="s">
        <v>1704</v>
      </c>
      <c r="AV264" s="6426">
        <v>900</v>
      </c>
      <c r="AW264" s="6426"/>
      <c r="AX264" s="4479">
        <f t="shared" si="1099"/>
        <v>250</v>
      </c>
      <c r="AY264" s="4091">
        <f t="shared" si="1100"/>
        <v>300</v>
      </c>
      <c r="AZ264" s="4092">
        <f t="shared" si="1101"/>
        <v>-50</v>
      </c>
      <c r="BA264" s="2963">
        <f t="shared" si="1102"/>
        <v>1.2</v>
      </c>
      <c r="BB264" s="3674">
        <f t="shared" si="1103"/>
        <v>950</v>
      </c>
      <c r="BC264" s="4104">
        <f t="shared" si="1169"/>
        <v>-50</v>
      </c>
      <c r="BD264" s="2963">
        <f t="shared" si="1170"/>
        <v>1.0555555555555556</v>
      </c>
      <c r="BE264" s="4412">
        <f t="shared" si="1106"/>
        <v>0</v>
      </c>
      <c r="BF264" s="6480">
        <v>900</v>
      </c>
      <c r="BG264" s="6480"/>
      <c r="BH264" s="3715">
        <f t="shared" si="1211"/>
        <v>300</v>
      </c>
      <c r="BI264" s="3715">
        <f t="shared" si="1107"/>
        <v>300</v>
      </c>
      <c r="BJ264" s="3111">
        <f t="shared" si="1108"/>
        <v>0</v>
      </c>
      <c r="BK264" s="2963">
        <f t="shared" si="1109"/>
        <v>1</v>
      </c>
      <c r="BL264" s="3674">
        <f t="shared" si="1110"/>
        <v>650</v>
      </c>
      <c r="BM264" s="3122">
        <f t="shared" si="1111"/>
        <v>250</v>
      </c>
      <c r="BN264" s="2963">
        <f t="shared" si="1112"/>
        <v>0.72222222222222221</v>
      </c>
      <c r="BO264" s="3708">
        <f t="shared" si="1113"/>
        <v>0</v>
      </c>
      <c r="BP264" s="3494"/>
      <c r="BQ264" s="6739">
        <v>900</v>
      </c>
      <c r="BR264" s="6739"/>
      <c r="BS264" s="2749">
        <f t="shared" si="1200"/>
        <v>300</v>
      </c>
      <c r="BT264" s="2749">
        <f t="shared" si="1201"/>
        <v>300</v>
      </c>
      <c r="BU264" s="2987">
        <f t="shared" si="1202"/>
        <v>0</v>
      </c>
      <c r="BV264" s="2963">
        <f t="shared" si="1203"/>
        <v>1</v>
      </c>
      <c r="BW264" s="2361">
        <f t="shared" si="1204"/>
        <v>350</v>
      </c>
      <c r="BX264" s="2991">
        <f t="shared" si="1205"/>
        <v>550</v>
      </c>
      <c r="BY264" s="2963">
        <f t="shared" si="1206"/>
        <v>0.3888888888888889</v>
      </c>
      <c r="BZ264" s="3151"/>
      <c r="CA264" s="6657">
        <v>900</v>
      </c>
      <c r="CB264" s="6657"/>
      <c r="CC264" s="1718">
        <v>50</v>
      </c>
      <c r="CD264" s="1718">
        <v>50</v>
      </c>
      <c r="CE264" s="2359">
        <f t="shared" si="1116"/>
        <v>0</v>
      </c>
      <c r="CF264" s="1834">
        <f>CD264/CC264</f>
        <v>1</v>
      </c>
      <c r="CG264" s="1971">
        <f>CD264</f>
        <v>50</v>
      </c>
      <c r="CH264" s="2387">
        <f t="shared" si="1118"/>
        <v>850</v>
      </c>
      <c r="CI264" s="1834">
        <f>CG264/CA264</f>
        <v>5.5555555555555552E-2</v>
      </c>
      <c r="CM264" s="1752">
        <v>0</v>
      </c>
      <c r="CN264" s="1752">
        <v>0</v>
      </c>
      <c r="CO264" s="1758">
        <v>50</v>
      </c>
      <c r="CP264" s="1729"/>
      <c r="CQ264" s="1729"/>
      <c r="CR264" s="1729"/>
      <c r="CS264" s="1729"/>
      <c r="CT264" s="1729"/>
      <c r="CU264" s="1729"/>
      <c r="CV264" s="1729"/>
      <c r="CW264" s="1729"/>
      <c r="CX264" s="1729"/>
      <c r="CY264" s="6139">
        <v>900</v>
      </c>
      <c r="CZ264" s="6140"/>
      <c r="DA264" s="4325">
        <v>100</v>
      </c>
      <c r="DB264" s="4325">
        <v>100</v>
      </c>
      <c r="DC264" s="4326">
        <f t="shared" si="1174"/>
        <v>0</v>
      </c>
      <c r="DD264" s="4327">
        <v>0</v>
      </c>
      <c r="DE264" s="4328">
        <f t="shared" si="1207"/>
        <v>750</v>
      </c>
      <c r="DF264" s="4093">
        <f t="shared" si="1175"/>
        <v>150</v>
      </c>
      <c r="DG264" s="1747">
        <f t="shared" si="1176"/>
        <v>0.83333333333333337</v>
      </c>
      <c r="DH264" s="5841">
        <v>900</v>
      </c>
      <c r="DI264" s="5937"/>
      <c r="DJ264" s="4332">
        <v>100</v>
      </c>
      <c r="DK264" s="4332">
        <v>100</v>
      </c>
      <c r="DL264" s="4333">
        <f t="shared" si="1177"/>
        <v>0</v>
      </c>
      <c r="DM264" s="4334">
        <f t="shared" si="1178"/>
        <v>1</v>
      </c>
      <c r="DN264" s="4332">
        <f t="shared" si="1179"/>
        <v>850</v>
      </c>
      <c r="DO264" s="4100">
        <f t="shared" si="1180"/>
        <v>50</v>
      </c>
      <c r="DP264" s="4118">
        <f t="shared" si="1181"/>
        <v>0.94444444444444442</v>
      </c>
      <c r="DQ264" s="5796">
        <v>900</v>
      </c>
      <c r="DR264" s="5797"/>
      <c r="DS264" s="3598">
        <v>50</v>
      </c>
      <c r="DT264" s="2686">
        <v>100</v>
      </c>
      <c r="DU264" s="4406">
        <f t="shared" si="1182"/>
        <v>-50</v>
      </c>
      <c r="DV264" s="4478">
        <f>DT264/DS264</f>
        <v>2</v>
      </c>
      <c r="DW264" s="4417">
        <f t="shared" si="1184"/>
        <v>950</v>
      </c>
      <c r="DX264" s="4100">
        <f t="shared" si="1185"/>
        <v>-50</v>
      </c>
      <c r="DY264" s="4118">
        <f>DW264/DQ264</f>
        <v>1.0555555555555556</v>
      </c>
      <c r="DZ264" s="6139">
        <v>900</v>
      </c>
      <c r="EA264" s="6140"/>
      <c r="EB264" s="3446">
        <v>100</v>
      </c>
      <c r="EC264" s="3446">
        <v>100</v>
      </c>
      <c r="ED264" s="1782">
        <f t="shared" si="1134"/>
        <v>0</v>
      </c>
      <c r="EE264" s="1736">
        <v>0</v>
      </c>
      <c r="EF264" s="3336">
        <f t="shared" si="1136"/>
        <v>450</v>
      </c>
      <c r="EG264" s="1735">
        <f t="shared" si="1137"/>
        <v>450</v>
      </c>
      <c r="EH264" s="1736">
        <f t="shared" si="1138"/>
        <v>0.5</v>
      </c>
      <c r="EI264" s="5841">
        <v>900</v>
      </c>
      <c r="EJ264" s="5937"/>
      <c r="EK264" s="3341">
        <v>100</v>
      </c>
      <c r="EL264" s="3341">
        <v>100</v>
      </c>
      <c r="EM264" s="1782">
        <f t="shared" si="1139"/>
        <v>0</v>
      </c>
      <c r="EN264" s="1736">
        <f t="shared" si="1140"/>
        <v>1</v>
      </c>
      <c r="EO264" s="3341">
        <f t="shared" si="1141"/>
        <v>550</v>
      </c>
      <c r="EP264" s="1751">
        <f t="shared" si="1142"/>
        <v>350</v>
      </c>
      <c r="EQ264" s="1741">
        <f t="shared" si="1143"/>
        <v>0.61111111111111116</v>
      </c>
      <c r="ER264" s="5796">
        <v>900</v>
      </c>
      <c r="ES264" s="5797"/>
      <c r="ET264" s="3623">
        <v>100</v>
      </c>
      <c r="EU264" s="3623">
        <v>100</v>
      </c>
      <c r="EV264" s="1751">
        <f t="shared" si="1144"/>
        <v>0</v>
      </c>
      <c r="EW264" s="1741">
        <f>EU264/ET264</f>
        <v>1</v>
      </c>
      <c r="EX264" s="3694">
        <f t="shared" si="1146"/>
        <v>650</v>
      </c>
      <c r="EY264" s="1751">
        <f t="shared" si="1147"/>
        <v>250</v>
      </c>
      <c r="EZ264" s="1741">
        <f>EX264/ER264</f>
        <v>0.72222222222222221</v>
      </c>
      <c r="FA264" s="6811">
        <v>900</v>
      </c>
      <c r="FB264" s="6812"/>
      <c r="FC264" s="2532">
        <v>100</v>
      </c>
      <c r="FD264" s="2532">
        <v>100</v>
      </c>
      <c r="FE264" s="1751">
        <f t="shared" si="1208"/>
        <v>0</v>
      </c>
      <c r="FF264" s="1741">
        <v>0</v>
      </c>
      <c r="FG264" s="2590">
        <f t="shared" si="1151"/>
        <v>150</v>
      </c>
      <c r="FH264" s="1751">
        <f t="shared" si="1152"/>
        <v>750</v>
      </c>
      <c r="FI264" s="1741">
        <f t="shared" si="1209"/>
        <v>0.16666666666666666</v>
      </c>
      <c r="FJ264" s="6811">
        <v>900</v>
      </c>
      <c r="FK264" s="6812"/>
      <c r="FL264" s="2532">
        <v>100</v>
      </c>
      <c r="FM264" s="2532">
        <v>100</v>
      </c>
      <c r="FN264" s="1751">
        <f t="shared" si="1154"/>
        <v>0</v>
      </c>
      <c r="FO264" s="1741">
        <f t="shared" si="1155"/>
        <v>1</v>
      </c>
      <c r="FP264" s="2361">
        <f t="shared" si="1190"/>
        <v>250</v>
      </c>
      <c r="FQ264" s="1751">
        <f t="shared" si="1157"/>
        <v>650</v>
      </c>
      <c r="FR264" s="1741">
        <f t="shared" si="1210"/>
        <v>0.27777777777777779</v>
      </c>
      <c r="FS264" s="6811">
        <v>900</v>
      </c>
      <c r="FT264" s="6812"/>
      <c r="FU264" s="2532">
        <v>100</v>
      </c>
      <c r="FV264" s="2532">
        <v>100</v>
      </c>
      <c r="FW264" s="1751">
        <f t="shared" si="1192"/>
        <v>0</v>
      </c>
      <c r="FX264" s="1741">
        <f>FV264/FU264</f>
        <v>1</v>
      </c>
      <c r="FY264" s="2361">
        <f t="shared" si="1194"/>
        <v>350</v>
      </c>
      <c r="FZ264" s="1751">
        <f t="shared" si="1162"/>
        <v>550</v>
      </c>
      <c r="GA264" s="1741">
        <f>FY264/FS264</f>
        <v>0.3888888888888889</v>
      </c>
      <c r="GB264" s="3169">
        <f t="shared" si="1212"/>
        <v>0.1111111111111111</v>
      </c>
      <c r="GC264" s="2219">
        <v>0</v>
      </c>
      <c r="GD264" s="1895">
        <v>1</v>
      </c>
      <c r="GE264" s="2105" t="s">
        <v>184</v>
      </c>
      <c r="GF264" s="2105" t="s">
        <v>38</v>
      </c>
      <c r="GG264" s="2105" t="s">
        <v>185</v>
      </c>
      <c r="GH264" s="2105" t="s">
        <v>16</v>
      </c>
      <c r="GI264" s="2105" t="s">
        <v>16</v>
      </c>
      <c r="GJ264" s="2105" t="s">
        <v>17</v>
      </c>
      <c r="GK264" s="2105" t="s">
        <v>29</v>
      </c>
      <c r="GL264" s="2122" t="s">
        <v>29</v>
      </c>
      <c r="GM264" s="226" t="s">
        <v>1387</v>
      </c>
      <c r="GN264" s="750" t="s">
        <v>1386</v>
      </c>
      <c r="GO264" s="1722">
        <v>900</v>
      </c>
      <c r="GP264" s="1722">
        <v>50</v>
      </c>
      <c r="GQ264" s="2086">
        <v>50</v>
      </c>
      <c r="GR264" s="2086">
        <v>0</v>
      </c>
      <c r="GS264" s="1895">
        <v>1</v>
      </c>
      <c r="GT264" s="2086">
        <v>50</v>
      </c>
      <c r="GU264" s="2086">
        <v>850</v>
      </c>
      <c r="GV264" s="1895">
        <v>5.5555555555555552E-2</v>
      </c>
    </row>
    <row r="265" spans="1:204" ht="12" customHeight="1" x14ac:dyDescent="0.25">
      <c r="E265" s="12"/>
      <c r="J265" s="7148" t="s">
        <v>48</v>
      </c>
      <c r="K265" s="7148"/>
      <c r="L265" s="7148"/>
      <c r="M265" s="7148"/>
      <c r="N265" s="122"/>
      <c r="O265" s="122"/>
      <c r="P265" s="122"/>
      <c r="Q265" s="122"/>
      <c r="R265" s="5380"/>
      <c r="S265" s="122"/>
      <c r="T265" s="122"/>
      <c r="U265" s="5390"/>
      <c r="V265" s="122"/>
      <c r="W265" s="19">
        <f>SUM(W248:W261)</f>
        <v>14582330.789999999</v>
      </c>
      <c r="X265" s="5404"/>
      <c r="AT265" s="2746"/>
      <c r="AU265" s="2746"/>
      <c r="AZ265" s="4110"/>
      <c r="BA265" s="4110"/>
      <c r="BC265" s="4110"/>
      <c r="BD265" s="4110"/>
      <c r="BE265" s="4409"/>
      <c r="BJ265" s="3115"/>
      <c r="BK265" s="3115"/>
      <c r="BM265" s="3115"/>
      <c r="BN265" s="3115"/>
      <c r="BO265" s="2746"/>
      <c r="BP265" s="3494"/>
      <c r="BU265" s="2990"/>
      <c r="BV265" s="2990"/>
      <c r="BX265" s="2990"/>
      <c r="BY265" s="2990"/>
      <c r="BZ265" s="3151"/>
      <c r="DA265" s="4175"/>
      <c r="DB265" s="4175"/>
      <c r="DC265" s="4175"/>
      <c r="DD265" s="4175"/>
      <c r="DE265" s="4175"/>
      <c r="DF265" s="4175"/>
      <c r="DG265" s="4175"/>
      <c r="DH265" s="816"/>
      <c r="DI265" s="816"/>
      <c r="DJ265" s="4175"/>
      <c r="DK265" s="4175"/>
      <c r="DL265" s="4175"/>
      <c r="DM265" s="4175"/>
      <c r="DN265" s="4175"/>
      <c r="EB265" s="3347"/>
      <c r="EC265" s="3347"/>
      <c r="ED265" s="816"/>
      <c r="EE265" s="816"/>
      <c r="EF265" s="816"/>
      <c r="EG265" s="816"/>
      <c r="EH265" s="816"/>
      <c r="EI265" s="816"/>
      <c r="EJ265" s="816"/>
      <c r="EK265" s="3347"/>
      <c r="EL265" s="3347"/>
      <c r="EM265" s="816"/>
      <c r="EN265" s="816"/>
      <c r="EO265" s="816"/>
      <c r="GB265" s="3169">
        <f t="shared" si="1212"/>
        <v>0</v>
      </c>
      <c r="GI265" s="1"/>
      <c r="GJ265" s="1"/>
      <c r="GK265" s="1"/>
      <c r="GO265" s="2378"/>
      <c r="GP265" s="2085"/>
      <c r="GQ265" s="2085"/>
      <c r="GR265" s="2085"/>
      <c r="GS265" s="2085"/>
      <c r="GT265" s="2085"/>
      <c r="GU265" s="2085"/>
      <c r="GV265" s="2085"/>
    </row>
    <row r="266" spans="1:204" ht="11.25" customHeight="1" x14ac:dyDescent="0.25">
      <c r="E266" s="12"/>
      <c r="U266" s="5391"/>
      <c r="X266" s="5404"/>
      <c r="AT266" s="2746"/>
      <c r="AU266" s="2746"/>
      <c r="AZ266" s="4110"/>
      <c r="BA266" s="4110"/>
      <c r="BC266" s="4110"/>
      <c r="BD266" s="4110"/>
      <c r="BE266" s="4409"/>
      <c r="BJ266" s="3115"/>
      <c r="BK266" s="3115"/>
      <c r="BM266" s="3115"/>
      <c r="BN266" s="3115"/>
      <c r="BO266" s="2746"/>
      <c r="BP266" s="3494"/>
      <c r="BU266" s="2990"/>
      <c r="BV266" s="2990"/>
      <c r="BX266" s="2990"/>
      <c r="BY266" s="2990"/>
      <c r="BZ266" s="3151"/>
      <c r="DA266" s="4175"/>
      <c r="DB266" s="4175"/>
      <c r="DC266" s="4175"/>
      <c r="DD266" s="4175"/>
      <c r="DE266" s="4175"/>
      <c r="DF266" s="4175"/>
      <c r="DG266" s="4175"/>
      <c r="DH266" s="816"/>
      <c r="DI266" s="816"/>
      <c r="DJ266" s="4175"/>
      <c r="DK266" s="4175"/>
      <c r="DL266" s="4175"/>
      <c r="DM266" s="4175"/>
      <c r="DN266" s="4175"/>
      <c r="EB266" s="3347"/>
      <c r="EC266" s="3347"/>
      <c r="ED266" s="816"/>
      <c r="EE266" s="816"/>
      <c r="EF266" s="816"/>
      <c r="EG266" s="816"/>
      <c r="EH266" s="816"/>
      <c r="EI266" s="816"/>
      <c r="EJ266" s="816"/>
      <c r="EK266" s="3347"/>
      <c r="EL266" s="3347"/>
      <c r="EM266" s="816"/>
      <c r="EN266" s="816"/>
      <c r="EO266" s="816"/>
      <c r="GB266" s="3169">
        <f t="shared" si="1212"/>
        <v>0</v>
      </c>
      <c r="GO266" s="2378"/>
      <c r="GP266" s="2085"/>
      <c r="GQ266" s="2085"/>
      <c r="GR266" s="2085"/>
      <c r="GS266" s="2085"/>
      <c r="GT266" s="2085"/>
      <c r="GU266" s="2085"/>
      <c r="GV266" s="2085"/>
    </row>
    <row r="267" spans="1:204" ht="12" customHeight="1" x14ac:dyDescent="0.25">
      <c r="B267" s="7146" t="s">
        <v>0</v>
      </c>
      <c r="C267" s="7146" t="s">
        <v>1</v>
      </c>
      <c r="D267" s="7146" t="s">
        <v>2</v>
      </c>
      <c r="E267" s="7146" t="s">
        <v>3</v>
      </c>
      <c r="F267" s="7155" t="s">
        <v>4</v>
      </c>
      <c r="G267" s="7155" t="s">
        <v>5</v>
      </c>
      <c r="H267" s="7155" t="s">
        <v>12</v>
      </c>
      <c r="I267" s="7155"/>
      <c r="J267" s="7155"/>
      <c r="K267" s="7155"/>
      <c r="L267" s="7155"/>
      <c r="M267" s="7155"/>
      <c r="N267" s="120"/>
      <c r="O267" s="120"/>
      <c r="P267" s="7120" t="s">
        <v>328</v>
      </c>
      <c r="Q267" s="7121"/>
      <c r="R267" s="7121"/>
      <c r="S267" s="7121"/>
      <c r="T267" s="7121"/>
      <c r="U267" s="5392"/>
      <c r="V267" s="121"/>
      <c r="W267" s="7139" t="s">
        <v>13</v>
      </c>
      <c r="X267" s="7118" t="s">
        <v>14</v>
      </c>
      <c r="AT267" s="2746"/>
      <c r="AU267" s="2746"/>
      <c r="AZ267" s="4110"/>
      <c r="BA267" s="4110"/>
      <c r="BC267" s="4110"/>
      <c r="BD267" s="4110"/>
      <c r="BE267" s="4409"/>
      <c r="BJ267" s="3115"/>
      <c r="BK267" s="3115"/>
      <c r="BM267" s="3115"/>
      <c r="BN267" s="3115"/>
      <c r="BO267" s="2746"/>
      <c r="BP267" s="3494"/>
      <c r="BU267" s="2990"/>
      <c r="BV267" s="2990"/>
      <c r="BX267" s="2990"/>
      <c r="BY267" s="2990"/>
      <c r="BZ267" s="3151"/>
      <c r="DA267" s="4175"/>
      <c r="DB267" s="4175"/>
      <c r="DC267" s="4175"/>
      <c r="DD267" s="4175"/>
      <c r="DE267" s="4175"/>
      <c r="DF267" s="4175"/>
      <c r="DG267" s="4175"/>
      <c r="DH267" s="816"/>
      <c r="DI267" s="816"/>
      <c r="DJ267" s="4175"/>
      <c r="DK267" s="4175"/>
      <c r="DL267" s="4175"/>
      <c r="DM267" s="4175"/>
      <c r="DN267" s="4175"/>
      <c r="EB267" s="3347"/>
      <c r="EC267" s="3347"/>
      <c r="ED267" s="816"/>
      <c r="EE267" s="816"/>
      <c r="EF267" s="816"/>
      <c r="EG267" s="816"/>
      <c r="EH267" s="816"/>
      <c r="EI267" s="816"/>
      <c r="EJ267" s="816"/>
      <c r="EK267" s="3347"/>
      <c r="EL267" s="3347"/>
      <c r="EM267" s="816"/>
      <c r="EN267" s="816"/>
      <c r="EO267" s="816"/>
      <c r="GB267" s="3169">
        <f t="shared" si="1212"/>
        <v>0</v>
      </c>
      <c r="GE267" s="7155" t="s">
        <v>4</v>
      </c>
      <c r="GF267" s="7155" t="s">
        <v>5</v>
      </c>
      <c r="GG267" s="1"/>
      <c r="GH267" s="1"/>
      <c r="GI267" s="1"/>
      <c r="GJ267" s="1"/>
      <c r="GK267" s="1"/>
      <c r="GO267" s="2378"/>
      <c r="GP267" s="2085"/>
      <c r="GQ267" s="2085"/>
      <c r="GR267" s="2085"/>
      <c r="GS267" s="2085"/>
      <c r="GT267" s="2085"/>
      <c r="GU267" s="2085"/>
      <c r="GV267" s="2085"/>
    </row>
    <row r="268" spans="1:204" ht="12" customHeight="1" x14ac:dyDescent="0.25">
      <c r="B268" s="7146"/>
      <c r="C268" s="7146"/>
      <c r="D268" s="7146"/>
      <c r="E268" s="7146"/>
      <c r="F268" s="7155"/>
      <c r="G268" s="7155"/>
      <c r="H268" s="35" t="s">
        <v>6</v>
      </c>
      <c r="I268" s="35" t="s">
        <v>7</v>
      </c>
      <c r="J268" s="35" t="s">
        <v>8</v>
      </c>
      <c r="K268" s="35" t="s">
        <v>9</v>
      </c>
      <c r="L268" s="35" t="s">
        <v>10</v>
      </c>
      <c r="M268" s="35" t="s">
        <v>11</v>
      </c>
      <c r="N268" s="35"/>
      <c r="O268" s="35"/>
      <c r="P268" s="35" t="s">
        <v>6</v>
      </c>
      <c r="Q268" s="35" t="s">
        <v>7</v>
      </c>
      <c r="R268" s="5375" t="s">
        <v>8</v>
      </c>
      <c r="S268" s="35" t="s">
        <v>9</v>
      </c>
      <c r="T268" s="35" t="s">
        <v>10</v>
      </c>
      <c r="U268" s="5393"/>
      <c r="V268" s="35"/>
      <c r="W268" s="7139"/>
      <c r="X268" s="7118"/>
      <c r="AH268" s="3040"/>
      <c r="AT268" s="2746"/>
      <c r="AU268" s="2746"/>
      <c r="AZ268" s="4110"/>
      <c r="BA268" s="4110"/>
      <c r="BC268" s="4110"/>
      <c r="BD268" s="4110"/>
      <c r="BE268" s="4409"/>
      <c r="BJ268" s="3115"/>
      <c r="BK268" s="3115"/>
      <c r="BM268" s="3115"/>
      <c r="BN268" s="3115"/>
      <c r="BO268" s="2746"/>
      <c r="BP268" s="3494"/>
      <c r="BU268" s="2990"/>
      <c r="BV268" s="2990"/>
      <c r="BX268" s="2990"/>
      <c r="BY268" s="2990"/>
      <c r="BZ268" s="3151"/>
      <c r="DA268" s="4175"/>
      <c r="DB268" s="4175"/>
      <c r="DC268" s="4175"/>
      <c r="DD268" s="4175"/>
      <c r="DE268" s="4175"/>
      <c r="DF268" s="4175"/>
      <c r="DG268" s="4175"/>
      <c r="DH268" s="816"/>
      <c r="DI268" s="816"/>
      <c r="DJ268" s="4175"/>
      <c r="DK268" s="4175"/>
      <c r="DL268" s="4175"/>
      <c r="DM268" s="4175"/>
      <c r="DN268" s="4175"/>
      <c r="DT268" s="4175"/>
      <c r="DU268" s="4175"/>
      <c r="EB268" s="3347"/>
      <c r="EC268" s="3347"/>
      <c r="ED268" s="816"/>
      <c r="EE268" s="816"/>
      <c r="EF268" s="816"/>
      <c r="EG268" s="816"/>
      <c r="EH268" s="816"/>
      <c r="EI268" s="816"/>
      <c r="EJ268" s="816"/>
      <c r="EK268" s="3347"/>
      <c r="EL268" s="3347"/>
      <c r="EM268" s="816"/>
      <c r="EN268" s="816"/>
      <c r="EO268" s="816"/>
      <c r="EU268" s="3637"/>
      <c r="EV268" s="3637"/>
      <c r="GB268" s="3169">
        <f t="shared" si="1212"/>
        <v>0</v>
      </c>
      <c r="GE268" s="7155"/>
      <c r="GF268" s="7155"/>
      <c r="GG268" s="35" t="s">
        <v>6</v>
      </c>
      <c r="GH268" s="35" t="s">
        <v>7</v>
      </c>
      <c r="GI268" s="35" t="s">
        <v>8</v>
      </c>
      <c r="GJ268" s="35" t="s">
        <v>9</v>
      </c>
      <c r="GK268" s="35" t="s">
        <v>10</v>
      </c>
      <c r="GO268" s="2378"/>
      <c r="GP268" s="2085"/>
      <c r="GQ268" s="2085"/>
      <c r="GR268" s="2085"/>
      <c r="GS268" s="2085"/>
      <c r="GT268" s="2085"/>
      <c r="GU268" s="2085"/>
      <c r="GV268" s="2085"/>
    </row>
    <row r="269" spans="1:204" ht="48" customHeight="1" x14ac:dyDescent="0.25">
      <c r="A269" s="1">
        <f>SUM(A261+1)</f>
        <v>42</v>
      </c>
      <c r="B269" s="7156" t="s">
        <v>190</v>
      </c>
      <c r="C269" s="7154">
        <v>1000</v>
      </c>
      <c r="D269" s="7147">
        <v>1</v>
      </c>
      <c r="E269" s="7156" t="s">
        <v>191</v>
      </c>
      <c r="F269" s="7149" t="s">
        <v>192</v>
      </c>
      <c r="G269" s="7149" t="s">
        <v>193</v>
      </c>
      <c r="H269" s="7144" t="s">
        <v>101</v>
      </c>
      <c r="I269" s="7144" t="s">
        <v>20</v>
      </c>
      <c r="J269" s="5706" t="s">
        <v>20</v>
      </c>
      <c r="K269" s="5706" t="s">
        <v>20</v>
      </c>
      <c r="L269" s="5706" t="s">
        <v>16</v>
      </c>
      <c r="M269" s="5706" t="s">
        <v>21</v>
      </c>
      <c r="N269" s="5706" t="s">
        <v>606</v>
      </c>
      <c r="O269" s="5706" t="s">
        <v>606</v>
      </c>
      <c r="P269" s="7106" t="s">
        <v>371</v>
      </c>
      <c r="Q269" s="5697" t="s">
        <v>373</v>
      </c>
      <c r="R269" s="7109" t="s">
        <v>376</v>
      </c>
      <c r="S269" s="5697" t="s">
        <v>485</v>
      </c>
      <c r="T269" s="5697" t="s">
        <v>486</v>
      </c>
      <c r="U269" s="7259" t="s">
        <v>721</v>
      </c>
      <c r="V269" s="5697" t="s">
        <v>562</v>
      </c>
      <c r="W269" s="5694">
        <v>3796477.96</v>
      </c>
      <c r="X269" s="5691" t="s">
        <v>194</v>
      </c>
      <c r="Y269" s="2189">
        <v>1</v>
      </c>
      <c r="Z269" s="499" t="s">
        <v>1525</v>
      </c>
      <c r="AA269" s="909" t="s">
        <v>1526</v>
      </c>
      <c r="AB269" s="5366">
        <v>750</v>
      </c>
      <c r="AC269" s="2047">
        <v>120</v>
      </c>
      <c r="AD269" s="2052">
        <f t="shared" ref="AD269:AD295" si="1213">+AC269/AB269</f>
        <v>0.16</v>
      </c>
      <c r="AE269" s="2047">
        <v>210</v>
      </c>
      <c r="AF269" s="2052">
        <f>+AE269/AB269</f>
        <v>0.28000000000000003</v>
      </c>
      <c r="AG269" s="2047">
        <v>210</v>
      </c>
      <c r="AH269" s="2052">
        <f>+AG269/AB269</f>
        <v>0.28000000000000003</v>
      </c>
      <c r="AI269" s="2047">
        <v>210</v>
      </c>
      <c r="AJ269" s="2052">
        <f>+AI269/AB269</f>
        <v>0.28000000000000003</v>
      </c>
      <c r="AK269" s="211">
        <f t="shared" ref="AK269:AK282" si="1214">SUM(AD269+AF269+AH269+AJ269)</f>
        <v>1</v>
      </c>
      <c r="AL269" s="2322">
        <v>1</v>
      </c>
      <c r="AM269" s="1252" t="s">
        <v>2905</v>
      </c>
      <c r="AN269" s="1019" t="s">
        <v>2906</v>
      </c>
      <c r="AO269" s="1020" t="s">
        <v>2907</v>
      </c>
      <c r="AP269" s="1020" t="s">
        <v>2908</v>
      </c>
      <c r="AQ269" s="1019">
        <v>100</v>
      </c>
      <c r="AR269" s="897" t="s">
        <v>1526</v>
      </c>
      <c r="AS269" s="1019" t="s">
        <v>1579</v>
      </c>
      <c r="AT269" s="2284"/>
      <c r="AU269" s="1122" t="s">
        <v>1704</v>
      </c>
      <c r="AV269" s="5240">
        <v>750</v>
      </c>
      <c r="AW269" s="5252"/>
      <c r="AX269" s="4493">
        <f t="shared" ref="AX269:AY273" si="1215">SUM(DA269+DJ269+DS269)</f>
        <v>210</v>
      </c>
      <c r="AY269" s="4493">
        <f t="shared" si="1215"/>
        <v>65</v>
      </c>
      <c r="AZ269" s="4411">
        <f t="shared" ref="AZ269:AZ313" si="1216">AX269-AY269</f>
        <v>145</v>
      </c>
      <c r="BA269" s="4496">
        <f t="shared" ref="BA269:BA313" si="1217">AY269/AX269</f>
        <v>0.30952380952380953</v>
      </c>
      <c r="BB269" s="4450">
        <f t="shared" ref="BB269:BB274" si="1218">SUM(BL269+AY269)</f>
        <v>366</v>
      </c>
      <c r="BC269" s="4104">
        <f t="shared" ref="BC269:BC313" si="1219">AV269-BB269</f>
        <v>384</v>
      </c>
      <c r="BD269" s="2963">
        <f t="shared" ref="BD269:BD313" si="1220">BB269/AV269</f>
        <v>0.48799999999999999</v>
      </c>
      <c r="BE269" s="4557">
        <f t="shared" ref="BE269:BE300" si="1221">SUM(AX269-AI269)</f>
        <v>0</v>
      </c>
      <c r="BF269" s="6466">
        <v>750</v>
      </c>
      <c r="BG269" s="6466"/>
      <c r="BH269" s="3916">
        <f t="shared" si="1211"/>
        <v>210</v>
      </c>
      <c r="BI269" s="3916">
        <f t="shared" ref="BI269:BI313" si="1222">SUM(EC269+EL269+EU269)</f>
        <v>46</v>
      </c>
      <c r="BJ269" s="3111">
        <f t="shared" ref="BJ269:BJ313" si="1223">BH269-BI269</f>
        <v>164</v>
      </c>
      <c r="BK269" s="2963">
        <f t="shared" ref="BK269:BK313" si="1224">BI269/BH269</f>
        <v>0.21904761904761905</v>
      </c>
      <c r="BL269" s="3674">
        <f t="shared" si="1110"/>
        <v>301</v>
      </c>
      <c r="BM269" s="3122">
        <f t="shared" ref="BM269:BM313" si="1225">BF269-BL269</f>
        <v>449</v>
      </c>
      <c r="BN269" s="2963">
        <f t="shared" ref="BN269:BN313" si="1226">BL269/BF269</f>
        <v>0.40133333333333332</v>
      </c>
      <c r="BO269" s="3700">
        <f t="shared" ref="BO269:BO313" si="1227">SUM(AG269-BH269)</f>
        <v>0</v>
      </c>
      <c r="BP269" s="3494"/>
      <c r="BQ269" s="6807">
        <v>750</v>
      </c>
      <c r="BR269" s="6807"/>
      <c r="BS269" s="2749">
        <f t="shared" ref="BS269:BS273" si="1228">SUM(FC269+FL269+FU269)</f>
        <v>210</v>
      </c>
      <c r="BT269" s="2749">
        <f t="shared" ref="BT269:BT273" si="1229">SUM(FD269+FM269+FV269)</f>
        <v>66</v>
      </c>
      <c r="BU269" s="2987">
        <f t="shared" si="1202"/>
        <v>144</v>
      </c>
      <c r="BV269" s="2963">
        <f t="shared" si="1203"/>
        <v>0.31428571428571428</v>
      </c>
      <c r="BW269" s="2361">
        <f t="shared" si="1204"/>
        <v>255</v>
      </c>
      <c r="BX269" s="2991">
        <f t="shared" si="1205"/>
        <v>495</v>
      </c>
      <c r="BY269" s="2963">
        <f t="shared" si="1206"/>
        <v>0.34</v>
      </c>
      <c r="BZ269" s="3151"/>
      <c r="CA269" s="6713">
        <v>750</v>
      </c>
      <c r="CB269" s="6713"/>
      <c r="CC269" s="1718">
        <v>120</v>
      </c>
      <c r="CD269" s="1718">
        <v>189</v>
      </c>
      <c r="CE269" s="2359">
        <f t="shared" ref="CE269:CE313" si="1230">CC269-CD269</f>
        <v>-69</v>
      </c>
      <c r="CF269" s="1834">
        <f t="shared" ref="CF269:CF311" si="1231">CD269/CC269</f>
        <v>1.575</v>
      </c>
      <c r="CG269" s="1971">
        <f t="shared" ref="CG269:CG313" si="1232">CD269</f>
        <v>189</v>
      </c>
      <c r="CH269" s="2387">
        <f t="shared" ref="CH269:CH313" si="1233">CA269-CG269</f>
        <v>561</v>
      </c>
      <c r="CI269" s="1834">
        <f t="shared" ref="CI269:CI313" si="1234">CG269/CA269</f>
        <v>0.252</v>
      </c>
      <c r="CY269" s="6116">
        <v>750</v>
      </c>
      <c r="CZ269" s="6117"/>
      <c r="DA269" s="4291">
        <v>70</v>
      </c>
      <c r="DB269" s="4291">
        <v>23</v>
      </c>
      <c r="DC269" s="4226">
        <f t="shared" ref="DC269:DC296" si="1235">DB269-DA269</f>
        <v>-47</v>
      </c>
      <c r="DD269" s="4227">
        <f t="shared" ref="DD269:DD282" si="1236">DB269/DA269</f>
        <v>0.32857142857142857</v>
      </c>
      <c r="DE269" s="4290">
        <f t="shared" si="1207"/>
        <v>324</v>
      </c>
      <c r="DF269" s="4226">
        <f t="shared" ref="DF269:DF313" si="1237">CY269-DE269</f>
        <v>426</v>
      </c>
      <c r="DG269" s="4227">
        <f t="shared" ref="DG269:DG294" si="1238">DE269/CY269</f>
        <v>0.432</v>
      </c>
      <c r="DH269" s="5840">
        <v>750</v>
      </c>
      <c r="DI269" s="5840"/>
      <c r="DJ269" s="4612">
        <v>70</v>
      </c>
      <c r="DK269" s="4612">
        <v>21</v>
      </c>
      <c r="DL269" s="4591">
        <f>DJ269-DK269</f>
        <v>49</v>
      </c>
      <c r="DM269" s="4592">
        <f>DK269/DJ269</f>
        <v>0.3</v>
      </c>
      <c r="DN269" s="4613">
        <f>SUM(DE269+DK269)</f>
        <v>345</v>
      </c>
      <c r="DO269" s="4164">
        <f t="shared" ref="DO269:DO313" si="1239">DH269-DN269</f>
        <v>405</v>
      </c>
      <c r="DP269" s="4165">
        <f t="shared" ref="DP269:DP296" si="1240">DN269/DH269</f>
        <v>0.46</v>
      </c>
      <c r="DQ269" s="6119">
        <v>750</v>
      </c>
      <c r="DR269" s="6119"/>
      <c r="DS269" s="4596">
        <v>70</v>
      </c>
      <c r="DT269" s="4596">
        <v>21</v>
      </c>
      <c r="DU269" s="4596">
        <f>DS269-DT269</f>
        <v>49</v>
      </c>
      <c r="DV269" s="4597">
        <f>DT269/DS269</f>
        <v>0.3</v>
      </c>
      <c r="DW269" s="2683">
        <f>SUM(DT269+DN269)</f>
        <v>366</v>
      </c>
      <c r="DX269" s="4164">
        <f t="shared" ref="DX269:DX313" si="1241">DQ269-DW269</f>
        <v>384</v>
      </c>
      <c r="DY269" s="4165">
        <f>DW269/DQ269</f>
        <v>0.48799999999999999</v>
      </c>
      <c r="DZ269" s="6116">
        <v>750</v>
      </c>
      <c r="EA269" s="6117"/>
      <c r="EB269" s="3542">
        <v>70</v>
      </c>
      <c r="EC269" s="3542">
        <v>26</v>
      </c>
      <c r="ED269" s="3389">
        <f t="shared" ref="ED269:ED296" si="1242">EC269-EB269</f>
        <v>-44</v>
      </c>
      <c r="EE269" s="3390">
        <f t="shared" ref="EE269:EE282" si="1243">EC269/EB269</f>
        <v>0.37142857142857144</v>
      </c>
      <c r="EF269" s="3544">
        <f t="shared" ref="EF269:EF313" si="1244">SUM(EC269+FY269)</f>
        <v>281</v>
      </c>
      <c r="EG269" s="3389">
        <f t="shared" ref="EG269:EG313" si="1245">DZ269-EF269</f>
        <v>469</v>
      </c>
      <c r="EH269" s="3390">
        <f t="shared" ref="EH269:EH294" si="1246">EF269/DZ269</f>
        <v>0.37466666666666665</v>
      </c>
      <c r="EI269" s="5840">
        <v>750</v>
      </c>
      <c r="EJ269" s="5840"/>
      <c r="EK269" s="3563">
        <v>70</v>
      </c>
      <c r="EL269" s="3563">
        <v>8</v>
      </c>
      <c r="EM269" s="1909">
        <f t="shared" ref="EM269:EM313" si="1247">EK269-EL269</f>
        <v>62</v>
      </c>
      <c r="EN269" s="1910">
        <f t="shared" ref="EN269:EN282" si="1248">EL269/EK269</f>
        <v>0.11428571428571428</v>
      </c>
      <c r="EO269" s="3083">
        <f t="shared" ref="EO269:EO313" si="1249">SUM(EF269+EL269)</f>
        <v>289</v>
      </c>
      <c r="EP269" s="1909">
        <f t="shared" ref="EP269:EP313" si="1250">EI269-EO269</f>
        <v>461</v>
      </c>
      <c r="EQ269" s="1910">
        <f t="shared" ref="EQ269:EQ296" si="1251">EO269/EI269</f>
        <v>0.38533333333333336</v>
      </c>
      <c r="ER269" s="6119">
        <v>750</v>
      </c>
      <c r="ES269" s="6119"/>
      <c r="ET269" s="3703">
        <v>70</v>
      </c>
      <c r="EU269" s="3703">
        <v>12</v>
      </c>
      <c r="EV269" s="2820">
        <f t="shared" ref="EV269:EV313" si="1252">ET269-EU269</f>
        <v>58</v>
      </c>
      <c r="EW269" s="2822">
        <f>EU269/ET269</f>
        <v>0.17142857142857143</v>
      </c>
      <c r="EX269" s="3638">
        <f t="shared" ref="EX269:EX313" si="1253">SUM(EU269+EO269)</f>
        <v>301</v>
      </c>
      <c r="EY269" s="1909">
        <f t="shared" ref="EY269:EY313" si="1254">ER269-EX269</f>
        <v>449</v>
      </c>
      <c r="EZ269" s="1910">
        <f>EX269/ER269</f>
        <v>0.40133333333333332</v>
      </c>
      <c r="FA269" s="6807">
        <v>750</v>
      </c>
      <c r="FB269" s="6807"/>
      <c r="FC269" s="2526">
        <v>70</v>
      </c>
      <c r="FD269" s="2526">
        <v>26</v>
      </c>
      <c r="FE269" s="1909">
        <f t="shared" ref="FE269:FE276" si="1255">FD269-FC269</f>
        <v>-44</v>
      </c>
      <c r="FF269" s="1910">
        <f t="shared" ref="FF269:FF276" si="1256">FD269/FC269</f>
        <v>0.37142857142857144</v>
      </c>
      <c r="FG269" s="2526">
        <f t="shared" ref="FG269:FG313" si="1257">SUM(FD269+CG269)</f>
        <v>215</v>
      </c>
      <c r="FH269" s="1909">
        <f t="shared" ref="FH269:FH313" si="1258">FA269-FG269</f>
        <v>535</v>
      </c>
      <c r="FI269" s="1910">
        <f t="shared" ref="FI269:FI276" si="1259">FG269/FA269</f>
        <v>0.28666666666666668</v>
      </c>
      <c r="FJ269" s="6807">
        <v>750</v>
      </c>
      <c r="FK269" s="6807"/>
      <c r="FL269" s="2526">
        <v>70</v>
      </c>
      <c r="FM269" s="2526">
        <v>24</v>
      </c>
      <c r="FN269" s="1909">
        <f t="shared" ref="FN269:FN313" si="1260">FL269-FM269</f>
        <v>46</v>
      </c>
      <c r="FO269" s="1910">
        <f t="shared" ref="FO269:FO276" si="1261">FM269/FL269</f>
        <v>0.34285714285714286</v>
      </c>
      <c r="FP269" s="2587">
        <f t="shared" ref="FP269:FP313" si="1262">SUM(FM269+FG269)</f>
        <v>239</v>
      </c>
      <c r="FQ269" s="1909">
        <f t="shared" ref="FQ269:FQ313" si="1263">FJ269-FP269</f>
        <v>511</v>
      </c>
      <c r="FR269" s="1910">
        <f t="shared" ref="FR269:FR276" si="1264">FP269/FJ269</f>
        <v>0.31866666666666665</v>
      </c>
      <c r="FS269" s="6807">
        <v>750</v>
      </c>
      <c r="FT269" s="6807"/>
      <c r="FU269" s="2526">
        <v>70</v>
      </c>
      <c r="FV269" s="2526">
        <v>16</v>
      </c>
      <c r="FW269" s="2820">
        <f t="shared" ref="FW269:FW313" si="1265">FU269-FV269</f>
        <v>54</v>
      </c>
      <c r="FX269" s="2822">
        <f>FV269/FU269</f>
        <v>0.22857142857142856</v>
      </c>
      <c r="FY269" s="2587">
        <f t="shared" ref="FY269:FY313" si="1266">SUM(FV269+FP269)</f>
        <v>255</v>
      </c>
      <c r="FZ269" s="1909">
        <f t="shared" ref="FZ269:FZ313" si="1267">FS269-FY269</f>
        <v>495</v>
      </c>
      <c r="GA269" s="1910">
        <f>FY269/FS269</f>
        <v>0.34</v>
      </c>
      <c r="GB269" s="3169">
        <f t="shared" si="1212"/>
        <v>3.4666666666666623E-2</v>
      </c>
      <c r="GC269" s="2219">
        <v>0</v>
      </c>
      <c r="GD269" s="1895">
        <v>1</v>
      </c>
      <c r="GE269" s="2191" t="s">
        <v>192</v>
      </c>
      <c r="GF269" s="2191" t="s">
        <v>193</v>
      </c>
      <c r="GG269" s="2105" t="s">
        <v>101</v>
      </c>
      <c r="GH269" s="2105" t="s">
        <v>20</v>
      </c>
      <c r="GI269" s="2105" t="s">
        <v>20</v>
      </c>
      <c r="GJ269" s="2105" t="s">
        <v>20</v>
      </c>
      <c r="GK269" s="2105" t="s">
        <v>16</v>
      </c>
      <c r="GL269" s="2189">
        <v>1</v>
      </c>
      <c r="GM269" s="218" t="s">
        <v>1525</v>
      </c>
      <c r="GN269" s="897" t="s">
        <v>1526</v>
      </c>
      <c r="GO269" s="2049">
        <v>750</v>
      </c>
      <c r="GP269" s="899">
        <v>120</v>
      </c>
      <c r="GQ269" s="2220">
        <v>189</v>
      </c>
      <c r="GR269" s="2220">
        <v>-69</v>
      </c>
      <c r="GS269" s="1895">
        <v>1.575</v>
      </c>
      <c r="GT269" s="2220">
        <v>189</v>
      </c>
      <c r="GU269" s="2220">
        <v>561</v>
      </c>
      <c r="GV269" s="1895">
        <v>0.252</v>
      </c>
    </row>
    <row r="270" spans="1:204" ht="37.5" customHeight="1" x14ac:dyDescent="0.25">
      <c r="B270" s="7156"/>
      <c r="C270" s="7154"/>
      <c r="D270" s="7147"/>
      <c r="E270" s="7156"/>
      <c r="F270" s="7149"/>
      <c r="G270" s="7149"/>
      <c r="H270" s="7144"/>
      <c r="I270" s="7144"/>
      <c r="J270" s="5707"/>
      <c r="K270" s="5707"/>
      <c r="L270" s="5707"/>
      <c r="M270" s="5707"/>
      <c r="N270" s="5707"/>
      <c r="O270" s="5707"/>
      <c r="P270" s="7107"/>
      <c r="Q270" s="5698"/>
      <c r="R270" s="7125"/>
      <c r="S270" s="5698"/>
      <c r="T270" s="5698"/>
      <c r="U270" s="7260"/>
      <c r="V270" s="5698"/>
      <c r="W270" s="5695"/>
      <c r="X270" s="5692"/>
      <c r="Y270" s="2187">
        <v>2</v>
      </c>
      <c r="Z270" s="504" t="s">
        <v>1527</v>
      </c>
      <c r="AA270" s="914" t="s">
        <v>1528</v>
      </c>
      <c r="AB270" s="5367">
        <v>1300</v>
      </c>
      <c r="AC270" s="2048">
        <v>210</v>
      </c>
      <c r="AD270" s="2053">
        <f t="shared" si="1213"/>
        <v>0.16153846153846155</v>
      </c>
      <c r="AE270" s="2048">
        <v>360</v>
      </c>
      <c r="AF270" s="2053">
        <f>+AE270/AB270</f>
        <v>0.27692307692307694</v>
      </c>
      <c r="AG270" s="2048">
        <v>360</v>
      </c>
      <c r="AH270" s="2053">
        <f>+AG270/AB270</f>
        <v>0.27692307692307694</v>
      </c>
      <c r="AI270" s="4280">
        <v>122</v>
      </c>
      <c r="AJ270" s="2053">
        <f>+AI270/AB270</f>
        <v>9.3846153846153843E-2</v>
      </c>
      <c r="AK270" s="295">
        <f t="shared" si="1214"/>
        <v>0.8092307692307692</v>
      </c>
      <c r="AL270" s="2275">
        <v>2</v>
      </c>
      <c r="AM270" s="1019" t="s">
        <v>2909</v>
      </c>
      <c r="AN270" s="1019" t="s">
        <v>2910</v>
      </c>
      <c r="AO270" s="1020" t="s">
        <v>2911</v>
      </c>
      <c r="AP270" s="1020" t="s">
        <v>2912</v>
      </c>
      <c r="AQ270" s="1019">
        <v>100</v>
      </c>
      <c r="AR270" s="914" t="s">
        <v>1528</v>
      </c>
      <c r="AS270" s="1019" t="s">
        <v>1579</v>
      </c>
      <c r="AT270" s="2284"/>
      <c r="AU270" s="1122" t="s">
        <v>1704</v>
      </c>
      <c r="AV270" s="5275">
        <v>800</v>
      </c>
      <c r="AW270" s="5253"/>
      <c r="AX270" s="4493">
        <f t="shared" si="1215"/>
        <v>122</v>
      </c>
      <c r="AY270" s="4493">
        <f t="shared" si="1215"/>
        <v>209</v>
      </c>
      <c r="AZ270" s="4411">
        <f t="shared" si="1216"/>
        <v>-87</v>
      </c>
      <c r="BA270" s="4496">
        <f t="shared" si="1217"/>
        <v>1.7131147540983607</v>
      </c>
      <c r="BB270" s="4450">
        <f t="shared" si="1218"/>
        <v>887</v>
      </c>
      <c r="BC270" s="4104">
        <f t="shared" si="1219"/>
        <v>-87</v>
      </c>
      <c r="BD270" s="2963">
        <f t="shared" si="1220"/>
        <v>1.1087499999999999</v>
      </c>
      <c r="BE270" s="4558">
        <f t="shared" si="1221"/>
        <v>0</v>
      </c>
      <c r="BF270" s="6467">
        <v>1300</v>
      </c>
      <c r="BG270" s="6467"/>
      <c r="BH270" s="3916">
        <f t="shared" si="1211"/>
        <v>360</v>
      </c>
      <c r="BI270" s="3916">
        <f t="shared" si="1222"/>
        <v>78</v>
      </c>
      <c r="BJ270" s="3111">
        <f t="shared" si="1223"/>
        <v>282</v>
      </c>
      <c r="BK270" s="2963">
        <f t="shared" si="1224"/>
        <v>0.21666666666666667</v>
      </c>
      <c r="BL270" s="3674">
        <f t="shared" si="1110"/>
        <v>678</v>
      </c>
      <c r="BM270" s="3122">
        <f t="shared" si="1225"/>
        <v>622</v>
      </c>
      <c r="BN270" s="2963">
        <f t="shared" si="1226"/>
        <v>0.52153846153846151</v>
      </c>
      <c r="BO270" s="3700">
        <f t="shared" si="1227"/>
        <v>0</v>
      </c>
      <c r="BP270" s="3494"/>
      <c r="BQ270" s="6768">
        <v>1300</v>
      </c>
      <c r="BR270" s="6768"/>
      <c r="BS270" s="2749">
        <f t="shared" si="1228"/>
        <v>360</v>
      </c>
      <c r="BT270" s="2749">
        <f t="shared" si="1229"/>
        <v>363</v>
      </c>
      <c r="BU270" s="2987">
        <f t="shared" si="1202"/>
        <v>-3</v>
      </c>
      <c r="BV270" s="2963">
        <f t="shared" si="1203"/>
        <v>1.0083333333333333</v>
      </c>
      <c r="BW270" s="2361">
        <f t="shared" si="1204"/>
        <v>600</v>
      </c>
      <c r="BX270" s="2991">
        <f t="shared" si="1205"/>
        <v>700</v>
      </c>
      <c r="BY270" s="2963">
        <f t="shared" si="1206"/>
        <v>0.46153846153846156</v>
      </c>
      <c r="BZ270" s="3151"/>
      <c r="CA270" s="6667">
        <v>1300</v>
      </c>
      <c r="CB270" s="6667"/>
      <c r="CC270" s="1718">
        <v>210</v>
      </c>
      <c r="CD270" s="1718">
        <v>237</v>
      </c>
      <c r="CE270" s="2359">
        <f t="shared" si="1230"/>
        <v>-27</v>
      </c>
      <c r="CF270" s="1834">
        <f t="shared" si="1231"/>
        <v>1.1285714285714286</v>
      </c>
      <c r="CG270" s="1971">
        <f t="shared" si="1232"/>
        <v>237</v>
      </c>
      <c r="CH270" s="2387">
        <f t="shared" si="1233"/>
        <v>1063</v>
      </c>
      <c r="CI270" s="1834">
        <f t="shared" si="1234"/>
        <v>0.18230769230769231</v>
      </c>
      <c r="CJ270" s="2479"/>
      <c r="CK270" s="2479"/>
      <c r="CL270" s="2479"/>
      <c r="CM270" s="1225"/>
      <c r="CY270" s="6141">
        <v>800</v>
      </c>
      <c r="CZ270" s="6142"/>
      <c r="DA270" s="4292">
        <v>41</v>
      </c>
      <c r="DB270" s="4292">
        <v>34</v>
      </c>
      <c r="DC270" s="4164">
        <f t="shared" si="1235"/>
        <v>-7</v>
      </c>
      <c r="DD270" s="4165">
        <f t="shared" si="1236"/>
        <v>0.82926829268292679</v>
      </c>
      <c r="DE270" s="4277">
        <f t="shared" si="1207"/>
        <v>712</v>
      </c>
      <c r="DF270" s="4164">
        <f t="shared" si="1237"/>
        <v>88</v>
      </c>
      <c r="DG270" s="4165">
        <f t="shared" si="1238"/>
        <v>0.89</v>
      </c>
      <c r="DH270" s="5840">
        <v>800</v>
      </c>
      <c r="DI270" s="5841"/>
      <c r="DJ270" s="4614">
        <v>41</v>
      </c>
      <c r="DK270" s="4614">
        <v>46</v>
      </c>
      <c r="DL270" s="4591">
        <f>DJ270-DK270</f>
        <v>-5</v>
      </c>
      <c r="DM270" s="4592">
        <f>DK270/DJ270</f>
        <v>1.1219512195121952</v>
      </c>
      <c r="DN270" s="4424">
        <f>SUM(DE270+DK270)</f>
        <v>758</v>
      </c>
      <c r="DO270" s="4164">
        <f t="shared" si="1239"/>
        <v>42</v>
      </c>
      <c r="DP270" s="4165">
        <f t="shared" si="1240"/>
        <v>0.94750000000000001</v>
      </c>
      <c r="DQ270" s="5880">
        <v>800</v>
      </c>
      <c r="DR270" s="5880"/>
      <c r="DS270" s="4596">
        <v>40</v>
      </c>
      <c r="DT270" s="4596">
        <v>129</v>
      </c>
      <c r="DU270" s="4596">
        <f>DS270-DT270</f>
        <v>-89</v>
      </c>
      <c r="DV270" s="4597">
        <f>DT270/DS270</f>
        <v>3.2250000000000001</v>
      </c>
      <c r="DW270" s="2683">
        <f>SUM(DT270+DN270)</f>
        <v>887</v>
      </c>
      <c r="DX270" s="4164">
        <f t="shared" si="1241"/>
        <v>-87</v>
      </c>
      <c r="DY270" s="4165">
        <f>DW270/DQ270</f>
        <v>1.1087499999999999</v>
      </c>
      <c r="DZ270" s="6120">
        <v>1300</v>
      </c>
      <c r="EA270" s="6121"/>
      <c r="EB270" s="3543">
        <v>120</v>
      </c>
      <c r="EC270" s="3543">
        <v>44</v>
      </c>
      <c r="ED270" s="1909">
        <f t="shared" si="1242"/>
        <v>-76</v>
      </c>
      <c r="EE270" s="1910">
        <f t="shared" si="1243"/>
        <v>0.36666666666666664</v>
      </c>
      <c r="EF270" s="3523">
        <f t="shared" si="1244"/>
        <v>644</v>
      </c>
      <c r="EG270" s="1909">
        <f t="shared" si="1245"/>
        <v>656</v>
      </c>
      <c r="EH270" s="1910">
        <f t="shared" si="1246"/>
        <v>0.49538461538461537</v>
      </c>
      <c r="EI270" s="5840">
        <v>1300</v>
      </c>
      <c r="EJ270" s="5841"/>
      <c r="EK270" s="3564">
        <v>120</v>
      </c>
      <c r="EL270" s="3564">
        <v>30</v>
      </c>
      <c r="EM270" s="1909">
        <f t="shared" si="1247"/>
        <v>90</v>
      </c>
      <c r="EN270" s="1910">
        <f t="shared" si="1248"/>
        <v>0.25</v>
      </c>
      <c r="EO270" s="3016">
        <f t="shared" si="1249"/>
        <v>674</v>
      </c>
      <c r="EP270" s="1909">
        <f t="shared" si="1250"/>
        <v>626</v>
      </c>
      <c r="EQ270" s="1910">
        <f t="shared" si="1251"/>
        <v>0.51846153846153842</v>
      </c>
      <c r="ER270" s="5880">
        <v>1300</v>
      </c>
      <c r="ES270" s="5880"/>
      <c r="ET270" s="3703">
        <v>120</v>
      </c>
      <c r="EU270" s="3703">
        <v>4</v>
      </c>
      <c r="EV270" s="2820">
        <f t="shared" si="1252"/>
        <v>116</v>
      </c>
      <c r="EW270" s="2822">
        <f>EU270/ET270</f>
        <v>3.3333333333333333E-2</v>
      </c>
      <c r="EX270" s="3638">
        <f t="shared" si="1253"/>
        <v>678</v>
      </c>
      <c r="EY270" s="1909">
        <f t="shared" si="1254"/>
        <v>622</v>
      </c>
      <c r="EZ270" s="1910">
        <f>EX270/ER270</f>
        <v>0.52153846153846151</v>
      </c>
      <c r="FA270" s="6768">
        <v>1300</v>
      </c>
      <c r="FB270" s="6768"/>
      <c r="FC270" s="2526">
        <v>121</v>
      </c>
      <c r="FD270" s="2526">
        <v>144</v>
      </c>
      <c r="FE270" s="1909">
        <f t="shared" si="1255"/>
        <v>23</v>
      </c>
      <c r="FF270" s="1910">
        <f t="shared" si="1256"/>
        <v>1.1900826446280992</v>
      </c>
      <c r="FG270" s="2526">
        <f t="shared" si="1257"/>
        <v>381</v>
      </c>
      <c r="FH270" s="1909">
        <f t="shared" si="1258"/>
        <v>919</v>
      </c>
      <c r="FI270" s="1910">
        <f t="shared" si="1259"/>
        <v>0.29307692307692307</v>
      </c>
      <c r="FJ270" s="6768">
        <v>1300</v>
      </c>
      <c r="FK270" s="6768"/>
      <c r="FL270" s="2526">
        <v>119</v>
      </c>
      <c r="FM270" s="2526">
        <v>95</v>
      </c>
      <c r="FN270" s="1909">
        <f t="shared" si="1260"/>
        <v>24</v>
      </c>
      <c r="FO270" s="1910">
        <f t="shared" si="1261"/>
        <v>0.79831932773109249</v>
      </c>
      <c r="FP270" s="2587">
        <f t="shared" si="1262"/>
        <v>476</v>
      </c>
      <c r="FQ270" s="1909">
        <f t="shared" si="1263"/>
        <v>824</v>
      </c>
      <c r="FR270" s="1910">
        <f t="shared" si="1264"/>
        <v>0.36615384615384616</v>
      </c>
      <c r="FS270" s="6768">
        <v>1300</v>
      </c>
      <c r="FT270" s="6768"/>
      <c r="FU270" s="2526">
        <v>120</v>
      </c>
      <c r="FV270" s="2526">
        <v>124</v>
      </c>
      <c r="FW270" s="2820">
        <f t="shared" si="1265"/>
        <v>-4</v>
      </c>
      <c r="FX270" s="2822">
        <f>FV270/FU270</f>
        <v>1.0333333333333334</v>
      </c>
      <c r="FY270" s="2587">
        <f t="shared" si="1266"/>
        <v>600</v>
      </c>
      <c r="FZ270" s="1909">
        <f t="shared" si="1267"/>
        <v>700</v>
      </c>
      <c r="GA270" s="1910">
        <f>FY270/FS270</f>
        <v>0.46153846153846156</v>
      </c>
      <c r="GB270" s="3169">
        <f t="shared" si="1212"/>
        <v>3.3846153846153804E-2</v>
      </c>
      <c r="GC270" s="2219">
        <v>0</v>
      </c>
      <c r="GD270" s="1895">
        <v>1</v>
      </c>
      <c r="GE270" s="2191" t="s">
        <v>192</v>
      </c>
      <c r="GF270" s="2191" t="s">
        <v>193</v>
      </c>
      <c r="GG270" s="2105" t="s">
        <v>101</v>
      </c>
      <c r="GH270" s="2105" t="s">
        <v>20</v>
      </c>
      <c r="GI270" s="2105" t="s">
        <v>20</v>
      </c>
      <c r="GJ270" s="2105" t="s">
        <v>20</v>
      </c>
      <c r="GK270" s="2105" t="s">
        <v>16</v>
      </c>
      <c r="GL270" s="2187">
        <v>2</v>
      </c>
      <c r="GM270" s="504" t="s">
        <v>1527</v>
      </c>
      <c r="GN270" s="914" t="s">
        <v>1528</v>
      </c>
      <c r="GO270" s="2050">
        <v>1300</v>
      </c>
      <c r="GP270" s="895">
        <v>210</v>
      </c>
      <c r="GQ270" s="2220">
        <v>237</v>
      </c>
      <c r="GR270" s="2220">
        <v>-27</v>
      </c>
      <c r="GS270" s="1895">
        <v>1.1285714285714286</v>
      </c>
      <c r="GT270" s="2220">
        <v>237</v>
      </c>
      <c r="GU270" s="2220">
        <v>1063</v>
      </c>
      <c r="GV270" s="1895">
        <v>0.18230769230769231</v>
      </c>
    </row>
    <row r="271" spans="1:204" ht="36.75" customHeight="1" x14ac:dyDescent="0.25">
      <c r="B271" s="7156"/>
      <c r="C271" s="7154"/>
      <c r="D271" s="7147"/>
      <c r="E271" s="7156"/>
      <c r="F271" s="7149"/>
      <c r="G271" s="7149"/>
      <c r="H271" s="7144"/>
      <c r="I271" s="7144"/>
      <c r="J271" s="5707"/>
      <c r="K271" s="5707"/>
      <c r="L271" s="5707"/>
      <c r="M271" s="5707"/>
      <c r="N271" s="5707"/>
      <c r="O271" s="5707"/>
      <c r="P271" s="7107"/>
      <c r="Q271" s="5698"/>
      <c r="R271" s="7125"/>
      <c r="S271" s="5698"/>
      <c r="T271" s="5698"/>
      <c r="U271" s="7260"/>
      <c r="V271" s="5698"/>
      <c r="W271" s="5695"/>
      <c r="X271" s="5692"/>
      <c r="Y271" s="2187">
        <v>3</v>
      </c>
      <c r="Z271" s="504" t="s">
        <v>1529</v>
      </c>
      <c r="AA271" s="914" t="s">
        <v>1509</v>
      </c>
      <c r="AB271" s="5367">
        <v>335000</v>
      </c>
      <c r="AC271" s="2048">
        <v>55000</v>
      </c>
      <c r="AD271" s="2053">
        <f t="shared" si="1213"/>
        <v>0.16417910447761194</v>
      </c>
      <c r="AE271" s="2048">
        <v>95000</v>
      </c>
      <c r="AF271" s="2053">
        <f>+AE271/AB271</f>
        <v>0.28358208955223879</v>
      </c>
      <c r="AG271" s="2048">
        <v>95000</v>
      </c>
      <c r="AH271" s="2053">
        <f>+AG271/AB271</f>
        <v>0.28358208955223879</v>
      </c>
      <c r="AI271" s="4282">
        <v>90000</v>
      </c>
      <c r="AJ271" s="2053">
        <f>+AI271/AB271</f>
        <v>0.26865671641791045</v>
      </c>
      <c r="AK271" s="947">
        <f t="shared" si="1214"/>
        <v>0.99999999999999989</v>
      </c>
      <c r="AL271" s="2275">
        <v>3</v>
      </c>
      <c r="AM271" s="970" t="s">
        <v>2913</v>
      </c>
      <c r="AN271" s="970" t="s">
        <v>2915</v>
      </c>
      <c r="AO271" s="970" t="s">
        <v>2914</v>
      </c>
      <c r="AP271" s="970" t="s">
        <v>2916</v>
      </c>
      <c r="AQ271" s="1019">
        <v>100</v>
      </c>
      <c r="AR271" s="914" t="s">
        <v>1509</v>
      </c>
      <c r="AS271" s="1019" t="s">
        <v>1579</v>
      </c>
      <c r="AT271" s="2284"/>
      <c r="AU271" s="1122" t="s">
        <v>1704</v>
      </c>
      <c r="AV271" s="5241">
        <v>335000</v>
      </c>
      <c r="AW271" s="5254"/>
      <c r="AX271" s="4493">
        <f t="shared" si="1215"/>
        <v>90000</v>
      </c>
      <c r="AY271" s="4493">
        <f t="shared" si="1215"/>
        <v>73454</v>
      </c>
      <c r="AZ271" s="4411">
        <f t="shared" si="1216"/>
        <v>16546</v>
      </c>
      <c r="BA271" s="4496">
        <f t="shared" si="1217"/>
        <v>0.81615555555555552</v>
      </c>
      <c r="BB271" s="4499">
        <f t="shared" si="1218"/>
        <v>281491</v>
      </c>
      <c r="BC271" s="4104">
        <f t="shared" si="1219"/>
        <v>53509</v>
      </c>
      <c r="BD271" s="2963">
        <f t="shared" si="1220"/>
        <v>0.84027164179104474</v>
      </c>
      <c r="BE271" s="4558">
        <f t="shared" si="1221"/>
        <v>0</v>
      </c>
      <c r="BF271" s="6467">
        <v>335000</v>
      </c>
      <c r="BG271" s="6467"/>
      <c r="BH271" s="3916">
        <f t="shared" si="1211"/>
        <v>95000</v>
      </c>
      <c r="BI271" s="3916">
        <f t="shared" si="1222"/>
        <v>86467</v>
      </c>
      <c r="BJ271" s="3111">
        <f t="shared" si="1223"/>
        <v>8533</v>
      </c>
      <c r="BK271" s="2963">
        <f t="shared" si="1224"/>
        <v>0.91017894736842109</v>
      </c>
      <c r="BL271" s="3674">
        <f t="shared" si="1110"/>
        <v>208037</v>
      </c>
      <c r="BM271" s="3122">
        <f t="shared" si="1225"/>
        <v>126963</v>
      </c>
      <c r="BN271" s="2963">
        <f t="shared" si="1226"/>
        <v>0.62100597014925374</v>
      </c>
      <c r="BO271" s="3700">
        <f t="shared" si="1227"/>
        <v>0</v>
      </c>
      <c r="BP271" s="3494"/>
      <c r="BQ271" s="6768">
        <v>335000</v>
      </c>
      <c r="BR271" s="6768"/>
      <c r="BS271" s="2749">
        <f t="shared" si="1228"/>
        <v>95000</v>
      </c>
      <c r="BT271" s="2749">
        <f t="shared" si="1229"/>
        <v>22177</v>
      </c>
      <c r="BU271" s="2987">
        <f t="shared" si="1202"/>
        <v>72823</v>
      </c>
      <c r="BV271" s="2963">
        <f t="shared" si="1203"/>
        <v>0.2334421052631579</v>
      </c>
      <c r="BW271" s="2361">
        <f t="shared" si="1204"/>
        <v>121570</v>
      </c>
      <c r="BX271" s="2991">
        <f t="shared" si="1205"/>
        <v>213430</v>
      </c>
      <c r="BY271" s="2963">
        <f t="shared" si="1206"/>
        <v>0.36289552238805972</v>
      </c>
      <c r="BZ271" s="3151"/>
      <c r="CA271" s="6667">
        <v>335000</v>
      </c>
      <c r="CB271" s="6667"/>
      <c r="CC271" s="1718">
        <v>55000</v>
      </c>
      <c r="CD271" s="1718">
        <v>99393</v>
      </c>
      <c r="CE271" s="2359">
        <f t="shared" si="1230"/>
        <v>-44393</v>
      </c>
      <c r="CF271" s="1834">
        <f t="shared" si="1231"/>
        <v>1.8071454545454546</v>
      </c>
      <c r="CG271" s="1971">
        <f t="shared" si="1232"/>
        <v>99393</v>
      </c>
      <c r="CH271" s="2387">
        <f t="shared" si="1233"/>
        <v>235607</v>
      </c>
      <c r="CI271" s="1834">
        <f t="shared" si="1234"/>
        <v>0.29669552238805968</v>
      </c>
      <c r="CJ271" s="2479"/>
      <c r="CK271" s="2479"/>
      <c r="CL271" s="2479"/>
      <c r="CM271" s="1225"/>
      <c r="CY271" s="6120">
        <v>335000</v>
      </c>
      <c r="CZ271" s="6121"/>
      <c r="DA271" s="4292">
        <v>30000</v>
      </c>
      <c r="DB271" s="4292">
        <v>31691</v>
      </c>
      <c r="DC271" s="4164">
        <f t="shared" si="1235"/>
        <v>1691</v>
      </c>
      <c r="DD271" s="4165">
        <f t="shared" si="1236"/>
        <v>1.0563666666666667</v>
      </c>
      <c r="DE271" s="4277">
        <f t="shared" si="1207"/>
        <v>239728</v>
      </c>
      <c r="DF271" s="4164">
        <f t="shared" si="1237"/>
        <v>95272</v>
      </c>
      <c r="DG271" s="4165">
        <f t="shared" si="1238"/>
        <v>0.71560597014925376</v>
      </c>
      <c r="DH271" s="5840">
        <v>335000</v>
      </c>
      <c r="DI271" s="5841"/>
      <c r="DJ271" s="4614">
        <v>30000</v>
      </c>
      <c r="DK271" s="4614">
        <v>18525</v>
      </c>
      <c r="DL271" s="4591">
        <f>DJ271-DK271</f>
        <v>11475</v>
      </c>
      <c r="DM271" s="4592">
        <f>DK271/DJ271</f>
        <v>0.61750000000000005</v>
      </c>
      <c r="DN271" s="4424">
        <f>SUM(DE271+DK271)</f>
        <v>258253</v>
      </c>
      <c r="DO271" s="4164">
        <f t="shared" si="1239"/>
        <v>76747</v>
      </c>
      <c r="DP271" s="4165">
        <f t="shared" si="1240"/>
        <v>0.77090447761194025</v>
      </c>
      <c r="DQ271" s="5880">
        <v>335000</v>
      </c>
      <c r="DR271" s="5880"/>
      <c r="DS271" s="4596">
        <v>30000</v>
      </c>
      <c r="DT271" s="4596">
        <v>23238</v>
      </c>
      <c r="DU271" s="4596">
        <f>DS271-DT271</f>
        <v>6762</v>
      </c>
      <c r="DV271" s="4597">
        <f>DT271/DS271</f>
        <v>0.77459999999999996</v>
      </c>
      <c r="DW271" s="2683">
        <f>SUM(DT271+DN271)</f>
        <v>281491</v>
      </c>
      <c r="DX271" s="4164">
        <f t="shared" si="1241"/>
        <v>53509</v>
      </c>
      <c r="DY271" s="4165">
        <f>DW271/DQ271</f>
        <v>0.84027164179104474</v>
      </c>
      <c r="DZ271" s="6120">
        <v>335000</v>
      </c>
      <c r="EA271" s="6121"/>
      <c r="EB271" s="3543">
        <v>31667</v>
      </c>
      <c r="EC271" s="3543">
        <v>18085</v>
      </c>
      <c r="ED271" s="1909">
        <f t="shared" si="1242"/>
        <v>-13582</v>
      </c>
      <c r="EE271" s="1910">
        <f t="shared" si="1243"/>
        <v>0.5710992515868254</v>
      </c>
      <c r="EF271" s="3523">
        <f t="shared" si="1244"/>
        <v>139655</v>
      </c>
      <c r="EG271" s="1909">
        <f t="shared" si="1245"/>
        <v>195345</v>
      </c>
      <c r="EH271" s="1910">
        <f t="shared" si="1246"/>
        <v>0.41688059701492536</v>
      </c>
      <c r="EI271" s="5840">
        <v>335000</v>
      </c>
      <c r="EJ271" s="5841"/>
      <c r="EK271" s="3564">
        <v>31667</v>
      </c>
      <c r="EL271" s="3564">
        <v>41201</v>
      </c>
      <c r="EM271" s="1909">
        <f t="shared" si="1247"/>
        <v>-9534</v>
      </c>
      <c r="EN271" s="1910">
        <f t="shared" si="1248"/>
        <v>1.3010705150472099</v>
      </c>
      <c r="EO271" s="3016">
        <f t="shared" si="1249"/>
        <v>180856</v>
      </c>
      <c r="EP271" s="1909">
        <f t="shared" si="1250"/>
        <v>154144</v>
      </c>
      <c r="EQ271" s="1910">
        <f t="shared" si="1251"/>
        <v>0.53986865671641793</v>
      </c>
      <c r="ER271" s="5880">
        <v>335000</v>
      </c>
      <c r="ES271" s="5880"/>
      <c r="ET271" s="3703">
        <v>31666</v>
      </c>
      <c r="EU271" s="3703">
        <v>27181</v>
      </c>
      <c r="EV271" s="2820">
        <f t="shared" si="1252"/>
        <v>4485</v>
      </c>
      <c r="EW271" s="2822">
        <f>EU271/ET271</f>
        <v>0.85836543927240572</v>
      </c>
      <c r="EX271" s="3638">
        <f t="shared" si="1253"/>
        <v>208037</v>
      </c>
      <c r="EY271" s="1909">
        <f t="shared" si="1254"/>
        <v>126963</v>
      </c>
      <c r="EZ271" s="1910">
        <f>EX271/ER271</f>
        <v>0.62100597014925374</v>
      </c>
      <c r="FA271" s="6768">
        <v>335000</v>
      </c>
      <c r="FB271" s="6768"/>
      <c r="FC271" s="2526">
        <v>31266</v>
      </c>
      <c r="FD271" s="2526">
        <v>6604</v>
      </c>
      <c r="FE271" s="1909">
        <f t="shared" si="1255"/>
        <v>-24662</v>
      </c>
      <c r="FF271" s="1910">
        <f t="shared" si="1256"/>
        <v>0.21121985543401778</v>
      </c>
      <c r="FG271" s="2526">
        <f t="shared" si="1257"/>
        <v>105997</v>
      </c>
      <c r="FH271" s="1909">
        <f t="shared" si="1258"/>
        <v>229003</v>
      </c>
      <c r="FI271" s="1910">
        <f t="shared" si="1259"/>
        <v>0.31640895522388057</v>
      </c>
      <c r="FJ271" s="6768">
        <v>335000</v>
      </c>
      <c r="FK271" s="6768"/>
      <c r="FL271" s="2526">
        <v>29866</v>
      </c>
      <c r="FM271" s="2526">
        <v>6363</v>
      </c>
      <c r="FN271" s="1909">
        <f t="shared" si="1260"/>
        <v>23503</v>
      </c>
      <c r="FO271" s="1910">
        <f t="shared" si="1261"/>
        <v>0.21305163061675483</v>
      </c>
      <c r="FP271" s="2587">
        <f t="shared" si="1262"/>
        <v>112360</v>
      </c>
      <c r="FQ271" s="1909">
        <f t="shared" si="1263"/>
        <v>222640</v>
      </c>
      <c r="FR271" s="1910">
        <f t="shared" si="1264"/>
        <v>0.33540298507462685</v>
      </c>
      <c r="FS271" s="6768">
        <v>335000</v>
      </c>
      <c r="FT271" s="6768"/>
      <c r="FU271" s="2526">
        <v>33868</v>
      </c>
      <c r="FV271" s="2526">
        <v>9210</v>
      </c>
      <c r="FW271" s="2820">
        <f t="shared" si="1265"/>
        <v>24658</v>
      </c>
      <c r="FX271" s="2822">
        <f>FV271/FU271</f>
        <v>0.27193811267272944</v>
      </c>
      <c r="FY271" s="2587">
        <f t="shared" si="1266"/>
        <v>121570</v>
      </c>
      <c r="FZ271" s="1909">
        <f t="shared" si="1267"/>
        <v>213430</v>
      </c>
      <c r="GA271" s="1910">
        <f>FY271/FS271</f>
        <v>0.36289552238805972</v>
      </c>
      <c r="GB271" s="3169">
        <f t="shared" si="1212"/>
        <v>5.3985074626865637E-2</v>
      </c>
      <c r="GC271" s="2219">
        <v>0</v>
      </c>
      <c r="GD271" s="1895">
        <v>1</v>
      </c>
      <c r="GE271" s="2191" t="s">
        <v>192</v>
      </c>
      <c r="GF271" s="2191" t="s">
        <v>193</v>
      </c>
      <c r="GG271" s="2105" t="s">
        <v>101</v>
      </c>
      <c r="GH271" s="2105" t="s">
        <v>20</v>
      </c>
      <c r="GI271" s="2105" t="s">
        <v>20</v>
      </c>
      <c r="GJ271" s="2105" t="s">
        <v>20</v>
      </c>
      <c r="GK271" s="2105" t="s">
        <v>16</v>
      </c>
      <c r="GL271" s="2187">
        <v>3</v>
      </c>
      <c r="GM271" s="504" t="s">
        <v>1529</v>
      </c>
      <c r="GN271" s="914" t="s">
        <v>1509</v>
      </c>
      <c r="GO271" s="2050">
        <v>335000</v>
      </c>
      <c r="GP271" s="895">
        <v>55000</v>
      </c>
      <c r="GQ271" s="2220">
        <v>99393</v>
      </c>
      <c r="GR271" s="2220">
        <v>-44393</v>
      </c>
      <c r="GS271" s="1895">
        <v>1.8071454545454546</v>
      </c>
      <c r="GT271" s="2220">
        <v>99393</v>
      </c>
      <c r="GU271" s="2220">
        <v>235607</v>
      </c>
      <c r="GV271" s="1895">
        <v>0.29669552238805968</v>
      </c>
    </row>
    <row r="272" spans="1:204" ht="25.5" customHeight="1" x14ac:dyDescent="0.25">
      <c r="B272" s="7156"/>
      <c r="C272" s="7154"/>
      <c r="D272" s="7147"/>
      <c r="E272" s="7156"/>
      <c r="F272" s="7149"/>
      <c r="G272" s="7149"/>
      <c r="H272" s="7144"/>
      <c r="I272" s="7144"/>
      <c r="J272" s="5707"/>
      <c r="K272" s="5707"/>
      <c r="L272" s="5707"/>
      <c r="M272" s="5707"/>
      <c r="N272" s="5707"/>
      <c r="O272" s="5707"/>
      <c r="P272" s="7107"/>
      <c r="Q272" s="5698"/>
      <c r="R272" s="7125"/>
      <c r="S272" s="5698"/>
      <c r="T272" s="5698"/>
      <c r="U272" s="7260"/>
      <c r="V272" s="5698"/>
      <c r="W272" s="5695"/>
      <c r="X272" s="5692"/>
      <c r="Y272" s="2187">
        <v>4</v>
      </c>
      <c r="Z272" s="504" t="s">
        <v>1530</v>
      </c>
      <c r="AA272" s="914" t="s">
        <v>1531</v>
      </c>
      <c r="AB272" s="5367">
        <v>480</v>
      </c>
      <c r="AC272" s="2048">
        <v>75</v>
      </c>
      <c r="AD272" s="2053">
        <f t="shared" si="1213"/>
        <v>0.15625</v>
      </c>
      <c r="AE272" s="2048">
        <v>135</v>
      </c>
      <c r="AF272" s="2053">
        <f>+AE272/AB272</f>
        <v>0.28125</v>
      </c>
      <c r="AG272" s="2048">
        <v>135</v>
      </c>
      <c r="AH272" s="2053">
        <f>+AG272/AB272</f>
        <v>0.28125</v>
      </c>
      <c r="AI272" s="2048">
        <v>135</v>
      </c>
      <c r="AJ272" s="2053">
        <f>+AI272/AB272</f>
        <v>0.28125</v>
      </c>
      <c r="AK272" s="947">
        <f t="shared" si="1214"/>
        <v>1</v>
      </c>
      <c r="AL272" s="2275">
        <v>4</v>
      </c>
      <c r="AM272" s="970" t="s">
        <v>2917</v>
      </c>
      <c r="AN272" s="970" t="s">
        <v>2919</v>
      </c>
      <c r="AO272" s="970" t="s">
        <v>2918</v>
      </c>
      <c r="AP272" s="970" t="s">
        <v>2920</v>
      </c>
      <c r="AQ272" s="1019">
        <v>100</v>
      </c>
      <c r="AR272" s="884" t="s">
        <v>1531</v>
      </c>
      <c r="AS272" s="1019" t="s">
        <v>1579</v>
      </c>
      <c r="AT272" s="2284"/>
      <c r="AU272" s="1122" t="s">
        <v>1704</v>
      </c>
      <c r="AV272" s="5241">
        <v>480</v>
      </c>
      <c r="AW272" s="5254"/>
      <c r="AX272" s="4493">
        <f t="shared" si="1215"/>
        <v>135</v>
      </c>
      <c r="AY272" s="4493">
        <f t="shared" si="1215"/>
        <v>80</v>
      </c>
      <c r="AZ272" s="4411">
        <f t="shared" si="1216"/>
        <v>55</v>
      </c>
      <c r="BA272" s="4496">
        <f t="shared" si="1217"/>
        <v>0.59259259259259256</v>
      </c>
      <c r="BB272" s="4499">
        <f t="shared" si="1218"/>
        <v>359</v>
      </c>
      <c r="BC272" s="4104">
        <f t="shared" si="1219"/>
        <v>121</v>
      </c>
      <c r="BD272" s="2963">
        <f t="shared" si="1220"/>
        <v>0.74791666666666667</v>
      </c>
      <c r="BE272" s="4558">
        <f t="shared" si="1221"/>
        <v>0</v>
      </c>
      <c r="BF272" s="6467">
        <v>480</v>
      </c>
      <c r="BG272" s="6467"/>
      <c r="BH272" s="3916">
        <f t="shared" si="1211"/>
        <v>135</v>
      </c>
      <c r="BI272" s="3916">
        <f t="shared" si="1222"/>
        <v>54</v>
      </c>
      <c r="BJ272" s="3111">
        <f t="shared" si="1223"/>
        <v>81</v>
      </c>
      <c r="BK272" s="2963">
        <f t="shared" si="1224"/>
        <v>0.4</v>
      </c>
      <c r="BL272" s="3674">
        <f t="shared" si="1110"/>
        <v>279</v>
      </c>
      <c r="BM272" s="3122">
        <f t="shared" si="1225"/>
        <v>201</v>
      </c>
      <c r="BN272" s="2963">
        <f t="shared" si="1226"/>
        <v>0.58125000000000004</v>
      </c>
      <c r="BO272" s="3700">
        <f t="shared" si="1227"/>
        <v>0</v>
      </c>
      <c r="BP272" s="3494"/>
      <c r="BQ272" s="6768">
        <v>480</v>
      </c>
      <c r="BR272" s="6768"/>
      <c r="BS272" s="2749">
        <f t="shared" si="1228"/>
        <v>135</v>
      </c>
      <c r="BT272" s="2749">
        <f t="shared" si="1229"/>
        <v>108</v>
      </c>
      <c r="BU272" s="2987">
        <f t="shared" si="1202"/>
        <v>27</v>
      </c>
      <c r="BV272" s="2963">
        <f t="shared" si="1203"/>
        <v>0.8</v>
      </c>
      <c r="BW272" s="2361">
        <f t="shared" si="1204"/>
        <v>225</v>
      </c>
      <c r="BX272" s="2991">
        <f t="shared" si="1205"/>
        <v>255</v>
      </c>
      <c r="BY272" s="2963">
        <f t="shared" si="1206"/>
        <v>0.46875</v>
      </c>
      <c r="BZ272" s="3151"/>
      <c r="CA272" s="6667">
        <v>480</v>
      </c>
      <c r="CB272" s="6667"/>
      <c r="CC272" s="1718">
        <v>75</v>
      </c>
      <c r="CD272" s="1718">
        <v>117</v>
      </c>
      <c r="CE272" s="2359">
        <f t="shared" si="1230"/>
        <v>-42</v>
      </c>
      <c r="CF272" s="1834">
        <f t="shared" si="1231"/>
        <v>1.56</v>
      </c>
      <c r="CG272" s="1971">
        <f t="shared" si="1232"/>
        <v>117</v>
      </c>
      <c r="CH272" s="2387">
        <f t="shared" si="1233"/>
        <v>363</v>
      </c>
      <c r="CI272" s="1834">
        <f t="shared" si="1234"/>
        <v>0.24374999999999999</v>
      </c>
      <c r="CJ272" s="2483"/>
      <c r="CK272" s="2483"/>
      <c r="CL272" s="2483"/>
      <c r="CM272" s="1225"/>
      <c r="CY272" s="6120">
        <v>480</v>
      </c>
      <c r="CZ272" s="6121"/>
      <c r="DA272" s="4292">
        <v>45</v>
      </c>
      <c r="DB272" s="4292">
        <v>54</v>
      </c>
      <c r="DC272" s="4164">
        <f t="shared" si="1235"/>
        <v>9</v>
      </c>
      <c r="DD272" s="4165">
        <f t="shared" si="1236"/>
        <v>1.2</v>
      </c>
      <c r="DE272" s="4277">
        <f t="shared" si="1207"/>
        <v>333</v>
      </c>
      <c r="DF272" s="4164">
        <f t="shared" si="1237"/>
        <v>147</v>
      </c>
      <c r="DG272" s="4165">
        <f t="shared" si="1238"/>
        <v>0.69374999999999998</v>
      </c>
      <c r="DH272" s="5840">
        <v>480</v>
      </c>
      <c r="DI272" s="5841"/>
      <c r="DJ272" s="4614">
        <v>45</v>
      </c>
      <c r="DK272" s="4614">
        <v>15</v>
      </c>
      <c r="DL272" s="4591">
        <f>DJ272-DK272</f>
        <v>30</v>
      </c>
      <c r="DM272" s="4592">
        <f>DK272/DJ272</f>
        <v>0.33333333333333331</v>
      </c>
      <c r="DN272" s="4424">
        <f>SUM(DE272+DK272)</f>
        <v>348</v>
      </c>
      <c r="DO272" s="4164">
        <f t="shared" si="1239"/>
        <v>132</v>
      </c>
      <c r="DP272" s="4165">
        <f t="shared" si="1240"/>
        <v>0.72499999999999998</v>
      </c>
      <c r="DQ272" s="5880">
        <v>480</v>
      </c>
      <c r="DR272" s="5880"/>
      <c r="DS272" s="4596">
        <v>45</v>
      </c>
      <c r="DT272" s="4596">
        <v>11</v>
      </c>
      <c r="DU272" s="4596">
        <f>DS272-DT272</f>
        <v>34</v>
      </c>
      <c r="DV272" s="4597">
        <f>DT272/DS272</f>
        <v>0.24444444444444444</v>
      </c>
      <c r="DW272" s="2683">
        <f>SUM(DT272+DN272)</f>
        <v>359</v>
      </c>
      <c r="DX272" s="4164">
        <f t="shared" si="1241"/>
        <v>121</v>
      </c>
      <c r="DY272" s="4165">
        <f t="shared" ref="DY272:DY273" si="1268">DW272/DQ272</f>
        <v>0.74791666666666667</v>
      </c>
      <c r="DZ272" s="6120">
        <v>480</v>
      </c>
      <c r="EA272" s="6121"/>
      <c r="EB272" s="3543">
        <v>45</v>
      </c>
      <c r="EC272" s="3543">
        <v>14</v>
      </c>
      <c r="ED272" s="1909">
        <f t="shared" si="1242"/>
        <v>-31</v>
      </c>
      <c r="EE272" s="1910">
        <f t="shared" si="1243"/>
        <v>0.31111111111111112</v>
      </c>
      <c r="EF272" s="3523">
        <f t="shared" si="1244"/>
        <v>239</v>
      </c>
      <c r="EG272" s="1909">
        <f t="shared" si="1245"/>
        <v>241</v>
      </c>
      <c r="EH272" s="1910">
        <f t="shared" si="1246"/>
        <v>0.49791666666666667</v>
      </c>
      <c r="EI272" s="5840">
        <v>480</v>
      </c>
      <c r="EJ272" s="5841"/>
      <c r="EK272" s="3564">
        <v>45</v>
      </c>
      <c r="EL272" s="3564">
        <v>36</v>
      </c>
      <c r="EM272" s="1909">
        <f t="shared" si="1247"/>
        <v>9</v>
      </c>
      <c r="EN272" s="1910">
        <f t="shared" si="1248"/>
        <v>0.8</v>
      </c>
      <c r="EO272" s="3016">
        <f t="shared" si="1249"/>
        <v>275</v>
      </c>
      <c r="EP272" s="1909">
        <f t="shared" si="1250"/>
        <v>205</v>
      </c>
      <c r="EQ272" s="1910">
        <f t="shared" si="1251"/>
        <v>0.57291666666666663</v>
      </c>
      <c r="ER272" s="5880">
        <v>480</v>
      </c>
      <c r="ES272" s="5880"/>
      <c r="ET272" s="3703">
        <v>45</v>
      </c>
      <c r="EU272" s="3703">
        <v>4</v>
      </c>
      <c r="EV272" s="2820">
        <f t="shared" si="1252"/>
        <v>41</v>
      </c>
      <c r="EW272" s="2822">
        <f t="shared" ref="EW272:EW273" si="1269">EU272/ET272</f>
        <v>8.8888888888888892E-2</v>
      </c>
      <c r="EX272" s="3638">
        <f t="shared" si="1253"/>
        <v>279</v>
      </c>
      <c r="EY272" s="1909">
        <f t="shared" si="1254"/>
        <v>201</v>
      </c>
      <c r="EZ272" s="1910">
        <f t="shared" ref="EZ272:EZ273" si="1270">EX272/ER272</f>
        <v>0.58125000000000004</v>
      </c>
      <c r="FA272" s="6768">
        <v>480</v>
      </c>
      <c r="FB272" s="6768"/>
      <c r="FC272" s="2526">
        <v>45</v>
      </c>
      <c r="FD272" s="2526">
        <v>51</v>
      </c>
      <c r="FE272" s="1909">
        <f t="shared" si="1255"/>
        <v>6</v>
      </c>
      <c r="FF272" s="1910">
        <f t="shared" si="1256"/>
        <v>1.1333333333333333</v>
      </c>
      <c r="FG272" s="2526">
        <f t="shared" si="1257"/>
        <v>168</v>
      </c>
      <c r="FH272" s="1909">
        <f t="shared" si="1258"/>
        <v>312</v>
      </c>
      <c r="FI272" s="1910">
        <f t="shared" si="1259"/>
        <v>0.35</v>
      </c>
      <c r="FJ272" s="6768">
        <v>480</v>
      </c>
      <c r="FK272" s="6768"/>
      <c r="FL272" s="2526">
        <v>47</v>
      </c>
      <c r="FM272" s="2526">
        <v>34</v>
      </c>
      <c r="FN272" s="1909">
        <f t="shared" si="1260"/>
        <v>13</v>
      </c>
      <c r="FO272" s="1910">
        <f t="shared" si="1261"/>
        <v>0.72340425531914898</v>
      </c>
      <c r="FP272" s="2587">
        <f t="shared" si="1262"/>
        <v>202</v>
      </c>
      <c r="FQ272" s="1909">
        <f t="shared" si="1263"/>
        <v>278</v>
      </c>
      <c r="FR272" s="1910">
        <f t="shared" si="1264"/>
        <v>0.42083333333333334</v>
      </c>
      <c r="FS272" s="6768">
        <v>480</v>
      </c>
      <c r="FT272" s="6768"/>
      <c r="FU272" s="2526">
        <v>43</v>
      </c>
      <c r="FV272" s="2526">
        <v>23</v>
      </c>
      <c r="FW272" s="2820">
        <f t="shared" si="1265"/>
        <v>20</v>
      </c>
      <c r="FX272" s="2822">
        <f t="shared" ref="FX272:FX273" si="1271">FV272/FU272</f>
        <v>0.53488372093023251</v>
      </c>
      <c r="FY272" s="2587">
        <f t="shared" si="1266"/>
        <v>225</v>
      </c>
      <c r="FZ272" s="1909">
        <f t="shared" si="1267"/>
        <v>255</v>
      </c>
      <c r="GA272" s="1910">
        <f t="shared" ref="GA272:GA273" si="1272">FY272/FS272</f>
        <v>0.46875</v>
      </c>
      <c r="GB272" s="3169">
        <f t="shared" si="1212"/>
        <v>2.9166666666666674E-2</v>
      </c>
      <c r="GC272" s="2219">
        <v>0</v>
      </c>
      <c r="GD272" s="1895">
        <v>1</v>
      </c>
      <c r="GE272" s="2191" t="s">
        <v>192</v>
      </c>
      <c r="GF272" s="2191" t="s">
        <v>193</v>
      </c>
      <c r="GG272" s="2105" t="s">
        <v>101</v>
      </c>
      <c r="GH272" s="2105" t="s">
        <v>20</v>
      </c>
      <c r="GI272" s="2105" t="s">
        <v>20</v>
      </c>
      <c r="GJ272" s="2105" t="s">
        <v>20</v>
      </c>
      <c r="GK272" s="2105" t="s">
        <v>16</v>
      </c>
      <c r="GL272" s="2187">
        <v>4</v>
      </c>
      <c r="GM272" s="219" t="s">
        <v>1530</v>
      </c>
      <c r="GN272" s="884" t="s">
        <v>1531</v>
      </c>
      <c r="GO272" s="2050">
        <v>480</v>
      </c>
      <c r="GP272" s="635">
        <v>75</v>
      </c>
      <c r="GQ272" s="2220">
        <v>117</v>
      </c>
      <c r="GR272" s="2220">
        <v>-42</v>
      </c>
      <c r="GS272" s="1895">
        <v>1.56</v>
      </c>
      <c r="GT272" s="2220">
        <v>117</v>
      </c>
      <c r="GU272" s="2220">
        <v>363</v>
      </c>
      <c r="GV272" s="1895">
        <v>0.24374999999999999</v>
      </c>
    </row>
    <row r="273" spans="1:204" ht="25.5" customHeight="1" x14ac:dyDescent="0.25">
      <c r="B273" s="7156"/>
      <c r="C273" s="7154"/>
      <c r="D273" s="7147"/>
      <c r="E273" s="7156"/>
      <c r="F273" s="7149"/>
      <c r="G273" s="7149"/>
      <c r="H273" s="7144"/>
      <c r="I273" s="7144"/>
      <c r="J273" s="5708"/>
      <c r="K273" s="5708"/>
      <c r="L273" s="5708"/>
      <c r="M273" s="5708"/>
      <c r="N273" s="5708"/>
      <c r="O273" s="5708"/>
      <c r="P273" s="7108"/>
      <c r="Q273" s="5699"/>
      <c r="R273" s="7110"/>
      <c r="S273" s="5699"/>
      <c r="T273" s="5699"/>
      <c r="U273" s="7261"/>
      <c r="V273" s="5699"/>
      <c r="W273" s="5696"/>
      <c r="X273" s="5693"/>
      <c r="Y273" s="2188">
        <v>5</v>
      </c>
      <c r="Z273" s="507" t="s">
        <v>1532</v>
      </c>
      <c r="AA273" s="891" t="s">
        <v>1533</v>
      </c>
      <c r="AB273" s="5368">
        <v>290</v>
      </c>
      <c r="AC273" s="2055">
        <v>45</v>
      </c>
      <c r="AD273" s="2054">
        <f t="shared" si="1213"/>
        <v>0.15517241379310345</v>
      </c>
      <c r="AE273" s="2055">
        <v>80</v>
      </c>
      <c r="AF273" s="2054">
        <f>+AE273/AB273</f>
        <v>0.27586206896551724</v>
      </c>
      <c r="AG273" s="2055">
        <v>80</v>
      </c>
      <c r="AH273" s="2054">
        <f>+AG273/AB273</f>
        <v>0.27586206896551724</v>
      </c>
      <c r="AI273" s="4289">
        <v>85</v>
      </c>
      <c r="AJ273" s="2054">
        <f>+AI273/AB273</f>
        <v>0.29310344827586204</v>
      </c>
      <c r="AK273" s="1634">
        <f t="shared" si="1214"/>
        <v>1</v>
      </c>
      <c r="AL273" s="2275">
        <v>5</v>
      </c>
      <c r="AM273" s="970" t="s">
        <v>2921</v>
      </c>
      <c r="AN273" s="970" t="s">
        <v>2923</v>
      </c>
      <c r="AO273" s="970" t="s">
        <v>2922</v>
      </c>
      <c r="AP273" s="970" t="s">
        <v>2924</v>
      </c>
      <c r="AQ273" s="1019">
        <v>100</v>
      </c>
      <c r="AR273" s="891" t="s">
        <v>1533</v>
      </c>
      <c r="AS273" s="1019" t="s">
        <v>1579</v>
      </c>
      <c r="AT273" s="2284"/>
      <c r="AU273" s="1122" t="s">
        <v>1704</v>
      </c>
      <c r="AV273" s="5242">
        <v>290</v>
      </c>
      <c r="AW273" s="5255"/>
      <c r="AX273" s="4493">
        <f t="shared" si="1215"/>
        <v>85</v>
      </c>
      <c r="AY273" s="4493">
        <f t="shared" si="1215"/>
        <v>66</v>
      </c>
      <c r="AZ273" s="4411">
        <f t="shared" si="1216"/>
        <v>19</v>
      </c>
      <c r="BA273" s="4496">
        <f t="shared" si="1217"/>
        <v>0.77647058823529413</v>
      </c>
      <c r="BB273" s="4499">
        <f t="shared" si="1218"/>
        <v>255</v>
      </c>
      <c r="BC273" s="4104">
        <f t="shared" si="1219"/>
        <v>35</v>
      </c>
      <c r="BD273" s="2963">
        <f t="shared" si="1220"/>
        <v>0.87931034482758619</v>
      </c>
      <c r="BE273" s="4558">
        <f t="shared" si="1221"/>
        <v>0</v>
      </c>
      <c r="BF273" s="6467">
        <v>290</v>
      </c>
      <c r="BG273" s="6467"/>
      <c r="BH273" s="3916">
        <f t="shared" si="1211"/>
        <v>80</v>
      </c>
      <c r="BI273" s="3916">
        <f t="shared" si="1222"/>
        <v>59</v>
      </c>
      <c r="BJ273" s="3111">
        <f t="shared" si="1223"/>
        <v>21</v>
      </c>
      <c r="BK273" s="2963">
        <f t="shared" si="1224"/>
        <v>0.73750000000000004</v>
      </c>
      <c r="BL273" s="3674">
        <f t="shared" si="1110"/>
        <v>189</v>
      </c>
      <c r="BM273" s="3122">
        <f t="shared" si="1225"/>
        <v>101</v>
      </c>
      <c r="BN273" s="2963">
        <f t="shared" si="1226"/>
        <v>0.65172413793103445</v>
      </c>
      <c r="BO273" s="3700">
        <f t="shared" si="1227"/>
        <v>0</v>
      </c>
      <c r="BP273" s="3494"/>
      <c r="BQ273" s="6768">
        <v>290</v>
      </c>
      <c r="BR273" s="6768"/>
      <c r="BS273" s="2749">
        <f t="shared" si="1228"/>
        <v>80</v>
      </c>
      <c r="BT273" s="2749">
        <f t="shared" si="1229"/>
        <v>79</v>
      </c>
      <c r="BU273" s="2987">
        <f t="shared" si="1202"/>
        <v>1</v>
      </c>
      <c r="BV273" s="2963">
        <f t="shared" si="1203"/>
        <v>0.98750000000000004</v>
      </c>
      <c r="BW273" s="2361">
        <f t="shared" si="1204"/>
        <v>130</v>
      </c>
      <c r="BX273" s="2991">
        <f t="shared" si="1205"/>
        <v>160</v>
      </c>
      <c r="BY273" s="2963">
        <f t="shared" si="1206"/>
        <v>0.44827586206896552</v>
      </c>
      <c r="BZ273" s="3151"/>
      <c r="CA273" s="6667">
        <v>290</v>
      </c>
      <c r="CB273" s="6667"/>
      <c r="CC273" s="1718">
        <v>45</v>
      </c>
      <c r="CD273" s="1718">
        <v>51</v>
      </c>
      <c r="CE273" s="2359">
        <f t="shared" si="1230"/>
        <v>-6</v>
      </c>
      <c r="CF273" s="1834">
        <f t="shared" si="1231"/>
        <v>1.1333333333333333</v>
      </c>
      <c r="CG273" s="1971">
        <f t="shared" si="1232"/>
        <v>51</v>
      </c>
      <c r="CH273" s="2387">
        <f t="shared" si="1233"/>
        <v>239</v>
      </c>
      <c r="CI273" s="1834">
        <f t="shared" si="1234"/>
        <v>0.17586206896551723</v>
      </c>
      <c r="CJ273" s="2479"/>
      <c r="CK273" s="2479"/>
      <c r="CL273" s="2479"/>
      <c r="CM273" s="1225"/>
      <c r="CY273" s="6120">
        <v>290</v>
      </c>
      <c r="CZ273" s="6121"/>
      <c r="DA273" s="4292">
        <v>28</v>
      </c>
      <c r="DB273" s="4292">
        <v>20</v>
      </c>
      <c r="DC273" s="4164">
        <f t="shared" si="1235"/>
        <v>-8</v>
      </c>
      <c r="DD273" s="4165">
        <f t="shared" si="1236"/>
        <v>0.7142857142857143</v>
      </c>
      <c r="DE273" s="4277">
        <f t="shared" si="1207"/>
        <v>209</v>
      </c>
      <c r="DF273" s="4164">
        <f t="shared" si="1237"/>
        <v>81</v>
      </c>
      <c r="DG273" s="4165">
        <f t="shared" si="1238"/>
        <v>0.72068965517241379</v>
      </c>
      <c r="DH273" s="5840">
        <v>290</v>
      </c>
      <c r="DI273" s="5841"/>
      <c r="DJ273" s="4614">
        <v>29</v>
      </c>
      <c r="DK273" s="4614">
        <v>25</v>
      </c>
      <c r="DL273" s="4591">
        <f>DJ273-DK273</f>
        <v>4</v>
      </c>
      <c r="DM273" s="4592">
        <f>DK273/DJ273</f>
        <v>0.86206896551724133</v>
      </c>
      <c r="DN273" s="4424">
        <f>SUM(DE273+DK273)</f>
        <v>234</v>
      </c>
      <c r="DO273" s="4164">
        <f t="shared" si="1239"/>
        <v>56</v>
      </c>
      <c r="DP273" s="4165">
        <f t="shared" si="1240"/>
        <v>0.80689655172413788</v>
      </c>
      <c r="DQ273" s="5880">
        <v>290</v>
      </c>
      <c r="DR273" s="5880"/>
      <c r="DS273" s="4596">
        <v>28</v>
      </c>
      <c r="DT273" s="4596">
        <v>21</v>
      </c>
      <c r="DU273" s="4596">
        <f>DS273-DT273</f>
        <v>7</v>
      </c>
      <c r="DV273" s="4597">
        <f>DT273/DS273</f>
        <v>0.75</v>
      </c>
      <c r="DW273" s="2683">
        <f>SUM(DT273+DN273)</f>
        <v>255</v>
      </c>
      <c r="DX273" s="4164">
        <f t="shared" si="1241"/>
        <v>35</v>
      </c>
      <c r="DY273" s="4165">
        <f t="shared" si="1268"/>
        <v>0.87931034482758619</v>
      </c>
      <c r="DZ273" s="6120">
        <v>290</v>
      </c>
      <c r="EA273" s="6121"/>
      <c r="EB273" s="3543">
        <v>27</v>
      </c>
      <c r="EC273" s="3543">
        <v>17</v>
      </c>
      <c r="ED273" s="1909">
        <f t="shared" si="1242"/>
        <v>-10</v>
      </c>
      <c r="EE273" s="1910">
        <f t="shared" si="1243"/>
        <v>0.62962962962962965</v>
      </c>
      <c r="EF273" s="3523">
        <f t="shared" si="1244"/>
        <v>147</v>
      </c>
      <c r="EG273" s="1909">
        <f t="shared" si="1245"/>
        <v>143</v>
      </c>
      <c r="EH273" s="1910">
        <f t="shared" si="1246"/>
        <v>0.50689655172413794</v>
      </c>
      <c r="EI273" s="5840">
        <v>290</v>
      </c>
      <c r="EJ273" s="5841"/>
      <c r="EK273" s="3564">
        <v>27</v>
      </c>
      <c r="EL273" s="3564">
        <v>18</v>
      </c>
      <c r="EM273" s="1909">
        <f t="shared" si="1247"/>
        <v>9</v>
      </c>
      <c r="EN273" s="1910">
        <f t="shared" si="1248"/>
        <v>0.66666666666666663</v>
      </c>
      <c r="EO273" s="3016">
        <f t="shared" si="1249"/>
        <v>165</v>
      </c>
      <c r="EP273" s="1909">
        <f t="shared" si="1250"/>
        <v>125</v>
      </c>
      <c r="EQ273" s="1910">
        <f t="shared" si="1251"/>
        <v>0.56896551724137934</v>
      </c>
      <c r="ER273" s="5880">
        <v>290</v>
      </c>
      <c r="ES273" s="5880"/>
      <c r="ET273" s="3703">
        <v>26</v>
      </c>
      <c r="EU273" s="3703">
        <v>24</v>
      </c>
      <c r="EV273" s="2820">
        <f t="shared" si="1252"/>
        <v>2</v>
      </c>
      <c r="EW273" s="2822">
        <f t="shared" si="1269"/>
        <v>0.92307692307692313</v>
      </c>
      <c r="EX273" s="3638">
        <f t="shared" si="1253"/>
        <v>189</v>
      </c>
      <c r="EY273" s="1909">
        <f t="shared" si="1254"/>
        <v>101</v>
      </c>
      <c r="EZ273" s="1910">
        <f t="shared" si="1270"/>
        <v>0.65172413793103445</v>
      </c>
      <c r="FA273" s="6768">
        <v>290</v>
      </c>
      <c r="FB273" s="6768"/>
      <c r="FC273" s="2526">
        <v>27</v>
      </c>
      <c r="FD273" s="2526">
        <v>27</v>
      </c>
      <c r="FE273" s="1909">
        <f t="shared" si="1255"/>
        <v>0</v>
      </c>
      <c r="FF273" s="1910">
        <f t="shared" si="1256"/>
        <v>1</v>
      </c>
      <c r="FG273" s="2526">
        <f t="shared" si="1257"/>
        <v>78</v>
      </c>
      <c r="FH273" s="1909">
        <f t="shared" si="1258"/>
        <v>212</v>
      </c>
      <c r="FI273" s="1910">
        <f t="shared" si="1259"/>
        <v>0.26896551724137929</v>
      </c>
      <c r="FJ273" s="6768">
        <v>290</v>
      </c>
      <c r="FK273" s="6768"/>
      <c r="FL273" s="2526">
        <v>28</v>
      </c>
      <c r="FM273" s="2526">
        <v>30</v>
      </c>
      <c r="FN273" s="1909">
        <f t="shared" si="1260"/>
        <v>-2</v>
      </c>
      <c r="FO273" s="1910">
        <f t="shared" si="1261"/>
        <v>1.0714285714285714</v>
      </c>
      <c r="FP273" s="2587">
        <f t="shared" si="1262"/>
        <v>108</v>
      </c>
      <c r="FQ273" s="1909">
        <f t="shared" si="1263"/>
        <v>182</v>
      </c>
      <c r="FR273" s="1910">
        <f t="shared" si="1264"/>
        <v>0.3724137931034483</v>
      </c>
      <c r="FS273" s="6768">
        <v>290</v>
      </c>
      <c r="FT273" s="6768"/>
      <c r="FU273" s="2526">
        <v>25</v>
      </c>
      <c r="FV273" s="2526">
        <v>22</v>
      </c>
      <c r="FW273" s="2820">
        <f t="shared" si="1265"/>
        <v>3</v>
      </c>
      <c r="FX273" s="2822">
        <f t="shared" si="1271"/>
        <v>0.88</v>
      </c>
      <c r="FY273" s="2587">
        <f t="shared" si="1266"/>
        <v>130</v>
      </c>
      <c r="FZ273" s="1909">
        <f t="shared" si="1267"/>
        <v>160</v>
      </c>
      <c r="GA273" s="1910">
        <f t="shared" si="1272"/>
        <v>0.44827586206896552</v>
      </c>
      <c r="GB273" s="3169">
        <f t="shared" si="1212"/>
        <v>5.862068965517242E-2</v>
      </c>
      <c r="GC273" s="2219">
        <v>0</v>
      </c>
      <c r="GD273" s="1895">
        <v>1</v>
      </c>
      <c r="GE273" s="2191" t="s">
        <v>192</v>
      </c>
      <c r="GF273" s="2191" t="s">
        <v>193</v>
      </c>
      <c r="GG273" s="2105" t="s">
        <v>101</v>
      </c>
      <c r="GH273" s="2105" t="s">
        <v>20</v>
      </c>
      <c r="GI273" s="2105" t="s">
        <v>20</v>
      </c>
      <c r="GJ273" s="2105" t="s">
        <v>20</v>
      </c>
      <c r="GK273" s="2105" t="s">
        <v>16</v>
      </c>
      <c r="GL273" s="2188">
        <v>5</v>
      </c>
      <c r="GM273" s="507" t="s">
        <v>1532</v>
      </c>
      <c r="GN273" s="891" t="s">
        <v>1533</v>
      </c>
      <c r="GO273" s="2051">
        <v>290</v>
      </c>
      <c r="GP273" s="903">
        <v>45</v>
      </c>
      <c r="GQ273" s="2220">
        <v>51</v>
      </c>
      <c r="GR273" s="2220">
        <v>-6</v>
      </c>
      <c r="GS273" s="1895">
        <v>1.1333333333333333</v>
      </c>
      <c r="GT273" s="2220">
        <v>51</v>
      </c>
      <c r="GU273" s="2220">
        <v>239</v>
      </c>
      <c r="GV273" s="1895">
        <v>0.17586206896551723</v>
      </c>
    </row>
    <row r="274" spans="1:204" ht="60" customHeight="1" x14ac:dyDescent="0.25">
      <c r="A274" s="1">
        <f>SUM(A269+1)</f>
        <v>43</v>
      </c>
      <c r="B274" s="7156"/>
      <c r="C274" s="7154">
        <v>1001</v>
      </c>
      <c r="D274" s="7147">
        <v>2</v>
      </c>
      <c r="E274" s="7156" t="s">
        <v>188</v>
      </c>
      <c r="F274" s="7158" t="s">
        <v>192</v>
      </c>
      <c r="G274" s="7158" t="s">
        <v>193</v>
      </c>
      <c r="H274" s="7144" t="s">
        <v>185</v>
      </c>
      <c r="I274" s="7144" t="s">
        <v>16</v>
      </c>
      <c r="J274" s="5706" t="s">
        <v>16</v>
      </c>
      <c r="K274" s="5706" t="s">
        <v>17</v>
      </c>
      <c r="L274" s="5706" t="s">
        <v>29</v>
      </c>
      <c r="M274" s="5706" t="s">
        <v>21</v>
      </c>
      <c r="N274" s="5706" t="s">
        <v>606</v>
      </c>
      <c r="O274" s="5706" t="s">
        <v>606</v>
      </c>
      <c r="P274" s="5697" t="s">
        <v>391</v>
      </c>
      <c r="Q274" s="5697" t="s">
        <v>392</v>
      </c>
      <c r="R274" s="5703" t="s">
        <v>393</v>
      </c>
      <c r="S274" s="5697" t="s">
        <v>473</v>
      </c>
      <c r="T274" s="5697" t="s">
        <v>474</v>
      </c>
      <c r="U274" s="7249" t="s">
        <v>725</v>
      </c>
      <c r="V274" s="5697" t="s">
        <v>559</v>
      </c>
      <c r="W274" s="5694">
        <v>43883841.039999999</v>
      </c>
      <c r="X274" s="5691" t="s">
        <v>195</v>
      </c>
      <c r="Y274" s="2187">
        <v>1</v>
      </c>
      <c r="Z274" s="499" t="s">
        <v>1558</v>
      </c>
      <c r="AA274" s="914" t="s">
        <v>958</v>
      </c>
      <c r="AB274" s="5367">
        <v>2250</v>
      </c>
      <c r="AC274" s="3501">
        <v>350</v>
      </c>
      <c r="AD274" s="3502">
        <f t="shared" si="1213"/>
        <v>0.15555555555555556</v>
      </c>
      <c r="AE274" s="3501">
        <v>630</v>
      </c>
      <c r="AF274" s="3502">
        <f t="shared" ref="AF274:AF313" si="1273">+AE274/AB274</f>
        <v>0.28000000000000003</v>
      </c>
      <c r="AG274" s="3501">
        <v>630</v>
      </c>
      <c r="AH274" s="3502">
        <f t="shared" ref="AH274:AH313" si="1274">+AG274/AB274</f>
        <v>0.28000000000000003</v>
      </c>
      <c r="AI274" s="4282">
        <v>640</v>
      </c>
      <c r="AJ274" s="3502">
        <f t="shared" ref="AJ274:AJ313" si="1275">+AI274/AB274</f>
        <v>0.28444444444444444</v>
      </c>
      <c r="AK274" s="947">
        <f t="shared" si="1214"/>
        <v>1</v>
      </c>
      <c r="AL274" s="2324" t="s">
        <v>16</v>
      </c>
      <c r="AM274" s="970" t="s">
        <v>3008</v>
      </c>
      <c r="AN274" s="1019" t="s">
        <v>3009</v>
      </c>
      <c r="AO274" s="970" t="s">
        <v>3010</v>
      </c>
      <c r="AP274" s="970" t="s">
        <v>3011</v>
      </c>
      <c r="AQ274" s="1019">
        <v>100</v>
      </c>
      <c r="AR274" s="884" t="s">
        <v>958</v>
      </c>
      <c r="AS274" s="1019" t="s">
        <v>1579</v>
      </c>
      <c r="AT274" s="2284"/>
      <c r="AU274" s="1122" t="s">
        <v>1704</v>
      </c>
      <c r="AV274" s="5276">
        <v>2250</v>
      </c>
      <c r="AW274" s="5256"/>
      <c r="AX274" s="4493">
        <f t="shared" ref="AX274:AX313" si="1276">SUM(DA274+DJ274+DS274)</f>
        <v>640</v>
      </c>
      <c r="AY274" s="4493">
        <f t="shared" ref="AY274" si="1277">SUM(DB274+DK274+DT274)</f>
        <v>2206</v>
      </c>
      <c r="AZ274" s="4411">
        <f t="shared" ref="AZ274" si="1278">AX274-AY274</f>
        <v>-1566</v>
      </c>
      <c r="BA274" s="4496">
        <f t="shared" ref="BA274" si="1279">AY274/AX274</f>
        <v>3.4468749999999999</v>
      </c>
      <c r="BB274" s="4499">
        <f t="shared" si="1218"/>
        <v>3237</v>
      </c>
      <c r="BC274" s="4104">
        <f t="shared" si="1219"/>
        <v>-987</v>
      </c>
      <c r="BD274" s="2963">
        <f t="shared" si="1220"/>
        <v>1.4386666666666668</v>
      </c>
      <c r="BE274" s="4557">
        <f t="shared" si="1221"/>
        <v>0</v>
      </c>
      <c r="BF274" s="6592">
        <v>2250</v>
      </c>
      <c r="BG274" s="6592"/>
      <c r="BH274" s="3916">
        <f t="shared" si="1211"/>
        <v>630</v>
      </c>
      <c r="BI274" s="3916">
        <f t="shared" si="1222"/>
        <v>301</v>
      </c>
      <c r="BJ274" s="3111">
        <f t="shared" si="1223"/>
        <v>329</v>
      </c>
      <c r="BK274" s="2963">
        <f t="shared" si="1224"/>
        <v>0.4777777777777778</v>
      </c>
      <c r="BL274" s="3674">
        <f t="shared" si="1110"/>
        <v>1031</v>
      </c>
      <c r="BM274" s="3122">
        <f t="shared" si="1225"/>
        <v>1219</v>
      </c>
      <c r="BN274" s="2963">
        <f t="shared" si="1226"/>
        <v>0.4582222222222222</v>
      </c>
      <c r="BO274" s="3700">
        <f t="shared" si="1227"/>
        <v>0</v>
      </c>
      <c r="BP274" s="3494"/>
      <c r="BQ274" s="7289">
        <v>2250</v>
      </c>
      <c r="BR274" s="7289"/>
      <c r="BS274" s="2749">
        <f t="shared" ref="BS274:BS288" si="1280">SUM(FC274+FL274+FU274)</f>
        <v>630</v>
      </c>
      <c r="BT274" s="2749">
        <f t="shared" ref="BT274:BT288" si="1281">SUM(FD274+FM274+FV274)</f>
        <v>439</v>
      </c>
      <c r="BU274" s="2987">
        <f t="shared" si="1202"/>
        <v>191</v>
      </c>
      <c r="BV274" s="2963">
        <f t="shared" si="1203"/>
        <v>0.69682539682539679</v>
      </c>
      <c r="BW274" s="2361">
        <f t="shared" si="1204"/>
        <v>730</v>
      </c>
      <c r="BX274" s="2991">
        <f t="shared" si="1205"/>
        <v>1520</v>
      </c>
      <c r="BY274" s="2963">
        <f t="shared" si="1206"/>
        <v>0.32444444444444442</v>
      </c>
      <c r="BZ274" s="3151"/>
      <c r="CA274" s="6697">
        <v>2250</v>
      </c>
      <c r="CB274" s="6697"/>
      <c r="CC274" s="1718">
        <v>350</v>
      </c>
      <c r="CD274" s="1718">
        <v>291</v>
      </c>
      <c r="CE274" s="2359">
        <f t="shared" si="1230"/>
        <v>59</v>
      </c>
      <c r="CF274" s="1834">
        <f t="shared" si="1231"/>
        <v>0.83142857142857141</v>
      </c>
      <c r="CG274" s="1971">
        <f t="shared" si="1232"/>
        <v>291</v>
      </c>
      <c r="CH274" s="2387">
        <f t="shared" si="1233"/>
        <v>1959</v>
      </c>
      <c r="CI274" s="1834">
        <f t="shared" si="1234"/>
        <v>0.12933333333333333</v>
      </c>
      <c r="CY274" s="6126">
        <v>2250</v>
      </c>
      <c r="CZ274" s="6127"/>
      <c r="DA274" s="4575">
        <v>213</v>
      </c>
      <c r="DB274" s="4575">
        <v>1211</v>
      </c>
      <c r="DC274" s="4452">
        <f t="shared" si="1235"/>
        <v>998</v>
      </c>
      <c r="DD274" s="4453">
        <f t="shared" si="1236"/>
        <v>5.685446009389671</v>
      </c>
      <c r="DE274" s="4576">
        <f t="shared" si="1207"/>
        <v>2242</v>
      </c>
      <c r="DF274" s="4170">
        <f t="shared" si="1237"/>
        <v>8</v>
      </c>
      <c r="DG274" s="4171">
        <f t="shared" si="1238"/>
        <v>0.99644444444444447</v>
      </c>
      <c r="DH274" s="6102">
        <v>2250</v>
      </c>
      <c r="DI274" s="6103"/>
      <c r="DJ274" s="4590">
        <v>214</v>
      </c>
      <c r="DK274" s="4590">
        <v>337</v>
      </c>
      <c r="DL274" s="4458">
        <f t="shared" ref="DL274:DL313" si="1282">DJ274-DK274</f>
        <v>-123</v>
      </c>
      <c r="DM274" s="4462">
        <f t="shared" ref="DM274:DM282" si="1283">DK274/DJ274</f>
        <v>1.5747663551401869</v>
      </c>
      <c r="DN274" s="4610">
        <f t="shared" ref="DN274:DN313" si="1284">SUM(DE274+DK274)</f>
        <v>2579</v>
      </c>
      <c r="DO274" s="4170">
        <f t="shared" si="1239"/>
        <v>-329</v>
      </c>
      <c r="DP274" s="4171">
        <f t="shared" si="1240"/>
        <v>1.1462222222222223</v>
      </c>
      <c r="DQ274" s="6128">
        <v>2250</v>
      </c>
      <c r="DR274" s="6128"/>
      <c r="DS274" s="4336">
        <v>213</v>
      </c>
      <c r="DT274" s="4549">
        <v>658</v>
      </c>
      <c r="DU274" s="4336">
        <f t="shared" ref="DU274" si="1285">DS274-DT274</f>
        <v>-445</v>
      </c>
      <c r="DV274" s="4337">
        <f t="shared" ref="DV274" si="1286">DT274/DS274</f>
        <v>3.0892018779342725</v>
      </c>
      <c r="DW274" s="2683">
        <f t="shared" ref="DW274" si="1287">SUM(DT274+DN274)</f>
        <v>3237</v>
      </c>
      <c r="DX274" s="4170">
        <f t="shared" ref="DX274" si="1288">DQ274-DW274</f>
        <v>-987</v>
      </c>
      <c r="DY274" s="4171">
        <f t="shared" ref="DY274" si="1289">DW274/DQ274</f>
        <v>1.4386666666666668</v>
      </c>
      <c r="DZ274" s="6126">
        <v>2250</v>
      </c>
      <c r="EA274" s="6127"/>
      <c r="EB274" s="3525">
        <v>210</v>
      </c>
      <c r="EC274" s="3525">
        <v>134</v>
      </c>
      <c r="ED274" s="3040">
        <f t="shared" si="1242"/>
        <v>-76</v>
      </c>
      <c r="EE274" s="3196">
        <f t="shared" si="1243"/>
        <v>0.63809523809523805</v>
      </c>
      <c r="EF274" s="3307">
        <f t="shared" si="1244"/>
        <v>864</v>
      </c>
      <c r="EG274" s="3040">
        <f t="shared" si="1245"/>
        <v>1386</v>
      </c>
      <c r="EH274" s="3196">
        <f t="shared" si="1246"/>
        <v>0.38400000000000001</v>
      </c>
      <c r="EI274" s="6102">
        <v>2250</v>
      </c>
      <c r="EJ274" s="6103"/>
      <c r="EK274" s="3562">
        <v>210</v>
      </c>
      <c r="EL274" s="3562">
        <v>71</v>
      </c>
      <c r="EM274" s="3040">
        <f t="shared" si="1247"/>
        <v>139</v>
      </c>
      <c r="EN274" s="3196">
        <f t="shared" si="1248"/>
        <v>0.33809523809523812</v>
      </c>
      <c r="EO274" s="3016">
        <f t="shared" si="1249"/>
        <v>935</v>
      </c>
      <c r="EP274" s="3040">
        <f t="shared" si="1250"/>
        <v>1315</v>
      </c>
      <c r="EQ274" s="3196">
        <f t="shared" si="1251"/>
        <v>0.41555555555555557</v>
      </c>
      <c r="ER274" s="6128">
        <v>2250</v>
      </c>
      <c r="ES274" s="6128"/>
      <c r="ET274" s="3696">
        <v>210</v>
      </c>
      <c r="EU274" s="3696">
        <v>96</v>
      </c>
      <c r="EV274" s="2941">
        <f t="shared" si="1252"/>
        <v>114</v>
      </c>
      <c r="EW274" s="2058">
        <f>EU274/ET274</f>
        <v>0.45714285714285713</v>
      </c>
      <c r="EX274" s="3638">
        <f t="shared" si="1253"/>
        <v>1031</v>
      </c>
      <c r="EY274" s="3040">
        <f t="shared" si="1254"/>
        <v>1219</v>
      </c>
      <c r="EZ274" s="3196">
        <f>EX274/ER274</f>
        <v>0.4582222222222222</v>
      </c>
      <c r="FA274" s="7289">
        <v>2250</v>
      </c>
      <c r="FB274" s="7289"/>
      <c r="FC274" s="2806">
        <v>210</v>
      </c>
      <c r="FD274" s="2806">
        <v>287</v>
      </c>
      <c r="FE274" s="1896">
        <f t="shared" si="1255"/>
        <v>77</v>
      </c>
      <c r="FF274" s="1895">
        <f t="shared" si="1256"/>
        <v>1.3666666666666667</v>
      </c>
      <c r="FG274" s="2806">
        <f t="shared" si="1257"/>
        <v>578</v>
      </c>
      <c r="FH274" s="1896">
        <f t="shared" si="1258"/>
        <v>1672</v>
      </c>
      <c r="FI274" s="1895">
        <f t="shared" si="1259"/>
        <v>0.25688888888888889</v>
      </c>
      <c r="FJ274" s="6793">
        <v>2250</v>
      </c>
      <c r="FK274" s="6793"/>
      <c r="FL274" s="2832">
        <v>210</v>
      </c>
      <c r="FM274" s="2832">
        <v>82</v>
      </c>
      <c r="FN274" s="1896">
        <f t="shared" si="1260"/>
        <v>128</v>
      </c>
      <c r="FO274" s="1895">
        <f t="shared" si="1261"/>
        <v>0.39047619047619048</v>
      </c>
      <c r="FP274" s="2587">
        <f t="shared" si="1262"/>
        <v>660</v>
      </c>
      <c r="FQ274" s="1896">
        <f t="shared" si="1263"/>
        <v>1590</v>
      </c>
      <c r="FR274" s="1895">
        <f t="shared" si="1264"/>
        <v>0.29333333333333333</v>
      </c>
      <c r="FS274" s="7289">
        <v>2250</v>
      </c>
      <c r="FT274" s="7289"/>
      <c r="FU274" s="2833">
        <v>210</v>
      </c>
      <c r="FV274" s="2833">
        <v>70</v>
      </c>
      <c r="FW274" s="2785">
        <f t="shared" si="1265"/>
        <v>140</v>
      </c>
      <c r="FX274" s="2058">
        <f>FV274/FU274</f>
        <v>0.33333333333333331</v>
      </c>
      <c r="FY274" s="2587">
        <f t="shared" si="1266"/>
        <v>730</v>
      </c>
      <c r="FZ274" s="1896">
        <f t="shared" si="1267"/>
        <v>1520</v>
      </c>
      <c r="GA274" s="1895">
        <f>FY274/FS274</f>
        <v>0.32444444444444442</v>
      </c>
      <c r="GB274" s="3169">
        <f t="shared" si="1212"/>
        <v>5.9555555555555584E-2</v>
      </c>
      <c r="GC274" s="2219">
        <v>0</v>
      </c>
      <c r="GD274" s="1895">
        <v>1</v>
      </c>
      <c r="GE274" s="2190" t="s">
        <v>192</v>
      </c>
      <c r="GF274" s="2190" t="s">
        <v>193</v>
      </c>
      <c r="GG274" s="2105" t="s">
        <v>185</v>
      </c>
      <c r="GH274" s="2105" t="s">
        <v>16</v>
      </c>
      <c r="GI274" s="2105" t="s">
        <v>16</v>
      </c>
      <c r="GJ274" s="2105" t="s">
        <v>17</v>
      </c>
      <c r="GK274" s="2105" t="s">
        <v>29</v>
      </c>
      <c r="GL274" s="2187">
        <v>1</v>
      </c>
      <c r="GM274" s="218" t="s">
        <v>1558</v>
      </c>
      <c r="GN274" s="884" t="s">
        <v>958</v>
      </c>
      <c r="GO274" s="2050">
        <v>2250</v>
      </c>
      <c r="GP274" s="635">
        <v>350</v>
      </c>
      <c r="GQ274" s="2220">
        <v>291</v>
      </c>
      <c r="GR274" s="2220">
        <v>59</v>
      </c>
      <c r="GS274" s="1895">
        <v>0.83142857142857141</v>
      </c>
      <c r="GT274" s="2220">
        <v>291</v>
      </c>
      <c r="GU274" s="2220">
        <v>1959</v>
      </c>
      <c r="GV274" s="1895">
        <v>0.12933333333333333</v>
      </c>
    </row>
    <row r="275" spans="1:204" ht="38.25" customHeight="1" x14ac:dyDescent="0.25">
      <c r="B275" s="7156"/>
      <c r="C275" s="7154"/>
      <c r="D275" s="7147"/>
      <c r="E275" s="7156"/>
      <c r="F275" s="7158"/>
      <c r="G275" s="7158"/>
      <c r="H275" s="7144"/>
      <c r="I275" s="7144"/>
      <c r="J275" s="5707"/>
      <c r="K275" s="5707"/>
      <c r="L275" s="5707"/>
      <c r="M275" s="5707"/>
      <c r="N275" s="5707"/>
      <c r="O275" s="5707"/>
      <c r="P275" s="5698"/>
      <c r="Q275" s="5698"/>
      <c r="R275" s="5704"/>
      <c r="S275" s="5698"/>
      <c r="T275" s="5698"/>
      <c r="U275" s="7250"/>
      <c r="V275" s="5698"/>
      <c r="W275" s="5695"/>
      <c r="X275" s="5692"/>
      <c r="Y275" s="2187">
        <v>2</v>
      </c>
      <c r="Z275" s="504" t="s">
        <v>1559</v>
      </c>
      <c r="AA275" s="914" t="s">
        <v>1509</v>
      </c>
      <c r="AB275" s="5566">
        <v>5200</v>
      </c>
      <c r="AC275" s="3501">
        <v>850</v>
      </c>
      <c r="AD275" s="3502">
        <v>0.16</v>
      </c>
      <c r="AE275" s="3501">
        <v>1450</v>
      </c>
      <c r="AF275" s="3502">
        <v>0.28000000000000003</v>
      </c>
      <c r="AG275" s="3501">
        <v>1450</v>
      </c>
      <c r="AH275" s="3502">
        <f t="shared" si="1274"/>
        <v>0.27884615384615385</v>
      </c>
      <c r="AI275" s="4280">
        <v>590252</v>
      </c>
      <c r="AJ275" s="3502">
        <f t="shared" si="1275"/>
        <v>113.51</v>
      </c>
      <c r="AK275" s="4279">
        <f t="shared" si="1214"/>
        <v>114.22884615384616</v>
      </c>
      <c r="AL275" s="2324" t="s">
        <v>20</v>
      </c>
      <c r="AM275" s="1019" t="s">
        <v>3012</v>
      </c>
      <c r="AN275" s="1019" t="s">
        <v>3013</v>
      </c>
      <c r="AO275" s="1260" t="s">
        <v>3014</v>
      </c>
      <c r="AP275" s="1261" t="s">
        <v>3015</v>
      </c>
      <c r="AQ275" s="1019">
        <v>100</v>
      </c>
      <c r="AR275" s="884" t="s">
        <v>1509</v>
      </c>
      <c r="AS275" s="1019" t="s">
        <v>1579</v>
      </c>
      <c r="AT275" s="2284"/>
      <c r="AU275" s="1122" t="s">
        <v>1704</v>
      </c>
      <c r="AV275" s="5277">
        <v>2700000</v>
      </c>
      <c r="AW275" s="5257"/>
      <c r="AX275" s="4493">
        <f t="shared" si="1276"/>
        <v>590252</v>
      </c>
      <c r="AY275" s="4493">
        <f>SUM(DB275+DK275+DT275)</f>
        <v>961546</v>
      </c>
      <c r="AZ275" s="4411">
        <f t="shared" si="1216"/>
        <v>-371294</v>
      </c>
      <c r="BA275" s="4496">
        <f t="shared" si="1217"/>
        <v>1.6290431883331187</v>
      </c>
      <c r="BB275" s="4499">
        <f>SUM(BL275+AY275)</f>
        <v>3071294</v>
      </c>
      <c r="BC275" s="4104">
        <f t="shared" si="1219"/>
        <v>-371294</v>
      </c>
      <c r="BD275" s="2963">
        <f t="shared" si="1220"/>
        <v>1.1375162962962964</v>
      </c>
      <c r="BE275" s="4558">
        <f t="shared" si="1221"/>
        <v>0</v>
      </c>
      <c r="BF275" s="6593">
        <v>5200</v>
      </c>
      <c r="BG275" s="6593"/>
      <c r="BH275" s="3916">
        <f t="shared" si="1211"/>
        <v>1450</v>
      </c>
      <c r="BI275" s="3916">
        <f t="shared" si="1222"/>
        <v>1129470</v>
      </c>
      <c r="BJ275" s="3111">
        <f t="shared" si="1223"/>
        <v>-1128020</v>
      </c>
      <c r="BK275" s="2963">
        <f t="shared" si="1224"/>
        <v>778.94482758620688</v>
      </c>
      <c r="BL275" s="3674">
        <f t="shared" si="1110"/>
        <v>2109748</v>
      </c>
      <c r="BM275" s="3122">
        <f t="shared" si="1225"/>
        <v>-2104548</v>
      </c>
      <c r="BN275" s="2963">
        <f t="shared" si="1226"/>
        <v>405.72076923076924</v>
      </c>
      <c r="BO275" s="3700">
        <f t="shared" si="1227"/>
        <v>0</v>
      </c>
      <c r="BP275" s="3494"/>
      <c r="BQ275" s="6828">
        <v>5200</v>
      </c>
      <c r="BR275" s="6828"/>
      <c r="BS275" s="2749">
        <f t="shared" si="1280"/>
        <v>1450</v>
      </c>
      <c r="BT275" s="2749">
        <f t="shared" si="1281"/>
        <v>978958</v>
      </c>
      <c r="BU275" s="2987">
        <f t="shared" si="1202"/>
        <v>-977508</v>
      </c>
      <c r="BV275" s="2963">
        <f t="shared" si="1203"/>
        <v>675.14344827586206</v>
      </c>
      <c r="BW275" s="2361">
        <f t="shared" si="1204"/>
        <v>980278</v>
      </c>
      <c r="BX275" s="2991">
        <f t="shared" si="1205"/>
        <v>-975078</v>
      </c>
      <c r="BY275" s="2963">
        <f t="shared" si="1206"/>
        <v>188.51499999999999</v>
      </c>
      <c r="BZ275" s="3151"/>
      <c r="CA275" s="6725">
        <v>5200</v>
      </c>
      <c r="CB275" s="6725"/>
      <c r="CC275" s="1718">
        <v>850</v>
      </c>
      <c r="CD275" s="1718">
        <v>1320</v>
      </c>
      <c r="CE275" s="2359">
        <f t="shared" si="1230"/>
        <v>-470</v>
      </c>
      <c r="CF275" s="1834">
        <f t="shared" si="1231"/>
        <v>1.5529411764705883</v>
      </c>
      <c r="CG275" s="1971">
        <f t="shared" si="1232"/>
        <v>1320</v>
      </c>
      <c r="CH275" s="2387">
        <f t="shared" si="1233"/>
        <v>3880</v>
      </c>
      <c r="CI275" s="1834">
        <f t="shared" si="1234"/>
        <v>0.25384615384615383</v>
      </c>
      <c r="CY275" s="6129">
        <v>2700000</v>
      </c>
      <c r="CZ275" s="6130"/>
      <c r="DA275" s="4575">
        <v>196750</v>
      </c>
      <c r="DB275" s="4575">
        <v>375418</v>
      </c>
      <c r="DC275" s="4452">
        <f t="shared" si="1235"/>
        <v>178668</v>
      </c>
      <c r="DD275" s="4453">
        <f t="shared" si="1236"/>
        <v>1.9080965692503176</v>
      </c>
      <c r="DE275" s="4576">
        <f t="shared" si="1207"/>
        <v>2485166</v>
      </c>
      <c r="DF275" s="4170">
        <f t="shared" si="1237"/>
        <v>214834</v>
      </c>
      <c r="DG275" s="4171">
        <f t="shared" si="1238"/>
        <v>0.92043185185185183</v>
      </c>
      <c r="DH275" s="6102">
        <v>2700000</v>
      </c>
      <c r="DI275" s="6103"/>
      <c r="DJ275" s="4590">
        <v>196751</v>
      </c>
      <c r="DK275" s="4590">
        <v>340590</v>
      </c>
      <c r="DL275" s="4458">
        <f t="shared" si="1282"/>
        <v>-143839</v>
      </c>
      <c r="DM275" s="4462">
        <f t="shared" si="1283"/>
        <v>1.7310712524968106</v>
      </c>
      <c r="DN275" s="4610">
        <f t="shared" si="1284"/>
        <v>2825756</v>
      </c>
      <c r="DO275" s="4170">
        <f t="shared" si="1239"/>
        <v>-125756</v>
      </c>
      <c r="DP275" s="4171">
        <f t="shared" si="1240"/>
        <v>1.0465762962962963</v>
      </c>
      <c r="DQ275" s="6131">
        <v>2700000</v>
      </c>
      <c r="DR275" s="6131"/>
      <c r="DS275" s="4549">
        <v>196751</v>
      </c>
      <c r="DT275" s="4549">
        <v>245538</v>
      </c>
      <c r="DU275" s="4549">
        <f t="shared" ref="DU275:DU282" si="1290">DS275-DT274</f>
        <v>196093</v>
      </c>
      <c r="DV275" s="4547">
        <f t="shared" ref="DV275:DV282" si="1291">DT274/DS275</f>
        <v>3.3443286184060054E-3</v>
      </c>
      <c r="DW275" s="4548">
        <f t="shared" ref="DW275:DW282" si="1292">SUM(DT274+DN275)</f>
        <v>2826414</v>
      </c>
      <c r="DX275" s="4170">
        <f t="shared" si="1241"/>
        <v>-126414</v>
      </c>
      <c r="DY275" s="4171">
        <f>DW275/DQ275</f>
        <v>1.0468200000000001</v>
      </c>
      <c r="DZ275" s="6132">
        <v>5200</v>
      </c>
      <c r="EA275" s="6133"/>
      <c r="EB275" s="3525">
        <v>485</v>
      </c>
      <c r="EC275" s="3525">
        <v>352740</v>
      </c>
      <c r="ED275" s="3040">
        <f t="shared" si="1242"/>
        <v>352255</v>
      </c>
      <c r="EE275" s="3196">
        <f t="shared" si="1243"/>
        <v>727.29896907216494</v>
      </c>
      <c r="EF275" s="3307">
        <f t="shared" si="1244"/>
        <v>1333018</v>
      </c>
      <c r="EG275" s="3040">
        <f t="shared" si="1245"/>
        <v>-1327818</v>
      </c>
      <c r="EH275" s="3196">
        <f t="shared" si="1246"/>
        <v>256.34961538461539</v>
      </c>
      <c r="EI275" s="6102">
        <v>5200</v>
      </c>
      <c r="EJ275" s="6103"/>
      <c r="EK275" s="3562">
        <v>485</v>
      </c>
      <c r="EL275" s="3562">
        <v>419550</v>
      </c>
      <c r="EM275" s="3040">
        <f t="shared" si="1247"/>
        <v>-419065</v>
      </c>
      <c r="EN275" s="3196">
        <f t="shared" si="1248"/>
        <v>865.05154639175259</v>
      </c>
      <c r="EO275" s="3016">
        <f t="shared" si="1249"/>
        <v>1752568</v>
      </c>
      <c r="EP275" s="3040">
        <f t="shared" si="1250"/>
        <v>-1747368</v>
      </c>
      <c r="EQ275" s="3196">
        <f t="shared" si="1251"/>
        <v>337.03230769230771</v>
      </c>
      <c r="ER275" s="6134">
        <v>5200</v>
      </c>
      <c r="ES275" s="6134"/>
      <c r="ET275" s="3804">
        <v>480</v>
      </c>
      <c r="EU275" s="3804">
        <v>357180</v>
      </c>
      <c r="EV275" s="3440">
        <f t="shared" si="1252"/>
        <v>-356700</v>
      </c>
      <c r="EW275" s="3441">
        <f>EU275/ET275</f>
        <v>744.125</v>
      </c>
      <c r="EX275" s="3805">
        <f t="shared" si="1253"/>
        <v>2109748</v>
      </c>
      <c r="EY275" s="3040">
        <f t="shared" si="1254"/>
        <v>-2104548</v>
      </c>
      <c r="EZ275" s="3196">
        <f>EX275/ER275</f>
        <v>405.72076923076924</v>
      </c>
      <c r="FA275" s="7533">
        <v>5200</v>
      </c>
      <c r="FB275" s="7533"/>
      <c r="FC275" s="2806">
        <v>485</v>
      </c>
      <c r="FD275" s="2806">
        <v>247800</v>
      </c>
      <c r="FE275" s="1896">
        <f t="shared" si="1255"/>
        <v>247315</v>
      </c>
      <c r="FF275" s="1895">
        <f t="shared" si="1256"/>
        <v>510.92783505154637</v>
      </c>
      <c r="FG275" s="2806">
        <f t="shared" si="1257"/>
        <v>249120</v>
      </c>
      <c r="FH275" s="1896">
        <f t="shared" si="1258"/>
        <v>-243920</v>
      </c>
      <c r="FI275" s="1895">
        <f t="shared" si="1259"/>
        <v>47.907692307692308</v>
      </c>
      <c r="FJ275" s="6793">
        <v>5200</v>
      </c>
      <c r="FK275" s="6793"/>
      <c r="FL275" s="2861">
        <v>485</v>
      </c>
      <c r="FM275" s="2861">
        <v>351100</v>
      </c>
      <c r="FN275" s="1896">
        <f t="shared" si="1260"/>
        <v>-350615</v>
      </c>
      <c r="FO275" s="1895">
        <f t="shared" si="1261"/>
        <v>723.91752577319585</v>
      </c>
      <c r="FP275" s="2587">
        <f t="shared" si="1262"/>
        <v>600220</v>
      </c>
      <c r="FQ275" s="1896">
        <f t="shared" si="1263"/>
        <v>-595020</v>
      </c>
      <c r="FR275" s="1895">
        <f t="shared" si="1264"/>
        <v>115.42692307692307</v>
      </c>
      <c r="FS275" s="6828">
        <v>5200</v>
      </c>
      <c r="FT275" s="6828"/>
      <c r="FU275" s="2833">
        <v>480</v>
      </c>
      <c r="FV275" s="2833">
        <v>380058</v>
      </c>
      <c r="FW275" s="2785">
        <f t="shared" si="1265"/>
        <v>-379578</v>
      </c>
      <c r="FX275" s="2058">
        <f>FV275/FU275</f>
        <v>791.78750000000002</v>
      </c>
      <c r="FY275" s="2587">
        <f t="shared" si="1266"/>
        <v>980278</v>
      </c>
      <c r="FZ275" s="1896">
        <f t="shared" si="1267"/>
        <v>-975078</v>
      </c>
      <c r="GA275" s="1895">
        <f>FY275/FS275</f>
        <v>188.51499999999999</v>
      </c>
      <c r="GB275" s="3169">
        <f t="shared" si="1212"/>
        <v>67.834615384615404</v>
      </c>
      <c r="GC275" s="2219">
        <v>0</v>
      </c>
      <c r="GD275" s="1895">
        <v>1</v>
      </c>
      <c r="GE275" s="2190" t="s">
        <v>192</v>
      </c>
      <c r="GF275" s="2190" t="s">
        <v>193</v>
      </c>
      <c r="GG275" s="2105" t="s">
        <v>185</v>
      </c>
      <c r="GH275" s="2105" t="s">
        <v>16</v>
      </c>
      <c r="GI275" s="2105" t="s">
        <v>16</v>
      </c>
      <c r="GJ275" s="2105" t="s">
        <v>17</v>
      </c>
      <c r="GK275" s="2105" t="s">
        <v>29</v>
      </c>
      <c r="GL275" s="2187">
        <v>2</v>
      </c>
      <c r="GM275" s="219" t="s">
        <v>1559</v>
      </c>
      <c r="GN275" s="884" t="s">
        <v>1509</v>
      </c>
      <c r="GO275" s="2050">
        <v>5200</v>
      </c>
      <c r="GP275" s="635">
        <v>850</v>
      </c>
      <c r="GQ275" s="2220">
        <v>1320</v>
      </c>
      <c r="GR275" s="2220">
        <v>-470</v>
      </c>
      <c r="GS275" s="1895">
        <v>1.5529411764705883</v>
      </c>
      <c r="GT275" s="2220">
        <v>1320</v>
      </c>
      <c r="GU275" s="2220">
        <v>3880</v>
      </c>
      <c r="GV275" s="1895">
        <v>0.25384615384615383</v>
      </c>
    </row>
    <row r="276" spans="1:204" ht="51" x14ac:dyDescent="0.25">
      <c r="B276" s="7156"/>
      <c r="C276" s="7154"/>
      <c r="D276" s="7147"/>
      <c r="E276" s="7156"/>
      <c r="F276" s="7158"/>
      <c r="G276" s="7158"/>
      <c r="H276" s="7144"/>
      <c r="I276" s="7144"/>
      <c r="J276" s="5707"/>
      <c r="K276" s="5707"/>
      <c r="L276" s="5707"/>
      <c r="M276" s="5707"/>
      <c r="N276" s="5707"/>
      <c r="O276" s="5707"/>
      <c r="P276" s="5698"/>
      <c r="Q276" s="5698"/>
      <c r="R276" s="5704"/>
      <c r="S276" s="5698"/>
      <c r="T276" s="5698"/>
      <c r="U276" s="7250"/>
      <c r="V276" s="5698"/>
      <c r="W276" s="5695"/>
      <c r="X276" s="5692"/>
      <c r="Y276" s="2187">
        <v>3</v>
      </c>
      <c r="Z276" s="504" t="s">
        <v>1560</v>
      </c>
      <c r="AA276" s="914" t="s">
        <v>1539</v>
      </c>
      <c r="AB276" s="5367">
        <v>900</v>
      </c>
      <c r="AC276" s="3501">
        <v>140</v>
      </c>
      <c r="AD276" s="3502">
        <f t="shared" si="1213"/>
        <v>0.15555555555555556</v>
      </c>
      <c r="AE276" s="3501">
        <v>250</v>
      </c>
      <c r="AF276" s="3502">
        <f t="shared" si="1273"/>
        <v>0.27777777777777779</v>
      </c>
      <c r="AG276" s="3501">
        <v>250</v>
      </c>
      <c r="AH276" s="3502">
        <f t="shared" si="1274"/>
        <v>0.27777777777777779</v>
      </c>
      <c r="AI276" s="4282">
        <v>260</v>
      </c>
      <c r="AJ276" s="3502">
        <f t="shared" si="1275"/>
        <v>0.28888888888888886</v>
      </c>
      <c r="AK276" s="1634">
        <f t="shared" si="1214"/>
        <v>1</v>
      </c>
      <c r="AL276" s="2324" t="s">
        <v>19</v>
      </c>
      <c r="AM276" s="1019" t="s">
        <v>3016</v>
      </c>
      <c r="AN276" s="1019" t="s">
        <v>3017</v>
      </c>
      <c r="AO276" s="1260" t="s">
        <v>3018</v>
      </c>
      <c r="AP276" s="1261" t="s">
        <v>3019</v>
      </c>
      <c r="AQ276" s="1019">
        <v>100</v>
      </c>
      <c r="AR276" s="914" t="s">
        <v>1539</v>
      </c>
      <c r="AS276" s="1019" t="s">
        <v>1579</v>
      </c>
      <c r="AT276" s="2284"/>
      <c r="AU276" s="1122" t="s">
        <v>1704</v>
      </c>
      <c r="AV276" s="5245">
        <v>900</v>
      </c>
      <c r="AW276" s="5258"/>
      <c r="AX276" s="4493">
        <f t="shared" si="1276"/>
        <v>260</v>
      </c>
      <c r="AY276" s="4493">
        <f>SUM(DB276+DK276+DT276)</f>
        <v>108</v>
      </c>
      <c r="AZ276" s="4411">
        <f t="shared" si="1216"/>
        <v>152</v>
      </c>
      <c r="BA276" s="4496">
        <f t="shared" si="1217"/>
        <v>0.41538461538461541</v>
      </c>
      <c r="BB276" s="4499">
        <f t="shared" ref="BB276:BB313" si="1293">SUM(BL276+AY276)</f>
        <v>708</v>
      </c>
      <c r="BC276" s="4104">
        <f t="shared" si="1219"/>
        <v>192</v>
      </c>
      <c r="BD276" s="2963">
        <f t="shared" si="1220"/>
        <v>0.78666666666666663</v>
      </c>
      <c r="BE276" s="4558">
        <f t="shared" si="1221"/>
        <v>0</v>
      </c>
      <c r="BF276" s="6593">
        <v>900</v>
      </c>
      <c r="BG276" s="6593"/>
      <c r="BH276" s="3916">
        <f t="shared" si="1211"/>
        <v>250</v>
      </c>
      <c r="BI276" s="3916">
        <f t="shared" si="1222"/>
        <v>206</v>
      </c>
      <c r="BJ276" s="3111">
        <f t="shared" si="1223"/>
        <v>44</v>
      </c>
      <c r="BK276" s="2963">
        <f t="shared" si="1224"/>
        <v>0.82399999999999995</v>
      </c>
      <c r="BL276" s="3674">
        <f t="shared" si="1110"/>
        <v>600</v>
      </c>
      <c r="BM276" s="3122">
        <f t="shared" si="1225"/>
        <v>300</v>
      </c>
      <c r="BN276" s="2963">
        <f t="shared" si="1226"/>
        <v>0.66666666666666663</v>
      </c>
      <c r="BO276" s="3700">
        <f t="shared" si="1227"/>
        <v>0</v>
      </c>
      <c r="BP276" s="3494"/>
      <c r="BQ276" s="6828">
        <v>900</v>
      </c>
      <c r="BR276" s="6828"/>
      <c r="BS276" s="2749">
        <f t="shared" si="1280"/>
        <v>250</v>
      </c>
      <c r="BT276" s="2749">
        <f t="shared" si="1281"/>
        <v>112</v>
      </c>
      <c r="BU276" s="2987">
        <f t="shared" si="1202"/>
        <v>138</v>
      </c>
      <c r="BV276" s="2963">
        <f t="shared" si="1203"/>
        <v>0.44800000000000001</v>
      </c>
      <c r="BW276" s="2361">
        <f t="shared" si="1204"/>
        <v>394</v>
      </c>
      <c r="BX276" s="2991">
        <f t="shared" si="1205"/>
        <v>506</v>
      </c>
      <c r="BY276" s="2963">
        <f t="shared" si="1206"/>
        <v>0.43777777777777777</v>
      </c>
      <c r="BZ276" s="3151"/>
      <c r="CA276" s="6725">
        <v>900</v>
      </c>
      <c r="CB276" s="6725"/>
      <c r="CC276" s="1718">
        <v>140</v>
      </c>
      <c r="CD276" s="1718">
        <v>282</v>
      </c>
      <c r="CE276" s="2359">
        <f t="shared" si="1230"/>
        <v>-142</v>
      </c>
      <c r="CF276" s="1834">
        <f t="shared" si="1231"/>
        <v>2.0142857142857142</v>
      </c>
      <c r="CG276" s="1971">
        <f t="shared" si="1232"/>
        <v>282</v>
      </c>
      <c r="CH276" s="2387">
        <f t="shared" si="1233"/>
        <v>618</v>
      </c>
      <c r="CI276" s="1834">
        <f t="shared" si="1234"/>
        <v>0.31333333333333335</v>
      </c>
      <c r="CY276" s="6132">
        <v>900</v>
      </c>
      <c r="CZ276" s="6133"/>
      <c r="DA276" s="4575">
        <v>87</v>
      </c>
      <c r="DB276" s="4575">
        <v>46</v>
      </c>
      <c r="DC276" s="4452">
        <f t="shared" si="1235"/>
        <v>-41</v>
      </c>
      <c r="DD276" s="4453">
        <f t="shared" si="1236"/>
        <v>0.52873563218390807</v>
      </c>
      <c r="DE276" s="4576">
        <f t="shared" si="1207"/>
        <v>646</v>
      </c>
      <c r="DF276" s="4170">
        <f t="shared" si="1237"/>
        <v>254</v>
      </c>
      <c r="DG276" s="4171">
        <f t="shared" si="1238"/>
        <v>0.71777777777777774</v>
      </c>
      <c r="DH276" s="6102">
        <v>900</v>
      </c>
      <c r="DI276" s="6103"/>
      <c r="DJ276" s="4590">
        <v>87</v>
      </c>
      <c r="DK276" s="4590">
        <v>23</v>
      </c>
      <c r="DL276" s="4458">
        <f t="shared" si="1282"/>
        <v>64</v>
      </c>
      <c r="DM276" s="4462">
        <f t="shared" si="1283"/>
        <v>0.26436781609195403</v>
      </c>
      <c r="DN276" s="4610">
        <f t="shared" si="1284"/>
        <v>669</v>
      </c>
      <c r="DO276" s="4170">
        <f t="shared" si="1239"/>
        <v>231</v>
      </c>
      <c r="DP276" s="4171">
        <f t="shared" si="1240"/>
        <v>0.74333333333333329</v>
      </c>
      <c r="DQ276" s="6134">
        <v>900</v>
      </c>
      <c r="DR276" s="6134"/>
      <c r="DS276" s="4549">
        <v>86</v>
      </c>
      <c r="DT276" s="4549">
        <v>39</v>
      </c>
      <c r="DU276" s="4549">
        <f t="shared" si="1290"/>
        <v>-245452</v>
      </c>
      <c r="DV276" s="4547">
        <f t="shared" si="1291"/>
        <v>2855.0930232558139</v>
      </c>
      <c r="DW276" s="4548">
        <f t="shared" si="1292"/>
        <v>246207</v>
      </c>
      <c r="DX276" s="4170">
        <f t="shared" si="1241"/>
        <v>-245307</v>
      </c>
      <c r="DY276" s="4171">
        <f>DW276/DQ276</f>
        <v>273.56333333333333</v>
      </c>
      <c r="DZ276" s="6132">
        <v>900</v>
      </c>
      <c r="EA276" s="6133"/>
      <c r="EB276" s="3525">
        <v>80</v>
      </c>
      <c r="EC276" s="3525">
        <v>83</v>
      </c>
      <c r="ED276" s="3040">
        <f t="shared" si="1242"/>
        <v>3</v>
      </c>
      <c r="EE276" s="3196">
        <f t="shared" si="1243"/>
        <v>1.0375000000000001</v>
      </c>
      <c r="EF276" s="3307">
        <f t="shared" si="1244"/>
        <v>477</v>
      </c>
      <c r="EG276" s="3040">
        <f t="shared" si="1245"/>
        <v>423</v>
      </c>
      <c r="EH276" s="3196">
        <f t="shared" si="1246"/>
        <v>0.53</v>
      </c>
      <c r="EI276" s="6102">
        <v>900</v>
      </c>
      <c r="EJ276" s="6103"/>
      <c r="EK276" s="3562">
        <v>80</v>
      </c>
      <c r="EL276" s="3562">
        <v>77</v>
      </c>
      <c r="EM276" s="3040">
        <f t="shared" si="1247"/>
        <v>3</v>
      </c>
      <c r="EN276" s="3196">
        <f t="shared" si="1248"/>
        <v>0.96250000000000002</v>
      </c>
      <c r="EO276" s="3016">
        <f t="shared" si="1249"/>
        <v>554</v>
      </c>
      <c r="EP276" s="3040">
        <f t="shared" si="1250"/>
        <v>346</v>
      </c>
      <c r="EQ276" s="3196">
        <f t="shared" si="1251"/>
        <v>0.61555555555555552</v>
      </c>
      <c r="ER276" s="6134">
        <v>900</v>
      </c>
      <c r="ES276" s="6134"/>
      <c r="ET276" s="3804">
        <v>90</v>
      </c>
      <c r="EU276" s="3804">
        <v>46</v>
      </c>
      <c r="EV276" s="3440">
        <f t="shared" si="1252"/>
        <v>44</v>
      </c>
      <c r="EW276" s="3441">
        <f>EU276/ET276</f>
        <v>0.51111111111111107</v>
      </c>
      <c r="EX276" s="3805">
        <f t="shared" si="1253"/>
        <v>600</v>
      </c>
      <c r="EY276" s="3040">
        <f t="shared" si="1254"/>
        <v>300</v>
      </c>
      <c r="EZ276" s="3196">
        <f>EX276/ER276</f>
        <v>0.66666666666666663</v>
      </c>
      <c r="FA276" s="6828">
        <v>900</v>
      </c>
      <c r="FB276" s="6828"/>
      <c r="FC276" s="2806">
        <v>84</v>
      </c>
      <c r="FD276" s="2806">
        <v>3</v>
      </c>
      <c r="FE276" s="1896">
        <f t="shared" si="1255"/>
        <v>-81</v>
      </c>
      <c r="FF276" s="1895">
        <f t="shared" si="1256"/>
        <v>3.5714285714285712E-2</v>
      </c>
      <c r="FG276" s="2806">
        <f t="shared" si="1257"/>
        <v>285</v>
      </c>
      <c r="FH276" s="1896">
        <f t="shared" si="1258"/>
        <v>615</v>
      </c>
      <c r="FI276" s="1895">
        <f t="shared" si="1259"/>
        <v>0.31666666666666665</v>
      </c>
      <c r="FJ276" s="6793">
        <v>900</v>
      </c>
      <c r="FK276" s="6793"/>
      <c r="FL276" s="2832">
        <v>84</v>
      </c>
      <c r="FM276" s="2832">
        <v>18</v>
      </c>
      <c r="FN276" s="1896">
        <f t="shared" si="1260"/>
        <v>66</v>
      </c>
      <c r="FO276" s="1895">
        <f t="shared" si="1261"/>
        <v>0.21428571428571427</v>
      </c>
      <c r="FP276" s="2587">
        <f t="shared" si="1262"/>
        <v>303</v>
      </c>
      <c r="FQ276" s="1896">
        <f t="shared" si="1263"/>
        <v>597</v>
      </c>
      <c r="FR276" s="1895">
        <f t="shared" si="1264"/>
        <v>0.33666666666666667</v>
      </c>
      <c r="FS276" s="6828">
        <v>900</v>
      </c>
      <c r="FT276" s="6828"/>
      <c r="FU276" s="2833">
        <v>82</v>
      </c>
      <c r="FV276" s="2833">
        <v>91</v>
      </c>
      <c r="FW276" s="2785">
        <f t="shared" si="1265"/>
        <v>-9</v>
      </c>
      <c r="FX276" s="2058">
        <f>FV276/FU276</f>
        <v>1.1097560975609757</v>
      </c>
      <c r="FY276" s="2587">
        <f t="shared" si="1266"/>
        <v>394</v>
      </c>
      <c r="FZ276" s="1896">
        <f t="shared" si="1267"/>
        <v>506</v>
      </c>
      <c r="GA276" s="1895">
        <f>FY276/FS276</f>
        <v>0.43777777777777777</v>
      </c>
      <c r="GB276" s="3169">
        <f t="shared" si="1212"/>
        <v>9.2222222222222261E-2</v>
      </c>
      <c r="GC276" s="2219">
        <v>0</v>
      </c>
      <c r="GD276" s="1895">
        <v>1</v>
      </c>
      <c r="GE276" s="2190" t="s">
        <v>192</v>
      </c>
      <c r="GF276" s="2190" t="s">
        <v>193</v>
      </c>
      <c r="GG276" s="2105" t="s">
        <v>185</v>
      </c>
      <c r="GH276" s="2105" t="s">
        <v>16</v>
      </c>
      <c r="GI276" s="2105" t="s">
        <v>16</v>
      </c>
      <c r="GJ276" s="2105" t="s">
        <v>17</v>
      </c>
      <c r="GK276" s="2105" t="s">
        <v>29</v>
      </c>
      <c r="GL276" s="2187">
        <v>3</v>
      </c>
      <c r="GM276" s="504" t="s">
        <v>1560</v>
      </c>
      <c r="GN276" s="914" t="s">
        <v>1539</v>
      </c>
      <c r="GO276" s="2050">
        <v>900</v>
      </c>
      <c r="GP276" s="895">
        <v>140</v>
      </c>
      <c r="GQ276" s="2220">
        <v>282</v>
      </c>
      <c r="GR276" s="2220">
        <v>-142</v>
      </c>
      <c r="GS276" s="1895">
        <v>2.0142857142857142</v>
      </c>
      <c r="GT276" s="2220">
        <v>282</v>
      </c>
      <c r="GU276" s="2220">
        <v>618</v>
      </c>
      <c r="GV276" s="1895">
        <v>0.31333333333333335</v>
      </c>
    </row>
    <row r="277" spans="1:204" ht="51" customHeight="1" x14ac:dyDescent="0.25">
      <c r="B277" s="7156"/>
      <c r="C277" s="7154"/>
      <c r="D277" s="7147"/>
      <c r="E277" s="7156"/>
      <c r="F277" s="7158"/>
      <c r="G277" s="7158"/>
      <c r="H277" s="7144"/>
      <c r="I277" s="7144"/>
      <c r="J277" s="5707"/>
      <c r="K277" s="5707"/>
      <c r="L277" s="5707"/>
      <c r="M277" s="5707"/>
      <c r="N277" s="5707"/>
      <c r="O277" s="5707"/>
      <c r="P277" s="5698"/>
      <c r="Q277" s="5698"/>
      <c r="R277" s="5704"/>
      <c r="S277" s="5698"/>
      <c r="T277" s="5698"/>
      <c r="U277" s="7250"/>
      <c r="V277" s="5698"/>
      <c r="W277" s="5695"/>
      <c r="X277" s="5692"/>
      <c r="Y277" s="2187">
        <v>4</v>
      </c>
      <c r="Z277" s="504" t="s">
        <v>1561</v>
      </c>
      <c r="AA277" s="914" t="s">
        <v>1539</v>
      </c>
      <c r="AB277" s="5367">
        <v>320</v>
      </c>
      <c r="AC277" s="3501">
        <v>50</v>
      </c>
      <c r="AD277" s="3502">
        <f t="shared" si="1213"/>
        <v>0.15625</v>
      </c>
      <c r="AE277" s="3501">
        <v>90</v>
      </c>
      <c r="AF277" s="3502">
        <f t="shared" si="1273"/>
        <v>0.28125</v>
      </c>
      <c r="AG277" s="3501">
        <v>90</v>
      </c>
      <c r="AH277" s="3502">
        <f t="shared" si="1274"/>
        <v>0.28125</v>
      </c>
      <c r="AI277" s="3501">
        <v>90</v>
      </c>
      <c r="AJ277" s="3502">
        <f t="shared" si="1275"/>
        <v>0.28125</v>
      </c>
      <c r="AK277" s="947">
        <f t="shared" si="1214"/>
        <v>1</v>
      </c>
      <c r="AL277" s="2324" t="s">
        <v>29</v>
      </c>
      <c r="AM277" s="981" t="s">
        <v>3020</v>
      </c>
      <c r="AN277" s="981" t="s">
        <v>3021</v>
      </c>
      <c r="AO277" s="981" t="s">
        <v>3022</v>
      </c>
      <c r="AP277" s="981" t="s">
        <v>3023</v>
      </c>
      <c r="AQ277" s="1019">
        <v>100</v>
      </c>
      <c r="AR277" s="884" t="s">
        <v>1539</v>
      </c>
      <c r="AS277" s="1019" t="s">
        <v>1579</v>
      </c>
      <c r="AT277" s="2284"/>
      <c r="AU277" s="1122" t="s">
        <v>1704</v>
      </c>
      <c r="AV277" s="5245">
        <v>320</v>
      </c>
      <c r="AW277" s="5258"/>
      <c r="AX277" s="4493">
        <f t="shared" si="1276"/>
        <v>90</v>
      </c>
      <c r="AY277" s="4493">
        <f t="shared" ref="AY277:AY282" si="1294">SUM(DB277+DK277+DT277)</f>
        <v>75</v>
      </c>
      <c r="AZ277" s="4411">
        <f t="shared" si="1216"/>
        <v>15</v>
      </c>
      <c r="BA277" s="4496">
        <f t="shared" si="1217"/>
        <v>0.83333333333333337</v>
      </c>
      <c r="BB277" s="4499">
        <f t="shared" si="1293"/>
        <v>270</v>
      </c>
      <c r="BC277" s="4104">
        <f t="shared" si="1219"/>
        <v>50</v>
      </c>
      <c r="BD277" s="2963">
        <f t="shared" si="1220"/>
        <v>0.84375</v>
      </c>
      <c r="BE277" s="4558">
        <f t="shared" si="1221"/>
        <v>0</v>
      </c>
      <c r="BF277" s="6593">
        <v>320</v>
      </c>
      <c r="BG277" s="6593"/>
      <c r="BH277" s="3916">
        <f t="shared" si="1211"/>
        <v>90</v>
      </c>
      <c r="BI277" s="3916">
        <f t="shared" si="1222"/>
        <v>73</v>
      </c>
      <c r="BJ277" s="3111">
        <f t="shared" si="1223"/>
        <v>17</v>
      </c>
      <c r="BK277" s="2963">
        <f t="shared" si="1224"/>
        <v>0.81111111111111112</v>
      </c>
      <c r="BL277" s="3674">
        <f t="shared" si="1110"/>
        <v>195</v>
      </c>
      <c r="BM277" s="3122">
        <f t="shared" si="1225"/>
        <v>125</v>
      </c>
      <c r="BN277" s="2963">
        <f t="shared" si="1226"/>
        <v>0.609375</v>
      </c>
      <c r="BO277" s="3700">
        <f t="shared" si="1227"/>
        <v>0</v>
      </c>
      <c r="BP277" s="3494"/>
      <c r="BQ277" s="6828">
        <v>320</v>
      </c>
      <c r="BR277" s="6828"/>
      <c r="BS277" s="2749">
        <f t="shared" si="1280"/>
        <v>90</v>
      </c>
      <c r="BT277" s="2749">
        <f t="shared" si="1281"/>
        <v>32</v>
      </c>
      <c r="BU277" s="2987">
        <f t="shared" si="1202"/>
        <v>58</v>
      </c>
      <c r="BV277" s="2963">
        <f t="shared" si="1203"/>
        <v>0.35555555555555557</v>
      </c>
      <c r="BW277" s="2361">
        <f t="shared" si="1204"/>
        <v>122</v>
      </c>
      <c r="BX277" s="2991">
        <f t="shared" si="1205"/>
        <v>198</v>
      </c>
      <c r="BY277" s="2963">
        <f t="shared" si="1206"/>
        <v>0.38124999999999998</v>
      </c>
      <c r="BZ277" s="3151"/>
      <c r="CA277" s="6725">
        <v>320</v>
      </c>
      <c r="CB277" s="6725"/>
      <c r="CC277" s="1718">
        <v>50</v>
      </c>
      <c r="CD277" s="1718">
        <v>90</v>
      </c>
      <c r="CE277" s="2359">
        <f t="shared" si="1230"/>
        <v>-40</v>
      </c>
      <c r="CF277" s="1834">
        <f t="shared" si="1231"/>
        <v>1.8</v>
      </c>
      <c r="CG277" s="1971">
        <f t="shared" si="1232"/>
        <v>90</v>
      </c>
      <c r="CH277" s="2387">
        <f t="shared" si="1233"/>
        <v>230</v>
      </c>
      <c r="CI277" s="1834">
        <f t="shared" si="1234"/>
        <v>0.28125</v>
      </c>
      <c r="CY277" s="6132">
        <v>320</v>
      </c>
      <c r="CZ277" s="6133"/>
      <c r="DA277" s="4575">
        <v>30</v>
      </c>
      <c r="DB277" s="4575">
        <v>10</v>
      </c>
      <c r="DC277" s="4452">
        <f t="shared" si="1235"/>
        <v>-20</v>
      </c>
      <c r="DD277" s="4453">
        <f t="shared" si="1236"/>
        <v>0.33333333333333331</v>
      </c>
      <c r="DE277" s="4576">
        <f t="shared" si="1207"/>
        <v>205</v>
      </c>
      <c r="DF277" s="4170">
        <f t="shared" si="1237"/>
        <v>115</v>
      </c>
      <c r="DG277" s="4171">
        <f t="shared" si="1238"/>
        <v>0.640625</v>
      </c>
      <c r="DH277" s="6102">
        <v>320</v>
      </c>
      <c r="DI277" s="6103"/>
      <c r="DJ277" s="4590">
        <v>30</v>
      </c>
      <c r="DK277" s="4590">
        <v>3</v>
      </c>
      <c r="DL277" s="4458">
        <f t="shared" si="1282"/>
        <v>27</v>
      </c>
      <c r="DM277" s="4462">
        <f t="shared" si="1283"/>
        <v>0.1</v>
      </c>
      <c r="DN277" s="4610">
        <f t="shared" si="1284"/>
        <v>208</v>
      </c>
      <c r="DO277" s="4170">
        <f t="shared" si="1239"/>
        <v>112</v>
      </c>
      <c r="DP277" s="4171">
        <f t="shared" si="1240"/>
        <v>0.65</v>
      </c>
      <c r="DQ277" s="6134">
        <v>320</v>
      </c>
      <c r="DR277" s="6134"/>
      <c r="DS277" s="4549">
        <v>30</v>
      </c>
      <c r="DT277" s="4549">
        <v>62</v>
      </c>
      <c r="DU277" s="4549">
        <f t="shared" si="1290"/>
        <v>-9</v>
      </c>
      <c r="DV277" s="4547">
        <f t="shared" si="1291"/>
        <v>1.3</v>
      </c>
      <c r="DW277" s="4548">
        <f t="shared" si="1292"/>
        <v>247</v>
      </c>
      <c r="DX277" s="4170">
        <f t="shared" si="1241"/>
        <v>73</v>
      </c>
      <c r="DY277" s="4171">
        <f t="shared" ref="DY277:DY296" si="1295">DW277/DQ277</f>
        <v>0.77187499999999998</v>
      </c>
      <c r="DZ277" s="6132">
        <v>320</v>
      </c>
      <c r="EA277" s="6133"/>
      <c r="EB277" s="3525">
        <v>30</v>
      </c>
      <c r="EC277" s="3525">
        <v>27</v>
      </c>
      <c r="ED277" s="3040">
        <f t="shared" si="1242"/>
        <v>-3</v>
      </c>
      <c r="EE277" s="3196">
        <f t="shared" si="1243"/>
        <v>0.9</v>
      </c>
      <c r="EF277" s="3307">
        <f t="shared" si="1244"/>
        <v>149</v>
      </c>
      <c r="EG277" s="3040">
        <f t="shared" si="1245"/>
        <v>171</v>
      </c>
      <c r="EH277" s="3196">
        <f t="shared" si="1246"/>
        <v>0.46562500000000001</v>
      </c>
      <c r="EI277" s="6102">
        <v>320</v>
      </c>
      <c r="EJ277" s="6103"/>
      <c r="EK277" s="3562">
        <v>30</v>
      </c>
      <c r="EL277" s="3562">
        <v>7</v>
      </c>
      <c r="EM277" s="3040">
        <f t="shared" si="1247"/>
        <v>23</v>
      </c>
      <c r="EN277" s="3196">
        <f t="shared" si="1248"/>
        <v>0.23333333333333334</v>
      </c>
      <c r="EO277" s="3016">
        <f t="shared" si="1249"/>
        <v>156</v>
      </c>
      <c r="EP277" s="3040">
        <f t="shared" si="1250"/>
        <v>164</v>
      </c>
      <c r="EQ277" s="3196">
        <f t="shared" si="1251"/>
        <v>0.48749999999999999</v>
      </c>
      <c r="ER277" s="6134">
        <v>320</v>
      </c>
      <c r="ES277" s="6134"/>
      <c r="ET277" s="3804">
        <v>30</v>
      </c>
      <c r="EU277" s="3804">
        <v>39</v>
      </c>
      <c r="EV277" s="3440">
        <f t="shared" si="1252"/>
        <v>-9</v>
      </c>
      <c r="EW277" s="3441">
        <f t="shared" ref="EW277:EW296" si="1296">EU277/ET277</f>
        <v>1.3</v>
      </c>
      <c r="EX277" s="3805">
        <f t="shared" si="1253"/>
        <v>195</v>
      </c>
      <c r="EY277" s="3040">
        <f t="shared" si="1254"/>
        <v>125</v>
      </c>
      <c r="EZ277" s="3196">
        <f t="shared" ref="EZ277:EZ296" si="1297">EX277/ER277</f>
        <v>0.609375</v>
      </c>
      <c r="FA277" s="6828">
        <v>320</v>
      </c>
      <c r="FB277" s="6828"/>
      <c r="FC277" s="2806">
        <v>30</v>
      </c>
      <c r="FD277" s="2806">
        <v>5</v>
      </c>
      <c r="FE277" s="1896">
        <f t="shared" ref="FE277:FE282" si="1298">FD277-FC277</f>
        <v>-25</v>
      </c>
      <c r="FF277" s="1895">
        <f t="shared" ref="FF277:FF282" si="1299">FD277/FC277</f>
        <v>0.16666666666666666</v>
      </c>
      <c r="FG277" s="2806">
        <f t="shared" si="1257"/>
        <v>95</v>
      </c>
      <c r="FH277" s="1896">
        <f t="shared" si="1258"/>
        <v>225</v>
      </c>
      <c r="FI277" s="1895">
        <f t="shared" ref="FI277:FI282" si="1300">FG277/FA277</f>
        <v>0.296875</v>
      </c>
      <c r="FJ277" s="6793">
        <v>320</v>
      </c>
      <c r="FK277" s="6793"/>
      <c r="FL277" s="2832">
        <v>30</v>
      </c>
      <c r="FM277" s="2832">
        <v>0</v>
      </c>
      <c r="FN277" s="1896">
        <f t="shared" si="1260"/>
        <v>30</v>
      </c>
      <c r="FO277" s="1895">
        <f t="shared" ref="FO277:FO282" si="1301">FM277/FL277</f>
        <v>0</v>
      </c>
      <c r="FP277" s="2587">
        <f t="shared" si="1262"/>
        <v>95</v>
      </c>
      <c r="FQ277" s="1896">
        <f t="shared" si="1263"/>
        <v>225</v>
      </c>
      <c r="FR277" s="1895">
        <f t="shared" ref="FR277:FR282" si="1302">FP277/FJ277</f>
        <v>0.296875</v>
      </c>
      <c r="FS277" s="6828">
        <v>320</v>
      </c>
      <c r="FT277" s="6828"/>
      <c r="FU277" s="2833">
        <v>30</v>
      </c>
      <c r="FV277" s="2833">
        <v>27</v>
      </c>
      <c r="FW277" s="2785">
        <f t="shared" si="1265"/>
        <v>3</v>
      </c>
      <c r="FX277" s="2058">
        <f t="shared" ref="FX277:FX282" si="1303">FV277/FU277</f>
        <v>0.9</v>
      </c>
      <c r="FY277" s="2587">
        <f t="shared" si="1266"/>
        <v>122</v>
      </c>
      <c r="FZ277" s="1896">
        <f t="shared" si="1267"/>
        <v>198</v>
      </c>
      <c r="GA277" s="1895">
        <f t="shared" ref="GA277:GA282" si="1304">FY277/FS277</f>
        <v>0.38124999999999998</v>
      </c>
      <c r="GB277" s="3169">
        <f t="shared" si="1212"/>
        <v>8.4375000000000033E-2</v>
      </c>
      <c r="GC277" s="2219">
        <v>0</v>
      </c>
      <c r="GD277" s="1895">
        <v>1</v>
      </c>
      <c r="GE277" s="2190" t="s">
        <v>192</v>
      </c>
      <c r="GF277" s="2190" t="s">
        <v>193</v>
      </c>
      <c r="GG277" s="2105" t="s">
        <v>185</v>
      </c>
      <c r="GH277" s="2105" t="s">
        <v>16</v>
      </c>
      <c r="GI277" s="2105" t="s">
        <v>16</v>
      </c>
      <c r="GJ277" s="2105" t="s">
        <v>17</v>
      </c>
      <c r="GK277" s="2105" t="s">
        <v>29</v>
      </c>
      <c r="GL277" s="2187">
        <v>4</v>
      </c>
      <c r="GM277" s="219" t="s">
        <v>1561</v>
      </c>
      <c r="GN277" s="884" t="s">
        <v>1539</v>
      </c>
      <c r="GO277" s="2050">
        <v>320</v>
      </c>
      <c r="GP277" s="635">
        <v>50</v>
      </c>
      <c r="GQ277" s="2220">
        <v>90</v>
      </c>
      <c r="GR277" s="2220">
        <v>-40</v>
      </c>
      <c r="GS277" s="1895">
        <v>1.8</v>
      </c>
      <c r="GT277" s="2220">
        <v>90</v>
      </c>
      <c r="GU277" s="2220">
        <v>230</v>
      </c>
      <c r="GV277" s="1895">
        <v>0.28125</v>
      </c>
    </row>
    <row r="278" spans="1:204" ht="51" customHeight="1" x14ac:dyDescent="0.25">
      <c r="B278" s="7156"/>
      <c r="C278" s="7154"/>
      <c r="D278" s="7147"/>
      <c r="E278" s="7156"/>
      <c r="F278" s="7158"/>
      <c r="G278" s="7158"/>
      <c r="H278" s="7144"/>
      <c r="I278" s="7144"/>
      <c r="J278" s="5707"/>
      <c r="K278" s="5707"/>
      <c r="L278" s="5707"/>
      <c r="M278" s="5707"/>
      <c r="N278" s="5707"/>
      <c r="O278" s="5707"/>
      <c r="P278" s="5698"/>
      <c r="Q278" s="5698"/>
      <c r="R278" s="5704"/>
      <c r="S278" s="5698"/>
      <c r="T278" s="5698"/>
      <c r="U278" s="7250"/>
      <c r="V278" s="5698"/>
      <c r="W278" s="5695"/>
      <c r="X278" s="5692"/>
      <c r="Y278" s="2187">
        <v>5</v>
      </c>
      <c r="Z278" s="504" t="s">
        <v>1562</v>
      </c>
      <c r="AA278" s="914" t="s">
        <v>1515</v>
      </c>
      <c r="AB278" s="5367">
        <v>6500</v>
      </c>
      <c r="AC278" s="3501">
        <v>1050</v>
      </c>
      <c r="AD278" s="3502">
        <f t="shared" si="1213"/>
        <v>0.16153846153846155</v>
      </c>
      <c r="AE278" s="3501">
        <v>1800</v>
      </c>
      <c r="AF278" s="3502">
        <f t="shared" si="1273"/>
        <v>0.27692307692307694</v>
      </c>
      <c r="AG278" s="3501">
        <v>1800</v>
      </c>
      <c r="AH278" s="3502">
        <f t="shared" si="1274"/>
        <v>0.27692307692307694</v>
      </c>
      <c r="AI278" s="4280">
        <v>527</v>
      </c>
      <c r="AJ278" s="3502">
        <f t="shared" si="1275"/>
        <v>8.1076923076923074E-2</v>
      </c>
      <c r="AK278" s="4278">
        <f t="shared" si="1214"/>
        <v>0.79646153846153844</v>
      </c>
      <c r="AL278" s="2331" t="s">
        <v>17</v>
      </c>
      <c r="AM278" s="981" t="s">
        <v>3024</v>
      </c>
      <c r="AN278" s="981" t="s">
        <v>3025</v>
      </c>
      <c r="AO278" s="981" t="s">
        <v>3026</v>
      </c>
      <c r="AP278" s="981" t="s">
        <v>3027</v>
      </c>
      <c r="AQ278" s="1019">
        <v>100</v>
      </c>
      <c r="AR278" s="914" t="s">
        <v>1515</v>
      </c>
      <c r="AS278" s="1019" t="s">
        <v>1579</v>
      </c>
      <c r="AT278" s="2284"/>
      <c r="AU278" s="1122" t="s">
        <v>1704</v>
      </c>
      <c r="AV278" s="5250">
        <v>10000</v>
      </c>
      <c r="AW278" s="5259"/>
      <c r="AX278" s="4493">
        <f t="shared" si="1276"/>
        <v>527</v>
      </c>
      <c r="AY278" s="4493">
        <f t="shared" si="1294"/>
        <v>1871</v>
      </c>
      <c r="AZ278" s="4411">
        <f t="shared" si="1216"/>
        <v>-1344</v>
      </c>
      <c r="BA278" s="4496">
        <f t="shared" si="1217"/>
        <v>3.5502846299810247</v>
      </c>
      <c r="BB278" s="4499">
        <f t="shared" si="1293"/>
        <v>11344</v>
      </c>
      <c r="BC278" s="4104">
        <f t="shared" si="1219"/>
        <v>-1344</v>
      </c>
      <c r="BD278" s="2963">
        <f t="shared" si="1220"/>
        <v>1.1344000000000001</v>
      </c>
      <c r="BE278" s="4558">
        <f t="shared" si="1221"/>
        <v>0</v>
      </c>
      <c r="BF278" s="6593">
        <v>6500</v>
      </c>
      <c r="BG278" s="6593"/>
      <c r="BH278" s="3916">
        <f t="shared" si="1211"/>
        <v>1800</v>
      </c>
      <c r="BI278" s="3916">
        <f t="shared" si="1222"/>
        <v>6778</v>
      </c>
      <c r="BJ278" s="3111">
        <f t="shared" si="1223"/>
        <v>-4978</v>
      </c>
      <c r="BK278" s="2963">
        <f t="shared" si="1224"/>
        <v>3.7655555555555558</v>
      </c>
      <c r="BL278" s="3674">
        <f t="shared" si="1110"/>
        <v>9473</v>
      </c>
      <c r="BM278" s="3122">
        <f t="shared" si="1225"/>
        <v>-2973</v>
      </c>
      <c r="BN278" s="2963">
        <f t="shared" si="1226"/>
        <v>1.4573846153846153</v>
      </c>
      <c r="BO278" s="3700">
        <f t="shared" si="1227"/>
        <v>0</v>
      </c>
      <c r="BP278" s="3494"/>
      <c r="BQ278" s="6828">
        <v>6500</v>
      </c>
      <c r="BR278" s="6828"/>
      <c r="BS278" s="2749">
        <f t="shared" si="1280"/>
        <v>1800</v>
      </c>
      <c r="BT278" s="2749">
        <f t="shared" si="1281"/>
        <v>1660</v>
      </c>
      <c r="BU278" s="2987">
        <f t="shared" si="1202"/>
        <v>140</v>
      </c>
      <c r="BV278" s="2963">
        <f t="shared" si="1203"/>
        <v>0.92222222222222228</v>
      </c>
      <c r="BW278" s="2361">
        <f t="shared" si="1204"/>
        <v>2695</v>
      </c>
      <c r="BX278" s="2991">
        <f t="shared" si="1205"/>
        <v>3805</v>
      </c>
      <c r="BY278" s="2963">
        <f t="shared" si="1206"/>
        <v>0.41461538461538461</v>
      </c>
      <c r="BZ278" s="3151"/>
      <c r="CA278" s="6725">
        <v>6500</v>
      </c>
      <c r="CB278" s="6725"/>
      <c r="CC278" s="1718">
        <v>1050</v>
      </c>
      <c r="CD278" s="1718">
        <v>1035</v>
      </c>
      <c r="CE278" s="2359">
        <f t="shared" si="1230"/>
        <v>15</v>
      </c>
      <c r="CF278" s="1834">
        <f t="shared" si="1231"/>
        <v>0.98571428571428577</v>
      </c>
      <c r="CG278" s="1971">
        <f t="shared" si="1232"/>
        <v>1035</v>
      </c>
      <c r="CH278" s="2387">
        <f t="shared" si="1233"/>
        <v>5465</v>
      </c>
      <c r="CI278" s="1834">
        <f t="shared" si="1234"/>
        <v>0.15923076923076923</v>
      </c>
      <c r="CY278" s="6129">
        <v>10000</v>
      </c>
      <c r="CZ278" s="6130"/>
      <c r="DA278" s="4575">
        <v>176</v>
      </c>
      <c r="DB278" s="4575">
        <v>1868</v>
      </c>
      <c r="DC278" s="4452">
        <f t="shared" si="1235"/>
        <v>1692</v>
      </c>
      <c r="DD278" s="4453">
        <f t="shared" si="1236"/>
        <v>10.613636363636363</v>
      </c>
      <c r="DE278" s="4576">
        <f t="shared" si="1207"/>
        <v>11341</v>
      </c>
      <c r="DF278" s="4170">
        <f t="shared" si="1237"/>
        <v>-1341</v>
      </c>
      <c r="DG278" s="4171">
        <f t="shared" si="1238"/>
        <v>1.1341000000000001</v>
      </c>
      <c r="DH278" s="6129">
        <v>10000</v>
      </c>
      <c r="DI278" s="6130"/>
      <c r="DJ278" s="4590">
        <v>176</v>
      </c>
      <c r="DK278" s="4590">
        <v>3</v>
      </c>
      <c r="DL278" s="4458">
        <f t="shared" si="1282"/>
        <v>173</v>
      </c>
      <c r="DM278" s="4462">
        <f t="shared" si="1283"/>
        <v>1.7045454545454544E-2</v>
      </c>
      <c r="DN278" s="4610">
        <f t="shared" si="1284"/>
        <v>11344</v>
      </c>
      <c r="DO278" s="4170">
        <f t="shared" si="1239"/>
        <v>-1344</v>
      </c>
      <c r="DP278" s="4171">
        <f t="shared" si="1240"/>
        <v>1.1344000000000001</v>
      </c>
      <c r="DQ278" s="6129">
        <v>10000</v>
      </c>
      <c r="DR278" s="6130"/>
      <c r="DS278" s="4549">
        <v>175</v>
      </c>
      <c r="DT278" s="4549">
        <v>0</v>
      </c>
      <c r="DU278" s="4549">
        <f t="shared" si="1290"/>
        <v>113</v>
      </c>
      <c r="DV278" s="4547">
        <f t="shared" si="1291"/>
        <v>0.35428571428571426</v>
      </c>
      <c r="DW278" s="4548">
        <f t="shared" si="1292"/>
        <v>11406</v>
      </c>
      <c r="DX278" s="4170">
        <f t="shared" si="1241"/>
        <v>-1406</v>
      </c>
      <c r="DY278" s="4171">
        <f t="shared" si="1295"/>
        <v>1.1406000000000001</v>
      </c>
      <c r="DZ278" s="6132">
        <v>6500</v>
      </c>
      <c r="EA278" s="6133"/>
      <c r="EB278" s="3525">
        <v>600</v>
      </c>
      <c r="EC278" s="3525">
        <v>1618</v>
      </c>
      <c r="ED278" s="3040">
        <f t="shared" si="1242"/>
        <v>1018</v>
      </c>
      <c r="EE278" s="3196">
        <f t="shared" si="1243"/>
        <v>2.6966666666666668</v>
      </c>
      <c r="EF278" s="3307">
        <f t="shared" si="1244"/>
        <v>4313</v>
      </c>
      <c r="EG278" s="3545">
        <f t="shared" si="1245"/>
        <v>2187</v>
      </c>
      <c r="EH278" s="3196">
        <f t="shared" si="1246"/>
        <v>0.66353846153846152</v>
      </c>
      <c r="EI278" s="6102">
        <v>6500</v>
      </c>
      <c r="EJ278" s="6103"/>
      <c r="EK278" s="3562">
        <v>600</v>
      </c>
      <c r="EL278" s="3562">
        <v>3550</v>
      </c>
      <c r="EM278" s="3040">
        <f t="shared" si="1247"/>
        <v>-2950</v>
      </c>
      <c r="EN278" s="3196">
        <f t="shared" si="1248"/>
        <v>5.916666666666667</v>
      </c>
      <c r="EO278" s="3016">
        <f t="shared" si="1249"/>
        <v>7863</v>
      </c>
      <c r="EP278" s="3040">
        <f t="shared" si="1250"/>
        <v>-1363</v>
      </c>
      <c r="EQ278" s="3196">
        <f t="shared" si="1251"/>
        <v>1.2096923076923076</v>
      </c>
      <c r="ER278" s="6134">
        <v>6500</v>
      </c>
      <c r="ES278" s="6134"/>
      <c r="ET278" s="3804">
        <v>600</v>
      </c>
      <c r="EU278" s="3804">
        <v>1610</v>
      </c>
      <c r="EV278" s="3440">
        <f t="shared" si="1252"/>
        <v>-1010</v>
      </c>
      <c r="EW278" s="3441">
        <f t="shared" si="1296"/>
        <v>2.6833333333333331</v>
      </c>
      <c r="EX278" s="3805">
        <f t="shared" si="1253"/>
        <v>9473</v>
      </c>
      <c r="EY278" s="3040">
        <f t="shared" si="1254"/>
        <v>-2973</v>
      </c>
      <c r="EZ278" s="3196">
        <f t="shared" si="1297"/>
        <v>1.4573846153846153</v>
      </c>
      <c r="FA278" s="6828">
        <v>6500</v>
      </c>
      <c r="FB278" s="6828"/>
      <c r="FC278" s="2806">
        <v>607</v>
      </c>
      <c r="FD278" s="2806">
        <v>400</v>
      </c>
      <c r="FE278" s="1896">
        <f t="shared" si="1298"/>
        <v>-207</v>
      </c>
      <c r="FF278" s="1895">
        <f t="shared" si="1299"/>
        <v>0.65897858319604607</v>
      </c>
      <c r="FG278" s="2806">
        <f t="shared" si="1257"/>
        <v>1435</v>
      </c>
      <c r="FH278" s="1896">
        <f t="shared" si="1258"/>
        <v>5065</v>
      </c>
      <c r="FI278" s="1895">
        <f t="shared" si="1300"/>
        <v>0.22076923076923077</v>
      </c>
      <c r="FJ278" s="6793">
        <v>6500</v>
      </c>
      <c r="FK278" s="6793"/>
      <c r="FL278" s="2832">
        <v>607</v>
      </c>
      <c r="FM278" s="2832">
        <v>30</v>
      </c>
      <c r="FN278" s="1896">
        <f t="shared" si="1260"/>
        <v>577</v>
      </c>
      <c r="FO278" s="1895">
        <f t="shared" si="1301"/>
        <v>4.9423393739703461E-2</v>
      </c>
      <c r="FP278" s="2587">
        <f t="shared" si="1262"/>
        <v>1465</v>
      </c>
      <c r="FQ278" s="1896">
        <f t="shared" si="1263"/>
        <v>5035</v>
      </c>
      <c r="FR278" s="1895">
        <f t="shared" si="1302"/>
        <v>0.22538461538461538</v>
      </c>
      <c r="FS278" s="6828">
        <v>6500</v>
      </c>
      <c r="FT278" s="6828"/>
      <c r="FU278" s="2833">
        <v>586</v>
      </c>
      <c r="FV278" s="2833">
        <v>1230</v>
      </c>
      <c r="FW278" s="2785">
        <f t="shared" si="1265"/>
        <v>-644</v>
      </c>
      <c r="FX278" s="2058">
        <f t="shared" si="1303"/>
        <v>2.098976109215017</v>
      </c>
      <c r="FY278" s="2587">
        <f t="shared" si="1266"/>
        <v>2695</v>
      </c>
      <c r="FZ278" s="1896">
        <f t="shared" si="1267"/>
        <v>3805</v>
      </c>
      <c r="GA278" s="1895">
        <f t="shared" si="1304"/>
        <v>0.41461538461538461</v>
      </c>
      <c r="GB278" s="3169">
        <f t="shared" si="1212"/>
        <v>0.24892307692307691</v>
      </c>
      <c r="GC278" s="2219">
        <v>0</v>
      </c>
      <c r="GD278" s="1895">
        <v>1</v>
      </c>
      <c r="GE278" s="2190" t="s">
        <v>192</v>
      </c>
      <c r="GF278" s="2190" t="s">
        <v>193</v>
      </c>
      <c r="GG278" s="2105" t="s">
        <v>185</v>
      </c>
      <c r="GH278" s="2105" t="s">
        <v>16</v>
      </c>
      <c r="GI278" s="2105" t="s">
        <v>16</v>
      </c>
      <c r="GJ278" s="2105" t="s">
        <v>17</v>
      </c>
      <c r="GK278" s="2105" t="s">
        <v>29</v>
      </c>
      <c r="GL278" s="2187">
        <v>5</v>
      </c>
      <c r="GM278" s="504" t="s">
        <v>1562</v>
      </c>
      <c r="GN278" s="914" t="s">
        <v>1515</v>
      </c>
      <c r="GO278" s="2050">
        <v>6500</v>
      </c>
      <c r="GP278" s="895">
        <v>1050</v>
      </c>
      <c r="GQ278" s="2220">
        <v>1035</v>
      </c>
      <c r="GR278" s="2220">
        <v>15</v>
      </c>
      <c r="GS278" s="1895">
        <v>0.98571428571428577</v>
      </c>
      <c r="GT278" s="2220">
        <v>1035</v>
      </c>
      <c r="GU278" s="2220">
        <v>5465</v>
      </c>
      <c r="GV278" s="1895">
        <v>0.15923076923076923</v>
      </c>
    </row>
    <row r="279" spans="1:204" ht="51" x14ac:dyDescent="0.25">
      <c r="B279" s="7156"/>
      <c r="C279" s="7154"/>
      <c r="D279" s="7147"/>
      <c r="E279" s="7156"/>
      <c r="F279" s="7158"/>
      <c r="G279" s="7158"/>
      <c r="H279" s="7144"/>
      <c r="I279" s="7144"/>
      <c r="J279" s="5707"/>
      <c r="K279" s="5707"/>
      <c r="L279" s="5707"/>
      <c r="M279" s="5707"/>
      <c r="N279" s="5707"/>
      <c r="O279" s="5707"/>
      <c r="P279" s="5698"/>
      <c r="Q279" s="5698"/>
      <c r="R279" s="5704"/>
      <c r="S279" s="5698"/>
      <c r="T279" s="5698"/>
      <c r="U279" s="7250"/>
      <c r="V279" s="5698"/>
      <c r="W279" s="5695"/>
      <c r="X279" s="5692"/>
      <c r="Y279" s="2187">
        <v>6</v>
      </c>
      <c r="Z279" s="504" t="s">
        <v>1563</v>
      </c>
      <c r="AA279" s="914" t="s">
        <v>1539</v>
      </c>
      <c r="AB279" s="5567">
        <v>35000</v>
      </c>
      <c r="AC279" s="3501">
        <v>5500</v>
      </c>
      <c r="AD279" s="3502">
        <v>0.16</v>
      </c>
      <c r="AE279" s="3501">
        <v>9700</v>
      </c>
      <c r="AF279" s="3502">
        <v>0.28000000000000003</v>
      </c>
      <c r="AG279" s="3501">
        <v>9700</v>
      </c>
      <c r="AH279" s="3502">
        <f t="shared" si="1274"/>
        <v>0.27714285714285714</v>
      </c>
      <c r="AI279" s="4280">
        <v>9957</v>
      </c>
      <c r="AJ279" s="3502">
        <f t="shared" si="1275"/>
        <v>0.28448571428571429</v>
      </c>
      <c r="AK279" s="4278">
        <f t="shared" si="1214"/>
        <v>1.0016285714285715</v>
      </c>
      <c r="AL279" s="2324" t="s">
        <v>113</v>
      </c>
      <c r="AM279" s="970" t="s">
        <v>2992</v>
      </c>
      <c r="AN279" s="1019" t="s">
        <v>2993</v>
      </c>
      <c r="AO279" s="970" t="s">
        <v>2994</v>
      </c>
      <c r="AP279" s="970" t="s">
        <v>2995</v>
      </c>
      <c r="AQ279" s="1019">
        <v>100</v>
      </c>
      <c r="AR279" s="914" t="s">
        <v>1539</v>
      </c>
      <c r="AS279" s="1019" t="s">
        <v>1579</v>
      </c>
      <c r="AT279" s="2284"/>
      <c r="AU279" s="1122" t="s">
        <v>1704</v>
      </c>
      <c r="AV279" s="5250">
        <v>95000</v>
      </c>
      <c r="AW279" s="5259"/>
      <c r="AX279" s="4493">
        <f t="shared" si="1276"/>
        <v>9957</v>
      </c>
      <c r="AY279" s="4493">
        <f t="shared" si="1294"/>
        <v>32305</v>
      </c>
      <c r="AZ279" s="4411">
        <f t="shared" si="1216"/>
        <v>-22348</v>
      </c>
      <c r="BA279" s="4496">
        <f t="shared" si="1217"/>
        <v>3.2444511399015767</v>
      </c>
      <c r="BB279" s="4499">
        <f t="shared" si="1293"/>
        <v>117348</v>
      </c>
      <c r="BC279" s="4104">
        <f t="shared" si="1219"/>
        <v>-22348</v>
      </c>
      <c r="BD279" s="2963">
        <f t="shared" si="1220"/>
        <v>1.2352421052631579</v>
      </c>
      <c r="BE279" s="4558">
        <f t="shared" si="1221"/>
        <v>0</v>
      </c>
      <c r="BF279" s="6593">
        <v>35000</v>
      </c>
      <c r="BG279" s="6593"/>
      <c r="BH279" s="3916">
        <f t="shared" si="1211"/>
        <v>9700</v>
      </c>
      <c r="BI279" s="3916">
        <f t="shared" si="1222"/>
        <v>34406</v>
      </c>
      <c r="BJ279" s="3111">
        <f t="shared" si="1223"/>
        <v>-24706</v>
      </c>
      <c r="BK279" s="2963">
        <f t="shared" si="1224"/>
        <v>3.5470103092783507</v>
      </c>
      <c r="BL279" s="3674">
        <f t="shared" si="1110"/>
        <v>85043</v>
      </c>
      <c r="BM279" s="3122">
        <f t="shared" si="1225"/>
        <v>-50043</v>
      </c>
      <c r="BN279" s="2963">
        <f t="shared" si="1226"/>
        <v>2.4298000000000002</v>
      </c>
      <c r="BO279" s="3700">
        <f t="shared" si="1227"/>
        <v>0</v>
      </c>
      <c r="BP279" s="3494"/>
      <c r="BQ279" s="6828">
        <v>35000</v>
      </c>
      <c r="BR279" s="6828"/>
      <c r="BS279" s="2749">
        <f t="shared" si="1280"/>
        <v>9700</v>
      </c>
      <c r="BT279" s="2749">
        <f t="shared" si="1281"/>
        <v>41613</v>
      </c>
      <c r="BU279" s="2987">
        <f t="shared" si="1202"/>
        <v>-31913</v>
      </c>
      <c r="BV279" s="2963">
        <f t="shared" si="1203"/>
        <v>4.29</v>
      </c>
      <c r="BW279" s="2361">
        <f t="shared" si="1204"/>
        <v>50637</v>
      </c>
      <c r="BX279" s="2991">
        <f t="shared" si="1205"/>
        <v>-15637</v>
      </c>
      <c r="BY279" s="2963">
        <f t="shared" si="1206"/>
        <v>1.4467714285714286</v>
      </c>
      <c r="BZ279" s="3151"/>
      <c r="CA279" s="6725">
        <v>35000</v>
      </c>
      <c r="CB279" s="6725"/>
      <c r="CC279" s="1718">
        <v>5500</v>
      </c>
      <c r="CD279" s="1718">
        <v>9024</v>
      </c>
      <c r="CE279" s="2359">
        <f t="shared" si="1230"/>
        <v>-3524</v>
      </c>
      <c r="CF279" s="1834">
        <f t="shared" si="1231"/>
        <v>1.6407272727272728</v>
      </c>
      <c r="CG279" s="1971">
        <f t="shared" si="1232"/>
        <v>9024</v>
      </c>
      <c r="CH279" s="2387">
        <f t="shared" si="1233"/>
        <v>25976</v>
      </c>
      <c r="CI279" s="1834">
        <f t="shared" si="1234"/>
        <v>0.25782857142857141</v>
      </c>
      <c r="CJ279" s="2479"/>
      <c r="CK279" s="2479"/>
      <c r="CL279" s="2479"/>
      <c r="CM279" s="1121"/>
      <c r="CN279" s="1121"/>
      <c r="CY279" s="6129">
        <v>95000</v>
      </c>
      <c r="CZ279" s="6130"/>
      <c r="DA279" s="4575">
        <v>3319</v>
      </c>
      <c r="DB279" s="4575">
        <v>10801</v>
      </c>
      <c r="DC279" s="4452">
        <f t="shared" si="1235"/>
        <v>7482</v>
      </c>
      <c r="DD279" s="4453">
        <f t="shared" si="1236"/>
        <v>3.2542934618861104</v>
      </c>
      <c r="DE279" s="4576">
        <f t="shared" si="1207"/>
        <v>95844</v>
      </c>
      <c r="DF279" s="4170">
        <f t="shared" si="1237"/>
        <v>-844</v>
      </c>
      <c r="DG279" s="4171">
        <f t="shared" si="1238"/>
        <v>1.0088842105263158</v>
      </c>
      <c r="DH279" s="6129">
        <v>95000</v>
      </c>
      <c r="DI279" s="6130"/>
      <c r="DJ279" s="4590">
        <v>3319</v>
      </c>
      <c r="DK279" s="4590">
        <v>10742</v>
      </c>
      <c r="DL279" s="4458">
        <f t="shared" si="1282"/>
        <v>-7423</v>
      </c>
      <c r="DM279" s="4462">
        <f t="shared" si="1283"/>
        <v>3.2365170231997591</v>
      </c>
      <c r="DN279" s="4610">
        <f t="shared" si="1284"/>
        <v>106586</v>
      </c>
      <c r="DO279" s="4170">
        <f t="shared" si="1239"/>
        <v>-11586</v>
      </c>
      <c r="DP279" s="4171">
        <f t="shared" si="1240"/>
        <v>1.121957894736842</v>
      </c>
      <c r="DQ279" s="6129">
        <v>95000</v>
      </c>
      <c r="DR279" s="6130"/>
      <c r="DS279" s="4549">
        <v>3319</v>
      </c>
      <c r="DT279" s="4549">
        <v>10762</v>
      </c>
      <c r="DU279" s="4549">
        <f t="shared" si="1290"/>
        <v>3319</v>
      </c>
      <c r="DV279" s="4547">
        <f t="shared" si="1291"/>
        <v>0</v>
      </c>
      <c r="DW279" s="4548">
        <f t="shared" si="1292"/>
        <v>106586</v>
      </c>
      <c r="DX279" s="4170">
        <f t="shared" si="1241"/>
        <v>-11586</v>
      </c>
      <c r="DY279" s="4171">
        <f t="shared" si="1295"/>
        <v>1.121957894736842</v>
      </c>
      <c r="DZ279" s="6132">
        <v>35000</v>
      </c>
      <c r="EA279" s="6133"/>
      <c r="EB279" s="3525">
        <v>3700</v>
      </c>
      <c r="EC279" s="3525">
        <v>13333</v>
      </c>
      <c r="ED279" s="3040">
        <f t="shared" si="1242"/>
        <v>9633</v>
      </c>
      <c r="EE279" s="3196">
        <f t="shared" si="1243"/>
        <v>3.6035135135135135</v>
      </c>
      <c r="EF279" s="3307">
        <f t="shared" si="1244"/>
        <v>63970</v>
      </c>
      <c r="EG279" s="3040">
        <f t="shared" si="1245"/>
        <v>-28970</v>
      </c>
      <c r="EH279" s="3196">
        <f t="shared" si="1246"/>
        <v>1.8277142857142856</v>
      </c>
      <c r="EI279" s="6102">
        <v>35000</v>
      </c>
      <c r="EJ279" s="6103"/>
      <c r="EK279" s="3562">
        <v>3000</v>
      </c>
      <c r="EL279" s="3562">
        <v>14254</v>
      </c>
      <c r="EM279" s="3040">
        <f t="shared" si="1247"/>
        <v>-11254</v>
      </c>
      <c r="EN279" s="3196">
        <f t="shared" si="1248"/>
        <v>4.7513333333333332</v>
      </c>
      <c r="EO279" s="3016">
        <f t="shared" si="1249"/>
        <v>78224</v>
      </c>
      <c r="EP279" s="3040">
        <f t="shared" si="1250"/>
        <v>-43224</v>
      </c>
      <c r="EQ279" s="3196">
        <f t="shared" si="1251"/>
        <v>2.2349714285714284</v>
      </c>
      <c r="ER279" s="6134">
        <v>35000</v>
      </c>
      <c r="ES279" s="6134"/>
      <c r="ET279" s="3804">
        <v>3000</v>
      </c>
      <c r="EU279" s="3804">
        <v>6819</v>
      </c>
      <c r="EV279" s="3440">
        <f t="shared" si="1252"/>
        <v>-3819</v>
      </c>
      <c r="EW279" s="3441">
        <f t="shared" si="1296"/>
        <v>2.2730000000000001</v>
      </c>
      <c r="EX279" s="3805">
        <f t="shared" si="1253"/>
        <v>85043</v>
      </c>
      <c r="EY279" s="3040">
        <f t="shared" si="1254"/>
        <v>-50043</v>
      </c>
      <c r="EZ279" s="3196">
        <f t="shared" si="1297"/>
        <v>2.4298000000000002</v>
      </c>
      <c r="FA279" s="6828">
        <v>35000</v>
      </c>
      <c r="FB279" s="6828"/>
      <c r="FC279" s="2806">
        <v>3267</v>
      </c>
      <c r="FD279" s="2806">
        <v>16284</v>
      </c>
      <c r="FE279" s="1896">
        <f t="shared" si="1298"/>
        <v>13017</v>
      </c>
      <c r="FF279" s="1895">
        <f t="shared" si="1299"/>
        <v>4.9843893480257115</v>
      </c>
      <c r="FG279" s="2806">
        <f t="shared" si="1257"/>
        <v>25308</v>
      </c>
      <c r="FH279" s="1896">
        <f t="shared" si="1258"/>
        <v>9692</v>
      </c>
      <c r="FI279" s="1895">
        <f t="shared" si="1300"/>
        <v>0.72308571428571433</v>
      </c>
      <c r="FJ279" s="6793">
        <v>35000</v>
      </c>
      <c r="FK279" s="6793"/>
      <c r="FL279" s="2861">
        <v>3267</v>
      </c>
      <c r="FM279" s="2861">
        <v>14285</v>
      </c>
      <c r="FN279" s="1896">
        <f t="shared" si="1260"/>
        <v>-11018</v>
      </c>
      <c r="FO279" s="1895">
        <f t="shared" si="1301"/>
        <v>4.3725130088766448</v>
      </c>
      <c r="FP279" s="2587">
        <f t="shared" si="1262"/>
        <v>39593</v>
      </c>
      <c r="FQ279" s="1896">
        <f t="shared" si="1263"/>
        <v>-4593</v>
      </c>
      <c r="FR279" s="1895">
        <f t="shared" si="1302"/>
        <v>1.1312285714285715</v>
      </c>
      <c r="FS279" s="6828">
        <v>35000</v>
      </c>
      <c r="FT279" s="6828"/>
      <c r="FU279" s="2833">
        <v>3166</v>
      </c>
      <c r="FV279" s="2833">
        <v>11044</v>
      </c>
      <c r="FW279" s="2785">
        <f t="shared" si="1265"/>
        <v>-7878</v>
      </c>
      <c r="FX279" s="2058">
        <f t="shared" si="1303"/>
        <v>3.4883133291219206</v>
      </c>
      <c r="FY279" s="2587">
        <f t="shared" si="1266"/>
        <v>50637</v>
      </c>
      <c r="FZ279" s="1896">
        <f t="shared" si="1267"/>
        <v>-15637</v>
      </c>
      <c r="GA279" s="1895">
        <f t="shared" si="1304"/>
        <v>1.4467714285714286</v>
      </c>
      <c r="GB279" s="3169">
        <f t="shared" si="1212"/>
        <v>0.38094285714285703</v>
      </c>
      <c r="GC279" s="2219">
        <v>0</v>
      </c>
      <c r="GD279" s="1895">
        <v>1</v>
      </c>
      <c r="GE279" s="2190" t="s">
        <v>192</v>
      </c>
      <c r="GF279" s="2190" t="s">
        <v>193</v>
      </c>
      <c r="GG279" s="2105" t="s">
        <v>185</v>
      </c>
      <c r="GH279" s="2105" t="s">
        <v>16</v>
      </c>
      <c r="GI279" s="2105" t="s">
        <v>16</v>
      </c>
      <c r="GJ279" s="2105" t="s">
        <v>17</v>
      </c>
      <c r="GK279" s="2105" t="s">
        <v>29</v>
      </c>
      <c r="GL279" s="2187">
        <v>6</v>
      </c>
      <c r="GM279" s="504" t="s">
        <v>1563</v>
      </c>
      <c r="GN279" s="914" t="s">
        <v>1539</v>
      </c>
      <c r="GO279" s="2050">
        <v>35000</v>
      </c>
      <c r="GP279" s="895">
        <v>5500</v>
      </c>
      <c r="GQ279" s="2220">
        <v>9024</v>
      </c>
      <c r="GR279" s="2220">
        <v>-3524</v>
      </c>
      <c r="GS279" s="1895">
        <v>1.6407272727272728</v>
      </c>
      <c r="GT279" s="2220">
        <v>9024</v>
      </c>
      <c r="GU279" s="2220">
        <v>25976</v>
      </c>
      <c r="GV279" s="1895">
        <v>0.25782857142857141</v>
      </c>
    </row>
    <row r="280" spans="1:204" ht="38.25" x14ac:dyDescent="0.25">
      <c r="B280" s="7156"/>
      <c r="C280" s="7154"/>
      <c r="D280" s="7147"/>
      <c r="E280" s="7156"/>
      <c r="F280" s="7158"/>
      <c r="G280" s="7158"/>
      <c r="H280" s="7144"/>
      <c r="I280" s="7144"/>
      <c r="J280" s="5707"/>
      <c r="K280" s="5707"/>
      <c r="L280" s="5707"/>
      <c r="M280" s="5707"/>
      <c r="N280" s="5707"/>
      <c r="O280" s="5707"/>
      <c r="P280" s="5698"/>
      <c r="Q280" s="5698"/>
      <c r="R280" s="5704"/>
      <c r="S280" s="5698"/>
      <c r="T280" s="5698"/>
      <c r="U280" s="7250"/>
      <c r="V280" s="5698"/>
      <c r="W280" s="5695"/>
      <c r="X280" s="5692"/>
      <c r="Y280" s="2187">
        <v>7</v>
      </c>
      <c r="Z280" s="504" t="s">
        <v>1564</v>
      </c>
      <c r="AA280" s="914" t="s">
        <v>1539</v>
      </c>
      <c r="AB280" s="5367">
        <v>35000</v>
      </c>
      <c r="AC280" s="3501">
        <v>5500</v>
      </c>
      <c r="AD280" s="3502">
        <f t="shared" si="1213"/>
        <v>0.15714285714285714</v>
      </c>
      <c r="AE280" s="3501">
        <v>9700</v>
      </c>
      <c r="AF280" s="3502">
        <f t="shared" si="1273"/>
        <v>0.27714285714285714</v>
      </c>
      <c r="AG280" s="3501">
        <v>9700</v>
      </c>
      <c r="AH280" s="3502">
        <f t="shared" si="1274"/>
        <v>0.27714285714285714</v>
      </c>
      <c r="AI280" s="4280">
        <v>2254</v>
      </c>
      <c r="AJ280" s="3502">
        <f t="shared" si="1275"/>
        <v>6.4399999999999999E-2</v>
      </c>
      <c r="AK280" s="4278">
        <f t="shared" si="1214"/>
        <v>0.77582857142857142</v>
      </c>
      <c r="AL280" s="2324" t="s">
        <v>92</v>
      </c>
      <c r="AM280" s="1019" t="s">
        <v>2996</v>
      </c>
      <c r="AN280" s="1019" t="s">
        <v>2997</v>
      </c>
      <c r="AO280" s="863" t="s">
        <v>2998</v>
      </c>
      <c r="AP280" s="863" t="s">
        <v>2999</v>
      </c>
      <c r="AQ280" s="1019">
        <v>100</v>
      </c>
      <c r="AR280" s="914" t="s">
        <v>1539</v>
      </c>
      <c r="AS280" s="1019" t="s">
        <v>1579</v>
      </c>
      <c r="AT280" s="2284"/>
      <c r="AU280" s="1122" t="s">
        <v>1704</v>
      </c>
      <c r="AV280" s="5250">
        <v>17500</v>
      </c>
      <c r="AW280" s="5259"/>
      <c r="AX280" s="4493">
        <f t="shared" si="1276"/>
        <v>2254</v>
      </c>
      <c r="AY280" s="4493">
        <f t="shared" si="1294"/>
        <v>2805</v>
      </c>
      <c r="AZ280" s="4411">
        <f t="shared" si="1216"/>
        <v>-551</v>
      </c>
      <c r="BA280" s="4496">
        <f t="shared" si="1217"/>
        <v>1.2444543034605147</v>
      </c>
      <c r="BB280" s="4499">
        <f t="shared" si="1293"/>
        <v>18051</v>
      </c>
      <c r="BC280" s="4104">
        <f t="shared" si="1219"/>
        <v>-551</v>
      </c>
      <c r="BD280" s="2963">
        <f t="shared" si="1220"/>
        <v>1.0314857142857143</v>
      </c>
      <c r="BE280" s="4430">
        <f t="shared" si="1221"/>
        <v>0</v>
      </c>
      <c r="BF280" s="6594">
        <v>35000</v>
      </c>
      <c r="BG280" s="6595"/>
      <c r="BH280" s="3916">
        <f t="shared" si="1211"/>
        <v>9700</v>
      </c>
      <c r="BI280" s="3916">
        <f t="shared" si="1222"/>
        <v>5009</v>
      </c>
      <c r="BJ280" s="3111">
        <f t="shared" si="1223"/>
        <v>4691</v>
      </c>
      <c r="BK280" s="2963">
        <f t="shared" si="1224"/>
        <v>0.51639175257731962</v>
      </c>
      <c r="BL280" s="3674">
        <f t="shared" si="1110"/>
        <v>15246</v>
      </c>
      <c r="BM280" s="3122">
        <f t="shared" si="1225"/>
        <v>19754</v>
      </c>
      <c r="BN280" s="2963">
        <f t="shared" si="1226"/>
        <v>0.43559999999999999</v>
      </c>
      <c r="BO280" s="3700">
        <f t="shared" si="1227"/>
        <v>0</v>
      </c>
      <c r="BP280" s="3494"/>
      <c r="BQ280" s="6686">
        <v>35000</v>
      </c>
      <c r="BR280" s="6687"/>
      <c r="BS280" s="2749">
        <f t="shared" si="1280"/>
        <v>9700</v>
      </c>
      <c r="BT280" s="2749">
        <f t="shared" si="1281"/>
        <v>5686</v>
      </c>
      <c r="BU280" s="2987">
        <f t="shared" si="1202"/>
        <v>4014</v>
      </c>
      <c r="BV280" s="2963">
        <f t="shared" si="1203"/>
        <v>0.58618556701030933</v>
      </c>
      <c r="BW280" s="2361">
        <f t="shared" si="1204"/>
        <v>10237</v>
      </c>
      <c r="BX280" s="2991">
        <f t="shared" si="1205"/>
        <v>24763</v>
      </c>
      <c r="BY280" s="2963">
        <f t="shared" si="1206"/>
        <v>0.29248571428571429</v>
      </c>
      <c r="BZ280" s="3151"/>
      <c r="CA280" s="6831">
        <v>35000</v>
      </c>
      <c r="CB280" s="7440"/>
      <c r="CC280" s="1718">
        <v>5500</v>
      </c>
      <c r="CD280" s="1718">
        <v>4551</v>
      </c>
      <c r="CE280" s="2359">
        <f t="shared" si="1230"/>
        <v>949</v>
      </c>
      <c r="CF280" s="1834">
        <f t="shared" si="1231"/>
        <v>0.82745454545454544</v>
      </c>
      <c r="CG280" s="1971">
        <f t="shared" si="1232"/>
        <v>4551</v>
      </c>
      <c r="CH280" s="2387">
        <f t="shared" si="1233"/>
        <v>30449</v>
      </c>
      <c r="CI280" s="1834">
        <f t="shared" si="1234"/>
        <v>0.13002857142857144</v>
      </c>
      <c r="CJ280" s="952"/>
      <c r="CK280" s="2479"/>
      <c r="CL280" s="2479"/>
      <c r="CM280" s="1121"/>
      <c r="CN280" s="1121"/>
      <c r="CY280" s="6130">
        <v>17500</v>
      </c>
      <c r="CZ280" s="6135"/>
      <c r="DA280" s="4575">
        <v>751</v>
      </c>
      <c r="DB280" s="4575">
        <v>1102</v>
      </c>
      <c r="DC280" s="4452">
        <f t="shared" si="1235"/>
        <v>351</v>
      </c>
      <c r="DD280" s="4453">
        <f t="shared" si="1236"/>
        <v>1.4673768308921438</v>
      </c>
      <c r="DE280" s="4576">
        <f t="shared" si="1207"/>
        <v>16348</v>
      </c>
      <c r="DF280" s="4170">
        <f t="shared" si="1237"/>
        <v>1152</v>
      </c>
      <c r="DG280" s="4171">
        <f t="shared" si="1238"/>
        <v>0.93417142857142854</v>
      </c>
      <c r="DH280" s="6130">
        <v>17500</v>
      </c>
      <c r="DI280" s="6135"/>
      <c r="DJ280" s="4590">
        <v>752</v>
      </c>
      <c r="DK280" s="4590">
        <v>1162</v>
      </c>
      <c r="DL280" s="4458">
        <f t="shared" si="1282"/>
        <v>-410</v>
      </c>
      <c r="DM280" s="4462">
        <f t="shared" si="1283"/>
        <v>1.5452127659574468</v>
      </c>
      <c r="DN280" s="4610">
        <f t="shared" si="1284"/>
        <v>17510</v>
      </c>
      <c r="DO280" s="4170">
        <f t="shared" si="1239"/>
        <v>-10</v>
      </c>
      <c r="DP280" s="4171">
        <f t="shared" si="1240"/>
        <v>1.0005714285714287</v>
      </c>
      <c r="DQ280" s="6130">
        <v>17500</v>
      </c>
      <c r="DR280" s="6135"/>
      <c r="DS280" s="4549">
        <v>751</v>
      </c>
      <c r="DT280" s="4549">
        <v>541</v>
      </c>
      <c r="DU280" s="4549">
        <f t="shared" si="1290"/>
        <v>-10011</v>
      </c>
      <c r="DV280" s="4547">
        <f t="shared" si="1291"/>
        <v>14.330226364846871</v>
      </c>
      <c r="DW280" s="4548">
        <f t="shared" si="1292"/>
        <v>28272</v>
      </c>
      <c r="DX280" s="4170">
        <f t="shared" si="1241"/>
        <v>-10772</v>
      </c>
      <c r="DY280" s="4171">
        <f t="shared" si="1295"/>
        <v>1.6155428571428572</v>
      </c>
      <c r="DZ280" s="6133">
        <v>35000</v>
      </c>
      <c r="EA280" s="7532"/>
      <c r="EB280" s="3525">
        <v>3300</v>
      </c>
      <c r="EC280" s="3525">
        <v>1714</v>
      </c>
      <c r="ED280" s="3040">
        <f t="shared" si="1242"/>
        <v>-1586</v>
      </c>
      <c r="EE280" s="3196">
        <f t="shared" si="1243"/>
        <v>0.51939393939393941</v>
      </c>
      <c r="EF280" s="3307">
        <f t="shared" si="1244"/>
        <v>11951</v>
      </c>
      <c r="EG280" s="3040">
        <f t="shared" si="1245"/>
        <v>23049</v>
      </c>
      <c r="EH280" s="3196">
        <f t="shared" si="1246"/>
        <v>0.34145714285714285</v>
      </c>
      <c r="EI280" s="6102">
        <v>35000</v>
      </c>
      <c r="EJ280" s="6103"/>
      <c r="EK280" s="3562">
        <v>3300</v>
      </c>
      <c r="EL280" s="3562">
        <v>2160</v>
      </c>
      <c r="EM280" s="3040">
        <f t="shared" si="1247"/>
        <v>1140</v>
      </c>
      <c r="EN280" s="3196">
        <f t="shared" si="1248"/>
        <v>0.65454545454545454</v>
      </c>
      <c r="EO280" s="3016">
        <f t="shared" si="1249"/>
        <v>14111</v>
      </c>
      <c r="EP280" s="3040">
        <f t="shared" si="1250"/>
        <v>20889</v>
      </c>
      <c r="EQ280" s="3196">
        <f t="shared" si="1251"/>
        <v>0.40317142857142857</v>
      </c>
      <c r="ER280" s="7545">
        <v>35000</v>
      </c>
      <c r="ES280" s="7546"/>
      <c r="ET280" s="3804">
        <v>3100</v>
      </c>
      <c r="EU280" s="3804">
        <v>1135</v>
      </c>
      <c r="EV280" s="3440">
        <f t="shared" si="1252"/>
        <v>1965</v>
      </c>
      <c r="EW280" s="3441">
        <f t="shared" si="1296"/>
        <v>0.36612903225806454</v>
      </c>
      <c r="EX280" s="3805">
        <f t="shared" si="1253"/>
        <v>15246</v>
      </c>
      <c r="EY280" s="3040">
        <f t="shared" si="1254"/>
        <v>19754</v>
      </c>
      <c r="EZ280" s="3196">
        <f t="shared" si="1297"/>
        <v>0.43559999999999999</v>
      </c>
      <c r="FA280" s="6686">
        <v>35000</v>
      </c>
      <c r="FB280" s="6687"/>
      <c r="FC280" s="2806">
        <v>3267</v>
      </c>
      <c r="FD280" s="2806">
        <v>884</v>
      </c>
      <c r="FE280" s="1896">
        <f t="shared" si="1298"/>
        <v>-2383</v>
      </c>
      <c r="FF280" s="1895">
        <f t="shared" si="1299"/>
        <v>0.27058463422099788</v>
      </c>
      <c r="FG280" s="2806">
        <f t="shared" si="1257"/>
        <v>5435</v>
      </c>
      <c r="FH280" s="1896">
        <f t="shared" si="1258"/>
        <v>29565</v>
      </c>
      <c r="FI280" s="1895">
        <f t="shared" si="1300"/>
        <v>0.15528571428571428</v>
      </c>
      <c r="FJ280" s="6793">
        <v>35000</v>
      </c>
      <c r="FK280" s="6793"/>
      <c r="FL280" s="2832">
        <v>3267</v>
      </c>
      <c r="FM280" s="2832">
        <v>1680</v>
      </c>
      <c r="FN280" s="1896">
        <f t="shared" si="1260"/>
        <v>1587</v>
      </c>
      <c r="FO280" s="1895">
        <f t="shared" si="1301"/>
        <v>0.51423324150596883</v>
      </c>
      <c r="FP280" s="2587">
        <f t="shared" si="1262"/>
        <v>7115</v>
      </c>
      <c r="FQ280" s="1896">
        <f t="shared" si="1263"/>
        <v>27885</v>
      </c>
      <c r="FR280" s="1895">
        <f t="shared" si="1302"/>
        <v>0.20328571428571429</v>
      </c>
      <c r="FS280" s="6686">
        <v>35000</v>
      </c>
      <c r="FT280" s="6687"/>
      <c r="FU280" s="2833">
        <v>3166</v>
      </c>
      <c r="FV280" s="2833">
        <v>3122</v>
      </c>
      <c r="FW280" s="2785">
        <f t="shared" si="1265"/>
        <v>44</v>
      </c>
      <c r="FX280" s="2058">
        <f t="shared" si="1303"/>
        <v>0.98610233733417563</v>
      </c>
      <c r="FY280" s="2587">
        <f t="shared" si="1266"/>
        <v>10237</v>
      </c>
      <c r="FZ280" s="1896">
        <f t="shared" si="1267"/>
        <v>24763</v>
      </c>
      <c r="GA280" s="1895">
        <f t="shared" si="1304"/>
        <v>0.29248571428571429</v>
      </c>
      <c r="GB280" s="3169">
        <f t="shared" si="1212"/>
        <v>4.8971428571428555E-2</v>
      </c>
      <c r="GC280" s="2219">
        <v>0</v>
      </c>
      <c r="GD280" s="1895">
        <v>1</v>
      </c>
      <c r="GE280" s="2190" t="s">
        <v>192</v>
      </c>
      <c r="GF280" s="2190" t="s">
        <v>193</v>
      </c>
      <c r="GG280" s="2105" t="s">
        <v>185</v>
      </c>
      <c r="GH280" s="2105" t="s">
        <v>16</v>
      </c>
      <c r="GI280" s="2105" t="s">
        <v>16</v>
      </c>
      <c r="GJ280" s="2105" t="s">
        <v>17</v>
      </c>
      <c r="GK280" s="2105" t="s">
        <v>29</v>
      </c>
      <c r="GL280" s="2187">
        <v>7</v>
      </c>
      <c r="GM280" s="504" t="s">
        <v>1564</v>
      </c>
      <c r="GN280" s="914" t="s">
        <v>1539</v>
      </c>
      <c r="GO280" s="2050">
        <v>35000</v>
      </c>
      <c r="GP280" s="895">
        <v>5500</v>
      </c>
      <c r="GQ280" s="2220">
        <v>4551</v>
      </c>
      <c r="GR280" s="2220">
        <v>949</v>
      </c>
      <c r="GS280" s="1895">
        <v>0.82745454545454544</v>
      </c>
      <c r="GT280" s="2220">
        <v>4551</v>
      </c>
      <c r="GU280" s="2220">
        <v>30449</v>
      </c>
      <c r="GV280" s="1895">
        <v>0.13002857142857144</v>
      </c>
    </row>
    <row r="281" spans="1:204" ht="51" x14ac:dyDescent="0.25">
      <c r="B281" s="7156"/>
      <c r="C281" s="7154"/>
      <c r="D281" s="7147"/>
      <c r="E281" s="7156"/>
      <c r="F281" s="7158"/>
      <c r="G281" s="7158"/>
      <c r="H281" s="7144"/>
      <c r="I281" s="7144"/>
      <c r="J281" s="5707"/>
      <c r="K281" s="5707"/>
      <c r="L281" s="5707"/>
      <c r="M281" s="5707"/>
      <c r="N281" s="5707"/>
      <c r="O281" s="5707"/>
      <c r="P281" s="5698"/>
      <c r="Q281" s="5698"/>
      <c r="R281" s="5704"/>
      <c r="S281" s="5698"/>
      <c r="T281" s="5698"/>
      <c r="U281" s="7250"/>
      <c r="V281" s="5698"/>
      <c r="W281" s="5695"/>
      <c r="X281" s="5692"/>
      <c r="Y281" s="2187">
        <v>8</v>
      </c>
      <c r="Z281" s="504" t="s">
        <v>1565</v>
      </c>
      <c r="AA281" s="914" t="s">
        <v>1539</v>
      </c>
      <c r="AB281" s="5568">
        <v>20000</v>
      </c>
      <c r="AC281" s="3505">
        <v>3200</v>
      </c>
      <c r="AD281" s="3502">
        <f t="shared" si="1213"/>
        <v>0.16</v>
      </c>
      <c r="AE281" s="3505">
        <v>5500</v>
      </c>
      <c r="AF281" s="3502">
        <f t="shared" si="1273"/>
        <v>0.27500000000000002</v>
      </c>
      <c r="AG281" s="3503">
        <v>5500</v>
      </c>
      <c r="AH281" s="3504">
        <f t="shared" si="1274"/>
        <v>0.27500000000000002</v>
      </c>
      <c r="AI281" s="4280">
        <v>2835</v>
      </c>
      <c r="AJ281" s="3504">
        <f t="shared" si="1275"/>
        <v>0.14174999999999999</v>
      </c>
      <c r="AK281" s="4278">
        <f t="shared" si="1214"/>
        <v>0.85175000000000001</v>
      </c>
      <c r="AL281" s="2324" t="s">
        <v>101</v>
      </c>
      <c r="AM281" s="1019" t="s">
        <v>3000</v>
      </c>
      <c r="AN281" s="1019" t="s">
        <v>3001</v>
      </c>
      <c r="AO281" s="863" t="s">
        <v>3002</v>
      </c>
      <c r="AP281" s="863" t="s">
        <v>3003</v>
      </c>
      <c r="AQ281" s="1019">
        <v>100</v>
      </c>
      <c r="AR281" s="914" t="s">
        <v>1539</v>
      </c>
      <c r="AS281" s="1019" t="s">
        <v>1579</v>
      </c>
      <c r="AT281" s="2284"/>
      <c r="AU281" s="1122" t="s">
        <v>1704</v>
      </c>
      <c r="AV281" s="5250">
        <v>5000</v>
      </c>
      <c r="AW281" s="5259"/>
      <c r="AX281" s="4493">
        <f t="shared" si="1276"/>
        <v>2835</v>
      </c>
      <c r="AY281" s="4493">
        <f t="shared" si="1294"/>
        <v>10092</v>
      </c>
      <c r="AZ281" s="4411">
        <f t="shared" si="1216"/>
        <v>-7257</v>
      </c>
      <c r="BA281" s="4496">
        <f t="shared" si="1217"/>
        <v>3.5597883597883597</v>
      </c>
      <c r="BB281" s="4499">
        <f t="shared" si="1293"/>
        <v>12443</v>
      </c>
      <c r="BC281" s="4104">
        <f t="shared" si="1219"/>
        <v>-7443</v>
      </c>
      <c r="BD281" s="2963">
        <f t="shared" si="1220"/>
        <v>2.4885999999999999</v>
      </c>
      <c r="BE281" s="4430">
        <f t="shared" si="1221"/>
        <v>0</v>
      </c>
      <c r="BF281" s="6594">
        <v>20000</v>
      </c>
      <c r="BG281" s="6595"/>
      <c r="BH281" s="3916">
        <f t="shared" si="1211"/>
        <v>5500</v>
      </c>
      <c r="BI281" s="3916">
        <f t="shared" si="1222"/>
        <v>186</v>
      </c>
      <c r="BJ281" s="3111">
        <f t="shared" si="1223"/>
        <v>5314</v>
      </c>
      <c r="BK281" s="2963">
        <f t="shared" si="1224"/>
        <v>3.3818181818181817E-2</v>
      </c>
      <c r="BL281" s="3674">
        <f t="shared" si="1110"/>
        <v>2351</v>
      </c>
      <c r="BM281" s="3122">
        <f t="shared" si="1225"/>
        <v>17649</v>
      </c>
      <c r="BN281" s="2963">
        <f t="shared" si="1226"/>
        <v>0.11755</v>
      </c>
      <c r="BO281" s="3700">
        <f t="shared" si="1227"/>
        <v>0</v>
      </c>
      <c r="BP281" s="3494"/>
      <c r="BQ281" s="6686">
        <v>20000</v>
      </c>
      <c r="BR281" s="6687"/>
      <c r="BS281" s="2749">
        <f t="shared" si="1280"/>
        <v>5500</v>
      </c>
      <c r="BT281" s="2749">
        <f t="shared" si="1281"/>
        <v>308</v>
      </c>
      <c r="BU281" s="2987">
        <f t="shared" si="1202"/>
        <v>5192</v>
      </c>
      <c r="BV281" s="2963">
        <f t="shared" si="1203"/>
        <v>5.6000000000000001E-2</v>
      </c>
      <c r="BW281" s="2361">
        <f t="shared" si="1204"/>
        <v>2165</v>
      </c>
      <c r="BX281" s="2991">
        <f t="shared" si="1205"/>
        <v>17835</v>
      </c>
      <c r="BY281" s="2963">
        <f t="shared" si="1206"/>
        <v>0.10825</v>
      </c>
      <c r="BZ281" s="3151"/>
      <c r="CA281" s="6831">
        <v>20000</v>
      </c>
      <c r="CB281" s="7440"/>
      <c r="CC281" s="1718">
        <v>3200</v>
      </c>
      <c r="CD281" s="1718">
        <v>1857</v>
      </c>
      <c r="CE281" s="2359">
        <f t="shared" si="1230"/>
        <v>1343</v>
      </c>
      <c r="CF281" s="1834">
        <f t="shared" si="1231"/>
        <v>0.58031250000000001</v>
      </c>
      <c r="CG281" s="1971">
        <f t="shared" si="1232"/>
        <v>1857</v>
      </c>
      <c r="CH281" s="2387">
        <f t="shared" si="1233"/>
        <v>18143</v>
      </c>
      <c r="CI281" s="1834">
        <f t="shared" si="1234"/>
        <v>9.2850000000000002E-2</v>
      </c>
      <c r="CJ281" s="2479"/>
      <c r="CK281" s="2479"/>
      <c r="CL281" s="2479"/>
      <c r="CM281" s="1121"/>
      <c r="CN281" s="1121"/>
      <c r="CY281" s="6130">
        <v>5000</v>
      </c>
      <c r="CZ281" s="6135"/>
      <c r="DA281" s="4575">
        <v>945</v>
      </c>
      <c r="DB281" s="4575">
        <v>3630</v>
      </c>
      <c r="DC281" s="4452">
        <f t="shared" si="1235"/>
        <v>2685</v>
      </c>
      <c r="DD281" s="4453">
        <f t="shared" si="1236"/>
        <v>3.8412698412698414</v>
      </c>
      <c r="DE281" s="4576">
        <f t="shared" si="1207"/>
        <v>5981</v>
      </c>
      <c r="DF281" s="4170">
        <f t="shared" si="1237"/>
        <v>-981</v>
      </c>
      <c r="DG281" s="4171">
        <f t="shared" si="1238"/>
        <v>1.1961999999999999</v>
      </c>
      <c r="DH281" s="6130">
        <v>5000</v>
      </c>
      <c r="DI281" s="6135"/>
      <c r="DJ281" s="4590">
        <v>1000</v>
      </c>
      <c r="DK281" s="4590">
        <v>4190</v>
      </c>
      <c r="DL281" s="4458">
        <f t="shared" si="1282"/>
        <v>-3190</v>
      </c>
      <c r="DM281" s="4462">
        <f t="shared" si="1283"/>
        <v>4.1900000000000004</v>
      </c>
      <c r="DN281" s="4610">
        <f t="shared" si="1284"/>
        <v>10171</v>
      </c>
      <c r="DO281" s="4170">
        <f t="shared" si="1239"/>
        <v>-5171</v>
      </c>
      <c r="DP281" s="4171">
        <f t="shared" si="1240"/>
        <v>2.0341999999999998</v>
      </c>
      <c r="DQ281" s="6130">
        <v>5000</v>
      </c>
      <c r="DR281" s="6135"/>
      <c r="DS281" s="4525">
        <v>890</v>
      </c>
      <c r="DT281" s="4549">
        <v>2272</v>
      </c>
      <c r="DU281" s="4549">
        <f t="shared" si="1290"/>
        <v>349</v>
      </c>
      <c r="DV281" s="4547">
        <f t="shared" si="1291"/>
        <v>0.60786516853932582</v>
      </c>
      <c r="DW281" s="4548">
        <f t="shared" si="1292"/>
        <v>10712</v>
      </c>
      <c r="DX281" s="4170">
        <f t="shared" si="1241"/>
        <v>-5712</v>
      </c>
      <c r="DY281" s="4171">
        <f t="shared" si="1295"/>
        <v>2.1423999999999999</v>
      </c>
      <c r="DZ281" s="6133">
        <v>20000</v>
      </c>
      <c r="EA281" s="7532"/>
      <c r="EB281" s="3525">
        <v>1866</v>
      </c>
      <c r="EC281" s="3525">
        <v>180</v>
      </c>
      <c r="ED281" s="3040">
        <f t="shared" si="1242"/>
        <v>-1686</v>
      </c>
      <c r="EE281" s="3196">
        <f t="shared" si="1243"/>
        <v>9.6463022508038579E-2</v>
      </c>
      <c r="EF281" s="3307">
        <f t="shared" si="1244"/>
        <v>2345</v>
      </c>
      <c r="EG281" s="3040">
        <f t="shared" si="1245"/>
        <v>17655</v>
      </c>
      <c r="EH281" s="3196">
        <f t="shared" si="1246"/>
        <v>0.11724999999999999</v>
      </c>
      <c r="EI281" s="6102">
        <v>20000</v>
      </c>
      <c r="EJ281" s="6103"/>
      <c r="EK281" s="3562">
        <v>1833</v>
      </c>
      <c r="EL281" s="3562">
        <v>0</v>
      </c>
      <c r="EM281" s="3040">
        <f t="shared" si="1247"/>
        <v>1833</v>
      </c>
      <c r="EN281" s="3196">
        <f t="shared" si="1248"/>
        <v>0</v>
      </c>
      <c r="EO281" s="3016">
        <f t="shared" si="1249"/>
        <v>2345</v>
      </c>
      <c r="EP281" s="3040">
        <f t="shared" si="1250"/>
        <v>17655</v>
      </c>
      <c r="EQ281" s="3196">
        <f t="shared" si="1251"/>
        <v>0.11724999999999999</v>
      </c>
      <c r="ER281" s="7545">
        <v>20000</v>
      </c>
      <c r="ES281" s="7546"/>
      <c r="ET281" s="3804">
        <v>1801</v>
      </c>
      <c r="EU281" s="3804">
        <v>6</v>
      </c>
      <c r="EV281" s="3440">
        <f t="shared" si="1252"/>
        <v>1795</v>
      </c>
      <c r="EW281" s="3441">
        <f t="shared" si="1296"/>
        <v>3.3314825097168241E-3</v>
      </c>
      <c r="EX281" s="3805">
        <f t="shared" si="1253"/>
        <v>2351</v>
      </c>
      <c r="EY281" s="3040">
        <f t="shared" si="1254"/>
        <v>17649</v>
      </c>
      <c r="EZ281" s="3196">
        <f t="shared" si="1297"/>
        <v>0.11755</v>
      </c>
      <c r="FA281" s="6686">
        <v>20000</v>
      </c>
      <c r="FB281" s="6687"/>
      <c r="FC281" s="2806">
        <v>1866</v>
      </c>
      <c r="FD281" s="2806">
        <v>0</v>
      </c>
      <c r="FE281" s="1896">
        <f t="shared" si="1298"/>
        <v>-1866</v>
      </c>
      <c r="FF281" s="1895">
        <f t="shared" si="1299"/>
        <v>0</v>
      </c>
      <c r="FG281" s="2806">
        <f t="shared" si="1257"/>
        <v>1857</v>
      </c>
      <c r="FH281" s="1896">
        <f t="shared" si="1258"/>
        <v>18143</v>
      </c>
      <c r="FI281" s="1895">
        <f t="shared" si="1300"/>
        <v>9.2850000000000002E-2</v>
      </c>
      <c r="FJ281" s="6793">
        <v>20000</v>
      </c>
      <c r="FK281" s="6793"/>
      <c r="FL281" s="2832">
        <v>1866</v>
      </c>
      <c r="FM281" s="2832">
        <v>13</v>
      </c>
      <c r="FN281" s="1896">
        <f t="shared" si="1260"/>
        <v>1853</v>
      </c>
      <c r="FO281" s="1895">
        <f t="shared" si="1301"/>
        <v>6.9667738478027871E-3</v>
      </c>
      <c r="FP281" s="2587">
        <f t="shared" si="1262"/>
        <v>1870</v>
      </c>
      <c r="FQ281" s="1896">
        <f t="shared" si="1263"/>
        <v>18130</v>
      </c>
      <c r="FR281" s="1895">
        <f t="shared" si="1302"/>
        <v>9.35E-2</v>
      </c>
      <c r="FS281" s="6686">
        <v>20000</v>
      </c>
      <c r="FT281" s="6687"/>
      <c r="FU281" s="2833">
        <v>1768</v>
      </c>
      <c r="FV281" s="2833">
        <v>295</v>
      </c>
      <c r="FW281" s="2785">
        <f t="shared" si="1265"/>
        <v>1473</v>
      </c>
      <c r="FX281" s="2058">
        <f t="shared" si="1303"/>
        <v>0.16685520361990949</v>
      </c>
      <c r="FY281" s="2587">
        <f t="shared" si="1266"/>
        <v>2165</v>
      </c>
      <c r="FZ281" s="1896">
        <f t="shared" si="1267"/>
        <v>17835</v>
      </c>
      <c r="GA281" s="1895">
        <f t="shared" si="1304"/>
        <v>0.10825</v>
      </c>
      <c r="GB281" s="3169">
        <f t="shared" si="1212"/>
        <v>8.9999999999999941E-3</v>
      </c>
      <c r="GC281" s="2219">
        <v>0</v>
      </c>
      <c r="GD281" s="1895">
        <v>1</v>
      </c>
      <c r="GE281" s="2190" t="s">
        <v>192</v>
      </c>
      <c r="GF281" s="2190" t="s">
        <v>193</v>
      </c>
      <c r="GG281" s="2105" t="s">
        <v>185</v>
      </c>
      <c r="GH281" s="2105" t="s">
        <v>16</v>
      </c>
      <c r="GI281" s="2105" t="s">
        <v>16</v>
      </c>
      <c r="GJ281" s="2105" t="s">
        <v>17</v>
      </c>
      <c r="GK281" s="2105" t="s">
        <v>29</v>
      </c>
      <c r="GL281" s="2187">
        <v>8</v>
      </c>
      <c r="GM281" s="504" t="s">
        <v>1565</v>
      </c>
      <c r="GN281" s="914" t="s">
        <v>1539</v>
      </c>
      <c r="GO281" s="2050">
        <v>20000</v>
      </c>
      <c r="GP281" s="895">
        <v>3200</v>
      </c>
      <c r="GQ281" s="2220">
        <v>1857</v>
      </c>
      <c r="GR281" s="2220">
        <v>1343</v>
      </c>
      <c r="GS281" s="1895">
        <v>0.58031250000000001</v>
      </c>
      <c r="GT281" s="2220">
        <v>1857</v>
      </c>
      <c r="GU281" s="2220">
        <v>18143</v>
      </c>
      <c r="GV281" s="1895">
        <v>9.2850000000000002E-2</v>
      </c>
    </row>
    <row r="282" spans="1:204" ht="38.25" x14ac:dyDescent="0.25">
      <c r="B282" s="7156"/>
      <c r="C282" s="7154"/>
      <c r="D282" s="7147"/>
      <c r="E282" s="7156"/>
      <c r="F282" s="7158"/>
      <c r="G282" s="7158"/>
      <c r="H282" s="7144"/>
      <c r="I282" s="7144"/>
      <c r="J282" s="5707"/>
      <c r="K282" s="5707"/>
      <c r="L282" s="5707"/>
      <c r="M282" s="5707"/>
      <c r="N282" s="5707"/>
      <c r="O282" s="5707"/>
      <c r="P282" s="5698"/>
      <c r="Q282" s="5698"/>
      <c r="R282" s="5704"/>
      <c r="S282" s="5698"/>
      <c r="T282" s="5698"/>
      <c r="U282" s="7250"/>
      <c r="V282" s="5698"/>
      <c r="W282" s="5695"/>
      <c r="X282" s="5692"/>
      <c r="Y282" s="2187">
        <v>9</v>
      </c>
      <c r="Z282" s="504" t="s">
        <v>1566</v>
      </c>
      <c r="AA282" s="914" t="s">
        <v>1567</v>
      </c>
      <c r="AB282" s="5367">
        <v>30000</v>
      </c>
      <c r="AC282" s="3505">
        <v>4800</v>
      </c>
      <c r="AD282" s="3502">
        <f t="shared" si="1213"/>
        <v>0.16</v>
      </c>
      <c r="AE282" s="3505">
        <v>7800</v>
      </c>
      <c r="AF282" s="3502">
        <f t="shared" si="1273"/>
        <v>0.26</v>
      </c>
      <c r="AG282" s="3501">
        <v>7800</v>
      </c>
      <c r="AH282" s="3502">
        <f t="shared" si="1274"/>
        <v>0.26</v>
      </c>
      <c r="AI282" s="4282">
        <v>9600</v>
      </c>
      <c r="AJ282" s="3502">
        <f t="shared" si="1275"/>
        <v>0.32</v>
      </c>
      <c r="AK282" s="1634">
        <f t="shared" si="1214"/>
        <v>1</v>
      </c>
      <c r="AL282" s="2324" t="s">
        <v>112</v>
      </c>
      <c r="AM282" s="970" t="s">
        <v>3004</v>
      </c>
      <c r="AN282" s="970" t="s">
        <v>3005</v>
      </c>
      <c r="AO282" s="970" t="s">
        <v>3006</v>
      </c>
      <c r="AP282" s="970" t="s">
        <v>3007</v>
      </c>
      <c r="AQ282" s="1019">
        <v>100</v>
      </c>
      <c r="AR282" s="914" t="s">
        <v>1567</v>
      </c>
      <c r="AS282" s="1019" t="s">
        <v>1579</v>
      </c>
      <c r="AT282" s="2284"/>
      <c r="AU282" s="1122" t="s">
        <v>1704</v>
      </c>
      <c r="AV282" s="5278">
        <v>30000</v>
      </c>
      <c r="AW282" s="5260"/>
      <c r="AX282" s="4493">
        <f t="shared" si="1276"/>
        <v>9600</v>
      </c>
      <c r="AY282" s="4493">
        <f t="shared" si="1294"/>
        <v>6611.7</v>
      </c>
      <c r="AZ282" s="4411">
        <f t="shared" si="1216"/>
        <v>2988.3</v>
      </c>
      <c r="BA282" s="4496">
        <f t="shared" si="1217"/>
        <v>0.68871874999999994</v>
      </c>
      <c r="BB282" s="4601">
        <f t="shared" si="1293"/>
        <v>23712.3</v>
      </c>
      <c r="BC282" s="4104">
        <f t="shared" si="1219"/>
        <v>6287.7000000000007</v>
      </c>
      <c r="BD282" s="2963">
        <f t="shared" si="1220"/>
        <v>0.79040999999999995</v>
      </c>
      <c r="BE282" s="4599">
        <f t="shared" si="1221"/>
        <v>0</v>
      </c>
      <c r="BF282" s="6596">
        <v>30000</v>
      </c>
      <c r="BG282" s="6596"/>
      <c r="BH282" s="3916">
        <f t="shared" si="1211"/>
        <v>7800</v>
      </c>
      <c r="BI282" s="3916">
        <f t="shared" si="1222"/>
        <v>2894.6</v>
      </c>
      <c r="BJ282" s="3111">
        <f t="shared" si="1223"/>
        <v>4905.3999999999996</v>
      </c>
      <c r="BK282" s="2963">
        <f t="shared" si="1224"/>
        <v>0.37110256410256409</v>
      </c>
      <c r="BL282" s="3740">
        <f t="shared" si="1110"/>
        <v>17100.599999999999</v>
      </c>
      <c r="BM282" s="3122">
        <f t="shared" si="1225"/>
        <v>12899.400000000001</v>
      </c>
      <c r="BN282" s="2963">
        <f t="shared" si="1226"/>
        <v>0.57001999999999997</v>
      </c>
      <c r="BO282" s="3700">
        <f t="shared" si="1227"/>
        <v>0</v>
      </c>
      <c r="BP282" s="3494"/>
      <c r="BQ282" s="6829">
        <v>30000</v>
      </c>
      <c r="BR282" s="6829"/>
      <c r="BS282" s="2749">
        <f t="shared" si="1280"/>
        <v>7800</v>
      </c>
      <c r="BT282" s="2749">
        <f t="shared" si="1281"/>
        <v>9106</v>
      </c>
      <c r="BU282" s="2987">
        <f t="shared" si="1202"/>
        <v>-1306</v>
      </c>
      <c r="BV282" s="2963">
        <f t="shared" si="1203"/>
        <v>1.1674358974358974</v>
      </c>
      <c r="BW282" s="2361">
        <f t="shared" si="1204"/>
        <v>14206</v>
      </c>
      <c r="BX282" s="2991">
        <f t="shared" si="1205"/>
        <v>15794</v>
      </c>
      <c r="BY282" s="2963">
        <f t="shared" si="1206"/>
        <v>0.47353333333333331</v>
      </c>
      <c r="BZ282" s="3151"/>
      <c r="CA282" s="7439">
        <v>30000</v>
      </c>
      <c r="CB282" s="7439"/>
      <c r="CC282" s="1718">
        <v>4800</v>
      </c>
      <c r="CD282" s="1718">
        <v>5100</v>
      </c>
      <c r="CE282" s="2359">
        <f t="shared" si="1230"/>
        <v>-300</v>
      </c>
      <c r="CF282" s="1834">
        <f t="shared" si="1231"/>
        <v>1.0625</v>
      </c>
      <c r="CG282" s="1971">
        <f t="shared" si="1232"/>
        <v>5100</v>
      </c>
      <c r="CH282" s="2387">
        <f t="shared" si="1233"/>
        <v>24900</v>
      </c>
      <c r="CI282" s="1834">
        <f t="shared" si="1234"/>
        <v>0.17</v>
      </c>
      <c r="CJ282" s="2479"/>
      <c r="CK282" s="2479"/>
      <c r="CL282" s="2479"/>
      <c r="CM282" s="1121"/>
      <c r="CN282" s="1121"/>
      <c r="CY282" s="6136">
        <v>30000</v>
      </c>
      <c r="CZ282" s="6137"/>
      <c r="DA282" s="4575">
        <v>3200</v>
      </c>
      <c r="DB282" s="4609">
        <v>1481.7</v>
      </c>
      <c r="DC282" s="4452">
        <f t="shared" si="1235"/>
        <v>-1718.3</v>
      </c>
      <c r="DD282" s="4453">
        <f t="shared" si="1236"/>
        <v>0.46303125000000001</v>
      </c>
      <c r="DE282" s="4576">
        <f t="shared" si="1207"/>
        <v>18582.3</v>
      </c>
      <c r="DF282" s="4170">
        <f t="shared" si="1237"/>
        <v>11417.7</v>
      </c>
      <c r="DG282" s="4171">
        <f t="shared" si="1238"/>
        <v>0.61941000000000002</v>
      </c>
      <c r="DH282" s="6102">
        <v>30000</v>
      </c>
      <c r="DI282" s="6103"/>
      <c r="DJ282" s="4590">
        <v>3200</v>
      </c>
      <c r="DK282" s="4590">
        <v>2590</v>
      </c>
      <c r="DL282" s="4458">
        <f t="shared" si="1282"/>
        <v>610</v>
      </c>
      <c r="DM282" s="4462">
        <f t="shared" si="1283"/>
        <v>0.80937499999999996</v>
      </c>
      <c r="DN282" s="4610">
        <f t="shared" si="1284"/>
        <v>21172.3</v>
      </c>
      <c r="DO282" s="4170">
        <f t="shared" si="1239"/>
        <v>8827.7000000000007</v>
      </c>
      <c r="DP282" s="4171">
        <f t="shared" si="1240"/>
        <v>0.70574333333333328</v>
      </c>
      <c r="DQ282" s="6138">
        <v>30000</v>
      </c>
      <c r="DR282" s="6138"/>
      <c r="DS282" s="4549">
        <v>3200</v>
      </c>
      <c r="DT282" s="4464">
        <v>2540</v>
      </c>
      <c r="DU282" s="4549">
        <f t="shared" si="1290"/>
        <v>928</v>
      </c>
      <c r="DV282" s="4547">
        <f t="shared" si="1291"/>
        <v>0.71</v>
      </c>
      <c r="DW282" s="4611">
        <f t="shared" si="1292"/>
        <v>23444.3</v>
      </c>
      <c r="DX282" s="4170">
        <f t="shared" si="1241"/>
        <v>6555.7000000000007</v>
      </c>
      <c r="DY282" s="4171">
        <f t="shared" si="1295"/>
        <v>0.7814766666666666</v>
      </c>
      <c r="DZ282" s="6136">
        <v>30000</v>
      </c>
      <c r="EA282" s="6137"/>
      <c r="EB282" s="3525">
        <v>2600</v>
      </c>
      <c r="EC282" s="3525">
        <v>870</v>
      </c>
      <c r="ED282" s="3040">
        <f t="shared" si="1242"/>
        <v>-1730</v>
      </c>
      <c r="EE282" s="3196">
        <f t="shared" si="1243"/>
        <v>0.33461538461538459</v>
      </c>
      <c r="EF282" s="3307">
        <f t="shared" si="1244"/>
        <v>15076</v>
      </c>
      <c r="EG282" s="3040">
        <f t="shared" si="1245"/>
        <v>14924</v>
      </c>
      <c r="EH282" s="3196">
        <f t="shared" si="1246"/>
        <v>0.50253333333333339</v>
      </c>
      <c r="EI282" s="6102">
        <v>30000</v>
      </c>
      <c r="EJ282" s="6103"/>
      <c r="EK282" s="3562">
        <v>2600</v>
      </c>
      <c r="EL282" s="3562">
        <v>1400</v>
      </c>
      <c r="EM282" s="3040">
        <f t="shared" si="1247"/>
        <v>1200</v>
      </c>
      <c r="EN282" s="3196">
        <f t="shared" si="1248"/>
        <v>0.53846153846153844</v>
      </c>
      <c r="EO282" s="3016">
        <f t="shared" si="1249"/>
        <v>16476</v>
      </c>
      <c r="EP282" s="3040">
        <f t="shared" si="1250"/>
        <v>13524</v>
      </c>
      <c r="EQ282" s="3196">
        <f t="shared" si="1251"/>
        <v>0.54920000000000002</v>
      </c>
      <c r="ER282" s="6138">
        <v>30000</v>
      </c>
      <c r="ES282" s="6138"/>
      <c r="ET282" s="3804">
        <v>2600</v>
      </c>
      <c r="EU282" s="3806">
        <v>624.6</v>
      </c>
      <c r="EV282" s="3440">
        <f t="shared" si="1252"/>
        <v>1975.4</v>
      </c>
      <c r="EW282" s="3441">
        <f t="shared" si="1296"/>
        <v>0.24023076923076925</v>
      </c>
      <c r="EX282" s="3807">
        <f t="shared" si="1253"/>
        <v>17100.599999999999</v>
      </c>
      <c r="EY282" s="3040">
        <f t="shared" si="1254"/>
        <v>12899.400000000001</v>
      </c>
      <c r="EZ282" s="3196">
        <f t="shared" si="1297"/>
        <v>0.57001999999999997</v>
      </c>
      <c r="FA282" s="6829">
        <v>30000</v>
      </c>
      <c r="FB282" s="6829"/>
      <c r="FC282" s="2806">
        <v>2800</v>
      </c>
      <c r="FD282" s="2806">
        <v>4100</v>
      </c>
      <c r="FE282" s="1896">
        <f t="shared" si="1298"/>
        <v>1300</v>
      </c>
      <c r="FF282" s="1895">
        <f t="shared" si="1299"/>
        <v>1.4642857142857142</v>
      </c>
      <c r="FG282" s="2806">
        <f t="shared" si="1257"/>
        <v>9200</v>
      </c>
      <c r="FH282" s="1896">
        <f t="shared" si="1258"/>
        <v>20800</v>
      </c>
      <c r="FI282" s="1895">
        <f t="shared" si="1300"/>
        <v>0.30666666666666664</v>
      </c>
      <c r="FJ282" s="6793">
        <v>30000</v>
      </c>
      <c r="FK282" s="6793"/>
      <c r="FL282" s="2832">
        <v>2800</v>
      </c>
      <c r="FM282" s="2832">
        <v>3367</v>
      </c>
      <c r="FN282" s="1896">
        <f t="shared" si="1260"/>
        <v>-567</v>
      </c>
      <c r="FO282" s="1895">
        <f t="shared" si="1301"/>
        <v>1.2024999999999999</v>
      </c>
      <c r="FP282" s="2587">
        <f t="shared" si="1262"/>
        <v>12567</v>
      </c>
      <c r="FQ282" s="1896">
        <f t="shared" si="1263"/>
        <v>17433</v>
      </c>
      <c r="FR282" s="1895">
        <f t="shared" si="1302"/>
        <v>0.41889999999999999</v>
      </c>
      <c r="FS282" s="6829">
        <v>30000</v>
      </c>
      <c r="FT282" s="6829"/>
      <c r="FU282" s="2833">
        <v>2200</v>
      </c>
      <c r="FV282" s="2833">
        <v>1639</v>
      </c>
      <c r="FW282" s="2785">
        <f t="shared" si="1265"/>
        <v>561</v>
      </c>
      <c r="FX282" s="2058">
        <f t="shared" si="1303"/>
        <v>0.745</v>
      </c>
      <c r="FY282" s="2587">
        <f t="shared" si="1266"/>
        <v>14206</v>
      </c>
      <c r="FZ282" s="1896">
        <f t="shared" si="1267"/>
        <v>15794</v>
      </c>
      <c r="GA282" s="1895">
        <f t="shared" si="1304"/>
        <v>0.47353333333333331</v>
      </c>
      <c r="GB282" s="3169">
        <f t="shared" si="1212"/>
        <v>2.9000000000000081E-2</v>
      </c>
      <c r="GC282" s="2219">
        <v>0</v>
      </c>
      <c r="GD282" s="1895">
        <v>1</v>
      </c>
      <c r="GE282" s="2190" t="s">
        <v>192</v>
      </c>
      <c r="GF282" s="2190" t="s">
        <v>193</v>
      </c>
      <c r="GG282" s="2105" t="s">
        <v>185</v>
      </c>
      <c r="GH282" s="2105" t="s">
        <v>16</v>
      </c>
      <c r="GI282" s="2105" t="s">
        <v>16</v>
      </c>
      <c r="GJ282" s="2105" t="s">
        <v>17</v>
      </c>
      <c r="GK282" s="2105" t="s">
        <v>29</v>
      </c>
      <c r="GL282" s="2187">
        <v>9</v>
      </c>
      <c r="GM282" s="504" t="s">
        <v>1566</v>
      </c>
      <c r="GN282" s="914" t="s">
        <v>1567</v>
      </c>
      <c r="GO282" s="2050">
        <v>30000</v>
      </c>
      <c r="GP282" s="895">
        <v>4800</v>
      </c>
      <c r="GQ282" s="2220">
        <v>5100</v>
      </c>
      <c r="GR282" s="2220">
        <v>-300</v>
      </c>
      <c r="GS282" s="1895">
        <v>1.0625</v>
      </c>
      <c r="GT282" s="2220">
        <v>5100</v>
      </c>
      <c r="GU282" s="2220">
        <v>24900</v>
      </c>
      <c r="GV282" s="1895">
        <v>0.17</v>
      </c>
    </row>
    <row r="283" spans="1:204" ht="55.5" customHeight="1" x14ac:dyDescent="0.25">
      <c r="A283" s="1">
        <f t="shared" ref="A283" si="1305">SUM(A274+1)</f>
        <v>44</v>
      </c>
      <c r="B283" s="7156"/>
      <c r="C283" s="7154">
        <v>1002</v>
      </c>
      <c r="D283" s="7147">
        <v>3</v>
      </c>
      <c r="E283" s="7156" t="s">
        <v>40</v>
      </c>
      <c r="F283" s="7186" t="s">
        <v>192</v>
      </c>
      <c r="G283" s="7186" t="s">
        <v>193</v>
      </c>
      <c r="H283" s="7144" t="s">
        <v>17</v>
      </c>
      <c r="I283" s="7144" t="s">
        <v>16</v>
      </c>
      <c r="J283" s="5706" t="s">
        <v>16</v>
      </c>
      <c r="K283" s="5706" t="s">
        <v>17</v>
      </c>
      <c r="L283" s="5706" t="s">
        <v>16</v>
      </c>
      <c r="M283" s="5706" t="s">
        <v>21</v>
      </c>
      <c r="N283" s="5706" t="s">
        <v>606</v>
      </c>
      <c r="O283" s="5706" t="s">
        <v>606</v>
      </c>
      <c r="P283" s="5697" t="s">
        <v>329</v>
      </c>
      <c r="Q283" s="5697" t="s">
        <v>330</v>
      </c>
      <c r="R283" s="5703" t="s">
        <v>336</v>
      </c>
      <c r="S283" s="5697" t="s">
        <v>438</v>
      </c>
      <c r="T283" s="5697" t="s">
        <v>439</v>
      </c>
      <c r="U283" s="7249" t="s">
        <v>720</v>
      </c>
      <c r="V283" s="5697" t="s">
        <v>564</v>
      </c>
      <c r="W283" s="5694">
        <v>42627806</v>
      </c>
      <c r="X283" s="5691" t="s">
        <v>190</v>
      </c>
      <c r="Y283" s="2189">
        <v>1</v>
      </c>
      <c r="Z283" s="499" t="s">
        <v>1521</v>
      </c>
      <c r="AA283" s="909" t="s">
        <v>856</v>
      </c>
      <c r="AB283" s="5366">
        <v>4</v>
      </c>
      <c r="AC283" s="2047">
        <v>1</v>
      </c>
      <c r="AD283" s="2052">
        <v>0.25</v>
      </c>
      <c r="AE283" s="2047">
        <v>1</v>
      </c>
      <c r="AF283" s="2052">
        <v>0.25</v>
      </c>
      <c r="AG283" s="2047">
        <v>1</v>
      </c>
      <c r="AH283" s="2052">
        <f t="shared" si="1274"/>
        <v>0.25</v>
      </c>
      <c r="AI283" s="2047">
        <v>1</v>
      </c>
      <c r="AJ283" s="2052">
        <f t="shared" si="1275"/>
        <v>0.25</v>
      </c>
      <c r="AK283" s="1634">
        <f t="shared" ref="AK283:AK296" si="1306">SUM(AD283+AF283+AH283+AJ283)</f>
        <v>1</v>
      </c>
      <c r="AL283" s="2322">
        <v>1</v>
      </c>
      <c r="AM283" s="1019" t="s">
        <v>2894</v>
      </c>
      <c r="AN283" s="1019" t="s">
        <v>2896</v>
      </c>
      <c r="AO283" s="1020" t="s">
        <v>2895</v>
      </c>
      <c r="AP283" s="1020" t="s">
        <v>2897</v>
      </c>
      <c r="AQ283" s="1019">
        <v>100</v>
      </c>
      <c r="AR283" s="909" t="s">
        <v>856</v>
      </c>
      <c r="AS283" s="1019" t="s">
        <v>1579</v>
      </c>
      <c r="AT283" s="2284"/>
      <c r="AU283" s="1122" t="s">
        <v>1704</v>
      </c>
      <c r="AV283" s="5279">
        <v>4</v>
      </c>
      <c r="AW283" s="5261"/>
      <c r="AX283" s="4351">
        <f t="shared" si="1276"/>
        <v>1</v>
      </c>
      <c r="AY283" s="4351">
        <f t="shared" ref="AY283:AY313" si="1307">SUM(DB283+DK283+DT283)</f>
        <v>1</v>
      </c>
      <c r="AZ283" s="4411">
        <f t="shared" si="1216"/>
        <v>0</v>
      </c>
      <c r="BA283" s="4496">
        <f t="shared" si="1217"/>
        <v>1</v>
      </c>
      <c r="BB283" s="4450">
        <f t="shared" si="1293"/>
        <v>4</v>
      </c>
      <c r="BC283" s="4104">
        <f t="shared" si="1219"/>
        <v>0</v>
      </c>
      <c r="BD283" s="2963">
        <f t="shared" si="1220"/>
        <v>1</v>
      </c>
      <c r="BE283" s="4557">
        <f t="shared" si="1221"/>
        <v>0</v>
      </c>
      <c r="BF283" s="6597">
        <v>4</v>
      </c>
      <c r="BG283" s="6597"/>
      <c r="BH283" s="3714">
        <f t="shared" si="1211"/>
        <v>1</v>
      </c>
      <c r="BI283" s="3714">
        <f t="shared" si="1222"/>
        <v>1</v>
      </c>
      <c r="BJ283" s="3111">
        <f t="shared" si="1223"/>
        <v>0</v>
      </c>
      <c r="BK283" s="2963">
        <f t="shared" si="1224"/>
        <v>1</v>
      </c>
      <c r="BL283" s="3674">
        <f t="shared" si="1110"/>
        <v>3</v>
      </c>
      <c r="BM283" s="3122">
        <f t="shared" si="1225"/>
        <v>1</v>
      </c>
      <c r="BN283" s="2963">
        <f t="shared" si="1226"/>
        <v>0.75</v>
      </c>
      <c r="BO283" s="3697">
        <f t="shared" si="1227"/>
        <v>0</v>
      </c>
      <c r="BP283" s="3494"/>
      <c r="BQ283" s="7302">
        <v>4</v>
      </c>
      <c r="BR283" s="7302"/>
      <c r="BS283" s="2752">
        <f t="shared" si="1280"/>
        <v>1</v>
      </c>
      <c r="BT283" s="2752">
        <f t="shared" si="1281"/>
        <v>1</v>
      </c>
      <c r="BU283" s="2987">
        <f t="shared" si="1202"/>
        <v>0</v>
      </c>
      <c r="BV283" s="2963">
        <f t="shared" si="1203"/>
        <v>1</v>
      </c>
      <c r="BW283" s="2361">
        <f t="shared" si="1204"/>
        <v>2</v>
      </c>
      <c r="BX283" s="2991">
        <f t="shared" si="1205"/>
        <v>2</v>
      </c>
      <c r="BY283" s="2963">
        <f t="shared" si="1206"/>
        <v>0.5</v>
      </c>
      <c r="BZ283" s="3151"/>
      <c r="CA283" s="6726">
        <v>4</v>
      </c>
      <c r="CB283" s="6726"/>
      <c r="CC283" s="1933">
        <v>1</v>
      </c>
      <c r="CD283" s="1933">
        <v>1</v>
      </c>
      <c r="CE283" s="2359">
        <f t="shared" si="1230"/>
        <v>0</v>
      </c>
      <c r="CF283" s="1834">
        <f t="shared" si="1231"/>
        <v>1</v>
      </c>
      <c r="CG283" s="1971">
        <f t="shared" si="1232"/>
        <v>1</v>
      </c>
      <c r="CH283" s="2387">
        <f t="shared" si="1233"/>
        <v>3</v>
      </c>
      <c r="CI283" s="1834">
        <f t="shared" si="1234"/>
        <v>0.25</v>
      </c>
      <c r="CJ283" s="2479"/>
      <c r="CK283" s="2479"/>
      <c r="CL283" s="2479"/>
      <c r="CM283" s="1121"/>
      <c r="CN283" s="1121"/>
      <c r="CY283" s="6116">
        <v>4</v>
      </c>
      <c r="CZ283" s="6117"/>
      <c r="DA283" s="4298">
        <v>0</v>
      </c>
      <c r="DB283" s="4298">
        <v>0</v>
      </c>
      <c r="DC283" s="4170">
        <f t="shared" si="1235"/>
        <v>0</v>
      </c>
      <c r="DD283" s="4171">
        <v>0</v>
      </c>
      <c r="DE283" s="4277">
        <f t="shared" si="1207"/>
        <v>3</v>
      </c>
      <c r="DF283" s="4170">
        <f t="shared" si="1237"/>
        <v>1</v>
      </c>
      <c r="DG283" s="4171">
        <f t="shared" si="1238"/>
        <v>0.75</v>
      </c>
      <c r="DH283" s="6118">
        <v>4</v>
      </c>
      <c r="DI283" s="5890"/>
      <c r="DJ283" s="4542">
        <v>0</v>
      </c>
      <c r="DK283" s="4542">
        <v>0</v>
      </c>
      <c r="DL283" s="4458">
        <f t="shared" si="1282"/>
        <v>0</v>
      </c>
      <c r="DM283" s="4462">
        <v>0</v>
      </c>
      <c r="DN283" s="4556">
        <f t="shared" si="1284"/>
        <v>3</v>
      </c>
      <c r="DO283" s="4170">
        <f t="shared" si="1239"/>
        <v>1</v>
      </c>
      <c r="DP283" s="4171">
        <f t="shared" si="1240"/>
        <v>0.75</v>
      </c>
      <c r="DQ283" s="6119">
        <v>4</v>
      </c>
      <c r="DR283" s="6119"/>
      <c r="DS283" s="4336">
        <v>1</v>
      </c>
      <c r="DT283" s="4336">
        <v>1</v>
      </c>
      <c r="DU283" s="4336">
        <f t="shared" ref="DU283:DU313" si="1308">DS283-DT283</f>
        <v>0</v>
      </c>
      <c r="DV283" s="4337">
        <f t="shared" ref="DV283:DV296" si="1309">DT283/DS283</f>
        <v>1</v>
      </c>
      <c r="DW283" s="2683">
        <f t="shared" ref="DW283:DW313" si="1310">SUM(DT283+DN283)</f>
        <v>4</v>
      </c>
      <c r="DX283" s="4170">
        <f t="shared" si="1241"/>
        <v>0</v>
      </c>
      <c r="DY283" s="4171">
        <f t="shared" si="1295"/>
        <v>1</v>
      </c>
      <c r="DZ283" s="6116">
        <v>4</v>
      </c>
      <c r="EA283" s="6117"/>
      <c r="EB283" s="3539">
        <v>0</v>
      </c>
      <c r="EC283" s="3539">
        <v>0</v>
      </c>
      <c r="ED283" s="3040">
        <f t="shared" si="1242"/>
        <v>0</v>
      </c>
      <c r="EE283" s="3196">
        <v>0</v>
      </c>
      <c r="EF283" s="3523">
        <f t="shared" si="1244"/>
        <v>2</v>
      </c>
      <c r="EG283" s="3040">
        <f t="shared" si="1245"/>
        <v>2</v>
      </c>
      <c r="EH283" s="3196">
        <f t="shared" si="1246"/>
        <v>0.5</v>
      </c>
      <c r="EI283" s="6118">
        <v>4</v>
      </c>
      <c r="EJ283" s="5890"/>
      <c r="EK283" s="3565">
        <v>0</v>
      </c>
      <c r="EL283" s="3565">
        <v>0</v>
      </c>
      <c r="EM283" s="3040">
        <f t="shared" si="1247"/>
        <v>0</v>
      </c>
      <c r="EN283" s="3196">
        <v>0</v>
      </c>
      <c r="EO283" s="3392">
        <f t="shared" si="1249"/>
        <v>2</v>
      </c>
      <c r="EP283" s="3040">
        <f t="shared" si="1250"/>
        <v>2</v>
      </c>
      <c r="EQ283" s="3196">
        <f t="shared" si="1251"/>
        <v>0.5</v>
      </c>
      <c r="ER283" s="6119">
        <v>4</v>
      </c>
      <c r="ES283" s="6119"/>
      <c r="ET283" s="3696">
        <v>1</v>
      </c>
      <c r="EU283" s="3696">
        <v>1</v>
      </c>
      <c r="EV283" s="2941">
        <f t="shared" si="1252"/>
        <v>0</v>
      </c>
      <c r="EW283" s="2058">
        <f t="shared" si="1296"/>
        <v>1</v>
      </c>
      <c r="EX283" s="3638">
        <f t="shared" si="1253"/>
        <v>3</v>
      </c>
      <c r="EY283" s="3040">
        <f t="shared" si="1254"/>
        <v>1</v>
      </c>
      <c r="EZ283" s="3196">
        <f t="shared" si="1297"/>
        <v>0.75</v>
      </c>
      <c r="FA283" s="6807">
        <v>4</v>
      </c>
      <c r="FB283" s="6807"/>
      <c r="FC283" s="2833">
        <v>0</v>
      </c>
      <c r="FD283" s="2833">
        <v>0</v>
      </c>
      <c r="FE283" s="1896">
        <f t="shared" ref="FE283:FE288" si="1311">FD283-FC283</f>
        <v>0</v>
      </c>
      <c r="FF283" s="1895">
        <v>0</v>
      </c>
      <c r="FG283" s="2833">
        <f t="shared" si="1257"/>
        <v>1</v>
      </c>
      <c r="FH283" s="1896">
        <f t="shared" si="1258"/>
        <v>3</v>
      </c>
      <c r="FI283" s="1895">
        <f t="shared" ref="FI283:FI288" si="1312">FG283/FA283</f>
        <v>0.25</v>
      </c>
      <c r="FJ283" s="6768">
        <v>4</v>
      </c>
      <c r="FK283" s="6768"/>
      <c r="FL283" s="2833">
        <v>0</v>
      </c>
      <c r="FM283" s="2833">
        <v>0</v>
      </c>
      <c r="FN283" s="1896">
        <f t="shared" si="1260"/>
        <v>0</v>
      </c>
      <c r="FO283" s="1895">
        <v>0</v>
      </c>
      <c r="FP283" s="2587">
        <f t="shared" si="1262"/>
        <v>1</v>
      </c>
      <c r="FQ283" s="1896">
        <f t="shared" si="1263"/>
        <v>3</v>
      </c>
      <c r="FR283" s="1895">
        <f t="shared" ref="FR283:FR288" si="1313">FP283/FJ283</f>
        <v>0.25</v>
      </c>
      <c r="FS283" s="6807">
        <v>4</v>
      </c>
      <c r="FT283" s="6807"/>
      <c r="FU283" s="2806">
        <v>1</v>
      </c>
      <c r="FV283" s="2806">
        <v>1</v>
      </c>
      <c r="FW283" s="2785">
        <f t="shared" si="1265"/>
        <v>0</v>
      </c>
      <c r="FX283" s="2058">
        <f t="shared" ref="FX283:FX288" si="1314">FV283/FU283</f>
        <v>1</v>
      </c>
      <c r="FY283" s="2587">
        <f t="shared" si="1266"/>
        <v>2</v>
      </c>
      <c r="FZ283" s="1896">
        <f t="shared" si="1267"/>
        <v>2</v>
      </c>
      <c r="GA283" s="1895">
        <f t="shared" ref="GA283:GA288" si="1315">FY283/FS283</f>
        <v>0.5</v>
      </c>
      <c r="GB283" s="3169">
        <f t="shared" si="1212"/>
        <v>0</v>
      </c>
      <c r="GC283" s="2219">
        <v>0</v>
      </c>
      <c r="GD283" s="1895">
        <v>1</v>
      </c>
      <c r="GE283" s="2126" t="s">
        <v>192</v>
      </c>
      <c r="GF283" s="2126" t="s">
        <v>193</v>
      </c>
      <c r="GG283" s="2105" t="s">
        <v>17</v>
      </c>
      <c r="GH283" s="2105" t="s">
        <v>16</v>
      </c>
      <c r="GI283" s="2105" t="s">
        <v>16</v>
      </c>
      <c r="GJ283" s="2105" t="s">
        <v>17</v>
      </c>
      <c r="GK283" s="2105" t="s">
        <v>16</v>
      </c>
      <c r="GL283" s="2189">
        <v>1</v>
      </c>
      <c r="GM283" s="499" t="s">
        <v>1521</v>
      </c>
      <c r="GN283" s="909" t="s">
        <v>856</v>
      </c>
      <c r="GO283" s="2049">
        <v>4</v>
      </c>
      <c r="GP283" s="911">
        <v>1</v>
      </c>
      <c r="GQ283" s="2220">
        <v>1</v>
      </c>
      <c r="GR283" s="2220">
        <v>0</v>
      </c>
      <c r="GS283" s="1895">
        <v>1</v>
      </c>
      <c r="GT283" s="2220">
        <v>1</v>
      </c>
      <c r="GU283" s="2220">
        <v>3</v>
      </c>
      <c r="GV283" s="1895">
        <v>0.25</v>
      </c>
    </row>
    <row r="284" spans="1:204" ht="58.5" customHeight="1" x14ac:dyDescent="0.25">
      <c r="B284" s="7156"/>
      <c r="C284" s="7154"/>
      <c r="D284" s="7147"/>
      <c r="E284" s="7156"/>
      <c r="F284" s="7186"/>
      <c r="G284" s="7186"/>
      <c r="H284" s="7144"/>
      <c r="I284" s="7144"/>
      <c r="J284" s="5707"/>
      <c r="K284" s="5707"/>
      <c r="L284" s="5707"/>
      <c r="M284" s="5707"/>
      <c r="N284" s="5707"/>
      <c r="O284" s="5707"/>
      <c r="P284" s="5698"/>
      <c r="Q284" s="5698"/>
      <c r="R284" s="5704"/>
      <c r="S284" s="5698"/>
      <c r="T284" s="5698"/>
      <c r="U284" s="7250"/>
      <c r="V284" s="5698"/>
      <c r="W284" s="5695"/>
      <c r="X284" s="5692"/>
      <c r="Y284" s="2187">
        <v>2</v>
      </c>
      <c r="Z284" s="504" t="s">
        <v>1522</v>
      </c>
      <c r="AA284" s="914" t="s">
        <v>856</v>
      </c>
      <c r="AB284" s="5367">
        <v>12</v>
      </c>
      <c r="AC284" s="2048">
        <v>2</v>
      </c>
      <c r="AD284" s="2053">
        <f t="shared" si="1213"/>
        <v>0.16666666666666666</v>
      </c>
      <c r="AE284" s="2048">
        <v>3</v>
      </c>
      <c r="AF284" s="2053">
        <f t="shared" si="1273"/>
        <v>0.25</v>
      </c>
      <c r="AG284" s="2048">
        <v>3</v>
      </c>
      <c r="AH284" s="2053">
        <f t="shared" si="1274"/>
        <v>0.25</v>
      </c>
      <c r="AI284" s="2048">
        <v>3</v>
      </c>
      <c r="AJ284" s="2053">
        <f t="shared" si="1275"/>
        <v>0.25</v>
      </c>
      <c r="AK284" s="2780">
        <f t="shared" si="1306"/>
        <v>0.91666666666666663</v>
      </c>
      <c r="AL284" s="2275">
        <v>2</v>
      </c>
      <c r="AM284" s="2437" t="s">
        <v>3736</v>
      </c>
      <c r="AN284" s="2437" t="s">
        <v>3737</v>
      </c>
      <c r="AO284" s="1019" t="s">
        <v>3738</v>
      </c>
      <c r="AP284" s="1019" t="s">
        <v>3739</v>
      </c>
      <c r="AQ284" s="1019">
        <v>100</v>
      </c>
      <c r="AR284" s="914" t="s">
        <v>856</v>
      </c>
      <c r="AS284" s="970" t="s">
        <v>1579</v>
      </c>
      <c r="AT284" s="2275"/>
      <c r="AU284" s="1122" t="s">
        <v>1704</v>
      </c>
      <c r="AV284" s="5280">
        <v>12</v>
      </c>
      <c r="AW284" s="5262"/>
      <c r="AX284" s="4493">
        <f t="shared" si="1276"/>
        <v>3</v>
      </c>
      <c r="AY284" s="4493">
        <f t="shared" si="1307"/>
        <v>3</v>
      </c>
      <c r="AZ284" s="4411">
        <f t="shared" si="1216"/>
        <v>0</v>
      </c>
      <c r="BA284" s="4496">
        <f t="shared" si="1217"/>
        <v>1</v>
      </c>
      <c r="BB284" s="4450">
        <f t="shared" si="1293"/>
        <v>12</v>
      </c>
      <c r="BC284" s="4104">
        <f t="shared" si="1219"/>
        <v>0</v>
      </c>
      <c r="BD284" s="2963">
        <f t="shared" si="1220"/>
        <v>1</v>
      </c>
      <c r="BE284" s="4558">
        <f t="shared" si="1221"/>
        <v>0</v>
      </c>
      <c r="BF284" s="6598">
        <v>12</v>
      </c>
      <c r="BG284" s="6598"/>
      <c r="BH284" s="3715">
        <f t="shared" si="1211"/>
        <v>3</v>
      </c>
      <c r="BI284" s="3715">
        <f t="shared" si="1222"/>
        <v>3</v>
      </c>
      <c r="BJ284" s="3111">
        <f t="shared" si="1223"/>
        <v>0</v>
      </c>
      <c r="BK284" s="2963">
        <f t="shared" si="1224"/>
        <v>1</v>
      </c>
      <c r="BL284" s="3674">
        <f t="shared" si="1110"/>
        <v>9</v>
      </c>
      <c r="BM284" s="3122">
        <f t="shared" si="1225"/>
        <v>3</v>
      </c>
      <c r="BN284" s="2963">
        <f t="shared" si="1226"/>
        <v>0.75</v>
      </c>
      <c r="BO284" s="3698">
        <f t="shared" si="1227"/>
        <v>0</v>
      </c>
      <c r="BP284" s="3494"/>
      <c r="BQ284" s="7258">
        <v>12</v>
      </c>
      <c r="BR284" s="7258"/>
      <c r="BS284" s="2749">
        <f t="shared" si="1280"/>
        <v>3</v>
      </c>
      <c r="BT284" s="2749">
        <f t="shared" si="1281"/>
        <v>3</v>
      </c>
      <c r="BU284" s="2987">
        <f t="shared" si="1202"/>
        <v>0</v>
      </c>
      <c r="BV284" s="2963">
        <f t="shared" si="1203"/>
        <v>1</v>
      </c>
      <c r="BW284" s="2361">
        <f t="shared" si="1204"/>
        <v>6</v>
      </c>
      <c r="BX284" s="2991">
        <f t="shared" si="1205"/>
        <v>6</v>
      </c>
      <c r="BY284" s="2963">
        <f t="shared" si="1206"/>
        <v>0.5</v>
      </c>
      <c r="BZ284" s="3151"/>
      <c r="CA284" s="6727">
        <v>12</v>
      </c>
      <c r="CB284" s="6727"/>
      <c r="CC284" s="1718">
        <v>2</v>
      </c>
      <c r="CD284" s="1718">
        <v>3</v>
      </c>
      <c r="CE284" s="2359">
        <f t="shared" si="1230"/>
        <v>-1</v>
      </c>
      <c r="CF284" s="1834">
        <f t="shared" si="1231"/>
        <v>1.5</v>
      </c>
      <c r="CG284" s="1971">
        <f t="shared" si="1232"/>
        <v>3</v>
      </c>
      <c r="CH284" s="2387">
        <f t="shared" si="1233"/>
        <v>9</v>
      </c>
      <c r="CI284" s="1834">
        <f t="shared" si="1234"/>
        <v>0.25</v>
      </c>
      <c r="CJ284" s="2483"/>
      <c r="CK284" s="2479"/>
      <c r="CL284" s="2479"/>
      <c r="CM284" s="1121"/>
      <c r="CN284" s="1121"/>
      <c r="CY284" s="6120">
        <v>12</v>
      </c>
      <c r="CZ284" s="6121"/>
      <c r="DA284" s="4298">
        <v>1</v>
      </c>
      <c r="DB284" s="4298">
        <v>1</v>
      </c>
      <c r="DC284" s="4170">
        <f t="shared" si="1235"/>
        <v>0</v>
      </c>
      <c r="DD284" s="4171">
        <f>DB284/DA284</f>
        <v>1</v>
      </c>
      <c r="DE284" s="4277">
        <f t="shared" si="1207"/>
        <v>10</v>
      </c>
      <c r="DF284" s="4170">
        <f t="shared" si="1237"/>
        <v>2</v>
      </c>
      <c r="DG284" s="4171">
        <f t="shared" si="1238"/>
        <v>0.83333333333333337</v>
      </c>
      <c r="DH284" s="6118">
        <v>12</v>
      </c>
      <c r="DI284" s="5890"/>
      <c r="DJ284" s="4542">
        <v>1</v>
      </c>
      <c r="DK284" s="4542">
        <v>1</v>
      </c>
      <c r="DL284" s="4458">
        <f t="shared" si="1282"/>
        <v>0</v>
      </c>
      <c r="DM284" s="4462">
        <f>DK284/DJ284</f>
        <v>1</v>
      </c>
      <c r="DN284" s="4556">
        <f t="shared" si="1284"/>
        <v>11</v>
      </c>
      <c r="DO284" s="4170">
        <f t="shared" si="1239"/>
        <v>1</v>
      </c>
      <c r="DP284" s="4171">
        <f t="shared" si="1240"/>
        <v>0.91666666666666663</v>
      </c>
      <c r="DQ284" s="5880">
        <v>12</v>
      </c>
      <c r="DR284" s="5880"/>
      <c r="DS284" s="4336">
        <v>1</v>
      </c>
      <c r="DT284" s="4336">
        <v>1</v>
      </c>
      <c r="DU284" s="4336">
        <f t="shared" si="1308"/>
        <v>0</v>
      </c>
      <c r="DV284" s="4337">
        <f t="shared" si="1309"/>
        <v>1</v>
      </c>
      <c r="DW284" s="2683">
        <f t="shared" si="1310"/>
        <v>12</v>
      </c>
      <c r="DX284" s="4170">
        <f t="shared" si="1241"/>
        <v>0</v>
      </c>
      <c r="DY284" s="4171">
        <f t="shared" si="1295"/>
        <v>1</v>
      </c>
      <c r="DZ284" s="6120">
        <v>12</v>
      </c>
      <c r="EA284" s="6121"/>
      <c r="EB284" s="3539">
        <v>1</v>
      </c>
      <c r="EC284" s="3539">
        <v>1</v>
      </c>
      <c r="ED284" s="3040">
        <f t="shared" si="1242"/>
        <v>0</v>
      </c>
      <c r="EE284" s="3196">
        <f>EC284/EB284</f>
        <v>1</v>
      </c>
      <c r="EF284" s="3523">
        <f t="shared" si="1244"/>
        <v>7</v>
      </c>
      <c r="EG284" s="3040">
        <f t="shared" si="1245"/>
        <v>5</v>
      </c>
      <c r="EH284" s="3196">
        <f t="shared" si="1246"/>
        <v>0.58333333333333337</v>
      </c>
      <c r="EI284" s="6118">
        <v>12</v>
      </c>
      <c r="EJ284" s="5890"/>
      <c r="EK284" s="3565">
        <v>1</v>
      </c>
      <c r="EL284" s="3565">
        <v>1</v>
      </c>
      <c r="EM284" s="3040">
        <f t="shared" si="1247"/>
        <v>0</v>
      </c>
      <c r="EN284" s="3196">
        <f>EL284/EK284</f>
        <v>1</v>
      </c>
      <c r="EO284" s="3392">
        <f t="shared" si="1249"/>
        <v>8</v>
      </c>
      <c r="EP284" s="3040">
        <f t="shared" si="1250"/>
        <v>4</v>
      </c>
      <c r="EQ284" s="3196">
        <f t="shared" si="1251"/>
        <v>0.66666666666666663</v>
      </c>
      <c r="ER284" s="5880">
        <v>12</v>
      </c>
      <c r="ES284" s="5880"/>
      <c r="ET284" s="3696">
        <v>1</v>
      </c>
      <c r="EU284" s="3696">
        <v>1</v>
      </c>
      <c r="EV284" s="2941">
        <f t="shared" si="1252"/>
        <v>0</v>
      </c>
      <c r="EW284" s="2058">
        <f t="shared" si="1296"/>
        <v>1</v>
      </c>
      <c r="EX284" s="3638">
        <f t="shared" si="1253"/>
        <v>9</v>
      </c>
      <c r="EY284" s="3040">
        <f t="shared" si="1254"/>
        <v>3</v>
      </c>
      <c r="EZ284" s="3196">
        <f t="shared" si="1297"/>
        <v>0.75</v>
      </c>
      <c r="FA284" s="6768">
        <v>12</v>
      </c>
      <c r="FB284" s="6768"/>
      <c r="FC284" s="2833">
        <v>1</v>
      </c>
      <c r="FD284" s="2833">
        <v>1</v>
      </c>
      <c r="FE284" s="1896">
        <f t="shared" si="1311"/>
        <v>0</v>
      </c>
      <c r="FF284" s="1895">
        <f>FD284/FC284</f>
        <v>1</v>
      </c>
      <c r="FG284" s="2833">
        <f t="shared" si="1257"/>
        <v>4</v>
      </c>
      <c r="FH284" s="1896">
        <f t="shared" si="1258"/>
        <v>8</v>
      </c>
      <c r="FI284" s="1895">
        <f t="shared" si="1312"/>
        <v>0.33333333333333331</v>
      </c>
      <c r="FJ284" s="6768">
        <v>12</v>
      </c>
      <c r="FK284" s="6768"/>
      <c r="FL284" s="2833">
        <v>1</v>
      </c>
      <c r="FM284" s="2833">
        <v>1</v>
      </c>
      <c r="FN284" s="1896">
        <f t="shared" si="1260"/>
        <v>0</v>
      </c>
      <c r="FO284" s="1895">
        <f>FM284/FL284</f>
        <v>1</v>
      </c>
      <c r="FP284" s="2587">
        <f t="shared" si="1262"/>
        <v>5</v>
      </c>
      <c r="FQ284" s="1896">
        <f t="shared" si="1263"/>
        <v>7</v>
      </c>
      <c r="FR284" s="1895">
        <f t="shared" si="1313"/>
        <v>0.41666666666666669</v>
      </c>
      <c r="FS284" s="6768">
        <v>12</v>
      </c>
      <c r="FT284" s="6768"/>
      <c r="FU284" s="2806">
        <v>1</v>
      </c>
      <c r="FV284" s="2806">
        <v>1</v>
      </c>
      <c r="FW284" s="2785">
        <f t="shared" si="1265"/>
        <v>0</v>
      </c>
      <c r="FX284" s="2058">
        <f t="shared" si="1314"/>
        <v>1</v>
      </c>
      <c r="FY284" s="2587">
        <f t="shared" si="1266"/>
        <v>6</v>
      </c>
      <c r="FZ284" s="1896">
        <f t="shared" si="1267"/>
        <v>6</v>
      </c>
      <c r="GA284" s="1895">
        <f t="shared" si="1315"/>
        <v>0.5</v>
      </c>
      <c r="GB284" s="3169">
        <f t="shared" si="1212"/>
        <v>8.333333333333337E-2</v>
      </c>
      <c r="GC284" s="2219">
        <v>0</v>
      </c>
      <c r="GD284" s="1895">
        <v>1</v>
      </c>
      <c r="GE284" s="2126" t="s">
        <v>192</v>
      </c>
      <c r="GF284" s="2126" t="s">
        <v>193</v>
      </c>
      <c r="GG284" s="2105" t="s">
        <v>17</v>
      </c>
      <c r="GH284" s="2105" t="s">
        <v>16</v>
      </c>
      <c r="GI284" s="2105" t="s">
        <v>16</v>
      </c>
      <c r="GJ284" s="2105" t="s">
        <v>17</v>
      </c>
      <c r="GK284" s="2105" t="s">
        <v>16</v>
      </c>
      <c r="GL284" s="2187">
        <v>2</v>
      </c>
      <c r="GM284" s="504" t="s">
        <v>1522</v>
      </c>
      <c r="GN284" s="914" t="s">
        <v>856</v>
      </c>
      <c r="GO284" s="2050">
        <v>12</v>
      </c>
      <c r="GP284" s="895">
        <v>2</v>
      </c>
      <c r="GQ284" s="2220">
        <v>3</v>
      </c>
      <c r="GR284" s="2220">
        <v>-1</v>
      </c>
      <c r="GS284" s="1895">
        <v>1.5</v>
      </c>
      <c r="GT284" s="2220">
        <v>3</v>
      </c>
      <c r="GU284" s="2220">
        <v>9</v>
      </c>
      <c r="GV284" s="1895">
        <v>0.25</v>
      </c>
    </row>
    <row r="285" spans="1:204" ht="25.5" customHeight="1" x14ac:dyDescent="0.25">
      <c r="B285" s="7156"/>
      <c r="C285" s="7154"/>
      <c r="D285" s="7147"/>
      <c r="E285" s="7156"/>
      <c r="F285" s="7186"/>
      <c r="G285" s="7186"/>
      <c r="H285" s="7144"/>
      <c r="I285" s="7144"/>
      <c r="J285" s="5707"/>
      <c r="K285" s="5707"/>
      <c r="L285" s="5707"/>
      <c r="M285" s="5707"/>
      <c r="N285" s="5707"/>
      <c r="O285" s="5707"/>
      <c r="P285" s="5698"/>
      <c r="Q285" s="5698"/>
      <c r="R285" s="5704"/>
      <c r="S285" s="5698"/>
      <c r="T285" s="5698"/>
      <c r="U285" s="7250"/>
      <c r="V285" s="5698"/>
      <c r="W285" s="5695"/>
      <c r="X285" s="5692"/>
      <c r="Y285" s="2187">
        <v>3</v>
      </c>
      <c r="Z285" s="504" t="s">
        <v>1523</v>
      </c>
      <c r="AA285" s="914" t="s">
        <v>856</v>
      </c>
      <c r="AB285" s="5367">
        <v>12</v>
      </c>
      <c r="AC285" s="2048">
        <v>2</v>
      </c>
      <c r="AD285" s="2053">
        <f t="shared" si="1213"/>
        <v>0.16666666666666666</v>
      </c>
      <c r="AE285" s="2048">
        <v>3</v>
      </c>
      <c r="AF285" s="2053">
        <f t="shared" si="1273"/>
        <v>0.25</v>
      </c>
      <c r="AG285" s="2048">
        <v>3</v>
      </c>
      <c r="AH285" s="2053">
        <f t="shared" si="1274"/>
        <v>0.25</v>
      </c>
      <c r="AI285" s="2048">
        <v>3</v>
      </c>
      <c r="AJ285" s="2053">
        <f t="shared" si="1275"/>
        <v>0.25</v>
      </c>
      <c r="AK285" s="2780">
        <f t="shared" si="1306"/>
        <v>0.91666666666666663</v>
      </c>
      <c r="AL285" s="2275">
        <v>3</v>
      </c>
      <c r="AM285" s="970" t="s">
        <v>2898</v>
      </c>
      <c r="AN285" s="1019" t="s">
        <v>2900</v>
      </c>
      <c r="AO285" s="970" t="s">
        <v>2899</v>
      </c>
      <c r="AP285" s="970" t="s">
        <v>2901</v>
      </c>
      <c r="AQ285" s="1019">
        <v>100</v>
      </c>
      <c r="AR285" s="914" t="s">
        <v>856</v>
      </c>
      <c r="AS285" s="970" t="s">
        <v>1579</v>
      </c>
      <c r="AT285" s="2275"/>
      <c r="AU285" s="1122" t="s">
        <v>1704</v>
      </c>
      <c r="AV285" s="5280">
        <v>12</v>
      </c>
      <c r="AW285" s="5262"/>
      <c r="AX285" s="4493">
        <f t="shared" si="1276"/>
        <v>3</v>
      </c>
      <c r="AY285" s="4493">
        <f t="shared" si="1307"/>
        <v>3</v>
      </c>
      <c r="AZ285" s="4411">
        <f t="shared" si="1216"/>
        <v>0</v>
      </c>
      <c r="BA285" s="4496">
        <f t="shared" si="1217"/>
        <v>1</v>
      </c>
      <c r="BB285" s="4450">
        <f t="shared" si="1293"/>
        <v>12</v>
      </c>
      <c r="BC285" s="4104">
        <f t="shared" si="1219"/>
        <v>0</v>
      </c>
      <c r="BD285" s="2963">
        <f t="shared" si="1220"/>
        <v>1</v>
      </c>
      <c r="BE285" s="4558">
        <f t="shared" si="1221"/>
        <v>0</v>
      </c>
      <c r="BF285" s="6598">
        <v>12</v>
      </c>
      <c r="BG285" s="6598"/>
      <c r="BH285" s="3715">
        <f t="shared" si="1211"/>
        <v>3</v>
      </c>
      <c r="BI285" s="3715">
        <f t="shared" si="1222"/>
        <v>3</v>
      </c>
      <c r="BJ285" s="3111">
        <f t="shared" si="1223"/>
        <v>0</v>
      </c>
      <c r="BK285" s="2963">
        <f t="shared" si="1224"/>
        <v>1</v>
      </c>
      <c r="BL285" s="3674">
        <f t="shared" si="1110"/>
        <v>9</v>
      </c>
      <c r="BM285" s="3122">
        <f t="shared" si="1225"/>
        <v>3</v>
      </c>
      <c r="BN285" s="2963">
        <f t="shared" si="1226"/>
        <v>0.75</v>
      </c>
      <c r="BO285" s="3698">
        <f t="shared" si="1227"/>
        <v>0</v>
      </c>
      <c r="BP285" s="3494"/>
      <c r="BQ285" s="7258">
        <v>12</v>
      </c>
      <c r="BR285" s="7258"/>
      <c r="BS285" s="2749">
        <f t="shared" si="1280"/>
        <v>3</v>
      </c>
      <c r="BT285" s="2749">
        <f t="shared" si="1281"/>
        <v>3</v>
      </c>
      <c r="BU285" s="2987">
        <f t="shared" si="1202"/>
        <v>0</v>
      </c>
      <c r="BV285" s="2963">
        <f t="shared" si="1203"/>
        <v>1</v>
      </c>
      <c r="BW285" s="2361">
        <f t="shared" si="1204"/>
        <v>6</v>
      </c>
      <c r="BX285" s="2991">
        <f t="shared" si="1205"/>
        <v>6</v>
      </c>
      <c r="BY285" s="2963">
        <f t="shared" si="1206"/>
        <v>0.5</v>
      </c>
      <c r="BZ285" s="3151"/>
      <c r="CA285" s="6727">
        <v>12</v>
      </c>
      <c r="CB285" s="6727"/>
      <c r="CC285" s="1718">
        <v>2</v>
      </c>
      <c r="CD285" s="1718">
        <v>3</v>
      </c>
      <c r="CE285" s="2359">
        <f t="shared" si="1230"/>
        <v>-1</v>
      </c>
      <c r="CF285" s="1834">
        <f t="shared" si="1231"/>
        <v>1.5</v>
      </c>
      <c r="CG285" s="1971">
        <f t="shared" si="1232"/>
        <v>3</v>
      </c>
      <c r="CH285" s="2387">
        <f t="shared" si="1233"/>
        <v>9</v>
      </c>
      <c r="CI285" s="1834">
        <f t="shared" si="1234"/>
        <v>0.25</v>
      </c>
      <c r="CJ285" s="2483"/>
      <c r="CK285" s="2479"/>
      <c r="CL285" s="2479"/>
      <c r="CM285" s="1121"/>
      <c r="CN285" s="1121"/>
      <c r="CY285" s="6120">
        <v>12</v>
      </c>
      <c r="CZ285" s="6121"/>
      <c r="DA285" s="4298">
        <v>1</v>
      </c>
      <c r="DB285" s="4298">
        <v>1</v>
      </c>
      <c r="DC285" s="4170">
        <f t="shared" si="1235"/>
        <v>0</v>
      </c>
      <c r="DD285" s="4171">
        <f>DB285/DA285</f>
        <v>1</v>
      </c>
      <c r="DE285" s="4277">
        <f t="shared" si="1207"/>
        <v>10</v>
      </c>
      <c r="DF285" s="4170">
        <f t="shared" si="1237"/>
        <v>2</v>
      </c>
      <c r="DG285" s="4171">
        <f t="shared" si="1238"/>
        <v>0.83333333333333337</v>
      </c>
      <c r="DH285" s="6118">
        <v>12</v>
      </c>
      <c r="DI285" s="5890"/>
      <c r="DJ285" s="4542">
        <v>1</v>
      </c>
      <c r="DK285" s="4542">
        <v>1</v>
      </c>
      <c r="DL285" s="4458">
        <f t="shared" si="1282"/>
        <v>0</v>
      </c>
      <c r="DM285" s="4462">
        <f>DK285/DJ285</f>
        <v>1</v>
      </c>
      <c r="DN285" s="4556">
        <f t="shared" si="1284"/>
        <v>11</v>
      </c>
      <c r="DO285" s="4170">
        <f t="shared" si="1239"/>
        <v>1</v>
      </c>
      <c r="DP285" s="4171">
        <f t="shared" si="1240"/>
        <v>0.91666666666666663</v>
      </c>
      <c r="DQ285" s="5880">
        <v>12</v>
      </c>
      <c r="DR285" s="5880"/>
      <c r="DS285" s="4336">
        <v>1</v>
      </c>
      <c r="DT285" s="4336">
        <v>1</v>
      </c>
      <c r="DU285" s="4336">
        <f t="shared" si="1308"/>
        <v>0</v>
      </c>
      <c r="DV285" s="4337">
        <f t="shared" si="1309"/>
        <v>1</v>
      </c>
      <c r="DW285" s="2683">
        <f t="shared" si="1310"/>
        <v>12</v>
      </c>
      <c r="DX285" s="4170">
        <f t="shared" si="1241"/>
        <v>0</v>
      </c>
      <c r="DY285" s="4171">
        <f t="shared" si="1295"/>
        <v>1</v>
      </c>
      <c r="DZ285" s="6120">
        <v>12</v>
      </c>
      <c r="EA285" s="6121"/>
      <c r="EB285" s="3539">
        <v>1</v>
      </c>
      <c r="EC285" s="3539">
        <v>1</v>
      </c>
      <c r="ED285" s="3040">
        <f t="shared" si="1242"/>
        <v>0</v>
      </c>
      <c r="EE285" s="3196">
        <f>EC285/EB285</f>
        <v>1</v>
      </c>
      <c r="EF285" s="3523">
        <f t="shared" si="1244"/>
        <v>7</v>
      </c>
      <c r="EG285" s="3040">
        <f t="shared" si="1245"/>
        <v>5</v>
      </c>
      <c r="EH285" s="3196">
        <f t="shared" si="1246"/>
        <v>0.58333333333333337</v>
      </c>
      <c r="EI285" s="6118">
        <v>12</v>
      </c>
      <c r="EJ285" s="5890"/>
      <c r="EK285" s="3565">
        <v>1</v>
      </c>
      <c r="EL285" s="3565">
        <v>1</v>
      </c>
      <c r="EM285" s="3040">
        <f t="shared" si="1247"/>
        <v>0</v>
      </c>
      <c r="EN285" s="3196">
        <f>EL285/EK285</f>
        <v>1</v>
      </c>
      <c r="EO285" s="3392">
        <f t="shared" si="1249"/>
        <v>8</v>
      </c>
      <c r="EP285" s="3040">
        <f t="shared" si="1250"/>
        <v>4</v>
      </c>
      <c r="EQ285" s="3196">
        <f t="shared" si="1251"/>
        <v>0.66666666666666663</v>
      </c>
      <c r="ER285" s="5880">
        <v>12</v>
      </c>
      <c r="ES285" s="5880"/>
      <c r="ET285" s="3696">
        <v>1</v>
      </c>
      <c r="EU285" s="3696">
        <v>1</v>
      </c>
      <c r="EV285" s="2941">
        <f t="shared" si="1252"/>
        <v>0</v>
      </c>
      <c r="EW285" s="2058">
        <f t="shared" si="1296"/>
        <v>1</v>
      </c>
      <c r="EX285" s="3638">
        <f t="shared" si="1253"/>
        <v>9</v>
      </c>
      <c r="EY285" s="3040">
        <f t="shared" si="1254"/>
        <v>3</v>
      </c>
      <c r="EZ285" s="3196">
        <f t="shared" si="1297"/>
        <v>0.75</v>
      </c>
      <c r="FA285" s="6768">
        <v>12</v>
      </c>
      <c r="FB285" s="6768"/>
      <c r="FC285" s="2833">
        <v>1</v>
      </c>
      <c r="FD285" s="2833">
        <v>1</v>
      </c>
      <c r="FE285" s="1896">
        <f t="shared" si="1311"/>
        <v>0</v>
      </c>
      <c r="FF285" s="1895">
        <f>FD285/FC285</f>
        <v>1</v>
      </c>
      <c r="FG285" s="2833">
        <f t="shared" si="1257"/>
        <v>4</v>
      </c>
      <c r="FH285" s="1896">
        <f t="shared" si="1258"/>
        <v>8</v>
      </c>
      <c r="FI285" s="1895">
        <f t="shared" si="1312"/>
        <v>0.33333333333333331</v>
      </c>
      <c r="FJ285" s="6768">
        <v>12</v>
      </c>
      <c r="FK285" s="6768"/>
      <c r="FL285" s="2833">
        <v>1</v>
      </c>
      <c r="FM285" s="2833">
        <v>1</v>
      </c>
      <c r="FN285" s="1896">
        <f t="shared" si="1260"/>
        <v>0</v>
      </c>
      <c r="FO285" s="1895">
        <f>FM285/FL285</f>
        <v>1</v>
      </c>
      <c r="FP285" s="2587">
        <f t="shared" si="1262"/>
        <v>5</v>
      </c>
      <c r="FQ285" s="1896">
        <f t="shared" si="1263"/>
        <v>7</v>
      </c>
      <c r="FR285" s="1895">
        <f t="shared" si="1313"/>
        <v>0.41666666666666669</v>
      </c>
      <c r="FS285" s="6768">
        <v>12</v>
      </c>
      <c r="FT285" s="6768"/>
      <c r="FU285" s="2806">
        <v>1</v>
      </c>
      <c r="FV285" s="2806">
        <v>1</v>
      </c>
      <c r="FW285" s="2785">
        <f t="shared" si="1265"/>
        <v>0</v>
      </c>
      <c r="FX285" s="2058">
        <f t="shared" si="1314"/>
        <v>1</v>
      </c>
      <c r="FY285" s="2587">
        <f t="shared" si="1266"/>
        <v>6</v>
      </c>
      <c r="FZ285" s="1896">
        <f t="shared" si="1267"/>
        <v>6</v>
      </c>
      <c r="GA285" s="1895">
        <f t="shared" si="1315"/>
        <v>0.5</v>
      </c>
      <c r="GB285" s="3169">
        <f t="shared" si="1212"/>
        <v>8.333333333333337E-2</v>
      </c>
      <c r="GC285" s="2219">
        <v>0</v>
      </c>
      <c r="GD285" s="1895">
        <v>1</v>
      </c>
      <c r="GE285" s="2126" t="s">
        <v>192</v>
      </c>
      <c r="GF285" s="2126" t="s">
        <v>193</v>
      </c>
      <c r="GG285" s="2105" t="s">
        <v>17</v>
      </c>
      <c r="GH285" s="2105" t="s">
        <v>16</v>
      </c>
      <c r="GI285" s="2105" t="s">
        <v>16</v>
      </c>
      <c r="GJ285" s="2105" t="s">
        <v>17</v>
      </c>
      <c r="GK285" s="2105" t="s">
        <v>16</v>
      </c>
      <c r="GL285" s="2187">
        <v>3</v>
      </c>
      <c r="GM285" s="504" t="s">
        <v>1523</v>
      </c>
      <c r="GN285" s="914" t="s">
        <v>856</v>
      </c>
      <c r="GO285" s="2050">
        <v>12</v>
      </c>
      <c r="GP285" s="895">
        <v>2</v>
      </c>
      <c r="GQ285" s="2220">
        <v>3</v>
      </c>
      <c r="GR285" s="2220">
        <v>-1</v>
      </c>
      <c r="GS285" s="1895">
        <v>1.5</v>
      </c>
      <c r="GT285" s="2220">
        <v>3</v>
      </c>
      <c r="GU285" s="2220">
        <v>9</v>
      </c>
      <c r="GV285" s="1895">
        <v>0.25</v>
      </c>
    </row>
    <row r="286" spans="1:204" ht="25.5" customHeight="1" x14ac:dyDescent="0.25">
      <c r="B286" s="7156"/>
      <c r="C286" s="7154"/>
      <c r="D286" s="7147"/>
      <c r="E286" s="7156"/>
      <c r="F286" s="7186"/>
      <c r="G286" s="7186"/>
      <c r="H286" s="7144"/>
      <c r="I286" s="7144"/>
      <c r="J286" s="5708"/>
      <c r="K286" s="5708"/>
      <c r="L286" s="5708"/>
      <c r="M286" s="5708"/>
      <c r="N286" s="5708"/>
      <c r="O286" s="5708"/>
      <c r="P286" s="5699"/>
      <c r="Q286" s="5699"/>
      <c r="R286" s="5705"/>
      <c r="S286" s="5699"/>
      <c r="T286" s="5699"/>
      <c r="U286" s="7251"/>
      <c r="V286" s="5699"/>
      <c r="W286" s="5696"/>
      <c r="X286" s="5693"/>
      <c r="Y286" s="2188">
        <v>4</v>
      </c>
      <c r="Z286" s="507" t="s">
        <v>1524</v>
      </c>
      <c r="AA286" s="891" t="s">
        <v>856</v>
      </c>
      <c r="AB286" s="5368">
        <v>12</v>
      </c>
      <c r="AC286" s="2055">
        <v>2</v>
      </c>
      <c r="AD286" s="2054">
        <f t="shared" si="1213"/>
        <v>0.16666666666666666</v>
      </c>
      <c r="AE286" s="2055">
        <v>3</v>
      </c>
      <c r="AF286" s="2054">
        <f t="shared" si="1273"/>
        <v>0.25</v>
      </c>
      <c r="AG286" s="2055">
        <v>3</v>
      </c>
      <c r="AH286" s="2054">
        <f t="shared" si="1274"/>
        <v>0.25</v>
      </c>
      <c r="AI286" s="2055">
        <v>3</v>
      </c>
      <c r="AJ286" s="2054">
        <f t="shared" si="1275"/>
        <v>0.25</v>
      </c>
      <c r="AK286" s="2780">
        <f t="shared" si="1306"/>
        <v>0.91666666666666663</v>
      </c>
      <c r="AL286" s="2275">
        <v>4</v>
      </c>
      <c r="AM286" s="970" t="s">
        <v>2902</v>
      </c>
      <c r="AN286" s="1019" t="s">
        <v>2904</v>
      </c>
      <c r="AO286" s="970" t="s">
        <v>2903</v>
      </c>
      <c r="AP286" s="970" t="s">
        <v>2901</v>
      </c>
      <c r="AQ286" s="1019">
        <v>100</v>
      </c>
      <c r="AR286" s="891" t="s">
        <v>856</v>
      </c>
      <c r="AS286" s="970" t="s">
        <v>1579</v>
      </c>
      <c r="AT286" s="2275"/>
      <c r="AU286" s="1122" t="s">
        <v>1704</v>
      </c>
      <c r="AV286" s="5281">
        <v>12</v>
      </c>
      <c r="AW286" s="5263"/>
      <c r="AX286" s="4493">
        <f t="shared" si="1276"/>
        <v>3</v>
      </c>
      <c r="AY286" s="4493">
        <f t="shared" si="1307"/>
        <v>3</v>
      </c>
      <c r="AZ286" s="4411">
        <f t="shared" si="1216"/>
        <v>0</v>
      </c>
      <c r="BA286" s="4496">
        <f t="shared" si="1217"/>
        <v>1</v>
      </c>
      <c r="BB286" s="4450">
        <f t="shared" si="1293"/>
        <v>12</v>
      </c>
      <c r="BC286" s="4104">
        <f t="shared" si="1219"/>
        <v>0</v>
      </c>
      <c r="BD286" s="2963">
        <f t="shared" si="1220"/>
        <v>1</v>
      </c>
      <c r="BE286" s="4558">
        <f t="shared" si="1221"/>
        <v>0</v>
      </c>
      <c r="BF286" s="6598">
        <v>12</v>
      </c>
      <c r="BG286" s="6598"/>
      <c r="BH286" s="3715">
        <f t="shared" si="1211"/>
        <v>3</v>
      </c>
      <c r="BI286" s="3715">
        <f t="shared" si="1222"/>
        <v>3</v>
      </c>
      <c r="BJ286" s="3111">
        <f t="shared" si="1223"/>
        <v>0</v>
      </c>
      <c r="BK286" s="2963">
        <f t="shared" si="1224"/>
        <v>1</v>
      </c>
      <c r="BL286" s="3674">
        <f t="shared" si="1110"/>
        <v>9</v>
      </c>
      <c r="BM286" s="3122">
        <f t="shared" si="1225"/>
        <v>3</v>
      </c>
      <c r="BN286" s="2963">
        <f t="shared" si="1226"/>
        <v>0.75</v>
      </c>
      <c r="BO286" s="3698">
        <f t="shared" si="1227"/>
        <v>0</v>
      </c>
      <c r="BP286" s="3494"/>
      <c r="BQ286" s="7258">
        <v>12</v>
      </c>
      <c r="BR286" s="7258"/>
      <c r="BS286" s="2749">
        <f t="shared" si="1280"/>
        <v>3</v>
      </c>
      <c r="BT286" s="2749">
        <f t="shared" si="1281"/>
        <v>3</v>
      </c>
      <c r="BU286" s="2987">
        <f t="shared" si="1202"/>
        <v>0</v>
      </c>
      <c r="BV286" s="2963">
        <f t="shared" si="1203"/>
        <v>1</v>
      </c>
      <c r="BW286" s="2361">
        <f t="shared" si="1204"/>
        <v>6</v>
      </c>
      <c r="BX286" s="2991">
        <f t="shared" si="1205"/>
        <v>6</v>
      </c>
      <c r="BY286" s="2963">
        <f t="shared" si="1206"/>
        <v>0.5</v>
      </c>
      <c r="BZ286" s="3151"/>
      <c r="CA286" s="6727">
        <v>12</v>
      </c>
      <c r="CB286" s="6727"/>
      <c r="CC286" s="1718">
        <v>2</v>
      </c>
      <c r="CD286" s="1718">
        <v>3</v>
      </c>
      <c r="CE286" s="2359">
        <f t="shared" si="1230"/>
        <v>-1</v>
      </c>
      <c r="CF286" s="1834">
        <f t="shared" si="1231"/>
        <v>1.5</v>
      </c>
      <c r="CG286" s="1971">
        <f t="shared" si="1232"/>
        <v>3</v>
      </c>
      <c r="CH286" s="2387">
        <f t="shared" si="1233"/>
        <v>9</v>
      </c>
      <c r="CI286" s="1834">
        <f t="shared" si="1234"/>
        <v>0.25</v>
      </c>
      <c r="CJ286" s="2483"/>
      <c r="CK286" s="2479"/>
      <c r="CL286" s="2479"/>
      <c r="CM286" s="1121"/>
      <c r="CN286" s="1121"/>
      <c r="CY286" s="6120">
        <v>12</v>
      </c>
      <c r="CZ286" s="6121"/>
      <c r="DA286" s="4298">
        <v>1</v>
      </c>
      <c r="DB286" s="4298">
        <v>1</v>
      </c>
      <c r="DC286" s="4170">
        <f t="shared" si="1235"/>
        <v>0</v>
      </c>
      <c r="DD286" s="4171">
        <f>DB286/DA286</f>
        <v>1</v>
      </c>
      <c r="DE286" s="4277">
        <f t="shared" si="1207"/>
        <v>10</v>
      </c>
      <c r="DF286" s="4170">
        <f t="shared" si="1237"/>
        <v>2</v>
      </c>
      <c r="DG286" s="4171">
        <f t="shared" si="1238"/>
        <v>0.83333333333333337</v>
      </c>
      <c r="DH286" s="6118">
        <v>12</v>
      </c>
      <c r="DI286" s="5890"/>
      <c r="DJ286" s="4542">
        <v>1</v>
      </c>
      <c r="DK286" s="4542">
        <v>1</v>
      </c>
      <c r="DL286" s="4458">
        <f t="shared" si="1282"/>
        <v>0</v>
      </c>
      <c r="DM286" s="4462">
        <f>DK286/DJ286</f>
        <v>1</v>
      </c>
      <c r="DN286" s="4556">
        <f t="shared" si="1284"/>
        <v>11</v>
      </c>
      <c r="DO286" s="4170">
        <f t="shared" si="1239"/>
        <v>1</v>
      </c>
      <c r="DP286" s="4171">
        <f t="shared" si="1240"/>
        <v>0.91666666666666663</v>
      </c>
      <c r="DQ286" s="5880">
        <v>12</v>
      </c>
      <c r="DR286" s="5880"/>
      <c r="DS286" s="4336">
        <v>1</v>
      </c>
      <c r="DT286" s="4336">
        <v>1</v>
      </c>
      <c r="DU286" s="4336">
        <f t="shared" si="1308"/>
        <v>0</v>
      </c>
      <c r="DV286" s="4337">
        <f t="shared" si="1309"/>
        <v>1</v>
      </c>
      <c r="DW286" s="2683">
        <f t="shared" si="1310"/>
        <v>12</v>
      </c>
      <c r="DX286" s="4170">
        <f t="shared" si="1241"/>
        <v>0</v>
      </c>
      <c r="DY286" s="4171">
        <f t="shared" si="1295"/>
        <v>1</v>
      </c>
      <c r="DZ286" s="6120">
        <v>12</v>
      </c>
      <c r="EA286" s="6121"/>
      <c r="EB286" s="3539">
        <v>1</v>
      </c>
      <c r="EC286" s="3539">
        <v>1</v>
      </c>
      <c r="ED286" s="3040">
        <f t="shared" si="1242"/>
        <v>0</v>
      </c>
      <c r="EE286" s="3196">
        <f>EC286/EB286</f>
        <v>1</v>
      </c>
      <c r="EF286" s="3523">
        <f t="shared" si="1244"/>
        <v>7</v>
      </c>
      <c r="EG286" s="3040">
        <f t="shared" si="1245"/>
        <v>5</v>
      </c>
      <c r="EH286" s="3196">
        <f t="shared" si="1246"/>
        <v>0.58333333333333337</v>
      </c>
      <c r="EI286" s="6118">
        <v>12</v>
      </c>
      <c r="EJ286" s="5890"/>
      <c r="EK286" s="3565">
        <v>1</v>
      </c>
      <c r="EL286" s="3565">
        <v>1</v>
      </c>
      <c r="EM286" s="3040">
        <f t="shared" si="1247"/>
        <v>0</v>
      </c>
      <c r="EN286" s="3196">
        <f>EL286/EK286</f>
        <v>1</v>
      </c>
      <c r="EO286" s="3392">
        <f t="shared" si="1249"/>
        <v>8</v>
      </c>
      <c r="EP286" s="3040">
        <f t="shared" si="1250"/>
        <v>4</v>
      </c>
      <c r="EQ286" s="3196">
        <f t="shared" si="1251"/>
        <v>0.66666666666666663</v>
      </c>
      <c r="ER286" s="5880">
        <v>12</v>
      </c>
      <c r="ES286" s="5880"/>
      <c r="ET286" s="3696">
        <v>1</v>
      </c>
      <c r="EU286" s="3696">
        <v>1</v>
      </c>
      <c r="EV286" s="2941">
        <f t="shared" si="1252"/>
        <v>0</v>
      </c>
      <c r="EW286" s="2058">
        <f t="shared" si="1296"/>
        <v>1</v>
      </c>
      <c r="EX286" s="3638">
        <f t="shared" si="1253"/>
        <v>9</v>
      </c>
      <c r="EY286" s="3040">
        <f t="shared" si="1254"/>
        <v>3</v>
      </c>
      <c r="EZ286" s="3196">
        <f t="shared" si="1297"/>
        <v>0.75</v>
      </c>
      <c r="FA286" s="6768">
        <v>12</v>
      </c>
      <c r="FB286" s="6768"/>
      <c r="FC286" s="2833">
        <v>1</v>
      </c>
      <c r="FD286" s="2833">
        <v>1</v>
      </c>
      <c r="FE286" s="1896">
        <f t="shared" si="1311"/>
        <v>0</v>
      </c>
      <c r="FF286" s="1895">
        <f>FD286/FC286</f>
        <v>1</v>
      </c>
      <c r="FG286" s="2833">
        <f t="shared" si="1257"/>
        <v>4</v>
      </c>
      <c r="FH286" s="1896">
        <f t="shared" si="1258"/>
        <v>8</v>
      </c>
      <c r="FI286" s="1895">
        <f t="shared" si="1312"/>
        <v>0.33333333333333331</v>
      </c>
      <c r="FJ286" s="6768">
        <v>12</v>
      </c>
      <c r="FK286" s="6768"/>
      <c r="FL286" s="2833">
        <v>1</v>
      </c>
      <c r="FM286" s="2833">
        <v>1</v>
      </c>
      <c r="FN286" s="1896">
        <f t="shared" si="1260"/>
        <v>0</v>
      </c>
      <c r="FO286" s="1895">
        <f>FM286/FL286</f>
        <v>1</v>
      </c>
      <c r="FP286" s="2587">
        <f t="shared" si="1262"/>
        <v>5</v>
      </c>
      <c r="FQ286" s="1896">
        <f t="shared" si="1263"/>
        <v>7</v>
      </c>
      <c r="FR286" s="1895">
        <f t="shared" si="1313"/>
        <v>0.41666666666666669</v>
      </c>
      <c r="FS286" s="6768">
        <v>12</v>
      </c>
      <c r="FT286" s="6768"/>
      <c r="FU286" s="2806">
        <v>1</v>
      </c>
      <c r="FV286" s="2806">
        <v>1</v>
      </c>
      <c r="FW286" s="2785">
        <f t="shared" si="1265"/>
        <v>0</v>
      </c>
      <c r="FX286" s="2058">
        <f t="shared" si="1314"/>
        <v>1</v>
      </c>
      <c r="FY286" s="2587">
        <f t="shared" si="1266"/>
        <v>6</v>
      </c>
      <c r="FZ286" s="1896">
        <f t="shared" si="1267"/>
        <v>6</v>
      </c>
      <c r="GA286" s="1895">
        <f t="shared" si="1315"/>
        <v>0.5</v>
      </c>
      <c r="GB286" s="3169">
        <f t="shared" si="1212"/>
        <v>8.333333333333337E-2</v>
      </c>
      <c r="GC286" s="2219">
        <v>0</v>
      </c>
      <c r="GD286" s="1895">
        <v>1</v>
      </c>
      <c r="GE286" s="2126" t="s">
        <v>192</v>
      </c>
      <c r="GF286" s="2126" t="s">
        <v>193</v>
      </c>
      <c r="GG286" s="2105" t="s">
        <v>17</v>
      </c>
      <c r="GH286" s="2105" t="s">
        <v>16</v>
      </c>
      <c r="GI286" s="2105" t="s">
        <v>16</v>
      </c>
      <c r="GJ286" s="2105" t="s">
        <v>17</v>
      </c>
      <c r="GK286" s="2105" t="s">
        <v>16</v>
      </c>
      <c r="GL286" s="2188">
        <v>4</v>
      </c>
      <c r="GM286" s="507" t="s">
        <v>1524</v>
      </c>
      <c r="GN286" s="891" t="s">
        <v>856</v>
      </c>
      <c r="GO286" s="2051">
        <v>12</v>
      </c>
      <c r="GP286" s="903">
        <v>2</v>
      </c>
      <c r="GQ286" s="2220">
        <v>3</v>
      </c>
      <c r="GR286" s="2220">
        <v>-1</v>
      </c>
      <c r="GS286" s="1895">
        <v>1.5</v>
      </c>
      <c r="GT286" s="2220">
        <v>3</v>
      </c>
      <c r="GU286" s="2220">
        <v>9</v>
      </c>
      <c r="GV286" s="1895">
        <v>0.25</v>
      </c>
    </row>
    <row r="287" spans="1:204" ht="51" customHeight="1" x14ac:dyDescent="0.25">
      <c r="A287" s="1">
        <f>SUM(A283+1)</f>
        <v>45</v>
      </c>
      <c r="B287" s="7156"/>
      <c r="C287" s="7154">
        <v>1003</v>
      </c>
      <c r="D287" s="7147">
        <v>4</v>
      </c>
      <c r="E287" s="7156" t="s">
        <v>196</v>
      </c>
      <c r="F287" s="7187" t="s">
        <v>192</v>
      </c>
      <c r="G287" s="7187" t="s">
        <v>193</v>
      </c>
      <c r="H287" s="7144" t="s">
        <v>92</v>
      </c>
      <c r="I287" s="7144" t="s">
        <v>20</v>
      </c>
      <c r="J287" s="5706" t="s">
        <v>16</v>
      </c>
      <c r="K287" s="5706" t="s">
        <v>20</v>
      </c>
      <c r="L287" s="5706" t="s">
        <v>113</v>
      </c>
      <c r="M287" s="5706" t="s">
        <v>21</v>
      </c>
      <c r="N287" s="5706" t="s">
        <v>606</v>
      </c>
      <c r="O287" s="5706" t="s">
        <v>606</v>
      </c>
      <c r="P287" s="5697" t="s">
        <v>394</v>
      </c>
      <c r="Q287" s="5697" t="s">
        <v>396</v>
      </c>
      <c r="R287" s="5703" t="s">
        <v>402</v>
      </c>
      <c r="S287" s="5697" t="s">
        <v>475</v>
      </c>
      <c r="T287" s="5697" t="s">
        <v>476</v>
      </c>
      <c r="U287" s="7249" t="s">
        <v>722</v>
      </c>
      <c r="V287" s="5697" t="s">
        <v>559</v>
      </c>
      <c r="W287" s="5694">
        <v>4699088.04</v>
      </c>
      <c r="X287" s="5691" t="s">
        <v>197</v>
      </c>
      <c r="Y287" s="2189">
        <v>1</v>
      </c>
      <c r="Z287" s="499" t="s">
        <v>1534</v>
      </c>
      <c r="AA287" s="909" t="s">
        <v>963</v>
      </c>
      <c r="AB287" s="5366">
        <v>5350</v>
      </c>
      <c r="AC287" s="2047">
        <v>850</v>
      </c>
      <c r="AD287" s="2052">
        <f t="shared" si="1213"/>
        <v>0.15887850467289719</v>
      </c>
      <c r="AE287" s="2047">
        <v>1500</v>
      </c>
      <c r="AF287" s="2052">
        <f t="shared" si="1273"/>
        <v>0.28037383177570091</v>
      </c>
      <c r="AG287" s="2047">
        <v>1500</v>
      </c>
      <c r="AH287" s="2052">
        <f t="shared" si="1274"/>
        <v>0.28037383177570091</v>
      </c>
      <c r="AI287" s="2047">
        <v>1500</v>
      </c>
      <c r="AJ287" s="2052">
        <f t="shared" si="1275"/>
        <v>0.28037383177570091</v>
      </c>
      <c r="AK287" s="1251">
        <f t="shared" si="1306"/>
        <v>1</v>
      </c>
      <c r="AL287" s="2322">
        <v>1</v>
      </c>
      <c r="AM287" s="1019" t="s">
        <v>2925</v>
      </c>
      <c r="AN287" s="1019" t="s">
        <v>2927</v>
      </c>
      <c r="AO287" s="1020" t="s">
        <v>2926</v>
      </c>
      <c r="AP287" s="1020" t="s">
        <v>2928</v>
      </c>
      <c r="AQ287" s="1019">
        <v>100</v>
      </c>
      <c r="AR287" s="897" t="s">
        <v>963</v>
      </c>
      <c r="AS287" s="1019" t="s">
        <v>1579</v>
      </c>
      <c r="AT287" s="2284"/>
      <c r="AU287" s="1122" t="s">
        <v>1704</v>
      </c>
      <c r="AV287" s="5282">
        <v>5350</v>
      </c>
      <c r="AW287" s="5264"/>
      <c r="AX287" s="4493">
        <f t="shared" si="1276"/>
        <v>1500</v>
      </c>
      <c r="AY287" s="4493">
        <f t="shared" si="1307"/>
        <v>3655</v>
      </c>
      <c r="AZ287" s="4411">
        <f t="shared" si="1216"/>
        <v>-2155</v>
      </c>
      <c r="BA287" s="4496">
        <f t="shared" si="1217"/>
        <v>2.4366666666666665</v>
      </c>
      <c r="BB287" s="4450">
        <f t="shared" si="1293"/>
        <v>9634</v>
      </c>
      <c r="BC287" s="4104">
        <f t="shared" si="1219"/>
        <v>-4284</v>
      </c>
      <c r="BD287" s="2963">
        <f t="shared" si="1220"/>
        <v>1.8007476635514019</v>
      </c>
      <c r="BE287" s="4557">
        <f t="shared" si="1221"/>
        <v>0</v>
      </c>
      <c r="BF287" s="6466">
        <v>5350</v>
      </c>
      <c r="BG287" s="6466"/>
      <c r="BH287" s="3715">
        <f t="shared" si="1211"/>
        <v>1500</v>
      </c>
      <c r="BI287" s="3715">
        <f t="shared" si="1222"/>
        <v>2386</v>
      </c>
      <c r="BJ287" s="3111">
        <f t="shared" si="1223"/>
        <v>-886</v>
      </c>
      <c r="BK287" s="2963">
        <f t="shared" si="1224"/>
        <v>1.5906666666666667</v>
      </c>
      <c r="BL287" s="3674">
        <f t="shared" si="1110"/>
        <v>5979</v>
      </c>
      <c r="BM287" s="3122">
        <f t="shared" si="1225"/>
        <v>-629</v>
      </c>
      <c r="BN287" s="2963">
        <f t="shared" si="1226"/>
        <v>1.117570093457944</v>
      </c>
      <c r="BO287" s="3700">
        <f t="shared" si="1227"/>
        <v>0</v>
      </c>
      <c r="BP287" s="3494"/>
      <c r="BQ287" s="6807">
        <v>5350</v>
      </c>
      <c r="BR287" s="6807"/>
      <c r="BS287" s="2749">
        <f t="shared" si="1280"/>
        <v>1500</v>
      </c>
      <c r="BT287" s="2749">
        <f t="shared" si="1281"/>
        <v>2183</v>
      </c>
      <c r="BU287" s="2987">
        <f t="shared" si="1202"/>
        <v>-683</v>
      </c>
      <c r="BV287" s="2963">
        <f t="shared" si="1203"/>
        <v>1.4553333333333334</v>
      </c>
      <c r="BW287" s="2361">
        <f t="shared" si="1204"/>
        <v>3593</v>
      </c>
      <c r="BX287" s="2991">
        <f t="shared" si="1205"/>
        <v>1757</v>
      </c>
      <c r="BY287" s="2963">
        <f t="shared" si="1206"/>
        <v>0.67158878504672892</v>
      </c>
      <c r="BZ287" s="3151"/>
      <c r="CA287" s="6713">
        <v>5350</v>
      </c>
      <c r="CB287" s="6713"/>
      <c r="CC287" s="1718">
        <v>850</v>
      </c>
      <c r="CD287" s="1718">
        <v>1410</v>
      </c>
      <c r="CE287" s="2359">
        <f t="shared" si="1230"/>
        <v>-560</v>
      </c>
      <c r="CF287" s="1834">
        <f t="shared" si="1231"/>
        <v>1.6588235294117648</v>
      </c>
      <c r="CG287" s="1971">
        <f t="shared" si="1232"/>
        <v>1410</v>
      </c>
      <c r="CH287" s="2387">
        <f t="shared" si="1233"/>
        <v>3940</v>
      </c>
      <c r="CI287" s="1834">
        <f t="shared" si="1234"/>
        <v>0.26355140186915887</v>
      </c>
      <c r="CJ287" s="2479"/>
      <c r="CK287" s="2479"/>
      <c r="CL287" s="2479"/>
      <c r="CM287" s="1121"/>
      <c r="CN287" s="1121"/>
      <c r="CY287" s="7319">
        <v>5350</v>
      </c>
      <c r="CZ287" s="7320"/>
      <c r="DA287" s="4276">
        <v>500</v>
      </c>
      <c r="DB287" s="4276">
        <v>772</v>
      </c>
      <c r="DC287" s="4170">
        <f t="shared" si="1235"/>
        <v>272</v>
      </c>
      <c r="DD287" s="4171">
        <f>DB287/DA287</f>
        <v>1.544</v>
      </c>
      <c r="DE287" s="4277">
        <f t="shared" si="1207"/>
        <v>6751</v>
      </c>
      <c r="DF287" s="4170">
        <f t="shared" si="1237"/>
        <v>-1401</v>
      </c>
      <c r="DG287" s="4171">
        <f t="shared" si="1238"/>
        <v>1.2618691588785047</v>
      </c>
      <c r="DH287" s="6122">
        <v>5350</v>
      </c>
      <c r="DI287" s="6123"/>
      <c r="DJ287" s="4615">
        <v>500</v>
      </c>
      <c r="DK287" s="4615">
        <v>1652</v>
      </c>
      <c r="DL287" s="4458">
        <f t="shared" si="1282"/>
        <v>-1152</v>
      </c>
      <c r="DM287" s="4462">
        <f>DK287/DJ287</f>
        <v>3.3039999999999998</v>
      </c>
      <c r="DN287" s="4562">
        <f t="shared" si="1284"/>
        <v>8403</v>
      </c>
      <c r="DO287" s="4170">
        <f t="shared" si="1239"/>
        <v>-3053</v>
      </c>
      <c r="DP287" s="4171">
        <f t="shared" si="1240"/>
        <v>1.5706542056074766</v>
      </c>
      <c r="DQ287" s="6119">
        <v>5350</v>
      </c>
      <c r="DR287" s="6119"/>
      <c r="DS287" s="4336">
        <v>500</v>
      </c>
      <c r="DT287" s="4336">
        <v>1231</v>
      </c>
      <c r="DU287" s="4336">
        <f t="shared" si="1308"/>
        <v>-731</v>
      </c>
      <c r="DV287" s="4337">
        <f t="shared" si="1309"/>
        <v>2.4620000000000002</v>
      </c>
      <c r="DW287" s="2683">
        <f t="shared" si="1310"/>
        <v>9634</v>
      </c>
      <c r="DX287" s="4170">
        <f t="shared" si="1241"/>
        <v>-4284</v>
      </c>
      <c r="DY287" s="4171">
        <f t="shared" si="1295"/>
        <v>1.8007476635514019</v>
      </c>
      <c r="DZ287" s="7319">
        <v>5350</v>
      </c>
      <c r="EA287" s="7320"/>
      <c r="EB287" s="3525">
        <v>500</v>
      </c>
      <c r="EC287" s="3525">
        <v>771</v>
      </c>
      <c r="ED287" s="3040">
        <f t="shared" si="1242"/>
        <v>271</v>
      </c>
      <c r="EE287" s="3196">
        <f>EC287/EB287</f>
        <v>1.542</v>
      </c>
      <c r="EF287" s="3307">
        <f t="shared" si="1244"/>
        <v>4364</v>
      </c>
      <c r="EG287" s="3040">
        <f t="shared" si="1245"/>
        <v>986</v>
      </c>
      <c r="EH287" s="3196">
        <f t="shared" si="1246"/>
        <v>0.81570093457943926</v>
      </c>
      <c r="EI287" s="6122">
        <v>5350</v>
      </c>
      <c r="EJ287" s="6123"/>
      <c r="EK287" s="3558">
        <v>500</v>
      </c>
      <c r="EL287" s="3558">
        <v>788</v>
      </c>
      <c r="EM287" s="3040">
        <f t="shared" si="1247"/>
        <v>-288</v>
      </c>
      <c r="EN287" s="3196">
        <f>EL287/EK287</f>
        <v>1.5760000000000001</v>
      </c>
      <c r="EO287" s="3557">
        <f t="shared" si="1249"/>
        <v>5152</v>
      </c>
      <c r="EP287" s="3040">
        <f t="shared" si="1250"/>
        <v>198</v>
      </c>
      <c r="EQ287" s="3196">
        <f t="shared" si="1251"/>
        <v>0.96299065420560748</v>
      </c>
      <c r="ER287" s="6119">
        <v>5350</v>
      </c>
      <c r="ES287" s="6119"/>
      <c r="ET287" s="3696">
        <v>500</v>
      </c>
      <c r="EU287" s="3696">
        <v>827</v>
      </c>
      <c r="EV287" s="2941">
        <f t="shared" si="1252"/>
        <v>-327</v>
      </c>
      <c r="EW287" s="2058">
        <f t="shared" si="1296"/>
        <v>1.6539999999999999</v>
      </c>
      <c r="EX287" s="3638">
        <f t="shared" si="1253"/>
        <v>5979</v>
      </c>
      <c r="EY287" s="3040">
        <f t="shared" si="1254"/>
        <v>-629</v>
      </c>
      <c r="EZ287" s="3196">
        <f t="shared" si="1297"/>
        <v>1.117570093457944</v>
      </c>
      <c r="FA287" s="6807">
        <v>5350</v>
      </c>
      <c r="FB287" s="6807"/>
      <c r="FC287" s="2833">
        <v>499</v>
      </c>
      <c r="FD287" s="2833">
        <v>666</v>
      </c>
      <c r="FE287" s="1896">
        <f t="shared" si="1311"/>
        <v>167</v>
      </c>
      <c r="FF287" s="1895">
        <f>FD287/FC287</f>
        <v>1.3346693386773547</v>
      </c>
      <c r="FG287" s="2833">
        <f t="shared" si="1257"/>
        <v>2076</v>
      </c>
      <c r="FH287" s="1896">
        <f t="shared" si="1258"/>
        <v>3274</v>
      </c>
      <c r="FI287" s="1895">
        <f t="shared" si="1312"/>
        <v>0.38803738317757008</v>
      </c>
      <c r="FJ287" s="6739">
        <v>5350</v>
      </c>
      <c r="FK287" s="6739"/>
      <c r="FL287" s="2832">
        <v>499</v>
      </c>
      <c r="FM287" s="2832">
        <v>876</v>
      </c>
      <c r="FN287" s="1896">
        <f t="shared" si="1260"/>
        <v>-377</v>
      </c>
      <c r="FO287" s="1895">
        <f>FM287/FL287</f>
        <v>1.7555110220440882</v>
      </c>
      <c r="FP287" s="2587">
        <f t="shared" si="1262"/>
        <v>2952</v>
      </c>
      <c r="FQ287" s="1896">
        <f t="shared" si="1263"/>
        <v>2398</v>
      </c>
      <c r="FR287" s="1895">
        <f t="shared" si="1313"/>
        <v>0.55177570093457939</v>
      </c>
      <c r="FS287" s="6807">
        <v>5350</v>
      </c>
      <c r="FT287" s="6807"/>
      <c r="FU287" s="2806">
        <v>502</v>
      </c>
      <c r="FV287" s="2806">
        <v>641</v>
      </c>
      <c r="FW287" s="2785">
        <f t="shared" si="1265"/>
        <v>-139</v>
      </c>
      <c r="FX287" s="2058">
        <f t="shared" si="1314"/>
        <v>1.2768924302788844</v>
      </c>
      <c r="FY287" s="2587">
        <f t="shared" si="1266"/>
        <v>3593</v>
      </c>
      <c r="FZ287" s="1896">
        <f t="shared" si="1267"/>
        <v>1757</v>
      </c>
      <c r="GA287" s="1895">
        <f t="shared" si="1315"/>
        <v>0.67158878504672892</v>
      </c>
      <c r="GB287" s="3169">
        <f t="shared" si="1212"/>
        <v>0.14411214953271034</v>
      </c>
      <c r="GC287" s="2219">
        <v>0</v>
      </c>
      <c r="GD287" s="1895">
        <v>1</v>
      </c>
      <c r="GE287" s="2129" t="s">
        <v>192</v>
      </c>
      <c r="GF287" s="2129" t="s">
        <v>193</v>
      </c>
      <c r="GG287" s="2105" t="s">
        <v>92</v>
      </c>
      <c r="GH287" s="2105" t="s">
        <v>20</v>
      </c>
      <c r="GI287" s="2105" t="s">
        <v>16</v>
      </c>
      <c r="GJ287" s="2105" t="s">
        <v>20</v>
      </c>
      <c r="GK287" s="2105" t="s">
        <v>113</v>
      </c>
      <c r="GL287" s="2189">
        <v>1</v>
      </c>
      <c r="GM287" s="218" t="s">
        <v>1534</v>
      </c>
      <c r="GN287" s="897" t="s">
        <v>963</v>
      </c>
      <c r="GO287" s="2049">
        <v>5350</v>
      </c>
      <c r="GP287" s="899">
        <v>850</v>
      </c>
      <c r="GQ287" s="2220">
        <v>1410</v>
      </c>
      <c r="GR287" s="2220">
        <v>-560</v>
      </c>
      <c r="GS287" s="1895">
        <v>1.6588235294117648</v>
      </c>
      <c r="GT287" s="2220">
        <v>1410</v>
      </c>
      <c r="GU287" s="2220">
        <v>3940</v>
      </c>
      <c r="GV287" s="1895">
        <v>0.26355140186915887</v>
      </c>
    </row>
    <row r="288" spans="1:204" ht="63.75" customHeight="1" x14ac:dyDescent="0.25">
      <c r="B288" s="7156"/>
      <c r="C288" s="7154"/>
      <c r="D288" s="7147"/>
      <c r="E288" s="7156"/>
      <c r="F288" s="7187"/>
      <c r="G288" s="7187"/>
      <c r="H288" s="7144"/>
      <c r="I288" s="7144"/>
      <c r="J288" s="5708"/>
      <c r="K288" s="5708"/>
      <c r="L288" s="5708"/>
      <c r="M288" s="5708"/>
      <c r="N288" s="5708"/>
      <c r="O288" s="5708"/>
      <c r="P288" s="5699"/>
      <c r="Q288" s="5699"/>
      <c r="R288" s="5705"/>
      <c r="S288" s="5699"/>
      <c r="T288" s="5699"/>
      <c r="U288" s="7251"/>
      <c r="V288" s="5699"/>
      <c r="W288" s="5696"/>
      <c r="X288" s="5693"/>
      <c r="Y288" s="2188">
        <v>2</v>
      </c>
      <c r="Z288" s="507" t="s">
        <v>1535</v>
      </c>
      <c r="AA288" s="891" t="s">
        <v>1212</v>
      </c>
      <c r="AB288" s="5368">
        <v>32</v>
      </c>
      <c r="AC288" s="2055">
        <v>5</v>
      </c>
      <c r="AD288" s="2054">
        <f t="shared" si="1213"/>
        <v>0.15625</v>
      </c>
      <c r="AE288" s="2055">
        <v>9</v>
      </c>
      <c r="AF288" s="2054">
        <f t="shared" si="1273"/>
        <v>0.28125</v>
      </c>
      <c r="AG288" s="2055">
        <v>9</v>
      </c>
      <c r="AH288" s="2054">
        <f t="shared" si="1274"/>
        <v>0.28125</v>
      </c>
      <c r="AI288" s="2055">
        <v>9</v>
      </c>
      <c r="AJ288" s="2054">
        <f t="shared" si="1275"/>
        <v>0.28125</v>
      </c>
      <c r="AK288" s="228">
        <f t="shared" si="1306"/>
        <v>1</v>
      </c>
      <c r="AL288" s="2275">
        <v>2</v>
      </c>
      <c r="AM288" s="1019" t="s">
        <v>2929</v>
      </c>
      <c r="AN288" s="1019" t="s">
        <v>2930</v>
      </c>
      <c r="AO288" s="1019" t="s">
        <v>2931</v>
      </c>
      <c r="AP288" s="1019" t="s">
        <v>2932</v>
      </c>
      <c r="AQ288" s="1019">
        <v>100</v>
      </c>
      <c r="AR288" s="886" t="s">
        <v>1212</v>
      </c>
      <c r="AS288" s="1019" t="s">
        <v>1579</v>
      </c>
      <c r="AT288" s="2284"/>
      <c r="AU288" s="1122" t="s">
        <v>1704</v>
      </c>
      <c r="AV288" s="5242">
        <v>32</v>
      </c>
      <c r="AW288" s="5255"/>
      <c r="AX288" s="4493">
        <f t="shared" si="1276"/>
        <v>9</v>
      </c>
      <c r="AY288" s="4493">
        <f t="shared" si="1307"/>
        <v>8</v>
      </c>
      <c r="AZ288" s="4411">
        <f t="shared" si="1216"/>
        <v>1</v>
      </c>
      <c r="BA288" s="4496">
        <f t="shared" si="1217"/>
        <v>0.88888888888888884</v>
      </c>
      <c r="BB288" s="4450">
        <f t="shared" si="1293"/>
        <v>48</v>
      </c>
      <c r="BC288" s="4104">
        <f t="shared" si="1219"/>
        <v>-16</v>
      </c>
      <c r="BD288" s="2963">
        <f t="shared" si="1220"/>
        <v>1.5</v>
      </c>
      <c r="BE288" s="4558">
        <f t="shared" si="1221"/>
        <v>0</v>
      </c>
      <c r="BF288" s="6467">
        <v>32</v>
      </c>
      <c r="BG288" s="6467"/>
      <c r="BH288" s="3715">
        <f t="shared" si="1211"/>
        <v>9</v>
      </c>
      <c r="BI288" s="3715">
        <f t="shared" si="1222"/>
        <v>11</v>
      </c>
      <c r="BJ288" s="3111">
        <f t="shared" si="1223"/>
        <v>-2</v>
      </c>
      <c r="BK288" s="2963">
        <f t="shared" si="1224"/>
        <v>1.2222222222222223</v>
      </c>
      <c r="BL288" s="3674">
        <f t="shared" si="1110"/>
        <v>40</v>
      </c>
      <c r="BM288" s="3122">
        <f t="shared" si="1225"/>
        <v>-8</v>
      </c>
      <c r="BN288" s="2963">
        <f t="shared" si="1226"/>
        <v>1.25</v>
      </c>
      <c r="BO288" s="3700">
        <f t="shared" si="1227"/>
        <v>0</v>
      </c>
      <c r="BP288" s="3494"/>
      <c r="BQ288" s="6768">
        <v>32</v>
      </c>
      <c r="BR288" s="6768"/>
      <c r="BS288" s="2749">
        <f t="shared" si="1280"/>
        <v>9</v>
      </c>
      <c r="BT288" s="2749">
        <f t="shared" si="1281"/>
        <v>17</v>
      </c>
      <c r="BU288" s="2987">
        <f t="shared" si="1202"/>
        <v>-8</v>
      </c>
      <c r="BV288" s="2963">
        <f t="shared" si="1203"/>
        <v>1.8888888888888888</v>
      </c>
      <c r="BW288" s="2361">
        <f t="shared" si="1204"/>
        <v>29</v>
      </c>
      <c r="BX288" s="2991">
        <f t="shared" si="1205"/>
        <v>3</v>
      </c>
      <c r="BY288" s="2963">
        <f t="shared" si="1206"/>
        <v>0.90625</v>
      </c>
      <c r="BZ288" s="3151"/>
      <c r="CA288" s="6667">
        <v>32</v>
      </c>
      <c r="CB288" s="6667"/>
      <c r="CC288" s="1718">
        <v>5</v>
      </c>
      <c r="CD288" s="1718">
        <v>12</v>
      </c>
      <c r="CE288" s="2359">
        <f t="shared" si="1230"/>
        <v>-7</v>
      </c>
      <c r="CF288" s="1834">
        <f t="shared" si="1231"/>
        <v>2.4</v>
      </c>
      <c r="CG288" s="1971">
        <f t="shared" si="1232"/>
        <v>12</v>
      </c>
      <c r="CH288" s="2387">
        <f t="shared" si="1233"/>
        <v>20</v>
      </c>
      <c r="CI288" s="1834">
        <f t="shared" si="1234"/>
        <v>0.375</v>
      </c>
      <c r="CJ288" s="2479"/>
      <c r="CK288" s="2479"/>
      <c r="CL288" s="2479"/>
      <c r="CM288" s="1121"/>
      <c r="CN288" s="1121"/>
      <c r="CY288" s="6124">
        <v>32</v>
      </c>
      <c r="CZ288" s="6125"/>
      <c r="DA288" s="4276">
        <v>3</v>
      </c>
      <c r="DB288" s="4276">
        <v>8</v>
      </c>
      <c r="DC288" s="4170">
        <f t="shared" si="1235"/>
        <v>5</v>
      </c>
      <c r="DD288" s="4171">
        <f>DB288/DA288</f>
        <v>2.6666666666666665</v>
      </c>
      <c r="DE288" s="4277">
        <f t="shared" si="1207"/>
        <v>48</v>
      </c>
      <c r="DF288" s="4170">
        <f t="shared" si="1237"/>
        <v>-16</v>
      </c>
      <c r="DG288" s="4171">
        <f t="shared" si="1238"/>
        <v>1.5</v>
      </c>
      <c r="DH288" s="6122">
        <v>32</v>
      </c>
      <c r="DI288" s="6123"/>
      <c r="DJ288" s="4615">
        <v>3</v>
      </c>
      <c r="DK288" s="4615">
        <v>0</v>
      </c>
      <c r="DL288" s="4458">
        <f t="shared" si="1282"/>
        <v>3</v>
      </c>
      <c r="DM288" s="4462">
        <f>DK288/DJ288</f>
        <v>0</v>
      </c>
      <c r="DN288" s="4562">
        <f t="shared" si="1284"/>
        <v>48</v>
      </c>
      <c r="DO288" s="4170">
        <f t="shared" si="1239"/>
        <v>-16</v>
      </c>
      <c r="DP288" s="4171">
        <f t="shared" si="1240"/>
        <v>1.5</v>
      </c>
      <c r="DQ288" s="5880">
        <v>32</v>
      </c>
      <c r="DR288" s="5880"/>
      <c r="DS288" s="4336">
        <v>3</v>
      </c>
      <c r="DT288" s="4336">
        <v>0</v>
      </c>
      <c r="DU288" s="4336">
        <f t="shared" si="1308"/>
        <v>3</v>
      </c>
      <c r="DV288" s="4337">
        <f t="shared" si="1309"/>
        <v>0</v>
      </c>
      <c r="DW288" s="2683">
        <f t="shared" si="1310"/>
        <v>48</v>
      </c>
      <c r="DX288" s="4170">
        <f t="shared" si="1241"/>
        <v>-16</v>
      </c>
      <c r="DY288" s="4171">
        <f t="shared" si="1295"/>
        <v>1.5</v>
      </c>
      <c r="DZ288" s="6124">
        <v>32</v>
      </c>
      <c r="EA288" s="6125"/>
      <c r="EB288" s="3525">
        <v>3</v>
      </c>
      <c r="EC288" s="3525">
        <v>3</v>
      </c>
      <c r="ED288" s="3040">
        <f t="shared" si="1242"/>
        <v>0</v>
      </c>
      <c r="EE288" s="3196">
        <f>EC288/EB288</f>
        <v>1</v>
      </c>
      <c r="EF288" s="3307">
        <f t="shared" si="1244"/>
        <v>32</v>
      </c>
      <c r="EG288" s="3040">
        <f t="shared" si="1245"/>
        <v>0</v>
      </c>
      <c r="EH288" s="3196">
        <f t="shared" si="1246"/>
        <v>1</v>
      </c>
      <c r="EI288" s="6122">
        <v>32</v>
      </c>
      <c r="EJ288" s="6123"/>
      <c r="EK288" s="3558">
        <v>3</v>
      </c>
      <c r="EL288" s="3558">
        <v>0</v>
      </c>
      <c r="EM288" s="3040">
        <f t="shared" si="1247"/>
        <v>3</v>
      </c>
      <c r="EN288" s="3196">
        <f>EL288/EK288</f>
        <v>0</v>
      </c>
      <c r="EO288" s="3557">
        <f t="shared" si="1249"/>
        <v>32</v>
      </c>
      <c r="EP288" s="3040">
        <f t="shared" si="1250"/>
        <v>0</v>
      </c>
      <c r="EQ288" s="3196">
        <f t="shared" si="1251"/>
        <v>1</v>
      </c>
      <c r="ER288" s="5880">
        <v>32</v>
      </c>
      <c r="ES288" s="5880"/>
      <c r="ET288" s="3696">
        <v>3</v>
      </c>
      <c r="EU288" s="3696">
        <v>8</v>
      </c>
      <c r="EV288" s="2941">
        <f t="shared" si="1252"/>
        <v>-5</v>
      </c>
      <c r="EW288" s="2058">
        <f t="shared" si="1296"/>
        <v>2.6666666666666665</v>
      </c>
      <c r="EX288" s="3638">
        <f t="shared" si="1253"/>
        <v>40</v>
      </c>
      <c r="EY288" s="3040">
        <f t="shared" si="1254"/>
        <v>-8</v>
      </c>
      <c r="EZ288" s="3196">
        <f t="shared" si="1297"/>
        <v>1.25</v>
      </c>
      <c r="FA288" s="6768">
        <v>32</v>
      </c>
      <c r="FB288" s="6768"/>
      <c r="FC288" s="2833">
        <v>3</v>
      </c>
      <c r="FD288" s="2833">
        <v>6</v>
      </c>
      <c r="FE288" s="1896">
        <f t="shared" si="1311"/>
        <v>3</v>
      </c>
      <c r="FF288" s="1895">
        <f>FD288/FC288</f>
        <v>2</v>
      </c>
      <c r="FG288" s="2833">
        <f t="shared" si="1257"/>
        <v>18</v>
      </c>
      <c r="FH288" s="1896">
        <f t="shared" si="1258"/>
        <v>14</v>
      </c>
      <c r="FI288" s="1895">
        <f t="shared" si="1312"/>
        <v>0.5625</v>
      </c>
      <c r="FJ288" s="6739">
        <v>32</v>
      </c>
      <c r="FK288" s="6739"/>
      <c r="FL288" s="2832">
        <v>3</v>
      </c>
      <c r="FM288" s="2832">
        <v>8</v>
      </c>
      <c r="FN288" s="1896">
        <f t="shared" si="1260"/>
        <v>-5</v>
      </c>
      <c r="FO288" s="1895">
        <f>FM288/FL288</f>
        <v>2.6666666666666665</v>
      </c>
      <c r="FP288" s="2587">
        <f t="shared" si="1262"/>
        <v>26</v>
      </c>
      <c r="FQ288" s="1896">
        <f t="shared" si="1263"/>
        <v>6</v>
      </c>
      <c r="FR288" s="1895">
        <f t="shared" si="1313"/>
        <v>0.8125</v>
      </c>
      <c r="FS288" s="6768">
        <v>32</v>
      </c>
      <c r="FT288" s="6768"/>
      <c r="FU288" s="2806">
        <v>3</v>
      </c>
      <c r="FV288" s="2806">
        <v>3</v>
      </c>
      <c r="FW288" s="2785">
        <f t="shared" si="1265"/>
        <v>0</v>
      </c>
      <c r="FX288" s="2058">
        <f t="shared" si="1314"/>
        <v>1</v>
      </c>
      <c r="FY288" s="2587">
        <f t="shared" si="1266"/>
        <v>29</v>
      </c>
      <c r="FZ288" s="1896">
        <f t="shared" si="1267"/>
        <v>3</v>
      </c>
      <c r="GA288" s="1895">
        <f t="shared" si="1315"/>
        <v>0.90625</v>
      </c>
      <c r="GB288" s="3169">
        <f t="shared" si="1212"/>
        <v>9.375E-2</v>
      </c>
      <c r="GC288" s="2219">
        <v>0</v>
      </c>
      <c r="GD288" s="1895">
        <v>1</v>
      </c>
      <c r="GE288" s="2129" t="s">
        <v>192</v>
      </c>
      <c r="GF288" s="2129" t="s">
        <v>193</v>
      </c>
      <c r="GG288" s="2105" t="s">
        <v>92</v>
      </c>
      <c r="GH288" s="2105" t="s">
        <v>20</v>
      </c>
      <c r="GI288" s="2105" t="s">
        <v>16</v>
      </c>
      <c r="GJ288" s="2105" t="s">
        <v>20</v>
      </c>
      <c r="GK288" s="2105" t="s">
        <v>113</v>
      </c>
      <c r="GL288" s="2188">
        <v>2</v>
      </c>
      <c r="GM288" s="226" t="s">
        <v>1535</v>
      </c>
      <c r="GN288" s="886" t="s">
        <v>1212</v>
      </c>
      <c r="GO288" s="2051">
        <v>32</v>
      </c>
      <c r="GP288" s="906">
        <v>5</v>
      </c>
      <c r="GQ288" s="2220">
        <v>12</v>
      </c>
      <c r="GR288" s="2220">
        <v>-7</v>
      </c>
      <c r="GS288" s="1895">
        <v>2.4</v>
      </c>
      <c r="GT288" s="2220">
        <v>12</v>
      </c>
      <c r="GU288" s="2220">
        <v>20</v>
      </c>
      <c r="GV288" s="1895">
        <v>0.375</v>
      </c>
    </row>
    <row r="289" spans="1:204" ht="46.5" customHeight="1" x14ac:dyDescent="0.25">
      <c r="A289" s="1">
        <f>SUM(A287+1)</f>
        <v>46</v>
      </c>
      <c r="B289" s="7156"/>
      <c r="C289" s="7154">
        <v>1004</v>
      </c>
      <c r="D289" s="7147">
        <v>5</v>
      </c>
      <c r="E289" s="7156" t="s">
        <v>183</v>
      </c>
      <c r="F289" s="7158" t="s">
        <v>192</v>
      </c>
      <c r="G289" s="7158" t="s">
        <v>198</v>
      </c>
      <c r="H289" s="7144" t="s">
        <v>185</v>
      </c>
      <c r="I289" s="7144" t="s">
        <v>16</v>
      </c>
      <c r="J289" s="5706" t="s">
        <v>16</v>
      </c>
      <c r="K289" s="5706" t="s">
        <v>113</v>
      </c>
      <c r="L289" s="5706" t="s">
        <v>20</v>
      </c>
      <c r="M289" s="5706" t="s">
        <v>21</v>
      </c>
      <c r="N289" s="5706" t="s">
        <v>606</v>
      </c>
      <c r="O289" s="5706" t="s">
        <v>607</v>
      </c>
      <c r="P289" s="5697" t="s">
        <v>391</v>
      </c>
      <c r="Q289" s="5697" t="s">
        <v>392</v>
      </c>
      <c r="R289" s="5703" t="s">
        <v>393</v>
      </c>
      <c r="S289" s="5697" t="s">
        <v>469</v>
      </c>
      <c r="T289" s="5697" t="s">
        <v>470</v>
      </c>
      <c r="U289" s="7249" t="s">
        <v>724</v>
      </c>
      <c r="V289" s="5697" t="s">
        <v>559</v>
      </c>
      <c r="W289" s="5694">
        <v>124348314</v>
      </c>
      <c r="X289" s="5691" t="s">
        <v>199</v>
      </c>
      <c r="Y289" s="2187">
        <v>1</v>
      </c>
      <c r="Z289" s="499" t="s">
        <v>1548</v>
      </c>
      <c r="AA289" s="914" t="s">
        <v>1549</v>
      </c>
      <c r="AB289" s="5569">
        <v>270000</v>
      </c>
      <c r="AC289" s="3503">
        <v>43000</v>
      </c>
      <c r="AD289" s="3504">
        <f t="shared" si="1213"/>
        <v>0.15925925925925927</v>
      </c>
      <c r="AE289" s="3503">
        <v>75000</v>
      </c>
      <c r="AF289" s="3502">
        <f t="shared" si="1273"/>
        <v>0.27777777777777779</v>
      </c>
      <c r="AG289" s="3503">
        <v>75000</v>
      </c>
      <c r="AH289" s="3504">
        <f t="shared" si="1274"/>
        <v>0.27777777777777779</v>
      </c>
      <c r="AI289" s="4280">
        <v>24929</v>
      </c>
      <c r="AJ289" s="3504">
        <f t="shared" si="1275"/>
        <v>9.2329629629629636E-2</v>
      </c>
      <c r="AK289" s="613">
        <f t="shared" si="1306"/>
        <v>0.80714444444444444</v>
      </c>
      <c r="AL289" s="2322">
        <v>1</v>
      </c>
      <c r="AM289" s="1019" t="s">
        <v>2964</v>
      </c>
      <c r="AN289" s="1019" t="s">
        <v>2966</v>
      </c>
      <c r="AO289" s="1020" t="s">
        <v>2965</v>
      </c>
      <c r="AP289" s="1020" t="s">
        <v>2967</v>
      </c>
      <c r="AQ289" s="1019">
        <v>100</v>
      </c>
      <c r="AR289" s="914" t="s">
        <v>1549</v>
      </c>
      <c r="AS289" s="1019" t="s">
        <v>1579</v>
      </c>
      <c r="AT289" s="2284"/>
      <c r="AU289" s="1122" t="s">
        <v>1704</v>
      </c>
      <c r="AV289" s="5251">
        <v>135000</v>
      </c>
      <c r="AW289" s="5265"/>
      <c r="AX289" s="4493">
        <f t="shared" si="1276"/>
        <v>24929</v>
      </c>
      <c r="AY289" s="4493">
        <f t="shared" si="1307"/>
        <v>31500</v>
      </c>
      <c r="AZ289" s="4411">
        <f t="shared" si="1216"/>
        <v>-6571</v>
      </c>
      <c r="BA289" s="4496">
        <f t="shared" si="1217"/>
        <v>1.2635885916001444</v>
      </c>
      <c r="BB289" s="4450">
        <f t="shared" si="1293"/>
        <v>141571</v>
      </c>
      <c r="BC289" s="4104">
        <f t="shared" si="1219"/>
        <v>-6571</v>
      </c>
      <c r="BD289" s="2963">
        <f t="shared" si="1220"/>
        <v>1.0486740740740741</v>
      </c>
      <c r="BE289" s="4588">
        <f t="shared" si="1221"/>
        <v>0</v>
      </c>
      <c r="BF289" s="6599">
        <v>270000</v>
      </c>
      <c r="BG289" s="6600"/>
      <c r="BH289" s="3715">
        <f t="shared" si="1211"/>
        <v>75000</v>
      </c>
      <c r="BI289" s="3715">
        <f t="shared" si="1222"/>
        <v>31500</v>
      </c>
      <c r="BJ289" s="3111">
        <f t="shared" si="1223"/>
        <v>43500</v>
      </c>
      <c r="BK289" s="2963">
        <f t="shared" si="1224"/>
        <v>0.42</v>
      </c>
      <c r="BL289" s="3674">
        <f t="shared" si="1110"/>
        <v>110071</v>
      </c>
      <c r="BM289" s="3122">
        <f t="shared" si="1225"/>
        <v>159929</v>
      </c>
      <c r="BN289" s="2963">
        <f t="shared" si="1226"/>
        <v>0.40767037037037035</v>
      </c>
      <c r="BO289" s="3700">
        <f t="shared" si="1227"/>
        <v>0</v>
      </c>
      <c r="BP289" s="3494"/>
      <c r="BQ289" s="6794">
        <v>270000</v>
      </c>
      <c r="BR289" s="7318"/>
      <c r="BS289" s="2749">
        <f t="shared" ref="BS289:BT296" si="1316">SUM(FC289+FL289+FU289)</f>
        <v>75000</v>
      </c>
      <c r="BT289" s="2749">
        <f t="shared" si="1316"/>
        <v>31000</v>
      </c>
      <c r="BU289" s="2987">
        <f t="shared" si="1202"/>
        <v>44000</v>
      </c>
      <c r="BV289" s="2963">
        <f t="shared" si="1203"/>
        <v>0.41333333333333333</v>
      </c>
      <c r="BW289" s="2361">
        <f t="shared" si="1204"/>
        <v>78571</v>
      </c>
      <c r="BX289" s="2991">
        <f t="shared" si="1205"/>
        <v>191429</v>
      </c>
      <c r="BY289" s="2963">
        <f t="shared" si="1206"/>
        <v>0.29100370370370371</v>
      </c>
      <c r="BZ289" s="3151"/>
      <c r="CA289" s="7310">
        <v>270000</v>
      </c>
      <c r="CB289" s="7311"/>
      <c r="CC289" s="1718">
        <v>43000</v>
      </c>
      <c r="CD289" s="1718">
        <v>47571</v>
      </c>
      <c r="CE289" s="2359">
        <f t="shared" si="1230"/>
        <v>-4571</v>
      </c>
      <c r="CF289" s="1834">
        <f t="shared" si="1231"/>
        <v>1.1063023255813953</v>
      </c>
      <c r="CG289" s="1971">
        <f t="shared" si="1232"/>
        <v>47571</v>
      </c>
      <c r="CH289" s="2387">
        <f t="shared" si="1233"/>
        <v>222429</v>
      </c>
      <c r="CI289" s="1834">
        <f t="shared" si="1234"/>
        <v>0.17618888888888889</v>
      </c>
      <c r="CJ289" s="2483"/>
      <c r="CK289" s="2479"/>
      <c r="CL289" s="2479"/>
      <c r="CM289" s="1121"/>
      <c r="CN289" s="1121"/>
      <c r="CY289" s="6109">
        <v>135000</v>
      </c>
      <c r="CZ289" s="6110"/>
      <c r="DA289" s="4288">
        <v>8309</v>
      </c>
      <c r="DB289" s="4288">
        <v>10500</v>
      </c>
      <c r="DC289" s="4170">
        <f t="shared" si="1235"/>
        <v>2191</v>
      </c>
      <c r="DD289" s="4171">
        <f t="shared" ref="DD289:DD296" si="1317">DB289/DA289</f>
        <v>1.2636899747262005</v>
      </c>
      <c r="DE289" s="4277">
        <f t="shared" si="1207"/>
        <v>120571</v>
      </c>
      <c r="DF289" s="4170">
        <f t="shared" si="1237"/>
        <v>14429</v>
      </c>
      <c r="DG289" s="4171">
        <f t="shared" si="1238"/>
        <v>0.89311851851851853</v>
      </c>
      <c r="DH289" s="6111">
        <v>135000</v>
      </c>
      <c r="DI289" s="6112"/>
      <c r="DJ289" s="4590">
        <v>8310</v>
      </c>
      <c r="DK289" s="4590">
        <v>10500</v>
      </c>
      <c r="DL289" s="4458">
        <f t="shared" si="1282"/>
        <v>-2190</v>
      </c>
      <c r="DM289" s="4462">
        <f t="shared" ref="DM289:DM296" si="1318">DK289/DJ289</f>
        <v>1.2635379061371841</v>
      </c>
      <c r="DN289" s="4424">
        <f t="shared" si="1284"/>
        <v>131071</v>
      </c>
      <c r="DO289" s="4170">
        <f t="shared" si="1239"/>
        <v>3929</v>
      </c>
      <c r="DP289" s="4171">
        <f t="shared" si="1240"/>
        <v>0.97089629629629626</v>
      </c>
      <c r="DQ289" s="6003">
        <v>135000</v>
      </c>
      <c r="DR289" s="6113"/>
      <c r="DS289" s="4336">
        <v>8310</v>
      </c>
      <c r="DT289" s="4336">
        <v>10500</v>
      </c>
      <c r="DU289" s="4336">
        <f t="shared" si="1308"/>
        <v>-2190</v>
      </c>
      <c r="DV289" s="4337">
        <f t="shared" si="1309"/>
        <v>1.2635379061371841</v>
      </c>
      <c r="DW289" s="2683">
        <f t="shared" si="1310"/>
        <v>141571</v>
      </c>
      <c r="DX289" s="4170">
        <f t="shared" si="1241"/>
        <v>-6571</v>
      </c>
      <c r="DY289" s="4171">
        <f t="shared" si="1295"/>
        <v>1.0486740740740741</v>
      </c>
      <c r="DZ289" s="7547">
        <v>270000</v>
      </c>
      <c r="EA289" s="7548"/>
      <c r="EB289" s="3540">
        <v>25000</v>
      </c>
      <c r="EC289" s="3540">
        <v>10500</v>
      </c>
      <c r="ED289" s="3555">
        <f t="shared" si="1242"/>
        <v>-14500</v>
      </c>
      <c r="EE289" s="3556">
        <f t="shared" ref="EE289:EE296" si="1319">EC289/EB289</f>
        <v>0.42</v>
      </c>
      <c r="EF289" s="3523">
        <f t="shared" si="1244"/>
        <v>89071</v>
      </c>
      <c r="EG289" s="3040">
        <f t="shared" si="1245"/>
        <v>180929</v>
      </c>
      <c r="EH289" s="3196">
        <f t="shared" si="1246"/>
        <v>0.32989259259259257</v>
      </c>
      <c r="EI289" s="6102">
        <v>270000</v>
      </c>
      <c r="EJ289" s="6103"/>
      <c r="EK289" s="3562">
        <v>25000</v>
      </c>
      <c r="EL289" s="3562">
        <v>10500</v>
      </c>
      <c r="EM289" s="3040">
        <f t="shared" si="1247"/>
        <v>14500</v>
      </c>
      <c r="EN289" s="3196">
        <f t="shared" ref="EN289:EN296" si="1320">EL289/EK289</f>
        <v>0.42</v>
      </c>
      <c r="EO289" s="3016">
        <f t="shared" si="1249"/>
        <v>99571</v>
      </c>
      <c r="EP289" s="3040">
        <f t="shared" si="1250"/>
        <v>170429</v>
      </c>
      <c r="EQ289" s="3196">
        <f t="shared" si="1251"/>
        <v>0.36878148148148149</v>
      </c>
      <c r="ER289" s="6003">
        <v>270000</v>
      </c>
      <c r="ES289" s="6113"/>
      <c r="ET289" s="3701">
        <v>25000</v>
      </c>
      <c r="EU289" s="3701">
        <v>10500</v>
      </c>
      <c r="EV289" s="2941">
        <f t="shared" si="1252"/>
        <v>14500</v>
      </c>
      <c r="EW289" s="2058">
        <f t="shared" si="1296"/>
        <v>0.42</v>
      </c>
      <c r="EX289" s="3621">
        <f t="shared" si="1253"/>
        <v>110071</v>
      </c>
      <c r="EY289" s="3040">
        <f t="shared" si="1254"/>
        <v>159929</v>
      </c>
      <c r="EZ289" s="3196">
        <f t="shared" si="1297"/>
        <v>0.40767037037037035</v>
      </c>
      <c r="FA289" s="6794">
        <v>270000</v>
      </c>
      <c r="FB289" s="7318"/>
      <c r="FC289" s="2833">
        <v>25200</v>
      </c>
      <c r="FD289" s="2833">
        <v>10000</v>
      </c>
      <c r="FE289" s="1896">
        <f t="shared" ref="FE289:FE296" si="1321">FD289-FC289</f>
        <v>-15200</v>
      </c>
      <c r="FF289" s="1895">
        <f t="shared" ref="FF289:FF296" si="1322">FD289/FC289</f>
        <v>0.3968253968253968</v>
      </c>
      <c r="FG289" s="2833">
        <f t="shared" si="1257"/>
        <v>57571</v>
      </c>
      <c r="FH289" s="1896">
        <f t="shared" si="1258"/>
        <v>212429</v>
      </c>
      <c r="FI289" s="1895">
        <f t="shared" ref="FI289:FI296" si="1323">FG289/FA289</f>
        <v>0.21322592592592593</v>
      </c>
      <c r="FJ289" s="6793">
        <v>270000</v>
      </c>
      <c r="FK289" s="6793"/>
      <c r="FL289" s="2805">
        <v>25400</v>
      </c>
      <c r="FM289" s="2805">
        <v>10500</v>
      </c>
      <c r="FN289" s="1896">
        <f t="shared" si="1260"/>
        <v>14900</v>
      </c>
      <c r="FO289" s="1895">
        <f t="shared" ref="FO289:FO296" si="1324">FM289/FL289</f>
        <v>0.41338582677165353</v>
      </c>
      <c r="FP289" s="2587">
        <f t="shared" si="1262"/>
        <v>68071</v>
      </c>
      <c r="FQ289" s="1896">
        <f t="shared" si="1263"/>
        <v>201929</v>
      </c>
      <c r="FR289" s="1895">
        <f t="shared" ref="FR289:FR296" si="1325">FP289/FJ289</f>
        <v>0.25211481481481479</v>
      </c>
      <c r="FS289" s="6794">
        <v>270000</v>
      </c>
      <c r="FT289" s="7318"/>
      <c r="FU289" s="2806">
        <v>24400</v>
      </c>
      <c r="FV289" s="2806">
        <v>10500</v>
      </c>
      <c r="FW289" s="2785">
        <f t="shared" si="1265"/>
        <v>13900</v>
      </c>
      <c r="FX289" s="2058">
        <f t="shared" ref="FX289:FX296" si="1326">FV289/FU289</f>
        <v>0.43032786885245899</v>
      </c>
      <c r="FY289" s="2587">
        <f t="shared" si="1266"/>
        <v>78571</v>
      </c>
      <c r="FZ289" s="1896">
        <f t="shared" si="1267"/>
        <v>191429</v>
      </c>
      <c r="GA289" s="1895">
        <f t="shared" ref="GA289:GA296" si="1327">FY289/FS289</f>
        <v>0.29100370370370371</v>
      </c>
      <c r="GB289" s="3169">
        <f t="shared" si="1212"/>
        <v>3.8888888888888862E-2</v>
      </c>
      <c r="GC289" s="2219">
        <v>0</v>
      </c>
      <c r="GD289" s="1895">
        <v>1</v>
      </c>
      <c r="GE289" s="2190" t="s">
        <v>192</v>
      </c>
      <c r="GF289" s="2190" t="s">
        <v>198</v>
      </c>
      <c r="GG289" s="2105" t="s">
        <v>185</v>
      </c>
      <c r="GH289" s="2105" t="s">
        <v>16</v>
      </c>
      <c r="GI289" s="2105" t="s">
        <v>16</v>
      </c>
      <c r="GJ289" s="2105" t="s">
        <v>113</v>
      </c>
      <c r="GK289" s="2105" t="s">
        <v>20</v>
      </c>
      <c r="GL289" s="2187">
        <v>1</v>
      </c>
      <c r="GM289" s="499" t="s">
        <v>1548</v>
      </c>
      <c r="GN289" s="914" t="s">
        <v>1549</v>
      </c>
      <c r="GO289" s="2050">
        <v>270000</v>
      </c>
      <c r="GP289" s="895">
        <v>43000</v>
      </c>
      <c r="GQ289" s="2220">
        <v>47571</v>
      </c>
      <c r="GR289" s="2220">
        <v>-4571</v>
      </c>
      <c r="GS289" s="1895">
        <v>1.1063023255813953</v>
      </c>
      <c r="GT289" s="2220">
        <v>47571</v>
      </c>
      <c r="GU289" s="2220">
        <v>222429</v>
      </c>
      <c r="GV289" s="1895">
        <v>0.17618888888888889</v>
      </c>
    </row>
    <row r="290" spans="1:204" ht="46.5" customHeight="1" x14ac:dyDescent="0.25">
      <c r="B290" s="7156"/>
      <c r="C290" s="7154"/>
      <c r="D290" s="7147"/>
      <c r="E290" s="7156"/>
      <c r="F290" s="7158"/>
      <c r="G290" s="7158"/>
      <c r="H290" s="7144"/>
      <c r="I290" s="7144"/>
      <c r="J290" s="5707"/>
      <c r="K290" s="5707"/>
      <c r="L290" s="5707"/>
      <c r="M290" s="5707"/>
      <c r="N290" s="5707"/>
      <c r="O290" s="5707"/>
      <c r="P290" s="5698"/>
      <c r="Q290" s="5698"/>
      <c r="R290" s="5704"/>
      <c r="S290" s="5698"/>
      <c r="T290" s="5698"/>
      <c r="U290" s="7250"/>
      <c r="V290" s="5698"/>
      <c r="W290" s="5695"/>
      <c r="X290" s="5692"/>
      <c r="Y290" s="2187">
        <v>2</v>
      </c>
      <c r="Z290" s="504" t="s">
        <v>1550</v>
      </c>
      <c r="AA290" s="914" t="s">
        <v>1549</v>
      </c>
      <c r="AB290" s="5570">
        <v>175000</v>
      </c>
      <c r="AC290" s="3503">
        <v>28000</v>
      </c>
      <c r="AD290" s="3504">
        <f t="shared" si="1213"/>
        <v>0.16</v>
      </c>
      <c r="AE290" s="3503">
        <v>49000</v>
      </c>
      <c r="AF290" s="3502">
        <f t="shared" si="1273"/>
        <v>0.28000000000000003</v>
      </c>
      <c r="AG290" s="3501">
        <v>49000</v>
      </c>
      <c r="AH290" s="3502">
        <f t="shared" si="1274"/>
        <v>0.28000000000000003</v>
      </c>
      <c r="AI290" s="3501">
        <v>49000</v>
      </c>
      <c r="AJ290" s="3502">
        <f t="shared" si="1275"/>
        <v>0.28000000000000003</v>
      </c>
      <c r="AK290" s="228">
        <f t="shared" si="1306"/>
        <v>1</v>
      </c>
      <c r="AL290" s="2275">
        <v>2</v>
      </c>
      <c r="AM290" s="1019" t="s">
        <v>2968</v>
      </c>
      <c r="AN290" s="1019" t="s">
        <v>2969</v>
      </c>
      <c r="AO290" s="970" t="s">
        <v>2970</v>
      </c>
      <c r="AP290" s="1019" t="s">
        <v>2971</v>
      </c>
      <c r="AQ290" s="1019">
        <v>100</v>
      </c>
      <c r="AR290" s="884" t="s">
        <v>1549</v>
      </c>
      <c r="AS290" s="1019" t="s">
        <v>1579</v>
      </c>
      <c r="AT290" s="2284"/>
      <c r="AU290" s="1122" t="s">
        <v>1704</v>
      </c>
      <c r="AV290" s="5245">
        <v>175000</v>
      </c>
      <c r="AW290" s="5258"/>
      <c r="AX290" s="4493">
        <f t="shared" si="1276"/>
        <v>49000</v>
      </c>
      <c r="AY290" s="4493">
        <f t="shared" si="1307"/>
        <v>49500</v>
      </c>
      <c r="AZ290" s="4411">
        <f t="shared" si="1216"/>
        <v>-500</v>
      </c>
      <c r="BA290" s="4496">
        <f t="shared" si="1217"/>
        <v>1.010204081632653</v>
      </c>
      <c r="BB290" s="4450">
        <f t="shared" si="1293"/>
        <v>173454</v>
      </c>
      <c r="BC290" s="4104">
        <f t="shared" si="1219"/>
        <v>1546</v>
      </c>
      <c r="BD290" s="2963">
        <f t="shared" si="1220"/>
        <v>0.99116571428571432</v>
      </c>
      <c r="BE290" s="4430">
        <f t="shared" si="1221"/>
        <v>0</v>
      </c>
      <c r="BF290" s="6594">
        <v>175000</v>
      </c>
      <c r="BG290" s="6601"/>
      <c r="BH290" s="3715">
        <f t="shared" si="1211"/>
        <v>49000</v>
      </c>
      <c r="BI290" s="3715">
        <f t="shared" si="1222"/>
        <v>49500</v>
      </c>
      <c r="BJ290" s="3111">
        <f t="shared" si="1223"/>
        <v>-500</v>
      </c>
      <c r="BK290" s="2963">
        <f t="shared" si="1224"/>
        <v>1.010204081632653</v>
      </c>
      <c r="BL290" s="3674">
        <f t="shared" si="1110"/>
        <v>123954</v>
      </c>
      <c r="BM290" s="3122">
        <f t="shared" si="1225"/>
        <v>51046</v>
      </c>
      <c r="BN290" s="2963">
        <f t="shared" si="1226"/>
        <v>0.7083085714285714</v>
      </c>
      <c r="BO290" s="3700">
        <f t="shared" si="1227"/>
        <v>0</v>
      </c>
      <c r="BP290" s="3494"/>
      <c r="BQ290" s="6686">
        <v>175000</v>
      </c>
      <c r="BR290" s="6830"/>
      <c r="BS290" s="2749">
        <f t="shared" si="1316"/>
        <v>49000</v>
      </c>
      <c r="BT290" s="2749">
        <f t="shared" si="1316"/>
        <v>40722</v>
      </c>
      <c r="BU290" s="2987">
        <f t="shared" si="1202"/>
        <v>8278</v>
      </c>
      <c r="BV290" s="2963">
        <f t="shared" si="1203"/>
        <v>0.83106122448979591</v>
      </c>
      <c r="BW290" s="2361">
        <f t="shared" si="1204"/>
        <v>74454</v>
      </c>
      <c r="BX290" s="2991">
        <f t="shared" si="1205"/>
        <v>100546</v>
      </c>
      <c r="BY290" s="2963">
        <f t="shared" si="1206"/>
        <v>0.42545142857142859</v>
      </c>
      <c r="BZ290" s="3151"/>
      <c r="CA290" s="6831">
        <v>175000</v>
      </c>
      <c r="CB290" s="6832"/>
      <c r="CC290" s="1718">
        <v>28000</v>
      </c>
      <c r="CD290" s="1718">
        <v>33732</v>
      </c>
      <c r="CE290" s="2359">
        <f t="shared" si="1230"/>
        <v>-5732</v>
      </c>
      <c r="CF290" s="1834">
        <f t="shared" si="1231"/>
        <v>1.2047142857142856</v>
      </c>
      <c r="CG290" s="1971">
        <f t="shared" si="1232"/>
        <v>33732</v>
      </c>
      <c r="CH290" s="2387">
        <f t="shared" si="1233"/>
        <v>141268</v>
      </c>
      <c r="CI290" s="1834">
        <f t="shared" si="1234"/>
        <v>0.19275428571428571</v>
      </c>
      <c r="CJ290" s="2479"/>
      <c r="CK290" s="2479"/>
      <c r="CL290" s="2479"/>
      <c r="CM290" s="1119"/>
      <c r="CN290" s="1121"/>
      <c r="CY290" s="6100">
        <v>175000</v>
      </c>
      <c r="CZ290" s="6101"/>
      <c r="DA290" s="4288">
        <v>16334</v>
      </c>
      <c r="DB290" s="4288">
        <v>16500</v>
      </c>
      <c r="DC290" s="4170">
        <f t="shared" si="1235"/>
        <v>166</v>
      </c>
      <c r="DD290" s="4171">
        <f t="shared" si="1317"/>
        <v>1.0101628504958982</v>
      </c>
      <c r="DE290" s="4277">
        <f t="shared" si="1207"/>
        <v>140454</v>
      </c>
      <c r="DF290" s="4170">
        <f t="shared" si="1237"/>
        <v>34546</v>
      </c>
      <c r="DG290" s="4171">
        <f t="shared" si="1238"/>
        <v>0.8025942857142857</v>
      </c>
      <c r="DH290" s="6102">
        <v>175000</v>
      </c>
      <c r="DI290" s="6103"/>
      <c r="DJ290" s="4590">
        <v>16333</v>
      </c>
      <c r="DK290" s="4590">
        <v>16500</v>
      </c>
      <c r="DL290" s="4458">
        <f t="shared" si="1282"/>
        <v>-167</v>
      </c>
      <c r="DM290" s="4462">
        <f t="shared" si="1318"/>
        <v>1.0102246984632339</v>
      </c>
      <c r="DN290" s="4424">
        <f t="shared" si="1284"/>
        <v>156954</v>
      </c>
      <c r="DO290" s="4170">
        <f t="shared" si="1239"/>
        <v>18046</v>
      </c>
      <c r="DP290" s="4171">
        <f t="shared" si="1240"/>
        <v>0.89688000000000001</v>
      </c>
      <c r="DQ290" s="5809">
        <v>175000</v>
      </c>
      <c r="DR290" s="6104"/>
      <c r="DS290" s="4336">
        <v>16333</v>
      </c>
      <c r="DT290" s="4336">
        <v>16500</v>
      </c>
      <c r="DU290" s="4336">
        <f t="shared" si="1308"/>
        <v>-167</v>
      </c>
      <c r="DV290" s="4337">
        <f t="shared" si="1309"/>
        <v>1.0102246984632339</v>
      </c>
      <c r="DW290" s="2683">
        <f t="shared" si="1310"/>
        <v>173454</v>
      </c>
      <c r="DX290" s="4170">
        <f t="shared" si="1241"/>
        <v>1546</v>
      </c>
      <c r="DY290" s="4171">
        <f t="shared" si="1295"/>
        <v>0.99116571428571432</v>
      </c>
      <c r="DZ290" s="6100">
        <v>175000</v>
      </c>
      <c r="EA290" s="6101"/>
      <c r="EB290" s="3540">
        <v>16333</v>
      </c>
      <c r="EC290" s="3540">
        <v>16500</v>
      </c>
      <c r="ED290" s="3555">
        <f t="shared" si="1242"/>
        <v>167</v>
      </c>
      <c r="EE290" s="3556">
        <f t="shared" si="1319"/>
        <v>1.0102246984632339</v>
      </c>
      <c r="EF290" s="3523">
        <f t="shared" si="1244"/>
        <v>90954</v>
      </c>
      <c r="EG290" s="3040">
        <f t="shared" si="1245"/>
        <v>84046</v>
      </c>
      <c r="EH290" s="3196">
        <f t="shared" si="1246"/>
        <v>0.5197371428571429</v>
      </c>
      <c r="EI290" s="6102">
        <v>175000</v>
      </c>
      <c r="EJ290" s="6103"/>
      <c r="EK290" s="3562">
        <v>16333</v>
      </c>
      <c r="EL290" s="3562">
        <v>16500</v>
      </c>
      <c r="EM290" s="3040">
        <f t="shared" si="1247"/>
        <v>-167</v>
      </c>
      <c r="EN290" s="3196">
        <f t="shared" si="1320"/>
        <v>1.0102246984632339</v>
      </c>
      <c r="EO290" s="3016">
        <f t="shared" si="1249"/>
        <v>107454</v>
      </c>
      <c r="EP290" s="3040">
        <f t="shared" si="1250"/>
        <v>67546</v>
      </c>
      <c r="EQ290" s="3196">
        <f t="shared" si="1251"/>
        <v>0.61402285714285709</v>
      </c>
      <c r="ER290" s="5809">
        <v>175000</v>
      </c>
      <c r="ES290" s="6104"/>
      <c r="ET290" s="3701">
        <v>16334</v>
      </c>
      <c r="EU290" s="3701">
        <v>16500</v>
      </c>
      <c r="EV290" s="2941">
        <f t="shared" si="1252"/>
        <v>-166</v>
      </c>
      <c r="EW290" s="2058">
        <f t="shared" si="1296"/>
        <v>1.0101628504958982</v>
      </c>
      <c r="EX290" s="3621">
        <f t="shared" si="1253"/>
        <v>123954</v>
      </c>
      <c r="EY290" s="3040">
        <f t="shared" si="1254"/>
        <v>51046</v>
      </c>
      <c r="EZ290" s="3196">
        <f t="shared" si="1297"/>
        <v>0.7083085714285714</v>
      </c>
      <c r="FA290" s="6686">
        <v>175000</v>
      </c>
      <c r="FB290" s="6830"/>
      <c r="FC290" s="2833">
        <v>16333</v>
      </c>
      <c r="FD290" s="2833">
        <v>9600</v>
      </c>
      <c r="FE290" s="1896">
        <f t="shared" si="1321"/>
        <v>-6733</v>
      </c>
      <c r="FF290" s="1895">
        <f t="shared" si="1322"/>
        <v>0.58776709728769971</v>
      </c>
      <c r="FG290" s="2833">
        <f t="shared" si="1257"/>
        <v>43332</v>
      </c>
      <c r="FH290" s="1896">
        <f t="shared" si="1258"/>
        <v>131668</v>
      </c>
      <c r="FI290" s="1895">
        <f t="shared" si="1323"/>
        <v>0.24761142857142857</v>
      </c>
      <c r="FJ290" s="6793">
        <v>175000</v>
      </c>
      <c r="FK290" s="6793"/>
      <c r="FL290" s="2805">
        <v>16333</v>
      </c>
      <c r="FM290" s="2805">
        <v>14622</v>
      </c>
      <c r="FN290" s="1896">
        <f t="shared" si="1260"/>
        <v>1711</v>
      </c>
      <c r="FO290" s="1895">
        <f t="shared" si="1324"/>
        <v>0.89524276005632764</v>
      </c>
      <c r="FP290" s="2587">
        <f t="shared" si="1262"/>
        <v>57954</v>
      </c>
      <c r="FQ290" s="1896">
        <f t="shared" si="1263"/>
        <v>117046</v>
      </c>
      <c r="FR290" s="1895">
        <f t="shared" si="1325"/>
        <v>0.33116571428571429</v>
      </c>
      <c r="FS290" s="6686">
        <v>175000</v>
      </c>
      <c r="FT290" s="6830"/>
      <c r="FU290" s="2806">
        <v>16334</v>
      </c>
      <c r="FV290" s="2806">
        <v>16500</v>
      </c>
      <c r="FW290" s="2785">
        <f t="shared" si="1265"/>
        <v>-166</v>
      </c>
      <c r="FX290" s="2058">
        <f t="shared" si="1326"/>
        <v>1.0101628504958982</v>
      </c>
      <c r="FY290" s="2587">
        <f t="shared" si="1266"/>
        <v>74454</v>
      </c>
      <c r="FZ290" s="1896">
        <f t="shared" si="1267"/>
        <v>100546</v>
      </c>
      <c r="GA290" s="1895">
        <f t="shared" si="1327"/>
        <v>0.42545142857142859</v>
      </c>
      <c r="GB290" s="3169">
        <f t="shared" si="1212"/>
        <v>9.4285714285714306E-2</v>
      </c>
      <c r="GC290" s="2219">
        <v>0</v>
      </c>
      <c r="GD290" s="1895">
        <v>1</v>
      </c>
      <c r="GE290" s="2190" t="s">
        <v>192</v>
      </c>
      <c r="GF290" s="2190" t="s">
        <v>198</v>
      </c>
      <c r="GG290" s="2105" t="s">
        <v>185</v>
      </c>
      <c r="GH290" s="2105" t="s">
        <v>16</v>
      </c>
      <c r="GI290" s="2105" t="s">
        <v>16</v>
      </c>
      <c r="GJ290" s="2105" t="s">
        <v>113</v>
      </c>
      <c r="GK290" s="2105" t="s">
        <v>20</v>
      </c>
      <c r="GL290" s="2187">
        <v>2</v>
      </c>
      <c r="GM290" s="219" t="s">
        <v>1550</v>
      </c>
      <c r="GN290" s="884" t="s">
        <v>1549</v>
      </c>
      <c r="GO290" s="2050">
        <v>175000</v>
      </c>
      <c r="GP290" s="635">
        <v>28000</v>
      </c>
      <c r="GQ290" s="2220">
        <v>33732</v>
      </c>
      <c r="GR290" s="2220">
        <v>-5732</v>
      </c>
      <c r="GS290" s="1895">
        <v>1.2047142857142856</v>
      </c>
      <c r="GT290" s="2220">
        <v>33732</v>
      </c>
      <c r="GU290" s="2220">
        <v>141268</v>
      </c>
      <c r="GV290" s="1895">
        <v>0.19275428571428571</v>
      </c>
    </row>
    <row r="291" spans="1:204" ht="46.5" customHeight="1" x14ac:dyDescent="0.25">
      <c r="B291" s="7156"/>
      <c r="C291" s="7154"/>
      <c r="D291" s="7147"/>
      <c r="E291" s="7156"/>
      <c r="F291" s="7158"/>
      <c r="G291" s="7158"/>
      <c r="H291" s="7144"/>
      <c r="I291" s="7144"/>
      <c r="J291" s="5707"/>
      <c r="K291" s="5707"/>
      <c r="L291" s="5707"/>
      <c r="M291" s="5707"/>
      <c r="N291" s="5707"/>
      <c r="O291" s="5707"/>
      <c r="P291" s="5698"/>
      <c r="Q291" s="5698"/>
      <c r="R291" s="5704"/>
      <c r="S291" s="5698"/>
      <c r="T291" s="5698"/>
      <c r="U291" s="7250"/>
      <c r="V291" s="5698"/>
      <c r="W291" s="5695"/>
      <c r="X291" s="5692"/>
      <c r="Y291" s="2187">
        <v>3</v>
      </c>
      <c r="Z291" s="504" t="s">
        <v>1551</v>
      </c>
      <c r="AA291" s="914" t="s">
        <v>1539</v>
      </c>
      <c r="AB291" s="5571">
        <v>45000</v>
      </c>
      <c r="AC291" s="3503">
        <v>7000</v>
      </c>
      <c r="AD291" s="3504">
        <f t="shared" si="1213"/>
        <v>0.15555555555555556</v>
      </c>
      <c r="AE291" s="3503">
        <v>12500</v>
      </c>
      <c r="AF291" s="3502">
        <f t="shared" si="1273"/>
        <v>0.27777777777777779</v>
      </c>
      <c r="AG291" s="3515">
        <v>12500</v>
      </c>
      <c r="AH291" s="3559">
        <f t="shared" si="1274"/>
        <v>0.27777777777777779</v>
      </c>
      <c r="AI291" s="4287">
        <v>749</v>
      </c>
      <c r="AJ291" s="3559">
        <f t="shared" si="1275"/>
        <v>1.6644444444444444E-2</v>
      </c>
      <c r="AK291" s="613">
        <f t="shared" si="1306"/>
        <v>0.7277555555555556</v>
      </c>
      <c r="AL291" s="2275">
        <v>3</v>
      </c>
      <c r="AM291" s="970" t="s">
        <v>1551</v>
      </c>
      <c r="AN291" s="970" t="s">
        <v>2973</v>
      </c>
      <c r="AO291" s="970" t="s">
        <v>2972</v>
      </c>
      <c r="AP291" s="970" t="s">
        <v>2974</v>
      </c>
      <c r="AQ291" s="1019">
        <v>100</v>
      </c>
      <c r="AR291" s="914" t="s">
        <v>1539</v>
      </c>
      <c r="AS291" s="1019" t="s">
        <v>1579</v>
      </c>
      <c r="AT291" s="2284"/>
      <c r="AU291" s="1122" t="s">
        <v>1704</v>
      </c>
      <c r="AV291" s="5250">
        <v>19400</v>
      </c>
      <c r="AW291" s="5259"/>
      <c r="AX291" s="4493">
        <f t="shared" si="1276"/>
        <v>749</v>
      </c>
      <c r="AY291" s="4493">
        <f t="shared" si="1307"/>
        <v>939</v>
      </c>
      <c r="AZ291" s="4411">
        <f t="shared" si="1216"/>
        <v>-190</v>
      </c>
      <c r="BA291" s="4496">
        <f t="shared" si="1217"/>
        <v>1.253671562082777</v>
      </c>
      <c r="BB291" s="4450">
        <f t="shared" si="1293"/>
        <v>19590</v>
      </c>
      <c r="BC291" s="4104">
        <f t="shared" si="1219"/>
        <v>-190</v>
      </c>
      <c r="BD291" s="2963">
        <f t="shared" si="1220"/>
        <v>1.0097938144329897</v>
      </c>
      <c r="BE291" s="4430">
        <f t="shared" si="1221"/>
        <v>0</v>
      </c>
      <c r="BF291" s="6594">
        <v>45000</v>
      </c>
      <c r="BG291" s="6601"/>
      <c r="BH291" s="3715">
        <f t="shared" si="1211"/>
        <v>12500</v>
      </c>
      <c r="BI291" s="3715">
        <f t="shared" si="1222"/>
        <v>939</v>
      </c>
      <c r="BJ291" s="3111">
        <f t="shared" si="1223"/>
        <v>11561</v>
      </c>
      <c r="BK291" s="2963">
        <f t="shared" si="1224"/>
        <v>7.5120000000000006E-2</v>
      </c>
      <c r="BL291" s="3674">
        <f t="shared" si="1110"/>
        <v>18651</v>
      </c>
      <c r="BM291" s="3122">
        <f t="shared" si="1225"/>
        <v>26349</v>
      </c>
      <c r="BN291" s="2963">
        <f t="shared" si="1226"/>
        <v>0.41446666666666665</v>
      </c>
      <c r="BO291" s="3700">
        <f t="shared" si="1227"/>
        <v>0</v>
      </c>
      <c r="BP291" s="3494"/>
      <c r="BQ291" s="6686">
        <v>45000</v>
      </c>
      <c r="BR291" s="6830"/>
      <c r="BS291" s="2749">
        <f t="shared" si="1316"/>
        <v>12500</v>
      </c>
      <c r="BT291" s="2749">
        <f t="shared" si="1316"/>
        <v>4377</v>
      </c>
      <c r="BU291" s="2987">
        <f t="shared" si="1202"/>
        <v>8123</v>
      </c>
      <c r="BV291" s="2963">
        <f t="shared" si="1203"/>
        <v>0.35016000000000003</v>
      </c>
      <c r="BW291" s="2361">
        <f t="shared" si="1204"/>
        <v>17712</v>
      </c>
      <c r="BX291" s="2991">
        <f t="shared" si="1205"/>
        <v>27288</v>
      </c>
      <c r="BY291" s="2963">
        <f t="shared" si="1206"/>
        <v>0.39360000000000001</v>
      </c>
      <c r="BZ291" s="3151"/>
      <c r="CA291" s="6831">
        <v>45000</v>
      </c>
      <c r="CB291" s="6832"/>
      <c r="CC291" s="1718">
        <v>7000</v>
      </c>
      <c r="CD291" s="1718">
        <v>13335</v>
      </c>
      <c r="CE291" s="2359">
        <f t="shared" si="1230"/>
        <v>-6335</v>
      </c>
      <c r="CF291" s="1834">
        <f t="shared" si="1231"/>
        <v>1.905</v>
      </c>
      <c r="CG291" s="1971">
        <f t="shared" si="1232"/>
        <v>13335</v>
      </c>
      <c r="CH291" s="2387">
        <f t="shared" si="1233"/>
        <v>31665</v>
      </c>
      <c r="CI291" s="1834">
        <f t="shared" si="1234"/>
        <v>0.29633333333333334</v>
      </c>
      <c r="CJ291" s="2483"/>
      <c r="CK291" s="2479"/>
      <c r="CL291" s="2479"/>
      <c r="CM291" s="1121"/>
      <c r="CN291" s="1121"/>
      <c r="CY291" s="6114">
        <v>19400</v>
      </c>
      <c r="CZ291" s="6115"/>
      <c r="DA291" s="4288">
        <v>250</v>
      </c>
      <c r="DB291" s="4288">
        <v>313</v>
      </c>
      <c r="DC291" s="4170">
        <f t="shared" si="1235"/>
        <v>63</v>
      </c>
      <c r="DD291" s="4171">
        <f t="shared" si="1317"/>
        <v>1.252</v>
      </c>
      <c r="DE291" s="4277">
        <f t="shared" si="1207"/>
        <v>18964</v>
      </c>
      <c r="DF291" s="4170">
        <f t="shared" si="1237"/>
        <v>436</v>
      </c>
      <c r="DG291" s="4171">
        <f t="shared" si="1238"/>
        <v>0.9775257731958763</v>
      </c>
      <c r="DH291" s="6102">
        <v>19400</v>
      </c>
      <c r="DI291" s="6103"/>
      <c r="DJ291" s="4590">
        <v>250</v>
      </c>
      <c r="DK291" s="4590">
        <v>313</v>
      </c>
      <c r="DL291" s="4458">
        <f t="shared" si="1282"/>
        <v>-63</v>
      </c>
      <c r="DM291" s="4462">
        <f t="shared" si="1318"/>
        <v>1.252</v>
      </c>
      <c r="DN291" s="4424">
        <f t="shared" si="1284"/>
        <v>19277</v>
      </c>
      <c r="DO291" s="4170">
        <f t="shared" si="1239"/>
        <v>123</v>
      </c>
      <c r="DP291" s="4171">
        <f t="shared" si="1240"/>
        <v>0.99365979381443303</v>
      </c>
      <c r="DQ291" s="5809">
        <v>19400</v>
      </c>
      <c r="DR291" s="6104"/>
      <c r="DS291" s="4336">
        <v>249</v>
      </c>
      <c r="DT291" s="4336">
        <v>313</v>
      </c>
      <c r="DU291" s="4336">
        <f t="shared" si="1308"/>
        <v>-64</v>
      </c>
      <c r="DV291" s="4337">
        <f t="shared" si="1309"/>
        <v>1.2570281124497993</v>
      </c>
      <c r="DW291" s="2683">
        <f t="shared" si="1310"/>
        <v>19590</v>
      </c>
      <c r="DX291" s="4170">
        <f t="shared" si="1241"/>
        <v>-190</v>
      </c>
      <c r="DY291" s="4171">
        <f t="shared" si="1295"/>
        <v>1.0097938144329897</v>
      </c>
      <c r="DZ291" s="6100">
        <v>45000</v>
      </c>
      <c r="EA291" s="6101"/>
      <c r="EB291" s="3540">
        <v>4167</v>
      </c>
      <c r="EC291" s="3540">
        <v>313</v>
      </c>
      <c r="ED291" s="3555">
        <f t="shared" si="1242"/>
        <v>-3854</v>
      </c>
      <c r="EE291" s="3556">
        <f t="shared" si="1319"/>
        <v>7.5113990880729536E-2</v>
      </c>
      <c r="EF291" s="3523">
        <f t="shared" si="1244"/>
        <v>18025</v>
      </c>
      <c r="EG291" s="3040">
        <f t="shared" si="1245"/>
        <v>26975</v>
      </c>
      <c r="EH291" s="3196">
        <f t="shared" si="1246"/>
        <v>0.40055555555555555</v>
      </c>
      <c r="EI291" s="6102">
        <v>45000</v>
      </c>
      <c r="EJ291" s="6103"/>
      <c r="EK291" s="3562">
        <v>4167</v>
      </c>
      <c r="EL291" s="3562">
        <v>313</v>
      </c>
      <c r="EM291" s="3040">
        <f t="shared" si="1247"/>
        <v>3854</v>
      </c>
      <c r="EN291" s="3196">
        <f t="shared" si="1320"/>
        <v>7.5113990880729536E-2</v>
      </c>
      <c r="EO291" s="3016">
        <f t="shared" si="1249"/>
        <v>18338</v>
      </c>
      <c r="EP291" s="3040">
        <f t="shared" si="1250"/>
        <v>26662</v>
      </c>
      <c r="EQ291" s="3196">
        <f t="shared" si="1251"/>
        <v>0.4075111111111111</v>
      </c>
      <c r="ER291" s="5809">
        <v>45000</v>
      </c>
      <c r="ES291" s="6104"/>
      <c r="ET291" s="3701">
        <v>4166</v>
      </c>
      <c r="EU291" s="3701">
        <v>313</v>
      </c>
      <c r="EV291" s="2941">
        <f t="shared" si="1252"/>
        <v>3853</v>
      </c>
      <c r="EW291" s="2058">
        <f t="shared" si="1296"/>
        <v>7.5132021123379744E-2</v>
      </c>
      <c r="EX291" s="3621">
        <f t="shared" si="1253"/>
        <v>18651</v>
      </c>
      <c r="EY291" s="3040">
        <f t="shared" si="1254"/>
        <v>26349</v>
      </c>
      <c r="EZ291" s="3196">
        <f t="shared" si="1297"/>
        <v>0.41446666666666665</v>
      </c>
      <c r="FA291" s="6686">
        <v>45000</v>
      </c>
      <c r="FB291" s="6830"/>
      <c r="FC291" s="2833">
        <v>4200</v>
      </c>
      <c r="FD291" s="2833">
        <v>3900</v>
      </c>
      <c r="FE291" s="1896">
        <f t="shared" si="1321"/>
        <v>-300</v>
      </c>
      <c r="FF291" s="1895">
        <f t="shared" si="1322"/>
        <v>0.9285714285714286</v>
      </c>
      <c r="FG291" s="2833">
        <f t="shared" si="1257"/>
        <v>17235</v>
      </c>
      <c r="FH291" s="1896">
        <f t="shared" si="1258"/>
        <v>27765</v>
      </c>
      <c r="FI291" s="1895">
        <f t="shared" si="1323"/>
        <v>0.38300000000000001</v>
      </c>
      <c r="FJ291" s="6793">
        <v>45000</v>
      </c>
      <c r="FK291" s="6793"/>
      <c r="FL291" s="2805">
        <v>4400</v>
      </c>
      <c r="FM291" s="2805">
        <v>164</v>
      </c>
      <c r="FN291" s="1896">
        <f t="shared" si="1260"/>
        <v>4236</v>
      </c>
      <c r="FO291" s="1895">
        <f t="shared" si="1324"/>
        <v>3.727272727272727E-2</v>
      </c>
      <c r="FP291" s="2587">
        <f t="shared" si="1262"/>
        <v>17399</v>
      </c>
      <c r="FQ291" s="1896">
        <f t="shared" si="1263"/>
        <v>27601</v>
      </c>
      <c r="FR291" s="1895">
        <f t="shared" si="1325"/>
        <v>0.38664444444444446</v>
      </c>
      <c r="FS291" s="6686">
        <v>45000</v>
      </c>
      <c r="FT291" s="6830"/>
      <c r="FU291" s="2806">
        <v>3900</v>
      </c>
      <c r="FV291" s="2806">
        <v>313</v>
      </c>
      <c r="FW291" s="2785">
        <f t="shared" si="1265"/>
        <v>3587</v>
      </c>
      <c r="FX291" s="2058">
        <f t="shared" si="1326"/>
        <v>8.0256410256410254E-2</v>
      </c>
      <c r="FY291" s="2587">
        <f t="shared" si="1266"/>
        <v>17712</v>
      </c>
      <c r="FZ291" s="1896">
        <f t="shared" si="1267"/>
        <v>27288</v>
      </c>
      <c r="GA291" s="1895">
        <f t="shared" si="1327"/>
        <v>0.39360000000000001</v>
      </c>
      <c r="GB291" s="3169">
        <f t="shared" si="1212"/>
        <v>6.9555555555555482E-3</v>
      </c>
      <c r="GC291" s="2219">
        <v>0</v>
      </c>
      <c r="GD291" s="1895">
        <v>1</v>
      </c>
      <c r="GE291" s="2190" t="s">
        <v>192</v>
      </c>
      <c r="GF291" s="2190" t="s">
        <v>198</v>
      </c>
      <c r="GG291" s="2105" t="s">
        <v>185</v>
      </c>
      <c r="GH291" s="2105" t="s">
        <v>16</v>
      </c>
      <c r="GI291" s="2105" t="s">
        <v>16</v>
      </c>
      <c r="GJ291" s="2105" t="s">
        <v>113</v>
      </c>
      <c r="GK291" s="2105" t="s">
        <v>20</v>
      </c>
      <c r="GL291" s="2187">
        <v>3</v>
      </c>
      <c r="GM291" s="504" t="s">
        <v>1551</v>
      </c>
      <c r="GN291" s="914" t="s">
        <v>1539</v>
      </c>
      <c r="GO291" s="2050">
        <v>45000</v>
      </c>
      <c r="GP291" s="895">
        <v>7000</v>
      </c>
      <c r="GQ291" s="2220">
        <v>13335</v>
      </c>
      <c r="GR291" s="2220">
        <v>-6335</v>
      </c>
      <c r="GS291" s="1895">
        <v>1.905</v>
      </c>
      <c r="GT291" s="2220">
        <v>13335</v>
      </c>
      <c r="GU291" s="2220">
        <v>31665</v>
      </c>
      <c r="GV291" s="1895">
        <v>0.29633333333333334</v>
      </c>
    </row>
    <row r="292" spans="1:204" ht="38.25" x14ac:dyDescent="0.25">
      <c r="B292" s="7156"/>
      <c r="C292" s="7154"/>
      <c r="D292" s="7147"/>
      <c r="E292" s="7156"/>
      <c r="F292" s="7158"/>
      <c r="G292" s="7158"/>
      <c r="H292" s="7144"/>
      <c r="I292" s="7144"/>
      <c r="J292" s="5707"/>
      <c r="K292" s="5707"/>
      <c r="L292" s="5707"/>
      <c r="M292" s="5707"/>
      <c r="N292" s="5707"/>
      <c r="O292" s="5707"/>
      <c r="P292" s="5698"/>
      <c r="Q292" s="5698"/>
      <c r="R292" s="5704"/>
      <c r="S292" s="5698"/>
      <c r="T292" s="5698"/>
      <c r="U292" s="7250"/>
      <c r="V292" s="5698"/>
      <c r="W292" s="5695"/>
      <c r="X292" s="5692"/>
      <c r="Y292" s="2187">
        <v>4</v>
      </c>
      <c r="Z292" s="504" t="s">
        <v>1552</v>
      </c>
      <c r="AA292" s="914" t="s">
        <v>1066</v>
      </c>
      <c r="AB292" s="5570">
        <v>1650</v>
      </c>
      <c r="AC292" s="3503">
        <v>260</v>
      </c>
      <c r="AD292" s="3504">
        <f t="shared" si="1213"/>
        <v>0.15757575757575756</v>
      </c>
      <c r="AE292" s="3503">
        <v>460</v>
      </c>
      <c r="AF292" s="3502">
        <f t="shared" si="1273"/>
        <v>0.27878787878787881</v>
      </c>
      <c r="AG292" s="3501">
        <v>460</v>
      </c>
      <c r="AH292" s="3502">
        <f t="shared" si="1274"/>
        <v>0.27878787878787881</v>
      </c>
      <c r="AI292" s="4282">
        <v>470</v>
      </c>
      <c r="AJ292" s="3502">
        <f t="shared" si="1275"/>
        <v>0.28484848484848485</v>
      </c>
      <c r="AK292" s="613">
        <f t="shared" si="1306"/>
        <v>1</v>
      </c>
      <c r="AL292" s="2275">
        <v>4</v>
      </c>
      <c r="AM292" s="970" t="s">
        <v>2975</v>
      </c>
      <c r="AN292" s="970" t="s">
        <v>2863</v>
      </c>
      <c r="AO292" s="970" t="s">
        <v>2862</v>
      </c>
      <c r="AP292" s="970" t="s">
        <v>2865</v>
      </c>
      <c r="AQ292" s="1019">
        <v>100</v>
      </c>
      <c r="AR292" s="914" t="s">
        <v>1066</v>
      </c>
      <c r="AS292" s="1019" t="s">
        <v>1579</v>
      </c>
      <c r="AT292" s="2284"/>
      <c r="AU292" s="1122" t="s">
        <v>1704</v>
      </c>
      <c r="AV292" s="5245">
        <v>1650</v>
      </c>
      <c r="AW292" s="5258"/>
      <c r="AX292" s="4493">
        <f t="shared" si="1276"/>
        <v>470</v>
      </c>
      <c r="AY292" s="4493">
        <f t="shared" si="1307"/>
        <v>287</v>
      </c>
      <c r="AZ292" s="4411">
        <f t="shared" si="1216"/>
        <v>183</v>
      </c>
      <c r="BA292" s="4496">
        <f t="shared" si="1217"/>
        <v>0.61063829787234047</v>
      </c>
      <c r="BB292" s="4450">
        <f t="shared" si="1293"/>
        <v>1454</v>
      </c>
      <c r="BC292" s="4104">
        <f t="shared" si="1219"/>
        <v>196</v>
      </c>
      <c r="BD292" s="2963">
        <f t="shared" si="1220"/>
        <v>0.88121212121212122</v>
      </c>
      <c r="BE292" s="4430">
        <f t="shared" si="1221"/>
        <v>0</v>
      </c>
      <c r="BF292" s="6594">
        <v>1650</v>
      </c>
      <c r="BG292" s="6601"/>
      <c r="BH292" s="3715">
        <f t="shared" si="1211"/>
        <v>460</v>
      </c>
      <c r="BI292" s="3715">
        <f t="shared" si="1222"/>
        <v>388</v>
      </c>
      <c r="BJ292" s="3111">
        <f t="shared" si="1223"/>
        <v>72</v>
      </c>
      <c r="BK292" s="2963">
        <f t="shared" si="1224"/>
        <v>0.84347826086956523</v>
      </c>
      <c r="BL292" s="3674">
        <f t="shared" si="1110"/>
        <v>1167</v>
      </c>
      <c r="BM292" s="3122">
        <f t="shared" si="1225"/>
        <v>483</v>
      </c>
      <c r="BN292" s="2963">
        <f t="shared" si="1226"/>
        <v>0.70727272727272728</v>
      </c>
      <c r="BO292" s="3700">
        <f t="shared" si="1227"/>
        <v>0</v>
      </c>
      <c r="BP292" s="3494"/>
      <c r="BQ292" s="6686">
        <v>1650</v>
      </c>
      <c r="BR292" s="6830"/>
      <c r="BS292" s="2749">
        <f t="shared" si="1316"/>
        <v>460</v>
      </c>
      <c r="BT292" s="2749">
        <f t="shared" si="1316"/>
        <v>359</v>
      </c>
      <c r="BU292" s="2987">
        <f t="shared" si="1202"/>
        <v>101</v>
      </c>
      <c r="BV292" s="2963">
        <f t="shared" si="1203"/>
        <v>0.7804347826086957</v>
      </c>
      <c r="BW292" s="2361">
        <f t="shared" si="1204"/>
        <v>779</v>
      </c>
      <c r="BX292" s="2991">
        <f t="shared" si="1205"/>
        <v>871</v>
      </c>
      <c r="BY292" s="2963">
        <f t="shared" si="1206"/>
        <v>0.47212121212121211</v>
      </c>
      <c r="BZ292" s="3151"/>
      <c r="CA292" s="6831">
        <v>1650</v>
      </c>
      <c r="CB292" s="6832"/>
      <c r="CC292" s="1718">
        <v>260</v>
      </c>
      <c r="CD292" s="1718">
        <v>420</v>
      </c>
      <c r="CE292" s="2359">
        <f t="shared" si="1230"/>
        <v>-160</v>
      </c>
      <c r="CF292" s="1834">
        <f t="shared" si="1231"/>
        <v>1.6153846153846154</v>
      </c>
      <c r="CG292" s="1971">
        <f t="shared" si="1232"/>
        <v>420</v>
      </c>
      <c r="CH292" s="2387">
        <f t="shared" si="1233"/>
        <v>1230</v>
      </c>
      <c r="CI292" s="1834">
        <f t="shared" si="1234"/>
        <v>0.25454545454545452</v>
      </c>
      <c r="CJ292" s="2479"/>
      <c r="CK292" s="2479"/>
      <c r="CL292" s="2479"/>
      <c r="CM292" s="1119"/>
      <c r="CN292" s="1121"/>
      <c r="CY292" s="6100">
        <v>1650</v>
      </c>
      <c r="CZ292" s="6101"/>
      <c r="DA292" s="4288">
        <v>157</v>
      </c>
      <c r="DB292" s="4288">
        <v>89</v>
      </c>
      <c r="DC292" s="4170">
        <f t="shared" si="1235"/>
        <v>-68</v>
      </c>
      <c r="DD292" s="4171">
        <f t="shared" si="1317"/>
        <v>0.56687898089171973</v>
      </c>
      <c r="DE292" s="4277">
        <f t="shared" si="1207"/>
        <v>1256</v>
      </c>
      <c r="DF292" s="4170">
        <f t="shared" si="1237"/>
        <v>394</v>
      </c>
      <c r="DG292" s="4171">
        <f t="shared" si="1238"/>
        <v>0.76121212121212123</v>
      </c>
      <c r="DH292" s="6102">
        <v>1650</v>
      </c>
      <c r="DI292" s="6103"/>
      <c r="DJ292" s="4590">
        <v>157</v>
      </c>
      <c r="DK292" s="4590">
        <v>97</v>
      </c>
      <c r="DL292" s="4458">
        <f t="shared" si="1282"/>
        <v>60</v>
      </c>
      <c r="DM292" s="4462">
        <f t="shared" si="1318"/>
        <v>0.61783439490445857</v>
      </c>
      <c r="DN292" s="4424">
        <f t="shared" si="1284"/>
        <v>1353</v>
      </c>
      <c r="DO292" s="4170">
        <f t="shared" si="1239"/>
        <v>297</v>
      </c>
      <c r="DP292" s="4171">
        <f t="shared" si="1240"/>
        <v>0.82</v>
      </c>
      <c r="DQ292" s="5809">
        <v>1650</v>
      </c>
      <c r="DR292" s="6104"/>
      <c r="DS292" s="4336">
        <v>156</v>
      </c>
      <c r="DT292" s="4336">
        <v>101</v>
      </c>
      <c r="DU292" s="4336">
        <f t="shared" si="1308"/>
        <v>55</v>
      </c>
      <c r="DV292" s="4337">
        <f t="shared" si="1309"/>
        <v>0.64743589743589747</v>
      </c>
      <c r="DW292" s="2683">
        <f t="shared" si="1310"/>
        <v>1454</v>
      </c>
      <c r="DX292" s="4170">
        <f t="shared" si="1241"/>
        <v>196</v>
      </c>
      <c r="DY292" s="4171">
        <f t="shared" si="1295"/>
        <v>0.88121212121212122</v>
      </c>
      <c r="DZ292" s="6100">
        <v>1650</v>
      </c>
      <c r="EA292" s="6101"/>
      <c r="EB292" s="3540">
        <v>153</v>
      </c>
      <c r="EC292" s="3540">
        <v>102</v>
      </c>
      <c r="ED292" s="3555">
        <f t="shared" si="1242"/>
        <v>-51</v>
      </c>
      <c r="EE292" s="3556">
        <f t="shared" si="1319"/>
        <v>0.66666666666666663</v>
      </c>
      <c r="EF292" s="3523">
        <f t="shared" si="1244"/>
        <v>881</v>
      </c>
      <c r="EG292" s="3040">
        <f t="shared" si="1245"/>
        <v>769</v>
      </c>
      <c r="EH292" s="3196">
        <f t="shared" si="1246"/>
        <v>0.53393939393939394</v>
      </c>
      <c r="EI292" s="6102">
        <v>1650</v>
      </c>
      <c r="EJ292" s="6103"/>
      <c r="EK292" s="3562">
        <v>153</v>
      </c>
      <c r="EL292" s="3562">
        <v>159</v>
      </c>
      <c r="EM292" s="3040">
        <f t="shared" si="1247"/>
        <v>-6</v>
      </c>
      <c r="EN292" s="3196">
        <f t="shared" si="1320"/>
        <v>1.0392156862745099</v>
      </c>
      <c r="EO292" s="3016">
        <f t="shared" si="1249"/>
        <v>1040</v>
      </c>
      <c r="EP292" s="3040">
        <f t="shared" si="1250"/>
        <v>610</v>
      </c>
      <c r="EQ292" s="3196">
        <f t="shared" si="1251"/>
        <v>0.63030303030303025</v>
      </c>
      <c r="ER292" s="5809">
        <v>1650</v>
      </c>
      <c r="ES292" s="6104"/>
      <c r="ET292" s="3701">
        <v>154</v>
      </c>
      <c r="EU292" s="3701">
        <v>127</v>
      </c>
      <c r="EV292" s="2941">
        <f t="shared" si="1252"/>
        <v>27</v>
      </c>
      <c r="EW292" s="2058">
        <f t="shared" si="1296"/>
        <v>0.82467532467532467</v>
      </c>
      <c r="EX292" s="3621">
        <f t="shared" si="1253"/>
        <v>1167</v>
      </c>
      <c r="EY292" s="3040">
        <f t="shared" si="1254"/>
        <v>483</v>
      </c>
      <c r="EZ292" s="3196">
        <f t="shared" si="1297"/>
        <v>0.70727272727272728</v>
      </c>
      <c r="FA292" s="6686">
        <v>1650</v>
      </c>
      <c r="FB292" s="6830"/>
      <c r="FC292" s="2833">
        <v>154</v>
      </c>
      <c r="FD292" s="2833">
        <v>78</v>
      </c>
      <c r="FE292" s="1896">
        <f t="shared" si="1321"/>
        <v>-76</v>
      </c>
      <c r="FF292" s="1895">
        <f t="shared" si="1322"/>
        <v>0.50649350649350644</v>
      </c>
      <c r="FG292" s="2833">
        <f t="shared" si="1257"/>
        <v>498</v>
      </c>
      <c r="FH292" s="1896">
        <f t="shared" si="1258"/>
        <v>1152</v>
      </c>
      <c r="FI292" s="1895">
        <f t="shared" si="1323"/>
        <v>0.30181818181818182</v>
      </c>
      <c r="FJ292" s="6793">
        <v>1650</v>
      </c>
      <c r="FK292" s="6793"/>
      <c r="FL292" s="2805">
        <v>158</v>
      </c>
      <c r="FM292" s="2805">
        <v>168</v>
      </c>
      <c r="FN292" s="1896">
        <f t="shared" si="1260"/>
        <v>-10</v>
      </c>
      <c r="FO292" s="1895">
        <f t="shared" si="1324"/>
        <v>1.0632911392405062</v>
      </c>
      <c r="FP292" s="2587">
        <f t="shared" si="1262"/>
        <v>666</v>
      </c>
      <c r="FQ292" s="1896">
        <f t="shared" si="1263"/>
        <v>984</v>
      </c>
      <c r="FR292" s="1895">
        <f t="shared" si="1325"/>
        <v>0.40363636363636363</v>
      </c>
      <c r="FS292" s="6686">
        <v>1650</v>
      </c>
      <c r="FT292" s="6830"/>
      <c r="FU292" s="2806">
        <v>148</v>
      </c>
      <c r="FV292" s="2806">
        <v>113</v>
      </c>
      <c r="FW292" s="2785">
        <f t="shared" si="1265"/>
        <v>35</v>
      </c>
      <c r="FX292" s="2058">
        <f t="shared" si="1326"/>
        <v>0.76351351351351349</v>
      </c>
      <c r="FY292" s="2587">
        <f t="shared" si="1266"/>
        <v>779</v>
      </c>
      <c r="FZ292" s="1896">
        <f t="shared" si="1267"/>
        <v>871</v>
      </c>
      <c r="GA292" s="1895">
        <f t="shared" si="1327"/>
        <v>0.47212121212121211</v>
      </c>
      <c r="GB292" s="3169">
        <f t="shared" si="1212"/>
        <v>6.1818181818181828E-2</v>
      </c>
      <c r="GC292" s="2219">
        <v>0</v>
      </c>
      <c r="GD292" s="1895">
        <v>1</v>
      </c>
      <c r="GE292" s="2190" t="s">
        <v>192</v>
      </c>
      <c r="GF292" s="2190" t="s">
        <v>198</v>
      </c>
      <c r="GG292" s="2105" t="s">
        <v>185</v>
      </c>
      <c r="GH292" s="2105" t="s">
        <v>16</v>
      </c>
      <c r="GI292" s="2105" t="s">
        <v>16</v>
      </c>
      <c r="GJ292" s="2105" t="s">
        <v>113</v>
      </c>
      <c r="GK292" s="2105" t="s">
        <v>20</v>
      </c>
      <c r="GL292" s="2187">
        <v>4</v>
      </c>
      <c r="GM292" s="504" t="s">
        <v>1552</v>
      </c>
      <c r="GN292" s="914" t="s">
        <v>1066</v>
      </c>
      <c r="GO292" s="2050">
        <v>1650</v>
      </c>
      <c r="GP292" s="895">
        <v>260</v>
      </c>
      <c r="GQ292" s="2220">
        <v>420</v>
      </c>
      <c r="GR292" s="2220">
        <v>-160</v>
      </c>
      <c r="GS292" s="1895">
        <v>1.6153846153846154</v>
      </c>
      <c r="GT292" s="2220">
        <v>420</v>
      </c>
      <c r="GU292" s="2220">
        <v>1230</v>
      </c>
      <c r="GV292" s="1895">
        <v>0.25454545454545452</v>
      </c>
    </row>
    <row r="293" spans="1:204" ht="38.25" x14ac:dyDescent="0.25">
      <c r="B293" s="7156"/>
      <c r="C293" s="7154"/>
      <c r="D293" s="7147"/>
      <c r="E293" s="7156"/>
      <c r="F293" s="7158"/>
      <c r="G293" s="7158"/>
      <c r="H293" s="7144"/>
      <c r="I293" s="7144"/>
      <c r="J293" s="5707"/>
      <c r="K293" s="5707"/>
      <c r="L293" s="5707"/>
      <c r="M293" s="5707"/>
      <c r="N293" s="5707"/>
      <c r="O293" s="5707"/>
      <c r="P293" s="5698"/>
      <c r="Q293" s="5698"/>
      <c r="R293" s="5704"/>
      <c r="S293" s="5698"/>
      <c r="T293" s="5698"/>
      <c r="U293" s="7250"/>
      <c r="V293" s="5698"/>
      <c r="W293" s="5695"/>
      <c r="X293" s="5692"/>
      <c r="Y293" s="2187">
        <v>5</v>
      </c>
      <c r="Z293" s="504" t="s">
        <v>1553</v>
      </c>
      <c r="AA293" s="914" t="s">
        <v>1053</v>
      </c>
      <c r="AB293" s="5570">
        <v>150</v>
      </c>
      <c r="AC293" s="3503">
        <v>24</v>
      </c>
      <c r="AD293" s="3504">
        <f t="shared" si="1213"/>
        <v>0.16</v>
      </c>
      <c r="AE293" s="3503">
        <v>42</v>
      </c>
      <c r="AF293" s="3502">
        <f t="shared" si="1273"/>
        <v>0.28000000000000003</v>
      </c>
      <c r="AG293" s="3501">
        <v>42</v>
      </c>
      <c r="AH293" s="3502">
        <f t="shared" si="1274"/>
        <v>0.28000000000000003</v>
      </c>
      <c r="AI293" s="3501">
        <v>42</v>
      </c>
      <c r="AJ293" s="3502">
        <f t="shared" si="1275"/>
        <v>0.28000000000000003</v>
      </c>
      <c r="AK293" s="228">
        <f t="shared" si="1306"/>
        <v>1</v>
      </c>
      <c r="AL293" s="2275">
        <v>5</v>
      </c>
      <c r="AM293" s="970" t="s">
        <v>2976</v>
      </c>
      <c r="AN293" s="970" t="s">
        <v>2977</v>
      </c>
      <c r="AO293" s="970" t="s">
        <v>2978</v>
      </c>
      <c r="AP293" s="970" t="s">
        <v>2979</v>
      </c>
      <c r="AQ293" s="1019">
        <v>100</v>
      </c>
      <c r="AR293" s="884" t="s">
        <v>1053</v>
      </c>
      <c r="AS293" s="1019" t="s">
        <v>1579</v>
      </c>
      <c r="AT293" s="2284"/>
      <c r="AU293" s="1122" t="s">
        <v>1704</v>
      </c>
      <c r="AV293" s="5245">
        <v>150</v>
      </c>
      <c r="AW293" s="5258"/>
      <c r="AX293" s="4493">
        <f t="shared" si="1276"/>
        <v>42</v>
      </c>
      <c r="AY293" s="4493">
        <f t="shared" si="1307"/>
        <v>24</v>
      </c>
      <c r="AZ293" s="4411">
        <f t="shared" si="1216"/>
        <v>18</v>
      </c>
      <c r="BA293" s="4496">
        <f t="shared" si="1217"/>
        <v>0.5714285714285714</v>
      </c>
      <c r="BB293" s="4450">
        <f t="shared" si="1293"/>
        <v>130</v>
      </c>
      <c r="BC293" s="4104">
        <f t="shared" si="1219"/>
        <v>20</v>
      </c>
      <c r="BD293" s="2963">
        <f t="shared" si="1220"/>
        <v>0.8666666666666667</v>
      </c>
      <c r="BE293" s="4430">
        <f t="shared" si="1221"/>
        <v>0</v>
      </c>
      <c r="BF293" s="6594">
        <v>150</v>
      </c>
      <c r="BG293" s="6601"/>
      <c r="BH293" s="3715">
        <f t="shared" si="1211"/>
        <v>42</v>
      </c>
      <c r="BI293" s="3715">
        <f t="shared" si="1222"/>
        <v>35</v>
      </c>
      <c r="BJ293" s="3111">
        <f t="shared" si="1223"/>
        <v>7</v>
      </c>
      <c r="BK293" s="2963">
        <f t="shared" si="1224"/>
        <v>0.83333333333333337</v>
      </c>
      <c r="BL293" s="3674">
        <f t="shared" si="1110"/>
        <v>106</v>
      </c>
      <c r="BM293" s="3122">
        <f t="shared" si="1225"/>
        <v>44</v>
      </c>
      <c r="BN293" s="2963">
        <f t="shared" si="1226"/>
        <v>0.70666666666666667</v>
      </c>
      <c r="BO293" s="3700">
        <f t="shared" si="1227"/>
        <v>0</v>
      </c>
      <c r="BP293" s="3494"/>
      <c r="BQ293" s="6686">
        <v>150</v>
      </c>
      <c r="BR293" s="6830"/>
      <c r="BS293" s="2749">
        <f t="shared" si="1316"/>
        <v>42</v>
      </c>
      <c r="BT293" s="2749">
        <f t="shared" si="1316"/>
        <v>35</v>
      </c>
      <c r="BU293" s="2987">
        <f t="shared" si="1202"/>
        <v>7</v>
      </c>
      <c r="BV293" s="2963">
        <f t="shared" si="1203"/>
        <v>0.83333333333333337</v>
      </c>
      <c r="BW293" s="2361">
        <f t="shared" si="1204"/>
        <v>71</v>
      </c>
      <c r="BX293" s="2991">
        <f t="shared" si="1205"/>
        <v>79</v>
      </c>
      <c r="BY293" s="2963">
        <f t="shared" si="1206"/>
        <v>0.47333333333333333</v>
      </c>
      <c r="BZ293" s="3151"/>
      <c r="CA293" s="6831">
        <v>150</v>
      </c>
      <c r="CB293" s="6832"/>
      <c r="CC293" s="1718">
        <v>24</v>
      </c>
      <c r="CD293" s="1718">
        <v>36</v>
      </c>
      <c r="CE293" s="2359">
        <f t="shared" si="1230"/>
        <v>-12</v>
      </c>
      <c r="CF293" s="1834">
        <f t="shared" si="1231"/>
        <v>1.5</v>
      </c>
      <c r="CG293" s="1971">
        <f t="shared" si="1232"/>
        <v>36</v>
      </c>
      <c r="CH293" s="2387">
        <f t="shared" si="1233"/>
        <v>114</v>
      </c>
      <c r="CI293" s="1834">
        <f t="shared" si="1234"/>
        <v>0.24</v>
      </c>
      <c r="CJ293" s="1249"/>
      <c r="CK293" s="2479"/>
      <c r="CL293" s="2479"/>
      <c r="CM293" s="1121"/>
      <c r="CN293" s="1121"/>
      <c r="CY293" s="6100">
        <v>150</v>
      </c>
      <c r="CZ293" s="6101"/>
      <c r="DA293" s="4288">
        <v>14</v>
      </c>
      <c r="DB293" s="4288">
        <v>6</v>
      </c>
      <c r="DC293" s="4170">
        <f t="shared" si="1235"/>
        <v>-8</v>
      </c>
      <c r="DD293" s="4171">
        <f t="shared" si="1317"/>
        <v>0.42857142857142855</v>
      </c>
      <c r="DE293" s="4277">
        <f t="shared" si="1207"/>
        <v>112</v>
      </c>
      <c r="DF293" s="4170">
        <f t="shared" si="1237"/>
        <v>38</v>
      </c>
      <c r="DG293" s="4171">
        <f t="shared" si="1238"/>
        <v>0.7466666666666667</v>
      </c>
      <c r="DH293" s="6102">
        <v>150</v>
      </c>
      <c r="DI293" s="6103"/>
      <c r="DJ293" s="4590">
        <v>14</v>
      </c>
      <c r="DK293" s="4590">
        <v>11</v>
      </c>
      <c r="DL293" s="4458">
        <f t="shared" si="1282"/>
        <v>3</v>
      </c>
      <c r="DM293" s="4462">
        <f t="shared" si="1318"/>
        <v>0.7857142857142857</v>
      </c>
      <c r="DN293" s="4424">
        <f t="shared" si="1284"/>
        <v>123</v>
      </c>
      <c r="DO293" s="4170">
        <f t="shared" si="1239"/>
        <v>27</v>
      </c>
      <c r="DP293" s="4171">
        <f t="shared" si="1240"/>
        <v>0.82</v>
      </c>
      <c r="DQ293" s="5809">
        <v>150</v>
      </c>
      <c r="DR293" s="6104"/>
      <c r="DS293" s="4336">
        <v>14</v>
      </c>
      <c r="DT293" s="4336">
        <v>7</v>
      </c>
      <c r="DU293" s="4336">
        <f t="shared" si="1308"/>
        <v>7</v>
      </c>
      <c r="DV293" s="4337">
        <f t="shared" si="1309"/>
        <v>0.5</v>
      </c>
      <c r="DW293" s="2683">
        <f t="shared" si="1310"/>
        <v>130</v>
      </c>
      <c r="DX293" s="4170">
        <f t="shared" si="1241"/>
        <v>20</v>
      </c>
      <c r="DY293" s="4171">
        <f t="shared" si="1295"/>
        <v>0.8666666666666667</v>
      </c>
      <c r="DZ293" s="6100">
        <v>150</v>
      </c>
      <c r="EA293" s="6101"/>
      <c r="EB293" s="3540">
        <v>14</v>
      </c>
      <c r="EC293" s="3540">
        <v>16</v>
      </c>
      <c r="ED293" s="3555">
        <f t="shared" si="1242"/>
        <v>2</v>
      </c>
      <c r="EE293" s="3556">
        <f t="shared" si="1319"/>
        <v>1.1428571428571428</v>
      </c>
      <c r="EF293" s="3523">
        <f t="shared" si="1244"/>
        <v>87</v>
      </c>
      <c r="EG293" s="3040">
        <f t="shared" si="1245"/>
        <v>63</v>
      </c>
      <c r="EH293" s="3196">
        <f t="shared" si="1246"/>
        <v>0.57999999999999996</v>
      </c>
      <c r="EI293" s="6102">
        <v>150</v>
      </c>
      <c r="EJ293" s="6103"/>
      <c r="EK293" s="3562">
        <v>14</v>
      </c>
      <c r="EL293" s="3562">
        <v>14</v>
      </c>
      <c r="EM293" s="3040">
        <f t="shared" si="1247"/>
        <v>0</v>
      </c>
      <c r="EN293" s="3196">
        <f t="shared" si="1320"/>
        <v>1</v>
      </c>
      <c r="EO293" s="3016">
        <f t="shared" si="1249"/>
        <v>101</v>
      </c>
      <c r="EP293" s="3040">
        <f t="shared" si="1250"/>
        <v>49</v>
      </c>
      <c r="EQ293" s="3196">
        <f t="shared" si="1251"/>
        <v>0.67333333333333334</v>
      </c>
      <c r="ER293" s="5809">
        <v>150</v>
      </c>
      <c r="ES293" s="6104"/>
      <c r="ET293" s="3701">
        <v>14</v>
      </c>
      <c r="EU293" s="3701">
        <v>5</v>
      </c>
      <c r="EV293" s="2941">
        <f t="shared" si="1252"/>
        <v>9</v>
      </c>
      <c r="EW293" s="2058">
        <f t="shared" si="1296"/>
        <v>0.35714285714285715</v>
      </c>
      <c r="EX293" s="3621">
        <f t="shared" si="1253"/>
        <v>106</v>
      </c>
      <c r="EY293" s="3040">
        <f t="shared" si="1254"/>
        <v>44</v>
      </c>
      <c r="EZ293" s="3196">
        <f t="shared" si="1297"/>
        <v>0.70666666666666667</v>
      </c>
      <c r="FA293" s="6686">
        <v>150</v>
      </c>
      <c r="FB293" s="6830"/>
      <c r="FC293" s="2833">
        <v>14</v>
      </c>
      <c r="FD293" s="2833">
        <v>10</v>
      </c>
      <c r="FE293" s="1896">
        <f t="shared" si="1321"/>
        <v>-4</v>
      </c>
      <c r="FF293" s="1895">
        <f t="shared" si="1322"/>
        <v>0.7142857142857143</v>
      </c>
      <c r="FG293" s="2833">
        <f t="shared" si="1257"/>
        <v>46</v>
      </c>
      <c r="FH293" s="1896">
        <f t="shared" si="1258"/>
        <v>104</v>
      </c>
      <c r="FI293" s="1895">
        <f t="shared" si="1323"/>
        <v>0.30666666666666664</v>
      </c>
      <c r="FJ293" s="6793">
        <v>150</v>
      </c>
      <c r="FK293" s="6793"/>
      <c r="FL293" s="2805">
        <v>14</v>
      </c>
      <c r="FM293" s="2805">
        <v>21</v>
      </c>
      <c r="FN293" s="1896">
        <f t="shared" si="1260"/>
        <v>-7</v>
      </c>
      <c r="FO293" s="1895">
        <f t="shared" si="1324"/>
        <v>1.5</v>
      </c>
      <c r="FP293" s="2587">
        <f t="shared" si="1262"/>
        <v>67</v>
      </c>
      <c r="FQ293" s="1896">
        <f t="shared" si="1263"/>
        <v>83</v>
      </c>
      <c r="FR293" s="1895">
        <f t="shared" si="1325"/>
        <v>0.44666666666666666</v>
      </c>
      <c r="FS293" s="6686">
        <v>150</v>
      </c>
      <c r="FT293" s="6830"/>
      <c r="FU293" s="2806">
        <v>14</v>
      </c>
      <c r="FV293" s="2806">
        <v>4</v>
      </c>
      <c r="FW293" s="2785">
        <f t="shared" si="1265"/>
        <v>10</v>
      </c>
      <c r="FX293" s="2058">
        <f t="shared" si="1326"/>
        <v>0.2857142857142857</v>
      </c>
      <c r="FY293" s="2587">
        <f t="shared" si="1266"/>
        <v>71</v>
      </c>
      <c r="FZ293" s="1896">
        <f t="shared" si="1267"/>
        <v>79</v>
      </c>
      <c r="GA293" s="1895">
        <f t="shared" si="1327"/>
        <v>0.47333333333333333</v>
      </c>
      <c r="GB293" s="3169">
        <f t="shared" si="1212"/>
        <v>0.10666666666666663</v>
      </c>
      <c r="GC293" s="2219">
        <v>0</v>
      </c>
      <c r="GD293" s="1895">
        <v>1</v>
      </c>
      <c r="GE293" s="2190" t="s">
        <v>192</v>
      </c>
      <c r="GF293" s="2190" t="s">
        <v>198</v>
      </c>
      <c r="GG293" s="2105" t="s">
        <v>185</v>
      </c>
      <c r="GH293" s="2105" t="s">
        <v>16</v>
      </c>
      <c r="GI293" s="2105" t="s">
        <v>16</v>
      </c>
      <c r="GJ293" s="2105" t="s">
        <v>113</v>
      </c>
      <c r="GK293" s="2105" t="s">
        <v>20</v>
      </c>
      <c r="GL293" s="2187">
        <v>5</v>
      </c>
      <c r="GM293" s="219" t="s">
        <v>1553</v>
      </c>
      <c r="GN293" s="884" t="s">
        <v>1053</v>
      </c>
      <c r="GO293" s="2050">
        <v>150</v>
      </c>
      <c r="GP293" s="635">
        <v>24</v>
      </c>
      <c r="GQ293" s="2220">
        <v>36</v>
      </c>
      <c r="GR293" s="2220">
        <v>-12</v>
      </c>
      <c r="GS293" s="1895">
        <v>1.5</v>
      </c>
      <c r="GT293" s="2220">
        <v>36</v>
      </c>
      <c r="GU293" s="2220">
        <v>114</v>
      </c>
      <c r="GV293" s="1895">
        <v>0.24</v>
      </c>
    </row>
    <row r="294" spans="1:204" ht="46.5" customHeight="1" x14ac:dyDescent="0.25">
      <c r="B294" s="7156"/>
      <c r="C294" s="7154"/>
      <c r="D294" s="7147"/>
      <c r="E294" s="7156"/>
      <c r="F294" s="7158"/>
      <c r="G294" s="7158"/>
      <c r="H294" s="7144"/>
      <c r="I294" s="7144"/>
      <c r="J294" s="5707"/>
      <c r="K294" s="5707"/>
      <c r="L294" s="5707"/>
      <c r="M294" s="5707"/>
      <c r="N294" s="5707"/>
      <c r="O294" s="5707"/>
      <c r="P294" s="5698"/>
      <c r="Q294" s="5698"/>
      <c r="R294" s="5704"/>
      <c r="S294" s="5698"/>
      <c r="T294" s="5698"/>
      <c r="U294" s="7250"/>
      <c r="V294" s="5698"/>
      <c r="W294" s="5695"/>
      <c r="X294" s="5692"/>
      <c r="Y294" s="2187">
        <v>6</v>
      </c>
      <c r="Z294" s="504" t="s">
        <v>1554</v>
      </c>
      <c r="AA294" s="914" t="s">
        <v>1555</v>
      </c>
      <c r="AB294" s="5570">
        <v>250000</v>
      </c>
      <c r="AC294" s="3503">
        <v>40000</v>
      </c>
      <c r="AD294" s="3504">
        <f t="shared" si="1213"/>
        <v>0.16</v>
      </c>
      <c r="AE294" s="3503">
        <v>70000</v>
      </c>
      <c r="AF294" s="3502">
        <f t="shared" si="1273"/>
        <v>0.28000000000000003</v>
      </c>
      <c r="AG294" s="3501">
        <v>70000</v>
      </c>
      <c r="AH294" s="3502">
        <f t="shared" si="1274"/>
        <v>0.28000000000000003</v>
      </c>
      <c r="AI294" s="3501">
        <v>70000</v>
      </c>
      <c r="AJ294" s="3502">
        <f t="shared" si="1275"/>
        <v>0.28000000000000003</v>
      </c>
      <c r="AK294" s="228">
        <f t="shared" si="1306"/>
        <v>1</v>
      </c>
      <c r="AL294" s="2275">
        <v>6</v>
      </c>
      <c r="AM294" s="970" t="s">
        <v>2980</v>
      </c>
      <c r="AN294" s="970" t="s">
        <v>2981</v>
      </c>
      <c r="AO294" s="970" t="s">
        <v>2982</v>
      </c>
      <c r="AP294" s="970" t="s">
        <v>2983</v>
      </c>
      <c r="AQ294" s="1019">
        <v>100</v>
      </c>
      <c r="AR294" s="884" t="s">
        <v>1555</v>
      </c>
      <c r="AS294" s="1019" t="s">
        <v>1579</v>
      </c>
      <c r="AT294" s="2284"/>
      <c r="AU294" s="1122" t="s">
        <v>1704</v>
      </c>
      <c r="AV294" s="5245">
        <v>250000</v>
      </c>
      <c r="AW294" s="5258"/>
      <c r="AX294" s="4493">
        <f t="shared" si="1276"/>
        <v>70000</v>
      </c>
      <c r="AY294" s="4493">
        <f t="shared" si="1307"/>
        <v>55307.77</v>
      </c>
      <c r="AZ294" s="4411">
        <f t="shared" si="1216"/>
        <v>14692.230000000003</v>
      </c>
      <c r="BA294" s="4496">
        <f t="shared" si="1217"/>
        <v>0.79011100000000001</v>
      </c>
      <c r="BB294" s="4450">
        <f t="shared" si="1293"/>
        <v>227882.15</v>
      </c>
      <c r="BC294" s="4104">
        <f t="shared" si="1219"/>
        <v>22117.850000000006</v>
      </c>
      <c r="BD294" s="2963">
        <f t="shared" si="1220"/>
        <v>0.91152860000000002</v>
      </c>
      <c r="BE294" s="4430">
        <f t="shared" si="1221"/>
        <v>0</v>
      </c>
      <c r="BF294" s="6594">
        <v>250000</v>
      </c>
      <c r="BG294" s="6601"/>
      <c r="BH294" s="3715">
        <f t="shared" si="1211"/>
        <v>70000</v>
      </c>
      <c r="BI294" s="3715">
        <f t="shared" si="1222"/>
        <v>57093.380000000005</v>
      </c>
      <c r="BJ294" s="3111">
        <f t="shared" si="1223"/>
        <v>12906.619999999995</v>
      </c>
      <c r="BK294" s="2963">
        <f t="shared" si="1224"/>
        <v>0.81561971428571434</v>
      </c>
      <c r="BL294" s="3674">
        <f t="shared" si="1110"/>
        <v>172574.38</v>
      </c>
      <c r="BM294" s="3122">
        <f t="shared" si="1225"/>
        <v>77425.62</v>
      </c>
      <c r="BN294" s="2963">
        <f t="shared" si="1226"/>
        <v>0.69029752</v>
      </c>
      <c r="BO294" s="3700">
        <f t="shared" si="1227"/>
        <v>0</v>
      </c>
      <c r="BP294" s="3494"/>
      <c r="BQ294" s="6686">
        <v>250000</v>
      </c>
      <c r="BR294" s="6830"/>
      <c r="BS294" s="2749">
        <f t="shared" si="1316"/>
        <v>70000</v>
      </c>
      <c r="BT294" s="2749">
        <f t="shared" si="1316"/>
        <v>55031</v>
      </c>
      <c r="BU294" s="2987">
        <f t="shared" si="1202"/>
        <v>14969</v>
      </c>
      <c r="BV294" s="2963">
        <f t="shared" si="1203"/>
        <v>0.78615714285714289</v>
      </c>
      <c r="BW294" s="2361">
        <f t="shared" si="1204"/>
        <v>115481</v>
      </c>
      <c r="BX294" s="2991">
        <f t="shared" si="1205"/>
        <v>134519</v>
      </c>
      <c r="BY294" s="2963">
        <f t="shared" si="1206"/>
        <v>0.461924</v>
      </c>
      <c r="BZ294" s="3151"/>
      <c r="CA294" s="6831">
        <v>250000</v>
      </c>
      <c r="CB294" s="6832"/>
      <c r="CC294" s="1718">
        <v>40000</v>
      </c>
      <c r="CD294" s="1718">
        <v>60450</v>
      </c>
      <c r="CE294" s="2359">
        <f t="shared" si="1230"/>
        <v>-20450</v>
      </c>
      <c r="CF294" s="1834">
        <f t="shared" si="1231"/>
        <v>1.51125</v>
      </c>
      <c r="CG294" s="1971">
        <f t="shared" si="1232"/>
        <v>60450</v>
      </c>
      <c r="CH294" s="2387">
        <f t="shared" si="1233"/>
        <v>189550</v>
      </c>
      <c r="CI294" s="1834">
        <f t="shared" si="1234"/>
        <v>0.24179999999999999</v>
      </c>
      <c r="CJ294" s="2483"/>
      <c r="CK294" s="2483"/>
      <c r="CL294" s="2479"/>
      <c r="CM294" s="1121"/>
      <c r="CN294" s="1121"/>
      <c r="CY294" s="6100">
        <v>250000</v>
      </c>
      <c r="CZ294" s="6101"/>
      <c r="DA294" s="4288">
        <v>23334</v>
      </c>
      <c r="DB294" s="4288">
        <v>18474.099999999999</v>
      </c>
      <c r="DC294" s="4170">
        <f t="shared" si="1235"/>
        <v>-4859.9000000000015</v>
      </c>
      <c r="DD294" s="4171">
        <f t="shared" si="1317"/>
        <v>0.79172452215650979</v>
      </c>
      <c r="DE294" s="4277">
        <f t="shared" si="1207"/>
        <v>191048.48</v>
      </c>
      <c r="DF294" s="4170">
        <f t="shared" si="1237"/>
        <v>58951.51999999999</v>
      </c>
      <c r="DG294" s="4171">
        <f t="shared" si="1238"/>
        <v>0.76419392000000008</v>
      </c>
      <c r="DH294" s="6102">
        <v>250000</v>
      </c>
      <c r="DI294" s="6103"/>
      <c r="DJ294" s="4590">
        <v>23333</v>
      </c>
      <c r="DK294" s="4590">
        <v>17859</v>
      </c>
      <c r="DL294" s="4458">
        <f t="shared" si="1282"/>
        <v>5474</v>
      </c>
      <c r="DM294" s="4462">
        <f t="shared" si="1318"/>
        <v>0.76539664852355038</v>
      </c>
      <c r="DN294" s="4424">
        <f t="shared" si="1284"/>
        <v>208907.48</v>
      </c>
      <c r="DO294" s="4170">
        <f t="shared" si="1239"/>
        <v>41092.51999999999</v>
      </c>
      <c r="DP294" s="4171">
        <f t="shared" si="1240"/>
        <v>0.83562992000000003</v>
      </c>
      <c r="DQ294" s="5809">
        <v>250000</v>
      </c>
      <c r="DR294" s="6104"/>
      <c r="DS294" s="4336">
        <v>23333</v>
      </c>
      <c r="DT294" s="4530">
        <v>18974.669999999998</v>
      </c>
      <c r="DU294" s="4336">
        <f t="shared" si="1308"/>
        <v>4358.3300000000017</v>
      </c>
      <c r="DV294" s="4337">
        <f t="shared" si="1309"/>
        <v>0.81321176016800234</v>
      </c>
      <c r="DW294" s="2683">
        <f t="shared" si="1310"/>
        <v>227882.15000000002</v>
      </c>
      <c r="DX294" s="4170">
        <f t="shared" si="1241"/>
        <v>22117.849999999977</v>
      </c>
      <c r="DY294" s="4171">
        <f t="shared" si="1295"/>
        <v>0.91152860000000013</v>
      </c>
      <c r="DZ294" s="6100">
        <v>250000</v>
      </c>
      <c r="EA294" s="6101"/>
      <c r="EB294" s="3540">
        <v>23333</v>
      </c>
      <c r="EC294" s="3540">
        <v>19317</v>
      </c>
      <c r="ED294" s="3555">
        <f t="shared" si="1242"/>
        <v>-4016</v>
      </c>
      <c r="EE294" s="3556">
        <f t="shared" si="1319"/>
        <v>0.82788325547507824</v>
      </c>
      <c r="EF294" s="3523">
        <f t="shared" si="1244"/>
        <v>134798</v>
      </c>
      <c r="EG294" s="3040">
        <f t="shared" si="1245"/>
        <v>115202</v>
      </c>
      <c r="EH294" s="3196">
        <f t="shared" si="1246"/>
        <v>0.539192</v>
      </c>
      <c r="EI294" s="6102">
        <v>250000</v>
      </c>
      <c r="EJ294" s="6103"/>
      <c r="EK294" s="3562">
        <v>23333</v>
      </c>
      <c r="EL294" s="3562">
        <v>18787</v>
      </c>
      <c r="EM294" s="3040">
        <f t="shared" si="1247"/>
        <v>4546</v>
      </c>
      <c r="EN294" s="3196">
        <f t="shared" si="1320"/>
        <v>0.80516864526636089</v>
      </c>
      <c r="EO294" s="2647">
        <f t="shared" si="1249"/>
        <v>153585</v>
      </c>
      <c r="EP294" s="3040">
        <f t="shared" si="1250"/>
        <v>96415</v>
      </c>
      <c r="EQ294" s="3196">
        <f t="shared" si="1251"/>
        <v>0.61434</v>
      </c>
      <c r="ER294" s="5809">
        <v>250000</v>
      </c>
      <c r="ES294" s="6104"/>
      <c r="ET294" s="3701">
        <v>23334</v>
      </c>
      <c r="EU294" s="3702">
        <v>18989.38</v>
      </c>
      <c r="EV294" s="2941">
        <f t="shared" si="1252"/>
        <v>4344.619999999999</v>
      </c>
      <c r="EW294" s="2058">
        <f t="shared" si="1296"/>
        <v>0.81380731979086318</v>
      </c>
      <c r="EX294" s="3621">
        <f t="shared" si="1253"/>
        <v>172574.38</v>
      </c>
      <c r="EY294" s="3040">
        <f t="shared" si="1254"/>
        <v>77425.62</v>
      </c>
      <c r="EZ294" s="3196">
        <f t="shared" si="1297"/>
        <v>0.69029752</v>
      </c>
      <c r="FA294" s="6686">
        <v>250000</v>
      </c>
      <c r="FB294" s="6830"/>
      <c r="FC294" s="2833">
        <v>23333</v>
      </c>
      <c r="FD294" s="2833">
        <v>18581</v>
      </c>
      <c r="FE294" s="1896">
        <f t="shared" si="1321"/>
        <v>-4752</v>
      </c>
      <c r="FF294" s="1895">
        <f t="shared" si="1322"/>
        <v>0.79633994771353878</v>
      </c>
      <c r="FG294" s="2833">
        <f t="shared" si="1257"/>
        <v>79031</v>
      </c>
      <c r="FH294" s="1896">
        <f t="shared" si="1258"/>
        <v>170969</v>
      </c>
      <c r="FI294" s="1895">
        <f t="shared" si="1323"/>
        <v>0.31612400000000002</v>
      </c>
      <c r="FJ294" s="6793">
        <v>250000</v>
      </c>
      <c r="FK294" s="6793"/>
      <c r="FL294" s="2805">
        <v>23333</v>
      </c>
      <c r="FM294" s="2805">
        <v>18657</v>
      </c>
      <c r="FN294" s="1896">
        <f t="shared" si="1260"/>
        <v>4676</v>
      </c>
      <c r="FO294" s="1895">
        <f t="shared" si="1324"/>
        <v>0.79959713710195857</v>
      </c>
      <c r="FP294" s="2587">
        <f t="shared" si="1262"/>
        <v>97688</v>
      </c>
      <c r="FQ294" s="1896">
        <f t="shared" si="1263"/>
        <v>152312</v>
      </c>
      <c r="FR294" s="1895">
        <f t="shared" si="1325"/>
        <v>0.39075199999999999</v>
      </c>
      <c r="FS294" s="6686">
        <v>250000</v>
      </c>
      <c r="FT294" s="6830"/>
      <c r="FU294" s="2806">
        <v>23334</v>
      </c>
      <c r="FV294" s="2806">
        <v>17793</v>
      </c>
      <c r="FW294" s="2785">
        <f t="shared" si="1265"/>
        <v>5541</v>
      </c>
      <c r="FX294" s="2058">
        <f t="shared" si="1326"/>
        <v>0.76253535613268197</v>
      </c>
      <c r="FY294" s="2587">
        <f t="shared" si="1266"/>
        <v>115481</v>
      </c>
      <c r="FZ294" s="1896">
        <f t="shared" si="1267"/>
        <v>134519</v>
      </c>
      <c r="GA294" s="1895">
        <f t="shared" si="1327"/>
        <v>0.461924</v>
      </c>
      <c r="GB294" s="3169">
        <f t="shared" si="1212"/>
        <v>7.7268000000000003E-2</v>
      </c>
      <c r="GC294" s="2219">
        <v>0</v>
      </c>
      <c r="GD294" s="1895">
        <v>1</v>
      </c>
      <c r="GE294" s="2190" t="s">
        <v>192</v>
      </c>
      <c r="GF294" s="2190" t="s">
        <v>198</v>
      </c>
      <c r="GG294" s="2105" t="s">
        <v>185</v>
      </c>
      <c r="GH294" s="2105" t="s">
        <v>16</v>
      </c>
      <c r="GI294" s="2105" t="s">
        <v>16</v>
      </c>
      <c r="GJ294" s="2105" t="s">
        <v>113</v>
      </c>
      <c r="GK294" s="2105" t="s">
        <v>20</v>
      </c>
      <c r="GL294" s="2187">
        <v>6</v>
      </c>
      <c r="GM294" s="219" t="s">
        <v>1554</v>
      </c>
      <c r="GN294" s="884" t="s">
        <v>1555</v>
      </c>
      <c r="GO294" s="2050">
        <v>250000</v>
      </c>
      <c r="GP294" s="635">
        <v>40000</v>
      </c>
      <c r="GQ294" s="2220">
        <v>60450</v>
      </c>
      <c r="GR294" s="2220">
        <v>-20450</v>
      </c>
      <c r="GS294" s="1895">
        <v>1.51125</v>
      </c>
      <c r="GT294" s="2220">
        <v>60450</v>
      </c>
      <c r="GU294" s="2220">
        <v>189550</v>
      </c>
      <c r="GV294" s="1895">
        <v>0.24179999999999999</v>
      </c>
    </row>
    <row r="295" spans="1:204" ht="76.5" x14ac:dyDescent="0.25">
      <c r="B295" s="7156"/>
      <c r="C295" s="7154"/>
      <c r="D295" s="7147"/>
      <c r="E295" s="7156"/>
      <c r="F295" s="7158"/>
      <c r="G295" s="7158"/>
      <c r="H295" s="7144"/>
      <c r="I295" s="7144"/>
      <c r="J295" s="5707"/>
      <c r="K295" s="5707"/>
      <c r="L295" s="5707"/>
      <c r="M295" s="5707"/>
      <c r="N295" s="5707"/>
      <c r="O295" s="5707"/>
      <c r="P295" s="5698"/>
      <c r="Q295" s="5698"/>
      <c r="R295" s="5704"/>
      <c r="S295" s="5698"/>
      <c r="T295" s="5698"/>
      <c r="U295" s="7250"/>
      <c r="V295" s="5698"/>
      <c r="W295" s="5695"/>
      <c r="X295" s="5692"/>
      <c r="Y295" s="2187">
        <v>7</v>
      </c>
      <c r="Z295" s="504" t="s">
        <v>1556</v>
      </c>
      <c r="AA295" s="914" t="s">
        <v>1215</v>
      </c>
      <c r="AB295" s="5570">
        <v>10000</v>
      </c>
      <c r="AC295" s="3503">
        <v>1600</v>
      </c>
      <c r="AD295" s="3504">
        <f t="shared" si="1213"/>
        <v>0.16</v>
      </c>
      <c r="AE295" s="3503">
        <v>2800</v>
      </c>
      <c r="AF295" s="3502">
        <f t="shared" si="1273"/>
        <v>0.28000000000000003</v>
      </c>
      <c r="AG295" s="3501">
        <v>2800</v>
      </c>
      <c r="AH295" s="3502">
        <f t="shared" si="1274"/>
        <v>0.28000000000000003</v>
      </c>
      <c r="AI295" s="3501">
        <v>2800</v>
      </c>
      <c r="AJ295" s="3502">
        <f t="shared" si="1275"/>
        <v>0.28000000000000003</v>
      </c>
      <c r="AK295" s="228">
        <f t="shared" si="1306"/>
        <v>1</v>
      </c>
      <c r="AL295" s="2322">
        <v>7</v>
      </c>
      <c r="AM295" s="970" t="s">
        <v>2984</v>
      </c>
      <c r="AN295" s="1019" t="s">
        <v>2986</v>
      </c>
      <c r="AO295" s="970" t="s">
        <v>2985</v>
      </c>
      <c r="AP295" s="970" t="s">
        <v>2987</v>
      </c>
      <c r="AQ295" s="1019">
        <v>100</v>
      </c>
      <c r="AR295" s="884" t="s">
        <v>1215</v>
      </c>
      <c r="AS295" s="1019" t="s">
        <v>1579</v>
      </c>
      <c r="AT295" s="2284"/>
      <c r="AU295" s="1122" t="s">
        <v>1704</v>
      </c>
      <c r="AV295" s="5245">
        <v>10000</v>
      </c>
      <c r="AW295" s="5258"/>
      <c r="AX295" s="4493">
        <f t="shared" si="1276"/>
        <v>2800</v>
      </c>
      <c r="AY295" s="4493">
        <f t="shared" si="1307"/>
        <v>3628</v>
      </c>
      <c r="AZ295" s="4411">
        <f t="shared" si="1216"/>
        <v>-828</v>
      </c>
      <c r="BA295" s="4496">
        <f t="shared" si="1217"/>
        <v>1.2957142857142858</v>
      </c>
      <c r="BB295" s="4450">
        <f t="shared" si="1293"/>
        <v>13860</v>
      </c>
      <c r="BC295" s="4104">
        <f t="shared" si="1219"/>
        <v>-3860</v>
      </c>
      <c r="BD295" s="2963">
        <f t="shared" si="1220"/>
        <v>1.3859999999999999</v>
      </c>
      <c r="BE295" s="4430">
        <f t="shared" si="1221"/>
        <v>0</v>
      </c>
      <c r="BF295" s="6594">
        <v>10000</v>
      </c>
      <c r="BG295" s="6601"/>
      <c r="BH295" s="3715">
        <f t="shared" si="1211"/>
        <v>2800</v>
      </c>
      <c r="BI295" s="3715">
        <f t="shared" si="1222"/>
        <v>3590</v>
      </c>
      <c r="BJ295" s="3111">
        <f t="shared" si="1223"/>
        <v>-790</v>
      </c>
      <c r="BK295" s="2963">
        <f t="shared" si="1224"/>
        <v>1.2821428571428573</v>
      </c>
      <c r="BL295" s="3674">
        <f t="shared" si="1110"/>
        <v>10232</v>
      </c>
      <c r="BM295" s="3122">
        <f t="shared" si="1225"/>
        <v>-232</v>
      </c>
      <c r="BN295" s="2963">
        <f t="shared" si="1226"/>
        <v>1.0232000000000001</v>
      </c>
      <c r="BO295" s="3700">
        <f t="shared" si="1227"/>
        <v>0</v>
      </c>
      <c r="BP295" s="3494"/>
      <c r="BQ295" s="6686">
        <v>10000</v>
      </c>
      <c r="BR295" s="6830"/>
      <c r="BS295" s="2749">
        <f t="shared" si="1316"/>
        <v>2800</v>
      </c>
      <c r="BT295" s="2749">
        <f t="shared" si="1316"/>
        <v>3447</v>
      </c>
      <c r="BU295" s="2987">
        <f t="shared" si="1202"/>
        <v>-647</v>
      </c>
      <c r="BV295" s="2963">
        <f t="shared" si="1203"/>
        <v>1.2310714285714286</v>
      </c>
      <c r="BW295" s="2361">
        <f t="shared" si="1204"/>
        <v>6642</v>
      </c>
      <c r="BX295" s="2991">
        <f t="shared" si="1205"/>
        <v>3358</v>
      </c>
      <c r="BY295" s="2963">
        <f t="shared" si="1206"/>
        <v>0.66420000000000001</v>
      </c>
      <c r="BZ295" s="3151"/>
      <c r="CA295" s="6831">
        <v>10000</v>
      </c>
      <c r="CB295" s="6832"/>
      <c r="CC295" s="1718">
        <v>1600</v>
      </c>
      <c r="CD295" s="1718">
        <v>3195</v>
      </c>
      <c r="CE295" s="2359">
        <f t="shared" si="1230"/>
        <v>-1595</v>
      </c>
      <c r="CF295" s="1834">
        <f t="shared" si="1231"/>
        <v>1.996875</v>
      </c>
      <c r="CG295" s="1971">
        <f t="shared" si="1232"/>
        <v>3195</v>
      </c>
      <c r="CH295" s="2387">
        <f t="shared" si="1233"/>
        <v>6805</v>
      </c>
      <c r="CI295" s="1834">
        <f t="shared" si="1234"/>
        <v>0.31950000000000001</v>
      </c>
      <c r="CJ295" s="952"/>
      <c r="CK295" s="942"/>
      <c r="CL295" s="942"/>
      <c r="CM295" s="942"/>
      <c r="CN295" s="1121"/>
      <c r="CO295" s="1121"/>
      <c r="CY295" s="6100">
        <v>10000</v>
      </c>
      <c r="CZ295" s="6101"/>
      <c r="DA295" s="4288">
        <v>933</v>
      </c>
      <c r="DB295" s="4288">
        <v>1210</v>
      </c>
      <c r="DC295" s="4170">
        <f t="shared" si="1235"/>
        <v>277</v>
      </c>
      <c r="DD295" s="4171">
        <f t="shared" si="1317"/>
        <v>1.2968917470525188</v>
      </c>
      <c r="DE295" s="4277">
        <f t="shared" si="1207"/>
        <v>11442</v>
      </c>
      <c r="DF295" s="4170">
        <f t="shared" si="1237"/>
        <v>-1442</v>
      </c>
      <c r="DG295" s="4171">
        <f>DE295/CY295</f>
        <v>1.1442000000000001</v>
      </c>
      <c r="DH295" s="6102">
        <v>10000</v>
      </c>
      <c r="DI295" s="6103"/>
      <c r="DJ295" s="4590">
        <v>933</v>
      </c>
      <c r="DK295" s="4590">
        <v>1208</v>
      </c>
      <c r="DL295" s="4458">
        <f t="shared" si="1282"/>
        <v>-275</v>
      </c>
      <c r="DM295" s="4462">
        <f t="shared" si="1318"/>
        <v>1.294748124330118</v>
      </c>
      <c r="DN295" s="4424">
        <f t="shared" si="1284"/>
        <v>12650</v>
      </c>
      <c r="DO295" s="4170">
        <f t="shared" si="1239"/>
        <v>-2650</v>
      </c>
      <c r="DP295" s="4171">
        <f t="shared" si="1240"/>
        <v>1.2649999999999999</v>
      </c>
      <c r="DQ295" s="5809">
        <v>10000</v>
      </c>
      <c r="DR295" s="6104"/>
      <c r="DS295" s="4336">
        <v>934</v>
      </c>
      <c r="DT295" s="4336">
        <v>1210</v>
      </c>
      <c r="DU295" s="4336">
        <f t="shared" si="1308"/>
        <v>-276</v>
      </c>
      <c r="DV295" s="4337">
        <f t="shared" si="1309"/>
        <v>1.2955032119914347</v>
      </c>
      <c r="DW295" s="2683">
        <f t="shared" si="1310"/>
        <v>13860</v>
      </c>
      <c r="DX295" s="4170">
        <f t="shared" si="1241"/>
        <v>-3860</v>
      </c>
      <c r="DY295" s="4171">
        <f t="shared" si="1295"/>
        <v>1.3859999999999999</v>
      </c>
      <c r="DZ295" s="6100">
        <v>10000</v>
      </c>
      <c r="EA295" s="6101"/>
      <c r="EB295" s="3540">
        <v>933</v>
      </c>
      <c r="EC295" s="3540">
        <v>1180</v>
      </c>
      <c r="ED295" s="3040">
        <f t="shared" si="1242"/>
        <v>247</v>
      </c>
      <c r="EE295" s="3196">
        <f t="shared" si="1319"/>
        <v>1.264737406216506</v>
      </c>
      <c r="EF295" s="3523">
        <f t="shared" si="1244"/>
        <v>7822</v>
      </c>
      <c r="EG295" s="3040">
        <f t="shared" si="1245"/>
        <v>2178</v>
      </c>
      <c r="EH295" s="3196">
        <f>EF295/DZ295</f>
        <v>0.78220000000000001</v>
      </c>
      <c r="EI295" s="6102">
        <v>10000</v>
      </c>
      <c r="EJ295" s="6103"/>
      <c r="EK295" s="3562">
        <v>933</v>
      </c>
      <c r="EL295" s="3562">
        <v>1200</v>
      </c>
      <c r="EM295" s="3040">
        <f t="shared" si="1247"/>
        <v>-267</v>
      </c>
      <c r="EN295" s="3196">
        <f t="shared" si="1320"/>
        <v>1.2861736334405145</v>
      </c>
      <c r="EO295" s="3016">
        <f t="shared" si="1249"/>
        <v>9022</v>
      </c>
      <c r="EP295" s="3040">
        <f t="shared" si="1250"/>
        <v>978</v>
      </c>
      <c r="EQ295" s="3196">
        <f t="shared" si="1251"/>
        <v>0.9022</v>
      </c>
      <c r="ER295" s="5809">
        <v>10000</v>
      </c>
      <c r="ES295" s="6104"/>
      <c r="ET295" s="3701">
        <v>934</v>
      </c>
      <c r="EU295" s="3701">
        <v>1210</v>
      </c>
      <c r="EV295" s="2941">
        <f t="shared" si="1252"/>
        <v>-276</v>
      </c>
      <c r="EW295" s="2058">
        <f t="shared" si="1296"/>
        <v>1.2955032119914347</v>
      </c>
      <c r="EX295" s="3621">
        <f t="shared" si="1253"/>
        <v>10232</v>
      </c>
      <c r="EY295" s="3040">
        <f t="shared" si="1254"/>
        <v>-232</v>
      </c>
      <c r="EZ295" s="3196">
        <f t="shared" si="1297"/>
        <v>1.0232000000000001</v>
      </c>
      <c r="FA295" s="6686">
        <v>10000</v>
      </c>
      <c r="FB295" s="6830"/>
      <c r="FC295" s="2833">
        <v>933</v>
      </c>
      <c r="FD295" s="2833">
        <v>1146</v>
      </c>
      <c r="FE295" s="1896">
        <f t="shared" si="1321"/>
        <v>213</v>
      </c>
      <c r="FF295" s="1895">
        <f t="shared" si="1322"/>
        <v>1.2282958199356913</v>
      </c>
      <c r="FG295" s="2833">
        <f t="shared" si="1257"/>
        <v>4341</v>
      </c>
      <c r="FH295" s="1896">
        <f t="shared" si="1258"/>
        <v>5659</v>
      </c>
      <c r="FI295" s="1895">
        <f>FG295/FA295</f>
        <v>0.43409999999999999</v>
      </c>
      <c r="FJ295" s="6793">
        <v>10000</v>
      </c>
      <c r="FK295" s="6793"/>
      <c r="FL295" s="2805">
        <v>933</v>
      </c>
      <c r="FM295" s="2805">
        <v>1149</v>
      </c>
      <c r="FN295" s="1896">
        <f t="shared" si="1260"/>
        <v>-216</v>
      </c>
      <c r="FO295" s="1895">
        <f t="shared" si="1324"/>
        <v>1.2315112540192925</v>
      </c>
      <c r="FP295" s="2587">
        <f t="shared" si="1262"/>
        <v>5490</v>
      </c>
      <c r="FQ295" s="1896">
        <f t="shared" si="1263"/>
        <v>4510</v>
      </c>
      <c r="FR295" s="1895">
        <f t="shared" si="1325"/>
        <v>0.54900000000000004</v>
      </c>
      <c r="FS295" s="6686">
        <v>10000</v>
      </c>
      <c r="FT295" s="6830"/>
      <c r="FU295" s="2806">
        <v>934</v>
      </c>
      <c r="FV295" s="2806">
        <v>1152</v>
      </c>
      <c r="FW295" s="2785">
        <f t="shared" si="1265"/>
        <v>-218</v>
      </c>
      <c r="FX295" s="2058">
        <f t="shared" si="1326"/>
        <v>1.2334047109207709</v>
      </c>
      <c r="FY295" s="2587">
        <f t="shared" si="1266"/>
        <v>6642</v>
      </c>
      <c r="FZ295" s="1896">
        <f t="shared" si="1267"/>
        <v>3358</v>
      </c>
      <c r="GA295" s="1895">
        <f t="shared" si="1327"/>
        <v>0.66420000000000001</v>
      </c>
      <c r="GB295" s="3169">
        <f t="shared" si="1212"/>
        <v>0.11799999999999999</v>
      </c>
      <c r="GC295" s="2219">
        <v>0</v>
      </c>
      <c r="GD295" s="1895">
        <v>1</v>
      </c>
      <c r="GE295" s="2190" t="s">
        <v>192</v>
      </c>
      <c r="GF295" s="2190" t="s">
        <v>198</v>
      </c>
      <c r="GG295" s="2105" t="s">
        <v>185</v>
      </c>
      <c r="GH295" s="2105" t="s">
        <v>16</v>
      </c>
      <c r="GI295" s="2105" t="s">
        <v>16</v>
      </c>
      <c r="GJ295" s="2105" t="s">
        <v>113</v>
      </c>
      <c r="GK295" s="2105" t="s">
        <v>20</v>
      </c>
      <c r="GL295" s="2187">
        <v>7</v>
      </c>
      <c r="GM295" s="219" t="s">
        <v>1556</v>
      </c>
      <c r="GN295" s="884" t="s">
        <v>1215</v>
      </c>
      <c r="GO295" s="2050">
        <v>10000</v>
      </c>
      <c r="GP295" s="635">
        <v>1600</v>
      </c>
      <c r="GQ295" s="2220">
        <v>3195</v>
      </c>
      <c r="GR295" s="2220">
        <v>-1595</v>
      </c>
      <c r="GS295" s="1895">
        <v>1.996875</v>
      </c>
      <c r="GT295" s="2220">
        <v>3195</v>
      </c>
      <c r="GU295" s="2220">
        <v>6805</v>
      </c>
      <c r="GV295" s="1895">
        <v>0.31950000000000001</v>
      </c>
    </row>
    <row r="296" spans="1:204" ht="46.5" customHeight="1" x14ac:dyDescent="0.25">
      <c r="B296" s="7156"/>
      <c r="C296" s="7154"/>
      <c r="D296" s="7147"/>
      <c r="E296" s="7156"/>
      <c r="F296" s="7158"/>
      <c r="G296" s="7158"/>
      <c r="H296" s="7144"/>
      <c r="I296" s="7144"/>
      <c r="J296" s="5708"/>
      <c r="K296" s="5708"/>
      <c r="L296" s="5708"/>
      <c r="M296" s="5708"/>
      <c r="N296" s="5708"/>
      <c r="O296" s="5708"/>
      <c r="P296" s="5699"/>
      <c r="Q296" s="5699"/>
      <c r="R296" s="5705"/>
      <c r="S296" s="5699"/>
      <c r="T296" s="5699"/>
      <c r="U296" s="7251"/>
      <c r="V296" s="5699"/>
      <c r="W296" s="5696"/>
      <c r="X296" s="5693"/>
      <c r="Y296" s="2187">
        <v>8</v>
      </c>
      <c r="Z296" s="507" t="s">
        <v>1557</v>
      </c>
      <c r="AA296" s="914" t="s">
        <v>1053</v>
      </c>
      <c r="AB296" s="5571">
        <v>1200</v>
      </c>
      <c r="AC296" s="3546">
        <v>190</v>
      </c>
      <c r="AD296" s="3504">
        <v>0.16</v>
      </c>
      <c r="AE296" s="3546">
        <v>330</v>
      </c>
      <c r="AF296" s="3502">
        <v>0.28000000000000003</v>
      </c>
      <c r="AG296" s="3515">
        <v>330</v>
      </c>
      <c r="AH296" s="3516">
        <v>0.24</v>
      </c>
      <c r="AI296" s="4287">
        <v>104</v>
      </c>
      <c r="AJ296" s="3516">
        <f t="shared" si="1275"/>
        <v>8.666666666666667E-2</v>
      </c>
      <c r="AK296" s="613">
        <f t="shared" si="1306"/>
        <v>0.76666666666666672</v>
      </c>
      <c r="AL296" s="2275">
        <v>8</v>
      </c>
      <c r="AM296" s="1019" t="s">
        <v>2988</v>
      </c>
      <c r="AN296" s="970" t="s">
        <v>2989</v>
      </c>
      <c r="AO296" s="970" t="s">
        <v>2990</v>
      </c>
      <c r="AP296" s="970" t="s">
        <v>2991</v>
      </c>
      <c r="AQ296" s="1019">
        <v>100</v>
      </c>
      <c r="AR296" s="914" t="s">
        <v>1053</v>
      </c>
      <c r="AS296" s="1019" t="s">
        <v>1579</v>
      </c>
      <c r="AT296" s="2284"/>
      <c r="AU296" s="1122" t="s">
        <v>1704</v>
      </c>
      <c r="AV296" s="5246">
        <v>360</v>
      </c>
      <c r="AW296" s="5266"/>
      <c r="AX296" s="4493">
        <f t="shared" si="1276"/>
        <v>104</v>
      </c>
      <c r="AY296" s="4493">
        <f t="shared" si="1307"/>
        <v>35</v>
      </c>
      <c r="AZ296" s="4411">
        <f t="shared" si="1216"/>
        <v>69</v>
      </c>
      <c r="BA296" s="4496">
        <f t="shared" si="1217"/>
        <v>0.33653846153846156</v>
      </c>
      <c r="BB296" s="4450">
        <f t="shared" si="1293"/>
        <v>291</v>
      </c>
      <c r="BC296" s="4104">
        <f t="shared" si="1219"/>
        <v>69</v>
      </c>
      <c r="BD296" s="2963">
        <f t="shared" si="1220"/>
        <v>0.80833333333333335</v>
      </c>
      <c r="BE296" s="4589">
        <f t="shared" si="1221"/>
        <v>0</v>
      </c>
      <c r="BF296" s="6602">
        <v>1200</v>
      </c>
      <c r="BG296" s="6603"/>
      <c r="BH296" s="3715">
        <f t="shared" si="1211"/>
        <v>330</v>
      </c>
      <c r="BI296" s="3715">
        <f t="shared" si="1222"/>
        <v>67</v>
      </c>
      <c r="BJ296" s="3111">
        <f t="shared" si="1223"/>
        <v>263</v>
      </c>
      <c r="BK296" s="2963">
        <f t="shared" si="1224"/>
        <v>0.20303030303030303</v>
      </c>
      <c r="BL296" s="3674">
        <f t="shared" si="1110"/>
        <v>256</v>
      </c>
      <c r="BM296" s="3122">
        <f t="shared" si="1225"/>
        <v>944</v>
      </c>
      <c r="BN296" s="2963">
        <f t="shared" si="1226"/>
        <v>0.21333333333333335</v>
      </c>
      <c r="BO296" s="3700">
        <f t="shared" si="1227"/>
        <v>0</v>
      </c>
      <c r="BP296" s="3494"/>
      <c r="BQ296" s="6837">
        <v>1200</v>
      </c>
      <c r="BR296" s="6838"/>
      <c r="BS296" s="2749">
        <f t="shared" si="1316"/>
        <v>330</v>
      </c>
      <c r="BT296" s="2749">
        <f t="shared" si="1316"/>
        <v>75</v>
      </c>
      <c r="BU296" s="2987">
        <f t="shared" si="1202"/>
        <v>255</v>
      </c>
      <c r="BV296" s="2963">
        <f t="shared" si="1203"/>
        <v>0.22727272727272727</v>
      </c>
      <c r="BW296" s="2361">
        <f t="shared" si="1204"/>
        <v>189</v>
      </c>
      <c r="BX296" s="2991">
        <f t="shared" si="1205"/>
        <v>1011</v>
      </c>
      <c r="BY296" s="2963">
        <f t="shared" si="1206"/>
        <v>0.1575</v>
      </c>
      <c r="BZ296" s="3151"/>
      <c r="CA296" s="6840">
        <v>1200</v>
      </c>
      <c r="CB296" s="6841"/>
      <c r="CC296" s="1718">
        <v>190</v>
      </c>
      <c r="CD296" s="1718">
        <v>114</v>
      </c>
      <c r="CE296" s="2359">
        <f t="shared" si="1230"/>
        <v>76</v>
      </c>
      <c r="CF296" s="1834">
        <f t="shared" si="1231"/>
        <v>0.6</v>
      </c>
      <c r="CG296" s="1971">
        <f t="shared" si="1232"/>
        <v>114</v>
      </c>
      <c r="CH296" s="2387">
        <f t="shared" si="1233"/>
        <v>1086</v>
      </c>
      <c r="CI296" s="1834">
        <f t="shared" si="1234"/>
        <v>9.5000000000000001E-2</v>
      </c>
      <c r="CJ296" s="942"/>
      <c r="CK296" s="942"/>
      <c r="CL296" s="942"/>
      <c r="CY296" s="6842">
        <v>360</v>
      </c>
      <c r="CZ296" s="6843"/>
      <c r="DA296" s="4288">
        <v>35</v>
      </c>
      <c r="DB296" s="4288">
        <v>10</v>
      </c>
      <c r="DC296" s="4170">
        <f t="shared" si="1235"/>
        <v>-25</v>
      </c>
      <c r="DD296" s="4171">
        <f t="shared" si="1317"/>
        <v>0.2857142857142857</v>
      </c>
      <c r="DE296" s="4277">
        <f t="shared" si="1207"/>
        <v>266</v>
      </c>
      <c r="DF296" s="4170">
        <f t="shared" si="1237"/>
        <v>94</v>
      </c>
      <c r="DG296" s="4171">
        <f t="shared" ref="DG296" si="1328">DE296/CY296</f>
        <v>0.73888888888888893</v>
      </c>
      <c r="DH296" s="6102">
        <v>360</v>
      </c>
      <c r="DI296" s="6103"/>
      <c r="DJ296" s="4590">
        <v>35</v>
      </c>
      <c r="DK296" s="4590">
        <v>11</v>
      </c>
      <c r="DL296" s="4458">
        <f t="shared" si="1282"/>
        <v>24</v>
      </c>
      <c r="DM296" s="4462">
        <f t="shared" si="1318"/>
        <v>0.31428571428571428</v>
      </c>
      <c r="DN296" s="4424">
        <f t="shared" si="1284"/>
        <v>277</v>
      </c>
      <c r="DO296" s="4170">
        <f t="shared" si="1239"/>
        <v>83</v>
      </c>
      <c r="DP296" s="4171">
        <f t="shared" si="1240"/>
        <v>0.76944444444444449</v>
      </c>
      <c r="DQ296" s="6105">
        <v>360</v>
      </c>
      <c r="DR296" s="6106"/>
      <c r="DS296" s="4336">
        <v>34</v>
      </c>
      <c r="DT296" s="4336">
        <v>14</v>
      </c>
      <c r="DU296" s="4336">
        <f t="shared" si="1308"/>
        <v>20</v>
      </c>
      <c r="DV296" s="4337">
        <f t="shared" si="1309"/>
        <v>0.41176470588235292</v>
      </c>
      <c r="DW296" s="2683">
        <f t="shared" si="1310"/>
        <v>291</v>
      </c>
      <c r="DX296" s="4170">
        <f t="shared" si="1241"/>
        <v>69</v>
      </c>
      <c r="DY296" s="4171">
        <f t="shared" si="1295"/>
        <v>0.80833333333333335</v>
      </c>
      <c r="DZ296" s="7549">
        <v>1200</v>
      </c>
      <c r="EA296" s="7550"/>
      <c r="EB296" s="3540">
        <v>110</v>
      </c>
      <c r="EC296" s="3540">
        <v>29</v>
      </c>
      <c r="ED296" s="3040">
        <f t="shared" si="1242"/>
        <v>-81</v>
      </c>
      <c r="EE296" s="3196">
        <f t="shared" si="1319"/>
        <v>0.26363636363636361</v>
      </c>
      <c r="EF296" s="3523">
        <f t="shared" si="1244"/>
        <v>218</v>
      </c>
      <c r="EG296" s="3040">
        <f t="shared" si="1245"/>
        <v>982</v>
      </c>
      <c r="EH296" s="3196">
        <f t="shared" ref="EH296" si="1329">EF296/DZ296</f>
        <v>0.18166666666666667</v>
      </c>
      <c r="EI296" s="6102">
        <v>1200</v>
      </c>
      <c r="EJ296" s="6103"/>
      <c r="EK296" s="3562">
        <v>110</v>
      </c>
      <c r="EL296" s="3562">
        <v>25</v>
      </c>
      <c r="EM296" s="3040">
        <f t="shared" si="1247"/>
        <v>85</v>
      </c>
      <c r="EN296" s="3196">
        <f t="shared" si="1320"/>
        <v>0.22727272727272727</v>
      </c>
      <c r="EO296" s="3016">
        <f t="shared" si="1249"/>
        <v>243</v>
      </c>
      <c r="EP296" s="3040">
        <f t="shared" si="1250"/>
        <v>957</v>
      </c>
      <c r="EQ296" s="3196">
        <f t="shared" si="1251"/>
        <v>0.20250000000000001</v>
      </c>
      <c r="ER296" s="6105">
        <v>1200</v>
      </c>
      <c r="ES296" s="6106"/>
      <c r="ET296" s="3701">
        <v>110</v>
      </c>
      <c r="EU296" s="3701">
        <v>13</v>
      </c>
      <c r="EV296" s="2941">
        <f t="shared" si="1252"/>
        <v>97</v>
      </c>
      <c r="EW296" s="2058">
        <f t="shared" si="1296"/>
        <v>0.11818181818181818</v>
      </c>
      <c r="EX296" s="3621">
        <f t="shared" si="1253"/>
        <v>256</v>
      </c>
      <c r="EY296" s="3040">
        <f t="shared" si="1254"/>
        <v>944</v>
      </c>
      <c r="EZ296" s="3196">
        <f t="shared" si="1297"/>
        <v>0.21333333333333335</v>
      </c>
      <c r="FA296" s="6837">
        <v>1200</v>
      </c>
      <c r="FB296" s="6838"/>
      <c r="FC296" s="2833">
        <v>112</v>
      </c>
      <c r="FD296" s="2833">
        <v>10</v>
      </c>
      <c r="FE296" s="1896">
        <f t="shared" si="1321"/>
        <v>-102</v>
      </c>
      <c r="FF296" s="1895">
        <f t="shared" si="1322"/>
        <v>8.9285714285714288E-2</v>
      </c>
      <c r="FG296" s="2833">
        <f t="shared" si="1257"/>
        <v>124</v>
      </c>
      <c r="FH296" s="1896">
        <f t="shared" si="1258"/>
        <v>1076</v>
      </c>
      <c r="FI296" s="1895">
        <f t="shared" si="1323"/>
        <v>0.10333333333333333</v>
      </c>
      <c r="FJ296" s="6793">
        <v>1200</v>
      </c>
      <c r="FK296" s="6793"/>
      <c r="FL296" s="2805">
        <v>112</v>
      </c>
      <c r="FM296" s="2805">
        <v>34</v>
      </c>
      <c r="FN296" s="1896">
        <f t="shared" si="1260"/>
        <v>78</v>
      </c>
      <c r="FO296" s="1895">
        <f t="shared" si="1324"/>
        <v>0.30357142857142855</v>
      </c>
      <c r="FP296" s="2587">
        <f t="shared" si="1262"/>
        <v>158</v>
      </c>
      <c r="FQ296" s="1896">
        <f t="shared" si="1263"/>
        <v>1042</v>
      </c>
      <c r="FR296" s="1895">
        <f t="shared" si="1325"/>
        <v>0.13166666666666665</v>
      </c>
      <c r="FS296" s="6837">
        <v>1200</v>
      </c>
      <c r="FT296" s="6838"/>
      <c r="FU296" s="2806">
        <v>106</v>
      </c>
      <c r="FV296" s="2806">
        <v>31</v>
      </c>
      <c r="FW296" s="2785">
        <f t="shared" si="1265"/>
        <v>75</v>
      </c>
      <c r="FX296" s="2058">
        <f t="shared" si="1326"/>
        <v>0.29245283018867924</v>
      </c>
      <c r="FY296" s="2587">
        <f t="shared" si="1266"/>
        <v>189</v>
      </c>
      <c r="FZ296" s="1896">
        <f t="shared" si="1267"/>
        <v>1011</v>
      </c>
      <c r="GA296" s="1895">
        <f t="shared" si="1327"/>
        <v>0.1575</v>
      </c>
      <c r="GB296" s="3169">
        <f t="shared" si="1212"/>
        <v>2.416666666666667E-2</v>
      </c>
      <c r="GC296" s="2219">
        <v>0</v>
      </c>
      <c r="GD296" s="1895">
        <v>1</v>
      </c>
      <c r="GE296" s="2190" t="s">
        <v>192</v>
      </c>
      <c r="GF296" s="2190" t="s">
        <v>198</v>
      </c>
      <c r="GG296" s="2105" t="s">
        <v>185</v>
      </c>
      <c r="GH296" s="2105" t="s">
        <v>16</v>
      </c>
      <c r="GI296" s="2105" t="s">
        <v>16</v>
      </c>
      <c r="GJ296" s="2105" t="s">
        <v>113</v>
      </c>
      <c r="GK296" s="2105" t="s">
        <v>20</v>
      </c>
      <c r="GL296" s="2187">
        <v>8</v>
      </c>
      <c r="GM296" s="507" t="s">
        <v>1557</v>
      </c>
      <c r="GN296" s="914" t="s">
        <v>1053</v>
      </c>
      <c r="GO296" s="2050">
        <v>1200</v>
      </c>
      <c r="GP296" s="895">
        <v>190</v>
      </c>
      <c r="GQ296" s="2220">
        <v>114</v>
      </c>
      <c r="GR296" s="2220">
        <v>76</v>
      </c>
      <c r="GS296" s="1895">
        <v>0.6</v>
      </c>
      <c r="GT296" s="2220">
        <v>114</v>
      </c>
      <c r="GU296" s="2220">
        <v>1086</v>
      </c>
      <c r="GV296" s="1895">
        <v>9.5000000000000001E-2</v>
      </c>
    </row>
    <row r="297" spans="1:204" ht="50.25" customHeight="1" x14ac:dyDescent="0.25">
      <c r="A297" s="1">
        <f>SUM(A289+1)</f>
        <v>47</v>
      </c>
      <c r="B297" s="7156"/>
      <c r="C297" s="7154">
        <v>1005</v>
      </c>
      <c r="D297" s="7147">
        <v>6</v>
      </c>
      <c r="E297" s="7156" t="s">
        <v>128</v>
      </c>
      <c r="F297" s="7157" t="s">
        <v>192</v>
      </c>
      <c r="G297" s="7157" t="s">
        <v>200</v>
      </c>
      <c r="H297" s="7144" t="s">
        <v>84</v>
      </c>
      <c r="I297" s="7144" t="s">
        <v>20</v>
      </c>
      <c r="J297" s="5706" t="s">
        <v>16</v>
      </c>
      <c r="K297" s="5706" t="s">
        <v>17</v>
      </c>
      <c r="L297" s="5706" t="s">
        <v>29</v>
      </c>
      <c r="M297" s="5706" t="s">
        <v>21</v>
      </c>
      <c r="N297" s="5706" t="s">
        <v>606</v>
      </c>
      <c r="O297" s="5706" t="s">
        <v>608</v>
      </c>
      <c r="P297" s="7106" t="s">
        <v>351</v>
      </c>
      <c r="Q297" s="7106" t="s">
        <v>352</v>
      </c>
      <c r="R297" s="5703" t="s">
        <v>357</v>
      </c>
      <c r="S297" s="5697" t="s">
        <v>358</v>
      </c>
      <c r="T297" s="5697" t="s">
        <v>359</v>
      </c>
      <c r="U297" s="7249" t="s">
        <v>719</v>
      </c>
      <c r="V297" s="5697" t="s">
        <v>559</v>
      </c>
      <c r="W297" s="5694">
        <v>59277083</v>
      </c>
      <c r="X297" s="5691" t="s">
        <v>201</v>
      </c>
      <c r="Y297" s="2189">
        <v>1</v>
      </c>
      <c r="Z297" s="499" t="s">
        <v>1507</v>
      </c>
      <c r="AA297" s="909" t="s">
        <v>1066</v>
      </c>
      <c r="AB297" s="5572">
        <v>1500</v>
      </c>
      <c r="AC297" s="3547">
        <v>240</v>
      </c>
      <c r="AD297" s="3548">
        <f>+AC297/AB297</f>
        <v>0.16</v>
      </c>
      <c r="AE297" s="3547">
        <v>420</v>
      </c>
      <c r="AF297" s="3548">
        <f t="shared" si="1273"/>
        <v>0.28000000000000003</v>
      </c>
      <c r="AG297" s="3547">
        <v>420</v>
      </c>
      <c r="AH297" s="3548">
        <f t="shared" si="1274"/>
        <v>0.28000000000000003</v>
      </c>
      <c r="AI297" s="3547">
        <v>420</v>
      </c>
      <c r="AJ297" s="3548">
        <f t="shared" si="1275"/>
        <v>0.28000000000000003</v>
      </c>
      <c r="AK297" s="211">
        <f t="shared" ref="AK297:AK313" si="1330">SUM(AD297+AF297+AH297+AJ297)</f>
        <v>1</v>
      </c>
      <c r="AL297" s="2322">
        <v>1</v>
      </c>
      <c r="AM297" s="863" t="s">
        <v>2861</v>
      </c>
      <c r="AN297" s="863" t="s">
        <v>2863</v>
      </c>
      <c r="AO297" s="863" t="s">
        <v>2862</v>
      </c>
      <c r="AP297" s="863" t="s">
        <v>2865</v>
      </c>
      <c r="AQ297" s="863">
        <v>100</v>
      </c>
      <c r="AR297" s="897" t="s">
        <v>1066</v>
      </c>
      <c r="AS297" s="863" t="s">
        <v>1579</v>
      </c>
      <c r="AT297" s="2284"/>
      <c r="AU297" s="1122" t="s">
        <v>1704</v>
      </c>
      <c r="AV297" s="5283">
        <v>1500</v>
      </c>
      <c r="AW297" s="5267"/>
      <c r="AX297" s="4493">
        <f t="shared" si="1276"/>
        <v>420</v>
      </c>
      <c r="AY297" s="4493">
        <f t="shared" si="1307"/>
        <v>418</v>
      </c>
      <c r="AZ297" s="4411">
        <f t="shared" si="1216"/>
        <v>2</v>
      </c>
      <c r="BA297" s="4496">
        <f t="shared" si="1217"/>
        <v>0.99523809523809526</v>
      </c>
      <c r="BB297" s="4499">
        <f t="shared" si="1293"/>
        <v>1355</v>
      </c>
      <c r="BC297" s="4104">
        <f t="shared" si="1219"/>
        <v>145</v>
      </c>
      <c r="BD297" s="2963">
        <f t="shared" si="1220"/>
        <v>0.90333333333333332</v>
      </c>
      <c r="BE297" s="4557">
        <f t="shared" si="1221"/>
        <v>0</v>
      </c>
      <c r="BF297" s="6466">
        <v>1500</v>
      </c>
      <c r="BG297" s="6466"/>
      <c r="BH297" s="3916">
        <f t="shared" si="1211"/>
        <v>420</v>
      </c>
      <c r="BI297" s="3916">
        <f t="shared" si="1222"/>
        <v>320</v>
      </c>
      <c r="BJ297" s="3111">
        <f t="shared" si="1223"/>
        <v>100</v>
      </c>
      <c r="BK297" s="2963">
        <f t="shared" si="1224"/>
        <v>0.76190476190476186</v>
      </c>
      <c r="BL297" s="3886">
        <f t="shared" si="1110"/>
        <v>937</v>
      </c>
      <c r="BM297" s="3122">
        <f t="shared" si="1225"/>
        <v>563</v>
      </c>
      <c r="BN297" s="2963">
        <f t="shared" si="1226"/>
        <v>0.6246666666666667</v>
      </c>
      <c r="BO297" s="3700">
        <f t="shared" si="1227"/>
        <v>0</v>
      </c>
      <c r="BP297" s="3494"/>
      <c r="BQ297" s="6807">
        <v>1500</v>
      </c>
      <c r="BR297" s="6807"/>
      <c r="BS297" s="2749">
        <f t="shared" ref="BS297:BT305" si="1331">SUM(FC297+FL297+FU297)</f>
        <v>420</v>
      </c>
      <c r="BT297" s="2749">
        <f t="shared" si="1331"/>
        <v>428</v>
      </c>
      <c r="BU297" s="2987">
        <f t="shared" si="1202"/>
        <v>-8</v>
      </c>
      <c r="BV297" s="2963">
        <f t="shared" si="1203"/>
        <v>1.019047619047619</v>
      </c>
      <c r="BW297" s="2361">
        <f t="shared" si="1204"/>
        <v>617</v>
      </c>
      <c r="BX297" s="2991">
        <f t="shared" si="1205"/>
        <v>883</v>
      </c>
      <c r="BY297" s="2963">
        <f t="shared" si="1206"/>
        <v>0.41133333333333333</v>
      </c>
      <c r="BZ297" s="3151"/>
      <c r="CA297" s="6713">
        <v>1500</v>
      </c>
      <c r="CB297" s="6713"/>
      <c r="CC297" s="1718">
        <v>240</v>
      </c>
      <c r="CD297" s="1718">
        <v>189</v>
      </c>
      <c r="CE297" s="2359">
        <f t="shared" si="1230"/>
        <v>51</v>
      </c>
      <c r="CF297" s="1834">
        <f t="shared" si="1231"/>
        <v>0.78749999999999998</v>
      </c>
      <c r="CG297" s="1971">
        <f t="shared" si="1232"/>
        <v>189</v>
      </c>
      <c r="CH297" s="2387">
        <f t="shared" si="1233"/>
        <v>1311</v>
      </c>
      <c r="CI297" s="1834">
        <f t="shared" si="1234"/>
        <v>0.126</v>
      </c>
      <c r="CJ297" s="2479"/>
      <c r="CK297" s="2479"/>
      <c r="CL297" s="2479"/>
      <c r="CM297" s="1006"/>
      <c r="CN297" s="1008"/>
      <c r="CO297" s="1008"/>
      <c r="CP297" s="1729"/>
      <c r="CQ297" s="1729"/>
      <c r="CR297" s="1729"/>
      <c r="CS297" s="1729"/>
      <c r="CT297" s="1729"/>
      <c r="CU297" s="1729"/>
      <c r="CV297" s="3554">
        <f t="shared" ref="CV297:CV305" si="1332">SUM(CX297-CW297)</f>
        <v>0</v>
      </c>
      <c r="CW297" s="3554">
        <f t="shared" ref="CW297:CW305" si="1333">SUM(EB297+EK297+ET297)</f>
        <v>420</v>
      </c>
      <c r="CX297" s="3547">
        <v>420</v>
      </c>
      <c r="CY297" s="6107">
        <v>1500</v>
      </c>
      <c r="CZ297" s="6108"/>
      <c r="DA297" s="4602">
        <v>140</v>
      </c>
      <c r="DB297" s="4602">
        <v>264</v>
      </c>
      <c r="DC297" s="4603">
        <f>DB297-DA297</f>
        <v>124</v>
      </c>
      <c r="DD297" s="4604">
        <f>DB297/DA297</f>
        <v>1.8857142857142857</v>
      </c>
      <c r="DE297" s="4605">
        <f t="shared" si="1207"/>
        <v>1201</v>
      </c>
      <c r="DF297" s="4187">
        <f t="shared" si="1237"/>
        <v>299</v>
      </c>
      <c r="DG297" s="4190">
        <f>DE297/CY297</f>
        <v>0.80066666666666664</v>
      </c>
      <c r="DH297" s="6086">
        <v>1500</v>
      </c>
      <c r="DI297" s="6087"/>
      <c r="DJ297" s="4590">
        <v>140</v>
      </c>
      <c r="DK297" s="4590">
        <v>71</v>
      </c>
      <c r="DL297" s="4591">
        <f t="shared" si="1282"/>
        <v>69</v>
      </c>
      <c r="DM297" s="4592">
        <f>DK297/DJ297</f>
        <v>0.50714285714285712</v>
      </c>
      <c r="DN297" s="4424">
        <f t="shared" si="1284"/>
        <v>1272</v>
      </c>
      <c r="DO297" s="4164">
        <f t="shared" si="1239"/>
        <v>228</v>
      </c>
      <c r="DP297" s="4165">
        <f>DN297/DH297</f>
        <v>0.84799999999999998</v>
      </c>
      <c r="DQ297" s="5733">
        <v>1500</v>
      </c>
      <c r="DR297" s="5733"/>
      <c r="DS297" s="4596">
        <v>140</v>
      </c>
      <c r="DT297" s="4596">
        <v>83</v>
      </c>
      <c r="DU297" s="4596">
        <f t="shared" si="1308"/>
        <v>57</v>
      </c>
      <c r="DV297" s="4597">
        <f>DT297/DS297</f>
        <v>0.59285714285714286</v>
      </c>
      <c r="DW297" s="2683">
        <f t="shared" si="1310"/>
        <v>1355</v>
      </c>
      <c r="DX297" s="4164">
        <f t="shared" si="1241"/>
        <v>145</v>
      </c>
      <c r="DY297" s="4165">
        <f>DW297/DQ297</f>
        <v>0.90333333333333332</v>
      </c>
      <c r="DZ297" s="6107">
        <v>1500</v>
      </c>
      <c r="EA297" s="6108"/>
      <c r="EB297" s="3535">
        <v>140</v>
      </c>
      <c r="EC297" s="3535">
        <v>87</v>
      </c>
      <c r="ED297" s="1911">
        <f>EC297-EB297</f>
        <v>-53</v>
      </c>
      <c r="EE297" s="1912">
        <f>EC297/EB297</f>
        <v>0.62142857142857144</v>
      </c>
      <c r="EF297" s="3537">
        <f t="shared" si="1244"/>
        <v>704</v>
      </c>
      <c r="EG297" s="1911">
        <f t="shared" si="1245"/>
        <v>796</v>
      </c>
      <c r="EH297" s="1912">
        <f>EF297/DZ297</f>
        <v>0.46933333333333332</v>
      </c>
      <c r="EI297" s="6086">
        <v>1500</v>
      </c>
      <c r="EJ297" s="6087"/>
      <c r="EK297" s="3526">
        <v>140</v>
      </c>
      <c r="EL297" s="3526">
        <v>149</v>
      </c>
      <c r="EM297" s="1909">
        <f t="shared" si="1247"/>
        <v>-9</v>
      </c>
      <c r="EN297" s="1910">
        <f>EL297/EK297</f>
        <v>1.0642857142857143</v>
      </c>
      <c r="EO297" s="3341">
        <f t="shared" si="1249"/>
        <v>853</v>
      </c>
      <c r="EP297" s="1909">
        <f t="shared" si="1250"/>
        <v>647</v>
      </c>
      <c r="EQ297" s="1910">
        <f>EO297/EI297</f>
        <v>0.56866666666666665</v>
      </c>
      <c r="ER297" s="5733">
        <v>1500</v>
      </c>
      <c r="ES297" s="5733"/>
      <c r="ET297" s="3705">
        <v>140</v>
      </c>
      <c r="EU297" s="3703">
        <v>84</v>
      </c>
      <c r="EV297" s="2820">
        <f t="shared" si="1252"/>
        <v>56</v>
      </c>
      <c r="EW297" s="2822">
        <f>EU297/ET297</f>
        <v>0.6</v>
      </c>
      <c r="EX297" s="3621">
        <f t="shared" si="1253"/>
        <v>937</v>
      </c>
      <c r="EY297" s="1909">
        <f t="shared" si="1254"/>
        <v>563</v>
      </c>
      <c r="EZ297" s="1910">
        <f>EX297/ER297</f>
        <v>0.6246666666666667</v>
      </c>
      <c r="FA297" s="6807">
        <v>1500</v>
      </c>
      <c r="FB297" s="6807"/>
      <c r="FC297" s="2499">
        <v>140</v>
      </c>
      <c r="FD297" s="2499">
        <v>143</v>
      </c>
      <c r="FE297" s="1911">
        <f>FD297-FC297</f>
        <v>3</v>
      </c>
      <c r="FF297" s="1912">
        <f>FD297/FC297</f>
        <v>1.0214285714285714</v>
      </c>
      <c r="FG297" s="2499">
        <f t="shared" si="1257"/>
        <v>332</v>
      </c>
      <c r="FH297" s="1911">
        <f t="shared" si="1258"/>
        <v>1168</v>
      </c>
      <c r="FI297" s="1912">
        <f>FG297/FA297</f>
        <v>0.22133333333333333</v>
      </c>
      <c r="FJ297" s="6739">
        <v>1500</v>
      </c>
      <c r="FK297" s="6739"/>
      <c r="FL297" s="2636">
        <v>140</v>
      </c>
      <c r="FM297" s="2636">
        <v>167</v>
      </c>
      <c r="FN297" s="1909">
        <f t="shared" si="1260"/>
        <v>-27</v>
      </c>
      <c r="FO297" s="1910">
        <f>FM297/FL297</f>
        <v>1.1928571428571428</v>
      </c>
      <c r="FP297" s="2587">
        <f t="shared" si="1262"/>
        <v>499</v>
      </c>
      <c r="FQ297" s="1909">
        <f t="shared" si="1263"/>
        <v>1001</v>
      </c>
      <c r="FR297" s="1910">
        <f>FP297/FJ297</f>
        <v>0.33266666666666667</v>
      </c>
      <c r="FS297" s="6807">
        <v>1500</v>
      </c>
      <c r="FT297" s="6807"/>
      <c r="FU297" s="2526">
        <v>140</v>
      </c>
      <c r="FV297" s="2526">
        <v>118</v>
      </c>
      <c r="FW297" s="2820">
        <f t="shared" si="1265"/>
        <v>22</v>
      </c>
      <c r="FX297" s="2822">
        <f>FV297/FU297</f>
        <v>0.84285714285714286</v>
      </c>
      <c r="FY297" s="2587">
        <f t="shared" si="1266"/>
        <v>617</v>
      </c>
      <c r="FZ297" s="1909">
        <f t="shared" si="1267"/>
        <v>883</v>
      </c>
      <c r="GA297" s="1910">
        <f>FY297/FS297</f>
        <v>0.41133333333333333</v>
      </c>
      <c r="GB297" s="3169">
        <f t="shared" si="1212"/>
        <v>5.7999999999999996E-2</v>
      </c>
      <c r="GC297" s="2219">
        <v>0</v>
      </c>
      <c r="GD297" s="1895">
        <v>1</v>
      </c>
      <c r="GE297" s="2153" t="s">
        <v>192</v>
      </c>
      <c r="GF297" s="2153" t="s">
        <v>200</v>
      </c>
      <c r="GG297" s="2105" t="s">
        <v>84</v>
      </c>
      <c r="GH297" s="2105" t="s">
        <v>20</v>
      </c>
      <c r="GI297" s="2105" t="s">
        <v>16</v>
      </c>
      <c r="GJ297" s="2105" t="s">
        <v>17</v>
      </c>
      <c r="GK297" s="2105" t="s">
        <v>29</v>
      </c>
      <c r="GL297" s="2189">
        <v>1</v>
      </c>
      <c r="GM297" s="218" t="s">
        <v>1507</v>
      </c>
      <c r="GN297" s="897" t="s">
        <v>1066</v>
      </c>
      <c r="GO297" s="2049">
        <v>1500</v>
      </c>
      <c r="GP297" s="899">
        <v>240</v>
      </c>
      <c r="GQ297" s="2220">
        <v>189</v>
      </c>
      <c r="GR297" s="2220">
        <v>51</v>
      </c>
      <c r="GS297" s="1895">
        <v>0.78749999999999998</v>
      </c>
      <c r="GT297" s="2220">
        <v>189</v>
      </c>
      <c r="GU297" s="2220">
        <v>1311</v>
      </c>
      <c r="GV297" s="1895">
        <v>0.126</v>
      </c>
    </row>
    <row r="298" spans="1:204" ht="102" x14ac:dyDescent="0.25">
      <c r="B298" s="7156"/>
      <c r="C298" s="7154"/>
      <c r="D298" s="7147"/>
      <c r="E298" s="7156"/>
      <c r="F298" s="7157"/>
      <c r="G298" s="7157"/>
      <c r="H298" s="7144"/>
      <c r="I298" s="7144"/>
      <c r="J298" s="5707"/>
      <c r="K298" s="5707"/>
      <c r="L298" s="5707"/>
      <c r="M298" s="5707"/>
      <c r="N298" s="5707"/>
      <c r="O298" s="5707"/>
      <c r="P298" s="7107"/>
      <c r="Q298" s="7107"/>
      <c r="R298" s="5704"/>
      <c r="S298" s="5698"/>
      <c r="T298" s="5698"/>
      <c r="U298" s="7250"/>
      <c r="V298" s="5698"/>
      <c r="W298" s="5695"/>
      <c r="X298" s="5692"/>
      <c r="Y298" s="2187">
        <v>2</v>
      </c>
      <c r="Z298" s="504" t="s">
        <v>1508</v>
      </c>
      <c r="AA298" s="914" t="s">
        <v>1509</v>
      </c>
      <c r="AB298" s="5571">
        <v>130000</v>
      </c>
      <c r="AC298" s="3510">
        <v>21000</v>
      </c>
      <c r="AD298" s="3511">
        <v>0.16</v>
      </c>
      <c r="AE298" s="3510">
        <v>37000</v>
      </c>
      <c r="AF298" s="3511">
        <v>0.28000000000000003</v>
      </c>
      <c r="AG298" s="3510">
        <v>37000</v>
      </c>
      <c r="AH298" s="3511">
        <f t="shared" si="1274"/>
        <v>0.2846153846153846</v>
      </c>
      <c r="AI298" s="4293">
        <v>190</v>
      </c>
      <c r="AJ298" s="3511">
        <f t="shared" si="1275"/>
        <v>1.4615384615384616E-3</v>
      </c>
      <c r="AK298" s="211">
        <f t="shared" si="1330"/>
        <v>0.72607692307692318</v>
      </c>
      <c r="AL298" s="2275">
        <v>2</v>
      </c>
      <c r="AM298" s="863" t="s">
        <v>2866</v>
      </c>
      <c r="AN298" s="863" t="s">
        <v>2868</v>
      </c>
      <c r="AO298" s="807" t="s">
        <v>2867</v>
      </c>
      <c r="AP298" s="807" t="s">
        <v>2869</v>
      </c>
      <c r="AQ298" s="863">
        <v>100</v>
      </c>
      <c r="AR298" s="884" t="s">
        <v>1509</v>
      </c>
      <c r="AS298" s="807" t="s">
        <v>1579</v>
      </c>
      <c r="AT298" s="2275"/>
      <c r="AU298" s="1122" t="s">
        <v>1704</v>
      </c>
      <c r="AV298" s="5284">
        <v>65000</v>
      </c>
      <c r="AW298" s="5268"/>
      <c r="AX298" s="4493">
        <f t="shared" si="1276"/>
        <v>190</v>
      </c>
      <c r="AY298" s="4493">
        <f t="shared" si="1307"/>
        <v>27539</v>
      </c>
      <c r="AZ298" s="4411">
        <f t="shared" si="1216"/>
        <v>-27349</v>
      </c>
      <c r="BA298" s="4496">
        <f t="shared" si="1217"/>
        <v>144.94210526315788</v>
      </c>
      <c r="BB298" s="4499">
        <f t="shared" si="1293"/>
        <v>92349</v>
      </c>
      <c r="BC298" s="4104">
        <f t="shared" si="1219"/>
        <v>-27349</v>
      </c>
      <c r="BD298" s="2963">
        <f t="shared" si="1220"/>
        <v>1.4207538461538463</v>
      </c>
      <c r="BE298" s="4558">
        <f t="shared" si="1221"/>
        <v>0</v>
      </c>
      <c r="BF298" s="6467">
        <v>130000</v>
      </c>
      <c r="BG298" s="6467"/>
      <c r="BH298" s="3916">
        <f t="shared" si="1211"/>
        <v>37000</v>
      </c>
      <c r="BI298" s="3916">
        <f t="shared" si="1222"/>
        <v>38996</v>
      </c>
      <c r="BJ298" s="3111">
        <f t="shared" si="1223"/>
        <v>-1996</v>
      </c>
      <c r="BK298" s="2963">
        <f t="shared" si="1224"/>
        <v>1.0539459459459459</v>
      </c>
      <c r="BL298" s="3886">
        <f t="shared" si="1110"/>
        <v>64810</v>
      </c>
      <c r="BM298" s="3122">
        <f t="shared" si="1225"/>
        <v>65190</v>
      </c>
      <c r="BN298" s="2963">
        <f t="shared" si="1226"/>
        <v>0.49853846153846154</v>
      </c>
      <c r="BO298" s="3708">
        <f t="shared" si="1227"/>
        <v>0</v>
      </c>
      <c r="BP298" s="3494"/>
      <c r="BQ298" s="6768">
        <v>130000</v>
      </c>
      <c r="BR298" s="6768"/>
      <c r="BS298" s="2749">
        <f t="shared" si="1331"/>
        <v>37000</v>
      </c>
      <c r="BT298" s="2749">
        <f t="shared" si="1331"/>
        <v>25814</v>
      </c>
      <c r="BU298" s="2987">
        <f t="shared" si="1202"/>
        <v>11186</v>
      </c>
      <c r="BV298" s="2963">
        <f t="shared" si="1203"/>
        <v>0.69767567567567568</v>
      </c>
      <c r="BW298" s="2361">
        <f t="shared" si="1204"/>
        <v>25814</v>
      </c>
      <c r="BX298" s="2991">
        <f t="shared" si="1205"/>
        <v>104186</v>
      </c>
      <c r="BY298" s="2963">
        <f t="shared" si="1206"/>
        <v>0.19856923076923078</v>
      </c>
      <c r="BZ298" s="3151"/>
      <c r="CA298" s="6667">
        <v>130000</v>
      </c>
      <c r="CB298" s="6667"/>
      <c r="CC298" s="1718">
        <v>21000</v>
      </c>
      <c r="CD298" s="1718">
        <v>0</v>
      </c>
      <c r="CE298" s="2359">
        <f t="shared" si="1230"/>
        <v>21000</v>
      </c>
      <c r="CF298" s="1834">
        <f t="shared" si="1231"/>
        <v>0</v>
      </c>
      <c r="CG298" s="1971">
        <f t="shared" si="1232"/>
        <v>0</v>
      </c>
      <c r="CH298" s="2387">
        <f t="shared" si="1233"/>
        <v>130000</v>
      </c>
      <c r="CI298" s="1834">
        <f t="shared" si="1234"/>
        <v>0</v>
      </c>
      <c r="CJ298" s="952"/>
      <c r="CK298" s="2479"/>
      <c r="CL298" s="948"/>
      <c r="CM298" s="1008"/>
      <c r="CN298" s="1008"/>
      <c r="CO298" s="1008"/>
      <c r="CP298" s="1729"/>
      <c r="CQ298" s="1729"/>
      <c r="CR298" s="1729"/>
      <c r="CS298" s="1729"/>
      <c r="CT298" s="1729"/>
      <c r="CU298" s="1729"/>
      <c r="CV298" s="3554">
        <f t="shared" si="1332"/>
        <v>0</v>
      </c>
      <c r="CW298" s="3554">
        <f t="shared" si="1333"/>
        <v>37000</v>
      </c>
      <c r="CX298" s="3510">
        <v>37000</v>
      </c>
      <c r="CY298" s="6088">
        <v>65000</v>
      </c>
      <c r="CZ298" s="6089"/>
      <c r="DA298" s="4602">
        <v>63</v>
      </c>
      <c r="DB298" s="4602">
        <v>13535</v>
      </c>
      <c r="DC298" s="4603">
        <f>DB298-DA298</f>
        <v>13472</v>
      </c>
      <c r="DD298" s="4604">
        <f>DB298/DA298</f>
        <v>214.84126984126985</v>
      </c>
      <c r="DE298" s="4605">
        <f t="shared" si="1207"/>
        <v>78345</v>
      </c>
      <c r="DF298" s="4187">
        <f t="shared" si="1237"/>
        <v>-13345</v>
      </c>
      <c r="DG298" s="4190">
        <f>DE298/CY298</f>
        <v>1.2053076923076924</v>
      </c>
      <c r="DH298" s="6086">
        <v>65000</v>
      </c>
      <c r="DI298" s="6087"/>
      <c r="DJ298" s="4590">
        <v>64</v>
      </c>
      <c r="DK298" s="4590">
        <v>5627</v>
      </c>
      <c r="DL298" s="4591">
        <f t="shared" si="1282"/>
        <v>-5563</v>
      </c>
      <c r="DM298" s="4592">
        <f>DK298/DJ298</f>
        <v>87.921875</v>
      </c>
      <c r="DN298" s="4424">
        <f t="shared" si="1284"/>
        <v>83972</v>
      </c>
      <c r="DO298" s="4164">
        <f t="shared" si="1239"/>
        <v>-18972</v>
      </c>
      <c r="DP298" s="4165">
        <f>DN298/DH298</f>
        <v>1.2918769230769231</v>
      </c>
      <c r="DQ298" s="5763">
        <v>65000</v>
      </c>
      <c r="DR298" s="5764"/>
      <c r="DS298" s="4596">
        <v>63</v>
      </c>
      <c r="DT298" s="4596">
        <v>8377</v>
      </c>
      <c r="DU298" s="4596">
        <f t="shared" si="1308"/>
        <v>-8314</v>
      </c>
      <c r="DV298" s="4597">
        <f>DT298/DS298</f>
        <v>132.96825396825398</v>
      </c>
      <c r="DW298" s="2683">
        <f t="shared" si="1310"/>
        <v>92349</v>
      </c>
      <c r="DX298" s="4164">
        <f t="shared" si="1241"/>
        <v>-27349</v>
      </c>
      <c r="DY298" s="4165">
        <f>DW298/DQ298</f>
        <v>1.4207538461538463</v>
      </c>
      <c r="DZ298" s="6084">
        <v>130000</v>
      </c>
      <c r="EA298" s="6085"/>
      <c r="EB298" s="3535">
        <v>12333</v>
      </c>
      <c r="EC298" s="3535">
        <v>13582</v>
      </c>
      <c r="ED298" s="1911">
        <f>EC298-EB298</f>
        <v>1249</v>
      </c>
      <c r="EE298" s="1912">
        <f>EC298/EB298</f>
        <v>1.1012730073785777</v>
      </c>
      <c r="EF298" s="3537">
        <f t="shared" si="1244"/>
        <v>39396</v>
      </c>
      <c r="EG298" s="1911">
        <f t="shared" si="1245"/>
        <v>90604</v>
      </c>
      <c r="EH298" s="1912">
        <f>EF298/DZ298</f>
        <v>0.30304615384615385</v>
      </c>
      <c r="EI298" s="6086">
        <v>130000</v>
      </c>
      <c r="EJ298" s="6087"/>
      <c r="EK298" s="3526">
        <v>12333</v>
      </c>
      <c r="EL298" s="3526">
        <v>12709</v>
      </c>
      <c r="EM298" s="1909">
        <f t="shared" si="1247"/>
        <v>-376</v>
      </c>
      <c r="EN298" s="1910">
        <f>EL298/EK298</f>
        <v>1.0304873104678505</v>
      </c>
      <c r="EO298" s="3341">
        <f t="shared" si="1249"/>
        <v>52105</v>
      </c>
      <c r="EP298" s="1909">
        <f t="shared" si="1250"/>
        <v>77895</v>
      </c>
      <c r="EQ298" s="1910">
        <f>EO298/EI298</f>
        <v>0.40080769230769231</v>
      </c>
      <c r="ER298" s="5763">
        <v>130000</v>
      </c>
      <c r="ES298" s="5764"/>
      <c r="ET298" s="3705">
        <v>12334</v>
      </c>
      <c r="EU298" s="3703">
        <v>12705</v>
      </c>
      <c r="EV298" s="2820">
        <f t="shared" si="1252"/>
        <v>-371</v>
      </c>
      <c r="EW298" s="2822">
        <f>EU298/ET298</f>
        <v>1.0300794551645858</v>
      </c>
      <c r="EX298" s="3621">
        <f t="shared" si="1253"/>
        <v>64810</v>
      </c>
      <c r="EY298" s="1909">
        <f t="shared" si="1254"/>
        <v>65190</v>
      </c>
      <c r="EZ298" s="1910">
        <f>EX298/ER298</f>
        <v>0.49853846153846154</v>
      </c>
      <c r="FA298" s="6786">
        <v>130000</v>
      </c>
      <c r="FB298" s="6787"/>
      <c r="FC298" s="2819">
        <v>12333</v>
      </c>
      <c r="FD298" s="2499">
        <v>3551</v>
      </c>
      <c r="FE298" s="1911">
        <f>FD298-FC298</f>
        <v>-8782</v>
      </c>
      <c r="FF298" s="1912">
        <f>FD298/FC298</f>
        <v>0.28792670072164112</v>
      </c>
      <c r="FG298" s="2499">
        <f t="shared" si="1257"/>
        <v>3551</v>
      </c>
      <c r="FH298" s="1911">
        <f t="shared" si="1258"/>
        <v>126449</v>
      </c>
      <c r="FI298" s="1912">
        <f>FG298/FA298</f>
        <v>2.7315384615384616E-2</v>
      </c>
      <c r="FJ298" s="6739">
        <v>130000</v>
      </c>
      <c r="FK298" s="6739"/>
      <c r="FL298" s="2636">
        <v>12333</v>
      </c>
      <c r="FM298" s="2636">
        <v>11370</v>
      </c>
      <c r="FN298" s="1909">
        <f t="shared" si="1260"/>
        <v>963</v>
      </c>
      <c r="FO298" s="1910">
        <f>FM298/FL298</f>
        <v>0.92191680856239355</v>
      </c>
      <c r="FP298" s="2587">
        <f t="shared" si="1262"/>
        <v>14921</v>
      </c>
      <c r="FQ298" s="1909">
        <f t="shared" si="1263"/>
        <v>115079</v>
      </c>
      <c r="FR298" s="1910">
        <f>FP298/FJ298</f>
        <v>0.11477692307692308</v>
      </c>
      <c r="FS298" s="6786">
        <v>130000</v>
      </c>
      <c r="FT298" s="6787"/>
      <c r="FU298" s="2526">
        <v>12334</v>
      </c>
      <c r="FV298" s="2526">
        <v>10893</v>
      </c>
      <c r="FW298" s="2820">
        <f t="shared" si="1265"/>
        <v>1441</v>
      </c>
      <c r="FX298" s="2822">
        <f>FV298/FU298</f>
        <v>0.88316847737960114</v>
      </c>
      <c r="FY298" s="2587">
        <f t="shared" si="1266"/>
        <v>25814</v>
      </c>
      <c r="FZ298" s="1909">
        <f t="shared" si="1267"/>
        <v>104186</v>
      </c>
      <c r="GA298" s="1910">
        <f>FY298/FS298</f>
        <v>0.19856923076923078</v>
      </c>
      <c r="GB298" s="3169">
        <f t="shared" si="1212"/>
        <v>0.10447692307692308</v>
      </c>
      <c r="GC298" s="2219">
        <v>0</v>
      </c>
      <c r="GD298" s="1895">
        <v>1</v>
      </c>
      <c r="GE298" s="2153" t="s">
        <v>192</v>
      </c>
      <c r="GF298" s="2153" t="s">
        <v>200</v>
      </c>
      <c r="GG298" s="2105" t="s">
        <v>84</v>
      </c>
      <c r="GH298" s="2105" t="s">
        <v>20</v>
      </c>
      <c r="GI298" s="2105" t="s">
        <v>16</v>
      </c>
      <c r="GJ298" s="2105" t="s">
        <v>17</v>
      </c>
      <c r="GK298" s="2105" t="s">
        <v>29</v>
      </c>
      <c r="GL298" s="2187">
        <v>2</v>
      </c>
      <c r="GM298" s="219" t="s">
        <v>1508</v>
      </c>
      <c r="GN298" s="884" t="s">
        <v>1509</v>
      </c>
      <c r="GO298" s="2050">
        <v>130000</v>
      </c>
      <c r="GP298" s="635">
        <v>21000</v>
      </c>
      <c r="GQ298" s="2220">
        <v>0</v>
      </c>
      <c r="GR298" s="2220">
        <v>21000</v>
      </c>
      <c r="GS298" s="1895">
        <v>0</v>
      </c>
      <c r="GT298" s="2220">
        <v>0</v>
      </c>
      <c r="GU298" s="2220">
        <v>130000</v>
      </c>
      <c r="GV298" s="1895">
        <v>0</v>
      </c>
    </row>
    <row r="299" spans="1:204" ht="63.75" x14ac:dyDescent="0.25">
      <c r="B299" s="7156"/>
      <c r="C299" s="7154"/>
      <c r="D299" s="7147"/>
      <c r="E299" s="7156"/>
      <c r="F299" s="7157"/>
      <c r="G299" s="7157"/>
      <c r="H299" s="7144"/>
      <c r="I299" s="7144"/>
      <c r="J299" s="5707"/>
      <c r="K299" s="5707"/>
      <c r="L299" s="5707"/>
      <c r="M299" s="5707"/>
      <c r="N299" s="5707"/>
      <c r="O299" s="5707"/>
      <c r="P299" s="7107"/>
      <c r="Q299" s="7107"/>
      <c r="R299" s="5704"/>
      <c r="S299" s="5698"/>
      <c r="T299" s="5698"/>
      <c r="U299" s="7250"/>
      <c r="V299" s="5698"/>
      <c r="W299" s="5695"/>
      <c r="X299" s="5692"/>
      <c r="Y299" s="2187">
        <v>3</v>
      </c>
      <c r="Z299" s="504" t="s">
        <v>1510</v>
      </c>
      <c r="AA299" s="914" t="s">
        <v>1511</v>
      </c>
      <c r="AB299" s="5571">
        <v>50</v>
      </c>
      <c r="AC299" s="3510">
        <v>8</v>
      </c>
      <c r="AD299" s="3511">
        <f t="shared" ref="AD299:AD304" si="1334">+AC299/AB299</f>
        <v>0.16</v>
      </c>
      <c r="AE299" s="3510">
        <v>14</v>
      </c>
      <c r="AF299" s="3511">
        <f t="shared" si="1273"/>
        <v>0.28000000000000003</v>
      </c>
      <c r="AG299" s="3510">
        <v>14</v>
      </c>
      <c r="AH299" s="3511">
        <f t="shared" si="1274"/>
        <v>0.28000000000000003</v>
      </c>
      <c r="AI299" s="3510">
        <v>14</v>
      </c>
      <c r="AJ299" s="3511">
        <f t="shared" si="1275"/>
        <v>0.28000000000000003</v>
      </c>
      <c r="AK299" s="211">
        <f t="shared" si="1330"/>
        <v>1</v>
      </c>
      <c r="AL299" s="2275">
        <v>3</v>
      </c>
      <c r="AM299" s="863" t="s">
        <v>2870</v>
      </c>
      <c r="AN299" s="863" t="s">
        <v>2872</v>
      </c>
      <c r="AO299" s="863" t="s">
        <v>2871</v>
      </c>
      <c r="AP299" s="863" t="s">
        <v>2873</v>
      </c>
      <c r="AQ299" s="863">
        <v>100</v>
      </c>
      <c r="AR299" s="884" t="s">
        <v>1511</v>
      </c>
      <c r="AS299" s="807" t="s">
        <v>1579</v>
      </c>
      <c r="AT299" s="2275"/>
      <c r="AU299" s="1122" t="s">
        <v>1704</v>
      </c>
      <c r="AV299" s="5284">
        <v>50</v>
      </c>
      <c r="AW299" s="5268"/>
      <c r="AX299" s="4493">
        <f t="shared" si="1276"/>
        <v>14</v>
      </c>
      <c r="AY299" s="4493">
        <f t="shared" si="1307"/>
        <v>14</v>
      </c>
      <c r="AZ299" s="4411">
        <f t="shared" si="1216"/>
        <v>0</v>
      </c>
      <c r="BA299" s="4496">
        <f t="shared" si="1217"/>
        <v>1</v>
      </c>
      <c r="BB299" s="4499">
        <f t="shared" si="1293"/>
        <v>44</v>
      </c>
      <c r="BC299" s="4104">
        <f t="shared" si="1219"/>
        <v>6</v>
      </c>
      <c r="BD299" s="2963">
        <f t="shared" si="1220"/>
        <v>0.88</v>
      </c>
      <c r="BE299" s="4558">
        <f t="shared" si="1221"/>
        <v>0</v>
      </c>
      <c r="BF299" s="6467">
        <v>50</v>
      </c>
      <c r="BG299" s="6467"/>
      <c r="BH299" s="3916">
        <f t="shared" si="1211"/>
        <v>14</v>
      </c>
      <c r="BI299" s="3916">
        <f t="shared" si="1222"/>
        <v>12</v>
      </c>
      <c r="BJ299" s="3111">
        <f t="shared" si="1223"/>
        <v>2</v>
      </c>
      <c r="BK299" s="2963">
        <f t="shared" si="1224"/>
        <v>0.8571428571428571</v>
      </c>
      <c r="BL299" s="3886">
        <f t="shared" si="1110"/>
        <v>30</v>
      </c>
      <c r="BM299" s="3122">
        <f t="shared" si="1225"/>
        <v>20</v>
      </c>
      <c r="BN299" s="2963">
        <f t="shared" si="1226"/>
        <v>0.6</v>
      </c>
      <c r="BO299" s="3708">
        <f t="shared" si="1227"/>
        <v>0</v>
      </c>
      <c r="BP299" s="3494"/>
      <c r="BQ299" s="6768">
        <v>50</v>
      </c>
      <c r="BR299" s="6768"/>
      <c r="BS299" s="2749">
        <f t="shared" si="1331"/>
        <v>14</v>
      </c>
      <c r="BT299" s="2749">
        <f t="shared" si="1331"/>
        <v>18</v>
      </c>
      <c r="BU299" s="2987">
        <f t="shared" si="1202"/>
        <v>-4</v>
      </c>
      <c r="BV299" s="2963">
        <f t="shared" si="1203"/>
        <v>1.2857142857142858</v>
      </c>
      <c r="BW299" s="2361">
        <f t="shared" si="1204"/>
        <v>18</v>
      </c>
      <c r="BX299" s="2991">
        <f t="shared" si="1205"/>
        <v>32</v>
      </c>
      <c r="BY299" s="2963">
        <f t="shared" si="1206"/>
        <v>0.36</v>
      </c>
      <c r="BZ299" s="3151"/>
      <c r="CA299" s="6667">
        <v>50</v>
      </c>
      <c r="CB299" s="6667"/>
      <c r="CC299" s="1718">
        <v>8</v>
      </c>
      <c r="CD299" s="1718">
        <v>0</v>
      </c>
      <c r="CE299" s="2359">
        <f t="shared" si="1230"/>
        <v>8</v>
      </c>
      <c r="CF299" s="1834">
        <f t="shared" si="1231"/>
        <v>0</v>
      </c>
      <c r="CG299" s="1971">
        <f t="shared" si="1232"/>
        <v>0</v>
      </c>
      <c r="CH299" s="2387">
        <f t="shared" si="1233"/>
        <v>50</v>
      </c>
      <c r="CI299" s="1834">
        <f t="shared" si="1234"/>
        <v>0</v>
      </c>
      <c r="CJ299" s="942"/>
      <c r="CK299" s="2483"/>
      <c r="CL299" s="2483"/>
      <c r="CM299" s="1008"/>
      <c r="CN299" s="1008"/>
      <c r="CO299" s="1008"/>
      <c r="CP299" s="1729"/>
      <c r="CQ299" s="1729"/>
      <c r="CR299" s="1729"/>
      <c r="CS299" s="1729"/>
      <c r="CT299" s="1729"/>
      <c r="CU299" s="1729"/>
      <c r="CV299" s="3554">
        <f t="shared" si="1332"/>
        <v>0</v>
      </c>
      <c r="CW299" s="3554">
        <f t="shared" si="1333"/>
        <v>14</v>
      </c>
      <c r="CX299" s="3510">
        <v>14</v>
      </c>
      <c r="CY299" s="6084">
        <v>50</v>
      </c>
      <c r="CZ299" s="6085"/>
      <c r="DA299" s="4602">
        <v>5</v>
      </c>
      <c r="DB299" s="4602">
        <v>3</v>
      </c>
      <c r="DC299" s="4603">
        <f>DB299-DA299</f>
        <v>-2</v>
      </c>
      <c r="DD299" s="4604">
        <f>DB299/DA299</f>
        <v>0.6</v>
      </c>
      <c r="DE299" s="4605">
        <f t="shared" si="1207"/>
        <v>33</v>
      </c>
      <c r="DF299" s="4187">
        <f t="shared" si="1237"/>
        <v>17</v>
      </c>
      <c r="DG299" s="4190">
        <f>DE299/CY299</f>
        <v>0.66</v>
      </c>
      <c r="DH299" s="6086">
        <v>50</v>
      </c>
      <c r="DI299" s="6087"/>
      <c r="DJ299" s="4590">
        <v>5</v>
      </c>
      <c r="DK299" s="4590">
        <v>0</v>
      </c>
      <c r="DL299" s="4591">
        <f t="shared" si="1282"/>
        <v>5</v>
      </c>
      <c r="DM299" s="4592">
        <f>DK299/DJ299</f>
        <v>0</v>
      </c>
      <c r="DN299" s="4424">
        <f t="shared" si="1284"/>
        <v>33</v>
      </c>
      <c r="DO299" s="4164">
        <f t="shared" si="1239"/>
        <v>17</v>
      </c>
      <c r="DP299" s="4165">
        <f>DN299/DH299</f>
        <v>0.66</v>
      </c>
      <c r="DQ299" s="5763">
        <v>50</v>
      </c>
      <c r="DR299" s="5764"/>
      <c r="DS299" s="4596">
        <v>4</v>
      </c>
      <c r="DT299" s="4596">
        <v>11</v>
      </c>
      <c r="DU299" s="4596">
        <f t="shared" si="1308"/>
        <v>-7</v>
      </c>
      <c r="DV299" s="4597">
        <f>DT299/DS299</f>
        <v>2.75</v>
      </c>
      <c r="DW299" s="2683">
        <f t="shared" si="1310"/>
        <v>44</v>
      </c>
      <c r="DX299" s="4164">
        <f t="shared" si="1241"/>
        <v>6</v>
      </c>
      <c r="DY299" s="4165">
        <f>DW299/DQ299</f>
        <v>0.88</v>
      </c>
      <c r="DZ299" s="6084">
        <v>50</v>
      </c>
      <c r="EA299" s="6085"/>
      <c r="EB299" s="3535">
        <v>5</v>
      </c>
      <c r="EC299" s="3535">
        <v>0</v>
      </c>
      <c r="ED299" s="1911">
        <f>EC299-EB299</f>
        <v>-5</v>
      </c>
      <c r="EE299" s="1912">
        <f>EC299/EB299</f>
        <v>0</v>
      </c>
      <c r="EF299" s="3537">
        <f t="shared" si="1244"/>
        <v>18</v>
      </c>
      <c r="EG299" s="1911">
        <f t="shared" si="1245"/>
        <v>32</v>
      </c>
      <c r="EH299" s="1912">
        <f>EF299/DZ299</f>
        <v>0.36</v>
      </c>
      <c r="EI299" s="6086">
        <v>50</v>
      </c>
      <c r="EJ299" s="6087"/>
      <c r="EK299" s="3526">
        <v>5</v>
      </c>
      <c r="EL299" s="3526">
        <v>11</v>
      </c>
      <c r="EM299" s="1909">
        <f t="shared" si="1247"/>
        <v>-6</v>
      </c>
      <c r="EN299" s="1910">
        <f>EL299/EK299</f>
        <v>2.2000000000000002</v>
      </c>
      <c r="EO299" s="3341">
        <f t="shared" si="1249"/>
        <v>29</v>
      </c>
      <c r="EP299" s="1909">
        <f t="shared" si="1250"/>
        <v>21</v>
      </c>
      <c r="EQ299" s="1910">
        <f>EO299/EI299</f>
        <v>0.57999999999999996</v>
      </c>
      <c r="ER299" s="5763">
        <v>50</v>
      </c>
      <c r="ES299" s="5764"/>
      <c r="ET299" s="3705">
        <v>4</v>
      </c>
      <c r="EU299" s="3703">
        <v>1</v>
      </c>
      <c r="EV299" s="2820">
        <f t="shared" si="1252"/>
        <v>3</v>
      </c>
      <c r="EW299" s="2822">
        <f>EU299/ET299</f>
        <v>0.25</v>
      </c>
      <c r="EX299" s="3621">
        <f t="shared" si="1253"/>
        <v>30</v>
      </c>
      <c r="EY299" s="1909">
        <f t="shared" si="1254"/>
        <v>20</v>
      </c>
      <c r="EZ299" s="1910">
        <f>EX299/ER299</f>
        <v>0.6</v>
      </c>
      <c r="FA299" s="6786">
        <v>50</v>
      </c>
      <c r="FB299" s="6787"/>
      <c r="FC299" s="2499">
        <v>5</v>
      </c>
      <c r="FD299" s="2499">
        <v>1</v>
      </c>
      <c r="FE299" s="1911">
        <f>FD299-FC299</f>
        <v>-4</v>
      </c>
      <c r="FF299" s="1912">
        <f>FD299/FC299</f>
        <v>0.2</v>
      </c>
      <c r="FG299" s="2499">
        <f t="shared" si="1257"/>
        <v>1</v>
      </c>
      <c r="FH299" s="1911">
        <f t="shared" si="1258"/>
        <v>49</v>
      </c>
      <c r="FI299" s="1912">
        <f>FG299/FA299</f>
        <v>0.02</v>
      </c>
      <c r="FJ299" s="6739">
        <v>50</v>
      </c>
      <c r="FK299" s="6739"/>
      <c r="FL299" s="2636">
        <v>5</v>
      </c>
      <c r="FM299" s="2636">
        <v>3</v>
      </c>
      <c r="FN299" s="1909">
        <f t="shared" si="1260"/>
        <v>2</v>
      </c>
      <c r="FO299" s="1910">
        <f>FM299/FL299</f>
        <v>0.6</v>
      </c>
      <c r="FP299" s="2587">
        <f t="shared" si="1262"/>
        <v>4</v>
      </c>
      <c r="FQ299" s="1909">
        <f t="shared" si="1263"/>
        <v>46</v>
      </c>
      <c r="FR299" s="1910">
        <f>FP299/FJ299</f>
        <v>0.08</v>
      </c>
      <c r="FS299" s="6786">
        <v>50</v>
      </c>
      <c r="FT299" s="6787"/>
      <c r="FU299" s="2526">
        <v>4</v>
      </c>
      <c r="FV299" s="2526">
        <v>14</v>
      </c>
      <c r="FW299" s="2820">
        <f t="shared" si="1265"/>
        <v>-10</v>
      </c>
      <c r="FX299" s="2822">
        <f>FV299/FU299</f>
        <v>3.5</v>
      </c>
      <c r="FY299" s="2587">
        <f t="shared" si="1266"/>
        <v>18</v>
      </c>
      <c r="FZ299" s="1909">
        <f t="shared" si="1267"/>
        <v>32</v>
      </c>
      <c r="GA299" s="1910">
        <f>FY299/FS299</f>
        <v>0.36</v>
      </c>
      <c r="GB299" s="3169">
        <f t="shared" si="1212"/>
        <v>0</v>
      </c>
      <c r="GC299" s="2219">
        <v>0</v>
      </c>
      <c r="GD299" s="1895">
        <v>1</v>
      </c>
      <c r="GE299" s="2153" t="s">
        <v>192</v>
      </c>
      <c r="GF299" s="2153" t="s">
        <v>200</v>
      </c>
      <c r="GG299" s="2105" t="s">
        <v>84</v>
      </c>
      <c r="GH299" s="2105" t="s">
        <v>20</v>
      </c>
      <c r="GI299" s="2105" t="s">
        <v>16</v>
      </c>
      <c r="GJ299" s="2105" t="s">
        <v>17</v>
      </c>
      <c r="GK299" s="2105" t="s">
        <v>29</v>
      </c>
      <c r="GL299" s="2187">
        <v>3</v>
      </c>
      <c r="GM299" s="219" t="s">
        <v>1510</v>
      </c>
      <c r="GN299" s="884" t="s">
        <v>1511</v>
      </c>
      <c r="GO299" s="2050">
        <v>50</v>
      </c>
      <c r="GP299" s="635">
        <v>8</v>
      </c>
      <c r="GQ299" s="2220">
        <v>0</v>
      </c>
      <c r="GR299" s="2220">
        <v>8</v>
      </c>
      <c r="GS299" s="1895">
        <v>0</v>
      </c>
      <c r="GT299" s="2220">
        <v>0</v>
      </c>
      <c r="GU299" s="2220">
        <v>50</v>
      </c>
      <c r="GV299" s="1895">
        <v>0</v>
      </c>
    </row>
    <row r="300" spans="1:204" ht="38.25" customHeight="1" x14ac:dyDescent="0.25">
      <c r="B300" s="7156"/>
      <c r="C300" s="7154"/>
      <c r="D300" s="7147"/>
      <c r="E300" s="7156"/>
      <c r="F300" s="7157"/>
      <c r="G300" s="7157"/>
      <c r="H300" s="7144"/>
      <c r="I300" s="7144"/>
      <c r="J300" s="5707"/>
      <c r="K300" s="5707"/>
      <c r="L300" s="5707"/>
      <c r="M300" s="5707"/>
      <c r="N300" s="5707"/>
      <c r="O300" s="5707"/>
      <c r="P300" s="7107"/>
      <c r="Q300" s="7107"/>
      <c r="R300" s="5704"/>
      <c r="S300" s="5698"/>
      <c r="T300" s="5698"/>
      <c r="U300" s="7250"/>
      <c r="V300" s="5698"/>
      <c r="W300" s="5695"/>
      <c r="X300" s="5692"/>
      <c r="Y300" s="2187">
        <v>4</v>
      </c>
      <c r="Z300" s="504" t="s">
        <v>1512</v>
      </c>
      <c r="AA300" s="914" t="s">
        <v>1513</v>
      </c>
      <c r="AB300" s="5571">
        <v>60</v>
      </c>
      <c r="AC300" s="3510">
        <v>10</v>
      </c>
      <c r="AD300" s="3511">
        <f t="shared" si="1334"/>
        <v>0.16666666666666666</v>
      </c>
      <c r="AE300" s="3510">
        <v>17</v>
      </c>
      <c r="AF300" s="3511">
        <f t="shared" si="1273"/>
        <v>0.28333333333333333</v>
      </c>
      <c r="AG300" s="3510">
        <v>17</v>
      </c>
      <c r="AH300" s="3511">
        <f t="shared" si="1274"/>
        <v>0.28333333333333333</v>
      </c>
      <c r="AI300" s="4293">
        <v>16</v>
      </c>
      <c r="AJ300" s="3511">
        <f t="shared" si="1275"/>
        <v>0.26666666666666666</v>
      </c>
      <c r="AK300" s="211">
        <f t="shared" si="1330"/>
        <v>1</v>
      </c>
      <c r="AL300" s="2322">
        <v>4</v>
      </c>
      <c r="AM300" s="807" t="s">
        <v>2874</v>
      </c>
      <c r="AN300" s="807" t="s">
        <v>2876</v>
      </c>
      <c r="AO300" s="807" t="s">
        <v>2875</v>
      </c>
      <c r="AP300" s="807" t="s">
        <v>2877</v>
      </c>
      <c r="AQ300" s="863">
        <v>100</v>
      </c>
      <c r="AR300" s="884" t="s">
        <v>1513</v>
      </c>
      <c r="AS300" s="807" t="s">
        <v>1579</v>
      </c>
      <c r="AT300" s="2275"/>
      <c r="AU300" s="1122" t="s">
        <v>1704</v>
      </c>
      <c r="AV300" s="5284">
        <v>25</v>
      </c>
      <c r="AW300" s="5268"/>
      <c r="AX300" s="4493">
        <f t="shared" si="1276"/>
        <v>16</v>
      </c>
      <c r="AY300" s="4493">
        <f t="shared" si="1307"/>
        <v>12</v>
      </c>
      <c r="AZ300" s="4411">
        <f t="shared" si="1216"/>
        <v>4</v>
      </c>
      <c r="BA300" s="4496">
        <f t="shared" si="1217"/>
        <v>0.75</v>
      </c>
      <c r="BB300" s="4499">
        <f t="shared" si="1293"/>
        <v>21</v>
      </c>
      <c r="BC300" s="4104">
        <f t="shared" si="1219"/>
        <v>4</v>
      </c>
      <c r="BD300" s="2963">
        <f t="shared" si="1220"/>
        <v>0.84</v>
      </c>
      <c r="BE300" s="4558">
        <f t="shared" si="1221"/>
        <v>0</v>
      </c>
      <c r="BF300" s="6467">
        <v>60</v>
      </c>
      <c r="BG300" s="6467"/>
      <c r="BH300" s="3916">
        <f t="shared" si="1211"/>
        <v>17</v>
      </c>
      <c r="BI300" s="3916">
        <f t="shared" si="1222"/>
        <v>6</v>
      </c>
      <c r="BJ300" s="3111">
        <f t="shared" si="1223"/>
        <v>11</v>
      </c>
      <c r="BK300" s="2963">
        <f t="shared" si="1224"/>
        <v>0.35294117647058826</v>
      </c>
      <c r="BL300" s="3886">
        <f t="shared" si="1110"/>
        <v>9</v>
      </c>
      <c r="BM300" s="3122">
        <f t="shared" si="1225"/>
        <v>51</v>
      </c>
      <c r="BN300" s="2963">
        <f t="shared" si="1226"/>
        <v>0.15</v>
      </c>
      <c r="BO300" s="3708">
        <f t="shared" si="1227"/>
        <v>0</v>
      </c>
      <c r="BP300" s="3494"/>
      <c r="BQ300" s="6768">
        <v>60</v>
      </c>
      <c r="BR300" s="6768"/>
      <c r="BS300" s="2749">
        <f t="shared" si="1331"/>
        <v>17</v>
      </c>
      <c r="BT300" s="2749">
        <f t="shared" si="1331"/>
        <v>3</v>
      </c>
      <c r="BU300" s="2987">
        <f t="shared" si="1202"/>
        <v>14</v>
      </c>
      <c r="BV300" s="2963">
        <f t="shared" si="1203"/>
        <v>0.17647058823529413</v>
      </c>
      <c r="BW300" s="2361">
        <f t="shared" si="1204"/>
        <v>3</v>
      </c>
      <c r="BX300" s="2991">
        <f t="shared" si="1205"/>
        <v>57</v>
      </c>
      <c r="BY300" s="2963">
        <f t="shared" si="1206"/>
        <v>0.05</v>
      </c>
      <c r="BZ300" s="3151"/>
      <c r="CA300" s="6667">
        <v>60</v>
      </c>
      <c r="CB300" s="6667"/>
      <c r="CC300" s="1718">
        <v>10</v>
      </c>
      <c r="CD300" s="1718">
        <v>0</v>
      </c>
      <c r="CE300" s="2359">
        <f t="shared" si="1230"/>
        <v>10</v>
      </c>
      <c r="CF300" s="1834">
        <f t="shared" si="1231"/>
        <v>0</v>
      </c>
      <c r="CG300" s="1971">
        <f t="shared" si="1232"/>
        <v>0</v>
      </c>
      <c r="CH300" s="2387">
        <f t="shared" si="1233"/>
        <v>60</v>
      </c>
      <c r="CI300" s="1834">
        <f t="shared" si="1234"/>
        <v>0</v>
      </c>
      <c r="CJ300" s="942"/>
      <c r="CK300" s="2483"/>
      <c r="CL300" s="2483"/>
      <c r="CM300" s="1915"/>
      <c r="CN300" s="1008"/>
      <c r="CO300" s="1008"/>
      <c r="CP300" s="1729"/>
      <c r="CQ300" s="1729"/>
      <c r="CR300" s="1729"/>
      <c r="CS300" s="1729"/>
      <c r="CT300" s="1729"/>
      <c r="CU300" s="1729"/>
      <c r="CV300" s="3554">
        <f t="shared" si="1332"/>
        <v>0</v>
      </c>
      <c r="CW300" s="3554">
        <f t="shared" si="1333"/>
        <v>17</v>
      </c>
      <c r="CX300" s="3510">
        <v>17</v>
      </c>
      <c r="CY300" s="6088">
        <v>25</v>
      </c>
      <c r="CZ300" s="6089"/>
      <c r="DA300" s="4602">
        <v>5</v>
      </c>
      <c r="DB300" s="4602">
        <v>1</v>
      </c>
      <c r="DC300" s="4603">
        <f t="shared" ref="DC300:DC305" si="1335">DB300-DA300</f>
        <v>-4</v>
      </c>
      <c r="DD300" s="4604">
        <f t="shared" ref="DD300:DD305" si="1336">DB300/DA300</f>
        <v>0.2</v>
      </c>
      <c r="DE300" s="4605">
        <f t="shared" si="1207"/>
        <v>10</v>
      </c>
      <c r="DF300" s="4187">
        <f t="shared" si="1237"/>
        <v>15</v>
      </c>
      <c r="DG300" s="4190">
        <f t="shared" ref="DG300:DG311" si="1337">DE300/CY300</f>
        <v>0.4</v>
      </c>
      <c r="DH300" s="6086">
        <v>25</v>
      </c>
      <c r="DI300" s="6087"/>
      <c r="DJ300" s="4590">
        <v>6</v>
      </c>
      <c r="DK300" s="4590">
        <v>3</v>
      </c>
      <c r="DL300" s="4591">
        <f t="shared" si="1282"/>
        <v>3</v>
      </c>
      <c r="DM300" s="4592">
        <f t="shared" ref="DM300:DM305" si="1338">DK300/DJ300</f>
        <v>0.5</v>
      </c>
      <c r="DN300" s="4424">
        <f t="shared" si="1284"/>
        <v>13</v>
      </c>
      <c r="DO300" s="4164">
        <f t="shared" si="1239"/>
        <v>12</v>
      </c>
      <c r="DP300" s="4165">
        <f t="shared" ref="DP300:DP305" si="1339">DN300/DH300</f>
        <v>0.52</v>
      </c>
      <c r="DQ300" s="5763">
        <v>25</v>
      </c>
      <c r="DR300" s="5764"/>
      <c r="DS300" s="4596">
        <v>5</v>
      </c>
      <c r="DT300" s="4596">
        <v>8</v>
      </c>
      <c r="DU300" s="4596">
        <f t="shared" si="1308"/>
        <v>-3</v>
      </c>
      <c r="DV300" s="4597">
        <f t="shared" ref="DV300:DV305" si="1340">DT300/DS300</f>
        <v>1.6</v>
      </c>
      <c r="DW300" s="2683">
        <f t="shared" si="1310"/>
        <v>21</v>
      </c>
      <c r="DX300" s="4164">
        <f t="shared" si="1241"/>
        <v>4</v>
      </c>
      <c r="DY300" s="4165">
        <f t="shared" ref="DY300:DY305" si="1341">DW300/DQ300</f>
        <v>0.84</v>
      </c>
      <c r="DZ300" s="6084">
        <v>60</v>
      </c>
      <c r="EA300" s="6085"/>
      <c r="EB300" s="3535">
        <v>5</v>
      </c>
      <c r="EC300" s="3535">
        <v>2</v>
      </c>
      <c r="ED300" s="1911">
        <f t="shared" ref="ED300:ED305" si="1342">EC300-EB300</f>
        <v>-3</v>
      </c>
      <c r="EE300" s="1912">
        <f t="shared" ref="EE300:EE305" si="1343">EC300/EB300</f>
        <v>0.4</v>
      </c>
      <c r="EF300" s="3537">
        <f t="shared" si="1244"/>
        <v>5</v>
      </c>
      <c r="EG300" s="1911">
        <f t="shared" si="1245"/>
        <v>55</v>
      </c>
      <c r="EH300" s="1912">
        <f t="shared" ref="EH300:EH311" si="1344">EF300/DZ300</f>
        <v>8.3333333333333329E-2</v>
      </c>
      <c r="EI300" s="6086">
        <v>60</v>
      </c>
      <c r="EJ300" s="6087"/>
      <c r="EK300" s="3526">
        <v>5</v>
      </c>
      <c r="EL300" s="3526">
        <v>3</v>
      </c>
      <c r="EM300" s="1909">
        <f t="shared" si="1247"/>
        <v>2</v>
      </c>
      <c r="EN300" s="1910">
        <f t="shared" ref="EN300:EN305" si="1345">EL300/EK300</f>
        <v>0.6</v>
      </c>
      <c r="EO300" s="3341">
        <f t="shared" si="1249"/>
        <v>8</v>
      </c>
      <c r="EP300" s="1909">
        <f t="shared" si="1250"/>
        <v>52</v>
      </c>
      <c r="EQ300" s="1910">
        <f t="shared" ref="EQ300:EQ305" si="1346">EO300/EI300</f>
        <v>0.13333333333333333</v>
      </c>
      <c r="ER300" s="5763">
        <v>60</v>
      </c>
      <c r="ES300" s="5764"/>
      <c r="ET300" s="3705">
        <v>7</v>
      </c>
      <c r="EU300" s="3703">
        <v>1</v>
      </c>
      <c r="EV300" s="2820">
        <f t="shared" si="1252"/>
        <v>6</v>
      </c>
      <c r="EW300" s="2822">
        <f t="shared" ref="EW300:EW305" si="1347">EU300/ET300</f>
        <v>0.14285714285714285</v>
      </c>
      <c r="EX300" s="3621">
        <f t="shared" si="1253"/>
        <v>9</v>
      </c>
      <c r="EY300" s="1909">
        <f t="shared" si="1254"/>
        <v>51</v>
      </c>
      <c r="EZ300" s="1910">
        <f t="shared" ref="EZ300:EZ305" si="1348">EX300/ER300</f>
        <v>0.15</v>
      </c>
      <c r="FA300" s="6786">
        <v>60</v>
      </c>
      <c r="FB300" s="6787"/>
      <c r="FC300" s="2499">
        <v>6</v>
      </c>
      <c r="FD300" s="2499">
        <v>0</v>
      </c>
      <c r="FE300" s="1911">
        <f t="shared" ref="FE300:FE305" si="1349">FD300-FC300</f>
        <v>-6</v>
      </c>
      <c r="FF300" s="1912">
        <f t="shared" ref="FF300:FF305" si="1350">FD300/FC300</f>
        <v>0</v>
      </c>
      <c r="FG300" s="2499">
        <f t="shared" si="1257"/>
        <v>0</v>
      </c>
      <c r="FH300" s="1911">
        <f t="shared" si="1258"/>
        <v>60</v>
      </c>
      <c r="FI300" s="1912">
        <f t="shared" ref="FI300:FI305" si="1351">FG300/FA300</f>
        <v>0</v>
      </c>
      <c r="FJ300" s="6739">
        <v>60</v>
      </c>
      <c r="FK300" s="6739"/>
      <c r="FL300" s="2636">
        <v>6</v>
      </c>
      <c r="FM300" s="2636">
        <v>0</v>
      </c>
      <c r="FN300" s="1909">
        <f t="shared" si="1260"/>
        <v>6</v>
      </c>
      <c r="FO300" s="1910">
        <f t="shared" ref="FO300:FO305" si="1352">FM300/FL300</f>
        <v>0</v>
      </c>
      <c r="FP300" s="2587">
        <f t="shared" si="1262"/>
        <v>0</v>
      </c>
      <c r="FQ300" s="1909">
        <f t="shared" si="1263"/>
        <v>60</v>
      </c>
      <c r="FR300" s="1910">
        <f t="shared" ref="FR300:FR305" si="1353">FP300/FJ300</f>
        <v>0</v>
      </c>
      <c r="FS300" s="6786">
        <v>60</v>
      </c>
      <c r="FT300" s="6787"/>
      <c r="FU300" s="2526">
        <v>5</v>
      </c>
      <c r="FV300" s="2526">
        <v>3</v>
      </c>
      <c r="FW300" s="2820">
        <f t="shared" si="1265"/>
        <v>2</v>
      </c>
      <c r="FX300" s="2822">
        <f t="shared" ref="FX300:FX305" si="1354">FV300/FU300</f>
        <v>0.6</v>
      </c>
      <c r="FY300" s="2587">
        <f t="shared" si="1266"/>
        <v>3</v>
      </c>
      <c r="FZ300" s="1909">
        <f t="shared" si="1267"/>
        <v>57</v>
      </c>
      <c r="GA300" s="1910">
        <f t="shared" ref="GA300:GA305" si="1355">FY300/FS300</f>
        <v>0.05</v>
      </c>
      <c r="GB300" s="3169">
        <f t="shared" si="1212"/>
        <v>3.3333333333333326E-2</v>
      </c>
      <c r="GC300" s="2219">
        <v>0</v>
      </c>
      <c r="GD300" s="1895">
        <v>1</v>
      </c>
      <c r="GE300" s="2153" t="s">
        <v>192</v>
      </c>
      <c r="GF300" s="2153" t="s">
        <v>200</v>
      </c>
      <c r="GG300" s="2105" t="s">
        <v>84</v>
      </c>
      <c r="GH300" s="2105" t="s">
        <v>20</v>
      </c>
      <c r="GI300" s="2105" t="s">
        <v>16</v>
      </c>
      <c r="GJ300" s="2105" t="s">
        <v>17</v>
      </c>
      <c r="GK300" s="2105" t="s">
        <v>29</v>
      </c>
      <c r="GL300" s="2187">
        <v>4</v>
      </c>
      <c r="GM300" s="219" t="s">
        <v>1512</v>
      </c>
      <c r="GN300" s="884" t="s">
        <v>1513</v>
      </c>
      <c r="GO300" s="2050">
        <v>60</v>
      </c>
      <c r="GP300" s="635">
        <v>10</v>
      </c>
      <c r="GQ300" s="2220">
        <v>0</v>
      </c>
      <c r="GR300" s="2220">
        <v>10</v>
      </c>
      <c r="GS300" s="1895">
        <v>0</v>
      </c>
      <c r="GT300" s="2220">
        <v>0</v>
      </c>
      <c r="GU300" s="2220">
        <v>60</v>
      </c>
      <c r="GV300" s="1895">
        <v>0</v>
      </c>
    </row>
    <row r="301" spans="1:204" ht="76.5" x14ac:dyDescent="0.25">
      <c r="B301" s="7156"/>
      <c r="C301" s="7154"/>
      <c r="D301" s="7147"/>
      <c r="E301" s="7156"/>
      <c r="F301" s="7157"/>
      <c r="G301" s="7157"/>
      <c r="H301" s="7144"/>
      <c r="I301" s="7144"/>
      <c r="J301" s="5707"/>
      <c r="K301" s="5707"/>
      <c r="L301" s="5707"/>
      <c r="M301" s="5707"/>
      <c r="N301" s="5707"/>
      <c r="O301" s="5707"/>
      <c r="P301" s="7107"/>
      <c r="Q301" s="7107"/>
      <c r="R301" s="5704"/>
      <c r="S301" s="5698"/>
      <c r="T301" s="5698"/>
      <c r="U301" s="7250"/>
      <c r="V301" s="5698"/>
      <c r="W301" s="5695"/>
      <c r="X301" s="5692"/>
      <c r="Y301" s="2187">
        <v>5</v>
      </c>
      <c r="Z301" s="504" t="s">
        <v>1514</v>
      </c>
      <c r="AA301" s="914" t="s">
        <v>1515</v>
      </c>
      <c r="AB301" s="5571">
        <v>1100000</v>
      </c>
      <c r="AC301" s="3510">
        <v>180000</v>
      </c>
      <c r="AD301" s="3511">
        <f t="shared" si="1334"/>
        <v>0.16363636363636364</v>
      </c>
      <c r="AE301" s="3510">
        <v>310000</v>
      </c>
      <c r="AF301" s="3511">
        <f t="shared" si="1273"/>
        <v>0.2818181818181818</v>
      </c>
      <c r="AG301" s="3510">
        <v>310000</v>
      </c>
      <c r="AH301" s="3511">
        <f t="shared" si="1274"/>
        <v>0.2818181818181818</v>
      </c>
      <c r="AI301" s="4295">
        <v>300000</v>
      </c>
      <c r="AJ301" s="3511">
        <f t="shared" si="1275"/>
        <v>0.27272727272727271</v>
      </c>
      <c r="AK301" s="211">
        <f t="shared" si="1330"/>
        <v>1</v>
      </c>
      <c r="AL301" s="2275">
        <v>5</v>
      </c>
      <c r="AM301" s="807" t="s">
        <v>2878</v>
      </c>
      <c r="AN301" s="807" t="s">
        <v>2880</v>
      </c>
      <c r="AO301" s="807" t="s">
        <v>2879</v>
      </c>
      <c r="AP301" s="807" t="s">
        <v>2881</v>
      </c>
      <c r="AQ301" s="863">
        <v>100</v>
      </c>
      <c r="AR301" s="884" t="s">
        <v>1515</v>
      </c>
      <c r="AS301" s="807" t="s">
        <v>1579</v>
      </c>
      <c r="AT301" s="2275"/>
      <c r="AU301" s="1122" t="s">
        <v>1704</v>
      </c>
      <c r="AV301" s="5284">
        <v>1100000</v>
      </c>
      <c r="AW301" s="5268"/>
      <c r="AX301" s="4493">
        <f t="shared" si="1276"/>
        <v>300000</v>
      </c>
      <c r="AY301" s="4493">
        <f t="shared" si="1307"/>
        <v>428710</v>
      </c>
      <c r="AZ301" s="4411">
        <f t="shared" si="1216"/>
        <v>-128710</v>
      </c>
      <c r="BA301" s="4496">
        <f t="shared" si="1217"/>
        <v>1.4290333333333334</v>
      </c>
      <c r="BB301" s="4499">
        <f t="shared" si="1293"/>
        <v>978277</v>
      </c>
      <c r="BC301" s="4104">
        <f t="shared" si="1219"/>
        <v>121723</v>
      </c>
      <c r="BD301" s="2963">
        <f t="shared" si="1220"/>
        <v>0.88934272727272723</v>
      </c>
      <c r="BE301" s="4558">
        <f t="shared" ref="BE301:BE336" si="1356">SUM(AX301-AI301)</f>
        <v>0</v>
      </c>
      <c r="BF301" s="6467">
        <v>1100000</v>
      </c>
      <c r="BG301" s="6467"/>
      <c r="BH301" s="3916">
        <f t="shared" si="1211"/>
        <v>310000</v>
      </c>
      <c r="BI301" s="3916">
        <f t="shared" si="1222"/>
        <v>172356</v>
      </c>
      <c r="BJ301" s="3111">
        <f t="shared" si="1223"/>
        <v>137644</v>
      </c>
      <c r="BK301" s="2963">
        <f t="shared" si="1224"/>
        <v>0.55598709677419356</v>
      </c>
      <c r="BL301" s="3886">
        <f t="shared" si="1110"/>
        <v>549567</v>
      </c>
      <c r="BM301" s="3122">
        <f t="shared" si="1225"/>
        <v>550433</v>
      </c>
      <c r="BN301" s="2963">
        <f t="shared" si="1226"/>
        <v>0.49960636363636363</v>
      </c>
      <c r="BO301" s="3708">
        <f t="shared" si="1227"/>
        <v>0</v>
      </c>
      <c r="BP301" s="3494"/>
      <c r="BQ301" s="6768">
        <v>1100000</v>
      </c>
      <c r="BR301" s="6768"/>
      <c r="BS301" s="2749">
        <f t="shared" si="1331"/>
        <v>310000</v>
      </c>
      <c r="BT301" s="2749">
        <f t="shared" si="1331"/>
        <v>377211</v>
      </c>
      <c r="BU301" s="2987">
        <f t="shared" si="1202"/>
        <v>-67211</v>
      </c>
      <c r="BV301" s="2963">
        <f t="shared" si="1203"/>
        <v>1.2168096774193549</v>
      </c>
      <c r="BW301" s="2361">
        <f t="shared" si="1204"/>
        <v>377211</v>
      </c>
      <c r="BX301" s="2991">
        <f t="shared" si="1205"/>
        <v>722789</v>
      </c>
      <c r="BY301" s="2963">
        <f t="shared" si="1206"/>
        <v>0.3429190909090909</v>
      </c>
      <c r="BZ301" s="3151"/>
      <c r="CA301" s="6667">
        <v>1100000</v>
      </c>
      <c r="CB301" s="6667"/>
      <c r="CC301" s="1718">
        <v>180000</v>
      </c>
      <c r="CD301" s="1718">
        <v>0</v>
      </c>
      <c r="CE301" s="2359">
        <f t="shared" si="1230"/>
        <v>180000</v>
      </c>
      <c r="CF301" s="1834">
        <f t="shared" si="1231"/>
        <v>0</v>
      </c>
      <c r="CG301" s="1971">
        <f t="shared" si="1232"/>
        <v>0</v>
      </c>
      <c r="CH301" s="2387">
        <f t="shared" si="1233"/>
        <v>1100000</v>
      </c>
      <c r="CI301" s="1834">
        <f t="shared" si="1234"/>
        <v>0</v>
      </c>
      <c r="CJ301" s="942"/>
      <c r="CK301" s="942"/>
      <c r="CL301" s="942"/>
      <c r="CM301" s="1916"/>
      <c r="CN301" s="1008"/>
      <c r="CO301" s="1008"/>
      <c r="CP301" s="1729"/>
      <c r="CQ301" s="1729"/>
      <c r="CR301" s="1729"/>
      <c r="CS301" s="1729"/>
      <c r="CT301" s="1729"/>
      <c r="CU301" s="2046">
        <f>SUM(ET301+CV301)</f>
        <v>103334</v>
      </c>
      <c r="CV301" s="3554">
        <f t="shared" si="1332"/>
        <v>0</v>
      </c>
      <c r="CW301" s="3554">
        <f t="shared" si="1333"/>
        <v>310000</v>
      </c>
      <c r="CX301" s="3510">
        <v>310000</v>
      </c>
      <c r="CY301" s="6084">
        <v>1100000</v>
      </c>
      <c r="CZ301" s="6085"/>
      <c r="DA301" s="4602">
        <v>100000</v>
      </c>
      <c r="DB301" s="4602">
        <v>133310</v>
      </c>
      <c r="DC301" s="4603">
        <f t="shared" si="1335"/>
        <v>33310</v>
      </c>
      <c r="DD301" s="4604">
        <f t="shared" si="1336"/>
        <v>1.3331</v>
      </c>
      <c r="DE301" s="4605">
        <f t="shared" si="1207"/>
        <v>682877</v>
      </c>
      <c r="DF301" s="4187">
        <f t="shared" si="1237"/>
        <v>417123</v>
      </c>
      <c r="DG301" s="4190">
        <f t="shared" si="1337"/>
        <v>0.6207972727272727</v>
      </c>
      <c r="DH301" s="6086">
        <v>1100000</v>
      </c>
      <c r="DI301" s="6087"/>
      <c r="DJ301" s="4590">
        <v>100000</v>
      </c>
      <c r="DK301" s="4590">
        <v>150030</v>
      </c>
      <c r="DL301" s="4591">
        <f t="shared" si="1282"/>
        <v>-50030</v>
      </c>
      <c r="DM301" s="4592">
        <f t="shared" si="1338"/>
        <v>1.5003</v>
      </c>
      <c r="DN301" s="4424">
        <f t="shared" si="1284"/>
        <v>832907</v>
      </c>
      <c r="DO301" s="4164">
        <f t="shared" si="1239"/>
        <v>267093</v>
      </c>
      <c r="DP301" s="4165">
        <f t="shared" si="1339"/>
        <v>0.75718818181818182</v>
      </c>
      <c r="DQ301" s="5763">
        <v>1100000</v>
      </c>
      <c r="DR301" s="5764"/>
      <c r="DS301" s="4596">
        <v>100000</v>
      </c>
      <c r="DT301" s="4596">
        <v>145370</v>
      </c>
      <c r="DU301" s="4596">
        <f t="shared" si="1308"/>
        <v>-45370</v>
      </c>
      <c r="DV301" s="4597">
        <f t="shared" si="1340"/>
        <v>1.4537</v>
      </c>
      <c r="DW301" s="2683">
        <f t="shared" si="1310"/>
        <v>978277</v>
      </c>
      <c r="DX301" s="4164">
        <f t="shared" si="1241"/>
        <v>121723</v>
      </c>
      <c r="DY301" s="4165">
        <f t="shared" si="1341"/>
        <v>0.88934272727272723</v>
      </c>
      <c r="DZ301" s="6084">
        <v>1100000</v>
      </c>
      <c r="EA301" s="6085"/>
      <c r="EB301" s="3535">
        <v>103333</v>
      </c>
      <c r="EC301" s="3535">
        <v>45550</v>
      </c>
      <c r="ED301" s="1911">
        <f t="shared" si="1342"/>
        <v>-57783</v>
      </c>
      <c r="EE301" s="1912">
        <f t="shared" si="1343"/>
        <v>0.4408078735737857</v>
      </c>
      <c r="EF301" s="3537">
        <f t="shared" si="1244"/>
        <v>422761</v>
      </c>
      <c r="EG301" s="1911">
        <f t="shared" si="1245"/>
        <v>677239</v>
      </c>
      <c r="EH301" s="1912">
        <f t="shared" si="1344"/>
        <v>0.38432818181818179</v>
      </c>
      <c r="EI301" s="6086">
        <v>1100000</v>
      </c>
      <c r="EJ301" s="6087"/>
      <c r="EK301" s="3526">
        <v>103333</v>
      </c>
      <c r="EL301" s="3526">
        <v>72606</v>
      </c>
      <c r="EM301" s="1909">
        <f t="shared" si="1247"/>
        <v>30727</v>
      </c>
      <c r="EN301" s="1910">
        <f t="shared" si="1345"/>
        <v>0.7026409762612138</v>
      </c>
      <c r="EO301" s="3341">
        <f t="shared" si="1249"/>
        <v>495367</v>
      </c>
      <c r="EP301" s="1909">
        <f t="shared" si="1250"/>
        <v>604633</v>
      </c>
      <c r="EQ301" s="1910">
        <f t="shared" si="1346"/>
        <v>0.45033363636363638</v>
      </c>
      <c r="ER301" s="5763">
        <v>1100000</v>
      </c>
      <c r="ES301" s="5764"/>
      <c r="ET301" s="3705">
        <v>103334</v>
      </c>
      <c r="EU301" s="3703">
        <v>54200</v>
      </c>
      <c r="EV301" s="2820">
        <f t="shared" si="1252"/>
        <v>49134</v>
      </c>
      <c r="EW301" s="1910">
        <f t="shared" si="1347"/>
        <v>0.52451274507906398</v>
      </c>
      <c r="EX301" s="3621">
        <f t="shared" si="1253"/>
        <v>549567</v>
      </c>
      <c r="EY301" s="1909">
        <f t="shared" si="1254"/>
        <v>550433</v>
      </c>
      <c r="EZ301" s="1910">
        <f t="shared" si="1348"/>
        <v>0.49960636363636363</v>
      </c>
      <c r="FA301" s="6786">
        <v>1100000</v>
      </c>
      <c r="FB301" s="6787"/>
      <c r="FC301" s="2499">
        <v>102666</v>
      </c>
      <c r="FD301" s="2499">
        <v>158046</v>
      </c>
      <c r="FE301" s="1911">
        <f t="shared" si="1349"/>
        <v>55380</v>
      </c>
      <c r="FF301" s="1912">
        <f t="shared" si="1350"/>
        <v>1.5394190871369295</v>
      </c>
      <c r="FG301" s="2499">
        <f t="shared" si="1257"/>
        <v>158046</v>
      </c>
      <c r="FH301" s="1911">
        <f t="shared" si="1258"/>
        <v>941954</v>
      </c>
      <c r="FI301" s="1912">
        <f t="shared" si="1351"/>
        <v>0.14367818181818182</v>
      </c>
      <c r="FJ301" s="6739">
        <v>1100000</v>
      </c>
      <c r="FK301" s="6739"/>
      <c r="FL301" s="2636">
        <v>98666</v>
      </c>
      <c r="FM301" s="2636">
        <v>142900</v>
      </c>
      <c r="FN301" s="1909">
        <f t="shared" si="1260"/>
        <v>-44234</v>
      </c>
      <c r="FO301" s="1910">
        <f t="shared" si="1352"/>
        <v>1.4483205967607888</v>
      </c>
      <c r="FP301" s="2587">
        <f t="shared" si="1262"/>
        <v>300946</v>
      </c>
      <c r="FQ301" s="1909">
        <f t="shared" si="1263"/>
        <v>799054</v>
      </c>
      <c r="FR301" s="1910">
        <f t="shared" si="1353"/>
        <v>0.27358727272727273</v>
      </c>
      <c r="FS301" s="6786">
        <v>1100000</v>
      </c>
      <c r="FT301" s="6787"/>
      <c r="FU301" s="2526">
        <v>108668</v>
      </c>
      <c r="FV301" s="2526">
        <v>76265</v>
      </c>
      <c r="FW301" s="2820">
        <f t="shared" si="1265"/>
        <v>32403</v>
      </c>
      <c r="FX301" s="1910">
        <f t="shared" si="1354"/>
        <v>0.70181654212831746</v>
      </c>
      <c r="FY301" s="2587">
        <f t="shared" si="1266"/>
        <v>377211</v>
      </c>
      <c r="FZ301" s="1909">
        <f t="shared" si="1267"/>
        <v>722789</v>
      </c>
      <c r="GA301" s="1910">
        <f t="shared" si="1355"/>
        <v>0.3429190909090909</v>
      </c>
      <c r="GB301" s="3169">
        <f t="shared" si="1212"/>
        <v>4.1409090909090895E-2</v>
      </c>
      <c r="GC301" s="2219">
        <v>0</v>
      </c>
      <c r="GD301" s="1895">
        <v>1</v>
      </c>
      <c r="GE301" s="2153" t="s">
        <v>192</v>
      </c>
      <c r="GF301" s="2153" t="s">
        <v>200</v>
      </c>
      <c r="GG301" s="2105" t="s">
        <v>84</v>
      </c>
      <c r="GH301" s="2105" t="s">
        <v>20</v>
      </c>
      <c r="GI301" s="2105" t="s">
        <v>16</v>
      </c>
      <c r="GJ301" s="2105" t="s">
        <v>17</v>
      </c>
      <c r="GK301" s="2105" t="s">
        <v>29</v>
      </c>
      <c r="GL301" s="2187">
        <v>5</v>
      </c>
      <c r="GM301" s="219" t="s">
        <v>1514</v>
      </c>
      <c r="GN301" s="884" t="s">
        <v>1515</v>
      </c>
      <c r="GO301" s="2050">
        <v>1100000</v>
      </c>
      <c r="GP301" s="635">
        <v>180000</v>
      </c>
      <c r="GQ301" s="2220">
        <v>0</v>
      </c>
      <c r="GR301" s="2220">
        <v>180000</v>
      </c>
      <c r="GS301" s="1895">
        <v>0</v>
      </c>
      <c r="GT301" s="2220">
        <v>0</v>
      </c>
      <c r="GU301" s="2220">
        <v>1100000</v>
      </c>
      <c r="GV301" s="1895">
        <v>0</v>
      </c>
    </row>
    <row r="302" spans="1:204" ht="25.5" customHeight="1" x14ac:dyDescent="0.25">
      <c r="B302" s="7156"/>
      <c r="C302" s="7154"/>
      <c r="D302" s="7147"/>
      <c r="E302" s="7156"/>
      <c r="F302" s="7157"/>
      <c r="G302" s="7157"/>
      <c r="H302" s="7144"/>
      <c r="I302" s="7144"/>
      <c r="J302" s="5707"/>
      <c r="K302" s="5707"/>
      <c r="L302" s="5707"/>
      <c r="M302" s="5707"/>
      <c r="N302" s="5707"/>
      <c r="O302" s="5707"/>
      <c r="P302" s="7107"/>
      <c r="Q302" s="7107"/>
      <c r="R302" s="5704"/>
      <c r="S302" s="5698"/>
      <c r="T302" s="5698"/>
      <c r="U302" s="7250"/>
      <c r="V302" s="5698"/>
      <c r="W302" s="5695"/>
      <c r="X302" s="5692"/>
      <c r="Y302" s="2187">
        <v>6</v>
      </c>
      <c r="Z302" s="504" t="s">
        <v>1516</v>
      </c>
      <c r="AA302" s="914" t="s">
        <v>1517</v>
      </c>
      <c r="AB302" s="5571">
        <v>3500</v>
      </c>
      <c r="AC302" s="3510">
        <v>550</v>
      </c>
      <c r="AD302" s="3511">
        <f t="shared" si="1334"/>
        <v>0.15714285714285714</v>
      </c>
      <c r="AE302" s="3510">
        <v>990</v>
      </c>
      <c r="AF302" s="3511">
        <f t="shared" si="1273"/>
        <v>0.28285714285714286</v>
      </c>
      <c r="AG302" s="3510">
        <v>990</v>
      </c>
      <c r="AH302" s="3511">
        <f t="shared" si="1274"/>
        <v>0.28285714285714286</v>
      </c>
      <c r="AI302" s="4293">
        <v>718</v>
      </c>
      <c r="AJ302" s="3511">
        <f t="shared" si="1275"/>
        <v>0.20514285714285715</v>
      </c>
      <c r="AK302" s="211">
        <f t="shared" si="1330"/>
        <v>0.92800000000000005</v>
      </c>
      <c r="AL302" s="2322">
        <v>6</v>
      </c>
      <c r="AM302" s="1019" t="s">
        <v>2882</v>
      </c>
      <c r="AN302" s="1019" t="s">
        <v>2884</v>
      </c>
      <c r="AO302" s="1020" t="s">
        <v>2883</v>
      </c>
      <c r="AP302" s="1020" t="s">
        <v>2885</v>
      </c>
      <c r="AQ302" s="863">
        <v>100</v>
      </c>
      <c r="AR302" s="884" t="s">
        <v>1517</v>
      </c>
      <c r="AS302" s="1019" t="s">
        <v>1579</v>
      </c>
      <c r="AT302" s="2284"/>
      <c r="AU302" s="1122" t="s">
        <v>1704</v>
      </c>
      <c r="AV302" s="5284">
        <v>2200</v>
      </c>
      <c r="AW302" s="5268"/>
      <c r="AX302" s="4493">
        <f t="shared" si="1276"/>
        <v>718</v>
      </c>
      <c r="AY302" s="4493">
        <f t="shared" si="1307"/>
        <v>1235</v>
      </c>
      <c r="AZ302" s="4411">
        <f t="shared" si="1216"/>
        <v>-517</v>
      </c>
      <c r="BA302" s="4496">
        <f t="shared" si="1217"/>
        <v>1.7200557103064067</v>
      </c>
      <c r="BB302" s="4499">
        <f t="shared" si="1293"/>
        <v>2717</v>
      </c>
      <c r="BC302" s="4104">
        <f t="shared" si="1219"/>
        <v>-517</v>
      </c>
      <c r="BD302" s="2963">
        <f t="shared" si="1220"/>
        <v>1.2350000000000001</v>
      </c>
      <c r="BE302" s="4558">
        <f t="shared" si="1356"/>
        <v>0</v>
      </c>
      <c r="BF302" s="6467">
        <v>3500</v>
      </c>
      <c r="BG302" s="6467"/>
      <c r="BH302" s="3916">
        <f t="shared" si="1211"/>
        <v>990</v>
      </c>
      <c r="BI302" s="3916">
        <f t="shared" si="1222"/>
        <v>603</v>
      </c>
      <c r="BJ302" s="3111">
        <f t="shared" si="1223"/>
        <v>387</v>
      </c>
      <c r="BK302" s="2963">
        <f t="shared" si="1224"/>
        <v>0.60909090909090913</v>
      </c>
      <c r="BL302" s="3886">
        <f t="shared" si="1110"/>
        <v>1482</v>
      </c>
      <c r="BM302" s="3122">
        <f t="shared" si="1225"/>
        <v>2018</v>
      </c>
      <c r="BN302" s="2963">
        <f t="shared" si="1226"/>
        <v>0.42342857142857143</v>
      </c>
      <c r="BO302" s="3700">
        <f t="shared" si="1227"/>
        <v>0</v>
      </c>
      <c r="BP302" s="3494"/>
      <c r="BQ302" s="6768">
        <v>3500</v>
      </c>
      <c r="BR302" s="6768"/>
      <c r="BS302" s="2749">
        <f t="shared" si="1331"/>
        <v>990</v>
      </c>
      <c r="BT302" s="2749">
        <f t="shared" si="1331"/>
        <v>879</v>
      </c>
      <c r="BU302" s="2987">
        <f t="shared" si="1202"/>
        <v>111</v>
      </c>
      <c r="BV302" s="2963">
        <f t="shared" si="1203"/>
        <v>0.88787878787878793</v>
      </c>
      <c r="BW302" s="2361">
        <f t="shared" si="1204"/>
        <v>879</v>
      </c>
      <c r="BX302" s="2991">
        <f t="shared" si="1205"/>
        <v>2621</v>
      </c>
      <c r="BY302" s="2963">
        <f t="shared" si="1206"/>
        <v>0.25114285714285717</v>
      </c>
      <c r="BZ302" s="3151"/>
      <c r="CA302" s="6667">
        <v>3500</v>
      </c>
      <c r="CB302" s="6667"/>
      <c r="CC302" s="1718">
        <v>550</v>
      </c>
      <c r="CD302" s="1718">
        <v>0</v>
      </c>
      <c r="CE302" s="2359">
        <f t="shared" si="1230"/>
        <v>550</v>
      </c>
      <c r="CF302" s="1834">
        <f t="shared" si="1231"/>
        <v>0</v>
      </c>
      <c r="CG302" s="1971">
        <f t="shared" si="1232"/>
        <v>0</v>
      </c>
      <c r="CH302" s="2387">
        <f t="shared" si="1233"/>
        <v>3500</v>
      </c>
      <c r="CI302" s="1834">
        <f t="shared" si="1234"/>
        <v>0</v>
      </c>
      <c r="CM302" s="1916"/>
      <c r="CN302" s="1008"/>
      <c r="CO302" s="1008"/>
      <c r="CP302" s="1729"/>
      <c r="CQ302" s="1729"/>
      <c r="CR302" s="1729"/>
      <c r="CS302" s="1729"/>
      <c r="CT302" s="1729"/>
      <c r="CU302" s="1729"/>
      <c r="CV302" s="3554">
        <f t="shared" si="1332"/>
        <v>0</v>
      </c>
      <c r="CW302" s="3554">
        <f t="shared" si="1333"/>
        <v>990</v>
      </c>
      <c r="CX302" s="3510">
        <v>990</v>
      </c>
      <c r="CY302" s="6088">
        <v>2200</v>
      </c>
      <c r="CZ302" s="6089"/>
      <c r="DA302" s="4602">
        <v>239</v>
      </c>
      <c r="DB302" s="4602">
        <v>459</v>
      </c>
      <c r="DC302" s="4603">
        <f t="shared" si="1335"/>
        <v>220</v>
      </c>
      <c r="DD302" s="4604">
        <f t="shared" si="1336"/>
        <v>1.9205020920502092</v>
      </c>
      <c r="DE302" s="4605">
        <f t="shared" si="1207"/>
        <v>1941</v>
      </c>
      <c r="DF302" s="4187">
        <f t="shared" si="1237"/>
        <v>259</v>
      </c>
      <c r="DG302" s="4190">
        <f t="shared" si="1337"/>
        <v>0.88227272727272732</v>
      </c>
      <c r="DH302" s="6086">
        <v>2200</v>
      </c>
      <c r="DI302" s="6087"/>
      <c r="DJ302" s="4590">
        <v>240</v>
      </c>
      <c r="DK302" s="4590">
        <v>477</v>
      </c>
      <c r="DL302" s="4591">
        <f t="shared" si="1282"/>
        <v>-237</v>
      </c>
      <c r="DM302" s="4592">
        <f t="shared" si="1338"/>
        <v>1.9875</v>
      </c>
      <c r="DN302" s="4424">
        <f t="shared" si="1284"/>
        <v>2418</v>
      </c>
      <c r="DO302" s="4164">
        <f t="shared" si="1239"/>
        <v>-218</v>
      </c>
      <c r="DP302" s="4165">
        <f t="shared" si="1339"/>
        <v>1.0990909090909091</v>
      </c>
      <c r="DQ302" s="5763">
        <v>2200</v>
      </c>
      <c r="DR302" s="5764"/>
      <c r="DS302" s="4596">
        <v>239</v>
      </c>
      <c r="DT302" s="4596">
        <v>299</v>
      </c>
      <c r="DU302" s="4596">
        <f t="shared" si="1308"/>
        <v>-60</v>
      </c>
      <c r="DV302" s="4597">
        <f t="shared" si="1340"/>
        <v>1.2510460251046025</v>
      </c>
      <c r="DW302" s="2683">
        <f t="shared" si="1310"/>
        <v>2717</v>
      </c>
      <c r="DX302" s="4164">
        <f t="shared" si="1241"/>
        <v>-517</v>
      </c>
      <c r="DY302" s="4165">
        <f t="shared" si="1341"/>
        <v>1.2350000000000001</v>
      </c>
      <c r="DZ302" s="6084">
        <v>3500</v>
      </c>
      <c r="EA302" s="6085"/>
      <c r="EB302" s="3535">
        <v>330</v>
      </c>
      <c r="EC302" s="3535">
        <v>173</v>
      </c>
      <c r="ED302" s="1911">
        <f t="shared" si="1342"/>
        <v>-157</v>
      </c>
      <c r="EE302" s="1912">
        <f t="shared" si="1343"/>
        <v>0.52424242424242429</v>
      </c>
      <c r="EF302" s="3537">
        <f t="shared" si="1244"/>
        <v>1052</v>
      </c>
      <c r="EG302" s="1911">
        <f t="shared" si="1245"/>
        <v>2448</v>
      </c>
      <c r="EH302" s="1912">
        <f t="shared" si="1344"/>
        <v>0.30057142857142854</v>
      </c>
      <c r="EI302" s="6086">
        <v>3500</v>
      </c>
      <c r="EJ302" s="6087"/>
      <c r="EK302" s="3526">
        <v>330</v>
      </c>
      <c r="EL302" s="3526">
        <v>204</v>
      </c>
      <c r="EM302" s="1909">
        <f t="shared" si="1247"/>
        <v>126</v>
      </c>
      <c r="EN302" s="1910">
        <f t="shared" si="1345"/>
        <v>0.61818181818181817</v>
      </c>
      <c r="EO302" s="3341">
        <f t="shared" si="1249"/>
        <v>1256</v>
      </c>
      <c r="EP302" s="1909">
        <f t="shared" si="1250"/>
        <v>2244</v>
      </c>
      <c r="EQ302" s="1910">
        <f t="shared" si="1346"/>
        <v>0.35885714285714287</v>
      </c>
      <c r="ER302" s="5763">
        <v>3500</v>
      </c>
      <c r="ES302" s="5764"/>
      <c r="ET302" s="3705">
        <v>330</v>
      </c>
      <c r="EU302" s="3703">
        <v>226</v>
      </c>
      <c r="EV302" s="2820">
        <f t="shared" si="1252"/>
        <v>104</v>
      </c>
      <c r="EW302" s="1910">
        <f t="shared" si="1347"/>
        <v>0.68484848484848482</v>
      </c>
      <c r="EX302" s="3621">
        <f t="shared" si="1253"/>
        <v>1482</v>
      </c>
      <c r="EY302" s="1909">
        <f t="shared" si="1254"/>
        <v>2018</v>
      </c>
      <c r="EZ302" s="1910">
        <f t="shared" si="1348"/>
        <v>0.42342857142857143</v>
      </c>
      <c r="FA302" s="6786">
        <v>3500</v>
      </c>
      <c r="FB302" s="6787"/>
      <c r="FC302" s="2499">
        <v>327</v>
      </c>
      <c r="FD302" s="2499">
        <v>135</v>
      </c>
      <c r="FE302" s="1911">
        <f t="shared" si="1349"/>
        <v>-192</v>
      </c>
      <c r="FF302" s="1912">
        <f t="shared" si="1350"/>
        <v>0.41284403669724773</v>
      </c>
      <c r="FG302" s="2499">
        <f t="shared" si="1257"/>
        <v>135</v>
      </c>
      <c r="FH302" s="1911">
        <f t="shared" si="1258"/>
        <v>3365</v>
      </c>
      <c r="FI302" s="1912">
        <f t="shared" si="1351"/>
        <v>3.8571428571428569E-2</v>
      </c>
      <c r="FJ302" s="6739">
        <v>3500</v>
      </c>
      <c r="FK302" s="6739"/>
      <c r="FL302" s="2636">
        <v>337</v>
      </c>
      <c r="FM302" s="2636">
        <v>409</v>
      </c>
      <c r="FN302" s="1909">
        <f t="shared" si="1260"/>
        <v>-72</v>
      </c>
      <c r="FO302" s="1910">
        <f t="shared" si="1352"/>
        <v>1.2136498516320475</v>
      </c>
      <c r="FP302" s="2587">
        <f t="shared" si="1262"/>
        <v>544</v>
      </c>
      <c r="FQ302" s="1909">
        <f t="shared" si="1263"/>
        <v>2956</v>
      </c>
      <c r="FR302" s="1910">
        <f t="shared" si="1353"/>
        <v>0.15542857142857142</v>
      </c>
      <c r="FS302" s="6786">
        <v>3500</v>
      </c>
      <c r="FT302" s="6787"/>
      <c r="FU302" s="2526">
        <v>326</v>
      </c>
      <c r="FV302" s="2526">
        <v>335</v>
      </c>
      <c r="FW302" s="2820">
        <f t="shared" si="1265"/>
        <v>-9</v>
      </c>
      <c r="FX302" s="1910">
        <f t="shared" si="1354"/>
        <v>1.0276073619631902</v>
      </c>
      <c r="FY302" s="2587">
        <f t="shared" si="1266"/>
        <v>879</v>
      </c>
      <c r="FZ302" s="1909">
        <f t="shared" si="1267"/>
        <v>2621</v>
      </c>
      <c r="GA302" s="1910">
        <f t="shared" si="1355"/>
        <v>0.25114285714285717</v>
      </c>
      <c r="GB302" s="3169">
        <f t="shared" si="1212"/>
        <v>4.9428571428571377E-2</v>
      </c>
      <c r="GC302" s="2219">
        <v>0</v>
      </c>
      <c r="GD302" s="1895">
        <v>1</v>
      </c>
      <c r="GE302" s="2153" t="s">
        <v>192</v>
      </c>
      <c r="GF302" s="2153" t="s">
        <v>200</v>
      </c>
      <c r="GG302" s="2105" t="s">
        <v>84</v>
      </c>
      <c r="GH302" s="2105" t="s">
        <v>20</v>
      </c>
      <c r="GI302" s="2105" t="s">
        <v>16</v>
      </c>
      <c r="GJ302" s="2105" t="s">
        <v>17</v>
      </c>
      <c r="GK302" s="2105" t="s">
        <v>29</v>
      </c>
      <c r="GL302" s="2187">
        <v>6</v>
      </c>
      <c r="GM302" s="219" t="s">
        <v>1516</v>
      </c>
      <c r="GN302" s="884" t="s">
        <v>1517</v>
      </c>
      <c r="GO302" s="2050">
        <v>3500</v>
      </c>
      <c r="GP302" s="635">
        <v>550</v>
      </c>
      <c r="GQ302" s="2220">
        <v>0</v>
      </c>
      <c r="GR302" s="2220">
        <v>550</v>
      </c>
      <c r="GS302" s="1895">
        <v>0</v>
      </c>
      <c r="GT302" s="2220">
        <v>0</v>
      </c>
      <c r="GU302" s="2220">
        <v>3500</v>
      </c>
      <c r="GV302" s="1895">
        <v>0</v>
      </c>
    </row>
    <row r="303" spans="1:204" ht="25.5" customHeight="1" x14ac:dyDescent="0.25">
      <c r="B303" s="7156"/>
      <c r="C303" s="7154"/>
      <c r="D303" s="7147"/>
      <c r="E303" s="7156"/>
      <c r="F303" s="7157"/>
      <c r="G303" s="7157"/>
      <c r="H303" s="7144"/>
      <c r="I303" s="7144"/>
      <c r="J303" s="5707"/>
      <c r="K303" s="5707"/>
      <c r="L303" s="5707"/>
      <c r="M303" s="5707"/>
      <c r="N303" s="5707"/>
      <c r="O303" s="5707"/>
      <c r="P303" s="7107"/>
      <c r="Q303" s="7107"/>
      <c r="R303" s="5704"/>
      <c r="S303" s="5698"/>
      <c r="T303" s="5698"/>
      <c r="U303" s="7250"/>
      <c r="V303" s="5698"/>
      <c r="W303" s="5695"/>
      <c r="X303" s="5692"/>
      <c r="Y303" s="2187">
        <v>7</v>
      </c>
      <c r="Z303" s="504" t="s">
        <v>1518</v>
      </c>
      <c r="AA303" s="914" t="s">
        <v>1515</v>
      </c>
      <c r="AB303" s="5571">
        <v>720000</v>
      </c>
      <c r="AC303" s="3510">
        <v>113000</v>
      </c>
      <c r="AD303" s="3511">
        <f t="shared" si="1334"/>
        <v>0.15694444444444444</v>
      </c>
      <c r="AE303" s="3510">
        <v>200000</v>
      </c>
      <c r="AF303" s="3511">
        <f t="shared" si="1273"/>
        <v>0.27777777777777779</v>
      </c>
      <c r="AG303" s="3510">
        <v>200000</v>
      </c>
      <c r="AH303" s="3511">
        <f t="shared" si="1274"/>
        <v>0.27777777777777779</v>
      </c>
      <c r="AI303" s="4293">
        <v>237066</v>
      </c>
      <c r="AJ303" s="3511">
        <f t="shared" si="1275"/>
        <v>0.32925833333333332</v>
      </c>
      <c r="AK303" s="295">
        <f t="shared" si="1330"/>
        <v>1.0417583333333333</v>
      </c>
      <c r="AL303" s="2275">
        <v>7</v>
      </c>
      <c r="AM303" s="1019" t="s">
        <v>2886</v>
      </c>
      <c r="AN303" s="1019" t="s">
        <v>2888</v>
      </c>
      <c r="AO303" s="970" t="s">
        <v>2887</v>
      </c>
      <c r="AP303" s="970" t="s">
        <v>2869</v>
      </c>
      <c r="AQ303" s="863">
        <v>100</v>
      </c>
      <c r="AR303" s="884" t="s">
        <v>1515</v>
      </c>
      <c r="AS303" s="970" t="s">
        <v>1579</v>
      </c>
      <c r="AT303" s="2275"/>
      <c r="AU303" s="1122" t="s">
        <v>1704</v>
      </c>
      <c r="AV303" s="5284">
        <v>400000</v>
      </c>
      <c r="AW303" s="5268"/>
      <c r="AX303" s="4493">
        <f t="shared" si="1276"/>
        <v>237066</v>
      </c>
      <c r="AY303" s="4493">
        <f t="shared" si="1307"/>
        <v>192850</v>
      </c>
      <c r="AZ303" s="4411">
        <f t="shared" si="1216"/>
        <v>44216</v>
      </c>
      <c r="BA303" s="4496">
        <f t="shared" si="1217"/>
        <v>0.81348653961344097</v>
      </c>
      <c r="BB303" s="4499">
        <f t="shared" si="1293"/>
        <v>355784</v>
      </c>
      <c r="BC303" s="4104">
        <f t="shared" si="1219"/>
        <v>44216</v>
      </c>
      <c r="BD303" s="2963">
        <f t="shared" si="1220"/>
        <v>0.88946000000000003</v>
      </c>
      <c r="BE303" s="4558">
        <f t="shared" si="1356"/>
        <v>0</v>
      </c>
      <c r="BF303" s="6467">
        <v>720000</v>
      </c>
      <c r="BG303" s="6467"/>
      <c r="BH303" s="3916">
        <f t="shared" si="1211"/>
        <v>200000</v>
      </c>
      <c r="BI303" s="3916">
        <f t="shared" si="1222"/>
        <v>66385</v>
      </c>
      <c r="BJ303" s="3111">
        <f t="shared" si="1223"/>
        <v>133615</v>
      </c>
      <c r="BK303" s="2963">
        <f t="shared" si="1224"/>
        <v>0.33192500000000003</v>
      </c>
      <c r="BL303" s="3886">
        <f t="shared" si="1110"/>
        <v>162934</v>
      </c>
      <c r="BM303" s="3122">
        <f t="shared" si="1225"/>
        <v>557066</v>
      </c>
      <c r="BN303" s="2963">
        <f t="shared" si="1226"/>
        <v>0.22629722222222223</v>
      </c>
      <c r="BO303" s="3708">
        <f t="shared" si="1227"/>
        <v>0</v>
      </c>
      <c r="BP303" s="3494"/>
      <c r="BQ303" s="6768">
        <v>720000</v>
      </c>
      <c r="BR303" s="6768"/>
      <c r="BS303" s="2749">
        <f t="shared" si="1331"/>
        <v>200000</v>
      </c>
      <c r="BT303" s="2749">
        <f t="shared" si="1331"/>
        <v>96549</v>
      </c>
      <c r="BU303" s="2987">
        <f t="shared" si="1202"/>
        <v>103451</v>
      </c>
      <c r="BV303" s="2963">
        <f t="shared" si="1203"/>
        <v>0.48274499999999998</v>
      </c>
      <c r="BW303" s="2361">
        <f t="shared" si="1204"/>
        <v>96549</v>
      </c>
      <c r="BX303" s="2991">
        <f t="shared" si="1205"/>
        <v>623451</v>
      </c>
      <c r="BY303" s="2963">
        <f t="shared" si="1206"/>
        <v>0.13409583333333333</v>
      </c>
      <c r="BZ303" s="3151"/>
      <c r="CA303" s="6667">
        <v>720000</v>
      </c>
      <c r="CB303" s="6667"/>
      <c r="CC303" s="1718">
        <v>113000</v>
      </c>
      <c r="CD303" s="1718">
        <v>0</v>
      </c>
      <c r="CE303" s="2359">
        <f t="shared" si="1230"/>
        <v>113000</v>
      </c>
      <c r="CF303" s="1834">
        <f t="shared" si="1231"/>
        <v>0</v>
      </c>
      <c r="CG303" s="1971">
        <f t="shared" si="1232"/>
        <v>0</v>
      </c>
      <c r="CH303" s="2387">
        <f t="shared" si="1233"/>
        <v>720000</v>
      </c>
      <c r="CI303" s="1834">
        <f t="shared" si="1234"/>
        <v>0</v>
      </c>
      <c r="CJ303" s="2479"/>
      <c r="CK303" s="2479"/>
      <c r="CL303" s="2479"/>
      <c r="CM303" s="1729"/>
      <c r="CN303" s="1729"/>
      <c r="CO303" s="1729"/>
      <c r="CP303" s="1729"/>
      <c r="CQ303" s="1729"/>
      <c r="CR303" s="1729"/>
      <c r="CS303" s="1729"/>
      <c r="CT303" s="1729"/>
      <c r="CU303" s="1729">
        <f>SUM(ET303+CV303)</f>
        <v>66666</v>
      </c>
      <c r="CV303" s="3554">
        <f t="shared" si="1332"/>
        <v>0</v>
      </c>
      <c r="CW303" s="3554">
        <f t="shared" si="1333"/>
        <v>200000</v>
      </c>
      <c r="CX303" s="3510">
        <v>200000</v>
      </c>
      <c r="CY303" s="6088">
        <v>400000</v>
      </c>
      <c r="CZ303" s="6089"/>
      <c r="DA303" s="4602">
        <v>79022</v>
      </c>
      <c r="DB303" s="4602">
        <v>68525</v>
      </c>
      <c r="DC303" s="4603">
        <f t="shared" si="1335"/>
        <v>-10497</v>
      </c>
      <c r="DD303" s="4604">
        <f t="shared" si="1336"/>
        <v>0.86716357470071626</v>
      </c>
      <c r="DE303" s="4605">
        <f t="shared" si="1207"/>
        <v>231459</v>
      </c>
      <c r="DF303" s="4187">
        <f t="shared" si="1237"/>
        <v>168541</v>
      </c>
      <c r="DG303" s="4190">
        <f t="shared" si="1337"/>
        <v>0.57864749999999998</v>
      </c>
      <c r="DH303" s="6086">
        <v>400000</v>
      </c>
      <c r="DI303" s="6087"/>
      <c r="DJ303" s="4590">
        <v>79022</v>
      </c>
      <c r="DK303" s="4590">
        <v>64800</v>
      </c>
      <c r="DL303" s="4591">
        <f t="shared" si="1282"/>
        <v>14222</v>
      </c>
      <c r="DM303" s="4592">
        <f t="shared" si="1338"/>
        <v>0.82002480321935667</v>
      </c>
      <c r="DN303" s="4424">
        <f t="shared" si="1284"/>
        <v>296259</v>
      </c>
      <c r="DO303" s="4164">
        <f t="shared" si="1239"/>
        <v>103741</v>
      </c>
      <c r="DP303" s="4165">
        <f t="shared" si="1339"/>
        <v>0.74064750000000001</v>
      </c>
      <c r="DQ303" s="5763">
        <v>400000</v>
      </c>
      <c r="DR303" s="5764"/>
      <c r="DS303" s="4596">
        <v>79022</v>
      </c>
      <c r="DT303" s="4596">
        <v>59525</v>
      </c>
      <c r="DU303" s="4596">
        <f t="shared" si="1308"/>
        <v>19497</v>
      </c>
      <c r="DV303" s="4597">
        <f t="shared" si="1340"/>
        <v>0.75327124092025011</v>
      </c>
      <c r="DW303" s="2683">
        <f t="shared" si="1310"/>
        <v>355784</v>
      </c>
      <c r="DX303" s="4164">
        <f t="shared" si="1241"/>
        <v>44216</v>
      </c>
      <c r="DY303" s="4165">
        <f t="shared" si="1341"/>
        <v>0.88946000000000003</v>
      </c>
      <c r="DZ303" s="6084">
        <v>720000</v>
      </c>
      <c r="EA303" s="6085"/>
      <c r="EB303" s="3535">
        <v>66667</v>
      </c>
      <c r="EC303" s="3535">
        <v>11885</v>
      </c>
      <c r="ED303" s="1911">
        <f t="shared" si="1342"/>
        <v>-54782</v>
      </c>
      <c r="EE303" s="1912">
        <f t="shared" si="1343"/>
        <v>0.17827410862945686</v>
      </c>
      <c r="EF303" s="3537">
        <f t="shared" si="1244"/>
        <v>108434</v>
      </c>
      <c r="EG303" s="1911">
        <f t="shared" si="1245"/>
        <v>611566</v>
      </c>
      <c r="EH303" s="1912">
        <f t="shared" si="1344"/>
        <v>0.15060277777777778</v>
      </c>
      <c r="EI303" s="6086">
        <v>720000</v>
      </c>
      <c r="EJ303" s="6087"/>
      <c r="EK303" s="3526">
        <v>66667</v>
      </c>
      <c r="EL303" s="3526">
        <v>37500</v>
      </c>
      <c r="EM303" s="1909">
        <f t="shared" si="1247"/>
        <v>29167</v>
      </c>
      <c r="EN303" s="1910">
        <f t="shared" si="1345"/>
        <v>0.56249718751406241</v>
      </c>
      <c r="EO303" s="3341">
        <f t="shared" si="1249"/>
        <v>145934</v>
      </c>
      <c r="EP303" s="1909">
        <f t="shared" si="1250"/>
        <v>574066</v>
      </c>
      <c r="EQ303" s="1910">
        <f t="shared" si="1346"/>
        <v>0.20268611111111112</v>
      </c>
      <c r="ER303" s="5763">
        <v>720000</v>
      </c>
      <c r="ES303" s="5764"/>
      <c r="ET303" s="3705">
        <v>66666</v>
      </c>
      <c r="EU303" s="3703">
        <v>17000</v>
      </c>
      <c r="EV303" s="2820">
        <f t="shared" si="1252"/>
        <v>49666</v>
      </c>
      <c r="EW303" s="1910">
        <f t="shared" si="1347"/>
        <v>0.25500255002550026</v>
      </c>
      <c r="EX303" s="3621">
        <f t="shared" si="1253"/>
        <v>162934</v>
      </c>
      <c r="EY303" s="1909">
        <f t="shared" si="1254"/>
        <v>557066</v>
      </c>
      <c r="EZ303" s="1910">
        <f t="shared" si="1348"/>
        <v>0.22629722222222223</v>
      </c>
      <c r="FA303" s="6786">
        <v>720000</v>
      </c>
      <c r="FB303" s="6787"/>
      <c r="FC303" s="2499">
        <v>67200</v>
      </c>
      <c r="FD303" s="2499">
        <v>2450</v>
      </c>
      <c r="FE303" s="1911">
        <f t="shared" si="1349"/>
        <v>-64750</v>
      </c>
      <c r="FF303" s="1912">
        <f t="shared" si="1350"/>
        <v>3.6458333333333336E-2</v>
      </c>
      <c r="FG303" s="2499">
        <f t="shared" si="1257"/>
        <v>2450</v>
      </c>
      <c r="FH303" s="1911">
        <f t="shared" si="1258"/>
        <v>717550</v>
      </c>
      <c r="FI303" s="1912">
        <f t="shared" si="1351"/>
        <v>3.4027777777777776E-3</v>
      </c>
      <c r="FJ303" s="6739">
        <v>720000</v>
      </c>
      <c r="FK303" s="6739"/>
      <c r="FL303" s="2636">
        <v>69400</v>
      </c>
      <c r="FM303" s="2636">
        <v>51274</v>
      </c>
      <c r="FN303" s="1909">
        <f t="shared" si="1260"/>
        <v>18126</v>
      </c>
      <c r="FO303" s="1910">
        <f t="shared" si="1352"/>
        <v>0.73881844380403461</v>
      </c>
      <c r="FP303" s="2587">
        <f t="shared" si="1262"/>
        <v>53724</v>
      </c>
      <c r="FQ303" s="1909">
        <f t="shared" si="1263"/>
        <v>666276</v>
      </c>
      <c r="FR303" s="1910">
        <f t="shared" si="1353"/>
        <v>7.4616666666666664E-2</v>
      </c>
      <c r="FS303" s="6786">
        <v>720000</v>
      </c>
      <c r="FT303" s="6787"/>
      <c r="FU303" s="2526">
        <v>63400</v>
      </c>
      <c r="FV303" s="2526">
        <v>42825</v>
      </c>
      <c r="FW303" s="2820">
        <f t="shared" si="1265"/>
        <v>20575</v>
      </c>
      <c r="FX303" s="1910">
        <f t="shared" si="1354"/>
        <v>0.67547318611987384</v>
      </c>
      <c r="FY303" s="2587">
        <f t="shared" si="1266"/>
        <v>96549</v>
      </c>
      <c r="FZ303" s="1909">
        <f t="shared" si="1267"/>
        <v>623451</v>
      </c>
      <c r="GA303" s="1910">
        <f t="shared" si="1355"/>
        <v>0.13409583333333333</v>
      </c>
      <c r="GB303" s="3169">
        <f t="shared" si="1212"/>
        <v>1.6506944444444449E-2</v>
      </c>
      <c r="GC303" s="2219">
        <v>0</v>
      </c>
      <c r="GD303" s="1895">
        <v>1</v>
      </c>
      <c r="GE303" s="2153" t="s">
        <v>192</v>
      </c>
      <c r="GF303" s="2153" t="s">
        <v>200</v>
      </c>
      <c r="GG303" s="2105" t="s">
        <v>84</v>
      </c>
      <c r="GH303" s="2105" t="s">
        <v>20</v>
      </c>
      <c r="GI303" s="2105" t="s">
        <v>16</v>
      </c>
      <c r="GJ303" s="2105" t="s">
        <v>17</v>
      </c>
      <c r="GK303" s="2105" t="s">
        <v>29</v>
      </c>
      <c r="GL303" s="2187">
        <v>7</v>
      </c>
      <c r="GM303" s="219" t="s">
        <v>1518</v>
      </c>
      <c r="GN303" s="884" t="s">
        <v>1515</v>
      </c>
      <c r="GO303" s="2050">
        <v>720000</v>
      </c>
      <c r="GP303" s="635">
        <v>113000</v>
      </c>
      <c r="GQ303" s="2220">
        <v>0</v>
      </c>
      <c r="GR303" s="2220">
        <v>113000</v>
      </c>
      <c r="GS303" s="1895">
        <v>0</v>
      </c>
      <c r="GT303" s="2220">
        <v>0</v>
      </c>
      <c r="GU303" s="2220">
        <v>720000</v>
      </c>
      <c r="GV303" s="1895">
        <v>0</v>
      </c>
    </row>
    <row r="304" spans="1:204" ht="25.5" customHeight="1" x14ac:dyDescent="0.25">
      <c r="B304" s="7156"/>
      <c r="C304" s="7154"/>
      <c r="D304" s="7147"/>
      <c r="E304" s="7156"/>
      <c r="F304" s="7157"/>
      <c r="G304" s="7157"/>
      <c r="H304" s="7144"/>
      <c r="I304" s="7144"/>
      <c r="J304" s="5707"/>
      <c r="K304" s="5707"/>
      <c r="L304" s="5707"/>
      <c r="M304" s="5707"/>
      <c r="N304" s="5707"/>
      <c r="O304" s="5707"/>
      <c r="P304" s="7107"/>
      <c r="Q304" s="7107"/>
      <c r="R304" s="5704"/>
      <c r="S304" s="5698"/>
      <c r="T304" s="5698"/>
      <c r="U304" s="7250"/>
      <c r="V304" s="5698"/>
      <c r="W304" s="5695"/>
      <c r="X304" s="5692"/>
      <c r="Y304" s="2187">
        <v>8</v>
      </c>
      <c r="Z304" s="504" t="s">
        <v>1519</v>
      </c>
      <c r="AA304" s="914" t="s">
        <v>1517</v>
      </c>
      <c r="AB304" s="5571">
        <v>5300</v>
      </c>
      <c r="AC304" s="3549">
        <v>850</v>
      </c>
      <c r="AD304" s="3511">
        <f t="shared" si="1334"/>
        <v>0.16037735849056603</v>
      </c>
      <c r="AE304" s="3510">
        <v>1500</v>
      </c>
      <c r="AF304" s="3511">
        <f t="shared" si="1273"/>
        <v>0.28301886792452829</v>
      </c>
      <c r="AG304" s="3510">
        <v>1500</v>
      </c>
      <c r="AH304" s="3511">
        <f t="shared" si="1274"/>
        <v>0.28301886792452829</v>
      </c>
      <c r="AI304" s="4293">
        <v>637</v>
      </c>
      <c r="AJ304" s="3511">
        <f t="shared" si="1275"/>
        <v>0.12018867924528302</v>
      </c>
      <c r="AK304" s="211">
        <f t="shared" si="1330"/>
        <v>0.84660377358490557</v>
      </c>
      <c r="AL304" s="2275">
        <v>8</v>
      </c>
      <c r="AM304" s="1019" t="s">
        <v>1519</v>
      </c>
      <c r="AN304" s="1019" t="s">
        <v>2884</v>
      </c>
      <c r="AO304" s="1019" t="s">
        <v>2889</v>
      </c>
      <c r="AP304" s="1019" t="s">
        <v>2885</v>
      </c>
      <c r="AQ304" s="863">
        <v>100</v>
      </c>
      <c r="AR304" s="884" t="s">
        <v>1517</v>
      </c>
      <c r="AS304" s="970" t="s">
        <v>1579</v>
      </c>
      <c r="AT304" s="2275"/>
      <c r="AU304" s="1122" t="s">
        <v>1704</v>
      </c>
      <c r="AV304" s="5284">
        <v>6000</v>
      </c>
      <c r="AW304" s="5268"/>
      <c r="AX304" s="4493">
        <f t="shared" si="1276"/>
        <v>637</v>
      </c>
      <c r="AY304" s="4493">
        <f t="shared" si="1307"/>
        <v>2189</v>
      </c>
      <c r="AZ304" s="4411">
        <f t="shared" si="1216"/>
        <v>-1552</v>
      </c>
      <c r="BA304" s="4496">
        <f t="shared" si="1217"/>
        <v>3.4364207221350078</v>
      </c>
      <c r="BB304" s="4499">
        <f t="shared" si="1293"/>
        <v>7552</v>
      </c>
      <c r="BC304" s="4104">
        <f t="shared" si="1219"/>
        <v>-1552</v>
      </c>
      <c r="BD304" s="2963">
        <f t="shared" si="1220"/>
        <v>1.2586666666666666</v>
      </c>
      <c r="BE304" s="4558">
        <f t="shared" si="1356"/>
        <v>0</v>
      </c>
      <c r="BF304" s="6467">
        <v>5300</v>
      </c>
      <c r="BG304" s="6467"/>
      <c r="BH304" s="3916">
        <f t="shared" si="1211"/>
        <v>1500</v>
      </c>
      <c r="BI304" s="3916">
        <f t="shared" si="1222"/>
        <v>2978</v>
      </c>
      <c r="BJ304" s="3111">
        <f t="shared" si="1223"/>
        <v>-1478</v>
      </c>
      <c r="BK304" s="2963">
        <f t="shared" si="1224"/>
        <v>1.9853333333333334</v>
      </c>
      <c r="BL304" s="3886">
        <f t="shared" si="1110"/>
        <v>5363</v>
      </c>
      <c r="BM304" s="3122">
        <f t="shared" si="1225"/>
        <v>-63</v>
      </c>
      <c r="BN304" s="2963">
        <f t="shared" si="1226"/>
        <v>1.0118867924528301</v>
      </c>
      <c r="BO304" s="3708">
        <f t="shared" si="1227"/>
        <v>0</v>
      </c>
      <c r="BP304" s="3494"/>
      <c r="BQ304" s="6768">
        <v>5300</v>
      </c>
      <c r="BR304" s="6768"/>
      <c r="BS304" s="2749">
        <f t="shared" si="1331"/>
        <v>1500</v>
      </c>
      <c r="BT304" s="2749">
        <f t="shared" si="1331"/>
        <v>2385</v>
      </c>
      <c r="BU304" s="2987">
        <f t="shared" si="1202"/>
        <v>-885</v>
      </c>
      <c r="BV304" s="2963">
        <f t="shared" si="1203"/>
        <v>1.59</v>
      </c>
      <c r="BW304" s="2361">
        <f t="shared" si="1204"/>
        <v>2385</v>
      </c>
      <c r="BX304" s="2991">
        <f t="shared" si="1205"/>
        <v>2915</v>
      </c>
      <c r="BY304" s="2963">
        <f t="shared" si="1206"/>
        <v>0.45</v>
      </c>
      <c r="BZ304" s="3151"/>
      <c r="CA304" s="6667">
        <v>5300</v>
      </c>
      <c r="CB304" s="6667"/>
      <c r="CC304" s="1718">
        <v>850</v>
      </c>
      <c r="CD304" s="1718">
        <v>0</v>
      </c>
      <c r="CE304" s="2359">
        <f t="shared" si="1230"/>
        <v>850</v>
      </c>
      <c r="CF304" s="1834">
        <f t="shared" si="1231"/>
        <v>0</v>
      </c>
      <c r="CG304" s="1971">
        <f t="shared" si="1232"/>
        <v>0</v>
      </c>
      <c r="CH304" s="2387">
        <f t="shared" si="1233"/>
        <v>5300</v>
      </c>
      <c r="CI304" s="1834">
        <f t="shared" si="1234"/>
        <v>0</v>
      </c>
      <c r="CJ304" s="2479"/>
      <c r="CK304" s="2479"/>
      <c r="CL304" s="2479"/>
      <c r="CM304" s="1008"/>
      <c r="CN304" s="1008"/>
      <c r="CO304" s="1729"/>
      <c r="CP304" s="1729"/>
      <c r="CQ304" s="1729"/>
      <c r="CR304" s="1729"/>
      <c r="CS304" s="1729"/>
      <c r="CT304" s="1729"/>
      <c r="CU304" s="1729"/>
      <c r="CV304" s="3554">
        <f t="shared" si="1332"/>
        <v>0</v>
      </c>
      <c r="CW304" s="3554">
        <f t="shared" si="1333"/>
        <v>1500</v>
      </c>
      <c r="CX304" s="3510">
        <v>1500</v>
      </c>
      <c r="CY304" s="6090">
        <v>6000</v>
      </c>
      <c r="CZ304" s="6091"/>
      <c r="DA304" s="4602">
        <v>212</v>
      </c>
      <c r="DB304" s="4602">
        <v>870</v>
      </c>
      <c r="DC304" s="4603">
        <f t="shared" si="1335"/>
        <v>658</v>
      </c>
      <c r="DD304" s="4604">
        <f t="shared" si="1336"/>
        <v>4.1037735849056602</v>
      </c>
      <c r="DE304" s="4605">
        <f t="shared" si="1207"/>
        <v>6233</v>
      </c>
      <c r="DF304" s="4187">
        <f t="shared" si="1237"/>
        <v>-233</v>
      </c>
      <c r="DG304" s="4190">
        <f t="shared" si="1337"/>
        <v>1.0388333333333333</v>
      </c>
      <c r="DH304" s="6092">
        <v>6000</v>
      </c>
      <c r="DI304" s="6093"/>
      <c r="DJ304" s="4590">
        <v>213</v>
      </c>
      <c r="DK304" s="4590">
        <v>536</v>
      </c>
      <c r="DL304" s="4591">
        <f t="shared" si="1282"/>
        <v>-323</v>
      </c>
      <c r="DM304" s="4592">
        <f t="shared" si="1338"/>
        <v>2.516431924882629</v>
      </c>
      <c r="DN304" s="4424">
        <f t="shared" si="1284"/>
        <v>6769</v>
      </c>
      <c r="DO304" s="4164">
        <f t="shared" si="1239"/>
        <v>-769</v>
      </c>
      <c r="DP304" s="4165">
        <f t="shared" si="1339"/>
        <v>1.1281666666666668</v>
      </c>
      <c r="DQ304" s="5763">
        <v>6000</v>
      </c>
      <c r="DR304" s="5764"/>
      <c r="DS304" s="4596">
        <v>212</v>
      </c>
      <c r="DT304" s="4596">
        <v>783</v>
      </c>
      <c r="DU304" s="4596">
        <f t="shared" si="1308"/>
        <v>-571</v>
      </c>
      <c r="DV304" s="4597">
        <f t="shared" si="1340"/>
        <v>3.6933962264150941</v>
      </c>
      <c r="DW304" s="2683">
        <f t="shared" si="1310"/>
        <v>7552</v>
      </c>
      <c r="DX304" s="4164">
        <f t="shared" si="1241"/>
        <v>-1552</v>
      </c>
      <c r="DY304" s="4165">
        <f t="shared" si="1341"/>
        <v>1.2586666666666666</v>
      </c>
      <c r="DZ304" s="6084">
        <v>5300</v>
      </c>
      <c r="EA304" s="6085"/>
      <c r="EB304" s="3535">
        <v>500</v>
      </c>
      <c r="EC304" s="3535">
        <v>1297</v>
      </c>
      <c r="ED304" s="1911">
        <f t="shared" si="1342"/>
        <v>797</v>
      </c>
      <c r="EE304" s="1912">
        <f t="shared" si="1343"/>
        <v>2.5939999999999999</v>
      </c>
      <c r="EF304" s="3537">
        <f t="shared" si="1244"/>
        <v>3682</v>
      </c>
      <c r="EG304" s="1911">
        <f t="shared" si="1245"/>
        <v>1618</v>
      </c>
      <c r="EH304" s="1912">
        <f t="shared" si="1344"/>
        <v>0.69471698113207547</v>
      </c>
      <c r="EI304" s="6086">
        <v>5300</v>
      </c>
      <c r="EJ304" s="6087"/>
      <c r="EK304" s="3526">
        <v>500</v>
      </c>
      <c r="EL304" s="3526">
        <v>768</v>
      </c>
      <c r="EM304" s="1909">
        <f t="shared" si="1247"/>
        <v>-268</v>
      </c>
      <c r="EN304" s="1910">
        <f t="shared" si="1345"/>
        <v>1.536</v>
      </c>
      <c r="EO304" s="3341">
        <f t="shared" si="1249"/>
        <v>4450</v>
      </c>
      <c r="EP304" s="1909">
        <f t="shared" si="1250"/>
        <v>850</v>
      </c>
      <c r="EQ304" s="1910">
        <f t="shared" si="1346"/>
        <v>0.839622641509434</v>
      </c>
      <c r="ER304" s="5763">
        <v>5300</v>
      </c>
      <c r="ES304" s="5764"/>
      <c r="ET304" s="3705">
        <v>500</v>
      </c>
      <c r="EU304" s="3703">
        <v>913</v>
      </c>
      <c r="EV304" s="2820">
        <f t="shared" si="1252"/>
        <v>-413</v>
      </c>
      <c r="EW304" s="1910">
        <f t="shared" si="1347"/>
        <v>1.8260000000000001</v>
      </c>
      <c r="EX304" s="3621">
        <f t="shared" si="1253"/>
        <v>5363</v>
      </c>
      <c r="EY304" s="1909">
        <f t="shared" si="1254"/>
        <v>-63</v>
      </c>
      <c r="EZ304" s="1910">
        <f t="shared" si="1348"/>
        <v>1.0118867924528301</v>
      </c>
      <c r="FA304" s="6786">
        <v>5300</v>
      </c>
      <c r="FB304" s="6787"/>
      <c r="FC304" s="2499">
        <v>500</v>
      </c>
      <c r="FD304" s="2499">
        <v>195</v>
      </c>
      <c r="FE304" s="1911">
        <f t="shared" si="1349"/>
        <v>-305</v>
      </c>
      <c r="FF304" s="1912">
        <f t="shared" si="1350"/>
        <v>0.39</v>
      </c>
      <c r="FG304" s="2499">
        <f t="shared" si="1257"/>
        <v>195</v>
      </c>
      <c r="FH304" s="1911">
        <f t="shared" si="1258"/>
        <v>5105</v>
      </c>
      <c r="FI304" s="1912">
        <f t="shared" si="1351"/>
        <v>3.6792452830188678E-2</v>
      </c>
      <c r="FJ304" s="6739">
        <v>5300</v>
      </c>
      <c r="FK304" s="6739"/>
      <c r="FL304" s="2636">
        <v>500</v>
      </c>
      <c r="FM304" s="2636">
        <v>775</v>
      </c>
      <c r="FN304" s="1909">
        <f t="shared" si="1260"/>
        <v>-275</v>
      </c>
      <c r="FO304" s="1910">
        <f t="shared" si="1352"/>
        <v>1.55</v>
      </c>
      <c r="FP304" s="2587">
        <f t="shared" si="1262"/>
        <v>970</v>
      </c>
      <c r="FQ304" s="1909">
        <f t="shared" si="1263"/>
        <v>4330</v>
      </c>
      <c r="FR304" s="1910">
        <f t="shared" si="1353"/>
        <v>0.18301886792452829</v>
      </c>
      <c r="FS304" s="6142">
        <v>5300</v>
      </c>
      <c r="FT304" s="6827"/>
      <c r="FU304" s="2526">
        <v>500</v>
      </c>
      <c r="FV304" s="2526">
        <v>1415</v>
      </c>
      <c r="FW304" s="2820">
        <f t="shared" si="1265"/>
        <v>-915</v>
      </c>
      <c r="FX304" s="1910">
        <f t="shared" si="1354"/>
        <v>2.83</v>
      </c>
      <c r="FY304" s="2587">
        <f t="shared" si="1266"/>
        <v>2385</v>
      </c>
      <c r="FZ304" s="1909">
        <f t="shared" si="1267"/>
        <v>2915</v>
      </c>
      <c r="GA304" s="1910">
        <f t="shared" si="1355"/>
        <v>0.45</v>
      </c>
      <c r="GB304" s="3169">
        <f t="shared" si="1212"/>
        <v>0.24471698113207546</v>
      </c>
      <c r="GC304" s="2219">
        <v>0</v>
      </c>
      <c r="GD304" s="1895">
        <v>1</v>
      </c>
      <c r="GE304" s="2153" t="s">
        <v>192</v>
      </c>
      <c r="GF304" s="2153" t="s">
        <v>200</v>
      </c>
      <c r="GG304" s="2105" t="s">
        <v>84</v>
      </c>
      <c r="GH304" s="2105" t="s">
        <v>20</v>
      </c>
      <c r="GI304" s="2105" t="s">
        <v>16</v>
      </c>
      <c r="GJ304" s="2105" t="s">
        <v>17</v>
      </c>
      <c r="GK304" s="2105" t="s">
        <v>29</v>
      </c>
      <c r="GL304" s="2187">
        <v>8</v>
      </c>
      <c r="GM304" s="219" t="s">
        <v>1519</v>
      </c>
      <c r="GN304" s="884" t="s">
        <v>1517</v>
      </c>
      <c r="GO304" s="2050">
        <v>5300</v>
      </c>
      <c r="GP304" s="635">
        <v>850</v>
      </c>
      <c r="GQ304" s="2220">
        <v>0</v>
      </c>
      <c r="GR304" s="2220">
        <v>850</v>
      </c>
      <c r="GS304" s="1895">
        <v>0</v>
      </c>
      <c r="GT304" s="2220">
        <v>0</v>
      </c>
      <c r="GU304" s="2220">
        <v>8000</v>
      </c>
      <c r="GV304" s="1895">
        <v>0</v>
      </c>
    </row>
    <row r="305" spans="1:204" ht="25.5" customHeight="1" x14ac:dyDescent="0.25">
      <c r="B305" s="7156"/>
      <c r="C305" s="7154"/>
      <c r="D305" s="7147"/>
      <c r="E305" s="7156"/>
      <c r="F305" s="7157"/>
      <c r="G305" s="7157"/>
      <c r="H305" s="7144"/>
      <c r="I305" s="7144"/>
      <c r="J305" s="5708"/>
      <c r="K305" s="5708"/>
      <c r="L305" s="5708"/>
      <c r="M305" s="5708"/>
      <c r="N305" s="5708"/>
      <c r="O305" s="5708"/>
      <c r="P305" s="7108"/>
      <c r="Q305" s="7108"/>
      <c r="R305" s="5705"/>
      <c r="S305" s="5699"/>
      <c r="T305" s="5699"/>
      <c r="U305" s="7251"/>
      <c r="V305" s="5699"/>
      <c r="W305" s="5695"/>
      <c r="X305" s="5692"/>
      <c r="Y305" s="2188">
        <v>9</v>
      </c>
      <c r="Z305" s="507" t="s">
        <v>1520</v>
      </c>
      <c r="AA305" s="891" t="s">
        <v>1509</v>
      </c>
      <c r="AB305" s="5573">
        <v>1</v>
      </c>
      <c r="AC305" s="3550" t="s">
        <v>3764</v>
      </c>
      <c r="AD305" s="3551" t="e">
        <f>+AC305/AB305</f>
        <v>#VALUE!</v>
      </c>
      <c r="AE305" s="3550">
        <v>0.28000000000000003</v>
      </c>
      <c r="AF305" s="3552">
        <f t="shared" si="1273"/>
        <v>0.28000000000000003</v>
      </c>
      <c r="AG305" s="3553">
        <v>0</v>
      </c>
      <c r="AH305" s="3552">
        <f t="shared" si="1274"/>
        <v>0</v>
      </c>
      <c r="AI305" s="4294">
        <v>22566</v>
      </c>
      <c r="AJ305" s="3552">
        <f t="shared" si="1275"/>
        <v>22566</v>
      </c>
      <c r="AK305" s="295" t="e">
        <f t="shared" si="1330"/>
        <v>#VALUE!</v>
      </c>
      <c r="AL305" s="2322">
        <v>9</v>
      </c>
      <c r="AM305" s="1019" t="s">
        <v>2890</v>
      </c>
      <c r="AN305" s="1019" t="s">
        <v>2892</v>
      </c>
      <c r="AO305" s="970" t="s">
        <v>2891</v>
      </c>
      <c r="AP305" s="970" t="s">
        <v>2893</v>
      </c>
      <c r="AQ305" s="863">
        <v>100</v>
      </c>
      <c r="AR305" s="891" t="s">
        <v>1509</v>
      </c>
      <c r="AS305" s="970" t="s">
        <v>1579</v>
      </c>
      <c r="AT305" s="2275"/>
      <c r="AU305" s="1122" t="s">
        <v>1704</v>
      </c>
      <c r="AV305" s="5285">
        <v>45000</v>
      </c>
      <c r="AW305" s="5269"/>
      <c r="AX305" s="4493">
        <f t="shared" si="1276"/>
        <v>22566</v>
      </c>
      <c r="AY305" s="4539">
        <f t="shared" si="1307"/>
        <v>2183</v>
      </c>
      <c r="AZ305" s="4600">
        <f t="shared" si="1216"/>
        <v>20383</v>
      </c>
      <c r="BA305" s="4496">
        <f t="shared" si="1217"/>
        <v>9.673845608437473E-2</v>
      </c>
      <c r="BB305" s="4601">
        <f t="shared" si="1293"/>
        <v>24617</v>
      </c>
      <c r="BC305" s="3021">
        <f t="shared" si="1219"/>
        <v>20383</v>
      </c>
      <c r="BD305" s="2963">
        <f t="shared" si="1220"/>
        <v>0.54704444444444444</v>
      </c>
      <c r="BE305" s="4599">
        <f t="shared" si="1356"/>
        <v>0</v>
      </c>
      <c r="BF305" s="6468">
        <v>1</v>
      </c>
      <c r="BG305" s="6468"/>
      <c r="BH305" s="3916">
        <f t="shared" si="1211"/>
        <v>0</v>
      </c>
      <c r="BI305" s="3759">
        <v>2260</v>
      </c>
      <c r="BJ305" s="3935">
        <f t="shared" si="1223"/>
        <v>-2260</v>
      </c>
      <c r="BK305" s="1834" t="e">
        <f t="shared" si="1224"/>
        <v>#DIV/0!</v>
      </c>
      <c r="BL305" s="3934">
        <f t="shared" si="1110"/>
        <v>22434</v>
      </c>
      <c r="BM305" s="3021">
        <f t="shared" si="1225"/>
        <v>-22433</v>
      </c>
      <c r="BN305" s="2963">
        <f t="shared" si="1226"/>
        <v>22434</v>
      </c>
      <c r="BO305" s="3708">
        <f t="shared" si="1227"/>
        <v>0</v>
      </c>
      <c r="BP305" s="3494"/>
      <c r="BQ305" s="6775">
        <v>1</v>
      </c>
      <c r="BR305" s="6775"/>
      <c r="BS305" s="2751">
        <f t="shared" si="1331"/>
        <v>0.28000000000000003</v>
      </c>
      <c r="BT305" s="4297">
        <v>11174</v>
      </c>
      <c r="BU305" s="2860">
        <f t="shared" si="1202"/>
        <v>-11173.72</v>
      </c>
      <c r="BV305" s="1834">
        <f t="shared" si="1203"/>
        <v>39907.142857142855</v>
      </c>
      <c r="BW305" s="4296">
        <f>SUM(BT305+CG305)</f>
        <v>20174</v>
      </c>
      <c r="BX305" s="3021">
        <f t="shared" si="1205"/>
        <v>-20173</v>
      </c>
      <c r="BY305" s="2963">
        <f t="shared" si="1206"/>
        <v>20174</v>
      </c>
      <c r="BZ305" s="3151"/>
      <c r="CA305" s="6715">
        <v>1</v>
      </c>
      <c r="CB305" s="6715"/>
      <c r="CC305" s="1897">
        <v>0.1125</v>
      </c>
      <c r="CD305" s="4297">
        <v>9000</v>
      </c>
      <c r="CE305" s="2359">
        <f t="shared" si="1230"/>
        <v>-8999.8875000000007</v>
      </c>
      <c r="CF305" s="1834">
        <f t="shared" si="1231"/>
        <v>80000</v>
      </c>
      <c r="CG305" s="4249">
        <v>9000</v>
      </c>
      <c r="CH305" s="2387">
        <f t="shared" si="1233"/>
        <v>-8999</v>
      </c>
      <c r="CI305" s="1834">
        <f t="shared" si="1234"/>
        <v>9000</v>
      </c>
      <c r="CJ305" s="2483"/>
      <c r="CK305" s="2479"/>
      <c r="CL305" s="2479"/>
      <c r="CM305" s="1008"/>
      <c r="CN305" s="1008"/>
      <c r="CO305" s="1729"/>
      <c r="CP305" s="1729"/>
      <c r="CQ305" s="1729"/>
      <c r="CR305" s="1729"/>
      <c r="CS305" s="1729"/>
      <c r="CT305" s="1729"/>
      <c r="CU305" s="1729"/>
      <c r="CV305" s="3554">
        <f t="shared" si="1332"/>
        <v>0</v>
      </c>
      <c r="CW305" s="3554">
        <f t="shared" si="1333"/>
        <v>0</v>
      </c>
      <c r="CX305" s="3553">
        <v>0</v>
      </c>
      <c r="CY305" s="6094">
        <v>45000</v>
      </c>
      <c r="CZ305" s="6095"/>
      <c r="DA305" s="4602">
        <v>7522</v>
      </c>
      <c r="DB305" s="4606">
        <v>1263</v>
      </c>
      <c r="DC305" s="4607">
        <f t="shared" si="1335"/>
        <v>-6259</v>
      </c>
      <c r="DD305" s="4604">
        <f t="shared" si="1336"/>
        <v>0.1679074714171763</v>
      </c>
      <c r="DE305" s="4608">
        <f t="shared" si="1207"/>
        <v>23697</v>
      </c>
      <c r="DF305" s="4228">
        <f t="shared" si="1237"/>
        <v>21303</v>
      </c>
      <c r="DG305" s="4190">
        <f t="shared" si="1337"/>
        <v>0.52659999999999996</v>
      </c>
      <c r="DH305" s="6086">
        <v>45000</v>
      </c>
      <c r="DI305" s="6087"/>
      <c r="DJ305" s="4593">
        <v>7522</v>
      </c>
      <c r="DK305" s="4593">
        <v>335</v>
      </c>
      <c r="DL305" s="4594">
        <f t="shared" si="1282"/>
        <v>7187</v>
      </c>
      <c r="DM305" s="4592">
        <f t="shared" si="1338"/>
        <v>4.4536027652220152E-2</v>
      </c>
      <c r="DN305" s="4595">
        <f t="shared" si="1284"/>
        <v>24032</v>
      </c>
      <c r="DO305" s="4178">
        <f t="shared" si="1239"/>
        <v>20968</v>
      </c>
      <c r="DP305" s="4165">
        <f t="shared" si="1339"/>
        <v>0.53404444444444443</v>
      </c>
      <c r="DQ305" s="5796">
        <v>45000</v>
      </c>
      <c r="DR305" s="5797"/>
      <c r="DS305" s="4598">
        <v>7522</v>
      </c>
      <c r="DT305" s="4598">
        <v>585</v>
      </c>
      <c r="DU305" s="4598">
        <f t="shared" si="1308"/>
        <v>6937</v>
      </c>
      <c r="DV305" s="4597">
        <f t="shared" si="1340"/>
        <v>7.7771869183727735E-2</v>
      </c>
      <c r="DW305" s="4531">
        <f t="shared" si="1310"/>
        <v>24617</v>
      </c>
      <c r="DX305" s="4178">
        <f t="shared" si="1241"/>
        <v>20383</v>
      </c>
      <c r="DY305" s="4165">
        <f t="shared" si="1341"/>
        <v>0.54704444444444444</v>
      </c>
      <c r="DZ305" s="7540">
        <v>1</v>
      </c>
      <c r="EA305" s="7541"/>
      <c r="EB305" s="3535">
        <v>0</v>
      </c>
      <c r="EC305" s="3536">
        <v>0.05</v>
      </c>
      <c r="ED305" s="2853">
        <f t="shared" si="1342"/>
        <v>0.05</v>
      </c>
      <c r="EE305" s="2854" t="e">
        <f t="shared" si="1343"/>
        <v>#DIV/0!</v>
      </c>
      <c r="EF305" s="3538">
        <f t="shared" si="1244"/>
        <v>0.3</v>
      </c>
      <c r="EG305" s="2852">
        <f t="shared" si="1245"/>
        <v>0.7</v>
      </c>
      <c r="EH305" s="1912">
        <f t="shared" si="1344"/>
        <v>0.3</v>
      </c>
      <c r="EI305" s="6086">
        <v>1</v>
      </c>
      <c r="EJ305" s="6087"/>
      <c r="EK305" s="3527">
        <v>0</v>
      </c>
      <c r="EL305" s="3527">
        <v>0.03</v>
      </c>
      <c r="EM305" s="2857">
        <f t="shared" si="1247"/>
        <v>-0.03</v>
      </c>
      <c r="EN305" s="2822" t="e">
        <f t="shared" si="1345"/>
        <v>#DIV/0!</v>
      </c>
      <c r="EO305" s="3342">
        <f t="shared" si="1249"/>
        <v>0.32999999999999996</v>
      </c>
      <c r="EP305" s="2858">
        <f t="shared" si="1250"/>
        <v>0.67</v>
      </c>
      <c r="EQ305" s="1910">
        <f t="shared" si="1346"/>
        <v>0.32999999999999996</v>
      </c>
      <c r="ER305" s="5796">
        <v>1</v>
      </c>
      <c r="ES305" s="5797"/>
      <c r="ET305" s="3706">
        <v>0</v>
      </c>
      <c r="EU305" s="3704">
        <v>0.03</v>
      </c>
      <c r="EV305" s="2821">
        <f t="shared" si="1252"/>
        <v>-0.03</v>
      </c>
      <c r="EW305" s="1910" t="e">
        <f t="shared" si="1347"/>
        <v>#DIV/0!</v>
      </c>
      <c r="EX305" s="3693">
        <f t="shared" si="1253"/>
        <v>0.36</v>
      </c>
      <c r="EY305" s="2858">
        <f t="shared" si="1254"/>
        <v>0.64</v>
      </c>
      <c r="EZ305" s="1910">
        <f t="shared" si="1348"/>
        <v>0.36</v>
      </c>
      <c r="FA305" s="7489">
        <v>1</v>
      </c>
      <c r="FB305" s="7490"/>
      <c r="FC305" s="2856">
        <v>0.05</v>
      </c>
      <c r="FD305" s="2856">
        <v>7.0000000000000007E-2</v>
      </c>
      <c r="FE305" s="2853">
        <f t="shared" si="1349"/>
        <v>2.0000000000000004E-2</v>
      </c>
      <c r="FF305" s="2854">
        <f t="shared" si="1350"/>
        <v>1.4000000000000001</v>
      </c>
      <c r="FG305" s="2855">
        <v>0.18</v>
      </c>
      <c r="FH305" s="2852">
        <f t="shared" si="1258"/>
        <v>0.82000000000000006</v>
      </c>
      <c r="FI305" s="1912">
        <f t="shared" si="1351"/>
        <v>0.18</v>
      </c>
      <c r="FJ305" s="6739">
        <v>1</v>
      </c>
      <c r="FK305" s="6739"/>
      <c r="FL305" s="2829">
        <v>0.05</v>
      </c>
      <c r="FM305" s="2829">
        <v>0.04</v>
      </c>
      <c r="FN305" s="2857">
        <f t="shared" si="1260"/>
        <v>1.0000000000000002E-2</v>
      </c>
      <c r="FO305" s="2831">
        <f t="shared" si="1352"/>
        <v>0.79999999999999993</v>
      </c>
      <c r="FP305" s="2750">
        <f t="shared" si="1262"/>
        <v>0.22</v>
      </c>
      <c r="FQ305" s="2858">
        <f t="shared" si="1263"/>
        <v>0.78</v>
      </c>
      <c r="FR305" s="1910">
        <f t="shared" si="1353"/>
        <v>0.22</v>
      </c>
      <c r="FS305" s="6811">
        <v>1</v>
      </c>
      <c r="FT305" s="6812"/>
      <c r="FU305" s="2830">
        <v>0.18</v>
      </c>
      <c r="FV305" s="2757">
        <v>0.03</v>
      </c>
      <c r="FW305" s="2821">
        <f t="shared" si="1265"/>
        <v>0.15</v>
      </c>
      <c r="FX305" s="1910">
        <f t="shared" si="1354"/>
        <v>0.16666666666666666</v>
      </c>
      <c r="FY305" s="2859">
        <f t="shared" si="1266"/>
        <v>0.25</v>
      </c>
      <c r="FZ305" s="2858">
        <f t="shared" si="1267"/>
        <v>0.75</v>
      </c>
      <c r="GA305" s="1910">
        <f t="shared" si="1355"/>
        <v>0.25</v>
      </c>
      <c r="GB305" s="3169">
        <f t="shared" si="1212"/>
        <v>4.9999999999999989E-2</v>
      </c>
      <c r="GC305" s="2219">
        <v>0</v>
      </c>
      <c r="GD305" s="1895">
        <v>1</v>
      </c>
      <c r="GE305" s="2153" t="s">
        <v>192</v>
      </c>
      <c r="GF305" s="2153" t="s">
        <v>200</v>
      </c>
      <c r="GG305" s="2105" t="s">
        <v>84</v>
      </c>
      <c r="GH305" s="2105" t="s">
        <v>20</v>
      </c>
      <c r="GI305" s="2105" t="s">
        <v>16</v>
      </c>
      <c r="GJ305" s="2105" t="s">
        <v>17</v>
      </c>
      <c r="GK305" s="2105" t="s">
        <v>29</v>
      </c>
      <c r="GL305" s="2188">
        <v>9</v>
      </c>
      <c r="GM305" s="507" t="s">
        <v>1520</v>
      </c>
      <c r="GN305" s="891" t="s">
        <v>1509</v>
      </c>
      <c r="GO305" s="2377">
        <v>80000</v>
      </c>
      <c r="GP305" s="903">
        <v>9000</v>
      </c>
      <c r="GQ305" s="2220">
        <v>9000</v>
      </c>
      <c r="GR305" s="2220">
        <v>0</v>
      </c>
      <c r="GS305" s="1895">
        <v>1</v>
      </c>
      <c r="GT305" s="2220">
        <v>9000</v>
      </c>
      <c r="GU305" s="2220">
        <v>71000</v>
      </c>
      <c r="GV305" s="1895">
        <v>0.1125</v>
      </c>
    </row>
    <row r="306" spans="1:204" ht="38.25" customHeight="1" x14ac:dyDescent="0.25">
      <c r="A306" s="1">
        <f>SUM(A297+1)</f>
        <v>48</v>
      </c>
      <c r="B306" s="7156"/>
      <c r="C306" s="7154">
        <v>1006</v>
      </c>
      <c r="D306" s="7147">
        <v>7</v>
      </c>
      <c r="E306" s="7156" t="s">
        <v>202</v>
      </c>
      <c r="F306" s="7175" t="s">
        <v>192</v>
      </c>
      <c r="G306" s="7175" t="s">
        <v>200</v>
      </c>
      <c r="H306" s="7144" t="s">
        <v>84</v>
      </c>
      <c r="I306" s="7144" t="s">
        <v>29</v>
      </c>
      <c r="J306" s="5706" t="s">
        <v>16</v>
      </c>
      <c r="K306" s="5706" t="s">
        <v>20</v>
      </c>
      <c r="L306" s="5706" t="s">
        <v>16</v>
      </c>
      <c r="M306" s="5706" t="s">
        <v>21</v>
      </c>
      <c r="N306" s="5706" t="s">
        <v>606</v>
      </c>
      <c r="O306" s="5706" t="s">
        <v>608</v>
      </c>
      <c r="P306" s="7106" t="s">
        <v>351</v>
      </c>
      <c r="Q306" s="5697" t="s">
        <v>354</v>
      </c>
      <c r="R306" s="7109" t="s">
        <v>355</v>
      </c>
      <c r="S306" s="5697" t="s">
        <v>356</v>
      </c>
      <c r="T306" s="5706" t="s">
        <v>356</v>
      </c>
      <c r="U306" s="7249" t="s">
        <v>723</v>
      </c>
      <c r="V306" s="5697" t="s">
        <v>559</v>
      </c>
      <c r="W306" s="5694">
        <v>31833891</v>
      </c>
      <c r="X306" s="5691" t="s">
        <v>203</v>
      </c>
      <c r="Y306" s="2187">
        <v>1</v>
      </c>
      <c r="Z306" s="499" t="s">
        <v>1536</v>
      </c>
      <c r="AA306" s="909" t="s">
        <v>1066</v>
      </c>
      <c r="AB306" s="5574">
        <v>13000</v>
      </c>
      <c r="AC306" s="3506">
        <v>2100</v>
      </c>
      <c r="AD306" s="3507">
        <f>+AC306/AB306</f>
        <v>0.16153846153846155</v>
      </c>
      <c r="AE306" s="3506">
        <v>3600</v>
      </c>
      <c r="AF306" s="3507">
        <f t="shared" si="1273"/>
        <v>0.27692307692307694</v>
      </c>
      <c r="AG306" s="3506">
        <v>3600</v>
      </c>
      <c r="AH306" s="3507">
        <f t="shared" si="1274"/>
        <v>0.27692307692307694</v>
      </c>
      <c r="AI306" s="4283">
        <v>3700</v>
      </c>
      <c r="AJ306" s="3517">
        <f t="shared" si="1275"/>
        <v>0.2846153846153846</v>
      </c>
      <c r="AK306" s="295">
        <f t="shared" si="1330"/>
        <v>1</v>
      </c>
      <c r="AL306" s="2322">
        <v>1</v>
      </c>
      <c r="AM306" s="1019" t="s">
        <v>2933</v>
      </c>
      <c r="AN306" s="1019" t="s">
        <v>2934</v>
      </c>
      <c r="AO306" s="1020" t="s">
        <v>2935</v>
      </c>
      <c r="AP306" s="1020" t="s">
        <v>2865</v>
      </c>
      <c r="AQ306" s="863">
        <v>100</v>
      </c>
      <c r="AR306" s="909" t="s">
        <v>1066</v>
      </c>
      <c r="AS306" s="1019" t="s">
        <v>1579</v>
      </c>
      <c r="AT306" s="2284"/>
      <c r="AU306" s="1122" t="s">
        <v>1704</v>
      </c>
      <c r="AV306" s="5247">
        <v>13000</v>
      </c>
      <c r="AW306" s="5270"/>
      <c r="AX306" s="4582">
        <f t="shared" si="1276"/>
        <v>3700</v>
      </c>
      <c r="AY306" s="4582">
        <f t="shared" si="1307"/>
        <v>3328</v>
      </c>
      <c r="AZ306" s="4411">
        <f t="shared" si="1216"/>
        <v>372</v>
      </c>
      <c r="BA306" s="4496">
        <f t="shared" si="1217"/>
        <v>0.89945945945945949</v>
      </c>
      <c r="BB306" s="4450">
        <f t="shared" si="1293"/>
        <v>13419</v>
      </c>
      <c r="BC306" s="4104">
        <f t="shared" si="1219"/>
        <v>-419</v>
      </c>
      <c r="BD306" s="2963">
        <f t="shared" si="1220"/>
        <v>1.0322307692307693</v>
      </c>
      <c r="BE306" s="4588">
        <f t="shared" si="1356"/>
        <v>0</v>
      </c>
      <c r="BF306" s="6586">
        <v>13000</v>
      </c>
      <c r="BG306" s="6587"/>
      <c r="BH306" s="3931">
        <f t="shared" si="1211"/>
        <v>3600</v>
      </c>
      <c r="BI306" s="3931">
        <f t="shared" si="1222"/>
        <v>3011</v>
      </c>
      <c r="BJ306" s="3111">
        <f t="shared" si="1223"/>
        <v>589</v>
      </c>
      <c r="BK306" s="2963">
        <f t="shared" si="1224"/>
        <v>0.83638888888888885</v>
      </c>
      <c r="BL306" s="3674">
        <f t="shared" si="1110"/>
        <v>10091</v>
      </c>
      <c r="BM306" s="3122">
        <f t="shared" si="1225"/>
        <v>2909</v>
      </c>
      <c r="BN306" s="2963">
        <f t="shared" si="1226"/>
        <v>0.77623076923076928</v>
      </c>
      <c r="BO306" s="3700">
        <f t="shared" si="1227"/>
        <v>0</v>
      </c>
      <c r="BP306" s="3494"/>
      <c r="BQ306" s="7306">
        <v>13000</v>
      </c>
      <c r="BR306" s="7307"/>
      <c r="BS306" s="2743">
        <f t="shared" ref="BS306:BS313" si="1357">SUM(FC306+FL306+FU306)</f>
        <v>3600</v>
      </c>
      <c r="BT306" s="2743">
        <f t="shared" ref="BT306:BT313" si="1358">SUM(FD306+FM306+FV306)</f>
        <v>2907</v>
      </c>
      <c r="BU306" s="2987">
        <f t="shared" si="1202"/>
        <v>693</v>
      </c>
      <c r="BV306" s="2963">
        <f t="shared" si="1203"/>
        <v>0.8075</v>
      </c>
      <c r="BW306" s="2361">
        <f t="shared" si="1204"/>
        <v>7080</v>
      </c>
      <c r="BX306" s="2991">
        <f t="shared" si="1205"/>
        <v>5920</v>
      </c>
      <c r="BY306" s="2963">
        <f t="shared" si="1206"/>
        <v>0.54461538461538461</v>
      </c>
      <c r="BZ306" s="3151"/>
      <c r="CA306" s="7433">
        <v>13000</v>
      </c>
      <c r="CB306" s="7434"/>
      <c r="CC306" s="1889">
        <v>2100</v>
      </c>
      <c r="CD306" s="1889">
        <v>4173</v>
      </c>
      <c r="CE306" s="2359">
        <f t="shared" si="1230"/>
        <v>-2073</v>
      </c>
      <c r="CF306" s="1834">
        <f t="shared" si="1231"/>
        <v>1.9871428571428571</v>
      </c>
      <c r="CG306" s="1971">
        <f t="shared" si="1232"/>
        <v>4173</v>
      </c>
      <c r="CH306" s="2387">
        <f t="shared" si="1233"/>
        <v>8827</v>
      </c>
      <c r="CI306" s="1834">
        <f t="shared" si="1234"/>
        <v>0.32100000000000001</v>
      </c>
      <c r="CJ306" s="7539"/>
      <c r="CK306" s="2479"/>
      <c r="CL306" s="2479"/>
      <c r="CM306" s="1223"/>
      <c r="CN306" s="1223"/>
      <c r="CO306" s="1119"/>
      <c r="CV306" s="3040">
        <f>SUM(CX306-CW306)</f>
        <v>0</v>
      </c>
      <c r="CW306" s="3040">
        <f>SUM(EB306+EK306+ET306)</f>
        <v>3600</v>
      </c>
      <c r="CX306" s="3506">
        <v>3600</v>
      </c>
      <c r="CY306" s="6096">
        <v>13000</v>
      </c>
      <c r="CZ306" s="6097"/>
      <c r="DA306" s="4575">
        <v>1233</v>
      </c>
      <c r="DB306" s="4575">
        <v>1752</v>
      </c>
      <c r="DC306" s="4452">
        <f>DB306-DA306</f>
        <v>519</v>
      </c>
      <c r="DD306" s="4453">
        <f>DB306/DA306</f>
        <v>1.4209245742092458</v>
      </c>
      <c r="DE306" s="4576">
        <f t="shared" si="1207"/>
        <v>11843</v>
      </c>
      <c r="DF306" s="4170">
        <f t="shared" si="1237"/>
        <v>1157</v>
      </c>
      <c r="DG306" s="4171">
        <f t="shared" si="1337"/>
        <v>0.91100000000000003</v>
      </c>
      <c r="DH306" s="6070">
        <v>13000</v>
      </c>
      <c r="DI306" s="6071"/>
      <c r="DJ306" s="4559">
        <v>1234</v>
      </c>
      <c r="DK306" s="4559">
        <v>948</v>
      </c>
      <c r="DL306" s="4560">
        <f t="shared" si="1282"/>
        <v>286</v>
      </c>
      <c r="DM306" s="4561">
        <f>DK306/DJ306</f>
        <v>0.7682333873581848</v>
      </c>
      <c r="DN306" s="4562">
        <f t="shared" si="1284"/>
        <v>12791</v>
      </c>
      <c r="DO306" s="4170">
        <f t="shared" si="1239"/>
        <v>209</v>
      </c>
      <c r="DP306" s="4171">
        <f>DN306/DH306</f>
        <v>0.9839230769230769</v>
      </c>
      <c r="DQ306" s="6098">
        <v>13000</v>
      </c>
      <c r="DR306" s="6099"/>
      <c r="DS306" s="4569">
        <v>1233</v>
      </c>
      <c r="DT306" s="4569">
        <v>628</v>
      </c>
      <c r="DU306" s="4336">
        <f t="shared" si="1308"/>
        <v>605</v>
      </c>
      <c r="DV306" s="4337">
        <f>DT306/DS306</f>
        <v>0.50932684509326842</v>
      </c>
      <c r="DW306" s="2683">
        <f t="shared" si="1310"/>
        <v>13419</v>
      </c>
      <c r="DX306" s="4170">
        <f t="shared" si="1241"/>
        <v>-419</v>
      </c>
      <c r="DY306" s="4171">
        <f>DW306/DQ306</f>
        <v>1.0322307692307693</v>
      </c>
      <c r="DZ306" s="6096">
        <v>13000</v>
      </c>
      <c r="EA306" s="6097"/>
      <c r="EB306" s="3541">
        <v>1200</v>
      </c>
      <c r="EC306" s="3541">
        <v>974</v>
      </c>
      <c r="ED306" s="3040">
        <f>EC306-EB306</f>
        <v>-226</v>
      </c>
      <c r="EE306" s="3196">
        <f>EC306/EB306</f>
        <v>0.81166666666666665</v>
      </c>
      <c r="EF306" s="3523">
        <f t="shared" si="1244"/>
        <v>8054</v>
      </c>
      <c r="EG306" s="3040">
        <f t="shared" si="1245"/>
        <v>4946</v>
      </c>
      <c r="EH306" s="3196">
        <f t="shared" si="1344"/>
        <v>0.61953846153846159</v>
      </c>
      <c r="EI306" s="6070">
        <v>13000</v>
      </c>
      <c r="EJ306" s="6071"/>
      <c r="EK306" s="3529">
        <v>1200</v>
      </c>
      <c r="EL306" s="3529">
        <v>1169</v>
      </c>
      <c r="EM306" s="3530">
        <f t="shared" si="1247"/>
        <v>31</v>
      </c>
      <c r="EN306" s="3531">
        <f>EL306/EK306</f>
        <v>0.97416666666666663</v>
      </c>
      <c r="EO306" s="3393">
        <f t="shared" si="1249"/>
        <v>9223</v>
      </c>
      <c r="EP306" s="3040">
        <f t="shared" si="1250"/>
        <v>3777</v>
      </c>
      <c r="EQ306" s="3196">
        <f>EO306/EI306</f>
        <v>0.70946153846153848</v>
      </c>
      <c r="ER306" s="6098">
        <v>13000</v>
      </c>
      <c r="ES306" s="6099"/>
      <c r="ET306" s="3709">
        <v>1200</v>
      </c>
      <c r="EU306" s="3709">
        <v>868</v>
      </c>
      <c r="EV306" s="2941">
        <f t="shared" si="1252"/>
        <v>332</v>
      </c>
      <c r="EW306" s="3196">
        <f>EU306/ET306</f>
        <v>0.72333333333333338</v>
      </c>
      <c r="EX306" s="3621">
        <f t="shared" si="1253"/>
        <v>10091</v>
      </c>
      <c r="EY306" s="3040">
        <f t="shared" si="1254"/>
        <v>2909</v>
      </c>
      <c r="EZ306" s="3196">
        <f>EX306/ER306</f>
        <v>0.77623076923076928</v>
      </c>
      <c r="FA306" s="7306">
        <v>13000</v>
      </c>
      <c r="FB306" s="7307"/>
      <c r="FC306" s="2833">
        <v>1214</v>
      </c>
      <c r="FD306" s="2833">
        <v>931</v>
      </c>
      <c r="FE306" s="2484">
        <f>FD306-FC306</f>
        <v>-283</v>
      </c>
      <c r="FF306" s="2485">
        <f>FD306/FC306</f>
        <v>0.76688632619439867</v>
      </c>
      <c r="FG306" s="2833">
        <f t="shared" si="1257"/>
        <v>5104</v>
      </c>
      <c r="FH306" s="2484">
        <f t="shared" si="1258"/>
        <v>7896</v>
      </c>
      <c r="FI306" s="2485">
        <f t="shared" ref="FI306:FI311" si="1359">FG306/FA306</f>
        <v>0.39261538461538459</v>
      </c>
      <c r="FJ306" s="6839">
        <v>13000</v>
      </c>
      <c r="FK306" s="6839"/>
      <c r="FL306" s="2832">
        <v>1194</v>
      </c>
      <c r="FM306" s="2832">
        <v>974</v>
      </c>
      <c r="FN306" s="2484">
        <f t="shared" si="1260"/>
        <v>220</v>
      </c>
      <c r="FO306" s="2485">
        <f>FM306/FL306</f>
        <v>0.81574539363484089</v>
      </c>
      <c r="FP306" s="2587">
        <f t="shared" si="1262"/>
        <v>6078</v>
      </c>
      <c r="FQ306" s="2484">
        <f t="shared" si="1263"/>
        <v>6922</v>
      </c>
      <c r="FR306" s="2485">
        <f>FP306/FJ306</f>
        <v>0.46753846153846151</v>
      </c>
      <c r="FS306" s="7306">
        <v>13000</v>
      </c>
      <c r="FT306" s="7307"/>
      <c r="FU306" s="2806">
        <v>1192</v>
      </c>
      <c r="FV306" s="2806">
        <v>1002</v>
      </c>
      <c r="FW306" s="2785">
        <f t="shared" si="1265"/>
        <v>190</v>
      </c>
      <c r="FX306" s="2485">
        <f>FV306/FU306</f>
        <v>0.84060402684563762</v>
      </c>
      <c r="FY306" s="2587">
        <f t="shared" si="1266"/>
        <v>7080</v>
      </c>
      <c r="FZ306" s="2484">
        <f t="shared" si="1267"/>
        <v>5920</v>
      </c>
      <c r="GA306" s="2485">
        <f>FY306/FS306</f>
        <v>0.54461538461538461</v>
      </c>
      <c r="GB306" s="3169">
        <f t="shared" si="1212"/>
        <v>7.4923076923076981E-2</v>
      </c>
      <c r="GE306" s="2127" t="s">
        <v>192</v>
      </c>
      <c r="GF306" s="2127" t="s">
        <v>200</v>
      </c>
      <c r="GG306" s="2105" t="s">
        <v>84</v>
      </c>
      <c r="GH306" s="2105" t="s">
        <v>29</v>
      </c>
      <c r="GI306" s="2105" t="s">
        <v>16</v>
      </c>
      <c r="GJ306" s="2105" t="s">
        <v>20</v>
      </c>
      <c r="GK306" s="2105" t="s">
        <v>16</v>
      </c>
      <c r="GL306" s="2187">
        <v>1</v>
      </c>
      <c r="GM306" s="499" t="s">
        <v>1536</v>
      </c>
      <c r="GN306" s="909" t="s">
        <v>1066</v>
      </c>
      <c r="GO306" s="2049">
        <v>13000</v>
      </c>
      <c r="GP306" s="911">
        <v>2100</v>
      </c>
      <c r="GQ306" s="2220">
        <v>4173</v>
      </c>
      <c r="GR306" s="2220">
        <v>-2073</v>
      </c>
      <c r="GS306" s="1895">
        <v>1.9871428571428571</v>
      </c>
      <c r="GT306" s="2220">
        <v>4173</v>
      </c>
      <c r="GU306" s="2220">
        <v>8827</v>
      </c>
      <c r="GV306" s="1895">
        <v>0.32100000000000001</v>
      </c>
    </row>
    <row r="307" spans="1:204" ht="63.75" x14ac:dyDescent="0.25">
      <c r="B307" s="7156"/>
      <c r="C307" s="7154"/>
      <c r="D307" s="7147"/>
      <c r="E307" s="7156"/>
      <c r="F307" s="7175"/>
      <c r="G307" s="7175"/>
      <c r="H307" s="7144"/>
      <c r="I307" s="7144"/>
      <c r="J307" s="5707"/>
      <c r="K307" s="5707"/>
      <c r="L307" s="5707"/>
      <c r="M307" s="5707"/>
      <c r="N307" s="5707"/>
      <c r="O307" s="5707"/>
      <c r="P307" s="7107"/>
      <c r="Q307" s="5698"/>
      <c r="R307" s="7125"/>
      <c r="S307" s="5698"/>
      <c r="T307" s="5707"/>
      <c r="U307" s="7250"/>
      <c r="V307" s="5698"/>
      <c r="W307" s="5695"/>
      <c r="X307" s="5692"/>
      <c r="Y307" s="2187">
        <v>2</v>
      </c>
      <c r="Z307" s="504" t="s">
        <v>1537</v>
      </c>
      <c r="AA307" s="914" t="s">
        <v>1531</v>
      </c>
      <c r="AB307" s="5571">
        <v>5000</v>
      </c>
      <c r="AC307" s="3508">
        <v>800</v>
      </c>
      <c r="AD307" s="3509">
        <v>0.16</v>
      </c>
      <c r="AE307" s="3508">
        <v>1400</v>
      </c>
      <c r="AF307" s="3509">
        <v>0.28000000000000003</v>
      </c>
      <c r="AG307" s="3510">
        <v>1400</v>
      </c>
      <c r="AH307" s="3511">
        <f t="shared" si="1274"/>
        <v>0.28000000000000003</v>
      </c>
      <c r="AI307" s="4281">
        <v>4201</v>
      </c>
      <c r="AJ307" s="3518">
        <f t="shared" si="1275"/>
        <v>0.84019999999999995</v>
      </c>
      <c r="AK307" s="4275">
        <f t="shared" si="1330"/>
        <v>1.5602</v>
      </c>
      <c r="AL307" s="2275">
        <v>2</v>
      </c>
      <c r="AM307" s="1019" t="s">
        <v>2936</v>
      </c>
      <c r="AN307" s="1019" t="s">
        <v>2937</v>
      </c>
      <c r="AO307" s="1019" t="s">
        <v>2938</v>
      </c>
      <c r="AP307" s="1019" t="s">
        <v>2939</v>
      </c>
      <c r="AQ307" s="863">
        <v>100</v>
      </c>
      <c r="AR307" s="884" t="s">
        <v>1531</v>
      </c>
      <c r="AS307" s="970" t="s">
        <v>1579</v>
      </c>
      <c r="AT307" s="2275"/>
      <c r="AU307" s="1122" t="s">
        <v>1704</v>
      </c>
      <c r="AV307" s="5248">
        <v>17500</v>
      </c>
      <c r="AW307" s="5271"/>
      <c r="AX307" s="4583">
        <f t="shared" si="1276"/>
        <v>4201</v>
      </c>
      <c r="AY307" s="4583">
        <f t="shared" si="1307"/>
        <v>6171</v>
      </c>
      <c r="AZ307" s="4411">
        <f t="shared" si="1216"/>
        <v>-1970</v>
      </c>
      <c r="BA307" s="4496">
        <f t="shared" si="1217"/>
        <v>1.4689359676267555</v>
      </c>
      <c r="BB307" s="4450">
        <f t="shared" si="1293"/>
        <v>19470</v>
      </c>
      <c r="BC307" s="4104">
        <f t="shared" si="1219"/>
        <v>-1970</v>
      </c>
      <c r="BD307" s="2963">
        <f t="shared" si="1220"/>
        <v>1.1125714285714285</v>
      </c>
      <c r="BE307" s="4430">
        <f t="shared" si="1356"/>
        <v>0</v>
      </c>
      <c r="BF307" s="6588">
        <v>5000</v>
      </c>
      <c r="BG307" s="6589"/>
      <c r="BH307" s="3903">
        <f t="shared" si="1211"/>
        <v>1400</v>
      </c>
      <c r="BI307" s="3903">
        <f t="shared" si="1222"/>
        <v>6302</v>
      </c>
      <c r="BJ307" s="3111">
        <f t="shared" si="1223"/>
        <v>-4902</v>
      </c>
      <c r="BK307" s="2963">
        <f t="shared" si="1224"/>
        <v>4.5014285714285718</v>
      </c>
      <c r="BL307" s="3674">
        <f t="shared" si="1110"/>
        <v>13299</v>
      </c>
      <c r="BM307" s="3122">
        <f t="shared" si="1225"/>
        <v>-8299</v>
      </c>
      <c r="BN307" s="2963">
        <f t="shared" si="1226"/>
        <v>2.6598000000000002</v>
      </c>
      <c r="BO307" s="3708">
        <f t="shared" si="1227"/>
        <v>0</v>
      </c>
      <c r="BP307" s="3494"/>
      <c r="BQ307" s="6835">
        <v>5000</v>
      </c>
      <c r="BR307" s="6836"/>
      <c r="BS307" s="1499">
        <f t="shared" si="1357"/>
        <v>1400</v>
      </c>
      <c r="BT307" s="1499">
        <f t="shared" si="1358"/>
        <v>5686</v>
      </c>
      <c r="BU307" s="2987">
        <f t="shared" si="1202"/>
        <v>-4286</v>
      </c>
      <c r="BV307" s="2963">
        <f t="shared" si="1203"/>
        <v>4.0614285714285714</v>
      </c>
      <c r="BW307" s="2361">
        <f t="shared" si="1204"/>
        <v>6997</v>
      </c>
      <c r="BX307" s="2991">
        <f t="shared" si="1205"/>
        <v>-1997</v>
      </c>
      <c r="BY307" s="2963">
        <f t="shared" si="1206"/>
        <v>1.3994</v>
      </c>
      <c r="BZ307" s="3151"/>
      <c r="CA307" s="6833">
        <v>5000</v>
      </c>
      <c r="CB307" s="6834"/>
      <c r="CC307" s="1891">
        <v>800</v>
      </c>
      <c r="CD307" s="1891">
        <v>1311</v>
      </c>
      <c r="CE307" s="2359">
        <f t="shared" si="1230"/>
        <v>-511</v>
      </c>
      <c r="CF307" s="1834">
        <f t="shared" si="1231"/>
        <v>1.6387499999999999</v>
      </c>
      <c r="CG307" s="1971">
        <f t="shared" si="1232"/>
        <v>1311</v>
      </c>
      <c r="CH307" s="2387">
        <f t="shared" si="1233"/>
        <v>3689</v>
      </c>
      <c r="CI307" s="1834">
        <f t="shared" si="1234"/>
        <v>0.26219999999999999</v>
      </c>
      <c r="CJ307" s="7539"/>
      <c r="CK307" s="2479"/>
      <c r="CL307" s="2479"/>
      <c r="CM307" s="1225"/>
      <c r="CN307" s="1223"/>
      <c r="CO307" s="1119"/>
      <c r="CV307" s="1">
        <f t="shared" ref="CV307:CV313" si="1360">SUM(CX307-CW307)</f>
        <v>0</v>
      </c>
      <c r="CW307" s="3522">
        <f t="shared" ref="CW307:CW313" si="1361">SUM(EB307+EK307+ET307)</f>
        <v>1400</v>
      </c>
      <c r="CX307" s="3510">
        <v>1400</v>
      </c>
      <c r="CY307" s="6078">
        <v>17500</v>
      </c>
      <c r="CZ307" s="6079"/>
      <c r="DA307" s="4575">
        <v>1400</v>
      </c>
      <c r="DB307" s="4575">
        <v>2518</v>
      </c>
      <c r="DC307" s="4452">
        <f>DB307-DA307</f>
        <v>1118</v>
      </c>
      <c r="DD307" s="4453">
        <f>DB307/DA307</f>
        <v>1.7985714285714285</v>
      </c>
      <c r="DE307" s="4576">
        <f t="shared" si="1207"/>
        <v>15817</v>
      </c>
      <c r="DF307" s="4170">
        <f t="shared" si="1237"/>
        <v>1683</v>
      </c>
      <c r="DG307" s="4171">
        <f t="shared" si="1337"/>
        <v>0.90382857142857143</v>
      </c>
      <c r="DH307" s="6070">
        <v>17500</v>
      </c>
      <c r="DI307" s="6071"/>
      <c r="DJ307" s="4559">
        <v>1401</v>
      </c>
      <c r="DK307" s="4559">
        <v>2160</v>
      </c>
      <c r="DL307" s="4560">
        <f t="shared" si="1282"/>
        <v>-759</v>
      </c>
      <c r="DM307" s="4561">
        <f>DK307/DJ307</f>
        <v>1.5417558886509637</v>
      </c>
      <c r="DN307" s="4562">
        <f t="shared" si="1284"/>
        <v>17977</v>
      </c>
      <c r="DO307" s="4170">
        <f t="shared" si="1239"/>
        <v>-477</v>
      </c>
      <c r="DP307" s="4171">
        <f>DN307/DH307</f>
        <v>1.0272571428571429</v>
      </c>
      <c r="DQ307" s="6080">
        <v>5000</v>
      </c>
      <c r="DR307" s="6081"/>
      <c r="DS307" s="4569">
        <v>1400</v>
      </c>
      <c r="DT307" s="4569">
        <v>1493</v>
      </c>
      <c r="DU307" s="4336">
        <f t="shared" si="1308"/>
        <v>-93</v>
      </c>
      <c r="DV307" s="4337">
        <f>DT307/DS307</f>
        <v>1.0664285714285715</v>
      </c>
      <c r="DW307" s="2683">
        <f t="shared" si="1310"/>
        <v>19470</v>
      </c>
      <c r="DX307" s="4170">
        <f t="shared" si="1241"/>
        <v>-14470</v>
      </c>
      <c r="DY307" s="4171">
        <f>DW307/DQ307</f>
        <v>3.8940000000000001</v>
      </c>
      <c r="DZ307" s="6082">
        <v>5000</v>
      </c>
      <c r="EA307" s="6083"/>
      <c r="EB307" s="3541">
        <v>467</v>
      </c>
      <c r="EC307" s="3541">
        <v>1958</v>
      </c>
      <c r="ED307" s="3040">
        <f>EC307-EB307</f>
        <v>1491</v>
      </c>
      <c r="EE307" s="3196">
        <f>EC307/EB307</f>
        <v>4.1927194860813701</v>
      </c>
      <c r="EF307" s="3523">
        <f t="shared" si="1244"/>
        <v>8955</v>
      </c>
      <c r="EG307" s="3040">
        <f t="shared" si="1245"/>
        <v>-3955</v>
      </c>
      <c r="EH307" s="3196">
        <f t="shared" si="1344"/>
        <v>1.7909999999999999</v>
      </c>
      <c r="EI307" s="6070">
        <v>5000</v>
      </c>
      <c r="EJ307" s="6071"/>
      <c r="EK307" s="3529">
        <v>467</v>
      </c>
      <c r="EL307" s="3529">
        <v>2567</v>
      </c>
      <c r="EM307" s="3530">
        <f t="shared" si="1247"/>
        <v>-2100</v>
      </c>
      <c r="EN307" s="3531">
        <f>EL307/EK307</f>
        <v>5.4967880085653107</v>
      </c>
      <c r="EO307" s="3393">
        <f t="shared" si="1249"/>
        <v>11522</v>
      </c>
      <c r="EP307" s="3040">
        <f t="shared" si="1250"/>
        <v>-6522</v>
      </c>
      <c r="EQ307" s="3196">
        <f>EO307/EI307</f>
        <v>2.3043999999999998</v>
      </c>
      <c r="ER307" s="6080">
        <v>5000</v>
      </c>
      <c r="ES307" s="6081"/>
      <c r="ET307" s="3709">
        <v>466</v>
      </c>
      <c r="EU307" s="3709">
        <v>1777</v>
      </c>
      <c r="EV307" s="2941">
        <f t="shared" si="1252"/>
        <v>-1311</v>
      </c>
      <c r="EW307" s="3196">
        <f>EU307/ET307</f>
        <v>3.8133047210300428</v>
      </c>
      <c r="EX307" s="3621">
        <f t="shared" si="1253"/>
        <v>13299</v>
      </c>
      <c r="EY307" s="3040">
        <f t="shared" si="1254"/>
        <v>-8299</v>
      </c>
      <c r="EZ307" s="3196">
        <f>EX307/ER307</f>
        <v>2.6598000000000002</v>
      </c>
      <c r="FA307" s="6835">
        <v>5000</v>
      </c>
      <c r="FB307" s="6836"/>
      <c r="FC307" s="2833">
        <v>467</v>
      </c>
      <c r="FD307" s="2833">
        <v>1527</v>
      </c>
      <c r="FE307" s="2484">
        <f>FD307-FC307</f>
        <v>1060</v>
      </c>
      <c r="FF307" s="2485">
        <f>FD307/FC307</f>
        <v>3.2698072805139184</v>
      </c>
      <c r="FG307" s="2833">
        <f t="shared" si="1257"/>
        <v>2838</v>
      </c>
      <c r="FH307" s="2484">
        <f t="shared" si="1258"/>
        <v>2162</v>
      </c>
      <c r="FI307" s="2485">
        <f t="shared" si="1359"/>
        <v>0.56759999999999999</v>
      </c>
      <c r="FJ307" s="6839">
        <v>5000</v>
      </c>
      <c r="FK307" s="6839"/>
      <c r="FL307" s="2832">
        <v>467</v>
      </c>
      <c r="FM307" s="2832">
        <v>2149</v>
      </c>
      <c r="FN307" s="2484">
        <f t="shared" si="1260"/>
        <v>-1682</v>
      </c>
      <c r="FO307" s="2485">
        <f>FM307/FL307</f>
        <v>4.6017130620985007</v>
      </c>
      <c r="FP307" s="2587">
        <f t="shared" si="1262"/>
        <v>4987</v>
      </c>
      <c r="FQ307" s="2484">
        <f t="shared" si="1263"/>
        <v>13</v>
      </c>
      <c r="FR307" s="2485">
        <f>FP307/FJ307</f>
        <v>0.99739999999999995</v>
      </c>
      <c r="FS307" s="6835">
        <v>5000</v>
      </c>
      <c r="FT307" s="6836"/>
      <c r="FU307" s="2806">
        <v>466</v>
      </c>
      <c r="FV307" s="2806">
        <v>2010</v>
      </c>
      <c r="FW307" s="2785">
        <f t="shared" si="1265"/>
        <v>-1544</v>
      </c>
      <c r="FX307" s="2485">
        <f>FV307/FU307</f>
        <v>4.3133047210300433</v>
      </c>
      <c r="FY307" s="2587">
        <f t="shared" si="1266"/>
        <v>6997</v>
      </c>
      <c r="FZ307" s="2484">
        <f t="shared" si="1267"/>
        <v>-1997</v>
      </c>
      <c r="GA307" s="2485">
        <f>FY307/FS307</f>
        <v>1.3994</v>
      </c>
      <c r="GB307" s="3169">
        <f t="shared" si="1212"/>
        <v>0.39159999999999995</v>
      </c>
      <c r="GC307" s="2219">
        <v>0</v>
      </c>
      <c r="GD307" s="1895">
        <v>1</v>
      </c>
      <c r="GE307" s="2127" t="s">
        <v>192</v>
      </c>
      <c r="GF307" s="2127" t="s">
        <v>200</v>
      </c>
      <c r="GG307" s="2105" t="s">
        <v>84</v>
      </c>
      <c r="GH307" s="2105" t="s">
        <v>29</v>
      </c>
      <c r="GI307" s="2105" t="s">
        <v>16</v>
      </c>
      <c r="GJ307" s="2105" t="s">
        <v>20</v>
      </c>
      <c r="GK307" s="2105" t="s">
        <v>16</v>
      </c>
      <c r="GL307" s="2187">
        <v>2</v>
      </c>
      <c r="GM307" s="219" t="s">
        <v>1537</v>
      </c>
      <c r="GN307" s="884" t="s">
        <v>1531</v>
      </c>
      <c r="GO307" s="2050">
        <v>5000</v>
      </c>
      <c r="GP307" s="917">
        <v>800</v>
      </c>
      <c r="GQ307" s="2220">
        <v>1311</v>
      </c>
      <c r="GR307" s="2220">
        <v>-511</v>
      </c>
      <c r="GS307" s="1895">
        <v>1.6387499999999999</v>
      </c>
      <c r="GT307" s="2220">
        <v>1311</v>
      </c>
      <c r="GU307" s="2220">
        <v>3689</v>
      </c>
      <c r="GV307" s="1895">
        <v>0.26219999999999999</v>
      </c>
    </row>
    <row r="308" spans="1:204" ht="51" x14ac:dyDescent="0.25">
      <c r="B308" s="7156"/>
      <c r="C308" s="7154"/>
      <c r="D308" s="7147"/>
      <c r="E308" s="7156"/>
      <c r="F308" s="7175"/>
      <c r="G308" s="7175"/>
      <c r="H308" s="7144"/>
      <c r="I308" s="7144"/>
      <c r="J308" s="5707"/>
      <c r="K308" s="5707"/>
      <c r="L308" s="5707"/>
      <c r="M308" s="5707"/>
      <c r="N308" s="5707"/>
      <c r="O308" s="5707"/>
      <c r="P308" s="7107"/>
      <c r="Q308" s="5698"/>
      <c r="R308" s="7125"/>
      <c r="S308" s="5698"/>
      <c r="T308" s="5707"/>
      <c r="U308" s="7250"/>
      <c r="V308" s="5698"/>
      <c r="W308" s="5695"/>
      <c r="X308" s="5692"/>
      <c r="Y308" s="2187">
        <v>3</v>
      </c>
      <c r="Z308" s="504" t="s">
        <v>1538</v>
      </c>
      <c r="AA308" s="914" t="s">
        <v>1539</v>
      </c>
      <c r="AB308" s="5566">
        <v>500</v>
      </c>
      <c r="AC308" s="3508">
        <v>80</v>
      </c>
      <c r="AD308" s="3509">
        <f t="shared" ref="AD308:AD311" si="1362">+AC308/AB308</f>
        <v>0.16</v>
      </c>
      <c r="AE308" s="3508">
        <v>140</v>
      </c>
      <c r="AF308" s="3509">
        <f t="shared" si="1273"/>
        <v>0.28000000000000003</v>
      </c>
      <c r="AG308" s="3508">
        <v>140</v>
      </c>
      <c r="AH308" s="3509">
        <f t="shared" si="1274"/>
        <v>0.28000000000000003</v>
      </c>
      <c r="AI308" s="3519">
        <v>140</v>
      </c>
      <c r="AJ308" s="3520">
        <f t="shared" si="1275"/>
        <v>0.28000000000000003</v>
      </c>
      <c r="AK308" s="211">
        <f t="shared" si="1330"/>
        <v>1</v>
      </c>
      <c r="AL308" s="2322">
        <v>3</v>
      </c>
      <c r="AM308" s="970" t="s">
        <v>2940</v>
      </c>
      <c r="AN308" s="970" t="s">
        <v>2941</v>
      </c>
      <c r="AO308" s="970" t="s">
        <v>2942</v>
      </c>
      <c r="AP308" s="970" t="s">
        <v>2943</v>
      </c>
      <c r="AQ308" s="863">
        <v>100</v>
      </c>
      <c r="AR308" s="884" t="s">
        <v>1539</v>
      </c>
      <c r="AS308" s="970" t="s">
        <v>1579</v>
      </c>
      <c r="AT308" s="2275"/>
      <c r="AU308" s="1122" t="s">
        <v>1704</v>
      </c>
      <c r="AV308" s="5243">
        <v>500</v>
      </c>
      <c r="AW308" s="5272"/>
      <c r="AX308" s="4584">
        <f t="shared" si="1276"/>
        <v>140</v>
      </c>
      <c r="AY308" s="4584">
        <f t="shared" si="1307"/>
        <v>240</v>
      </c>
      <c r="AZ308" s="4411">
        <f t="shared" si="1216"/>
        <v>-100</v>
      </c>
      <c r="BA308" s="4496">
        <f t="shared" si="1217"/>
        <v>1.7142857142857142</v>
      </c>
      <c r="BB308" s="4450">
        <f t="shared" si="1293"/>
        <v>944</v>
      </c>
      <c r="BC308" s="4104">
        <f t="shared" si="1219"/>
        <v>-444</v>
      </c>
      <c r="BD308" s="2963">
        <f t="shared" si="1220"/>
        <v>1.8879999999999999</v>
      </c>
      <c r="BE308" s="4430">
        <f t="shared" si="1356"/>
        <v>0</v>
      </c>
      <c r="BF308" s="6588">
        <v>500</v>
      </c>
      <c r="BG308" s="6589"/>
      <c r="BH308" s="3930">
        <f t="shared" si="1211"/>
        <v>140</v>
      </c>
      <c r="BI308" s="3930">
        <f t="shared" si="1222"/>
        <v>328</v>
      </c>
      <c r="BJ308" s="3111">
        <f t="shared" si="1223"/>
        <v>-188</v>
      </c>
      <c r="BK308" s="2963">
        <f t="shared" si="1224"/>
        <v>2.342857142857143</v>
      </c>
      <c r="BL308" s="3674">
        <f t="shared" si="1110"/>
        <v>704</v>
      </c>
      <c r="BM308" s="3122">
        <f t="shared" si="1225"/>
        <v>-204</v>
      </c>
      <c r="BN308" s="2963">
        <f t="shared" si="1226"/>
        <v>1.4079999999999999</v>
      </c>
      <c r="BO308" s="3708">
        <f t="shared" si="1227"/>
        <v>0</v>
      </c>
      <c r="BP308" s="3494"/>
      <c r="BQ308" s="6835">
        <v>500</v>
      </c>
      <c r="BR308" s="6836"/>
      <c r="BS308" s="2747">
        <f t="shared" si="1357"/>
        <v>140</v>
      </c>
      <c r="BT308" s="2806">
        <f t="shared" si="1358"/>
        <v>301</v>
      </c>
      <c r="BU308" s="2987">
        <f t="shared" si="1202"/>
        <v>-161</v>
      </c>
      <c r="BV308" s="2963">
        <f t="shared" si="1203"/>
        <v>2.15</v>
      </c>
      <c r="BW308" s="2361">
        <f t="shared" si="1204"/>
        <v>376</v>
      </c>
      <c r="BX308" s="2991">
        <f t="shared" si="1205"/>
        <v>124</v>
      </c>
      <c r="BY308" s="2963">
        <f t="shared" si="1206"/>
        <v>0.752</v>
      </c>
      <c r="BZ308" s="3151"/>
      <c r="CA308" s="6833">
        <v>500</v>
      </c>
      <c r="CB308" s="6834"/>
      <c r="CC308" s="2472">
        <v>80</v>
      </c>
      <c r="CD308" s="2472">
        <v>75</v>
      </c>
      <c r="CE308" s="2359">
        <f t="shared" si="1230"/>
        <v>5</v>
      </c>
      <c r="CF308" s="1834">
        <f t="shared" si="1231"/>
        <v>0.9375</v>
      </c>
      <c r="CG308" s="1971">
        <f t="shared" si="1232"/>
        <v>75</v>
      </c>
      <c r="CH308" s="2387">
        <f t="shared" si="1233"/>
        <v>425</v>
      </c>
      <c r="CI308" s="1834">
        <f t="shared" si="1234"/>
        <v>0.15</v>
      </c>
      <c r="CJ308" s="7539"/>
      <c r="CK308" s="2479"/>
      <c r="CL308" s="2479"/>
      <c r="CM308" s="1225"/>
      <c r="CN308" s="1255"/>
      <c r="CO308" s="1254"/>
      <c r="CV308" s="1">
        <f t="shared" si="1360"/>
        <v>0</v>
      </c>
      <c r="CW308" s="3522">
        <f t="shared" si="1361"/>
        <v>140</v>
      </c>
      <c r="CX308" s="3508">
        <v>140</v>
      </c>
      <c r="CY308" s="6082">
        <v>500</v>
      </c>
      <c r="CZ308" s="6083"/>
      <c r="DA308" s="4575">
        <v>47</v>
      </c>
      <c r="DB308" s="4575">
        <v>123</v>
      </c>
      <c r="DC308" s="4452">
        <f>DB308-DA308</f>
        <v>76</v>
      </c>
      <c r="DD308" s="4453">
        <f>DB308/DA308</f>
        <v>2.6170212765957448</v>
      </c>
      <c r="DE308" s="4576">
        <f t="shared" si="1207"/>
        <v>827</v>
      </c>
      <c r="DF308" s="4170">
        <f t="shared" si="1237"/>
        <v>-327</v>
      </c>
      <c r="DG308" s="4171">
        <f t="shared" si="1337"/>
        <v>1.6539999999999999</v>
      </c>
      <c r="DH308" s="6070">
        <v>500</v>
      </c>
      <c r="DI308" s="6071"/>
      <c r="DJ308" s="4559">
        <v>47</v>
      </c>
      <c r="DK308" s="4559">
        <v>75</v>
      </c>
      <c r="DL308" s="4560">
        <f t="shared" si="1282"/>
        <v>-28</v>
      </c>
      <c r="DM308" s="4561">
        <f>DK308/DJ308</f>
        <v>1.5957446808510638</v>
      </c>
      <c r="DN308" s="4562">
        <f t="shared" si="1284"/>
        <v>902</v>
      </c>
      <c r="DO308" s="4170">
        <f t="shared" si="1239"/>
        <v>-402</v>
      </c>
      <c r="DP308" s="4171">
        <f>DN308/DH308</f>
        <v>1.804</v>
      </c>
      <c r="DQ308" s="6080">
        <v>500</v>
      </c>
      <c r="DR308" s="6081"/>
      <c r="DS308" s="4569">
        <v>46</v>
      </c>
      <c r="DT308" s="4569">
        <v>42</v>
      </c>
      <c r="DU308" s="4336">
        <f t="shared" si="1308"/>
        <v>4</v>
      </c>
      <c r="DV308" s="4337">
        <f>DT308/DS308</f>
        <v>0.91304347826086951</v>
      </c>
      <c r="DW308" s="2683">
        <f t="shared" si="1310"/>
        <v>944</v>
      </c>
      <c r="DX308" s="4170">
        <f t="shared" si="1241"/>
        <v>-444</v>
      </c>
      <c r="DY308" s="4171">
        <f>DW308/DQ308</f>
        <v>1.8879999999999999</v>
      </c>
      <c r="DZ308" s="6082">
        <v>500</v>
      </c>
      <c r="EA308" s="6083"/>
      <c r="EB308" s="3541">
        <v>47</v>
      </c>
      <c r="EC308" s="3541">
        <v>68</v>
      </c>
      <c r="ED308" s="3040">
        <f>EC308-EB308</f>
        <v>21</v>
      </c>
      <c r="EE308" s="3196">
        <f>EC308/EB308</f>
        <v>1.446808510638298</v>
      </c>
      <c r="EF308" s="3523">
        <f t="shared" si="1244"/>
        <v>444</v>
      </c>
      <c r="EG308" s="3040">
        <f t="shared" si="1245"/>
        <v>56</v>
      </c>
      <c r="EH308" s="3196">
        <f t="shared" si="1344"/>
        <v>0.88800000000000001</v>
      </c>
      <c r="EI308" s="6070">
        <v>500</v>
      </c>
      <c r="EJ308" s="6071"/>
      <c r="EK308" s="3529">
        <v>47</v>
      </c>
      <c r="EL308" s="3529">
        <v>163</v>
      </c>
      <c r="EM308" s="3530">
        <f t="shared" si="1247"/>
        <v>-116</v>
      </c>
      <c r="EN308" s="3531">
        <f>EL308/EK308</f>
        <v>3.4680851063829787</v>
      </c>
      <c r="EO308" s="3393">
        <f t="shared" si="1249"/>
        <v>607</v>
      </c>
      <c r="EP308" s="3040">
        <f t="shared" si="1250"/>
        <v>-107</v>
      </c>
      <c r="EQ308" s="3196">
        <f>EO308/EI308</f>
        <v>1.214</v>
      </c>
      <c r="ER308" s="6080">
        <v>500</v>
      </c>
      <c r="ES308" s="6081"/>
      <c r="ET308" s="3709">
        <v>46</v>
      </c>
      <c r="EU308" s="3709">
        <v>97</v>
      </c>
      <c r="EV308" s="2941">
        <f t="shared" si="1252"/>
        <v>-51</v>
      </c>
      <c r="EW308" s="3196">
        <f>EU308/ET308</f>
        <v>2.1086956521739131</v>
      </c>
      <c r="EX308" s="3621">
        <f t="shared" si="1253"/>
        <v>704</v>
      </c>
      <c r="EY308" s="3040">
        <f t="shared" si="1254"/>
        <v>-204</v>
      </c>
      <c r="EZ308" s="3196">
        <f>EX308/ER308</f>
        <v>1.4079999999999999</v>
      </c>
      <c r="FA308" s="6835">
        <v>500</v>
      </c>
      <c r="FB308" s="6836"/>
      <c r="FC308" s="2833">
        <v>47</v>
      </c>
      <c r="FD308" s="2833">
        <v>114</v>
      </c>
      <c r="FE308" s="2484">
        <f>FD308-FC308</f>
        <v>67</v>
      </c>
      <c r="FF308" s="2485">
        <f>FD308/FC308</f>
        <v>2.4255319148936172</v>
      </c>
      <c r="FG308" s="2833">
        <f t="shared" si="1257"/>
        <v>189</v>
      </c>
      <c r="FH308" s="2484">
        <f t="shared" si="1258"/>
        <v>311</v>
      </c>
      <c r="FI308" s="2485">
        <f t="shared" si="1359"/>
        <v>0.378</v>
      </c>
      <c r="FJ308" s="6839">
        <v>500</v>
      </c>
      <c r="FK308" s="6839"/>
      <c r="FL308" s="2832">
        <v>47</v>
      </c>
      <c r="FM308" s="2832">
        <v>140</v>
      </c>
      <c r="FN308" s="2484">
        <f t="shared" si="1260"/>
        <v>-93</v>
      </c>
      <c r="FO308" s="2485">
        <f>FM308/FL308</f>
        <v>2.978723404255319</v>
      </c>
      <c r="FP308" s="2587">
        <f t="shared" si="1262"/>
        <v>329</v>
      </c>
      <c r="FQ308" s="2484">
        <f t="shared" si="1263"/>
        <v>171</v>
      </c>
      <c r="FR308" s="2485">
        <f>FP308/FJ308</f>
        <v>0.65800000000000003</v>
      </c>
      <c r="FS308" s="6835">
        <v>500</v>
      </c>
      <c r="FT308" s="6836"/>
      <c r="FU308" s="2806">
        <v>46</v>
      </c>
      <c r="FV308" s="2806">
        <v>47</v>
      </c>
      <c r="FW308" s="2785">
        <f t="shared" si="1265"/>
        <v>-1</v>
      </c>
      <c r="FX308" s="2485">
        <f>FV308/FU308</f>
        <v>1.0217391304347827</v>
      </c>
      <c r="FY308" s="2587">
        <f t="shared" si="1266"/>
        <v>376</v>
      </c>
      <c r="FZ308" s="2484">
        <f t="shared" si="1267"/>
        <v>124</v>
      </c>
      <c r="GA308" s="2485">
        <f>FY308/FS308</f>
        <v>0.752</v>
      </c>
      <c r="GB308" s="3169">
        <f t="shared" si="1212"/>
        <v>0.13600000000000001</v>
      </c>
      <c r="GC308" s="2219">
        <v>0</v>
      </c>
      <c r="GD308" s="1895">
        <v>1</v>
      </c>
      <c r="GE308" s="2127" t="s">
        <v>192</v>
      </c>
      <c r="GF308" s="2127" t="s">
        <v>200</v>
      </c>
      <c r="GG308" s="2105" t="s">
        <v>84</v>
      </c>
      <c r="GH308" s="2105" t="s">
        <v>29</v>
      </c>
      <c r="GI308" s="2105" t="s">
        <v>16</v>
      </c>
      <c r="GJ308" s="2105" t="s">
        <v>20</v>
      </c>
      <c r="GK308" s="2105" t="s">
        <v>16</v>
      </c>
      <c r="GL308" s="2187">
        <v>3</v>
      </c>
      <c r="GM308" s="219" t="s">
        <v>1538</v>
      </c>
      <c r="GN308" s="884" t="s">
        <v>1539</v>
      </c>
      <c r="GO308" s="2050">
        <v>500</v>
      </c>
      <c r="GP308" s="917">
        <v>80</v>
      </c>
      <c r="GQ308" s="2220">
        <v>75</v>
      </c>
      <c r="GR308" s="2220">
        <v>5</v>
      </c>
      <c r="GS308" s="1895">
        <v>0.9375</v>
      </c>
      <c r="GT308" s="2220">
        <v>75</v>
      </c>
      <c r="GU308" s="2220">
        <v>425</v>
      </c>
      <c r="GV308" s="1895">
        <v>0.15</v>
      </c>
    </row>
    <row r="309" spans="1:204" ht="51" x14ac:dyDescent="0.25">
      <c r="B309" s="7156"/>
      <c r="C309" s="7154"/>
      <c r="D309" s="7147"/>
      <c r="E309" s="7156"/>
      <c r="F309" s="7175"/>
      <c r="G309" s="7175"/>
      <c r="H309" s="7144"/>
      <c r="I309" s="7144"/>
      <c r="J309" s="5707"/>
      <c r="K309" s="5707"/>
      <c r="L309" s="5707"/>
      <c r="M309" s="5707"/>
      <c r="N309" s="5707"/>
      <c r="O309" s="5707"/>
      <c r="P309" s="7107"/>
      <c r="Q309" s="5698"/>
      <c r="R309" s="7125"/>
      <c r="S309" s="5698"/>
      <c r="T309" s="5707"/>
      <c r="U309" s="7250"/>
      <c r="V309" s="5698"/>
      <c r="W309" s="5695"/>
      <c r="X309" s="5692"/>
      <c r="Y309" s="2187">
        <v>4</v>
      </c>
      <c r="Z309" s="504" t="s">
        <v>1540</v>
      </c>
      <c r="AA309" s="914" t="s">
        <v>1539</v>
      </c>
      <c r="AB309" s="5571">
        <v>3000</v>
      </c>
      <c r="AC309" s="3508">
        <v>480</v>
      </c>
      <c r="AD309" s="3509">
        <v>0.16</v>
      </c>
      <c r="AE309" s="3508">
        <v>830</v>
      </c>
      <c r="AF309" s="3509">
        <v>0.28000000000000003</v>
      </c>
      <c r="AG309" s="3510">
        <v>830</v>
      </c>
      <c r="AH309" s="3511">
        <f t="shared" si="1274"/>
        <v>0.27666666666666667</v>
      </c>
      <c r="AI309" s="4281">
        <v>0</v>
      </c>
      <c r="AJ309" s="3518">
        <f t="shared" si="1275"/>
        <v>0</v>
      </c>
      <c r="AK309" s="4275">
        <f t="shared" si="1330"/>
        <v>0.71666666666666679</v>
      </c>
      <c r="AL309" s="2275">
        <v>4</v>
      </c>
      <c r="AM309" s="970" t="s">
        <v>2944</v>
      </c>
      <c r="AN309" s="970" t="s">
        <v>2945</v>
      </c>
      <c r="AO309" s="970" t="s">
        <v>2946</v>
      </c>
      <c r="AP309" s="970" t="s">
        <v>2947</v>
      </c>
      <c r="AQ309" s="863">
        <v>100</v>
      </c>
      <c r="AR309" s="914" t="s">
        <v>1539</v>
      </c>
      <c r="AS309" s="970" t="s">
        <v>1579</v>
      </c>
      <c r="AT309" s="2275"/>
      <c r="AU309" s="1122" t="s">
        <v>1704</v>
      </c>
      <c r="AV309" s="5249">
        <v>201</v>
      </c>
      <c r="AW309" s="5273"/>
      <c r="AX309" s="4584">
        <f t="shared" si="1276"/>
        <v>0</v>
      </c>
      <c r="AY309" s="4584">
        <f t="shared" si="1307"/>
        <v>20</v>
      </c>
      <c r="AZ309" s="4411">
        <f t="shared" si="1216"/>
        <v>-20</v>
      </c>
      <c r="BA309" s="4496" t="e">
        <f t="shared" si="1217"/>
        <v>#DIV/0!</v>
      </c>
      <c r="BB309" s="4450">
        <f t="shared" si="1293"/>
        <v>221</v>
      </c>
      <c r="BC309" s="4104">
        <f t="shared" si="1219"/>
        <v>-20</v>
      </c>
      <c r="BD309" s="2963">
        <f t="shared" si="1220"/>
        <v>1.099502487562189</v>
      </c>
      <c r="BE309" s="4430">
        <f t="shared" si="1356"/>
        <v>0</v>
      </c>
      <c r="BF309" s="6588">
        <v>3000</v>
      </c>
      <c r="BG309" s="6589"/>
      <c r="BH309" s="3930">
        <f t="shared" si="1211"/>
        <v>830</v>
      </c>
      <c r="BI309" s="3930">
        <f t="shared" si="1222"/>
        <v>136</v>
      </c>
      <c r="BJ309" s="3111">
        <f t="shared" si="1223"/>
        <v>694</v>
      </c>
      <c r="BK309" s="2963">
        <f t="shared" si="1224"/>
        <v>0.16385542168674699</v>
      </c>
      <c r="BL309" s="3674">
        <f t="shared" si="1110"/>
        <v>201</v>
      </c>
      <c r="BM309" s="3122">
        <f t="shared" si="1225"/>
        <v>2799</v>
      </c>
      <c r="BN309" s="2963">
        <f t="shared" si="1226"/>
        <v>6.7000000000000004E-2</v>
      </c>
      <c r="BO309" s="3708">
        <f t="shared" si="1227"/>
        <v>0</v>
      </c>
      <c r="BP309" s="3494"/>
      <c r="BQ309" s="6835">
        <v>3000</v>
      </c>
      <c r="BR309" s="6836"/>
      <c r="BS309" s="2747">
        <f t="shared" si="1357"/>
        <v>830</v>
      </c>
      <c r="BT309" s="2806">
        <f t="shared" si="1358"/>
        <v>65</v>
      </c>
      <c r="BU309" s="2987">
        <f t="shared" si="1202"/>
        <v>765</v>
      </c>
      <c r="BV309" s="2963">
        <f t="shared" si="1203"/>
        <v>7.8313253012048195E-2</v>
      </c>
      <c r="BW309" s="2361">
        <f t="shared" si="1204"/>
        <v>65</v>
      </c>
      <c r="BX309" s="2991">
        <f t="shared" si="1205"/>
        <v>2935</v>
      </c>
      <c r="BY309" s="2963">
        <f t="shared" si="1206"/>
        <v>2.1666666666666667E-2</v>
      </c>
      <c r="BZ309" s="3151"/>
      <c r="CA309" s="7308">
        <v>3000</v>
      </c>
      <c r="CB309" s="7309"/>
      <c r="CC309" s="2472">
        <v>480</v>
      </c>
      <c r="CD309" s="2472">
        <v>0</v>
      </c>
      <c r="CE309" s="2359">
        <f t="shared" si="1230"/>
        <v>480</v>
      </c>
      <c r="CF309" s="1834">
        <f t="shared" si="1231"/>
        <v>0</v>
      </c>
      <c r="CG309" s="1971">
        <f t="shared" si="1232"/>
        <v>0</v>
      </c>
      <c r="CH309" s="2387">
        <f t="shared" si="1233"/>
        <v>3000</v>
      </c>
      <c r="CI309" s="1834">
        <f t="shared" si="1234"/>
        <v>0</v>
      </c>
      <c r="CJ309" s="7539"/>
      <c r="CK309" s="2479"/>
      <c r="CL309" s="2479"/>
      <c r="CM309" s="1225"/>
      <c r="CN309" s="1255"/>
      <c r="CO309" s="1119"/>
      <c r="CV309" s="1">
        <f t="shared" si="1360"/>
        <v>0</v>
      </c>
      <c r="CW309" s="3522">
        <f t="shared" si="1361"/>
        <v>830</v>
      </c>
      <c r="CX309" s="3510">
        <v>830</v>
      </c>
      <c r="CY309" s="6078">
        <v>201</v>
      </c>
      <c r="CZ309" s="6079"/>
      <c r="DA309" s="4575">
        <v>0</v>
      </c>
      <c r="DB309" s="4575">
        <v>8</v>
      </c>
      <c r="DC309" s="4452">
        <f t="shared" ref="DC309:DC313" si="1363">DB309-DA309</f>
        <v>8</v>
      </c>
      <c r="DD309" s="4453" t="e">
        <f t="shared" ref="DD309:DD311" si="1364">DB309/DA309</f>
        <v>#DIV/0!</v>
      </c>
      <c r="DE309" s="4576">
        <f t="shared" si="1207"/>
        <v>209</v>
      </c>
      <c r="DF309" s="4170">
        <f t="shared" si="1237"/>
        <v>-8</v>
      </c>
      <c r="DG309" s="4171">
        <f t="shared" si="1337"/>
        <v>1.0398009950248757</v>
      </c>
      <c r="DH309" s="6070">
        <v>201</v>
      </c>
      <c r="DI309" s="6071"/>
      <c r="DJ309" s="4559">
        <v>0</v>
      </c>
      <c r="DK309" s="4559">
        <v>9</v>
      </c>
      <c r="DL309" s="4560">
        <f t="shared" si="1282"/>
        <v>-9</v>
      </c>
      <c r="DM309" s="4561" t="e">
        <f t="shared" ref="DM309:DM313" si="1365">DK309/DJ309</f>
        <v>#DIV/0!</v>
      </c>
      <c r="DN309" s="4562">
        <f t="shared" si="1284"/>
        <v>218</v>
      </c>
      <c r="DO309" s="4170">
        <f t="shared" si="1239"/>
        <v>-17</v>
      </c>
      <c r="DP309" s="4171">
        <f t="shared" ref="DP309:DP313" si="1366">DN309/DH309</f>
        <v>1.0845771144278606</v>
      </c>
      <c r="DQ309" s="6080">
        <v>201</v>
      </c>
      <c r="DR309" s="6081"/>
      <c r="DS309" s="4569">
        <v>0</v>
      </c>
      <c r="DT309" s="4569">
        <v>3</v>
      </c>
      <c r="DU309" s="4336">
        <f t="shared" si="1308"/>
        <v>-3</v>
      </c>
      <c r="DV309" s="4337" t="e">
        <f t="shared" ref="DV309:DV311" si="1367">DT309/DS309</f>
        <v>#DIV/0!</v>
      </c>
      <c r="DW309" s="2683">
        <f t="shared" si="1310"/>
        <v>221</v>
      </c>
      <c r="DX309" s="4170">
        <f t="shared" si="1241"/>
        <v>-20</v>
      </c>
      <c r="DY309" s="4171">
        <f t="shared" ref="DY309:DY311" si="1368">DW309/DQ309</f>
        <v>1.099502487562189</v>
      </c>
      <c r="DZ309" s="6082">
        <v>3000</v>
      </c>
      <c r="EA309" s="6083"/>
      <c r="EB309" s="3541">
        <v>277</v>
      </c>
      <c r="EC309" s="3541">
        <v>13</v>
      </c>
      <c r="ED309" s="3040">
        <f t="shared" ref="ED309:ED313" si="1369">EC309-EB309</f>
        <v>-264</v>
      </c>
      <c r="EE309" s="3196">
        <f t="shared" ref="EE309:EE311" si="1370">EC309/EB309</f>
        <v>4.6931407942238268E-2</v>
      </c>
      <c r="EF309" s="3523">
        <f t="shared" si="1244"/>
        <v>78</v>
      </c>
      <c r="EG309" s="3040">
        <f t="shared" si="1245"/>
        <v>2922</v>
      </c>
      <c r="EH309" s="3196">
        <f t="shared" si="1344"/>
        <v>2.5999999999999999E-2</v>
      </c>
      <c r="EI309" s="6070">
        <v>3000</v>
      </c>
      <c r="EJ309" s="6071"/>
      <c r="EK309" s="3529">
        <v>277</v>
      </c>
      <c r="EL309" s="3529">
        <v>115</v>
      </c>
      <c r="EM309" s="3530">
        <f t="shared" si="1247"/>
        <v>162</v>
      </c>
      <c r="EN309" s="3531">
        <f t="shared" ref="EN309:EN313" si="1371">EL309/EK309</f>
        <v>0.41516245487364623</v>
      </c>
      <c r="EO309" s="3393">
        <f t="shared" si="1249"/>
        <v>193</v>
      </c>
      <c r="EP309" s="3040">
        <f t="shared" si="1250"/>
        <v>2807</v>
      </c>
      <c r="EQ309" s="3196">
        <f t="shared" ref="EQ309:EQ313" si="1372">EO309/EI309</f>
        <v>6.433333333333334E-2</v>
      </c>
      <c r="ER309" s="6080">
        <v>3000</v>
      </c>
      <c r="ES309" s="6081"/>
      <c r="ET309" s="3709">
        <v>276</v>
      </c>
      <c r="EU309" s="3709">
        <v>8</v>
      </c>
      <c r="EV309" s="2941">
        <f t="shared" si="1252"/>
        <v>268</v>
      </c>
      <c r="EW309" s="3196">
        <f t="shared" ref="EW309:EW311" si="1373">EU309/ET309</f>
        <v>2.8985507246376812E-2</v>
      </c>
      <c r="EX309" s="3621">
        <f t="shared" si="1253"/>
        <v>201</v>
      </c>
      <c r="EY309" s="3040">
        <f t="shared" si="1254"/>
        <v>2799</v>
      </c>
      <c r="EZ309" s="3196">
        <f t="shared" ref="EZ309:EZ311" si="1374">EX309/ER309</f>
        <v>6.7000000000000004E-2</v>
      </c>
      <c r="FA309" s="6835">
        <v>3000</v>
      </c>
      <c r="FB309" s="6836"/>
      <c r="FC309" s="2833">
        <v>280</v>
      </c>
      <c r="FD309" s="2833">
        <v>17</v>
      </c>
      <c r="FE309" s="2484">
        <f t="shared" ref="FE309:FE313" si="1375">FD309-FC309</f>
        <v>-263</v>
      </c>
      <c r="FF309" s="2485">
        <f t="shared" ref="FF309:FF311" si="1376">FD309/FC309</f>
        <v>6.0714285714285714E-2</v>
      </c>
      <c r="FG309" s="2833">
        <f t="shared" si="1257"/>
        <v>17</v>
      </c>
      <c r="FH309" s="2484">
        <f t="shared" si="1258"/>
        <v>2983</v>
      </c>
      <c r="FI309" s="2485">
        <f t="shared" si="1359"/>
        <v>5.6666666666666671E-3</v>
      </c>
      <c r="FJ309" s="6839">
        <v>3000</v>
      </c>
      <c r="FK309" s="6839"/>
      <c r="FL309" s="2832">
        <v>280</v>
      </c>
      <c r="FM309" s="2832">
        <v>40</v>
      </c>
      <c r="FN309" s="2484">
        <f t="shared" si="1260"/>
        <v>240</v>
      </c>
      <c r="FO309" s="2485">
        <f t="shared" ref="FO309:FO311" si="1377">FM309/FL309</f>
        <v>0.14285714285714285</v>
      </c>
      <c r="FP309" s="2587">
        <f t="shared" si="1262"/>
        <v>57</v>
      </c>
      <c r="FQ309" s="2484">
        <f t="shared" si="1263"/>
        <v>2943</v>
      </c>
      <c r="FR309" s="2485">
        <f t="shared" ref="FR309:FR311" si="1378">FP309/FJ309</f>
        <v>1.9E-2</v>
      </c>
      <c r="FS309" s="6835">
        <v>3000</v>
      </c>
      <c r="FT309" s="6836"/>
      <c r="FU309" s="2806">
        <v>270</v>
      </c>
      <c r="FV309" s="2806">
        <v>8</v>
      </c>
      <c r="FW309" s="2785">
        <f t="shared" si="1265"/>
        <v>262</v>
      </c>
      <c r="FX309" s="2485">
        <f t="shared" ref="FX309:FX311" si="1379">FV309/FU309</f>
        <v>2.9629629629629631E-2</v>
      </c>
      <c r="FY309" s="2587">
        <f t="shared" si="1266"/>
        <v>65</v>
      </c>
      <c r="FZ309" s="2484">
        <f t="shared" si="1267"/>
        <v>2935</v>
      </c>
      <c r="GA309" s="2485">
        <f t="shared" ref="GA309:GA311" si="1380">FY309/FS309</f>
        <v>2.1666666666666667E-2</v>
      </c>
      <c r="GB309" s="3169">
        <f t="shared" si="1212"/>
        <v>4.3333333333333314E-3</v>
      </c>
      <c r="GC309" s="2219">
        <v>0</v>
      </c>
      <c r="GD309" s="1895">
        <v>1</v>
      </c>
      <c r="GE309" s="2127" t="s">
        <v>192</v>
      </c>
      <c r="GF309" s="2127" t="s">
        <v>200</v>
      </c>
      <c r="GG309" s="2105" t="s">
        <v>84</v>
      </c>
      <c r="GH309" s="2105" t="s">
        <v>29</v>
      </c>
      <c r="GI309" s="2105" t="s">
        <v>16</v>
      </c>
      <c r="GJ309" s="2105" t="s">
        <v>20</v>
      </c>
      <c r="GK309" s="2105" t="s">
        <v>16</v>
      </c>
      <c r="GL309" s="2187">
        <v>4</v>
      </c>
      <c r="GM309" s="504" t="s">
        <v>1540</v>
      </c>
      <c r="GN309" s="914" t="s">
        <v>1539</v>
      </c>
      <c r="GO309" s="2050">
        <v>3000</v>
      </c>
      <c r="GP309" s="895">
        <v>480</v>
      </c>
      <c r="GQ309" s="2220">
        <v>0</v>
      </c>
      <c r="GR309" s="2220">
        <v>480</v>
      </c>
      <c r="GS309" s="1895">
        <v>0</v>
      </c>
      <c r="GT309" s="2220">
        <v>0</v>
      </c>
      <c r="GU309" s="2220">
        <v>3000</v>
      </c>
      <c r="GV309" s="1895">
        <v>0</v>
      </c>
    </row>
    <row r="310" spans="1:204" ht="51" x14ac:dyDescent="0.25">
      <c r="B310" s="7156"/>
      <c r="C310" s="7154"/>
      <c r="D310" s="7147"/>
      <c r="E310" s="7156"/>
      <c r="F310" s="7175"/>
      <c r="G310" s="7175"/>
      <c r="H310" s="7144"/>
      <c r="I310" s="7144"/>
      <c r="J310" s="5707"/>
      <c r="K310" s="5707"/>
      <c r="L310" s="5707"/>
      <c r="M310" s="5707"/>
      <c r="N310" s="5707"/>
      <c r="O310" s="5707"/>
      <c r="P310" s="7107"/>
      <c r="Q310" s="5698"/>
      <c r="R310" s="7125"/>
      <c r="S310" s="5698"/>
      <c r="T310" s="5707"/>
      <c r="U310" s="7250"/>
      <c r="V310" s="5698"/>
      <c r="W310" s="5695"/>
      <c r="X310" s="5692"/>
      <c r="Y310" s="2187">
        <v>5</v>
      </c>
      <c r="Z310" s="504" t="s">
        <v>1541</v>
      </c>
      <c r="AA310" s="914" t="s">
        <v>1539</v>
      </c>
      <c r="AB310" s="5566">
        <v>800</v>
      </c>
      <c r="AC310" s="3508">
        <v>125</v>
      </c>
      <c r="AD310" s="3509">
        <f t="shared" si="1362"/>
        <v>0.15625</v>
      </c>
      <c r="AE310" s="3508">
        <v>220</v>
      </c>
      <c r="AF310" s="3509">
        <f t="shared" si="1273"/>
        <v>0.27500000000000002</v>
      </c>
      <c r="AG310" s="3508">
        <v>220</v>
      </c>
      <c r="AH310" s="3509">
        <f t="shared" si="1274"/>
        <v>0.27500000000000002</v>
      </c>
      <c r="AI310" s="4284">
        <v>235</v>
      </c>
      <c r="AJ310" s="3520">
        <f t="shared" si="1275"/>
        <v>0.29375000000000001</v>
      </c>
      <c r="AK310" s="295">
        <f t="shared" si="1330"/>
        <v>1</v>
      </c>
      <c r="AL310" s="2324" t="s">
        <v>17</v>
      </c>
      <c r="AM310" s="1019" t="s">
        <v>2948</v>
      </c>
      <c r="AN310" s="1019" t="s">
        <v>2949</v>
      </c>
      <c r="AO310" s="1020" t="s">
        <v>2950</v>
      </c>
      <c r="AP310" s="1020" t="s">
        <v>2951</v>
      </c>
      <c r="AQ310" s="863">
        <v>100</v>
      </c>
      <c r="AR310" s="914" t="s">
        <v>1539</v>
      </c>
      <c r="AS310" s="1019" t="s">
        <v>1579</v>
      </c>
      <c r="AT310" s="2284"/>
      <c r="AU310" s="1122" t="s">
        <v>1704</v>
      </c>
      <c r="AV310" s="5243">
        <v>800</v>
      </c>
      <c r="AW310" s="5272"/>
      <c r="AX310" s="4584">
        <f t="shared" si="1276"/>
        <v>235</v>
      </c>
      <c r="AY310" s="4584">
        <f t="shared" si="1307"/>
        <v>277</v>
      </c>
      <c r="AZ310" s="4411">
        <f t="shared" si="1216"/>
        <v>-42</v>
      </c>
      <c r="BA310" s="4496">
        <f t="shared" si="1217"/>
        <v>1.1787234042553192</v>
      </c>
      <c r="BB310" s="4450">
        <f t="shared" si="1293"/>
        <v>725</v>
      </c>
      <c r="BC310" s="4104">
        <f t="shared" si="1219"/>
        <v>75</v>
      </c>
      <c r="BD310" s="2963">
        <f t="shared" si="1220"/>
        <v>0.90625</v>
      </c>
      <c r="BE310" s="4430">
        <f t="shared" si="1356"/>
        <v>0</v>
      </c>
      <c r="BF310" s="6588">
        <v>800</v>
      </c>
      <c r="BG310" s="6589"/>
      <c r="BH310" s="3930">
        <f t="shared" si="1211"/>
        <v>220</v>
      </c>
      <c r="BI310" s="3930">
        <f t="shared" si="1222"/>
        <v>155</v>
      </c>
      <c r="BJ310" s="3111">
        <f t="shared" si="1223"/>
        <v>65</v>
      </c>
      <c r="BK310" s="2963">
        <f t="shared" si="1224"/>
        <v>0.70454545454545459</v>
      </c>
      <c r="BL310" s="3674">
        <f t="shared" si="1110"/>
        <v>448</v>
      </c>
      <c r="BM310" s="3122">
        <f t="shared" si="1225"/>
        <v>352</v>
      </c>
      <c r="BN310" s="2963">
        <f t="shared" si="1226"/>
        <v>0.56000000000000005</v>
      </c>
      <c r="BO310" s="3700">
        <f t="shared" si="1227"/>
        <v>0</v>
      </c>
      <c r="BP310" s="3494"/>
      <c r="BQ310" s="6835">
        <v>800</v>
      </c>
      <c r="BR310" s="6836"/>
      <c r="BS310" s="2806">
        <f t="shared" si="1357"/>
        <v>220</v>
      </c>
      <c r="BT310" s="2806">
        <f t="shared" si="1358"/>
        <v>173</v>
      </c>
      <c r="BU310" s="2987">
        <f t="shared" si="1202"/>
        <v>47</v>
      </c>
      <c r="BV310" s="2963">
        <f t="shared" si="1203"/>
        <v>0.78636363636363638</v>
      </c>
      <c r="BW310" s="2361">
        <f t="shared" si="1204"/>
        <v>293</v>
      </c>
      <c r="BX310" s="2991">
        <f t="shared" si="1205"/>
        <v>507</v>
      </c>
      <c r="BY310" s="2963">
        <f t="shared" si="1206"/>
        <v>0.36625000000000002</v>
      </c>
      <c r="BZ310" s="3151"/>
      <c r="CA310" s="7308">
        <v>800</v>
      </c>
      <c r="CB310" s="7309"/>
      <c r="CC310" s="2472">
        <v>125</v>
      </c>
      <c r="CD310" s="2472">
        <v>120</v>
      </c>
      <c r="CE310" s="2359">
        <f t="shared" si="1230"/>
        <v>5</v>
      </c>
      <c r="CF310" s="1834">
        <f t="shared" si="1231"/>
        <v>0.96</v>
      </c>
      <c r="CG310" s="1971">
        <f t="shared" si="1232"/>
        <v>120</v>
      </c>
      <c r="CH310" s="2387">
        <f t="shared" si="1233"/>
        <v>680</v>
      </c>
      <c r="CI310" s="1834">
        <f t="shared" si="1234"/>
        <v>0.15</v>
      </c>
      <c r="CJ310" s="7539"/>
      <c r="CN310" s="1119"/>
      <c r="CO310" s="1119"/>
      <c r="CV310" s="1">
        <f t="shared" si="1360"/>
        <v>0</v>
      </c>
      <c r="CW310" s="3522">
        <f t="shared" si="1361"/>
        <v>220</v>
      </c>
      <c r="CX310" s="3508">
        <v>220</v>
      </c>
      <c r="CY310" s="6082">
        <v>800</v>
      </c>
      <c r="CZ310" s="6083"/>
      <c r="DA310" s="4575">
        <v>78</v>
      </c>
      <c r="DB310" s="4575">
        <v>59</v>
      </c>
      <c r="DC310" s="4452">
        <f t="shared" si="1363"/>
        <v>-19</v>
      </c>
      <c r="DD310" s="4453">
        <f t="shared" si="1364"/>
        <v>0.75641025641025639</v>
      </c>
      <c r="DE310" s="4576">
        <f t="shared" si="1207"/>
        <v>507</v>
      </c>
      <c r="DF310" s="4170">
        <f t="shared" si="1237"/>
        <v>293</v>
      </c>
      <c r="DG310" s="4171">
        <f t="shared" si="1337"/>
        <v>0.63375000000000004</v>
      </c>
      <c r="DH310" s="6070">
        <v>800</v>
      </c>
      <c r="DI310" s="6071"/>
      <c r="DJ310" s="4559">
        <v>79</v>
      </c>
      <c r="DK310" s="4559">
        <v>81</v>
      </c>
      <c r="DL310" s="4560">
        <f t="shared" si="1282"/>
        <v>-2</v>
      </c>
      <c r="DM310" s="4561">
        <f t="shared" si="1365"/>
        <v>1.0253164556962024</v>
      </c>
      <c r="DN310" s="4562">
        <f t="shared" si="1284"/>
        <v>588</v>
      </c>
      <c r="DO310" s="4170">
        <f t="shared" si="1239"/>
        <v>212</v>
      </c>
      <c r="DP310" s="4171">
        <f t="shared" si="1366"/>
        <v>0.73499999999999999</v>
      </c>
      <c r="DQ310" s="6080">
        <v>800</v>
      </c>
      <c r="DR310" s="6081"/>
      <c r="DS310" s="4569">
        <v>78</v>
      </c>
      <c r="DT310" s="4569">
        <v>137</v>
      </c>
      <c r="DU310" s="4336">
        <f t="shared" si="1308"/>
        <v>-59</v>
      </c>
      <c r="DV310" s="4337">
        <f t="shared" si="1367"/>
        <v>1.7564102564102564</v>
      </c>
      <c r="DW310" s="2683">
        <f t="shared" si="1310"/>
        <v>725</v>
      </c>
      <c r="DX310" s="4170">
        <f t="shared" si="1241"/>
        <v>75</v>
      </c>
      <c r="DY310" s="4171">
        <f t="shared" si="1368"/>
        <v>0.90625</v>
      </c>
      <c r="DZ310" s="6082">
        <v>800</v>
      </c>
      <c r="EA310" s="6083"/>
      <c r="EB310" s="3541">
        <v>73</v>
      </c>
      <c r="EC310" s="3541">
        <v>72</v>
      </c>
      <c r="ED310" s="3040">
        <f t="shared" si="1369"/>
        <v>-1</v>
      </c>
      <c r="EE310" s="3196">
        <f t="shared" si="1370"/>
        <v>0.98630136986301364</v>
      </c>
      <c r="EF310" s="3523">
        <f t="shared" si="1244"/>
        <v>365</v>
      </c>
      <c r="EG310" s="3040">
        <f t="shared" si="1245"/>
        <v>435</v>
      </c>
      <c r="EH310" s="3196">
        <f t="shared" si="1344"/>
        <v>0.45624999999999999</v>
      </c>
      <c r="EI310" s="6070">
        <v>800</v>
      </c>
      <c r="EJ310" s="6071"/>
      <c r="EK310" s="3529">
        <v>73</v>
      </c>
      <c r="EL310" s="3529">
        <v>55</v>
      </c>
      <c r="EM310" s="3530">
        <f t="shared" si="1247"/>
        <v>18</v>
      </c>
      <c r="EN310" s="3531">
        <f t="shared" si="1371"/>
        <v>0.75342465753424659</v>
      </c>
      <c r="EO310" s="3393">
        <f t="shared" si="1249"/>
        <v>420</v>
      </c>
      <c r="EP310" s="3040">
        <f t="shared" si="1250"/>
        <v>380</v>
      </c>
      <c r="EQ310" s="3196">
        <f t="shared" si="1372"/>
        <v>0.52500000000000002</v>
      </c>
      <c r="ER310" s="6080">
        <v>800</v>
      </c>
      <c r="ES310" s="6081"/>
      <c r="ET310" s="3709">
        <v>74</v>
      </c>
      <c r="EU310" s="3709">
        <v>28</v>
      </c>
      <c r="EV310" s="2941">
        <f t="shared" si="1252"/>
        <v>46</v>
      </c>
      <c r="EW310" s="3196">
        <f t="shared" si="1373"/>
        <v>0.3783783783783784</v>
      </c>
      <c r="EX310" s="3621">
        <f t="shared" si="1253"/>
        <v>448</v>
      </c>
      <c r="EY310" s="3040">
        <f t="shared" si="1254"/>
        <v>352</v>
      </c>
      <c r="EZ310" s="3196">
        <f t="shared" si="1374"/>
        <v>0.56000000000000005</v>
      </c>
      <c r="FA310" s="6835">
        <v>800</v>
      </c>
      <c r="FB310" s="6836"/>
      <c r="FC310" s="2833">
        <v>75</v>
      </c>
      <c r="FD310" s="2833">
        <v>40</v>
      </c>
      <c r="FE310" s="2484">
        <f t="shared" si="1375"/>
        <v>-35</v>
      </c>
      <c r="FF310" s="2485">
        <f t="shared" si="1376"/>
        <v>0.53333333333333333</v>
      </c>
      <c r="FG310" s="2833">
        <f t="shared" si="1257"/>
        <v>160</v>
      </c>
      <c r="FH310" s="2484">
        <f t="shared" si="1258"/>
        <v>640</v>
      </c>
      <c r="FI310" s="2485">
        <f t="shared" si="1359"/>
        <v>0.2</v>
      </c>
      <c r="FJ310" s="6839">
        <v>800</v>
      </c>
      <c r="FK310" s="6839"/>
      <c r="FL310" s="2832">
        <v>78</v>
      </c>
      <c r="FM310" s="2832">
        <v>66</v>
      </c>
      <c r="FN310" s="2484">
        <f t="shared" si="1260"/>
        <v>12</v>
      </c>
      <c r="FO310" s="2485">
        <f t="shared" si="1377"/>
        <v>0.84615384615384615</v>
      </c>
      <c r="FP310" s="2587">
        <f t="shared" si="1262"/>
        <v>226</v>
      </c>
      <c r="FQ310" s="2484">
        <f t="shared" si="1263"/>
        <v>574</v>
      </c>
      <c r="FR310" s="2485">
        <f t="shared" si="1378"/>
        <v>0.28249999999999997</v>
      </c>
      <c r="FS310" s="6835">
        <v>800</v>
      </c>
      <c r="FT310" s="6836"/>
      <c r="FU310" s="2806">
        <v>67</v>
      </c>
      <c r="FV310" s="2806">
        <v>67</v>
      </c>
      <c r="FW310" s="2785">
        <f t="shared" si="1265"/>
        <v>0</v>
      </c>
      <c r="FX310" s="2485">
        <f t="shared" si="1379"/>
        <v>1</v>
      </c>
      <c r="FY310" s="2587">
        <f t="shared" si="1266"/>
        <v>293</v>
      </c>
      <c r="FZ310" s="2484">
        <f t="shared" si="1267"/>
        <v>507</v>
      </c>
      <c r="GA310" s="2485">
        <f t="shared" si="1380"/>
        <v>0.36625000000000002</v>
      </c>
      <c r="GB310" s="3169">
        <f t="shared" si="1212"/>
        <v>8.9999999999999969E-2</v>
      </c>
      <c r="GC310" s="2219">
        <v>0</v>
      </c>
      <c r="GD310" s="1895">
        <v>1</v>
      </c>
      <c r="GE310" s="2127" t="s">
        <v>192</v>
      </c>
      <c r="GF310" s="2127" t="s">
        <v>200</v>
      </c>
      <c r="GG310" s="2105" t="s">
        <v>84</v>
      </c>
      <c r="GH310" s="2105" t="s">
        <v>29</v>
      </c>
      <c r="GI310" s="2105" t="s">
        <v>16</v>
      </c>
      <c r="GJ310" s="2105" t="s">
        <v>20</v>
      </c>
      <c r="GK310" s="2105" t="s">
        <v>16</v>
      </c>
      <c r="GL310" s="2187">
        <v>5</v>
      </c>
      <c r="GM310" s="504" t="s">
        <v>1541</v>
      </c>
      <c r="GN310" s="914" t="s">
        <v>1539</v>
      </c>
      <c r="GO310" s="2050">
        <v>800</v>
      </c>
      <c r="GP310" s="895">
        <v>125</v>
      </c>
      <c r="GQ310" s="2220">
        <v>120</v>
      </c>
      <c r="GR310" s="2220">
        <v>5</v>
      </c>
      <c r="GS310" s="1895">
        <v>0.96</v>
      </c>
      <c r="GT310" s="2220">
        <v>120</v>
      </c>
      <c r="GU310" s="2220">
        <v>680</v>
      </c>
      <c r="GV310" s="1895">
        <v>0.15</v>
      </c>
    </row>
    <row r="311" spans="1:204" ht="51" x14ac:dyDescent="0.25">
      <c r="B311" s="7156"/>
      <c r="C311" s="7154"/>
      <c r="D311" s="7147"/>
      <c r="E311" s="7156"/>
      <c r="F311" s="7175"/>
      <c r="G311" s="7175"/>
      <c r="H311" s="7144"/>
      <c r="I311" s="7144"/>
      <c r="J311" s="5707"/>
      <c r="K311" s="5707"/>
      <c r="L311" s="5707"/>
      <c r="M311" s="5707"/>
      <c r="N311" s="5707"/>
      <c r="O311" s="5707"/>
      <c r="P311" s="7107"/>
      <c r="Q311" s="5698"/>
      <c r="R311" s="7125"/>
      <c r="S311" s="5698"/>
      <c r="T311" s="5707"/>
      <c r="U311" s="7250"/>
      <c r="V311" s="5698"/>
      <c r="W311" s="5695"/>
      <c r="X311" s="5692"/>
      <c r="Y311" s="2187">
        <v>6</v>
      </c>
      <c r="Z311" s="504" t="s">
        <v>1542</v>
      </c>
      <c r="AA311" s="914" t="s">
        <v>1543</v>
      </c>
      <c r="AB311" s="5566">
        <v>2500</v>
      </c>
      <c r="AC311" s="3508">
        <v>400</v>
      </c>
      <c r="AD311" s="3509">
        <f t="shared" si="1362"/>
        <v>0.16</v>
      </c>
      <c r="AE311" s="3508">
        <v>710</v>
      </c>
      <c r="AF311" s="3509">
        <f t="shared" si="1273"/>
        <v>0.28399999999999997</v>
      </c>
      <c r="AG311" s="3508">
        <v>710</v>
      </c>
      <c r="AH311" s="3509">
        <f t="shared" si="1274"/>
        <v>0.28399999999999997</v>
      </c>
      <c r="AI311" s="4284">
        <v>680</v>
      </c>
      <c r="AJ311" s="3520">
        <f t="shared" si="1275"/>
        <v>0.27200000000000002</v>
      </c>
      <c r="AK311" s="295">
        <f t="shared" si="1330"/>
        <v>1</v>
      </c>
      <c r="AL311" s="2324" t="s">
        <v>113</v>
      </c>
      <c r="AM311" s="1019" t="s">
        <v>2952</v>
      </c>
      <c r="AN311" s="1019" t="s">
        <v>2953</v>
      </c>
      <c r="AO311" s="1019" t="s">
        <v>2954</v>
      </c>
      <c r="AP311" s="1019" t="s">
        <v>2955</v>
      </c>
      <c r="AQ311" s="863">
        <v>100</v>
      </c>
      <c r="AR311" s="884" t="s">
        <v>1543</v>
      </c>
      <c r="AS311" s="970" t="s">
        <v>1579</v>
      </c>
      <c r="AT311" s="2275"/>
      <c r="AU311" s="1122" t="s">
        <v>1704</v>
      </c>
      <c r="AV311" s="5243">
        <v>2500</v>
      </c>
      <c r="AW311" s="5272"/>
      <c r="AX311" s="4582">
        <f t="shared" si="1276"/>
        <v>680</v>
      </c>
      <c r="AY311" s="4582">
        <f t="shared" si="1307"/>
        <v>855</v>
      </c>
      <c r="AZ311" s="4411">
        <f t="shared" si="1216"/>
        <v>-175</v>
      </c>
      <c r="BA311" s="4496">
        <f t="shared" si="1217"/>
        <v>1.2573529411764706</v>
      </c>
      <c r="BB311" s="4450">
        <f t="shared" si="1293"/>
        <v>2689</v>
      </c>
      <c r="BC311" s="4104">
        <f t="shared" si="1219"/>
        <v>-189</v>
      </c>
      <c r="BD311" s="2963">
        <f t="shared" si="1220"/>
        <v>1.0755999999999999</v>
      </c>
      <c r="BE311" s="4430">
        <f t="shared" si="1356"/>
        <v>0</v>
      </c>
      <c r="BF311" s="6588">
        <v>2500</v>
      </c>
      <c r="BG311" s="6589"/>
      <c r="BH311" s="3931">
        <f t="shared" si="1211"/>
        <v>710</v>
      </c>
      <c r="BI311" s="3931">
        <f t="shared" si="1222"/>
        <v>323</v>
      </c>
      <c r="BJ311" s="3111">
        <f t="shared" si="1223"/>
        <v>387</v>
      </c>
      <c r="BK311" s="2963">
        <f t="shared" si="1224"/>
        <v>0.45492957746478874</v>
      </c>
      <c r="BL311" s="3674">
        <f t="shared" si="1110"/>
        <v>1834</v>
      </c>
      <c r="BM311" s="3122">
        <f t="shared" si="1225"/>
        <v>666</v>
      </c>
      <c r="BN311" s="2963">
        <f t="shared" si="1226"/>
        <v>0.73360000000000003</v>
      </c>
      <c r="BO311" s="3708">
        <f t="shared" si="1227"/>
        <v>0</v>
      </c>
      <c r="BP311" s="3494"/>
      <c r="BQ311" s="6835">
        <v>2500</v>
      </c>
      <c r="BR311" s="6836"/>
      <c r="BS311" s="2743">
        <f t="shared" si="1357"/>
        <v>710</v>
      </c>
      <c r="BT311" s="2743">
        <f t="shared" si="1358"/>
        <v>602</v>
      </c>
      <c r="BU311" s="2987">
        <f t="shared" si="1202"/>
        <v>108</v>
      </c>
      <c r="BV311" s="2963">
        <f t="shared" si="1203"/>
        <v>0.84788732394366195</v>
      </c>
      <c r="BW311" s="2361">
        <f t="shared" si="1204"/>
        <v>1511</v>
      </c>
      <c r="BX311" s="2991">
        <f t="shared" si="1205"/>
        <v>989</v>
      </c>
      <c r="BY311" s="2963">
        <f t="shared" si="1206"/>
        <v>0.60440000000000005</v>
      </c>
      <c r="BZ311" s="3151"/>
      <c r="CA311" s="6833">
        <v>2500</v>
      </c>
      <c r="CB311" s="6834"/>
      <c r="CC311" s="1889">
        <v>400</v>
      </c>
      <c r="CD311" s="1889">
        <v>909</v>
      </c>
      <c r="CE311" s="2359">
        <f t="shared" si="1230"/>
        <v>-509</v>
      </c>
      <c r="CF311" s="1834">
        <f t="shared" si="1231"/>
        <v>2.2725</v>
      </c>
      <c r="CG311" s="1971">
        <f t="shared" si="1232"/>
        <v>909</v>
      </c>
      <c r="CH311" s="2387">
        <f t="shared" si="1233"/>
        <v>1591</v>
      </c>
      <c r="CI311" s="1834">
        <f t="shared" si="1234"/>
        <v>0.36359999999999998</v>
      </c>
      <c r="CJ311" s="7539"/>
      <c r="CK311" s="2483"/>
      <c r="CL311" s="2483"/>
      <c r="CM311" s="1119"/>
      <c r="CN311" s="1119"/>
      <c r="CO311" s="1119"/>
      <c r="CV311" s="1">
        <f t="shared" si="1360"/>
        <v>0</v>
      </c>
      <c r="CW311" s="3522">
        <f t="shared" si="1361"/>
        <v>710</v>
      </c>
      <c r="CX311" s="3508">
        <v>710</v>
      </c>
      <c r="CY311" s="6082">
        <v>2500</v>
      </c>
      <c r="CZ311" s="6083"/>
      <c r="DA311" s="4575">
        <v>227</v>
      </c>
      <c r="DB311" s="4575">
        <v>103</v>
      </c>
      <c r="DC311" s="4452">
        <f t="shared" si="1363"/>
        <v>-124</v>
      </c>
      <c r="DD311" s="4453">
        <f t="shared" si="1364"/>
        <v>0.45374449339207046</v>
      </c>
      <c r="DE311" s="4576">
        <f t="shared" si="1207"/>
        <v>1937</v>
      </c>
      <c r="DF311" s="4170">
        <f t="shared" si="1237"/>
        <v>563</v>
      </c>
      <c r="DG311" s="4171">
        <f t="shared" si="1337"/>
        <v>0.77480000000000004</v>
      </c>
      <c r="DH311" s="6070">
        <v>2500</v>
      </c>
      <c r="DI311" s="6071"/>
      <c r="DJ311" s="4559">
        <v>227</v>
      </c>
      <c r="DK311" s="4559">
        <v>419</v>
      </c>
      <c r="DL311" s="4560">
        <f t="shared" si="1282"/>
        <v>-192</v>
      </c>
      <c r="DM311" s="4561">
        <f t="shared" si="1365"/>
        <v>1.8458149779735682</v>
      </c>
      <c r="DN311" s="4562">
        <f t="shared" si="1284"/>
        <v>2356</v>
      </c>
      <c r="DO311" s="4170">
        <f t="shared" si="1239"/>
        <v>144</v>
      </c>
      <c r="DP311" s="4171">
        <f t="shared" si="1366"/>
        <v>0.94240000000000002</v>
      </c>
      <c r="DQ311" s="6080">
        <v>2500</v>
      </c>
      <c r="DR311" s="6081"/>
      <c r="DS311" s="4569">
        <v>226</v>
      </c>
      <c r="DT311" s="4569">
        <v>333</v>
      </c>
      <c r="DU311" s="4336">
        <f t="shared" si="1308"/>
        <v>-107</v>
      </c>
      <c r="DV311" s="4337">
        <f t="shared" si="1367"/>
        <v>1.4734513274336283</v>
      </c>
      <c r="DW311" s="2683">
        <f t="shared" si="1310"/>
        <v>2689</v>
      </c>
      <c r="DX311" s="4170">
        <f t="shared" si="1241"/>
        <v>-189</v>
      </c>
      <c r="DY311" s="4171">
        <f t="shared" si="1368"/>
        <v>1.0755999999999999</v>
      </c>
      <c r="DZ311" s="6082">
        <v>2500</v>
      </c>
      <c r="EA311" s="6083"/>
      <c r="EB311" s="3541">
        <v>237</v>
      </c>
      <c r="EC311" s="3541">
        <v>87</v>
      </c>
      <c r="ED311" s="3040">
        <f t="shared" si="1369"/>
        <v>-150</v>
      </c>
      <c r="EE311" s="3196">
        <f t="shared" si="1370"/>
        <v>0.36708860759493672</v>
      </c>
      <c r="EF311" s="3523">
        <f t="shared" si="1244"/>
        <v>1598</v>
      </c>
      <c r="EG311" s="3040">
        <f t="shared" si="1245"/>
        <v>902</v>
      </c>
      <c r="EH311" s="3196">
        <f t="shared" si="1344"/>
        <v>0.63919999999999999</v>
      </c>
      <c r="EI311" s="6070">
        <v>2500</v>
      </c>
      <c r="EJ311" s="6071"/>
      <c r="EK311" s="3529">
        <v>237</v>
      </c>
      <c r="EL311" s="3529">
        <v>122</v>
      </c>
      <c r="EM311" s="3530">
        <f t="shared" si="1247"/>
        <v>115</v>
      </c>
      <c r="EN311" s="3531">
        <f t="shared" si="1371"/>
        <v>0.51476793248945152</v>
      </c>
      <c r="EO311" s="3393">
        <f t="shared" si="1249"/>
        <v>1720</v>
      </c>
      <c r="EP311" s="3040">
        <f t="shared" si="1250"/>
        <v>780</v>
      </c>
      <c r="EQ311" s="3196">
        <f t="shared" si="1372"/>
        <v>0.68799999999999994</v>
      </c>
      <c r="ER311" s="6080">
        <v>2500</v>
      </c>
      <c r="ES311" s="6081"/>
      <c r="ET311" s="3709">
        <v>236</v>
      </c>
      <c r="EU311" s="3709">
        <v>114</v>
      </c>
      <c r="EV311" s="2941">
        <f t="shared" si="1252"/>
        <v>122</v>
      </c>
      <c r="EW311" s="3196">
        <f t="shared" si="1373"/>
        <v>0.48305084745762711</v>
      </c>
      <c r="EX311" s="3621">
        <f t="shared" si="1253"/>
        <v>1834</v>
      </c>
      <c r="EY311" s="3040">
        <f t="shared" si="1254"/>
        <v>666</v>
      </c>
      <c r="EZ311" s="3196">
        <f t="shared" si="1374"/>
        <v>0.73360000000000003</v>
      </c>
      <c r="FA311" s="6835">
        <v>2500</v>
      </c>
      <c r="FB311" s="6836"/>
      <c r="FC311" s="2833">
        <v>234</v>
      </c>
      <c r="FD311" s="2833">
        <v>376</v>
      </c>
      <c r="FE311" s="2484">
        <f t="shared" si="1375"/>
        <v>142</v>
      </c>
      <c r="FF311" s="2485">
        <f t="shared" si="1376"/>
        <v>1.6068376068376069</v>
      </c>
      <c r="FG311" s="2833">
        <f t="shared" si="1257"/>
        <v>1285</v>
      </c>
      <c r="FH311" s="2484">
        <f t="shared" si="1258"/>
        <v>1215</v>
      </c>
      <c r="FI311" s="2485">
        <f t="shared" si="1359"/>
        <v>0.51400000000000001</v>
      </c>
      <c r="FJ311" s="6839">
        <v>2500</v>
      </c>
      <c r="FK311" s="6839"/>
      <c r="FL311" s="2832">
        <v>234</v>
      </c>
      <c r="FM311" s="2832">
        <v>112</v>
      </c>
      <c r="FN311" s="2484">
        <f t="shared" si="1260"/>
        <v>122</v>
      </c>
      <c r="FO311" s="2485">
        <f t="shared" si="1377"/>
        <v>0.47863247863247865</v>
      </c>
      <c r="FP311" s="2587">
        <f t="shared" si="1262"/>
        <v>1397</v>
      </c>
      <c r="FQ311" s="2484">
        <f t="shared" si="1263"/>
        <v>1103</v>
      </c>
      <c r="FR311" s="2485">
        <f t="shared" si="1378"/>
        <v>0.55879999999999996</v>
      </c>
      <c r="FS311" s="6835">
        <v>2500</v>
      </c>
      <c r="FT311" s="6836"/>
      <c r="FU311" s="2806">
        <v>242</v>
      </c>
      <c r="FV311" s="2806">
        <v>114</v>
      </c>
      <c r="FW311" s="2785">
        <f t="shared" si="1265"/>
        <v>128</v>
      </c>
      <c r="FX311" s="2485">
        <f t="shared" si="1379"/>
        <v>0.47107438016528924</v>
      </c>
      <c r="FY311" s="2587">
        <f t="shared" si="1266"/>
        <v>1511</v>
      </c>
      <c r="FZ311" s="2484">
        <f t="shared" si="1267"/>
        <v>989</v>
      </c>
      <c r="GA311" s="2485">
        <f t="shared" si="1380"/>
        <v>0.60440000000000005</v>
      </c>
      <c r="GB311" s="3169">
        <f t="shared" si="1212"/>
        <v>3.4799999999999942E-2</v>
      </c>
      <c r="GC311" s="2219">
        <v>0</v>
      </c>
      <c r="GD311" s="1895">
        <v>1</v>
      </c>
      <c r="GE311" s="2127" t="s">
        <v>192</v>
      </c>
      <c r="GF311" s="2127" t="s">
        <v>200</v>
      </c>
      <c r="GG311" s="2105" t="s">
        <v>84</v>
      </c>
      <c r="GH311" s="2105" t="s">
        <v>29</v>
      </c>
      <c r="GI311" s="2105" t="s">
        <v>16</v>
      </c>
      <c r="GJ311" s="2105" t="s">
        <v>20</v>
      </c>
      <c r="GK311" s="2105" t="s">
        <v>16</v>
      </c>
      <c r="GL311" s="2187">
        <v>6</v>
      </c>
      <c r="GM311" s="219" t="s">
        <v>1542</v>
      </c>
      <c r="GN311" s="884" t="s">
        <v>1543</v>
      </c>
      <c r="GO311" s="2050">
        <v>2500</v>
      </c>
      <c r="GP311" s="917">
        <v>400</v>
      </c>
      <c r="GQ311" s="2220">
        <v>909</v>
      </c>
      <c r="GR311" s="2220">
        <v>-509</v>
      </c>
      <c r="GS311" s="1895">
        <v>2.2725</v>
      </c>
      <c r="GT311" s="2220">
        <v>909</v>
      </c>
      <c r="GU311" s="2220">
        <v>1591</v>
      </c>
      <c r="GV311" s="1895">
        <v>0.36359999999999998</v>
      </c>
    </row>
    <row r="312" spans="1:204" ht="38.25" x14ac:dyDescent="0.25">
      <c r="B312" s="7156"/>
      <c r="C312" s="7154"/>
      <c r="D312" s="7147"/>
      <c r="E312" s="7156"/>
      <c r="F312" s="7175"/>
      <c r="G312" s="7175"/>
      <c r="H312" s="7144"/>
      <c r="I312" s="7144"/>
      <c r="J312" s="5707"/>
      <c r="K312" s="5707"/>
      <c r="L312" s="5707"/>
      <c r="M312" s="5707"/>
      <c r="N312" s="5707"/>
      <c r="O312" s="5707"/>
      <c r="P312" s="7107"/>
      <c r="Q312" s="5698"/>
      <c r="R312" s="7125"/>
      <c r="S312" s="5698"/>
      <c r="T312" s="5707"/>
      <c r="U312" s="7250"/>
      <c r="V312" s="5698"/>
      <c r="W312" s="5695"/>
      <c r="X312" s="5692"/>
      <c r="Y312" s="2187">
        <v>7</v>
      </c>
      <c r="Z312" s="504" t="s">
        <v>1544</v>
      </c>
      <c r="AA312" s="914" t="s">
        <v>1545</v>
      </c>
      <c r="AB312" s="5566">
        <v>2</v>
      </c>
      <c r="AC312" s="3508">
        <v>0</v>
      </c>
      <c r="AD312" s="3509">
        <v>0</v>
      </c>
      <c r="AE312" s="3508">
        <v>1</v>
      </c>
      <c r="AF312" s="3509">
        <v>0.25</v>
      </c>
      <c r="AG312" s="3512">
        <v>1</v>
      </c>
      <c r="AH312" s="3509">
        <v>0.25</v>
      </c>
      <c r="AI312" s="4285">
        <v>1.35</v>
      </c>
      <c r="AJ312" s="3520">
        <f t="shared" si="1275"/>
        <v>0.67500000000000004</v>
      </c>
      <c r="AK312" s="295">
        <f t="shared" si="1330"/>
        <v>1.175</v>
      </c>
      <c r="AL312" s="2324" t="s">
        <v>92</v>
      </c>
      <c r="AM312" s="970" t="s">
        <v>2956</v>
      </c>
      <c r="AN312" s="970" t="s">
        <v>2957</v>
      </c>
      <c r="AO312" s="970" t="s">
        <v>2958</v>
      </c>
      <c r="AP312" s="970" t="s">
        <v>2959</v>
      </c>
      <c r="AQ312" s="863">
        <v>100</v>
      </c>
      <c r="AR312" s="914" t="s">
        <v>1545</v>
      </c>
      <c r="AS312" s="970" t="s">
        <v>1579</v>
      </c>
      <c r="AT312" s="2275"/>
      <c r="AU312" s="1122" t="s">
        <v>1704</v>
      </c>
      <c r="AV312" s="5243">
        <v>2</v>
      </c>
      <c r="AW312" s="5272"/>
      <c r="AX312" s="4585">
        <f t="shared" si="1276"/>
        <v>1.35</v>
      </c>
      <c r="AY312" s="4585">
        <f t="shared" si="1307"/>
        <v>1.33</v>
      </c>
      <c r="AZ312" s="4411">
        <f t="shared" si="1216"/>
        <v>2.0000000000000018E-2</v>
      </c>
      <c r="BA312" s="4496">
        <f t="shared" si="1217"/>
        <v>0.98518518518518516</v>
      </c>
      <c r="BB312" s="4586">
        <f t="shared" si="1293"/>
        <v>1.98</v>
      </c>
      <c r="BC312" s="4104">
        <f t="shared" si="1219"/>
        <v>2.0000000000000018E-2</v>
      </c>
      <c r="BD312" s="2963">
        <f t="shared" si="1220"/>
        <v>0.99</v>
      </c>
      <c r="BE312" s="4430">
        <f t="shared" si="1356"/>
        <v>0</v>
      </c>
      <c r="BF312" s="6588">
        <v>2</v>
      </c>
      <c r="BG312" s="6589"/>
      <c r="BH312" s="3931">
        <f t="shared" si="1211"/>
        <v>1</v>
      </c>
      <c r="BI312" s="3932">
        <f t="shared" si="1222"/>
        <v>0.45</v>
      </c>
      <c r="BJ312" s="3111">
        <f t="shared" si="1223"/>
        <v>0.55000000000000004</v>
      </c>
      <c r="BK312" s="2963">
        <f t="shared" si="1224"/>
        <v>0.45</v>
      </c>
      <c r="BL312" s="3740">
        <f t="shared" ref="BL312:BL375" si="1381">SUM(BI312+BW312)</f>
        <v>0.65</v>
      </c>
      <c r="BM312" s="3122">
        <f t="shared" si="1225"/>
        <v>1.35</v>
      </c>
      <c r="BN312" s="2963">
        <f t="shared" si="1226"/>
        <v>0.32500000000000001</v>
      </c>
      <c r="BO312" s="3708">
        <f t="shared" si="1227"/>
        <v>0</v>
      </c>
      <c r="BP312" s="3494"/>
      <c r="BQ312" s="6835">
        <v>2</v>
      </c>
      <c r="BR312" s="6836"/>
      <c r="BS312" s="2743">
        <f t="shared" si="1357"/>
        <v>1</v>
      </c>
      <c r="BT312" s="2744">
        <f t="shared" si="1358"/>
        <v>0.2</v>
      </c>
      <c r="BU312" s="2987">
        <f t="shared" si="1202"/>
        <v>0.8</v>
      </c>
      <c r="BV312" s="2963">
        <f t="shared" si="1203"/>
        <v>0.2</v>
      </c>
      <c r="BW312" s="2863">
        <f t="shared" si="1204"/>
        <v>0.2</v>
      </c>
      <c r="BX312" s="2991">
        <f t="shared" si="1205"/>
        <v>1.8</v>
      </c>
      <c r="BY312" s="2963">
        <f t="shared" si="1206"/>
        <v>0.1</v>
      </c>
      <c r="BZ312" s="3151"/>
      <c r="CA312" s="7308">
        <v>2</v>
      </c>
      <c r="CB312" s="7309"/>
      <c r="CC312" s="1934">
        <v>0</v>
      </c>
      <c r="CD312" s="1934">
        <v>0</v>
      </c>
      <c r="CE312" s="2359">
        <f t="shared" si="1230"/>
        <v>0</v>
      </c>
      <c r="CF312" s="1834">
        <v>0</v>
      </c>
      <c r="CG312" s="1971">
        <f t="shared" si="1232"/>
        <v>0</v>
      </c>
      <c r="CH312" s="2387">
        <f t="shared" si="1233"/>
        <v>2</v>
      </c>
      <c r="CI312" s="1834">
        <f t="shared" si="1234"/>
        <v>0</v>
      </c>
      <c r="CJ312" s="7539"/>
      <c r="CK312" s="2479"/>
      <c r="CL312" s="2479"/>
      <c r="CM312" s="1121"/>
      <c r="CN312" s="1253"/>
      <c r="CO312" s="1254"/>
      <c r="CV312" s="1">
        <f t="shared" si="1360"/>
        <v>0</v>
      </c>
      <c r="CW312" s="3522">
        <f t="shared" si="1361"/>
        <v>1</v>
      </c>
      <c r="CX312" s="3512">
        <v>1</v>
      </c>
      <c r="CY312" s="6082">
        <v>2</v>
      </c>
      <c r="CZ312" s="6083"/>
      <c r="DA312" s="4577">
        <v>0.45</v>
      </c>
      <c r="DB312" s="4575">
        <v>0</v>
      </c>
      <c r="DC312" s="4452">
        <f t="shared" si="1363"/>
        <v>-0.45</v>
      </c>
      <c r="DD312" s="4453">
        <v>0</v>
      </c>
      <c r="DE312" s="4578">
        <f t="shared" si="1207"/>
        <v>0.65</v>
      </c>
      <c r="DF312" s="4170">
        <f t="shared" si="1237"/>
        <v>1.35</v>
      </c>
      <c r="DG312" s="4171">
        <v>0</v>
      </c>
      <c r="DH312" s="6070">
        <v>2</v>
      </c>
      <c r="DI312" s="6071"/>
      <c r="DJ312" s="4563">
        <v>0.45</v>
      </c>
      <c r="DK312" s="4563">
        <v>0</v>
      </c>
      <c r="DL312" s="4560">
        <f t="shared" si="1282"/>
        <v>0.45</v>
      </c>
      <c r="DM312" s="4561">
        <f t="shared" si="1365"/>
        <v>0</v>
      </c>
      <c r="DN312" s="4568">
        <f t="shared" si="1284"/>
        <v>0.65</v>
      </c>
      <c r="DO312" s="4170">
        <f t="shared" si="1239"/>
        <v>1.35</v>
      </c>
      <c r="DP312" s="4171">
        <f t="shared" si="1366"/>
        <v>0.32500000000000001</v>
      </c>
      <c r="DQ312" s="6080">
        <v>2</v>
      </c>
      <c r="DR312" s="6081"/>
      <c r="DS312" s="4570">
        <v>0.45</v>
      </c>
      <c r="DT312" s="4570">
        <v>1.33</v>
      </c>
      <c r="DU312" s="4336">
        <f t="shared" si="1308"/>
        <v>-0.88000000000000012</v>
      </c>
      <c r="DV312" s="4337">
        <v>0</v>
      </c>
      <c r="DW312" s="4531">
        <f t="shared" si="1310"/>
        <v>1.98</v>
      </c>
      <c r="DX312" s="4170">
        <f t="shared" si="1241"/>
        <v>2.0000000000000018E-2</v>
      </c>
      <c r="DY312" s="4171">
        <v>0</v>
      </c>
      <c r="DZ312" s="6082">
        <v>2</v>
      </c>
      <c r="EA312" s="6083"/>
      <c r="EB312" s="3560">
        <v>0.33</v>
      </c>
      <c r="EC312" s="3541">
        <v>0</v>
      </c>
      <c r="ED312" s="3040">
        <f t="shared" si="1369"/>
        <v>-0.33</v>
      </c>
      <c r="EE312" s="3196">
        <v>0</v>
      </c>
      <c r="EF312" s="3524">
        <f t="shared" si="1244"/>
        <v>0.2</v>
      </c>
      <c r="EG312" s="3040">
        <f t="shared" si="1245"/>
        <v>1.8</v>
      </c>
      <c r="EH312" s="3196">
        <v>0</v>
      </c>
      <c r="EI312" s="6070">
        <v>2</v>
      </c>
      <c r="EJ312" s="6071"/>
      <c r="EK312" s="3532">
        <v>0.33</v>
      </c>
      <c r="EL312" s="3532">
        <v>0.45</v>
      </c>
      <c r="EM312" s="3530">
        <f t="shared" si="1247"/>
        <v>-0.12</v>
      </c>
      <c r="EN312" s="3531">
        <f t="shared" si="1371"/>
        <v>1.3636363636363635</v>
      </c>
      <c r="EO312" s="3393">
        <f t="shared" si="1249"/>
        <v>0.65</v>
      </c>
      <c r="EP312" s="3040">
        <f t="shared" si="1250"/>
        <v>1.35</v>
      </c>
      <c r="EQ312" s="3196">
        <f t="shared" si="1372"/>
        <v>0.32500000000000001</v>
      </c>
      <c r="ER312" s="6080">
        <v>2</v>
      </c>
      <c r="ES312" s="6081"/>
      <c r="ET312" s="3710">
        <v>0.34</v>
      </c>
      <c r="EU312" s="3710">
        <v>0</v>
      </c>
      <c r="EV312" s="2941">
        <f t="shared" si="1252"/>
        <v>0.34</v>
      </c>
      <c r="EW312" s="3196">
        <v>0</v>
      </c>
      <c r="EX312" s="3693">
        <f t="shared" si="1253"/>
        <v>0.65</v>
      </c>
      <c r="EY312" s="3040">
        <f t="shared" si="1254"/>
        <v>1.35</v>
      </c>
      <c r="EZ312" s="3196">
        <v>0</v>
      </c>
      <c r="FA312" s="6835">
        <v>2</v>
      </c>
      <c r="FB312" s="6836"/>
      <c r="FC312" s="2833">
        <v>0</v>
      </c>
      <c r="FD312" s="2833">
        <v>0</v>
      </c>
      <c r="FE312" s="2484">
        <f t="shared" si="1375"/>
        <v>0</v>
      </c>
      <c r="FF312" s="2485">
        <v>0</v>
      </c>
      <c r="FG312" s="2833">
        <f t="shared" si="1257"/>
        <v>0</v>
      </c>
      <c r="FH312" s="2484">
        <f t="shared" si="1258"/>
        <v>2</v>
      </c>
      <c r="FI312" s="2485">
        <v>0</v>
      </c>
      <c r="FJ312" s="6839">
        <v>2</v>
      </c>
      <c r="FK312" s="6839"/>
      <c r="FL312" s="2832">
        <v>0</v>
      </c>
      <c r="FM312" s="2832">
        <v>0</v>
      </c>
      <c r="FN312" s="2484">
        <f t="shared" si="1260"/>
        <v>0</v>
      </c>
      <c r="FO312" s="2485">
        <v>0</v>
      </c>
      <c r="FP312" s="2587">
        <f t="shared" si="1262"/>
        <v>0</v>
      </c>
      <c r="FQ312" s="2484">
        <f t="shared" si="1263"/>
        <v>2</v>
      </c>
      <c r="FR312" s="2485">
        <v>0</v>
      </c>
      <c r="FS312" s="6835">
        <v>2</v>
      </c>
      <c r="FT312" s="6836"/>
      <c r="FU312" s="2533">
        <v>1</v>
      </c>
      <c r="FV312" s="2533">
        <v>0.2</v>
      </c>
      <c r="FW312" s="2785">
        <f t="shared" si="1265"/>
        <v>0.8</v>
      </c>
      <c r="FX312" s="2485">
        <v>0</v>
      </c>
      <c r="FY312" s="2750">
        <f t="shared" si="1266"/>
        <v>0.2</v>
      </c>
      <c r="FZ312" s="2484">
        <f t="shared" si="1267"/>
        <v>1.8</v>
      </c>
      <c r="GA312" s="2485">
        <v>0</v>
      </c>
      <c r="GB312" s="3169">
        <f t="shared" si="1212"/>
        <v>0</v>
      </c>
      <c r="GC312" s="2219">
        <v>0</v>
      </c>
      <c r="GD312" s="1895">
        <v>1</v>
      </c>
      <c r="GE312" s="2127" t="s">
        <v>192</v>
      </c>
      <c r="GF312" s="2127" t="s">
        <v>200</v>
      </c>
      <c r="GG312" s="2105" t="s">
        <v>84</v>
      </c>
      <c r="GH312" s="2105" t="s">
        <v>29</v>
      </c>
      <c r="GI312" s="2105" t="s">
        <v>16</v>
      </c>
      <c r="GJ312" s="2105" t="s">
        <v>20</v>
      </c>
      <c r="GK312" s="2105" t="s">
        <v>16</v>
      </c>
      <c r="GL312" s="2187">
        <v>7</v>
      </c>
      <c r="GM312" s="504" t="s">
        <v>1544</v>
      </c>
      <c r="GN312" s="914" t="s">
        <v>1545</v>
      </c>
      <c r="GO312" s="2050">
        <v>2</v>
      </c>
      <c r="GP312" s="895">
        <v>0</v>
      </c>
      <c r="GQ312" s="2220">
        <v>0</v>
      </c>
      <c r="GR312" s="2220">
        <v>0</v>
      </c>
      <c r="GS312" s="1895">
        <v>0</v>
      </c>
      <c r="GT312" s="2220">
        <v>0</v>
      </c>
      <c r="GU312" s="2220">
        <v>2</v>
      </c>
      <c r="GV312" s="1895">
        <v>0</v>
      </c>
    </row>
    <row r="313" spans="1:204" ht="63.75" x14ac:dyDescent="0.25">
      <c r="B313" s="7156"/>
      <c r="C313" s="7154"/>
      <c r="D313" s="7147"/>
      <c r="E313" s="7156"/>
      <c r="F313" s="7175"/>
      <c r="G313" s="7175"/>
      <c r="H313" s="7144"/>
      <c r="I313" s="7144"/>
      <c r="J313" s="5708"/>
      <c r="K313" s="5708"/>
      <c r="L313" s="5708"/>
      <c r="M313" s="5708"/>
      <c r="N313" s="5708"/>
      <c r="O313" s="5708"/>
      <c r="P313" s="7108"/>
      <c r="Q313" s="5699"/>
      <c r="R313" s="7110"/>
      <c r="S313" s="5699"/>
      <c r="T313" s="5708"/>
      <c r="U313" s="7251"/>
      <c r="V313" s="5699"/>
      <c r="W313" s="5696"/>
      <c r="X313" s="5692"/>
      <c r="Y313" s="2188">
        <v>8</v>
      </c>
      <c r="Z313" s="507" t="s">
        <v>1546</v>
      </c>
      <c r="AA313" s="891" t="s">
        <v>1547</v>
      </c>
      <c r="AB313" s="5575">
        <v>1</v>
      </c>
      <c r="AC313" s="3513">
        <v>0.1</v>
      </c>
      <c r="AD313" s="3514">
        <f t="shared" ref="AD313" si="1382">+AC313/AB313</f>
        <v>0.1</v>
      </c>
      <c r="AE313" s="3513">
        <v>0.2</v>
      </c>
      <c r="AF313" s="3514">
        <f t="shared" si="1273"/>
        <v>0.2</v>
      </c>
      <c r="AG313" s="3513">
        <v>0</v>
      </c>
      <c r="AH313" s="3514">
        <f t="shared" si="1274"/>
        <v>0</v>
      </c>
      <c r="AI313" s="4286">
        <v>0.7</v>
      </c>
      <c r="AJ313" s="3521">
        <f t="shared" si="1275"/>
        <v>0.7</v>
      </c>
      <c r="AK313" s="295">
        <f t="shared" si="1330"/>
        <v>1</v>
      </c>
      <c r="AL313" s="2324" t="s">
        <v>101</v>
      </c>
      <c r="AM313" s="970" t="s">
        <v>2960</v>
      </c>
      <c r="AN313" s="970" t="s">
        <v>2961</v>
      </c>
      <c r="AO313" s="970" t="s">
        <v>2962</v>
      </c>
      <c r="AP313" s="970" t="s">
        <v>2963</v>
      </c>
      <c r="AQ313" s="863">
        <v>100</v>
      </c>
      <c r="AR313" s="891" t="s">
        <v>1547</v>
      </c>
      <c r="AS313" s="970" t="s">
        <v>1579</v>
      </c>
      <c r="AT313" s="2275"/>
      <c r="AU313" s="1122" t="s">
        <v>1704</v>
      </c>
      <c r="AV313" s="5244">
        <v>1</v>
      </c>
      <c r="AW313" s="5274"/>
      <c r="AX313" s="4617">
        <f t="shared" si="1276"/>
        <v>0.70000000000000007</v>
      </c>
      <c r="AY313" s="4587">
        <f t="shared" si="1307"/>
        <v>1</v>
      </c>
      <c r="AZ313" s="4581">
        <f t="shared" si="1216"/>
        <v>-0.29999999999999993</v>
      </c>
      <c r="BA313" s="4496">
        <f t="shared" si="1217"/>
        <v>1.4285714285714284</v>
      </c>
      <c r="BB313" s="4450">
        <f t="shared" si="1293"/>
        <v>1</v>
      </c>
      <c r="BC313" s="4104">
        <f t="shared" si="1219"/>
        <v>0</v>
      </c>
      <c r="BD313" s="2963">
        <f t="shared" si="1220"/>
        <v>1</v>
      </c>
      <c r="BE313" s="4589">
        <f t="shared" si="1356"/>
        <v>1.1102230246251565E-16</v>
      </c>
      <c r="BF313" s="6590">
        <v>1</v>
      </c>
      <c r="BG313" s="6591"/>
      <c r="BH313" s="3808">
        <f t="shared" si="1211"/>
        <v>0</v>
      </c>
      <c r="BI313" s="3933">
        <f t="shared" si="1222"/>
        <v>0</v>
      </c>
      <c r="BJ313" s="3008">
        <f t="shared" si="1223"/>
        <v>0</v>
      </c>
      <c r="BK313" s="2963" t="e">
        <f t="shared" si="1224"/>
        <v>#DIV/0!</v>
      </c>
      <c r="BL313" s="3674">
        <f t="shared" si="1381"/>
        <v>0</v>
      </c>
      <c r="BM313" s="3122">
        <f t="shared" si="1225"/>
        <v>1</v>
      </c>
      <c r="BN313" s="2963">
        <f t="shared" si="1226"/>
        <v>0</v>
      </c>
      <c r="BO313" s="3708">
        <f t="shared" si="1227"/>
        <v>0</v>
      </c>
      <c r="BP313" s="3494"/>
      <c r="BQ313" s="6825">
        <v>1</v>
      </c>
      <c r="BR313" s="6826"/>
      <c r="BS313" s="2807">
        <f t="shared" si="1357"/>
        <v>0.2</v>
      </c>
      <c r="BT313" s="2862">
        <f t="shared" si="1358"/>
        <v>0</v>
      </c>
      <c r="BU313" s="3008">
        <f t="shared" si="1202"/>
        <v>0.2</v>
      </c>
      <c r="BV313" s="2963">
        <f t="shared" si="1203"/>
        <v>0</v>
      </c>
      <c r="BW313" s="2863">
        <f t="shared" si="1204"/>
        <v>0</v>
      </c>
      <c r="BX313" s="2991">
        <f t="shared" si="1205"/>
        <v>1</v>
      </c>
      <c r="BY313" s="2963">
        <f t="shared" si="1206"/>
        <v>0</v>
      </c>
      <c r="BZ313" s="3151"/>
      <c r="CA313" s="7314">
        <v>1</v>
      </c>
      <c r="CB313" s="7315"/>
      <c r="CC313" s="1008">
        <v>0.1</v>
      </c>
      <c r="CD313" s="1008">
        <v>0</v>
      </c>
      <c r="CE313" s="2359">
        <f t="shared" si="1230"/>
        <v>0.1</v>
      </c>
      <c r="CF313" s="1834">
        <f t="shared" ref="CF313" si="1383">CD313/CC313</f>
        <v>0</v>
      </c>
      <c r="CG313" s="1971">
        <f t="shared" si="1232"/>
        <v>0</v>
      </c>
      <c r="CH313" s="2387">
        <f t="shared" si="1233"/>
        <v>1</v>
      </c>
      <c r="CI313" s="1834">
        <f t="shared" si="1234"/>
        <v>0</v>
      </c>
      <c r="CJ313" s="7539"/>
      <c r="CK313" s="2479"/>
      <c r="CL313" s="2479"/>
      <c r="CM313" s="1121"/>
      <c r="CN313" s="1119"/>
      <c r="CO313" s="1119"/>
      <c r="CV313" s="1">
        <f t="shared" si="1360"/>
        <v>0</v>
      </c>
      <c r="CW313" s="3522">
        <f t="shared" si="1361"/>
        <v>0</v>
      </c>
      <c r="CX313" s="3513">
        <v>0</v>
      </c>
      <c r="CY313" s="6068">
        <v>1</v>
      </c>
      <c r="CZ313" s="6069"/>
      <c r="DA313" s="4579">
        <v>0.33</v>
      </c>
      <c r="DB313" s="4580">
        <v>1</v>
      </c>
      <c r="DC313" s="4452">
        <f t="shared" si="1363"/>
        <v>0.66999999999999993</v>
      </c>
      <c r="DD313" s="4453">
        <v>0</v>
      </c>
      <c r="DE313" s="4576">
        <f t="shared" si="1207"/>
        <v>1</v>
      </c>
      <c r="DF313" s="4170">
        <f t="shared" si="1237"/>
        <v>0</v>
      </c>
      <c r="DG313" s="4171">
        <v>0</v>
      </c>
      <c r="DH313" s="6070">
        <v>1</v>
      </c>
      <c r="DI313" s="6071"/>
      <c r="DJ313" s="4564">
        <v>0.33</v>
      </c>
      <c r="DK313" s="4565">
        <v>0</v>
      </c>
      <c r="DL313" s="4560">
        <f t="shared" si="1282"/>
        <v>0.33</v>
      </c>
      <c r="DM313" s="4566">
        <f t="shared" si="1365"/>
        <v>0</v>
      </c>
      <c r="DN313" s="4567">
        <f t="shared" si="1284"/>
        <v>1</v>
      </c>
      <c r="DO313" s="4179">
        <f t="shared" si="1239"/>
        <v>0</v>
      </c>
      <c r="DP313" s="4180">
        <f t="shared" si="1366"/>
        <v>1</v>
      </c>
      <c r="DQ313" s="6072">
        <v>1</v>
      </c>
      <c r="DR313" s="6073"/>
      <c r="DS313" s="4616">
        <v>0.04</v>
      </c>
      <c r="DT313" s="4571">
        <v>0</v>
      </c>
      <c r="DU313" s="4572">
        <f t="shared" si="1308"/>
        <v>0.04</v>
      </c>
      <c r="DV313" s="4573">
        <v>0</v>
      </c>
      <c r="DW313" s="4574">
        <f t="shared" si="1310"/>
        <v>1</v>
      </c>
      <c r="DX313" s="4179">
        <f t="shared" si="1241"/>
        <v>0</v>
      </c>
      <c r="DY313" s="4180"/>
      <c r="DZ313" s="6068">
        <v>1</v>
      </c>
      <c r="EA313" s="6069"/>
      <c r="EB313" s="3561">
        <v>0</v>
      </c>
      <c r="EC313" s="3561">
        <v>0</v>
      </c>
      <c r="ED313" s="3040">
        <f t="shared" si="1369"/>
        <v>0</v>
      </c>
      <c r="EE313" s="3196">
        <v>0</v>
      </c>
      <c r="EF313" s="3523">
        <f t="shared" si="1244"/>
        <v>0</v>
      </c>
      <c r="EG313" s="3040">
        <f t="shared" si="1245"/>
        <v>1</v>
      </c>
      <c r="EH313" s="3196">
        <v>0</v>
      </c>
      <c r="EI313" s="6070">
        <v>1</v>
      </c>
      <c r="EJ313" s="6071"/>
      <c r="EK313" s="3533">
        <v>0</v>
      </c>
      <c r="EL313" s="3533">
        <v>0</v>
      </c>
      <c r="EM313" s="3530">
        <f t="shared" si="1247"/>
        <v>0</v>
      </c>
      <c r="EN313" s="3528" t="e">
        <f t="shared" si="1371"/>
        <v>#DIV/0!</v>
      </c>
      <c r="EO313" s="3534">
        <f t="shared" si="1249"/>
        <v>0</v>
      </c>
      <c r="EP313" s="1889">
        <f t="shared" si="1250"/>
        <v>1</v>
      </c>
      <c r="EQ313" s="144">
        <f t="shared" si="1372"/>
        <v>0</v>
      </c>
      <c r="ER313" s="6072">
        <v>1</v>
      </c>
      <c r="ES313" s="6073"/>
      <c r="ET313" s="3712">
        <v>0</v>
      </c>
      <c r="EU313" s="3711">
        <v>0</v>
      </c>
      <c r="EV313" s="1889">
        <f t="shared" si="1252"/>
        <v>0</v>
      </c>
      <c r="EW313" s="144"/>
      <c r="EX313" s="3713">
        <f t="shared" si="1253"/>
        <v>0</v>
      </c>
      <c r="EY313" s="1889">
        <f t="shared" si="1254"/>
        <v>1</v>
      </c>
      <c r="EZ313" s="144"/>
      <c r="FA313" s="6825">
        <v>1</v>
      </c>
      <c r="FB313" s="6826"/>
      <c r="FC313" s="2833">
        <v>0</v>
      </c>
      <c r="FD313" s="2833">
        <v>0</v>
      </c>
      <c r="FE313" s="1896">
        <f t="shared" si="1375"/>
        <v>0</v>
      </c>
      <c r="FF313" s="1895">
        <v>0</v>
      </c>
      <c r="FG313" s="2833">
        <f t="shared" si="1257"/>
        <v>0</v>
      </c>
      <c r="FH313" s="1896">
        <f t="shared" si="1258"/>
        <v>1</v>
      </c>
      <c r="FI313" s="1895">
        <v>0</v>
      </c>
      <c r="FJ313" s="6839">
        <v>1</v>
      </c>
      <c r="FK313" s="6839"/>
      <c r="FL313" s="2832">
        <v>0</v>
      </c>
      <c r="FM313" s="2832">
        <v>0</v>
      </c>
      <c r="FN313" s="1896">
        <f t="shared" si="1260"/>
        <v>0</v>
      </c>
      <c r="FO313" s="144"/>
      <c r="FP313" s="2823">
        <f t="shared" si="1262"/>
        <v>0</v>
      </c>
      <c r="FQ313" s="1889">
        <f t="shared" si="1263"/>
        <v>1</v>
      </c>
      <c r="FR313" s="144"/>
      <c r="FS313" s="6825">
        <v>1</v>
      </c>
      <c r="FT313" s="6826"/>
      <c r="FU313" s="2744">
        <v>0.2</v>
      </c>
      <c r="FV313" s="2743">
        <v>0</v>
      </c>
      <c r="FW313" s="1889">
        <f t="shared" si="1265"/>
        <v>0.2</v>
      </c>
      <c r="FX313" s="144"/>
      <c r="FY313" s="2823">
        <f t="shared" si="1266"/>
        <v>0</v>
      </c>
      <c r="FZ313" s="1889">
        <f t="shared" si="1267"/>
        <v>1</v>
      </c>
      <c r="GA313" s="144"/>
      <c r="GB313" s="3169">
        <f t="shared" si="1212"/>
        <v>0</v>
      </c>
      <c r="GC313" s="2219">
        <v>0</v>
      </c>
      <c r="GD313" s="1895">
        <v>1</v>
      </c>
      <c r="GE313" s="2127" t="s">
        <v>192</v>
      </c>
      <c r="GF313" s="2127" t="s">
        <v>200</v>
      </c>
      <c r="GG313" s="2105" t="s">
        <v>84</v>
      </c>
      <c r="GH313" s="2105" t="s">
        <v>29</v>
      </c>
      <c r="GI313" s="2105" t="s">
        <v>16</v>
      </c>
      <c r="GJ313" s="2105" t="s">
        <v>20</v>
      </c>
      <c r="GK313" s="2105" t="s">
        <v>16</v>
      </c>
      <c r="GL313" s="2188">
        <v>8</v>
      </c>
      <c r="GM313" s="507" t="s">
        <v>1546</v>
      </c>
      <c r="GN313" s="891" t="s">
        <v>1547</v>
      </c>
      <c r="GO313" s="2051">
        <v>1</v>
      </c>
      <c r="GP313" s="2198">
        <v>0.1</v>
      </c>
      <c r="GQ313" s="2219">
        <v>0</v>
      </c>
      <c r="GR313" s="2220">
        <v>0.1</v>
      </c>
      <c r="GS313" s="1895">
        <v>0</v>
      </c>
      <c r="GT313" s="2220">
        <v>0</v>
      </c>
      <c r="GU313" s="2220">
        <v>1</v>
      </c>
      <c r="GV313" s="1895">
        <v>0</v>
      </c>
    </row>
    <row r="314" spans="1:204" ht="12.75" customHeight="1" x14ac:dyDescent="0.25">
      <c r="E314" s="12"/>
      <c r="J314" s="7148" t="s">
        <v>48</v>
      </c>
      <c r="K314" s="7148"/>
      <c r="L314" s="7148"/>
      <c r="M314" s="7148"/>
      <c r="N314" s="122"/>
      <c r="O314" s="122"/>
      <c r="P314" s="122"/>
      <c r="Q314" s="122"/>
      <c r="R314" s="5380"/>
      <c r="S314" s="122"/>
      <c r="T314" s="122"/>
      <c r="U314" s="5390"/>
      <c r="V314" s="122"/>
      <c r="W314" s="19">
        <f>SUM(W269:W306)</f>
        <v>310466501.04000002</v>
      </c>
      <c r="X314" s="5404"/>
      <c r="AL314" s="986"/>
      <c r="AM314" s="1119"/>
      <c r="AN314" s="1119"/>
      <c r="AO314" s="1119"/>
      <c r="AP314" s="1119"/>
      <c r="AQ314" s="1119"/>
      <c r="AR314" s="1119"/>
      <c r="AS314" s="1119"/>
      <c r="AT314" s="2756"/>
      <c r="AU314" s="2756"/>
      <c r="AV314" s="4110"/>
      <c r="AW314" s="4123"/>
      <c r="AX314" s="4123"/>
      <c r="AY314" s="4123"/>
      <c r="AZ314" s="4123"/>
      <c r="BA314" s="4123"/>
      <c r="BB314" s="4123"/>
      <c r="BC314" s="4123"/>
      <c r="BD314" s="4123"/>
      <c r="BE314" s="4135">
        <f t="shared" si="1356"/>
        <v>0</v>
      </c>
      <c r="BF314" s="3115"/>
      <c r="BG314" s="3124"/>
      <c r="BH314" s="3124"/>
      <c r="BI314" s="3124"/>
      <c r="BJ314" s="3124"/>
      <c r="BK314" s="3124"/>
      <c r="BL314" s="3124"/>
      <c r="BM314" s="3124"/>
      <c r="BN314" s="3124"/>
      <c r="BO314" s="2756"/>
      <c r="BP314" s="3494"/>
      <c r="BQ314" s="2755"/>
      <c r="BR314" s="1121"/>
      <c r="BS314" s="1121"/>
      <c r="BT314" s="1121"/>
      <c r="BU314" s="2988"/>
      <c r="BV314" s="2988"/>
      <c r="BW314" s="1121"/>
      <c r="BX314" s="2988"/>
      <c r="BY314" s="2988"/>
      <c r="BZ314" s="3151"/>
      <c r="CA314" s="2479"/>
      <c r="CB314" s="2479"/>
      <c r="CC314" s="2479"/>
      <c r="CD314" s="2479"/>
      <c r="CE314" s="2479"/>
      <c r="CF314" s="2479"/>
      <c r="CG314" s="2479"/>
      <c r="CH314" s="2479"/>
      <c r="CI314" s="2479"/>
      <c r="CJ314" s="2479"/>
      <c r="CK314" s="2479"/>
      <c r="CL314" s="2479"/>
      <c r="CM314" s="1121"/>
      <c r="CN314" s="1119"/>
      <c r="CO314" s="1119"/>
      <c r="DA314" s="4175"/>
      <c r="DB314" s="4175"/>
      <c r="DJ314" s="4175"/>
      <c r="DK314" s="4175"/>
      <c r="DL314" s="4175"/>
      <c r="EB314" s="3273"/>
      <c r="EC314" s="3273"/>
      <c r="EK314" s="3273"/>
      <c r="EL314" s="3273"/>
      <c r="EM314" s="816"/>
      <c r="GB314" s="3169">
        <f t="shared" si="1212"/>
        <v>0</v>
      </c>
      <c r="GI314" s="1"/>
      <c r="GJ314" s="1"/>
      <c r="GK314" s="1"/>
      <c r="GO314" s="2378"/>
      <c r="GP314" s="2085"/>
      <c r="GQ314" s="2085"/>
      <c r="GR314" s="2085"/>
      <c r="GS314" s="2085"/>
      <c r="GT314" s="2085"/>
      <c r="GU314" s="2085"/>
      <c r="GV314" s="2085"/>
    </row>
    <row r="315" spans="1:204" ht="12.75" customHeight="1" x14ac:dyDescent="0.25">
      <c r="U315" s="5391"/>
      <c r="X315" s="5404"/>
      <c r="AL315" s="933"/>
      <c r="AT315" s="2755"/>
      <c r="AU315" s="2755"/>
      <c r="AV315" s="4110"/>
      <c r="AW315" s="4126"/>
      <c r="AX315" s="4123"/>
      <c r="AY315" s="4123"/>
      <c r="AZ315" s="4123"/>
      <c r="BA315" s="4123"/>
      <c r="BB315" s="4123"/>
      <c r="BC315" s="4123"/>
      <c r="BD315" s="4123"/>
      <c r="BE315" s="4128">
        <f t="shared" si="1356"/>
        <v>0</v>
      </c>
      <c r="BF315" s="3115"/>
      <c r="BG315" s="3127"/>
      <c r="BH315" s="3124"/>
      <c r="BI315" s="3124"/>
      <c r="BJ315" s="3124"/>
      <c r="BK315" s="3124"/>
      <c r="BL315" s="3124"/>
      <c r="BM315" s="3124"/>
      <c r="BN315" s="3124"/>
      <c r="BO315" s="2755"/>
      <c r="BP315" s="3494"/>
      <c r="BQ315" s="2755"/>
      <c r="BR315" s="1119"/>
      <c r="BS315" s="1121"/>
      <c r="BT315" s="1121"/>
      <c r="BU315" s="2988"/>
      <c r="BV315" s="2988"/>
      <c r="BW315" s="1121"/>
      <c r="BX315" s="2988"/>
      <c r="BY315" s="2988"/>
      <c r="BZ315" s="3151"/>
      <c r="CA315" s="2479"/>
      <c r="CB315" s="2479"/>
      <c r="CC315" s="2479"/>
      <c r="CD315" s="2479"/>
      <c r="CE315" s="2479"/>
      <c r="CF315" s="2479"/>
      <c r="CG315" s="2479"/>
      <c r="CH315" s="2479"/>
      <c r="CI315" s="2479"/>
      <c r="CJ315" s="2479"/>
      <c r="CK315" s="2479"/>
      <c r="CL315" s="2479"/>
      <c r="CM315" s="1121"/>
      <c r="CN315" s="1119"/>
      <c r="CO315" s="1119"/>
      <c r="DA315" s="4175"/>
      <c r="DB315" s="4175"/>
      <c r="DJ315" s="4175"/>
      <c r="DK315" s="4175"/>
      <c r="DL315" s="4175"/>
      <c r="EB315" s="3273"/>
      <c r="EC315" s="3273"/>
      <c r="EK315" s="3273"/>
      <c r="EL315" s="3273"/>
      <c r="EM315" s="816"/>
      <c r="GB315" s="3169">
        <f t="shared" si="1212"/>
        <v>0</v>
      </c>
      <c r="GO315" s="2378"/>
      <c r="GP315" s="2085"/>
      <c r="GQ315" s="2085"/>
      <c r="GR315" s="2085"/>
      <c r="GS315" s="2085"/>
      <c r="GT315" s="2085"/>
      <c r="GU315" s="2085"/>
      <c r="GV315" s="2085"/>
    </row>
    <row r="316" spans="1:204" ht="12" customHeight="1" x14ac:dyDescent="0.25">
      <c r="B316" s="7146" t="s">
        <v>0</v>
      </c>
      <c r="C316" s="7146" t="s">
        <v>1</v>
      </c>
      <c r="D316" s="7146" t="s">
        <v>2</v>
      </c>
      <c r="E316" s="7146" t="s">
        <v>3</v>
      </c>
      <c r="F316" s="7155" t="s">
        <v>4</v>
      </c>
      <c r="G316" s="7155" t="s">
        <v>5</v>
      </c>
      <c r="H316" s="7155" t="s">
        <v>12</v>
      </c>
      <c r="I316" s="7155"/>
      <c r="J316" s="7155"/>
      <c r="K316" s="7155"/>
      <c r="L316" s="7155"/>
      <c r="M316" s="7155"/>
      <c r="N316" s="120"/>
      <c r="O316" s="120"/>
      <c r="P316" s="7120" t="s">
        <v>328</v>
      </c>
      <c r="Q316" s="7121"/>
      <c r="R316" s="7121"/>
      <c r="S316" s="7121"/>
      <c r="T316" s="7121"/>
      <c r="U316" s="5392"/>
      <c r="V316" s="121"/>
      <c r="W316" s="7139" t="s">
        <v>13</v>
      </c>
      <c r="X316" s="7118" t="s">
        <v>14</v>
      </c>
      <c r="AT316" s="2755"/>
      <c r="AU316" s="2755"/>
      <c r="AV316" s="4110"/>
      <c r="AW316" s="1248"/>
      <c r="AX316" s="4123"/>
      <c r="AY316" s="4123"/>
      <c r="AZ316" s="4123"/>
      <c r="BA316" s="4123"/>
      <c r="BB316" s="4123"/>
      <c r="BC316" s="4123"/>
      <c r="BD316" s="4123"/>
      <c r="BE316" s="4128">
        <f t="shared" si="1356"/>
        <v>0</v>
      </c>
      <c r="BF316" s="3115"/>
      <c r="BG316" s="1248"/>
      <c r="BH316" s="3124"/>
      <c r="BI316" s="3124"/>
      <c r="BJ316" s="3124"/>
      <c r="BK316" s="3124"/>
      <c r="BL316" s="3124"/>
      <c r="BM316" s="3124"/>
      <c r="BN316" s="3124"/>
      <c r="BO316" s="2755"/>
      <c r="BP316" s="3494"/>
      <c r="BQ316" s="2755"/>
      <c r="BR316" s="1248"/>
      <c r="BS316" s="1121"/>
      <c r="BT316" s="1121"/>
      <c r="BU316" s="2988"/>
      <c r="BV316" s="2988"/>
      <c r="BW316" s="1121"/>
      <c r="BX316" s="2988"/>
      <c r="BY316" s="2988"/>
      <c r="BZ316" s="3151"/>
      <c r="CA316" s="2479"/>
      <c r="CB316" s="2479"/>
      <c r="CC316" s="2479"/>
      <c r="CD316" s="2479"/>
      <c r="CE316" s="2479"/>
      <c r="CF316" s="2479"/>
      <c r="CG316" s="2479"/>
      <c r="CH316" s="2479"/>
      <c r="CI316" s="2479"/>
      <c r="CJ316" s="2479"/>
      <c r="CK316" s="2479"/>
      <c r="CL316" s="2479"/>
      <c r="CM316" s="1121"/>
      <c r="CN316" s="1119"/>
      <c r="CO316" s="1119"/>
      <c r="DA316" s="4175"/>
      <c r="DB316" s="4175"/>
      <c r="DJ316" s="4175"/>
      <c r="DK316" s="4175"/>
      <c r="DL316" s="4175"/>
      <c r="EB316" s="3273"/>
      <c r="EC316" s="3273"/>
      <c r="EK316" s="3273"/>
      <c r="EL316" s="3273"/>
      <c r="EM316" s="816"/>
      <c r="GB316" s="3169">
        <f t="shared" si="1212"/>
        <v>0</v>
      </c>
      <c r="GE316" s="7155" t="s">
        <v>4</v>
      </c>
      <c r="GF316" s="7155" t="s">
        <v>5</v>
      </c>
      <c r="GG316" s="1"/>
      <c r="GH316" s="1"/>
      <c r="GI316" s="1"/>
      <c r="GJ316" s="1"/>
      <c r="GK316" s="1"/>
      <c r="GO316" s="2378"/>
      <c r="GP316" s="2085"/>
      <c r="GQ316" s="2085"/>
      <c r="GR316" s="2085"/>
      <c r="GS316" s="2085"/>
      <c r="GT316" s="2085"/>
      <c r="GU316" s="2085"/>
      <c r="GV316" s="2085"/>
    </row>
    <row r="317" spans="1:204" ht="12" customHeight="1" x14ac:dyDescent="0.25">
      <c r="B317" s="7146"/>
      <c r="C317" s="7146"/>
      <c r="D317" s="7146"/>
      <c r="E317" s="7146"/>
      <c r="F317" s="7155"/>
      <c r="G317" s="7155"/>
      <c r="H317" s="35" t="s">
        <v>6</v>
      </c>
      <c r="I317" s="35" t="s">
        <v>7</v>
      </c>
      <c r="J317" s="35" t="s">
        <v>8</v>
      </c>
      <c r="K317" s="35" t="s">
        <v>9</v>
      </c>
      <c r="L317" s="35" t="s">
        <v>10</v>
      </c>
      <c r="M317" s="35" t="s">
        <v>11</v>
      </c>
      <c r="N317" s="35"/>
      <c r="O317" s="35"/>
      <c r="P317" s="35" t="s">
        <v>6</v>
      </c>
      <c r="Q317" s="35" t="s">
        <v>7</v>
      </c>
      <c r="R317" s="5375" t="s">
        <v>8</v>
      </c>
      <c r="S317" s="35" t="s">
        <v>9</v>
      </c>
      <c r="T317" s="35" t="s">
        <v>10</v>
      </c>
      <c r="U317" s="5393"/>
      <c r="V317" s="35"/>
      <c r="W317" s="7139"/>
      <c r="X317" s="7118"/>
      <c r="AT317" s="2755"/>
      <c r="AU317" s="2755"/>
      <c r="AV317" s="4110"/>
      <c r="AW317" s="4123"/>
      <c r="AX317" s="4123"/>
      <c r="AY317" s="4123"/>
      <c r="AZ317" s="4126"/>
      <c r="BA317" s="4126"/>
      <c r="BB317" s="4123"/>
      <c r="BC317" s="4126"/>
      <c r="BD317" s="4123"/>
      <c r="BE317" s="4128">
        <f t="shared" si="1356"/>
        <v>0</v>
      </c>
      <c r="BF317" s="3115"/>
      <c r="BG317" s="3124"/>
      <c r="BH317" s="3124"/>
      <c r="BI317" s="3124"/>
      <c r="BJ317" s="3127"/>
      <c r="BK317" s="3127"/>
      <c r="BL317" s="3124"/>
      <c r="BM317" s="3127"/>
      <c r="BN317" s="3124"/>
      <c r="BO317" s="2755"/>
      <c r="BP317" s="3494"/>
      <c r="BQ317" s="2755"/>
      <c r="BR317" s="1121"/>
      <c r="BS317" s="1121"/>
      <c r="BT317" s="1121"/>
      <c r="BU317" s="2992"/>
      <c r="BV317" s="2992"/>
      <c r="BW317" s="1121"/>
      <c r="BX317" s="2992"/>
      <c r="BY317" s="2988"/>
      <c r="BZ317" s="3151"/>
      <c r="CA317" s="2479"/>
      <c r="CB317" s="2479"/>
      <c r="CC317" s="2479"/>
      <c r="CD317" s="2479"/>
      <c r="CE317" s="2479"/>
      <c r="CF317" s="2479"/>
      <c r="CG317" s="2479"/>
      <c r="CH317" s="2479"/>
      <c r="CI317" s="2479"/>
      <c r="CJ317" s="2479"/>
      <c r="CK317" s="2479"/>
      <c r="CL317" s="2479"/>
      <c r="CM317" s="1121"/>
      <c r="CN317" s="1119"/>
      <c r="CO317" s="1119"/>
      <c r="DA317" s="4175"/>
      <c r="DB317" s="4175"/>
      <c r="DJ317" s="4175"/>
      <c r="DK317" s="4175"/>
      <c r="DL317" s="4175"/>
      <c r="EB317" s="3273"/>
      <c r="EC317" s="3273"/>
      <c r="EK317" s="3273"/>
      <c r="EL317" s="3273"/>
      <c r="EM317" s="816"/>
      <c r="GB317" s="3169">
        <f t="shared" si="1212"/>
        <v>0</v>
      </c>
      <c r="GE317" s="7155"/>
      <c r="GF317" s="7155"/>
      <c r="GG317" s="35" t="s">
        <v>6</v>
      </c>
      <c r="GH317" s="35" t="s">
        <v>7</v>
      </c>
      <c r="GI317" s="35" t="s">
        <v>8</v>
      </c>
      <c r="GJ317" s="35" t="s">
        <v>9</v>
      </c>
      <c r="GK317" s="35" t="s">
        <v>10</v>
      </c>
      <c r="GO317" s="2378"/>
      <c r="GP317" s="2085"/>
      <c r="GQ317" s="2085"/>
      <c r="GR317" s="2085"/>
      <c r="GS317" s="2085"/>
      <c r="GT317" s="2085"/>
      <c r="GU317" s="2085"/>
      <c r="GV317" s="2085"/>
    </row>
    <row r="318" spans="1:204" ht="63.75" x14ac:dyDescent="0.25">
      <c r="A318" s="1">
        <f>SUM(A306+1)</f>
        <v>49</v>
      </c>
      <c r="B318" s="7102" t="s">
        <v>204</v>
      </c>
      <c r="C318" s="5684">
        <v>1100</v>
      </c>
      <c r="D318" s="7100">
        <v>1</v>
      </c>
      <c r="E318" s="7102" t="s">
        <v>205</v>
      </c>
      <c r="F318" s="5706" t="s">
        <v>206</v>
      </c>
      <c r="G318" s="5706" t="s">
        <v>207</v>
      </c>
      <c r="H318" s="5706" t="s">
        <v>17</v>
      </c>
      <c r="I318" s="5706" t="s">
        <v>19</v>
      </c>
      <c r="J318" s="5706" t="s">
        <v>16</v>
      </c>
      <c r="K318" s="5706" t="s">
        <v>16</v>
      </c>
      <c r="L318" s="5706" t="s">
        <v>29</v>
      </c>
      <c r="M318" s="5706" t="s">
        <v>21</v>
      </c>
      <c r="N318" s="5706" t="s">
        <v>610</v>
      </c>
      <c r="O318" s="5706" t="s">
        <v>609</v>
      </c>
      <c r="P318" s="5697" t="s">
        <v>329</v>
      </c>
      <c r="Q318" s="5697" t="s">
        <v>332</v>
      </c>
      <c r="R318" s="5703" t="s">
        <v>339</v>
      </c>
      <c r="S318" s="5697" t="s">
        <v>487</v>
      </c>
      <c r="T318" s="5697" t="s">
        <v>488</v>
      </c>
      <c r="U318" s="7115" t="s">
        <v>729</v>
      </c>
      <c r="V318" s="5697" t="s">
        <v>564</v>
      </c>
      <c r="W318" s="5694">
        <v>1291054</v>
      </c>
      <c r="X318" s="5691" t="s">
        <v>208</v>
      </c>
      <c r="Y318" s="1892">
        <v>1</v>
      </c>
      <c r="Z318" s="499" t="s">
        <v>1137</v>
      </c>
      <c r="AA318" s="754" t="s">
        <v>773</v>
      </c>
      <c r="AB318" s="501">
        <v>60</v>
      </c>
      <c r="AC318" s="459">
        <v>15</v>
      </c>
      <c r="AD318" s="631">
        <f t="shared" ref="AD318:AD325" si="1384">AC318/AB318</f>
        <v>0.25</v>
      </c>
      <c r="AE318" s="459">
        <v>15</v>
      </c>
      <c r="AF318" s="631">
        <f t="shared" ref="AF318:AF325" si="1385">AE318/AB318</f>
        <v>0.25</v>
      </c>
      <c r="AG318" s="459">
        <v>15</v>
      </c>
      <c r="AH318" s="631">
        <f t="shared" ref="AH318:AH325" si="1386">AG318/AB318</f>
        <v>0.25</v>
      </c>
      <c r="AI318" s="459">
        <v>15</v>
      </c>
      <c r="AJ318" s="556">
        <f t="shared" ref="AJ318:AJ325" si="1387">AI318/AB318</f>
        <v>0.25</v>
      </c>
      <c r="AK318" s="947">
        <f t="shared" ref="AK318:AK323" si="1388">SUM(AD318+AF318+AH318+AJ318)</f>
        <v>1</v>
      </c>
      <c r="AL318" s="2284">
        <v>1</v>
      </c>
      <c r="AM318" s="959" t="s">
        <v>2024</v>
      </c>
      <c r="AN318" s="959" t="s">
        <v>2026</v>
      </c>
      <c r="AO318" s="807" t="s">
        <v>2025</v>
      </c>
      <c r="AP318" s="807" t="s">
        <v>2027</v>
      </c>
      <c r="AQ318" s="970">
        <v>100</v>
      </c>
      <c r="AR318" s="813" t="s">
        <v>2043</v>
      </c>
      <c r="AS318" s="970" t="s">
        <v>1579</v>
      </c>
      <c r="AT318" s="2275"/>
      <c r="AU318" s="970" t="s">
        <v>1704</v>
      </c>
      <c r="AV318" s="6498">
        <v>60</v>
      </c>
      <c r="AW318" s="6498"/>
      <c r="AX318" s="4449">
        <f t="shared" ref="AX318:AX336" si="1389">SUM(DA318+DJ318+DS318)</f>
        <v>15</v>
      </c>
      <c r="AY318" s="4450">
        <f t="shared" ref="AY318:AY336" si="1390">SUM(DB318+DK318+DT318)</f>
        <v>15</v>
      </c>
      <c r="AZ318" s="4411">
        <f t="shared" ref="AZ318:AZ336" si="1391">AX318-AY318</f>
        <v>0</v>
      </c>
      <c r="BA318" s="4496">
        <f t="shared" ref="BA318:BA336" si="1392">AY318/AX318</f>
        <v>1</v>
      </c>
      <c r="BB318" s="4739">
        <f t="shared" ref="BB318:BB346" si="1393">SUM(BL318+AY318)</f>
        <v>65</v>
      </c>
      <c r="BC318" s="4104">
        <f t="shared" ref="BC318:BC334" si="1394">AV318-BB318</f>
        <v>-5</v>
      </c>
      <c r="BD318" s="2963">
        <f t="shared" ref="BD318:BD334" si="1395">BB318/AV318</f>
        <v>1.0833333333333333</v>
      </c>
      <c r="BE318" s="4468">
        <f t="shared" si="1356"/>
        <v>0</v>
      </c>
      <c r="BF318" s="6585">
        <v>60</v>
      </c>
      <c r="BG318" s="6585"/>
      <c r="BH318" s="3673">
        <f t="shared" si="1211"/>
        <v>15</v>
      </c>
      <c r="BI318" s="3674">
        <f t="shared" ref="BI318:BI333" si="1396">SUM(EC318+EL318+EU318)</f>
        <v>15</v>
      </c>
      <c r="BJ318" s="3111">
        <f t="shared" ref="BJ318:BJ333" si="1397">BH318-BI318</f>
        <v>0</v>
      </c>
      <c r="BK318" s="2963">
        <f t="shared" ref="BK318:BK333" si="1398">BI318/BH318</f>
        <v>1</v>
      </c>
      <c r="BL318" s="3674">
        <f t="shared" si="1381"/>
        <v>50</v>
      </c>
      <c r="BM318" s="3122">
        <f t="shared" ref="BM318:BM333" si="1399">BF318-BL318</f>
        <v>10</v>
      </c>
      <c r="BN318" s="2963">
        <f t="shared" ref="BN318:BN333" si="1400">BL318/BF318</f>
        <v>0.83333333333333337</v>
      </c>
      <c r="BO318" s="3708">
        <f t="shared" ref="BO318:BO334" si="1401">SUM(AG318-BH318)</f>
        <v>0</v>
      </c>
      <c r="BP318" s="3494"/>
      <c r="BQ318" s="7288">
        <v>60</v>
      </c>
      <c r="BR318" s="7288"/>
      <c r="BS318" s="2572">
        <f t="shared" ref="BS318:BS333" si="1402">SUM(FC318+FL318+FU318)</f>
        <v>15</v>
      </c>
      <c r="BT318" s="2800">
        <f t="shared" ref="BT318:BT333" si="1403">SUM(FD318+FM318+FV318)</f>
        <v>18</v>
      </c>
      <c r="BU318" s="2987">
        <f t="shared" si="1202"/>
        <v>-3</v>
      </c>
      <c r="BV318" s="2963">
        <f t="shared" si="1203"/>
        <v>1.2</v>
      </c>
      <c r="BW318" s="2361">
        <f t="shared" si="1204"/>
        <v>35</v>
      </c>
      <c r="BX318" s="2991">
        <f t="shared" si="1205"/>
        <v>25</v>
      </c>
      <c r="BY318" s="2963">
        <f t="shared" si="1206"/>
        <v>0.58333333333333337</v>
      </c>
      <c r="BZ318" s="3151"/>
      <c r="CA318" s="7316">
        <v>60</v>
      </c>
      <c r="CB318" s="7316"/>
      <c r="CC318" s="1813">
        <v>15</v>
      </c>
      <c r="CD318" s="1814">
        <v>17</v>
      </c>
      <c r="CE318" s="2359">
        <f t="shared" ref="CE318:CE333" si="1404">CC318-CD318</f>
        <v>-2</v>
      </c>
      <c r="CF318" s="1834">
        <f t="shared" ref="CF318:CF323" si="1405">CD318/CC318</f>
        <v>1.1333333333333333</v>
      </c>
      <c r="CG318" s="1971">
        <f t="shared" ref="CG318:CG323" si="1406">CD318</f>
        <v>17</v>
      </c>
      <c r="CH318" s="2387">
        <f t="shared" ref="CH318:CH333" si="1407">CA318-CG318</f>
        <v>43</v>
      </c>
      <c r="CI318" s="1834">
        <f t="shared" ref="CI318:CI323" si="1408">CG318/CA318</f>
        <v>0.28333333333333333</v>
      </c>
      <c r="CJ318" s="2483"/>
      <c r="CK318" s="2483"/>
      <c r="CL318" s="2483"/>
      <c r="CM318" s="1742">
        <v>5</v>
      </c>
      <c r="CN318" s="1742">
        <v>5</v>
      </c>
      <c r="CO318" s="1743">
        <v>5</v>
      </c>
      <c r="CP318" s="1742">
        <v>5</v>
      </c>
      <c r="CQ318" s="1742">
        <v>5</v>
      </c>
      <c r="CR318" s="1743">
        <v>5</v>
      </c>
      <c r="CS318" s="1742">
        <v>5</v>
      </c>
      <c r="CT318" s="1742">
        <v>5</v>
      </c>
      <c r="CU318" s="1743">
        <v>5</v>
      </c>
      <c r="CV318" s="1742">
        <v>5</v>
      </c>
      <c r="CW318" s="1742">
        <v>5</v>
      </c>
      <c r="CX318" s="1743">
        <v>5</v>
      </c>
      <c r="CY318" s="6061">
        <v>60</v>
      </c>
      <c r="CZ318" s="6062"/>
      <c r="DA318" s="4784">
        <v>5</v>
      </c>
      <c r="DB318" s="4784">
        <v>5</v>
      </c>
      <c r="DC318" s="4785">
        <f t="shared" ref="DC318:DC323" si="1409">DB318-DA318</f>
        <v>0</v>
      </c>
      <c r="DD318" s="4629">
        <f>DB318/DA318</f>
        <v>1</v>
      </c>
      <c r="DE318" s="4576">
        <f t="shared" si="1207"/>
        <v>55</v>
      </c>
      <c r="DF318" s="4785">
        <f t="shared" ref="DF318:DF334" si="1410">CY318-DE318</f>
        <v>5</v>
      </c>
      <c r="DG318" s="4181">
        <f t="shared" ref="DG318:DG323" si="1411">DE318/CY318</f>
        <v>0.91666666666666663</v>
      </c>
      <c r="DH318" s="6074">
        <v>60</v>
      </c>
      <c r="DI318" s="6075"/>
      <c r="DJ318" s="4787">
        <v>5</v>
      </c>
      <c r="DK318" s="4787">
        <v>5</v>
      </c>
      <c r="DL318" s="4788">
        <f t="shared" ref="DL318:DL336" si="1412">DJ318-DK318</f>
        <v>0</v>
      </c>
      <c r="DM318" s="4789">
        <f t="shared" ref="DM318:DM336" si="1413">DK318/DJ318</f>
        <v>1</v>
      </c>
      <c r="DN318" s="4534">
        <f t="shared" ref="DN318:DN336" si="1414">SUM(DE318+DK318)</f>
        <v>60</v>
      </c>
      <c r="DO318" s="4187">
        <f t="shared" ref="DO318:DO334" si="1415">DH318-DN318</f>
        <v>0</v>
      </c>
      <c r="DP318" s="4190">
        <f t="shared" ref="DP318:DP323" si="1416">DN318/DH318</f>
        <v>1</v>
      </c>
      <c r="DQ318" s="6076">
        <v>60</v>
      </c>
      <c r="DR318" s="6077"/>
      <c r="DS318" s="4791">
        <v>5</v>
      </c>
      <c r="DT318" s="4792">
        <v>5</v>
      </c>
      <c r="DU318" s="4792">
        <f t="shared" ref="DU318:DU334" si="1417">DS318-DT318</f>
        <v>0</v>
      </c>
      <c r="DV318" s="4793">
        <f t="shared" ref="DV318:DV323" si="1418">DT318/DS318</f>
        <v>1</v>
      </c>
      <c r="DW318" s="4433">
        <f t="shared" ref="DW318:DW334" si="1419">SUM(DT318+DN318)</f>
        <v>65</v>
      </c>
      <c r="DX318" s="4182">
        <f t="shared" ref="DX318:DX334" si="1420">DQ318-DW318</f>
        <v>-5</v>
      </c>
      <c r="DY318" s="4183">
        <f t="shared" ref="DY318:DY323" si="1421">DW318/DQ318</f>
        <v>1.0833333333333333</v>
      </c>
      <c r="DZ318" s="7321">
        <v>60</v>
      </c>
      <c r="EA318" s="6062"/>
      <c r="EB318" s="3316">
        <v>5</v>
      </c>
      <c r="EC318" s="3316">
        <v>5</v>
      </c>
      <c r="ED318" s="1913">
        <f t="shared" ref="ED318:ED323" si="1422">EC318-EB318</f>
        <v>0</v>
      </c>
      <c r="EE318" s="1914">
        <f>EC318/EB318</f>
        <v>1</v>
      </c>
      <c r="EF318" s="3307">
        <f t="shared" ref="EF318:EF333" si="1423">SUM(EC318+FY318)</f>
        <v>40</v>
      </c>
      <c r="EG318" s="1913">
        <f t="shared" ref="EG318:EG334" si="1424">DZ318-EF318</f>
        <v>20</v>
      </c>
      <c r="EH318" s="1914">
        <f t="shared" ref="EH318:EH323" si="1425">EF318/DZ318</f>
        <v>0.66666666666666663</v>
      </c>
      <c r="EI318" s="6074">
        <v>60</v>
      </c>
      <c r="EJ318" s="6075"/>
      <c r="EK318" s="3317">
        <v>5</v>
      </c>
      <c r="EL318" s="3317">
        <v>5</v>
      </c>
      <c r="EM318" s="1911">
        <f t="shared" ref="EM318:EM334" si="1426">EK318-EL318</f>
        <v>0</v>
      </c>
      <c r="EN318" s="1912">
        <f t="shared" ref="EN318:EN332" si="1427">EL318/EK318</f>
        <v>1</v>
      </c>
      <c r="EO318" s="3285">
        <f t="shared" ref="EO318:EO333" si="1428">SUM(EF318+EL318)</f>
        <v>45</v>
      </c>
      <c r="EP318" s="1911">
        <f t="shared" ref="EP318:EP334" si="1429">EI318-EO318</f>
        <v>15</v>
      </c>
      <c r="EQ318" s="1912">
        <f t="shared" ref="EQ318:EQ323" si="1430">EO318/EI318</f>
        <v>0.75</v>
      </c>
      <c r="ER318" s="6076">
        <v>60</v>
      </c>
      <c r="ES318" s="6076"/>
      <c r="ET318" s="3857">
        <v>5</v>
      </c>
      <c r="EU318" s="3857">
        <v>5</v>
      </c>
      <c r="EV318" s="1942">
        <f t="shared" ref="EV318:EV333" si="1431">ET318-EU318</f>
        <v>0</v>
      </c>
      <c r="EW318" s="1943">
        <f t="shared" ref="EW318:EW323" si="1432">EU318/ET318</f>
        <v>1</v>
      </c>
      <c r="EX318" s="3621">
        <f t="shared" ref="EX318:EX333" si="1433">SUM(EU318+EO318)</f>
        <v>50</v>
      </c>
      <c r="EY318" s="1913">
        <f t="shared" ref="EY318:EY333" si="1434">ER318-EX318</f>
        <v>10</v>
      </c>
      <c r="EZ318" s="1914">
        <f t="shared" ref="EZ318:EZ323" si="1435">EX318/ER318</f>
        <v>0.83333333333333337</v>
      </c>
      <c r="FA318" s="7288">
        <v>60</v>
      </c>
      <c r="FB318" s="7288"/>
      <c r="FC318" s="2536">
        <v>5</v>
      </c>
      <c r="FD318" s="2536">
        <v>6</v>
      </c>
      <c r="FE318" s="1913">
        <f t="shared" ref="FE318:FE323" si="1436">FD318-FC318</f>
        <v>1</v>
      </c>
      <c r="FF318" s="1914">
        <f>FD318/FC318</f>
        <v>1.2</v>
      </c>
      <c r="FG318" s="2536">
        <f t="shared" ref="FG318:FG333" si="1437">SUM(FD318+CG318)</f>
        <v>23</v>
      </c>
      <c r="FH318" s="1913">
        <f t="shared" ref="FH318:FH333" si="1438">FA318-FG318</f>
        <v>37</v>
      </c>
      <c r="FI318" s="1914">
        <f t="shared" ref="FI318:FI323" si="1439">FG318/FA318</f>
        <v>0.38333333333333336</v>
      </c>
      <c r="FJ318" s="7288">
        <v>60</v>
      </c>
      <c r="FK318" s="7288"/>
      <c r="FL318" s="2498">
        <v>5</v>
      </c>
      <c r="FM318" s="2498">
        <v>6</v>
      </c>
      <c r="FN318" s="1911">
        <f t="shared" ref="FN318:FN333" si="1440">FL318-FM318</f>
        <v>-1</v>
      </c>
      <c r="FO318" s="1912">
        <f t="shared" ref="FO318:FO323" si="1441">FM318/FL318</f>
        <v>1.2</v>
      </c>
      <c r="FP318" s="2587">
        <f t="shared" ref="FP318:FP333" si="1442">SUM(FM318+FG318)</f>
        <v>29</v>
      </c>
      <c r="FQ318" s="1911">
        <f t="shared" ref="FQ318:FQ333" si="1443">FJ318-FP318</f>
        <v>31</v>
      </c>
      <c r="FR318" s="1912">
        <f t="shared" ref="FR318:FR323" si="1444">FP318/FJ318</f>
        <v>0.48333333333333334</v>
      </c>
      <c r="FS318" s="6810">
        <v>60</v>
      </c>
      <c r="FT318" s="6810"/>
      <c r="FU318" s="2790">
        <v>5</v>
      </c>
      <c r="FV318" s="2790">
        <v>6</v>
      </c>
      <c r="FW318" s="1942">
        <f t="shared" ref="FW318:FW333" si="1445">FU318-FV318</f>
        <v>-1</v>
      </c>
      <c r="FX318" s="1943">
        <f t="shared" ref="FX318:FX323" si="1446">FV318/FU318</f>
        <v>1.2</v>
      </c>
      <c r="FY318" s="2587">
        <f t="shared" ref="FY318:FY333" si="1447">SUM(FV318+FP318)</f>
        <v>35</v>
      </c>
      <c r="FZ318" s="1913">
        <f t="shared" ref="FZ318:FZ333" si="1448">FS318-FY318</f>
        <v>25</v>
      </c>
      <c r="GA318" s="1914">
        <f t="shared" ref="GA318:GA323" si="1449">FY318/FS318</f>
        <v>0.58333333333333337</v>
      </c>
      <c r="GB318" s="3169">
        <f t="shared" si="1212"/>
        <v>8.3333333333333259E-2</v>
      </c>
      <c r="GC318" s="2219">
        <v>0</v>
      </c>
      <c r="GD318" s="1895">
        <v>1</v>
      </c>
      <c r="GE318" s="2105" t="s">
        <v>206</v>
      </c>
      <c r="GF318" s="2105" t="s">
        <v>207</v>
      </c>
      <c r="GG318" s="2105" t="s">
        <v>17</v>
      </c>
      <c r="GH318" s="2105" t="s">
        <v>19</v>
      </c>
      <c r="GI318" s="2105" t="s">
        <v>16</v>
      </c>
      <c r="GJ318" s="2105" t="s">
        <v>16</v>
      </c>
      <c r="GK318" s="2105" t="s">
        <v>29</v>
      </c>
      <c r="GL318" s="1892">
        <v>1</v>
      </c>
      <c r="GM318" s="218" t="s">
        <v>1137</v>
      </c>
      <c r="GN318" s="537" t="s">
        <v>773</v>
      </c>
      <c r="GO318" s="459">
        <v>60</v>
      </c>
      <c r="GP318" s="459">
        <v>15</v>
      </c>
      <c r="GQ318" s="2086">
        <v>17</v>
      </c>
      <c r="GR318" s="2086">
        <v>-2</v>
      </c>
      <c r="GS318" s="1895">
        <v>1.1333333333333333</v>
      </c>
      <c r="GT318" s="2086">
        <v>17</v>
      </c>
      <c r="GU318" s="2086">
        <v>43</v>
      </c>
      <c r="GV318" s="1895">
        <v>0.28333333333333333</v>
      </c>
    </row>
    <row r="319" spans="1:204" ht="89.25" x14ac:dyDescent="0.25">
      <c r="B319" s="7145"/>
      <c r="C319" s="5685"/>
      <c r="D319" s="7164"/>
      <c r="E319" s="7145"/>
      <c r="F319" s="5707"/>
      <c r="G319" s="5707"/>
      <c r="H319" s="5707"/>
      <c r="I319" s="5707"/>
      <c r="J319" s="5707"/>
      <c r="K319" s="5707"/>
      <c r="L319" s="5707"/>
      <c r="M319" s="5707"/>
      <c r="N319" s="5707"/>
      <c r="O319" s="5707"/>
      <c r="P319" s="5698"/>
      <c r="Q319" s="5698"/>
      <c r="R319" s="5704"/>
      <c r="S319" s="5698"/>
      <c r="T319" s="5698"/>
      <c r="U319" s="7116"/>
      <c r="V319" s="5698"/>
      <c r="W319" s="5695"/>
      <c r="X319" s="5692"/>
      <c r="Y319" s="2104">
        <v>2</v>
      </c>
      <c r="Z319" s="504" t="s">
        <v>1138</v>
      </c>
      <c r="AA319" s="758" t="s">
        <v>773</v>
      </c>
      <c r="AB319" s="414">
        <v>38</v>
      </c>
      <c r="AC319" s="460">
        <v>9</v>
      </c>
      <c r="AD319" s="544">
        <f t="shared" si="1384"/>
        <v>0.23684210526315788</v>
      </c>
      <c r="AE319" s="460">
        <v>9</v>
      </c>
      <c r="AF319" s="544">
        <f t="shared" si="1385"/>
        <v>0.23684210526315788</v>
      </c>
      <c r="AG319" s="460">
        <v>9</v>
      </c>
      <c r="AH319" s="544">
        <f t="shared" si="1386"/>
        <v>0.23684210526315788</v>
      </c>
      <c r="AI319" s="460">
        <v>11</v>
      </c>
      <c r="AJ319" s="545">
        <f t="shared" si="1387"/>
        <v>0.28947368421052633</v>
      </c>
      <c r="AK319" s="947">
        <f t="shared" si="1388"/>
        <v>1</v>
      </c>
      <c r="AL319" s="2284">
        <v>2</v>
      </c>
      <c r="AM319" s="959" t="s">
        <v>1138</v>
      </c>
      <c r="AN319" s="959" t="s">
        <v>2028</v>
      </c>
      <c r="AO319" s="807" t="s">
        <v>1577</v>
      </c>
      <c r="AP319" s="807" t="s">
        <v>2029</v>
      </c>
      <c r="AQ319" s="1074">
        <v>100</v>
      </c>
      <c r="AR319" s="813" t="s">
        <v>2023</v>
      </c>
      <c r="AS319" s="970" t="s">
        <v>1579</v>
      </c>
      <c r="AT319" s="2290"/>
      <c r="AU319" s="1074" t="s">
        <v>1704</v>
      </c>
      <c r="AV319" s="6498">
        <v>38</v>
      </c>
      <c r="AW319" s="6498"/>
      <c r="AX319" s="4449">
        <f t="shared" si="1389"/>
        <v>11</v>
      </c>
      <c r="AY319" s="4450">
        <f t="shared" si="1390"/>
        <v>11</v>
      </c>
      <c r="AZ319" s="4411">
        <f t="shared" si="1391"/>
        <v>0</v>
      </c>
      <c r="BA319" s="4496">
        <f t="shared" si="1392"/>
        <v>1</v>
      </c>
      <c r="BB319" s="4739">
        <f t="shared" si="1393"/>
        <v>39</v>
      </c>
      <c r="BC319" s="4104">
        <f t="shared" si="1394"/>
        <v>-1</v>
      </c>
      <c r="BD319" s="2963">
        <f t="shared" si="1395"/>
        <v>1.0263157894736843</v>
      </c>
      <c r="BE319" s="4764">
        <f t="shared" si="1356"/>
        <v>0</v>
      </c>
      <c r="BF319" s="6585">
        <v>38</v>
      </c>
      <c r="BG319" s="6585"/>
      <c r="BH319" s="3673">
        <f t="shared" si="1211"/>
        <v>9</v>
      </c>
      <c r="BI319" s="3674">
        <f t="shared" si="1396"/>
        <v>9</v>
      </c>
      <c r="BJ319" s="3111">
        <f t="shared" si="1397"/>
        <v>0</v>
      </c>
      <c r="BK319" s="2963">
        <f t="shared" si="1398"/>
        <v>1</v>
      </c>
      <c r="BL319" s="3674">
        <f t="shared" si="1381"/>
        <v>28</v>
      </c>
      <c r="BM319" s="3122">
        <f t="shared" si="1399"/>
        <v>10</v>
      </c>
      <c r="BN319" s="2963">
        <f t="shared" si="1400"/>
        <v>0.73684210526315785</v>
      </c>
      <c r="BO319" s="3708">
        <f t="shared" si="1401"/>
        <v>0</v>
      </c>
      <c r="BP319" s="3494"/>
      <c r="BQ319" s="7288">
        <v>38</v>
      </c>
      <c r="BR319" s="7288"/>
      <c r="BS319" s="2572">
        <f t="shared" si="1402"/>
        <v>9</v>
      </c>
      <c r="BT319" s="2800">
        <f t="shared" si="1403"/>
        <v>12</v>
      </c>
      <c r="BU319" s="2987">
        <f t="shared" si="1202"/>
        <v>-3</v>
      </c>
      <c r="BV319" s="2963">
        <f t="shared" si="1203"/>
        <v>1.3333333333333333</v>
      </c>
      <c r="BW319" s="2361">
        <f t="shared" si="1204"/>
        <v>19</v>
      </c>
      <c r="BX319" s="2991">
        <f t="shared" si="1205"/>
        <v>19</v>
      </c>
      <c r="BY319" s="2963">
        <f t="shared" si="1206"/>
        <v>0.5</v>
      </c>
      <c r="BZ319" s="3151"/>
      <c r="CA319" s="7316">
        <v>38</v>
      </c>
      <c r="CB319" s="7316"/>
      <c r="CC319" s="1813">
        <v>9</v>
      </c>
      <c r="CD319" s="1814">
        <v>7</v>
      </c>
      <c r="CE319" s="2359">
        <f t="shared" si="1404"/>
        <v>2</v>
      </c>
      <c r="CF319" s="1834">
        <f t="shared" si="1405"/>
        <v>0.77777777777777779</v>
      </c>
      <c r="CG319" s="1971">
        <f t="shared" si="1406"/>
        <v>7</v>
      </c>
      <c r="CH319" s="2387">
        <f t="shared" si="1407"/>
        <v>31</v>
      </c>
      <c r="CI319" s="1834">
        <f t="shared" si="1408"/>
        <v>0.18421052631578946</v>
      </c>
      <c r="CJ319" s="2483"/>
      <c r="CK319" s="2483"/>
      <c r="CL319" s="2483"/>
      <c r="CM319" s="1744">
        <v>3</v>
      </c>
      <c r="CN319" s="1744">
        <v>3</v>
      </c>
      <c r="CO319" s="1745">
        <v>3</v>
      </c>
      <c r="CP319" s="1744">
        <v>3</v>
      </c>
      <c r="CQ319" s="1744">
        <v>3</v>
      </c>
      <c r="CR319" s="1745">
        <v>3</v>
      </c>
      <c r="CS319" s="1744">
        <v>3</v>
      </c>
      <c r="CT319" s="1744">
        <v>3</v>
      </c>
      <c r="CU319" s="1745">
        <v>3</v>
      </c>
      <c r="CV319" s="1744">
        <v>3</v>
      </c>
      <c r="CW319" s="1744">
        <v>3</v>
      </c>
      <c r="CX319" s="1745">
        <v>5</v>
      </c>
      <c r="CY319" s="6061">
        <v>38</v>
      </c>
      <c r="CZ319" s="6062"/>
      <c r="DA319" s="4786">
        <v>3</v>
      </c>
      <c r="DB319" s="4786">
        <v>3</v>
      </c>
      <c r="DC319" s="4785">
        <f t="shared" si="1409"/>
        <v>0</v>
      </c>
      <c r="DD319" s="4629">
        <f>DB319/DA319</f>
        <v>1</v>
      </c>
      <c r="DE319" s="4576">
        <f t="shared" si="1207"/>
        <v>31</v>
      </c>
      <c r="DF319" s="4785">
        <f t="shared" si="1410"/>
        <v>7</v>
      </c>
      <c r="DG319" s="4181">
        <f t="shared" si="1411"/>
        <v>0.81578947368421051</v>
      </c>
      <c r="DH319" s="6074">
        <v>38</v>
      </c>
      <c r="DI319" s="6075"/>
      <c r="DJ319" s="4790">
        <v>3</v>
      </c>
      <c r="DK319" s="4790">
        <v>3</v>
      </c>
      <c r="DL319" s="4788">
        <f t="shared" si="1412"/>
        <v>0</v>
      </c>
      <c r="DM319" s="4789">
        <f t="shared" si="1413"/>
        <v>1</v>
      </c>
      <c r="DN319" s="4534">
        <f t="shared" si="1414"/>
        <v>34</v>
      </c>
      <c r="DO319" s="4187">
        <f t="shared" si="1415"/>
        <v>4</v>
      </c>
      <c r="DP319" s="4190">
        <f t="shared" si="1416"/>
        <v>0.89473684210526316</v>
      </c>
      <c r="DQ319" s="6076">
        <v>38</v>
      </c>
      <c r="DR319" s="6077"/>
      <c r="DS319" s="4794">
        <v>5</v>
      </c>
      <c r="DT319" s="4795">
        <v>5</v>
      </c>
      <c r="DU319" s="4795">
        <f t="shared" si="1417"/>
        <v>0</v>
      </c>
      <c r="DV319" s="4796">
        <f t="shared" si="1418"/>
        <v>1</v>
      </c>
      <c r="DW319" s="4433">
        <f t="shared" si="1419"/>
        <v>39</v>
      </c>
      <c r="DX319" s="4184">
        <f t="shared" si="1420"/>
        <v>-1</v>
      </c>
      <c r="DY319" s="4185">
        <f t="shared" si="1421"/>
        <v>1.0263157894736843</v>
      </c>
      <c r="DZ319" s="7321">
        <v>38</v>
      </c>
      <c r="EA319" s="6062"/>
      <c r="EB319" s="3258">
        <v>3</v>
      </c>
      <c r="EC319" s="3258">
        <v>3</v>
      </c>
      <c r="ED319" s="1913">
        <f t="shared" si="1422"/>
        <v>0</v>
      </c>
      <c r="EE319" s="1914">
        <f>EC319/EB319</f>
        <v>1</v>
      </c>
      <c r="EF319" s="3307">
        <f t="shared" si="1423"/>
        <v>22</v>
      </c>
      <c r="EG319" s="1913">
        <f t="shared" si="1424"/>
        <v>16</v>
      </c>
      <c r="EH319" s="1914">
        <f t="shared" si="1425"/>
        <v>0.57894736842105265</v>
      </c>
      <c r="EI319" s="6074">
        <v>38</v>
      </c>
      <c r="EJ319" s="6075"/>
      <c r="EK319" s="3249">
        <v>3</v>
      </c>
      <c r="EL319" s="3249">
        <v>3</v>
      </c>
      <c r="EM319" s="1911">
        <f t="shared" si="1426"/>
        <v>0</v>
      </c>
      <c r="EN319" s="1912">
        <f t="shared" si="1427"/>
        <v>1</v>
      </c>
      <c r="EO319" s="3285">
        <f t="shared" si="1428"/>
        <v>25</v>
      </c>
      <c r="EP319" s="1911">
        <f t="shared" si="1429"/>
        <v>13</v>
      </c>
      <c r="EQ319" s="1912">
        <f t="shared" si="1430"/>
        <v>0.65789473684210531</v>
      </c>
      <c r="ER319" s="6076">
        <v>38</v>
      </c>
      <c r="ES319" s="6076"/>
      <c r="ET319" s="3857">
        <v>3</v>
      </c>
      <c r="EU319" s="3857">
        <v>3</v>
      </c>
      <c r="EV319" s="1942">
        <f t="shared" si="1431"/>
        <v>0</v>
      </c>
      <c r="EW319" s="1943">
        <f t="shared" si="1432"/>
        <v>1</v>
      </c>
      <c r="EX319" s="3621">
        <f t="shared" si="1433"/>
        <v>28</v>
      </c>
      <c r="EY319" s="1913">
        <f t="shared" si="1434"/>
        <v>10</v>
      </c>
      <c r="EZ319" s="1914">
        <f t="shared" si="1435"/>
        <v>0.73684210526315785</v>
      </c>
      <c r="FA319" s="7288">
        <v>38</v>
      </c>
      <c r="FB319" s="7288"/>
      <c r="FC319" s="2536">
        <v>3</v>
      </c>
      <c r="FD319" s="2536">
        <v>6</v>
      </c>
      <c r="FE319" s="1913">
        <f t="shared" si="1436"/>
        <v>3</v>
      </c>
      <c r="FF319" s="1914">
        <f>FD319/FC319</f>
        <v>2</v>
      </c>
      <c r="FG319" s="2536">
        <f t="shared" si="1437"/>
        <v>13</v>
      </c>
      <c r="FH319" s="1913">
        <f t="shared" si="1438"/>
        <v>25</v>
      </c>
      <c r="FI319" s="1914">
        <f t="shared" si="1439"/>
        <v>0.34210526315789475</v>
      </c>
      <c r="FJ319" s="7288">
        <v>38</v>
      </c>
      <c r="FK319" s="7288"/>
      <c r="FL319" s="2498">
        <v>3</v>
      </c>
      <c r="FM319" s="2498">
        <v>3</v>
      </c>
      <c r="FN319" s="1911">
        <f t="shared" si="1440"/>
        <v>0</v>
      </c>
      <c r="FO319" s="1912">
        <f t="shared" si="1441"/>
        <v>1</v>
      </c>
      <c r="FP319" s="2587">
        <f t="shared" si="1442"/>
        <v>16</v>
      </c>
      <c r="FQ319" s="1911">
        <f t="shared" si="1443"/>
        <v>22</v>
      </c>
      <c r="FR319" s="1912">
        <f t="shared" si="1444"/>
        <v>0.42105263157894735</v>
      </c>
      <c r="FS319" s="6810">
        <v>38</v>
      </c>
      <c r="FT319" s="6810"/>
      <c r="FU319" s="2790">
        <v>3</v>
      </c>
      <c r="FV319" s="2790">
        <v>3</v>
      </c>
      <c r="FW319" s="1942">
        <f t="shared" si="1445"/>
        <v>0</v>
      </c>
      <c r="FX319" s="1943">
        <f t="shared" si="1446"/>
        <v>1</v>
      </c>
      <c r="FY319" s="2587">
        <f t="shared" si="1447"/>
        <v>19</v>
      </c>
      <c r="FZ319" s="1913">
        <f t="shared" si="1448"/>
        <v>19</v>
      </c>
      <c r="GA319" s="1914">
        <f t="shared" si="1449"/>
        <v>0.5</v>
      </c>
      <c r="GB319" s="3169">
        <f t="shared" si="1212"/>
        <v>7.8947368421052655E-2</v>
      </c>
      <c r="GC319" s="2219">
        <v>0</v>
      </c>
      <c r="GD319" s="1895">
        <v>1</v>
      </c>
      <c r="GE319" s="2105" t="s">
        <v>206</v>
      </c>
      <c r="GF319" s="2105" t="s">
        <v>207</v>
      </c>
      <c r="GG319" s="2105" t="s">
        <v>17</v>
      </c>
      <c r="GH319" s="2105" t="s">
        <v>19</v>
      </c>
      <c r="GI319" s="2105" t="s">
        <v>16</v>
      </c>
      <c r="GJ319" s="2105" t="s">
        <v>16</v>
      </c>
      <c r="GK319" s="2105" t="s">
        <v>29</v>
      </c>
      <c r="GL319" s="2104">
        <v>2</v>
      </c>
      <c r="GM319" s="219" t="s">
        <v>1138</v>
      </c>
      <c r="GN319" s="538" t="s">
        <v>773</v>
      </c>
      <c r="GO319" s="460">
        <v>38</v>
      </c>
      <c r="GP319" s="460">
        <v>9</v>
      </c>
      <c r="GQ319" s="2086">
        <v>7</v>
      </c>
      <c r="GR319" s="2086">
        <v>2</v>
      </c>
      <c r="GS319" s="1895">
        <v>0.77777777777777779</v>
      </c>
      <c r="GT319" s="2086">
        <v>7</v>
      </c>
      <c r="GU319" s="2086">
        <v>31</v>
      </c>
      <c r="GV319" s="1895">
        <v>0.18421052631578946</v>
      </c>
    </row>
    <row r="320" spans="1:204" ht="114.75" x14ac:dyDescent="0.25">
      <c r="B320" s="7145"/>
      <c r="C320" s="5685"/>
      <c r="D320" s="7164"/>
      <c r="E320" s="7145"/>
      <c r="F320" s="5707"/>
      <c r="G320" s="5707"/>
      <c r="H320" s="5707"/>
      <c r="I320" s="5707"/>
      <c r="J320" s="5707"/>
      <c r="K320" s="5707"/>
      <c r="L320" s="5707"/>
      <c r="M320" s="5707"/>
      <c r="N320" s="5707"/>
      <c r="O320" s="5707"/>
      <c r="P320" s="5698"/>
      <c r="Q320" s="5698"/>
      <c r="R320" s="5704"/>
      <c r="S320" s="5698"/>
      <c r="T320" s="5698"/>
      <c r="U320" s="7116"/>
      <c r="V320" s="5698"/>
      <c r="W320" s="5695"/>
      <c r="X320" s="5692"/>
      <c r="Y320" s="2104">
        <v>3</v>
      </c>
      <c r="Z320" s="504" t="s">
        <v>1139</v>
      </c>
      <c r="AA320" s="758" t="s">
        <v>1031</v>
      </c>
      <c r="AB320" s="414">
        <v>44</v>
      </c>
      <c r="AC320" s="460">
        <v>9</v>
      </c>
      <c r="AD320" s="544">
        <f t="shared" si="1384"/>
        <v>0.20454545454545456</v>
      </c>
      <c r="AE320" s="460">
        <v>12</v>
      </c>
      <c r="AF320" s="544">
        <f t="shared" si="1385"/>
        <v>0.27272727272727271</v>
      </c>
      <c r="AG320" s="460">
        <v>13</v>
      </c>
      <c r="AH320" s="544">
        <f t="shared" si="1386"/>
        <v>0.29545454545454547</v>
      </c>
      <c r="AI320" s="460">
        <v>10</v>
      </c>
      <c r="AJ320" s="545">
        <f t="shared" si="1387"/>
        <v>0.22727272727272727</v>
      </c>
      <c r="AK320" s="947">
        <f t="shared" si="1388"/>
        <v>1</v>
      </c>
      <c r="AL320" s="2284">
        <v>3</v>
      </c>
      <c r="AM320" s="959" t="s">
        <v>1139</v>
      </c>
      <c r="AN320" s="959" t="s">
        <v>2031</v>
      </c>
      <c r="AO320" s="807" t="s">
        <v>2030</v>
      </c>
      <c r="AP320" s="807" t="s">
        <v>1677</v>
      </c>
      <c r="AQ320" s="1074">
        <v>100</v>
      </c>
      <c r="AR320" s="813" t="s">
        <v>2044</v>
      </c>
      <c r="AS320" s="970" t="s">
        <v>1579</v>
      </c>
      <c r="AT320" s="2290"/>
      <c r="AU320" s="1074" t="s">
        <v>1704</v>
      </c>
      <c r="AV320" s="6498">
        <v>44</v>
      </c>
      <c r="AW320" s="6498"/>
      <c r="AX320" s="4449">
        <f t="shared" si="1389"/>
        <v>10</v>
      </c>
      <c r="AY320" s="4450">
        <f t="shared" si="1390"/>
        <v>10</v>
      </c>
      <c r="AZ320" s="4411">
        <f t="shared" si="1391"/>
        <v>0</v>
      </c>
      <c r="BA320" s="4496">
        <f t="shared" si="1392"/>
        <v>1</v>
      </c>
      <c r="BB320" s="4739">
        <f t="shared" si="1393"/>
        <v>42</v>
      </c>
      <c r="BC320" s="4104">
        <f t="shared" si="1394"/>
        <v>2</v>
      </c>
      <c r="BD320" s="2963">
        <f t="shared" si="1395"/>
        <v>0.95454545454545459</v>
      </c>
      <c r="BE320" s="4764">
        <f t="shared" si="1356"/>
        <v>0</v>
      </c>
      <c r="BF320" s="6585">
        <v>44</v>
      </c>
      <c r="BG320" s="6585"/>
      <c r="BH320" s="3673">
        <f t="shared" si="1211"/>
        <v>13</v>
      </c>
      <c r="BI320" s="3674">
        <f t="shared" si="1396"/>
        <v>12</v>
      </c>
      <c r="BJ320" s="3111">
        <f t="shared" si="1397"/>
        <v>1</v>
      </c>
      <c r="BK320" s="2963">
        <f t="shared" si="1398"/>
        <v>0.92307692307692313</v>
      </c>
      <c r="BL320" s="3674">
        <f t="shared" si="1381"/>
        <v>32</v>
      </c>
      <c r="BM320" s="3122">
        <f t="shared" si="1399"/>
        <v>12</v>
      </c>
      <c r="BN320" s="2963">
        <f t="shared" si="1400"/>
        <v>0.72727272727272729</v>
      </c>
      <c r="BO320" s="3708">
        <f t="shared" si="1401"/>
        <v>0</v>
      </c>
      <c r="BP320" s="3494"/>
      <c r="BQ320" s="7288">
        <v>44</v>
      </c>
      <c r="BR320" s="7288"/>
      <c r="BS320" s="2572">
        <f t="shared" si="1402"/>
        <v>12</v>
      </c>
      <c r="BT320" s="2800">
        <f t="shared" si="1403"/>
        <v>15</v>
      </c>
      <c r="BU320" s="2987">
        <f t="shared" si="1202"/>
        <v>-3</v>
      </c>
      <c r="BV320" s="2963">
        <f t="shared" si="1203"/>
        <v>1.25</v>
      </c>
      <c r="BW320" s="2361">
        <f t="shared" si="1204"/>
        <v>20</v>
      </c>
      <c r="BX320" s="2991">
        <f t="shared" si="1205"/>
        <v>24</v>
      </c>
      <c r="BY320" s="2963">
        <f t="shared" si="1206"/>
        <v>0.45454545454545453</v>
      </c>
      <c r="BZ320" s="3151"/>
      <c r="CA320" s="7316">
        <v>44</v>
      </c>
      <c r="CB320" s="7316"/>
      <c r="CC320" s="1813">
        <v>9</v>
      </c>
      <c r="CD320" s="1814">
        <v>5</v>
      </c>
      <c r="CE320" s="2359">
        <f t="shared" si="1404"/>
        <v>4</v>
      </c>
      <c r="CF320" s="1834">
        <f t="shared" si="1405"/>
        <v>0.55555555555555558</v>
      </c>
      <c r="CG320" s="1971">
        <f t="shared" si="1406"/>
        <v>5</v>
      </c>
      <c r="CH320" s="2387">
        <f t="shared" si="1407"/>
        <v>39</v>
      </c>
      <c r="CI320" s="1834">
        <f t="shared" si="1408"/>
        <v>0.11363636363636363</v>
      </c>
      <c r="CJ320" s="2479"/>
      <c r="CK320" s="2479"/>
      <c r="CL320" s="2479"/>
      <c r="CM320" s="1744">
        <v>0</v>
      </c>
      <c r="CN320" s="1744">
        <v>4</v>
      </c>
      <c r="CO320" s="1745">
        <v>5</v>
      </c>
      <c r="CP320" s="1827">
        <v>4</v>
      </c>
      <c r="CQ320" s="1827">
        <v>4</v>
      </c>
      <c r="CR320" s="1745">
        <v>4</v>
      </c>
      <c r="CS320" s="1827">
        <v>4</v>
      </c>
      <c r="CT320" s="1827">
        <v>5</v>
      </c>
      <c r="CU320" s="1745">
        <v>4</v>
      </c>
      <c r="CV320" s="1827">
        <v>4</v>
      </c>
      <c r="CW320" s="1827">
        <v>4</v>
      </c>
      <c r="CX320" s="1745">
        <v>2</v>
      </c>
      <c r="CY320" s="6061">
        <v>44</v>
      </c>
      <c r="CZ320" s="6062"/>
      <c r="DA320" s="4786">
        <v>4</v>
      </c>
      <c r="DB320" s="4786">
        <v>4</v>
      </c>
      <c r="DC320" s="4785">
        <f t="shared" si="1409"/>
        <v>0</v>
      </c>
      <c r="DD320" s="4629">
        <v>0</v>
      </c>
      <c r="DE320" s="4576">
        <f t="shared" si="1207"/>
        <v>36</v>
      </c>
      <c r="DF320" s="4785">
        <f t="shared" si="1410"/>
        <v>8</v>
      </c>
      <c r="DG320" s="4181">
        <f t="shared" si="1411"/>
        <v>0.81818181818181823</v>
      </c>
      <c r="DH320" s="6074">
        <v>44</v>
      </c>
      <c r="DI320" s="6075"/>
      <c r="DJ320" s="4790">
        <v>4</v>
      </c>
      <c r="DK320" s="4790">
        <v>4</v>
      </c>
      <c r="DL320" s="4788">
        <f t="shared" si="1412"/>
        <v>0</v>
      </c>
      <c r="DM320" s="4789">
        <f t="shared" si="1413"/>
        <v>1</v>
      </c>
      <c r="DN320" s="4534">
        <f t="shared" si="1414"/>
        <v>40</v>
      </c>
      <c r="DO320" s="4187">
        <f t="shared" si="1415"/>
        <v>4</v>
      </c>
      <c r="DP320" s="4190">
        <f t="shared" si="1416"/>
        <v>0.90909090909090906</v>
      </c>
      <c r="DQ320" s="6076">
        <v>44</v>
      </c>
      <c r="DR320" s="6077"/>
      <c r="DS320" s="4794">
        <v>2</v>
      </c>
      <c r="DT320" s="4795">
        <v>2</v>
      </c>
      <c r="DU320" s="4795">
        <f t="shared" si="1417"/>
        <v>0</v>
      </c>
      <c r="DV320" s="4796">
        <f t="shared" si="1418"/>
        <v>1</v>
      </c>
      <c r="DW320" s="4433">
        <f t="shared" si="1419"/>
        <v>42</v>
      </c>
      <c r="DX320" s="4184">
        <f t="shared" si="1420"/>
        <v>2</v>
      </c>
      <c r="DY320" s="4185">
        <f t="shared" si="1421"/>
        <v>0.95454545454545459</v>
      </c>
      <c r="DZ320" s="7321">
        <v>44</v>
      </c>
      <c r="EA320" s="6062"/>
      <c r="EB320" s="3258">
        <v>4</v>
      </c>
      <c r="EC320" s="3258">
        <v>3</v>
      </c>
      <c r="ED320" s="1913">
        <f t="shared" si="1422"/>
        <v>-1</v>
      </c>
      <c r="EE320" s="1914">
        <v>0</v>
      </c>
      <c r="EF320" s="3307">
        <f t="shared" si="1423"/>
        <v>23</v>
      </c>
      <c r="EG320" s="1913">
        <f t="shared" si="1424"/>
        <v>21</v>
      </c>
      <c r="EH320" s="1914">
        <f t="shared" si="1425"/>
        <v>0.52272727272727271</v>
      </c>
      <c r="EI320" s="6074">
        <v>44</v>
      </c>
      <c r="EJ320" s="6075"/>
      <c r="EK320" s="3249">
        <v>5</v>
      </c>
      <c r="EL320" s="3249">
        <v>5</v>
      </c>
      <c r="EM320" s="1911">
        <f t="shared" si="1426"/>
        <v>0</v>
      </c>
      <c r="EN320" s="1912">
        <f t="shared" si="1427"/>
        <v>1</v>
      </c>
      <c r="EO320" s="3285">
        <f t="shared" si="1428"/>
        <v>28</v>
      </c>
      <c r="EP320" s="1911">
        <f t="shared" si="1429"/>
        <v>16</v>
      </c>
      <c r="EQ320" s="1912">
        <f t="shared" si="1430"/>
        <v>0.63636363636363635</v>
      </c>
      <c r="ER320" s="6076">
        <v>44</v>
      </c>
      <c r="ES320" s="6076"/>
      <c r="ET320" s="3857">
        <v>4</v>
      </c>
      <c r="EU320" s="3857">
        <v>4</v>
      </c>
      <c r="EV320" s="1942">
        <f t="shared" si="1431"/>
        <v>0</v>
      </c>
      <c r="EW320" s="1943">
        <f t="shared" si="1432"/>
        <v>1</v>
      </c>
      <c r="EX320" s="3621">
        <f t="shared" si="1433"/>
        <v>32</v>
      </c>
      <c r="EY320" s="1913">
        <f t="shared" si="1434"/>
        <v>12</v>
      </c>
      <c r="EZ320" s="1914">
        <f t="shared" si="1435"/>
        <v>0.72727272727272729</v>
      </c>
      <c r="FA320" s="7288">
        <v>44</v>
      </c>
      <c r="FB320" s="7288"/>
      <c r="FC320" s="2536">
        <v>4</v>
      </c>
      <c r="FD320" s="2536">
        <v>8</v>
      </c>
      <c r="FE320" s="1913">
        <f t="shared" si="1436"/>
        <v>4</v>
      </c>
      <c r="FF320" s="1914">
        <v>0</v>
      </c>
      <c r="FG320" s="2536">
        <f t="shared" si="1437"/>
        <v>13</v>
      </c>
      <c r="FH320" s="1913">
        <f t="shared" si="1438"/>
        <v>31</v>
      </c>
      <c r="FI320" s="1914">
        <f t="shared" si="1439"/>
        <v>0.29545454545454547</v>
      </c>
      <c r="FJ320" s="7288">
        <v>44</v>
      </c>
      <c r="FK320" s="7288"/>
      <c r="FL320" s="2498">
        <v>4</v>
      </c>
      <c r="FM320" s="2498">
        <v>1</v>
      </c>
      <c r="FN320" s="1911">
        <f t="shared" si="1440"/>
        <v>3</v>
      </c>
      <c r="FO320" s="1912">
        <f t="shared" si="1441"/>
        <v>0.25</v>
      </c>
      <c r="FP320" s="2587">
        <f t="shared" si="1442"/>
        <v>14</v>
      </c>
      <c r="FQ320" s="1911">
        <f t="shared" si="1443"/>
        <v>30</v>
      </c>
      <c r="FR320" s="1912">
        <f t="shared" si="1444"/>
        <v>0.31818181818181818</v>
      </c>
      <c r="FS320" s="6810">
        <v>44</v>
      </c>
      <c r="FT320" s="6810"/>
      <c r="FU320" s="2790">
        <v>4</v>
      </c>
      <c r="FV320" s="2790">
        <v>6</v>
      </c>
      <c r="FW320" s="1942">
        <f t="shared" si="1445"/>
        <v>-2</v>
      </c>
      <c r="FX320" s="1943">
        <f t="shared" si="1446"/>
        <v>1.5</v>
      </c>
      <c r="FY320" s="2587">
        <f t="shared" si="1447"/>
        <v>20</v>
      </c>
      <c r="FZ320" s="1913">
        <f t="shared" si="1448"/>
        <v>24</v>
      </c>
      <c r="GA320" s="1914">
        <f t="shared" si="1449"/>
        <v>0.45454545454545453</v>
      </c>
      <c r="GB320" s="3169">
        <f t="shared" si="1212"/>
        <v>6.8181818181818177E-2</v>
      </c>
      <c r="GC320" s="2219">
        <v>0</v>
      </c>
      <c r="GD320" s="1895">
        <v>1</v>
      </c>
      <c r="GE320" s="2105" t="s">
        <v>206</v>
      </c>
      <c r="GF320" s="2105" t="s">
        <v>207</v>
      </c>
      <c r="GG320" s="2105" t="s">
        <v>17</v>
      </c>
      <c r="GH320" s="2105" t="s">
        <v>19</v>
      </c>
      <c r="GI320" s="2105" t="s">
        <v>16</v>
      </c>
      <c r="GJ320" s="2105" t="s">
        <v>16</v>
      </c>
      <c r="GK320" s="2105" t="s">
        <v>29</v>
      </c>
      <c r="GL320" s="2104">
        <v>3</v>
      </c>
      <c r="GM320" s="219" t="s">
        <v>1139</v>
      </c>
      <c r="GN320" s="538" t="s">
        <v>1031</v>
      </c>
      <c r="GO320" s="460">
        <v>44</v>
      </c>
      <c r="GP320" s="460">
        <v>9</v>
      </c>
      <c r="GQ320" s="2086">
        <v>5</v>
      </c>
      <c r="GR320" s="2086">
        <v>4</v>
      </c>
      <c r="GS320" s="1895">
        <v>0.55555555555555558</v>
      </c>
      <c r="GT320" s="2086">
        <v>5</v>
      </c>
      <c r="GU320" s="2086">
        <v>39</v>
      </c>
      <c r="GV320" s="1895">
        <v>0.11363636363636363</v>
      </c>
    </row>
    <row r="321" spans="1:204" ht="153" x14ac:dyDescent="0.25">
      <c r="B321" s="7145"/>
      <c r="C321" s="5685"/>
      <c r="D321" s="7164"/>
      <c r="E321" s="7145"/>
      <c r="F321" s="5707"/>
      <c r="G321" s="5707"/>
      <c r="H321" s="5707"/>
      <c r="I321" s="5707"/>
      <c r="J321" s="5707"/>
      <c r="K321" s="5707"/>
      <c r="L321" s="5707"/>
      <c r="M321" s="5707"/>
      <c r="N321" s="5707"/>
      <c r="O321" s="5707"/>
      <c r="P321" s="5698"/>
      <c r="Q321" s="5698"/>
      <c r="R321" s="5704"/>
      <c r="S321" s="5698"/>
      <c r="T321" s="5698"/>
      <c r="U321" s="7116"/>
      <c r="V321" s="5698"/>
      <c r="W321" s="5695"/>
      <c r="X321" s="5692"/>
      <c r="Y321" s="2104">
        <v>4</v>
      </c>
      <c r="Z321" s="504" t="s">
        <v>1140</v>
      </c>
      <c r="AA321" s="758" t="s">
        <v>1141</v>
      </c>
      <c r="AB321" s="414">
        <v>1600</v>
      </c>
      <c r="AC321" s="460">
        <v>400</v>
      </c>
      <c r="AD321" s="544">
        <f t="shared" si="1384"/>
        <v>0.25</v>
      </c>
      <c r="AE321" s="460">
        <v>400</v>
      </c>
      <c r="AF321" s="544">
        <f t="shared" si="1385"/>
        <v>0.25</v>
      </c>
      <c r="AG321" s="460">
        <v>400</v>
      </c>
      <c r="AH321" s="544">
        <f t="shared" si="1386"/>
        <v>0.25</v>
      </c>
      <c r="AI321" s="460">
        <v>400</v>
      </c>
      <c r="AJ321" s="545">
        <f t="shared" si="1387"/>
        <v>0.25</v>
      </c>
      <c r="AK321" s="947">
        <f t="shared" si="1388"/>
        <v>1</v>
      </c>
      <c r="AL321" s="2284">
        <v>4</v>
      </c>
      <c r="AM321" s="959" t="s">
        <v>2032</v>
      </c>
      <c r="AN321" s="970" t="s">
        <v>2033</v>
      </c>
      <c r="AO321" s="807" t="s">
        <v>2034</v>
      </c>
      <c r="AP321" s="807" t="s">
        <v>2035</v>
      </c>
      <c r="AQ321" s="1074">
        <v>100</v>
      </c>
      <c r="AR321" s="813" t="s">
        <v>2045</v>
      </c>
      <c r="AS321" s="970" t="s">
        <v>1579</v>
      </c>
      <c r="AT321" s="2290"/>
      <c r="AU321" s="1074" t="s">
        <v>1704</v>
      </c>
      <c r="AV321" s="6498">
        <v>1600</v>
      </c>
      <c r="AW321" s="6498"/>
      <c r="AX321" s="4449">
        <f t="shared" si="1389"/>
        <v>400</v>
      </c>
      <c r="AY321" s="4450">
        <f t="shared" si="1390"/>
        <v>400</v>
      </c>
      <c r="AZ321" s="4411">
        <f t="shared" si="1391"/>
        <v>0</v>
      </c>
      <c r="BA321" s="4496">
        <f t="shared" si="1392"/>
        <v>1</v>
      </c>
      <c r="BB321" s="4739">
        <f t="shared" si="1393"/>
        <v>1606</v>
      </c>
      <c r="BC321" s="4104">
        <f t="shared" si="1394"/>
        <v>-6</v>
      </c>
      <c r="BD321" s="2963">
        <f t="shared" si="1395"/>
        <v>1.0037499999999999</v>
      </c>
      <c r="BE321" s="4764">
        <f t="shared" si="1356"/>
        <v>0</v>
      </c>
      <c r="BF321" s="6585">
        <v>1600</v>
      </c>
      <c r="BG321" s="6585"/>
      <c r="BH321" s="3673">
        <f t="shared" si="1211"/>
        <v>400</v>
      </c>
      <c r="BI321" s="3674">
        <f t="shared" si="1396"/>
        <v>350</v>
      </c>
      <c r="BJ321" s="3111">
        <f t="shared" si="1397"/>
        <v>50</v>
      </c>
      <c r="BK321" s="2963">
        <f t="shared" si="1398"/>
        <v>0.875</v>
      </c>
      <c r="BL321" s="3674">
        <f t="shared" si="1381"/>
        <v>1206</v>
      </c>
      <c r="BM321" s="3122">
        <f t="shared" si="1399"/>
        <v>394</v>
      </c>
      <c r="BN321" s="2963">
        <f t="shared" si="1400"/>
        <v>0.75375000000000003</v>
      </c>
      <c r="BO321" s="3708">
        <f t="shared" si="1401"/>
        <v>0</v>
      </c>
      <c r="BP321" s="3494"/>
      <c r="BQ321" s="7288">
        <v>1600</v>
      </c>
      <c r="BR321" s="7288"/>
      <c r="BS321" s="2572">
        <f t="shared" si="1402"/>
        <v>400</v>
      </c>
      <c r="BT321" s="2800">
        <f t="shared" si="1403"/>
        <v>500</v>
      </c>
      <c r="BU321" s="2987">
        <f t="shared" si="1202"/>
        <v>-100</v>
      </c>
      <c r="BV321" s="2963">
        <f t="shared" si="1203"/>
        <v>1.25</v>
      </c>
      <c r="BW321" s="2361">
        <f t="shared" si="1204"/>
        <v>856</v>
      </c>
      <c r="BX321" s="2991">
        <f t="shared" si="1205"/>
        <v>744</v>
      </c>
      <c r="BY321" s="2963">
        <f t="shared" si="1206"/>
        <v>0.53500000000000003</v>
      </c>
      <c r="BZ321" s="3151"/>
      <c r="CA321" s="7316">
        <v>1600</v>
      </c>
      <c r="CB321" s="7316"/>
      <c r="CC321" s="1813">
        <v>400</v>
      </c>
      <c r="CD321" s="1814">
        <v>356</v>
      </c>
      <c r="CE321" s="2359">
        <f t="shared" si="1404"/>
        <v>44</v>
      </c>
      <c r="CF321" s="1834">
        <f t="shared" si="1405"/>
        <v>0.89</v>
      </c>
      <c r="CG321" s="1971">
        <f t="shared" si="1406"/>
        <v>356</v>
      </c>
      <c r="CH321" s="2387">
        <f t="shared" si="1407"/>
        <v>1244</v>
      </c>
      <c r="CI321" s="1834">
        <f t="shared" si="1408"/>
        <v>0.2225</v>
      </c>
      <c r="CJ321" s="2483"/>
      <c r="CK321" s="2483"/>
      <c r="CL321" s="2483"/>
      <c r="CM321" s="1744">
        <v>150</v>
      </c>
      <c r="CN321" s="1744">
        <v>150</v>
      </c>
      <c r="CO321" s="1745">
        <v>100</v>
      </c>
      <c r="CP321" s="1827">
        <v>150</v>
      </c>
      <c r="CQ321" s="1827">
        <v>125</v>
      </c>
      <c r="CR321" s="1745">
        <v>125</v>
      </c>
      <c r="CS321" s="1827">
        <v>150</v>
      </c>
      <c r="CT321" s="1827">
        <v>150</v>
      </c>
      <c r="CU321" s="1745">
        <v>100</v>
      </c>
      <c r="CV321" s="1827">
        <v>125</v>
      </c>
      <c r="CW321" s="1827">
        <v>125</v>
      </c>
      <c r="CX321" s="1745">
        <v>150</v>
      </c>
      <c r="CY321" s="6061">
        <v>1600</v>
      </c>
      <c r="CZ321" s="6062"/>
      <c r="DA321" s="4786">
        <v>125</v>
      </c>
      <c r="DB321" s="4786">
        <v>125</v>
      </c>
      <c r="DC321" s="4785">
        <f t="shared" si="1409"/>
        <v>0</v>
      </c>
      <c r="DD321" s="4629">
        <f>DB321/DA321</f>
        <v>1</v>
      </c>
      <c r="DE321" s="4576">
        <f t="shared" si="1207"/>
        <v>1331</v>
      </c>
      <c r="DF321" s="4785">
        <f t="shared" si="1410"/>
        <v>269</v>
      </c>
      <c r="DG321" s="4181">
        <f t="shared" si="1411"/>
        <v>0.83187500000000003</v>
      </c>
      <c r="DH321" s="6074">
        <v>1600</v>
      </c>
      <c r="DI321" s="6075"/>
      <c r="DJ321" s="4790">
        <v>125</v>
      </c>
      <c r="DK321" s="4790">
        <v>125</v>
      </c>
      <c r="DL321" s="4788">
        <f t="shared" si="1412"/>
        <v>0</v>
      </c>
      <c r="DM321" s="4789">
        <f t="shared" si="1413"/>
        <v>1</v>
      </c>
      <c r="DN321" s="4534">
        <f t="shared" si="1414"/>
        <v>1456</v>
      </c>
      <c r="DO321" s="4187">
        <f t="shared" si="1415"/>
        <v>144</v>
      </c>
      <c r="DP321" s="4190">
        <f t="shared" si="1416"/>
        <v>0.91</v>
      </c>
      <c r="DQ321" s="6076">
        <v>1600</v>
      </c>
      <c r="DR321" s="6077"/>
      <c r="DS321" s="4794">
        <v>150</v>
      </c>
      <c r="DT321" s="4795">
        <v>150</v>
      </c>
      <c r="DU321" s="4795">
        <f t="shared" si="1417"/>
        <v>0</v>
      </c>
      <c r="DV321" s="4796">
        <f t="shared" si="1418"/>
        <v>1</v>
      </c>
      <c r="DW321" s="4433">
        <f t="shared" si="1419"/>
        <v>1606</v>
      </c>
      <c r="DX321" s="4184">
        <f t="shared" si="1420"/>
        <v>-6</v>
      </c>
      <c r="DY321" s="4185">
        <f t="shared" si="1421"/>
        <v>1.0037499999999999</v>
      </c>
      <c r="DZ321" s="7321">
        <v>1600</v>
      </c>
      <c r="EA321" s="6062"/>
      <c r="EB321" s="3258">
        <v>150</v>
      </c>
      <c r="EC321" s="3258">
        <v>100</v>
      </c>
      <c r="ED321" s="1913">
        <f t="shared" si="1422"/>
        <v>-50</v>
      </c>
      <c r="EE321" s="1914">
        <f>EC321/EB321</f>
        <v>0.66666666666666663</v>
      </c>
      <c r="EF321" s="3307">
        <f t="shared" si="1423"/>
        <v>956</v>
      </c>
      <c r="EG321" s="1913">
        <f t="shared" si="1424"/>
        <v>644</v>
      </c>
      <c r="EH321" s="1914">
        <f t="shared" si="1425"/>
        <v>0.59750000000000003</v>
      </c>
      <c r="EI321" s="6074">
        <v>1600</v>
      </c>
      <c r="EJ321" s="6075"/>
      <c r="EK321" s="3249">
        <v>150</v>
      </c>
      <c r="EL321" s="3249">
        <v>150</v>
      </c>
      <c r="EM321" s="1911">
        <f t="shared" si="1426"/>
        <v>0</v>
      </c>
      <c r="EN321" s="1912">
        <f t="shared" si="1427"/>
        <v>1</v>
      </c>
      <c r="EO321" s="3285">
        <f t="shared" si="1428"/>
        <v>1106</v>
      </c>
      <c r="EP321" s="1911">
        <f t="shared" si="1429"/>
        <v>494</v>
      </c>
      <c r="EQ321" s="1912">
        <f t="shared" si="1430"/>
        <v>0.69125000000000003</v>
      </c>
      <c r="ER321" s="6076">
        <v>1600</v>
      </c>
      <c r="ES321" s="6076"/>
      <c r="ET321" s="3857">
        <v>100</v>
      </c>
      <c r="EU321" s="3857">
        <v>100</v>
      </c>
      <c r="EV321" s="1942">
        <f t="shared" si="1431"/>
        <v>0</v>
      </c>
      <c r="EW321" s="1943">
        <f t="shared" si="1432"/>
        <v>1</v>
      </c>
      <c r="EX321" s="3621">
        <f t="shared" si="1433"/>
        <v>1206</v>
      </c>
      <c r="EY321" s="1913">
        <f t="shared" si="1434"/>
        <v>394</v>
      </c>
      <c r="EZ321" s="1914">
        <f t="shared" si="1435"/>
        <v>0.75375000000000003</v>
      </c>
      <c r="FA321" s="7288">
        <v>1600</v>
      </c>
      <c r="FB321" s="7288"/>
      <c r="FC321" s="2536">
        <v>150</v>
      </c>
      <c r="FD321" s="2536">
        <v>204</v>
      </c>
      <c r="FE321" s="1913">
        <f t="shared" si="1436"/>
        <v>54</v>
      </c>
      <c r="FF321" s="1914">
        <f>FD321/FC321</f>
        <v>1.36</v>
      </c>
      <c r="FG321" s="2536">
        <f t="shared" si="1437"/>
        <v>560</v>
      </c>
      <c r="FH321" s="1913">
        <f t="shared" si="1438"/>
        <v>1040</v>
      </c>
      <c r="FI321" s="1914">
        <f t="shared" si="1439"/>
        <v>0.35</v>
      </c>
      <c r="FJ321" s="7288">
        <v>1600</v>
      </c>
      <c r="FK321" s="7288"/>
      <c r="FL321" s="2498">
        <v>125</v>
      </c>
      <c r="FM321" s="2498">
        <v>150</v>
      </c>
      <c r="FN321" s="1911">
        <f t="shared" si="1440"/>
        <v>-25</v>
      </c>
      <c r="FO321" s="1912">
        <f t="shared" si="1441"/>
        <v>1.2</v>
      </c>
      <c r="FP321" s="2587">
        <f t="shared" si="1442"/>
        <v>710</v>
      </c>
      <c r="FQ321" s="1911">
        <f t="shared" si="1443"/>
        <v>890</v>
      </c>
      <c r="FR321" s="1912">
        <f t="shared" si="1444"/>
        <v>0.44374999999999998</v>
      </c>
      <c r="FS321" s="6810">
        <v>1600</v>
      </c>
      <c r="FT321" s="6810"/>
      <c r="FU321" s="2790">
        <v>125</v>
      </c>
      <c r="FV321" s="2790">
        <v>146</v>
      </c>
      <c r="FW321" s="1942">
        <f t="shared" si="1445"/>
        <v>-21</v>
      </c>
      <c r="FX321" s="1943">
        <f t="shared" si="1446"/>
        <v>1.1679999999999999</v>
      </c>
      <c r="FY321" s="2587">
        <f t="shared" si="1447"/>
        <v>856</v>
      </c>
      <c r="FZ321" s="1913">
        <f t="shared" si="1448"/>
        <v>744</v>
      </c>
      <c r="GA321" s="1914">
        <f t="shared" si="1449"/>
        <v>0.53500000000000003</v>
      </c>
      <c r="GB321" s="3169">
        <f t="shared" si="1212"/>
        <v>6.25E-2</v>
      </c>
      <c r="GC321" s="2219">
        <v>0</v>
      </c>
      <c r="GD321" s="1895">
        <v>1</v>
      </c>
      <c r="GE321" s="2105" t="s">
        <v>206</v>
      </c>
      <c r="GF321" s="2105" t="s">
        <v>207</v>
      </c>
      <c r="GG321" s="2105" t="s">
        <v>17</v>
      </c>
      <c r="GH321" s="2105" t="s">
        <v>19</v>
      </c>
      <c r="GI321" s="2105" t="s">
        <v>16</v>
      </c>
      <c r="GJ321" s="2105" t="s">
        <v>16</v>
      </c>
      <c r="GK321" s="2105" t="s">
        <v>29</v>
      </c>
      <c r="GL321" s="2104">
        <v>4</v>
      </c>
      <c r="GM321" s="219" t="s">
        <v>1140</v>
      </c>
      <c r="GN321" s="538" t="s">
        <v>1141</v>
      </c>
      <c r="GO321" s="460">
        <v>1600</v>
      </c>
      <c r="GP321" s="460">
        <v>400</v>
      </c>
      <c r="GQ321" s="2086">
        <v>356</v>
      </c>
      <c r="GR321" s="2086">
        <v>44</v>
      </c>
      <c r="GS321" s="1895">
        <v>0.89</v>
      </c>
      <c r="GT321" s="2086">
        <v>356</v>
      </c>
      <c r="GU321" s="2086">
        <v>1244</v>
      </c>
      <c r="GV321" s="1895">
        <v>0.2225</v>
      </c>
    </row>
    <row r="322" spans="1:204" ht="102" customHeight="1" x14ac:dyDescent="0.25">
      <c r="B322" s="7145"/>
      <c r="C322" s="5685"/>
      <c r="D322" s="7164"/>
      <c r="E322" s="7145"/>
      <c r="F322" s="5707"/>
      <c r="G322" s="5707"/>
      <c r="H322" s="5707"/>
      <c r="I322" s="5707"/>
      <c r="J322" s="5707"/>
      <c r="K322" s="5707"/>
      <c r="L322" s="5707"/>
      <c r="M322" s="5707"/>
      <c r="N322" s="5707"/>
      <c r="O322" s="5707"/>
      <c r="P322" s="5698"/>
      <c r="Q322" s="5698"/>
      <c r="R322" s="5704"/>
      <c r="S322" s="5698"/>
      <c r="T322" s="5698"/>
      <c r="U322" s="7116"/>
      <c r="V322" s="5698"/>
      <c r="W322" s="5695"/>
      <c r="X322" s="5692"/>
      <c r="Y322" s="2104">
        <v>5</v>
      </c>
      <c r="Z322" s="504" t="s">
        <v>1142</v>
      </c>
      <c r="AA322" s="758" t="s">
        <v>1143</v>
      </c>
      <c r="AB322" s="414">
        <v>40</v>
      </c>
      <c r="AC322" s="460">
        <v>6</v>
      </c>
      <c r="AD322" s="544">
        <f t="shared" si="1384"/>
        <v>0.15</v>
      </c>
      <c r="AE322" s="460">
        <v>12</v>
      </c>
      <c r="AF322" s="544">
        <f t="shared" si="1385"/>
        <v>0.3</v>
      </c>
      <c r="AG322" s="460">
        <v>12</v>
      </c>
      <c r="AH322" s="544">
        <f t="shared" si="1386"/>
        <v>0.3</v>
      </c>
      <c r="AI322" s="460">
        <v>10</v>
      </c>
      <c r="AJ322" s="545">
        <f t="shared" si="1387"/>
        <v>0.25</v>
      </c>
      <c r="AK322" s="947">
        <f t="shared" si="1388"/>
        <v>1</v>
      </c>
      <c r="AL322" s="2284">
        <v>5</v>
      </c>
      <c r="AM322" s="959" t="s">
        <v>1142</v>
      </c>
      <c r="AN322" s="959" t="s">
        <v>2037</v>
      </c>
      <c r="AO322" s="807" t="s">
        <v>2036</v>
      </c>
      <c r="AP322" s="807" t="s">
        <v>2038</v>
      </c>
      <c r="AQ322" s="1074">
        <v>100</v>
      </c>
      <c r="AR322" s="813" t="s">
        <v>2046</v>
      </c>
      <c r="AS322" s="970" t="s">
        <v>1579</v>
      </c>
      <c r="AT322" s="2290"/>
      <c r="AU322" s="1074" t="s">
        <v>1704</v>
      </c>
      <c r="AV322" s="6498">
        <v>40</v>
      </c>
      <c r="AW322" s="6498"/>
      <c r="AX322" s="4449">
        <f t="shared" si="1389"/>
        <v>10</v>
      </c>
      <c r="AY322" s="4450">
        <f t="shared" si="1390"/>
        <v>10</v>
      </c>
      <c r="AZ322" s="4411">
        <f t="shared" si="1391"/>
        <v>0</v>
      </c>
      <c r="BA322" s="4496">
        <f t="shared" si="1392"/>
        <v>1</v>
      </c>
      <c r="BB322" s="4739">
        <f t="shared" si="1393"/>
        <v>40</v>
      </c>
      <c r="BC322" s="4104">
        <f t="shared" si="1394"/>
        <v>0</v>
      </c>
      <c r="BD322" s="2963">
        <f t="shared" si="1395"/>
        <v>1</v>
      </c>
      <c r="BE322" s="4764">
        <f t="shared" si="1356"/>
        <v>0</v>
      </c>
      <c r="BF322" s="6585">
        <v>40</v>
      </c>
      <c r="BG322" s="6585"/>
      <c r="BH322" s="3673">
        <f t="shared" si="1211"/>
        <v>12</v>
      </c>
      <c r="BI322" s="3674">
        <f t="shared" si="1396"/>
        <v>11</v>
      </c>
      <c r="BJ322" s="3111">
        <f t="shared" si="1397"/>
        <v>1</v>
      </c>
      <c r="BK322" s="2963">
        <f t="shared" si="1398"/>
        <v>0.91666666666666663</v>
      </c>
      <c r="BL322" s="3674">
        <f t="shared" si="1381"/>
        <v>30</v>
      </c>
      <c r="BM322" s="3122">
        <f t="shared" si="1399"/>
        <v>10</v>
      </c>
      <c r="BN322" s="2963">
        <f t="shared" si="1400"/>
        <v>0.75</v>
      </c>
      <c r="BO322" s="3708">
        <f t="shared" si="1401"/>
        <v>0</v>
      </c>
      <c r="BP322" s="3494"/>
      <c r="BQ322" s="7288">
        <v>40</v>
      </c>
      <c r="BR322" s="7288"/>
      <c r="BS322" s="2572">
        <f t="shared" si="1402"/>
        <v>12</v>
      </c>
      <c r="BT322" s="2800">
        <f t="shared" si="1403"/>
        <v>13</v>
      </c>
      <c r="BU322" s="2987">
        <f t="shared" si="1202"/>
        <v>-1</v>
      </c>
      <c r="BV322" s="2963">
        <f t="shared" si="1203"/>
        <v>1.0833333333333333</v>
      </c>
      <c r="BW322" s="2361">
        <f t="shared" si="1204"/>
        <v>19</v>
      </c>
      <c r="BX322" s="2991">
        <f t="shared" si="1205"/>
        <v>21</v>
      </c>
      <c r="BY322" s="2963">
        <f t="shared" si="1206"/>
        <v>0.47499999999999998</v>
      </c>
      <c r="BZ322" s="3151"/>
      <c r="CA322" s="7316">
        <v>40</v>
      </c>
      <c r="CB322" s="7316"/>
      <c r="CC322" s="1813">
        <v>6</v>
      </c>
      <c r="CD322" s="1814">
        <v>6</v>
      </c>
      <c r="CE322" s="2359">
        <f t="shared" si="1404"/>
        <v>0</v>
      </c>
      <c r="CF322" s="1834">
        <f t="shared" si="1405"/>
        <v>1</v>
      </c>
      <c r="CG322" s="1971">
        <f t="shared" si="1406"/>
        <v>6</v>
      </c>
      <c r="CH322" s="2387">
        <f t="shared" si="1407"/>
        <v>34</v>
      </c>
      <c r="CI322" s="1834">
        <f t="shared" si="1408"/>
        <v>0.15</v>
      </c>
      <c r="CJ322" s="2479"/>
      <c r="CK322" s="2479"/>
      <c r="CL322" s="2479"/>
      <c r="CM322" s="1744">
        <v>2</v>
      </c>
      <c r="CN322" s="1744">
        <v>2</v>
      </c>
      <c r="CO322" s="1745">
        <v>2</v>
      </c>
      <c r="CP322" s="1827">
        <v>4</v>
      </c>
      <c r="CQ322" s="1827">
        <v>4</v>
      </c>
      <c r="CR322" s="1745">
        <v>4</v>
      </c>
      <c r="CS322" s="1827">
        <v>4</v>
      </c>
      <c r="CT322" s="1827">
        <v>4</v>
      </c>
      <c r="CU322" s="1745">
        <v>4</v>
      </c>
      <c r="CV322" s="1827">
        <v>3</v>
      </c>
      <c r="CW322" s="1827">
        <v>3</v>
      </c>
      <c r="CX322" s="1745">
        <v>4</v>
      </c>
      <c r="CY322" s="6061">
        <v>40</v>
      </c>
      <c r="CZ322" s="6062"/>
      <c r="DA322" s="4786">
        <v>3</v>
      </c>
      <c r="DB322" s="4786">
        <v>3</v>
      </c>
      <c r="DC322" s="4785">
        <f t="shared" si="1409"/>
        <v>0</v>
      </c>
      <c r="DD322" s="4629">
        <f>DB322/DA322</f>
        <v>1</v>
      </c>
      <c r="DE322" s="4576">
        <f t="shared" si="1207"/>
        <v>33</v>
      </c>
      <c r="DF322" s="4785">
        <f t="shared" si="1410"/>
        <v>7</v>
      </c>
      <c r="DG322" s="4181">
        <f t="shared" si="1411"/>
        <v>0.82499999999999996</v>
      </c>
      <c r="DH322" s="6074">
        <v>40</v>
      </c>
      <c r="DI322" s="6075"/>
      <c r="DJ322" s="4790">
        <v>3</v>
      </c>
      <c r="DK322" s="4790">
        <v>3</v>
      </c>
      <c r="DL322" s="4788">
        <f t="shared" si="1412"/>
        <v>0</v>
      </c>
      <c r="DM322" s="4789">
        <f t="shared" si="1413"/>
        <v>1</v>
      </c>
      <c r="DN322" s="4534">
        <f t="shared" si="1414"/>
        <v>36</v>
      </c>
      <c r="DO322" s="4187">
        <f t="shared" si="1415"/>
        <v>4</v>
      </c>
      <c r="DP322" s="4190">
        <f t="shared" si="1416"/>
        <v>0.9</v>
      </c>
      <c r="DQ322" s="6076">
        <v>40</v>
      </c>
      <c r="DR322" s="6077"/>
      <c r="DS322" s="4794">
        <v>4</v>
      </c>
      <c r="DT322" s="4795">
        <v>4</v>
      </c>
      <c r="DU322" s="4795">
        <f t="shared" si="1417"/>
        <v>0</v>
      </c>
      <c r="DV322" s="4796">
        <f t="shared" si="1418"/>
        <v>1</v>
      </c>
      <c r="DW322" s="4433">
        <f t="shared" si="1419"/>
        <v>40</v>
      </c>
      <c r="DX322" s="4184">
        <f t="shared" si="1420"/>
        <v>0</v>
      </c>
      <c r="DY322" s="4185">
        <f t="shared" si="1421"/>
        <v>1</v>
      </c>
      <c r="DZ322" s="7321">
        <v>40</v>
      </c>
      <c r="EA322" s="6062"/>
      <c r="EB322" s="3258">
        <v>4</v>
      </c>
      <c r="EC322" s="3258">
        <v>3</v>
      </c>
      <c r="ED322" s="1913">
        <f t="shared" si="1422"/>
        <v>-1</v>
      </c>
      <c r="EE322" s="1914">
        <f>EC322/EB322</f>
        <v>0.75</v>
      </c>
      <c r="EF322" s="3307">
        <f t="shared" si="1423"/>
        <v>22</v>
      </c>
      <c r="EG322" s="1913">
        <f t="shared" si="1424"/>
        <v>18</v>
      </c>
      <c r="EH322" s="1914">
        <f t="shared" si="1425"/>
        <v>0.55000000000000004</v>
      </c>
      <c r="EI322" s="6074">
        <v>40</v>
      </c>
      <c r="EJ322" s="6075"/>
      <c r="EK322" s="3249">
        <v>4</v>
      </c>
      <c r="EL322" s="3249">
        <v>4</v>
      </c>
      <c r="EM322" s="1911">
        <f t="shared" si="1426"/>
        <v>0</v>
      </c>
      <c r="EN322" s="1912">
        <f t="shared" si="1427"/>
        <v>1</v>
      </c>
      <c r="EO322" s="3285">
        <f t="shared" si="1428"/>
        <v>26</v>
      </c>
      <c r="EP322" s="1911">
        <f t="shared" si="1429"/>
        <v>14</v>
      </c>
      <c r="EQ322" s="1912">
        <f t="shared" si="1430"/>
        <v>0.65</v>
      </c>
      <c r="ER322" s="6076">
        <v>40</v>
      </c>
      <c r="ES322" s="6076"/>
      <c r="ET322" s="3857">
        <v>4</v>
      </c>
      <c r="EU322" s="3857">
        <v>4</v>
      </c>
      <c r="EV322" s="1942">
        <f t="shared" si="1431"/>
        <v>0</v>
      </c>
      <c r="EW322" s="1943">
        <f t="shared" si="1432"/>
        <v>1</v>
      </c>
      <c r="EX322" s="3621">
        <f t="shared" si="1433"/>
        <v>30</v>
      </c>
      <c r="EY322" s="1913">
        <f t="shared" si="1434"/>
        <v>10</v>
      </c>
      <c r="EZ322" s="1914">
        <f t="shared" si="1435"/>
        <v>0.75</v>
      </c>
      <c r="FA322" s="7288">
        <v>40</v>
      </c>
      <c r="FB322" s="7288"/>
      <c r="FC322" s="2536">
        <v>4</v>
      </c>
      <c r="FD322" s="2536">
        <v>4</v>
      </c>
      <c r="FE322" s="1913">
        <f t="shared" si="1436"/>
        <v>0</v>
      </c>
      <c r="FF322" s="1914">
        <f>FD322/FC322</f>
        <v>1</v>
      </c>
      <c r="FG322" s="2536">
        <f t="shared" si="1437"/>
        <v>10</v>
      </c>
      <c r="FH322" s="1913">
        <f t="shared" si="1438"/>
        <v>30</v>
      </c>
      <c r="FI322" s="1914">
        <f t="shared" si="1439"/>
        <v>0.25</v>
      </c>
      <c r="FJ322" s="7288">
        <v>40</v>
      </c>
      <c r="FK322" s="7288"/>
      <c r="FL322" s="2498">
        <v>4</v>
      </c>
      <c r="FM322" s="2498">
        <v>4</v>
      </c>
      <c r="FN322" s="1911">
        <f t="shared" si="1440"/>
        <v>0</v>
      </c>
      <c r="FO322" s="1912">
        <f t="shared" si="1441"/>
        <v>1</v>
      </c>
      <c r="FP322" s="2587">
        <f t="shared" si="1442"/>
        <v>14</v>
      </c>
      <c r="FQ322" s="1911">
        <f t="shared" si="1443"/>
        <v>26</v>
      </c>
      <c r="FR322" s="1912">
        <f t="shared" si="1444"/>
        <v>0.35</v>
      </c>
      <c r="FS322" s="6810">
        <v>40</v>
      </c>
      <c r="FT322" s="6810"/>
      <c r="FU322" s="2790">
        <v>4</v>
      </c>
      <c r="FV322" s="2790">
        <v>5</v>
      </c>
      <c r="FW322" s="1942">
        <f t="shared" si="1445"/>
        <v>-1</v>
      </c>
      <c r="FX322" s="1943">
        <f t="shared" si="1446"/>
        <v>1.25</v>
      </c>
      <c r="FY322" s="2587">
        <f t="shared" si="1447"/>
        <v>19</v>
      </c>
      <c r="FZ322" s="1913">
        <f t="shared" si="1448"/>
        <v>21</v>
      </c>
      <c r="GA322" s="1914">
        <f t="shared" si="1449"/>
        <v>0.47499999999999998</v>
      </c>
      <c r="GB322" s="3169">
        <f t="shared" si="1212"/>
        <v>7.5000000000000067E-2</v>
      </c>
      <c r="GC322" s="2219">
        <v>0</v>
      </c>
      <c r="GD322" s="1895">
        <v>1</v>
      </c>
      <c r="GE322" s="2105" t="s">
        <v>206</v>
      </c>
      <c r="GF322" s="2105" t="s">
        <v>207</v>
      </c>
      <c r="GG322" s="2105" t="s">
        <v>17</v>
      </c>
      <c r="GH322" s="2105" t="s">
        <v>19</v>
      </c>
      <c r="GI322" s="2105" t="s">
        <v>16</v>
      </c>
      <c r="GJ322" s="2105" t="s">
        <v>16</v>
      </c>
      <c r="GK322" s="2105" t="s">
        <v>29</v>
      </c>
      <c r="GL322" s="2104">
        <v>5</v>
      </c>
      <c r="GM322" s="219" t="s">
        <v>1142</v>
      </c>
      <c r="GN322" s="538" t="s">
        <v>1143</v>
      </c>
      <c r="GO322" s="460">
        <v>40</v>
      </c>
      <c r="GP322" s="460">
        <v>6</v>
      </c>
      <c r="GQ322" s="2086">
        <v>6</v>
      </c>
      <c r="GR322" s="2086">
        <v>0</v>
      </c>
      <c r="GS322" s="1895">
        <v>1</v>
      </c>
      <c r="GT322" s="2086">
        <v>6</v>
      </c>
      <c r="GU322" s="2086">
        <v>34</v>
      </c>
      <c r="GV322" s="1895">
        <v>0.15</v>
      </c>
    </row>
    <row r="323" spans="1:204" ht="76.5" customHeight="1" thickBot="1" x14ac:dyDescent="0.3">
      <c r="B323" s="7145"/>
      <c r="C323" s="5686"/>
      <c r="D323" s="7101"/>
      <c r="E323" s="7103"/>
      <c r="F323" s="5708"/>
      <c r="G323" s="5708"/>
      <c r="H323" s="5708"/>
      <c r="I323" s="5708"/>
      <c r="J323" s="5708"/>
      <c r="K323" s="5708"/>
      <c r="L323" s="5708"/>
      <c r="M323" s="5708"/>
      <c r="N323" s="5708"/>
      <c r="O323" s="5708"/>
      <c r="P323" s="5699"/>
      <c r="Q323" s="5699"/>
      <c r="R323" s="5705"/>
      <c r="S323" s="5699"/>
      <c r="T323" s="5699"/>
      <c r="U323" s="7117"/>
      <c r="V323" s="5699"/>
      <c r="W323" s="5695"/>
      <c r="X323" s="5693"/>
      <c r="Y323" s="2115">
        <v>6</v>
      </c>
      <c r="Z323" s="507" t="s">
        <v>1144</v>
      </c>
      <c r="AA323" s="5576" t="s">
        <v>1141</v>
      </c>
      <c r="AB323" s="417">
        <v>650</v>
      </c>
      <c r="AC323" s="420">
        <v>200</v>
      </c>
      <c r="AD323" s="421">
        <f t="shared" si="1384"/>
        <v>0.30769230769230771</v>
      </c>
      <c r="AE323" s="420">
        <v>200</v>
      </c>
      <c r="AF323" s="421">
        <f t="shared" si="1385"/>
        <v>0.30769230769230771</v>
      </c>
      <c r="AG323" s="420">
        <v>150</v>
      </c>
      <c r="AH323" s="421">
        <f t="shared" si="1386"/>
        <v>0.23076923076923078</v>
      </c>
      <c r="AI323" s="420">
        <v>100</v>
      </c>
      <c r="AJ323" s="422">
        <f t="shared" si="1387"/>
        <v>0.15384615384615385</v>
      </c>
      <c r="AK323" s="947">
        <f t="shared" si="1388"/>
        <v>1</v>
      </c>
      <c r="AL323" s="2284">
        <v>6</v>
      </c>
      <c r="AM323" s="959" t="s">
        <v>2039</v>
      </c>
      <c r="AN323" s="959" t="s">
        <v>2041</v>
      </c>
      <c r="AO323" s="807" t="s">
        <v>2040</v>
      </c>
      <c r="AP323" s="807" t="s">
        <v>2042</v>
      </c>
      <c r="AQ323" s="1074">
        <v>100</v>
      </c>
      <c r="AR323" s="813" t="s">
        <v>2047</v>
      </c>
      <c r="AS323" s="970" t="s">
        <v>1579</v>
      </c>
      <c r="AT323" s="2290"/>
      <c r="AU323" s="1074" t="s">
        <v>1704</v>
      </c>
      <c r="AV323" s="6498">
        <v>650</v>
      </c>
      <c r="AW323" s="6498"/>
      <c r="AX323" s="4449">
        <f t="shared" si="1389"/>
        <v>100</v>
      </c>
      <c r="AY323" s="4450">
        <f t="shared" si="1390"/>
        <v>110</v>
      </c>
      <c r="AZ323" s="4411">
        <f t="shared" si="1391"/>
        <v>-10</v>
      </c>
      <c r="BA323" s="4496">
        <f t="shared" si="1392"/>
        <v>1.1000000000000001</v>
      </c>
      <c r="BB323" s="4739">
        <f t="shared" si="1393"/>
        <v>663</v>
      </c>
      <c r="BC323" s="4104">
        <f t="shared" si="1394"/>
        <v>-13</v>
      </c>
      <c r="BD323" s="2963">
        <f t="shared" si="1395"/>
        <v>1.02</v>
      </c>
      <c r="BE323" s="4764">
        <f t="shared" si="1356"/>
        <v>0</v>
      </c>
      <c r="BF323" s="6585">
        <v>650</v>
      </c>
      <c r="BG323" s="6585"/>
      <c r="BH323" s="3673">
        <f t="shared" si="1211"/>
        <v>150</v>
      </c>
      <c r="BI323" s="3674">
        <f t="shared" si="1396"/>
        <v>154</v>
      </c>
      <c r="BJ323" s="3111">
        <f t="shared" si="1397"/>
        <v>-4</v>
      </c>
      <c r="BK323" s="2963">
        <f t="shared" si="1398"/>
        <v>1.0266666666666666</v>
      </c>
      <c r="BL323" s="3674">
        <f t="shared" si="1381"/>
        <v>553</v>
      </c>
      <c r="BM323" s="3122">
        <f t="shared" si="1399"/>
        <v>97</v>
      </c>
      <c r="BN323" s="2963">
        <f t="shared" si="1400"/>
        <v>0.85076923076923072</v>
      </c>
      <c r="BO323" s="3708">
        <f t="shared" si="1401"/>
        <v>0</v>
      </c>
      <c r="BP323" s="3494"/>
      <c r="BQ323" s="7288">
        <v>650</v>
      </c>
      <c r="BR323" s="7288"/>
      <c r="BS323" s="2572">
        <f t="shared" si="1402"/>
        <v>200</v>
      </c>
      <c r="BT323" s="2800">
        <f t="shared" si="1403"/>
        <v>225</v>
      </c>
      <c r="BU323" s="2987">
        <f t="shared" si="1202"/>
        <v>-25</v>
      </c>
      <c r="BV323" s="2963">
        <f t="shared" si="1203"/>
        <v>1.125</v>
      </c>
      <c r="BW323" s="2361">
        <f t="shared" si="1204"/>
        <v>399</v>
      </c>
      <c r="BX323" s="2991">
        <f t="shared" si="1205"/>
        <v>251</v>
      </c>
      <c r="BY323" s="2963">
        <f t="shared" si="1206"/>
        <v>0.61384615384615382</v>
      </c>
      <c r="BZ323" s="3151"/>
      <c r="CA323" s="7316">
        <v>650</v>
      </c>
      <c r="CB323" s="7316"/>
      <c r="CC323" s="1813">
        <v>200</v>
      </c>
      <c r="CD323" s="1814">
        <v>174</v>
      </c>
      <c r="CE323" s="2359">
        <f t="shared" si="1404"/>
        <v>26</v>
      </c>
      <c r="CF323" s="1834">
        <f t="shared" si="1405"/>
        <v>0.87</v>
      </c>
      <c r="CG323" s="1971">
        <f t="shared" si="1406"/>
        <v>174</v>
      </c>
      <c r="CH323" s="2387">
        <f t="shared" si="1407"/>
        <v>476</v>
      </c>
      <c r="CI323" s="1834">
        <f t="shared" si="1408"/>
        <v>0.26769230769230767</v>
      </c>
      <c r="CJ323" s="2483"/>
      <c r="CK323" s="2483"/>
      <c r="CL323" s="2483"/>
      <c r="CM323" s="1744">
        <v>60</v>
      </c>
      <c r="CN323" s="1744">
        <v>70</v>
      </c>
      <c r="CO323" s="1745">
        <v>70</v>
      </c>
      <c r="CP323" s="1827">
        <v>100</v>
      </c>
      <c r="CQ323" s="1827">
        <v>50</v>
      </c>
      <c r="CR323" s="1745">
        <v>50</v>
      </c>
      <c r="CS323" s="1827">
        <v>50</v>
      </c>
      <c r="CT323" s="1827">
        <v>50</v>
      </c>
      <c r="CU323" s="1745">
        <v>50</v>
      </c>
      <c r="CV323" s="1827">
        <v>30</v>
      </c>
      <c r="CW323" s="1827">
        <v>40</v>
      </c>
      <c r="CX323" s="1745">
        <v>30</v>
      </c>
      <c r="CY323" s="6061">
        <v>650</v>
      </c>
      <c r="CZ323" s="6062"/>
      <c r="DA323" s="4786">
        <v>30</v>
      </c>
      <c r="DB323" s="4786">
        <v>30</v>
      </c>
      <c r="DC323" s="4785">
        <f t="shared" si="1409"/>
        <v>0</v>
      </c>
      <c r="DD323" s="4629">
        <f>DB323/DA323</f>
        <v>1</v>
      </c>
      <c r="DE323" s="4576">
        <f t="shared" si="1207"/>
        <v>583</v>
      </c>
      <c r="DF323" s="4785">
        <f t="shared" si="1410"/>
        <v>67</v>
      </c>
      <c r="DG323" s="4181">
        <f t="shared" si="1411"/>
        <v>0.89692307692307693</v>
      </c>
      <c r="DH323" s="6063">
        <v>650</v>
      </c>
      <c r="DI323" s="6064"/>
      <c r="DJ323" s="4790">
        <v>40</v>
      </c>
      <c r="DK323" s="4790">
        <v>40</v>
      </c>
      <c r="DL323" s="4788">
        <f t="shared" si="1412"/>
        <v>0</v>
      </c>
      <c r="DM323" s="4789">
        <f t="shared" si="1413"/>
        <v>1</v>
      </c>
      <c r="DN323" s="4534">
        <f t="shared" si="1414"/>
        <v>623</v>
      </c>
      <c r="DO323" s="4187">
        <f t="shared" si="1415"/>
        <v>27</v>
      </c>
      <c r="DP323" s="4190">
        <f t="shared" si="1416"/>
        <v>0.95846153846153848</v>
      </c>
      <c r="DQ323" s="6065">
        <v>650</v>
      </c>
      <c r="DR323" s="6066"/>
      <c r="DS323" s="4794">
        <v>30</v>
      </c>
      <c r="DT323" s="4795">
        <v>40</v>
      </c>
      <c r="DU323" s="4795">
        <f t="shared" si="1417"/>
        <v>-10</v>
      </c>
      <c r="DV323" s="4796">
        <f t="shared" si="1418"/>
        <v>1.3333333333333333</v>
      </c>
      <c r="DW323" s="4433">
        <f t="shared" si="1419"/>
        <v>663</v>
      </c>
      <c r="DX323" s="4184">
        <f t="shared" si="1420"/>
        <v>-13</v>
      </c>
      <c r="DY323" s="4185">
        <f t="shared" si="1421"/>
        <v>1.02</v>
      </c>
      <c r="DZ323" s="7321">
        <v>650</v>
      </c>
      <c r="EA323" s="6062"/>
      <c r="EB323" s="3258">
        <v>50</v>
      </c>
      <c r="EC323" s="3258">
        <v>34</v>
      </c>
      <c r="ED323" s="1913">
        <f t="shared" si="1422"/>
        <v>-16</v>
      </c>
      <c r="EE323" s="1914">
        <f>EC323/EB323</f>
        <v>0.68</v>
      </c>
      <c r="EF323" s="3307">
        <f t="shared" si="1423"/>
        <v>433</v>
      </c>
      <c r="EG323" s="1913">
        <f t="shared" si="1424"/>
        <v>217</v>
      </c>
      <c r="EH323" s="1914">
        <f t="shared" si="1425"/>
        <v>0.66615384615384621</v>
      </c>
      <c r="EI323" s="6063">
        <v>650</v>
      </c>
      <c r="EJ323" s="6064"/>
      <c r="EK323" s="3249">
        <v>50</v>
      </c>
      <c r="EL323" s="3249">
        <v>70</v>
      </c>
      <c r="EM323" s="1911">
        <f t="shared" si="1426"/>
        <v>-20</v>
      </c>
      <c r="EN323" s="1912">
        <f t="shared" si="1427"/>
        <v>1.4</v>
      </c>
      <c r="EO323" s="3285">
        <f t="shared" si="1428"/>
        <v>503</v>
      </c>
      <c r="EP323" s="1911">
        <f t="shared" si="1429"/>
        <v>147</v>
      </c>
      <c r="EQ323" s="1912">
        <f t="shared" si="1430"/>
        <v>0.77384615384615385</v>
      </c>
      <c r="ER323" s="6065">
        <v>650</v>
      </c>
      <c r="ES323" s="6065"/>
      <c r="ET323" s="3857">
        <v>50</v>
      </c>
      <c r="EU323" s="3857">
        <v>50</v>
      </c>
      <c r="EV323" s="1942">
        <f t="shared" si="1431"/>
        <v>0</v>
      </c>
      <c r="EW323" s="1943">
        <f t="shared" si="1432"/>
        <v>1</v>
      </c>
      <c r="EX323" s="3621">
        <f t="shared" si="1433"/>
        <v>553</v>
      </c>
      <c r="EY323" s="1913">
        <f t="shared" si="1434"/>
        <v>97</v>
      </c>
      <c r="EZ323" s="1914">
        <f t="shared" si="1435"/>
        <v>0.85076923076923072</v>
      </c>
      <c r="FA323" s="7288">
        <v>650</v>
      </c>
      <c r="FB323" s="7288"/>
      <c r="FC323" s="2536">
        <v>100</v>
      </c>
      <c r="FD323" s="2536">
        <v>71</v>
      </c>
      <c r="FE323" s="1913">
        <f t="shared" si="1436"/>
        <v>-29</v>
      </c>
      <c r="FF323" s="1914">
        <f>FD323/FC323</f>
        <v>0.71</v>
      </c>
      <c r="FG323" s="2536">
        <f t="shared" si="1437"/>
        <v>245</v>
      </c>
      <c r="FH323" s="1913">
        <f t="shared" si="1438"/>
        <v>405</v>
      </c>
      <c r="FI323" s="1914">
        <f t="shared" si="1439"/>
        <v>0.37692307692307692</v>
      </c>
      <c r="FJ323" s="7435">
        <v>650</v>
      </c>
      <c r="FK323" s="7435"/>
      <c r="FL323" s="2498">
        <v>50</v>
      </c>
      <c r="FM323" s="2498">
        <v>72</v>
      </c>
      <c r="FN323" s="1911">
        <f t="shared" si="1440"/>
        <v>-22</v>
      </c>
      <c r="FO323" s="1912">
        <f t="shared" si="1441"/>
        <v>1.44</v>
      </c>
      <c r="FP323" s="2587">
        <f t="shared" si="1442"/>
        <v>317</v>
      </c>
      <c r="FQ323" s="1911">
        <f t="shared" si="1443"/>
        <v>333</v>
      </c>
      <c r="FR323" s="1912">
        <f t="shared" si="1444"/>
        <v>0.4876923076923077</v>
      </c>
      <c r="FS323" s="6810">
        <v>650</v>
      </c>
      <c r="FT323" s="6810"/>
      <c r="FU323" s="2790">
        <v>50</v>
      </c>
      <c r="FV323" s="2790">
        <v>82</v>
      </c>
      <c r="FW323" s="1942">
        <f t="shared" si="1445"/>
        <v>-32</v>
      </c>
      <c r="FX323" s="1943">
        <f t="shared" si="1446"/>
        <v>1.64</v>
      </c>
      <c r="FY323" s="2587">
        <f t="shared" si="1447"/>
        <v>399</v>
      </c>
      <c r="FZ323" s="1913">
        <f t="shared" si="1448"/>
        <v>251</v>
      </c>
      <c r="GA323" s="1914">
        <f t="shared" si="1449"/>
        <v>0.61384615384615382</v>
      </c>
      <c r="GB323" s="3169">
        <f t="shared" si="1212"/>
        <v>5.2307692307692388E-2</v>
      </c>
      <c r="GC323" s="2219">
        <v>0</v>
      </c>
      <c r="GD323" s="1895">
        <v>1</v>
      </c>
      <c r="GE323" s="2105" t="s">
        <v>206</v>
      </c>
      <c r="GF323" s="2105" t="s">
        <v>207</v>
      </c>
      <c r="GG323" s="2105" t="s">
        <v>17</v>
      </c>
      <c r="GH323" s="2105" t="s">
        <v>19</v>
      </c>
      <c r="GI323" s="2105" t="s">
        <v>16</v>
      </c>
      <c r="GJ323" s="2105" t="s">
        <v>16</v>
      </c>
      <c r="GK323" s="2105" t="s">
        <v>29</v>
      </c>
      <c r="GL323" s="2115">
        <v>6</v>
      </c>
      <c r="GM323" s="226" t="s">
        <v>1144</v>
      </c>
      <c r="GN323" s="539" t="s">
        <v>1141</v>
      </c>
      <c r="GO323" s="420">
        <v>650</v>
      </c>
      <c r="GP323" s="420">
        <v>200</v>
      </c>
      <c r="GQ323" s="2086">
        <v>174</v>
      </c>
      <c r="GR323" s="2086">
        <v>26</v>
      </c>
      <c r="GS323" s="1895">
        <v>0.87</v>
      </c>
      <c r="GT323" s="2086">
        <v>174</v>
      </c>
      <c r="GU323" s="2086">
        <v>476</v>
      </c>
      <c r="GV323" s="1895">
        <v>0.26769230769230767</v>
      </c>
    </row>
    <row r="324" spans="1:204" ht="90" customHeight="1" x14ac:dyDescent="0.25">
      <c r="A324" s="1">
        <f>SUM(A318+1)</f>
        <v>50</v>
      </c>
      <c r="B324" s="7145"/>
      <c r="C324" s="6">
        <v>1101</v>
      </c>
      <c r="D324" s="6">
        <v>3</v>
      </c>
      <c r="E324" s="9" t="s">
        <v>209</v>
      </c>
      <c r="F324" s="134" t="s">
        <v>210</v>
      </c>
      <c r="G324" s="134" t="s">
        <v>207</v>
      </c>
      <c r="H324" s="2" t="s">
        <v>92</v>
      </c>
      <c r="I324" s="2" t="s">
        <v>16</v>
      </c>
      <c r="J324" s="2" t="s">
        <v>20</v>
      </c>
      <c r="K324" s="2" t="s">
        <v>20</v>
      </c>
      <c r="L324" s="2" t="s">
        <v>16</v>
      </c>
      <c r="M324" s="2" t="s">
        <v>21</v>
      </c>
      <c r="N324" s="2" t="s">
        <v>611</v>
      </c>
      <c r="O324" s="2" t="s">
        <v>609</v>
      </c>
      <c r="P324" s="37" t="s">
        <v>394</v>
      </c>
      <c r="Q324" s="37" t="s">
        <v>395</v>
      </c>
      <c r="R324" s="5376" t="s">
        <v>399</v>
      </c>
      <c r="S324" s="37" t="s">
        <v>489</v>
      </c>
      <c r="T324" s="37" t="s">
        <v>490</v>
      </c>
      <c r="U324" s="5389" t="s">
        <v>728</v>
      </c>
      <c r="V324" s="2107" t="s">
        <v>562</v>
      </c>
      <c r="W324" s="2134">
        <v>4000000</v>
      </c>
      <c r="X324" s="5406" t="s">
        <v>211</v>
      </c>
      <c r="Y324" s="1892">
        <v>1</v>
      </c>
      <c r="Z324" s="499" t="s">
        <v>1124</v>
      </c>
      <c r="AA324" s="532" t="s">
        <v>1125</v>
      </c>
      <c r="AB324" s="501">
        <v>1</v>
      </c>
      <c r="AC324" s="501">
        <v>0</v>
      </c>
      <c r="AD324" s="430">
        <f t="shared" si="1384"/>
        <v>0</v>
      </c>
      <c r="AE324" s="501">
        <v>1</v>
      </c>
      <c r="AF324" s="430">
        <f t="shared" si="1385"/>
        <v>1</v>
      </c>
      <c r="AG324" s="501">
        <v>0</v>
      </c>
      <c r="AH324" s="430">
        <f t="shared" si="1386"/>
        <v>0</v>
      </c>
      <c r="AI324" s="501">
        <v>0</v>
      </c>
      <c r="AJ324" s="431">
        <f t="shared" si="1387"/>
        <v>0</v>
      </c>
      <c r="AK324" s="211">
        <f t="shared" ref="AK324:AK334" si="1450">SUM(AD324+AF324+AH324+AJ324)</f>
        <v>1</v>
      </c>
      <c r="AL324" s="2332">
        <v>1</v>
      </c>
      <c r="AM324" s="1074" t="s">
        <v>1124</v>
      </c>
      <c r="AN324" s="1074" t="s">
        <v>1998</v>
      </c>
      <c r="AO324" s="1075" t="s">
        <v>1997</v>
      </c>
      <c r="AP324" s="1075" t="s">
        <v>1999</v>
      </c>
      <c r="AQ324" s="1074">
        <v>100</v>
      </c>
      <c r="AR324" s="1076" t="s">
        <v>2020</v>
      </c>
      <c r="AS324" s="1077" t="s">
        <v>1579</v>
      </c>
      <c r="AT324" s="2291"/>
      <c r="AU324" s="1074" t="s">
        <v>1704</v>
      </c>
      <c r="AV324" s="6490">
        <v>1</v>
      </c>
      <c r="AW324" s="6490"/>
      <c r="AX324" s="4772">
        <f t="shared" si="1389"/>
        <v>0</v>
      </c>
      <c r="AY324" s="4775">
        <f t="shared" si="1390"/>
        <v>2</v>
      </c>
      <c r="AZ324" s="4411">
        <f t="shared" si="1391"/>
        <v>-2</v>
      </c>
      <c r="BA324" s="4778" t="e">
        <f t="shared" si="1392"/>
        <v>#DIV/0!</v>
      </c>
      <c r="BB324" s="4781">
        <f t="shared" si="1393"/>
        <v>3</v>
      </c>
      <c r="BC324" s="4104">
        <f t="shared" si="1394"/>
        <v>-2</v>
      </c>
      <c r="BD324" s="1973">
        <f t="shared" si="1395"/>
        <v>3</v>
      </c>
      <c r="BE324" s="4764">
        <f t="shared" si="1356"/>
        <v>0</v>
      </c>
      <c r="BF324" s="6584">
        <v>1</v>
      </c>
      <c r="BG324" s="6584"/>
      <c r="BH324" s="3673">
        <f t="shared" si="1211"/>
        <v>0</v>
      </c>
      <c r="BI324" s="3740">
        <f t="shared" si="1396"/>
        <v>0.85</v>
      </c>
      <c r="BJ324" s="3111">
        <f t="shared" si="1397"/>
        <v>-0.85</v>
      </c>
      <c r="BK324" s="1973" t="e">
        <f t="shared" si="1398"/>
        <v>#DIV/0!</v>
      </c>
      <c r="BL324" s="3862">
        <f t="shared" si="1381"/>
        <v>1</v>
      </c>
      <c r="BM324" s="3122">
        <f t="shared" si="1399"/>
        <v>0</v>
      </c>
      <c r="BN324" s="1973">
        <f t="shared" si="1400"/>
        <v>1</v>
      </c>
      <c r="BO324" s="3903">
        <f t="shared" si="1401"/>
        <v>0</v>
      </c>
      <c r="BP324" s="3494"/>
      <c r="BQ324" s="7093">
        <v>1</v>
      </c>
      <c r="BR324" s="7093"/>
      <c r="BS324" s="2572">
        <f t="shared" si="1402"/>
        <v>1</v>
      </c>
      <c r="BT324" s="2892">
        <f t="shared" si="1403"/>
        <v>0.15</v>
      </c>
      <c r="BU324" s="2987">
        <f t="shared" si="1202"/>
        <v>0.85</v>
      </c>
      <c r="BV324" s="1973">
        <f t="shared" si="1203"/>
        <v>0.15</v>
      </c>
      <c r="BW324" s="2999">
        <f t="shared" si="1204"/>
        <v>0.15</v>
      </c>
      <c r="BX324" s="2991">
        <f t="shared" si="1205"/>
        <v>0.85</v>
      </c>
      <c r="BY324" s="1973">
        <f t="shared" si="1206"/>
        <v>0.15</v>
      </c>
      <c r="BZ324" s="3151"/>
      <c r="CA324" s="6696">
        <v>1</v>
      </c>
      <c r="CB324" s="6696"/>
      <c r="CC324" s="1813">
        <v>0</v>
      </c>
      <c r="CD324" s="1814">
        <v>0</v>
      </c>
      <c r="CE324" s="2359">
        <f t="shared" si="1404"/>
        <v>0</v>
      </c>
      <c r="CF324" s="1973">
        <v>0</v>
      </c>
      <c r="CG324" s="1971">
        <f t="shared" ref="CG324" si="1451">CD324</f>
        <v>0</v>
      </c>
      <c r="CH324" s="2867">
        <f t="shared" ref="CH324" si="1452">CA324-CG324</f>
        <v>1</v>
      </c>
      <c r="CI324" s="1834">
        <f t="shared" ref="CI324" si="1453">CG324/CA324</f>
        <v>0</v>
      </c>
      <c r="CJ324" s="2483"/>
      <c r="CK324" s="2483"/>
      <c r="CL324" s="2483"/>
      <c r="CM324" s="1742">
        <v>0</v>
      </c>
      <c r="CN324" s="1742">
        <v>0</v>
      </c>
      <c r="CO324" s="1743">
        <v>0</v>
      </c>
      <c r="CP324" s="1742">
        <v>0</v>
      </c>
      <c r="CQ324" s="1742">
        <v>0</v>
      </c>
      <c r="CR324" s="1743">
        <v>1</v>
      </c>
      <c r="CS324" s="1742">
        <v>0</v>
      </c>
      <c r="CT324" s="1742">
        <v>0</v>
      </c>
      <c r="CU324" s="1743">
        <v>0</v>
      </c>
      <c r="CV324" s="1742">
        <v>0</v>
      </c>
      <c r="CW324" s="1742">
        <v>0</v>
      </c>
      <c r="CX324" s="1743">
        <v>0</v>
      </c>
      <c r="CY324" s="5966">
        <v>1</v>
      </c>
      <c r="CZ324" s="6052"/>
      <c r="DA324" s="4627">
        <v>0</v>
      </c>
      <c r="DB324" s="4628">
        <v>0</v>
      </c>
      <c r="DC324" s="4607">
        <f>DA324-DB324</f>
        <v>0</v>
      </c>
      <c r="DD324" s="4629" t="e">
        <f t="shared" ref="DD324:DD333" si="1454">DB324/DA324</f>
        <v>#DIV/0!</v>
      </c>
      <c r="DE324" s="4576">
        <f t="shared" si="1207"/>
        <v>1</v>
      </c>
      <c r="DF324" s="4603">
        <f t="shared" si="1410"/>
        <v>0</v>
      </c>
      <c r="DG324" s="4604">
        <f>DE324/CY324</f>
        <v>1</v>
      </c>
      <c r="DH324" s="6053">
        <v>1</v>
      </c>
      <c r="DI324" s="6054"/>
      <c r="DJ324" s="4197">
        <v>0</v>
      </c>
      <c r="DK324" s="4197">
        <v>1</v>
      </c>
      <c r="DL324" s="4187">
        <f t="shared" si="1412"/>
        <v>-1</v>
      </c>
      <c r="DM324" s="4190" t="e">
        <f t="shared" si="1413"/>
        <v>#DIV/0!</v>
      </c>
      <c r="DN324" s="1702">
        <f t="shared" si="1414"/>
        <v>2</v>
      </c>
      <c r="DO324" s="4187">
        <f t="shared" si="1415"/>
        <v>-1</v>
      </c>
      <c r="DP324" s="4190">
        <f>DN324/DH324</f>
        <v>2</v>
      </c>
      <c r="DQ324" s="5981">
        <v>1</v>
      </c>
      <c r="DR324" s="6067"/>
      <c r="DS324" s="4797">
        <v>0</v>
      </c>
      <c r="DT324" s="4765">
        <v>1</v>
      </c>
      <c r="DU324" s="4765">
        <f t="shared" si="1417"/>
        <v>-1</v>
      </c>
      <c r="DV324" s="4766">
        <v>0</v>
      </c>
      <c r="DW324" s="3376">
        <f t="shared" si="1419"/>
        <v>3</v>
      </c>
      <c r="DX324" s="4182">
        <f t="shared" si="1420"/>
        <v>-2</v>
      </c>
      <c r="DY324" s="4183">
        <f>DW324/DQ324</f>
        <v>3</v>
      </c>
      <c r="DZ324" s="6052">
        <v>1</v>
      </c>
      <c r="EA324" s="6052"/>
      <c r="EB324" s="1986">
        <v>0</v>
      </c>
      <c r="EC324" s="3259">
        <v>0.15</v>
      </c>
      <c r="ED324" s="2852">
        <f>EB324-EC324</f>
        <v>-0.15</v>
      </c>
      <c r="EE324" s="1914" t="e">
        <f t="shared" ref="EE324:EE333" si="1455">EC324/EB324</f>
        <v>#DIV/0!</v>
      </c>
      <c r="EF324" s="3320">
        <f t="shared" si="1423"/>
        <v>0.3</v>
      </c>
      <c r="EG324" s="1911">
        <f t="shared" si="1424"/>
        <v>0.7</v>
      </c>
      <c r="EH324" s="1912">
        <f>EF324/DZ324</f>
        <v>0.3</v>
      </c>
      <c r="EI324" s="6053">
        <v>1</v>
      </c>
      <c r="EJ324" s="6054"/>
      <c r="EK324" s="1986">
        <v>0</v>
      </c>
      <c r="EL324" s="3259">
        <v>0.7</v>
      </c>
      <c r="EM324" s="1911">
        <f t="shared" si="1426"/>
        <v>-0.7</v>
      </c>
      <c r="EN324" s="1912" t="e">
        <f t="shared" si="1427"/>
        <v>#DIV/0!</v>
      </c>
      <c r="EO324" s="3016">
        <f t="shared" si="1428"/>
        <v>1</v>
      </c>
      <c r="EP324" s="1911">
        <f t="shared" si="1429"/>
        <v>0</v>
      </c>
      <c r="EQ324" s="1912">
        <f>EO324/EI324</f>
        <v>1</v>
      </c>
      <c r="ER324" s="5981">
        <v>1</v>
      </c>
      <c r="ES324" s="6067"/>
      <c r="ET324" s="3904">
        <v>0</v>
      </c>
      <c r="EU324" s="3904">
        <v>0</v>
      </c>
      <c r="EV324" s="3905">
        <f t="shared" si="1431"/>
        <v>0</v>
      </c>
      <c r="EW324" s="3906">
        <v>0</v>
      </c>
      <c r="EX324" s="3638">
        <f t="shared" si="1433"/>
        <v>1</v>
      </c>
      <c r="EY324" s="3905">
        <f t="shared" si="1434"/>
        <v>0</v>
      </c>
      <c r="EZ324" s="3907">
        <f>EX324/ER324</f>
        <v>1</v>
      </c>
      <c r="FA324" s="6695">
        <v>1</v>
      </c>
      <c r="FB324" s="6695"/>
      <c r="FC324" s="2499">
        <v>0</v>
      </c>
      <c r="FD324" s="2499">
        <v>0</v>
      </c>
      <c r="FE324" s="1911">
        <f>FC324-FD324</f>
        <v>0</v>
      </c>
      <c r="FF324" s="1912">
        <v>0</v>
      </c>
      <c r="FG324" s="2499">
        <f t="shared" si="1437"/>
        <v>0</v>
      </c>
      <c r="FH324" s="1911">
        <f t="shared" si="1438"/>
        <v>1</v>
      </c>
      <c r="FI324" s="1912">
        <f>FG324/FA324</f>
        <v>0</v>
      </c>
      <c r="FJ324" s="7093">
        <v>1</v>
      </c>
      <c r="FK324" s="7093"/>
      <c r="FL324" s="2623">
        <v>0</v>
      </c>
      <c r="FM324" s="2623">
        <v>0</v>
      </c>
      <c r="FN324" s="1911">
        <f t="shared" si="1440"/>
        <v>0</v>
      </c>
      <c r="FO324" s="1912">
        <v>0</v>
      </c>
      <c r="FP324" s="2587">
        <f t="shared" si="1442"/>
        <v>0</v>
      </c>
      <c r="FQ324" s="1911">
        <f t="shared" si="1443"/>
        <v>1</v>
      </c>
      <c r="FR324" s="1912">
        <f>FP324/FJ324</f>
        <v>0</v>
      </c>
      <c r="FS324" s="6673">
        <v>1</v>
      </c>
      <c r="FT324" s="6674"/>
      <c r="FU324" s="2791">
        <v>1</v>
      </c>
      <c r="FV324" s="2792">
        <v>0.15</v>
      </c>
      <c r="FW324" s="1913">
        <f t="shared" si="1445"/>
        <v>0.85</v>
      </c>
      <c r="FX324" s="1914">
        <v>0</v>
      </c>
      <c r="FY324" s="2750">
        <f t="shared" si="1447"/>
        <v>0.15</v>
      </c>
      <c r="FZ324" s="1913">
        <f t="shared" si="1448"/>
        <v>0.85</v>
      </c>
      <c r="GA324" s="1914">
        <f>FY324/FS324</f>
        <v>0.15</v>
      </c>
      <c r="GB324" s="3169">
        <f t="shared" si="1212"/>
        <v>0.15</v>
      </c>
      <c r="GC324" s="2219">
        <v>0</v>
      </c>
      <c r="GD324" s="1895">
        <v>1</v>
      </c>
      <c r="GE324" s="1953" t="s">
        <v>210</v>
      </c>
      <c r="GF324" s="1953" t="s">
        <v>207</v>
      </c>
      <c r="GG324" s="1952" t="s">
        <v>92</v>
      </c>
      <c r="GH324" s="1952" t="s">
        <v>16</v>
      </c>
      <c r="GI324" s="1952" t="s">
        <v>20</v>
      </c>
      <c r="GJ324" s="1952" t="s">
        <v>20</v>
      </c>
      <c r="GK324" s="1952" t="s">
        <v>16</v>
      </c>
      <c r="GL324" s="1892">
        <v>1</v>
      </c>
      <c r="GM324" s="1893" t="s">
        <v>1124</v>
      </c>
      <c r="GN324" s="532" t="s">
        <v>1125</v>
      </c>
      <c r="GO324" s="501">
        <v>1</v>
      </c>
      <c r="GP324" s="501">
        <v>0</v>
      </c>
      <c r="GQ324" s="2086">
        <v>0</v>
      </c>
      <c r="GR324" s="2086">
        <v>0</v>
      </c>
      <c r="GS324" s="1895">
        <v>0</v>
      </c>
      <c r="GT324" s="2086">
        <v>0</v>
      </c>
      <c r="GU324" s="2086">
        <v>1</v>
      </c>
      <c r="GV324" s="1895">
        <v>0</v>
      </c>
    </row>
    <row r="325" spans="1:204" ht="115.5" customHeight="1" x14ac:dyDescent="0.25">
      <c r="B325" s="7145"/>
      <c r="C325" s="6">
        <v>1101</v>
      </c>
      <c r="D325" s="6">
        <v>4</v>
      </c>
      <c r="E325" s="9" t="s">
        <v>209</v>
      </c>
      <c r="F325" s="134" t="s">
        <v>210</v>
      </c>
      <c r="G325" s="134" t="s">
        <v>207</v>
      </c>
      <c r="H325" s="2" t="s">
        <v>92</v>
      </c>
      <c r="I325" s="2" t="s">
        <v>16</v>
      </c>
      <c r="J325" s="2" t="s">
        <v>20</v>
      </c>
      <c r="K325" s="2" t="s">
        <v>20</v>
      </c>
      <c r="L325" s="2" t="s">
        <v>16</v>
      </c>
      <c r="M325" s="2" t="s">
        <v>21</v>
      </c>
      <c r="N325" s="2" t="s">
        <v>611</v>
      </c>
      <c r="O325" s="2" t="s">
        <v>609</v>
      </c>
      <c r="P325" s="37" t="s">
        <v>394</v>
      </c>
      <c r="Q325" s="37" t="s">
        <v>395</v>
      </c>
      <c r="R325" s="5376" t="s">
        <v>399</v>
      </c>
      <c r="S325" s="37" t="s">
        <v>489</v>
      </c>
      <c r="T325" s="37" t="s">
        <v>490</v>
      </c>
      <c r="U325" s="5389" t="s">
        <v>728</v>
      </c>
      <c r="V325" s="2107" t="s">
        <v>562</v>
      </c>
      <c r="W325" s="2135">
        <v>1800000</v>
      </c>
      <c r="X325" s="5406" t="s">
        <v>212</v>
      </c>
      <c r="Y325" s="2104">
        <v>2</v>
      </c>
      <c r="Z325" s="504" t="s">
        <v>1126</v>
      </c>
      <c r="AA325" s="533" t="s">
        <v>1125</v>
      </c>
      <c r="AB325" s="414">
        <v>1</v>
      </c>
      <c r="AC325" s="414">
        <v>0</v>
      </c>
      <c r="AD325" s="415">
        <f t="shared" si="1384"/>
        <v>0</v>
      </c>
      <c r="AE325" s="414">
        <v>1</v>
      </c>
      <c r="AF325" s="415">
        <f t="shared" si="1385"/>
        <v>1</v>
      </c>
      <c r="AG325" s="414">
        <v>0</v>
      </c>
      <c r="AH325" s="415">
        <f t="shared" si="1386"/>
        <v>0</v>
      </c>
      <c r="AI325" s="414">
        <v>0</v>
      </c>
      <c r="AJ325" s="416">
        <f t="shared" si="1387"/>
        <v>0</v>
      </c>
      <c r="AK325" s="191">
        <f t="shared" si="1450"/>
        <v>1</v>
      </c>
      <c r="AL325" s="2326">
        <v>2</v>
      </c>
      <c r="AM325" s="970" t="s">
        <v>1126</v>
      </c>
      <c r="AN325" s="970" t="s">
        <v>2000</v>
      </c>
      <c r="AO325" s="807" t="s">
        <v>1997</v>
      </c>
      <c r="AP325" s="807" t="s">
        <v>1999</v>
      </c>
      <c r="AQ325" s="970">
        <v>100</v>
      </c>
      <c r="AR325" s="1070" t="s">
        <v>2020</v>
      </c>
      <c r="AS325" s="1068" t="s">
        <v>1579</v>
      </c>
      <c r="AT325" s="2292"/>
      <c r="AU325" s="970" t="s">
        <v>1704</v>
      </c>
      <c r="AV325" s="6490">
        <v>1</v>
      </c>
      <c r="AW325" s="6490"/>
      <c r="AX325" s="4772">
        <f t="shared" si="1389"/>
        <v>0</v>
      </c>
      <c r="AY325" s="4775">
        <f t="shared" si="1390"/>
        <v>2</v>
      </c>
      <c r="AZ325" s="4411">
        <f t="shared" si="1391"/>
        <v>-2</v>
      </c>
      <c r="BA325" s="4779" t="e">
        <f t="shared" si="1392"/>
        <v>#DIV/0!</v>
      </c>
      <c r="BB325" s="4781">
        <f t="shared" si="1393"/>
        <v>3</v>
      </c>
      <c r="BC325" s="4104">
        <f t="shared" si="1394"/>
        <v>-2</v>
      </c>
      <c r="BD325" s="1973">
        <f t="shared" si="1395"/>
        <v>3</v>
      </c>
      <c r="BE325" s="4468">
        <f t="shared" si="1356"/>
        <v>0</v>
      </c>
      <c r="BF325" s="6584">
        <v>1</v>
      </c>
      <c r="BG325" s="6584"/>
      <c r="BH325" s="3673">
        <f t="shared" si="1211"/>
        <v>0</v>
      </c>
      <c r="BI325" s="3740">
        <f t="shared" si="1396"/>
        <v>0.85</v>
      </c>
      <c r="BJ325" s="3111">
        <f t="shared" si="1397"/>
        <v>-0.85</v>
      </c>
      <c r="BK325" s="1974" t="e">
        <f t="shared" si="1398"/>
        <v>#DIV/0!</v>
      </c>
      <c r="BL325" s="3862">
        <f t="shared" si="1381"/>
        <v>1</v>
      </c>
      <c r="BM325" s="3122">
        <f t="shared" si="1399"/>
        <v>0</v>
      </c>
      <c r="BN325" s="1973">
        <f t="shared" si="1400"/>
        <v>1</v>
      </c>
      <c r="BO325" s="3903">
        <f t="shared" si="1401"/>
        <v>0</v>
      </c>
      <c r="BP325" s="3494"/>
      <c r="BQ325" s="7093">
        <v>1</v>
      </c>
      <c r="BR325" s="7093"/>
      <c r="BS325" s="2572">
        <f t="shared" si="1402"/>
        <v>1</v>
      </c>
      <c r="BT325" s="2892">
        <f t="shared" si="1403"/>
        <v>0.15</v>
      </c>
      <c r="BU325" s="2987">
        <f t="shared" ref="BU325:BU388" si="1456">BS325-BT325</f>
        <v>0.85</v>
      </c>
      <c r="BV325" s="1974">
        <f t="shared" ref="BV325:BV388" si="1457">BT325/BS325</f>
        <v>0.15</v>
      </c>
      <c r="BW325" s="2999">
        <f t="shared" ref="BW325:BW388" si="1458">SUM(CG325+BT325)</f>
        <v>0.15</v>
      </c>
      <c r="BX325" s="2991">
        <f t="shared" ref="BX325:BX388" si="1459">BQ325-BW325</f>
        <v>0.85</v>
      </c>
      <c r="BY325" s="1973">
        <f t="shared" ref="BY325:BY388" si="1460">BW325/BQ325</f>
        <v>0.15</v>
      </c>
      <c r="BZ325" s="3151"/>
      <c r="CA325" s="6696">
        <v>1</v>
      </c>
      <c r="CB325" s="6696"/>
      <c r="CC325" s="1813">
        <v>0</v>
      </c>
      <c r="CD325" s="1814">
        <v>0</v>
      </c>
      <c r="CE325" s="2359">
        <f t="shared" si="1404"/>
        <v>0</v>
      </c>
      <c r="CF325" s="1974">
        <v>0</v>
      </c>
      <c r="CG325" s="1972">
        <f>CD325</f>
        <v>0</v>
      </c>
      <c r="CH325" s="2387">
        <f t="shared" si="1407"/>
        <v>1</v>
      </c>
      <c r="CI325" s="1973">
        <f>CG325/CA325</f>
        <v>0</v>
      </c>
      <c r="CJ325" s="987"/>
      <c r="CK325" s="987"/>
      <c r="CL325" s="987"/>
      <c r="CM325" s="1744">
        <v>0</v>
      </c>
      <c r="CN325" s="1744">
        <v>0</v>
      </c>
      <c r="CO325" s="1745">
        <v>0</v>
      </c>
      <c r="CP325" s="1744">
        <v>0</v>
      </c>
      <c r="CQ325" s="1744">
        <v>0</v>
      </c>
      <c r="CR325" s="1745">
        <v>1</v>
      </c>
      <c r="CS325" s="1744">
        <v>0</v>
      </c>
      <c r="CT325" s="1744">
        <v>0</v>
      </c>
      <c r="CU325" s="1745">
        <v>0</v>
      </c>
      <c r="CV325" s="1744">
        <v>0</v>
      </c>
      <c r="CW325" s="1744">
        <v>0</v>
      </c>
      <c r="CX325" s="1745">
        <v>0</v>
      </c>
      <c r="CY325" s="5966">
        <v>1</v>
      </c>
      <c r="CZ325" s="6052"/>
      <c r="DA325" s="4627">
        <v>0</v>
      </c>
      <c r="DB325" s="4628">
        <v>0</v>
      </c>
      <c r="DC325" s="4607">
        <f t="shared" ref="DC325:DC334" si="1461">DA325-DB325</f>
        <v>0</v>
      </c>
      <c r="DD325" s="4629" t="e">
        <f t="shared" si="1454"/>
        <v>#DIV/0!</v>
      </c>
      <c r="DE325" s="4576">
        <f t="shared" ref="DE325:DE388" si="1462">SUM(DB325+BL325)</f>
        <v>1</v>
      </c>
      <c r="DF325" s="4603">
        <f t="shared" si="1410"/>
        <v>0</v>
      </c>
      <c r="DG325" s="4604">
        <f t="shared" ref="DG325:DG334" si="1463">DE325/CY325</f>
        <v>1</v>
      </c>
      <c r="DH325" s="6053">
        <v>1</v>
      </c>
      <c r="DI325" s="6054"/>
      <c r="DJ325" s="4197">
        <v>0</v>
      </c>
      <c r="DK325" s="4199">
        <v>1</v>
      </c>
      <c r="DL325" s="4187">
        <f t="shared" si="1412"/>
        <v>-1</v>
      </c>
      <c r="DM325" s="4190" t="e">
        <f t="shared" si="1413"/>
        <v>#DIV/0!</v>
      </c>
      <c r="DN325" s="1702">
        <f t="shared" si="1414"/>
        <v>2</v>
      </c>
      <c r="DO325" s="4187">
        <f t="shared" si="1415"/>
        <v>-1</v>
      </c>
      <c r="DP325" s="4190">
        <f t="shared" ref="DP325:DP334" si="1464">DN325/DH325</f>
        <v>2</v>
      </c>
      <c r="DQ325" s="5981">
        <v>1</v>
      </c>
      <c r="DR325" s="6067"/>
      <c r="DS325" s="4797">
        <v>0</v>
      </c>
      <c r="DT325" s="4765">
        <v>1</v>
      </c>
      <c r="DU325" s="4765">
        <f t="shared" si="1417"/>
        <v>-1</v>
      </c>
      <c r="DV325" s="4766">
        <v>0</v>
      </c>
      <c r="DW325" s="3376">
        <f t="shared" si="1419"/>
        <v>3</v>
      </c>
      <c r="DX325" s="4182">
        <f t="shared" si="1420"/>
        <v>-2</v>
      </c>
      <c r="DY325" s="4183">
        <f t="shared" ref="DY325:DY334" si="1465">DW325/DQ325</f>
        <v>3</v>
      </c>
      <c r="DZ325" s="5980">
        <v>1</v>
      </c>
      <c r="EA325" s="7488"/>
      <c r="EB325" s="3304">
        <v>0</v>
      </c>
      <c r="EC325" s="3259">
        <v>0.15</v>
      </c>
      <c r="ED325" s="2852">
        <f t="shared" ref="ED325:ED334" si="1466">EB325-EC325</f>
        <v>-0.15</v>
      </c>
      <c r="EE325" s="1914" t="e">
        <f t="shared" si="1455"/>
        <v>#DIV/0!</v>
      </c>
      <c r="EF325" s="3320">
        <f t="shared" si="1423"/>
        <v>0.3</v>
      </c>
      <c r="EG325" s="1911">
        <f t="shared" si="1424"/>
        <v>0.7</v>
      </c>
      <c r="EH325" s="1912">
        <f t="shared" ref="EH325:EH334" si="1467">EF325/DZ325</f>
        <v>0.3</v>
      </c>
      <c r="EI325" s="6053">
        <v>1</v>
      </c>
      <c r="EJ325" s="6054"/>
      <c r="EK325" s="1986">
        <v>0</v>
      </c>
      <c r="EL325" s="3259">
        <v>0.7</v>
      </c>
      <c r="EM325" s="1911">
        <f t="shared" si="1426"/>
        <v>-0.7</v>
      </c>
      <c r="EN325" s="1912" t="e">
        <f t="shared" si="1427"/>
        <v>#DIV/0!</v>
      </c>
      <c r="EO325" s="3016">
        <f t="shared" si="1428"/>
        <v>1</v>
      </c>
      <c r="EP325" s="1911">
        <f t="shared" si="1429"/>
        <v>0</v>
      </c>
      <c r="EQ325" s="1912">
        <f t="shared" ref="EQ325:EQ334" si="1468">EO325/EI325</f>
        <v>1</v>
      </c>
      <c r="ER325" s="5970">
        <v>1</v>
      </c>
      <c r="ES325" s="6055"/>
      <c r="ET325" s="3908">
        <v>0</v>
      </c>
      <c r="EU325" s="3908">
        <v>0</v>
      </c>
      <c r="EV325" s="3909">
        <f t="shared" si="1431"/>
        <v>0</v>
      </c>
      <c r="EW325" s="3910">
        <v>0</v>
      </c>
      <c r="EX325" s="3638">
        <f t="shared" si="1433"/>
        <v>1</v>
      </c>
      <c r="EY325" s="3909">
        <f t="shared" si="1434"/>
        <v>0</v>
      </c>
      <c r="EZ325" s="3911">
        <f t="shared" ref="EZ325:EZ333" si="1469">EX325/ER325</f>
        <v>1</v>
      </c>
      <c r="FA325" s="6695">
        <v>1</v>
      </c>
      <c r="FB325" s="6695"/>
      <c r="FC325" s="2499">
        <v>0</v>
      </c>
      <c r="FD325" s="2499">
        <v>0</v>
      </c>
      <c r="FE325" s="1911">
        <f t="shared" ref="FE325:FE333" si="1470">FC325-FD325</f>
        <v>0</v>
      </c>
      <c r="FF325" s="1912">
        <v>0</v>
      </c>
      <c r="FG325" s="2499">
        <f t="shared" si="1437"/>
        <v>0</v>
      </c>
      <c r="FH325" s="1911">
        <f t="shared" si="1438"/>
        <v>1</v>
      </c>
      <c r="FI325" s="1912">
        <f t="shared" ref="FI325:FI333" si="1471">FG325/FA325</f>
        <v>0</v>
      </c>
      <c r="FJ325" s="7093">
        <v>1</v>
      </c>
      <c r="FK325" s="7093"/>
      <c r="FL325" s="2623">
        <v>0</v>
      </c>
      <c r="FM325" s="2623">
        <v>0</v>
      </c>
      <c r="FN325" s="1911">
        <f t="shared" si="1440"/>
        <v>0</v>
      </c>
      <c r="FO325" s="1912">
        <v>0</v>
      </c>
      <c r="FP325" s="2587">
        <f t="shared" si="1442"/>
        <v>0</v>
      </c>
      <c r="FQ325" s="1911">
        <f t="shared" si="1443"/>
        <v>1</v>
      </c>
      <c r="FR325" s="1912">
        <f t="shared" ref="FR325:FR333" si="1472">FP325/FJ325</f>
        <v>0</v>
      </c>
      <c r="FS325" s="6673">
        <v>1</v>
      </c>
      <c r="FT325" s="6674"/>
      <c r="FU325" s="2791">
        <v>1</v>
      </c>
      <c r="FV325" s="2792">
        <v>0.15</v>
      </c>
      <c r="FW325" s="1913">
        <f t="shared" si="1445"/>
        <v>0.85</v>
      </c>
      <c r="FX325" s="1914">
        <v>0</v>
      </c>
      <c r="FY325" s="2750">
        <f t="shared" si="1447"/>
        <v>0.15</v>
      </c>
      <c r="FZ325" s="1913">
        <f t="shared" si="1448"/>
        <v>0.85</v>
      </c>
      <c r="GA325" s="1914">
        <f t="shared" ref="GA325:GA333" si="1473">FY325/FS325</f>
        <v>0.15</v>
      </c>
      <c r="GB325" s="3169">
        <f t="shared" si="1212"/>
        <v>0.15</v>
      </c>
      <c r="GC325" s="2219">
        <v>0</v>
      </c>
      <c r="GD325" s="1895">
        <v>1</v>
      </c>
      <c r="GE325" s="1953" t="s">
        <v>210</v>
      </c>
      <c r="GF325" s="1953" t="s">
        <v>207</v>
      </c>
      <c r="GG325" s="1952" t="s">
        <v>92</v>
      </c>
      <c r="GH325" s="1952" t="s">
        <v>16</v>
      </c>
      <c r="GI325" s="1952" t="s">
        <v>20</v>
      </c>
      <c r="GJ325" s="1952" t="s">
        <v>20</v>
      </c>
      <c r="GK325" s="1952" t="s">
        <v>16</v>
      </c>
      <c r="GL325" s="2104">
        <v>2</v>
      </c>
      <c r="GM325" s="1894" t="s">
        <v>1126</v>
      </c>
      <c r="GN325" s="533" t="s">
        <v>1125</v>
      </c>
      <c r="GO325" s="414">
        <v>1</v>
      </c>
      <c r="GP325" s="414">
        <v>0</v>
      </c>
      <c r="GQ325" s="2086">
        <v>0</v>
      </c>
      <c r="GR325" s="2086">
        <v>0</v>
      </c>
      <c r="GS325" s="1895">
        <v>0</v>
      </c>
      <c r="GT325" s="2086">
        <v>0</v>
      </c>
      <c r="GU325" s="2086">
        <v>1</v>
      </c>
      <c r="GV325" s="1895">
        <v>0</v>
      </c>
    </row>
    <row r="326" spans="1:204" ht="89.25" x14ac:dyDescent="0.25">
      <c r="B326" s="7145"/>
      <c r="C326" s="5684">
        <v>1101</v>
      </c>
      <c r="D326" s="7147">
        <v>2</v>
      </c>
      <c r="E326" s="7156" t="s">
        <v>209</v>
      </c>
      <c r="F326" s="7182" t="s">
        <v>210</v>
      </c>
      <c r="G326" s="7182" t="s">
        <v>207</v>
      </c>
      <c r="H326" s="7179" t="s">
        <v>92</v>
      </c>
      <c r="I326" s="7179" t="s">
        <v>16</v>
      </c>
      <c r="J326" s="7179" t="s">
        <v>20</v>
      </c>
      <c r="K326" s="7179" t="s">
        <v>20</v>
      </c>
      <c r="L326" s="7179" t="s">
        <v>16</v>
      </c>
      <c r="M326" s="7176" t="s">
        <v>21</v>
      </c>
      <c r="N326" s="7144" t="s">
        <v>611</v>
      </c>
      <c r="O326" s="7144" t="s">
        <v>609</v>
      </c>
      <c r="P326" s="7114" t="s">
        <v>394</v>
      </c>
      <c r="Q326" s="7114" t="s">
        <v>395</v>
      </c>
      <c r="R326" s="7203" t="s">
        <v>399</v>
      </c>
      <c r="S326" s="7114" t="s">
        <v>489</v>
      </c>
      <c r="T326" s="7114" t="s">
        <v>490</v>
      </c>
      <c r="U326" s="7257" t="s">
        <v>728</v>
      </c>
      <c r="V326" s="7256" t="s">
        <v>562</v>
      </c>
      <c r="W326" s="7277">
        <v>25554358.300000001</v>
      </c>
      <c r="X326" s="7276" t="s">
        <v>204</v>
      </c>
      <c r="Y326" s="2104">
        <v>3</v>
      </c>
      <c r="Z326" s="504" t="s">
        <v>1127</v>
      </c>
      <c r="AA326" s="533" t="s">
        <v>1121</v>
      </c>
      <c r="AB326" s="414">
        <v>1000</v>
      </c>
      <c r="AC326" s="414">
        <v>150</v>
      </c>
      <c r="AD326" s="415">
        <f t="shared" ref="AD326:AD334" si="1474">AC326/AB326</f>
        <v>0.15</v>
      </c>
      <c r="AE326" s="414">
        <v>350</v>
      </c>
      <c r="AF326" s="415">
        <f t="shared" ref="AF326:AF334" si="1475">AE326/AB326</f>
        <v>0.35</v>
      </c>
      <c r="AG326" s="414">
        <v>250</v>
      </c>
      <c r="AH326" s="415">
        <f t="shared" ref="AH326:AH334" si="1476">AG326/AB326</f>
        <v>0.25</v>
      </c>
      <c r="AI326" s="414">
        <v>250</v>
      </c>
      <c r="AJ326" s="416">
        <f t="shared" ref="AJ326:AJ336" si="1477">AI326/AB326</f>
        <v>0.25</v>
      </c>
      <c r="AK326" s="191">
        <f t="shared" si="1450"/>
        <v>1</v>
      </c>
      <c r="AL326" s="2326">
        <v>3</v>
      </c>
      <c r="AM326" s="813" t="s">
        <v>1127</v>
      </c>
      <c r="AN326" s="970" t="s">
        <v>2002</v>
      </c>
      <c r="AO326" s="807" t="s">
        <v>2001</v>
      </c>
      <c r="AP326" s="807" t="s">
        <v>2003</v>
      </c>
      <c r="AQ326" s="970">
        <v>100</v>
      </c>
      <c r="AR326" s="1070" t="s">
        <v>2021</v>
      </c>
      <c r="AS326" s="1068" t="s">
        <v>1579</v>
      </c>
      <c r="AT326" s="2292"/>
      <c r="AU326" s="970" t="s">
        <v>1704</v>
      </c>
      <c r="AV326" s="6490">
        <v>1000</v>
      </c>
      <c r="AW326" s="6490"/>
      <c r="AX326" s="4772">
        <f t="shared" si="1389"/>
        <v>250</v>
      </c>
      <c r="AY326" s="4775">
        <f t="shared" si="1390"/>
        <v>250</v>
      </c>
      <c r="AZ326" s="4411">
        <f t="shared" si="1391"/>
        <v>0</v>
      </c>
      <c r="BA326" s="4778">
        <f t="shared" si="1392"/>
        <v>1</v>
      </c>
      <c r="BB326" s="4781">
        <f t="shared" si="1393"/>
        <v>1977</v>
      </c>
      <c r="BC326" s="4104">
        <f t="shared" si="1394"/>
        <v>-977</v>
      </c>
      <c r="BD326" s="1973">
        <f t="shared" si="1395"/>
        <v>1.9770000000000001</v>
      </c>
      <c r="BE326" s="4468">
        <f t="shared" si="1356"/>
        <v>0</v>
      </c>
      <c r="BF326" s="6584">
        <v>1000</v>
      </c>
      <c r="BG326" s="6584"/>
      <c r="BH326" s="3673">
        <f t="shared" ref="BH326:BH333" si="1478">SUM(EB326+EK326+ET326)</f>
        <v>250</v>
      </c>
      <c r="BI326" s="3674">
        <f t="shared" si="1396"/>
        <v>1028</v>
      </c>
      <c r="BJ326" s="3111">
        <f t="shared" si="1397"/>
        <v>-778</v>
      </c>
      <c r="BK326" s="1973">
        <f t="shared" si="1398"/>
        <v>4.1120000000000001</v>
      </c>
      <c r="BL326" s="3862">
        <f t="shared" si="1381"/>
        <v>1727</v>
      </c>
      <c r="BM326" s="3122">
        <f t="shared" si="1399"/>
        <v>-727</v>
      </c>
      <c r="BN326" s="1973">
        <f t="shared" si="1400"/>
        <v>1.7270000000000001</v>
      </c>
      <c r="BO326" s="3903">
        <f t="shared" si="1401"/>
        <v>0</v>
      </c>
      <c r="BP326" s="3494"/>
      <c r="BQ326" s="7093">
        <v>1000</v>
      </c>
      <c r="BR326" s="7093"/>
      <c r="BS326" s="2572">
        <f t="shared" si="1402"/>
        <v>350</v>
      </c>
      <c r="BT326" s="2800">
        <f t="shared" si="1403"/>
        <v>413</v>
      </c>
      <c r="BU326" s="2987">
        <f t="shared" si="1456"/>
        <v>-63</v>
      </c>
      <c r="BV326" s="1973">
        <f t="shared" si="1457"/>
        <v>1.18</v>
      </c>
      <c r="BW326" s="3000">
        <f t="shared" si="1458"/>
        <v>699</v>
      </c>
      <c r="BX326" s="2991">
        <f t="shared" si="1459"/>
        <v>301</v>
      </c>
      <c r="BY326" s="1973">
        <f t="shared" si="1460"/>
        <v>0.69899999999999995</v>
      </c>
      <c r="BZ326" s="3151"/>
      <c r="CA326" s="6696">
        <v>1000</v>
      </c>
      <c r="CB326" s="6696"/>
      <c r="CC326" s="1813">
        <v>150</v>
      </c>
      <c r="CD326" s="1814">
        <v>286</v>
      </c>
      <c r="CE326" s="2359">
        <f t="shared" si="1404"/>
        <v>-136</v>
      </c>
      <c r="CF326" s="1973">
        <f t="shared" ref="CF326:CF327" si="1479">CD326/CC326</f>
        <v>1.9066666666666667</v>
      </c>
      <c r="CG326" s="1972">
        <f t="shared" ref="CG326:CG333" si="1480">CD326</f>
        <v>286</v>
      </c>
      <c r="CH326" s="2387">
        <f t="shared" si="1407"/>
        <v>714</v>
      </c>
      <c r="CI326" s="1973">
        <f t="shared" ref="CI326:CI333" si="1481">CG326/CA326</f>
        <v>0.28599999999999998</v>
      </c>
      <c r="CJ326" s="942"/>
      <c r="CK326" s="942"/>
      <c r="CL326" s="987"/>
      <c r="CM326" s="1744">
        <v>50</v>
      </c>
      <c r="CN326" s="1744">
        <v>50</v>
      </c>
      <c r="CO326" s="1745">
        <v>50</v>
      </c>
      <c r="CP326" s="1827">
        <v>100</v>
      </c>
      <c r="CQ326" s="1827">
        <v>100</v>
      </c>
      <c r="CR326" s="1745">
        <v>150</v>
      </c>
      <c r="CS326" s="1827">
        <v>90</v>
      </c>
      <c r="CT326" s="1827">
        <v>80</v>
      </c>
      <c r="CU326" s="1745">
        <v>80</v>
      </c>
      <c r="CV326" s="1827">
        <v>90</v>
      </c>
      <c r="CW326" s="1827">
        <v>80</v>
      </c>
      <c r="CX326" s="1745">
        <v>80</v>
      </c>
      <c r="CY326" s="5966">
        <v>1000</v>
      </c>
      <c r="CZ326" s="6052"/>
      <c r="DA326" s="4627">
        <v>90</v>
      </c>
      <c r="DB326" s="4627">
        <v>90</v>
      </c>
      <c r="DC326" s="4603">
        <f t="shared" si="1461"/>
        <v>0</v>
      </c>
      <c r="DD326" s="4629">
        <f t="shared" si="1454"/>
        <v>1</v>
      </c>
      <c r="DE326" s="4576">
        <f t="shared" si="1462"/>
        <v>1817</v>
      </c>
      <c r="DF326" s="4603">
        <f t="shared" si="1410"/>
        <v>-817</v>
      </c>
      <c r="DG326" s="4604">
        <f t="shared" si="1463"/>
        <v>1.8169999999999999</v>
      </c>
      <c r="DH326" s="6053">
        <v>1000</v>
      </c>
      <c r="DI326" s="6054"/>
      <c r="DJ326" s="4197">
        <v>80</v>
      </c>
      <c r="DK326" s="4197">
        <v>80</v>
      </c>
      <c r="DL326" s="4187">
        <f t="shared" si="1412"/>
        <v>0</v>
      </c>
      <c r="DM326" s="4190">
        <f t="shared" si="1413"/>
        <v>1</v>
      </c>
      <c r="DN326" s="4433">
        <f t="shared" si="1414"/>
        <v>1897</v>
      </c>
      <c r="DO326" s="4187">
        <f t="shared" si="1415"/>
        <v>-897</v>
      </c>
      <c r="DP326" s="4190">
        <f t="shared" si="1464"/>
        <v>1.897</v>
      </c>
      <c r="DQ326" s="5970">
        <v>1000</v>
      </c>
      <c r="DR326" s="6055"/>
      <c r="DS326" s="4798">
        <v>80</v>
      </c>
      <c r="DT326" s="4767">
        <v>80</v>
      </c>
      <c r="DU326" s="4767">
        <f t="shared" si="1417"/>
        <v>0</v>
      </c>
      <c r="DV326" s="4768">
        <f t="shared" ref="DV326:DV327" si="1482">DT326/DS326</f>
        <v>1</v>
      </c>
      <c r="DW326" s="3376">
        <f t="shared" si="1419"/>
        <v>1977</v>
      </c>
      <c r="DX326" s="4184">
        <f t="shared" si="1420"/>
        <v>-977</v>
      </c>
      <c r="DY326" s="4185">
        <f t="shared" si="1465"/>
        <v>1.9770000000000001</v>
      </c>
      <c r="DZ326" s="6052">
        <v>1000</v>
      </c>
      <c r="EA326" s="7317"/>
      <c r="EB326" s="3304">
        <v>90</v>
      </c>
      <c r="EC326" s="1986">
        <v>71</v>
      </c>
      <c r="ED326" s="1911">
        <f t="shared" si="1466"/>
        <v>19</v>
      </c>
      <c r="EE326" s="1914">
        <f t="shared" si="1455"/>
        <v>0.78888888888888886</v>
      </c>
      <c r="EF326" s="3307">
        <f t="shared" si="1423"/>
        <v>770</v>
      </c>
      <c r="EG326" s="1911">
        <f t="shared" si="1424"/>
        <v>230</v>
      </c>
      <c r="EH326" s="1912">
        <f t="shared" si="1467"/>
        <v>0.77</v>
      </c>
      <c r="EI326" s="6053">
        <v>1000</v>
      </c>
      <c r="EJ326" s="6054"/>
      <c r="EK326" s="1986">
        <v>80</v>
      </c>
      <c r="EL326" s="1986">
        <v>565</v>
      </c>
      <c r="EM326" s="1911">
        <f t="shared" si="1426"/>
        <v>-485</v>
      </c>
      <c r="EN326" s="1912">
        <f t="shared" si="1427"/>
        <v>7.0625</v>
      </c>
      <c r="EO326" s="3016">
        <f t="shared" si="1428"/>
        <v>1335</v>
      </c>
      <c r="EP326" s="1911">
        <f t="shared" si="1429"/>
        <v>-335</v>
      </c>
      <c r="EQ326" s="1912">
        <f t="shared" si="1468"/>
        <v>1.335</v>
      </c>
      <c r="ER326" s="5970">
        <v>1000</v>
      </c>
      <c r="ES326" s="6055"/>
      <c r="ET326" s="3908">
        <v>80</v>
      </c>
      <c r="EU326" s="3908">
        <v>392</v>
      </c>
      <c r="EV326" s="3909">
        <f t="shared" si="1431"/>
        <v>-312</v>
      </c>
      <c r="EW326" s="3910">
        <f t="shared" ref="EW326:EW327" si="1483">EU326/ET326</f>
        <v>4.9000000000000004</v>
      </c>
      <c r="EX326" s="3638">
        <f t="shared" si="1433"/>
        <v>1727</v>
      </c>
      <c r="EY326" s="3909">
        <f t="shared" si="1434"/>
        <v>-727</v>
      </c>
      <c r="EZ326" s="3911">
        <f t="shared" si="1469"/>
        <v>1.7270000000000001</v>
      </c>
      <c r="FA326" s="6695">
        <v>1000</v>
      </c>
      <c r="FB326" s="6695"/>
      <c r="FC326" s="2499">
        <v>100</v>
      </c>
      <c r="FD326" s="2499">
        <v>133</v>
      </c>
      <c r="FE326" s="1911">
        <f t="shared" si="1470"/>
        <v>-33</v>
      </c>
      <c r="FF326" s="1912">
        <f>FD326/FC326</f>
        <v>1.33</v>
      </c>
      <c r="FG326" s="2499">
        <f t="shared" si="1437"/>
        <v>419</v>
      </c>
      <c r="FH326" s="1911">
        <f t="shared" si="1438"/>
        <v>581</v>
      </c>
      <c r="FI326" s="1912">
        <f t="shared" si="1471"/>
        <v>0.41899999999999998</v>
      </c>
      <c r="FJ326" s="7093">
        <v>1000</v>
      </c>
      <c r="FK326" s="7093"/>
      <c r="FL326" s="2623">
        <v>100</v>
      </c>
      <c r="FM326" s="2623">
        <v>120</v>
      </c>
      <c r="FN326" s="1911">
        <f t="shared" si="1440"/>
        <v>-20</v>
      </c>
      <c r="FO326" s="1912">
        <f t="shared" ref="FO326:FO333" si="1484">FM326/FL326</f>
        <v>1.2</v>
      </c>
      <c r="FP326" s="2587">
        <f t="shared" si="1442"/>
        <v>539</v>
      </c>
      <c r="FQ326" s="1911">
        <f t="shared" si="1443"/>
        <v>461</v>
      </c>
      <c r="FR326" s="1912">
        <f t="shared" si="1472"/>
        <v>0.53900000000000003</v>
      </c>
      <c r="FS326" s="6673">
        <v>1000</v>
      </c>
      <c r="FT326" s="6674"/>
      <c r="FU326" s="2791">
        <v>150</v>
      </c>
      <c r="FV326" s="2791">
        <v>160</v>
      </c>
      <c r="FW326" s="1913">
        <f t="shared" si="1445"/>
        <v>-10</v>
      </c>
      <c r="FX326" s="1914">
        <f t="shared" ref="FX326:FX333" si="1485">FV326/FU326</f>
        <v>1.0666666666666667</v>
      </c>
      <c r="FY326" s="2587">
        <f t="shared" si="1447"/>
        <v>699</v>
      </c>
      <c r="FZ326" s="1913">
        <f t="shared" si="1448"/>
        <v>301</v>
      </c>
      <c r="GA326" s="1914">
        <f t="shared" si="1473"/>
        <v>0.69899999999999995</v>
      </c>
      <c r="GB326" s="3169">
        <f t="shared" si="1212"/>
        <v>7.1000000000000063E-2</v>
      </c>
      <c r="GC326" s="2219">
        <v>0</v>
      </c>
      <c r="GD326" s="1895">
        <v>1</v>
      </c>
      <c r="GE326" s="2132" t="s">
        <v>210</v>
      </c>
      <c r="GF326" s="2132" t="s">
        <v>207</v>
      </c>
      <c r="GG326" s="2105" t="s">
        <v>92</v>
      </c>
      <c r="GH326" s="2105" t="s">
        <v>16</v>
      </c>
      <c r="GI326" s="2105" t="s">
        <v>20</v>
      </c>
      <c r="GJ326" s="2105" t="s">
        <v>20</v>
      </c>
      <c r="GK326" s="2105" t="s">
        <v>16</v>
      </c>
      <c r="GL326" s="2104">
        <v>3</v>
      </c>
      <c r="GM326" s="504" t="s">
        <v>1127</v>
      </c>
      <c r="GN326" s="533" t="s">
        <v>1121</v>
      </c>
      <c r="GO326" s="414">
        <v>1000</v>
      </c>
      <c r="GP326" s="414">
        <v>150</v>
      </c>
      <c r="GQ326" s="2086">
        <v>286</v>
      </c>
      <c r="GR326" s="2086">
        <v>-136</v>
      </c>
      <c r="GS326" s="1895">
        <v>1.9066666666666667</v>
      </c>
      <c r="GT326" s="2086">
        <v>286</v>
      </c>
      <c r="GU326" s="2086">
        <v>714</v>
      </c>
      <c r="GV326" s="1895">
        <v>0.28599999999999998</v>
      </c>
    </row>
    <row r="327" spans="1:204" ht="45" customHeight="1" x14ac:dyDescent="0.25">
      <c r="A327" s="1">
        <f t="shared" ref="A327" si="1486">SUM(A324+1)</f>
        <v>51</v>
      </c>
      <c r="B327" s="7145"/>
      <c r="C327" s="5685"/>
      <c r="D327" s="7147"/>
      <c r="E327" s="7156"/>
      <c r="F327" s="7183"/>
      <c r="G327" s="7183"/>
      <c r="H327" s="7180"/>
      <c r="I327" s="7180"/>
      <c r="J327" s="7180"/>
      <c r="K327" s="7180"/>
      <c r="L327" s="7180"/>
      <c r="M327" s="7177"/>
      <c r="N327" s="7144"/>
      <c r="O327" s="7144"/>
      <c r="P327" s="7114"/>
      <c r="Q327" s="7114"/>
      <c r="R327" s="7203"/>
      <c r="S327" s="7114"/>
      <c r="T327" s="7114"/>
      <c r="U327" s="7257"/>
      <c r="V327" s="7256"/>
      <c r="W327" s="7277"/>
      <c r="X327" s="7276"/>
      <c r="Y327" s="2104">
        <v>4</v>
      </c>
      <c r="Z327" s="504" t="s">
        <v>1128</v>
      </c>
      <c r="AA327" s="533" t="s">
        <v>1129</v>
      </c>
      <c r="AB327" s="414">
        <v>12000</v>
      </c>
      <c r="AC327" s="414">
        <v>3000</v>
      </c>
      <c r="AD327" s="415">
        <f t="shared" si="1474"/>
        <v>0.25</v>
      </c>
      <c r="AE327" s="414">
        <v>3000</v>
      </c>
      <c r="AF327" s="415">
        <f t="shared" si="1475"/>
        <v>0.25</v>
      </c>
      <c r="AG327" s="414">
        <v>3000</v>
      </c>
      <c r="AH327" s="415">
        <f t="shared" si="1476"/>
        <v>0.25</v>
      </c>
      <c r="AI327" s="414">
        <v>3000</v>
      </c>
      <c r="AJ327" s="416">
        <f t="shared" si="1477"/>
        <v>0.25</v>
      </c>
      <c r="AK327" s="191">
        <f t="shared" si="1450"/>
        <v>1</v>
      </c>
      <c r="AL327" s="2326">
        <v>4</v>
      </c>
      <c r="AM327" s="970" t="s">
        <v>1128</v>
      </c>
      <c r="AN327" s="970" t="s">
        <v>2005</v>
      </c>
      <c r="AO327" s="807" t="s">
        <v>2004</v>
      </c>
      <c r="AP327" s="807" t="s">
        <v>2006</v>
      </c>
      <c r="AQ327" s="970">
        <v>100</v>
      </c>
      <c r="AR327" s="1070" t="s">
        <v>2022</v>
      </c>
      <c r="AS327" s="970" t="s">
        <v>1579</v>
      </c>
      <c r="AT327" s="2292"/>
      <c r="AU327" s="970" t="s">
        <v>1704</v>
      </c>
      <c r="AV327" s="6490">
        <v>12000</v>
      </c>
      <c r="AW327" s="6490"/>
      <c r="AX327" s="4090">
        <f t="shared" si="1389"/>
        <v>3000</v>
      </c>
      <c r="AY327" s="4775">
        <f t="shared" si="1390"/>
        <v>9000</v>
      </c>
      <c r="AZ327" s="4411">
        <f t="shared" si="1391"/>
        <v>-6000</v>
      </c>
      <c r="BA327" s="4779">
        <f t="shared" si="1392"/>
        <v>3</v>
      </c>
      <c r="BB327" s="4781">
        <f t="shared" si="1393"/>
        <v>12335</v>
      </c>
      <c r="BC327" s="4104">
        <f t="shared" si="1394"/>
        <v>-335</v>
      </c>
      <c r="BD327" s="1973">
        <f t="shared" si="1395"/>
        <v>1.0279166666666666</v>
      </c>
      <c r="BE327" s="4468">
        <f t="shared" si="1356"/>
        <v>0</v>
      </c>
      <c r="BF327" s="6584">
        <v>12000</v>
      </c>
      <c r="BG327" s="6584"/>
      <c r="BH327" s="3673">
        <f t="shared" si="1478"/>
        <v>3000</v>
      </c>
      <c r="BI327" s="3674">
        <f t="shared" si="1396"/>
        <v>3185</v>
      </c>
      <c r="BJ327" s="3111">
        <f t="shared" si="1397"/>
        <v>-185</v>
      </c>
      <c r="BK327" s="1974">
        <f t="shared" si="1398"/>
        <v>1.0616666666666668</v>
      </c>
      <c r="BL327" s="3862">
        <f t="shared" si="1381"/>
        <v>3335</v>
      </c>
      <c r="BM327" s="3122">
        <f t="shared" si="1399"/>
        <v>8665</v>
      </c>
      <c r="BN327" s="1973">
        <f t="shared" si="1400"/>
        <v>0.27791666666666665</v>
      </c>
      <c r="BO327" s="3903">
        <f t="shared" si="1401"/>
        <v>0</v>
      </c>
      <c r="BP327" s="3494"/>
      <c r="BQ327" s="7093">
        <v>12000</v>
      </c>
      <c r="BR327" s="7093"/>
      <c r="BS327" s="2572">
        <f t="shared" si="1402"/>
        <v>3000</v>
      </c>
      <c r="BT327" s="2800">
        <f t="shared" si="1403"/>
        <v>150</v>
      </c>
      <c r="BU327" s="2987">
        <f t="shared" si="1456"/>
        <v>2850</v>
      </c>
      <c r="BV327" s="1974">
        <f t="shared" si="1457"/>
        <v>0.05</v>
      </c>
      <c r="BW327" s="3000">
        <f t="shared" si="1458"/>
        <v>150</v>
      </c>
      <c r="BX327" s="2991">
        <f t="shared" si="1459"/>
        <v>11850</v>
      </c>
      <c r="BY327" s="1973">
        <f t="shared" si="1460"/>
        <v>1.2500000000000001E-2</v>
      </c>
      <c r="BZ327" s="3151"/>
      <c r="CA327" s="6696">
        <v>12000</v>
      </c>
      <c r="CB327" s="6696"/>
      <c r="CC327" s="1813">
        <v>3000</v>
      </c>
      <c r="CD327" s="1814">
        <v>0</v>
      </c>
      <c r="CE327" s="2359">
        <f t="shared" si="1404"/>
        <v>3000</v>
      </c>
      <c r="CF327" s="1974">
        <f t="shared" si="1479"/>
        <v>0</v>
      </c>
      <c r="CG327" s="1972">
        <f t="shared" si="1480"/>
        <v>0</v>
      </c>
      <c r="CH327" s="2387">
        <f t="shared" si="1407"/>
        <v>12000</v>
      </c>
      <c r="CI327" s="1973">
        <f t="shared" si="1481"/>
        <v>0</v>
      </c>
      <c r="CJ327" s="987"/>
      <c r="CK327" s="987"/>
      <c r="CL327" s="987"/>
      <c r="CM327" s="1744">
        <v>0</v>
      </c>
      <c r="CN327" s="1744">
        <v>0</v>
      </c>
      <c r="CO327" s="1744">
        <v>3000</v>
      </c>
      <c r="CP327" s="1744">
        <v>0</v>
      </c>
      <c r="CQ327" s="1744">
        <v>0</v>
      </c>
      <c r="CR327" s="1744">
        <v>3000</v>
      </c>
      <c r="CS327" s="1744">
        <v>0</v>
      </c>
      <c r="CT327" s="1744">
        <v>0</v>
      </c>
      <c r="CU327" s="1744">
        <v>3000</v>
      </c>
      <c r="CV327" s="1744">
        <v>0</v>
      </c>
      <c r="CW327" s="1744">
        <v>0</v>
      </c>
      <c r="CX327" s="1744">
        <v>3000</v>
      </c>
      <c r="CY327" s="5966">
        <v>12000</v>
      </c>
      <c r="CZ327" s="6052"/>
      <c r="DA327" s="4627">
        <v>0</v>
      </c>
      <c r="DB327" s="4627">
        <v>3000</v>
      </c>
      <c r="DC327" s="4603">
        <f t="shared" si="1461"/>
        <v>-3000</v>
      </c>
      <c r="DD327" s="4629" t="e">
        <f t="shared" si="1454"/>
        <v>#DIV/0!</v>
      </c>
      <c r="DE327" s="4576">
        <f t="shared" si="1462"/>
        <v>6335</v>
      </c>
      <c r="DF327" s="4603">
        <f t="shared" si="1410"/>
        <v>5665</v>
      </c>
      <c r="DG327" s="4604">
        <f t="shared" si="1463"/>
        <v>0.5279166666666667</v>
      </c>
      <c r="DH327" s="6053">
        <v>12000</v>
      </c>
      <c r="DI327" s="6054"/>
      <c r="DJ327" s="4197">
        <v>0</v>
      </c>
      <c r="DK327" s="4197">
        <v>3000</v>
      </c>
      <c r="DL327" s="4187">
        <f t="shared" si="1412"/>
        <v>-3000</v>
      </c>
      <c r="DM327" s="4190" t="e">
        <f t="shared" si="1413"/>
        <v>#DIV/0!</v>
      </c>
      <c r="DN327" s="4433">
        <f t="shared" si="1414"/>
        <v>9335</v>
      </c>
      <c r="DO327" s="4187">
        <f t="shared" si="1415"/>
        <v>2665</v>
      </c>
      <c r="DP327" s="4190">
        <f t="shared" si="1464"/>
        <v>0.7779166666666667</v>
      </c>
      <c r="DQ327" s="5970">
        <v>12000</v>
      </c>
      <c r="DR327" s="6055"/>
      <c r="DS327" s="4798">
        <v>3000</v>
      </c>
      <c r="DT327" s="4767">
        <v>3000</v>
      </c>
      <c r="DU327" s="4767">
        <f t="shared" si="1417"/>
        <v>0</v>
      </c>
      <c r="DV327" s="4768">
        <f t="shared" si="1482"/>
        <v>1</v>
      </c>
      <c r="DW327" s="3376">
        <f t="shared" si="1419"/>
        <v>12335</v>
      </c>
      <c r="DX327" s="4184">
        <f t="shared" si="1420"/>
        <v>-335</v>
      </c>
      <c r="DY327" s="4185">
        <f t="shared" si="1465"/>
        <v>1.0279166666666666</v>
      </c>
      <c r="DZ327" s="6052">
        <v>12000</v>
      </c>
      <c r="EA327" s="7317"/>
      <c r="EB327" s="3304">
        <v>0</v>
      </c>
      <c r="EC327" s="1986">
        <v>0</v>
      </c>
      <c r="ED327" s="1911">
        <f t="shared" si="1466"/>
        <v>0</v>
      </c>
      <c r="EE327" s="1914" t="e">
        <f t="shared" si="1455"/>
        <v>#DIV/0!</v>
      </c>
      <c r="EF327" s="3307">
        <f t="shared" si="1423"/>
        <v>150</v>
      </c>
      <c r="EG327" s="1911">
        <f t="shared" si="1424"/>
        <v>11850</v>
      </c>
      <c r="EH327" s="1912">
        <f t="shared" si="1467"/>
        <v>1.2500000000000001E-2</v>
      </c>
      <c r="EI327" s="6053">
        <v>12000</v>
      </c>
      <c r="EJ327" s="6054"/>
      <c r="EK327" s="1986">
        <v>0</v>
      </c>
      <c r="EL327" s="1986">
        <v>2835</v>
      </c>
      <c r="EM327" s="1911">
        <f t="shared" si="1426"/>
        <v>-2835</v>
      </c>
      <c r="EN327" s="1912" t="e">
        <f t="shared" si="1427"/>
        <v>#DIV/0!</v>
      </c>
      <c r="EO327" s="3016">
        <f t="shared" si="1428"/>
        <v>2985</v>
      </c>
      <c r="EP327" s="1911">
        <f t="shared" si="1429"/>
        <v>9015</v>
      </c>
      <c r="EQ327" s="1912">
        <f t="shared" si="1468"/>
        <v>0.24875</v>
      </c>
      <c r="ER327" s="5970">
        <v>12000</v>
      </c>
      <c r="ES327" s="6055"/>
      <c r="ET327" s="3908">
        <v>3000</v>
      </c>
      <c r="EU327" s="3908">
        <v>350</v>
      </c>
      <c r="EV327" s="3909">
        <f t="shared" si="1431"/>
        <v>2650</v>
      </c>
      <c r="EW327" s="3910">
        <f t="shared" si="1483"/>
        <v>0.11666666666666667</v>
      </c>
      <c r="EX327" s="3638">
        <f t="shared" si="1433"/>
        <v>3335</v>
      </c>
      <c r="EY327" s="3909">
        <f t="shared" si="1434"/>
        <v>8665</v>
      </c>
      <c r="EZ327" s="3911">
        <f t="shared" si="1469"/>
        <v>0.27791666666666665</v>
      </c>
      <c r="FA327" s="6695">
        <v>12000</v>
      </c>
      <c r="FB327" s="6695"/>
      <c r="FC327" s="2499">
        <v>0</v>
      </c>
      <c r="FD327" s="2499">
        <v>150</v>
      </c>
      <c r="FE327" s="1911">
        <f t="shared" si="1470"/>
        <v>-150</v>
      </c>
      <c r="FF327" s="1912">
        <v>0</v>
      </c>
      <c r="FG327" s="2499">
        <f t="shared" si="1437"/>
        <v>150</v>
      </c>
      <c r="FH327" s="1911">
        <f t="shared" si="1438"/>
        <v>11850</v>
      </c>
      <c r="FI327" s="1912">
        <f t="shared" si="1471"/>
        <v>1.2500000000000001E-2</v>
      </c>
      <c r="FJ327" s="7093">
        <v>12000</v>
      </c>
      <c r="FK327" s="7093"/>
      <c r="FL327" s="2623">
        <v>0</v>
      </c>
      <c r="FM327" s="2623">
        <v>0</v>
      </c>
      <c r="FN327" s="1911">
        <f t="shared" si="1440"/>
        <v>0</v>
      </c>
      <c r="FO327" s="1912">
        <v>0</v>
      </c>
      <c r="FP327" s="2587">
        <f t="shared" si="1442"/>
        <v>150</v>
      </c>
      <c r="FQ327" s="1911">
        <f t="shared" si="1443"/>
        <v>11850</v>
      </c>
      <c r="FR327" s="1912">
        <f t="shared" si="1472"/>
        <v>1.2500000000000001E-2</v>
      </c>
      <c r="FS327" s="6673">
        <v>12000</v>
      </c>
      <c r="FT327" s="6674"/>
      <c r="FU327" s="2791">
        <v>3000</v>
      </c>
      <c r="FV327" s="2791">
        <v>0</v>
      </c>
      <c r="FW327" s="1913">
        <f t="shared" si="1445"/>
        <v>3000</v>
      </c>
      <c r="FX327" s="1914">
        <f t="shared" si="1485"/>
        <v>0</v>
      </c>
      <c r="FY327" s="2587">
        <f t="shared" si="1447"/>
        <v>150</v>
      </c>
      <c r="FZ327" s="1913">
        <f t="shared" si="1448"/>
        <v>11850</v>
      </c>
      <c r="GA327" s="1914">
        <f t="shared" si="1473"/>
        <v>1.2500000000000001E-2</v>
      </c>
      <c r="GB327" s="3169">
        <f t="shared" ref="GB327:GB346" si="1487">SUM(EH327-GA327)</f>
        <v>0</v>
      </c>
      <c r="GC327" s="2219">
        <v>0</v>
      </c>
      <c r="GD327" s="1895">
        <v>1</v>
      </c>
      <c r="GE327" s="2132" t="s">
        <v>210</v>
      </c>
      <c r="GF327" s="2132" t="s">
        <v>207</v>
      </c>
      <c r="GG327" s="2105" t="s">
        <v>92</v>
      </c>
      <c r="GH327" s="2105" t="s">
        <v>16</v>
      </c>
      <c r="GI327" s="2105" t="s">
        <v>20</v>
      </c>
      <c r="GJ327" s="2105" t="s">
        <v>20</v>
      </c>
      <c r="GK327" s="2105" t="s">
        <v>16</v>
      </c>
      <c r="GL327" s="2104">
        <v>4</v>
      </c>
      <c r="GM327" s="504" t="s">
        <v>1128</v>
      </c>
      <c r="GN327" s="533" t="s">
        <v>1129</v>
      </c>
      <c r="GO327" s="414">
        <v>12000</v>
      </c>
      <c r="GP327" s="414">
        <v>3000</v>
      </c>
      <c r="GQ327" s="2086">
        <v>0</v>
      </c>
      <c r="GR327" s="2086">
        <v>3000</v>
      </c>
      <c r="GS327" s="1895">
        <v>0</v>
      </c>
      <c r="GT327" s="2086">
        <v>0</v>
      </c>
      <c r="GU327" s="2086">
        <v>12000</v>
      </c>
      <c r="GV327" s="1895">
        <v>0</v>
      </c>
    </row>
    <row r="328" spans="1:204" ht="51" x14ac:dyDescent="0.25">
      <c r="B328" s="7145"/>
      <c r="C328" s="5685"/>
      <c r="D328" s="7147"/>
      <c r="E328" s="7156"/>
      <c r="F328" s="7183"/>
      <c r="G328" s="7183"/>
      <c r="H328" s="7180"/>
      <c r="I328" s="7180"/>
      <c r="J328" s="7180"/>
      <c r="K328" s="7180"/>
      <c r="L328" s="7180"/>
      <c r="M328" s="7177"/>
      <c r="N328" s="7144"/>
      <c r="O328" s="7144"/>
      <c r="P328" s="7114"/>
      <c r="Q328" s="7114"/>
      <c r="R328" s="7203"/>
      <c r="S328" s="7114"/>
      <c r="T328" s="7114"/>
      <c r="U328" s="7257"/>
      <c r="V328" s="7256"/>
      <c r="W328" s="7277"/>
      <c r="X328" s="7276"/>
      <c r="Y328" s="2104">
        <v>5</v>
      </c>
      <c r="Z328" s="504" t="s">
        <v>1130</v>
      </c>
      <c r="AA328" s="533" t="s">
        <v>1129</v>
      </c>
      <c r="AB328" s="414">
        <v>650</v>
      </c>
      <c r="AC328" s="414">
        <v>0</v>
      </c>
      <c r="AD328" s="415">
        <f t="shared" si="1474"/>
        <v>0</v>
      </c>
      <c r="AE328" s="414">
        <v>0</v>
      </c>
      <c r="AF328" s="415">
        <f t="shared" si="1475"/>
        <v>0</v>
      </c>
      <c r="AG328" s="414">
        <v>350</v>
      </c>
      <c r="AH328" s="415">
        <f t="shared" si="1476"/>
        <v>0.53846153846153844</v>
      </c>
      <c r="AI328" s="414">
        <v>300</v>
      </c>
      <c r="AJ328" s="416">
        <f t="shared" si="1477"/>
        <v>0.46153846153846156</v>
      </c>
      <c r="AK328" s="191">
        <f t="shared" si="1450"/>
        <v>1</v>
      </c>
      <c r="AL328" s="2326">
        <v>5</v>
      </c>
      <c r="AM328" s="970" t="s">
        <v>1130</v>
      </c>
      <c r="AN328" s="970" t="s">
        <v>2007</v>
      </c>
      <c r="AO328" s="807" t="s">
        <v>2004</v>
      </c>
      <c r="AP328" s="807" t="s">
        <v>2006</v>
      </c>
      <c r="AQ328" s="970">
        <v>100</v>
      </c>
      <c r="AR328" s="1070" t="s">
        <v>2022</v>
      </c>
      <c r="AS328" s="970" t="s">
        <v>1579</v>
      </c>
      <c r="AT328" s="2292"/>
      <c r="AU328" s="970" t="s">
        <v>1704</v>
      </c>
      <c r="AV328" s="6490">
        <v>650</v>
      </c>
      <c r="AW328" s="6490"/>
      <c r="AX328" s="4772">
        <f t="shared" si="1389"/>
        <v>300</v>
      </c>
      <c r="AY328" s="4775">
        <f t="shared" si="1390"/>
        <v>650</v>
      </c>
      <c r="AZ328" s="4411">
        <f t="shared" si="1391"/>
        <v>-350</v>
      </c>
      <c r="BA328" s="4779">
        <f t="shared" si="1392"/>
        <v>2.1666666666666665</v>
      </c>
      <c r="BB328" s="4781">
        <f t="shared" si="1393"/>
        <v>650</v>
      </c>
      <c r="BC328" s="4104">
        <f t="shared" si="1394"/>
        <v>0</v>
      </c>
      <c r="BD328" s="1973">
        <f t="shared" si="1395"/>
        <v>1</v>
      </c>
      <c r="BE328" s="4468">
        <f t="shared" si="1356"/>
        <v>0</v>
      </c>
      <c r="BF328" s="6584">
        <v>650</v>
      </c>
      <c r="BG328" s="6584"/>
      <c r="BH328" s="3673">
        <f t="shared" si="1478"/>
        <v>350</v>
      </c>
      <c r="BI328" s="3674">
        <f t="shared" si="1396"/>
        <v>0</v>
      </c>
      <c r="BJ328" s="3111">
        <f t="shared" si="1397"/>
        <v>350</v>
      </c>
      <c r="BK328" s="1974">
        <f t="shared" si="1398"/>
        <v>0</v>
      </c>
      <c r="BL328" s="3862">
        <f t="shared" si="1381"/>
        <v>0</v>
      </c>
      <c r="BM328" s="3122">
        <f t="shared" si="1399"/>
        <v>650</v>
      </c>
      <c r="BN328" s="1973">
        <f t="shared" si="1400"/>
        <v>0</v>
      </c>
      <c r="BO328" s="3903">
        <f t="shared" si="1401"/>
        <v>0</v>
      </c>
      <c r="BP328" s="3494"/>
      <c r="BQ328" s="7093">
        <v>650</v>
      </c>
      <c r="BR328" s="7093"/>
      <c r="BS328" s="2572">
        <f t="shared" si="1402"/>
        <v>0</v>
      </c>
      <c r="BT328" s="2800">
        <f t="shared" si="1403"/>
        <v>0</v>
      </c>
      <c r="BU328" s="2987">
        <f t="shared" si="1456"/>
        <v>0</v>
      </c>
      <c r="BV328" s="1974" t="e">
        <f t="shared" si="1457"/>
        <v>#DIV/0!</v>
      </c>
      <c r="BW328" s="3000">
        <f t="shared" si="1458"/>
        <v>0</v>
      </c>
      <c r="BX328" s="2991">
        <f t="shared" si="1459"/>
        <v>650</v>
      </c>
      <c r="BY328" s="1973">
        <f t="shared" si="1460"/>
        <v>0</v>
      </c>
      <c r="BZ328" s="3151"/>
      <c r="CA328" s="6696">
        <v>650</v>
      </c>
      <c r="CB328" s="6696"/>
      <c r="CC328" s="1813">
        <v>0</v>
      </c>
      <c r="CD328" s="1814">
        <v>0</v>
      </c>
      <c r="CE328" s="2359">
        <f t="shared" si="1404"/>
        <v>0</v>
      </c>
      <c r="CF328" s="1974">
        <v>0</v>
      </c>
      <c r="CG328" s="1972">
        <f t="shared" si="1480"/>
        <v>0</v>
      </c>
      <c r="CH328" s="2387">
        <f t="shared" si="1407"/>
        <v>650</v>
      </c>
      <c r="CI328" s="1973">
        <f t="shared" si="1481"/>
        <v>0</v>
      </c>
      <c r="CJ328" s="987"/>
      <c r="CK328" s="987"/>
      <c r="CL328" s="987"/>
      <c r="CM328" s="1745">
        <v>0</v>
      </c>
      <c r="CN328" s="1745">
        <v>0</v>
      </c>
      <c r="CO328" s="1745">
        <v>0</v>
      </c>
      <c r="CP328" s="1745">
        <v>0</v>
      </c>
      <c r="CQ328" s="1745">
        <v>0</v>
      </c>
      <c r="CR328" s="1745">
        <v>0</v>
      </c>
      <c r="CS328" s="1745">
        <v>350</v>
      </c>
      <c r="CT328" s="1745">
        <v>0</v>
      </c>
      <c r="CU328" s="1745">
        <v>0</v>
      </c>
      <c r="CV328" s="1745">
        <v>0</v>
      </c>
      <c r="CW328" s="1745">
        <v>300</v>
      </c>
      <c r="CX328" s="1745">
        <v>0</v>
      </c>
      <c r="CY328" s="5966">
        <v>650</v>
      </c>
      <c r="CZ328" s="6052"/>
      <c r="DA328" s="4627">
        <v>0</v>
      </c>
      <c r="DB328" s="4627">
        <v>0</v>
      </c>
      <c r="DC328" s="4603">
        <f t="shared" si="1461"/>
        <v>0</v>
      </c>
      <c r="DD328" s="4629" t="e">
        <f t="shared" si="1454"/>
        <v>#DIV/0!</v>
      </c>
      <c r="DE328" s="4576">
        <f t="shared" si="1462"/>
        <v>0</v>
      </c>
      <c r="DF328" s="4603">
        <f t="shared" si="1410"/>
        <v>650</v>
      </c>
      <c r="DG328" s="4604">
        <f t="shared" si="1463"/>
        <v>0</v>
      </c>
      <c r="DH328" s="6053">
        <v>650</v>
      </c>
      <c r="DI328" s="6054"/>
      <c r="DJ328" s="4197">
        <v>300</v>
      </c>
      <c r="DK328" s="4197">
        <v>650</v>
      </c>
      <c r="DL328" s="4187">
        <f t="shared" si="1412"/>
        <v>-350</v>
      </c>
      <c r="DM328" s="4190">
        <f t="shared" si="1413"/>
        <v>2.1666666666666665</v>
      </c>
      <c r="DN328" s="1702">
        <f t="shared" si="1414"/>
        <v>650</v>
      </c>
      <c r="DO328" s="4187">
        <f t="shared" si="1415"/>
        <v>0</v>
      </c>
      <c r="DP328" s="4190">
        <f t="shared" si="1464"/>
        <v>1</v>
      </c>
      <c r="DQ328" s="5970">
        <v>650</v>
      </c>
      <c r="DR328" s="6055"/>
      <c r="DS328" s="4798">
        <v>0</v>
      </c>
      <c r="DT328" s="4767">
        <v>0</v>
      </c>
      <c r="DU328" s="4767">
        <f t="shared" si="1417"/>
        <v>0</v>
      </c>
      <c r="DV328" s="4768">
        <v>0</v>
      </c>
      <c r="DW328" s="3376">
        <f t="shared" si="1419"/>
        <v>650</v>
      </c>
      <c r="DX328" s="4184">
        <f t="shared" si="1420"/>
        <v>0</v>
      </c>
      <c r="DY328" s="4185">
        <f t="shared" si="1465"/>
        <v>1</v>
      </c>
      <c r="DZ328" s="6052">
        <v>650</v>
      </c>
      <c r="EA328" s="7317"/>
      <c r="EB328" s="3304">
        <v>350</v>
      </c>
      <c r="EC328" s="1986">
        <v>0</v>
      </c>
      <c r="ED328" s="1911">
        <f t="shared" si="1466"/>
        <v>350</v>
      </c>
      <c r="EE328" s="1914">
        <f t="shared" si="1455"/>
        <v>0</v>
      </c>
      <c r="EF328" s="3307">
        <f t="shared" si="1423"/>
        <v>0</v>
      </c>
      <c r="EG328" s="1911">
        <f t="shared" si="1424"/>
        <v>650</v>
      </c>
      <c r="EH328" s="1912">
        <f t="shared" si="1467"/>
        <v>0</v>
      </c>
      <c r="EI328" s="6053">
        <v>650</v>
      </c>
      <c r="EJ328" s="6054"/>
      <c r="EK328" s="1986">
        <v>0</v>
      </c>
      <c r="EL328" s="1986">
        <v>0</v>
      </c>
      <c r="EM328" s="1911">
        <f t="shared" si="1426"/>
        <v>0</v>
      </c>
      <c r="EN328" s="1912" t="e">
        <f t="shared" si="1427"/>
        <v>#DIV/0!</v>
      </c>
      <c r="EO328" s="3016">
        <f t="shared" si="1428"/>
        <v>0</v>
      </c>
      <c r="EP328" s="1911">
        <f t="shared" si="1429"/>
        <v>650</v>
      </c>
      <c r="EQ328" s="1912">
        <f t="shared" si="1468"/>
        <v>0</v>
      </c>
      <c r="ER328" s="5970">
        <v>650</v>
      </c>
      <c r="ES328" s="6055"/>
      <c r="ET328" s="3908">
        <v>0</v>
      </c>
      <c r="EU328" s="3908">
        <v>0</v>
      </c>
      <c r="EV328" s="3909">
        <f t="shared" si="1431"/>
        <v>0</v>
      </c>
      <c r="EW328" s="3910">
        <v>0</v>
      </c>
      <c r="EX328" s="3638">
        <f t="shared" si="1433"/>
        <v>0</v>
      </c>
      <c r="EY328" s="3909">
        <f t="shared" si="1434"/>
        <v>650</v>
      </c>
      <c r="EZ328" s="3911">
        <f t="shared" si="1469"/>
        <v>0</v>
      </c>
      <c r="FA328" s="6695">
        <v>650</v>
      </c>
      <c r="FB328" s="6695"/>
      <c r="FC328" s="2499">
        <v>0</v>
      </c>
      <c r="FD328" s="2499">
        <v>0</v>
      </c>
      <c r="FE328" s="1911">
        <f t="shared" si="1470"/>
        <v>0</v>
      </c>
      <c r="FF328" s="1912">
        <v>0</v>
      </c>
      <c r="FG328" s="2499">
        <f t="shared" si="1437"/>
        <v>0</v>
      </c>
      <c r="FH328" s="1911">
        <f t="shared" si="1438"/>
        <v>650</v>
      </c>
      <c r="FI328" s="1912">
        <f t="shared" si="1471"/>
        <v>0</v>
      </c>
      <c r="FJ328" s="7093">
        <v>650</v>
      </c>
      <c r="FK328" s="7093"/>
      <c r="FL328" s="2623">
        <v>0</v>
      </c>
      <c r="FM328" s="2623">
        <v>0</v>
      </c>
      <c r="FN328" s="1911">
        <f t="shared" si="1440"/>
        <v>0</v>
      </c>
      <c r="FO328" s="1912">
        <v>0</v>
      </c>
      <c r="FP328" s="2587">
        <f t="shared" si="1442"/>
        <v>0</v>
      </c>
      <c r="FQ328" s="1911">
        <f t="shared" si="1443"/>
        <v>650</v>
      </c>
      <c r="FR328" s="1912">
        <f t="shared" si="1472"/>
        <v>0</v>
      </c>
      <c r="FS328" s="6673">
        <v>650</v>
      </c>
      <c r="FT328" s="6674"/>
      <c r="FU328" s="2791">
        <v>0</v>
      </c>
      <c r="FV328" s="2791">
        <v>0</v>
      </c>
      <c r="FW328" s="1913">
        <f t="shared" si="1445"/>
        <v>0</v>
      </c>
      <c r="FX328" s="1914">
        <v>0</v>
      </c>
      <c r="FY328" s="2587">
        <f t="shared" si="1447"/>
        <v>0</v>
      </c>
      <c r="FZ328" s="1913">
        <f t="shared" si="1448"/>
        <v>650</v>
      </c>
      <c r="GA328" s="1914">
        <f t="shared" si="1473"/>
        <v>0</v>
      </c>
      <c r="GB328" s="3169">
        <f t="shared" si="1487"/>
        <v>0</v>
      </c>
      <c r="GC328" s="2219">
        <v>0</v>
      </c>
      <c r="GD328" s="1895">
        <v>1</v>
      </c>
      <c r="GE328" s="2132" t="s">
        <v>210</v>
      </c>
      <c r="GF328" s="2132" t="s">
        <v>207</v>
      </c>
      <c r="GG328" s="2105" t="s">
        <v>92</v>
      </c>
      <c r="GH328" s="2105" t="s">
        <v>16</v>
      </c>
      <c r="GI328" s="2105" t="s">
        <v>20</v>
      </c>
      <c r="GJ328" s="2105" t="s">
        <v>20</v>
      </c>
      <c r="GK328" s="2105" t="s">
        <v>16</v>
      </c>
      <c r="GL328" s="2104">
        <v>5</v>
      </c>
      <c r="GM328" s="504" t="s">
        <v>1130</v>
      </c>
      <c r="GN328" s="533" t="s">
        <v>1129</v>
      </c>
      <c r="GO328" s="414">
        <v>650</v>
      </c>
      <c r="GP328" s="414">
        <v>0</v>
      </c>
      <c r="GQ328" s="2086">
        <v>0</v>
      </c>
      <c r="GR328" s="2086">
        <v>0</v>
      </c>
      <c r="GS328" s="1895">
        <v>0</v>
      </c>
      <c r="GT328" s="2086">
        <v>0</v>
      </c>
      <c r="GU328" s="2086">
        <v>650</v>
      </c>
      <c r="GV328" s="1895">
        <v>0</v>
      </c>
    </row>
    <row r="329" spans="1:204" ht="51" customHeight="1" x14ac:dyDescent="0.25">
      <c r="B329" s="7145"/>
      <c r="C329" s="5685"/>
      <c r="D329" s="7147"/>
      <c r="E329" s="7156"/>
      <c r="F329" s="7183"/>
      <c r="G329" s="7183"/>
      <c r="H329" s="7180"/>
      <c r="I329" s="7180"/>
      <c r="J329" s="7180"/>
      <c r="K329" s="7180"/>
      <c r="L329" s="7180"/>
      <c r="M329" s="7177"/>
      <c r="N329" s="7144"/>
      <c r="O329" s="7144"/>
      <c r="P329" s="7114"/>
      <c r="Q329" s="7114"/>
      <c r="R329" s="7203"/>
      <c r="S329" s="7114"/>
      <c r="T329" s="7114"/>
      <c r="U329" s="7257"/>
      <c r="V329" s="7256"/>
      <c r="W329" s="7277"/>
      <c r="X329" s="7276"/>
      <c r="Y329" s="2104">
        <v>6</v>
      </c>
      <c r="Z329" s="504" t="s">
        <v>1131</v>
      </c>
      <c r="AA329" s="533" t="s">
        <v>1129</v>
      </c>
      <c r="AB329" s="414">
        <v>25</v>
      </c>
      <c r="AC329" s="414">
        <v>0</v>
      </c>
      <c r="AD329" s="415">
        <f t="shared" si="1474"/>
        <v>0</v>
      </c>
      <c r="AE329" s="414">
        <v>15</v>
      </c>
      <c r="AF329" s="415">
        <f t="shared" si="1475"/>
        <v>0.6</v>
      </c>
      <c r="AG329" s="414">
        <v>10</v>
      </c>
      <c r="AH329" s="415">
        <f t="shared" si="1476"/>
        <v>0.4</v>
      </c>
      <c r="AI329" s="414">
        <v>0</v>
      </c>
      <c r="AJ329" s="416">
        <f t="shared" si="1477"/>
        <v>0</v>
      </c>
      <c r="AK329" s="191">
        <f t="shared" si="1450"/>
        <v>1</v>
      </c>
      <c r="AL329" s="2326">
        <v>6</v>
      </c>
      <c r="AM329" s="970" t="s">
        <v>1131</v>
      </c>
      <c r="AN329" s="970" t="s">
        <v>2008</v>
      </c>
      <c r="AO329" s="807" t="s">
        <v>2004</v>
      </c>
      <c r="AP329" s="807" t="s">
        <v>2006</v>
      </c>
      <c r="AQ329" s="970">
        <v>100</v>
      </c>
      <c r="AR329" s="1070" t="s">
        <v>2022</v>
      </c>
      <c r="AS329" s="970" t="s">
        <v>1579</v>
      </c>
      <c r="AT329" s="2292"/>
      <c r="AU329" s="970" t="s">
        <v>1704</v>
      </c>
      <c r="AV329" s="6490">
        <v>25</v>
      </c>
      <c r="AW329" s="6490"/>
      <c r="AX329" s="4772">
        <f t="shared" si="1389"/>
        <v>0</v>
      </c>
      <c r="AY329" s="4775">
        <f t="shared" si="1390"/>
        <v>7</v>
      </c>
      <c r="AZ329" s="4411">
        <f t="shared" si="1391"/>
        <v>-7</v>
      </c>
      <c r="BA329" s="4779" t="e">
        <f t="shared" si="1392"/>
        <v>#DIV/0!</v>
      </c>
      <c r="BB329" s="4782">
        <f t="shared" si="1393"/>
        <v>25</v>
      </c>
      <c r="BC329" s="4104">
        <f t="shared" si="1394"/>
        <v>0</v>
      </c>
      <c r="BD329" s="1974">
        <f t="shared" si="1395"/>
        <v>1</v>
      </c>
      <c r="BE329" s="4468">
        <f t="shared" si="1356"/>
        <v>0</v>
      </c>
      <c r="BF329" s="6584">
        <v>25</v>
      </c>
      <c r="BG329" s="6584"/>
      <c r="BH329" s="3673">
        <f t="shared" si="1478"/>
        <v>10</v>
      </c>
      <c r="BI329" s="3674">
        <f t="shared" si="1396"/>
        <v>18</v>
      </c>
      <c r="BJ329" s="3111">
        <f t="shared" si="1397"/>
        <v>-8</v>
      </c>
      <c r="BK329" s="1974">
        <f t="shared" si="1398"/>
        <v>1.8</v>
      </c>
      <c r="BL329" s="3714">
        <f t="shared" si="1381"/>
        <v>18</v>
      </c>
      <c r="BM329" s="3122">
        <f t="shared" si="1399"/>
        <v>7</v>
      </c>
      <c r="BN329" s="1974">
        <f t="shared" si="1400"/>
        <v>0.72</v>
      </c>
      <c r="BO329" s="3903">
        <f t="shared" si="1401"/>
        <v>0</v>
      </c>
      <c r="BP329" s="3494"/>
      <c r="BQ329" s="7093">
        <v>25</v>
      </c>
      <c r="BR329" s="7093"/>
      <c r="BS329" s="2572">
        <f t="shared" si="1402"/>
        <v>15</v>
      </c>
      <c r="BT329" s="2800">
        <f t="shared" si="1403"/>
        <v>0</v>
      </c>
      <c r="BU329" s="2987">
        <f t="shared" si="1456"/>
        <v>15</v>
      </c>
      <c r="BV329" s="1974">
        <f t="shared" si="1457"/>
        <v>0</v>
      </c>
      <c r="BW329" s="2802">
        <f t="shared" si="1458"/>
        <v>0</v>
      </c>
      <c r="BX329" s="2991">
        <f t="shared" si="1459"/>
        <v>25</v>
      </c>
      <c r="BY329" s="1974">
        <f t="shared" si="1460"/>
        <v>0</v>
      </c>
      <c r="BZ329" s="3151"/>
      <c r="CA329" s="6696">
        <v>25</v>
      </c>
      <c r="CB329" s="6696"/>
      <c r="CC329" s="1813">
        <v>0</v>
      </c>
      <c r="CD329" s="1814">
        <v>0</v>
      </c>
      <c r="CE329" s="2359">
        <f t="shared" si="1404"/>
        <v>0</v>
      </c>
      <c r="CF329" s="1974">
        <v>0</v>
      </c>
      <c r="CG329" s="1975">
        <f t="shared" si="1480"/>
        <v>0</v>
      </c>
      <c r="CH329" s="2387">
        <f t="shared" si="1407"/>
        <v>25</v>
      </c>
      <c r="CI329" s="1974">
        <f t="shared" si="1481"/>
        <v>0</v>
      </c>
      <c r="CJ329" s="2479"/>
      <c r="CK329" s="2479"/>
      <c r="CL329" s="2479"/>
      <c r="CM329" s="1745">
        <v>0</v>
      </c>
      <c r="CN329" s="1745">
        <v>0</v>
      </c>
      <c r="CO329" s="1745">
        <v>0</v>
      </c>
      <c r="CP329" s="1745">
        <v>5</v>
      </c>
      <c r="CQ329" s="1745">
        <v>5</v>
      </c>
      <c r="CR329" s="1745">
        <v>5</v>
      </c>
      <c r="CS329" s="1745">
        <v>4</v>
      </c>
      <c r="CT329" s="1745">
        <v>3</v>
      </c>
      <c r="CU329" s="1745">
        <v>3</v>
      </c>
      <c r="CV329" s="1745">
        <v>0</v>
      </c>
      <c r="CW329" s="1745">
        <v>0</v>
      </c>
      <c r="CX329" s="1745">
        <v>0</v>
      </c>
      <c r="CY329" s="5966">
        <v>25</v>
      </c>
      <c r="CZ329" s="6052"/>
      <c r="DA329" s="4627">
        <v>0</v>
      </c>
      <c r="DB329" s="4627">
        <v>7</v>
      </c>
      <c r="DC329" s="4603">
        <f t="shared" si="1461"/>
        <v>-7</v>
      </c>
      <c r="DD329" s="4629" t="e">
        <f t="shared" si="1454"/>
        <v>#DIV/0!</v>
      </c>
      <c r="DE329" s="4576">
        <f t="shared" si="1462"/>
        <v>25</v>
      </c>
      <c r="DF329" s="4603">
        <f t="shared" si="1410"/>
        <v>0</v>
      </c>
      <c r="DG329" s="4604">
        <f t="shared" si="1463"/>
        <v>1</v>
      </c>
      <c r="DH329" s="6053">
        <v>25</v>
      </c>
      <c r="DI329" s="6054"/>
      <c r="DJ329" s="4197">
        <v>0</v>
      </c>
      <c r="DK329" s="4197">
        <v>0</v>
      </c>
      <c r="DL329" s="4187">
        <f t="shared" si="1412"/>
        <v>0</v>
      </c>
      <c r="DM329" s="4190" t="e">
        <f t="shared" si="1413"/>
        <v>#DIV/0!</v>
      </c>
      <c r="DN329" s="4433">
        <f t="shared" si="1414"/>
        <v>25</v>
      </c>
      <c r="DO329" s="4187">
        <f t="shared" si="1415"/>
        <v>0</v>
      </c>
      <c r="DP329" s="4190">
        <f t="shared" si="1464"/>
        <v>1</v>
      </c>
      <c r="DQ329" s="5970">
        <v>25</v>
      </c>
      <c r="DR329" s="6055"/>
      <c r="DS329" s="4798">
        <v>0</v>
      </c>
      <c r="DT329" s="4767">
        <v>0</v>
      </c>
      <c r="DU329" s="4767">
        <f t="shared" si="1417"/>
        <v>0</v>
      </c>
      <c r="DV329" s="4768">
        <v>0</v>
      </c>
      <c r="DW329" s="3376">
        <f t="shared" si="1419"/>
        <v>25</v>
      </c>
      <c r="DX329" s="4184">
        <f t="shared" si="1420"/>
        <v>0</v>
      </c>
      <c r="DY329" s="4185">
        <f t="shared" si="1465"/>
        <v>1</v>
      </c>
      <c r="DZ329" s="6052">
        <v>25</v>
      </c>
      <c r="EA329" s="7317"/>
      <c r="EB329" s="3304">
        <v>4</v>
      </c>
      <c r="EC329" s="1986">
        <v>0</v>
      </c>
      <c r="ED329" s="1911">
        <f t="shared" si="1466"/>
        <v>4</v>
      </c>
      <c r="EE329" s="1914">
        <f t="shared" si="1455"/>
        <v>0</v>
      </c>
      <c r="EF329" s="3307">
        <f t="shared" si="1423"/>
        <v>0</v>
      </c>
      <c r="EG329" s="1911">
        <f t="shared" si="1424"/>
        <v>25</v>
      </c>
      <c r="EH329" s="1912">
        <f t="shared" si="1467"/>
        <v>0</v>
      </c>
      <c r="EI329" s="6053">
        <v>25</v>
      </c>
      <c r="EJ329" s="6054"/>
      <c r="EK329" s="1986">
        <v>3</v>
      </c>
      <c r="EL329" s="1986">
        <v>13</v>
      </c>
      <c r="EM329" s="1911">
        <f t="shared" si="1426"/>
        <v>-10</v>
      </c>
      <c r="EN329" s="1912">
        <f t="shared" si="1427"/>
        <v>4.333333333333333</v>
      </c>
      <c r="EO329" s="3016">
        <f t="shared" si="1428"/>
        <v>13</v>
      </c>
      <c r="EP329" s="1911">
        <f t="shared" si="1429"/>
        <v>12</v>
      </c>
      <c r="EQ329" s="1912">
        <f t="shared" si="1468"/>
        <v>0.52</v>
      </c>
      <c r="ER329" s="5970">
        <v>25</v>
      </c>
      <c r="ES329" s="6055"/>
      <c r="ET329" s="3908">
        <v>3</v>
      </c>
      <c r="EU329" s="3908">
        <v>5</v>
      </c>
      <c r="EV329" s="3909">
        <f t="shared" si="1431"/>
        <v>-2</v>
      </c>
      <c r="EW329" s="3910">
        <v>0</v>
      </c>
      <c r="EX329" s="3638">
        <f t="shared" si="1433"/>
        <v>18</v>
      </c>
      <c r="EY329" s="3909">
        <f t="shared" si="1434"/>
        <v>7</v>
      </c>
      <c r="EZ329" s="3911">
        <f t="shared" si="1469"/>
        <v>0.72</v>
      </c>
      <c r="FA329" s="6695">
        <v>25</v>
      </c>
      <c r="FB329" s="6695"/>
      <c r="FC329" s="2499">
        <v>5</v>
      </c>
      <c r="FD329" s="2499">
        <v>0</v>
      </c>
      <c r="FE329" s="1911">
        <f t="shared" si="1470"/>
        <v>5</v>
      </c>
      <c r="FF329" s="1912">
        <v>0</v>
      </c>
      <c r="FG329" s="2499">
        <f t="shared" si="1437"/>
        <v>0</v>
      </c>
      <c r="FH329" s="1911">
        <f t="shared" si="1438"/>
        <v>25</v>
      </c>
      <c r="FI329" s="1912">
        <f t="shared" si="1471"/>
        <v>0</v>
      </c>
      <c r="FJ329" s="7093">
        <v>25</v>
      </c>
      <c r="FK329" s="7093"/>
      <c r="FL329" s="2623">
        <v>5</v>
      </c>
      <c r="FM329" s="2623">
        <v>0</v>
      </c>
      <c r="FN329" s="1911">
        <f t="shared" si="1440"/>
        <v>5</v>
      </c>
      <c r="FO329" s="1912">
        <v>0</v>
      </c>
      <c r="FP329" s="2587">
        <f t="shared" si="1442"/>
        <v>0</v>
      </c>
      <c r="FQ329" s="1911">
        <f t="shared" si="1443"/>
        <v>25</v>
      </c>
      <c r="FR329" s="1912">
        <f t="shared" si="1472"/>
        <v>0</v>
      </c>
      <c r="FS329" s="6673">
        <v>25</v>
      </c>
      <c r="FT329" s="6674"/>
      <c r="FU329" s="2791">
        <v>5</v>
      </c>
      <c r="FV329" s="2791">
        <v>0</v>
      </c>
      <c r="FW329" s="1913">
        <f t="shared" si="1445"/>
        <v>5</v>
      </c>
      <c r="FX329" s="1914">
        <v>0</v>
      </c>
      <c r="FY329" s="2587">
        <f t="shared" si="1447"/>
        <v>0</v>
      </c>
      <c r="FZ329" s="1913">
        <f t="shared" si="1448"/>
        <v>25</v>
      </c>
      <c r="GA329" s="1914">
        <f t="shared" si="1473"/>
        <v>0</v>
      </c>
      <c r="GB329" s="3169">
        <f t="shared" si="1487"/>
        <v>0</v>
      </c>
      <c r="GC329" s="2219">
        <v>0</v>
      </c>
      <c r="GD329" s="1895">
        <v>1</v>
      </c>
      <c r="GE329" s="2132" t="s">
        <v>210</v>
      </c>
      <c r="GF329" s="2132" t="s">
        <v>207</v>
      </c>
      <c r="GG329" s="2105" t="s">
        <v>92</v>
      </c>
      <c r="GH329" s="2105" t="s">
        <v>16</v>
      </c>
      <c r="GI329" s="2105" t="s">
        <v>20</v>
      </c>
      <c r="GJ329" s="2105" t="s">
        <v>20</v>
      </c>
      <c r="GK329" s="2105" t="s">
        <v>16</v>
      </c>
      <c r="GL329" s="2104">
        <v>6</v>
      </c>
      <c r="GM329" s="504" t="s">
        <v>1131</v>
      </c>
      <c r="GN329" s="533" t="s">
        <v>1129</v>
      </c>
      <c r="GO329" s="414">
        <v>25</v>
      </c>
      <c r="GP329" s="414">
        <v>0</v>
      </c>
      <c r="GQ329" s="2086">
        <v>0</v>
      </c>
      <c r="GR329" s="2086">
        <v>0</v>
      </c>
      <c r="GS329" s="1895">
        <v>0</v>
      </c>
      <c r="GT329" s="2086">
        <v>0</v>
      </c>
      <c r="GU329" s="2086">
        <v>25</v>
      </c>
      <c r="GV329" s="1895">
        <v>0</v>
      </c>
    </row>
    <row r="330" spans="1:204" ht="51" customHeight="1" x14ac:dyDescent="0.25">
      <c r="A330" s="1">
        <f>SUM(A327+1)</f>
        <v>52</v>
      </c>
      <c r="B330" s="7145"/>
      <c r="C330" s="5685"/>
      <c r="D330" s="7147"/>
      <c r="E330" s="7156"/>
      <c r="F330" s="7183"/>
      <c r="G330" s="7183"/>
      <c r="H330" s="7180"/>
      <c r="I330" s="7180"/>
      <c r="J330" s="7180"/>
      <c r="K330" s="7180"/>
      <c r="L330" s="7180"/>
      <c r="M330" s="7177"/>
      <c r="N330" s="7144"/>
      <c r="O330" s="7144"/>
      <c r="P330" s="7114"/>
      <c r="Q330" s="7114"/>
      <c r="R330" s="7203"/>
      <c r="S330" s="7114"/>
      <c r="T330" s="7114"/>
      <c r="U330" s="7257"/>
      <c r="V330" s="7256"/>
      <c r="W330" s="7277"/>
      <c r="X330" s="7276"/>
      <c r="Y330" s="2104">
        <v>7</v>
      </c>
      <c r="Z330" s="504" t="s">
        <v>1132</v>
      </c>
      <c r="AA330" s="533" t="s">
        <v>1133</v>
      </c>
      <c r="AB330" s="414">
        <v>16000</v>
      </c>
      <c r="AC330" s="414">
        <v>2400</v>
      </c>
      <c r="AD330" s="415">
        <f t="shared" si="1474"/>
        <v>0.15</v>
      </c>
      <c r="AE330" s="414">
        <v>5200</v>
      </c>
      <c r="AF330" s="415">
        <f t="shared" si="1475"/>
        <v>0.32500000000000001</v>
      </c>
      <c r="AG330" s="414">
        <v>4800</v>
      </c>
      <c r="AH330" s="415">
        <f t="shared" si="1476"/>
        <v>0.3</v>
      </c>
      <c r="AI330" s="414">
        <v>3600</v>
      </c>
      <c r="AJ330" s="416">
        <f t="shared" si="1477"/>
        <v>0.22500000000000001</v>
      </c>
      <c r="AK330" s="191">
        <f t="shared" si="1450"/>
        <v>0.99999999999999989</v>
      </c>
      <c r="AL330" s="2326">
        <v>7</v>
      </c>
      <c r="AM330" s="970" t="s">
        <v>1132</v>
      </c>
      <c r="AN330" s="970" t="s">
        <v>2010</v>
      </c>
      <c r="AO330" s="807" t="s">
        <v>2009</v>
      </c>
      <c r="AP330" s="807" t="s">
        <v>2011</v>
      </c>
      <c r="AQ330" s="970">
        <v>100</v>
      </c>
      <c r="AR330" s="1070" t="s">
        <v>1133</v>
      </c>
      <c r="AS330" s="970" t="s">
        <v>1579</v>
      </c>
      <c r="AT330" s="2292"/>
      <c r="AU330" s="970" t="s">
        <v>1704</v>
      </c>
      <c r="AV330" s="6490">
        <v>16000</v>
      </c>
      <c r="AW330" s="6490"/>
      <c r="AX330" s="4772">
        <f t="shared" si="1389"/>
        <v>3600</v>
      </c>
      <c r="AY330" s="4775">
        <f t="shared" si="1390"/>
        <v>7747</v>
      </c>
      <c r="AZ330" s="4411">
        <f t="shared" si="1391"/>
        <v>-4147</v>
      </c>
      <c r="BA330" s="4779">
        <f t="shared" si="1392"/>
        <v>2.1519444444444447</v>
      </c>
      <c r="BB330" s="4782">
        <f t="shared" si="1393"/>
        <v>16772</v>
      </c>
      <c r="BC330" s="4104">
        <f t="shared" si="1394"/>
        <v>-772</v>
      </c>
      <c r="BD330" s="1974">
        <f t="shared" si="1395"/>
        <v>1.0482499999999999</v>
      </c>
      <c r="BE330" s="4468">
        <f t="shared" si="1356"/>
        <v>0</v>
      </c>
      <c r="BF330" s="6584">
        <v>16000</v>
      </c>
      <c r="BG330" s="6584"/>
      <c r="BH330" s="3673">
        <f t="shared" si="1478"/>
        <v>4800</v>
      </c>
      <c r="BI330" s="3674">
        <f t="shared" si="1396"/>
        <v>3576</v>
      </c>
      <c r="BJ330" s="3111">
        <f t="shared" si="1397"/>
        <v>1224</v>
      </c>
      <c r="BK330" s="1974">
        <f t="shared" si="1398"/>
        <v>0.745</v>
      </c>
      <c r="BL330" s="3714">
        <f t="shared" si="1381"/>
        <v>9025</v>
      </c>
      <c r="BM330" s="3122">
        <f t="shared" si="1399"/>
        <v>6975</v>
      </c>
      <c r="BN330" s="1974">
        <f t="shared" si="1400"/>
        <v>0.56406250000000002</v>
      </c>
      <c r="BO330" s="3903">
        <f t="shared" si="1401"/>
        <v>0</v>
      </c>
      <c r="BP330" s="3494"/>
      <c r="BQ330" s="7093">
        <v>16000</v>
      </c>
      <c r="BR330" s="7093"/>
      <c r="BS330" s="2572">
        <f t="shared" si="1402"/>
        <v>5200</v>
      </c>
      <c r="BT330" s="2800">
        <f t="shared" si="1403"/>
        <v>4587</v>
      </c>
      <c r="BU330" s="2987">
        <f t="shared" si="1456"/>
        <v>613</v>
      </c>
      <c r="BV330" s="1974">
        <f t="shared" si="1457"/>
        <v>0.88211538461538463</v>
      </c>
      <c r="BW330" s="2802">
        <f t="shared" si="1458"/>
        <v>5449</v>
      </c>
      <c r="BX330" s="2991">
        <f t="shared" si="1459"/>
        <v>10551</v>
      </c>
      <c r="BY330" s="1974">
        <f t="shared" si="1460"/>
        <v>0.34056249999999999</v>
      </c>
      <c r="BZ330" s="3151"/>
      <c r="CA330" s="6696">
        <v>16000</v>
      </c>
      <c r="CB330" s="6696"/>
      <c r="CC330" s="1813">
        <v>2400</v>
      </c>
      <c r="CD330" s="1814">
        <v>862</v>
      </c>
      <c r="CE330" s="2359">
        <f t="shared" si="1404"/>
        <v>1538</v>
      </c>
      <c r="CF330" s="1974">
        <f t="shared" ref="CF330:CF333" si="1488">CD330/CC330</f>
        <v>0.35916666666666669</v>
      </c>
      <c r="CG330" s="1975">
        <f t="shared" si="1480"/>
        <v>862</v>
      </c>
      <c r="CH330" s="2387">
        <f t="shared" si="1407"/>
        <v>15138</v>
      </c>
      <c r="CI330" s="1974">
        <f t="shared" si="1481"/>
        <v>5.3874999999999999E-2</v>
      </c>
      <c r="CJ330" s="2479"/>
      <c r="CK330" s="2479"/>
      <c r="CL330" s="2479"/>
      <c r="CM330" s="1745">
        <v>0</v>
      </c>
      <c r="CN330" s="1745">
        <v>1200</v>
      </c>
      <c r="CO330" s="1745">
        <v>1200</v>
      </c>
      <c r="CP330" s="1745">
        <v>1600</v>
      </c>
      <c r="CQ330" s="1745">
        <v>1800</v>
      </c>
      <c r="CR330" s="1745">
        <v>1800</v>
      </c>
      <c r="CS330" s="1745">
        <v>1600</v>
      </c>
      <c r="CT330" s="1745">
        <v>1600</v>
      </c>
      <c r="CU330" s="1745">
        <v>1600</v>
      </c>
      <c r="CV330" s="1745">
        <v>1200</v>
      </c>
      <c r="CW330" s="1745">
        <v>1200</v>
      </c>
      <c r="CX330" s="1745">
        <v>1200</v>
      </c>
      <c r="CY330" s="5966">
        <v>16000</v>
      </c>
      <c r="CZ330" s="6052"/>
      <c r="DA330" s="4627">
        <v>1200</v>
      </c>
      <c r="DB330" s="4627">
        <v>2747</v>
      </c>
      <c r="DC330" s="4603">
        <f t="shared" si="1461"/>
        <v>-1547</v>
      </c>
      <c r="DD330" s="4629">
        <f t="shared" si="1454"/>
        <v>2.2891666666666666</v>
      </c>
      <c r="DE330" s="4576">
        <f t="shared" si="1462"/>
        <v>11772</v>
      </c>
      <c r="DF330" s="4603">
        <f t="shared" si="1410"/>
        <v>4228</v>
      </c>
      <c r="DG330" s="4604">
        <f t="shared" si="1463"/>
        <v>0.73575000000000002</v>
      </c>
      <c r="DH330" s="6053">
        <v>16000</v>
      </c>
      <c r="DI330" s="6054"/>
      <c r="DJ330" s="4197">
        <v>1200</v>
      </c>
      <c r="DK330" s="4197">
        <v>2500</v>
      </c>
      <c r="DL330" s="4187">
        <f t="shared" si="1412"/>
        <v>-1300</v>
      </c>
      <c r="DM330" s="4190">
        <f t="shared" si="1413"/>
        <v>2.0833333333333335</v>
      </c>
      <c r="DN330" s="4433">
        <f t="shared" si="1414"/>
        <v>14272</v>
      </c>
      <c r="DO330" s="4187">
        <f t="shared" si="1415"/>
        <v>1728</v>
      </c>
      <c r="DP330" s="4190">
        <f t="shared" si="1464"/>
        <v>0.89200000000000002</v>
      </c>
      <c r="DQ330" s="5970">
        <v>16000</v>
      </c>
      <c r="DR330" s="6055"/>
      <c r="DS330" s="4798">
        <v>1200</v>
      </c>
      <c r="DT330" s="4767">
        <v>2500</v>
      </c>
      <c r="DU330" s="4767">
        <f t="shared" si="1417"/>
        <v>-1300</v>
      </c>
      <c r="DV330" s="4768">
        <f t="shared" ref="DV330:DV334" si="1489">DT330/DS330</f>
        <v>2.0833333333333335</v>
      </c>
      <c r="DW330" s="3376">
        <f t="shared" si="1419"/>
        <v>16772</v>
      </c>
      <c r="DX330" s="4184">
        <f t="shared" si="1420"/>
        <v>-772</v>
      </c>
      <c r="DY330" s="4185">
        <f t="shared" si="1465"/>
        <v>1.0482499999999999</v>
      </c>
      <c r="DZ330" s="6052">
        <v>16000</v>
      </c>
      <c r="EA330" s="7317"/>
      <c r="EB330" s="3304">
        <v>1600</v>
      </c>
      <c r="EC330" s="1986">
        <v>656</v>
      </c>
      <c r="ED330" s="1911">
        <f t="shared" si="1466"/>
        <v>944</v>
      </c>
      <c r="EE330" s="1914">
        <f t="shared" si="1455"/>
        <v>0.41</v>
      </c>
      <c r="EF330" s="3307">
        <f t="shared" si="1423"/>
        <v>6105</v>
      </c>
      <c r="EG330" s="1911">
        <f t="shared" si="1424"/>
        <v>9895</v>
      </c>
      <c r="EH330" s="1912">
        <f t="shared" si="1467"/>
        <v>0.38156250000000003</v>
      </c>
      <c r="EI330" s="6053">
        <v>16000</v>
      </c>
      <c r="EJ330" s="6054"/>
      <c r="EK330" s="1986">
        <v>1600</v>
      </c>
      <c r="EL330" s="1986">
        <v>2270</v>
      </c>
      <c r="EM330" s="1911">
        <f t="shared" si="1426"/>
        <v>-670</v>
      </c>
      <c r="EN330" s="1912">
        <f t="shared" si="1427"/>
        <v>1.41875</v>
      </c>
      <c r="EO330" s="3016">
        <f t="shared" si="1428"/>
        <v>8375</v>
      </c>
      <c r="EP330" s="1911">
        <f t="shared" si="1429"/>
        <v>7625</v>
      </c>
      <c r="EQ330" s="1912">
        <f t="shared" si="1468"/>
        <v>0.5234375</v>
      </c>
      <c r="ER330" s="5970">
        <v>16000</v>
      </c>
      <c r="ES330" s="6055"/>
      <c r="ET330" s="3908">
        <v>1600</v>
      </c>
      <c r="EU330" s="3908">
        <v>650</v>
      </c>
      <c r="EV330" s="3909">
        <f t="shared" si="1431"/>
        <v>950</v>
      </c>
      <c r="EW330" s="3910">
        <f t="shared" ref="EW330:EW333" si="1490">EU330/ET330</f>
        <v>0.40625</v>
      </c>
      <c r="EX330" s="3638">
        <f t="shared" si="1433"/>
        <v>9025</v>
      </c>
      <c r="EY330" s="3909">
        <f t="shared" si="1434"/>
        <v>6975</v>
      </c>
      <c r="EZ330" s="3911">
        <f t="shared" si="1469"/>
        <v>0.56406250000000002</v>
      </c>
      <c r="FA330" s="6695">
        <v>16000</v>
      </c>
      <c r="FB330" s="6695"/>
      <c r="FC330" s="2499">
        <v>1600</v>
      </c>
      <c r="FD330" s="2499">
        <v>1787</v>
      </c>
      <c r="FE330" s="1911">
        <f t="shared" si="1470"/>
        <v>-187</v>
      </c>
      <c r="FF330" s="1912">
        <v>0</v>
      </c>
      <c r="FG330" s="2499">
        <f t="shared" si="1437"/>
        <v>2649</v>
      </c>
      <c r="FH330" s="1911">
        <f t="shared" si="1438"/>
        <v>13351</v>
      </c>
      <c r="FI330" s="1912">
        <f t="shared" si="1471"/>
        <v>0.1655625</v>
      </c>
      <c r="FJ330" s="7093">
        <v>16000</v>
      </c>
      <c r="FK330" s="7093"/>
      <c r="FL330" s="2623">
        <v>1800</v>
      </c>
      <c r="FM330" s="2623">
        <v>800</v>
      </c>
      <c r="FN330" s="1911">
        <f t="shared" si="1440"/>
        <v>1000</v>
      </c>
      <c r="FO330" s="1912">
        <f t="shared" si="1484"/>
        <v>0.44444444444444442</v>
      </c>
      <c r="FP330" s="2587">
        <f t="shared" si="1442"/>
        <v>3449</v>
      </c>
      <c r="FQ330" s="1911">
        <f t="shared" si="1443"/>
        <v>12551</v>
      </c>
      <c r="FR330" s="1912">
        <f t="shared" si="1472"/>
        <v>0.21556249999999999</v>
      </c>
      <c r="FS330" s="6673">
        <v>16000</v>
      </c>
      <c r="FT330" s="6674"/>
      <c r="FU330" s="2791">
        <v>1800</v>
      </c>
      <c r="FV330" s="2791">
        <v>2000</v>
      </c>
      <c r="FW330" s="1913">
        <f t="shared" si="1445"/>
        <v>-200</v>
      </c>
      <c r="FX330" s="1914">
        <f t="shared" si="1485"/>
        <v>1.1111111111111112</v>
      </c>
      <c r="FY330" s="2587">
        <f t="shared" si="1447"/>
        <v>5449</v>
      </c>
      <c r="FZ330" s="1913">
        <f t="shared" si="1448"/>
        <v>10551</v>
      </c>
      <c r="GA330" s="1914">
        <f t="shared" si="1473"/>
        <v>0.34056249999999999</v>
      </c>
      <c r="GB330" s="3169">
        <f t="shared" si="1487"/>
        <v>4.1000000000000036E-2</v>
      </c>
      <c r="GC330" s="2219">
        <v>0</v>
      </c>
      <c r="GD330" s="1895">
        <v>1</v>
      </c>
      <c r="GE330" s="2132" t="s">
        <v>210</v>
      </c>
      <c r="GF330" s="2132" t="s">
        <v>207</v>
      </c>
      <c r="GG330" s="2105" t="s">
        <v>92</v>
      </c>
      <c r="GH330" s="2105" t="s">
        <v>16</v>
      </c>
      <c r="GI330" s="2105" t="s">
        <v>20</v>
      </c>
      <c r="GJ330" s="2105" t="s">
        <v>20</v>
      </c>
      <c r="GK330" s="2105" t="s">
        <v>16</v>
      </c>
      <c r="GL330" s="2104">
        <v>7</v>
      </c>
      <c r="GM330" s="504" t="s">
        <v>1132</v>
      </c>
      <c r="GN330" s="533" t="s">
        <v>1133</v>
      </c>
      <c r="GO330" s="414">
        <v>16000</v>
      </c>
      <c r="GP330" s="414">
        <v>2400</v>
      </c>
      <c r="GQ330" s="2086">
        <v>862</v>
      </c>
      <c r="GR330" s="2086">
        <v>1538</v>
      </c>
      <c r="GS330" s="1895">
        <v>0.35916666666666669</v>
      </c>
      <c r="GT330" s="2086">
        <v>862</v>
      </c>
      <c r="GU330" s="2086">
        <v>15138</v>
      </c>
      <c r="GV330" s="1895">
        <v>5.3874999999999999E-2</v>
      </c>
    </row>
    <row r="331" spans="1:204" ht="76.5" x14ac:dyDescent="0.25">
      <c r="B331" s="7145"/>
      <c r="C331" s="5685"/>
      <c r="D331" s="7147"/>
      <c r="E331" s="7156"/>
      <c r="F331" s="7183"/>
      <c r="G331" s="7183"/>
      <c r="H331" s="7180"/>
      <c r="I331" s="7180"/>
      <c r="J331" s="7180"/>
      <c r="K331" s="7180"/>
      <c r="L331" s="7180"/>
      <c r="M331" s="7177"/>
      <c r="N331" s="7144"/>
      <c r="O331" s="7144"/>
      <c r="P331" s="7114"/>
      <c r="Q331" s="7114"/>
      <c r="R331" s="7203"/>
      <c r="S331" s="7114"/>
      <c r="T331" s="7114"/>
      <c r="U331" s="7257"/>
      <c r="V331" s="7256"/>
      <c r="W331" s="7277"/>
      <c r="X331" s="7276"/>
      <c r="Y331" s="2104">
        <v>8</v>
      </c>
      <c r="Z331" s="504" t="s">
        <v>1134</v>
      </c>
      <c r="AA331" s="533" t="s">
        <v>856</v>
      </c>
      <c r="AB331" s="414">
        <v>12</v>
      </c>
      <c r="AC331" s="414">
        <v>3</v>
      </c>
      <c r="AD331" s="415">
        <f t="shared" si="1474"/>
        <v>0.25</v>
      </c>
      <c r="AE331" s="414">
        <v>3</v>
      </c>
      <c r="AF331" s="415">
        <f t="shared" si="1475"/>
        <v>0.25</v>
      </c>
      <c r="AG331" s="414">
        <v>3</v>
      </c>
      <c r="AH331" s="415">
        <f t="shared" si="1476"/>
        <v>0.25</v>
      </c>
      <c r="AI331" s="414">
        <v>3</v>
      </c>
      <c r="AJ331" s="416">
        <f t="shared" si="1477"/>
        <v>0.25</v>
      </c>
      <c r="AK331" s="191">
        <f t="shared" si="1450"/>
        <v>1</v>
      </c>
      <c r="AL331" s="2326">
        <v>8</v>
      </c>
      <c r="AM331" s="970" t="s">
        <v>1134</v>
      </c>
      <c r="AN331" s="970" t="s">
        <v>2013</v>
      </c>
      <c r="AO331" s="807" t="s">
        <v>2012</v>
      </c>
      <c r="AP331" s="807" t="s">
        <v>1578</v>
      </c>
      <c r="AQ331" s="970">
        <v>100</v>
      </c>
      <c r="AR331" s="1070" t="s">
        <v>2023</v>
      </c>
      <c r="AS331" s="970" t="s">
        <v>1579</v>
      </c>
      <c r="AT331" s="2292"/>
      <c r="AU331" s="970" t="s">
        <v>1704</v>
      </c>
      <c r="AV331" s="6490">
        <v>12</v>
      </c>
      <c r="AW331" s="6490"/>
      <c r="AX331" s="4090">
        <f t="shared" si="1389"/>
        <v>3</v>
      </c>
      <c r="AY331" s="4450">
        <f t="shared" si="1390"/>
        <v>3</v>
      </c>
      <c r="AZ331" s="4411">
        <f t="shared" si="1391"/>
        <v>0</v>
      </c>
      <c r="BA331" s="4779">
        <f t="shared" si="1392"/>
        <v>1</v>
      </c>
      <c r="BB331" s="4782">
        <f t="shared" si="1393"/>
        <v>12</v>
      </c>
      <c r="BC331" s="4104">
        <f t="shared" si="1394"/>
        <v>0</v>
      </c>
      <c r="BD331" s="1974">
        <f t="shared" si="1395"/>
        <v>1</v>
      </c>
      <c r="BE331" s="4468">
        <f t="shared" si="1356"/>
        <v>0</v>
      </c>
      <c r="BF331" s="6584">
        <v>12</v>
      </c>
      <c r="BG331" s="6584"/>
      <c r="BH331" s="3673">
        <f t="shared" si="1478"/>
        <v>3</v>
      </c>
      <c r="BI331" s="3674">
        <f t="shared" si="1396"/>
        <v>3</v>
      </c>
      <c r="BJ331" s="3111">
        <f t="shared" si="1397"/>
        <v>0</v>
      </c>
      <c r="BK331" s="1974">
        <f t="shared" si="1398"/>
        <v>1</v>
      </c>
      <c r="BL331" s="3714">
        <f t="shared" si="1381"/>
        <v>9</v>
      </c>
      <c r="BM331" s="3122">
        <f t="shared" si="1399"/>
        <v>3</v>
      </c>
      <c r="BN331" s="1974">
        <f t="shared" si="1400"/>
        <v>0.75</v>
      </c>
      <c r="BO331" s="3903">
        <f t="shared" si="1401"/>
        <v>0</v>
      </c>
      <c r="BP331" s="3494"/>
      <c r="BQ331" s="7093">
        <v>12</v>
      </c>
      <c r="BR331" s="7093"/>
      <c r="BS331" s="2572">
        <f t="shared" si="1402"/>
        <v>3</v>
      </c>
      <c r="BT331" s="2800">
        <f t="shared" si="1403"/>
        <v>3</v>
      </c>
      <c r="BU331" s="2987">
        <f t="shared" si="1456"/>
        <v>0</v>
      </c>
      <c r="BV331" s="1974">
        <f t="shared" si="1457"/>
        <v>1</v>
      </c>
      <c r="BW331" s="2802">
        <f t="shared" si="1458"/>
        <v>6</v>
      </c>
      <c r="BX331" s="2991">
        <f t="shared" si="1459"/>
        <v>6</v>
      </c>
      <c r="BY331" s="1974">
        <f t="shared" si="1460"/>
        <v>0.5</v>
      </c>
      <c r="BZ331" s="3151"/>
      <c r="CA331" s="6696">
        <v>12</v>
      </c>
      <c r="CB331" s="6696"/>
      <c r="CC331" s="1813">
        <v>3</v>
      </c>
      <c r="CD331" s="1814">
        <v>3</v>
      </c>
      <c r="CE331" s="2359">
        <f t="shared" si="1404"/>
        <v>0</v>
      </c>
      <c r="CF331" s="1974">
        <f t="shared" si="1488"/>
        <v>1</v>
      </c>
      <c r="CG331" s="1975">
        <f t="shared" si="1480"/>
        <v>3</v>
      </c>
      <c r="CH331" s="2387">
        <f t="shared" si="1407"/>
        <v>9</v>
      </c>
      <c r="CI331" s="1974">
        <f t="shared" si="1481"/>
        <v>0.25</v>
      </c>
      <c r="CJ331" s="2479"/>
      <c r="CK331" s="2479"/>
      <c r="CL331" s="2479"/>
      <c r="CM331" s="1745">
        <v>1</v>
      </c>
      <c r="CN331" s="1745">
        <v>1</v>
      </c>
      <c r="CO331" s="1745">
        <v>1</v>
      </c>
      <c r="CP331" s="1745">
        <v>1</v>
      </c>
      <c r="CQ331" s="1745">
        <v>1</v>
      </c>
      <c r="CR331" s="1745">
        <v>1</v>
      </c>
      <c r="CS331" s="1745">
        <v>1</v>
      </c>
      <c r="CT331" s="1745">
        <v>1</v>
      </c>
      <c r="CU331" s="1745">
        <v>1</v>
      </c>
      <c r="CV331" s="1745">
        <v>1</v>
      </c>
      <c r="CW331" s="1745">
        <v>1</v>
      </c>
      <c r="CX331" s="1745">
        <v>1</v>
      </c>
      <c r="CY331" s="5966">
        <v>12</v>
      </c>
      <c r="CZ331" s="6052"/>
      <c r="DA331" s="4627">
        <v>1</v>
      </c>
      <c r="DB331" s="4627">
        <v>1</v>
      </c>
      <c r="DC331" s="4603">
        <f t="shared" si="1461"/>
        <v>0</v>
      </c>
      <c r="DD331" s="4629">
        <f t="shared" si="1454"/>
        <v>1</v>
      </c>
      <c r="DE331" s="4576">
        <f t="shared" si="1462"/>
        <v>10</v>
      </c>
      <c r="DF331" s="4603">
        <f t="shared" si="1410"/>
        <v>2</v>
      </c>
      <c r="DG331" s="4604">
        <f t="shared" si="1463"/>
        <v>0.83333333333333337</v>
      </c>
      <c r="DH331" s="6053">
        <v>12</v>
      </c>
      <c r="DI331" s="6054"/>
      <c r="DJ331" s="4197">
        <v>1</v>
      </c>
      <c r="DK331" s="4197">
        <v>1</v>
      </c>
      <c r="DL331" s="4187">
        <f t="shared" si="1412"/>
        <v>0</v>
      </c>
      <c r="DM331" s="4190">
        <f t="shared" si="1413"/>
        <v>1</v>
      </c>
      <c r="DN331" s="4433">
        <f t="shared" si="1414"/>
        <v>11</v>
      </c>
      <c r="DO331" s="4187">
        <f t="shared" si="1415"/>
        <v>1</v>
      </c>
      <c r="DP331" s="4190">
        <f t="shared" si="1464"/>
        <v>0.91666666666666663</v>
      </c>
      <c r="DQ331" s="5970">
        <v>12</v>
      </c>
      <c r="DR331" s="6055"/>
      <c r="DS331" s="4798">
        <v>1</v>
      </c>
      <c r="DT331" s="4767">
        <v>1</v>
      </c>
      <c r="DU331" s="4767">
        <f t="shared" si="1417"/>
        <v>0</v>
      </c>
      <c r="DV331" s="4768">
        <f t="shared" si="1489"/>
        <v>1</v>
      </c>
      <c r="DW331" s="3376">
        <f t="shared" si="1419"/>
        <v>12</v>
      </c>
      <c r="DX331" s="4184">
        <f t="shared" si="1420"/>
        <v>0</v>
      </c>
      <c r="DY331" s="4185">
        <f t="shared" si="1465"/>
        <v>1</v>
      </c>
      <c r="DZ331" s="6052">
        <v>12</v>
      </c>
      <c r="EA331" s="7317"/>
      <c r="EB331" s="3304">
        <v>1</v>
      </c>
      <c r="EC331" s="1986">
        <v>1</v>
      </c>
      <c r="ED331" s="1911">
        <f t="shared" si="1466"/>
        <v>0</v>
      </c>
      <c r="EE331" s="1914">
        <f t="shared" si="1455"/>
        <v>1</v>
      </c>
      <c r="EF331" s="3307">
        <f t="shared" si="1423"/>
        <v>7</v>
      </c>
      <c r="EG331" s="1911">
        <f t="shared" si="1424"/>
        <v>5</v>
      </c>
      <c r="EH331" s="1912">
        <f t="shared" si="1467"/>
        <v>0.58333333333333337</v>
      </c>
      <c r="EI331" s="6053">
        <v>12</v>
      </c>
      <c r="EJ331" s="6054"/>
      <c r="EK331" s="1986">
        <v>1</v>
      </c>
      <c r="EL331" s="1986">
        <v>1</v>
      </c>
      <c r="EM331" s="1911">
        <f t="shared" si="1426"/>
        <v>0</v>
      </c>
      <c r="EN331" s="1912">
        <f t="shared" si="1427"/>
        <v>1</v>
      </c>
      <c r="EO331" s="3016">
        <f t="shared" si="1428"/>
        <v>8</v>
      </c>
      <c r="EP331" s="1911">
        <f t="shared" si="1429"/>
        <v>4</v>
      </c>
      <c r="EQ331" s="1912">
        <f t="shared" si="1468"/>
        <v>0.66666666666666663</v>
      </c>
      <c r="ER331" s="5970">
        <v>12</v>
      </c>
      <c r="ES331" s="6055"/>
      <c r="ET331" s="3908">
        <v>1</v>
      </c>
      <c r="EU331" s="3908">
        <v>1</v>
      </c>
      <c r="EV331" s="3909">
        <f t="shared" si="1431"/>
        <v>0</v>
      </c>
      <c r="EW331" s="3910">
        <f t="shared" si="1490"/>
        <v>1</v>
      </c>
      <c r="EX331" s="3638">
        <f t="shared" si="1433"/>
        <v>9</v>
      </c>
      <c r="EY331" s="3909">
        <f t="shared" si="1434"/>
        <v>3</v>
      </c>
      <c r="EZ331" s="3911">
        <f t="shared" si="1469"/>
        <v>0.75</v>
      </c>
      <c r="FA331" s="6695">
        <v>12</v>
      </c>
      <c r="FB331" s="6695"/>
      <c r="FC331" s="2499">
        <v>1</v>
      </c>
      <c r="FD331" s="2499">
        <v>1</v>
      </c>
      <c r="FE331" s="1911">
        <f t="shared" si="1470"/>
        <v>0</v>
      </c>
      <c r="FF331" s="1912">
        <f>FD331/FC331</f>
        <v>1</v>
      </c>
      <c r="FG331" s="2499">
        <f t="shared" si="1437"/>
        <v>4</v>
      </c>
      <c r="FH331" s="1911">
        <f t="shared" si="1438"/>
        <v>8</v>
      </c>
      <c r="FI331" s="1912">
        <f t="shared" si="1471"/>
        <v>0.33333333333333331</v>
      </c>
      <c r="FJ331" s="7093">
        <v>12</v>
      </c>
      <c r="FK331" s="7093"/>
      <c r="FL331" s="2623">
        <v>1</v>
      </c>
      <c r="FM331" s="2623">
        <v>1</v>
      </c>
      <c r="FN331" s="1911">
        <f t="shared" si="1440"/>
        <v>0</v>
      </c>
      <c r="FO331" s="1912">
        <f t="shared" si="1484"/>
        <v>1</v>
      </c>
      <c r="FP331" s="2587">
        <f t="shared" si="1442"/>
        <v>5</v>
      </c>
      <c r="FQ331" s="1911">
        <f t="shared" si="1443"/>
        <v>7</v>
      </c>
      <c r="FR331" s="1912">
        <f t="shared" si="1472"/>
        <v>0.41666666666666669</v>
      </c>
      <c r="FS331" s="6673">
        <v>12</v>
      </c>
      <c r="FT331" s="6674"/>
      <c r="FU331" s="2791">
        <v>1</v>
      </c>
      <c r="FV331" s="2791">
        <v>1</v>
      </c>
      <c r="FW331" s="1913">
        <f t="shared" si="1445"/>
        <v>0</v>
      </c>
      <c r="FX331" s="1914">
        <f t="shared" si="1485"/>
        <v>1</v>
      </c>
      <c r="FY331" s="2587">
        <f t="shared" si="1447"/>
        <v>6</v>
      </c>
      <c r="FZ331" s="1913">
        <f t="shared" si="1448"/>
        <v>6</v>
      </c>
      <c r="GA331" s="1914">
        <f t="shared" si="1473"/>
        <v>0.5</v>
      </c>
      <c r="GB331" s="3169">
        <f t="shared" si="1487"/>
        <v>8.333333333333337E-2</v>
      </c>
      <c r="GC331" s="2219">
        <v>0</v>
      </c>
      <c r="GD331" s="1895">
        <v>1</v>
      </c>
      <c r="GE331" s="2132" t="s">
        <v>210</v>
      </c>
      <c r="GF331" s="2132" t="s">
        <v>207</v>
      </c>
      <c r="GG331" s="2105" t="s">
        <v>92</v>
      </c>
      <c r="GH331" s="2105" t="s">
        <v>16</v>
      </c>
      <c r="GI331" s="2105" t="s">
        <v>20</v>
      </c>
      <c r="GJ331" s="2105" t="s">
        <v>20</v>
      </c>
      <c r="GK331" s="2105" t="s">
        <v>16</v>
      </c>
      <c r="GL331" s="2104">
        <v>8</v>
      </c>
      <c r="GM331" s="504" t="s">
        <v>1134</v>
      </c>
      <c r="GN331" s="533" t="s">
        <v>856</v>
      </c>
      <c r="GO331" s="414">
        <v>12</v>
      </c>
      <c r="GP331" s="414">
        <v>3</v>
      </c>
      <c r="GQ331" s="2086">
        <v>3</v>
      </c>
      <c r="GR331" s="2086">
        <v>0</v>
      </c>
      <c r="GS331" s="1895">
        <v>1</v>
      </c>
      <c r="GT331" s="2086">
        <v>3</v>
      </c>
      <c r="GU331" s="2086">
        <v>9</v>
      </c>
      <c r="GV331" s="1895">
        <v>0.25</v>
      </c>
    </row>
    <row r="332" spans="1:204" ht="65.25" customHeight="1" x14ac:dyDescent="0.25">
      <c r="B332" s="7145"/>
      <c r="C332" s="5685"/>
      <c r="D332" s="7147"/>
      <c r="E332" s="7156"/>
      <c r="F332" s="7183"/>
      <c r="G332" s="7183"/>
      <c r="H332" s="7180"/>
      <c r="I332" s="7180"/>
      <c r="J332" s="7180"/>
      <c r="K332" s="7180"/>
      <c r="L332" s="7180"/>
      <c r="M332" s="7177"/>
      <c r="N332" s="7144"/>
      <c r="O332" s="7144"/>
      <c r="P332" s="7114"/>
      <c r="Q332" s="7114"/>
      <c r="R332" s="7203"/>
      <c r="S332" s="7114"/>
      <c r="T332" s="7114"/>
      <c r="U332" s="7257"/>
      <c r="V332" s="7256"/>
      <c r="W332" s="7277"/>
      <c r="X332" s="7276"/>
      <c r="Y332" s="2104">
        <v>9</v>
      </c>
      <c r="Z332" s="504" t="s">
        <v>1135</v>
      </c>
      <c r="AA332" s="484" t="s">
        <v>1047</v>
      </c>
      <c r="AB332" s="414">
        <v>200</v>
      </c>
      <c r="AC332" s="414">
        <v>100</v>
      </c>
      <c r="AD332" s="415">
        <f t="shared" si="1474"/>
        <v>0.5</v>
      </c>
      <c r="AE332" s="414">
        <v>100</v>
      </c>
      <c r="AF332" s="415">
        <f t="shared" si="1475"/>
        <v>0.5</v>
      </c>
      <c r="AG332" s="414">
        <v>0</v>
      </c>
      <c r="AH332" s="415">
        <f t="shared" si="1476"/>
        <v>0</v>
      </c>
      <c r="AI332" s="414">
        <v>0</v>
      </c>
      <c r="AJ332" s="416">
        <f t="shared" si="1477"/>
        <v>0</v>
      </c>
      <c r="AK332" s="191">
        <f t="shared" si="1450"/>
        <v>1</v>
      </c>
      <c r="AL332" s="2326">
        <v>9</v>
      </c>
      <c r="AM332" s="970" t="s">
        <v>1135</v>
      </c>
      <c r="AN332" s="970" t="s">
        <v>2015</v>
      </c>
      <c r="AO332" s="807" t="s">
        <v>2014</v>
      </c>
      <c r="AP332" s="807" t="s">
        <v>2016</v>
      </c>
      <c r="AQ332" s="970">
        <v>100</v>
      </c>
      <c r="AR332" s="1070" t="s">
        <v>1374</v>
      </c>
      <c r="AS332" s="970" t="s">
        <v>1579</v>
      </c>
      <c r="AT332" s="2292"/>
      <c r="AU332" s="970" t="s">
        <v>1704</v>
      </c>
      <c r="AV332" s="6490">
        <v>200</v>
      </c>
      <c r="AW332" s="6490"/>
      <c r="AX332" s="4772">
        <f t="shared" si="1389"/>
        <v>0</v>
      </c>
      <c r="AY332" s="4450">
        <f t="shared" si="1390"/>
        <v>0</v>
      </c>
      <c r="AZ332" s="4411">
        <f t="shared" si="1391"/>
        <v>0</v>
      </c>
      <c r="BA332" s="4779" t="e">
        <f t="shared" si="1392"/>
        <v>#DIV/0!</v>
      </c>
      <c r="BB332" s="4782">
        <f t="shared" si="1393"/>
        <v>200</v>
      </c>
      <c r="BC332" s="4104">
        <f t="shared" si="1394"/>
        <v>0</v>
      </c>
      <c r="BD332" s="1974">
        <f t="shared" si="1395"/>
        <v>1</v>
      </c>
      <c r="BE332" s="4468">
        <f t="shared" si="1356"/>
        <v>0</v>
      </c>
      <c r="BF332" s="6584">
        <v>200</v>
      </c>
      <c r="BG332" s="6584"/>
      <c r="BH332" s="3673">
        <f t="shared" si="1478"/>
        <v>0</v>
      </c>
      <c r="BI332" s="3674">
        <f t="shared" si="1396"/>
        <v>200</v>
      </c>
      <c r="BJ332" s="3111">
        <f t="shared" si="1397"/>
        <v>-200</v>
      </c>
      <c r="BK332" s="1974" t="e">
        <f t="shared" si="1398"/>
        <v>#DIV/0!</v>
      </c>
      <c r="BL332" s="3714">
        <f t="shared" si="1381"/>
        <v>200</v>
      </c>
      <c r="BM332" s="3122">
        <f t="shared" si="1399"/>
        <v>0</v>
      </c>
      <c r="BN332" s="1974">
        <f t="shared" si="1400"/>
        <v>1</v>
      </c>
      <c r="BO332" s="3903">
        <f t="shared" si="1401"/>
        <v>0</v>
      </c>
      <c r="BP332" s="3494"/>
      <c r="BQ332" s="7093">
        <v>200</v>
      </c>
      <c r="BR332" s="7093"/>
      <c r="BS332" s="2572">
        <f t="shared" si="1402"/>
        <v>100</v>
      </c>
      <c r="BT332" s="2800">
        <f t="shared" si="1403"/>
        <v>0</v>
      </c>
      <c r="BU332" s="2987">
        <f t="shared" si="1456"/>
        <v>100</v>
      </c>
      <c r="BV332" s="1974">
        <f t="shared" si="1457"/>
        <v>0</v>
      </c>
      <c r="BW332" s="2802">
        <f t="shared" si="1458"/>
        <v>0</v>
      </c>
      <c r="BX332" s="2991">
        <f t="shared" si="1459"/>
        <v>200</v>
      </c>
      <c r="BY332" s="1974">
        <f t="shared" si="1460"/>
        <v>0</v>
      </c>
      <c r="BZ332" s="3151"/>
      <c r="CA332" s="6696">
        <v>200</v>
      </c>
      <c r="CB332" s="6696"/>
      <c r="CC332" s="1813">
        <v>100</v>
      </c>
      <c r="CD332" s="1814">
        <v>0</v>
      </c>
      <c r="CE332" s="2359">
        <f t="shared" si="1404"/>
        <v>100</v>
      </c>
      <c r="CF332" s="1977">
        <f t="shared" si="1488"/>
        <v>0</v>
      </c>
      <c r="CG332" s="1976">
        <f t="shared" si="1480"/>
        <v>0</v>
      </c>
      <c r="CH332" s="2387">
        <f t="shared" si="1407"/>
        <v>200</v>
      </c>
      <c r="CI332" s="1977">
        <f t="shared" si="1481"/>
        <v>0</v>
      </c>
      <c r="CM332" s="1745">
        <v>0</v>
      </c>
      <c r="CN332" s="1745">
        <v>0</v>
      </c>
      <c r="CO332" s="1745">
        <v>100</v>
      </c>
      <c r="CP332" s="1745">
        <v>100</v>
      </c>
      <c r="CQ332" s="1745">
        <v>0</v>
      </c>
      <c r="CR332" s="1745">
        <v>0</v>
      </c>
      <c r="CS332" s="1745">
        <v>0</v>
      </c>
      <c r="CT332" s="1745">
        <v>0</v>
      </c>
      <c r="CU332" s="1745">
        <v>0</v>
      </c>
      <c r="CV332" s="1745">
        <v>0</v>
      </c>
      <c r="CW332" s="1745">
        <v>0</v>
      </c>
      <c r="CX332" s="1745">
        <v>0</v>
      </c>
      <c r="CY332" s="5966">
        <v>200</v>
      </c>
      <c r="CZ332" s="6052"/>
      <c r="DA332" s="4627">
        <v>0</v>
      </c>
      <c r="DB332" s="4627">
        <v>0</v>
      </c>
      <c r="DC332" s="4603">
        <f t="shared" si="1461"/>
        <v>0</v>
      </c>
      <c r="DD332" s="4629" t="e">
        <f t="shared" si="1454"/>
        <v>#DIV/0!</v>
      </c>
      <c r="DE332" s="4576">
        <f t="shared" si="1462"/>
        <v>200</v>
      </c>
      <c r="DF332" s="4603">
        <f t="shared" si="1410"/>
        <v>0</v>
      </c>
      <c r="DG332" s="4604">
        <f t="shared" si="1463"/>
        <v>1</v>
      </c>
      <c r="DH332" s="6053">
        <v>200</v>
      </c>
      <c r="DI332" s="6054"/>
      <c r="DJ332" s="4197">
        <v>0</v>
      </c>
      <c r="DK332" s="4197">
        <v>0</v>
      </c>
      <c r="DL332" s="4187">
        <f t="shared" si="1412"/>
        <v>0</v>
      </c>
      <c r="DM332" s="4190" t="e">
        <f t="shared" si="1413"/>
        <v>#DIV/0!</v>
      </c>
      <c r="DN332" s="1702">
        <f t="shared" si="1414"/>
        <v>200</v>
      </c>
      <c r="DO332" s="4187">
        <f t="shared" si="1415"/>
        <v>0</v>
      </c>
      <c r="DP332" s="4190">
        <f t="shared" si="1464"/>
        <v>1</v>
      </c>
      <c r="DQ332" s="5970">
        <v>200</v>
      </c>
      <c r="DR332" s="6055"/>
      <c r="DS332" s="4798">
        <v>0</v>
      </c>
      <c r="DT332" s="4767">
        <v>0</v>
      </c>
      <c r="DU332" s="4767">
        <f t="shared" si="1417"/>
        <v>0</v>
      </c>
      <c r="DV332" s="4768" t="e">
        <f t="shared" si="1489"/>
        <v>#DIV/0!</v>
      </c>
      <c r="DW332" s="1702">
        <f t="shared" si="1419"/>
        <v>200</v>
      </c>
      <c r="DX332" s="4184">
        <f t="shared" si="1420"/>
        <v>0</v>
      </c>
      <c r="DY332" s="4185">
        <f t="shared" si="1465"/>
        <v>1</v>
      </c>
      <c r="DZ332" s="6052">
        <v>200</v>
      </c>
      <c r="EA332" s="7317"/>
      <c r="EB332" s="3304">
        <v>0</v>
      </c>
      <c r="EC332" s="1986">
        <v>0</v>
      </c>
      <c r="ED332" s="1911">
        <f t="shared" si="1466"/>
        <v>0</v>
      </c>
      <c r="EE332" s="1914" t="e">
        <f t="shared" si="1455"/>
        <v>#DIV/0!</v>
      </c>
      <c r="EF332" s="3307">
        <f t="shared" si="1423"/>
        <v>0</v>
      </c>
      <c r="EG332" s="1911">
        <f t="shared" si="1424"/>
        <v>200</v>
      </c>
      <c r="EH332" s="1912">
        <f t="shared" si="1467"/>
        <v>0</v>
      </c>
      <c r="EI332" s="6053">
        <v>200</v>
      </c>
      <c r="EJ332" s="6054"/>
      <c r="EK332" s="1986">
        <v>0</v>
      </c>
      <c r="EL332" s="1986">
        <v>200</v>
      </c>
      <c r="EM332" s="1911">
        <f t="shared" si="1426"/>
        <v>-200</v>
      </c>
      <c r="EN332" s="1912" t="e">
        <f t="shared" si="1427"/>
        <v>#DIV/0!</v>
      </c>
      <c r="EO332" s="3016">
        <f t="shared" si="1428"/>
        <v>200</v>
      </c>
      <c r="EP332" s="1911">
        <f t="shared" si="1429"/>
        <v>0</v>
      </c>
      <c r="EQ332" s="1912">
        <f t="shared" si="1468"/>
        <v>1</v>
      </c>
      <c r="ER332" s="5970">
        <v>200</v>
      </c>
      <c r="ES332" s="6055"/>
      <c r="ET332" s="3908">
        <v>0</v>
      </c>
      <c r="EU332" s="3908">
        <v>0</v>
      </c>
      <c r="EV332" s="3909">
        <f t="shared" si="1431"/>
        <v>0</v>
      </c>
      <c r="EW332" s="3910" t="e">
        <f t="shared" si="1490"/>
        <v>#DIV/0!</v>
      </c>
      <c r="EX332" s="3638">
        <f t="shared" si="1433"/>
        <v>200</v>
      </c>
      <c r="EY332" s="3909">
        <f t="shared" si="1434"/>
        <v>0</v>
      </c>
      <c r="EZ332" s="3911">
        <f t="shared" si="1469"/>
        <v>1</v>
      </c>
      <c r="FA332" s="6695">
        <v>200</v>
      </c>
      <c r="FB332" s="6695"/>
      <c r="FC332" s="2499">
        <v>100</v>
      </c>
      <c r="FD332" s="2499">
        <v>0</v>
      </c>
      <c r="FE332" s="1911">
        <f t="shared" si="1470"/>
        <v>100</v>
      </c>
      <c r="FF332" s="1912">
        <v>0</v>
      </c>
      <c r="FG332" s="2499">
        <f t="shared" si="1437"/>
        <v>0</v>
      </c>
      <c r="FH332" s="1911">
        <f t="shared" si="1438"/>
        <v>200</v>
      </c>
      <c r="FI332" s="1912">
        <f t="shared" si="1471"/>
        <v>0</v>
      </c>
      <c r="FJ332" s="7093">
        <v>200</v>
      </c>
      <c r="FK332" s="7093"/>
      <c r="FL332" s="2623">
        <v>0</v>
      </c>
      <c r="FM332" s="2623">
        <v>0</v>
      </c>
      <c r="FN332" s="1911">
        <f t="shared" si="1440"/>
        <v>0</v>
      </c>
      <c r="FO332" s="1912">
        <v>0</v>
      </c>
      <c r="FP332" s="2587">
        <f t="shared" si="1442"/>
        <v>0</v>
      </c>
      <c r="FQ332" s="1911">
        <f t="shared" si="1443"/>
        <v>200</v>
      </c>
      <c r="FR332" s="1912">
        <f t="shared" si="1472"/>
        <v>0</v>
      </c>
      <c r="FS332" s="6673">
        <v>200</v>
      </c>
      <c r="FT332" s="6674"/>
      <c r="FU332" s="2791">
        <v>0</v>
      </c>
      <c r="FV332" s="2791">
        <v>0</v>
      </c>
      <c r="FW332" s="1913">
        <f t="shared" si="1445"/>
        <v>0</v>
      </c>
      <c r="FX332" s="1914" t="e">
        <f t="shared" si="1485"/>
        <v>#DIV/0!</v>
      </c>
      <c r="FY332" s="2587">
        <f t="shared" si="1447"/>
        <v>0</v>
      </c>
      <c r="FZ332" s="1913">
        <f t="shared" si="1448"/>
        <v>200</v>
      </c>
      <c r="GA332" s="1914">
        <f t="shared" si="1473"/>
        <v>0</v>
      </c>
      <c r="GB332" s="3169">
        <f t="shared" si="1487"/>
        <v>0</v>
      </c>
      <c r="GC332" s="2219">
        <v>0</v>
      </c>
      <c r="GD332" s="1895">
        <v>1</v>
      </c>
      <c r="GE332" s="2132" t="s">
        <v>210</v>
      </c>
      <c r="GF332" s="2132" t="s">
        <v>207</v>
      </c>
      <c r="GG332" s="2105" t="s">
        <v>92</v>
      </c>
      <c r="GH332" s="2105" t="s">
        <v>16</v>
      </c>
      <c r="GI332" s="2105" t="s">
        <v>20</v>
      </c>
      <c r="GJ332" s="2105" t="s">
        <v>20</v>
      </c>
      <c r="GK332" s="2105" t="s">
        <v>16</v>
      </c>
      <c r="GL332" s="2104">
        <v>9</v>
      </c>
      <c r="GM332" s="504" t="s">
        <v>1135</v>
      </c>
      <c r="GN332" s="484" t="s">
        <v>1047</v>
      </c>
      <c r="GO332" s="414">
        <v>200</v>
      </c>
      <c r="GP332" s="414">
        <v>100</v>
      </c>
      <c r="GQ332" s="2086">
        <v>0</v>
      </c>
      <c r="GR332" s="2086">
        <v>100</v>
      </c>
      <c r="GS332" s="1895">
        <v>0</v>
      </c>
      <c r="GT332" s="2086">
        <v>0</v>
      </c>
      <c r="GU332" s="2086">
        <v>200</v>
      </c>
      <c r="GV332" s="1895">
        <v>0</v>
      </c>
    </row>
    <row r="333" spans="1:204" ht="77.25" customHeight="1" thickBot="1" x14ac:dyDescent="0.3">
      <c r="B333" s="7103"/>
      <c r="C333" s="5686"/>
      <c r="D333" s="7147"/>
      <c r="E333" s="7156"/>
      <c r="F333" s="7183"/>
      <c r="G333" s="7183"/>
      <c r="H333" s="7180"/>
      <c r="I333" s="7180"/>
      <c r="J333" s="7180"/>
      <c r="K333" s="7180"/>
      <c r="L333" s="7180"/>
      <c r="M333" s="7177"/>
      <c r="N333" s="7144"/>
      <c r="O333" s="7144"/>
      <c r="P333" s="7114"/>
      <c r="Q333" s="7114"/>
      <c r="R333" s="7203"/>
      <c r="S333" s="7114"/>
      <c r="T333" s="7114"/>
      <c r="U333" s="7257"/>
      <c r="V333" s="7256"/>
      <c r="W333" s="7278"/>
      <c r="X333" s="7276"/>
      <c r="Y333" s="2115">
        <v>10</v>
      </c>
      <c r="Z333" s="507" t="s">
        <v>1136</v>
      </c>
      <c r="AA333" s="527" t="s">
        <v>1133</v>
      </c>
      <c r="AB333" s="417">
        <v>750</v>
      </c>
      <c r="AC333" s="417">
        <v>250</v>
      </c>
      <c r="AD333" s="418">
        <f t="shared" si="1474"/>
        <v>0.33333333333333331</v>
      </c>
      <c r="AE333" s="417">
        <v>150</v>
      </c>
      <c r="AF333" s="418">
        <f t="shared" si="1475"/>
        <v>0.2</v>
      </c>
      <c r="AG333" s="417">
        <v>150</v>
      </c>
      <c r="AH333" s="418">
        <f t="shared" si="1476"/>
        <v>0.2</v>
      </c>
      <c r="AI333" s="417">
        <v>200</v>
      </c>
      <c r="AJ333" s="419">
        <f t="shared" si="1477"/>
        <v>0.26666666666666666</v>
      </c>
      <c r="AK333" s="228">
        <f t="shared" si="1450"/>
        <v>1</v>
      </c>
      <c r="AL333" s="2326">
        <v>10</v>
      </c>
      <c r="AM333" s="959" t="s">
        <v>2017</v>
      </c>
      <c r="AN333" s="959" t="s">
        <v>2019</v>
      </c>
      <c r="AO333" s="807" t="s">
        <v>2018</v>
      </c>
      <c r="AP333" s="807" t="s">
        <v>2011</v>
      </c>
      <c r="AQ333" s="970">
        <v>100</v>
      </c>
      <c r="AR333" s="1070" t="s">
        <v>1133</v>
      </c>
      <c r="AS333" s="970" t="s">
        <v>1579</v>
      </c>
      <c r="AT333" s="2292"/>
      <c r="AU333" s="970" t="s">
        <v>1704</v>
      </c>
      <c r="AV333" s="6490">
        <v>750</v>
      </c>
      <c r="AW333" s="6490"/>
      <c r="AX333" s="4772">
        <f t="shared" si="1389"/>
        <v>200</v>
      </c>
      <c r="AY333" s="4775">
        <f t="shared" si="1390"/>
        <v>612</v>
      </c>
      <c r="AZ333" s="4411">
        <f t="shared" si="1391"/>
        <v>-412</v>
      </c>
      <c r="BA333" s="4779">
        <f t="shared" si="1392"/>
        <v>3.06</v>
      </c>
      <c r="BB333" s="4782">
        <f t="shared" si="1393"/>
        <v>1109</v>
      </c>
      <c r="BC333" s="4104">
        <f t="shared" si="1394"/>
        <v>-359</v>
      </c>
      <c r="BD333" s="1974">
        <f t="shared" si="1395"/>
        <v>1.4786666666666666</v>
      </c>
      <c r="BE333" s="4468">
        <f t="shared" si="1356"/>
        <v>0</v>
      </c>
      <c r="BF333" s="6584">
        <v>750</v>
      </c>
      <c r="BG333" s="6584"/>
      <c r="BH333" s="3673">
        <f t="shared" si="1478"/>
        <v>150</v>
      </c>
      <c r="BI333" s="3674">
        <f t="shared" si="1396"/>
        <v>120</v>
      </c>
      <c r="BJ333" s="3111">
        <f t="shared" si="1397"/>
        <v>30</v>
      </c>
      <c r="BK333" s="1974">
        <f t="shared" si="1398"/>
        <v>0.8</v>
      </c>
      <c r="BL333" s="3714">
        <f t="shared" si="1381"/>
        <v>497</v>
      </c>
      <c r="BM333" s="3122">
        <f t="shared" si="1399"/>
        <v>253</v>
      </c>
      <c r="BN333" s="1974">
        <f t="shared" si="1400"/>
        <v>0.66266666666666663</v>
      </c>
      <c r="BO333" s="3903">
        <f t="shared" si="1401"/>
        <v>0</v>
      </c>
      <c r="BP333" s="3494"/>
      <c r="BQ333" s="7093">
        <v>750</v>
      </c>
      <c r="BR333" s="7093"/>
      <c r="BS333" s="2572">
        <f t="shared" si="1402"/>
        <v>150</v>
      </c>
      <c r="BT333" s="2800">
        <f t="shared" si="1403"/>
        <v>165</v>
      </c>
      <c r="BU333" s="2987">
        <f t="shared" si="1456"/>
        <v>-15</v>
      </c>
      <c r="BV333" s="1974">
        <f t="shared" si="1457"/>
        <v>1.1000000000000001</v>
      </c>
      <c r="BW333" s="2802">
        <f t="shared" si="1458"/>
        <v>377</v>
      </c>
      <c r="BX333" s="2991">
        <f t="shared" si="1459"/>
        <v>373</v>
      </c>
      <c r="BY333" s="1974">
        <f t="shared" si="1460"/>
        <v>0.50266666666666671</v>
      </c>
      <c r="BZ333" s="3151"/>
      <c r="CA333" s="6696">
        <v>750</v>
      </c>
      <c r="CB333" s="6696"/>
      <c r="CC333" s="1813">
        <v>250</v>
      </c>
      <c r="CD333" s="1814">
        <v>212</v>
      </c>
      <c r="CE333" s="2359">
        <f t="shared" si="1404"/>
        <v>38</v>
      </c>
      <c r="CF333" s="1977">
        <f t="shared" si="1488"/>
        <v>0.84799999999999998</v>
      </c>
      <c r="CG333" s="1976">
        <f t="shared" si="1480"/>
        <v>212</v>
      </c>
      <c r="CH333" s="2387">
        <f t="shared" si="1407"/>
        <v>538</v>
      </c>
      <c r="CI333" s="1977">
        <f t="shared" si="1481"/>
        <v>0.28266666666666668</v>
      </c>
      <c r="CM333" s="1745">
        <v>50</v>
      </c>
      <c r="CN333" s="1745">
        <v>100</v>
      </c>
      <c r="CO333" s="1745">
        <v>100</v>
      </c>
      <c r="CP333" s="1745">
        <v>50</v>
      </c>
      <c r="CQ333" s="1745">
        <v>50</v>
      </c>
      <c r="CR333" s="1745">
        <v>50</v>
      </c>
      <c r="CS333" s="1745">
        <v>50</v>
      </c>
      <c r="CT333" s="1745">
        <v>50</v>
      </c>
      <c r="CU333" s="1745">
        <v>50</v>
      </c>
      <c r="CV333" s="1745">
        <v>60</v>
      </c>
      <c r="CW333" s="1745">
        <v>70</v>
      </c>
      <c r="CX333" s="1745">
        <v>70</v>
      </c>
      <c r="CY333" s="5966">
        <v>750</v>
      </c>
      <c r="CZ333" s="6052"/>
      <c r="DA333" s="4627">
        <v>60</v>
      </c>
      <c r="DB333" s="4627">
        <v>138</v>
      </c>
      <c r="DC333" s="4603">
        <f t="shared" si="1461"/>
        <v>-78</v>
      </c>
      <c r="DD333" s="4629">
        <f t="shared" si="1454"/>
        <v>2.2999999999999998</v>
      </c>
      <c r="DE333" s="4576">
        <f t="shared" si="1462"/>
        <v>635</v>
      </c>
      <c r="DF333" s="4603">
        <f t="shared" si="1410"/>
        <v>115</v>
      </c>
      <c r="DG333" s="4604">
        <f t="shared" si="1463"/>
        <v>0.84666666666666668</v>
      </c>
      <c r="DH333" s="6053">
        <v>750</v>
      </c>
      <c r="DI333" s="6054"/>
      <c r="DJ333" s="233">
        <v>70</v>
      </c>
      <c r="DK333" s="233">
        <v>237</v>
      </c>
      <c r="DL333" s="4187">
        <f t="shared" si="1412"/>
        <v>-167</v>
      </c>
      <c r="DM333" s="4190">
        <f t="shared" si="1413"/>
        <v>3.3857142857142857</v>
      </c>
      <c r="DN333" s="1702">
        <f t="shared" si="1414"/>
        <v>872</v>
      </c>
      <c r="DO333" s="4187">
        <f t="shared" si="1415"/>
        <v>-122</v>
      </c>
      <c r="DP333" s="4190">
        <f t="shared" si="1464"/>
        <v>1.1626666666666667</v>
      </c>
      <c r="DQ333" s="5970">
        <v>750</v>
      </c>
      <c r="DR333" s="6055"/>
      <c r="DS333" s="4798">
        <v>70</v>
      </c>
      <c r="DT333" s="4767">
        <v>237</v>
      </c>
      <c r="DU333" s="4767">
        <f t="shared" si="1417"/>
        <v>-167</v>
      </c>
      <c r="DV333" s="4768">
        <f t="shared" si="1489"/>
        <v>3.3857142857142857</v>
      </c>
      <c r="DW333" s="2840">
        <f t="shared" si="1419"/>
        <v>1109</v>
      </c>
      <c r="DX333" s="4184">
        <f t="shared" si="1420"/>
        <v>-359</v>
      </c>
      <c r="DY333" s="4185">
        <f t="shared" si="1465"/>
        <v>1.4786666666666666</v>
      </c>
      <c r="DZ333" s="6052">
        <v>750</v>
      </c>
      <c r="EA333" s="7317"/>
      <c r="EB333" s="3304">
        <v>50</v>
      </c>
      <c r="EC333" s="1986">
        <v>23</v>
      </c>
      <c r="ED333" s="1911">
        <f t="shared" si="1466"/>
        <v>27</v>
      </c>
      <c r="EE333" s="1914">
        <f t="shared" si="1455"/>
        <v>0.46</v>
      </c>
      <c r="EF333" s="3307">
        <f t="shared" si="1423"/>
        <v>400</v>
      </c>
      <c r="EG333" s="1911">
        <f t="shared" si="1424"/>
        <v>350</v>
      </c>
      <c r="EH333" s="1912">
        <f t="shared" si="1467"/>
        <v>0.53333333333333333</v>
      </c>
      <c r="EI333" s="6053">
        <v>750</v>
      </c>
      <c r="EJ333" s="6054"/>
      <c r="EK333" s="3421">
        <v>50</v>
      </c>
      <c r="EL333" s="3421">
        <v>60</v>
      </c>
      <c r="EM333" s="1911">
        <f t="shared" si="1426"/>
        <v>-10</v>
      </c>
      <c r="EN333" s="1912">
        <f t="shared" ref="EN333:EN334" si="1491">EL333/EK333</f>
        <v>1.2</v>
      </c>
      <c r="EO333" s="3016">
        <f t="shared" si="1428"/>
        <v>460</v>
      </c>
      <c r="EP333" s="1911">
        <f t="shared" si="1429"/>
        <v>290</v>
      </c>
      <c r="EQ333" s="1912">
        <f t="shared" si="1468"/>
        <v>0.61333333333333329</v>
      </c>
      <c r="ER333" s="5970">
        <v>750</v>
      </c>
      <c r="ES333" s="6055"/>
      <c r="ET333" s="3908">
        <v>50</v>
      </c>
      <c r="EU333" s="3908">
        <v>37</v>
      </c>
      <c r="EV333" s="3909">
        <f t="shared" si="1431"/>
        <v>13</v>
      </c>
      <c r="EW333" s="3910">
        <f t="shared" si="1490"/>
        <v>0.74</v>
      </c>
      <c r="EX333" s="3638">
        <f t="shared" si="1433"/>
        <v>497</v>
      </c>
      <c r="EY333" s="3909">
        <f t="shared" si="1434"/>
        <v>253</v>
      </c>
      <c r="EZ333" s="3911">
        <f t="shared" si="1469"/>
        <v>0.66266666666666663</v>
      </c>
      <c r="FA333" s="6695">
        <v>750</v>
      </c>
      <c r="FB333" s="6695"/>
      <c r="FC333" s="2499">
        <v>50</v>
      </c>
      <c r="FD333" s="2499">
        <v>91</v>
      </c>
      <c r="FE333" s="1911">
        <f t="shared" si="1470"/>
        <v>-41</v>
      </c>
      <c r="FF333" s="1912">
        <f>FD333/FC333</f>
        <v>1.82</v>
      </c>
      <c r="FG333" s="2499">
        <f t="shared" si="1437"/>
        <v>303</v>
      </c>
      <c r="FH333" s="1911">
        <f t="shared" si="1438"/>
        <v>447</v>
      </c>
      <c r="FI333" s="1912">
        <f t="shared" si="1471"/>
        <v>0.40400000000000003</v>
      </c>
      <c r="FJ333" s="7093">
        <v>750</v>
      </c>
      <c r="FK333" s="7093"/>
      <c r="FL333" s="2623">
        <v>50</v>
      </c>
      <c r="FM333" s="2623">
        <v>45</v>
      </c>
      <c r="FN333" s="1911">
        <f t="shared" si="1440"/>
        <v>5</v>
      </c>
      <c r="FO333" s="1912">
        <f t="shared" si="1484"/>
        <v>0.9</v>
      </c>
      <c r="FP333" s="2587">
        <f t="shared" si="1442"/>
        <v>348</v>
      </c>
      <c r="FQ333" s="1911">
        <f t="shared" si="1443"/>
        <v>402</v>
      </c>
      <c r="FR333" s="1912">
        <f t="shared" si="1472"/>
        <v>0.46400000000000002</v>
      </c>
      <c r="FS333" s="6673">
        <v>750</v>
      </c>
      <c r="FT333" s="6674"/>
      <c r="FU333" s="2791">
        <v>50</v>
      </c>
      <c r="FV333" s="2791">
        <v>29</v>
      </c>
      <c r="FW333" s="1913">
        <f t="shared" si="1445"/>
        <v>21</v>
      </c>
      <c r="FX333" s="1914">
        <f t="shared" si="1485"/>
        <v>0.57999999999999996</v>
      </c>
      <c r="FY333" s="2587">
        <f t="shared" si="1447"/>
        <v>377</v>
      </c>
      <c r="FZ333" s="1913">
        <f t="shared" si="1448"/>
        <v>373</v>
      </c>
      <c r="GA333" s="1914">
        <f t="shared" si="1473"/>
        <v>0.50266666666666671</v>
      </c>
      <c r="GB333" s="3169">
        <f t="shared" si="1487"/>
        <v>3.066666666666662E-2</v>
      </c>
      <c r="GC333" s="2219">
        <v>0</v>
      </c>
      <c r="GD333" s="1895">
        <v>1</v>
      </c>
      <c r="GE333" s="2132" t="s">
        <v>210</v>
      </c>
      <c r="GF333" s="2132" t="s">
        <v>207</v>
      </c>
      <c r="GG333" s="2105" t="s">
        <v>92</v>
      </c>
      <c r="GH333" s="2105" t="s">
        <v>16</v>
      </c>
      <c r="GI333" s="2105" t="s">
        <v>20</v>
      </c>
      <c r="GJ333" s="2105" t="s">
        <v>20</v>
      </c>
      <c r="GK333" s="2105" t="s">
        <v>16</v>
      </c>
      <c r="GL333" s="2115">
        <v>10</v>
      </c>
      <c r="GM333" s="507" t="s">
        <v>1136</v>
      </c>
      <c r="GN333" s="527" t="s">
        <v>1133</v>
      </c>
      <c r="GO333" s="417">
        <v>750</v>
      </c>
      <c r="GP333" s="417">
        <v>250</v>
      </c>
      <c r="GQ333" s="2086">
        <v>212</v>
      </c>
      <c r="GR333" s="2086">
        <v>38</v>
      </c>
      <c r="GS333" s="1895">
        <v>0.84799999999999998</v>
      </c>
      <c r="GT333" s="2086">
        <v>212</v>
      </c>
      <c r="GU333" s="2086">
        <v>538</v>
      </c>
      <c r="GV333" s="1895">
        <v>0.28266666666666668</v>
      </c>
    </row>
    <row r="334" spans="1:204" ht="46.5" customHeight="1" x14ac:dyDescent="0.25">
      <c r="E334" s="12"/>
      <c r="F334" s="7183"/>
      <c r="G334" s="7183"/>
      <c r="H334" s="7180"/>
      <c r="I334" s="7180"/>
      <c r="J334" s="7180"/>
      <c r="K334" s="7180"/>
      <c r="L334" s="7180"/>
      <c r="M334" s="7177"/>
      <c r="N334" s="122"/>
      <c r="O334" s="122"/>
      <c r="P334" s="122"/>
      <c r="Q334" s="122"/>
      <c r="R334" s="5380"/>
      <c r="S334" s="122"/>
      <c r="T334" s="122"/>
      <c r="U334" s="5390"/>
      <c r="V334" s="122"/>
      <c r="W334" s="20">
        <f>SUM(W318:W329)</f>
        <v>32645412.300000001</v>
      </c>
      <c r="X334" s="5407">
        <f>SUM(W326+W325+W324)</f>
        <v>31354358.300000001</v>
      </c>
      <c r="Y334" s="3145">
        <v>11</v>
      </c>
      <c r="Z334" s="5458" t="s">
        <v>3774</v>
      </c>
      <c r="AA334" s="5577" t="s">
        <v>1133</v>
      </c>
      <c r="AB334" s="5577">
        <v>135000</v>
      </c>
      <c r="AC334" s="3079">
        <v>0</v>
      </c>
      <c r="AD334" s="3131">
        <f t="shared" si="1474"/>
        <v>0</v>
      </c>
      <c r="AE334" s="3079">
        <v>0</v>
      </c>
      <c r="AF334" s="3079">
        <f t="shared" si="1475"/>
        <v>0</v>
      </c>
      <c r="AG334" s="3079">
        <v>135000</v>
      </c>
      <c r="AH334" s="3318">
        <f t="shared" si="1476"/>
        <v>1</v>
      </c>
      <c r="AI334" s="3079">
        <v>0</v>
      </c>
      <c r="AJ334" s="3318">
        <f t="shared" si="1477"/>
        <v>0</v>
      </c>
      <c r="AK334" s="3500">
        <f t="shared" si="1450"/>
        <v>1</v>
      </c>
      <c r="AL334" s="3147">
        <v>11</v>
      </c>
      <c r="AM334" s="3146" t="s">
        <v>3815</v>
      </c>
      <c r="AN334" s="4127" t="s">
        <v>3816</v>
      </c>
      <c r="AO334" s="2438" t="s">
        <v>2018</v>
      </c>
      <c r="AP334" s="2438" t="s">
        <v>2011</v>
      </c>
      <c r="AQ334" s="3148">
        <v>100</v>
      </c>
      <c r="AR334" s="3146" t="s">
        <v>1133</v>
      </c>
      <c r="AS334" s="970" t="s">
        <v>1579</v>
      </c>
      <c r="AT334" s="2292"/>
      <c r="AU334" s="970" t="s">
        <v>1704</v>
      </c>
      <c r="AV334" s="4636">
        <v>135000</v>
      </c>
      <c r="AW334" s="4774"/>
      <c r="AX334" s="4773">
        <f t="shared" si="1389"/>
        <v>0</v>
      </c>
      <c r="AY334" s="4773">
        <f t="shared" si="1390"/>
        <v>188950</v>
      </c>
      <c r="AZ334" s="4780">
        <f t="shared" si="1391"/>
        <v>-188950</v>
      </c>
      <c r="BA334" s="4780" t="e">
        <f t="shared" si="1392"/>
        <v>#DIV/0!</v>
      </c>
      <c r="BB334" s="4773">
        <f t="shared" si="1393"/>
        <v>188950</v>
      </c>
      <c r="BC334" s="4111">
        <f t="shared" si="1394"/>
        <v>-53950</v>
      </c>
      <c r="BD334" s="4385">
        <f t="shared" si="1395"/>
        <v>1.3996296296296296</v>
      </c>
      <c r="BE334" s="4470">
        <f t="shared" si="1356"/>
        <v>0</v>
      </c>
      <c r="BF334" s="3859">
        <v>135000</v>
      </c>
      <c r="BG334" s="3860"/>
      <c r="BH334" s="3861">
        <f t="shared" ref="BH334" si="1492">SUM(EB334+EK334+ET334)</f>
        <v>135000</v>
      </c>
      <c r="BI334" s="3861">
        <f t="shared" ref="BI334" si="1493">SUM(EC334+EL334+EU334)</f>
        <v>0</v>
      </c>
      <c r="BJ334" s="3499">
        <f t="shared" ref="BJ334" si="1494">BH334-BI334</f>
        <v>135000</v>
      </c>
      <c r="BK334" s="3499">
        <f t="shared" ref="BK334" si="1495">BI334/BH334</f>
        <v>0</v>
      </c>
      <c r="BL334" s="3861">
        <f t="shared" si="1381"/>
        <v>0</v>
      </c>
      <c r="BM334" s="3479">
        <f t="shared" ref="BM334" si="1496">BF334-BL334</f>
        <v>135000</v>
      </c>
      <c r="BN334" s="3479">
        <f t="shared" ref="BN334" si="1497">BL334/BF334</f>
        <v>0</v>
      </c>
      <c r="BO334" s="3795">
        <f t="shared" si="1401"/>
        <v>0</v>
      </c>
      <c r="BP334" s="3494"/>
      <c r="BQ334" s="7303" t="s">
        <v>3775</v>
      </c>
      <c r="BR334" s="7303"/>
      <c r="BS334" s="7303"/>
      <c r="BT334" s="7303"/>
      <c r="BU334" s="7303"/>
      <c r="BV334" s="7303"/>
      <c r="BW334" s="7303"/>
      <c r="BX334" s="7303"/>
      <c r="BY334" s="7303"/>
      <c r="BZ334" s="3151"/>
      <c r="CA334" s="6698" t="s">
        <v>3775</v>
      </c>
      <c r="CB334" s="6698"/>
      <c r="CC334" s="6698"/>
      <c r="CD334" s="6698"/>
      <c r="CE334" s="6698"/>
      <c r="CF334" s="6698"/>
      <c r="CG334" s="6698"/>
      <c r="CH334" s="6698"/>
      <c r="CI334" s="6698"/>
      <c r="CS334" s="3079"/>
      <c r="CY334" s="6056">
        <v>135000</v>
      </c>
      <c r="CZ334" s="6057"/>
      <c r="DA334" s="4630">
        <v>0</v>
      </c>
      <c r="DB334" s="4630">
        <v>81050</v>
      </c>
      <c r="DC334" s="4631">
        <f t="shared" si="1461"/>
        <v>-81050</v>
      </c>
      <c r="DD334" s="4604" t="e">
        <f>DB334/DA334</f>
        <v>#DIV/0!</v>
      </c>
      <c r="DE334" s="4632">
        <f t="shared" si="1462"/>
        <v>81050</v>
      </c>
      <c r="DF334" s="4633">
        <f t="shared" si="1410"/>
        <v>53950</v>
      </c>
      <c r="DG334" s="4604">
        <f t="shared" si="1463"/>
        <v>0.60037037037037033</v>
      </c>
      <c r="DH334" s="6058">
        <v>1350000</v>
      </c>
      <c r="DI334" s="6058"/>
      <c r="DJ334" s="4200">
        <v>0</v>
      </c>
      <c r="DK334" s="4200">
        <v>53950</v>
      </c>
      <c r="DL334" s="4201">
        <f t="shared" si="1412"/>
        <v>-53950</v>
      </c>
      <c r="DM334" s="4181" t="e">
        <f t="shared" si="1413"/>
        <v>#DIV/0!</v>
      </c>
      <c r="DN334" s="4634">
        <f t="shared" si="1414"/>
        <v>135000</v>
      </c>
      <c r="DO334" s="4166">
        <f t="shared" si="1415"/>
        <v>1215000</v>
      </c>
      <c r="DP334" s="4181">
        <f t="shared" si="1464"/>
        <v>0.1</v>
      </c>
      <c r="DQ334" s="6059">
        <v>135000</v>
      </c>
      <c r="DR334" s="6060"/>
      <c r="DS334" s="4798">
        <v>0</v>
      </c>
      <c r="DT334" s="4767">
        <v>53950</v>
      </c>
      <c r="DU334" s="4767">
        <f t="shared" si="1417"/>
        <v>-53950</v>
      </c>
      <c r="DV334" s="4768" t="e">
        <f t="shared" si="1489"/>
        <v>#DIV/0!</v>
      </c>
      <c r="DW334" s="2840">
        <f t="shared" si="1419"/>
        <v>188950</v>
      </c>
      <c r="DX334" s="4184">
        <f t="shared" si="1420"/>
        <v>-53950</v>
      </c>
      <c r="DY334" s="4185">
        <f t="shared" si="1465"/>
        <v>1.3996296296296296</v>
      </c>
      <c r="DZ334" s="5768">
        <v>135000</v>
      </c>
      <c r="EA334" s="6057"/>
      <c r="EB334" s="4763">
        <v>0</v>
      </c>
      <c r="EC334" s="3323">
        <v>0</v>
      </c>
      <c r="ED334" s="3324">
        <f t="shared" si="1466"/>
        <v>0</v>
      </c>
      <c r="EE334" s="3322" t="e">
        <f>EC334/EB334</f>
        <v>#DIV/0!</v>
      </c>
      <c r="EF334" s="3321">
        <v>0</v>
      </c>
      <c r="EG334" s="3146">
        <f t="shared" si="1424"/>
        <v>135000</v>
      </c>
      <c r="EH334" s="3325">
        <f t="shared" si="1467"/>
        <v>0</v>
      </c>
      <c r="EI334" s="6058">
        <v>1350000</v>
      </c>
      <c r="EJ334" s="6058"/>
      <c r="EK334" s="3422">
        <v>0</v>
      </c>
      <c r="EL334" s="3422">
        <v>0</v>
      </c>
      <c r="EM334" s="3423">
        <f t="shared" si="1426"/>
        <v>0</v>
      </c>
      <c r="EN334" s="3424" t="e">
        <f t="shared" si="1491"/>
        <v>#DIV/0!</v>
      </c>
      <c r="EO334" s="3423">
        <v>0</v>
      </c>
      <c r="EP334" s="3425">
        <f t="shared" si="1429"/>
        <v>1350000</v>
      </c>
      <c r="EQ334" s="3424">
        <f t="shared" si="1468"/>
        <v>0</v>
      </c>
      <c r="ER334" s="7492">
        <v>135000</v>
      </c>
      <c r="ES334" s="5839"/>
      <c r="ET334" s="3912">
        <v>135000</v>
      </c>
      <c r="EU334" s="3912">
        <v>0</v>
      </c>
      <c r="EV334" s="3913">
        <f t="shared" ref="EV334" si="1498">ET334-EU334</f>
        <v>135000</v>
      </c>
      <c r="EW334" s="3914">
        <f t="shared" ref="EW334" si="1499">EU334/ET334</f>
        <v>0</v>
      </c>
      <c r="EX334" s="3858">
        <f t="shared" ref="EX334" si="1500">SUM(EU334+EO334)</f>
        <v>0</v>
      </c>
      <c r="EY334" s="3913">
        <f t="shared" ref="EY334" si="1501">ER334-EX334</f>
        <v>135000</v>
      </c>
      <c r="EZ334" s="3915">
        <f t="shared" ref="EZ334" si="1502">EX334/ER334</f>
        <v>0</v>
      </c>
      <c r="GB334" s="3169">
        <f t="shared" si="1487"/>
        <v>0</v>
      </c>
      <c r="GI334" s="1"/>
      <c r="GJ334" s="1"/>
      <c r="GK334" s="1"/>
      <c r="GO334" s="2378"/>
      <c r="GP334" s="2085"/>
      <c r="GQ334" s="2085"/>
      <c r="GR334" s="2085"/>
      <c r="GS334" s="2085"/>
      <c r="GT334" s="2085"/>
      <c r="GU334" s="2085"/>
      <c r="GV334" s="2085"/>
    </row>
    <row r="335" spans="1:204" ht="40.5" customHeight="1" x14ac:dyDescent="0.25">
      <c r="E335" s="12"/>
      <c r="F335" s="7184"/>
      <c r="G335" s="7184"/>
      <c r="H335" s="7181"/>
      <c r="I335" s="7181"/>
      <c r="J335" s="7181"/>
      <c r="K335" s="7181"/>
      <c r="L335" s="7181"/>
      <c r="M335" s="7178"/>
      <c r="N335" s="36"/>
      <c r="O335" s="36"/>
      <c r="P335" s="36"/>
      <c r="Q335" s="36"/>
      <c r="R335" s="5385"/>
      <c r="S335" s="36"/>
      <c r="T335" s="36"/>
      <c r="U335" s="5399"/>
      <c r="V335" s="36"/>
      <c r="W335" s="17"/>
      <c r="X335" s="5404"/>
      <c r="Y335" s="4391">
        <v>12</v>
      </c>
      <c r="Z335" s="5460" t="s">
        <v>3821</v>
      </c>
      <c r="AA335" s="5564" t="s">
        <v>1133</v>
      </c>
      <c r="AB335" s="5564">
        <v>55</v>
      </c>
      <c r="AC335" s="4391"/>
      <c r="AD335" s="4391"/>
      <c r="AE335" s="4391"/>
      <c r="AF335" s="4391"/>
      <c r="AG335" s="4391"/>
      <c r="AH335" s="4391"/>
      <c r="AI335" s="4391">
        <v>55</v>
      </c>
      <c r="AJ335" s="4393">
        <f t="shared" si="1477"/>
        <v>1</v>
      </c>
      <c r="AK335" s="4394"/>
      <c r="AL335" s="4395">
        <v>12</v>
      </c>
      <c r="AM335" s="4392" t="s">
        <v>3821</v>
      </c>
      <c r="AN335" s="4396" t="s">
        <v>3823</v>
      </c>
      <c r="AO335" s="4397" t="s">
        <v>2018</v>
      </c>
      <c r="AP335" s="4397" t="s">
        <v>2011</v>
      </c>
      <c r="AQ335" s="4398">
        <v>100</v>
      </c>
      <c r="AR335" s="4390" t="s">
        <v>1133</v>
      </c>
      <c r="AS335" s="4397" t="s">
        <v>1579</v>
      </c>
      <c r="AT335" s="4399"/>
      <c r="AU335" s="4397" t="s">
        <v>1704</v>
      </c>
      <c r="AV335" s="5286">
        <v>55</v>
      </c>
      <c r="AW335" s="5287"/>
      <c r="AX335" s="4777">
        <f t="shared" si="1389"/>
        <v>55</v>
      </c>
      <c r="AY335" s="4777">
        <f t="shared" si="1390"/>
        <v>55</v>
      </c>
      <c r="AZ335" s="4777">
        <f t="shared" si="1391"/>
        <v>0</v>
      </c>
      <c r="BA335" s="4777">
        <f t="shared" si="1392"/>
        <v>1</v>
      </c>
      <c r="BB335" s="4783">
        <f t="shared" si="1393"/>
        <v>55</v>
      </c>
      <c r="BC335" s="4110">
        <f t="shared" ref="BC335:BC336" si="1503">AV335-BB335</f>
        <v>0</v>
      </c>
      <c r="BD335" s="4386">
        <f t="shared" ref="BD335:BD336" si="1504">BB335/AV335</f>
        <v>1</v>
      </c>
      <c r="BE335" s="4470">
        <f t="shared" si="1356"/>
        <v>0</v>
      </c>
      <c r="BF335" s="987"/>
      <c r="BJ335" s="4388" t="s">
        <v>3829</v>
      </c>
      <c r="BK335" s="4388"/>
      <c r="BL335" s="4389"/>
      <c r="BM335" s="3115"/>
      <c r="BN335" s="3115"/>
      <c r="BO335" s="2763"/>
      <c r="BP335" s="3494"/>
      <c r="BQ335" s="987"/>
      <c r="BR335" s="987"/>
      <c r="BS335" s="987"/>
      <c r="BT335" s="4387" t="s">
        <v>3827</v>
      </c>
      <c r="BU335" s="987"/>
      <c r="BV335" s="987"/>
      <c r="BW335" s="987"/>
      <c r="BX335" s="987"/>
      <c r="BY335" s="987"/>
      <c r="BZ335" s="3151"/>
      <c r="DA335" s="4175"/>
      <c r="DB335" s="4175"/>
      <c r="DH335" s="6050">
        <v>55</v>
      </c>
      <c r="DI335" s="6050"/>
      <c r="DJ335" s="4175">
        <v>55</v>
      </c>
      <c r="DK335" s="4175">
        <v>0</v>
      </c>
      <c r="DL335" s="4163">
        <f t="shared" si="1412"/>
        <v>55</v>
      </c>
      <c r="DM335" s="4163">
        <f t="shared" si="1413"/>
        <v>0</v>
      </c>
      <c r="DN335" s="4163">
        <f t="shared" si="1414"/>
        <v>0</v>
      </c>
      <c r="DO335" s="4163">
        <f t="shared" ref="DO335:DO336" si="1505">DH335-DN335</f>
        <v>55</v>
      </c>
      <c r="DP335" s="4163">
        <f t="shared" ref="DP335:DP336" si="1506">DN335/DH335</f>
        <v>0</v>
      </c>
      <c r="DQ335" s="6050">
        <v>55</v>
      </c>
      <c r="DR335" s="6050"/>
      <c r="DS335" s="4799">
        <v>0</v>
      </c>
      <c r="DT335" s="4769">
        <v>55</v>
      </c>
      <c r="DU335" s="4769">
        <f t="shared" ref="DU335:DU336" si="1507">DS335-DT335</f>
        <v>-55</v>
      </c>
      <c r="DV335" s="4769" t="e">
        <f t="shared" ref="DV335:DV336" si="1508">DT335/DS335</f>
        <v>#DIV/0!</v>
      </c>
      <c r="DW335" s="4086">
        <f t="shared" ref="DW335:DW336" si="1509">SUM(DT335+DN335)</f>
        <v>55</v>
      </c>
      <c r="DX335" s="4175">
        <f t="shared" ref="DX335:DX336" si="1510">DQ335-DW335</f>
        <v>0</v>
      </c>
      <c r="DY335" s="4188">
        <f t="shared" ref="DY335:DY336" si="1511">DW335/DQ335</f>
        <v>1</v>
      </c>
      <c r="DZ335" s="816"/>
      <c r="EA335" s="4637"/>
      <c r="EB335" s="3273"/>
      <c r="EC335" s="3273"/>
      <c r="EK335" s="3398"/>
      <c r="EL335" s="3398"/>
      <c r="GB335" s="3169">
        <f t="shared" si="1487"/>
        <v>0</v>
      </c>
      <c r="GI335" s="13"/>
      <c r="GJ335" s="13"/>
      <c r="GK335" s="13"/>
      <c r="GO335" s="2378"/>
      <c r="GP335" s="2085"/>
      <c r="GQ335" s="2085"/>
      <c r="GR335" s="2085"/>
      <c r="GS335" s="2085"/>
      <c r="GT335" s="2085"/>
      <c r="GU335" s="2085"/>
      <c r="GV335" s="2085"/>
    </row>
    <row r="336" spans="1:204" ht="42.75" customHeight="1" x14ac:dyDescent="0.25">
      <c r="B336" s="7146" t="s">
        <v>0</v>
      </c>
      <c r="C336" s="7146" t="s">
        <v>1</v>
      </c>
      <c r="D336" s="7146" t="s">
        <v>2</v>
      </c>
      <c r="E336" s="7146" t="s">
        <v>3</v>
      </c>
      <c r="F336" s="7155" t="s">
        <v>4</v>
      </c>
      <c r="G336" s="7155" t="s">
        <v>5</v>
      </c>
      <c r="H336" s="7155" t="s">
        <v>12</v>
      </c>
      <c r="I336" s="7155"/>
      <c r="J336" s="7155"/>
      <c r="K336" s="7155"/>
      <c r="L336" s="7155"/>
      <c r="M336" s="7155"/>
      <c r="N336" s="120"/>
      <c r="O336" s="120"/>
      <c r="P336" s="7120" t="s">
        <v>328</v>
      </c>
      <c r="Q336" s="7121"/>
      <c r="R336" s="7121"/>
      <c r="S336" s="7121"/>
      <c r="T336" s="7121"/>
      <c r="U336" s="5392"/>
      <c r="V336" s="121"/>
      <c r="W336" s="7139" t="s">
        <v>13</v>
      </c>
      <c r="X336" s="7118" t="s">
        <v>14</v>
      </c>
      <c r="Y336" s="4391">
        <v>13</v>
      </c>
      <c r="Z336" s="5461" t="s">
        <v>3822</v>
      </c>
      <c r="AA336" s="5564" t="s">
        <v>1286</v>
      </c>
      <c r="AB336" s="5564">
        <v>1</v>
      </c>
      <c r="AC336" s="4391"/>
      <c r="AD336" s="4391"/>
      <c r="AE336" s="4391"/>
      <c r="AF336" s="4391"/>
      <c r="AG336" s="4391"/>
      <c r="AH336" s="4391"/>
      <c r="AI336" s="4391">
        <v>1</v>
      </c>
      <c r="AJ336" s="4393">
        <f t="shared" si="1477"/>
        <v>1</v>
      </c>
      <c r="AK336" s="4394"/>
      <c r="AL336" s="4401">
        <v>13</v>
      </c>
      <c r="AM336" s="4400" t="s">
        <v>3822</v>
      </c>
      <c r="AN336" s="4402" t="s">
        <v>3824</v>
      </c>
      <c r="AO336" s="4403" t="s">
        <v>3825</v>
      </c>
      <c r="AP336" s="4398" t="s">
        <v>3826</v>
      </c>
      <c r="AQ336" s="4398">
        <v>100</v>
      </c>
      <c r="AR336" s="4398" t="s">
        <v>1286</v>
      </c>
      <c r="AS336" s="4397" t="s">
        <v>1579</v>
      </c>
      <c r="AT336" s="4399"/>
      <c r="AU336" s="4397" t="s">
        <v>1704</v>
      </c>
      <c r="AV336" s="5286">
        <v>1</v>
      </c>
      <c r="AW336" s="5287"/>
      <c r="AX336" s="4777">
        <f t="shared" si="1389"/>
        <v>1</v>
      </c>
      <c r="AY336" s="4776">
        <f t="shared" si="1390"/>
        <v>2</v>
      </c>
      <c r="AZ336" s="4777">
        <f t="shared" si="1391"/>
        <v>-1</v>
      </c>
      <c r="BA336" s="4777">
        <f t="shared" si="1392"/>
        <v>2</v>
      </c>
      <c r="BB336" s="4776">
        <f t="shared" si="1393"/>
        <v>2</v>
      </c>
      <c r="BC336" s="4110">
        <f t="shared" si="1503"/>
        <v>-1</v>
      </c>
      <c r="BD336" s="4386">
        <f t="shared" si="1504"/>
        <v>2</v>
      </c>
      <c r="BE336" s="4470">
        <f t="shared" si="1356"/>
        <v>0</v>
      </c>
      <c r="BF336" s="987"/>
      <c r="BI336" s="4318"/>
      <c r="BJ336" s="4388" t="s">
        <v>3829</v>
      </c>
      <c r="BK336" s="4388"/>
      <c r="BM336" s="3115"/>
      <c r="BN336" s="3115"/>
      <c r="BO336" s="2760"/>
      <c r="BP336" s="3494"/>
      <c r="BQ336" s="987"/>
      <c r="BR336" s="987"/>
      <c r="BS336" s="987"/>
      <c r="BT336" s="4387" t="s">
        <v>3827</v>
      </c>
      <c r="BU336" s="987"/>
      <c r="BV336" s="987" t="s">
        <v>3828</v>
      </c>
      <c r="BW336" s="987"/>
      <c r="BX336" s="987"/>
      <c r="BY336" s="987"/>
      <c r="BZ336" s="3151"/>
      <c r="DA336" s="4175"/>
      <c r="DB336" s="4175"/>
      <c r="DH336" s="6050">
        <v>1</v>
      </c>
      <c r="DI336" s="6050"/>
      <c r="DJ336" s="4175">
        <v>1</v>
      </c>
      <c r="DK336" s="4175">
        <v>1</v>
      </c>
      <c r="DL336" s="4163">
        <f t="shared" si="1412"/>
        <v>0</v>
      </c>
      <c r="DM336" s="4163">
        <f t="shared" si="1413"/>
        <v>1</v>
      </c>
      <c r="DN336" s="4163">
        <f t="shared" si="1414"/>
        <v>1</v>
      </c>
      <c r="DO336" s="4163">
        <f t="shared" si="1505"/>
        <v>0</v>
      </c>
      <c r="DP336" s="4163">
        <f t="shared" si="1506"/>
        <v>1</v>
      </c>
      <c r="DQ336" s="6050">
        <v>1</v>
      </c>
      <c r="DR336" s="6050"/>
      <c r="DS336" s="4800">
        <v>0</v>
      </c>
      <c r="DT336" s="4770">
        <v>1</v>
      </c>
      <c r="DU336" s="4770">
        <f t="shared" si="1507"/>
        <v>-1</v>
      </c>
      <c r="DV336" s="4770" t="e">
        <f t="shared" si="1508"/>
        <v>#DIV/0!</v>
      </c>
      <c r="DW336" s="4771">
        <f t="shared" si="1509"/>
        <v>2</v>
      </c>
      <c r="DX336" s="4192">
        <f t="shared" si="1510"/>
        <v>-1</v>
      </c>
      <c r="DY336" s="4189">
        <f t="shared" si="1511"/>
        <v>2</v>
      </c>
      <c r="DZ336" s="800"/>
      <c r="EA336" s="4638"/>
      <c r="EB336" s="3273"/>
      <c r="EC336" s="3273"/>
      <c r="EK336" s="3398"/>
      <c r="EL336" s="3398"/>
      <c r="GB336" s="3169">
        <f t="shared" si="1487"/>
        <v>0</v>
      </c>
      <c r="GE336" s="7155" t="s">
        <v>4</v>
      </c>
      <c r="GF336" s="7155" t="s">
        <v>5</v>
      </c>
      <c r="GG336" s="1"/>
      <c r="GH336" s="1"/>
      <c r="GI336" s="1"/>
      <c r="GJ336" s="1"/>
      <c r="GK336" s="1"/>
      <c r="GO336" s="2378"/>
      <c r="GP336" s="2085"/>
      <c r="GQ336" s="2085"/>
      <c r="GR336" s="2085"/>
      <c r="GS336" s="2085"/>
      <c r="GT336" s="2085"/>
      <c r="GU336" s="2085"/>
      <c r="GV336" s="2085"/>
    </row>
    <row r="337" spans="1:204" ht="12" customHeight="1" x14ac:dyDescent="0.25">
      <c r="B337" s="7146"/>
      <c r="C337" s="7146"/>
      <c r="D337" s="7146"/>
      <c r="E337" s="7146"/>
      <c r="F337" s="7155"/>
      <c r="G337" s="7155"/>
      <c r="H337" s="35" t="s">
        <v>6</v>
      </c>
      <c r="I337" s="35" t="s">
        <v>7</v>
      </c>
      <c r="J337" s="35" t="s">
        <v>8</v>
      </c>
      <c r="K337" s="35" t="s">
        <v>9</v>
      </c>
      <c r="L337" s="35" t="s">
        <v>10</v>
      </c>
      <c r="M337" s="35" t="s">
        <v>11</v>
      </c>
      <c r="N337" s="35"/>
      <c r="O337" s="35"/>
      <c r="P337" s="35" t="s">
        <v>6</v>
      </c>
      <c r="Q337" s="35" t="s">
        <v>7</v>
      </c>
      <c r="R337" s="5375" t="s">
        <v>8</v>
      </c>
      <c r="S337" s="35" t="s">
        <v>9</v>
      </c>
      <c r="T337" s="35" t="s">
        <v>10</v>
      </c>
      <c r="U337" s="5393"/>
      <c r="V337" s="35"/>
      <c r="W337" s="7139"/>
      <c r="X337" s="7118"/>
      <c r="AK337" s="816"/>
      <c r="AL337" s="1012"/>
      <c r="AM337" s="1066"/>
      <c r="AN337" s="1066"/>
      <c r="AO337" s="1031"/>
      <c r="AP337" s="1031"/>
      <c r="AQ337" s="953"/>
      <c r="AR337" s="942"/>
      <c r="AT337" s="1479"/>
      <c r="AU337" s="942"/>
      <c r="AV337" s="955"/>
      <c r="AZ337" s="4110"/>
      <c r="BA337" s="4110"/>
      <c r="BB337" s="4107">
        <f t="shared" si="1393"/>
        <v>0</v>
      </c>
      <c r="BC337" s="4110"/>
      <c r="BD337" s="4110"/>
      <c r="BE337" s="942"/>
      <c r="BF337" s="955"/>
      <c r="BJ337" s="3115"/>
      <c r="BK337" s="3115"/>
      <c r="BM337" s="3115"/>
      <c r="BN337" s="3115"/>
      <c r="BO337" s="2760"/>
      <c r="BP337" s="3494"/>
      <c r="BQ337" s="955"/>
      <c r="BU337" s="2990"/>
      <c r="BV337" s="2990"/>
      <c r="BX337" s="2990"/>
      <c r="BY337" s="2990"/>
      <c r="BZ337" s="3151"/>
      <c r="DA337" s="4175"/>
      <c r="DB337" s="4175"/>
      <c r="DJ337" s="4175"/>
      <c r="DK337" s="4175"/>
      <c r="EB337" s="3273"/>
      <c r="EC337" s="3273"/>
      <c r="EK337" s="3398"/>
      <c r="EL337" s="3398"/>
      <c r="GB337" s="3169">
        <f t="shared" si="1487"/>
        <v>0</v>
      </c>
      <c r="GE337" s="7155"/>
      <c r="GF337" s="7155"/>
      <c r="GG337" s="35" t="s">
        <v>6</v>
      </c>
      <c r="GH337" s="35" t="s">
        <v>7</v>
      </c>
      <c r="GI337" s="35" t="s">
        <v>8</v>
      </c>
      <c r="GJ337" s="35" t="s">
        <v>9</v>
      </c>
      <c r="GK337" s="35" t="s">
        <v>10</v>
      </c>
      <c r="GO337" s="2378"/>
      <c r="GP337" s="2085"/>
      <c r="GQ337" s="2085"/>
      <c r="GR337" s="2085"/>
      <c r="GS337" s="2085"/>
      <c r="GT337" s="2085"/>
      <c r="GU337" s="2085"/>
      <c r="GV337" s="2085"/>
    </row>
    <row r="338" spans="1:204" ht="50.25" customHeight="1" x14ac:dyDescent="0.25">
      <c r="A338" s="1">
        <f>SUM(A330+1)</f>
        <v>53</v>
      </c>
      <c r="B338" s="7174" t="s">
        <v>213</v>
      </c>
      <c r="C338" s="7154">
        <v>1200</v>
      </c>
      <c r="D338" s="7147">
        <v>1</v>
      </c>
      <c r="E338" s="7151" t="s">
        <v>214</v>
      </c>
      <c r="F338" s="5706" t="s">
        <v>206</v>
      </c>
      <c r="G338" s="5706" t="s">
        <v>215</v>
      </c>
      <c r="H338" s="5706" t="s">
        <v>92</v>
      </c>
      <c r="I338" s="5706" t="s">
        <v>29</v>
      </c>
      <c r="J338" s="5706" t="s">
        <v>16</v>
      </c>
      <c r="K338" s="5706" t="s">
        <v>20</v>
      </c>
      <c r="L338" s="5706" t="s">
        <v>20</v>
      </c>
      <c r="M338" s="5706" t="s">
        <v>21</v>
      </c>
      <c r="N338" s="5706" t="s">
        <v>610</v>
      </c>
      <c r="O338" s="5706" t="s">
        <v>613</v>
      </c>
      <c r="P338" s="5697" t="s">
        <v>394</v>
      </c>
      <c r="Q338" s="5697" t="s">
        <v>398</v>
      </c>
      <c r="R338" s="5703" t="s">
        <v>400</v>
      </c>
      <c r="S338" s="5697" t="s">
        <v>489</v>
      </c>
      <c r="T338" s="5697" t="s">
        <v>491</v>
      </c>
      <c r="U338" s="7126" t="s">
        <v>727</v>
      </c>
      <c r="V338" s="5697" t="s">
        <v>562</v>
      </c>
      <c r="W338" s="7273">
        <v>7400182</v>
      </c>
      <c r="X338" s="5691" t="s">
        <v>213</v>
      </c>
      <c r="Y338" s="2120" t="s">
        <v>16</v>
      </c>
      <c r="Z338" s="499" t="s">
        <v>1017</v>
      </c>
      <c r="AA338" s="521" t="s">
        <v>1018</v>
      </c>
      <c r="AB338" s="501">
        <v>1400</v>
      </c>
      <c r="AC338" s="459">
        <v>300</v>
      </c>
      <c r="AD338" s="576">
        <f>AC338/AB338</f>
        <v>0.21428571428571427</v>
      </c>
      <c r="AE338" s="459">
        <v>400</v>
      </c>
      <c r="AF338" s="576">
        <f>AE338/AB338</f>
        <v>0.2857142857142857</v>
      </c>
      <c r="AG338" s="459">
        <v>400</v>
      </c>
      <c r="AH338" s="576">
        <f>AG338/AB338</f>
        <v>0.2857142857142857</v>
      </c>
      <c r="AI338" s="459">
        <v>300</v>
      </c>
      <c r="AJ338" s="576">
        <f>AI338/AB338</f>
        <v>0.21428571428571427</v>
      </c>
      <c r="AK338" s="228">
        <f t="shared" ref="AK338:AK346" si="1512">SUM(AD338+AF338+AH338+AJ338)</f>
        <v>1</v>
      </c>
      <c r="AL338" s="2330" t="s">
        <v>16</v>
      </c>
      <c r="AM338" s="959" t="s">
        <v>2388</v>
      </c>
      <c r="AN338" s="959" t="s">
        <v>2390</v>
      </c>
      <c r="AO338" s="970" t="s">
        <v>2389</v>
      </c>
      <c r="AP338" s="970" t="s">
        <v>2391</v>
      </c>
      <c r="AQ338" s="970">
        <v>100</v>
      </c>
      <c r="AR338" s="970" t="s">
        <v>1133</v>
      </c>
      <c r="AS338" s="970" t="s">
        <v>1434</v>
      </c>
      <c r="AT338" s="2275"/>
      <c r="AU338" s="970" t="s">
        <v>1704</v>
      </c>
      <c r="AV338" s="6458">
        <v>1400</v>
      </c>
      <c r="AW338" s="6459"/>
      <c r="AX338" s="4090">
        <f t="shared" ref="AX338:AX346" si="1513">SUM(DA338+DJ338+DS338)</f>
        <v>300</v>
      </c>
      <c r="AY338" s="3674">
        <f t="shared" ref="AY338:AY346" si="1514">SUM(DB338+DK338+DT338)</f>
        <v>570</v>
      </c>
      <c r="AZ338" s="4092">
        <f t="shared" ref="AZ338:AZ346" si="1515">AX338-AY338</f>
        <v>-270</v>
      </c>
      <c r="BA338" s="1974">
        <f t="shared" ref="BA338:BA346" si="1516">AY338/AX338</f>
        <v>1.9</v>
      </c>
      <c r="BB338" s="3714">
        <f t="shared" si="1393"/>
        <v>1279</v>
      </c>
      <c r="BC338" s="4104">
        <f t="shared" ref="BC338:BC346" si="1517">AV338-BB338</f>
        <v>121</v>
      </c>
      <c r="BD338" s="1974">
        <f t="shared" ref="BD338:BD346" si="1518">BB338/AV338</f>
        <v>0.91357142857142859</v>
      </c>
      <c r="BE338" s="4959">
        <f t="shared" ref="BE338:BE347" si="1519">SUM(AX338-AI338)</f>
        <v>0</v>
      </c>
      <c r="BF338" s="6458">
        <v>1400</v>
      </c>
      <c r="BG338" s="6459"/>
      <c r="BH338" s="3673">
        <f t="shared" ref="BH338:BH401" si="1520">SUM(EB338+EK338+ET338)</f>
        <v>400</v>
      </c>
      <c r="BI338" s="3674">
        <f t="shared" ref="BI338:BI346" si="1521">SUM(EC338+EL338+EU338)</f>
        <v>326</v>
      </c>
      <c r="BJ338" s="3111">
        <f t="shared" ref="BJ338:BJ346" si="1522">BH338-BI338</f>
        <v>74</v>
      </c>
      <c r="BK338" s="1974">
        <f t="shared" ref="BK338:BK346" si="1523">BI338/BH338</f>
        <v>0.81499999999999995</v>
      </c>
      <c r="BL338" s="3714">
        <f t="shared" si="1381"/>
        <v>709</v>
      </c>
      <c r="BM338" s="3122">
        <f t="shared" ref="BM338:BM346" si="1524">BF338-BL338</f>
        <v>691</v>
      </c>
      <c r="BN338" s="1974">
        <f t="shared" ref="BN338:BN346" si="1525">BL338/BF338</f>
        <v>0.50642857142857145</v>
      </c>
      <c r="BO338" s="3708">
        <f t="shared" ref="BO338:BO346" si="1526">SUM(AG338-BH338)</f>
        <v>0</v>
      </c>
      <c r="BP338" s="3494"/>
      <c r="BQ338" s="6782">
        <v>1400</v>
      </c>
      <c r="BR338" s="6783"/>
      <c r="BS338" s="2572">
        <f t="shared" ref="BS338:BS346" si="1527">SUM(FC338+FL338+FU338)</f>
        <v>400</v>
      </c>
      <c r="BT338" s="2800">
        <f t="shared" ref="BT338:BT346" si="1528">SUM(FD338+FM338+FV338)</f>
        <v>197</v>
      </c>
      <c r="BU338" s="2987">
        <f t="shared" si="1456"/>
        <v>203</v>
      </c>
      <c r="BV338" s="1974">
        <f t="shared" si="1457"/>
        <v>0.49249999999999999</v>
      </c>
      <c r="BW338" s="2802">
        <f t="shared" si="1458"/>
        <v>383</v>
      </c>
      <c r="BX338" s="2991">
        <f t="shared" si="1459"/>
        <v>1017</v>
      </c>
      <c r="BY338" s="1974">
        <f t="shared" si="1460"/>
        <v>0.27357142857142858</v>
      </c>
      <c r="BZ338" s="3151"/>
      <c r="CA338" s="7312">
        <v>1400</v>
      </c>
      <c r="CB338" s="7313"/>
      <c r="CC338" s="1813">
        <v>300</v>
      </c>
      <c r="CD338" s="1814">
        <v>186</v>
      </c>
      <c r="CE338" s="2359">
        <f t="shared" ref="CE338:CE346" si="1529">CC338-CD338</f>
        <v>114</v>
      </c>
      <c r="CF338" s="1977">
        <f t="shared" ref="CF338:CF339" si="1530">CD338/CC338</f>
        <v>0.62</v>
      </c>
      <c r="CG338" s="1976">
        <f t="shared" ref="CG338:CG346" si="1531">CD338</f>
        <v>186</v>
      </c>
      <c r="CH338" s="2387">
        <f t="shared" ref="CH338:CH346" si="1532">CA338-CG338</f>
        <v>1214</v>
      </c>
      <c r="CI338" s="1977">
        <f t="shared" ref="CI338:CI340" si="1533">CG338/CA338</f>
        <v>0.13285714285714287</v>
      </c>
      <c r="CJ338" s="2648"/>
      <c r="CK338" s="2649"/>
      <c r="CL338" s="7436"/>
      <c r="CM338" s="1673">
        <v>64</v>
      </c>
      <c r="CN338" s="1673">
        <v>54</v>
      </c>
      <c r="CO338" s="1674">
        <v>68</v>
      </c>
      <c r="CP338" s="2046"/>
      <c r="CQ338" s="1729"/>
      <c r="CR338" s="1729"/>
      <c r="CS338" s="1729"/>
      <c r="CT338" s="1729"/>
      <c r="CU338" s="1729"/>
      <c r="CV338" s="1729"/>
      <c r="CW338" s="1729"/>
      <c r="CX338" s="1729"/>
      <c r="CY338" s="5730">
        <v>1400</v>
      </c>
      <c r="CZ338" s="5798">
        <v>1400</v>
      </c>
      <c r="DA338" s="4827">
        <v>150</v>
      </c>
      <c r="DB338" s="4729">
        <v>170</v>
      </c>
      <c r="DC338" s="4452">
        <f t="shared" ref="DC338:DC346" si="1534">DB338-DA338</f>
        <v>20</v>
      </c>
      <c r="DD338" s="4453">
        <f t="shared" ref="DD338" si="1535">DB338/DA338</f>
        <v>1.1333333333333333</v>
      </c>
      <c r="DE338" s="4831">
        <f t="shared" si="1462"/>
        <v>879</v>
      </c>
      <c r="DF338" s="4170">
        <f t="shared" ref="DF338:DF346" si="1536">CY338-DE338</f>
        <v>521</v>
      </c>
      <c r="DG338" s="4171">
        <f t="shared" ref="DG338:DG346" si="1537">DE338/CY338</f>
        <v>0.62785714285714289</v>
      </c>
      <c r="DH338" s="5850">
        <v>1400</v>
      </c>
      <c r="DI338" s="6051">
        <v>1400</v>
      </c>
      <c r="DJ338" s="4964">
        <v>150</v>
      </c>
      <c r="DK338" s="4832">
        <v>200</v>
      </c>
      <c r="DL338" s="4833">
        <f t="shared" ref="DL338:DL347" si="1538">DJ338-DK338</f>
        <v>-50</v>
      </c>
      <c r="DM338" s="4427">
        <f t="shared" ref="DM338:DM339" si="1539">DK338/DJ338</f>
        <v>1.3333333333333333</v>
      </c>
      <c r="DN338" s="4433">
        <f t="shared" ref="DN338:DN346" si="1540">SUM(DE338+DK338)</f>
        <v>1079</v>
      </c>
      <c r="DO338" s="4170">
        <f t="shared" ref="DO338:DO346" si="1541">DH338-DN338</f>
        <v>321</v>
      </c>
      <c r="DP338" s="4171">
        <f t="shared" ref="DP338:DP346" si="1542">DN338/DH338</f>
        <v>0.77071428571428569</v>
      </c>
      <c r="DQ338" s="5976">
        <v>1400</v>
      </c>
      <c r="DR338" s="5977">
        <v>1400</v>
      </c>
      <c r="DS338" s="4962">
        <v>0</v>
      </c>
      <c r="DT338" s="4428">
        <v>200</v>
      </c>
      <c r="DU338" s="4966">
        <f t="shared" ref="DU338:DU346" si="1543">DS338-DT338</f>
        <v>-200</v>
      </c>
      <c r="DV338" s="4427" t="e">
        <f>DT338/DS338</f>
        <v>#DIV/0!</v>
      </c>
      <c r="DW338" s="4428">
        <f t="shared" ref="DW338:DW346" si="1544">SUM(DT338+DN338)</f>
        <v>1279</v>
      </c>
      <c r="DX338" s="4146">
        <f t="shared" ref="DX338:DX346" si="1545">DQ338-DW338</f>
        <v>121</v>
      </c>
      <c r="DY338" s="4117">
        <f t="shared" ref="DY338:DY339" si="1546">DW338/DQ338</f>
        <v>0.91357142857142859</v>
      </c>
      <c r="DZ338" s="5730">
        <v>1400</v>
      </c>
      <c r="EA338" s="5798">
        <v>1400</v>
      </c>
      <c r="EB338" s="3319">
        <v>150</v>
      </c>
      <c r="EC338" s="3275">
        <v>100</v>
      </c>
      <c r="ED338" s="3040">
        <f t="shared" ref="ED338:ED346" si="1547">EC338-EB338</f>
        <v>-50</v>
      </c>
      <c r="EE338" s="3196">
        <f t="shared" ref="EE338" si="1548">EC338/EB338</f>
        <v>0.66666666666666663</v>
      </c>
      <c r="EF338" s="3477">
        <f t="shared" ref="EF338:EF346" si="1549">SUM(EC338+FY338)</f>
        <v>483</v>
      </c>
      <c r="EG338" s="3040">
        <f t="shared" ref="EG338:EG346" si="1550">DZ338-EF338</f>
        <v>917</v>
      </c>
      <c r="EH338" s="3196">
        <f t="shared" ref="EH338:EH346" si="1551">EF338/DZ338</f>
        <v>0.34499999999999997</v>
      </c>
      <c r="EI338" s="5850">
        <v>1400</v>
      </c>
      <c r="EJ338" s="6051">
        <v>1400</v>
      </c>
      <c r="EK338" s="3319">
        <v>150</v>
      </c>
      <c r="EL338" s="3275">
        <v>26</v>
      </c>
      <c r="EM338" s="3040">
        <f t="shared" ref="EM338:EM346" si="1552">EK338-EL338</f>
        <v>124</v>
      </c>
      <c r="EN338" s="1732">
        <f t="shared" ref="EN338:EN339" si="1553">EL338/EK338</f>
        <v>0.17333333333333334</v>
      </c>
      <c r="EO338" s="3016">
        <f t="shared" ref="EO338:EO346" si="1554">SUM(EF338+EL338)</f>
        <v>509</v>
      </c>
      <c r="EP338" s="3040">
        <f t="shared" ref="EP338:EP346" si="1555">EI338-EO338</f>
        <v>891</v>
      </c>
      <c r="EQ338" s="3196">
        <f t="shared" ref="EQ338:EQ346" si="1556">EO338/EI338</f>
        <v>0.36357142857142855</v>
      </c>
      <c r="ER338" s="5976">
        <v>1400</v>
      </c>
      <c r="ES338" s="5977">
        <v>1400</v>
      </c>
      <c r="ET338" s="3989">
        <v>100</v>
      </c>
      <c r="EU338" s="3621">
        <v>200</v>
      </c>
      <c r="EV338" s="1710">
        <f t="shared" ref="EV338:EV346" si="1557">ET338-EU338</f>
        <v>-100</v>
      </c>
      <c r="EW338" s="1732">
        <f>EU338/ET338</f>
        <v>2</v>
      </c>
      <c r="EX338" s="3621">
        <f t="shared" ref="EX338:EX346" si="1558">SUM(EU338+EO338)</f>
        <v>709</v>
      </c>
      <c r="EY338" s="3944">
        <f t="shared" ref="EY338:EY346" si="1559">ER338-EX338</f>
        <v>691</v>
      </c>
      <c r="EZ338" s="4001">
        <f t="shared" ref="EZ338:EZ339" si="1560">EX338/ER338</f>
        <v>0.50642857142857145</v>
      </c>
      <c r="FA338" s="6782">
        <v>1400</v>
      </c>
      <c r="FB338" s="6783">
        <v>1400</v>
      </c>
      <c r="FC338" s="2542">
        <v>50</v>
      </c>
      <c r="FD338" s="2520">
        <v>60</v>
      </c>
      <c r="FE338" s="1957">
        <f t="shared" ref="FE338:FE346" si="1561">FD338-FC338</f>
        <v>10</v>
      </c>
      <c r="FF338" s="1895">
        <f t="shared" ref="FF338:FF345" si="1562">FD338/FC338</f>
        <v>1.2</v>
      </c>
      <c r="FG338" s="1957">
        <f t="shared" ref="FG338:FG346" si="1563">SUM(FD338+CG338)</f>
        <v>246</v>
      </c>
      <c r="FH338" s="1957">
        <f t="shared" ref="FH338:FH346" si="1564">FA338-FG338</f>
        <v>1154</v>
      </c>
      <c r="FI338" s="1895">
        <f t="shared" ref="FI338:FI346" si="1565">FG338/FA338</f>
        <v>0.17571428571428571</v>
      </c>
      <c r="FJ338" s="6782">
        <v>1400</v>
      </c>
      <c r="FK338" s="6783">
        <v>1400</v>
      </c>
      <c r="FL338" s="2542">
        <v>150</v>
      </c>
      <c r="FM338" s="2520">
        <v>77</v>
      </c>
      <c r="FN338" s="1957">
        <f t="shared" ref="FN338:FN346" si="1566">FL338-FM338</f>
        <v>73</v>
      </c>
      <c r="FO338" s="1732">
        <f t="shared" ref="FO338:FO345" si="1567">FM338/FL338</f>
        <v>0.51333333333333331</v>
      </c>
      <c r="FP338" s="2587">
        <f t="shared" ref="FP338:FP346" si="1568">SUM(FM338+FG338)</f>
        <v>323</v>
      </c>
      <c r="FQ338" s="1957">
        <f t="shared" ref="FQ338:FQ346" si="1569">FJ338-FP338</f>
        <v>1077</v>
      </c>
      <c r="FR338" s="1895">
        <f t="shared" ref="FR338:FR346" si="1570">FP338/FJ338</f>
        <v>0.23071428571428571</v>
      </c>
      <c r="FS338" s="6782">
        <v>1400</v>
      </c>
      <c r="FT338" s="6783">
        <v>1400</v>
      </c>
      <c r="FU338" s="2796">
        <v>200</v>
      </c>
      <c r="FV338" s="2520">
        <v>60</v>
      </c>
      <c r="FW338" s="1710">
        <f t="shared" ref="FW338:FW346" si="1571">FU338-FV338</f>
        <v>140</v>
      </c>
      <c r="FX338" s="1732">
        <f>FV338/FU338</f>
        <v>0.3</v>
      </c>
      <c r="FY338" s="2587">
        <f t="shared" ref="FY338:FY346" si="1572">SUM(FV338+FP338)</f>
        <v>383</v>
      </c>
      <c r="FZ338" s="1731">
        <f t="shared" ref="FZ338:FZ346" si="1573">FS338-FY338</f>
        <v>1017</v>
      </c>
      <c r="GA338" s="1732">
        <f>FY338/FS338</f>
        <v>0.27357142857142858</v>
      </c>
      <c r="GB338" s="3169">
        <f t="shared" si="1487"/>
        <v>7.1428571428571397E-2</v>
      </c>
      <c r="GC338" s="2219">
        <v>0</v>
      </c>
      <c r="GD338" s="1895">
        <v>1</v>
      </c>
      <c r="GE338" s="2105" t="s">
        <v>206</v>
      </c>
      <c r="GF338" s="2105" t="s">
        <v>215</v>
      </c>
      <c r="GG338" s="2105" t="s">
        <v>92</v>
      </c>
      <c r="GH338" s="2105" t="s">
        <v>29</v>
      </c>
      <c r="GI338" s="2105" t="s">
        <v>16</v>
      </c>
      <c r="GJ338" s="2105" t="s">
        <v>20</v>
      </c>
      <c r="GK338" s="2105" t="s">
        <v>20</v>
      </c>
      <c r="GL338" s="2120" t="s">
        <v>16</v>
      </c>
      <c r="GM338" s="218" t="s">
        <v>1017</v>
      </c>
      <c r="GN338" s="685" t="s">
        <v>1018</v>
      </c>
      <c r="GO338" s="459">
        <v>1400</v>
      </c>
      <c r="GP338" s="459">
        <v>300</v>
      </c>
      <c r="GQ338" s="2086">
        <v>186</v>
      </c>
      <c r="GR338" s="2086">
        <v>114</v>
      </c>
      <c r="GS338" s="1895">
        <v>0.62</v>
      </c>
      <c r="GT338" s="2086">
        <v>186</v>
      </c>
      <c r="GU338" s="2086">
        <v>1214</v>
      </c>
      <c r="GV338" s="1895">
        <v>0.13285714285714287</v>
      </c>
    </row>
    <row r="339" spans="1:204" ht="63.75" x14ac:dyDescent="0.25">
      <c r="B339" s="7174"/>
      <c r="C339" s="7154"/>
      <c r="D339" s="7147"/>
      <c r="E339" s="7152"/>
      <c r="F339" s="5707"/>
      <c r="G339" s="5707"/>
      <c r="H339" s="5707"/>
      <c r="I339" s="5707"/>
      <c r="J339" s="5707"/>
      <c r="K339" s="5707"/>
      <c r="L339" s="5707"/>
      <c r="M339" s="5707"/>
      <c r="N339" s="5707"/>
      <c r="O339" s="5707"/>
      <c r="P339" s="5698"/>
      <c r="Q339" s="5698"/>
      <c r="R339" s="5704"/>
      <c r="S339" s="5698"/>
      <c r="T339" s="5698"/>
      <c r="U339" s="7127"/>
      <c r="V339" s="5698"/>
      <c r="W339" s="7274"/>
      <c r="X339" s="5692"/>
      <c r="Y339" s="2121" t="s">
        <v>20</v>
      </c>
      <c r="Z339" s="504" t="s">
        <v>1019</v>
      </c>
      <c r="AA339" s="484" t="s">
        <v>861</v>
      </c>
      <c r="AB339" s="414">
        <v>20</v>
      </c>
      <c r="AC339" s="460">
        <v>4</v>
      </c>
      <c r="AD339" s="577">
        <f t="shared" ref="AD339:AD346" si="1574">AC339/AB339</f>
        <v>0.2</v>
      </c>
      <c r="AE339" s="460">
        <v>6</v>
      </c>
      <c r="AF339" s="577">
        <f t="shared" ref="AF339:AF346" si="1575">AE339/AB339</f>
        <v>0.3</v>
      </c>
      <c r="AG339" s="460">
        <v>5</v>
      </c>
      <c r="AH339" s="577">
        <f t="shared" ref="AH339:AH346" si="1576">AG339/AB339</f>
        <v>0.25</v>
      </c>
      <c r="AI339" s="460">
        <v>5</v>
      </c>
      <c r="AJ339" s="577">
        <f t="shared" ref="AJ339:AJ347" si="1577">AI339/AB339</f>
        <v>0.25</v>
      </c>
      <c r="AK339" s="191">
        <f t="shared" si="1512"/>
        <v>1</v>
      </c>
      <c r="AL339" s="2330" t="s">
        <v>20</v>
      </c>
      <c r="AM339" s="959" t="s">
        <v>2392</v>
      </c>
      <c r="AN339" s="959" t="s">
        <v>2394</v>
      </c>
      <c r="AO339" s="970" t="s">
        <v>2393</v>
      </c>
      <c r="AP339" s="970" t="s">
        <v>2395</v>
      </c>
      <c r="AQ339" s="970">
        <v>100</v>
      </c>
      <c r="AR339" s="970" t="s">
        <v>2173</v>
      </c>
      <c r="AS339" s="970" t="s">
        <v>1579</v>
      </c>
      <c r="AT339" s="2275"/>
      <c r="AU339" s="970" t="s">
        <v>1704</v>
      </c>
      <c r="AV339" s="6460">
        <v>20</v>
      </c>
      <c r="AW339" s="6461"/>
      <c r="AX339" s="4090">
        <f t="shared" si="1513"/>
        <v>5</v>
      </c>
      <c r="AY339" s="3674">
        <f t="shared" si="1514"/>
        <v>6</v>
      </c>
      <c r="AZ339" s="4092">
        <f t="shared" si="1515"/>
        <v>-1</v>
      </c>
      <c r="BA339" s="1974">
        <f t="shared" si="1516"/>
        <v>1.2</v>
      </c>
      <c r="BB339" s="3714">
        <f t="shared" si="1393"/>
        <v>23</v>
      </c>
      <c r="BC339" s="4104">
        <f t="shared" si="1517"/>
        <v>-3</v>
      </c>
      <c r="BD339" s="1974">
        <f t="shared" si="1518"/>
        <v>1.1499999999999999</v>
      </c>
      <c r="BE339" s="4960">
        <f t="shared" si="1519"/>
        <v>0</v>
      </c>
      <c r="BF339" s="6460">
        <v>20</v>
      </c>
      <c r="BG339" s="6461"/>
      <c r="BH339" s="3673">
        <f t="shared" si="1520"/>
        <v>5</v>
      </c>
      <c r="BI339" s="3674">
        <f t="shared" si="1521"/>
        <v>6</v>
      </c>
      <c r="BJ339" s="3111">
        <f t="shared" si="1522"/>
        <v>-1</v>
      </c>
      <c r="BK339" s="1974">
        <f t="shared" si="1523"/>
        <v>1.2</v>
      </c>
      <c r="BL339" s="3714">
        <f t="shared" si="1381"/>
        <v>17</v>
      </c>
      <c r="BM339" s="3122">
        <f t="shared" si="1524"/>
        <v>3</v>
      </c>
      <c r="BN339" s="1974">
        <f t="shared" si="1525"/>
        <v>0.85</v>
      </c>
      <c r="BO339" s="3708">
        <f t="shared" si="1526"/>
        <v>0</v>
      </c>
      <c r="BP339" s="3494"/>
      <c r="BQ339" s="6786">
        <v>20</v>
      </c>
      <c r="BR339" s="6787"/>
      <c r="BS339" s="2572">
        <f t="shared" si="1527"/>
        <v>6</v>
      </c>
      <c r="BT339" s="2800">
        <f t="shared" si="1528"/>
        <v>9</v>
      </c>
      <c r="BU339" s="2987">
        <f t="shared" si="1456"/>
        <v>-3</v>
      </c>
      <c r="BV339" s="1974">
        <f t="shared" si="1457"/>
        <v>1.5</v>
      </c>
      <c r="BW339" s="2802">
        <f t="shared" si="1458"/>
        <v>11</v>
      </c>
      <c r="BX339" s="2991">
        <f t="shared" si="1459"/>
        <v>9</v>
      </c>
      <c r="BY339" s="1974">
        <f t="shared" si="1460"/>
        <v>0.55000000000000004</v>
      </c>
      <c r="BZ339" s="3151"/>
      <c r="CA339" s="6706">
        <v>20</v>
      </c>
      <c r="CB339" s="6707"/>
      <c r="CC339" s="1813">
        <v>4</v>
      </c>
      <c r="CD339" s="1814">
        <v>2</v>
      </c>
      <c r="CE339" s="2359">
        <f t="shared" si="1529"/>
        <v>2</v>
      </c>
      <c r="CF339" s="1977">
        <f t="shared" si="1530"/>
        <v>0.5</v>
      </c>
      <c r="CG339" s="1976">
        <f t="shared" si="1531"/>
        <v>2</v>
      </c>
      <c r="CH339" s="2387">
        <f t="shared" si="1532"/>
        <v>18</v>
      </c>
      <c r="CI339" s="1977">
        <f t="shared" si="1533"/>
        <v>0.1</v>
      </c>
      <c r="CJ339" s="2650"/>
      <c r="CK339" s="2651"/>
      <c r="CL339" s="7437"/>
      <c r="CM339" s="1675">
        <v>0</v>
      </c>
      <c r="CN339" s="1675">
        <v>1</v>
      </c>
      <c r="CO339" s="1676">
        <v>1</v>
      </c>
      <c r="CP339" s="2046"/>
      <c r="CQ339" s="1729"/>
      <c r="CR339" s="1729"/>
      <c r="CS339" s="1729"/>
      <c r="CT339" s="1729"/>
      <c r="CU339" s="1729"/>
      <c r="CV339" s="1729"/>
      <c r="CW339" s="1729"/>
      <c r="CX339" s="1729"/>
      <c r="CY339" s="5735">
        <v>20</v>
      </c>
      <c r="CZ339" s="5789">
        <v>20</v>
      </c>
      <c r="DA339" s="4828">
        <v>1</v>
      </c>
      <c r="DB339" s="3631">
        <v>5</v>
      </c>
      <c r="DC339" s="4452">
        <f t="shared" si="1534"/>
        <v>4</v>
      </c>
      <c r="DD339" s="4453">
        <v>0</v>
      </c>
      <c r="DE339" s="4831">
        <f t="shared" si="1462"/>
        <v>22</v>
      </c>
      <c r="DF339" s="4170">
        <f t="shared" si="1536"/>
        <v>-2</v>
      </c>
      <c r="DG339" s="4171">
        <f t="shared" si="1537"/>
        <v>1.1000000000000001</v>
      </c>
      <c r="DH339" s="5841">
        <v>20</v>
      </c>
      <c r="DI339" s="5937">
        <v>20</v>
      </c>
      <c r="DJ339" s="4834">
        <v>2</v>
      </c>
      <c r="DK339" s="4425">
        <v>1</v>
      </c>
      <c r="DL339" s="4833">
        <f t="shared" si="1538"/>
        <v>1</v>
      </c>
      <c r="DM339" s="4427">
        <f t="shared" si="1539"/>
        <v>0.5</v>
      </c>
      <c r="DN339" s="4433">
        <f t="shared" si="1540"/>
        <v>23</v>
      </c>
      <c r="DO339" s="4170">
        <f t="shared" si="1541"/>
        <v>-3</v>
      </c>
      <c r="DP339" s="4171">
        <f t="shared" si="1542"/>
        <v>1.1499999999999999</v>
      </c>
      <c r="DQ339" s="5938">
        <v>20</v>
      </c>
      <c r="DR339" s="5939">
        <v>20</v>
      </c>
      <c r="DS339" s="3164">
        <v>2</v>
      </c>
      <c r="DT339" s="4967">
        <v>0</v>
      </c>
      <c r="DU339" s="4968">
        <f t="shared" si="1543"/>
        <v>2</v>
      </c>
      <c r="DV339" s="4683">
        <f>DT339/DS339</f>
        <v>0</v>
      </c>
      <c r="DW339" s="4428">
        <f t="shared" si="1544"/>
        <v>23</v>
      </c>
      <c r="DX339" s="4147">
        <f t="shared" si="1545"/>
        <v>-3</v>
      </c>
      <c r="DY339" s="1747">
        <f t="shared" si="1546"/>
        <v>1.1499999999999999</v>
      </c>
      <c r="DZ339" s="5735">
        <v>20</v>
      </c>
      <c r="EA339" s="5789">
        <v>20</v>
      </c>
      <c r="EB339" s="3251">
        <v>3</v>
      </c>
      <c r="EC339" s="3223">
        <v>4</v>
      </c>
      <c r="ED339" s="3040">
        <f t="shared" si="1547"/>
        <v>1</v>
      </c>
      <c r="EE339" s="3196">
        <v>0</v>
      </c>
      <c r="EF339" s="3477">
        <f t="shared" si="1549"/>
        <v>15</v>
      </c>
      <c r="EG339" s="3040">
        <f t="shared" si="1550"/>
        <v>5</v>
      </c>
      <c r="EH339" s="3196">
        <f t="shared" si="1551"/>
        <v>0.75</v>
      </c>
      <c r="EI339" s="5841">
        <v>20</v>
      </c>
      <c r="EJ339" s="5937">
        <v>20</v>
      </c>
      <c r="EK339" s="3251">
        <v>1</v>
      </c>
      <c r="EL339" s="3223">
        <v>2</v>
      </c>
      <c r="EM339" s="3040">
        <f t="shared" si="1552"/>
        <v>-1</v>
      </c>
      <c r="EN339" s="1732">
        <f t="shared" si="1553"/>
        <v>2</v>
      </c>
      <c r="EO339" s="3016">
        <f t="shared" si="1554"/>
        <v>17</v>
      </c>
      <c r="EP339" s="3040">
        <f t="shared" si="1555"/>
        <v>3</v>
      </c>
      <c r="EQ339" s="3196">
        <f t="shared" si="1556"/>
        <v>0.85</v>
      </c>
      <c r="ER339" s="5938">
        <v>20</v>
      </c>
      <c r="ES339" s="5939">
        <v>20</v>
      </c>
      <c r="ET339" s="3990">
        <v>1</v>
      </c>
      <c r="EU339" s="3622">
        <v>0</v>
      </c>
      <c r="EV339" s="1735">
        <f t="shared" si="1557"/>
        <v>1</v>
      </c>
      <c r="EW339" s="1736">
        <f>EU339/ET339</f>
        <v>0</v>
      </c>
      <c r="EX339" s="3621">
        <f t="shared" si="1558"/>
        <v>17</v>
      </c>
      <c r="EY339" s="3945">
        <f t="shared" si="1559"/>
        <v>3</v>
      </c>
      <c r="EZ339" s="1747">
        <f t="shared" si="1560"/>
        <v>0.85</v>
      </c>
      <c r="FA339" s="6786">
        <v>20</v>
      </c>
      <c r="FB339" s="6787">
        <v>20</v>
      </c>
      <c r="FC339" s="2543">
        <v>2</v>
      </c>
      <c r="FD339" s="2522">
        <v>6</v>
      </c>
      <c r="FE339" s="1957">
        <f t="shared" si="1561"/>
        <v>4</v>
      </c>
      <c r="FF339" s="1895">
        <v>0</v>
      </c>
      <c r="FG339" s="1957">
        <f t="shared" si="1563"/>
        <v>8</v>
      </c>
      <c r="FH339" s="1957">
        <f t="shared" si="1564"/>
        <v>12</v>
      </c>
      <c r="FI339" s="1895">
        <f t="shared" si="1565"/>
        <v>0.4</v>
      </c>
      <c r="FJ339" s="6786">
        <v>20</v>
      </c>
      <c r="FK339" s="6787">
        <v>20</v>
      </c>
      <c r="FL339" s="2543">
        <v>2</v>
      </c>
      <c r="FM339" s="2522">
        <v>2</v>
      </c>
      <c r="FN339" s="1957">
        <f t="shared" si="1566"/>
        <v>0</v>
      </c>
      <c r="FO339" s="1732">
        <f t="shared" si="1567"/>
        <v>1</v>
      </c>
      <c r="FP339" s="2587">
        <f t="shared" si="1568"/>
        <v>10</v>
      </c>
      <c r="FQ339" s="1957">
        <f t="shared" si="1569"/>
        <v>10</v>
      </c>
      <c r="FR339" s="1895">
        <f t="shared" si="1570"/>
        <v>0.5</v>
      </c>
      <c r="FS339" s="6786">
        <v>20</v>
      </c>
      <c r="FT339" s="6787">
        <v>20</v>
      </c>
      <c r="FU339" s="2797">
        <v>2</v>
      </c>
      <c r="FV339" s="2522">
        <v>1</v>
      </c>
      <c r="FW339" s="1735">
        <f t="shared" si="1571"/>
        <v>1</v>
      </c>
      <c r="FX339" s="1736">
        <f>FV339/FU339</f>
        <v>0.5</v>
      </c>
      <c r="FY339" s="2587">
        <f t="shared" si="1572"/>
        <v>11</v>
      </c>
      <c r="FZ339" s="1735">
        <f t="shared" si="1573"/>
        <v>9</v>
      </c>
      <c r="GA339" s="1736">
        <f>FY339/FS339</f>
        <v>0.55000000000000004</v>
      </c>
      <c r="GB339" s="3169">
        <f t="shared" si="1487"/>
        <v>0.19999999999999996</v>
      </c>
      <c r="GC339" s="2219">
        <v>0</v>
      </c>
      <c r="GD339" s="1895">
        <v>1</v>
      </c>
      <c r="GE339" s="2105" t="s">
        <v>206</v>
      </c>
      <c r="GF339" s="2105" t="s">
        <v>215</v>
      </c>
      <c r="GG339" s="2105" t="s">
        <v>92</v>
      </c>
      <c r="GH339" s="2105" t="s">
        <v>29</v>
      </c>
      <c r="GI339" s="2105" t="s">
        <v>16</v>
      </c>
      <c r="GJ339" s="2105" t="s">
        <v>20</v>
      </c>
      <c r="GK339" s="2105" t="s">
        <v>20</v>
      </c>
      <c r="GL339" s="2121" t="s">
        <v>20</v>
      </c>
      <c r="GM339" s="219" t="s">
        <v>1019</v>
      </c>
      <c r="GN339" s="223" t="s">
        <v>861</v>
      </c>
      <c r="GO339" s="460">
        <v>20</v>
      </c>
      <c r="GP339" s="460">
        <v>4</v>
      </c>
      <c r="GQ339" s="2086">
        <v>2</v>
      </c>
      <c r="GR339" s="2086">
        <v>2</v>
      </c>
      <c r="GS339" s="1895">
        <v>0.5</v>
      </c>
      <c r="GT339" s="2086">
        <v>2</v>
      </c>
      <c r="GU339" s="2086">
        <v>18</v>
      </c>
      <c r="GV339" s="1895">
        <v>0.1</v>
      </c>
    </row>
    <row r="340" spans="1:204" ht="38.25" x14ac:dyDescent="0.25">
      <c r="B340" s="7174"/>
      <c r="C340" s="7154"/>
      <c r="D340" s="7147"/>
      <c r="E340" s="7152"/>
      <c r="F340" s="5707"/>
      <c r="G340" s="5707"/>
      <c r="H340" s="5707"/>
      <c r="I340" s="5707"/>
      <c r="J340" s="5707"/>
      <c r="K340" s="5707"/>
      <c r="L340" s="5707"/>
      <c r="M340" s="5707"/>
      <c r="N340" s="5707"/>
      <c r="O340" s="5707"/>
      <c r="P340" s="5698"/>
      <c r="Q340" s="5698"/>
      <c r="R340" s="5704"/>
      <c r="S340" s="5698"/>
      <c r="T340" s="5698"/>
      <c r="U340" s="7127"/>
      <c r="V340" s="5698"/>
      <c r="W340" s="7274"/>
      <c r="X340" s="5692"/>
      <c r="Y340" s="2121" t="s">
        <v>19</v>
      </c>
      <c r="Z340" s="504" t="s">
        <v>1020</v>
      </c>
      <c r="AA340" s="484" t="s">
        <v>1018</v>
      </c>
      <c r="AB340" s="414">
        <v>11800</v>
      </c>
      <c r="AC340" s="460">
        <v>0</v>
      </c>
      <c r="AD340" s="577">
        <f t="shared" si="1574"/>
        <v>0</v>
      </c>
      <c r="AE340" s="460">
        <v>3000</v>
      </c>
      <c r="AF340" s="577">
        <f t="shared" si="1575"/>
        <v>0.25423728813559321</v>
      </c>
      <c r="AG340" s="460">
        <v>4000</v>
      </c>
      <c r="AH340" s="577">
        <f t="shared" si="1576"/>
        <v>0.33898305084745761</v>
      </c>
      <c r="AI340" s="460">
        <v>4000</v>
      </c>
      <c r="AJ340" s="686">
        <f>AI340/AB340</f>
        <v>0.33898305084745761</v>
      </c>
      <c r="AK340" s="212">
        <f t="shared" si="1512"/>
        <v>0.93220338983050843</v>
      </c>
      <c r="AL340" s="2330" t="s">
        <v>19</v>
      </c>
      <c r="AM340" s="959" t="s">
        <v>2396</v>
      </c>
      <c r="AN340" s="959" t="s">
        <v>2398</v>
      </c>
      <c r="AO340" s="970" t="s">
        <v>2397</v>
      </c>
      <c r="AP340" s="970" t="s">
        <v>2391</v>
      </c>
      <c r="AQ340" s="970">
        <v>100</v>
      </c>
      <c r="AR340" s="970" t="s">
        <v>1133</v>
      </c>
      <c r="AS340" s="1018" t="s">
        <v>1434</v>
      </c>
      <c r="AT340" s="2275"/>
      <c r="AU340" s="970" t="s">
        <v>1704</v>
      </c>
      <c r="AV340" s="6460">
        <v>11800</v>
      </c>
      <c r="AW340" s="6461"/>
      <c r="AX340" s="4090">
        <f t="shared" si="1513"/>
        <v>4000</v>
      </c>
      <c r="AY340" s="3674">
        <f t="shared" si="1514"/>
        <v>0</v>
      </c>
      <c r="AZ340" s="4092">
        <f t="shared" si="1515"/>
        <v>4000</v>
      </c>
      <c r="BA340" s="1974">
        <f t="shared" si="1516"/>
        <v>0</v>
      </c>
      <c r="BB340" s="3714">
        <f t="shared" si="1393"/>
        <v>1448</v>
      </c>
      <c r="BC340" s="4104">
        <f t="shared" si="1517"/>
        <v>10352</v>
      </c>
      <c r="BD340" s="1974">
        <f t="shared" si="1518"/>
        <v>0.12271186440677966</v>
      </c>
      <c r="BE340" s="4960">
        <f t="shared" si="1519"/>
        <v>0</v>
      </c>
      <c r="BF340" s="6460">
        <v>11800</v>
      </c>
      <c r="BG340" s="6461"/>
      <c r="BH340" s="3673">
        <f t="shared" si="1520"/>
        <v>4000</v>
      </c>
      <c r="BI340" s="3674">
        <f t="shared" si="1521"/>
        <v>128</v>
      </c>
      <c r="BJ340" s="3111">
        <f t="shared" si="1522"/>
        <v>3872</v>
      </c>
      <c r="BK340" s="1974">
        <f t="shared" si="1523"/>
        <v>3.2000000000000001E-2</v>
      </c>
      <c r="BL340" s="3714">
        <f t="shared" si="1381"/>
        <v>1448</v>
      </c>
      <c r="BM340" s="3122">
        <f t="shared" si="1524"/>
        <v>10352</v>
      </c>
      <c r="BN340" s="1974">
        <f t="shared" si="1525"/>
        <v>0.12271186440677966</v>
      </c>
      <c r="BO340" s="3708">
        <f t="shared" si="1526"/>
        <v>0</v>
      </c>
      <c r="BP340" s="3494"/>
      <c r="BQ340" s="6786">
        <v>11800</v>
      </c>
      <c r="BR340" s="6787"/>
      <c r="BS340" s="2572">
        <f t="shared" si="1527"/>
        <v>3000</v>
      </c>
      <c r="BT340" s="2800">
        <f t="shared" si="1528"/>
        <v>1320</v>
      </c>
      <c r="BU340" s="2987">
        <f t="shared" si="1456"/>
        <v>1680</v>
      </c>
      <c r="BV340" s="1974">
        <f t="shared" si="1457"/>
        <v>0.44</v>
      </c>
      <c r="BW340" s="2802">
        <f t="shared" si="1458"/>
        <v>1320</v>
      </c>
      <c r="BX340" s="2991">
        <f t="shared" si="1459"/>
        <v>10480</v>
      </c>
      <c r="BY340" s="1974">
        <f t="shared" si="1460"/>
        <v>0.11186440677966102</v>
      </c>
      <c r="BZ340" s="3151"/>
      <c r="CA340" s="6706">
        <v>11800</v>
      </c>
      <c r="CB340" s="6707"/>
      <c r="CC340" s="1813">
        <v>0</v>
      </c>
      <c r="CD340" s="1814">
        <v>0</v>
      </c>
      <c r="CE340" s="2359">
        <f t="shared" si="1529"/>
        <v>0</v>
      </c>
      <c r="CF340" s="1977">
        <v>0</v>
      </c>
      <c r="CG340" s="1976">
        <f t="shared" si="1531"/>
        <v>0</v>
      </c>
      <c r="CH340" s="2387">
        <f t="shared" si="1532"/>
        <v>11800</v>
      </c>
      <c r="CI340" s="1977">
        <f t="shared" si="1533"/>
        <v>0</v>
      </c>
      <c r="CJ340" s="2650"/>
      <c r="CK340" s="2651"/>
      <c r="CL340" s="7437"/>
      <c r="CM340" s="1675">
        <v>0</v>
      </c>
      <c r="CN340" s="1675">
        <v>0</v>
      </c>
      <c r="CO340" s="1676">
        <v>0</v>
      </c>
      <c r="CP340" s="2046"/>
      <c r="CQ340" s="1729"/>
      <c r="CR340" s="1729"/>
      <c r="CS340" s="1729"/>
      <c r="CT340" s="1729"/>
      <c r="CU340" s="1729"/>
      <c r="CV340" s="1729"/>
      <c r="CW340" s="1729"/>
      <c r="CX340" s="1729"/>
      <c r="CY340" s="5735">
        <v>11800</v>
      </c>
      <c r="CZ340" s="5789">
        <v>11800</v>
      </c>
      <c r="DA340" s="4828">
        <v>1500</v>
      </c>
      <c r="DB340" s="3631">
        <v>0</v>
      </c>
      <c r="DC340" s="4452">
        <f t="shared" si="1534"/>
        <v>-1500</v>
      </c>
      <c r="DD340" s="4453">
        <v>0</v>
      </c>
      <c r="DE340" s="4831">
        <f t="shared" si="1462"/>
        <v>1448</v>
      </c>
      <c r="DF340" s="4170">
        <f t="shared" si="1536"/>
        <v>10352</v>
      </c>
      <c r="DG340" s="4171">
        <f t="shared" si="1537"/>
        <v>0.12271186440677966</v>
      </c>
      <c r="DH340" s="5841">
        <v>11800</v>
      </c>
      <c r="DI340" s="5937">
        <v>11800</v>
      </c>
      <c r="DJ340" s="4834">
        <v>1500</v>
      </c>
      <c r="DK340" s="4425">
        <v>0</v>
      </c>
      <c r="DL340" s="4833">
        <f t="shared" si="1538"/>
        <v>1500</v>
      </c>
      <c r="DM340" s="4427">
        <v>0</v>
      </c>
      <c r="DN340" s="4433">
        <f t="shared" si="1540"/>
        <v>1448</v>
      </c>
      <c r="DO340" s="4170">
        <f t="shared" si="1541"/>
        <v>10352</v>
      </c>
      <c r="DP340" s="4171">
        <f t="shared" si="1542"/>
        <v>0.12271186440677966</v>
      </c>
      <c r="DQ340" s="5938">
        <v>11800</v>
      </c>
      <c r="DR340" s="5939">
        <v>11800</v>
      </c>
      <c r="DS340" s="3164">
        <v>1000</v>
      </c>
      <c r="DT340" s="4969">
        <v>0</v>
      </c>
      <c r="DU340" s="4968">
        <f t="shared" si="1543"/>
        <v>1000</v>
      </c>
      <c r="DV340" s="4968">
        <f>DT340/DS340</f>
        <v>0</v>
      </c>
      <c r="DW340" s="4428">
        <f t="shared" si="1544"/>
        <v>1448</v>
      </c>
      <c r="DX340" s="4093">
        <f t="shared" si="1545"/>
        <v>10352</v>
      </c>
      <c r="DY340" s="1747">
        <f>DW340/DQ340</f>
        <v>0.12271186440677966</v>
      </c>
      <c r="DZ340" s="5735">
        <v>11800</v>
      </c>
      <c r="EA340" s="5789">
        <v>11800</v>
      </c>
      <c r="EB340" s="3251">
        <v>1500</v>
      </c>
      <c r="EC340" s="3223">
        <v>10</v>
      </c>
      <c r="ED340" s="3040">
        <f t="shared" si="1547"/>
        <v>-1490</v>
      </c>
      <c r="EE340" s="3196">
        <v>0</v>
      </c>
      <c r="EF340" s="3477">
        <f t="shared" si="1549"/>
        <v>1330</v>
      </c>
      <c r="EG340" s="3040">
        <f t="shared" si="1550"/>
        <v>10470</v>
      </c>
      <c r="EH340" s="3196">
        <f t="shared" si="1551"/>
        <v>0.11271186440677966</v>
      </c>
      <c r="EI340" s="5841">
        <v>11800</v>
      </c>
      <c r="EJ340" s="5937">
        <v>11800</v>
      </c>
      <c r="EK340" s="3251">
        <v>1500</v>
      </c>
      <c r="EL340" s="3223">
        <v>8</v>
      </c>
      <c r="EM340" s="3040">
        <f t="shared" si="1552"/>
        <v>1492</v>
      </c>
      <c r="EN340" s="1732">
        <v>0</v>
      </c>
      <c r="EO340" s="3016">
        <f t="shared" si="1554"/>
        <v>1338</v>
      </c>
      <c r="EP340" s="3040">
        <f t="shared" si="1555"/>
        <v>10462</v>
      </c>
      <c r="EQ340" s="3196">
        <f t="shared" si="1556"/>
        <v>0.11338983050847458</v>
      </c>
      <c r="ER340" s="5938">
        <v>11800</v>
      </c>
      <c r="ES340" s="5939">
        <v>11800</v>
      </c>
      <c r="ET340" s="3990">
        <v>1000</v>
      </c>
      <c r="EU340" s="3993">
        <v>110</v>
      </c>
      <c r="EV340" s="1735">
        <f t="shared" si="1557"/>
        <v>890</v>
      </c>
      <c r="EW340" s="1735">
        <v>0</v>
      </c>
      <c r="EX340" s="3621">
        <f t="shared" si="1558"/>
        <v>1448</v>
      </c>
      <c r="EY340" s="1735">
        <f t="shared" si="1559"/>
        <v>10352</v>
      </c>
      <c r="EZ340" s="1747">
        <f>EX340/ER340</f>
        <v>0.12271186440677966</v>
      </c>
      <c r="FA340" s="6786">
        <v>11800</v>
      </c>
      <c r="FB340" s="6787">
        <v>11800</v>
      </c>
      <c r="FC340" s="2543">
        <v>500</v>
      </c>
      <c r="FD340" s="2522">
        <v>1000</v>
      </c>
      <c r="FE340" s="1957">
        <f t="shared" si="1561"/>
        <v>500</v>
      </c>
      <c r="FF340" s="1895">
        <v>0</v>
      </c>
      <c r="FG340" s="1957">
        <f t="shared" si="1563"/>
        <v>1000</v>
      </c>
      <c r="FH340" s="1957">
        <f t="shared" si="1564"/>
        <v>10800</v>
      </c>
      <c r="FI340" s="1895">
        <f t="shared" si="1565"/>
        <v>8.4745762711864403E-2</v>
      </c>
      <c r="FJ340" s="6786">
        <v>11800</v>
      </c>
      <c r="FK340" s="6787">
        <v>11800</v>
      </c>
      <c r="FL340" s="2543">
        <v>1500</v>
      </c>
      <c r="FM340" s="2522">
        <v>211</v>
      </c>
      <c r="FN340" s="1957">
        <f t="shared" si="1566"/>
        <v>1289</v>
      </c>
      <c r="FO340" s="1732">
        <v>0</v>
      </c>
      <c r="FP340" s="2587">
        <f t="shared" si="1568"/>
        <v>1211</v>
      </c>
      <c r="FQ340" s="1957">
        <f t="shared" si="1569"/>
        <v>10589</v>
      </c>
      <c r="FR340" s="1895">
        <f t="shared" si="1570"/>
        <v>0.1026271186440678</v>
      </c>
      <c r="FS340" s="6786">
        <v>11800</v>
      </c>
      <c r="FT340" s="6787">
        <v>11800</v>
      </c>
      <c r="FU340" s="2797">
        <v>1000</v>
      </c>
      <c r="FV340" s="2798">
        <v>109</v>
      </c>
      <c r="FW340" s="1735">
        <f t="shared" si="1571"/>
        <v>891</v>
      </c>
      <c r="FX340" s="1735">
        <v>0</v>
      </c>
      <c r="FY340" s="2587">
        <f t="shared" si="1572"/>
        <v>1320</v>
      </c>
      <c r="FZ340" s="1735">
        <f t="shared" si="1573"/>
        <v>10480</v>
      </c>
      <c r="GA340" s="3263">
        <f>FY340/FS340</f>
        <v>0.11186440677966102</v>
      </c>
      <c r="GB340" s="3169">
        <f t="shared" si="1487"/>
        <v>8.4745762711864459E-4</v>
      </c>
      <c r="GC340" s="2219">
        <v>0</v>
      </c>
      <c r="GD340" s="1895">
        <v>1</v>
      </c>
      <c r="GE340" s="2105" t="s">
        <v>206</v>
      </c>
      <c r="GF340" s="2105" t="s">
        <v>215</v>
      </c>
      <c r="GG340" s="2105" t="s">
        <v>92</v>
      </c>
      <c r="GH340" s="2105" t="s">
        <v>29</v>
      </c>
      <c r="GI340" s="2105" t="s">
        <v>16</v>
      </c>
      <c r="GJ340" s="2105" t="s">
        <v>20</v>
      </c>
      <c r="GK340" s="2105" t="s">
        <v>20</v>
      </c>
      <c r="GL340" s="2121" t="s">
        <v>19</v>
      </c>
      <c r="GM340" s="219" t="s">
        <v>1020</v>
      </c>
      <c r="GN340" s="223" t="s">
        <v>1018</v>
      </c>
      <c r="GO340" s="460">
        <v>11800</v>
      </c>
      <c r="GP340" s="460">
        <v>0</v>
      </c>
      <c r="GQ340" s="2086">
        <v>0</v>
      </c>
      <c r="GR340" s="2086">
        <v>0</v>
      </c>
      <c r="GS340" s="1895">
        <v>0</v>
      </c>
      <c r="GT340" s="2086">
        <v>0</v>
      </c>
      <c r="GU340" s="2086">
        <v>11800</v>
      </c>
      <c r="GV340" s="1895">
        <v>0</v>
      </c>
    </row>
    <row r="341" spans="1:204" ht="25.5" x14ac:dyDescent="0.25">
      <c r="B341" s="7174"/>
      <c r="C341" s="7154"/>
      <c r="D341" s="7147"/>
      <c r="E341" s="7152"/>
      <c r="F341" s="5707"/>
      <c r="G341" s="5707"/>
      <c r="H341" s="5707"/>
      <c r="I341" s="5707"/>
      <c r="J341" s="5707"/>
      <c r="K341" s="5707"/>
      <c r="L341" s="5707"/>
      <c r="M341" s="5707"/>
      <c r="N341" s="5707"/>
      <c r="O341" s="5707"/>
      <c r="P341" s="5698"/>
      <c r="Q341" s="5698"/>
      <c r="R341" s="5704"/>
      <c r="S341" s="5698"/>
      <c r="T341" s="5698"/>
      <c r="U341" s="7127"/>
      <c r="V341" s="5698"/>
      <c r="W341" s="7274"/>
      <c r="X341" s="5692"/>
      <c r="Y341" s="2121" t="s">
        <v>29</v>
      </c>
      <c r="Z341" s="504" t="s">
        <v>1021</v>
      </c>
      <c r="AA341" s="484" t="s">
        <v>784</v>
      </c>
      <c r="AB341" s="414">
        <v>10</v>
      </c>
      <c r="AC341" s="460">
        <v>1</v>
      </c>
      <c r="AD341" s="577">
        <f t="shared" si="1574"/>
        <v>0.1</v>
      </c>
      <c r="AE341" s="460">
        <v>3</v>
      </c>
      <c r="AF341" s="577">
        <f t="shared" si="1575"/>
        <v>0.3</v>
      </c>
      <c r="AG341" s="460">
        <v>4</v>
      </c>
      <c r="AH341" s="577">
        <f t="shared" si="1576"/>
        <v>0.4</v>
      </c>
      <c r="AI341" s="460">
        <v>2</v>
      </c>
      <c r="AJ341" s="577">
        <f t="shared" si="1577"/>
        <v>0.2</v>
      </c>
      <c r="AK341" s="191">
        <f t="shared" si="1512"/>
        <v>1</v>
      </c>
      <c r="AL341" s="2330" t="s">
        <v>29</v>
      </c>
      <c r="AM341" s="959" t="s">
        <v>2399</v>
      </c>
      <c r="AN341" s="959" t="s">
        <v>2401</v>
      </c>
      <c r="AO341" s="970" t="s">
        <v>2400</v>
      </c>
      <c r="AP341" s="970" t="s">
        <v>1836</v>
      </c>
      <c r="AQ341" s="970">
        <v>100</v>
      </c>
      <c r="AR341" s="970" t="s">
        <v>1424</v>
      </c>
      <c r="AS341" s="970" t="s">
        <v>1579</v>
      </c>
      <c r="AT341" s="2275"/>
      <c r="AU341" s="970" t="s">
        <v>1704</v>
      </c>
      <c r="AV341" s="6460">
        <v>10</v>
      </c>
      <c r="AW341" s="6461"/>
      <c r="AX341" s="4090">
        <f t="shared" si="1513"/>
        <v>2</v>
      </c>
      <c r="AY341" s="3674">
        <f t="shared" si="1514"/>
        <v>4</v>
      </c>
      <c r="AZ341" s="4092">
        <f t="shared" si="1515"/>
        <v>-2</v>
      </c>
      <c r="BA341" s="1974">
        <f t="shared" si="1516"/>
        <v>2</v>
      </c>
      <c r="BB341" s="3714">
        <f t="shared" si="1393"/>
        <v>10</v>
      </c>
      <c r="BC341" s="4104">
        <f t="shared" si="1517"/>
        <v>0</v>
      </c>
      <c r="BD341" s="1974">
        <f t="shared" si="1518"/>
        <v>1</v>
      </c>
      <c r="BE341" s="4960">
        <f t="shared" si="1519"/>
        <v>0</v>
      </c>
      <c r="BF341" s="6460">
        <v>10</v>
      </c>
      <c r="BG341" s="6461"/>
      <c r="BH341" s="3673">
        <f t="shared" si="1520"/>
        <v>4</v>
      </c>
      <c r="BI341" s="3674">
        <f t="shared" si="1521"/>
        <v>2</v>
      </c>
      <c r="BJ341" s="3111">
        <f t="shared" si="1522"/>
        <v>2</v>
      </c>
      <c r="BK341" s="1974">
        <f t="shared" si="1523"/>
        <v>0.5</v>
      </c>
      <c r="BL341" s="3714">
        <f t="shared" si="1381"/>
        <v>6</v>
      </c>
      <c r="BM341" s="3122">
        <f t="shared" si="1524"/>
        <v>4</v>
      </c>
      <c r="BN341" s="1974">
        <f t="shared" si="1525"/>
        <v>0.6</v>
      </c>
      <c r="BO341" s="3708">
        <f t="shared" si="1526"/>
        <v>0</v>
      </c>
      <c r="BP341" s="3494"/>
      <c r="BQ341" s="6786">
        <v>10</v>
      </c>
      <c r="BR341" s="6787"/>
      <c r="BS341" s="2572">
        <f t="shared" si="1527"/>
        <v>3</v>
      </c>
      <c r="BT341" s="2800">
        <f t="shared" si="1528"/>
        <v>3</v>
      </c>
      <c r="BU341" s="2987">
        <f t="shared" si="1456"/>
        <v>0</v>
      </c>
      <c r="BV341" s="1974">
        <f t="shared" si="1457"/>
        <v>1</v>
      </c>
      <c r="BW341" s="2802">
        <f t="shared" si="1458"/>
        <v>4</v>
      </c>
      <c r="BX341" s="2991">
        <f t="shared" si="1459"/>
        <v>6</v>
      </c>
      <c r="BY341" s="1974">
        <f t="shared" si="1460"/>
        <v>0.4</v>
      </c>
      <c r="BZ341" s="3151"/>
      <c r="CA341" s="6706">
        <f>CQ340</f>
        <v>0</v>
      </c>
      <c r="CB341" s="6707"/>
      <c r="CC341" s="1813">
        <v>1</v>
      </c>
      <c r="CD341" s="1814">
        <v>1</v>
      </c>
      <c r="CE341" s="2359">
        <f t="shared" si="1529"/>
        <v>0</v>
      </c>
      <c r="CF341" s="1977">
        <f t="shared" ref="CF341:CF345" si="1578">CD341/CC341</f>
        <v>1</v>
      </c>
      <c r="CG341" s="1976">
        <f t="shared" si="1531"/>
        <v>1</v>
      </c>
      <c r="CH341" s="2387">
        <f t="shared" si="1532"/>
        <v>-1</v>
      </c>
      <c r="CI341" s="1977">
        <v>1</v>
      </c>
      <c r="CJ341" s="2650"/>
      <c r="CK341" s="2651"/>
      <c r="CL341" s="7437"/>
      <c r="CM341" s="1705">
        <v>0</v>
      </c>
      <c r="CN341" s="1705">
        <v>0</v>
      </c>
      <c r="CO341" s="1706">
        <v>2</v>
      </c>
      <c r="CP341" s="2046"/>
      <c r="CQ341" s="1729"/>
      <c r="CR341" s="1729"/>
      <c r="CS341" s="1729"/>
      <c r="CT341" s="1729"/>
      <c r="CU341" s="1729"/>
      <c r="CV341" s="1729"/>
      <c r="CW341" s="1729"/>
      <c r="CX341" s="1729"/>
      <c r="CY341" s="5735">
        <v>10</v>
      </c>
      <c r="CZ341" s="5789">
        <v>10</v>
      </c>
      <c r="DA341" s="4829">
        <v>1</v>
      </c>
      <c r="DB341" s="4322">
        <v>2</v>
      </c>
      <c r="DC341" s="4452">
        <f t="shared" si="1534"/>
        <v>1</v>
      </c>
      <c r="DD341" s="4453">
        <v>0</v>
      </c>
      <c r="DE341" s="4831">
        <f t="shared" si="1462"/>
        <v>8</v>
      </c>
      <c r="DF341" s="4170">
        <f t="shared" si="1536"/>
        <v>2</v>
      </c>
      <c r="DG341" s="4171">
        <f t="shared" si="1537"/>
        <v>0.8</v>
      </c>
      <c r="DH341" s="5841">
        <v>10</v>
      </c>
      <c r="DI341" s="5937">
        <v>10</v>
      </c>
      <c r="DJ341" s="4835">
        <v>1</v>
      </c>
      <c r="DK341" s="4734">
        <v>1</v>
      </c>
      <c r="DL341" s="4833">
        <f t="shared" si="1538"/>
        <v>0</v>
      </c>
      <c r="DM341" s="4427">
        <v>0</v>
      </c>
      <c r="DN341" s="4433">
        <f t="shared" si="1540"/>
        <v>9</v>
      </c>
      <c r="DO341" s="4170">
        <f t="shared" si="1541"/>
        <v>1</v>
      </c>
      <c r="DP341" s="4171">
        <f t="shared" si="1542"/>
        <v>0.9</v>
      </c>
      <c r="DQ341" s="5938">
        <v>10</v>
      </c>
      <c r="DR341" s="5939">
        <v>10</v>
      </c>
      <c r="DS341" s="4186">
        <v>0</v>
      </c>
      <c r="DT341" s="4970">
        <v>1</v>
      </c>
      <c r="DU341" s="4971">
        <f t="shared" si="1543"/>
        <v>-1</v>
      </c>
      <c r="DV341" s="4683" t="e">
        <f t="shared" ref="DV341:DV347" si="1579">DT341/DS341</f>
        <v>#DIV/0!</v>
      </c>
      <c r="DW341" s="4428">
        <f t="shared" si="1544"/>
        <v>10</v>
      </c>
      <c r="DX341" s="4147">
        <f t="shared" si="1545"/>
        <v>0</v>
      </c>
      <c r="DY341" s="1747">
        <f t="shared" ref="DY341:DY345" si="1580">DW341/DQ341</f>
        <v>1</v>
      </c>
      <c r="DZ341" s="5735">
        <v>10</v>
      </c>
      <c r="EA341" s="5789">
        <v>10</v>
      </c>
      <c r="EB341" s="3222">
        <v>2</v>
      </c>
      <c r="EC341" s="3224">
        <v>0</v>
      </c>
      <c r="ED341" s="3040">
        <f t="shared" si="1547"/>
        <v>-2</v>
      </c>
      <c r="EE341" s="3196">
        <v>0</v>
      </c>
      <c r="EF341" s="3477">
        <f t="shared" si="1549"/>
        <v>4</v>
      </c>
      <c r="EG341" s="3040">
        <f t="shared" si="1550"/>
        <v>6</v>
      </c>
      <c r="EH341" s="3196">
        <f t="shared" si="1551"/>
        <v>0.4</v>
      </c>
      <c r="EI341" s="5841">
        <v>10</v>
      </c>
      <c r="EJ341" s="5937">
        <v>10</v>
      </c>
      <c r="EK341" s="3222">
        <v>1</v>
      </c>
      <c r="EL341" s="3224">
        <v>1</v>
      </c>
      <c r="EM341" s="3040">
        <f t="shared" si="1552"/>
        <v>0</v>
      </c>
      <c r="EN341" s="1732">
        <v>0</v>
      </c>
      <c r="EO341" s="3016">
        <f t="shared" si="1554"/>
        <v>5</v>
      </c>
      <c r="EP341" s="3040">
        <f t="shared" si="1555"/>
        <v>5</v>
      </c>
      <c r="EQ341" s="3196">
        <f t="shared" si="1556"/>
        <v>0.5</v>
      </c>
      <c r="ER341" s="5938">
        <v>10</v>
      </c>
      <c r="ES341" s="5939">
        <v>10</v>
      </c>
      <c r="ET341" s="3991">
        <v>1</v>
      </c>
      <c r="EU341" s="3728">
        <v>1</v>
      </c>
      <c r="EV341" s="1739">
        <f t="shared" si="1557"/>
        <v>0</v>
      </c>
      <c r="EW341" s="1736">
        <f t="shared" ref="EW341:EW345" si="1581">EU341/ET341</f>
        <v>1</v>
      </c>
      <c r="EX341" s="3621">
        <f t="shared" si="1558"/>
        <v>6</v>
      </c>
      <c r="EY341" s="3945">
        <f t="shared" si="1559"/>
        <v>4</v>
      </c>
      <c r="EZ341" s="1747">
        <f t="shared" ref="EZ341:EZ345" si="1582">EX341/ER341</f>
        <v>0.6</v>
      </c>
      <c r="FA341" s="6786">
        <v>10</v>
      </c>
      <c r="FB341" s="6787">
        <v>10</v>
      </c>
      <c r="FC341" s="2544">
        <v>1</v>
      </c>
      <c r="FD341" s="2523">
        <v>1</v>
      </c>
      <c r="FE341" s="1957">
        <f t="shared" si="1561"/>
        <v>0</v>
      </c>
      <c r="FF341" s="1895">
        <v>0</v>
      </c>
      <c r="FG341" s="1957">
        <f t="shared" si="1563"/>
        <v>2</v>
      </c>
      <c r="FH341" s="1957">
        <f t="shared" si="1564"/>
        <v>8</v>
      </c>
      <c r="FI341" s="1895">
        <f t="shared" si="1565"/>
        <v>0.2</v>
      </c>
      <c r="FJ341" s="6786">
        <v>10</v>
      </c>
      <c r="FK341" s="6787">
        <v>10</v>
      </c>
      <c r="FL341" s="2544">
        <v>1</v>
      </c>
      <c r="FM341" s="2523">
        <v>1</v>
      </c>
      <c r="FN341" s="1957">
        <f t="shared" si="1566"/>
        <v>0</v>
      </c>
      <c r="FO341" s="1732">
        <v>0</v>
      </c>
      <c r="FP341" s="2587">
        <f t="shared" si="1568"/>
        <v>3</v>
      </c>
      <c r="FQ341" s="1957">
        <f t="shared" si="1569"/>
        <v>7</v>
      </c>
      <c r="FR341" s="1895">
        <f t="shared" si="1570"/>
        <v>0.3</v>
      </c>
      <c r="FS341" s="6786">
        <v>10</v>
      </c>
      <c r="FT341" s="6787">
        <v>10</v>
      </c>
      <c r="FU341" s="2544">
        <v>1</v>
      </c>
      <c r="FV341" s="2523">
        <v>1</v>
      </c>
      <c r="FW341" s="1739">
        <f t="shared" si="1571"/>
        <v>0</v>
      </c>
      <c r="FX341" s="1736">
        <f t="shared" ref="FX341:FX345" si="1583">FV341/FU341</f>
        <v>1</v>
      </c>
      <c r="FY341" s="2587">
        <f t="shared" si="1572"/>
        <v>4</v>
      </c>
      <c r="FZ341" s="1736">
        <f t="shared" si="1573"/>
        <v>6</v>
      </c>
      <c r="GA341" s="2642">
        <f t="shared" ref="GA341:GA345" si="1584">FY341/FS341</f>
        <v>0.4</v>
      </c>
      <c r="GB341" s="3169">
        <f t="shared" si="1487"/>
        <v>0</v>
      </c>
      <c r="GC341" s="2219">
        <v>0</v>
      </c>
      <c r="GD341" s="1895">
        <v>1</v>
      </c>
      <c r="GE341" s="2105" t="s">
        <v>206</v>
      </c>
      <c r="GF341" s="2105" t="s">
        <v>215</v>
      </c>
      <c r="GG341" s="2105" t="s">
        <v>92</v>
      </c>
      <c r="GH341" s="2105" t="s">
        <v>29</v>
      </c>
      <c r="GI341" s="2105" t="s">
        <v>16</v>
      </c>
      <c r="GJ341" s="2105" t="s">
        <v>20</v>
      </c>
      <c r="GK341" s="2105" t="s">
        <v>20</v>
      </c>
      <c r="GL341" s="2121" t="s">
        <v>29</v>
      </c>
      <c r="GM341" s="219" t="s">
        <v>1021</v>
      </c>
      <c r="GN341" s="223" t="s">
        <v>784</v>
      </c>
      <c r="GO341" s="460">
        <v>10</v>
      </c>
      <c r="GP341" s="460">
        <v>1</v>
      </c>
      <c r="GQ341" s="2086">
        <v>1</v>
      </c>
      <c r="GR341" s="2086">
        <v>0</v>
      </c>
      <c r="GS341" s="1895">
        <v>1</v>
      </c>
      <c r="GT341" s="2086">
        <v>1</v>
      </c>
      <c r="GU341" s="2086">
        <v>-1</v>
      </c>
      <c r="GV341" s="1895">
        <v>1</v>
      </c>
    </row>
    <row r="342" spans="1:204" ht="63.75" customHeight="1" x14ac:dyDescent="0.25">
      <c r="B342" s="7174"/>
      <c r="C342" s="7154"/>
      <c r="D342" s="7147"/>
      <c r="E342" s="7152"/>
      <c r="F342" s="5707"/>
      <c r="G342" s="5707"/>
      <c r="H342" s="5707"/>
      <c r="I342" s="5707"/>
      <c r="J342" s="5707"/>
      <c r="K342" s="5707"/>
      <c r="L342" s="5707"/>
      <c r="M342" s="5707"/>
      <c r="N342" s="5707"/>
      <c r="O342" s="5707"/>
      <c r="P342" s="5698"/>
      <c r="Q342" s="5698"/>
      <c r="R342" s="5704"/>
      <c r="S342" s="5698"/>
      <c r="T342" s="5698"/>
      <c r="U342" s="7127"/>
      <c r="V342" s="5698"/>
      <c r="W342" s="7274"/>
      <c r="X342" s="5692"/>
      <c r="Y342" s="2121" t="s">
        <v>17</v>
      </c>
      <c r="Z342" s="504" t="s">
        <v>1022</v>
      </c>
      <c r="AA342" s="484" t="s">
        <v>1023</v>
      </c>
      <c r="AB342" s="414">
        <v>160</v>
      </c>
      <c r="AC342" s="460">
        <f>19</f>
        <v>19</v>
      </c>
      <c r="AD342" s="577">
        <f t="shared" si="1574"/>
        <v>0.11874999999999999</v>
      </c>
      <c r="AE342" s="460">
        <f>37+15</f>
        <v>52</v>
      </c>
      <c r="AF342" s="577">
        <f t="shared" si="1575"/>
        <v>0.32500000000000001</v>
      </c>
      <c r="AG342" s="460">
        <f>36+15</f>
        <v>51</v>
      </c>
      <c r="AH342" s="577">
        <f t="shared" si="1576"/>
        <v>0.31874999999999998</v>
      </c>
      <c r="AI342" s="460">
        <f>28+10</f>
        <v>38</v>
      </c>
      <c r="AJ342" s="577">
        <f t="shared" si="1577"/>
        <v>0.23749999999999999</v>
      </c>
      <c r="AK342" s="191">
        <f t="shared" si="1512"/>
        <v>1</v>
      </c>
      <c r="AL342" s="2330" t="s">
        <v>17</v>
      </c>
      <c r="AM342" s="959" t="s">
        <v>2402</v>
      </c>
      <c r="AN342" s="959" t="s">
        <v>2403</v>
      </c>
      <c r="AO342" s="970" t="s">
        <v>1850</v>
      </c>
      <c r="AP342" s="970" t="s">
        <v>2404</v>
      </c>
      <c r="AQ342" s="970">
        <v>100</v>
      </c>
      <c r="AR342" s="970" t="s">
        <v>1399</v>
      </c>
      <c r="AS342" s="970" t="s">
        <v>1579</v>
      </c>
      <c r="AT342" s="2275"/>
      <c r="AU342" s="970" t="s">
        <v>1704</v>
      </c>
      <c r="AV342" s="6460">
        <v>160</v>
      </c>
      <c r="AW342" s="6461"/>
      <c r="AX342" s="4090">
        <f t="shared" si="1513"/>
        <v>38</v>
      </c>
      <c r="AY342" s="3674">
        <f t="shared" si="1514"/>
        <v>30</v>
      </c>
      <c r="AZ342" s="4092">
        <f t="shared" si="1515"/>
        <v>8</v>
      </c>
      <c r="BA342" s="1974">
        <f t="shared" si="1516"/>
        <v>0.78947368421052633</v>
      </c>
      <c r="BB342" s="3714">
        <f t="shared" si="1393"/>
        <v>158</v>
      </c>
      <c r="BC342" s="4104">
        <f t="shared" si="1517"/>
        <v>2</v>
      </c>
      <c r="BD342" s="1974">
        <f t="shared" si="1518"/>
        <v>0.98750000000000004</v>
      </c>
      <c r="BE342" s="4960">
        <f t="shared" si="1519"/>
        <v>0</v>
      </c>
      <c r="BF342" s="6460">
        <v>160</v>
      </c>
      <c r="BG342" s="6461"/>
      <c r="BH342" s="3673">
        <f t="shared" si="1520"/>
        <v>51</v>
      </c>
      <c r="BI342" s="3674">
        <f t="shared" si="1521"/>
        <v>57</v>
      </c>
      <c r="BJ342" s="3111">
        <f t="shared" si="1522"/>
        <v>-6</v>
      </c>
      <c r="BK342" s="1974">
        <f t="shared" si="1523"/>
        <v>1.1176470588235294</v>
      </c>
      <c r="BL342" s="3714">
        <f t="shared" si="1381"/>
        <v>128</v>
      </c>
      <c r="BM342" s="3122">
        <f t="shared" si="1524"/>
        <v>32</v>
      </c>
      <c r="BN342" s="1974">
        <f t="shared" si="1525"/>
        <v>0.8</v>
      </c>
      <c r="BO342" s="3708">
        <f t="shared" si="1526"/>
        <v>0</v>
      </c>
      <c r="BP342" s="3494"/>
      <c r="BQ342" s="6786">
        <v>160</v>
      </c>
      <c r="BR342" s="6787"/>
      <c r="BS342" s="2572">
        <f t="shared" si="1527"/>
        <v>52</v>
      </c>
      <c r="BT342" s="2800">
        <f t="shared" si="1528"/>
        <v>50</v>
      </c>
      <c r="BU342" s="2987">
        <f t="shared" si="1456"/>
        <v>2</v>
      </c>
      <c r="BV342" s="1974">
        <f t="shared" si="1457"/>
        <v>0.96153846153846156</v>
      </c>
      <c r="BW342" s="2802">
        <f t="shared" si="1458"/>
        <v>71</v>
      </c>
      <c r="BX342" s="2991">
        <f t="shared" si="1459"/>
        <v>89</v>
      </c>
      <c r="BY342" s="1974">
        <f t="shared" si="1460"/>
        <v>0.44374999999999998</v>
      </c>
      <c r="BZ342" s="3151"/>
      <c r="CA342" s="6706">
        <v>160</v>
      </c>
      <c r="CB342" s="6707"/>
      <c r="CC342" s="1813">
        <v>19</v>
      </c>
      <c r="CD342" s="1814">
        <v>21</v>
      </c>
      <c r="CE342" s="2359">
        <f t="shared" si="1529"/>
        <v>-2</v>
      </c>
      <c r="CF342" s="1977">
        <f t="shared" si="1578"/>
        <v>1.1052631578947369</v>
      </c>
      <c r="CG342" s="1976">
        <f t="shared" si="1531"/>
        <v>21</v>
      </c>
      <c r="CH342" s="2387">
        <f t="shared" si="1532"/>
        <v>139</v>
      </c>
      <c r="CI342" s="1977">
        <f t="shared" ref="CI342:CI346" si="1585">CG342/CA342</f>
        <v>0.13125000000000001</v>
      </c>
      <c r="CJ342" s="2650"/>
      <c r="CK342" s="2651"/>
      <c r="CL342" s="7437"/>
      <c r="CM342" s="1705">
        <v>0</v>
      </c>
      <c r="CN342" s="1705">
        <v>9</v>
      </c>
      <c r="CO342" s="1706">
        <v>16</v>
      </c>
      <c r="CP342" s="2046"/>
      <c r="CQ342" s="1729"/>
      <c r="CR342" s="1729"/>
      <c r="CS342" s="1729"/>
      <c r="CT342" s="1729"/>
      <c r="CU342" s="1729"/>
      <c r="CV342" s="1729"/>
      <c r="CW342" s="1729"/>
      <c r="CX342" s="1729"/>
      <c r="CY342" s="5735">
        <v>160</v>
      </c>
      <c r="CZ342" s="5789">
        <v>160</v>
      </c>
      <c r="DA342" s="4829">
        <v>20</v>
      </c>
      <c r="DB342" s="4322">
        <v>1</v>
      </c>
      <c r="DC342" s="4452">
        <f t="shared" si="1534"/>
        <v>-19</v>
      </c>
      <c r="DD342" s="4453">
        <v>0</v>
      </c>
      <c r="DE342" s="4831">
        <f t="shared" si="1462"/>
        <v>129</v>
      </c>
      <c r="DF342" s="4170">
        <f t="shared" si="1536"/>
        <v>31</v>
      </c>
      <c r="DG342" s="4171">
        <f t="shared" si="1537"/>
        <v>0.80625000000000002</v>
      </c>
      <c r="DH342" s="5841">
        <v>160</v>
      </c>
      <c r="DI342" s="5937">
        <v>160</v>
      </c>
      <c r="DJ342" s="4835">
        <v>10</v>
      </c>
      <c r="DK342" s="4734">
        <v>10</v>
      </c>
      <c r="DL342" s="4833">
        <f t="shared" si="1538"/>
        <v>0</v>
      </c>
      <c r="DM342" s="4427">
        <f t="shared" ref="DM342:DM345" si="1586">DK342/DJ342</f>
        <v>1</v>
      </c>
      <c r="DN342" s="4433">
        <f t="shared" si="1540"/>
        <v>139</v>
      </c>
      <c r="DO342" s="4170">
        <f t="shared" si="1541"/>
        <v>21</v>
      </c>
      <c r="DP342" s="4171">
        <f t="shared" si="1542"/>
        <v>0.86875000000000002</v>
      </c>
      <c r="DQ342" s="5938">
        <v>160</v>
      </c>
      <c r="DR342" s="5939">
        <v>160</v>
      </c>
      <c r="DS342" s="4186">
        <v>8</v>
      </c>
      <c r="DT342" s="4970">
        <v>19</v>
      </c>
      <c r="DU342" s="4971">
        <f t="shared" si="1543"/>
        <v>-11</v>
      </c>
      <c r="DV342" s="4683">
        <f t="shared" si="1579"/>
        <v>2.375</v>
      </c>
      <c r="DW342" s="4428">
        <f t="shared" si="1544"/>
        <v>158</v>
      </c>
      <c r="DX342" s="4147">
        <f t="shared" si="1545"/>
        <v>2</v>
      </c>
      <c r="DY342" s="1747">
        <f t="shared" si="1580"/>
        <v>0.98750000000000004</v>
      </c>
      <c r="DZ342" s="5735">
        <v>160</v>
      </c>
      <c r="EA342" s="5789">
        <v>160</v>
      </c>
      <c r="EB342" s="3222">
        <v>11</v>
      </c>
      <c r="EC342" s="3224">
        <v>12</v>
      </c>
      <c r="ED342" s="3040">
        <f t="shared" si="1547"/>
        <v>1</v>
      </c>
      <c r="EE342" s="3196">
        <v>0</v>
      </c>
      <c r="EF342" s="3477">
        <f t="shared" si="1549"/>
        <v>83</v>
      </c>
      <c r="EG342" s="3040">
        <f t="shared" si="1550"/>
        <v>77</v>
      </c>
      <c r="EH342" s="3196">
        <f t="shared" si="1551"/>
        <v>0.51875000000000004</v>
      </c>
      <c r="EI342" s="5841">
        <v>160</v>
      </c>
      <c r="EJ342" s="5937">
        <v>160</v>
      </c>
      <c r="EK342" s="3222">
        <v>10</v>
      </c>
      <c r="EL342" s="3224">
        <v>21</v>
      </c>
      <c r="EM342" s="3040">
        <f t="shared" si="1552"/>
        <v>-11</v>
      </c>
      <c r="EN342" s="1732">
        <f t="shared" ref="EN342:EN345" si="1587">EL342/EK342</f>
        <v>2.1</v>
      </c>
      <c r="EO342" s="3016">
        <f t="shared" si="1554"/>
        <v>104</v>
      </c>
      <c r="EP342" s="3040">
        <f t="shared" si="1555"/>
        <v>56</v>
      </c>
      <c r="EQ342" s="3196">
        <f t="shared" si="1556"/>
        <v>0.65</v>
      </c>
      <c r="ER342" s="5938">
        <v>160</v>
      </c>
      <c r="ES342" s="5939">
        <v>160</v>
      </c>
      <c r="ET342" s="3991">
        <v>30</v>
      </c>
      <c r="EU342" s="3728">
        <v>24</v>
      </c>
      <c r="EV342" s="1739">
        <f t="shared" si="1557"/>
        <v>6</v>
      </c>
      <c r="EW342" s="1736">
        <f t="shared" si="1581"/>
        <v>0.8</v>
      </c>
      <c r="EX342" s="3621">
        <f t="shared" si="1558"/>
        <v>128</v>
      </c>
      <c r="EY342" s="3945">
        <f t="shared" si="1559"/>
        <v>32</v>
      </c>
      <c r="EZ342" s="1747">
        <f t="shared" si="1582"/>
        <v>0.8</v>
      </c>
      <c r="FA342" s="6786">
        <v>160</v>
      </c>
      <c r="FB342" s="6787">
        <v>160</v>
      </c>
      <c r="FC342" s="2544">
        <v>12</v>
      </c>
      <c r="FD342" s="2523">
        <v>1</v>
      </c>
      <c r="FE342" s="1957">
        <f t="shared" si="1561"/>
        <v>-11</v>
      </c>
      <c r="FF342" s="1895">
        <v>0</v>
      </c>
      <c r="FG342" s="1957">
        <f t="shared" si="1563"/>
        <v>22</v>
      </c>
      <c r="FH342" s="1957">
        <f t="shared" si="1564"/>
        <v>138</v>
      </c>
      <c r="FI342" s="1895">
        <f t="shared" si="1565"/>
        <v>0.13750000000000001</v>
      </c>
      <c r="FJ342" s="6786">
        <v>160</v>
      </c>
      <c r="FK342" s="6787">
        <v>160</v>
      </c>
      <c r="FL342" s="2544">
        <v>20</v>
      </c>
      <c r="FM342" s="2523">
        <v>28</v>
      </c>
      <c r="FN342" s="1957">
        <f t="shared" si="1566"/>
        <v>-8</v>
      </c>
      <c r="FO342" s="1732">
        <f t="shared" si="1567"/>
        <v>1.4</v>
      </c>
      <c r="FP342" s="2587">
        <f t="shared" si="1568"/>
        <v>50</v>
      </c>
      <c r="FQ342" s="1957">
        <f t="shared" si="1569"/>
        <v>110</v>
      </c>
      <c r="FR342" s="1895">
        <f t="shared" si="1570"/>
        <v>0.3125</v>
      </c>
      <c r="FS342" s="6786">
        <v>160</v>
      </c>
      <c r="FT342" s="6787">
        <v>160</v>
      </c>
      <c r="FU342" s="2544">
        <v>20</v>
      </c>
      <c r="FV342" s="2523">
        <v>21</v>
      </c>
      <c r="FW342" s="1739">
        <f t="shared" si="1571"/>
        <v>-1</v>
      </c>
      <c r="FX342" s="1736">
        <f t="shared" si="1583"/>
        <v>1.05</v>
      </c>
      <c r="FY342" s="2587">
        <f t="shared" si="1572"/>
        <v>71</v>
      </c>
      <c r="FZ342" s="1736">
        <f t="shared" si="1573"/>
        <v>89</v>
      </c>
      <c r="GA342" s="2642">
        <f t="shared" si="1584"/>
        <v>0.44374999999999998</v>
      </c>
      <c r="GB342" s="3169">
        <f t="shared" si="1487"/>
        <v>7.5000000000000067E-2</v>
      </c>
      <c r="GC342" s="2219">
        <v>0</v>
      </c>
      <c r="GD342" s="1895">
        <v>1</v>
      </c>
      <c r="GE342" s="2105" t="s">
        <v>206</v>
      </c>
      <c r="GF342" s="2105" t="s">
        <v>215</v>
      </c>
      <c r="GG342" s="2105" t="s">
        <v>92</v>
      </c>
      <c r="GH342" s="2105" t="s">
        <v>29</v>
      </c>
      <c r="GI342" s="2105" t="s">
        <v>16</v>
      </c>
      <c r="GJ342" s="2105" t="s">
        <v>20</v>
      </c>
      <c r="GK342" s="2105" t="s">
        <v>20</v>
      </c>
      <c r="GL342" s="2121" t="s">
        <v>17</v>
      </c>
      <c r="GM342" s="219" t="s">
        <v>1022</v>
      </c>
      <c r="GN342" s="223" t="s">
        <v>1023</v>
      </c>
      <c r="GO342" s="460">
        <v>160</v>
      </c>
      <c r="GP342" s="460">
        <v>19</v>
      </c>
      <c r="GQ342" s="2086">
        <v>21</v>
      </c>
      <c r="GR342" s="2086">
        <v>-2</v>
      </c>
      <c r="GS342" s="1895">
        <v>1.1052631578947369</v>
      </c>
      <c r="GT342" s="2086">
        <v>21</v>
      </c>
      <c r="GU342" s="2086">
        <v>139</v>
      </c>
      <c r="GV342" s="1895">
        <v>0.13125000000000001</v>
      </c>
    </row>
    <row r="343" spans="1:204" ht="25.5" x14ac:dyDescent="0.25">
      <c r="B343" s="7174"/>
      <c r="C343" s="7154"/>
      <c r="D343" s="7147"/>
      <c r="E343" s="7152"/>
      <c r="F343" s="5707"/>
      <c r="G343" s="5707"/>
      <c r="H343" s="5707"/>
      <c r="I343" s="5707"/>
      <c r="J343" s="5707"/>
      <c r="K343" s="5707"/>
      <c r="L343" s="5707"/>
      <c r="M343" s="5707"/>
      <c r="N343" s="5707"/>
      <c r="O343" s="5707"/>
      <c r="P343" s="5698"/>
      <c r="Q343" s="5698"/>
      <c r="R343" s="5704"/>
      <c r="S343" s="5698"/>
      <c r="T343" s="5698"/>
      <c r="U343" s="7127"/>
      <c r="V343" s="5698"/>
      <c r="W343" s="7274"/>
      <c r="X343" s="5692"/>
      <c r="Y343" s="2121" t="s">
        <v>113</v>
      </c>
      <c r="Z343" s="504" t="s">
        <v>1024</v>
      </c>
      <c r="AA343" s="484" t="s">
        <v>936</v>
      </c>
      <c r="AB343" s="414">
        <v>13</v>
      </c>
      <c r="AC343" s="460">
        <v>2</v>
      </c>
      <c r="AD343" s="577">
        <f t="shared" si="1574"/>
        <v>0.15384615384615385</v>
      </c>
      <c r="AE343" s="460">
        <f>2+1</f>
        <v>3</v>
      </c>
      <c r="AF343" s="577">
        <f t="shared" si="1575"/>
        <v>0.23076923076923078</v>
      </c>
      <c r="AG343" s="460">
        <f>4+2</f>
        <v>6</v>
      </c>
      <c r="AH343" s="577">
        <f t="shared" si="1576"/>
        <v>0.46153846153846156</v>
      </c>
      <c r="AI343" s="460">
        <f>1+1</f>
        <v>2</v>
      </c>
      <c r="AJ343" s="577">
        <f t="shared" si="1577"/>
        <v>0.15384615384615385</v>
      </c>
      <c r="AK343" s="191">
        <f t="shared" si="1512"/>
        <v>1</v>
      </c>
      <c r="AL343" s="2330" t="s">
        <v>113</v>
      </c>
      <c r="AM343" s="959" t="s">
        <v>2405</v>
      </c>
      <c r="AN343" s="959" t="s">
        <v>2407</v>
      </c>
      <c r="AO343" s="970" t="s">
        <v>2406</v>
      </c>
      <c r="AP343" s="970" t="s">
        <v>2408</v>
      </c>
      <c r="AQ343" s="970">
        <v>100</v>
      </c>
      <c r="AR343" s="970" t="s">
        <v>984</v>
      </c>
      <c r="AS343" s="970" t="s">
        <v>1579</v>
      </c>
      <c r="AT343" s="2275"/>
      <c r="AU343" s="970" t="s">
        <v>1704</v>
      </c>
      <c r="AV343" s="6460">
        <v>13</v>
      </c>
      <c r="AW343" s="6461"/>
      <c r="AX343" s="4090">
        <f t="shared" si="1513"/>
        <v>2</v>
      </c>
      <c r="AY343" s="3674">
        <f t="shared" si="1514"/>
        <v>1</v>
      </c>
      <c r="AZ343" s="4092">
        <f t="shared" si="1515"/>
        <v>1</v>
      </c>
      <c r="BA343" s="1974">
        <f t="shared" si="1516"/>
        <v>0.5</v>
      </c>
      <c r="BB343" s="3714">
        <f t="shared" si="1393"/>
        <v>23</v>
      </c>
      <c r="BC343" s="4104">
        <f t="shared" si="1517"/>
        <v>-10</v>
      </c>
      <c r="BD343" s="1974">
        <f t="shared" si="1518"/>
        <v>1.7692307692307692</v>
      </c>
      <c r="BE343" s="4960">
        <f t="shared" si="1519"/>
        <v>0</v>
      </c>
      <c r="BF343" s="6460">
        <v>13</v>
      </c>
      <c r="BG343" s="6461"/>
      <c r="BH343" s="3673">
        <f t="shared" si="1520"/>
        <v>6</v>
      </c>
      <c r="BI343" s="3674">
        <f t="shared" si="1521"/>
        <v>10</v>
      </c>
      <c r="BJ343" s="3111">
        <f t="shared" si="1522"/>
        <v>-4</v>
      </c>
      <c r="BK343" s="1974">
        <f t="shared" si="1523"/>
        <v>1.6666666666666667</v>
      </c>
      <c r="BL343" s="3714">
        <f t="shared" si="1381"/>
        <v>22</v>
      </c>
      <c r="BM343" s="3122">
        <f t="shared" si="1524"/>
        <v>-9</v>
      </c>
      <c r="BN343" s="1974">
        <f t="shared" si="1525"/>
        <v>1.6923076923076923</v>
      </c>
      <c r="BO343" s="3708">
        <f t="shared" si="1526"/>
        <v>0</v>
      </c>
      <c r="BP343" s="3494"/>
      <c r="BQ343" s="6786">
        <v>13</v>
      </c>
      <c r="BR343" s="6787"/>
      <c r="BS343" s="2572">
        <f t="shared" si="1527"/>
        <v>3</v>
      </c>
      <c r="BT343" s="2800">
        <f t="shared" si="1528"/>
        <v>9</v>
      </c>
      <c r="BU343" s="2987">
        <f t="shared" si="1456"/>
        <v>-6</v>
      </c>
      <c r="BV343" s="1974">
        <f t="shared" si="1457"/>
        <v>3</v>
      </c>
      <c r="BW343" s="2802">
        <f t="shared" si="1458"/>
        <v>12</v>
      </c>
      <c r="BX343" s="2991">
        <f t="shared" si="1459"/>
        <v>1</v>
      </c>
      <c r="BY343" s="1974">
        <f t="shared" si="1460"/>
        <v>0.92307692307692313</v>
      </c>
      <c r="BZ343" s="3151"/>
      <c r="CA343" s="6706">
        <v>13</v>
      </c>
      <c r="CB343" s="6707"/>
      <c r="CC343" s="1813">
        <v>2</v>
      </c>
      <c r="CD343" s="1814">
        <v>3</v>
      </c>
      <c r="CE343" s="2359">
        <f t="shared" si="1529"/>
        <v>-1</v>
      </c>
      <c r="CF343" s="1977">
        <f t="shared" si="1578"/>
        <v>1.5</v>
      </c>
      <c r="CG343" s="1976">
        <f t="shared" si="1531"/>
        <v>3</v>
      </c>
      <c r="CH343" s="2387">
        <f t="shared" si="1532"/>
        <v>10</v>
      </c>
      <c r="CI343" s="1977">
        <f t="shared" si="1585"/>
        <v>0.23076923076923078</v>
      </c>
      <c r="CJ343" s="2650"/>
      <c r="CK343" s="2651"/>
      <c r="CL343" s="7437"/>
      <c r="CM343" s="1705">
        <v>0</v>
      </c>
      <c r="CN343" s="1705">
        <v>1</v>
      </c>
      <c r="CO343" s="1706">
        <v>2</v>
      </c>
      <c r="CP343" s="2046"/>
      <c r="CQ343" s="1729"/>
      <c r="CR343" s="1729"/>
      <c r="CS343" s="1729"/>
      <c r="CT343" s="1729"/>
      <c r="CU343" s="1729"/>
      <c r="CV343" s="1729"/>
      <c r="CW343" s="1729"/>
      <c r="CX343" s="1729"/>
      <c r="CY343" s="5735">
        <v>13</v>
      </c>
      <c r="CZ343" s="5789">
        <v>13</v>
      </c>
      <c r="DA343" s="4829">
        <v>0</v>
      </c>
      <c r="DB343" s="4322">
        <v>0</v>
      </c>
      <c r="DC343" s="4452">
        <f t="shared" si="1534"/>
        <v>0</v>
      </c>
      <c r="DD343" s="4453">
        <v>0</v>
      </c>
      <c r="DE343" s="4831">
        <f t="shared" si="1462"/>
        <v>22</v>
      </c>
      <c r="DF343" s="4170">
        <f t="shared" si="1536"/>
        <v>-9</v>
      </c>
      <c r="DG343" s="4171">
        <f t="shared" si="1537"/>
        <v>1.6923076923076923</v>
      </c>
      <c r="DH343" s="5841">
        <v>13</v>
      </c>
      <c r="DI343" s="5937">
        <v>13</v>
      </c>
      <c r="DJ343" s="4835">
        <v>1</v>
      </c>
      <c r="DK343" s="4734">
        <v>1</v>
      </c>
      <c r="DL343" s="4833">
        <f t="shared" si="1538"/>
        <v>0</v>
      </c>
      <c r="DM343" s="4427">
        <f t="shared" si="1586"/>
        <v>1</v>
      </c>
      <c r="DN343" s="4433">
        <f t="shared" si="1540"/>
        <v>23</v>
      </c>
      <c r="DO343" s="4170">
        <f t="shared" si="1541"/>
        <v>-10</v>
      </c>
      <c r="DP343" s="4171">
        <f t="shared" si="1542"/>
        <v>1.7692307692307692</v>
      </c>
      <c r="DQ343" s="5938">
        <v>13</v>
      </c>
      <c r="DR343" s="5939">
        <v>13</v>
      </c>
      <c r="DS343" s="4965">
        <v>1</v>
      </c>
      <c r="DT343" s="4970">
        <v>0</v>
      </c>
      <c r="DU343" s="4971">
        <f t="shared" si="1543"/>
        <v>1</v>
      </c>
      <c r="DV343" s="4683">
        <f t="shared" si="1579"/>
        <v>0</v>
      </c>
      <c r="DW343" s="4428">
        <f t="shared" si="1544"/>
        <v>23</v>
      </c>
      <c r="DX343" s="4147">
        <f t="shared" si="1545"/>
        <v>-10</v>
      </c>
      <c r="DY343" s="1747">
        <f t="shared" si="1580"/>
        <v>1.7692307692307692</v>
      </c>
      <c r="DZ343" s="5735">
        <v>13</v>
      </c>
      <c r="EA343" s="5789">
        <v>13</v>
      </c>
      <c r="EB343" s="3222">
        <v>2</v>
      </c>
      <c r="EC343" s="3224">
        <v>1</v>
      </c>
      <c r="ED343" s="3040">
        <f t="shared" si="1547"/>
        <v>-1</v>
      </c>
      <c r="EE343" s="3196">
        <v>0</v>
      </c>
      <c r="EF343" s="3477">
        <f t="shared" si="1549"/>
        <v>13</v>
      </c>
      <c r="EG343" s="3040">
        <f t="shared" si="1550"/>
        <v>0</v>
      </c>
      <c r="EH343" s="3196">
        <f t="shared" si="1551"/>
        <v>1</v>
      </c>
      <c r="EI343" s="5841">
        <v>13</v>
      </c>
      <c r="EJ343" s="5937">
        <v>13</v>
      </c>
      <c r="EK343" s="3222">
        <v>2</v>
      </c>
      <c r="EL343" s="3224">
        <v>8</v>
      </c>
      <c r="EM343" s="3040">
        <f t="shared" si="1552"/>
        <v>-6</v>
      </c>
      <c r="EN343" s="1732">
        <f t="shared" si="1587"/>
        <v>4</v>
      </c>
      <c r="EO343" s="3016">
        <f t="shared" si="1554"/>
        <v>21</v>
      </c>
      <c r="EP343" s="3040">
        <f t="shared" si="1555"/>
        <v>-8</v>
      </c>
      <c r="EQ343" s="3196">
        <f t="shared" si="1556"/>
        <v>1.6153846153846154</v>
      </c>
      <c r="ER343" s="5938">
        <v>13</v>
      </c>
      <c r="ES343" s="5939">
        <v>13</v>
      </c>
      <c r="ET343" s="3991">
        <v>2</v>
      </c>
      <c r="EU343" s="3728">
        <v>1</v>
      </c>
      <c r="EV343" s="1739">
        <f t="shared" si="1557"/>
        <v>1</v>
      </c>
      <c r="EW343" s="1736">
        <f t="shared" si="1581"/>
        <v>0.5</v>
      </c>
      <c r="EX343" s="3621">
        <f t="shared" si="1558"/>
        <v>22</v>
      </c>
      <c r="EY343" s="3945">
        <f t="shared" si="1559"/>
        <v>-9</v>
      </c>
      <c r="EZ343" s="1747">
        <f t="shared" si="1582"/>
        <v>1.6923076923076923</v>
      </c>
      <c r="FA343" s="6786">
        <v>13</v>
      </c>
      <c r="FB343" s="6787">
        <v>13</v>
      </c>
      <c r="FC343" s="2544">
        <v>1</v>
      </c>
      <c r="FD343" s="2523">
        <v>2</v>
      </c>
      <c r="FE343" s="1957">
        <f t="shared" si="1561"/>
        <v>1</v>
      </c>
      <c r="FF343" s="1895">
        <v>0</v>
      </c>
      <c r="FG343" s="1957">
        <f t="shared" si="1563"/>
        <v>5</v>
      </c>
      <c r="FH343" s="1957">
        <f t="shared" si="1564"/>
        <v>8</v>
      </c>
      <c r="FI343" s="1895">
        <f t="shared" si="1565"/>
        <v>0.38461538461538464</v>
      </c>
      <c r="FJ343" s="6786">
        <v>13</v>
      </c>
      <c r="FK343" s="6787">
        <v>13</v>
      </c>
      <c r="FL343" s="2544">
        <v>1</v>
      </c>
      <c r="FM343" s="2523">
        <v>4</v>
      </c>
      <c r="FN343" s="1957">
        <f t="shared" si="1566"/>
        <v>-3</v>
      </c>
      <c r="FO343" s="1732">
        <f t="shared" si="1567"/>
        <v>4</v>
      </c>
      <c r="FP343" s="2587">
        <f t="shared" si="1568"/>
        <v>9</v>
      </c>
      <c r="FQ343" s="1957">
        <f t="shared" si="1569"/>
        <v>4</v>
      </c>
      <c r="FR343" s="1895">
        <f t="shared" si="1570"/>
        <v>0.69230769230769229</v>
      </c>
      <c r="FS343" s="6786">
        <v>13</v>
      </c>
      <c r="FT343" s="6787">
        <v>13</v>
      </c>
      <c r="FU343" s="2544">
        <v>1</v>
      </c>
      <c r="FV343" s="2523">
        <v>3</v>
      </c>
      <c r="FW343" s="1739">
        <f t="shared" si="1571"/>
        <v>-2</v>
      </c>
      <c r="FX343" s="1736">
        <f t="shared" si="1583"/>
        <v>3</v>
      </c>
      <c r="FY343" s="2587">
        <f t="shared" si="1572"/>
        <v>12</v>
      </c>
      <c r="FZ343" s="1736">
        <f t="shared" si="1573"/>
        <v>1</v>
      </c>
      <c r="GA343" s="2642">
        <f t="shared" si="1584"/>
        <v>0.92307692307692313</v>
      </c>
      <c r="GB343" s="3169">
        <f t="shared" si="1487"/>
        <v>7.6923076923076872E-2</v>
      </c>
      <c r="GC343" s="2219">
        <v>0</v>
      </c>
      <c r="GD343" s="1895">
        <v>1</v>
      </c>
      <c r="GE343" s="2105" t="s">
        <v>206</v>
      </c>
      <c r="GF343" s="2105" t="s">
        <v>215</v>
      </c>
      <c r="GG343" s="2105" t="s">
        <v>92</v>
      </c>
      <c r="GH343" s="2105" t="s">
        <v>29</v>
      </c>
      <c r="GI343" s="2105" t="s">
        <v>16</v>
      </c>
      <c r="GJ343" s="2105" t="s">
        <v>20</v>
      </c>
      <c r="GK343" s="2105" t="s">
        <v>20</v>
      </c>
      <c r="GL343" s="2121" t="s">
        <v>113</v>
      </c>
      <c r="GM343" s="219" t="s">
        <v>1024</v>
      </c>
      <c r="GN343" s="223" t="s">
        <v>936</v>
      </c>
      <c r="GO343" s="460">
        <v>13</v>
      </c>
      <c r="GP343" s="460">
        <v>2</v>
      </c>
      <c r="GQ343" s="2086">
        <v>3</v>
      </c>
      <c r="GR343" s="2086">
        <v>-1</v>
      </c>
      <c r="GS343" s="1895">
        <v>1.5</v>
      </c>
      <c r="GT343" s="2086">
        <v>3</v>
      </c>
      <c r="GU343" s="2086">
        <v>10</v>
      </c>
      <c r="GV343" s="1895">
        <v>0.23076923076923078</v>
      </c>
    </row>
    <row r="344" spans="1:204" ht="38.25" x14ac:dyDescent="0.25">
      <c r="B344" s="7174"/>
      <c r="C344" s="7154"/>
      <c r="D344" s="7147"/>
      <c r="E344" s="7152"/>
      <c r="F344" s="5707"/>
      <c r="G344" s="5707"/>
      <c r="H344" s="5707"/>
      <c r="I344" s="5707"/>
      <c r="J344" s="5707"/>
      <c r="K344" s="5707"/>
      <c r="L344" s="5707"/>
      <c r="M344" s="5707"/>
      <c r="N344" s="5707"/>
      <c r="O344" s="5707"/>
      <c r="P344" s="5698"/>
      <c r="Q344" s="5698"/>
      <c r="R344" s="5704"/>
      <c r="S344" s="5698"/>
      <c r="T344" s="5698"/>
      <c r="U344" s="7127"/>
      <c r="V344" s="5698"/>
      <c r="W344" s="7274"/>
      <c r="X344" s="5692"/>
      <c r="Y344" s="2121" t="s">
        <v>92</v>
      </c>
      <c r="Z344" s="504" t="s">
        <v>1025</v>
      </c>
      <c r="AA344" s="484" t="s">
        <v>1026</v>
      </c>
      <c r="AB344" s="414">
        <v>350</v>
      </c>
      <c r="AC344" s="460">
        <f>10+20</f>
        <v>30</v>
      </c>
      <c r="AD344" s="577">
        <f t="shared" si="1574"/>
        <v>8.5714285714285715E-2</v>
      </c>
      <c r="AE344" s="460">
        <f>40+100</f>
        <v>140</v>
      </c>
      <c r="AF344" s="577">
        <f t="shared" si="1575"/>
        <v>0.4</v>
      </c>
      <c r="AG344" s="460">
        <f>30+80</f>
        <v>110</v>
      </c>
      <c r="AH344" s="577">
        <f t="shared" si="1576"/>
        <v>0.31428571428571428</v>
      </c>
      <c r="AI344" s="460">
        <f>20+50</f>
        <v>70</v>
      </c>
      <c r="AJ344" s="577">
        <f t="shared" si="1577"/>
        <v>0.2</v>
      </c>
      <c r="AK344" s="191">
        <f t="shared" si="1512"/>
        <v>1</v>
      </c>
      <c r="AL344" s="2330" t="s">
        <v>92</v>
      </c>
      <c r="AM344" s="959" t="s">
        <v>2409</v>
      </c>
      <c r="AN344" s="959" t="s">
        <v>2410</v>
      </c>
      <c r="AO344" s="970" t="s">
        <v>1669</v>
      </c>
      <c r="AP344" s="970" t="s">
        <v>2411</v>
      </c>
      <c r="AQ344" s="970">
        <v>100</v>
      </c>
      <c r="AR344" s="970" t="s">
        <v>1885</v>
      </c>
      <c r="AS344" s="970" t="s">
        <v>1579</v>
      </c>
      <c r="AT344" s="2275"/>
      <c r="AU344" s="970" t="s">
        <v>1704</v>
      </c>
      <c r="AV344" s="6460">
        <v>350</v>
      </c>
      <c r="AW344" s="6461"/>
      <c r="AX344" s="3995">
        <f t="shared" si="1513"/>
        <v>70</v>
      </c>
      <c r="AY344" s="3733">
        <f t="shared" si="1514"/>
        <v>29</v>
      </c>
      <c r="AZ344" s="4092">
        <f t="shared" si="1515"/>
        <v>41</v>
      </c>
      <c r="BA344" s="1974">
        <f t="shared" si="1516"/>
        <v>0.41428571428571431</v>
      </c>
      <c r="BB344" s="3714">
        <f t="shared" si="1393"/>
        <v>227</v>
      </c>
      <c r="BC344" s="4104">
        <f t="shared" si="1517"/>
        <v>123</v>
      </c>
      <c r="BD344" s="1974">
        <f t="shared" si="1518"/>
        <v>0.64857142857142858</v>
      </c>
      <c r="BE344" s="4960">
        <f t="shared" si="1519"/>
        <v>0</v>
      </c>
      <c r="BF344" s="6460">
        <v>350</v>
      </c>
      <c r="BG344" s="6461"/>
      <c r="BH344" s="3995">
        <f t="shared" si="1520"/>
        <v>110</v>
      </c>
      <c r="BI344" s="3733">
        <f t="shared" si="1521"/>
        <v>79</v>
      </c>
      <c r="BJ344" s="3111">
        <f t="shared" si="1522"/>
        <v>31</v>
      </c>
      <c r="BK344" s="1974">
        <f t="shared" si="1523"/>
        <v>0.71818181818181814</v>
      </c>
      <c r="BL344" s="3714">
        <f t="shared" si="1381"/>
        <v>198</v>
      </c>
      <c r="BM344" s="3122">
        <f t="shared" si="1524"/>
        <v>152</v>
      </c>
      <c r="BN344" s="1974">
        <f t="shared" si="1525"/>
        <v>0.56571428571428573</v>
      </c>
      <c r="BO344" s="3708">
        <f t="shared" si="1526"/>
        <v>0</v>
      </c>
      <c r="BP344" s="3494"/>
      <c r="BQ344" s="6786">
        <v>350</v>
      </c>
      <c r="BR344" s="6787"/>
      <c r="BS344" s="2798">
        <f t="shared" si="1527"/>
        <v>140</v>
      </c>
      <c r="BT344" s="2523">
        <f t="shared" si="1528"/>
        <v>103</v>
      </c>
      <c r="BU344" s="2987">
        <f t="shared" si="1456"/>
        <v>37</v>
      </c>
      <c r="BV344" s="1974">
        <f t="shared" si="1457"/>
        <v>0.73571428571428577</v>
      </c>
      <c r="BW344" s="2802">
        <f t="shared" si="1458"/>
        <v>119</v>
      </c>
      <c r="BX344" s="2991">
        <f t="shared" si="1459"/>
        <v>231</v>
      </c>
      <c r="BY344" s="1974">
        <f t="shared" si="1460"/>
        <v>0.34</v>
      </c>
      <c r="BZ344" s="3151"/>
      <c r="CA344" s="6706">
        <v>350</v>
      </c>
      <c r="CB344" s="6707"/>
      <c r="CC344" s="1468">
        <v>30</v>
      </c>
      <c r="CD344" s="1738">
        <v>16</v>
      </c>
      <c r="CE344" s="2359">
        <f t="shared" si="1529"/>
        <v>14</v>
      </c>
      <c r="CF344" s="1977">
        <f t="shared" si="1578"/>
        <v>0.53333333333333333</v>
      </c>
      <c r="CG344" s="1976">
        <f t="shared" si="1531"/>
        <v>16</v>
      </c>
      <c r="CH344" s="2387">
        <f t="shared" si="1532"/>
        <v>334</v>
      </c>
      <c r="CI344" s="1977">
        <f t="shared" si="1585"/>
        <v>4.5714285714285714E-2</v>
      </c>
      <c r="CJ344" s="2650"/>
      <c r="CK344" s="2651"/>
      <c r="CL344" s="7437"/>
      <c r="CM344" s="1705">
        <v>0</v>
      </c>
      <c r="CN344" s="1706">
        <v>7</v>
      </c>
      <c r="CO344" s="1706">
        <v>9</v>
      </c>
      <c r="CP344" s="2046"/>
      <c r="CQ344" s="1729"/>
      <c r="CR344" s="1729"/>
      <c r="CS344" s="1729"/>
      <c r="CT344" s="1729"/>
      <c r="CU344" s="1729"/>
      <c r="CV344" s="1729"/>
      <c r="CW344" s="1729"/>
      <c r="CX344" s="1729"/>
      <c r="CY344" s="5735">
        <v>350</v>
      </c>
      <c r="CZ344" s="5789">
        <v>350</v>
      </c>
      <c r="DA344" s="4829">
        <v>30</v>
      </c>
      <c r="DB344" s="4322">
        <v>29</v>
      </c>
      <c r="DC344" s="4452">
        <f t="shared" si="1534"/>
        <v>-1</v>
      </c>
      <c r="DD344" s="4453">
        <v>0</v>
      </c>
      <c r="DE344" s="4831">
        <f t="shared" si="1462"/>
        <v>227</v>
      </c>
      <c r="DF344" s="4170">
        <f t="shared" si="1536"/>
        <v>123</v>
      </c>
      <c r="DG344" s="4171">
        <f t="shared" si="1537"/>
        <v>0.64857142857142858</v>
      </c>
      <c r="DH344" s="5841">
        <v>350</v>
      </c>
      <c r="DI344" s="5937">
        <v>350</v>
      </c>
      <c r="DJ344" s="4835">
        <v>30</v>
      </c>
      <c r="DK344" s="4734">
        <v>0</v>
      </c>
      <c r="DL344" s="4833">
        <f t="shared" si="1538"/>
        <v>30</v>
      </c>
      <c r="DM344" s="4427">
        <f t="shared" si="1586"/>
        <v>0</v>
      </c>
      <c r="DN344" s="4433">
        <f t="shared" si="1540"/>
        <v>227</v>
      </c>
      <c r="DO344" s="4170">
        <f t="shared" si="1541"/>
        <v>123</v>
      </c>
      <c r="DP344" s="4171">
        <f t="shared" si="1542"/>
        <v>0.64857142857142858</v>
      </c>
      <c r="DQ344" s="5938">
        <v>350</v>
      </c>
      <c r="DR344" s="5939">
        <v>350</v>
      </c>
      <c r="DS344" s="4186">
        <v>10</v>
      </c>
      <c r="DT344" s="4970">
        <v>0</v>
      </c>
      <c r="DU344" s="4971">
        <f t="shared" si="1543"/>
        <v>10</v>
      </c>
      <c r="DV344" s="4683">
        <f t="shared" si="1579"/>
        <v>0</v>
      </c>
      <c r="DW344" s="4428">
        <f t="shared" si="1544"/>
        <v>227</v>
      </c>
      <c r="DX344" s="4147">
        <f t="shared" si="1545"/>
        <v>123</v>
      </c>
      <c r="DY344" s="1747">
        <f t="shared" si="1580"/>
        <v>0.64857142857142858</v>
      </c>
      <c r="DZ344" s="5735">
        <v>350</v>
      </c>
      <c r="EA344" s="5789">
        <v>350</v>
      </c>
      <c r="EB344" s="3222">
        <v>50</v>
      </c>
      <c r="EC344" s="3224">
        <v>40</v>
      </c>
      <c r="ED344" s="3040">
        <f t="shared" si="1547"/>
        <v>-10</v>
      </c>
      <c r="EE344" s="3196">
        <v>0</v>
      </c>
      <c r="EF344" s="3477">
        <f t="shared" si="1549"/>
        <v>159</v>
      </c>
      <c r="EG344" s="3040">
        <f t="shared" si="1550"/>
        <v>191</v>
      </c>
      <c r="EH344" s="3196">
        <f t="shared" si="1551"/>
        <v>0.45428571428571429</v>
      </c>
      <c r="EI344" s="5841">
        <v>350</v>
      </c>
      <c r="EJ344" s="5937">
        <v>350</v>
      </c>
      <c r="EK344" s="3222">
        <v>10</v>
      </c>
      <c r="EL344" s="3224">
        <v>36</v>
      </c>
      <c r="EM344" s="3040">
        <f t="shared" si="1552"/>
        <v>-26</v>
      </c>
      <c r="EN344" s="1732">
        <f t="shared" si="1587"/>
        <v>3.6</v>
      </c>
      <c r="EO344" s="3016">
        <f t="shared" si="1554"/>
        <v>195</v>
      </c>
      <c r="EP344" s="3040">
        <f t="shared" si="1555"/>
        <v>155</v>
      </c>
      <c r="EQ344" s="3196">
        <f t="shared" si="1556"/>
        <v>0.55714285714285716</v>
      </c>
      <c r="ER344" s="5938">
        <v>350</v>
      </c>
      <c r="ES344" s="5939">
        <v>350</v>
      </c>
      <c r="ET344" s="3991">
        <v>50</v>
      </c>
      <c r="EU344" s="3728">
        <v>3</v>
      </c>
      <c r="EV344" s="1739">
        <f t="shared" si="1557"/>
        <v>47</v>
      </c>
      <c r="EW344" s="1736">
        <f t="shared" si="1581"/>
        <v>0.06</v>
      </c>
      <c r="EX344" s="3621">
        <f t="shared" si="1558"/>
        <v>198</v>
      </c>
      <c r="EY344" s="3945">
        <f t="shared" si="1559"/>
        <v>152</v>
      </c>
      <c r="EZ344" s="1747">
        <f t="shared" si="1582"/>
        <v>0.56571428571428573</v>
      </c>
      <c r="FA344" s="6786">
        <v>350</v>
      </c>
      <c r="FB344" s="6787">
        <v>350</v>
      </c>
      <c r="FC344" s="2544">
        <v>40</v>
      </c>
      <c r="FD344" s="2523">
        <v>3</v>
      </c>
      <c r="FE344" s="1957">
        <f t="shared" si="1561"/>
        <v>-37</v>
      </c>
      <c r="FF344" s="1895">
        <v>0</v>
      </c>
      <c r="FG344" s="1957">
        <f t="shared" si="1563"/>
        <v>19</v>
      </c>
      <c r="FH344" s="1957">
        <f t="shared" si="1564"/>
        <v>331</v>
      </c>
      <c r="FI344" s="1895">
        <f t="shared" si="1565"/>
        <v>5.4285714285714284E-2</v>
      </c>
      <c r="FJ344" s="6786">
        <v>350</v>
      </c>
      <c r="FK344" s="6787">
        <v>350</v>
      </c>
      <c r="FL344" s="2544">
        <v>50</v>
      </c>
      <c r="FM344" s="2523">
        <v>22</v>
      </c>
      <c r="FN344" s="1957">
        <f t="shared" si="1566"/>
        <v>28</v>
      </c>
      <c r="FO344" s="1732">
        <f t="shared" si="1567"/>
        <v>0.44</v>
      </c>
      <c r="FP344" s="2587">
        <f t="shared" si="1568"/>
        <v>41</v>
      </c>
      <c r="FQ344" s="1957">
        <f t="shared" si="1569"/>
        <v>309</v>
      </c>
      <c r="FR344" s="1895">
        <f t="shared" si="1570"/>
        <v>0.11714285714285715</v>
      </c>
      <c r="FS344" s="6786">
        <v>350</v>
      </c>
      <c r="FT344" s="6787">
        <v>350</v>
      </c>
      <c r="FU344" s="2544">
        <v>50</v>
      </c>
      <c r="FV344" s="2523">
        <v>78</v>
      </c>
      <c r="FW344" s="1739">
        <f t="shared" si="1571"/>
        <v>-28</v>
      </c>
      <c r="FX344" s="1736">
        <f t="shared" si="1583"/>
        <v>1.56</v>
      </c>
      <c r="FY344" s="2587">
        <f t="shared" si="1572"/>
        <v>119</v>
      </c>
      <c r="FZ344" s="1736">
        <f t="shared" si="1573"/>
        <v>231</v>
      </c>
      <c r="GA344" s="2642">
        <f t="shared" si="1584"/>
        <v>0.34</v>
      </c>
      <c r="GB344" s="3169">
        <f t="shared" si="1487"/>
        <v>0.11428571428571427</v>
      </c>
      <c r="GC344" s="2219">
        <v>0</v>
      </c>
      <c r="GD344" s="1895">
        <v>1</v>
      </c>
      <c r="GE344" s="2105" t="s">
        <v>206</v>
      </c>
      <c r="GF344" s="2105" t="s">
        <v>215</v>
      </c>
      <c r="GG344" s="2105" t="s">
        <v>92</v>
      </c>
      <c r="GH344" s="2105" t="s">
        <v>29</v>
      </c>
      <c r="GI344" s="2105" t="s">
        <v>16</v>
      </c>
      <c r="GJ344" s="2105" t="s">
        <v>20</v>
      </c>
      <c r="GK344" s="2105" t="s">
        <v>20</v>
      </c>
      <c r="GL344" s="2121" t="s">
        <v>92</v>
      </c>
      <c r="GM344" s="219" t="s">
        <v>1025</v>
      </c>
      <c r="GN344" s="223" t="s">
        <v>1026</v>
      </c>
      <c r="GO344" s="460">
        <v>350</v>
      </c>
      <c r="GP344" s="460">
        <v>30</v>
      </c>
      <c r="GQ344" s="2086">
        <v>16</v>
      </c>
      <c r="GR344" s="2086">
        <v>14</v>
      </c>
      <c r="GS344" s="1895">
        <v>0.53333333333333333</v>
      </c>
      <c r="GT344" s="2086">
        <v>16</v>
      </c>
      <c r="GU344" s="2086">
        <v>334</v>
      </c>
      <c r="GV344" s="1895">
        <v>4.5714285714285714E-2</v>
      </c>
    </row>
    <row r="345" spans="1:204" ht="25.5" x14ac:dyDescent="0.25">
      <c r="B345" s="7174"/>
      <c r="C345" s="7154"/>
      <c r="D345" s="7147"/>
      <c r="E345" s="7152"/>
      <c r="F345" s="5707"/>
      <c r="G345" s="5707"/>
      <c r="H345" s="5707"/>
      <c r="I345" s="5707"/>
      <c r="J345" s="5707"/>
      <c r="K345" s="5707"/>
      <c r="L345" s="5707"/>
      <c r="M345" s="5707"/>
      <c r="N345" s="5707"/>
      <c r="O345" s="5707"/>
      <c r="P345" s="5698"/>
      <c r="Q345" s="5698"/>
      <c r="R345" s="5704"/>
      <c r="S345" s="5698"/>
      <c r="T345" s="5698"/>
      <c r="U345" s="7127"/>
      <c r="V345" s="5698"/>
      <c r="W345" s="7274"/>
      <c r="X345" s="5692"/>
      <c r="Y345" s="2121" t="s">
        <v>101</v>
      </c>
      <c r="Z345" s="504" t="s">
        <v>1027</v>
      </c>
      <c r="AA345" s="484" t="s">
        <v>1028</v>
      </c>
      <c r="AB345" s="414">
        <v>130</v>
      </c>
      <c r="AC345" s="460">
        <v>20</v>
      </c>
      <c r="AD345" s="577">
        <f t="shared" si="1574"/>
        <v>0.15384615384615385</v>
      </c>
      <c r="AE345" s="460">
        <v>40</v>
      </c>
      <c r="AF345" s="577">
        <f t="shared" si="1575"/>
        <v>0.30769230769230771</v>
      </c>
      <c r="AG345" s="460">
        <v>35</v>
      </c>
      <c r="AH345" s="577">
        <f t="shared" si="1576"/>
        <v>0.26923076923076922</v>
      </c>
      <c r="AI345" s="460">
        <v>35</v>
      </c>
      <c r="AJ345" s="577">
        <f t="shared" si="1577"/>
        <v>0.26923076923076922</v>
      </c>
      <c r="AK345" s="191">
        <f t="shared" si="1512"/>
        <v>1</v>
      </c>
      <c r="AL345" s="2330" t="s">
        <v>101</v>
      </c>
      <c r="AM345" s="959" t="s">
        <v>2412</v>
      </c>
      <c r="AN345" s="959" t="s">
        <v>2414</v>
      </c>
      <c r="AO345" s="970" t="s">
        <v>2413</v>
      </c>
      <c r="AP345" s="970" t="s">
        <v>2415</v>
      </c>
      <c r="AQ345" s="970">
        <v>100</v>
      </c>
      <c r="AR345" s="970" t="s">
        <v>2418</v>
      </c>
      <c r="AS345" s="970" t="s">
        <v>1579</v>
      </c>
      <c r="AT345" s="2275"/>
      <c r="AU345" s="970" t="s">
        <v>1704</v>
      </c>
      <c r="AV345" s="6460">
        <v>130</v>
      </c>
      <c r="AW345" s="6461"/>
      <c r="AX345" s="3995">
        <f t="shared" si="1513"/>
        <v>35</v>
      </c>
      <c r="AY345" s="3995">
        <f t="shared" si="1514"/>
        <v>0</v>
      </c>
      <c r="AZ345" s="4092">
        <f t="shared" si="1515"/>
        <v>35</v>
      </c>
      <c r="BA345" s="1974">
        <f t="shared" si="1516"/>
        <v>0</v>
      </c>
      <c r="BB345" s="3714">
        <f t="shared" si="1393"/>
        <v>103</v>
      </c>
      <c r="BC345" s="4104">
        <f t="shared" si="1517"/>
        <v>27</v>
      </c>
      <c r="BD345" s="1974">
        <f t="shared" si="1518"/>
        <v>0.79230769230769227</v>
      </c>
      <c r="BE345" s="4960">
        <f t="shared" si="1519"/>
        <v>0</v>
      </c>
      <c r="BF345" s="6460">
        <v>130</v>
      </c>
      <c r="BG345" s="6461"/>
      <c r="BH345" s="3995">
        <f t="shared" si="1520"/>
        <v>35</v>
      </c>
      <c r="BI345" s="3995">
        <f t="shared" si="1521"/>
        <v>63</v>
      </c>
      <c r="BJ345" s="3111">
        <f t="shared" si="1522"/>
        <v>-28</v>
      </c>
      <c r="BK345" s="1974">
        <f t="shared" si="1523"/>
        <v>1.8</v>
      </c>
      <c r="BL345" s="3714">
        <f t="shared" si="1381"/>
        <v>103</v>
      </c>
      <c r="BM345" s="3122">
        <f t="shared" si="1524"/>
        <v>27</v>
      </c>
      <c r="BN345" s="1974">
        <f t="shared" si="1525"/>
        <v>0.79230769230769227</v>
      </c>
      <c r="BO345" s="3708">
        <f t="shared" si="1526"/>
        <v>0</v>
      </c>
      <c r="BP345" s="3494"/>
      <c r="BQ345" s="6786">
        <v>130</v>
      </c>
      <c r="BR345" s="6787"/>
      <c r="BS345" s="2798">
        <f t="shared" si="1527"/>
        <v>40</v>
      </c>
      <c r="BT345" s="2798">
        <f t="shared" si="1528"/>
        <v>20</v>
      </c>
      <c r="BU345" s="2987">
        <f t="shared" si="1456"/>
        <v>20</v>
      </c>
      <c r="BV345" s="1974">
        <f t="shared" si="1457"/>
        <v>0.5</v>
      </c>
      <c r="BW345" s="2802">
        <f t="shared" si="1458"/>
        <v>40</v>
      </c>
      <c r="BX345" s="2991">
        <f t="shared" si="1459"/>
        <v>90</v>
      </c>
      <c r="BY345" s="1974">
        <f t="shared" si="1460"/>
        <v>0.30769230769230771</v>
      </c>
      <c r="BZ345" s="3151"/>
      <c r="CA345" s="6706">
        <v>130</v>
      </c>
      <c r="CB345" s="6707"/>
      <c r="CC345" s="1468">
        <v>20</v>
      </c>
      <c r="CD345" s="1468">
        <v>20</v>
      </c>
      <c r="CE345" s="2359">
        <f t="shared" si="1529"/>
        <v>0</v>
      </c>
      <c r="CF345" s="1977">
        <f t="shared" si="1578"/>
        <v>1</v>
      </c>
      <c r="CG345" s="1976">
        <f t="shared" si="1531"/>
        <v>20</v>
      </c>
      <c r="CH345" s="2387">
        <f t="shared" si="1532"/>
        <v>110</v>
      </c>
      <c r="CI345" s="1977">
        <f t="shared" si="1585"/>
        <v>0.15384615384615385</v>
      </c>
      <c r="CJ345" s="2650"/>
      <c r="CK345" s="2651"/>
      <c r="CL345" s="7437"/>
      <c r="CM345" s="1705">
        <v>0</v>
      </c>
      <c r="CN345" s="1705">
        <v>0</v>
      </c>
      <c r="CO345" s="1706">
        <v>0</v>
      </c>
      <c r="CP345" s="2046"/>
      <c r="CQ345" s="1729"/>
      <c r="CR345" s="1729"/>
      <c r="CS345" s="1729"/>
      <c r="CT345" s="1729"/>
      <c r="CU345" s="1729"/>
      <c r="CV345" s="1729"/>
      <c r="CW345" s="1729"/>
      <c r="CX345" s="1729"/>
      <c r="CY345" s="5735">
        <v>130</v>
      </c>
      <c r="CZ345" s="5789">
        <v>130</v>
      </c>
      <c r="DA345" s="4829">
        <v>15</v>
      </c>
      <c r="DB345" s="4322">
        <v>0</v>
      </c>
      <c r="DC345" s="4452">
        <f t="shared" si="1534"/>
        <v>-15</v>
      </c>
      <c r="DD345" s="4453">
        <f t="shared" ref="DD345" si="1588">DB345/DA345</f>
        <v>0</v>
      </c>
      <c r="DE345" s="4831">
        <f t="shared" si="1462"/>
        <v>103</v>
      </c>
      <c r="DF345" s="4170">
        <f t="shared" si="1536"/>
        <v>27</v>
      </c>
      <c r="DG345" s="4171">
        <f t="shared" si="1537"/>
        <v>0.79230769230769227</v>
      </c>
      <c r="DH345" s="5841">
        <v>130</v>
      </c>
      <c r="DI345" s="5937">
        <v>130</v>
      </c>
      <c r="DJ345" s="4835">
        <v>15</v>
      </c>
      <c r="DK345" s="4734">
        <v>0</v>
      </c>
      <c r="DL345" s="4833">
        <f t="shared" si="1538"/>
        <v>15</v>
      </c>
      <c r="DM345" s="4427">
        <f t="shared" si="1586"/>
        <v>0</v>
      </c>
      <c r="DN345" s="4433">
        <f t="shared" si="1540"/>
        <v>103</v>
      </c>
      <c r="DO345" s="4170">
        <f t="shared" si="1541"/>
        <v>27</v>
      </c>
      <c r="DP345" s="4171">
        <f t="shared" si="1542"/>
        <v>0.79230769230769227</v>
      </c>
      <c r="DQ345" s="5938">
        <v>130</v>
      </c>
      <c r="DR345" s="5939">
        <v>130</v>
      </c>
      <c r="DS345" s="4186">
        <v>5</v>
      </c>
      <c r="DT345" s="4970">
        <v>0</v>
      </c>
      <c r="DU345" s="4971">
        <f t="shared" si="1543"/>
        <v>5</v>
      </c>
      <c r="DV345" s="4683">
        <f t="shared" si="1579"/>
        <v>0</v>
      </c>
      <c r="DW345" s="4428">
        <f t="shared" si="1544"/>
        <v>103</v>
      </c>
      <c r="DX345" s="4147">
        <f t="shared" si="1545"/>
        <v>27</v>
      </c>
      <c r="DY345" s="1747">
        <f t="shared" si="1580"/>
        <v>0.79230769230769227</v>
      </c>
      <c r="DZ345" s="5735">
        <v>130</v>
      </c>
      <c r="EA345" s="5789">
        <v>130</v>
      </c>
      <c r="EB345" s="3222">
        <v>15</v>
      </c>
      <c r="EC345" s="3224">
        <v>23</v>
      </c>
      <c r="ED345" s="3040">
        <f t="shared" si="1547"/>
        <v>8</v>
      </c>
      <c r="EE345" s="3196">
        <f t="shared" ref="EE345" si="1589">EC345/EB345</f>
        <v>1.5333333333333334</v>
      </c>
      <c r="EF345" s="3460">
        <f t="shared" si="1549"/>
        <v>63</v>
      </c>
      <c r="EG345" s="3040">
        <f t="shared" si="1550"/>
        <v>67</v>
      </c>
      <c r="EH345" s="3196">
        <f t="shared" si="1551"/>
        <v>0.48461538461538461</v>
      </c>
      <c r="EI345" s="5841">
        <v>130</v>
      </c>
      <c r="EJ345" s="5937">
        <v>130</v>
      </c>
      <c r="EK345" s="3222">
        <v>5</v>
      </c>
      <c r="EL345" s="3224">
        <v>10</v>
      </c>
      <c r="EM345" s="3040">
        <f t="shared" si="1552"/>
        <v>-5</v>
      </c>
      <c r="EN345" s="1732">
        <f t="shared" si="1587"/>
        <v>2</v>
      </c>
      <c r="EO345" s="3016">
        <f t="shared" si="1554"/>
        <v>73</v>
      </c>
      <c r="EP345" s="3040">
        <f t="shared" si="1555"/>
        <v>57</v>
      </c>
      <c r="EQ345" s="3196">
        <f t="shared" si="1556"/>
        <v>0.56153846153846154</v>
      </c>
      <c r="ER345" s="5938">
        <v>130</v>
      </c>
      <c r="ES345" s="5939">
        <v>130</v>
      </c>
      <c r="ET345" s="3991">
        <v>15</v>
      </c>
      <c r="EU345" s="3728">
        <v>30</v>
      </c>
      <c r="EV345" s="1739">
        <f t="shared" si="1557"/>
        <v>-15</v>
      </c>
      <c r="EW345" s="1736">
        <f t="shared" si="1581"/>
        <v>2</v>
      </c>
      <c r="EX345" s="3621">
        <f t="shared" si="1558"/>
        <v>103</v>
      </c>
      <c r="EY345" s="3945">
        <f t="shared" si="1559"/>
        <v>27</v>
      </c>
      <c r="EZ345" s="1747">
        <f t="shared" si="1582"/>
        <v>0.79230769230769227</v>
      </c>
      <c r="FA345" s="6786">
        <v>130</v>
      </c>
      <c r="FB345" s="6787">
        <v>130</v>
      </c>
      <c r="FC345" s="2544">
        <v>0</v>
      </c>
      <c r="FD345" s="2523">
        <v>0</v>
      </c>
      <c r="FE345" s="1957">
        <f t="shared" si="1561"/>
        <v>0</v>
      </c>
      <c r="FF345" s="1895" t="e">
        <f t="shared" si="1562"/>
        <v>#DIV/0!</v>
      </c>
      <c r="FG345" s="1957">
        <f t="shared" si="1563"/>
        <v>20</v>
      </c>
      <c r="FH345" s="1957">
        <f t="shared" si="1564"/>
        <v>110</v>
      </c>
      <c r="FI345" s="1895">
        <f t="shared" si="1565"/>
        <v>0.15384615384615385</v>
      </c>
      <c r="FJ345" s="6786">
        <v>130</v>
      </c>
      <c r="FK345" s="6787">
        <v>130</v>
      </c>
      <c r="FL345" s="2544">
        <v>20</v>
      </c>
      <c r="FM345" s="2523">
        <v>0</v>
      </c>
      <c r="FN345" s="1957">
        <f t="shared" si="1566"/>
        <v>20</v>
      </c>
      <c r="FO345" s="1732">
        <f t="shared" si="1567"/>
        <v>0</v>
      </c>
      <c r="FP345" s="2587">
        <f t="shared" si="1568"/>
        <v>20</v>
      </c>
      <c r="FQ345" s="1957">
        <f t="shared" si="1569"/>
        <v>110</v>
      </c>
      <c r="FR345" s="1895">
        <f t="shared" si="1570"/>
        <v>0.15384615384615385</v>
      </c>
      <c r="FS345" s="6786">
        <v>130</v>
      </c>
      <c r="FT345" s="6787">
        <v>130</v>
      </c>
      <c r="FU345" s="2544">
        <v>20</v>
      </c>
      <c r="FV345" s="2523">
        <v>20</v>
      </c>
      <c r="FW345" s="1739">
        <f t="shared" si="1571"/>
        <v>0</v>
      </c>
      <c r="FX345" s="1736">
        <f t="shared" si="1583"/>
        <v>1</v>
      </c>
      <c r="FY345" s="2587">
        <f t="shared" si="1572"/>
        <v>40</v>
      </c>
      <c r="FZ345" s="1736">
        <f t="shared" si="1573"/>
        <v>90</v>
      </c>
      <c r="GA345" s="2642">
        <f t="shared" si="1584"/>
        <v>0.30769230769230771</v>
      </c>
      <c r="GB345" s="3169">
        <f t="shared" si="1487"/>
        <v>0.17692307692307691</v>
      </c>
      <c r="GC345" s="2219">
        <v>0</v>
      </c>
      <c r="GD345" s="1895">
        <v>1</v>
      </c>
      <c r="GE345" s="2105" t="s">
        <v>206</v>
      </c>
      <c r="GF345" s="2105" t="s">
        <v>215</v>
      </c>
      <c r="GG345" s="2105" t="s">
        <v>92</v>
      </c>
      <c r="GH345" s="2105" t="s">
        <v>29</v>
      </c>
      <c r="GI345" s="2105" t="s">
        <v>16</v>
      </c>
      <c r="GJ345" s="2105" t="s">
        <v>20</v>
      </c>
      <c r="GK345" s="2105" t="s">
        <v>20</v>
      </c>
      <c r="GL345" s="2121" t="s">
        <v>101</v>
      </c>
      <c r="GM345" s="219" t="s">
        <v>1027</v>
      </c>
      <c r="GN345" s="223" t="s">
        <v>1028</v>
      </c>
      <c r="GO345" s="460">
        <v>130</v>
      </c>
      <c r="GP345" s="460">
        <v>20</v>
      </c>
      <c r="GQ345" s="2086">
        <v>20</v>
      </c>
      <c r="GR345" s="2086">
        <v>0</v>
      </c>
      <c r="GS345" s="1895">
        <v>1</v>
      </c>
      <c r="GT345" s="2086">
        <v>20</v>
      </c>
      <c r="GU345" s="2086">
        <v>110</v>
      </c>
      <c r="GV345" s="1895">
        <v>0.15384615384615385</v>
      </c>
    </row>
    <row r="346" spans="1:204" ht="48" customHeight="1" x14ac:dyDescent="0.25">
      <c r="B346" s="7174"/>
      <c r="C346" s="7154"/>
      <c r="D346" s="7147"/>
      <c r="E346" s="7153"/>
      <c r="F346" s="5708"/>
      <c r="G346" s="5708"/>
      <c r="H346" s="5708"/>
      <c r="I346" s="5708"/>
      <c r="J346" s="5708"/>
      <c r="K346" s="5708"/>
      <c r="L346" s="5708"/>
      <c r="M346" s="5708"/>
      <c r="N346" s="5708"/>
      <c r="O346" s="5708"/>
      <c r="P346" s="5699"/>
      <c r="Q346" s="5699"/>
      <c r="R346" s="5705"/>
      <c r="S346" s="5699"/>
      <c r="T346" s="5699"/>
      <c r="U346" s="7128"/>
      <c r="V346" s="5699"/>
      <c r="W346" s="7275"/>
      <c r="X346" s="5693"/>
      <c r="Y346" s="2138" t="s">
        <v>112</v>
      </c>
      <c r="Z346" s="507" t="s">
        <v>1029</v>
      </c>
      <c r="AA346" s="527" t="s">
        <v>1026</v>
      </c>
      <c r="AB346" s="417">
        <v>1</v>
      </c>
      <c r="AC346" s="420">
        <v>0</v>
      </c>
      <c r="AD346" s="656">
        <f t="shared" si="1574"/>
        <v>0</v>
      </c>
      <c r="AE346" s="420">
        <v>0</v>
      </c>
      <c r="AF346" s="656">
        <f t="shared" si="1575"/>
        <v>0</v>
      </c>
      <c r="AG346" s="420">
        <v>0</v>
      </c>
      <c r="AH346" s="656">
        <f t="shared" si="1576"/>
        <v>0</v>
      </c>
      <c r="AI346" s="420">
        <v>1</v>
      </c>
      <c r="AJ346" s="656">
        <f t="shared" si="1577"/>
        <v>1</v>
      </c>
      <c r="AK346" s="191">
        <f t="shared" si="1512"/>
        <v>1</v>
      </c>
      <c r="AL346" s="2330" t="s">
        <v>112</v>
      </c>
      <c r="AM346" s="959" t="s">
        <v>2416</v>
      </c>
      <c r="AN346" s="959" t="s">
        <v>2417</v>
      </c>
      <c r="AO346" s="970" t="s">
        <v>1669</v>
      </c>
      <c r="AP346" s="970" t="s">
        <v>2411</v>
      </c>
      <c r="AQ346" s="970">
        <v>100</v>
      </c>
      <c r="AR346" s="970" t="s">
        <v>1885</v>
      </c>
      <c r="AS346" s="970" t="s">
        <v>1579</v>
      </c>
      <c r="AT346" s="2275"/>
      <c r="AU346" s="970" t="s">
        <v>1704</v>
      </c>
      <c r="AV346" s="6491">
        <v>1</v>
      </c>
      <c r="AW346" s="6492"/>
      <c r="AX346" s="3996">
        <f t="shared" si="1513"/>
        <v>1</v>
      </c>
      <c r="AY346" s="3996">
        <f t="shared" si="1514"/>
        <v>2</v>
      </c>
      <c r="AZ346" s="4092">
        <f t="shared" si="1515"/>
        <v>-1</v>
      </c>
      <c r="BA346" s="1974">
        <f t="shared" si="1516"/>
        <v>2</v>
      </c>
      <c r="BB346" s="3714">
        <f t="shared" si="1393"/>
        <v>2</v>
      </c>
      <c r="BC346" s="4104">
        <f t="shared" si="1517"/>
        <v>-1</v>
      </c>
      <c r="BD346" s="1974">
        <f t="shared" si="1518"/>
        <v>2</v>
      </c>
      <c r="BE346" s="4961">
        <f t="shared" si="1519"/>
        <v>0</v>
      </c>
      <c r="BF346" s="6491">
        <v>1</v>
      </c>
      <c r="BG346" s="6492"/>
      <c r="BH346" s="3996">
        <f t="shared" si="1520"/>
        <v>0</v>
      </c>
      <c r="BI346" s="3996">
        <f t="shared" si="1521"/>
        <v>0</v>
      </c>
      <c r="BJ346" s="3111">
        <f t="shared" si="1522"/>
        <v>0</v>
      </c>
      <c r="BK346" s="1974" t="e">
        <f t="shared" si="1523"/>
        <v>#DIV/0!</v>
      </c>
      <c r="BL346" s="3714">
        <f t="shared" si="1381"/>
        <v>0</v>
      </c>
      <c r="BM346" s="3122">
        <f t="shared" si="1524"/>
        <v>1</v>
      </c>
      <c r="BN346" s="1974">
        <f t="shared" si="1525"/>
        <v>0</v>
      </c>
      <c r="BO346" s="3708">
        <f t="shared" si="1526"/>
        <v>0</v>
      </c>
      <c r="BP346" s="3494"/>
      <c r="BQ346" s="6811">
        <v>1</v>
      </c>
      <c r="BR346" s="6812"/>
      <c r="BS346" s="2799">
        <f t="shared" si="1527"/>
        <v>0</v>
      </c>
      <c r="BT346" s="2799">
        <f t="shared" si="1528"/>
        <v>0</v>
      </c>
      <c r="BU346" s="2987">
        <f t="shared" si="1456"/>
        <v>0</v>
      </c>
      <c r="BV346" s="1974" t="e">
        <f t="shared" si="1457"/>
        <v>#DIV/0!</v>
      </c>
      <c r="BW346" s="2802">
        <f t="shared" si="1458"/>
        <v>0</v>
      </c>
      <c r="BX346" s="2991">
        <f t="shared" si="1459"/>
        <v>1</v>
      </c>
      <c r="BY346" s="1974">
        <f t="shared" si="1460"/>
        <v>0</v>
      </c>
      <c r="BZ346" s="3151"/>
      <c r="CA346" s="6813">
        <v>1</v>
      </c>
      <c r="CB346" s="7371"/>
      <c r="CC346" s="1475">
        <v>0</v>
      </c>
      <c r="CD346" s="1475">
        <v>0</v>
      </c>
      <c r="CE346" s="2359">
        <f t="shared" si="1529"/>
        <v>0</v>
      </c>
      <c r="CF346" s="1977">
        <v>0</v>
      </c>
      <c r="CG346" s="1976">
        <f t="shared" si="1531"/>
        <v>0</v>
      </c>
      <c r="CH346" s="2387">
        <f t="shared" si="1532"/>
        <v>1</v>
      </c>
      <c r="CI346" s="1977">
        <f t="shared" si="1585"/>
        <v>0</v>
      </c>
      <c r="CJ346" s="2652"/>
      <c r="CK346" s="2653"/>
      <c r="CL346" s="7438"/>
      <c r="CM346" s="1707">
        <v>0</v>
      </c>
      <c r="CN346" s="1707">
        <v>0</v>
      </c>
      <c r="CO346" s="1708">
        <v>0</v>
      </c>
      <c r="CP346" s="2046"/>
      <c r="CQ346" s="1729"/>
      <c r="CR346" s="1729"/>
      <c r="CS346" s="1729"/>
      <c r="CT346" s="1729"/>
      <c r="CU346" s="1729"/>
      <c r="CV346" s="1729"/>
      <c r="CW346" s="1729"/>
      <c r="CX346" s="1729"/>
      <c r="CY346" s="5794">
        <v>1</v>
      </c>
      <c r="CZ346" s="5795">
        <v>1</v>
      </c>
      <c r="DA346" s="4830">
        <v>1</v>
      </c>
      <c r="DB346" s="4325">
        <v>1</v>
      </c>
      <c r="DC346" s="4452">
        <f t="shared" si="1534"/>
        <v>0</v>
      </c>
      <c r="DD346" s="4453">
        <v>0</v>
      </c>
      <c r="DE346" s="4831">
        <f t="shared" si="1462"/>
        <v>1</v>
      </c>
      <c r="DF346" s="4170">
        <f t="shared" si="1536"/>
        <v>0</v>
      </c>
      <c r="DG346" s="4171">
        <f t="shared" si="1537"/>
        <v>1</v>
      </c>
      <c r="DH346" s="5844">
        <v>1</v>
      </c>
      <c r="DI346" s="5940">
        <v>1</v>
      </c>
      <c r="DJ346" s="4836">
        <v>0</v>
      </c>
      <c r="DK346" s="4429">
        <v>0</v>
      </c>
      <c r="DL346" s="4833">
        <f t="shared" si="1538"/>
        <v>0</v>
      </c>
      <c r="DM346" s="4427">
        <v>0</v>
      </c>
      <c r="DN346" s="4433">
        <f t="shared" si="1540"/>
        <v>1</v>
      </c>
      <c r="DO346" s="4170">
        <f t="shared" si="1541"/>
        <v>0</v>
      </c>
      <c r="DP346" s="4171">
        <f t="shared" si="1542"/>
        <v>1</v>
      </c>
      <c r="DQ346" s="5883">
        <v>1</v>
      </c>
      <c r="DR346" s="5884">
        <v>1</v>
      </c>
      <c r="DS346" s="4963">
        <v>0</v>
      </c>
      <c r="DT346" s="4972">
        <v>1</v>
      </c>
      <c r="DU346" s="4973">
        <f t="shared" si="1543"/>
        <v>-1</v>
      </c>
      <c r="DV346" s="4974" t="e">
        <f t="shared" si="1579"/>
        <v>#DIV/0!</v>
      </c>
      <c r="DW346" s="4428">
        <f t="shared" si="1544"/>
        <v>2</v>
      </c>
      <c r="DX346" s="4148">
        <f t="shared" si="1545"/>
        <v>-1</v>
      </c>
      <c r="DY346" s="4118">
        <f>DW346/DQ346</f>
        <v>2</v>
      </c>
      <c r="DZ346" s="5794">
        <v>1</v>
      </c>
      <c r="EA346" s="5795">
        <v>1</v>
      </c>
      <c r="EB346" s="2199">
        <v>0</v>
      </c>
      <c r="EC346" s="3298">
        <v>0</v>
      </c>
      <c r="ED346" s="3040">
        <f t="shared" si="1547"/>
        <v>0</v>
      </c>
      <c r="EE346" s="3196">
        <v>0</v>
      </c>
      <c r="EF346" s="3477">
        <f t="shared" si="1549"/>
        <v>0</v>
      </c>
      <c r="EG346" s="3040">
        <f t="shared" si="1550"/>
        <v>1</v>
      </c>
      <c r="EH346" s="3196">
        <f t="shared" si="1551"/>
        <v>0</v>
      </c>
      <c r="EI346" s="5844">
        <v>1</v>
      </c>
      <c r="EJ346" s="5940">
        <v>1</v>
      </c>
      <c r="EK346" s="2199">
        <v>0</v>
      </c>
      <c r="EL346" s="3298">
        <v>0</v>
      </c>
      <c r="EM346" s="3040">
        <f t="shared" si="1552"/>
        <v>0</v>
      </c>
      <c r="EN346" s="1732">
        <v>0</v>
      </c>
      <c r="EO346" s="3016">
        <f t="shared" si="1554"/>
        <v>0</v>
      </c>
      <c r="EP346" s="3040">
        <f t="shared" si="1555"/>
        <v>1</v>
      </c>
      <c r="EQ346" s="3196">
        <f t="shared" si="1556"/>
        <v>0</v>
      </c>
      <c r="ER346" s="5883">
        <v>1</v>
      </c>
      <c r="ES346" s="5884">
        <v>1</v>
      </c>
      <c r="ET346" s="3992">
        <v>0</v>
      </c>
      <c r="EU346" s="3994">
        <v>0</v>
      </c>
      <c r="EV346" s="1740">
        <f t="shared" si="1557"/>
        <v>0</v>
      </c>
      <c r="EW346" s="1751">
        <v>0</v>
      </c>
      <c r="EX346" s="3621">
        <f t="shared" si="1558"/>
        <v>0</v>
      </c>
      <c r="EY346" s="3946">
        <f t="shared" si="1559"/>
        <v>1</v>
      </c>
      <c r="EZ346" s="4002">
        <f>EX346/ER346</f>
        <v>0</v>
      </c>
      <c r="FA346" s="6811">
        <v>1</v>
      </c>
      <c r="FB346" s="6812">
        <v>1</v>
      </c>
      <c r="FC346" s="2545">
        <v>0</v>
      </c>
      <c r="FD346" s="2525">
        <v>0</v>
      </c>
      <c r="FE346" s="1957">
        <f t="shared" si="1561"/>
        <v>0</v>
      </c>
      <c r="FF346" s="1895">
        <v>0</v>
      </c>
      <c r="FG346" s="1957">
        <f t="shared" si="1563"/>
        <v>0</v>
      </c>
      <c r="FH346" s="1957">
        <f t="shared" si="1564"/>
        <v>1</v>
      </c>
      <c r="FI346" s="1895">
        <f t="shared" si="1565"/>
        <v>0</v>
      </c>
      <c r="FJ346" s="6811">
        <v>1</v>
      </c>
      <c r="FK346" s="6812">
        <v>1</v>
      </c>
      <c r="FL346" s="2545">
        <v>0</v>
      </c>
      <c r="FM346" s="2525">
        <v>0</v>
      </c>
      <c r="FN346" s="1957">
        <f t="shared" si="1566"/>
        <v>0</v>
      </c>
      <c r="FO346" s="1732">
        <v>0</v>
      </c>
      <c r="FP346" s="2587">
        <f t="shared" si="1568"/>
        <v>0</v>
      </c>
      <c r="FQ346" s="1957">
        <f t="shared" si="1569"/>
        <v>1</v>
      </c>
      <c r="FR346" s="1895">
        <f t="shared" si="1570"/>
        <v>0</v>
      </c>
      <c r="FS346" s="6811">
        <v>1</v>
      </c>
      <c r="FT346" s="6812">
        <v>1</v>
      </c>
      <c r="FU346" s="2545">
        <v>0</v>
      </c>
      <c r="FV346" s="2799">
        <v>0</v>
      </c>
      <c r="FW346" s="1740">
        <f t="shared" si="1571"/>
        <v>0</v>
      </c>
      <c r="FX346" s="1751">
        <v>0</v>
      </c>
      <c r="FY346" s="2587">
        <f t="shared" si="1572"/>
        <v>0</v>
      </c>
      <c r="FZ346" s="1751">
        <f t="shared" si="1573"/>
        <v>1</v>
      </c>
      <c r="GA346" s="1751">
        <v>0</v>
      </c>
      <c r="GB346" s="3169">
        <f t="shared" si="1487"/>
        <v>0</v>
      </c>
      <c r="GC346" s="2219">
        <v>0</v>
      </c>
      <c r="GD346" s="1895">
        <v>1</v>
      </c>
      <c r="GE346" s="2105" t="s">
        <v>206</v>
      </c>
      <c r="GF346" s="2105" t="s">
        <v>215</v>
      </c>
      <c r="GG346" s="2105" t="s">
        <v>92</v>
      </c>
      <c r="GH346" s="2105" t="s">
        <v>29</v>
      </c>
      <c r="GI346" s="2105" t="s">
        <v>16</v>
      </c>
      <c r="GJ346" s="2105" t="s">
        <v>20</v>
      </c>
      <c r="GK346" s="2105" t="s">
        <v>20</v>
      </c>
      <c r="GL346" s="2138" t="s">
        <v>112</v>
      </c>
      <c r="GM346" s="226" t="s">
        <v>1029</v>
      </c>
      <c r="GN346" s="227" t="s">
        <v>1026</v>
      </c>
      <c r="GO346" s="420">
        <v>1</v>
      </c>
      <c r="GP346" s="420">
        <v>0</v>
      </c>
      <c r="GQ346" s="2086">
        <v>0</v>
      </c>
      <c r="GR346" s="2086">
        <v>0</v>
      </c>
      <c r="GS346" s="1895">
        <v>0</v>
      </c>
      <c r="GT346" s="2086">
        <v>0</v>
      </c>
      <c r="GU346" s="2086">
        <v>1</v>
      </c>
      <c r="GV346" s="1895">
        <v>0</v>
      </c>
    </row>
    <row r="347" spans="1:204" ht="27.75" customHeight="1" x14ac:dyDescent="0.25">
      <c r="E347" s="12"/>
      <c r="U347" s="5391"/>
      <c r="X347" s="5404"/>
      <c r="Y347" s="4817" t="s">
        <v>84</v>
      </c>
      <c r="Z347" s="5462" t="s">
        <v>3831</v>
      </c>
      <c r="AA347" s="5578" t="s">
        <v>1018</v>
      </c>
      <c r="AB347" s="5578">
        <v>70</v>
      </c>
      <c r="AC347" s="220"/>
      <c r="AD347" s="483"/>
      <c r="AE347" s="58"/>
      <c r="AI347" s="4635">
        <v>70</v>
      </c>
      <c r="AJ347" s="4393">
        <f t="shared" si="1577"/>
        <v>1</v>
      </c>
      <c r="AL347" s="4819">
        <v>10</v>
      </c>
      <c r="AM347" s="4820" t="s">
        <v>3832</v>
      </c>
      <c r="AN347" s="4821" t="s">
        <v>3833</v>
      </c>
      <c r="AO347" s="4820" t="s">
        <v>3793</v>
      </c>
      <c r="AP347" s="4822" t="s">
        <v>3834</v>
      </c>
      <c r="AQ347" s="4823">
        <v>100</v>
      </c>
      <c r="AR347" s="4818" t="s">
        <v>1133</v>
      </c>
      <c r="AS347" s="4818" t="s">
        <v>1579</v>
      </c>
      <c r="AT347" s="1479"/>
      <c r="AU347" s="4824" t="s">
        <v>1704</v>
      </c>
      <c r="AV347" s="4818">
        <v>70</v>
      </c>
      <c r="AW347" s="4818"/>
      <c r="AX347" s="4818">
        <f t="shared" ref="AX347" si="1590">SUM(DA347+DJ347+DS347)</f>
        <v>70</v>
      </c>
      <c r="AY347" s="4818">
        <f t="shared" ref="AY347" si="1591">SUM(DB347+DK347+DT347)</f>
        <v>70</v>
      </c>
      <c r="AZ347" s="4818">
        <f t="shared" ref="AZ347" si="1592">AX347-AY347</f>
        <v>0</v>
      </c>
      <c r="BA347" s="4818">
        <f t="shared" ref="BA347" si="1593">AY347/AX347</f>
        <v>1</v>
      </c>
      <c r="BB347" s="4818">
        <f t="shared" ref="BB347" si="1594">SUM(BL347+AY347)</f>
        <v>70</v>
      </c>
      <c r="BC347" s="4818">
        <f t="shared" ref="BC347" si="1595">AV347-BB347</f>
        <v>0</v>
      </c>
      <c r="BD347" s="4818">
        <f t="shared" ref="BD347" si="1596">BB347/AV347</f>
        <v>1</v>
      </c>
      <c r="BE347" s="4823">
        <f t="shared" si="1519"/>
        <v>0</v>
      </c>
      <c r="BM347" s="3115"/>
      <c r="BN347" s="3115"/>
      <c r="BO347" s="2760"/>
      <c r="BP347" s="3494"/>
      <c r="BX347" s="2990"/>
      <c r="BY347" s="2990"/>
      <c r="BZ347" s="3151"/>
      <c r="CY347" s="7409"/>
      <c r="CZ347" s="7409"/>
      <c r="DA347" s="4175"/>
      <c r="DB347" s="4175"/>
      <c r="DH347" s="7409"/>
      <c r="DI347" s="7409"/>
      <c r="DJ347" s="4175"/>
      <c r="DK347" s="4175"/>
      <c r="DL347" s="4163">
        <f t="shared" si="1538"/>
        <v>0</v>
      </c>
      <c r="DQ347" s="7410">
        <v>70</v>
      </c>
      <c r="DR347" s="7410"/>
      <c r="DS347" s="4825">
        <v>70</v>
      </c>
      <c r="DT347" s="4825">
        <v>70</v>
      </c>
      <c r="DU347" s="4825">
        <f t="shared" ref="DU347" si="1597">DS347-DT347</f>
        <v>0</v>
      </c>
      <c r="DV347" s="4825">
        <f t="shared" si="1579"/>
        <v>1</v>
      </c>
      <c r="DW347" s="4825">
        <f t="shared" ref="DW347" si="1598">SUM(DT347+DN347)</f>
        <v>70</v>
      </c>
      <c r="DX347" s="4825">
        <f t="shared" ref="DX347" si="1599">DQ347-DW347</f>
        <v>0</v>
      </c>
      <c r="DY347" s="4826">
        <f>DW347/DQ347</f>
        <v>1</v>
      </c>
      <c r="EB347" s="3347"/>
      <c r="EC347" s="3347"/>
      <c r="EK347" s="3347"/>
      <c r="EL347" s="3347"/>
      <c r="GL347" s="485"/>
      <c r="GM347" s="220"/>
      <c r="GN347" s="220"/>
      <c r="GO347" s="220"/>
      <c r="GP347" s="220"/>
      <c r="GQ347" s="2085"/>
      <c r="GR347" s="2085"/>
      <c r="GS347" s="2085"/>
      <c r="GT347" s="2085"/>
      <c r="GU347" s="2085"/>
      <c r="GV347" s="2085"/>
    </row>
    <row r="348" spans="1:204" ht="12" customHeight="1" x14ac:dyDescent="0.25">
      <c r="B348" s="7146" t="s">
        <v>0</v>
      </c>
      <c r="C348" s="7146" t="s">
        <v>1</v>
      </c>
      <c r="D348" s="7146" t="s">
        <v>2</v>
      </c>
      <c r="E348" s="7146" t="s">
        <v>3</v>
      </c>
      <c r="F348" s="7155" t="s">
        <v>4</v>
      </c>
      <c r="G348" s="7155" t="s">
        <v>5</v>
      </c>
      <c r="H348" s="7155" t="s">
        <v>12</v>
      </c>
      <c r="I348" s="7155"/>
      <c r="J348" s="7155"/>
      <c r="K348" s="7155"/>
      <c r="L348" s="7155"/>
      <c r="M348" s="7155"/>
      <c r="N348" s="120"/>
      <c r="O348" s="120"/>
      <c r="P348" s="7120" t="s">
        <v>328</v>
      </c>
      <c r="Q348" s="7121"/>
      <c r="R348" s="7121"/>
      <c r="S348" s="7121"/>
      <c r="T348" s="7121"/>
      <c r="U348" s="5392"/>
      <c r="V348" s="121"/>
      <c r="W348" s="7139" t="s">
        <v>13</v>
      </c>
      <c r="X348" s="7118" t="s">
        <v>14</v>
      </c>
      <c r="AN348" s="1137"/>
      <c r="AO348" s="921"/>
      <c r="AP348" s="948"/>
      <c r="AQ348" s="942"/>
      <c r="AT348" s="1479"/>
      <c r="AU348" s="653"/>
      <c r="BC348" s="4110"/>
      <c r="BD348" s="4110"/>
      <c r="BE348" s="942"/>
      <c r="BM348" s="3115"/>
      <c r="BN348" s="3115"/>
      <c r="BO348" s="2760"/>
      <c r="BP348" s="3494"/>
      <c r="BX348" s="2990"/>
      <c r="BY348" s="2990"/>
      <c r="BZ348" s="3151"/>
      <c r="DA348" s="4175"/>
      <c r="DB348" s="4175"/>
      <c r="DJ348" s="4175"/>
      <c r="DK348" s="4175"/>
      <c r="EB348" s="3347"/>
      <c r="EC348" s="3347"/>
      <c r="EK348" s="3347"/>
      <c r="EL348" s="3347"/>
      <c r="GE348" s="7155" t="s">
        <v>4</v>
      </c>
      <c r="GF348" s="7155" t="s">
        <v>5</v>
      </c>
      <c r="GG348" s="1"/>
      <c r="GH348" s="1"/>
      <c r="GI348" s="1"/>
      <c r="GJ348" s="1"/>
      <c r="GK348" s="1"/>
      <c r="GO348" s="2378"/>
      <c r="GP348" s="2085"/>
      <c r="GQ348" s="2085"/>
      <c r="GR348" s="2085"/>
      <c r="GS348" s="2085"/>
      <c r="GT348" s="2085"/>
      <c r="GU348" s="2085"/>
      <c r="GV348" s="2085"/>
    </row>
    <row r="349" spans="1:204" ht="12" customHeight="1" x14ac:dyDescent="0.25">
      <c r="B349" s="7146"/>
      <c r="C349" s="7146"/>
      <c r="D349" s="7146"/>
      <c r="E349" s="7146"/>
      <c r="F349" s="7155"/>
      <c r="G349" s="7155"/>
      <c r="H349" s="35" t="s">
        <v>6</v>
      </c>
      <c r="I349" s="35" t="s">
        <v>7</v>
      </c>
      <c r="J349" s="35" t="s">
        <v>8</v>
      </c>
      <c r="K349" s="35" t="s">
        <v>9</v>
      </c>
      <c r="L349" s="35" t="s">
        <v>10</v>
      </c>
      <c r="M349" s="35" t="s">
        <v>11</v>
      </c>
      <c r="N349" s="35"/>
      <c r="O349" s="35"/>
      <c r="P349" s="35" t="s">
        <v>6</v>
      </c>
      <c r="Q349" s="35" t="s">
        <v>7</v>
      </c>
      <c r="R349" s="5375" t="s">
        <v>8</v>
      </c>
      <c r="S349" s="35" t="s">
        <v>9</v>
      </c>
      <c r="T349" s="35" t="s">
        <v>10</v>
      </c>
      <c r="U349" s="5393"/>
      <c r="V349" s="35"/>
      <c r="W349" s="7139"/>
      <c r="X349" s="7118"/>
      <c r="AN349" s="1136"/>
      <c r="AO349" s="921"/>
      <c r="AP349" s="941"/>
      <c r="AQ349" s="942"/>
      <c r="AT349" s="1479"/>
      <c r="AU349" s="2801"/>
      <c r="BC349" s="4110"/>
      <c r="BD349" s="4110"/>
      <c r="BE349" s="948"/>
      <c r="BM349" s="3115"/>
      <c r="BN349" s="3115"/>
      <c r="BO349" s="2760"/>
      <c r="BP349" s="3494"/>
      <c r="BX349" s="2990"/>
      <c r="BY349" s="2990"/>
      <c r="BZ349" s="3151"/>
      <c r="DA349" s="4175"/>
      <c r="DB349" s="4175"/>
      <c r="DJ349" s="4175"/>
      <c r="DK349" s="4175"/>
      <c r="EB349" s="3347"/>
      <c r="EC349" s="3347"/>
      <c r="EK349" s="3347"/>
      <c r="EL349" s="3347"/>
      <c r="GE349" s="7155"/>
      <c r="GF349" s="7155"/>
      <c r="GG349" s="35" t="s">
        <v>6</v>
      </c>
      <c r="GH349" s="35" t="s">
        <v>7</v>
      </c>
      <c r="GI349" s="35" t="s">
        <v>8</v>
      </c>
      <c r="GJ349" s="35" t="s">
        <v>9</v>
      </c>
      <c r="GK349" s="35" t="s">
        <v>10</v>
      </c>
      <c r="GO349" s="2378"/>
      <c r="GP349" s="2085"/>
      <c r="GQ349" s="2085"/>
      <c r="GR349" s="2085"/>
      <c r="GS349" s="2085"/>
      <c r="GT349" s="2085"/>
      <c r="GU349" s="2085"/>
      <c r="GV349" s="2085"/>
    </row>
    <row r="350" spans="1:204" ht="61.5" customHeight="1" x14ac:dyDescent="0.25">
      <c r="A350" s="1">
        <f>SUM(A338+1)</f>
        <v>54</v>
      </c>
      <c r="B350" s="7102" t="s">
        <v>216</v>
      </c>
      <c r="C350" s="7171">
        <v>1300</v>
      </c>
      <c r="D350" s="7100">
        <v>1</v>
      </c>
      <c r="E350" s="7102" t="s">
        <v>217</v>
      </c>
      <c r="F350" s="5706" t="s">
        <v>206</v>
      </c>
      <c r="G350" s="5706" t="s">
        <v>218</v>
      </c>
      <c r="H350" s="5706" t="s">
        <v>92</v>
      </c>
      <c r="I350" s="5706" t="s">
        <v>19</v>
      </c>
      <c r="J350" s="5706" t="s">
        <v>16</v>
      </c>
      <c r="K350" s="5706" t="s">
        <v>20</v>
      </c>
      <c r="L350" s="5706" t="s">
        <v>20</v>
      </c>
      <c r="M350" s="5706" t="s">
        <v>21</v>
      </c>
      <c r="N350" s="5706" t="s">
        <v>610</v>
      </c>
      <c r="O350" s="5706" t="s">
        <v>612</v>
      </c>
      <c r="P350" s="5697" t="s">
        <v>394</v>
      </c>
      <c r="Q350" s="5697" t="s">
        <v>397</v>
      </c>
      <c r="R350" s="5703" t="s">
        <v>401</v>
      </c>
      <c r="S350" s="5697" t="s">
        <v>492</v>
      </c>
      <c r="T350" s="5697" t="s">
        <v>493</v>
      </c>
      <c r="U350" s="7126" t="s">
        <v>726</v>
      </c>
      <c r="V350" s="5697" t="s">
        <v>562</v>
      </c>
      <c r="W350" s="5694">
        <v>8085280.1699999999</v>
      </c>
      <c r="X350" s="5691" t="s">
        <v>219</v>
      </c>
      <c r="Y350" s="4087" t="s">
        <v>16</v>
      </c>
      <c r="Z350" s="499" t="s">
        <v>1437</v>
      </c>
      <c r="AA350" s="521" t="s">
        <v>1438</v>
      </c>
      <c r="AB350" s="501">
        <v>150</v>
      </c>
      <c r="AC350" s="2413" t="s">
        <v>1451</v>
      </c>
      <c r="AD350" s="631">
        <f>AC350/AB350</f>
        <v>0.2</v>
      </c>
      <c r="AE350" s="2413" t="s">
        <v>1452</v>
      </c>
      <c r="AF350" s="631">
        <f>AE350/AB350</f>
        <v>0.26666666666666666</v>
      </c>
      <c r="AG350" s="2417" t="s">
        <v>1452</v>
      </c>
      <c r="AH350" s="631">
        <f>AG350/AB350</f>
        <v>0.26666666666666666</v>
      </c>
      <c r="AI350" s="2417" t="s">
        <v>1452</v>
      </c>
      <c r="AJ350" s="556">
        <f>AI350/AB350</f>
        <v>0.26666666666666666</v>
      </c>
      <c r="AK350" s="191">
        <f t="shared" ref="AK350:AK362" si="1600">SUM(AD350+AF350+AH350+AJ350)</f>
        <v>1</v>
      </c>
      <c r="AL350" s="2325">
        <v>1</v>
      </c>
      <c r="AM350" s="959" t="s">
        <v>2493</v>
      </c>
      <c r="AN350" s="959" t="s">
        <v>2495</v>
      </c>
      <c r="AO350" s="970" t="s">
        <v>2494</v>
      </c>
      <c r="AP350" s="970" t="s">
        <v>2496</v>
      </c>
      <c r="AQ350" s="970">
        <v>100</v>
      </c>
      <c r="AR350" s="970" t="s">
        <v>1438</v>
      </c>
      <c r="AS350" s="970" t="s">
        <v>1579</v>
      </c>
      <c r="AT350" s="2275"/>
      <c r="AU350" s="970" t="s">
        <v>1704</v>
      </c>
      <c r="AV350" s="6493">
        <v>150</v>
      </c>
      <c r="AW350" s="6493"/>
      <c r="AX350" s="3668">
        <f t="shared" ref="AX350:AX362" si="1601">SUM(DA350+DJ350+DS350)</f>
        <v>0</v>
      </c>
      <c r="AY350" s="3669">
        <f t="shared" ref="AY350:AY362" si="1602">SUM(DB350+DK350+DT350)</f>
        <v>0</v>
      </c>
      <c r="AZ350" s="4089">
        <f t="shared" ref="AZ350:AZ362" si="1603">AX350-AY350</f>
        <v>0</v>
      </c>
      <c r="BA350" s="3670" t="e">
        <f t="shared" ref="BA350:BA362" si="1604">AY350/AX350</f>
        <v>#DIV/0!</v>
      </c>
      <c r="BB350" s="3671">
        <f t="shared" ref="BB350:BB356" si="1605">SUM(DW350)</f>
        <v>0</v>
      </c>
      <c r="BC350" s="2843">
        <f t="shared" ref="BC350:BC362" si="1606">AV350-BB350</f>
        <v>150</v>
      </c>
      <c r="BD350" s="3670">
        <f t="shared" ref="BD350:BD362" si="1607">BB350/AV350</f>
        <v>0</v>
      </c>
      <c r="BE350" s="2438"/>
      <c r="BF350" s="6493"/>
      <c r="BG350" s="6493"/>
      <c r="BH350" s="3668">
        <f t="shared" si="1520"/>
        <v>40</v>
      </c>
      <c r="BI350" s="3669">
        <f t="shared" ref="BI350:BI360" si="1608">SUM(EC350+EL350+EU350)</f>
        <v>0</v>
      </c>
      <c r="BJ350" s="3629">
        <f t="shared" ref="BJ350:BJ360" si="1609">BH350-BI350</f>
        <v>40</v>
      </c>
      <c r="BK350" s="3670">
        <f t="shared" ref="BK350:BK360" si="1610">BI350/BH350</f>
        <v>0</v>
      </c>
      <c r="BL350" s="3671">
        <f t="shared" si="1381"/>
        <v>0</v>
      </c>
      <c r="BM350" s="2843">
        <f t="shared" ref="BM350:BM360" si="1611">BF350-BL350</f>
        <v>0</v>
      </c>
      <c r="BN350" s="3670" t="e">
        <f t="shared" ref="BN350:BN360" si="1612">BL350/BF350</f>
        <v>#DIV/0!</v>
      </c>
      <c r="BO350" s="3679">
        <f t="shared" ref="BO350:BO362" si="1613">SUM(AG350-BH350)</f>
        <v>0</v>
      </c>
      <c r="BP350" s="3494"/>
      <c r="BQ350" s="6739">
        <v>150</v>
      </c>
      <c r="BR350" s="6739"/>
      <c r="BS350" s="2572">
        <f t="shared" ref="BS350:BS355" si="1614">SUM(FC350+FL350+FU350)</f>
        <v>40</v>
      </c>
      <c r="BT350" s="2800">
        <f t="shared" ref="BT350:BT355" si="1615">SUM(FD350+FM350+FV350)</f>
        <v>0</v>
      </c>
      <c r="BU350" s="2987">
        <f t="shared" si="1456"/>
        <v>40</v>
      </c>
      <c r="BV350" s="128">
        <f t="shared" si="1457"/>
        <v>0</v>
      </c>
      <c r="BW350" s="2886">
        <f t="shared" si="1458"/>
        <v>0</v>
      </c>
      <c r="BX350" s="2991">
        <f t="shared" si="1459"/>
        <v>150</v>
      </c>
      <c r="BY350" s="128">
        <f t="shared" si="1460"/>
        <v>0</v>
      </c>
      <c r="BZ350" s="3151"/>
      <c r="CA350" s="6657">
        <v>150</v>
      </c>
      <c r="CB350" s="6657"/>
      <c r="CC350" s="1813">
        <v>30</v>
      </c>
      <c r="CD350" s="1814">
        <v>0</v>
      </c>
      <c r="CE350" s="2359">
        <f t="shared" ref="CE350:CE360" si="1616">CC350-CD350</f>
        <v>30</v>
      </c>
      <c r="CF350" s="1991">
        <f t="shared" ref="CF350:CF351" si="1617">CD350/CC350</f>
        <v>0</v>
      </c>
      <c r="CG350" s="1992">
        <f t="shared" ref="CG350:CG360" si="1618">CD350</f>
        <v>0</v>
      </c>
      <c r="CH350" s="2387">
        <f t="shared" ref="CH350:CH360" si="1619">CA350-CG350</f>
        <v>150</v>
      </c>
      <c r="CI350" s="1991">
        <f t="shared" ref="CI350:CI360" si="1620">CG350/CA350</f>
        <v>0</v>
      </c>
      <c r="CM350" s="1760">
        <v>0</v>
      </c>
      <c r="CN350" s="1742">
        <v>0</v>
      </c>
      <c r="CO350" s="1743">
        <v>30</v>
      </c>
      <c r="CY350" s="7414">
        <v>150</v>
      </c>
      <c r="CZ350" s="7415"/>
      <c r="DA350" s="2840"/>
      <c r="DB350" s="2840"/>
      <c r="DC350" s="4273">
        <f>DB350-DA350</f>
        <v>0</v>
      </c>
      <c r="DD350" s="4274">
        <v>0</v>
      </c>
      <c r="DE350" s="4273">
        <f t="shared" si="1462"/>
        <v>0</v>
      </c>
      <c r="DF350" s="4273">
        <f t="shared" ref="DF350:DF362" si="1621">CY350-DE350</f>
        <v>150</v>
      </c>
      <c r="DG350" s="4274">
        <f>DE350/CY350</f>
        <v>0</v>
      </c>
      <c r="DH350" s="7416">
        <v>150</v>
      </c>
      <c r="DI350" s="7416"/>
      <c r="DJ350" s="3598"/>
      <c r="DK350" s="3598"/>
      <c r="DL350" s="4271">
        <f t="shared" ref="DL350:DL359" si="1622">DJ350-DK350</f>
        <v>0</v>
      </c>
      <c r="DM350" s="4272">
        <v>0</v>
      </c>
      <c r="DN350" s="3376">
        <f t="shared" ref="DN350:DN362" si="1623">SUM(DE350+DK350)</f>
        <v>0</v>
      </c>
      <c r="DO350" s="4271">
        <f t="shared" ref="DO350:DO362" si="1624">DH350-DN350</f>
        <v>150</v>
      </c>
      <c r="DP350" s="4272">
        <f t="shared" ref="DP350:DP362" si="1625">DN350/DH350</f>
        <v>0</v>
      </c>
      <c r="DQ350" s="7414">
        <v>150</v>
      </c>
      <c r="DR350" s="7414"/>
      <c r="DS350" s="3376"/>
      <c r="DT350" s="3376"/>
      <c r="DU350" s="4271">
        <f t="shared" ref="DU350:DU362" si="1626">DS350-DT350</f>
        <v>0</v>
      </c>
      <c r="DV350" s="4272" t="e">
        <f>DT350/DS350</f>
        <v>#DIV/0!</v>
      </c>
      <c r="DW350" s="3376">
        <f t="shared" ref="DW350:DW360" si="1627">SUM(DT350+DN350)</f>
        <v>0</v>
      </c>
      <c r="DX350" s="4271">
        <f t="shared" ref="DX350:DX362" si="1628">DQ350-DW350</f>
        <v>150</v>
      </c>
      <c r="DY350" s="4272">
        <f t="shared" ref="DY350:DY362" si="1629">DW350/DQ350</f>
        <v>0</v>
      </c>
      <c r="DZ350" s="7414">
        <v>150</v>
      </c>
      <c r="EA350" s="7415"/>
      <c r="EB350" s="3368"/>
      <c r="EC350" s="3368"/>
      <c r="ED350" s="3369">
        <f>EC350-EB350</f>
        <v>0</v>
      </c>
      <c r="EE350" s="3370">
        <v>0</v>
      </c>
      <c r="EF350" s="3369">
        <f t="shared" ref="EF350:EF362" si="1630">SUM(EC350+FY350)</f>
        <v>0</v>
      </c>
      <c r="EG350" s="3369">
        <f t="shared" ref="EG350:EG360" si="1631">DZ350-EF350</f>
        <v>150</v>
      </c>
      <c r="EH350" s="3370">
        <f>EF350/DZ350</f>
        <v>0</v>
      </c>
      <c r="EI350" s="7416">
        <v>150</v>
      </c>
      <c r="EJ350" s="7416"/>
      <c r="EK350" s="3375"/>
      <c r="EL350" s="3375"/>
      <c r="EM350" s="3371">
        <f t="shared" ref="EM350:EM360" si="1632">EK350-EL350</f>
        <v>0</v>
      </c>
      <c r="EN350" s="3372">
        <v>0</v>
      </c>
      <c r="EO350" s="3376">
        <f t="shared" ref="EO350:EO360" si="1633">SUM(EF350+EL350)</f>
        <v>0</v>
      </c>
      <c r="EP350" s="3371">
        <f t="shared" ref="EP350:EP360" si="1634">EI350-EO350</f>
        <v>150</v>
      </c>
      <c r="EQ350" s="3372">
        <f t="shared" ref="EQ350:EQ360" si="1635">EO350/EI350</f>
        <v>0</v>
      </c>
      <c r="ER350" s="7414">
        <v>150</v>
      </c>
      <c r="ES350" s="7414"/>
      <c r="ET350" s="3947">
        <v>40</v>
      </c>
      <c r="EU350" s="3947">
        <v>0</v>
      </c>
      <c r="EV350" s="3371">
        <f t="shared" ref="EV350:EV362" si="1636">ET350-EU350</f>
        <v>40</v>
      </c>
      <c r="EW350" s="3372">
        <f>EU350/ET350</f>
        <v>0</v>
      </c>
      <c r="EX350" s="3376">
        <f t="shared" ref="EX350:EX360" si="1637">SUM(EU350+EO350)</f>
        <v>0</v>
      </c>
      <c r="EY350" s="3371">
        <f t="shared" ref="EY350:EY362" si="1638">ER350-EX350</f>
        <v>150</v>
      </c>
      <c r="EZ350" s="3372">
        <f t="shared" ref="EZ350:EZ362" si="1639">EX350/ER350</f>
        <v>0</v>
      </c>
      <c r="FA350" s="6807">
        <v>150</v>
      </c>
      <c r="FB350" s="6807"/>
      <c r="FC350" s="2520">
        <v>0</v>
      </c>
      <c r="FD350" s="2520">
        <v>0</v>
      </c>
      <c r="FE350" s="1939">
        <f>FD350-FC350</f>
        <v>0</v>
      </c>
      <c r="FF350" s="1895">
        <v>0</v>
      </c>
      <c r="FG350" s="2887">
        <f t="shared" ref="FG350:FG360" si="1640">SUM(FD350+CG350)</f>
        <v>0</v>
      </c>
      <c r="FH350" s="1939">
        <f t="shared" ref="FH350:FH360" si="1641">FA350-FG350</f>
        <v>150</v>
      </c>
      <c r="FI350" s="1895">
        <f>FG350/FA350</f>
        <v>0</v>
      </c>
      <c r="FJ350" s="6807">
        <v>150</v>
      </c>
      <c r="FK350" s="6807"/>
      <c r="FL350" s="2520">
        <v>0</v>
      </c>
      <c r="FM350" s="2520">
        <v>0</v>
      </c>
      <c r="FN350" s="1939">
        <f t="shared" ref="FN350:FN360" si="1642">FL350-FM350</f>
        <v>0</v>
      </c>
      <c r="FO350" s="1895">
        <v>0</v>
      </c>
      <c r="FP350" s="2587">
        <f t="shared" ref="FP350:FP360" si="1643">SUM(FM350+FG350)</f>
        <v>0</v>
      </c>
      <c r="FQ350" s="1939">
        <f t="shared" ref="FQ350:FQ360" si="1644">FJ350-FP350</f>
        <v>150</v>
      </c>
      <c r="FR350" s="1895">
        <f t="shared" ref="FR350:FR355" si="1645">FP350/FJ350</f>
        <v>0</v>
      </c>
      <c r="FS350" s="6713">
        <v>150</v>
      </c>
      <c r="FT350" s="6713"/>
      <c r="FU350" s="2520">
        <v>40</v>
      </c>
      <c r="FV350" s="1730">
        <v>0</v>
      </c>
      <c r="FW350" s="1939">
        <f t="shared" ref="FW350:FW360" si="1646">FU350-FV350</f>
        <v>40</v>
      </c>
      <c r="FX350" s="1895">
        <f>FV350/FU350</f>
        <v>0</v>
      </c>
      <c r="FY350" s="2587">
        <f t="shared" ref="FY350:FY360" si="1647">SUM(FV350+FP350)</f>
        <v>0</v>
      </c>
      <c r="FZ350" s="1939">
        <f t="shared" ref="FZ350:FZ360" si="1648">FS350-FY350</f>
        <v>150</v>
      </c>
      <c r="GA350" s="1895">
        <f t="shared" ref="GA350:GA355" si="1649">FY350/FS350</f>
        <v>0</v>
      </c>
      <c r="GB350" s="1">
        <f t="shared" ref="GB350:GB358" si="1650">SUM(EH350-GA350)</f>
        <v>0</v>
      </c>
      <c r="GC350" s="2219">
        <v>0</v>
      </c>
      <c r="GD350" s="1895">
        <v>1</v>
      </c>
      <c r="GE350" s="2105" t="s">
        <v>206</v>
      </c>
      <c r="GF350" s="2105" t="s">
        <v>218</v>
      </c>
      <c r="GG350" s="2105" t="s">
        <v>92</v>
      </c>
      <c r="GH350" s="2105" t="s">
        <v>19</v>
      </c>
      <c r="GI350" s="2105" t="s">
        <v>16</v>
      </c>
      <c r="GJ350" s="2105" t="s">
        <v>20</v>
      </c>
      <c r="GK350" s="2105" t="s">
        <v>20</v>
      </c>
      <c r="GL350" s="2120" t="s">
        <v>16</v>
      </c>
      <c r="GM350" s="231" t="s">
        <v>1437</v>
      </c>
      <c r="GN350" s="685" t="s">
        <v>1438</v>
      </c>
      <c r="GO350" s="459">
        <v>150</v>
      </c>
      <c r="GP350" s="2199">
        <v>30</v>
      </c>
      <c r="GQ350" s="2086">
        <v>0</v>
      </c>
      <c r="GR350" s="2086">
        <v>30</v>
      </c>
      <c r="GS350" s="1895">
        <v>0</v>
      </c>
      <c r="GT350" s="2086">
        <v>0</v>
      </c>
      <c r="GU350" s="2086">
        <v>150</v>
      </c>
      <c r="GV350" s="1895">
        <v>0</v>
      </c>
    </row>
    <row r="351" spans="1:204" ht="63.75" x14ac:dyDescent="0.25">
      <c r="B351" s="7145"/>
      <c r="C351" s="7172"/>
      <c r="D351" s="7164"/>
      <c r="E351" s="7145"/>
      <c r="F351" s="5707"/>
      <c r="G351" s="5707"/>
      <c r="H351" s="5707"/>
      <c r="I351" s="5707"/>
      <c r="J351" s="5707"/>
      <c r="K351" s="5707"/>
      <c r="L351" s="5707"/>
      <c r="M351" s="5707"/>
      <c r="N351" s="5707"/>
      <c r="O351" s="5707"/>
      <c r="P351" s="5698"/>
      <c r="Q351" s="5698"/>
      <c r="R351" s="5704"/>
      <c r="S351" s="5698"/>
      <c r="T351" s="5698"/>
      <c r="U351" s="7127"/>
      <c r="V351" s="5698"/>
      <c r="W351" s="5695"/>
      <c r="X351" s="5692"/>
      <c r="Y351" s="3129" t="s">
        <v>20</v>
      </c>
      <c r="Z351" s="504" t="s">
        <v>1439</v>
      </c>
      <c r="AA351" s="505" t="s">
        <v>986</v>
      </c>
      <c r="AB351" s="414">
        <v>6</v>
      </c>
      <c r="AC351" s="2414" t="s">
        <v>1453</v>
      </c>
      <c r="AD351" s="544">
        <f t="shared" ref="AD351:AD358" si="1651">AC351/AB351</f>
        <v>0.16666666666666666</v>
      </c>
      <c r="AE351" s="2414" t="s">
        <v>1454</v>
      </c>
      <c r="AF351" s="544">
        <f t="shared" ref="AF351:AF358" si="1652">AE351/AB351</f>
        <v>0.33333333333333331</v>
      </c>
      <c r="AG351" s="2418" t="s">
        <v>1454</v>
      </c>
      <c r="AH351" s="544">
        <f t="shared" ref="AH351:AH358" si="1653">AG351/AB351</f>
        <v>0.33333333333333331</v>
      </c>
      <c r="AI351" s="2418" t="s">
        <v>1453</v>
      </c>
      <c r="AJ351" s="545">
        <f t="shared" ref="AJ351:AJ358" si="1654">AI351/AB351</f>
        <v>0.16666666666666666</v>
      </c>
      <c r="AK351" s="191">
        <f t="shared" si="1600"/>
        <v>0.99999999999999989</v>
      </c>
      <c r="AL351" s="2325">
        <v>2</v>
      </c>
      <c r="AM351" s="959" t="s">
        <v>2497</v>
      </c>
      <c r="AN351" s="959" t="s">
        <v>2499</v>
      </c>
      <c r="AO351" s="970" t="s">
        <v>2498</v>
      </c>
      <c r="AP351" s="970" t="s">
        <v>2500</v>
      </c>
      <c r="AQ351" s="970">
        <v>100</v>
      </c>
      <c r="AR351" s="970" t="s">
        <v>1424</v>
      </c>
      <c r="AS351" s="970" t="s">
        <v>1579</v>
      </c>
      <c r="AT351" s="2275"/>
      <c r="AU351" s="970" t="s">
        <v>1704</v>
      </c>
      <c r="AV351" s="6422">
        <v>6</v>
      </c>
      <c r="AW351" s="6422"/>
      <c r="AX351" s="4449">
        <f t="shared" si="1601"/>
        <v>1</v>
      </c>
      <c r="AY351" s="4450">
        <f t="shared" si="1602"/>
        <v>2</v>
      </c>
      <c r="AZ351" s="4411">
        <f t="shared" si="1603"/>
        <v>-1</v>
      </c>
      <c r="BA351" s="4451">
        <f t="shared" si="1604"/>
        <v>2</v>
      </c>
      <c r="BB351" s="4341">
        <f>SUM(BL351+AY351)</f>
        <v>6</v>
      </c>
      <c r="BC351" s="4104">
        <f t="shared" si="1606"/>
        <v>0</v>
      </c>
      <c r="BD351" s="128">
        <f t="shared" si="1607"/>
        <v>1</v>
      </c>
      <c r="BE351" s="4468">
        <f>SUM(AX351-AI351)</f>
        <v>0</v>
      </c>
      <c r="BF351" s="6480">
        <v>6</v>
      </c>
      <c r="BG351" s="6480"/>
      <c r="BH351" s="3673">
        <f t="shared" si="1520"/>
        <v>2</v>
      </c>
      <c r="BI351" s="3674">
        <f t="shared" si="1608"/>
        <v>0</v>
      </c>
      <c r="BJ351" s="3111">
        <f t="shared" si="1609"/>
        <v>2</v>
      </c>
      <c r="BK351" s="128">
        <f t="shared" si="1610"/>
        <v>0</v>
      </c>
      <c r="BL351" s="3675">
        <f t="shared" si="1381"/>
        <v>4</v>
      </c>
      <c r="BM351" s="3122">
        <f t="shared" si="1611"/>
        <v>2</v>
      </c>
      <c r="BN351" s="128">
        <f t="shared" si="1612"/>
        <v>0.66666666666666663</v>
      </c>
      <c r="BO351" s="2778">
        <f t="shared" si="1613"/>
        <v>0</v>
      </c>
      <c r="BP351" s="3494"/>
      <c r="BQ351" s="6739">
        <v>6</v>
      </c>
      <c r="BR351" s="6739"/>
      <c r="BS351" s="2572">
        <f t="shared" si="1614"/>
        <v>2</v>
      </c>
      <c r="BT351" s="2800">
        <f t="shared" si="1615"/>
        <v>4</v>
      </c>
      <c r="BU351" s="2987">
        <f t="shared" si="1456"/>
        <v>-2</v>
      </c>
      <c r="BV351" s="128">
        <f t="shared" si="1457"/>
        <v>2</v>
      </c>
      <c r="BW351" s="2886">
        <f t="shared" si="1458"/>
        <v>4</v>
      </c>
      <c r="BX351" s="2991">
        <f t="shared" si="1459"/>
        <v>2</v>
      </c>
      <c r="BY351" s="128">
        <f t="shared" si="1460"/>
        <v>0.66666666666666663</v>
      </c>
      <c r="BZ351" s="3151"/>
      <c r="CA351" s="6657">
        <v>6</v>
      </c>
      <c r="CB351" s="6657"/>
      <c r="CC351" s="1813">
        <v>1</v>
      </c>
      <c r="CD351" s="1814">
        <v>0</v>
      </c>
      <c r="CE351" s="2359">
        <f t="shared" si="1616"/>
        <v>1</v>
      </c>
      <c r="CF351" s="1991">
        <f t="shared" si="1617"/>
        <v>0</v>
      </c>
      <c r="CG351" s="1992">
        <f t="shared" si="1618"/>
        <v>0</v>
      </c>
      <c r="CH351" s="2387">
        <f t="shared" si="1619"/>
        <v>6</v>
      </c>
      <c r="CI351" s="1991">
        <f t="shared" si="1620"/>
        <v>0</v>
      </c>
      <c r="CM351" s="1761">
        <v>0</v>
      </c>
      <c r="CN351" s="1744">
        <v>0</v>
      </c>
      <c r="CO351" s="1745">
        <v>1</v>
      </c>
      <c r="CY351" s="5734">
        <v>6</v>
      </c>
      <c r="CZ351" s="5735"/>
      <c r="DA351" s="3631">
        <v>0</v>
      </c>
      <c r="DB351" s="3631">
        <v>0</v>
      </c>
      <c r="DC351" s="4452">
        <f>DB351-DA351</f>
        <v>0</v>
      </c>
      <c r="DD351" s="4453">
        <v>0</v>
      </c>
      <c r="DE351" s="4452">
        <f t="shared" si="1462"/>
        <v>4</v>
      </c>
      <c r="DF351" s="4170">
        <f t="shared" si="1621"/>
        <v>2</v>
      </c>
      <c r="DG351" s="4171">
        <f>DE351/CY351</f>
        <v>0.66666666666666663</v>
      </c>
      <c r="DH351" s="5840">
        <v>6</v>
      </c>
      <c r="DI351" s="5841"/>
      <c r="DJ351" s="4444">
        <v>1</v>
      </c>
      <c r="DK351" s="4444">
        <v>2</v>
      </c>
      <c r="DL351" s="4458">
        <f t="shared" si="1622"/>
        <v>-1</v>
      </c>
      <c r="DM351" s="4462">
        <v>0</v>
      </c>
      <c r="DN351" s="4424">
        <f t="shared" si="1623"/>
        <v>6</v>
      </c>
      <c r="DO351" s="4170">
        <f t="shared" si="1624"/>
        <v>0</v>
      </c>
      <c r="DP351" s="4171">
        <f t="shared" si="1625"/>
        <v>1</v>
      </c>
      <c r="DQ351" s="5738">
        <v>6</v>
      </c>
      <c r="DR351" s="5738"/>
      <c r="DS351" s="2685">
        <v>0</v>
      </c>
      <c r="DT351" s="2685">
        <v>0</v>
      </c>
      <c r="DU351" s="4336">
        <f t="shared" si="1626"/>
        <v>0</v>
      </c>
      <c r="DV351" s="4337">
        <v>0</v>
      </c>
      <c r="DW351" s="2683">
        <f t="shared" si="1627"/>
        <v>6</v>
      </c>
      <c r="DX351" s="4170">
        <f t="shared" si="1628"/>
        <v>0</v>
      </c>
      <c r="DY351" s="4171">
        <f t="shared" si="1629"/>
        <v>1</v>
      </c>
      <c r="DZ351" s="5734">
        <v>6</v>
      </c>
      <c r="EA351" s="5735"/>
      <c r="EB351" s="3223">
        <v>0</v>
      </c>
      <c r="EC351" s="3223">
        <v>0</v>
      </c>
      <c r="ED351" s="3040">
        <f>EC351-EB351</f>
        <v>0</v>
      </c>
      <c r="EE351" s="3196">
        <v>0</v>
      </c>
      <c r="EF351" s="3303">
        <f t="shared" si="1630"/>
        <v>4</v>
      </c>
      <c r="EG351" s="3040">
        <f t="shared" si="1631"/>
        <v>2</v>
      </c>
      <c r="EH351" s="3196">
        <f>EF351/DZ351</f>
        <v>0.66666666666666663</v>
      </c>
      <c r="EI351" s="5840">
        <v>6</v>
      </c>
      <c r="EJ351" s="5841"/>
      <c r="EK351" s="3405">
        <v>0</v>
      </c>
      <c r="EL351" s="3405">
        <v>0</v>
      </c>
      <c r="EM351" s="3040">
        <f t="shared" si="1632"/>
        <v>0</v>
      </c>
      <c r="EN351" s="3196">
        <v>0</v>
      </c>
      <c r="EO351" s="3016">
        <f t="shared" si="1633"/>
        <v>4</v>
      </c>
      <c r="EP351" s="3040">
        <f t="shared" si="1634"/>
        <v>2</v>
      </c>
      <c r="EQ351" s="3196">
        <f t="shared" si="1635"/>
        <v>0.66666666666666663</v>
      </c>
      <c r="ER351" s="5738">
        <v>6</v>
      </c>
      <c r="ES351" s="5738"/>
      <c r="ET351" s="3622">
        <v>2</v>
      </c>
      <c r="EU351" s="3622">
        <v>0</v>
      </c>
      <c r="EV351" s="3040">
        <f t="shared" si="1636"/>
        <v>2</v>
      </c>
      <c r="EW351" s="3196">
        <v>0</v>
      </c>
      <c r="EX351" s="3638">
        <f t="shared" si="1637"/>
        <v>4</v>
      </c>
      <c r="EY351" s="3040">
        <f t="shared" si="1638"/>
        <v>2</v>
      </c>
      <c r="EZ351" s="3196">
        <f t="shared" si="1639"/>
        <v>0.66666666666666663</v>
      </c>
      <c r="FA351" s="6768">
        <v>6</v>
      </c>
      <c r="FB351" s="6768"/>
      <c r="FC351" s="2522">
        <v>0</v>
      </c>
      <c r="FD351" s="2522">
        <v>0</v>
      </c>
      <c r="FE351" s="1939">
        <f>FD351-FC351</f>
        <v>0</v>
      </c>
      <c r="FF351" s="1895">
        <v>0</v>
      </c>
      <c r="FG351" s="2887">
        <f t="shared" si="1640"/>
        <v>0</v>
      </c>
      <c r="FH351" s="1939">
        <f t="shared" si="1641"/>
        <v>6</v>
      </c>
      <c r="FI351" s="1895">
        <f>FG351/FA351</f>
        <v>0</v>
      </c>
      <c r="FJ351" s="6768">
        <v>6</v>
      </c>
      <c r="FK351" s="6768"/>
      <c r="FL351" s="2522">
        <v>2</v>
      </c>
      <c r="FM351" s="2522">
        <v>2</v>
      </c>
      <c r="FN351" s="1939">
        <f t="shared" si="1642"/>
        <v>0</v>
      </c>
      <c r="FO351" s="1895">
        <v>0</v>
      </c>
      <c r="FP351" s="2587">
        <f t="shared" si="1643"/>
        <v>2</v>
      </c>
      <c r="FQ351" s="1939">
        <f t="shared" si="1644"/>
        <v>4</v>
      </c>
      <c r="FR351" s="1895">
        <f t="shared" si="1645"/>
        <v>0.33333333333333331</v>
      </c>
      <c r="FS351" s="6667">
        <v>6</v>
      </c>
      <c r="FT351" s="6667"/>
      <c r="FU351" s="2646">
        <v>0</v>
      </c>
      <c r="FV351" s="1734">
        <v>2</v>
      </c>
      <c r="FW351" s="1939">
        <f t="shared" si="1646"/>
        <v>-2</v>
      </c>
      <c r="FX351" s="1895">
        <v>0</v>
      </c>
      <c r="FY351" s="2587">
        <f t="shared" si="1647"/>
        <v>4</v>
      </c>
      <c r="FZ351" s="1939">
        <f t="shared" si="1648"/>
        <v>2</v>
      </c>
      <c r="GA351" s="1895">
        <f t="shared" si="1649"/>
        <v>0.66666666666666663</v>
      </c>
      <c r="GB351" s="1">
        <f t="shared" si="1650"/>
        <v>0</v>
      </c>
      <c r="GC351" s="2219">
        <v>0</v>
      </c>
      <c r="GD351" s="1895">
        <v>1</v>
      </c>
      <c r="GE351" s="2105" t="s">
        <v>206</v>
      </c>
      <c r="GF351" s="2105" t="s">
        <v>218</v>
      </c>
      <c r="GG351" s="2105" t="s">
        <v>92</v>
      </c>
      <c r="GH351" s="2105" t="s">
        <v>19</v>
      </c>
      <c r="GI351" s="2105" t="s">
        <v>16</v>
      </c>
      <c r="GJ351" s="2105" t="s">
        <v>20</v>
      </c>
      <c r="GK351" s="2105" t="s">
        <v>20</v>
      </c>
      <c r="GL351" s="2121" t="s">
        <v>20</v>
      </c>
      <c r="GM351" s="751" t="s">
        <v>1439</v>
      </c>
      <c r="GN351" s="224" t="s">
        <v>986</v>
      </c>
      <c r="GO351" s="460">
        <v>6</v>
      </c>
      <c r="GP351" s="2200">
        <v>1</v>
      </c>
      <c r="GQ351" s="2086">
        <v>0</v>
      </c>
      <c r="GR351" s="2086">
        <v>1</v>
      </c>
      <c r="GS351" s="1895">
        <v>0</v>
      </c>
      <c r="GT351" s="2086">
        <v>0</v>
      </c>
      <c r="GU351" s="2086">
        <v>6</v>
      </c>
      <c r="GV351" s="1895">
        <v>0</v>
      </c>
    </row>
    <row r="352" spans="1:204" ht="38.25" x14ac:dyDescent="0.25">
      <c r="B352" s="7145"/>
      <c r="C352" s="7172"/>
      <c r="D352" s="7164"/>
      <c r="E352" s="7145"/>
      <c r="F352" s="5707"/>
      <c r="G352" s="5707"/>
      <c r="H352" s="5707"/>
      <c r="I352" s="5707"/>
      <c r="J352" s="5707"/>
      <c r="K352" s="5707"/>
      <c r="L352" s="5707"/>
      <c r="M352" s="5707"/>
      <c r="N352" s="5707"/>
      <c r="O352" s="5707"/>
      <c r="P352" s="5698"/>
      <c r="Q352" s="5698"/>
      <c r="R352" s="5704"/>
      <c r="S352" s="5698"/>
      <c r="T352" s="5698"/>
      <c r="U352" s="7127"/>
      <c r="V352" s="5698"/>
      <c r="W352" s="5695"/>
      <c r="X352" s="5692"/>
      <c r="Y352" s="4088" t="s">
        <v>19</v>
      </c>
      <c r="Z352" s="504" t="s">
        <v>1440</v>
      </c>
      <c r="AA352" s="484" t="s">
        <v>1441</v>
      </c>
      <c r="AB352" s="414">
        <v>500</v>
      </c>
      <c r="AC352" s="2415" t="s">
        <v>1455</v>
      </c>
      <c r="AD352" s="544">
        <f t="shared" si="1651"/>
        <v>0</v>
      </c>
      <c r="AE352" s="2415" t="s">
        <v>1456</v>
      </c>
      <c r="AF352" s="544">
        <f t="shared" si="1652"/>
        <v>0.5</v>
      </c>
      <c r="AG352" s="2418" t="s">
        <v>1455</v>
      </c>
      <c r="AH352" s="544">
        <f t="shared" si="1653"/>
        <v>0</v>
      </c>
      <c r="AI352" s="2418" t="s">
        <v>1456</v>
      </c>
      <c r="AJ352" s="545">
        <f t="shared" si="1654"/>
        <v>0.5</v>
      </c>
      <c r="AK352" s="191">
        <f t="shared" si="1600"/>
        <v>1</v>
      </c>
      <c r="AL352" s="2325">
        <v>3</v>
      </c>
      <c r="AM352" s="959" t="s">
        <v>2501</v>
      </c>
      <c r="AN352" s="959" t="s">
        <v>2503</v>
      </c>
      <c r="AO352" s="970" t="s">
        <v>2502</v>
      </c>
      <c r="AP352" s="970" t="s">
        <v>2504</v>
      </c>
      <c r="AQ352" s="970">
        <v>100</v>
      </c>
      <c r="AR352" s="1078" t="s">
        <v>1441</v>
      </c>
      <c r="AS352" s="970" t="s">
        <v>1579</v>
      </c>
      <c r="AT352" s="2275"/>
      <c r="AU352" s="970" t="s">
        <v>1704</v>
      </c>
      <c r="AV352" s="6493">
        <v>500</v>
      </c>
      <c r="AW352" s="6493"/>
      <c r="AX352" s="3668">
        <f t="shared" si="1601"/>
        <v>0</v>
      </c>
      <c r="AY352" s="3669">
        <f t="shared" si="1602"/>
        <v>0</v>
      </c>
      <c r="AZ352" s="4089">
        <f t="shared" si="1603"/>
        <v>0</v>
      </c>
      <c r="BA352" s="3670" t="e">
        <f t="shared" si="1604"/>
        <v>#DIV/0!</v>
      </c>
      <c r="BB352" s="3671">
        <f t="shared" si="1605"/>
        <v>0</v>
      </c>
      <c r="BC352" s="2843">
        <f t="shared" si="1606"/>
        <v>500</v>
      </c>
      <c r="BD352" s="3670">
        <f t="shared" si="1607"/>
        <v>0</v>
      </c>
      <c r="BE352" s="2438"/>
      <c r="BF352" s="6493"/>
      <c r="BG352" s="6493"/>
      <c r="BH352" s="3668">
        <f t="shared" si="1520"/>
        <v>250</v>
      </c>
      <c r="BI352" s="3669">
        <f t="shared" si="1608"/>
        <v>0</v>
      </c>
      <c r="BJ352" s="3629">
        <f t="shared" si="1609"/>
        <v>250</v>
      </c>
      <c r="BK352" s="3670">
        <f t="shared" si="1610"/>
        <v>0</v>
      </c>
      <c r="BL352" s="3671">
        <f t="shared" si="1381"/>
        <v>0</v>
      </c>
      <c r="BM352" s="2843">
        <f t="shared" si="1611"/>
        <v>0</v>
      </c>
      <c r="BN352" s="3670" t="e">
        <f t="shared" si="1612"/>
        <v>#DIV/0!</v>
      </c>
      <c r="BO352" s="3679">
        <f t="shared" si="1613"/>
        <v>-250</v>
      </c>
      <c r="BP352" s="3494"/>
      <c r="BQ352" s="6739">
        <v>500</v>
      </c>
      <c r="BR352" s="6739"/>
      <c r="BS352" s="2572">
        <f t="shared" si="1614"/>
        <v>250</v>
      </c>
      <c r="BT352" s="2800">
        <f t="shared" si="1615"/>
        <v>0</v>
      </c>
      <c r="BU352" s="2987">
        <f t="shared" si="1456"/>
        <v>250</v>
      </c>
      <c r="BV352" s="128">
        <f t="shared" si="1457"/>
        <v>0</v>
      </c>
      <c r="BW352" s="2886">
        <f t="shared" si="1458"/>
        <v>0</v>
      </c>
      <c r="BX352" s="2991">
        <f t="shared" si="1459"/>
        <v>500</v>
      </c>
      <c r="BY352" s="128">
        <f t="shared" si="1460"/>
        <v>0</v>
      </c>
      <c r="BZ352" s="3151"/>
      <c r="CA352" s="6657">
        <v>500</v>
      </c>
      <c r="CB352" s="6657"/>
      <c r="CC352" s="1813">
        <v>0</v>
      </c>
      <c r="CD352" s="1814">
        <v>0</v>
      </c>
      <c r="CE352" s="2359">
        <f t="shared" si="1616"/>
        <v>0</v>
      </c>
      <c r="CF352" s="1991">
        <v>0</v>
      </c>
      <c r="CG352" s="1992">
        <f t="shared" si="1618"/>
        <v>0</v>
      </c>
      <c r="CH352" s="2387">
        <f t="shared" si="1619"/>
        <v>500</v>
      </c>
      <c r="CI352" s="1991">
        <f t="shared" si="1620"/>
        <v>0</v>
      </c>
      <c r="CM352" s="1761">
        <v>0</v>
      </c>
      <c r="CN352" s="1744">
        <v>0</v>
      </c>
      <c r="CO352" s="1745">
        <v>0</v>
      </c>
      <c r="CY352" s="7411">
        <v>500</v>
      </c>
      <c r="CZ352" s="7412"/>
      <c r="DA352" s="2840"/>
      <c r="DB352" s="2840"/>
      <c r="DC352" s="4271">
        <f>DB352-DA352</f>
        <v>0</v>
      </c>
      <c r="DD352" s="4272">
        <v>0</v>
      </c>
      <c r="DE352" s="4271">
        <f t="shared" si="1462"/>
        <v>0</v>
      </c>
      <c r="DF352" s="4271">
        <f t="shared" si="1621"/>
        <v>500</v>
      </c>
      <c r="DG352" s="4272">
        <f>DE352/CY352</f>
        <v>0</v>
      </c>
      <c r="DH352" s="7413">
        <v>500</v>
      </c>
      <c r="DI352" s="5954"/>
      <c r="DJ352" s="2840"/>
      <c r="DK352" s="2840"/>
      <c r="DL352" s="4271">
        <f t="shared" si="1622"/>
        <v>0</v>
      </c>
      <c r="DM352" s="4272">
        <v>0</v>
      </c>
      <c r="DN352" s="3376">
        <f t="shared" si="1623"/>
        <v>0</v>
      </c>
      <c r="DO352" s="4271">
        <f t="shared" si="1624"/>
        <v>500</v>
      </c>
      <c r="DP352" s="4272">
        <f t="shared" si="1625"/>
        <v>0</v>
      </c>
      <c r="DQ352" s="7411">
        <v>500</v>
      </c>
      <c r="DR352" s="7411"/>
      <c r="DS352" s="3487"/>
      <c r="DT352" s="3487"/>
      <c r="DU352" s="4271">
        <f t="shared" si="1626"/>
        <v>0</v>
      </c>
      <c r="DV352" s="4272">
        <v>1</v>
      </c>
      <c r="DW352" s="3376">
        <f t="shared" si="1627"/>
        <v>0</v>
      </c>
      <c r="DX352" s="4271">
        <f t="shared" si="1628"/>
        <v>500</v>
      </c>
      <c r="DY352" s="4272">
        <f t="shared" si="1629"/>
        <v>0</v>
      </c>
      <c r="DZ352" s="7411">
        <v>500</v>
      </c>
      <c r="EA352" s="7412"/>
      <c r="EB352" s="3368"/>
      <c r="EC352" s="3368"/>
      <c r="ED352" s="3373">
        <f>EC352-EB352</f>
        <v>0</v>
      </c>
      <c r="EE352" s="3374">
        <v>0</v>
      </c>
      <c r="EF352" s="3373">
        <f t="shared" si="1630"/>
        <v>0</v>
      </c>
      <c r="EG352" s="3373">
        <f t="shared" si="1631"/>
        <v>500</v>
      </c>
      <c r="EH352" s="3374">
        <f>EF352/DZ352</f>
        <v>0</v>
      </c>
      <c r="EI352" s="7413">
        <v>500</v>
      </c>
      <c r="EJ352" s="5954"/>
      <c r="EK352" s="3367"/>
      <c r="EL352" s="3367"/>
      <c r="EM352" s="3371">
        <f t="shared" si="1632"/>
        <v>0</v>
      </c>
      <c r="EN352" s="3372">
        <v>0</v>
      </c>
      <c r="EO352" s="3376">
        <f t="shared" si="1633"/>
        <v>0</v>
      </c>
      <c r="EP352" s="3371">
        <f t="shared" si="1634"/>
        <v>500</v>
      </c>
      <c r="EQ352" s="3372">
        <f t="shared" si="1635"/>
        <v>0</v>
      </c>
      <c r="ER352" s="7411">
        <v>500</v>
      </c>
      <c r="ES352" s="7411"/>
      <c r="ET352" s="3948">
        <v>250</v>
      </c>
      <c r="EU352" s="3948">
        <v>0</v>
      </c>
      <c r="EV352" s="3371">
        <f t="shared" si="1636"/>
        <v>250</v>
      </c>
      <c r="EW352" s="3372">
        <v>1</v>
      </c>
      <c r="EX352" s="3376">
        <f t="shared" si="1637"/>
        <v>0</v>
      </c>
      <c r="EY352" s="3371">
        <f t="shared" si="1638"/>
        <v>500</v>
      </c>
      <c r="EZ352" s="3372">
        <f t="shared" si="1639"/>
        <v>0</v>
      </c>
      <c r="FA352" s="6768">
        <v>500</v>
      </c>
      <c r="FB352" s="6768"/>
      <c r="FC352" s="2522">
        <v>0</v>
      </c>
      <c r="FD352" s="2522">
        <v>0</v>
      </c>
      <c r="FE352" s="1939">
        <f>FD352-FC352</f>
        <v>0</v>
      </c>
      <c r="FF352" s="1895">
        <v>0</v>
      </c>
      <c r="FG352" s="2887">
        <f t="shared" si="1640"/>
        <v>0</v>
      </c>
      <c r="FH352" s="1939">
        <f t="shared" si="1641"/>
        <v>500</v>
      </c>
      <c r="FI352" s="1895">
        <f>FG352/FA352</f>
        <v>0</v>
      </c>
      <c r="FJ352" s="6768">
        <v>500</v>
      </c>
      <c r="FK352" s="6768"/>
      <c r="FL352" s="2522">
        <f>'[5]PbRM-02a1'!CE348</f>
        <v>0</v>
      </c>
      <c r="FM352" s="2522">
        <v>0</v>
      </c>
      <c r="FN352" s="1939">
        <f t="shared" si="1642"/>
        <v>0</v>
      </c>
      <c r="FO352" s="1895">
        <v>0</v>
      </c>
      <c r="FP352" s="2587">
        <f t="shared" si="1643"/>
        <v>0</v>
      </c>
      <c r="FQ352" s="1939">
        <f t="shared" si="1644"/>
        <v>500</v>
      </c>
      <c r="FR352" s="1895">
        <f t="shared" si="1645"/>
        <v>0</v>
      </c>
      <c r="FS352" s="6667">
        <v>500</v>
      </c>
      <c r="FT352" s="6667"/>
      <c r="FU352" s="2522">
        <v>250</v>
      </c>
      <c r="FV352" s="1734">
        <v>0</v>
      </c>
      <c r="FW352" s="1939">
        <f t="shared" si="1646"/>
        <v>250</v>
      </c>
      <c r="FX352" s="1895">
        <v>1</v>
      </c>
      <c r="FY352" s="2587">
        <f t="shared" si="1647"/>
        <v>0</v>
      </c>
      <c r="FZ352" s="1939">
        <f t="shared" si="1648"/>
        <v>500</v>
      </c>
      <c r="GA352" s="1895">
        <f t="shared" si="1649"/>
        <v>0</v>
      </c>
      <c r="GB352" s="1">
        <f t="shared" si="1650"/>
        <v>0</v>
      </c>
      <c r="GC352" s="2219">
        <v>0</v>
      </c>
      <c r="GD352" s="1895">
        <v>1</v>
      </c>
      <c r="GE352" s="2105" t="s">
        <v>206</v>
      </c>
      <c r="GF352" s="2105" t="s">
        <v>218</v>
      </c>
      <c r="GG352" s="2105" t="s">
        <v>92</v>
      </c>
      <c r="GH352" s="2105" t="s">
        <v>19</v>
      </c>
      <c r="GI352" s="2105" t="s">
        <v>16</v>
      </c>
      <c r="GJ352" s="2105" t="s">
        <v>20</v>
      </c>
      <c r="GK352" s="2105" t="s">
        <v>20</v>
      </c>
      <c r="GL352" s="2121" t="s">
        <v>19</v>
      </c>
      <c r="GM352" s="751" t="s">
        <v>1440</v>
      </c>
      <c r="GN352" s="223" t="s">
        <v>1441</v>
      </c>
      <c r="GO352" s="460">
        <v>500</v>
      </c>
      <c r="GP352" s="2201">
        <v>0</v>
      </c>
      <c r="GQ352" s="2086">
        <v>0</v>
      </c>
      <c r="GR352" s="2086">
        <v>0</v>
      </c>
      <c r="GS352" s="1895">
        <v>0</v>
      </c>
      <c r="GT352" s="2086">
        <v>0</v>
      </c>
      <c r="GU352" s="2086">
        <v>500</v>
      </c>
      <c r="GV352" s="1895">
        <v>0</v>
      </c>
    </row>
    <row r="353" spans="1:204" ht="38.25" x14ac:dyDescent="0.25">
      <c r="B353" s="7145"/>
      <c r="C353" s="7172"/>
      <c r="D353" s="7164"/>
      <c r="E353" s="7145"/>
      <c r="F353" s="5707"/>
      <c r="G353" s="5707"/>
      <c r="H353" s="5707"/>
      <c r="I353" s="5707"/>
      <c r="J353" s="5707"/>
      <c r="K353" s="5707"/>
      <c r="L353" s="5707"/>
      <c r="M353" s="5707"/>
      <c r="N353" s="5707"/>
      <c r="O353" s="5707"/>
      <c r="P353" s="5698"/>
      <c r="Q353" s="5698"/>
      <c r="R353" s="5704"/>
      <c r="S353" s="5698"/>
      <c r="T353" s="5698"/>
      <c r="U353" s="7127"/>
      <c r="V353" s="5698"/>
      <c r="W353" s="5695"/>
      <c r="X353" s="5692"/>
      <c r="Y353" s="3129" t="s">
        <v>29</v>
      </c>
      <c r="Z353" s="504" t="s">
        <v>1442</v>
      </c>
      <c r="AA353" s="484" t="s">
        <v>986</v>
      </c>
      <c r="AB353" s="414">
        <v>200</v>
      </c>
      <c r="AC353" s="2415" t="s">
        <v>1457</v>
      </c>
      <c r="AD353" s="544">
        <f t="shared" si="1651"/>
        <v>0.25</v>
      </c>
      <c r="AE353" s="2415" t="s">
        <v>278</v>
      </c>
      <c r="AF353" s="544">
        <f t="shared" si="1652"/>
        <v>0.75</v>
      </c>
      <c r="AG353" s="2418" t="s">
        <v>1455</v>
      </c>
      <c r="AH353" s="544">
        <f t="shared" si="1653"/>
        <v>0</v>
      </c>
      <c r="AI353" s="2418" t="s">
        <v>1455</v>
      </c>
      <c r="AJ353" s="545">
        <f t="shared" si="1654"/>
        <v>0</v>
      </c>
      <c r="AK353" s="191">
        <f t="shared" si="1600"/>
        <v>1</v>
      </c>
      <c r="AL353" s="2325">
        <v>4</v>
      </c>
      <c r="AM353" s="959" t="s">
        <v>2505</v>
      </c>
      <c r="AN353" s="959" t="s">
        <v>2507</v>
      </c>
      <c r="AO353" s="970" t="s">
        <v>2506</v>
      </c>
      <c r="AP353" s="970" t="s">
        <v>2500</v>
      </c>
      <c r="AQ353" s="970">
        <v>100</v>
      </c>
      <c r="AR353" s="1078" t="s">
        <v>986</v>
      </c>
      <c r="AS353" s="970" t="s">
        <v>1579</v>
      </c>
      <c r="AT353" s="2275"/>
      <c r="AU353" s="970" t="s">
        <v>1704</v>
      </c>
      <c r="AV353" s="6422">
        <v>200</v>
      </c>
      <c r="AW353" s="6422"/>
      <c r="AX353" s="4449">
        <f t="shared" si="1601"/>
        <v>0</v>
      </c>
      <c r="AY353" s="4450">
        <f t="shared" si="1602"/>
        <v>0</v>
      </c>
      <c r="AZ353" s="4411">
        <f t="shared" si="1603"/>
        <v>0</v>
      </c>
      <c r="BA353" s="4451" t="e">
        <f t="shared" si="1604"/>
        <v>#DIV/0!</v>
      </c>
      <c r="BB353" s="4341">
        <f t="shared" ref="BB353:BB355" si="1655">SUM(BL353+AY353)</f>
        <v>202</v>
      </c>
      <c r="BC353" s="4104">
        <f t="shared" si="1606"/>
        <v>-2</v>
      </c>
      <c r="BD353" s="128">
        <f t="shared" si="1607"/>
        <v>1.01</v>
      </c>
      <c r="BE353" s="4468">
        <f>SUM(AX353-AI353)</f>
        <v>0</v>
      </c>
      <c r="BF353" s="6480">
        <v>200</v>
      </c>
      <c r="BG353" s="6480"/>
      <c r="BH353" s="3673">
        <f t="shared" si="1520"/>
        <v>0</v>
      </c>
      <c r="BI353" s="3674">
        <f t="shared" si="1608"/>
        <v>0</v>
      </c>
      <c r="BJ353" s="3111">
        <f t="shared" si="1609"/>
        <v>0</v>
      </c>
      <c r="BK353" s="128" t="e">
        <f t="shared" si="1610"/>
        <v>#DIV/0!</v>
      </c>
      <c r="BL353" s="3675">
        <f t="shared" si="1381"/>
        <v>202</v>
      </c>
      <c r="BM353" s="3122">
        <f t="shared" si="1611"/>
        <v>-2</v>
      </c>
      <c r="BN353" s="128">
        <f t="shared" si="1612"/>
        <v>1.01</v>
      </c>
      <c r="BO353" s="2778">
        <f t="shared" si="1613"/>
        <v>0</v>
      </c>
      <c r="BP353" s="3494"/>
      <c r="BQ353" s="6739">
        <v>200</v>
      </c>
      <c r="BR353" s="6739"/>
      <c r="BS353" s="2572">
        <f t="shared" si="1614"/>
        <v>150</v>
      </c>
      <c r="BT353" s="2800">
        <f t="shared" si="1615"/>
        <v>202</v>
      </c>
      <c r="BU353" s="2987">
        <f t="shared" si="1456"/>
        <v>-52</v>
      </c>
      <c r="BV353" s="128">
        <f t="shared" si="1457"/>
        <v>1.3466666666666667</v>
      </c>
      <c r="BW353" s="2886">
        <f t="shared" si="1458"/>
        <v>202</v>
      </c>
      <c r="BX353" s="2991">
        <f t="shared" si="1459"/>
        <v>-2</v>
      </c>
      <c r="BY353" s="128">
        <f t="shared" si="1460"/>
        <v>1.01</v>
      </c>
      <c r="BZ353" s="3151"/>
      <c r="CA353" s="6657">
        <v>200</v>
      </c>
      <c r="CB353" s="6657"/>
      <c r="CC353" s="1813">
        <v>50</v>
      </c>
      <c r="CD353" s="1814">
        <v>0</v>
      </c>
      <c r="CE353" s="2359">
        <f t="shared" si="1616"/>
        <v>50</v>
      </c>
      <c r="CF353" s="1991">
        <f t="shared" ref="CF353:CF360" si="1656">CD353/CC353</f>
        <v>0</v>
      </c>
      <c r="CG353" s="1992">
        <f t="shared" si="1618"/>
        <v>0</v>
      </c>
      <c r="CH353" s="2387">
        <f t="shared" si="1619"/>
        <v>200</v>
      </c>
      <c r="CI353" s="1991">
        <f t="shared" si="1620"/>
        <v>0</v>
      </c>
      <c r="CM353" s="1761">
        <v>0</v>
      </c>
      <c r="CN353" s="1836">
        <v>0</v>
      </c>
      <c r="CO353" s="1837">
        <v>50</v>
      </c>
      <c r="CY353" s="5734">
        <v>200</v>
      </c>
      <c r="CZ353" s="5735"/>
      <c r="DA353" s="3631">
        <v>0</v>
      </c>
      <c r="DB353" s="4322">
        <v>0</v>
      </c>
      <c r="DC353" s="4452">
        <f t="shared" ref="DC353:DC358" si="1657">DB353-DA353</f>
        <v>0</v>
      </c>
      <c r="DD353" s="4453">
        <v>0</v>
      </c>
      <c r="DE353" s="4452">
        <f t="shared" si="1462"/>
        <v>202</v>
      </c>
      <c r="DF353" s="4170">
        <f t="shared" si="1621"/>
        <v>-2</v>
      </c>
      <c r="DG353" s="4171">
        <f t="shared" ref="DG353:DG358" si="1658">DE353/CY353</f>
        <v>1.01</v>
      </c>
      <c r="DH353" s="5840">
        <v>200</v>
      </c>
      <c r="DI353" s="5841"/>
      <c r="DJ353" s="4444">
        <v>0</v>
      </c>
      <c r="DK353" s="4463">
        <v>0</v>
      </c>
      <c r="DL353" s="4458">
        <f t="shared" si="1622"/>
        <v>0</v>
      </c>
      <c r="DM353" s="4462">
        <v>0</v>
      </c>
      <c r="DN353" s="4424">
        <f t="shared" si="1623"/>
        <v>202</v>
      </c>
      <c r="DO353" s="4170">
        <f t="shared" si="1624"/>
        <v>-2</v>
      </c>
      <c r="DP353" s="4171">
        <f t="shared" si="1625"/>
        <v>1.01</v>
      </c>
      <c r="DQ353" s="5738">
        <v>200</v>
      </c>
      <c r="DR353" s="5738"/>
      <c r="DS353" s="2685">
        <v>0</v>
      </c>
      <c r="DT353" s="2707">
        <v>0</v>
      </c>
      <c r="DU353" s="4336">
        <f t="shared" si="1626"/>
        <v>0</v>
      </c>
      <c r="DV353" s="4337">
        <v>1</v>
      </c>
      <c r="DW353" s="2683">
        <f t="shared" si="1627"/>
        <v>202</v>
      </c>
      <c r="DX353" s="4170">
        <f t="shared" si="1628"/>
        <v>-2</v>
      </c>
      <c r="DY353" s="4171">
        <f t="shared" si="1629"/>
        <v>1.01</v>
      </c>
      <c r="DZ353" s="5734">
        <v>200</v>
      </c>
      <c r="EA353" s="5735"/>
      <c r="EB353" s="3223">
        <v>0</v>
      </c>
      <c r="EC353" s="3224">
        <v>0</v>
      </c>
      <c r="ED353" s="3040">
        <f t="shared" ref="ED353:ED358" si="1659">EC353-EB353</f>
        <v>0</v>
      </c>
      <c r="EE353" s="3196">
        <v>0</v>
      </c>
      <c r="EF353" s="3303">
        <f t="shared" si="1630"/>
        <v>202</v>
      </c>
      <c r="EG353" s="3040">
        <f t="shared" si="1631"/>
        <v>-2</v>
      </c>
      <c r="EH353" s="3196">
        <f t="shared" ref="EH353:EH358" si="1660">EF353/DZ353</f>
        <v>1.01</v>
      </c>
      <c r="EI353" s="5840">
        <v>200</v>
      </c>
      <c r="EJ353" s="5841"/>
      <c r="EK353" s="3405">
        <v>0</v>
      </c>
      <c r="EL353" s="3406">
        <v>0</v>
      </c>
      <c r="EM353" s="3040">
        <f t="shared" si="1632"/>
        <v>0</v>
      </c>
      <c r="EN353" s="3196">
        <v>0</v>
      </c>
      <c r="EO353" s="3016">
        <f t="shared" si="1633"/>
        <v>202</v>
      </c>
      <c r="EP353" s="3040">
        <f t="shared" si="1634"/>
        <v>-2</v>
      </c>
      <c r="EQ353" s="3196">
        <f t="shared" si="1635"/>
        <v>1.01</v>
      </c>
      <c r="ER353" s="5738">
        <v>200</v>
      </c>
      <c r="ES353" s="5738"/>
      <c r="ET353" s="3622">
        <v>0</v>
      </c>
      <c r="EU353" s="3728">
        <v>0</v>
      </c>
      <c r="EV353" s="3040">
        <f t="shared" si="1636"/>
        <v>0</v>
      </c>
      <c r="EW353" s="3196">
        <v>1</v>
      </c>
      <c r="EX353" s="3638">
        <f t="shared" si="1637"/>
        <v>202</v>
      </c>
      <c r="EY353" s="3040">
        <f t="shared" si="1638"/>
        <v>-2</v>
      </c>
      <c r="EZ353" s="3196">
        <f t="shared" si="1639"/>
        <v>1.01</v>
      </c>
      <c r="FA353" s="6768">
        <v>200</v>
      </c>
      <c r="FB353" s="6768"/>
      <c r="FC353" s="2522">
        <v>50</v>
      </c>
      <c r="FD353" s="2523">
        <v>100</v>
      </c>
      <c r="FE353" s="1939">
        <f t="shared" ref="FE353:FE355" si="1661">FD353-FC353</f>
        <v>50</v>
      </c>
      <c r="FF353" s="1895">
        <v>0</v>
      </c>
      <c r="FG353" s="2887">
        <f t="shared" si="1640"/>
        <v>100</v>
      </c>
      <c r="FH353" s="1939">
        <f t="shared" si="1641"/>
        <v>100</v>
      </c>
      <c r="FI353" s="1895">
        <f t="shared" ref="FI353:FI355" si="1662">FG353/FA353</f>
        <v>0.5</v>
      </c>
      <c r="FJ353" s="6768">
        <v>200</v>
      </c>
      <c r="FK353" s="6768"/>
      <c r="FL353" s="2522">
        <v>100</v>
      </c>
      <c r="FM353" s="2523">
        <v>102</v>
      </c>
      <c r="FN353" s="1939">
        <f t="shared" si="1642"/>
        <v>-2</v>
      </c>
      <c r="FO353" s="1895">
        <v>0</v>
      </c>
      <c r="FP353" s="2587">
        <f t="shared" si="1643"/>
        <v>202</v>
      </c>
      <c r="FQ353" s="1939">
        <f t="shared" si="1644"/>
        <v>-2</v>
      </c>
      <c r="FR353" s="1895">
        <f t="shared" si="1645"/>
        <v>1.01</v>
      </c>
      <c r="FS353" s="6667">
        <v>200</v>
      </c>
      <c r="FT353" s="6667"/>
      <c r="FU353" s="2522">
        <v>0</v>
      </c>
      <c r="FV353" s="1738">
        <v>0</v>
      </c>
      <c r="FW353" s="1939">
        <f t="shared" si="1646"/>
        <v>0</v>
      </c>
      <c r="FX353" s="1895">
        <v>1</v>
      </c>
      <c r="FY353" s="2587">
        <f t="shared" si="1647"/>
        <v>202</v>
      </c>
      <c r="FZ353" s="1939">
        <f t="shared" si="1648"/>
        <v>-2</v>
      </c>
      <c r="GA353" s="1895">
        <f t="shared" si="1649"/>
        <v>1.01</v>
      </c>
      <c r="GB353" s="1">
        <f t="shared" si="1650"/>
        <v>0</v>
      </c>
      <c r="GC353" s="2219">
        <v>0</v>
      </c>
      <c r="GD353" s="1895">
        <v>1</v>
      </c>
      <c r="GE353" s="2105" t="s">
        <v>206</v>
      </c>
      <c r="GF353" s="2105" t="s">
        <v>218</v>
      </c>
      <c r="GG353" s="2105" t="s">
        <v>92</v>
      </c>
      <c r="GH353" s="2105" t="s">
        <v>19</v>
      </c>
      <c r="GI353" s="2105" t="s">
        <v>16</v>
      </c>
      <c r="GJ353" s="2105" t="s">
        <v>20</v>
      </c>
      <c r="GK353" s="2105" t="s">
        <v>20</v>
      </c>
      <c r="GL353" s="2121" t="s">
        <v>29</v>
      </c>
      <c r="GM353" s="751" t="s">
        <v>1442</v>
      </c>
      <c r="GN353" s="223" t="s">
        <v>986</v>
      </c>
      <c r="GO353" s="460">
        <v>200</v>
      </c>
      <c r="GP353" s="2201">
        <v>50</v>
      </c>
      <c r="GQ353" s="2086">
        <v>0</v>
      </c>
      <c r="GR353" s="2086">
        <v>50</v>
      </c>
      <c r="GS353" s="1895">
        <v>0</v>
      </c>
      <c r="GT353" s="2086">
        <v>0</v>
      </c>
      <c r="GU353" s="2086">
        <v>200</v>
      </c>
      <c r="GV353" s="1895">
        <v>0</v>
      </c>
    </row>
    <row r="354" spans="1:204" ht="63.75" x14ac:dyDescent="0.25">
      <c r="B354" s="7145"/>
      <c r="C354" s="7172"/>
      <c r="D354" s="7164"/>
      <c r="E354" s="7145"/>
      <c r="F354" s="5707"/>
      <c r="G354" s="5707"/>
      <c r="H354" s="5707"/>
      <c r="I354" s="5707"/>
      <c r="J354" s="5707"/>
      <c r="K354" s="5707"/>
      <c r="L354" s="5707"/>
      <c r="M354" s="5707"/>
      <c r="N354" s="5707"/>
      <c r="O354" s="5707"/>
      <c r="P354" s="5698"/>
      <c r="Q354" s="5698"/>
      <c r="R354" s="5704"/>
      <c r="S354" s="5698"/>
      <c r="T354" s="5698"/>
      <c r="U354" s="7127"/>
      <c r="V354" s="5698"/>
      <c r="W354" s="5695"/>
      <c r="X354" s="5692"/>
      <c r="Y354" s="3129" t="s">
        <v>17</v>
      </c>
      <c r="Z354" s="504" t="s">
        <v>1443</v>
      </c>
      <c r="AA354" s="484" t="s">
        <v>1444</v>
      </c>
      <c r="AB354" s="414">
        <v>45000</v>
      </c>
      <c r="AC354" s="2415" t="s">
        <v>1458</v>
      </c>
      <c r="AD354" s="544">
        <f t="shared" si="1651"/>
        <v>0.25</v>
      </c>
      <c r="AE354" s="2415" t="s">
        <v>1458</v>
      </c>
      <c r="AF354" s="544">
        <f t="shared" si="1652"/>
        <v>0.25</v>
      </c>
      <c r="AG354" s="2415" t="s">
        <v>1458</v>
      </c>
      <c r="AH354" s="544">
        <f t="shared" si="1653"/>
        <v>0.25</v>
      </c>
      <c r="AI354" s="2415" t="s">
        <v>1458</v>
      </c>
      <c r="AJ354" s="545">
        <f t="shared" si="1654"/>
        <v>0.25</v>
      </c>
      <c r="AK354" s="191">
        <f t="shared" si="1600"/>
        <v>1</v>
      </c>
      <c r="AL354" s="2325">
        <v>5</v>
      </c>
      <c r="AM354" s="970" t="s">
        <v>2508</v>
      </c>
      <c r="AN354" s="970" t="s">
        <v>2509</v>
      </c>
      <c r="AO354" s="970" t="s">
        <v>2527</v>
      </c>
      <c r="AP354" s="970" t="s">
        <v>2510</v>
      </c>
      <c r="AQ354" s="970">
        <v>100</v>
      </c>
      <c r="AR354" s="1078" t="s">
        <v>1444</v>
      </c>
      <c r="AS354" s="970" t="s">
        <v>1579</v>
      </c>
      <c r="AT354" s="2275"/>
      <c r="AU354" s="970" t="s">
        <v>1704</v>
      </c>
      <c r="AV354" s="6422">
        <v>45000</v>
      </c>
      <c r="AW354" s="6422"/>
      <c r="AX354" s="4449">
        <f t="shared" si="1601"/>
        <v>11250</v>
      </c>
      <c r="AY354" s="4450">
        <f t="shared" si="1602"/>
        <v>9990</v>
      </c>
      <c r="AZ354" s="4411">
        <f t="shared" si="1603"/>
        <v>1260</v>
      </c>
      <c r="BA354" s="4451">
        <f t="shared" si="1604"/>
        <v>0.88800000000000001</v>
      </c>
      <c r="BB354" s="4341">
        <f t="shared" si="1655"/>
        <v>10229</v>
      </c>
      <c r="BC354" s="4104">
        <f t="shared" si="1606"/>
        <v>34771</v>
      </c>
      <c r="BD354" s="128">
        <f t="shared" si="1607"/>
        <v>0.2273111111111111</v>
      </c>
      <c r="BE354" s="4468">
        <f>SUM(AX354-AI354)</f>
        <v>0</v>
      </c>
      <c r="BF354" s="6480">
        <v>45000</v>
      </c>
      <c r="BG354" s="6480"/>
      <c r="BH354" s="3673">
        <f t="shared" si="1520"/>
        <v>11250</v>
      </c>
      <c r="BI354" s="3674">
        <f t="shared" si="1608"/>
        <v>239</v>
      </c>
      <c r="BJ354" s="3111">
        <f t="shared" si="1609"/>
        <v>11011</v>
      </c>
      <c r="BK354" s="128">
        <f t="shared" si="1610"/>
        <v>2.1244444444444444E-2</v>
      </c>
      <c r="BL354" s="3675">
        <f t="shared" si="1381"/>
        <v>239</v>
      </c>
      <c r="BM354" s="3122">
        <f t="shared" si="1611"/>
        <v>44761</v>
      </c>
      <c r="BN354" s="128">
        <f t="shared" si="1612"/>
        <v>5.3111111111111111E-3</v>
      </c>
      <c r="BO354" s="2778">
        <f t="shared" si="1613"/>
        <v>0</v>
      </c>
      <c r="BP354" s="3494"/>
      <c r="BQ354" s="6739">
        <v>45000</v>
      </c>
      <c r="BR354" s="6739"/>
      <c r="BS354" s="2572">
        <f t="shared" si="1614"/>
        <v>11250</v>
      </c>
      <c r="BT354" s="2800">
        <f t="shared" si="1615"/>
        <v>0</v>
      </c>
      <c r="BU354" s="2987">
        <f t="shared" si="1456"/>
        <v>11250</v>
      </c>
      <c r="BV354" s="128">
        <f t="shared" si="1457"/>
        <v>0</v>
      </c>
      <c r="BW354" s="2886">
        <f t="shared" si="1458"/>
        <v>0</v>
      </c>
      <c r="BX354" s="2991">
        <f t="shared" si="1459"/>
        <v>45000</v>
      </c>
      <c r="BY354" s="128">
        <f t="shared" si="1460"/>
        <v>0</v>
      </c>
      <c r="BZ354" s="3151"/>
      <c r="CA354" s="6657">
        <v>45000</v>
      </c>
      <c r="CB354" s="6657"/>
      <c r="CC354" s="1813">
        <v>11250</v>
      </c>
      <c r="CD354" s="1814">
        <v>0</v>
      </c>
      <c r="CE354" s="2359">
        <f t="shared" si="1616"/>
        <v>11250</v>
      </c>
      <c r="CF354" s="1991">
        <f t="shared" si="1656"/>
        <v>0</v>
      </c>
      <c r="CG354" s="1992">
        <f t="shared" si="1618"/>
        <v>0</v>
      </c>
      <c r="CH354" s="2387">
        <f t="shared" si="1619"/>
        <v>45000</v>
      </c>
      <c r="CI354" s="1991">
        <f t="shared" si="1620"/>
        <v>0</v>
      </c>
      <c r="CM354" s="1761">
        <v>0</v>
      </c>
      <c r="CN354" s="1836">
        <v>0</v>
      </c>
      <c r="CO354" s="1837">
        <v>11250</v>
      </c>
      <c r="CY354" s="5734">
        <v>45000</v>
      </c>
      <c r="CZ354" s="5735"/>
      <c r="DA354" s="3631">
        <v>0</v>
      </c>
      <c r="DB354" s="4322">
        <v>0</v>
      </c>
      <c r="DC354" s="4452">
        <f t="shared" si="1657"/>
        <v>0</v>
      </c>
      <c r="DD354" s="4453">
        <v>0</v>
      </c>
      <c r="DE354" s="4452">
        <f t="shared" si="1462"/>
        <v>239</v>
      </c>
      <c r="DF354" s="4170">
        <f t="shared" si="1621"/>
        <v>44761</v>
      </c>
      <c r="DG354" s="4171">
        <f t="shared" si="1658"/>
        <v>5.3111111111111111E-3</v>
      </c>
      <c r="DH354" s="5840">
        <v>45000</v>
      </c>
      <c r="DI354" s="5841"/>
      <c r="DJ354" s="4444">
        <v>11250</v>
      </c>
      <c r="DK354" s="4463">
        <v>9990</v>
      </c>
      <c r="DL354" s="4458">
        <f t="shared" si="1622"/>
        <v>1260</v>
      </c>
      <c r="DM354" s="4462">
        <v>0</v>
      </c>
      <c r="DN354" s="4424">
        <f t="shared" si="1623"/>
        <v>10229</v>
      </c>
      <c r="DO354" s="4170">
        <f t="shared" si="1624"/>
        <v>34771</v>
      </c>
      <c r="DP354" s="4171">
        <f t="shared" si="1625"/>
        <v>0.2273111111111111</v>
      </c>
      <c r="DQ354" s="5738">
        <v>45000</v>
      </c>
      <c r="DR354" s="5738"/>
      <c r="DS354" s="2685">
        <v>0</v>
      </c>
      <c r="DT354" s="2707">
        <v>0</v>
      </c>
      <c r="DU354" s="4336">
        <f t="shared" si="1626"/>
        <v>0</v>
      </c>
      <c r="DV354" s="4337">
        <v>1</v>
      </c>
      <c r="DW354" s="2683">
        <f t="shared" si="1627"/>
        <v>10229</v>
      </c>
      <c r="DX354" s="4170">
        <f t="shared" si="1628"/>
        <v>34771</v>
      </c>
      <c r="DY354" s="4171">
        <f t="shared" si="1629"/>
        <v>0.2273111111111111</v>
      </c>
      <c r="DZ354" s="5734">
        <v>45000</v>
      </c>
      <c r="EA354" s="5735"/>
      <c r="EB354" s="3223">
        <v>0</v>
      </c>
      <c r="EC354" s="3224">
        <v>0</v>
      </c>
      <c r="ED354" s="3040">
        <f t="shared" si="1659"/>
        <v>0</v>
      </c>
      <c r="EE354" s="3196">
        <v>0</v>
      </c>
      <c r="EF354" s="3303">
        <f t="shared" si="1630"/>
        <v>0</v>
      </c>
      <c r="EG354" s="3040">
        <f t="shared" si="1631"/>
        <v>45000</v>
      </c>
      <c r="EH354" s="3196">
        <f t="shared" si="1660"/>
        <v>0</v>
      </c>
      <c r="EI354" s="5840">
        <v>45000</v>
      </c>
      <c r="EJ354" s="5841"/>
      <c r="EK354" s="3405">
        <v>0</v>
      </c>
      <c r="EL354" s="3406">
        <v>0</v>
      </c>
      <c r="EM354" s="3040">
        <f t="shared" si="1632"/>
        <v>0</v>
      </c>
      <c r="EN354" s="3196">
        <v>0</v>
      </c>
      <c r="EO354" s="3016">
        <f t="shared" si="1633"/>
        <v>0</v>
      </c>
      <c r="EP354" s="3040">
        <f t="shared" si="1634"/>
        <v>45000</v>
      </c>
      <c r="EQ354" s="3196">
        <f t="shared" si="1635"/>
        <v>0</v>
      </c>
      <c r="ER354" s="5738">
        <v>45000</v>
      </c>
      <c r="ES354" s="5738"/>
      <c r="ET354" s="3622">
        <v>11250</v>
      </c>
      <c r="EU354" s="3728">
        <v>239</v>
      </c>
      <c r="EV354" s="3040">
        <f t="shared" si="1636"/>
        <v>11011</v>
      </c>
      <c r="EW354" s="3196">
        <v>1</v>
      </c>
      <c r="EX354" s="3621">
        <f t="shared" si="1637"/>
        <v>239</v>
      </c>
      <c r="EY354" s="3040">
        <f t="shared" si="1638"/>
        <v>44761</v>
      </c>
      <c r="EZ354" s="3374">
        <f t="shared" si="1639"/>
        <v>5.3111111111111111E-3</v>
      </c>
      <c r="FA354" s="6768">
        <v>45000</v>
      </c>
      <c r="FB354" s="6768"/>
      <c r="FC354" s="2522">
        <v>0</v>
      </c>
      <c r="FD354" s="2523">
        <v>0</v>
      </c>
      <c r="FE354" s="1939">
        <f t="shared" si="1661"/>
        <v>0</v>
      </c>
      <c r="FF354" s="1895">
        <v>0</v>
      </c>
      <c r="FG354" s="2887">
        <f t="shared" si="1640"/>
        <v>0</v>
      </c>
      <c r="FH354" s="1939">
        <f t="shared" si="1641"/>
        <v>45000</v>
      </c>
      <c r="FI354" s="1895">
        <f t="shared" si="1662"/>
        <v>0</v>
      </c>
      <c r="FJ354" s="6768">
        <v>45000</v>
      </c>
      <c r="FK354" s="6768"/>
      <c r="FL354" s="2522">
        <f>'[5]PbRM-02a1'!CE350</f>
        <v>0</v>
      </c>
      <c r="FM354" s="2523">
        <v>0</v>
      </c>
      <c r="FN354" s="1939">
        <f t="shared" si="1642"/>
        <v>0</v>
      </c>
      <c r="FO354" s="1895">
        <v>0</v>
      </c>
      <c r="FP354" s="2587">
        <f t="shared" si="1643"/>
        <v>0</v>
      </c>
      <c r="FQ354" s="1939">
        <f t="shared" si="1644"/>
        <v>45000</v>
      </c>
      <c r="FR354" s="1895">
        <f t="shared" si="1645"/>
        <v>0</v>
      </c>
      <c r="FS354" s="6667">
        <v>45000</v>
      </c>
      <c r="FT354" s="6667"/>
      <c r="FU354" s="2522">
        <v>11250</v>
      </c>
      <c r="FV354" s="1738">
        <v>0</v>
      </c>
      <c r="FW354" s="1939">
        <f t="shared" si="1646"/>
        <v>11250</v>
      </c>
      <c r="FX354" s="1895">
        <v>1</v>
      </c>
      <c r="FY354" s="2587">
        <f t="shared" si="1647"/>
        <v>0</v>
      </c>
      <c r="FZ354" s="1939">
        <f t="shared" si="1648"/>
        <v>45000</v>
      </c>
      <c r="GA354" s="1895">
        <f t="shared" si="1649"/>
        <v>0</v>
      </c>
      <c r="GB354" s="1">
        <f t="shared" si="1650"/>
        <v>0</v>
      </c>
      <c r="GC354" s="2219">
        <v>0</v>
      </c>
      <c r="GD354" s="1895">
        <v>1</v>
      </c>
      <c r="GE354" s="2105" t="s">
        <v>206</v>
      </c>
      <c r="GF354" s="2105" t="s">
        <v>218</v>
      </c>
      <c r="GG354" s="2105" t="s">
        <v>92</v>
      </c>
      <c r="GH354" s="2105" t="s">
        <v>19</v>
      </c>
      <c r="GI354" s="2105" t="s">
        <v>16</v>
      </c>
      <c r="GJ354" s="2105" t="s">
        <v>20</v>
      </c>
      <c r="GK354" s="2105" t="s">
        <v>20</v>
      </c>
      <c r="GL354" s="2121" t="s">
        <v>17</v>
      </c>
      <c r="GM354" s="751" t="s">
        <v>1443</v>
      </c>
      <c r="GN354" s="223" t="s">
        <v>1444</v>
      </c>
      <c r="GO354" s="460">
        <v>45000</v>
      </c>
      <c r="GP354" s="2201">
        <v>11250</v>
      </c>
      <c r="GQ354" s="2086">
        <v>0</v>
      </c>
      <c r="GR354" s="2086">
        <v>11250</v>
      </c>
      <c r="GS354" s="1895">
        <v>0</v>
      </c>
      <c r="GT354" s="2086">
        <v>0</v>
      </c>
      <c r="GU354" s="2086">
        <v>45000</v>
      </c>
      <c r="GV354" s="1895">
        <v>0</v>
      </c>
    </row>
    <row r="355" spans="1:204" ht="38.25" x14ac:dyDescent="0.25">
      <c r="B355" s="7145"/>
      <c r="C355" s="7172"/>
      <c r="D355" s="7164"/>
      <c r="E355" s="7145"/>
      <c r="F355" s="5707"/>
      <c r="G355" s="5707"/>
      <c r="H355" s="5707"/>
      <c r="I355" s="5707"/>
      <c r="J355" s="5707"/>
      <c r="K355" s="5707"/>
      <c r="L355" s="5707"/>
      <c r="M355" s="5707"/>
      <c r="N355" s="5707"/>
      <c r="O355" s="5707"/>
      <c r="P355" s="5698"/>
      <c r="Q355" s="5698"/>
      <c r="R355" s="5704"/>
      <c r="S355" s="5698"/>
      <c r="T355" s="5698"/>
      <c r="U355" s="7127"/>
      <c r="V355" s="5698"/>
      <c r="W355" s="5695"/>
      <c r="X355" s="5692"/>
      <c r="Y355" s="3129" t="s">
        <v>113</v>
      </c>
      <c r="Z355" s="504" t="s">
        <v>1445</v>
      </c>
      <c r="AA355" s="505" t="s">
        <v>1042</v>
      </c>
      <c r="AB355" s="414">
        <v>120</v>
      </c>
      <c r="AC355" s="2415" t="s">
        <v>1451</v>
      </c>
      <c r="AD355" s="544">
        <f t="shared" si="1651"/>
        <v>0.25</v>
      </c>
      <c r="AE355" s="2415" t="s">
        <v>1451</v>
      </c>
      <c r="AF355" s="544">
        <f t="shared" si="1652"/>
        <v>0.25</v>
      </c>
      <c r="AG355" s="2415" t="s">
        <v>1451</v>
      </c>
      <c r="AH355" s="544">
        <f t="shared" si="1653"/>
        <v>0.25</v>
      </c>
      <c r="AI355" s="2415" t="s">
        <v>1451</v>
      </c>
      <c r="AJ355" s="545">
        <f t="shared" si="1654"/>
        <v>0.25</v>
      </c>
      <c r="AK355" s="191">
        <f t="shared" si="1600"/>
        <v>1</v>
      </c>
      <c r="AL355" s="2324" t="s">
        <v>2441</v>
      </c>
      <c r="AM355" s="970" t="s">
        <v>2511</v>
      </c>
      <c r="AN355" s="970" t="s">
        <v>2513</v>
      </c>
      <c r="AO355" s="970" t="s">
        <v>2512</v>
      </c>
      <c r="AP355" s="970" t="s">
        <v>2514</v>
      </c>
      <c r="AQ355" s="970">
        <v>100</v>
      </c>
      <c r="AR355" s="1078" t="s">
        <v>2528</v>
      </c>
      <c r="AS355" s="970" t="s">
        <v>1579</v>
      </c>
      <c r="AT355" s="2275"/>
      <c r="AU355" s="970" t="s">
        <v>1704</v>
      </c>
      <c r="AV355" s="6422">
        <v>120</v>
      </c>
      <c r="AW355" s="6422"/>
      <c r="AX355" s="4449">
        <f t="shared" si="1601"/>
        <v>30</v>
      </c>
      <c r="AY355" s="4450">
        <f t="shared" si="1602"/>
        <v>65</v>
      </c>
      <c r="AZ355" s="4411">
        <f t="shared" si="1603"/>
        <v>-35</v>
      </c>
      <c r="BA355" s="4451">
        <f t="shared" si="1604"/>
        <v>2.1666666666666665</v>
      </c>
      <c r="BB355" s="4341">
        <f t="shared" si="1655"/>
        <v>236</v>
      </c>
      <c r="BC355" s="4104">
        <f t="shared" si="1606"/>
        <v>-116</v>
      </c>
      <c r="BD355" s="128">
        <f t="shared" si="1607"/>
        <v>1.9666666666666666</v>
      </c>
      <c r="BE355" s="4468">
        <f>SUM(AX355-AI355)</f>
        <v>0</v>
      </c>
      <c r="BF355" s="6480">
        <v>120</v>
      </c>
      <c r="BG355" s="6480"/>
      <c r="BH355" s="3673">
        <f t="shared" si="1520"/>
        <v>30</v>
      </c>
      <c r="BI355" s="3674">
        <f t="shared" si="1608"/>
        <v>63</v>
      </c>
      <c r="BJ355" s="3111">
        <f t="shared" si="1609"/>
        <v>-33</v>
      </c>
      <c r="BK355" s="128">
        <f t="shared" si="1610"/>
        <v>2.1</v>
      </c>
      <c r="BL355" s="3675">
        <f t="shared" si="1381"/>
        <v>171</v>
      </c>
      <c r="BM355" s="3122">
        <f t="shared" si="1611"/>
        <v>-51</v>
      </c>
      <c r="BN355" s="128">
        <f t="shared" si="1612"/>
        <v>1.425</v>
      </c>
      <c r="BO355" s="2778">
        <f t="shared" si="1613"/>
        <v>0</v>
      </c>
      <c r="BP355" s="3494"/>
      <c r="BQ355" s="6739">
        <v>120</v>
      </c>
      <c r="BR355" s="6739"/>
      <c r="BS355" s="2572">
        <f t="shared" si="1614"/>
        <v>30</v>
      </c>
      <c r="BT355" s="2800">
        <f t="shared" si="1615"/>
        <v>75</v>
      </c>
      <c r="BU355" s="2987">
        <f t="shared" si="1456"/>
        <v>-45</v>
      </c>
      <c r="BV355" s="128">
        <f t="shared" si="1457"/>
        <v>2.5</v>
      </c>
      <c r="BW355" s="2886">
        <f t="shared" si="1458"/>
        <v>108</v>
      </c>
      <c r="BX355" s="2991">
        <f t="shared" si="1459"/>
        <v>12</v>
      </c>
      <c r="BY355" s="128">
        <f t="shared" si="1460"/>
        <v>0.9</v>
      </c>
      <c r="BZ355" s="3151"/>
      <c r="CA355" s="6657">
        <v>120</v>
      </c>
      <c r="CB355" s="6657"/>
      <c r="CC355" s="1813">
        <v>30</v>
      </c>
      <c r="CD355" s="1814">
        <v>33</v>
      </c>
      <c r="CE355" s="2359">
        <f t="shared" si="1616"/>
        <v>-3</v>
      </c>
      <c r="CF355" s="1991">
        <f t="shared" si="1656"/>
        <v>1.1000000000000001</v>
      </c>
      <c r="CG355" s="1992">
        <f t="shared" si="1618"/>
        <v>33</v>
      </c>
      <c r="CH355" s="2387">
        <f t="shared" si="1619"/>
        <v>87</v>
      </c>
      <c r="CI355" s="1991">
        <f t="shared" si="1620"/>
        <v>0.27500000000000002</v>
      </c>
      <c r="CM355" s="1761">
        <v>10</v>
      </c>
      <c r="CN355" s="1836">
        <v>10</v>
      </c>
      <c r="CO355" s="1837">
        <v>10</v>
      </c>
      <c r="CY355" s="5734">
        <v>120</v>
      </c>
      <c r="CZ355" s="5735"/>
      <c r="DA355" s="3631">
        <v>10</v>
      </c>
      <c r="DB355" s="4322">
        <v>23</v>
      </c>
      <c r="DC355" s="4452">
        <f t="shared" si="1657"/>
        <v>13</v>
      </c>
      <c r="DD355" s="4453">
        <f t="shared" ref="DD355" si="1663">DB355/DA355</f>
        <v>2.2999999999999998</v>
      </c>
      <c r="DE355" s="4452">
        <f t="shared" si="1462"/>
        <v>194</v>
      </c>
      <c r="DF355" s="4170">
        <f t="shared" si="1621"/>
        <v>-74</v>
      </c>
      <c r="DG355" s="4171">
        <f t="shared" si="1658"/>
        <v>1.6166666666666667</v>
      </c>
      <c r="DH355" s="5840">
        <v>120</v>
      </c>
      <c r="DI355" s="5841"/>
      <c r="DJ355" s="4444">
        <v>10</v>
      </c>
      <c r="DK355" s="4463">
        <v>25</v>
      </c>
      <c r="DL355" s="4458">
        <f t="shared" si="1622"/>
        <v>-15</v>
      </c>
      <c r="DM355" s="4462">
        <v>0</v>
      </c>
      <c r="DN355" s="4424">
        <f t="shared" si="1623"/>
        <v>219</v>
      </c>
      <c r="DO355" s="4170">
        <f t="shared" si="1624"/>
        <v>-99</v>
      </c>
      <c r="DP355" s="4171">
        <f t="shared" si="1625"/>
        <v>1.825</v>
      </c>
      <c r="DQ355" s="5738">
        <v>120</v>
      </c>
      <c r="DR355" s="5738"/>
      <c r="DS355" s="2685">
        <v>10</v>
      </c>
      <c r="DT355" s="2707">
        <v>17</v>
      </c>
      <c r="DU355" s="4336">
        <f t="shared" si="1626"/>
        <v>-7</v>
      </c>
      <c r="DV355" s="4337">
        <v>1</v>
      </c>
      <c r="DW355" s="2683">
        <f t="shared" si="1627"/>
        <v>236</v>
      </c>
      <c r="DX355" s="4170">
        <f t="shared" si="1628"/>
        <v>-116</v>
      </c>
      <c r="DY355" s="4171">
        <f t="shared" si="1629"/>
        <v>1.9666666666666666</v>
      </c>
      <c r="DZ355" s="5734">
        <v>120</v>
      </c>
      <c r="EA355" s="5735"/>
      <c r="EB355" s="3223">
        <v>10</v>
      </c>
      <c r="EC355" s="3224">
        <v>20</v>
      </c>
      <c r="ED355" s="3040">
        <f t="shared" si="1659"/>
        <v>10</v>
      </c>
      <c r="EE355" s="3196">
        <f t="shared" ref="EE355" si="1664">EC355/EB355</f>
        <v>2</v>
      </c>
      <c r="EF355" s="3303">
        <f t="shared" si="1630"/>
        <v>128</v>
      </c>
      <c r="EG355" s="3040">
        <f t="shared" si="1631"/>
        <v>-8</v>
      </c>
      <c r="EH355" s="3196">
        <f t="shared" si="1660"/>
        <v>1.0666666666666667</v>
      </c>
      <c r="EI355" s="5840">
        <v>120</v>
      </c>
      <c r="EJ355" s="5841"/>
      <c r="EK355" s="3405">
        <v>10</v>
      </c>
      <c r="EL355" s="3406">
        <v>29</v>
      </c>
      <c r="EM355" s="3040">
        <f t="shared" si="1632"/>
        <v>-19</v>
      </c>
      <c r="EN355" s="3196">
        <v>0</v>
      </c>
      <c r="EO355" s="3016">
        <f t="shared" si="1633"/>
        <v>157</v>
      </c>
      <c r="EP355" s="3040">
        <f t="shared" si="1634"/>
        <v>-37</v>
      </c>
      <c r="EQ355" s="3196">
        <f t="shared" si="1635"/>
        <v>1.3083333333333333</v>
      </c>
      <c r="ER355" s="5738">
        <v>120</v>
      </c>
      <c r="ES355" s="5738"/>
      <c r="ET355" s="3622">
        <v>10</v>
      </c>
      <c r="EU355" s="3728">
        <v>14</v>
      </c>
      <c r="EV355" s="3040">
        <f t="shared" si="1636"/>
        <v>-4</v>
      </c>
      <c r="EW355" s="3196">
        <v>1</v>
      </c>
      <c r="EX355" s="3638">
        <f t="shared" si="1637"/>
        <v>171</v>
      </c>
      <c r="EY355" s="3040">
        <f t="shared" si="1638"/>
        <v>-51</v>
      </c>
      <c r="EZ355" s="3196">
        <f t="shared" si="1639"/>
        <v>1.425</v>
      </c>
      <c r="FA355" s="6768">
        <v>120</v>
      </c>
      <c r="FB355" s="6768"/>
      <c r="FC355" s="2522">
        <v>10</v>
      </c>
      <c r="FD355" s="2523">
        <v>16</v>
      </c>
      <c r="FE355" s="1939">
        <f t="shared" si="1661"/>
        <v>6</v>
      </c>
      <c r="FF355" s="1895">
        <f t="shared" ref="FF355" si="1665">FD355/FC355</f>
        <v>1.6</v>
      </c>
      <c r="FG355" s="2887">
        <f t="shared" si="1640"/>
        <v>49</v>
      </c>
      <c r="FH355" s="1939">
        <f t="shared" si="1641"/>
        <v>71</v>
      </c>
      <c r="FI355" s="1895">
        <f t="shared" si="1662"/>
        <v>0.40833333333333333</v>
      </c>
      <c r="FJ355" s="6768">
        <v>120</v>
      </c>
      <c r="FK355" s="6768"/>
      <c r="FL355" s="2522">
        <v>10</v>
      </c>
      <c r="FM355" s="2523">
        <v>37</v>
      </c>
      <c r="FN355" s="1939">
        <f t="shared" si="1642"/>
        <v>-27</v>
      </c>
      <c r="FO355" s="1895">
        <v>0</v>
      </c>
      <c r="FP355" s="2587">
        <f t="shared" si="1643"/>
        <v>86</v>
      </c>
      <c r="FQ355" s="1939">
        <f t="shared" si="1644"/>
        <v>34</v>
      </c>
      <c r="FR355" s="1895">
        <f t="shared" si="1645"/>
        <v>0.71666666666666667</v>
      </c>
      <c r="FS355" s="6667">
        <v>120</v>
      </c>
      <c r="FT355" s="6667"/>
      <c r="FU355" s="2522">
        <v>10</v>
      </c>
      <c r="FV355" s="1738">
        <v>22</v>
      </c>
      <c r="FW355" s="1939">
        <f t="shared" si="1646"/>
        <v>-12</v>
      </c>
      <c r="FX355" s="1895">
        <v>1</v>
      </c>
      <c r="FY355" s="2587">
        <f t="shared" si="1647"/>
        <v>108</v>
      </c>
      <c r="FZ355" s="1939">
        <f t="shared" si="1648"/>
        <v>12</v>
      </c>
      <c r="GA355" s="1895">
        <f t="shared" si="1649"/>
        <v>0.9</v>
      </c>
      <c r="GB355" s="1">
        <f t="shared" si="1650"/>
        <v>0.16666666666666663</v>
      </c>
      <c r="GC355" s="2219">
        <v>0</v>
      </c>
      <c r="GD355" s="1895">
        <v>1</v>
      </c>
      <c r="GE355" s="2105" t="s">
        <v>206</v>
      </c>
      <c r="GF355" s="2105" t="s">
        <v>218</v>
      </c>
      <c r="GG355" s="2105" t="s">
        <v>92</v>
      </c>
      <c r="GH355" s="2105" t="s">
        <v>19</v>
      </c>
      <c r="GI355" s="2105" t="s">
        <v>16</v>
      </c>
      <c r="GJ355" s="2105" t="s">
        <v>20</v>
      </c>
      <c r="GK355" s="2105" t="s">
        <v>20</v>
      </c>
      <c r="GL355" s="2121" t="s">
        <v>113</v>
      </c>
      <c r="GM355" s="751" t="s">
        <v>1445</v>
      </c>
      <c r="GN355" s="224" t="s">
        <v>1042</v>
      </c>
      <c r="GO355" s="460">
        <v>120</v>
      </c>
      <c r="GP355" s="2201">
        <v>30</v>
      </c>
      <c r="GQ355" s="2086">
        <v>33</v>
      </c>
      <c r="GR355" s="2086">
        <v>-3</v>
      </c>
      <c r="GS355" s="1895">
        <v>1.1000000000000001</v>
      </c>
      <c r="GT355" s="2086">
        <v>33</v>
      </c>
      <c r="GU355" s="2086">
        <v>87</v>
      </c>
      <c r="GV355" s="1895">
        <v>0.27500000000000002</v>
      </c>
    </row>
    <row r="356" spans="1:204" ht="51" x14ac:dyDescent="0.25">
      <c r="B356" s="7145"/>
      <c r="C356" s="7172"/>
      <c r="D356" s="7164"/>
      <c r="E356" s="7145"/>
      <c r="F356" s="5707"/>
      <c r="G356" s="5707"/>
      <c r="H356" s="5707"/>
      <c r="I356" s="5707"/>
      <c r="J356" s="5707"/>
      <c r="K356" s="5707"/>
      <c r="L356" s="5707"/>
      <c r="M356" s="5707"/>
      <c r="N356" s="5707"/>
      <c r="O356" s="5707"/>
      <c r="P356" s="5698"/>
      <c r="Q356" s="5698"/>
      <c r="R356" s="5704"/>
      <c r="S356" s="5698"/>
      <c r="T356" s="5698"/>
      <c r="U356" s="7127"/>
      <c r="V356" s="5698"/>
      <c r="W356" s="5695"/>
      <c r="X356" s="5692"/>
      <c r="Y356" s="4088" t="s">
        <v>92</v>
      </c>
      <c r="Z356" s="504" t="s">
        <v>1446</v>
      </c>
      <c r="AA356" s="484" t="s">
        <v>1447</v>
      </c>
      <c r="AB356" s="414">
        <v>12000</v>
      </c>
      <c r="AC356" s="2415" t="s">
        <v>1459</v>
      </c>
      <c r="AD356" s="544">
        <f t="shared" si="1651"/>
        <v>0.25</v>
      </c>
      <c r="AE356" s="2415" t="s">
        <v>1459</v>
      </c>
      <c r="AF356" s="544">
        <f t="shared" si="1652"/>
        <v>0.25</v>
      </c>
      <c r="AG356" s="2418" t="s">
        <v>1459</v>
      </c>
      <c r="AH356" s="544">
        <f t="shared" si="1653"/>
        <v>0.25</v>
      </c>
      <c r="AI356" s="2418" t="s">
        <v>1459</v>
      </c>
      <c r="AJ356" s="545">
        <f t="shared" si="1654"/>
        <v>0.25</v>
      </c>
      <c r="AK356" s="191">
        <f t="shared" si="1600"/>
        <v>1</v>
      </c>
      <c r="AL356" s="2325">
        <v>7</v>
      </c>
      <c r="AM356" s="970" t="s">
        <v>2515</v>
      </c>
      <c r="AN356" s="970" t="s">
        <v>2517</v>
      </c>
      <c r="AO356" s="970" t="s">
        <v>2516</v>
      </c>
      <c r="AP356" s="970" t="s">
        <v>2518</v>
      </c>
      <c r="AQ356" s="970">
        <v>100</v>
      </c>
      <c r="AR356" s="1078" t="s">
        <v>1447</v>
      </c>
      <c r="AS356" s="970" t="s">
        <v>1579</v>
      </c>
      <c r="AT356" s="2275"/>
      <c r="AU356" s="970" t="s">
        <v>1704</v>
      </c>
      <c r="AV356" s="6485">
        <v>12000</v>
      </c>
      <c r="AW356" s="6485"/>
      <c r="AX356" s="3668">
        <f t="shared" si="1601"/>
        <v>0</v>
      </c>
      <c r="AY356" s="3669">
        <f t="shared" si="1602"/>
        <v>0</v>
      </c>
      <c r="AZ356" s="4089">
        <f t="shared" si="1603"/>
        <v>0</v>
      </c>
      <c r="BA356" s="3670" t="e">
        <f t="shared" si="1604"/>
        <v>#DIV/0!</v>
      </c>
      <c r="BB356" s="3671">
        <f t="shared" si="1605"/>
        <v>0</v>
      </c>
      <c r="BC356" s="2843">
        <f t="shared" si="1606"/>
        <v>12000</v>
      </c>
      <c r="BD356" s="3670">
        <f t="shared" si="1607"/>
        <v>0</v>
      </c>
      <c r="BE356" s="2438"/>
      <c r="BF356" s="6485"/>
      <c r="BG356" s="6485"/>
      <c r="BH356" s="3668">
        <f t="shared" si="1520"/>
        <v>3000</v>
      </c>
      <c r="BI356" s="3669">
        <f t="shared" si="1608"/>
        <v>0</v>
      </c>
      <c r="BJ356" s="3629">
        <f t="shared" si="1609"/>
        <v>3000</v>
      </c>
      <c r="BK356" s="3670">
        <f t="shared" si="1610"/>
        <v>0</v>
      </c>
      <c r="BL356" s="3671">
        <f t="shared" si="1381"/>
        <v>0</v>
      </c>
      <c r="BM356" s="2843">
        <f t="shared" si="1611"/>
        <v>0</v>
      </c>
      <c r="BN356" s="3670" t="e">
        <f t="shared" si="1612"/>
        <v>#DIV/0!</v>
      </c>
      <c r="BO356" s="3679">
        <f t="shared" si="1613"/>
        <v>0</v>
      </c>
      <c r="BP356" s="3494"/>
      <c r="BQ356" s="7093">
        <v>12000</v>
      </c>
      <c r="BR356" s="7093"/>
      <c r="BS356" s="2572">
        <f t="shared" ref="BS356:BS358" si="1666">SUM(FC356+FL356+FU356)</f>
        <v>3000</v>
      </c>
      <c r="BT356" s="2800">
        <f t="shared" ref="BT356:BT358" si="1667">SUM(FD356+FM356+FV356)</f>
        <v>0</v>
      </c>
      <c r="BU356" s="2987">
        <f t="shared" si="1456"/>
        <v>3000</v>
      </c>
      <c r="BV356" s="128">
        <f t="shared" si="1457"/>
        <v>0</v>
      </c>
      <c r="BW356" s="2886">
        <f t="shared" si="1458"/>
        <v>0</v>
      </c>
      <c r="BX356" s="2991">
        <f t="shared" si="1459"/>
        <v>12000</v>
      </c>
      <c r="BY356" s="128">
        <f t="shared" si="1460"/>
        <v>0</v>
      </c>
      <c r="BZ356" s="3151"/>
      <c r="CA356" s="6729">
        <v>12000</v>
      </c>
      <c r="CB356" s="6729"/>
      <c r="CC356" s="1813">
        <v>3000</v>
      </c>
      <c r="CD356" s="1814">
        <v>0</v>
      </c>
      <c r="CE356" s="2359">
        <f t="shared" si="1616"/>
        <v>3000</v>
      </c>
      <c r="CF356" s="1991">
        <f t="shared" si="1656"/>
        <v>0</v>
      </c>
      <c r="CG356" s="1992">
        <f t="shared" si="1618"/>
        <v>0</v>
      </c>
      <c r="CH356" s="2387">
        <f t="shared" si="1619"/>
        <v>12000</v>
      </c>
      <c r="CI356" s="1991">
        <f t="shared" si="1620"/>
        <v>0</v>
      </c>
      <c r="CM356" s="1742">
        <v>0</v>
      </c>
      <c r="CN356" s="1742">
        <v>0</v>
      </c>
      <c r="CO356" s="1743">
        <v>3000</v>
      </c>
      <c r="CY356" s="7417">
        <v>12000</v>
      </c>
      <c r="CZ356" s="7418"/>
      <c r="DA356" s="2840"/>
      <c r="DB356" s="2840"/>
      <c r="DC356" s="4271">
        <f t="shared" si="1657"/>
        <v>0</v>
      </c>
      <c r="DD356" s="4272">
        <v>0</v>
      </c>
      <c r="DE356" s="4271">
        <f t="shared" si="1462"/>
        <v>0</v>
      </c>
      <c r="DF356" s="4271">
        <f t="shared" si="1621"/>
        <v>12000</v>
      </c>
      <c r="DG356" s="4272">
        <f t="shared" si="1658"/>
        <v>0</v>
      </c>
      <c r="DH356" s="7417">
        <v>12000</v>
      </c>
      <c r="DI356" s="7418"/>
      <c r="DJ356" s="2840"/>
      <c r="DK356" s="2840"/>
      <c r="DL356" s="4271">
        <f t="shared" si="1622"/>
        <v>0</v>
      </c>
      <c r="DM356" s="3377">
        <v>0</v>
      </c>
      <c r="DN356" s="3376">
        <f t="shared" si="1623"/>
        <v>0</v>
      </c>
      <c r="DO356" s="4271">
        <f t="shared" si="1624"/>
        <v>12000</v>
      </c>
      <c r="DP356" s="4272">
        <f t="shared" si="1625"/>
        <v>0</v>
      </c>
      <c r="DQ356" s="7419">
        <v>12000</v>
      </c>
      <c r="DR356" s="7420"/>
      <c r="DS356" s="4414"/>
      <c r="DT356" s="4414"/>
      <c r="DU356" s="4271">
        <f t="shared" si="1626"/>
        <v>0</v>
      </c>
      <c r="DV356" s="4272" t="e">
        <f t="shared" ref="DV356:DV358" si="1668">DT356/DS356</f>
        <v>#DIV/0!</v>
      </c>
      <c r="DW356" s="3376">
        <f t="shared" si="1627"/>
        <v>0</v>
      </c>
      <c r="DX356" s="4271">
        <f t="shared" si="1628"/>
        <v>12000</v>
      </c>
      <c r="DY356" s="4272">
        <f t="shared" si="1629"/>
        <v>0</v>
      </c>
      <c r="DZ356" s="7417">
        <v>12000</v>
      </c>
      <c r="EA356" s="7418"/>
      <c r="EB356" s="3368"/>
      <c r="EC356" s="3368"/>
      <c r="ED356" s="3373">
        <f t="shared" si="1659"/>
        <v>0</v>
      </c>
      <c r="EE356" s="3374">
        <v>0</v>
      </c>
      <c r="EF356" s="3373">
        <f t="shared" si="1630"/>
        <v>0</v>
      </c>
      <c r="EG356" s="3373">
        <f t="shared" si="1631"/>
        <v>12000</v>
      </c>
      <c r="EH356" s="3374">
        <f t="shared" si="1660"/>
        <v>0</v>
      </c>
      <c r="EI356" s="7417">
        <v>12000</v>
      </c>
      <c r="EJ356" s="7418"/>
      <c r="EK356" s="3367"/>
      <c r="EL356" s="3367"/>
      <c r="EM356" s="3371">
        <f t="shared" si="1632"/>
        <v>0</v>
      </c>
      <c r="EN356" s="3377">
        <v>0</v>
      </c>
      <c r="EO356" s="3376">
        <f t="shared" si="1633"/>
        <v>0</v>
      </c>
      <c r="EP356" s="3371">
        <f t="shared" si="1634"/>
        <v>12000</v>
      </c>
      <c r="EQ356" s="3372">
        <f t="shared" si="1635"/>
        <v>0</v>
      </c>
      <c r="ER356" s="7419">
        <v>12000</v>
      </c>
      <c r="ES356" s="7420"/>
      <c r="ET356" s="2081">
        <v>3000</v>
      </c>
      <c r="EU356" s="2081">
        <v>0</v>
      </c>
      <c r="EV356" s="3371">
        <f t="shared" si="1636"/>
        <v>3000</v>
      </c>
      <c r="EW356" s="3372">
        <f t="shared" ref="EW356:EW358" si="1669">EU356/ET356</f>
        <v>0</v>
      </c>
      <c r="EX356" s="3376">
        <f t="shared" si="1637"/>
        <v>0</v>
      </c>
      <c r="EY356" s="3371">
        <f t="shared" si="1638"/>
        <v>12000</v>
      </c>
      <c r="EZ356" s="3372">
        <f t="shared" si="1639"/>
        <v>0</v>
      </c>
      <c r="FA356" s="7369">
        <v>12000</v>
      </c>
      <c r="FB356" s="7370"/>
      <c r="FC356" s="2520">
        <v>0</v>
      </c>
      <c r="FD356" s="2520">
        <v>0</v>
      </c>
      <c r="FE356" s="1939">
        <f t="shared" ref="FE356:FE358" si="1670">FD356-FC356</f>
        <v>0</v>
      </c>
      <c r="FF356" s="1895">
        <v>0</v>
      </c>
      <c r="FG356" s="2887">
        <f t="shared" si="1640"/>
        <v>0</v>
      </c>
      <c r="FH356" s="1939">
        <f t="shared" si="1641"/>
        <v>12000</v>
      </c>
      <c r="FI356" s="1895">
        <f t="shared" ref="FI356:FI358" si="1671">FG356/FA356</f>
        <v>0</v>
      </c>
      <c r="FJ356" s="7369">
        <v>12000</v>
      </c>
      <c r="FK356" s="7370"/>
      <c r="FL356" s="2520">
        <v>0</v>
      </c>
      <c r="FM356" s="2520">
        <v>0</v>
      </c>
      <c r="FN356" s="1939">
        <f t="shared" si="1642"/>
        <v>0</v>
      </c>
      <c r="FO356" s="1732">
        <v>0</v>
      </c>
      <c r="FP356" s="2587">
        <f t="shared" si="1643"/>
        <v>0</v>
      </c>
      <c r="FQ356" s="1939">
        <f t="shared" si="1644"/>
        <v>12000</v>
      </c>
      <c r="FR356" s="1895">
        <f t="shared" ref="FR356:FR358" si="1672">FP356/FJ356</f>
        <v>0</v>
      </c>
      <c r="FS356" s="6940">
        <v>12000</v>
      </c>
      <c r="FT356" s="6941"/>
      <c r="FU356" s="1479">
        <v>3000</v>
      </c>
      <c r="FV356" s="1">
        <v>0</v>
      </c>
      <c r="FW356" s="1939">
        <f t="shared" si="1646"/>
        <v>3000</v>
      </c>
      <c r="FX356" s="1895">
        <f t="shared" ref="FX356:FX358" si="1673">FV356/FU356</f>
        <v>0</v>
      </c>
      <c r="FY356" s="2587">
        <f t="shared" si="1647"/>
        <v>0</v>
      </c>
      <c r="FZ356" s="1939">
        <f t="shared" si="1648"/>
        <v>12000</v>
      </c>
      <c r="GA356" s="1895">
        <f t="shared" ref="GA356:GA358" si="1674">FY356/FS356</f>
        <v>0</v>
      </c>
      <c r="GB356" s="1">
        <f t="shared" si="1650"/>
        <v>0</v>
      </c>
      <c r="GC356" s="2219">
        <v>0</v>
      </c>
      <c r="GD356" s="1895">
        <v>1</v>
      </c>
      <c r="GE356" s="2105" t="s">
        <v>206</v>
      </c>
      <c r="GF356" s="2105" t="s">
        <v>218</v>
      </c>
      <c r="GG356" s="2105" t="s">
        <v>92</v>
      </c>
      <c r="GH356" s="2105" t="s">
        <v>19</v>
      </c>
      <c r="GI356" s="2105" t="s">
        <v>16</v>
      </c>
      <c r="GJ356" s="2105" t="s">
        <v>20</v>
      </c>
      <c r="GK356" s="2105" t="s">
        <v>20</v>
      </c>
      <c r="GL356" s="2121" t="s">
        <v>92</v>
      </c>
      <c r="GM356" s="751" t="s">
        <v>1446</v>
      </c>
      <c r="GN356" s="223" t="s">
        <v>1447</v>
      </c>
      <c r="GO356" s="460">
        <v>12000</v>
      </c>
      <c r="GP356" s="2201">
        <v>3000</v>
      </c>
      <c r="GQ356" s="2086">
        <v>0</v>
      </c>
      <c r="GR356" s="2086">
        <v>3000</v>
      </c>
      <c r="GS356" s="1895">
        <v>0</v>
      </c>
      <c r="GT356" s="2086">
        <v>0</v>
      </c>
      <c r="GU356" s="2086">
        <v>12000</v>
      </c>
      <c r="GV356" s="1895">
        <v>0</v>
      </c>
    </row>
    <row r="357" spans="1:204" ht="38.25" x14ac:dyDescent="0.25">
      <c r="B357" s="7145"/>
      <c r="C357" s="7172"/>
      <c r="D357" s="7164"/>
      <c r="E357" s="7145"/>
      <c r="F357" s="5707"/>
      <c r="G357" s="5707"/>
      <c r="H357" s="5707"/>
      <c r="I357" s="5707"/>
      <c r="J357" s="5707"/>
      <c r="K357" s="5707"/>
      <c r="L357" s="5707"/>
      <c r="M357" s="5707"/>
      <c r="N357" s="5707"/>
      <c r="O357" s="5707"/>
      <c r="P357" s="5698"/>
      <c r="Q357" s="5698"/>
      <c r="R357" s="5704"/>
      <c r="S357" s="5698"/>
      <c r="T357" s="5698"/>
      <c r="U357" s="7127"/>
      <c r="V357" s="5698"/>
      <c r="W357" s="5695"/>
      <c r="X357" s="5692"/>
      <c r="Y357" s="3129" t="s">
        <v>101</v>
      </c>
      <c r="Z357" s="504" t="s">
        <v>1448</v>
      </c>
      <c r="AA357" s="484" t="s">
        <v>984</v>
      </c>
      <c r="AB357" s="414">
        <v>18</v>
      </c>
      <c r="AC357" s="2415" t="s">
        <v>1454</v>
      </c>
      <c r="AD357" s="544">
        <f>AC357/AB357</f>
        <v>0.1111111111111111</v>
      </c>
      <c r="AE357" s="2415" t="s">
        <v>1460</v>
      </c>
      <c r="AF357" s="544">
        <f t="shared" si="1652"/>
        <v>0.72222222222222221</v>
      </c>
      <c r="AG357" s="2418" t="s">
        <v>1455</v>
      </c>
      <c r="AH357" s="544">
        <f>AG357/AB357</f>
        <v>0</v>
      </c>
      <c r="AI357" s="2418" t="s">
        <v>1461</v>
      </c>
      <c r="AJ357" s="545">
        <f>AI357/AB357</f>
        <v>0.16666666666666666</v>
      </c>
      <c r="AK357" s="191">
        <f t="shared" si="1600"/>
        <v>0.99999999999999989</v>
      </c>
      <c r="AL357" s="2325">
        <v>8</v>
      </c>
      <c r="AM357" s="970" t="s">
        <v>2519</v>
      </c>
      <c r="AN357" s="959" t="s">
        <v>2521</v>
      </c>
      <c r="AO357" s="970" t="s">
        <v>2520</v>
      </c>
      <c r="AP357" s="970" t="s">
        <v>2522</v>
      </c>
      <c r="AQ357" s="970">
        <v>100</v>
      </c>
      <c r="AR357" s="1078" t="s">
        <v>984</v>
      </c>
      <c r="AS357" s="970" t="s">
        <v>1579</v>
      </c>
      <c r="AT357" s="2275"/>
      <c r="AU357" s="4467" t="s">
        <v>1704</v>
      </c>
      <c r="AV357" s="6486">
        <v>18</v>
      </c>
      <c r="AW357" s="6486"/>
      <c r="AX357" s="4449">
        <f t="shared" si="1601"/>
        <v>3</v>
      </c>
      <c r="AY357" s="4450">
        <f t="shared" si="1602"/>
        <v>13</v>
      </c>
      <c r="AZ357" s="4411">
        <f t="shared" si="1603"/>
        <v>-10</v>
      </c>
      <c r="BA357" s="4451">
        <f t="shared" si="1604"/>
        <v>4.333333333333333</v>
      </c>
      <c r="BB357" s="4341">
        <f t="shared" ref="BB357:BB362" si="1675">SUM(BL357+AY357)</f>
        <v>40</v>
      </c>
      <c r="BC357" s="4104">
        <f t="shared" si="1606"/>
        <v>-22</v>
      </c>
      <c r="BD357" s="128">
        <f t="shared" si="1607"/>
        <v>2.2222222222222223</v>
      </c>
      <c r="BE357" s="4468">
        <f t="shared" ref="BE357:BE362" si="1676">SUM(AX357-AI357)</f>
        <v>0</v>
      </c>
      <c r="BF357" s="6584">
        <v>18</v>
      </c>
      <c r="BG357" s="6584"/>
      <c r="BH357" s="3673">
        <f t="shared" si="1520"/>
        <v>0</v>
      </c>
      <c r="BI357" s="3674">
        <f t="shared" si="1608"/>
        <v>17</v>
      </c>
      <c r="BJ357" s="3111">
        <f t="shared" si="1609"/>
        <v>-17</v>
      </c>
      <c r="BK357" s="128" t="e">
        <f t="shared" si="1610"/>
        <v>#DIV/0!</v>
      </c>
      <c r="BL357" s="3675">
        <f t="shared" si="1381"/>
        <v>27</v>
      </c>
      <c r="BM357" s="3122">
        <f t="shared" si="1611"/>
        <v>-9</v>
      </c>
      <c r="BN357" s="128">
        <f t="shared" si="1612"/>
        <v>1.5</v>
      </c>
      <c r="BO357" s="2778">
        <f t="shared" si="1613"/>
        <v>0</v>
      </c>
      <c r="BP357" s="3494"/>
      <c r="BQ357" s="7093">
        <v>18</v>
      </c>
      <c r="BR357" s="7093"/>
      <c r="BS357" s="2572">
        <f t="shared" si="1666"/>
        <v>13</v>
      </c>
      <c r="BT357" s="2800">
        <f t="shared" si="1667"/>
        <v>8</v>
      </c>
      <c r="BU357" s="2987">
        <f t="shared" si="1456"/>
        <v>5</v>
      </c>
      <c r="BV357" s="128">
        <f t="shared" si="1457"/>
        <v>0.61538461538461542</v>
      </c>
      <c r="BW357" s="2886">
        <f t="shared" si="1458"/>
        <v>10</v>
      </c>
      <c r="BX357" s="2991">
        <f t="shared" si="1459"/>
        <v>8</v>
      </c>
      <c r="BY357" s="128">
        <f t="shared" si="1460"/>
        <v>0.55555555555555558</v>
      </c>
      <c r="BZ357" s="3151"/>
      <c r="CA357" s="6729">
        <v>18</v>
      </c>
      <c r="CB357" s="6729"/>
      <c r="CC357" s="1813">
        <v>2</v>
      </c>
      <c r="CD357" s="1814">
        <v>2</v>
      </c>
      <c r="CE357" s="2359">
        <f t="shared" si="1616"/>
        <v>0</v>
      </c>
      <c r="CF357" s="1991">
        <f t="shared" si="1656"/>
        <v>1</v>
      </c>
      <c r="CG357" s="1992">
        <f t="shared" si="1618"/>
        <v>2</v>
      </c>
      <c r="CH357" s="2387">
        <f t="shared" si="1619"/>
        <v>16</v>
      </c>
      <c r="CI357" s="1991">
        <f t="shared" si="1620"/>
        <v>0.1111111111111111</v>
      </c>
      <c r="CM357" s="1744">
        <v>0</v>
      </c>
      <c r="CN357" s="1744">
        <v>1</v>
      </c>
      <c r="CO357" s="1745">
        <v>1</v>
      </c>
      <c r="CY357" s="5966">
        <v>18</v>
      </c>
      <c r="CZ357" s="6052"/>
      <c r="DA357" s="3631">
        <v>2</v>
      </c>
      <c r="DB357" s="3631">
        <v>7</v>
      </c>
      <c r="DC357" s="4452">
        <f t="shared" si="1657"/>
        <v>5</v>
      </c>
      <c r="DD357" s="4453">
        <v>0</v>
      </c>
      <c r="DE357" s="4452">
        <f t="shared" si="1462"/>
        <v>34</v>
      </c>
      <c r="DF357" s="4170">
        <f t="shared" si="1621"/>
        <v>-16</v>
      </c>
      <c r="DG357" s="4171">
        <f t="shared" si="1658"/>
        <v>1.8888888888888888</v>
      </c>
      <c r="DH357" s="6015">
        <v>18</v>
      </c>
      <c r="DI357" s="6016"/>
      <c r="DJ357" s="4444">
        <v>1</v>
      </c>
      <c r="DK357" s="4444">
        <v>5</v>
      </c>
      <c r="DL357" s="4458">
        <f t="shared" si="1622"/>
        <v>-4</v>
      </c>
      <c r="DM357" s="4423">
        <f t="shared" ref="DM357:DM358" si="1677">DK357/DJ357</f>
        <v>5</v>
      </c>
      <c r="DN357" s="4424">
        <f t="shared" si="1623"/>
        <v>39</v>
      </c>
      <c r="DO357" s="4170">
        <f t="shared" si="1624"/>
        <v>-21</v>
      </c>
      <c r="DP357" s="4171">
        <f t="shared" si="1625"/>
        <v>2.1666666666666665</v>
      </c>
      <c r="DQ357" s="5970">
        <v>18</v>
      </c>
      <c r="DR357" s="5971"/>
      <c r="DS357" s="4464">
        <v>0</v>
      </c>
      <c r="DT357" s="4464">
        <v>1</v>
      </c>
      <c r="DU357" s="4336">
        <f t="shared" si="1626"/>
        <v>-1</v>
      </c>
      <c r="DV357" s="4337" t="e">
        <f t="shared" si="1668"/>
        <v>#DIV/0!</v>
      </c>
      <c r="DW357" s="2683">
        <f t="shared" si="1627"/>
        <v>40</v>
      </c>
      <c r="DX357" s="4170">
        <f t="shared" si="1628"/>
        <v>-22</v>
      </c>
      <c r="DY357" s="4171">
        <f t="shared" si="1629"/>
        <v>2.2222222222222223</v>
      </c>
      <c r="DZ357" s="5966">
        <v>18</v>
      </c>
      <c r="EA357" s="6052"/>
      <c r="EB357" s="3223">
        <v>0</v>
      </c>
      <c r="EC357" s="3223">
        <v>1</v>
      </c>
      <c r="ED357" s="3040">
        <f t="shared" si="1659"/>
        <v>1</v>
      </c>
      <c r="EE357" s="3196">
        <v>0</v>
      </c>
      <c r="EF357" s="3303">
        <f t="shared" si="1630"/>
        <v>11</v>
      </c>
      <c r="EG357" s="3040">
        <f t="shared" si="1631"/>
        <v>7</v>
      </c>
      <c r="EH357" s="3196">
        <f t="shared" si="1660"/>
        <v>0.61111111111111116</v>
      </c>
      <c r="EI357" s="6015">
        <v>18</v>
      </c>
      <c r="EJ357" s="6016"/>
      <c r="EK357" s="3405">
        <v>0</v>
      </c>
      <c r="EL357" s="3405">
        <v>8</v>
      </c>
      <c r="EM357" s="3040">
        <f t="shared" si="1632"/>
        <v>-8</v>
      </c>
      <c r="EN357" s="1732" t="e">
        <f t="shared" ref="EN357:EN358" si="1678">EL357/EK357</f>
        <v>#DIV/0!</v>
      </c>
      <c r="EO357" s="3016">
        <f t="shared" si="1633"/>
        <v>19</v>
      </c>
      <c r="EP357" s="3040">
        <f t="shared" si="1634"/>
        <v>-1</v>
      </c>
      <c r="EQ357" s="3196">
        <f t="shared" si="1635"/>
        <v>1.0555555555555556</v>
      </c>
      <c r="ER357" s="5970">
        <v>18</v>
      </c>
      <c r="ES357" s="5971"/>
      <c r="ET357" s="3918">
        <v>0</v>
      </c>
      <c r="EU357" s="3918">
        <v>8</v>
      </c>
      <c r="EV357" s="3040">
        <f t="shared" si="1636"/>
        <v>-8</v>
      </c>
      <c r="EW357" s="3196" t="e">
        <f t="shared" si="1669"/>
        <v>#DIV/0!</v>
      </c>
      <c r="EX357" s="3638">
        <f t="shared" si="1637"/>
        <v>27</v>
      </c>
      <c r="EY357" s="3040">
        <f t="shared" si="1638"/>
        <v>-9</v>
      </c>
      <c r="EZ357" s="3196">
        <f t="shared" si="1639"/>
        <v>1.5</v>
      </c>
      <c r="FA357" s="6694">
        <v>18</v>
      </c>
      <c r="FB357" s="6943"/>
      <c r="FC357" s="2522">
        <v>0</v>
      </c>
      <c r="FD357" s="2522">
        <v>0</v>
      </c>
      <c r="FE357" s="1939">
        <f t="shared" si="1670"/>
        <v>0</v>
      </c>
      <c r="FF357" s="1895">
        <v>0</v>
      </c>
      <c r="FG357" s="2887">
        <f t="shared" si="1640"/>
        <v>2</v>
      </c>
      <c r="FH357" s="1939">
        <f t="shared" si="1641"/>
        <v>16</v>
      </c>
      <c r="FI357" s="1895">
        <f t="shared" si="1671"/>
        <v>0.1111111111111111</v>
      </c>
      <c r="FJ357" s="6694">
        <v>18</v>
      </c>
      <c r="FK357" s="6943"/>
      <c r="FL357" s="2522">
        <v>13</v>
      </c>
      <c r="FM357" s="2522">
        <v>5</v>
      </c>
      <c r="FN357" s="1939">
        <f t="shared" si="1642"/>
        <v>8</v>
      </c>
      <c r="FO357" s="1732">
        <f t="shared" ref="FO357:FO358" si="1679">FM357/FL357</f>
        <v>0.38461538461538464</v>
      </c>
      <c r="FP357" s="2587">
        <f t="shared" si="1643"/>
        <v>7</v>
      </c>
      <c r="FQ357" s="1939">
        <f t="shared" si="1644"/>
        <v>11</v>
      </c>
      <c r="FR357" s="1895">
        <f t="shared" si="1672"/>
        <v>0.3888888888888889</v>
      </c>
      <c r="FS357" s="6859">
        <v>18</v>
      </c>
      <c r="FT357" s="6860"/>
      <c r="FU357" s="2899">
        <v>0</v>
      </c>
      <c r="FV357" s="1">
        <v>3</v>
      </c>
      <c r="FW357" s="1939">
        <f t="shared" si="1646"/>
        <v>-3</v>
      </c>
      <c r="FX357" s="1895" t="e">
        <f t="shared" si="1673"/>
        <v>#DIV/0!</v>
      </c>
      <c r="FY357" s="2587">
        <f t="shared" si="1647"/>
        <v>10</v>
      </c>
      <c r="FZ357" s="1939">
        <f t="shared" si="1648"/>
        <v>8</v>
      </c>
      <c r="GA357" s="1895">
        <f t="shared" si="1674"/>
        <v>0.55555555555555558</v>
      </c>
      <c r="GB357" s="1">
        <f t="shared" si="1650"/>
        <v>5.555555555555558E-2</v>
      </c>
      <c r="GC357" s="2219">
        <v>0</v>
      </c>
      <c r="GD357" s="1895">
        <v>1</v>
      </c>
      <c r="GE357" s="2105" t="s">
        <v>206</v>
      </c>
      <c r="GF357" s="2105" t="s">
        <v>218</v>
      </c>
      <c r="GG357" s="2105" t="s">
        <v>92</v>
      </c>
      <c r="GH357" s="2105" t="s">
        <v>19</v>
      </c>
      <c r="GI357" s="2105" t="s">
        <v>16</v>
      </c>
      <c r="GJ357" s="2105" t="s">
        <v>20</v>
      </c>
      <c r="GK357" s="2105" t="s">
        <v>20</v>
      </c>
      <c r="GL357" s="2121" t="s">
        <v>101</v>
      </c>
      <c r="GM357" s="751" t="s">
        <v>1448</v>
      </c>
      <c r="GN357" s="223" t="s">
        <v>984</v>
      </c>
      <c r="GO357" s="460">
        <v>18</v>
      </c>
      <c r="GP357" s="2201">
        <v>2</v>
      </c>
      <c r="GQ357" s="2086">
        <v>2</v>
      </c>
      <c r="GR357" s="2086">
        <v>0</v>
      </c>
      <c r="GS357" s="1895">
        <v>1</v>
      </c>
      <c r="GT357" s="2086">
        <v>2</v>
      </c>
      <c r="GU357" s="2086">
        <v>16</v>
      </c>
      <c r="GV357" s="1895">
        <v>0.1111111111111111</v>
      </c>
    </row>
    <row r="358" spans="1:204" ht="38.25" x14ac:dyDescent="0.25">
      <c r="B358" s="7145"/>
      <c r="C358" s="7173"/>
      <c r="D358" s="7101"/>
      <c r="E358" s="7103"/>
      <c r="F358" s="5708"/>
      <c r="G358" s="5708"/>
      <c r="H358" s="5708"/>
      <c r="I358" s="5708"/>
      <c r="J358" s="5708"/>
      <c r="K358" s="5708"/>
      <c r="L358" s="5708"/>
      <c r="M358" s="5708"/>
      <c r="N358" s="5708"/>
      <c r="O358" s="5708"/>
      <c r="P358" s="5699"/>
      <c r="Q358" s="5699"/>
      <c r="R358" s="5705"/>
      <c r="S358" s="5699"/>
      <c r="T358" s="5699"/>
      <c r="U358" s="7128"/>
      <c r="V358" s="5699"/>
      <c r="W358" s="5696"/>
      <c r="X358" s="5693"/>
      <c r="Y358" s="3130" t="s">
        <v>112</v>
      </c>
      <c r="Z358" s="507" t="s">
        <v>1449</v>
      </c>
      <c r="AA358" s="527" t="s">
        <v>1450</v>
      </c>
      <c r="AB358" s="417">
        <v>40</v>
      </c>
      <c r="AC358" s="2416" t="s">
        <v>1181</v>
      </c>
      <c r="AD358" s="421">
        <f t="shared" si="1651"/>
        <v>0.17499999999999999</v>
      </c>
      <c r="AE358" s="2416" t="s">
        <v>185</v>
      </c>
      <c r="AF358" s="421">
        <f t="shared" si="1652"/>
        <v>0.27500000000000002</v>
      </c>
      <c r="AG358" s="2419" t="s">
        <v>84</v>
      </c>
      <c r="AH358" s="421">
        <f t="shared" si="1653"/>
        <v>0.25</v>
      </c>
      <c r="AI358" s="2419" t="s">
        <v>271</v>
      </c>
      <c r="AJ358" s="422">
        <f t="shared" si="1654"/>
        <v>0.3</v>
      </c>
      <c r="AK358" s="191">
        <f t="shared" si="1600"/>
        <v>1</v>
      </c>
      <c r="AL358" s="2325">
        <v>9</v>
      </c>
      <c r="AM358" s="970" t="s">
        <v>2523</v>
      </c>
      <c r="AN358" s="970" t="s">
        <v>2525</v>
      </c>
      <c r="AO358" s="970" t="s">
        <v>2524</v>
      </c>
      <c r="AP358" s="970" t="s">
        <v>2526</v>
      </c>
      <c r="AQ358" s="970">
        <v>100</v>
      </c>
      <c r="AR358" s="1166" t="s">
        <v>1450</v>
      </c>
      <c r="AS358" s="970" t="s">
        <v>1579</v>
      </c>
      <c r="AT358" s="2275"/>
      <c r="AU358" s="970" t="s">
        <v>1704</v>
      </c>
      <c r="AV358" s="6486">
        <v>40</v>
      </c>
      <c r="AW358" s="6486"/>
      <c r="AX358" s="4449">
        <f t="shared" si="1601"/>
        <v>12</v>
      </c>
      <c r="AY358" s="4450">
        <f t="shared" si="1602"/>
        <v>8</v>
      </c>
      <c r="AZ358" s="4411">
        <f t="shared" si="1603"/>
        <v>4</v>
      </c>
      <c r="BA358" s="4451">
        <f t="shared" si="1604"/>
        <v>0.66666666666666663</v>
      </c>
      <c r="BB358" s="4341">
        <f t="shared" si="1675"/>
        <v>50</v>
      </c>
      <c r="BC358" s="4104">
        <f t="shared" si="1606"/>
        <v>-10</v>
      </c>
      <c r="BD358" s="128">
        <f t="shared" si="1607"/>
        <v>1.25</v>
      </c>
      <c r="BE358" s="4468">
        <f t="shared" si="1676"/>
        <v>0</v>
      </c>
      <c r="BF358" s="6584">
        <v>40</v>
      </c>
      <c r="BG358" s="6584"/>
      <c r="BH358" s="3673">
        <f t="shared" si="1520"/>
        <v>10</v>
      </c>
      <c r="BI358" s="3674">
        <f t="shared" si="1608"/>
        <v>25</v>
      </c>
      <c r="BJ358" s="3111">
        <f t="shared" si="1609"/>
        <v>-15</v>
      </c>
      <c r="BK358" s="128">
        <f t="shared" si="1610"/>
        <v>2.5</v>
      </c>
      <c r="BL358" s="3675">
        <f t="shared" si="1381"/>
        <v>42</v>
      </c>
      <c r="BM358" s="3122">
        <f t="shared" si="1611"/>
        <v>-2</v>
      </c>
      <c r="BN358" s="128">
        <f t="shared" si="1612"/>
        <v>1.05</v>
      </c>
      <c r="BO358" s="2778">
        <f t="shared" si="1613"/>
        <v>0</v>
      </c>
      <c r="BP358" s="3494"/>
      <c r="BQ358" s="7093">
        <v>40</v>
      </c>
      <c r="BR358" s="7093"/>
      <c r="BS358" s="2572">
        <f t="shared" si="1666"/>
        <v>11</v>
      </c>
      <c r="BT358" s="2800">
        <f t="shared" si="1667"/>
        <v>13</v>
      </c>
      <c r="BU358" s="2987">
        <f t="shared" si="1456"/>
        <v>-2</v>
      </c>
      <c r="BV358" s="128">
        <f t="shared" si="1457"/>
        <v>1.1818181818181819</v>
      </c>
      <c r="BW358" s="2886">
        <f t="shared" si="1458"/>
        <v>17</v>
      </c>
      <c r="BX358" s="2991">
        <f t="shared" si="1459"/>
        <v>23</v>
      </c>
      <c r="BY358" s="128">
        <f t="shared" si="1460"/>
        <v>0.42499999999999999</v>
      </c>
      <c r="BZ358" s="3151"/>
      <c r="CA358" s="6729">
        <v>40</v>
      </c>
      <c r="CB358" s="6729"/>
      <c r="CC358" s="1813">
        <v>7</v>
      </c>
      <c r="CD358" s="1814">
        <v>4</v>
      </c>
      <c r="CE358" s="2359">
        <f t="shared" si="1616"/>
        <v>3</v>
      </c>
      <c r="CF358" s="1991">
        <f t="shared" si="1656"/>
        <v>0.5714285714285714</v>
      </c>
      <c r="CG358" s="1992">
        <f t="shared" si="1618"/>
        <v>4</v>
      </c>
      <c r="CH358" s="2387">
        <f t="shared" si="1619"/>
        <v>36</v>
      </c>
      <c r="CI358" s="1991">
        <f t="shared" si="1620"/>
        <v>0.1</v>
      </c>
      <c r="CM358" s="1744">
        <v>0</v>
      </c>
      <c r="CN358" s="1744">
        <v>3</v>
      </c>
      <c r="CO358" s="1745">
        <v>4</v>
      </c>
      <c r="CY358" s="5966">
        <v>40</v>
      </c>
      <c r="CZ358" s="6052"/>
      <c r="DA358" s="3631">
        <v>6</v>
      </c>
      <c r="DB358" s="3631">
        <v>6</v>
      </c>
      <c r="DC358" s="4452">
        <f t="shared" si="1657"/>
        <v>0</v>
      </c>
      <c r="DD358" s="4453">
        <v>0</v>
      </c>
      <c r="DE358" s="4452">
        <f t="shared" si="1462"/>
        <v>48</v>
      </c>
      <c r="DF358" s="4170">
        <f t="shared" si="1621"/>
        <v>-8</v>
      </c>
      <c r="DG358" s="4171">
        <f t="shared" si="1658"/>
        <v>1.2</v>
      </c>
      <c r="DH358" s="6019">
        <v>40</v>
      </c>
      <c r="DI358" s="6020"/>
      <c r="DJ358" s="4444">
        <v>3</v>
      </c>
      <c r="DK358" s="4444">
        <v>0</v>
      </c>
      <c r="DL358" s="4458">
        <f t="shared" si="1622"/>
        <v>3</v>
      </c>
      <c r="DM358" s="4423">
        <f t="shared" si="1677"/>
        <v>0</v>
      </c>
      <c r="DN358" s="4424">
        <f t="shared" si="1623"/>
        <v>48</v>
      </c>
      <c r="DO358" s="4170">
        <f t="shared" si="1624"/>
        <v>-8</v>
      </c>
      <c r="DP358" s="4171">
        <f t="shared" si="1625"/>
        <v>1.2</v>
      </c>
      <c r="DQ358" s="7421">
        <v>40</v>
      </c>
      <c r="DR358" s="7422"/>
      <c r="DS358" s="4464">
        <v>3</v>
      </c>
      <c r="DT358" s="4464">
        <v>2</v>
      </c>
      <c r="DU358" s="4336">
        <f t="shared" si="1626"/>
        <v>1</v>
      </c>
      <c r="DV358" s="4337">
        <f t="shared" si="1668"/>
        <v>0.66666666666666663</v>
      </c>
      <c r="DW358" s="2683">
        <f t="shared" si="1627"/>
        <v>50</v>
      </c>
      <c r="DX358" s="4170">
        <f t="shared" si="1628"/>
        <v>-10</v>
      </c>
      <c r="DY358" s="4171">
        <f t="shared" si="1629"/>
        <v>1.25</v>
      </c>
      <c r="DZ358" s="5966">
        <v>40</v>
      </c>
      <c r="EA358" s="6052"/>
      <c r="EB358" s="3223">
        <v>0</v>
      </c>
      <c r="EC358" s="3223">
        <v>2</v>
      </c>
      <c r="ED358" s="3040">
        <f t="shared" si="1659"/>
        <v>2</v>
      </c>
      <c r="EE358" s="3196">
        <v>0</v>
      </c>
      <c r="EF358" s="3303">
        <f t="shared" si="1630"/>
        <v>19</v>
      </c>
      <c r="EG358" s="3040">
        <f t="shared" si="1631"/>
        <v>21</v>
      </c>
      <c r="EH358" s="3196">
        <f t="shared" si="1660"/>
        <v>0.47499999999999998</v>
      </c>
      <c r="EI358" s="6019">
        <v>40</v>
      </c>
      <c r="EJ358" s="6020"/>
      <c r="EK358" s="3405">
        <v>5</v>
      </c>
      <c r="EL358" s="3405">
        <v>14</v>
      </c>
      <c r="EM358" s="3040">
        <f t="shared" si="1632"/>
        <v>-9</v>
      </c>
      <c r="EN358" s="1732">
        <f t="shared" si="1678"/>
        <v>2.8</v>
      </c>
      <c r="EO358" s="3016">
        <f t="shared" si="1633"/>
        <v>33</v>
      </c>
      <c r="EP358" s="3040">
        <f t="shared" si="1634"/>
        <v>7</v>
      </c>
      <c r="EQ358" s="3196">
        <f t="shared" si="1635"/>
        <v>0.82499999999999996</v>
      </c>
      <c r="ER358" s="7421">
        <v>40</v>
      </c>
      <c r="ES358" s="7422"/>
      <c r="ET358" s="3652">
        <v>5</v>
      </c>
      <c r="EU358" s="3652">
        <v>9</v>
      </c>
      <c r="EV358" s="3040">
        <f t="shared" si="1636"/>
        <v>-4</v>
      </c>
      <c r="EW358" s="3196">
        <f t="shared" si="1669"/>
        <v>1.8</v>
      </c>
      <c r="EX358" s="3638">
        <f t="shared" si="1637"/>
        <v>42</v>
      </c>
      <c r="EY358" s="3040">
        <f t="shared" si="1638"/>
        <v>-2</v>
      </c>
      <c r="EZ358" s="3196">
        <f t="shared" si="1639"/>
        <v>1.05</v>
      </c>
      <c r="FA358" s="6694">
        <v>40</v>
      </c>
      <c r="FB358" s="6943"/>
      <c r="FC358" s="2522">
        <v>3</v>
      </c>
      <c r="FD358" s="2522">
        <v>3</v>
      </c>
      <c r="FE358" s="1939">
        <f t="shared" si="1670"/>
        <v>0</v>
      </c>
      <c r="FF358" s="1895">
        <v>0</v>
      </c>
      <c r="FG358" s="2887">
        <f t="shared" si="1640"/>
        <v>7</v>
      </c>
      <c r="FH358" s="1939">
        <f t="shared" si="1641"/>
        <v>33</v>
      </c>
      <c r="FI358" s="1895">
        <f t="shared" si="1671"/>
        <v>0.17499999999999999</v>
      </c>
      <c r="FJ358" s="6938">
        <v>40</v>
      </c>
      <c r="FK358" s="6939"/>
      <c r="FL358" s="2522">
        <v>5</v>
      </c>
      <c r="FM358" s="2522">
        <v>5</v>
      </c>
      <c r="FN358" s="1939">
        <f t="shared" si="1642"/>
        <v>0</v>
      </c>
      <c r="FO358" s="1732">
        <f t="shared" si="1679"/>
        <v>1</v>
      </c>
      <c r="FP358" s="2587">
        <f t="shared" si="1643"/>
        <v>12</v>
      </c>
      <c r="FQ358" s="1939">
        <f t="shared" si="1644"/>
        <v>28</v>
      </c>
      <c r="FR358" s="1895">
        <f t="shared" si="1672"/>
        <v>0.3</v>
      </c>
      <c r="FS358" s="6711">
        <v>40</v>
      </c>
      <c r="FT358" s="6712"/>
      <c r="FU358" s="2899">
        <v>3</v>
      </c>
      <c r="FV358" s="1">
        <v>5</v>
      </c>
      <c r="FW358" s="1939">
        <f t="shared" si="1646"/>
        <v>-2</v>
      </c>
      <c r="FX358" s="1895">
        <f t="shared" si="1673"/>
        <v>1.6666666666666667</v>
      </c>
      <c r="FY358" s="2587">
        <f t="shared" si="1647"/>
        <v>17</v>
      </c>
      <c r="FZ358" s="1939">
        <f t="shared" si="1648"/>
        <v>23</v>
      </c>
      <c r="GA358" s="1895">
        <f t="shared" si="1674"/>
        <v>0.42499999999999999</v>
      </c>
      <c r="GB358" s="1">
        <f t="shared" si="1650"/>
        <v>4.9999999999999989E-2</v>
      </c>
      <c r="GC358" s="2219">
        <v>0</v>
      </c>
      <c r="GD358" s="1895">
        <v>1</v>
      </c>
      <c r="GE358" s="2105" t="s">
        <v>206</v>
      </c>
      <c r="GF358" s="2105" t="s">
        <v>218</v>
      </c>
      <c r="GG358" s="2105" t="s">
        <v>92</v>
      </c>
      <c r="GH358" s="2105" t="s">
        <v>19</v>
      </c>
      <c r="GI358" s="2105" t="s">
        <v>16</v>
      </c>
      <c r="GJ358" s="2105" t="s">
        <v>20</v>
      </c>
      <c r="GK358" s="2105" t="s">
        <v>20</v>
      </c>
      <c r="GL358" s="2122" t="s">
        <v>112</v>
      </c>
      <c r="GM358" s="473" t="s">
        <v>1449</v>
      </c>
      <c r="GN358" s="227" t="s">
        <v>1450</v>
      </c>
      <c r="GO358" s="420">
        <v>40</v>
      </c>
      <c r="GP358" s="2202">
        <v>7</v>
      </c>
      <c r="GQ358" s="2086">
        <v>4</v>
      </c>
      <c r="GR358" s="2086">
        <v>3</v>
      </c>
      <c r="GS358" s="1895">
        <v>0.5714285714285714</v>
      </c>
      <c r="GT358" s="2086">
        <v>4</v>
      </c>
      <c r="GU358" s="2086">
        <v>36</v>
      </c>
      <c r="GV358" s="1895">
        <v>0.1</v>
      </c>
    </row>
    <row r="359" spans="1:204" ht="39.75" customHeight="1" x14ac:dyDescent="0.25">
      <c r="A359" s="1">
        <f>SUM(A350+1)</f>
        <v>55</v>
      </c>
      <c r="B359" s="7145"/>
      <c r="C359" s="7144">
        <v>1301</v>
      </c>
      <c r="D359" s="7147">
        <v>2</v>
      </c>
      <c r="E359" s="7156" t="s">
        <v>220</v>
      </c>
      <c r="F359" s="7144" t="s">
        <v>206</v>
      </c>
      <c r="G359" s="7144" t="s">
        <v>218</v>
      </c>
      <c r="H359" s="7144" t="s">
        <v>92</v>
      </c>
      <c r="I359" s="7144" t="s">
        <v>19</v>
      </c>
      <c r="J359" s="7144" t="s">
        <v>16</v>
      </c>
      <c r="K359" s="7144" t="s">
        <v>20</v>
      </c>
      <c r="L359" s="7144" t="s">
        <v>16</v>
      </c>
      <c r="M359" s="7144" t="s">
        <v>21</v>
      </c>
      <c r="N359" s="5706" t="s">
        <v>610</v>
      </c>
      <c r="O359" s="5706" t="s">
        <v>612</v>
      </c>
      <c r="P359" s="5697" t="s">
        <v>394</v>
      </c>
      <c r="Q359" s="5697" t="s">
        <v>397</v>
      </c>
      <c r="R359" s="5703" t="s">
        <v>401</v>
      </c>
      <c r="S359" s="5697" t="s">
        <v>492</v>
      </c>
      <c r="T359" s="5697" t="s">
        <v>494</v>
      </c>
      <c r="U359" s="7126" t="s">
        <v>726</v>
      </c>
      <c r="V359" s="5697" t="s">
        <v>559</v>
      </c>
      <c r="W359" s="5694">
        <v>1438338</v>
      </c>
      <c r="X359" s="5691" t="s">
        <v>221</v>
      </c>
      <c r="Y359" s="2136" t="s">
        <v>16</v>
      </c>
      <c r="Z359" s="5456" t="s">
        <v>1462</v>
      </c>
      <c r="AA359" s="500" t="s">
        <v>1463</v>
      </c>
      <c r="AB359" s="501">
        <v>2000</v>
      </c>
      <c r="AC359" s="2413">
        <v>500</v>
      </c>
      <c r="AD359" s="631">
        <f>AC359/AB359</f>
        <v>0.25</v>
      </c>
      <c r="AE359" s="2413">
        <v>500</v>
      </c>
      <c r="AF359" s="631">
        <f>AE359/AB359</f>
        <v>0.25</v>
      </c>
      <c r="AG359" s="2413">
        <v>500</v>
      </c>
      <c r="AH359" s="631">
        <f>AG359/AB359</f>
        <v>0.25</v>
      </c>
      <c r="AI359" s="2413">
        <v>500</v>
      </c>
      <c r="AJ359" s="556">
        <f>AI359/AB359</f>
        <v>0.25</v>
      </c>
      <c r="AK359" s="191">
        <f t="shared" si="1600"/>
        <v>1</v>
      </c>
      <c r="AL359" s="3384" t="s">
        <v>16</v>
      </c>
      <c r="AM359" s="2438" t="s">
        <v>2529</v>
      </c>
      <c r="AN359" s="2438" t="s">
        <v>2531</v>
      </c>
      <c r="AO359" s="2438" t="s">
        <v>2530</v>
      </c>
      <c r="AP359" s="2438" t="s">
        <v>2532</v>
      </c>
      <c r="AQ359" s="2438">
        <v>100</v>
      </c>
      <c r="AR359" s="2438" t="s">
        <v>2021</v>
      </c>
      <c r="AS359" s="2438" t="s">
        <v>1579</v>
      </c>
      <c r="AT359" s="3134"/>
      <c r="AU359" s="970" t="s">
        <v>1704</v>
      </c>
      <c r="AV359" s="6487">
        <v>2000</v>
      </c>
      <c r="AW359" s="6487"/>
      <c r="AX359" s="5232">
        <f t="shared" si="1601"/>
        <v>500</v>
      </c>
      <c r="AY359" s="5220">
        <f t="shared" si="1602"/>
        <v>694</v>
      </c>
      <c r="AZ359" s="5233">
        <f t="shared" si="1603"/>
        <v>-194</v>
      </c>
      <c r="BA359" s="5234">
        <f t="shared" si="1604"/>
        <v>1.3879999999999999</v>
      </c>
      <c r="BB359" s="5215">
        <f t="shared" si="1675"/>
        <v>2843</v>
      </c>
      <c r="BC359" s="5235">
        <f t="shared" si="1606"/>
        <v>-843</v>
      </c>
      <c r="BD359" s="5234">
        <f t="shared" si="1607"/>
        <v>1.4215</v>
      </c>
      <c r="BE359" s="4468">
        <f t="shared" si="1676"/>
        <v>0</v>
      </c>
      <c r="BF359" s="6583">
        <v>2000</v>
      </c>
      <c r="BG359" s="6583"/>
      <c r="BH359" s="3673">
        <f t="shared" si="1520"/>
        <v>500</v>
      </c>
      <c r="BI359" s="3674">
        <f t="shared" si="1608"/>
        <v>789</v>
      </c>
      <c r="BJ359" s="3111">
        <f t="shared" si="1609"/>
        <v>-289</v>
      </c>
      <c r="BK359" s="3135">
        <f t="shared" si="1610"/>
        <v>1.5780000000000001</v>
      </c>
      <c r="BL359" s="3675">
        <f t="shared" si="1381"/>
        <v>2149</v>
      </c>
      <c r="BM359" s="3630">
        <f t="shared" si="1611"/>
        <v>-149</v>
      </c>
      <c r="BN359" s="3135">
        <f t="shared" si="1612"/>
        <v>1.0745</v>
      </c>
      <c r="BO359" s="2778">
        <f t="shared" si="1613"/>
        <v>0</v>
      </c>
      <c r="BP359" s="3494"/>
      <c r="BQ359" s="7341">
        <v>2000</v>
      </c>
      <c r="BR359" s="7341"/>
      <c r="BS359" s="3110">
        <f t="shared" ref="BS359:BS360" si="1680">SUM(FC359+FL359+FU359)</f>
        <v>500</v>
      </c>
      <c r="BT359" s="2361">
        <f t="shared" ref="BT359:BT360" si="1681">SUM(FD359+FM359+FV359)</f>
        <v>835</v>
      </c>
      <c r="BU359" s="3109">
        <f t="shared" si="1456"/>
        <v>-335</v>
      </c>
      <c r="BV359" s="3135">
        <f t="shared" si="1457"/>
        <v>1.67</v>
      </c>
      <c r="BW359" s="3133">
        <f t="shared" si="1458"/>
        <v>1360</v>
      </c>
      <c r="BX359" s="2387">
        <f t="shared" si="1459"/>
        <v>640</v>
      </c>
      <c r="BY359" s="3132">
        <f t="shared" si="1460"/>
        <v>0.68</v>
      </c>
      <c r="BZ359" s="3151"/>
      <c r="CA359" s="7425">
        <v>2000</v>
      </c>
      <c r="CB359" s="7425"/>
      <c r="CC359" s="2905">
        <v>500</v>
      </c>
      <c r="CD359" s="2906">
        <v>525</v>
      </c>
      <c r="CE359" s="2909">
        <f t="shared" si="1616"/>
        <v>-25</v>
      </c>
      <c r="CF359" s="2907">
        <f t="shared" si="1656"/>
        <v>1.05</v>
      </c>
      <c r="CG359" s="2908">
        <f t="shared" si="1618"/>
        <v>525</v>
      </c>
      <c r="CH359" s="2910">
        <f t="shared" si="1619"/>
        <v>1475</v>
      </c>
      <c r="CI359" s="2907">
        <f t="shared" si="1620"/>
        <v>0.26250000000000001</v>
      </c>
      <c r="CY359" s="6048">
        <v>2000</v>
      </c>
      <c r="CZ359" s="6049"/>
      <c r="DA359" s="5215">
        <v>168</v>
      </c>
      <c r="DB359" s="5215">
        <v>308</v>
      </c>
      <c r="DC359" s="5216">
        <f>DB359-DA359</f>
        <v>140</v>
      </c>
      <c r="DD359" s="5217">
        <f>DB359/DA359</f>
        <v>1.8333333333333333</v>
      </c>
      <c r="DE359" s="5216">
        <f t="shared" si="1462"/>
        <v>2457</v>
      </c>
      <c r="DF359" s="5216">
        <f t="shared" si="1621"/>
        <v>-457</v>
      </c>
      <c r="DG359" s="5217">
        <f>DE359/CY359</f>
        <v>1.2284999999999999</v>
      </c>
      <c r="DH359" s="6044">
        <v>2000</v>
      </c>
      <c r="DI359" s="6045"/>
      <c r="DJ359" s="5219">
        <v>166</v>
      </c>
      <c r="DK359" s="5220">
        <v>231</v>
      </c>
      <c r="DL359" s="5221">
        <f t="shared" si="1622"/>
        <v>-65</v>
      </c>
      <c r="DM359" s="5222">
        <f>DK359/DJ359</f>
        <v>1.3915662650602409</v>
      </c>
      <c r="DN359" s="5223">
        <f t="shared" si="1623"/>
        <v>2688</v>
      </c>
      <c r="DO359" s="4099">
        <f t="shared" si="1624"/>
        <v>-688</v>
      </c>
      <c r="DP359" s="4117">
        <f t="shared" si="1625"/>
        <v>1.3440000000000001</v>
      </c>
      <c r="DQ359" s="6046">
        <v>2000</v>
      </c>
      <c r="DR359" s="6046"/>
      <c r="DS359" s="5227">
        <v>166</v>
      </c>
      <c r="DT359" s="5228">
        <v>155</v>
      </c>
      <c r="DU359" s="5229">
        <f t="shared" si="1626"/>
        <v>11</v>
      </c>
      <c r="DV359" s="5230">
        <f>DT359/DS359</f>
        <v>0.9337349397590361</v>
      </c>
      <c r="DW359" s="5228">
        <f t="shared" si="1627"/>
        <v>2843</v>
      </c>
      <c r="DX359" s="5229">
        <f t="shared" si="1628"/>
        <v>-843</v>
      </c>
      <c r="DY359" s="5230">
        <f t="shared" si="1629"/>
        <v>1.4215</v>
      </c>
      <c r="DZ359" s="7423">
        <v>2000</v>
      </c>
      <c r="EA359" s="7424"/>
      <c r="EB359" s="1997">
        <v>166</v>
      </c>
      <c r="EC359" s="1997">
        <v>283</v>
      </c>
      <c r="ED359" s="3040">
        <f>EC359-EB359</f>
        <v>117</v>
      </c>
      <c r="EE359" s="3196">
        <f>EC359/EB359</f>
        <v>1.7048192771084338</v>
      </c>
      <c r="EF359" s="3303">
        <f t="shared" si="1630"/>
        <v>1643</v>
      </c>
      <c r="EG359" s="3040">
        <f t="shared" si="1631"/>
        <v>357</v>
      </c>
      <c r="EH359" s="3196">
        <f>EF359/DZ359</f>
        <v>0.82150000000000001</v>
      </c>
      <c r="EI359" s="6044">
        <v>2000</v>
      </c>
      <c r="EJ359" s="6045"/>
      <c r="EK359" s="3646">
        <v>166</v>
      </c>
      <c r="EL359" s="3647">
        <v>236</v>
      </c>
      <c r="EM359" s="3662" t="s">
        <v>3800</v>
      </c>
      <c r="EN359" s="3663">
        <f>EL359/EK359</f>
        <v>1.4216867469879517</v>
      </c>
      <c r="EO359" s="3650">
        <f t="shared" si="1633"/>
        <v>1879</v>
      </c>
      <c r="EP359" s="3664">
        <f t="shared" si="1634"/>
        <v>121</v>
      </c>
      <c r="EQ359" s="3663">
        <f t="shared" si="1635"/>
        <v>0.9395</v>
      </c>
      <c r="ER359" s="6046">
        <v>2000</v>
      </c>
      <c r="ES359" s="6046"/>
      <c r="ET359" s="3657">
        <v>168</v>
      </c>
      <c r="EU359" s="3658">
        <v>270</v>
      </c>
      <c r="EV359" s="3660">
        <f t="shared" si="1636"/>
        <v>-102</v>
      </c>
      <c r="EW359" s="3661">
        <f>EU359/ET359</f>
        <v>1.6071428571428572</v>
      </c>
      <c r="EX359" s="3658">
        <f t="shared" si="1637"/>
        <v>2149</v>
      </c>
      <c r="EY359" s="3655">
        <f t="shared" si="1638"/>
        <v>-149</v>
      </c>
      <c r="EZ359" s="3656">
        <f t="shared" si="1639"/>
        <v>1.0745</v>
      </c>
      <c r="FA359" s="7341">
        <v>2000</v>
      </c>
      <c r="FB359" s="7341"/>
      <c r="FC359" s="2614">
        <v>166</v>
      </c>
      <c r="FD359" s="2614">
        <v>284</v>
      </c>
      <c r="FE359" s="1939">
        <f>FD359-FC359</f>
        <v>118</v>
      </c>
      <c r="FF359" s="1895">
        <f>FD359/FC359</f>
        <v>1.7108433734939759</v>
      </c>
      <c r="FG359" s="2888">
        <f t="shared" si="1640"/>
        <v>809</v>
      </c>
      <c r="FH359" s="1939">
        <f t="shared" si="1641"/>
        <v>1191</v>
      </c>
      <c r="FI359" s="1895">
        <f>FG359/FA359</f>
        <v>0.40450000000000003</v>
      </c>
      <c r="FJ359" s="7341">
        <v>2000</v>
      </c>
      <c r="FK359" s="7341"/>
      <c r="FL359" s="2898">
        <v>166</v>
      </c>
      <c r="FM359" s="2361">
        <v>305</v>
      </c>
      <c r="FN359" s="1731">
        <f t="shared" si="1642"/>
        <v>-139</v>
      </c>
      <c r="FO359" s="1732">
        <f>FM359/FL359</f>
        <v>1.8373493975903614</v>
      </c>
      <c r="FP359" s="2647">
        <f t="shared" si="1643"/>
        <v>1114</v>
      </c>
      <c r="FQ359" s="1731">
        <f t="shared" si="1644"/>
        <v>886</v>
      </c>
      <c r="FR359" s="1732">
        <f t="shared" ref="FR359:FR360" si="1682">FP359/FJ359</f>
        <v>0.55700000000000005</v>
      </c>
      <c r="FS359" s="6856">
        <v>2000</v>
      </c>
      <c r="FT359" s="6856"/>
      <c r="FU359" s="3099">
        <v>168</v>
      </c>
      <c r="FV359" s="3100">
        <v>246</v>
      </c>
      <c r="FW359" s="3101">
        <f t="shared" si="1646"/>
        <v>-78</v>
      </c>
      <c r="FX359" s="3102">
        <f>FV359/FU359</f>
        <v>1.4642857142857142</v>
      </c>
      <c r="FY359" s="3100">
        <f t="shared" si="1647"/>
        <v>1360</v>
      </c>
      <c r="FZ359" s="3101">
        <f t="shared" si="1648"/>
        <v>640</v>
      </c>
      <c r="GA359" s="3102">
        <f t="shared" ref="GA359:GA360" si="1683">FY359/FS359</f>
        <v>0.68</v>
      </c>
      <c r="GB359" s="2885" t="s">
        <v>3765</v>
      </c>
      <c r="GC359" s="2219">
        <v>0</v>
      </c>
      <c r="GD359" s="1895">
        <v>1</v>
      </c>
      <c r="GE359" s="2105" t="s">
        <v>206</v>
      </c>
      <c r="GF359" s="2105" t="s">
        <v>218</v>
      </c>
      <c r="GG359" s="2105" t="s">
        <v>92</v>
      </c>
      <c r="GH359" s="2105" t="s">
        <v>19</v>
      </c>
      <c r="GI359" s="2105" t="s">
        <v>16</v>
      </c>
      <c r="GJ359" s="2105" t="s">
        <v>20</v>
      </c>
      <c r="GK359" s="2105" t="s">
        <v>16</v>
      </c>
      <c r="GL359" s="2136" t="s">
        <v>16</v>
      </c>
      <c r="GM359" s="825" t="s">
        <v>1462</v>
      </c>
      <c r="GN359" s="735" t="s">
        <v>1463</v>
      </c>
      <c r="GO359" s="1720">
        <v>2000</v>
      </c>
      <c r="GP359" s="2203">
        <v>500</v>
      </c>
      <c r="GQ359" s="2086">
        <v>233</v>
      </c>
      <c r="GR359" s="2086">
        <v>267</v>
      </c>
      <c r="GS359" s="1895">
        <v>0.46600000000000003</v>
      </c>
      <c r="GT359" s="2086">
        <v>233</v>
      </c>
      <c r="GU359" s="2086">
        <v>1767</v>
      </c>
      <c r="GV359" s="1895">
        <v>0.11650000000000001</v>
      </c>
    </row>
    <row r="360" spans="1:204" ht="25.5" customHeight="1" x14ac:dyDescent="0.25">
      <c r="B360" s="7103"/>
      <c r="C360" s="7144"/>
      <c r="D360" s="7147"/>
      <c r="E360" s="7156"/>
      <c r="F360" s="7144"/>
      <c r="G360" s="7144"/>
      <c r="H360" s="7144"/>
      <c r="I360" s="7144"/>
      <c r="J360" s="7144"/>
      <c r="K360" s="7144"/>
      <c r="L360" s="7144"/>
      <c r="M360" s="7144"/>
      <c r="N360" s="5708"/>
      <c r="O360" s="5708"/>
      <c r="P360" s="5699"/>
      <c r="Q360" s="5699"/>
      <c r="R360" s="5705"/>
      <c r="S360" s="5699"/>
      <c r="T360" s="5699"/>
      <c r="U360" s="7128"/>
      <c r="V360" s="5699"/>
      <c r="W360" s="5696"/>
      <c r="X360" s="5693"/>
      <c r="Y360" s="2122" t="s">
        <v>20</v>
      </c>
      <c r="Z360" s="5457" t="s">
        <v>1464</v>
      </c>
      <c r="AA360" s="527" t="s">
        <v>1465</v>
      </c>
      <c r="AB360" s="417">
        <v>120</v>
      </c>
      <c r="AC360" s="3128">
        <v>30</v>
      </c>
      <c r="AD360" s="421">
        <f>AC360/AB360</f>
        <v>0.25</v>
      </c>
      <c r="AE360" s="3128">
        <v>30</v>
      </c>
      <c r="AF360" s="421">
        <f>AE360/AB360</f>
        <v>0.25</v>
      </c>
      <c r="AG360" s="3128">
        <v>30</v>
      </c>
      <c r="AH360" s="421">
        <f>AG360/AB360</f>
        <v>0.25</v>
      </c>
      <c r="AI360" s="3128">
        <v>30</v>
      </c>
      <c r="AJ360" s="422">
        <f>AI360/AB360</f>
        <v>0.25</v>
      </c>
      <c r="AK360" s="191">
        <f t="shared" si="1600"/>
        <v>1</v>
      </c>
      <c r="AL360" s="3385" t="s">
        <v>20</v>
      </c>
      <c r="AM360" s="2438" t="s">
        <v>2533</v>
      </c>
      <c r="AN360" s="2438" t="s">
        <v>2535</v>
      </c>
      <c r="AO360" s="2438" t="s">
        <v>2534</v>
      </c>
      <c r="AP360" s="2438" t="s">
        <v>2536</v>
      </c>
      <c r="AQ360" s="2438">
        <v>100</v>
      </c>
      <c r="AR360" s="2438" t="s">
        <v>1023</v>
      </c>
      <c r="AS360" s="2438" t="s">
        <v>1579</v>
      </c>
      <c r="AT360" s="3134"/>
      <c r="AU360" s="970" t="s">
        <v>1704</v>
      </c>
      <c r="AV360" s="6487">
        <v>120</v>
      </c>
      <c r="AW360" s="6487"/>
      <c r="AX360" s="5232">
        <f t="shared" si="1601"/>
        <v>30</v>
      </c>
      <c r="AY360" s="5220">
        <f t="shared" si="1602"/>
        <v>60</v>
      </c>
      <c r="AZ360" s="5233">
        <f t="shared" si="1603"/>
        <v>-30</v>
      </c>
      <c r="BA360" s="5234">
        <f t="shared" si="1604"/>
        <v>2</v>
      </c>
      <c r="BB360" s="5215">
        <f t="shared" si="1675"/>
        <v>213</v>
      </c>
      <c r="BC360" s="5235">
        <f t="shared" si="1606"/>
        <v>-93</v>
      </c>
      <c r="BD360" s="5234">
        <f t="shared" si="1607"/>
        <v>1.7749999999999999</v>
      </c>
      <c r="BE360" s="4468">
        <f t="shared" si="1676"/>
        <v>0</v>
      </c>
      <c r="BF360" s="6583">
        <v>120</v>
      </c>
      <c r="BG360" s="6583"/>
      <c r="BH360" s="3673">
        <f t="shared" si="1520"/>
        <v>30</v>
      </c>
      <c r="BI360" s="3674">
        <f t="shared" si="1608"/>
        <v>55</v>
      </c>
      <c r="BJ360" s="3111">
        <f t="shared" si="1609"/>
        <v>-25</v>
      </c>
      <c r="BK360" s="3135">
        <f t="shared" si="1610"/>
        <v>1.8333333333333333</v>
      </c>
      <c r="BL360" s="3675">
        <f t="shared" si="1381"/>
        <v>153</v>
      </c>
      <c r="BM360" s="3630">
        <f t="shared" si="1611"/>
        <v>-33</v>
      </c>
      <c r="BN360" s="3135">
        <f t="shared" si="1612"/>
        <v>1.2749999999999999</v>
      </c>
      <c r="BO360" s="2778">
        <f t="shared" si="1613"/>
        <v>0</v>
      </c>
      <c r="BP360" s="3494"/>
      <c r="BQ360" s="7341">
        <v>120</v>
      </c>
      <c r="BR360" s="7341"/>
      <c r="BS360" s="3110">
        <f t="shared" si="1680"/>
        <v>30</v>
      </c>
      <c r="BT360" s="2361">
        <f t="shared" si="1681"/>
        <v>52</v>
      </c>
      <c r="BU360" s="3109">
        <f t="shared" si="1456"/>
        <v>-22</v>
      </c>
      <c r="BV360" s="3135">
        <f t="shared" si="1457"/>
        <v>1.7333333333333334</v>
      </c>
      <c r="BW360" s="3133">
        <f t="shared" si="1458"/>
        <v>98</v>
      </c>
      <c r="BX360" s="2387">
        <f t="shared" si="1459"/>
        <v>22</v>
      </c>
      <c r="BY360" s="3132">
        <f t="shared" si="1460"/>
        <v>0.81666666666666665</v>
      </c>
      <c r="BZ360" s="3151"/>
      <c r="CA360" s="7425">
        <v>120</v>
      </c>
      <c r="CB360" s="7425"/>
      <c r="CC360" s="2905">
        <v>30</v>
      </c>
      <c r="CD360" s="2906">
        <v>46</v>
      </c>
      <c r="CE360" s="2909">
        <f t="shared" si="1616"/>
        <v>-16</v>
      </c>
      <c r="CF360" s="2907">
        <f t="shared" si="1656"/>
        <v>1.5333333333333334</v>
      </c>
      <c r="CG360" s="2908">
        <f t="shared" si="1618"/>
        <v>46</v>
      </c>
      <c r="CH360" s="2910">
        <f t="shared" si="1619"/>
        <v>74</v>
      </c>
      <c r="CI360" s="2907">
        <f t="shared" si="1620"/>
        <v>0.38333333333333336</v>
      </c>
      <c r="CY360" s="6048">
        <v>120</v>
      </c>
      <c r="CZ360" s="6049"/>
      <c r="DA360" s="5218">
        <v>10</v>
      </c>
      <c r="DB360" s="5218">
        <v>24</v>
      </c>
      <c r="DC360" s="5216">
        <f>DB360-DA360</f>
        <v>14</v>
      </c>
      <c r="DD360" s="5217">
        <v>0</v>
      </c>
      <c r="DE360" s="5216">
        <f t="shared" si="1462"/>
        <v>177</v>
      </c>
      <c r="DF360" s="5216">
        <f t="shared" si="1621"/>
        <v>-57</v>
      </c>
      <c r="DG360" s="5217">
        <f>DE360/CY360</f>
        <v>1.4750000000000001</v>
      </c>
      <c r="DH360" s="6044">
        <v>120</v>
      </c>
      <c r="DI360" s="6045"/>
      <c r="DJ360" s="5224">
        <v>10</v>
      </c>
      <c r="DK360" s="5223">
        <v>23</v>
      </c>
      <c r="DL360" s="5225">
        <f t="shared" ref="DL360:DL362" si="1684">DJ360-DK360</f>
        <v>-13</v>
      </c>
      <c r="DM360" s="5226">
        <f>DK360/DJ360</f>
        <v>2.2999999999999998</v>
      </c>
      <c r="DN360" s="5223">
        <f t="shared" si="1623"/>
        <v>200</v>
      </c>
      <c r="DO360" s="4093">
        <f t="shared" si="1624"/>
        <v>-80</v>
      </c>
      <c r="DP360" s="1747">
        <f t="shared" si="1625"/>
        <v>1.6666666666666667</v>
      </c>
      <c r="DQ360" s="6046">
        <v>120</v>
      </c>
      <c r="DR360" s="6046"/>
      <c r="DS360" s="5227">
        <v>10</v>
      </c>
      <c r="DT360" s="5231">
        <v>13</v>
      </c>
      <c r="DU360" s="5229">
        <f t="shared" si="1626"/>
        <v>-3</v>
      </c>
      <c r="DV360" s="5230">
        <v>0</v>
      </c>
      <c r="DW360" s="5228">
        <f t="shared" si="1627"/>
        <v>213</v>
      </c>
      <c r="DX360" s="5229">
        <f t="shared" si="1628"/>
        <v>-93</v>
      </c>
      <c r="DY360" s="5230">
        <f t="shared" si="1629"/>
        <v>1.7749999999999999</v>
      </c>
      <c r="DZ360" s="7423">
        <v>120</v>
      </c>
      <c r="EA360" s="7424"/>
      <c r="EB360" s="3289">
        <v>10</v>
      </c>
      <c r="EC360" s="3289">
        <v>20</v>
      </c>
      <c r="ED360" s="3040">
        <f>EC360-EB360</f>
        <v>10</v>
      </c>
      <c r="EE360" s="3196">
        <v>0</v>
      </c>
      <c r="EF360" s="3303">
        <f t="shared" si="1630"/>
        <v>118</v>
      </c>
      <c r="EG360" s="3040">
        <f t="shared" si="1631"/>
        <v>2</v>
      </c>
      <c r="EH360" s="3196">
        <f>EF360/DZ360</f>
        <v>0.98333333333333328</v>
      </c>
      <c r="EI360" s="6044">
        <v>120</v>
      </c>
      <c r="EJ360" s="6045"/>
      <c r="EK360" s="3648">
        <v>10</v>
      </c>
      <c r="EL360" s="3649">
        <v>28</v>
      </c>
      <c r="EM360" s="3665">
        <f t="shared" si="1632"/>
        <v>-18</v>
      </c>
      <c r="EN360" s="3666">
        <f>EL360/EK360</f>
        <v>2.8</v>
      </c>
      <c r="EO360" s="3650">
        <f t="shared" si="1633"/>
        <v>146</v>
      </c>
      <c r="EP360" s="3667">
        <f t="shared" si="1634"/>
        <v>-26</v>
      </c>
      <c r="EQ360" s="3666">
        <f t="shared" si="1635"/>
        <v>1.2166666666666666</v>
      </c>
      <c r="ER360" s="6046">
        <v>120</v>
      </c>
      <c r="ES360" s="6046"/>
      <c r="ET360" s="3657">
        <v>10</v>
      </c>
      <c r="EU360" s="3659">
        <v>7</v>
      </c>
      <c r="EV360" s="3660">
        <f t="shared" si="1636"/>
        <v>3</v>
      </c>
      <c r="EW360" s="3661">
        <v>0</v>
      </c>
      <c r="EX360" s="3658">
        <f t="shared" si="1637"/>
        <v>153</v>
      </c>
      <c r="EY360" s="3655">
        <f t="shared" si="1638"/>
        <v>-33</v>
      </c>
      <c r="EZ360" s="3656">
        <f t="shared" si="1639"/>
        <v>1.2749999999999999</v>
      </c>
      <c r="FA360" s="7341">
        <v>120</v>
      </c>
      <c r="FB360" s="7341"/>
      <c r="FC360" s="2614">
        <v>10</v>
      </c>
      <c r="FD360" s="2614">
        <v>13</v>
      </c>
      <c r="FE360" s="1939">
        <f>FD360-FC360</f>
        <v>3</v>
      </c>
      <c r="FF360" s="1895">
        <v>0</v>
      </c>
      <c r="FG360" s="2888">
        <f t="shared" si="1640"/>
        <v>59</v>
      </c>
      <c r="FH360" s="1939">
        <f t="shared" si="1641"/>
        <v>61</v>
      </c>
      <c r="FI360" s="1895">
        <f>FG360/FA360</f>
        <v>0.49166666666666664</v>
      </c>
      <c r="FJ360" s="7341">
        <v>120</v>
      </c>
      <c r="FK360" s="7341"/>
      <c r="FL360" s="2898">
        <v>10</v>
      </c>
      <c r="FM360" s="2573">
        <v>19</v>
      </c>
      <c r="FN360" s="1735">
        <f t="shared" si="1642"/>
        <v>-9</v>
      </c>
      <c r="FO360" s="1736">
        <f>FM360/FL360</f>
        <v>1.9</v>
      </c>
      <c r="FP360" s="2647">
        <f t="shared" si="1643"/>
        <v>78</v>
      </c>
      <c r="FQ360" s="1735">
        <f t="shared" si="1644"/>
        <v>42</v>
      </c>
      <c r="FR360" s="1736">
        <f t="shared" si="1682"/>
        <v>0.65</v>
      </c>
      <c r="FS360" s="6856">
        <v>120</v>
      </c>
      <c r="FT360" s="6856"/>
      <c r="FU360" s="3099">
        <v>10</v>
      </c>
      <c r="FV360" s="3103">
        <v>20</v>
      </c>
      <c r="FW360" s="3101">
        <f t="shared" si="1646"/>
        <v>-10</v>
      </c>
      <c r="FX360" s="3102">
        <v>0</v>
      </c>
      <c r="FY360" s="3100">
        <f t="shared" si="1647"/>
        <v>98</v>
      </c>
      <c r="FZ360" s="3101">
        <f t="shared" si="1648"/>
        <v>22</v>
      </c>
      <c r="GA360" s="3102">
        <f t="shared" si="1683"/>
        <v>0.81666666666666665</v>
      </c>
      <c r="GB360" s="2885" t="s">
        <v>3765</v>
      </c>
      <c r="GC360" s="2219">
        <v>0</v>
      </c>
      <c r="GD360" s="1895">
        <v>1</v>
      </c>
      <c r="GE360" s="2105" t="s">
        <v>206</v>
      </c>
      <c r="GF360" s="2105" t="s">
        <v>218</v>
      </c>
      <c r="GG360" s="2105" t="s">
        <v>92</v>
      </c>
      <c r="GH360" s="2105" t="s">
        <v>19</v>
      </c>
      <c r="GI360" s="2105" t="s">
        <v>16</v>
      </c>
      <c r="GJ360" s="2105" t="s">
        <v>20</v>
      </c>
      <c r="GK360" s="2105" t="s">
        <v>16</v>
      </c>
      <c r="GL360" s="2122" t="s">
        <v>20</v>
      </c>
      <c r="GM360" s="827" t="s">
        <v>1464</v>
      </c>
      <c r="GN360" s="462" t="s">
        <v>1465</v>
      </c>
      <c r="GO360" s="1722">
        <v>120</v>
      </c>
      <c r="GP360" s="2204">
        <v>30</v>
      </c>
      <c r="GQ360" s="2086">
        <v>29</v>
      </c>
      <c r="GR360" s="2086">
        <v>1</v>
      </c>
      <c r="GS360" s="1895">
        <v>0.96666666666666667</v>
      </c>
      <c r="GT360" s="2086">
        <v>29</v>
      </c>
      <c r="GU360" s="2086">
        <v>91</v>
      </c>
      <c r="GV360" s="1895">
        <v>0.24166666666666667</v>
      </c>
    </row>
    <row r="361" spans="1:204" ht="25.5" customHeight="1" x14ac:dyDescent="0.25">
      <c r="E361" s="12"/>
      <c r="J361" s="7188" t="s">
        <v>48</v>
      </c>
      <c r="K361" s="7188"/>
      <c r="L361" s="7188"/>
      <c r="M361" s="7188"/>
      <c r="N361" s="746"/>
      <c r="O361" s="746"/>
      <c r="P361" s="746"/>
      <c r="Q361" s="746"/>
      <c r="R361" s="5382"/>
      <c r="S361" s="746"/>
      <c r="T361" s="746"/>
      <c r="U361" s="5395"/>
      <c r="V361" s="746"/>
      <c r="W361" s="3378">
        <f>SUM(W350:W359)</f>
        <v>9523618.1699999999</v>
      </c>
      <c r="X361" s="5691" t="str">
        <f t="shared" ref="X361" si="1685">$X$350</f>
        <v xml:space="preserve">DEPARTAMENTO DE PROGRAMAS DE APOYO A LAS MUJERES </v>
      </c>
      <c r="Y361" s="1479">
        <v>10</v>
      </c>
      <c r="Z361" s="1002" t="s">
        <v>3771</v>
      </c>
      <c r="AA361" s="1030" t="s">
        <v>3773</v>
      </c>
      <c r="AB361" s="1729">
        <v>300</v>
      </c>
      <c r="AG361" s="3380">
        <v>100</v>
      </c>
      <c r="AH361" s="3381">
        <f>AG361/AB361</f>
        <v>0.33333333333333331</v>
      </c>
      <c r="AI361" s="3380">
        <v>200</v>
      </c>
      <c r="AJ361" s="3381">
        <f>AI361/AB361</f>
        <v>0.66666666666666663</v>
      </c>
      <c r="AK361" s="191">
        <f t="shared" si="1600"/>
        <v>1</v>
      </c>
      <c r="AL361" s="3382" t="s">
        <v>84</v>
      </c>
      <c r="AM361" s="3865" t="s">
        <v>3791</v>
      </c>
      <c r="AN361" s="4069" t="s">
        <v>3792</v>
      </c>
      <c r="AO361" s="3865" t="s">
        <v>3793</v>
      </c>
      <c r="AP361" s="4069" t="s">
        <v>3794</v>
      </c>
      <c r="AQ361" s="4069">
        <v>100</v>
      </c>
      <c r="AR361" s="4067" t="s">
        <v>3799</v>
      </c>
      <c r="AS361" s="4069" t="s">
        <v>1579</v>
      </c>
      <c r="AT361" s="2850"/>
      <c r="AU361" s="970" t="s">
        <v>1704</v>
      </c>
      <c r="AV361" s="6488">
        <v>300</v>
      </c>
      <c r="AW361" s="6488"/>
      <c r="AX361" s="4449">
        <f t="shared" si="1601"/>
        <v>200</v>
      </c>
      <c r="AY361" s="4450">
        <f t="shared" si="1602"/>
        <v>76</v>
      </c>
      <c r="AZ361" s="4114">
        <f t="shared" si="1603"/>
        <v>124</v>
      </c>
      <c r="BA361" s="3677">
        <f t="shared" si="1604"/>
        <v>0.38</v>
      </c>
      <c r="BB361" s="4341">
        <f t="shared" si="1675"/>
        <v>315</v>
      </c>
      <c r="BC361" s="3020">
        <f t="shared" si="1606"/>
        <v>-15</v>
      </c>
      <c r="BD361" s="2907">
        <f t="shared" si="1607"/>
        <v>1.05</v>
      </c>
      <c r="BE361" s="4469">
        <f t="shared" si="1676"/>
        <v>0</v>
      </c>
      <c r="BF361" s="6556">
        <v>300</v>
      </c>
      <c r="BG361" s="6556"/>
      <c r="BH361" s="3673">
        <f t="shared" ref="BH361:BH362" si="1686">SUM(EB361+EK361+ET361)</f>
        <v>100</v>
      </c>
      <c r="BI361" s="3674">
        <f t="shared" ref="BI361:BI362" si="1687">SUM(EC361+EL361+EU361)</f>
        <v>239</v>
      </c>
      <c r="BJ361" s="3627">
        <f t="shared" ref="BJ361:BJ362" si="1688">BH361-BI361</f>
        <v>-139</v>
      </c>
      <c r="BK361" s="3677">
        <f t="shared" ref="BK361:BK362" si="1689">BI361/BH361</f>
        <v>2.39</v>
      </c>
      <c r="BL361" s="3675">
        <f t="shared" ref="BL361:BL362" si="1690">SUM(BI361+BW361)</f>
        <v>239</v>
      </c>
      <c r="BM361" s="3020">
        <f t="shared" ref="BM361:BM362" si="1691">BF361-BL361</f>
        <v>61</v>
      </c>
      <c r="BN361" s="2907">
        <f t="shared" ref="BN361:BN362" si="1692">BL361/BF361</f>
        <v>0.79666666666666663</v>
      </c>
      <c r="BO361" s="2776">
        <f t="shared" si="1613"/>
        <v>0</v>
      </c>
      <c r="BP361" s="3494"/>
      <c r="BQ361" s="942"/>
      <c r="BR361" s="921"/>
      <c r="BS361" s="921"/>
      <c r="BZ361" s="3151"/>
      <c r="CY361" s="7408">
        <v>300</v>
      </c>
      <c r="CZ361" s="7408"/>
      <c r="DA361" s="4456">
        <v>0</v>
      </c>
      <c r="DB361" s="4456">
        <v>0</v>
      </c>
      <c r="DC361" s="4452">
        <f>DB361-DA361</f>
        <v>0</v>
      </c>
      <c r="DD361" s="4453">
        <v>0</v>
      </c>
      <c r="DE361" s="4457">
        <f t="shared" si="1462"/>
        <v>239</v>
      </c>
      <c r="DF361" s="4163">
        <f t="shared" si="1621"/>
        <v>61</v>
      </c>
      <c r="DG361" s="4171">
        <f t="shared" ref="DG361:DG362" si="1693">DE361/CY361</f>
        <v>0.79666666666666663</v>
      </c>
      <c r="DH361" s="6047">
        <v>300</v>
      </c>
      <c r="DI361" s="6047"/>
      <c r="DJ361" s="4459">
        <v>200</v>
      </c>
      <c r="DK361" s="4459">
        <v>25</v>
      </c>
      <c r="DL361" s="4460">
        <f t="shared" si="1684"/>
        <v>175</v>
      </c>
      <c r="DM361" s="4461">
        <f t="shared" ref="DM361:DM362" si="1694">DK361/DJ361</f>
        <v>0.125</v>
      </c>
      <c r="DN361" s="4460">
        <f t="shared" si="1623"/>
        <v>264</v>
      </c>
      <c r="DO361" s="4163">
        <f t="shared" si="1624"/>
        <v>36</v>
      </c>
      <c r="DP361" s="4171">
        <f t="shared" si="1625"/>
        <v>0.88</v>
      </c>
      <c r="DQ361" s="6035">
        <v>300</v>
      </c>
      <c r="DR361" s="6035"/>
      <c r="DS361" s="4465">
        <v>0</v>
      </c>
      <c r="DT361" s="4465">
        <v>51</v>
      </c>
      <c r="DU361" s="4464">
        <f t="shared" si="1626"/>
        <v>-51</v>
      </c>
      <c r="DV361" s="4466" t="e">
        <f t="shared" ref="DV361:DV362" si="1695">DT361/DS361</f>
        <v>#DIV/0!</v>
      </c>
      <c r="DW361" s="4464">
        <f t="shared" ref="DW361:DW362" si="1696">SUM(DN361+DT361)</f>
        <v>315</v>
      </c>
      <c r="DX361" s="4163">
        <f t="shared" si="1628"/>
        <v>-15</v>
      </c>
      <c r="DY361" s="4171">
        <f t="shared" si="1629"/>
        <v>1.05</v>
      </c>
      <c r="DZ361" s="7408">
        <v>300</v>
      </c>
      <c r="EA361" s="7408"/>
      <c r="EB361" s="3379">
        <v>0</v>
      </c>
      <c r="EC361" s="3379">
        <v>0</v>
      </c>
      <c r="ED361" s="3386">
        <f>EC361-EB361</f>
        <v>0</v>
      </c>
      <c r="EE361" s="3387">
        <v>0</v>
      </c>
      <c r="EF361" s="3301">
        <f t="shared" si="1630"/>
        <v>0</v>
      </c>
      <c r="EG361" s="3145">
        <f t="shared" ref="EG361:EG362" si="1697">DZ361-EF361</f>
        <v>300</v>
      </c>
      <c r="EH361" s="3387">
        <f t="shared" ref="EH361:EH362" si="1698">EF361/DZ361</f>
        <v>0</v>
      </c>
      <c r="EI361" s="6047">
        <v>300</v>
      </c>
      <c r="EJ361" s="6047"/>
      <c r="EK361" s="3645">
        <v>0</v>
      </c>
      <c r="EL361" s="3645">
        <v>0</v>
      </c>
      <c r="EM361" s="3145">
        <f t="shared" ref="EM361:EM362" si="1699">EK361-EL361</f>
        <v>0</v>
      </c>
      <c r="EN361" s="3399" t="e">
        <f t="shared" ref="EN361:EN362" si="1700">EL361/EK361</f>
        <v>#DIV/0!</v>
      </c>
      <c r="EO361" s="3651">
        <f t="shared" ref="EO361:EO362" si="1701">SUM(EF361+EL361)</f>
        <v>0</v>
      </c>
      <c r="EP361" s="3145">
        <f t="shared" ref="EP361:EP362" si="1702">EI361-EO361</f>
        <v>300</v>
      </c>
      <c r="EQ361" s="3387">
        <f t="shared" ref="EQ361:EQ362" si="1703">EO361/EI361</f>
        <v>0</v>
      </c>
      <c r="ER361" s="6035">
        <v>300</v>
      </c>
      <c r="ES361" s="6035"/>
      <c r="ET361" s="3653">
        <v>100</v>
      </c>
      <c r="EU361" s="3653">
        <v>239</v>
      </c>
      <c r="EV361" s="3626">
        <f t="shared" si="1636"/>
        <v>-139</v>
      </c>
      <c r="EW361" s="3399">
        <f t="shared" ref="EW361:EW362" si="1704">EU361/ET361</f>
        <v>2.39</v>
      </c>
      <c r="EX361" s="3654">
        <f t="shared" ref="EX361:EX362" si="1705">SUM(EO361+EU361)</f>
        <v>239</v>
      </c>
      <c r="EY361" s="3626">
        <f t="shared" si="1638"/>
        <v>61</v>
      </c>
      <c r="EZ361" s="3387">
        <f t="shared" si="1639"/>
        <v>0.79666666666666663</v>
      </c>
      <c r="GB361" s="3098"/>
      <c r="GI361" s="1"/>
      <c r="GJ361" s="1"/>
      <c r="GK361" s="1"/>
      <c r="GO361" s="2378"/>
      <c r="GP361" s="2085"/>
      <c r="GQ361" s="2085"/>
      <c r="GR361" s="2085"/>
      <c r="GS361" s="2085"/>
      <c r="GT361" s="2085"/>
      <c r="GU361" s="2085"/>
      <c r="GV361" s="2085"/>
    </row>
    <row r="362" spans="1:204" ht="23.25" customHeight="1" x14ac:dyDescent="0.25">
      <c r="E362" s="12"/>
      <c r="U362" s="5391"/>
      <c r="X362" s="5693"/>
      <c r="Y362" s="1479">
        <v>11</v>
      </c>
      <c r="Z362" s="1002" t="s">
        <v>3772</v>
      </c>
      <c r="AA362" s="1030" t="s">
        <v>1441</v>
      </c>
      <c r="AB362" s="1729">
        <v>1200</v>
      </c>
      <c r="AG362" s="3380">
        <v>400</v>
      </c>
      <c r="AH362" s="3381">
        <f>AG362/AB362</f>
        <v>0.33333333333333331</v>
      </c>
      <c r="AI362" s="3380">
        <v>800</v>
      </c>
      <c r="AJ362" s="3381">
        <f>AI362/AB362</f>
        <v>0.66666666666666663</v>
      </c>
      <c r="AK362" s="191">
        <f t="shared" si="1600"/>
        <v>1</v>
      </c>
      <c r="AL362" s="3383" t="s">
        <v>185</v>
      </c>
      <c r="AM362" s="3865" t="s">
        <v>3795</v>
      </c>
      <c r="AN362" s="4069" t="s">
        <v>3796</v>
      </c>
      <c r="AO362" s="4067" t="s">
        <v>3797</v>
      </c>
      <c r="AP362" s="4069" t="s">
        <v>3798</v>
      </c>
      <c r="AQ362" s="4069">
        <v>100</v>
      </c>
      <c r="AR362" s="4069" t="s">
        <v>1441</v>
      </c>
      <c r="AS362" s="4069" t="s">
        <v>1579</v>
      </c>
      <c r="AT362" s="942"/>
      <c r="AU362" s="970" t="s">
        <v>1704</v>
      </c>
      <c r="AV362" s="6489">
        <v>1200</v>
      </c>
      <c r="AW362" s="6489"/>
      <c r="AX362" s="4449">
        <f t="shared" si="1601"/>
        <v>800</v>
      </c>
      <c r="AY362" s="4450">
        <f t="shared" si="1602"/>
        <v>1200</v>
      </c>
      <c r="AZ362" s="4114">
        <f t="shared" si="1603"/>
        <v>-400</v>
      </c>
      <c r="BA362" s="3677">
        <f t="shared" si="1604"/>
        <v>1.5</v>
      </c>
      <c r="BB362" s="4341">
        <f t="shared" si="1675"/>
        <v>1200</v>
      </c>
      <c r="BC362" s="3020">
        <f t="shared" si="1606"/>
        <v>0</v>
      </c>
      <c r="BD362" s="2907">
        <f t="shared" si="1607"/>
        <v>1</v>
      </c>
      <c r="BE362" s="4470">
        <f t="shared" si="1676"/>
        <v>0</v>
      </c>
      <c r="BF362" s="6557">
        <v>1200</v>
      </c>
      <c r="BG362" s="6557"/>
      <c r="BH362" s="3673">
        <f t="shared" si="1686"/>
        <v>400</v>
      </c>
      <c r="BI362" s="3674">
        <f t="shared" si="1687"/>
        <v>0</v>
      </c>
      <c r="BJ362" s="3627">
        <f t="shared" si="1688"/>
        <v>400</v>
      </c>
      <c r="BK362" s="3677">
        <f t="shared" si="1689"/>
        <v>0</v>
      </c>
      <c r="BL362" s="3675">
        <f t="shared" si="1690"/>
        <v>0</v>
      </c>
      <c r="BM362" s="3020">
        <f t="shared" si="1691"/>
        <v>1200</v>
      </c>
      <c r="BN362" s="2907">
        <f t="shared" si="1692"/>
        <v>0</v>
      </c>
      <c r="BO362" s="2778">
        <f t="shared" si="1613"/>
        <v>0</v>
      </c>
      <c r="BP362" s="3494"/>
      <c r="BQ362" s="942"/>
      <c r="BR362" s="942"/>
      <c r="BS362" s="921"/>
      <c r="BZ362" s="3151"/>
      <c r="CY362" s="6036">
        <v>1200</v>
      </c>
      <c r="CZ362" s="6036"/>
      <c r="DA362" s="4456">
        <v>0</v>
      </c>
      <c r="DB362" s="4456">
        <v>0</v>
      </c>
      <c r="DC362" s="4452">
        <f>DB362-DA362</f>
        <v>0</v>
      </c>
      <c r="DD362" s="4453">
        <v>0</v>
      </c>
      <c r="DE362" s="4457">
        <f t="shared" si="1462"/>
        <v>0</v>
      </c>
      <c r="DF362" s="4163">
        <f t="shared" si="1621"/>
        <v>1200</v>
      </c>
      <c r="DG362" s="4171">
        <f t="shared" si="1693"/>
        <v>0</v>
      </c>
      <c r="DH362" s="6037">
        <v>1200</v>
      </c>
      <c r="DI362" s="6037"/>
      <c r="DJ362" s="4459">
        <v>350</v>
      </c>
      <c r="DK362" s="4459">
        <v>350</v>
      </c>
      <c r="DL362" s="4460">
        <f t="shared" si="1684"/>
        <v>0</v>
      </c>
      <c r="DM362" s="4462">
        <f t="shared" si="1694"/>
        <v>1</v>
      </c>
      <c r="DN362" s="4460">
        <f t="shared" si="1623"/>
        <v>350</v>
      </c>
      <c r="DO362" s="4163">
        <f t="shared" si="1624"/>
        <v>850</v>
      </c>
      <c r="DP362" s="4171">
        <f t="shared" si="1625"/>
        <v>0.29166666666666669</v>
      </c>
      <c r="DQ362" s="5715">
        <v>1200</v>
      </c>
      <c r="DR362" s="5715"/>
      <c r="DS362" s="4465">
        <v>450</v>
      </c>
      <c r="DT362" s="4465">
        <v>850</v>
      </c>
      <c r="DU362" s="4464">
        <f t="shared" si="1626"/>
        <v>-400</v>
      </c>
      <c r="DV362" s="4337">
        <f t="shared" si="1695"/>
        <v>1.8888888888888888</v>
      </c>
      <c r="DW362" s="4464">
        <f t="shared" si="1696"/>
        <v>1200</v>
      </c>
      <c r="DX362" s="4163">
        <f t="shared" si="1628"/>
        <v>0</v>
      </c>
      <c r="DY362" s="4171">
        <f t="shared" si="1629"/>
        <v>1</v>
      </c>
      <c r="DZ362" s="6036">
        <v>1200</v>
      </c>
      <c r="EA362" s="6036"/>
      <c r="EB362" s="3379">
        <v>0</v>
      </c>
      <c r="EC362" s="3379">
        <v>0</v>
      </c>
      <c r="ED362" s="3386">
        <f>EC362-EB362</f>
        <v>0</v>
      </c>
      <c r="EE362" s="3387">
        <v>0</v>
      </c>
      <c r="EF362" s="3301">
        <f t="shared" si="1630"/>
        <v>0</v>
      </c>
      <c r="EG362" s="3145">
        <f t="shared" si="1697"/>
        <v>1200</v>
      </c>
      <c r="EH362" s="3387">
        <f t="shared" si="1698"/>
        <v>0</v>
      </c>
      <c r="EI362" s="6037">
        <v>1200</v>
      </c>
      <c r="EJ362" s="6037"/>
      <c r="EK362" s="3645">
        <v>0</v>
      </c>
      <c r="EL362" s="3645">
        <v>0</v>
      </c>
      <c r="EM362" s="3145">
        <f t="shared" si="1699"/>
        <v>0</v>
      </c>
      <c r="EN362" s="3387" t="e">
        <f t="shared" si="1700"/>
        <v>#DIV/0!</v>
      </c>
      <c r="EO362" s="3651">
        <f t="shared" si="1701"/>
        <v>0</v>
      </c>
      <c r="EP362" s="3145">
        <f t="shared" si="1702"/>
        <v>1200</v>
      </c>
      <c r="EQ362" s="3387">
        <f t="shared" si="1703"/>
        <v>0</v>
      </c>
      <c r="ER362" s="5715">
        <v>1200</v>
      </c>
      <c r="ES362" s="5715"/>
      <c r="ET362" s="3653">
        <v>400</v>
      </c>
      <c r="EU362" s="3653">
        <v>0</v>
      </c>
      <c r="EV362" s="3626">
        <f t="shared" si="1636"/>
        <v>400</v>
      </c>
      <c r="EW362" s="3387">
        <f t="shared" si="1704"/>
        <v>0</v>
      </c>
      <c r="EX362" s="3654">
        <f t="shared" si="1705"/>
        <v>0</v>
      </c>
      <c r="EY362" s="3626">
        <f t="shared" si="1638"/>
        <v>1200</v>
      </c>
      <c r="EZ362" s="3387">
        <f t="shared" si="1639"/>
        <v>0</v>
      </c>
      <c r="GO362" s="2378"/>
      <c r="GP362" s="2085"/>
      <c r="GQ362" s="2085"/>
      <c r="GR362" s="2085"/>
      <c r="GS362" s="2085"/>
      <c r="GT362" s="2085"/>
      <c r="GU362" s="2085"/>
      <c r="GV362" s="2085"/>
    </row>
    <row r="363" spans="1:204" ht="12" customHeight="1" x14ac:dyDescent="0.25">
      <c r="B363" s="7146" t="s">
        <v>0</v>
      </c>
      <c r="C363" s="7146" t="s">
        <v>1</v>
      </c>
      <c r="D363" s="7146" t="s">
        <v>2</v>
      </c>
      <c r="E363" s="7146" t="s">
        <v>3</v>
      </c>
      <c r="F363" s="7155" t="s">
        <v>4</v>
      </c>
      <c r="G363" s="7155" t="s">
        <v>5</v>
      </c>
      <c r="H363" s="7155" t="s">
        <v>12</v>
      </c>
      <c r="I363" s="7155"/>
      <c r="J363" s="7155"/>
      <c r="K363" s="7155"/>
      <c r="L363" s="7155"/>
      <c r="M363" s="7155"/>
      <c r="N363" s="120"/>
      <c r="O363" s="120"/>
      <c r="P363" s="7120" t="s">
        <v>328</v>
      </c>
      <c r="Q363" s="7121"/>
      <c r="R363" s="7121"/>
      <c r="S363" s="7121"/>
      <c r="T363" s="7121"/>
      <c r="U363" s="5392"/>
      <c r="V363" s="121"/>
      <c r="W363" s="7139" t="s">
        <v>13</v>
      </c>
      <c r="X363" s="7118" t="s">
        <v>14</v>
      </c>
      <c r="AL363" s="933"/>
      <c r="AM363" s="1167"/>
      <c r="AN363" s="921"/>
      <c r="AO363" s="942"/>
      <c r="AP363" s="921"/>
      <c r="AQ363" s="941"/>
      <c r="AR363" s="921"/>
      <c r="AS363" s="921"/>
      <c r="AT363" s="2850"/>
      <c r="AU363" s="941"/>
      <c r="AV363" s="4123"/>
      <c r="AW363" s="4123"/>
      <c r="AX363" s="4123"/>
      <c r="BE363" s="941"/>
      <c r="BF363" s="3124"/>
      <c r="BG363" s="3124"/>
      <c r="BH363" s="3124"/>
      <c r="BO363" s="2850"/>
      <c r="BP363" s="3494"/>
      <c r="BQ363" s="921"/>
      <c r="BR363" s="921"/>
      <c r="BS363" s="921"/>
      <c r="BZ363" s="3151"/>
      <c r="DA363" s="4175"/>
      <c r="DB363" s="4175"/>
      <c r="DJ363" s="4175"/>
      <c r="DK363" s="4175"/>
      <c r="EB363" s="3273"/>
      <c r="EC363" s="3273"/>
      <c r="EK363" s="3273"/>
      <c r="EL363" s="3273"/>
      <c r="GE363" s="7155" t="s">
        <v>4</v>
      </c>
      <c r="GF363" s="7155" t="s">
        <v>5</v>
      </c>
      <c r="GG363" s="1"/>
      <c r="GH363" s="1"/>
      <c r="GI363" s="1"/>
      <c r="GJ363" s="1"/>
      <c r="GK363" s="1"/>
      <c r="GO363" s="2378"/>
      <c r="GP363" s="2085"/>
      <c r="GQ363" s="2085"/>
      <c r="GR363" s="2085"/>
      <c r="GS363" s="2085"/>
      <c r="GT363" s="2085"/>
      <c r="GU363" s="2085"/>
      <c r="GV363" s="2085"/>
    </row>
    <row r="364" spans="1:204" ht="12" customHeight="1" x14ac:dyDescent="0.25">
      <c r="B364" s="7150"/>
      <c r="C364" s="7150"/>
      <c r="D364" s="7150"/>
      <c r="E364" s="7150"/>
      <c r="F364" s="7162"/>
      <c r="G364" s="7162"/>
      <c r="H364" s="320" t="s">
        <v>6</v>
      </c>
      <c r="I364" s="320" t="s">
        <v>7</v>
      </c>
      <c r="J364" s="320" t="s">
        <v>8</v>
      </c>
      <c r="K364" s="320" t="s">
        <v>9</v>
      </c>
      <c r="L364" s="320" t="s">
        <v>10</v>
      </c>
      <c r="M364" s="320" t="s">
        <v>11</v>
      </c>
      <c r="N364" s="320"/>
      <c r="O364" s="320"/>
      <c r="P364" s="320" t="s">
        <v>6</v>
      </c>
      <c r="Q364" s="320" t="s">
        <v>7</v>
      </c>
      <c r="R364" s="5381" t="s">
        <v>8</v>
      </c>
      <c r="S364" s="320" t="s">
        <v>9</v>
      </c>
      <c r="T364" s="320" t="s">
        <v>10</v>
      </c>
      <c r="U364" s="5394"/>
      <c r="V364" s="320"/>
      <c r="W364" s="7140"/>
      <c r="X364" s="7215"/>
      <c r="AM364" s="1167"/>
      <c r="AN364" s="921"/>
      <c r="AO364" s="942"/>
      <c r="AP364" s="921"/>
      <c r="AQ364" s="948"/>
      <c r="AR364" s="921"/>
      <c r="AS364" s="921"/>
      <c r="AT364" s="2850"/>
      <c r="AU364" s="950"/>
      <c r="AV364" s="4123"/>
      <c r="AW364" s="4123"/>
      <c r="AX364" s="4123"/>
      <c r="BE364" s="950"/>
      <c r="BF364" s="3124"/>
      <c r="BG364" s="3124"/>
      <c r="BH364" s="3124"/>
      <c r="BO364" s="2850"/>
      <c r="BP364" s="3494"/>
      <c r="BQ364" s="921"/>
      <c r="BR364" s="921"/>
      <c r="BS364" s="921"/>
      <c r="BZ364" s="3151"/>
      <c r="DA364" s="4175"/>
      <c r="DB364" s="4175"/>
      <c r="DJ364" s="4175"/>
      <c r="DK364" s="4175"/>
      <c r="EB364" s="3273"/>
      <c r="EC364" s="3273"/>
      <c r="EK364" s="3273"/>
      <c r="EL364" s="3273"/>
      <c r="GE364" s="7162"/>
      <c r="GF364" s="7162"/>
      <c r="GG364" s="320" t="s">
        <v>6</v>
      </c>
      <c r="GH364" s="320" t="s">
        <v>7</v>
      </c>
      <c r="GI364" s="320" t="s">
        <v>8</v>
      </c>
      <c r="GJ364" s="320" t="s">
        <v>9</v>
      </c>
      <c r="GK364" s="320" t="s">
        <v>10</v>
      </c>
      <c r="GO364" s="2378"/>
      <c r="GP364" s="2085"/>
      <c r="GQ364" s="2085"/>
      <c r="GR364" s="2085"/>
      <c r="GS364" s="2085"/>
      <c r="GT364" s="2085"/>
      <c r="GU364" s="2085"/>
      <c r="GV364" s="2085"/>
    </row>
    <row r="365" spans="1:204" ht="84" customHeight="1" x14ac:dyDescent="0.25">
      <c r="A365" s="324">
        <f>SUM(A359+1)</f>
        <v>56</v>
      </c>
      <c r="B365" s="7168" t="s">
        <v>222</v>
      </c>
      <c r="C365" s="7163">
        <v>1400</v>
      </c>
      <c r="D365" s="7147">
        <v>1</v>
      </c>
      <c r="E365" s="7156" t="s">
        <v>223</v>
      </c>
      <c r="F365" s="7144" t="s">
        <v>224</v>
      </c>
      <c r="G365" s="7144" t="s">
        <v>38</v>
      </c>
      <c r="H365" s="7144" t="s">
        <v>17</v>
      </c>
      <c r="I365" s="7144" t="s">
        <v>16</v>
      </c>
      <c r="J365" s="7144" t="s">
        <v>20</v>
      </c>
      <c r="K365" s="7144" t="s">
        <v>16</v>
      </c>
      <c r="L365" s="7144" t="s">
        <v>16</v>
      </c>
      <c r="M365" s="7144" t="s">
        <v>21</v>
      </c>
      <c r="N365" s="7144" t="s">
        <v>614</v>
      </c>
      <c r="O365" s="7114" t="s">
        <v>587</v>
      </c>
      <c r="P365" s="7114" t="s">
        <v>329</v>
      </c>
      <c r="Q365" s="7114" t="s">
        <v>330</v>
      </c>
      <c r="R365" s="7203" t="s">
        <v>340</v>
      </c>
      <c r="S365" s="7114" t="s">
        <v>495</v>
      </c>
      <c r="T365" s="7114" t="s">
        <v>496</v>
      </c>
      <c r="U365" s="7247" t="s">
        <v>689</v>
      </c>
      <c r="V365" s="7114" t="s">
        <v>564</v>
      </c>
      <c r="W365" s="7248">
        <v>21547607.09</v>
      </c>
      <c r="X365" s="7253" t="s">
        <v>222</v>
      </c>
      <c r="Y365" s="2102">
        <v>1</v>
      </c>
      <c r="Z365" s="5422" t="s">
        <v>1145</v>
      </c>
      <c r="AA365" s="5496" t="s">
        <v>1146</v>
      </c>
      <c r="AB365" s="501">
        <v>12500</v>
      </c>
      <c r="AC365" s="679">
        <v>3000</v>
      </c>
      <c r="AD365" s="631">
        <f>AC365/AB365</f>
        <v>0.24</v>
      </c>
      <c r="AE365" s="679">
        <v>3500</v>
      </c>
      <c r="AF365" s="631">
        <f>AE365/AB365</f>
        <v>0.28000000000000003</v>
      </c>
      <c r="AG365" s="679">
        <v>3000</v>
      </c>
      <c r="AH365" s="631">
        <f>AG365/AB365</f>
        <v>0.24</v>
      </c>
      <c r="AI365" s="679">
        <v>3000</v>
      </c>
      <c r="AJ365" s="556">
        <f>AI365/AB365</f>
        <v>0.24</v>
      </c>
      <c r="AK365" s="211">
        <f t="shared" ref="AK365:AK375" si="1706">SUM(AD365+AF365+AH365+AJ365)</f>
        <v>1</v>
      </c>
      <c r="AL365" s="2302">
        <v>1</v>
      </c>
      <c r="AM365" s="1044" t="s">
        <v>3037</v>
      </c>
      <c r="AN365" s="1044" t="s">
        <v>3039</v>
      </c>
      <c r="AO365" s="1044" t="s">
        <v>3038</v>
      </c>
      <c r="AP365" s="1044" t="s">
        <v>3040</v>
      </c>
      <c r="AQ365" s="1039">
        <v>100</v>
      </c>
      <c r="AR365" s="1039" t="s">
        <v>3065</v>
      </c>
      <c r="AS365" s="970" t="s">
        <v>1579</v>
      </c>
      <c r="AT365" s="2274"/>
      <c r="AU365" s="970" t="s">
        <v>1704</v>
      </c>
      <c r="AV365" s="6480">
        <v>12500</v>
      </c>
      <c r="AW365" s="6480"/>
      <c r="AX365" s="4090">
        <f t="shared" ref="AX365:AX375" si="1707">SUM(DA365+DJ365+DS365)</f>
        <v>3000</v>
      </c>
      <c r="AY365" s="3674">
        <f t="shared" ref="AY365:AY375" si="1708">SUM(DB365+DK365+DT365)</f>
        <v>22982</v>
      </c>
      <c r="AZ365" s="4092">
        <f t="shared" ref="AZ365:AZ375" si="1709">AX365-AY365</f>
        <v>-19982</v>
      </c>
      <c r="BA365" s="2963">
        <f t="shared" ref="BA365:BA375" si="1710">AY365/AX365</f>
        <v>7.6606666666666667</v>
      </c>
      <c r="BB365" s="3674">
        <f t="shared" ref="BB365:BB428" si="1711">SUM(BL365+AY365)</f>
        <v>64720</v>
      </c>
      <c r="BC365" s="4104">
        <f t="shared" ref="BC365:BC375" si="1712">AV365-BB365</f>
        <v>-52220</v>
      </c>
      <c r="BD365" s="2963">
        <f t="shared" ref="BD365:BD375" si="1713">BB365/AV365</f>
        <v>5.1776</v>
      </c>
      <c r="BE365" s="4468">
        <f t="shared" ref="BE365:BE375" si="1714">SUM(AX365-AI365)</f>
        <v>0</v>
      </c>
      <c r="BF365" s="6480">
        <v>12500</v>
      </c>
      <c r="BG365" s="6480"/>
      <c r="BH365" s="3673">
        <f t="shared" si="1520"/>
        <v>3000</v>
      </c>
      <c r="BI365" s="3674">
        <f t="shared" ref="BI365:BI375" si="1715">SUM(EC365+EL365+EU365)</f>
        <v>12697</v>
      </c>
      <c r="BJ365" s="3111">
        <f t="shared" ref="BJ365:BJ375" si="1716">BH365-BI365</f>
        <v>-9697</v>
      </c>
      <c r="BK365" s="2963">
        <f t="shared" ref="BK365:BK375" si="1717">BI365/BH365</f>
        <v>4.2323333333333331</v>
      </c>
      <c r="BL365" s="3674">
        <f t="shared" si="1381"/>
        <v>41738</v>
      </c>
      <c r="BM365" s="3122">
        <f t="shared" ref="BM365:BM375" si="1718">BF365-BL365</f>
        <v>-29238</v>
      </c>
      <c r="BN365" s="2963">
        <f t="shared" ref="BN365:BN375" si="1719">BL365/BF365</f>
        <v>3.3390399999999998</v>
      </c>
      <c r="BO365" s="3738">
        <f t="shared" ref="BO365:BO375" si="1720">SUM(AG365-BH365)</f>
        <v>0</v>
      </c>
      <c r="BP365" s="3494"/>
      <c r="BQ365" s="6739">
        <v>12500</v>
      </c>
      <c r="BR365" s="6739"/>
      <c r="BS365" s="2572">
        <f t="shared" ref="BS365:BS375" si="1721">SUM(FC365+FL365+FU365)</f>
        <v>3500</v>
      </c>
      <c r="BT365" s="2800">
        <f t="shared" ref="BT365:BT375" si="1722">SUM(FD365+FM365+FV365)</f>
        <v>2609</v>
      </c>
      <c r="BU365" s="2987">
        <f t="shared" si="1456"/>
        <v>891</v>
      </c>
      <c r="BV365" s="2963">
        <f t="shared" si="1457"/>
        <v>0.74542857142857144</v>
      </c>
      <c r="BW365" s="2361">
        <f t="shared" si="1458"/>
        <v>29041</v>
      </c>
      <c r="BX365" s="2991">
        <f t="shared" si="1459"/>
        <v>-16541</v>
      </c>
      <c r="BY365" s="2963">
        <f t="shared" si="1460"/>
        <v>2.32328</v>
      </c>
      <c r="BZ365" s="3151"/>
      <c r="CA365" s="6657">
        <v>12500</v>
      </c>
      <c r="CB365" s="6657"/>
      <c r="CC365" s="1813">
        <v>3000</v>
      </c>
      <c r="CD365" s="1814">
        <v>26432</v>
      </c>
      <c r="CE365" s="2359">
        <f t="shared" ref="CE365:CE375" si="1723">CC365-CD365</f>
        <v>-23432</v>
      </c>
      <c r="CF365" s="1834">
        <f t="shared" ref="CF365:CF375" si="1724">CD365/CC365</f>
        <v>8.8106666666666662</v>
      </c>
      <c r="CG365" s="1971">
        <f t="shared" ref="CG365:CG375" si="1725">CD365</f>
        <v>26432</v>
      </c>
      <c r="CH365" s="2387">
        <f t="shared" ref="CH365:CH375" si="1726">CA365-CG365</f>
        <v>-13932</v>
      </c>
      <c r="CI365" s="1834">
        <f t="shared" ref="CI365:CI375" si="1727">CG365/CA365</f>
        <v>2.11456</v>
      </c>
      <c r="CM365" s="1867">
        <v>1000</v>
      </c>
      <c r="CN365" s="1742">
        <v>1000</v>
      </c>
      <c r="CO365" s="1743">
        <v>1000</v>
      </c>
      <c r="CP365" s="1742">
        <v>1166</v>
      </c>
      <c r="CQ365" s="1742">
        <v>1167</v>
      </c>
      <c r="CR365" s="1743">
        <v>1167</v>
      </c>
      <c r="CS365" s="1742">
        <v>1000</v>
      </c>
      <c r="CT365" s="1742">
        <v>1000</v>
      </c>
      <c r="CU365" s="1743">
        <v>1000</v>
      </c>
      <c r="CV365" s="1742">
        <v>1000</v>
      </c>
      <c r="CW365" s="1742">
        <v>1000</v>
      </c>
      <c r="CX365" s="1743">
        <v>1000</v>
      </c>
      <c r="CY365" s="6038">
        <v>12500</v>
      </c>
      <c r="CZ365" s="6039"/>
      <c r="DA365" s="4801">
        <v>1000</v>
      </c>
      <c r="DB365" s="4802">
        <v>7713</v>
      </c>
      <c r="DC365" s="4803">
        <f t="shared" ref="DC365:DC375" si="1728">DB365-DA365</f>
        <v>6713</v>
      </c>
      <c r="DD365" s="4804">
        <f t="shared" ref="DD365:DD375" si="1729">DB365/DA365</f>
        <v>7.7130000000000001</v>
      </c>
      <c r="DE365" s="4805">
        <f t="shared" si="1462"/>
        <v>49451</v>
      </c>
      <c r="DF365" s="4204">
        <f t="shared" ref="DF365:DF375" si="1730">CY365-DE365</f>
        <v>-36951</v>
      </c>
      <c r="DG365" s="4203">
        <f t="shared" ref="DG365:DG375" si="1731">DE365/CY365</f>
        <v>3.95608</v>
      </c>
      <c r="DH365" s="6040">
        <v>12500</v>
      </c>
      <c r="DI365" s="6041"/>
      <c r="DJ365" s="4425">
        <v>1000</v>
      </c>
      <c r="DK365" s="4425">
        <v>9926</v>
      </c>
      <c r="DL365" s="4426">
        <f t="shared" ref="DL365:DL375" si="1732">DJ365-DK365</f>
        <v>-8926</v>
      </c>
      <c r="DM365" s="4427">
        <f>DK365/DJ365</f>
        <v>9.9260000000000002</v>
      </c>
      <c r="DN365" s="4428">
        <f t="shared" ref="DN365:DN375" si="1733">SUM(DE365+DK365)</f>
        <v>59377</v>
      </c>
      <c r="DO365" s="4099">
        <f t="shared" ref="DO365:DO375" si="1734">DH365-DN365</f>
        <v>-46877</v>
      </c>
      <c r="DP365" s="4117">
        <f>DN365/DH365</f>
        <v>4.7501600000000002</v>
      </c>
      <c r="DQ365" s="5981">
        <v>12500</v>
      </c>
      <c r="DR365" s="5982"/>
      <c r="DS365" s="2683">
        <v>1000</v>
      </c>
      <c r="DT365" s="2683">
        <v>5343</v>
      </c>
      <c r="DU365" s="4639">
        <f t="shared" ref="DU365:DU375" si="1735">DS365-DT365</f>
        <v>-4343</v>
      </c>
      <c r="DV365" s="2682">
        <f t="shared" ref="DV365:DV375" si="1736">DT365/DS365</f>
        <v>5.343</v>
      </c>
      <c r="DW365" s="2683">
        <f t="shared" ref="DW365:DW375" si="1737">SUM(DT365+DN365)</f>
        <v>64720</v>
      </c>
      <c r="DX365" s="4099">
        <f t="shared" ref="DX365:DX375" si="1738">DQ365-DW365</f>
        <v>-52220</v>
      </c>
      <c r="DY365" s="4117">
        <f t="shared" ref="DY365:DY375" si="1739">DW365/DQ365</f>
        <v>5.1776</v>
      </c>
      <c r="DZ365" s="6038">
        <v>12500</v>
      </c>
      <c r="EA365" s="6039"/>
      <c r="EB365" s="684">
        <v>1000</v>
      </c>
      <c r="EC365" s="3290">
        <v>4623</v>
      </c>
      <c r="ED365" s="3235">
        <f t="shared" ref="ED365:ED375" si="1740">EC365-EB365</f>
        <v>3623</v>
      </c>
      <c r="EE365" s="1870">
        <f t="shared" ref="EE365:EE375" si="1741">EC365/EB365</f>
        <v>4.6230000000000002</v>
      </c>
      <c r="EF365" s="3286">
        <f t="shared" ref="EF365:EF375" si="1742">SUM(EC365+FY365)</f>
        <v>33664</v>
      </c>
      <c r="EG365" s="1869">
        <f t="shared" ref="EG365:EG375" si="1743">DZ365-EF365</f>
        <v>-21164</v>
      </c>
      <c r="EH365" s="1870">
        <f t="shared" ref="EH365:EH375" si="1744">EF365/DZ365</f>
        <v>2.69312</v>
      </c>
      <c r="EI365" s="6040">
        <v>12500</v>
      </c>
      <c r="EJ365" s="6041"/>
      <c r="EK365" s="3275">
        <v>1000</v>
      </c>
      <c r="EL365" s="3275">
        <v>7359</v>
      </c>
      <c r="EM365" s="1808">
        <f t="shared" ref="EM365:EM375" si="1745">EK365-EL365</f>
        <v>-6359</v>
      </c>
      <c r="EN365" s="1732">
        <f>EL365/EK365</f>
        <v>7.359</v>
      </c>
      <c r="EO365" s="3016">
        <f t="shared" ref="EO365:EO375" si="1746">SUM(EF365+EL365)</f>
        <v>41023</v>
      </c>
      <c r="EP365" s="1731">
        <f t="shared" ref="EP365:EP375" si="1747">EI365-EO365</f>
        <v>-28523</v>
      </c>
      <c r="EQ365" s="1732">
        <f>EO365/EI365</f>
        <v>3.2818399999999999</v>
      </c>
      <c r="ER365" s="5981">
        <v>12500</v>
      </c>
      <c r="ES365" s="5982"/>
      <c r="ET365" s="3621">
        <v>1000</v>
      </c>
      <c r="EU365" s="3621">
        <v>715</v>
      </c>
      <c r="EV365" s="1731">
        <f t="shared" ref="EV365:EV375" si="1748">ET365-EU365</f>
        <v>285</v>
      </c>
      <c r="EW365" s="1732">
        <f t="shared" ref="EW365:EW375" si="1749">EU365/ET365</f>
        <v>0.71499999999999997</v>
      </c>
      <c r="EX365" s="3621">
        <f t="shared" ref="EX365:EX375" si="1750">SUM(EU365+EO365)</f>
        <v>41738</v>
      </c>
      <c r="EY365" s="1731">
        <f t="shared" ref="EY365:EY375" si="1751">ER365-EX365</f>
        <v>-29238</v>
      </c>
      <c r="EZ365" s="1732">
        <f t="shared" ref="EZ365:EZ375" si="1752">EX365/ER365</f>
        <v>3.3390399999999998</v>
      </c>
      <c r="FA365" s="7429">
        <v>12500</v>
      </c>
      <c r="FB365" s="7430"/>
      <c r="FC365" s="2281">
        <v>1166</v>
      </c>
      <c r="FD365" s="2512">
        <v>493</v>
      </c>
      <c r="FE365" s="1869">
        <f t="shared" ref="FE365:FE375" si="1753">FD365-FC365</f>
        <v>-673</v>
      </c>
      <c r="FF365" s="1870">
        <f t="shared" ref="FF365:FF375" si="1754">FD365/FC365</f>
        <v>0.42281303602058318</v>
      </c>
      <c r="FG365" s="2872">
        <f t="shared" ref="FG365:FG375" si="1755">SUM(FD365+CG365)</f>
        <v>26925</v>
      </c>
      <c r="FH365" s="1869">
        <f t="shared" ref="FH365:FH375" si="1756">FA365-FG365</f>
        <v>-14425</v>
      </c>
      <c r="FI365" s="1870">
        <f t="shared" ref="FI365:FI375" si="1757">FG365/FA365</f>
        <v>2.1539999999999999</v>
      </c>
      <c r="FJ365" s="7369">
        <v>12500</v>
      </c>
      <c r="FK365" s="7370"/>
      <c r="FL365" s="2520">
        <v>1167</v>
      </c>
      <c r="FM365" s="2520">
        <v>1498</v>
      </c>
      <c r="FN365" s="1731">
        <f t="shared" ref="FN365:FN375" si="1758">FL365-FM365</f>
        <v>-331</v>
      </c>
      <c r="FO365" s="1732">
        <f>FM365/FL365</f>
        <v>1.2836332476435304</v>
      </c>
      <c r="FP365" s="2587">
        <f t="shared" ref="FP365:FP375" si="1759">SUM(FM365+FG365)</f>
        <v>28423</v>
      </c>
      <c r="FQ365" s="1731">
        <f t="shared" ref="FQ365:FQ375" si="1760">FJ365-FP365</f>
        <v>-15923</v>
      </c>
      <c r="FR365" s="1732">
        <f>FP365/FJ365</f>
        <v>2.2738399999999999</v>
      </c>
      <c r="FS365" s="7369">
        <v>12500</v>
      </c>
      <c r="FT365" s="7370"/>
      <c r="FU365" s="2520">
        <v>1167</v>
      </c>
      <c r="FV365" s="2520">
        <v>618</v>
      </c>
      <c r="FW365" s="1731">
        <f t="shared" ref="FW365:FW375" si="1761">FU365-FV365</f>
        <v>549</v>
      </c>
      <c r="FX365" s="1732">
        <f t="shared" ref="FX365:FX375" si="1762">FV365/FU365</f>
        <v>0.5295629820051414</v>
      </c>
      <c r="FY365" s="2587">
        <f t="shared" ref="FY365:FY375" si="1763">SUM(FV365+FP365)</f>
        <v>29041</v>
      </c>
      <c r="FZ365" s="1731">
        <f t="shared" ref="FZ365:FZ375" si="1764">FS365-FY365</f>
        <v>-16541</v>
      </c>
      <c r="GA365" s="1732">
        <f t="shared" ref="GA365:GA375" si="1765">FY365/FS365</f>
        <v>2.32328</v>
      </c>
      <c r="GB365" s="1">
        <f t="shared" ref="GB365:GB375" si="1766">SUM(EH365-GA365)</f>
        <v>0.36983999999999995</v>
      </c>
      <c r="GC365" s="2219">
        <v>0</v>
      </c>
      <c r="GD365" s="1895">
        <v>1</v>
      </c>
      <c r="GE365" s="2105" t="s">
        <v>224</v>
      </c>
      <c r="GF365" s="2105" t="s">
        <v>38</v>
      </c>
      <c r="GG365" s="2105" t="s">
        <v>17</v>
      </c>
      <c r="GH365" s="2105" t="s">
        <v>16</v>
      </c>
      <c r="GI365" s="2105" t="s">
        <v>20</v>
      </c>
      <c r="GJ365" s="2105" t="s">
        <v>16</v>
      </c>
      <c r="GK365" s="2105" t="s">
        <v>16</v>
      </c>
      <c r="GL365" s="2102">
        <v>1</v>
      </c>
      <c r="GM365" s="438" t="s">
        <v>1145</v>
      </c>
      <c r="GN365" s="550" t="s">
        <v>1146</v>
      </c>
      <c r="GO365" s="459">
        <v>12500</v>
      </c>
      <c r="GP365" s="2205">
        <v>3000</v>
      </c>
      <c r="GQ365" s="2086">
        <v>26432</v>
      </c>
      <c r="GR365" s="2086">
        <v>-23432</v>
      </c>
      <c r="GS365" s="1895">
        <v>8.8106666666666662</v>
      </c>
      <c r="GT365" s="2086">
        <v>26432</v>
      </c>
      <c r="GU365" s="2086">
        <v>-13932</v>
      </c>
      <c r="GV365" s="1895">
        <v>2.11456</v>
      </c>
    </row>
    <row r="366" spans="1:204" ht="114.75" customHeight="1" x14ac:dyDescent="0.25">
      <c r="A366" s="325"/>
      <c r="B366" s="7169"/>
      <c r="C366" s="7163"/>
      <c r="D366" s="7147"/>
      <c r="E366" s="7156"/>
      <c r="F366" s="7144"/>
      <c r="G366" s="7144"/>
      <c r="H366" s="7144"/>
      <c r="I366" s="7144"/>
      <c r="J366" s="7144"/>
      <c r="K366" s="7144"/>
      <c r="L366" s="7144"/>
      <c r="M366" s="7144"/>
      <c r="N366" s="7144"/>
      <c r="O366" s="7114"/>
      <c r="P366" s="7114"/>
      <c r="Q366" s="7114"/>
      <c r="R366" s="7203"/>
      <c r="S366" s="7114"/>
      <c r="T366" s="7114"/>
      <c r="U366" s="7247"/>
      <c r="V366" s="7114"/>
      <c r="W366" s="7248"/>
      <c r="X366" s="7254"/>
      <c r="Y366" s="2096">
        <v>2</v>
      </c>
      <c r="Z366" s="5415" t="s">
        <v>1147</v>
      </c>
      <c r="AA366" s="5579" t="s">
        <v>1148</v>
      </c>
      <c r="AB366" s="414">
        <v>510</v>
      </c>
      <c r="AC366" s="681">
        <v>127</v>
      </c>
      <c r="AD366" s="544">
        <f t="shared" ref="AD366:AD372" si="1767">AC366/AB366</f>
        <v>0.24901960784313726</v>
      </c>
      <c r="AE366" s="681">
        <v>127</v>
      </c>
      <c r="AF366" s="544">
        <f t="shared" ref="AF366:AF372" si="1768">AE366/AB366</f>
        <v>0.24901960784313726</v>
      </c>
      <c r="AG366" s="681">
        <v>127</v>
      </c>
      <c r="AH366" s="544">
        <f t="shared" ref="AH366:AH372" si="1769">AG366/AB366</f>
        <v>0.24901960784313726</v>
      </c>
      <c r="AI366" s="681">
        <v>129</v>
      </c>
      <c r="AJ366" s="545">
        <f t="shared" ref="AJ366:AJ372" si="1770">AI366/AB366</f>
        <v>0.25294117647058822</v>
      </c>
      <c r="AK366" s="191">
        <f t="shared" si="1706"/>
        <v>1</v>
      </c>
      <c r="AL366" s="2274">
        <v>2</v>
      </c>
      <c r="AM366" s="1044" t="s">
        <v>3041</v>
      </c>
      <c r="AN366" s="1044" t="s">
        <v>3043</v>
      </c>
      <c r="AO366" s="1044" t="s">
        <v>3042</v>
      </c>
      <c r="AP366" s="1044" t="s">
        <v>3044</v>
      </c>
      <c r="AQ366" s="1039">
        <v>100</v>
      </c>
      <c r="AR366" s="1039" t="s">
        <v>3066</v>
      </c>
      <c r="AS366" s="970" t="s">
        <v>1579</v>
      </c>
      <c r="AT366" s="2274"/>
      <c r="AU366" s="970" t="s">
        <v>1704</v>
      </c>
      <c r="AV366" s="6480">
        <v>510</v>
      </c>
      <c r="AW366" s="6480"/>
      <c r="AX366" s="4090">
        <f t="shared" si="1707"/>
        <v>129</v>
      </c>
      <c r="AY366" s="3674">
        <f t="shared" si="1708"/>
        <v>190</v>
      </c>
      <c r="AZ366" s="4092">
        <f t="shared" si="1709"/>
        <v>-61</v>
      </c>
      <c r="BA366" s="2963">
        <f t="shared" si="1710"/>
        <v>1.4728682170542635</v>
      </c>
      <c r="BB366" s="3674">
        <f t="shared" si="1711"/>
        <v>530</v>
      </c>
      <c r="BC366" s="4104">
        <f t="shared" si="1712"/>
        <v>-20</v>
      </c>
      <c r="BD366" s="2963">
        <f t="shared" si="1713"/>
        <v>1.0392156862745099</v>
      </c>
      <c r="BE366" s="4468">
        <f t="shared" si="1714"/>
        <v>0</v>
      </c>
      <c r="BF366" s="6480">
        <v>510</v>
      </c>
      <c r="BG366" s="6480"/>
      <c r="BH366" s="3673">
        <f t="shared" si="1520"/>
        <v>127</v>
      </c>
      <c r="BI366" s="3674">
        <f t="shared" si="1715"/>
        <v>201</v>
      </c>
      <c r="BJ366" s="3111">
        <f t="shared" si="1716"/>
        <v>-74</v>
      </c>
      <c r="BK366" s="2963">
        <f t="shared" si="1717"/>
        <v>1.5826771653543308</v>
      </c>
      <c r="BL366" s="3674">
        <f t="shared" si="1381"/>
        <v>340</v>
      </c>
      <c r="BM366" s="3122">
        <f t="shared" si="1718"/>
        <v>170</v>
      </c>
      <c r="BN366" s="2963">
        <f t="shared" si="1719"/>
        <v>0.66666666666666663</v>
      </c>
      <c r="BO366" s="3738">
        <f t="shared" si="1720"/>
        <v>0</v>
      </c>
      <c r="BP366" s="3494"/>
      <c r="BQ366" s="6739">
        <v>510</v>
      </c>
      <c r="BR366" s="6739"/>
      <c r="BS366" s="2572">
        <f t="shared" si="1721"/>
        <v>127</v>
      </c>
      <c r="BT366" s="2800">
        <f t="shared" si="1722"/>
        <v>66</v>
      </c>
      <c r="BU366" s="2987">
        <f t="shared" si="1456"/>
        <v>61</v>
      </c>
      <c r="BV366" s="2963">
        <f t="shared" si="1457"/>
        <v>0.51968503937007871</v>
      </c>
      <c r="BW366" s="2361">
        <f t="shared" si="1458"/>
        <v>139</v>
      </c>
      <c r="BX366" s="2991">
        <f t="shared" si="1459"/>
        <v>371</v>
      </c>
      <c r="BY366" s="2963">
        <f t="shared" si="1460"/>
        <v>0.27254901960784311</v>
      </c>
      <c r="BZ366" s="3151"/>
      <c r="CA366" s="6657">
        <v>510</v>
      </c>
      <c r="CB366" s="6657"/>
      <c r="CC366" s="1813">
        <v>127</v>
      </c>
      <c r="CD366" s="1814">
        <v>73</v>
      </c>
      <c r="CE366" s="2359">
        <f t="shared" si="1723"/>
        <v>54</v>
      </c>
      <c r="CF366" s="1834">
        <f t="shared" si="1724"/>
        <v>0.57480314960629919</v>
      </c>
      <c r="CG366" s="1971">
        <f t="shared" si="1725"/>
        <v>73</v>
      </c>
      <c r="CH366" s="2387">
        <f t="shared" si="1726"/>
        <v>437</v>
      </c>
      <c r="CI366" s="1834">
        <f t="shared" si="1727"/>
        <v>0.14313725490196078</v>
      </c>
      <c r="CM366" s="1868">
        <v>42</v>
      </c>
      <c r="CN366" s="1744">
        <v>42</v>
      </c>
      <c r="CO366" s="1745">
        <v>43</v>
      </c>
      <c r="CP366" s="1744">
        <v>42</v>
      </c>
      <c r="CQ366" s="1744">
        <v>43</v>
      </c>
      <c r="CR366" s="1745">
        <v>42</v>
      </c>
      <c r="CS366" s="1744">
        <v>43</v>
      </c>
      <c r="CT366" s="1744">
        <v>43</v>
      </c>
      <c r="CU366" s="1745">
        <v>43</v>
      </c>
      <c r="CV366" s="1744">
        <v>42</v>
      </c>
      <c r="CW366" s="1744">
        <v>42</v>
      </c>
      <c r="CX366" s="1745">
        <v>43</v>
      </c>
      <c r="CY366" s="6013">
        <v>510</v>
      </c>
      <c r="CZ366" s="6014"/>
      <c r="DA366" s="4801">
        <v>42</v>
      </c>
      <c r="DB366" s="4802">
        <v>45</v>
      </c>
      <c r="DC366" s="4806">
        <f t="shared" si="1728"/>
        <v>3</v>
      </c>
      <c r="DD366" s="4807">
        <f t="shared" si="1729"/>
        <v>1.0714285714285714</v>
      </c>
      <c r="DE366" s="4808">
        <f t="shared" si="1462"/>
        <v>385</v>
      </c>
      <c r="DF366" s="4206">
        <f t="shared" si="1730"/>
        <v>125</v>
      </c>
      <c r="DG366" s="4205">
        <f t="shared" si="1731"/>
        <v>0.75490196078431371</v>
      </c>
      <c r="DH366" s="6015">
        <v>510</v>
      </c>
      <c r="DI366" s="6016"/>
      <c r="DJ366" s="4425">
        <v>42</v>
      </c>
      <c r="DK366" s="4425">
        <v>117</v>
      </c>
      <c r="DL366" s="4682">
        <f t="shared" si="1732"/>
        <v>-75</v>
      </c>
      <c r="DM366" s="4683">
        <f t="shared" ref="DM366:DM371" si="1771">DK366/DJ366</f>
        <v>2.7857142857142856</v>
      </c>
      <c r="DN366" s="4428">
        <f t="shared" si="1733"/>
        <v>502</v>
      </c>
      <c r="DO366" s="4093">
        <f t="shared" si="1734"/>
        <v>8</v>
      </c>
      <c r="DP366" s="1747">
        <f t="shared" ref="DP366:DP371" si="1772">DN366/DH366</f>
        <v>0.98431372549019602</v>
      </c>
      <c r="DQ366" s="5970">
        <v>510</v>
      </c>
      <c r="DR366" s="5971"/>
      <c r="DS366" s="4737">
        <v>45</v>
      </c>
      <c r="DT366" s="2685">
        <v>28</v>
      </c>
      <c r="DU366" s="4640">
        <f t="shared" si="1735"/>
        <v>17</v>
      </c>
      <c r="DV366" s="2684">
        <f t="shared" si="1736"/>
        <v>0.62222222222222223</v>
      </c>
      <c r="DW366" s="2683">
        <f t="shared" si="1737"/>
        <v>530</v>
      </c>
      <c r="DX366" s="4093">
        <f t="shared" si="1738"/>
        <v>-20</v>
      </c>
      <c r="DY366" s="1747">
        <f t="shared" si="1739"/>
        <v>1.0392156862745099</v>
      </c>
      <c r="DZ366" s="6013">
        <v>510</v>
      </c>
      <c r="EA366" s="6014"/>
      <c r="EB366" s="3197">
        <v>43</v>
      </c>
      <c r="EC366" s="3260">
        <v>35</v>
      </c>
      <c r="ED366" s="3236">
        <f t="shared" si="1740"/>
        <v>-8</v>
      </c>
      <c r="EE366" s="1872">
        <f t="shared" si="1741"/>
        <v>0.81395348837209303</v>
      </c>
      <c r="EF366" s="3287">
        <f t="shared" si="1742"/>
        <v>174</v>
      </c>
      <c r="EG366" s="1871">
        <f t="shared" si="1743"/>
        <v>336</v>
      </c>
      <c r="EH366" s="1872">
        <f t="shared" si="1744"/>
        <v>0.3411764705882353</v>
      </c>
      <c r="EI366" s="6015">
        <v>510</v>
      </c>
      <c r="EJ366" s="6016"/>
      <c r="EK366" s="3223">
        <v>43</v>
      </c>
      <c r="EL366" s="3223">
        <v>58</v>
      </c>
      <c r="EM366" s="1782">
        <f t="shared" si="1745"/>
        <v>-15</v>
      </c>
      <c r="EN366" s="1736">
        <f t="shared" ref="EN366:EN371" si="1773">EL366/EK366</f>
        <v>1.3488372093023255</v>
      </c>
      <c r="EO366" s="3016">
        <f t="shared" si="1746"/>
        <v>232</v>
      </c>
      <c r="EP366" s="1735">
        <f t="shared" si="1747"/>
        <v>278</v>
      </c>
      <c r="EQ366" s="1736">
        <f t="shared" ref="EQ366:EQ371" si="1774">EO366/EI366</f>
        <v>0.45490196078431372</v>
      </c>
      <c r="ER366" s="5970">
        <v>510</v>
      </c>
      <c r="ES366" s="5971"/>
      <c r="ET366" s="3622">
        <v>41</v>
      </c>
      <c r="EU366" s="3622">
        <v>108</v>
      </c>
      <c r="EV366" s="1735">
        <f t="shared" si="1748"/>
        <v>-67</v>
      </c>
      <c r="EW366" s="1736">
        <f t="shared" si="1749"/>
        <v>2.6341463414634148</v>
      </c>
      <c r="EX366" s="3621">
        <f t="shared" si="1750"/>
        <v>340</v>
      </c>
      <c r="EY366" s="1735">
        <f t="shared" si="1751"/>
        <v>170</v>
      </c>
      <c r="EZ366" s="1736">
        <f t="shared" si="1752"/>
        <v>0.66666666666666663</v>
      </c>
      <c r="FA366" s="6931">
        <v>510</v>
      </c>
      <c r="FB366" s="6932"/>
      <c r="FC366" s="2513">
        <v>42</v>
      </c>
      <c r="FD366" s="2514">
        <v>28</v>
      </c>
      <c r="FE366" s="1871">
        <f t="shared" si="1753"/>
        <v>-14</v>
      </c>
      <c r="FF366" s="1872">
        <f t="shared" si="1754"/>
        <v>0.66666666666666663</v>
      </c>
      <c r="FG366" s="2873">
        <f t="shared" si="1755"/>
        <v>101</v>
      </c>
      <c r="FH366" s="1871">
        <f t="shared" si="1756"/>
        <v>409</v>
      </c>
      <c r="FI366" s="1872">
        <f t="shared" si="1757"/>
        <v>0.1980392156862745</v>
      </c>
      <c r="FJ366" s="6694">
        <v>510</v>
      </c>
      <c r="FK366" s="6943"/>
      <c r="FL366" s="2522">
        <v>43</v>
      </c>
      <c r="FM366" s="2522">
        <v>28</v>
      </c>
      <c r="FN366" s="1735">
        <f t="shared" si="1758"/>
        <v>15</v>
      </c>
      <c r="FO366" s="1736">
        <f t="shared" ref="FO366:FO371" si="1775">FM366/FL366</f>
        <v>0.65116279069767447</v>
      </c>
      <c r="FP366" s="2587">
        <f t="shared" si="1759"/>
        <v>129</v>
      </c>
      <c r="FQ366" s="1735">
        <f t="shared" si="1760"/>
        <v>381</v>
      </c>
      <c r="FR366" s="1736">
        <f t="shared" ref="FR366:FR371" si="1776">FP366/FJ366</f>
        <v>0.25294117647058822</v>
      </c>
      <c r="FS366" s="6694">
        <v>510</v>
      </c>
      <c r="FT366" s="6943"/>
      <c r="FU366" s="2522">
        <v>42</v>
      </c>
      <c r="FV366" s="2522">
        <v>10</v>
      </c>
      <c r="FW366" s="1735">
        <f t="shared" si="1761"/>
        <v>32</v>
      </c>
      <c r="FX366" s="1736">
        <f t="shared" si="1762"/>
        <v>0.23809523809523808</v>
      </c>
      <c r="FY366" s="2587">
        <f t="shared" si="1763"/>
        <v>139</v>
      </c>
      <c r="FZ366" s="1735">
        <f t="shared" si="1764"/>
        <v>371</v>
      </c>
      <c r="GA366" s="1736">
        <f t="shared" si="1765"/>
        <v>0.27254901960784311</v>
      </c>
      <c r="GB366" s="1">
        <f t="shared" si="1766"/>
        <v>6.8627450980392191E-2</v>
      </c>
      <c r="GC366" s="2219">
        <v>0</v>
      </c>
      <c r="GD366" s="1895">
        <v>1</v>
      </c>
      <c r="GE366" s="2105" t="s">
        <v>224</v>
      </c>
      <c r="GF366" s="2105" t="s">
        <v>38</v>
      </c>
      <c r="GG366" s="2105" t="s">
        <v>17</v>
      </c>
      <c r="GH366" s="2105" t="s">
        <v>16</v>
      </c>
      <c r="GI366" s="2105" t="s">
        <v>20</v>
      </c>
      <c r="GJ366" s="2105" t="s">
        <v>16</v>
      </c>
      <c r="GK366" s="2105" t="s">
        <v>16</v>
      </c>
      <c r="GL366" s="2096">
        <v>2</v>
      </c>
      <c r="GM366" s="439" t="s">
        <v>1147</v>
      </c>
      <c r="GN366" s="680" t="s">
        <v>1148</v>
      </c>
      <c r="GO366" s="460">
        <v>510</v>
      </c>
      <c r="GP366" s="683">
        <v>127</v>
      </c>
      <c r="GQ366" s="2086">
        <v>73</v>
      </c>
      <c r="GR366" s="2086">
        <v>54</v>
      </c>
      <c r="GS366" s="1895">
        <v>0.57480314960629919</v>
      </c>
      <c r="GT366" s="2086">
        <v>73</v>
      </c>
      <c r="GU366" s="2086">
        <v>437</v>
      </c>
      <c r="GV366" s="1895">
        <v>0.14313725490196078</v>
      </c>
    </row>
    <row r="367" spans="1:204" ht="38.25" customHeight="1" x14ac:dyDescent="0.25">
      <c r="A367" s="325"/>
      <c r="B367" s="7169"/>
      <c r="C367" s="7163"/>
      <c r="D367" s="7147"/>
      <c r="E367" s="7156"/>
      <c r="F367" s="7144"/>
      <c r="G367" s="7144"/>
      <c r="H367" s="7144"/>
      <c r="I367" s="7144"/>
      <c r="J367" s="7144"/>
      <c r="K367" s="7144"/>
      <c r="L367" s="7144"/>
      <c r="M367" s="7144"/>
      <c r="N367" s="7144"/>
      <c r="O367" s="7114"/>
      <c r="P367" s="7114"/>
      <c r="Q367" s="7114"/>
      <c r="R367" s="7203"/>
      <c r="S367" s="7114"/>
      <c r="T367" s="7114"/>
      <c r="U367" s="7247"/>
      <c r="V367" s="7114"/>
      <c r="W367" s="7248"/>
      <c r="X367" s="7254"/>
      <c r="Y367" s="2096">
        <v>3</v>
      </c>
      <c r="Z367" s="5415" t="s">
        <v>1149</v>
      </c>
      <c r="AA367" s="5579" t="s">
        <v>799</v>
      </c>
      <c r="AB367" s="414">
        <v>1200</v>
      </c>
      <c r="AC367" s="543">
        <v>300</v>
      </c>
      <c r="AD367" s="544">
        <f t="shared" si="1767"/>
        <v>0.25</v>
      </c>
      <c r="AE367" s="543">
        <v>300</v>
      </c>
      <c r="AF367" s="544">
        <f t="shared" si="1768"/>
        <v>0.25</v>
      </c>
      <c r="AG367" s="543">
        <v>300</v>
      </c>
      <c r="AH367" s="544">
        <f t="shared" si="1769"/>
        <v>0.25</v>
      </c>
      <c r="AI367" s="543">
        <v>300</v>
      </c>
      <c r="AJ367" s="545">
        <f t="shared" si="1770"/>
        <v>0.25</v>
      </c>
      <c r="AK367" s="191">
        <f t="shared" si="1706"/>
        <v>1</v>
      </c>
      <c r="AL367" s="2274">
        <v>3</v>
      </c>
      <c r="AM367" s="1044" t="s">
        <v>3045</v>
      </c>
      <c r="AN367" s="1044" t="s">
        <v>3047</v>
      </c>
      <c r="AO367" s="1044" t="s">
        <v>3046</v>
      </c>
      <c r="AP367" s="1044" t="s">
        <v>3048</v>
      </c>
      <c r="AQ367" s="1039">
        <v>100</v>
      </c>
      <c r="AR367" s="1039" t="s">
        <v>3067</v>
      </c>
      <c r="AS367" s="970" t="s">
        <v>1579</v>
      </c>
      <c r="AT367" s="2274"/>
      <c r="AU367" s="970" t="s">
        <v>1704</v>
      </c>
      <c r="AV367" s="6480">
        <v>1200</v>
      </c>
      <c r="AW367" s="6480"/>
      <c r="AX367" s="4090">
        <f t="shared" si="1707"/>
        <v>300</v>
      </c>
      <c r="AY367" s="3674">
        <f t="shared" si="1708"/>
        <v>468</v>
      </c>
      <c r="AZ367" s="4092">
        <f t="shared" si="1709"/>
        <v>-168</v>
      </c>
      <c r="BA367" s="2963">
        <f t="shared" si="1710"/>
        <v>1.56</v>
      </c>
      <c r="BB367" s="3674">
        <f t="shared" si="1711"/>
        <v>2037</v>
      </c>
      <c r="BC367" s="4104">
        <f t="shared" si="1712"/>
        <v>-837</v>
      </c>
      <c r="BD367" s="2963">
        <f t="shared" si="1713"/>
        <v>1.6975</v>
      </c>
      <c r="BE367" s="4468">
        <f t="shared" si="1714"/>
        <v>0</v>
      </c>
      <c r="BF367" s="6480">
        <v>1200</v>
      </c>
      <c r="BG367" s="6480"/>
      <c r="BH367" s="3673">
        <f t="shared" si="1520"/>
        <v>300</v>
      </c>
      <c r="BI367" s="3674">
        <f t="shared" si="1715"/>
        <v>613</v>
      </c>
      <c r="BJ367" s="3111">
        <f t="shared" si="1716"/>
        <v>-313</v>
      </c>
      <c r="BK367" s="2963">
        <f t="shared" si="1717"/>
        <v>2.0433333333333334</v>
      </c>
      <c r="BL367" s="3674">
        <f t="shared" si="1381"/>
        <v>1569</v>
      </c>
      <c r="BM367" s="3122">
        <f t="shared" si="1718"/>
        <v>-369</v>
      </c>
      <c r="BN367" s="2963">
        <f t="shared" si="1719"/>
        <v>1.3075000000000001</v>
      </c>
      <c r="BO367" s="3738">
        <f t="shared" si="1720"/>
        <v>0</v>
      </c>
      <c r="BP367" s="3494"/>
      <c r="BQ367" s="6739">
        <v>1200</v>
      </c>
      <c r="BR367" s="6739"/>
      <c r="BS367" s="2572">
        <f t="shared" si="1721"/>
        <v>300</v>
      </c>
      <c r="BT367" s="2800">
        <f t="shared" si="1722"/>
        <v>492</v>
      </c>
      <c r="BU367" s="2987">
        <f t="shared" si="1456"/>
        <v>-192</v>
      </c>
      <c r="BV367" s="2963">
        <f t="shared" si="1457"/>
        <v>1.64</v>
      </c>
      <c r="BW367" s="2361">
        <f t="shared" si="1458"/>
        <v>956</v>
      </c>
      <c r="BX367" s="2991">
        <f t="shared" si="1459"/>
        <v>244</v>
      </c>
      <c r="BY367" s="2963">
        <f t="shared" si="1460"/>
        <v>0.79666666666666663</v>
      </c>
      <c r="BZ367" s="3151"/>
      <c r="CA367" s="6657">
        <v>1200</v>
      </c>
      <c r="CB367" s="6657"/>
      <c r="CC367" s="1813">
        <v>300</v>
      </c>
      <c r="CD367" s="1814">
        <v>464</v>
      </c>
      <c r="CE367" s="2359">
        <f t="shared" si="1723"/>
        <v>-164</v>
      </c>
      <c r="CF367" s="1834">
        <f t="shared" si="1724"/>
        <v>1.5466666666666666</v>
      </c>
      <c r="CG367" s="1971">
        <f t="shared" si="1725"/>
        <v>464</v>
      </c>
      <c r="CH367" s="2387">
        <f t="shared" si="1726"/>
        <v>736</v>
      </c>
      <c r="CI367" s="1834">
        <f t="shared" si="1727"/>
        <v>0.38666666666666666</v>
      </c>
      <c r="CM367" s="1868">
        <v>100</v>
      </c>
      <c r="CN367" s="1744">
        <v>100</v>
      </c>
      <c r="CO367" s="1745">
        <v>100</v>
      </c>
      <c r="CP367" s="1827">
        <v>100</v>
      </c>
      <c r="CQ367" s="1827">
        <v>100</v>
      </c>
      <c r="CR367" s="1745">
        <v>100</v>
      </c>
      <c r="CS367" s="1827">
        <v>100</v>
      </c>
      <c r="CT367" s="1827">
        <v>100</v>
      </c>
      <c r="CU367" s="1745">
        <v>100</v>
      </c>
      <c r="CV367" s="1827">
        <v>100</v>
      </c>
      <c r="CW367" s="1827">
        <v>100</v>
      </c>
      <c r="CX367" s="1745">
        <v>100</v>
      </c>
      <c r="CY367" s="6013">
        <v>1200</v>
      </c>
      <c r="CZ367" s="6014"/>
      <c r="DA367" s="4801">
        <v>100</v>
      </c>
      <c r="DB367" s="4802">
        <v>276</v>
      </c>
      <c r="DC367" s="4806">
        <f t="shared" si="1728"/>
        <v>176</v>
      </c>
      <c r="DD367" s="4807">
        <f t="shared" si="1729"/>
        <v>2.76</v>
      </c>
      <c r="DE367" s="4808">
        <f t="shared" si="1462"/>
        <v>1845</v>
      </c>
      <c r="DF367" s="4206">
        <f t="shared" si="1730"/>
        <v>-645</v>
      </c>
      <c r="DG367" s="4205">
        <f t="shared" si="1731"/>
        <v>1.5375000000000001</v>
      </c>
      <c r="DH367" s="6015">
        <v>1200</v>
      </c>
      <c r="DI367" s="6016"/>
      <c r="DJ367" s="4425">
        <v>100</v>
      </c>
      <c r="DK367" s="4425">
        <v>137</v>
      </c>
      <c r="DL367" s="4682">
        <f t="shared" si="1732"/>
        <v>-37</v>
      </c>
      <c r="DM367" s="4683">
        <f t="shared" si="1771"/>
        <v>1.37</v>
      </c>
      <c r="DN367" s="4428">
        <f t="shared" si="1733"/>
        <v>1982</v>
      </c>
      <c r="DO367" s="4093">
        <f t="shared" si="1734"/>
        <v>-782</v>
      </c>
      <c r="DP367" s="1747">
        <f t="shared" si="1772"/>
        <v>1.6516666666666666</v>
      </c>
      <c r="DQ367" s="5970">
        <v>1200</v>
      </c>
      <c r="DR367" s="5971"/>
      <c r="DS367" s="2685">
        <v>100</v>
      </c>
      <c r="DT367" s="2685">
        <v>55</v>
      </c>
      <c r="DU367" s="4640">
        <f t="shared" si="1735"/>
        <v>45</v>
      </c>
      <c r="DV367" s="2684">
        <f t="shared" si="1736"/>
        <v>0.55000000000000004</v>
      </c>
      <c r="DW367" s="2683">
        <f t="shared" si="1737"/>
        <v>2037</v>
      </c>
      <c r="DX367" s="4093">
        <f t="shared" si="1738"/>
        <v>-837</v>
      </c>
      <c r="DY367" s="1747">
        <f t="shared" si="1739"/>
        <v>1.6975</v>
      </c>
      <c r="DZ367" s="6013">
        <v>1200</v>
      </c>
      <c r="EA367" s="6014"/>
      <c r="EB367" s="3197">
        <v>100</v>
      </c>
      <c r="EC367" s="3260">
        <v>209</v>
      </c>
      <c r="ED367" s="3236">
        <f t="shared" si="1740"/>
        <v>109</v>
      </c>
      <c r="EE367" s="1872">
        <f t="shared" si="1741"/>
        <v>2.09</v>
      </c>
      <c r="EF367" s="3287">
        <f t="shared" si="1742"/>
        <v>1165</v>
      </c>
      <c r="EG367" s="1871">
        <f t="shared" si="1743"/>
        <v>35</v>
      </c>
      <c r="EH367" s="1872">
        <f t="shared" si="1744"/>
        <v>0.97083333333333333</v>
      </c>
      <c r="EI367" s="6015">
        <v>1200</v>
      </c>
      <c r="EJ367" s="6016"/>
      <c r="EK367" s="3223">
        <v>100</v>
      </c>
      <c r="EL367" s="3223">
        <v>147</v>
      </c>
      <c r="EM367" s="1782">
        <f t="shared" si="1745"/>
        <v>-47</v>
      </c>
      <c r="EN367" s="1736">
        <f t="shared" si="1773"/>
        <v>1.47</v>
      </c>
      <c r="EO367" s="3016">
        <f t="shared" si="1746"/>
        <v>1312</v>
      </c>
      <c r="EP367" s="1735">
        <f t="shared" si="1747"/>
        <v>-112</v>
      </c>
      <c r="EQ367" s="1736">
        <f t="shared" si="1774"/>
        <v>1.0933333333333333</v>
      </c>
      <c r="ER367" s="5970">
        <v>1200</v>
      </c>
      <c r="ES367" s="5971"/>
      <c r="ET367" s="3622">
        <v>100</v>
      </c>
      <c r="EU367" s="3622">
        <v>257</v>
      </c>
      <c r="EV367" s="1735">
        <f t="shared" si="1748"/>
        <v>-157</v>
      </c>
      <c r="EW367" s="1736">
        <f t="shared" si="1749"/>
        <v>2.57</v>
      </c>
      <c r="EX367" s="3621">
        <f t="shared" si="1750"/>
        <v>1569</v>
      </c>
      <c r="EY367" s="1735">
        <f t="shared" si="1751"/>
        <v>-369</v>
      </c>
      <c r="EZ367" s="1736">
        <f t="shared" si="1752"/>
        <v>1.3075000000000001</v>
      </c>
      <c r="FA367" s="6931">
        <v>1200</v>
      </c>
      <c r="FB367" s="6932"/>
      <c r="FC367" s="2513">
        <v>100</v>
      </c>
      <c r="FD367" s="2514">
        <v>163</v>
      </c>
      <c r="FE367" s="1871">
        <f t="shared" si="1753"/>
        <v>63</v>
      </c>
      <c r="FF367" s="1872">
        <f t="shared" si="1754"/>
        <v>1.63</v>
      </c>
      <c r="FG367" s="2873">
        <f t="shared" si="1755"/>
        <v>627</v>
      </c>
      <c r="FH367" s="1871">
        <f t="shared" si="1756"/>
        <v>573</v>
      </c>
      <c r="FI367" s="1872">
        <f t="shared" si="1757"/>
        <v>0.52249999999999996</v>
      </c>
      <c r="FJ367" s="6694">
        <v>1200</v>
      </c>
      <c r="FK367" s="6943"/>
      <c r="FL367" s="2522">
        <v>100</v>
      </c>
      <c r="FM367" s="2522">
        <v>171</v>
      </c>
      <c r="FN367" s="1735">
        <f t="shared" si="1758"/>
        <v>-71</v>
      </c>
      <c r="FO367" s="1736">
        <f t="shared" si="1775"/>
        <v>1.71</v>
      </c>
      <c r="FP367" s="2587">
        <f t="shared" si="1759"/>
        <v>798</v>
      </c>
      <c r="FQ367" s="1735">
        <f t="shared" si="1760"/>
        <v>402</v>
      </c>
      <c r="FR367" s="1736">
        <f t="shared" si="1776"/>
        <v>0.66500000000000004</v>
      </c>
      <c r="FS367" s="6694">
        <v>1200</v>
      </c>
      <c r="FT367" s="6943"/>
      <c r="FU367" s="2522">
        <v>100</v>
      </c>
      <c r="FV367" s="2522">
        <v>158</v>
      </c>
      <c r="FW367" s="1735">
        <f t="shared" si="1761"/>
        <v>-58</v>
      </c>
      <c r="FX367" s="1736">
        <f t="shared" si="1762"/>
        <v>1.58</v>
      </c>
      <c r="FY367" s="2587">
        <f t="shared" si="1763"/>
        <v>956</v>
      </c>
      <c r="FZ367" s="1735">
        <f t="shared" si="1764"/>
        <v>244</v>
      </c>
      <c r="GA367" s="1736">
        <f t="shared" si="1765"/>
        <v>0.79666666666666663</v>
      </c>
      <c r="GB367" s="1">
        <f t="shared" si="1766"/>
        <v>0.17416666666666669</v>
      </c>
      <c r="GC367" s="2219">
        <v>0</v>
      </c>
      <c r="GD367" s="1895">
        <v>1</v>
      </c>
      <c r="GE367" s="2105" t="s">
        <v>224</v>
      </c>
      <c r="GF367" s="2105" t="s">
        <v>38</v>
      </c>
      <c r="GG367" s="2105" t="s">
        <v>17</v>
      </c>
      <c r="GH367" s="2105" t="s">
        <v>16</v>
      </c>
      <c r="GI367" s="2105" t="s">
        <v>20</v>
      </c>
      <c r="GJ367" s="2105" t="s">
        <v>16</v>
      </c>
      <c r="GK367" s="2105" t="s">
        <v>16</v>
      </c>
      <c r="GL367" s="2096">
        <v>3</v>
      </c>
      <c r="GM367" s="439" t="s">
        <v>1149</v>
      </c>
      <c r="GN367" s="680" t="s">
        <v>799</v>
      </c>
      <c r="GO367" s="460">
        <v>1200</v>
      </c>
      <c r="GP367" s="714">
        <v>300</v>
      </c>
      <c r="GQ367" s="2086">
        <v>464</v>
      </c>
      <c r="GR367" s="2086">
        <v>-164</v>
      </c>
      <c r="GS367" s="1895">
        <v>1.5466666666666666</v>
      </c>
      <c r="GT367" s="2086">
        <v>464</v>
      </c>
      <c r="GU367" s="2086">
        <v>736</v>
      </c>
      <c r="GV367" s="1895">
        <v>0.38666666666666666</v>
      </c>
    </row>
    <row r="368" spans="1:204" ht="38.25" customHeight="1" x14ac:dyDescent="0.25">
      <c r="A368" s="325"/>
      <c r="B368" s="7169"/>
      <c r="C368" s="7163"/>
      <c r="D368" s="7147"/>
      <c r="E368" s="7156"/>
      <c r="F368" s="7144"/>
      <c r="G368" s="7144"/>
      <c r="H368" s="7144"/>
      <c r="I368" s="7144"/>
      <c r="J368" s="7144"/>
      <c r="K368" s="7144"/>
      <c r="L368" s="7144"/>
      <c r="M368" s="7144"/>
      <c r="N368" s="7144"/>
      <c r="O368" s="7114"/>
      <c r="P368" s="7114"/>
      <c r="Q368" s="7114"/>
      <c r="R368" s="7203"/>
      <c r="S368" s="7114"/>
      <c r="T368" s="7114"/>
      <c r="U368" s="7247"/>
      <c r="V368" s="7114"/>
      <c r="W368" s="7248"/>
      <c r="X368" s="7254"/>
      <c r="Y368" s="2096">
        <v>4</v>
      </c>
      <c r="Z368" s="5415" t="s">
        <v>1150</v>
      </c>
      <c r="AA368" s="5579" t="s">
        <v>1151</v>
      </c>
      <c r="AB368" s="414">
        <v>900</v>
      </c>
      <c r="AC368" s="543">
        <v>225</v>
      </c>
      <c r="AD368" s="544">
        <f t="shared" si="1767"/>
        <v>0.25</v>
      </c>
      <c r="AE368" s="543">
        <v>225</v>
      </c>
      <c r="AF368" s="544">
        <f t="shared" si="1768"/>
        <v>0.25</v>
      </c>
      <c r="AG368" s="543">
        <v>225</v>
      </c>
      <c r="AH368" s="544">
        <f t="shared" si="1769"/>
        <v>0.25</v>
      </c>
      <c r="AI368" s="543">
        <v>225</v>
      </c>
      <c r="AJ368" s="545">
        <f t="shared" si="1770"/>
        <v>0.25</v>
      </c>
      <c r="AK368" s="191">
        <f t="shared" si="1706"/>
        <v>1</v>
      </c>
      <c r="AL368" s="2274">
        <v>4</v>
      </c>
      <c r="AM368" s="1044" t="s">
        <v>3049</v>
      </c>
      <c r="AN368" s="1044" t="s">
        <v>3051</v>
      </c>
      <c r="AO368" s="1044" t="s">
        <v>3050</v>
      </c>
      <c r="AP368" s="1044" t="s">
        <v>3052</v>
      </c>
      <c r="AQ368" s="1039">
        <v>100</v>
      </c>
      <c r="AR368" s="1039" t="s">
        <v>1463</v>
      </c>
      <c r="AS368" s="970" t="s">
        <v>1579</v>
      </c>
      <c r="AT368" s="2274"/>
      <c r="AU368" s="970" t="s">
        <v>1704</v>
      </c>
      <c r="AV368" s="6480">
        <v>900</v>
      </c>
      <c r="AW368" s="6480"/>
      <c r="AX368" s="4090">
        <f t="shared" si="1707"/>
        <v>225</v>
      </c>
      <c r="AY368" s="3674">
        <f t="shared" si="1708"/>
        <v>49</v>
      </c>
      <c r="AZ368" s="4092">
        <f t="shared" si="1709"/>
        <v>176</v>
      </c>
      <c r="BA368" s="2963">
        <f t="shared" si="1710"/>
        <v>0.21777777777777776</v>
      </c>
      <c r="BB368" s="3674">
        <f t="shared" si="1711"/>
        <v>239</v>
      </c>
      <c r="BC368" s="4104">
        <f t="shared" si="1712"/>
        <v>661</v>
      </c>
      <c r="BD368" s="2963">
        <f t="shared" si="1713"/>
        <v>0.26555555555555554</v>
      </c>
      <c r="BE368" s="4468">
        <f t="shared" si="1714"/>
        <v>0</v>
      </c>
      <c r="BF368" s="6480">
        <v>900</v>
      </c>
      <c r="BG368" s="6480"/>
      <c r="BH368" s="3673">
        <f t="shared" si="1520"/>
        <v>225</v>
      </c>
      <c r="BI368" s="3674">
        <f t="shared" si="1715"/>
        <v>60</v>
      </c>
      <c r="BJ368" s="3111">
        <f t="shared" si="1716"/>
        <v>165</v>
      </c>
      <c r="BK368" s="2963">
        <f t="shared" si="1717"/>
        <v>0.26666666666666666</v>
      </c>
      <c r="BL368" s="3674">
        <f t="shared" si="1381"/>
        <v>190</v>
      </c>
      <c r="BM368" s="3122">
        <f t="shared" si="1718"/>
        <v>710</v>
      </c>
      <c r="BN368" s="2963">
        <f t="shared" si="1719"/>
        <v>0.21111111111111111</v>
      </c>
      <c r="BO368" s="3738">
        <f t="shared" si="1720"/>
        <v>0</v>
      </c>
      <c r="BP368" s="3494"/>
      <c r="BQ368" s="6739">
        <v>900</v>
      </c>
      <c r="BR368" s="6739"/>
      <c r="BS368" s="2572">
        <f t="shared" si="1721"/>
        <v>225</v>
      </c>
      <c r="BT368" s="2800">
        <f t="shared" si="1722"/>
        <v>63</v>
      </c>
      <c r="BU368" s="2987">
        <f t="shared" si="1456"/>
        <v>162</v>
      </c>
      <c r="BV368" s="2963">
        <f t="shared" si="1457"/>
        <v>0.28000000000000003</v>
      </c>
      <c r="BW368" s="2361">
        <f t="shared" si="1458"/>
        <v>130</v>
      </c>
      <c r="BX368" s="2991">
        <f t="shared" si="1459"/>
        <v>770</v>
      </c>
      <c r="BY368" s="2963">
        <f t="shared" si="1460"/>
        <v>0.14444444444444443</v>
      </c>
      <c r="BZ368" s="3151"/>
      <c r="CA368" s="6657">
        <v>900</v>
      </c>
      <c r="CB368" s="6657"/>
      <c r="CC368" s="1813">
        <v>225</v>
      </c>
      <c r="CD368" s="1814">
        <v>67</v>
      </c>
      <c r="CE368" s="2359">
        <f t="shared" si="1723"/>
        <v>158</v>
      </c>
      <c r="CF368" s="1834">
        <f t="shared" si="1724"/>
        <v>0.29777777777777775</v>
      </c>
      <c r="CG368" s="1971">
        <f t="shared" si="1725"/>
        <v>67</v>
      </c>
      <c r="CH368" s="2387">
        <f t="shared" si="1726"/>
        <v>833</v>
      </c>
      <c r="CI368" s="1834">
        <f t="shared" si="1727"/>
        <v>7.4444444444444438E-2</v>
      </c>
      <c r="CM368" s="1868">
        <v>75</v>
      </c>
      <c r="CN368" s="1744">
        <v>75</v>
      </c>
      <c r="CO368" s="1745">
        <v>75</v>
      </c>
      <c r="CP368" s="1744">
        <v>75</v>
      </c>
      <c r="CQ368" s="1744">
        <v>75</v>
      </c>
      <c r="CR368" s="1745">
        <v>75</v>
      </c>
      <c r="CS368" s="1744">
        <v>75</v>
      </c>
      <c r="CT368" s="1744">
        <v>75</v>
      </c>
      <c r="CU368" s="1745">
        <v>75</v>
      </c>
      <c r="CV368" s="1744">
        <v>75</v>
      </c>
      <c r="CW368" s="1744">
        <v>75</v>
      </c>
      <c r="CX368" s="1745">
        <v>75</v>
      </c>
      <c r="CY368" s="6013">
        <v>900</v>
      </c>
      <c r="CZ368" s="6014"/>
      <c r="DA368" s="4801">
        <v>75</v>
      </c>
      <c r="DB368" s="4802">
        <v>15</v>
      </c>
      <c r="DC368" s="4806">
        <f t="shared" si="1728"/>
        <v>-60</v>
      </c>
      <c r="DD368" s="4807">
        <f t="shared" si="1729"/>
        <v>0.2</v>
      </c>
      <c r="DE368" s="4808">
        <f t="shared" si="1462"/>
        <v>205</v>
      </c>
      <c r="DF368" s="4206">
        <f t="shared" si="1730"/>
        <v>695</v>
      </c>
      <c r="DG368" s="4205">
        <f t="shared" si="1731"/>
        <v>0.22777777777777777</v>
      </c>
      <c r="DH368" s="6015">
        <v>900</v>
      </c>
      <c r="DI368" s="6016"/>
      <c r="DJ368" s="4425">
        <v>75</v>
      </c>
      <c r="DK368" s="4425">
        <v>17</v>
      </c>
      <c r="DL368" s="4682">
        <f t="shared" si="1732"/>
        <v>58</v>
      </c>
      <c r="DM368" s="4683">
        <f t="shared" si="1771"/>
        <v>0.22666666666666666</v>
      </c>
      <c r="DN368" s="4428">
        <f t="shared" si="1733"/>
        <v>222</v>
      </c>
      <c r="DO368" s="4093">
        <f t="shared" si="1734"/>
        <v>678</v>
      </c>
      <c r="DP368" s="1747">
        <f t="shared" si="1772"/>
        <v>0.24666666666666667</v>
      </c>
      <c r="DQ368" s="5970">
        <v>900</v>
      </c>
      <c r="DR368" s="5971"/>
      <c r="DS368" s="2685">
        <v>75</v>
      </c>
      <c r="DT368" s="2685">
        <v>17</v>
      </c>
      <c r="DU368" s="4640">
        <f t="shared" si="1735"/>
        <v>58</v>
      </c>
      <c r="DV368" s="2684">
        <f t="shared" si="1736"/>
        <v>0.22666666666666666</v>
      </c>
      <c r="DW368" s="2683">
        <f t="shared" si="1737"/>
        <v>239</v>
      </c>
      <c r="DX368" s="4093">
        <f t="shared" si="1738"/>
        <v>661</v>
      </c>
      <c r="DY368" s="1747">
        <f t="shared" si="1739"/>
        <v>0.26555555555555554</v>
      </c>
      <c r="DZ368" s="6013">
        <v>900</v>
      </c>
      <c r="EA368" s="6014"/>
      <c r="EB368" s="3197">
        <v>75</v>
      </c>
      <c r="EC368" s="3260">
        <v>15</v>
      </c>
      <c r="ED368" s="3236">
        <f t="shared" si="1740"/>
        <v>-60</v>
      </c>
      <c r="EE368" s="1872">
        <f t="shared" si="1741"/>
        <v>0.2</v>
      </c>
      <c r="EF368" s="3287">
        <f t="shared" si="1742"/>
        <v>145</v>
      </c>
      <c r="EG368" s="1871">
        <f t="shared" si="1743"/>
        <v>755</v>
      </c>
      <c r="EH368" s="1872">
        <f t="shared" si="1744"/>
        <v>0.16111111111111112</v>
      </c>
      <c r="EI368" s="6015">
        <v>900</v>
      </c>
      <c r="EJ368" s="6016"/>
      <c r="EK368" s="3223">
        <v>75</v>
      </c>
      <c r="EL368" s="3223">
        <v>15</v>
      </c>
      <c r="EM368" s="1782">
        <f t="shared" si="1745"/>
        <v>60</v>
      </c>
      <c r="EN368" s="1736">
        <f t="shared" si="1773"/>
        <v>0.2</v>
      </c>
      <c r="EO368" s="3016">
        <f t="shared" si="1746"/>
        <v>160</v>
      </c>
      <c r="EP368" s="1735">
        <f t="shared" si="1747"/>
        <v>740</v>
      </c>
      <c r="EQ368" s="1736">
        <f t="shared" si="1774"/>
        <v>0.17777777777777778</v>
      </c>
      <c r="ER368" s="5970">
        <v>900</v>
      </c>
      <c r="ES368" s="5971"/>
      <c r="ET368" s="3622">
        <v>75</v>
      </c>
      <c r="EU368" s="3622">
        <v>30</v>
      </c>
      <c r="EV368" s="3917">
        <f t="shared" si="1748"/>
        <v>45</v>
      </c>
      <c r="EW368" s="2674">
        <f t="shared" si="1749"/>
        <v>0.4</v>
      </c>
      <c r="EX368" s="3621">
        <f t="shared" si="1750"/>
        <v>190</v>
      </c>
      <c r="EY368" s="3917">
        <f t="shared" si="1751"/>
        <v>710</v>
      </c>
      <c r="EZ368" s="2674">
        <f t="shared" si="1752"/>
        <v>0.21111111111111111</v>
      </c>
      <c r="FA368" s="6931">
        <v>900</v>
      </c>
      <c r="FB368" s="6932"/>
      <c r="FC368" s="2513">
        <v>75</v>
      </c>
      <c r="FD368" s="2514">
        <v>38</v>
      </c>
      <c r="FE368" s="1871">
        <f t="shared" si="1753"/>
        <v>-37</v>
      </c>
      <c r="FF368" s="1872">
        <f t="shared" si="1754"/>
        <v>0.50666666666666671</v>
      </c>
      <c r="FG368" s="2873">
        <f t="shared" si="1755"/>
        <v>105</v>
      </c>
      <c r="FH368" s="1871">
        <f t="shared" si="1756"/>
        <v>795</v>
      </c>
      <c r="FI368" s="1872">
        <f t="shared" si="1757"/>
        <v>0.11666666666666667</v>
      </c>
      <c r="FJ368" s="6694">
        <v>900</v>
      </c>
      <c r="FK368" s="6943"/>
      <c r="FL368" s="2522">
        <v>75</v>
      </c>
      <c r="FM368" s="2522">
        <v>15</v>
      </c>
      <c r="FN368" s="1735">
        <f t="shared" si="1758"/>
        <v>60</v>
      </c>
      <c r="FO368" s="1736">
        <f t="shared" si="1775"/>
        <v>0.2</v>
      </c>
      <c r="FP368" s="2587">
        <f t="shared" si="1759"/>
        <v>120</v>
      </c>
      <c r="FQ368" s="1735">
        <f t="shared" si="1760"/>
        <v>780</v>
      </c>
      <c r="FR368" s="1736">
        <f t="shared" si="1776"/>
        <v>0.13333333333333333</v>
      </c>
      <c r="FS368" s="6694">
        <v>900</v>
      </c>
      <c r="FT368" s="6943"/>
      <c r="FU368" s="2522">
        <v>75</v>
      </c>
      <c r="FV368" s="2522">
        <v>10</v>
      </c>
      <c r="FW368" s="1735">
        <f t="shared" si="1761"/>
        <v>65</v>
      </c>
      <c r="FX368" s="1736">
        <f t="shared" si="1762"/>
        <v>0.13333333333333333</v>
      </c>
      <c r="FY368" s="2587">
        <f t="shared" si="1763"/>
        <v>130</v>
      </c>
      <c r="FZ368" s="1735">
        <f t="shared" si="1764"/>
        <v>770</v>
      </c>
      <c r="GA368" s="1736">
        <f t="shared" si="1765"/>
        <v>0.14444444444444443</v>
      </c>
      <c r="GB368" s="1">
        <f t="shared" si="1766"/>
        <v>1.6666666666666691E-2</v>
      </c>
      <c r="GC368" s="2219">
        <v>0</v>
      </c>
      <c r="GD368" s="1895">
        <v>1</v>
      </c>
      <c r="GE368" s="2105" t="s">
        <v>224</v>
      </c>
      <c r="GF368" s="2105" t="s">
        <v>38</v>
      </c>
      <c r="GG368" s="2105" t="s">
        <v>17</v>
      </c>
      <c r="GH368" s="2105" t="s">
        <v>16</v>
      </c>
      <c r="GI368" s="2105" t="s">
        <v>20</v>
      </c>
      <c r="GJ368" s="2105" t="s">
        <v>16</v>
      </c>
      <c r="GK368" s="2105" t="s">
        <v>16</v>
      </c>
      <c r="GL368" s="2096">
        <v>4</v>
      </c>
      <c r="GM368" s="439" t="s">
        <v>1150</v>
      </c>
      <c r="GN368" s="680" t="s">
        <v>1151</v>
      </c>
      <c r="GO368" s="460">
        <v>900</v>
      </c>
      <c r="GP368" s="714">
        <v>225</v>
      </c>
      <c r="GQ368" s="2086">
        <v>67</v>
      </c>
      <c r="GR368" s="2086">
        <v>158</v>
      </c>
      <c r="GS368" s="1895">
        <v>0.29777777777777775</v>
      </c>
      <c r="GT368" s="2086">
        <v>67</v>
      </c>
      <c r="GU368" s="2086">
        <v>833</v>
      </c>
      <c r="GV368" s="1895">
        <v>7.4444444444444438E-2</v>
      </c>
    </row>
    <row r="369" spans="1:204" ht="51" x14ac:dyDescent="0.25">
      <c r="A369" s="325"/>
      <c r="B369" s="7169"/>
      <c r="C369" s="7163"/>
      <c r="D369" s="7147"/>
      <c r="E369" s="7156"/>
      <c r="F369" s="7144"/>
      <c r="G369" s="7144"/>
      <c r="H369" s="7144"/>
      <c r="I369" s="7144"/>
      <c r="J369" s="7144"/>
      <c r="K369" s="7144"/>
      <c r="L369" s="7144"/>
      <c r="M369" s="7144"/>
      <c r="N369" s="7144"/>
      <c r="O369" s="7114"/>
      <c r="P369" s="7114"/>
      <c r="Q369" s="7114"/>
      <c r="R369" s="7203"/>
      <c r="S369" s="7114"/>
      <c r="T369" s="7114"/>
      <c r="U369" s="7247"/>
      <c r="V369" s="7114"/>
      <c r="W369" s="7248"/>
      <c r="X369" s="7254"/>
      <c r="Y369" s="2096">
        <v>5</v>
      </c>
      <c r="Z369" s="5415" t="s">
        <v>1152</v>
      </c>
      <c r="AA369" s="5579" t="s">
        <v>1153</v>
      </c>
      <c r="AB369" s="414">
        <v>15</v>
      </c>
      <c r="AC369" s="682">
        <v>5</v>
      </c>
      <c r="AD369" s="544">
        <f t="shared" si="1767"/>
        <v>0.33333333333333331</v>
      </c>
      <c r="AE369" s="682">
        <v>6</v>
      </c>
      <c r="AF369" s="544">
        <f t="shared" si="1768"/>
        <v>0.4</v>
      </c>
      <c r="AG369" s="682">
        <v>4</v>
      </c>
      <c r="AH369" s="544">
        <f t="shared" si="1769"/>
        <v>0.26666666666666666</v>
      </c>
      <c r="AI369" s="682">
        <v>0</v>
      </c>
      <c r="AJ369" s="545">
        <f t="shared" si="1770"/>
        <v>0</v>
      </c>
      <c r="AK369" s="191">
        <f t="shared" si="1706"/>
        <v>1</v>
      </c>
      <c r="AL369" s="2274">
        <v>5</v>
      </c>
      <c r="AM369" s="1039" t="s">
        <v>3053</v>
      </c>
      <c r="AN369" s="1039" t="s">
        <v>3055</v>
      </c>
      <c r="AO369" s="1038" t="s">
        <v>3054</v>
      </c>
      <c r="AP369" s="1039" t="s">
        <v>3056</v>
      </c>
      <c r="AQ369" s="1039">
        <v>100</v>
      </c>
      <c r="AR369" s="1039" t="s">
        <v>3068</v>
      </c>
      <c r="AS369" s="970" t="s">
        <v>1579</v>
      </c>
      <c r="AT369" s="2274"/>
      <c r="AU369" s="970" t="s">
        <v>1704</v>
      </c>
      <c r="AV369" s="6480">
        <v>15</v>
      </c>
      <c r="AW369" s="6480"/>
      <c r="AX369" s="4090">
        <f t="shared" si="1707"/>
        <v>0</v>
      </c>
      <c r="AY369" s="3674">
        <f t="shared" si="1708"/>
        <v>3</v>
      </c>
      <c r="AZ369" s="4092">
        <f t="shared" si="1709"/>
        <v>-3</v>
      </c>
      <c r="BA369" s="2963" t="e">
        <f t="shared" si="1710"/>
        <v>#DIV/0!</v>
      </c>
      <c r="BB369" s="3674">
        <f t="shared" si="1711"/>
        <v>17</v>
      </c>
      <c r="BC369" s="4104">
        <f t="shared" si="1712"/>
        <v>-2</v>
      </c>
      <c r="BD369" s="2963">
        <f t="shared" si="1713"/>
        <v>1.1333333333333333</v>
      </c>
      <c r="BE369" s="4468">
        <f t="shared" si="1714"/>
        <v>0</v>
      </c>
      <c r="BF369" s="6480">
        <v>15</v>
      </c>
      <c r="BG369" s="6480"/>
      <c r="BH369" s="3673">
        <f t="shared" si="1520"/>
        <v>4</v>
      </c>
      <c r="BI369" s="3674">
        <f t="shared" si="1715"/>
        <v>5</v>
      </c>
      <c r="BJ369" s="3111">
        <f t="shared" si="1716"/>
        <v>-1</v>
      </c>
      <c r="BK369" s="2963">
        <f t="shared" si="1717"/>
        <v>1.25</v>
      </c>
      <c r="BL369" s="3674">
        <f t="shared" si="1381"/>
        <v>14</v>
      </c>
      <c r="BM369" s="3122">
        <f t="shared" si="1718"/>
        <v>1</v>
      </c>
      <c r="BN369" s="2963">
        <f t="shared" si="1719"/>
        <v>0.93333333333333335</v>
      </c>
      <c r="BO369" s="3738">
        <f t="shared" si="1720"/>
        <v>0</v>
      </c>
      <c r="BP369" s="3494"/>
      <c r="BQ369" s="6739">
        <v>15</v>
      </c>
      <c r="BR369" s="6739"/>
      <c r="BS369" s="2572">
        <f t="shared" si="1721"/>
        <v>6</v>
      </c>
      <c r="BT369" s="2800">
        <f t="shared" si="1722"/>
        <v>1</v>
      </c>
      <c r="BU369" s="2987">
        <f t="shared" si="1456"/>
        <v>5</v>
      </c>
      <c r="BV369" s="2963">
        <f t="shared" si="1457"/>
        <v>0.16666666666666666</v>
      </c>
      <c r="BW369" s="2361">
        <f t="shared" si="1458"/>
        <v>9</v>
      </c>
      <c r="BX369" s="2991">
        <f t="shared" si="1459"/>
        <v>6</v>
      </c>
      <c r="BY369" s="2963">
        <f t="shared" si="1460"/>
        <v>0.6</v>
      </c>
      <c r="BZ369" s="3151"/>
      <c r="CA369" s="6657">
        <v>15</v>
      </c>
      <c r="CB369" s="6657"/>
      <c r="CC369" s="1813">
        <v>5</v>
      </c>
      <c r="CD369" s="1814">
        <v>8</v>
      </c>
      <c r="CE369" s="2359">
        <f t="shared" si="1723"/>
        <v>-3</v>
      </c>
      <c r="CF369" s="1834">
        <f t="shared" si="1724"/>
        <v>1.6</v>
      </c>
      <c r="CG369" s="1971">
        <f t="shared" si="1725"/>
        <v>8</v>
      </c>
      <c r="CH369" s="2387">
        <f t="shared" si="1726"/>
        <v>7</v>
      </c>
      <c r="CI369" s="1834">
        <f t="shared" si="1727"/>
        <v>0.53333333333333333</v>
      </c>
      <c r="CM369" s="1868">
        <v>1</v>
      </c>
      <c r="CN369" s="1744">
        <v>2</v>
      </c>
      <c r="CO369" s="1745">
        <v>2</v>
      </c>
      <c r="CP369" s="1827">
        <v>2</v>
      </c>
      <c r="CQ369" s="1827">
        <v>2</v>
      </c>
      <c r="CR369" s="1745">
        <v>2</v>
      </c>
      <c r="CS369" s="1827">
        <v>0</v>
      </c>
      <c r="CT369" s="1827">
        <v>0</v>
      </c>
      <c r="CU369" s="1745">
        <v>0</v>
      </c>
      <c r="CV369" s="1827">
        <v>1</v>
      </c>
      <c r="CW369" s="1827">
        <v>1</v>
      </c>
      <c r="CX369" s="1745">
        <v>2</v>
      </c>
      <c r="CY369" s="6013">
        <v>15</v>
      </c>
      <c r="CZ369" s="6014"/>
      <c r="DA369" s="4816">
        <v>0</v>
      </c>
      <c r="DB369" s="4802">
        <v>0</v>
      </c>
      <c r="DC369" s="4806">
        <f t="shared" si="1728"/>
        <v>0</v>
      </c>
      <c r="DD369" s="4807" t="e">
        <f t="shared" si="1729"/>
        <v>#DIV/0!</v>
      </c>
      <c r="DE369" s="4808">
        <f t="shared" si="1462"/>
        <v>14</v>
      </c>
      <c r="DF369" s="4206">
        <f t="shared" si="1730"/>
        <v>1</v>
      </c>
      <c r="DG369" s="4205">
        <f t="shared" si="1731"/>
        <v>0.93333333333333335</v>
      </c>
      <c r="DH369" s="6015">
        <v>15</v>
      </c>
      <c r="DI369" s="6016"/>
      <c r="DJ369" s="4739">
        <v>0</v>
      </c>
      <c r="DK369" s="4739">
        <v>1</v>
      </c>
      <c r="DL369" s="4682">
        <f t="shared" si="1732"/>
        <v>-1</v>
      </c>
      <c r="DM369" s="4683" t="e">
        <f t="shared" si="1771"/>
        <v>#DIV/0!</v>
      </c>
      <c r="DN369" s="4428">
        <f t="shared" si="1733"/>
        <v>15</v>
      </c>
      <c r="DO369" s="4093">
        <f t="shared" si="1734"/>
        <v>0</v>
      </c>
      <c r="DP369" s="1747">
        <f t="shared" si="1772"/>
        <v>1</v>
      </c>
      <c r="DQ369" s="5970">
        <v>15</v>
      </c>
      <c r="DR369" s="5971"/>
      <c r="DS369" s="4737">
        <v>0</v>
      </c>
      <c r="DT369" s="4737">
        <v>2</v>
      </c>
      <c r="DU369" s="4640">
        <f t="shared" si="1735"/>
        <v>-2</v>
      </c>
      <c r="DV369" s="2684" t="e">
        <f t="shared" si="1736"/>
        <v>#DIV/0!</v>
      </c>
      <c r="DW369" s="4433">
        <f t="shared" si="1737"/>
        <v>17</v>
      </c>
      <c r="DX369" s="4093">
        <f t="shared" si="1738"/>
        <v>-2</v>
      </c>
      <c r="DY369" s="1747">
        <f t="shared" si="1739"/>
        <v>1.1333333333333333</v>
      </c>
      <c r="DZ369" s="6013">
        <v>15</v>
      </c>
      <c r="EA369" s="6014"/>
      <c r="EB369" s="3261">
        <v>2</v>
      </c>
      <c r="EC369" s="3260">
        <v>0</v>
      </c>
      <c r="ED369" s="3236">
        <f t="shared" si="1740"/>
        <v>-2</v>
      </c>
      <c r="EE369" s="1872">
        <f t="shared" si="1741"/>
        <v>0</v>
      </c>
      <c r="EF369" s="3287">
        <f t="shared" si="1742"/>
        <v>9</v>
      </c>
      <c r="EG369" s="1871">
        <f t="shared" si="1743"/>
        <v>6</v>
      </c>
      <c r="EH369" s="1872">
        <f t="shared" si="1744"/>
        <v>0.6</v>
      </c>
      <c r="EI369" s="6015">
        <v>15</v>
      </c>
      <c r="EJ369" s="6016"/>
      <c r="EK369" s="3223">
        <v>2</v>
      </c>
      <c r="EL369" s="3223">
        <v>5</v>
      </c>
      <c r="EM369" s="1782">
        <f t="shared" si="1745"/>
        <v>-3</v>
      </c>
      <c r="EN369" s="1736">
        <f t="shared" si="1773"/>
        <v>2.5</v>
      </c>
      <c r="EO369" s="3016">
        <f t="shared" si="1746"/>
        <v>14</v>
      </c>
      <c r="EP369" s="1735">
        <f t="shared" si="1747"/>
        <v>1</v>
      </c>
      <c r="EQ369" s="1736">
        <f t="shared" si="1774"/>
        <v>0.93333333333333335</v>
      </c>
      <c r="ER369" s="5970">
        <v>15</v>
      </c>
      <c r="ES369" s="5971"/>
      <c r="ET369" s="3622">
        <v>0</v>
      </c>
      <c r="EU369" s="3622">
        <v>0</v>
      </c>
      <c r="EV369" s="1735">
        <f t="shared" si="1748"/>
        <v>0</v>
      </c>
      <c r="EW369" s="1736" t="e">
        <f t="shared" si="1749"/>
        <v>#DIV/0!</v>
      </c>
      <c r="EX369" s="3621">
        <f t="shared" si="1750"/>
        <v>14</v>
      </c>
      <c r="EY369" s="1735">
        <f t="shared" si="1751"/>
        <v>1</v>
      </c>
      <c r="EZ369" s="1736">
        <f t="shared" si="1752"/>
        <v>0.93333333333333335</v>
      </c>
      <c r="FA369" s="6931">
        <v>15</v>
      </c>
      <c r="FB369" s="6932"/>
      <c r="FC369" s="2515">
        <v>2</v>
      </c>
      <c r="FD369" s="2514">
        <v>1</v>
      </c>
      <c r="FE369" s="1871">
        <f t="shared" si="1753"/>
        <v>-1</v>
      </c>
      <c r="FF369" s="1872">
        <f t="shared" si="1754"/>
        <v>0.5</v>
      </c>
      <c r="FG369" s="2873">
        <f t="shared" si="1755"/>
        <v>9</v>
      </c>
      <c r="FH369" s="1871">
        <f t="shared" si="1756"/>
        <v>6</v>
      </c>
      <c r="FI369" s="1872">
        <f t="shared" si="1757"/>
        <v>0.6</v>
      </c>
      <c r="FJ369" s="6694">
        <v>15</v>
      </c>
      <c r="FK369" s="6943"/>
      <c r="FL369" s="2522">
        <v>2</v>
      </c>
      <c r="FM369" s="2522">
        <v>0</v>
      </c>
      <c r="FN369" s="1735">
        <f t="shared" si="1758"/>
        <v>2</v>
      </c>
      <c r="FO369" s="1736">
        <f t="shared" si="1775"/>
        <v>0</v>
      </c>
      <c r="FP369" s="2587">
        <f t="shared" si="1759"/>
        <v>9</v>
      </c>
      <c r="FQ369" s="1735">
        <f t="shared" si="1760"/>
        <v>6</v>
      </c>
      <c r="FR369" s="1736">
        <f t="shared" si="1776"/>
        <v>0.6</v>
      </c>
      <c r="FS369" s="6694">
        <v>15</v>
      </c>
      <c r="FT369" s="6943"/>
      <c r="FU369" s="2522">
        <v>2</v>
      </c>
      <c r="FV369" s="2522">
        <v>0</v>
      </c>
      <c r="FW369" s="1735">
        <f t="shared" si="1761"/>
        <v>2</v>
      </c>
      <c r="FX369" s="1736">
        <f t="shared" si="1762"/>
        <v>0</v>
      </c>
      <c r="FY369" s="2587">
        <f t="shared" si="1763"/>
        <v>9</v>
      </c>
      <c r="FZ369" s="1735">
        <f t="shared" si="1764"/>
        <v>6</v>
      </c>
      <c r="GA369" s="1736">
        <f t="shared" si="1765"/>
        <v>0.6</v>
      </c>
      <c r="GB369" s="1">
        <f t="shared" si="1766"/>
        <v>0</v>
      </c>
      <c r="GC369" s="2219">
        <v>0</v>
      </c>
      <c r="GD369" s="1895">
        <v>1</v>
      </c>
      <c r="GE369" s="2105" t="s">
        <v>224</v>
      </c>
      <c r="GF369" s="2105" t="s">
        <v>38</v>
      </c>
      <c r="GG369" s="2105" t="s">
        <v>17</v>
      </c>
      <c r="GH369" s="2105" t="s">
        <v>16</v>
      </c>
      <c r="GI369" s="2105" t="s">
        <v>20</v>
      </c>
      <c r="GJ369" s="2105" t="s">
        <v>16</v>
      </c>
      <c r="GK369" s="2105" t="s">
        <v>16</v>
      </c>
      <c r="GL369" s="2096">
        <v>5</v>
      </c>
      <c r="GM369" s="439" t="s">
        <v>1152</v>
      </c>
      <c r="GN369" s="680" t="s">
        <v>1153</v>
      </c>
      <c r="GO369" s="460">
        <v>15</v>
      </c>
      <c r="GP369" s="683">
        <v>5</v>
      </c>
      <c r="GQ369" s="2086">
        <v>8</v>
      </c>
      <c r="GR369" s="2086">
        <v>-3</v>
      </c>
      <c r="GS369" s="1895">
        <v>1.6</v>
      </c>
      <c r="GT369" s="2086">
        <v>8</v>
      </c>
      <c r="GU369" s="2086">
        <v>7</v>
      </c>
      <c r="GV369" s="1895">
        <v>0.53333333333333333</v>
      </c>
    </row>
    <row r="370" spans="1:204" ht="37.5" customHeight="1" x14ac:dyDescent="0.25">
      <c r="A370" s="325"/>
      <c r="B370" s="7169"/>
      <c r="C370" s="7163"/>
      <c r="D370" s="7147"/>
      <c r="E370" s="7156"/>
      <c r="F370" s="7144"/>
      <c r="G370" s="7144"/>
      <c r="H370" s="7144"/>
      <c r="I370" s="7144"/>
      <c r="J370" s="7144"/>
      <c r="K370" s="7144"/>
      <c r="L370" s="7144"/>
      <c r="M370" s="7144"/>
      <c r="N370" s="7144"/>
      <c r="O370" s="7114"/>
      <c r="P370" s="7114"/>
      <c r="Q370" s="7114"/>
      <c r="R370" s="7203"/>
      <c r="S370" s="7114"/>
      <c r="T370" s="7114"/>
      <c r="U370" s="7247"/>
      <c r="V370" s="7114"/>
      <c r="W370" s="7248"/>
      <c r="X370" s="7254"/>
      <c r="Y370" s="2096">
        <v>6</v>
      </c>
      <c r="Z370" s="5415" t="s">
        <v>1154</v>
      </c>
      <c r="AA370" s="5580" t="s">
        <v>859</v>
      </c>
      <c r="AB370" s="414">
        <v>240</v>
      </c>
      <c r="AC370" s="683">
        <v>120</v>
      </c>
      <c r="AD370" s="544">
        <f t="shared" si="1767"/>
        <v>0.5</v>
      </c>
      <c r="AE370" s="683">
        <v>120</v>
      </c>
      <c r="AF370" s="544">
        <f t="shared" si="1768"/>
        <v>0.5</v>
      </c>
      <c r="AG370" s="683">
        <v>0</v>
      </c>
      <c r="AH370" s="544">
        <f t="shared" si="1769"/>
        <v>0</v>
      </c>
      <c r="AI370" s="683">
        <v>0</v>
      </c>
      <c r="AJ370" s="545">
        <f t="shared" si="1770"/>
        <v>0</v>
      </c>
      <c r="AK370" s="191">
        <f t="shared" si="1706"/>
        <v>1</v>
      </c>
      <c r="AL370" s="2274">
        <v>6</v>
      </c>
      <c r="AM370" s="1044" t="s">
        <v>3057</v>
      </c>
      <c r="AN370" s="1044" t="s">
        <v>3059</v>
      </c>
      <c r="AO370" s="1044" t="s">
        <v>3058</v>
      </c>
      <c r="AP370" s="1044" t="s">
        <v>3060</v>
      </c>
      <c r="AQ370" s="1039">
        <v>100</v>
      </c>
      <c r="AR370" s="1039" t="s">
        <v>2046</v>
      </c>
      <c r="AS370" s="970" t="s">
        <v>1579</v>
      </c>
      <c r="AT370" s="2274"/>
      <c r="AU370" s="970" t="s">
        <v>1704</v>
      </c>
      <c r="AV370" s="6480">
        <v>240</v>
      </c>
      <c r="AW370" s="6480"/>
      <c r="AX370" s="4090">
        <f t="shared" si="1707"/>
        <v>0</v>
      </c>
      <c r="AY370" s="3674">
        <f t="shared" si="1708"/>
        <v>131</v>
      </c>
      <c r="AZ370" s="4092">
        <f t="shared" si="1709"/>
        <v>-131</v>
      </c>
      <c r="BA370" s="2963" t="e">
        <f t="shared" si="1710"/>
        <v>#DIV/0!</v>
      </c>
      <c r="BB370" s="3674">
        <f t="shared" si="1711"/>
        <v>386</v>
      </c>
      <c r="BC370" s="4104">
        <f t="shared" si="1712"/>
        <v>-146</v>
      </c>
      <c r="BD370" s="2963">
        <f t="shared" si="1713"/>
        <v>1.6083333333333334</v>
      </c>
      <c r="BE370" s="4468">
        <f t="shared" si="1714"/>
        <v>0</v>
      </c>
      <c r="BF370" s="6480">
        <v>240</v>
      </c>
      <c r="BG370" s="6480"/>
      <c r="BH370" s="3673">
        <f t="shared" si="1520"/>
        <v>0</v>
      </c>
      <c r="BI370" s="3674">
        <f t="shared" si="1715"/>
        <v>67</v>
      </c>
      <c r="BJ370" s="3111">
        <f t="shared" si="1716"/>
        <v>-67</v>
      </c>
      <c r="BK370" s="2963" t="e">
        <f t="shared" si="1717"/>
        <v>#DIV/0!</v>
      </c>
      <c r="BL370" s="3674">
        <f t="shared" si="1381"/>
        <v>255</v>
      </c>
      <c r="BM370" s="3122">
        <f t="shared" si="1718"/>
        <v>-15</v>
      </c>
      <c r="BN370" s="2963">
        <f t="shared" si="1719"/>
        <v>1.0625</v>
      </c>
      <c r="BO370" s="3738">
        <f t="shared" si="1720"/>
        <v>0</v>
      </c>
      <c r="BP370" s="3494"/>
      <c r="BQ370" s="6739">
        <v>240</v>
      </c>
      <c r="BR370" s="6739"/>
      <c r="BS370" s="2572">
        <f t="shared" si="1721"/>
        <v>120</v>
      </c>
      <c r="BT370" s="2800">
        <f t="shared" si="1722"/>
        <v>120</v>
      </c>
      <c r="BU370" s="2987">
        <f t="shared" si="1456"/>
        <v>0</v>
      </c>
      <c r="BV370" s="2963">
        <f t="shared" si="1457"/>
        <v>1</v>
      </c>
      <c r="BW370" s="2361">
        <f t="shared" si="1458"/>
        <v>188</v>
      </c>
      <c r="BX370" s="2991">
        <f t="shared" si="1459"/>
        <v>52</v>
      </c>
      <c r="BY370" s="2963">
        <f t="shared" si="1460"/>
        <v>0.78333333333333333</v>
      </c>
      <c r="BZ370" s="3151"/>
      <c r="CA370" s="6657">
        <v>240</v>
      </c>
      <c r="CB370" s="6657"/>
      <c r="CC370" s="1813">
        <v>120</v>
      </c>
      <c r="CD370" s="1814">
        <v>68</v>
      </c>
      <c r="CE370" s="2359">
        <f t="shared" si="1723"/>
        <v>52</v>
      </c>
      <c r="CF370" s="1834">
        <f t="shared" si="1724"/>
        <v>0.56666666666666665</v>
      </c>
      <c r="CG370" s="1971">
        <f t="shared" si="1725"/>
        <v>68</v>
      </c>
      <c r="CH370" s="2387">
        <f t="shared" si="1726"/>
        <v>172</v>
      </c>
      <c r="CI370" s="1834">
        <f t="shared" si="1727"/>
        <v>0.28333333333333333</v>
      </c>
      <c r="CJ370" s="2479"/>
      <c r="CK370" s="2479"/>
      <c r="CL370" s="2479"/>
      <c r="CM370" s="1868">
        <v>40</v>
      </c>
      <c r="CN370" s="1744">
        <v>40</v>
      </c>
      <c r="CO370" s="1745">
        <v>40</v>
      </c>
      <c r="CP370" s="1744">
        <v>40</v>
      </c>
      <c r="CQ370" s="1744">
        <v>40</v>
      </c>
      <c r="CR370" s="1745">
        <v>40</v>
      </c>
      <c r="CS370" s="1744">
        <v>0</v>
      </c>
      <c r="CT370" s="1744">
        <v>0</v>
      </c>
      <c r="CU370" s="1745">
        <v>0</v>
      </c>
      <c r="CV370" s="1744">
        <v>0</v>
      </c>
      <c r="CW370" s="1744">
        <v>0</v>
      </c>
      <c r="CX370" s="1745">
        <v>0</v>
      </c>
      <c r="CY370" s="6013">
        <v>240</v>
      </c>
      <c r="CZ370" s="6014"/>
      <c r="DA370" s="4809">
        <v>0</v>
      </c>
      <c r="DB370" s="4802">
        <v>37</v>
      </c>
      <c r="DC370" s="4806">
        <f t="shared" si="1728"/>
        <v>37</v>
      </c>
      <c r="DD370" s="4807" t="e">
        <f t="shared" si="1729"/>
        <v>#DIV/0!</v>
      </c>
      <c r="DE370" s="4808">
        <f t="shared" si="1462"/>
        <v>292</v>
      </c>
      <c r="DF370" s="4206">
        <f t="shared" si="1730"/>
        <v>-52</v>
      </c>
      <c r="DG370" s="4205">
        <f t="shared" si="1731"/>
        <v>1.2166666666666666</v>
      </c>
      <c r="DH370" s="6015">
        <v>240</v>
      </c>
      <c r="DI370" s="6016"/>
      <c r="DJ370" s="4425">
        <v>0</v>
      </c>
      <c r="DK370" s="4425">
        <v>44</v>
      </c>
      <c r="DL370" s="4682">
        <f t="shared" si="1732"/>
        <v>-44</v>
      </c>
      <c r="DM370" s="4683" t="e">
        <f t="shared" si="1771"/>
        <v>#DIV/0!</v>
      </c>
      <c r="DN370" s="4428">
        <f t="shared" si="1733"/>
        <v>336</v>
      </c>
      <c r="DO370" s="4093">
        <f t="shared" si="1734"/>
        <v>-96</v>
      </c>
      <c r="DP370" s="1747">
        <f t="shared" si="1772"/>
        <v>1.4</v>
      </c>
      <c r="DQ370" s="5970">
        <v>240</v>
      </c>
      <c r="DR370" s="5971"/>
      <c r="DS370" s="2685">
        <v>0</v>
      </c>
      <c r="DT370" s="2685">
        <v>50</v>
      </c>
      <c r="DU370" s="4640">
        <f t="shared" si="1735"/>
        <v>-50</v>
      </c>
      <c r="DV370" s="2684" t="e">
        <f t="shared" si="1736"/>
        <v>#DIV/0!</v>
      </c>
      <c r="DW370" s="2683">
        <f t="shared" si="1737"/>
        <v>386</v>
      </c>
      <c r="DX370" s="4093">
        <f t="shared" si="1738"/>
        <v>-146</v>
      </c>
      <c r="DY370" s="1747">
        <f t="shared" si="1739"/>
        <v>1.6083333333333334</v>
      </c>
      <c r="DZ370" s="6013">
        <v>240</v>
      </c>
      <c r="EA370" s="6014"/>
      <c r="EB370" s="3963">
        <v>0</v>
      </c>
      <c r="EC370" s="3260">
        <v>22</v>
      </c>
      <c r="ED370" s="3236">
        <f t="shared" si="1740"/>
        <v>22</v>
      </c>
      <c r="EE370" s="1872" t="e">
        <f t="shared" si="1741"/>
        <v>#DIV/0!</v>
      </c>
      <c r="EF370" s="3287">
        <f t="shared" si="1742"/>
        <v>210</v>
      </c>
      <c r="EG370" s="1871">
        <f t="shared" si="1743"/>
        <v>30</v>
      </c>
      <c r="EH370" s="1872">
        <f t="shared" si="1744"/>
        <v>0.875</v>
      </c>
      <c r="EI370" s="6015">
        <v>240</v>
      </c>
      <c r="EJ370" s="6016"/>
      <c r="EK370" s="3223">
        <v>0</v>
      </c>
      <c r="EL370" s="3223">
        <v>27</v>
      </c>
      <c r="EM370" s="1782">
        <f t="shared" si="1745"/>
        <v>-27</v>
      </c>
      <c r="EN370" s="1736" t="e">
        <f t="shared" si="1773"/>
        <v>#DIV/0!</v>
      </c>
      <c r="EO370" s="3016">
        <f t="shared" si="1746"/>
        <v>237</v>
      </c>
      <c r="EP370" s="1735">
        <f t="shared" si="1747"/>
        <v>3</v>
      </c>
      <c r="EQ370" s="1736">
        <f t="shared" si="1774"/>
        <v>0.98750000000000004</v>
      </c>
      <c r="ER370" s="5970">
        <v>240</v>
      </c>
      <c r="ES370" s="5971"/>
      <c r="ET370" s="3622">
        <v>0</v>
      </c>
      <c r="EU370" s="3622">
        <v>18</v>
      </c>
      <c r="EV370" s="1735">
        <f t="shared" si="1748"/>
        <v>-18</v>
      </c>
      <c r="EW370" s="1736" t="e">
        <f t="shared" si="1749"/>
        <v>#DIV/0!</v>
      </c>
      <c r="EX370" s="3621">
        <f t="shared" si="1750"/>
        <v>255</v>
      </c>
      <c r="EY370" s="1735">
        <f t="shared" si="1751"/>
        <v>-15</v>
      </c>
      <c r="EZ370" s="1736">
        <f t="shared" si="1752"/>
        <v>1.0625</v>
      </c>
      <c r="FA370" s="6931">
        <v>240</v>
      </c>
      <c r="FB370" s="6932"/>
      <c r="FC370" s="2516">
        <v>40</v>
      </c>
      <c r="FD370" s="2514">
        <v>50</v>
      </c>
      <c r="FE370" s="1871">
        <f t="shared" si="1753"/>
        <v>10</v>
      </c>
      <c r="FF370" s="1872">
        <f t="shared" si="1754"/>
        <v>1.25</v>
      </c>
      <c r="FG370" s="2873">
        <f t="shared" si="1755"/>
        <v>118</v>
      </c>
      <c r="FH370" s="1871">
        <f t="shared" si="1756"/>
        <v>122</v>
      </c>
      <c r="FI370" s="1872">
        <f t="shared" si="1757"/>
        <v>0.49166666666666664</v>
      </c>
      <c r="FJ370" s="6694">
        <v>240</v>
      </c>
      <c r="FK370" s="6943"/>
      <c r="FL370" s="2522">
        <v>40</v>
      </c>
      <c r="FM370" s="2522">
        <v>40</v>
      </c>
      <c r="FN370" s="1735">
        <f t="shared" si="1758"/>
        <v>0</v>
      </c>
      <c r="FO370" s="1736">
        <f t="shared" si="1775"/>
        <v>1</v>
      </c>
      <c r="FP370" s="2587">
        <f t="shared" si="1759"/>
        <v>158</v>
      </c>
      <c r="FQ370" s="1735">
        <f t="shared" si="1760"/>
        <v>82</v>
      </c>
      <c r="FR370" s="1736">
        <f t="shared" si="1776"/>
        <v>0.65833333333333333</v>
      </c>
      <c r="FS370" s="6694">
        <v>240</v>
      </c>
      <c r="FT370" s="6943"/>
      <c r="FU370" s="2522">
        <v>40</v>
      </c>
      <c r="FV370" s="2522">
        <v>30</v>
      </c>
      <c r="FW370" s="1735">
        <f t="shared" si="1761"/>
        <v>10</v>
      </c>
      <c r="FX370" s="1736">
        <f t="shared" si="1762"/>
        <v>0.75</v>
      </c>
      <c r="FY370" s="2587">
        <f t="shared" si="1763"/>
        <v>188</v>
      </c>
      <c r="FZ370" s="1735">
        <f t="shared" si="1764"/>
        <v>52</v>
      </c>
      <c r="GA370" s="1736">
        <f t="shared" si="1765"/>
        <v>0.78333333333333333</v>
      </c>
      <c r="GB370" s="1">
        <f t="shared" si="1766"/>
        <v>9.1666666666666674E-2</v>
      </c>
      <c r="GC370" s="2219">
        <v>0</v>
      </c>
      <c r="GD370" s="1895">
        <v>1</v>
      </c>
      <c r="GE370" s="2105" t="s">
        <v>224</v>
      </c>
      <c r="GF370" s="2105" t="s">
        <v>38</v>
      </c>
      <c r="GG370" s="2105" t="s">
        <v>17</v>
      </c>
      <c r="GH370" s="2105" t="s">
        <v>16</v>
      </c>
      <c r="GI370" s="2105" t="s">
        <v>20</v>
      </c>
      <c r="GJ370" s="2105" t="s">
        <v>16</v>
      </c>
      <c r="GK370" s="2105" t="s">
        <v>16</v>
      </c>
      <c r="GL370" s="2096">
        <v>6</v>
      </c>
      <c r="GM370" s="439" t="s">
        <v>1154</v>
      </c>
      <c r="GN370" s="541" t="s">
        <v>859</v>
      </c>
      <c r="GO370" s="460">
        <v>240</v>
      </c>
      <c r="GP370" s="683">
        <v>120</v>
      </c>
      <c r="GQ370" s="2086">
        <v>68</v>
      </c>
      <c r="GR370" s="2086">
        <v>52</v>
      </c>
      <c r="GS370" s="1895">
        <v>0.56666666666666665</v>
      </c>
      <c r="GT370" s="2086">
        <v>68</v>
      </c>
      <c r="GU370" s="2086">
        <v>172</v>
      </c>
      <c r="GV370" s="1895">
        <v>0.28333333333333333</v>
      </c>
    </row>
    <row r="371" spans="1:204" ht="51" x14ac:dyDescent="0.25">
      <c r="A371" s="325"/>
      <c r="B371" s="7169"/>
      <c r="C371" s="7163"/>
      <c r="D371" s="7147"/>
      <c r="E371" s="7156"/>
      <c r="F371" s="7144"/>
      <c r="G371" s="7144"/>
      <c r="H371" s="7144"/>
      <c r="I371" s="7144"/>
      <c r="J371" s="7144"/>
      <c r="K371" s="7144"/>
      <c r="L371" s="7144"/>
      <c r="M371" s="7144"/>
      <c r="N371" s="7144"/>
      <c r="O371" s="7114"/>
      <c r="P371" s="7114"/>
      <c r="Q371" s="7114"/>
      <c r="R371" s="7203"/>
      <c r="S371" s="7114"/>
      <c r="T371" s="7114"/>
      <c r="U371" s="7247"/>
      <c r="V371" s="7114"/>
      <c r="W371" s="7248"/>
      <c r="X371" s="7254"/>
      <c r="Y371" s="2096">
        <v>7</v>
      </c>
      <c r="Z371" s="5415" t="s">
        <v>1155</v>
      </c>
      <c r="AA371" s="5580" t="s">
        <v>800</v>
      </c>
      <c r="AB371" s="414">
        <v>210</v>
      </c>
      <c r="AC371" s="681">
        <v>30</v>
      </c>
      <c r="AD371" s="544">
        <f t="shared" si="1767"/>
        <v>0.14285714285714285</v>
      </c>
      <c r="AE371" s="681">
        <v>100</v>
      </c>
      <c r="AF371" s="544">
        <f t="shared" si="1768"/>
        <v>0.47619047619047616</v>
      </c>
      <c r="AG371" s="681">
        <v>60</v>
      </c>
      <c r="AH371" s="544">
        <f t="shared" si="1769"/>
        <v>0.2857142857142857</v>
      </c>
      <c r="AI371" s="681">
        <v>20</v>
      </c>
      <c r="AJ371" s="545">
        <f t="shared" si="1770"/>
        <v>9.5238095238095233E-2</v>
      </c>
      <c r="AK371" s="191">
        <f t="shared" si="1706"/>
        <v>1</v>
      </c>
      <c r="AL371" s="2274">
        <v>7</v>
      </c>
      <c r="AM371" s="1044" t="s">
        <v>3061</v>
      </c>
      <c r="AN371" s="1039" t="s">
        <v>3064</v>
      </c>
      <c r="AO371" s="1044" t="s">
        <v>3062</v>
      </c>
      <c r="AP371" s="1039" t="s">
        <v>3063</v>
      </c>
      <c r="AQ371" s="1039">
        <v>100</v>
      </c>
      <c r="AR371" s="1039" t="s">
        <v>3069</v>
      </c>
      <c r="AS371" s="1265" t="s">
        <v>1579</v>
      </c>
      <c r="AT371" s="2274"/>
      <c r="AU371" s="970" t="s">
        <v>1704</v>
      </c>
      <c r="AV371" s="6480">
        <v>210</v>
      </c>
      <c r="AW371" s="6480"/>
      <c r="AX371" s="4090">
        <f t="shared" si="1707"/>
        <v>20</v>
      </c>
      <c r="AY371" s="3674">
        <f t="shared" si="1708"/>
        <v>54</v>
      </c>
      <c r="AZ371" s="4092">
        <f t="shared" si="1709"/>
        <v>-34</v>
      </c>
      <c r="BA371" s="2963">
        <f t="shared" si="1710"/>
        <v>2.7</v>
      </c>
      <c r="BB371" s="3674">
        <f t="shared" si="1711"/>
        <v>117</v>
      </c>
      <c r="BC371" s="4104">
        <f t="shared" si="1712"/>
        <v>93</v>
      </c>
      <c r="BD371" s="2963">
        <f t="shared" si="1713"/>
        <v>0.55714285714285716</v>
      </c>
      <c r="BE371" s="4468">
        <f t="shared" si="1714"/>
        <v>0</v>
      </c>
      <c r="BF371" s="6480">
        <v>210</v>
      </c>
      <c r="BG371" s="6480"/>
      <c r="BH371" s="3673">
        <f t="shared" si="1520"/>
        <v>60</v>
      </c>
      <c r="BI371" s="3674">
        <f t="shared" si="1715"/>
        <v>56</v>
      </c>
      <c r="BJ371" s="3111">
        <f t="shared" si="1716"/>
        <v>4</v>
      </c>
      <c r="BK371" s="2963">
        <f t="shared" si="1717"/>
        <v>0.93333333333333335</v>
      </c>
      <c r="BL371" s="3674">
        <f t="shared" si="1381"/>
        <v>63</v>
      </c>
      <c r="BM371" s="3122">
        <f t="shared" si="1718"/>
        <v>147</v>
      </c>
      <c r="BN371" s="2963">
        <f t="shared" si="1719"/>
        <v>0.3</v>
      </c>
      <c r="BO371" s="3738">
        <f t="shared" si="1720"/>
        <v>0</v>
      </c>
      <c r="BP371" s="3494"/>
      <c r="BQ371" s="6739">
        <v>210</v>
      </c>
      <c r="BR371" s="6739"/>
      <c r="BS371" s="2572">
        <f t="shared" si="1721"/>
        <v>100</v>
      </c>
      <c r="BT371" s="2800">
        <f t="shared" si="1722"/>
        <v>7</v>
      </c>
      <c r="BU371" s="2987">
        <f t="shared" si="1456"/>
        <v>93</v>
      </c>
      <c r="BV371" s="2963">
        <f t="shared" si="1457"/>
        <v>7.0000000000000007E-2</v>
      </c>
      <c r="BW371" s="2361">
        <f t="shared" si="1458"/>
        <v>7</v>
      </c>
      <c r="BX371" s="2991">
        <f t="shared" si="1459"/>
        <v>203</v>
      </c>
      <c r="BY371" s="2963">
        <f t="shared" si="1460"/>
        <v>3.3333333333333333E-2</v>
      </c>
      <c r="BZ371" s="3151"/>
      <c r="CA371" s="6657">
        <v>210</v>
      </c>
      <c r="CB371" s="6657"/>
      <c r="CC371" s="1813">
        <v>30</v>
      </c>
      <c r="CD371" s="1814">
        <v>0</v>
      </c>
      <c r="CE371" s="2359">
        <f t="shared" si="1723"/>
        <v>30</v>
      </c>
      <c r="CF371" s="1834">
        <f t="shared" si="1724"/>
        <v>0</v>
      </c>
      <c r="CG371" s="1971">
        <f t="shared" si="1725"/>
        <v>0</v>
      </c>
      <c r="CH371" s="2387">
        <f t="shared" si="1726"/>
        <v>210</v>
      </c>
      <c r="CI371" s="1834">
        <f t="shared" si="1727"/>
        <v>0</v>
      </c>
      <c r="CJ371" s="2476"/>
      <c r="CK371" s="2476"/>
      <c r="CL371" s="2476"/>
      <c r="CM371" s="1868">
        <v>10</v>
      </c>
      <c r="CN371" s="1744">
        <v>10</v>
      </c>
      <c r="CO371" s="1745">
        <v>10</v>
      </c>
      <c r="CP371" s="1827">
        <v>33</v>
      </c>
      <c r="CQ371" s="1827">
        <v>34</v>
      </c>
      <c r="CR371" s="1745">
        <v>33</v>
      </c>
      <c r="CS371" s="1827">
        <v>6</v>
      </c>
      <c r="CT371" s="1827">
        <v>7</v>
      </c>
      <c r="CU371" s="1745">
        <v>7</v>
      </c>
      <c r="CV371" s="1827">
        <v>20</v>
      </c>
      <c r="CW371" s="1827">
        <v>20</v>
      </c>
      <c r="CX371" s="1745">
        <v>20</v>
      </c>
      <c r="CY371" s="6013">
        <v>210</v>
      </c>
      <c r="CZ371" s="6014"/>
      <c r="DA371" s="4801">
        <v>20</v>
      </c>
      <c r="DB371" s="4802">
        <v>19</v>
      </c>
      <c r="DC371" s="4806">
        <f t="shared" si="1728"/>
        <v>-1</v>
      </c>
      <c r="DD371" s="4807">
        <f t="shared" si="1729"/>
        <v>0.95</v>
      </c>
      <c r="DE371" s="4808">
        <f t="shared" si="1462"/>
        <v>82</v>
      </c>
      <c r="DF371" s="4206">
        <f t="shared" si="1730"/>
        <v>128</v>
      </c>
      <c r="DG371" s="4205">
        <f t="shared" si="1731"/>
        <v>0.39047619047619048</v>
      </c>
      <c r="DH371" s="6015">
        <v>210</v>
      </c>
      <c r="DI371" s="6016"/>
      <c r="DJ371" s="4739">
        <v>0</v>
      </c>
      <c r="DK371" s="4425">
        <v>21</v>
      </c>
      <c r="DL371" s="4682">
        <f t="shared" si="1732"/>
        <v>-21</v>
      </c>
      <c r="DM371" s="4683" t="e">
        <f t="shared" si="1771"/>
        <v>#DIV/0!</v>
      </c>
      <c r="DN371" s="4428">
        <f t="shared" si="1733"/>
        <v>103</v>
      </c>
      <c r="DO371" s="4093">
        <f t="shared" si="1734"/>
        <v>107</v>
      </c>
      <c r="DP371" s="1747">
        <f t="shared" si="1772"/>
        <v>0.49047619047619045</v>
      </c>
      <c r="DQ371" s="5970">
        <v>210</v>
      </c>
      <c r="DR371" s="5971"/>
      <c r="DS371" s="4737">
        <v>0</v>
      </c>
      <c r="DT371" s="2685">
        <v>14</v>
      </c>
      <c r="DU371" s="4640">
        <f t="shared" si="1735"/>
        <v>-14</v>
      </c>
      <c r="DV371" s="2684" t="e">
        <f t="shared" si="1736"/>
        <v>#DIV/0!</v>
      </c>
      <c r="DW371" s="2683">
        <f t="shared" si="1737"/>
        <v>117</v>
      </c>
      <c r="DX371" s="4093">
        <f t="shared" si="1738"/>
        <v>93</v>
      </c>
      <c r="DY371" s="1747">
        <f t="shared" si="1739"/>
        <v>0.55714285714285716</v>
      </c>
      <c r="DZ371" s="6013">
        <v>210</v>
      </c>
      <c r="EA371" s="6014"/>
      <c r="EB371" s="3197">
        <v>33</v>
      </c>
      <c r="EC371" s="3260">
        <v>21</v>
      </c>
      <c r="ED371" s="3236">
        <f t="shared" si="1740"/>
        <v>-12</v>
      </c>
      <c r="EE371" s="1872">
        <f t="shared" si="1741"/>
        <v>0.63636363636363635</v>
      </c>
      <c r="EF371" s="3287">
        <f t="shared" si="1742"/>
        <v>28</v>
      </c>
      <c r="EG371" s="1871">
        <f t="shared" si="1743"/>
        <v>182</v>
      </c>
      <c r="EH371" s="1872">
        <f t="shared" si="1744"/>
        <v>0.13333333333333333</v>
      </c>
      <c r="EI371" s="6015">
        <v>210</v>
      </c>
      <c r="EJ371" s="6016"/>
      <c r="EK371" s="3223">
        <v>27</v>
      </c>
      <c r="EL371" s="3223">
        <v>13</v>
      </c>
      <c r="EM371" s="1782">
        <f t="shared" si="1745"/>
        <v>14</v>
      </c>
      <c r="EN371" s="1736">
        <f t="shared" si="1773"/>
        <v>0.48148148148148145</v>
      </c>
      <c r="EO371" s="3016">
        <f t="shared" si="1746"/>
        <v>41</v>
      </c>
      <c r="EP371" s="1735">
        <f t="shared" si="1747"/>
        <v>169</v>
      </c>
      <c r="EQ371" s="1736">
        <f t="shared" si="1774"/>
        <v>0.19523809523809524</v>
      </c>
      <c r="ER371" s="5970">
        <v>210</v>
      </c>
      <c r="ES371" s="5971"/>
      <c r="ET371" s="3622">
        <v>0</v>
      </c>
      <c r="EU371" s="3622">
        <v>22</v>
      </c>
      <c r="EV371" s="1735">
        <f t="shared" si="1748"/>
        <v>-22</v>
      </c>
      <c r="EW371" s="1736" t="e">
        <f t="shared" si="1749"/>
        <v>#DIV/0!</v>
      </c>
      <c r="EX371" s="3621">
        <f t="shared" si="1750"/>
        <v>63</v>
      </c>
      <c r="EY371" s="1735">
        <f t="shared" si="1751"/>
        <v>147</v>
      </c>
      <c r="EZ371" s="3941">
        <f t="shared" si="1752"/>
        <v>0.3</v>
      </c>
      <c r="FA371" s="6931">
        <v>210</v>
      </c>
      <c r="FB371" s="6932"/>
      <c r="FC371" s="2513">
        <v>33</v>
      </c>
      <c r="FD371" s="2514">
        <v>0</v>
      </c>
      <c r="FE371" s="1871">
        <f t="shared" si="1753"/>
        <v>-33</v>
      </c>
      <c r="FF371" s="1872">
        <f t="shared" si="1754"/>
        <v>0</v>
      </c>
      <c r="FG371" s="2873">
        <f t="shared" si="1755"/>
        <v>0</v>
      </c>
      <c r="FH371" s="1871">
        <f t="shared" si="1756"/>
        <v>210</v>
      </c>
      <c r="FI371" s="1872">
        <f t="shared" si="1757"/>
        <v>0</v>
      </c>
      <c r="FJ371" s="6694">
        <v>210</v>
      </c>
      <c r="FK371" s="6943"/>
      <c r="FL371" s="2522">
        <v>33</v>
      </c>
      <c r="FM371" s="2522">
        <v>5</v>
      </c>
      <c r="FN371" s="1735">
        <f t="shared" si="1758"/>
        <v>28</v>
      </c>
      <c r="FO371" s="1736">
        <f t="shared" si="1775"/>
        <v>0.15151515151515152</v>
      </c>
      <c r="FP371" s="2587">
        <f t="shared" si="1759"/>
        <v>5</v>
      </c>
      <c r="FQ371" s="1735">
        <f t="shared" si="1760"/>
        <v>205</v>
      </c>
      <c r="FR371" s="1736">
        <f t="shared" si="1776"/>
        <v>2.3809523809523808E-2</v>
      </c>
      <c r="FS371" s="6694">
        <v>210</v>
      </c>
      <c r="FT371" s="6943"/>
      <c r="FU371" s="2522">
        <v>34</v>
      </c>
      <c r="FV371" s="2522">
        <v>2</v>
      </c>
      <c r="FW371" s="1735">
        <f t="shared" si="1761"/>
        <v>32</v>
      </c>
      <c r="FX371" s="1736">
        <f t="shared" si="1762"/>
        <v>5.8823529411764705E-2</v>
      </c>
      <c r="FY371" s="2587">
        <f t="shared" si="1763"/>
        <v>7</v>
      </c>
      <c r="FZ371" s="1735">
        <f t="shared" si="1764"/>
        <v>203</v>
      </c>
      <c r="GA371" s="1736">
        <f t="shared" si="1765"/>
        <v>3.3333333333333333E-2</v>
      </c>
      <c r="GB371" s="1">
        <f t="shared" si="1766"/>
        <v>0.1</v>
      </c>
      <c r="GC371" s="2219">
        <v>0</v>
      </c>
      <c r="GD371" s="1895">
        <v>1</v>
      </c>
      <c r="GE371" s="2105" t="s">
        <v>224</v>
      </c>
      <c r="GF371" s="2105" t="s">
        <v>38</v>
      </c>
      <c r="GG371" s="2105" t="s">
        <v>17</v>
      </c>
      <c r="GH371" s="2105" t="s">
        <v>16</v>
      </c>
      <c r="GI371" s="2105" t="s">
        <v>20</v>
      </c>
      <c r="GJ371" s="2105" t="s">
        <v>16</v>
      </c>
      <c r="GK371" s="2105" t="s">
        <v>16</v>
      </c>
      <c r="GL371" s="2096">
        <v>7</v>
      </c>
      <c r="GM371" s="439" t="s">
        <v>1155</v>
      </c>
      <c r="GN371" s="541" t="s">
        <v>800</v>
      </c>
      <c r="GO371" s="460">
        <v>210</v>
      </c>
      <c r="GP371" s="683">
        <v>30</v>
      </c>
      <c r="GQ371" s="2086">
        <v>0</v>
      </c>
      <c r="GR371" s="2086">
        <v>30</v>
      </c>
      <c r="GS371" s="1895">
        <v>0</v>
      </c>
      <c r="GT371" s="2086">
        <v>0</v>
      </c>
      <c r="GU371" s="2086">
        <v>210</v>
      </c>
      <c r="GV371" s="1895">
        <v>0</v>
      </c>
    </row>
    <row r="372" spans="1:204" ht="51" x14ac:dyDescent="0.25">
      <c r="A372" s="325"/>
      <c r="B372" s="7169"/>
      <c r="C372" s="7163"/>
      <c r="D372" s="7147"/>
      <c r="E372" s="7156"/>
      <c r="F372" s="7144"/>
      <c r="G372" s="7144"/>
      <c r="H372" s="7144"/>
      <c r="I372" s="7144"/>
      <c r="J372" s="7144"/>
      <c r="K372" s="7144"/>
      <c r="L372" s="7144"/>
      <c r="M372" s="7144"/>
      <c r="N372" s="7144"/>
      <c r="O372" s="7114"/>
      <c r="P372" s="7114"/>
      <c r="Q372" s="7114"/>
      <c r="R372" s="7203"/>
      <c r="S372" s="7114"/>
      <c r="T372" s="7114"/>
      <c r="U372" s="7247"/>
      <c r="V372" s="7114"/>
      <c r="W372" s="7248"/>
      <c r="X372" s="7254"/>
      <c r="Y372" s="2096">
        <v>8</v>
      </c>
      <c r="Z372" s="5415" t="s">
        <v>1156</v>
      </c>
      <c r="AA372" s="5580" t="s">
        <v>800</v>
      </c>
      <c r="AB372" s="414">
        <v>175</v>
      </c>
      <c r="AC372" s="543">
        <v>15</v>
      </c>
      <c r="AD372" s="544">
        <f t="shared" si="1767"/>
        <v>8.5714285714285715E-2</v>
      </c>
      <c r="AE372" s="543">
        <v>30</v>
      </c>
      <c r="AF372" s="544">
        <f t="shared" si="1768"/>
        <v>0.17142857142857143</v>
      </c>
      <c r="AG372" s="543">
        <v>45</v>
      </c>
      <c r="AH372" s="544">
        <f t="shared" si="1769"/>
        <v>0.25714285714285712</v>
      </c>
      <c r="AI372" s="543">
        <v>85</v>
      </c>
      <c r="AJ372" s="545">
        <f t="shared" si="1770"/>
        <v>0.48571428571428571</v>
      </c>
      <c r="AK372" s="191">
        <f t="shared" si="1706"/>
        <v>1</v>
      </c>
      <c r="AL372" s="2274">
        <v>8</v>
      </c>
      <c r="AM372" s="1044" t="s">
        <v>3070</v>
      </c>
      <c r="AN372" s="1044" t="s">
        <v>3072</v>
      </c>
      <c r="AO372" s="1044" t="s">
        <v>3071</v>
      </c>
      <c r="AP372" s="1044" t="s">
        <v>3073</v>
      </c>
      <c r="AQ372" s="1039">
        <v>100</v>
      </c>
      <c r="AR372" s="1039" t="s">
        <v>3069</v>
      </c>
      <c r="AS372" s="1039" t="s">
        <v>1579</v>
      </c>
      <c r="AT372" s="2274"/>
      <c r="AU372" s="970" t="s">
        <v>1704</v>
      </c>
      <c r="AV372" s="6480">
        <v>175</v>
      </c>
      <c r="AW372" s="6480"/>
      <c r="AX372" s="4090">
        <f t="shared" si="1707"/>
        <v>85</v>
      </c>
      <c r="AY372" s="3674">
        <f t="shared" si="1708"/>
        <v>32</v>
      </c>
      <c r="AZ372" s="4092">
        <f t="shared" si="1709"/>
        <v>53</v>
      </c>
      <c r="BA372" s="2963">
        <f t="shared" si="1710"/>
        <v>0.37647058823529411</v>
      </c>
      <c r="BB372" s="3674">
        <f t="shared" si="1711"/>
        <v>93</v>
      </c>
      <c r="BC372" s="4104">
        <f t="shared" si="1712"/>
        <v>82</v>
      </c>
      <c r="BD372" s="2963">
        <f t="shared" si="1713"/>
        <v>0.53142857142857147</v>
      </c>
      <c r="BE372" s="4468">
        <f t="shared" si="1714"/>
        <v>0</v>
      </c>
      <c r="BF372" s="6480">
        <v>175</v>
      </c>
      <c r="BG372" s="6480"/>
      <c r="BH372" s="3673">
        <f t="shared" si="1520"/>
        <v>45</v>
      </c>
      <c r="BI372" s="3674">
        <f t="shared" si="1715"/>
        <v>29</v>
      </c>
      <c r="BJ372" s="3111">
        <f t="shared" si="1716"/>
        <v>16</v>
      </c>
      <c r="BK372" s="2963">
        <f t="shared" si="1717"/>
        <v>0.64444444444444449</v>
      </c>
      <c r="BL372" s="3674">
        <f t="shared" si="1381"/>
        <v>61</v>
      </c>
      <c r="BM372" s="3122">
        <f t="shared" si="1718"/>
        <v>114</v>
      </c>
      <c r="BN372" s="2963">
        <f t="shared" si="1719"/>
        <v>0.34857142857142859</v>
      </c>
      <c r="BO372" s="3738">
        <f t="shared" si="1720"/>
        <v>0</v>
      </c>
      <c r="BP372" s="3494"/>
      <c r="BQ372" s="6739">
        <v>175</v>
      </c>
      <c r="BR372" s="6739"/>
      <c r="BS372" s="2572">
        <f t="shared" si="1721"/>
        <v>30</v>
      </c>
      <c r="BT372" s="2800">
        <f t="shared" si="1722"/>
        <v>13</v>
      </c>
      <c r="BU372" s="2987">
        <f t="shared" si="1456"/>
        <v>17</v>
      </c>
      <c r="BV372" s="2963">
        <f t="shared" si="1457"/>
        <v>0.43333333333333335</v>
      </c>
      <c r="BW372" s="2361">
        <f t="shared" si="1458"/>
        <v>32</v>
      </c>
      <c r="BX372" s="2991">
        <f t="shared" si="1459"/>
        <v>143</v>
      </c>
      <c r="BY372" s="2963">
        <f t="shared" si="1460"/>
        <v>0.18285714285714286</v>
      </c>
      <c r="BZ372" s="3151"/>
      <c r="CA372" s="6657">
        <v>175</v>
      </c>
      <c r="CB372" s="6657"/>
      <c r="CC372" s="1813">
        <v>15</v>
      </c>
      <c r="CD372" s="1814">
        <v>19</v>
      </c>
      <c r="CE372" s="2359">
        <f t="shared" si="1723"/>
        <v>-4</v>
      </c>
      <c r="CF372" s="1834">
        <f t="shared" si="1724"/>
        <v>1.2666666666666666</v>
      </c>
      <c r="CG372" s="1971">
        <f t="shared" si="1725"/>
        <v>19</v>
      </c>
      <c r="CH372" s="2387">
        <f t="shared" si="1726"/>
        <v>156</v>
      </c>
      <c r="CI372" s="1834">
        <f t="shared" si="1727"/>
        <v>0.10857142857142857</v>
      </c>
      <c r="CJ372" s="2476"/>
      <c r="CK372" s="2476"/>
      <c r="CL372" s="2476"/>
      <c r="CM372" s="1868">
        <v>5</v>
      </c>
      <c r="CN372" s="1744">
        <v>5</v>
      </c>
      <c r="CO372" s="1745">
        <v>5</v>
      </c>
      <c r="CP372" s="1744">
        <v>10</v>
      </c>
      <c r="CQ372" s="1744">
        <v>10</v>
      </c>
      <c r="CR372" s="1745">
        <v>10</v>
      </c>
      <c r="CS372" s="1744">
        <v>28</v>
      </c>
      <c r="CT372" s="1744">
        <v>29</v>
      </c>
      <c r="CU372" s="1745">
        <v>28</v>
      </c>
      <c r="CV372" s="1744">
        <v>15</v>
      </c>
      <c r="CW372" s="1744">
        <v>15</v>
      </c>
      <c r="CX372" s="1745">
        <v>15</v>
      </c>
      <c r="CY372" s="6013">
        <v>175</v>
      </c>
      <c r="CZ372" s="6014"/>
      <c r="DA372" s="4801">
        <v>15</v>
      </c>
      <c r="DB372" s="4802">
        <v>13</v>
      </c>
      <c r="DC372" s="4806">
        <f t="shared" si="1728"/>
        <v>-2</v>
      </c>
      <c r="DD372" s="4807">
        <f t="shared" si="1729"/>
        <v>0.8666666666666667</v>
      </c>
      <c r="DE372" s="4808">
        <f t="shared" si="1462"/>
        <v>74</v>
      </c>
      <c r="DF372" s="4206">
        <f t="shared" si="1730"/>
        <v>101</v>
      </c>
      <c r="DG372" s="4205">
        <f t="shared" si="1731"/>
        <v>0.42285714285714288</v>
      </c>
      <c r="DH372" s="6015">
        <v>175</v>
      </c>
      <c r="DI372" s="6016"/>
      <c r="DJ372" s="4739">
        <v>35</v>
      </c>
      <c r="DK372" s="4425">
        <v>9</v>
      </c>
      <c r="DL372" s="4682">
        <f t="shared" si="1732"/>
        <v>26</v>
      </c>
      <c r="DM372" s="4683">
        <f>DK372/DJ372</f>
        <v>0.25714285714285712</v>
      </c>
      <c r="DN372" s="4428">
        <f t="shared" si="1733"/>
        <v>83</v>
      </c>
      <c r="DO372" s="4093">
        <f t="shared" si="1734"/>
        <v>92</v>
      </c>
      <c r="DP372" s="1747">
        <f>DN372/DH372</f>
        <v>0.47428571428571431</v>
      </c>
      <c r="DQ372" s="5970">
        <v>175</v>
      </c>
      <c r="DR372" s="5971"/>
      <c r="DS372" s="4737">
        <v>35</v>
      </c>
      <c r="DT372" s="2685">
        <v>10</v>
      </c>
      <c r="DU372" s="4640">
        <f t="shared" si="1735"/>
        <v>25</v>
      </c>
      <c r="DV372" s="2684">
        <f t="shared" si="1736"/>
        <v>0.2857142857142857</v>
      </c>
      <c r="DW372" s="2683">
        <f t="shared" si="1737"/>
        <v>93</v>
      </c>
      <c r="DX372" s="4093">
        <f t="shared" si="1738"/>
        <v>82</v>
      </c>
      <c r="DY372" s="1747">
        <f t="shared" si="1739"/>
        <v>0.53142857142857147</v>
      </c>
      <c r="DZ372" s="6013">
        <v>175</v>
      </c>
      <c r="EA372" s="6014"/>
      <c r="EB372" s="3197">
        <v>10</v>
      </c>
      <c r="EC372" s="3260">
        <v>20</v>
      </c>
      <c r="ED372" s="3236">
        <f t="shared" si="1740"/>
        <v>10</v>
      </c>
      <c r="EE372" s="1872">
        <f t="shared" si="1741"/>
        <v>2</v>
      </c>
      <c r="EF372" s="3287">
        <f t="shared" si="1742"/>
        <v>52</v>
      </c>
      <c r="EG372" s="1871">
        <f t="shared" si="1743"/>
        <v>123</v>
      </c>
      <c r="EH372" s="1872">
        <f t="shared" si="1744"/>
        <v>0.29714285714285715</v>
      </c>
      <c r="EI372" s="6015">
        <v>175</v>
      </c>
      <c r="EJ372" s="6016"/>
      <c r="EK372" s="3223">
        <v>10</v>
      </c>
      <c r="EL372" s="3223">
        <v>7</v>
      </c>
      <c r="EM372" s="1782">
        <f t="shared" si="1745"/>
        <v>3</v>
      </c>
      <c r="EN372" s="1736">
        <f>EL372/EK372</f>
        <v>0.7</v>
      </c>
      <c r="EO372" s="3016">
        <f t="shared" si="1746"/>
        <v>59</v>
      </c>
      <c r="EP372" s="1735">
        <f t="shared" si="1747"/>
        <v>116</v>
      </c>
      <c r="EQ372" s="1736">
        <f>EO372/EI372</f>
        <v>0.33714285714285713</v>
      </c>
      <c r="ER372" s="5970">
        <v>175</v>
      </c>
      <c r="ES372" s="5971"/>
      <c r="ET372" s="3622">
        <v>25</v>
      </c>
      <c r="EU372" s="3622">
        <v>2</v>
      </c>
      <c r="EV372" s="1735">
        <f t="shared" si="1748"/>
        <v>23</v>
      </c>
      <c r="EW372" s="1736">
        <f t="shared" si="1749"/>
        <v>0.08</v>
      </c>
      <c r="EX372" s="3621">
        <f t="shared" si="1750"/>
        <v>61</v>
      </c>
      <c r="EY372" s="1735">
        <f t="shared" si="1751"/>
        <v>114</v>
      </c>
      <c r="EZ372" s="3941">
        <f t="shared" si="1752"/>
        <v>0.34857142857142859</v>
      </c>
      <c r="FA372" s="6931">
        <v>175</v>
      </c>
      <c r="FB372" s="6932"/>
      <c r="FC372" s="2513">
        <v>10</v>
      </c>
      <c r="FD372" s="2514">
        <v>0</v>
      </c>
      <c r="FE372" s="1871">
        <f t="shared" si="1753"/>
        <v>-10</v>
      </c>
      <c r="FF372" s="1872">
        <f t="shared" si="1754"/>
        <v>0</v>
      </c>
      <c r="FG372" s="2873">
        <f t="shared" si="1755"/>
        <v>19</v>
      </c>
      <c r="FH372" s="1871">
        <f t="shared" si="1756"/>
        <v>156</v>
      </c>
      <c r="FI372" s="1872">
        <f t="shared" si="1757"/>
        <v>0.10857142857142857</v>
      </c>
      <c r="FJ372" s="6694">
        <v>175</v>
      </c>
      <c r="FK372" s="6943"/>
      <c r="FL372" s="2522">
        <v>10</v>
      </c>
      <c r="FM372" s="2522">
        <v>0</v>
      </c>
      <c r="FN372" s="1735">
        <f t="shared" si="1758"/>
        <v>10</v>
      </c>
      <c r="FO372" s="1736">
        <f>FM372/FL372</f>
        <v>0</v>
      </c>
      <c r="FP372" s="2587">
        <f t="shared" si="1759"/>
        <v>19</v>
      </c>
      <c r="FQ372" s="1735">
        <f t="shared" si="1760"/>
        <v>156</v>
      </c>
      <c r="FR372" s="1736">
        <f>FP372/FJ372</f>
        <v>0.10857142857142857</v>
      </c>
      <c r="FS372" s="6694">
        <v>175</v>
      </c>
      <c r="FT372" s="6943"/>
      <c r="FU372" s="2522">
        <v>10</v>
      </c>
      <c r="FV372" s="2522">
        <v>13</v>
      </c>
      <c r="FW372" s="1735">
        <f t="shared" si="1761"/>
        <v>-3</v>
      </c>
      <c r="FX372" s="1736">
        <f t="shared" si="1762"/>
        <v>1.3</v>
      </c>
      <c r="FY372" s="2587">
        <f t="shared" si="1763"/>
        <v>32</v>
      </c>
      <c r="FZ372" s="1735">
        <f t="shared" si="1764"/>
        <v>143</v>
      </c>
      <c r="GA372" s="1736">
        <f t="shared" si="1765"/>
        <v>0.18285714285714286</v>
      </c>
      <c r="GB372" s="1">
        <f t="shared" si="1766"/>
        <v>0.1142857142857143</v>
      </c>
      <c r="GC372" s="2219">
        <v>0</v>
      </c>
      <c r="GD372" s="1895">
        <v>1</v>
      </c>
      <c r="GE372" s="2105" t="s">
        <v>224</v>
      </c>
      <c r="GF372" s="2105" t="s">
        <v>38</v>
      </c>
      <c r="GG372" s="2105" t="s">
        <v>17</v>
      </c>
      <c r="GH372" s="2105" t="s">
        <v>16</v>
      </c>
      <c r="GI372" s="2105" t="s">
        <v>20</v>
      </c>
      <c r="GJ372" s="2105" t="s">
        <v>16</v>
      </c>
      <c r="GK372" s="2105" t="s">
        <v>16</v>
      </c>
      <c r="GL372" s="2096">
        <v>8</v>
      </c>
      <c r="GM372" s="439" t="s">
        <v>1156</v>
      </c>
      <c r="GN372" s="541" t="s">
        <v>800</v>
      </c>
      <c r="GO372" s="460">
        <v>175</v>
      </c>
      <c r="GP372" s="714">
        <v>15</v>
      </c>
      <c r="GQ372" s="2086">
        <v>19</v>
      </c>
      <c r="GR372" s="2086">
        <v>-4</v>
      </c>
      <c r="GS372" s="1895">
        <v>1.2666666666666666</v>
      </c>
      <c r="GT372" s="2086">
        <v>19</v>
      </c>
      <c r="GU372" s="2086">
        <v>156</v>
      </c>
      <c r="GV372" s="1895">
        <v>0.10857142857142857</v>
      </c>
    </row>
    <row r="373" spans="1:204" ht="63.75" x14ac:dyDescent="0.25">
      <c r="A373" s="325"/>
      <c r="B373" s="7169"/>
      <c r="C373" s="7163"/>
      <c r="D373" s="7147"/>
      <c r="E373" s="7156"/>
      <c r="F373" s="7144"/>
      <c r="G373" s="7144"/>
      <c r="H373" s="7144"/>
      <c r="I373" s="7144"/>
      <c r="J373" s="7144"/>
      <c r="K373" s="7144"/>
      <c r="L373" s="7144"/>
      <c r="M373" s="7144"/>
      <c r="N373" s="7144"/>
      <c r="O373" s="7114"/>
      <c r="P373" s="7114"/>
      <c r="Q373" s="7114"/>
      <c r="R373" s="7203"/>
      <c r="S373" s="7114"/>
      <c r="T373" s="7114"/>
      <c r="U373" s="7247"/>
      <c r="V373" s="7114"/>
      <c r="W373" s="7248"/>
      <c r="X373" s="7254"/>
      <c r="Y373" s="2096">
        <v>9</v>
      </c>
      <c r="Z373" s="5415" t="s">
        <v>1157</v>
      </c>
      <c r="AA373" s="5580" t="s">
        <v>1158</v>
      </c>
      <c r="AB373" s="414">
        <v>95</v>
      </c>
      <c r="AC373" s="543">
        <v>24</v>
      </c>
      <c r="AD373" s="544">
        <f>AC373/AB373</f>
        <v>0.25263157894736843</v>
      </c>
      <c r="AE373" s="543">
        <v>24</v>
      </c>
      <c r="AF373" s="544">
        <f>AE373/AB373</f>
        <v>0.25263157894736843</v>
      </c>
      <c r="AG373" s="543">
        <v>23</v>
      </c>
      <c r="AH373" s="544">
        <f>AG373/AB373</f>
        <v>0.24210526315789474</v>
      </c>
      <c r="AI373" s="543">
        <v>24</v>
      </c>
      <c r="AJ373" s="545">
        <f>AI373/AB373</f>
        <v>0.25263157894736843</v>
      </c>
      <c r="AK373" s="191">
        <f t="shared" si="1706"/>
        <v>1</v>
      </c>
      <c r="AL373" s="2274">
        <v>9</v>
      </c>
      <c r="AM373" s="1044" t="s">
        <v>3074</v>
      </c>
      <c r="AN373" s="1044" t="s">
        <v>3076</v>
      </c>
      <c r="AO373" s="1039" t="s">
        <v>3071</v>
      </c>
      <c r="AP373" s="1039" t="s">
        <v>3075</v>
      </c>
      <c r="AQ373" s="1039">
        <v>100</v>
      </c>
      <c r="AR373" s="1039" t="s">
        <v>3084</v>
      </c>
      <c r="AS373" s="1039" t="s">
        <v>1579</v>
      </c>
      <c r="AT373" s="2274"/>
      <c r="AU373" s="970" t="s">
        <v>1704</v>
      </c>
      <c r="AV373" s="6480">
        <v>95</v>
      </c>
      <c r="AW373" s="6480"/>
      <c r="AX373" s="4090">
        <f t="shared" si="1707"/>
        <v>24</v>
      </c>
      <c r="AY373" s="3674">
        <f t="shared" si="1708"/>
        <v>25</v>
      </c>
      <c r="AZ373" s="4092">
        <f t="shared" si="1709"/>
        <v>-1</v>
      </c>
      <c r="BA373" s="2963">
        <f t="shared" si="1710"/>
        <v>1.0416666666666667</v>
      </c>
      <c r="BB373" s="3674">
        <f t="shared" si="1711"/>
        <v>375</v>
      </c>
      <c r="BC373" s="4104">
        <f t="shared" si="1712"/>
        <v>-280</v>
      </c>
      <c r="BD373" s="2963">
        <f t="shared" si="1713"/>
        <v>3.9473684210526314</v>
      </c>
      <c r="BE373" s="4468">
        <f t="shared" si="1714"/>
        <v>0</v>
      </c>
      <c r="BF373" s="6480">
        <v>95</v>
      </c>
      <c r="BG373" s="6480"/>
      <c r="BH373" s="3673">
        <f t="shared" si="1520"/>
        <v>23</v>
      </c>
      <c r="BI373" s="3674">
        <f t="shared" si="1715"/>
        <v>33</v>
      </c>
      <c r="BJ373" s="3111">
        <f t="shared" si="1716"/>
        <v>-10</v>
      </c>
      <c r="BK373" s="2963">
        <f t="shared" si="1717"/>
        <v>1.4347826086956521</v>
      </c>
      <c r="BL373" s="3674">
        <f t="shared" si="1381"/>
        <v>350</v>
      </c>
      <c r="BM373" s="3122">
        <f t="shared" si="1718"/>
        <v>-255</v>
      </c>
      <c r="BN373" s="2963">
        <f t="shared" si="1719"/>
        <v>3.6842105263157894</v>
      </c>
      <c r="BO373" s="3738">
        <f t="shared" si="1720"/>
        <v>0</v>
      </c>
      <c r="BP373" s="3494"/>
      <c r="BQ373" s="6739">
        <v>95</v>
      </c>
      <c r="BR373" s="6739"/>
      <c r="BS373" s="2572">
        <f t="shared" si="1721"/>
        <v>24</v>
      </c>
      <c r="BT373" s="2800">
        <f t="shared" si="1722"/>
        <v>36</v>
      </c>
      <c r="BU373" s="2987">
        <f t="shared" si="1456"/>
        <v>-12</v>
      </c>
      <c r="BV373" s="2963">
        <f t="shared" si="1457"/>
        <v>1.5</v>
      </c>
      <c r="BW373" s="2361">
        <f t="shared" si="1458"/>
        <v>317</v>
      </c>
      <c r="BX373" s="2991">
        <f t="shared" si="1459"/>
        <v>-222</v>
      </c>
      <c r="BY373" s="2963">
        <f t="shared" si="1460"/>
        <v>3.3368421052631581</v>
      </c>
      <c r="BZ373" s="3151"/>
      <c r="CA373" s="6657">
        <v>95</v>
      </c>
      <c r="CB373" s="6657"/>
      <c r="CC373" s="1813">
        <v>24</v>
      </c>
      <c r="CD373" s="1814">
        <v>281</v>
      </c>
      <c r="CE373" s="2359">
        <f t="shared" si="1723"/>
        <v>-257</v>
      </c>
      <c r="CF373" s="1834">
        <f t="shared" si="1724"/>
        <v>11.708333333333334</v>
      </c>
      <c r="CG373" s="1971">
        <f t="shared" si="1725"/>
        <v>281</v>
      </c>
      <c r="CH373" s="2387">
        <f t="shared" si="1726"/>
        <v>-186</v>
      </c>
      <c r="CI373" s="1834">
        <f t="shared" si="1727"/>
        <v>2.9578947368421051</v>
      </c>
      <c r="CJ373" s="2476"/>
      <c r="CK373" s="2476"/>
      <c r="CL373" s="2476"/>
      <c r="CM373" s="1868">
        <v>8</v>
      </c>
      <c r="CN373" s="1744">
        <v>8</v>
      </c>
      <c r="CO373" s="1745">
        <v>8</v>
      </c>
      <c r="CP373" s="1827">
        <v>8</v>
      </c>
      <c r="CQ373" s="1827">
        <v>8</v>
      </c>
      <c r="CR373" s="1745">
        <v>8</v>
      </c>
      <c r="CS373" s="1827">
        <v>8</v>
      </c>
      <c r="CT373" s="1827">
        <v>8</v>
      </c>
      <c r="CU373" s="1745">
        <v>8</v>
      </c>
      <c r="CV373" s="1827">
        <v>7</v>
      </c>
      <c r="CW373" s="1827">
        <v>8</v>
      </c>
      <c r="CX373" s="1745">
        <v>8</v>
      </c>
      <c r="CY373" s="6013">
        <v>95</v>
      </c>
      <c r="CZ373" s="6014"/>
      <c r="DA373" s="4801">
        <v>7</v>
      </c>
      <c r="DB373" s="4802">
        <v>13</v>
      </c>
      <c r="DC373" s="4806">
        <f t="shared" si="1728"/>
        <v>6</v>
      </c>
      <c r="DD373" s="4807">
        <f t="shared" si="1729"/>
        <v>1.8571428571428572</v>
      </c>
      <c r="DE373" s="4808">
        <f t="shared" si="1462"/>
        <v>363</v>
      </c>
      <c r="DF373" s="4206">
        <f t="shared" si="1730"/>
        <v>-268</v>
      </c>
      <c r="DG373" s="4205">
        <f t="shared" si="1731"/>
        <v>3.8210526315789473</v>
      </c>
      <c r="DH373" s="6015">
        <v>95</v>
      </c>
      <c r="DI373" s="6016"/>
      <c r="DJ373" s="4425">
        <v>8</v>
      </c>
      <c r="DK373" s="4425">
        <v>8</v>
      </c>
      <c r="DL373" s="4682">
        <f t="shared" si="1732"/>
        <v>0</v>
      </c>
      <c r="DM373" s="4683">
        <f>DK373/DJ373</f>
        <v>1</v>
      </c>
      <c r="DN373" s="4428">
        <f t="shared" si="1733"/>
        <v>371</v>
      </c>
      <c r="DO373" s="4093">
        <f t="shared" si="1734"/>
        <v>-276</v>
      </c>
      <c r="DP373" s="1747">
        <f>DN373/DH373</f>
        <v>3.905263157894737</v>
      </c>
      <c r="DQ373" s="5970">
        <v>95</v>
      </c>
      <c r="DR373" s="5971"/>
      <c r="DS373" s="4737">
        <v>9</v>
      </c>
      <c r="DT373" s="2685">
        <v>4</v>
      </c>
      <c r="DU373" s="4640">
        <f t="shared" si="1735"/>
        <v>5</v>
      </c>
      <c r="DV373" s="2684">
        <f t="shared" si="1736"/>
        <v>0.44444444444444442</v>
      </c>
      <c r="DW373" s="2683">
        <f t="shared" si="1737"/>
        <v>375</v>
      </c>
      <c r="DX373" s="4093">
        <f t="shared" si="1738"/>
        <v>-280</v>
      </c>
      <c r="DY373" s="1747">
        <f t="shared" si="1739"/>
        <v>3.9473684210526314</v>
      </c>
      <c r="DZ373" s="6013">
        <v>95</v>
      </c>
      <c r="EA373" s="6014"/>
      <c r="EB373" s="3197">
        <v>8</v>
      </c>
      <c r="EC373" s="3260">
        <v>6</v>
      </c>
      <c r="ED373" s="3236">
        <f t="shared" si="1740"/>
        <v>-2</v>
      </c>
      <c r="EE373" s="1872">
        <f t="shared" si="1741"/>
        <v>0.75</v>
      </c>
      <c r="EF373" s="3287">
        <f t="shared" si="1742"/>
        <v>323</v>
      </c>
      <c r="EG373" s="1871">
        <f t="shared" si="1743"/>
        <v>-228</v>
      </c>
      <c r="EH373" s="1872">
        <f t="shared" si="1744"/>
        <v>3.4</v>
      </c>
      <c r="EI373" s="6015">
        <v>95</v>
      </c>
      <c r="EJ373" s="6016"/>
      <c r="EK373" s="3223">
        <v>8</v>
      </c>
      <c r="EL373" s="3223">
        <v>20</v>
      </c>
      <c r="EM373" s="1782">
        <f t="shared" si="1745"/>
        <v>-12</v>
      </c>
      <c r="EN373" s="1736">
        <f>EL373/EK373</f>
        <v>2.5</v>
      </c>
      <c r="EO373" s="3016">
        <f t="shared" si="1746"/>
        <v>343</v>
      </c>
      <c r="EP373" s="1735">
        <f t="shared" si="1747"/>
        <v>-248</v>
      </c>
      <c r="EQ373" s="1736">
        <f>EO373/EI373</f>
        <v>3.6105263157894738</v>
      </c>
      <c r="ER373" s="5970">
        <v>95</v>
      </c>
      <c r="ES373" s="5971"/>
      <c r="ET373" s="3622">
        <v>7</v>
      </c>
      <c r="EU373" s="3622">
        <v>7</v>
      </c>
      <c r="EV373" s="1735">
        <f t="shared" si="1748"/>
        <v>0</v>
      </c>
      <c r="EW373" s="1736">
        <f t="shared" si="1749"/>
        <v>1</v>
      </c>
      <c r="EX373" s="3621">
        <f t="shared" si="1750"/>
        <v>350</v>
      </c>
      <c r="EY373" s="1735">
        <f t="shared" si="1751"/>
        <v>-255</v>
      </c>
      <c r="EZ373" s="1736">
        <f t="shared" si="1752"/>
        <v>3.6842105263157894</v>
      </c>
      <c r="FA373" s="6931">
        <v>95</v>
      </c>
      <c r="FB373" s="6932"/>
      <c r="FC373" s="2513">
        <v>8</v>
      </c>
      <c r="FD373" s="2514">
        <v>9</v>
      </c>
      <c r="FE373" s="1871">
        <f t="shared" si="1753"/>
        <v>1</v>
      </c>
      <c r="FF373" s="1872">
        <f t="shared" si="1754"/>
        <v>1.125</v>
      </c>
      <c r="FG373" s="2873">
        <f t="shared" si="1755"/>
        <v>290</v>
      </c>
      <c r="FH373" s="1871">
        <f t="shared" si="1756"/>
        <v>-195</v>
      </c>
      <c r="FI373" s="1872">
        <f t="shared" si="1757"/>
        <v>3.0526315789473686</v>
      </c>
      <c r="FJ373" s="6694">
        <v>95</v>
      </c>
      <c r="FK373" s="6943"/>
      <c r="FL373" s="2522">
        <v>8</v>
      </c>
      <c r="FM373" s="2522">
        <v>7</v>
      </c>
      <c r="FN373" s="1735">
        <f t="shared" si="1758"/>
        <v>1</v>
      </c>
      <c r="FO373" s="1736">
        <f>FM373/FL373</f>
        <v>0.875</v>
      </c>
      <c r="FP373" s="2587">
        <f t="shared" si="1759"/>
        <v>297</v>
      </c>
      <c r="FQ373" s="1735">
        <f t="shared" si="1760"/>
        <v>-202</v>
      </c>
      <c r="FR373" s="1736">
        <f>FP373/FJ373</f>
        <v>3.1263157894736842</v>
      </c>
      <c r="FS373" s="6694">
        <v>95</v>
      </c>
      <c r="FT373" s="6943"/>
      <c r="FU373" s="2522">
        <v>8</v>
      </c>
      <c r="FV373" s="2522">
        <v>20</v>
      </c>
      <c r="FW373" s="1735">
        <f t="shared" si="1761"/>
        <v>-12</v>
      </c>
      <c r="FX373" s="1736">
        <f t="shared" si="1762"/>
        <v>2.5</v>
      </c>
      <c r="FY373" s="2587">
        <f t="shared" si="1763"/>
        <v>317</v>
      </c>
      <c r="FZ373" s="1735">
        <f t="shared" si="1764"/>
        <v>-222</v>
      </c>
      <c r="GA373" s="1736">
        <f t="shared" si="1765"/>
        <v>3.3368421052631581</v>
      </c>
      <c r="GB373" s="1">
        <f t="shared" si="1766"/>
        <v>6.3157894736841858E-2</v>
      </c>
      <c r="GC373" s="2219">
        <v>0</v>
      </c>
      <c r="GD373" s="1895">
        <v>1</v>
      </c>
      <c r="GE373" s="2105" t="s">
        <v>224</v>
      </c>
      <c r="GF373" s="2105" t="s">
        <v>38</v>
      </c>
      <c r="GG373" s="2105" t="s">
        <v>17</v>
      </c>
      <c r="GH373" s="2105" t="s">
        <v>16</v>
      </c>
      <c r="GI373" s="2105" t="s">
        <v>20</v>
      </c>
      <c r="GJ373" s="2105" t="s">
        <v>16</v>
      </c>
      <c r="GK373" s="2105" t="s">
        <v>16</v>
      </c>
      <c r="GL373" s="2096">
        <v>9</v>
      </c>
      <c r="GM373" s="439" t="s">
        <v>1157</v>
      </c>
      <c r="GN373" s="541" t="s">
        <v>1158</v>
      </c>
      <c r="GO373" s="460">
        <v>95</v>
      </c>
      <c r="GP373" s="714">
        <v>24</v>
      </c>
      <c r="GQ373" s="2086">
        <v>281</v>
      </c>
      <c r="GR373" s="2086">
        <v>-257</v>
      </c>
      <c r="GS373" s="1895">
        <v>11.708333333333334</v>
      </c>
      <c r="GT373" s="2086">
        <v>281</v>
      </c>
      <c r="GU373" s="2086">
        <v>-186</v>
      </c>
      <c r="GV373" s="1895">
        <v>2.9578947368421051</v>
      </c>
    </row>
    <row r="374" spans="1:204" ht="76.5" x14ac:dyDescent="0.25">
      <c r="A374" s="325"/>
      <c r="B374" s="7169"/>
      <c r="C374" s="7163"/>
      <c r="D374" s="7147"/>
      <c r="E374" s="7156"/>
      <c r="F374" s="7144"/>
      <c r="G374" s="7144"/>
      <c r="H374" s="7144"/>
      <c r="I374" s="7144"/>
      <c r="J374" s="7144"/>
      <c r="K374" s="7144"/>
      <c r="L374" s="7144"/>
      <c r="M374" s="7144"/>
      <c r="N374" s="7144"/>
      <c r="O374" s="7114"/>
      <c r="P374" s="7114"/>
      <c r="Q374" s="7114"/>
      <c r="R374" s="7203"/>
      <c r="S374" s="7114"/>
      <c r="T374" s="7114"/>
      <c r="U374" s="7247"/>
      <c r="V374" s="7114"/>
      <c r="W374" s="7248"/>
      <c r="X374" s="7254"/>
      <c r="Y374" s="2096">
        <v>10</v>
      </c>
      <c r="Z374" s="5415" t="s">
        <v>1159</v>
      </c>
      <c r="AA374" s="5580" t="s">
        <v>1160</v>
      </c>
      <c r="AB374" s="414">
        <v>48</v>
      </c>
      <c r="AC374" s="543">
        <v>4</v>
      </c>
      <c r="AD374" s="544">
        <f>AC374/AB374</f>
        <v>8.3333333333333329E-2</v>
      </c>
      <c r="AE374" s="543">
        <v>5</v>
      </c>
      <c r="AF374" s="544">
        <f>AE374/AB374</f>
        <v>0.10416666666666667</v>
      </c>
      <c r="AG374" s="543">
        <v>5</v>
      </c>
      <c r="AH374" s="544">
        <f>AG374/AB374</f>
        <v>0.10416666666666667</v>
      </c>
      <c r="AI374" s="543">
        <v>34</v>
      </c>
      <c r="AJ374" s="545">
        <f>AI374/AB374</f>
        <v>0.70833333333333337</v>
      </c>
      <c r="AK374" s="191">
        <f t="shared" si="1706"/>
        <v>1</v>
      </c>
      <c r="AL374" s="2274">
        <v>10</v>
      </c>
      <c r="AM374" s="1044" t="s">
        <v>3077</v>
      </c>
      <c r="AN374" s="1044" t="s">
        <v>3079</v>
      </c>
      <c r="AO374" s="1044" t="s">
        <v>3078</v>
      </c>
      <c r="AP374" s="1264" t="s">
        <v>3080</v>
      </c>
      <c r="AQ374" s="1039">
        <v>100</v>
      </c>
      <c r="AR374" s="1039" t="s">
        <v>3085</v>
      </c>
      <c r="AS374" s="1039" t="s">
        <v>1579</v>
      </c>
      <c r="AT374" s="2274"/>
      <c r="AU374" s="970" t="s">
        <v>1704</v>
      </c>
      <c r="AV374" s="6480">
        <v>48</v>
      </c>
      <c r="AW374" s="6480"/>
      <c r="AX374" s="4090">
        <f t="shared" si="1707"/>
        <v>34</v>
      </c>
      <c r="AY374" s="3674">
        <f t="shared" si="1708"/>
        <v>6</v>
      </c>
      <c r="AZ374" s="4092">
        <f t="shared" si="1709"/>
        <v>28</v>
      </c>
      <c r="BA374" s="2963">
        <f t="shared" si="1710"/>
        <v>0.17647058823529413</v>
      </c>
      <c r="BB374" s="3674">
        <f t="shared" si="1711"/>
        <v>49</v>
      </c>
      <c r="BC374" s="4104">
        <f t="shared" si="1712"/>
        <v>-1</v>
      </c>
      <c r="BD374" s="2963">
        <f t="shared" si="1713"/>
        <v>1.0208333333333333</v>
      </c>
      <c r="BE374" s="4468">
        <f t="shared" si="1714"/>
        <v>0</v>
      </c>
      <c r="BF374" s="6480">
        <v>48</v>
      </c>
      <c r="BG374" s="6480"/>
      <c r="BH374" s="3673">
        <f t="shared" si="1520"/>
        <v>5</v>
      </c>
      <c r="BI374" s="3674">
        <f t="shared" si="1715"/>
        <v>29</v>
      </c>
      <c r="BJ374" s="3111">
        <f t="shared" si="1716"/>
        <v>-24</v>
      </c>
      <c r="BK374" s="2963">
        <f t="shared" si="1717"/>
        <v>5.8</v>
      </c>
      <c r="BL374" s="3674">
        <f t="shared" si="1381"/>
        <v>43</v>
      </c>
      <c r="BM374" s="3122">
        <f t="shared" si="1718"/>
        <v>5</v>
      </c>
      <c r="BN374" s="2963">
        <f t="shared" si="1719"/>
        <v>0.89583333333333337</v>
      </c>
      <c r="BO374" s="3738">
        <f t="shared" si="1720"/>
        <v>0</v>
      </c>
      <c r="BP374" s="3494"/>
      <c r="BQ374" s="6739">
        <v>48</v>
      </c>
      <c r="BR374" s="6739"/>
      <c r="BS374" s="2572">
        <f t="shared" si="1721"/>
        <v>5</v>
      </c>
      <c r="BT374" s="2800">
        <f t="shared" si="1722"/>
        <v>14</v>
      </c>
      <c r="BU374" s="2987">
        <f t="shared" si="1456"/>
        <v>-9</v>
      </c>
      <c r="BV374" s="2963">
        <f t="shared" si="1457"/>
        <v>2.8</v>
      </c>
      <c r="BW374" s="2361">
        <f t="shared" si="1458"/>
        <v>14</v>
      </c>
      <c r="BX374" s="2991">
        <f t="shared" si="1459"/>
        <v>34</v>
      </c>
      <c r="BY374" s="2963">
        <f t="shared" si="1460"/>
        <v>0.29166666666666669</v>
      </c>
      <c r="BZ374" s="3151"/>
      <c r="CA374" s="6657">
        <v>48</v>
      </c>
      <c r="CB374" s="6657"/>
      <c r="CC374" s="1813">
        <v>5</v>
      </c>
      <c r="CD374" s="1814">
        <v>0</v>
      </c>
      <c r="CE374" s="2359">
        <f t="shared" si="1723"/>
        <v>5</v>
      </c>
      <c r="CF374" s="1834">
        <f t="shared" si="1724"/>
        <v>0</v>
      </c>
      <c r="CG374" s="1971">
        <f t="shared" si="1725"/>
        <v>0</v>
      </c>
      <c r="CH374" s="2387">
        <f t="shared" si="1726"/>
        <v>48</v>
      </c>
      <c r="CI374" s="1834">
        <f t="shared" si="1727"/>
        <v>0</v>
      </c>
      <c r="CJ374" s="2476"/>
      <c r="CK374" s="2476"/>
      <c r="CL374" s="2476"/>
      <c r="CM374" s="1868">
        <v>1</v>
      </c>
      <c r="CN374" s="1744">
        <v>1</v>
      </c>
      <c r="CO374" s="1745">
        <v>2</v>
      </c>
      <c r="CP374" s="1744">
        <v>2</v>
      </c>
      <c r="CQ374" s="1744">
        <v>1</v>
      </c>
      <c r="CR374" s="1745">
        <v>2</v>
      </c>
      <c r="CS374" s="1744">
        <v>11</v>
      </c>
      <c r="CT374" s="1744">
        <v>11</v>
      </c>
      <c r="CU374" s="1745">
        <v>12</v>
      </c>
      <c r="CV374" s="1744">
        <v>2</v>
      </c>
      <c r="CW374" s="1744">
        <v>2</v>
      </c>
      <c r="CX374" s="1745">
        <v>1</v>
      </c>
      <c r="CY374" s="6013">
        <v>48</v>
      </c>
      <c r="CZ374" s="6014"/>
      <c r="DA374" s="4801">
        <v>2</v>
      </c>
      <c r="DB374" s="4802">
        <v>3</v>
      </c>
      <c r="DC374" s="4806">
        <f t="shared" si="1728"/>
        <v>1</v>
      </c>
      <c r="DD374" s="4807">
        <f t="shared" si="1729"/>
        <v>1.5</v>
      </c>
      <c r="DE374" s="4808">
        <f t="shared" si="1462"/>
        <v>46</v>
      </c>
      <c r="DF374" s="4206">
        <f t="shared" si="1730"/>
        <v>2</v>
      </c>
      <c r="DG374" s="4205">
        <f t="shared" si="1731"/>
        <v>0.95833333333333337</v>
      </c>
      <c r="DH374" s="6015">
        <v>48</v>
      </c>
      <c r="DI374" s="6016"/>
      <c r="DJ374" s="4739">
        <v>16</v>
      </c>
      <c r="DK374" s="4425">
        <v>3</v>
      </c>
      <c r="DL374" s="4682">
        <f t="shared" si="1732"/>
        <v>13</v>
      </c>
      <c r="DM374" s="4683">
        <f>DK374/DJ374</f>
        <v>0.1875</v>
      </c>
      <c r="DN374" s="4428">
        <f t="shared" si="1733"/>
        <v>49</v>
      </c>
      <c r="DO374" s="4093">
        <f t="shared" si="1734"/>
        <v>-1</v>
      </c>
      <c r="DP374" s="1747">
        <f>DN374/DH374</f>
        <v>1.0208333333333333</v>
      </c>
      <c r="DQ374" s="5970">
        <v>48</v>
      </c>
      <c r="DR374" s="5971"/>
      <c r="DS374" s="4737">
        <v>16</v>
      </c>
      <c r="DT374" s="2685">
        <v>0</v>
      </c>
      <c r="DU374" s="4640">
        <f t="shared" si="1735"/>
        <v>16</v>
      </c>
      <c r="DV374" s="2684">
        <f t="shared" si="1736"/>
        <v>0</v>
      </c>
      <c r="DW374" s="2683">
        <f t="shared" si="1737"/>
        <v>49</v>
      </c>
      <c r="DX374" s="4093">
        <f t="shared" si="1738"/>
        <v>-1</v>
      </c>
      <c r="DY374" s="1747">
        <f t="shared" si="1739"/>
        <v>1.0208333333333333</v>
      </c>
      <c r="DZ374" s="6013">
        <v>48</v>
      </c>
      <c r="EA374" s="6014"/>
      <c r="EB374" s="3197">
        <v>2</v>
      </c>
      <c r="EC374" s="3260">
        <v>17</v>
      </c>
      <c r="ED374" s="3236">
        <f t="shared" si="1740"/>
        <v>15</v>
      </c>
      <c r="EE374" s="1872">
        <f t="shared" si="1741"/>
        <v>8.5</v>
      </c>
      <c r="EF374" s="3287">
        <f t="shared" si="1742"/>
        <v>31</v>
      </c>
      <c r="EG374" s="1871">
        <f t="shared" si="1743"/>
        <v>17</v>
      </c>
      <c r="EH374" s="1872">
        <f t="shared" si="1744"/>
        <v>0.64583333333333337</v>
      </c>
      <c r="EI374" s="6015">
        <v>48</v>
      </c>
      <c r="EJ374" s="6016"/>
      <c r="EK374" s="3223">
        <v>2</v>
      </c>
      <c r="EL374" s="3223">
        <v>8</v>
      </c>
      <c r="EM374" s="1782">
        <f t="shared" si="1745"/>
        <v>-6</v>
      </c>
      <c r="EN374" s="1736">
        <f>EL374/EK374</f>
        <v>4</v>
      </c>
      <c r="EO374" s="3016">
        <f t="shared" si="1746"/>
        <v>39</v>
      </c>
      <c r="EP374" s="1735">
        <f t="shared" si="1747"/>
        <v>9</v>
      </c>
      <c r="EQ374" s="1736">
        <f>EO374/EI374</f>
        <v>0.8125</v>
      </c>
      <c r="ER374" s="5970">
        <v>48</v>
      </c>
      <c r="ES374" s="5971"/>
      <c r="ET374" s="3622">
        <v>1</v>
      </c>
      <c r="EU374" s="3622">
        <v>4</v>
      </c>
      <c r="EV374" s="1735">
        <f t="shared" si="1748"/>
        <v>-3</v>
      </c>
      <c r="EW374" s="1736">
        <f t="shared" si="1749"/>
        <v>4</v>
      </c>
      <c r="EX374" s="3621">
        <f t="shared" si="1750"/>
        <v>43</v>
      </c>
      <c r="EY374" s="1735">
        <f t="shared" si="1751"/>
        <v>5</v>
      </c>
      <c r="EZ374" s="1736">
        <f t="shared" si="1752"/>
        <v>0.89583333333333337</v>
      </c>
      <c r="FA374" s="6931">
        <v>48</v>
      </c>
      <c r="FB374" s="6932"/>
      <c r="FC374" s="2513">
        <v>2</v>
      </c>
      <c r="FD374" s="2514">
        <v>5</v>
      </c>
      <c r="FE374" s="1871">
        <f t="shared" si="1753"/>
        <v>3</v>
      </c>
      <c r="FF374" s="1872">
        <f t="shared" si="1754"/>
        <v>2.5</v>
      </c>
      <c r="FG374" s="2873">
        <f t="shared" si="1755"/>
        <v>5</v>
      </c>
      <c r="FH374" s="1871">
        <f t="shared" si="1756"/>
        <v>43</v>
      </c>
      <c r="FI374" s="1872">
        <f t="shared" si="1757"/>
        <v>0.10416666666666667</v>
      </c>
      <c r="FJ374" s="6694">
        <v>48</v>
      </c>
      <c r="FK374" s="6943"/>
      <c r="FL374" s="2522">
        <v>2</v>
      </c>
      <c r="FM374" s="2522">
        <v>4</v>
      </c>
      <c r="FN374" s="1735">
        <f t="shared" si="1758"/>
        <v>-2</v>
      </c>
      <c r="FO374" s="1736">
        <f>FM374/FL374</f>
        <v>2</v>
      </c>
      <c r="FP374" s="2587">
        <f t="shared" si="1759"/>
        <v>9</v>
      </c>
      <c r="FQ374" s="1735">
        <f t="shared" si="1760"/>
        <v>39</v>
      </c>
      <c r="FR374" s="1736">
        <f>FP374/FJ374</f>
        <v>0.1875</v>
      </c>
      <c r="FS374" s="6694">
        <v>48</v>
      </c>
      <c r="FT374" s="6943"/>
      <c r="FU374" s="2522">
        <v>1</v>
      </c>
      <c r="FV374" s="2522">
        <v>5</v>
      </c>
      <c r="FW374" s="1735">
        <f t="shared" si="1761"/>
        <v>-4</v>
      </c>
      <c r="FX374" s="1736">
        <f t="shared" si="1762"/>
        <v>5</v>
      </c>
      <c r="FY374" s="2587">
        <f t="shared" si="1763"/>
        <v>14</v>
      </c>
      <c r="FZ374" s="1735">
        <f t="shared" si="1764"/>
        <v>34</v>
      </c>
      <c r="GA374" s="1736">
        <f t="shared" si="1765"/>
        <v>0.29166666666666669</v>
      </c>
      <c r="GB374" s="1">
        <f t="shared" si="1766"/>
        <v>0.35416666666666669</v>
      </c>
      <c r="GC374" s="2219">
        <v>0</v>
      </c>
      <c r="GD374" s="1895">
        <v>1</v>
      </c>
      <c r="GE374" s="2105" t="s">
        <v>224</v>
      </c>
      <c r="GF374" s="2105" t="s">
        <v>38</v>
      </c>
      <c r="GG374" s="2105" t="s">
        <v>17</v>
      </c>
      <c r="GH374" s="2105" t="s">
        <v>16</v>
      </c>
      <c r="GI374" s="2105" t="s">
        <v>20</v>
      </c>
      <c r="GJ374" s="2105" t="s">
        <v>16</v>
      </c>
      <c r="GK374" s="2105" t="s">
        <v>16</v>
      </c>
      <c r="GL374" s="2096">
        <v>10</v>
      </c>
      <c r="GM374" s="167" t="s">
        <v>1159</v>
      </c>
      <c r="GN374" s="541" t="s">
        <v>1160</v>
      </c>
      <c r="GO374" s="460">
        <v>48</v>
      </c>
      <c r="GP374" s="714">
        <v>5</v>
      </c>
      <c r="GQ374" s="2086">
        <v>0</v>
      </c>
      <c r="GR374" s="2086">
        <v>5</v>
      </c>
      <c r="GS374" s="1895">
        <v>0</v>
      </c>
      <c r="GT374" s="2086">
        <v>0</v>
      </c>
      <c r="GU374" s="2086">
        <v>48</v>
      </c>
      <c r="GV374" s="1895">
        <v>0</v>
      </c>
    </row>
    <row r="375" spans="1:204" ht="38.25" customHeight="1" x14ac:dyDescent="0.25">
      <c r="A375" s="326"/>
      <c r="B375" s="7170"/>
      <c r="C375" s="7163"/>
      <c r="D375" s="7147"/>
      <c r="E375" s="7156"/>
      <c r="F375" s="7144"/>
      <c r="G375" s="7144"/>
      <c r="H375" s="7144"/>
      <c r="I375" s="7144"/>
      <c r="J375" s="7144"/>
      <c r="K375" s="7144"/>
      <c r="L375" s="7144"/>
      <c r="M375" s="7144"/>
      <c r="N375" s="7144"/>
      <c r="O375" s="7114"/>
      <c r="P375" s="7114"/>
      <c r="Q375" s="7114"/>
      <c r="R375" s="7203"/>
      <c r="S375" s="7114"/>
      <c r="T375" s="7114"/>
      <c r="U375" s="7247"/>
      <c r="V375" s="7114"/>
      <c r="W375" s="7248"/>
      <c r="X375" s="7255"/>
      <c r="Y375" s="2103">
        <v>11</v>
      </c>
      <c r="Z375" s="5463" t="s">
        <v>1161</v>
      </c>
      <c r="AA375" s="5581" t="s">
        <v>1162</v>
      </c>
      <c r="AB375" s="417">
        <v>72</v>
      </c>
      <c r="AC375" s="684">
        <v>18</v>
      </c>
      <c r="AD375" s="421">
        <f>AC375/AB375</f>
        <v>0.25</v>
      </c>
      <c r="AE375" s="684">
        <v>18</v>
      </c>
      <c r="AF375" s="421">
        <f>AE375/AB375</f>
        <v>0.25</v>
      </c>
      <c r="AG375" s="684">
        <v>18</v>
      </c>
      <c r="AH375" s="421">
        <f>AG375/AB375</f>
        <v>0.25</v>
      </c>
      <c r="AI375" s="684">
        <v>18</v>
      </c>
      <c r="AJ375" s="422">
        <f>AI375/AB375</f>
        <v>0.25</v>
      </c>
      <c r="AK375" s="191">
        <f t="shared" si="1706"/>
        <v>1</v>
      </c>
      <c r="AL375" s="2274">
        <v>11</v>
      </c>
      <c r="AM375" s="1039" t="s">
        <v>3081</v>
      </c>
      <c r="AN375" s="2436" t="s">
        <v>3721</v>
      </c>
      <c r="AO375" s="1039" t="s">
        <v>3082</v>
      </c>
      <c r="AP375" s="1039" t="s">
        <v>3083</v>
      </c>
      <c r="AQ375" s="1039">
        <v>100</v>
      </c>
      <c r="AR375" s="1039" t="s">
        <v>3086</v>
      </c>
      <c r="AS375" s="1039" t="s">
        <v>1579</v>
      </c>
      <c r="AT375" s="2274"/>
      <c r="AU375" s="970" t="s">
        <v>1704</v>
      </c>
      <c r="AV375" s="6480">
        <v>72</v>
      </c>
      <c r="AW375" s="6480"/>
      <c r="AX375" s="4090">
        <f t="shared" si="1707"/>
        <v>18</v>
      </c>
      <c r="AY375" s="3674">
        <f t="shared" si="1708"/>
        <v>0</v>
      </c>
      <c r="AZ375" s="4092">
        <f t="shared" si="1709"/>
        <v>18</v>
      </c>
      <c r="BA375" s="2963">
        <f t="shared" si="1710"/>
        <v>0</v>
      </c>
      <c r="BB375" s="3674">
        <f t="shared" si="1711"/>
        <v>85</v>
      </c>
      <c r="BC375" s="4104">
        <f t="shared" si="1712"/>
        <v>-13</v>
      </c>
      <c r="BD375" s="2963">
        <f t="shared" si="1713"/>
        <v>1.1805555555555556</v>
      </c>
      <c r="BE375" s="4468">
        <f t="shared" si="1714"/>
        <v>0</v>
      </c>
      <c r="BF375" s="6480">
        <v>72</v>
      </c>
      <c r="BG375" s="6480"/>
      <c r="BH375" s="3673">
        <f t="shared" si="1520"/>
        <v>18</v>
      </c>
      <c r="BI375" s="3674">
        <f t="shared" si="1715"/>
        <v>11</v>
      </c>
      <c r="BJ375" s="3111">
        <f t="shared" si="1716"/>
        <v>7</v>
      </c>
      <c r="BK375" s="2963">
        <f t="shared" si="1717"/>
        <v>0.61111111111111116</v>
      </c>
      <c r="BL375" s="3674">
        <f t="shared" si="1381"/>
        <v>85</v>
      </c>
      <c r="BM375" s="3122">
        <f t="shared" si="1718"/>
        <v>-13</v>
      </c>
      <c r="BN375" s="2963">
        <f t="shared" si="1719"/>
        <v>1.1805555555555556</v>
      </c>
      <c r="BO375" s="3738">
        <f t="shared" si="1720"/>
        <v>0</v>
      </c>
      <c r="BP375" s="3494"/>
      <c r="BQ375" s="6739">
        <v>72</v>
      </c>
      <c r="BR375" s="6739"/>
      <c r="BS375" s="2572">
        <f t="shared" si="1721"/>
        <v>18</v>
      </c>
      <c r="BT375" s="2800">
        <f t="shared" si="1722"/>
        <v>74</v>
      </c>
      <c r="BU375" s="2987">
        <f t="shared" si="1456"/>
        <v>-56</v>
      </c>
      <c r="BV375" s="2963">
        <f t="shared" si="1457"/>
        <v>4.1111111111111107</v>
      </c>
      <c r="BW375" s="2361">
        <f t="shared" si="1458"/>
        <v>74</v>
      </c>
      <c r="BX375" s="2991">
        <f t="shared" si="1459"/>
        <v>-2</v>
      </c>
      <c r="BY375" s="2963">
        <f t="shared" si="1460"/>
        <v>1.0277777777777777</v>
      </c>
      <c r="BZ375" s="3151"/>
      <c r="CA375" s="6657">
        <v>72</v>
      </c>
      <c r="CB375" s="6657"/>
      <c r="CC375" s="1813">
        <v>18</v>
      </c>
      <c r="CD375" s="1814">
        <v>0</v>
      </c>
      <c r="CE375" s="2359">
        <f t="shared" si="1723"/>
        <v>18</v>
      </c>
      <c r="CF375" s="1834">
        <f t="shared" si="1724"/>
        <v>0</v>
      </c>
      <c r="CG375" s="1971">
        <f t="shared" si="1725"/>
        <v>0</v>
      </c>
      <c r="CH375" s="2387">
        <f t="shared" si="1726"/>
        <v>72</v>
      </c>
      <c r="CI375" s="1834">
        <f t="shared" si="1727"/>
        <v>0</v>
      </c>
      <c r="CJ375" s="2475"/>
      <c r="CK375" s="2475"/>
      <c r="CL375" s="2475"/>
      <c r="CM375" s="1875">
        <v>6</v>
      </c>
      <c r="CN375" s="1752">
        <v>6</v>
      </c>
      <c r="CO375" s="1758">
        <v>6</v>
      </c>
      <c r="CP375" s="1829">
        <v>6</v>
      </c>
      <c r="CQ375" s="1829">
        <v>6</v>
      </c>
      <c r="CR375" s="1758">
        <v>6</v>
      </c>
      <c r="CS375" s="1829">
        <v>6</v>
      </c>
      <c r="CT375" s="1829">
        <v>6</v>
      </c>
      <c r="CU375" s="1758">
        <v>6</v>
      </c>
      <c r="CV375" s="1829">
        <v>6</v>
      </c>
      <c r="CW375" s="1829">
        <v>6</v>
      </c>
      <c r="CX375" s="1758">
        <v>6</v>
      </c>
      <c r="CY375" s="6017">
        <v>72</v>
      </c>
      <c r="CZ375" s="6018"/>
      <c r="DA375" s="4801">
        <v>6</v>
      </c>
      <c r="DB375" s="4802">
        <v>0</v>
      </c>
      <c r="DC375" s="4810">
        <f t="shared" si="1728"/>
        <v>-6</v>
      </c>
      <c r="DD375" s="4811">
        <f t="shared" si="1729"/>
        <v>0</v>
      </c>
      <c r="DE375" s="4812">
        <f t="shared" si="1462"/>
        <v>85</v>
      </c>
      <c r="DF375" s="4209">
        <f t="shared" si="1730"/>
        <v>-13</v>
      </c>
      <c r="DG375" s="4208">
        <f t="shared" si="1731"/>
        <v>1.1805555555555556</v>
      </c>
      <c r="DH375" s="6019">
        <v>72</v>
      </c>
      <c r="DI375" s="6020"/>
      <c r="DJ375" s="4425">
        <v>6</v>
      </c>
      <c r="DK375" s="4425">
        <v>0</v>
      </c>
      <c r="DL375" s="4735">
        <f t="shared" si="1732"/>
        <v>6</v>
      </c>
      <c r="DM375" s="4736">
        <f>DK375/DJ375</f>
        <v>0</v>
      </c>
      <c r="DN375" s="4425">
        <f t="shared" si="1733"/>
        <v>85</v>
      </c>
      <c r="DO375" s="4100">
        <f t="shared" si="1734"/>
        <v>-13</v>
      </c>
      <c r="DP375" s="4118">
        <f>DN375/DH375</f>
        <v>1.1805555555555556</v>
      </c>
      <c r="DQ375" s="5974">
        <v>72</v>
      </c>
      <c r="DR375" s="5975"/>
      <c r="DS375" s="2686">
        <v>6</v>
      </c>
      <c r="DT375" s="2686">
        <v>0</v>
      </c>
      <c r="DU375" s="4641">
        <f t="shared" si="1735"/>
        <v>6</v>
      </c>
      <c r="DV375" s="4478">
        <f t="shared" si="1736"/>
        <v>0</v>
      </c>
      <c r="DW375" s="2683">
        <f t="shared" si="1737"/>
        <v>85</v>
      </c>
      <c r="DX375" s="4100">
        <f t="shared" si="1738"/>
        <v>-13</v>
      </c>
      <c r="DY375" s="4118">
        <f t="shared" si="1739"/>
        <v>1.1805555555555556</v>
      </c>
      <c r="DZ375" s="6017">
        <v>72</v>
      </c>
      <c r="EA375" s="6018"/>
      <c r="EB375" s="679">
        <v>6</v>
      </c>
      <c r="EC375" s="3291">
        <v>11</v>
      </c>
      <c r="ED375" s="3237">
        <f t="shared" si="1740"/>
        <v>5</v>
      </c>
      <c r="EE375" s="1874">
        <f t="shared" si="1741"/>
        <v>1.8333333333333333</v>
      </c>
      <c r="EF375" s="3288">
        <f t="shared" si="1742"/>
        <v>85</v>
      </c>
      <c r="EG375" s="1873">
        <f t="shared" si="1743"/>
        <v>-13</v>
      </c>
      <c r="EH375" s="1874">
        <f t="shared" si="1744"/>
        <v>1.1805555555555556</v>
      </c>
      <c r="EI375" s="6019">
        <v>72</v>
      </c>
      <c r="EJ375" s="6020"/>
      <c r="EK375" s="1760">
        <v>6</v>
      </c>
      <c r="EL375" s="1760">
        <v>0</v>
      </c>
      <c r="EM375" s="1783">
        <f t="shared" si="1745"/>
        <v>6</v>
      </c>
      <c r="EN375" s="1741">
        <f>EL375/EK375</f>
        <v>0</v>
      </c>
      <c r="EO375" s="3016">
        <f t="shared" si="1746"/>
        <v>85</v>
      </c>
      <c r="EP375" s="1751">
        <f t="shared" si="1747"/>
        <v>-13</v>
      </c>
      <c r="EQ375" s="1741">
        <f>EO375/EI375</f>
        <v>1.1805555555555556</v>
      </c>
      <c r="ER375" s="5974">
        <v>72</v>
      </c>
      <c r="ES375" s="5975"/>
      <c r="ET375" s="3623">
        <v>6</v>
      </c>
      <c r="EU375" s="3623">
        <v>0</v>
      </c>
      <c r="EV375" s="1751">
        <f t="shared" si="1748"/>
        <v>6</v>
      </c>
      <c r="EW375" s="1741">
        <f t="shared" si="1749"/>
        <v>0</v>
      </c>
      <c r="EX375" s="3621">
        <f t="shared" si="1750"/>
        <v>85</v>
      </c>
      <c r="EY375" s="1751">
        <f t="shared" si="1751"/>
        <v>-13</v>
      </c>
      <c r="EZ375" s="1741">
        <f t="shared" si="1752"/>
        <v>1.1805555555555556</v>
      </c>
      <c r="FA375" s="6803">
        <v>72</v>
      </c>
      <c r="FB375" s="6804"/>
      <c r="FC375" s="2294">
        <v>6</v>
      </c>
      <c r="FD375" s="2517">
        <v>0</v>
      </c>
      <c r="FE375" s="1873">
        <f t="shared" si="1753"/>
        <v>-6</v>
      </c>
      <c r="FF375" s="1874">
        <f t="shared" si="1754"/>
        <v>0</v>
      </c>
      <c r="FG375" s="2874">
        <f t="shared" si="1755"/>
        <v>0</v>
      </c>
      <c r="FH375" s="1873">
        <f t="shared" si="1756"/>
        <v>72</v>
      </c>
      <c r="FI375" s="1874">
        <f t="shared" si="1757"/>
        <v>0</v>
      </c>
      <c r="FJ375" s="6938">
        <v>72</v>
      </c>
      <c r="FK375" s="6939"/>
      <c r="FL375" s="2532">
        <v>6</v>
      </c>
      <c r="FM375" s="2532">
        <v>74</v>
      </c>
      <c r="FN375" s="1751">
        <f t="shared" si="1758"/>
        <v>-68</v>
      </c>
      <c r="FO375" s="1741">
        <f>FM375/FL375</f>
        <v>12.333333333333334</v>
      </c>
      <c r="FP375" s="2587">
        <f t="shared" si="1759"/>
        <v>74</v>
      </c>
      <c r="FQ375" s="1751">
        <f t="shared" si="1760"/>
        <v>-2</v>
      </c>
      <c r="FR375" s="1741">
        <f>FP375/FJ375</f>
        <v>1.0277777777777777</v>
      </c>
      <c r="FS375" s="6938">
        <v>72</v>
      </c>
      <c r="FT375" s="6939"/>
      <c r="FU375" s="2532">
        <v>6</v>
      </c>
      <c r="FV375" s="2532">
        <v>0</v>
      </c>
      <c r="FW375" s="1751">
        <f t="shared" si="1761"/>
        <v>6</v>
      </c>
      <c r="FX375" s="1741">
        <f t="shared" si="1762"/>
        <v>0</v>
      </c>
      <c r="FY375" s="2587">
        <f t="shared" si="1763"/>
        <v>74</v>
      </c>
      <c r="FZ375" s="1751">
        <f t="shared" si="1764"/>
        <v>-2</v>
      </c>
      <c r="GA375" s="1741">
        <f t="shared" si="1765"/>
        <v>1.0277777777777777</v>
      </c>
      <c r="GB375" s="1">
        <f t="shared" si="1766"/>
        <v>0.1527777777777779</v>
      </c>
      <c r="GC375" s="2219">
        <v>0</v>
      </c>
      <c r="GD375" s="1895">
        <v>1</v>
      </c>
      <c r="GE375" s="2105" t="s">
        <v>224</v>
      </c>
      <c r="GF375" s="2105" t="s">
        <v>38</v>
      </c>
      <c r="GG375" s="2105" t="s">
        <v>17</v>
      </c>
      <c r="GH375" s="2105" t="s">
        <v>16</v>
      </c>
      <c r="GI375" s="2105" t="s">
        <v>20</v>
      </c>
      <c r="GJ375" s="2105" t="s">
        <v>16</v>
      </c>
      <c r="GK375" s="2105" t="s">
        <v>16</v>
      </c>
      <c r="GL375" s="2103">
        <v>11</v>
      </c>
      <c r="GM375" s="546" t="s">
        <v>1161</v>
      </c>
      <c r="GN375" s="547" t="s">
        <v>1162</v>
      </c>
      <c r="GO375" s="420">
        <v>72</v>
      </c>
      <c r="GP375" s="2206">
        <v>18</v>
      </c>
      <c r="GQ375" s="2086">
        <v>0</v>
      </c>
      <c r="GR375" s="2086">
        <v>18</v>
      </c>
      <c r="GS375" s="1895">
        <v>0</v>
      </c>
      <c r="GT375" s="2086">
        <v>0</v>
      </c>
      <c r="GU375" s="2086">
        <v>72</v>
      </c>
      <c r="GV375" s="1895">
        <v>0</v>
      </c>
    </row>
    <row r="376" spans="1:204" ht="12.75" customHeight="1" x14ac:dyDescent="0.25">
      <c r="U376" s="5391"/>
      <c r="AS376" s="963"/>
      <c r="AT376" s="1482"/>
      <c r="AW376" s="966"/>
      <c r="AX376" s="965"/>
      <c r="AY376" s="965"/>
      <c r="AZ376" s="965"/>
      <c r="BA376" s="965"/>
      <c r="BB376" s="965"/>
      <c r="BC376" s="965"/>
      <c r="BD376" s="6481"/>
      <c r="BE376" s="4409"/>
      <c r="BG376" s="966"/>
      <c r="BH376" s="965"/>
      <c r="BI376" s="965"/>
      <c r="BJ376" s="965"/>
      <c r="BK376" s="965"/>
      <c r="BL376" s="965"/>
      <c r="BM376" s="965"/>
      <c r="BN376" s="6481"/>
      <c r="BO376" s="963"/>
      <c r="BP376" s="3494"/>
      <c r="BR376" s="966"/>
      <c r="BS376" s="965"/>
      <c r="BT376" s="965"/>
      <c r="BU376" s="965"/>
      <c r="BV376" s="965"/>
      <c r="BW376" s="965"/>
      <c r="BX376" s="965"/>
      <c r="BY376" s="6481"/>
      <c r="BZ376" s="3151"/>
      <c r="CA376" s="2476"/>
      <c r="CB376" s="2476"/>
      <c r="CC376" s="2476"/>
      <c r="CD376" s="2476"/>
      <c r="CE376" s="2476"/>
      <c r="CF376" s="2476"/>
      <c r="CG376" s="2476"/>
      <c r="CH376" s="2476"/>
      <c r="CI376" s="2476"/>
      <c r="CJ376" s="2475"/>
      <c r="CK376" s="2475"/>
      <c r="CL376" s="2475"/>
      <c r="DA376" s="4175"/>
      <c r="DB376" s="4175"/>
      <c r="DI376" s="1605"/>
      <c r="DJ376" s="4175"/>
      <c r="DK376" s="4175"/>
      <c r="EB376" s="3273"/>
      <c r="EC376" s="3273"/>
      <c r="EJ376" s="1605"/>
      <c r="EK376" s="3453"/>
      <c r="EL376" s="3453"/>
      <c r="FK376" s="1605"/>
      <c r="GO376" s="2378"/>
      <c r="GP376" s="2085"/>
      <c r="GQ376" s="2085"/>
      <c r="GR376" s="2085"/>
      <c r="GS376" s="2085"/>
      <c r="GT376" s="2085"/>
      <c r="GU376" s="2085"/>
      <c r="GV376" s="2085"/>
    </row>
    <row r="377" spans="1:204" ht="12" customHeight="1" x14ac:dyDescent="0.25">
      <c r="B377" s="7146" t="s">
        <v>0</v>
      </c>
      <c r="C377" s="7146" t="s">
        <v>1</v>
      </c>
      <c r="D377" s="7146" t="s">
        <v>2</v>
      </c>
      <c r="E377" s="7146" t="s">
        <v>3</v>
      </c>
      <c r="F377" s="7155" t="s">
        <v>4</v>
      </c>
      <c r="G377" s="7155" t="s">
        <v>5</v>
      </c>
      <c r="H377" s="7155" t="s">
        <v>12</v>
      </c>
      <c r="I377" s="7155"/>
      <c r="J377" s="7155"/>
      <c r="K377" s="7155"/>
      <c r="L377" s="7155"/>
      <c r="M377" s="7155"/>
      <c r="N377" s="120"/>
      <c r="O377" s="120"/>
      <c r="P377" s="7120" t="s">
        <v>328</v>
      </c>
      <c r="Q377" s="7121"/>
      <c r="R377" s="7121"/>
      <c r="S377" s="7121"/>
      <c r="T377" s="7121"/>
      <c r="U377" s="5392"/>
      <c r="V377" s="121"/>
      <c r="W377" s="7139" t="s">
        <v>13</v>
      </c>
      <c r="X377" s="7118" t="s">
        <v>14</v>
      </c>
      <c r="AS377" s="1121"/>
      <c r="AT377" s="1485"/>
      <c r="AW377" s="966"/>
      <c r="AX377" s="965"/>
      <c r="AY377" s="965"/>
      <c r="AZ377" s="965"/>
      <c r="BA377" s="965"/>
      <c r="BB377" s="965"/>
      <c r="BC377" s="965"/>
      <c r="BD377" s="6481"/>
      <c r="BE377" s="4409"/>
      <c r="BG377" s="966"/>
      <c r="BH377" s="965"/>
      <c r="BI377" s="965"/>
      <c r="BJ377" s="965"/>
      <c r="BK377" s="965"/>
      <c r="BL377" s="965"/>
      <c r="BM377" s="965"/>
      <c r="BN377" s="6481"/>
      <c r="BO377" s="2763"/>
      <c r="BP377" s="3494"/>
      <c r="BR377" s="966"/>
      <c r="BS377" s="965"/>
      <c r="BT377" s="965"/>
      <c r="BU377" s="965"/>
      <c r="BV377" s="965"/>
      <c r="BW377" s="965"/>
      <c r="BX377" s="965"/>
      <c r="BY377" s="6481"/>
      <c r="BZ377" s="3151"/>
      <c r="CA377" s="2476"/>
      <c r="CB377" s="2476"/>
      <c r="CC377" s="2476"/>
      <c r="CD377" s="2476"/>
      <c r="CE377" s="2476"/>
      <c r="CF377" s="2476"/>
      <c r="CG377" s="2476"/>
      <c r="CH377" s="2476"/>
      <c r="CI377" s="2476"/>
      <c r="CJ377" s="7386"/>
      <c r="CK377" s="7386"/>
      <c r="CL377" s="2475"/>
      <c r="DA377" s="4179"/>
      <c r="DB377" s="4175"/>
      <c r="DI377" s="3040"/>
      <c r="DJ377" s="4175"/>
      <c r="DK377" s="4175"/>
      <c r="EB377" s="3273"/>
      <c r="EC377" s="3273"/>
      <c r="EJ377" s="3040"/>
      <c r="EK377" s="3453"/>
      <c r="EL377" s="3453"/>
      <c r="FK377" s="2866"/>
      <c r="GE377" s="7155" t="s">
        <v>4</v>
      </c>
      <c r="GF377" s="7155" t="s">
        <v>5</v>
      </c>
      <c r="GG377" s="1"/>
      <c r="GH377" s="1"/>
      <c r="GI377" s="1"/>
      <c r="GJ377" s="1"/>
      <c r="GK377" s="1"/>
      <c r="GO377" s="2378"/>
      <c r="GP377" s="2085"/>
      <c r="GQ377" s="2085"/>
      <c r="GR377" s="2085"/>
      <c r="GS377" s="2085"/>
      <c r="GT377" s="2085"/>
      <c r="GU377" s="2085"/>
      <c r="GV377" s="2085"/>
    </row>
    <row r="378" spans="1:204" ht="12" customHeight="1" x14ac:dyDescent="0.25">
      <c r="B378" s="7146"/>
      <c r="C378" s="7146"/>
      <c r="D378" s="7146"/>
      <c r="E378" s="7146"/>
      <c r="F378" s="7155"/>
      <c r="G378" s="7155"/>
      <c r="H378" s="35" t="s">
        <v>6</v>
      </c>
      <c r="I378" s="35" t="s">
        <v>7</v>
      </c>
      <c r="J378" s="35" t="s">
        <v>8</v>
      </c>
      <c r="K378" s="35" t="s">
        <v>9</v>
      </c>
      <c r="L378" s="35" t="s">
        <v>10</v>
      </c>
      <c r="M378" s="35" t="s">
        <v>11</v>
      </c>
      <c r="N378" s="35"/>
      <c r="O378" s="35"/>
      <c r="P378" s="35" t="s">
        <v>6</v>
      </c>
      <c r="Q378" s="35" t="s">
        <v>7</v>
      </c>
      <c r="R378" s="5375" t="s">
        <v>8</v>
      </c>
      <c r="S378" s="35" t="s">
        <v>9</v>
      </c>
      <c r="T378" s="35" t="s">
        <v>10</v>
      </c>
      <c r="U378" s="5393"/>
      <c r="V378" s="35"/>
      <c r="W378" s="7139"/>
      <c r="X378" s="7118"/>
      <c r="AT378" s="1479"/>
      <c r="AW378" s="966"/>
      <c r="AX378" s="965"/>
      <c r="AY378" s="965"/>
      <c r="AZ378" s="965"/>
      <c r="BA378" s="965"/>
      <c r="BB378" s="965"/>
      <c r="BC378" s="965"/>
      <c r="BD378" s="6481"/>
      <c r="BE378" s="4409"/>
      <c r="BG378" s="966"/>
      <c r="BH378" s="965"/>
      <c r="BI378" s="965"/>
      <c r="BJ378" s="965"/>
      <c r="BK378" s="965"/>
      <c r="BL378" s="965"/>
      <c r="BM378" s="965"/>
      <c r="BN378" s="6481"/>
      <c r="BO378" s="2760"/>
      <c r="BP378" s="3494"/>
      <c r="BR378" s="966"/>
      <c r="BS378" s="965"/>
      <c r="BT378" s="965"/>
      <c r="BU378" s="965"/>
      <c r="BV378" s="965"/>
      <c r="BW378" s="965"/>
      <c r="BX378" s="965"/>
      <c r="BY378" s="6481"/>
      <c r="BZ378" s="3151"/>
      <c r="CA378" s="2476"/>
      <c r="CB378" s="2476"/>
      <c r="CC378" s="2476"/>
      <c r="CD378" s="2476"/>
      <c r="CE378" s="2476"/>
      <c r="CF378" s="2476"/>
      <c r="CG378" s="2476"/>
      <c r="CH378" s="2476"/>
      <c r="CI378" s="2476"/>
      <c r="CJ378" s="7386"/>
      <c r="CK378" s="7386"/>
      <c r="CL378" s="2475"/>
      <c r="DA378" s="4175"/>
      <c r="DB378" s="4175"/>
      <c r="DI378" s="3040"/>
      <c r="DJ378" s="4175"/>
      <c r="DK378" s="4175"/>
      <c r="EB378" s="3273"/>
      <c r="EC378" s="3273"/>
      <c r="EJ378" s="3040"/>
      <c r="EK378" s="3453"/>
      <c r="EL378" s="3453"/>
      <c r="FK378" s="2866"/>
      <c r="GE378" s="7155"/>
      <c r="GF378" s="7155"/>
      <c r="GG378" s="35" t="s">
        <v>6</v>
      </c>
      <c r="GH378" s="35" t="s">
        <v>7</v>
      </c>
      <c r="GI378" s="35" t="s">
        <v>8</v>
      </c>
      <c r="GJ378" s="35" t="s">
        <v>9</v>
      </c>
      <c r="GK378" s="35" t="s">
        <v>10</v>
      </c>
      <c r="GO378" s="2378"/>
      <c r="GP378" s="2085"/>
      <c r="GQ378" s="2085"/>
      <c r="GR378" s="2085"/>
      <c r="GS378" s="2085"/>
      <c r="GT378" s="2085"/>
      <c r="GU378" s="2085"/>
      <c r="GV378" s="2085"/>
    </row>
    <row r="379" spans="1:204" ht="76.5" x14ac:dyDescent="0.25">
      <c r="A379" s="1">
        <f>SUM(A365+1)</f>
        <v>57</v>
      </c>
      <c r="B379" s="7156" t="s">
        <v>225</v>
      </c>
      <c r="C379" s="5684">
        <v>1500</v>
      </c>
      <c r="D379" s="7100">
        <v>1</v>
      </c>
      <c r="E379" s="5684" t="s">
        <v>226</v>
      </c>
      <c r="F379" s="6798" t="s">
        <v>227</v>
      </c>
      <c r="G379" s="6798" t="s">
        <v>228</v>
      </c>
      <c r="H379" s="5706" t="s">
        <v>113</v>
      </c>
      <c r="I379" s="5706" t="s">
        <v>16</v>
      </c>
      <c r="J379" s="5706" t="s">
        <v>20</v>
      </c>
      <c r="K379" s="5706" t="s">
        <v>16</v>
      </c>
      <c r="L379" s="5706" t="s">
        <v>16</v>
      </c>
      <c r="M379" s="5706" t="s">
        <v>21</v>
      </c>
      <c r="N379" s="5706" t="s">
        <v>410</v>
      </c>
      <c r="O379" s="5706" t="s">
        <v>615</v>
      </c>
      <c r="P379" s="5697" t="s">
        <v>404</v>
      </c>
      <c r="Q379" s="5697" t="s">
        <v>403</v>
      </c>
      <c r="R379" s="5703" t="s">
        <v>406</v>
      </c>
      <c r="S379" s="5697" t="s">
        <v>479</v>
      </c>
      <c r="T379" s="5697" t="s">
        <v>480</v>
      </c>
      <c r="U379" s="5703" t="s">
        <v>730</v>
      </c>
      <c r="V379" s="7106" t="s">
        <v>561</v>
      </c>
      <c r="W379" s="7205">
        <v>147567638.83000001</v>
      </c>
      <c r="X379" s="7136" t="s">
        <v>229</v>
      </c>
      <c r="Y379" s="1599">
        <v>1</v>
      </c>
      <c r="Z379" s="5464" t="s">
        <v>3333</v>
      </c>
      <c r="AA379" s="5496" t="s">
        <v>3260</v>
      </c>
      <c r="AB379" s="5582">
        <v>791413921</v>
      </c>
      <c r="AC379" s="1602">
        <v>466332561.97000003</v>
      </c>
      <c r="AD379" s="576">
        <f t="shared" ref="AD379:AD389" si="1777">AC379/AB379</f>
        <v>0.58923977655176984</v>
      </c>
      <c r="AE379" s="1598">
        <v>107102704.81</v>
      </c>
      <c r="AF379" s="576">
        <f t="shared" ref="AF379:AF389" si="1778">AE379/AB379</f>
        <v>0.13533083253661898</v>
      </c>
      <c r="AG379" s="1598">
        <v>106984157.69</v>
      </c>
      <c r="AH379" s="576">
        <f t="shared" ref="AH379:AH389" si="1779">AG379/AB379</f>
        <v>0.13518104098398845</v>
      </c>
      <c r="AI379" s="1598">
        <v>110994496.90000001</v>
      </c>
      <c r="AJ379" s="576">
        <f t="shared" ref="AJ379:AJ389" si="1780">AI379/AB379</f>
        <v>0.14024835039514044</v>
      </c>
      <c r="AK379" s="191">
        <f t="shared" ref="AK379:AK389" si="1781">SUM(AD379+AF379+AH379+AJ379)</f>
        <v>1.0000000004675176</v>
      </c>
      <c r="AL379" s="1039">
        <v>1</v>
      </c>
      <c r="AM379" s="1419" t="s">
        <v>3338</v>
      </c>
      <c r="AN379" s="2385" t="s">
        <v>3339</v>
      </c>
      <c r="AO379" s="2385" t="s">
        <v>3345</v>
      </c>
      <c r="AP379" s="2385" t="s">
        <v>3342</v>
      </c>
      <c r="AQ379" s="1039">
        <v>100</v>
      </c>
      <c r="AR379" s="550" t="s">
        <v>3260</v>
      </c>
      <c r="AS379" s="2384" t="s">
        <v>753</v>
      </c>
      <c r="AT379" s="2293"/>
      <c r="AU379" s="970" t="s">
        <v>1704</v>
      </c>
      <c r="AV379" s="6475">
        <v>791413921.36000001</v>
      </c>
      <c r="AW379" s="6475"/>
      <c r="AX379" s="5061">
        <f t="shared" ref="AX379:AX408" si="1782">SUM(DA379+DJ379+DS379)</f>
        <v>110994497</v>
      </c>
      <c r="AY379" s="5062">
        <f t="shared" ref="AY379:AY408" si="1783">SUM(DB379+DK379+DT379)</f>
        <v>152811289</v>
      </c>
      <c r="AZ379" s="4411">
        <f t="shared" ref="AZ379:AZ408" si="1784">AX379-AY379</f>
        <v>-41816792</v>
      </c>
      <c r="BA379" s="4496">
        <f t="shared" ref="BA379:BA408" si="1785">AY379/AX379</f>
        <v>1.3767465336592317</v>
      </c>
      <c r="BB379" s="4450">
        <f t="shared" si="1711"/>
        <v>771919465.45000005</v>
      </c>
      <c r="BC379" s="4094">
        <f t="shared" ref="BC379:BC407" si="1786">AV379-BB379</f>
        <v>19494455.909999967</v>
      </c>
      <c r="BD379" s="1834">
        <f t="shared" ref="BD379:BD407" si="1787">BB379/AV379</f>
        <v>0.97536756002914393</v>
      </c>
      <c r="BE379" s="4468">
        <f t="shared" ref="BE379:BE408" si="1788">SUM(AX379-AI379)</f>
        <v>9.9999994039535522E-2</v>
      </c>
      <c r="BF379" s="6475">
        <v>791413921.36000001</v>
      </c>
      <c r="BG379" s="6475"/>
      <c r="BH379" s="4005">
        <f t="shared" si="1520"/>
        <v>106984157.84999999</v>
      </c>
      <c r="BI379" s="4022">
        <f t="shared" ref="BI379:BI407" si="1789">SUM(EC379+EL379+EU379)</f>
        <v>99280579.450000003</v>
      </c>
      <c r="BJ379" s="3111">
        <f t="shared" ref="BJ379:BJ407" si="1790">BH379-BI379</f>
        <v>7703578.3999999911</v>
      </c>
      <c r="BK379" s="2963">
        <f t="shared" ref="BK379:BK407" si="1791">BI379/BH379</f>
        <v>0.92799327905351181</v>
      </c>
      <c r="BL379" s="3674">
        <f t="shared" ref="BL379:BL439" si="1792">SUM(BI379+BW379)</f>
        <v>619108176.45000005</v>
      </c>
      <c r="BM379" s="3112">
        <f t="shared" ref="BM379:BM407" si="1793">BF379-BL379</f>
        <v>172305744.90999997</v>
      </c>
      <c r="BN379" s="1834">
        <f t="shared" ref="BN379:BN407" si="1794">BL379/BF379</f>
        <v>0.78228112968508023</v>
      </c>
      <c r="BO379" s="4010">
        <f t="shared" ref="BO379:BO408" si="1795">SUM(AG379-BH379)</f>
        <v>-0.15999999642372131</v>
      </c>
      <c r="BP379" s="3494"/>
      <c r="BQ379" s="6793">
        <v>791413921.36000001</v>
      </c>
      <c r="BR379" s="6793"/>
      <c r="BS379" s="3043">
        <f t="shared" ref="BS379:BT408" si="1796">SUM(FC379+FL379+FU379)</f>
        <v>107102704.81</v>
      </c>
      <c r="BT379" s="3044">
        <f t="shared" si="1796"/>
        <v>91769282</v>
      </c>
      <c r="BU379" s="2987">
        <f t="shared" si="1456"/>
        <v>15333422.810000002</v>
      </c>
      <c r="BV379" s="2963">
        <f t="shared" si="1457"/>
        <v>0.85683440173428427</v>
      </c>
      <c r="BW379" s="2361">
        <f t="shared" si="1458"/>
        <v>519827597</v>
      </c>
      <c r="BX379" s="2358">
        <f t="shared" si="1459"/>
        <v>271586324.36000001</v>
      </c>
      <c r="BY379" s="1834">
        <f t="shared" si="1460"/>
        <v>0.65683403206593294</v>
      </c>
      <c r="BZ379" s="3151"/>
      <c r="CA379" s="7330">
        <v>791413921.36000001</v>
      </c>
      <c r="CB379" s="7330"/>
      <c r="CC379" s="2425">
        <v>466332561.97000003</v>
      </c>
      <c r="CD379" s="2424">
        <v>428058315</v>
      </c>
      <c r="CE379" s="2359">
        <f t="shared" ref="CE379:CE397" si="1797">CC379-CD379</f>
        <v>38274246.970000029</v>
      </c>
      <c r="CF379" s="1834">
        <f t="shared" ref="CF379:CF407" si="1798">CD379/CC379</f>
        <v>0.91792499582634279</v>
      </c>
      <c r="CG379" s="1971">
        <f t="shared" ref="CG379:CG407" si="1799">CD379</f>
        <v>428058315</v>
      </c>
      <c r="CH379" s="2473">
        <f t="shared" ref="CH379:CH389" si="1800">CG379-CA379</f>
        <v>-363355606.36000001</v>
      </c>
      <c r="CI379" s="1834">
        <f t="shared" ref="CI379:CI407" si="1801">CG379/CA379</f>
        <v>0.54087791918596284</v>
      </c>
      <c r="CJ379" s="2476"/>
      <c r="CK379" s="2476"/>
      <c r="CL379" s="2476"/>
      <c r="CY379" s="6005">
        <v>791413921.36000001</v>
      </c>
      <c r="CZ379" s="6006"/>
      <c r="DA379" s="4299">
        <v>38287205</v>
      </c>
      <c r="DB379" s="4299">
        <v>34689488</v>
      </c>
      <c r="DC379" s="4933">
        <f>DA379-DB379</f>
        <v>3597717</v>
      </c>
      <c r="DD379" s="4934">
        <f>DB379/DA379</f>
        <v>0.90603343858607599</v>
      </c>
      <c r="DE379" s="4618">
        <f t="shared" si="1462"/>
        <v>653797664.45000005</v>
      </c>
      <c r="DF379" s="4104">
        <f t="shared" ref="DF379:DF407" si="1802">CY379-DE379</f>
        <v>137616256.90999997</v>
      </c>
      <c r="DG379" s="2679">
        <f>DE379/CY379</f>
        <v>0.8261134240935335</v>
      </c>
      <c r="DH379" s="6042">
        <v>791413921.36000001</v>
      </c>
      <c r="DI379" s="6043"/>
      <c r="DJ379" s="4927">
        <v>36156554</v>
      </c>
      <c r="DK379" s="4927">
        <v>64987903</v>
      </c>
      <c r="DL379" s="4928">
        <f t="shared" ref="DL379:DL403" si="1803">DJ379-DK379</f>
        <v>-28831349</v>
      </c>
      <c r="DM379" s="4929">
        <f>DK379/DJ379</f>
        <v>1.7974031208836994</v>
      </c>
      <c r="DN379" s="4428">
        <f t="shared" ref="DN379:DN407" si="1804">SUM(DE379+DK379)</f>
        <v>718785567.45000005</v>
      </c>
      <c r="DO379" s="4112">
        <f t="shared" ref="DO379:DO403" si="1805">DH379-DN379</f>
        <v>72628353.909999967</v>
      </c>
      <c r="DP379" s="2679">
        <f>DN379/DH379</f>
        <v>0.90822962302053989</v>
      </c>
      <c r="DQ379" s="6003">
        <v>791413921.36000001</v>
      </c>
      <c r="DR379" s="6004"/>
      <c r="DS379" s="4438">
        <v>36550738</v>
      </c>
      <c r="DT379" s="4438">
        <v>53133898</v>
      </c>
      <c r="DU379" s="5003">
        <f t="shared" ref="DU379:DU407" si="1806">DS379-DT379</f>
        <v>-16583160</v>
      </c>
      <c r="DV379" s="4478">
        <f t="shared" ref="DV379:DV397" si="1807">DT379/DS379</f>
        <v>1.4537024669652361</v>
      </c>
      <c r="DW379" s="2683">
        <f t="shared" ref="DW379:DW407" si="1808">SUM(DT379+DN379)</f>
        <v>771919465.45000005</v>
      </c>
      <c r="DX379" s="4100">
        <f t="shared" ref="DX379:DX407" si="1809">DQ379-DW379</f>
        <v>19494455.909999967</v>
      </c>
      <c r="DY379" s="4118">
        <f t="shared" ref="DY379:DY397" si="1810">DW379/DQ379</f>
        <v>0.97536756002914393</v>
      </c>
      <c r="DZ379" s="6005">
        <v>791413921.36000001</v>
      </c>
      <c r="EA379" s="6006"/>
      <c r="EB379" s="3613">
        <v>37036497</v>
      </c>
      <c r="EC379" s="3613">
        <v>42551410</v>
      </c>
      <c r="ED379" s="3238">
        <f>EB379-EC379</f>
        <v>-5514913</v>
      </c>
      <c r="EE379" s="2043">
        <f>EC379/EB379</f>
        <v>1.1489048221812121</v>
      </c>
      <c r="EF379" s="3614">
        <f t="shared" ref="EF379:EF408" si="1811">SUM(EC379+FY379)</f>
        <v>562379007</v>
      </c>
      <c r="EG379" s="2044">
        <f t="shared" ref="EG379:EG407" si="1812">DZ379-EF379</f>
        <v>229034914.36000001</v>
      </c>
      <c r="EH379" s="2043">
        <f>EF379/DZ379</f>
        <v>0.71060034682430595</v>
      </c>
      <c r="EI379" s="6042">
        <v>791413921.36000001</v>
      </c>
      <c r="EJ379" s="6043"/>
      <c r="EK379" s="4020">
        <v>34342962.909999996</v>
      </c>
      <c r="EL379" s="4020">
        <v>29311717.510000002</v>
      </c>
      <c r="EM379" s="3181">
        <f t="shared" ref="EM379:EM403" si="1813">EK379-EL379</f>
        <v>5031245.3999999948</v>
      </c>
      <c r="EN379" s="2679">
        <f>EL379/EK379</f>
        <v>0.85349996116569793</v>
      </c>
      <c r="EO379" s="3016">
        <f t="shared" ref="EO379:EO407" si="1814">SUM(EF379+EL379)</f>
        <v>591690724.50999999</v>
      </c>
      <c r="EP379" s="3175">
        <f t="shared" ref="EP379:EP403" si="1815">EI379-EO379</f>
        <v>199723196.85000002</v>
      </c>
      <c r="EQ379" s="2679">
        <f>EO379/EI379</f>
        <v>0.7476374985838169</v>
      </c>
      <c r="ER379" s="6003">
        <v>791413921.36000001</v>
      </c>
      <c r="ES379" s="6004"/>
      <c r="ET379" s="3959">
        <v>35604697.939999998</v>
      </c>
      <c r="EU379" s="3959">
        <v>27417451.940000001</v>
      </c>
      <c r="EV379" s="1751">
        <f t="shared" ref="EV379:EV407" si="1816">ET379-EU379</f>
        <v>8187245.9999999963</v>
      </c>
      <c r="EW379" s="1741">
        <f t="shared" ref="EW379:EW397" si="1817">EU379/ET379</f>
        <v>0.77005152483537687</v>
      </c>
      <c r="EX379" s="3621">
        <f t="shared" ref="EX379:EX399" si="1818">SUM(EU379+EO379)</f>
        <v>619108176.45000005</v>
      </c>
      <c r="EY379" s="1751">
        <f t="shared" ref="EY379:EY407" si="1819">ER379-EX379</f>
        <v>172305744.90999997</v>
      </c>
      <c r="EZ379" s="1741">
        <f t="shared" ref="EZ379:EZ397" si="1820">EX379/ER379</f>
        <v>0.78228112968508023</v>
      </c>
      <c r="FA379" s="6793">
        <v>791413921.36000001</v>
      </c>
      <c r="FB379" s="6793"/>
      <c r="FC379" s="2612">
        <v>38324707</v>
      </c>
      <c r="FD379" s="2612">
        <v>40514294</v>
      </c>
      <c r="FE379" s="2042">
        <f>FC379-FD379</f>
        <v>-2189587</v>
      </c>
      <c r="FF379" s="2043">
        <f>FD379/FC379</f>
        <v>1.0571325176732598</v>
      </c>
      <c r="FG379" s="2890">
        <f t="shared" ref="FG379:FG407" si="1821">SUM(FD379+CG379)</f>
        <v>468572609</v>
      </c>
      <c r="FH379" s="2044">
        <f t="shared" ref="FH379:FH407" si="1822">FA379-FG379</f>
        <v>322841312.36000001</v>
      </c>
      <c r="FI379" s="2043">
        <f>FG379/FA379</f>
        <v>0.59207021301164942</v>
      </c>
      <c r="FJ379" s="6794">
        <v>791413921.36000001</v>
      </c>
      <c r="FK379" s="6795"/>
      <c r="FL379" s="2671">
        <v>32068816</v>
      </c>
      <c r="FM379" s="2671">
        <v>29274228</v>
      </c>
      <c r="FN379" s="2670">
        <f t="shared" ref="FN379:FN403" si="1823">FL379-FM379</f>
        <v>2794588</v>
      </c>
      <c r="FO379" s="2679">
        <f>FM379/FL379</f>
        <v>0.91285652703860354</v>
      </c>
      <c r="FP379" s="2587">
        <f t="shared" ref="FP379:FP406" si="1824">SUM(FM379+FG379)</f>
        <v>497846837</v>
      </c>
      <c r="FQ379" s="2670">
        <f t="shared" ref="FQ379:FQ403" si="1825">FJ379-FP379</f>
        <v>293567084.36000001</v>
      </c>
      <c r="FR379" s="2679">
        <f>FP379/FJ379</f>
        <v>0.6290599944773253</v>
      </c>
      <c r="FS379" s="6794">
        <v>791413921.36000001</v>
      </c>
      <c r="FT379" s="6795"/>
      <c r="FU379" s="2677">
        <v>36709181.810000002</v>
      </c>
      <c r="FV379" s="2677">
        <v>21980760</v>
      </c>
      <c r="FW379" s="1751">
        <f t="shared" ref="FW379:FW393" si="1826">FU379-FV379</f>
        <v>14728421.810000002</v>
      </c>
      <c r="FX379" s="1741">
        <f t="shared" ref="FX379:FX393" si="1827">FV379/FU379</f>
        <v>0.59878098383582579</v>
      </c>
      <c r="FY379" s="2587">
        <f t="shared" ref="FY379:FY393" si="1828">SUM(FV379+FP379)</f>
        <v>519827597</v>
      </c>
      <c r="FZ379" s="1751">
        <f t="shared" ref="FZ379:FZ407" si="1829">FS379-FY379</f>
        <v>271586324.36000001</v>
      </c>
      <c r="GA379" s="1741">
        <f t="shared" ref="GA379:GA393" si="1830">FY379/FS379</f>
        <v>0.65683403206593294</v>
      </c>
      <c r="GB379" s="1">
        <f t="shared" ref="GB379:GB408" si="1831">SUM(EH379-GA379)</f>
        <v>5.3766314758373013E-2</v>
      </c>
      <c r="GC379" s="2219">
        <v>0</v>
      </c>
      <c r="GD379" s="1895">
        <v>1</v>
      </c>
      <c r="GE379" s="6798" t="s">
        <v>227</v>
      </c>
      <c r="GF379" s="6798" t="s">
        <v>228</v>
      </c>
      <c r="GG379" s="5706" t="s">
        <v>113</v>
      </c>
      <c r="GH379" s="5706" t="s">
        <v>16</v>
      </c>
      <c r="GI379" s="5706" t="s">
        <v>20</v>
      </c>
      <c r="GJ379" s="5706" t="s">
        <v>16</v>
      </c>
      <c r="GK379" s="5706" t="s">
        <v>16</v>
      </c>
      <c r="GL379" s="1599">
        <v>1</v>
      </c>
      <c r="GM379" s="1596" t="s">
        <v>3333</v>
      </c>
      <c r="GN379" s="550" t="s">
        <v>3260</v>
      </c>
      <c r="GO379" s="1597">
        <v>791413921</v>
      </c>
      <c r="GP379" s="2207">
        <v>466332561.97000003</v>
      </c>
      <c r="GQ379" s="2086">
        <v>381094407.08999997</v>
      </c>
      <c r="GR379" s="2086">
        <v>85238154.880000055</v>
      </c>
      <c r="GS379" s="1895">
        <v>0.81721594880718718</v>
      </c>
      <c r="GT379" s="2086">
        <v>381094407.08999997</v>
      </c>
      <c r="GU379" s="2086">
        <v>-410319514.27000004</v>
      </c>
      <c r="GV379" s="1895">
        <v>0.48153614285064739</v>
      </c>
    </row>
    <row r="380" spans="1:204" ht="45" x14ac:dyDescent="0.25">
      <c r="B380" s="7156"/>
      <c r="C380" s="5685"/>
      <c r="D380" s="7164"/>
      <c r="E380" s="5685"/>
      <c r="F380" s="6799"/>
      <c r="G380" s="6799"/>
      <c r="H380" s="5707"/>
      <c r="I380" s="5707"/>
      <c r="J380" s="5707"/>
      <c r="K380" s="5707"/>
      <c r="L380" s="5707"/>
      <c r="M380" s="5707"/>
      <c r="N380" s="5707"/>
      <c r="O380" s="5707"/>
      <c r="P380" s="5698"/>
      <c r="Q380" s="5698"/>
      <c r="R380" s="5704"/>
      <c r="S380" s="5698"/>
      <c r="T380" s="5698"/>
      <c r="U380" s="5704"/>
      <c r="V380" s="7107"/>
      <c r="W380" s="7206"/>
      <c r="X380" s="7137"/>
      <c r="Y380" s="541">
        <v>2</v>
      </c>
      <c r="Z380" s="5465" t="s">
        <v>3334</v>
      </c>
      <c r="AA380" s="5500" t="s">
        <v>3335</v>
      </c>
      <c r="AB380" s="5583">
        <v>130000</v>
      </c>
      <c r="AC380" s="1603">
        <v>116000</v>
      </c>
      <c r="AD380" s="577">
        <f t="shared" si="1777"/>
        <v>0.89230769230769236</v>
      </c>
      <c r="AE380" s="1605">
        <v>4800</v>
      </c>
      <c r="AF380" s="577">
        <f t="shared" si="1778"/>
        <v>3.6923076923076927E-2</v>
      </c>
      <c r="AG380" s="1605">
        <v>3400</v>
      </c>
      <c r="AH380" s="577">
        <f t="shared" si="1779"/>
        <v>2.6153846153846153E-2</v>
      </c>
      <c r="AI380" s="1605">
        <v>4800</v>
      </c>
      <c r="AJ380" s="577">
        <f t="shared" si="1780"/>
        <v>3.6923076923076927E-2</v>
      </c>
      <c r="AK380" s="212">
        <f t="shared" si="1781"/>
        <v>0.99230769230769245</v>
      </c>
      <c r="AL380" s="1039">
        <v>2</v>
      </c>
      <c r="AM380" s="1419" t="s">
        <v>3340</v>
      </c>
      <c r="AN380" s="2385" t="s">
        <v>3341</v>
      </c>
      <c r="AO380" s="2385" t="s">
        <v>3343</v>
      </c>
      <c r="AP380" s="2385" t="s">
        <v>3344</v>
      </c>
      <c r="AQ380" s="1039">
        <v>100</v>
      </c>
      <c r="AR380" s="558" t="s">
        <v>3335</v>
      </c>
      <c r="AS380" s="2384" t="s">
        <v>753</v>
      </c>
      <c r="AT380" s="2293"/>
      <c r="AU380" s="970" t="s">
        <v>1704</v>
      </c>
      <c r="AV380" s="6475">
        <v>130000</v>
      </c>
      <c r="AW380" s="6475"/>
      <c r="AX380" s="5061">
        <f t="shared" si="1782"/>
        <v>4800</v>
      </c>
      <c r="AY380" s="5062">
        <f t="shared" si="1783"/>
        <v>4180</v>
      </c>
      <c r="AZ380" s="4411">
        <f t="shared" si="1784"/>
        <v>620</v>
      </c>
      <c r="BA380" s="4496">
        <f t="shared" si="1785"/>
        <v>0.87083333333333335</v>
      </c>
      <c r="BB380" s="4450">
        <f t="shared" si="1711"/>
        <v>131858</v>
      </c>
      <c r="BC380" s="4094">
        <f t="shared" si="1786"/>
        <v>-1858</v>
      </c>
      <c r="BD380" s="1834">
        <f t="shared" si="1787"/>
        <v>1.0142923076923076</v>
      </c>
      <c r="BE380" s="4468">
        <f t="shared" si="1788"/>
        <v>0</v>
      </c>
      <c r="BF380" s="6475">
        <v>130000</v>
      </c>
      <c r="BG380" s="6475"/>
      <c r="BH380" s="4005">
        <f t="shared" si="1520"/>
        <v>3400</v>
      </c>
      <c r="BI380" s="4022">
        <f t="shared" si="1789"/>
        <v>4575</v>
      </c>
      <c r="BJ380" s="3111">
        <f t="shared" si="1790"/>
        <v>-1175</v>
      </c>
      <c r="BK380" s="2963">
        <f t="shared" si="1791"/>
        <v>1.3455882352941178</v>
      </c>
      <c r="BL380" s="3674">
        <f t="shared" si="1792"/>
        <v>127678</v>
      </c>
      <c r="BM380" s="3112">
        <f t="shared" si="1793"/>
        <v>2322</v>
      </c>
      <c r="BN380" s="1834">
        <f t="shared" si="1794"/>
        <v>0.98213846153846152</v>
      </c>
      <c r="BO380" s="3708">
        <f t="shared" si="1795"/>
        <v>0</v>
      </c>
      <c r="BP380" s="3494"/>
      <c r="BQ380" s="6793">
        <v>130000</v>
      </c>
      <c r="BR380" s="6793"/>
      <c r="BS380" s="3043">
        <f t="shared" si="1796"/>
        <v>4800</v>
      </c>
      <c r="BT380" s="3044">
        <f t="shared" si="1796"/>
        <v>5613</v>
      </c>
      <c r="BU380" s="2987">
        <f t="shared" si="1456"/>
        <v>-813</v>
      </c>
      <c r="BV380" s="2963">
        <f t="shared" si="1457"/>
        <v>1.1693750000000001</v>
      </c>
      <c r="BW380" s="2361">
        <f t="shared" si="1458"/>
        <v>123103</v>
      </c>
      <c r="BX380" s="2358">
        <f t="shared" si="1459"/>
        <v>6897</v>
      </c>
      <c r="BY380" s="1834">
        <f t="shared" si="1460"/>
        <v>0.94694615384615388</v>
      </c>
      <c r="BZ380" s="3151"/>
      <c r="CA380" s="7330">
        <v>130000</v>
      </c>
      <c r="CB380" s="7330"/>
      <c r="CC380" s="2425">
        <v>116000</v>
      </c>
      <c r="CD380" s="2426">
        <v>117490</v>
      </c>
      <c r="CE380" s="2359">
        <f t="shared" si="1797"/>
        <v>-1490</v>
      </c>
      <c r="CF380" s="1834">
        <f t="shared" si="1798"/>
        <v>1.012844827586207</v>
      </c>
      <c r="CG380" s="1971">
        <f t="shared" si="1799"/>
        <v>117490</v>
      </c>
      <c r="CH380" s="2473">
        <f t="shared" si="1800"/>
        <v>-12510</v>
      </c>
      <c r="CI380" s="1834">
        <f t="shared" si="1801"/>
        <v>0.90376923076923077</v>
      </c>
      <c r="CJ380" s="2479"/>
      <c r="CK380" s="2479"/>
      <c r="CL380" s="2479"/>
      <c r="CY380" s="6005">
        <v>130000</v>
      </c>
      <c r="CZ380" s="6006"/>
      <c r="DA380" s="4300">
        <v>2000</v>
      </c>
      <c r="DB380" s="4300">
        <v>1038</v>
      </c>
      <c r="DC380" s="4933">
        <f>DA380-DB380</f>
        <v>962</v>
      </c>
      <c r="DD380" s="4935">
        <f>DB380/DA380</f>
        <v>0.51900000000000002</v>
      </c>
      <c r="DE380" s="4303">
        <f t="shared" si="1462"/>
        <v>128716</v>
      </c>
      <c r="DF380" s="4112">
        <f t="shared" si="1802"/>
        <v>1284</v>
      </c>
      <c r="DG380" s="2680">
        <f>DE380/CY380</f>
        <v>0.99012307692307688</v>
      </c>
      <c r="DH380" s="5995">
        <v>130000</v>
      </c>
      <c r="DI380" s="5996"/>
      <c r="DJ380" s="4930">
        <v>1500</v>
      </c>
      <c r="DK380" s="4930">
        <v>1359</v>
      </c>
      <c r="DL380" s="4931">
        <f t="shared" si="1803"/>
        <v>141</v>
      </c>
      <c r="DM380" s="4932">
        <f>DK380/DJ380</f>
        <v>0.90600000000000003</v>
      </c>
      <c r="DN380" s="4428">
        <f t="shared" si="1804"/>
        <v>130075</v>
      </c>
      <c r="DO380" s="4112">
        <f t="shared" si="1805"/>
        <v>-75</v>
      </c>
      <c r="DP380" s="2680">
        <f>DN380/DH380</f>
        <v>1.000576923076923</v>
      </c>
      <c r="DQ380" s="5809">
        <v>130000</v>
      </c>
      <c r="DR380" s="5810"/>
      <c r="DS380" s="4439">
        <v>1300</v>
      </c>
      <c r="DT380" s="4439">
        <v>1783</v>
      </c>
      <c r="DU380" s="5003">
        <f t="shared" si="1806"/>
        <v>-483</v>
      </c>
      <c r="DV380" s="4478">
        <f t="shared" si="1807"/>
        <v>1.3715384615384616</v>
      </c>
      <c r="DW380" s="2683">
        <f t="shared" si="1808"/>
        <v>131858</v>
      </c>
      <c r="DX380" s="4100">
        <f t="shared" si="1809"/>
        <v>-1858</v>
      </c>
      <c r="DY380" s="4118">
        <f t="shared" si="1810"/>
        <v>1.0142923076923076</v>
      </c>
      <c r="DZ380" s="6005">
        <v>130000</v>
      </c>
      <c r="EA380" s="6006"/>
      <c r="EB380" s="3461">
        <v>1200</v>
      </c>
      <c r="EC380" s="3461">
        <v>2071</v>
      </c>
      <c r="ED380" s="3238">
        <f>EB380-EC380</f>
        <v>-871</v>
      </c>
      <c r="EE380" s="2045">
        <f>EC380/EB380</f>
        <v>1.7258333333333333</v>
      </c>
      <c r="EF380" s="3615">
        <f t="shared" si="1811"/>
        <v>125174</v>
      </c>
      <c r="EG380" s="2042">
        <f t="shared" si="1812"/>
        <v>4826</v>
      </c>
      <c r="EH380" s="2045">
        <f>EF380/DZ380</f>
        <v>0.96287692307692307</v>
      </c>
      <c r="EI380" s="5995">
        <v>130000</v>
      </c>
      <c r="EJ380" s="5996"/>
      <c r="EK380" s="4021">
        <v>1100</v>
      </c>
      <c r="EL380" s="4021">
        <v>1293</v>
      </c>
      <c r="EM380" s="3181">
        <f t="shared" si="1813"/>
        <v>-193</v>
      </c>
      <c r="EN380" s="2680">
        <f>EL380/EK380</f>
        <v>1.1754545454545455</v>
      </c>
      <c r="EO380" s="3016">
        <f t="shared" si="1814"/>
        <v>126467</v>
      </c>
      <c r="EP380" s="3175">
        <f t="shared" si="1815"/>
        <v>3533</v>
      </c>
      <c r="EQ380" s="2680">
        <f>EO380/EI380</f>
        <v>0.9728230769230769</v>
      </c>
      <c r="ER380" s="5809">
        <v>130000</v>
      </c>
      <c r="ES380" s="5810"/>
      <c r="ET380" s="3960">
        <v>1100</v>
      </c>
      <c r="EU380" s="3960">
        <v>1211</v>
      </c>
      <c r="EV380" s="1751">
        <f t="shared" si="1816"/>
        <v>-111</v>
      </c>
      <c r="EW380" s="1741">
        <f t="shared" si="1817"/>
        <v>1.1009090909090908</v>
      </c>
      <c r="EX380" s="3621">
        <f t="shared" si="1818"/>
        <v>127678</v>
      </c>
      <c r="EY380" s="1751">
        <f t="shared" si="1819"/>
        <v>2322</v>
      </c>
      <c r="EZ380" s="1741">
        <f t="shared" si="1820"/>
        <v>0.98213846153846152</v>
      </c>
      <c r="FA380" s="6793">
        <v>130000</v>
      </c>
      <c r="FB380" s="6793"/>
      <c r="FC380" s="2612">
        <v>1800</v>
      </c>
      <c r="FD380" s="2612">
        <v>2532</v>
      </c>
      <c r="FE380" s="2042">
        <f>FC380-FD380</f>
        <v>-732</v>
      </c>
      <c r="FF380" s="2045">
        <f>FD380/FC380</f>
        <v>1.4066666666666667</v>
      </c>
      <c r="FG380" s="2891">
        <f t="shared" si="1821"/>
        <v>120022</v>
      </c>
      <c r="FH380" s="2042">
        <f t="shared" si="1822"/>
        <v>9978</v>
      </c>
      <c r="FI380" s="2045">
        <f>FG380/FA380</f>
        <v>0.92324615384615383</v>
      </c>
      <c r="FJ380" s="6686">
        <v>130000</v>
      </c>
      <c r="FK380" s="6687"/>
      <c r="FL380" s="1479">
        <v>1700</v>
      </c>
      <c r="FM380" s="1479">
        <v>1719</v>
      </c>
      <c r="FN380" s="2670">
        <f t="shared" si="1823"/>
        <v>-19</v>
      </c>
      <c r="FO380" s="2680">
        <f>FM380/FL380</f>
        <v>1.0111764705882353</v>
      </c>
      <c r="FP380" s="2587">
        <f t="shared" si="1824"/>
        <v>121741</v>
      </c>
      <c r="FQ380" s="2670">
        <f t="shared" si="1825"/>
        <v>8259</v>
      </c>
      <c r="FR380" s="2680">
        <f>FP380/FJ380</f>
        <v>0.93646923076923072</v>
      </c>
      <c r="FS380" s="6686">
        <v>130000</v>
      </c>
      <c r="FT380" s="6687"/>
      <c r="FU380" s="2548">
        <v>1300</v>
      </c>
      <c r="FV380" s="2548">
        <v>1362</v>
      </c>
      <c r="FW380" s="1751">
        <f t="shared" si="1826"/>
        <v>-62</v>
      </c>
      <c r="FX380" s="1741">
        <f t="shared" si="1827"/>
        <v>1.0476923076923077</v>
      </c>
      <c r="FY380" s="2587">
        <f t="shared" si="1828"/>
        <v>123103</v>
      </c>
      <c r="FZ380" s="1751">
        <f t="shared" si="1829"/>
        <v>6897</v>
      </c>
      <c r="GA380" s="1741">
        <f t="shared" si="1830"/>
        <v>0.94694615384615388</v>
      </c>
      <c r="GB380" s="1">
        <f t="shared" si="1831"/>
        <v>1.5930769230769193E-2</v>
      </c>
      <c r="GC380" s="2219">
        <v>0</v>
      </c>
      <c r="GD380" s="1895">
        <v>1</v>
      </c>
      <c r="GE380" s="6799"/>
      <c r="GF380" s="6799"/>
      <c r="GG380" s="5707"/>
      <c r="GH380" s="5707"/>
      <c r="GI380" s="5707"/>
      <c r="GJ380" s="5707"/>
      <c r="GK380" s="5707"/>
      <c r="GL380" s="541">
        <v>2</v>
      </c>
      <c r="GM380" s="1592" t="s">
        <v>3334</v>
      </c>
      <c r="GN380" s="558" t="s">
        <v>3335</v>
      </c>
      <c r="GO380" s="1593">
        <v>130000</v>
      </c>
      <c r="GP380" s="2208">
        <v>116000</v>
      </c>
      <c r="GQ380" s="2086">
        <v>117490</v>
      </c>
      <c r="GR380" s="2086">
        <v>-1490</v>
      </c>
      <c r="GS380" s="1895">
        <v>1.012844827586207</v>
      </c>
      <c r="GT380" s="2086">
        <v>117490</v>
      </c>
      <c r="GU380" s="2086">
        <v>-12510</v>
      </c>
      <c r="GV380" s="1895">
        <v>0.90376923076923077</v>
      </c>
    </row>
    <row r="381" spans="1:204" ht="76.5" x14ac:dyDescent="0.25">
      <c r="B381" s="7156"/>
      <c r="C381" s="5685"/>
      <c r="D381" s="7164"/>
      <c r="E381" s="5685"/>
      <c r="F381" s="6799"/>
      <c r="G381" s="6799"/>
      <c r="H381" s="5707"/>
      <c r="I381" s="5707"/>
      <c r="J381" s="5707"/>
      <c r="K381" s="5707"/>
      <c r="L381" s="5707"/>
      <c r="M381" s="5707"/>
      <c r="N381" s="5707"/>
      <c r="O381" s="5707"/>
      <c r="P381" s="5698"/>
      <c r="Q381" s="5698"/>
      <c r="R381" s="5704"/>
      <c r="S381" s="5698"/>
      <c r="T381" s="5698"/>
      <c r="U381" s="5704"/>
      <c r="V381" s="7107"/>
      <c r="W381" s="7206"/>
      <c r="X381" s="7137"/>
      <c r="Y381" s="1600">
        <v>3</v>
      </c>
      <c r="Z381" s="5465" t="s">
        <v>3336</v>
      </c>
      <c r="AA381" s="5500" t="s">
        <v>2115</v>
      </c>
      <c r="AB381" s="1608">
        <v>940</v>
      </c>
      <c r="AC381" s="1603">
        <v>235</v>
      </c>
      <c r="AD381" s="577">
        <f t="shared" si="1777"/>
        <v>0.25</v>
      </c>
      <c r="AE381" s="1605">
        <v>235</v>
      </c>
      <c r="AF381" s="577">
        <f t="shared" si="1778"/>
        <v>0.25</v>
      </c>
      <c r="AG381" s="1605">
        <v>235</v>
      </c>
      <c r="AH381" s="577">
        <f t="shared" si="1779"/>
        <v>0.25</v>
      </c>
      <c r="AI381" s="1605">
        <v>235</v>
      </c>
      <c r="AJ381" s="577">
        <f t="shared" si="1780"/>
        <v>0.25</v>
      </c>
      <c r="AK381" s="191">
        <f t="shared" si="1781"/>
        <v>1</v>
      </c>
      <c r="AL381" s="1407">
        <v>3</v>
      </c>
      <c r="AM381" s="2385" t="s">
        <v>3350</v>
      </c>
      <c r="AN381" s="2386" t="s">
        <v>3351</v>
      </c>
      <c r="AO381" s="2385" t="s">
        <v>3346</v>
      </c>
      <c r="AP381" s="2385" t="s">
        <v>3347</v>
      </c>
      <c r="AQ381" s="1039">
        <v>100</v>
      </c>
      <c r="AR381" s="558" t="s">
        <v>2115</v>
      </c>
      <c r="AS381" s="2384" t="s">
        <v>753</v>
      </c>
      <c r="AT381" s="2293"/>
      <c r="AU381" s="970" t="s">
        <v>1704</v>
      </c>
      <c r="AV381" s="6475">
        <v>940</v>
      </c>
      <c r="AW381" s="6475"/>
      <c r="AX381" s="5061">
        <f t="shared" si="1782"/>
        <v>235</v>
      </c>
      <c r="AY381" s="5062">
        <f t="shared" si="1783"/>
        <v>221</v>
      </c>
      <c r="AZ381" s="4411">
        <f t="shared" si="1784"/>
        <v>14</v>
      </c>
      <c r="BA381" s="4496">
        <f t="shared" si="1785"/>
        <v>0.94042553191489364</v>
      </c>
      <c r="BB381" s="4450">
        <f t="shared" si="1711"/>
        <v>779</v>
      </c>
      <c r="BC381" s="4094">
        <f t="shared" si="1786"/>
        <v>161</v>
      </c>
      <c r="BD381" s="1834">
        <f t="shared" si="1787"/>
        <v>0.8287234042553191</v>
      </c>
      <c r="BE381" s="4468">
        <f t="shared" si="1788"/>
        <v>0</v>
      </c>
      <c r="BF381" s="6475">
        <v>940</v>
      </c>
      <c r="BG381" s="6475"/>
      <c r="BH381" s="4005">
        <f t="shared" si="1520"/>
        <v>235</v>
      </c>
      <c r="BI381" s="4022">
        <f t="shared" si="1789"/>
        <v>161</v>
      </c>
      <c r="BJ381" s="3111">
        <f t="shared" si="1790"/>
        <v>74</v>
      </c>
      <c r="BK381" s="2963">
        <f t="shared" si="1791"/>
        <v>0.68510638297872339</v>
      </c>
      <c r="BL381" s="3674">
        <f t="shared" si="1792"/>
        <v>558</v>
      </c>
      <c r="BM381" s="3112">
        <f t="shared" si="1793"/>
        <v>382</v>
      </c>
      <c r="BN381" s="1834">
        <f t="shared" si="1794"/>
        <v>0.59361702127659577</v>
      </c>
      <c r="BO381" s="4010">
        <f t="shared" si="1795"/>
        <v>0</v>
      </c>
      <c r="BP381" s="3494"/>
      <c r="BQ381" s="6793">
        <v>940</v>
      </c>
      <c r="BR381" s="6793"/>
      <c r="BS381" s="3043">
        <f t="shared" si="1796"/>
        <v>235</v>
      </c>
      <c r="BT381" s="3044">
        <f t="shared" si="1796"/>
        <v>172</v>
      </c>
      <c r="BU381" s="2987">
        <f t="shared" si="1456"/>
        <v>63</v>
      </c>
      <c r="BV381" s="2963">
        <f t="shared" si="1457"/>
        <v>0.73191489361702122</v>
      </c>
      <c r="BW381" s="2361">
        <f t="shared" si="1458"/>
        <v>397</v>
      </c>
      <c r="BX381" s="2358">
        <f t="shared" si="1459"/>
        <v>543</v>
      </c>
      <c r="BY381" s="1834">
        <f t="shared" si="1460"/>
        <v>0.42234042553191492</v>
      </c>
      <c r="BZ381" s="3151"/>
      <c r="CA381" s="7330">
        <v>940</v>
      </c>
      <c r="CB381" s="7330"/>
      <c r="CC381" s="2425">
        <v>235</v>
      </c>
      <c r="CD381" s="2426">
        <v>225</v>
      </c>
      <c r="CE381" s="2359">
        <f t="shared" si="1797"/>
        <v>10</v>
      </c>
      <c r="CF381" s="1834">
        <f t="shared" si="1798"/>
        <v>0.95744680851063835</v>
      </c>
      <c r="CG381" s="1971">
        <f t="shared" si="1799"/>
        <v>225</v>
      </c>
      <c r="CH381" s="2473">
        <f t="shared" si="1800"/>
        <v>-715</v>
      </c>
      <c r="CI381" s="1834">
        <f t="shared" si="1801"/>
        <v>0.23936170212765959</v>
      </c>
      <c r="CJ381" s="7386"/>
      <c r="CK381" s="7386"/>
      <c r="CL381" s="2475"/>
      <c r="CY381" s="6005">
        <v>940</v>
      </c>
      <c r="CZ381" s="6006"/>
      <c r="DA381" s="4300">
        <v>80</v>
      </c>
      <c r="DB381" s="4300">
        <v>63</v>
      </c>
      <c r="DC381" s="4933">
        <f>DA381-DB381</f>
        <v>17</v>
      </c>
      <c r="DD381" s="4935">
        <f>DB381/DA381</f>
        <v>0.78749999999999998</v>
      </c>
      <c r="DE381" s="4303">
        <f t="shared" si="1462"/>
        <v>621</v>
      </c>
      <c r="DF381" s="4112">
        <f t="shared" si="1802"/>
        <v>319</v>
      </c>
      <c r="DG381" s="2680">
        <f>DE381/CY381</f>
        <v>0.66063829787234041</v>
      </c>
      <c r="DH381" s="5995">
        <v>940</v>
      </c>
      <c r="DI381" s="5996"/>
      <c r="DJ381" s="4930">
        <v>75</v>
      </c>
      <c r="DK381" s="4930">
        <v>85</v>
      </c>
      <c r="DL381" s="4931">
        <f t="shared" si="1803"/>
        <v>-10</v>
      </c>
      <c r="DM381" s="4932">
        <f>DK381/DJ381</f>
        <v>1.1333333333333333</v>
      </c>
      <c r="DN381" s="4428">
        <f t="shared" si="1804"/>
        <v>706</v>
      </c>
      <c r="DO381" s="4112">
        <f t="shared" si="1805"/>
        <v>234</v>
      </c>
      <c r="DP381" s="2680">
        <f>DN381/DH381</f>
        <v>0.75106382978723407</v>
      </c>
      <c r="DQ381" s="5809">
        <v>940</v>
      </c>
      <c r="DR381" s="5810"/>
      <c r="DS381" s="4439">
        <v>80</v>
      </c>
      <c r="DT381" s="4439">
        <v>73</v>
      </c>
      <c r="DU381" s="5003">
        <f t="shared" si="1806"/>
        <v>7</v>
      </c>
      <c r="DV381" s="4478">
        <f t="shared" si="1807"/>
        <v>0.91249999999999998</v>
      </c>
      <c r="DW381" s="2683">
        <f t="shared" si="1808"/>
        <v>779</v>
      </c>
      <c r="DX381" s="4100">
        <f t="shared" si="1809"/>
        <v>161</v>
      </c>
      <c r="DY381" s="4118">
        <f t="shared" si="1810"/>
        <v>0.8287234042553191</v>
      </c>
      <c r="DZ381" s="6005">
        <v>940</v>
      </c>
      <c r="EA381" s="6006"/>
      <c r="EB381" s="3461">
        <v>70</v>
      </c>
      <c r="EC381" s="3461">
        <v>42</v>
      </c>
      <c r="ED381" s="3238">
        <f>EB381-EC381</f>
        <v>28</v>
      </c>
      <c r="EE381" s="2045">
        <f>EC381/EB381</f>
        <v>0.6</v>
      </c>
      <c r="EF381" s="3615">
        <f t="shared" si="1811"/>
        <v>439</v>
      </c>
      <c r="EG381" s="2042">
        <f t="shared" si="1812"/>
        <v>501</v>
      </c>
      <c r="EH381" s="2045">
        <f>EF381/DZ381</f>
        <v>0.46702127659574466</v>
      </c>
      <c r="EI381" s="5995">
        <v>940</v>
      </c>
      <c r="EJ381" s="5996"/>
      <c r="EK381" s="4021">
        <v>90</v>
      </c>
      <c r="EL381" s="4021">
        <v>59</v>
      </c>
      <c r="EM381" s="3181">
        <f t="shared" si="1813"/>
        <v>31</v>
      </c>
      <c r="EN381" s="2680">
        <f>EL381/EK381</f>
        <v>0.65555555555555556</v>
      </c>
      <c r="EO381" s="3016">
        <f t="shared" si="1814"/>
        <v>498</v>
      </c>
      <c r="EP381" s="3175">
        <f t="shared" si="1815"/>
        <v>442</v>
      </c>
      <c r="EQ381" s="2680">
        <f>EO381/EI381</f>
        <v>0.52978723404255323</v>
      </c>
      <c r="ER381" s="5809">
        <v>940</v>
      </c>
      <c r="ES381" s="5810"/>
      <c r="ET381" s="3960">
        <v>75</v>
      </c>
      <c r="EU381" s="3960">
        <v>60</v>
      </c>
      <c r="EV381" s="1751">
        <f t="shared" si="1816"/>
        <v>15</v>
      </c>
      <c r="EW381" s="1741">
        <f t="shared" si="1817"/>
        <v>0.8</v>
      </c>
      <c r="EX381" s="3621">
        <f t="shared" si="1818"/>
        <v>558</v>
      </c>
      <c r="EY381" s="1751">
        <f t="shared" si="1819"/>
        <v>382</v>
      </c>
      <c r="EZ381" s="1741">
        <f t="shared" si="1820"/>
        <v>0.59361702127659577</v>
      </c>
      <c r="FA381" s="6793">
        <v>940</v>
      </c>
      <c r="FB381" s="6793"/>
      <c r="FC381" s="2612">
        <v>70</v>
      </c>
      <c r="FD381" s="2612">
        <v>61</v>
      </c>
      <c r="FE381" s="2042">
        <f>FC381-FD381</f>
        <v>9</v>
      </c>
      <c r="FF381" s="2045">
        <f>FD381/FC381</f>
        <v>0.87142857142857144</v>
      </c>
      <c r="FG381" s="2891">
        <f t="shared" si="1821"/>
        <v>286</v>
      </c>
      <c r="FH381" s="2042">
        <f t="shared" si="1822"/>
        <v>654</v>
      </c>
      <c r="FI381" s="2045">
        <f>FG381/FA381</f>
        <v>0.30425531914893617</v>
      </c>
      <c r="FJ381" s="6686">
        <v>940</v>
      </c>
      <c r="FK381" s="6687"/>
      <c r="FL381" s="1479">
        <v>75</v>
      </c>
      <c r="FM381" s="1479">
        <v>56</v>
      </c>
      <c r="FN381" s="2670">
        <f t="shared" si="1823"/>
        <v>19</v>
      </c>
      <c r="FO381" s="2680">
        <f>FM381/FL381</f>
        <v>0.7466666666666667</v>
      </c>
      <c r="FP381" s="2587">
        <f t="shared" si="1824"/>
        <v>342</v>
      </c>
      <c r="FQ381" s="2670">
        <f t="shared" si="1825"/>
        <v>598</v>
      </c>
      <c r="FR381" s="2680">
        <f>FP381/FJ381</f>
        <v>0.36382978723404258</v>
      </c>
      <c r="FS381" s="6686">
        <v>940</v>
      </c>
      <c r="FT381" s="6687"/>
      <c r="FU381" s="2548">
        <v>90</v>
      </c>
      <c r="FV381" s="2548">
        <v>55</v>
      </c>
      <c r="FW381" s="1751">
        <f t="shared" si="1826"/>
        <v>35</v>
      </c>
      <c r="FX381" s="1741">
        <f t="shared" si="1827"/>
        <v>0.61111111111111116</v>
      </c>
      <c r="FY381" s="2587">
        <f t="shared" si="1828"/>
        <v>397</v>
      </c>
      <c r="FZ381" s="1751">
        <f t="shared" si="1829"/>
        <v>543</v>
      </c>
      <c r="GA381" s="1741">
        <f t="shared" si="1830"/>
        <v>0.42234042553191492</v>
      </c>
      <c r="GB381" s="1">
        <f t="shared" si="1831"/>
        <v>4.4680851063829741E-2</v>
      </c>
      <c r="GC381" s="2219">
        <v>0</v>
      </c>
      <c r="GD381" s="1895">
        <v>1</v>
      </c>
      <c r="GE381" s="6799"/>
      <c r="GF381" s="6799"/>
      <c r="GG381" s="5707"/>
      <c r="GH381" s="5707"/>
      <c r="GI381" s="5707"/>
      <c r="GJ381" s="5707"/>
      <c r="GK381" s="5707"/>
      <c r="GL381" s="1600">
        <v>3</v>
      </c>
      <c r="GM381" s="1592" t="s">
        <v>3336</v>
      </c>
      <c r="GN381" s="558" t="s">
        <v>2115</v>
      </c>
      <c r="GO381" s="1594">
        <v>940</v>
      </c>
      <c r="GP381" s="2208">
        <v>235</v>
      </c>
      <c r="GQ381" s="2086">
        <v>225</v>
      </c>
      <c r="GR381" s="2086">
        <v>10</v>
      </c>
      <c r="GS381" s="1895">
        <v>0.95744680851063835</v>
      </c>
      <c r="GT381" s="2086">
        <v>225</v>
      </c>
      <c r="GU381" s="2086">
        <v>-715</v>
      </c>
      <c r="GV381" s="1895">
        <v>0.23936170212765959</v>
      </c>
    </row>
    <row r="382" spans="1:204" ht="76.5" x14ac:dyDescent="0.25">
      <c r="B382" s="7156"/>
      <c r="C382" s="5685"/>
      <c r="D382" s="7164"/>
      <c r="E382" s="5685"/>
      <c r="F382" s="6799"/>
      <c r="G382" s="6799"/>
      <c r="H382" s="5707"/>
      <c r="I382" s="5707"/>
      <c r="J382" s="5707"/>
      <c r="K382" s="5707"/>
      <c r="L382" s="5707"/>
      <c r="M382" s="5707"/>
      <c r="N382" s="5707"/>
      <c r="O382" s="5707"/>
      <c r="P382" s="5698"/>
      <c r="Q382" s="5698"/>
      <c r="R382" s="5704"/>
      <c r="S382" s="5698"/>
      <c r="T382" s="5698"/>
      <c r="U382" s="5704"/>
      <c r="V382" s="7107"/>
      <c r="W382" s="7206"/>
      <c r="X382" s="7137"/>
      <c r="Y382" s="1600">
        <v>4</v>
      </c>
      <c r="Z382" s="5465" t="s">
        <v>3337</v>
      </c>
      <c r="AA382" s="5500" t="s">
        <v>836</v>
      </c>
      <c r="AB382" s="1608">
        <v>30000</v>
      </c>
      <c r="AC382" s="1603">
        <v>0</v>
      </c>
      <c r="AD382" s="577">
        <f t="shared" si="1777"/>
        <v>0</v>
      </c>
      <c r="AE382" s="1605">
        <v>10000</v>
      </c>
      <c r="AF382" s="577">
        <f t="shared" si="1778"/>
        <v>0.33333333333333331</v>
      </c>
      <c r="AG382" s="1605">
        <v>10000</v>
      </c>
      <c r="AH382" s="577">
        <f t="shared" si="1779"/>
        <v>0.33333333333333331</v>
      </c>
      <c r="AI382" s="1605">
        <v>10000</v>
      </c>
      <c r="AJ382" s="577">
        <f t="shared" si="1780"/>
        <v>0.33333333333333331</v>
      </c>
      <c r="AK382" s="191">
        <f t="shared" si="1781"/>
        <v>1</v>
      </c>
      <c r="AL382" s="1407">
        <v>4</v>
      </c>
      <c r="AM382" s="2385" t="s">
        <v>3352</v>
      </c>
      <c r="AN382" s="2385" t="s">
        <v>3353</v>
      </c>
      <c r="AO382" s="2385" t="s">
        <v>3348</v>
      </c>
      <c r="AP382" s="2385" t="s">
        <v>3349</v>
      </c>
      <c r="AQ382" s="1039">
        <v>100</v>
      </c>
      <c r="AR382" s="558" t="s">
        <v>836</v>
      </c>
      <c r="AS382" s="2384" t="s">
        <v>753</v>
      </c>
      <c r="AT382" s="2293"/>
      <c r="AU382" s="970" t="s">
        <v>1704</v>
      </c>
      <c r="AV382" s="6475">
        <v>30000</v>
      </c>
      <c r="AW382" s="6475"/>
      <c r="AX382" s="5061">
        <f t="shared" si="1782"/>
        <v>10000</v>
      </c>
      <c r="AY382" s="5062">
        <f t="shared" si="1783"/>
        <v>8251</v>
      </c>
      <c r="AZ382" s="4411">
        <f t="shared" si="1784"/>
        <v>1749</v>
      </c>
      <c r="BA382" s="4496">
        <f t="shared" si="1785"/>
        <v>0.82509999999999994</v>
      </c>
      <c r="BB382" s="4450">
        <f t="shared" si="1711"/>
        <v>18583</v>
      </c>
      <c r="BC382" s="4094">
        <f t="shared" si="1786"/>
        <v>11417</v>
      </c>
      <c r="BD382" s="1834">
        <f t="shared" si="1787"/>
        <v>0.61943333333333328</v>
      </c>
      <c r="BE382" s="4468">
        <f t="shared" si="1788"/>
        <v>0</v>
      </c>
      <c r="BF382" s="6475">
        <v>30000</v>
      </c>
      <c r="BG382" s="6475"/>
      <c r="BH382" s="4005">
        <f t="shared" si="1520"/>
        <v>10000</v>
      </c>
      <c r="BI382" s="4022">
        <f t="shared" si="1789"/>
        <v>6934</v>
      </c>
      <c r="BJ382" s="3111">
        <f t="shared" si="1790"/>
        <v>3066</v>
      </c>
      <c r="BK382" s="2963">
        <f t="shared" si="1791"/>
        <v>0.69340000000000002</v>
      </c>
      <c r="BL382" s="3674">
        <f t="shared" si="1792"/>
        <v>10332</v>
      </c>
      <c r="BM382" s="3112">
        <f t="shared" si="1793"/>
        <v>19668</v>
      </c>
      <c r="BN382" s="1834">
        <f t="shared" si="1794"/>
        <v>0.34439999999999998</v>
      </c>
      <c r="BO382" s="3708">
        <f t="shared" si="1795"/>
        <v>0</v>
      </c>
      <c r="BP382" s="3494"/>
      <c r="BQ382" s="6793">
        <v>30000</v>
      </c>
      <c r="BR382" s="6793"/>
      <c r="BS382" s="3043">
        <f t="shared" si="1796"/>
        <v>10000</v>
      </c>
      <c r="BT382" s="3044">
        <f t="shared" si="1796"/>
        <v>2262</v>
      </c>
      <c r="BU382" s="2987">
        <f t="shared" si="1456"/>
        <v>7738</v>
      </c>
      <c r="BV382" s="2963">
        <f t="shared" si="1457"/>
        <v>0.22620000000000001</v>
      </c>
      <c r="BW382" s="2361">
        <f t="shared" si="1458"/>
        <v>3398</v>
      </c>
      <c r="BX382" s="2358">
        <f t="shared" si="1459"/>
        <v>26602</v>
      </c>
      <c r="BY382" s="1834">
        <f t="shared" si="1460"/>
        <v>0.11326666666666667</v>
      </c>
      <c r="BZ382" s="3151"/>
      <c r="CA382" s="7330">
        <v>30000</v>
      </c>
      <c r="CB382" s="7330"/>
      <c r="CC382" s="2425">
        <v>0</v>
      </c>
      <c r="CD382" s="2426">
        <v>1136</v>
      </c>
      <c r="CE382" s="2359">
        <f t="shared" si="1797"/>
        <v>-1136</v>
      </c>
      <c r="CF382" s="1834" t="e">
        <f t="shared" si="1798"/>
        <v>#DIV/0!</v>
      </c>
      <c r="CG382" s="1971">
        <f t="shared" si="1799"/>
        <v>1136</v>
      </c>
      <c r="CH382" s="2473">
        <f t="shared" si="1800"/>
        <v>-28864</v>
      </c>
      <c r="CI382" s="1834">
        <f t="shared" si="1801"/>
        <v>3.7866666666666667E-2</v>
      </c>
      <c r="CJ382" s="2475"/>
      <c r="CK382" s="2475"/>
      <c r="CL382" s="2475"/>
      <c r="CY382" s="6005">
        <v>30000</v>
      </c>
      <c r="CZ382" s="6006"/>
      <c r="DA382" s="4300">
        <v>4000</v>
      </c>
      <c r="DB382" s="4300">
        <v>3235</v>
      </c>
      <c r="DC382" s="4933">
        <f>DA382-DB382</f>
        <v>765</v>
      </c>
      <c r="DD382" s="4935">
        <f>DB382/DA382</f>
        <v>0.80874999999999997</v>
      </c>
      <c r="DE382" s="4303">
        <f t="shared" si="1462"/>
        <v>13567</v>
      </c>
      <c r="DF382" s="4112">
        <f t="shared" si="1802"/>
        <v>16433</v>
      </c>
      <c r="DG382" s="2680">
        <f>DE382/CY382</f>
        <v>0.45223333333333332</v>
      </c>
      <c r="DH382" s="5995">
        <v>30000</v>
      </c>
      <c r="DI382" s="5996"/>
      <c r="DJ382" s="4930">
        <v>4000</v>
      </c>
      <c r="DK382" s="4930">
        <v>2412</v>
      </c>
      <c r="DL382" s="4931">
        <f t="shared" si="1803"/>
        <v>1588</v>
      </c>
      <c r="DM382" s="4932">
        <f>DK382/DJ382</f>
        <v>0.60299999999999998</v>
      </c>
      <c r="DN382" s="4428">
        <f t="shared" si="1804"/>
        <v>15979</v>
      </c>
      <c r="DO382" s="4112">
        <f t="shared" si="1805"/>
        <v>14021</v>
      </c>
      <c r="DP382" s="2680">
        <f>DN382/DH382</f>
        <v>0.53263333333333329</v>
      </c>
      <c r="DQ382" s="5809">
        <v>30000</v>
      </c>
      <c r="DR382" s="5810"/>
      <c r="DS382" s="4439">
        <v>2000</v>
      </c>
      <c r="DT382" s="4439">
        <v>2604</v>
      </c>
      <c r="DU382" s="5003">
        <f t="shared" si="1806"/>
        <v>-604</v>
      </c>
      <c r="DV382" s="4478">
        <f t="shared" si="1807"/>
        <v>1.302</v>
      </c>
      <c r="DW382" s="2683">
        <f t="shared" si="1808"/>
        <v>18583</v>
      </c>
      <c r="DX382" s="4100">
        <f t="shared" si="1809"/>
        <v>11417</v>
      </c>
      <c r="DY382" s="4118">
        <f t="shared" si="1810"/>
        <v>0.61943333333333328</v>
      </c>
      <c r="DZ382" s="6005">
        <v>30000</v>
      </c>
      <c r="EA382" s="6006"/>
      <c r="EB382" s="3461">
        <v>3000</v>
      </c>
      <c r="EC382" s="3461">
        <v>2099</v>
      </c>
      <c r="ED382" s="3238">
        <f>EB382-EC382</f>
        <v>901</v>
      </c>
      <c r="EE382" s="2045">
        <f>EC382/EB382</f>
        <v>0.69966666666666666</v>
      </c>
      <c r="EF382" s="3615">
        <f t="shared" si="1811"/>
        <v>5497</v>
      </c>
      <c r="EG382" s="2042">
        <f t="shared" si="1812"/>
        <v>24503</v>
      </c>
      <c r="EH382" s="2045">
        <f>EF382/DZ382</f>
        <v>0.18323333333333333</v>
      </c>
      <c r="EI382" s="5995">
        <v>30000</v>
      </c>
      <c r="EJ382" s="5996"/>
      <c r="EK382" s="4021">
        <v>3500</v>
      </c>
      <c r="EL382" s="4021">
        <v>2512</v>
      </c>
      <c r="EM382" s="3181">
        <f t="shared" si="1813"/>
        <v>988</v>
      </c>
      <c r="EN382" s="2680">
        <f>EL382/EK382</f>
        <v>0.71771428571428575</v>
      </c>
      <c r="EO382" s="3016">
        <f t="shared" si="1814"/>
        <v>8009</v>
      </c>
      <c r="EP382" s="3175">
        <f t="shared" si="1815"/>
        <v>21991</v>
      </c>
      <c r="EQ382" s="2680">
        <f>EO382/EI382</f>
        <v>0.26696666666666669</v>
      </c>
      <c r="ER382" s="5809">
        <v>30000</v>
      </c>
      <c r="ES382" s="5810"/>
      <c r="ET382" s="3960">
        <v>3500</v>
      </c>
      <c r="EU382" s="3960">
        <v>2323</v>
      </c>
      <c r="EV382" s="1751">
        <f t="shared" si="1816"/>
        <v>1177</v>
      </c>
      <c r="EW382" s="1741">
        <f t="shared" si="1817"/>
        <v>0.6637142857142857</v>
      </c>
      <c r="EX382" s="3621">
        <f t="shared" si="1818"/>
        <v>10332</v>
      </c>
      <c r="EY382" s="1751">
        <f t="shared" si="1819"/>
        <v>19668</v>
      </c>
      <c r="EZ382" s="1741">
        <f t="shared" si="1820"/>
        <v>0.34439999999999998</v>
      </c>
      <c r="FA382" s="6793">
        <v>30000</v>
      </c>
      <c r="FB382" s="6793"/>
      <c r="FC382" s="2612">
        <v>3500</v>
      </c>
      <c r="FD382" s="2612">
        <v>655</v>
      </c>
      <c r="FE382" s="2042">
        <f>FC382-FD382</f>
        <v>2845</v>
      </c>
      <c r="FF382" s="2045">
        <f>FD382/FC382</f>
        <v>0.18714285714285714</v>
      </c>
      <c r="FG382" s="2891">
        <f t="shared" si="1821"/>
        <v>1791</v>
      </c>
      <c r="FH382" s="2042">
        <f t="shared" si="1822"/>
        <v>28209</v>
      </c>
      <c r="FI382" s="2045">
        <f>FG382/FA382</f>
        <v>5.9700000000000003E-2</v>
      </c>
      <c r="FJ382" s="6686">
        <v>30000</v>
      </c>
      <c r="FK382" s="6687"/>
      <c r="FL382" s="1479">
        <v>3500</v>
      </c>
      <c r="FM382" s="1479">
        <v>461</v>
      </c>
      <c r="FN382" s="2670">
        <f t="shared" si="1823"/>
        <v>3039</v>
      </c>
      <c r="FO382" s="2680">
        <f>FM382/FL382</f>
        <v>0.1317142857142857</v>
      </c>
      <c r="FP382" s="2587">
        <f t="shared" si="1824"/>
        <v>2252</v>
      </c>
      <c r="FQ382" s="2670">
        <f t="shared" si="1825"/>
        <v>27748</v>
      </c>
      <c r="FR382" s="2680">
        <f>FP382/FJ382</f>
        <v>7.506666666666667E-2</v>
      </c>
      <c r="FS382" s="6686">
        <v>30000</v>
      </c>
      <c r="FT382" s="6687"/>
      <c r="FU382" s="2548">
        <v>3000</v>
      </c>
      <c r="FV382" s="2548">
        <v>1146</v>
      </c>
      <c r="FW382" s="1751">
        <f t="shared" si="1826"/>
        <v>1854</v>
      </c>
      <c r="FX382" s="1741">
        <f t="shared" si="1827"/>
        <v>0.38200000000000001</v>
      </c>
      <c r="FY382" s="2587">
        <f t="shared" si="1828"/>
        <v>3398</v>
      </c>
      <c r="FZ382" s="1751">
        <f t="shared" si="1829"/>
        <v>26602</v>
      </c>
      <c r="GA382" s="1741">
        <f t="shared" si="1830"/>
        <v>0.11326666666666667</v>
      </c>
      <c r="GB382" s="1">
        <f t="shared" si="1831"/>
        <v>6.9966666666666663E-2</v>
      </c>
      <c r="GC382" s="2219">
        <v>0</v>
      </c>
      <c r="GD382" s="1895">
        <v>1</v>
      </c>
      <c r="GE382" s="6799"/>
      <c r="GF382" s="6799"/>
      <c r="GG382" s="5707"/>
      <c r="GH382" s="5707"/>
      <c r="GI382" s="5707"/>
      <c r="GJ382" s="5707"/>
      <c r="GK382" s="5707"/>
      <c r="GL382" s="1600">
        <v>4</v>
      </c>
      <c r="GM382" s="1592" t="s">
        <v>3337</v>
      </c>
      <c r="GN382" s="558" t="s">
        <v>836</v>
      </c>
      <c r="GO382" s="1594">
        <v>30000</v>
      </c>
      <c r="GP382" s="2208">
        <v>0</v>
      </c>
      <c r="GQ382" s="2086">
        <v>1136</v>
      </c>
      <c r="GR382" s="2086">
        <v>-1136</v>
      </c>
      <c r="GS382" s="1895" t="e">
        <v>#DIV/0!</v>
      </c>
      <c r="GT382" s="2086">
        <v>1136</v>
      </c>
      <c r="GU382" s="2086">
        <v>-28864</v>
      </c>
      <c r="GV382" s="1895">
        <v>3.7866666666666667E-2</v>
      </c>
    </row>
    <row r="383" spans="1:204" ht="63.75" x14ac:dyDescent="0.25">
      <c r="B383" s="7156"/>
      <c r="C383" s="5685"/>
      <c r="D383" s="7164"/>
      <c r="E383" s="5685"/>
      <c r="F383" s="6799"/>
      <c r="G383" s="6799"/>
      <c r="H383" s="5707"/>
      <c r="I383" s="5707"/>
      <c r="J383" s="5707"/>
      <c r="K383" s="5707"/>
      <c r="L383" s="5707"/>
      <c r="M383" s="5707"/>
      <c r="N383" s="5707"/>
      <c r="O383" s="5707"/>
      <c r="P383" s="5698"/>
      <c r="Q383" s="5698"/>
      <c r="R383" s="5704"/>
      <c r="S383" s="5698"/>
      <c r="T383" s="5698"/>
      <c r="U383" s="5704"/>
      <c r="V383" s="7107"/>
      <c r="W383" s="7206"/>
      <c r="X383" s="7137"/>
      <c r="Y383" s="1600">
        <v>5</v>
      </c>
      <c r="Z383" s="5465" t="s">
        <v>3354</v>
      </c>
      <c r="AA383" s="5500" t="s">
        <v>960</v>
      </c>
      <c r="AB383" s="1608">
        <v>1400</v>
      </c>
      <c r="AC383" s="1603">
        <v>350</v>
      </c>
      <c r="AD383" s="577">
        <f t="shared" si="1777"/>
        <v>0.25</v>
      </c>
      <c r="AE383" s="1605">
        <v>350</v>
      </c>
      <c r="AF383" s="577">
        <f t="shared" si="1778"/>
        <v>0.25</v>
      </c>
      <c r="AG383" s="1605">
        <v>350</v>
      </c>
      <c r="AH383" s="577">
        <f t="shared" si="1779"/>
        <v>0.25</v>
      </c>
      <c r="AI383" s="1605">
        <v>350</v>
      </c>
      <c r="AJ383" s="577">
        <f t="shared" si="1780"/>
        <v>0.25</v>
      </c>
      <c r="AK383" s="191">
        <f t="shared" si="1781"/>
        <v>1</v>
      </c>
      <c r="AL383" s="1407">
        <v>5</v>
      </c>
      <c r="AM383" s="2385" t="s">
        <v>3365</v>
      </c>
      <c r="AN383" s="2385" t="s">
        <v>3366</v>
      </c>
      <c r="AO383" s="2385" t="s">
        <v>3367</v>
      </c>
      <c r="AP383" s="2385" t="s">
        <v>3368</v>
      </c>
      <c r="AQ383" s="1039">
        <v>100</v>
      </c>
      <c r="AR383" s="558" t="s">
        <v>960</v>
      </c>
      <c r="AS383" s="976" t="s">
        <v>753</v>
      </c>
      <c r="AT383" s="2293"/>
      <c r="AU383" s="970" t="s">
        <v>1704</v>
      </c>
      <c r="AV383" s="6475">
        <v>1400</v>
      </c>
      <c r="AW383" s="6475"/>
      <c r="AX383" s="5061">
        <f t="shared" si="1782"/>
        <v>350</v>
      </c>
      <c r="AY383" s="5062">
        <f t="shared" si="1783"/>
        <v>338</v>
      </c>
      <c r="AZ383" s="4411">
        <f t="shared" si="1784"/>
        <v>12</v>
      </c>
      <c r="BA383" s="4496">
        <f t="shared" si="1785"/>
        <v>0.96571428571428575</v>
      </c>
      <c r="BB383" s="4450">
        <f t="shared" si="1711"/>
        <v>1480</v>
      </c>
      <c r="BC383" s="4094">
        <f t="shared" si="1786"/>
        <v>-80</v>
      </c>
      <c r="BD383" s="1834">
        <f t="shared" si="1787"/>
        <v>1.0571428571428572</v>
      </c>
      <c r="BE383" s="4468">
        <f t="shared" si="1788"/>
        <v>0</v>
      </c>
      <c r="BF383" s="6475">
        <v>1400</v>
      </c>
      <c r="BG383" s="6475"/>
      <c r="BH383" s="4005">
        <f t="shared" si="1520"/>
        <v>350</v>
      </c>
      <c r="BI383" s="4022">
        <f t="shared" si="1789"/>
        <v>589</v>
      </c>
      <c r="BJ383" s="3111">
        <f t="shared" si="1790"/>
        <v>-239</v>
      </c>
      <c r="BK383" s="2963">
        <f t="shared" si="1791"/>
        <v>1.6828571428571428</v>
      </c>
      <c r="BL383" s="3674">
        <f t="shared" si="1792"/>
        <v>1142</v>
      </c>
      <c r="BM383" s="3112">
        <f t="shared" si="1793"/>
        <v>258</v>
      </c>
      <c r="BN383" s="1834">
        <f t="shared" si="1794"/>
        <v>0.81571428571428573</v>
      </c>
      <c r="BO383" s="4010">
        <f t="shared" si="1795"/>
        <v>0</v>
      </c>
      <c r="BP383" s="3494"/>
      <c r="BQ383" s="6793">
        <v>1400</v>
      </c>
      <c r="BR383" s="6793"/>
      <c r="BS383" s="3043">
        <f t="shared" si="1796"/>
        <v>350</v>
      </c>
      <c r="BT383" s="3044">
        <f t="shared" si="1796"/>
        <v>390</v>
      </c>
      <c r="BU383" s="2987">
        <f t="shared" si="1456"/>
        <v>-40</v>
      </c>
      <c r="BV383" s="2963">
        <f t="shared" si="1457"/>
        <v>1.1142857142857143</v>
      </c>
      <c r="BW383" s="2361">
        <f t="shared" si="1458"/>
        <v>553</v>
      </c>
      <c r="BX383" s="2358">
        <f t="shared" si="1459"/>
        <v>847</v>
      </c>
      <c r="BY383" s="1834">
        <f t="shared" si="1460"/>
        <v>0.39500000000000002</v>
      </c>
      <c r="BZ383" s="3151"/>
      <c r="CA383" s="7330">
        <v>1400</v>
      </c>
      <c r="CB383" s="7330"/>
      <c r="CC383" s="2425">
        <v>350</v>
      </c>
      <c r="CD383" s="2426">
        <v>163</v>
      </c>
      <c r="CE383" s="2359">
        <f t="shared" si="1797"/>
        <v>187</v>
      </c>
      <c r="CF383" s="1834">
        <f t="shared" si="1798"/>
        <v>0.46571428571428569</v>
      </c>
      <c r="CG383" s="1971">
        <f t="shared" si="1799"/>
        <v>163</v>
      </c>
      <c r="CH383" s="2473">
        <f t="shared" si="1800"/>
        <v>-1237</v>
      </c>
      <c r="CI383" s="1834">
        <f t="shared" si="1801"/>
        <v>0.11642857142857142</v>
      </c>
      <c r="CJ383" s="2475"/>
      <c r="CK383" s="2475"/>
      <c r="CL383" s="2475"/>
      <c r="CY383" s="6005">
        <v>1400</v>
      </c>
      <c r="CZ383" s="6006"/>
      <c r="DA383" s="4300">
        <v>150</v>
      </c>
      <c r="DB383" s="4300">
        <v>166</v>
      </c>
      <c r="DC383" s="4933">
        <f t="shared" ref="DC383:DC389" si="1832">DA383-DB383</f>
        <v>-16</v>
      </c>
      <c r="DD383" s="4935">
        <f t="shared" ref="DD383:DD397" si="1833">DB383/DA383</f>
        <v>1.1066666666666667</v>
      </c>
      <c r="DE383" s="4303">
        <f t="shared" si="1462"/>
        <v>1308</v>
      </c>
      <c r="DF383" s="4112">
        <f t="shared" si="1802"/>
        <v>92</v>
      </c>
      <c r="DG383" s="2680">
        <f t="shared" ref="DG383:DG397" si="1834">DE383/CY383</f>
        <v>0.93428571428571427</v>
      </c>
      <c r="DH383" s="5995">
        <v>1400</v>
      </c>
      <c r="DI383" s="5996"/>
      <c r="DJ383" s="4930">
        <v>150</v>
      </c>
      <c r="DK383" s="4930">
        <v>172</v>
      </c>
      <c r="DL383" s="4931">
        <f t="shared" si="1803"/>
        <v>-22</v>
      </c>
      <c r="DM383" s="4932">
        <f>DK383/DJ383</f>
        <v>1.1466666666666667</v>
      </c>
      <c r="DN383" s="4428">
        <f t="shared" si="1804"/>
        <v>1480</v>
      </c>
      <c r="DO383" s="4112">
        <f t="shared" si="1805"/>
        <v>-80</v>
      </c>
      <c r="DP383" s="2680">
        <f>DN383/DH383</f>
        <v>1.0571428571428572</v>
      </c>
      <c r="DQ383" s="5809">
        <v>1400</v>
      </c>
      <c r="DR383" s="5810"/>
      <c r="DS383" s="4439">
        <v>50</v>
      </c>
      <c r="DT383" s="4439">
        <v>0</v>
      </c>
      <c r="DU383" s="5003">
        <f t="shared" si="1806"/>
        <v>50</v>
      </c>
      <c r="DV383" s="4478">
        <f t="shared" si="1807"/>
        <v>0</v>
      </c>
      <c r="DW383" s="2683">
        <f t="shared" si="1808"/>
        <v>1480</v>
      </c>
      <c r="DX383" s="4100">
        <f t="shared" si="1809"/>
        <v>-80</v>
      </c>
      <c r="DY383" s="4118">
        <f t="shared" si="1810"/>
        <v>1.0571428571428572</v>
      </c>
      <c r="DZ383" s="6005">
        <v>1400</v>
      </c>
      <c r="EA383" s="6006"/>
      <c r="EB383" s="3461">
        <v>100</v>
      </c>
      <c r="EC383" s="3461">
        <v>255</v>
      </c>
      <c r="ED383" s="3238">
        <f t="shared" ref="ED383:ED389" si="1835">EB383-EC383</f>
        <v>-155</v>
      </c>
      <c r="EE383" s="2045">
        <f t="shared" ref="EE383:EE397" si="1836">EC383/EB383</f>
        <v>2.5499999999999998</v>
      </c>
      <c r="EF383" s="3615">
        <f t="shared" si="1811"/>
        <v>808</v>
      </c>
      <c r="EG383" s="2042">
        <f t="shared" si="1812"/>
        <v>592</v>
      </c>
      <c r="EH383" s="2045">
        <f t="shared" ref="EH383:EH397" si="1837">EF383/DZ383</f>
        <v>0.57714285714285718</v>
      </c>
      <c r="EI383" s="5995">
        <v>1400</v>
      </c>
      <c r="EJ383" s="5996"/>
      <c r="EK383" s="4021">
        <v>150</v>
      </c>
      <c r="EL383" s="4021">
        <v>201</v>
      </c>
      <c r="EM383" s="3181">
        <f t="shared" si="1813"/>
        <v>-51</v>
      </c>
      <c r="EN383" s="2680">
        <f>EL383/EK383</f>
        <v>1.34</v>
      </c>
      <c r="EO383" s="3016">
        <f t="shared" si="1814"/>
        <v>1009</v>
      </c>
      <c r="EP383" s="3175">
        <f t="shared" si="1815"/>
        <v>391</v>
      </c>
      <c r="EQ383" s="2680">
        <f>EO383/EI383</f>
        <v>0.72071428571428575</v>
      </c>
      <c r="ER383" s="5809">
        <v>1400</v>
      </c>
      <c r="ES383" s="5810"/>
      <c r="ET383" s="3960">
        <v>100</v>
      </c>
      <c r="EU383" s="3960">
        <v>133</v>
      </c>
      <c r="EV383" s="1751">
        <f t="shared" si="1816"/>
        <v>-33</v>
      </c>
      <c r="EW383" s="1741">
        <f t="shared" si="1817"/>
        <v>1.33</v>
      </c>
      <c r="EX383" s="3621">
        <f t="shared" si="1818"/>
        <v>1142</v>
      </c>
      <c r="EY383" s="1751">
        <f t="shared" si="1819"/>
        <v>258</v>
      </c>
      <c r="EZ383" s="1741">
        <f t="shared" si="1820"/>
        <v>0.81571428571428573</v>
      </c>
      <c r="FA383" s="6793">
        <v>1400</v>
      </c>
      <c r="FB383" s="6793"/>
      <c r="FC383" s="2612">
        <v>100</v>
      </c>
      <c r="FD383" s="2612">
        <v>34</v>
      </c>
      <c r="FE383" s="2042">
        <f t="shared" ref="FE383:FE389" si="1838">FC383-FD383</f>
        <v>66</v>
      </c>
      <c r="FF383" s="2045">
        <f t="shared" ref="FF383:FF393" si="1839">FD383/FC383</f>
        <v>0.34</v>
      </c>
      <c r="FG383" s="2891">
        <f t="shared" si="1821"/>
        <v>197</v>
      </c>
      <c r="FH383" s="2042">
        <f t="shared" si="1822"/>
        <v>1203</v>
      </c>
      <c r="FI383" s="2045">
        <f t="shared" ref="FI383:FI393" si="1840">FG383/FA383</f>
        <v>0.14071428571428571</v>
      </c>
      <c r="FJ383" s="6686">
        <v>1400</v>
      </c>
      <c r="FK383" s="6687"/>
      <c r="FL383" s="1479">
        <v>100</v>
      </c>
      <c r="FM383" s="1479">
        <v>171</v>
      </c>
      <c r="FN383" s="2670">
        <f t="shared" si="1823"/>
        <v>-71</v>
      </c>
      <c r="FO383" s="2680">
        <f>FM383/FL383</f>
        <v>1.71</v>
      </c>
      <c r="FP383" s="2587">
        <f t="shared" si="1824"/>
        <v>368</v>
      </c>
      <c r="FQ383" s="2670">
        <f t="shared" si="1825"/>
        <v>1032</v>
      </c>
      <c r="FR383" s="2680">
        <f>FP383/FJ383</f>
        <v>0.26285714285714284</v>
      </c>
      <c r="FS383" s="6686">
        <v>1400</v>
      </c>
      <c r="FT383" s="6687"/>
      <c r="FU383" s="2548">
        <v>150</v>
      </c>
      <c r="FV383" s="2548">
        <v>185</v>
      </c>
      <c r="FW383" s="1751">
        <f t="shared" si="1826"/>
        <v>-35</v>
      </c>
      <c r="FX383" s="1741">
        <f t="shared" si="1827"/>
        <v>1.2333333333333334</v>
      </c>
      <c r="FY383" s="2587">
        <f t="shared" si="1828"/>
        <v>553</v>
      </c>
      <c r="FZ383" s="1751">
        <f t="shared" si="1829"/>
        <v>847</v>
      </c>
      <c r="GA383" s="1741">
        <f t="shared" si="1830"/>
        <v>0.39500000000000002</v>
      </c>
      <c r="GB383" s="1">
        <f t="shared" si="1831"/>
        <v>0.18214285714285716</v>
      </c>
      <c r="GC383" s="2219">
        <v>0</v>
      </c>
      <c r="GD383" s="1895">
        <v>1</v>
      </c>
      <c r="GE383" s="6799"/>
      <c r="GF383" s="6799"/>
      <c r="GG383" s="5707"/>
      <c r="GH383" s="5707"/>
      <c r="GI383" s="5707"/>
      <c r="GJ383" s="5707"/>
      <c r="GK383" s="5707"/>
      <c r="GL383" s="1600">
        <v>5</v>
      </c>
      <c r="GM383" s="1592" t="s">
        <v>3354</v>
      </c>
      <c r="GN383" s="558" t="s">
        <v>960</v>
      </c>
      <c r="GO383" s="1594">
        <v>1400</v>
      </c>
      <c r="GP383" s="2208">
        <v>350</v>
      </c>
      <c r="GQ383" s="2086">
        <v>163</v>
      </c>
      <c r="GR383" s="2086">
        <v>187</v>
      </c>
      <c r="GS383" s="1895">
        <v>0.46571428571428569</v>
      </c>
      <c r="GT383" s="2086">
        <v>163</v>
      </c>
      <c r="GU383" s="2086">
        <v>-1237</v>
      </c>
      <c r="GV383" s="1895">
        <v>0.11642857142857142</v>
      </c>
    </row>
    <row r="384" spans="1:204" ht="90" x14ac:dyDescent="0.25">
      <c r="B384" s="7156"/>
      <c r="C384" s="5685"/>
      <c r="D384" s="7164"/>
      <c r="E384" s="5685"/>
      <c r="F384" s="6799"/>
      <c r="G384" s="6799"/>
      <c r="H384" s="5707"/>
      <c r="I384" s="5707"/>
      <c r="J384" s="5707"/>
      <c r="K384" s="5707"/>
      <c r="L384" s="5707"/>
      <c r="M384" s="5707"/>
      <c r="N384" s="5707"/>
      <c r="O384" s="5707"/>
      <c r="P384" s="5698"/>
      <c r="Q384" s="5698"/>
      <c r="R384" s="5704"/>
      <c r="S384" s="5698"/>
      <c r="T384" s="5698"/>
      <c r="U384" s="5704"/>
      <c r="V384" s="7107"/>
      <c r="W384" s="7206"/>
      <c r="X384" s="7137"/>
      <c r="Y384" s="541">
        <v>6</v>
      </c>
      <c r="Z384" s="5465" t="s">
        <v>3355</v>
      </c>
      <c r="AA384" s="5500" t="s">
        <v>3356</v>
      </c>
      <c r="AB384" s="1608">
        <v>122175</v>
      </c>
      <c r="AC384" s="1604">
        <v>122175</v>
      </c>
      <c r="AD384" s="577">
        <f t="shared" si="1777"/>
        <v>1</v>
      </c>
      <c r="AE384" s="1595">
        <v>0</v>
      </c>
      <c r="AF384" s="577">
        <f t="shared" si="1778"/>
        <v>0</v>
      </c>
      <c r="AG384" s="1595">
        <v>0</v>
      </c>
      <c r="AH384" s="577">
        <f t="shared" si="1779"/>
        <v>0</v>
      </c>
      <c r="AI384" s="1595">
        <v>0</v>
      </c>
      <c r="AJ384" s="577">
        <f t="shared" si="1780"/>
        <v>0</v>
      </c>
      <c r="AK384" s="191">
        <f t="shared" si="1781"/>
        <v>1</v>
      </c>
      <c r="AL384" s="1611">
        <v>6</v>
      </c>
      <c r="AM384" s="2385" t="s">
        <v>3371</v>
      </c>
      <c r="AN384" s="2385" t="s">
        <v>3372</v>
      </c>
      <c r="AO384" s="2385" t="s">
        <v>3369</v>
      </c>
      <c r="AP384" s="2385" t="s">
        <v>3370</v>
      </c>
      <c r="AQ384" s="1039">
        <v>100</v>
      </c>
      <c r="AR384" s="558" t="s">
        <v>3356</v>
      </c>
      <c r="AS384" s="976" t="s">
        <v>753</v>
      </c>
      <c r="AT384" s="2293"/>
      <c r="AU384" s="970" t="s">
        <v>1704</v>
      </c>
      <c r="AV384" s="6482">
        <v>122175</v>
      </c>
      <c r="AW384" s="6482"/>
      <c r="AX384" s="5063">
        <f t="shared" si="1782"/>
        <v>0</v>
      </c>
      <c r="AY384" s="5063">
        <f t="shared" si="1783"/>
        <v>0</v>
      </c>
      <c r="AZ384" s="4411">
        <f t="shared" si="1784"/>
        <v>0</v>
      </c>
      <c r="BA384" s="4496" t="e">
        <f t="shared" si="1785"/>
        <v>#DIV/0!</v>
      </c>
      <c r="BB384" s="4450">
        <f t="shared" si="1711"/>
        <v>122175</v>
      </c>
      <c r="BC384" s="4094">
        <f t="shared" si="1786"/>
        <v>0</v>
      </c>
      <c r="BD384" s="1834">
        <f t="shared" si="1787"/>
        <v>1</v>
      </c>
      <c r="BE384" s="4468">
        <f t="shared" si="1788"/>
        <v>0</v>
      </c>
      <c r="BF384" s="6482">
        <v>122175</v>
      </c>
      <c r="BG384" s="6482"/>
      <c r="BH384" s="4023">
        <f t="shared" si="1520"/>
        <v>0</v>
      </c>
      <c r="BI384" s="4023">
        <f t="shared" si="1789"/>
        <v>0</v>
      </c>
      <c r="BJ384" s="3111">
        <f t="shared" si="1790"/>
        <v>0</v>
      </c>
      <c r="BK384" s="2963" t="e">
        <f t="shared" si="1791"/>
        <v>#DIV/0!</v>
      </c>
      <c r="BL384" s="3674">
        <f t="shared" si="1792"/>
        <v>122175</v>
      </c>
      <c r="BM384" s="3112">
        <f t="shared" si="1793"/>
        <v>0</v>
      </c>
      <c r="BN384" s="1834">
        <f t="shared" si="1794"/>
        <v>1</v>
      </c>
      <c r="BO384" s="4010">
        <f t="shared" si="1795"/>
        <v>0</v>
      </c>
      <c r="BP384" s="3494"/>
      <c r="BQ384" s="7331">
        <v>122175</v>
      </c>
      <c r="BR384" s="7331"/>
      <c r="BS384" s="2613">
        <f t="shared" si="1796"/>
        <v>0</v>
      </c>
      <c r="BT384" s="2613">
        <f t="shared" si="1796"/>
        <v>0</v>
      </c>
      <c r="BU384" s="2987">
        <f t="shared" si="1456"/>
        <v>0</v>
      </c>
      <c r="BV384" s="2963" t="e">
        <f t="shared" si="1457"/>
        <v>#DIV/0!</v>
      </c>
      <c r="BW384" s="2361">
        <f t="shared" si="1458"/>
        <v>122175</v>
      </c>
      <c r="BX384" s="2358">
        <f t="shared" si="1459"/>
        <v>0</v>
      </c>
      <c r="BY384" s="1834">
        <f t="shared" si="1460"/>
        <v>1</v>
      </c>
      <c r="BZ384" s="3151"/>
      <c r="CA384" s="7329">
        <v>122175</v>
      </c>
      <c r="CB384" s="7329"/>
      <c r="CC384" s="2427">
        <v>122175</v>
      </c>
      <c r="CD384" s="2427">
        <v>122175</v>
      </c>
      <c r="CE384" s="2359">
        <f t="shared" si="1797"/>
        <v>0</v>
      </c>
      <c r="CF384" s="1834">
        <f t="shared" si="1798"/>
        <v>1</v>
      </c>
      <c r="CG384" s="1971">
        <f t="shared" si="1799"/>
        <v>122175</v>
      </c>
      <c r="CH384" s="2473">
        <f t="shared" si="1800"/>
        <v>0</v>
      </c>
      <c r="CI384" s="1834">
        <f t="shared" si="1801"/>
        <v>1</v>
      </c>
      <c r="CJ384" s="2475"/>
      <c r="CK384" s="2475"/>
      <c r="CL384" s="2475"/>
      <c r="CY384" s="7393">
        <v>122175</v>
      </c>
      <c r="CZ384" s="7394"/>
      <c r="DA384" s="4301">
        <v>0</v>
      </c>
      <c r="DB384" s="4301">
        <v>0</v>
      </c>
      <c r="DC384" s="4933">
        <f t="shared" si="1832"/>
        <v>0</v>
      </c>
      <c r="DD384" s="4935" t="e">
        <f t="shared" si="1833"/>
        <v>#DIV/0!</v>
      </c>
      <c r="DE384" s="4303">
        <f t="shared" si="1462"/>
        <v>122175</v>
      </c>
      <c r="DF384" s="4112">
        <f t="shared" si="1802"/>
        <v>0</v>
      </c>
      <c r="DG384" s="2680">
        <f t="shared" si="1834"/>
        <v>1</v>
      </c>
      <c r="DH384" s="7395">
        <v>122175</v>
      </c>
      <c r="DI384" s="7395"/>
      <c r="DJ384" s="4927">
        <v>0</v>
      </c>
      <c r="DK384" s="4927">
        <v>0</v>
      </c>
      <c r="DL384" s="4931">
        <f t="shared" si="1803"/>
        <v>0</v>
      </c>
      <c r="DM384" s="4932">
        <v>0</v>
      </c>
      <c r="DN384" s="4428">
        <f t="shared" si="1804"/>
        <v>122175</v>
      </c>
      <c r="DO384" s="4112">
        <f t="shared" si="1805"/>
        <v>0</v>
      </c>
      <c r="DP384" s="2680">
        <f t="shared" ref="DP384:DP398" si="1841">DN384/DH384</f>
        <v>1</v>
      </c>
      <c r="DQ384" s="6185">
        <v>122175</v>
      </c>
      <c r="DR384" s="6185"/>
      <c r="DS384" s="4438">
        <v>0</v>
      </c>
      <c r="DT384" s="4438">
        <v>0</v>
      </c>
      <c r="DU384" s="5003">
        <f t="shared" si="1806"/>
        <v>0</v>
      </c>
      <c r="DV384" s="4478" t="e">
        <f t="shared" si="1807"/>
        <v>#DIV/0!</v>
      </c>
      <c r="DW384" s="2683">
        <f t="shared" si="1808"/>
        <v>122175</v>
      </c>
      <c r="DX384" s="4100">
        <f t="shared" si="1809"/>
        <v>0</v>
      </c>
      <c r="DY384" s="4118">
        <f t="shared" si="1810"/>
        <v>1</v>
      </c>
      <c r="DZ384" s="7393">
        <v>122175</v>
      </c>
      <c r="EA384" s="7394"/>
      <c r="EB384" s="3616">
        <v>0</v>
      </c>
      <c r="EC384" s="3616">
        <v>0</v>
      </c>
      <c r="ED384" s="3238">
        <f t="shared" si="1835"/>
        <v>0</v>
      </c>
      <c r="EE384" s="2045" t="e">
        <f t="shared" si="1836"/>
        <v>#DIV/0!</v>
      </c>
      <c r="EF384" s="3615">
        <f t="shared" si="1811"/>
        <v>122175</v>
      </c>
      <c r="EG384" s="2042">
        <f t="shared" si="1812"/>
        <v>0</v>
      </c>
      <c r="EH384" s="2045">
        <f t="shared" si="1837"/>
        <v>1</v>
      </c>
      <c r="EI384" s="7395">
        <v>122175</v>
      </c>
      <c r="EJ384" s="7395"/>
      <c r="EK384" s="4020">
        <v>0</v>
      </c>
      <c r="EL384" s="4020">
        <v>0</v>
      </c>
      <c r="EM384" s="3181">
        <f t="shared" si="1813"/>
        <v>0</v>
      </c>
      <c r="EN384" s="2680">
        <v>0</v>
      </c>
      <c r="EO384" s="3016">
        <f t="shared" si="1814"/>
        <v>122175</v>
      </c>
      <c r="EP384" s="3175">
        <f t="shared" si="1815"/>
        <v>0</v>
      </c>
      <c r="EQ384" s="2680">
        <f t="shared" ref="EQ384:EQ398" si="1842">EO384/EI384</f>
        <v>1</v>
      </c>
      <c r="ER384" s="6185">
        <v>122175</v>
      </c>
      <c r="ES384" s="6185"/>
      <c r="ET384" s="3959">
        <v>0</v>
      </c>
      <c r="EU384" s="3959">
        <v>0</v>
      </c>
      <c r="EV384" s="1751">
        <f t="shared" si="1816"/>
        <v>0</v>
      </c>
      <c r="EW384" s="1741" t="e">
        <f t="shared" si="1817"/>
        <v>#DIV/0!</v>
      </c>
      <c r="EX384" s="3621">
        <f t="shared" si="1818"/>
        <v>122175</v>
      </c>
      <c r="EY384" s="1751">
        <f t="shared" si="1819"/>
        <v>0</v>
      </c>
      <c r="EZ384" s="1741">
        <f t="shared" si="1820"/>
        <v>1</v>
      </c>
      <c r="FA384" s="7331">
        <v>122175</v>
      </c>
      <c r="FB384" s="7331"/>
      <c r="FC384" s="2613">
        <v>0</v>
      </c>
      <c r="FD384" s="2613">
        <v>0</v>
      </c>
      <c r="FE384" s="2042">
        <f t="shared" si="1838"/>
        <v>0</v>
      </c>
      <c r="FF384" s="2045" t="e">
        <f t="shared" si="1839"/>
        <v>#DIV/0!</v>
      </c>
      <c r="FG384" s="2891">
        <f t="shared" si="1821"/>
        <v>122175</v>
      </c>
      <c r="FH384" s="2042">
        <f t="shared" si="1822"/>
        <v>0</v>
      </c>
      <c r="FI384" s="2045">
        <f t="shared" si="1840"/>
        <v>1</v>
      </c>
      <c r="FJ384" s="7428">
        <v>122175</v>
      </c>
      <c r="FK384" s="7428"/>
      <c r="FL384" s="2677">
        <v>0</v>
      </c>
      <c r="FM384" s="2677">
        <v>0</v>
      </c>
      <c r="FN384" s="2670">
        <f t="shared" si="1823"/>
        <v>0</v>
      </c>
      <c r="FO384" s="2680">
        <v>0</v>
      </c>
      <c r="FP384" s="2587">
        <f t="shared" si="1824"/>
        <v>122175</v>
      </c>
      <c r="FQ384" s="2670">
        <f t="shared" si="1825"/>
        <v>0</v>
      </c>
      <c r="FR384" s="2680">
        <f t="shared" ref="FR384:FR398" si="1843">FP384/FJ384</f>
        <v>1</v>
      </c>
      <c r="FS384" s="7428">
        <v>122175</v>
      </c>
      <c r="FT384" s="7428"/>
      <c r="FU384" s="2677">
        <v>0</v>
      </c>
      <c r="FV384" s="2677">
        <v>0</v>
      </c>
      <c r="FW384" s="1751">
        <f t="shared" si="1826"/>
        <v>0</v>
      </c>
      <c r="FX384" s="1741" t="e">
        <f t="shared" si="1827"/>
        <v>#DIV/0!</v>
      </c>
      <c r="FY384" s="2587">
        <f t="shared" si="1828"/>
        <v>122175</v>
      </c>
      <c r="FZ384" s="1751">
        <f t="shared" si="1829"/>
        <v>0</v>
      </c>
      <c r="GA384" s="1741">
        <f t="shared" si="1830"/>
        <v>1</v>
      </c>
      <c r="GB384" s="1">
        <f t="shared" si="1831"/>
        <v>0</v>
      </c>
      <c r="GC384" s="2219">
        <v>0</v>
      </c>
      <c r="GD384" s="1895">
        <v>1</v>
      </c>
      <c r="GE384" s="6799"/>
      <c r="GF384" s="6799"/>
      <c r="GG384" s="5707"/>
      <c r="GH384" s="5707"/>
      <c r="GI384" s="5707"/>
      <c r="GJ384" s="5707"/>
      <c r="GK384" s="5707"/>
      <c r="GL384" s="541">
        <v>6</v>
      </c>
      <c r="GM384" s="1592" t="s">
        <v>3355</v>
      </c>
      <c r="GN384" s="558" t="s">
        <v>3356</v>
      </c>
      <c r="GO384" s="1594">
        <v>122175</v>
      </c>
      <c r="GP384" s="2209">
        <v>122175</v>
      </c>
      <c r="GQ384" s="2086">
        <v>122175</v>
      </c>
      <c r="GR384" s="2086">
        <v>0</v>
      </c>
      <c r="GS384" s="1895">
        <v>1</v>
      </c>
      <c r="GT384" s="2086">
        <v>122175</v>
      </c>
      <c r="GU384" s="2086">
        <v>0</v>
      </c>
      <c r="GV384" s="1895">
        <v>1</v>
      </c>
    </row>
    <row r="385" spans="1:204" ht="114.75" x14ac:dyDescent="0.25">
      <c r="B385" s="7156"/>
      <c r="C385" s="5685"/>
      <c r="D385" s="7164"/>
      <c r="E385" s="5685"/>
      <c r="F385" s="6799"/>
      <c r="G385" s="6799"/>
      <c r="H385" s="5707"/>
      <c r="I385" s="5707"/>
      <c r="J385" s="5707"/>
      <c r="K385" s="5707"/>
      <c r="L385" s="5707"/>
      <c r="M385" s="5707"/>
      <c r="N385" s="5707"/>
      <c r="O385" s="5707"/>
      <c r="P385" s="5698"/>
      <c r="Q385" s="5698"/>
      <c r="R385" s="5704"/>
      <c r="S385" s="5698"/>
      <c r="T385" s="5698"/>
      <c r="U385" s="5704"/>
      <c r="V385" s="7107"/>
      <c r="W385" s="7206"/>
      <c r="X385" s="7137"/>
      <c r="Y385" s="1600">
        <v>7</v>
      </c>
      <c r="Z385" s="5465" t="s">
        <v>3357</v>
      </c>
      <c r="AA385" s="5500" t="s">
        <v>811</v>
      </c>
      <c r="AB385" s="1608">
        <v>12</v>
      </c>
      <c r="AC385" s="1603">
        <v>12</v>
      </c>
      <c r="AD385" s="577">
        <f t="shared" si="1777"/>
        <v>1</v>
      </c>
      <c r="AE385" s="1605">
        <v>0</v>
      </c>
      <c r="AF385" s="577">
        <f t="shared" si="1778"/>
        <v>0</v>
      </c>
      <c r="AG385" s="1605">
        <v>0</v>
      </c>
      <c r="AH385" s="577">
        <f t="shared" si="1779"/>
        <v>0</v>
      </c>
      <c r="AI385" s="1605">
        <v>0</v>
      </c>
      <c r="AJ385" s="577">
        <f t="shared" si="1780"/>
        <v>0</v>
      </c>
      <c r="AK385" s="191">
        <f t="shared" si="1781"/>
        <v>1</v>
      </c>
      <c r="AL385" s="1407">
        <v>7</v>
      </c>
      <c r="AM385" s="2385" t="s">
        <v>3373</v>
      </c>
      <c r="AN385" s="2385" t="s">
        <v>3374</v>
      </c>
      <c r="AO385" s="2385" t="s">
        <v>3377</v>
      </c>
      <c r="AP385" s="2385" t="s">
        <v>3378</v>
      </c>
      <c r="AQ385" s="1039">
        <v>100</v>
      </c>
      <c r="AR385" s="558" t="s">
        <v>811</v>
      </c>
      <c r="AS385" s="2384" t="s">
        <v>753</v>
      </c>
      <c r="AT385" s="2293"/>
      <c r="AU385" s="970" t="s">
        <v>1704</v>
      </c>
      <c r="AV385" s="6483">
        <v>12</v>
      </c>
      <c r="AW385" s="6483"/>
      <c r="AX385" s="5064">
        <f t="shared" si="1782"/>
        <v>0</v>
      </c>
      <c r="AY385" s="5064">
        <f t="shared" si="1783"/>
        <v>0</v>
      </c>
      <c r="AZ385" s="4411">
        <f t="shared" si="1784"/>
        <v>0</v>
      </c>
      <c r="BA385" s="4496" t="e">
        <f t="shared" si="1785"/>
        <v>#DIV/0!</v>
      </c>
      <c r="BB385" s="4450">
        <f t="shared" si="1711"/>
        <v>12</v>
      </c>
      <c r="BC385" s="4094">
        <f t="shared" si="1786"/>
        <v>0</v>
      </c>
      <c r="BD385" s="1834">
        <f t="shared" si="1787"/>
        <v>1</v>
      </c>
      <c r="BE385" s="4468">
        <f t="shared" si="1788"/>
        <v>0</v>
      </c>
      <c r="BF385" s="6483">
        <v>12</v>
      </c>
      <c r="BG385" s="6483"/>
      <c r="BH385" s="4024">
        <f t="shared" si="1520"/>
        <v>0</v>
      </c>
      <c r="BI385" s="4024">
        <f t="shared" si="1789"/>
        <v>0</v>
      </c>
      <c r="BJ385" s="3111">
        <f t="shared" si="1790"/>
        <v>0</v>
      </c>
      <c r="BK385" s="2963" t="e">
        <f t="shared" si="1791"/>
        <v>#DIV/0!</v>
      </c>
      <c r="BL385" s="3674">
        <f t="shared" si="1792"/>
        <v>12</v>
      </c>
      <c r="BM385" s="3112">
        <f t="shared" si="1793"/>
        <v>0</v>
      </c>
      <c r="BN385" s="1834">
        <f t="shared" si="1794"/>
        <v>1</v>
      </c>
      <c r="BO385" s="4010">
        <f t="shared" si="1795"/>
        <v>0</v>
      </c>
      <c r="BP385" s="3494"/>
      <c r="BQ385" s="7301">
        <v>12</v>
      </c>
      <c r="BR385" s="7301"/>
      <c r="BS385" s="3036">
        <f t="shared" si="1796"/>
        <v>0</v>
      </c>
      <c r="BT385" s="3036">
        <f t="shared" si="1796"/>
        <v>0</v>
      </c>
      <c r="BU385" s="2987">
        <f t="shared" si="1456"/>
        <v>0</v>
      </c>
      <c r="BV385" s="2963" t="e">
        <f t="shared" si="1457"/>
        <v>#DIV/0!</v>
      </c>
      <c r="BW385" s="2361">
        <f t="shared" si="1458"/>
        <v>12</v>
      </c>
      <c r="BX385" s="2358">
        <f t="shared" si="1459"/>
        <v>0</v>
      </c>
      <c r="BY385" s="1834">
        <f t="shared" si="1460"/>
        <v>1</v>
      </c>
      <c r="BZ385" s="3151"/>
      <c r="CA385" s="7485">
        <v>12</v>
      </c>
      <c r="CB385" s="7485"/>
      <c r="CC385" s="2478">
        <v>12</v>
      </c>
      <c r="CD385" s="2478">
        <v>12</v>
      </c>
      <c r="CE385" s="2359">
        <f t="shared" si="1797"/>
        <v>0</v>
      </c>
      <c r="CF385" s="1834">
        <f t="shared" si="1798"/>
        <v>1</v>
      </c>
      <c r="CG385" s="1971">
        <f t="shared" si="1799"/>
        <v>12</v>
      </c>
      <c r="CH385" s="2473">
        <f t="shared" si="1800"/>
        <v>0</v>
      </c>
      <c r="CI385" s="1834">
        <f t="shared" si="1801"/>
        <v>1</v>
      </c>
      <c r="CJ385" s="2475"/>
      <c r="CK385" s="2475"/>
      <c r="CL385" s="2475"/>
      <c r="CY385" s="7391">
        <v>12</v>
      </c>
      <c r="CZ385" s="7392"/>
      <c r="DA385" s="4302">
        <v>0</v>
      </c>
      <c r="DB385" s="4302">
        <v>0</v>
      </c>
      <c r="DC385" s="4933">
        <f t="shared" si="1832"/>
        <v>0</v>
      </c>
      <c r="DD385" s="4935" t="e">
        <f t="shared" si="1833"/>
        <v>#DIV/0!</v>
      </c>
      <c r="DE385" s="4303">
        <f t="shared" si="1462"/>
        <v>12</v>
      </c>
      <c r="DF385" s="4112">
        <f t="shared" si="1802"/>
        <v>0</v>
      </c>
      <c r="DG385" s="2680">
        <f t="shared" si="1834"/>
        <v>1</v>
      </c>
      <c r="DH385" s="7388">
        <v>12</v>
      </c>
      <c r="DI385" s="7388"/>
      <c r="DJ385" s="4930">
        <v>0</v>
      </c>
      <c r="DK385" s="4930">
        <v>0</v>
      </c>
      <c r="DL385" s="4931">
        <f t="shared" si="1803"/>
        <v>0</v>
      </c>
      <c r="DM385" s="4932">
        <v>0</v>
      </c>
      <c r="DN385" s="4428">
        <f t="shared" si="1804"/>
        <v>12</v>
      </c>
      <c r="DO385" s="4112">
        <f t="shared" si="1805"/>
        <v>0</v>
      </c>
      <c r="DP385" s="2680">
        <f t="shared" si="1841"/>
        <v>1</v>
      </c>
      <c r="DQ385" s="7387">
        <v>12</v>
      </c>
      <c r="DR385" s="7387"/>
      <c r="DS385" s="4439">
        <v>0</v>
      </c>
      <c r="DT385" s="4439">
        <v>0</v>
      </c>
      <c r="DU385" s="5003">
        <f t="shared" si="1806"/>
        <v>0</v>
      </c>
      <c r="DV385" s="4478" t="e">
        <f t="shared" si="1807"/>
        <v>#DIV/0!</v>
      </c>
      <c r="DW385" s="2683">
        <f t="shared" si="1808"/>
        <v>12</v>
      </c>
      <c r="DX385" s="4100">
        <f t="shared" si="1809"/>
        <v>0</v>
      </c>
      <c r="DY385" s="4118">
        <f t="shared" si="1810"/>
        <v>1</v>
      </c>
      <c r="DZ385" s="7391">
        <v>12</v>
      </c>
      <c r="EA385" s="7392"/>
      <c r="EB385" s="3617">
        <v>0</v>
      </c>
      <c r="EC385" s="3617">
        <v>0</v>
      </c>
      <c r="ED385" s="3238">
        <f t="shared" si="1835"/>
        <v>0</v>
      </c>
      <c r="EE385" s="2045" t="e">
        <f t="shared" si="1836"/>
        <v>#DIV/0!</v>
      </c>
      <c r="EF385" s="3615">
        <f t="shared" si="1811"/>
        <v>12</v>
      </c>
      <c r="EG385" s="2042">
        <f t="shared" si="1812"/>
        <v>0</v>
      </c>
      <c r="EH385" s="2045">
        <f t="shared" si="1837"/>
        <v>1</v>
      </c>
      <c r="EI385" s="7388">
        <v>12</v>
      </c>
      <c r="EJ385" s="7388"/>
      <c r="EK385" s="4021">
        <v>0</v>
      </c>
      <c r="EL385" s="4021">
        <v>0</v>
      </c>
      <c r="EM385" s="3181">
        <f t="shared" si="1813"/>
        <v>0</v>
      </c>
      <c r="EN385" s="2680">
        <v>0</v>
      </c>
      <c r="EO385" s="3016">
        <f t="shared" si="1814"/>
        <v>12</v>
      </c>
      <c r="EP385" s="3175">
        <f t="shared" si="1815"/>
        <v>0</v>
      </c>
      <c r="EQ385" s="2680">
        <f t="shared" si="1842"/>
        <v>1</v>
      </c>
      <c r="ER385" s="7387">
        <v>12</v>
      </c>
      <c r="ES385" s="7387"/>
      <c r="ET385" s="3960">
        <v>0</v>
      </c>
      <c r="EU385" s="3960">
        <v>0</v>
      </c>
      <c r="EV385" s="1751">
        <f t="shared" si="1816"/>
        <v>0</v>
      </c>
      <c r="EW385" s="1741" t="e">
        <f t="shared" si="1817"/>
        <v>#DIV/0!</v>
      </c>
      <c r="EX385" s="3621">
        <f t="shared" si="1818"/>
        <v>12</v>
      </c>
      <c r="EY385" s="1751">
        <f t="shared" si="1819"/>
        <v>0</v>
      </c>
      <c r="EZ385" s="1741">
        <f t="shared" si="1820"/>
        <v>1</v>
      </c>
      <c r="FA385" s="7301">
        <v>12</v>
      </c>
      <c r="FB385" s="7301"/>
      <c r="FC385" s="2293">
        <v>0</v>
      </c>
      <c r="FD385" s="2293">
        <v>0</v>
      </c>
      <c r="FE385" s="2042">
        <f t="shared" si="1838"/>
        <v>0</v>
      </c>
      <c r="FF385" s="2045" t="e">
        <f t="shared" si="1839"/>
        <v>#DIV/0!</v>
      </c>
      <c r="FG385" s="2891">
        <f t="shared" si="1821"/>
        <v>12</v>
      </c>
      <c r="FH385" s="2042">
        <f t="shared" si="1822"/>
        <v>0</v>
      </c>
      <c r="FI385" s="2045">
        <f t="shared" si="1840"/>
        <v>1</v>
      </c>
      <c r="FJ385" s="7426">
        <v>12</v>
      </c>
      <c r="FK385" s="7426"/>
      <c r="FL385" s="2678">
        <v>0</v>
      </c>
      <c r="FM385" s="2678">
        <v>0</v>
      </c>
      <c r="FN385" s="2670">
        <f t="shared" si="1823"/>
        <v>0</v>
      </c>
      <c r="FO385" s="2680">
        <v>0</v>
      </c>
      <c r="FP385" s="2587">
        <f t="shared" si="1824"/>
        <v>12</v>
      </c>
      <c r="FQ385" s="2670">
        <f t="shared" si="1825"/>
        <v>0</v>
      </c>
      <c r="FR385" s="2680">
        <f t="shared" si="1843"/>
        <v>1</v>
      </c>
      <c r="FS385" s="7426">
        <v>12</v>
      </c>
      <c r="FT385" s="7426"/>
      <c r="FU385" s="2548">
        <v>0</v>
      </c>
      <c r="FV385" s="2548">
        <v>0</v>
      </c>
      <c r="FW385" s="1751">
        <f t="shared" si="1826"/>
        <v>0</v>
      </c>
      <c r="FX385" s="1741" t="e">
        <f t="shared" si="1827"/>
        <v>#DIV/0!</v>
      </c>
      <c r="FY385" s="2587">
        <f t="shared" si="1828"/>
        <v>12</v>
      </c>
      <c r="FZ385" s="1751">
        <f t="shared" si="1829"/>
        <v>0</v>
      </c>
      <c r="GA385" s="1741">
        <f t="shared" si="1830"/>
        <v>1</v>
      </c>
      <c r="GB385" s="1">
        <f t="shared" si="1831"/>
        <v>0</v>
      </c>
      <c r="GC385" s="2219">
        <v>0</v>
      </c>
      <c r="GD385" s="1895">
        <v>1</v>
      </c>
      <c r="GE385" s="6799"/>
      <c r="GF385" s="6799"/>
      <c r="GG385" s="5707"/>
      <c r="GH385" s="5707"/>
      <c r="GI385" s="5707"/>
      <c r="GJ385" s="5707"/>
      <c r="GK385" s="5707"/>
      <c r="GL385" s="1600">
        <v>7</v>
      </c>
      <c r="GM385" s="1592" t="s">
        <v>3357</v>
      </c>
      <c r="GN385" s="558" t="s">
        <v>811</v>
      </c>
      <c r="GO385" s="1594">
        <v>12</v>
      </c>
      <c r="GP385" s="2210">
        <v>12</v>
      </c>
      <c r="GQ385" s="2085">
        <v>12</v>
      </c>
      <c r="GR385" s="2086">
        <v>0</v>
      </c>
      <c r="GS385" s="1895">
        <v>1</v>
      </c>
      <c r="GT385" s="2086">
        <v>12</v>
      </c>
      <c r="GU385" s="2086">
        <v>0</v>
      </c>
      <c r="GV385" s="1895">
        <v>1</v>
      </c>
    </row>
    <row r="386" spans="1:204" ht="108" customHeight="1" x14ac:dyDescent="0.25">
      <c r="B386" s="7156"/>
      <c r="C386" s="5685"/>
      <c r="D386" s="7164"/>
      <c r="E386" s="5685"/>
      <c r="F386" s="6799"/>
      <c r="G386" s="6799"/>
      <c r="H386" s="5707"/>
      <c r="I386" s="5707"/>
      <c r="J386" s="5707"/>
      <c r="K386" s="5707"/>
      <c r="L386" s="5707"/>
      <c r="M386" s="5707"/>
      <c r="N386" s="5707"/>
      <c r="O386" s="5707"/>
      <c r="P386" s="5698"/>
      <c r="Q386" s="5698"/>
      <c r="R386" s="5704"/>
      <c r="S386" s="5698"/>
      <c r="T386" s="5698"/>
      <c r="U386" s="5704"/>
      <c r="V386" s="7107"/>
      <c r="W386" s="7206"/>
      <c r="X386" s="7137"/>
      <c r="Y386" s="2037">
        <v>8</v>
      </c>
      <c r="Z386" s="5466" t="s">
        <v>1466</v>
      </c>
      <c r="AA386" s="2038" t="s">
        <v>784</v>
      </c>
      <c r="AB386" s="1608">
        <v>1</v>
      </c>
      <c r="AC386" s="1609">
        <v>1</v>
      </c>
      <c r="AD386" s="480">
        <f t="shared" si="1777"/>
        <v>1</v>
      </c>
      <c r="AE386" s="1610">
        <v>0</v>
      </c>
      <c r="AF386" s="480">
        <f t="shared" si="1778"/>
        <v>0</v>
      </c>
      <c r="AG386" s="1610">
        <v>0</v>
      </c>
      <c r="AH386" s="480">
        <f t="shared" si="1779"/>
        <v>0</v>
      </c>
      <c r="AI386" s="1610">
        <v>0</v>
      </c>
      <c r="AJ386" s="480">
        <f t="shared" si="1780"/>
        <v>0</v>
      </c>
      <c r="AK386" s="212">
        <f t="shared" si="1781"/>
        <v>1</v>
      </c>
      <c r="AL386" s="1407">
        <v>8</v>
      </c>
      <c r="AM386" s="2385" t="s">
        <v>3375</v>
      </c>
      <c r="AN386" s="2385" t="s">
        <v>3376</v>
      </c>
      <c r="AO386" s="2385" t="s">
        <v>2347</v>
      </c>
      <c r="AP386" s="2385" t="s">
        <v>2681</v>
      </c>
      <c r="AQ386" s="1039">
        <v>100</v>
      </c>
      <c r="AR386" s="2038" t="s">
        <v>784</v>
      </c>
      <c r="AS386" s="2384" t="s">
        <v>753</v>
      </c>
      <c r="AT386" s="2293"/>
      <c r="AU386" s="970" t="s">
        <v>1704</v>
      </c>
      <c r="AV386" s="6483">
        <v>1</v>
      </c>
      <c r="AW386" s="6483"/>
      <c r="AX386" s="5063">
        <f t="shared" si="1782"/>
        <v>0</v>
      </c>
      <c r="AY386" s="5063">
        <f t="shared" si="1783"/>
        <v>0</v>
      </c>
      <c r="AZ386" s="4411">
        <f t="shared" si="1784"/>
        <v>0</v>
      </c>
      <c r="BA386" s="4496" t="e">
        <f t="shared" si="1785"/>
        <v>#DIV/0!</v>
      </c>
      <c r="BB386" s="4450">
        <f t="shared" si="1711"/>
        <v>1</v>
      </c>
      <c r="BC386" s="4094">
        <f t="shared" si="1786"/>
        <v>0</v>
      </c>
      <c r="BD386" s="1834">
        <f t="shared" si="1787"/>
        <v>1</v>
      </c>
      <c r="BE386" s="4468">
        <f t="shared" si="1788"/>
        <v>0</v>
      </c>
      <c r="BF386" s="6483">
        <v>1</v>
      </c>
      <c r="BG386" s="6483"/>
      <c r="BH386" s="4023">
        <f t="shared" si="1520"/>
        <v>0</v>
      </c>
      <c r="BI386" s="4023">
        <f t="shared" si="1789"/>
        <v>0</v>
      </c>
      <c r="BJ386" s="3111">
        <f t="shared" si="1790"/>
        <v>0</v>
      </c>
      <c r="BK386" s="2963" t="e">
        <f t="shared" si="1791"/>
        <v>#DIV/0!</v>
      </c>
      <c r="BL386" s="3674">
        <f t="shared" si="1792"/>
        <v>1</v>
      </c>
      <c r="BM386" s="3112">
        <f t="shared" si="1793"/>
        <v>0</v>
      </c>
      <c r="BN386" s="1834">
        <f t="shared" si="1794"/>
        <v>1</v>
      </c>
      <c r="BO386" s="4010">
        <f t="shared" si="1795"/>
        <v>0</v>
      </c>
      <c r="BP386" s="3494"/>
      <c r="BQ386" s="7301">
        <v>1</v>
      </c>
      <c r="BR386" s="7301"/>
      <c r="BS386" s="2613">
        <f t="shared" si="1796"/>
        <v>0</v>
      </c>
      <c r="BT386" s="2613">
        <f t="shared" si="1796"/>
        <v>0</v>
      </c>
      <c r="BU386" s="2987">
        <f t="shared" si="1456"/>
        <v>0</v>
      </c>
      <c r="BV386" s="2963" t="e">
        <f t="shared" si="1457"/>
        <v>#DIV/0!</v>
      </c>
      <c r="BW386" s="2361">
        <f t="shared" si="1458"/>
        <v>1</v>
      </c>
      <c r="BX386" s="2358">
        <f t="shared" si="1459"/>
        <v>0</v>
      </c>
      <c r="BY386" s="1834">
        <f t="shared" si="1460"/>
        <v>1</v>
      </c>
      <c r="BZ386" s="3151"/>
      <c r="CA386" s="7485">
        <v>1</v>
      </c>
      <c r="CB386" s="7485"/>
      <c r="CC386" s="2427">
        <v>1</v>
      </c>
      <c r="CD386" s="2427">
        <v>1</v>
      </c>
      <c r="CE386" s="2359">
        <f t="shared" si="1797"/>
        <v>0</v>
      </c>
      <c r="CF386" s="1834">
        <f t="shared" si="1798"/>
        <v>1</v>
      </c>
      <c r="CG386" s="1971">
        <f t="shared" si="1799"/>
        <v>1</v>
      </c>
      <c r="CH386" s="2473">
        <f t="shared" si="1800"/>
        <v>0</v>
      </c>
      <c r="CI386" s="1834">
        <f t="shared" si="1801"/>
        <v>1</v>
      </c>
      <c r="CJ386" s="2475"/>
      <c r="CK386" s="2475"/>
      <c r="CL386" s="2475"/>
      <c r="CY386" s="7391">
        <v>1</v>
      </c>
      <c r="CZ386" s="7392"/>
      <c r="DA386" s="4302">
        <v>0</v>
      </c>
      <c r="DB386" s="4302">
        <v>0</v>
      </c>
      <c r="DC386" s="4933">
        <f t="shared" si="1832"/>
        <v>0</v>
      </c>
      <c r="DD386" s="4935" t="e">
        <f t="shared" si="1833"/>
        <v>#DIV/0!</v>
      </c>
      <c r="DE386" s="4303">
        <f t="shared" si="1462"/>
        <v>1</v>
      </c>
      <c r="DF386" s="4112">
        <f t="shared" si="1802"/>
        <v>0</v>
      </c>
      <c r="DG386" s="2680">
        <f t="shared" si="1834"/>
        <v>1</v>
      </c>
      <c r="DH386" s="7388">
        <v>1</v>
      </c>
      <c r="DI386" s="7388"/>
      <c r="DJ386" s="4927">
        <v>0</v>
      </c>
      <c r="DK386" s="4927">
        <v>0</v>
      </c>
      <c r="DL386" s="4931">
        <f t="shared" si="1803"/>
        <v>0</v>
      </c>
      <c r="DM386" s="4932">
        <v>0</v>
      </c>
      <c r="DN386" s="4428">
        <f t="shared" si="1804"/>
        <v>1</v>
      </c>
      <c r="DO386" s="4112">
        <f t="shared" si="1805"/>
        <v>0</v>
      </c>
      <c r="DP386" s="2680">
        <f t="shared" si="1841"/>
        <v>1</v>
      </c>
      <c r="DQ386" s="7387">
        <v>1</v>
      </c>
      <c r="DR386" s="7387"/>
      <c r="DS386" s="4438">
        <v>0</v>
      </c>
      <c r="DT386" s="4438">
        <v>0</v>
      </c>
      <c r="DU386" s="5003">
        <f t="shared" si="1806"/>
        <v>0</v>
      </c>
      <c r="DV386" s="4478" t="e">
        <f t="shared" si="1807"/>
        <v>#DIV/0!</v>
      </c>
      <c r="DW386" s="2683">
        <f t="shared" si="1808"/>
        <v>1</v>
      </c>
      <c r="DX386" s="4100">
        <f t="shared" si="1809"/>
        <v>0</v>
      </c>
      <c r="DY386" s="4118">
        <f t="shared" si="1810"/>
        <v>1</v>
      </c>
      <c r="DZ386" s="7391">
        <v>1</v>
      </c>
      <c r="EA386" s="7392"/>
      <c r="EB386" s="3617">
        <v>0</v>
      </c>
      <c r="EC386" s="3617">
        <v>0</v>
      </c>
      <c r="ED386" s="3238">
        <f t="shared" si="1835"/>
        <v>0</v>
      </c>
      <c r="EE386" s="2045" t="e">
        <f t="shared" si="1836"/>
        <v>#DIV/0!</v>
      </c>
      <c r="EF386" s="3615">
        <f t="shared" si="1811"/>
        <v>1</v>
      </c>
      <c r="EG386" s="2042">
        <f t="shared" si="1812"/>
        <v>0</v>
      </c>
      <c r="EH386" s="2045">
        <f t="shared" si="1837"/>
        <v>1</v>
      </c>
      <c r="EI386" s="7388">
        <v>1</v>
      </c>
      <c r="EJ386" s="7388"/>
      <c r="EK386" s="4020">
        <v>0</v>
      </c>
      <c r="EL386" s="4020">
        <v>0</v>
      </c>
      <c r="EM386" s="3238">
        <f t="shared" si="1813"/>
        <v>0</v>
      </c>
      <c r="EN386" s="2045">
        <v>0</v>
      </c>
      <c r="EO386" s="3016">
        <f t="shared" si="1814"/>
        <v>1</v>
      </c>
      <c r="EP386" s="2042">
        <f t="shared" si="1815"/>
        <v>0</v>
      </c>
      <c r="EQ386" s="2045">
        <f t="shared" si="1842"/>
        <v>1</v>
      </c>
      <c r="ER386" s="7387">
        <v>1</v>
      </c>
      <c r="ES386" s="7387"/>
      <c r="ET386" s="3959">
        <v>0</v>
      </c>
      <c r="EU386" s="3959">
        <v>0</v>
      </c>
      <c r="EV386" s="1751">
        <f t="shared" si="1816"/>
        <v>0</v>
      </c>
      <c r="EW386" s="1741" t="e">
        <f t="shared" si="1817"/>
        <v>#DIV/0!</v>
      </c>
      <c r="EX386" s="3621">
        <f t="shared" si="1818"/>
        <v>1</v>
      </c>
      <c r="EY386" s="1751">
        <f t="shared" si="1819"/>
        <v>0</v>
      </c>
      <c r="EZ386" s="1741">
        <f t="shared" si="1820"/>
        <v>1</v>
      </c>
      <c r="FA386" s="7301">
        <v>1</v>
      </c>
      <c r="FB386" s="7301"/>
      <c r="FC386" s="2293">
        <v>0</v>
      </c>
      <c r="FD386" s="2293">
        <v>0</v>
      </c>
      <c r="FE386" s="2042">
        <f t="shared" si="1838"/>
        <v>0</v>
      </c>
      <c r="FF386" s="2045" t="e">
        <f t="shared" si="1839"/>
        <v>#DIV/0!</v>
      </c>
      <c r="FG386" s="2891">
        <f t="shared" si="1821"/>
        <v>1</v>
      </c>
      <c r="FH386" s="2042">
        <f t="shared" si="1822"/>
        <v>0</v>
      </c>
      <c r="FI386" s="2045">
        <f t="shared" si="1840"/>
        <v>1</v>
      </c>
      <c r="FJ386" s="7426">
        <v>1</v>
      </c>
      <c r="FK386" s="7426"/>
      <c r="FL386" s="1479">
        <v>0</v>
      </c>
      <c r="FM386" s="1479">
        <v>0</v>
      </c>
      <c r="FN386" s="2042">
        <f t="shared" si="1823"/>
        <v>0</v>
      </c>
      <c r="FO386" s="2045">
        <v>0</v>
      </c>
      <c r="FP386" s="2587">
        <f t="shared" si="1824"/>
        <v>1</v>
      </c>
      <c r="FQ386" s="2042">
        <f t="shared" si="1825"/>
        <v>0</v>
      </c>
      <c r="FR386" s="2045">
        <f t="shared" si="1843"/>
        <v>1</v>
      </c>
      <c r="FS386" s="7426">
        <v>1</v>
      </c>
      <c r="FT386" s="7426"/>
      <c r="FU386" s="2677">
        <v>0</v>
      </c>
      <c r="FV386" s="2677">
        <v>0</v>
      </c>
      <c r="FW386" s="1751">
        <f t="shared" si="1826"/>
        <v>0</v>
      </c>
      <c r="FX386" s="1741" t="e">
        <f t="shared" si="1827"/>
        <v>#DIV/0!</v>
      </c>
      <c r="FY386" s="2587">
        <f t="shared" si="1828"/>
        <v>1</v>
      </c>
      <c r="FZ386" s="1751">
        <f t="shared" si="1829"/>
        <v>0</v>
      </c>
      <c r="GA386" s="1741">
        <f t="shared" si="1830"/>
        <v>1</v>
      </c>
      <c r="GB386" s="1">
        <f t="shared" si="1831"/>
        <v>0</v>
      </c>
      <c r="GC386" s="2219">
        <v>0</v>
      </c>
      <c r="GD386" s="1895">
        <v>1</v>
      </c>
      <c r="GE386" s="6799"/>
      <c r="GF386" s="6799"/>
      <c r="GG386" s="5707"/>
      <c r="GH386" s="5707"/>
      <c r="GI386" s="5707"/>
      <c r="GJ386" s="5707"/>
      <c r="GK386" s="5707"/>
      <c r="GL386" s="2037">
        <v>8</v>
      </c>
      <c r="GM386" s="1885" t="s">
        <v>1466</v>
      </c>
      <c r="GN386" s="2038" t="s">
        <v>784</v>
      </c>
      <c r="GO386" s="1608">
        <v>1</v>
      </c>
      <c r="GP386" s="2211">
        <v>1</v>
      </c>
      <c r="GQ386" s="2085">
        <v>1</v>
      </c>
      <c r="GR386" s="2086">
        <v>0</v>
      </c>
      <c r="GS386" s="1895">
        <v>1</v>
      </c>
      <c r="GT386" s="2086">
        <v>1</v>
      </c>
      <c r="GU386" s="2086">
        <v>0</v>
      </c>
      <c r="GV386" s="1895">
        <v>1</v>
      </c>
    </row>
    <row r="387" spans="1:204" ht="89.25" x14ac:dyDescent="0.25">
      <c r="B387" s="7156"/>
      <c r="C387" s="5685"/>
      <c r="D387" s="7164"/>
      <c r="E387" s="5685"/>
      <c r="F387" s="6799"/>
      <c r="G387" s="6799"/>
      <c r="H387" s="5707"/>
      <c r="I387" s="5707"/>
      <c r="J387" s="5707"/>
      <c r="K387" s="5707"/>
      <c r="L387" s="5707"/>
      <c r="M387" s="5707"/>
      <c r="N387" s="5707"/>
      <c r="O387" s="5707"/>
      <c r="P387" s="5698"/>
      <c r="Q387" s="5698"/>
      <c r="R387" s="5704"/>
      <c r="S387" s="5698"/>
      <c r="T387" s="5698"/>
      <c r="U387" s="5704"/>
      <c r="V387" s="7107"/>
      <c r="W387" s="7206"/>
      <c r="X387" s="7137"/>
      <c r="Y387" s="543">
        <v>9</v>
      </c>
      <c r="Z387" s="5466" t="s">
        <v>1467</v>
      </c>
      <c r="AA387" s="5510" t="s">
        <v>3358</v>
      </c>
      <c r="AB387" s="5584">
        <v>12</v>
      </c>
      <c r="AC387" s="1604">
        <v>3</v>
      </c>
      <c r="AD387" s="577">
        <f t="shared" si="1777"/>
        <v>0.25</v>
      </c>
      <c r="AE387" s="1595">
        <v>3</v>
      </c>
      <c r="AF387" s="577">
        <f t="shared" si="1778"/>
        <v>0.25</v>
      </c>
      <c r="AG387" s="1595">
        <v>3</v>
      </c>
      <c r="AH387" s="577">
        <f t="shared" si="1779"/>
        <v>0.25</v>
      </c>
      <c r="AI387" s="1595">
        <v>3</v>
      </c>
      <c r="AJ387" s="577">
        <f t="shared" si="1780"/>
        <v>0.25</v>
      </c>
      <c r="AK387" s="191">
        <f t="shared" si="1781"/>
        <v>1</v>
      </c>
      <c r="AL387" s="1407">
        <v>9</v>
      </c>
      <c r="AM387" s="2385" t="s">
        <v>3379</v>
      </c>
      <c r="AN387" s="2385" t="s">
        <v>3380</v>
      </c>
      <c r="AO387" s="2385" t="s">
        <v>3382</v>
      </c>
      <c r="AP387" s="2385" t="s">
        <v>3381</v>
      </c>
      <c r="AQ387" s="1039">
        <v>100</v>
      </c>
      <c r="AR387" s="543" t="s">
        <v>3358</v>
      </c>
      <c r="AS387" s="2384" t="s">
        <v>753</v>
      </c>
      <c r="AT387" s="2293"/>
      <c r="AU387" s="970" t="s">
        <v>1704</v>
      </c>
      <c r="AV387" s="6483">
        <v>12</v>
      </c>
      <c r="AW387" s="6483"/>
      <c r="AX387" s="5063">
        <f t="shared" si="1782"/>
        <v>3</v>
      </c>
      <c r="AY387" s="5063">
        <f t="shared" si="1783"/>
        <v>3</v>
      </c>
      <c r="AZ387" s="4411">
        <f t="shared" si="1784"/>
        <v>0</v>
      </c>
      <c r="BA387" s="4496">
        <f t="shared" si="1785"/>
        <v>1</v>
      </c>
      <c r="BB387" s="4450">
        <f t="shared" si="1711"/>
        <v>12</v>
      </c>
      <c r="BC387" s="4094">
        <f t="shared" si="1786"/>
        <v>0</v>
      </c>
      <c r="BD387" s="1834">
        <f t="shared" si="1787"/>
        <v>1</v>
      </c>
      <c r="BE387" s="4468">
        <f t="shared" si="1788"/>
        <v>0</v>
      </c>
      <c r="BF387" s="6483">
        <v>12</v>
      </c>
      <c r="BG387" s="6483"/>
      <c r="BH387" s="4023">
        <f t="shared" si="1520"/>
        <v>3</v>
      </c>
      <c r="BI387" s="4023">
        <f t="shared" si="1789"/>
        <v>3</v>
      </c>
      <c r="BJ387" s="3111">
        <f t="shared" si="1790"/>
        <v>0</v>
      </c>
      <c r="BK387" s="2963">
        <f t="shared" si="1791"/>
        <v>1</v>
      </c>
      <c r="BL387" s="3674">
        <f t="shared" si="1792"/>
        <v>9</v>
      </c>
      <c r="BM387" s="3112">
        <f t="shared" si="1793"/>
        <v>3</v>
      </c>
      <c r="BN387" s="1834">
        <f t="shared" si="1794"/>
        <v>0.75</v>
      </c>
      <c r="BO387" s="3708">
        <f t="shared" si="1795"/>
        <v>0</v>
      </c>
      <c r="BP387" s="3494"/>
      <c r="BQ387" s="7301">
        <v>12</v>
      </c>
      <c r="BR387" s="7301"/>
      <c r="BS387" s="2613">
        <f t="shared" si="1796"/>
        <v>3</v>
      </c>
      <c r="BT387" s="2613">
        <f t="shared" si="1796"/>
        <v>3</v>
      </c>
      <c r="BU387" s="2987">
        <f t="shared" si="1456"/>
        <v>0</v>
      </c>
      <c r="BV387" s="2963">
        <f t="shared" si="1457"/>
        <v>1</v>
      </c>
      <c r="BW387" s="2361">
        <f t="shared" si="1458"/>
        <v>6</v>
      </c>
      <c r="BX387" s="2358">
        <f t="shared" si="1459"/>
        <v>6</v>
      </c>
      <c r="BY387" s="1834">
        <f t="shared" si="1460"/>
        <v>0.5</v>
      </c>
      <c r="BZ387" s="3151"/>
      <c r="CA387" s="7485">
        <v>12</v>
      </c>
      <c r="CB387" s="7485"/>
      <c r="CC387" s="2427">
        <v>3</v>
      </c>
      <c r="CD387" s="2427">
        <v>3</v>
      </c>
      <c r="CE387" s="2359">
        <f t="shared" si="1797"/>
        <v>0</v>
      </c>
      <c r="CF387" s="1834">
        <f t="shared" si="1798"/>
        <v>1</v>
      </c>
      <c r="CG387" s="1971">
        <f t="shared" si="1799"/>
        <v>3</v>
      </c>
      <c r="CH387" s="2473">
        <f t="shared" si="1800"/>
        <v>-9</v>
      </c>
      <c r="CI387" s="1834">
        <f t="shared" si="1801"/>
        <v>0.25</v>
      </c>
      <c r="CJ387" s="2475"/>
      <c r="CK387" s="2475"/>
      <c r="CL387" s="2475"/>
      <c r="CY387" s="7391">
        <v>12</v>
      </c>
      <c r="CZ387" s="7392"/>
      <c r="DA387" s="4302">
        <v>1</v>
      </c>
      <c r="DB387" s="4302">
        <v>1</v>
      </c>
      <c r="DC387" s="4933">
        <f t="shared" si="1832"/>
        <v>0</v>
      </c>
      <c r="DD387" s="4935">
        <f t="shared" si="1833"/>
        <v>1</v>
      </c>
      <c r="DE387" s="4303">
        <f t="shared" si="1462"/>
        <v>10</v>
      </c>
      <c r="DF387" s="4112">
        <f t="shared" si="1802"/>
        <v>2</v>
      </c>
      <c r="DG387" s="2680">
        <f t="shared" si="1834"/>
        <v>0.83333333333333337</v>
      </c>
      <c r="DH387" s="7388">
        <v>12</v>
      </c>
      <c r="DI387" s="7388"/>
      <c r="DJ387" s="4930">
        <v>1</v>
      </c>
      <c r="DK387" s="4930">
        <v>1</v>
      </c>
      <c r="DL387" s="4931">
        <f t="shared" si="1803"/>
        <v>0</v>
      </c>
      <c r="DM387" s="4932">
        <f t="shared" ref="DM387:DM398" si="1844">DK387/DJ387</f>
        <v>1</v>
      </c>
      <c r="DN387" s="4428">
        <f t="shared" si="1804"/>
        <v>11</v>
      </c>
      <c r="DO387" s="4112">
        <f t="shared" si="1805"/>
        <v>1</v>
      </c>
      <c r="DP387" s="2680">
        <f t="shared" si="1841"/>
        <v>0.91666666666666663</v>
      </c>
      <c r="DQ387" s="7387">
        <v>12</v>
      </c>
      <c r="DR387" s="7387"/>
      <c r="DS387" s="4439">
        <v>1</v>
      </c>
      <c r="DT387" s="4439">
        <v>1</v>
      </c>
      <c r="DU387" s="5003">
        <f t="shared" si="1806"/>
        <v>0</v>
      </c>
      <c r="DV387" s="4478">
        <f t="shared" si="1807"/>
        <v>1</v>
      </c>
      <c r="DW387" s="2683">
        <f t="shared" si="1808"/>
        <v>12</v>
      </c>
      <c r="DX387" s="4100">
        <f t="shared" si="1809"/>
        <v>0</v>
      </c>
      <c r="DY387" s="4118">
        <f t="shared" si="1810"/>
        <v>1</v>
      </c>
      <c r="DZ387" s="7391">
        <v>12</v>
      </c>
      <c r="EA387" s="7392"/>
      <c r="EB387" s="3617">
        <v>1</v>
      </c>
      <c r="EC387" s="3617">
        <v>1</v>
      </c>
      <c r="ED387" s="3238">
        <f t="shared" si="1835"/>
        <v>0</v>
      </c>
      <c r="EE387" s="2045">
        <f t="shared" si="1836"/>
        <v>1</v>
      </c>
      <c r="EF387" s="3615">
        <f t="shared" si="1811"/>
        <v>7</v>
      </c>
      <c r="EG387" s="2042">
        <f t="shared" si="1812"/>
        <v>5</v>
      </c>
      <c r="EH387" s="2045">
        <f t="shared" si="1837"/>
        <v>0.58333333333333337</v>
      </c>
      <c r="EI387" s="7388">
        <v>12</v>
      </c>
      <c r="EJ387" s="7388"/>
      <c r="EK387" s="4021">
        <v>1</v>
      </c>
      <c r="EL387" s="4021">
        <v>1</v>
      </c>
      <c r="EM387" s="3238">
        <f t="shared" si="1813"/>
        <v>0</v>
      </c>
      <c r="EN387" s="2045">
        <f t="shared" ref="EN387:EN398" si="1845">EL387/EK387</f>
        <v>1</v>
      </c>
      <c r="EO387" s="3016">
        <f t="shared" si="1814"/>
        <v>8</v>
      </c>
      <c r="EP387" s="2042">
        <f t="shared" si="1815"/>
        <v>4</v>
      </c>
      <c r="EQ387" s="2045">
        <f t="shared" si="1842"/>
        <v>0.66666666666666663</v>
      </c>
      <c r="ER387" s="7387">
        <v>12</v>
      </c>
      <c r="ES387" s="7387"/>
      <c r="ET387" s="3960">
        <v>1</v>
      </c>
      <c r="EU387" s="3960">
        <v>1</v>
      </c>
      <c r="EV387" s="1751">
        <f t="shared" si="1816"/>
        <v>0</v>
      </c>
      <c r="EW387" s="1741">
        <f t="shared" si="1817"/>
        <v>1</v>
      </c>
      <c r="EX387" s="3621">
        <f t="shared" si="1818"/>
        <v>9</v>
      </c>
      <c r="EY387" s="1751">
        <f t="shared" si="1819"/>
        <v>3</v>
      </c>
      <c r="EZ387" s="1741">
        <f t="shared" si="1820"/>
        <v>0.75</v>
      </c>
      <c r="FA387" s="7301">
        <v>12</v>
      </c>
      <c r="FB387" s="7301"/>
      <c r="FC387" s="2293">
        <v>1</v>
      </c>
      <c r="FD387" s="2293">
        <v>1</v>
      </c>
      <c r="FE387" s="2042">
        <f t="shared" si="1838"/>
        <v>0</v>
      </c>
      <c r="FF387" s="2045">
        <f t="shared" si="1839"/>
        <v>1</v>
      </c>
      <c r="FG387" s="2891">
        <f t="shared" si="1821"/>
        <v>4</v>
      </c>
      <c r="FH387" s="2042">
        <f t="shared" si="1822"/>
        <v>8</v>
      </c>
      <c r="FI387" s="2045">
        <f t="shared" si="1840"/>
        <v>0.33333333333333331</v>
      </c>
      <c r="FJ387" s="7426">
        <v>12</v>
      </c>
      <c r="FK387" s="7426"/>
      <c r="FL387" s="1479">
        <v>1</v>
      </c>
      <c r="FM387" s="1479">
        <v>1</v>
      </c>
      <c r="FN387" s="2042">
        <f t="shared" si="1823"/>
        <v>0</v>
      </c>
      <c r="FO387" s="2045">
        <f t="shared" ref="FO387:FO397" si="1846">FM387/FL387</f>
        <v>1</v>
      </c>
      <c r="FP387" s="2587">
        <f t="shared" si="1824"/>
        <v>5</v>
      </c>
      <c r="FQ387" s="2042">
        <f t="shared" si="1825"/>
        <v>7</v>
      </c>
      <c r="FR387" s="2045">
        <f t="shared" si="1843"/>
        <v>0.41666666666666669</v>
      </c>
      <c r="FS387" s="7426">
        <v>12</v>
      </c>
      <c r="FT387" s="7426"/>
      <c r="FU387" s="2548">
        <v>1</v>
      </c>
      <c r="FV387" s="2548">
        <v>1</v>
      </c>
      <c r="FW387" s="1751">
        <f t="shared" si="1826"/>
        <v>0</v>
      </c>
      <c r="FX387" s="1741">
        <f t="shared" si="1827"/>
        <v>1</v>
      </c>
      <c r="FY387" s="2587">
        <f t="shared" si="1828"/>
        <v>6</v>
      </c>
      <c r="FZ387" s="1751">
        <f t="shared" si="1829"/>
        <v>6</v>
      </c>
      <c r="GA387" s="1741">
        <f t="shared" si="1830"/>
        <v>0.5</v>
      </c>
      <c r="GB387" s="1">
        <f t="shared" si="1831"/>
        <v>8.333333333333337E-2</v>
      </c>
      <c r="GC387" s="2219">
        <v>0</v>
      </c>
      <c r="GD387" s="1895">
        <v>1</v>
      </c>
      <c r="GE387" s="6799"/>
      <c r="GF387" s="6799"/>
      <c r="GG387" s="5707"/>
      <c r="GH387" s="5707"/>
      <c r="GI387" s="5707"/>
      <c r="GJ387" s="5707"/>
      <c r="GK387" s="5707"/>
      <c r="GL387" s="543">
        <v>9</v>
      </c>
      <c r="GM387" s="1885" t="s">
        <v>1467</v>
      </c>
      <c r="GN387" s="543" t="s">
        <v>3358</v>
      </c>
      <c r="GO387" s="1595">
        <v>12</v>
      </c>
      <c r="GP387" s="2212">
        <v>3</v>
      </c>
      <c r="GQ387" s="2085">
        <v>3</v>
      </c>
      <c r="GR387" s="2086">
        <v>0</v>
      </c>
      <c r="GS387" s="1895">
        <v>1</v>
      </c>
      <c r="GT387" s="2086">
        <v>3</v>
      </c>
      <c r="GU387" s="2086">
        <v>-9</v>
      </c>
      <c r="GV387" s="1895">
        <v>0.25</v>
      </c>
    </row>
    <row r="388" spans="1:204" ht="76.5" x14ac:dyDescent="0.25">
      <c r="B388" s="7156"/>
      <c r="C388" s="5685"/>
      <c r="D388" s="7164"/>
      <c r="E388" s="5685"/>
      <c r="F388" s="6799"/>
      <c r="G388" s="6799"/>
      <c r="H388" s="5707"/>
      <c r="I388" s="5707"/>
      <c r="J388" s="5707"/>
      <c r="K388" s="5707"/>
      <c r="L388" s="5707"/>
      <c r="M388" s="5707"/>
      <c r="N388" s="5707"/>
      <c r="O388" s="5707"/>
      <c r="P388" s="5698"/>
      <c r="Q388" s="5698"/>
      <c r="R388" s="5704"/>
      <c r="S388" s="5698"/>
      <c r="T388" s="5698"/>
      <c r="U388" s="5704"/>
      <c r="V388" s="7107"/>
      <c r="W388" s="7206"/>
      <c r="X388" s="7137"/>
      <c r="Y388" s="2039">
        <v>10</v>
      </c>
      <c r="Z388" s="5466" t="s">
        <v>1468</v>
      </c>
      <c r="AA388" s="5510" t="s">
        <v>784</v>
      </c>
      <c r="AB388" s="5584">
        <v>1</v>
      </c>
      <c r="AC388" s="1604">
        <v>1</v>
      </c>
      <c r="AD388" s="577">
        <f t="shared" si="1777"/>
        <v>1</v>
      </c>
      <c r="AE388" s="1595">
        <v>0</v>
      </c>
      <c r="AF388" s="577">
        <f t="shared" si="1778"/>
        <v>0</v>
      </c>
      <c r="AG388" s="1595">
        <v>0</v>
      </c>
      <c r="AH388" s="577">
        <f t="shared" si="1779"/>
        <v>0</v>
      </c>
      <c r="AI388" s="1595">
        <v>0</v>
      </c>
      <c r="AJ388" s="577">
        <f t="shared" si="1780"/>
        <v>0</v>
      </c>
      <c r="AK388" s="191">
        <f t="shared" si="1781"/>
        <v>1</v>
      </c>
      <c r="AL388" s="1407">
        <v>10</v>
      </c>
      <c r="AM388" s="2385" t="s">
        <v>3384</v>
      </c>
      <c r="AN388" s="2385" t="s">
        <v>3385</v>
      </c>
      <c r="AO388" s="2385" t="s">
        <v>3383</v>
      </c>
      <c r="AP388" s="2386" t="s">
        <v>2681</v>
      </c>
      <c r="AQ388" s="1039">
        <v>100</v>
      </c>
      <c r="AR388" s="543" t="s">
        <v>784</v>
      </c>
      <c r="AS388" s="2384" t="s">
        <v>753</v>
      </c>
      <c r="AT388" s="2293"/>
      <c r="AU388" s="970" t="s">
        <v>1704</v>
      </c>
      <c r="AV388" s="6483">
        <v>1</v>
      </c>
      <c r="AW388" s="6483"/>
      <c r="AX388" s="5063">
        <f t="shared" si="1782"/>
        <v>0</v>
      </c>
      <c r="AY388" s="5063">
        <f t="shared" si="1783"/>
        <v>0</v>
      </c>
      <c r="AZ388" s="4411">
        <f t="shared" si="1784"/>
        <v>0</v>
      </c>
      <c r="BA388" s="4496" t="e">
        <f t="shared" si="1785"/>
        <v>#DIV/0!</v>
      </c>
      <c r="BB388" s="4450">
        <f t="shared" si="1711"/>
        <v>1</v>
      </c>
      <c r="BC388" s="4094">
        <f t="shared" si="1786"/>
        <v>0</v>
      </c>
      <c r="BD388" s="1834">
        <f t="shared" si="1787"/>
        <v>1</v>
      </c>
      <c r="BE388" s="4468">
        <f t="shared" si="1788"/>
        <v>0</v>
      </c>
      <c r="BF388" s="6483">
        <v>1</v>
      </c>
      <c r="BG388" s="6483"/>
      <c r="BH388" s="4023">
        <f t="shared" si="1520"/>
        <v>0</v>
      </c>
      <c r="BI388" s="4023">
        <f t="shared" si="1789"/>
        <v>0</v>
      </c>
      <c r="BJ388" s="3111">
        <f t="shared" si="1790"/>
        <v>0</v>
      </c>
      <c r="BK388" s="2963" t="e">
        <f t="shared" si="1791"/>
        <v>#DIV/0!</v>
      </c>
      <c r="BL388" s="3674">
        <f t="shared" si="1792"/>
        <v>1</v>
      </c>
      <c r="BM388" s="3112">
        <f t="shared" si="1793"/>
        <v>0</v>
      </c>
      <c r="BN388" s="1834">
        <f t="shared" si="1794"/>
        <v>1</v>
      </c>
      <c r="BO388" s="4010">
        <f t="shared" si="1795"/>
        <v>0</v>
      </c>
      <c r="BP388" s="3494"/>
      <c r="BQ388" s="7301">
        <v>1</v>
      </c>
      <c r="BR388" s="7301"/>
      <c r="BS388" s="2613">
        <f t="shared" si="1796"/>
        <v>0</v>
      </c>
      <c r="BT388" s="2613">
        <f t="shared" si="1796"/>
        <v>0</v>
      </c>
      <c r="BU388" s="2987">
        <f t="shared" si="1456"/>
        <v>0</v>
      </c>
      <c r="BV388" s="2963" t="e">
        <f t="shared" si="1457"/>
        <v>#DIV/0!</v>
      </c>
      <c r="BW388" s="2361">
        <f t="shared" si="1458"/>
        <v>1</v>
      </c>
      <c r="BX388" s="2358">
        <f t="shared" si="1459"/>
        <v>0</v>
      </c>
      <c r="BY388" s="1834">
        <f t="shared" si="1460"/>
        <v>1</v>
      </c>
      <c r="BZ388" s="3151"/>
      <c r="CA388" s="7485">
        <v>1</v>
      </c>
      <c r="CB388" s="7485"/>
      <c r="CC388" s="2427">
        <v>1</v>
      </c>
      <c r="CD388" s="2427">
        <v>1</v>
      </c>
      <c r="CE388" s="2359">
        <f t="shared" si="1797"/>
        <v>0</v>
      </c>
      <c r="CF388" s="1834">
        <f t="shared" si="1798"/>
        <v>1</v>
      </c>
      <c r="CG388" s="1971">
        <f t="shared" si="1799"/>
        <v>1</v>
      </c>
      <c r="CH388" s="2473">
        <f t="shared" si="1800"/>
        <v>0</v>
      </c>
      <c r="CI388" s="1834">
        <f t="shared" si="1801"/>
        <v>1</v>
      </c>
      <c r="CJ388" s="2475"/>
      <c r="CK388" s="2475"/>
      <c r="CL388" s="2475"/>
      <c r="CY388" s="7391">
        <v>1</v>
      </c>
      <c r="CZ388" s="7392"/>
      <c r="DA388" s="4302">
        <v>0</v>
      </c>
      <c r="DB388" s="4302">
        <v>0</v>
      </c>
      <c r="DC388" s="4933">
        <f t="shared" si="1832"/>
        <v>0</v>
      </c>
      <c r="DD388" s="4935" t="e">
        <f t="shared" si="1833"/>
        <v>#DIV/0!</v>
      </c>
      <c r="DE388" s="4303">
        <f t="shared" si="1462"/>
        <v>1</v>
      </c>
      <c r="DF388" s="4112">
        <f t="shared" si="1802"/>
        <v>0</v>
      </c>
      <c r="DG388" s="2680">
        <f t="shared" si="1834"/>
        <v>1</v>
      </c>
      <c r="DH388" s="7388">
        <v>1</v>
      </c>
      <c r="DI388" s="7388"/>
      <c r="DJ388" s="4930">
        <v>0</v>
      </c>
      <c r="DK388" s="4930">
        <v>0</v>
      </c>
      <c r="DL388" s="4931">
        <f t="shared" si="1803"/>
        <v>0</v>
      </c>
      <c r="DM388" s="4932" t="e">
        <f t="shared" si="1844"/>
        <v>#DIV/0!</v>
      </c>
      <c r="DN388" s="4428">
        <f t="shared" si="1804"/>
        <v>1</v>
      </c>
      <c r="DO388" s="4112">
        <f t="shared" si="1805"/>
        <v>0</v>
      </c>
      <c r="DP388" s="2680">
        <f t="shared" si="1841"/>
        <v>1</v>
      </c>
      <c r="DQ388" s="7387">
        <v>1</v>
      </c>
      <c r="DR388" s="7387"/>
      <c r="DS388" s="4439">
        <v>0</v>
      </c>
      <c r="DT388" s="4439">
        <v>0</v>
      </c>
      <c r="DU388" s="5003">
        <f t="shared" si="1806"/>
        <v>0</v>
      </c>
      <c r="DV388" s="4478" t="e">
        <f t="shared" si="1807"/>
        <v>#DIV/0!</v>
      </c>
      <c r="DW388" s="2683">
        <f t="shared" si="1808"/>
        <v>1</v>
      </c>
      <c r="DX388" s="4100">
        <f t="shared" si="1809"/>
        <v>0</v>
      </c>
      <c r="DY388" s="4118">
        <f t="shared" si="1810"/>
        <v>1</v>
      </c>
      <c r="DZ388" s="7391">
        <v>1</v>
      </c>
      <c r="EA388" s="7392"/>
      <c r="EB388" s="3617">
        <v>0</v>
      </c>
      <c r="EC388" s="3617">
        <v>0</v>
      </c>
      <c r="ED388" s="3238">
        <f t="shared" si="1835"/>
        <v>0</v>
      </c>
      <c r="EE388" s="2045" t="e">
        <f t="shared" si="1836"/>
        <v>#DIV/0!</v>
      </c>
      <c r="EF388" s="3615">
        <f t="shared" si="1811"/>
        <v>1</v>
      </c>
      <c r="EG388" s="2042">
        <f t="shared" si="1812"/>
        <v>0</v>
      </c>
      <c r="EH388" s="2045">
        <f t="shared" si="1837"/>
        <v>1</v>
      </c>
      <c r="EI388" s="7388">
        <v>1</v>
      </c>
      <c r="EJ388" s="7388"/>
      <c r="EK388" s="4021">
        <v>0</v>
      </c>
      <c r="EL388" s="4021">
        <v>0</v>
      </c>
      <c r="EM388" s="3238">
        <f t="shared" si="1813"/>
        <v>0</v>
      </c>
      <c r="EN388" s="2045" t="e">
        <f t="shared" si="1845"/>
        <v>#DIV/0!</v>
      </c>
      <c r="EO388" s="3016">
        <f t="shared" si="1814"/>
        <v>1</v>
      </c>
      <c r="EP388" s="2042">
        <f t="shared" si="1815"/>
        <v>0</v>
      </c>
      <c r="EQ388" s="2045">
        <f t="shared" si="1842"/>
        <v>1</v>
      </c>
      <c r="ER388" s="7387">
        <v>1</v>
      </c>
      <c r="ES388" s="7387"/>
      <c r="ET388" s="3960">
        <v>0</v>
      </c>
      <c r="EU388" s="3960">
        <v>0</v>
      </c>
      <c r="EV388" s="1751">
        <f t="shared" si="1816"/>
        <v>0</v>
      </c>
      <c r="EW388" s="1741" t="e">
        <f t="shared" si="1817"/>
        <v>#DIV/0!</v>
      </c>
      <c r="EX388" s="3621">
        <f t="shared" si="1818"/>
        <v>1</v>
      </c>
      <c r="EY388" s="1751">
        <f t="shared" si="1819"/>
        <v>0</v>
      </c>
      <c r="EZ388" s="1741">
        <f t="shared" si="1820"/>
        <v>1</v>
      </c>
      <c r="FA388" s="7301">
        <v>1</v>
      </c>
      <c r="FB388" s="7301"/>
      <c r="FC388" s="2293">
        <v>0</v>
      </c>
      <c r="FD388" s="2293">
        <v>0</v>
      </c>
      <c r="FE388" s="2042">
        <f t="shared" si="1838"/>
        <v>0</v>
      </c>
      <c r="FF388" s="2045" t="e">
        <f t="shared" si="1839"/>
        <v>#DIV/0!</v>
      </c>
      <c r="FG388" s="2891">
        <f t="shared" si="1821"/>
        <v>1</v>
      </c>
      <c r="FH388" s="2042">
        <f t="shared" si="1822"/>
        <v>0</v>
      </c>
      <c r="FI388" s="2045">
        <f t="shared" si="1840"/>
        <v>1</v>
      </c>
      <c r="FJ388" s="7426">
        <v>1</v>
      </c>
      <c r="FK388" s="7426"/>
      <c r="FL388" s="1479">
        <v>0</v>
      </c>
      <c r="FM388" s="1479">
        <v>0</v>
      </c>
      <c r="FN388" s="2042">
        <f t="shared" si="1823"/>
        <v>0</v>
      </c>
      <c r="FO388" s="2045" t="e">
        <f t="shared" si="1846"/>
        <v>#DIV/0!</v>
      </c>
      <c r="FP388" s="2587">
        <f t="shared" si="1824"/>
        <v>1</v>
      </c>
      <c r="FQ388" s="2042">
        <f t="shared" si="1825"/>
        <v>0</v>
      </c>
      <c r="FR388" s="2045">
        <f t="shared" si="1843"/>
        <v>1</v>
      </c>
      <c r="FS388" s="7426">
        <v>1</v>
      </c>
      <c r="FT388" s="7426"/>
      <c r="FU388" s="2548">
        <v>0</v>
      </c>
      <c r="FV388" s="2548">
        <v>0</v>
      </c>
      <c r="FW388" s="1751">
        <f t="shared" si="1826"/>
        <v>0</v>
      </c>
      <c r="FX388" s="1741" t="e">
        <f t="shared" si="1827"/>
        <v>#DIV/0!</v>
      </c>
      <c r="FY388" s="2587">
        <f t="shared" si="1828"/>
        <v>1</v>
      </c>
      <c r="FZ388" s="1751">
        <f t="shared" si="1829"/>
        <v>0</v>
      </c>
      <c r="GA388" s="1741">
        <f t="shared" si="1830"/>
        <v>1</v>
      </c>
      <c r="GB388" s="1">
        <f t="shared" si="1831"/>
        <v>0</v>
      </c>
      <c r="GC388" s="2219">
        <v>0</v>
      </c>
      <c r="GD388" s="1895">
        <v>1</v>
      </c>
      <c r="GE388" s="6799"/>
      <c r="GF388" s="6799"/>
      <c r="GG388" s="5707"/>
      <c r="GH388" s="5707"/>
      <c r="GI388" s="5707"/>
      <c r="GJ388" s="5707"/>
      <c r="GK388" s="5707"/>
      <c r="GL388" s="2039">
        <v>10</v>
      </c>
      <c r="GM388" s="1885" t="s">
        <v>1468</v>
      </c>
      <c r="GN388" s="543" t="s">
        <v>784</v>
      </c>
      <c r="GO388" s="1595">
        <v>1</v>
      </c>
      <c r="GP388" s="2212">
        <v>1</v>
      </c>
      <c r="GQ388" s="2085">
        <v>1</v>
      </c>
      <c r="GR388" s="2086">
        <v>0</v>
      </c>
      <c r="GS388" s="1895">
        <v>1</v>
      </c>
      <c r="GT388" s="2086">
        <v>1</v>
      </c>
      <c r="GU388" s="2086">
        <v>0</v>
      </c>
      <c r="GV388" s="1895">
        <v>1</v>
      </c>
    </row>
    <row r="389" spans="1:204" ht="102" customHeight="1" x14ac:dyDescent="0.25">
      <c r="B389" s="7156"/>
      <c r="C389" s="5686"/>
      <c r="D389" s="7101"/>
      <c r="E389" s="5686"/>
      <c r="F389" s="6800"/>
      <c r="G389" s="6800"/>
      <c r="H389" s="5708"/>
      <c r="I389" s="5708"/>
      <c r="J389" s="5708"/>
      <c r="K389" s="5708"/>
      <c r="L389" s="5708"/>
      <c r="M389" s="5708"/>
      <c r="N389" s="5707"/>
      <c r="O389" s="5707"/>
      <c r="P389" s="5699"/>
      <c r="Q389" s="5699"/>
      <c r="R389" s="5705"/>
      <c r="S389" s="5699"/>
      <c r="T389" s="5699"/>
      <c r="U389" s="5705"/>
      <c r="V389" s="7108"/>
      <c r="W389" s="7206"/>
      <c r="X389" s="7137"/>
      <c r="Y389" s="2040">
        <v>11</v>
      </c>
      <c r="Z389" s="5467" t="s">
        <v>1469</v>
      </c>
      <c r="AA389" s="5585" t="s">
        <v>3359</v>
      </c>
      <c r="AB389" s="5586">
        <v>1</v>
      </c>
      <c r="AC389" s="1607">
        <v>1</v>
      </c>
      <c r="AD389" s="656">
        <f t="shared" si="1777"/>
        <v>1</v>
      </c>
      <c r="AE389" s="1606">
        <v>0</v>
      </c>
      <c r="AF389" s="656">
        <f t="shared" si="1778"/>
        <v>0</v>
      </c>
      <c r="AG389" s="1606">
        <v>0</v>
      </c>
      <c r="AH389" s="656">
        <f t="shared" si="1779"/>
        <v>0</v>
      </c>
      <c r="AI389" s="1606">
        <v>0</v>
      </c>
      <c r="AJ389" s="656">
        <f t="shared" si="1780"/>
        <v>0</v>
      </c>
      <c r="AK389" s="191">
        <f t="shared" si="1781"/>
        <v>1</v>
      </c>
      <c r="AL389" s="1612"/>
      <c r="AM389" s="2385" t="s">
        <v>3386</v>
      </c>
      <c r="AN389" s="2385" t="s">
        <v>3387</v>
      </c>
      <c r="AO389" s="2385" t="s">
        <v>3388</v>
      </c>
      <c r="AP389" s="2385" t="s">
        <v>3389</v>
      </c>
      <c r="AQ389" s="1039">
        <v>100</v>
      </c>
      <c r="AR389" s="2041" t="s">
        <v>3359</v>
      </c>
      <c r="AS389" s="2384" t="s">
        <v>753</v>
      </c>
      <c r="AT389" s="2293"/>
      <c r="AU389" s="970" t="s">
        <v>1704</v>
      </c>
      <c r="AV389" s="6484">
        <v>1</v>
      </c>
      <c r="AW389" s="6484"/>
      <c r="AX389" s="4341">
        <f t="shared" si="1782"/>
        <v>0</v>
      </c>
      <c r="AY389" s="4341">
        <f t="shared" si="1783"/>
        <v>0</v>
      </c>
      <c r="AZ389" s="4411">
        <f t="shared" si="1784"/>
        <v>0</v>
      </c>
      <c r="BA389" s="4496" t="e">
        <f t="shared" si="1785"/>
        <v>#DIV/0!</v>
      </c>
      <c r="BB389" s="4450">
        <f t="shared" si="1711"/>
        <v>1</v>
      </c>
      <c r="BC389" s="4094">
        <f t="shared" si="1786"/>
        <v>0</v>
      </c>
      <c r="BD389" s="1834">
        <f t="shared" si="1787"/>
        <v>1</v>
      </c>
      <c r="BE389" s="4468">
        <f t="shared" si="1788"/>
        <v>0</v>
      </c>
      <c r="BF389" s="6484">
        <v>1</v>
      </c>
      <c r="BG389" s="6484"/>
      <c r="BH389" s="3675">
        <f t="shared" si="1520"/>
        <v>0</v>
      </c>
      <c r="BI389" s="3675">
        <f t="shared" si="1789"/>
        <v>0</v>
      </c>
      <c r="BJ389" s="3111">
        <f t="shared" si="1790"/>
        <v>0</v>
      </c>
      <c r="BK389" s="2963" t="e">
        <f t="shared" si="1791"/>
        <v>#DIV/0!</v>
      </c>
      <c r="BL389" s="3674">
        <f t="shared" si="1792"/>
        <v>1</v>
      </c>
      <c r="BM389" s="3112">
        <f t="shared" si="1793"/>
        <v>0</v>
      </c>
      <c r="BN389" s="1834">
        <f t="shared" si="1794"/>
        <v>1</v>
      </c>
      <c r="BO389" s="4010">
        <f t="shared" si="1795"/>
        <v>0</v>
      </c>
      <c r="BP389" s="3494"/>
      <c r="BQ389" s="6681">
        <v>1</v>
      </c>
      <c r="BR389" s="6681"/>
      <c r="BS389" s="3038">
        <f t="shared" si="1796"/>
        <v>0</v>
      </c>
      <c r="BT389" s="3038">
        <f t="shared" si="1796"/>
        <v>0</v>
      </c>
      <c r="BU389" s="2987">
        <f t="shared" ref="BU389:BU408" si="1847">BS389-BT389</f>
        <v>0</v>
      </c>
      <c r="BV389" s="2963" t="e">
        <f t="shared" ref="BV389:BV408" si="1848">BT389/BS389</f>
        <v>#DIV/0!</v>
      </c>
      <c r="BW389" s="2361">
        <f t="shared" ref="BW389:BW408" si="1849">SUM(CG389+BT389)</f>
        <v>1</v>
      </c>
      <c r="BX389" s="2358">
        <f t="shared" ref="BX389:BX408" si="1850">BQ389-BW389</f>
        <v>0</v>
      </c>
      <c r="BY389" s="1834">
        <f t="shared" ref="BY389:BY408" si="1851">BW389/BQ389</f>
        <v>1</v>
      </c>
      <c r="BZ389" s="3151"/>
      <c r="CA389" s="7491">
        <v>1</v>
      </c>
      <c r="CB389" s="7491"/>
      <c r="CC389" s="2480">
        <v>1</v>
      </c>
      <c r="CD389" s="2480">
        <v>1</v>
      </c>
      <c r="CE389" s="2359">
        <f t="shared" si="1797"/>
        <v>0</v>
      </c>
      <c r="CF389" s="1834">
        <f t="shared" si="1798"/>
        <v>1</v>
      </c>
      <c r="CG389" s="1971">
        <f t="shared" si="1799"/>
        <v>1</v>
      </c>
      <c r="CH389" s="2473">
        <f t="shared" si="1800"/>
        <v>0</v>
      </c>
      <c r="CI389" s="1834">
        <f t="shared" si="1801"/>
        <v>1</v>
      </c>
      <c r="CL389" s="2475"/>
      <c r="CY389" s="6009">
        <v>1</v>
      </c>
      <c r="CZ389" s="6010"/>
      <c r="DA389" s="4255">
        <v>0</v>
      </c>
      <c r="DB389" s="4255">
        <v>0</v>
      </c>
      <c r="DC389" s="4933">
        <f t="shared" si="1832"/>
        <v>0</v>
      </c>
      <c r="DD389" s="4935" t="e">
        <f t="shared" si="1833"/>
        <v>#DIV/0!</v>
      </c>
      <c r="DE389" s="4303">
        <f t="shared" ref="DE389:DE452" si="1852">SUM(DB389+BL389)</f>
        <v>1</v>
      </c>
      <c r="DF389" s="4112">
        <f t="shared" si="1802"/>
        <v>0</v>
      </c>
      <c r="DG389" s="2680">
        <f t="shared" si="1834"/>
        <v>1</v>
      </c>
      <c r="DH389" s="7407">
        <v>1</v>
      </c>
      <c r="DI389" s="7407"/>
      <c r="DJ389" s="4930">
        <v>0</v>
      </c>
      <c r="DK389" s="4930">
        <v>0</v>
      </c>
      <c r="DL389" s="4931">
        <f t="shared" si="1803"/>
        <v>0</v>
      </c>
      <c r="DM389" s="4932" t="e">
        <f t="shared" si="1844"/>
        <v>#DIV/0!</v>
      </c>
      <c r="DN389" s="4428">
        <f t="shared" si="1804"/>
        <v>1</v>
      </c>
      <c r="DO389" s="4112">
        <f t="shared" si="1805"/>
        <v>0</v>
      </c>
      <c r="DP389" s="2680">
        <f t="shared" si="1841"/>
        <v>1</v>
      </c>
      <c r="DQ389" s="6060">
        <v>1</v>
      </c>
      <c r="DR389" s="6060"/>
      <c r="DS389" s="4439">
        <v>0</v>
      </c>
      <c r="DT389" s="4439">
        <v>0</v>
      </c>
      <c r="DU389" s="5003">
        <f t="shared" si="1806"/>
        <v>0</v>
      </c>
      <c r="DV389" s="4478" t="e">
        <f t="shared" si="1807"/>
        <v>#DIV/0!</v>
      </c>
      <c r="DW389" s="2683">
        <f t="shared" si="1808"/>
        <v>1</v>
      </c>
      <c r="DX389" s="4100">
        <f t="shared" si="1809"/>
        <v>0</v>
      </c>
      <c r="DY389" s="4118">
        <f t="shared" si="1810"/>
        <v>1</v>
      </c>
      <c r="DZ389" s="6009">
        <v>1</v>
      </c>
      <c r="EA389" s="6010"/>
      <c r="EB389" s="3618">
        <v>0</v>
      </c>
      <c r="EC389" s="3618">
        <v>0</v>
      </c>
      <c r="ED389" s="3238">
        <f t="shared" si="1835"/>
        <v>0</v>
      </c>
      <c r="EE389" s="2045" t="e">
        <f t="shared" si="1836"/>
        <v>#DIV/0!</v>
      </c>
      <c r="EF389" s="3615">
        <f t="shared" si="1811"/>
        <v>1</v>
      </c>
      <c r="EG389" s="2042">
        <f t="shared" si="1812"/>
        <v>0</v>
      </c>
      <c r="EH389" s="2045">
        <f t="shared" si="1837"/>
        <v>1</v>
      </c>
      <c r="EI389" s="7407">
        <v>1</v>
      </c>
      <c r="EJ389" s="7407"/>
      <c r="EK389" s="4021">
        <v>0</v>
      </c>
      <c r="EL389" s="4021">
        <v>0</v>
      </c>
      <c r="EM389" s="3238">
        <f t="shared" si="1813"/>
        <v>0</v>
      </c>
      <c r="EN389" s="2045" t="e">
        <f t="shared" si="1845"/>
        <v>#DIV/0!</v>
      </c>
      <c r="EO389" s="3016">
        <f t="shared" si="1814"/>
        <v>1</v>
      </c>
      <c r="EP389" s="2042">
        <f t="shared" si="1815"/>
        <v>0</v>
      </c>
      <c r="EQ389" s="2045">
        <f t="shared" si="1842"/>
        <v>1</v>
      </c>
      <c r="ER389" s="6060">
        <v>1</v>
      </c>
      <c r="ES389" s="6060"/>
      <c r="ET389" s="3960">
        <v>0</v>
      </c>
      <c r="EU389" s="3960">
        <v>0</v>
      </c>
      <c r="EV389" s="1751">
        <f t="shared" si="1816"/>
        <v>0</v>
      </c>
      <c r="EW389" s="1741" t="e">
        <f t="shared" si="1817"/>
        <v>#DIV/0!</v>
      </c>
      <c r="EX389" s="3621">
        <f t="shared" si="1818"/>
        <v>1</v>
      </c>
      <c r="EY389" s="1751">
        <f t="shared" si="1819"/>
        <v>0</v>
      </c>
      <c r="EZ389" s="1741">
        <f t="shared" si="1820"/>
        <v>1</v>
      </c>
      <c r="FA389" s="6681">
        <v>1</v>
      </c>
      <c r="FB389" s="6681"/>
      <c r="FC389" s="1900">
        <v>0</v>
      </c>
      <c r="FD389" s="1900">
        <v>0</v>
      </c>
      <c r="FE389" s="2042">
        <f t="shared" si="1838"/>
        <v>0</v>
      </c>
      <c r="FF389" s="2045" t="e">
        <f t="shared" si="1839"/>
        <v>#DIV/0!</v>
      </c>
      <c r="FG389" s="2891">
        <f t="shared" si="1821"/>
        <v>1</v>
      </c>
      <c r="FH389" s="2042">
        <f t="shared" si="1822"/>
        <v>0</v>
      </c>
      <c r="FI389" s="2045">
        <f t="shared" si="1840"/>
        <v>1</v>
      </c>
      <c r="FJ389" s="7427">
        <v>1</v>
      </c>
      <c r="FK389" s="7427"/>
      <c r="FL389" s="1479">
        <v>0</v>
      </c>
      <c r="FM389" s="1479">
        <v>0</v>
      </c>
      <c r="FN389" s="2042">
        <f t="shared" si="1823"/>
        <v>0</v>
      </c>
      <c r="FO389" s="2045" t="e">
        <f t="shared" si="1846"/>
        <v>#DIV/0!</v>
      </c>
      <c r="FP389" s="2587">
        <f t="shared" si="1824"/>
        <v>1</v>
      </c>
      <c r="FQ389" s="2042">
        <f t="shared" si="1825"/>
        <v>0</v>
      </c>
      <c r="FR389" s="2045">
        <f t="shared" si="1843"/>
        <v>1</v>
      </c>
      <c r="FS389" s="7427">
        <v>1</v>
      </c>
      <c r="FT389" s="7427"/>
      <c r="FU389" s="2548">
        <v>0</v>
      </c>
      <c r="FV389" s="2548">
        <v>0</v>
      </c>
      <c r="FW389" s="1751">
        <f t="shared" si="1826"/>
        <v>0</v>
      </c>
      <c r="FX389" s="1741" t="e">
        <f t="shared" si="1827"/>
        <v>#DIV/0!</v>
      </c>
      <c r="FY389" s="2587">
        <f t="shared" si="1828"/>
        <v>1</v>
      </c>
      <c r="FZ389" s="1751">
        <f t="shared" si="1829"/>
        <v>0</v>
      </c>
      <c r="GA389" s="1741">
        <f t="shared" si="1830"/>
        <v>1</v>
      </c>
      <c r="GB389" s="1">
        <f t="shared" si="1831"/>
        <v>0</v>
      </c>
      <c r="GC389" s="2219">
        <v>0</v>
      </c>
      <c r="GD389" s="1895">
        <v>1</v>
      </c>
      <c r="GE389" s="6800"/>
      <c r="GF389" s="6800"/>
      <c r="GG389" s="5708"/>
      <c r="GH389" s="5708"/>
      <c r="GI389" s="5708"/>
      <c r="GJ389" s="5708"/>
      <c r="GK389" s="5708"/>
      <c r="GL389" s="2040">
        <v>11</v>
      </c>
      <c r="GM389" s="1886" t="s">
        <v>1469</v>
      </c>
      <c r="GN389" s="2041" t="s">
        <v>3359</v>
      </c>
      <c r="GO389" s="1606">
        <v>1</v>
      </c>
      <c r="GP389" s="2213">
        <v>1</v>
      </c>
      <c r="GQ389" s="2085">
        <v>1</v>
      </c>
      <c r="GR389" s="2086">
        <v>0</v>
      </c>
      <c r="GS389" s="1895">
        <v>1</v>
      </c>
      <c r="GT389" s="2086">
        <v>1</v>
      </c>
      <c r="GU389" s="2086">
        <v>0</v>
      </c>
      <c r="GV389" s="1895">
        <v>1</v>
      </c>
    </row>
    <row r="390" spans="1:204" ht="84" x14ac:dyDescent="0.25">
      <c r="A390" s="1">
        <f>SUM(A379+1)</f>
        <v>58</v>
      </c>
      <c r="B390" s="7156"/>
      <c r="C390" s="5684">
        <v>1501</v>
      </c>
      <c r="D390" s="7100">
        <v>2</v>
      </c>
      <c r="E390" s="5684" t="s">
        <v>230</v>
      </c>
      <c r="F390" s="6798" t="s">
        <v>227</v>
      </c>
      <c r="G390" s="6798" t="s">
        <v>231</v>
      </c>
      <c r="H390" s="5706" t="s">
        <v>113</v>
      </c>
      <c r="I390" s="5706" t="s">
        <v>16</v>
      </c>
      <c r="J390" s="5706" t="s">
        <v>20</v>
      </c>
      <c r="K390" s="5706" t="s">
        <v>29</v>
      </c>
      <c r="L390" s="5706" t="s">
        <v>16</v>
      </c>
      <c r="M390" s="5706" t="s">
        <v>21</v>
      </c>
      <c r="N390" s="5706" t="s">
        <v>410</v>
      </c>
      <c r="O390" s="5706" t="s">
        <v>616</v>
      </c>
      <c r="P390" s="5697" t="s">
        <v>404</v>
      </c>
      <c r="Q390" s="5697" t="s">
        <v>403</v>
      </c>
      <c r="R390" s="5703" t="s">
        <v>406</v>
      </c>
      <c r="S390" s="5706" t="s">
        <v>410</v>
      </c>
      <c r="T390" s="5697" t="s">
        <v>411</v>
      </c>
      <c r="U390" s="5703" t="s">
        <v>733</v>
      </c>
      <c r="V390" s="7106" t="s">
        <v>561</v>
      </c>
      <c r="W390" s="7205">
        <v>45393974</v>
      </c>
      <c r="X390" s="5691" t="s">
        <v>232</v>
      </c>
      <c r="Y390" s="1613">
        <v>1</v>
      </c>
      <c r="Z390" s="5468" t="s">
        <v>3259</v>
      </c>
      <c r="AA390" s="5587" t="s">
        <v>3260</v>
      </c>
      <c r="AB390" s="5588">
        <v>3164698268.862</v>
      </c>
      <c r="AC390" s="1395">
        <v>875999953.54166675</v>
      </c>
      <c r="AD390" s="1396">
        <f>AC390/AB390</f>
        <v>0.27680362521785346</v>
      </c>
      <c r="AE390" s="1395">
        <v>738511646.85166657</v>
      </c>
      <c r="AF390" s="1397">
        <f t="shared" ref="AF390:AF399" si="1853">AE390/AB390</f>
        <v>0.23335926022332279</v>
      </c>
      <c r="AG390" s="1395">
        <v>888452812.26666701</v>
      </c>
      <c r="AH390" s="1397">
        <f t="shared" ref="AH390:AH399" si="1854">AG390/AB390</f>
        <v>0.28073855286878502</v>
      </c>
      <c r="AI390" s="1395">
        <v>661733856.20200014</v>
      </c>
      <c r="AJ390" s="1397">
        <f t="shared" ref="AJ390:AJ399" si="1855">AI390/AB390</f>
        <v>0.20909856169003888</v>
      </c>
      <c r="AK390" s="228">
        <f t="shared" ref="AK390:AK397" si="1856">SUM(AD390+AF390+AH390+AJ390)</f>
        <v>1.0000000000000002</v>
      </c>
      <c r="AL390" s="1039">
        <v>1</v>
      </c>
      <c r="AM390" s="1417" t="s">
        <v>3403</v>
      </c>
      <c r="AN390" s="1417" t="s">
        <v>3391</v>
      </c>
      <c r="AO390" s="1420" t="s">
        <v>3393</v>
      </c>
      <c r="AP390" s="1440" t="s">
        <v>3394</v>
      </c>
      <c r="AQ390" s="1039">
        <v>100</v>
      </c>
      <c r="AR390" s="1615" t="s">
        <v>3260</v>
      </c>
      <c r="AS390" s="1039" t="s">
        <v>3390</v>
      </c>
      <c r="AT390" s="2274"/>
      <c r="AU390" s="970" t="s">
        <v>1704</v>
      </c>
      <c r="AV390" s="6471">
        <v>3164698268.862</v>
      </c>
      <c r="AW390" s="6471"/>
      <c r="AX390" s="4351">
        <f t="shared" si="1782"/>
        <v>661733856</v>
      </c>
      <c r="AY390" s="4351">
        <f t="shared" si="1783"/>
        <v>891982608</v>
      </c>
      <c r="AZ390" s="4411">
        <f t="shared" si="1784"/>
        <v>-230248752</v>
      </c>
      <c r="BA390" s="4411">
        <f t="shared" si="1785"/>
        <v>1.3479476679518723</v>
      </c>
      <c r="BB390" s="4450">
        <f t="shared" si="1711"/>
        <v>2623840617.8599997</v>
      </c>
      <c r="BC390" s="3054">
        <f t="shared" si="1786"/>
        <v>540857651.00200033</v>
      </c>
      <c r="BD390" s="2963">
        <f t="shared" si="1787"/>
        <v>0.82909661362551057</v>
      </c>
      <c r="BE390" s="4468">
        <f t="shared" si="1788"/>
        <v>-0.20200014114379883</v>
      </c>
      <c r="BF390" s="6471">
        <v>3164698268.862</v>
      </c>
      <c r="BG390" s="6471"/>
      <c r="BH390" s="4028">
        <f t="shared" si="1520"/>
        <v>888452812</v>
      </c>
      <c r="BI390" s="4028">
        <f t="shared" si="1789"/>
        <v>610496850.55999994</v>
      </c>
      <c r="BJ390" s="3007">
        <f t="shared" si="1790"/>
        <v>277955961.44000006</v>
      </c>
      <c r="BK390" s="2963">
        <f t="shared" si="1791"/>
        <v>0.68714606146128099</v>
      </c>
      <c r="BL390" s="4031">
        <f t="shared" si="1792"/>
        <v>1731858009.8599999</v>
      </c>
      <c r="BM390" s="3054">
        <f t="shared" si="1793"/>
        <v>1432840259.0020001</v>
      </c>
      <c r="BN390" s="2963">
        <f t="shared" si="1794"/>
        <v>0.5472426951093704</v>
      </c>
      <c r="BO390" s="3698">
        <f t="shared" si="1795"/>
        <v>0.26666700839996338</v>
      </c>
      <c r="BP390" s="3494"/>
      <c r="BQ390" s="7332">
        <v>3164698268.862</v>
      </c>
      <c r="BR390" s="7332"/>
      <c r="BS390" s="3050">
        <f t="shared" si="1796"/>
        <v>738511646.75</v>
      </c>
      <c r="BT390" s="3050">
        <f t="shared" si="1796"/>
        <v>624024866</v>
      </c>
      <c r="BU390" s="3007">
        <f t="shared" si="1847"/>
        <v>114486780.75</v>
      </c>
      <c r="BV390" s="2963">
        <f t="shared" si="1848"/>
        <v>0.84497633686100027</v>
      </c>
      <c r="BW390" s="3053">
        <f t="shared" si="1849"/>
        <v>1121361159.3</v>
      </c>
      <c r="BX390" s="3054">
        <f t="shared" si="1850"/>
        <v>2043337109.562</v>
      </c>
      <c r="BY390" s="2963">
        <f t="shared" si="1851"/>
        <v>0.35433430426314622</v>
      </c>
      <c r="BZ390" s="3151"/>
      <c r="CA390" s="6704">
        <v>3164698268.862</v>
      </c>
      <c r="CB390" s="6705"/>
      <c r="CC390" s="2448">
        <v>875999953.54166675</v>
      </c>
      <c r="CD390" s="2448">
        <v>497336293.29999995</v>
      </c>
      <c r="CE390" s="2449">
        <f t="shared" si="1797"/>
        <v>378663660.24166679</v>
      </c>
      <c r="CF390" s="2450">
        <f t="shared" si="1798"/>
        <v>0.56773552474434497</v>
      </c>
      <c r="CG390" s="2451">
        <f t="shared" si="1799"/>
        <v>497336293.29999995</v>
      </c>
      <c r="CH390" s="2452">
        <f t="shared" ref="CH390:CH397" si="1857">CA390-CG390</f>
        <v>2667361975.5620003</v>
      </c>
      <c r="CI390" s="2450">
        <f t="shared" si="1801"/>
        <v>0.15715125141419503</v>
      </c>
      <c r="CJ390" s="7462">
        <v>50017670.670000002</v>
      </c>
      <c r="CL390" s="2475"/>
      <c r="CY390" s="6027">
        <v>3164698268.8600001</v>
      </c>
      <c r="CZ390" s="6028"/>
      <c r="DA390" s="4304">
        <v>168357950</v>
      </c>
      <c r="DB390" s="4304">
        <v>209251938</v>
      </c>
      <c r="DC390" s="4207">
        <f t="shared" ref="DC390:DC397" si="1858">DB390-DA390</f>
        <v>40893988</v>
      </c>
      <c r="DD390" s="4208">
        <f t="shared" si="1833"/>
        <v>1.2428990611966944</v>
      </c>
      <c r="DE390" s="4309">
        <f t="shared" si="1852"/>
        <v>1941109947.8599999</v>
      </c>
      <c r="DF390" s="4209">
        <f t="shared" si="1802"/>
        <v>1223588321.0000002</v>
      </c>
      <c r="DG390" s="4208">
        <f t="shared" si="1834"/>
        <v>0.61336335503454931</v>
      </c>
      <c r="DH390" s="6029">
        <v>3164698268.8600001</v>
      </c>
      <c r="DI390" s="6030"/>
      <c r="DJ390" s="4936">
        <v>140927635</v>
      </c>
      <c r="DK390" s="4937">
        <v>170938360</v>
      </c>
      <c r="DL390" s="4938">
        <f t="shared" si="1803"/>
        <v>-30010725</v>
      </c>
      <c r="DM390" s="4932">
        <f t="shared" si="1844"/>
        <v>1.212951313629864</v>
      </c>
      <c r="DN390" s="4644">
        <f t="shared" si="1804"/>
        <v>2112048307.8599999</v>
      </c>
      <c r="DO390" s="4163">
        <f t="shared" si="1805"/>
        <v>1052649961.0000002</v>
      </c>
      <c r="DP390" s="2680">
        <f t="shared" si="1841"/>
        <v>0.66737746490467487</v>
      </c>
      <c r="DQ390" s="6031">
        <v>3164698268.8600001</v>
      </c>
      <c r="DR390" s="6032"/>
      <c r="DS390" s="5068">
        <v>352448271</v>
      </c>
      <c r="DT390" s="5068">
        <v>511792310</v>
      </c>
      <c r="DU390" s="4464">
        <f t="shared" si="1806"/>
        <v>-159344039</v>
      </c>
      <c r="DV390" s="4464">
        <f t="shared" si="1807"/>
        <v>1.4521061730502858</v>
      </c>
      <c r="DW390" s="4984">
        <f t="shared" si="1808"/>
        <v>2623840617.8599997</v>
      </c>
      <c r="DX390" s="4163">
        <f t="shared" si="1809"/>
        <v>540857651.00000048</v>
      </c>
      <c r="DY390" s="4163">
        <f t="shared" si="1810"/>
        <v>0.82909661362603448</v>
      </c>
      <c r="DZ390" s="6027">
        <v>3164698268.8600001</v>
      </c>
      <c r="EA390" s="6028"/>
      <c r="EB390" s="3601">
        <v>521554426</v>
      </c>
      <c r="EC390" s="3601">
        <v>186425405</v>
      </c>
      <c r="ED390" s="3237">
        <f t="shared" ref="ED390:ED397" si="1859">EC390-EB390</f>
        <v>-335129021</v>
      </c>
      <c r="EE390" s="1874">
        <f t="shared" si="1836"/>
        <v>0.35744190003288362</v>
      </c>
      <c r="EF390" s="3604">
        <f t="shared" si="1811"/>
        <v>1307786564.3</v>
      </c>
      <c r="EG390" s="1873">
        <f t="shared" si="1812"/>
        <v>1856911704.5600002</v>
      </c>
      <c r="EH390" s="1874">
        <f t="shared" si="1837"/>
        <v>0.41324210183585558</v>
      </c>
      <c r="EI390" s="6029">
        <v>3164698268.8600001</v>
      </c>
      <c r="EJ390" s="6030"/>
      <c r="EK390" s="3611">
        <v>203520654</v>
      </c>
      <c r="EL390" s="3608">
        <v>240689055</v>
      </c>
      <c r="EM390" s="3169">
        <f t="shared" si="1813"/>
        <v>-37168401</v>
      </c>
      <c r="EN390" s="2045">
        <f t="shared" si="1845"/>
        <v>1.1826271696237769</v>
      </c>
      <c r="EO390" s="3612">
        <f t="shared" si="1814"/>
        <v>1548475619.3</v>
      </c>
      <c r="EP390" s="3169">
        <f t="shared" si="1815"/>
        <v>1616222649.5600002</v>
      </c>
      <c r="EQ390" s="2045">
        <f t="shared" si="1842"/>
        <v>0.48929644716423404</v>
      </c>
      <c r="ER390" s="6031">
        <v>3164698268.8600001</v>
      </c>
      <c r="ES390" s="6032"/>
      <c r="ET390" s="4025">
        <v>163377732</v>
      </c>
      <c r="EU390" s="4025">
        <v>183382390.56</v>
      </c>
      <c r="EV390" s="3169">
        <f t="shared" si="1816"/>
        <v>-20004658.560000002</v>
      </c>
      <c r="EW390" s="3169">
        <f t="shared" si="1817"/>
        <v>1.1224442175510185</v>
      </c>
      <c r="EX390" s="3983">
        <f t="shared" si="1818"/>
        <v>1731858009.8599999</v>
      </c>
      <c r="EY390" s="3169">
        <f t="shared" si="1819"/>
        <v>1432840259.0000002</v>
      </c>
      <c r="EZ390" s="3169">
        <f t="shared" si="1820"/>
        <v>0.54724269510971624</v>
      </c>
      <c r="FA390" s="7431">
        <v>3164698268.8600001</v>
      </c>
      <c r="FB390" s="7432"/>
      <c r="FC390" s="2552">
        <v>249945876.75</v>
      </c>
      <c r="FD390" s="3045">
        <v>253636487</v>
      </c>
      <c r="FE390" s="1873">
        <f t="shared" ref="FE390:FE393" si="1860">FD390-FC390</f>
        <v>3690610.25</v>
      </c>
      <c r="FF390" s="1874">
        <f t="shared" si="1839"/>
        <v>1.0147656376571934</v>
      </c>
      <c r="FG390" s="2874">
        <f t="shared" si="1821"/>
        <v>750972780.29999995</v>
      </c>
      <c r="FH390" s="1873">
        <f t="shared" si="1822"/>
        <v>2413725488.5600004</v>
      </c>
      <c r="FI390" s="1874">
        <f t="shared" si="1840"/>
        <v>0.23729680257022362</v>
      </c>
      <c r="FJ390" s="7431">
        <v>3164698268.8600001</v>
      </c>
      <c r="FK390" s="7432"/>
      <c r="FL390" s="2499">
        <v>266300091</v>
      </c>
      <c r="FM390" s="2526">
        <v>207888427</v>
      </c>
      <c r="FN390" s="1">
        <f t="shared" si="1823"/>
        <v>58411664</v>
      </c>
      <c r="FO390" s="2045">
        <f t="shared" si="1846"/>
        <v>0.78065473511235117</v>
      </c>
      <c r="FP390" s="2526">
        <f t="shared" si="1824"/>
        <v>958861207.29999995</v>
      </c>
      <c r="FQ390" s="1">
        <f t="shared" si="1825"/>
        <v>2205837061.5600004</v>
      </c>
      <c r="FR390" s="2045">
        <f t="shared" si="1843"/>
        <v>0.302986612257795</v>
      </c>
      <c r="FS390" s="7431">
        <v>3164698268.8600001</v>
      </c>
      <c r="FT390" s="7432"/>
      <c r="FU390" s="3046">
        <v>222265679</v>
      </c>
      <c r="FV390" s="2499">
        <v>162499952</v>
      </c>
      <c r="FW390" s="1">
        <f t="shared" si="1826"/>
        <v>59765727</v>
      </c>
      <c r="FX390" s="1">
        <f t="shared" si="1827"/>
        <v>0.73110681204181771</v>
      </c>
      <c r="FY390" s="2499">
        <f t="shared" si="1828"/>
        <v>1121361159.3</v>
      </c>
      <c r="FZ390" s="1">
        <f t="shared" si="1829"/>
        <v>2043337109.5600002</v>
      </c>
      <c r="GA390" s="1">
        <f t="shared" si="1830"/>
        <v>0.35433430426337009</v>
      </c>
      <c r="GB390" s="1">
        <f t="shared" si="1831"/>
        <v>5.8907797572485487E-2</v>
      </c>
      <c r="GC390" s="2219">
        <v>0</v>
      </c>
      <c r="GD390" s="1895">
        <v>1</v>
      </c>
      <c r="GE390" s="6798" t="s">
        <v>227</v>
      </c>
      <c r="GF390" s="6798" t="s">
        <v>231</v>
      </c>
      <c r="GG390" s="5706" t="s">
        <v>113</v>
      </c>
      <c r="GH390" s="5706" t="s">
        <v>16</v>
      </c>
      <c r="GI390" s="5706" t="s">
        <v>20</v>
      </c>
      <c r="GJ390" s="5706" t="s">
        <v>29</v>
      </c>
      <c r="GK390" s="5706" t="s">
        <v>16</v>
      </c>
      <c r="GL390" s="1613">
        <v>1</v>
      </c>
      <c r="GM390" s="1614" t="s">
        <v>3259</v>
      </c>
      <c r="GN390" s="1615" t="s">
        <v>3260</v>
      </c>
      <c r="GO390" s="1387">
        <v>3164698268.862</v>
      </c>
      <c r="GP390" s="1407">
        <v>875999953.54166675</v>
      </c>
      <c r="GQ390" s="2085">
        <v>497336293.29999995</v>
      </c>
      <c r="GR390" s="2085">
        <v>378663660.24166679</v>
      </c>
      <c r="GS390" s="1895">
        <v>0.56773552474434497</v>
      </c>
      <c r="GT390" s="2085">
        <v>497336293.29999995</v>
      </c>
      <c r="GU390" s="2085">
        <v>2667361975.5620003</v>
      </c>
      <c r="GV390" s="1895">
        <v>0.15715125141419503</v>
      </c>
    </row>
    <row r="391" spans="1:204" ht="36" x14ac:dyDescent="0.25">
      <c r="B391" s="7156"/>
      <c r="C391" s="5685"/>
      <c r="D391" s="7164"/>
      <c r="E391" s="5685"/>
      <c r="F391" s="6799"/>
      <c r="G391" s="6799"/>
      <c r="H391" s="5707"/>
      <c r="I391" s="5707"/>
      <c r="J391" s="5707"/>
      <c r="K391" s="5707"/>
      <c r="L391" s="5707"/>
      <c r="M391" s="5707"/>
      <c r="N391" s="5707"/>
      <c r="O391" s="5707"/>
      <c r="P391" s="5698"/>
      <c r="Q391" s="5698"/>
      <c r="R391" s="5704"/>
      <c r="S391" s="5707"/>
      <c r="T391" s="5698"/>
      <c r="U391" s="5704"/>
      <c r="V391" s="7107"/>
      <c r="W391" s="7206"/>
      <c r="X391" s="5692"/>
      <c r="Y391" s="1613">
        <v>2</v>
      </c>
      <c r="Z391" s="5468" t="s">
        <v>3261</v>
      </c>
      <c r="AA391" s="5587" t="s">
        <v>3260</v>
      </c>
      <c r="AB391" s="5588">
        <v>45238233.560000002</v>
      </c>
      <c r="AC391" s="1395">
        <v>5874984.9400000004</v>
      </c>
      <c r="AD391" s="1396">
        <f t="shared" ref="AD391:AD399" si="1861">AC391/AB391</f>
        <v>0.12986769105844814</v>
      </c>
      <c r="AE391" s="1395">
        <v>31775370.390000001</v>
      </c>
      <c r="AF391" s="1397">
        <f t="shared" si="1853"/>
        <v>0.70240077672033663</v>
      </c>
      <c r="AG391" s="1395">
        <v>7587878.2299999995</v>
      </c>
      <c r="AH391" s="1397">
        <f t="shared" si="1854"/>
        <v>0.1677315322212152</v>
      </c>
      <c r="AI391" s="1395">
        <v>0</v>
      </c>
      <c r="AJ391" s="1397">
        <f t="shared" si="1855"/>
        <v>0</v>
      </c>
      <c r="AK391" s="228">
        <f t="shared" si="1856"/>
        <v>1</v>
      </c>
      <c r="AL391" s="1202">
        <v>2</v>
      </c>
      <c r="AM391" s="1417" t="s">
        <v>3404</v>
      </c>
      <c r="AN391" s="1417" t="s">
        <v>3392</v>
      </c>
      <c r="AO391" s="1417" t="s">
        <v>3395</v>
      </c>
      <c r="AP391" s="1440" t="s">
        <v>3396</v>
      </c>
      <c r="AQ391" s="1039">
        <v>100</v>
      </c>
      <c r="AR391" s="1615" t="s">
        <v>3260</v>
      </c>
      <c r="AS391" s="1039" t="s">
        <v>753</v>
      </c>
      <c r="AT391" s="2274"/>
      <c r="AU391" s="970" t="s">
        <v>1704</v>
      </c>
      <c r="AV391" s="6471">
        <v>45238233.560000002</v>
      </c>
      <c r="AW391" s="6471"/>
      <c r="AX391" s="4351">
        <f t="shared" si="1782"/>
        <v>0</v>
      </c>
      <c r="AY391" s="4351">
        <f t="shared" si="1783"/>
        <v>12338008</v>
      </c>
      <c r="AZ391" s="4411">
        <f t="shared" si="1784"/>
        <v>-12338008</v>
      </c>
      <c r="BA391" s="4411" t="e">
        <f t="shared" si="1785"/>
        <v>#DIV/0!</v>
      </c>
      <c r="BB391" s="4450">
        <f t="shared" si="1711"/>
        <v>12338008</v>
      </c>
      <c r="BC391" s="3054">
        <f t="shared" si="1786"/>
        <v>32900225.560000002</v>
      </c>
      <c r="BD391" s="2963">
        <f t="shared" si="1787"/>
        <v>0.27273407976100472</v>
      </c>
      <c r="BE391" s="4468">
        <f t="shared" si="1788"/>
        <v>0</v>
      </c>
      <c r="BF391" s="6471">
        <v>45238233.560000002</v>
      </c>
      <c r="BG391" s="6471"/>
      <c r="BH391" s="4028">
        <f t="shared" si="1520"/>
        <v>7587878.1399999997</v>
      </c>
      <c r="BI391" s="4028">
        <f t="shared" si="1789"/>
        <v>0</v>
      </c>
      <c r="BJ391" s="3007">
        <f t="shared" si="1790"/>
        <v>7587878.1399999997</v>
      </c>
      <c r="BK391" s="2963">
        <f t="shared" si="1791"/>
        <v>0</v>
      </c>
      <c r="BL391" s="4031">
        <f t="shared" si="1792"/>
        <v>0</v>
      </c>
      <c r="BM391" s="3054">
        <f t="shared" si="1793"/>
        <v>45238233.560000002</v>
      </c>
      <c r="BN391" s="2963">
        <f t="shared" si="1794"/>
        <v>0</v>
      </c>
      <c r="BO391" s="3767">
        <f t="shared" si="1795"/>
        <v>8.9999999850988388E-2</v>
      </c>
      <c r="BP391" s="3494"/>
      <c r="BQ391" s="7332">
        <v>45238233.560000002</v>
      </c>
      <c r="BR391" s="7332"/>
      <c r="BS391" s="3050">
        <f t="shared" si="1796"/>
        <v>31775370.420000002</v>
      </c>
      <c r="BT391" s="3050">
        <f t="shared" si="1796"/>
        <v>0</v>
      </c>
      <c r="BU391" s="3007">
        <f t="shared" si="1847"/>
        <v>31775370.420000002</v>
      </c>
      <c r="BV391" s="2963">
        <f t="shared" si="1848"/>
        <v>0</v>
      </c>
      <c r="BW391" s="3053">
        <f t="shared" si="1849"/>
        <v>0</v>
      </c>
      <c r="BX391" s="3054">
        <f t="shared" si="1850"/>
        <v>45238233.560000002</v>
      </c>
      <c r="BY391" s="2963">
        <f t="shared" si="1851"/>
        <v>0</v>
      </c>
      <c r="BZ391" s="3151"/>
      <c r="CA391" s="6704">
        <v>45238233.560000002</v>
      </c>
      <c r="CB391" s="6705"/>
      <c r="CC391" s="2453">
        <v>5874985</v>
      </c>
      <c r="CD391" s="2453">
        <v>0</v>
      </c>
      <c r="CE391" s="2449">
        <f t="shared" si="1797"/>
        <v>5874985</v>
      </c>
      <c r="CF391" s="2450">
        <f t="shared" si="1798"/>
        <v>0</v>
      </c>
      <c r="CG391" s="2451">
        <f t="shared" si="1799"/>
        <v>0</v>
      </c>
      <c r="CH391" s="2452">
        <f t="shared" si="1857"/>
        <v>45238233.560000002</v>
      </c>
      <c r="CI391" s="2450">
        <f t="shared" si="1801"/>
        <v>0</v>
      </c>
      <c r="CJ391" s="7462"/>
      <c r="CK391" s="2479"/>
      <c r="CL391" s="2475"/>
      <c r="CY391" s="6027">
        <v>45238233.560000002</v>
      </c>
      <c r="CZ391" s="6028"/>
      <c r="DA391" s="4305">
        <v>0</v>
      </c>
      <c r="DB391" s="4306">
        <v>0</v>
      </c>
      <c r="DC391" s="4207">
        <f t="shared" si="1858"/>
        <v>0</v>
      </c>
      <c r="DD391" s="4208" t="e">
        <f t="shared" si="1833"/>
        <v>#DIV/0!</v>
      </c>
      <c r="DE391" s="4309">
        <f t="shared" si="1852"/>
        <v>0</v>
      </c>
      <c r="DF391" s="4209">
        <f t="shared" si="1802"/>
        <v>45238233.560000002</v>
      </c>
      <c r="DG391" s="4208">
        <f t="shared" si="1834"/>
        <v>0</v>
      </c>
      <c r="DH391" s="6029">
        <v>45238233.560000002</v>
      </c>
      <c r="DI391" s="6030"/>
      <c r="DJ391" s="4936">
        <v>0</v>
      </c>
      <c r="DK391" s="4937">
        <v>6270006</v>
      </c>
      <c r="DL391" s="4938">
        <f t="shared" si="1803"/>
        <v>-6270006</v>
      </c>
      <c r="DM391" s="4932" t="e">
        <f t="shared" si="1844"/>
        <v>#DIV/0!</v>
      </c>
      <c r="DN391" s="4644">
        <f t="shared" si="1804"/>
        <v>6270006</v>
      </c>
      <c r="DO391" s="4163">
        <f t="shared" si="1805"/>
        <v>38968227.560000002</v>
      </c>
      <c r="DP391" s="2680">
        <f t="shared" si="1841"/>
        <v>0.13859970884327341</v>
      </c>
      <c r="DQ391" s="6031">
        <v>45238233.560000002</v>
      </c>
      <c r="DR391" s="6032"/>
      <c r="DS391" s="5069">
        <v>0</v>
      </c>
      <c r="DT391" s="5069">
        <v>6068002</v>
      </c>
      <c r="DU391" s="4464">
        <f t="shared" si="1806"/>
        <v>-6068002</v>
      </c>
      <c r="DV391" s="4464" t="e">
        <f t="shared" si="1807"/>
        <v>#DIV/0!</v>
      </c>
      <c r="DW391" s="4984">
        <f t="shared" si="1808"/>
        <v>12338008</v>
      </c>
      <c r="DX391" s="4163">
        <f t="shared" si="1809"/>
        <v>32900225.560000002</v>
      </c>
      <c r="DY391" s="4163">
        <f t="shared" si="1810"/>
        <v>0.27273407976100472</v>
      </c>
      <c r="DZ391" s="6027">
        <v>45238233.560000002</v>
      </c>
      <c r="EA391" s="6028"/>
      <c r="EB391" s="3602">
        <v>4197446</v>
      </c>
      <c r="EC391" s="3600">
        <v>0</v>
      </c>
      <c r="ED391" s="3237">
        <f t="shared" si="1859"/>
        <v>-4197446</v>
      </c>
      <c r="EE391" s="1874">
        <f t="shared" si="1836"/>
        <v>0</v>
      </c>
      <c r="EF391" s="3604">
        <f t="shared" si="1811"/>
        <v>0</v>
      </c>
      <c r="EG391" s="1873">
        <f t="shared" si="1812"/>
        <v>45238233.560000002</v>
      </c>
      <c r="EH391" s="1874">
        <f t="shared" si="1837"/>
        <v>0</v>
      </c>
      <c r="EI391" s="6029">
        <v>45238233.560000002</v>
      </c>
      <c r="EJ391" s="6030"/>
      <c r="EK391" s="3611">
        <v>3196554</v>
      </c>
      <c r="EL391" s="3608">
        <v>0</v>
      </c>
      <c r="EM391" s="3169">
        <f t="shared" si="1813"/>
        <v>3196554</v>
      </c>
      <c r="EN391" s="2045">
        <f t="shared" si="1845"/>
        <v>0</v>
      </c>
      <c r="EO391" s="3612">
        <f t="shared" si="1814"/>
        <v>0</v>
      </c>
      <c r="EP391" s="3169">
        <f t="shared" si="1815"/>
        <v>45238233.560000002</v>
      </c>
      <c r="EQ391" s="2045">
        <f t="shared" si="1842"/>
        <v>0</v>
      </c>
      <c r="ER391" s="6031">
        <v>45238233.560000002</v>
      </c>
      <c r="ES391" s="6032"/>
      <c r="ET391" s="4026">
        <v>193878.14</v>
      </c>
      <c r="EU391" s="4026">
        <v>0</v>
      </c>
      <c r="EV391" s="3169">
        <f t="shared" si="1816"/>
        <v>193878.14</v>
      </c>
      <c r="EW391" s="3169">
        <f t="shared" si="1817"/>
        <v>0</v>
      </c>
      <c r="EX391" s="3983">
        <f t="shared" si="1818"/>
        <v>0</v>
      </c>
      <c r="EY391" s="3169">
        <f t="shared" si="1819"/>
        <v>45238233.560000002</v>
      </c>
      <c r="EZ391" s="3169">
        <f t="shared" si="1820"/>
        <v>0</v>
      </c>
      <c r="FA391" s="7431">
        <v>45238233.560000002</v>
      </c>
      <c r="FB391" s="7432"/>
      <c r="FC391" s="2553">
        <v>12229173.42</v>
      </c>
      <c r="FD391" s="2517">
        <v>0</v>
      </c>
      <c r="FE391" s="1873">
        <f t="shared" si="1860"/>
        <v>-12229173.42</v>
      </c>
      <c r="FF391" s="1874">
        <f t="shared" si="1839"/>
        <v>0</v>
      </c>
      <c r="FG391" s="2874">
        <f t="shared" si="1821"/>
        <v>0</v>
      </c>
      <c r="FH391" s="1873">
        <f t="shared" si="1822"/>
        <v>45238233.560000002</v>
      </c>
      <c r="FI391" s="1874">
        <f t="shared" si="1840"/>
        <v>0</v>
      </c>
      <c r="FJ391" s="7431">
        <v>45238233.560000002</v>
      </c>
      <c r="FK391" s="7432"/>
      <c r="FL391" s="2499">
        <v>10962294</v>
      </c>
      <c r="FM391" s="2526">
        <v>0</v>
      </c>
      <c r="FN391" s="1">
        <f t="shared" si="1823"/>
        <v>10962294</v>
      </c>
      <c r="FO391" s="2045">
        <f t="shared" si="1846"/>
        <v>0</v>
      </c>
      <c r="FP391" s="2526">
        <f t="shared" si="1824"/>
        <v>0</v>
      </c>
      <c r="FQ391" s="1">
        <f t="shared" si="1825"/>
        <v>45238233.560000002</v>
      </c>
      <c r="FR391" s="2045">
        <f t="shared" si="1843"/>
        <v>0</v>
      </c>
      <c r="FS391" s="7431">
        <v>45238233.560000002</v>
      </c>
      <c r="FT391" s="7432"/>
      <c r="FU391" s="3047">
        <v>8583903</v>
      </c>
      <c r="FV391" s="2499">
        <v>0</v>
      </c>
      <c r="FW391" s="1">
        <f t="shared" si="1826"/>
        <v>8583903</v>
      </c>
      <c r="FX391" s="1">
        <f t="shared" si="1827"/>
        <v>0</v>
      </c>
      <c r="FY391" s="2499">
        <f t="shared" si="1828"/>
        <v>0</v>
      </c>
      <c r="FZ391" s="1">
        <f t="shared" si="1829"/>
        <v>45238233.560000002</v>
      </c>
      <c r="GA391" s="1">
        <f t="shared" si="1830"/>
        <v>0</v>
      </c>
      <c r="GB391" s="1">
        <f t="shared" si="1831"/>
        <v>0</v>
      </c>
      <c r="GC391" s="2219">
        <v>0</v>
      </c>
      <c r="GD391" s="1895">
        <v>1</v>
      </c>
      <c r="GE391" s="6799"/>
      <c r="GF391" s="6799"/>
      <c r="GG391" s="5707"/>
      <c r="GH391" s="5707"/>
      <c r="GI391" s="5707"/>
      <c r="GJ391" s="5707"/>
      <c r="GK391" s="5707"/>
      <c r="GL391" s="1613">
        <v>2</v>
      </c>
      <c r="GM391" s="1614" t="s">
        <v>3261</v>
      </c>
      <c r="GN391" s="1615" t="s">
        <v>3260</v>
      </c>
      <c r="GO391" s="1388">
        <v>45238233.560000002</v>
      </c>
      <c r="GP391" s="1407">
        <v>5874984.9400000004</v>
      </c>
      <c r="GQ391" s="2085">
        <v>0</v>
      </c>
      <c r="GR391" s="2085">
        <v>5874984.9400000004</v>
      </c>
      <c r="GS391" s="1895">
        <v>0</v>
      </c>
      <c r="GT391" s="2085">
        <v>0</v>
      </c>
      <c r="GU391" s="2085">
        <v>45238233.560000002</v>
      </c>
      <c r="GV391" s="1895">
        <v>0</v>
      </c>
    </row>
    <row r="392" spans="1:204" ht="48" x14ac:dyDescent="0.25">
      <c r="B392" s="7156"/>
      <c r="C392" s="5685"/>
      <c r="D392" s="7164"/>
      <c r="E392" s="5685"/>
      <c r="F392" s="6799"/>
      <c r="G392" s="6799"/>
      <c r="H392" s="5707"/>
      <c r="I392" s="5707"/>
      <c r="J392" s="5707"/>
      <c r="K392" s="5707"/>
      <c r="L392" s="5707"/>
      <c r="M392" s="5707"/>
      <c r="N392" s="5707"/>
      <c r="O392" s="5707"/>
      <c r="P392" s="5698"/>
      <c r="Q392" s="5698"/>
      <c r="R392" s="5704"/>
      <c r="S392" s="5707"/>
      <c r="T392" s="5698"/>
      <c r="U392" s="5704"/>
      <c r="V392" s="7107"/>
      <c r="W392" s="7206"/>
      <c r="X392" s="5692"/>
      <c r="Y392" s="1613">
        <v>3</v>
      </c>
      <c r="Z392" s="5468" t="s">
        <v>3262</v>
      </c>
      <c r="AA392" s="5587" t="s">
        <v>3260</v>
      </c>
      <c r="AB392" s="5588">
        <v>298431587.23000002</v>
      </c>
      <c r="AC392" s="1395">
        <v>83212912.689999998</v>
      </c>
      <c r="AD392" s="1396">
        <f t="shared" si="1861"/>
        <v>0.27883413234627924</v>
      </c>
      <c r="AE392" s="1395">
        <v>65937362.980000004</v>
      </c>
      <c r="AF392" s="1397">
        <f t="shared" si="1853"/>
        <v>0.22094632673444967</v>
      </c>
      <c r="AG392" s="1395">
        <v>63287763.810000002</v>
      </c>
      <c r="AH392" s="1397">
        <f t="shared" si="1854"/>
        <v>0.21206791277501191</v>
      </c>
      <c r="AI392" s="1395">
        <v>85993547.75</v>
      </c>
      <c r="AJ392" s="1397">
        <f t="shared" si="1855"/>
        <v>0.28815162814425915</v>
      </c>
      <c r="AK392" s="228">
        <f t="shared" si="1856"/>
        <v>1</v>
      </c>
      <c r="AL392" s="1039">
        <v>3</v>
      </c>
      <c r="AM392" s="1417" t="s">
        <v>3405</v>
      </c>
      <c r="AN392" s="1417" t="s">
        <v>3399</v>
      </c>
      <c r="AO392" s="1417" t="s">
        <v>3397</v>
      </c>
      <c r="AP392" s="1440" t="s">
        <v>3398</v>
      </c>
      <c r="AQ392" s="1039">
        <v>100</v>
      </c>
      <c r="AR392" s="1615" t="s">
        <v>3260</v>
      </c>
      <c r="AS392" s="1039" t="s">
        <v>753</v>
      </c>
      <c r="AT392" s="2274"/>
      <c r="AU392" s="970" t="s">
        <v>1704</v>
      </c>
      <c r="AV392" s="6471">
        <v>298431587.23000002</v>
      </c>
      <c r="AW392" s="6471"/>
      <c r="AX392" s="5073">
        <f t="shared" si="1782"/>
        <v>85993547</v>
      </c>
      <c r="AY392" s="5073">
        <f t="shared" si="1783"/>
        <v>79678370</v>
      </c>
      <c r="AZ392" s="4411">
        <f t="shared" si="1784"/>
        <v>6315177</v>
      </c>
      <c r="BA392" s="4411">
        <f t="shared" si="1785"/>
        <v>0.92656219890545977</v>
      </c>
      <c r="BB392" s="4450">
        <f t="shared" si="1711"/>
        <v>291450138.19</v>
      </c>
      <c r="BC392" s="3054">
        <f t="shared" si="1786"/>
        <v>6981449.0400000215</v>
      </c>
      <c r="BD392" s="2963">
        <f t="shared" si="1787"/>
        <v>0.97660619941474414</v>
      </c>
      <c r="BE392" s="4468">
        <f t="shared" si="1788"/>
        <v>-0.75</v>
      </c>
      <c r="BF392" s="6471">
        <v>298431587.23000002</v>
      </c>
      <c r="BG392" s="6471"/>
      <c r="BH392" s="4029">
        <f t="shared" si="1520"/>
        <v>63287764.25</v>
      </c>
      <c r="BI392" s="4029">
        <f t="shared" si="1789"/>
        <v>55442757.189999998</v>
      </c>
      <c r="BJ392" s="3007">
        <f t="shared" si="1790"/>
        <v>7845007.0600000024</v>
      </c>
      <c r="BK392" s="2963">
        <f t="shared" si="1791"/>
        <v>0.87604227842509064</v>
      </c>
      <c r="BL392" s="4031">
        <f t="shared" si="1792"/>
        <v>211771768.19</v>
      </c>
      <c r="BM392" s="3054">
        <f t="shared" si="1793"/>
        <v>86659819.040000021</v>
      </c>
      <c r="BN392" s="2963">
        <f t="shared" si="1794"/>
        <v>0.70961579555179044</v>
      </c>
      <c r="BO392" s="3698">
        <f t="shared" si="1795"/>
        <v>-0.43999999761581421</v>
      </c>
      <c r="BP392" s="3494"/>
      <c r="BQ392" s="7332">
        <v>298431587.23000002</v>
      </c>
      <c r="BR392" s="7332"/>
      <c r="BS392" s="3051">
        <f t="shared" si="1796"/>
        <v>65937362.840000004</v>
      </c>
      <c r="BT392" s="3051">
        <f t="shared" si="1796"/>
        <v>73307537</v>
      </c>
      <c r="BU392" s="3007">
        <f t="shared" si="1847"/>
        <v>-7370174.1599999964</v>
      </c>
      <c r="BV392" s="2963">
        <f t="shared" si="1848"/>
        <v>1.1117753856471946</v>
      </c>
      <c r="BW392" s="3053">
        <f t="shared" si="1849"/>
        <v>156329011</v>
      </c>
      <c r="BX392" s="3054">
        <f t="shared" si="1850"/>
        <v>142102576.23000002</v>
      </c>
      <c r="BY392" s="2963">
        <f t="shared" si="1851"/>
        <v>0.52383533677190097</v>
      </c>
      <c r="BZ392" s="3151"/>
      <c r="CA392" s="6704">
        <v>298431587.23000002</v>
      </c>
      <c r="CB392" s="6705"/>
      <c r="CC392" s="2454">
        <v>83212913</v>
      </c>
      <c r="CD392" s="2454">
        <v>83021474</v>
      </c>
      <c r="CE392" s="2449">
        <f t="shared" si="1797"/>
        <v>191439</v>
      </c>
      <c r="CF392" s="2450">
        <f t="shared" si="1798"/>
        <v>0.99769940754267306</v>
      </c>
      <c r="CG392" s="2451">
        <f t="shared" si="1799"/>
        <v>83021474</v>
      </c>
      <c r="CH392" s="2452">
        <f t="shared" si="1857"/>
        <v>215410113.23000002</v>
      </c>
      <c r="CI392" s="2450">
        <f t="shared" si="1801"/>
        <v>0.27819264968093232</v>
      </c>
      <c r="CJ392" s="7462"/>
      <c r="CK392" s="2479"/>
      <c r="CL392" s="2476"/>
      <c r="CY392" s="6027">
        <v>298431587.23000002</v>
      </c>
      <c r="CZ392" s="6028"/>
      <c r="DA392" s="4305">
        <v>20883074</v>
      </c>
      <c r="DB392" s="4307">
        <v>15099730</v>
      </c>
      <c r="DC392" s="4207">
        <f t="shared" si="1858"/>
        <v>-5783344</v>
      </c>
      <c r="DD392" s="4208">
        <f t="shared" si="1833"/>
        <v>0.72306069499155157</v>
      </c>
      <c r="DE392" s="4309">
        <f t="shared" si="1852"/>
        <v>226871498.19</v>
      </c>
      <c r="DF392" s="4209">
        <f t="shared" si="1802"/>
        <v>71560089.040000021</v>
      </c>
      <c r="DG392" s="4208">
        <f t="shared" si="1834"/>
        <v>0.76021275192679605</v>
      </c>
      <c r="DH392" s="6029">
        <v>298431587.23000002</v>
      </c>
      <c r="DI392" s="6030"/>
      <c r="DJ392" s="4936">
        <v>20851851</v>
      </c>
      <c r="DK392" s="4937">
        <v>18124250</v>
      </c>
      <c r="DL392" s="4938">
        <f t="shared" si="1803"/>
        <v>2727601</v>
      </c>
      <c r="DM392" s="4932">
        <f t="shared" si="1844"/>
        <v>0.86919142094387691</v>
      </c>
      <c r="DN392" s="4644">
        <f t="shared" si="1804"/>
        <v>244995748.19</v>
      </c>
      <c r="DO392" s="4163">
        <f t="shared" si="1805"/>
        <v>53435839.040000021</v>
      </c>
      <c r="DP392" s="2680">
        <f t="shared" si="1841"/>
        <v>0.82094442637261034</v>
      </c>
      <c r="DQ392" s="6031">
        <v>298431587.23000002</v>
      </c>
      <c r="DR392" s="6032"/>
      <c r="DS392" s="5069">
        <v>44258622</v>
      </c>
      <c r="DT392" s="5069">
        <v>46454390</v>
      </c>
      <c r="DU392" s="4464">
        <f t="shared" si="1806"/>
        <v>-2195768</v>
      </c>
      <c r="DV392" s="4464">
        <f t="shared" si="1807"/>
        <v>1.0496122088934445</v>
      </c>
      <c r="DW392" s="4984">
        <f t="shared" si="1808"/>
        <v>291450138.19</v>
      </c>
      <c r="DX392" s="4163">
        <f t="shared" si="1809"/>
        <v>6981449.0400000215</v>
      </c>
      <c r="DY392" s="4163">
        <f t="shared" si="1810"/>
        <v>0.97660619941474414</v>
      </c>
      <c r="DZ392" s="6027">
        <v>298431587.23000002</v>
      </c>
      <c r="EA392" s="6028"/>
      <c r="EB392" s="3602">
        <v>21235795</v>
      </c>
      <c r="EC392" s="3603">
        <v>22209225</v>
      </c>
      <c r="ED392" s="3237">
        <f t="shared" si="1859"/>
        <v>973430</v>
      </c>
      <c r="EE392" s="1874">
        <f t="shared" si="1836"/>
        <v>1.0458391126868574</v>
      </c>
      <c r="EF392" s="3604">
        <f t="shared" si="1811"/>
        <v>178538236</v>
      </c>
      <c r="EG392" s="1873">
        <f t="shared" si="1812"/>
        <v>119893351.23000002</v>
      </c>
      <c r="EH392" s="1874">
        <f t="shared" si="1837"/>
        <v>0.59825515675859509</v>
      </c>
      <c r="EI392" s="6029">
        <v>298431587.23000002</v>
      </c>
      <c r="EJ392" s="6030"/>
      <c r="EK392" s="3611">
        <v>21168895</v>
      </c>
      <c r="EL392" s="3608">
        <v>17801357</v>
      </c>
      <c r="EM392" s="3169">
        <f t="shared" si="1813"/>
        <v>3367538</v>
      </c>
      <c r="EN392" s="2045">
        <f t="shared" si="1845"/>
        <v>0.8409204637275588</v>
      </c>
      <c r="EO392" s="3609">
        <f t="shared" si="1814"/>
        <v>196339593</v>
      </c>
      <c r="EP392" s="3169">
        <f t="shared" si="1815"/>
        <v>102091994.23000002</v>
      </c>
      <c r="EQ392" s="2045">
        <f t="shared" si="1842"/>
        <v>0.65790486463714004</v>
      </c>
      <c r="ER392" s="6031">
        <v>298431587.23000002</v>
      </c>
      <c r="ES392" s="6032"/>
      <c r="ET392" s="4026">
        <v>20883074.25</v>
      </c>
      <c r="EU392" s="4026">
        <v>15432175.189999999</v>
      </c>
      <c r="EV392" s="3169">
        <f t="shared" si="1816"/>
        <v>5450899.0600000005</v>
      </c>
      <c r="EW392" s="3169">
        <f t="shared" si="1817"/>
        <v>0.73898004696315245</v>
      </c>
      <c r="EX392" s="3983">
        <f t="shared" si="1818"/>
        <v>211771768.19</v>
      </c>
      <c r="EY392" s="3169">
        <f t="shared" si="1819"/>
        <v>86659819.040000021</v>
      </c>
      <c r="EZ392" s="3169">
        <f t="shared" si="1820"/>
        <v>0.70961579555179044</v>
      </c>
      <c r="FA392" s="7431">
        <v>298431587.23000002</v>
      </c>
      <c r="FB392" s="7432"/>
      <c r="FC392" s="2553">
        <v>22095731.84</v>
      </c>
      <c r="FD392" s="2554">
        <v>48253864</v>
      </c>
      <c r="FE392" s="1873">
        <f t="shared" si="1860"/>
        <v>26158132.16</v>
      </c>
      <c r="FF392" s="1874">
        <f t="shared" si="1839"/>
        <v>2.1838545267211207</v>
      </c>
      <c r="FG392" s="2874">
        <f t="shared" si="1821"/>
        <v>131275338</v>
      </c>
      <c r="FH392" s="1873">
        <f t="shared" si="1822"/>
        <v>167156249.23000002</v>
      </c>
      <c r="FI392" s="1874">
        <f t="shared" si="1840"/>
        <v>0.43988419328690775</v>
      </c>
      <c r="FJ392" s="7431">
        <v>298431587.23000002</v>
      </c>
      <c r="FK392" s="7432"/>
      <c r="FL392" s="2499">
        <v>22095136</v>
      </c>
      <c r="FM392" s="2526">
        <v>2005439</v>
      </c>
      <c r="FN392" s="1">
        <f t="shared" si="1823"/>
        <v>20089697</v>
      </c>
      <c r="FO392" s="2045">
        <f t="shared" si="1846"/>
        <v>9.0763822408696654E-2</v>
      </c>
      <c r="FP392" s="2526">
        <f t="shared" si="1824"/>
        <v>133280777</v>
      </c>
      <c r="FQ392" s="1">
        <f t="shared" si="1825"/>
        <v>165150810.23000002</v>
      </c>
      <c r="FR392" s="2045">
        <f t="shared" si="1843"/>
        <v>0.44660412202707295</v>
      </c>
      <c r="FS392" s="7431">
        <v>298431587.23000002</v>
      </c>
      <c r="FT392" s="7432"/>
      <c r="FU392" s="3047">
        <v>21746495</v>
      </c>
      <c r="FV392" s="2499">
        <v>23048234</v>
      </c>
      <c r="FW392" s="1">
        <f t="shared" si="1826"/>
        <v>-1301739</v>
      </c>
      <c r="FX392" s="1">
        <f t="shared" si="1827"/>
        <v>1.0598597153242395</v>
      </c>
      <c r="FY392" s="2499">
        <f t="shared" si="1828"/>
        <v>156329011</v>
      </c>
      <c r="FZ392" s="1">
        <f t="shared" si="1829"/>
        <v>142102576.23000002</v>
      </c>
      <c r="GA392" s="1">
        <f t="shared" si="1830"/>
        <v>0.52383533677190097</v>
      </c>
      <c r="GB392" s="1">
        <f t="shared" si="1831"/>
        <v>7.4419819986694113E-2</v>
      </c>
      <c r="GC392" s="2219">
        <v>0</v>
      </c>
      <c r="GD392" s="1895">
        <v>1</v>
      </c>
      <c r="GE392" s="6799"/>
      <c r="GF392" s="6799"/>
      <c r="GG392" s="5707"/>
      <c r="GH392" s="5707"/>
      <c r="GI392" s="5707"/>
      <c r="GJ392" s="5707"/>
      <c r="GK392" s="5707"/>
      <c r="GL392" s="1613">
        <v>3</v>
      </c>
      <c r="GM392" s="1614" t="s">
        <v>3262</v>
      </c>
      <c r="GN392" s="1615" t="s">
        <v>3260</v>
      </c>
      <c r="GO392" s="1388">
        <v>298431587.23000002</v>
      </c>
      <c r="GP392" s="1407">
        <v>83212912.689999998</v>
      </c>
      <c r="GQ392" s="2085">
        <v>83021474.479999989</v>
      </c>
      <c r="GR392" s="2085">
        <v>191438.21000000834</v>
      </c>
      <c r="GS392" s="1895">
        <v>0.99769941702782128</v>
      </c>
      <c r="GT392" s="2085">
        <v>83021474.479999989</v>
      </c>
      <c r="GU392" s="2085">
        <v>215410112.75000003</v>
      </c>
      <c r="GV392" s="1895">
        <v>0.27819265128934112</v>
      </c>
    </row>
    <row r="393" spans="1:204" ht="72" customHeight="1" x14ac:dyDescent="0.25">
      <c r="B393" s="7156"/>
      <c r="C393" s="5686"/>
      <c r="D393" s="7101"/>
      <c r="E393" s="5686"/>
      <c r="F393" s="6800"/>
      <c r="G393" s="6800"/>
      <c r="H393" s="5708"/>
      <c r="I393" s="5708"/>
      <c r="J393" s="5708"/>
      <c r="K393" s="5708"/>
      <c r="L393" s="5708"/>
      <c r="M393" s="5708"/>
      <c r="N393" s="5708"/>
      <c r="O393" s="5708"/>
      <c r="P393" s="5699"/>
      <c r="Q393" s="5699"/>
      <c r="R393" s="5705"/>
      <c r="S393" s="5708"/>
      <c r="T393" s="5699"/>
      <c r="U393" s="5705"/>
      <c r="V393" s="7108"/>
      <c r="W393" s="7207"/>
      <c r="X393" s="5693"/>
      <c r="Y393" s="1613">
        <v>4</v>
      </c>
      <c r="Z393" s="5468" t="s">
        <v>3263</v>
      </c>
      <c r="AA393" s="5587" t="s">
        <v>2864</v>
      </c>
      <c r="AB393" s="5589">
        <v>100</v>
      </c>
      <c r="AC393" s="1398">
        <v>25</v>
      </c>
      <c r="AD393" s="1424">
        <f t="shared" si="1861"/>
        <v>0.25</v>
      </c>
      <c r="AE393" s="1398">
        <v>25</v>
      </c>
      <c r="AF393" s="576">
        <f t="shared" si="1853"/>
        <v>0.25</v>
      </c>
      <c r="AG393" s="1398">
        <v>25</v>
      </c>
      <c r="AH393" s="576">
        <f t="shared" si="1854"/>
        <v>0.25</v>
      </c>
      <c r="AI393" s="1398">
        <v>25</v>
      </c>
      <c r="AJ393" s="576">
        <f t="shared" si="1855"/>
        <v>0.25</v>
      </c>
      <c r="AK393" s="198">
        <f t="shared" si="1856"/>
        <v>1</v>
      </c>
      <c r="AL393" s="1425">
        <v>4</v>
      </c>
      <c r="AM393" s="1417" t="s">
        <v>3406</v>
      </c>
      <c r="AN393" s="1417" t="s">
        <v>3400</v>
      </c>
      <c r="AO393" s="1417" t="s">
        <v>3401</v>
      </c>
      <c r="AP393" s="1414" t="s">
        <v>3402</v>
      </c>
      <c r="AQ393" s="1039">
        <v>100</v>
      </c>
      <c r="AR393" s="1615" t="s">
        <v>2864</v>
      </c>
      <c r="AS393" s="1039" t="s">
        <v>753</v>
      </c>
      <c r="AT393" s="2274"/>
      <c r="AU393" s="970" t="s">
        <v>1704</v>
      </c>
      <c r="AV393" s="6472">
        <v>100</v>
      </c>
      <c r="AW393" s="6472"/>
      <c r="AX393" s="5073">
        <f t="shared" si="1782"/>
        <v>25</v>
      </c>
      <c r="AY393" s="5073">
        <f t="shared" si="1783"/>
        <v>25</v>
      </c>
      <c r="AZ393" s="4411">
        <f t="shared" si="1784"/>
        <v>0</v>
      </c>
      <c r="BA393" s="4411">
        <f t="shared" si="1785"/>
        <v>1</v>
      </c>
      <c r="BB393" s="4450">
        <f t="shared" si="1711"/>
        <v>100</v>
      </c>
      <c r="BC393" s="4104">
        <f t="shared" si="1786"/>
        <v>0</v>
      </c>
      <c r="BD393" s="2963">
        <f t="shared" si="1787"/>
        <v>1</v>
      </c>
      <c r="BE393" s="4468">
        <f t="shared" si="1788"/>
        <v>0</v>
      </c>
      <c r="BF393" s="6472">
        <v>100</v>
      </c>
      <c r="BG393" s="6472"/>
      <c r="BH393" s="4030">
        <f t="shared" si="1520"/>
        <v>25</v>
      </c>
      <c r="BI393" s="4030">
        <f t="shared" si="1789"/>
        <v>25</v>
      </c>
      <c r="BJ393" s="3111">
        <f t="shared" si="1790"/>
        <v>0</v>
      </c>
      <c r="BK393" s="2963">
        <f t="shared" si="1791"/>
        <v>1</v>
      </c>
      <c r="BL393" s="3674">
        <f t="shared" si="1792"/>
        <v>75</v>
      </c>
      <c r="BM393" s="3122">
        <f t="shared" si="1793"/>
        <v>25</v>
      </c>
      <c r="BN393" s="2963">
        <f t="shared" si="1794"/>
        <v>0.75</v>
      </c>
      <c r="BO393" s="3738">
        <f t="shared" si="1795"/>
        <v>0</v>
      </c>
      <c r="BP393" s="3494"/>
      <c r="BQ393" s="7372">
        <v>100</v>
      </c>
      <c r="BR393" s="7372"/>
      <c r="BS393" s="3052">
        <f t="shared" si="1796"/>
        <v>25</v>
      </c>
      <c r="BT393" s="3052">
        <f t="shared" si="1796"/>
        <v>25</v>
      </c>
      <c r="BU393" s="2987">
        <f t="shared" si="1847"/>
        <v>0</v>
      </c>
      <c r="BV393" s="2963">
        <f t="shared" si="1848"/>
        <v>1</v>
      </c>
      <c r="BW393" s="2361">
        <f t="shared" si="1849"/>
        <v>50</v>
      </c>
      <c r="BX393" s="3033">
        <f t="shared" si="1850"/>
        <v>50</v>
      </c>
      <c r="BY393" s="2963">
        <f t="shared" si="1851"/>
        <v>0.5</v>
      </c>
      <c r="BZ393" s="3151"/>
      <c r="CA393" s="7396">
        <v>100</v>
      </c>
      <c r="CB393" s="7397"/>
      <c r="CC393" s="2455">
        <v>25</v>
      </c>
      <c r="CD393" s="2455">
        <v>25</v>
      </c>
      <c r="CE393" s="2456">
        <f t="shared" si="1797"/>
        <v>0</v>
      </c>
      <c r="CF393" s="2450">
        <f t="shared" si="1798"/>
        <v>1</v>
      </c>
      <c r="CG393" s="2457">
        <f t="shared" si="1799"/>
        <v>25</v>
      </c>
      <c r="CH393" s="2428">
        <f t="shared" si="1857"/>
        <v>75</v>
      </c>
      <c r="CI393" s="2450">
        <f t="shared" si="1801"/>
        <v>0.25</v>
      </c>
      <c r="CJ393" s="7462"/>
      <c r="CK393" s="2479"/>
      <c r="CL393" s="2475"/>
      <c r="CY393" s="6025">
        <v>100</v>
      </c>
      <c r="CZ393" s="6026"/>
      <c r="DA393" s="4308">
        <v>8</v>
      </c>
      <c r="DB393" s="4306">
        <v>8</v>
      </c>
      <c r="DC393" s="4207">
        <f t="shared" si="1858"/>
        <v>0</v>
      </c>
      <c r="DD393" s="4208">
        <f t="shared" si="1833"/>
        <v>1</v>
      </c>
      <c r="DE393" s="4309">
        <f t="shared" si="1852"/>
        <v>83</v>
      </c>
      <c r="DF393" s="4209">
        <f t="shared" si="1802"/>
        <v>17</v>
      </c>
      <c r="DG393" s="4208">
        <f t="shared" si="1834"/>
        <v>0.83</v>
      </c>
      <c r="DH393" s="6033">
        <v>100</v>
      </c>
      <c r="DI393" s="6034"/>
      <c r="DJ393" s="4936">
        <v>8</v>
      </c>
      <c r="DK393" s="4937">
        <v>8</v>
      </c>
      <c r="DL393" s="4938">
        <f t="shared" si="1803"/>
        <v>0</v>
      </c>
      <c r="DM393" s="4932">
        <f t="shared" si="1844"/>
        <v>1</v>
      </c>
      <c r="DN393" s="4644">
        <f t="shared" si="1804"/>
        <v>91</v>
      </c>
      <c r="DO393" s="4163">
        <f t="shared" si="1805"/>
        <v>9</v>
      </c>
      <c r="DP393" s="2680">
        <f t="shared" si="1841"/>
        <v>0.91</v>
      </c>
      <c r="DQ393" s="6023">
        <v>100</v>
      </c>
      <c r="DR393" s="6024"/>
      <c r="DS393" s="5070">
        <v>9</v>
      </c>
      <c r="DT393" s="5070">
        <v>9</v>
      </c>
      <c r="DU393" s="4464">
        <f t="shared" si="1806"/>
        <v>0</v>
      </c>
      <c r="DV393" s="4464">
        <f t="shared" si="1807"/>
        <v>1</v>
      </c>
      <c r="DW393" s="4984">
        <f t="shared" si="1808"/>
        <v>100</v>
      </c>
      <c r="DX393" s="4163">
        <f t="shared" si="1809"/>
        <v>0</v>
      </c>
      <c r="DY393" s="4171">
        <f t="shared" si="1810"/>
        <v>1</v>
      </c>
      <c r="DZ393" s="6025">
        <v>100</v>
      </c>
      <c r="EA393" s="6026"/>
      <c r="EB393" s="3599">
        <v>8</v>
      </c>
      <c r="EC393" s="3600">
        <v>8</v>
      </c>
      <c r="ED393" s="3237">
        <f t="shared" si="1859"/>
        <v>0</v>
      </c>
      <c r="EE393" s="1874">
        <f t="shared" si="1836"/>
        <v>1</v>
      </c>
      <c r="EF393" s="3604">
        <f t="shared" si="1811"/>
        <v>58</v>
      </c>
      <c r="EG393" s="1873">
        <f t="shared" si="1812"/>
        <v>42</v>
      </c>
      <c r="EH393" s="1874">
        <f t="shared" si="1837"/>
        <v>0.57999999999999996</v>
      </c>
      <c r="EI393" s="6033">
        <v>100</v>
      </c>
      <c r="EJ393" s="6034"/>
      <c r="EK393" s="3611">
        <v>8</v>
      </c>
      <c r="EL393" s="3608">
        <v>8</v>
      </c>
      <c r="EM393" s="3169">
        <f t="shared" si="1813"/>
        <v>0</v>
      </c>
      <c r="EN393" s="2045">
        <f t="shared" si="1845"/>
        <v>1</v>
      </c>
      <c r="EO393" s="3609">
        <f t="shared" si="1814"/>
        <v>66</v>
      </c>
      <c r="EP393" s="3169">
        <f t="shared" si="1815"/>
        <v>34</v>
      </c>
      <c r="EQ393" s="2045">
        <f t="shared" si="1842"/>
        <v>0.66</v>
      </c>
      <c r="ER393" s="6023">
        <v>100</v>
      </c>
      <c r="ES393" s="6024"/>
      <c r="ET393" s="4027">
        <v>9</v>
      </c>
      <c r="EU393" s="4027">
        <v>9</v>
      </c>
      <c r="EV393" s="3169">
        <f t="shared" si="1816"/>
        <v>0</v>
      </c>
      <c r="EW393" s="3169">
        <f t="shared" si="1817"/>
        <v>1</v>
      </c>
      <c r="EX393" s="3983">
        <f t="shared" si="1818"/>
        <v>75</v>
      </c>
      <c r="EY393" s="3169">
        <f t="shared" si="1819"/>
        <v>25</v>
      </c>
      <c r="EZ393" s="3169">
        <f t="shared" si="1820"/>
        <v>0.75</v>
      </c>
      <c r="FA393" s="6803">
        <v>100</v>
      </c>
      <c r="FB393" s="6804"/>
      <c r="FC393" s="2294">
        <v>8</v>
      </c>
      <c r="FD393" s="2517">
        <v>8</v>
      </c>
      <c r="FE393" s="1873">
        <f t="shared" si="1860"/>
        <v>0</v>
      </c>
      <c r="FF393" s="1874">
        <f t="shared" si="1839"/>
        <v>1</v>
      </c>
      <c r="FG393" s="2874">
        <f t="shared" si="1821"/>
        <v>33</v>
      </c>
      <c r="FH393" s="1873">
        <f t="shared" si="1822"/>
        <v>67</v>
      </c>
      <c r="FI393" s="1874">
        <f t="shared" si="1840"/>
        <v>0.33</v>
      </c>
      <c r="FJ393" s="6803">
        <v>100</v>
      </c>
      <c r="FK393" s="6804"/>
      <c r="FL393" s="2499">
        <v>8</v>
      </c>
      <c r="FM393" s="2526">
        <v>8</v>
      </c>
      <c r="FN393" s="1">
        <f t="shared" si="1823"/>
        <v>0</v>
      </c>
      <c r="FO393" s="2045">
        <f t="shared" si="1846"/>
        <v>1</v>
      </c>
      <c r="FP393" s="2526">
        <f t="shared" si="1824"/>
        <v>41</v>
      </c>
      <c r="FQ393" s="1">
        <f t="shared" si="1825"/>
        <v>59</v>
      </c>
      <c r="FR393" s="2045">
        <f t="shared" si="1843"/>
        <v>0.41</v>
      </c>
      <c r="FS393" s="6803">
        <v>100</v>
      </c>
      <c r="FT393" s="6804"/>
      <c r="FU393" s="3047">
        <v>9</v>
      </c>
      <c r="FV393" s="2499">
        <v>9</v>
      </c>
      <c r="FW393" s="1">
        <f t="shared" si="1826"/>
        <v>0</v>
      </c>
      <c r="FX393" s="1">
        <f t="shared" si="1827"/>
        <v>1</v>
      </c>
      <c r="FY393" s="2499">
        <f t="shared" si="1828"/>
        <v>50</v>
      </c>
      <c r="FZ393" s="1">
        <f t="shared" si="1829"/>
        <v>50</v>
      </c>
      <c r="GA393" s="1">
        <f t="shared" si="1830"/>
        <v>0.5</v>
      </c>
      <c r="GB393" s="1">
        <f t="shared" si="1831"/>
        <v>7.999999999999996E-2</v>
      </c>
      <c r="GC393" s="2219">
        <v>0</v>
      </c>
      <c r="GD393" s="1895">
        <v>1</v>
      </c>
      <c r="GE393" s="6800"/>
      <c r="GF393" s="6800"/>
      <c r="GG393" s="5708"/>
      <c r="GH393" s="5708"/>
      <c r="GI393" s="5708"/>
      <c r="GJ393" s="5708"/>
      <c r="GK393" s="5708"/>
      <c r="GL393" s="1613">
        <v>4</v>
      </c>
      <c r="GM393" s="1614" t="s">
        <v>3263</v>
      </c>
      <c r="GN393" s="1615" t="s">
        <v>2864</v>
      </c>
      <c r="GO393" s="1423">
        <v>100</v>
      </c>
      <c r="GP393" s="180">
        <v>25</v>
      </c>
      <c r="GQ393" s="2085">
        <v>25</v>
      </c>
      <c r="GR393" s="2085">
        <v>0</v>
      </c>
      <c r="GS393" s="1895">
        <v>1</v>
      </c>
      <c r="GT393" s="2085">
        <v>25</v>
      </c>
      <c r="GU393" s="2085">
        <v>75</v>
      </c>
      <c r="GV393" s="1895">
        <v>0.25</v>
      </c>
    </row>
    <row r="394" spans="1:204" ht="60.75" customHeight="1" x14ac:dyDescent="0.25">
      <c r="A394" s="1">
        <f>SUM(A390+1)</f>
        <v>59</v>
      </c>
      <c r="B394" s="7156"/>
      <c r="C394" s="5684">
        <v>1502</v>
      </c>
      <c r="D394" s="7100">
        <v>3</v>
      </c>
      <c r="E394" s="5684" t="s">
        <v>233</v>
      </c>
      <c r="F394" s="6796" t="s">
        <v>227</v>
      </c>
      <c r="G394" s="6796" t="s">
        <v>234</v>
      </c>
      <c r="H394" s="2105" t="s">
        <v>17</v>
      </c>
      <c r="I394" s="2105" t="s">
        <v>19</v>
      </c>
      <c r="J394" s="2105" t="s">
        <v>16</v>
      </c>
      <c r="K394" s="2105" t="s">
        <v>20</v>
      </c>
      <c r="L394" s="2105" t="s">
        <v>16</v>
      </c>
      <c r="M394" s="5706" t="s">
        <v>21</v>
      </c>
      <c r="N394" s="2105" t="s">
        <v>410</v>
      </c>
      <c r="O394" s="2105" t="s">
        <v>617</v>
      </c>
      <c r="P394" s="2464" t="s">
        <v>329</v>
      </c>
      <c r="Q394" s="2464" t="s">
        <v>332</v>
      </c>
      <c r="R394" s="5377" t="s">
        <v>339</v>
      </c>
      <c r="S394" s="2464" t="s">
        <v>481</v>
      </c>
      <c r="T394" s="2464" t="s">
        <v>482</v>
      </c>
      <c r="U394" s="7126" t="s">
        <v>731</v>
      </c>
      <c r="V394" s="5697" t="s">
        <v>564</v>
      </c>
      <c r="W394" s="7205">
        <v>2481348</v>
      </c>
      <c r="X394" s="5691" t="s">
        <v>235</v>
      </c>
      <c r="Y394" s="1399">
        <v>1</v>
      </c>
      <c r="Z394" s="5469" t="s">
        <v>3292</v>
      </c>
      <c r="AA394" s="5590" t="s">
        <v>773</v>
      </c>
      <c r="AB394" s="5591">
        <v>1</v>
      </c>
      <c r="AC394" s="1405">
        <v>1</v>
      </c>
      <c r="AD394" s="1403">
        <f t="shared" si="1861"/>
        <v>1</v>
      </c>
      <c r="AE394" s="1405">
        <v>0</v>
      </c>
      <c r="AF394" s="1403">
        <f t="shared" si="1853"/>
        <v>0</v>
      </c>
      <c r="AG394" s="1405">
        <v>0</v>
      </c>
      <c r="AH394" s="1403">
        <f t="shared" si="1854"/>
        <v>0</v>
      </c>
      <c r="AI394" s="1405">
        <v>0</v>
      </c>
      <c r="AJ394" s="1403">
        <f t="shared" si="1855"/>
        <v>0</v>
      </c>
      <c r="AK394" s="228">
        <f t="shared" si="1856"/>
        <v>1</v>
      </c>
      <c r="AL394" s="1343">
        <v>1</v>
      </c>
      <c r="AM394" s="1419" t="s">
        <v>3297</v>
      </c>
      <c r="AN394" s="1419" t="s">
        <v>3298</v>
      </c>
      <c r="AO394" s="1420" t="s">
        <v>3304</v>
      </c>
      <c r="AP394" s="1048" t="s">
        <v>3305</v>
      </c>
      <c r="AQ394" s="1">
        <v>100</v>
      </c>
      <c r="AR394" s="1204" t="s">
        <v>773</v>
      </c>
      <c r="AS394" s="1039" t="s">
        <v>753</v>
      </c>
      <c r="AT394" s="2274"/>
      <c r="AU394" s="970" t="s">
        <v>1704</v>
      </c>
      <c r="AV394" s="6473">
        <v>1</v>
      </c>
      <c r="AW394" s="6474"/>
      <c r="AX394" s="5063">
        <f t="shared" si="1782"/>
        <v>0</v>
      </c>
      <c r="AY394" s="5063">
        <f t="shared" si="1783"/>
        <v>0</v>
      </c>
      <c r="AZ394" s="4411">
        <f t="shared" si="1784"/>
        <v>0</v>
      </c>
      <c r="BA394" s="4496" t="e">
        <f t="shared" si="1785"/>
        <v>#DIV/0!</v>
      </c>
      <c r="BB394" s="4450">
        <f t="shared" si="1711"/>
        <v>1</v>
      </c>
      <c r="BC394" s="4104">
        <f t="shared" si="1786"/>
        <v>0</v>
      </c>
      <c r="BD394" s="2963">
        <f t="shared" si="1787"/>
        <v>1</v>
      </c>
      <c r="BE394" s="5075">
        <f t="shared" si="1788"/>
        <v>0</v>
      </c>
      <c r="BF394" s="6473">
        <v>1</v>
      </c>
      <c r="BG394" s="6474"/>
      <c r="BH394" s="4023">
        <f t="shared" si="1520"/>
        <v>0</v>
      </c>
      <c r="BI394" s="4023">
        <f t="shared" si="1789"/>
        <v>0</v>
      </c>
      <c r="BJ394" s="3111">
        <f t="shared" si="1790"/>
        <v>0</v>
      </c>
      <c r="BK394" s="2963" t="e">
        <f t="shared" si="1791"/>
        <v>#DIV/0!</v>
      </c>
      <c r="BL394" s="3674">
        <f t="shared" si="1792"/>
        <v>1</v>
      </c>
      <c r="BM394" s="3122">
        <f t="shared" si="1793"/>
        <v>0</v>
      </c>
      <c r="BN394" s="2963">
        <f t="shared" si="1794"/>
        <v>1</v>
      </c>
      <c r="BO394" s="3738">
        <f t="shared" si="1795"/>
        <v>0</v>
      </c>
      <c r="BP394" s="3494"/>
      <c r="BQ394" s="7480">
        <v>1</v>
      </c>
      <c r="BR394" s="7481"/>
      <c r="BS394" s="2613">
        <f t="shared" si="1796"/>
        <v>0</v>
      </c>
      <c r="BT394" s="2613">
        <f t="shared" si="1796"/>
        <v>0</v>
      </c>
      <c r="BU394" s="2987">
        <f t="shared" si="1847"/>
        <v>0</v>
      </c>
      <c r="BV394" s="2963" t="e">
        <f t="shared" si="1848"/>
        <v>#DIV/0!</v>
      </c>
      <c r="BW394" s="2361">
        <f t="shared" si="1849"/>
        <v>1</v>
      </c>
      <c r="BX394" s="3033">
        <f t="shared" si="1850"/>
        <v>0</v>
      </c>
      <c r="BY394" s="2963">
        <f t="shared" si="1851"/>
        <v>1</v>
      </c>
      <c r="BZ394" s="3151"/>
      <c r="CA394" s="2458">
        <v>1</v>
      </c>
      <c r="CB394" s="2459"/>
      <c r="CC394" s="2460">
        <v>1</v>
      </c>
      <c r="CD394" s="2460">
        <v>1</v>
      </c>
      <c r="CE394" s="2456">
        <f t="shared" si="1797"/>
        <v>0</v>
      </c>
      <c r="CF394" s="2450">
        <f t="shared" si="1798"/>
        <v>1</v>
      </c>
      <c r="CG394" s="2457">
        <f t="shared" si="1799"/>
        <v>1</v>
      </c>
      <c r="CH394" s="2428">
        <f t="shared" si="1857"/>
        <v>0</v>
      </c>
      <c r="CI394" s="2450">
        <f t="shared" si="1801"/>
        <v>1</v>
      </c>
      <c r="CJ394" s="7467">
        <v>527727.30000000005</v>
      </c>
      <c r="CK394" s="2476"/>
      <c r="CL394" s="2475"/>
      <c r="CY394" s="6025">
        <v>1</v>
      </c>
      <c r="CZ394" s="6026"/>
      <c r="DA394" s="4308">
        <v>0</v>
      </c>
      <c r="DB394" s="4306">
        <v>0</v>
      </c>
      <c r="DC394" s="4207">
        <f t="shared" si="1858"/>
        <v>0</v>
      </c>
      <c r="DD394" s="4208" t="e">
        <f t="shared" si="1833"/>
        <v>#DIV/0!</v>
      </c>
      <c r="DE394" s="4309">
        <f t="shared" si="1852"/>
        <v>1</v>
      </c>
      <c r="DF394" s="4209">
        <f t="shared" si="1802"/>
        <v>0</v>
      </c>
      <c r="DG394" s="4208">
        <f t="shared" si="1834"/>
        <v>1</v>
      </c>
      <c r="DH394" s="6021">
        <v>1</v>
      </c>
      <c r="DI394" s="6022"/>
      <c r="DJ394" s="4936">
        <v>0</v>
      </c>
      <c r="DK394" s="4911">
        <v>0</v>
      </c>
      <c r="DL394" s="4938">
        <f t="shared" si="1803"/>
        <v>0</v>
      </c>
      <c r="DM394" s="4932" t="e">
        <f t="shared" si="1844"/>
        <v>#DIV/0!</v>
      </c>
      <c r="DN394" s="4939">
        <f t="shared" si="1804"/>
        <v>1</v>
      </c>
      <c r="DO394" s="4163">
        <f t="shared" si="1805"/>
        <v>0</v>
      </c>
      <c r="DP394" s="2680">
        <f t="shared" si="1841"/>
        <v>1</v>
      </c>
      <c r="DQ394" s="6023">
        <v>1</v>
      </c>
      <c r="DR394" s="6024"/>
      <c r="DS394" s="5076">
        <v>0</v>
      </c>
      <c r="DT394" s="2683">
        <v>0</v>
      </c>
      <c r="DU394" s="4464">
        <f t="shared" si="1806"/>
        <v>0</v>
      </c>
      <c r="DV394" s="4464" t="e">
        <f t="shared" si="1807"/>
        <v>#DIV/0!</v>
      </c>
      <c r="DW394" s="4464">
        <f t="shared" si="1808"/>
        <v>1</v>
      </c>
      <c r="DX394" s="4163">
        <f t="shared" si="1809"/>
        <v>0</v>
      </c>
      <c r="DY394" s="4171">
        <f t="shared" si="1810"/>
        <v>1</v>
      </c>
      <c r="DZ394" s="6025">
        <v>1</v>
      </c>
      <c r="EA394" s="6026"/>
      <c r="EB394" s="3599">
        <v>0</v>
      </c>
      <c r="EC394" s="3600">
        <v>0</v>
      </c>
      <c r="ED394" s="3237">
        <f t="shared" si="1859"/>
        <v>0</v>
      </c>
      <c r="EE394" s="1874" t="e">
        <f t="shared" si="1836"/>
        <v>#DIV/0!</v>
      </c>
      <c r="EF394" s="3604">
        <f t="shared" si="1811"/>
        <v>1</v>
      </c>
      <c r="EG394" s="1873">
        <f t="shared" si="1812"/>
        <v>0</v>
      </c>
      <c r="EH394" s="1874">
        <f t="shared" si="1837"/>
        <v>1</v>
      </c>
      <c r="EI394" s="6021">
        <v>1</v>
      </c>
      <c r="EJ394" s="6022"/>
      <c r="EK394" s="3086">
        <v>0</v>
      </c>
      <c r="EL394" s="3087">
        <v>0</v>
      </c>
      <c r="EM394" s="3169">
        <f t="shared" si="1813"/>
        <v>0</v>
      </c>
      <c r="EN394" s="2045" t="e">
        <f t="shared" si="1845"/>
        <v>#DIV/0!</v>
      </c>
      <c r="EO394" s="3607">
        <f t="shared" si="1814"/>
        <v>1</v>
      </c>
      <c r="EP394" s="3169">
        <f t="shared" si="1815"/>
        <v>0</v>
      </c>
      <c r="EQ394" s="2045">
        <f t="shared" si="1842"/>
        <v>1</v>
      </c>
      <c r="ER394" s="6023">
        <v>1</v>
      </c>
      <c r="ES394" s="6024"/>
      <c r="ET394" s="4032">
        <v>0</v>
      </c>
      <c r="EU394" s="3621">
        <v>0</v>
      </c>
      <c r="EV394" s="3169">
        <f t="shared" si="1816"/>
        <v>0</v>
      </c>
      <c r="EW394" s="3169" t="e">
        <f t="shared" si="1817"/>
        <v>#DIV/0!</v>
      </c>
      <c r="EX394" s="4011">
        <f t="shared" si="1818"/>
        <v>1</v>
      </c>
      <c r="EY394" s="3169">
        <f t="shared" si="1819"/>
        <v>0</v>
      </c>
      <c r="EZ394" s="3169">
        <f t="shared" si="1820"/>
        <v>1</v>
      </c>
      <c r="FA394" s="6803">
        <v>1</v>
      </c>
      <c r="FB394" s="6804"/>
      <c r="FC394" s="2294">
        <v>0</v>
      </c>
      <c r="FD394" s="2517">
        <v>0</v>
      </c>
      <c r="FE394" s="1873">
        <f t="shared" ref="FE394:FE397" si="1862">FD394-FC394</f>
        <v>0</v>
      </c>
      <c r="FF394" s="1874" t="e">
        <f t="shared" ref="FF394:FF397" si="1863">FD394/FC394</f>
        <v>#DIV/0!</v>
      </c>
      <c r="FG394" s="2874">
        <f t="shared" si="1821"/>
        <v>1</v>
      </c>
      <c r="FH394" s="1873">
        <f t="shared" si="1822"/>
        <v>0</v>
      </c>
      <c r="FI394" s="1874">
        <f t="shared" ref="FI394:FI397" si="1864">FG394/FA394</f>
        <v>1</v>
      </c>
      <c r="FJ394" s="6803">
        <v>1</v>
      </c>
      <c r="FK394" s="6804"/>
      <c r="FL394" s="2499">
        <v>0</v>
      </c>
      <c r="FM394" s="1479">
        <v>0</v>
      </c>
      <c r="FN394" s="1">
        <f t="shared" si="1823"/>
        <v>0</v>
      </c>
      <c r="FO394" s="2045" t="e">
        <f t="shared" si="1846"/>
        <v>#DIV/0!</v>
      </c>
      <c r="FP394" s="3049">
        <f t="shared" si="1824"/>
        <v>1</v>
      </c>
      <c r="FQ394" s="1">
        <f t="shared" si="1825"/>
        <v>0</v>
      </c>
      <c r="FR394" s="2045">
        <f t="shared" si="1843"/>
        <v>1</v>
      </c>
      <c r="FS394" s="6803">
        <v>1</v>
      </c>
      <c r="FT394" s="6804"/>
      <c r="FU394" s="2499">
        <v>0</v>
      </c>
      <c r="FV394" s="2499">
        <v>0</v>
      </c>
      <c r="FW394" s="1">
        <f t="shared" ref="FW394:FW397" si="1865">FU394-FV394</f>
        <v>0</v>
      </c>
      <c r="FX394" s="1" t="e">
        <f t="shared" ref="FX394:FX397" si="1866">FV394/FU394</f>
        <v>#DIV/0!</v>
      </c>
      <c r="FY394" s="1479">
        <f t="shared" ref="FY394:FY397" si="1867">SUM(FV394+FP394)</f>
        <v>1</v>
      </c>
      <c r="FZ394" s="1">
        <f t="shared" ref="FZ394:FZ397" si="1868">FS394-FY394</f>
        <v>0</v>
      </c>
      <c r="GA394" s="1">
        <f t="shared" ref="GA394:GA397" si="1869">FY394/FS394</f>
        <v>1</v>
      </c>
      <c r="GB394" s="1">
        <f t="shared" si="1831"/>
        <v>0</v>
      </c>
      <c r="GC394" s="2219">
        <v>0</v>
      </c>
      <c r="GD394" s="1895">
        <v>1</v>
      </c>
      <c r="GE394" s="6796" t="s">
        <v>227</v>
      </c>
      <c r="GF394" s="6796" t="s">
        <v>234</v>
      </c>
      <c r="GG394" s="5706" t="s">
        <v>17</v>
      </c>
      <c r="GH394" s="5706" t="s">
        <v>19</v>
      </c>
      <c r="GI394" s="5706" t="s">
        <v>16</v>
      </c>
      <c r="GJ394" s="5706" t="s">
        <v>20</v>
      </c>
      <c r="GK394" s="5706" t="s">
        <v>16</v>
      </c>
      <c r="GL394" s="1958">
        <v>1</v>
      </c>
      <c r="GM394" s="1958" t="s">
        <v>3292</v>
      </c>
      <c r="GN394" s="1204" t="s">
        <v>773</v>
      </c>
      <c r="GO394" s="2379">
        <v>1</v>
      </c>
      <c r="GP394" s="1407">
        <v>1</v>
      </c>
      <c r="GQ394" s="2085">
        <v>1</v>
      </c>
      <c r="GR394" s="2085">
        <v>0</v>
      </c>
      <c r="GS394" s="1895">
        <v>1</v>
      </c>
      <c r="GT394" s="2085">
        <v>1</v>
      </c>
      <c r="GU394" s="2085">
        <v>0</v>
      </c>
      <c r="GV394" s="1895">
        <v>1</v>
      </c>
    </row>
    <row r="395" spans="1:204" ht="48" x14ac:dyDescent="0.25">
      <c r="B395" s="7156"/>
      <c r="C395" s="5685"/>
      <c r="D395" s="7164"/>
      <c r="E395" s="5685"/>
      <c r="F395" s="7104"/>
      <c r="G395" s="7104"/>
      <c r="H395" s="1426"/>
      <c r="I395" s="1426"/>
      <c r="J395" s="1426"/>
      <c r="K395" s="1426"/>
      <c r="L395" s="1426"/>
      <c r="M395" s="5707"/>
      <c r="N395" s="1426"/>
      <c r="O395" s="1426"/>
      <c r="P395" s="1427"/>
      <c r="Q395" s="1427"/>
      <c r="R395" s="5378"/>
      <c r="S395" s="1427"/>
      <c r="T395" s="1427"/>
      <c r="U395" s="7127"/>
      <c r="V395" s="5698"/>
      <c r="W395" s="7206"/>
      <c r="X395" s="5692"/>
      <c r="Y395" s="1404">
        <v>2</v>
      </c>
      <c r="Z395" s="5469" t="s">
        <v>3293</v>
      </c>
      <c r="AA395" s="5590" t="s">
        <v>773</v>
      </c>
      <c r="AB395" s="5591">
        <v>1</v>
      </c>
      <c r="AC395" s="1405">
        <v>0</v>
      </c>
      <c r="AD395" s="1403">
        <f t="shared" si="1861"/>
        <v>0</v>
      </c>
      <c r="AE395" s="1405">
        <v>0</v>
      </c>
      <c r="AF395" s="1403">
        <f t="shared" si="1853"/>
        <v>0</v>
      </c>
      <c r="AG395" s="1405">
        <v>0</v>
      </c>
      <c r="AH395" s="1403">
        <f t="shared" si="1854"/>
        <v>0</v>
      </c>
      <c r="AI395" s="1405">
        <v>1</v>
      </c>
      <c r="AJ395" s="1403">
        <f t="shared" si="1855"/>
        <v>1</v>
      </c>
      <c r="AK395" s="228">
        <f t="shared" si="1856"/>
        <v>1</v>
      </c>
      <c r="AL395" s="1343">
        <v>2</v>
      </c>
      <c r="AM395" s="1419" t="s">
        <v>3293</v>
      </c>
      <c r="AN395" s="1419" t="s">
        <v>3299</v>
      </c>
      <c r="AO395" s="1421" t="s">
        <v>3306</v>
      </c>
      <c r="AP395" s="1048" t="s">
        <v>3307</v>
      </c>
      <c r="AQ395" s="1">
        <v>100</v>
      </c>
      <c r="AR395" s="1204" t="s">
        <v>773</v>
      </c>
      <c r="AS395" s="1039" t="s">
        <v>753</v>
      </c>
      <c r="AT395" s="2274"/>
      <c r="AU395" s="970" t="s">
        <v>1704</v>
      </c>
      <c r="AV395" s="6473">
        <v>1</v>
      </c>
      <c r="AW395" s="6474"/>
      <c r="AX395" s="5063">
        <f t="shared" si="1782"/>
        <v>1</v>
      </c>
      <c r="AY395" s="5063">
        <f t="shared" si="1783"/>
        <v>1</v>
      </c>
      <c r="AZ395" s="4411">
        <f t="shared" si="1784"/>
        <v>0</v>
      </c>
      <c r="BA395" s="4496">
        <f t="shared" si="1785"/>
        <v>1</v>
      </c>
      <c r="BB395" s="4450">
        <f t="shared" si="1711"/>
        <v>1</v>
      </c>
      <c r="BC395" s="4104">
        <f t="shared" si="1786"/>
        <v>0</v>
      </c>
      <c r="BD395" s="2963">
        <f t="shared" si="1787"/>
        <v>1</v>
      </c>
      <c r="BE395" s="5075">
        <f t="shared" si="1788"/>
        <v>0</v>
      </c>
      <c r="BF395" s="6473">
        <v>1</v>
      </c>
      <c r="BG395" s="6474"/>
      <c r="BH395" s="4023">
        <f t="shared" si="1520"/>
        <v>0</v>
      </c>
      <c r="BI395" s="4023">
        <f t="shared" si="1789"/>
        <v>0</v>
      </c>
      <c r="BJ395" s="3111">
        <f t="shared" si="1790"/>
        <v>0</v>
      </c>
      <c r="BK395" s="2963" t="e">
        <f t="shared" si="1791"/>
        <v>#DIV/0!</v>
      </c>
      <c r="BL395" s="3674">
        <f t="shared" si="1792"/>
        <v>0</v>
      </c>
      <c r="BM395" s="3122">
        <f t="shared" si="1793"/>
        <v>1</v>
      </c>
      <c r="BN395" s="2963">
        <f t="shared" si="1794"/>
        <v>0</v>
      </c>
      <c r="BO395" s="3738">
        <f t="shared" si="1795"/>
        <v>0</v>
      </c>
      <c r="BP395" s="3494"/>
      <c r="BQ395" s="7480">
        <v>1</v>
      </c>
      <c r="BR395" s="7481"/>
      <c r="BS395" s="2613">
        <f t="shared" si="1796"/>
        <v>0</v>
      </c>
      <c r="BT395" s="2613">
        <f t="shared" si="1796"/>
        <v>0</v>
      </c>
      <c r="BU395" s="2987">
        <f t="shared" si="1847"/>
        <v>0</v>
      </c>
      <c r="BV395" s="2963" t="e">
        <f t="shared" si="1848"/>
        <v>#DIV/0!</v>
      </c>
      <c r="BW395" s="2361">
        <f t="shared" si="1849"/>
        <v>0</v>
      </c>
      <c r="BX395" s="3033">
        <f t="shared" si="1850"/>
        <v>1</v>
      </c>
      <c r="BY395" s="2963">
        <f t="shared" si="1851"/>
        <v>0</v>
      </c>
      <c r="BZ395" s="3151"/>
      <c r="CA395" s="2458">
        <v>1</v>
      </c>
      <c r="CB395" s="2459"/>
      <c r="CC395" s="2460">
        <v>0</v>
      </c>
      <c r="CD395" s="2460">
        <v>0</v>
      </c>
      <c r="CE395" s="2456">
        <f t="shared" si="1797"/>
        <v>0</v>
      </c>
      <c r="CF395" s="2450" t="e">
        <f t="shared" si="1798"/>
        <v>#DIV/0!</v>
      </c>
      <c r="CG395" s="2457">
        <f t="shared" si="1799"/>
        <v>0</v>
      </c>
      <c r="CH395" s="2428">
        <f t="shared" si="1857"/>
        <v>1</v>
      </c>
      <c r="CI395" s="2450">
        <f t="shared" si="1801"/>
        <v>0</v>
      </c>
      <c r="CJ395" s="7467"/>
      <c r="CK395" s="2476"/>
      <c r="CL395" s="2475"/>
      <c r="CY395" s="6025">
        <v>1</v>
      </c>
      <c r="CZ395" s="6026"/>
      <c r="DA395" s="4308">
        <v>0</v>
      </c>
      <c r="DB395" s="4306">
        <v>0</v>
      </c>
      <c r="DC395" s="4207">
        <f t="shared" si="1858"/>
        <v>0</v>
      </c>
      <c r="DD395" s="4208" t="e">
        <f t="shared" si="1833"/>
        <v>#DIV/0!</v>
      </c>
      <c r="DE395" s="4309">
        <f t="shared" si="1852"/>
        <v>0</v>
      </c>
      <c r="DF395" s="4209">
        <f t="shared" si="1802"/>
        <v>1</v>
      </c>
      <c r="DG395" s="4208">
        <f t="shared" si="1834"/>
        <v>0</v>
      </c>
      <c r="DH395" s="6021">
        <v>1</v>
      </c>
      <c r="DI395" s="6022"/>
      <c r="DJ395" s="4936">
        <v>1</v>
      </c>
      <c r="DK395" s="4911">
        <v>0</v>
      </c>
      <c r="DL395" s="4938">
        <f t="shared" si="1803"/>
        <v>1</v>
      </c>
      <c r="DM395" s="4932">
        <f t="shared" si="1844"/>
        <v>0</v>
      </c>
      <c r="DN395" s="4939">
        <f t="shared" si="1804"/>
        <v>0</v>
      </c>
      <c r="DO395" s="4163">
        <f t="shared" si="1805"/>
        <v>1</v>
      </c>
      <c r="DP395" s="2680">
        <f t="shared" si="1841"/>
        <v>0</v>
      </c>
      <c r="DQ395" s="6023">
        <v>1</v>
      </c>
      <c r="DR395" s="6024"/>
      <c r="DS395" s="5077">
        <v>0</v>
      </c>
      <c r="DT395" s="2685">
        <v>1</v>
      </c>
      <c r="DU395" s="4464">
        <f t="shared" si="1806"/>
        <v>-1</v>
      </c>
      <c r="DV395" s="4464" t="e">
        <f t="shared" si="1807"/>
        <v>#DIV/0!</v>
      </c>
      <c r="DW395" s="4464">
        <f t="shared" si="1808"/>
        <v>1</v>
      </c>
      <c r="DX395" s="4163">
        <f t="shared" si="1809"/>
        <v>0</v>
      </c>
      <c r="DY395" s="4171">
        <f t="shared" si="1810"/>
        <v>1</v>
      </c>
      <c r="DZ395" s="6025">
        <v>1</v>
      </c>
      <c r="EA395" s="6026"/>
      <c r="EB395" s="3599">
        <v>0</v>
      </c>
      <c r="EC395" s="3600">
        <v>0</v>
      </c>
      <c r="ED395" s="3237">
        <f t="shared" si="1859"/>
        <v>0</v>
      </c>
      <c r="EE395" s="1874" t="e">
        <f t="shared" si="1836"/>
        <v>#DIV/0!</v>
      </c>
      <c r="EF395" s="3604">
        <f t="shared" si="1811"/>
        <v>0</v>
      </c>
      <c r="EG395" s="1873">
        <f t="shared" si="1812"/>
        <v>1</v>
      </c>
      <c r="EH395" s="1874">
        <f t="shared" si="1837"/>
        <v>0</v>
      </c>
      <c r="EI395" s="6021">
        <v>1</v>
      </c>
      <c r="EJ395" s="6022"/>
      <c r="EK395" s="3086">
        <v>0</v>
      </c>
      <c r="EL395" s="3087">
        <v>0</v>
      </c>
      <c r="EM395" s="3169">
        <f t="shared" si="1813"/>
        <v>0</v>
      </c>
      <c r="EN395" s="2045" t="e">
        <f t="shared" si="1845"/>
        <v>#DIV/0!</v>
      </c>
      <c r="EO395" s="3607">
        <f t="shared" si="1814"/>
        <v>0</v>
      </c>
      <c r="EP395" s="3169">
        <f t="shared" si="1815"/>
        <v>1</v>
      </c>
      <c r="EQ395" s="2045">
        <f t="shared" si="1842"/>
        <v>0</v>
      </c>
      <c r="ER395" s="6023">
        <v>1</v>
      </c>
      <c r="ES395" s="6024"/>
      <c r="ET395" s="4033">
        <v>0</v>
      </c>
      <c r="EU395" s="3622">
        <v>0</v>
      </c>
      <c r="EV395" s="3169">
        <f t="shared" si="1816"/>
        <v>0</v>
      </c>
      <c r="EW395" s="3169" t="e">
        <f t="shared" si="1817"/>
        <v>#DIV/0!</v>
      </c>
      <c r="EX395" s="4011">
        <f t="shared" si="1818"/>
        <v>0</v>
      </c>
      <c r="EY395" s="3169">
        <f t="shared" si="1819"/>
        <v>1</v>
      </c>
      <c r="EZ395" s="3169">
        <f t="shared" si="1820"/>
        <v>0</v>
      </c>
      <c r="FA395" s="6803">
        <v>1</v>
      </c>
      <c r="FB395" s="6804"/>
      <c r="FC395" s="2294">
        <v>0</v>
      </c>
      <c r="FD395" s="2517">
        <v>0</v>
      </c>
      <c r="FE395" s="1873">
        <f t="shared" si="1862"/>
        <v>0</v>
      </c>
      <c r="FF395" s="1874" t="e">
        <f t="shared" si="1863"/>
        <v>#DIV/0!</v>
      </c>
      <c r="FG395" s="2874">
        <f t="shared" si="1821"/>
        <v>0</v>
      </c>
      <c r="FH395" s="1873">
        <f t="shared" si="1822"/>
        <v>1</v>
      </c>
      <c r="FI395" s="1874">
        <f t="shared" si="1864"/>
        <v>0</v>
      </c>
      <c r="FJ395" s="6803">
        <v>1</v>
      </c>
      <c r="FK395" s="6804"/>
      <c r="FL395" s="2499">
        <v>0</v>
      </c>
      <c r="FM395" s="1479">
        <v>0</v>
      </c>
      <c r="FN395" s="1">
        <f t="shared" si="1823"/>
        <v>0</v>
      </c>
      <c r="FO395" s="2045" t="e">
        <f t="shared" si="1846"/>
        <v>#DIV/0!</v>
      </c>
      <c r="FP395" s="3049">
        <f t="shared" si="1824"/>
        <v>0</v>
      </c>
      <c r="FQ395" s="1">
        <f t="shared" si="1825"/>
        <v>1</v>
      </c>
      <c r="FR395" s="2045">
        <f t="shared" si="1843"/>
        <v>0</v>
      </c>
      <c r="FS395" s="6803">
        <v>1</v>
      </c>
      <c r="FT395" s="6804"/>
      <c r="FU395" s="2499">
        <v>0</v>
      </c>
      <c r="FV395" s="2499">
        <v>0</v>
      </c>
      <c r="FW395" s="1">
        <f t="shared" si="1865"/>
        <v>0</v>
      </c>
      <c r="FX395" s="1" t="e">
        <f t="shared" si="1866"/>
        <v>#DIV/0!</v>
      </c>
      <c r="FY395" s="1479">
        <f t="shared" si="1867"/>
        <v>0</v>
      </c>
      <c r="FZ395" s="1">
        <f t="shared" si="1868"/>
        <v>1</v>
      </c>
      <c r="GA395" s="1">
        <f t="shared" si="1869"/>
        <v>0</v>
      </c>
      <c r="GB395" s="1">
        <f t="shared" si="1831"/>
        <v>0</v>
      </c>
      <c r="GC395" s="2219">
        <v>0</v>
      </c>
      <c r="GD395" s="1895">
        <v>1</v>
      </c>
      <c r="GE395" s="7104"/>
      <c r="GF395" s="7104"/>
      <c r="GG395" s="5707"/>
      <c r="GH395" s="5707"/>
      <c r="GI395" s="5707"/>
      <c r="GJ395" s="5707"/>
      <c r="GK395" s="5707"/>
      <c r="GL395" s="1404">
        <v>2</v>
      </c>
      <c r="GM395" s="1958" t="s">
        <v>3293</v>
      </c>
      <c r="GN395" s="1204" t="s">
        <v>773</v>
      </c>
      <c r="GO395" s="2379">
        <v>1</v>
      </c>
      <c r="GP395" s="1407">
        <v>0</v>
      </c>
      <c r="GQ395" s="2085">
        <v>0</v>
      </c>
      <c r="GR395" s="2085">
        <v>0</v>
      </c>
      <c r="GS395" s="1895" t="e">
        <v>#DIV/0!</v>
      </c>
      <c r="GT395" s="2085">
        <v>0</v>
      </c>
      <c r="GU395" s="2085">
        <v>1</v>
      </c>
      <c r="GV395" s="1895">
        <v>0</v>
      </c>
    </row>
    <row r="396" spans="1:204" ht="82.5" customHeight="1" x14ac:dyDescent="0.25">
      <c r="B396" s="7156"/>
      <c r="C396" s="5685"/>
      <c r="D396" s="7164"/>
      <c r="E396" s="5685"/>
      <c r="F396" s="7104"/>
      <c r="G396" s="7104"/>
      <c r="H396" s="1426"/>
      <c r="I396" s="1426"/>
      <c r="J396" s="1426"/>
      <c r="K396" s="1426"/>
      <c r="L396" s="1426"/>
      <c r="M396" s="5707"/>
      <c r="N396" s="1426"/>
      <c r="O396" s="1426"/>
      <c r="P396" s="1427"/>
      <c r="Q396" s="1427"/>
      <c r="R396" s="5378"/>
      <c r="S396" s="1427"/>
      <c r="T396" s="1427"/>
      <c r="U396" s="7127"/>
      <c r="V396" s="5698"/>
      <c r="W396" s="7206"/>
      <c r="X396" s="5692"/>
      <c r="Y396" s="1399">
        <v>3</v>
      </c>
      <c r="Z396" s="5469" t="s">
        <v>3294</v>
      </c>
      <c r="AA396" s="5590" t="s">
        <v>3720</v>
      </c>
      <c r="AB396" s="5591">
        <v>100</v>
      </c>
      <c r="AC396" s="1405">
        <v>25</v>
      </c>
      <c r="AD396" s="1403">
        <f t="shared" si="1861"/>
        <v>0.25</v>
      </c>
      <c r="AE396" s="1405">
        <v>25</v>
      </c>
      <c r="AF396" s="1403">
        <f t="shared" si="1853"/>
        <v>0.25</v>
      </c>
      <c r="AG396" s="1405">
        <v>25</v>
      </c>
      <c r="AH396" s="1403">
        <f t="shared" si="1854"/>
        <v>0.25</v>
      </c>
      <c r="AI396" s="1405">
        <v>25</v>
      </c>
      <c r="AJ396" s="1403">
        <f t="shared" si="1855"/>
        <v>0.25</v>
      </c>
      <c r="AK396" s="228">
        <f t="shared" si="1856"/>
        <v>1</v>
      </c>
      <c r="AL396" s="1343">
        <v>3</v>
      </c>
      <c r="AM396" s="1419" t="s">
        <v>3300</v>
      </c>
      <c r="AN396" s="1419" t="s">
        <v>3301</v>
      </c>
      <c r="AO396" s="1417" t="s">
        <v>3308</v>
      </c>
      <c r="AP396" s="1048" t="s">
        <v>3309</v>
      </c>
      <c r="AQ396" s="1">
        <v>100</v>
      </c>
      <c r="AR396" s="1204" t="s">
        <v>3720</v>
      </c>
      <c r="AS396" s="1039" t="s">
        <v>753</v>
      </c>
      <c r="AT396" s="2274"/>
      <c r="AU396" s="970" t="s">
        <v>1704</v>
      </c>
      <c r="AV396" s="6473">
        <v>100</v>
      </c>
      <c r="AW396" s="6474"/>
      <c r="AX396" s="5063">
        <f t="shared" si="1782"/>
        <v>25</v>
      </c>
      <c r="AY396" s="5063">
        <f t="shared" si="1783"/>
        <v>25</v>
      </c>
      <c r="AZ396" s="4411">
        <f t="shared" si="1784"/>
        <v>0</v>
      </c>
      <c r="BA396" s="4496">
        <f t="shared" si="1785"/>
        <v>1</v>
      </c>
      <c r="BB396" s="4450">
        <f t="shared" si="1711"/>
        <v>99.666666666666671</v>
      </c>
      <c r="BC396" s="4104">
        <f t="shared" si="1786"/>
        <v>0.3333333333333286</v>
      </c>
      <c r="BD396" s="2963">
        <f t="shared" si="1787"/>
        <v>0.9966666666666667</v>
      </c>
      <c r="BE396" s="5075">
        <f t="shared" si="1788"/>
        <v>0</v>
      </c>
      <c r="BF396" s="6473">
        <v>100</v>
      </c>
      <c r="BG396" s="6474"/>
      <c r="BH396" s="4023">
        <f t="shared" si="1520"/>
        <v>25</v>
      </c>
      <c r="BI396" s="4023">
        <f t="shared" si="1789"/>
        <v>25</v>
      </c>
      <c r="BJ396" s="3111">
        <f t="shared" si="1790"/>
        <v>0</v>
      </c>
      <c r="BK396" s="2963">
        <f t="shared" si="1791"/>
        <v>1</v>
      </c>
      <c r="BL396" s="3674">
        <f t="shared" si="1792"/>
        <v>74.666666666666671</v>
      </c>
      <c r="BM396" s="3122">
        <f t="shared" si="1793"/>
        <v>25.333333333333329</v>
      </c>
      <c r="BN396" s="2963">
        <f t="shared" si="1794"/>
        <v>0.7466666666666667</v>
      </c>
      <c r="BO396" s="3738">
        <f t="shared" si="1795"/>
        <v>0</v>
      </c>
      <c r="BP396" s="3494"/>
      <c r="BQ396" s="7480">
        <v>100</v>
      </c>
      <c r="BR396" s="7481"/>
      <c r="BS396" s="2613">
        <f t="shared" si="1796"/>
        <v>25</v>
      </c>
      <c r="BT396" s="2613">
        <f t="shared" si="1796"/>
        <v>25</v>
      </c>
      <c r="BU396" s="2987">
        <f t="shared" si="1847"/>
        <v>0</v>
      </c>
      <c r="BV396" s="2963">
        <f t="shared" si="1848"/>
        <v>1</v>
      </c>
      <c r="BW396" s="2361">
        <f t="shared" si="1849"/>
        <v>49.666666666666671</v>
      </c>
      <c r="BX396" s="3033">
        <f t="shared" si="1850"/>
        <v>50.333333333333329</v>
      </c>
      <c r="BY396" s="2963">
        <f t="shared" si="1851"/>
        <v>0.4966666666666667</v>
      </c>
      <c r="BZ396" s="3151"/>
      <c r="CA396" s="2458">
        <v>100</v>
      </c>
      <c r="CB396" s="2459"/>
      <c r="CC396" s="2460">
        <v>25</v>
      </c>
      <c r="CD396" s="2460">
        <v>24.666666666666671</v>
      </c>
      <c r="CE396" s="2456">
        <f t="shared" si="1797"/>
        <v>0.3333333333333286</v>
      </c>
      <c r="CF396" s="2450">
        <f t="shared" si="1798"/>
        <v>0.9866666666666668</v>
      </c>
      <c r="CG396" s="2457">
        <f t="shared" si="1799"/>
        <v>24.666666666666671</v>
      </c>
      <c r="CH396" s="2428">
        <f t="shared" si="1857"/>
        <v>75.333333333333329</v>
      </c>
      <c r="CI396" s="2450">
        <f t="shared" si="1801"/>
        <v>0.2466666666666667</v>
      </c>
      <c r="CJ396" s="7467"/>
      <c r="CK396" s="2475"/>
      <c r="CL396" s="2476"/>
      <c r="CY396" s="6025">
        <v>100</v>
      </c>
      <c r="CZ396" s="6026"/>
      <c r="DA396" s="4308">
        <v>8</v>
      </c>
      <c r="DB396" s="4306">
        <v>8</v>
      </c>
      <c r="DC396" s="4207">
        <f t="shared" si="1858"/>
        <v>0</v>
      </c>
      <c r="DD396" s="4208">
        <f t="shared" si="1833"/>
        <v>1</v>
      </c>
      <c r="DE396" s="4309">
        <f t="shared" si="1852"/>
        <v>82.666666666666671</v>
      </c>
      <c r="DF396" s="4209">
        <f t="shared" si="1802"/>
        <v>17.333333333333329</v>
      </c>
      <c r="DG396" s="4208">
        <f t="shared" si="1834"/>
        <v>0.82666666666666666</v>
      </c>
      <c r="DH396" s="6021">
        <v>100</v>
      </c>
      <c r="DI396" s="6022"/>
      <c r="DJ396" s="4936">
        <v>8</v>
      </c>
      <c r="DK396" s="4911">
        <v>8</v>
      </c>
      <c r="DL396" s="4938">
        <f t="shared" si="1803"/>
        <v>0</v>
      </c>
      <c r="DM396" s="4932">
        <f t="shared" si="1844"/>
        <v>1</v>
      </c>
      <c r="DN396" s="4939">
        <f t="shared" si="1804"/>
        <v>90.666666666666671</v>
      </c>
      <c r="DO396" s="4173">
        <f t="shared" si="1805"/>
        <v>9.3333333333333286</v>
      </c>
      <c r="DP396" s="2680">
        <f t="shared" si="1841"/>
        <v>0.90666666666666673</v>
      </c>
      <c r="DQ396" s="6023">
        <v>100</v>
      </c>
      <c r="DR396" s="6024"/>
      <c r="DS396" s="5078">
        <v>9</v>
      </c>
      <c r="DT396" s="2685">
        <v>9</v>
      </c>
      <c r="DU396" s="4464">
        <f t="shared" si="1806"/>
        <v>0</v>
      </c>
      <c r="DV396" s="4464">
        <f t="shared" si="1807"/>
        <v>1</v>
      </c>
      <c r="DW396" s="4544">
        <f t="shared" si="1808"/>
        <v>99.666666666666671</v>
      </c>
      <c r="DX396" s="4173">
        <f t="shared" si="1809"/>
        <v>0.3333333333333286</v>
      </c>
      <c r="DY396" s="4171">
        <f t="shared" si="1810"/>
        <v>0.9966666666666667</v>
      </c>
      <c r="DZ396" s="6025">
        <v>100</v>
      </c>
      <c r="EA396" s="6026"/>
      <c r="EB396" s="3599">
        <v>8</v>
      </c>
      <c r="EC396" s="3600">
        <v>8</v>
      </c>
      <c r="ED396" s="3237">
        <f t="shared" si="1859"/>
        <v>0</v>
      </c>
      <c r="EE396" s="1874">
        <f t="shared" si="1836"/>
        <v>1</v>
      </c>
      <c r="EF396" s="3604">
        <f t="shared" si="1811"/>
        <v>57.666666666666671</v>
      </c>
      <c r="EG396" s="1873">
        <f t="shared" si="1812"/>
        <v>42.333333333333329</v>
      </c>
      <c r="EH396" s="1874">
        <f t="shared" si="1837"/>
        <v>0.57666666666666666</v>
      </c>
      <c r="EI396" s="6021">
        <v>100</v>
      </c>
      <c r="EJ396" s="6022"/>
      <c r="EK396" s="3086">
        <v>8</v>
      </c>
      <c r="EL396" s="3087">
        <v>8</v>
      </c>
      <c r="EM396" s="3169">
        <f t="shared" si="1813"/>
        <v>0</v>
      </c>
      <c r="EN396" s="2045">
        <f t="shared" si="1845"/>
        <v>1</v>
      </c>
      <c r="EO396" s="3610">
        <f t="shared" si="1814"/>
        <v>65.666666666666671</v>
      </c>
      <c r="EP396" s="1887">
        <f t="shared" si="1815"/>
        <v>34.333333333333329</v>
      </c>
      <c r="EQ396" s="2045">
        <f t="shared" si="1842"/>
        <v>0.65666666666666673</v>
      </c>
      <c r="ER396" s="6023">
        <v>100</v>
      </c>
      <c r="ES396" s="6024"/>
      <c r="ET396" s="4034">
        <v>9</v>
      </c>
      <c r="EU396" s="3622">
        <v>9</v>
      </c>
      <c r="EV396" s="3169">
        <f t="shared" si="1816"/>
        <v>0</v>
      </c>
      <c r="EW396" s="3169">
        <f t="shared" si="1817"/>
        <v>1</v>
      </c>
      <c r="EX396" s="3763">
        <f t="shared" si="1818"/>
        <v>74.666666666666671</v>
      </c>
      <c r="EY396" s="1887">
        <f t="shared" si="1819"/>
        <v>25.333333333333329</v>
      </c>
      <c r="EZ396" s="1887">
        <f t="shared" si="1820"/>
        <v>0.7466666666666667</v>
      </c>
      <c r="FA396" s="6803">
        <v>100</v>
      </c>
      <c r="FB396" s="6804"/>
      <c r="FC396" s="2294">
        <v>8</v>
      </c>
      <c r="FD396" s="2517">
        <v>8</v>
      </c>
      <c r="FE396" s="1873">
        <f t="shared" si="1862"/>
        <v>0</v>
      </c>
      <c r="FF396" s="1874">
        <f t="shared" si="1863"/>
        <v>1</v>
      </c>
      <c r="FG396" s="2874">
        <f t="shared" si="1821"/>
        <v>32.666666666666671</v>
      </c>
      <c r="FH396" s="1873">
        <f t="shared" si="1822"/>
        <v>67.333333333333329</v>
      </c>
      <c r="FI396" s="1874">
        <f t="shared" si="1864"/>
        <v>0.32666666666666672</v>
      </c>
      <c r="FJ396" s="6803">
        <v>100</v>
      </c>
      <c r="FK396" s="6804"/>
      <c r="FL396" s="2499">
        <v>8</v>
      </c>
      <c r="FM396" s="1479">
        <v>8</v>
      </c>
      <c r="FN396" s="1">
        <f t="shared" si="1823"/>
        <v>0</v>
      </c>
      <c r="FO396" s="2045">
        <f t="shared" si="1846"/>
        <v>1</v>
      </c>
      <c r="FP396" s="3049">
        <f t="shared" si="1824"/>
        <v>40.666666666666671</v>
      </c>
      <c r="FQ396" s="1887">
        <f t="shared" si="1825"/>
        <v>59.333333333333329</v>
      </c>
      <c r="FR396" s="2045">
        <f t="shared" si="1843"/>
        <v>0.40666666666666673</v>
      </c>
      <c r="FS396" s="6803">
        <v>100</v>
      </c>
      <c r="FT396" s="6804"/>
      <c r="FU396" s="2499">
        <v>9</v>
      </c>
      <c r="FV396" s="2499">
        <v>9</v>
      </c>
      <c r="FW396" s="1">
        <f t="shared" si="1865"/>
        <v>0</v>
      </c>
      <c r="FX396" s="1">
        <f t="shared" si="1866"/>
        <v>1</v>
      </c>
      <c r="FY396" s="3049">
        <f t="shared" si="1867"/>
        <v>49.666666666666671</v>
      </c>
      <c r="FZ396" s="1887">
        <f t="shared" si="1868"/>
        <v>50.333333333333329</v>
      </c>
      <c r="GA396" s="1887">
        <f t="shared" si="1869"/>
        <v>0.4966666666666667</v>
      </c>
      <c r="GB396" s="1">
        <f t="shared" si="1831"/>
        <v>7.999999999999996E-2</v>
      </c>
      <c r="GC396" s="2219">
        <v>0</v>
      </c>
      <c r="GD396" s="1895">
        <v>1</v>
      </c>
      <c r="GE396" s="7104"/>
      <c r="GF396" s="7104"/>
      <c r="GG396" s="5707"/>
      <c r="GH396" s="5707"/>
      <c r="GI396" s="5707"/>
      <c r="GJ396" s="5707"/>
      <c r="GK396" s="5707"/>
      <c r="GL396" s="1958">
        <v>3</v>
      </c>
      <c r="GM396" s="1958" t="s">
        <v>3294</v>
      </c>
      <c r="GN396" s="1204" t="s">
        <v>3295</v>
      </c>
      <c r="GO396" s="2379">
        <v>100</v>
      </c>
      <c r="GP396" s="1407">
        <v>25</v>
      </c>
      <c r="GQ396" s="1890">
        <v>24.666666666666671</v>
      </c>
      <c r="GR396" s="1890">
        <v>0.3333333333333286</v>
      </c>
      <c r="GS396" s="1895">
        <v>0.9866666666666668</v>
      </c>
      <c r="GT396" s="1890">
        <v>24.666666666666671</v>
      </c>
      <c r="GU396" s="1890">
        <v>75.333333333333329</v>
      </c>
      <c r="GV396" s="1895">
        <v>0.2466666666666667</v>
      </c>
    </row>
    <row r="397" spans="1:204" ht="61.5" customHeight="1" x14ac:dyDescent="0.25">
      <c r="B397" s="7156"/>
      <c r="C397" s="5686"/>
      <c r="D397" s="7101"/>
      <c r="E397" s="5686"/>
      <c r="F397" s="7105"/>
      <c r="G397" s="7105"/>
      <c r="H397" s="1100"/>
      <c r="I397" s="1100"/>
      <c r="J397" s="1100"/>
      <c r="K397" s="1100"/>
      <c r="L397" s="1100"/>
      <c r="M397" s="5708"/>
      <c r="N397" s="1100"/>
      <c r="O397" s="1100"/>
      <c r="P397" s="1099"/>
      <c r="Q397" s="1099"/>
      <c r="R397" s="5379"/>
      <c r="S397" s="1099"/>
      <c r="T397" s="1099"/>
      <c r="U397" s="7128"/>
      <c r="V397" s="5699"/>
      <c r="W397" s="7207"/>
      <c r="X397" s="5693"/>
      <c r="Y397" s="1399">
        <v>4</v>
      </c>
      <c r="Z397" s="5469" t="s">
        <v>3296</v>
      </c>
      <c r="AA397" s="5590" t="s">
        <v>856</v>
      </c>
      <c r="AB397" s="5591">
        <v>12</v>
      </c>
      <c r="AC397" s="1405">
        <v>3</v>
      </c>
      <c r="AD397" s="1403">
        <f t="shared" si="1861"/>
        <v>0.25</v>
      </c>
      <c r="AE397" s="1405">
        <v>3</v>
      </c>
      <c r="AF397" s="1403">
        <f t="shared" si="1853"/>
        <v>0.25</v>
      </c>
      <c r="AG397" s="1405">
        <v>3</v>
      </c>
      <c r="AH397" s="1403">
        <f t="shared" si="1854"/>
        <v>0.25</v>
      </c>
      <c r="AI397" s="1405">
        <v>3</v>
      </c>
      <c r="AJ397" s="1403">
        <f t="shared" si="1855"/>
        <v>0.25</v>
      </c>
      <c r="AK397" s="228">
        <f t="shared" si="1856"/>
        <v>1</v>
      </c>
      <c r="AL397" s="1330">
        <v>4</v>
      </c>
      <c r="AM397" s="1438" t="s">
        <v>3303</v>
      </c>
      <c r="AN397" s="1438" t="s">
        <v>3302</v>
      </c>
      <c r="AO397" s="1619" t="s">
        <v>3310</v>
      </c>
      <c r="AP397" s="1438" t="s">
        <v>3311</v>
      </c>
      <c r="AQ397" s="1">
        <v>100</v>
      </c>
      <c r="AR397" s="1204" t="s">
        <v>856</v>
      </c>
      <c r="AS397" s="1039" t="s">
        <v>753</v>
      </c>
      <c r="AT397" s="2274"/>
      <c r="AU397" s="970" t="s">
        <v>1704</v>
      </c>
      <c r="AV397" s="6473">
        <v>12</v>
      </c>
      <c r="AW397" s="6474"/>
      <c r="AX397" s="5063">
        <f t="shared" si="1782"/>
        <v>3</v>
      </c>
      <c r="AY397" s="5063">
        <f t="shared" si="1783"/>
        <v>3</v>
      </c>
      <c r="AZ397" s="4411">
        <f t="shared" si="1784"/>
        <v>0</v>
      </c>
      <c r="BA397" s="4496">
        <f t="shared" si="1785"/>
        <v>1</v>
      </c>
      <c r="BB397" s="4450">
        <f t="shared" si="1711"/>
        <v>12</v>
      </c>
      <c r="BC397" s="4104">
        <f t="shared" si="1786"/>
        <v>0</v>
      </c>
      <c r="BD397" s="2963">
        <f t="shared" si="1787"/>
        <v>1</v>
      </c>
      <c r="BE397" s="5075">
        <f t="shared" si="1788"/>
        <v>0</v>
      </c>
      <c r="BF397" s="6473">
        <v>12</v>
      </c>
      <c r="BG397" s="6474"/>
      <c r="BH397" s="4023">
        <f t="shared" si="1520"/>
        <v>3</v>
      </c>
      <c r="BI397" s="4023">
        <f t="shared" si="1789"/>
        <v>3</v>
      </c>
      <c r="BJ397" s="3111">
        <f t="shared" si="1790"/>
        <v>0</v>
      </c>
      <c r="BK397" s="2963">
        <f t="shared" si="1791"/>
        <v>1</v>
      </c>
      <c r="BL397" s="3674">
        <f t="shared" si="1792"/>
        <v>9</v>
      </c>
      <c r="BM397" s="3122">
        <f t="shared" si="1793"/>
        <v>3</v>
      </c>
      <c r="BN397" s="2963">
        <f t="shared" si="1794"/>
        <v>0.75</v>
      </c>
      <c r="BO397" s="3738">
        <f t="shared" si="1795"/>
        <v>0</v>
      </c>
      <c r="BP397" s="3494"/>
      <c r="BQ397" s="7480">
        <v>12</v>
      </c>
      <c r="BR397" s="7481"/>
      <c r="BS397" s="2613">
        <f t="shared" si="1796"/>
        <v>3</v>
      </c>
      <c r="BT397" s="2613">
        <f t="shared" si="1796"/>
        <v>3</v>
      </c>
      <c r="BU397" s="2987">
        <f t="shared" si="1847"/>
        <v>0</v>
      </c>
      <c r="BV397" s="2963">
        <f t="shared" si="1848"/>
        <v>1</v>
      </c>
      <c r="BW397" s="2361">
        <f t="shared" si="1849"/>
        <v>6</v>
      </c>
      <c r="BX397" s="3033">
        <f t="shared" si="1850"/>
        <v>6</v>
      </c>
      <c r="BY397" s="2963">
        <f t="shared" si="1851"/>
        <v>0.5</v>
      </c>
      <c r="BZ397" s="3151"/>
      <c r="CA397" s="2458">
        <v>12</v>
      </c>
      <c r="CB397" s="2461"/>
      <c r="CC397" s="2460">
        <v>3</v>
      </c>
      <c r="CD397" s="2460">
        <v>3</v>
      </c>
      <c r="CE397" s="2456">
        <f t="shared" si="1797"/>
        <v>0</v>
      </c>
      <c r="CF397" s="2450">
        <f t="shared" si="1798"/>
        <v>1</v>
      </c>
      <c r="CG397" s="2457">
        <f t="shared" si="1799"/>
        <v>3</v>
      </c>
      <c r="CH397" s="2428">
        <f t="shared" si="1857"/>
        <v>9</v>
      </c>
      <c r="CI397" s="2450">
        <f t="shared" si="1801"/>
        <v>0.25</v>
      </c>
      <c r="CJ397" s="7467"/>
      <c r="CK397" s="2475"/>
      <c r="CL397" s="2479"/>
      <c r="CY397" s="6025">
        <v>12</v>
      </c>
      <c r="CZ397" s="6026"/>
      <c r="DA397" s="4308">
        <v>1</v>
      </c>
      <c r="DB397" s="4306">
        <v>1</v>
      </c>
      <c r="DC397" s="4207">
        <f t="shared" si="1858"/>
        <v>0</v>
      </c>
      <c r="DD397" s="4208">
        <f t="shared" si="1833"/>
        <v>1</v>
      </c>
      <c r="DE397" s="4309">
        <f t="shared" si="1852"/>
        <v>10</v>
      </c>
      <c r="DF397" s="4209">
        <f t="shared" si="1802"/>
        <v>2</v>
      </c>
      <c r="DG397" s="4208">
        <f t="shared" si="1834"/>
        <v>0.83333333333333337</v>
      </c>
      <c r="DH397" s="6021">
        <v>12</v>
      </c>
      <c r="DI397" s="6022"/>
      <c r="DJ397" s="4936">
        <v>1</v>
      </c>
      <c r="DK397" s="4911">
        <v>1</v>
      </c>
      <c r="DL397" s="4938">
        <f t="shared" si="1803"/>
        <v>0</v>
      </c>
      <c r="DM397" s="4932">
        <f t="shared" si="1844"/>
        <v>1</v>
      </c>
      <c r="DN397" s="4939">
        <f t="shared" si="1804"/>
        <v>11</v>
      </c>
      <c r="DO397" s="4163">
        <f t="shared" si="1805"/>
        <v>1</v>
      </c>
      <c r="DP397" s="2680">
        <f t="shared" si="1841"/>
        <v>0.91666666666666663</v>
      </c>
      <c r="DQ397" s="6023">
        <v>12</v>
      </c>
      <c r="DR397" s="6024"/>
      <c r="DS397" s="5078">
        <v>1</v>
      </c>
      <c r="DT397" s="2685">
        <v>1</v>
      </c>
      <c r="DU397" s="4464">
        <f t="shared" si="1806"/>
        <v>0</v>
      </c>
      <c r="DV397" s="4464">
        <f t="shared" si="1807"/>
        <v>1</v>
      </c>
      <c r="DW397" s="4464">
        <f t="shared" si="1808"/>
        <v>12</v>
      </c>
      <c r="DX397" s="4163">
        <f t="shared" si="1809"/>
        <v>0</v>
      </c>
      <c r="DY397" s="4171">
        <f t="shared" si="1810"/>
        <v>1</v>
      </c>
      <c r="DZ397" s="6025">
        <v>12</v>
      </c>
      <c r="EA397" s="6026"/>
      <c r="EB397" s="3599">
        <v>1</v>
      </c>
      <c r="EC397" s="3600">
        <v>1</v>
      </c>
      <c r="ED397" s="3237">
        <f t="shared" si="1859"/>
        <v>0</v>
      </c>
      <c r="EE397" s="1874">
        <f t="shared" si="1836"/>
        <v>1</v>
      </c>
      <c r="EF397" s="3604">
        <f t="shared" si="1811"/>
        <v>7</v>
      </c>
      <c r="EG397" s="1873">
        <f t="shared" si="1812"/>
        <v>5</v>
      </c>
      <c r="EH397" s="1874">
        <f t="shared" si="1837"/>
        <v>0.58333333333333337</v>
      </c>
      <c r="EI397" s="6021">
        <v>12</v>
      </c>
      <c r="EJ397" s="6022"/>
      <c r="EK397" s="3086">
        <v>1</v>
      </c>
      <c r="EL397" s="3087">
        <v>1</v>
      </c>
      <c r="EM397" s="3169">
        <f t="shared" si="1813"/>
        <v>0</v>
      </c>
      <c r="EN397" s="2045">
        <f t="shared" si="1845"/>
        <v>1</v>
      </c>
      <c r="EO397" s="3607">
        <f t="shared" si="1814"/>
        <v>8</v>
      </c>
      <c r="EP397" s="3169">
        <f t="shared" si="1815"/>
        <v>4</v>
      </c>
      <c r="EQ397" s="2045">
        <f t="shared" si="1842"/>
        <v>0.66666666666666663</v>
      </c>
      <c r="ER397" s="6023">
        <v>12</v>
      </c>
      <c r="ES397" s="6024"/>
      <c r="ET397" s="4034">
        <v>1</v>
      </c>
      <c r="EU397" s="3622">
        <v>1</v>
      </c>
      <c r="EV397" s="3169">
        <f t="shared" si="1816"/>
        <v>0</v>
      </c>
      <c r="EW397" s="3169">
        <f t="shared" si="1817"/>
        <v>1</v>
      </c>
      <c r="EX397" s="4011">
        <f t="shared" si="1818"/>
        <v>9</v>
      </c>
      <c r="EY397" s="3169">
        <f t="shared" si="1819"/>
        <v>3</v>
      </c>
      <c r="EZ397" s="3169">
        <f t="shared" si="1820"/>
        <v>0.75</v>
      </c>
      <c r="FA397" s="6803">
        <v>12</v>
      </c>
      <c r="FB397" s="6804"/>
      <c r="FC397" s="2294">
        <v>1</v>
      </c>
      <c r="FD397" s="2517">
        <v>1</v>
      </c>
      <c r="FE397" s="1873">
        <f t="shared" si="1862"/>
        <v>0</v>
      </c>
      <c r="FF397" s="1874">
        <f t="shared" si="1863"/>
        <v>1</v>
      </c>
      <c r="FG397" s="2874">
        <f t="shared" si="1821"/>
        <v>4</v>
      </c>
      <c r="FH397" s="1873">
        <f t="shared" si="1822"/>
        <v>8</v>
      </c>
      <c r="FI397" s="1874">
        <f t="shared" si="1864"/>
        <v>0.33333333333333331</v>
      </c>
      <c r="FJ397" s="6803">
        <v>12</v>
      </c>
      <c r="FK397" s="6804"/>
      <c r="FL397" s="2499">
        <v>1</v>
      </c>
      <c r="FM397" s="1479">
        <v>1</v>
      </c>
      <c r="FN397" s="1">
        <f t="shared" si="1823"/>
        <v>0</v>
      </c>
      <c r="FO397" s="2045">
        <f t="shared" si="1846"/>
        <v>1</v>
      </c>
      <c r="FP397" s="3049">
        <f t="shared" si="1824"/>
        <v>5</v>
      </c>
      <c r="FQ397" s="1">
        <f t="shared" si="1825"/>
        <v>7</v>
      </c>
      <c r="FR397" s="2045">
        <f t="shared" si="1843"/>
        <v>0.41666666666666669</v>
      </c>
      <c r="FS397" s="6803">
        <v>12</v>
      </c>
      <c r="FT397" s="6804"/>
      <c r="FU397" s="2499">
        <v>1</v>
      </c>
      <c r="FV397" s="2499">
        <v>1</v>
      </c>
      <c r="FW397" s="1">
        <f t="shared" si="1865"/>
        <v>0</v>
      </c>
      <c r="FX397" s="1">
        <f t="shared" si="1866"/>
        <v>1</v>
      </c>
      <c r="FY397" s="1479">
        <f t="shared" si="1867"/>
        <v>6</v>
      </c>
      <c r="FZ397" s="1">
        <f t="shared" si="1868"/>
        <v>6</v>
      </c>
      <c r="GA397" s="1">
        <f t="shared" si="1869"/>
        <v>0.5</v>
      </c>
      <c r="GB397" s="1">
        <f t="shared" si="1831"/>
        <v>8.333333333333337E-2</v>
      </c>
      <c r="GC397" s="2219">
        <v>0</v>
      </c>
      <c r="GD397" s="1895">
        <v>1</v>
      </c>
      <c r="GE397" s="7105"/>
      <c r="GF397" s="7105"/>
      <c r="GG397" s="5708"/>
      <c r="GH397" s="5708"/>
      <c r="GI397" s="5708"/>
      <c r="GJ397" s="5708"/>
      <c r="GK397" s="5708"/>
      <c r="GL397" s="1958">
        <v>4</v>
      </c>
      <c r="GM397" s="1958" t="s">
        <v>3296</v>
      </c>
      <c r="GN397" s="1204" t="s">
        <v>856</v>
      </c>
      <c r="GO397" s="2379">
        <v>12</v>
      </c>
      <c r="GP397" s="1407">
        <v>3</v>
      </c>
      <c r="GQ397" s="2085">
        <v>3</v>
      </c>
      <c r="GR397" s="2085">
        <v>0</v>
      </c>
      <c r="GS397" s="2407">
        <v>1</v>
      </c>
      <c r="GT397" s="2085">
        <v>3</v>
      </c>
      <c r="GU397" s="2085">
        <v>9</v>
      </c>
      <c r="GV397" s="2085">
        <v>0.25</v>
      </c>
    </row>
    <row r="398" spans="1:204" ht="76.5" customHeight="1" x14ac:dyDescent="0.25">
      <c r="A398" s="1">
        <f>SUM(A394+1)</f>
        <v>60</v>
      </c>
      <c r="B398" s="7156"/>
      <c r="C398" s="5684">
        <v>1503</v>
      </c>
      <c r="D398" s="7100">
        <v>4</v>
      </c>
      <c r="E398" s="5684" t="s">
        <v>236</v>
      </c>
      <c r="F398" s="6796" t="s">
        <v>227</v>
      </c>
      <c r="G398" s="6796" t="s">
        <v>237</v>
      </c>
      <c r="H398" s="5706" t="s">
        <v>17</v>
      </c>
      <c r="I398" s="5706" t="s">
        <v>19</v>
      </c>
      <c r="J398" s="5706" t="s">
        <v>16</v>
      </c>
      <c r="K398" s="5706" t="s">
        <v>19</v>
      </c>
      <c r="L398" s="5706" t="s">
        <v>19</v>
      </c>
      <c r="M398" s="5706" t="s">
        <v>21</v>
      </c>
      <c r="N398" s="5706" t="s">
        <v>410</v>
      </c>
      <c r="O398" s="5706" t="s">
        <v>618</v>
      </c>
      <c r="P398" s="5697" t="s">
        <v>329</v>
      </c>
      <c r="Q398" s="5697" t="s">
        <v>332</v>
      </c>
      <c r="R398" s="5703" t="s">
        <v>339</v>
      </c>
      <c r="S398" s="5697" t="s">
        <v>483</v>
      </c>
      <c r="T398" s="5706" t="s">
        <v>484</v>
      </c>
      <c r="U398" s="7115" t="s">
        <v>732</v>
      </c>
      <c r="V398" s="5697" t="s">
        <v>564</v>
      </c>
      <c r="W398" s="7205">
        <v>5531206</v>
      </c>
      <c r="X398" s="5691" t="s">
        <v>238</v>
      </c>
      <c r="Y398" s="1399">
        <v>1</v>
      </c>
      <c r="Z398" s="5469" t="s">
        <v>3312</v>
      </c>
      <c r="AA398" s="5590" t="s">
        <v>3313</v>
      </c>
      <c r="AB398" s="5592">
        <v>5000</v>
      </c>
      <c r="AC398" s="1429">
        <v>1500</v>
      </c>
      <c r="AD398" s="1403">
        <f t="shared" si="1861"/>
        <v>0.3</v>
      </c>
      <c r="AE398" s="1429">
        <v>1750</v>
      </c>
      <c r="AF398" s="1403">
        <f t="shared" si="1853"/>
        <v>0.35</v>
      </c>
      <c r="AG398" s="1429">
        <v>920</v>
      </c>
      <c r="AH398" s="1431">
        <f t="shared" si="1854"/>
        <v>0.184</v>
      </c>
      <c r="AI398" s="1429">
        <v>750</v>
      </c>
      <c r="AJ398" s="1403">
        <f t="shared" si="1855"/>
        <v>0.15</v>
      </c>
      <c r="AK398" s="613">
        <f t="shared" ref="AK398:AK406" si="1870">SUM(AD398+AF398+AH398+AJ398)</f>
        <v>0.98399999999999987</v>
      </c>
      <c r="AL398" s="1407">
        <v>1</v>
      </c>
      <c r="AM398" s="1048" t="s">
        <v>3319</v>
      </c>
      <c r="AN398" s="1030"/>
      <c r="AO398" s="1417" t="s">
        <v>3315</v>
      </c>
      <c r="AP398" s="1441" t="s">
        <v>3318</v>
      </c>
      <c r="AQ398" s="1">
        <v>100</v>
      </c>
      <c r="AR398" s="1204" t="s">
        <v>3313</v>
      </c>
      <c r="AS398" s="1407" t="s">
        <v>753</v>
      </c>
      <c r="AT398" s="2293"/>
      <c r="AU398" s="970" t="s">
        <v>1704</v>
      </c>
      <c r="AV398" s="6475">
        <v>5000</v>
      </c>
      <c r="AW398" s="6475"/>
      <c r="AX398" s="5061">
        <f t="shared" si="1782"/>
        <v>750</v>
      </c>
      <c r="AY398" s="5062">
        <f t="shared" si="1783"/>
        <v>1279</v>
      </c>
      <c r="AZ398" s="4411">
        <f t="shared" si="1784"/>
        <v>-529</v>
      </c>
      <c r="BA398" s="4496">
        <f t="shared" si="1785"/>
        <v>1.7053333333333334</v>
      </c>
      <c r="BB398" s="4450">
        <f t="shared" si="1711"/>
        <v>5045</v>
      </c>
      <c r="BC398" s="4104">
        <f t="shared" si="1786"/>
        <v>-45</v>
      </c>
      <c r="BD398" s="2963">
        <f t="shared" si="1787"/>
        <v>1.0089999999999999</v>
      </c>
      <c r="BE398" s="4468">
        <f t="shared" si="1788"/>
        <v>0</v>
      </c>
      <c r="BF398" s="6475">
        <v>5000</v>
      </c>
      <c r="BG398" s="6475"/>
      <c r="BH398" s="4005">
        <f t="shared" si="1520"/>
        <v>920</v>
      </c>
      <c r="BI398" s="4022">
        <f t="shared" si="1789"/>
        <v>1335</v>
      </c>
      <c r="BJ398" s="3111">
        <f t="shared" si="1790"/>
        <v>-415</v>
      </c>
      <c r="BK398" s="2963">
        <f t="shared" si="1791"/>
        <v>1.451086956521739</v>
      </c>
      <c r="BL398" s="3674">
        <f t="shared" si="1792"/>
        <v>3766</v>
      </c>
      <c r="BM398" s="3122">
        <f t="shared" si="1793"/>
        <v>1234</v>
      </c>
      <c r="BN398" s="2963">
        <f t="shared" si="1794"/>
        <v>0.75319999999999998</v>
      </c>
      <c r="BO398" s="3735">
        <f t="shared" si="1795"/>
        <v>0</v>
      </c>
      <c r="BP398" s="3494"/>
      <c r="BQ398" s="6793">
        <v>5000</v>
      </c>
      <c r="BR398" s="6793"/>
      <c r="BS398" s="3035">
        <f t="shared" si="1796"/>
        <v>1750</v>
      </c>
      <c r="BT398" s="3044">
        <f t="shared" si="1796"/>
        <v>1196</v>
      </c>
      <c r="BU398" s="2987">
        <f t="shared" si="1847"/>
        <v>554</v>
      </c>
      <c r="BV398" s="2963">
        <f t="shared" si="1848"/>
        <v>0.68342857142857139</v>
      </c>
      <c r="BW398" s="2361">
        <f t="shared" si="1849"/>
        <v>2431</v>
      </c>
      <c r="BX398" s="3033">
        <f t="shared" si="1850"/>
        <v>2569</v>
      </c>
      <c r="BY398" s="2963">
        <f t="shared" si="1851"/>
        <v>0.48620000000000002</v>
      </c>
      <c r="BZ398" s="3151"/>
      <c r="CA398" s="7398">
        <v>5000</v>
      </c>
      <c r="CB398" s="7399"/>
      <c r="CC398" s="2428">
        <v>1500</v>
      </c>
      <c r="CD398" s="2429">
        <v>1235</v>
      </c>
      <c r="CE398" s="2359">
        <f>CC398-CD398</f>
        <v>265</v>
      </c>
      <c r="CF398" s="2360">
        <f t="shared" si="1798"/>
        <v>0.82333333333333336</v>
      </c>
      <c r="CG398" s="2361">
        <f t="shared" si="1799"/>
        <v>1235</v>
      </c>
      <c r="CH398" s="2387">
        <f>CA398-CG398</f>
        <v>3765</v>
      </c>
      <c r="CI398" s="2360">
        <f t="shared" si="1801"/>
        <v>0.247</v>
      </c>
      <c r="CJ398" s="2492"/>
      <c r="CK398" s="2475"/>
      <c r="CL398" s="2479"/>
      <c r="CY398" s="6005">
        <v>5000</v>
      </c>
      <c r="CZ398" s="6006"/>
      <c r="DA398" s="4193">
        <v>230</v>
      </c>
      <c r="DB398" s="4193">
        <v>537</v>
      </c>
      <c r="DC398" s="4170">
        <f>DA398-DB398</f>
        <v>-307</v>
      </c>
      <c r="DD398" s="4171">
        <f>DB398/DA398</f>
        <v>2.3347826086956522</v>
      </c>
      <c r="DE398" s="4170">
        <f t="shared" si="1852"/>
        <v>4303</v>
      </c>
      <c r="DF398" s="4170">
        <f t="shared" si="1802"/>
        <v>697</v>
      </c>
      <c r="DG398" s="4171">
        <f>DE398/CY398</f>
        <v>0.86060000000000003</v>
      </c>
      <c r="DH398" s="6001">
        <v>5000</v>
      </c>
      <c r="DI398" s="6002"/>
      <c r="DJ398" s="4161">
        <v>230</v>
      </c>
      <c r="DK398" s="4161">
        <v>360</v>
      </c>
      <c r="DL398" s="4814">
        <f t="shared" si="1803"/>
        <v>-130</v>
      </c>
      <c r="DM398" s="4813">
        <f t="shared" si="1844"/>
        <v>1.5652173913043479</v>
      </c>
      <c r="DN398" s="1702">
        <f t="shared" si="1804"/>
        <v>4663</v>
      </c>
      <c r="DO398" s="4170">
        <f t="shared" si="1805"/>
        <v>337</v>
      </c>
      <c r="DP398" s="2680">
        <f t="shared" si="1841"/>
        <v>0.93259999999999998</v>
      </c>
      <c r="DQ398" s="6003">
        <v>5000</v>
      </c>
      <c r="DR398" s="6004"/>
      <c r="DS398" s="4438">
        <v>290</v>
      </c>
      <c r="DT398" s="4438">
        <v>382</v>
      </c>
      <c r="DU398" s="4336">
        <f t="shared" si="1806"/>
        <v>-92</v>
      </c>
      <c r="DV398" s="4337">
        <f>DT398/DS398</f>
        <v>1.3172413793103448</v>
      </c>
      <c r="DW398" s="2683">
        <f t="shared" si="1808"/>
        <v>5045</v>
      </c>
      <c r="DX398" s="4170">
        <f t="shared" si="1809"/>
        <v>-45</v>
      </c>
      <c r="DY398" s="4171">
        <f>DW398/DQ398</f>
        <v>1.0089999999999999</v>
      </c>
      <c r="DZ398" s="6005">
        <v>5000</v>
      </c>
      <c r="EA398" s="6006"/>
      <c r="EB398" s="3461">
        <v>307</v>
      </c>
      <c r="EC398" s="3461">
        <v>396</v>
      </c>
      <c r="ED398" s="3040">
        <f>EB398-EC398</f>
        <v>-89</v>
      </c>
      <c r="EE398" s="3196">
        <f>EC398/EB398</f>
        <v>1.2899022801302931</v>
      </c>
      <c r="EF398" s="3303">
        <f t="shared" si="1811"/>
        <v>2827</v>
      </c>
      <c r="EG398" s="3040">
        <f t="shared" si="1812"/>
        <v>2173</v>
      </c>
      <c r="EH398" s="3196">
        <f>EF398/DZ398</f>
        <v>0.56540000000000001</v>
      </c>
      <c r="EI398" s="6001">
        <v>5000</v>
      </c>
      <c r="EJ398" s="6002"/>
      <c r="EK398" s="4035">
        <v>306</v>
      </c>
      <c r="EL398" s="4035">
        <v>396</v>
      </c>
      <c r="EM398" s="3040">
        <f t="shared" si="1813"/>
        <v>-90</v>
      </c>
      <c r="EN398" s="2045">
        <f t="shared" si="1845"/>
        <v>1.2941176470588236</v>
      </c>
      <c r="EO398" s="3341">
        <f t="shared" si="1814"/>
        <v>3223</v>
      </c>
      <c r="EP398" s="3040">
        <f t="shared" si="1815"/>
        <v>1777</v>
      </c>
      <c r="EQ398" s="2045">
        <f t="shared" si="1842"/>
        <v>0.64459999999999995</v>
      </c>
      <c r="ER398" s="6003">
        <v>5000</v>
      </c>
      <c r="ES398" s="6004"/>
      <c r="ET398" s="3959">
        <v>307</v>
      </c>
      <c r="EU398" s="3959">
        <v>543</v>
      </c>
      <c r="EV398" s="3040">
        <f t="shared" si="1816"/>
        <v>-236</v>
      </c>
      <c r="EW398" s="3196">
        <f>EU398/ET398</f>
        <v>1.768729641693811</v>
      </c>
      <c r="EX398" s="3621">
        <f t="shared" si="1818"/>
        <v>3766</v>
      </c>
      <c r="EY398" s="3040">
        <f t="shared" si="1819"/>
        <v>1234</v>
      </c>
      <c r="EZ398" s="3196">
        <f>EX398/ER398</f>
        <v>0.75319999999999998</v>
      </c>
      <c r="FA398" s="6793">
        <v>5000</v>
      </c>
      <c r="FB398" s="6793"/>
      <c r="FC398" s="2612">
        <v>461</v>
      </c>
      <c r="FD398" s="2612">
        <v>405</v>
      </c>
      <c r="FE398" s="1957">
        <f>FC398-FD398</f>
        <v>56</v>
      </c>
      <c r="FF398" s="1895">
        <f>FD398/FC398</f>
        <v>0.87852494577006512</v>
      </c>
      <c r="FG398" s="3039">
        <f t="shared" si="1821"/>
        <v>1640</v>
      </c>
      <c r="FH398" s="1957">
        <f t="shared" si="1822"/>
        <v>3360</v>
      </c>
      <c r="FI398" s="1895">
        <f>FG398/FA398</f>
        <v>0.32800000000000001</v>
      </c>
      <c r="FJ398" s="6794">
        <v>5000</v>
      </c>
      <c r="FK398" s="6795"/>
      <c r="FL398" s="2677">
        <v>461</v>
      </c>
      <c r="FM398" s="2677">
        <v>424</v>
      </c>
      <c r="FN398" s="1957">
        <f t="shared" si="1823"/>
        <v>37</v>
      </c>
      <c r="FO398" s="1895">
        <f>FM398/FL398</f>
        <v>0.91973969631236441</v>
      </c>
      <c r="FP398" s="2587">
        <f t="shared" si="1824"/>
        <v>2064</v>
      </c>
      <c r="FQ398" s="1957">
        <f t="shared" si="1825"/>
        <v>2936</v>
      </c>
      <c r="FR398" s="2045">
        <f t="shared" si="1843"/>
        <v>0.4128</v>
      </c>
      <c r="FS398" s="6794">
        <v>5000</v>
      </c>
      <c r="FT398" s="6795"/>
      <c r="FU398" s="2677">
        <v>828</v>
      </c>
      <c r="FV398" s="2677">
        <v>367</v>
      </c>
      <c r="FW398" s="1957">
        <f t="shared" ref="FW398:FW407" si="1871">FU398-FV398</f>
        <v>461</v>
      </c>
      <c r="FX398" s="1895">
        <f>FV398/FU398</f>
        <v>0.44323671497584544</v>
      </c>
      <c r="FY398" s="2587">
        <v>2431</v>
      </c>
      <c r="FZ398" s="1957">
        <f t="shared" si="1829"/>
        <v>2569</v>
      </c>
      <c r="GA398" s="1895">
        <f>FY398/FS398</f>
        <v>0.48620000000000002</v>
      </c>
      <c r="GB398" s="1">
        <f t="shared" si="1831"/>
        <v>7.9199999999999993E-2</v>
      </c>
      <c r="GC398" s="2219">
        <v>0</v>
      </c>
      <c r="GD398" s="1895">
        <v>1</v>
      </c>
      <c r="GE398" s="6796" t="s">
        <v>227</v>
      </c>
      <c r="GF398" s="6796" t="s">
        <v>237</v>
      </c>
      <c r="GG398" s="5706" t="s">
        <v>17</v>
      </c>
      <c r="GH398" s="5706" t="s">
        <v>19</v>
      </c>
      <c r="GI398" s="5706" t="s">
        <v>16</v>
      </c>
      <c r="GJ398" s="5706" t="s">
        <v>19</v>
      </c>
      <c r="GK398" s="5706" t="s">
        <v>19</v>
      </c>
      <c r="GL398" s="1958">
        <v>1</v>
      </c>
      <c r="GM398" s="1958" t="s">
        <v>3312</v>
      </c>
      <c r="GN398" s="1204" t="s">
        <v>3313</v>
      </c>
      <c r="GO398" s="1428">
        <v>5000</v>
      </c>
      <c r="GP398" s="2214">
        <v>1500</v>
      </c>
      <c r="GQ398" s="2086">
        <v>1235</v>
      </c>
      <c r="GR398" s="2086">
        <v>265</v>
      </c>
      <c r="GS398" s="1895">
        <v>0.82333333333333336</v>
      </c>
      <c r="GT398" s="2086">
        <v>1235</v>
      </c>
      <c r="GU398" s="2086">
        <v>3765</v>
      </c>
      <c r="GV398" s="1895">
        <v>0.247</v>
      </c>
    </row>
    <row r="399" spans="1:204" ht="118.5" customHeight="1" x14ac:dyDescent="0.25">
      <c r="B399" s="7156"/>
      <c r="C399" s="5686"/>
      <c r="D399" s="7224"/>
      <c r="E399" s="6797"/>
      <c r="F399" s="6797"/>
      <c r="G399" s="6797"/>
      <c r="H399" s="6797"/>
      <c r="I399" s="6797"/>
      <c r="J399" s="6797"/>
      <c r="K399" s="6797"/>
      <c r="L399" s="6797"/>
      <c r="M399" s="6797"/>
      <c r="N399" s="6797"/>
      <c r="O399" s="6797"/>
      <c r="P399" s="6797"/>
      <c r="Q399" s="6797"/>
      <c r="R399" s="7252"/>
      <c r="S399" s="6797"/>
      <c r="T399" s="6797"/>
      <c r="U399" s="7117"/>
      <c r="V399" s="5699"/>
      <c r="W399" s="7207"/>
      <c r="X399" s="5693"/>
      <c r="Y399" s="1399">
        <v>2</v>
      </c>
      <c r="Z399" s="5469" t="s">
        <v>3314</v>
      </c>
      <c r="AA399" s="5590" t="s">
        <v>3313</v>
      </c>
      <c r="AB399" s="5592">
        <v>6000</v>
      </c>
      <c r="AC399" s="1430">
        <v>1000</v>
      </c>
      <c r="AD399" s="1403">
        <f t="shared" si="1861"/>
        <v>0.16666666666666666</v>
      </c>
      <c r="AE399" s="1430">
        <v>670</v>
      </c>
      <c r="AF399" s="1403">
        <f t="shared" si="1853"/>
        <v>0.11166666666666666</v>
      </c>
      <c r="AG399" s="1430">
        <v>3000</v>
      </c>
      <c r="AH399" s="1403">
        <f t="shared" si="1854"/>
        <v>0.5</v>
      </c>
      <c r="AI399" s="1430">
        <v>1350</v>
      </c>
      <c r="AJ399" s="1403">
        <f t="shared" si="1855"/>
        <v>0.22500000000000001</v>
      </c>
      <c r="AK399" s="228">
        <f t="shared" si="1870"/>
        <v>1.0033333333333334</v>
      </c>
      <c r="AL399" s="1442">
        <v>2</v>
      </c>
      <c r="AM399" s="1048" t="s">
        <v>3320</v>
      </c>
      <c r="AN399" s="1618"/>
      <c r="AO399" s="1440" t="s">
        <v>3316</v>
      </c>
      <c r="AP399" s="1440" t="s">
        <v>3317</v>
      </c>
      <c r="AQ399" s="1">
        <v>100</v>
      </c>
      <c r="AR399" s="1204" t="s">
        <v>3313</v>
      </c>
      <c r="AS399" s="1407" t="s">
        <v>753</v>
      </c>
      <c r="AT399" s="2293"/>
      <c r="AU399" s="970" t="s">
        <v>1704</v>
      </c>
      <c r="AV399" s="6475">
        <v>6000</v>
      </c>
      <c r="AW399" s="6475"/>
      <c r="AX399" s="5061">
        <f t="shared" si="1782"/>
        <v>1350</v>
      </c>
      <c r="AY399" s="5062">
        <f t="shared" si="1783"/>
        <v>2490</v>
      </c>
      <c r="AZ399" s="4411">
        <f t="shared" si="1784"/>
        <v>-1140</v>
      </c>
      <c r="BA399" s="4496">
        <f t="shared" si="1785"/>
        <v>1.8444444444444446</v>
      </c>
      <c r="BB399" s="4450">
        <f t="shared" si="1711"/>
        <v>6000</v>
      </c>
      <c r="BC399" s="4112">
        <f t="shared" si="1786"/>
        <v>0</v>
      </c>
      <c r="BD399" s="2963">
        <f t="shared" si="1787"/>
        <v>1</v>
      </c>
      <c r="BE399" s="4468">
        <f t="shared" si="1788"/>
        <v>0</v>
      </c>
      <c r="BF399" s="6475">
        <v>6000</v>
      </c>
      <c r="BG399" s="6475"/>
      <c r="BH399" s="4005">
        <f t="shared" si="1520"/>
        <v>3000</v>
      </c>
      <c r="BI399" s="4022">
        <f t="shared" si="1789"/>
        <v>1849</v>
      </c>
      <c r="BJ399" s="3111">
        <f t="shared" si="1790"/>
        <v>1151</v>
      </c>
      <c r="BK399" s="2963">
        <f t="shared" si="1791"/>
        <v>0.61633333333333329</v>
      </c>
      <c r="BL399" s="3674">
        <f t="shared" si="1792"/>
        <v>3510</v>
      </c>
      <c r="BM399" s="3113">
        <f t="shared" si="1793"/>
        <v>2490</v>
      </c>
      <c r="BN399" s="2963">
        <f t="shared" si="1794"/>
        <v>0.58499999999999996</v>
      </c>
      <c r="BO399" s="3735">
        <f t="shared" si="1795"/>
        <v>0</v>
      </c>
      <c r="BP399" s="3494"/>
      <c r="BQ399" s="6793">
        <v>6000</v>
      </c>
      <c r="BR399" s="6793"/>
      <c r="BS399" s="3035">
        <f t="shared" si="1796"/>
        <v>670</v>
      </c>
      <c r="BT399" s="3044">
        <f t="shared" si="1796"/>
        <v>526</v>
      </c>
      <c r="BU399" s="2987">
        <f t="shared" si="1847"/>
        <v>144</v>
      </c>
      <c r="BV399" s="2963">
        <f t="shared" si="1848"/>
        <v>0.78507462686567164</v>
      </c>
      <c r="BW399" s="2361">
        <f t="shared" si="1849"/>
        <v>1661</v>
      </c>
      <c r="BX399" s="3032">
        <f t="shared" si="1850"/>
        <v>4339</v>
      </c>
      <c r="BY399" s="2963">
        <f t="shared" si="1851"/>
        <v>0.27683333333333332</v>
      </c>
      <c r="BZ399" s="3151"/>
      <c r="CA399" s="6716">
        <v>6000</v>
      </c>
      <c r="CB399" s="6717"/>
      <c r="CC399" s="2430">
        <v>1000</v>
      </c>
      <c r="CD399" s="2431">
        <v>1135</v>
      </c>
      <c r="CE399" s="2359">
        <f>CC399-CD399</f>
        <v>-135</v>
      </c>
      <c r="CF399" s="2360">
        <f t="shared" si="1798"/>
        <v>1.135</v>
      </c>
      <c r="CG399" s="2361">
        <f t="shared" si="1799"/>
        <v>1135</v>
      </c>
      <c r="CH399" s="2388">
        <f>CA399-CG399</f>
        <v>4865</v>
      </c>
      <c r="CI399" s="2360">
        <f t="shared" si="1801"/>
        <v>0.18916666666666668</v>
      </c>
      <c r="CJ399" s="2479"/>
      <c r="CK399" s="2479"/>
      <c r="CL399" s="2479"/>
      <c r="CY399" s="6005">
        <v>6000</v>
      </c>
      <c r="CZ399" s="6006"/>
      <c r="DA399" s="4193">
        <v>250</v>
      </c>
      <c r="DB399" s="4193">
        <v>1245</v>
      </c>
      <c r="DC399" s="4170">
        <f>DA399-DB399</f>
        <v>-995</v>
      </c>
      <c r="DD399" s="4171">
        <f>DB399/DA399</f>
        <v>4.9800000000000004</v>
      </c>
      <c r="DE399" s="4170">
        <f t="shared" si="1852"/>
        <v>4755</v>
      </c>
      <c r="DF399" s="4170">
        <f t="shared" si="1802"/>
        <v>1245</v>
      </c>
      <c r="DG399" s="4171">
        <f>DE399/CY399</f>
        <v>0.79249999999999998</v>
      </c>
      <c r="DH399" s="6007">
        <v>6000</v>
      </c>
      <c r="DI399" s="6008"/>
      <c r="DJ399" s="4162">
        <v>250</v>
      </c>
      <c r="DK399" s="4162">
        <v>1245</v>
      </c>
      <c r="DL399" s="4814">
        <f t="shared" si="1803"/>
        <v>-995</v>
      </c>
      <c r="DM399" s="4171">
        <f>DK399/DJ399</f>
        <v>4.9800000000000004</v>
      </c>
      <c r="DN399" s="1702">
        <f t="shared" si="1804"/>
        <v>6000</v>
      </c>
      <c r="DO399" s="4170">
        <f t="shared" si="1805"/>
        <v>0</v>
      </c>
      <c r="DP399" s="4171">
        <f>DN399/DH399</f>
        <v>1</v>
      </c>
      <c r="DQ399" s="5809">
        <v>6000</v>
      </c>
      <c r="DR399" s="5810"/>
      <c r="DS399" s="4439">
        <v>850</v>
      </c>
      <c r="DT399" s="4439">
        <v>0</v>
      </c>
      <c r="DU399" s="4336">
        <f t="shared" si="1806"/>
        <v>850</v>
      </c>
      <c r="DV399" s="4337">
        <f>DT399/DS399</f>
        <v>0</v>
      </c>
      <c r="DW399" s="2683">
        <f t="shared" si="1808"/>
        <v>6000</v>
      </c>
      <c r="DX399" s="4170">
        <f t="shared" si="1809"/>
        <v>0</v>
      </c>
      <c r="DY399" s="4171">
        <f>DW399/DQ399</f>
        <v>1</v>
      </c>
      <c r="DZ399" s="6005">
        <v>6000</v>
      </c>
      <c r="EA399" s="6006"/>
      <c r="EB399" s="3461">
        <v>334</v>
      </c>
      <c r="EC399" s="3461">
        <v>305</v>
      </c>
      <c r="ED399" s="3040">
        <f>EB399-EC399</f>
        <v>29</v>
      </c>
      <c r="EE399" s="3196">
        <f>EC399/EB399</f>
        <v>0.91317365269461082</v>
      </c>
      <c r="EF399" s="3303">
        <f t="shared" si="1811"/>
        <v>1966</v>
      </c>
      <c r="EG399" s="3040">
        <f t="shared" si="1812"/>
        <v>4034</v>
      </c>
      <c r="EH399" s="3196">
        <f>EF399/DZ399</f>
        <v>0.32766666666666666</v>
      </c>
      <c r="EI399" s="6007">
        <v>6000</v>
      </c>
      <c r="EJ399" s="6008"/>
      <c r="EK399" s="4036">
        <v>333</v>
      </c>
      <c r="EL399" s="4036">
        <v>305</v>
      </c>
      <c r="EM399" s="3040">
        <f t="shared" si="1813"/>
        <v>28</v>
      </c>
      <c r="EN399" s="3196">
        <f>EL399/EK399</f>
        <v>0.91591591591591592</v>
      </c>
      <c r="EO399" s="3341">
        <f t="shared" si="1814"/>
        <v>2271</v>
      </c>
      <c r="EP399" s="3040">
        <f t="shared" si="1815"/>
        <v>3729</v>
      </c>
      <c r="EQ399" s="3196">
        <f>EO399/EI399</f>
        <v>0.3785</v>
      </c>
      <c r="ER399" s="5809">
        <v>6000</v>
      </c>
      <c r="ES399" s="5810"/>
      <c r="ET399" s="3960">
        <v>2333</v>
      </c>
      <c r="EU399" s="3960">
        <v>1239</v>
      </c>
      <c r="EV399" s="3040">
        <f t="shared" si="1816"/>
        <v>1094</v>
      </c>
      <c r="EW399" s="3196">
        <f>EU399/ET399</f>
        <v>0.53107586798114015</v>
      </c>
      <c r="EX399" s="3621">
        <f t="shared" si="1818"/>
        <v>3510</v>
      </c>
      <c r="EY399" s="3040">
        <f t="shared" si="1819"/>
        <v>2490</v>
      </c>
      <c r="EZ399" s="3196">
        <f>EX399/ER399</f>
        <v>0.58499999999999996</v>
      </c>
      <c r="FA399" s="6793">
        <v>6000</v>
      </c>
      <c r="FB399" s="6793"/>
      <c r="FC399" s="2612">
        <v>500</v>
      </c>
      <c r="FD399" s="2612">
        <v>196</v>
      </c>
      <c r="FE399" s="1957">
        <f>FC399-FD399</f>
        <v>304</v>
      </c>
      <c r="FF399" s="1895">
        <f>FD399/FC399</f>
        <v>0.39200000000000002</v>
      </c>
      <c r="FG399" s="3039">
        <f t="shared" si="1821"/>
        <v>1331</v>
      </c>
      <c r="FH399" s="1957">
        <f t="shared" si="1822"/>
        <v>4669</v>
      </c>
      <c r="FI399" s="1895">
        <f>FG399/FA399</f>
        <v>0.22183333333333333</v>
      </c>
      <c r="FJ399" s="6686">
        <v>6000</v>
      </c>
      <c r="FK399" s="6687"/>
      <c r="FL399" s="2678">
        <v>170</v>
      </c>
      <c r="FM399" s="2678">
        <v>158</v>
      </c>
      <c r="FN399" s="1957">
        <f t="shared" si="1823"/>
        <v>12</v>
      </c>
      <c r="FO399" s="1895">
        <f>FM399/FL399</f>
        <v>0.92941176470588238</v>
      </c>
      <c r="FP399" s="2587">
        <f t="shared" si="1824"/>
        <v>1489</v>
      </c>
      <c r="FQ399" s="1957">
        <f t="shared" si="1825"/>
        <v>4511</v>
      </c>
      <c r="FR399" s="1895">
        <f>FP399/FJ399</f>
        <v>0.24816666666666667</v>
      </c>
      <c r="FS399" s="6686">
        <v>6000</v>
      </c>
      <c r="FT399" s="6687"/>
      <c r="FU399" s="2548">
        <v>0</v>
      </c>
      <c r="FV399" s="2548">
        <v>172</v>
      </c>
      <c r="FW399" s="1957">
        <f t="shared" si="1871"/>
        <v>-172</v>
      </c>
      <c r="FX399" s="1895" t="e">
        <f>FV399/FU399</f>
        <v>#DIV/0!</v>
      </c>
      <c r="FY399" s="2587">
        <f t="shared" ref="FY399:FY407" si="1872">SUM(FV399+FP399)</f>
        <v>1661</v>
      </c>
      <c r="FZ399" s="1957">
        <f t="shared" si="1829"/>
        <v>4339</v>
      </c>
      <c r="GA399" s="1895">
        <f>FY399/FS399</f>
        <v>0.27683333333333332</v>
      </c>
      <c r="GB399" s="1">
        <f t="shared" si="1831"/>
        <v>5.0833333333333341E-2</v>
      </c>
      <c r="GC399" s="2219">
        <v>0</v>
      </c>
      <c r="GD399" s="1895">
        <v>1</v>
      </c>
      <c r="GE399" s="6797"/>
      <c r="GF399" s="6797"/>
      <c r="GG399" s="6797"/>
      <c r="GH399" s="6797"/>
      <c r="GI399" s="6797"/>
      <c r="GJ399" s="6797"/>
      <c r="GK399" s="6797"/>
      <c r="GL399" s="1958">
        <v>2</v>
      </c>
      <c r="GM399" s="1958" t="s">
        <v>3314</v>
      </c>
      <c r="GN399" s="1204" t="s">
        <v>3313</v>
      </c>
      <c r="GO399" s="1428">
        <v>6000</v>
      </c>
      <c r="GP399" s="1405">
        <v>1000</v>
      </c>
      <c r="GQ399" s="2086">
        <v>1135</v>
      </c>
      <c r="GR399" s="2086">
        <v>-135</v>
      </c>
      <c r="GS399" s="1895">
        <v>1.135</v>
      </c>
      <c r="GT399" s="2086">
        <v>1135</v>
      </c>
      <c r="GU399" s="2086">
        <v>4865</v>
      </c>
      <c r="GV399" s="1895">
        <v>0.18916666666666668</v>
      </c>
    </row>
    <row r="400" spans="1:204" ht="45" customHeight="1" x14ac:dyDescent="0.25">
      <c r="A400" s="1">
        <f t="shared" ref="A400" si="1873">SUM(A398+1)</f>
        <v>61</v>
      </c>
      <c r="B400" s="7156"/>
      <c r="C400" s="5684">
        <v>1504</v>
      </c>
      <c r="D400" s="7100">
        <v>5</v>
      </c>
      <c r="E400" s="5684" t="s">
        <v>239</v>
      </c>
      <c r="F400" s="6798" t="s">
        <v>227</v>
      </c>
      <c r="G400" s="6798" t="s">
        <v>240</v>
      </c>
      <c r="H400" s="5706" t="s">
        <v>113</v>
      </c>
      <c r="I400" s="5706" t="s">
        <v>16</v>
      </c>
      <c r="J400" s="5706" t="s">
        <v>20</v>
      </c>
      <c r="K400" s="5706" t="s">
        <v>29</v>
      </c>
      <c r="L400" s="5706" t="s">
        <v>16</v>
      </c>
      <c r="M400" s="5706" t="s">
        <v>21</v>
      </c>
      <c r="N400" s="5706" t="s">
        <v>410</v>
      </c>
      <c r="O400" s="5706" t="s">
        <v>619</v>
      </c>
      <c r="P400" s="5697" t="s">
        <v>404</v>
      </c>
      <c r="Q400" s="5697" t="s">
        <v>403</v>
      </c>
      <c r="R400" s="5703" t="s">
        <v>406</v>
      </c>
      <c r="S400" s="5706" t="s">
        <v>410</v>
      </c>
      <c r="T400" s="5697" t="s">
        <v>411</v>
      </c>
      <c r="U400" s="5703" t="s">
        <v>733</v>
      </c>
      <c r="V400" s="5697" t="s">
        <v>562</v>
      </c>
      <c r="W400" s="7205">
        <v>4652248</v>
      </c>
      <c r="X400" s="5691" t="s">
        <v>241</v>
      </c>
      <c r="Y400" s="1399">
        <v>1</v>
      </c>
      <c r="Z400" s="5469" t="s">
        <v>3264</v>
      </c>
      <c r="AA400" s="5590" t="s">
        <v>3265</v>
      </c>
      <c r="AB400" s="5593">
        <v>22500</v>
      </c>
      <c r="AC400" s="1402">
        <v>5625</v>
      </c>
      <c r="AD400" s="1403">
        <f t="shared" ref="AD400:AD406" si="1874">AC400/AB400</f>
        <v>0.25</v>
      </c>
      <c r="AE400" s="1402">
        <v>5625</v>
      </c>
      <c r="AF400" s="1403">
        <f t="shared" ref="AF400:AF406" si="1875">AE400/AB400</f>
        <v>0.25</v>
      </c>
      <c r="AG400" s="1402">
        <v>5625</v>
      </c>
      <c r="AH400" s="1403">
        <f t="shared" ref="AH400:AH406" si="1876">AG400/AB400</f>
        <v>0.25</v>
      </c>
      <c r="AI400" s="1402">
        <v>5625</v>
      </c>
      <c r="AJ400" s="1403">
        <f t="shared" ref="AJ400:AJ406" si="1877">AI400/AB400</f>
        <v>0.25</v>
      </c>
      <c r="AK400" s="228">
        <f t="shared" si="1870"/>
        <v>1</v>
      </c>
      <c r="AL400" s="129">
        <v>1</v>
      </c>
      <c r="AM400" s="1406" t="s">
        <v>3269</v>
      </c>
      <c r="AN400" s="1418" t="s">
        <v>3270</v>
      </c>
      <c r="AO400" s="1418" t="s">
        <v>3275</v>
      </c>
      <c r="AP400" s="1418" t="s">
        <v>3276</v>
      </c>
      <c r="AQ400" s="1343">
        <v>100</v>
      </c>
      <c r="AR400" s="1204" t="s">
        <v>3265</v>
      </c>
      <c r="AS400" s="1407" t="s">
        <v>753</v>
      </c>
      <c r="AT400" s="2293"/>
      <c r="AU400" s="1344" t="s">
        <v>1704</v>
      </c>
      <c r="AV400" s="6476">
        <v>22500</v>
      </c>
      <c r="AW400" s="6476"/>
      <c r="AX400" s="5064">
        <f t="shared" si="1782"/>
        <v>5625</v>
      </c>
      <c r="AY400" s="5064">
        <f t="shared" si="1783"/>
        <v>8927</v>
      </c>
      <c r="AZ400" s="4411">
        <f t="shared" si="1784"/>
        <v>-3302</v>
      </c>
      <c r="BA400" s="4496">
        <f t="shared" si="1785"/>
        <v>1.5870222222222221</v>
      </c>
      <c r="BB400" s="4450">
        <f t="shared" si="1711"/>
        <v>19753</v>
      </c>
      <c r="BC400" s="4112">
        <f t="shared" si="1786"/>
        <v>2747</v>
      </c>
      <c r="BD400" s="2963">
        <f t="shared" si="1787"/>
        <v>0.87791111111111109</v>
      </c>
      <c r="BE400" s="4134">
        <f t="shared" si="1788"/>
        <v>0</v>
      </c>
      <c r="BF400" s="6476">
        <v>22500</v>
      </c>
      <c r="BG400" s="6476"/>
      <c r="BH400" s="4024">
        <f t="shared" si="1520"/>
        <v>5625</v>
      </c>
      <c r="BI400" s="4024">
        <f t="shared" si="1789"/>
        <v>4613</v>
      </c>
      <c r="BJ400" s="3111">
        <f t="shared" si="1790"/>
        <v>1012</v>
      </c>
      <c r="BK400" s="2963">
        <f t="shared" si="1791"/>
        <v>0.82008888888888887</v>
      </c>
      <c r="BL400" s="3674">
        <f t="shared" si="1792"/>
        <v>10826</v>
      </c>
      <c r="BM400" s="3113">
        <f t="shared" si="1793"/>
        <v>11674</v>
      </c>
      <c r="BN400" s="2963">
        <f t="shared" si="1794"/>
        <v>0.48115555555555556</v>
      </c>
      <c r="BO400" s="3735">
        <f t="shared" si="1795"/>
        <v>0</v>
      </c>
      <c r="BP400" s="3494"/>
      <c r="BQ400" s="7328">
        <v>22500</v>
      </c>
      <c r="BR400" s="7328"/>
      <c r="BS400" s="3036">
        <f t="shared" si="1796"/>
        <v>5625</v>
      </c>
      <c r="BT400" s="3036">
        <f t="shared" si="1796"/>
        <v>4771</v>
      </c>
      <c r="BU400" s="2987">
        <f t="shared" si="1847"/>
        <v>854</v>
      </c>
      <c r="BV400" s="2963">
        <f t="shared" si="1848"/>
        <v>0.84817777777777781</v>
      </c>
      <c r="BW400" s="2361">
        <f t="shared" si="1849"/>
        <v>6213</v>
      </c>
      <c r="BX400" s="3032">
        <f t="shared" si="1850"/>
        <v>16287</v>
      </c>
      <c r="BY400" s="2963">
        <f t="shared" si="1851"/>
        <v>0.27613333333333334</v>
      </c>
      <c r="BZ400" s="3151"/>
      <c r="CA400" s="6681">
        <v>22500</v>
      </c>
      <c r="CB400" s="6681"/>
      <c r="CC400" s="2476">
        <v>5625</v>
      </c>
      <c r="CD400" s="2476">
        <v>1442</v>
      </c>
      <c r="CE400" s="2389">
        <f t="shared" ref="CE400:CE407" si="1878">CC400-CD400</f>
        <v>4183</v>
      </c>
      <c r="CF400" s="2390">
        <f t="shared" si="1798"/>
        <v>0.25635555555555556</v>
      </c>
      <c r="CG400" s="2391">
        <f t="shared" si="1799"/>
        <v>1442</v>
      </c>
      <c r="CH400" s="2392">
        <f t="shared" ref="CH400:CH407" si="1879">CA400-CG400</f>
        <v>21058</v>
      </c>
      <c r="CI400" s="2390">
        <f t="shared" si="1801"/>
        <v>6.408888888888889E-2</v>
      </c>
      <c r="CJ400" s="2479"/>
      <c r="CK400" s="2479"/>
      <c r="CL400" s="2479"/>
      <c r="CY400" s="6009">
        <v>22500</v>
      </c>
      <c r="CZ400" s="6010"/>
      <c r="DA400" s="4255">
        <v>1800</v>
      </c>
      <c r="DB400" s="4255">
        <v>1726</v>
      </c>
      <c r="DC400" s="4170">
        <f t="shared" ref="DC400:DC403" si="1880">DA400-DB400</f>
        <v>74</v>
      </c>
      <c r="DD400" s="4171">
        <f t="shared" ref="DD400:DD403" si="1881">DB400/DA400</f>
        <v>0.9588888888888889</v>
      </c>
      <c r="DE400" s="4310">
        <f t="shared" si="1852"/>
        <v>12552</v>
      </c>
      <c r="DF400" s="4170">
        <f t="shared" si="1802"/>
        <v>9948</v>
      </c>
      <c r="DG400" s="4171">
        <f t="shared" ref="DG400:DG403" si="1882">DE400/CY400</f>
        <v>0.55786666666666662</v>
      </c>
      <c r="DH400" s="6011">
        <v>22500</v>
      </c>
      <c r="DI400" s="5837"/>
      <c r="DJ400" s="4911">
        <v>1900</v>
      </c>
      <c r="DK400" s="4911">
        <v>2301</v>
      </c>
      <c r="DL400" s="4940">
        <f t="shared" si="1803"/>
        <v>-401</v>
      </c>
      <c r="DM400" s="4941">
        <f t="shared" ref="DM400:DM403" si="1883">DK400/DJ400</f>
        <v>1.2110526315789474</v>
      </c>
      <c r="DN400" s="4939">
        <f t="shared" si="1804"/>
        <v>14853</v>
      </c>
      <c r="DO400" s="4172">
        <f t="shared" si="1805"/>
        <v>7647</v>
      </c>
      <c r="DP400" s="4171">
        <f t="shared" ref="DP400:DP407" si="1884">DN400/DH400</f>
        <v>0.66013333333333335</v>
      </c>
      <c r="DQ400" s="6012">
        <v>22500</v>
      </c>
      <c r="DR400" s="6012"/>
      <c r="DS400" s="4336">
        <v>1925</v>
      </c>
      <c r="DT400" s="4336">
        <v>4900</v>
      </c>
      <c r="DU400" s="5001">
        <f t="shared" si="1806"/>
        <v>-2975</v>
      </c>
      <c r="DV400" s="2682">
        <f t="shared" ref="DV400:DV407" si="1885">DT400/DS400</f>
        <v>2.5454545454545454</v>
      </c>
      <c r="DW400" s="2683">
        <f t="shared" si="1808"/>
        <v>19753</v>
      </c>
      <c r="DX400" s="4099">
        <f t="shared" si="1809"/>
        <v>2747</v>
      </c>
      <c r="DY400" s="4117">
        <f t="shared" ref="DY400:DY407" si="1886">DW400/DQ400</f>
        <v>0.87791111111111109</v>
      </c>
      <c r="DZ400" s="6009">
        <v>22500</v>
      </c>
      <c r="EA400" s="6010"/>
      <c r="EB400" s="3619">
        <v>1600</v>
      </c>
      <c r="EC400" s="3619">
        <v>1569</v>
      </c>
      <c r="ED400" s="3040">
        <f t="shared" ref="ED400:ED403" si="1887">EB400-EC400</f>
        <v>31</v>
      </c>
      <c r="EE400" s="3196">
        <f t="shared" ref="EE400:EE403" si="1888">EC400/EB400</f>
        <v>0.98062499999999997</v>
      </c>
      <c r="EF400" s="3303">
        <f t="shared" si="1811"/>
        <v>7782</v>
      </c>
      <c r="EG400" s="3040">
        <f t="shared" si="1812"/>
        <v>14718</v>
      </c>
      <c r="EH400" s="3196">
        <f t="shared" ref="EH400:EH403" si="1889">EF400/DZ400</f>
        <v>0.34586666666666666</v>
      </c>
      <c r="EI400" s="6011">
        <v>22500</v>
      </c>
      <c r="EJ400" s="5837"/>
      <c r="EK400" s="3087">
        <v>2000</v>
      </c>
      <c r="EL400" s="3087">
        <v>1439</v>
      </c>
      <c r="EM400" s="1890">
        <f t="shared" si="1813"/>
        <v>561</v>
      </c>
      <c r="EN400" s="3196">
        <f t="shared" ref="EN400:EN403" si="1890">EL400/EK400</f>
        <v>0.71950000000000003</v>
      </c>
      <c r="EO400" s="3610">
        <f t="shared" si="1814"/>
        <v>9221</v>
      </c>
      <c r="EP400" s="1890">
        <f t="shared" si="1815"/>
        <v>13279</v>
      </c>
      <c r="EQ400" s="3196">
        <f t="shared" ref="EQ400:EQ407" si="1891">EO400/EI400</f>
        <v>0.4098222222222222</v>
      </c>
      <c r="ER400" s="6012">
        <v>22500</v>
      </c>
      <c r="ES400" s="6012"/>
      <c r="ET400" s="4018">
        <v>2025</v>
      </c>
      <c r="EU400" s="4018">
        <v>1605</v>
      </c>
      <c r="EV400" s="3179">
        <f t="shared" si="1816"/>
        <v>420</v>
      </c>
      <c r="EW400" s="3187">
        <f t="shared" ref="EW400:EW407" si="1892">EU400/ET400</f>
        <v>0.79259259259259263</v>
      </c>
      <c r="EX400" s="3621">
        <f t="shared" ref="EX400:EX407" si="1893">SUM(EU400+EO400)</f>
        <v>10826</v>
      </c>
      <c r="EY400" s="3179">
        <f t="shared" si="1819"/>
        <v>11674</v>
      </c>
      <c r="EZ400" s="3187">
        <f t="shared" ref="EZ400:EZ407" si="1894">EX400/ER400</f>
        <v>0.48115555555555556</v>
      </c>
      <c r="FA400" s="6681">
        <v>22500</v>
      </c>
      <c r="FB400" s="6681"/>
      <c r="FC400" s="1900">
        <v>1650</v>
      </c>
      <c r="FD400" s="1900">
        <v>1642</v>
      </c>
      <c r="FE400" s="2593">
        <f t="shared" ref="FE400:FE403" si="1895">FC400-FD400</f>
        <v>8</v>
      </c>
      <c r="FF400" s="2591">
        <f t="shared" ref="FF400:FF403" si="1896">FD400/FC400</f>
        <v>0.99515151515151512</v>
      </c>
      <c r="FG400" s="3039">
        <f t="shared" si="1821"/>
        <v>3084</v>
      </c>
      <c r="FH400" s="2593">
        <f t="shared" si="1822"/>
        <v>19416</v>
      </c>
      <c r="FI400" s="2591">
        <f t="shared" ref="FI400:FI403" si="1897">FG400/FA400</f>
        <v>0.13706666666666667</v>
      </c>
      <c r="FJ400" s="6681">
        <v>22500</v>
      </c>
      <c r="FK400" s="6681"/>
      <c r="FL400" s="1479">
        <v>1925</v>
      </c>
      <c r="FM400" s="1479">
        <v>1652</v>
      </c>
      <c r="FN400" s="1890">
        <f t="shared" si="1823"/>
        <v>273</v>
      </c>
      <c r="FO400" s="3034">
        <f t="shared" ref="FO400:FO403" si="1898">FM400/FL400</f>
        <v>0.85818181818181816</v>
      </c>
      <c r="FP400" s="3048">
        <f t="shared" ref="FP400:FP403" si="1899">SUM(FM400+FG400)</f>
        <v>4736</v>
      </c>
      <c r="FQ400" s="1890">
        <f t="shared" si="1825"/>
        <v>17764</v>
      </c>
      <c r="FR400" s="3034">
        <f t="shared" ref="FR400:FR403" si="1900">FP400/FJ400</f>
        <v>0.21048888888888889</v>
      </c>
      <c r="FS400" s="6681">
        <v>22500</v>
      </c>
      <c r="FT400" s="6681"/>
      <c r="FU400" s="3039">
        <v>2050</v>
      </c>
      <c r="FV400" s="3039">
        <v>1477</v>
      </c>
      <c r="FW400" s="3031">
        <f t="shared" si="1871"/>
        <v>573</v>
      </c>
      <c r="FX400" s="3037">
        <f t="shared" ref="FX400:FX407" si="1901">FV400/FU400</f>
        <v>0.72048780487804875</v>
      </c>
      <c r="FY400" s="2587">
        <f t="shared" si="1872"/>
        <v>6213</v>
      </c>
      <c r="FZ400" s="3031">
        <f t="shared" si="1829"/>
        <v>16287</v>
      </c>
      <c r="GA400" s="3037">
        <f t="shared" ref="GA400:GA407" si="1902">FY400/FS400</f>
        <v>0.27613333333333334</v>
      </c>
      <c r="GB400" s="1">
        <f t="shared" si="1831"/>
        <v>6.9733333333333314E-2</v>
      </c>
      <c r="GC400" s="2219">
        <v>0</v>
      </c>
      <c r="GD400" s="1895">
        <v>1</v>
      </c>
      <c r="GE400" s="6798" t="s">
        <v>227</v>
      </c>
      <c r="GF400" s="6798" t="s">
        <v>240</v>
      </c>
      <c r="GG400" s="5706" t="s">
        <v>113</v>
      </c>
      <c r="GH400" s="5706" t="s">
        <v>16</v>
      </c>
      <c r="GI400" s="5706" t="s">
        <v>20</v>
      </c>
      <c r="GJ400" s="5706" t="s">
        <v>29</v>
      </c>
      <c r="GK400" s="5706" t="s">
        <v>16</v>
      </c>
      <c r="GL400" s="1958">
        <v>1</v>
      </c>
      <c r="GM400" s="1958" t="s">
        <v>3264</v>
      </c>
      <c r="GN400" s="1204" t="s">
        <v>3265</v>
      </c>
      <c r="GO400" s="1401">
        <v>22500</v>
      </c>
      <c r="GP400" s="2408">
        <v>5625</v>
      </c>
      <c r="GQ400" s="1890">
        <v>1442</v>
      </c>
      <c r="GR400" s="1890">
        <v>4183</v>
      </c>
      <c r="GS400" s="1895">
        <v>0.25635555555555556</v>
      </c>
      <c r="GT400" s="1890">
        <v>1442</v>
      </c>
      <c r="GU400" s="1890">
        <v>21058</v>
      </c>
      <c r="GV400" s="1895">
        <v>6.408888888888889E-2</v>
      </c>
    </row>
    <row r="401" spans="1:204" ht="48" x14ac:dyDescent="0.25">
      <c r="B401" s="7156"/>
      <c r="C401" s="5685"/>
      <c r="D401" s="7164"/>
      <c r="E401" s="5685"/>
      <c r="F401" s="6799"/>
      <c r="G401" s="6799"/>
      <c r="H401" s="5707"/>
      <c r="I401" s="5707"/>
      <c r="J401" s="5707"/>
      <c r="K401" s="5707"/>
      <c r="L401" s="5707"/>
      <c r="M401" s="5707"/>
      <c r="N401" s="5707"/>
      <c r="O401" s="5707"/>
      <c r="P401" s="5698"/>
      <c r="Q401" s="5698"/>
      <c r="R401" s="5704"/>
      <c r="S401" s="5707"/>
      <c r="T401" s="5698"/>
      <c r="U401" s="5704"/>
      <c r="V401" s="5698"/>
      <c r="W401" s="7206"/>
      <c r="X401" s="5692"/>
      <c r="Y401" s="1404">
        <v>2</v>
      </c>
      <c r="Z401" s="5469" t="s">
        <v>3266</v>
      </c>
      <c r="AA401" s="5590" t="s">
        <v>856</v>
      </c>
      <c r="AB401" s="5593">
        <v>12</v>
      </c>
      <c r="AC401" s="1405">
        <v>3</v>
      </c>
      <c r="AD401" s="1403">
        <f t="shared" si="1874"/>
        <v>0.25</v>
      </c>
      <c r="AE401" s="1405">
        <v>3</v>
      </c>
      <c r="AF401" s="1403">
        <f t="shared" si="1875"/>
        <v>0.25</v>
      </c>
      <c r="AG401" s="1405">
        <v>3</v>
      </c>
      <c r="AH401" s="1403">
        <f t="shared" si="1876"/>
        <v>0.25</v>
      </c>
      <c r="AI401" s="1405">
        <v>3</v>
      </c>
      <c r="AJ401" s="1403">
        <f t="shared" si="1877"/>
        <v>0.25</v>
      </c>
      <c r="AK401" s="228">
        <f t="shared" si="1870"/>
        <v>1</v>
      </c>
      <c r="AL401" s="129">
        <v>2</v>
      </c>
      <c r="AM401" s="1406" t="s">
        <v>3282</v>
      </c>
      <c r="AN401" s="1418" t="s">
        <v>3271</v>
      </c>
      <c r="AO401" s="1418" t="s">
        <v>3277</v>
      </c>
      <c r="AP401" s="1418" t="s">
        <v>3278</v>
      </c>
      <c r="AQ401" s="1343">
        <v>100</v>
      </c>
      <c r="AR401" s="1204" t="s">
        <v>856</v>
      </c>
      <c r="AS401" s="1407" t="s">
        <v>753</v>
      </c>
      <c r="AT401" s="2293"/>
      <c r="AU401" s="1344" t="s">
        <v>1704</v>
      </c>
      <c r="AV401" s="6476">
        <v>12</v>
      </c>
      <c r="AW401" s="6476"/>
      <c r="AX401" s="5064">
        <f t="shared" si="1782"/>
        <v>3</v>
      </c>
      <c r="AY401" s="5064">
        <f t="shared" si="1783"/>
        <v>3</v>
      </c>
      <c r="AZ401" s="4411">
        <f t="shared" si="1784"/>
        <v>0</v>
      </c>
      <c r="BA401" s="4496">
        <f t="shared" si="1785"/>
        <v>1</v>
      </c>
      <c r="BB401" s="4450">
        <f t="shared" si="1711"/>
        <v>12</v>
      </c>
      <c r="BC401" s="4112">
        <f t="shared" si="1786"/>
        <v>0</v>
      </c>
      <c r="BD401" s="2963">
        <f t="shared" si="1787"/>
        <v>1</v>
      </c>
      <c r="BE401" s="4134">
        <f t="shared" si="1788"/>
        <v>0</v>
      </c>
      <c r="BF401" s="6476">
        <v>12</v>
      </c>
      <c r="BG401" s="6476"/>
      <c r="BH401" s="4024">
        <f t="shared" si="1520"/>
        <v>3</v>
      </c>
      <c r="BI401" s="4024">
        <f t="shared" si="1789"/>
        <v>3</v>
      </c>
      <c r="BJ401" s="3111">
        <f t="shared" si="1790"/>
        <v>0</v>
      </c>
      <c r="BK401" s="2963">
        <f t="shared" si="1791"/>
        <v>1</v>
      </c>
      <c r="BL401" s="3674">
        <f t="shared" si="1792"/>
        <v>9</v>
      </c>
      <c r="BM401" s="3113">
        <f t="shared" si="1793"/>
        <v>3</v>
      </c>
      <c r="BN401" s="2963">
        <f t="shared" si="1794"/>
        <v>0.75</v>
      </c>
      <c r="BO401" s="3735">
        <f t="shared" si="1795"/>
        <v>0</v>
      </c>
      <c r="BP401" s="3494"/>
      <c r="BQ401" s="7328">
        <v>12</v>
      </c>
      <c r="BR401" s="7328"/>
      <c r="BS401" s="3036">
        <f t="shared" si="1796"/>
        <v>3</v>
      </c>
      <c r="BT401" s="3036">
        <f t="shared" si="1796"/>
        <v>3</v>
      </c>
      <c r="BU401" s="2987">
        <f t="shared" si="1847"/>
        <v>0</v>
      </c>
      <c r="BV401" s="2963">
        <f t="shared" si="1848"/>
        <v>1</v>
      </c>
      <c r="BW401" s="2361">
        <f t="shared" si="1849"/>
        <v>6</v>
      </c>
      <c r="BX401" s="3032">
        <f t="shared" si="1850"/>
        <v>6</v>
      </c>
      <c r="BY401" s="2963">
        <f t="shared" si="1851"/>
        <v>0.5</v>
      </c>
      <c r="BZ401" s="3151"/>
      <c r="CA401" s="6681">
        <v>12</v>
      </c>
      <c r="CB401" s="6681"/>
      <c r="CC401" s="2476">
        <v>3</v>
      </c>
      <c r="CD401" s="2476">
        <v>3</v>
      </c>
      <c r="CE401" s="2389">
        <f t="shared" si="1878"/>
        <v>0</v>
      </c>
      <c r="CF401" s="2390">
        <f t="shared" si="1798"/>
        <v>1</v>
      </c>
      <c r="CG401" s="2391">
        <f t="shared" si="1799"/>
        <v>3</v>
      </c>
      <c r="CH401" s="2392">
        <f t="shared" si="1879"/>
        <v>9</v>
      </c>
      <c r="CI401" s="2390">
        <f t="shared" si="1801"/>
        <v>0.25</v>
      </c>
      <c r="CJ401" s="2475"/>
      <c r="CK401" s="2475"/>
      <c r="CL401" s="2479"/>
      <c r="CY401" s="6009">
        <v>12</v>
      </c>
      <c r="CZ401" s="6010"/>
      <c r="DA401" s="4255">
        <v>1</v>
      </c>
      <c r="DB401" s="4255">
        <v>1</v>
      </c>
      <c r="DC401" s="4170">
        <f t="shared" si="1880"/>
        <v>0</v>
      </c>
      <c r="DD401" s="4171">
        <f t="shared" si="1881"/>
        <v>1</v>
      </c>
      <c r="DE401" s="4310">
        <f t="shared" si="1852"/>
        <v>10</v>
      </c>
      <c r="DF401" s="4170">
        <f t="shared" si="1802"/>
        <v>2</v>
      </c>
      <c r="DG401" s="4171">
        <f t="shared" si="1882"/>
        <v>0.83333333333333337</v>
      </c>
      <c r="DH401" s="6011">
        <v>12</v>
      </c>
      <c r="DI401" s="5837"/>
      <c r="DJ401" s="4911">
        <v>1</v>
      </c>
      <c r="DK401" s="4911">
        <v>1</v>
      </c>
      <c r="DL401" s="4940">
        <f t="shared" si="1803"/>
        <v>0</v>
      </c>
      <c r="DM401" s="4941">
        <f t="shared" si="1883"/>
        <v>1</v>
      </c>
      <c r="DN401" s="4939">
        <f t="shared" si="1804"/>
        <v>11</v>
      </c>
      <c r="DO401" s="4172">
        <f t="shared" si="1805"/>
        <v>1</v>
      </c>
      <c r="DP401" s="4171">
        <f t="shared" si="1884"/>
        <v>0.91666666666666663</v>
      </c>
      <c r="DQ401" s="6012">
        <v>12</v>
      </c>
      <c r="DR401" s="6012"/>
      <c r="DS401" s="4336">
        <v>1</v>
      </c>
      <c r="DT401" s="4336">
        <v>1</v>
      </c>
      <c r="DU401" s="5001">
        <f t="shared" si="1806"/>
        <v>0</v>
      </c>
      <c r="DV401" s="2682">
        <f t="shared" si="1885"/>
        <v>1</v>
      </c>
      <c r="DW401" s="2683">
        <f t="shared" si="1808"/>
        <v>12</v>
      </c>
      <c r="DX401" s="4099">
        <f t="shared" si="1809"/>
        <v>0</v>
      </c>
      <c r="DY401" s="4117">
        <f t="shared" si="1886"/>
        <v>1</v>
      </c>
      <c r="DZ401" s="6009">
        <v>12</v>
      </c>
      <c r="EA401" s="6010"/>
      <c r="EB401" s="3619">
        <v>1</v>
      </c>
      <c r="EC401" s="3619">
        <v>1</v>
      </c>
      <c r="ED401" s="3040">
        <f t="shared" si="1887"/>
        <v>0</v>
      </c>
      <c r="EE401" s="3196">
        <f t="shared" si="1888"/>
        <v>1</v>
      </c>
      <c r="EF401" s="3303">
        <f t="shared" si="1811"/>
        <v>7</v>
      </c>
      <c r="EG401" s="3040">
        <f t="shared" si="1812"/>
        <v>5</v>
      </c>
      <c r="EH401" s="3196">
        <f t="shared" si="1889"/>
        <v>0.58333333333333337</v>
      </c>
      <c r="EI401" s="6011">
        <v>12</v>
      </c>
      <c r="EJ401" s="5837"/>
      <c r="EK401" s="3087">
        <v>1</v>
      </c>
      <c r="EL401" s="3087">
        <v>1</v>
      </c>
      <c r="EM401" s="1890">
        <f t="shared" si="1813"/>
        <v>0</v>
      </c>
      <c r="EN401" s="3196">
        <f t="shared" si="1890"/>
        <v>1</v>
      </c>
      <c r="EO401" s="3610">
        <f t="shared" si="1814"/>
        <v>8</v>
      </c>
      <c r="EP401" s="1890">
        <f t="shared" si="1815"/>
        <v>4</v>
      </c>
      <c r="EQ401" s="3196">
        <f t="shared" si="1891"/>
        <v>0.66666666666666663</v>
      </c>
      <c r="ER401" s="6012">
        <v>12</v>
      </c>
      <c r="ES401" s="6012"/>
      <c r="ET401" s="4018">
        <v>1</v>
      </c>
      <c r="EU401" s="4018">
        <v>1</v>
      </c>
      <c r="EV401" s="3179">
        <f t="shared" si="1816"/>
        <v>0</v>
      </c>
      <c r="EW401" s="3187">
        <f t="shared" si="1892"/>
        <v>1</v>
      </c>
      <c r="EX401" s="3621">
        <f t="shared" si="1893"/>
        <v>9</v>
      </c>
      <c r="EY401" s="3179">
        <f t="shared" si="1819"/>
        <v>3</v>
      </c>
      <c r="EZ401" s="3187">
        <f t="shared" si="1894"/>
        <v>0.75</v>
      </c>
      <c r="FA401" s="6681">
        <v>12</v>
      </c>
      <c r="FB401" s="6681"/>
      <c r="FC401" s="1900">
        <v>1</v>
      </c>
      <c r="FD401" s="1900">
        <v>1</v>
      </c>
      <c r="FE401" s="2593">
        <f t="shared" si="1895"/>
        <v>0</v>
      </c>
      <c r="FF401" s="2591">
        <f t="shared" si="1896"/>
        <v>1</v>
      </c>
      <c r="FG401" s="3039">
        <f t="shared" si="1821"/>
        <v>4</v>
      </c>
      <c r="FH401" s="2593">
        <f t="shared" si="1822"/>
        <v>8</v>
      </c>
      <c r="FI401" s="2591">
        <f t="shared" si="1897"/>
        <v>0.33333333333333331</v>
      </c>
      <c r="FJ401" s="6681">
        <v>12</v>
      </c>
      <c r="FK401" s="6681"/>
      <c r="FL401" s="1479">
        <v>1</v>
      </c>
      <c r="FM401" s="1479">
        <v>1</v>
      </c>
      <c r="FN401" s="1890">
        <f t="shared" si="1823"/>
        <v>0</v>
      </c>
      <c r="FO401" s="3034">
        <f t="shared" si="1898"/>
        <v>1</v>
      </c>
      <c r="FP401" s="3048">
        <f t="shared" si="1899"/>
        <v>5</v>
      </c>
      <c r="FQ401" s="1890">
        <f t="shared" si="1825"/>
        <v>7</v>
      </c>
      <c r="FR401" s="3034">
        <f t="shared" si="1900"/>
        <v>0.41666666666666669</v>
      </c>
      <c r="FS401" s="6681">
        <v>12</v>
      </c>
      <c r="FT401" s="6681"/>
      <c r="FU401" s="3039">
        <v>1</v>
      </c>
      <c r="FV401" s="3039">
        <v>1</v>
      </c>
      <c r="FW401" s="3031">
        <f t="shared" si="1871"/>
        <v>0</v>
      </c>
      <c r="FX401" s="3037">
        <f t="shared" si="1901"/>
        <v>1</v>
      </c>
      <c r="FY401" s="2587">
        <f t="shared" si="1872"/>
        <v>6</v>
      </c>
      <c r="FZ401" s="3031">
        <f t="shared" si="1829"/>
        <v>6</v>
      </c>
      <c r="GA401" s="3037">
        <f t="shared" si="1902"/>
        <v>0.5</v>
      </c>
      <c r="GB401" s="1">
        <f t="shared" si="1831"/>
        <v>8.333333333333337E-2</v>
      </c>
      <c r="GC401" s="2219">
        <v>0</v>
      </c>
      <c r="GD401" s="1895">
        <v>1</v>
      </c>
      <c r="GE401" s="6799"/>
      <c r="GF401" s="6799"/>
      <c r="GG401" s="5707"/>
      <c r="GH401" s="5707"/>
      <c r="GI401" s="5707"/>
      <c r="GJ401" s="5707"/>
      <c r="GK401" s="5707"/>
      <c r="GL401" s="1404">
        <v>2</v>
      </c>
      <c r="GM401" s="1958" t="s">
        <v>3266</v>
      </c>
      <c r="GN401" s="1204" t="s">
        <v>856</v>
      </c>
      <c r="GO401" s="1401">
        <v>12</v>
      </c>
      <c r="GP401" s="1430">
        <v>3</v>
      </c>
      <c r="GQ401" s="1890">
        <v>3</v>
      </c>
      <c r="GR401" s="1890">
        <v>0</v>
      </c>
      <c r="GS401" s="1895">
        <v>1</v>
      </c>
      <c r="GT401" s="1890">
        <v>3</v>
      </c>
      <c r="GU401" s="1890">
        <v>9</v>
      </c>
      <c r="GV401" s="1895">
        <v>0.25</v>
      </c>
    </row>
    <row r="402" spans="1:204" ht="48" customHeight="1" x14ac:dyDescent="0.25">
      <c r="B402" s="7156"/>
      <c r="C402" s="5685"/>
      <c r="D402" s="7164"/>
      <c r="E402" s="5685"/>
      <c r="F402" s="6799"/>
      <c r="G402" s="6799"/>
      <c r="H402" s="5707"/>
      <c r="I402" s="5707"/>
      <c r="J402" s="5707"/>
      <c r="K402" s="5707"/>
      <c r="L402" s="5707"/>
      <c r="M402" s="5707"/>
      <c r="N402" s="5707"/>
      <c r="O402" s="5707"/>
      <c r="P402" s="5698"/>
      <c r="Q402" s="5698"/>
      <c r="R402" s="5704"/>
      <c r="S402" s="5707"/>
      <c r="T402" s="5698"/>
      <c r="U402" s="5704"/>
      <c r="V402" s="5698"/>
      <c r="W402" s="7206"/>
      <c r="X402" s="5692"/>
      <c r="Y402" s="1399">
        <v>3</v>
      </c>
      <c r="Z402" s="5469" t="s">
        <v>3267</v>
      </c>
      <c r="AA402" s="5590" t="s">
        <v>856</v>
      </c>
      <c r="AB402" s="5593">
        <v>1</v>
      </c>
      <c r="AC402" s="1405">
        <v>1</v>
      </c>
      <c r="AD402" s="1403">
        <f t="shared" si="1874"/>
        <v>1</v>
      </c>
      <c r="AE402" s="1405">
        <v>0</v>
      </c>
      <c r="AF402" s="1403">
        <f t="shared" si="1875"/>
        <v>0</v>
      </c>
      <c r="AG402" s="1405">
        <v>0</v>
      </c>
      <c r="AH402" s="1403">
        <f t="shared" si="1876"/>
        <v>0</v>
      </c>
      <c r="AI402" s="1405">
        <v>0</v>
      </c>
      <c r="AJ402" s="1403">
        <f t="shared" si="1877"/>
        <v>0</v>
      </c>
      <c r="AK402" s="228">
        <f t="shared" si="1870"/>
        <v>1</v>
      </c>
      <c r="AL402" s="129">
        <v>3</v>
      </c>
      <c r="AM402" s="1406" t="s">
        <v>3272</v>
      </c>
      <c r="AN402" s="1418" t="s">
        <v>3273</v>
      </c>
      <c r="AO402" s="1418" t="s">
        <v>3279</v>
      </c>
      <c r="AP402" s="1418" t="s">
        <v>3280</v>
      </c>
      <c r="AQ402" s="1343">
        <v>100</v>
      </c>
      <c r="AR402" s="1204" t="s">
        <v>856</v>
      </c>
      <c r="AS402" s="1407" t="s">
        <v>753</v>
      </c>
      <c r="AT402" s="2293"/>
      <c r="AU402" s="1344" t="s">
        <v>1704</v>
      </c>
      <c r="AV402" s="6476">
        <v>1</v>
      </c>
      <c r="AW402" s="6476"/>
      <c r="AX402" s="5064">
        <f t="shared" si="1782"/>
        <v>0</v>
      </c>
      <c r="AY402" s="5064">
        <f t="shared" si="1783"/>
        <v>0</v>
      </c>
      <c r="AZ402" s="4411">
        <f t="shared" si="1784"/>
        <v>0</v>
      </c>
      <c r="BA402" s="4496" t="e">
        <f t="shared" si="1785"/>
        <v>#DIV/0!</v>
      </c>
      <c r="BB402" s="4450">
        <f t="shared" si="1711"/>
        <v>1</v>
      </c>
      <c r="BC402" s="4112">
        <f t="shared" si="1786"/>
        <v>0</v>
      </c>
      <c r="BD402" s="2963">
        <f t="shared" si="1787"/>
        <v>1</v>
      </c>
      <c r="BE402" s="4134">
        <f t="shared" si="1788"/>
        <v>0</v>
      </c>
      <c r="BF402" s="6476">
        <v>1</v>
      </c>
      <c r="BG402" s="6476"/>
      <c r="BH402" s="4024">
        <f t="shared" ref="BH402:BH465" si="1903">SUM(EB402+EK402+ET402)</f>
        <v>0</v>
      </c>
      <c r="BI402" s="4024">
        <f t="shared" si="1789"/>
        <v>0</v>
      </c>
      <c r="BJ402" s="3111">
        <f t="shared" si="1790"/>
        <v>0</v>
      </c>
      <c r="BK402" s="2963" t="e">
        <f t="shared" si="1791"/>
        <v>#DIV/0!</v>
      </c>
      <c r="BL402" s="3674">
        <f t="shared" si="1792"/>
        <v>1</v>
      </c>
      <c r="BM402" s="3113">
        <f t="shared" si="1793"/>
        <v>0</v>
      </c>
      <c r="BN402" s="2963">
        <f t="shared" si="1794"/>
        <v>1</v>
      </c>
      <c r="BO402" s="3735">
        <f t="shared" si="1795"/>
        <v>0</v>
      </c>
      <c r="BP402" s="3494"/>
      <c r="BQ402" s="7328">
        <v>1</v>
      </c>
      <c r="BR402" s="7328"/>
      <c r="BS402" s="3036">
        <f t="shared" si="1796"/>
        <v>0</v>
      </c>
      <c r="BT402" s="3036">
        <f t="shared" si="1796"/>
        <v>1</v>
      </c>
      <c r="BU402" s="2987">
        <f t="shared" si="1847"/>
        <v>-1</v>
      </c>
      <c r="BV402" s="2963" t="e">
        <f t="shared" si="1848"/>
        <v>#DIV/0!</v>
      </c>
      <c r="BW402" s="2361">
        <f t="shared" si="1849"/>
        <v>1</v>
      </c>
      <c r="BX402" s="3032">
        <f t="shared" si="1850"/>
        <v>0</v>
      </c>
      <c r="BY402" s="2963">
        <f t="shared" si="1851"/>
        <v>1</v>
      </c>
      <c r="BZ402" s="3151"/>
      <c r="CA402" s="6681">
        <v>1</v>
      </c>
      <c r="CB402" s="6681"/>
      <c r="CC402" s="2476">
        <v>1</v>
      </c>
      <c r="CD402" s="2476">
        <v>0</v>
      </c>
      <c r="CE402" s="2389">
        <f t="shared" si="1878"/>
        <v>1</v>
      </c>
      <c r="CF402" s="2390">
        <f t="shared" si="1798"/>
        <v>0</v>
      </c>
      <c r="CG402" s="2391">
        <f t="shared" si="1799"/>
        <v>0</v>
      </c>
      <c r="CH402" s="2392">
        <f t="shared" si="1879"/>
        <v>1</v>
      </c>
      <c r="CI402" s="2390">
        <f t="shared" si="1801"/>
        <v>0</v>
      </c>
      <c r="CJ402" s="2492"/>
      <c r="CK402" s="2475"/>
      <c r="CL402" s="2479"/>
      <c r="CY402" s="6009">
        <v>1</v>
      </c>
      <c r="CZ402" s="6010"/>
      <c r="DA402" s="4255">
        <v>0</v>
      </c>
      <c r="DB402" s="4255">
        <v>0</v>
      </c>
      <c r="DC402" s="4170">
        <f t="shared" si="1880"/>
        <v>0</v>
      </c>
      <c r="DD402" s="4171" t="e">
        <f t="shared" si="1881"/>
        <v>#DIV/0!</v>
      </c>
      <c r="DE402" s="4310">
        <f t="shared" si="1852"/>
        <v>1</v>
      </c>
      <c r="DF402" s="4170">
        <f t="shared" si="1802"/>
        <v>0</v>
      </c>
      <c r="DG402" s="4171">
        <f t="shared" si="1882"/>
        <v>1</v>
      </c>
      <c r="DH402" s="6011">
        <v>1</v>
      </c>
      <c r="DI402" s="5837"/>
      <c r="DJ402" s="4911">
        <v>0</v>
      </c>
      <c r="DK402" s="4911">
        <v>0</v>
      </c>
      <c r="DL402" s="4940">
        <f t="shared" si="1803"/>
        <v>0</v>
      </c>
      <c r="DM402" s="4941" t="e">
        <f t="shared" si="1883"/>
        <v>#DIV/0!</v>
      </c>
      <c r="DN402" s="4939">
        <f t="shared" si="1804"/>
        <v>1</v>
      </c>
      <c r="DO402" s="4172">
        <f t="shared" si="1805"/>
        <v>0</v>
      </c>
      <c r="DP402" s="4171">
        <f t="shared" si="1884"/>
        <v>1</v>
      </c>
      <c r="DQ402" s="6012">
        <v>1</v>
      </c>
      <c r="DR402" s="6012"/>
      <c r="DS402" s="4336">
        <v>0</v>
      </c>
      <c r="DT402" s="4336">
        <v>0</v>
      </c>
      <c r="DU402" s="5001">
        <f t="shared" si="1806"/>
        <v>0</v>
      </c>
      <c r="DV402" s="2682" t="e">
        <f t="shared" si="1885"/>
        <v>#DIV/0!</v>
      </c>
      <c r="DW402" s="2683">
        <f t="shared" si="1808"/>
        <v>1</v>
      </c>
      <c r="DX402" s="4099">
        <f t="shared" si="1809"/>
        <v>0</v>
      </c>
      <c r="DY402" s="4117">
        <f t="shared" si="1886"/>
        <v>1</v>
      </c>
      <c r="DZ402" s="6009">
        <v>1</v>
      </c>
      <c r="EA402" s="6010"/>
      <c r="EB402" s="3619">
        <v>0</v>
      </c>
      <c r="EC402" s="3619">
        <v>0</v>
      </c>
      <c r="ED402" s="3040">
        <f t="shared" si="1887"/>
        <v>0</v>
      </c>
      <c r="EE402" s="3196" t="e">
        <f t="shared" si="1888"/>
        <v>#DIV/0!</v>
      </c>
      <c r="EF402" s="3303">
        <f t="shared" si="1811"/>
        <v>1</v>
      </c>
      <c r="EG402" s="3040">
        <f t="shared" si="1812"/>
        <v>0</v>
      </c>
      <c r="EH402" s="3196">
        <f t="shared" si="1889"/>
        <v>1</v>
      </c>
      <c r="EI402" s="6011">
        <v>1</v>
      </c>
      <c r="EJ402" s="5837"/>
      <c r="EK402" s="3087">
        <v>0</v>
      </c>
      <c r="EL402" s="3087">
        <v>0</v>
      </c>
      <c r="EM402" s="1890">
        <f t="shared" si="1813"/>
        <v>0</v>
      </c>
      <c r="EN402" s="3196" t="e">
        <f t="shared" si="1890"/>
        <v>#DIV/0!</v>
      </c>
      <c r="EO402" s="3610">
        <f t="shared" si="1814"/>
        <v>1</v>
      </c>
      <c r="EP402" s="1890">
        <f t="shared" si="1815"/>
        <v>0</v>
      </c>
      <c r="EQ402" s="3196">
        <f t="shared" si="1891"/>
        <v>1</v>
      </c>
      <c r="ER402" s="6012">
        <v>1</v>
      </c>
      <c r="ES402" s="6012"/>
      <c r="ET402" s="4018">
        <v>0</v>
      </c>
      <c r="EU402" s="4018">
        <v>0</v>
      </c>
      <c r="EV402" s="3179">
        <f t="shared" si="1816"/>
        <v>0</v>
      </c>
      <c r="EW402" s="3187" t="e">
        <f t="shared" si="1892"/>
        <v>#DIV/0!</v>
      </c>
      <c r="EX402" s="3621">
        <f t="shared" si="1893"/>
        <v>1</v>
      </c>
      <c r="EY402" s="3179">
        <f t="shared" si="1819"/>
        <v>0</v>
      </c>
      <c r="EZ402" s="3187">
        <f t="shared" si="1894"/>
        <v>1</v>
      </c>
      <c r="FA402" s="6681">
        <v>1</v>
      </c>
      <c r="FB402" s="6681"/>
      <c r="FC402" s="1900">
        <v>0</v>
      </c>
      <c r="FD402" s="1900">
        <v>1</v>
      </c>
      <c r="FE402" s="2593">
        <f t="shared" si="1895"/>
        <v>-1</v>
      </c>
      <c r="FF402" s="2591" t="e">
        <f t="shared" si="1896"/>
        <v>#DIV/0!</v>
      </c>
      <c r="FG402" s="3039">
        <f t="shared" si="1821"/>
        <v>1</v>
      </c>
      <c r="FH402" s="2593">
        <f t="shared" si="1822"/>
        <v>0</v>
      </c>
      <c r="FI402" s="2591">
        <f t="shared" si="1897"/>
        <v>1</v>
      </c>
      <c r="FJ402" s="6681">
        <v>1</v>
      </c>
      <c r="FK402" s="6681"/>
      <c r="FL402" s="1479">
        <v>0</v>
      </c>
      <c r="FM402" s="1479">
        <v>0</v>
      </c>
      <c r="FN402" s="1890">
        <f t="shared" si="1823"/>
        <v>0</v>
      </c>
      <c r="FO402" s="3034" t="e">
        <f t="shared" si="1898"/>
        <v>#DIV/0!</v>
      </c>
      <c r="FP402" s="3048">
        <f t="shared" si="1899"/>
        <v>1</v>
      </c>
      <c r="FQ402" s="1890">
        <f t="shared" si="1825"/>
        <v>0</v>
      </c>
      <c r="FR402" s="3034">
        <f t="shared" si="1900"/>
        <v>1</v>
      </c>
      <c r="FS402" s="6681">
        <v>1</v>
      </c>
      <c r="FT402" s="6681"/>
      <c r="FU402" s="3039">
        <v>0</v>
      </c>
      <c r="FV402" s="3039">
        <v>0</v>
      </c>
      <c r="FW402" s="3031">
        <f t="shared" si="1871"/>
        <v>0</v>
      </c>
      <c r="FX402" s="3037" t="e">
        <f t="shared" si="1901"/>
        <v>#DIV/0!</v>
      </c>
      <c r="FY402" s="2587">
        <f t="shared" si="1872"/>
        <v>1</v>
      </c>
      <c r="FZ402" s="3031">
        <f t="shared" si="1829"/>
        <v>0</v>
      </c>
      <c r="GA402" s="3037">
        <f t="shared" si="1902"/>
        <v>1</v>
      </c>
      <c r="GB402" s="1">
        <f t="shared" si="1831"/>
        <v>0</v>
      </c>
      <c r="GC402" s="2219">
        <v>0</v>
      </c>
      <c r="GD402" s="1895">
        <v>1</v>
      </c>
      <c r="GE402" s="6799"/>
      <c r="GF402" s="6799"/>
      <c r="GG402" s="5707"/>
      <c r="GH402" s="5707"/>
      <c r="GI402" s="5707"/>
      <c r="GJ402" s="5707"/>
      <c r="GK402" s="5707"/>
      <c r="GL402" s="1958">
        <v>3</v>
      </c>
      <c r="GM402" s="1958" t="s">
        <v>3267</v>
      </c>
      <c r="GN402" s="1204" t="s">
        <v>856</v>
      </c>
      <c r="GO402" s="1401">
        <v>1</v>
      </c>
      <c r="GP402" s="1430">
        <v>1</v>
      </c>
      <c r="GQ402" s="1890">
        <v>0</v>
      </c>
      <c r="GR402" s="1890">
        <v>1</v>
      </c>
      <c r="GS402" s="1895">
        <v>0</v>
      </c>
      <c r="GT402" s="1890">
        <v>0</v>
      </c>
      <c r="GU402" s="1890">
        <v>1</v>
      </c>
      <c r="GV402" s="1895">
        <v>0</v>
      </c>
    </row>
    <row r="403" spans="1:204" ht="60" x14ac:dyDescent="0.25">
      <c r="B403" s="7156"/>
      <c r="C403" s="5686"/>
      <c r="D403" s="7101"/>
      <c r="E403" s="5686"/>
      <c r="F403" s="6800"/>
      <c r="G403" s="6800"/>
      <c r="H403" s="5708"/>
      <c r="I403" s="5708"/>
      <c r="J403" s="5708"/>
      <c r="K403" s="5708"/>
      <c r="L403" s="5708"/>
      <c r="M403" s="5708"/>
      <c r="N403" s="5708"/>
      <c r="O403" s="5708"/>
      <c r="P403" s="5699"/>
      <c r="Q403" s="5699"/>
      <c r="R403" s="5705"/>
      <c r="S403" s="5708"/>
      <c r="T403" s="5699"/>
      <c r="U403" s="5705"/>
      <c r="V403" s="5699"/>
      <c r="W403" s="7207"/>
      <c r="X403" s="5693"/>
      <c r="Y403" s="1399">
        <v>4</v>
      </c>
      <c r="Z403" s="5469" t="s">
        <v>3268</v>
      </c>
      <c r="AA403" s="5590" t="s">
        <v>856</v>
      </c>
      <c r="AB403" s="5593">
        <v>12</v>
      </c>
      <c r="AC403" s="1405">
        <v>3</v>
      </c>
      <c r="AD403" s="1403">
        <f t="shared" si="1874"/>
        <v>0.25</v>
      </c>
      <c r="AE403" s="1405">
        <v>3</v>
      </c>
      <c r="AF403" s="1403">
        <f t="shared" si="1875"/>
        <v>0.25</v>
      </c>
      <c r="AG403" s="1405">
        <v>3</v>
      </c>
      <c r="AH403" s="1403">
        <f t="shared" si="1876"/>
        <v>0.25</v>
      </c>
      <c r="AI403" s="1405">
        <v>3</v>
      </c>
      <c r="AJ403" s="1403">
        <f t="shared" si="1877"/>
        <v>0.25</v>
      </c>
      <c r="AK403" s="228">
        <f t="shared" si="1870"/>
        <v>1</v>
      </c>
      <c r="AL403" s="129">
        <v>4</v>
      </c>
      <c r="AM403" s="1406" t="s">
        <v>3283</v>
      </c>
      <c r="AN403" s="1418" t="s">
        <v>3274</v>
      </c>
      <c r="AO403" s="1418" t="s">
        <v>3281</v>
      </c>
      <c r="AP403" s="1418" t="s">
        <v>3278</v>
      </c>
      <c r="AQ403" s="1343">
        <v>100</v>
      </c>
      <c r="AR403" s="1204" t="s">
        <v>856</v>
      </c>
      <c r="AS403" s="1407" t="s">
        <v>753</v>
      </c>
      <c r="AT403" s="2293"/>
      <c r="AU403" s="1344" t="s">
        <v>1704</v>
      </c>
      <c r="AV403" s="6476">
        <v>12</v>
      </c>
      <c r="AW403" s="6476"/>
      <c r="AX403" s="5064">
        <f t="shared" si="1782"/>
        <v>3</v>
      </c>
      <c r="AY403" s="5064">
        <f t="shared" si="1783"/>
        <v>3</v>
      </c>
      <c r="AZ403" s="4411">
        <f t="shared" si="1784"/>
        <v>0</v>
      </c>
      <c r="BA403" s="4496">
        <f t="shared" si="1785"/>
        <v>1</v>
      </c>
      <c r="BB403" s="4450">
        <f t="shared" si="1711"/>
        <v>13</v>
      </c>
      <c r="BC403" s="4112">
        <f t="shared" si="1786"/>
        <v>-1</v>
      </c>
      <c r="BD403" s="2963">
        <f t="shared" si="1787"/>
        <v>1.0833333333333333</v>
      </c>
      <c r="BE403" s="4134">
        <f t="shared" si="1788"/>
        <v>0</v>
      </c>
      <c r="BF403" s="6476">
        <v>12</v>
      </c>
      <c r="BG403" s="6476"/>
      <c r="BH403" s="4024">
        <f t="shared" si="1903"/>
        <v>3</v>
      </c>
      <c r="BI403" s="4024">
        <f t="shared" si="1789"/>
        <v>4</v>
      </c>
      <c r="BJ403" s="3111">
        <f t="shared" si="1790"/>
        <v>-1</v>
      </c>
      <c r="BK403" s="2963">
        <f t="shared" si="1791"/>
        <v>1.3333333333333333</v>
      </c>
      <c r="BL403" s="3674">
        <f t="shared" si="1792"/>
        <v>10</v>
      </c>
      <c r="BM403" s="3113">
        <f t="shared" si="1793"/>
        <v>2</v>
      </c>
      <c r="BN403" s="2963">
        <f t="shared" si="1794"/>
        <v>0.83333333333333337</v>
      </c>
      <c r="BO403" s="3735">
        <f t="shared" si="1795"/>
        <v>0</v>
      </c>
      <c r="BP403" s="3494"/>
      <c r="BQ403" s="7328">
        <v>12</v>
      </c>
      <c r="BR403" s="7328"/>
      <c r="BS403" s="3036">
        <f t="shared" si="1796"/>
        <v>3</v>
      </c>
      <c r="BT403" s="3036">
        <f t="shared" si="1796"/>
        <v>4</v>
      </c>
      <c r="BU403" s="2987">
        <f t="shared" si="1847"/>
        <v>-1</v>
      </c>
      <c r="BV403" s="2963">
        <f t="shared" si="1848"/>
        <v>1.3333333333333333</v>
      </c>
      <c r="BW403" s="2361">
        <f t="shared" si="1849"/>
        <v>6</v>
      </c>
      <c r="BX403" s="3032">
        <f t="shared" si="1850"/>
        <v>6</v>
      </c>
      <c r="BY403" s="2963">
        <f t="shared" si="1851"/>
        <v>0.5</v>
      </c>
      <c r="BZ403" s="3151"/>
      <c r="CA403" s="6681">
        <v>12</v>
      </c>
      <c r="CB403" s="6681"/>
      <c r="CC403" s="2476">
        <v>3</v>
      </c>
      <c r="CD403" s="2476">
        <v>2</v>
      </c>
      <c r="CE403" s="2389">
        <f t="shared" si="1878"/>
        <v>1</v>
      </c>
      <c r="CF403" s="2390">
        <f t="shared" si="1798"/>
        <v>0.66666666666666663</v>
      </c>
      <c r="CG403" s="2391">
        <f t="shared" si="1799"/>
        <v>2</v>
      </c>
      <c r="CH403" s="2392">
        <f t="shared" si="1879"/>
        <v>10</v>
      </c>
      <c r="CI403" s="2390">
        <f t="shared" si="1801"/>
        <v>0.16666666666666666</v>
      </c>
      <c r="CJ403" s="2492"/>
      <c r="CK403" s="2475"/>
      <c r="CL403" s="2479"/>
      <c r="CY403" s="6009">
        <v>12</v>
      </c>
      <c r="CZ403" s="6010"/>
      <c r="DA403" s="4255">
        <v>1</v>
      </c>
      <c r="DB403" s="4255">
        <v>1</v>
      </c>
      <c r="DC403" s="4170">
        <f t="shared" si="1880"/>
        <v>0</v>
      </c>
      <c r="DD403" s="4171">
        <f t="shared" si="1881"/>
        <v>1</v>
      </c>
      <c r="DE403" s="4310">
        <f t="shared" si="1852"/>
        <v>11</v>
      </c>
      <c r="DF403" s="4170">
        <f t="shared" si="1802"/>
        <v>1</v>
      </c>
      <c r="DG403" s="4171">
        <f t="shared" si="1882"/>
        <v>0.91666666666666663</v>
      </c>
      <c r="DH403" s="6011">
        <v>12</v>
      </c>
      <c r="DI403" s="5837"/>
      <c r="DJ403" s="4911">
        <v>1</v>
      </c>
      <c r="DK403" s="4771">
        <v>1</v>
      </c>
      <c r="DL403" s="4940">
        <f t="shared" si="1803"/>
        <v>0</v>
      </c>
      <c r="DM403" s="4941">
        <f t="shared" si="1883"/>
        <v>1</v>
      </c>
      <c r="DN403" s="5238">
        <f t="shared" si="1804"/>
        <v>12</v>
      </c>
      <c r="DO403" s="4172">
        <f t="shared" si="1805"/>
        <v>0</v>
      </c>
      <c r="DP403" s="4171">
        <f t="shared" si="1884"/>
        <v>1</v>
      </c>
      <c r="DQ403" s="6012">
        <v>12</v>
      </c>
      <c r="DR403" s="6012"/>
      <c r="DS403" s="4336">
        <v>1</v>
      </c>
      <c r="DT403" s="4336">
        <v>1</v>
      </c>
      <c r="DU403" s="5001">
        <f t="shared" si="1806"/>
        <v>0</v>
      </c>
      <c r="DV403" s="2682">
        <f t="shared" si="1885"/>
        <v>1</v>
      </c>
      <c r="DW403" s="3376">
        <f t="shared" si="1808"/>
        <v>13</v>
      </c>
      <c r="DX403" s="4099">
        <f t="shared" si="1809"/>
        <v>-1</v>
      </c>
      <c r="DY403" s="4117">
        <f t="shared" si="1886"/>
        <v>1.0833333333333333</v>
      </c>
      <c r="DZ403" s="6009">
        <v>12</v>
      </c>
      <c r="EA403" s="6010"/>
      <c r="EB403" s="3619">
        <v>1</v>
      </c>
      <c r="EC403" s="3619">
        <v>1</v>
      </c>
      <c r="ED403" s="3040">
        <f t="shared" si="1887"/>
        <v>0</v>
      </c>
      <c r="EE403" s="3196">
        <f t="shared" si="1888"/>
        <v>1</v>
      </c>
      <c r="EF403" s="3303">
        <f t="shared" si="1811"/>
        <v>7</v>
      </c>
      <c r="EG403" s="3040">
        <f t="shared" si="1812"/>
        <v>5</v>
      </c>
      <c r="EH403" s="3196">
        <f t="shared" si="1889"/>
        <v>0.58333333333333337</v>
      </c>
      <c r="EI403" s="6011">
        <v>12</v>
      </c>
      <c r="EJ403" s="5837"/>
      <c r="EK403" s="3087">
        <v>1</v>
      </c>
      <c r="EL403" s="3087">
        <v>2</v>
      </c>
      <c r="EM403" s="1890">
        <f t="shared" si="1813"/>
        <v>-1</v>
      </c>
      <c r="EN403" s="3196">
        <f t="shared" si="1890"/>
        <v>2</v>
      </c>
      <c r="EO403" s="3610">
        <f t="shared" si="1814"/>
        <v>9</v>
      </c>
      <c r="EP403" s="1890">
        <f t="shared" si="1815"/>
        <v>3</v>
      </c>
      <c r="EQ403" s="3196">
        <f t="shared" si="1891"/>
        <v>0.75</v>
      </c>
      <c r="ER403" s="6012">
        <v>12</v>
      </c>
      <c r="ES403" s="6012"/>
      <c r="ET403" s="4018">
        <v>1</v>
      </c>
      <c r="EU403" s="4018">
        <v>1</v>
      </c>
      <c r="EV403" s="3179">
        <f t="shared" si="1816"/>
        <v>0</v>
      </c>
      <c r="EW403" s="3187">
        <f t="shared" si="1892"/>
        <v>1</v>
      </c>
      <c r="EX403" s="3621">
        <f t="shared" si="1893"/>
        <v>10</v>
      </c>
      <c r="EY403" s="3179">
        <f t="shared" si="1819"/>
        <v>2</v>
      </c>
      <c r="EZ403" s="3187">
        <f t="shared" si="1894"/>
        <v>0.83333333333333337</v>
      </c>
      <c r="FA403" s="6681">
        <v>12</v>
      </c>
      <c r="FB403" s="6681"/>
      <c r="FC403" s="1900">
        <v>1</v>
      </c>
      <c r="FD403" s="1900">
        <v>2</v>
      </c>
      <c r="FE403" s="2593">
        <f t="shared" si="1895"/>
        <v>-1</v>
      </c>
      <c r="FF403" s="2591">
        <f t="shared" si="1896"/>
        <v>2</v>
      </c>
      <c r="FG403" s="3039">
        <f t="shared" si="1821"/>
        <v>4</v>
      </c>
      <c r="FH403" s="2593">
        <f t="shared" si="1822"/>
        <v>8</v>
      </c>
      <c r="FI403" s="2591">
        <f t="shared" si="1897"/>
        <v>0.33333333333333331</v>
      </c>
      <c r="FJ403" s="6681">
        <v>12</v>
      </c>
      <c r="FK403" s="6681"/>
      <c r="FL403" s="1479">
        <v>1</v>
      </c>
      <c r="FM403" s="1479">
        <v>1</v>
      </c>
      <c r="FN403" s="1890">
        <f t="shared" si="1823"/>
        <v>0</v>
      </c>
      <c r="FO403" s="3034">
        <f t="shared" si="1898"/>
        <v>1</v>
      </c>
      <c r="FP403" s="3048">
        <f t="shared" si="1899"/>
        <v>5</v>
      </c>
      <c r="FQ403" s="1890">
        <f t="shared" si="1825"/>
        <v>7</v>
      </c>
      <c r="FR403" s="3034">
        <f t="shared" si="1900"/>
        <v>0.41666666666666669</v>
      </c>
      <c r="FS403" s="6681">
        <v>12</v>
      </c>
      <c r="FT403" s="6681"/>
      <c r="FU403" s="3039">
        <v>1</v>
      </c>
      <c r="FV403" s="3039">
        <v>1</v>
      </c>
      <c r="FW403" s="3031">
        <f t="shared" si="1871"/>
        <v>0</v>
      </c>
      <c r="FX403" s="3037">
        <f t="shared" si="1901"/>
        <v>1</v>
      </c>
      <c r="FY403" s="2587">
        <f t="shared" si="1872"/>
        <v>6</v>
      </c>
      <c r="FZ403" s="3031">
        <f t="shared" si="1829"/>
        <v>6</v>
      </c>
      <c r="GA403" s="3037">
        <f t="shared" si="1902"/>
        <v>0.5</v>
      </c>
      <c r="GB403" s="1">
        <f t="shared" si="1831"/>
        <v>8.333333333333337E-2</v>
      </c>
      <c r="GC403" s="2219">
        <v>0</v>
      </c>
      <c r="GD403" s="1895">
        <v>1</v>
      </c>
      <c r="GE403" s="6800"/>
      <c r="GF403" s="6800"/>
      <c r="GG403" s="5708"/>
      <c r="GH403" s="5708"/>
      <c r="GI403" s="5708"/>
      <c r="GJ403" s="5708"/>
      <c r="GK403" s="5708"/>
      <c r="GL403" s="1958">
        <v>4</v>
      </c>
      <c r="GM403" s="1958" t="s">
        <v>3268</v>
      </c>
      <c r="GN403" s="1204" t="s">
        <v>856</v>
      </c>
      <c r="GO403" s="1401">
        <v>12</v>
      </c>
      <c r="GP403" s="1430">
        <v>3</v>
      </c>
      <c r="GQ403" s="1890">
        <v>2</v>
      </c>
      <c r="GR403" s="1890">
        <v>1</v>
      </c>
      <c r="GS403" s="1895">
        <v>0.66666666666666663</v>
      </c>
      <c r="GT403" s="1890">
        <v>2</v>
      </c>
      <c r="GU403" s="1890">
        <v>10</v>
      </c>
      <c r="GV403" s="1895">
        <v>0.16666666666666666</v>
      </c>
    </row>
    <row r="404" spans="1:204" ht="96" customHeight="1" x14ac:dyDescent="0.25">
      <c r="A404" s="1">
        <f>SUM(A400+1)</f>
        <v>62</v>
      </c>
      <c r="B404" s="7156"/>
      <c r="C404" s="5684">
        <v>1505</v>
      </c>
      <c r="D404" s="7100">
        <v>6</v>
      </c>
      <c r="E404" s="5684" t="s">
        <v>239</v>
      </c>
      <c r="F404" s="6798" t="s">
        <v>227</v>
      </c>
      <c r="G404" s="6798" t="s">
        <v>207</v>
      </c>
      <c r="H404" s="5706" t="s">
        <v>113</v>
      </c>
      <c r="I404" s="5706" t="s">
        <v>16</v>
      </c>
      <c r="J404" s="5706" t="s">
        <v>20</v>
      </c>
      <c r="K404" s="5706" t="s">
        <v>29</v>
      </c>
      <c r="L404" s="5706" t="s">
        <v>16</v>
      </c>
      <c r="M404" s="5706" t="s">
        <v>21</v>
      </c>
      <c r="N404" s="5706" t="s">
        <v>410</v>
      </c>
      <c r="O404" s="5706" t="s">
        <v>609</v>
      </c>
      <c r="P404" s="5697" t="s">
        <v>404</v>
      </c>
      <c r="Q404" s="5697" t="s">
        <v>403</v>
      </c>
      <c r="R404" s="5703" t="s">
        <v>406</v>
      </c>
      <c r="S404" s="5706" t="s">
        <v>410</v>
      </c>
      <c r="T404" s="5697" t="s">
        <v>411</v>
      </c>
      <c r="U404" s="5703" t="s">
        <v>733</v>
      </c>
      <c r="V404" s="7106" t="s">
        <v>561</v>
      </c>
      <c r="W404" s="7205">
        <v>39404391</v>
      </c>
      <c r="X404" s="5691" t="s">
        <v>225</v>
      </c>
      <c r="Y404" s="1385">
        <v>1</v>
      </c>
      <c r="Z404" s="5470" t="s">
        <v>3284</v>
      </c>
      <c r="AA404" s="5588" t="s">
        <v>3260</v>
      </c>
      <c r="AB404" s="5594">
        <v>1980074227.2920001</v>
      </c>
      <c r="AC404" s="1410">
        <v>563966364.06166673</v>
      </c>
      <c r="AD404" s="1403">
        <f t="shared" si="1874"/>
        <v>0.28482081948663179</v>
      </c>
      <c r="AE404" s="1410">
        <v>425223843.29166663</v>
      </c>
      <c r="AF404" s="1403">
        <f t="shared" si="1875"/>
        <v>0.21475146609691173</v>
      </c>
      <c r="AG404" s="1410">
        <v>398189429.05666667</v>
      </c>
      <c r="AH404" s="1403">
        <f t="shared" si="1876"/>
        <v>0.20109823337342292</v>
      </c>
      <c r="AI404" s="1410">
        <v>592694590.88199997</v>
      </c>
      <c r="AJ404" s="1403">
        <f t="shared" si="1877"/>
        <v>0.29932948104303353</v>
      </c>
      <c r="AK404" s="228">
        <f t="shared" si="1870"/>
        <v>1</v>
      </c>
      <c r="AL404" s="129">
        <v>5</v>
      </c>
      <c r="AM404" s="1417" t="s">
        <v>3410</v>
      </c>
      <c r="AN404" s="1617" t="s">
        <v>3407</v>
      </c>
      <c r="AO404" s="1417" t="s">
        <v>3413</v>
      </c>
      <c r="AP404" s="1440" t="s">
        <v>3414</v>
      </c>
      <c r="AQ404" s="1381">
        <v>100</v>
      </c>
      <c r="AR404" s="1387" t="s">
        <v>3260</v>
      </c>
      <c r="AS404" s="1407" t="s">
        <v>753</v>
      </c>
      <c r="AT404" s="2293"/>
      <c r="AU404" s="1380" t="s">
        <v>1704</v>
      </c>
      <c r="AV404" s="6471">
        <v>1980074227.2920001</v>
      </c>
      <c r="AW404" s="6471"/>
      <c r="AX404" s="5074">
        <f t="shared" si="1782"/>
        <v>592694591</v>
      </c>
      <c r="AY404" s="5074">
        <f t="shared" si="1783"/>
        <v>748142436</v>
      </c>
      <c r="AZ404" s="5071">
        <f t="shared" si="1784"/>
        <v>-155447845</v>
      </c>
      <c r="BA404" s="4496">
        <f t="shared" si="1785"/>
        <v>1.2622730953858157</v>
      </c>
      <c r="BB404" s="5072">
        <f t="shared" si="1711"/>
        <v>2090253253</v>
      </c>
      <c r="BC404" s="3058">
        <f t="shared" si="1786"/>
        <v>-110179025.70799994</v>
      </c>
      <c r="BD404" s="2963">
        <f t="shared" si="1787"/>
        <v>1.0556438865722138</v>
      </c>
      <c r="BE404" s="4134">
        <f t="shared" si="1788"/>
        <v>0.11800003051757813</v>
      </c>
      <c r="BF404" s="6471">
        <v>1980074227.2920001</v>
      </c>
      <c r="BG404" s="6471"/>
      <c r="BH404" s="4052">
        <f t="shared" si="1903"/>
        <v>398189429</v>
      </c>
      <c r="BI404" s="4053">
        <f t="shared" si="1789"/>
        <v>474300266</v>
      </c>
      <c r="BJ404" s="3007">
        <f t="shared" si="1790"/>
        <v>-76110837</v>
      </c>
      <c r="BK404" s="2963">
        <f t="shared" si="1791"/>
        <v>1.1911422841915775</v>
      </c>
      <c r="BL404" s="4031">
        <f t="shared" si="1792"/>
        <v>1342110817</v>
      </c>
      <c r="BM404" s="3058">
        <f t="shared" si="1793"/>
        <v>637963410.29200006</v>
      </c>
      <c r="BN404" s="2963">
        <f t="shared" si="1794"/>
        <v>0.67780833592057044</v>
      </c>
      <c r="BO404" s="4050">
        <f t="shared" si="1795"/>
        <v>5.6666672229766846E-2</v>
      </c>
      <c r="BP404" s="3494"/>
      <c r="BQ404" s="7332">
        <v>1980074227.2920001</v>
      </c>
      <c r="BR404" s="7332"/>
      <c r="BS404" s="3055">
        <f t="shared" si="1796"/>
        <v>425223843.33000004</v>
      </c>
      <c r="BT404" s="3057">
        <f t="shared" si="1796"/>
        <v>442749069</v>
      </c>
      <c r="BU404" s="3007">
        <f t="shared" si="1847"/>
        <v>-17525225.669999957</v>
      </c>
      <c r="BV404" s="2963">
        <f t="shared" si="1848"/>
        <v>1.0412141180342969</v>
      </c>
      <c r="BW404" s="3053">
        <f t="shared" si="1849"/>
        <v>867810551</v>
      </c>
      <c r="BX404" s="3058">
        <f t="shared" si="1850"/>
        <v>1112263676.2920001</v>
      </c>
      <c r="BY404" s="2963">
        <f t="shared" si="1851"/>
        <v>0.43827172690734922</v>
      </c>
      <c r="BZ404" s="3151"/>
      <c r="CA404" s="7402">
        <v>1980074227.2920001</v>
      </c>
      <c r="CB404" s="7403"/>
      <c r="CC404" s="2444">
        <v>563966364</v>
      </c>
      <c r="CD404" s="2444">
        <v>425061482</v>
      </c>
      <c r="CE404" s="2447">
        <f t="shared" si="1878"/>
        <v>138904882</v>
      </c>
      <c r="CF404" s="2440">
        <f t="shared" si="1798"/>
        <v>0.75370005931772199</v>
      </c>
      <c r="CG404" s="2445">
        <f t="shared" si="1799"/>
        <v>425061482</v>
      </c>
      <c r="CH404" s="2446">
        <f t="shared" si="1879"/>
        <v>1555012745.2920001</v>
      </c>
      <c r="CI404" s="2440">
        <f t="shared" si="1801"/>
        <v>0.21466946851852362</v>
      </c>
      <c r="CJ404" s="7479">
        <v>2957790.42</v>
      </c>
      <c r="CK404" s="2475"/>
      <c r="CL404" s="2489"/>
      <c r="CM404" s="2362"/>
      <c r="CY404" s="5983">
        <v>1980074227.29</v>
      </c>
      <c r="CZ404" s="5984"/>
      <c r="DA404" s="4311">
        <v>132930079</v>
      </c>
      <c r="DB404" s="4311">
        <v>164801761</v>
      </c>
      <c r="DC404" s="4170">
        <f>DA404-DB404</f>
        <v>-31871682</v>
      </c>
      <c r="DD404" s="4171">
        <f>DB404/DA404</f>
        <v>1.2397627552752752</v>
      </c>
      <c r="DE404" s="4310">
        <f t="shared" si="1852"/>
        <v>1506912578</v>
      </c>
      <c r="DF404" s="4170">
        <f t="shared" si="1802"/>
        <v>473161649.28999996</v>
      </c>
      <c r="DG404" s="4171">
        <f>DE404/CY404</f>
        <v>0.76103842837367475</v>
      </c>
      <c r="DH404" s="5985">
        <v>1980074227.29</v>
      </c>
      <c r="DI404" s="5986"/>
      <c r="DJ404" s="4937">
        <v>119360385</v>
      </c>
      <c r="DK404" s="4937">
        <v>143399242</v>
      </c>
      <c r="DL404" s="4942">
        <f>DJ404-DK404</f>
        <v>-24038857</v>
      </c>
      <c r="DM404" s="4941">
        <f>DK404/DJ404</f>
        <v>1.2013972810158078</v>
      </c>
      <c r="DN404" s="4644">
        <f t="shared" si="1804"/>
        <v>1650311820</v>
      </c>
      <c r="DO404" s="4170">
        <f>DH404-DN404</f>
        <v>329762407.28999996</v>
      </c>
      <c r="DP404" s="4171">
        <f t="shared" si="1884"/>
        <v>0.83345957300735918</v>
      </c>
      <c r="DQ404" s="5987">
        <v>1980074227.29</v>
      </c>
      <c r="DR404" s="5988"/>
      <c r="DS404" s="4984">
        <v>340404127</v>
      </c>
      <c r="DT404" s="4984">
        <v>439941433</v>
      </c>
      <c r="DU404" s="5001">
        <f t="shared" si="1806"/>
        <v>-99537306</v>
      </c>
      <c r="DV404" s="2682">
        <f t="shared" si="1885"/>
        <v>1.292409222171387</v>
      </c>
      <c r="DW404" s="2683">
        <f t="shared" si="1808"/>
        <v>2090253253</v>
      </c>
      <c r="DX404" s="4099">
        <f t="shared" si="1809"/>
        <v>-110179025.71000004</v>
      </c>
      <c r="DY404" s="4117">
        <f t="shared" si="1886"/>
        <v>1.05564388657328</v>
      </c>
      <c r="DZ404" s="5983">
        <v>1980074227.29</v>
      </c>
      <c r="EA404" s="5984"/>
      <c r="EB404" s="3605">
        <v>129538435</v>
      </c>
      <c r="EC404" s="3605">
        <v>135073467</v>
      </c>
      <c r="ED404" s="3040">
        <f>EB404-EC404</f>
        <v>-5535032</v>
      </c>
      <c r="EE404" s="3196">
        <f>EC404/EB404</f>
        <v>1.0427288781125077</v>
      </c>
      <c r="EF404" s="3303">
        <f t="shared" si="1811"/>
        <v>1002884018</v>
      </c>
      <c r="EG404" s="3040">
        <f t="shared" si="1812"/>
        <v>977190209.28999996</v>
      </c>
      <c r="EH404" s="3196">
        <f>EF404/DZ404</f>
        <v>0.50648809230378333</v>
      </c>
      <c r="EI404" s="5985">
        <v>1980074227.29</v>
      </c>
      <c r="EJ404" s="5986"/>
      <c r="EK404" s="3564">
        <v>139936829</v>
      </c>
      <c r="EL404" s="3564">
        <v>174461410</v>
      </c>
      <c r="EM404" s="3040">
        <f>EK404-EL404</f>
        <v>-34524581</v>
      </c>
      <c r="EN404" s="3196">
        <f>EL404/EK404</f>
        <v>1.2467154733083168</v>
      </c>
      <c r="EO404" s="3612">
        <f t="shared" si="1814"/>
        <v>1177345428</v>
      </c>
      <c r="EP404" s="3040">
        <f>EI404-EO404</f>
        <v>802728799.28999996</v>
      </c>
      <c r="EQ404" s="3196">
        <f t="shared" si="1891"/>
        <v>0.5945966124771781</v>
      </c>
      <c r="ER404" s="5987">
        <v>1980074227.29</v>
      </c>
      <c r="ES404" s="5988"/>
      <c r="ET404" s="3983">
        <v>128714165</v>
      </c>
      <c r="EU404" s="3983">
        <v>164765389</v>
      </c>
      <c r="EV404" s="3179">
        <f t="shared" si="1816"/>
        <v>-36051224</v>
      </c>
      <c r="EW404" s="3187">
        <f t="shared" si="1892"/>
        <v>1.2800874635670441</v>
      </c>
      <c r="EX404" s="3621">
        <f t="shared" si="1893"/>
        <v>1342110817</v>
      </c>
      <c r="EY404" s="3179">
        <f t="shared" si="1819"/>
        <v>637963410.28999996</v>
      </c>
      <c r="EZ404" s="3187">
        <f t="shared" si="1894"/>
        <v>0.67780833592125511</v>
      </c>
      <c r="FA404" s="6682">
        <v>1980074227.29</v>
      </c>
      <c r="FB404" s="6683"/>
      <c r="FC404" s="2546">
        <v>151903164.33000001</v>
      </c>
      <c r="FD404" s="2546">
        <v>179246412</v>
      </c>
      <c r="FE404" s="2484">
        <f>FC404-FD404</f>
        <v>-27343247.669999987</v>
      </c>
      <c r="FF404" s="2485">
        <f>FD404/FC404</f>
        <v>1.1800044639662575</v>
      </c>
      <c r="FG404" s="3039">
        <f t="shared" si="1821"/>
        <v>604307894</v>
      </c>
      <c r="FH404" s="2484">
        <f t="shared" si="1822"/>
        <v>1375766333.29</v>
      </c>
      <c r="FI404" s="2485">
        <f>FG404/FA404</f>
        <v>0.30519456577497972</v>
      </c>
      <c r="FJ404" s="6682">
        <v>1980074227.29</v>
      </c>
      <c r="FK404" s="6683"/>
      <c r="FL404" s="2526">
        <v>135468459</v>
      </c>
      <c r="FM404" s="2526">
        <v>152762370</v>
      </c>
      <c r="FN404" s="3040">
        <f>FL404-FM404</f>
        <v>-17293911</v>
      </c>
      <c r="FO404" s="3034">
        <f>FM404/FL404</f>
        <v>1.1276600555410465</v>
      </c>
      <c r="FP404" s="2526">
        <f t="shared" si="1824"/>
        <v>757070264</v>
      </c>
      <c r="FQ404" s="3040">
        <f>FJ404-FP404</f>
        <v>1223003963.29</v>
      </c>
      <c r="FR404" s="3034">
        <f t="shared" ref="FR404:FR406" si="1904">FP404/FJ404</f>
        <v>0.38234438566283108</v>
      </c>
      <c r="FS404" s="6682">
        <v>1980074227.29</v>
      </c>
      <c r="FT404" s="6683"/>
      <c r="FU404" s="2499">
        <v>137852220</v>
      </c>
      <c r="FV404" s="2499">
        <v>110740287</v>
      </c>
      <c r="FW404" s="3031">
        <f t="shared" si="1871"/>
        <v>27111933</v>
      </c>
      <c r="FX404" s="3037">
        <f t="shared" si="1901"/>
        <v>0.80332610530320081</v>
      </c>
      <c r="FY404" s="2587">
        <f t="shared" si="1872"/>
        <v>867810551</v>
      </c>
      <c r="FZ404" s="3031">
        <f t="shared" si="1829"/>
        <v>1112263676.29</v>
      </c>
      <c r="GA404" s="3037">
        <f t="shared" si="1902"/>
        <v>0.43827172690779193</v>
      </c>
      <c r="GB404" s="1">
        <f t="shared" si="1831"/>
        <v>6.8216365395991407E-2</v>
      </c>
      <c r="GC404" s="2219">
        <v>0</v>
      </c>
      <c r="GD404" s="1895">
        <v>1</v>
      </c>
      <c r="GE404" s="6798" t="s">
        <v>227</v>
      </c>
      <c r="GF404" s="6798" t="s">
        <v>207</v>
      </c>
      <c r="GG404" s="5706" t="s">
        <v>113</v>
      </c>
      <c r="GH404" s="5706" t="s">
        <v>16</v>
      </c>
      <c r="GI404" s="5706" t="s">
        <v>20</v>
      </c>
      <c r="GJ404" s="5706" t="s">
        <v>29</v>
      </c>
      <c r="GK404" s="5706" t="s">
        <v>16</v>
      </c>
      <c r="GL404" s="1385">
        <v>1</v>
      </c>
      <c r="GM404" s="1386" t="s">
        <v>3284</v>
      </c>
      <c r="GN404" s="1387" t="s">
        <v>3260</v>
      </c>
      <c r="GO404" s="2036">
        <v>1980074227.2920001</v>
      </c>
      <c r="GP404" s="2215">
        <v>425223843.29166663</v>
      </c>
      <c r="GQ404" s="2085">
        <v>0</v>
      </c>
      <c r="GR404" s="2085">
        <v>425223843.29166663</v>
      </c>
      <c r="GS404" s="1895">
        <v>0</v>
      </c>
      <c r="GT404" s="2085">
        <v>0</v>
      </c>
      <c r="GU404" s="2085">
        <v>1980074227.2920001</v>
      </c>
      <c r="GV404" s="1895">
        <v>0</v>
      </c>
    </row>
    <row r="405" spans="1:204" ht="48" customHeight="1" x14ac:dyDescent="0.25">
      <c r="B405" s="7156"/>
      <c r="C405" s="5685"/>
      <c r="D405" s="7164"/>
      <c r="E405" s="5685"/>
      <c r="F405" s="6799"/>
      <c r="G405" s="6799"/>
      <c r="H405" s="5707"/>
      <c r="I405" s="5707"/>
      <c r="J405" s="5707"/>
      <c r="K405" s="5707"/>
      <c r="L405" s="5707"/>
      <c r="M405" s="5707"/>
      <c r="N405" s="5707"/>
      <c r="O405" s="5707"/>
      <c r="P405" s="5698"/>
      <c r="Q405" s="5698"/>
      <c r="R405" s="5704"/>
      <c r="S405" s="5707"/>
      <c r="T405" s="5698"/>
      <c r="U405" s="5704"/>
      <c r="V405" s="7107"/>
      <c r="W405" s="7206"/>
      <c r="X405" s="5692"/>
      <c r="Y405" s="1411">
        <v>2</v>
      </c>
      <c r="Z405" s="5470" t="s">
        <v>3285</v>
      </c>
      <c r="AA405" s="5588" t="s">
        <v>3260</v>
      </c>
      <c r="AB405" s="5588">
        <v>732403090.57000005</v>
      </c>
      <c r="AC405" s="1395">
        <v>261304383.79000002</v>
      </c>
      <c r="AD405" s="1403">
        <f t="shared" si="1874"/>
        <v>0.35677673559055745</v>
      </c>
      <c r="AE405" s="1395">
        <v>279834143.58000004</v>
      </c>
      <c r="AF405" s="1403">
        <f t="shared" si="1875"/>
        <v>0.38207668315847265</v>
      </c>
      <c r="AG405" s="1395">
        <v>152238371.39999998</v>
      </c>
      <c r="AH405" s="1403">
        <f t="shared" si="1876"/>
        <v>0.20786145410926507</v>
      </c>
      <c r="AI405" s="1395">
        <v>39026191.799999997</v>
      </c>
      <c r="AJ405" s="1403">
        <f t="shared" si="1877"/>
        <v>5.3285127141704809E-2</v>
      </c>
      <c r="AK405" s="228">
        <f t="shared" si="1870"/>
        <v>1</v>
      </c>
      <c r="AL405" s="129">
        <v>6</v>
      </c>
      <c r="AM405" s="1417" t="s">
        <v>3411</v>
      </c>
      <c r="AN405" s="1616" t="s">
        <v>3408</v>
      </c>
      <c r="AO405" s="1417" t="s">
        <v>3415</v>
      </c>
      <c r="AP405" s="1414" t="s">
        <v>3416</v>
      </c>
      <c r="AQ405" s="1381">
        <v>100</v>
      </c>
      <c r="AR405" s="1387" t="s">
        <v>3260</v>
      </c>
      <c r="AS405" s="1407" t="s">
        <v>753</v>
      </c>
      <c r="AT405" s="2293"/>
      <c r="AU405" s="1380" t="s">
        <v>1704</v>
      </c>
      <c r="AV405" s="6471">
        <v>732403090.57000005</v>
      </c>
      <c r="AW405" s="6471"/>
      <c r="AX405" s="5074">
        <f t="shared" si="1782"/>
        <v>39026192</v>
      </c>
      <c r="AY405" s="5074">
        <f t="shared" si="1783"/>
        <v>106025632</v>
      </c>
      <c r="AZ405" s="5071">
        <f t="shared" si="1784"/>
        <v>-66999440</v>
      </c>
      <c r="BA405" s="4496">
        <f t="shared" si="1785"/>
        <v>2.7167813862033992</v>
      </c>
      <c r="BB405" s="5072">
        <f t="shared" si="1711"/>
        <v>301329449</v>
      </c>
      <c r="BC405" s="3058">
        <f t="shared" si="1786"/>
        <v>431073641.57000005</v>
      </c>
      <c r="BD405" s="2963">
        <f t="shared" si="1787"/>
        <v>0.41142569287287867</v>
      </c>
      <c r="BE405" s="4134">
        <f t="shared" si="1788"/>
        <v>0.20000000298023224</v>
      </c>
      <c r="BF405" s="6471">
        <v>732403090.57000005</v>
      </c>
      <c r="BG405" s="6471"/>
      <c r="BH405" s="4052">
        <f t="shared" si="1903"/>
        <v>152238371</v>
      </c>
      <c r="BI405" s="4053">
        <f t="shared" si="1789"/>
        <v>80352560</v>
      </c>
      <c r="BJ405" s="3007">
        <f t="shared" si="1790"/>
        <v>71885811</v>
      </c>
      <c r="BK405" s="2963">
        <f t="shared" si="1791"/>
        <v>0.5278075394014824</v>
      </c>
      <c r="BL405" s="4031">
        <f t="shared" si="1792"/>
        <v>195303817</v>
      </c>
      <c r="BM405" s="3058">
        <f t="shared" si="1793"/>
        <v>537099273.57000005</v>
      </c>
      <c r="BN405" s="2963">
        <f t="shared" si="1794"/>
        <v>0.26666165055093205</v>
      </c>
      <c r="BO405" s="4051">
        <f t="shared" si="1795"/>
        <v>0.39999997615814209</v>
      </c>
      <c r="BP405" s="3494"/>
      <c r="BQ405" s="7332">
        <v>732403090.57000005</v>
      </c>
      <c r="BR405" s="7332"/>
      <c r="BS405" s="3055">
        <f t="shared" si="1796"/>
        <v>279834143.57999998</v>
      </c>
      <c r="BT405" s="3057">
        <f t="shared" si="1796"/>
        <v>100752062</v>
      </c>
      <c r="BU405" s="3007">
        <f t="shared" si="1847"/>
        <v>179082081.57999998</v>
      </c>
      <c r="BV405" s="2963">
        <f t="shared" si="1848"/>
        <v>0.3600420617407491</v>
      </c>
      <c r="BW405" s="3053">
        <f t="shared" si="1849"/>
        <v>114951257</v>
      </c>
      <c r="BX405" s="3058">
        <f t="shared" si="1850"/>
        <v>617451833.57000005</v>
      </c>
      <c r="BY405" s="2963">
        <f t="shared" si="1851"/>
        <v>0.15695080820936738</v>
      </c>
      <c r="BZ405" s="3151"/>
      <c r="CA405" s="7402">
        <v>732403090.57000005</v>
      </c>
      <c r="CB405" s="7403"/>
      <c r="CC405" s="2444">
        <v>261304384</v>
      </c>
      <c r="CD405" s="2444">
        <v>14199195</v>
      </c>
      <c r="CE405" s="2447">
        <f t="shared" si="1878"/>
        <v>247105189</v>
      </c>
      <c r="CF405" s="2440">
        <f t="shared" si="1798"/>
        <v>5.4339673841828848E-2</v>
      </c>
      <c r="CG405" s="2445">
        <f t="shared" si="1799"/>
        <v>14199195</v>
      </c>
      <c r="CH405" s="2446">
        <f t="shared" si="1879"/>
        <v>718203895.57000005</v>
      </c>
      <c r="CI405" s="2440">
        <f t="shared" si="1801"/>
        <v>1.9387131461923973E-2</v>
      </c>
      <c r="CJ405" s="7479"/>
      <c r="CK405" s="2479"/>
      <c r="CL405" s="2490"/>
      <c r="CM405" s="2363"/>
      <c r="CX405" s="2518"/>
      <c r="CY405" s="5989">
        <v>732403090.57000005</v>
      </c>
      <c r="CZ405" s="5990"/>
      <c r="DA405" s="4312">
        <v>25372698</v>
      </c>
      <c r="DB405" s="4312">
        <v>38246472</v>
      </c>
      <c r="DC405" s="4170">
        <f>DA405-DB405</f>
        <v>-12873774</v>
      </c>
      <c r="DD405" s="4171">
        <f>DB405/DA405</f>
        <v>1.5073868770282135</v>
      </c>
      <c r="DE405" s="4310">
        <f t="shared" si="1852"/>
        <v>233550289</v>
      </c>
      <c r="DF405" s="4170">
        <f t="shared" si="1802"/>
        <v>498852801.57000005</v>
      </c>
      <c r="DG405" s="4171">
        <f>DE405/CY405</f>
        <v>0.31888217295511018</v>
      </c>
      <c r="DH405" s="5991">
        <v>732403090.57000005</v>
      </c>
      <c r="DI405" s="5992"/>
      <c r="DJ405" s="4937">
        <v>11543300</v>
      </c>
      <c r="DK405" s="4937">
        <v>18332072</v>
      </c>
      <c r="DL405" s="4942">
        <f t="shared" ref="DL405:DL407" si="1905">DJ405-DK405</f>
        <v>-6788772</v>
      </c>
      <c r="DM405" s="4941">
        <f t="shared" ref="DM405:DM407" si="1906">DK405/DJ405</f>
        <v>1.588113624353521</v>
      </c>
      <c r="DN405" s="4644">
        <f t="shared" si="1804"/>
        <v>251882361</v>
      </c>
      <c r="DO405" s="4170">
        <f t="shared" ref="DO405:DO407" si="1907">DH405-DN405</f>
        <v>480520729.57000005</v>
      </c>
      <c r="DP405" s="4171">
        <f t="shared" si="1884"/>
        <v>0.3439122038711907</v>
      </c>
      <c r="DQ405" s="5993">
        <v>732403090.57000005</v>
      </c>
      <c r="DR405" s="5994"/>
      <c r="DS405" s="4984">
        <v>2110194</v>
      </c>
      <c r="DT405" s="4984">
        <v>49447088</v>
      </c>
      <c r="DU405" s="5001">
        <f t="shared" si="1806"/>
        <v>-47336894</v>
      </c>
      <c r="DV405" s="2682">
        <f t="shared" si="1885"/>
        <v>23.432484406646971</v>
      </c>
      <c r="DW405" s="2683">
        <f t="shared" si="1808"/>
        <v>301329449</v>
      </c>
      <c r="DX405" s="4099">
        <f t="shared" si="1809"/>
        <v>431073641.57000005</v>
      </c>
      <c r="DY405" s="4117">
        <f t="shared" si="1886"/>
        <v>0.41142569287287867</v>
      </c>
      <c r="DZ405" s="5989">
        <v>732403090.57000005</v>
      </c>
      <c r="EA405" s="5990"/>
      <c r="EB405" s="3606">
        <v>74387146</v>
      </c>
      <c r="EC405" s="3606">
        <v>19952288</v>
      </c>
      <c r="ED405" s="3040">
        <f>EB405-EC405</f>
        <v>54434858</v>
      </c>
      <c r="EE405" s="3196">
        <f>EC405/EB405</f>
        <v>0.26822225442013864</v>
      </c>
      <c r="EF405" s="3303">
        <f t="shared" si="1811"/>
        <v>134903545</v>
      </c>
      <c r="EG405" s="3040">
        <f t="shared" si="1812"/>
        <v>597499545.57000005</v>
      </c>
      <c r="EH405" s="3196">
        <f>EF405/DZ405</f>
        <v>0.18419303077354571</v>
      </c>
      <c r="EI405" s="5991">
        <v>732403090.57000005</v>
      </c>
      <c r="EJ405" s="5992"/>
      <c r="EK405" s="3564">
        <v>53242832</v>
      </c>
      <c r="EL405" s="3564">
        <v>48352486</v>
      </c>
      <c r="EM405" s="3040">
        <f t="shared" ref="EM405:EM407" si="1908">EK405-EL405</f>
        <v>4890346</v>
      </c>
      <c r="EN405" s="3196">
        <f t="shared" ref="EN405:EN407" si="1909">EL405/EK405</f>
        <v>0.90815015249376663</v>
      </c>
      <c r="EO405" s="3612">
        <f t="shared" si="1814"/>
        <v>183256031</v>
      </c>
      <c r="EP405" s="3040">
        <f t="shared" ref="EP405:EP407" si="1910">EI405-EO405</f>
        <v>549147059.57000005</v>
      </c>
      <c r="EQ405" s="3196">
        <f t="shared" si="1891"/>
        <v>0.25021198484755047</v>
      </c>
      <c r="ER405" s="5993">
        <v>732403090.57000005</v>
      </c>
      <c r="ES405" s="5994"/>
      <c r="ET405" s="3983">
        <v>24608393</v>
      </c>
      <c r="EU405" s="3983">
        <v>12047786</v>
      </c>
      <c r="EV405" s="3179">
        <f t="shared" si="1816"/>
        <v>12560607</v>
      </c>
      <c r="EW405" s="3187">
        <f t="shared" si="1892"/>
        <v>0.48958036390267334</v>
      </c>
      <c r="EX405" s="3621">
        <f t="shared" si="1893"/>
        <v>195303817</v>
      </c>
      <c r="EY405" s="3179">
        <f t="shared" si="1819"/>
        <v>537099273.57000005</v>
      </c>
      <c r="EZ405" s="3187">
        <f t="shared" si="1894"/>
        <v>0.26666165055093205</v>
      </c>
      <c r="FA405" s="6684">
        <v>732403090.57000005</v>
      </c>
      <c r="FB405" s="6685"/>
      <c r="FC405" s="2547">
        <v>86774881.579999998</v>
      </c>
      <c r="FD405" s="2547">
        <v>34716375</v>
      </c>
      <c r="FE405" s="2484">
        <f>FC405-FD405</f>
        <v>52058506.579999998</v>
      </c>
      <c r="FF405" s="2485">
        <f>FD405/FC405</f>
        <v>0.40007401183249186</v>
      </c>
      <c r="FG405" s="3039">
        <f t="shared" si="1821"/>
        <v>48915570</v>
      </c>
      <c r="FH405" s="2484">
        <f t="shared" si="1822"/>
        <v>683487520.57000005</v>
      </c>
      <c r="FI405" s="2485">
        <f>FG405/FA405</f>
        <v>6.6787771146529382E-2</v>
      </c>
      <c r="FJ405" s="6684">
        <v>732403090.57000005</v>
      </c>
      <c r="FK405" s="6685"/>
      <c r="FL405" s="2526">
        <v>119564397</v>
      </c>
      <c r="FM405" s="2526">
        <v>29125857</v>
      </c>
      <c r="FN405" s="3040">
        <f t="shared" ref="FN405:FN406" si="1911">FL405-FM405</f>
        <v>90438540</v>
      </c>
      <c r="FO405" s="3034">
        <f t="shared" ref="FO405:FO406" si="1912">FM405/FL405</f>
        <v>0.24359974817587213</v>
      </c>
      <c r="FP405" s="2526">
        <f t="shared" si="1824"/>
        <v>78041427</v>
      </c>
      <c r="FQ405" s="3040">
        <f t="shared" ref="FQ405:FQ406" si="1913">FJ405-FP405</f>
        <v>654361663.57000005</v>
      </c>
      <c r="FR405" s="3034">
        <f t="shared" si="1904"/>
        <v>0.10655529448853565</v>
      </c>
      <c r="FS405" s="6684">
        <v>732403090.57000005</v>
      </c>
      <c r="FT405" s="6685"/>
      <c r="FU405" s="2499">
        <v>73494865</v>
      </c>
      <c r="FV405" s="2499">
        <v>36909830</v>
      </c>
      <c r="FW405" s="3031">
        <f t="shared" si="1871"/>
        <v>36585035</v>
      </c>
      <c r="FX405" s="3037">
        <f t="shared" si="1901"/>
        <v>0.50220964417037839</v>
      </c>
      <c r="FY405" s="2587">
        <f t="shared" si="1872"/>
        <v>114951257</v>
      </c>
      <c r="FZ405" s="3031">
        <f t="shared" si="1829"/>
        <v>617451833.57000005</v>
      </c>
      <c r="GA405" s="3037">
        <f t="shared" si="1902"/>
        <v>0.15695080820936738</v>
      </c>
      <c r="GB405" s="1">
        <f t="shared" si="1831"/>
        <v>2.7242222564178326E-2</v>
      </c>
      <c r="GC405" s="2219">
        <v>0</v>
      </c>
      <c r="GD405" s="1895">
        <v>1</v>
      </c>
      <c r="GE405" s="6799"/>
      <c r="GF405" s="6799"/>
      <c r="GG405" s="5707"/>
      <c r="GH405" s="5707"/>
      <c r="GI405" s="5707"/>
      <c r="GJ405" s="5707"/>
      <c r="GK405" s="5707"/>
      <c r="GL405" s="1411">
        <v>2</v>
      </c>
      <c r="GM405" s="1386" t="s">
        <v>3285</v>
      </c>
      <c r="GN405" s="1387" t="s">
        <v>3260</v>
      </c>
      <c r="GO405" s="1387">
        <v>732403090.57000005</v>
      </c>
      <c r="GP405" s="1407">
        <v>279834143.58000004</v>
      </c>
      <c r="GQ405" s="2085">
        <v>0</v>
      </c>
      <c r="GR405" s="2085">
        <v>279834143.58000004</v>
      </c>
      <c r="GS405" s="1895">
        <v>0</v>
      </c>
      <c r="GT405" s="2085">
        <v>0</v>
      </c>
      <c r="GU405" s="2085">
        <v>732403090.57000005</v>
      </c>
      <c r="GV405" s="1895">
        <v>0</v>
      </c>
    </row>
    <row r="406" spans="1:204" ht="96" customHeight="1" x14ac:dyDescent="0.25">
      <c r="B406" s="7156"/>
      <c r="C406" s="5686"/>
      <c r="D406" s="7101"/>
      <c r="E406" s="5686"/>
      <c r="F406" s="6800"/>
      <c r="G406" s="6800"/>
      <c r="H406" s="5708"/>
      <c r="I406" s="5708"/>
      <c r="J406" s="5708"/>
      <c r="K406" s="5708"/>
      <c r="L406" s="5708"/>
      <c r="M406" s="5708"/>
      <c r="N406" s="5708"/>
      <c r="O406" s="5708"/>
      <c r="P406" s="5699"/>
      <c r="Q406" s="5699"/>
      <c r="R406" s="5705"/>
      <c r="S406" s="5708"/>
      <c r="T406" s="5699"/>
      <c r="U406" s="5705"/>
      <c r="V406" s="7108"/>
      <c r="W406" s="7207"/>
      <c r="X406" s="5693"/>
      <c r="Y406" s="1385">
        <v>3</v>
      </c>
      <c r="Z406" s="5470" t="s">
        <v>3286</v>
      </c>
      <c r="AA406" s="5588" t="s">
        <v>2864</v>
      </c>
      <c r="AB406" s="5588">
        <v>100</v>
      </c>
      <c r="AC406" s="1395">
        <v>25</v>
      </c>
      <c r="AD406" s="1403">
        <f t="shared" si="1874"/>
        <v>0.25</v>
      </c>
      <c r="AE406" s="1395">
        <v>25</v>
      </c>
      <c r="AF406" s="1403">
        <f t="shared" si="1875"/>
        <v>0.25</v>
      </c>
      <c r="AG406" s="1395">
        <v>25</v>
      </c>
      <c r="AH406" s="1403">
        <f t="shared" si="1876"/>
        <v>0.25</v>
      </c>
      <c r="AI406" s="1395">
        <v>25</v>
      </c>
      <c r="AJ406" s="1403">
        <f t="shared" si="1877"/>
        <v>0.25</v>
      </c>
      <c r="AK406" s="228">
        <f t="shared" si="1870"/>
        <v>1</v>
      </c>
      <c r="AL406" s="129">
        <v>7</v>
      </c>
      <c r="AM406" s="1417" t="s">
        <v>3412</v>
      </c>
      <c r="AN406" s="1616" t="s">
        <v>3409</v>
      </c>
      <c r="AO406" s="1417" t="s">
        <v>3417</v>
      </c>
      <c r="AP406" s="1440" t="s">
        <v>3418</v>
      </c>
      <c r="AQ406" s="1381">
        <v>100</v>
      </c>
      <c r="AR406" s="1387" t="s">
        <v>2864</v>
      </c>
      <c r="AS406" s="1407" t="s">
        <v>753</v>
      </c>
      <c r="AT406" s="2293"/>
      <c r="AU406" s="1380" t="s">
        <v>1704</v>
      </c>
      <c r="AV406" s="6477">
        <v>100</v>
      </c>
      <c r="AW406" s="6477"/>
      <c r="AX406" s="5239">
        <f t="shared" si="1782"/>
        <v>25</v>
      </c>
      <c r="AY406" s="5239">
        <f t="shared" si="1783"/>
        <v>25</v>
      </c>
      <c r="AZ406" s="4411">
        <f t="shared" si="1784"/>
        <v>0</v>
      </c>
      <c r="BA406" s="4496">
        <f t="shared" si="1785"/>
        <v>1</v>
      </c>
      <c r="BB406" s="4450">
        <f t="shared" si="1711"/>
        <v>100</v>
      </c>
      <c r="BC406" s="4112">
        <f t="shared" si="1786"/>
        <v>0</v>
      </c>
      <c r="BD406" s="2963">
        <f t="shared" si="1787"/>
        <v>1</v>
      </c>
      <c r="BE406" s="4134">
        <f t="shared" si="1788"/>
        <v>0</v>
      </c>
      <c r="BF406" s="6477">
        <v>100</v>
      </c>
      <c r="BG406" s="6477"/>
      <c r="BH406" s="4054">
        <f t="shared" si="1903"/>
        <v>25</v>
      </c>
      <c r="BI406" s="4054">
        <f t="shared" si="1789"/>
        <v>25</v>
      </c>
      <c r="BJ406" s="3111">
        <f t="shared" si="1790"/>
        <v>0</v>
      </c>
      <c r="BK406" s="2963">
        <f t="shared" si="1791"/>
        <v>1</v>
      </c>
      <c r="BL406" s="3674">
        <f t="shared" si="1792"/>
        <v>75</v>
      </c>
      <c r="BM406" s="3113">
        <f t="shared" si="1793"/>
        <v>25</v>
      </c>
      <c r="BN406" s="2963">
        <f t="shared" si="1794"/>
        <v>0.75</v>
      </c>
      <c r="BO406" s="3767">
        <f t="shared" si="1795"/>
        <v>0</v>
      </c>
      <c r="BP406" s="3494"/>
      <c r="BQ406" s="7376">
        <v>100</v>
      </c>
      <c r="BR406" s="7376"/>
      <c r="BS406" s="3056">
        <f t="shared" si="1796"/>
        <v>25</v>
      </c>
      <c r="BT406" s="3056">
        <f t="shared" si="1796"/>
        <v>25</v>
      </c>
      <c r="BU406" s="2987">
        <f t="shared" si="1847"/>
        <v>0</v>
      </c>
      <c r="BV406" s="2963">
        <f t="shared" si="1848"/>
        <v>1</v>
      </c>
      <c r="BW406" s="2361">
        <f t="shared" si="1849"/>
        <v>50</v>
      </c>
      <c r="BX406" s="3032">
        <f t="shared" si="1850"/>
        <v>50</v>
      </c>
      <c r="BY406" s="2963">
        <f t="shared" si="1851"/>
        <v>0.5</v>
      </c>
      <c r="BZ406" s="3151"/>
      <c r="CA406" s="7404">
        <v>100</v>
      </c>
      <c r="CB406" s="7405"/>
      <c r="CC406" s="2443">
        <v>25</v>
      </c>
      <c r="CD406" s="2443">
        <v>25</v>
      </c>
      <c r="CE406" s="2439">
        <f t="shared" si="1878"/>
        <v>0</v>
      </c>
      <c r="CF406" s="2440">
        <f t="shared" si="1798"/>
        <v>1</v>
      </c>
      <c r="CG406" s="2441">
        <f t="shared" si="1799"/>
        <v>25</v>
      </c>
      <c r="CH406" s="2442">
        <f t="shared" si="1879"/>
        <v>75</v>
      </c>
      <c r="CI406" s="2440">
        <f t="shared" si="1801"/>
        <v>0.25</v>
      </c>
      <c r="CJ406" s="7479"/>
      <c r="CK406" s="2475"/>
      <c r="CL406" s="2490"/>
      <c r="CM406" s="2363"/>
      <c r="CY406" s="5801">
        <v>100</v>
      </c>
      <c r="CZ406" s="5802"/>
      <c r="DA406" s="4300">
        <v>8</v>
      </c>
      <c r="DB406" s="4300">
        <v>8</v>
      </c>
      <c r="DC406" s="4170">
        <f>DA406-DB406</f>
        <v>0</v>
      </c>
      <c r="DD406" s="4171">
        <f>DB406/DA406</f>
        <v>1</v>
      </c>
      <c r="DE406" s="4310">
        <f t="shared" si="1852"/>
        <v>83</v>
      </c>
      <c r="DF406" s="4170">
        <f t="shared" si="1802"/>
        <v>17</v>
      </c>
      <c r="DG406" s="4171">
        <f>DE406/CY406</f>
        <v>0.83</v>
      </c>
      <c r="DH406" s="5995">
        <v>100</v>
      </c>
      <c r="DI406" s="5996"/>
      <c r="DJ406" s="4937">
        <v>8</v>
      </c>
      <c r="DK406" s="4937">
        <v>8</v>
      </c>
      <c r="DL406" s="4942">
        <f t="shared" si="1905"/>
        <v>0</v>
      </c>
      <c r="DM406" s="4941">
        <f t="shared" si="1906"/>
        <v>1</v>
      </c>
      <c r="DN406" s="4644">
        <f t="shared" si="1804"/>
        <v>91</v>
      </c>
      <c r="DO406" s="4170">
        <f t="shared" si="1907"/>
        <v>9</v>
      </c>
      <c r="DP406" s="4171">
        <f t="shared" si="1884"/>
        <v>0.91</v>
      </c>
      <c r="DQ406" s="5809">
        <v>100</v>
      </c>
      <c r="DR406" s="5810"/>
      <c r="DS406" s="4984">
        <v>9</v>
      </c>
      <c r="DT406" s="4984">
        <v>9</v>
      </c>
      <c r="DU406" s="5097">
        <f t="shared" si="1806"/>
        <v>0</v>
      </c>
      <c r="DV406" s="2682">
        <f t="shared" si="1885"/>
        <v>1</v>
      </c>
      <c r="DW406" s="2683">
        <f t="shared" si="1808"/>
        <v>100</v>
      </c>
      <c r="DX406" s="4099">
        <f t="shared" si="1809"/>
        <v>0</v>
      </c>
      <c r="DY406" s="4117">
        <f t="shared" si="1886"/>
        <v>1</v>
      </c>
      <c r="DZ406" s="5801">
        <v>100</v>
      </c>
      <c r="EA406" s="5802"/>
      <c r="EB406" s="3461">
        <v>8</v>
      </c>
      <c r="EC406" s="3461">
        <v>8</v>
      </c>
      <c r="ED406" s="3040">
        <f>EB406-EC406</f>
        <v>0</v>
      </c>
      <c r="EE406" s="3196">
        <f>EC406/EB406</f>
        <v>1</v>
      </c>
      <c r="EF406" s="3303">
        <f t="shared" si="1811"/>
        <v>58</v>
      </c>
      <c r="EG406" s="3040">
        <f t="shared" si="1812"/>
        <v>42</v>
      </c>
      <c r="EH406" s="3196">
        <f>EF406/DZ406</f>
        <v>0.57999999999999996</v>
      </c>
      <c r="EI406" s="5995">
        <v>100</v>
      </c>
      <c r="EJ406" s="5996"/>
      <c r="EK406" s="3564">
        <v>8</v>
      </c>
      <c r="EL406" s="3564">
        <v>8</v>
      </c>
      <c r="EM406" s="3040">
        <f t="shared" si="1908"/>
        <v>0</v>
      </c>
      <c r="EN406" s="3196">
        <f t="shared" si="1909"/>
        <v>1</v>
      </c>
      <c r="EO406" s="3609">
        <f t="shared" si="1814"/>
        <v>66</v>
      </c>
      <c r="EP406" s="3040">
        <f t="shared" si="1910"/>
        <v>34</v>
      </c>
      <c r="EQ406" s="3196">
        <f t="shared" si="1891"/>
        <v>0.66</v>
      </c>
      <c r="ER406" s="5809">
        <v>100</v>
      </c>
      <c r="ES406" s="5810"/>
      <c r="ET406" s="3983">
        <v>9</v>
      </c>
      <c r="EU406" s="3983">
        <v>9</v>
      </c>
      <c r="EV406" s="3179">
        <f t="shared" si="1816"/>
        <v>0</v>
      </c>
      <c r="EW406" s="3187">
        <f t="shared" si="1892"/>
        <v>1</v>
      </c>
      <c r="EX406" s="3621">
        <f t="shared" si="1893"/>
        <v>75</v>
      </c>
      <c r="EY406" s="3179">
        <f t="shared" si="1819"/>
        <v>25</v>
      </c>
      <c r="EZ406" s="3187">
        <f t="shared" si="1894"/>
        <v>0.75</v>
      </c>
      <c r="FA406" s="6686">
        <v>100</v>
      </c>
      <c r="FB406" s="6687"/>
      <c r="FC406" s="2548">
        <v>8</v>
      </c>
      <c r="FD406" s="2548">
        <v>8</v>
      </c>
      <c r="FE406" s="2484">
        <f>FC406-FD406</f>
        <v>0</v>
      </c>
      <c r="FF406" s="2485">
        <f>FD406/FC406</f>
        <v>1</v>
      </c>
      <c r="FG406" s="3039">
        <f t="shared" si="1821"/>
        <v>33</v>
      </c>
      <c r="FH406" s="2484">
        <f t="shared" si="1822"/>
        <v>67</v>
      </c>
      <c r="FI406" s="2485">
        <f>FG406/FA406</f>
        <v>0.33</v>
      </c>
      <c r="FJ406" s="6686">
        <v>100</v>
      </c>
      <c r="FK406" s="6687"/>
      <c r="FL406" s="2526">
        <v>8</v>
      </c>
      <c r="FM406" s="2526">
        <v>8</v>
      </c>
      <c r="FN406" s="3040">
        <f t="shared" si="1911"/>
        <v>0</v>
      </c>
      <c r="FO406" s="3034">
        <f t="shared" si="1912"/>
        <v>1</v>
      </c>
      <c r="FP406" s="2526">
        <f t="shared" si="1824"/>
        <v>41</v>
      </c>
      <c r="FQ406" s="3040">
        <f t="shared" si="1913"/>
        <v>59</v>
      </c>
      <c r="FR406" s="3034">
        <f t="shared" si="1904"/>
        <v>0.41</v>
      </c>
      <c r="FS406" s="6686">
        <v>100</v>
      </c>
      <c r="FT406" s="6687"/>
      <c r="FU406" s="2499">
        <v>9</v>
      </c>
      <c r="FV406" s="2499">
        <v>9</v>
      </c>
      <c r="FW406" s="3031">
        <f t="shared" si="1871"/>
        <v>0</v>
      </c>
      <c r="FX406" s="3037">
        <f t="shared" si="1901"/>
        <v>1</v>
      </c>
      <c r="FY406" s="2587">
        <f t="shared" si="1872"/>
        <v>50</v>
      </c>
      <c r="FZ406" s="3031">
        <f t="shared" si="1829"/>
        <v>50</v>
      </c>
      <c r="GA406" s="3037">
        <f t="shared" si="1902"/>
        <v>0.5</v>
      </c>
      <c r="GB406" s="1">
        <f t="shared" si="1831"/>
        <v>7.999999999999996E-2</v>
      </c>
      <c r="GC406" s="2219">
        <v>0</v>
      </c>
      <c r="GD406" s="1895">
        <v>1</v>
      </c>
      <c r="GE406" s="6800"/>
      <c r="GF406" s="6800"/>
      <c r="GG406" s="5708"/>
      <c r="GH406" s="5708"/>
      <c r="GI406" s="5708"/>
      <c r="GJ406" s="5708"/>
      <c r="GK406" s="5708"/>
      <c r="GL406" s="1385">
        <v>3</v>
      </c>
      <c r="GM406" s="1386" t="s">
        <v>3286</v>
      </c>
      <c r="GN406" s="1387" t="s">
        <v>2864</v>
      </c>
      <c r="GO406" s="1388">
        <v>100</v>
      </c>
      <c r="GP406" s="1407">
        <v>25</v>
      </c>
      <c r="GQ406" s="2085">
        <v>0</v>
      </c>
      <c r="GR406" s="2085">
        <v>25</v>
      </c>
      <c r="GS406" s="1895">
        <v>0</v>
      </c>
      <c r="GT406" s="2085">
        <v>0</v>
      </c>
      <c r="GU406" s="2085">
        <v>100</v>
      </c>
      <c r="GV406" s="1895">
        <v>0</v>
      </c>
    </row>
    <row r="407" spans="1:204" ht="51" customHeight="1" x14ac:dyDescent="0.25">
      <c r="A407" s="1">
        <f>SUM(A404+1)</f>
        <v>63</v>
      </c>
      <c r="B407" s="7156"/>
      <c r="C407" s="6">
        <v>1506</v>
      </c>
      <c r="D407" s="1882">
        <v>7</v>
      </c>
      <c r="E407" s="7" t="s">
        <v>242</v>
      </c>
      <c r="F407" s="31" t="s">
        <v>227</v>
      </c>
      <c r="G407" s="31" t="s">
        <v>231</v>
      </c>
      <c r="H407" s="2" t="s">
        <v>113</v>
      </c>
      <c r="I407" s="2" t="s">
        <v>20</v>
      </c>
      <c r="J407" s="2" t="s">
        <v>20</v>
      </c>
      <c r="K407" s="2" t="s">
        <v>16</v>
      </c>
      <c r="L407" s="2" t="s">
        <v>20</v>
      </c>
      <c r="M407" s="2" t="s">
        <v>243</v>
      </c>
      <c r="N407" s="2" t="s">
        <v>410</v>
      </c>
      <c r="O407" s="2" t="s">
        <v>616</v>
      </c>
      <c r="P407" s="37" t="s">
        <v>404</v>
      </c>
      <c r="Q407" s="37" t="s">
        <v>405</v>
      </c>
      <c r="R407" s="5376" t="s">
        <v>407</v>
      </c>
      <c r="S407" s="37" t="s">
        <v>408</v>
      </c>
      <c r="T407" s="37" t="s">
        <v>409</v>
      </c>
      <c r="U407" s="5397" t="s">
        <v>733</v>
      </c>
      <c r="V407" s="38" t="s">
        <v>561</v>
      </c>
      <c r="W407" s="2365">
        <v>145000000</v>
      </c>
      <c r="X407" s="1002" t="s">
        <v>244</v>
      </c>
      <c r="Y407" s="7283">
        <v>1</v>
      </c>
      <c r="Z407" s="7279" t="s">
        <v>3287</v>
      </c>
      <c r="AA407" s="7280" t="s">
        <v>3260</v>
      </c>
      <c r="AB407" s="7280">
        <v>452220951</v>
      </c>
      <c r="AC407" s="7282">
        <v>50729205.689999998</v>
      </c>
      <c r="AD407" s="7281">
        <f t="shared" ref="AD407" si="1914">AC407/AB407</f>
        <v>0.11217792005837429</v>
      </c>
      <c r="AE407" s="7282">
        <v>33453659.98</v>
      </c>
      <c r="AF407" s="7281">
        <f t="shared" ref="AF407" si="1915">AE407/AB407</f>
        <v>7.3976360241655409E-2</v>
      </c>
      <c r="AG407" s="7282">
        <v>338025011.81</v>
      </c>
      <c r="AH407" s="7281">
        <f t="shared" ref="AH407" si="1916">AG407/AB407</f>
        <v>0.74747755729256338</v>
      </c>
      <c r="AI407" s="7282">
        <v>30013073.520000003</v>
      </c>
      <c r="AJ407" s="7281">
        <f t="shared" ref="AJ407" si="1917">AI407/AB407</f>
        <v>6.6368162407406908E-2</v>
      </c>
      <c r="AK407" s="7284">
        <f t="shared" ref="AK407" si="1918">SUM(AD407+AF407+AH407+AJ407)</f>
        <v>1</v>
      </c>
      <c r="AL407" s="7297">
        <v>1</v>
      </c>
      <c r="AM407" s="7292" t="s">
        <v>3291</v>
      </c>
      <c r="AN407" s="7300" t="s">
        <v>3288</v>
      </c>
      <c r="AO407" s="7292" t="s">
        <v>3289</v>
      </c>
      <c r="AP407" s="7293" t="s">
        <v>3290</v>
      </c>
      <c r="AQ407" s="7294">
        <v>100</v>
      </c>
      <c r="AR407" s="7296" t="s">
        <v>3260</v>
      </c>
      <c r="AS407" s="7298" t="s">
        <v>753</v>
      </c>
      <c r="AT407" s="2281"/>
      <c r="AU407" s="7291" t="s">
        <v>1704</v>
      </c>
      <c r="AV407" s="6478">
        <v>452220951</v>
      </c>
      <c r="AW407" s="6479"/>
      <c r="AX407" s="5067">
        <f t="shared" si="1782"/>
        <v>30013073</v>
      </c>
      <c r="AY407" s="5067">
        <f t="shared" si="1783"/>
        <v>37814541</v>
      </c>
      <c r="AZ407" s="4410">
        <f t="shared" si="1784"/>
        <v>-7801468</v>
      </c>
      <c r="BA407" s="4420">
        <f t="shared" si="1785"/>
        <v>1.25993566203634</v>
      </c>
      <c r="BB407" s="4908">
        <f t="shared" si="1711"/>
        <v>232257916.23000002</v>
      </c>
      <c r="BC407" s="4120">
        <f t="shared" si="1786"/>
        <v>219963034.76999998</v>
      </c>
      <c r="BD407" s="4115">
        <f t="shared" si="1787"/>
        <v>0.51359388749328427</v>
      </c>
      <c r="BE407" s="5066">
        <f t="shared" si="1788"/>
        <v>-0.52000000327825546</v>
      </c>
      <c r="BF407" s="6478">
        <v>452220951</v>
      </c>
      <c r="BG407" s="6479"/>
      <c r="BH407" s="4045">
        <f t="shared" si="1903"/>
        <v>338025012</v>
      </c>
      <c r="BI407" s="4045">
        <f t="shared" si="1789"/>
        <v>55844024</v>
      </c>
      <c r="BJ407" s="4006">
        <f t="shared" si="1790"/>
        <v>282180988</v>
      </c>
      <c r="BK407" s="4007">
        <f t="shared" si="1791"/>
        <v>0.16520678061539423</v>
      </c>
      <c r="BL407" s="3753">
        <f t="shared" si="1792"/>
        <v>194443375.23000002</v>
      </c>
      <c r="BM407" s="4008">
        <f t="shared" si="1793"/>
        <v>257777575.76999998</v>
      </c>
      <c r="BN407" s="4009">
        <f t="shared" si="1794"/>
        <v>0.42997427430114804</v>
      </c>
      <c r="BO407" s="3738">
        <f t="shared" si="1795"/>
        <v>-0.18999999761581421</v>
      </c>
      <c r="BP407" s="3494"/>
      <c r="BQ407" s="7385">
        <v>452220951</v>
      </c>
      <c r="BR407" s="7385"/>
      <c r="BS407" s="7325">
        <f t="shared" si="1796"/>
        <v>33453659.98</v>
      </c>
      <c r="BT407" s="7325">
        <f t="shared" si="1796"/>
        <v>80622735</v>
      </c>
      <c r="BU407" s="6713">
        <f t="shared" si="1847"/>
        <v>-47169075.019999996</v>
      </c>
      <c r="BV407" s="7400">
        <f t="shared" si="1848"/>
        <v>2.4099824966296559</v>
      </c>
      <c r="BW407" s="7463">
        <f t="shared" si="1849"/>
        <v>138599351.23000002</v>
      </c>
      <c r="BX407" s="7465">
        <f t="shared" si="1850"/>
        <v>313621599.76999998</v>
      </c>
      <c r="BY407" s="7326">
        <f t="shared" si="1851"/>
        <v>0.30648591340917336</v>
      </c>
      <c r="BZ407" s="3151"/>
      <c r="CA407" s="7406">
        <v>452220951</v>
      </c>
      <c r="CB407" s="7406"/>
      <c r="CC407" s="7322">
        <v>50729205.689999998</v>
      </c>
      <c r="CD407" s="7322">
        <v>57976616.230000004</v>
      </c>
      <c r="CE407" s="7323">
        <f t="shared" si="1878"/>
        <v>-7247410.5400000066</v>
      </c>
      <c r="CF407" s="7326">
        <f t="shared" si="1798"/>
        <v>1.1428646563931644</v>
      </c>
      <c r="CG407" s="7483">
        <f t="shared" si="1799"/>
        <v>57976616.230000004</v>
      </c>
      <c r="CH407" s="7465">
        <f t="shared" si="1879"/>
        <v>394244334.76999998</v>
      </c>
      <c r="CI407" s="7326">
        <f t="shared" si="1801"/>
        <v>0.1282041800624138</v>
      </c>
      <c r="CJ407" s="7375">
        <v>94692525.599999994</v>
      </c>
      <c r="CK407" s="2479"/>
      <c r="CL407" s="2491"/>
      <c r="CM407" s="2364"/>
      <c r="CY407" s="5983">
        <v>452220951</v>
      </c>
      <c r="CZ407" s="5984"/>
      <c r="DA407" s="4618">
        <v>10055173</v>
      </c>
      <c r="DB407" s="4618">
        <v>6203705</v>
      </c>
      <c r="DC407" s="4179">
        <f>DA407-DB407</f>
        <v>3851468</v>
      </c>
      <c r="DD407" s="4171">
        <f>DB407/DA407</f>
        <v>0.61696651067067665</v>
      </c>
      <c r="DE407" s="4310">
        <f t="shared" si="1852"/>
        <v>200647080.23000002</v>
      </c>
      <c r="DF407" s="4170">
        <f t="shared" si="1802"/>
        <v>251573870.76999998</v>
      </c>
      <c r="DG407" s="4229">
        <f>DE407/CY407</f>
        <v>0.4436925794488456</v>
      </c>
      <c r="DH407" s="5997">
        <v>452220951</v>
      </c>
      <c r="DI407" s="5998"/>
      <c r="DJ407" s="4937">
        <v>10023950</v>
      </c>
      <c r="DK407" s="4937">
        <v>9207046</v>
      </c>
      <c r="DL407" s="4943">
        <f t="shared" si="1905"/>
        <v>816904</v>
      </c>
      <c r="DM407" s="4645">
        <f t="shared" si="1906"/>
        <v>0.91850478104938671</v>
      </c>
      <c r="DN407" s="4644">
        <f t="shared" si="1804"/>
        <v>209854126.23000002</v>
      </c>
      <c r="DO407" s="4164">
        <f t="shared" si="1907"/>
        <v>242366824.76999998</v>
      </c>
      <c r="DP407" s="4165">
        <f t="shared" si="1884"/>
        <v>0.46405219786024471</v>
      </c>
      <c r="DQ407" s="5999">
        <v>452220951</v>
      </c>
      <c r="DR407" s="6000"/>
      <c r="DS407" s="4984">
        <v>9933950</v>
      </c>
      <c r="DT407" s="4984">
        <v>22403790</v>
      </c>
      <c r="DU407" s="5065">
        <f t="shared" si="1806"/>
        <v>-12469840</v>
      </c>
      <c r="DV407" s="2682">
        <f t="shared" si="1885"/>
        <v>2.2552750919825448</v>
      </c>
      <c r="DW407" s="2683">
        <f t="shared" si="1808"/>
        <v>232257916.23000002</v>
      </c>
      <c r="DX407" s="4099">
        <f t="shared" si="1809"/>
        <v>219963034.76999998</v>
      </c>
      <c r="DY407" s="4117">
        <f t="shared" si="1886"/>
        <v>0.51359388749328427</v>
      </c>
      <c r="DZ407" s="5983">
        <v>452220951</v>
      </c>
      <c r="EA407" s="5984"/>
      <c r="EB407" s="3461">
        <v>317628845</v>
      </c>
      <c r="EC407" s="3461">
        <v>31399649</v>
      </c>
      <c r="ED407" s="3239">
        <f>EB407-EC407</f>
        <v>286229196</v>
      </c>
      <c r="EE407" s="3196">
        <f>EC407/EB407</f>
        <v>9.8856415260396138E-2</v>
      </c>
      <c r="EF407" s="3303">
        <f t="shared" si="1811"/>
        <v>169999000.23000002</v>
      </c>
      <c r="EG407" s="3040">
        <f t="shared" si="1812"/>
        <v>282221950.76999998</v>
      </c>
      <c r="EH407" s="3071">
        <f>EF407/DZ407</f>
        <v>0.37592022186075147</v>
      </c>
      <c r="EI407" s="5997">
        <v>452220951</v>
      </c>
      <c r="EJ407" s="5998"/>
      <c r="EK407" s="3608">
        <v>10340994</v>
      </c>
      <c r="EL407" s="3608">
        <v>17875159</v>
      </c>
      <c r="EM407" s="1909">
        <f t="shared" si="1908"/>
        <v>-7534165</v>
      </c>
      <c r="EN407" s="1910">
        <f t="shared" si="1909"/>
        <v>1.72857261110489</v>
      </c>
      <c r="EO407" s="3609">
        <f t="shared" si="1814"/>
        <v>187874159.23000002</v>
      </c>
      <c r="EP407" s="1909">
        <f t="shared" si="1910"/>
        <v>264346791.76999998</v>
      </c>
      <c r="EQ407" s="1910">
        <f t="shared" si="1891"/>
        <v>0.41544771159883748</v>
      </c>
      <c r="ER407" s="5999">
        <v>452220951</v>
      </c>
      <c r="ES407" s="6000"/>
      <c r="ET407" s="3983">
        <v>10055173</v>
      </c>
      <c r="EU407" s="3983">
        <v>6569216</v>
      </c>
      <c r="EV407" s="3062">
        <f t="shared" si="1816"/>
        <v>3485957</v>
      </c>
      <c r="EW407" s="3187">
        <f t="shared" si="1892"/>
        <v>0.65331705381896465</v>
      </c>
      <c r="EX407" s="3621">
        <f t="shared" si="1893"/>
        <v>194443375.23000002</v>
      </c>
      <c r="EY407" s="3179">
        <f t="shared" si="1819"/>
        <v>257777575.76999998</v>
      </c>
      <c r="EZ407" s="3187">
        <f t="shared" si="1894"/>
        <v>0.42997427430114804</v>
      </c>
      <c r="FA407" s="6682">
        <v>452220951</v>
      </c>
      <c r="FB407" s="6683"/>
      <c r="FC407" s="2677">
        <v>11267830.84</v>
      </c>
      <c r="FD407" s="2677">
        <v>39673700</v>
      </c>
      <c r="FE407" s="3070">
        <f>FC407-FD407</f>
        <v>-28405869.16</v>
      </c>
      <c r="FF407" s="3034">
        <f>FD407/FC407</f>
        <v>3.5209705011865444</v>
      </c>
      <c r="FG407" s="3039">
        <f t="shared" si="1821"/>
        <v>97650316.230000004</v>
      </c>
      <c r="FH407" s="3040">
        <f t="shared" si="1822"/>
        <v>354570634.76999998</v>
      </c>
      <c r="FI407" s="3071">
        <f>FG407/FA407</f>
        <v>0.21593496721915478</v>
      </c>
      <c r="FJ407" s="6682">
        <v>452220951</v>
      </c>
      <c r="FK407" s="6683"/>
      <c r="FL407" s="2526">
        <v>11267234.939999999</v>
      </c>
      <c r="FM407" s="2526">
        <v>26099200</v>
      </c>
      <c r="FN407" s="1909">
        <f t="shared" ref="FN407" si="1919">FL407-FM407</f>
        <v>-14831965.060000001</v>
      </c>
      <c r="FO407" s="1910">
        <f t="shared" ref="FO407" si="1920">FM407/FL407</f>
        <v>2.316380206766151</v>
      </c>
      <c r="FP407" s="2526">
        <f t="shared" ref="FP407" si="1921">SUM(FM407+FG407)</f>
        <v>123749516.23</v>
      </c>
      <c r="FQ407" s="1909">
        <f t="shared" ref="FQ407" si="1922">FJ407-FP407</f>
        <v>328471434.76999998</v>
      </c>
      <c r="FR407" s="1910">
        <f t="shared" ref="FR407" si="1923">FP407/FJ407</f>
        <v>0.27364834812794864</v>
      </c>
      <c r="FS407" s="6688">
        <v>452220951</v>
      </c>
      <c r="FT407" s="6689"/>
      <c r="FU407" s="2574">
        <v>10918594.199999999</v>
      </c>
      <c r="FV407" s="2499">
        <v>14849835</v>
      </c>
      <c r="FW407" s="3062">
        <f t="shared" si="1871"/>
        <v>-3931240.8000000007</v>
      </c>
      <c r="FX407" s="3037">
        <f t="shared" si="1901"/>
        <v>1.3600500877667934</v>
      </c>
      <c r="FY407" s="2587">
        <f t="shared" si="1872"/>
        <v>138599351.23000002</v>
      </c>
      <c r="FZ407" s="3031">
        <f t="shared" si="1829"/>
        <v>313621599.76999998</v>
      </c>
      <c r="GA407" s="3037">
        <f t="shared" si="1902"/>
        <v>0.30648591340917336</v>
      </c>
      <c r="GB407" s="1">
        <f t="shared" si="1831"/>
        <v>6.9434308451578108E-2</v>
      </c>
      <c r="GC407" s="2219">
        <v>0</v>
      </c>
      <c r="GD407" s="1895">
        <v>1</v>
      </c>
      <c r="GE407" s="1959" t="s">
        <v>227</v>
      </c>
      <c r="GF407" s="1959" t="s">
        <v>231</v>
      </c>
      <c r="GG407" s="1952" t="s">
        <v>113</v>
      </c>
      <c r="GH407" s="1952" t="s">
        <v>20</v>
      </c>
      <c r="GI407" s="1952" t="s">
        <v>20</v>
      </c>
      <c r="GJ407" s="1952" t="s">
        <v>16</v>
      </c>
      <c r="GK407" s="1952" t="s">
        <v>20</v>
      </c>
      <c r="GL407" s="7283">
        <v>1</v>
      </c>
      <c r="GM407" s="7507" t="s">
        <v>3287</v>
      </c>
      <c r="GN407" s="7296" t="s">
        <v>3260</v>
      </c>
      <c r="GO407" s="7296">
        <v>452220951</v>
      </c>
      <c r="GP407" s="7511">
        <v>50729205.689999998</v>
      </c>
      <c r="GQ407" s="6801">
        <v>57976616.230000004</v>
      </c>
      <c r="GR407" s="6802">
        <v>-7247410.5400000066</v>
      </c>
      <c r="GS407" s="6792">
        <v>1.1428646563931644</v>
      </c>
      <c r="GT407" s="6809">
        <v>57976616.230000004</v>
      </c>
      <c r="GU407" s="6809">
        <v>394244334.76999998</v>
      </c>
      <c r="GV407" s="6792">
        <v>0.1282041800624138</v>
      </c>
    </row>
    <row r="408" spans="1:204" ht="45" x14ac:dyDescent="0.25">
      <c r="A408" s="1">
        <f>SUM(A407+1)</f>
        <v>64</v>
      </c>
      <c r="B408" s="7156"/>
      <c r="C408" s="6">
        <v>1506</v>
      </c>
      <c r="D408" s="1882">
        <v>8</v>
      </c>
      <c r="E408" s="7" t="s">
        <v>242</v>
      </c>
      <c r="F408" s="31" t="s">
        <v>227</v>
      </c>
      <c r="G408" s="31" t="s">
        <v>231</v>
      </c>
      <c r="H408" s="2" t="s">
        <v>113</v>
      </c>
      <c r="I408" s="2" t="s">
        <v>20</v>
      </c>
      <c r="J408" s="2" t="s">
        <v>20</v>
      </c>
      <c r="K408" s="2" t="s">
        <v>16</v>
      </c>
      <c r="L408" s="11" t="s">
        <v>20</v>
      </c>
      <c r="M408" s="2" t="s">
        <v>21</v>
      </c>
      <c r="N408" s="2" t="s">
        <v>410</v>
      </c>
      <c r="O408" s="2" t="s">
        <v>616</v>
      </c>
      <c r="P408" s="37" t="s">
        <v>404</v>
      </c>
      <c r="Q408" s="37" t="s">
        <v>405</v>
      </c>
      <c r="R408" s="5376" t="s">
        <v>407</v>
      </c>
      <c r="S408" s="37" t="s">
        <v>408</v>
      </c>
      <c r="T408" s="37" t="s">
        <v>409</v>
      </c>
      <c r="U408" s="5397" t="s">
        <v>733</v>
      </c>
      <c r="V408" s="37" t="s">
        <v>562</v>
      </c>
      <c r="W408" s="2365">
        <v>307220951</v>
      </c>
      <c r="X408" s="1002" t="s">
        <v>245</v>
      </c>
      <c r="Y408" s="7283"/>
      <c r="Z408" s="7279"/>
      <c r="AA408" s="7280"/>
      <c r="AB408" s="7280"/>
      <c r="AC408" s="7282"/>
      <c r="AD408" s="7281"/>
      <c r="AE408" s="7282"/>
      <c r="AF408" s="7281"/>
      <c r="AG408" s="7282"/>
      <c r="AH408" s="7281"/>
      <c r="AI408" s="7282"/>
      <c r="AJ408" s="7281"/>
      <c r="AK408" s="7284"/>
      <c r="AL408" s="7297"/>
      <c r="AM408" s="7292"/>
      <c r="AN408" s="7300"/>
      <c r="AO408" s="7292"/>
      <c r="AP408" s="7293"/>
      <c r="AQ408" s="7295"/>
      <c r="AR408" s="7296"/>
      <c r="AS408" s="7299"/>
      <c r="AT408" s="2294"/>
      <c r="AU408" s="7291"/>
      <c r="AV408" s="4037"/>
      <c r="AW408" s="4038"/>
      <c r="AX408" s="4039">
        <f t="shared" si="1782"/>
        <v>0</v>
      </c>
      <c r="AY408" s="4039">
        <f t="shared" si="1783"/>
        <v>0</v>
      </c>
      <c r="AZ408" s="4040">
        <f t="shared" si="1784"/>
        <v>0</v>
      </c>
      <c r="BA408" s="4041" t="e">
        <f t="shared" si="1785"/>
        <v>#DIV/0!</v>
      </c>
      <c r="BB408" s="4042">
        <f t="shared" si="1711"/>
        <v>0</v>
      </c>
      <c r="BC408" s="4043"/>
      <c r="BD408" s="4044"/>
      <c r="BE408" s="4137">
        <f t="shared" si="1788"/>
        <v>0</v>
      </c>
      <c r="BF408" s="4037"/>
      <c r="BG408" s="4038"/>
      <c r="BH408" s="4039"/>
      <c r="BI408" s="4039"/>
      <c r="BJ408" s="4040"/>
      <c r="BK408" s="4041"/>
      <c r="BL408" s="4042"/>
      <c r="BM408" s="4043"/>
      <c r="BN408" s="4044"/>
      <c r="BO408" s="2777">
        <f t="shared" si="1795"/>
        <v>0</v>
      </c>
      <c r="BP408" s="3494"/>
      <c r="BQ408" s="7385"/>
      <c r="BR408" s="7385"/>
      <c r="BS408" s="7325">
        <f t="shared" si="1796"/>
        <v>0</v>
      </c>
      <c r="BT408" s="7325">
        <f t="shared" si="1796"/>
        <v>0</v>
      </c>
      <c r="BU408" s="6715">
        <f t="shared" si="1847"/>
        <v>0</v>
      </c>
      <c r="BV408" s="7401" t="e">
        <f t="shared" si="1848"/>
        <v>#DIV/0!</v>
      </c>
      <c r="BW408" s="7464">
        <f t="shared" si="1849"/>
        <v>0</v>
      </c>
      <c r="BX408" s="7465">
        <f t="shared" si="1850"/>
        <v>0</v>
      </c>
      <c r="BY408" s="7327" t="e">
        <f t="shared" si="1851"/>
        <v>#DIV/0!</v>
      </c>
      <c r="BZ408" s="3151"/>
      <c r="CA408" s="7406"/>
      <c r="CB408" s="7406"/>
      <c r="CC408" s="7322"/>
      <c r="CD408" s="7322"/>
      <c r="CE408" s="7324"/>
      <c r="CF408" s="7327"/>
      <c r="CG408" s="7484"/>
      <c r="CH408" s="7465"/>
      <c r="CI408" s="7327"/>
      <c r="CJ408" s="7375"/>
      <c r="CK408" s="2479"/>
      <c r="CL408" s="2479"/>
      <c r="CW408" s="3940"/>
      <c r="CX408" s="3964"/>
      <c r="CY408" s="3965"/>
      <c r="CZ408" s="3966"/>
      <c r="DA408" s="4619"/>
      <c r="DB408" s="4619"/>
      <c r="DC408" s="4230"/>
      <c r="DD408" s="4620"/>
      <c r="DE408" s="4179"/>
      <c r="DF408" s="4231"/>
      <c r="DG408" s="4232"/>
      <c r="DH408" s="3965"/>
      <c r="DI408" s="3966"/>
      <c r="DJ408" s="4202"/>
      <c r="DK408" s="4202"/>
      <c r="DL408" s="4815"/>
      <c r="DM408" s="4171"/>
      <c r="DN408" s="4172"/>
      <c r="DO408" s="4172"/>
      <c r="DP408" s="4171"/>
      <c r="DQ408" s="3975"/>
      <c r="DR408" s="3976"/>
      <c r="DU408" s="4099"/>
      <c r="DV408" s="4117"/>
      <c r="DW408" s="1702"/>
      <c r="DX408" s="4099"/>
      <c r="DY408" s="4117"/>
      <c r="DZ408" s="3965"/>
      <c r="EA408" s="3966"/>
      <c r="EB408" s="3967"/>
      <c r="EC408" s="3967"/>
      <c r="ED408" s="3968"/>
      <c r="EE408" s="3969"/>
      <c r="EF408" s="3970">
        <f t="shared" si="1811"/>
        <v>0</v>
      </c>
      <c r="EG408" s="3971"/>
      <c r="EH408" s="3972"/>
      <c r="EI408" s="3965"/>
      <c r="EJ408" s="3966"/>
      <c r="EK408" s="3973"/>
      <c r="EL408" s="3973"/>
      <c r="EM408" s="3974"/>
      <c r="EN408" s="2058"/>
      <c r="EO408" s="3974"/>
      <c r="EP408" s="3974"/>
      <c r="EQ408" s="2058"/>
      <c r="ER408" s="3975"/>
      <c r="ES408" s="3976"/>
      <c r="EV408" s="3179"/>
      <c r="EW408" s="3187"/>
      <c r="EX408" s="2587"/>
      <c r="EY408" s="3179"/>
      <c r="EZ408" s="3187"/>
      <c r="FA408" s="3059"/>
      <c r="FB408" s="3060"/>
      <c r="FC408" s="3061"/>
      <c r="FD408" s="3061"/>
      <c r="FE408" s="3065"/>
      <c r="FF408" s="3066"/>
      <c r="FG408" s="3067"/>
      <c r="FH408" s="3068"/>
      <c r="FI408" s="3069"/>
      <c r="FJ408" s="3059"/>
      <c r="FK408" s="3060"/>
      <c r="FN408" s="1890"/>
      <c r="FO408" s="3034"/>
      <c r="FP408" s="1890"/>
      <c r="FQ408" s="1890"/>
      <c r="FR408" s="3034"/>
      <c r="FS408" s="3063"/>
      <c r="FT408" s="3064"/>
      <c r="FW408" s="3031"/>
      <c r="FX408" s="3037"/>
      <c r="FY408" s="2587"/>
      <c r="FZ408" s="3031"/>
      <c r="GA408" s="3037"/>
      <c r="GB408" s="1">
        <f t="shared" si="1831"/>
        <v>0</v>
      </c>
      <c r="GC408" s="2219">
        <v>0</v>
      </c>
      <c r="GD408" s="1895">
        <v>1</v>
      </c>
      <c r="GE408" s="1959" t="s">
        <v>227</v>
      </c>
      <c r="GF408" s="1959" t="s">
        <v>231</v>
      </c>
      <c r="GG408" s="1952" t="s">
        <v>113</v>
      </c>
      <c r="GH408" s="1952" t="s">
        <v>20</v>
      </c>
      <c r="GI408" s="1952" t="s">
        <v>20</v>
      </c>
      <c r="GJ408" s="1952" t="s">
        <v>16</v>
      </c>
      <c r="GK408" s="11" t="s">
        <v>20</v>
      </c>
      <c r="GL408" s="7283"/>
      <c r="GM408" s="7507"/>
      <c r="GN408" s="7296"/>
      <c r="GO408" s="7296"/>
      <c r="GP408" s="7511"/>
      <c r="GQ408" s="6801"/>
      <c r="GR408" s="6802"/>
      <c r="GS408" s="6792"/>
      <c r="GT408" s="6809"/>
      <c r="GU408" s="6809"/>
      <c r="GV408" s="6792"/>
    </row>
    <row r="409" spans="1:204" ht="12" customHeight="1" x14ac:dyDescent="0.25">
      <c r="J409" s="7148" t="s">
        <v>48</v>
      </c>
      <c r="K409" s="7148"/>
      <c r="L409" s="7148"/>
      <c r="M409" s="7148"/>
      <c r="N409" s="122"/>
      <c r="O409" s="122"/>
      <c r="P409" s="122"/>
      <c r="Q409" s="122"/>
      <c r="R409" s="5380"/>
      <c r="S409" s="122"/>
      <c r="T409" s="122"/>
      <c r="U409" s="5390"/>
      <c r="V409" s="122"/>
      <c r="W409" s="19">
        <f>SUM(W379:W408)</f>
        <v>697251756.83000004</v>
      </c>
      <c r="X409" s="5407">
        <f>SUM(W407:W408)</f>
        <v>452220951</v>
      </c>
      <c r="AT409" s="1479"/>
      <c r="AW409" s="4123"/>
      <c r="AX409" s="4123"/>
      <c r="AY409" s="4123"/>
      <c r="AZ409" s="4123"/>
      <c r="BA409" s="4123"/>
      <c r="BB409" s="4123"/>
      <c r="BC409" s="4123"/>
      <c r="BD409" s="4123"/>
      <c r="BE409" s="4409"/>
      <c r="BG409" s="3124"/>
      <c r="BH409" s="3124"/>
      <c r="BI409" s="3124"/>
      <c r="BJ409" s="3124"/>
      <c r="BK409" s="3124"/>
      <c r="BL409" s="3124">
        <f t="shared" si="1792"/>
        <v>0</v>
      </c>
      <c r="BM409" s="3124"/>
      <c r="BN409" s="3124"/>
      <c r="BO409" s="2760"/>
      <c r="BP409" s="3494"/>
      <c r="BR409" s="1352"/>
      <c r="BS409" s="1352"/>
      <c r="BT409" s="1352"/>
      <c r="BU409" s="2988"/>
      <c r="BV409" s="2988"/>
      <c r="BW409" s="1352"/>
      <c r="BX409" s="1352"/>
      <c r="BY409" s="1352"/>
      <c r="BZ409" s="3151"/>
      <c r="CA409" s="2479"/>
      <c r="CB409" s="2479"/>
      <c r="CC409" s="2479"/>
      <c r="CD409" s="2479"/>
      <c r="CE409" s="2479"/>
      <c r="CF409" s="2479"/>
      <c r="CG409" s="2479"/>
      <c r="CH409" s="2479"/>
      <c r="CI409" s="2479"/>
      <c r="CJ409" s="2479"/>
      <c r="CK409" s="2479"/>
      <c r="CL409" s="2479"/>
      <c r="DA409" s="4175"/>
      <c r="DB409" s="4175"/>
      <c r="DC409" s="4175"/>
      <c r="DD409" s="4175"/>
      <c r="DE409" s="4175"/>
      <c r="DJ409" s="4175"/>
      <c r="DK409" s="4175"/>
      <c r="DL409" s="4175"/>
      <c r="EB409" s="3198"/>
      <c r="EC409" s="3198"/>
      <c r="EK409" s="3481"/>
      <c r="EL409" s="3481"/>
      <c r="EM409" s="816"/>
      <c r="GI409" s="1"/>
      <c r="GJ409" s="1"/>
      <c r="GK409" s="1"/>
      <c r="GO409" s="2378"/>
      <c r="GP409" s="2085"/>
      <c r="GQ409" s="2085"/>
      <c r="GR409" s="2085"/>
      <c r="GS409" s="2085"/>
      <c r="GT409" s="2085"/>
      <c r="GU409" s="2085"/>
      <c r="GV409" s="2085"/>
    </row>
    <row r="410" spans="1:204" ht="11.25" customHeight="1" x14ac:dyDescent="0.25">
      <c r="U410" s="5391"/>
      <c r="X410" s="5404"/>
      <c r="AT410" s="1479"/>
      <c r="AW410" s="4123"/>
      <c r="AX410" s="4123"/>
      <c r="AY410" s="4123"/>
      <c r="AZ410" s="4123"/>
      <c r="BA410" s="4123"/>
      <c r="BB410" s="4123"/>
      <c r="BC410" s="4123"/>
      <c r="BD410" s="4123"/>
      <c r="BE410" s="4409"/>
      <c r="BG410" s="3124"/>
      <c r="BH410" s="3124"/>
      <c r="BI410" s="3124"/>
      <c r="BJ410" s="3124"/>
      <c r="BK410" s="3124"/>
      <c r="BL410" s="3124">
        <f t="shared" si="1792"/>
        <v>0</v>
      </c>
      <c r="BM410" s="3124"/>
      <c r="BN410" s="3124"/>
      <c r="BO410" s="2760"/>
      <c r="BP410" s="3494"/>
      <c r="BR410" s="1352"/>
      <c r="BS410" s="1352"/>
      <c r="BT410" s="1352"/>
      <c r="BU410" s="2988"/>
      <c r="BV410" s="2988"/>
      <c r="BW410" s="1352"/>
      <c r="BX410" s="1352"/>
      <c r="BY410" s="1352"/>
      <c r="BZ410" s="3151"/>
      <c r="CA410" s="2479"/>
      <c r="CB410" s="2479"/>
      <c r="CC410" s="2479"/>
      <c r="CD410" s="2479"/>
      <c r="CE410" s="2479"/>
      <c r="CF410" s="2479"/>
      <c r="CG410" s="2479"/>
      <c r="CH410" s="2479"/>
      <c r="CI410" s="2479"/>
      <c r="CJ410" s="2479"/>
      <c r="CK410" s="2479"/>
      <c r="CL410" s="2479"/>
      <c r="DA410" s="4175"/>
      <c r="DB410" s="4175"/>
      <c r="DC410" s="4175"/>
      <c r="DD410" s="4175"/>
      <c r="DE410" s="4175"/>
      <c r="DJ410" s="4175"/>
      <c r="DK410" s="4175"/>
      <c r="DL410" s="4175"/>
      <c r="EB410" s="3198"/>
      <c r="EC410" s="3198"/>
      <c r="EK410" s="3481"/>
      <c r="EL410" s="3481"/>
      <c r="EM410" s="816"/>
      <c r="GO410" s="2378"/>
      <c r="GP410" s="2085"/>
      <c r="GQ410" s="2085"/>
      <c r="GR410" s="2085"/>
      <c r="GS410" s="2085"/>
      <c r="GT410" s="2085"/>
      <c r="GU410" s="2085"/>
      <c r="GV410" s="2085"/>
    </row>
    <row r="411" spans="1:204" ht="12" customHeight="1" x14ac:dyDescent="0.25">
      <c r="B411" s="7146" t="s">
        <v>0</v>
      </c>
      <c r="C411" s="7146" t="s">
        <v>1</v>
      </c>
      <c r="D411" s="7146" t="s">
        <v>2</v>
      </c>
      <c r="E411" s="7146" t="s">
        <v>3</v>
      </c>
      <c r="F411" s="7155" t="s">
        <v>4</v>
      </c>
      <c r="G411" s="7155" t="s">
        <v>5</v>
      </c>
      <c r="H411" s="7155" t="s">
        <v>12</v>
      </c>
      <c r="I411" s="7155"/>
      <c r="J411" s="7155"/>
      <c r="K411" s="7155"/>
      <c r="L411" s="7155"/>
      <c r="M411" s="7155"/>
      <c r="N411" s="120"/>
      <c r="O411" s="120"/>
      <c r="P411" s="7120" t="s">
        <v>328</v>
      </c>
      <c r="Q411" s="7121"/>
      <c r="R411" s="7121"/>
      <c r="S411" s="7121"/>
      <c r="T411" s="7121"/>
      <c r="U411" s="5392"/>
      <c r="V411" s="121"/>
      <c r="W411" s="7139" t="s">
        <v>13</v>
      </c>
      <c r="X411" s="7118" t="s">
        <v>14</v>
      </c>
      <c r="AT411" s="1479"/>
      <c r="AW411" s="4123"/>
      <c r="AX411" s="4123"/>
      <c r="AY411" s="4123"/>
      <c r="AZ411" s="4123"/>
      <c r="BA411" s="4123"/>
      <c r="BB411" s="4123"/>
      <c r="BC411" s="4123"/>
      <c r="BD411" s="4123"/>
      <c r="BE411" s="4409"/>
      <c r="BG411" s="3124"/>
      <c r="BH411" s="3124"/>
      <c r="BI411" s="3124"/>
      <c r="BJ411" s="3124"/>
      <c r="BK411" s="3124"/>
      <c r="BL411" s="3124">
        <f t="shared" si="1792"/>
        <v>0</v>
      </c>
      <c r="BM411" s="3124"/>
      <c r="BN411" s="3124"/>
      <c r="BO411" s="2760"/>
      <c r="BP411" s="3494"/>
      <c r="BR411" s="1352"/>
      <c r="BS411" s="1352"/>
      <c r="BT411" s="1352"/>
      <c r="BU411" s="2988"/>
      <c r="BV411" s="2988"/>
      <c r="BW411" s="1352"/>
      <c r="BX411" s="1352"/>
      <c r="BY411" s="1352"/>
      <c r="BZ411" s="3151"/>
      <c r="CA411" s="2479"/>
      <c r="CB411" s="2479"/>
      <c r="CC411" s="2479"/>
      <c r="CD411" s="2479"/>
      <c r="CE411" s="2479"/>
      <c r="CF411" s="2479"/>
      <c r="CG411" s="2479"/>
      <c r="CH411" s="2479"/>
      <c r="CI411" s="2479"/>
      <c r="CJ411" s="2479"/>
      <c r="CK411" s="2479"/>
      <c r="CL411" s="2479"/>
      <c r="DA411" s="4175"/>
      <c r="DB411" s="4175"/>
      <c r="DC411" s="4175"/>
      <c r="DD411" s="4175"/>
      <c r="DE411" s="4175"/>
      <c r="DJ411" s="4175"/>
      <c r="DK411" s="4175"/>
      <c r="DL411" s="4175"/>
      <c r="EB411" s="3198"/>
      <c r="EC411" s="3198"/>
      <c r="EK411" s="3481"/>
      <c r="EL411" s="3481"/>
      <c r="EM411" s="816"/>
      <c r="GE411" s="7155" t="s">
        <v>4</v>
      </c>
      <c r="GF411" s="7155" t="s">
        <v>5</v>
      </c>
      <c r="GG411" s="1"/>
      <c r="GH411" s="1"/>
      <c r="GI411" s="1"/>
      <c r="GJ411" s="1"/>
      <c r="GK411" s="1"/>
      <c r="GO411" s="2378"/>
      <c r="GP411" s="2085"/>
      <c r="GQ411" s="2085"/>
      <c r="GR411" s="2085"/>
      <c r="GS411" s="2085"/>
      <c r="GT411" s="2085"/>
      <c r="GU411" s="2085"/>
      <c r="GV411" s="2085"/>
    </row>
    <row r="412" spans="1:204" ht="12" customHeight="1" x14ac:dyDescent="0.25">
      <c r="B412" s="7146"/>
      <c r="C412" s="7146"/>
      <c r="D412" s="7146"/>
      <c r="E412" s="7146"/>
      <c r="F412" s="7155"/>
      <c r="G412" s="7155"/>
      <c r="H412" s="35" t="s">
        <v>6</v>
      </c>
      <c r="I412" s="35" t="s">
        <v>7</v>
      </c>
      <c r="J412" s="35" t="s">
        <v>8</v>
      </c>
      <c r="K412" s="35" t="s">
        <v>9</v>
      </c>
      <c r="L412" s="35" t="s">
        <v>10</v>
      </c>
      <c r="M412" s="35" t="s">
        <v>11</v>
      </c>
      <c r="N412" s="35"/>
      <c r="O412" s="35"/>
      <c r="P412" s="35" t="s">
        <v>6</v>
      </c>
      <c r="Q412" s="35" t="s">
        <v>7</v>
      </c>
      <c r="R412" s="5375" t="s">
        <v>8</v>
      </c>
      <c r="S412" s="35" t="s">
        <v>9</v>
      </c>
      <c r="T412" s="35" t="s">
        <v>10</v>
      </c>
      <c r="U412" s="5393"/>
      <c r="V412" s="35"/>
      <c r="W412" s="7139"/>
      <c r="X412" s="7118"/>
      <c r="AT412" s="1479"/>
      <c r="AW412" s="4123"/>
      <c r="AX412" s="4123"/>
      <c r="AY412" s="4123"/>
      <c r="AZ412" s="4123"/>
      <c r="BA412" s="4123"/>
      <c r="BB412" s="4123"/>
      <c r="BC412" s="4123"/>
      <c r="BD412" s="4123"/>
      <c r="BE412" s="4409"/>
      <c r="BG412" s="3124"/>
      <c r="BH412" s="3124"/>
      <c r="BI412" s="3124"/>
      <c r="BJ412" s="3124"/>
      <c r="BK412" s="3124"/>
      <c r="BL412" s="3124">
        <f t="shared" si="1792"/>
        <v>0</v>
      </c>
      <c r="BM412" s="3124"/>
      <c r="BN412" s="3124"/>
      <c r="BO412" s="2760"/>
      <c r="BP412" s="3494"/>
      <c r="BR412" s="1352"/>
      <c r="BS412" s="1352"/>
      <c r="BT412" s="1352"/>
      <c r="BU412" s="2988"/>
      <c r="BV412" s="2988"/>
      <c r="BW412" s="1352"/>
      <c r="BX412" s="1352"/>
      <c r="BY412" s="1352"/>
      <c r="BZ412" s="3151"/>
      <c r="CA412" s="2479"/>
      <c r="CB412" s="2479"/>
      <c r="CC412" s="2479"/>
      <c r="CD412" s="2479"/>
      <c r="CE412" s="2479"/>
      <c r="CF412" s="2479"/>
      <c r="CG412" s="2479"/>
      <c r="CH412" s="2479"/>
      <c r="CI412" s="2479"/>
      <c r="CJ412" s="2479"/>
      <c r="CK412" s="2479"/>
      <c r="CL412" s="2479"/>
      <c r="DA412" s="4175"/>
      <c r="DB412" s="4175"/>
      <c r="DC412" s="4175"/>
      <c r="DD412" s="4175"/>
      <c r="DE412" s="4175"/>
      <c r="DJ412" s="4175"/>
      <c r="DK412" s="4175"/>
      <c r="DL412" s="4175"/>
      <c r="EB412" s="3198"/>
      <c r="EC412" s="3198"/>
      <c r="EK412" s="3481"/>
      <c r="EL412" s="3481"/>
      <c r="EM412" s="816"/>
      <c r="GE412" s="7155"/>
      <c r="GF412" s="7155"/>
      <c r="GG412" s="35" t="s">
        <v>6</v>
      </c>
      <c r="GH412" s="35" t="s">
        <v>7</v>
      </c>
      <c r="GI412" s="35" t="s">
        <v>8</v>
      </c>
      <c r="GJ412" s="35" t="s">
        <v>9</v>
      </c>
      <c r="GK412" s="35" t="s">
        <v>10</v>
      </c>
      <c r="GO412" s="2378"/>
      <c r="GP412" s="2085"/>
      <c r="GQ412" s="2085"/>
      <c r="GR412" s="2085"/>
      <c r="GS412" s="2085"/>
      <c r="GT412" s="2085"/>
      <c r="GU412" s="2085"/>
      <c r="GV412" s="2085"/>
    </row>
    <row r="413" spans="1:204" ht="45" customHeight="1" x14ac:dyDescent="0.25">
      <c r="A413" s="1">
        <f>SUM(A408+1)</f>
        <v>65</v>
      </c>
      <c r="B413" s="7156" t="s">
        <v>246</v>
      </c>
      <c r="C413" s="5684">
        <v>1600</v>
      </c>
      <c r="D413" s="7100">
        <v>1</v>
      </c>
      <c r="E413" s="7151" t="s">
        <v>75</v>
      </c>
      <c r="F413" s="7225" t="s">
        <v>247</v>
      </c>
      <c r="G413" s="7225" t="s">
        <v>248</v>
      </c>
      <c r="H413" s="5706" t="s">
        <v>17</v>
      </c>
      <c r="I413" s="5706" t="s">
        <v>16</v>
      </c>
      <c r="J413" s="5706" t="s">
        <v>16</v>
      </c>
      <c r="K413" s="5706" t="s">
        <v>17</v>
      </c>
      <c r="L413" s="5706" t="s">
        <v>16</v>
      </c>
      <c r="M413" s="5706" t="s">
        <v>21</v>
      </c>
      <c r="N413" s="5697" t="s">
        <v>626</v>
      </c>
      <c r="O413" s="5706" t="s">
        <v>620</v>
      </c>
      <c r="P413" s="5697" t="s">
        <v>329</v>
      </c>
      <c r="Q413" s="5697" t="s">
        <v>330</v>
      </c>
      <c r="R413" s="5703" t="s">
        <v>336</v>
      </c>
      <c r="S413" s="5697" t="s">
        <v>438</v>
      </c>
      <c r="T413" s="5697" t="s">
        <v>439</v>
      </c>
      <c r="U413" s="7130" t="s">
        <v>693</v>
      </c>
      <c r="V413" s="7106" t="s">
        <v>564</v>
      </c>
      <c r="W413" s="7141">
        <v>11859730.800000001</v>
      </c>
      <c r="X413" s="5691" t="s">
        <v>246</v>
      </c>
      <c r="Y413" s="2116">
        <v>1</v>
      </c>
      <c r="Z413" s="5429" t="s">
        <v>957</v>
      </c>
      <c r="AA413" s="882" t="s">
        <v>958</v>
      </c>
      <c r="AB413" s="5497">
        <v>1600</v>
      </c>
      <c r="AC413" s="551">
        <v>300</v>
      </c>
      <c r="AD413" s="620">
        <f>AC413/AB413</f>
        <v>0.1875</v>
      </c>
      <c r="AE413" s="551">
        <v>500</v>
      </c>
      <c r="AF413" s="620">
        <f>AE413/AB413</f>
        <v>0.3125</v>
      </c>
      <c r="AG413" s="551">
        <v>500</v>
      </c>
      <c r="AH413" s="669">
        <f t="shared" ref="AH413:AH423" si="1924">AG413/AB413</f>
        <v>0.3125</v>
      </c>
      <c r="AI413" s="668">
        <v>300</v>
      </c>
      <c r="AJ413" s="669">
        <f t="shared" ref="AJ413:AJ423" si="1925">AI413/AB413</f>
        <v>0.1875</v>
      </c>
      <c r="AK413" s="947">
        <f t="shared" ref="AK413:AK420" si="1926">SUM(AD413+AF413+AH413+AJ413)</f>
        <v>1</v>
      </c>
      <c r="AL413" s="2333">
        <v>1</v>
      </c>
      <c r="AM413" s="1626" t="s">
        <v>3480</v>
      </c>
      <c r="AN413" s="974" t="s">
        <v>1942</v>
      </c>
      <c r="AO413" s="974" t="s">
        <v>1947</v>
      </c>
      <c r="AP413" s="974" t="s">
        <v>1948</v>
      </c>
      <c r="AQ413" s="974">
        <v>100</v>
      </c>
      <c r="AR413" s="976" t="s">
        <v>958</v>
      </c>
      <c r="AS413" s="976" t="s">
        <v>1579</v>
      </c>
      <c r="AT413" s="2293"/>
      <c r="AU413" s="817" t="s">
        <v>1704</v>
      </c>
      <c r="AV413" s="6464">
        <v>1600</v>
      </c>
      <c r="AW413" s="6465"/>
      <c r="AX413" s="4895">
        <f t="shared" ref="AX413:AX445" si="1927">SUM(DA413+DJ413+DS413)</f>
        <v>300</v>
      </c>
      <c r="AY413" s="4421">
        <f t="shared" ref="AY413:AY445" si="1928">SUM(DB413+DK413+DT413)</f>
        <v>565</v>
      </c>
      <c r="AZ413" s="4411">
        <f t="shared" ref="AZ413:AZ445" si="1929">AX413-AY413</f>
        <v>-265</v>
      </c>
      <c r="BA413" s="4420">
        <f t="shared" ref="BA413:BA445" si="1930">AY413/AX413</f>
        <v>1.8833333333333333</v>
      </c>
      <c r="BB413" s="4421">
        <f t="shared" si="1711"/>
        <v>2145</v>
      </c>
      <c r="BC413" s="4104">
        <f t="shared" ref="BC413:BC445" si="1931">AV413-BB413</f>
        <v>-545</v>
      </c>
      <c r="BD413" s="4117">
        <f t="shared" ref="BD413:BD445" si="1932">BB413/AV413</f>
        <v>1.340625</v>
      </c>
      <c r="BE413" s="4588">
        <f t="shared" ref="BE413:BE437" si="1933">SUM(AX413-AI413)</f>
        <v>0</v>
      </c>
      <c r="BF413" s="6458">
        <v>1600</v>
      </c>
      <c r="BG413" s="6459"/>
      <c r="BH413" s="3729">
        <f t="shared" si="1903"/>
        <v>500</v>
      </c>
      <c r="BI413" s="3731">
        <f t="shared" ref="BI413:BI445" si="1934">SUM(EC413+EL413+EU413)</f>
        <v>682</v>
      </c>
      <c r="BJ413" s="3111">
        <f t="shared" ref="BJ413:BJ445" si="1935">BH413-BI413</f>
        <v>-182</v>
      </c>
      <c r="BK413" s="3120">
        <f>BI413/BH413</f>
        <v>1.3640000000000001</v>
      </c>
      <c r="BL413" s="3731">
        <f t="shared" si="1792"/>
        <v>1580</v>
      </c>
      <c r="BM413" s="3122">
        <f t="shared" ref="BM413:BM445" si="1936">BF413-BL413</f>
        <v>20</v>
      </c>
      <c r="BN413" s="3120">
        <f t="shared" ref="BN413:BN445" si="1937">BL413/BF413</f>
        <v>0.98750000000000004</v>
      </c>
      <c r="BO413" s="3735">
        <f t="shared" ref="BO413:BO437" si="1938">SUM(AG413-BH413)</f>
        <v>0</v>
      </c>
      <c r="BP413" s="3494"/>
      <c r="BQ413" s="6861">
        <v>1600</v>
      </c>
      <c r="BR413" s="6862"/>
      <c r="BS413" s="2687">
        <f t="shared" ref="BS413:BT416" si="1939">SUM(FC413+FL413+FU413)</f>
        <v>500</v>
      </c>
      <c r="BT413" s="2690">
        <f t="shared" si="1939"/>
        <v>530</v>
      </c>
      <c r="BU413" s="2987">
        <f t="shared" ref="BU413" si="1940">BS413-BT413</f>
        <v>-30</v>
      </c>
      <c r="BV413" s="1701">
        <f>BT413/BS413</f>
        <v>1.06</v>
      </c>
      <c r="BW413" s="2683">
        <f t="shared" ref="BW413" si="1941">SUM(CG413+BT413)</f>
        <v>898</v>
      </c>
      <c r="BX413" s="2991">
        <f t="shared" ref="BX413" si="1942">BQ413-BW413</f>
        <v>702</v>
      </c>
      <c r="BY413" s="1701">
        <f t="shared" ref="BY413" si="1943">BW413/BQ413</f>
        <v>0.56125000000000003</v>
      </c>
      <c r="BZ413" s="3151"/>
      <c r="CA413" s="7312">
        <v>1600</v>
      </c>
      <c r="CB413" s="7313"/>
      <c r="CC413" s="1726">
        <v>300</v>
      </c>
      <c r="CD413" s="1763">
        <v>368</v>
      </c>
      <c r="CE413" s="2359">
        <f t="shared" ref="CE413:CE445" si="1944">CC413-CD413</f>
        <v>-68</v>
      </c>
      <c r="CF413" s="1732">
        <f>CD413/CC413</f>
        <v>1.2266666666666666</v>
      </c>
      <c r="CG413" s="1733">
        <f t="shared" ref="CG413:CG428" si="1945">CD413</f>
        <v>368</v>
      </c>
      <c r="CH413" s="2387">
        <f t="shared" ref="CH413:CH445" si="1946">CA413-CG413</f>
        <v>1232</v>
      </c>
      <c r="CI413" s="1732">
        <f t="shared" ref="CI413:CI429" si="1947">CG413/CA413</f>
        <v>0.23</v>
      </c>
      <c r="CJ413" s="2479"/>
      <c r="CK413" s="2479"/>
      <c r="CL413" s="2479"/>
      <c r="CM413" s="1726">
        <f>300/3</f>
        <v>100</v>
      </c>
      <c r="CN413" s="1726">
        <f>300/3</f>
        <v>100</v>
      </c>
      <c r="CO413" s="1726">
        <f>300/3</f>
        <v>100</v>
      </c>
      <c r="CP413" s="1729"/>
      <c r="CQ413" s="1729"/>
      <c r="CR413" s="1729"/>
      <c r="CS413" s="1729"/>
      <c r="CT413" s="1729"/>
      <c r="CU413" s="1729"/>
      <c r="CV413" s="1729"/>
      <c r="CW413" s="1729"/>
      <c r="CX413" s="1729"/>
      <c r="CY413" s="5730">
        <v>1600</v>
      </c>
      <c r="CZ413" s="5798"/>
      <c r="DA413" s="4917">
        <v>100</v>
      </c>
      <c r="DB413" s="4917">
        <v>233</v>
      </c>
      <c r="DC413" s="4326">
        <f>DA413-DB413</f>
        <v>-133</v>
      </c>
      <c r="DD413" s="4327">
        <f>DB413/DA413</f>
        <v>2.33</v>
      </c>
      <c r="DE413" s="4884">
        <f t="shared" si="1852"/>
        <v>1813</v>
      </c>
      <c r="DF413" s="4099">
        <f>CY413-DE413</f>
        <v>-213</v>
      </c>
      <c r="DG413" s="4117">
        <f t="shared" ref="DG413:DG434" si="1948">DE413/CY413</f>
        <v>1.1331249999999999</v>
      </c>
      <c r="DH413" s="5790">
        <v>1600</v>
      </c>
      <c r="DI413" s="5791"/>
      <c r="DJ413" s="4918">
        <v>100</v>
      </c>
      <c r="DK413" s="4918">
        <v>193</v>
      </c>
      <c r="DL413" s="4886">
        <f>DJ413-DK413</f>
        <v>-93</v>
      </c>
      <c r="DM413" s="4420">
        <f>DK413/DJ413</f>
        <v>1.93</v>
      </c>
      <c r="DN413" s="4421">
        <f t="shared" ref="DN413:DN445" si="1949">SUM(DE413+DK413)</f>
        <v>2006</v>
      </c>
      <c r="DO413" s="4099">
        <f>DH413-DN413</f>
        <v>-406</v>
      </c>
      <c r="DP413" s="4117">
        <f t="shared" ref="DP413:DP434" si="1950">DN413/DH413</f>
        <v>1.2537499999999999</v>
      </c>
      <c r="DQ413" s="5799">
        <v>1600</v>
      </c>
      <c r="DR413" s="5800"/>
      <c r="DS413" s="2687">
        <v>100</v>
      </c>
      <c r="DT413" s="2687">
        <v>139</v>
      </c>
      <c r="DU413" s="4758">
        <f t="shared" ref="DU413:DU445" si="1951">DS413-DT413</f>
        <v>-39</v>
      </c>
      <c r="DV413" s="2682">
        <f>DT413/DS413</f>
        <v>1.39</v>
      </c>
      <c r="DW413" s="2683">
        <f t="shared" ref="DW413:DW445" si="1952">SUM(DT413+DN413)</f>
        <v>2145</v>
      </c>
      <c r="DX413" s="4099">
        <f>DQ413-DW413</f>
        <v>-545</v>
      </c>
      <c r="DY413" s="4117">
        <f t="shared" ref="DY413:DY434" si="1953">DW413/DQ413</f>
        <v>1.340625</v>
      </c>
      <c r="DZ413" s="5730">
        <v>1600</v>
      </c>
      <c r="EA413" s="5798"/>
      <c r="EB413" s="3734">
        <v>167</v>
      </c>
      <c r="EC413" s="3734">
        <v>223</v>
      </c>
      <c r="ED413" s="3190">
        <f>EB413-EC413</f>
        <v>-56</v>
      </c>
      <c r="EE413" s="3187">
        <f>EC413/EB413</f>
        <v>1.3353293413173652</v>
      </c>
      <c r="EF413" s="3279">
        <f t="shared" ref="EF413:EF445" si="1954">SUM(EC413+FY413)</f>
        <v>1121</v>
      </c>
      <c r="EG413" s="3179">
        <f>DZ413-EF413</f>
        <v>479</v>
      </c>
      <c r="EH413" s="3187">
        <f t="shared" ref="EH413:EH434" si="1955">EF413/DZ413</f>
        <v>0.70062500000000005</v>
      </c>
      <c r="EI413" s="5790">
        <v>1600</v>
      </c>
      <c r="EJ413" s="5791"/>
      <c r="EK413" s="3744">
        <v>167</v>
      </c>
      <c r="EL413" s="3744">
        <v>245</v>
      </c>
      <c r="EM413" s="3480">
        <f>EK413-EL413</f>
        <v>-78</v>
      </c>
      <c r="EN413" s="3187">
        <f>EL413/EK413</f>
        <v>1.467065868263473</v>
      </c>
      <c r="EO413" s="3341">
        <f t="shared" ref="EO413:EO445" si="1956">SUM(EF413+EL413)</f>
        <v>1366</v>
      </c>
      <c r="EP413" s="3179">
        <f>EI413-EO413</f>
        <v>234</v>
      </c>
      <c r="EQ413" s="3187">
        <f t="shared" ref="EQ413:EQ434" si="1957">EO413/EI413</f>
        <v>0.85375000000000001</v>
      </c>
      <c r="ER413" s="5799">
        <v>1600</v>
      </c>
      <c r="ES413" s="5800"/>
      <c r="ET413" s="3683">
        <v>166</v>
      </c>
      <c r="EU413" s="3683">
        <v>214</v>
      </c>
      <c r="EV413" s="3179">
        <f t="shared" ref="EV413:EV445" si="1958">ET413-EU413</f>
        <v>-48</v>
      </c>
      <c r="EW413" s="3187">
        <f>EU413/ET413</f>
        <v>1.2891566265060241</v>
      </c>
      <c r="EX413" s="3621">
        <f t="shared" ref="EX413:EX445" si="1959">SUM(EU413+EO413)</f>
        <v>1580</v>
      </c>
      <c r="EY413" s="3179">
        <f>ER413-EX413</f>
        <v>20</v>
      </c>
      <c r="EZ413" s="3187">
        <f t="shared" ref="EZ413:EZ434" si="1960">EX413/ER413</f>
        <v>0.98750000000000004</v>
      </c>
      <c r="FA413" s="6782">
        <v>1600</v>
      </c>
      <c r="FB413" s="6783"/>
      <c r="FC413" s="2527">
        <v>133</v>
      </c>
      <c r="FD413" s="2527">
        <v>102</v>
      </c>
      <c r="FE413" s="2845">
        <f>FC413-FD413</f>
        <v>31</v>
      </c>
      <c r="FF413" s="1701">
        <f>FD413/FC413</f>
        <v>0.76691729323308266</v>
      </c>
      <c r="FG413" s="2587">
        <f t="shared" ref="FG413:FG445" si="1961">SUM(FD413+CG413)</f>
        <v>470</v>
      </c>
      <c r="FH413" s="2845">
        <f>FA413-FG413</f>
        <v>1130</v>
      </c>
      <c r="FI413" s="1701">
        <f t="shared" ref="FI413:FI423" si="1962">FG413/FA413</f>
        <v>0.29375000000000001</v>
      </c>
      <c r="FJ413" s="6739">
        <v>1600</v>
      </c>
      <c r="FK413" s="6739"/>
      <c r="FL413" s="2572">
        <v>141</v>
      </c>
      <c r="FM413" s="2572">
        <v>205</v>
      </c>
      <c r="FN413" s="2845">
        <f>FL413-FM413</f>
        <v>-64</v>
      </c>
      <c r="FO413" s="1701">
        <f>FM413/FL413</f>
        <v>1.4539007092198581</v>
      </c>
      <c r="FP413" s="2587">
        <f t="shared" ref="FP413:FP445" si="1963">SUM(FM413+FG413)</f>
        <v>675</v>
      </c>
      <c r="FQ413" s="2845">
        <f>FJ413-FP413</f>
        <v>925</v>
      </c>
      <c r="FR413" s="1701">
        <f t="shared" ref="FR413:FR434" si="1964">FP413/FJ413</f>
        <v>0.421875</v>
      </c>
      <c r="FS413" s="6861">
        <v>1600</v>
      </c>
      <c r="FT413" s="6862"/>
      <c r="FU413" s="2687">
        <v>226</v>
      </c>
      <c r="FV413" s="2687">
        <v>223</v>
      </c>
      <c r="FW413" s="2845">
        <f t="shared" ref="FW413:FW445" si="1965">FU413-FV413</f>
        <v>3</v>
      </c>
      <c r="FX413" s="1701">
        <f>FV413/FU413</f>
        <v>0.98672566371681414</v>
      </c>
      <c r="FY413" s="2587">
        <f t="shared" ref="FY413:FY445" si="1966">SUM(FV413+FP413)</f>
        <v>898</v>
      </c>
      <c r="FZ413" s="2845">
        <f>FS413-FY413</f>
        <v>702</v>
      </c>
      <c r="GA413" s="1701">
        <f t="shared" ref="GA413:GA423" si="1967">FY413/FS413</f>
        <v>0.56125000000000003</v>
      </c>
      <c r="GB413" s="1">
        <f t="shared" ref="GB413:GB445" si="1968">SUM(EH413-GA413)</f>
        <v>0.13937500000000003</v>
      </c>
      <c r="GC413" s="2219">
        <v>0</v>
      </c>
      <c r="GD413" s="1895">
        <v>1</v>
      </c>
      <c r="GE413" s="2131" t="s">
        <v>247</v>
      </c>
      <c r="GF413" s="2131" t="s">
        <v>248</v>
      </c>
      <c r="GG413" s="2105" t="s">
        <v>17</v>
      </c>
      <c r="GH413" s="2105" t="s">
        <v>16</v>
      </c>
      <c r="GI413" s="2105" t="s">
        <v>16</v>
      </c>
      <c r="GJ413" s="2105" t="s">
        <v>17</v>
      </c>
      <c r="GK413" s="2105" t="s">
        <v>16</v>
      </c>
      <c r="GL413" s="2116">
        <v>1</v>
      </c>
      <c r="GM413" s="449" t="s">
        <v>957</v>
      </c>
      <c r="GN413" s="674" t="s">
        <v>958</v>
      </c>
      <c r="GO413" s="1726">
        <v>1600</v>
      </c>
      <c r="GP413" s="1726">
        <v>300</v>
      </c>
      <c r="GQ413" s="2086">
        <v>368</v>
      </c>
      <c r="GR413" s="2086">
        <v>-68</v>
      </c>
      <c r="GS413" s="1895">
        <v>1.2266666666666666</v>
      </c>
      <c r="GT413" s="2086">
        <v>368</v>
      </c>
      <c r="GU413" s="2086">
        <v>1232</v>
      </c>
      <c r="GV413" s="1895">
        <v>0.23</v>
      </c>
    </row>
    <row r="414" spans="1:204" ht="25.5" customHeight="1" x14ac:dyDescent="0.25">
      <c r="B414" s="7156"/>
      <c r="C414" s="5685"/>
      <c r="D414" s="7164"/>
      <c r="E414" s="7152"/>
      <c r="F414" s="7226"/>
      <c r="G414" s="7226"/>
      <c r="H414" s="5707"/>
      <c r="I414" s="5707"/>
      <c r="J414" s="5707"/>
      <c r="K414" s="5707"/>
      <c r="L414" s="5707"/>
      <c r="M414" s="5707"/>
      <c r="N414" s="5698"/>
      <c r="O414" s="5707"/>
      <c r="P414" s="5698"/>
      <c r="Q414" s="5698"/>
      <c r="R414" s="5704"/>
      <c r="S414" s="5698"/>
      <c r="T414" s="5698"/>
      <c r="U414" s="7131"/>
      <c r="V414" s="7107"/>
      <c r="W414" s="7142"/>
      <c r="X414" s="5692"/>
      <c r="Y414" s="2117">
        <v>2</v>
      </c>
      <c r="Z414" s="5415" t="s">
        <v>959</v>
      </c>
      <c r="AA414" s="5498" t="s">
        <v>960</v>
      </c>
      <c r="AB414" s="5499">
        <v>1700</v>
      </c>
      <c r="AC414" s="559">
        <v>400</v>
      </c>
      <c r="AD414" s="580">
        <f>AC414/AB414</f>
        <v>0.23529411764705882</v>
      </c>
      <c r="AE414" s="559">
        <v>500</v>
      </c>
      <c r="AF414" s="580">
        <f>AE414/AB414</f>
        <v>0.29411764705882354</v>
      </c>
      <c r="AG414" s="559">
        <v>500</v>
      </c>
      <c r="AH414" s="580">
        <f t="shared" si="1924"/>
        <v>0.29411764705882354</v>
      </c>
      <c r="AI414" s="584">
        <v>300</v>
      </c>
      <c r="AJ414" s="580">
        <f t="shared" si="1925"/>
        <v>0.17647058823529413</v>
      </c>
      <c r="AK414" s="947">
        <f t="shared" si="1926"/>
        <v>1</v>
      </c>
      <c r="AL414" s="2333">
        <v>2</v>
      </c>
      <c r="AM414" s="1626" t="s">
        <v>3481</v>
      </c>
      <c r="AN414" s="974" t="s">
        <v>1943</v>
      </c>
      <c r="AO414" s="974" t="s">
        <v>1949</v>
      </c>
      <c r="AP414" s="974" t="s">
        <v>1950</v>
      </c>
      <c r="AQ414" s="974">
        <v>100</v>
      </c>
      <c r="AR414" s="974" t="s">
        <v>960</v>
      </c>
      <c r="AS414" s="976" t="s">
        <v>1579</v>
      </c>
      <c r="AT414" s="2293"/>
      <c r="AU414" s="817" t="s">
        <v>1704</v>
      </c>
      <c r="AV414" s="6454">
        <v>1700</v>
      </c>
      <c r="AW414" s="6455"/>
      <c r="AX414" s="4895">
        <f t="shared" si="1927"/>
        <v>300</v>
      </c>
      <c r="AY414" s="4421">
        <f t="shared" si="1928"/>
        <v>306</v>
      </c>
      <c r="AZ414" s="4411">
        <f t="shared" si="1929"/>
        <v>-6</v>
      </c>
      <c r="BA414" s="4680">
        <f t="shared" si="1930"/>
        <v>1.02</v>
      </c>
      <c r="BB414" s="4432">
        <f t="shared" si="1711"/>
        <v>1651</v>
      </c>
      <c r="BC414" s="4104">
        <f t="shared" si="1931"/>
        <v>49</v>
      </c>
      <c r="BD414" s="1747">
        <f t="shared" si="1932"/>
        <v>0.97117647058823531</v>
      </c>
      <c r="BE414" s="4430">
        <f t="shared" si="1933"/>
        <v>0</v>
      </c>
      <c r="BF414" s="6460">
        <v>1700</v>
      </c>
      <c r="BG414" s="6461"/>
      <c r="BH414" s="3729">
        <f t="shared" si="1903"/>
        <v>500</v>
      </c>
      <c r="BI414" s="3731">
        <f t="shared" si="1934"/>
        <v>890</v>
      </c>
      <c r="BJ414" s="3111">
        <f t="shared" si="1935"/>
        <v>-390</v>
      </c>
      <c r="BK414" s="1747">
        <f t="shared" ref="BK414:BK445" si="1969">BI414/BH414</f>
        <v>1.78</v>
      </c>
      <c r="BL414" s="3732">
        <f t="shared" si="1792"/>
        <v>1345</v>
      </c>
      <c r="BM414" s="3122">
        <f t="shared" si="1936"/>
        <v>355</v>
      </c>
      <c r="BN414" s="1747">
        <f t="shared" si="1937"/>
        <v>0.79117647058823526</v>
      </c>
      <c r="BO414" s="3735">
        <f t="shared" si="1938"/>
        <v>0</v>
      </c>
      <c r="BP414" s="3494"/>
      <c r="BQ414" s="6863">
        <v>1700</v>
      </c>
      <c r="BR414" s="6864"/>
      <c r="BS414" s="2687">
        <f>SUM(FC414+FL414+FU414)</f>
        <v>500</v>
      </c>
      <c r="BT414" s="2690">
        <f t="shared" si="1939"/>
        <v>283</v>
      </c>
      <c r="BU414" s="2987">
        <f t="shared" ref="BU414:BU477" si="1970">BS414-BT414</f>
        <v>217</v>
      </c>
      <c r="BV414" s="1747">
        <f t="shared" ref="BV414:BV477" si="1971">BT414/BS414</f>
        <v>0.56599999999999995</v>
      </c>
      <c r="BW414" s="2685">
        <f t="shared" ref="BW414:BW477" si="1972">SUM(CG414+BT414)</f>
        <v>455</v>
      </c>
      <c r="BX414" s="2991">
        <f t="shared" ref="BX414:BX477" si="1973">BQ414-BW414</f>
        <v>1245</v>
      </c>
      <c r="BY414" s="1747">
        <f t="shared" ref="BY414:BY477" si="1974">BW414/BQ414</f>
        <v>0.2676470588235294</v>
      </c>
      <c r="BZ414" s="3151"/>
      <c r="CA414" s="6706">
        <v>1700</v>
      </c>
      <c r="CB414" s="6707"/>
      <c r="CC414" s="1726">
        <v>400</v>
      </c>
      <c r="CD414" s="1763">
        <v>172</v>
      </c>
      <c r="CE414" s="2359">
        <f t="shared" si="1944"/>
        <v>228</v>
      </c>
      <c r="CF414" s="1736">
        <f>CD414/CC414</f>
        <v>0.43</v>
      </c>
      <c r="CG414" s="1737">
        <f t="shared" si="1945"/>
        <v>172</v>
      </c>
      <c r="CH414" s="2387">
        <f t="shared" si="1946"/>
        <v>1528</v>
      </c>
      <c r="CI414" s="1736">
        <f t="shared" si="1947"/>
        <v>0.1011764705882353</v>
      </c>
      <c r="CJ414" s="2479"/>
      <c r="CK414" s="2479"/>
      <c r="CL414" s="2479"/>
      <c r="CM414" s="1727">
        <f>400/3</f>
        <v>133.33333333333334</v>
      </c>
      <c r="CN414" s="1727">
        <f>400/3</f>
        <v>133.33333333333334</v>
      </c>
      <c r="CO414" s="1727">
        <f>400/3</f>
        <v>133.33333333333334</v>
      </c>
      <c r="CP414" s="1729"/>
      <c r="CQ414" s="1729"/>
      <c r="CR414" s="1729"/>
      <c r="CS414" s="1729"/>
      <c r="CT414" s="1729"/>
      <c r="CU414" s="1729"/>
      <c r="CV414" s="1729"/>
      <c r="CW414" s="1729"/>
      <c r="CX414" s="1729"/>
      <c r="CY414" s="5735">
        <v>1700</v>
      </c>
      <c r="CZ414" s="5789"/>
      <c r="DA414" s="4883">
        <v>100</v>
      </c>
      <c r="DB414" s="4883">
        <v>183</v>
      </c>
      <c r="DC414" s="4326">
        <f t="shared" ref="DC414:DC445" si="1975">DA414-DB414</f>
        <v>-83</v>
      </c>
      <c r="DD414" s="4327">
        <f>DB414/DA414</f>
        <v>1.83</v>
      </c>
      <c r="DE414" s="4884">
        <f t="shared" si="1852"/>
        <v>1528</v>
      </c>
      <c r="DF414" s="4093">
        <f t="shared" ref="DF414:DF445" si="1976">CY414-DE414</f>
        <v>172</v>
      </c>
      <c r="DG414" s="1747">
        <f t="shared" si="1948"/>
        <v>0.89882352941176469</v>
      </c>
      <c r="DH414" s="5790">
        <v>1700</v>
      </c>
      <c r="DI414" s="5791"/>
      <c r="DJ414" s="4449">
        <v>100</v>
      </c>
      <c r="DK414" s="4449">
        <v>92</v>
      </c>
      <c r="DL414" s="4886">
        <f t="shared" ref="DL414:DL445" si="1977">DJ414-DK414</f>
        <v>8</v>
      </c>
      <c r="DM414" s="4680">
        <f>DK414/DJ414</f>
        <v>0.92</v>
      </c>
      <c r="DN414" s="4421">
        <f t="shared" si="1949"/>
        <v>1620</v>
      </c>
      <c r="DO414" s="4093">
        <f t="shared" ref="DO414:DO445" si="1978">DH414-DN414</f>
        <v>80</v>
      </c>
      <c r="DP414" s="1747">
        <f t="shared" si="1950"/>
        <v>0.95294117647058818</v>
      </c>
      <c r="DQ414" s="5763">
        <v>1700</v>
      </c>
      <c r="DR414" s="5764"/>
      <c r="DS414" s="2688">
        <v>100</v>
      </c>
      <c r="DT414" s="2688">
        <v>31</v>
      </c>
      <c r="DU414" s="4756">
        <f t="shared" si="1951"/>
        <v>69</v>
      </c>
      <c r="DV414" s="2684">
        <f>DT414/DS414</f>
        <v>0.31</v>
      </c>
      <c r="DW414" s="2683">
        <f t="shared" si="1952"/>
        <v>1651</v>
      </c>
      <c r="DX414" s="4093">
        <f>DQ414-DW414</f>
        <v>49</v>
      </c>
      <c r="DY414" s="1747">
        <f t="shared" si="1953"/>
        <v>0.97117647058823531</v>
      </c>
      <c r="DZ414" s="5735">
        <v>1700</v>
      </c>
      <c r="EA414" s="5789"/>
      <c r="EB414" s="3734">
        <v>167</v>
      </c>
      <c r="EC414" s="3734">
        <v>283</v>
      </c>
      <c r="ED414" s="3184">
        <f t="shared" ref="ED414:ED445" si="1979">EB414-EC414</f>
        <v>-116</v>
      </c>
      <c r="EE414" s="1747">
        <f>EC414/EB414</f>
        <v>1.6946107784431137</v>
      </c>
      <c r="EF414" s="3329">
        <f t="shared" si="1954"/>
        <v>738</v>
      </c>
      <c r="EG414" s="3174">
        <f t="shared" ref="EG414:EG445" si="1980">DZ414-EF414</f>
        <v>962</v>
      </c>
      <c r="EH414" s="1747">
        <f t="shared" si="1955"/>
        <v>0.43411764705882355</v>
      </c>
      <c r="EI414" s="5790">
        <v>1700</v>
      </c>
      <c r="EJ414" s="5791"/>
      <c r="EK414" s="2905">
        <v>167</v>
      </c>
      <c r="EL414" s="2905">
        <v>335</v>
      </c>
      <c r="EM414" s="3184">
        <f t="shared" ref="EM414:EM445" si="1981">EK414-EL414</f>
        <v>-168</v>
      </c>
      <c r="EN414" s="1747">
        <f>EL414/EK414</f>
        <v>2.0059880239520957</v>
      </c>
      <c r="EO414" s="3341">
        <f t="shared" si="1956"/>
        <v>1073</v>
      </c>
      <c r="EP414" s="3174">
        <f t="shared" ref="EP414:EP445" si="1982">EI414-EO414</f>
        <v>627</v>
      </c>
      <c r="EQ414" s="1747">
        <f t="shared" si="1957"/>
        <v>0.63117647058823534</v>
      </c>
      <c r="ER414" s="5763">
        <v>1700</v>
      </c>
      <c r="ES414" s="5764"/>
      <c r="ET414" s="3684">
        <v>166</v>
      </c>
      <c r="EU414" s="3684">
        <v>272</v>
      </c>
      <c r="EV414" s="3174">
        <f t="shared" si="1958"/>
        <v>-106</v>
      </c>
      <c r="EW414" s="1747">
        <f>EU414/ET414</f>
        <v>1.6385542168674698</v>
      </c>
      <c r="EX414" s="3621">
        <f t="shared" si="1959"/>
        <v>1345</v>
      </c>
      <c r="EY414" s="3174">
        <f>ER414-EX414</f>
        <v>355</v>
      </c>
      <c r="EZ414" s="1747">
        <f t="shared" si="1960"/>
        <v>0.79117647058823526</v>
      </c>
      <c r="FA414" s="6786">
        <v>1700</v>
      </c>
      <c r="FB414" s="6787"/>
      <c r="FC414" s="2528">
        <v>133</v>
      </c>
      <c r="FD414" s="2528">
        <v>0</v>
      </c>
      <c r="FE414" s="2844">
        <f t="shared" ref="FE414:FE445" si="1983">FC414-FD414</f>
        <v>133</v>
      </c>
      <c r="FF414" s="1747">
        <f>FD414/FC414</f>
        <v>0</v>
      </c>
      <c r="FG414" s="2589">
        <f t="shared" si="1961"/>
        <v>172</v>
      </c>
      <c r="FH414" s="2844">
        <f t="shared" ref="FH414:FH445" si="1984">FA414-FG414</f>
        <v>1528</v>
      </c>
      <c r="FI414" s="1747">
        <f t="shared" si="1962"/>
        <v>0.1011764705882353</v>
      </c>
      <c r="FJ414" s="6739">
        <v>1700</v>
      </c>
      <c r="FK414" s="6739"/>
      <c r="FL414" s="2572">
        <v>133</v>
      </c>
      <c r="FM414" s="2572">
        <v>0</v>
      </c>
      <c r="FN414" s="2844">
        <f t="shared" ref="FN414:FN445" si="1985">FL414-FM414</f>
        <v>133</v>
      </c>
      <c r="FO414" s="1747">
        <f>FM414/FL414</f>
        <v>0</v>
      </c>
      <c r="FP414" s="2587">
        <f t="shared" si="1963"/>
        <v>172</v>
      </c>
      <c r="FQ414" s="2844">
        <f t="shared" ref="FQ414:FQ445" si="1986">FJ414-FP414</f>
        <v>1528</v>
      </c>
      <c r="FR414" s="1747">
        <f t="shared" si="1964"/>
        <v>0.1011764705882353</v>
      </c>
      <c r="FS414" s="6863">
        <v>1700</v>
      </c>
      <c r="FT414" s="6864"/>
      <c r="FU414" s="2688">
        <v>234</v>
      </c>
      <c r="FV414" s="2688">
        <v>283</v>
      </c>
      <c r="FW414" s="2844">
        <f t="shared" si="1965"/>
        <v>-49</v>
      </c>
      <c r="FX414" s="1747">
        <f>FV414/FU414</f>
        <v>1.2094017094017093</v>
      </c>
      <c r="FY414" s="2587">
        <f t="shared" si="1966"/>
        <v>455</v>
      </c>
      <c r="FZ414" s="2844">
        <f>FS414-FY414</f>
        <v>1245</v>
      </c>
      <c r="GA414" s="1747">
        <f t="shared" si="1967"/>
        <v>0.2676470588235294</v>
      </c>
      <c r="GB414" s="1">
        <f t="shared" si="1968"/>
        <v>0.16647058823529415</v>
      </c>
      <c r="GC414" s="2219">
        <v>0</v>
      </c>
      <c r="GD414" s="1895">
        <v>1</v>
      </c>
      <c r="GE414" s="2131" t="s">
        <v>247</v>
      </c>
      <c r="GF414" s="2131" t="s">
        <v>248</v>
      </c>
      <c r="GG414" s="2105" t="s">
        <v>17</v>
      </c>
      <c r="GH414" s="2105" t="s">
        <v>16</v>
      </c>
      <c r="GI414" s="2105" t="s">
        <v>16</v>
      </c>
      <c r="GJ414" s="2105" t="s">
        <v>17</v>
      </c>
      <c r="GK414" s="2105" t="s">
        <v>16</v>
      </c>
      <c r="GL414" s="2117">
        <v>2</v>
      </c>
      <c r="GM414" s="439" t="s">
        <v>959</v>
      </c>
      <c r="GN414" s="675" t="s">
        <v>960</v>
      </c>
      <c r="GO414" s="1727">
        <v>1700</v>
      </c>
      <c r="GP414" s="1727">
        <v>400</v>
      </c>
      <c r="GQ414" s="2086">
        <v>172</v>
      </c>
      <c r="GR414" s="2086">
        <v>228</v>
      </c>
      <c r="GS414" s="1895">
        <v>0.43</v>
      </c>
      <c r="GT414" s="2086">
        <v>172</v>
      </c>
      <c r="GU414" s="2086">
        <v>1528</v>
      </c>
      <c r="GV414" s="1895">
        <v>0.1011764705882353</v>
      </c>
    </row>
    <row r="415" spans="1:204" ht="76.5" x14ac:dyDescent="0.25">
      <c r="B415" s="7156"/>
      <c r="C415" s="5685"/>
      <c r="D415" s="7164"/>
      <c r="E415" s="7152"/>
      <c r="F415" s="7226"/>
      <c r="G415" s="7226"/>
      <c r="H415" s="5707"/>
      <c r="I415" s="5707"/>
      <c r="J415" s="5707"/>
      <c r="K415" s="5707"/>
      <c r="L415" s="5707"/>
      <c r="M415" s="5707"/>
      <c r="N415" s="5698"/>
      <c r="O415" s="5707"/>
      <c r="P415" s="5698"/>
      <c r="Q415" s="5698"/>
      <c r="R415" s="5704"/>
      <c r="S415" s="5698"/>
      <c r="T415" s="5698"/>
      <c r="U415" s="7131"/>
      <c r="V415" s="7107"/>
      <c r="W415" s="7142"/>
      <c r="X415" s="5692"/>
      <c r="Y415" s="2117">
        <v>3</v>
      </c>
      <c r="Z415" s="5415" t="s">
        <v>961</v>
      </c>
      <c r="AA415" s="5500" t="s">
        <v>800</v>
      </c>
      <c r="AB415" s="5499">
        <v>50</v>
      </c>
      <c r="AC415" s="3680">
        <v>20</v>
      </c>
      <c r="AD415" s="580">
        <f>AC415/AB415</f>
        <v>0.4</v>
      </c>
      <c r="AE415" s="3680">
        <v>20</v>
      </c>
      <c r="AF415" s="580">
        <f>AE415/AB415</f>
        <v>0.4</v>
      </c>
      <c r="AG415" s="3680">
        <v>25</v>
      </c>
      <c r="AH415" s="580">
        <f t="shared" si="1924"/>
        <v>0.5</v>
      </c>
      <c r="AI415" s="3685">
        <v>6</v>
      </c>
      <c r="AJ415" s="580">
        <f t="shared" si="1925"/>
        <v>0.12</v>
      </c>
      <c r="AK415" s="947">
        <f t="shared" si="1926"/>
        <v>1.42</v>
      </c>
      <c r="AL415" s="2333">
        <v>3</v>
      </c>
      <c r="AM415" s="1626" t="s">
        <v>3482</v>
      </c>
      <c r="AN415" s="974" t="s">
        <v>1944</v>
      </c>
      <c r="AO415" s="974" t="s">
        <v>1951</v>
      </c>
      <c r="AP415" s="974" t="s">
        <v>1952</v>
      </c>
      <c r="AQ415" s="974">
        <v>100</v>
      </c>
      <c r="AR415" s="974" t="s">
        <v>800</v>
      </c>
      <c r="AS415" s="976" t="s">
        <v>1579</v>
      </c>
      <c r="AT415" s="2293"/>
      <c r="AU415" s="817" t="s">
        <v>1704</v>
      </c>
      <c r="AV415" s="6454">
        <v>50</v>
      </c>
      <c r="AW415" s="6455"/>
      <c r="AX415" s="4895">
        <f t="shared" si="1927"/>
        <v>6</v>
      </c>
      <c r="AY415" s="4421">
        <f t="shared" si="1928"/>
        <v>0</v>
      </c>
      <c r="AZ415" s="4411">
        <f t="shared" si="1929"/>
        <v>6</v>
      </c>
      <c r="BA415" s="4680">
        <f t="shared" si="1930"/>
        <v>0</v>
      </c>
      <c r="BB415" s="4432">
        <f t="shared" si="1711"/>
        <v>44</v>
      </c>
      <c r="BC415" s="4104">
        <f t="shared" si="1931"/>
        <v>6</v>
      </c>
      <c r="BD415" s="1747">
        <f t="shared" si="1932"/>
        <v>0.88</v>
      </c>
      <c r="BE415" s="4430">
        <f t="shared" si="1933"/>
        <v>0</v>
      </c>
      <c r="BF415" s="6460">
        <v>50</v>
      </c>
      <c r="BG415" s="6461"/>
      <c r="BH415" s="3729">
        <f t="shared" si="1903"/>
        <v>25</v>
      </c>
      <c r="BI415" s="3731">
        <f t="shared" si="1934"/>
        <v>4</v>
      </c>
      <c r="BJ415" s="3111">
        <f t="shared" si="1935"/>
        <v>21</v>
      </c>
      <c r="BK415" s="1747">
        <f t="shared" si="1969"/>
        <v>0.16</v>
      </c>
      <c r="BL415" s="3732">
        <f t="shared" si="1792"/>
        <v>44</v>
      </c>
      <c r="BM415" s="3122">
        <f t="shared" si="1936"/>
        <v>6</v>
      </c>
      <c r="BN415" s="1747">
        <f t="shared" si="1937"/>
        <v>0.88</v>
      </c>
      <c r="BO415" s="3735">
        <f t="shared" si="1938"/>
        <v>0</v>
      </c>
      <c r="BP415" s="3494"/>
      <c r="BQ415" s="6863">
        <v>80</v>
      </c>
      <c r="BR415" s="6864"/>
      <c r="BS415" s="2687">
        <f t="shared" si="1939"/>
        <v>20</v>
      </c>
      <c r="BT415" s="2690">
        <f t="shared" si="1939"/>
        <v>40</v>
      </c>
      <c r="BU415" s="2987">
        <f t="shared" si="1970"/>
        <v>-20</v>
      </c>
      <c r="BV415" s="1747">
        <f t="shared" si="1971"/>
        <v>2</v>
      </c>
      <c r="BW415" s="2685">
        <f t="shared" si="1972"/>
        <v>40</v>
      </c>
      <c r="BX415" s="2991">
        <f t="shared" si="1973"/>
        <v>40</v>
      </c>
      <c r="BY415" s="1747">
        <f t="shared" si="1974"/>
        <v>0.5</v>
      </c>
      <c r="BZ415" s="3151"/>
      <c r="CA415" s="6706">
        <v>80</v>
      </c>
      <c r="CB415" s="6707"/>
      <c r="CC415" s="1726">
        <v>20</v>
      </c>
      <c r="CD415" s="1763">
        <v>0</v>
      </c>
      <c r="CE415" s="2359">
        <f t="shared" si="1944"/>
        <v>20</v>
      </c>
      <c r="CF415" s="1736">
        <f>CD415/CC415</f>
        <v>0</v>
      </c>
      <c r="CG415" s="1737">
        <f t="shared" si="1945"/>
        <v>0</v>
      </c>
      <c r="CH415" s="2387">
        <f t="shared" si="1946"/>
        <v>80</v>
      </c>
      <c r="CI415" s="1736">
        <f t="shared" si="1947"/>
        <v>0</v>
      </c>
      <c r="CJ415" s="2479"/>
      <c r="CK415" s="2479"/>
      <c r="CL415" s="2479"/>
      <c r="CM415" s="1727">
        <f>20/3</f>
        <v>6.666666666666667</v>
      </c>
      <c r="CN415" s="1727">
        <f>20/3</f>
        <v>6.666666666666667</v>
      </c>
      <c r="CO415" s="1727">
        <f>20/3</f>
        <v>6.666666666666667</v>
      </c>
      <c r="CP415" s="1729"/>
      <c r="CQ415" s="1729"/>
      <c r="CR415" s="1729"/>
      <c r="CS415" s="1729"/>
      <c r="CT415" s="1729"/>
      <c r="CU415" s="1729"/>
      <c r="CV415" s="1729"/>
      <c r="CW415" s="1729"/>
      <c r="CX415" s="1729"/>
      <c r="CY415" s="5896">
        <v>50</v>
      </c>
      <c r="CZ415" s="6172"/>
      <c r="DA415" s="4883">
        <v>0</v>
      </c>
      <c r="DB415" s="4883">
        <v>0</v>
      </c>
      <c r="DC415" s="4326">
        <f t="shared" si="1975"/>
        <v>0</v>
      </c>
      <c r="DD415" s="4327" t="e">
        <f>DB415/DA415</f>
        <v>#DIV/0!</v>
      </c>
      <c r="DE415" s="4884">
        <f t="shared" si="1852"/>
        <v>44</v>
      </c>
      <c r="DF415" s="4093">
        <f t="shared" si="1976"/>
        <v>6</v>
      </c>
      <c r="DG415" s="1747">
        <f t="shared" si="1948"/>
        <v>0.88</v>
      </c>
      <c r="DH415" s="7383">
        <v>50</v>
      </c>
      <c r="DI415" s="7384"/>
      <c r="DJ415" s="4449">
        <v>0</v>
      </c>
      <c r="DK415" s="4449">
        <v>0</v>
      </c>
      <c r="DL415" s="4886">
        <f t="shared" si="1977"/>
        <v>0</v>
      </c>
      <c r="DM415" s="4680" t="e">
        <f>DK415/DJ415</f>
        <v>#DIV/0!</v>
      </c>
      <c r="DN415" s="4421">
        <f t="shared" si="1949"/>
        <v>44</v>
      </c>
      <c r="DO415" s="4093">
        <f t="shared" si="1978"/>
        <v>6</v>
      </c>
      <c r="DP415" s="1747">
        <f t="shared" si="1950"/>
        <v>0.88</v>
      </c>
      <c r="DQ415" s="7379">
        <v>50</v>
      </c>
      <c r="DR415" s="7380"/>
      <c r="DS415" s="2688">
        <v>6</v>
      </c>
      <c r="DT415" s="2688">
        <v>0</v>
      </c>
      <c r="DU415" s="4756">
        <f t="shared" si="1951"/>
        <v>6</v>
      </c>
      <c r="DV415" s="2684">
        <f>DT415/DS415</f>
        <v>0</v>
      </c>
      <c r="DW415" s="2683">
        <f t="shared" si="1952"/>
        <v>44</v>
      </c>
      <c r="DX415" s="4093">
        <f t="shared" ref="DX415:DX445" si="1987">DQ415-DW415</f>
        <v>6</v>
      </c>
      <c r="DY415" s="1747">
        <f t="shared" si="1953"/>
        <v>0.88</v>
      </c>
      <c r="DZ415" s="5735">
        <v>80</v>
      </c>
      <c r="EA415" s="5789"/>
      <c r="EB415" s="3734">
        <v>8</v>
      </c>
      <c r="EC415" s="3734">
        <v>2</v>
      </c>
      <c r="ED415" s="3184">
        <f t="shared" si="1979"/>
        <v>6</v>
      </c>
      <c r="EE415" s="1747">
        <f>EC415/EB415</f>
        <v>0.25</v>
      </c>
      <c r="EF415" s="3329">
        <f t="shared" si="1954"/>
        <v>42</v>
      </c>
      <c r="EG415" s="3174">
        <f t="shared" si="1980"/>
        <v>38</v>
      </c>
      <c r="EH415" s="1747">
        <f t="shared" si="1955"/>
        <v>0.52500000000000002</v>
      </c>
      <c r="EI415" s="7383">
        <v>50</v>
      </c>
      <c r="EJ415" s="7384"/>
      <c r="EK415" s="2905">
        <v>13</v>
      </c>
      <c r="EL415" s="2905">
        <v>0</v>
      </c>
      <c r="EM415" s="3184">
        <f t="shared" si="1981"/>
        <v>13</v>
      </c>
      <c r="EN415" s="1747">
        <f>EL415/EK415</f>
        <v>0</v>
      </c>
      <c r="EO415" s="3341">
        <f t="shared" si="1956"/>
        <v>42</v>
      </c>
      <c r="EP415" s="3174">
        <f t="shared" si="1982"/>
        <v>8</v>
      </c>
      <c r="EQ415" s="1747">
        <f t="shared" si="1957"/>
        <v>0.84</v>
      </c>
      <c r="ER415" s="7379">
        <v>50</v>
      </c>
      <c r="ES415" s="7380"/>
      <c r="ET415" s="3684">
        <v>4</v>
      </c>
      <c r="EU415" s="3684">
        <v>2</v>
      </c>
      <c r="EV415" s="3174">
        <f t="shared" si="1958"/>
        <v>2</v>
      </c>
      <c r="EW415" s="1747">
        <f>EU415/ET415</f>
        <v>0.5</v>
      </c>
      <c r="EX415" s="3621">
        <f t="shared" si="1959"/>
        <v>44</v>
      </c>
      <c r="EY415" s="3174">
        <f t="shared" ref="EY415:EY445" si="1988">ER415-EX415</f>
        <v>6</v>
      </c>
      <c r="EZ415" s="1747">
        <f t="shared" si="1960"/>
        <v>0.88</v>
      </c>
      <c r="FA415" s="6786">
        <v>80</v>
      </c>
      <c r="FB415" s="6787"/>
      <c r="FC415" s="2528">
        <v>0</v>
      </c>
      <c r="FD415" s="2528">
        <v>0</v>
      </c>
      <c r="FE415" s="2844">
        <f t="shared" si="1983"/>
        <v>0</v>
      </c>
      <c r="FF415" s="1747" t="e">
        <f>FD415/FC415</f>
        <v>#DIV/0!</v>
      </c>
      <c r="FG415" s="2589">
        <f t="shared" si="1961"/>
        <v>0</v>
      </c>
      <c r="FH415" s="2844">
        <f t="shared" si="1984"/>
        <v>80</v>
      </c>
      <c r="FI415" s="1747">
        <f t="shared" si="1962"/>
        <v>0</v>
      </c>
      <c r="FJ415" s="6739">
        <v>80</v>
      </c>
      <c r="FK415" s="6739"/>
      <c r="FL415" s="2572">
        <v>0</v>
      </c>
      <c r="FM415" s="2572">
        <v>20</v>
      </c>
      <c r="FN415" s="2844">
        <f t="shared" si="1985"/>
        <v>-20</v>
      </c>
      <c r="FO415" s="1747" t="e">
        <f>FM415/FL415</f>
        <v>#DIV/0!</v>
      </c>
      <c r="FP415" s="2587">
        <f t="shared" si="1963"/>
        <v>20</v>
      </c>
      <c r="FQ415" s="2844">
        <f t="shared" si="1986"/>
        <v>60</v>
      </c>
      <c r="FR415" s="1747">
        <f t="shared" si="1964"/>
        <v>0.25</v>
      </c>
      <c r="FS415" s="6863">
        <v>80</v>
      </c>
      <c r="FT415" s="6864"/>
      <c r="FU415" s="2688">
        <v>20</v>
      </c>
      <c r="FV415" s="2688">
        <v>20</v>
      </c>
      <c r="FW415" s="2844">
        <f t="shared" si="1965"/>
        <v>0</v>
      </c>
      <c r="FX415" s="1747">
        <f>FV415/FU415</f>
        <v>1</v>
      </c>
      <c r="FY415" s="2587">
        <f t="shared" si="1966"/>
        <v>40</v>
      </c>
      <c r="FZ415" s="2844">
        <f t="shared" ref="FZ415:FZ445" si="1989">FS415-FY415</f>
        <v>40</v>
      </c>
      <c r="GA415" s="1747">
        <f t="shared" si="1967"/>
        <v>0.5</v>
      </c>
      <c r="GB415" s="1">
        <f t="shared" si="1968"/>
        <v>2.5000000000000022E-2</v>
      </c>
      <c r="GC415" s="2219">
        <v>0</v>
      </c>
      <c r="GD415" s="1895">
        <v>1</v>
      </c>
      <c r="GE415" s="2131" t="s">
        <v>247</v>
      </c>
      <c r="GF415" s="2131" t="s">
        <v>248</v>
      </c>
      <c r="GG415" s="2105" t="s">
        <v>17</v>
      </c>
      <c r="GH415" s="2105" t="s">
        <v>16</v>
      </c>
      <c r="GI415" s="2105" t="s">
        <v>16</v>
      </c>
      <c r="GJ415" s="2105" t="s">
        <v>17</v>
      </c>
      <c r="GK415" s="2105" t="s">
        <v>16</v>
      </c>
      <c r="GL415" s="2117">
        <v>3</v>
      </c>
      <c r="GM415" s="439" t="s">
        <v>961</v>
      </c>
      <c r="GN415" s="558" t="s">
        <v>800</v>
      </c>
      <c r="GO415" s="1727">
        <v>80</v>
      </c>
      <c r="GP415" s="1727">
        <v>20</v>
      </c>
      <c r="GQ415" s="2086">
        <v>0</v>
      </c>
      <c r="GR415" s="2086">
        <v>20</v>
      </c>
      <c r="GS415" s="1895">
        <v>0</v>
      </c>
      <c r="GT415" s="2086">
        <v>0</v>
      </c>
      <c r="GU415" s="2086">
        <v>80</v>
      </c>
      <c r="GV415" s="1895">
        <v>0</v>
      </c>
    </row>
    <row r="416" spans="1:204" ht="38.25" x14ac:dyDescent="0.25">
      <c r="B416" s="7156"/>
      <c r="C416" s="5685"/>
      <c r="D416" s="7164"/>
      <c r="E416" s="7152"/>
      <c r="F416" s="7226"/>
      <c r="G416" s="7226"/>
      <c r="H416" s="5707"/>
      <c r="I416" s="5707"/>
      <c r="J416" s="5707"/>
      <c r="K416" s="5707"/>
      <c r="L416" s="5707"/>
      <c r="M416" s="5707"/>
      <c r="N416" s="5698"/>
      <c r="O416" s="5707"/>
      <c r="P416" s="5698"/>
      <c r="Q416" s="5698"/>
      <c r="R416" s="5704"/>
      <c r="S416" s="5698"/>
      <c r="T416" s="5698"/>
      <c r="U416" s="7131"/>
      <c r="V416" s="7107"/>
      <c r="W416" s="7142"/>
      <c r="X416" s="5692"/>
      <c r="Y416" s="2117">
        <v>4</v>
      </c>
      <c r="Z416" s="5471" t="s">
        <v>962</v>
      </c>
      <c r="AA416" s="5498" t="s">
        <v>963</v>
      </c>
      <c r="AB416" s="5499">
        <v>3380</v>
      </c>
      <c r="AC416" s="559">
        <v>700</v>
      </c>
      <c r="AD416" s="667">
        <f>AC416/AB416</f>
        <v>0.20710059171597633</v>
      </c>
      <c r="AE416" s="559">
        <v>1000</v>
      </c>
      <c r="AF416" s="667">
        <f>AE416/AB416</f>
        <v>0.29585798816568049</v>
      </c>
      <c r="AG416" s="559">
        <v>1000</v>
      </c>
      <c r="AH416" s="580">
        <f t="shared" si="1924"/>
        <v>0.29585798816568049</v>
      </c>
      <c r="AI416" s="584">
        <v>680</v>
      </c>
      <c r="AJ416" s="580">
        <f t="shared" si="1925"/>
        <v>0.20118343195266272</v>
      </c>
      <c r="AK416" s="947">
        <f t="shared" si="1926"/>
        <v>1</v>
      </c>
      <c r="AL416" s="2333">
        <v>4</v>
      </c>
      <c r="AM416" s="1626" t="s">
        <v>3483</v>
      </c>
      <c r="AN416" s="974" t="s">
        <v>1945</v>
      </c>
      <c r="AO416" s="974" t="s">
        <v>1953</v>
      </c>
      <c r="AP416" s="974" t="s">
        <v>1954</v>
      </c>
      <c r="AQ416" s="974">
        <v>100</v>
      </c>
      <c r="AR416" s="974" t="s">
        <v>963</v>
      </c>
      <c r="AS416" s="976" t="s">
        <v>1579</v>
      </c>
      <c r="AT416" s="2293"/>
      <c r="AU416" s="817" t="s">
        <v>1704</v>
      </c>
      <c r="AV416" s="6454">
        <v>3380</v>
      </c>
      <c r="AW416" s="6455"/>
      <c r="AX416" s="4895">
        <f t="shared" si="1927"/>
        <v>680</v>
      </c>
      <c r="AY416" s="4421">
        <f t="shared" si="1928"/>
        <v>840</v>
      </c>
      <c r="AZ416" s="4411">
        <f t="shared" si="1929"/>
        <v>-160</v>
      </c>
      <c r="BA416" s="4680">
        <f t="shared" si="1930"/>
        <v>1.2352941176470589</v>
      </c>
      <c r="BB416" s="4432">
        <f t="shared" si="1711"/>
        <v>3380</v>
      </c>
      <c r="BC416" s="4104">
        <f t="shared" si="1931"/>
        <v>0</v>
      </c>
      <c r="BD416" s="1747">
        <f t="shared" si="1932"/>
        <v>1</v>
      </c>
      <c r="BE416" s="4430">
        <f t="shared" si="1933"/>
        <v>0</v>
      </c>
      <c r="BF416" s="6460">
        <v>3380</v>
      </c>
      <c r="BG416" s="6461"/>
      <c r="BH416" s="3729">
        <f t="shared" si="1903"/>
        <v>1000</v>
      </c>
      <c r="BI416" s="3731">
        <f t="shared" si="1934"/>
        <v>1000</v>
      </c>
      <c r="BJ416" s="3111">
        <f t="shared" si="1935"/>
        <v>0</v>
      </c>
      <c r="BK416" s="1747">
        <f t="shared" si="1969"/>
        <v>1</v>
      </c>
      <c r="BL416" s="3732">
        <f t="shared" si="1792"/>
        <v>2540</v>
      </c>
      <c r="BM416" s="3122">
        <f t="shared" si="1936"/>
        <v>840</v>
      </c>
      <c r="BN416" s="1747">
        <f t="shared" si="1937"/>
        <v>0.75147928994082835</v>
      </c>
      <c r="BO416" s="3735">
        <f t="shared" si="1938"/>
        <v>0</v>
      </c>
      <c r="BP416" s="3494"/>
      <c r="BQ416" s="6863">
        <v>3380</v>
      </c>
      <c r="BR416" s="6864"/>
      <c r="BS416" s="2687">
        <f t="shared" si="1939"/>
        <v>1000</v>
      </c>
      <c r="BT416" s="2690">
        <f t="shared" si="1939"/>
        <v>1000</v>
      </c>
      <c r="BU416" s="2987">
        <f t="shared" si="1970"/>
        <v>0</v>
      </c>
      <c r="BV416" s="1747">
        <f t="shared" si="1971"/>
        <v>1</v>
      </c>
      <c r="BW416" s="2685">
        <f t="shared" si="1972"/>
        <v>1540</v>
      </c>
      <c r="BX416" s="2991">
        <f t="shared" si="1973"/>
        <v>1840</v>
      </c>
      <c r="BY416" s="1747">
        <f t="shared" si="1974"/>
        <v>0.45562130177514792</v>
      </c>
      <c r="BZ416" s="3151"/>
      <c r="CA416" s="6706">
        <v>3380</v>
      </c>
      <c r="CB416" s="6707"/>
      <c r="CC416" s="1726">
        <v>700</v>
      </c>
      <c r="CD416" s="1763">
        <v>540</v>
      </c>
      <c r="CE416" s="2359">
        <f t="shared" si="1944"/>
        <v>160</v>
      </c>
      <c r="CF416" s="1736">
        <f>CD416/CC416</f>
        <v>0.77142857142857146</v>
      </c>
      <c r="CG416" s="1737">
        <f t="shared" si="1945"/>
        <v>540</v>
      </c>
      <c r="CH416" s="2387">
        <f t="shared" si="1946"/>
        <v>2840</v>
      </c>
      <c r="CI416" s="1736">
        <f t="shared" si="1947"/>
        <v>0.15976331360946747</v>
      </c>
      <c r="CJ416" s="2479"/>
      <c r="CK416" s="2479"/>
      <c r="CL416" s="2479"/>
      <c r="CM416" s="1727">
        <f>700/3</f>
        <v>233.33333333333334</v>
      </c>
      <c r="CN416" s="1727">
        <f>700/3</f>
        <v>233.33333333333334</v>
      </c>
      <c r="CO416" s="1727">
        <f>700/3</f>
        <v>233.33333333333334</v>
      </c>
      <c r="CP416" s="1729"/>
      <c r="CQ416" s="1729"/>
      <c r="CR416" s="1729"/>
      <c r="CS416" s="1729"/>
      <c r="CT416" s="1729"/>
      <c r="CU416" s="1729"/>
      <c r="CV416" s="1729"/>
      <c r="CW416" s="1729"/>
      <c r="CX416" s="1729"/>
      <c r="CY416" s="5735">
        <v>3380</v>
      </c>
      <c r="CZ416" s="5789"/>
      <c r="DA416" s="4883">
        <v>227</v>
      </c>
      <c r="DB416" s="4883">
        <v>227</v>
      </c>
      <c r="DC416" s="4326">
        <f t="shared" si="1975"/>
        <v>0</v>
      </c>
      <c r="DD416" s="4327">
        <f>DB416/DA416</f>
        <v>1</v>
      </c>
      <c r="DE416" s="4884">
        <f t="shared" si="1852"/>
        <v>2767</v>
      </c>
      <c r="DF416" s="4093">
        <f t="shared" si="1976"/>
        <v>613</v>
      </c>
      <c r="DG416" s="1747">
        <f t="shared" si="1948"/>
        <v>0.81863905325443787</v>
      </c>
      <c r="DH416" s="5790">
        <v>3380</v>
      </c>
      <c r="DI416" s="5791"/>
      <c r="DJ416" s="4449">
        <v>227</v>
      </c>
      <c r="DK416" s="4449">
        <v>227</v>
      </c>
      <c r="DL416" s="4886">
        <f t="shared" si="1977"/>
        <v>0</v>
      </c>
      <c r="DM416" s="4680">
        <f>DK416/DJ416</f>
        <v>1</v>
      </c>
      <c r="DN416" s="4421">
        <f t="shared" si="1949"/>
        <v>2994</v>
      </c>
      <c r="DO416" s="4093">
        <f t="shared" si="1978"/>
        <v>386</v>
      </c>
      <c r="DP416" s="1747">
        <f t="shared" si="1950"/>
        <v>0.88579881656804738</v>
      </c>
      <c r="DQ416" s="5763">
        <v>3380</v>
      </c>
      <c r="DR416" s="5764"/>
      <c r="DS416" s="2688">
        <v>226</v>
      </c>
      <c r="DT416" s="2688">
        <v>386</v>
      </c>
      <c r="DU416" s="4756">
        <f t="shared" si="1951"/>
        <v>-160</v>
      </c>
      <c r="DV416" s="2684">
        <f>DT416/DS416</f>
        <v>1.7079646017699115</v>
      </c>
      <c r="DW416" s="2683">
        <f t="shared" si="1952"/>
        <v>3380</v>
      </c>
      <c r="DX416" s="4093">
        <f t="shared" si="1987"/>
        <v>0</v>
      </c>
      <c r="DY416" s="1747">
        <f t="shared" si="1953"/>
        <v>1</v>
      </c>
      <c r="DZ416" s="5735">
        <v>3380</v>
      </c>
      <c r="EA416" s="5789"/>
      <c r="EB416" s="3734">
        <v>334</v>
      </c>
      <c r="EC416" s="3734">
        <v>334</v>
      </c>
      <c r="ED416" s="3184">
        <f t="shared" si="1979"/>
        <v>0</v>
      </c>
      <c r="EE416" s="1747">
        <f>EC416/EB416</f>
        <v>1</v>
      </c>
      <c r="EF416" s="3329">
        <f t="shared" si="1954"/>
        <v>1874</v>
      </c>
      <c r="EG416" s="3174">
        <f t="shared" si="1980"/>
        <v>1506</v>
      </c>
      <c r="EH416" s="1747">
        <f t="shared" si="1955"/>
        <v>0.55443786982248522</v>
      </c>
      <c r="EI416" s="5790">
        <v>3380</v>
      </c>
      <c r="EJ416" s="5791"/>
      <c r="EK416" s="2905">
        <v>333</v>
      </c>
      <c r="EL416" s="2905">
        <v>333</v>
      </c>
      <c r="EM416" s="3184">
        <f t="shared" si="1981"/>
        <v>0</v>
      </c>
      <c r="EN416" s="1747">
        <f>EL416/EK416</f>
        <v>1</v>
      </c>
      <c r="EO416" s="3341">
        <f t="shared" si="1956"/>
        <v>2207</v>
      </c>
      <c r="EP416" s="3174">
        <f t="shared" si="1982"/>
        <v>1173</v>
      </c>
      <c r="EQ416" s="1747">
        <f t="shared" si="1957"/>
        <v>0.65295857988165684</v>
      </c>
      <c r="ER416" s="5763">
        <v>3380</v>
      </c>
      <c r="ES416" s="5764"/>
      <c r="ET416" s="3684">
        <v>333</v>
      </c>
      <c r="EU416" s="3684">
        <v>333</v>
      </c>
      <c r="EV416" s="3174">
        <f t="shared" si="1958"/>
        <v>0</v>
      </c>
      <c r="EW416" s="1747">
        <f>EU416/ET416</f>
        <v>1</v>
      </c>
      <c r="EX416" s="3621">
        <f t="shared" si="1959"/>
        <v>2540</v>
      </c>
      <c r="EY416" s="3174">
        <f t="shared" si="1988"/>
        <v>840</v>
      </c>
      <c r="EZ416" s="1747">
        <f t="shared" si="1960"/>
        <v>0.75147928994082835</v>
      </c>
      <c r="FA416" s="6786">
        <v>3380</v>
      </c>
      <c r="FB416" s="6787"/>
      <c r="FC416" s="2528">
        <v>266</v>
      </c>
      <c r="FD416" s="2528">
        <v>102</v>
      </c>
      <c r="FE416" s="2844">
        <f t="shared" si="1983"/>
        <v>164</v>
      </c>
      <c r="FF416" s="1747">
        <f>FD416/FC416</f>
        <v>0.38345864661654133</v>
      </c>
      <c r="FG416" s="2589">
        <f t="shared" si="1961"/>
        <v>642</v>
      </c>
      <c r="FH416" s="2844">
        <f t="shared" si="1984"/>
        <v>2738</v>
      </c>
      <c r="FI416" s="1747">
        <f t="shared" si="1962"/>
        <v>0.18994082840236687</v>
      </c>
      <c r="FJ416" s="6739">
        <v>3380</v>
      </c>
      <c r="FK416" s="6739"/>
      <c r="FL416" s="2572">
        <v>260</v>
      </c>
      <c r="FM416" s="2572">
        <v>398</v>
      </c>
      <c r="FN416" s="2844">
        <f t="shared" si="1985"/>
        <v>-138</v>
      </c>
      <c r="FO416" s="1747">
        <f>FM416/FL416</f>
        <v>1.5307692307692307</v>
      </c>
      <c r="FP416" s="2587">
        <f t="shared" si="1963"/>
        <v>1040</v>
      </c>
      <c r="FQ416" s="2844">
        <f t="shared" si="1986"/>
        <v>2340</v>
      </c>
      <c r="FR416" s="1747">
        <f t="shared" si="1964"/>
        <v>0.30769230769230771</v>
      </c>
      <c r="FS416" s="6863">
        <v>3380</v>
      </c>
      <c r="FT416" s="6864"/>
      <c r="FU416" s="2688">
        <v>474</v>
      </c>
      <c r="FV416" s="2688">
        <v>500</v>
      </c>
      <c r="FW416" s="2844">
        <f t="shared" si="1965"/>
        <v>-26</v>
      </c>
      <c r="FX416" s="1747">
        <f>FV416/FU416</f>
        <v>1.0548523206751055</v>
      </c>
      <c r="FY416" s="2587">
        <f t="shared" si="1966"/>
        <v>1540</v>
      </c>
      <c r="FZ416" s="2844">
        <f t="shared" si="1989"/>
        <v>1840</v>
      </c>
      <c r="GA416" s="1747">
        <f t="shared" si="1967"/>
        <v>0.45562130177514792</v>
      </c>
      <c r="GB416" s="1">
        <f t="shared" si="1968"/>
        <v>9.8816568047337294E-2</v>
      </c>
      <c r="GC416" s="2219">
        <v>0</v>
      </c>
      <c r="GD416" s="1895">
        <v>1</v>
      </c>
      <c r="GE416" s="2131" t="s">
        <v>247</v>
      </c>
      <c r="GF416" s="2131" t="s">
        <v>248</v>
      </c>
      <c r="GG416" s="2105" t="s">
        <v>17</v>
      </c>
      <c r="GH416" s="2105" t="s">
        <v>16</v>
      </c>
      <c r="GI416" s="2105" t="s">
        <v>16</v>
      </c>
      <c r="GJ416" s="2105" t="s">
        <v>17</v>
      </c>
      <c r="GK416" s="2105" t="s">
        <v>16</v>
      </c>
      <c r="GL416" s="2117">
        <v>4</v>
      </c>
      <c r="GM416" s="450" t="s">
        <v>962</v>
      </c>
      <c r="GN416" s="675" t="s">
        <v>963</v>
      </c>
      <c r="GO416" s="1727">
        <v>3380</v>
      </c>
      <c r="GP416" s="1727">
        <v>700</v>
      </c>
      <c r="GQ416" s="2086">
        <v>540</v>
      </c>
      <c r="GR416" s="2086">
        <v>160</v>
      </c>
      <c r="GS416" s="1895">
        <v>0.77142857142857146</v>
      </c>
      <c r="GT416" s="2086">
        <v>540</v>
      </c>
      <c r="GU416" s="2086">
        <v>2840</v>
      </c>
      <c r="GV416" s="1895">
        <v>0.15976331360946747</v>
      </c>
    </row>
    <row r="417" spans="1:204" ht="38.25" customHeight="1" x14ac:dyDescent="0.25">
      <c r="B417" s="7156"/>
      <c r="C417" s="5686"/>
      <c r="D417" s="7101"/>
      <c r="E417" s="7153"/>
      <c r="F417" s="7227"/>
      <c r="G417" s="7227"/>
      <c r="H417" s="5708"/>
      <c r="I417" s="5708"/>
      <c r="J417" s="5708"/>
      <c r="K417" s="5708"/>
      <c r="L417" s="5708"/>
      <c r="M417" s="5708"/>
      <c r="N417" s="5699"/>
      <c r="O417" s="5708"/>
      <c r="P417" s="5699"/>
      <c r="Q417" s="5699"/>
      <c r="R417" s="5705"/>
      <c r="S417" s="5699"/>
      <c r="T417" s="5699"/>
      <c r="U417" s="7132"/>
      <c r="V417" s="7108"/>
      <c r="W417" s="7143"/>
      <c r="X417" s="5693"/>
      <c r="Y417" s="2103">
        <v>5</v>
      </c>
      <c r="Z417" s="507" t="s">
        <v>964</v>
      </c>
      <c r="AA417" s="5519" t="s">
        <v>965</v>
      </c>
      <c r="AB417" s="5499">
        <v>4</v>
      </c>
      <c r="AC417" s="559">
        <v>0</v>
      </c>
      <c r="AD417" s="667">
        <f>AC417/AB417</f>
        <v>0</v>
      </c>
      <c r="AE417" s="559">
        <v>1</v>
      </c>
      <c r="AF417" s="667">
        <f>AE417/AB417</f>
        <v>0.25</v>
      </c>
      <c r="AG417" s="559">
        <v>2</v>
      </c>
      <c r="AH417" s="580">
        <f t="shared" si="1924"/>
        <v>0.5</v>
      </c>
      <c r="AI417" s="584">
        <v>1</v>
      </c>
      <c r="AJ417" s="580">
        <f t="shared" si="1925"/>
        <v>0.25</v>
      </c>
      <c r="AK417" s="947">
        <f t="shared" si="1926"/>
        <v>1</v>
      </c>
      <c r="AL417" s="2333">
        <v>5</v>
      </c>
      <c r="AM417" s="1626" t="s">
        <v>3484</v>
      </c>
      <c r="AN417" s="974" t="s">
        <v>1946</v>
      </c>
      <c r="AO417" s="974" t="s">
        <v>1955</v>
      </c>
      <c r="AP417" s="974" t="s">
        <v>1992</v>
      </c>
      <c r="AQ417" s="974">
        <v>100</v>
      </c>
      <c r="AR417" s="974" t="s">
        <v>1573</v>
      </c>
      <c r="AS417" s="976" t="s">
        <v>1579</v>
      </c>
      <c r="AT417" s="2293"/>
      <c r="AU417" s="817" t="s">
        <v>1704</v>
      </c>
      <c r="AV417" s="6456">
        <v>4</v>
      </c>
      <c r="AW417" s="6457"/>
      <c r="AX417" s="4449">
        <f t="shared" si="1927"/>
        <v>1</v>
      </c>
      <c r="AY417" s="4450">
        <f t="shared" si="1928"/>
        <v>0</v>
      </c>
      <c r="AZ417" s="4411">
        <f t="shared" si="1929"/>
        <v>1</v>
      </c>
      <c r="BA417" s="4732">
        <f t="shared" si="1930"/>
        <v>0</v>
      </c>
      <c r="BB417" s="4738">
        <f t="shared" si="1711"/>
        <v>4</v>
      </c>
      <c r="BC417" s="4104">
        <f t="shared" si="1931"/>
        <v>0</v>
      </c>
      <c r="BD417" s="4118">
        <f t="shared" si="1932"/>
        <v>1</v>
      </c>
      <c r="BE417" s="4589">
        <f t="shared" si="1933"/>
        <v>0</v>
      </c>
      <c r="BF417" s="6491">
        <v>4</v>
      </c>
      <c r="BG417" s="6492"/>
      <c r="BH417" s="3673">
        <f t="shared" si="1903"/>
        <v>2</v>
      </c>
      <c r="BI417" s="3674">
        <f t="shared" si="1934"/>
        <v>0</v>
      </c>
      <c r="BJ417" s="3111">
        <f t="shared" si="1935"/>
        <v>2</v>
      </c>
      <c r="BK417" s="3121">
        <f t="shared" si="1969"/>
        <v>0</v>
      </c>
      <c r="BL417" s="3736">
        <f t="shared" si="1792"/>
        <v>4</v>
      </c>
      <c r="BM417" s="3122">
        <f t="shared" si="1936"/>
        <v>0</v>
      </c>
      <c r="BN417" s="3121">
        <f t="shared" si="1937"/>
        <v>1</v>
      </c>
      <c r="BO417" s="3735">
        <f t="shared" si="1938"/>
        <v>0</v>
      </c>
      <c r="BP417" s="3494"/>
      <c r="BQ417" s="6849">
        <v>4</v>
      </c>
      <c r="BR417" s="6850"/>
      <c r="BS417" s="2691">
        <f t="shared" ref="BS417" si="1990">SUM(FC417+FL417+FU417)</f>
        <v>1</v>
      </c>
      <c r="BT417" s="2692">
        <f t="shared" ref="BT417" si="1991">SUM(FD417+FM417+FV417)</f>
        <v>1</v>
      </c>
      <c r="BU417" s="2987">
        <f t="shared" si="1970"/>
        <v>0</v>
      </c>
      <c r="BV417" s="2876">
        <f t="shared" si="1971"/>
        <v>1</v>
      </c>
      <c r="BW417" s="2686">
        <f t="shared" si="1972"/>
        <v>4</v>
      </c>
      <c r="BX417" s="2991">
        <f t="shared" si="1973"/>
        <v>0</v>
      </c>
      <c r="BY417" s="2876">
        <f t="shared" si="1974"/>
        <v>1</v>
      </c>
      <c r="BZ417" s="3151"/>
      <c r="CA417" s="6813">
        <v>4</v>
      </c>
      <c r="CB417" s="7371"/>
      <c r="CC417" s="1813">
        <v>0</v>
      </c>
      <c r="CD417" s="1814">
        <v>3</v>
      </c>
      <c r="CE417" s="2359">
        <f t="shared" si="1944"/>
        <v>-3</v>
      </c>
      <c r="CF417" s="1741">
        <v>1</v>
      </c>
      <c r="CG417" s="1762">
        <f t="shared" si="1945"/>
        <v>3</v>
      </c>
      <c r="CH417" s="2387">
        <f t="shared" si="1946"/>
        <v>1</v>
      </c>
      <c r="CI417" s="1741">
        <f t="shared" si="1947"/>
        <v>0.75</v>
      </c>
      <c r="CJ417" s="2479"/>
      <c r="CK417" s="2479"/>
      <c r="CL417" s="2479"/>
      <c r="CM417" s="1728">
        <v>0</v>
      </c>
      <c r="CN417" s="1728">
        <v>0</v>
      </c>
      <c r="CO417" s="1728">
        <v>0</v>
      </c>
      <c r="CP417" s="1729"/>
      <c r="CQ417" s="1729"/>
      <c r="CR417" s="1729"/>
      <c r="CS417" s="1729"/>
      <c r="CT417" s="1729"/>
      <c r="CU417" s="1729"/>
      <c r="CV417" s="1729"/>
      <c r="CW417" s="1729"/>
      <c r="CX417" s="1729"/>
      <c r="CY417" s="5794">
        <v>4</v>
      </c>
      <c r="CZ417" s="5795"/>
      <c r="DA417" s="4883">
        <v>0</v>
      </c>
      <c r="DB417" s="4883">
        <v>0</v>
      </c>
      <c r="DC417" s="4730">
        <f t="shared" si="1975"/>
        <v>0</v>
      </c>
      <c r="DD417" s="4731" t="e">
        <f>DB417/DA417</f>
        <v>#DIV/0!</v>
      </c>
      <c r="DE417" s="4729">
        <f t="shared" si="1852"/>
        <v>4</v>
      </c>
      <c r="DF417" s="4100">
        <f t="shared" si="1976"/>
        <v>0</v>
      </c>
      <c r="DG417" s="4118">
        <f t="shared" si="1948"/>
        <v>1</v>
      </c>
      <c r="DH417" s="5790">
        <v>4</v>
      </c>
      <c r="DI417" s="5791"/>
      <c r="DJ417" s="4449">
        <v>0</v>
      </c>
      <c r="DK417" s="4449">
        <v>0</v>
      </c>
      <c r="DL417" s="4887">
        <f t="shared" si="1977"/>
        <v>0</v>
      </c>
      <c r="DM417" s="4732">
        <v>0</v>
      </c>
      <c r="DN417" s="4421">
        <f t="shared" si="1949"/>
        <v>4</v>
      </c>
      <c r="DO417" s="4100">
        <f t="shared" si="1978"/>
        <v>0</v>
      </c>
      <c r="DP417" s="4118">
        <f t="shared" si="1950"/>
        <v>1</v>
      </c>
      <c r="DQ417" s="5796">
        <v>4</v>
      </c>
      <c r="DR417" s="5797"/>
      <c r="DS417" s="2689">
        <v>1</v>
      </c>
      <c r="DT417" s="2689">
        <v>0</v>
      </c>
      <c r="DU417" s="4759">
        <f t="shared" si="1951"/>
        <v>1</v>
      </c>
      <c r="DV417" s="4478">
        <f>DT417/DS417</f>
        <v>0</v>
      </c>
      <c r="DW417" s="2683">
        <f t="shared" si="1952"/>
        <v>4</v>
      </c>
      <c r="DX417" s="4100">
        <f t="shared" si="1987"/>
        <v>0</v>
      </c>
      <c r="DY417" s="4118">
        <f t="shared" si="1953"/>
        <v>1</v>
      </c>
      <c r="DZ417" s="5794">
        <v>4</v>
      </c>
      <c r="EA417" s="5795"/>
      <c r="EB417" s="3734">
        <v>0</v>
      </c>
      <c r="EC417" s="3734">
        <v>0</v>
      </c>
      <c r="ED417" s="3186">
        <f t="shared" si="1979"/>
        <v>0</v>
      </c>
      <c r="EE417" s="3188" t="e">
        <f>EC417/EB417</f>
        <v>#DIV/0!</v>
      </c>
      <c r="EF417" s="3330">
        <f t="shared" si="1954"/>
        <v>4</v>
      </c>
      <c r="EG417" s="3178">
        <f t="shared" si="1980"/>
        <v>0</v>
      </c>
      <c r="EH417" s="3188">
        <f t="shared" si="1955"/>
        <v>1</v>
      </c>
      <c r="EI417" s="5790">
        <v>4</v>
      </c>
      <c r="EJ417" s="5791"/>
      <c r="EK417" s="2905">
        <v>0</v>
      </c>
      <c r="EL417" s="2905">
        <v>0</v>
      </c>
      <c r="EM417" s="3186">
        <f t="shared" si="1981"/>
        <v>0</v>
      </c>
      <c r="EN417" s="3188">
        <v>0</v>
      </c>
      <c r="EO417" s="3341">
        <f t="shared" si="1956"/>
        <v>4</v>
      </c>
      <c r="EP417" s="3178">
        <f t="shared" si="1982"/>
        <v>0</v>
      </c>
      <c r="EQ417" s="3188">
        <f t="shared" si="1957"/>
        <v>1</v>
      </c>
      <c r="ER417" s="5796">
        <v>4</v>
      </c>
      <c r="ES417" s="5797"/>
      <c r="ET417" s="3737">
        <v>2</v>
      </c>
      <c r="EU417" s="3737">
        <v>0</v>
      </c>
      <c r="EV417" s="3178">
        <f t="shared" si="1958"/>
        <v>2</v>
      </c>
      <c r="EW417" s="3188">
        <f>EU417/ET417</f>
        <v>0</v>
      </c>
      <c r="EX417" s="3621">
        <f t="shared" si="1959"/>
        <v>4</v>
      </c>
      <c r="EY417" s="3178">
        <f t="shared" si="1988"/>
        <v>0</v>
      </c>
      <c r="EZ417" s="3950">
        <f t="shared" si="1960"/>
        <v>1</v>
      </c>
      <c r="FA417" s="6811">
        <v>4</v>
      </c>
      <c r="FB417" s="6812"/>
      <c r="FC417" s="2530">
        <v>0</v>
      </c>
      <c r="FD417" s="2530">
        <v>0</v>
      </c>
      <c r="FE417" s="2846">
        <f t="shared" si="1983"/>
        <v>0</v>
      </c>
      <c r="FF417" s="2876" t="e">
        <f>FD417/FC417</f>
        <v>#DIV/0!</v>
      </c>
      <c r="FG417" s="2590">
        <f t="shared" si="1961"/>
        <v>3</v>
      </c>
      <c r="FH417" s="2846">
        <f t="shared" si="1984"/>
        <v>1</v>
      </c>
      <c r="FI417" s="2876">
        <f t="shared" si="1962"/>
        <v>0.75</v>
      </c>
      <c r="FJ417" s="6739">
        <v>4</v>
      </c>
      <c r="FK417" s="6739"/>
      <c r="FL417" s="2572">
        <v>0</v>
      </c>
      <c r="FM417" s="2572">
        <v>0</v>
      </c>
      <c r="FN417" s="2846">
        <f t="shared" si="1985"/>
        <v>0</v>
      </c>
      <c r="FO417" s="2876">
        <v>0</v>
      </c>
      <c r="FP417" s="2587">
        <f t="shared" si="1963"/>
        <v>3</v>
      </c>
      <c r="FQ417" s="2846">
        <f t="shared" si="1986"/>
        <v>1</v>
      </c>
      <c r="FR417" s="2876">
        <f t="shared" si="1964"/>
        <v>0.75</v>
      </c>
      <c r="FS417" s="6849">
        <v>4</v>
      </c>
      <c r="FT417" s="6850"/>
      <c r="FU417" s="2689">
        <v>1</v>
      </c>
      <c r="FV417" s="2689">
        <v>1</v>
      </c>
      <c r="FW417" s="2846">
        <f t="shared" si="1965"/>
        <v>0</v>
      </c>
      <c r="FX417" s="2876">
        <f>FV417/FU417</f>
        <v>1</v>
      </c>
      <c r="FY417" s="2587">
        <f t="shared" si="1966"/>
        <v>4</v>
      </c>
      <c r="FZ417" s="2846">
        <f t="shared" si="1989"/>
        <v>0</v>
      </c>
      <c r="GA417" s="2876">
        <f t="shared" si="1967"/>
        <v>1</v>
      </c>
      <c r="GB417" s="1">
        <f t="shared" si="1968"/>
        <v>0</v>
      </c>
      <c r="GC417" s="2219">
        <v>0</v>
      </c>
      <c r="GD417" s="1895">
        <v>1</v>
      </c>
      <c r="GE417" s="2131" t="s">
        <v>247</v>
      </c>
      <c r="GF417" s="2131" t="s">
        <v>248</v>
      </c>
      <c r="GG417" s="2105" t="s">
        <v>17</v>
      </c>
      <c r="GH417" s="2105" t="s">
        <v>16</v>
      </c>
      <c r="GI417" s="2105" t="s">
        <v>16</v>
      </c>
      <c r="GJ417" s="2105" t="s">
        <v>17</v>
      </c>
      <c r="GK417" s="2105" t="s">
        <v>16</v>
      </c>
      <c r="GL417" s="2103">
        <v>5</v>
      </c>
      <c r="GM417" s="226" t="s">
        <v>964</v>
      </c>
      <c r="GN417" s="676" t="s">
        <v>965</v>
      </c>
      <c r="GO417" s="1727">
        <v>4</v>
      </c>
      <c r="GP417" s="1727">
        <v>0</v>
      </c>
      <c r="GQ417" s="2086">
        <v>3</v>
      </c>
      <c r="GR417" s="2086">
        <v>-3</v>
      </c>
      <c r="GS417" s="1895">
        <v>1</v>
      </c>
      <c r="GT417" s="2086">
        <v>3</v>
      </c>
      <c r="GU417" s="2086">
        <v>1</v>
      </c>
      <c r="GV417" s="1895">
        <v>0.75</v>
      </c>
    </row>
    <row r="418" spans="1:204" ht="60" customHeight="1" x14ac:dyDescent="0.25">
      <c r="A418" s="1">
        <f>SUM(A413+1)</f>
        <v>66</v>
      </c>
      <c r="B418" s="7156"/>
      <c r="C418" s="5684">
        <v>1601</v>
      </c>
      <c r="D418" s="7100">
        <v>2</v>
      </c>
      <c r="E418" s="7102" t="s">
        <v>249</v>
      </c>
      <c r="F418" s="7165" t="s">
        <v>247</v>
      </c>
      <c r="G418" s="7165" t="s">
        <v>250</v>
      </c>
      <c r="H418" s="5706" t="s">
        <v>112</v>
      </c>
      <c r="I418" s="5706" t="s">
        <v>29</v>
      </c>
      <c r="J418" s="5706" t="s">
        <v>29</v>
      </c>
      <c r="K418" s="5706" t="s">
        <v>16</v>
      </c>
      <c r="L418" s="5706" t="s">
        <v>16</v>
      </c>
      <c r="M418" s="5706" t="s">
        <v>21</v>
      </c>
      <c r="N418" s="5697" t="s">
        <v>626</v>
      </c>
      <c r="O418" s="5697" t="s">
        <v>621</v>
      </c>
      <c r="P418" s="7123" t="s">
        <v>378</v>
      </c>
      <c r="Q418" s="5697" t="s">
        <v>381</v>
      </c>
      <c r="R418" s="5703" t="s">
        <v>384</v>
      </c>
      <c r="S418" s="5706" t="s">
        <v>497</v>
      </c>
      <c r="T418" s="5697" t="s">
        <v>498</v>
      </c>
      <c r="U418" s="7115" t="s">
        <v>697</v>
      </c>
      <c r="V418" s="5697" t="s">
        <v>559</v>
      </c>
      <c r="W418" s="5694">
        <v>2061327.67</v>
      </c>
      <c r="X418" s="5691" t="s">
        <v>251</v>
      </c>
      <c r="Y418" s="2096">
        <v>1</v>
      </c>
      <c r="Z418" s="510" t="s">
        <v>987</v>
      </c>
      <c r="AA418" s="484" t="s">
        <v>988</v>
      </c>
      <c r="AB418" s="414">
        <v>900</v>
      </c>
      <c r="AC418" s="460">
        <v>225</v>
      </c>
      <c r="AD418" s="577">
        <f t="shared" ref="AD418:AD423" si="1992">AC418/AB418</f>
        <v>0.25</v>
      </c>
      <c r="AE418" s="460">
        <v>225</v>
      </c>
      <c r="AF418" s="577">
        <f t="shared" ref="AF418:AF423" si="1993">AE418/AB418</f>
        <v>0.25</v>
      </c>
      <c r="AG418" s="460">
        <v>225</v>
      </c>
      <c r="AH418" s="580">
        <f t="shared" si="1924"/>
        <v>0.25</v>
      </c>
      <c r="AI418" s="460">
        <v>225</v>
      </c>
      <c r="AJ418" s="580">
        <f t="shared" si="1925"/>
        <v>0.25</v>
      </c>
      <c r="AK418" s="1412">
        <f t="shared" si="1926"/>
        <v>1</v>
      </c>
      <c r="AL418" s="2334">
        <v>1</v>
      </c>
      <c r="AM418" s="1626" t="s">
        <v>3485</v>
      </c>
      <c r="AN418" s="930" t="s">
        <v>3512</v>
      </c>
      <c r="AO418" s="1417" t="s">
        <v>1990</v>
      </c>
      <c r="AP418" s="1417" t="s">
        <v>1991</v>
      </c>
      <c r="AQ418" s="974">
        <v>100</v>
      </c>
      <c r="AR418" s="1063" t="s">
        <v>988</v>
      </c>
      <c r="AS418" s="976" t="s">
        <v>1579</v>
      </c>
      <c r="AT418" s="2293"/>
      <c r="AU418" s="1384" t="s">
        <v>1704</v>
      </c>
      <c r="AV418" s="6458">
        <v>900</v>
      </c>
      <c r="AW418" s="6459"/>
      <c r="AX418" s="4449">
        <f t="shared" si="1927"/>
        <v>225</v>
      </c>
      <c r="AY418" s="4450">
        <f t="shared" si="1928"/>
        <v>282</v>
      </c>
      <c r="AZ418" s="4411">
        <f t="shared" si="1929"/>
        <v>-57</v>
      </c>
      <c r="BA418" s="4420">
        <f t="shared" si="1930"/>
        <v>1.2533333333333334</v>
      </c>
      <c r="BB418" s="4421">
        <f t="shared" si="1711"/>
        <v>992</v>
      </c>
      <c r="BC418" s="4104">
        <f t="shared" si="1931"/>
        <v>-92</v>
      </c>
      <c r="BD418" s="4117">
        <f t="shared" si="1932"/>
        <v>1.1022222222222222</v>
      </c>
      <c r="BE418" s="4588">
        <f t="shared" si="1933"/>
        <v>0</v>
      </c>
      <c r="BF418" s="6458">
        <v>900</v>
      </c>
      <c r="BG418" s="6459"/>
      <c r="BH418" s="3673">
        <f t="shared" si="1903"/>
        <v>225</v>
      </c>
      <c r="BI418" s="3674">
        <f t="shared" si="1934"/>
        <v>241</v>
      </c>
      <c r="BJ418" s="3111">
        <f t="shared" si="1935"/>
        <v>-16</v>
      </c>
      <c r="BK418" s="3120">
        <f t="shared" si="1969"/>
        <v>1.0711111111111111</v>
      </c>
      <c r="BL418" s="3731">
        <f t="shared" si="1792"/>
        <v>710</v>
      </c>
      <c r="BM418" s="3122">
        <f t="shared" si="1936"/>
        <v>190</v>
      </c>
      <c r="BN418" s="3120">
        <f t="shared" si="1937"/>
        <v>0.78888888888888886</v>
      </c>
      <c r="BO418" s="3743">
        <f t="shared" si="1938"/>
        <v>0</v>
      </c>
      <c r="BP418" s="3494"/>
      <c r="BQ418" s="6861">
        <v>900</v>
      </c>
      <c r="BR418" s="6862"/>
      <c r="BS418" s="2691">
        <f t="shared" ref="BS418:BS420" si="1994">SUM(FC418+FL418+FU418)</f>
        <v>225</v>
      </c>
      <c r="BT418" s="2692">
        <f t="shared" ref="BT418:BT420" si="1995">SUM(FD418+FM418+FV418)</f>
        <v>244</v>
      </c>
      <c r="BU418" s="2987">
        <f t="shared" si="1970"/>
        <v>-19</v>
      </c>
      <c r="BV418" s="1701">
        <f t="shared" si="1971"/>
        <v>1.0844444444444445</v>
      </c>
      <c r="BW418" s="2683">
        <f t="shared" si="1972"/>
        <v>469</v>
      </c>
      <c r="BX418" s="2991">
        <f t="shared" si="1973"/>
        <v>431</v>
      </c>
      <c r="BY418" s="1701">
        <f t="shared" si="1974"/>
        <v>0.52111111111111108</v>
      </c>
      <c r="BZ418" s="3151"/>
      <c r="CA418" s="7312">
        <v>900</v>
      </c>
      <c r="CB418" s="7313"/>
      <c r="CC418" s="1813">
        <v>225</v>
      </c>
      <c r="CD418" s="1814">
        <v>225</v>
      </c>
      <c r="CE418" s="2359">
        <f t="shared" si="1944"/>
        <v>0</v>
      </c>
      <c r="CF418" s="1732">
        <f t="shared" ref="CF418:CF425" si="1996">CD418/CC418</f>
        <v>1</v>
      </c>
      <c r="CG418" s="1733">
        <f t="shared" si="1945"/>
        <v>225</v>
      </c>
      <c r="CH418" s="2387">
        <f t="shared" si="1946"/>
        <v>675</v>
      </c>
      <c r="CI418" s="1732">
        <f t="shared" si="1947"/>
        <v>0.25</v>
      </c>
      <c r="CJ418" s="2479"/>
      <c r="CK418" s="2479"/>
      <c r="CL418" s="2479"/>
      <c r="CM418" s="1724">
        <f>CL418/3</f>
        <v>0</v>
      </c>
      <c r="CN418" s="1724">
        <v>75</v>
      </c>
      <c r="CO418" s="1724">
        <v>75</v>
      </c>
      <c r="CP418" s="1729"/>
      <c r="CQ418" s="1729"/>
      <c r="CR418" s="1729"/>
      <c r="CS418" s="1729"/>
      <c r="CT418" s="1729"/>
      <c r="CU418" s="1729"/>
      <c r="CV418" s="1729"/>
      <c r="CW418" s="1729"/>
      <c r="CX418" s="1729"/>
      <c r="CY418" s="5730">
        <v>900</v>
      </c>
      <c r="CZ418" s="5798"/>
      <c r="DA418" s="4883">
        <v>75</v>
      </c>
      <c r="DB418" s="4883">
        <v>89</v>
      </c>
      <c r="DC418" s="4323">
        <f t="shared" si="1975"/>
        <v>-14</v>
      </c>
      <c r="DD418" s="4324">
        <f t="shared" ref="DD418:DD445" si="1997">DB418/DA418</f>
        <v>1.1866666666666668</v>
      </c>
      <c r="DE418" s="4837">
        <f t="shared" si="1852"/>
        <v>799</v>
      </c>
      <c r="DF418" s="4099">
        <f t="shared" si="1976"/>
        <v>101</v>
      </c>
      <c r="DG418" s="4117">
        <f t="shared" si="1948"/>
        <v>0.88777777777777778</v>
      </c>
      <c r="DH418" s="5830">
        <v>900</v>
      </c>
      <c r="DI418" s="5833"/>
      <c r="DJ418" s="4449">
        <v>75</v>
      </c>
      <c r="DK418" s="4449">
        <v>91</v>
      </c>
      <c r="DL418" s="5079">
        <f t="shared" si="1977"/>
        <v>-16</v>
      </c>
      <c r="DM418" s="4420">
        <f t="shared" ref="DM418:DM445" si="1998">DK418/DJ418</f>
        <v>1.2133333333333334</v>
      </c>
      <c r="DN418" s="4421">
        <f t="shared" si="1949"/>
        <v>890</v>
      </c>
      <c r="DO418" s="4099">
        <f t="shared" si="1978"/>
        <v>10</v>
      </c>
      <c r="DP418" s="4117">
        <f t="shared" si="1950"/>
        <v>0.98888888888888893</v>
      </c>
      <c r="DQ418" s="5976">
        <v>900</v>
      </c>
      <c r="DR418" s="5977"/>
      <c r="DS418" s="2687">
        <v>75</v>
      </c>
      <c r="DT418" s="2687">
        <v>102</v>
      </c>
      <c r="DU418" s="5001">
        <f t="shared" si="1951"/>
        <v>-27</v>
      </c>
      <c r="DV418" s="2682">
        <f t="shared" ref="DV418:DV445" si="1999">DT418/DS418</f>
        <v>1.36</v>
      </c>
      <c r="DW418" s="2683">
        <f t="shared" si="1952"/>
        <v>992</v>
      </c>
      <c r="DX418" s="4099">
        <f t="shared" si="1987"/>
        <v>-92</v>
      </c>
      <c r="DY418" s="4117">
        <f t="shared" si="1953"/>
        <v>1.1022222222222222</v>
      </c>
      <c r="DZ418" s="5730">
        <v>900</v>
      </c>
      <c r="EA418" s="5798"/>
      <c r="EB418" s="3734">
        <v>75</v>
      </c>
      <c r="EC418" s="3734">
        <v>82</v>
      </c>
      <c r="ED418" s="3190">
        <f t="shared" si="1979"/>
        <v>-7</v>
      </c>
      <c r="EE418" s="3187">
        <f t="shared" ref="EE418:EE445" si="2000">EC418/EB418</f>
        <v>1.0933333333333333</v>
      </c>
      <c r="EF418" s="3279">
        <f t="shared" si="1954"/>
        <v>551</v>
      </c>
      <c r="EG418" s="3179">
        <f t="shared" si="1980"/>
        <v>349</v>
      </c>
      <c r="EH418" s="3187">
        <f t="shared" si="1955"/>
        <v>0.61222222222222222</v>
      </c>
      <c r="EI418" s="5830">
        <v>900</v>
      </c>
      <c r="EJ418" s="5833"/>
      <c r="EK418" s="3678">
        <v>75</v>
      </c>
      <c r="EL418" s="3678">
        <v>78</v>
      </c>
      <c r="EM418" s="3190">
        <f t="shared" si="1981"/>
        <v>-3</v>
      </c>
      <c r="EN418" s="3187">
        <f t="shared" ref="EN418:EN445" si="2001">EL418/EK418</f>
        <v>1.04</v>
      </c>
      <c r="EO418" s="3016">
        <f t="shared" si="1956"/>
        <v>629</v>
      </c>
      <c r="EP418" s="3179">
        <f t="shared" si="1982"/>
        <v>271</v>
      </c>
      <c r="EQ418" s="3187">
        <f t="shared" si="1957"/>
        <v>0.69888888888888889</v>
      </c>
      <c r="ER418" s="5976">
        <v>900</v>
      </c>
      <c r="ES418" s="5977"/>
      <c r="ET418" s="3681">
        <v>75</v>
      </c>
      <c r="EU418" s="3681">
        <v>81</v>
      </c>
      <c r="EV418" s="3179">
        <f t="shared" si="1958"/>
        <v>-6</v>
      </c>
      <c r="EW418" s="3187">
        <f t="shared" ref="EW418:EW445" si="2002">EU418/ET418</f>
        <v>1.08</v>
      </c>
      <c r="EX418" s="3638">
        <f t="shared" si="1959"/>
        <v>710</v>
      </c>
      <c r="EY418" s="3179">
        <f t="shared" si="1988"/>
        <v>190</v>
      </c>
      <c r="EZ418" s="3187">
        <f t="shared" si="1960"/>
        <v>0.78888888888888886</v>
      </c>
      <c r="FA418" s="6782">
        <v>900</v>
      </c>
      <c r="FB418" s="6783"/>
      <c r="FC418" s="2527">
        <v>79</v>
      </c>
      <c r="FD418" s="2527">
        <v>79</v>
      </c>
      <c r="FE418" s="2845">
        <f t="shared" si="1983"/>
        <v>0</v>
      </c>
      <c r="FF418" s="1701">
        <f t="shared" ref="FF418:FF445" si="2003">FD418/FC418</f>
        <v>1</v>
      </c>
      <c r="FG418" s="2587">
        <f t="shared" si="1961"/>
        <v>304</v>
      </c>
      <c r="FH418" s="2845">
        <f t="shared" si="1984"/>
        <v>596</v>
      </c>
      <c r="FI418" s="1701">
        <f t="shared" si="1962"/>
        <v>0.33777777777777779</v>
      </c>
      <c r="FJ418" s="6739">
        <v>900</v>
      </c>
      <c r="FK418" s="6739"/>
      <c r="FL418" s="2572">
        <v>71</v>
      </c>
      <c r="FM418" s="2572">
        <v>81</v>
      </c>
      <c r="FN418" s="2845">
        <f t="shared" si="1985"/>
        <v>-10</v>
      </c>
      <c r="FO418" s="1701">
        <f t="shared" ref="FO418:FO445" si="2004">FM418/FL418</f>
        <v>1.1408450704225352</v>
      </c>
      <c r="FP418" s="2587">
        <f t="shared" si="1963"/>
        <v>385</v>
      </c>
      <c r="FQ418" s="2845">
        <f t="shared" si="1986"/>
        <v>515</v>
      </c>
      <c r="FR418" s="1701">
        <f t="shared" si="1964"/>
        <v>0.42777777777777776</v>
      </c>
      <c r="FS418" s="6861">
        <v>900</v>
      </c>
      <c r="FT418" s="6862"/>
      <c r="FU418" s="2687">
        <v>75</v>
      </c>
      <c r="FV418" s="2687">
        <v>84</v>
      </c>
      <c r="FW418" s="2845">
        <f t="shared" si="1965"/>
        <v>-9</v>
      </c>
      <c r="FX418" s="1701">
        <f t="shared" ref="FX418:FX445" si="2005">FV418/FU418</f>
        <v>1.1200000000000001</v>
      </c>
      <c r="FY418" s="2587">
        <f t="shared" si="1966"/>
        <v>469</v>
      </c>
      <c r="FZ418" s="2845">
        <f t="shared" si="1989"/>
        <v>431</v>
      </c>
      <c r="GA418" s="1701">
        <f t="shared" si="1967"/>
        <v>0.52111111111111108</v>
      </c>
      <c r="GB418" s="1">
        <f t="shared" si="1968"/>
        <v>9.1111111111111143E-2</v>
      </c>
      <c r="GC418" s="2219">
        <v>0</v>
      </c>
      <c r="GD418" s="1895">
        <v>1</v>
      </c>
      <c r="GE418" s="2132" t="s">
        <v>247</v>
      </c>
      <c r="GF418" s="2132" t="s">
        <v>250</v>
      </c>
      <c r="GG418" s="2105" t="s">
        <v>112</v>
      </c>
      <c r="GH418" s="2105" t="s">
        <v>29</v>
      </c>
      <c r="GI418" s="2105" t="s">
        <v>29</v>
      </c>
      <c r="GJ418" s="2105" t="s">
        <v>16</v>
      </c>
      <c r="GK418" s="2105" t="s">
        <v>16</v>
      </c>
      <c r="GL418" s="2096">
        <v>1</v>
      </c>
      <c r="GM418" s="305" t="s">
        <v>987</v>
      </c>
      <c r="GN418" s="223" t="s">
        <v>988</v>
      </c>
      <c r="GO418" s="460">
        <v>900</v>
      </c>
      <c r="GP418" s="460">
        <v>225</v>
      </c>
      <c r="GQ418" s="2086">
        <v>225</v>
      </c>
      <c r="GR418" s="2086">
        <v>0</v>
      </c>
      <c r="GS418" s="1895">
        <v>1</v>
      </c>
      <c r="GT418" s="2086">
        <v>225</v>
      </c>
      <c r="GU418" s="2086">
        <v>675</v>
      </c>
      <c r="GV418" s="1895">
        <v>0.25</v>
      </c>
    </row>
    <row r="419" spans="1:204" ht="60" customHeight="1" x14ac:dyDescent="0.25">
      <c r="B419" s="7156"/>
      <c r="C419" s="5685"/>
      <c r="D419" s="7164"/>
      <c r="E419" s="7145"/>
      <c r="F419" s="7166"/>
      <c r="G419" s="7166"/>
      <c r="H419" s="5707"/>
      <c r="I419" s="5707"/>
      <c r="J419" s="5707"/>
      <c r="K419" s="5707"/>
      <c r="L419" s="5707"/>
      <c r="M419" s="5707"/>
      <c r="N419" s="5698"/>
      <c r="O419" s="5698"/>
      <c r="P419" s="7185"/>
      <c r="Q419" s="5698"/>
      <c r="R419" s="5704"/>
      <c r="S419" s="5707"/>
      <c r="T419" s="5698"/>
      <c r="U419" s="7116"/>
      <c r="V419" s="5698"/>
      <c r="W419" s="5695"/>
      <c r="X419" s="5692"/>
      <c r="Y419" s="2096">
        <v>2</v>
      </c>
      <c r="Z419" s="510" t="s">
        <v>989</v>
      </c>
      <c r="AA419" s="484" t="s">
        <v>990</v>
      </c>
      <c r="AB419" s="414">
        <v>800</v>
      </c>
      <c r="AC419" s="460">
        <v>200</v>
      </c>
      <c r="AD419" s="544">
        <f t="shared" si="1992"/>
        <v>0.25</v>
      </c>
      <c r="AE419" s="460">
        <v>200</v>
      </c>
      <c r="AF419" s="544">
        <f t="shared" si="1993"/>
        <v>0.25</v>
      </c>
      <c r="AG419" s="460">
        <v>200</v>
      </c>
      <c r="AH419" s="580">
        <f t="shared" si="1924"/>
        <v>0.25</v>
      </c>
      <c r="AI419" s="460">
        <v>200</v>
      </c>
      <c r="AJ419" s="580">
        <f t="shared" si="1925"/>
        <v>0.25</v>
      </c>
      <c r="AK419" s="1412">
        <f t="shared" si="1926"/>
        <v>1</v>
      </c>
      <c r="AL419" s="2335">
        <v>2</v>
      </c>
      <c r="AM419" s="1626" t="s">
        <v>3486</v>
      </c>
      <c r="AN419" s="930" t="s">
        <v>3513</v>
      </c>
      <c r="AO419" s="1417" t="s">
        <v>1993</v>
      </c>
      <c r="AP419" s="1417" t="s">
        <v>1994</v>
      </c>
      <c r="AQ419" s="974">
        <v>100</v>
      </c>
      <c r="AR419" s="1063" t="s">
        <v>990</v>
      </c>
      <c r="AS419" s="976" t="s">
        <v>1579</v>
      </c>
      <c r="AT419" s="2293"/>
      <c r="AU419" s="1384" t="s">
        <v>1704</v>
      </c>
      <c r="AV419" s="6460">
        <v>800</v>
      </c>
      <c r="AW419" s="6461"/>
      <c r="AX419" s="4449">
        <f t="shared" si="1927"/>
        <v>200</v>
      </c>
      <c r="AY419" s="4450">
        <f t="shared" si="1928"/>
        <v>251</v>
      </c>
      <c r="AZ419" s="4411">
        <f t="shared" si="1929"/>
        <v>-51</v>
      </c>
      <c r="BA419" s="4680">
        <f t="shared" si="1930"/>
        <v>1.2549999999999999</v>
      </c>
      <c r="BB419" s="4432">
        <f t="shared" si="1711"/>
        <v>977</v>
      </c>
      <c r="BC419" s="4104">
        <f t="shared" si="1931"/>
        <v>-177</v>
      </c>
      <c r="BD419" s="1747">
        <f t="shared" si="1932"/>
        <v>1.2212499999999999</v>
      </c>
      <c r="BE419" s="4430">
        <f t="shared" si="1933"/>
        <v>0</v>
      </c>
      <c r="BF419" s="6460">
        <v>800</v>
      </c>
      <c r="BG419" s="6461"/>
      <c r="BH419" s="3673">
        <f t="shared" si="1903"/>
        <v>200</v>
      </c>
      <c r="BI419" s="3674">
        <f t="shared" si="1934"/>
        <v>306</v>
      </c>
      <c r="BJ419" s="3111">
        <f t="shared" si="1935"/>
        <v>-106</v>
      </c>
      <c r="BK419" s="1747">
        <f t="shared" si="1969"/>
        <v>1.53</v>
      </c>
      <c r="BL419" s="3732">
        <f t="shared" si="1792"/>
        <v>726</v>
      </c>
      <c r="BM419" s="3122">
        <f t="shared" si="1936"/>
        <v>74</v>
      </c>
      <c r="BN419" s="1747">
        <f t="shared" si="1937"/>
        <v>0.90749999999999997</v>
      </c>
      <c r="BO419" s="3743">
        <f t="shared" si="1938"/>
        <v>0</v>
      </c>
      <c r="BP419" s="3494"/>
      <c r="BQ419" s="6863">
        <v>800</v>
      </c>
      <c r="BR419" s="6864"/>
      <c r="BS419" s="2691">
        <f t="shared" si="1994"/>
        <v>200</v>
      </c>
      <c r="BT419" s="2692">
        <f t="shared" si="1995"/>
        <v>200</v>
      </c>
      <c r="BU419" s="2987">
        <f t="shared" si="1970"/>
        <v>0</v>
      </c>
      <c r="BV419" s="1747">
        <f t="shared" si="1971"/>
        <v>1</v>
      </c>
      <c r="BW419" s="2685">
        <f t="shared" si="1972"/>
        <v>420</v>
      </c>
      <c r="BX419" s="2991">
        <f t="shared" si="1973"/>
        <v>380</v>
      </c>
      <c r="BY419" s="1747">
        <f t="shared" si="1974"/>
        <v>0.52500000000000002</v>
      </c>
      <c r="BZ419" s="3151"/>
      <c r="CA419" s="6706">
        <v>800</v>
      </c>
      <c r="CB419" s="6707"/>
      <c r="CC419" s="1813">
        <v>200</v>
      </c>
      <c r="CD419" s="1814">
        <v>220</v>
      </c>
      <c r="CE419" s="2359">
        <f t="shared" si="1944"/>
        <v>-20</v>
      </c>
      <c r="CF419" s="1736">
        <f t="shared" si="1996"/>
        <v>1.1000000000000001</v>
      </c>
      <c r="CG419" s="1737">
        <f t="shared" si="1945"/>
        <v>220</v>
      </c>
      <c r="CH419" s="2387">
        <f t="shared" si="1946"/>
        <v>580</v>
      </c>
      <c r="CI419" s="1736">
        <f t="shared" si="1947"/>
        <v>0.27500000000000002</v>
      </c>
      <c r="CJ419" s="2479"/>
      <c r="CK419" s="2479"/>
      <c r="CL419" s="2479"/>
      <c r="CM419" s="1723">
        <v>66</v>
      </c>
      <c r="CN419" s="1723">
        <v>67</v>
      </c>
      <c r="CO419" s="1723">
        <v>67</v>
      </c>
      <c r="CP419" s="1729"/>
      <c r="CQ419" s="1729"/>
      <c r="CR419" s="1729"/>
      <c r="CS419" s="1729"/>
      <c r="CT419" s="1729"/>
      <c r="CU419" s="1729"/>
      <c r="CV419" s="1729"/>
      <c r="CW419" s="1729"/>
      <c r="CX419" s="1729"/>
      <c r="CY419" s="5735">
        <v>800</v>
      </c>
      <c r="CZ419" s="5789"/>
      <c r="DA419" s="4883">
        <v>67</v>
      </c>
      <c r="DB419" s="4883">
        <v>93</v>
      </c>
      <c r="DC419" s="4326">
        <f t="shared" si="1975"/>
        <v>-26</v>
      </c>
      <c r="DD419" s="4327">
        <f t="shared" si="1997"/>
        <v>1.3880597014925373</v>
      </c>
      <c r="DE419" s="4884">
        <f t="shared" si="1852"/>
        <v>819</v>
      </c>
      <c r="DF419" s="4093">
        <f t="shared" si="1976"/>
        <v>-19</v>
      </c>
      <c r="DG419" s="1747">
        <f t="shared" si="1948"/>
        <v>1.0237499999999999</v>
      </c>
      <c r="DH419" s="5830">
        <v>800</v>
      </c>
      <c r="DI419" s="5833"/>
      <c r="DJ419" s="4449">
        <v>67</v>
      </c>
      <c r="DK419" s="4449">
        <v>102</v>
      </c>
      <c r="DL419" s="4886">
        <f t="shared" si="1977"/>
        <v>-35</v>
      </c>
      <c r="DM419" s="4680">
        <f t="shared" si="1998"/>
        <v>1.5223880597014925</v>
      </c>
      <c r="DN419" s="4421">
        <f t="shared" si="1949"/>
        <v>921</v>
      </c>
      <c r="DO419" s="4093">
        <f t="shared" si="1978"/>
        <v>-121</v>
      </c>
      <c r="DP419" s="1747">
        <f t="shared" si="1950"/>
        <v>1.1512500000000001</v>
      </c>
      <c r="DQ419" s="5938">
        <v>800</v>
      </c>
      <c r="DR419" s="5939"/>
      <c r="DS419" s="2688">
        <v>66</v>
      </c>
      <c r="DT419" s="2688">
        <v>56</v>
      </c>
      <c r="DU419" s="5002">
        <f t="shared" si="1951"/>
        <v>10</v>
      </c>
      <c r="DV419" s="2684">
        <f t="shared" si="1999"/>
        <v>0.84848484848484851</v>
      </c>
      <c r="DW419" s="2683">
        <f t="shared" si="1952"/>
        <v>977</v>
      </c>
      <c r="DX419" s="4093">
        <f t="shared" si="1987"/>
        <v>-177</v>
      </c>
      <c r="DY419" s="1747">
        <f t="shared" si="1953"/>
        <v>1.2212499999999999</v>
      </c>
      <c r="DZ419" s="5735">
        <v>800</v>
      </c>
      <c r="EA419" s="5789"/>
      <c r="EB419" s="3742">
        <v>66.67</v>
      </c>
      <c r="EC419" s="3734">
        <v>121</v>
      </c>
      <c r="ED419" s="3184">
        <f t="shared" si="1979"/>
        <v>-54.33</v>
      </c>
      <c r="EE419" s="1747">
        <f t="shared" si="2000"/>
        <v>1.8149092545372731</v>
      </c>
      <c r="EF419" s="3329">
        <f t="shared" si="1954"/>
        <v>541</v>
      </c>
      <c r="EG419" s="3174">
        <f t="shared" si="1980"/>
        <v>259</v>
      </c>
      <c r="EH419" s="1747">
        <f t="shared" si="1955"/>
        <v>0.67625000000000002</v>
      </c>
      <c r="EI419" s="5830">
        <v>800</v>
      </c>
      <c r="EJ419" s="5833"/>
      <c r="EK419" s="3686">
        <v>66.33</v>
      </c>
      <c r="EL419" s="3678">
        <v>99</v>
      </c>
      <c r="EM419" s="3184">
        <f t="shared" si="1981"/>
        <v>-32.67</v>
      </c>
      <c r="EN419" s="1747">
        <f t="shared" si="2001"/>
        <v>1.4925373134328359</v>
      </c>
      <c r="EO419" s="3016">
        <f t="shared" si="1956"/>
        <v>640</v>
      </c>
      <c r="EP419" s="3174">
        <f t="shared" si="1982"/>
        <v>160</v>
      </c>
      <c r="EQ419" s="1747">
        <f t="shared" si="1957"/>
        <v>0.8</v>
      </c>
      <c r="ER419" s="5938">
        <v>800</v>
      </c>
      <c r="ES419" s="5939"/>
      <c r="ET419" s="3682">
        <v>67</v>
      </c>
      <c r="EU419" s="3682">
        <v>86</v>
      </c>
      <c r="EV419" s="3174">
        <f t="shared" si="1958"/>
        <v>-19</v>
      </c>
      <c r="EW419" s="1747">
        <f t="shared" si="2002"/>
        <v>1.2835820895522387</v>
      </c>
      <c r="EX419" s="3638">
        <f t="shared" si="1959"/>
        <v>726</v>
      </c>
      <c r="EY419" s="3174">
        <f t="shared" si="1988"/>
        <v>74</v>
      </c>
      <c r="EZ419" s="1747">
        <f t="shared" si="1960"/>
        <v>0.90749999999999997</v>
      </c>
      <c r="FA419" s="6786">
        <v>800</v>
      </c>
      <c r="FB419" s="6787"/>
      <c r="FC419" s="2528">
        <v>83</v>
      </c>
      <c r="FD419" s="2528">
        <v>83</v>
      </c>
      <c r="FE419" s="2844">
        <f t="shared" si="1983"/>
        <v>0</v>
      </c>
      <c r="FF419" s="1747">
        <f t="shared" si="2003"/>
        <v>1</v>
      </c>
      <c r="FG419" s="2589">
        <f t="shared" si="1961"/>
        <v>303</v>
      </c>
      <c r="FH419" s="2844">
        <f t="shared" si="1984"/>
        <v>497</v>
      </c>
      <c r="FI419" s="1747">
        <f t="shared" si="1962"/>
        <v>0.37874999999999998</v>
      </c>
      <c r="FJ419" s="6739">
        <v>800</v>
      </c>
      <c r="FK419" s="6739"/>
      <c r="FL419" s="2572">
        <v>50</v>
      </c>
      <c r="FM419" s="2572">
        <v>41</v>
      </c>
      <c r="FN419" s="2844">
        <f t="shared" si="1985"/>
        <v>9</v>
      </c>
      <c r="FO419" s="1747">
        <f t="shared" si="2004"/>
        <v>0.82</v>
      </c>
      <c r="FP419" s="2587">
        <f t="shared" si="1963"/>
        <v>344</v>
      </c>
      <c r="FQ419" s="2844">
        <f t="shared" si="1986"/>
        <v>456</v>
      </c>
      <c r="FR419" s="1747">
        <f t="shared" si="1964"/>
        <v>0.43</v>
      </c>
      <c r="FS419" s="6863">
        <v>800</v>
      </c>
      <c r="FT419" s="6864"/>
      <c r="FU419" s="2688">
        <v>67</v>
      </c>
      <c r="FV419" s="2688">
        <v>76</v>
      </c>
      <c r="FW419" s="2844">
        <f t="shared" si="1965"/>
        <v>-9</v>
      </c>
      <c r="FX419" s="1747">
        <f t="shared" si="2005"/>
        <v>1.1343283582089552</v>
      </c>
      <c r="FY419" s="2587">
        <f t="shared" si="1966"/>
        <v>420</v>
      </c>
      <c r="FZ419" s="2844">
        <f t="shared" si="1989"/>
        <v>380</v>
      </c>
      <c r="GA419" s="1747">
        <f t="shared" si="1967"/>
        <v>0.52500000000000002</v>
      </c>
      <c r="GB419" s="1">
        <f t="shared" si="1968"/>
        <v>0.15125</v>
      </c>
      <c r="GC419" s="2219">
        <v>0</v>
      </c>
      <c r="GD419" s="1895">
        <v>1</v>
      </c>
      <c r="GE419" s="2132" t="s">
        <v>247</v>
      </c>
      <c r="GF419" s="2132" t="s">
        <v>250</v>
      </c>
      <c r="GG419" s="2105" t="s">
        <v>112</v>
      </c>
      <c r="GH419" s="2105" t="s">
        <v>29</v>
      </c>
      <c r="GI419" s="2105" t="s">
        <v>29</v>
      </c>
      <c r="GJ419" s="2105" t="s">
        <v>16</v>
      </c>
      <c r="GK419" s="2105" t="s">
        <v>16</v>
      </c>
      <c r="GL419" s="2096">
        <v>2</v>
      </c>
      <c r="GM419" s="305" t="s">
        <v>989</v>
      </c>
      <c r="GN419" s="223" t="s">
        <v>990</v>
      </c>
      <c r="GO419" s="460">
        <v>800</v>
      </c>
      <c r="GP419" s="460">
        <v>200</v>
      </c>
      <c r="GQ419" s="2086">
        <v>220</v>
      </c>
      <c r="GR419" s="2086">
        <v>-20</v>
      </c>
      <c r="GS419" s="1895">
        <v>1.1000000000000001</v>
      </c>
      <c r="GT419" s="2086">
        <v>220</v>
      </c>
      <c r="GU419" s="2086">
        <v>580</v>
      </c>
      <c r="GV419" s="1895">
        <v>0.27500000000000002</v>
      </c>
    </row>
    <row r="420" spans="1:204" ht="66" customHeight="1" x14ac:dyDescent="0.25">
      <c r="B420" s="7156"/>
      <c r="C420" s="5686"/>
      <c r="D420" s="7101"/>
      <c r="E420" s="7103"/>
      <c r="F420" s="7167"/>
      <c r="G420" s="7167"/>
      <c r="H420" s="5708"/>
      <c r="I420" s="5708"/>
      <c r="J420" s="5708"/>
      <c r="K420" s="5708"/>
      <c r="L420" s="5708"/>
      <c r="M420" s="5708"/>
      <c r="N420" s="5699"/>
      <c r="O420" s="5699"/>
      <c r="P420" s="7124"/>
      <c r="Q420" s="5699"/>
      <c r="R420" s="5705"/>
      <c r="S420" s="5708"/>
      <c r="T420" s="5699"/>
      <c r="U420" s="7117"/>
      <c r="V420" s="5699"/>
      <c r="W420" s="5696"/>
      <c r="X420" s="5693"/>
      <c r="Y420" s="2096">
        <v>3</v>
      </c>
      <c r="Z420" s="526" t="s">
        <v>991</v>
      </c>
      <c r="AA420" s="484" t="s">
        <v>992</v>
      </c>
      <c r="AB420" s="417">
        <v>650</v>
      </c>
      <c r="AC420" s="420">
        <v>162.5</v>
      </c>
      <c r="AD420" s="421">
        <f t="shared" si="1992"/>
        <v>0.25</v>
      </c>
      <c r="AE420" s="420">
        <v>163</v>
      </c>
      <c r="AF420" s="421">
        <f t="shared" si="1993"/>
        <v>0.25076923076923074</v>
      </c>
      <c r="AG420" s="420">
        <v>163</v>
      </c>
      <c r="AH420" s="588">
        <f t="shared" si="1924"/>
        <v>0.25076923076923074</v>
      </c>
      <c r="AI420" s="420">
        <v>163</v>
      </c>
      <c r="AJ420" s="588">
        <f t="shared" si="1925"/>
        <v>0.25076923076923074</v>
      </c>
      <c r="AK420" s="1412">
        <f t="shared" si="1926"/>
        <v>1.0023076923076921</v>
      </c>
      <c r="AL420" s="2275">
        <v>3</v>
      </c>
      <c r="AM420" s="1626" t="s">
        <v>3487</v>
      </c>
      <c r="AN420" s="930" t="s">
        <v>3514</v>
      </c>
      <c r="AO420" s="1627" t="s">
        <v>1995</v>
      </c>
      <c r="AP420" s="1627" t="s">
        <v>1996</v>
      </c>
      <c r="AQ420" s="807">
        <v>100</v>
      </c>
      <c r="AR420" s="970" t="s">
        <v>992</v>
      </c>
      <c r="AS420" s="976" t="s">
        <v>1579</v>
      </c>
      <c r="AT420" s="2295"/>
      <c r="AU420" s="1629" t="s">
        <v>1704</v>
      </c>
      <c r="AV420" s="6460">
        <v>650</v>
      </c>
      <c r="AW420" s="6461"/>
      <c r="AX420" s="4449">
        <f t="shared" si="1927"/>
        <v>163</v>
      </c>
      <c r="AY420" s="4450">
        <f t="shared" si="1928"/>
        <v>263</v>
      </c>
      <c r="AZ420" s="4411">
        <f t="shared" si="1929"/>
        <v>-100</v>
      </c>
      <c r="BA420" s="4680">
        <f t="shared" si="1930"/>
        <v>1.6134969325153374</v>
      </c>
      <c r="BB420" s="4432">
        <f t="shared" si="1711"/>
        <v>968</v>
      </c>
      <c r="BC420" s="4104">
        <f t="shared" si="1931"/>
        <v>-318</v>
      </c>
      <c r="BD420" s="1747">
        <f t="shared" si="1932"/>
        <v>1.4892307692307691</v>
      </c>
      <c r="BE420" s="5080">
        <f t="shared" si="1933"/>
        <v>0</v>
      </c>
      <c r="BF420" s="6460">
        <v>650</v>
      </c>
      <c r="BG420" s="6461"/>
      <c r="BH420" s="3673">
        <f t="shared" si="1903"/>
        <v>163</v>
      </c>
      <c r="BI420" s="3674">
        <f t="shared" si="1934"/>
        <v>269</v>
      </c>
      <c r="BJ420" s="3111">
        <f t="shared" si="1935"/>
        <v>-106</v>
      </c>
      <c r="BK420" s="1747">
        <f t="shared" si="1969"/>
        <v>1.6503067484662577</v>
      </c>
      <c r="BL420" s="3732">
        <f t="shared" si="1792"/>
        <v>705</v>
      </c>
      <c r="BM420" s="3122">
        <f t="shared" si="1936"/>
        <v>-55</v>
      </c>
      <c r="BN420" s="1747">
        <f t="shared" si="1937"/>
        <v>1.0846153846153845</v>
      </c>
      <c r="BO420" s="3743">
        <f t="shared" si="1938"/>
        <v>0</v>
      </c>
      <c r="BP420" s="3494"/>
      <c r="BQ420" s="6863">
        <v>650</v>
      </c>
      <c r="BR420" s="6864"/>
      <c r="BS420" s="2691">
        <f t="shared" si="1994"/>
        <v>163</v>
      </c>
      <c r="BT420" s="2692">
        <f t="shared" si="1995"/>
        <v>260</v>
      </c>
      <c r="BU420" s="2987">
        <f t="shared" si="1970"/>
        <v>-97</v>
      </c>
      <c r="BV420" s="1747">
        <f t="shared" si="1971"/>
        <v>1.5950920245398772</v>
      </c>
      <c r="BW420" s="2685">
        <f t="shared" si="1972"/>
        <v>436</v>
      </c>
      <c r="BX420" s="2991">
        <f t="shared" si="1973"/>
        <v>214</v>
      </c>
      <c r="BY420" s="1747">
        <f t="shared" si="1974"/>
        <v>0.67076923076923078</v>
      </c>
      <c r="BZ420" s="3151"/>
      <c r="CA420" s="6706">
        <v>650</v>
      </c>
      <c r="CB420" s="6707"/>
      <c r="CC420" s="1813">
        <v>163</v>
      </c>
      <c r="CD420" s="1814">
        <v>176</v>
      </c>
      <c r="CE420" s="2359">
        <f t="shared" si="1944"/>
        <v>-13</v>
      </c>
      <c r="CF420" s="1736">
        <f t="shared" si="1996"/>
        <v>1.0797546012269938</v>
      </c>
      <c r="CG420" s="1737">
        <f t="shared" si="1945"/>
        <v>176</v>
      </c>
      <c r="CH420" s="2387">
        <f t="shared" si="1946"/>
        <v>474</v>
      </c>
      <c r="CI420" s="1736">
        <f t="shared" si="1947"/>
        <v>0.27076923076923076</v>
      </c>
      <c r="CJ420" s="2479"/>
      <c r="CK420" s="2479"/>
      <c r="CL420" s="2479"/>
      <c r="CM420" s="1725">
        <f>CL420/3</f>
        <v>0</v>
      </c>
      <c r="CN420" s="1725">
        <v>54</v>
      </c>
      <c r="CO420" s="1725">
        <v>55</v>
      </c>
      <c r="CP420" s="1729"/>
      <c r="CQ420" s="1729"/>
      <c r="CR420" s="1729"/>
      <c r="CS420" s="1729"/>
      <c r="CT420" s="1729"/>
      <c r="CU420" s="1729"/>
      <c r="CV420" s="1729"/>
      <c r="CW420" s="1729"/>
      <c r="CX420" s="1729"/>
      <c r="CY420" s="5735">
        <v>650</v>
      </c>
      <c r="CZ420" s="5789"/>
      <c r="DA420" s="4883">
        <v>55</v>
      </c>
      <c r="DB420" s="4883">
        <v>89</v>
      </c>
      <c r="DC420" s="4326">
        <f t="shared" si="1975"/>
        <v>-34</v>
      </c>
      <c r="DD420" s="4327">
        <f t="shared" si="1997"/>
        <v>1.6181818181818182</v>
      </c>
      <c r="DE420" s="4884">
        <f t="shared" si="1852"/>
        <v>794</v>
      </c>
      <c r="DF420" s="4093">
        <f t="shared" si="1976"/>
        <v>-144</v>
      </c>
      <c r="DG420" s="1747">
        <f t="shared" si="1948"/>
        <v>1.2215384615384615</v>
      </c>
      <c r="DH420" s="5830">
        <v>650</v>
      </c>
      <c r="DI420" s="5833"/>
      <c r="DJ420" s="4449">
        <v>55</v>
      </c>
      <c r="DK420" s="4449">
        <v>96</v>
      </c>
      <c r="DL420" s="4886">
        <f t="shared" si="1977"/>
        <v>-41</v>
      </c>
      <c r="DM420" s="4680">
        <f t="shared" si="1998"/>
        <v>1.7454545454545454</v>
      </c>
      <c r="DN420" s="4421">
        <f t="shared" si="1949"/>
        <v>890</v>
      </c>
      <c r="DO420" s="4093">
        <f t="shared" si="1978"/>
        <v>-240</v>
      </c>
      <c r="DP420" s="1747">
        <f t="shared" si="1950"/>
        <v>1.3692307692307693</v>
      </c>
      <c r="DQ420" s="5938">
        <v>650</v>
      </c>
      <c r="DR420" s="5939"/>
      <c r="DS420" s="5081">
        <v>53</v>
      </c>
      <c r="DT420" s="2688">
        <v>78</v>
      </c>
      <c r="DU420" s="5002">
        <f t="shared" si="1951"/>
        <v>-25</v>
      </c>
      <c r="DV420" s="2684">
        <f t="shared" si="1999"/>
        <v>1.4716981132075471</v>
      </c>
      <c r="DW420" s="2683">
        <f t="shared" si="1952"/>
        <v>968</v>
      </c>
      <c r="DX420" s="4093">
        <f t="shared" si="1987"/>
        <v>-318</v>
      </c>
      <c r="DY420" s="1747">
        <f t="shared" si="1953"/>
        <v>1.4892307692307691</v>
      </c>
      <c r="DZ420" s="5735">
        <v>650</v>
      </c>
      <c r="EA420" s="5789"/>
      <c r="EB420" s="3742">
        <v>54.34</v>
      </c>
      <c r="EC420" s="3734">
        <v>85</v>
      </c>
      <c r="ED420" s="3184">
        <f t="shared" si="1979"/>
        <v>-30.659999999999997</v>
      </c>
      <c r="EE420" s="1747">
        <f t="shared" si="2000"/>
        <v>1.5642252484357746</v>
      </c>
      <c r="EF420" s="3329">
        <f t="shared" si="1954"/>
        <v>521</v>
      </c>
      <c r="EG420" s="3174">
        <f t="shared" si="1980"/>
        <v>129</v>
      </c>
      <c r="EH420" s="1747">
        <f t="shared" si="1955"/>
        <v>0.80153846153846153</v>
      </c>
      <c r="EI420" s="5830">
        <v>650</v>
      </c>
      <c r="EJ420" s="5833"/>
      <c r="EK420" s="3686">
        <v>41.66</v>
      </c>
      <c r="EL420" s="3678">
        <v>117</v>
      </c>
      <c r="EM420" s="3184">
        <f t="shared" si="1981"/>
        <v>-75.34</v>
      </c>
      <c r="EN420" s="1747">
        <f t="shared" si="2001"/>
        <v>2.8084493518963036</v>
      </c>
      <c r="EO420" s="3016">
        <f t="shared" si="1956"/>
        <v>638</v>
      </c>
      <c r="EP420" s="3174">
        <f t="shared" si="1982"/>
        <v>12</v>
      </c>
      <c r="EQ420" s="1747">
        <f t="shared" si="1957"/>
        <v>0.98153846153846158</v>
      </c>
      <c r="ER420" s="5938">
        <v>650</v>
      </c>
      <c r="ES420" s="5939"/>
      <c r="ET420" s="3682">
        <v>67</v>
      </c>
      <c r="EU420" s="3682">
        <v>67</v>
      </c>
      <c r="EV420" s="3174">
        <f t="shared" si="1958"/>
        <v>0</v>
      </c>
      <c r="EW420" s="1747">
        <f t="shared" si="2002"/>
        <v>1</v>
      </c>
      <c r="EX420" s="3638">
        <f t="shared" si="1959"/>
        <v>705</v>
      </c>
      <c r="EY420" s="3174">
        <f t="shared" si="1988"/>
        <v>-55</v>
      </c>
      <c r="EZ420" s="3949">
        <f t="shared" si="1960"/>
        <v>1.0846153846153845</v>
      </c>
      <c r="FA420" s="6786">
        <v>650</v>
      </c>
      <c r="FB420" s="6787"/>
      <c r="FC420" s="2528">
        <v>42</v>
      </c>
      <c r="FD420" s="2528">
        <v>42</v>
      </c>
      <c r="FE420" s="2844">
        <f t="shared" si="1983"/>
        <v>0</v>
      </c>
      <c r="FF420" s="1747">
        <f t="shared" si="2003"/>
        <v>1</v>
      </c>
      <c r="FG420" s="2589">
        <f t="shared" si="1961"/>
        <v>218</v>
      </c>
      <c r="FH420" s="2844">
        <f t="shared" si="1984"/>
        <v>432</v>
      </c>
      <c r="FI420" s="1747">
        <f t="shared" si="1962"/>
        <v>0.33538461538461539</v>
      </c>
      <c r="FJ420" s="6739">
        <v>650</v>
      </c>
      <c r="FK420" s="6739"/>
      <c r="FL420" s="2572">
        <v>54</v>
      </c>
      <c r="FM420" s="2572">
        <v>102</v>
      </c>
      <c r="FN420" s="2844">
        <f t="shared" si="1985"/>
        <v>-48</v>
      </c>
      <c r="FO420" s="1747">
        <f t="shared" si="2004"/>
        <v>1.8888888888888888</v>
      </c>
      <c r="FP420" s="2587">
        <f t="shared" si="1963"/>
        <v>320</v>
      </c>
      <c r="FQ420" s="2844">
        <f t="shared" si="1986"/>
        <v>330</v>
      </c>
      <c r="FR420" s="1747">
        <f t="shared" si="1964"/>
        <v>0.49230769230769234</v>
      </c>
      <c r="FS420" s="6863">
        <v>650</v>
      </c>
      <c r="FT420" s="6864"/>
      <c r="FU420" s="2688">
        <v>67</v>
      </c>
      <c r="FV420" s="2688">
        <v>116</v>
      </c>
      <c r="FW420" s="2844">
        <f t="shared" si="1965"/>
        <v>-49</v>
      </c>
      <c r="FX420" s="1747">
        <f t="shared" si="2005"/>
        <v>1.7313432835820894</v>
      </c>
      <c r="FY420" s="2587">
        <f t="shared" si="1966"/>
        <v>436</v>
      </c>
      <c r="FZ420" s="2844">
        <f t="shared" si="1989"/>
        <v>214</v>
      </c>
      <c r="GA420" s="1747">
        <f t="shared" si="1967"/>
        <v>0.67076923076923078</v>
      </c>
      <c r="GB420" s="1">
        <f t="shared" si="1968"/>
        <v>0.13076923076923075</v>
      </c>
      <c r="GC420" s="2219">
        <v>0</v>
      </c>
      <c r="GD420" s="1895">
        <v>1</v>
      </c>
      <c r="GE420" s="2132" t="s">
        <v>247</v>
      </c>
      <c r="GF420" s="2132" t="s">
        <v>250</v>
      </c>
      <c r="GG420" s="2105" t="s">
        <v>112</v>
      </c>
      <c r="GH420" s="2105" t="s">
        <v>29</v>
      </c>
      <c r="GI420" s="2105" t="s">
        <v>29</v>
      </c>
      <c r="GJ420" s="2105" t="s">
        <v>16</v>
      </c>
      <c r="GK420" s="2105" t="s">
        <v>16</v>
      </c>
      <c r="GL420" s="2096">
        <v>3</v>
      </c>
      <c r="GM420" s="456" t="s">
        <v>991</v>
      </c>
      <c r="GN420" s="223" t="s">
        <v>992</v>
      </c>
      <c r="GO420" s="420">
        <v>650</v>
      </c>
      <c r="GP420" s="420">
        <v>163</v>
      </c>
      <c r="GQ420" s="2086">
        <v>176</v>
      </c>
      <c r="GR420" s="2086">
        <v>-13</v>
      </c>
      <c r="GS420" s="1895">
        <v>1.0797546012269938</v>
      </c>
      <c r="GT420" s="2086">
        <v>176</v>
      </c>
      <c r="GU420" s="2086">
        <v>474</v>
      </c>
      <c r="GV420" s="1895">
        <v>0.27076923076923076</v>
      </c>
    </row>
    <row r="421" spans="1:204" ht="91.5" customHeight="1" x14ac:dyDescent="0.25">
      <c r="A421" s="1">
        <f>SUM(A418+1)</f>
        <v>67</v>
      </c>
      <c r="B421" s="7156"/>
      <c r="C421" s="5684">
        <v>1602</v>
      </c>
      <c r="D421" s="7100">
        <v>3</v>
      </c>
      <c r="E421" s="7102" t="s">
        <v>252</v>
      </c>
      <c r="F421" s="7165" t="s">
        <v>247</v>
      </c>
      <c r="G421" s="7165" t="s">
        <v>253</v>
      </c>
      <c r="H421" s="5706" t="s">
        <v>112</v>
      </c>
      <c r="I421" s="5706" t="s">
        <v>29</v>
      </c>
      <c r="J421" s="5706" t="s">
        <v>29</v>
      </c>
      <c r="K421" s="5706" t="s">
        <v>20</v>
      </c>
      <c r="L421" s="5706" t="s">
        <v>20</v>
      </c>
      <c r="M421" s="5706" t="s">
        <v>21</v>
      </c>
      <c r="N421" s="5697" t="s">
        <v>626</v>
      </c>
      <c r="O421" s="5706" t="s">
        <v>622</v>
      </c>
      <c r="P421" s="7123" t="s">
        <v>378</v>
      </c>
      <c r="Q421" s="5697" t="s">
        <v>381</v>
      </c>
      <c r="R421" s="5703" t="s">
        <v>384</v>
      </c>
      <c r="S421" s="5706" t="s">
        <v>499</v>
      </c>
      <c r="T421" s="5697" t="s">
        <v>500</v>
      </c>
      <c r="U421" s="7115" t="s">
        <v>695</v>
      </c>
      <c r="V421" s="5697" t="s">
        <v>559</v>
      </c>
      <c r="W421" s="5694">
        <v>11890664.42</v>
      </c>
      <c r="X421" s="5691" t="s">
        <v>254</v>
      </c>
      <c r="Y421" s="2102">
        <v>1</v>
      </c>
      <c r="Z421" s="520" t="s">
        <v>976</v>
      </c>
      <c r="AA421" s="500" t="s">
        <v>977</v>
      </c>
      <c r="AB421" s="414">
        <v>170</v>
      </c>
      <c r="AC421" s="2881">
        <v>42.5</v>
      </c>
      <c r="AD421" s="544">
        <f t="shared" si="1992"/>
        <v>0.25</v>
      </c>
      <c r="AE421" s="2881">
        <v>42.5</v>
      </c>
      <c r="AF421" s="544">
        <f t="shared" si="1993"/>
        <v>0.25</v>
      </c>
      <c r="AG421" s="2882">
        <v>42.5</v>
      </c>
      <c r="AH421" s="580">
        <f t="shared" si="1924"/>
        <v>0.25</v>
      </c>
      <c r="AI421" s="2882">
        <v>42.5</v>
      </c>
      <c r="AJ421" s="580">
        <f t="shared" si="1925"/>
        <v>0.25</v>
      </c>
      <c r="AK421" s="1412">
        <f t="shared" ref="AK421:AK423" si="2006">SUM(AD421+AF421+AH421+AJ421)</f>
        <v>1</v>
      </c>
      <c r="AL421" s="2335">
        <v>1</v>
      </c>
      <c r="AM421" s="1626" t="s">
        <v>3488</v>
      </c>
      <c r="AN421" s="807" t="s">
        <v>3515</v>
      </c>
      <c r="AO421" s="1627" t="s">
        <v>1976</v>
      </c>
      <c r="AP421" s="1627" t="s">
        <v>1975</v>
      </c>
      <c r="AQ421" s="1413">
        <v>100</v>
      </c>
      <c r="AR421" s="970" t="s">
        <v>977</v>
      </c>
      <c r="AS421" s="976" t="s">
        <v>1579</v>
      </c>
      <c r="AT421" s="2295"/>
      <c r="AU421" s="1630" t="s">
        <v>1704</v>
      </c>
      <c r="AV421" s="6450">
        <v>170</v>
      </c>
      <c r="AW421" s="6451"/>
      <c r="AX421" s="5363">
        <f t="shared" si="1927"/>
        <v>42.5</v>
      </c>
      <c r="AY421" s="3027">
        <f t="shared" si="1928"/>
        <v>47</v>
      </c>
      <c r="AZ421" s="5359">
        <f t="shared" si="1929"/>
        <v>-4.5</v>
      </c>
      <c r="BA421" s="3026">
        <f t="shared" si="1930"/>
        <v>1.1058823529411765</v>
      </c>
      <c r="BB421" s="3027">
        <f t="shared" si="1711"/>
        <v>222</v>
      </c>
      <c r="BC421" s="4104">
        <f t="shared" si="1931"/>
        <v>-52</v>
      </c>
      <c r="BD421" s="4117">
        <f t="shared" si="1932"/>
        <v>1.3058823529411765</v>
      </c>
      <c r="BE421" s="4896">
        <f t="shared" si="1933"/>
        <v>0</v>
      </c>
      <c r="BF421" s="6458">
        <v>170</v>
      </c>
      <c r="BG421" s="6459"/>
      <c r="BH421" s="3751">
        <f t="shared" si="1903"/>
        <v>42.5</v>
      </c>
      <c r="BI421" s="3731">
        <f t="shared" si="1934"/>
        <v>55</v>
      </c>
      <c r="BJ421" s="3111">
        <f t="shared" si="1935"/>
        <v>-12.5</v>
      </c>
      <c r="BK421" s="3120">
        <f t="shared" si="1969"/>
        <v>1.2941176470588236</v>
      </c>
      <c r="BL421" s="3731">
        <f t="shared" si="1792"/>
        <v>175</v>
      </c>
      <c r="BM421" s="3122">
        <f t="shared" si="1936"/>
        <v>-5</v>
      </c>
      <c r="BN421" s="3120">
        <f t="shared" si="1937"/>
        <v>1.0294117647058822</v>
      </c>
      <c r="BO421" s="3708">
        <f t="shared" si="1938"/>
        <v>0</v>
      </c>
      <c r="BP421" s="3494"/>
      <c r="BQ421" s="6861">
        <v>170</v>
      </c>
      <c r="BR421" s="6862"/>
      <c r="BS421" s="2884">
        <f t="shared" ref="BS421:BS423" si="2007">SUM(FC421+FL421+FU421)</f>
        <v>42.5</v>
      </c>
      <c r="BT421" s="2690">
        <f t="shared" ref="BT421:BT423" si="2008">SUM(FD421+FM421+FV421)</f>
        <v>76</v>
      </c>
      <c r="BU421" s="2987">
        <f t="shared" si="1970"/>
        <v>-33.5</v>
      </c>
      <c r="BV421" s="1701">
        <f t="shared" si="1971"/>
        <v>1.7882352941176471</v>
      </c>
      <c r="BW421" s="2683">
        <f t="shared" si="1972"/>
        <v>120</v>
      </c>
      <c r="BX421" s="2991">
        <f t="shared" si="1973"/>
        <v>50</v>
      </c>
      <c r="BY421" s="1701">
        <f t="shared" si="1974"/>
        <v>0.70588235294117652</v>
      </c>
      <c r="BZ421" s="3151"/>
      <c r="CA421" s="7312">
        <v>170</v>
      </c>
      <c r="CB421" s="7313"/>
      <c r="CC421" s="1726">
        <v>43</v>
      </c>
      <c r="CD421" s="1763">
        <v>44</v>
      </c>
      <c r="CE421" s="2359">
        <f t="shared" si="1944"/>
        <v>-1</v>
      </c>
      <c r="CF421" s="1732">
        <f t="shared" si="1996"/>
        <v>1.0232558139534884</v>
      </c>
      <c r="CG421" s="1733">
        <f t="shared" si="1945"/>
        <v>44</v>
      </c>
      <c r="CH421" s="2387">
        <f t="shared" si="1946"/>
        <v>126</v>
      </c>
      <c r="CI421" s="1732">
        <f t="shared" si="1947"/>
        <v>0.25882352941176473</v>
      </c>
      <c r="CM421" s="1724">
        <v>14</v>
      </c>
      <c r="CN421" s="1724">
        <v>14</v>
      </c>
      <c r="CO421" s="1724">
        <v>15</v>
      </c>
      <c r="CP421" s="1729"/>
      <c r="CQ421" s="1729"/>
      <c r="CR421" s="1729"/>
      <c r="CS421" s="1729"/>
      <c r="CT421" s="1729"/>
      <c r="CU421" s="1729"/>
      <c r="CV421" s="1729"/>
      <c r="CW421" s="1729"/>
      <c r="CX421" s="1729"/>
      <c r="CY421" s="5730">
        <v>170</v>
      </c>
      <c r="CZ421" s="5798"/>
      <c r="DA421" s="4889">
        <v>15</v>
      </c>
      <c r="DB421" s="4883">
        <v>14</v>
      </c>
      <c r="DC421" s="4899">
        <f t="shared" si="1975"/>
        <v>1</v>
      </c>
      <c r="DD421" s="4901">
        <f t="shared" si="1997"/>
        <v>0.93333333333333335</v>
      </c>
      <c r="DE421" s="4837">
        <f t="shared" si="1852"/>
        <v>189</v>
      </c>
      <c r="DF421" s="4099">
        <f t="shared" si="1976"/>
        <v>-19</v>
      </c>
      <c r="DG421" s="4117">
        <f t="shared" si="1948"/>
        <v>1.111764705882353</v>
      </c>
      <c r="DH421" s="5830">
        <v>170</v>
      </c>
      <c r="DI421" s="5833"/>
      <c r="DJ421" s="4889">
        <v>15</v>
      </c>
      <c r="DK421" s="4449">
        <v>16</v>
      </c>
      <c r="DL421" s="4898">
        <f t="shared" si="1977"/>
        <v>-1</v>
      </c>
      <c r="DM421" s="4420">
        <f t="shared" si="1998"/>
        <v>1.0666666666666667</v>
      </c>
      <c r="DN421" s="4421">
        <f t="shared" si="1949"/>
        <v>205</v>
      </c>
      <c r="DO421" s="4099">
        <f t="shared" si="1978"/>
        <v>-35</v>
      </c>
      <c r="DP421" s="4117">
        <f t="shared" si="1950"/>
        <v>1.2058823529411764</v>
      </c>
      <c r="DQ421" s="7333">
        <v>170</v>
      </c>
      <c r="DR421" s="7334"/>
      <c r="DS421" s="5358">
        <v>12.5</v>
      </c>
      <c r="DT421" s="5353">
        <v>17</v>
      </c>
      <c r="DU421" s="5348">
        <f t="shared" si="1951"/>
        <v>-4.5</v>
      </c>
      <c r="DV421" s="2711">
        <f t="shared" si="1999"/>
        <v>1.36</v>
      </c>
      <c r="DW421" s="4548">
        <f t="shared" si="1952"/>
        <v>222</v>
      </c>
      <c r="DX421" s="5350">
        <f t="shared" si="1987"/>
        <v>-52</v>
      </c>
      <c r="DY421" s="1679">
        <f t="shared" si="1953"/>
        <v>1.3058823529411765</v>
      </c>
      <c r="DZ421" s="5730">
        <v>170</v>
      </c>
      <c r="EA421" s="5798"/>
      <c r="EB421" s="3742">
        <v>14.34</v>
      </c>
      <c r="EC421" s="3734">
        <v>19</v>
      </c>
      <c r="ED421" s="3327">
        <f t="shared" si="1979"/>
        <v>-4.66</v>
      </c>
      <c r="EE421" s="3328">
        <f t="shared" si="2000"/>
        <v>1.3249651324965133</v>
      </c>
      <c r="EF421" s="3279">
        <f t="shared" si="1954"/>
        <v>139</v>
      </c>
      <c r="EG421" s="3179">
        <f t="shared" si="1980"/>
        <v>31</v>
      </c>
      <c r="EH421" s="3187">
        <f t="shared" si="1955"/>
        <v>0.81764705882352939</v>
      </c>
      <c r="EI421" s="5830">
        <v>170</v>
      </c>
      <c r="EJ421" s="5833"/>
      <c r="EK421" s="3686">
        <v>14.33</v>
      </c>
      <c r="EL421" s="3678">
        <v>18</v>
      </c>
      <c r="EM421" s="3327">
        <f t="shared" si="1981"/>
        <v>-3.67</v>
      </c>
      <c r="EN421" s="3187">
        <f t="shared" si="2001"/>
        <v>1.2561060711793439</v>
      </c>
      <c r="EO421" s="3341">
        <f t="shared" si="1956"/>
        <v>157</v>
      </c>
      <c r="EP421" s="3628">
        <f t="shared" si="1982"/>
        <v>13</v>
      </c>
      <c r="EQ421" s="3187">
        <f t="shared" si="1957"/>
        <v>0.92352941176470593</v>
      </c>
      <c r="ER421" s="5976">
        <v>170</v>
      </c>
      <c r="ES421" s="5977"/>
      <c r="ET421" s="3747">
        <v>13.83</v>
      </c>
      <c r="EU421" s="3681">
        <v>18</v>
      </c>
      <c r="EV421" s="3179">
        <f t="shared" si="1958"/>
        <v>-4.17</v>
      </c>
      <c r="EW421" s="3187">
        <f t="shared" si="2002"/>
        <v>1.3015184381778742</v>
      </c>
      <c r="EX421" s="3638">
        <f t="shared" si="1959"/>
        <v>175</v>
      </c>
      <c r="EY421" s="3179">
        <f t="shared" si="1988"/>
        <v>-5</v>
      </c>
      <c r="EZ421" s="3951">
        <f t="shared" si="1960"/>
        <v>1.0294117647058822</v>
      </c>
      <c r="FA421" s="6782">
        <v>170</v>
      </c>
      <c r="FB421" s="6783"/>
      <c r="FC421" s="2527">
        <v>16</v>
      </c>
      <c r="FD421" s="2527">
        <v>16</v>
      </c>
      <c r="FE421" s="2845">
        <f t="shared" si="1983"/>
        <v>0</v>
      </c>
      <c r="FF421" s="1701">
        <f t="shared" si="2003"/>
        <v>1</v>
      </c>
      <c r="FG421" s="2587">
        <f t="shared" si="1961"/>
        <v>60</v>
      </c>
      <c r="FH421" s="2845">
        <f t="shared" si="1984"/>
        <v>110</v>
      </c>
      <c r="FI421" s="1701">
        <f t="shared" si="1962"/>
        <v>0.35294117647058826</v>
      </c>
      <c r="FJ421" s="6739">
        <v>170</v>
      </c>
      <c r="FK421" s="6739"/>
      <c r="FL421" s="2572">
        <v>13</v>
      </c>
      <c r="FM421" s="2572">
        <v>43</v>
      </c>
      <c r="FN421" s="2845">
        <f t="shared" si="1985"/>
        <v>-30</v>
      </c>
      <c r="FO421" s="1701">
        <f t="shared" si="2004"/>
        <v>3.3076923076923075</v>
      </c>
      <c r="FP421" s="2587">
        <f t="shared" si="1963"/>
        <v>103</v>
      </c>
      <c r="FQ421" s="2845">
        <f t="shared" si="1986"/>
        <v>67</v>
      </c>
      <c r="FR421" s="1701">
        <f t="shared" si="1964"/>
        <v>0.60588235294117643</v>
      </c>
      <c r="FS421" s="6861">
        <v>170</v>
      </c>
      <c r="FT421" s="6862"/>
      <c r="FU421" s="2889">
        <v>13.5</v>
      </c>
      <c r="FV421" s="2687">
        <v>17</v>
      </c>
      <c r="FW421" s="2845">
        <f t="shared" si="1965"/>
        <v>-3.5</v>
      </c>
      <c r="FX421" s="1701">
        <f t="shared" si="2005"/>
        <v>1.2592592592592593</v>
      </c>
      <c r="FY421" s="2587">
        <f t="shared" si="1966"/>
        <v>120</v>
      </c>
      <c r="FZ421" s="2845">
        <f t="shared" si="1989"/>
        <v>50</v>
      </c>
      <c r="GA421" s="1701">
        <f t="shared" si="1967"/>
        <v>0.70588235294117652</v>
      </c>
      <c r="GB421" s="1">
        <f t="shared" si="1968"/>
        <v>0.11176470588235288</v>
      </c>
      <c r="GC421" s="2219">
        <v>0</v>
      </c>
      <c r="GD421" s="1895">
        <v>1</v>
      </c>
      <c r="GE421" s="2132" t="s">
        <v>247</v>
      </c>
      <c r="GF421" s="2132" t="s">
        <v>253</v>
      </c>
      <c r="GG421" s="2105" t="s">
        <v>112</v>
      </c>
      <c r="GH421" s="2105" t="s">
        <v>29</v>
      </c>
      <c r="GI421" s="2105" t="s">
        <v>29</v>
      </c>
      <c r="GJ421" s="2105" t="s">
        <v>20</v>
      </c>
      <c r="GK421" s="2105" t="s">
        <v>20</v>
      </c>
      <c r="GL421" s="2102">
        <v>1</v>
      </c>
      <c r="GM421" s="304" t="s">
        <v>976</v>
      </c>
      <c r="GN421" s="222" t="s">
        <v>977</v>
      </c>
      <c r="GO421" s="460">
        <v>170</v>
      </c>
      <c r="GP421" s="460">
        <v>43</v>
      </c>
      <c r="GQ421" s="2086">
        <v>44</v>
      </c>
      <c r="GR421" s="2086">
        <v>-1</v>
      </c>
      <c r="GS421" s="1895">
        <v>1.0232558139534884</v>
      </c>
      <c r="GT421" s="2086">
        <v>44</v>
      </c>
      <c r="GU421" s="2086">
        <v>126</v>
      </c>
      <c r="GV421" s="1895">
        <v>0.25882352941176473</v>
      </c>
    </row>
    <row r="422" spans="1:204" ht="51" x14ac:dyDescent="0.25">
      <c r="B422" s="7156"/>
      <c r="C422" s="5685"/>
      <c r="D422" s="7164"/>
      <c r="E422" s="7145"/>
      <c r="F422" s="7166"/>
      <c r="G422" s="7166"/>
      <c r="H422" s="5707"/>
      <c r="I422" s="5707"/>
      <c r="J422" s="5707"/>
      <c r="K422" s="5707"/>
      <c r="L422" s="5707"/>
      <c r="M422" s="5707"/>
      <c r="N422" s="5698"/>
      <c r="O422" s="5707"/>
      <c r="P422" s="7185"/>
      <c r="Q422" s="5698"/>
      <c r="R422" s="5704"/>
      <c r="S422" s="5707"/>
      <c r="T422" s="5698"/>
      <c r="U422" s="7116"/>
      <c r="V422" s="5698"/>
      <c r="W422" s="5695"/>
      <c r="X422" s="5692"/>
      <c r="Y422" s="2096">
        <v>2</v>
      </c>
      <c r="Z422" s="510" t="s">
        <v>978</v>
      </c>
      <c r="AA422" s="505" t="s">
        <v>979</v>
      </c>
      <c r="AB422" s="5595">
        <v>1200000</v>
      </c>
      <c r="AC422" s="460">
        <v>302500</v>
      </c>
      <c r="AD422" s="544">
        <f t="shared" si="1992"/>
        <v>0.25208333333333333</v>
      </c>
      <c r="AE422" s="460">
        <v>302500</v>
      </c>
      <c r="AF422" s="544">
        <f t="shared" si="1993"/>
        <v>0.25208333333333333</v>
      </c>
      <c r="AG422" s="460">
        <v>302500</v>
      </c>
      <c r="AH422" s="580">
        <f t="shared" si="1924"/>
        <v>0.25208333333333333</v>
      </c>
      <c r="AI422" s="460">
        <v>302500</v>
      </c>
      <c r="AJ422" s="580">
        <f t="shared" si="1925"/>
        <v>0.25208333333333333</v>
      </c>
      <c r="AK422" s="1412">
        <f t="shared" si="2006"/>
        <v>1.0083333333333333</v>
      </c>
      <c r="AL422" s="2335">
        <v>2</v>
      </c>
      <c r="AM422" s="1626" t="s">
        <v>3489</v>
      </c>
      <c r="AN422" s="807" t="s">
        <v>3516</v>
      </c>
      <c r="AO422" s="1627" t="s">
        <v>1978</v>
      </c>
      <c r="AP422" s="1627" t="s">
        <v>1977</v>
      </c>
      <c r="AQ422" s="1413">
        <v>100</v>
      </c>
      <c r="AR422" s="959" t="s">
        <v>979</v>
      </c>
      <c r="AS422" s="976" t="s">
        <v>1579</v>
      </c>
      <c r="AT422" s="2295"/>
      <c r="AU422" s="1630" t="s">
        <v>1704</v>
      </c>
      <c r="AV422" s="6462">
        <v>1200000</v>
      </c>
      <c r="AW422" s="6463"/>
      <c r="AX422" s="5360">
        <f t="shared" si="1927"/>
        <v>302499.99</v>
      </c>
      <c r="AY422" s="5361">
        <f t="shared" si="1928"/>
        <v>528073</v>
      </c>
      <c r="AZ422" s="5359">
        <f t="shared" si="1929"/>
        <v>-225573.01</v>
      </c>
      <c r="BA422" s="5164">
        <f t="shared" si="1930"/>
        <v>1.7456959254775513</v>
      </c>
      <c r="BB422" s="4253">
        <f t="shared" si="1711"/>
        <v>1686078</v>
      </c>
      <c r="BC422" s="4104">
        <f t="shared" si="1931"/>
        <v>-486078</v>
      </c>
      <c r="BD422" s="1747">
        <f t="shared" si="1932"/>
        <v>1.405065</v>
      </c>
      <c r="BE422" s="5082">
        <f t="shared" si="1933"/>
        <v>-1.0000000009313226E-2</v>
      </c>
      <c r="BF422" s="6579">
        <v>1200000</v>
      </c>
      <c r="BG422" s="6580"/>
      <c r="BH422" s="3752">
        <f t="shared" si="1903"/>
        <v>302500</v>
      </c>
      <c r="BI422" s="3753">
        <f t="shared" si="1934"/>
        <v>439414</v>
      </c>
      <c r="BJ422" s="3111">
        <f t="shared" si="1935"/>
        <v>-136914</v>
      </c>
      <c r="BK422" s="1747">
        <f t="shared" si="1969"/>
        <v>1.45260826446281</v>
      </c>
      <c r="BL422" s="3732">
        <f t="shared" si="1792"/>
        <v>1158005</v>
      </c>
      <c r="BM422" s="3122">
        <f t="shared" si="1936"/>
        <v>41995</v>
      </c>
      <c r="BN422" s="1747">
        <f t="shared" si="1937"/>
        <v>0.96500416666666666</v>
      </c>
      <c r="BO422" s="3676">
        <f t="shared" si="1938"/>
        <v>0</v>
      </c>
      <c r="BP422" s="3494"/>
      <c r="BQ422" s="6936">
        <v>1200000</v>
      </c>
      <c r="BR422" s="6937"/>
      <c r="BS422" s="2694">
        <f t="shared" si="2007"/>
        <v>302500</v>
      </c>
      <c r="BT422" s="2695">
        <f t="shared" si="2008"/>
        <v>396235</v>
      </c>
      <c r="BU422" s="2987">
        <f t="shared" si="1970"/>
        <v>-93735</v>
      </c>
      <c r="BV422" s="1747">
        <f t="shared" si="1971"/>
        <v>1.3098677685950413</v>
      </c>
      <c r="BW422" s="2685">
        <f t="shared" si="1972"/>
        <v>718591</v>
      </c>
      <c r="BX422" s="2991">
        <f t="shared" si="1973"/>
        <v>481409</v>
      </c>
      <c r="BY422" s="1747">
        <f t="shared" si="1974"/>
        <v>0.59882583333333328</v>
      </c>
      <c r="BZ422" s="3151"/>
      <c r="CA422" s="7377">
        <v>1210000</v>
      </c>
      <c r="CB422" s="7378"/>
      <c r="CC422" s="1820">
        <v>302500</v>
      </c>
      <c r="CD422" s="1821">
        <v>322356</v>
      </c>
      <c r="CE422" s="2359">
        <f t="shared" si="1944"/>
        <v>-19856</v>
      </c>
      <c r="CF422" s="1736">
        <f t="shared" si="1996"/>
        <v>1.0656396694214876</v>
      </c>
      <c r="CG422" s="1737">
        <f t="shared" si="1945"/>
        <v>322356</v>
      </c>
      <c r="CH422" s="2387">
        <f t="shared" si="1946"/>
        <v>887644</v>
      </c>
      <c r="CI422" s="1736">
        <f t="shared" si="1947"/>
        <v>0.26640991735537189</v>
      </c>
      <c r="CJ422" s="1057"/>
      <c r="CM422" s="1723">
        <v>100833</v>
      </c>
      <c r="CN422" s="1723">
        <v>100833</v>
      </c>
      <c r="CO422" s="1723">
        <v>100834</v>
      </c>
      <c r="CP422" s="1729"/>
      <c r="CQ422" s="1729"/>
      <c r="CR422" s="1729"/>
      <c r="CS422" s="1729"/>
      <c r="CT422" s="1729"/>
      <c r="CU422" s="1729"/>
      <c r="CV422" s="1729"/>
      <c r="CW422" s="1729"/>
      <c r="CX422" s="1729"/>
      <c r="CY422" s="7335">
        <v>1200000</v>
      </c>
      <c r="CZ422" s="7336"/>
      <c r="DA422" s="4902">
        <v>100833.33</v>
      </c>
      <c r="DB422" s="4903">
        <v>185074</v>
      </c>
      <c r="DC422" s="4904">
        <f t="shared" si="1975"/>
        <v>-84240.67</v>
      </c>
      <c r="DD422" s="4327">
        <f t="shared" si="1997"/>
        <v>1.8354446887750311</v>
      </c>
      <c r="DE422" s="4884">
        <f t="shared" si="1852"/>
        <v>1343079</v>
      </c>
      <c r="DF422" s="4093">
        <f t="shared" si="1976"/>
        <v>-143079</v>
      </c>
      <c r="DG422" s="1747">
        <f t="shared" si="1948"/>
        <v>1.1192325000000001</v>
      </c>
      <c r="DH422" s="7337">
        <v>1200000</v>
      </c>
      <c r="DI422" s="7338"/>
      <c r="DJ422" s="4905">
        <v>100833.33</v>
      </c>
      <c r="DK422" s="4906">
        <v>138677</v>
      </c>
      <c r="DL422" s="4907">
        <f t="shared" si="1977"/>
        <v>-37843.67</v>
      </c>
      <c r="DM422" s="4680">
        <f t="shared" si="1998"/>
        <v>1.3753091363738557</v>
      </c>
      <c r="DN422" s="4421">
        <f t="shared" si="1949"/>
        <v>1481756</v>
      </c>
      <c r="DO422" s="4093">
        <f t="shared" si="1978"/>
        <v>-281756</v>
      </c>
      <c r="DP422" s="1747">
        <f t="shared" si="1950"/>
        <v>1.2347966666666668</v>
      </c>
      <c r="DQ422" s="7339">
        <v>1200000</v>
      </c>
      <c r="DR422" s="7340"/>
      <c r="DS422" s="5354">
        <v>100833.33</v>
      </c>
      <c r="DT422" s="5355">
        <v>204322</v>
      </c>
      <c r="DU422" s="5349">
        <f t="shared" si="1951"/>
        <v>-103488.67</v>
      </c>
      <c r="DV422" s="2709">
        <f t="shared" si="1999"/>
        <v>2.026333951283767</v>
      </c>
      <c r="DW422" s="5356">
        <f t="shared" si="1952"/>
        <v>1686078</v>
      </c>
      <c r="DX422" s="5357">
        <f t="shared" si="1987"/>
        <v>-486078</v>
      </c>
      <c r="DY422" s="1682">
        <f t="shared" si="1953"/>
        <v>1.405065</v>
      </c>
      <c r="DZ422" s="7335">
        <v>1200000</v>
      </c>
      <c r="EA422" s="7336"/>
      <c r="EB422" s="3745">
        <v>100833.34</v>
      </c>
      <c r="EC422" s="3746">
        <v>171767</v>
      </c>
      <c r="ED422" s="2986">
        <f t="shared" si="1979"/>
        <v>-70933.66</v>
      </c>
      <c r="EE422" s="1747">
        <f t="shared" si="2000"/>
        <v>1.7034742675388914</v>
      </c>
      <c r="EF422" s="3329">
        <f t="shared" si="1954"/>
        <v>890358</v>
      </c>
      <c r="EG422" s="3174">
        <f t="shared" si="1980"/>
        <v>309642</v>
      </c>
      <c r="EH422" s="1747">
        <f t="shared" si="1955"/>
        <v>0.74196499999999999</v>
      </c>
      <c r="EI422" s="7337">
        <v>1200000</v>
      </c>
      <c r="EJ422" s="7338"/>
      <c r="EK422" s="3687">
        <v>100833.33</v>
      </c>
      <c r="EL422" s="3688">
        <v>136976</v>
      </c>
      <c r="EM422" s="2986">
        <f t="shared" si="1981"/>
        <v>-36142.67</v>
      </c>
      <c r="EN422" s="1747">
        <f t="shared" si="2001"/>
        <v>1.3584397143285856</v>
      </c>
      <c r="EO422" s="3341">
        <f t="shared" si="1956"/>
        <v>1027334</v>
      </c>
      <c r="EP422" s="3174">
        <f t="shared" si="1982"/>
        <v>172666</v>
      </c>
      <c r="EQ422" s="1747">
        <f t="shared" si="1957"/>
        <v>0.85611166666666672</v>
      </c>
      <c r="ER422" s="7366">
        <v>1200000</v>
      </c>
      <c r="ES422" s="7367"/>
      <c r="ET422" s="3748">
        <v>100833.33</v>
      </c>
      <c r="EU422" s="3749">
        <v>130671</v>
      </c>
      <c r="EV422" s="3174">
        <f t="shared" si="1958"/>
        <v>-29837.67</v>
      </c>
      <c r="EW422" s="1747">
        <f t="shared" si="2002"/>
        <v>1.2959107866416788</v>
      </c>
      <c r="EX422" s="3750">
        <f t="shared" si="1959"/>
        <v>1158005</v>
      </c>
      <c r="EY422" s="2878">
        <f t="shared" si="1988"/>
        <v>41995</v>
      </c>
      <c r="EZ422" s="1747">
        <f t="shared" si="1960"/>
        <v>0.96500416666666666</v>
      </c>
      <c r="FA422" s="7381">
        <v>1200000</v>
      </c>
      <c r="FB422" s="7382"/>
      <c r="FC422" s="2531">
        <v>120834</v>
      </c>
      <c r="FD422" s="2531">
        <v>120834</v>
      </c>
      <c r="FE422" s="2844">
        <f t="shared" si="1983"/>
        <v>0</v>
      </c>
      <c r="FF422" s="1747">
        <f t="shared" si="2003"/>
        <v>1</v>
      </c>
      <c r="FG422" s="2589">
        <f t="shared" si="1961"/>
        <v>443190</v>
      </c>
      <c r="FH422" s="2844">
        <f t="shared" si="1984"/>
        <v>756810</v>
      </c>
      <c r="FI422" s="1747">
        <f t="shared" si="1962"/>
        <v>0.36932500000000001</v>
      </c>
      <c r="FJ422" s="6942">
        <v>1200000</v>
      </c>
      <c r="FK422" s="6942"/>
      <c r="FL422" s="2637">
        <v>80833</v>
      </c>
      <c r="FM422" s="2637">
        <v>133144</v>
      </c>
      <c r="FN422" s="2844">
        <f t="shared" si="1985"/>
        <v>-52311</v>
      </c>
      <c r="FO422" s="1747">
        <f t="shared" si="2004"/>
        <v>1.6471490604084966</v>
      </c>
      <c r="FP422" s="2587">
        <f t="shared" si="1963"/>
        <v>576334</v>
      </c>
      <c r="FQ422" s="2844">
        <f t="shared" si="1986"/>
        <v>623666</v>
      </c>
      <c r="FR422" s="1747">
        <f t="shared" si="1964"/>
        <v>0.48027833333333331</v>
      </c>
      <c r="FS422" s="6936">
        <v>1200000</v>
      </c>
      <c r="FT422" s="6937"/>
      <c r="FU422" s="2693">
        <v>100833</v>
      </c>
      <c r="FV422" s="2693">
        <v>142257</v>
      </c>
      <c r="FW422" s="2844">
        <f t="shared" si="1965"/>
        <v>-41424</v>
      </c>
      <c r="FX422" s="1747">
        <f t="shared" si="2005"/>
        <v>1.4108178870012793</v>
      </c>
      <c r="FY422" s="2883">
        <f t="shared" si="1966"/>
        <v>718591</v>
      </c>
      <c r="FZ422" s="2878">
        <f t="shared" si="1989"/>
        <v>481409</v>
      </c>
      <c r="GA422" s="1747">
        <f t="shared" si="1967"/>
        <v>0.59882583333333328</v>
      </c>
      <c r="GB422" s="1">
        <f t="shared" si="1968"/>
        <v>0.14313916666666671</v>
      </c>
      <c r="GC422" s="2219">
        <v>0</v>
      </c>
      <c r="GD422" s="1895">
        <v>1</v>
      </c>
      <c r="GE422" s="2132" t="s">
        <v>247</v>
      </c>
      <c r="GF422" s="2132" t="s">
        <v>253</v>
      </c>
      <c r="GG422" s="2105" t="s">
        <v>112</v>
      </c>
      <c r="GH422" s="2105" t="s">
        <v>29</v>
      </c>
      <c r="GI422" s="2105" t="s">
        <v>29</v>
      </c>
      <c r="GJ422" s="2105" t="s">
        <v>20</v>
      </c>
      <c r="GK422" s="2105" t="s">
        <v>20</v>
      </c>
      <c r="GL422" s="2096">
        <v>2</v>
      </c>
      <c r="GM422" s="305" t="s">
        <v>978</v>
      </c>
      <c r="GN422" s="224" t="s">
        <v>979</v>
      </c>
      <c r="GO422" s="677">
        <v>1200000</v>
      </c>
      <c r="GP422" s="677">
        <v>302500</v>
      </c>
      <c r="GQ422" s="2216">
        <v>322356</v>
      </c>
      <c r="GR422" s="2086">
        <v>-19856</v>
      </c>
      <c r="GS422" s="1895">
        <v>1.0656396694214876</v>
      </c>
      <c r="GT422" s="2086">
        <v>322356</v>
      </c>
      <c r="GU422" s="2086">
        <v>887644</v>
      </c>
      <c r="GV422" s="1895">
        <v>0.26640991735537189</v>
      </c>
    </row>
    <row r="423" spans="1:204" ht="51" x14ac:dyDescent="0.25">
      <c r="B423" s="7156"/>
      <c r="C423" s="5685"/>
      <c r="D423" s="7164"/>
      <c r="E423" s="7145"/>
      <c r="F423" s="7166"/>
      <c r="G423" s="7166"/>
      <c r="H423" s="5707"/>
      <c r="I423" s="5707"/>
      <c r="J423" s="5707"/>
      <c r="K423" s="5707"/>
      <c r="L423" s="5707"/>
      <c r="M423" s="5707"/>
      <c r="N423" s="5698"/>
      <c r="O423" s="5707"/>
      <c r="P423" s="7185"/>
      <c r="Q423" s="5698"/>
      <c r="R423" s="5704"/>
      <c r="S423" s="5707"/>
      <c r="T423" s="5698"/>
      <c r="U423" s="7116"/>
      <c r="V423" s="5698"/>
      <c r="W423" s="5695"/>
      <c r="X423" s="5692"/>
      <c r="Y423" s="2096">
        <v>3</v>
      </c>
      <c r="Z423" s="510" t="s">
        <v>980</v>
      </c>
      <c r="AA423" s="484" t="s">
        <v>979</v>
      </c>
      <c r="AB423" s="5595">
        <v>6000000</v>
      </c>
      <c r="AC423" s="460">
        <v>1502500</v>
      </c>
      <c r="AD423" s="577">
        <f t="shared" si="1992"/>
        <v>0.25041666666666668</v>
      </c>
      <c r="AE423" s="460">
        <v>1502500</v>
      </c>
      <c r="AF423" s="577">
        <f t="shared" si="1993"/>
        <v>0.25041666666666668</v>
      </c>
      <c r="AG423" s="460">
        <v>1502500</v>
      </c>
      <c r="AH423" s="580">
        <f t="shared" si="1924"/>
        <v>0.25041666666666668</v>
      </c>
      <c r="AI423" s="460">
        <v>1502500</v>
      </c>
      <c r="AJ423" s="580">
        <f t="shared" si="1925"/>
        <v>0.25041666666666668</v>
      </c>
      <c r="AK423" s="1412">
        <f t="shared" si="2006"/>
        <v>1.0016666666666667</v>
      </c>
      <c r="AL423" s="2322">
        <v>3</v>
      </c>
      <c r="AM423" s="1626" t="s">
        <v>3490</v>
      </c>
      <c r="AN423" s="807" t="s">
        <v>3516</v>
      </c>
      <c r="AO423" s="1627" t="s">
        <v>1977</v>
      </c>
      <c r="AP423" s="1627" t="s">
        <v>1978</v>
      </c>
      <c r="AQ423" s="1413">
        <v>100</v>
      </c>
      <c r="AR423" s="959" t="s">
        <v>979</v>
      </c>
      <c r="AS423" s="976" t="s">
        <v>1579</v>
      </c>
      <c r="AT423" s="2295"/>
      <c r="AU423" s="1630" t="s">
        <v>1704</v>
      </c>
      <c r="AV423" s="6462">
        <v>6000000</v>
      </c>
      <c r="AW423" s="6463"/>
      <c r="AX423" s="5360">
        <f t="shared" si="1927"/>
        <v>1502500</v>
      </c>
      <c r="AY423" s="5361">
        <f t="shared" si="1928"/>
        <v>1833761</v>
      </c>
      <c r="AZ423" s="5359">
        <f t="shared" si="1929"/>
        <v>-331261</v>
      </c>
      <c r="BA423" s="5164">
        <f t="shared" si="1930"/>
        <v>1.2204732113144758</v>
      </c>
      <c r="BB423" s="4253">
        <f t="shared" si="1711"/>
        <v>7608145.9299999997</v>
      </c>
      <c r="BC423" s="4104">
        <f t="shared" si="1931"/>
        <v>-1608145.9299999997</v>
      </c>
      <c r="BD423" s="1747">
        <f t="shared" si="1932"/>
        <v>1.2680243216666667</v>
      </c>
      <c r="BE423" s="5082">
        <f t="shared" si="1933"/>
        <v>0</v>
      </c>
      <c r="BF423" s="6579">
        <v>6000000</v>
      </c>
      <c r="BG423" s="6580"/>
      <c r="BH423" s="3752">
        <f t="shared" si="1903"/>
        <v>1502500</v>
      </c>
      <c r="BI423" s="3753">
        <f t="shared" si="1934"/>
        <v>1932565</v>
      </c>
      <c r="BJ423" s="3111">
        <f t="shared" si="1935"/>
        <v>-430065</v>
      </c>
      <c r="BK423" s="1747">
        <f t="shared" si="1969"/>
        <v>1.2862329450915142</v>
      </c>
      <c r="BL423" s="3732">
        <f t="shared" si="1792"/>
        <v>5774384.9299999997</v>
      </c>
      <c r="BM423" s="3122">
        <f t="shared" si="1936"/>
        <v>225615.0700000003</v>
      </c>
      <c r="BN423" s="1747">
        <f t="shared" si="1937"/>
        <v>0.96239748833333327</v>
      </c>
      <c r="BO423" s="3708">
        <f t="shared" si="1938"/>
        <v>0</v>
      </c>
      <c r="BP423" s="3494"/>
      <c r="BQ423" s="6936">
        <v>6000000</v>
      </c>
      <c r="BR423" s="6937"/>
      <c r="BS423" s="2694">
        <f t="shared" si="2007"/>
        <v>1502500</v>
      </c>
      <c r="BT423" s="2695">
        <f t="shared" si="2008"/>
        <v>1828378</v>
      </c>
      <c r="BU423" s="2987">
        <f t="shared" si="1970"/>
        <v>-325878</v>
      </c>
      <c r="BV423" s="1747">
        <f t="shared" si="1971"/>
        <v>1.2168905158069883</v>
      </c>
      <c r="BW423" s="2685">
        <f t="shared" si="1972"/>
        <v>3841819.93</v>
      </c>
      <c r="BX423" s="2991">
        <f t="shared" si="1973"/>
        <v>2158180.0699999998</v>
      </c>
      <c r="BY423" s="1747">
        <f t="shared" si="1974"/>
        <v>0.6403033216666667</v>
      </c>
      <c r="BZ423" s="3151"/>
      <c r="CA423" s="7377">
        <v>6000000</v>
      </c>
      <c r="CB423" s="7378"/>
      <c r="CC423" s="1820">
        <v>1502500</v>
      </c>
      <c r="CD423" s="1821">
        <v>2013441.9300000002</v>
      </c>
      <c r="CE423" s="2359">
        <f t="shared" si="1944"/>
        <v>-510941.93000000017</v>
      </c>
      <c r="CF423" s="1736">
        <f t="shared" si="1996"/>
        <v>1.3400611846921797</v>
      </c>
      <c r="CG423" s="1737">
        <f t="shared" si="1945"/>
        <v>2013441.9300000002</v>
      </c>
      <c r="CH423" s="2387">
        <f t="shared" si="1946"/>
        <v>3986558.07</v>
      </c>
      <c r="CI423" s="1736">
        <f t="shared" si="1947"/>
        <v>0.33557365500000003</v>
      </c>
      <c r="CJ423" s="1057"/>
      <c r="CM423" s="1725">
        <v>500833</v>
      </c>
      <c r="CN423" s="1725">
        <v>500833</v>
      </c>
      <c r="CO423" s="1725">
        <v>500834</v>
      </c>
      <c r="CP423" s="1729"/>
      <c r="CQ423" s="1729"/>
      <c r="CR423" s="1729"/>
      <c r="CS423" s="1729"/>
      <c r="CT423" s="1729"/>
      <c r="CU423" s="1729"/>
      <c r="CV423" s="1729"/>
      <c r="CW423" s="1729"/>
      <c r="CX423" s="1729"/>
      <c r="CY423" s="7335">
        <v>6000000</v>
      </c>
      <c r="CZ423" s="7336"/>
      <c r="DA423" s="4902">
        <v>500833.34</v>
      </c>
      <c r="DB423" s="4903">
        <v>653216</v>
      </c>
      <c r="DC423" s="4904">
        <f t="shared" si="1975"/>
        <v>-152382.65999999997</v>
      </c>
      <c r="DD423" s="4327">
        <f t="shared" si="1997"/>
        <v>1.3042582189117042</v>
      </c>
      <c r="DE423" s="4737">
        <f t="shared" si="1852"/>
        <v>6427600.9299999997</v>
      </c>
      <c r="DF423" s="4093">
        <f t="shared" si="1976"/>
        <v>-427600.9299999997</v>
      </c>
      <c r="DG423" s="1747">
        <f t="shared" si="1948"/>
        <v>1.0712668216666665</v>
      </c>
      <c r="DH423" s="7337">
        <v>6000000</v>
      </c>
      <c r="DI423" s="7338"/>
      <c r="DJ423" s="4905">
        <v>300833.33</v>
      </c>
      <c r="DK423" s="4906">
        <v>643749</v>
      </c>
      <c r="DL423" s="4907">
        <f t="shared" si="1977"/>
        <v>-342915.67</v>
      </c>
      <c r="DM423" s="4680">
        <f t="shared" si="1998"/>
        <v>2.1398858962868244</v>
      </c>
      <c r="DN423" s="4433">
        <f t="shared" si="1949"/>
        <v>7071349.9299999997</v>
      </c>
      <c r="DO423" s="4093">
        <f t="shared" si="1978"/>
        <v>-1071349.9299999997</v>
      </c>
      <c r="DP423" s="1747">
        <f t="shared" si="1950"/>
        <v>1.1785583216666666</v>
      </c>
      <c r="DQ423" s="7339">
        <v>6000000</v>
      </c>
      <c r="DR423" s="7340"/>
      <c r="DS423" s="5354">
        <v>700833.33</v>
      </c>
      <c r="DT423" s="5355">
        <v>536796</v>
      </c>
      <c r="DU423" s="5349">
        <f t="shared" si="1951"/>
        <v>164037.32999999996</v>
      </c>
      <c r="DV423" s="2709">
        <f t="shared" si="1999"/>
        <v>0.76593959936237621</v>
      </c>
      <c r="DW423" s="5356">
        <f t="shared" si="1952"/>
        <v>7608145.9299999997</v>
      </c>
      <c r="DX423" s="5357">
        <f t="shared" si="1987"/>
        <v>-1608145.9299999997</v>
      </c>
      <c r="DY423" s="1682">
        <f t="shared" si="1953"/>
        <v>1.2680243216666667</v>
      </c>
      <c r="DZ423" s="7335">
        <v>6000000</v>
      </c>
      <c r="EA423" s="7336"/>
      <c r="EB423" s="3745">
        <v>500833.34</v>
      </c>
      <c r="EC423" s="3746">
        <v>576264</v>
      </c>
      <c r="ED423" s="2986">
        <f t="shared" si="1979"/>
        <v>-75430.659999999974</v>
      </c>
      <c r="EE423" s="1747">
        <f t="shared" si="2000"/>
        <v>1.1506103008238229</v>
      </c>
      <c r="EF423" s="3329">
        <f t="shared" si="1954"/>
        <v>4418083.93</v>
      </c>
      <c r="EG423" s="3174">
        <f t="shared" si="1980"/>
        <v>1581916.0700000003</v>
      </c>
      <c r="EH423" s="1747">
        <f t="shared" si="1955"/>
        <v>0.73634732166666661</v>
      </c>
      <c r="EI423" s="7337">
        <v>6000000</v>
      </c>
      <c r="EJ423" s="7338"/>
      <c r="EK423" s="3687">
        <v>500833.33</v>
      </c>
      <c r="EL423" s="3688">
        <v>644009</v>
      </c>
      <c r="EM423" s="2986">
        <f t="shared" si="1981"/>
        <v>-143175.66999999998</v>
      </c>
      <c r="EN423" s="1747">
        <f t="shared" si="2001"/>
        <v>1.2858748837662222</v>
      </c>
      <c r="EO423" s="3341">
        <f t="shared" si="1956"/>
        <v>5062092.93</v>
      </c>
      <c r="EP423" s="3174">
        <f t="shared" si="1982"/>
        <v>937907.0700000003</v>
      </c>
      <c r="EQ423" s="1747">
        <f t="shared" si="1957"/>
        <v>0.84368215499999999</v>
      </c>
      <c r="ER423" s="7366">
        <v>6000000</v>
      </c>
      <c r="ES423" s="7367"/>
      <c r="ET423" s="3748">
        <v>500833.33</v>
      </c>
      <c r="EU423" s="3749">
        <v>712292</v>
      </c>
      <c r="EV423" s="3174">
        <f t="shared" si="1958"/>
        <v>-211458.66999999998</v>
      </c>
      <c r="EW423" s="1747">
        <f t="shared" si="2002"/>
        <v>1.422213653392437</v>
      </c>
      <c r="EX423" s="3750">
        <f t="shared" si="1959"/>
        <v>5774384.9299999997</v>
      </c>
      <c r="EY423" s="2878">
        <f t="shared" si="1988"/>
        <v>225615.0700000003</v>
      </c>
      <c r="EZ423" s="1747">
        <f t="shared" si="1960"/>
        <v>0.96239748833333327</v>
      </c>
      <c r="FA423" s="7381">
        <v>6000000</v>
      </c>
      <c r="FB423" s="7382"/>
      <c r="FC423" s="2531">
        <v>596799</v>
      </c>
      <c r="FD423" s="2531">
        <v>596799</v>
      </c>
      <c r="FE423" s="2844">
        <f t="shared" si="1983"/>
        <v>0</v>
      </c>
      <c r="FF423" s="1747">
        <f t="shared" si="2003"/>
        <v>1</v>
      </c>
      <c r="FG423" s="2589">
        <f t="shared" si="1961"/>
        <v>2610240.9300000002</v>
      </c>
      <c r="FH423" s="2844">
        <f t="shared" si="1984"/>
        <v>3389759.07</v>
      </c>
      <c r="FI423" s="1747">
        <f t="shared" si="1962"/>
        <v>0.43504015500000004</v>
      </c>
      <c r="FJ423" s="6942">
        <v>6000000</v>
      </c>
      <c r="FK423" s="6942"/>
      <c r="FL423" s="2637">
        <v>404868</v>
      </c>
      <c r="FM423" s="2637">
        <v>593502</v>
      </c>
      <c r="FN423" s="2844">
        <f t="shared" si="1985"/>
        <v>-188634</v>
      </c>
      <c r="FO423" s="1747">
        <f t="shared" si="2004"/>
        <v>1.4659148166809923</v>
      </c>
      <c r="FP423" s="2587">
        <f t="shared" si="1963"/>
        <v>3203742.93</v>
      </c>
      <c r="FQ423" s="2844">
        <f t="shared" si="1986"/>
        <v>2796257.07</v>
      </c>
      <c r="FR423" s="1747">
        <f t="shared" si="1964"/>
        <v>0.53395715500000007</v>
      </c>
      <c r="FS423" s="6936">
        <v>6000000</v>
      </c>
      <c r="FT423" s="6937"/>
      <c r="FU423" s="2693">
        <v>500833</v>
      </c>
      <c r="FV423" s="2693">
        <v>638077</v>
      </c>
      <c r="FW423" s="2844">
        <f t="shared" si="1965"/>
        <v>-137244</v>
      </c>
      <c r="FX423" s="1747">
        <f t="shared" si="2005"/>
        <v>1.274031463581673</v>
      </c>
      <c r="FY423" s="2883">
        <f t="shared" si="1966"/>
        <v>3841819.93</v>
      </c>
      <c r="FZ423" s="2878">
        <f t="shared" si="1989"/>
        <v>2158180.0699999998</v>
      </c>
      <c r="GA423" s="1747">
        <f t="shared" si="1967"/>
        <v>0.6403033216666667</v>
      </c>
      <c r="GB423" s="1">
        <f t="shared" si="1968"/>
        <v>9.6043999999999907E-2</v>
      </c>
      <c r="GC423" s="2219">
        <v>0</v>
      </c>
      <c r="GD423" s="1895">
        <v>1</v>
      </c>
      <c r="GE423" s="2132" t="s">
        <v>247</v>
      </c>
      <c r="GF423" s="2132" t="s">
        <v>253</v>
      </c>
      <c r="GG423" s="2105" t="s">
        <v>112</v>
      </c>
      <c r="GH423" s="2105" t="s">
        <v>29</v>
      </c>
      <c r="GI423" s="2105" t="s">
        <v>29</v>
      </c>
      <c r="GJ423" s="2105" t="s">
        <v>20</v>
      </c>
      <c r="GK423" s="2105" t="s">
        <v>20</v>
      </c>
      <c r="GL423" s="2096">
        <v>3</v>
      </c>
      <c r="GM423" s="305" t="s">
        <v>980</v>
      </c>
      <c r="GN423" s="223" t="s">
        <v>979</v>
      </c>
      <c r="GO423" s="677">
        <v>6000000</v>
      </c>
      <c r="GP423" s="677">
        <v>1502500</v>
      </c>
      <c r="GQ423" s="2216">
        <v>2013441.9300000002</v>
      </c>
      <c r="GR423" s="2086">
        <v>-510941.93000000017</v>
      </c>
      <c r="GS423" s="1895">
        <v>1.3400611846921797</v>
      </c>
      <c r="GT423" s="2086">
        <v>2013441.9300000002</v>
      </c>
      <c r="GU423" s="2086">
        <v>3996558.07</v>
      </c>
      <c r="GV423" s="1895">
        <v>0.33501529617304493</v>
      </c>
    </row>
    <row r="424" spans="1:204" ht="25.5" x14ac:dyDescent="0.25">
      <c r="A424" s="1">
        <f t="shared" ref="A424" si="2009">SUM(A421+1)</f>
        <v>68</v>
      </c>
      <c r="B424" s="7156"/>
      <c r="C424" s="5684">
        <v>1603</v>
      </c>
      <c r="D424" s="7100">
        <v>4</v>
      </c>
      <c r="E424" s="7102" t="s">
        <v>255</v>
      </c>
      <c r="F424" s="7228" t="s">
        <v>247</v>
      </c>
      <c r="G424" s="7228" t="s">
        <v>257</v>
      </c>
      <c r="H424" s="5706" t="s">
        <v>92</v>
      </c>
      <c r="I424" s="5706" t="s">
        <v>20</v>
      </c>
      <c r="J424" s="5706" t="s">
        <v>16</v>
      </c>
      <c r="K424" s="5706" t="s">
        <v>20</v>
      </c>
      <c r="L424" s="5706" t="s">
        <v>113</v>
      </c>
      <c r="M424" s="5706" t="s">
        <v>21</v>
      </c>
      <c r="N424" s="5697" t="s">
        <v>626</v>
      </c>
      <c r="O424" s="5706" t="s">
        <v>623</v>
      </c>
      <c r="P424" s="5697" t="s">
        <v>394</v>
      </c>
      <c r="Q424" s="5697" t="s">
        <v>396</v>
      </c>
      <c r="R424" s="5703" t="s">
        <v>402</v>
      </c>
      <c r="S424" s="5697" t="s">
        <v>475</v>
      </c>
      <c r="T424" s="5697" t="s">
        <v>476</v>
      </c>
      <c r="U424" s="7126" t="s">
        <v>691</v>
      </c>
      <c r="V424" s="5697" t="s">
        <v>3559</v>
      </c>
      <c r="W424" s="5694">
        <v>6613825.8799999999</v>
      </c>
      <c r="X424" s="5691" t="s">
        <v>258</v>
      </c>
      <c r="Y424" s="2123">
        <v>1</v>
      </c>
      <c r="Z424" s="5472" t="s">
        <v>941</v>
      </c>
      <c r="AA424" s="5559" t="s">
        <v>942</v>
      </c>
      <c r="AB424" s="498">
        <v>7</v>
      </c>
      <c r="AC424" s="678">
        <v>2</v>
      </c>
      <c r="AD424" s="576">
        <f t="shared" ref="AD424:AD428" si="2010">AC424/AB424</f>
        <v>0.2857142857142857</v>
      </c>
      <c r="AE424" s="678">
        <v>2</v>
      </c>
      <c r="AF424" s="576">
        <f t="shared" ref="AF424:AF428" si="2011">AE424/AB424</f>
        <v>0.2857142857142857</v>
      </c>
      <c r="AG424" s="678">
        <v>2</v>
      </c>
      <c r="AH424" s="576">
        <f t="shared" ref="AH424:AH428" si="2012">AG424/AB424</f>
        <v>0.2857142857142857</v>
      </c>
      <c r="AI424" s="678">
        <v>1</v>
      </c>
      <c r="AJ424" s="576">
        <f t="shared" ref="AJ424:AJ428" si="2013">AI424/AB424</f>
        <v>0.14285714285714285</v>
      </c>
      <c r="AK424" s="1412">
        <f t="shared" ref="AK424:AK428" si="2014">SUM(AD424+AF424+AH424+AJ424)</f>
        <v>1</v>
      </c>
      <c r="AL424" s="2325">
        <v>1</v>
      </c>
      <c r="AM424" s="1626" t="s">
        <v>3491</v>
      </c>
      <c r="AN424" s="959" t="s">
        <v>1917</v>
      </c>
      <c r="AO424" s="970" t="s">
        <v>1919</v>
      </c>
      <c r="AP424" s="1413" t="s">
        <v>3517</v>
      </c>
      <c r="AQ424" s="1413">
        <v>100</v>
      </c>
      <c r="AR424" s="970" t="s">
        <v>942</v>
      </c>
      <c r="AS424" s="976" t="s">
        <v>1579</v>
      </c>
      <c r="AT424" s="2295"/>
      <c r="AU424" s="1630" t="s">
        <v>1704</v>
      </c>
      <c r="AV424" s="6464">
        <v>7</v>
      </c>
      <c r="AW424" s="6465"/>
      <c r="AX424" s="5362">
        <f t="shared" si="1927"/>
        <v>1</v>
      </c>
      <c r="AY424" s="3027">
        <f t="shared" si="1928"/>
        <v>0</v>
      </c>
      <c r="AZ424" s="5359">
        <f t="shared" si="1929"/>
        <v>1</v>
      </c>
      <c r="BA424" s="3026">
        <f t="shared" si="1930"/>
        <v>0</v>
      </c>
      <c r="BB424" s="3027">
        <f t="shared" si="1711"/>
        <v>7</v>
      </c>
      <c r="BC424" s="4104">
        <f t="shared" si="1931"/>
        <v>0</v>
      </c>
      <c r="BD424" s="4117">
        <f t="shared" si="1932"/>
        <v>1</v>
      </c>
      <c r="BE424" s="4896">
        <f t="shared" si="1933"/>
        <v>0</v>
      </c>
      <c r="BF424" s="6458">
        <v>7</v>
      </c>
      <c r="BG424" s="6459"/>
      <c r="BH424" s="3729">
        <f t="shared" si="1903"/>
        <v>2</v>
      </c>
      <c r="BI424" s="3731">
        <f t="shared" si="1934"/>
        <v>0</v>
      </c>
      <c r="BJ424" s="3111">
        <f t="shared" si="1935"/>
        <v>2</v>
      </c>
      <c r="BK424" s="3120">
        <f t="shared" si="1969"/>
        <v>0</v>
      </c>
      <c r="BL424" s="3731">
        <f t="shared" si="1792"/>
        <v>7</v>
      </c>
      <c r="BM424" s="3122">
        <f t="shared" si="1936"/>
        <v>0</v>
      </c>
      <c r="BN424" s="3120">
        <f t="shared" si="1937"/>
        <v>1</v>
      </c>
      <c r="BO424" s="3676">
        <f t="shared" si="1938"/>
        <v>0</v>
      </c>
      <c r="BP424" s="3494"/>
      <c r="BQ424" s="6861">
        <v>7</v>
      </c>
      <c r="BR424" s="6862"/>
      <c r="BS424" s="2687">
        <f t="shared" ref="BS424:BS434" si="2015">SUM(FC424+FL424+FU424)</f>
        <v>2</v>
      </c>
      <c r="BT424" s="2690">
        <f t="shared" ref="BT424:BT434" si="2016">SUM(FD424+FM424+FV424)</f>
        <v>5</v>
      </c>
      <c r="BU424" s="2987">
        <f t="shared" si="1970"/>
        <v>-3</v>
      </c>
      <c r="BV424" s="1701">
        <f t="shared" si="1971"/>
        <v>2.5</v>
      </c>
      <c r="BW424" s="2683">
        <f t="shared" si="1972"/>
        <v>7</v>
      </c>
      <c r="BX424" s="2991">
        <f t="shared" si="1973"/>
        <v>0</v>
      </c>
      <c r="BY424" s="1701">
        <f t="shared" si="1974"/>
        <v>1</v>
      </c>
      <c r="BZ424" s="3151"/>
      <c r="CA424" s="7312">
        <v>7</v>
      </c>
      <c r="CB424" s="7313"/>
      <c r="CC424" s="1726">
        <v>2</v>
      </c>
      <c r="CD424" s="1763">
        <v>2</v>
      </c>
      <c r="CE424" s="2359">
        <f t="shared" si="1944"/>
        <v>0</v>
      </c>
      <c r="CF424" s="1732">
        <f t="shared" si="1996"/>
        <v>1</v>
      </c>
      <c r="CG424" s="1733">
        <f t="shared" si="1945"/>
        <v>2</v>
      </c>
      <c r="CH424" s="2387">
        <f t="shared" si="1946"/>
        <v>5</v>
      </c>
      <c r="CI424" s="1732">
        <f t="shared" si="1947"/>
        <v>0.2857142857142857</v>
      </c>
      <c r="CJ424" s="1058"/>
      <c r="CM424" s="1724">
        <v>0</v>
      </c>
      <c r="CN424" s="1724">
        <v>1</v>
      </c>
      <c r="CO424" s="1724">
        <v>1</v>
      </c>
      <c r="CP424" s="1729"/>
      <c r="CQ424" s="1729"/>
      <c r="CR424" s="1729"/>
      <c r="CS424" s="1729"/>
      <c r="CT424" s="1729"/>
      <c r="CU424" s="1729"/>
      <c r="CV424" s="1729"/>
      <c r="CW424" s="1729"/>
      <c r="CX424" s="1729"/>
      <c r="CY424" s="5846">
        <v>7</v>
      </c>
      <c r="CZ424" s="6205"/>
      <c r="DA424" s="4883">
        <v>1</v>
      </c>
      <c r="DB424" s="4883">
        <v>0</v>
      </c>
      <c r="DC424" s="4323">
        <f t="shared" si="1975"/>
        <v>1</v>
      </c>
      <c r="DD424" s="4324">
        <f t="shared" si="1997"/>
        <v>0</v>
      </c>
      <c r="DE424" s="4837">
        <f t="shared" si="1852"/>
        <v>7</v>
      </c>
      <c r="DF424" s="4099">
        <f t="shared" si="1976"/>
        <v>0</v>
      </c>
      <c r="DG424" s="4117">
        <f t="shared" si="1948"/>
        <v>1</v>
      </c>
      <c r="DH424" s="5830">
        <v>7</v>
      </c>
      <c r="DI424" s="5833"/>
      <c r="DJ424" s="4888">
        <v>0</v>
      </c>
      <c r="DK424" s="4888">
        <v>0</v>
      </c>
      <c r="DL424" s="4426">
        <f t="shared" si="1977"/>
        <v>0</v>
      </c>
      <c r="DM424" s="4427" t="e">
        <f t="shared" si="1998"/>
        <v>#DIV/0!</v>
      </c>
      <c r="DN424" s="4428">
        <f t="shared" si="1949"/>
        <v>7</v>
      </c>
      <c r="DO424" s="4099">
        <f t="shared" si="1978"/>
        <v>0</v>
      </c>
      <c r="DP424" s="4117">
        <f t="shared" si="1950"/>
        <v>1</v>
      </c>
      <c r="DQ424" s="5799">
        <v>7</v>
      </c>
      <c r="DR424" s="5800"/>
      <c r="DS424" s="2687">
        <v>0</v>
      </c>
      <c r="DT424" s="2687">
        <v>0</v>
      </c>
      <c r="DU424" s="4758">
        <f t="shared" si="1951"/>
        <v>0</v>
      </c>
      <c r="DV424" s="2682" t="e">
        <f t="shared" si="1999"/>
        <v>#DIV/0!</v>
      </c>
      <c r="DW424" s="2683">
        <f t="shared" si="1952"/>
        <v>7</v>
      </c>
      <c r="DX424" s="4099">
        <f t="shared" si="1987"/>
        <v>0</v>
      </c>
      <c r="DY424" s="4117">
        <f t="shared" si="1953"/>
        <v>1</v>
      </c>
      <c r="DZ424" s="5846">
        <v>7</v>
      </c>
      <c r="EA424" s="6205"/>
      <c r="EB424" s="3734">
        <v>1</v>
      </c>
      <c r="EC424" s="3734">
        <v>0</v>
      </c>
      <c r="ED424" s="3190">
        <f t="shared" si="1979"/>
        <v>1</v>
      </c>
      <c r="EE424" s="3187">
        <f t="shared" si="2000"/>
        <v>0</v>
      </c>
      <c r="EF424" s="3279">
        <f t="shared" si="1954"/>
        <v>7</v>
      </c>
      <c r="EG424" s="3179">
        <f t="shared" si="1980"/>
        <v>0</v>
      </c>
      <c r="EH424" s="3187">
        <f t="shared" si="1955"/>
        <v>1</v>
      </c>
      <c r="EI424" s="5830">
        <v>7</v>
      </c>
      <c r="EJ424" s="5833"/>
      <c r="EK424" s="3678">
        <v>1</v>
      </c>
      <c r="EL424" s="3678">
        <v>0</v>
      </c>
      <c r="EM424" s="3190">
        <f t="shared" si="1981"/>
        <v>1</v>
      </c>
      <c r="EN424" s="3187">
        <f t="shared" si="2001"/>
        <v>0</v>
      </c>
      <c r="EO424" s="3016">
        <f t="shared" si="1956"/>
        <v>7</v>
      </c>
      <c r="EP424" s="3179">
        <f t="shared" si="1982"/>
        <v>0</v>
      </c>
      <c r="EQ424" s="3187">
        <f t="shared" si="1957"/>
        <v>1</v>
      </c>
      <c r="ER424" s="5799">
        <v>7</v>
      </c>
      <c r="ES424" s="5800"/>
      <c r="ET424" s="3683">
        <v>0</v>
      </c>
      <c r="EU424" s="3683">
        <v>0</v>
      </c>
      <c r="EV424" s="3179">
        <f t="shared" si="1958"/>
        <v>0</v>
      </c>
      <c r="EW424" s="3187" t="e">
        <f t="shared" si="2002"/>
        <v>#DIV/0!</v>
      </c>
      <c r="EX424" s="3621">
        <f t="shared" si="1959"/>
        <v>7</v>
      </c>
      <c r="EY424" s="3179">
        <f t="shared" si="1988"/>
        <v>0</v>
      </c>
      <c r="EZ424" s="3951">
        <f t="shared" si="1960"/>
        <v>1</v>
      </c>
      <c r="FA424" s="6782">
        <v>7</v>
      </c>
      <c r="FB424" s="6783"/>
      <c r="FC424" s="2527">
        <v>2</v>
      </c>
      <c r="FD424" s="2527">
        <v>2</v>
      </c>
      <c r="FE424" s="2845">
        <f t="shared" si="1983"/>
        <v>0</v>
      </c>
      <c r="FF424" s="1701">
        <f t="shared" si="2003"/>
        <v>1</v>
      </c>
      <c r="FG424" s="2587">
        <f t="shared" si="1961"/>
        <v>4</v>
      </c>
      <c r="FH424" s="2845">
        <f t="shared" si="1984"/>
        <v>3</v>
      </c>
      <c r="FI424" s="1701">
        <f t="shared" ref="FI424:FI434" si="2017">FG424/FA424</f>
        <v>0.5714285714285714</v>
      </c>
      <c r="FJ424" s="6739">
        <v>7</v>
      </c>
      <c r="FK424" s="6739"/>
      <c r="FL424" s="2572">
        <v>0</v>
      </c>
      <c r="FM424" s="2572">
        <v>2</v>
      </c>
      <c r="FN424" s="2845">
        <f t="shared" si="1985"/>
        <v>-2</v>
      </c>
      <c r="FO424" s="1701" t="e">
        <f t="shared" si="2004"/>
        <v>#DIV/0!</v>
      </c>
      <c r="FP424" s="2587">
        <f t="shared" si="1963"/>
        <v>6</v>
      </c>
      <c r="FQ424" s="2845">
        <f t="shared" si="1986"/>
        <v>1</v>
      </c>
      <c r="FR424" s="1701">
        <f t="shared" si="1964"/>
        <v>0.8571428571428571</v>
      </c>
      <c r="FS424" s="6861">
        <v>7</v>
      </c>
      <c r="FT424" s="6862"/>
      <c r="FU424" s="2687">
        <v>0</v>
      </c>
      <c r="FV424" s="2687">
        <v>1</v>
      </c>
      <c r="FW424" s="2845">
        <f t="shared" si="1965"/>
        <v>-1</v>
      </c>
      <c r="FX424" s="1701" t="e">
        <f t="shared" si="2005"/>
        <v>#DIV/0!</v>
      </c>
      <c r="FY424" s="2587">
        <f t="shared" si="1966"/>
        <v>7</v>
      </c>
      <c r="FZ424" s="2845">
        <f t="shared" si="1989"/>
        <v>0</v>
      </c>
      <c r="GA424" s="1701">
        <f t="shared" ref="GA424:GA434" si="2018">FY424/FS424</f>
        <v>1</v>
      </c>
      <c r="GB424" s="1">
        <f t="shared" si="1968"/>
        <v>0</v>
      </c>
      <c r="GC424" s="2219">
        <v>0</v>
      </c>
      <c r="GD424" s="1895">
        <v>1</v>
      </c>
      <c r="GE424" s="2125" t="s">
        <v>247</v>
      </c>
      <c r="GF424" s="2125" t="s">
        <v>257</v>
      </c>
      <c r="GG424" s="2105" t="s">
        <v>92</v>
      </c>
      <c r="GH424" s="2105" t="s">
        <v>20</v>
      </c>
      <c r="GI424" s="2105" t="s">
        <v>16</v>
      </c>
      <c r="GJ424" s="2105" t="s">
        <v>20</v>
      </c>
      <c r="GK424" s="2105" t="s">
        <v>113</v>
      </c>
      <c r="GL424" s="2123">
        <v>1</v>
      </c>
      <c r="GM424" s="427" t="s">
        <v>941</v>
      </c>
      <c r="GN424" s="424" t="s">
        <v>942</v>
      </c>
      <c r="GO424" s="868">
        <v>7</v>
      </c>
      <c r="GP424" s="678">
        <v>2</v>
      </c>
      <c r="GQ424" s="2086">
        <v>2</v>
      </c>
      <c r="GR424" s="2086">
        <v>0</v>
      </c>
      <c r="GS424" s="1895">
        <v>1</v>
      </c>
      <c r="GT424" s="2086">
        <v>2</v>
      </c>
      <c r="GU424" s="2086">
        <v>5</v>
      </c>
      <c r="GV424" s="1895">
        <v>0.2857142857142857</v>
      </c>
    </row>
    <row r="425" spans="1:204" ht="38.25" customHeight="1" x14ac:dyDescent="0.25">
      <c r="B425" s="7156"/>
      <c r="C425" s="5685"/>
      <c r="D425" s="7164"/>
      <c r="E425" s="7145"/>
      <c r="F425" s="7229"/>
      <c r="G425" s="7229"/>
      <c r="H425" s="5707"/>
      <c r="I425" s="5707"/>
      <c r="J425" s="5707"/>
      <c r="K425" s="5707"/>
      <c r="L425" s="5707"/>
      <c r="M425" s="5707"/>
      <c r="N425" s="5698"/>
      <c r="O425" s="5707"/>
      <c r="P425" s="5698"/>
      <c r="Q425" s="5698"/>
      <c r="R425" s="5704"/>
      <c r="S425" s="5698"/>
      <c r="T425" s="5698"/>
      <c r="U425" s="7127"/>
      <c r="V425" s="5699"/>
      <c r="W425" s="5695"/>
      <c r="X425" s="5692"/>
      <c r="Y425" s="2124">
        <v>2</v>
      </c>
      <c r="Z425" s="5473" t="s">
        <v>943</v>
      </c>
      <c r="AA425" s="689" t="s">
        <v>944</v>
      </c>
      <c r="AB425" s="525">
        <v>12</v>
      </c>
      <c r="AC425" s="426">
        <v>3</v>
      </c>
      <c r="AD425" s="656">
        <f t="shared" si="2010"/>
        <v>0.25</v>
      </c>
      <c r="AE425" s="426">
        <v>3</v>
      </c>
      <c r="AF425" s="656">
        <f t="shared" si="2011"/>
        <v>0.25</v>
      </c>
      <c r="AG425" s="426">
        <v>3</v>
      </c>
      <c r="AH425" s="656">
        <f t="shared" si="2012"/>
        <v>0.25</v>
      </c>
      <c r="AI425" s="426">
        <v>3</v>
      </c>
      <c r="AJ425" s="656">
        <f t="shared" si="2013"/>
        <v>0.25</v>
      </c>
      <c r="AK425" s="1412">
        <f t="shared" si="2014"/>
        <v>1</v>
      </c>
      <c r="AL425" s="2325">
        <v>2</v>
      </c>
      <c r="AM425" s="1626" t="s">
        <v>3492</v>
      </c>
      <c r="AN425" s="959" t="s">
        <v>1918</v>
      </c>
      <c r="AO425" s="970" t="s">
        <v>1920</v>
      </c>
      <c r="AP425" s="1628" t="s">
        <v>3518</v>
      </c>
      <c r="AQ425" s="970">
        <v>100</v>
      </c>
      <c r="AR425" s="970" t="s">
        <v>944</v>
      </c>
      <c r="AS425" s="2420" t="s">
        <v>1434</v>
      </c>
      <c r="AT425" s="2275"/>
      <c r="AU425" s="1630" t="s">
        <v>1704</v>
      </c>
      <c r="AV425" s="6456">
        <v>12</v>
      </c>
      <c r="AW425" s="6457"/>
      <c r="AX425" s="5362">
        <f t="shared" si="1927"/>
        <v>3</v>
      </c>
      <c r="AY425" s="3027">
        <f t="shared" si="1928"/>
        <v>3</v>
      </c>
      <c r="AZ425" s="5359">
        <f t="shared" si="1929"/>
        <v>0</v>
      </c>
      <c r="BA425" s="5164">
        <f t="shared" si="1930"/>
        <v>1</v>
      </c>
      <c r="BB425" s="4253">
        <f t="shared" si="1711"/>
        <v>18</v>
      </c>
      <c r="BC425" s="4104">
        <f t="shared" si="1931"/>
        <v>-6</v>
      </c>
      <c r="BD425" s="1747">
        <f t="shared" si="1932"/>
        <v>1.5</v>
      </c>
      <c r="BE425" s="4897">
        <f t="shared" si="1933"/>
        <v>0</v>
      </c>
      <c r="BF425" s="6491">
        <v>12</v>
      </c>
      <c r="BG425" s="6492"/>
      <c r="BH425" s="3729">
        <f t="shared" si="1903"/>
        <v>3</v>
      </c>
      <c r="BI425" s="3731">
        <f t="shared" si="1934"/>
        <v>3</v>
      </c>
      <c r="BJ425" s="3111">
        <f t="shared" si="1935"/>
        <v>0</v>
      </c>
      <c r="BK425" s="1747">
        <f t="shared" si="1969"/>
        <v>1</v>
      </c>
      <c r="BL425" s="3732">
        <f t="shared" si="1792"/>
        <v>15</v>
      </c>
      <c r="BM425" s="3122">
        <f t="shared" si="1936"/>
        <v>-3</v>
      </c>
      <c r="BN425" s="1747">
        <f t="shared" si="1937"/>
        <v>1.25</v>
      </c>
      <c r="BO425" s="3708">
        <f t="shared" si="1938"/>
        <v>0</v>
      </c>
      <c r="BP425" s="3494"/>
      <c r="BQ425" s="6849">
        <v>12</v>
      </c>
      <c r="BR425" s="6850"/>
      <c r="BS425" s="2687">
        <f t="shared" si="2015"/>
        <v>3</v>
      </c>
      <c r="BT425" s="2690">
        <f t="shared" si="2016"/>
        <v>9</v>
      </c>
      <c r="BU425" s="2987">
        <f t="shared" si="1970"/>
        <v>-6</v>
      </c>
      <c r="BV425" s="1747">
        <f t="shared" si="1971"/>
        <v>3</v>
      </c>
      <c r="BW425" s="2685">
        <f t="shared" si="1972"/>
        <v>12</v>
      </c>
      <c r="BX425" s="2991">
        <f t="shared" si="1973"/>
        <v>0</v>
      </c>
      <c r="BY425" s="1747">
        <f t="shared" si="1974"/>
        <v>1</v>
      </c>
      <c r="BZ425" s="3151"/>
      <c r="CA425" s="6813">
        <v>12</v>
      </c>
      <c r="CB425" s="7371"/>
      <c r="CC425" s="1726">
        <v>3</v>
      </c>
      <c r="CD425" s="1763">
        <v>3</v>
      </c>
      <c r="CE425" s="2359">
        <f t="shared" si="1944"/>
        <v>0</v>
      </c>
      <c r="CF425" s="1736">
        <f t="shared" si="1996"/>
        <v>1</v>
      </c>
      <c r="CG425" s="1737">
        <f t="shared" si="1945"/>
        <v>3</v>
      </c>
      <c r="CH425" s="2387">
        <f t="shared" si="1946"/>
        <v>9</v>
      </c>
      <c r="CI425" s="1736">
        <f t="shared" si="1947"/>
        <v>0.25</v>
      </c>
      <c r="CJ425" s="1058"/>
      <c r="CM425" s="1723">
        <v>0</v>
      </c>
      <c r="CN425" s="1723">
        <v>1</v>
      </c>
      <c r="CO425" s="1723">
        <v>2</v>
      </c>
      <c r="CP425" s="1729"/>
      <c r="CQ425" s="1729"/>
      <c r="CR425" s="1729"/>
      <c r="CS425" s="1729"/>
      <c r="CT425" s="1729"/>
      <c r="CU425" s="1729"/>
      <c r="CV425" s="1729"/>
      <c r="CW425" s="1729"/>
      <c r="CX425" s="1729"/>
      <c r="CY425" s="5709">
        <v>12</v>
      </c>
      <c r="CZ425" s="5710"/>
      <c r="DA425" s="4883">
        <v>1</v>
      </c>
      <c r="DB425" s="4883">
        <v>1</v>
      </c>
      <c r="DC425" s="4326">
        <f t="shared" si="1975"/>
        <v>0</v>
      </c>
      <c r="DD425" s="4327">
        <f t="shared" si="1997"/>
        <v>1</v>
      </c>
      <c r="DE425" s="4884">
        <f t="shared" si="1852"/>
        <v>16</v>
      </c>
      <c r="DF425" s="4093">
        <f t="shared" si="1976"/>
        <v>-4</v>
      </c>
      <c r="DG425" s="1747">
        <f t="shared" si="1948"/>
        <v>1.3333333333333333</v>
      </c>
      <c r="DH425" s="5830">
        <v>12</v>
      </c>
      <c r="DI425" s="5833"/>
      <c r="DJ425" s="4888">
        <v>1</v>
      </c>
      <c r="DK425" s="4888">
        <v>1</v>
      </c>
      <c r="DL425" s="4682">
        <f t="shared" si="1977"/>
        <v>0</v>
      </c>
      <c r="DM425" s="4683">
        <f t="shared" si="1998"/>
        <v>1</v>
      </c>
      <c r="DN425" s="4428">
        <f t="shared" si="1949"/>
        <v>17</v>
      </c>
      <c r="DO425" s="4093">
        <f t="shared" si="1978"/>
        <v>-5</v>
      </c>
      <c r="DP425" s="1747">
        <f t="shared" si="1950"/>
        <v>1.4166666666666667</v>
      </c>
      <c r="DQ425" s="5763">
        <v>12</v>
      </c>
      <c r="DR425" s="5764"/>
      <c r="DS425" s="2688">
        <v>1</v>
      </c>
      <c r="DT425" s="2688">
        <v>1</v>
      </c>
      <c r="DU425" s="4756">
        <f t="shared" si="1951"/>
        <v>0</v>
      </c>
      <c r="DV425" s="2684">
        <f t="shared" si="1999"/>
        <v>1</v>
      </c>
      <c r="DW425" s="2683">
        <f t="shared" si="1952"/>
        <v>18</v>
      </c>
      <c r="DX425" s="4093">
        <f t="shared" si="1987"/>
        <v>-6</v>
      </c>
      <c r="DY425" s="1747">
        <f t="shared" si="1953"/>
        <v>1.5</v>
      </c>
      <c r="DZ425" s="5709">
        <v>12</v>
      </c>
      <c r="EA425" s="5710"/>
      <c r="EB425" s="3734">
        <v>1</v>
      </c>
      <c r="EC425" s="3734">
        <v>1</v>
      </c>
      <c r="ED425" s="3184">
        <f t="shared" si="1979"/>
        <v>0</v>
      </c>
      <c r="EE425" s="1747">
        <f t="shared" si="2000"/>
        <v>1</v>
      </c>
      <c r="EF425" s="3329">
        <f t="shared" si="1954"/>
        <v>13</v>
      </c>
      <c r="EG425" s="3174">
        <f t="shared" si="1980"/>
        <v>-1</v>
      </c>
      <c r="EH425" s="1747">
        <f t="shared" si="1955"/>
        <v>1.0833333333333333</v>
      </c>
      <c r="EI425" s="5830">
        <v>12</v>
      </c>
      <c r="EJ425" s="5833"/>
      <c r="EK425" s="3678">
        <v>1</v>
      </c>
      <c r="EL425" s="3678">
        <v>1</v>
      </c>
      <c r="EM425" s="3184">
        <f t="shared" si="1981"/>
        <v>0</v>
      </c>
      <c r="EN425" s="1747">
        <f t="shared" si="2001"/>
        <v>1</v>
      </c>
      <c r="EO425" s="3016">
        <f t="shared" si="1956"/>
        <v>14</v>
      </c>
      <c r="EP425" s="3174">
        <f t="shared" si="1982"/>
        <v>-2</v>
      </c>
      <c r="EQ425" s="1747">
        <f t="shared" si="1957"/>
        <v>1.1666666666666667</v>
      </c>
      <c r="ER425" s="5763">
        <v>12</v>
      </c>
      <c r="ES425" s="5764"/>
      <c r="ET425" s="3684">
        <v>1</v>
      </c>
      <c r="EU425" s="3684">
        <v>1</v>
      </c>
      <c r="EV425" s="3174">
        <f t="shared" si="1958"/>
        <v>0</v>
      </c>
      <c r="EW425" s="1747">
        <f t="shared" si="2002"/>
        <v>1</v>
      </c>
      <c r="EX425" s="3621">
        <f t="shared" si="1959"/>
        <v>15</v>
      </c>
      <c r="EY425" s="3174">
        <f t="shared" si="1988"/>
        <v>-3</v>
      </c>
      <c r="EZ425" s="3949">
        <f t="shared" si="1960"/>
        <v>1.25</v>
      </c>
      <c r="FA425" s="6786">
        <v>12</v>
      </c>
      <c r="FB425" s="6787"/>
      <c r="FC425" s="2528">
        <v>3</v>
      </c>
      <c r="FD425" s="2528">
        <v>3</v>
      </c>
      <c r="FE425" s="2844">
        <f t="shared" si="1983"/>
        <v>0</v>
      </c>
      <c r="FF425" s="1747">
        <f t="shared" si="2003"/>
        <v>1</v>
      </c>
      <c r="FG425" s="2589">
        <f t="shared" si="1961"/>
        <v>6</v>
      </c>
      <c r="FH425" s="2844">
        <f t="shared" si="1984"/>
        <v>6</v>
      </c>
      <c r="FI425" s="1747">
        <f t="shared" si="2017"/>
        <v>0.5</v>
      </c>
      <c r="FJ425" s="6739">
        <v>12</v>
      </c>
      <c r="FK425" s="6739"/>
      <c r="FL425" s="2572">
        <v>0</v>
      </c>
      <c r="FM425" s="2572">
        <v>3</v>
      </c>
      <c r="FN425" s="2844">
        <f t="shared" si="1985"/>
        <v>-3</v>
      </c>
      <c r="FO425" s="1747" t="e">
        <f t="shared" si="2004"/>
        <v>#DIV/0!</v>
      </c>
      <c r="FP425" s="2587">
        <f t="shared" si="1963"/>
        <v>9</v>
      </c>
      <c r="FQ425" s="2844">
        <f t="shared" si="1986"/>
        <v>3</v>
      </c>
      <c r="FR425" s="1747">
        <f t="shared" si="1964"/>
        <v>0.75</v>
      </c>
      <c r="FS425" s="6863">
        <v>12</v>
      </c>
      <c r="FT425" s="6864"/>
      <c r="FU425" s="2688">
        <v>0</v>
      </c>
      <c r="FV425" s="2688">
        <v>3</v>
      </c>
      <c r="FW425" s="2844">
        <f t="shared" si="1965"/>
        <v>-3</v>
      </c>
      <c r="FX425" s="1747" t="e">
        <f t="shared" si="2005"/>
        <v>#DIV/0!</v>
      </c>
      <c r="FY425" s="2587">
        <f t="shared" si="1966"/>
        <v>12</v>
      </c>
      <c r="FZ425" s="2844">
        <f t="shared" si="1989"/>
        <v>0</v>
      </c>
      <c r="GA425" s="1747">
        <f t="shared" si="2018"/>
        <v>1</v>
      </c>
      <c r="GB425" s="1">
        <f t="shared" si="1968"/>
        <v>8.3333333333333259E-2</v>
      </c>
      <c r="GC425" s="2219">
        <v>0</v>
      </c>
      <c r="GD425" s="1895">
        <v>1</v>
      </c>
      <c r="GE425" s="2125" t="s">
        <v>247</v>
      </c>
      <c r="GF425" s="2125" t="s">
        <v>257</v>
      </c>
      <c r="GG425" s="2105" t="s">
        <v>92</v>
      </c>
      <c r="GH425" s="2105" t="s">
        <v>20</v>
      </c>
      <c r="GI425" s="2105" t="s">
        <v>16</v>
      </c>
      <c r="GJ425" s="2105" t="s">
        <v>20</v>
      </c>
      <c r="GK425" s="2105" t="s">
        <v>113</v>
      </c>
      <c r="GL425" s="2124">
        <v>2</v>
      </c>
      <c r="GM425" s="429" t="s">
        <v>943</v>
      </c>
      <c r="GN425" s="425" t="s">
        <v>944</v>
      </c>
      <c r="GO425" s="869">
        <v>12</v>
      </c>
      <c r="GP425" s="426">
        <v>3</v>
      </c>
      <c r="GQ425" s="2086">
        <v>3</v>
      </c>
      <c r="GR425" s="2086">
        <v>0</v>
      </c>
      <c r="GS425" s="1895">
        <v>1</v>
      </c>
      <c r="GT425" s="2086">
        <v>3</v>
      </c>
      <c r="GU425" s="2086">
        <v>9</v>
      </c>
      <c r="GV425" s="1895">
        <v>0.25</v>
      </c>
    </row>
    <row r="426" spans="1:204" ht="38.25" x14ac:dyDescent="0.25">
      <c r="A426" s="1">
        <f>SUM(A424+1)</f>
        <v>69</v>
      </c>
      <c r="B426" s="7156"/>
      <c r="C426" s="5684">
        <v>1604</v>
      </c>
      <c r="D426" s="7100">
        <v>5</v>
      </c>
      <c r="E426" s="7102" t="s">
        <v>256</v>
      </c>
      <c r="F426" s="6796" t="s">
        <v>247</v>
      </c>
      <c r="G426" s="6796" t="s">
        <v>248</v>
      </c>
      <c r="H426" s="5706" t="s">
        <v>112</v>
      </c>
      <c r="I426" s="5706" t="s">
        <v>29</v>
      </c>
      <c r="J426" s="5706" t="s">
        <v>16</v>
      </c>
      <c r="K426" s="5706" t="s">
        <v>16</v>
      </c>
      <c r="L426" s="5706" t="s">
        <v>19</v>
      </c>
      <c r="M426" s="5706" t="s">
        <v>21</v>
      </c>
      <c r="N426" s="5697" t="s">
        <v>626</v>
      </c>
      <c r="O426" s="5706" t="s">
        <v>620</v>
      </c>
      <c r="P426" s="7123" t="s">
        <v>378</v>
      </c>
      <c r="Q426" s="5697" t="s">
        <v>381</v>
      </c>
      <c r="R426" s="5703" t="s">
        <v>385</v>
      </c>
      <c r="S426" s="5697" t="s">
        <v>501</v>
      </c>
      <c r="T426" s="5697" t="s">
        <v>502</v>
      </c>
      <c r="U426" s="7115" t="s">
        <v>696</v>
      </c>
      <c r="V426" s="5697" t="s">
        <v>559</v>
      </c>
      <c r="W426" s="5694">
        <v>2940710.13</v>
      </c>
      <c r="X426" s="5691" t="s">
        <v>259</v>
      </c>
      <c r="Y426" s="2102">
        <v>1</v>
      </c>
      <c r="Z426" s="499" t="s">
        <v>981</v>
      </c>
      <c r="AA426" s="500" t="s">
        <v>982</v>
      </c>
      <c r="AB426" s="501">
        <v>1</v>
      </c>
      <c r="AC426" s="459">
        <v>0</v>
      </c>
      <c r="AD426" s="631">
        <f t="shared" si="2010"/>
        <v>0</v>
      </c>
      <c r="AE426" s="459">
        <v>1</v>
      </c>
      <c r="AF426" s="631">
        <f t="shared" si="2011"/>
        <v>1</v>
      </c>
      <c r="AG426" s="459">
        <v>0</v>
      </c>
      <c r="AH426" s="580">
        <f t="shared" si="2012"/>
        <v>0</v>
      </c>
      <c r="AI426" s="459">
        <v>0</v>
      </c>
      <c r="AJ426" s="580">
        <f t="shared" si="2013"/>
        <v>0</v>
      </c>
      <c r="AK426" s="1412">
        <f t="shared" si="2014"/>
        <v>1</v>
      </c>
      <c r="AL426" s="2335">
        <v>1</v>
      </c>
      <c r="AM426" s="1626" t="s">
        <v>3493</v>
      </c>
      <c r="AN426" s="959" t="s">
        <v>1979</v>
      </c>
      <c r="AO426" s="970" t="s">
        <v>1980</v>
      </c>
      <c r="AP426" s="970" t="s">
        <v>1982</v>
      </c>
      <c r="AQ426" s="970">
        <v>100</v>
      </c>
      <c r="AR426" s="977" t="s">
        <v>1981</v>
      </c>
      <c r="AS426" s="2420" t="s">
        <v>1434</v>
      </c>
      <c r="AT426" s="2275"/>
      <c r="AU426" s="1630" t="s">
        <v>1704</v>
      </c>
      <c r="AV426" s="6466">
        <v>1</v>
      </c>
      <c r="AW426" s="6466"/>
      <c r="AX426" s="4895">
        <f t="shared" si="1927"/>
        <v>0</v>
      </c>
      <c r="AY426" s="4421">
        <f t="shared" si="1928"/>
        <v>1</v>
      </c>
      <c r="AZ426" s="4411">
        <f t="shared" si="1929"/>
        <v>-1</v>
      </c>
      <c r="BA426" s="4420" t="e">
        <f t="shared" si="1930"/>
        <v>#DIV/0!</v>
      </c>
      <c r="BB426" s="4421">
        <f t="shared" si="1711"/>
        <v>4</v>
      </c>
      <c r="BC426" s="4104">
        <f t="shared" si="1931"/>
        <v>-3</v>
      </c>
      <c r="BD426" s="4117">
        <f t="shared" si="1932"/>
        <v>4</v>
      </c>
      <c r="BE426" s="4138">
        <f t="shared" si="1933"/>
        <v>0</v>
      </c>
      <c r="BF426" s="6466">
        <v>1</v>
      </c>
      <c r="BG426" s="6466"/>
      <c r="BH426" s="3785">
        <f t="shared" si="1903"/>
        <v>0</v>
      </c>
      <c r="BI426" s="3731">
        <f t="shared" si="1934"/>
        <v>2</v>
      </c>
      <c r="BJ426" s="3111">
        <f t="shared" si="1935"/>
        <v>-2</v>
      </c>
      <c r="BK426" s="3120" t="e">
        <f t="shared" si="1969"/>
        <v>#DIV/0!</v>
      </c>
      <c r="BL426" s="3730">
        <f t="shared" si="1792"/>
        <v>3</v>
      </c>
      <c r="BM426" s="3122">
        <f t="shared" si="1936"/>
        <v>-2</v>
      </c>
      <c r="BN426" s="3120">
        <f t="shared" si="1937"/>
        <v>3</v>
      </c>
      <c r="BO426" s="3676">
        <f t="shared" si="1938"/>
        <v>0</v>
      </c>
      <c r="BP426" s="3494"/>
      <c r="BQ426" s="7270">
        <v>1</v>
      </c>
      <c r="BR426" s="7270"/>
      <c r="BS426" s="2687">
        <f t="shared" si="2015"/>
        <v>1</v>
      </c>
      <c r="BT426" s="2690">
        <f t="shared" si="2016"/>
        <v>1</v>
      </c>
      <c r="BU426" s="2987">
        <f t="shared" si="1970"/>
        <v>0</v>
      </c>
      <c r="BV426" s="1701">
        <f t="shared" si="1971"/>
        <v>1</v>
      </c>
      <c r="BW426" s="2690">
        <f t="shared" si="1972"/>
        <v>1</v>
      </c>
      <c r="BX426" s="2991">
        <f t="shared" si="1973"/>
        <v>0</v>
      </c>
      <c r="BY426" s="1701">
        <f t="shared" si="1974"/>
        <v>1</v>
      </c>
      <c r="BZ426" s="3151"/>
      <c r="CA426" s="6713">
        <v>1</v>
      </c>
      <c r="CB426" s="6713"/>
      <c r="CC426" s="1726">
        <v>0</v>
      </c>
      <c r="CD426" s="1763">
        <v>0</v>
      </c>
      <c r="CE426" s="2359">
        <f t="shared" si="1944"/>
        <v>0</v>
      </c>
      <c r="CF426" s="1732">
        <v>0</v>
      </c>
      <c r="CG426" s="1763">
        <f t="shared" si="1945"/>
        <v>0</v>
      </c>
      <c r="CH426" s="2387">
        <f t="shared" si="1946"/>
        <v>1</v>
      </c>
      <c r="CI426" s="1732">
        <f t="shared" si="1947"/>
        <v>0</v>
      </c>
      <c r="CJ426" s="942"/>
      <c r="CM426" s="1742">
        <v>0</v>
      </c>
      <c r="CN426" s="1742">
        <v>0</v>
      </c>
      <c r="CO426" s="1743">
        <v>0</v>
      </c>
      <c r="CP426" s="1729"/>
      <c r="CQ426" s="1729"/>
      <c r="CR426" s="1729"/>
      <c r="CS426" s="1729"/>
      <c r="CT426" s="1729"/>
      <c r="CU426" s="1729"/>
      <c r="CV426" s="1729"/>
      <c r="CW426" s="1729"/>
      <c r="CX426" s="1729"/>
      <c r="CY426" s="5729">
        <v>1</v>
      </c>
      <c r="CZ426" s="5730"/>
      <c r="DA426" s="3631">
        <v>0</v>
      </c>
      <c r="DB426" s="3631">
        <v>1</v>
      </c>
      <c r="DC426" s="4323">
        <f t="shared" si="1975"/>
        <v>-1</v>
      </c>
      <c r="DD426" s="4324" t="e">
        <f t="shared" si="1997"/>
        <v>#DIV/0!</v>
      </c>
      <c r="DE426" s="4837">
        <f t="shared" si="1852"/>
        <v>4</v>
      </c>
      <c r="DF426" s="4099">
        <f t="shared" si="1976"/>
        <v>-3</v>
      </c>
      <c r="DG426" s="4117">
        <f t="shared" si="1948"/>
        <v>4</v>
      </c>
      <c r="DH426" s="5830">
        <v>1</v>
      </c>
      <c r="DI426" s="5833"/>
      <c r="DJ426" s="4425">
        <v>0</v>
      </c>
      <c r="DK426" s="4425">
        <v>0</v>
      </c>
      <c r="DL426" s="4426">
        <f t="shared" si="1977"/>
        <v>0</v>
      </c>
      <c r="DM426" s="4427" t="e">
        <f t="shared" si="1998"/>
        <v>#DIV/0!</v>
      </c>
      <c r="DN426" s="4428">
        <f t="shared" si="1949"/>
        <v>4</v>
      </c>
      <c r="DO426" s="4099">
        <f t="shared" si="1978"/>
        <v>-3</v>
      </c>
      <c r="DP426" s="4117">
        <f t="shared" si="1950"/>
        <v>4</v>
      </c>
      <c r="DQ426" s="5733">
        <v>1</v>
      </c>
      <c r="DR426" s="5733"/>
      <c r="DS426" s="2683">
        <v>0</v>
      </c>
      <c r="DT426" s="2683">
        <v>0</v>
      </c>
      <c r="DU426" s="4758">
        <f t="shared" si="1951"/>
        <v>0</v>
      </c>
      <c r="DV426" s="2682" t="e">
        <f t="shared" si="1999"/>
        <v>#DIV/0!</v>
      </c>
      <c r="DW426" s="2683">
        <f t="shared" si="1952"/>
        <v>4</v>
      </c>
      <c r="DX426" s="4099">
        <f t="shared" si="1987"/>
        <v>-3</v>
      </c>
      <c r="DY426" s="4117">
        <f t="shared" si="1953"/>
        <v>4</v>
      </c>
      <c r="DZ426" s="5729">
        <v>1</v>
      </c>
      <c r="EA426" s="5730"/>
      <c r="EB426" s="3417">
        <v>0</v>
      </c>
      <c r="EC426" s="3417">
        <v>0</v>
      </c>
      <c r="ED426" s="3190">
        <f t="shared" si="1979"/>
        <v>0</v>
      </c>
      <c r="EE426" s="3187" t="e">
        <f t="shared" si="2000"/>
        <v>#DIV/0!</v>
      </c>
      <c r="EF426" s="3279">
        <f t="shared" si="1954"/>
        <v>1</v>
      </c>
      <c r="EG426" s="3179">
        <f t="shared" si="1980"/>
        <v>0</v>
      </c>
      <c r="EH426" s="3187">
        <f t="shared" si="1955"/>
        <v>1</v>
      </c>
      <c r="EI426" s="5830">
        <v>1</v>
      </c>
      <c r="EJ426" s="5833"/>
      <c r="EK426" s="3405">
        <v>0</v>
      </c>
      <c r="EL426" s="3405">
        <v>1</v>
      </c>
      <c r="EM426" s="3190">
        <f t="shared" si="1981"/>
        <v>-1</v>
      </c>
      <c r="EN426" s="3187" t="e">
        <f t="shared" si="2001"/>
        <v>#DIV/0!</v>
      </c>
      <c r="EO426" s="3016">
        <f t="shared" si="1956"/>
        <v>2</v>
      </c>
      <c r="EP426" s="3179">
        <f t="shared" si="1982"/>
        <v>-1</v>
      </c>
      <c r="EQ426" s="3187">
        <f t="shared" si="1957"/>
        <v>2</v>
      </c>
      <c r="ER426" s="5733">
        <v>1</v>
      </c>
      <c r="ES426" s="5733"/>
      <c r="ET426" s="3621">
        <v>0</v>
      </c>
      <c r="EU426" s="3621">
        <v>1</v>
      </c>
      <c r="EV426" s="3179">
        <f t="shared" si="1958"/>
        <v>-1</v>
      </c>
      <c r="EW426" s="3187" t="e">
        <f t="shared" si="2002"/>
        <v>#DIV/0!</v>
      </c>
      <c r="EX426" s="3621">
        <f t="shared" si="1959"/>
        <v>3</v>
      </c>
      <c r="EY426" s="3179">
        <f t="shared" si="1988"/>
        <v>-2</v>
      </c>
      <c r="EZ426" s="3951">
        <f t="shared" si="1960"/>
        <v>3</v>
      </c>
      <c r="FA426" s="6807">
        <v>1</v>
      </c>
      <c r="FB426" s="6807"/>
      <c r="FC426" s="2520">
        <v>0</v>
      </c>
      <c r="FD426" s="2520">
        <v>0</v>
      </c>
      <c r="FE426" s="2845">
        <f t="shared" si="1983"/>
        <v>0</v>
      </c>
      <c r="FF426" s="1701" t="e">
        <f t="shared" si="2003"/>
        <v>#DIV/0!</v>
      </c>
      <c r="FG426" s="2587">
        <f t="shared" si="1961"/>
        <v>0</v>
      </c>
      <c r="FH426" s="2845">
        <f t="shared" si="1984"/>
        <v>1</v>
      </c>
      <c r="FI426" s="1701">
        <f t="shared" si="2017"/>
        <v>0</v>
      </c>
      <c r="FJ426" s="6739">
        <v>1</v>
      </c>
      <c r="FK426" s="6739"/>
      <c r="FL426" s="2573">
        <v>0</v>
      </c>
      <c r="FM426" s="2573">
        <v>0</v>
      </c>
      <c r="FN426" s="2845">
        <f t="shared" si="1985"/>
        <v>0</v>
      </c>
      <c r="FO426" s="1701" t="e">
        <f t="shared" si="2004"/>
        <v>#DIV/0!</v>
      </c>
      <c r="FP426" s="2587">
        <f t="shared" si="1963"/>
        <v>0</v>
      </c>
      <c r="FQ426" s="2845">
        <f t="shared" si="1986"/>
        <v>1</v>
      </c>
      <c r="FR426" s="1701">
        <f t="shared" si="1964"/>
        <v>0</v>
      </c>
      <c r="FS426" s="7270">
        <v>1</v>
      </c>
      <c r="FT426" s="7270"/>
      <c r="FU426" s="2697">
        <v>1</v>
      </c>
      <c r="FV426" s="2697">
        <v>1</v>
      </c>
      <c r="FW426" s="2845">
        <f t="shared" si="1965"/>
        <v>0</v>
      </c>
      <c r="FX426" s="1701">
        <f t="shared" si="2005"/>
        <v>1</v>
      </c>
      <c r="FY426" s="2587">
        <f t="shared" si="1966"/>
        <v>1</v>
      </c>
      <c r="FZ426" s="2845">
        <f t="shared" si="1989"/>
        <v>0</v>
      </c>
      <c r="GA426" s="1701">
        <f t="shared" si="2018"/>
        <v>1</v>
      </c>
      <c r="GB426" s="1">
        <f t="shared" si="1968"/>
        <v>0</v>
      </c>
      <c r="GC426" s="2219">
        <v>0</v>
      </c>
      <c r="GD426" s="1895">
        <v>1</v>
      </c>
      <c r="GE426" s="2126" t="s">
        <v>247</v>
      </c>
      <c r="GF426" s="2126" t="s">
        <v>248</v>
      </c>
      <c r="GG426" s="2105" t="s">
        <v>112</v>
      </c>
      <c r="GH426" s="2105" t="s">
        <v>29</v>
      </c>
      <c r="GI426" s="2105" t="s">
        <v>16</v>
      </c>
      <c r="GJ426" s="2105" t="s">
        <v>16</v>
      </c>
      <c r="GK426" s="2105" t="s">
        <v>19</v>
      </c>
      <c r="GL426" s="2102">
        <v>1</v>
      </c>
      <c r="GM426" s="218" t="s">
        <v>981</v>
      </c>
      <c r="GN426" s="222" t="s">
        <v>982</v>
      </c>
      <c r="GO426" s="459">
        <v>1</v>
      </c>
      <c r="GP426" s="459">
        <v>0</v>
      </c>
      <c r="GQ426" s="2086">
        <v>0</v>
      </c>
      <c r="GR426" s="2086">
        <v>0</v>
      </c>
      <c r="GS426" s="1895">
        <v>0</v>
      </c>
      <c r="GT426" s="2086">
        <v>0</v>
      </c>
      <c r="GU426" s="2086">
        <v>1</v>
      </c>
      <c r="GV426" s="1895">
        <v>0</v>
      </c>
    </row>
    <row r="427" spans="1:204" ht="38.25" x14ac:dyDescent="0.25">
      <c r="B427" s="7156"/>
      <c r="C427" s="5685"/>
      <c r="D427" s="7164"/>
      <c r="E427" s="7145"/>
      <c r="F427" s="7104"/>
      <c r="G427" s="7104"/>
      <c r="H427" s="5707"/>
      <c r="I427" s="5707"/>
      <c r="J427" s="5707"/>
      <c r="K427" s="5707"/>
      <c r="L427" s="5707"/>
      <c r="M427" s="5707"/>
      <c r="N427" s="5698"/>
      <c r="O427" s="5707"/>
      <c r="P427" s="7185"/>
      <c r="Q427" s="5698"/>
      <c r="R427" s="5704"/>
      <c r="S427" s="5698"/>
      <c r="T427" s="5698"/>
      <c r="U427" s="7116"/>
      <c r="V427" s="5698"/>
      <c r="W427" s="5695"/>
      <c r="X427" s="5692"/>
      <c r="Y427" s="2096">
        <v>2</v>
      </c>
      <c r="Z427" s="504" t="s">
        <v>983</v>
      </c>
      <c r="AA427" s="505" t="s">
        <v>984</v>
      </c>
      <c r="AB427" s="414">
        <v>6</v>
      </c>
      <c r="AC427" s="460">
        <v>0</v>
      </c>
      <c r="AD427" s="544">
        <f t="shared" si="2010"/>
        <v>0</v>
      </c>
      <c r="AE427" s="460">
        <v>0</v>
      </c>
      <c r="AF427" s="544">
        <f t="shared" si="2011"/>
        <v>0</v>
      </c>
      <c r="AG427" s="460">
        <v>3</v>
      </c>
      <c r="AH427" s="580">
        <f t="shared" si="2012"/>
        <v>0.5</v>
      </c>
      <c r="AI427" s="460">
        <v>3</v>
      </c>
      <c r="AJ427" s="580">
        <f t="shared" si="2013"/>
        <v>0.5</v>
      </c>
      <c r="AK427" s="1412">
        <f t="shared" si="2014"/>
        <v>1</v>
      </c>
      <c r="AL427" s="2335">
        <v>2</v>
      </c>
      <c r="AM427" s="1626" t="s">
        <v>3494</v>
      </c>
      <c r="AN427" s="959" t="s">
        <v>1983</v>
      </c>
      <c r="AO427" s="970" t="s">
        <v>1984</v>
      </c>
      <c r="AP427" s="970" t="s">
        <v>1911</v>
      </c>
      <c r="AQ427" s="970">
        <v>100</v>
      </c>
      <c r="AR427" s="970" t="s">
        <v>1985</v>
      </c>
      <c r="AS427" s="976" t="s">
        <v>1579</v>
      </c>
      <c r="AT427" s="2295"/>
      <c r="AU427" s="1630" t="s">
        <v>1704</v>
      </c>
      <c r="AV427" s="6467">
        <v>6</v>
      </c>
      <c r="AW427" s="6467"/>
      <c r="AX427" s="4895">
        <f t="shared" si="1927"/>
        <v>3</v>
      </c>
      <c r="AY427" s="4421">
        <f t="shared" si="1928"/>
        <v>2</v>
      </c>
      <c r="AZ427" s="4411">
        <f t="shared" si="1929"/>
        <v>1</v>
      </c>
      <c r="BA427" s="4680">
        <f t="shared" si="1930"/>
        <v>0.66666666666666663</v>
      </c>
      <c r="BB427" s="4432">
        <f t="shared" si="1711"/>
        <v>5</v>
      </c>
      <c r="BC427" s="4104">
        <f t="shared" si="1931"/>
        <v>1</v>
      </c>
      <c r="BD427" s="1747">
        <f t="shared" si="1932"/>
        <v>0.83333333333333337</v>
      </c>
      <c r="BE427" s="4139">
        <f t="shared" si="1933"/>
        <v>0</v>
      </c>
      <c r="BF427" s="6467">
        <v>6</v>
      </c>
      <c r="BG427" s="6467"/>
      <c r="BH427" s="3785">
        <f t="shared" si="1903"/>
        <v>3</v>
      </c>
      <c r="BI427" s="3731">
        <f t="shared" si="1934"/>
        <v>3</v>
      </c>
      <c r="BJ427" s="3111">
        <f t="shared" si="1935"/>
        <v>0</v>
      </c>
      <c r="BK427" s="1747">
        <f t="shared" si="1969"/>
        <v>1</v>
      </c>
      <c r="BL427" s="3783">
        <f t="shared" si="1792"/>
        <v>3</v>
      </c>
      <c r="BM427" s="3122">
        <f t="shared" si="1936"/>
        <v>3</v>
      </c>
      <c r="BN427" s="1747">
        <f t="shared" si="1937"/>
        <v>0.5</v>
      </c>
      <c r="BO427" s="3708">
        <f t="shared" si="1938"/>
        <v>0</v>
      </c>
      <c r="BP427" s="3494"/>
      <c r="BQ427" s="7267">
        <v>6</v>
      </c>
      <c r="BR427" s="7267"/>
      <c r="BS427" s="2687">
        <f t="shared" si="2015"/>
        <v>0</v>
      </c>
      <c r="BT427" s="2690">
        <f t="shared" si="2016"/>
        <v>0</v>
      </c>
      <c r="BU427" s="2987">
        <f t="shared" si="1970"/>
        <v>0</v>
      </c>
      <c r="BV427" s="1747" t="e">
        <f t="shared" si="1971"/>
        <v>#DIV/0!</v>
      </c>
      <c r="BW427" s="2701">
        <f t="shared" si="1972"/>
        <v>0</v>
      </c>
      <c r="BX427" s="2991">
        <f t="shared" si="1973"/>
        <v>6</v>
      </c>
      <c r="BY427" s="1747">
        <f t="shared" si="1974"/>
        <v>0</v>
      </c>
      <c r="BZ427" s="3151"/>
      <c r="CA427" s="6667">
        <v>6</v>
      </c>
      <c r="CB427" s="6667"/>
      <c r="CC427" s="1726">
        <v>0</v>
      </c>
      <c r="CD427" s="1763">
        <v>0</v>
      </c>
      <c r="CE427" s="2359">
        <f t="shared" si="1944"/>
        <v>0</v>
      </c>
      <c r="CF427" s="1736">
        <v>0</v>
      </c>
      <c r="CG427" s="1764">
        <f t="shared" si="1945"/>
        <v>0</v>
      </c>
      <c r="CH427" s="2387">
        <f t="shared" si="1946"/>
        <v>6</v>
      </c>
      <c r="CI427" s="1736">
        <f t="shared" si="1947"/>
        <v>0</v>
      </c>
      <c r="CJ427" s="1058"/>
      <c r="CM427" s="1744">
        <v>0</v>
      </c>
      <c r="CN427" s="1744">
        <v>0</v>
      </c>
      <c r="CO427" s="1745">
        <v>0</v>
      </c>
      <c r="CP427" s="1729"/>
      <c r="CQ427" s="1729"/>
      <c r="CR427" s="1729"/>
      <c r="CS427" s="1729"/>
      <c r="CT427" s="1729"/>
      <c r="CU427" s="1729"/>
      <c r="CV427" s="1729"/>
      <c r="CW427" s="1729"/>
      <c r="CX427" s="1729"/>
      <c r="CY427" s="5734">
        <v>6</v>
      </c>
      <c r="CZ427" s="5735"/>
      <c r="DA427" s="3631">
        <v>0</v>
      </c>
      <c r="DB427" s="3631">
        <v>0</v>
      </c>
      <c r="DC427" s="4326">
        <f t="shared" si="1975"/>
        <v>0</v>
      </c>
      <c r="DD427" s="4327" t="e">
        <f t="shared" si="1997"/>
        <v>#DIV/0!</v>
      </c>
      <c r="DE427" s="4884">
        <f t="shared" si="1852"/>
        <v>3</v>
      </c>
      <c r="DF427" s="4093">
        <f t="shared" si="1976"/>
        <v>3</v>
      </c>
      <c r="DG427" s="1747">
        <f t="shared" si="1948"/>
        <v>0.5</v>
      </c>
      <c r="DH427" s="5830">
        <v>6</v>
      </c>
      <c r="DI427" s="5833"/>
      <c r="DJ427" s="4425">
        <v>2</v>
      </c>
      <c r="DK427" s="4425">
        <v>2</v>
      </c>
      <c r="DL427" s="4682">
        <f t="shared" si="1977"/>
        <v>0</v>
      </c>
      <c r="DM427" s="4683">
        <f t="shared" si="1998"/>
        <v>1</v>
      </c>
      <c r="DN427" s="4428">
        <f t="shared" si="1949"/>
        <v>5</v>
      </c>
      <c r="DO427" s="4093">
        <f t="shared" si="1978"/>
        <v>1</v>
      </c>
      <c r="DP427" s="1747">
        <f t="shared" si="1950"/>
        <v>0.83333333333333337</v>
      </c>
      <c r="DQ427" s="5738">
        <v>6</v>
      </c>
      <c r="DR427" s="5738"/>
      <c r="DS427" s="2685">
        <v>1</v>
      </c>
      <c r="DT427" s="2685">
        <v>0</v>
      </c>
      <c r="DU427" s="4756">
        <f t="shared" si="1951"/>
        <v>1</v>
      </c>
      <c r="DV427" s="2684">
        <f t="shared" si="1999"/>
        <v>0</v>
      </c>
      <c r="DW427" s="2683">
        <f t="shared" si="1952"/>
        <v>5</v>
      </c>
      <c r="DX427" s="4093">
        <f t="shared" si="1987"/>
        <v>1</v>
      </c>
      <c r="DY427" s="1747">
        <f t="shared" si="1953"/>
        <v>0.83333333333333337</v>
      </c>
      <c r="DZ427" s="5734">
        <v>6</v>
      </c>
      <c r="EA427" s="5735"/>
      <c r="EB427" s="3417">
        <v>1</v>
      </c>
      <c r="EC427" s="3417">
        <v>1</v>
      </c>
      <c r="ED427" s="3184">
        <f t="shared" si="1979"/>
        <v>0</v>
      </c>
      <c r="EE427" s="1747">
        <f t="shared" si="2000"/>
        <v>1</v>
      </c>
      <c r="EF427" s="3329">
        <f t="shared" si="1954"/>
        <v>1</v>
      </c>
      <c r="EG427" s="3174">
        <f t="shared" si="1980"/>
        <v>5</v>
      </c>
      <c r="EH427" s="1747">
        <f t="shared" si="1955"/>
        <v>0.16666666666666666</v>
      </c>
      <c r="EI427" s="5830">
        <v>6</v>
      </c>
      <c r="EJ427" s="5833"/>
      <c r="EK427" s="3405">
        <v>2</v>
      </c>
      <c r="EL427" s="3405">
        <v>2</v>
      </c>
      <c r="EM427" s="3184">
        <f t="shared" si="1981"/>
        <v>0</v>
      </c>
      <c r="EN427" s="1747">
        <f t="shared" si="2001"/>
        <v>1</v>
      </c>
      <c r="EO427" s="3016">
        <f t="shared" si="1956"/>
        <v>3</v>
      </c>
      <c r="EP427" s="3174">
        <f t="shared" si="1982"/>
        <v>3</v>
      </c>
      <c r="EQ427" s="1747">
        <f t="shared" si="1957"/>
        <v>0.5</v>
      </c>
      <c r="ER427" s="5738">
        <v>6</v>
      </c>
      <c r="ES427" s="5738"/>
      <c r="ET427" s="3622">
        <v>0</v>
      </c>
      <c r="EU427" s="3622">
        <v>0</v>
      </c>
      <c r="EV427" s="3174">
        <f t="shared" si="1958"/>
        <v>0</v>
      </c>
      <c r="EW427" s="1747" t="e">
        <f t="shared" si="2002"/>
        <v>#DIV/0!</v>
      </c>
      <c r="EX427" s="3621">
        <f t="shared" si="1959"/>
        <v>3</v>
      </c>
      <c r="EY427" s="3174">
        <f t="shared" si="1988"/>
        <v>3</v>
      </c>
      <c r="EZ427" s="3941">
        <f t="shared" si="1960"/>
        <v>0.5</v>
      </c>
      <c r="FA427" s="6768">
        <v>6</v>
      </c>
      <c r="FB427" s="6768"/>
      <c r="FC427" s="2522">
        <v>0</v>
      </c>
      <c r="FD427" s="2522">
        <v>0</v>
      </c>
      <c r="FE427" s="2844">
        <f t="shared" si="1983"/>
        <v>0</v>
      </c>
      <c r="FF427" s="1747" t="e">
        <f t="shared" si="2003"/>
        <v>#DIV/0!</v>
      </c>
      <c r="FG427" s="2589">
        <f t="shared" si="1961"/>
        <v>0</v>
      </c>
      <c r="FH427" s="2844">
        <f t="shared" si="1984"/>
        <v>6</v>
      </c>
      <c r="FI427" s="1747">
        <f t="shared" si="2017"/>
        <v>0</v>
      </c>
      <c r="FJ427" s="6739">
        <v>6</v>
      </c>
      <c r="FK427" s="6739"/>
      <c r="FL427" s="2573">
        <v>0</v>
      </c>
      <c r="FM427" s="2573">
        <v>0</v>
      </c>
      <c r="FN427" s="2844">
        <f t="shared" si="1985"/>
        <v>0</v>
      </c>
      <c r="FO427" s="1747" t="e">
        <f t="shared" si="2004"/>
        <v>#DIV/0!</v>
      </c>
      <c r="FP427" s="2587">
        <f t="shared" si="1963"/>
        <v>0</v>
      </c>
      <c r="FQ427" s="2844">
        <f t="shared" si="1986"/>
        <v>6</v>
      </c>
      <c r="FR427" s="1747">
        <f t="shared" si="1964"/>
        <v>0</v>
      </c>
      <c r="FS427" s="7267">
        <v>6</v>
      </c>
      <c r="FT427" s="7267"/>
      <c r="FU427" s="2699">
        <v>0</v>
      </c>
      <c r="FV427" s="2699">
        <v>0</v>
      </c>
      <c r="FW427" s="2844">
        <f t="shared" si="1965"/>
        <v>0</v>
      </c>
      <c r="FX427" s="1747" t="e">
        <f t="shared" si="2005"/>
        <v>#DIV/0!</v>
      </c>
      <c r="FY427" s="2587">
        <f t="shared" si="1966"/>
        <v>0</v>
      </c>
      <c r="FZ427" s="2844">
        <f t="shared" si="1989"/>
        <v>6</v>
      </c>
      <c r="GA427" s="1747">
        <f t="shared" si="2018"/>
        <v>0</v>
      </c>
      <c r="GB427" s="1">
        <f t="shared" si="1968"/>
        <v>0.16666666666666666</v>
      </c>
      <c r="GC427" s="2219">
        <v>0</v>
      </c>
      <c r="GD427" s="1895">
        <v>1</v>
      </c>
      <c r="GE427" s="2126" t="s">
        <v>247</v>
      </c>
      <c r="GF427" s="2126" t="s">
        <v>248</v>
      </c>
      <c r="GG427" s="2105" t="s">
        <v>112</v>
      </c>
      <c r="GH427" s="2105" t="s">
        <v>29</v>
      </c>
      <c r="GI427" s="2105" t="s">
        <v>16</v>
      </c>
      <c r="GJ427" s="2105" t="s">
        <v>16</v>
      </c>
      <c r="GK427" s="2105" t="s">
        <v>19</v>
      </c>
      <c r="GL427" s="2096">
        <v>2</v>
      </c>
      <c r="GM427" s="219" t="s">
        <v>983</v>
      </c>
      <c r="GN427" s="224" t="s">
        <v>984</v>
      </c>
      <c r="GO427" s="460">
        <v>6</v>
      </c>
      <c r="GP427" s="460">
        <v>0</v>
      </c>
      <c r="GQ427" s="2086">
        <v>0</v>
      </c>
      <c r="GR427" s="2086">
        <v>0</v>
      </c>
      <c r="GS427" s="1895">
        <v>0</v>
      </c>
      <c r="GT427" s="2086">
        <v>0</v>
      </c>
      <c r="GU427" s="2086">
        <v>6</v>
      </c>
      <c r="GV427" s="1895">
        <v>0</v>
      </c>
    </row>
    <row r="428" spans="1:204" ht="38.25" x14ac:dyDescent="0.25">
      <c r="B428" s="7156"/>
      <c r="C428" s="5686"/>
      <c r="D428" s="7101"/>
      <c r="E428" s="7103"/>
      <c r="F428" s="7105"/>
      <c r="G428" s="7105"/>
      <c r="H428" s="5708"/>
      <c r="I428" s="5708"/>
      <c r="J428" s="5708"/>
      <c r="K428" s="5708"/>
      <c r="L428" s="5708"/>
      <c r="M428" s="5708"/>
      <c r="N428" s="5699"/>
      <c r="O428" s="5708"/>
      <c r="P428" s="7124"/>
      <c r="Q428" s="5699"/>
      <c r="R428" s="5705"/>
      <c r="S428" s="5699"/>
      <c r="T428" s="5699"/>
      <c r="U428" s="7117"/>
      <c r="V428" s="5699"/>
      <c r="W428" s="5696"/>
      <c r="X428" s="5693"/>
      <c r="Y428" s="2096">
        <v>3</v>
      </c>
      <c r="Z428" s="510" t="s">
        <v>985</v>
      </c>
      <c r="AA428" s="484" t="s">
        <v>986</v>
      </c>
      <c r="AB428" s="414">
        <v>1</v>
      </c>
      <c r="AC428" s="460">
        <v>0</v>
      </c>
      <c r="AD428" s="544">
        <f t="shared" si="2010"/>
        <v>0</v>
      </c>
      <c r="AE428" s="460">
        <v>1</v>
      </c>
      <c r="AF428" s="544">
        <f t="shared" si="2011"/>
        <v>1</v>
      </c>
      <c r="AG428" s="460">
        <v>0</v>
      </c>
      <c r="AH428" s="580">
        <f t="shared" si="2012"/>
        <v>0</v>
      </c>
      <c r="AI428" s="460">
        <v>0</v>
      </c>
      <c r="AJ428" s="580">
        <f t="shared" si="2013"/>
        <v>0</v>
      </c>
      <c r="AK428" s="1412">
        <f t="shared" si="2014"/>
        <v>1</v>
      </c>
      <c r="AL428" s="2335">
        <v>3</v>
      </c>
      <c r="AM428" s="1626" t="s">
        <v>3495</v>
      </c>
      <c r="AN428" s="959" t="s">
        <v>1988</v>
      </c>
      <c r="AO428" s="970" t="s">
        <v>1986</v>
      </c>
      <c r="AP428" s="970" t="s">
        <v>1989</v>
      </c>
      <c r="AQ428" s="970">
        <v>100</v>
      </c>
      <c r="AR428" s="970" t="s">
        <v>1987</v>
      </c>
      <c r="AS428" s="976" t="s">
        <v>1579</v>
      </c>
      <c r="AT428" s="2295"/>
      <c r="AU428" s="1630" t="s">
        <v>1704</v>
      </c>
      <c r="AV428" s="6468">
        <v>1</v>
      </c>
      <c r="AW428" s="6468"/>
      <c r="AX428" s="4895">
        <f t="shared" si="1927"/>
        <v>0</v>
      </c>
      <c r="AY428" s="4421">
        <f t="shared" si="1928"/>
        <v>0</v>
      </c>
      <c r="AZ428" s="4411">
        <f t="shared" si="1929"/>
        <v>0</v>
      </c>
      <c r="BA428" s="4732" t="e">
        <f t="shared" si="1930"/>
        <v>#DIV/0!</v>
      </c>
      <c r="BB428" s="4738">
        <f t="shared" si="1711"/>
        <v>2</v>
      </c>
      <c r="BC428" s="4104">
        <f t="shared" si="1931"/>
        <v>-1</v>
      </c>
      <c r="BD428" s="4118">
        <f t="shared" si="1932"/>
        <v>2</v>
      </c>
      <c r="BE428" s="4140">
        <f t="shared" si="1933"/>
        <v>0</v>
      </c>
      <c r="BF428" s="6468">
        <v>1</v>
      </c>
      <c r="BG428" s="6468"/>
      <c r="BH428" s="3785">
        <f t="shared" si="1903"/>
        <v>0</v>
      </c>
      <c r="BI428" s="3731">
        <f t="shared" si="1934"/>
        <v>1</v>
      </c>
      <c r="BJ428" s="3111">
        <f t="shared" si="1935"/>
        <v>-1</v>
      </c>
      <c r="BK428" s="3121" t="e">
        <f t="shared" si="1969"/>
        <v>#DIV/0!</v>
      </c>
      <c r="BL428" s="3784">
        <f t="shared" si="1792"/>
        <v>2</v>
      </c>
      <c r="BM428" s="3122">
        <f t="shared" si="1936"/>
        <v>-1</v>
      </c>
      <c r="BN428" s="3121">
        <f t="shared" si="1937"/>
        <v>2</v>
      </c>
      <c r="BO428" s="3676">
        <f t="shared" si="1938"/>
        <v>0</v>
      </c>
      <c r="BP428" s="3494"/>
      <c r="BQ428" s="7344">
        <v>1</v>
      </c>
      <c r="BR428" s="7344"/>
      <c r="BS428" s="2687">
        <f t="shared" si="2015"/>
        <v>1</v>
      </c>
      <c r="BT428" s="2690">
        <f t="shared" si="2016"/>
        <v>1</v>
      </c>
      <c r="BU428" s="2987">
        <f t="shared" si="1970"/>
        <v>0</v>
      </c>
      <c r="BV428" s="2876">
        <f t="shared" si="1971"/>
        <v>1</v>
      </c>
      <c r="BW428" s="2702">
        <f t="shared" si="1972"/>
        <v>1</v>
      </c>
      <c r="BX428" s="2991">
        <f t="shared" si="1973"/>
        <v>0</v>
      </c>
      <c r="BY428" s="2876">
        <f t="shared" si="1974"/>
        <v>1</v>
      </c>
      <c r="BZ428" s="3151"/>
      <c r="CA428" s="6715">
        <v>1</v>
      </c>
      <c r="CB428" s="6715"/>
      <c r="CC428" s="1726">
        <v>0</v>
      </c>
      <c r="CD428" s="1763">
        <v>0</v>
      </c>
      <c r="CE428" s="2359">
        <f t="shared" si="1944"/>
        <v>0</v>
      </c>
      <c r="CF428" s="1741">
        <v>0</v>
      </c>
      <c r="CG428" s="1765">
        <f t="shared" si="1945"/>
        <v>0</v>
      </c>
      <c r="CH428" s="2387">
        <f t="shared" si="1946"/>
        <v>1</v>
      </c>
      <c r="CI428" s="1741">
        <f t="shared" si="1947"/>
        <v>0</v>
      </c>
      <c r="CJ428" s="1058"/>
      <c r="CM428" s="1752">
        <v>0</v>
      </c>
      <c r="CN428" s="1752">
        <v>0</v>
      </c>
      <c r="CO428" s="1758">
        <v>0</v>
      </c>
      <c r="CP428" s="1729"/>
      <c r="CQ428" s="1729"/>
      <c r="CR428" s="1729"/>
      <c r="CS428" s="1729"/>
      <c r="CT428" s="1729"/>
      <c r="CU428" s="1729"/>
      <c r="CV428" s="1729"/>
      <c r="CW428" s="1729"/>
      <c r="CX428" s="1729"/>
      <c r="CY428" s="5842">
        <v>1</v>
      </c>
      <c r="CZ428" s="5794"/>
      <c r="DA428" s="3631">
        <v>0</v>
      </c>
      <c r="DB428" s="3631">
        <v>0</v>
      </c>
      <c r="DC428" s="4730">
        <f t="shared" si="1975"/>
        <v>0</v>
      </c>
      <c r="DD428" s="4731" t="e">
        <f t="shared" si="1997"/>
        <v>#DIV/0!</v>
      </c>
      <c r="DE428" s="4729">
        <f t="shared" si="1852"/>
        <v>2</v>
      </c>
      <c r="DF428" s="4100">
        <f t="shared" si="1976"/>
        <v>-1</v>
      </c>
      <c r="DG428" s="4118">
        <f t="shared" si="1948"/>
        <v>2</v>
      </c>
      <c r="DH428" s="5830">
        <v>1</v>
      </c>
      <c r="DI428" s="5833"/>
      <c r="DJ428" s="4425">
        <v>0</v>
      </c>
      <c r="DK428" s="4425">
        <v>0</v>
      </c>
      <c r="DL428" s="4735">
        <f t="shared" si="1977"/>
        <v>0</v>
      </c>
      <c r="DM428" s="4736" t="e">
        <f t="shared" si="1998"/>
        <v>#DIV/0!</v>
      </c>
      <c r="DN428" s="4428">
        <f t="shared" si="1949"/>
        <v>2</v>
      </c>
      <c r="DO428" s="4100">
        <f t="shared" si="1978"/>
        <v>-1</v>
      </c>
      <c r="DP428" s="4118">
        <f t="shared" si="1950"/>
        <v>2</v>
      </c>
      <c r="DQ428" s="5845">
        <v>1</v>
      </c>
      <c r="DR428" s="5845"/>
      <c r="DS428" s="2686">
        <v>0</v>
      </c>
      <c r="DT428" s="2686">
        <v>0</v>
      </c>
      <c r="DU428" s="4759">
        <f t="shared" si="1951"/>
        <v>0</v>
      </c>
      <c r="DV428" s="4478" t="e">
        <f t="shared" si="1999"/>
        <v>#DIV/0!</v>
      </c>
      <c r="DW428" s="2683">
        <f t="shared" si="1952"/>
        <v>2</v>
      </c>
      <c r="DX428" s="4100">
        <f t="shared" si="1987"/>
        <v>-1</v>
      </c>
      <c r="DY428" s="4118">
        <f t="shared" si="1953"/>
        <v>2</v>
      </c>
      <c r="DZ428" s="5842">
        <v>1</v>
      </c>
      <c r="EA428" s="5794"/>
      <c r="EB428" s="3417">
        <v>0</v>
      </c>
      <c r="EC428" s="3417">
        <v>0</v>
      </c>
      <c r="ED428" s="3186">
        <f t="shared" si="1979"/>
        <v>0</v>
      </c>
      <c r="EE428" s="3188" t="e">
        <f t="shared" si="2000"/>
        <v>#DIV/0!</v>
      </c>
      <c r="EF428" s="3330">
        <f t="shared" si="1954"/>
        <v>1</v>
      </c>
      <c r="EG428" s="3178">
        <f t="shared" si="1980"/>
        <v>0</v>
      </c>
      <c r="EH428" s="3188">
        <f t="shared" si="1955"/>
        <v>1</v>
      </c>
      <c r="EI428" s="5830">
        <v>1</v>
      </c>
      <c r="EJ428" s="5833"/>
      <c r="EK428" s="3405">
        <v>0</v>
      </c>
      <c r="EL428" s="3405">
        <v>1</v>
      </c>
      <c r="EM428" s="3186">
        <f t="shared" si="1981"/>
        <v>-1</v>
      </c>
      <c r="EN428" s="3188" t="e">
        <f t="shared" si="2001"/>
        <v>#DIV/0!</v>
      </c>
      <c r="EO428" s="3016">
        <f t="shared" si="1956"/>
        <v>2</v>
      </c>
      <c r="EP428" s="3178">
        <f t="shared" si="1982"/>
        <v>-1</v>
      </c>
      <c r="EQ428" s="3188">
        <f t="shared" si="1957"/>
        <v>2</v>
      </c>
      <c r="ER428" s="5845">
        <v>1</v>
      </c>
      <c r="ES428" s="5845"/>
      <c r="ET428" s="3623">
        <v>0</v>
      </c>
      <c r="EU428" s="3623">
        <v>0</v>
      </c>
      <c r="EV428" s="3178">
        <f t="shared" si="1958"/>
        <v>0</v>
      </c>
      <c r="EW428" s="3188" t="e">
        <f t="shared" si="2002"/>
        <v>#DIV/0!</v>
      </c>
      <c r="EX428" s="3621">
        <f t="shared" si="1959"/>
        <v>2</v>
      </c>
      <c r="EY428" s="3178">
        <f t="shared" si="1988"/>
        <v>-1</v>
      </c>
      <c r="EZ428" s="3950">
        <f t="shared" si="1960"/>
        <v>2</v>
      </c>
      <c r="FA428" s="6775">
        <v>1</v>
      </c>
      <c r="FB428" s="6775"/>
      <c r="FC428" s="2532">
        <v>0</v>
      </c>
      <c r="FD428" s="2532">
        <v>0</v>
      </c>
      <c r="FE428" s="2846">
        <f t="shared" si="1983"/>
        <v>0</v>
      </c>
      <c r="FF428" s="2876" t="e">
        <f t="shared" si="2003"/>
        <v>#DIV/0!</v>
      </c>
      <c r="FG428" s="2590">
        <f t="shared" si="1961"/>
        <v>0</v>
      </c>
      <c r="FH428" s="2846">
        <f t="shared" si="1984"/>
        <v>1</v>
      </c>
      <c r="FI428" s="2876">
        <f t="shared" si="2017"/>
        <v>0</v>
      </c>
      <c r="FJ428" s="6739">
        <v>1</v>
      </c>
      <c r="FK428" s="6739"/>
      <c r="FL428" s="2573">
        <v>0</v>
      </c>
      <c r="FM428" s="2573">
        <v>0</v>
      </c>
      <c r="FN428" s="2846">
        <f t="shared" si="1985"/>
        <v>0</v>
      </c>
      <c r="FO428" s="2876" t="e">
        <f t="shared" si="2004"/>
        <v>#DIV/0!</v>
      </c>
      <c r="FP428" s="2587">
        <f t="shared" si="1963"/>
        <v>0</v>
      </c>
      <c r="FQ428" s="2846">
        <f t="shared" si="1986"/>
        <v>1</v>
      </c>
      <c r="FR428" s="2876">
        <f t="shared" si="1964"/>
        <v>0</v>
      </c>
      <c r="FS428" s="7344">
        <v>1</v>
      </c>
      <c r="FT428" s="7344"/>
      <c r="FU428" s="2700">
        <v>1</v>
      </c>
      <c r="FV428" s="2700">
        <v>1</v>
      </c>
      <c r="FW428" s="2846">
        <f t="shared" si="1965"/>
        <v>0</v>
      </c>
      <c r="FX428" s="2876">
        <f t="shared" si="2005"/>
        <v>1</v>
      </c>
      <c r="FY428" s="2587">
        <f t="shared" si="1966"/>
        <v>1</v>
      </c>
      <c r="FZ428" s="2846">
        <f t="shared" si="1989"/>
        <v>0</v>
      </c>
      <c r="GA428" s="2876">
        <f t="shared" si="2018"/>
        <v>1</v>
      </c>
      <c r="GB428" s="1">
        <f t="shared" si="1968"/>
        <v>0</v>
      </c>
      <c r="GC428" s="2219">
        <v>0</v>
      </c>
      <c r="GD428" s="1895">
        <v>1</v>
      </c>
      <c r="GE428" s="2126" t="s">
        <v>247</v>
      </c>
      <c r="GF428" s="2126" t="s">
        <v>248</v>
      </c>
      <c r="GG428" s="2105" t="s">
        <v>112</v>
      </c>
      <c r="GH428" s="2105" t="s">
        <v>29</v>
      </c>
      <c r="GI428" s="2105" t="s">
        <v>16</v>
      </c>
      <c r="GJ428" s="2105" t="s">
        <v>16</v>
      </c>
      <c r="GK428" s="2105" t="s">
        <v>19</v>
      </c>
      <c r="GL428" s="2096">
        <v>3</v>
      </c>
      <c r="GM428" s="305" t="s">
        <v>985</v>
      </c>
      <c r="GN428" s="223" t="s">
        <v>986</v>
      </c>
      <c r="GO428" s="460">
        <v>1</v>
      </c>
      <c r="GP428" s="460">
        <v>0</v>
      </c>
      <c r="GQ428" s="2086">
        <v>0</v>
      </c>
      <c r="GR428" s="2086">
        <v>0</v>
      </c>
      <c r="GS428" s="1895">
        <v>0</v>
      </c>
      <c r="GT428" s="2086">
        <v>0</v>
      </c>
      <c r="GU428" s="2086">
        <v>1</v>
      </c>
      <c r="GV428" s="1895">
        <v>0</v>
      </c>
    </row>
    <row r="429" spans="1:204" ht="52.5" customHeight="1" x14ac:dyDescent="0.25">
      <c r="A429" s="1">
        <f>SUM(A426+1)</f>
        <v>70</v>
      </c>
      <c r="B429" s="7156"/>
      <c r="C429" s="5684">
        <v>1605</v>
      </c>
      <c r="D429" s="7100">
        <v>6</v>
      </c>
      <c r="E429" s="7102" t="s">
        <v>260</v>
      </c>
      <c r="F429" s="7159" t="s">
        <v>247</v>
      </c>
      <c r="G429" s="7159" t="s">
        <v>261</v>
      </c>
      <c r="H429" s="5706" t="s">
        <v>112</v>
      </c>
      <c r="I429" s="5706" t="s">
        <v>17</v>
      </c>
      <c r="J429" s="5706" t="s">
        <v>20</v>
      </c>
      <c r="K429" s="5706" t="s">
        <v>16</v>
      </c>
      <c r="L429" s="5706" t="s">
        <v>16</v>
      </c>
      <c r="M429" s="5706" t="s">
        <v>21</v>
      </c>
      <c r="N429" s="5697" t="s">
        <v>626</v>
      </c>
      <c r="O429" s="5706" t="s">
        <v>624</v>
      </c>
      <c r="P429" s="2468" t="s">
        <v>378</v>
      </c>
      <c r="Q429" s="2464" t="s">
        <v>380</v>
      </c>
      <c r="R429" s="5703" t="s">
        <v>386</v>
      </c>
      <c r="S429" s="5697" t="s">
        <v>503</v>
      </c>
      <c r="T429" s="5697" t="s">
        <v>504</v>
      </c>
      <c r="U429" s="7115" t="s">
        <v>690</v>
      </c>
      <c r="V429" s="5697" t="s">
        <v>559</v>
      </c>
      <c r="W429" s="5694">
        <v>1935277.88</v>
      </c>
      <c r="X429" s="5691" t="s">
        <v>262</v>
      </c>
      <c r="Y429" s="2102">
        <v>1</v>
      </c>
      <c r="Z429" s="499" t="s">
        <v>930</v>
      </c>
      <c r="AA429" s="500" t="s">
        <v>812</v>
      </c>
      <c r="AB429" s="501">
        <v>140</v>
      </c>
      <c r="AC429" s="459">
        <v>35</v>
      </c>
      <c r="AD429" s="631">
        <f>AC429/AB429</f>
        <v>0.25</v>
      </c>
      <c r="AE429" s="459">
        <v>35</v>
      </c>
      <c r="AF429" s="631">
        <f>AE429/AB429</f>
        <v>0.25</v>
      </c>
      <c r="AG429" s="459">
        <v>35</v>
      </c>
      <c r="AH429" s="631">
        <f>AG429/AB429</f>
        <v>0.25</v>
      </c>
      <c r="AI429" s="459">
        <v>35</v>
      </c>
      <c r="AJ429" s="556">
        <f>AI429/AB429</f>
        <v>0.25</v>
      </c>
      <c r="AK429" s="1412">
        <f t="shared" ref="AK429:AK439" si="2019">SUM(AD429+AF429+AH429+AJ429)</f>
        <v>1</v>
      </c>
      <c r="AL429" s="2304">
        <v>1</v>
      </c>
      <c r="AM429" s="1626" t="s">
        <v>3496</v>
      </c>
      <c r="AN429" s="959" t="s">
        <v>1899</v>
      </c>
      <c r="AO429" s="970" t="s">
        <v>1900</v>
      </c>
      <c r="AP429" s="970" t="s">
        <v>1902</v>
      </c>
      <c r="AQ429" s="1308">
        <v>100</v>
      </c>
      <c r="AR429" s="1036" t="s">
        <v>1901</v>
      </c>
      <c r="AS429" s="976" t="s">
        <v>1579</v>
      </c>
      <c r="AT429" s="2295"/>
      <c r="AU429" s="1631" t="s">
        <v>1704</v>
      </c>
      <c r="AV429" s="6469">
        <v>140</v>
      </c>
      <c r="AW429" s="6470"/>
      <c r="AX429" s="4895">
        <f t="shared" si="1927"/>
        <v>35</v>
      </c>
      <c r="AY429" s="4421">
        <f t="shared" si="1928"/>
        <v>35</v>
      </c>
      <c r="AZ429" s="4411">
        <f t="shared" si="1929"/>
        <v>0</v>
      </c>
      <c r="BA429" s="4420">
        <f t="shared" si="1930"/>
        <v>1</v>
      </c>
      <c r="BB429" s="4421">
        <f t="shared" ref="BB429:BB453" si="2020">SUM(BL429+AY429)</f>
        <v>127</v>
      </c>
      <c r="BC429" s="4104">
        <f t="shared" si="1931"/>
        <v>13</v>
      </c>
      <c r="BD429" s="4118">
        <f t="shared" si="1932"/>
        <v>0.90714285714285714</v>
      </c>
      <c r="BE429" s="4890">
        <f t="shared" si="1933"/>
        <v>0</v>
      </c>
      <c r="BF429" s="6581">
        <v>140</v>
      </c>
      <c r="BG429" s="6582"/>
      <c r="BH429" s="3729">
        <f t="shared" si="1903"/>
        <v>35</v>
      </c>
      <c r="BI429" s="3731">
        <f t="shared" si="1934"/>
        <v>21</v>
      </c>
      <c r="BJ429" s="3111">
        <f t="shared" si="1935"/>
        <v>14</v>
      </c>
      <c r="BK429" s="3120">
        <f t="shared" si="1969"/>
        <v>0.6</v>
      </c>
      <c r="BL429" s="3731">
        <f t="shared" si="1792"/>
        <v>92</v>
      </c>
      <c r="BM429" s="3122">
        <f t="shared" si="1936"/>
        <v>48</v>
      </c>
      <c r="BN429" s="3121">
        <f t="shared" si="1937"/>
        <v>0.65714285714285714</v>
      </c>
      <c r="BO429" s="3708">
        <f t="shared" si="1938"/>
        <v>0</v>
      </c>
      <c r="BP429" s="3494"/>
      <c r="BQ429" s="6853">
        <v>140</v>
      </c>
      <c r="BR429" s="6854"/>
      <c r="BS429" s="2708">
        <f t="shared" ref="BS429" si="2021">SUM(FC429+FL429+FU429)</f>
        <v>35</v>
      </c>
      <c r="BT429" s="2690">
        <f t="shared" ref="BT429" si="2022">SUM(FD429+FM429+FV429)</f>
        <v>35</v>
      </c>
      <c r="BU429" s="2987">
        <f t="shared" si="1970"/>
        <v>0</v>
      </c>
      <c r="BV429" s="1701">
        <f t="shared" si="1971"/>
        <v>1</v>
      </c>
      <c r="BW429" s="2683">
        <f t="shared" si="1972"/>
        <v>71</v>
      </c>
      <c r="BX429" s="2991">
        <f t="shared" si="1973"/>
        <v>69</v>
      </c>
      <c r="BY429" s="2876">
        <f t="shared" si="1974"/>
        <v>0.50714285714285712</v>
      </c>
      <c r="BZ429" s="3151"/>
      <c r="CA429" s="7389">
        <v>140</v>
      </c>
      <c r="CB429" s="7390"/>
      <c r="CC429" s="2082">
        <v>35</v>
      </c>
      <c r="CD429" s="1763">
        <v>36</v>
      </c>
      <c r="CE429" s="2359">
        <f t="shared" si="1944"/>
        <v>-1</v>
      </c>
      <c r="CF429" s="1732">
        <f>CD429/CC429</f>
        <v>1.0285714285714285</v>
      </c>
      <c r="CG429" s="1733">
        <f>CD429</f>
        <v>36</v>
      </c>
      <c r="CH429" s="2387">
        <f t="shared" si="1946"/>
        <v>104</v>
      </c>
      <c r="CI429" s="1741">
        <f t="shared" si="1947"/>
        <v>0.25714285714285712</v>
      </c>
      <c r="CJ429" s="942"/>
      <c r="CM429" s="1720">
        <v>8</v>
      </c>
      <c r="CN429" s="1720">
        <v>13</v>
      </c>
      <c r="CO429" s="1720">
        <v>15</v>
      </c>
      <c r="CP429" s="1729"/>
      <c r="CQ429" s="1729"/>
      <c r="CR429" s="1729"/>
      <c r="CS429" s="1729"/>
      <c r="CT429" s="1729"/>
      <c r="CU429" s="1729"/>
      <c r="CV429" s="1729"/>
      <c r="CW429" s="1729"/>
      <c r="CX429" s="1729"/>
      <c r="CY429" s="5979">
        <v>140</v>
      </c>
      <c r="CZ429" s="5980"/>
      <c r="DA429" s="3631">
        <v>12</v>
      </c>
      <c r="DB429" s="3631">
        <v>13</v>
      </c>
      <c r="DC429" s="4899">
        <f t="shared" si="1975"/>
        <v>-1</v>
      </c>
      <c r="DD429" s="4324">
        <f t="shared" si="1997"/>
        <v>1.0833333333333333</v>
      </c>
      <c r="DE429" s="4837">
        <f t="shared" si="1852"/>
        <v>105</v>
      </c>
      <c r="DF429" s="4099">
        <f t="shared" si="1976"/>
        <v>35</v>
      </c>
      <c r="DG429" s="4118">
        <f t="shared" si="1948"/>
        <v>0.75</v>
      </c>
      <c r="DH429" s="5968">
        <v>140</v>
      </c>
      <c r="DI429" s="5969"/>
      <c r="DJ429" s="5364">
        <v>12</v>
      </c>
      <c r="DK429" s="4425">
        <v>14</v>
      </c>
      <c r="DL429" s="4426">
        <f t="shared" si="1977"/>
        <v>-2</v>
      </c>
      <c r="DM429" s="4427">
        <f t="shared" si="1998"/>
        <v>1.1666666666666667</v>
      </c>
      <c r="DN429" s="4428">
        <f t="shared" si="1949"/>
        <v>119</v>
      </c>
      <c r="DO429" s="4099">
        <f t="shared" si="1978"/>
        <v>21</v>
      </c>
      <c r="DP429" s="1747">
        <f t="shared" si="1950"/>
        <v>0.85</v>
      </c>
      <c r="DQ429" s="5981">
        <v>140</v>
      </c>
      <c r="DR429" s="5982"/>
      <c r="DS429" s="2683">
        <v>11</v>
      </c>
      <c r="DT429" s="2683">
        <v>8</v>
      </c>
      <c r="DU429" s="4758">
        <f t="shared" si="1951"/>
        <v>3</v>
      </c>
      <c r="DV429" s="2682">
        <f t="shared" si="1999"/>
        <v>0.72727272727272729</v>
      </c>
      <c r="DW429" s="2683">
        <f t="shared" si="1952"/>
        <v>127</v>
      </c>
      <c r="DX429" s="4099">
        <f t="shared" si="1987"/>
        <v>13</v>
      </c>
      <c r="DY429" s="4117">
        <f t="shared" si="1953"/>
        <v>0.90714285714285714</v>
      </c>
      <c r="DZ429" s="5979">
        <v>140</v>
      </c>
      <c r="EA429" s="5980"/>
      <c r="EB429" s="3726">
        <v>11.67</v>
      </c>
      <c r="EC429" s="3417">
        <v>4</v>
      </c>
      <c r="ED429" s="3327">
        <f t="shared" si="1979"/>
        <v>7.67</v>
      </c>
      <c r="EE429" s="3187">
        <f t="shared" si="2000"/>
        <v>0.34275921165381318</v>
      </c>
      <c r="EF429" s="3279">
        <f t="shared" si="1954"/>
        <v>75</v>
      </c>
      <c r="EG429" s="3179">
        <f t="shared" si="1980"/>
        <v>65</v>
      </c>
      <c r="EH429" s="3188">
        <f t="shared" si="1955"/>
        <v>0.5357142857142857</v>
      </c>
      <c r="EI429" s="5968">
        <v>140</v>
      </c>
      <c r="EJ429" s="5969"/>
      <c r="EK429" s="3727">
        <v>11.67</v>
      </c>
      <c r="EL429" s="3405">
        <v>14</v>
      </c>
      <c r="EM429" s="3190">
        <f t="shared" si="1981"/>
        <v>-2.33</v>
      </c>
      <c r="EN429" s="3187">
        <f t="shared" si="2001"/>
        <v>1.1996572407883461</v>
      </c>
      <c r="EO429" s="3016">
        <f t="shared" si="1956"/>
        <v>89</v>
      </c>
      <c r="EP429" s="3179">
        <f t="shared" si="1982"/>
        <v>51</v>
      </c>
      <c r="EQ429" s="1747">
        <f t="shared" si="1957"/>
        <v>0.63571428571428568</v>
      </c>
      <c r="ER429" s="5981">
        <v>140</v>
      </c>
      <c r="ES429" s="5982"/>
      <c r="ET429" s="3693">
        <v>11.66</v>
      </c>
      <c r="EU429" s="3621">
        <v>3</v>
      </c>
      <c r="EV429" s="3179">
        <f t="shared" si="1958"/>
        <v>8.66</v>
      </c>
      <c r="EW429" s="3187">
        <f t="shared" si="2002"/>
        <v>0.25728987993138935</v>
      </c>
      <c r="EX429" s="3638">
        <f t="shared" si="1959"/>
        <v>92</v>
      </c>
      <c r="EY429" s="3179">
        <f t="shared" si="1988"/>
        <v>48</v>
      </c>
      <c r="EZ429" s="3943">
        <f t="shared" si="1960"/>
        <v>0.65714285714285714</v>
      </c>
      <c r="FA429" s="7369">
        <v>140</v>
      </c>
      <c r="FB429" s="7370"/>
      <c r="FC429" s="2520">
        <v>12</v>
      </c>
      <c r="FD429" s="2520">
        <v>3</v>
      </c>
      <c r="FE429" s="2845">
        <f t="shared" si="1983"/>
        <v>9</v>
      </c>
      <c r="FF429" s="1701">
        <f t="shared" si="2003"/>
        <v>0.25</v>
      </c>
      <c r="FG429" s="2587">
        <f t="shared" si="1961"/>
        <v>39</v>
      </c>
      <c r="FH429" s="2845">
        <f t="shared" si="1984"/>
        <v>101</v>
      </c>
      <c r="FI429" s="2876">
        <f t="shared" si="2017"/>
        <v>0.27857142857142858</v>
      </c>
      <c r="FJ429" s="7093">
        <v>140</v>
      </c>
      <c r="FK429" s="7093"/>
      <c r="FL429" s="2573">
        <v>12</v>
      </c>
      <c r="FM429" s="2573">
        <v>20</v>
      </c>
      <c r="FN429" s="2845">
        <f t="shared" si="1985"/>
        <v>-8</v>
      </c>
      <c r="FO429" s="1701">
        <f t="shared" si="2004"/>
        <v>1.6666666666666667</v>
      </c>
      <c r="FP429" s="2587">
        <f t="shared" si="1963"/>
        <v>59</v>
      </c>
      <c r="FQ429" s="2845">
        <f t="shared" si="1986"/>
        <v>81</v>
      </c>
      <c r="FR429" s="1747">
        <f t="shared" si="1964"/>
        <v>0.42142857142857143</v>
      </c>
      <c r="FS429" s="6853">
        <v>140</v>
      </c>
      <c r="FT429" s="6854"/>
      <c r="FU429" s="2697">
        <v>11</v>
      </c>
      <c r="FV429" s="2697">
        <v>12</v>
      </c>
      <c r="FW429" s="2845">
        <f t="shared" si="1965"/>
        <v>-1</v>
      </c>
      <c r="FX429" s="1701">
        <f t="shared" si="2005"/>
        <v>1.0909090909090908</v>
      </c>
      <c r="FY429" s="2587">
        <f t="shared" si="1966"/>
        <v>71</v>
      </c>
      <c r="FZ429" s="2845">
        <f t="shared" si="1989"/>
        <v>69</v>
      </c>
      <c r="GA429" s="1701">
        <f t="shared" si="2018"/>
        <v>0.50714285714285712</v>
      </c>
      <c r="GB429" s="1">
        <f t="shared" si="1968"/>
        <v>2.8571428571428581E-2</v>
      </c>
      <c r="GC429" s="2219">
        <v>0</v>
      </c>
      <c r="GD429" s="1895">
        <v>1</v>
      </c>
      <c r="GE429" s="2127" t="s">
        <v>247</v>
      </c>
      <c r="GF429" s="2127" t="s">
        <v>261</v>
      </c>
      <c r="GG429" s="2105" t="s">
        <v>112</v>
      </c>
      <c r="GH429" s="2105" t="s">
        <v>17</v>
      </c>
      <c r="GI429" s="2105" t="s">
        <v>20</v>
      </c>
      <c r="GJ429" s="2105" t="s">
        <v>16</v>
      </c>
      <c r="GK429" s="2105" t="s">
        <v>16</v>
      </c>
      <c r="GL429" s="2102">
        <v>1</v>
      </c>
      <c r="GM429" s="218" t="s">
        <v>930</v>
      </c>
      <c r="GN429" s="222" t="s">
        <v>812</v>
      </c>
      <c r="GO429" s="459">
        <v>140</v>
      </c>
      <c r="GP429" s="459">
        <v>35</v>
      </c>
      <c r="GQ429" s="2086">
        <v>36</v>
      </c>
      <c r="GR429" s="2086">
        <v>-1</v>
      </c>
      <c r="GS429" s="1895">
        <v>1.0285714285714285</v>
      </c>
      <c r="GT429" s="2086">
        <v>36</v>
      </c>
      <c r="GU429" s="2086">
        <v>104</v>
      </c>
      <c r="GV429" s="1895">
        <v>0.25714285714285712</v>
      </c>
    </row>
    <row r="430" spans="1:204" ht="25.5" x14ac:dyDescent="0.25">
      <c r="B430" s="7156"/>
      <c r="C430" s="5685"/>
      <c r="D430" s="7164"/>
      <c r="E430" s="7145"/>
      <c r="F430" s="7160"/>
      <c r="G430" s="7160"/>
      <c r="H430" s="5707"/>
      <c r="I430" s="5707"/>
      <c r="J430" s="5707"/>
      <c r="K430" s="5707"/>
      <c r="L430" s="5707"/>
      <c r="M430" s="5707"/>
      <c r="N430" s="5698"/>
      <c r="O430" s="5707"/>
      <c r="P430" s="2469"/>
      <c r="Q430" s="1427"/>
      <c r="R430" s="5704"/>
      <c r="S430" s="5698"/>
      <c r="T430" s="5698"/>
      <c r="U430" s="7116"/>
      <c r="V430" s="5698"/>
      <c r="W430" s="5695"/>
      <c r="X430" s="5692"/>
      <c r="Y430" s="2096">
        <v>2</v>
      </c>
      <c r="Z430" s="504" t="s">
        <v>931</v>
      </c>
      <c r="AA430" s="505" t="s">
        <v>932</v>
      </c>
      <c r="AB430" s="414">
        <v>10</v>
      </c>
      <c r="AC430" s="460">
        <v>0</v>
      </c>
      <c r="AD430" s="544">
        <f t="shared" ref="AD430:AD439" si="2023">AC430/AB430</f>
        <v>0</v>
      </c>
      <c r="AE430" s="460">
        <v>4</v>
      </c>
      <c r="AF430" s="544">
        <f t="shared" ref="AF430:AF439" si="2024">AE430/AB430</f>
        <v>0.4</v>
      </c>
      <c r="AG430" s="460">
        <v>3</v>
      </c>
      <c r="AH430" s="544">
        <f t="shared" ref="AH430:AH439" si="2025">AG430/AB430</f>
        <v>0.3</v>
      </c>
      <c r="AI430" s="460">
        <v>3</v>
      </c>
      <c r="AJ430" s="545">
        <f t="shared" ref="AJ430:AJ439" si="2026">AI430/AB430</f>
        <v>0.3</v>
      </c>
      <c r="AK430" s="1412">
        <f t="shared" si="2019"/>
        <v>1</v>
      </c>
      <c r="AL430" s="2304">
        <v>2</v>
      </c>
      <c r="AM430" s="1626" t="s">
        <v>3497</v>
      </c>
      <c r="AN430" s="959" t="s">
        <v>1903</v>
      </c>
      <c r="AO430" s="970" t="s">
        <v>1904</v>
      </c>
      <c r="AP430" s="970" t="s">
        <v>1905</v>
      </c>
      <c r="AQ430" s="1308">
        <v>100</v>
      </c>
      <c r="AR430" s="970" t="s">
        <v>1494</v>
      </c>
      <c r="AS430" s="976" t="s">
        <v>1579</v>
      </c>
      <c r="AT430" s="2295"/>
      <c r="AU430" s="1631" t="s">
        <v>1704</v>
      </c>
      <c r="AV430" s="6445">
        <v>10</v>
      </c>
      <c r="AW430" s="6446"/>
      <c r="AX430" s="4895">
        <f t="shared" si="1927"/>
        <v>3</v>
      </c>
      <c r="AY430" s="4421">
        <f t="shared" si="1928"/>
        <v>3</v>
      </c>
      <c r="AZ430" s="4411">
        <f t="shared" si="1929"/>
        <v>0</v>
      </c>
      <c r="BA430" s="4680">
        <f t="shared" si="1930"/>
        <v>1</v>
      </c>
      <c r="BB430" s="4432">
        <f t="shared" si="2020"/>
        <v>10</v>
      </c>
      <c r="BC430" s="4104">
        <f t="shared" si="1931"/>
        <v>0</v>
      </c>
      <c r="BD430" s="1747">
        <f t="shared" si="1932"/>
        <v>1</v>
      </c>
      <c r="BE430" s="4891">
        <f t="shared" si="1933"/>
        <v>0</v>
      </c>
      <c r="BF430" s="6575">
        <v>10</v>
      </c>
      <c r="BG430" s="6576"/>
      <c r="BH430" s="3729">
        <f t="shared" si="1903"/>
        <v>3</v>
      </c>
      <c r="BI430" s="3731">
        <f t="shared" si="1934"/>
        <v>3</v>
      </c>
      <c r="BJ430" s="3111">
        <f t="shared" si="1935"/>
        <v>0</v>
      </c>
      <c r="BK430" s="1747">
        <f t="shared" si="1969"/>
        <v>1</v>
      </c>
      <c r="BL430" s="3732">
        <f t="shared" si="1792"/>
        <v>7</v>
      </c>
      <c r="BM430" s="3122">
        <f t="shared" si="1936"/>
        <v>3</v>
      </c>
      <c r="BN430" s="1747">
        <f t="shared" si="1937"/>
        <v>0.7</v>
      </c>
      <c r="BO430" s="3708">
        <f t="shared" si="1938"/>
        <v>0</v>
      </c>
      <c r="BP430" s="3494"/>
      <c r="BQ430" s="6673">
        <v>10</v>
      </c>
      <c r="BR430" s="6855"/>
      <c r="BS430" s="2687">
        <f t="shared" si="2015"/>
        <v>4</v>
      </c>
      <c r="BT430" s="2690">
        <f t="shared" si="2016"/>
        <v>4</v>
      </c>
      <c r="BU430" s="2987">
        <f t="shared" si="1970"/>
        <v>0</v>
      </c>
      <c r="BV430" s="1747">
        <f t="shared" si="1971"/>
        <v>1</v>
      </c>
      <c r="BW430" s="2685">
        <f t="shared" si="1972"/>
        <v>4</v>
      </c>
      <c r="BX430" s="2991">
        <f t="shared" si="1973"/>
        <v>6</v>
      </c>
      <c r="BY430" s="1747">
        <f t="shared" si="1974"/>
        <v>0.4</v>
      </c>
      <c r="BZ430" s="3151"/>
      <c r="CA430" s="6709">
        <v>10</v>
      </c>
      <c r="CB430" s="6710"/>
      <c r="CC430" s="1726">
        <v>0</v>
      </c>
      <c r="CD430" s="1763">
        <v>0</v>
      </c>
      <c r="CE430" s="2359">
        <f t="shared" si="1944"/>
        <v>0</v>
      </c>
      <c r="CF430" s="1736">
        <v>0</v>
      </c>
      <c r="CG430" s="1737">
        <f>CD430</f>
        <v>0</v>
      </c>
      <c r="CH430" s="2387">
        <f t="shared" si="1946"/>
        <v>10</v>
      </c>
      <c r="CI430" s="1736">
        <v>0</v>
      </c>
      <c r="CM430" s="1721">
        <v>0</v>
      </c>
      <c r="CN430" s="1721">
        <v>0</v>
      </c>
      <c r="CO430" s="1721">
        <v>0</v>
      </c>
      <c r="CP430" s="1729"/>
      <c r="CQ430" s="1729"/>
      <c r="CR430" s="1729"/>
      <c r="CS430" s="1729"/>
      <c r="CT430" s="1729"/>
      <c r="CU430" s="1729"/>
      <c r="CV430" s="1729"/>
      <c r="CW430" s="1729"/>
      <c r="CX430" s="1729"/>
      <c r="CY430" s="5966">
        <v>10</v>
      </c>
      <c r="CZ430" s="5967"/>
      <c r="DA430" s="3631">
        <v>1</v>
      </c>
      <c r="DB430" s="3631">
        <v>1</v>
      </c>
      <c r="DC430" s="4326">
        <f t="shared" si="1975"/>
        <v>0</v>
      </c>
      <c r="DD430" s="4327">
        <f t="shared" si="1997"/>
        <v>1</v>
      </c>
      <c r="DE430" s="4884">
        <f t="shared" si="1852"/>
        <v>8</v>
      </c>
      <c r="DF430" s="4093">
        <f t="shared" si="1976"/>
        <v>2</v>
      </c>
      <c r="DG430" s="1747">
        <f t="shared" si="1948"/>
        <v>0.8</v>
      </c>
      <c r="DH430" s="5968">
        <v>10</v>
      </c>
      <c r="DI430" s="5969"/>
      <c r="DJ430" s="4425">
        <v>1</v>
      </c>
      <c r="DK430" s="4425">
        <v>1</v>
      </c>
      <c r="DL430" s="4682">
        <f t="shared" si="1977"/>
        <v>0</v>
      </c>
      <c r="DM430" s="4683">
        <f t="shared" si="1998"/>
        <v>1</v>
      </c>
      <c r="DN430" s="4428">
        <f t="shared" si="1949"/>
        <v>9</v>
      </c>
      <c r="DO430" s="4093">
        <f t="shared" si="1978"/>
        <v>1</v>
      </c>
      <c r="DP430" s="1747">
        <f t="shared" si="1950"/>
        <v>0.9</v>
      </c>
      <c r="DQ430" s="5970">
        <v>10</v>
      </c>
      <c r="DR430" s="5971"/>
      <c r="DS430" s="2685">
        <v>1</v>
      </c>
      <c r="DT430" s="2685">
        <v>1</v>
      </c>
      <c r="DU430" s="4756">
        <f t="shared" si="1951"/>
        <v>0</v>
      </c>
      <c r="DV430" s="2684">
        <f t="shared" si="1999"/>
        <v>1</v>
      </c>
      <c r="DW430" s="2683">
        <f t="shared" si="1952"/>
        <v>10</v>
      </c>
      <c r="DX430" s="4093">
        <f t="shared" si="1987"/>
        <v>0</v>
      </c>
      <c r="DY430" s="1747">
        <f t="shared" si="1953"/>
        <v>1</v>
      </c>
      <c r="DZ430" s="5966">
        <v>10</v>
      </c>
      <c r="EA430" s="5967"/>
      <c r="EB430" s="3417">
        <v>1</v>
      </c>
      <c r="EC430" s="3417">
        <v>1</v>
      </c>
      <c r="ED430" s="3184">
        <f t="shared" si="1979"/>
        <v>0</v>
      </c>
      <c r="EE430" s="1747">
        <f t="shared" si="2000"/>
        <v>1</v>
      </c>
      <c r="EF430" s="3329">
        <f t="shared" si="1954"/>
        <v>5</v>
      </c>
      <c r="EG430" s="3174">
        <f t="shared" si="1980"/>
        <v>5</v>
      </c>
      <c r="EH430" s="1747">
        <f t="shared" si="1955"/>
        <v>0.5</v>
      </c>
      <c r="EI430" s="5968">
        <v>10</v>
      </c>
      <c r="EJ430" s="5969"/>
      <c r="EK430" s="3405">
        <v>1</v>
      </c>
      <c r="EL430" s="3405">
        <v>1</v>
      </c>
      <c r="EM430" s="3184">
        <f t="shared" si="1981"/>
        <v>0</v>
      </c>
      <c r="EN430" s="1747">
        <f t="shared" si="2001"/>
        <v>1</v>
      </c>
      <c r="EO430" s="3016">
        <f t="shared" si="1956"/>
        <v>6</v>
      </c>
      <c r="EP430" s="3174">
        <f t="shared" si="1982"/>
        <v>4</v>
      </c>
      <c r="EQ430" s="1747">
        <f t="shared" si="1957"/>
        <v>0.6</v>
      </c>
      <c r="ER430" s="5970">
        <v>10</v>
      </c>
      <c r="ES430" s="5971"/>
      <c r="ET430" s="3622">
        <v>1</v>
      </c>
      <c r="EU430" s="3622">
        <v>1</v>
      </c>
      <c r="EV430" s="3174">
        <f t="shared" si="1958"/>
        <v>0</v>
      </c>
      <c r="EW430" s="1747">
        <f t="shared" si="2002"/>
        <v>1</v>
      </c>
      <c r="EX430" s="3638">
        <f t="shared" si="1959"/>
        <v>7</v>
      </c>
      <c r="EY430" s="3174">
        <f t="shared" si="1988"/>
        <v>3</v>
      </c>
      <c r="EZ430" s="3941">
        <f t="shared" si="1960"/>
        <v>0.7</v>
      </c>
      <c r="FA430" s="6694">
        <v>10</v>
      </c>
      <c r="FB430" s="7345"/>
      <c r="FC430" s="2522">
        <v>1</v>
      </c>
      <c r="FD430" s="2522">
        <v>1</v>
      </c>
      <c r="FE430" s="2844">
        <f t="shared" si="1983"/>
        <v>0</v>
      </c>
      <c r="FF430" s="1747">
        <f t="shared" si="2003"/>
        <v>1</v>
      </c>
      <c r="FG430" s="2589">
        <f t="shared" si="1961"/>
        <v>1</v>
      </c>
      <c r="FH430" s="2844">
        <f t="shared" si="1984"/>
        <v>9</v>
      </c>
      <c r="FI430" s="1747">
        <f t="shared" si="2017"/>
        <v>0.1</v>
      </c>
      <c r="FJ430" s="7093">
        <v>10</v>
      </c>
      <c r="FK430" s="7093"/>
      <c r="FL430" s="2573">
        <v>2</v>
      </c>
      <c r="FM430" s="2573">
        <v>2</v>
      </c>
      <c r="FN430" s="2844">
        <f t="shared" si="1985"/>
        <v>0</v>
      </c>
      <c r="FO430" s="1747">
        <f t="shared" si="2004"/>
        <v>1</v>
      </c>
      <c r="FP430" s="2587">
        <f t="shared" si="1963"/>
        <v>3</v>
      </c>
      <c r="FQ430" s="2844">
        <f t="shared" si="1986"/>
        <v>7</v>
      </c>
      <c r="FR430" s="1747">
        <f t="shared" si="1964"/>
        <v>0.3</v>
      </c>
      <c r="FS430" s="6673">
        <v>10</v>
      </c>
      <c r="FT430" s="6855"/>
      <c r="FU430" s="2699">
        <v>1</v>
      </c>
      <c r="FV430" s="2699">
        <v>1</v>
      </c>
      <c r="FW430" s="2844">
        <f t="shared" si="1965"/>
        <v>0</v>
      </c>
      <c r="FX430" s="1747">
        <f t="shared" si="2005"/>
        <v>1</v>
      </c>
      <c r="FY430" s="2587">
        <f t="shared" si="1966"/>
        <v>4</v>
      </c>
      <c r="FZ430" s="2844">
        <f t="shared" si="1989"/>
        <v>6</v>
      </c>
      <c r="GA430" s="1747">
        <f t="shared" si="2018"/>
        <v>0.4</v>
      </c>
      <c r="GB430" s="1">
        <f t="shared" si="1968"/>
        <v>9.9999999999999978E-2</v>
      </c>
      <c r="GC430" s="2219">
        <v>0</v>
      </c>
      <c r="GD430" s="1895">
        <v>1</v>
      </c>
      <c r="GE430" s="2127" t="s">
        <v>247</v>
      </c>
      <c r="GF430" s="2127" t="s">
        <v>261</v>
      </c>
      <c r="GG430" s="2105" t="s">
        <v>112</v>
      </c>
      <c r="GH430" s="2105" t="s">
        <v>17</v>
      </c>
      <c r="GI430" s="2105" t="s">
        <v>20</v>
      </c>
      <c r="GJ430" s="2105" t="s">
        <v>16</v>
      </c>
      <c r="GK430" s="2105" t="s">
        <v>16</v>
      </c>
      <c r="GL430" s="2096">
        <v>2</v>
      </c>
      <c r="GM430" s="219" t="s">
        <v>931</v>
      </c>
      <c r="GN430" s="224" t="s">
        <v>932</v>
      </c>
      <c r="GO430" s="460">
        <v>10</v>
      </c>
      <c r="GP430" s="460">
        <v>0</v>
      </c>
      <c r="GQ430" s="2086">
        <v>0</v>
      </c>
      <c r="GR430" s="2086">
        <v>0</v>
      </c>
      <c r="GS430" s="1895">
        <v>0</v>
      </c>
      <c r="GT430" s="2086">
        <v>0</v>
      </c>
      <c r="GU430" s="2086">
        <v>10</v>
      </c>
      <c r="GV430" s="1895">
        <v>0</v>
      </c>
    </row>
    <row r="431" spans="1:204" ht="25.5" x14ac:dyDescent="0.25">
      <c r="B431" s="7156"/>
      <c r="C431" s="5685"/>
      <c r="D431" s="7164"/>
      <c r="E431" s="7145"/>
      <c r="F431" s="7160"/>
      <c r="G431" s="7160"/>
      <c r="H431" s="5707"/>
      <c r="I431" s="5707"/>
      <c r="J431" s="5707"/>
      <c r="K431" s="5707"/>
      <c r="L431" s="5707"/>
      <c r="M431" s="5707"/>
      <c r="N431" s="5698"/>
      <c r="O431" s="5707"/>
      <c r="P431" s="2469"/>
      <c r="Q431" s="1427"/>
      <c r="R431" s="5704"/>
      <c r="S431" s="5698"/>
      <c r="T431" s="5698"/>
      <c r="U431" s="7116"/>
      <c r="V431" s="5698"/>
      <c r="W431" s="5695"/>
      <c r="X431" s="5692"/>
      <c r="Y431" s="2096">
        <v>3</v>
      </c>
      <c r="Z431" s="504" t="s">
        <v>933</v>
      </c>
      <c r="AA431" s="505" t="s">
        <v>934</v>
      </c>
      <c r="AB431" s="414">
        <v>2</v>
      </c>
      <c r="AC431" s="414">
        <v>0</v>
      </c>
      <c r="AD431" s="415">
        <f t="shared" si="2023"/>
        <v>0</v>
      </c>
      <c r="AE431" s="414">
        <v>1</v>
      </c>
      <c r="AF431" s="415">
        <f t="shared" si="2024"/>
        <v>0.5</v>
      </c>
      <c r="AG431" s="414">
        <v>0</v>
      </c>
      <c r="AH431" s="415">
        <f t="shared" si="2025"/>
        <v>0</v>
      </c>
      <c r="AI431" s="414">
        <v>1</v>
      </c>
      <c r="AJ431" s="416">
        <f t="shared" si="2026"/>
        <v>0.5</v>
      </c>
      <c r="AK431" s="613">
        <f t="shared" si="2019"/>
        <v>1</v>
      </c>
      <c r="AL431" s="2304">
        <v>3</v>
      </c>
      <c r="AM431" s="807" t="s">
        <v>3498</v>
      </c>
      <c r="AN431" s="959" t="s">
        <v>1906</v>
      </c>
      <c r="AO431" s="970" t="s">
        <v>1907</v>
      </c>
      <c r="AP431" s="970" t="s">
        <v>1909</v>
      </c>
      <c r="AQ431" s="1308">
        <v>100</v>
      </c>
      <c r="AR431" s="970" t="s">
        <v>1908</v>
      </c>
      <c r="AS431" s="976" t="s">
        <v>1579</v>
      </c>
      <c r="AT431" s="2295"/>
      <c r="AU431" s="1631" t="s">
        <v>1704</v>
      </c>
      <c r="AV431" s="6445">
        <v>2</v>
      </c>
      <c r="AW431" s="6446"/>
      <c r="AX431" s="4895">
        <f t="shared" si="1927"/>
        <v>1</v>
      </c>
      <c r="AY431" s="4421">
        <f t="shared" si="1928"/>
        <v>6</v>
      </c>
      <c r="AZ431" s="4411">
        <f t="shared" si="1929"/>
        <v>-5</v>
      </c>
      <c r="BA431" s="4680">
        <f t="shared" si="1930"/>
        <v>6</v>
      </c>
      <c r="BB431" s="4432">
        <f t="shared" si="2020"/>
        <v>8</v>
      </c>
      <c r="BC431" s="4104">
        <f t="shared" si="1931"/>
        <v>-6</v>
      </c>
      <c r="BD431" s="1747">
        <f t="shared" si="1932"/>
        <v>4</v>
      </c>
      <c r="BE431" s="4891">
        <f t="shared" si="1933"/>
        <v>0</v>
      </c>
      <c r="BF431" s="6575">
        <v>2</v>
      </c>
      <c r="BG431" s="6576"/>
      <c r="BH431" s="3729">
        <f t="shared" si="1903"/>
        <v>0</v>
      </c>
      <c r="BI431" s="3731">
        <f t="shared" si="1934"/>
        <v>0</v>
      </c>
      <c r="BJ431" s="3111">
        <f t="shared" si="1935"/>
        <v>0</v>
      </c>
      <c r="BK431" s="1747" t="e">
        <f t="shared" si="1969"/>
        <v>#DIV/0!</v>
      </c>
      <c r="BL431" s="3732">
        <f t="shared" si="1792"/>
        <v>2</v>
      </c>
      <c r="BM431" s="3122">
        <f t="shared" si="1936"/>
        <v>0</v>
      </c>
      <c r="BN431" s="1747">
        <f t="shared" si="1937"/>
        <v>1</v>
      </c>
      <c r="BO431" s="3708">
        <f t="shared" si="1938"/>
        <v>0</v>
      </c>
      <c r="BP431" s="3494"/>
      <c r="BQ431" s="6673">
        <v>2</v>
      </c>
      <c r="BR431" s="6855"/>
      <c r="BS431" s="2687">
        <f t="shared" si="2015"/>
        <v>1</v>
      </c>
      <c r="BT431" s="2690">
        <f t="shared" si="2016"/>
        <v>2</v>
      </c>
      <c r="BU431" s="2987">
        <f t="shared" si="1970"/>
        <v>-1</v>
      </c>
      <c r="BV431" s="1747">
        <f t="shared" si="1971"/>
        <v>2</v>
      </c>
      <c r="BW431" s="2685">
        <f t="shared" si="1972"/>
        <v>2</v>
      </c>
      <c r="BX431" s="2991">
        <f t="shared" si="1973"/>
        <v>0</v>
      </c>
      <c r="BY431" s="1747">
        <f t="shared" si="1974"/>
        <v>1</v>
      </c>
      <c r="BZ431" s="3151"/>
      <c r="CA431" s="6709">
        <v>2</v>
      </c>
      <c r="CB431" s="6710"/>
      <c r="CC431" s="1726">
        <v>0</v>
      </c>
      <c r="CD431" s="1763">
        <v>0</v>
      </c>
      <c r="CE431" s="2359">
        <f t="shared" si="1944"/>
        <v>0</v>
      </c>
      <c r="CF431" s="1736">
        <v>0</v>
      </c>
      <c r="CG431" s="1737">
        <f>CD431</f>
        <v>0</v>
      </c>
      <c r="CH431" s="2387">
        <f t="shared" si="1946"/>
        <v>2</v>
      </c>
      <c r="CI431" s="1736">
        <v>0</v>
      </c>
      <c r="CM431" s="1721">
        <v>0</v>
      </c>
      <c r="CN431" s="1721">
        <v>0</v>
      </c>
      <c r="CO431" s="1721">
        <v>0</v>
      </c>
      <c r="CP431" s="1729"/>
      <c r="CQ431" s="1729"/>
      <c r="CR431" s="1729"/>
      <c r="CS431" s="1729"/>
      <c r="CT431" s="1729"/>
      <c r="CU431" s="1729"/>
      <c r="CV431" s="1729"/>
      <c r="CW431" s="1729"/>
      <c r="CX431" s="1729"/>
      <c r="CY431" s="5966">
        <v>2</v>
      </c>
      <c r="CZ431" s="5967"/>
      <c r="DA431" s="3631">
        <v>0</v>
      </c>
      <c r="DB431" s="3631">
        <v>2</v>
      </c>
      <c r="DC431" s="4326">
        <f t="shared" si="1975"/>
        <v>-2</v>
      </c>
      <c r="DD431" s="4327" t="e">
        <f t="shared" si="1997"/>
        <v>#DIV/0!</v>
      </c>
      <c r="DE431" s="4884">
        <f t="shared" si="1852"/>
        <v>4</v>
      </c>
      <c r="DF431" s="4093">
        <f t="shared" si="1976"/>
        <v>-2</v>
      </c>
      <c r="DG431" s="1747">
        <f t="shared" si="1948"/>
        <v>2</v>
      </c>
      <c r="DH431" s="5968">
        <v>2</v>
      </c>
      <c r="DI431" s="5969"/>
      <c r="DJ431" s="4425">
        <v>0</v>
      </c>
      <c r="DK431" s="4425">
        <v>2</v>
      </c>
      <c r="DL431" s="4682">
        <f t="shared" si="1977"/>
        <v>-2</v>
      </c>
      <c r="DM431" s="4683" t="e">
        <f t="shared" si="1998"/>
        <v>#DIV/0!</v>
      </c>
      <c r="DN431" s="4428">
        <f t="shared" si="1949"/>
        <v>6</v>
      </c>
      <c r="DO431" s="4093">
        <f t="shared" si="1978"/>
        <v>-4</v>
      </c>
      <c r="DP431" s="1747">
        <f t="shared" si="1950"/>
        <v>3</v>
      </c>
      <c r="DQ431" s="5970">
        <v>2</v>
      </c>
      <c r="DR431" s="5971"/>
      <c r="DS431" s="2685">
        <v>1</v>
      </c>
      <c r="DT431" s="2685">
        <v>2</v>
      </c>
      <c r="DU431" s="4756">
        <f t="shared" si="1951"/>
        <v>-1</v>
      </c>
      <c r="DV431" s="2684">
        <f t="shared" si="1999"/>
        <v>2</v>
      </c>
      <c r="DW431" s="2683">
        <f t="shared" si="1952"/>
        <v>8</v>
      </c>
      <c r="DX431" s="4093">
        <f t="shared" si="1987"/>
        <v>-6</v>
      </c>
      <c r="DY431" s="1747">
        <f t="shared" si="1953"/>
        <v>4</v>
      </c>
      <c r="DZ431" s="5966">
        <v>2</v>
      </c>
      <c r="EA431" s="5967"/>
      <c r="EB431" s="3417">
        <v>0</v>
      </c>
      <c r="EC431" s="3417">
        <v>0</v>
      </c>
      <c r="ED431" s="3184">
        <f t="shared" si="1979"/>
        <v>0</v>
      </c>
      <c r="EE431" s="1747" t="e">
        <f t="shared" si="2000"/>
        <v>#DIV/0!</v>
      </c>
      <c r="EF431" s="3329">
        <f t="shared" si="1954"/>
        <v>2</v>
      </c>
      <c r="EG431" s="3174">
        <f t="shared" si="1980"/>
        <v>0</v>
      </c>
      <c r="EH431" s="1747">
        <f t="shared" si="1955"/>
        <v>1</v>
      </c>
      <c r="EI431" s="5968">
        <v>2</v>
      </c>
      <c r="EJ431" s="5969"/>
      <c r="EK431" s="3405">
        <v>0</v>
      </c>
      <c r="EL431" s="3405">
        <v>0</v>
      </c>
      <c r="EM431" s="3184">
        <f t="shared" si="1981"/>
        <v>0</v>
      </c>
      <c r="EN431" s="1747" t="e">
        <f t="shared" si="2001"/>
        <v>#DIV/0!</v>
      </c>
      <c r="EO431" s="3016">
        <f t="shared" si="1956"/>
        <v>2</v>
      </c>
      <c r="EP431" s="3174">
        <f t="shared" si="1982"/>
        <v>0</v>
      </c>
      <c r="EQ431" s="1747">
        <f t="shared" si="1957"/>
        <v>1</v>
      </c>
      <c r="ER431" s="5970">
        <v>2</v>
      </c>
      <c r="ES431" s="5971"/>
      <c r="ET431" s="3622">
        <v>0</v>
      </c>
      <c r="EU431" s="3622">
        <v>0</v>
      </c>
      <c r="EV431" s="3174">
        <f t="shared" si="1958"/>
        <v>0</v>
      </c>
      <c r="EW431" s="1747" t="e">
        <f t="shared" si="2002"/>
        <v>#DIV/0!</v>
      </c>
      <c r="EX431" s="3638">
        <f t="shared" si="1959"/>
        <v>2</v>
      </c>
      <c r="EY431" s="3174">
        <f t="shared" si="1988"/>
        <v>0</v>
      </c>
      <c r="EZ431" s="3949">
        <f t="shared" si="1960"/>
        <v>1</v>
      </c>
      <c r="FA431" s="6694">
        <v>2</v>
      </c>
      <c r="FB431" s="7345"/>
      <c r="FC431" s="2522">
        <v>1</v>
      </c>
      <c r="FD431" s="2522">
        <v>2</v>
      </c>
      <c r="FE431" s="2844">
        <f t="shared" si="1983"/>
        <v>-1</v>
      </c>
      <c r="FF431" s="1747">
        <f t="shared" si="2003"/>
        <v>2</v>
      </c>
      <c r="FG431" s="2589">
        <f t="shared" si="1961"/>
        <v>2</v>
      </c>
      <c r="FH431" s="2844">
        <f t="shared" si="1984"/>
        <v>0</v>
      </c>
      <c r="FI431" s="1747">
        <f t="shared" si="2017"/>
        <v>1</v>
      </c>
      <c r="FJ431" s="7093">
        <v>2</v>
      </c>
      <c r="FK431" s="7093"/>
      <c r="FL431" s="2573">
        <v>0</v>
      </c>
      <c r="FM431" s="2573">
        <v>0</v>
      </c>
      <c r="FN431" s="2844">
        <f t="shared" si="1985"/>
        <v>0</v>
      </c>
      <c r="FO431" s="1747" t="e">
        <f t="shared" si="2004"/>
        <v>#DIV/0!</v>
      </c>
      <c r="FP431" s="2587">
        <f t="shared" si="1963"/>
        <v>2</v>
      </c>
      <c r="FQ431" s="2844">
        <f t="shared" si="1986"/>
        <v>0</v>
      </c>
      <c r="FR431" s="1747">
        <f t="shared" si="1964"/>
        <v>1</v>
      </c>
      <c r="FS431" s="6673">
        <v>2</v>
      </c>
      <c r="FT431" s="6855"/>
      <c r="FU431" s="2699">
        <v>0</v>
      </c>
      <c r="FV431" s="2699">
        <v>0</v>
      </c>
      <c r="FW431" s="2844">
        <f t="shared" si="1965"/>
        <v>0</v>
      </c>
      <c r="FX431" s="1747" t="e">
        <f t="shared" si="2005"/>
        <v>#DIV/0!</v>
      </c>
      <c r="FY431" s="2587">
        <f t="shared" si="1966"/>
        <v>2</v>
      </c>
      <c r="FZ431" s="2844">
        <f t="shared" si="1989"/>
        <v>0</v>
      </c>
      <c r="GA431" s="1747">
        <f t="shared" si="2018"/>
        <v>1</v>
      </c>
      <c r="GB431" s="1">
        <f t="shared" si="1968"/>
        <v>0</v>
      </c>
      <c r="GC431" s="2219">
        <v>0</v>
      </c>
      <c r="GD431" s="1895">
        <v>1</v>
      </c>
      <c r="GE431" s="2127" t="s">
        <v>247</v>
      </c>
      <c r="GF431" s="2127" t="s">
        <v>261</v>
      </c>
      <c r="GG431" s="2105" t="s">
        <v>112</v>
      </c>
      <c r="GH431" s="2105" t="s">
        <v>17</v>
      </c>
      <c r="GI431" s="2105" t="s">
        <v>20</v>
      </c>
      <c r="GJ431" s="2105" t="s">
        <v>16</v>
      </c>
      <c r="GK431" s="2105" t="s">
        <v>16</v>
      </c>
      <c r="GL431" s="2096">
        <v>3</v>
      </c>
      <c r="GM431" s="504" t="s">
        <v>933</v>
      </c>
      <c r="GN431" s="505" t="s">
        <v>934</v>
      </c>
      <c r="GO431" s="414">
        <v>2</v>
      </c>
      <c r="GP431" s="414">
        <v>0</v>
      </c>
      <c r="GQ431" s="2086">
        <v>0</v>
      </c>
      <c r="GR431" s="2086">
        <v>0</v>
      </c>
      <c r="GS431" s="1895">
        <v>0</v>
      </c>
      <c r="GT431" s="2086">
        <v>0</v>
      </c>
      <c r="GU431" s="2086">
        <v>2</v>
      </c>
      <c r="GV431" s="1895">
        <v>0</v>
      </c>
    </row>
    <row r="432" spans="1:204" ht="25.5" x14ac:dyDescent="0.25">
      <c r="B432" s="7156"/>
      <c r="C432" s="5685"/>
      <c r="D432" s="7164"/>
      <c r="E432" s="7145"/>
      <c r="F432" s="7160"/>
      <c r="G432" s="7160"/>
      <c r="H432" s="5707"/>
      <c r="I432" s="5707"/>
      <c r="J432" s="5707"/>
      <c r="K432" s="5707"/>
      <c r="L432" s="5707"/>
      <c r="M432" s="5707"/>
      <c r="N432" s="5698"/>
      <c r="O432" s="5707"/>
      <c r="P432" s="2469"/>
      <c r="Q432" s="1427"/>
      <c r="R432" s="5704"/>
      <c r="S432" s="5698"/>
      <c r="T432" s="5698"/>
      <c r="U432" s="7116"/>
      <c r="V432" s="5698"/>
      <c r="W432" s="5695"/>
      <c r="X432" s="5692"/>
      <c r="Y432" s="2096">
        <v>4</v>
      </c>
      <c r="Z432" s="504" t="s">
        <v>935</v>
      </c>
      <c r="AA432" s="505" t="s">
        <v>936</v>
      </c>
      <c r="AB432" s="414">
        <v>4</v>
      </c>
      <c r="AC432" s="157">
        <v>0</v>
      </c>
      <c r="AD432" s="158">
        <f t="shared" si="2023"/>
        <v>0</v>
      </c>
      <c r="AE432" s="157">
        <v>2</v>
      </c>
      <c r="AF432" s="158">
        <f t="shared" si="2024"/>
        <v>0.5</v>
      </c>
      <c r="AG432" s="157">
        <v>1</v>
      </c>
      <c r="AH432" s="158">
        <f t="shared" si="2025"/>
        <v>0.25</v>
      </c>
      <c r="AI432" s="157">
        <v>1</v>
      </c>
      <c r="AJ432" s="159">
        <f t="shared" si="2026"/>
        <v>0.25</v>
      </c>
      <c r="AK432" s="1412">
        <f t="shared" si="2019"/>
        <v>1</v>
      </c>
      <c r="AL432" s="2304">
        <v>4</v>
      </c>
      <c r="AM432" s="1626" t="s">
        <v>3499</v>
      </c>
      <c r="AN432" s="959" t="s">
        <v>1910</v>
      </c>
      <c r="AO432" s="970" t="s">
        <v>1911</v>
      </c>
      <c r="AP432" s="970" t="s">
        <v>1912</v>
      </c>
      <c r="AQ432" s="1308">
        <v>100</v>
      </c>
      <c r="AR432" s="970" t="s">
        <v>984</v>
      </c>
      <c r="AS432" s="976" t="s">
        <v>1579</v>
      </c>
      <c r="AT432" s="2295"/>
      <c r="AU432" s="1631" t="s">
        <v>1704</v>
      </c>
      <c r="AV432" s="6445">
        <v>4</v>
      </c>
      <c r="AW432" s="6446"/>
      <c r="AX432" s="4895">
        <f t="shared" si="1927"/>
        <v>1</v>
      </c>
      <c r="AY432" s="4421">
        <f t="shared" si="1928"/>
        <v>12</v>
      </c>
      <c r="AZ432" s="4411">
        <f t="shared" si="1929"/>
        <v>-11</v>
      </c>
      <c r="BA432" s="4707">
        <f t="shared" si="1930"/>
        <v>12</v>
      </c>
      <c r="BB432" s="4714">
        <f t="shared" si="2020"/>
        <v>16</v>
      </c>
      <c r="BC432" s="4104">
        <f t="shared" si="1931"/>
        <v>-12</v>
      </c>
      <c r="BD432" s="1682">
        <f t="shared" si="1932"/>
        <v>4</v>
      </c>
      <c r="BE432" s="4891">
        <f t="shared" si="1933"/>
        <v>0</v>
      </c>
      <c r="BF432" s="6575">
        <v>4</v>
      </c>
      <c r="BG432" s="6576"/>
      <c r="BH432" s="3729">
        <f t="shared" si="1903"/>
        <v>1</v>
      </c>
      <c r="BI432" s="3731">
        <f t="shared" si="1934"/>
        <v>1</v>
      </c>
      <c r="BJ432" s="3111">
        <f t="shared" si="1935"/>
        <v>0</v>
      </c>
      <c r="BK432" s="1682">
        <f t="shared" si="1969"/>
        <v>1</v>
      </c>
      <c r="BL432" s="3733">
        <f t="shared" si="1792"/>
        <v>4</v>
      </c>
      <c r="BM432" s="3122">
        <f t="shared" si="1936"/>
        <v>0</v>
      </c>
      <c r="BN432" s="1682">
        <f t="shared" si="1937"/>
        <v>1</v>
      </c>
      <c r="BO432" s="3708">
        <f t="shared" si="1938"/>
        <v>0</v>
      </c>
      <c r="BP432" s="3494"/>
      <c r="BQ432" s="6673">
        <v>4</v>
      </c>
      <c r="BR432" s="6855"/>
      <c r="BS432" s="2687">
        <f t="shared" si="2015"/>
        <v>2</v>
      </c>
      <c r="BT432" s="2690">
        <f t="shared" si="2016"/>
        <v>3</v>
      </c>
      <c r="BU432" s="2987">
        <f t="shared" si="1970"/>
        <v>-1</v>
      </c>
      <c r="BV432" s="1682">
        <f t="shared" si="1971"/>
        <v>1.5</v>
      </c>
      <c r="BW432" s="2707">
        <f t="shared" si="1972"/>
        <v>3</v>
      </c>
      <c r="BX432" s="2991">
        <f t="shared" si="1973"/>
        <v>1</v>
      </c>
      <c r="BY432" s="1682">
        <f t="shared" si="1974"/>
        <v>0.75</v>
      </c>
      <c r="BZ432" s="3151"/>
      <c r="CA432" s="6709">
        <v>4</v>
      </c>
      <c r="CB432" s="6710"/>
      <c r="CC432" s="1726">
        <v>0</v>
      </c>
      <c r="CD432" s="1763">
        <v>0</v>
      </c>
      <c r="CE432" s="2359">
        <f t="shared" si="1944"/>
        <v>0</v>
      </c>
      <c r="CF432" s="1748">
        <v>0</v>
      </c>
      <c r="CG432" s="1749">
        <f t="shared" ref="CG432:CG434" si="2027">CD432</f>
        <v>0</v>
      </c>
      <c r="CH432" s="2387">
        <f t="shared" si="1946"/>
        <v>4</v>
      </c>
      <c r="CI432" s="1748">
        <v>0</v>
      </c>
      <c r="CM432" s="1721">
        <v>0</v>
      </c>
      <c r="CN432" s="1721">
        <v>0</v>
      </c>
      <c r="CO432" s="1721">
        <v>0</v>
      </c>
      <c r="CP432" s="1729"/>
      <c r="CQ432" s="1729"/>
      <c r="CR432" s="1729"/>
      <c r="CS432" s="1729"/>
      <c r="CT432" s="1729"/>
      <c r="CU432" s="1729"/>
      <c r="CV432" s="1729"/>
      <c r="CW432" s="1729"/>
      <c r="CX432" s="1729"/>
      <c r="CY432" s="5966">
        <v>4</v>
      </c>
      <c r="CZ432" s="5967"/>
      <c r="DA432" s="4322">
        <v>0</v>
      </c>
      <c r="DB432" s="4322">
        <v>4</v>
      </c>
      <c r="DC432" s="4513">
        <f t="shared" si="1975"/>
        <v>-4</v>
      </c>
      <c r="DD432" s="4327" t="e">
        <f t="shared" si="1997"/>
        <v>#DIV/0!</v>
      </c>
      <c r="DE432" s="4328">
        <f t="shared" si="1852"/>
        <v>8</v>
      </c>
      <c r="DF432" s="4093">
        <f t="shared" si="1976"/>
        <v>-4</v>
      </c>
      <c r="DG432" s="1747">
        <f t="shared" si="1948"/>
        <v>2</v>
      </c>
      <c r="DH432" s="5968">
        <v>4</v>
      </c>
      <c r="DI432" s="5969"/>
      <c r="DJ432" s="4734">
        <v>0</v>
      </c>
      <c r="DK432" s="4734">
        <v>4</v>
      </c>
      <c r="DL432" s="4701">
        <f t="shared" si="1977"/>
        <v>-4</v>
      </c>
      <c r="DM432" s="4683" t="e">
        <f t="shared" si="1998"/>
        <v>#DIV/0!</v>
      </c>
      <c r="DN432" s="4428">
        <f t="shared" si="1949"/>
        <v>12</v>
      </c>
      <c r="DO432" s="4093">
        <f t="shared" si="1978"/>
        <v>-8</v>
      </c>
      <c r="DP432" s="1747">
        <f t="shared" si="1950"/>
        <v>3</v>
      </c>
      <c r="DQ432" s="5970">
        <v>4</v>
      </c>
      <c r="DR432" s="5971"/>
      <c r="DS432" s="2707">
        <v>1</v>
      </c>
      <c r="DT432" s="2707">
        <v>4</v>
      </c>
      <c r="DU432" s="4757">
        <f t="shared" si="1951"/>
        <v>-3</v>
      </c>
      <c r="DV432" s="2684">
        <f t="shared" si="1999"/>
        <v>4</v>
      </c>
      <c r="DW432" s="2683">
        <f t="shared" si="1952"/>
        <v>16</v>
      </c>
      <c r="DX432" s="4093">
        <f t="shared" si="1987"/>
        <v>-12</v>
      </c>
      <c r="DY432" s="1747">
        <f t="shared" si="1953"/>
        <v>4</v>
      </c>
      <c r="DZ432" s="5966">
        <v>4</v>
      </c>
      <c r="EA432" s="5967"/>
      <c r="EB432" s="3470">
        <v>0</v>
      </c>
      <c r="EC432" s="3470">
        <v>0</v>
      </c>
      <c r="ED432" s="3191">
        <f t="shared" si="1979"/>
        <v>0</v>
      </c>
      <c r="EE432" s="1747" t="e">
        <f t="shared" si="2000"/>
        <v>#DIV/0!</v>
      </c>
      <c r="EF432" s="3336">
        <f t="shared" si="1954"/>
        <v>3</v>
      </c>
      <c r="EG432" s="3174">
        <f t="shared" si="1980"/>
        <v>1</v>
      </c>
      <c r="EH432" s="1747">
        <f t="shared" si="1955"/>
        <v>0.75</v>
      </c>
      <c r="EI432" s="5968">
        <v>4</v>
      </c>
      <c r="EJ432" s="5969"/>
      <c r="EK432" s="3406">
        <v>1</v>
      </c>
      <c r="EL432" s="3406">
        <v>1</v>
      </c>
      <c r="EM432" s="3191">
        <f t="shared" si="1981"/>
        <v>0</v>
      </c>
      <c r="EN432" s="1747">
        <f t="shared" si="2001"/>
        <v>1</v>
      </c>
      <c r="EO432" s="3016">
        <f t="shared" si="1956"/>
        <v>4</v>
      </c>
      <c r="EP432" s="3174">
        <f t="shared" si="1982"/>
        <v>0</v>
      </c>
      <c r="EQ432" s="1747">
        <f t="shared" si="1957"/>
        <v>1</v>
      </c>
      <c r="ER432" s="5970">
        <v>4</v>
      </c>
      <c r="ES432" s="5971"/>
      <c r="ET432" s="3728">
        <v>0</v>
      </c>
      <c r="EU432" s="3728">
        <v>0</v>
      </c>
      <c r="EV432" s="3194">
        <f t="shared" si="1958"/>
        <v>0</v>
      </c>
      <c r="EW432" s="1747" t="e">
        <f t="shared" si="2002"/>
        <v>#DIV/0!</v>
      </c>
      <c r="EX432" s="3638">
        <f t="shared" si="1959"/>
        <v>4</v>
      </c>
      <c r="EY432" s="3174">
        <f t="shared" si="1988"/>
        <v>0</v>
      </c>
      <c r="EZ432" s="3949">
        <f t="shared" si="1960"/>
        <v>1</v>
      </c>
      <c r="FA432" s="6694">
        <v>4</v>
      </c>
      <c r="FB432" s="7345"/>
      <c r="FC432" s="2523">
        <v>1</v>
      </c>
      <c r="FD432" s="2523">
        <v>1</v>
      </c>
      <c r="FE432" s="2847">
        <f t="shared" si="1983"/>
        <v>0</v>
      </c>
      <c r="FF432" s="1747">
        <f t="shared" si="2003"/>
        <v>1</v>
      </c>
      <c r="FG432" s="2765">
        <f t="shared" si="1961"/>
        <v>1</v>
      </c>
      <c r="FH432" s="2844">
        <f t="shared" si="1984"/>
        <v>3</v>
      </c>
      <c r="FI432" s="1747">
        <f t="shared" si="2017"/>
        <v>0.25</v>
      </c>
      <c r="FJ432" s="7093">
        <v>4</v>
      </c>
      <c r="FK432" s="7093"/>
      <c r="FL432" s="2615">
        <v>0</v>
      </c>
      <c r="FM432" s="2615">
        <v>0</v>
      </c>
      <c r="FN432" s="2847">
        <f t="shared" si="1985"/>
        <v>0</v>
      </c>
      <c r="FO432" s="1747" t="e">
        <f t="shared" si="2004"/>
        <v>#DIV/0!</v>
      </c>
      <c r="FP432" s="2587">
        <f t="shared" si="1963"/>
        <v>1</v>
      </c>
      <c r="FQ432" s="2844">
        <f t="shared" si="1986"/>
        <v>3</v>
      </c>
      <c r="FR432" s="1747">
        <f t="shared" si="1964"/>
        <v>0.25</v>
      </c>
      <c r="FS432" s="6673">
        <v>4</v>
      </c>
      <c r="FT432" s="6855"/>
      <c r="FU432" s="2704">
        <v>1</v>
      </c>
      <c r="FV432" s="2704">
        <v>2</v>
      </c>
      <c r="FW432" s="2847">
        <f t="shared" si="1965"/>
        <v>-1</v>
      </c>
      <c r="FX432" s="1747">
        <f t="shared" si="2005"/>
        <v>2</v>
      </c>
      <c r="FY432" s="2587">
        <f t="shared" si="1966"/>
        <v>3</v>
      </c>
      <c r="FZ432" s="2844">
        <f t="shared" si="1989"/>
        <v>1</v>
      </c>
      <c r="GA432" s="1747">
        <f t="shared" si="2018"/>
        <v>0.75</v>
      </c>
      <c r="GB432" s="1">
        <f t="shared" si="1968"/>
        <v>0</v>
      </c>
      <c r="GC432" s="2219">
        <v>0</v>
      </c>
      <c r="GD432" s="1895">
        <v>1</v>
      </c>
      <c r="GE432" s="2127" t="s">
        <v>247</v>
      </c>
      <c r="GF432" s="2127" t="s">
        <v>261</v>
      </c>
      <c r="GG432" s="2105" t="s">
        <v>112</v>
      </c>
      <c r="GH432" s="2105" t="s">
        <v>17</v>
      </c>
      <c r="GI432" s="2105" t="s">
        <v>20</v>
      </c>
      <c r="GJ432" s="2105" t="s">
        <v>16</v>
      </c>
      <c r="GK432" s="2105" t="s">
        <v>16</v>
      </c>
      <c r="GL432" s="2096">
        <v>4</v>
      </c>
      <c r="GM432" s="219" t="s">
        <v>935</v>
      </c>
      <c r="GN432" s="217" t="s">
        <v>936</v>
      </c>
      <c r="GO432" s="1721">
        <v>4</v>
      </c>
      <c r="GP432" s="1721">
        <v>0</v>
      </c>
      <c r="GQ432" s="2086">
        <v>0</v>
      </c>
      <c r="GR432" s="2086">
        <v>0</v>
      </c>
      <c r="GS432" s="1895">
        <v>0</v>
      </c>
      <c r="GT432" s="2086">
        <v>0</v>
      </c>
      <c r="GU432" s="2086">
        <v>4</v>
      </c>
      <c r="GV432" s="1895">
        <v>0</v>
      </c>
    </row>
    <row r="433" spans="1:204" ht="38.25" x14ac:dyDescent="0.25">
      <c r="B433" s="7156"/>
      <c r="C433" s="5685"/>
      <c r="D433" s="7164"/>
      <c r="E433" s="7145"/>
      <c r="F433" s="7160"/>
      <c r="G433" s="7160"/>
      <c r="H433" s="5707"/>
      <c r="I433" s="5707"/>
      <c r="J433" s="5707"/>
      <c r="K433" s="5707"/>
      <c r="L433" s="5707"/>
      <c r="M433" s="5707"/>
      <c r="N433" s="5698"/>
      <c r="O433" s="5707"/>
      <c r="P433" s="2469"/>
      <c r="Q433" s="1427"/>
      <c r="R433" s="5704"/>
      <c r="S433" s="5698"/>
      <c r="T433" s="5698"/>
      <c r="U433" s="7116"/>
      <c r="V433" s="5698"/>
      <c r="W433" s="5695"/>
      <c r="X433" s="5692"/>
      <c r="Y433" s="2096">
        <v>5</v>
      </c>
      <c r="Z433" s="504" t="s">
        <v>937</v>
      </c>
      <c r="AA433" s="484" t="s">
        <v>938</v>
      </c>
      <c r="AB433" s="414">
        <v>3</v>
      </c>
      <c r="AC433" s="157">
        <v>0</v>
      </c>
      <c r="AD433" s="158">
        <f t="shared" si="2023"/>
        <v>0</v>
      </c>
      <c r="AE433" s="157">
        <v>1</v>
      </c>
      <c r="AF433" s="158">
        <f t="shared" si="2024"/>
        <v>0.33333333333333331</v>
      </c>
      <c r="AG433" s="157">
        <v>1</v>
      </c>
      <c r="AH433" s="158">
        <f t="shared" si="2025"/>
        <v>0.33333333333333331</v>
      </c>
      <c r="AI433" s="157">
        <v>1</v>
      </c>
      <c r="AJ433" s="159">
        <f t="shared" si="2026"/>
        <v>0.33333333333333331</v>
      </c>
      <c r="AK433" s="1412">
        <f t="shared" si="2019"/>
        <v>1</v>
      </c>
      <c r="AL433" s="2304">
        <v>5</v>
      </c>
      <c r="AM433" s="807" t="s">
        <v>3500</v>
      </c>
      <c r="AN433" s="959" t="s">
        <v>937</v>
      </c>
      <c r="AO433" s="970" t="s">
        <v>1911</v>
      </c>
      <c r="AP433" s="970" t="s">
        <v>1912</v>
      </c>
      <c r="AQ433" s="1308">
        <v>100</v>
      </c>
      <c r="AR433" s="970" t="s">
        <v>1913</v>
      </c>
      <c r="AS433" s="976" t="s">
        <v>1579</v>
      </c>
      <c r="AT433" s="2275"/>
      <c r="AU433" s="1631" t="s">
        <v>1704</v>
      </c>
      <c r="AV433" s="6445">
        <v>3</v>
      </c>
      <c r="AW433" s="6446"/>
      <c r="AX433" s="4895">
        <f t="shared" si="1927"/>
        <v>1</v>
      </c>
      <c r="AY433" s="4421">
        <f t="shared" si="1928"/>
        <v>9</v>
      </c>
      <c r="AZ433" s="4411">
        <f t="shared" si="1929"/>
        <v>-8</v>
      </c>
      <c r="BA433" s="4707">
        <f t="shared" si="1930"/>
        <v>9</v>
      </c>
      <c r="BB433" s="4714">
        <f t="shared" si="2020"/>
        <v>12</v>
      </c>
      <c r="BC433" s="4104">
        <f t="shared" si="1931"/>
        <v>-9</v>
      </c>
      <c r="BD433" s="1682">
        <f t="shared" si="1932"/>
        <v>4</v>
      </c>
      <c r="BE433" s="4891">
        <f t="shared" si="1933"/>
        <v>0</v>
      </c>
      <c r="BF433" s="6575">
        <v>3</v>
      </c>
      <c r="BG433" s="6576"/>
      <c r="BH433" s="3729">
        <f t="shared" si="1903"/>
        <v>1</v>
      </c>
      <c r="BI433" s="3731">
        <f t="shared" si="1934"/>
        <v>0</v>
      </c>
      <c r="BJ433" s="3111">
        <f t="shared" si="1935"/>
        <v>1</v>
      </c>
      <c r="BK433" s="1682">
        <f t="shared" si="1969"/>
        <v>0</v>
      </c>
      <c r="BL433" s="3733">
        <f t="shared" si="1792"/>
        <v>3</v>
      </c>
      <c r="BM433" s="3122">
        <f t="shared" si="1936"/>
        <v>0</v>
      </c>
      <c r="BN433" s="1682">
        <f t="shared" si="1937"/>
        <v>1</v>
      </c>
      <c r="BO433" s="3708">
        <f t="shared" si="1938"/>
        <v>0</v>
      </c>
      <c r="BP433" s="3494"/>
      <c r="BQ433" s="6673">
        <v>3</v>
      </c>
      <c r="BR433" s="6855"/>
      <c r="BS433" s="2687">
        <f t="shared" si="2015"/>
        <v>1</v>
      </c>
      <c r="BT433" s="2690">
        <f t="shared" si="2016"/>
        <v>3</v>
      </c>
      <c r="BU433" s="2987">
        <f t="shared" si="1970"/>
        <v>-2</v>
      </c>
      <c r="BV433" s="1682">
        <f t="shared" si="1971"/>
        <v>3</v>
      </c>
      <c r="BW433" s="2707">
        <f t="shared" si="1972"/>
        <v>3</v>
      </c>
      <c r="BX433" s="2991">
        <f t="shared" si="1973"/>
        <v>0</v>
      </c>
      <c r="BY433" s="1682">
        <f t="shared" si="1974"/>
        <v>1</v>
      </c>
      <c r="BZ433" s="3151"/>
      <c r="CA433" s="6709">
        <v>3</v>
      </c>
      <c r="CB433" s="6710"/>
      <c r="CC433" s="1726">
        <v>0</v>
      </c>
      <c r="CD433" s="1763">
        <v>0</v>
      </c>
      <c r="CE433" s="2359">
        <f t="shared" si="1944"/>
        <v>0</v>
      </c>
      <c r="CF433" s="1748">
        <v>0</v>
      </c>
      <c r="CG433" s="1749">
        <f t="shared" si="2027"/>
        <v>0</v>
      </c>
      <c r="CH433" s="2387">
        <f t="shared" si="1946"/>
        <v>3</v>
      </c>
      <c r="CI433" s="1748">
        <v>0</v>
      </c>
      <c r="CJ433" s="961"/>
      <c r="CK433" s="2479"/>
      <c r="CM433" s="1721">
        <v>0</v>
      </c>
      <c r="CN433" s="1721">
        <v>0</v>
      </c>
      <c r="CO433" s="1721">
        <v>0</v>
      </c>
      <c r="CP433" s="1729"/>
      <c r="CQ433" s="1729"/>
      <c r="CR433" s="1729"/>
      <c r="CS433" s="1729"/>
      <c r="CT433" s="1729"/>
      <c r="CU433" s="1729"/>
      <c r="CV433" s="1729"/>
      <c r="CW433" s="1729"/>
      <c r="CX433" s="1729"/>
      <c r="CY433" s="5966">
        <v>3</v>
      </c>
      <c r="CZ433" s="5967"/>
      <c r="DA433" s="4322">
        <v>0</v>
      </c>
      <c r="DB433" s="4322">
        <v>3</v>
      </c>
      <c r="DC433" s="4513">
        <f t="shared" si="1975"/>
        <v>-3</v>
      </c>
      <c r="DD433" s="4327" t="e">
        <f t="shared" si="1997"/>
        <v>#DIV/0!</v>
      </c>
      <c r="DE433" s="4328">
        <f t="shared" si="1852"/>
        <v>6</v>
      </c>
      <c r="DF433" s="4093">
        <f t="shared" si="1976"/>
        <v>-3</v>
      </c>
      <c r="DG433" s="1747">
        <f t="shared" si="1948"/>
        <v>2</v>
      </c>
      <c r="DH433" s="5968">
        <v>3</v>
      </c>
      <c r="DI433" s="5969"/>
      <c r="DJ433" s="4734">
        <v>0</v>
      </c>
      <c r="DK433" s="4734">
        <v>3</v>
      </c>
      <c r="DL433" s="4701">
        <f t="shared" si="1977"/>
        <v>-3</v>
      </c>
      <c r="DM433" s="4683" t="e">
        <f t="shared" si="1998"/>
        <v>#DIV/0!</v>
      </c>
      <c r="DN433" s="4428">
        <f t="shared" si="1949"/>
        <v>9</v>
      </c>
      <c r="DO433" s="4093">
        <f t="shared" si="1978"/>
        <v>-6</v>
      </c>
      <c r="DP433" s="1747">
        <f t="shared" si="1950"/>
        <v>3</v>
      </c>
      <c r="DQ433" s="5970">
        <v>3</v>
      </c>
      <c r="DR433" s="5971"/>
      <c r="DS433" s="2707">
        <v>1</v>
      </c>
      <c r="DT433" s="2707">
        <v>3</v>
      </c>
      <c r="DU433" s="4757">
        <f t="shared" si="1951"/>
        <v>-2</v>
      </c>
      <c r="DV433" s="2684">
        <f t="shared" si="1999"/>
        <v>3</v>
      </c>
      <c r="DW433" s="2683">
        <f t="shared" si="1952"/>
        <v>12</v>
      </c>
      <c r="DX433" s="4093">
        <f t="shared" si="1987"/>
        <v>-9</v>
      </c>
      <c r="DY433" s="1747">
        <f t="shared" si="1953"/>
        <v>4</v>
      </c>
      <c r="DZ433" s="5966">
        <v>3</v>
      </c>
      <c r="EA433" s="5967"/>
      <c r="EB433" s="3470">
        <v>0</v>
      </c>
      <c r="EC433" s="3470">
        <v>0</v>
      </c>
      <c r="ED433" s="3191">
        <f t="shared" si="1979"/>
        <v>0</v>
      </c>
      <c r="EE433" s="1747" t="e">
        <f t="shared" si="2000"/>
        <v>#DIV/0!</v>
      </c>
      <c r="EF433" s="3336">
        <f t="shared" si="1954"/>
        <v>3</v>
      </c>
      <c r="EG433" s="3174">
        <f t="shared" si="1980"/>
        <v>0</v>
      </c>
      <c r="EH433" s="1747">
        <f t="shared" si="1955"/>
        <v>1</v>
      </c>
      <c r="EI433" s="5968">
        <v>3</v>
      </c>
      <c r="EJ433" s="5969"/>
      <c r="EK433" s="3406">
        <v>1</v>
      </c>
      <c r="EL433" s="3406">
        <v>0</v>
      </c>
      <c r="EM433" s="3191">
        <f t="shared" si="1981"/>
        <v>1</v>
      </c>
      <c r="EN433" s="1747">
        <f t="shared" si="2001"/>
        <v>0</v>
      </c>
      <c r="EO433" s="3016">
        <f t="shared" si="1956"/>
        <v>3</v>
      </c>
      <c r="EP433" s="3174">
        <f t="shared" si="1982"/>
        <v>0</v>
      </c>
      <c r="EQ433" s="1747">
        <f t="shared" si="1957"/>
        <v>1</v>
      </c>
      <c r="ER433" s="5970">
        <v>3</v>
      </c>
      <c r="ES433" s="5971"/>
      <c r="ET433" s="3728">
        <v>0</v>
      </c>
      <c r="EU433" s="3728">
        <v>0</v>
      </c>
      <c r="EV433" s="3194">
        <f t="shared" si="1958"/>
        <v>0</v>
      </c>
      <c r="EW433" s="1747" t="e">
        <f t="shared" si="2002"/>
        <v>#DIV/0!</v>
      </c>
      <c r="EX433" s="3638">
        <f t="shared" si="1959"/>
        <v>3</v>
      </c>
      <c r="EY433" s="3174">
        <f t="shared" si="1988"/>
        <v>0</v>
      </c>
      <c r="EZ433" s="3949">
        <f t="shared" si="1960"/>
        <v>1</v>
      </c>
      <c r="FA433" s="6694">
        <v>3</v>
      </c>
      <c r="FB433" s="7345"/>
      <c r="FC433" s="2523">
        <v>1</v>
      </c>
      <c r="FD433" s="2523">
        <v>2</v>
      </c>
      <c r="FE433" s="2847">
        <f t="shared" si="1983"/>
        <v>-1</v>
      </c>
      <c r="FF433" s="1747">
        <f t="shared" si="2003"/>
        <v>2</v>
      </c>
      <c r="FG433" s="2765">
        <f t="shared" si="1961"/>
        <v>2</v>
      </c>
      <c r="FH433" s="2844">
        <f t="shared" si="1984"/>
        <v>1</v>
      </c>
      <c r="FI433" s="1747">
        <f t="shared" si="2017"/>
        <v>0.66666666666666663</v>
      </c>
      <c r="FJ433" s="7093">
        <v>3</v>
      </c>
      <c r="FK433" s="7093"/>
      <c r="FL433" s="2615">
        <v>0</v>
      </c>
      <c r="FM433" s="2615">
        <v>1</v>
      </c>
      <c r="FN433" s="2847">
        <f t="shared" si="1985"/>
        <v>-1</v>
      </c>
      <c r="FO433" s="1747" t="e">
        <f t="shared" si="2004"/>
        <v>#DIV/0!</v>
      </c>
      <c r="FP433" s="2587">
        <f t="shared" si="1963"/>
        <v>3</v>
      </c>
      <c r="FQ433" s="2844">
        <f t="shared" si="1986"/>
        <v>0</v>
      </c>
      <c r="FR433" s="1747">
        <f t="shared" si="1964"/>
        <v>1</v>
      </c>
      <c r="FS433" s="6673">
        <v>3</v>
      </c>
      <c r="FT433" s="6855"/>
      <c r="FU433" s="2704">
        <v>0</v>
      </c>
      <c r="FV433" s="2704">
        <v>0</v>
      </c>
      <c r="FW433" s="2847">
        <f t="shared" si="1965"/>
        <v>0</v>
      </c>
      <c r="FX433" s="1747" t="e">
        <f t="shared" si="2005"/>
        <v>#DIV/0!</v>
      </c>
      <c r="FY433" s="2587">
        <f t="shared" si="1966"/>
        <v>3</v>
      </c>
      <c r="FZ433" s="2844">
        <f t="shared" si="1989"/>
        <v>0</v>
      </c>
      <c r="GA433" s="1747">
        <f t="shared" si="2018"/>
        <v>1</v>
      </c>
      <c r="GB433" s="1">
        <f t="shared" si="1968"/>
        <v>0</v>
      </c>
      <c r="GC433" s="2219">
        <v>0</v>
      </c>
      <c r="GD433" s="1895">
        <v>1</v>
      </c>
      <c r="GE433" s="2127" t="s">
        <v>247</v>
      </c>
      <c r="GF433" s="2127" t="s">
        <v>261</v>
      </c>
      <c r="GG433" s="2105" t="s">
        <v>112</v>
      </c>
      <c r="GH433" s="2105" t="s">
        <v>17</v>
      </c>
      <c r="GI433" s="2105" t="s">
        <v>20</v>
      </c>
      <c r="GJ433" s="2105" t="s">
        <v>16</v>
      </c>
      <c r="GK433" s="2105" t="s">
        <v>16</v>
      </c>
      <c r="GL433" s="2096">
        <v>5</v>
      </c>
      <c r="GM433" s="219" t="s">
        <v>937</v>
      </c>
      <c r="GN433" s="216" t="s">
        <v>938</v>
      </c>
      <c r="GO433" s="1721">
        <v>3</v>
      </c>
      <c r="GP433" s="1721">
        <v>0</v>
      </c>
      <c r="GQ433" s="2086">
        <v>0</v>
      </c>
      <c r="GR433" s="2086">
        <v>0</v>
      </c>
      <c r="GS433" s="1895">
        <v>0</v>
      </c>
      <c r="GT433" s="2086">
        <v>0</v>
      </c>
      <c r="GU433" s="2086">
        <v>3</v>
      </c>
      <c r="GV433" s="1895">
        <v>0</v>
      </c>
    </row>
    <row r="434" spans="1:204" ht="38.25" customHeight="1" x14ac:dyDescent="0.25">
      <c r="B434" s="7156"/>
      <c r="C434" s="5686"/>
      <c r="D434" s="7101"/>
      <c r="E434" s="7103"/>
      <c r="F434" s="7161"/>
      <c r="G434" s="7161"/>
      <c r="H434" s="5708"/>
      <c r="I434" s="5708"/>
      <c r="J434" s="5708"/>
      <c r="K434" s="5708"/>
      <c r="L434" s="5708"/>
      <c r="M434" s="5708"/>
      <c r="N434" s="5699"/>
      <c r="O434" s="5708"/>
      <c r="P434" s="2470"/>
      <c r="Q434" s="1099"/>
      <c r="R434" s="5705"/>
      <c r="S434" s="5699"/>
      <c r="T434" s="5699"/>
      <c r="U434" s="7117"/>
      <c r="V434" s="5699"/>
      <c r="W434" s="5696"/>
      <c r="X434" s="5693"/>
      <c r="Y434" s="2103">
        <v>6</v>
      </c>
      <c r="Z434" s="507" t="s">
        <v>939</v>
      </c>
      <c r="AA434" s="775" t="s">
        <v>940</v>
      </c>
      <c r="AB434" s="417">
        <v>1</v>
      </c>
      <c r="AC434" s="417">
        <v>0</v>
      </c>
      <c r="AD434" s="418">
        <f t="shared" si="2023"/>
        <v>0</v>
      </c>
      <c r="AE434" s="420">
        <v>0</v>
      </c>
      <c r="AF434" s="418">
        <f t="shared" si="2024"/>
        <v>0</v>
      </c>
      <c r="AG434" s="420">
        <v>1</v>
      </c>
      <c r="AH434" s="418">
        <f t="shared" si="2025"/>
        <v>1</v>
      </c>
      <c r="AI434" s="420">
        <v>0</v>
      </c>
      <c r="AJ434" s="419">
        <f t="shared" si="2026"/>
        <v>0</v>
      </c>
      <c r="AK434" s="613">
        <f t="shared" si="2019"/>
        <v>1</v>
      </c>
      <c r="AL434" s="2304">
        <v>6</v>
      </c>
      <c r="AM434" s="1626" t="s">
        <v>3501</v>
      </c>
      <c r="AN434" s="959" t="s">
        <v>1914</v>
      </c>
      <c r="AO434" s="970" t="s">
        <v>1915</v>
      </c>
      <c r="AP434" s="970" t="s">
        <v>1916</v>
      </c>
      <c r="AQ434" s="1308">
        <v>100</v>
      </c>
      <c r="AR434" s="970" t="s">
        <v>773</v>
      </c>
      <c r="AS434" s="2420" t="s">
        <v>1434</v>
      </c>
      <c r="AT434" s="2275"/>
      <c r="AU434" s="1631" t="s">
        <v>1704</v>
      </c>
      <c r="AV434" s="6447">
        <v>1</v>
      </c>
      <c r="AW434" s="6448"/>
      <c r="AX434" s="4895">
        <f t="shared" si="1927"/>
        <v>0</v>
      </c>
      <c r="AY434" s="4421">
        <f t="shared" si="1928"/>
        <v>3</v>
      </c>
      <c r="AZ434" s="4411">
        <f t="shared" si="1929"/>
        <v>-3</v>
      </c>
      <c r="BA434" s="4707" t="e">
        <f t="shared" si="1930"/>
        <v>#DIV/0!</v>
      </c>
      <c r="BB434" s="4714">
        <f t="shared" si="2020"/>
        <v>3</v>
      </c>
      <c r="BC434" s="4104">
        <f t="shared" si="1931"/>
        <v>-2</v>
      </c>
      <c r="BD434" s="1682">
        <f t="shared" si="1932"/>
        <v>3</v>
      </c>
      <c r="BE434" s="4900">
        <f t="shared" si="1933"/>
        <v>0</v>
      </c>
      <c r="BF434" s="6577">
        <v>1</v>
      </c>
      <c r="BG434" s="6578"/>
      <c r="BH434" s="3729">
        <f t="shared" si="1903"/>
        <v>1</v>
      </c>
      <c r="BI434" s="3731">
        <f t="shared" si="1934"/>
        <v>0</v>
      </c>
      <c r="BJ434" s="3111">
        <f t="shared" si="1935"/>
        <v>1</v>
      </c>
      <c r="BK434" s="1682">
        <f t="shared" si="1969"/>
        <v>0</v>
      </c>
      <c r="BL434" s="3733">
        <f t="shared" si="1792"/>
        <v>0</v>
      </c>
      <c r="BM434" s="3122">
        <f t="shared" si="1936"/>
        <v>1</v>
      </c>
      <c r="BN434" s="1682">
        <f t="shared" si="1937"/>
        <v>0</v>
      </c>
      <c r="BO434" s="3708">
        <f t="shared" si="1938"/>
        <v>0</v>
      </c>
      <c r="BP434" s="3494"/>
      <c r="BQ434" s="7373">
        <v>1</v>
      </c>
      <c r="BR434" s="7374"/>
      <c r="BS434" s="2687">
        <f t="shared" si="2015"/>
        <v>0</v>
      </c>
      <c r="BT434" s="2690">
        <f t="shared" si="2016"/>
        <v>0</v>
      </c>
      <c r="BU434" s="2987">
        <f t="shared" si="1970"/>
        <v>0</v>
      </c>
      <c r="BV434" s="1682" t="e">
        <f t="shared" si="1971"/>
        <v>#DIV/0!</v>
      </c>
      <c r="BW434" s="2707">
        <f t="shared" si="1972"/>
        <v>0</v>
      </c>
      <c r="BX434" s="2991">
        <f t="shared" si="1973"/>
        <v>1</v>
      </c>
      <c r="BY434" s="1682">
        <f t="shared" si="1974"/>
        <v>0</v>
      </c>
      <c r="BZ434" s="3151"/>
      <c r="CA434" s="6711">
        <v>1</v>
      </c>
      <c r="CB434" s="6712"/>
      <c r="CC434" s="1726">
        <v>0</v>
      </c>
      <c r="CD434" s="1763">
        <v>0</v>
      </c>
      <c r="CE434" s="2359">
        <f t="shared" si="1944"/>
        <v>0</v>
      </c>
      <c r="CF434" s="1748">
        <v>0</v>
      </c>
      <c r="CG434" s="1749">
        <f t="shared" si="2027"/>
        <v>0</v>
      </c>
      <c r="CH434" s="2387">
        <f t="shared" si="1946"/>
        <v>1</v>
      </c>
      <c r="CI434" s="1748">
        <v>0</v>
      </c>
      <c r="CJ434" s="960"/>
      <c r="CK434" s="961"/>
      <c r="CM434" s="1722">
        <v>0</v>
      </c>
      <c r="CN434" s="1722">
        <v>0</v>
      </c>
      <c r="CO434" s="1722">
        <v>0</v>
      </c>
      <c r="CP434" s="1729"/>
      <c r="CQ434" s="1729"/>
      <c r="CR434" s="1729"/>
      <c r="CS434" s="1729"/>
      <c r="CT434" s="1729"/>
      <c r="CU434" s="1729"/>
      <c r="CV434" s="1729"/>
      <c r="CW434" s="1729"/>
      <c r="CX434" s="1729"/>
      <c r="CY434" s="5972">
        <v>1</v>
      </c>
      <c r="CZ434" s="5973"/>
      <c r="DA434" s="4322">
        <v>0</v>
      </c>
      <c r="DB434" s="4322">
        <v>1</v>
      </c>
      <c r="DC434" s="4694">
        <f t="shared" si="1975"/>
        <v>-1</v>
      </c>
      <c r="DD434" s="4731" t="e">
        <f t="shared" si="1997"/>
        <v>#DIV/0!</v>
      </c>
      <c r="DE434" s="4475">
        <f t="shared" si="1852"/>
        <v>1</v>
      </c>
      <c r="DF434" s="4100">
        <f t="shared" si="1976"/>
        <v>0</v>
      </c>
      <c r="DG434" s="4118">
        <f t="shared" si="1948"/>
        <v>1</v>
      </c>
      <c r="DH434" s="5968">
        <v>1</v>
      </c>
      <c r="DI434" s="5969"/>
      <c r="DJ434" s="4734">
        <v>0</v>
      </c>
      <c r="DK434" s="4734">
        <v>1</v>
      </c>
      <c r="DL434" s="4701">
        <f t="shared" si="1977"/>
        <v>-1</v>
      </c>
      <c r="DM434" s="4683" t="e">
        <f t="shared" si="1998"/>
        <v>#DIV/0!</v>
      </c>
      <c r="DN434" s="4428">
        <f t="shared" si="1949"/>
        <v>2</v>
      </c>
      <c r="DO434" s="4093">
        <f t="shared" si="1978"/>
        <v>-1</v>
      </c>
      <c r="DP434" s="1747">
        <f t="shared" si="1950"/>
        <v>2</v>
      </c>
      <c r="DQ434" s="5974">
        <v>1</v>
      </c>
      <c r="DR434" s="5975"/>
      <c r="DS434" s="2707">
        <v>0</v>
      </c>
      <c r="DT434" s="2707">
        <v>1</v>
      </c>
      <c r="DU434" s="4757">
        <f t="shared" si="1951"/>
        <v>-1</v>
      </c>
      <c r="DV434" s="2684" t="e">
        <f t="shared" si="1999"/>
        <v>#DIV/0!</v>
      </c>
      <c r="DW434" s="2683">
        <f t="shared" si="1952"/>
        <v>3</v>
      </c>
      <c r="DX434" s="4093">
        <f t="shared" si="1987"/>
        <v>-2</v>
      </c>
      <c r="DY434" s="1747">
        <f t="shared" si="1953"/>
        <v>3</v>
      </c>
      <c r="DZ434" s="5972">
        <v>1</v>
      </c>
      <c r="EA434" s="5973"/>
      <c r="EB434" s="3470">
        <v>0</v>
      </c>
      <c r="EC434" s="3470">
        <v>0</v>
      </c>
      <c r="ED434" s="3331">
        <f t="shared" si="1979"/>
        <v>0</v>
      </c>
      <c r="EE434" s="3332" t="e">
        <f t="shared" si="2000"/>
        <v>#DIV/0!</v>
      </c>
      <c r="EF434" s="3337">
        <f t="shared" si="1954"/>
        <v>0</v>
      </c>
      <c r="EG434" s="3333">
        <f t="shared" si="1980"/>
        <v>1</v>
      </c>
      <c r="EH434" s="3332">
        <f t="shared" si="1955"/>
        <v>0</v>
      </c>
      <c r="EI434" s="5968">
        <v>1</v>
      </c>
      <c r="EJ434" s="5969"/>
      <c r="EK434" s="3406">
        <v>1</v>
      </c>
      <c r="EL434" s="3406">
        <v>0</v>
      </c>
      <c r="EM434" s="3334">
        <f t="shared" si="1981"/>
        <v>1</v>
      </c>
      <c r="EN434" s="3003">
        <f t="shared" si="2001"/>
        <v>0</v>
      </c>
      <c r="EO434" s="3016">
        <f t="shared" si="1956"/>
        <v>0</v>
      </c>
      <c r="EP434" s="3270">
        <f t="shared" si="1982"/>
        <v>1</v>
      </c>
      <c r="EQ434" s="3003">
        <f t="shared" si="1957"/>
        <v>0</v>
      </c>
      <c r="ER434" s="5974">
        <v>1</v>
      </c>
      <c r="ES434" s="5975"/>
      <c r="ET434" s="3728">
        <v>0</v>
      </c>
      <c r="EU434" s="3728">
        <v>0</v>
      </c>
      <c r="EV434" s="3335">
        <f t="shared" si="1958"/>
        <v>0</v>
      </c>
      <c r="EW434" s="3003" t="e">
        <f t="shared" si="2002"/>
        <v>#DIV/0!</v>
      </c>
      <c r="EX434" s="3638">
        <f t="shared" si="1959"/>
        <v>0</v>
      </c>
      <c r="EY434" s="3270">
        <f t="shared" si="1988"/>
        <v>1</v>
      </c>
      <c r="EZ434" s="3941">
        <f t="shared" si="1960"/>
        <v>0</v>
      </c>
      <c r="FA434" s="6938">
        <v>1</v>
      </c>
      <c r="FB434" s="7466"/>
      <c r="FC434" s="2525">
        <v>0</v>
      </c>
      <c r="FD434" s="2525">
        <v>0</v>
      </c>
      <c r="FE434" s="2877">
        <f t="shared" si="1983"/>
        <v>0</v>
      </c>
      <c r="FF434" s="2876" t="e">
        <f t="shared" si="2003"/>
        <v>#DIV/0!</v>
      </c>
      <c r="FG434" s="2766">
        <f t="shared" si="1961"/>
        <v>0</v>
      </c>
      <c r="FH434" s="2846">
        <f t="shared" si="1984"/>
        <v>1</v>
      </c>
      <c r="FI434" s="2876">
        <f t="shared" si="2017"/>
        <v>0</v>
      </c>
      <c r="FJ434" s="7093">
        <v>1</v>
      </c>
      <c r="FK434" s="7093"/>
      <c r="FL434" s="2615">
        <v>0</v>
      </c>
      <c r="FM434" s="2615">
        <v>0</v>
      </c>
      <c r="FN434" s="2847">
        <f t="shared" si="1985"/>
        <v>0</v>
      </c>
      <c r="FO434" s="1747" t="e">
        <f t="shared" si="2004"/>
        <v>#DIV/0!</v>
      </c>
      <c r="FP434" s="2587">
        <f t="shared" si="1963"/>
        <v>0</v>
      </c>
      <c r="FQ434" s="2844">
        <f t="shared" si="1986"/>
        <v>1</v>
      </c>
      <c r="FR434" s="1747">
        <f t="shared" si="1964"/>
        <v>0</v>
      </c>
      <c r="FS434" s="7373">
        <v>1</v>
      </c>
      <c r="FT434" s="7374"/>
      <c r="FU434" s="2704">
        <v>0</v>
      </c>
      <c r="FV434" s="2704">
        <v>0</v>
      </c>
      <c r="FW434" s="2847">
        <f t="shared" si="1965"/>
        <v>0</v>
      </c>
      <c r="FX434" s="1747" t="e">
        <f t="shared" si="2005"/>
        <v>#DIV/0!</v>
      </c>
      <c r="FY434" s="2587">
        <f t="shared" si="1966"/>
        <v>0</v>
      </c>
      <c r="FZ434" s="2844">
        <f t="shared" si="1989"/>
        <v>1</v>
      </c>
      <c r="GA434" s="1747">
        <f t="shared" si="2018"/>
        <v>0</v>
      </c>
      <c r="GB434" s="1">
        <f t="shared" si="1968"/>
        <v>0</v>
      </c>
      <c r="GC434" s="2219">
        <v>0</v>
      </c>
      <c r="GD434" s="1895">
        <v>1</v>
      </c>
      <c r="GE434" s="2127" t="s">
        <v>247</v>
      </c>
      <c r="GF434" s="2127" t="s">
        <v>261</v>
      </c>
      <c r="GG434" s="2105" t="s">
        <v>112</v>
      </c>
      <c r="GH434" s="2105" t="s">
        <v>17</v>
      </c>
      <c r="GI434" s="2105" t="s">
        <v>20</v>
      </c>
      <c r="GJ434" s="2105" t="s">
        <v>16</v>
      </c>
      <c r="GK434" s="2105" t="s">
        <v>16</v>
      </c>
      <c r="GL434" s="2103">
        <v>6</v>
      </c>
      <c r="GM434" s="507" t="s">
        <v>939</v>
      </c>
      <c r="GN434" s="775" t="s">
        <v>940</v>
      </c>
      <c r="GO434" s="417">
        <v>3</v>
      </c>
      <c r="GP434" s="417">
        <v>0</v>
      </c>
      <c r="GQ434" s="2086">
        <v>0</v>
      </c>
      <c r="GR434" s="2086">
        <v>0</v>
      </c>
      <c r="GS434" s="1895">
        <v>0</v>
      </c>
      <c r="GT434" s="2086">
        <v>0</v>
      </c>
      <c r="GU434" s="2086">
        <v>1</v>
      </c>
      <c r="GV434" s="1895">
        <v>0</v>
      </c>
    </row>
    <row r="435" spans="1:204" ht="45" customHeight="1" x14ac:dyDescent="0.25">
      <c r="A435" s="1">
        <f>SUM(A429+1)</f>
        <v>71</v>
      </c>
      <c r="B435" s="7156"/>
      <c r="C435" s="5684">
        <v>1606</v>
      </c>
      <c r="D435" s="7100">
        <v>7</v>
      </c>
      <c r="E435" s="7102" t="s">
        <v>263</v>
      </c>
      <c r="F435" s="7238" t="s">
        <v>247</v>
      </c>
      <c r="G435" s="7238" t="s">
        <v>264</v>
      </c>
      <c r="H435" s="5706" t="s">
        <v>112</v>
      </c>
      <c r="I435" s="5706" t="s">
        <v>16</v>
      </c>
      <c r="J435" s="5706" t="s">
        <v>16</v>
      </c>
      <c r="K435" s="5706" t="s">
        <v>20</v>
      </c>
      <c r="L435" s="5706" t="s">
        <v>20</v>
      </c>
      <c r="M435" s="5706" t="s">
        <v>21</v>
      </c>
      <c r="N435" s="5697" t="s">
        <v>626</v>
      </c>
      <c r="O435" s="5697" t="s">
        <v>625</v>
      </c>
      <c r="P435" s="2468" t="s">
        <v>378</v>
      </c>
      <c r="Q435" s="2464" t="s">
        <v>382</v>
      </c>
      <c r="R435" s="7109" t="s">
        <v>387</v>
      </c>
      <c r="S435" s="5697" t="s">
        <v>505</v>
      </c>
      <c r="T435" s="5697" t="s">
        <v>506</v>
      </c>
      <c r="U435" s="7115" t="s">
        <v>694</v>
      </c>
      <c r="V435" s="5697" t="s">
        <v>559</v>
      </c>
      <c r="W435" s="5694">
        <v>14430175.23</v>
      </c>
      <c r="X435" s="5691" t="s">
        <v>265</v>
      </c>
      <c r="Y435" s="2116">
        <v>1</v>
      </c>
      <c r="Z435" s="5422" t="s">
        <v>966</v>
      </c>
      <c r="AA435" s="882" t="s">
        <v>967</v>
      </c>
      <c r="AB435" s="5497">
        <v>2</v>
      </c>
      <c r="AC435" s="559">
        <v>0</v>
      </c>
      <c r="AD435" s="667">
        <f t="shared" si="2023"/>
        <v>0</v>
      </c>
      <c r="AE435" s="559">
        <v>1</v>
      </c>
      <c r="AF435" s="667">
        <f t="shared" si="2024"/>
        <v>0.5</v>
      </c>
      <c r="AG435" s="559">
        <v>0</v>
      </c>
      <c r="AH435" s="580">
        <f t="shared" si="2025"/>
        <v>0</v>
      </c>
      <c r="AI435" s="559">
        <v>1</v>
      </c>
      <c r="AJ435" s="580">
        <f t="shared" si="2026"/>
        <v>0.5</v>
      </c>
      <c r="AK435" s="1412">
        <f t="shared" si="2019"/>
        <v>1</v>
      </c>
      <c r="AL435" s="2336">
        <v>1</v>
      </c>
      <c r="AM435" s="1601" t="s">
        <v>3502</v>
      </c>
      <c r="AN435" s="807" t="s">
        <v>1956</v>
      </c>
      <c r="AO435" s="807" t="s">
        <v>1957</v>
      </c>
      <c r="AP435" s="807" t="s">
        <v>1959</v>
      </c>
      <c r="AQ435" s="1308">
        <v>100</v>
      </c>
      <c r="AR435" s="1601" t="s">
        <v>1958</v>
      </c>
      <c r="AS435" s="976" t="s">
        <v>1579</v>
      </c>
      <c r="AT435" s="2295"/>
      <c r="AU435" s="1631" t="s">
        <v>1704</v>
      </c>
      <c r="AV435" s="6427">
        <v>2</v>
      </c>
      <c r="AW435" s="6427"/>
      <c r="AX435" s="4895">
        <f t="shared" si="1927"/>
        <v>1</v>
      </c>
      <c r="AY435" s="4421">
        <f t="shared" si="1928"/>
        <v>1</v>
      </c>
      <c r="AZ435" s="4411">
        <f t="shared" si="1929"/>
        <v>0</v>
      </c>
      <c r="BA435" s="4420">
        <f t="shared" si="1930"/>
        <v>1</v>
      </c>
      <c r="BB435" s="4421">
        <f t="shared" si="2020"/>
        <v>2</v>
      </c>
      <c r="BC435" s="4104">
        <f t="shared" si="1931"/>
        <v>0</v>
      </c>
      <c r="BD435" s="4117">
        <f t="shared" si="1932"/>
        <v>1</v>
      </c>
      <c r="BE435" s="4914">
        <f t="shared" si="1933"/>
        <v>0</v>
      </c>
      <c r="BF435" s="6466">
        <v>2</v>
      </c>
      <c r="BG435" s="6466"/>
      <c r="BH435" s="3729">
        <f t="shared" si="1903"/>
        <v>0</v>
      </c>
      <c r="BI435" s="3731">
        <f t="shared" si="1934"/>
        <v>0</v>
      </c>
      <c r="BJ435" s="3111">
        <f t="shared" si="1935"/>
        <v>0</v>
      </c>
      <c r="BK435" s="3120" t="e">
        <f t="shared" si="1969"/>
        <v>#DIV/0!</v>
      </c>
      <c r="BL435" s="3731">
        <f t="shared" si="1792"/>
        <v>1</v>
      </c>
      <c r="BM435" s="3122">
        <f t="shared" si="1936"/>
        <v>1</v>
      </c>
      <c r="BN435" s="3120">
        <f t="shared" si="1937"/>
        <v>0.5</v>
      </c>
      <c r="BO435" s="3735">
        <f t="shared" si="1938"/>
        <v>0</v>
      </c>
      <c r="BP435" s="3494"/>
      <c r="BQ435" s="7270">
        <v>2</v>
      </c>
      <c r="BR435" s="7270"/>
      <c r="BS435" s="2687">
        <f t="shared" ref="BS435:BS439" si="2028">SUM(FC435+FL435+FU435)</f>
        <v>1</v>
      </c>
      <c r="BT435" s="2690">
        <f t="shared" ref="BT435:BT439" si="2029">SUM(FD435+FM435+FV435)</f>
        <v>1</v>
      </c>
      <c r="BU435" s="2987">
        <f t="shared" si="1970"/>
        <v>0</v>
      </c>
      <c r="BV435" s="1701">
        <f t="shared" si="1971"/>
        <v>1</v>
      </c>
      <c r="BW435" s="2683">
        <f t="shared" si="1972"/>
        <v>1</v>
      </c>
      <c r="BX435" s="2991">
        <f t="shared" si="1973"/>
        <v>1</v>
      </c>
      <c r="BY435" s="1701">
        <f t="shared" si="1974"/>
        <v>0.5</v>
      </c>
      <c r="BZ435" s="3151"/>
      <c r="CA435" s="6713">
        <v>2</v>
      </c>
      <c r="CB435" s="6713"/>
      <c r="CC435" s="1726">
        <v>0</v>
      </c>
      <c r="CD435" s="1763">
        <v>0</v>
      </c>
      <c r="CE435" s="2359">
        <f t="shared" si="1944"/>
        <v>0</v>
      </c>
      <c r="CF435" s="1732">
        <v>0</v>
      </c>
      <c r="CG435" s="1733">
        <f>CD435</f>
        <v>0</v>
      </c>
      <c r="CH435" s="2387">
        <f t="shared" si="1946"/>
        <v>2</v>
      </c>
      <c r="CI435" s="1732">
        <f>CG435/CA435</f>
        <v>0</v>
      </c>
      <c r="CJ435" s="960"/>
      <c r="CK435" s="961"/>
      <c r="CM435" s="1742">
        <v>0</v>
      </c>
      <c r="CN435" s="1742">
        <v>0</v>
      </c>
      <c r="CO435" s="1743">
        <v>0</v>
      </c>
      <c r="CP435" s="1729"/>
      <c r="CQ435" s="1729"/>
      <c r="CR435" s="1729"/>
      <c r="CS435" s="1729"/>
      <c r="CT435" s="1729"/>
      <c r="CU435" s="1729"/>
      <c r="CV435" s="1729"/>
      <c r="CW435" s="1729"/>
      <c r="CX435" s="1729"/>
      <c r="CY435" s="5729">
        <v>2</v>
      </c>
      <c r="CZ435" s="5730"/>
      <c r="DA435" s="3631">
        <v>0</v>
      </c>
      <c r="DB435" s="3631">
        <v>0</v>
      </c>
      <c r="DC435" s="4323">
        <f t="shared" si="1975"/>
        <v>0</v>
      </c>
      <c r="DD435" s="4324" t="e">
        <f t="shared" si="1997"/>
        <v>#DIV/0!</v>
      </c>
      <c r="DE435" s="4837">
        <f t="shared" si="1852"/>
        <v>1</v>
      </c>
      <c r="DF435" s="4099">
        <f t="shared" si="1976"/>
        <v>1</v>
      </c>
      <c r="DG435" s="4117">
        <f>DE435/CY435</f>
        <v>0.5</v>
      </c>
      <c r="DH435" s="5830">
        <v>2</v>
      </c>
      <c r="DI435" s="5833"/>
      <c r="DJ435" s="4425">
        <v>1</v>
      </c>
      <c r="DK435" s="4425">
        <v>1</v>
      </c>
      <c r="DL435" s="4426">
        <f t="shared" si="1977"/>
        <v>0</v>
      </c>
      <c r="DM435" s="4427">
        <f t="shared" si="1998"/>
        <v>1</v>
      </c>
      <c r="DN435" s="3376">
        <f t="shared" si="1949"/>
        <v>2</v>
      </c>
      <c r="DO435" s="4099">
        <f t="shared" si="1978"/>
        <v>0</v>
      </c>
      <c r="DP435" s="4117">
        <f>DN435/DH435</f>
        <v>1</v>
      </c>
      <c r="DQ435" s="5733">
        <v>2</v>
      </c>
      <c r="DR435" s="5733"/>
      <c r="DS435" s="2683">
        <v>0</v>
      </c>
      <c r="DT435" s="2683">
        <v>0</v>
      </c>
      <c r="DU435" s="4758">
        <f t="shared" si="1951"/>
        <v>0</v>
      </c>
      <c r="DV435" s="2682" t="e">
        <f t="shared" si="1999"/>
        <v>#DIV/0!</v>
      </c>
      <c r="DW435" s="3376">
        <f t="shared" si="1952"/>
        <v>2</v>
      </c>
      <c r="DX435" s="4099">
        <f t="shared" si="1987"/>
        <v>0</v>
      </c>
      <c r="DY435" s="4117">
        <f>DW435/DQ435</f>
        <v>1</v>
      </c>
      <c r="DZ435" s="5729">
        <v>2</v>
      </c>
      <c r="EA435" s="5730"/>
      <c r="EB435" s="3417">
        <v>0</v>
      </c>
      <c r="EC435" s="3417">
        <v>0</v>
      </c>
      <c r="ED435" s="3190">
        <f t="shared" si="1979"/>
        <v>0</v>
      </c>
      <c r="EE435" s="3187" t="e">
        <f t="shared" si="2000"/>
        <v>#DIV/0!</v>
      </c>
      <c r="EF435" s="3279">
        <f t="shared" si="1954"/>
        <v>1</v>
      </c>
      <c r="EG435" s="3179">
        <f t="shared" si="1980"/>
        <v>1</v>
      </c>
      <c r="EH435" s="3187">
        <f>EF435/DZ435</f>
        <v>0.5</v>
      </c>
      <c r="EI435" s="5830">
        <v>2</v>
      </c>
      <c r="EJ435" s="5833"/>
      <c r="EK435" s="2906">
        <v>0</v>
      </c>
      <c r="EL435" s="2906">
        <v>0</v>
      </c>
      <c r="EM435" s="3190">
        <f t="shared" si="1981"/>
        <v>0</v>
      </c>
      <c r="EN435" s="3187" t="e">
        <f t="shared" si="2001"/>
        <v>#DIV/0!</v>
      </c>
      <c r="EO435" s="3341">
        <f t="shared" si="1956"/>
        <v>1</v>
      </c>
      <c r="EP435" s="3179">
        <f t="shared" si="1982"/>
        <v>1</v>
      </c>
      <c r="EQ435" s="3187">
        <f>EO435/EI435</f>
        <v>0.5</v>
      </c>
      <c r="ER435" s="5733">
        <v>2</v>
      </c>
      <c r="ES435" s="5733"/>
      <c r="ET435" s="3621">
        <v>0</v>
      </c>
      <c r="EU435" s="3621">
        <v>0</v>
      </c>
      <c r="EV435" s="3179">
        <f t="shared" si="1958"/>
        <v>0</v>
      </c>
      <c r="EW435" s="3187" t="e">
        <f t="shared" si="2002"/>
        <v>#DIV/0!</v>
      </c>
      <c r="EX435" s="3621">
        <f t="shared" si="1959"/>
        <v>1</v>
      </c>
      <c r="EY435" s="3179">
        <f t="shared" si="1988"/>
        <v>1</v>
      </c>
      <c r="EZ435" s="3943">
        <f>EX435/ER435</f>
        <v>0.5</v>
      </c>
      <c r="FA435" s="6807">
        <v>2</v>
      </c>
      <c r="FB435" s="6807"/>
      <c r="FC435" s="2520">
        <v>0</v>
      </c>
      <c r="FD435" s="2520">
        <v>0</v>
      </c>
      <c r="FE435" s="2845">
        <f t="shared" si="1983"/>
        <v>0</v>
      </c>
      <c r="FF435" s="1701" t="e">
        <f t="shared" si="2003"/>
        <v>#DIV/0!</v>
      </c>
      <c r="FG435" s="2587">
        <f t="shared" si="1961"/>
        <v>0</v>
      </c>
      <c r="FH435" s="2845">
        <f t="shared" si="1984"/>
        <v>2</v>
      </c>
      <c r="FI435" s="1701">
        <f>FG435/FA435</f>
        <v>0</v>
      </c>
      <c r="FJ435" s="6739">
        <v>2</v>
      </c>
      <c r="FK435" s="6739"/>
      <c r="FL435" s="2573">
        <v>1</v>
      </c>
      <c r="FM435" s="2573">
        <v>1</v>
      </c>
      <c r="FN435" s="2845">
        <f t="shared" si="1985"/>
        <v>0</v>
      </c>
      <c r="FO435" s="1701">
        <f t="shared" si="2004"/>
        <v>1</v>
      </c>
      <c r="FP435" s="2587">
        <f t="shared" si="1963"/>
        <v>1</v>
      </c>
      <c r="FQ435" s="2845">
        <f t="shared" si="1986"/>
        <v>1</v>
      </c>
      <c r="FR435" s="1701">
        <f>FP435/FJ435</f>
        <v>0.5</v>
      </c>
      <c r="FS435" s="7270">
        <v>2</v>
      </c>
      <c r="FT435" s="7270"/>
      <c r="FU435" s="2697">
        <v>0</v>
      </c>
      <c r="FV435" s="2697">
        <v>0</v>
      </c>
      <c r="FW435" s="2845">
        <f t="shared" si="1965"/>
        <v>0</v>
      </c>
      <c r="FX435" s="1701" t="e">
        <f t="shared" si="2005"/>
        <v>#DIV/0!</v>
      </c>
      <c r="FY435" s="2587">
        <f t="shared" si="1966"/>
        <v>1</v>
      </c>
      <c r="FZ435" s="2845">
        <f t="shared" si="1989"/>
        <v>1</v>
      </c>
      <c r="GA435" s="1701">
        <f>FY435/FS435</f>
        <v>0.5</v>
      </c>
      <c r="GB435" s="1">
        <f t="shared" si="1968"/>
        <v>0</v>
      </c>
      <c r="GC435" s="2219">
        <v>0</v>
      </c>
      <c r="GD435" s="1895">
        <v>1</v>
      </c>
      <c r="GE435" s="2129" t="s">
        <v>247</v>
      </c>
      <c r="GF435" s="2129" t="s">
        <v>264</v>
      </c>
      <c r="GG435" s="2105" t="s">
        <v>112</v>
      </c>
      <c r="GH435" s="2105" t="s">
        <v>16</v>
      </c>
      <c r="GI435" s="2105" t="s">
        <v>16</v>
      </c>
      <c r="GJ435" s="2105" t="s">
        <v>20</v>
      </c>
      <c r="GK435" s="2105" t="s">
        <v>20</v>
      </c>
      <c r="GL435" s="2116">
        <v>1</v>
      </c>
      <c r="GM435" s="438" t="s">
        <v>966</v>
      </c>
      <c r="GN435" s="433" t="s">
        <v>967</v>
      </c>
      <c r="GO435" s="1726">
        <v>2</v>
      </c>
      <c r="GP435" s="1727">
        <v>0</v>
      </c>
      <c r="GQ435" s="2086">
        <v>0</v>
      </c>
      <c r="GR435" s="2086">
        <v>0</v>
      </c>
      <c r="GS435" s="1895">
        <v>0</v>
      </c>
      <c r="GT435" s="2086">
        <v>0</v>
      </c>
      <c r="GU435" s="2086">
        <v>2</v>
      </c>
      <c r="GV435" s="1895">
        <v>0</v>
      </c>
    </row>
    <row r="436" spans="1:204" ht="45" customHeight="1" x14ac:dyDescent="0.25">
      <c r="B436" s="7156"/>
      <c r="C436" s="5685"/>
      <c r="D436" s="7164"/>
      <c r="E436" s="7145"/>
      <c r="F436" s="7239"/>
      <c r="G436" s="7239"/>
      <c r="H436" s="5707"/>
      <c r="I436" s="5707"/>
      <c r="J436" s="5707"/>
      <c r="K436" s="5707"/>
      <c r="L436" s="5707"/>
      <c r="M436" s="5707"/>
      <c r="N436" s="5698"/>
      <c r="O436" s="5698"/>
      <c r="P436" s="2469"/>
      <c r="Q436" s="1427"/>
      <c r="R436" s="7125"/>
      <c r="S436" s="5698"/>
      <c r="T436" s="5698"/>
      <c r="U436" s="7116"/>
      <c r="V436" s="5698"/>
      <c r="W436" s="5695"/>
      <c r="X436" s="5692"/>
      <c r="Y436" s="2117">
        <v>2</v>
      </c>
      <c r="Z436" s="5415" t="s">
        <v>968</v>
      </c>
      <c r="AA436" s="5500" t="s">
        <v>972</v>
      </c>
      <c r="AB436" s="5499">
        <v>2</v>
      </c>
      <c r="AC436" s="559">
        <v>0</v>
      </c>
      <c r="AD436" s="667">
        <f t="shared" si="2023"/>
        <v>0</v>
      </c>
      <c r="AE436" s="559">
        <v>1</v>
      </c>
      <c r="AF436" s="667">
        <f t="shared" si="2024"/>
        <v>0.5</v>
      </c>
      <c r="AG436" s="559">
        <v>0</v>
      </c>
      <c r="AH436" s="580">
        <f t="shared" si="2025"/>
        <v>0</v>
      </c>
      <c r="AI436" s="559">
        <v>1</v>
      </c>
      <c r="AJ436" s="580">
        <f t="shared" si="2026"/>
        <v>0.5</v>
      </c>
      <c r="AK436" s="1412">
        <f t="shared" si="2019"/>
        <v>1</v>
      </c>
      <c r="AL436" s="2336">
        <v>2</v>
      </c>
      <c r="AM436" s="1626" t="s">
        <v>3503</v>
      </c>
      <c r="AN436" s="807" t="s">
        <v>1960</v>
      </c>
      <c r="AO436" s="807" t="s">
        <v>1961</v>
      </c>
      <c r="AP436" s="807" t="s">
        <v>1962</v>
      </c>
      <c r="AQ436" s="1308">
        <v>100</v>
      </c>
      <c r="AR436" s="807" t="s">
        <v>1961</v>
      </c>
      <c r="AS436" s="976" t="s">
        <v>1579</v>
      </c>
      <c r="AT436" s="2295"/>
      <c r="AU436" s="1631" t="s">
        <v>1704</v>
      </c>
      <c r="AV436" s="6428">
        <v>2</v>
      </c>
      <c r="AW436" s="6428"/>
      <c r="AX436" s="4895">
        <f t="shared" si="1927"/>
        <v>1</v>
      </c>
      <c r="AY436" s="4421">
        <f t="shared" si="1928"/>
        <v>4</v>
      </c>
      <c r="AZ436" s="4411">
        <f t="shared" si="1929"/>
        <v>-3</v>
      </c>
      <c r="BA436" s="4680">
        <f t="shared" si="1930"/>
        <v>4</v>
      </c>
      <c r="BB436" s="4432">
        <f t="shared" si="2020"/>
        <v>5</v>
      </c>
      <c r="BC436" s="4104">
        <f t="shared" si="1931"/>
        <v>-3</v>
      </c>
      <c r="BD436" s="1747">
        <f t="shared" si="1932"/>
        <v>2.5</v>
      </c>
      <c r="BE436" s="4915">
        <f t="shared" si="1933"/>
        <v>0</v>
      </c>
      <c r="BF436" s="6467">
        <v>2</v>
      </c>
      <c r="BG436" s="6467"/>
      <c r="BH436" s="3729">
        <f t="shared" si="1903"/>
        <v>0</v>
      </c>
      <c r="BI436" s="3731">
        <f t="shared" si="1934"/>
        <v>0</v>
      </c>
      <c r="BJ436" s="3111">
        <f t="shared" si="1935"/>
        <v>0</v>
      </c>
      <c r="BK436" s="1747" t="e">
        <f t="shared" si="1969"/>
        <v>#DIV/0!</v>
      </c>
      <c r="BL436" s="3732">
        <f t="shared" si="1792"/>
        <v>1</v>
      </c>
      <c r="BM436" s="3122">
        <f t="shared" si="1936"/>
        <v>1</v>
      </c>
      <c r="BN436" s="1747">
        <f t="shared" si="1937"/>
        <v>0.5</v>
      </c>
      <c r="BO436" s="3735">
        <f t="shared" si="1938"/>
        <v>0</v>
      </c>
      <c r="BP436" s="3494"/>
      <c r="BQ436" s="7267">
        <v>2</v>
      </c>
      <c r="BR436" s="7267"/>
      <c r="BS436" s="2687">
        <f t="shared" si="2028"/>
        <v>1</v>
      </c>
      <c r="BT436" s="2690">
        <f t="shared" si="2029"/>
        <v>1</v>
      </c>
      <c r="BU436" s="2987">
        <f t="shared" si="1970"/>
        <v>0</v>
      </c>
      <c r="BV436" s="1747">
        <f t="shared" si="1971"/>
        <v>1</v>
      </c>
      <c r="BW436" s="2685">
        <f t="shared" si="1972"/>
        <v>1</v>
      </c>
      <c r="BX436" s="2991">
        <f t="shared" si="1973"/>
        <v>1</v>
      </c>
      <c r="BY436" s="1747">
        <f t="shared" si="1974"/>
        <v>0.5</v>
      </c>
      <c r="BZ436" s="3151"/>
      <c r="CA436" s="6667">
        <v>2</v>
      </c>
      <c r="CB436" s="6667"/>
      <c r="CC436" s="1726">
        <v>0</v>
      </c>
      <c r="CD436" s="1763">
        <v>0</v>
      </c>
      <c r="CE436" s="2359">
        <f t="shared" si="1944"/>
        <v>0</v>
      </c>
      <c r="CF436" s="1736">
        <v>0</v>
      </c>
      <c r="CG436" s="1737">
        <f>CD436</f>
        <v>0</v>
      </c>
      <c r="CH436" s="2387">
        <f t="shared" si="1946"/>
        <v>2</v>
      </c>
      <c r="CI436" s="1736">
        <f>CG436/CA436</f>
        <v>0</v>
      </c>
      <c r="CJ436" s="960"/>
      <c r="CK436" s="961"/>
      <c r="CM436" s="1744">
        <v>0</v>
      </c>
      <c r="CN436" s="1744">
        <v>0</v>
      </c>
      <c r="CO436" s="1745">
        <v>0</v>
      </c>
      <c r="CP436" s="1729"/>
      <c r="CQ436" s="1729"/>
      <c r="CR436" s="1729"/>
      <c r="CS436" s="1729"/>
      <c r="CT436" s="1729"/>
      <c r="CU436" s="1729"/>
      <c r="CV436" s="1729"/>
      <c r="CW436" s="1729"/>
      <c r="CX436" s="1729"/>
      <c r="CY436" s="5734">
        <v>2</v>
      </c>
      <c r="CZ436" s="5735"/>
      <c r="DA436" s="3631">
        <v>0</v>
      </c>
      <c r="DB436" s="3631">
        <v>0</v>
      </c>
      <c r="DC436" s="4326">
        <f t="shared" si="1975"/>
        <v>0</v>
      </c>
      <c r="DD436" s="4327" t="e">
        <f t="shared" si="1997"/>
        <v>#DIV/0!</v>
      </c>
      <c r="DE436" s="4884">
        <f t="shared" si="1852"/>
        <v>1</v>
      </c>
      <c r="DF436" s="4093">
        <f t="shared" si="1976"/>
        <v>1</v>
      </c>
      <c r="DG436" s="1747">
        <f>DE436/CY436</f>
        <v>0.5</v>
      </c>
      <c r="DH436" s="5830">
        <v>2</v>
      </c>
      <c r="DI436" s="5833"/>
      <c r="DJ436" s="4425">
        <v>1</v>
      </c>
      <c r="DK436" s="4425">
        <v>2</v>
      </c>
      <c r="DL436" s="4682">
        <f t="shared" si="1977"/>
        <v>-1</v>
      </c>
      <c r="DM436" s="4683">
        <f t="shared" si="1998"/>
        <v>2</v>
      </c>
      <c r="DN436" s="3376">
        <f t="shared" si="1949"/>
        <v>3</v>
      </c>
      <c r="DO436" s="4093">
        <f t="shared" si="1978"/>
        <v>-1</v>
      </c>
      <c r="DP436" s="1747">
        <f>DN436/DH436</f>
        <v>1.5</v>
      </c>
      <c r="DQ436" s="5738">
        <v>2</v>
      </c>
      <c r="DR436" s="5738"/>
      <c r="DS436" s="2685">
        <v>0</v>
      </c>
      <c r="DT436" s="2685">
        <v>2</v>
      </c>
      <c r="DU436" s="4756">
        <f t="shared" si="1951"/>
        <v>-2</v>
      </c>
      <c r="DV436" s="2684" t="e">
        <f t="shared" si="1999"/>
        <v>#DIV/0!</v>
      </c>
      <c r="DW436" s="3376">
        <f t="shared" si="1952"/>
        <v>5</v>
      </c>
      <c r="DX436" s="4093">
        <f t="shared" si="1987"/>
        <v>-3</v>
      </c>
      <c r="DY436" s="1747">
        <f>DW436/DQ436</f>
        <v>2.5</v>
      </c>
      <c r="DZ436" s="5734">
        <v>2</v>
      </c>
      <c r="EA436" s="5735"/>
      <c r="EB436" s="3417">
        <v>0</v>
      </c>
      <c r="EC436" s="3417">
        <v>0</v>
      </c>
      <c r="ED436" s="3184">
        <f t="shared" si="1979"/>
        <v>0</v>
      </c>
      <c r="EE436" s="1747" t="e">
        <f t="shared" si="2000"/>
        <v>#DIV/0!</v>
      </c>
      <c r="EF436" s="3329">
        <f t="shared" si="1954"/>
        <v>1</v>
      </c>
      <c r="EG436" s="3174">
        <f t="shared" si="1980"/>
        <v>1</v>
      </c>
      <c r="EH436" s="1747">
        <f>EF436/DZ436</f>
        <v>0.5</v>
      </c>
      <c r="EI436" s="5830">
        <v>2</v>
      </c>
      <c r="EJ436" s="5833"/>
      <c r="EK436" s="2906">
        <v>0</v>
      </c>
      <c r="EL436" s="2906">
        <v>0</v>
      </c>
      <c r="EM436" s="3184">
        <f t="shared" si="1981"/>
        <v>0</v>
      </c>
      <c r="EN436" s="1747" t="e">
        <f t="shared" si="2001"/>
        <v>#DIV/0!</v>
      </c>
      <c r="EO436" s="3341">
        <f t="shared" si="1956"/>
        <v>1</v>
      </c>
      <c r="EP436" s="3174">
        <f t="shared" si="1982"/>
        <v>1</v>
      </c>
      <c r="EQ436" s="1747">
        <f>EO436/EI436</f>
        <v>0.5</v>
      </c>
      <c r="ER436" s="5738">
        <v>2</v>
      </c>
      <c r="ES436" s="5738"/>
      <c r="ET436" s="3622">
        <v>0</v>
      </c>
      <c r="EU436" s="3622">
        <v>0</v>
      </c>
      <c r="EV436" s="3174">
        <f t="shared" si="1958"/>
        <v>0</v>
      </c>
      <c r="EW436" s="1747" t="e">
        <f t="shared" si="2002"/>
        <v>#DIV/0!</v>
      </c>
      <c r="EX436" s="3621">
        <f t="shared" si="1959"/>
        <v>1</v>
      </c>
      <c r="EY436" s="3174">
        <f t="shared" si="1988"/>
        <v>1</v>
      </c>
      <c r="EZ436" s="3941">
        <f>EX436/ER436</f>
        <v>0.5</v>
      </c>
      <c r="FA436" s="6768">
        <v>2</v>
      </c>
      <c r="FB436" s="6768"/>
      <c r="FC436" s="2522">
        <v>0</v>
      </c>
      <c r="FD436" s="2522">
        <v>0</v>
      </c>
      <c r="FE436" s="2844">
        <f t="shared" si="1983"/>
        <v>0</v>
      </c>
      <c r="FF436" s="1747" t="e">
        <f t="shared" si="2003"/>
        <v>#DIV/0!</v>
      </c>
      <c r="FG436" s="2589">
        <f t="shared" si="1961"/>
        <v>0</v>
      </c>
      <c r="FH436" s="2844">
        <f t="shared" si="1984"/>
        <v>2</v>
      </c>
      <c r="FI436" s="1747">
        <f>FG436/FA436</f>
        <v>0</v>
      </c>
      <c r="FJ436" s="6739">
        <v>2</v>
      </c>
      <c r="FK436" s="6739"/>
      <c r="FL436" s="2573">
        <v>0</v>
      </c>
      <c r="FM436" s="2573">
        <v>0</v>
      </c>
      <c r="FN436" s="2844">
        <f t="shared" si="1985"/>
        <v>0</v>
      </c>
      <c r="FO436" s="1747" t="e">
        <f t="shared" si="2004"/>
        <v>#DIV/0!</v>
      </c>
      <c r="FP436" s="2587">
        <f t="shared" si="1963"/>
        <v>0</v>
      </c>
      <c r="FQ436" s="2844">
        <f t="shared" si="1986"/>
        <v>2</v>
      </c>
      <c r="FR436" s="1747">
        <f>FP436/FJ436</f>
        <v>0</v>
      </c>
      <c r="FS436" s="7267">
        <v>2</v>
      </c>
      <c r="FT436" s="7267"/>
      <c r="FU436" s="2699">
        <v>1</v>
      </c>
      <c r="FV436" s="2699">
        <v>1</v>
      </c>
      <c r="FW436" s="2844">
        <f t="shared" si="1965"/>
        <v>0</v>
      </c>
      <c r="FX436" s="1747">
        <f t="shared" si="2005"/>
        <v>1</v>
      </c>
      <c r="FY436" s="2587">
        <f t="shared" si="1966"/>
        <v>1</v>
      </c>
      <c r="FZ436" s="2844">
        <f t="shared" si="1989"/>
        <v>1</v>
      </c>
      <c r="GA436" s="1747">
        <f>FY436/FS436</f>
        <v>0.5</v>
      </c>
      <c r="GB436" s="1">
        <f t="shared" si="1968"/>
        <v>0</v>
      </c>
      <c r="GC436" s="2219">
        <v>0</v>
      </c>
      <c r="GD436" s="1895">
        <v>1</v>
      </c>
      <c r="GE436" s="2129" t="s">
        <v>247</v>
      </c>
      <c r="GF436" s="2129" t="s">
        <v>264</v>
      </c>
      <c r="GG436" s="2105" t="s">
        <v>112</v>
      </c>
      <c r="GH436" s="2105" t="s">
        <v>16</v>
      </c>
      <c r="GI436" s="2105" t="s">
        <v>16</v>
      </c>
      <c r="GJ436" s="2105" t="s">
        <v>20</v>
      </c>
      <c r="GK436" s="2105" t="s">
        <v>20</v>
      </c>
      <c r="GL436" s="2117">
        <v>2</v>
      </c>
      <c r="GM436" s="439" t="s">
        <v>968</v>
      </c>
      <c r="GN436" s="1968" t="s">
        <v>972</v>
      </c>
      <c r="GO436" s="1727">
        <v>2</v>
      </c>
      <c r="GP436" s="1727">
        <v>0</v>
      </c>
      <c r="GQ436" s="2086">
        <v>0</v>
      </c>
      <c r="GR436" s="2086">
        <v>0</v>
      </c>
      <c r="GS436" s="1895">
        <v>0</v>
      </c>
      <c r="GT436" s="2086">
        <v>0</v>
      </c>
      <c r="GU436" s="2086">
        <v>2</v>
      </c>
      <c r="GV436" s="1895">
        <v>0</v>
      </c>
    </row>
    <row r="437" spans="1:204" ht="45" customHeight="1" x14ac:dyDescent="0.25">
      <c r="B437" s="7156"/>
      <c r="C437" s="5685"/>
      <c r="D437" s="7164"/>
      <c r="E437" s="7145"/>
      <c r="F437" s="7239"/>
      <c r="G437" s="7239"/>
      <c r="H437" s="5707"/>
      <c r="I437" s="5707"/>
      <c r="J437" s="5707"/>
      <c r="K437" s="5707"/>
      <c r="L437" s="5707"/>
      <c r="M437" s="5707"/>
      <c r="N437" s="5698"/>
      <c r="O437" s="5698"/>
      <c r="P437" s="2469"/>
      <c r="Q437" s="1427"/>
      <c r="R437" s="7125"/>
      <c r="S437" s="5698"/>
      <c r="T437" s="5698"/>
      <c r="U437" s="7116"/>
      <c r="V437" s="5698"/>
      <c r="W437" s="5695"/>
      <c r="X437" s="5692"/>
      <c r="Y437" s="2117">
        <v>3</v>
      </c>
      <c r="Z437" s="5415" t="s">
        <v>969</v>
      </c>
      <c r="AA437" s="5500" t="s">
        <v>973</v>
      </c>
      <c r="AB437" s="5499">
        <v>4</v>
      </c>
      <c r="AC437" s="559">
        <v>1</v>
      </c>
      <c r="AD437" s="667">
        <f t="shared" si="2023"/>
        <v>0.25</v>
      </c>
      <c r="AE437" s="559">
        <v>1</v>
      </c>
      <c r="AF437" s="667">
        <f t="shared" si="2024"/>
        <v>0.25</v>
      </c>
      <c r="AG437" s="559">
        <v>1</v>
      </c>
      <c r="AH437" s="580">
        <f t="shared" si="2025"/>
        <v>0.25</v>
      </c>
      <c r="AI437" s="559">
        <v>1</v>
      </c>
      <c r="AJ437" s="580">
        <f t="shared" si="2026"/>
        <v>0.25</v>
      </c>
      <c r="AK437" s="1412">
        <f t="shared" si="2019"/>
        <v>1</v>
      </c>
      <c r="AL437" s="2336">
        <v>3</v>
      </c>
      <c r="AM437" s="1601" t="s">
        <v>3504</v>
      </c>
      <c r="AN437" s="807" t="s">
        <v>1963</v>
      </c>
      <c r="AO437" s="807" t="s">
        <v>1964</v>
      </c>
      <c r="AP437" s="807" t="s">
        <v>1966</v>
      </c>
      <c r="AQ437" s="1308">
        <v>100</v>
      </c>
      <c r="AR437" s="807" t="s">
        <v>1965</v>
      </c>
      <c r="AS437" s="976" t="s">
        <v>1579</v>
      </c>
      <c r="AT437" s="2295"/>
      <c r="AU437" s="1631" t="s">
        <v>1704</v>
      </c>
      <c r="AV437" s="6428">
        <v>4</v>
      </c>
      <c r="AW437" s="6428"/>
      <c r="AX437" s="4895">
        <f t="shared" si="1927"/>
        <v>1</v>
      </c>
      <c r="AY437" s="4421">
        <f t="shared" si="1928"/>
        <v>0</v>
      </c>
      <c r="AZ437" s="4411">
        <f t="shared" si="1929"/>
        <v>1</v>
      </c>
      <c r="BA437" s="4680">
        <f t="shared" si="1930"/>
        <v>0</v>
      </c>
      <c r="BB437" s="4432">
        <f t="shared" si="2020"/>
        <v>6</v>
      </c>
      <c r="BC437" s="4104">
        <f t="shared" si="1931"/>
        <v>-2</v>
      </c>
      <c r="BD437" s="1747">
        <f t="shared" si="1932"/>
        <v>1.5</v>
      </c>
      <c r="BE437" s="4915">
        <f t="shared" si="1933"/>
        <v>0</v>
      </c>
      <c r="BF437" s="6467">
        <v>4</v>
      </c>
      <c r="BG437" s="6467"/>
      <c r="BH437" s="3729">
        <f t="shared" si="1903"/>
        <v>1</v>
      </c>
      <c r="BI437" s="3731">
        <f t="shared" si="1934"/>
        <v>0</v>
      </c>
      <c r="BJ437" s="3111">
        <f t="shared" si="1935"/>
        <v>1</v>
      </c>
      <c r="BK437" s="1747">
        <f t="shared" si="1969"/>
        <v>0</v>
      </c>
      <c r="BL437" s="3732">
        <f t="shared" si="1792"/>
        <v>6</v>
      </c>
      <c r="BM437" s="3122">
        <f t="shared" si="1936"/>
        <v>-2</v>
      </c>
      <c r="BN437" s="1747">
        <f t="shared" si="1937"/>
        <v>1.5</v>
      </c>
      <c r="BO437" s="3735">
        <f t="shared" si="1938"/>
        <v>0</v>
      </c>
      <c r="BP437" s="3494"/>
      <c r="BQ437" s="7267">
        <v>4</v>
      </c>
      <c r="BR437" s="7267"/>
      <c r="BS437" s="2687">
        <f t="shared" si="2028"/>
        <v>1</v>
      </c>
      <c r="BT437" s="2690">
        <f t="shared" si="2029"/>
        <v>3</v>
      </c>
      <c r="BU437" s="2987">
        <f t="shared" si="1970"/>
        <v>-2</v>
      </c>
      <c r="BV437" s="1747">
        <f t="shared" si="1971"/>
        <v>3</v>
      </c>
      <c r="BW437" s="2685">
        <f t="shared" si="1972"/>
        <v>6</v>
      </c>
      <c r="BX437" s="2991">
        <f t="shared" si="1973"/>
        <v>-2</v>
      </c>
      <c r="BY437" s="1747">
        <f t="shared" si="1974"/>
        <v>1.5</v>
      </c>
      <c r="BZ437" s="3151"/>
      <c r="CA437" s="6667">
        <v>4</v>
      </c>
      <c r="CB437" s="6667"/>
      <c r="CC437" s="1726">
        <v>1</v>
      </c>
      <c r="CD437" s="1763">
        <v>3</v>
      </c>
      <c r="CE437" s="2359">
        <f t="shared" si="1944"/>
        <v>-2</v>
      </c>
      <c r="CF437" s="1736">
        <f>CD437/CC437</f>
        <v>3</v>
      </c>
      <c r="CG437" s="1737">
        <f>CD437</f>
        <v>3</v>
      </c>
      <c r="CH437" s="2387">
        <f t="shared" si="1946"/>
        <v>1</v>
      </c>
      <c r="CI437" s="1736">
        <f>CG437/CA437</f>
        <v>0.75</v>
      </c>
      <c r="CJ437" s="960"/>
      <c r="CK437" s="2479"/>
      <c r="CM437" s="1744">
        <v>0</v>
      </c>
      <c r="CN437" s="1744">
        <v>1</v>
      </c>
      <c r="CO437" s="1745">
        <v>0</v>
      </c>
      <c r="CP437" s="1729"/>
      <c r="CQ437" s="1729"/>
      <c r="CR437" s="1729"/>
      <c r="CS437" s="1729"/>
      <c r="CT437" s="1729"/>
      <c r="CU437" s="1729"/>
      <c r="CV437" s="1729"/>
      <c r="CW437" s="1729"/>
      <c r="CX437" s="1729"/>
      <c r="CY437" s="5734">
        <v>4</v>
      </c>
      <c r="CZ437" s="5735"/>
      <c r="DA437" s="3631">
        <v>0</v>
      </c>
      <c r="DB437" s="3631">
        <v>0</v>
      </c>
      <c r="DC437" s="4326">
        <f t="shared" si="1975"/>
        <v>0</v>
      </c>
      <c r="DD437" s="4327" t="e">
        <f t="shared" si="1997"/>
        <v>#DIV/0!</v>
      </c>
      <c r="DE437" s="4884">
        <f t="shared" si="1852"/>
        <v>6</v>
      </c>
      <c r="DF437" s="4093">
        <f t="shared" si="1976"/>
        <v>-2</v>
      </c>
      <c r="DG437" s="1747">
        <f>DE437/CY437</f>
        <v>1.5</v>
      </c>
      <c r="DH437" s="5830">
        <v>4</v>
      </c>
      <c r="DI437" s="5833"/>
      <c r="DJ437" s="2840">
        <v>1</v>
      </c>
      <c r="DK437" s="4425">
        <v>0</v>
      </c>
      <c r="DL437" s="4682">
        <f t="shared" si="1977"/>
        <v>1</v>
      </c>
      <c r="DM437" s="4683">
        <f t="shared" si="1998"/>
        <v>0</v>
      </c>
      <c r="DN437" s="3376">
        <f t="shared" si="1949"/>
        <v>6</v>
      </c>
      <c r="DO437" s="4093">
        <f t="shared" si="1978"/>
        <v>-2</v>
      </c>
      <c r="DP437" s="1747">
        <f>DN437/DH437</f>
        <v>1.5</v>
      </c>
      <c r="DQ437" s="5738">
        <v>4</v>
      </c>
      <c r="DR437" s="5738"/>
      <c r="DS437" s="2685">
        <v>0</v>
      </c>
      <c r="DT437" s="2685">
        <v>0</v>
      </c>
      <c r="DU437" s="4756">
        <f t="shared" si="1951"/>
        <v>0</v>
      </c>
      <c r="DV437" s="2684" t="e">
        <f t="shared" si="1999"/>
        <v>#DIV/0!</v>
      </c>
      <c r="DW437" s="3376">
        <f t="shared" si="1952"/>
        <v>6</v>
      </c>
      <c r="DX437" s="4093">
        <f t="shared" si="1987"/>
        <v>-2</v>
      </c>
      <c r="DY437" s="1747">
        <f>DW437/DQ437</f>
        <v>1.5</v>
      </c>
      <c r="DZ437" s="5734">
        <v>4</v>
      </c>
      <c r="EA437" s="5735"/>
      <c r="EB437" s="3417">
        <v>1</v>
      </c>
      <c r="EC437" s="3417">
        <v>0</v>
      </c>
      <c r="ED437" s="3184">
        <f t="shared" si="1979"/>
        <v>1</v>
      </c>
      <c r="EE437" s="1747">
        <f t="shared" si="2000"/>
        <v>0</v>
      </c>
      <c r="EF437" s="3329">
        <f t="shared" si="1954"/>
        <v>6</v>
      </c>
      <c r="EG437" s="3174">
        <f t="shared" si="1980"/>
        <v>-2</v>
      </c>
      <c r="EH437" s="1747">
        <f>EF437/DZ437</f>
        <v>1.5</v>
      </c>
      <c r="EI437" s="5830">
        <v>4</v>
      </c>
      <c r="EJ437" s="5833"/>
      <c r="EK437" s="2906">
        <v>0</v>
      </c>
      <c r="EL437" s="2906">
        <v>0</v>
      </c>
      <c r="EM437" s="3184">
        <f t="shared" si="1981"/>
        <v>0</v>
      </c>
      <c r="EN437" s="1747" t="e">
        <f t="shared" si="2001"/>
        <v>#DIV/0!</v>
      </c>
      <c r="EO437" s="3341">
        <f t="shared" si="1956"/>
        <v>6</v>
      </c>
      <c r="EP437" s="3174">
        <f t="shared" si="1982"/>
        <v>-2</v>
      </c>
      <c r="EQ437" s="1747">
        <f>EO437/EI437</f>
        <v>1.5</v>
      </c>
      <c r="ER437" s="5738">
        <v>4</v>
      </c>
      <c r="ES437" s="5738"/>
      <c r="ET437" s="3622">
        <v>0</v>
      </c>
      <c r="EU437" s="3622">
        <v>0</v>
      </c>
      <c r="EV437" s="3174">
        <f t="shared" si="1958"/>
        <v>0</v>
      </c>
      <c r="EW437" s="1747" t="e">
        <f t="shared" si="2002"/>
        <v>#DIV/0!</v>
      </c>
      <c r="EX437" s="3621">
        <f t="shared" si="1959"/>
        <v>6</v>
      </c>
      <c r="EY437" s="3174">
        <f t="shared" si="1988"/>
        <v>-2</v>
      </c>
      <c r="EZ437" s="3949">
        <f>EX437/ER437</f>
        <v>1.5</v>
      </c>
      <c r="FA437" s="6768">
        <v>4</v>
      </c>
      <c r="FB437" s="6768"/>
      <c r="FC437" s="2522">
        <v>0</v>
      </c>
      <c r="FD437" s="2522">
        <v>1</v>
      </c>
      <c r="FE437" s="2844">
        <f t="shared" si="1983"/>
        <v>-1</v>
      </c>
      <c r="FF437" s="1747" t="e">
        <f t="shared" si="2003"/>
        <v>#DIV/0!</v>
      </c>
      <c r="FG437" s="2589">
        <f t="shared" si="1961"/>
        <v>4</v>
      </c>
      <c r="FH437" s="2844">
        <f t="shared" si="1984"/>
        <v>0</v>
      </c>
      <c r="FI437" s="1747">
        <f>FG437/FA437</f>
        <v>1</v>
      </c>
      <c r="FJ437" s="6739">
        <v>4</v>
      </c>
      <c r="FK437" s="6739"/>
      <c r="FL437" s="2573">
        <v>1</v>
      </c>
      <c r="FM437" s="2573">
        <v>0</v>
      </c>
      <c r="FN437" s="2844">
        <f t="shared" si="1985"/>
        <v>1</v>
      </c>
      <c r="FO437" s="1747">
        <f t="shared" si="2004"/>
        <v>0</v>
      </c>
      <c r="FP437" s="2587">
        <f t="shared" si="1963"/>
        <v>4</v>
      </c>
      <c r="FQ437" s="2844">
        <f t="shared" si="1986"/>
        <v>0</v>
      </c>
      <c r="FR437" s="1747">
        <f>FP437/FJ437</f>
        <v>1</v>
      </c>
      <c r="FS437" s="7267">
        <v>4</v>
      </c>
      <c r="FT437" s="7267"/>
      <c r="FU437" s="2699">
        <v>0</v>
      </c>
      <c r="FV437" s="2699">
        <v>2</v>
      </c>
      <c r="FW437" s="2844">
        <f t="shared" si="1965"/>
        <v>-2</v>
      </c>
      <c r="FX437" s="1747" t="e">
        <f t="shared" si="2005"/>
        <v>#DIV/0!</v>
      </c>
      <c r="FY437" s="2587">
        <f t="shared" si="1966"/>
        <v>6</v>
      </c>
      <c r="FZ437" s="2844">
        <f t="shared" si="1989"/>
        <v>-2</v>
      </c>
      <c r="GA437" s="1747">
        <f>FY437/FS437</f>
        <v>1.5</v>
      </c>
      <c r="GB437" s="1">
        <f t="shared" si="1968"/>
        <v>0</v>
      </c>
      <c r="GC437" s="2219">
        <v>0</v>
      </c>
      <c r="GD437" s="1895">
        <v>1</v>
      </c>
      <c r="GE437" s="2129" t="s">
        <v>247</v>
      </c>
      <c r="GF437" s="2129" t="s">
        <v>264</v>
      </c>
      <c r="GG437" s="2105" t="s">
        <v>112</v>
      </c>
      <c r="GH437" s="2105" t="s">
        <v>16</v>
      </c>
      <c r="GI437" s="2105" t="s">
        <v>16</v>
      </c>
      <c r="GJ437" s="2105" t="s">
        <v>20</v>
      </c>
      <c r="GK437" s="2105" t="s">
        <v>20</v>
      </c>
      <c r="GL437" s="2117">
        <v>3</v>
      </c>
      <c r="GM437" s="439" t="s">
        <v>969</v>
      </c>
      <c r="GN437" s="1968" t="s">
        <v>973</v>
      </c>
      <c r="GO437" s="1727">
        <v>4</v>
      </c>
      <c r="GP437" s="1727">
        <v>1</v>
      </c>
      <c r="GQ437" s="2086">
        <v>3</v>
      </c>
      <c r="GR437" s="2086">
        <v>-2</v>
      </c>
      <c r="GS437" s="1895">
        <v>3</v>
      </c>
      <c r="GT437" s="2086">
        <v>3</v>
      </c>
      <c r="GU437" s="2086">
        <v>1</v>
      </c>
      <c r="GV437" s="1895">
        <v>0.75</v>
      </c>
    </row>
    <row r="438" spans="1:204" ht="51" x14ac:dyDescent="0.25">
      <c r="B438" s="7156"/>
      <c r="C438" s="5685"/>
      <c r="D438" s="7164"/>
      <c r="E438" s="7145"/>
      <c r="F438" s="7239"/>
      <c r="G438" s="7239"/>
      <c r="H438" s="5707"/>
      <c r="I438" s="5707"/>
      <c r="J438" s="5707"/>
      <c r="K438" s="5707"/>
      <c r="L438" s="5707"/>
      <c r="M438" s="5707"/>
      <c r="N438" s="5698"/>
      <c r="O438" s="5698"/>
      <c r="P438" s="2469"/>
      <c r="Q438" s="1427"/>
      <c r="R438" s="7125"/>
      <c r="S438" s="5698"/>
      <c r="T438" s="5698"/>
      <c r="U438" s="7116"/>
      <c r="V438" s="5698"/>
      <c r="W438" s="5695"/>
      <c r="X438" s="5692"/>
      <c r="Y438" s="2128">
        <v>4</v>
      </c>
      <c r="Z438" s="5430" t="s">
        <v>970</v>
      </c>
      <c r="AA438" s="5500" t="s">
        <v>974</v>
      </c>
      <c r="AB438" s="5499">
        <v>559</v>
      </c>
      <c r="AC438" s="2774">
        <v>100</v>
      </c>
      <c r="AD438" s="2879">
        <f t="shared" si="2023"/>
        <v>0.17889087656529518</v>
      </c>
      <c r="AE438" s="2774">
        <v>200</v>
      </c>
      <c r="AF438" s="2879">
        <f t="shared" si="2024"/>
        <v>0.35778175313059035</v>
      </c>
      <c r="AG438" s="2774">
        <v>100</v>
      </c>
      <c r="AH438" s="2879">
        <f t="shared" si="2025"/>
        <v>0.17889087656529518</v>
      </c>
      <c r="AI438" s="2774">
        <v>159</v>
      </c>
      <c r="AJ438" s="2879">
        <f t="shared" si="2026"/>
        <v>0.2844364937388193</v>
      </c>
      <c r="AK438" s="1412">
        <f t="shared" si="2019"/>
        <v>1</v>
      </c>
      <c r="AL438" s="2274">
        <v>4</v>
      </c>
      <c r="AM438" s="807" t="s">
        <v>3505</v>
      </c>
      <c r="AN438" s="807" t="s">
        <v>1967</v>
      </c>
      <c r="AO438" s="807" t="s">
        <v>1968</v>
      </c>
      <c r="AP438" s="807" t="s">
        <v>1970</v>
      </c>
      <c r="AQ438" s="1308">
        <v>100</v>
      </c>
      <c r="AR438" s="807" t="s">
        <v>1969</v>
      </c>
      <c r="AS438" s="976" t="s">
        <v>1579</v>
      </c>
      <c r="AT438" s="2295"/>
      <c r="AU438" s="1631" t="s">
        <v>1704</v>
      </c>
      <c r="AV438" s="6428">
        <v>200</v>
      </c>
      <c r="AW438" s="6428"/>
      <c r="AX438" s="4895">
        <v>200</v>
      </c>
      <c r="AY438" s="4421">
        <f t="shared" si="1928"/>
        <v>1215</v>
      </c>
      <c r="AZ438" s="4411">
        <f t="shared" si="1929"/>
        <v>-1015</v>
      </c>
      <c r="BA438" s="4680">
        <f t="shared" si="1930"/>
        <v>6.0750000000000002</v>
      </c>
      <c r="BB438" s="4432">
        <f t="shared" si="2020"/>
        <v>1215</v>
      </c>
      <c r="BC438" s="4104">
        <f t="shared" si="1931"/>
        <v>-1015</v>
      </c>
      <c r="BD438" s="1747">
        <f t="shared" si="1932"/>
        <v>6.0750000000000002</v>
      </c>
      <c r="BE438" s="4915">
        <v>0</v>
      </c>
      <c r="BF438" s="6467">
        <v>200</v>
      </c>
      <c r="BG438" s="6467"/>
      <c r="BH438" s="3729">
        <v>200</v>
      </c>
      <c r="BI438" s="3731">
        <f t="shared" si="1934"/>
        <v>0</v>
      </c>
      <c r="BJ438" s="3111">
        <f t="shared" si="1935"/>
        <v>200</v>
      </c>
      <c r="BK438" s="1747">
        <f t="shared" si="1969"/>
        <v>0</v>
      </c>
      <c r="BL438" s="3732">
        <f t="shared" si="1792"/>
        <v>0</v>
      </c>
      <c r="BM438" s="3122">
        <f t="shared" si="1936"/>
        <v>200</v>
      </c>
      <c r="BN438" s="1747">
        <f t="shared" si="1937"/>
        <v>0</v>
      </c>
      <c r="BO438" s="3735">
        <v>200</v>
      </c>
      <c r="BP438" s="3494"/>
      <c r="BQ438" s="6714">
        <v>200</v>
      </c>
      <c r="BR438" s="6714"/>
      <c r="BS438" s="2687">
        <f t="shared" si="2028"/>
        <v>200</v>
      </c>
      <c r="BT438" s="2690">
        <f t="shared" si="2029"/>
        <v>0</v>
      </c>
      <c r="BU438" s="2987">
        <f t="shared" si="1970"/>
        <v>200</v>
      </c>
      <c r="BV438" s="1747">
        <f t="shared" si="1971"/>
        <v>0</v>
      </c>
      <c r="BW438" s="2685">
        <f t="shared" si="1972"/>
        <v>0</v>
      </c>
      <c r="BX438" s="2991">
        <f t="shared" si="1973"/>
        <v>200</v>
      </c>
      <c r="BY438" s="1747">
        <f t="shared" si="1974"/>
        <v>0</v>
      </c>
      <c r="BZ438" s="3151"/>
      <c r="CA438" s="6714">
        <v>559</v>
      </c>
      <c r="CB438" s="6714"/>
      <c r="CC438" s="1726">
        <v>100</v>
      </c>
      <c r="CD438" s="1763">
        <v>0</v>
      </c>
      <c r="CE438" s="2359">
        <f t="shared" si="1944"/>
        <v>100</v>
      </c>
      <c r="CF438" s="1736">
        <f>CD438/CC438</f>
        <v>0</v>
      </c>
      <c r="CG438" s="1737">
        <f>CD438</f>
        <v>0</v>
      </c>
      <c r="CH438" s="2561">
        <f t="shared" si="1946"/>
        <v>559</v>
      </c>
      <c r="CI438" s="1736">
        <f>CG438/CA438</f>
        <v>0</v>
      </c>
      <c r="CJ438" s="960"/>
      <c r="CK438" s="961"/>
      <c r="CM438" s="1744">
        <v>0</v>
      </c>
      <c r="CN438" s="1744">
        <v>0</v>
      </c>
      <c r="CO438" s="1745">
        <v>0</v>
      </c>
      <c r="CP438" s="1729"/>
      <c r="CQ438" s="1729"/>
      <c r="CR438" s="1729"/>
      <c r="CS438" s="1729"/>
      <c r="CT438" s="1729"/>
      <c r="CU438" s="1729"/>
      <c r="CV438" s="1729"/>
      <c r="CW438" s="1729"/>
      <c r="CX438" s="1729"/>
      <c r="CY438" s="5978">
        <v>200</v>
      </c>
      <c r="CZ438" s="5896"/>
      <c r="DA438" s="4322">
        <v>200</v>
      </c>
      <c r="DB438" s="4322">
        <v>405</v>
      </c>
      <c r="DC438" s="4326">
        <f t="shared" si="1975"/>
        <v>-205</v>
      </c>
      <c r="DD438" s="4327">
        <f t="shared" si="1997"/>
        <v>2.0249999999999999</v>
      </c>
      <c r="DE438" s="4884">
        <f t="shared" si="1852"/>
        <v>405</v>
      </c>
      <c r="DF438" s="4093">
        <f t="shared" si="1976"/>
        <v>-205</v>
      </c>
      <c r="DG438" s="1747">
        <f>DE438/CY438</f>
        <v>2.0249999999999999</v>
      </c>
      <c r="DH438" s="5830">
        <v>200</v>
      </c>
      <c r="DI438" s="5833"/>
      <c r="DJ438" s="4734">
        <v>200</v>
      </c>
      <c r="DK438" s="4734">
        <v>405</v>
      </c>
      <c r="DL438" s="4682">
        <f t="shared" si="1977"/>
        <v>-205</v>
      </c>
      <c r="DM438" s="4683">
        <f t="shared" si="1998"/>
        <v>2.0249999999999999</v>
      </c>
      <c r="DN438" s="4428">
        <v>405</v>
      </c>
      <c r="DO438" s="4093">
        <v>200</v>
      </c>
      <c r="DP438" s="1747">
        <f>DN438/DH438</f>
        <v>2.0249999999999999</v>
      </c>
      <c r="DQ438" s="5978">
        <v>200</v>
      </c>
      <c r="DR438" s="5978"/>
      <c r="DS438" s="2707">
        <v>200</v>
      </c>
      <c r="DT438" s="2707">
        <v>405</v>
      </c>
      <c r="DU438" s="4756">
        <f t="shared" si="1951"/>
        <v>-205</v>
      </c>
      <c r="DV438" s="2684">
        <f t="shared" si="1999"/>
        <v>2.0249999999999999</v>
      </c>
      <c r="DW438" s="3376">
        <v>405</v>
      </c>
      <c r="DX438" s="4093">
        <f t="shared" si="1987"/>
        <v>-205</v>
      </c>
      <c r="DY438" s="1747">
        <f>DW438/DQ438</f>
        <v>2.0249999999999999</v>
      </c>
      <c r="DZ438" s="5978">
        <v>200</v>
      </c>
      <c r="EA438" s="5896"/>
      <c r="EB438" s="3470">
        <v>200</v>
      </c>
      <c r="EC438" s="3470">
        <v>0</v>
      </c>
      <c r="ED438" s="3240">
        <f t="shared" si="1979"/>
        <v>200</v>
      </c>
      <c r="EE438" s="3003">
        <f t="shared" si="2000"/>
        <v>0</v>
      </c>
      <c r="EF438" s="3329">
        <f t="shared" si="1954"/>
        <v>0</v>
      </c>
      <c r="EG438" s="3182">
        <f t="shared" si="1980"/>
        <v>200</v>
      </c>
      <c r="EH438" s="3003">
        <f>EF438/DZ438</f>
        <v>0</v>
      </c>
      <c r="EI438" s="5830">
        <v>200</v>
      </c>
      <c r="EJ438" s="5833"/>
      <c r="EK438" s="3407">
        <v>200</v>
      </c>
      <c r="EL438" s="3407">
        <v>0</v>
      </c>
      <c r="EM438" s="3240">
        <f t="shared" si="1981"/>
        <v>200</v>
      </c>
      <c r="EN438" s="3003">
        <f t="shared" si="2001"/>
        <v>0</v>
      </c>
      <c r="EO438" s="3341">
        <f t="shared" si="1956"/>
        <v>0</v>
      </c>
      <c r="EP438" s="3270">
        <f t="shared" si="1982"/>
        <v>200</v>
      </c>
      <c r="EQ438" s="3003">
        <f>EO438/EI438</f>
        <v>0</v>
      </c>
      <c r="ER438" s="5978">
        <v>200</v>
      </c>
      <c r="ES438" s="5978"/>
      <c r="ET438" s="3728">
        <v>200</v>
      </c>
      <c r="EU438" s="3728">
        <v>0</v>
      </c>
      <c r="EV438" s="3270">
        <f t="shared" si="1958"/>
        <v>200</v>
      </c>
      <c r="EW438" s="3003">
        <f t="shared" si="2002"/>
        <v>0</v>
      </c>
      <c r="EX438" s="3621">
        <f t="shared" si="1959"/>
        <v>0</v>
      </c>
      <c r="EY438" s="3270">
        <f t="shared" si="1988"/>
        <v>200</v>
      </c>
      <c r="EZ438" s="3941">
        <f>EX438/ER438</f>
        <v>0</v>
      </c>
      <c r="FA438" s="6714">
        <v>559</v>
      </c>
      <c r="FB438" s="6714"/>
      <c r="FC438" s="3001">
        <v>0</v>
      </c>
      <c r="FD438" s="3001">
        <v>0</v>
      </c>
      <c r="FE438" s="3002">
        <f t="shared" si="1983"/>
        <v>0</v>
      </c>
      <c r="FF438" s="3003" t="e">
        <f t="shared" si="2003"/>
        <v>#DIV/0!</v>
      </c>
      <c r="FG438" s="3004">
        <f t="shared" si="1961"/>
        <v>0</v>
      </c>
      <c r="FH438" s="3002">
        <f t="shared" si="1984"/>
        <v>559</v>
      </c>
      <c r="FI438" s="3003">
        <f>FG438/FA438</f>
        <v>0</v>
      </c>
      <c r="FJ438" s="7482">
        <v>200</v>
      </c>
      <c r="FK438" s="7482"/>
      <c r="FL438" s="2615">
        <v>0</v>
      </c>
      <c r="FM438" s="2615">
        <v>0</v>
      </c>
      <c r="FN438" s="2844">
        <f t="shared" si="1985"/>
        <v>0</v>
      </c>
      <c r="FO438" s="1747" t="e">
        <f t="shared" si="2004"/>
        <v>#DIV/0!</v>
      </c>
      <c r="FP438" s="2587">
        <f t="shared" si="1963"/>
        <v>0</v>
      </c>
      <c r="FQ438" s="2844">
        <f t="shared" si="1986"/>
        <v>200</v>
      </c>
      <c r="FR438" s="1747">
        <f>FP438/FJ438</f>
        <v>0</v>
      </c>
      <c r="FS438" s="6714">
        <v>200</v>
      </c>
      <c r="FT438" s="6714"/>
      <c r="FU438" s="2704">
        <v>200</v>
      </c>
      <c r="FV438" s="2704">
        <v>0</v>
      </c>
      <c r="FW438" s="2844">
        <f t="shared" si="1965"/>
        <v>200</v>
      </c>
      <c r="FX438" s="1747">
        <f t="shared" si="2005"/>
        <v>0</v>
      </c>
      <c r="FY438" s="2587">
        <f t="shared" si="1966"/>
        <v>0</v>
      </c>
      <c r="FZ438" s="2844">
        <f t="shared" si="1989"/>
        <v>200</v>
      </c>
      <c r="GA438" s="1747">
        <f>FY438/FS438</f>
        <v>0</v>
      </c>
      <c r="GB438" s="1">
        <f t="shared" si="1968"/>
        <v>0</v>
      </c>
      <c r="GC438" s="2219">
        <v>0</v>
      </c>
      <c r="GD438" s="1895">
        <v>1</v>
      </c>
      <c r="GE438" s="2129" t="s">
        <v>247</v>
      </c>
      <c r="GF438" s="2129" t="s">
        <v>264</v>
      </c>
      <c r="GG438" s="2105" t="s">
        <v>112</v>
      </c>
      <c r="GH438" s="2105" t="s">
        <v>16</v>
      </c>
      <c r="GI438" s="2105" t="s">
        <v>16</v>
      </c>
      <c r="GJ438" s="2105" t="s">
        <v>20</v>
      </c>
      <c r="GK438" s="2105" t="s">
        <v>20</v>
      </c>
      <c r="GL438" s="2128">
        <v>4</v>
      </c>
      <c r="GM438" s="454" t="s">
        <v>970</v>
      </c>
      <c r="GN438" s="1968" t="s">
        <v>974</v>
      </c>
      <c r="GO438" s="1727">
        <v>559</v>
      </c>
      <c r="GP438" s="1727">
        <v>100</v>
      </c>
      <c r="GQ438" s="2086">
        <v>0</v>
      </c>
      <c r="GR438" s="2086">
        <v>100</v>
      </c>
      <c r="GS438" s="1895">
        <v>0</v>
      </c>
      <c r="GT438" s="2086">
        <v>0</v>
      </c>
      <c r="GU438" s="2086">
        <v>559</v>
      </c>
      <c r="GV438" s="1895">
        <v>0</v>
      </c>
    </row>
    <row r="439" spans="1:204" ht="38.25" x14ac:dyDescent="0.25">
      <c r="B439" s="7156"/>
      <c r="C439" s="5686"/>
      <c r="D439" s="7101"/>
      <c r="E439" s="7103"/>
      <c r="F439" s="7240"/>
      <c r="G439" s="7240"/>
      <c r="H439" s="5708"/>
      <c r="I439" s="5708"/>
      <c r="J439" s="5708"/>
      <c r="K439" s="5708"/>
      <c r="L439" s="5708"/>
      <c r="M439" s="5708"/>
      <c r="N439" s="5699"/>
      <c r="O439" s="5699"/>
      <c r="P439" s="2470"/>
      <c r="Q439" s="1099"/>
      <c r="R439" s="7110"/>
      <c r="S439" s="5699"/>
      <c r="T439" s="5699"/>
      <c r="U439" s="7117"/>
      <c r="V439" s="5699"/>
      <c r="W439" s="5696"/>
      <c r="X439" s="5693"/>
      <c r="Y439" s="2128">
        <v>5</v>
      </c>
      <c r="Z439" s="5463" t="s">
        <v>971</v>
      </c>
      <c r="AA439" s="5500" t="s">
        <v>975</v>
      </c>
      <c r="AB439" s="5499">
        <v>5</v>
      </c>
      <c r="AC439" s="559">
        <v>1</v>
      </c>
      <c r="AD439" s="667">
        <f t="shared" si="2023"/>
        <v>0.2</v>
      </c>
      <c r="AE439" s="559">
        <v>2</v>
      </c>
      <c r="AF439" s="667">
        <f t="shared" si="2024"/>
        <v>0.4</v>
      </c>
      <c r="AG439" s="559">
        <v>1</v>
      </c>
      <c r="AH439" s="580">
        <f t="shared" si="2025"/>
        <v>0.2</v>
      </c>
      <c r="AI439" s="559">
        <v>1</v>
      </c>
      <c r="AJ439" s="580">
        <f t="shared" si="2026"/>
        <v>0.2</v>
      </c>
      <c r="AK439" s="1412">
        <f t="shared" si="2019"/>
        <v>1</v>
      </c>
      <c r="AL439" s="2274">
        <v>5</v>
      </c>
      <c r="AM439" s="807" t="s">
        <v>3506</v>
      </c>
      <c r="AN439" s="807" t="s">
        <v>1971</v>
      </c>
      <c r="AO439" s="807" t="s">
        <v>1972</v>
      </c>
      <c r="AP439" s="807" t="s">
        <v>1974</v>
      </c>
      <c r="AQ439" s="1308">
        <v>100</v>
      </c>
      <c r="AR439" s="807" t="s">
        <v>1973</v>
      </c>
      <c r="AS439" s="976" t="s">
        <v>1579</v>
      </c>
      <c r="AT439" s="2295"/>
      <c r="AU439" s="1631" t="s">
        <v>1704</v>
      </c>
      <c r="AV439" s="6449">
        <v>5</v>
      </c>
      <c r="AW439" s="6449"/>
      <c r="AX439" s="4449">
        <f t="shared" si="1927"/>
        <v>1</v>
      </c>
      <c r="AY439" s="4450">
        <f t="shared" si="1928"/>
        <v>5</v>
      </c>
      <c r="AZ439" s="4411">
        <f t="shared" si="1929"/>
        <v>-4</v>
      </c>
      <c r="BA439" s="4732">
        <f t="shared" si="1930"/>
        <v>5</v>
      </c>
      <c r="BB439" s="4738">
        <f t="shared" si="2020"/>
        <v>10</v>
      </c>
      <c r="BC439" s="4104">
        <f t="shared" si="1931"/>
        <v>-5</v>
      </c>
      <c r="BD439" s="4118">
        <f t="shared" si="1932"/>
        <v>2</v>
      </c>
      <c r="BE439" s="4916">
        <f t="shared" ref="BE439:BE445" si="2030">SUM(AX439-AI439)</f>
        <v>0</v>
      </c>
      <c r="BF439" s="6468">
        <v>5</v>
      </c>
      <c r="BG439" s="6468"/>
      <c r="BH439" s="3673">
        <f t="shared" si="1903"/>
        <v>1</v>
      </c>
      <c r="BI439" s="3674">
        <f t="shared" si="1934"/>
        <v>0</v>
      </c>
      <c r="BJ439" s="3111">
        <f t="shared" si="1935"/>
        <v>1</v>
      </c>
      <c r="BK439" s="3121">
        <f t="shared" si="1969"/>
        <v>0</v>
      </c>
      <c r="BL439" s="3736">
        <f t="shared" si="1792"/>
        <v>5</v>
      </c>
      <c r="BM439" s="3122">
        <f t="shared" si="1936"/>
        <v>0</v>
      </c>
      <c r="BN439" s="3121">
        <f t="shared" si="1937"/>
        <v>1</v>
      </c>
      <c r="BO439" s="3735">
        <f t="shared" ref="BO439:BO445" si="2031">SUM(AG439-BH439)</f>
        <v>0</v>
      </c>
      <c r="BP439" s="3494"/>
      <c r="BQ439" s="7344">
        <v>5</v>
      </c>
      <c r="BR439" s="7344"/>
      <c r="BS439" s="2691">
        <f t="shared" si="2028"/>
        <v>2</v>
      </c>
      <c r="BT439" s="2692">
        <f t="shared" si="2029"/>
        <v>5</v>
      </c>
      <c r="BU439" s="2987">
        <f t="shared" si="1970"/>
        <v>-3</v>
      </c>
      <c r="BV439" s="2876">
        <f t="shared" si="1971"/>
        <v>2.5</v>
      </c>
      <c r="BW439" s="2686">
        <f t="shared" si="1972"/>
        <v>5</v>
      </c>
      <c r="BX439" s="2991">
        <f t="shared" si="1973"/>
        <v>0</v>
      </c>
      <c r="BY439" s="2876">
        <f t="shared" si="1974"/>
        <v>1</v>
      </c>
      <c r="BZ439" s="3151"/>
      <c r="CA439" s="6715">
        <v>5</v>
      </c>
      <c r="CB439" s="6715"/>
      <c r="CC439" s="1813">
        <v>1</v>
      </c>
      <c r="CD439" s="1814">
        <v>0</v>
      </c>
      <c r="CE439" s="2359">
        <f t="shared" si="1944"/>
        <v>1</v>
      </c>
      <c r="CF439" s="1741">
        <f>CD439/CC439</f>
        <v>0</v>
      </c>
      <c r="CG439" s="1762">
        <f>CD439</f>
        <v>0</v>
      </c>
      <c r="CH439" s="2387">
        <f t="shared" si="1946"/>
        <v>5</v>
      </c>
      <c r="CI439" s="1741">
        <f>CG439/CA439</f>
        <v>0</v>
      </c>
      <c r="CJ439" s="960"/>
      <c r="CK439" s="961"/>
      <c r="CM439" s="1744">
        <v>0</v>
      </c>
      <c r="CN439" s="1744">
        <v>0</v>
      </c>
      <c r="CO439" s="1745">
        <v>0</v>
      </c>
      <c r="CP439" s="1729"/>
      <c r="CQ439" s="1729"/>
      <c r="CR439" s="1729"/>
      <c r="CS439" s="1729"/>
      <c r="CT439" s="1729"/>
      <c r="CU439" s="1729"/>
      <c r="CV439" s="1729"/>
      <c r="CW439" s="1729"/>
      <c r="CX439" s="1729"/>
      <c r="CY439" s="5734">
        <v>5</v>
      </c>
      <c r="CZ439" s="5735"/>
      <c r="DA439" s="4322">
        <v>0</v>
      </c>
      <c r="DB439" s="4322">
        <v>0</v>
      </c>
      <c r="DC439" s="4326">
        <f t="shared" si="1975"/>
        <v>0</v>
      </c>
      <c r="DD439" s="4327" t="e">
        <f t="shared" si="1997"/>
        <v>#DIV/0!</v>
      </c>
      <c r="DE439" s="4884">
        <f t="shared" si="1852"/>
        <v>5</v>
      </c>
      <c r="DF439" s="4093">
        <f t="shared" si="1976"/>
        <v>0</v>
      </c>
      <c r="DG439" s="1747">
        <f>DE439/CY439</f>
        <v>1</v>
      </c>
      <c r="DH439" s="5830">
        <v>5</v>
      </c>
      <c r="DI439" s="5833"/>
      <c r="DJ439" s="4734">
        <v>1</v>
      </c>
      <c r="DK439" s="4734">
        <v>5</v>
      </c>
      <c r="DL439" s="4682">
        <f t="shared" si="1977"/>
        <v>-4</v>
      </c>
      <c r="DM439" s="4683">
        <f t="shared" si="1998"/>
        <v>5</v>
      </c>
      <c r="DN439" s="3376">
        <f t="shared" si="1949"/>
        <v>10</v>
      </c>
      <c r="DO439" s="4093">
        <f t="shared" si="1978"/>
        <v>-5</v>
      </c>
      <c r="DP439" s="1747">
        <f>DN439/DH439</f>
        <v>2</v>
      </c>
      <c r="DQ439" s="5738">
        <v>5</v>
      </c>
      <c r="DR439" s="5738"/>
      <c r="DS439" s="2707">
        <v>0</v>
      </c>
      <c r="DT439" s="2707">
        <v>0</v>
      </c>
      <c r="DU439" s="4756">
        <f t="shared" si="1951"/>
        <v>0</v>
      </c>
      <c r="DV439" s="2684" t="e">
        <f t="shared" si="1999"/>
        <v>#DIV/0!</v>
      </c>
      <c r="DW439" s="3376">
        <f t="shared" si="1952"/>
        <v>10</v>
      </c>
      <c r="DX439" s="4093">
        <f t="shared" si="1987"/>
        <v>-5</v>
      </c>
      <c r="DY439" s="1747">
        <f>DW439/DQ439</f>
        <v>2</v>
      </c>
      <c r="DZ439" s="5734">
        <v>5</v>
      </c>
      <c r="EA439" s="5735"/>
      <c r="EB439" s="3470">
        <v>1</v>
      </c>
      <c r="EC439" s="3470">
        <v>0</v>
      </c>
      <c r="ED439" s="3184">
        <f t="shared" si="1979"/>
        <v>1</v>
      </c>
      <c r="EE439" s="1747">
        <f t="shared" si="2000"/>
        <v>0</v>
      </c>
      <c r="EF439" s="3329">
        <f t="shared" si="1954"/>
        <v>5</v>
      </c>
      <c r="EG439" s="3174">
        <f t="shared" si="1980"/>
        <v>0</v>
      </c>
      <c r="EH439" s="1747">
        <f>EF439/DZ439</f>
        <v>1</v>
      </c>
      <c r="EI439" s="5830">
        <v>5</v>
      </c>
      <c r="EJ439" s="5833"/>
      <c r="EK439" s="3407">
        <v>0</v>
      </c>
      <c r="EL439" s="3407">
        <v>0</v>
      </c>
      <c r="EM439" s="3184">
        <f t="shared" si="1981"/>
        <v>0</v>
      </c>
      <c r="EN439" s="1747" t="e">
        <f t="shared" si="2001"/>
        <v>#DIV/0!</v>
      </c>
      <c r="EO439" s="3341">
        <f t="shared" si="1956"/>
        <v>5</v>
      </c>
      <c r="EP439" s="3174">
        <f t="shared" si="1982"/>
        <v>0</v>
      </c>
      <c r="EQ439" s="1747">
        <f>EO439/EI439</f>
        <v>1</v>
      </c>
      <c r="ER439" s="5738">
        <v>5</v>
      </c>
      <c r="ES439" s="5738"/>
      <c r="ET439" s="3728">
        <v>0</v>
      </c>
      <c r="EU439" s="3728">
        <v>0</v>
      </c>
      <c r="EV439" s="3174">
        <f t="shared" si="1958"/>
        <v>0</v>
      </c>
      <c r="EW439" s="1747" t="e">
        <f t="shared" si="2002"/>
        <v>#DIV/0!</v>
      </c>
      <c r="EX439" s="3621">
        <f t="shared" si="1959"/>
        <v>5</v>
      </c>
      <c r="EY439" s="3174">
        <f t="shared" si="1988"/>
        <v>0</v>
      </c>
      <c r="EZ439" s="3949">
        <f>EX439/ER439</f>
        <v>1</v>
      </c>
      <c r="FA439" s="6768">
        <v>5</v>
      </c>
      <c r="FB439" s="6768"/>
      <c r="FC439" s="2523">
        <v>0</v>
      </c>
      <c r="FD439" s="2523">
        <v>0</v>
      </c>
      <c r="FE439" s="2844">
        <f t="shared" si="1983"/>
        <v>0</v>
      </c>
      <c r="FF439" s="1747" t="e">
        <f t="shared" si="2003"/>
        <v>#DIV/0!</v>
      </c>
      <c r="FG439" s="2589">
        <f t="shared" si="1961"/>
        <v>0</v>
      </c>
      <c r="FH439" s="2844">
        <f t="shared" si="1984"/>
        <v>5</v>
      </c>
      <c r="FI439" s="1747">
        <f>FG439/FA439</f>
        <v>0</v>
      </c>
      <c r="FJ439" s="6739">
        <v>5</v>
      </c>
      <c r="FK439" s="6739"/>
      <c r="FL439" s="2615">
        <v>1</v>
      </c>
      <c r="FM439" s="2615">
        <v>4</v>
      </c>
      <c r="FN439" s="2844">
        <f t="shared" si="1985"/>
        <v>-3</v>
      </c>
      <c r="FO439" s="1747">
        <f t="shared" si="2004"/>
        <v>4</v>
      </c>
      <c r="FP439" s="2587">
        <f t="shared" si="1963"/>
        <v>4</v>
      </c>
      <c r="FQ439" s="2844">
        <f t="shared" si="1986"/>
        <v>1</v>
      </c>
      <c r="FR439" s="1747">
        <f>FP439/FJ439</f>
        <v>0.8</v>
      </c>
      <c r="FS439" s="7267">
        <v>5</v>
      </c>
      <c r="FT439" s="7267"/>
      <c r="FU439" s="2704">
        <v>1</v>
      </c>
      <c r="FV439" s="2704">
        <v>1</v>
      </c>
      <c r="FW439" s="2844">
        <f t="shared" si="1965"/>
        <v>0</v>
      </c>
      <c r="FX439" s="1747">
        <f t="shared" si="2005"/>
        <v>1</v>
      </c>
      <c r="FY439" s="2587">
        <f t="shared" si="1966"/>
        <v>5</v>
      </c>
      <c r="FZ439" s="2844">
        <f t="shared" si="1989"/>
        <v>0</v>
      </c>
      <c r="GA439" s="1747">
        <f>FY439/FS439</f>
        <v>1</v>
      </c>
      <c r="GB439" s="1">
        <f t="shared" si="1968"/>
        <v>0</v>
      </c>
      <c r="GC439" s="2219">
        <v>0</v>
      </c>
      <c r="GD439" s="1895">
        <v>1</v>
      </c>
      <c r="GE439" s="2129" t="s">
        <v>247</v>
      </c>
      <c r="GF439" s="2129" t="s">
        <v>264</v>
      </c>
      <c r="GG439" s="2105" t="s">
        <v>112</v>
      </c>
      <c r="GH439" s="2105" t="s">
        <v>16</v>
      </c>
      <c r="GI439" s="2105" t="s">
        <v>16</v>
      </c>
      <c r="GJ439" s="2105" t="s">
        <v>20</v>
      </c>
      <c r="GK439" s="2105" t="s">
        <v>20</v>
      </c>
      <c r="GL439" s="2128">
        <v>5</v>
      </c>
      <c r="GM439" s="455" t="s">
        <v>971</v>
      </c>
      <c r="GN439" s="1968" t="s">
        <v>975</v>
      </c>
      <c r="GO439" s="1727">
        <v>5</v>
      </c>
      <c r="GP439" s="1727">
        <v>1</v>
      </c>
      <c r="GQ439" s="2086">
        <v>0</v>
      </c>
      <c r="GR439" s="2086">
        <v>1</v>
      </c>
      <c r="GS439" s="1895">
        <v>0</v>
      </c>
      <c r="GT439" s="2086">
        <v>0</v>
      </c>
      <c r="GU439" s="2086">
        <v>5</v>
      </c>
      <c r="GV439" s="1895">
        <v>0</v>
      </c>
    </row>
    <row r="440" spans="1:204" ht="38.25" x14ac:dyDescent="0.25">
      <c r="A440" s="1">
        <f>SUM(A435+1)</f>
        <v>72</v>
      </c>
      <c r="B440" s="7156"/>
      <c r="C440" s="7154">
        <v>1607</v>
      </c>
      <c r="D440" s="7100">
        <v>8</v>
      </c>
      <c r="E440" s="7102" t="s">
        <v>256</v>
      </c>
      <c r="F440" s="6796" t="s">
        <v>247</v>
      </c>
      <c r="G440" s="6796" t="s">
        <v>248</v>
      </c>
      <c r="H440" s="2105" t="s">
        <v>112</v>
      </c>
      <c r="I440" s="2105" t="s">
        <v>29</v>
      </c>
      <c r="J440" s="2105" t="s">
        <v>16</v>
      </c>
      <c r="K440" s="2105" t="s">
        <v>16</v>
      </c>
      <c r="L440" s="2105" t="s">
        <v>19</v>
      </c>
      <c r="M440" s="2105" t="s">
        <v>21</v>
      </c>
      <c r="N440" s="5697" t="s">
        <v>626</v>
      </c>
      <c r="O440" s="5706" t="s">
        <v>620</v>
      </c>
      <c r="P440" s="7123" t="s">
        <v>378</v>
      </c>
      <c r="Q440" s="5697" t="s">
        <v>381</v>
      </c>
      <c r="R440" s="5703" t="s">
        <v>385</v>
      </c>
      <c r="S440" s="5697" t="s">
        <v>501</v>
      </c>
      <c r="T440" s="5697" t="s">
        <v>502</v>
      </c>
      <c r="U440" s="7115" t="s">
        <v>692</v>
      </c>
      <c r="V440" s="5697" t="s">
        <v>559</v>
      </c>
      <c r="W440" s="5694">
        <v>956723.86</v>
      </c>
      <c r="X440" s="7204" t="s">
        <v>266</v>
      </c>
      <c r="Y440" s="2116">
        <v>1</v>
      </c>
      <c r="Z440" s="5422" t="s">
        <v>945</v>
      </c>
      <c r="AA440" s="882" t="s">
        <v>946</v>
      </c>
      <c r="AB440" s="5497">
        <v>5</v>
      </c>
      <c r="AC440" s="668">
        <v>0</v>
      </c>
      <c r="AD440" s="669">
        <f>AC440/AB440</f>
        <v>0</v>
      </c>
      <c r="AE440" s="670">
        <v>2</v>
      </c>
      <c r="AF440" s="669">
        <f>AE440/AB440</f>
        <v>0.4</v>
      </c>
      <c r="AG440" s="670">
        <v>2</v>
      </c>
      <c r="AH440" s="669">
        <f>AG440/AB440</f>
        <v>0.4</v>
      </c>
      <c r="AI440" s="670">
        <v>1</v>
      </c>
      <c r="AJ440" s="669">
        <f t="shared" ref="AJ440:AJ445" si="2032">AI440/AB440</f>
        <v>0.2</v>
      </c>
      <c r="AK440" s="1412">
        <f t="shared" ref="AK440:AK445" si="2033">SUM(AD440+AF440+AH440+AJ440)</f>
        <v>1</v>
      </c>
      <c r="AL440" s="2337">
        <v>1</v>
      </c>
      <c r="AM440" s="1626" t="s">
        <v>3507</v>
      </c>
      <c r="AN440" s="1019" t="s">
        <v>1921</v>
      </c>
      <c r="AO440" s="1308" t="s">
        <v>1930</v>
      </c>
      <c r="AP440" s="1308" t="s">
        <v>1941</v>
      </c>
      <c r="AQ440" s="1308">
        <v>100</v>
      </c>
      <c r="AR440" s="1308" t="s">
        <v>1922</v>
      </c>
      <c r="AS440" s="976" t="s">
        <v>1579</v>
      </c>
      <c r="AT440" s="2295"/>
      <c r="AU440" s="1631" t="s">
        <v>1704</v>
      </c>
      <c r="AV440" s="6450">
        <v>5</v>
      </c>
      <c r="AW440" s="6451"/>
      <c r="AX440" s="4449">
        <f t="shared" si="1927"/>
        <v>1</v>
      </c>
      <c r="AY440" s="4450">
        <f t="shared" si="1928"/>
        <v>2</v>
      </c>
      <c r="AZ440" s="4411">
        <f t="shared" si="1929"/>
        <v>-1</v>
      </c>
      <c r="BA440" s="4420">
        <f t="shared" si="1930"/>
        <v>2</v>
      </c>
      <c r="BB440" s="4421">
        <f t="shared" si="2020"/>
        <v>5</v>
      </c>
      <c r="BC440" s="4104">
        <f t="shared" si="1931"/>
        <v>0</v>
      </c>
      <c r="BD440" s="4117">
        <f t="shared" si="1932"/>
        <v>1</v>
      </c>
      <c r="BE440" s="4892">
        <f t="shared" si="2030"/>
        <v>0</v>
      </c>
      <c r="BF440" s="6458">
        <v>5</v>
      </c>
      <c r="BG440" s="6459"/>
      <c r="BH440" s="3673">
        <f t="shared" si="1903"/>
        <v>2</v>
      </c>
      <c r="BI440" s="3674">
        <f t="shared" si="1934"/>
        <v>0</v>
      </c>
      <c r="BJ440" s="3111">
        <f t="shared" si="1935"/>
        <v>2</v>
      </c>
      <c r="BK440" s="3120">
        <f t="shared" si="1969"/>
        <v>0</v>
      </c>
      <c r="BL440" s="3731">
        <f t="shared" ref="BL440:BL503" si="2034">SUM(BI440+BW440)</f>
        <v>3</v>
      </c>
      <c r="BM440" s="3122">
        <f t="shared" si="1936"/>
        <v>2</v>
      </c>
      <c r="BN440" s="3120">
        <f t="shared" si="1937"/>
        <v>0.6</v>
      </c>
      <c r="BO440" s="3738">
        <f t="shared" si="2031"/>
        <v>0</v>
      </c>
      <c r="BP440" s="3494"/>
      <c r="BQ440" s="6861">
        <v>5</v>
      </c>
      <c r="BR440" s="6862"/>
      <c r="BS440" s="2691">
        <f t="shared" ref="BS440:BS445" si="2035">SUM(FC440+FL440+FU440)</f>
        <v>2</v>
      </c>
      <c r="BT440" s="2692">
        <f t="shared" ref="BT440:BT445" si="2036">SUM(FD440+FM440+FV440)</f>
        <v>3</v>
      </c>
      <c r="BU440" s="2987">
        <f t="shared" si="1970"/>
        <v>-1</v>
      </c>
      <c r="BV440" s="1701">
        <f t="shared" si="1971"/>
        <v>1.5</v>
      </c>
      <c r="BW440" s="2683">
        <f t="shared" si="1972"/>
        <v>3</v>
      </c>
      <c r="BX440" s="2991">
        <f t="shared" si="1973"/>
        <v>2</v>
      </c>
      <c r="BY440" s="1701">
        <f t="shared" si="1974"/>
        <v>0.6</v>
      </c>
      <c r="BZ440" s="3151"/>
      <c r="CA440" s="7312">
        <v>5</v>
      </c>
      <c r="CB440" s="7313"/>
      <c r="CC440" s="1813">
        <v>0</v>
      </c>
      <c r="CD440" s="1814">
        <v>0</v>
      </c>
      <c r="CE440" s="2359">
        <f t="shared" si="1944"/>
        <v>0</v>
      </c>
      <c r="CF440" s="1732">
        <v>0</v>
      </c>
      <c r="CG440" s="1733">
        <f t="shared" ref="CG440:CG445" si="2037">CD440</f>
        <v>0</v>
      </c>
      <c r="CH440" s="2387">
        <f t="shared" si="1946"/>
        <v>5</v>
      </c>
      <c r="CI440" s="1732">
        <f t="shared" ref="CI440:CI445" si="2038">CG440/CA440</f>
        <v>0</v>
      </c>
      <c r="CJ440" s="960"/>
      <c r="CK440" s="2479"/>
      <c r="CM440" s="1724">
        <v>0</v>
      </c>
      <c r="CN440" s="1724">
        <v>0</v>
      </c>
      <c r="CO440" s="1724">
        <v>0</v>
      </c>
      <c r="CP440" s="1729"/>
      <c r="CQ440" s="1729"/>
      <c r="CR440" s="1729"/>
      <c r="CS440" s="1729"/>
      <c r="CT440" s="1729"/>
      <c r="CU440" s="1729"/>
      <c r="CV440" s="1729"/>
      <c r="CW440" s="1729"/>
      <c r="CX440" s="1729"/>
      <c r="CY440" s="5730">
        <v>5</v>
      </c>
      <c r="CZ440" s="5798"/>
      <c r="DA440" s="4883">
        <v>1</v>
      </c>
      <c r="DB440" s="4883">
        <v>1</v>
      </c>
      <c r="DC440" s="4323">
        <f t="shared" si="1975"/>
        <v>0</v>
      </c>
      <c r="DD440" s="4324">
        <f t="shared" si="1997"/>
        <v>1</v>
      </c>
      <c r="DE440" s="4837">
        <f t="shared" si="1852"/>
        <v>4</v>
      </c>
      <c r="DF440" s="4099">
        <f t="shared" si="1976"/>
        <v>1</v>
      </c>
      <c r="DG440" s="4117">
        <f t="shared" ref="DG440:DG445" si="2039">DE440/CY440</f>
        <v>0.8</v>
      </c>
      <c r="DH440" s="5830">
        <v>5</v>
      </c>
      <c r="DI440" s="5833"/>
      <c r="DJ440" s="4888">
        <v>0</v>
      </c>
      <c r="DK440" s="4888">
        <v>1</v>
      </c>
      <c r="DL440" s="4426">
        <f t="shared" si="1977"/>
        <v>-1</v>
      </c>
      <c r="DM440" s="4427" t="e">
        <f t="shared" si="1998"/>
        <v>#DIV/0!</v>
      </c>
      <c r="DN440" s="4428">
        <f t="shared" si="1949"/>
        <v>5</v>
      </c>
      <c r="DO440" s="4099">
        <f t="shared" si="1978"/>
        <v>0</v>
      </c>
      <c r="DP440" s="4117">
        <f t="shared" ref="DP440:DP445" si="2040">DN440/DH440</f>
        <v>1</v>
      </c>
      <c r="DQ440" s="5976">
        <v>5</v>
      </c>
      <c r="DR440" s="5977"/>
      <c r="DS440" s="2687">
        <v>0</v>
      </c>
      <c r="DT440" s="2687">
        <v>0</v>
      </c>
      <c r="DU440" s="4758">
        <f t="shared" si="1951"/>
        <v>0</v>
      </c>
      <c r="DV440" s="2682" t="e">
        <f t="shared" si="1999"/>
        <v>#DIV/0!</v>
      </c>
      <c r="DW440" s="2683">
        <f t="shared" si="1952"/>
        <v>5</v>
      </c>
      <c r="DX440" s="4099">
        <f t="shared" si="1987"/>
        <v>0</v>
      </c>
      <c r="DY440" s="4117">
        <f t="shared" ref="DY440:DY445" si="2041">DW440/DQ440</f>
        <v>1</v>
      </c>
      <c r="DZ440" s="5730">
        <v>5</v>
      </c>
      <c r="EA440" s="5798"/>
      <c r="EB440" s="3734">
        <v>0</v>
      </c>
      <c r="EC440" s="3734">
        <v>0</v>
      </c>
      <c r="ED440" s="3190">
        <f t="shared" si="1979"/>
        <v>0</v>
      </c>
      <c r="EE440" s="3187" t="e">
        <f t="shared" si="2000"/>
        <v>#DIV/0!</v>
      </c>
      <c r="EF440" s="3279">
        <f t="shared" si="1954"/>
        <v>3</v>
      </c>
      <c r="EG440" s="3179">
        <f t="shared" si="1980"/>
        <v>2</v>
      </c>
      <c r="EH440" s="3187">
        <f t="shared" ref="EH440:EH445" si="2042">EF440/DZ440</f>
        <v>0.6</v>
      </c>
      <c r="EI440" s="5830">
        <v>5</v>
      </c>
      <c r="EJ440" s="5833"/>
      <c r="EK440" s="2905">
        <v>0</v>
      </c>
      <c r="EL440" s="2905">
        <v>0</v>
      </c>
      <c r="EM440" s="3190">
        <f t="shared" si="1981"/>
        <v>0</v>
      </c>
      <c r="EN440" s="3187" t="e">
        <f t="shared" si="2001"/>
        <v>#DIV/0!</v>
      </c>
      <c r="EO440" s="3016">
        <f t="shared" si="1956"/>
        <v>3</v>
      </c>
      <c r="EP440" s="3179">
        <f t="shared" si="1982"/>
        <v>2</v>
      </c>
      <c r="EQ440" s="3187">
        <f t="shared" ref="EQ440:EQ445" si="2043">EO440/EI440</f>
        <v>0.6</v>
      </c>
      <c r="ER440" s="5976">
        <v>5</v>
      </c>
      <c r="ES440" s="5977"/>
      <c r="ET440" s="3681">
        <v>2</v>
      </c>
      <c r="EU440" s="3681">
        <v>0</v>
      </c>
      <c r="EV440" s="3179">
        <f t="shared" si="1958"/>
        <v>2</v>
      </c>
      <c r="EW440" s="3187">
        <f t="shared" si="2002"/>
        <v>0</v>
      </c>
      <c r="EX440" s="3621">
        <f t="shared" si="1959"/>
        <v>3</v>
      </c>
      <c r="EY440" s="3179">
        <f t="shared" si="1988"/>
        <v>2</v>
      </c>
      <c r="EZ440" s="3943">
        <f t="shared" ref="EZ440:EZ445" si="2044">EX440/ER440</f>
        <v>0.6</v>
      </c>
      <c r="FA440" s="6782">
        <v>5</v>
      </c>
      <c r="FB440" s="6783"/>
      <c r="FC440" s="2527">
        <v>0</v>
      </c>
      <c r="FD440" s="2527">
        <v>0</v>
      </c>
      <c r="FE440" s="2845">
        <f t="shared" si="1983"/>
        <v>0</v>
      </c>
      <c r="FF440" s="1701" t="e">
        <f t="shared" si="2003"/>
        <v>#DIV/0!</v>
      </c>
      <c r="FG440" s="2587">
        <f t="shared" si="1961"/>
        <v>0</v>
      </c>
      <c r="FH440" s="2845">
        <f t="shared" si="1984"/>
        <v>5</v>
      </c>
      <c r="FI440" s="1701">
        <f t="shared" ref="FI440:FI445" si="2045">FG440/FA440</f>
        <v>0</v>
      </c>
      <c r="FJ440" s="6739">
        <v>5</v>
      </c>
      <c r="FK440" s="6739"/>
      <c r="FL440" s="2572">
        <v>0</v>
      </c>
      <c r="FM440" s="2572">
        <v>0</v>
      </c>
      <c r="FN440" s="2845">
        <f t="shared" si="1985"/>
        <v>0</v>
      </c>
      <c r="FO440" s="1701" t="e">
        <f t="shared" si="2004"/>
        <v>#DIV/0!</v>
      </c>
      <c r="FP440" s="2587">
        <f t="shared" si="1963"/>
        <v>0</v>
      </c>
      <c r="FQ440" s="2845">
        <f t="shared" si="1986"/>
        <v>5</v>
      </c>
      <c r="FR440" s="1701">
        <f t="shared" ref="FR440:FR445" si="2046">FP440/FJ440</f>
        <v>0</v>
      </c>
      <c r="FS440" s="6861">
        <v>5</v>
      </c>
      <c r="FT440" s="6862"/>
      <c r="FU440" s="2687">
        <v>2</v>
      </c>
      <c r="FV440" s="2687">
        <v>3</v>
      </c>
      <c r="FW440" s="2845">
        <f t="shared" si="1965"/>
        <v>-1</v>
      </c>
      <c r="FX440" s="1701">
        <f t="shared" si="2005"/>
        <v>1.5</v>
      </c>
      <c r="FY440" s="2587">
        <f t="shared" si="1966"/>
        <v>3</v>
      </c>
      <c r="FZ440" s="2845">
        <f t="shared" si="1989"/>
        <v>2</v>
      </c>
      <c r="GA440" s="1701">
        <f t="shared" ref="GA440:GA445" si="2047">FY440/FS440</f>
        <v>0.6</v>
      </c>
      <c r="GB440" s="1">
        <f t="shared" si="1968"/>
        <v>0</v>
      </c>
      <c r="GC440" s="2219">
        <v>0</v>
      </c>
      <c r="GD440" s="1895">
        <v>1</v>
      </c>
      <c r="GE440" s="2126" t="s">
        <v>247</v>
      </c>
      <c r="GF440" s="2126" t="s">
        <v>248</v>
      </c>
      <c r="GG440" s="2105" t="s">
        <v>112</v>
      </c>
      <c r="GH440" s="2105" t="s">
        <v>29</v>
      </c>
      <c r="GI440" s="2105" t="s">
        <v>16</v>
      </c>
      <c r="GJ440" s="2105" t="s">
        <v>16</v>
      </c>
      <c r="GK440" s="2105" t="s">
        <v>19</v>
      </c>
      <c r="GL440" s="2116">
        <v>1</v>
      </c>
      <c r="GM440" s="438" t="s">
        <v>945</v>
      </c>
      <c r="GN440" s="433" t="s">
        <v>946</v>
      </c>
      <c r="GO440" s="1726">
        <v>5</v>
      </c>
      <c r="GP440" s="668">
        <v>0</v>
      </c>
      <c r="GQ440" s="2086">
        <v>0</v>
      </c>
      <c r="GR440" s="2086">
        <v>0</v>
      </c>
      <c r="GS440" s="1895">
        <v>0</v>
      </c>
      <c r="GT440" s="2086">
        <v>0</v>
      </c>
      <c r="GU440" s="2086">
        <v>5</v>
      </c>
      <c r="GV440" s="1895">
        <v>0</v>
      </c>
    </row>
    <row r="441" spans="1:204" ht="46.5" customHeight="1" x14ac:dyDescent="0.25">
      <c r="B441" s="7156"/>
      <c r="C441" s="7154"/>
      <c r="D441" s="7164"/>
      <c r="E441" s="7145"/>
      <c r="F441" s="7104"/>
      <c r="G441" s="7104"/>
      <c r="H441" s="1426"/>
      <c r="I441" s="1426"/>
      <c r="J441" s="1426"/>
      <c r="K441" s="1426"/>
      <c r="L441" s="1426"/>
      <c r="M441" s="1426"/>
      <c r="N441" s="5698"/>
      <c r="O441" s="5707"/>
      <c r="P441" s="7185"/>
      <c r="Q441" s="5698"/>
      <c r="R441" s="5704"/>
      <c r="S441" s="5698"/>
      <c r="T441" s="5698"/>
      <c r="U441" s="7116"/>
      <c r="V441" s="5698"/>
      <c r="W441" s="5695"/>
      <c r="X441" s="7204"/>
      <c r="Y441" s="2117">
        <v>2</v>
      </c>
      <c r="Z441" s="5415" t="s">
        <v>947</v>
      </c>
      <c r="AA441" s="5498" t="s">
        <v>948</v>
      </c>
      <c r="AB441" s="5499">
        <v>2</v>
      </c>
      <c r="AC441" s="584">
        <v>0</v>
      </c>
      <c r="AD441" s="580">
        <f t="shared" ref="AD441:AD445" si="2048">AC441/AB441</f>
        <v>0</v>
      </c>
      <c r="AE441" s="671">
        <v>1</v>
      </c>
      <c r="AF441" s="580">
        <f t="shared" ref="AF441:AF445" si="2049">AE441/AB441</f>
        <v>0.5</v>
      </c>
      <c r="AG441" s="671">
        <v>1</v>
      </c>
      <c r="AH441" s="580">
        <f t="shared" ref="AH441:AH445" si="2050">AG441/AB441</f>
        <v>0.5</v>
      </c>
      <c r="AI441" s="671">
        <v>0</v>
      </c>
      <c r="AJ441" s="580">
        <f t="shared" si="2032"/>
        <v>0</v>
      </c>
      <c r="AK441" s="1412">
        <f t="shared" si="2033"/>
        <v>1</v>
      </c>
      <c r="AL441" s="2337">
        <v>2</v>
      </c>
      <c r="AM441" s="1626" t="s">
        <v>3508</v>
      </c>
      <c r="AN441" s="1019" t="s">
        <v>1923</v>
      </c>
      <c r="AO441" s="1308" t="s">
        <v>1931</v>
      </c>
      <c r="AP441" s="1308" t="s">
        <v>1940</v>
      </c>
      <c r="AQ441" s="1308">
        <v>100</v>
      </c>
      <c r="AR441" s="1308" t="s">
        <v>1924</v>
      </c>
      <c r="AS441" s="976" t="s">
        <v>1579</v>
      </c>
      <c r="AT441" s="2295"/>
      <c r="AU441" s="1631" t="s">
        <v>1704</v>
      </c>
      <c r="AV441" s="6429">
        <v>2</v>
      </c>
      <c r="AW441" s="6430"/>
      <c r="AX441" s="4449">
        <f t="shared" si="1927"/>
        <v>0</v>
      </c>
      <c r="AY441" s="4450">
        <f t="shared" si="1928"/>
        <v>0</v>
      </c>
      <c r="AZ441" s="4411">
        <f t="shared" si="1929"/>
        <v>0</v>
      </c>
      <c r="BA441" s="4680" t="e">
        <f t="shared" si="1930"/>
        <v>#DIV/0!</v>
      </c>
      <c r="BB441" s="4432">
        <f t="shared" si="2020"/>
        <v>20</v>
      </c>
      <c r="BC441" s="4104">
        <f t="shared" si="1931"/>
        <v>-18</v>
      </c>
      <c r="BD441" s="1747">
        <f t="shared" si="1932"/>
        <v>10</v>
      </c>
      <c r="BE441" s="4893">
        <f t="shared" si="2030"/>
        <v>0</v>
      </c>
      <c r="BF441" s="6460">
        <v>2</v>
      </c>
      <c r="BG441" s="6461"/>
      <c r="BH441" s="3673">
        <f t="shared" si="1903"/>
        <v>1</v>
      </c>
      <c r="BI441" s="3674">
        <f t="shared" si="1934"/>
        <v>0</v>
      </c>
      <c r="BJ441" s="3111">
        <f t="shared" si="1935"/>
        <v>1</v>
      </c>
      <c r="BK441" s="1747">
        <f t="shared" si="1969"/>
        <v>0</v>
      </c>
      <c r="BL441" s="3732">
        <f t="shared" si="2034"/>
        <v>20</v>
      </c>
      <c r="BM441" s="3122">
        <f t="shared" si="1936"/>
        <v>-18</v>
      </c>
      <c r="BN441" s="1747">
        <f t="shared" si="1937"/>
        <v>10</v>
      </c>
      <c r="BO441" s="3738">
        <f t="shared" si="2031"/>
        <v>0</v>
      </c>
      <c r="BP441" s="3494"/>
      <c r="BQ441" s="6863">
        <v>2</v>
      </c>
      <c r="BR441" s="6864"/>
      <c r="BS441" s="2691">
        <f t="shared" si="2035"/>
        <v>1</v>
      </c>
      <c r="BT441" s="2692">
        <f t="shared" si="2036"/>
        <v>20</v>
      </c>
      <c r="BU441" s="2987">
        <f t="shared" si="1970"/>
        <v>-19</v>
      </c>
      <c r="BV441" s="1747">
        <f t="shared" si="1971"/>
        <v>20</v>
      </c>
      <c r="BW441" s="2685">
        <f t="shared" si="1972"/>
        <v>20</v>
      </c>
      <c r="BX441" s="2991">
        <f t="shared" si="1973"/>
        <v>-18</v>
      </c>
      <c r="BY441" s="1747">
        <f t="shared" si="1974"/>
        <v>10</v>
      </c>
      <c r="BZ441" s="3151"/>
      <c r="CA441" s="6706">
        <v>2</v>
      </c>
      <c r="CB441" s="6707"/>
      <c r="CC441" s="1813">
        <v>0</v>
      </c>
      <c r="CD441" s="1814">
        <v>0</v>
      </c>
      <c r="CE441" s="2359">
        <f t="shared" si="1944"/>
        <v>0</v>
      </c>
      <c r="CF441" s="1736">
        <v>0</v>
      </c>
      <c r="CG441" s="1737">
        <f t="shared" si="2037"/>
        <v>0</v>
      </c>
      <c r="CH441" s="2387">
        <f t="shared" si="1946"/>
        <v>2</v>
      </c>
      <c r="CI441" s="1736">
        <f t="shared" si="2038"/>
        <v>0</v>
      </c>
      <c r="CJ441" s="960"/>
      <c r="CK441" s="961"/>
      <c r="CM441" s="1723">
        <v>0</v>
      </c>
      <c r="CN441" s="1723">
        <v>0</v>
      </c>
      <c r="CO441" s="1723">
        <v>0</v>
      </c>
      <c r="CP441" s="1729"/>
      <c r="CQ441" s="1729"/>
      <c r="CR441" s="1729"/>
      <c r="CS441" s="1729"/>
      <c r="CT441" s="1729"/>
      <c r="CU441" s="1729"/>
      <c r="CV441" s="1729"/>
      <c r="CW441" s="1729"/>
      <c r="CX441" s="1729"/>
      <c r="CY441" s="5735">
        <v>2</v>
      </c>
      <c r="CZ441" s="5789"/>
      <c r="DA441" s="4883">
        <v>0</v>
      </c>
      <c r="DB441" s="4883">
        <v>0</v>
      </c>
      <c r="DC441" s="4326">
        <f t="shared" si="1975"/>
        <v>0</v>
      </c>
      <c r="DD441" s="4327" t="e">
        <f t="shared" si="1997"/>
        <v>#DIV/0!</v>
      </c>
      <c r="DE441" s="4884">
        <f t="shared" si="1852"/>
        <v>20</v>
      </c>
      <c r="DF441" s="4093">
        <f t="shared" si="1976"/>
        <v>-18</v>
      </c>
      <c r="DG441" s="1747">
        <f t="shared" si="2039"/>
        <v>10</v>
      </c>
      <c r="DH441" s="5830">
        <v>2</v>
      </c>
      <c r="DI441" s="5833"/>
      <c r="DJ441" s="4888">
        <v>0</v>
      </c>
      <c r="DK441" s="4888">
        <v>0</v>
      </c>
      <c r="DL441" s="4682">
        <f t="shared" si="1977"/>
        <v>0</v>
      </c>
      <c r="DM441" s="4683" t="e">
        <f t="shared" si="1998"/>
        <v>#DIV/0!</v>
      </c>
      <c r="DN441" s="4428">
        <f t="shared" si="1949"/>
        <v>20</v>
      </c>
      <c r="DO441" s="4093">
        <f t="shared" si="1978"/>
        <v>-18</v>
      </c>
      <c r="DP441" s="1747">
        <f t="shared" si="2040"/>
        <v>10</v>
      </c>
      <c r="DQ441" s="5938">
        <v>2</v>
      </c>
      <c r="DR441" s="5939"/>
      <c r="DS441" s="2688">
        <v>0</v>
      </c>
      <c r="DT441" s="2688">
        <v>0</v>
      </c>
      <c r="DU441" s="4756">
        <f t="shared" si="1951"/>
        <v>0</v>
      </c>
      <c r="DV441" s="2684" t="e">
        <f t="shared" si="1999"/>
        <v>#DIV/0!</v>
      </c>
      <c r="DW441" s="2683">
        <f t="shared" si="1952"/>
        <v>20</v>
      </c>
      <c r="DX441" s="4093">
        <f t="shared" si="1987"/>
        <v>-18</v>
      </c>
      <c r="DY441" s="1747">
        <f t="shared" si="2041"/>
        <v>10</v>
      </c>
      <c r="DZ441" s="5735">
        <v>2</v>
      </c>
      <c r="EA441" s="5789"/>
      <c r="EB441" s="3734">
        <v>1</v>
      </c>
      <c r="EC441" s="3734">
        <v>0</v>
      </c>
      <c r="ED441" s="3184">
        <f t="shared" si="1979"/>
        <v>1</v>
      </c>
      <c r="EE441" s="1747">
        <f t="shared" si="2000"/>
        <v>0</v>
      </c>
      <c r="EF441" s="3329">
        <f t="shared" si="1954"/>
        <v>20</v>
      </c>
      <c r="EG441" s="3174">
        <f t="shared" si="1980"/>
        <v>-18</v>
      </c>
      <c r="EH441" s="1747">
        <f t="shared" si="2042"/>
        <v>10</v>
      </c>
      <c r="EI441" s="5830">
        <v>2</v>
      </c>
      <c r="EJ441" s="5833"/>
      <c r="EK441" s="2905">
        <v>0</v>
      </c>
      <c r="EL441" s="2905">
        <v>0</v>
      </c>
      <c r="EM441" s="3184">
        <f t="shared" si="1981"/>
        <v>0</v>
      </c>
      <c r="EN441" s="1747" t="e">
        <f t="shared" si="2001"/>
        <v>#DIV/0!</v>
      </c>
      <c r="EO441" s="3016">
        <f t="shared" si="1956"/>
        <v>20</v>
      </c>
      <c r="EP441" s="3174">
        <f t="shared" si="1982"/>
        <v>-18</v>
      </c>
      <c r="EQ441" s="1747">
        <f t="shared" si="2043"/>
        <v>10</v>
      </c>
      <c r="ER441" s="5938">
        <v>2</v>
      </c>
      <c r="ES441" s="5939"/>
      <c r="ET441" s="3682">
        <v>0</v>
      </c>
      <c r="EU441" s="3682">
        <v>0</v>
      </c>
      <c r="EV441" s="3174">
        <f t="shared" si="1958"/>
        <v>0</v>
      </c>
      <c r="EW441" s="1747" t="e">
        <f t="shared" si="2002"/>
        <v>#DIV/0!</v>
      </c>
      <c r="EX441" s="3621">
        <f t="shared" si="1959"/>
        <v>20</v>
      </c>
      <c r="EY441" s="3174">
        <f t="shared" si="1988"/>
        <v>-18</v>
      </c>
      <c r="EZ441" s="3949">
        <f t="shared" si="2044"/>
        <v>10</v>
      </c>
      <c r="FA441" s="6786">
        <v>2</v>
      </c>
      <c r="FB441" s="6787"/>
      <c r="FC441" s="2528">
        <v>1</v>
      </c>
      <c r="FD441" s="2528">
        <v>1</v>
      </c>
      <c r="FE441" s="2844">
        <f t="shared" si="1983"/>
        <v>0</v>
      </c>
      <c r="FF441" s="1747">
        <f t="shared" si="2003"/>
        <v>1</v>
      </c>
      <c r="FG441" s="2589">
        <f t="shared" si="1961"/>
        <v>1</v>
      </c>
      <c r="FH441" s="2844">
        <f t="shared" si="1984"/>
        <v>1</v>
      </c>
      <c r="FI441" s="1747">
        <f t="shared" si="2045"/>
        <v>0.5</v>
      </c>
      <c r="FJ441" s="6739">
        <v>2</v>
      </c>
      <c r="FK441" s="6739"/>
      <c r="FL441" s="2572">
        <v>0</v>
      </c>
      <c r="FM441" s="2572">
        <v>8</v>
      </c>
      <c r="FN441" s="2844">
        <f t="shared" si="1985"/>
        <v>-8</v>
      </c>
      <c r="FO441" s="1747" t="e">
        <f t="shared" si="2004"/>
        <v>#DIV/0!</v>
      </c>
      <c r="FP441" s="2587">
        <f t="shared" si="1963"/>
        <v>9</v>
      </c>
      <c r="FQ441" s="2844">
        <f t="shared" si="1986"/>
        <v>-7</v>
      </c>
      <c r="FR441" s="1747">
        <f t="shared" si="2046"/>
        <v>4.5</v>
      </c>
      <c r="FS441" s="6863">
        <v>2</v>
      </c>
      <c r="FT441" s="6864"/>
      <c r="FU441" s="2688">
        <v>0</v>
      </c>
      <c r="FV441" s="2688">
        <v>11</v>
      </c>
      <c r="FW441" s="2844">
        <f t="shared" si="1965"/>
        <v>-11</v>
      </c>
      <c r="FX441" s="1747" t="e">
        <f t="shared" si="2005"/>
        <v>#DIV/0!</v>
      </c>
      <c r="FY441" s="2587">
        <f t="shared" si="1966"/>
        <v>20</v>
      </c>
      <c r="FZ441" s="2844">
        <f t="shared" si="1989"/>
        <v>-18</v>
      </c>
      <c r="GA441" s="1747">
        <f t="shared" si="2047"/>
        <v>10</v>
      </c>
      <c r="GB441" s="1">
        <f t="shared" si="1968"/>
        <v>0</v>
      </c>
      <c r="GC441" s="2219">
        <v>0</v>
      </c>
      <c r="GD441" s="1895">
        <v>1</v>
      </c>
      <c r="GE441" s="2126" t="s">
        <v>247</v>
      </c>
      <c r="GF441" s="2126" t="s">
        <v>248</v>
      </c>
      <c r="GG441" s="2105" t="s">
        <v>112</v>
      </c>
      <c r="GH441" s="2105" t="s">
        <v>29</v>
      </c>
      <c r="GI441" s="2105" t="s">
        <v>16</v>
      </c>
      <c r="GJ441" s="2105" t="s">
        <v>16</v>
      </c>
      <c r="GK441" s="2105" t="s">
        <v>19</v>
      </c>
      <c r="GL441" s="2117">
        <v>2</v>
      </c>
      <c r="GM441" s="439" t="s">
        <v>947</v>
      </c>
      <c r="GN441" s="435" t="s">
        <v>948</v>
      </c>
      <c r="GO441" s="1727">
        <v>2</v>
      </c>
      <c r="GP441" s="2083">
        <v>0</v>
      </c>
      <c r="GQ441" s="2086">
        <v>0</v>
      </c>
      <c r="GR441" s="2086">
        <v>0</v>
      </c>
      <c r="GS441" s="1895">
        <v>0</v>
      </c>
      <c r="GT441" s="2086">
        <v>0</v>
      </c>
      <c r="GU441" s="2086">
        <v>2</v>
      </c>
      <c r="GV441" s="1895">
        <v>0</v>
      </c>
    </row>
    <row r="442" spans="1:204" ht="38.25" x14ac:dyDescent="0.25">
      <c r="B442" s="7156"/>
      <c r="C442" s="7154"/>
      <c r="D442" s="7164"/>
      <c r="E442" s="7145"/>
      <c r="F442" s="7104"/>
      <c r="G442" s="7104"/>
      <c r="H442" s="1426"/>
      <c r="I442" s="1426"/>
      <c r="J442" s="1426"/>
      <c r="K442" s="1426"/>
      <c r="L442" s="1426"/>
      <c r="M442" s="1426"/>
      <c r="N442" s="5698"/>
      <c r="O442" s="5707"/>
      <c r="P442" s="7185"/>
      <c r="Q442" s="5698"/>
      <c r="R442" s="5704"/>
      <c r="S442" s="5698"/>
      <c r="T442" s="5698"/>
      <c r="U442" s="7116"/>
      <c r="V442" s="5698"/>
      <c r="W442" s="5695"/>
      <c r="X442" s="7204"/>
      <c r="Y442" s="2117">
        <v>3</v>
      </c>
      <c r="Z442" s="5415" t="s">
        <v>949</v>
      </c>
      <c r="AA442" s="5498" t="s">
        <v>950</v>
      </c>
      <c r="AB442" s="5499">
        <v>1</v>
      </c>
      <c r="AC442" s="584">
        <v>0</v>
      </c>
      <c r="AD442" s="580">
        <f t="shared" si="2048"/>
        <v>0</v>
      </c>
      <c r="AE442" s="671">
        <v>1</v>
      </c>
      <c r="AF442" s="580">
        <f t="shared" si="2049"/>
        <v>1</v>
      </c>
      <c r="AG442" s="671">
        <v>0</v>
      </c>
      <c r="AH442" s="580">
        <f t="shared" si="2050"/>
        <v>0</v>
      </c>
      <c r="AI442" s="671">
        <v>0</v>
      </c>
      <c r="AJ442" s="580">
        <f t="shared" si="2032"/>
        <v>0</v>
      </c>
      <c r="AK442" s="1412">
        <f t="shared" si="2033"/>
        <v>1</v>
      </c>
      <c r="AL442" s="2337">
        <v>3</v>
      </c>
      <c r="AM442" s="1626" t="s">
        <v>3509</v>
      </c>
      <c r="AN442" s="1019" t="s">
        <v>1925</v>
      </c>
      <c r="AO442" s="1308" t="s">
        <v>1932</v>
      </c>
      <c r="AP442" s="1308" t="s">
        <v>1939</v>
      </c>
      <c r="AQ442" s="1308">
        <v>100</v>
      </c>
      <c r="AR442" s="1308" t="s">
        <v>950</v>
      </c>
      <c r="AS442" s="976" t="s">
        <v>1579</v>
      </c>
      <c r="AT442" s="2295"/>
      <c r="AU442" s="1631" t="s">
        <v>1704</v>
      </c>
      <c r="AV442" s="6429">
        <v>1</v>
      </c>
      <c r="AW442" s="6430"/>
      <c r="AX442" s="4449">
        <f t="shared" si="1927"/>
        <v>0</v>
      </c>
      <c r="AY442" s="4586">
        <f t="shared" si="1928"/>
        <v>0.1</v>
      </c>
      <c r="AZ442" s="4411">
        <f t="shared" si="1929"/>
        <v>-0.1</v>
      </c>
      <c r="BA442" s="4680" t="e">
        <f t="shared" si="1930"/>
        <v>#DIV/0!</v>
      </c>
      <c r="BB442" s="5189">
        <f t="shared" si="2020"/>
        <v>0.9</v>
      </c>
      <c r="BC442" s="4104">
        <f t="shared" si="1931"/>
        <v>9.9999999999999978E-2</v>
      </c>
      <c r="BD442" s="1747">
        <f t="shared" si="1932"/>
        <v>0.9</v>
      </c>
      <c r="BE442" s="4893">
        <f t="shared" si="2030"/>
        <v>0</v>
      </c>
      <c r="BF442" s="6460">
        <v>1</v>
      </c>
      <c r="BG442" s="6461"/>
      <c r="BH442" s="3673">
        <f t="shared" si="1903"/>
        <v>0</v>
      </c>
      <c r="BI442" s="3740">
        <f t="shared" si="1934"/>
        <v>0.2</v>
      </c>
      <c r="BJ442" s="3111">
        <f t="shared" si="1935"/>
        <v>-0.2</v>
      </c>
      <c r="BK442" s="1747" t="e">
        <f t="shared" si="1969"/>
        <v>#DIV/0!</v>
      </c>
      <c r="BL442" s="3741">
        <f t="shared" si="2034"/>
        <v>0.8</v>
      </c>
      <c r="BM442" s="3122">
        <f t="shared" si="1936"/>
        <v>0.19999999999999996</v>
      </c>
      <c r="BN442" s="1747">
        <f t="shared" si="1937"/>
        <v>0.8</v>
      </c>
      <c r="BO442" s="3738">
        <f t="shared" si="2031"/>
        <v>0</v>
      </c>
      <c r="BP442" s="3494"/>
      <c r="BQ442" s="6863">
        <v>1</v>
      </c>
      <c r="BR442" s="6864"/>
      <c r="BS442" s="2691">
        <f t="shared" si="2035"/>
        <v>1</v>
      </c>
      <c r="BT442" s="2880">
        <f t="shared" si="2036"/>
        <v>0.6</v>
      </c>
      <c r="BU442" s="2987">
        <f t="shared" si="1970"/>
        <v>0.4</v>
      </c>
      <c r="BV442" s="1747">
        <f t="shared" si="1971"/>
        <v>0.6</v>
      </c>
      <c r="BW442" s="2825">
        <f t="shared" si="1972"/>
        <v>0.6</v>
      </c>
      <c r="BX442" s="2991">
        <f t="shared" si="1973"/>
        <v>0.4</v>
      </c>
      <c r="BY442" s="1747">
        <f t="shared" si="1974"/>
        <v>0.6</v>
      </c>
      <c r="BZ442" s="3151"/>
      <c r="CA442" s="6706">
        <v>1</v>
      </c>
      <c r="CB442" s="6707"/>
      <c r="CC442" s="1813">
        <v>0</v>
      </c>
      <c r="CD442" s="1814">
        <v>0</v>
      </c>
      <c r="CE442" s="2359">
        <f t="shared" si="1944"/>
        <v>0</v>
      </c>
      <c r="CF442" s="1736">
        <v>0</v>
      </c>
      <c r="CG442" s="1737">
        <f t="shared" si="2037"/>
        <v>0</v>
      </c>
      <c r="CH442" s="2387">
        <f t="shared" si="1946"/>
        <v>1</v>
      </c>
      <c r="CI442" s="1736">
        <f t="shared" si="2038"/>
        <v>0</v>
      </c>
      <c r="CJ442" s="960"/>
      <c r="CK442" s="2479"/>
      <c r="CM442" s="1723">
        <v>0</v>
      </c>
      <c r="CN442" s="1723">
        <v>0</v>
      </c>
      <c r="CO442" s="1723">
        <v>0</v>
      </c>
      <c r="CP442" s="1729"/>
      <c r="CQ442" s="1729"/>
      <c r="CR442" s="1729"/>
      <c r="CS442" s="1729"/>
      <c r="CT442" s="1729"/>
      <c r="CU442" s="1729"/>
      <c r="CV442" s="1729"/>
      <c r="CW442" s="1729"/>
      <c r="CX442" s="1729"/>
      <c r="CY442" s="5735">
        <v>1</v>
      </c>
      <c r="CZ442" s="5789"/>
      <c r="DA442" s="4889">
        <v>0</v>
      </c>
      <c r="DB442" s="4894">
        <v>0.1</v>
      </c>
      <c r="DC442" s="4326">
        <f t="shared" si="1975"/>
        <v>-0.1</v>
      </c>
      <c r="DD442" s="4327" t="e">
        <f t="shared" si="1997"/>
        <v>#DIV/0!</v>
      </c>
      <c r="DE442" s="4885">
        <f t="shared" si="1852"/>
        <v>0.9</v>
      </c>
      <c r="DF442" s="4093">
        <f t="shared" si="1976"/>
        <v>9.9999999999999978E-2</v>
      </c>
      <c r="DG442" s="1747">
        <f t="shared" si="2039"/>
        <v>0.9</v>
      </c>
      <c r="DH442" s="5830">
        <v>1</v>
      </c>
      <c r="DI442" s="5833"/>
      <c r="DJ442" s="4888">
        <v>0</v>
      </c>
      <c r="DK442" s="4888">
        <v>0</v>
      </c>
      <c r="DL442" s="4682">
        <f t="shared" si="1977"/>
        <v>0</v>
      </c>
      <c r="DM442" s="4683" t="e">
        <f t="shared" si="1998"/>
        <v>#DIV/0!</v>
      </c>
      <c r="DN442" s="5365">
        <f t="shared" si="1949"/>
        <v>0.9</v>
      </c>
      <c r="DO442" s="4093">
        <f t="shared" si="1978"/>
        <v>9.9999999999999978E-2</v>
      </c>
      <c r="DP442" s="1747">
        <f t="shared" si="2040"/>
        <v>0.9</v>
      </c>
      <c r="DQ442" s="5938">
        <v>1</v>
      </c>
      <c r="DR442" s="5939"/>
      <c r="DS442" s="2688">
        <v>0</v>
      </c>
      <c r="DT442" s="2688">
        <v>0</v>
      </c>
      <c r="DU442" s="4756">
        <f t="shared" si="1951"/>
        <v>0</v>
      </c>
      <c r="DV442" s="2684" t="e">
        <f t="shared" si="1999"/>
        <v>#DIV/0!</v>
      </c>
      <c r="DW442" s="4531">
        <f t="shared" si="1952"/>
        <v>0.9</v>
      </c>
      <c r="DX442" s="4093">
        <f t="shared" si="1987"/>
        <v>9.9999999999999978E-2</v>
      </c>
      <c r="DY442" s="1747">
        <f t="shared" si="2041"/>
        <v>0.9</v>
      </c>
      <c r="DZ442" s="5735">
        <v>1</v>
      </c>
      <c r="EA442" s="5789"/>
      <c r="EB442" s="3734">
        <v>0</v>
      </c>
      <c r="EC442" s="3734">
        <v>0</v>
      </c>
      <c r="ED442" s="3184">
        <f t="shared" si="1979"/>
        <v>0</v>
      </c>
      <c r="EE442" s="1747" t="e">
        <f t="shared" si="2000"/>
        <v>#DIV/0!</v>
      </c>
      <c r="EF442" s="3689">
        <f t="shared" si="1954"/>
        <v>0.6</v>
      </c>
      <c r="EG442" s="3174">
        <f t="shared" si="1980"/>
        <v>0.4</v>
      </c>
      <c r="EH442" s="1747">
        <f t="shared" si="2042"/>
        <v>0.6</v>
      </c>
      <c r="EI442" s="5830">
        <v>1</v>
      </c>
      <c r="EJ442" s="5833"/>
      <c r="EK442" s="2905">
        <v>0</v>
      </c>
      <c r="EL442" s="2905">
        <v>0</v>
      </c>
      <c r="EM442" s="3184">
        <f t="shared" si="1981"/>
        <v>0</v>
      </c>
      <c r="EN442" s="1747" t="e">
        <f t="shared" si="2001"/>
        <v>#DIV/0!</v>
      </c>
      <c r="EO442" s="3016">
        <f t="shared" si="1956"/>
        <v>0.6</v>
      </c>
      <c r="EP442" s="3174">
        <f t="shared" si="1982"/>
        <v>0.4</v>
      </c>
      <c r="EQ442" s="1747">
        <f t="shared" si="2043"/>
        <v>0.6</v>
      </c>
      <c r="ER442" s="5938">
        <v>1</v>
      </c>
      <c r="ES442" s="5939"/>
      <c r="ET442" s="3682">
        <v>0</v>
      </c>
      <c r="EU442" s="3691">
        <v>0.2</v>
      </c>
      <c r="EV442" s="3174">
        <f t="shared" si="1958"/>
        <v>-0.2</v>
      </c>
      <c r="EW442" s="1747" t="e">
        <f t="shared" si="2002"/>
        <v>#DIV/0!</v>
      </c>
      <c r="EX442" s="3693">
        <f t="shared" si="1959"/>
        <v>0.8</v>
      </c>
      <c r="EY442" s="3174">
        <f t="shared" si="1988"/>
        <v>0.19999999999999996</v>
      </c>
      <c r="EZ442" s="1747">
        <f t="shared" si="2044"/>
        <v>0.8</v>
      </c>
      <c r="FA442" s="6786">
        <v>1</v>
      </c>
      <c r="FB442" s="6787"/>
      <c r="FC442" s="2528">
        <v>0</v>
      </c>
      <c r="FD442" s="2528">
        <v>0</v>
      </c>
      <c r="FE442" s="2844">
        <f t="shared" si="1983"/>
        <v>0</v>
      </c>
      <c r="FF442" s="1747" t="e">
        <f t="shared" si="2003"/>
        <v>#DIV/0!</v>
      </c>
      <c r="FG442" s="2589">
        <f t="shared" si="1961"/>
        <v>0</v>
      </c>
      <c r="FH442" s="2844">
        <f t="shared" si="1984"/>
        <v>1</v>
      </c>
      <c r="FI442" s="1747">
        <f t="shared" si="2045"/>
        <v>0</v>
      </c>
      <c r="FJ442" s="6739">
        <v>1</v>
      </c>
      <c r="FK442" s="6739"/>
      <c r="FL442" s="2572">
        <v>0</v>
      </c>
      <c r="FM442" s="2572">
        <v>0</v>
      </c>
      <c r="FN442" s="2844">
        <f t="shared" si="1985"/>
        <v>0</v>
      </c>
      <c r="FO442" s="1747" t="e">
        <f t="shared" si="2004"/>
        <v>#DIV/0!</v>
      </c>
      <c r="FP442" s="2587">
        <f t="shared" si="1963"/>
        <v>0</v>
      </c>
      <c r="FQ442" s="2844">
        <f t="shared" si="1986"/>
        <v>1</v>
      </c>
      <c r="FR442" s="1747">
        <f t="shared" si="2046"/>
        <v>0</v>
      </c>
      <c r="FS442" s="6863">
        <v>1</v>
      </c>
      <c r="FT442" s="6864"/>
      <c r="FU442" s="2688">
        <v>1</v>
      </c>
      <c r="FV442" s="3005">
        <v>0.6</v>
      </c>
      <c r="FW442" s="2844">
        <f t="shared" si="1965"/>
        <v>0.4</v>
      </c>
      <c r="FX442" s="1747">
        <f t="shared" si="2005"/>
        <v>0.6</v>
      </c>
      <c r="FY442" s="2750">
        <f t="shared" si="1966"/>
        <v>0.6</v>
      </c>
      <c r="FZ442" s="2844">
        <f t="shared" si="1989"/>
        <v>0.4</v>
      </c>
      <c r="GA442" s="1747">
        <f t="shared" si="2047"/>
        <v>0.6</v>
      </c>
      <c r="GB442" s="1">
        <f t="shared" si="1968"/>
        <v>0</v>
      </c>
      <c r="GC442" s="2219">
        <v>0</v>
      </c>
      <c r="GD442" s="1895">
        <v>1</v>
      </c>
      <c r="GE442" s="2126" t="s">
        <v>247</v>
      </c>
      <c r="GF442" s="2126" t="s">
        <v>248</v>
      </c>
      <c r="GG442" s="2105" t="s">
        <v>112</v>
      </c>
      <c r="GH442" s="2105" t="s">
        <v>29</v>
      </c>
      <c r="GI442" s="2105" t="s">
        <v>16</v>
      </c>
      <c r="GJ442" s="2105" t="s">
        <v>16</v>
      </c>
      <c r="GK442" s="2105" t="s">
        <v>19</v>
      </c>
      <c r="GL442" s="2117">
        <v>3</v>
      </c>
      <c r="GM442" s="439" t="s">
        <v>949</v>
      </c>
      <c r="GN442" s="435" t="s">
        <v>950</v>
      </c>
      <c r="GO442" s="1727">
        <v>1</v>
      </c>
      <c r="GP442" s="2083">
        <v>0</v>
      </c>
      <c r="GQ442" s="2086">
        <v>0</v>
      </c>
      <c r="GR442" s="2086">
        <v>0</v>
      </c>
      <c r="GS442" s="1895">
        <v>0</v>
      </c>
      <c r="GT442" s="2086">
        <v>0</v>
      </c>
      <c r="GU442" s="2086">
        <v>1</v>
      </c>
      <c r="GV442" s="1895">
        <v>0</v>
      </c>
    </row>
    <row r="443" spans="1:204" ht="38.25" x14ac:dyDescent="0.25">
      <c r="B443" s="7156"/>
      <c r="C443" s="7154"/>
      <c r="D443" s="7164"/>
      <c r="E443" s="7145"/>
      <c r="F443" s="7104"/>
      <c r="G443" s="7104"/>
      <c r="H443" s="1426"/>
      <c r="I443" s="1426"/>
      <c r="J443" s="1426"/>
      <c r="K443" s="1426"/>
      <c r="L443" s="1426"/>
      <c r="M443" s="1426"/>
      <c r="N443" s="5698"/>
      <c r="O443" s="5707"/>
      <c r="P443" s="7185"/>
      <c r="Q443" s="5698"/>
      <c r="R443" s="5704"/>
      <c r="S443" s="5698"/>
      <c r="T443" s="5698"/>
      <c r="U443" s="7116"/>
      <c r="V443" s="5698"/>
      <c r="W443" s="5695"/>
      <c r="X443" s="7204"/>
      <c r="Y443" s="2133">
        <v>4</v>
      </c>
      <c r="Z443" s="5415" t="s">
        <v>951</v>
      </c>
      <c r="AA443" s="5500" t="s">
        <v>952</v>
      </c>
      <c r="AB443" s="5499">
        <v>600</v>
      </c>
      <c r="AC443" s="584">
        <v>150</v>
      </c>
      <c r="AD443" s="580">
        <f t="shared" si="2048"/>
        <v>0.25</v>
      </c>
      <c r="AE443" s="671">
        <v>150</v>
      </c>
      <c r="AF443" s="580">
        <f t="shared" si="2049"/>
        <v>0.25</v>
      </c>
      <c r="AG443" s="671">
        <v>150</v>
      </c>
      <c r="AH443" s="580">
        <f t="shared" si="2050"/>
        <v>0.25</v>
      </c>
      <c r="AI443" s="671">
        <v>150</v>
      </c>
      <c r="AJ443" s="580">
        <f t="shared" si="2032"/>
        <v>0.25</v>
      </c>
      <c r="AK443" s="1412">
        <f t="shared" si="2033"/>
        <v>1</v>
      </c>
      <c r="AL443" s="2337">
        <v>4</v>
      </c>
      <c r="AM443" s="1626" t="s">
        <v>3510</v>
      </c>
      <c r="AN443" s="1308" t="s">
        <v>1926</v>
      </c>
      <c r="AO443" s="1308" t="s">
        <v>1933</v>
      </c>
      <c r="AP443" s="1308" t="s">
        <v>1938</v>
      </c>
      <c r="AQ443" s="1308">
        <v>100</v>
      </c>
      <c r="AR443" s="1308" t="s">
        <v>952</v>
      </c>
      <c r="AS443" s="976" t="s">
        <v>1579</v>
      </c>
      <c r="AT443" s="2295"/>
      <c r="AU443" s="1631" t="s">
        <v>1704</v>
      </c>
      <c r="AV443" s="6429">
        <v>600</v>
      </c>
      <c r="AW443" s="6430"/>
      <c r="AX443" s="4449">
        <f t="shared" si="1927"/>
        <v>150</v>
      </c>
      <c r="AY443" s="4450">
        <f t="shared" si="1928"/>
        <v>134</v>
      </c>
      <c r="AZ443" s="4411">
        <f t="shared" si="1929"/>
        <v>16</v>
      </c>
      <c r="BA443" s="4680">
        <f t="shared" si="1930"/>
        <v>0.89333333333333331</v>
      </c>
      <c r="BB443" s="4432">
        <f t="shared" si="2020"/>
        <v>600</v>
      </c>
      <c r="BC443" s="4104">
        <f t="shared" si="1931"/>
        <v>0</v>
      </c>
      <c r="BD443" s="1747">
        <f t="shared" si="1932"/>
        <v>1</v>
      </c>
      <c r="BE443" s="4893">
        <f t="shared" si="2030"/>
        <v>0</v>
      </c>
      <c r="BF443" s="6460">
        <v>600</v>
      </c>
      <c r="BG443" s="6461"/>
      <c r="BH443" s="3673">
        <f t="shared" si="1903"/>
        <v>150</v>
      </c>
      <c r="BI443" s="3674">
        <f t="shared" si="1934"/>
        <v>73</v>
      </c>
      <c r="BJ443" s="3111">
        <f t="shared" si="1935"/>
        <v>77</v>
      </c>
      <c r="BK443" s="1747">
        <f t="shared" si="1969"/>
        <v>0.48666666666666669</v>
      </c>
      <c r="BL443" s="3732">
        <f t="shared" si="2034"/>
        <v>466</v>
      </c>
      <c r="BM443" s="3122">
        <f t="shared" si="1936"/>
        <v>134</v>
      </c>
      <c r="BN443" s="1747">
        <f t="shared" si="1937"/>
        <v>0.77666666666666662</v>
      </c>
      <c r="BO443" s="3738">
        <f t="shared" si="2031"/>
        <v>0</v>
      </c>
      <c r="BP443" s="3494"/>
      <c r="BQ443" s="6863">
        <v>600</v>
      </c>
      <c r="BR443" s="6864"/>
      <c r="BS443" s="2691">
        <f t="shared" si="2035"/>
        <v>150</v>
      </c>
      <c r="BT443" s="2692">
        <f t="shared" si="2036"/>
        <v>243</v>
      </c>
      <c r="BU443" s="2987">
        <f t="shared" si="1970"/>
        <v>-93</v>
      </c>
      <c r="BV443" s="1747">
        <f t="shared" si="1971"/>
        <v>1.62</v>
      </c>
      <c r="BW443" s="2685">
        <f t="shared" si="1972"/>
        <v>393</v>
      </c>
      <c r="BX443" s="2991">
        <f t="shared" si="1973"/>
        <v>207</v>
      </c>
      <c r="BY443" s="1747">
        <f t="shared" si="1974"/>
        <v>0.65500000000000003</v>
      </c>
      <c r="BZ443" s="3151"/>
      <c r="CA443" s="6706">
        <v>600</v>
      </c>
      <c r="CB443" s="6707"/>
      <c r="CC443" s="1813">
        <v>150</v>
      </c>
      <c r="CD443" s="1814">
        <v>150</v>
      </c>
      <c r="CE443" s="2359">
        <f t="shared" si="1944"/>
        <v>0</v>
      </c>
      <c r="CF443" s="1747">
        <f>CD443/CC443</f>
        <v>1</v>
      </c>
      <c r="CG443" s="1737">
        <f t="shared" si="2037"/>
        <v>150</v>
      </c>
      <c r="CH443" s="2387">
        <f t="shared" si="1946"/>
        <v>450</v>
      </c>
      <c r="CI443" s="1736">
        <f t="shared" si="2038"/>
        <v>0.25</v>
      </c>
      <c r="CJ443" s="960"/>
      <c r="CK443" s="961"/>
      <c r="CM443" s="1723">
        <v>50</v>
      </c>
      <c r="CN443" s="1723">
        <v>50</v>
      </c>
      <c r="CO443" s="1723">
        <v>50</v>
      </c>
      <c r="CP443" s="1729"/>
      <c r="CQ443" s="1729"/>
      <c r="CR443" s="1729"/>
      <c r="CS443" s="1729"/>
      <c r="CT443" s="1729"/>
      <c r="CU443" s="1729"/>
      <c r="CV443" s="1729"/>
      <c r="CW443" s="1729"/>
      <c r="CX443" s="1729"/>
      <c r="CY443" s="5735">
        <v>600</v>
      </c>
      <c r="CZ443" s="5789"/>
      <c r="DA443" s="4883">
        <v>60</v>
      </c>
      <c r="DB443" s="4883">
        <v>78</v>
      </c>
      <c r="DC443" s="4326">
        <f t="shared" si="1975"/>
        <v>-18</v>
      </c>
      <c r="DD443" s="4327">
        <f t="shared" si="1997"/>
        <v>1.3</v>
      </c>
      <c r="DE443" s="4884">
        <f t="shared" si="1852"/>
        <v>544</v>
      </c>
      <c r="DF443" s="4093">
        <f t="shared" si="1976"/>
        <v>56</v>
      </c>
      <c r="DG443" s="1747">
        <f t="shared" si="2039"/>
        <v>0.90666666666666662</v>
      </c>
      <c r="DH443" s="5830">
        <v>600</v>
      </c>
      <c r="DI443" s="5833"/>
      <c r="DJ443" s="4888">
        <v>60</v>
      </c>
      <c r="DK443" s="4888">
        <v>51</v>
      </c>
      <c r="DL443" s="4682">
        <f t="shared" si="1977"/>
        <v>9</v>
      </c>
      <c r="DM443" s="4683">
        <f t="shared" si="1998"/>
        <v>0.85</v>
      </c>
      <c r="DN443" s="4428">
        <f t="shared" si="1949"/>
        <v>595</v>
      </c>
      <c r="DO443" s="4093">
        <f t="shared" si="1978"/>
        <v>5</v>
      </c>
      <c r="DP443" s="1747">
        <f t="shared" si="2040"/>
        <v>0.9916666666666667</v>
      </c>
      <c r="DQ443" s="5938">
        <v>600</v>
      </c>
      <c r="DR443" s="5939"/>
      <c r="DS443" s="2688">
        <v>30</v>
      </c>
      <c r="DT443" s="2688">
        <v>5</v>
      </c>
      <c r="DU443" s="4756">
        <f t="shared" si="1951"/>
        <v>25</v>
      </c>
      <c r="DV443" s="2684">
        <f t="shared" si="1999"/>
        <v>0.16666666666666666</v>
      </c>
      <c r="DW443" s="2683">
        <f t="shared" si="1952"/>
        <v>600</v>
      </c>
      <c r="DX443" s="4093">
        <f t="shared" si="1987"/>
        <v>0</v>
      </c>
      <c r="DY443" s="1747">
        <f t="shared" si="2041"/>
        <v>1</v>
      </c>
      <c r="DZ443" s="5735">
        <v>600</v>
      </c>
      <c r="EA443" s="5789"/>
      <c r="EB443" s="3734">
        <v>50</v>
      </c>
      <c r="EC443" s="3734">
        <v>70</v>
      </c>
      <c r="ED443" s="3184">
        <f t="shared" si="1979"/>
        <v>-20</v>
      </c>
      <c r="EE443" s="1747">
        <f t="shared" si="2000"/>
        <v>1.4</v>
      </c>
      <c r="EF443" s="3329">
        <f t="shared" si="1954"/>
        <v>463</v>
      </c>
      <c r="EG443" s="3174">
        <f t="shared" si="1980"/>
        <v>137</v>
      </c>
      <c r="EH443" s="1747">
        <f t="shared" si="2042"/>
        <v>0.77166666666666661</v>
      </c>
      <c r="EI443" s="5830">
        <v>600</v>
      </c>
      <c r="EJ443" s="5833"/>
      <c r="EK443" s="2905">
        <v>50</v>
      </c>
      <c r="EL443" s="2905">
        <v>0</v>
      </c>
      <c r="EM443" s="3184">
        <f t="shared" si="1981"/>
        <v>50</v>
      </c>
      <c r="EN443" s="1747">
        <f t="shared" si="2001"/>
        <v>0</v>
      </c>
      <c r="EO443" s="3016">
        <f t="shared" si="1956"/>
        <v>463</v>
      </c>
      <c r="EP443" s="3174">
        <f t="shared" si="1982"/>
        <v>137</v>
      </c>
      <c r="EQ443" s="1747">
        <f t="shared" si="2043"/>
        <v>0.77166666666666661</v>
      </c>
      <c r="ER443" s="5938">
        <v>600</v>
      </c>
      <c r="ES443" s="5939"/>
      <c r="ET443" s="3682">
        <v>50</v>
      </c>
      <c r="EU443" s="3682">
        <v>3</v>
      </c>
      <c r="EV443" s="3174">
        <f t="shared" si="1958"/>
        <v>47</v>
      </c>
      <c r="EW443" s="1747">
        <f t="shared" si="2002"/>
        <v>0.06</v>
      </c>
      <c r="EX443" s="3621">
        <f t="shared" si="1959"/>
        <v>466</v>
      </c>
      <c r="EY443" s="3174">
        <f t="shared" si="1988"/>
        <v>134</v>
      </c>
      <c r="EZ443" s="1747">
        <f t="shared" si="2044"/>
        <v>0.77666666666666662</v>
      </c>
      <c r="FA443" s="6786">
        <v>600</v>
      </c>
      <c r="FB443" s="6787"/>
      <c r="FC443" s="2528">
        <v>0</v>
      </c>
      <c r="FD443" s="2528">
        <v>0</v>
      </c>
      <c r="FE443" s="2844">
        <f t="shared" si="1983"/>
        <v>0</v>
      </c>
      <c r="FF443" s="1747" t="e">
        <f t="shared" si="2003"/>
        <v>#DIV/0!</v>
      </c>
      <c r="FG443" s="2589">
        <f t="shared" si="1961"/>
        <v>150</v>
      </c>
      <c r="FH443" s="2844">
        <f t="shared" si="1984"/>
        <v>450</v>
      </c>
      <c r="FI443" s="1747">
        <f t="shared" si="2045"/>
        <v>0.25</v>
      </c>
      <c r="FJ443" s="6739">
        <v>600</v>
      </c>
      <c r="FK443" s="6739"/>
      <c r="FL443" s="2572">
        <v>100</v>
      </c>
      <c r="FM443" s="2572">
        <v>115</v>
      </c>
      <c r="FN443" s="2844">
        <f t="shared" si="1985"/>
        <v>-15</v>
      </c>
      <c r="FO443" s="1747">
        <f t="shared" si="2004"/>
        <v>1.1499999999999999</v>
      </c>
      <c r="FP443" s="2587">
        <f t="shared" si="1963"/>
        <v>265</v>
      </c>
      <c r="FQ443" s="2844">
        <f t="shared" si="1986"/>
        <v>335</v>
      </c>
      <c r="FR443" s="1747">
        <f t="shared" si="2046"/>
        <v>0.44166666666666665</v>
      </c>
      <c r="FS443" s="6863">
        <v>600</v>
      </c>
      <c r="FT443" s="6864"/>
      <c r="FU443" s="2688">
        <v>50</v>
      </c>
      <c r="FV443" s="2688">
        <v>128</v>
      </c>
      <c r="FW443" s="2844">
        <f t="shared" si="1965"/>
        <v>-78</v>
      </c>
      <c r="FX443" s="1747">
        <f t="shared" si="2005"/>
        <v>2.56</v>
      </c>
      <c r="FY443" s="2587">
        <f t="shared" si="1966"/>
        <v>393</v>
      </c>
      <c r="FZ443" s="2844">
        <f t="shared" si="1989"/>
        <v>207</v>
      </c>
      <c r="GA443" s="1747">
        <f t="shared" si="2047"/>
        <v>0.65500000000000003</v>
      </c>
      <c r="GB443" s="1">
        <f t="shared" si="1968"/>
        <v>0.11666666666666659</v>
      </c>
      <c r="GC443" s="2219">
        <v>0</v>
      </c>
      <c r="GD443" s="1895">
        <v>1</v>
      </c>
      <c r="GE443" s="2126" t="s">
        <v>247</v>
      </c>
      <c r="GF443" s="2126" t="s">
        <v>248</v>
      </c>
      <c r="GG443" s="2105" t="s">
        <v>112</v>
      </c>
      <c r="GH443" s="2105" t="s">
        <v>29</v>
      </c>
      <c r="GI443" s="2105" t="s">
        <v>16</v>
      </c>
      <c r="GJ443" s="2105" t="s">
        <v>16</v>
      </c>
      <c r="GK443" s="2105" t="s">
        <v>19</v>
      </c>
      <c r="GL443" s="2133">
        <v>4</v>
      </c>
      <c r="GM443" s="439" t="s">
        <v>951</v>
      </c>
      <c r="GN443" s="1968" t="s">
        <v>952</v>
      </c>
      <c r="GO443" s="1727">
        <v>600</v>
      </c>
      <c r="GP443" s="2083">
        <v>150</v>
      </c>
      <c r="GQ443" s="2086">
        <v>150</v>
      </c>
      <c r="GR443" s="2086">
        <v>0</v>
      </c>
      <c r="GS443" s="1895">
        <v>1</v>
      </c>
      <c r="GT443" s="2086">
        <v>150</v>
      </c>
      <c r="GU443" s="2086">
        <v>450</v>
      </c>
      <c r="GV443" s="1895">
        <v>0.25</v>
      </c>
    </row>
    <row r="444" spans="1:204" ht="38.25" x14ac:dyDescent="0.25">
      <c r="B444" s="7156"/>
      <c r="C444" s="7154"/>
      <c r="D444" s="7164"/>
      <c r="E444" s="7145"/>
      <c r="F444" s="7104"/>
      <c r="G444" s="7104"/>
      <c r="H444" s="1426"/>
      <c r="I444" s="1426"/>
      <c r="J444" s="1426"/>
      <c r="K444" s="1426"/>
      <c r="L444" s="1426"/>
      <c r="M444" s="1426"/>
      <c r="N444" s="5698"/>
      <c r="O444" s="5707"/>
      <c r="P444" s="7185"/>
      <c r="Q444" s="5698"/>
      <c r="R444" s="5704"/>
      <c r="S444" s="5698"/>
      <c r="T444" s="5698"/>
      <c r="U444" s="7116"/>
      <c r="V444" s="5698"/>
      <c r="W444" s="5695"/>
      <c r="X444" s="7204"/>
      <c r="Y444" s="2133">
        <v>5</v>
      </c>
      <c r="Z444" s="5415" t="s">
        <v>953</v>
      </c>
      <c r="AA444" s="5500" t="s">
        <v>954</v>
      </c>
      <c r="AB444" s="5499">
        <v>50</v>
      </c>
      <c r="AC444" s="584">
        <v>10</v>
      </c>
      <c r="AD444" s="580">
        <f t="shared" si="2048"/>
        <v>0.2</v>
      </c>
      <c r="AE444" s="671">
        <v>20</v>
      </c>
      <c r="AF444" s="580">
        <f t="shared" si="2049"/>
        <v>0.4</v>
      </c>
      <c r="AG444" s="671">
        <v>10</v>
      </c>
      <c r="AH444" s="580">
        <f t="shared" si="2050"/>
        <v>0.2</v>
      </c>
      <c r="AI444" s="671">
        <v>10</v>
      </c>
      <c r="AJ444" s="580">
        <f t="shared" si="2032"/>
        <v>0.2</v>
      </c>
      <c r="AK444" s="1412">
        <f t="shared" si="2033"/>
        <v>1</v>
      </c>
      <c r="AL444" s="2337">
        <v>5</v>
      </c>
      <c r="AM444" s="1626" t="s">
        <v>953</v>
      </c>
      <c r="AN444" s="1019" t="s">
        <v>1927</v>
      </c>
      <c r="AO444" s="1308" t="s">
        <v>1934</v>
      </c>
      <c r="AP444" s="1308" t="s">
        <v>1937</v>
      </c>
      <c r="AQ444" s="1308">
        <v>100</v>
      </c>
      <c r="AR444" s="1308" t="s">
        <v>954</v>
      </c>
      <c r="AS444" s="976" t="s">
        <v>1579</v>
      </c>
      <c r="AT444" s="2295"/>
      <c r="AU444" s="1631" t="s">
        <v>1704</v>
      </c>
      <c r="AV444" s="6429">
        <v>50</v>
      </c>
      <c r="AW444" s="6430"/>
      <c r="AX444" s="4449">
        <f t="shared" si="1927"/>
        <v>10</v>
      </c>
      <c r="AY444" s="4450">
        <f t="shared" si="1928"/>
        <v>30</v>
      </c>
      <c r="AZ444" s="4411">
        <f t="shared" si="1929"/>
        <v>-20</v>
      </c>
      <c r="BA444" s="4680">
        <f t="shared" si="1930"/>
        <v>3</v>
      </c>
      <c r="BB444" s="4432">
        <f t="shared" si="2020"/>
        <v>95</v>
      </c>
      <c r="BC444" s="4104">
        <f t="shared" si="1931"/>
        <v>-45</v>
      </c>
      <c r="BD444" s="1747">
        <f t="shared" si="1932"/>
        <v>1.9</v>
      </c>
      <c r="BE444" s="4893">
        <f t="shared" si="2030"/>
        <v>0</v>
      </c>
      <c r="BF444" s="6460">
        <v>50</v>
      </c>
      <c r="BG444" s="6461"/>
      <c r="BH444" s="3673">
        <f t="shared" si="1903"/>
        <v>10</v>
      </c>
      <c r="BI444" s="3674">
        <f t="shared" si="1934"/>
        <v>25</v>
      </c>
      <c r="BJ444" s="3111">
        <f t="shared" si="1935"/>
        <v>-15</v>
      </c>
      <c r="BK444" s="1747">
        <f t="shared" si="1969"/>
        <v>2.5</v>
      </c>
      <c r="BL444" s="3732">
        <f t="shared" si="2034"/>
        <v>65</v>
      </c>
      <c r="BM444" s="3122">
        <f t="shared" si="1936"/>
        <v>-15</v>
      </c>
      <c r="BN444" s="1747">
        <f t="shared" si="1937"/>
        <v>1.3</v>
      </c>
      <c r="BO444" s="3738">
        <f t="shared" si="2031"/>
        <v>0</v>
      </c>
      <c r="BP444" s="3494"/>
      <c r="BQ444" s="6863">
        <v>50</v>
      </c>
      <c r="BR444" s="6864"/>
      <c r="BS444" s="2691">
        <f t="shared" si="2035"/>
        <v>20</v>
      </c>
      <c r="BT444" s="2692">
        <f t="shared" si="2036"/>
        <v>30</v>
      </c>
      <c r="BU444" s="2987">
        <f t="shared" si="1970"/>
        <v>-10</v>
      </c>
      <c r="BV444" s="1747">
        <f t="shared" si="1971"/>
        <v>1.5</v>
      </c>
      <c r="BW444" s="2685">
        <f t="shared" si="1972"/>
        <v>40</v>
      </c>
      <c r="BX444" s="2991">
        <f t="shared" si="1973"/>
        <v>10</v>
      </c>
      <c r="BY444" s="1747">
        <f t="shared" si="1974"/>
        <v>0.8</v>
      </c>
      <c r="BZ444" s="3151"/>
      <c r="CA444" s="6706">
        <v>50</v>
      </c>
      <c r="CB444" s="6707"/>
      <c r="CC444" s="1813">
        <v>10</v>
      </c>
      <c r="CD444" s="1814">
        <v>10</v>
      </c>
      <c r="CE444" s="2359">
        <f t="shared" si="1944"/>
        <v>0</v>
      </c>
      <c r="CF444" s="1747">
        <f>CD444/CC444</f>
        <v>1</v>
      </c>
      <c r="CG444" s="1737">
        <f t="shared" si="2037"/>
        <v>10</v>
      </c>
      <c r="CH444" s="2387">
        <f t="shared" si="1946"/>
        <v>40</v>
      </c>
      <c r="CI444" s="1736">
        <f t="shared" si="2038"/>
        <v>0.2</v>
      </c>
      <c r="CJ444" s="965"/>
      <c r="CK444" s="961"/>
      <c r="CM444" s="1723">
        <v>0</v>
      </c>
      <c r="CN444" s="1723">
        <v>5</v>
      </c>
      <c r="CO444" s="1723">
        <v>5</v>
      </c>
      <c r="CP444" s="1729"/>
      <c r="CQ444" s="1729"/>
      <c r="CR444" s="1729"/>
      <c r="CS444" s="1729"/>
      <c r="CT444" s="1729"/>
      <c r="CU444" s="1729"/>
      <c r="CV444" s="1729"/>
      <c r="CW444" s="1729"/>
      <c r="CX444" s="1729"/>
      <c r="CY444" s="5735">
        <v>50</v>
      </c>
      <c r="CZ444" s="5789"/>
      <c r="DA444" s="4883">
        <v>4</v>
      </c>
      <c r="DB444" s="4883">
        <v>20</v>
      </c>
      <c r="DC444" s="4326">
        <f t="shared" si="1975"/>
        <v>-16</v>
      </c>
      <c r="DD444" s="4327">
        <f t="shared" si="1997"/>
        <v>5</v>
      </c>
      <c r="DE444" s="4884">
        <f t="shared" si="1852"/>
        <v>85</v>
      </c>
      <c r="DF444" s="4093">
        <f t="shared" si="1976"/>
        <v>-35</v>
      </c>
      <c r="DG444" s="1747">
        <f t="shared" si="2039"/>
        <v>1.7</v>
      </c>
      <c r="DH444" s="5830">
        <v>50</v>
      </c>
      <c r="DI444" s="5833"/>
      <c r="DJ444" s="4888">
        <v>4</v>
      </c>
      <c r="DK444" s="4888">
        <v>10</v>
      </c>
      <c r="DL444" s="4682">
        <f t="shared" si="1977"/>
        <v>-6</v>
      </c>
      <c r="DM444" s="4683">
        <f t="shared" si="1998"/>
        <v>2.5</v>
      </c>
      <c r="DN444" s="4428">
        <f t="shared" si="1949"/>
        <v>95</v>
      </c>
      <c r="DO444" s="4093">
        <f t="shared" si="1978"/>
        <v>-45</v>
      </c>
      <c r="DP444" s="1747">
        <f t="shared" si="2040"/>
        <v>1.9</v>
      </c>
      <c r="DQ444" s="5938">
        <v>50</v>
      </c>
      <c r="DR444" s="5939"/>
      <c r="DS444" s="2688">
        <v>2</v>
      </c>
      <c r="DT444" s="2688">
        <v>0</v>
      </c>
      <c r="DU444" s="4756">
        <f t="shared" si="1951"/>
        <v>2</v>
      </c>
      <c r="DV444" s="2684">
        <f t="shared" si="1999"/>
        <v>0</v>
      </c>
      <c r="DW444" s="2683">
        <f t="shared" si="1952"/>
        <v>95</v>
      </c>
      <c r="DX444" s="4093">
        <f t="shared" si="1987"/>
        <v>-45</v>
      </c>
      <c r="DY444" s="1747">
        <f t="shared" si="2041"/>
        <v>1.9</v>
      </c>
      <c r="DZ444" s="5735">
        <v>50</v>
      </c>
      <c r="EA444" s="5789"/>
      <c r="EB444" s="3734">
        <v>4</v>
      </c>
      <c r="EC444" s="3734">
        <v>4</v>
      </c>
      <c r="ED444" s="3184">
        <f t="shared" si="1979"/>
        <v>0</v>
      </c>
      <c r="EE444" s="1747">
        <f t="shared" si="2000"/>
        <v>1</v>
      </c>
      <c r="EF444" s="3329">
        <f t="shared" si="1954"/>
        <v>44</v>
      </c>
      <c r="EG444" s="3174">
        <f t="shared" si="1980"/>
        <v>6</v>
      </c>
      <c r="EH444" s="1747">
        <f t="shared" si="2042"/>
        <v>0.88</v>
      </c>
      <c r="EI444" s="5830">
        <v>50</v>
      </c>
      <c r="EJ444" s="5833"/>
      <c r="EK444" s="2905">
        <v>4</v>
      </c>
      <c r="EL444" s="2905">
        <v>12</v>
      </c>
      <c r="EM444" s="3184">
        <f t="shared" si="1981"/>
        <v>-8</v>
      </c>
      <c r="EN444" s="1747">
        <f t="shared" si="2001"/>
        <v>3</v>
      </c>
      <c r="EO444" s="3016">
        <f t="shared" si="1956"/>
        <v>56</v>
      </c>
      <c r="EP444" s="3174">
        <f t="shared" si="1982"/>
        <v>-6</v>
      </c>
      <c r="EQ444" s="1747">
        <f t="shared" si="2043"/>
        <v>1.1200000000000001</v>
      </c>
      <c r="ER444" s="5938">
        <v>50</v>
      </c>
      <c r="ES444" s="5939"/>
      <c r="ET444" s="3682">
        <v>2</v>
      </c>
      <c r="EU444" s="3682">
        <v>9</v>
      </c>
      <c r="EV444" s="3174">
        <f t="shared" si="1958"/>
        <v>-7</v>
      </c>
      <c r="EW444" s="1747">
        <f t="shared" si="2002"/>
        <v>4.5</v>
      </c>
      <c r="EX444" s="3621">
        <f t="shared" si="1959"/>
        <v>65</v>
      </c>
      <c r="EY444" s="3174">
        <f t="shared" si="1988"/>
        <v>-15</v>
      </c>
      <c r="EZ444" s="3949">
        <f t="shared" si="2044"/>
        <v>1.3</v>
      </c>
      <c r="FA444" s="6786">
        <v>50</v>
      </c>
      <c r="FB444" s="6787"/>
      <c r="FC444" s="2528">
        <v>10</v>
      </c>
      <c r="FD444" s="2528">
        <v>10</v>
      </c>
      <c r="FE444" s="2844">
        <f t="shared" si="1983"/>
        <v>0</v>
      </c>
      <c r="FF444" s="1747">
        <f t="shared" si="2003"/>
        <v>1</v>
      </c>
      <c r="FG444" s="2589">
        <f t="shared" si="1961"/>
        <v>20</v>
      </c>
      <c r="FH444" s="2844">
        <f t="shared" si="1984"/>
        <v>30</v>
      </c>
      <c r="FI444" s="1747">
        <f t="shared" si="2045"/>
        <v>0.4</v>
      </c>
      <c r="FJ444" s="6739">
        <v>50</v>
      </c>
      <c r="FK444" s="6739"/>
      <c r="FL444" s="2572">
        <v>10</v>
      </c>
      <c r="FM444" s="2572">
        <v>10</v>
      </c>
      <c r="FN444" s="2844">
        <f t="shared" si="1985"/>
        <v>0</v>
      </c>
      <c r="FO444" s="1747">
        <f t="shared" si="2004"/>
        <v>1</v>
      </c>
      <c r="FP444" s="2587">
        <f t="shared" si="1963"/>
        <v>30</v>
      </c>
      <c r="FQ444" s="2844">
        <f t="shared" si="1986"/>
        <v>20</v>
      </c>
      <c r="FR444" s="1747">
        <f t="shared" si="2046"/>
        <v>0.6</v>
      </c>
      <c r="FS444" s="6863">
        <v>50</v>
      </c>
      <c r="FT444" s="6864"/>
      <c r="FU444" s="2688">
        <v>0</v>
      </c>
      <c r="FV444" s="2688">
        <v>10</v>
      </c>
      <c r="FW444" s="2844">
        <f t="shared" si="1965"/>
        <v>-10</v>
      </c>
      <c r="FX444" s="1747" t="e">
        <f t="shared" si="2005"/>
        <v>#DIV/0!</v>
      </c>
      <c r="FY444" s="2587">
        <f t="shared" si="1966"/>
        <v>40</v>
      </c>
      <c r="FZ444" s="2844">
        <f t="shared" si="1989"/>
        <v>10</v>
      </c>
      <c r="GA444" s="1747">
        <f t="shared" si="2047"/>
        <v>0.8</v>
      </c>
      <c r="GB444" s="1">
        <f t="shared" si="1968"/>
        <v>7.999999999999996E-2</v>
      </c>
      <c r="GC444" s="2219">
        <v>0</v>
      </c>
      <c r="GD444" s="1895">
        <v>1</v>
      </c>
      <c r="GE444" s="2126" t="s">
        <v>247</v>
      </c>
      <c r="GF444" s="2126" t="s">
        <v>248</v>
      </c>
      <c r="GG444" s="2105" t="s">
        <v>112</v>
      </c>
      <c r="GH444" s="2105" t="s">
        <v>29</v>
      </c>
      <c r="GI444" s="2105" t="s">
        <v>16</v>
      </c>
      <c r="GJ444" s="2105" t="s">
        <v>16</v>
      </c>
      <c r="GK444" s="2105" t="s">
        <v>19</v>
      </c>
      <c r="GL444" s="2133">
        <v>5</v>
      </c>
      <c r="GM444" s="439" t="s">
        <v>953</v>
      </c>
      <c r="GN444" s="1968" t="s">
        <v>954</v>
      </c>
      <c r="GO444" s="1727">
        <v>50</v>
      </c>
      <c r="GP444" s="2083">
        <v>10</v>
      </c>
      <c r="GQ444" s="2086">
        <v>10</v>
      </c>
      <c r="GR444" s="2086">
        <v>0</v>
      </c>
      <c r="GS444" s="1895">
        <v>1</v>
      </c>
      <c r="GT444" s="2086">
        <v>10</v>
      </c>
      <c r="GU444" s="2086">
        <v>40</v>
      </c>
      <c r="GV444" s="1895">
        <v>0.2</v>
      </c>
    </row>
    <row r="445" spans="1:204" ht="38.25" x14ac:dyDescent="0.25">
      <c r="B445" s="7156"/>
      <c r="C445" s="7154"/>
      <c r="D445" s="7101"/>
      <c r="E445" s="7103"/>
      <c r="F445" s="7105"/>
      <c r="G445" s="7105"/>
      <c r="H445" s="1100"/>
      <c r="I445" s="1100"/>
      <c r="J445" s="1100"/>
      <c r="K445" s="1100"/>
      <c r="L445" s="1100"/>
      <c r="M445" s="1100"/>
      <c r="N445" s="5699"/>
      <c r="O445" s="5708"/>
      <c r="P445" s="7124"/>
      <c r="Q445" s="5699"/>
      <c r="R445" s="5705"/>
      <c r="S445" s="5699"/>
      <c r="T445" s="5699"/>
      <c r="U445" s="7117"/>
      <c r="V445" s="5699"/>
      <c r="W445" s="5696"/>
      <c r="X445" s="7204"/>
      <c r="Y445" s="2118">
        <v>6</v>
      </c>
      <c r="Z445" s="5421" t="s">
        <v>955</v>
      </c>
      <c r="AA445" s="5501" t="s">
        <v>956</v>
      </c>
      <c r="AB445" s="5502">
        <v>4</v>
      </c>
      <c r="AC445" s="672">
        <v>1</v>
      </c>
      <c r="AD445" s="588">
        <f t="shared" si="2048"/>
        <v>0.25</v>
      </c>
      <c r="AE445" s="673">
        <v>1</v>
      </c>
      <c r="AF445" s="588">
        <f t="shared" si="2049"/>
        <v>0.25</v>
      </c>
      <c r="AG445" s="673">
        <v>2</v>
      </c>
      <c r="AH445" s="588">
        <f t="shared" si="2050"/>
        <v>0.5</v>
      </c>
      <c r="AI445" s="673">
        <v>0</v>
      </c>
      <c r="AJ445" s="588">
        <f t="shared" si="2032"/>
        <v>0</v>
      </c>
      <c r="AK445" s="1412">
        <f t="shared" si="2033"/>
        <v>1</v>
      </c>
      <c r="AL445" s="2337">
        <v>6</v>
      </c>
      <c r="AM445" s="1626" t="s">
        <v>3511</v>
      </c>
      <c r="AN445" s="1019" t="s">
        <v>1928</v>
      </c>
      <c r="AO445" s="1308" t="s">
        <v>1935</v>
      </c>
      <c r="AP445" s="1308" t="s">
        <v>1936</v>
      </c>
      <c r="AQ445" s="1308">
        <v>100</v>
      </c>
      <c r="AR445" s="1308" t="s">
        <v>1929</v>
      </c>
      <c r="AS445" s="976" t="s">
        <v>1579</v>
      </c>
      <c r="AT445" s="2298"/>
      <c r="AU445" s="2761" t="s">
        <v>1704</v>
      </c>
      <c r="AV445" s="6452">
        <v>4</v>
      </c>
      <c r="AW445" s="6453"/>
      <c r="AX445" s="4449">
        <f t="shared" si="1927"/>
        <v>0</v>
      </c>
      <c r="AY445" s="4450">
        <f t="shared" si="1928"/>
        <v>2</v>
      </c>
      <c r="AZ445" s="4411">
        <f t="shared" si="1929"/>
        <v>-2</v>
      </c>
      <c r="BA445" s="4680" t="e">
        <f t="shared" si="1930"/>
        <v>#DIV/0!</v>
      </c>
      <c r="BB445" s="4738">
        <f t="shared" si="2020"/>
        <v>7</v>
      </c>
      <c r="BC445" s="4104">
        <f t="shared" si="1931"/>
        <v>-3</v>
      </c>
      <c r="BD445" s="4118">
        <f t="shared" si="1932"/>
        <v>1.75</v>
      </c>
      <c r="BE445" s="4893">
        <f t="shared" si="2030"/>
        <v>0</v>
      </c>
      <c r="BF445" s="6491">
        <v>4</v>
      </c>
      <c r="BG445" s="6492"/>
      <c r="BH445" s="3673">
        <f t="shared" si="1903"/>
        <v>2</v>
      </c>
      <c r="BI445" s="3674">
        <f t="shared" si="1934"/>
        <v>2</v>
      </c>
      <c r="BJ445" s="3111">
        <f t="shared" si="1935"/>
        <v>0</v>
      </c>
      <c r="BK445" s="1747">
        <f t="shared" si="1969"/>
        <v>1</v>
      </c>
      <c r="BL445" s="3736">
        <f t="shared" si="2034"/>
        <v>5</v>
      </c>
      <c r="BM445" s="3122">
        <f t="shared" si="1936"/>
        <v>-1</v>
      </c>
      <c r="BN445" s="3121">
        <f t="shared" si="1937"/>
        <v>1.25</v>
      </c>
      <c r="BO445" s="3738">
        <f t="shared" si="2031"/>
        <v>0</v>
      </c>
      <c r="BP445" s="3494"/>
      <c r="BQ445" s="6849">
        <v>4</v>
      </c>
      <c r="BR445" s="6850"/>
      <c r="BS445" s="2691">
        <f t="shared" si="2035"/>
        <v>1</v>
      </c>
      <c r="BT445" s="2692">
        <f t="shared" si="2036"/>
        <v>2</v>
      </c>
      <c r="BU445" s="2987">
        <f t="shared" si="1970"/>
        <v>-1</v>
      </c>
      <c r="BV445" s="1747">
        <f t="shared" si="1971"/>
        <v>2</v>
      </c>
      <c r="BW445" s="2686">
        <f t="shared" si="1972"/>
        <v>3</v>
      </c>
      <c r="BX445" s="2991">
        <f t="shared" si="1973"/>
        <v>1</v>
      </c>
      <c r="BY445" s="2876">
        <f t="shared" si="1974"/>
        <v>0.75</v>
      </c>
      <c r="BZ445" s="3151"/>
      <c r="CA445" s="6813">
        <v>4</v>
      </c>
      <c r="CB445" s="7371"/>
      <c r="CC445" s="1813">
        <v>1</v>
      </c>
      <c r="CD445" s="1814">
        <v>1</v>
      </c>
      <c r="CE445" s="2359">
        <f t="shared" si="1944"/>
        <v>0</v>
      </c>
      <c r="CF445" s="1747">
        <v>1</v>
      </c>
      <c r="CG445" s="1762">
        <f t="shared" si="2037"/>
        <v>1</v>
      </c>
      <c r="CH445" s="2387">
        <f t="shared" si="1946"/>
        <v>3</v>
      </c>
      <c r="CI445" s="1741">
        <f t="shared" si="2038"/>
        <v>0.25</v>
      </c>
      <c r="CJ445" s="960"/>
      <c r="CK445" s="961"/>
      <c r="CM445" s="1708">
        <v>0</v>
      </c>
      <c r="CN445" s="1708">
        <v>0</v>
      </c>
      <c r="CO445" s="1708">
        <v>1</v>
      </c>
      <c r="CP445" s="1729"/>
      <c r="CQ445" s="1729"/>
      <c r="CR445" s="1729"/>
      <c r="CS445" s="1729"/>
      <c r="CT445" s="1729"/>
      <c r="CU445" s="1729"/>
      <c r="CV445" s="1729"/>
      <c r="CW445" s="1729"/>
      <c r="CX445" s="1729"/>
      <c r="CY445" s="5794">
        <v>4</v>
      </c>
      <c r="CZ445" s="5795"/>
      <c r="DA445" s="4830">
        <v>0</v>
      </c>
      <c r="DB445" s="4830">
        <v>2</v>
      </c>
      <c r="DC445" s="4730">
        <f t="shared" si="1975"/>
        <v>-2</v>
      </c>
      <c r="DD445" s="4731" t="e">
        <f t="shared" si="1997"/>
        <v>#DIV/0!</v>
      </c>
      <c r="DE445" s="4729">
        <f t="shared" si="1852"/>
        <v>7</v>
      </c>
      <c r="DF445" s="4100">
        <f t="shared" si="1976"/>
        <v>-3</v>
      </c>
      <c r="DG445" s="4118">
        <f t="shared" si="2039"/>
        <v>1.75</v>
      </c>
      <c r="DH445" s="5830">
        <v>4</v>
      </c>
      <c r="DI445" s="5833"/>
      <c r="DJ445" s="4836">
        <v>0</v>
      </c>
      <c r="DK445" s="4836">
        <v>0</v>
      </c>
      <c r="DL445" s="4735">
        <f t="shared" si="1977"/>
        <v>0</v>
      </c>
      <c r="DM445" s="4736" t="e">
        <f t="shared" si="1998"/>
        <v>#DIV/0!</v>
      </c>
      <c r="DN445" s="4425">
        <f t="shared" si="1949"/>
        <v>7</v>
      </c>
      <c r="DO445" s="4100">
        <f t="shared" si="1978"/>
        <v>-3</v>
      </c>
      <c r="DP445" s="4118">
        <f t="shared" si="2040"/>
        <v>1.75</v>
      </c>
      <c r="DQ445" s="5883">
        <v>4</v>
      </c>
      <c r="DR445" s="5884"/>
      <c r="DS445" s="2703">
        <v>0</v>
      </c>
      <c r="DT445" s="2703">
        <v>0</v>
      </c>
      <c r="DU445" s="4759">
        <f t="shared" si="1951"/>
        <v>0</v>
      </c>
      <c r="DV445" s="4478" t="e">
        <f t="shared" si="1999"/>
        <v>#DIV/0!</v>
      </c>
      <c r="DW445" s="4417">
        <f t="shared" si="1952"/>
        <v>7</v>
      </c>
      <c r="DX445" s="4100">
        <f t="shared" si="1987"/>
        <v>-3</v>
      </c>
      <c r="DY445" s="4118">
        <f t="shared" si="2041"/>
        <v>1.75</v>
      </c>
      <c r="DZ445" s="5794">
        <v>4</v>
      </c>
      <c r="EA445" s="5795"/>
      <c r="EB445" s="3739">
        <v>2</v>
      </c>
      <c r="EC445" s="3739">
        <v>1</v>
      </c>
      <c r="ED445" s="3186">
        <f t="shared" si="1979"/>
        <v>1</v>
      </c>
      <c r="EE445" s="3188">
        <f t="shared" si="2000"/>
        <v>0.5</v>
      </c>
      <c r="EF445" s="3330">
        <f t="shared" si="1954"/>
        <v>4</v>
      </c>
      <c r="EG445" s="3178">
        <f t="shared" si="1980"/>
        <v>0</v>
      </c>
      <c r="EH445" s="3188">
        <f t="shared" si="2042"/>
        <v>1</v>
      </c>
      <c r="EI445" s="5830">
        <v>4</v>
      </c>
      <c r="EJ445" s="5833"/>
      <c r="EK445" s="3690">
        <v>0</v>
      </c>
      <c r="EL445" s="3690">
        <v>0</v>
      </c>
      <c r="EM445" s="3186">
        <f t="shared" si="1981"/>
        <v>0</v>
      </c>
      <c r="EN445" s="3188" t="e">
        <f t="shared" si="2001"/>
        <v>#DIV/0!</v>
      </c>
      <c r="EO445" s="3019">
        <f t="shared" si="1956"/>
        <v>4</v>
      </c>
      <c r="EP445" s="3178">
        <f t="shared" si="1982"/>
        <v>0</v>
      </c>
      <c r="EQ445" s="3188">
        <f t="shared" si="2043"/>
        <v>1</v>
      </c>
      <c r="ER445" s="5883">
        <v>4</v>
      </c>
      <c r="ES445" s="5884"/>
      <c r="ET445" s="3692">
        <v>0</v>
      </c>
      <c r="EU445" s="3692">
        <v>1</v>
      </c>
      <c r="EV445" s="3178">
        <f t="shared" si="1958"/>
        <v>-1</v>
      </c>
      <c r="EW445" s="3188" t="e">
        <f t="shared" si="2002"/>
        <v>#DIV/0!</v>
      </c>
      <c r="EX445" s="3694">
        <f t="shared" si="1959"/>
        <v>5</v>
      </c>
      <c r="EY445" s="3178">
        <f t="shared" si="1988"/>
        <v>-1</v>
      </c>
      <c r="EZ445" s="3950">
        <f t="shared" si="2044"/>
        <v>1.25</v>
      </c>
      <c r="FA445" s="6811">
        <v>4</v>
      </c>
      <c r="FB445" s="6812"/>
      <c r="FC445" s="2529">
        <v>1</v>
      </c>
      <c r="FD445" s="2529">
        <v>1</v>
      </c>
      <c r="FE445" s="2846">
        <f t="shared" si="1983"/>
        <v>0</v>
      </c>
      <c r="FF445" s="2876">
        <f t="shared" si="2003"/>
        <v>1</v>
      </c>
      <c r="FG445" s="2590">
        <f t="shared" si="1961"/>
        <v>2</v>
      </c>
      <c r="FH445" s="2846">
        <f t="shared" si="1984"/>
        <v>2</v>
      </c>
      <c r="FI445" s="2876">
        <f t="shared" si="2045"/>
        <v>0.5</v>
      </c>
      <c r="FJ445" s="6739">
        <v>4</v>
      </c>
      <c r="FK445" s="6739"/>
      <c r="FL445" s="2616">
        <v>0</v>
      </c>
      <c r="FM445" s="2616">
        <v>1</v>
      </c>
      <c r="FN445" s="2846">
        <f t="shared" si="1985"/>
        <v>-1</v>
      </c>
      <c r="FO445" s="2876" t="e">
        <f t="shared" si="2004"/>
        <v>#DIV/0!</v>
      </c>
      <c r="FP445" s="2361">
        <f t="shared" si="1963"/>
        <v>3</v>
      </c>
      <c r="FQ445" s="2846">
        <f t="shared" si="1986"/>
        <v>1</v>
      </c>
      <c r="FR445" s="2876">
        <f t="shared" si="2046"/>
        <v>0.75</v>
      </c>
      <c r="FS445" s="6849">
        <v>4</v>
      </c>
      <c r="FT445" s="6850"/>
      <c r="FU445" s="2703">
        <v>0</v>
      </c>
      <c r="FV445" s="2703">
        <v>0</v>
      </c>
      <c r="FW445" s="2846">
        <f t="shared" si="1965"/>
        <v>0</v>
      </c>
      <c r="FX445" s="2876" t="e">
        <f t="shared" si="2005"/>
        <v>#DIV/0!</v>
      </c>
      <c r="FY445" s="2361">
        <f t="shared" si="1966"/>
        <v>3</v>
      </c>
      <c r="FZ445" s="2846">
        <f t="shared" si="1989"/>
        <v>1</v>
      </c>
      <c r="GA445" s="2876">
        <f t="shared" si="2047"/>
        <v>0.75</v>
      </c>
      <c r="GB445" s="1">
        <f t="shared" si="1968"/>
        <v>0.25</v>
      </c>
      <c r="GC445" s="2219">
        <v>0</v>
      </c>
      <c r="GD445" s="1895">
        <v>1</v>
      </c>
      <c r="GE445" s="2126" t="s">
        <v>247</v>
      </c>
      <c r="GF445" s="2126" t="s">
        <v>248</v>
      </c>
      <c r="GG445" s="2105" t="s">
        <v>112</v>
      </c>
      <c r="GH445" s="2105" t="s">
        <v>29</v>
      </c>
      <c r="GI445" s="2105" t="s">
        <v>16</v>
      </c>
      <c r="GJ445" s="2105" t="s">
        <v>16</v>
      </c>
      <c r="GK445" s="2105" t="s">
        <v>19</v>
      </c>
      <c r="GL445" s="2118">
        <v>6</v>
      </c>
      <c r="GM445" s="445" t="s">
        <v>955</v>
      </c>
      <c r="GN445" s="446" t="s">
        <v>956</v>
      </c>
      <c r="GO445" s="1728">
        <v>4</v>
      </c>
      <c r="GP445" s="672">
        <v>1</v>
      </c>
      <c r="GQ445" s="2086">
        <v>1</v>
      </c>
      <c r="GR445" s="2086">
        <v>0</v>
      </c>
      <c r="GS445" s="1895">
        <v>1</v>
      </c>
      <c r="GT445" s="2086">
        <v>1</v>
      </c>
      <c r="GU445" s="2086">
        <v>3</v>
      </c>
      <c r="GV445" s="1895">
        <v>0.25</v>
      </c>
    </row>
    <row r="446" spans="1:204" ht="12.75" customHeight="1" x14ac:dyDescent="0.25">
      <c r="J446" s="7148" t="s">
        <v>48</v>
      </c>
      <c r="K446" s="7148"/>
      <c r="L446" s="7148"/>
      <c r="M446" s="7148"/>
      <c r="N446" s="122"/>
      <c r="O446" s="122"/>
      <c r="P446" s="122"/>
      <c r="Q446" s="122"/>
      <c r="R446" s="5380"/>
      <c r="S446" s="122"/>
      <c r="T446" s="122"/>
      <c r="U446" s="5390"/>
      <c r="V446" s="122"/>
      <c r="W446" s="19">
        <f>SUM(W413:W440)</f>
        <v>52688435.870000005</v>
      </c>
      <c r="AT446" s="2763"/>
      <c r="AU446" s="2763"/>
      <c r="AV446" s="4119"/>
      <c r="AW446" s="4123"/>
      <c r="AX446" s="965"/>
      <c r="AY446" s="960"/>
      <c r="AZ446" s="4123"/>
      <c r="BA446" s="960"/>
      <c r="BB446" s="960">
        <f t="shared" si="2020"/>
        <v>0</v>
      </c>
      <c r="BC446" s="960"/>
      <c r="BD446" s="4123"/>
      <c r="BE446" s="4413"/>
      <c r="BF446" s="3119"/>
      <c r="BG446" s="3124"/>
      <c r="BH446" s="965"/>
      <c r="BI446" s="960"/>
      <c r="BJ446" s="3124"/>
      <c r="BK446" s="960"/>
      <c r="BL446" s="960">
        <f t="shared" si="2034"/>
        <v>0</v>
      </c>
      <c r="BM446" s="960"/>
      <c r="BN446" s="3124"/>
      <c r="BO446" s="2763"/>
      <c r="BP446" s="3494"/>
      <c r="BQ446" s="967"/>
      <c r="BR446" s="810"/>
      <c r="BS446" s="965"/>
      <c r="BT446" s="960"/>
      <c r="BU446" s="2988"/>
      <c r="BV446" s="960"/>
      <c r="BW446" s="960"/>
      <c r="BX446" s="960"/>
      <c r="BY446" s="810"/>
      <c r="BZ446" s="3151"/>
      <c r="CA446" s="2479"/>
      <c r="CB446" s="2479"/>
      <c r="CC446" s="2479"/>
      <c r="CD446" s="2479"/>
      <c r="CE446" s="2479"/>
      <c r="CF446" s="2479"/>
      <c r="CG446" s="2479"/>
      <c r="CH446" s="2479"/>
      <c r="CI446" s="2479"/>
      <c r="CJ446" s="960"/>
      <c r="CK446" s="2479"/>
      <c r="DA446" s="4175"/>
      <c r="DB446" s="4175"/>
      <c r="DJ446" s="4175"/>
      <c r="DK446" s="4175"/>
      <c r="DQ446" s="5716"/>
      <c r="DR446" s="5716"/>
      <c r="DS446" s="4152"/>
      <c r="DT446" s="4152"/>
      <c r="DU446" s="4150"/>
      <c r="DV446" s="4151"/>
      <c r="DW446" s="4152"/>
      <c r="DX446" s="4150"/>
      <c r="DY446" s="4151"/>
      <c r="EB446" s="3273"/>
      <c r="EC446" s="3273"/>
      <c r="EK446" s="3473"/>
      <c r="EL446" s="3473"/>
      <c r="ER446" s="5716"/>
      <c r="ES446" s="5716"/>
      <c r="ET446" s="1815"/>
      <c r="EU446" s="1816"/>
      <c r="EV446" s="1817"/>
      <c r="EW446" s="1818"/>
      <c r="EX446" s="1819"/>
      <c r="EY446" s="1817"/>
      <c r="EZ446" s="1818"/>
      <c r="FS446" s="5716"/>
      <c r="FT446" s="5716"/>
      <c r="FU446" s="1815"/>
      <c r="FV446" s="1816"/>
      <c r="FW446" s="1817"/>
      <c r="FX446" s="1818"/>
      <c r="FY446" s="1819"/>
      <c r="FZ446" s="1817"/>
      <c r="GA446" s="1818"/>
      <c r="GI446" s="1"/>
      <c r="GJ446" s="1"/>
      <c r="GK446" s="1"/>
      <c r="GO446" s="2378"/>
      <c r="GP446" s="2085"/>
      <c r="GQ446" s="2085"/>
      <c r="GR446" s="2085"/>
      <c r="GS446" s="2085"/>
      <c r="GT446" s="2085"/>
      <c r="GU446" s="2085"/>
      <c r="GV446" s="2085"/>
    </row>
    <row r="447" spans="1:204" ht="12.75" customHeight="1" x14ac:dyDescent="0.25">
      <c r="U447" s="5391"/>
      <c r="AT447" s="2763"/>
      <c r="AU447" s="2763"/>
      <c r="AV447" s="4119"/>
      <c r="AW447" s="965"/>
      <c r="AX447" s="965"/>
      <c r="AY447" s="965"/>
      <c r="AZ447" s="4123"/>
      <c r="BA447" s="960"/>
      <c r="BB447" s="965">
        <f t="shared" si="2020"/>
        <v>0</v>
      </c>
      <c r="BC447" s="4119"/>
      <c r="BD447" s="960"/>
      <c r="BE447" s="4413"/>
      <c r="BF447" s="3119"/>
      <c r="BG447" s="965"/>
      <c r="BH447" s="965"/>
      <c r="BI447" s="965"/>
      <c r="BJ447" s="3124"/>
      <c r="BK447" s="960"/>
      <c r="BL447" s="965">
        <f t="shared" si="2034"/>
        <v>0</v>
      </c>
      <c r="BM447" s="3119"/>
      <c r="BN447" s="960"/>
      <c r="BO447" s="2763"/>
      <c r="BP447" s="3494"/>
      <c r="BQ447" s="967"/>
      <c r="BR447" s="965"/>
      <c r="BS447" s="965"/>
      <c r="BT447" s="965"/>
      <c r="BU447" s="2988"/>
      <c r="BV447" s="960"/>
      <c r="BW447" s="965"/>
      <c r="BX447" s="967"/>
      <c r="BY447" s="960"/>
      <c r="BZ447" s="3151"/>
      <c r="CA447" s="960"/>
      <c r="CB447" s="960"/>
      <c r="CC447" s="960"/>
      <c r="CD447" s="960"/>
      <c r="CE447" s="960"/>
      <c r="CF447" s="960"/>
      <c r="CG447" s="960"/>
      <c r="CH447" s="960"/>
      <c r="CI447" s="960"/>
      <c r="CJ447" s="960"/>
      <c r="CK447" s="961"/>
      <c r="DA447" s="4175"/>
      <c r="DB447" s="4175"/>
      <c r="DJ447" s="4175"/>
      <c r="DK447" s="4175"/>
      <c r="DQ447" s="816"/>
      <c r="DR447" s="816"/>
      <c r="DS447" s="4175"/>
      <c r="DT447" s="4175"/>
      <c r="DU447" s="4175"/>
      <c r="DV447" s="4175"/>
      <c r="DW447" s="4175"/>
      <c r="DX447" s="4175"/>
      <c r="DY447" s="4175"/>
      <c r="EB447" s="3273"/>
      <c r="EC447" s="3273"/>
      <c r="EK447" s="3473"/>
      <c r="EL447" s="3473"/>
      <c r="ER447" s="816"/>
      <c r="ES447" s="816"/>
      <c r="ET447" s="816"/>
      <c r="EU447" s="816"/>
      <c r="EV447" s="816"/>
      <c r="EW447" s="816"/>
      <c r="EX447" s="816"/>
      <c r="EY447" s="816"/>
      <c r="EZ447" s="816"/>
      <c r="FS447" s="816"/>
      <c r="FT447" s="816"/>
      <c r="FU447" s="816"/>
      <c r="FV447" s="816"/>
      <c r="FW447" s="816"/>
      <c r="FX447" s="816"/>
      <c r="FY447" s="816"/>
      <c r="FZ447" s="816"/>
      <c r="GA447" s="816"/>
      <c r="GO447" s="2378"/>
      <c r="GP447" s="2085"/>
      <c r="GQ447" s="2085"/>
      <c r="GR447" s="2085"/>
      <c r="GS447" s="2085"/>
      <c r="GT447" s="2085"/>
      <c r="GU447" s="2085"/>
      <c r="GV447" s="2085"/>
    </row>
    <row r="448" spans="1:204" ht="12" customHeight="1" x14ac:dyDescent="0.25">
      <c r="B448" s="7146" t="s">
        <v>0</v>
      </c>
      <c r="C448" s="7146" t="s">
        <v>1</v>
      </c>
      <c r="D448" s="7146" t="s">
        <v>2</v>
      </c>
      <c r="E448" s="7146" t="s">
        <v>3</v>
      </c>
      <c r="F448" s="7155" t="s">
        <v>4</v>
      </c>
      <c r="G448" s="7155" t="s">
        <v>5</v>
      </c>
      <c r="H448" s="7155" t="s">
        <v>12</v>
      </c>
      <c r="I448" s="7155"/>
      <c r="J448" s="7155"/>
      <c r="K448" s="7155"/>
      <c r="L448" s="7155"/>
      <c r="M448" s="7155"/>
      <c r="N448" s="120"/>
      <c r="O448" s="120"/>
      <c r="P448" s="7120" t="s">
        <v>328</v>
      </c>
      <c r="Q448" s="7121"/>
      <c r="R448" s="7121"/>
      <c r="S448" s="7121"/>
      <c r="T448" s="7121"/>
      <c r="U448" s="5392"/>
      <c r="V448" s="121"/>
      <c r="W448" s="7139" t="s">
        <v>13</v>
      </c>
      <c r="X448" s="7118" t="s">
        <v>14</v>
      </c>
      <c r="AT448" s="2763"/>
      <c r="AU448" s="2763"/>
      <c r="AZ448" s="4110"/>
      <c r="BA448" s="4110"/>
      <c r="BB448" s="4107">
        <f t="shared" si="2020"/>
        <v>0</v>
      </c>
      <c r="BE448" s="4413"/>
      <c r="BJ448" s="3115"/>
      <c r="BK448" s="3115"/>
      <c r="BL448" s="3114">
        <f t="shared" si="2034"/>
        <v>0</v>
      </c>
      <c r="BO448" s="2763"/>
      <c r="BP448" s="3494"/>
      <c r="BU448" s="2990"/>
      <c r="BV448" s="2990"/>
      <c r="BZ448" s="3151"/>
      <c r="DA448" s="4175"/>
      <c r="DB448" s="4175"/>
      <c r="DJ448" s="4175"/>
      <c r="DK448" s="4175"/>
      <c r="EB448" s="3273"/>
      <c r="EC448" s="3273"/>
      <c r="EK448" s="3473"/>
      <c r="EL448" s="3473"/>
      <c r="GE448" s="7155" t="s">
        <v>4</v>
      </c>
      <c r="GF448" s="7155" t="s">
        <v>5</v>
      </c>
      <c r="GG448" s="1"/>
      <c r="GH448" s="1"/>
      <c r="GI448" s="1"/>
      <c r="GJ448" s="1"/>
      <c r="GK448" s="1"/>
      <c r="GO448" s="2378"/>
      <c r="GP448" s="2085"/>
      <c r="GQ448" s="2085"/>
      <c r="GR448" s="2085"/>
      <c r="GS448" s="2085"/>
      <c r="GT448" s="2085"/>
      <c r="GU448" s="2085"/>
      <c r="GV448" s="2085"/>
    </row>
    <row r="449" spans="1:204" ht="12" customHeight="1" x14ac:dyDescent="0.25">
      <c r="B449" s="7146"/>
      <c r="C449" s="7146"/>
      <c r="D449" s="7146"/>
      <c r="E449" s="7146"/>
      <c r="F449" s="7155"/>
      <c r="G449" s="7155"/>
      <c r="H449" s="35" t="s">
        <v>6</v>
      </c>
      <c r="I449" s="35" t="s">
        <v>7</v>
      </c>
      <c r="J449" s="35" t="s">
        <v>8</v>
      </c>
      <c r="K449" s="35" t="s">
        <v>9</v>
      </c>
      <c r="L449" s="35" t="s">
        <v>10</v>
      </c>
      <c r="M449" s="35" t="s">
        <v>11</v>
      </c>
      <c r="N449" s="35"/>
      <c r="O449" s="35"/>
      <c r="P449" s="35" t="s">
        <v>6</v>
      </c>
      <c r="Q449" s="35" t="s">
        <v>7</v>
      </c>
      <c r="R449" s="5375" t="s">
        <v>8</v>
      </c>
      <c r="S449" s="35" t="s">
        <v>9</v>
      </c>
      <c r="T449" s="35" t="s">
        <v>10</v>
      </c>
      <c r="U449" s="5393"/>
      <c r="V449" s="35"/>
      <c r="W449" s="7139"/>
      <c r="X449" s="7118"/>
      <c r="AT449" s="2763"/>
      <c r="AU449" s="2763"/>
      <c r="AZ449" s="4110"/>
      <c r="BA449" s="4110"/>
      <c r="BB449" s="4107">
        <f t="shared" si="2020"/>
        <v>0</v>
      </c>
      <c r="BE449" s="4413"/>
      <c r="BJ449" s="3115"/>
      <c r="BK449" s="3115"/>
      <c r="BL449" s="3114">
        <f t="shared" si="2034"/>
        <v>0</v>
      </c>
      <c r="BO449" s="2763"/>
      <c r="BP449" s="3494"/>
      <c r="BU449" s="2990"/>
      <c r="BV449" s="2990"/>
      <c r="BZ449" s="3151"/>
      <c r="DA449" s="4175"/>
      <c r="DB449" s="4175"/>
      <c r="DJ449" s="4175"/>
      <c r="DK449" s="4175"/>
      <c r="EB449" s="3273"/>
      <c r="EC449" s="3273"/>
      <c r="EK449" s="3473"/>
      <c r="EL449" s="3473"/>
      <c r="GE449" s="7155"/>
      <c r="GF449" s="7155"/>
      <c r="GG449" s="35" t="s">
        <v>6</v>
      </c>
      <c r="GH449" s="35" t="s">
        <v>7</v>
      </c>
      <c r="GI449" s="35" t="s">
        <v>8</v>
      </c>
      <c r="GJ449" s="35" t="s">
        <v>9</v>
      </c>
      <c r="GK449" s="35" t="s">
        <v>10</v>
      </c>
      <c r="GO449" s="2378"/>
      <c r="GP449" s="2085"/>
      <c r="GQ449" s="2085"/>
      <c r="GR449" s="2085"/>
      <c r="GS449" s="2085"/>
      <c r="GT449" s="2085"/>
      <c r="GU449" s="2085"/>
      <c r="GV449" s="2085"/>
    </row>
    <row r="450" spans="1:204" ht="51" x14ac:dyDescent="0.25">
      <c r="A450" s="1">
        <f>SUM(A440+1)</f>
        <v>73</v>
      </c>
      <c r="B450" s="7156" t="s">
        <v>267</v>
      </c>
      <c r="C450" s="5684">
        <v>1700</v>
      </c>
      <c r="D450" s="7100">
        <v>1</v>
      </c>
      <c r="E450" s="7102" t="s">
        <v>268</v>
      </c>
      <c r="F450" s="7225" t="s">
        <v>269</v>
      </c>
      <c r="G450" s="7225" t="s">
        <v>270</v>
      </c>
      <c r="H450" s="5706" t="s">
        <v>101</v>
      </c>
      <c r="I450" s="5706" t="s">
        <v>16</v>
      </c>
      <c r="J450" s="5706" t="s">
        <v>16</v>
      </c>
      <c r="K450" s="5706" t="s">
        <v>20</v>
      </c>
      <c r="L450" s="5706" t="s">
        <v>271</v>
      </c>
      <c r="M450" s="5706" t="s">
        <v>21</v>
      </c>
      <c r="N450" s="5697" t="s">
        <v>629</v>
      </c>
      <c r="O450" s="5706" t="s">
        <v>627</v>
      </c>
      <c r="P450" s="7106" t="s">
        <v>371</v>
      </c>
      <c r="Q450" s="7106" t="s">
        <v>372</v>
      </c>
      <c r="R450" s="5703" t="s">
        <v>375</v>
      </c>
      <c r="S450" s="5697" t="s">
        <v>507</v>
      </c>
      <c r="T450" s="5697" t="s">
        <v>508</v>
      </c>
      <c r="U450" s="7115" t="s">
        <v>734</v>
      </c>
      <c r="V450" s="5697" t="s">
        <v>562</v>
      </c>
      <c r="W450" s="7141">
        <v>10096238.84</v>
      </c>
      <c r="X450" s="5691" t="s">
        <v>272</v>
      </c>
      <c r="Y450" s="2139">
        <v>1</v>
      </c>
      <c r="Z450" s="5474" t="s">
        <v>1281</v>
      </c>
      <c r="AA450" s="5559" t="s">
        <v>1026</v>
      </c>
      <c r="AB450" s="290">
        <v>300</v>
      </c>
      <c r="AC450" s="459">
        <v>90</v>
      </c>
      <c r="AD450" s="631">
        <f>AC450/AB450</f>
        <v>0.3</v>
      </c>
      <c r="AE450" s="459">
        <v>90</v>
      </c>
      <c r="AF450" s="631">
        <f>AE450/AB450</f>
        <v>0.3</v>
      </c>
      <c r="AG450" s="459">
        <v>70</v>
      </c>
      <c r="AH450" s="631">
        <f>AG450/AB450</f>
        <v>0.23333333333333334</v>
      </c>
      <c r="AI450" s="4365">
        <v>6</v>
      </c>
      <c r="AJ450" s="556">
        <f>AI450/AB450</f>
        <v>0.02</v>
      </c>
      <c r="AK450" s="191">
        <f t="shared" ref="AK450:AK486" si="2051">SUM(AD450+AF450+AH450+AJ450)</f>
        <v>0.85333333333333328</v>
      </c>
      <c r="AL450" s="2282">
        <v>1</v>
      </c>
      <c r="AM450" s="970" t="s">
        <v>2178</v>
      </c>
      <c r="AN450" s="970" t="s">
        <v>2181</v>
      </c>
      <c r="AO450" s="1111" t="s">
        <v>2179</v>
      </c>
      <c r="AP450" s="970" t="s">
        <v>2182</v>
      </c>
      <c r="AQ450" s="970">
        <v>100</v>
      </c>
      <c r="AR450" s="1111" t="s">
        <v>2180</v>
      </c>
      <c r="AS450" s="1328" t="s">
        <v>1579</v>
      </c>
      <c r="AT450" s="2789"/>
      <c r="AU450" s="1074" t="s">
        <v>1704</v>
      </c>
      <c r="AV450" s="5288">
        <v>500</v>
      </c>
      <c r="AW450" s="5289"/>
      <c r="AX450" s="4411">
        <f t="shared" ref="AX450:AX513" si="2052">SUM(DA450+DJ450+DS450)</f>
        <v>50</v>
      </c>
      <c r="AY450" s="4450">
        <f t="shared" ref="AY450:AY513" si="2053">SUM(DB450+DK450+DT450)</f>
        <v>9</v>
      </c>
      <c r="AZ450" s="4411">
        <f t="shared" ref="AZ450:AZ513" si="2054">AX450-AY450</f>
        <v>41</v>
      </c>
      <c r="BA450" s="4496">
        <f t="shared" ref="BA450:BA513" si="2055">AY450/AX450</f>
        <v>0.18</v>
      </c>
      <c r="BB450" s="4450">
        <f t="shared" si="2020"/>
        <v>500</v>
      </c>
      <c r="BC450" s="4104">
        <f t="shared" ref="BC450:BC453" si="2056">AV450-BB450</f>
        <v>0</v>
      </c>
      <c r="BD450" s="1834">
        <f t="shared" ref="BD450:BD453" si="2057">BB450/AV450</f>
        <v>1</v>
      </c>
      <c r="BE450" s="4764">
        <v>0</v>
      </c>
      <c r="BF450" s="6480">
        <v>300</v>
      </c>
      <c r="BG450" s="6480"/>
      <c r="BH450" s="3787">
        <f t="shared" si="1903"/>
        <v>70</v>
      </c>
      <c r="BI450" s="3674">
        <f t="shared" ref="BI450:BI513" si="2058">SUM(EC450+EL450+EU450)</f>
        <v>90</v>
      </c>
      <c r="BJ450" s="3111">
        <f t="shared" ref="BJ450:BJ513" si="2059">BH450-BI450</f>
        <v>-20</v>
      </c>
      <c r="BK450" s="2963">
        <f t="shared" ref="BK450:BK513" si="2060">BI450/BH450</f>
        <v>1.2857142857142858</v>
      </c>
      <c r="BL450" s="3674">
        <f t="shared" si="2034"/>
        <v>491</v>
      </c>
      <c r="BM450" s="3122">
        <f t="shared" ref="BM450:BM513" si="2061">BF450-BL450</f>
        <v>-191</v>
      </c>
      <c r="BN450" s="1834">
        <f t="shared" ref="BN450:BN513" si="2062">BL450/BF450</f>
        <v>1.6366666666666667</v>
      </c>
      <c r="BO450" s="3634">
        <f>SUM(AG450-BH450)</f>
        <v>0</v>
      </c>
      <c r="BP450" s="3494"/>
      <c r="BQ450" s="6739">
        <v>300</v>
      </c>
      <c r="BR450" s="6739"/>
      <c r="BS450" s="2939">
        <f>SUM(FC450+FL450+FU450)</f>
        <v>90</v>
      </c>
      <c r="BT450" s="2361">
        <f>SUM(FD450+FM450+FV450)</f>
        <v>101</v>
      </c>
      <c r="BU450" s="2987">
        <f t="shared" si="1970"/>
        <v>-11</v>
      </c>
      <c r="BV450" s="2963">
        <f t="shared" si="1971"/>
        <v>1.1222222222222222</v>
      </c>
      <c r="BW450" s="2361">
        <f t="shared" si="1972"/>
        <v>401</v>
      </c>
      <c r="BX450" s="2953">
        <f t="shared" si="1973"/>
        <v>-101</v>
      </c>
      <c r="BY450" s="1834">
        <f t="shared" si="1974"/>
        <v>1.3366666666666667</v>
      </c>
      <c r="BZ450" s="3151"/>
      <c r="CA450" s="6657">
        <v>300</v>
      </c>
      <c r="CB450" s="6657"/>
      <c r="CC450" s="1790">
        <v>90</v>
      </c>
      <c r="CD450" s="1791">
        <v>300</v>
      </c>
      <c r="CE450" s="2359">
        <f t="shared" ref="CE450:CE513" si="2063">CC450-CD450</f>
        <v>-210</v>
      </c>
      <c r="CF450" s="1834">
        <f>CD450/CC450</f>
        <v>3.3333333333333335</v>
      </c>
      <c r="CG450" s="1971">
        <f>CD450</f>
        <v>300</v>
      </c>
      <c r="CH450" s="2387">
        <f t="shared" ref="CH450:CH513" si="2064">CA450-CG450</f>
        <v>0</v>
      </c>
      <c r="CI450" s="1834">
        <f>CG450/CA450</f>
        <v>1</v>
      </c>
      <c r="CM450" s="1809">
        <v>30</v>
      </c>
      <c r="CN450" s="1809">
        <v>30</v>
      </c>
      <c r="CO450" s="1809">
        <v>30</v>
      </c>
      <c r="CP450" s="1729"/>
      <c r="CQ450" s="1729"/>
      <c r="CR450" s="1729"/>
      <c r="CS450" s="1729"/>
      <c r="CT450" s="1729"/>
      <c r="CU450" s="1729"/>
      <c r="CV450" s="1729"/>
      <c r="CW450" s="1729"/>
      <c r="CX450" s="1729"/>
      <c r="CY450" s="5961">
        <v>500</v>
      </c>
      <c r="CZ450" s="5962"/>
      <c r="DA450" s="4249">
        <v>20</v>
      </c>
      <c r="DB450" s="4249">
        <v>3</v>
      </c>
      <c r="DC450" s="4096">
        <f>DB450-DA450</f>
        <v>-17</v>
      </c>
      <c r="DD450" s="2968">
        <f t="shared" ref="DD450" si="2065">DB450/DA450</f>
        <v>0.15</v>
      </c>
      <c r="DE450" s="4246">
        <f t="shared" si="1852"/>
        <v>494</v>
      </c>
      <c r="DF450" s="4095">
        <f t="shared" ref="DF450:DF513" si="2066">CY450-DE450</f>
        <v>6</v>
      </c>
      <c r="DG450" s="4117">
        <f>DE450/CY450</f>
        <v>0.98799999999999999</v>
      </c>
      <c r="DH450" s="5963">
        <v>500</v>
      </c>
      <c r="DI450" s="5964"/>
      <c r="DJ450" s="5015">
        <v>15</v>
      </c>
      <c r="DK450" s="5015">
        <v>3</v>
      </c>
      <c r="DL450" s="4422">
        <f t="shared" ref="DL450:DL513" si="2067">DJ450-DK450</f>
        <v>12</v>
      </c>
      <c r="DM450" s="4423">
        <f>DK450/DJ450</f>
        <v>0.2</v>
      </c>
      <c r="DN450" s="4424">
        <f t="shared" ref="DN450:DN454" si="2068">SUM(DE450+DK450)</f>
        <v>497</v>
      </c>
      <c r="DO450" s="4099">
        <f t="shared" ref="DO450:DO513" si="2069">DH450-DN450</f>
        <v>3</v>
      </c>
      <c r="DP450" s="4117">
        <f>DN450/DH450</f>
        <v>0.99399999999999999</v>
      </c>
      <c r="DQ450" s="5961">
        <v>300</v>
      </c>
      <c r="DR450" s="5965"/>
      <c r="DS450" s="2683">
        <v>15</v>
      </c>
      <c r="DT450" s="2683">
        <v>3</v>
      </c>
      <c r="DU450" s="4947">
        <f t="shared" ref="DU450:DU453" si="2070">DS450-DT450</f>
        <v>12</v>
      </c>
      <c r="DV450" s="2682">
        <f>DT450/DS450</f>
        <v>0.2</v>
      </c>
      <c r="DW450" s="2683">
        <f t="shared" ref="DW450:DW453" si="2071">SUM(DT450+DN450)</f>
        <v>500</v>
      </c>
      <c r="DX450" s="4099">
        <f t="shared" ref="DX450:DX453" si="2072">DQ450-DW450</f>
        <v>-200</v>
      </c>
      <c r="DY450" s="4117">
        <f>DW450/DQ450</f>
        <v>1.6666666666666667</v>
      </c>
      <c r="DZ450" s="5730">
        <v>300</v>
      </c>
      <c r="EA450" s="5798"/>
      <c r="EB450" s="3330">
        <v>20</v>
      </c>
      <c r="EC450" s="3330">
        <v>20</v>
      </c>
      <c r="ED450" s="1808">
        <f>EC450-EB450</f>
        <v>0</v>
      </c>
      <c r="EE450" s="1508">
        <f t="shared" ref="EE450" si="2073">EC450/EB450</f>
        <v>1</v>
      </c>
      <c r="EF450" s="3418">
        <f t="shared" ref="EF450:EF513" si="2074">SUM(EC450+FY450)</f>
        <v>421</v>
      </c>
      <c r="EG450" s="1710">
        <f t="shared" ref="EG450:EG513" si="2075">DZ450-EF450</f>
        <v>-121</v>
      </c>
      <c r="EH450" s="1732">
        <f>EF450/DZ450</f>
        <v>1.4033333333333333</v>
      </c>
      <c r="EI450" s="5850">
        <v>300</v>
      </c>
      <c r="EJ450" s="6051"/>
      <c r="EK450" s="3476">
        <v>20</v>
      </c>
      <c r="EL450" s="3476">
        <v>13</v>
      </c>
      <c r="EM450" s="1808">
        <f t="shared" ref="EM450:EM513" si="2076">EK450-EL450</f>
        <v>7</v>
      </c>
      <c r="EN450" s="1732">
        <f>EL450/EK450</f>
        <v>0.65</v>
      </c>
      <c r="EO450" s="3016">
        <f t="shared" ref="EO450:EO513" si="2077">SUM(EF450+EL450)</f>
        <v>434</v>
      </c>
      <c r="EP450" s="1731">
        <f t="shared" ref="EP450:EP513" si="2078">EI450-EO450</f>
        <v>-134</v>
      </c>
      <c r="EQ450" s="1732">
        <f>EO450/EI450</f>
        <v>1.4466666666666668</v>
      </c>
      <c r="ER450" s="5976">
        <v>300</v>
      </c>
      <c r="ES450" s="5977"/>
      <c r="ET450" s="3638">
        <v>30</v>
      </c>
      <c r="EU450" s="3638">
        <v>57</v>
      </c>
      <c r="EV450" s="3179">
        <f t="shared" ref="EV450:EV453" si="2079">ET450-EU450</f>
        <v>-27</v>
      </c>
      <c r="EW450" s="3187">
        <f>EU450/ET450</f>
        <v>1.9</v>
      </c>
      <c r="EX450" s="3638">
        <f t="shared" ref="EX450:EX453" si="2080">SUM(EU450+EO450)</f>
        <v>491</v>
      </c>
      <c r="EY450" s="1731">
        <f t="shared" ref="EY450:EY453" si="2081">ER450-EX450</f>
        <v>-191</v>
      </c>
      <c r="EZ450" s="1732">
        <f>EX450/ER450</f>
        <v>1.6366666666666667</v>
      </c>
      <c r="FA450" s="6782">
        <v>300</v>
      </c>
      <c r="FB450" s="6783"/>
      <c r="FC450" s="2587">
        <v>30</v>
      </c>
      <c r="FD450" s="2587">
        <v>57</v>
      </c>
      <c r="FE450" s="1731">
        <f>FD450-FC450</f>
        <v>27</v>
      </c>
      <c r="FF450" s="1508">
        <f t="shared" ref="FF450:FF455" si="2082">FD450/FC450</f>
        <v>1.9</v>
      </c>
      <c r="FG450" s="2741">
        <f t="shared" ref="FG450:FG513" si="2083">SUM(FD450+CG450)</f>
        <v>357</v>
      </c>
      <c r="FH450" s="1710">
        <f t="shared" ref="FH450:FH513" si="2084">FA450-FG450</f>
        <v>-57</v>
      </c>
      <c r="FI450" s="1732">
        <f>FG450/FA450</f>
        <v>1.19</v>
      </c>
      <c r="FJ450" s="6782">
        <v>300</v>
      </c>
      <c r="FK450" s="6783"/>
      <c r="FL450" s="2587">
        <v>30</v>
      </c>
      <c r="FM450" s="2587">
        <v>19</v>
      </c>
      <c r="FN450" s="1731">
        <f t="shared" ref="FN450:FN513" si="2085">FL450-FM450</f>
        <v>11</v>
      </c>
      <c r="FO450" s="1732">
        <f>FM450/FL450</f>
        <v>0.6333333333333333</v>
      </c>
      <c r="FP450" s="2587">
        <f t="shared" ref="FP450:FP513" si="2086">SUM(FM450+FG450)</f>
        <v>376</v>
      </c>
      <c r="FQ450" s="1731">
        <f t="shared" ref="FQ450:FQ513" si="2087">FJ450-FP450</f>
        <v>-76</v>
      </c>
      <c r="FR450" s="1732">
        <f>FP450/FJ450</f>
        <v>1.2533333333333334</v>
      </c>
      <c r="FS450" s="6782">
        <v>300</v>
      </c>
      <c r="FT450" s="6783"/>
      <c r="FU450" s="2587">
        <v>30</v>
      </c>
      <c r="FV450" s="2587">
        <v>25</v>
      </c>
      <c r="FW450" s="2943">
        <f t="shared" ref="FW450:FW513" si="2088">FU450-FV450</f>
        <v>5</v>
      </c>
      <c r="FX450" s="1701">
        <f>FV450/FU450</f>
        <v>0.83333333333333337</v>
      </c>
      <c r="FY450" s="2587">
        <f t="shared" ref="FY450:FY513" si="2089">SUM(FV450+FP450)</f>
        <v>401</v>
      </c>
      <c r="FZ450" s="1731">
        <f t="shared" ref="FZ450:FZ513" si="2090">FS450-FY450</f>
        <v>-101</v>
      </c>
      <c r="GA450" s="1732">
        <f>FY450/FS450</f>
        <v>1.3366666666666667</v>
      </c>
      <c r="GB450" s="1">
        <f t="shared" ref="GB450:GB513" si="2091">SUM(EH450-GA450)</f>
        <v>6.6666666666666652E-2</v>
      </c>
      <c r="GC450" s="2219">
        <v>0</v>
      </c>
      <c r="GD450" s="1895">
        <v>1</v>
      </c>
      <c r="GE450" s="2131" t="s">
        <v>269</v>
      </c>
      <c r="GF450" s="2131" t="s">
        <v>270</v>
      </c>
      <c r="GG450" s="2105" t="s">
        <v>101</v>
      </c>
      <c r="GH450" s="2105" t="s">
        <v>16</v>
      </c>
      <c r="GI450" s="2105" t="s">
        <v>16</v>
      </c>
      <c r="GJ450" s="2105" t="s">
        <v>20</v>
      </c>
      <c r="GK450" s="2105" t="s">
        <v>271</v>
      </c>
      <c r="GL450" s="2139">
        <v>1</v>
      </c>
      <c r="GM450" s="692" t="s">
        <v>1281</v>
      </c>
      <c r="GN450" s="424" t="s">
        <v>1026</v>
      </c>
      <c r="GO450" s="233">
        <v>300</v>
      </c>
      <c r="GP450" s="459">
        <v>90</v>
      </c>
      <c r="GQ450" s="2086">
        <v>300</v>
      </c>
      <c r="GR450" s="2086">
        <v>-210</v>
      </c>
      <c r="GS450" s="1895">
        <v>3.3333333333333335</v>
      </c>
      <c r="GT450" s="2086">
        <v>300</v>
      </c>
      <c r="GU450" s="2086">
        <v>0</v>
      </c>
      <c r="GV450" s="1895">
        <v>1</v>
      </c>
    </row>
    <row r="451" spans="1:204" ht="38.25" x14ac:dyDescent="0.25">
      <c r="B451" s="7156"/>
      <c r="C451" s="5685"/>
      <c r="D451" s="7164"/>
      <c r="E451" s="7145"/>
      <c r="F451" s="7226"/>
      <c r="G451" s="7226"/>
      <c r="H451" s="5707"/>
      <c r="I451" s="5707"/>
      <c r="J451" s="5707"/>
      <c r="K451" s="5707"/>
      <c r="L451" s="5707"/>
      <c r="M451" s="5707"/>
      <c r="N451" s="5698"/>
      <c r="O451" s="5707"/>
      <c r="P451" s="7107"/>
      <c r="Q451" s="7107"/>
      <c r="R451" s="5704"/>
      <c r="S451" s="5698"/>
      <c r="T451" s="5698"/>
      <c r="U451" s="7116"/>
      <c r="V451" s="5698"/>
      <c r="W451" s="7142"/>
      <c r="X451" s="5692"/>
      <c r="Y451" s="2140">
        <v>2</v>
      </c>
      <c r="Z451" s="699" t="s">
        <v>1282</v>
      </c>
      <c r="AA451" s="688" t="s">
        <v>936</v>
      </c>
      <c r="AB451" s="697">
        <v>1</v>
      </c>
      <c r="AC451" s="460">
        <v>0</v>
      </c>
      <c r="AD451" s="544">
        <f t="shared" ref="AD451:AD466" si="2092">AC451/AB451</f>
        <v>0</v>
      </c>
      <c r="AE451" s="460">
        <v>1</v>
      </c>
      <c r="AF451" s="544">
        <f>AE451/AB451</f>
        <v>1</v>
      </c>
      <c r="AG451" s="460">
        <v>0</v>
      </c>
      <c r="AH451" s="544">
        <f t="shared" ref="AH451:AH466" si="2093">AG451/AB451</f>
        <v>0</v>
      </c>
      <c r="AI451" s="460">
        <v>0</v>
      </c>
      <c r="AJ451" s="545">
        <f t="shared" ref="AJ451:AJ466" si="2094">AI451/AB451</f>
        <v>0</v>
      </c>
      <c r="AK451" s="191">
        <f t="shared" si="2051"/>
        <v>1</v>
      </c>
      <c r="AL451" s="2282">
        <v>2</v>
      </c>
      <c r="AM451" s="970" t="s">
        <v>2183</v>
      </c>
      <c r="AN451" s="970" t="s">
        <v>2185</v>
      </c>
      <c r="AO451" s="970" t="s">
        <v>2184</v>
      </c>
      <c r="AP451" s="970" t="s">
        <v>2186</v>
      </c>
      <c r="AQ451" s="970">
        <v>100</v>
      </c>
      <c r="AR451" s="970" t="s">
        <v>936</v>
      </c>
      <c r="AS451" s="1328" t="s">
        <v>1579</v>
      </c>
      <c r="AT451" s="2284"/>
      <c r="AU451" s="970" t="s">
        <v>1704</v>
      </c>
      <c r="AV451" s="5290">
        <v>1</v>
      </c>
      <c r="AW451" s="5291"/>
      <c r="AX451" s="4411">
        <f t="shared" si="2052"/>
        <v>0</v>
      </c>
      <c r="AY451" s="4450">
        <f t="shared" si="2053"/>
        <v>0</v>
      </c>
      <c r="AZ451" s="4411">
        <f t="shared" si="2054"/>
        <v>0</v>
      </c>
      <c r="BA451" s="4496" t="e">
        <f t="shared" si="2055"/>
        <v>#DIV/0!</v>
      </c>
      <c r="BB451" s="4450">
        <f t="shared" si="2020"/>
        <v>1</v>
      </c>
      <c r="BC451" s="4104">
        <f t="shared" si="2056"/>
        <v>0</v>
      </c>
      <c r="BD451" s="1834">
        <f t="shared" si="2057"/>
        <v>1</v>
      </c>
      <c r="BE451" s="4468">
        <f>SUM(AX451-AI451)</f>
        <v>0</v>
      </c>
      <c r="BF451" s="6480">
        <v>1</v>
      </c>
      <c r="BG451" s="6480"/>
      <c r="BH451" s="3787">
        <f t="shared" si="1903"/>
        <v>0</v>
      </c>
      <c r="BI451" s="3674">
        <f t="shared" si="2058"/>
        <v>0</v>
      </c>
      <c r="BJ451" s="3111">
        <f t="shared" si="2059"/>
        <v>0</v>
      </c>
      <c r="BK451" s="2963" t="e">
        <f t="shared" si="2060"/>
        <v>#DIV/0!</v>
      </c>
      <c r="BL451" s="3674">
        <f t="shared" si="2034"/>
        <v>1</v>
      </c>
      <c r="BM451" s="3122">
        <f t="shared" si="2061"/>
        <v>0</v>
      </c>
      <c r="BN451" s="1834">
        <f t="shared" si="2062"/>
        <v>1</v>
      </c>
      <c r="BO451" s="3633">
        <f>SUM(AG451-BH451)</f>
        <v>0</v>
      </c>
      <c r="BP451" s="3494"/>
      <c r="BQ451" s="6739">
        <v>1</v>
      </c>
      <c r="BR451" s="6739"/>
      <c r="BS451" s="2939">
        <f t="shared" ref="BS451:BS453" si="2095">SUM(FC451+FL451+FU451)</f>
        <v>1</v>
      </c>
      <c r="BT451" s="2361">
        <f t="shared" ref="BT451:BT453" si="2096">SUM(FD451+FM451+FV451)</f>
        <v>1</v>
      </c>
      <c r="BU451" s="2987">
        <f t="shared" si="1970"/>
        <v>0</v>
      </c>
      <c r="BV451" s="2963">
        <f t="shared" si="1971"/>
        <v>1</v>
      </c>
      <c r="BW451" s="2361">
        <f t="shared" si="1972"/>
        <v>1</v>
      </c>
      <c r="BX451" s="2953">
        <f t="shared" si="1973"/>
        <v>0</v>
      </c>
      <c r="BY451" s="1834">
        <f t="shared" si="1974"/>
        <v>1</v>
      </c>
      <c r="BZ451" s="3151"/>
      <c r="CA451" s="6657">
        <v>1</v>
      </c>
      <c r="CB451" s="6657"/>
      <c r="CC451" s="1790">
        <v>0</v>
      </c>
      <c r="CD451" s="1791">
        <v>0</v>
      </c>
      <c r="CE451" s="2359">
        <f t="shared" si="2063"/>
        <v>0</v>
      </c>
      <c r="CF451" s="1834">
        <v>0</v>
      </c>
      <c r="CG451" s="1971">
        <f>CD451</f>
        <v>0</v>
      </c>
      <c r="CH451" s="2387">
        <f t="shared" si="2064"/>
        <v>1</v>
      </c>
      <c r="CI451" s="1834">
        <f>CG451/CA451</f>
        <v>0</v>
      </c>
      <c r="CM451" s="1781">
        <v>0</v>
      </c>
      <c r="CN451" s="1781">
        <v>0</v>
      </c>
      <c r="CO451" s="1781">
        <v>0</v>
      </c>
      <c r="CP451" s="1729"/>
      <c r="CQ451" s="1729"/>
      <c r="CR451" s="1729"/>
      <c r="CS451" s="1729"/>
      <c r="CT451" s="1729"/>
      <c r="CU451" s="1729"/>
      <c r="CV451" s="1729"/>
      <c r="CW451" s="1729"/>
      <c r="CX451" s="1729"/>
      <c r="CY451" s="5735">
        <v>1</v>
      </c>
      <c r="CZ451" s="5789"/>
      <c r="DA451" s="4249">
        <v>0</v>
      </c>
      <c r="DB451" s="4249">
        <v>0</v>
      </c>
      <c r="DC451" s="4098">
        <f>DB451-DA451</f>
        <v>0</v>
      </c>
      <c r="DD451" s="2969">
        <v>0</v>
      </c>
      <c r="DE451" s="4247">
        <f t="shared" si="1852"/>
        <v>1</v>
      </c>
      <c r="DF451" s="4097">
        <f t="shared" si="2066"/>
        <v>0</v>
      </c>
      <c r="DG451" s="1747">
        <f t="shared" ref="DG451:DG460" si="2097">DE451/CY451</f>
        <v>1</v>
      </c>
      <c r="DH451" s="5841">
        <v>1</v>
      </c>
      <c r="DI451" s="5937"/>
      <c r="DJ451" s="4444">
        <v>0</v>
      </c>
      <c r="DK451" s="4444">
        <v>0</v>
      </c>
      <c r="DL451" s="4445">
        <f t="shared" si="2067"/>
        <v>0</v>
      </c>
      <c r="DM451" s="4446">
        <v>0</v>
      </c>
      <c r="DN451" s="4424">
        <f t="shared" si="2068"/>
        <v>1</v>
      </c>
      <c r="DO451" s="4093">
        <f t="shared" si="2069"/>
        <v>0</v>
      </c>
      <c r="DP451" s="1747">
        <f>DN451/DH451</f>
        <v>1</v>
      </c>
      <c r="DQ451" s="5938">
        <v>1</v>
      </c>
      <c r="DR451" s="5939"/>
      <c r="DS451" s="4004">
        <v>0</v>
      </c>
      <c r="DT451" s="2685">
        <v>0</v>
      </c>
      <c r="DU451" s="4945">
        <f t="shared" si="2070"/>
        <v>0</v>
      </c>
      <c r="DV451" s="2684">
        <v>0</v>
      </c>
      <c r="DW451" s="2683">
        <f t="shared" si="2071"/>
        <v>1</v>
      </c>
      <c r="DX451" s="4093">
        <f t="shared" si="2072"/>
        <v>0</v>
      </c>
      <c r="DY451" s="1747">
        <f>DW451/DQ451</f>
        <v>1</v>
      </c>
      <c r="DZ451" s="5735">
        <v>1</v>
      </c>
      <c r="EA451" s="5789"/>
      <c r="EB451" s="3417">
        <v>0</v>
      </c>
      <c r="EC451" s="3417">
        <v>0</v>
      </c>
      <c r="ED451" s="1782">
        <f>EC451-EB451</f>
        <v>0</v>
      </c>
      <c r="EE451" s="1509">
        <v>0</v>
      </c>
      <c r="EF451" s="3419">
        <f t="shared" si="2074"/>
        <v>1</v>
      </c>
      <c r="EG451" s="1780">
        <f t="shared" si="2075"/>
        <v>0</v>
      </c>
      <c r="EH451" s="1736">
        <f t="shared" ref="EH451:EH460" si="2098">EF451/DZ451</f>
        <v>1</v>
      </c>
      <c r="EI451" s="5841">
        <v>1</v>
      </c>
      <c r="EJ451" s="5937"/>
      <c r="EK451" s="1978">
        <v>0</v>
      </c>
      <c r="EL451" s="3223">
        <v>0</v>
      </c>
      <c r="EM451" s="1782">
        <f t="shared" si="2076"/>
        <v>0</v>
      </c>
      <c r="EN451" s="1736">
        <v>0</v>
      </c>
      <c r="EO451" s="3016">
        <f t="shared" si="2077"/>
        <v>1</v>
      </c>
      <c r="EP451" s="1735">
        <f t="shared" si="2078"/>
        <v>0</v>
      </c>
      <c r="EQ451" s="1736">
        <f>EO451/EI451</f>
        <v>1</v>
      </c>
      <c r="ER451" s="5938">
        <v>1</v>
      </c>
      <c r="ES451" s="5939"/>
      <c r="ET451" s="3639">
        <v>0</v>
      </c>
      <c r="EU451" s="3640">
        <v>0</v>
      </c>
      <c r="EV451" s="3174">
        <f t="shared" si="2079"/>
        <v>0</v>
      </c>
      <c r="EW451" s="1747">
        <v>0</v>
      </c>
      <c r="EX451" s="3638">
        <f t="shared" si="2080"/>
        <v>1</v>
      </c>
      <c r="EY451" s="1735">
        <f t="shared" si="2081"/>
        <v>0</v>
      </c>
      <c r="EZ451" s="1736">
        <f>EX451/ER451</f>
        <v>1</v>
      </c>
      <c r="FA451" s="6786">
        <v>1</v>
      </c>
      <c r="FB451" s="6787"/>
      <c r="FC451" s="2589">
        <v>0</v>
      </c>
      <c r="FD451" s="2589">
        <v>0</v>
      </c>
      <c r="FE451" s="1735">
        <f>FD451-FC451</f>
        <v>0</v>
      </c>
      <c r="FF451" s="1509">
        <v>0</v>
      </c>
      <c r="FG451" s="2742">
        <f t="shared" si="2083"/>
        <v>0</v>
      </c>
      <c r="FH451" s="1780">
        <f t="shared" si="2084"/>
        <v>1</v>
      </c>
      <c r="FI451" s="1736">
        <f t="shared" ref="FI451:FI460" si="2099">FG451/FA451</f>
        <v>0</v>
      </c>
      <c r="FJ451" s="6786">
        <v>1</v>
      </c>
      <c r="FK451" s="6808"/>
      <c r="FL451" s="2589">
        <v>1</v>
      </c>
      <c r="FM451" s="2618">
        <v>1</v>
      </c>
      <c r="FN451" s="1735">
        <f t="shared" si="2085"/>
        <v>0</v>
      </c>
      <c r="FO451" s="1736">
        <v>0</v>
      </c>
      <c r="FP451" s="2587">
        <f t="shared" si="2086"/>
        <v>1</v>
      </c>
      <c r="FQ451" s="1735">
        <f t="shared" si="2087"/>
        <v>0</v>
      </c>
      <c r="FR451" s="1736">
        <f>FP451/FJ451</f>
        <v>1</v>
      </c>
      <c r="FS451" s="6786">
        <v>1</v>
      </c>
      <c r="FT451" s="6787"/>
      <c r="FU451" s="2618">
        <v>0</v>
      </c>
      <c r="FV451" s="2522">
        <v>0</v>
      </c>
      <c r="FW451" s="2942">
        <f t="shared" si="2088"/>
        <v>0</v>
      </c>
      <c r="FX451" s="1747">
        <v>0</v>
      </c>
      <c r="FY451" s="2587">
        <f t="shared" si="2089"/>
        <v>1</v>
      </c>
      <c r="FZ451" s="1735">
        <f t="shared" si="2090"/>
        <v>0</v>
      </c>
      <c r="GA451" s="1736">
        <f>FY451/FS451</f>
        <v>1</v>
      </c>
      <c r="GB451" s="1">
        <f t="shared" si="2091"/>
        <v>0</v>
      </c>
      <c r="GC451" s="2219">
        <v>0</v>
      </c>
      <c r="GD451" s="1895">
        <v>1</v>
      </c>
      <c r="GE451" s="2131" t="s">
        <v>269</v>
      </c>
      <c r="GF451" s="2131" t="s">
        <v>270</v>
      </c>
      <c r="GG451" s="2105" t="s">
        <v>101</v>
      </c>
      <c r="GH451" s="2105" t="s">
        <v>16</v>
      </c>
      <c r="GI451" s="2105" t="s">
        <v>16</v>
      </c>
      <c r="GJ451" s="2105" t="s">
        <v>20</v>
      </c>
      <c r="GK451" s="2105" t="s">
        <v>271</v>
      </c>
      <c r="GL451" s="2140">
        <v>2</v>
      </c>
      <c r="GM451" s="693" t="s">
        <v>1282</v>
      </c>
      <c r="GN451" s="687" t="s">
        <v>936</v>
      </c>
      <c r="GO451" s="238">
        <v>1</v>
      </c>
      <c r="GP451" s="460">
        <v>0</v>
      </c>
      <c r="GQ451" s="2086">
        <v>0</v>
      </c>
      <c r="GR451" s="2086">
        <v>0</v>
      </c>
      <c r="GS451" s="1895">
        <v>0</v>
      </c>
      <c r="GT451" s="2086">
        <v>0</v>
      </c>
      <c r="GU451" s="2086">
        <v>1</v>
      </c>
      <c r="GV451" s="1895">
        <v>0</v>
      </c>
    </row>
    <row r="452" spans="1:204" ht="38.25" x14ac:dyDescent="0.25">
      <c r="B452" s="7156"/>
      <c r="C452" s="5685"/>
      <c r="D452" s="7164"/>
      <c r="E452" s="7145"/>
      <c r="F452" s="7226"/>
      <c r="G452" s="7226"/>
      <c r="H452" s="5707"/>
      <c r="I452" s="5707"/>
      <c r="J452" s="5707"/>
      <c r="K452" s="5707"/>
      <c r="L452" s="5707"/>
      <c r="M452" s="5707"/>
      <c r="N452" s="5698"/>
      <c r="O452" s="5707"/>
      <c r="P452" s="7107"/>
      <c r="Q452" s="7107"/>
      <c r="R452" s="5704"/>
      <c r="S452" s="5698"/>
      <c r="T452" s="5698"/>
      <c r="U452" s="7116"/>
      <c r="V452" s="5698"/>
      <c r="W452" s="7142"/>
      <c r="X452" s="5692"/>
      <c r="Y452" s="2140">
        <v>3</v>
      </c>
      <c r="Z452" s="699" t="s">
        <v>1283</v>
      </c>
      <c r="AA452" s="688" t="s">
        <v>936</v>
      </c>
      <c r="AB452" s="697">
        <v>1</v>
      </c>
      <c r="AC452" s="460">
        <v>0</v>
      </c>
      <c r="AD452" s="544">
        <f t="shared" si="2092"/>
        <v>0</v>
      </c>
      <c r="AE452" s="460">
        <v>1</v>
      </c>
      <c r="AF452" s="544">
        <f t="shared" ref="AF452:AF466" si="2100">AE452/AB452</f>
        <v>1</v>
      </c>
      <c r="AG452" s="460">
        <v>0</v>
      </c>
      <c r="AH452" s="544">
        <f t="shared" si="2093"/>
        <v>0</v>
      </c>
      <c r="AI452" s="460">
        <v>0</v>
      </c>
      <c r="AJ452" s="545">
        <f t="shared" si="2094"/>
        <v>0</v>
      </c>
      <c r="AK452" s="191">
        <f t="shared" si="2051"/>
        <v>1</v>
      </c>
      <c r="AL452" s="2282">
        <v>3</v>
      </c>
      <c r="AM452" s="970" t="s">
        <v>2187</v>
      </c>
      <c r="AN452" s="970" t="s">
        <v>2185</v>
      </c>
      <c r="AO452" s="970" t="s">
        <v>2184</v>
      </c>
      <c r="AP452" s="970" t="s">
        <v>2186</v>
      </c>
      <c r="AQ452" s="970">
        <v>100</v>
      </c>
      <c r="AR452" s="970" t="s">
        <v>936</v>
      </c>
      <c r="AS452" s="1328" t="s">
        <v>1579</v>
      </c>
      <c r="AT452" s="2284"/>
      <c r="AU452" s="970" t="s">
        <v>1704</v>
      </c>
      <c r="AV452" s="5290">
        <v>1</v>
      </c>
      <c r="AW452" s="5291"/>
      <c r="AX452" s="4411">
        <f t="shared" si="2052"/>
        <v>0</v>
      </c>
      <c r="AY452" s="4450">
        <f t="shared" si="2053"/>
        <v>0</v>
      </c>
      <c r="AZ452" s="4411">
        <f t="shared" si="2054"/>
        <v>0</v>
      </c>
      <c r="BA452" s="4496" t="e">
        <f t="shared" si="2055"/>
        <v>#DIV/0!</v>
      </c>
      <c r="BB452" s="4450">
        <f t="shared" si="2020"/>
        <v>1</v>
      </c>
      <c r="BC452" s="4104">
        <f t="shared" si="2056"/>
        <v>0</v>
      </c>
      <c r="BD452" s="1834">
        <f t="shared" si="2057"/>
        <v>1</v>
      </c>
      <c r="BE452" s="4468">
        <f>SUM(AX452-AI452)</f>
        <v>0</v>
      </c>
      <c r="BF452" s="6480">
        <v>1</v>
      </c>
      <c r="BG452" s="6480"/>
      <c r="BH452" s="3787">
        <f t="shared" si="1903"/>
        <v>0</v>
      </c>
      <c r="BI452" s="3674">
        <f t="shared" si="2058"/>
        <v>0</v>
      </c>
      <c r="BJ452" s="3111">
        <f t="shared" si="2059"/>
        <v>0</v>
      </c>
      <c r="BK452" s="2963" t="e">
        <f t="shared" si="2060"/>
        <v>#DIV/0!</v>
      </c>
      <c r="BL452" s="3674">
        <f t="shared" si="2034"/>
        <v>1</v>
      </c>
      <c r="BM452" s="3122">
        <f t="shared" si="2061"/>
        <v>0</v>
      </c>
      <c r="BN452" s="1834">
        <f t="shared" si="2062"/>
        <v>1</v>
      </c>
      <c r="BO452" s="3633">
        <f>SUM(AG452-BH452)</f>
        <v>0</v>
      </c>
      <c r="BP452" s="3494"/>
      <c r="BQ452" s="6739">
        <v>1</v>
      </c>
      <c r="BR452" s="6739"/>
      <c r="BS452" s="2939">
        <f t="shared" si="2095"/>
        <v>1</v>
      </c>
      <c r="BT452" s="2361">
        <f t="shared" si="2096"/>
        <v>1</v>
      </c>
      <c r="BU452" s="2987">
        <f t="shared" si="1970"/>
        <v>0</v>
      </c>
      <c r="BV452" s="2963">
        <f t="shared" si="1971"/>
        <v>1</v>
      </c>
      <c r="BW452" s="2361">
        <f t="shared" si="1972"/>
        <v>1</v>
      </c>
      <c r="BX452" s="2953">
        <f t="shared" si="1973"/>
        <v>0</v>
      </c>
      <c r="BY452" s="1834">
        <f t="shared" si="1974"/>
        <v>1</v>
      </c>
      <c r="BZ452" s="3151"/>
      <c r="CA452" s="6657">
        <v>1</v>
      </c>
      <c r="CB452" s="6657"/>
      <c r="CC452" s="1790">
        <v>0</v>
      </c>
      <c r="CD452" s="1791">
        <v>0</v>
      </c>
      <c r="CE452" s="2359">
        <f t="shared" si="2063"/>
        <v>0</v>
      </c>
      <c r="CF452" s="1834">
        <v>0</v>
      </c>
      <c r="CG452" s="1971">
        <f>CD452</f>
        <v>0</v>
      </c>
      <c r="CH452" s="2387">
        <f t="shared" si="2064"/>
        <v>1</v>
      </c>
      <c r="CI452" s="1834">
        <f>CG452/CA452</f>
        <v>0</v>
      </c>
      <c r="CM452" s="1781">
        <v>0</v>
      </c>
      <c r="CN452" s="1781">
        <v>0</v>
      </c>
      <c r="CO452" s="1781">
        <v>0</v>
      </c>
      <c r="CP452" s="1729"/>
      <c r="CQ452" s="1729"/>
      <c r="CR452" s="1729"/>
      <c r="CS452" s="1729"/>
      <c r="CT452" s="1729"/>
      <c r="CU452" s="1729"/>
      <c r="CV452" s="1729"/>
      <c r="CW452" s="1729"/>
      <c r="CX452" s="1729"/>
      <c r="CY452" s="5735">
        <v>1</v>
      </c>
      <c r="CZ452" s="5789"/>
      <c r="DA452" s="4249">
        <v>0</v>
      </c>
      <c r="DB452" s="4249">
        <v>0</v>
      </c>
      <c r="DC452" s="4098">
        <f t="shared" ref="DC452:DC468" si="2101">DB452-DA452</f>
        <v>0</v>
      </c>
      <c r="DD452" s="2969">
        <v>0</v>
      </c>
      <c r="DE452" s="4247">
        <f t="shared" si="1852"/>
        <v>1</v>
      </c>
      <c r="DF452" s="4097">
        <f t="shared" si="2066"/>
        <v>0</v>
      </c>
      <c r="DG452" s="1747">
        <f t="shared" si="2097"/>
        <v>1</v>
      </c>
      <c r="DH452" s="5841">
        <v>1</v>
      </c>
      <c r="DI452" s="5937"/>
      <c r="DJ452" s="4444">
        <v>0</v>
      </c>
      <c r="DK452" s="4444">
        <v>0</v>
      </c>
      <c r="DL452" s="4445">
        <f t="shared" si="2067"/>
        <v>0</v>
      </c>
      <c r="DM452" s="4446">
        <v>0</v>
      </c>
      <c r="DN452" s="4424">
        <f t="shared" si="2068"/>
        <v>1</v>
      </c>
      <c r="DO452" s="4093">
        <f t="shared" si="2069"/>
        <v>0</v>
      </c>
      <c r="DP452" s="1747">
        <f>DN452/DH452</f>
        <v>1</v>
      </c>
      <c r="DQ452" s="5938">
        <v>1</v>
      </c>
      <c r="DR452" s="5939"/>
      <c r="DS452" s="4004">
        <v>0</v>
      </c>
      <c r="DT452" s="2685">
        <v>0</v>
      </c>
      <c r="DU452" s="4945">
        <f t="shared" si="2070"/>
        <v>0</v>
      </c>
      <c r="DV452" s="2684">
        <v>0</v>
      </c>
      <c r="DW452" s="2683">
        <f t="shared" si="2071"/>
        <v>1</v>
      </c>
      <c r="DX452" s="4093">
        <f t="shared" si="2072"/>
        <v>0</v>
      </c>
      <c r="DY452" s="1747">
        <f>DW452/DQ452</f>
        <v>1</v>
      </c>
      <c r="DZ452" s="5735">
        <v>1</v>
      </c>
      <c r="EA452" s="5789"/>
      <c r="EB452" s="3417">
        <v>0</v>
      </c>
      <c r="EC452" s="3417">
        <v>0</v>
      </c>
      <c r="ED452" s="1782">
        <f t="shared" ref="ED452:ED468" si="2102">EC452-EB452</f>
        <v>0</v>
      </c>
      <c r="EE452" s="1509">
        <v>0</v>
      </c>
      <c r="EF452" s="3419">
        <f t="shared" si="2074"/>
        <v>1</v>
      </c>
      <c r="EG452" s="1780">
        <f t="shared" si="2075"/>
        <v>0</v>
      </c>
      <c r="EH452" s="1736">
        <f t="shared" si="2098"/>
        <v>1</v>
      </c>
      <c r="EI452" s="5841">
        <v>1</v>
      </c>
      <c r="EJ452" s="5937"/>
      <c r="EK452" s="1978">
        <v>0</v>
      </c>
      <c r="EL452" s="3223">
        <v>0</v>
      </c>
      <c r="EM452" s="1782">
        <f t="shared" si="2076"/>
        <v>0</v>
      </c>
      <c r="EN452" s="1736">
        <v>0</v>
      </c>
      <c r="EO452" s="3016">
        <f t="shared" si="2077"/>
        <v>1</v>
      </c>
      <c r="EP452" s="1735">
        <f t="shared" si="2078"/>
        <v>0</v>
      </c>
      <c r="EQ452" s="1736">
        <f>EO452/EI452</f>
        <v>1</v>
      </c>
      <c r="ER452" s="5938">
        <v>1</v>
      </c>
      <c r="ES452" s="5939"/>
      <c r="ET452" s="3639">
        <v>0</v>
      </c>
      <c r="EU452" s="3640">
        <v>0</v>
      </c>
      <c r="EV452" s="3174">
        <f t="shared" si="2079"/>
        <v>0</v>
      </c>
      <c r="EW452" s="1747">
        <v>0</v>
      </c>
      <c r="EX452" s="3638">
        <f t="shared" si="2080"/>
        <v>1</v>
      </c>
      <c r="EY452" s="1735">
        <f t="shared" si="2081"/>
        <v>0</v>
      </c>
      <c r="EZ452" s="1736">
        <f>EX452/ER452</f>
        <v>1</v>
      </c>
      <c r="FA452" s="6786">
        <v>1</v>
      </c>
      <c r="FB452" s="6787"/>
      <c r="FC452" s="2589">
        <v>0</v>
      </c>
      <c r="FD452" s="2589">
        <v>0</v>
      </c>
      <c r="FE452" s="1735">
        <f t="shared" ref="FE452:FE460" si="2103">FD452-FC452</f>
        <v>0</v>
      </c>
      <c r="FF452" s="1509">
        <v>0</v>
      </c>
      <c r="FG452" s="2742">
        <f t="shared" si="2083"/>
        <v>0</v>
      </c>
      <c r="FH452" s="1780">
        <f t="shared" si="2084"/>
        <v>1</v>
      </c>
      <c r="FI452" s="1736">
        <f t="shared" si="2099"/>
        <v>0</v>
      </c>
      <c r="FJ452" s="6786">
        <v>1</v>
      </c>
      <c r="FK452" s="6808"/>
      <c r="FL452" s="2589">
        <v>1</v>
      </c>
      <c r="FM452" s="2618">
        <v>1</v>
      </c>
      <c r="FN452" s="1735">
        <f t="shared" si="2085"/>
        <v>0</v>
      </c>
      <c r="FO452" s="1736">
        <v>0</v>
      </c>
      <c r="FP452" s="2587">
        <f t="shared" si="2086"/>
        <v>1</v>
      </c>
      <c r="FQ452" s="1735">
        <f t="shared" si="2087"/>
        <v>0</v>
      </c>
      <c r="FR452" s="1736">
        <f>FP452/FJ452</f>
        <v>1</v>
      </c>
      <c r="FS452" s="6786">
        <v>1</v>
      </c>
      <c r="FT452" s="6787"/>
      <c r="FU452" s="2618">
        <v>0</v>
      </c>
      <c r="FV452" s="2522">
        <v>0</v>
      </c>
      <c r="FW452" s="2942">
        <f t="shared" si="2088"/>
        <v>0</v>
      </c>
      <c r="FX452" s="1747">
        <v>0</v>
      </c>
      <c r="FY452" s="2587">
        <f t="shared" si="2089"/>
        <v>1</v>
      </c>
      <c r="FZ452" s="1735">
        <f t="shared" si="2090"/>
        <v>0</v>
      </c>
      <c r="GA452" s="1736">
        <f>FY452/FS452</f>
        <v>1</v>
      </c>
      <c r="GB452" s="1">
        <f t="shared" si="2091"/>
        <v>0</v>
      </c>
      <c r="GC452" s="2219">
        <v>0</v>
      </c>
      <c r="GD452" s="1895">
        <v>1</v>
      </c>
      <c r="GE452" s="2131" t="s">
        <v>269</v>
      </c>
      <c r="GF452" s="2131" t="s">
        <v>270</v>
      </c>
      <c r="GG452" s="2105" t="s">
        <v>101</v>
      </c>
      <c r="GH452" s="2105" t="s">
        <v>16</v>
      </c>
      <c r="GI452" s="2105" t="s">
        <v>16</v>
      </c>
      <c r="GJ452" s="2105" t="s">
        <v>20</v>
      </c>
      <c r="GK452" s="2105" t="s">
        <v>271</v>
      </c>
      <c r="GL452" s="2140">
        <v>3</v>
      </c>
      <c r="GM452" s="693" t="s">
        <v>1283</v>
      </c>
      <c r="GN452" s="687" t="s">
        <v>936</v>
      </c>
      <c r="GO452" s="238">
        <v>1</v>
      </c>
      <c r="GP452" s="460">
        <v>0</v>
      </c>
      <c r="GQ452" s="2086">
        <v>0</v>
      </c>
      <c r="GR452" s="2086">
        <v>0</v>
      </c>
      <c r="GS452" s="1895">
        <v>0</v>
      </c>
      <c r="GT452" s="2086">
        <v>0</v>
      </c>
      <c r="GU452" s="2086">
        <v>1</v>
      </c>
      <c r="GV452" s="1895">
        <v>0</v>
      </c>
    </row>
    <row r="453" spans="1:204" ht="38.25" x14ac:dyDescent="0.25">
      <c r="B453" s="7156"/>
      <c r="C453" s="5685"/>
      <c r="D453" s="7164"/>
      <c r="E453" s="7145"/>
      <c r="F453" s="7226"/>
      <c r="G453" s="7226"/>
      <c r="H453" s="5707"/>
      <c r="I453" s="5707"/>
      <c r="J453" s="5707"/>
      <c r="K453" s="5707"/>
      <c r="L453" s="5707"/>
      <c r="M453" s="5707"/>
      <c r="N453" s="5698"/>
      <c r="O453" s="5707"/>
      <c r="P453" s="7107"/>
      <c r="Q453" s="7107"/>
      <c r="R453" s="5704"/>
      <c r="S453" s="5698"/>
      <c r="T453" s="5698"/>
      <c r="U453" s="7116"/>
      <c r="V453" s="5698"/>
      <c r="W453" s="7142"/>
      <c r="X453" s="5692"/>
      <c r="Y453" s="2140">
        <v>4</v>
      </c>
      <c r="Z453" s="699" t="s">
        <v>1284</v>
      </c>
      <c r="AA453" s="688" t="s">
        <v>936</v>
      </c>
      <c r="AB453" s="697">
        <v>1</v>
      </c>
      <c r="AC453" s="460">
        <v>0</v>
      </c>
      <c r="AD453" s="544">
        <f t="shared" si="2092"/>
        <v>0</v>
      </c>
      <c r="AE453" s="460">
        <v>0</v>
      </c>
      <c r="AF453" s="544">
        <f t="shared" si="2100"/>
        <v>0</v>
      </c>
      <c r="AG453" s="460">
        <v>0</v>
      </c>
      <c r="AH453" s="544">
        <f t="shared" si="2093"/>
        <v>0</v>
      </c>
      <c r="AI453" s="460">
        <v>1</v>
      </c>
      <c r="AJ453" s="545">
        <f t="shared" si="2094"/>
        <v>1</v>
      </c>
      <c r="AK453" s="191">
        <f t="shared" si="2051"/>
        <v>1</v>
      </c>
      <c r="AL453" s="2275">
        <v>4</v>
      </c>
      <c r="AM453" s="970" t="s">
        <v>2188</v>
      </c>
      <c r="AN453" s="970" t="s">
        <v>2185</v>
      </c>
      <c r="AO453" s="970" t="s">
        <v>2184</v>
      </c>
      <c r="AP453" s="970" t="s">
        <v>2186</v>
      </c>
      <c r="AQ453" s="970">
        <v>100</v>
      </c>
      <c r="AR453" s="970" t="s">
        <v>936</v>
      </c>
      <c r="AS453" s="1328" t="s">
        <v>1579</v>
      </c>
      <c r="AT453" s="2275"/>
      <c r="AU453" s="970" t="s">
        <v>1704</v>
      </c>
      <c r="AV453" s="5290">
        <v>1</v>
      </c>
      <c r="AW453" s="5291"/>
      <c r="AX453" s="4411">
        <f t="shared" si="2052"/>
        <v>1</v>
      </c>
      <c r="AY453" s="4450">
        <f t="shared" si="2053"/>
        <v>1</v>
      </c>
      <c r="AZ453" s="4411">
        <f t="shared" si="2054"/>
        <v>0</v>
      </c>
      <c r="BA453" s="4496">
        <f t="shared" si="2055"/>
        <v>1</v>
      </c>
      <c r="BB453" s="4450">
        <f t="shared" si="2020"/>
        <v>1</v>
      </c>
      <c r="BC453" s="4104">
        <f t="shared" si="2056"/>
        <v>0</v>
      </c>
      <c r="BD453" s="1834">
        <f t="shared" si="2057"/>
        <v>1</v>
      </c>
      <c r="BE453" s="4468">
        <f>SUM(AX453-AI453)</f>
        <v>0</v>
      </c>
      <c r="BF453" s="6480">
        <v>1</v>
      </c>
      <c r="BG453" s="6480"/>
      <c r="BH453" s="3787">
        <f t="shared" si="1903"/>
        <v>0</v>
      </c>
      <c r="BI453" s="3674">
        <f t="shared" si="2058"/>
        <v>0</v>
      </c>
      <c r="BJ453" s="3111">
        <f t="shared" si="2059"/>
        <v>0</v>
      </c>
      <c r="BK453" s="2963" t="e">
        <f t="shared" si="2060"/>
        <v>#DIV/0!</v>
      </c>
      <c r="BL453" s="3674">
        <f t="shared" si="2034"/>
        <v>0</v>
      </c>
      <c r="BM453" s="3122">
        <f t="shared" si="2061"/>
        <v>1</v>
      </c>
      <c r="BN453" s="1834">
        <f t="shared" si="2062"/>
        <v>0</v>
      </c>
      <c r="BO453" s="3635">
        <f>SUM(AG453-BH453)</f>
        <v>0</v>
      </c>
      <c r="BP453" s="3494"/>
      <c r="BQ453" s="6739">
        <v>1</v>
      </c>
      <c r="BR453" s="6739"/>
      <c r="BS453" s="2939">
        <f t="shared" si="2095"/>
        <v>0</v>
      </c>
      <c r="BT453" s="2361">
        <f t="shared" si="2096"/>
        <v>0</v>
      </c>
      <c r="BU453" s="2987">
        <f t="shared" si="1970"/>
        <v>0</v>
      </c>
      <c r="BV453" s="2963" t="e">
        <f t="shared" si="1971"/>
        <v>#DIV/0!</v>
      </c>
      <c r="BW453" s="2361">
        <f t="shared" si="1972"/>
        <v>0</v>
      </c>
      <c r="BX453" s="2953">
        <f t="shared" si="1973"/>
        <v>1</v>
      </c>
      <c r="BY453" s="1834">
        <f t="shared" si="1974"/>
        <v>0</v>
      </c>
      <c r="BZ453" s="3151"/>
      <c r="CA453" s="6657">
        <v>1</v>
      </c>
      <c r="CB453" s="6657"/>
      <c r="CC453" s="1790">
        <v>0</v>
      </c>
      <c r="CD453" s="1791">
        <v>0</v>
      </c>
      <c r="CE453" s="2359">
        <f t="shared" si="2063"/>
        <v>0</v>
      </c>
      <c r="CF453" s="1834">
        <v>0</v>
      </c>
      <c r="CG453" s="1971">
        <f t="shared" ref="CG453:CG468" si="2104">CD453</f>
        <v>0</v>
      </c>
      <c r="CH453" s="2387">
        <f t="shared" si="2064"/>
        <v>1</v>
      </c>
      <c r="CI453" s="1834">
        <f t="shared" ref="CI453:CI468" si="2105">CG453/CA453</f>
        <v>0</v>
      </c>
      <c r="CM453" s="1781">
        <v>0</v>
      </c>
      <c r="CN453" s="1781">
        <v>0</v>
      </c>
      <c r="CO453" s="1781">
        <v>0</v>
      </c>
      <c r="CP453" s="1729"/>
      <c r="CQ453" s="1729"/>
      <c r="CR453" s="1729"/>
      <c r="CS453" s="1729"/>
      <c r="CT453" s="1729"/>
      <c r="CU453" s="1729"/>
      <c r="CV453" s="1729"/>
      <c r="CW453" s="1729"/>
      <c r="CX453" s="1729"/>
      <c r="CY453" s="5735">
        <v>1</v>
      </c>
      <c r="CZ453" s="5789"/>
      <c r="DA453" s="4249">
        <v>0</v>
      </c>
      <c r="DB453" s="4249">
        <v>0</v>
      </c>
      <c r="DC453" s="4098">
        <f t="shared" si="2101"/>
        <v>0</v>
      </c>
      <c r="DD453" s="2969">
        <v>0</v>
      </c>
      <c r="DE453" s="4247">
        <f t="shared" ref="DE453:DE516" si="2106">SUM(DB453+BL453)</f>
        <v>0</v>
      </c>
      <c r="DF453" s="4097">
        <f t="shared" si="2066"/>
        <v>1</v>
      </c>
      <c r="DG453" s="1747">
        <f t="shared" si="2097"/>
        <v>0</v>
      </c>
      <c r="DH453" s="5841">
        <v>1</v>
      </c>
      <c r="DI453" s="5937"/>
      <c r="DJ453" s="4444">
        <v>1</v>
      </c>
      <c r="DK453" s="4444">
        <v>1</v>
      </c>
      <c r="DL453" s="4445">
        <f t="shared" si="2067"/>
        <v>0</v>
      </c>
      <c r="DM453" s="4446">
        <v>0</v>
      </c>
      <c r="DN453" s="4424">
        <f t="shared" si="2068"/>
        <v>1</v>
      </c>
      <c r="DO453" s="4093">
        <f t="shared" si="2069"/>
        <v>0</v>
      </c>
      <c r="DP453" s="1747">
        <f t="shared" ref="DP453:DP468" si="2107">DN453/DH453</f>
        <v>1</v>
      </c>
      <c r="DQ453" s="5938">
        <v>1</v>
      </c>
      <c r="DR453" s="5939"/>
      <c r="DS453" s="4004">
        <v>0</v>
      </c>
      <c r="DT453" s="2685">
        <v>0</v>
      </c>
      <c r="DU453" s="4945">
        <f t="shared" si="2070"/>
        <v>0</v>
      </c>
      <c r="DV453" s="2684">
        <v>0</v>
      </c>
      <c r="DW453" s="2683">
        <f t="shared" si="2071"/>
        <v>1</v>
      </c>
      <c r="DX453" s="4093">
        <f t="shared" si="2072"/>
        <v>0</v>
      </c>
      <c r="DY453" s="1747">
        <f t="shared" ref="DY453" si="2108">DW453/DQ453</f>
        <v>1</v>
      </c>
      <c r="DZ453" s="5735">
        <v>1</v>
      </c>
      <c r="EA453" s="5789"/>
      <c r="EB453" s="3417">
        <v>0</v>
      </c>
      <c r="EC453" s="3417">
        <v>0</v>
      </c>
      <c r="ED453" s="1782">
        <f t="shared" si="2102"/>
        <v>0</v>
      </c>
      <c r="EE453" s="1509">
        <v>0</v>
      </c>
      <c r="EF453" s="3419">
        <f t="shared" si="2074"/>
        <v>0</v>
      </c>
      <c r="EG453" s="1780">
        <f t="shared" si="2075"/>
        <v>1</v>
      </c>
      <c r="EH453" s="1736">
        <f t="shared" si="2098"/>
        <v>0</v>
      </c>
      <c r="EI453" s="5841">
        <v>1</v>
      </c>
      <c r="EJ453" s="5937"/>
      <c r="EK453" s="1978">
        <v>0</v>
      </c>
      <c r="EL453" s="3223">
        <v>0</v>
      </c>
      <c r="EM453" s="1782">
        <f t="shared" si="2076"/>
        <v>0</v>
      </c>
      <c r="EN453" s="1736">
        <v>0</v>
      </c>
      <c r="EO453" s="3016">
        <f t="shared" si="2077"/>
        <v>0</v>
      </c>
      <c r="EP453" s="1735">
        <f t="shared" si="2078"/>
        <v>1</v>
      </c>
      <c r="EQ453" s="1736">
        <f t="shared" ref="EQ453:EQ468" si="2109">EO453/EI453</f>
        <v>0</v>
      </c>
      <c r="ER453" s="5938">
        <v>1</v>
      </c>
      <c r="ES453" s="5939"/>
      <c r="ET453" s="3639">
        <v>0</v>
      </c>
      <c r="EU453" s="3640">
        <v>0</v>
      </c>
      <c r="EV453" s="3174">
        <f t="shared" si="2079"/>
        <v>0</v>
      </c>
      <c r="EW453" s="1747">
        <v>0</v>
      </c>
      <c r="EX453" s="3638">
        <f t="shared" si="2080"/>
        <v>0</v>
      </c>
      <c r="EY453" s="1735">
        <f t="shared" si="2081"/>
        <v>1</v>
      </c>
      <c r="EZ453" s="3411">
        <f t="shared" ref="EZ453" si="2110">EX453/ER453</f>
        <v>0</v>
      </c>
      <c r="FA453" s="6786">
        <v>1</v>
      </c>
      <c r="FB453" s="6787"/>
      <c r="FC453" s="2589">
        <v>0</v>
      </c>
      <c r="FD453" s="2589">
        <v>0</v>
      </c>
      <c r="FE453" s="1735">
        <f t="shared" si="2103"/>
        <v>0</v>
      </c>
      <c r="FF453" s="1509">
        <v>0</v>
      </c>
      <c r="FG453" s="2742">
        <f t="shared" si="2083"/>
        <v>0</v>
      </c>
      <c r="FH453" s="1780">
        <f t="shared" si="2084"/>
        <v>1</v>
      </c>
      <c r="FI453" s="1736">
        <f t="shared" si="2099"/>
        <v>0</v>
      </c>
      <c r="FJ453" s="6786">
        <v>1</v>
      </c>
      <c r="FK453" s="6808"/>
      <c r="FL453" s="2589">
        <v>0</v>
      </c>
      <c r="FM453" s="2618">
        <v>0</v>
      </c>
      <c r="FN453" s="1735">
        <f t="shared" si="2085"/>
        <v>0</v>
      </c>
      <c r="FO453" s="1736">
        <v>0</v>
      </c>
      <c r="FP453" s="2587">
        <f t="shared" si="2086"/>
        <v>0</v>
      </c>
      <c r="FQ453" s="1735">
        <f t="shared" si="2087"/>
        <v>1</v>
      </c>
      <c r="FR453" s="1736">
        <f t="shared" ref="FR453:FR460" si="2111">FP453/FJ453</f>
        <v>0</v>
      </c>
      <c r="FS453" s="6786">
        <v>1</v>
      </c>
      <c r="FT453" s="6787"/>
      <c r="FU453" s="2618">
        <v>0</v>
      </c>
      <c r="FV453" s="2522">
        <v>0</v>
      </c>
      <c r="FW453" s="2942">
        <f t="shared" si="2088"/>
        <v>0</v>
      </c>
      <c r="FX453" s="1747">
        <v>0</v>
      </c>
      <c r="FY453" s="2587">
        <f t="shared" si="2089"/>
        <v>0</v>
      </c>
      <c r="FZ453" s="1735">
        <f t="shared" si="2090"/>
        <v>1</v>
      </c>
      <c r="GA453" s="1736">
        <f t="shared" ref="GA453:GA460" si="2112">FY453/FS453</f>
        <v>0</v>
      </c>
      <c r="GB453" s="1">
        <f t="shared" si="2091"/>
        <v>0</v>
      </c>
      <c r="GC453" s="2219">
        <v>0</v>
      </c>
      <c r="GD453" s="1895">
        <v>1</v>
      </c>
      <c r="GE453" s="2131" t="s">
        <v>269</v>
      </c>
      <c r="GF453" s="2131" t="s">
        <v>270</v>
      </c>
      <c r="GG453" s="2105" t="s">
        <v>101</v>
      </c>
      <c r="GH453" s="2105" t="s">
        <v>16</v>
      </c>
      <c r="GI453" s="2105" t="s">
        <v>16</v>
      </c>
      <c r="GJ453" s="2105" t="s">
        <v>20</v>
      </c>
      <c r="GK453" s="2105" t="s">
        <v>271</v>
      </c>
      <c r="GL453" s="2140">
        <v>4</v>
      </c>
      <c r="GM453" s="693" t="s">
        <v>1284</v>
      </c>
      <c r="GN453" s="687" t="s">
        <v>936</v>
      </c>
      <c r="GO453" s="238">
        <v>1</v>
      </c>
      <c r="GP453" s="460">
        <v>0</v>
      </c>
      <c r="GQ453" s="2086">
        <v>0</v>
      </c>
      <c r="GR453" s="2086">
        <v>0</v>
      </c>
      <c r="GS453" s="1895">
        <v>0</v>
      </c>
      <c r="GT453" s="2086">
        <v>0</v>
      </c>
      <c r="GU453" s="2086">
        <v>1</v>
      </c>
      <c r="GV453" s="1895">
        <v>0</v>
      </c>
    </row>
    <row r="454" spans="1:204" ht="38.25" x14ac:dyDescent="0.25">
      <c r="B454" s="7156"/>
      <c r="C454" s="5685"/>
      <c r="D454" s="7164"/>
      <c r="E454" s="7145"/>
      <c r="F454" s="7226"/>
      <c r="G454" s="7226"/>
      <c r="H454" s="5707"/>
      <c r="I454" s="5707"/>
      <c r="J454" s="5707"/>
      <c r="K454" s="5707"/>
      <c r="L454" s="5707"/>
      <c r="M454" s="5707"/>
      <c r="N454" s="5698"/>
      <c r="O454" s="5707"/>
      <c r="P454" s="7107"/>
      <c r="Q454" s="7107"/>
      <c r="R454" s="5704"/>
      <c r="S454" s="5698"/>
      <c r="T454" s="5698"/>
      <c r="U454" s="7116"/>
      <c r="V454" s="5698"/>
      <c r="W454" s="7142"/>
      <c r="X454" s="5692"/>
      <c r="Y454" s="2140">
        <v>5</v>
      </c>
      <c r="Z454" s="699" t="s">
        <v>1285</v>
      </c>
      <c r="AA454" s="5596" t="s">
        <v>1286</v>
      </c>
      <c r="AB454" s="5597">
        <v>20</v>
      </c>
      <c r="AC454" s="460">
        <v>1</v>
      </c>
      <c r="AD454" s="544">
        <f t="shared" si="2092"/>
        <v>0.05</v>
      </c>
      <c r="AE454" s="460">
        <v>8</v>
      </c>
      <c r="AF454" s="544">
        <f t="shared" si="2100"/>
        <v>0.4</v>
      </c>
      <c r="AG454" s="460">
        <v>3</v>
      </c>
      <c r="AH454" s="544">
        <f t="shared" si="2093"/>
        <v>0.15</v>
      </c>
      <c r="AI454" s="460">
        <v>8</v>
      </c>
      <c r="AJ454" s="545">
        <f t="shared" si="2094"/>
        <v>0.4</v>
      </c>
      <c r="AK454" s="191">
        <f t="shared" si="2051"/>
        <v>1</v>
      </c>
      <c r="AL454" s="2282">
        <v>5</v>
      </c>
      <c r="AM454" s="970" t="s">
        <v>2189</v>
      </c>
      <c r="AN454" s="970" t="s">
        <v>2191</v>
      </c>
      <c r="AO454" s="970" t="s">
        <v>2190</v>
      </c>
      <c r="AP454" s="970" t="s">
        <v>2192</v>
      </c>
      <c r="AQ454" s="970">
        <v>100</v>
      </c>
      <c r="AR454" s="970" t="s">
        <v>1286</v>
      </c>
      <c r="AS454" s="1328" t="s">
        <v>1579</v>
      </c>
      <c r="AT454" s="2284"/>
      <c r="AU454" s="970" t="s">
        <v>1704</v>
      </c>
      <c r="AV454" s="5292">
        <v>20</v>
      </c>
      <c r="AW454" s="5293"/>
      <c r="AX454" s="4089">
        <f t="shared" si="2052"/>
        <v>0</v>
      </c>
      <c r="AY454" s="2840">
        <f t="shared" si="2053"/>
        <v>0</v>
      </c>
      <c r="AZ454" s="4089">
        <f t="shared" si="2054"/>
        <v>0</v>
      </c>
      <c r="BA454" s="2842" t="e">
        <f t="shared" si="2055"/>
        <v>#DIV/0!</v>
      </c>
      <c r="BB454" s="2840">
        <f t="shared" ref="BB454" si="2113">SUM(DW454)</f>
        <v>0</v>
      </c>
      <c r="BC454" s="2843"/>
      <c r="BD454" s="2842"/>
      <c r="BE454" s="4133"/>
      <c r="BF454" s="6493">
        <v>20</v>
      </c>
      <c r="BG454" s="6493"/>
      <c r="BH454" s="3118"/>
      <c r="BI454" s="2840"/>
      <c r="BJ454" s="3118"/>
      <c r="BK454" s="2842"/>
      <c r="BL454" s="2840">
        <f t="shared" si="2034"/>
        <v>0</v>
      </c>
      <c r="BM454" s="2843"/>
      <c r="BN454" s="2842"/>
      <c r="BO454" s="2836"/>
      <c r="BP454" s="3494"/>
      <c r="BQ454" s="6493">
        <v>20</v>
      </c>
      <c r="BR454" s="6493"/>
      <c r="BS454" s="2841">
        <f>$AE$454</f>
        <v>8</v>
      </c>
      <c r="BT454" s="2840">
        <f>SUM(FD454+FM454+FV454)</f>
        <v>0</v>
      </c>
      <c r="BU454" s="2841">
        <f t="shared" si="1970"/>
        <v>8</v>
      </c>
      <c r="BV454" s="2842">
        <f t="shared" si="1971"/>
        <v>0</v>
      </c>
      <c r="BW454" s="2361">
        <f t="shared" si="1972"/>
        <v>0</v>
      </c>
      <c r="BX454" s="2843">
        <f t="shared" si="1973"/>
        <v>20</v>
      </c>
      <c r="BY454" s="2842">
        <f t="shared" si="1974"/>
        <v>0</v>
      </c>
      <c r="BZ454" s="3151"/>
      <c r="CA454" s="6657">
        <v>20</v>
      </c>
      <c r="CB454" s="6657"/>
      <c r="CC454" s="1790">
        <v>1</v>
      </c>
      <c r="CD454" s="1791">
        <v>0</v>
      </c>
      <c r="CE454" s="2359">
        <f t="shared" si="2063"/>
        <v>1</v>
      </c>
      <c r="CF454" s="1834">
        <f t="shared" ref="CF454:CF455" si="2114">CD454/CC454</f>
        <v>0</v>
      </c>
      <c r="CG454" s="1971">
        <f t="shared" si="2104"/>
        <v>0</v>
      </c>
      <c r="CH454" s="2387">
        <f t="shared" si="2064"/>
        <v>20</v>
      </c>
      <c r="CI454" s="1834">
        <f t="shared" si="2105"/>
        <v>0</v>
      </c>
      <c r="CM454" s="1781">
        <v>0</v>
      </c>
      <c r="CN454" s="1781">
        <v>0</v>
      </c>
      <c r="CO454" s="1781">
        <v>1</v>
      </c>
      <c r="CP454" s="1729"/>
      <c r="CQ454" s="1729"/>
      <c r="CR454" s="1729"/>
      <c r="CS454" s="1729"/>
      <c r="CT454" s="1729"/>
      <c r="CU454" s="1729"/>
      <c r="CV454" s="1729"/>
      <c r="CW454" s="1729"/>
      <c r="CX454" s="1729"/>
      <c r="CY454" s="5954"/>
      <c r="CZ454" s="5955"/>
      <c r="DA454" s="2840"/>
      <c r="DB454" s="2840"/>
      <c r="DC454" s="3408"/>
      <c r="DD454" s="3409"/>
      <c r="DE454" s="3410"/>
      <c r="DF454" s="4254"/>
      <c r="DG454" s="3411"/>
      <c r="DH454" s="5956"/>
      <c r="DI454" s="5957"/>
      <c r="DJ454" s="5012"/>
      <c r="DK454" s="5012"/>
      <c r="DL454" s="5013">
        <f t="shared" si="2067"/>
        <v>0</v>
      </c>
      <c r="DM454" s="5014">
        <v>0</v>
      </c>
      <c r="DN454" s="5013">
        <f t="shared" si="2068"/>
        <v>0</v>
      </c>
      <c r="DO454" s="5013">
        <f t="shared" si="2069"/>
        <v>0</v>
      </c>
      <c r="DP454" s="5014" t="e">
        <f t="shared" si="2107"/>
        <v>#DIV/0!</v>
      </c>
      <c r="DQ454" s="3264"/>
      <c r="DR454" s="3264"/>
      <c r="DS454" s="5018"/>
      <c r="DT454" s="5018"/>
      <c r="DU454" s="5018"/>
      <c r="DV454" s="5018"/>
      <c r="DW454" s="5019"/>
      <c r="DX454" s="5018"/>
      <c r="DY454" s="5020"/>
      <c r="DZ454" s="5954">
        <v>20</v>
      </c>
      <c r="EA454" s="5955"/>
      <c r="EB454" s="2840"/>
      <c r="EC454" s="2840"/>
      <c r="ED454" s="3408">
        <f t="shared" si="2102"/>
        <v>0</v>
      </c>
      <c r="EE454" s="3409">
        <v>0</v>
      </c>
      <c r="EF454" s="3410">
        <f t="shared" si="2074"/>
        <v>0</v>
      </c>
      <c r="EG454" s="3396">
        <f t="shared" si="2075"/>
        <v>20</v>
      </c>
      <c r="EH454" s="3411">
        <f t="shared" si="2098"/>
        <v>0</v>
      </c>
      <c r="EI454" s="5956">
        <v>20</v>
      </c>
      <c r="EJ454" s="5957"/>
      <c r="EK454" s="3412"/>
      <c r="EL454" s="3412"/>
      <c r="EM454" s="3413">
        <f t="shared" si="2076"/>
        <v>0</v>
      </c>
      <c r="EN454" s="3414">
        <v>0</v>
      </c>
      <c r="EO454" s="3413">
        <f t="shared" si="2077"/>
        <v>0</v>
      </c>
      <c r="EP454" s="3413">
        <f t="shared" si="2078"/>
        <v>20</v>
      </c>
      <c r="EQ454" s="3414">
        <f t="shared" si="2109"/>
        <v>0</v>
      </c>
      <c r="ER454" s="3264"/>
      <c r="ES454" s="3264"/>
      <c r="ET454" s="3264" t="s">
        <v>3765</v>
      </c>
      <c r="EU454" s="3264"/>
      <c r="EV454" s="3264"/>
      <c r="EW454" s="3264"/>
      <c r="EX454" s="3265"/>
      <c r="EY454" s="3415"/>
      <c r="EZ454" s="3416"/>
      <c r="FA454" s="6786">
        <v>20</v>
      </c>
      <c r="FB454" s="6787"/>
      <c r="FC454" s="2589">
        <v>2</v>
      </c>
      <c r="FD454" s="2589">
        <v>0</v>
      </c>
      <c r="FE454" s="1735">
        <f t="shared" si="2103"/>
        <v>-2</v>
      </c>
      <c r="FF454" s="1509">
        <v>0</v>
      </c>
      <c r="FG454" s="2742">
        <f t="shared" si="2083"/>
        <v>0</v>
      </c>
      <c r="FH454" s="1780">
        <f t="shared" si="2084"/>
        <v>20</v>
      </c>
      <c r="FI454" s="1736">
        <f t="shared" si="2099"/>
        <v>0</v>
      </c>
      <c r="FJ454" s="6872">
        <v>20</v>
      </c>
      <c r="FK454" s="6873"/>
      <c r="FL454" s="2839">
        <v>0</v>
      </c>
      <c r="FM454" s="2839">
        <v>0</v>
      </c>
      <c r="FN454" s="2837">
        <f t="shared" ref="FN454" si="2115">FL454-FM454</f>
        <v>0</v>
      </c>
      <c r="FO454" s="2838">
        <v>0</v>
      </c>
      <c r="FP454" s="2951">
        <f t="shared" ref="FP454" si="2116">SUM(FM454+FG454)</f>
        <v>0</v>
      </c>
      <c r="FQ454" s="2837">
        <f t="shared" ref="FQ454" si="2117">FJ454-FP454</f>
        <v>20</v>
      </c>
      <c r="FR454" s="2838">
        <f t="shared" ref="FR454" si="2118">FP454/FJ454</f>
        <v>0</v>
      </c>
      <c r="FS454" s="3264"/>
      <c r="FT454" s="3264"/>
      <c r="FU454" s="3264" t="s">
        <v>3765</v>
      </c>
      <c r="FV454" s="3264"/>
      <c r="FW454" s="3264"/>
      <c r="FX454" s="3264"/>
      <c r="FY454" s="3265"/>
      <c r="FZ454" s="3264"/>
      <c r="GA454" s="3266"/>
      <c r="GB454" s="2081"/>
      <c r="GC454" s="2219">
        <v>0</v>
      </c>
      <c r="GD454" s="1895">
        <v>1</v>
      </c>
      <c r="GE454" s="2131" t="s">
        <v>269</v>
      </c>
      <c r="GF454" s="2131" t="s">
        <v>270</v>
      </c>
      <c r="GG454" s="2105" t="s">
        <v>101</v>
      </c>
      <c r="GH454" s="2105" t="s">
        <v>16</v>
      </c>
      <c r="GI454" s="2105" t="s">
        <v>16</v>
      </c>
      <c r="GJ454" s="2105" t="s">
        <v>20</v>
      </c>
      <c r="GK454" s="2105" t="s">
        <v>271</v>
      </c>
      <c r="GL454" s="2140">
        <v>5</v>
      </c>
      <c r="GM454" s="693" t="s">
        <v>1285</v>
      </c>
      <c r="GN454" s="687" t="s">
        <v>1286</v>
      </c>
      <c r="GO454" s="238">
        <v>20</v>
      </c>
      <c r="GP454" s="460">
        <v>1</v>
      </c>
      <c r="GQ454" s="2086">
        <v>0</v>
      </c>
      <c r="GR454" s="2086">
        <v>1</v>
      </c>
      <c r="GS454" s="1895">
        <v>0</v>
      </c>
      <c r="GT454" s="2086">
        <v>0</v>
      </c>
      <c r="GU454" s="2086">
        <v>20</v>
      </c>
      <c r="GV454" s="1895">
        <v>0</v>
      </c>
    </row>
    <row r="455" spans="1:204" ht="63.75" x14ac:dyDescent="0.25">
      <c r="B455" s="7156"/>
      <c r="C455" s="5685"/>
      <c r="D455" s="7164"/>
      <c r="E455" s="7145"/>
      <c r="F455" s="7226"/>
      <c r="G455" s="7226"/>
      <c r="H455" s="5707"/>
      <c r="I455" s="5707"/>
      <c r="J455" s="5707"/>
      <c r="K455" s="5707"/>
      <c r="L455" s="5707"/>
      <c r="M455" s="5707"/>
      <c r="N455" s="5698"/>
      <c r="O455" s="5707"/>
      <c r="P455" s="7107"/>
      <c r="Q455" s="7107"/>
      <c r="R455" s="5704"/>
      <c r="S455" s="5698"/>
      <c r="T455" s="5698"/>
      <c r="U455" s="7116"/>
      <c r="V455" s="5698"/>
      <c r="W455" s="7142"/>
      <c r="X455" s="5692"/>
      <c r="Y455" s="2140">
        <v>6</v>
      </c>
      <c r="Z455" s="699" t="s">
        <v>1287</v>
      </c>
      <c r="AA455" s="688" t="s">
        <v>1286</v>
      </c>
      <c r="AB455" s="697">
        <v>180</v>
      </c>
      <c r="AC455" s="460">
        <v>180</v>
      </c>
      <c r="AD455" s="544">
        <f t="shared" si="2092"/>
        <v>1</v>
      </c>
      <c r="AE455" s="460">
        <v>180</v>
      </c>
      <c r="AF455" s="544">
        <f t="shared" si="2100"/>
        <v>1</v>
      </c>
      <c r="AG455" s="460">
        <v>180</v>
      </c>
      <c r="AH455" s="544">
        <f t="shared" si="2093"/>
        <v>1</v>
      </c>
      <c r="AI455" s="460">
        <v>180</v>
      </c>
      <c r="AJ455" s="545">
        <f t="shared" si="2094"/>
        <v>1</v>
      </c>
      <c r="AK455" s="946">
        <v>1</v>
      </c>
      <c r="AL455" s="2296">
        <v>6</v>
      </c>
      <c r="AM455" s="995" t="s">
        <v>2193</v>
      </c>
      <c r="AN455" s="995" t="s">
        <v>2195</v>
      </c>
      <c r="AO455" s="995" t="s">
        <v>2194</v>
      </c>
      <c r="AP455" s="995" t="s">
        <v>2192</v>
      </c>
      <c r="AQ455" s="995">
        <v>100</v>
      </c>
      <c r="AR455" s="995" t="s">
        <v>1286</v>
      </c>
      <c r="AS455" s="1113" t="s">
        <v>1434</v>
      </c>
      <c r="AT455" s="2286"/>
      <c r="AU455" s="970" t="s">
        <v>1704</v>
      </c>
      <c r="AV455" s="5290">
        <v>180</v>
      </c>
      <c r="AW455" s="5291"/>
      <c r="AX455" s="4411">
        <v>180</v>
      </c>
      <c r="AY455" s="4450">
        <v>180</v>
      </c>
      <c r="AZ455" s="4411">
        <f t="shared" si="2054"/>
        <v>0</v>
      </c>
      <c r="BA455" s="4496">
        <f t="shared" si="2055"/>
        <v>1</v>
      </c>
      <c r="BB455" s="4450">
        <f t="shared" ref="BB455:BB516" si="2119">SUM(BL455+AY455)</f>
        <v>360</v>
      </c>
      <c r="BC455" s="4104">
        <f t="shared" ref="BC455:BC516" si="2120">AV455-BB455</f>
        <v>-180</v>
      </c>
      <c r="BD455" s="1834">
        <f t="shared" ref="BD455:BD516" si="2121">BB455/AV455</f>
        <v>2</v>
      </c>
      <c r="BE455" s="4468">
        <v>0</v>
      </c>
      <c r="BF455" s="6480">
        <v>180</v>
      </c>
      <c r="BG455" s="6480"/>
      <c r="BH455" s="3787">
        <v>180</v>
      </c>
      <c r="BI455" s="3674">
        <v>180</v>
      </c>
      <c r="BJ455" s="3111">
        <f t="shared" si="2059"/>
        <v>0</v>
      </c>
      <c r="BK455" s="2963">
        <f t="shared" si="2060"/>
        <v>1</v>
      </c>
      <c r="BL455" s="3674">
        <v>180</v>
      </c>
      <c r="BM455" s="3122">
        <f t="shared" si="2061"/>
        <v>0</v>
      </c>
      <c r="BN455" s="1834">
        <f t="shared" si="2062"/>
        <v>1</v>
      </c>
      <c r="BO455" s="3633">
        <f t="shared" ref="BO455:BO473" si="2122">SUM(AG455-BH455)</f>
        <v>0</v>
      </c>
      <c r="BP455" s="3494"/>
      <c r="BQ455" s="6739">
        <v>180</v>
      </c>
      <c r="BR455" s="6739"/>
      <c r="BS455" s="2939">
        <v>180</v>
      </c>
      <c r="BT455" s="2361">
        <v>180</v>
      </c>
      <c r="BU455" s="2987">
        <f t="shared" si="1970"/>
        <v>0</v>
      </c>
      <c r="BV455" s="2963">
        <f t="shared" si="1971"/>
        <v>1</v>
      </c>
      <c r="BW455" s="2361">
        <f>SUM(FY455)</f>
        <v>180</v>
      </c>
      <c r="BX455" s="2953">
        <f t="shared" si="1973"/>
        <v>0</v>
      </c>
      <c r="BY455" s="1834">
        <f t="shared" si="1974"/>
        <v>1</v>
      </c>
      <c r="BZ455" s="3151"/>
      <c r="CA455" s="6657">
        <v>180</v>
      </c>
      <c r="CB455" s="6657"/>
      <c r="CC455" s="2474">
        <v>180</v>
      </c>
      <c r="CD455" s="1978">
        <v>180</v>
      </c>
      <c r="CE455" s="2359">
        <f t="shared" si="2063"/>
        <v>0</v>
      </c>
      <c r="CF455" s="1834">
        <f t="shared" si="2114"/>
        <v>1</v>
      </c>
      <c r="CG455" s="1971">
        <f t="shared" si="2104"/>
        <v>180</v>
      </c>
      <c r="CH455" s="2387">
        <f t="shared" si="2064"/>
        <v>0</v>
      </c>
      <c r="CI455" s="1834">
        <f t="shared" si="2105"/>
        <v>1</v>
      </c>
      <c r="CM455" s="1810">
        <v>180</v>
      </c>
      <c r="CN455" s="1810">
        <v>180</v>
      </c>
      <c r="CO455" s="1810">
        <v>180</v>
      </c>
      <c r="CP455" s="1729"/>
      <c r="CQ455" s="1729"/>
      <c r="CR455" s="1729"/>
      <c r="CS455" s="1729"/>
      <c r="CT455" s="1729"/>
      <c r="CU455" s="1729"/>
      <c r="CV455" s="1729"/>
      <c r="CW455" s="1729"/>
      <c r="CX455" s="1729"/>
      <c r="CY455" s="5735">
        <v>180</v>
      </c>
      <c r="CZ455" s="5789"/>
      <c r="DA455" s="4249">
        <v>180</v>
      </c>
      <c r="DB455" s="4249">
        <v>180</v>
      </c>
      <c r="DC455" s="4098">
        <f t="shared" si="2101"/>
        <v>0</v>
      </c>
      <c r="DD455" s="2969">
        <f t="shared" ref="DD455" si="2123">DB455/DA455</f>
        <v>1</v>
      </c>
      <c r="DE455" s="4247">
        <v>180</v>
      </c>
      <c r="DF455" s="4097">
        <f t="shared" si="2066"/>
        <v>0</v>
      </c>
      <c r="DG455" s="1747">
        <f t="shared" si="2097"/>
        <v>1</v>
      </c>
      <c r="DH455" s="5841">
        <v>180</v>
      </c>
      <c r="DI455" s="5937"/>
      <c r="DJ455" s="4444">
        <v>180</v>
      </c>
      <c r="DK455" s="4444">
        <v>180</v>
      </c>
      <c r="DL455" s="4445">
        <f t="shared" si="2067"/>
        <v>0</v>
      </c>
      <c r="DM455" s="4446">
        <f t="shared" ref="DM455" si="2124">DK455/DJ455</f>
        <v>1</v>
      </c>
      <c r="DN455" s="4424">
        <v>180</v>
      </c>
      <c r="DO455" s="4093">
        <f t="shared" si="2069"/>
        <v>0</v>
      </c>
      <c r="DP455" s="1747">
        <f t="shared" si="2107"/>
        <v>1</v>
      </c>
      <c r="DQ455" s="5938">
        <v>180</v>
      </c>
      <c r="DR455" s="5939"/>
      <c r="DS455" s="4004">
        <v>180</v>
      </c>
      <c r="DT455" s="2685">
        <v>180</v>
      </c>
      <c r="DU455" s="4945">
        <f t="shared" ref="DU455:DU516" si="2125">DS455-DT455</f>
        <v>0</v>
      </c>
      <c r="DV455" s="2684">
        <f t="shared" ref="DV455" si="2126">DT455/DS455</f>
        <v>1</v>
      </c>
      <c r="DW455" s="2683">
        <v>180</v>
      </c>
      <c r="DX455" s="4093">
        <f t="shared" ref="DX455:DX516" si="2127">DQ455-DW455</f>
        <v>0</v>
      </c>
      <c r="DY455" s="1747">
        <f t="shared" ref="DY455:DY468" si="2128">DW455/DQ455</f>
        <v>1</v>
      </c>
      <c r="DZ455" s="5735">
        <v>180</v>
      </c>
      <c r="EA455" s="5789"/>
      <c r="EB455" s="3417">
        <v>180</v>
      </c>
      <c r="EC455" s="3417">
        <v>180</v>
      </c>
      <c r="ED455" s="1782">
        <f t="shared" si="2102"/>
        <v>0</v>
      </c>
      <c r="EE455" s="1509">
        <f t="shared" ref="EE455" si="2129">EC455/EB455</f>
        <v>1</v>
      </c>
      <c r="EF455" s="3419">
        <v>180</v>
      </c>
      <c r="EG455" s="1780">
        <f t="shared" si="2075"/>
        <v>0</v>
      </c>
      <c r="EH455" s="1736">
        <f t="shared" si="2098"/>
        <v>1</v>
      </c>
      <c r="EI455" s="5841">
        <v>180</v>
      </c>
      <c r="EJ455" s="5937"/>
      <c r="EK455" s="3223">
        <v>180</v>
      </c>
      <c r="EL455" s="3223">
        <v>180</v>
      </c>
      <c r="EM455" s="1782">
        <f t="shared" si="2076"/>
        <v>0</v>
      </c>
      <c r="EN455" s="1736">
        <f t="shared" ref="EN455" si="2130">EL455/EK455</f>
        <v>1</v>
      </c>
      <c r="EO455" s="3341">
        <v>180</v>
      </c>
      <c r="EP455" s="1735">
        <f t="shared" si="2078"/>
        <v>0</v>
      </c>
      <c r="EQ455" s="1736">
        <f t="shared" si="2109"/>
        <v>1</v>
      </c>
      <c r="ER455" s="5938">
        <v>180</v>
      </c>
      <c r="ES455" s="5939"/>
      <c r="ET455" s="3639">
        <v>180</v>
      </c>
      <c r="EU455" s="3640">
        <v>180</v>
      </c>
      <c r="EV455" s="3174">
        <f t="shared" ref="EV455:EV516" si="2131">ET455-EU455</f>
        <v>0</v>
      </c>
      <c r="EW455" s="1747">
        <f t="shared" ref="EW455" si="2132">EU455/ET455</f>
        <v>1</v>
      </c>
      <c r="EX455" s="3638">
        <v>180</v>
      </c>
      <c r="EY455" s="1735">
        <f t="shared" ref="EY455:EY516" si="2133">ER455-EX455</f>
        <v>0</v>
      </c>
      <c r="EZ455" s="1736">
        <f t="shared" ref="EZ455:EZ468" si="2134">EX455/ER455</f>
        <v>1</v>
      </c>
      <c r="FA455" s="6786">
        <v>180</v>
      </c>
      <c r="FB455" s="6787"/>
      <c r="FC455" s="2589">
        <v>180</v>
      </c>
      <c r="FD455" s="2589">
        <v>180</v>
      </c>
      <c r="FE455" s="1735">
        <f t="shared" si="2103"/>
        <v>0</v>
      </c>
      <c r="FF455" s="1509">
        <f t="shared" si="2082"/>
        <v>1</v>
      </c>
      <c r="FG455" s="2742">
        <v>180</v>
      </c>
      <c r="FH455" s="1780">
        <f t="shared" si="2084"/>
        <v>0</v>
      </c>
      <c r="FI455" s="1736">
        <f t="shared" si="2099"/>
        <v>1</v>
      </c>
      <c r="FJ455" s="6786">
        <v>180</v>
      </c>
      <c r="FK455" s="6787"/>
      <c r="FL455" s="2522">
        <v>180</v>
      </c>
      <c r="FM455" s="2522">
        <v>180</v>
      </c>
      <c r="FN455" s="1735">
        <f t="shared" si="2085"/>
        <v>0</v>
      </c>
      <c r="FO455" s="1736">
        <f t="shared" ref="FO455" si="2135">FM455/FL455</f>
        <v>1</v>
      </c>
      <c r="FP455" s="2587">
        <v>180</v>
      </c>
      <c r="FQ455" s="1735">
        <f t="shared" si="2087"/>
        <v>0</v>
      </c>
      <c r="FR455" s="1736">
        <f t="shared" si="2111"/>
        <v>1</v>
      </c>
      <c r="FS455" s="6786">
        <v>180</v>
      </c>
      <c r="FT455" s="6787"/>
      <c r="FU455" s="2618">
        <v>180</v>
      </c>
      <c r="FV455" s="2522">
        <v>180</v>
      </c>
      <c r="FW455" s="2942">
        <f t="shared" si="2088"/>
        <v>0</v>
      </c>
      <c r="FX455" s="1747">
        <f t="shared" ref="FX455:FX468" si="2136">FV455/FU455</f>
        <v>1</v>
      </c>
      <c r="FY455" s="2587">
        <v>180</v>
      </c>
      <c r="FZ455" s="1735">
        <f t="shared" si="2090"/>
        <v>0</v>
      </c>
      <c r="GA455" s="1736">
        <f t="shared" si="2112"/>
        <v>1</v>
      </c>
      <c r="GB455" s="1">
        <f t="shared" si="2091"/>
        <v>0</v>
      </c>
      <c r="GC455" s="2219">
        <v>0</v>
      </c>
      <c r="GD455" s="1895">
        <v>1</v>
      </c>
      <c r="GE455" s="2131" t="s">
        <v>269</v>
      </c>
      <c r="GF455" s="2131" t="s">
        <v>270</v>
      </c>
      <c r="GG455" s="2105" t="s">
        <v>101</v>
      </c>
      <c r="GH455" s="2105" t="s">
        <v>16</v>
      </c>
      <c r="GI455" s="2105" t="s">
        <v>16</v>
      </c>
      <c r="GJ455" s="2105" t="s">
        <v>20</v>
      </c>
      <c r="GK455" s="2105" t="s">
        <v>271</v>
      </c>
      <c r="GL455" s="2140">
        <v>6</v>
      </c>
      <c r="GM455" s="693" t="s">
        <v>1287</v>
      </c>
      <c r="GN455" s="687" t="s">
        <v>1286</v>
      </c>
      <c r="GO455" s="238">
        <v>180</v>
      </c>
      <c r="GP455" s="460">
        <v>180</v>
      </c>
      <c r="GQ455" s="2086">
        <v>180</v>
      </c>
      <c r="GR455" s="2086">
        <v>0</v>
      </c>
      <c r="GS455" s="1895">
        <v>1</v>
      </c>
      <c r="GT455" s="2086">
        <v>180</v>
      </c>
      <c r="GU455" s="2086">
        <v>0</v>
      </c>
      <c r="GV455" s="1895">
        <v>1</v>
      </c>
    </row>
    <row r="456" spans="1:204" ht="38.25" x14ac:dyDescent="0.25">
      <c r="B456" s="7156"/>
      <c r="C456" s="5685"/>
      <c r="D456" s="7164"/>
      <c r="E456" s="7145"/>
      <c r="F456" s="7226"/>
      <c r="G456" s="7226"/>
      <c r="H456" s="5707"/>
      <c r="I456" s="5707"/>
      <c r="J456" s="5707"/>
      <c r="K456" s="5707"/>
      <c r="L456" s="5707"/>
      <c r="M456" s="5707"/>
      <c r="N456" s="5698"/>
      <c r="O456" s="5707"/>
      <c r="P456" s="7107"/>
      <c r="Q456" s="7107"/>
      <c r="R456" s="5704"/>
      <c r="S456" s="5698"/>
      <c r="T456" s="5698"/>
      <c r="U456" s="7116"/>
      <c r="V456" s="5698"/>
      <c r="W456" s="7142"/>
      <c r="X456" s="5692"/>
      <c r="Y456" s="2140">
        <v>7</v>
      </c>
      <c r="Z456" s="699" t="s">
        <v>1288</v>
      </c>
      <c r="AA456" s="688" t="s">
        <v>1129</v>
      </c>
      <c r="AB456" s="697">
        <v>40</v>
      </c>
      <c r="AC456" s="460">
        <v>0</v>
      </c>
      <c r="AD456" s="544">
        <f t="shared" si="2092"/>
        <v>0</v>
      </c>
      <c r="AE456" s="460">
        <v>40</v>
      </c>
      <c r="AF456" s="544">
        <f t="shared" si="2100"/>
        <v>1</v>
      </c>
      <c r="AG456" s="460">
        <v>0</v>
      </c>
      <c r="AH456" s="544">
        <f t="shared" si="2093"/>
        <v>0</v>
      </c>
      <c r="AI456" s="4364">
        <v>1</v>
      </c>
      <c r="AJ456" s="545">
        <f t="shared" si="2094"/>
        <v>2.5000000000000001E-2</v>
      </c>
      <c r="AK456" s="946">
        <f t="shared" si="2051"/>
        <v>1.0249999999999999</v>
      </c>
      <c r="AL456" s="2282">
        <v>7</v>
      </c>
      <c r="AM456" s="970" t="s">
        <v>2196</v>
      </c>
      <c r="AN456" s="970" t="s">
        <v>2197</v>
      </c>
      <c r="AO456" s="1111" t="s">
        <v>2194</v>
      </c>
      <c r="AP456" s="970" t="s">
        <v>2192</v>
      </c>
      <c r="AQ456" s="970">
        <v>100</v>
      </c>
      <c r="AR456" s="1111" t="s">
        <v>1129</v>
      </c>
      <c r="AS456" s="1328" t="s">
        <v>3679</v>
      </c>
      <c r="AT456" s="2282"/>
      <c r="AU456" s="970" t="s">
        <v>1704</v>
      </c>
      <c r="AV456" s="5294">
        <v>39</v>
      </c>
      <c r="AW456" s="5295"/>
      <c r="AX456" s="4411">
        <f t="shared" si="2052"/>
        <v>1</v>
      </c>
      <c r="AY456" s="4450">
        <f t="shared" si="2053"/>
        <v>1</v>
      </c>
      <c r="AZ456" s="4411">
        <f t="shared" si="2054"/>
        <v>0</v>
      </c>
      <c r="BA456" s="4496">
        <f t="shared" si="2055"/>
        <v>1</v>
      </c>
      <c r="BB456" s="4450">
        <f t="shared" si="2119"/>
        <v>39</v>
      </c>
      <c r="BC456" s="4104">
        <f t="shared" si="2120"/>
        <v>0</v>
      </c>
      <c r="BD456" s="1834">
        <f t="shared" si="2121"/>
        <v>1</v>
      </c>
      <c r="BE456" s="4468">
        <f t="shared" ref="BE456:BE468" si="2137">SUM(AX456-AI456)</f>
        <v>0</v>
      </c>
      <c r="BF456" s="6480">
        <v>40</v>
      </c>
      <c r="BG456" s="6480"/>
      <c r="BH456" s="3787">
        <f t="shared" si="1903"/>
        <v>0</v>
      </c>
      <c r="BI456" s="3674">
        <f t="shared" si="2058"/>
        <v>0</v>
      </c>
      <c r="BJ456" s="3111">
        <f t="shared" si="2059"/>
        <v>0</v>
      </c>
      <c r="BK456" s="2963" t="e">
        <f t="shared" si="2060"/>
        <v>#DIV/0!</v>
      </c>
      <c r="BL456" s="3674">
        <f t="shared" si="2034"/>
        <v>38</v>
      </c>
      <c r="BM456" s="3122">
        <f t="shared" si="2061"/>
        <v>2</v>
      </c>
      <c r="BN456" s="1834">
        <f t="shared" si="2062"/>
        <v>0.95</v>
      </c>
      <c r="BO456" s="3634">
        <f t="shared" si="2122"/>
        <v>0</v>
      </c>
      <c r="BP456" s="3494"/>
      <c r="BQ456" s="6739">
        <v>40</v>
      </c>
      <c r="BR456" s="6739"/>
      <c r="BS456" s="2944">
        <f t="shared" ref="BS456:BS459" si="2138">SUM(FC456+FL456+FU456)</f>
        <v>40</v>
      </c>
      <c r="BT456" s="2640">
        <f t="shared" ref="BT456:BT459" si="2139">SUM(FD456+FM456+FV456)</f>
        <v>38</v>
      </c>
      <c r="BU456" s="2987">
        <f t="shared" si="1970"/>
        <v>2</v>
      </c>
      <c r="BV456" s="2963">
        <f t="shared" si="1971"/>
        <v>0.95</v>
      </c>
      <c r="BW456" s="2361">
        <f t="shared" si="1972"/>
        <v>38</v>
      </c>
      <c r="BX456" s="2953">
        <f t="shared" si="1973"/>
        <v>2</v>
      </c>
      <c r="BY456" s="1834">
        <f t="shared" si="1974"/>
        <v>0.95</v>
      </c>
      <c r="BZ456" s="3151"/>
      <c r="CA456" s="6657">
        <v>40</v>
      </c>
      <c r="CB456" s="6657"/>
      <c r="CC456" s="1790">
        <v>0</v>
      </c>
      <c r="CD456" s="1791">
        <v>0</v>
      </c>
      <c r="CE456" s="2359">
        <f t="shared" si="2063"/>
        <v>0</v>
      </c>
      <c r="CF456" s="1834">
        <v>0</v>
      </c>
      <c r="CG456" s="1971">
        <f t="shared" si="2104"/>
        <v>0</v>
      </c>
      <c r="CH456" s="2387">
        <f t="shared" si="2064"/>
        <v>40</v>
      </c>
      <c r="CI456" s="1834">
        <f t="shared" si="2105"/>
        <v>0</v>
      </c>
      <c r="CM456" s="1811">
        <v>0</v>
      </c>
      <c r="CN456" s="1811">
        <v>0</v>
      </c>
      <c r="CO456" s="1811">
        <v>0</v>
      </c>
      <c r="CP456" s="1729"/>
      <c r="CQ456" s="1729"/>
      <c r="CR456" s="1729"/>
      <c r="CS456" s="1729"/>
      <c r="CT456" s="1729"/>
      <c r="CU456" s="1729"/>
      <c r="CV456" s="1729"/>
      <c r="CW456" s="1729"/>
      <c r="CX456" s="1729"/>
      <c r="CY456" s="5735">
        <v>40</v>
      </c>
      <c r="CZ456" s="5789"/>
      <c r="DA456" s="4249">
        <v>0</v>
      </c>
      <c r="DB456" s="4249">
        <v>0</v>
      </c>
      <c r="DC456" s="4098">
        <f t="shared" si="2101"/>
        <v>0</v>
      </c>
      <c r="DD456" s="1747">
        <v>0</v>
      </c>
      <c r="DE456" s="4247">
        <f t="shared" si="2106"/>
        <v>38</v>
      </c>
      <c r="DF456" s="4093">
        <f t="shared" si="2066"/>
        <v>2</v>
      </c>
      <c r="DG456" s="1747">
        <f t="shared" si="2097"/>
        <v>0.95</v>
      </c>
      <c r="DH456" s="5958">
        <v>39</v>
      </c>
      <c r="DI456" s="5959"/>
      <c r="DJ456" s="4444">
        <v>0</v>
      </c>
      <c r="DK456" s="4444">
        <v>0</v>
      </c>
      <c r="DL456" s="4445">
        <f t="shared" si="2067"/>
        <v>0</v>
      </c>
      <c r="DM456" s="4446">
        <v>0</v>
      </c>
      <c r="DN456" s="4424">
        <f t="shared" ref="DN456:DN473" si="2140">SUM(DE456+DK456)</f>
        <v>38</v>
      </c>
      <c r="DO456" s="4093">
        <f t="shared" si="2069"/>
        <v>1</v>
      </c>
      <c r="DP456" s="1747">
        <f t="shared" si="2107"/>
        <v>0.97435897435897434</v>
      </c>
      <c r="DQ456" s="5958">
        <v>39</v>
      </c>
      <c r="DR456" s="5960"/>
      <c r="DS456" s="4004">
        <v>1</v>
      </c>
      <c r="DT456" s="2685">
        <v>1</v>
      </c>
      <c r="DU456" s="4945">
        <f t="shared" si="2125"/>
        <v>0</v>
      </c>
      <c r="DV456" s="2684">
        <v>0</v>
      </c>
      <c r="DW456" s="2683">
        <f t="shared" ref="DW456:DW473" si="2141">SUM(DT456+DN456)</f>
        <v>39</v>
      </c>
      <c r="DX456" s="4093">
        <f t="shared" si="2127"/>
        <v>0</v>
      </c>
      <c r="DY456" s="1747">
        <f t="shared" si="2128"/>
        <v>1</v>
      </c>
      <c r="DZ456" s="5735">
        <v>40</v>
      </c>
      <c r="EA456" s="5789"/>
      <c r="EB456" s="3417">
        <v>0</v>
      </c>
      <c r="EC456" s="3417">
        <v>0</v>
      </c>
      <c r="ED456" s="1782">
        <f t="shared" si="2102"/>
        <v>0</v>
      </c>
      <c r="EE456" s="1736">
        <v>0</v>
      </c>
      <c r="EF456" s="3419">
        <f t="shared" si="2074"/>
        <v>38</v>
      </c>
      <c r="EG456" s="1735">
        <f t="shared" si="2075"/>
        <v>2</v>
      </c>
      <c r="EH456" s="1736">
        <f t="shared" si="2098"/>
        <v>0.95</v>
      </c>
      <c r="EI456" s="5841">
        <v>40</v>
      </c>
      <c r="EJ456" s="5937"/>
      <c r="EK456" s="3223">
        <v>0</v>
      </c>
      <c r="EL456" s="3223">
        <v>0</v>
      </c>
      <c r="EM456" s="1782">
        <f t="shared" si="2076"/>
        <v>0</v>
      </c>
      <c r="EN456" s="1736">
        <v>0</v>
      </c>
      <c r="EO456" s="3341">
        <f t="shared" si="2077"/>
        <v>38</v>
      </c>
      <c r="EP456" s="1735">
        <f t="shared" si="2078"/>
        <v>2</v>
      </c>
      <c r="EQ456" s="1736">
        <f t="shared" si="2109"/>
        <v>0.95</v>
      </c>
      <c r="ER456" s="5938">
        <v>40</v>
      </c>
      <c r="ES456" s="5939"/>
      <c r="ET456" s="3639">
        <v>0</v>
      </c>
      <c r="EU456" s="3640">
        <v>0</v>
      </c>
      <c r="EV456" s="3174">
        <f t="shared" si="2131"/>
        <v>0</v>
      </c>
      <c r="EW456" s="1747">
        <v>0</v>
      </c>
      <c r="EX456" s="3638">
        <f t="shared" ref="EX456:EX473" si="2142">SUM(EU456+EO456)</f>
        <v>38</v>
      </c>
      <c r="EY456" s="1735">
        <f t="shared" si="2133"/>
        <v>2</v>
      </c>
      <c r="EZ456" s="1736">
        <f t="shared" si="2134"/>
        <v>0.95</v>
      </c>
      <c r="FA456" s="6786">
        <v>40</v>
      </c>
      <c r="FB456" s="6787"/>
      <c r="FC456" s="2589">
        <v>32</v>
      </c>
      <c r="FD456" s="2589">
        <v>38</v>
      </c>
      <c r="FE456" s="1735">
        <f t="shared" si="2103"/>
        <v>6</v>
      </c>
      <c r="FF456" s="1736">
        <v>0</v>
      </c>
      <c r="FG456" s="2742">
        <f t="shared" si="2083"/>
        <v>38</v>
      </c>
      <c r="FH456" s="1735">
        <f t="shared" si="2084"/>
        <v>2</v>
      </c>
      <c r="FI456" s="1736">
        <f t="shared" si="2099"/>
        <v>0.95</v>
      </c>
      <c r="FJ456" s="6786">
        <v>40</v>
      </c>
      <c r="FK456" s="6787"/>
      <c r="FL456" s="2522">
        <v>0</v>
      </c>
      <c r="FM456" s="2522">
        <v>0</v>
      </c>
      <c r="FN456" s="1735">
        <f t="shared" si="2085"/>
        <v>0</v>
      </c>
      <c r="FO456" s="1736">
        <v>0</v>
      </c>
      <c r="FP456" s="2587">
        <f t="shared" si="2086"/>
        <v>38</v>
      </c>
      <c r="FQ456" s="1735">
        <f t="shared" si="2087"/>
        <v>2</v>
      </c>
      <c r="FR456" s="1736">
        <f t="shared" si="2111"/>
        <v>0.95</v>
      </c>
      <c r="FS456" s="6786">
        <v>40</v>
      </c>
      <c r="FT456" s="6787"/>
      <c r="FU456" s="2618">
        <v>8</v>
      </c>
      <c r="FV456" s="2522">
        <v>0</v>
      </c>
      <c r="FW456" s="2942">
        <f t="shared" si="2088"/>
        <v>8</v>
      </c>
      <c r="FX456" s="1747">
        <v>0</v>
      </c>
      <c r="FY456" s="2587">
        <f t="shared" si="2089"/>
        <v>38</v>
      </c>
      <c r="FZ456" s="1735">
        <f t="shared" si="2090"/>
        <v>2</v>
      </c>
      <c r="GA456" s="1736">
        <f t="shared" si="2112"/>
        <v>0.95</v>
      </c>
      <c r="GB456" s="1">
        <f t="shared" si="2091"/>
        <v>0</v>
      </c>
      <c r="GC456" s="2219">
        <v>0</v>
      </c>
      <c r="GD456" s="1895">
        <v>1</v>
      </c>
      <c r="GE456" s="2131" t="s">
        <v>269</v>
      </c>
      <c r="GF456" s="2131" t="s">
        <v>270</v>
      </c>
      <c r="GG456" s="2105" t="s">
        <v>101</v>
      </c>
      <c r="GH456" s="2105" t="s">
        <v>16</v>
      </c>
      <c r="GI456" s="2105" t="s">
        <v>16</v>
      </c>
      <c r="GJ456" s="2105" t="s">
        <v>20</v>
      </c>
      <c r="GK456" s="2105" t="s">
        <v>271</v>
      </c>
      <c r="GL456" s="2140">
        <v>7</v>
      </c>
      <c r="GM456" s="693" t="s">
        <v>1288</v>
      </c>
      <c r="GN456" s="687" t="s">
        <v>1129</v>
      </c>
      <c r="GO456" s="238">
        <v>40</v>
      </c>
      <c r="GP456" s="460">
        <v>0</v>
      </c>
      <c r="GQ456" s="2086">
        <v>0</v>
      </c>
      <c r="GR456" s="2086">
        <v>0</v>
      </c>
      <c r="GS456" s="1895">
        <v>0</v>
      </c>
      <c r="GT456" s="2086">
        <v>0</v>
      </c>
      <c r="GU456" s="2086">
        <v>40</v>
      </c>
      <c r="GV456" s="1895">
        <v>0</v>
      </c>
    </row>
    <row r="457" spans="1:204" ht="38.25" x14ac:dyDescent="0.25">
      <c r="B457" s="7156"/>
      <c r="C457" s="5685"/>
      <c r="D457" s="7164"/>
      <c r="E457" s="7145"/>
      <c r="F457" s="7226"/>
      <c r="G457" s="7226"/>
      <c r="H457" s="5707"/>
      <c r="I457" s="5707"/>
      <c r="J457" s="5707"/>
      <c r="K457" s="5707"/>
      <c r="L457" s="5707"/>
      <c r="M457" s="5707"/>
      <c r="N457" s="5698"/>
      <c r="O457" s="5707"/>
      <c r="P457" s="7107"/>
      <c r="Q457" s="7107"/>
      <c r="R457" s="5704"/>
      <c r="S457" s="5698"/>
      <c r="T457" s="5698"/>
      <c r="U457" s="7116"/>
      <c r="V457" s="5698"/>
      <c r="W457" s="7142"/>
      <c r="X457" s="5692"/>
      <c r="Y457" s="2096">
        <v>8</v>
      </c>
      <c r="Z457" s="5453" t="s">
        <v>1289</v>
      </c>
      <c r="AA457" s="484" t="s">
        <v>1290</v>
      </c>
      <c r="AB457" s="414">
        <v>1</v>
      </c>
      <c r="AC457" s="460">
        <v>0</v>
      </c>
      <c r="AD457" s="544">
        <f t="shared" si="2092"/>
        <v>0</v>
      </c>
      <c r="AE457" s="460">
        <v>0</v>
      </c>
      <c r="AF457" s="544">
        <f t="shared" si="2100"/>
        <v>0</v>
      </c>
      <c r="AG457" s="460">
        <v>1</v>
      </c>
      <c r="AH457" s="544">
        <f t="shared" si="2093"/>
        <v>1</v>
      </c>
      <c r="AI457" s="460">
        <v>0</v>
      </c>
      <c r="AJ457" s="545">
        <f t="shared" si="2094"/>
        <v>0</v>
      </c>
      <c r="AK457" s="946">
        <f t="shared" si="2051"/>
        <v>1</v>
      </c>
      <c r="AL457" s="2282">
        <v>8</v>
      </c>
      <c r="AM457" s="970" t="s">
        <v>2198</v>
      </c>
      <c r="AN457" s="970" t="s">
        <v>2199</v>
      </c>
      <c r="AO457" s="970" t="s">
        <v>2184</v>
      </c>
      <c r="AP457" s="970" t="s">
        <v>2186</v>
      </c>
      <c r="AQ457" s="970">
        <v>100</v>
      </c>
      <c r="AR457" s="970" t="s">
        <v>1290</v>
      </c>
      <c r="AS457" s="1328" t="s">
        <v>1579</v>
      </c>
      <c r="AT457" s="2284"/>
      <c r="AU457" s="970" t="s">
        <v>1704</v>
      </c>
      <c r="AV457" s="5290">
        <v>1</v>
      </c>
      <c r="AW457" s="5291"/>
      <c r="AX457" s="4411">
        <f t="shared" si="2052"/>
        <v>0</v>
      </c>
      <c r="AY457" s="4450">
        <f t="shared" si="2053"/>
        <v>0</v>
      </c>
      <c r="AZ457" s="4411">
        <f t="shared" si="2054"/>
        <v>0</v>
      </c>
      <c r="BA457" s="4496" t="e">
        <f t="shared" si="2055"/>
        <v>#DIV/0!</v>
      </c>
      <c r="BB457" s="4450">
        <f t="shared" si="2119"/>
        <v>1</v>
      </c>
      <c r="BC457" s="4104">
        <f t="shared" si="2120"/>
        <v>0</v>
      </c>
      <c r="BD457" s="1834">
        <f t="shared" si="2121"/>
        <v>1</v>
      </c>
      <c r="BE457" s="4468">
        <f t="shared" si="2137"/>
        <v>0</v>
      </c>
      <c r="BF457" s="6480">
        <v>1</v>
      </c>
      <c r="BG457" s="6480"/>
      <c r="BH457" s="3787">
        <f t="shared" si="1903"/>
        <v>1</v>
      </c>
      <c r="BI457" s="3674">
        <f t="shared" si="2058"/>
        <v>1</v>
      </c>
      <c r="BJ457" s="3111">
        <f t="shared" si="2059"/>
        <v>0</v>
      </c>
      <c r="BK457" s="2963">
        <f t="shared" si="2060"/>
        <v>1</v>
      </c>
      <c r="BL457" s="3674">
        <f t="shared" si="2034"/>
        <v>1</v>
      </c>
      <c r="BM457" s="3122">
        <f t="shared" si="2061"/>
        <v>0</v>
      </c>
      <c r="BN457" s="1834">
        <f t="shared" si="2062"/>
        <v>1</v>
      </c>
      <c r="BO457" s="3633">
        <f t="shared" si="2122"/>
        <v>0</v>
      </c>
      <c r="BP457" s="3494"/>
      <c r="BQ457" s="6739">
        <v>1</v>
      </c>
      <c r="BR457" s="6739"/>
      <c r="BS457" s="2939">
        <f t="shared" si="2138"/>
        <v>0</v>
      </c>
      <c r="BT457" s="2361">
        <f t="shared" si="2139"/>
        <v>0</v>
      </c>
      <c r="BU457" s="2987">
        <f t="shared" si="1970"/>
        <v>0</v>
      </c>
      <c r="BV457" s="2963" t="e">
        <f t="shared" si="1971"/>
        <v>#DIV/0!</v>
      </c>
      <c r="BW457" s="2361">
        <f t="shared" si="1972"/>
        <v>0</v>
      </c>
      <c r="BX457" s="2953">
        <f t="shared" si="1973"/>
        <v>1</v>
      </c>
      <c r="BY457" s="1834">
        <f t="shared" si="1974"/>
        <v>0</v>
      </c>
      <c r="BZ457" s="3151"/>
      <c r="CA457" s="6657">
        <v>1</v>
      </c>
      <c r="CB457" s="6657"/>
      <c r="CC457" s="1790">
        <v>0</v>
      </c>
      <c r="CD457" s="1791">
        <v>0</v>
      </c>
      <c r="CE457" s="2359">
        <f t="shared" si="2063"/>
        <v>0</v>
      </c>
      <c r="CF457" s="1834">
        <v>0</v>
      </c>
      <c r="CG457" s="1971">
        <f t="shared" si="2104"/>
        <v>0</v>
      </c>
      <c r="CH457" s="2387">
        <f t="shared" si="2064"/>
        <v>1</v>
      </c>
      <c r="CI457" s="1834">
        <f t="shared" si="2105"/>
        <v>0</v>
      </c>
      <c r="CM457" s="1811">
        <v>0</v>
      </c>
      <c r="CN457" s="1811">
        <v>0</v>
      </c>
      <c r="CO457" s="1811">
        <v>0</v>
      </c>
      <c r="CP457" s="1729"/>
      <c r="CQ457" s="1729"/>
      <c r="CR457" s="1729"/>
      <c r="CS457" s="1729"/>
      <c r="CT457" s="1729"/>
      <c r="CU457" s="1729"/>
      <c r="CV457" s="1729"/>
      <c r="CW457" s="1729"/>
      <c r="CX457" s="1729"/>
      <c r="CY457" s="5735">
        <v>1</v>
      </c>
      <c r="CZ457" s="5789"/>
      <c r="DA457" s="4249">
        <v>0</v>
      </c>
      <c r="DB457" s="4249">
        <v>0</v>
      </c>
      <c r="DC457" s="4098">
        <f t="shared" si="2101"/>
        <v>0</v>
      </c>
      <c r="DD457" s="1747">
        <v>0</v>
      </c>
      <c r="DE457" s="4247">
        <f t="shared" si="2106"/>
        <v>1</v>
      </c>
      <c r="DF457" s="4093">
        <f t="shared" si="2066"/>
        <v>0</v>
      </c>
      <c r="DG457" s="1747">
        <f t="shared" si="2097"/>
        <v>1</v>
      </c>
      <c r="DH457" s="5841">
        <v>1</v>
      </c>
      <c r="DI457" s="5937"/>
      <c r="DJ457" s="4444">
        <v>0</v>
      </c>
      <c r="DK457" s="4444">
        <v>0</v>
      </c>
      <c r="DL457" s="4445">
        <f t="shared" si="2067"/>
        <v>0</v>
      </c>
      <c r="DM457" s="4446">
        <v>0</v>
      </c>
      <c r="DN457" s="4424">
        <f t="shared" si="2140"/>
        <v>1</v>
      </c>
      <c r="DO457" s="4093">
        <f t="shared" si="2069"/>
        <v>0</v>
      </c>
      <c r="DP457" s="1747">
        <f t="shared" si="2107"/>
        <v>1</v>
      </c>
      <c r="DQ457" s="5938">
        <v>1</v>
      </c>
      <c r="DR457" s="5939"/>
      <c r="DS457" s="4004">
        <v>0</v>
      </c>
      <c r="DT457" s="2685">
        <v>0</v>
      </c>
      <c r="DU457" s="4945">
        <f t="shared" si="2125"/>
        <v>0</v>
      </c>
      <c r="DV457" s="2684">
        <v>0</v>
      </c>
      <c r="DW457" s="2683">
        <f t="shared" si="2141"/>
        <v>1</v>
      </c>
      <c r="DX457" s="4093">
        <f t="shared" si="2127"/>
        <v>0</v>
      </c>
      <c r="DY457" s="1747">
        <f t="shared" si="2128"/>
        <v>1</v>
      </c>
      <c r="DZ457" s="5735">
        <v>1</v>
      </c>
      <c r="EA457" s="5789"/>
      <c r="EB457" s="3417">
        <v>0</v>
      </c>
      <c r="EC457" s="3417">
        <v>0</v>
      </c>
      <c r="ED457" s="1782">
        <f t="shared" si="2102"/>
        <v>0</v>
      </c>
      <c r="EE457" s="1736">
        <v>0</v>
      </c>
      <c r="EF457" s="3419">
        <f t="shared" si="2074"/>
        <v>0</v>
      </c>
      <c r="EG457" s="1735">
        <f t="shared" si="2075"/>
        <v>1</v>
      </c>
      <c r="EH457" s="1736">
        <f t="shared" si="2098"/>
        <v>0</v>
      </c>
      <c r="EI457" s="5841">
        <v>1</v>
      </c>
      <c r="EJ457" s="5937"/>
      <c r="EK457" s="3223">
        <v>0</v>
      </c>
      <c r="EL457" s="3223">
        <v>0</v>
      </c>
      <c r="EM457" s="1782">
        <f t="shared" si="2076"/>
        <v>0</v>
      </c>
      <c r="EN457" s="1736">
        <v>0</v>
      </c>
      <c r="EO457" s="3341">
        <f t="shared" si="2077"/>
        <v>0</v>
      </c>
      <c r="EP457" s="1735">
        <f t="shared" si="2078"/>
        <v>1</v>
      </c>
      <c r="EQ457" s="1736">
        <f t="shared" si="2109"/>
        <v>0</v>
      </c>
      <c r="ER457" s="5938">
        <v>1</v>
      </c>
      <c r="ES457" s="5939"/>
      <c r="ET457" s="3639">
        <v>1</v>
      </c>
      <c r="EU457" s="3640">
        <v>1</v>
      </c>
      <c r="EV457" s="3174">
        <f t="shared" si="2131"/>
        <v>0</v>
      </c>
      <c r="EW457" s="1747">
        <v>0</v>
      </c>
      <c r="EX457" s="3638">
        <f t="shared" si="2142"/>
        <v>1</v>
      </c>
      <c r="EY457" s="1735">
        <f t="shared" si="2133"/>
        <v>0</v>
      </c>
      <c r="EZ457" s="1736">
        <f t="shared" si="2134"/>
        <v>1</v>
      </c>
      <c r="FA457" s="6786">
        <v>1</v>
      </c>
      <c r="FB457" s="6787"/>
      <c r="FC457" s="2589">
        <v>0</v>
      </c>
      <c r="FD457" s="2589">
        <v>0</v>
      </c>
      <c r="FE457" s="1735">
        <f t="shared" si="2103"/>
        <v>0</v>
      </c>
      <c r="FF457" s="1736">
        <v>0</v>
      </c>
      <c r="FG457" s="2742">
        <f t="shared" si="2083"/>
        <v>0</v>
      </c>
      <c r="FH457" s="1735">
        <f t="shared" si="2084"/>
        <v>1</v>
      </c>
      <c r="FI457" s="1736">
        <f t="shared" si="2099"/>
        <v>0</v>
      </c>
      <c r="FJ457" s="6786">
        <v>1</v>
      </c>
      <c r="FK457" s="6787"/>
      <c r="FL457" s="2522">
        <v>0</v>
      </c>
      <c r="FM457" s="2522">
        <v>0</v>
      </c>
      <c r="FN457" s="1735">
        <f t="shared" si="2085"/>
        <v>0</v>
      </c>
      <c r="FO457" s="1736">
        <v>0</v>
      </c>
      <c r="FP457" s="2587">
        <f t="shared" si="2086"/>
        <v>0</v>
      </c>
      <c r="FQ457" s="1735">
        <f t="shared" si="2087"/>
        <v>1</v>
      </c>
      <c r="FR457" s="1736">
        <f t="shared" si="2111"/>
        <v>0</v>
      </c>
      <c r="FS457" s="6786">
        <v>1</v>
      </c>
      <c r="FT457" s="6787"/>
      <c r="FU457" s="2618">
        <v>0</v>
      </c>
      <c r="FV457" s="2522">
        <v>0</v>
      </c>
      <c r="FW457" s="2942">
        <f t="shared" si="2088"/>
        <v>0</v>
      </c>
      <c r="FX457" s="1747">
        <v>0</v>
      </c>
      <c r="FY457" s="2587">
        <f t="shared" si="2089"/>
        <v>0</v>
      </c>
      <c r="FZ457" s="1735">
        <f t="shared" si="2090"/>
        <v>1</v>
      </c>
      <c r="GA457" s="1736">
        <f t="shared" si="2112"/>
        <v>0</v>
      </c>
      <c r="GB457" s="1">
        <f t="shared" si="2091"/>
        <v>0</v>
      </c>
      <c r="GC457" s="2219">
        <v>0</v>
      </c>
      <c r="GD457" s="1895">
        <v>1</v>
      </c>
      <c r="GE457" s="2131" t="s">
        <v>269</v>
      </c>
      <c r="GF457" s="2131" t="s">
        <v>270</v>
      </c>
      <c r="GG457" s="2105" t="s">
        <v>101</v>
      </c>
      <c r="GH457" s="2105" t="s">
        <v>16</v>
      </c>
      <c r="GI457" s="2105" t="s">
        <v>16</v>
      </c>
      <c r="GJ457" s="2105" t="s">
        <v>20</v>
      </c>
      <c r="GK457" s="2105" t="s">
        <v>271</v>
      </c>
      <c r="GL457" s="2096">
        <v>8</v>
      </c>
      <c r="GM457" s="215" t="s">
        <v>1289</v>
      </c>
      <c r="GN457" s="223" t="s">
        <v>1290</v>
      </c>
      <c r="GO457" s="460">
        <v>1</v>
      </c>
      <c r="GP457" s="460">
        <v>0</v>
      </c>
      <c r="GQ457" s="2086">
        <v>0</v>
      </c>
      <c r="GR457" s="2086">
        <v>0</v>
      </c>
      <c r="GS457" s="1895">
        <v>0</v>
      </c>
      <c r="GT457" s="2086">
        <v>0</v>
      </c>
      <c r="GU457" s="2086">
        <v>1</v>
      </c>
      <c r="GV457" s="1895">
        <v>0</v>
      </c>
    </row>
    <row r="458" spans="1:204" ht="76.5" x14ac:dyDescent="0.25">
      <c r="B458" s="7156"/>
      <c r="C458" s="5685"/>
      <c r="D458" s="7164"/>
      <c r="E458" s="7145"/>
      <c r="F458" s="7226"/>
      <c r="G458" s="7226"/>
      <c r="H458" s="5707"/>
      <c r="I458" s="5707"/>
      <c r="J458" s="5707"/>
      <c r="K458" s="5707"/>
      <c r="L458" s="5707"/>
      <c r="M458" s="5707"/>
      <c r="N458" s="5698"/>
      <c r="O458" s="5707"/>
      <c r="P458" s="7107"/>
      <c r="Q458" s="7107"/>
      <c r="R458" s="5704"/>
      <c r="S458" s="5698"/>
      <c r="T458" s="5698"/>
      <c r="U458" s="7116"/>
      <c r="V458" s="5698"/>
      <c r="W458" s="7142"/>
      <c r="X458" s="5692"/>
      <c r="Y458" s="2096">
        <v>9</v>
      </c>
      <c r="Z458" s="5453" t="s">
        <v>1291</v>
      </c>
      <c r="AA458" s="484" t="s">
        <v>1129</v>
      </c>
      <c r="AB458" s="414">
        <v>6</v>
      </c>
      <c r="AC458" s="460">
        <v>0</v>
      </c>
      <c r="AD458" s="544">
        <f>AC458/AB458</f>
        <v>0</v>
      </c>
      <c r="AE458" s="460">
        <v>0</v>
      </c>
      <c r="AF458" s="544">
        <f>AE458/AB458</f>
        <v>0</v>
      </c>
      <c r="AG458" s="460">
        <v>6</v>
      </c>
      <c r="AH458" s="544">
        <f>AG458/AB458</f>
        <v>1</v>
      </c>
      <c r="AI458" s="460">
        <v>0</v>
      </c>
      <c r="AJ458" s="545">
        <f>AI458/AB458</f>
        <v>0</v>
      </c>
      <c r="AK458" s="946">
        <f t="shared" si="2051"/>
        <v>1</v>
      </c>
      <c r="AL458" s="2282">
        <v>9</v>
      </c>
      <c r="AM458" s="970" t="s">
        <v>2200</v>
      </c>
      <c r="AN458" s="970" t="s">
        <v>2202</v>
      </c>
      <c r="AO458" s="970" t="s">
        <v>2201</v>
      </c>
      <c r="AP458" s="970" t="s">
        <v>2006</v>
      </c>
      <c r="AQ458" s="970">
        <v>100</v>
      </c>
      <c r="AR458" s="970" t="s">
        <v>1129</v>
      </c>
      <c r="AS458" s="840" t="s">
        <v>1434</v>
      </c>
      <c r="AT458" s="2284"/>
      <c r="AU458" s="970" t="s">
        <v>1704</v>
      </c>
      <c r="AV458" s="5296">
        <v>6</v>
      </c>
      <c r="AW458" s="5297"/>
      <c r="AX458" s="4411">
        <f t="shared" si="2052"/>
        <v>0</v>
      </c>
      <c r="AY458" s="4450">
        <f t="shared" si="2053"/>
        <v>6</v>
      </c>
      <c r="AZ458" s="4411">
        <f t="shared" si="2054"/>
        <v>-6</v>
      </c>
      <c r="BA458" s="4496" t="e">
        <f t="shared" si="2055"/>
        <v>#DIV/0!</v>
      </c>
      <c r="BB458" s="4450">
        <f t="shared" si="2119"/>
        <v>6</v>
      </c>
      <c r="BC458" s="4104">
        <f t="shared" si="2120"/>
        <v>0</v>
      </c>
      <c r="BD458" s="1834">
        <f t="shared" si="2121"/>
        <v>1</v>
      </c>
      <c r="BE458" s="4468">
        <f t="shared" si="2137"/>
        <v>0</v>
      </c>
      <c r="BF458" s="6558">
        <v>6</v>
      </c>
      <c r="BG458" s="6558"/>
      <c r="BH458" s="4046">
        <f t="shared" si="1903"/>
        <v>6</v>
      </c>
      <c r="BI458" s="3674">
        <f t="shared" si="2058"/>
        <v>0</v>
      </c>
      <c r="BJ458" s="3111">
        <f t="shared" si="2059"/>
        <v>6</v>
      </c>
      <c r="BK458" s="2963">
        <f t="shared" si="2060"/>
        <v>0</v>
      </c>
      <c r="BL458" s="3674">
        <f t="shared" si="2034"/>
        <v>0</v>
      </c>
      <c r="BM458" s="3122">
        <f t="shared" si="2061"/>
        <v>6</v>
      </c>
      <c r="BN458" s="1834">
        <f t="shared" si="2062"/>
        <v>0</v>
      </c>
      <c r="BO458" s="3633">
        <f t="shared" si="2122"/>
        <v>0</v>
      </c>
      <c r="BP458" s="3494"/>
      <c r="BQ458" s="6739">
        <v>6</v>
      </c>
      <c r="BR458" s="6739"/>
      <c r="BS458" s="2939">
        <f t="shared" si="2138"/>
        <v>0</v>
      </c>
      <c r="BT458" s="2361">
        <f t="shared" si="2139"/>
        <v>0</v>
      </c>
      <c r="BU458" s="2987">
        <f t="shared" si="1970"/>
        <v>0</v>
      </c>
      <c r="BV458" s="2963" t="e">
        <f t="shared" si="1971"/>
        <v>#DIV/0!</v>
      </c>
      <c r="BW458" s="2361">
        <f t="shared" si="1972"/>
        <v>0</v>
      </c>
      <c r="BX458" s="2953">
        <f t="shared" si="1973"/>
        <v>6</v>
      </c>
      <c r="BY458" s="1834">
        <f t="shared" si="1974"/>
        <v>0</v>
      </c>
      <c r="BZ458" s="3151"/>
      <c r="CA458" s="6657">
        <v>6</v>
      </c>
      <c r="CB458" s="6657"/>
      <c r="CC458" s="1790">
        <v>0</v>
      </c>
      <c r="CD458" s="1791">
        <v>0</v>
      </c>
      <c r="CE458" s="2359">
        <f t="shared" si="2063"/>
        <v>0</v>
      </c>
      <c r="CF458" s="1834">
        <v>0</v>
      </c>
      <c r="CG458" s="1971">
        <f t="shared" si="2104"/>
        <v>0</v>
      </c>
      <c r="CH458" s="2387">
        <f t="shared" si="2064"/>
        <v>6</v>
      </c>
      <c r="CI458" s="1834">
        <f t="shared" si="2105"/>
        <v>0</v>
      </c>
      <c r="CM458" s="1811">
        <v>0</v>
      </c>
      <c r="CN458" s="1811">
        <v>0</v>
      </c>
      <c r="CO458" s="1811">
        <v>0</v>
      </c>
      <c r="CP458" s="1729"/>
      <c r="CQ458" s="1729"/>
      <c r="CR458" s="1729"/>
      <c r="CS458" s="1729"/>
      <c r="CT458" s="1729"/>
      <c r="CU458" s="1729"/>
      <c r="CV458" s="1729"/>
      <c r="CW458" s="1729"/>
      <c r="CX458" s="1729"/>
      <c r="CY458" s="5735">
        <v>6</v>
      </c>
      <c r="CZ458" s="5789"/>
      <c r="DA458" s="4249">
        <v>0</v>
      </c>
      <c r="DB458" s="4249">
        <v>0</v>
      </c>
      <c r="DC458" s="4098">
        <f t="shared" si="2101"/>
        <v>0</v>
      </c>
      <c r="DD458" s="1747">
        <v>0</v>
      </c>
      <c r="DE458" s="4247">
        <f t="shared" si="2106"/>
        <v>0</v>
      </c>
      <c r="DF458" s="4093">
        <f t="shared" si="2066"/>
        <v>6</v>
      </c>
      <c r="DG458" s="1747">
        <f t="shared" si="2097"/>
        <v>0</v>
      </c>
      <c r="DH458" s="5841">
        <v>6</v>
      </c>
      <c r="DI458" s="5937"/>
      <c r="DJ458" s="4444">
        <v>0</v>
      </c>
      <c r="DK458" s="4444">
        <v>6</v>
      </c>
      <c r="DL458" s="4445">
        <f t="shared" si="2067"/>
        <v>-6</v>
      </c>
      <c r="DM458" s="4446">
        <v>0</v>
      </c>
      <c r="DN458" s="4424">
        <f t="shared" si="2140"/>
        <v>6</v>
      </c>
      <c r="DO458" s="4093">
        <f t="shared" si="2069"/>
        <v>0</v>
      </c>
      <c r="DP458" s="1747">
        <f t="shared" si="2107"/>
        <v>1</v>
      </c>
      <c r="DQ458" s="5938">
        <v>6</v>
      </c>
      <c r="DR458" s="5939"/>
      <c r="DS458" s="4004">
        <v>0</v>
      </c>
      <c r="DT458" s="2685">
        <v>0</v>
      </c>
      <c r="DU458" s="4945">
        <f t="shared" si="2125"/>
        <v>0</v>
      </c>
      <c r="DV458" s="2684">
        <v>0</v>
      </c>
      <c r="DW458" s="2683">
        <f t="shared" si="2141"/>
        <v>6</v>
      </c>
      <c r="DX458" s="4093">
        <f t="shared" si="2127"/>
        <v>0</v>
      </c>
      <c r="DY458" s="1747">
        <f t="shared" si="2128"/>
        <v>1</v>
      </c>
      <c r="DZ458" s="5735">
        <v>6</v>
      </c>
      <c r="EA458" s="5789"/>
      <c r="EB458" s="3417">
        <v>0</v>
      </c>
      <c r="EC458" s="3417">
        <v>0</v>
      </c>
      <c r="ED458" s="1782">
        <f t="shared" si="2102"/>
        <v>0</v>
      </c>
      <c r="EE458" s="1736">
        <v>0</v>
      </c>
      <c r="EF458" s="3419">
        <f t="shared" si="2074"/>
        <v>0</v>
      </c>
      <c r="EG458" s="1735">
        <f t="shared" si="2075"/>
        <v>6</v>
      </c>
      <c r="EH458" s="1736">
        <f t="shared" si="2098"/>
        <v>0</v>
      </c>
      <c r="EI458" s="5841">
        <v>6</v>
      </c>
      <c r="EJ458" s="5937"/>
      <c r="EK458" s="3223">
        <v>0</v>
      </c>
      <c r="EL458" s="3223">
        <v>0</v>
      </c>
      <c r="EM458" s="1782">
        <f t="shared" si="2076"/>
        <v>0</v>
      </c>
      <c r="EN458" s="1736">
        <v>0</v>
      </c>
      <c r="EO458" s="3341">
        <f t="shared" si="2077"/>
        <v>0</v>
      </c>
      <c r="EP458" s="1735">
        <f t="shared" si="2078"/>
        <v>6</v>
      </c>
      <c r="EQ458" s="1736">
        <f t="shared" si="2109"/>
        <v>0</v>
      </c>
      <c r="ER458" s="5938">
        <v>6</v>
      </c>
      <c r="ES458" s="5939"/>
      <c r="ET458" s="3639">
        <v>6</v>
      </c>
      <c r="EU458" s="3640">
        <v>0</v>
      </c>
      <c r="EV458" s="3174">
        <f t="shared" si="2131"/>
        <v>6</v>
      </c>
      <c r="EW458" s="1747">
        <v>0</v>
      </c>
      <c r="EX458" s="3638">
        <f t="shared" si="2142"/>
        <v>0</v>
      </c>
      <c r="EY458" s="1735">
        <f t="shared" si="2133"/>
        <v>6</v>
      </c>
      <c r="EZ458" s="3411">
        <f t="shared" si="2134"/>
        <v>0</v>
      </c>
      <c r="FA458" s="6786">
        <v>6</v>
      </c>
      <c r="FB458" s="6787"/>
      <c r="FC458" s="2589">
        <v>0</v>
      </c>
      <c r="FD458" s="2589">
        <v>0</v>
      </c>
      <c r="FE458" s="1735">
        <f t="shared" si="2103"/>
        <v>0</v>
      </c>
      <c r="FF458" s="1736">
        <v>0</v>
      </c>
      <c r="FG458" s="2742">
        <f t="shared" si="2083"/>
        <v>0</v>
      </c>
      <c r="FH458" s="1735">
        <f t="shared" si="2084"/>
        <v>6</v>
      </c>
      <c r="FI458" s="1736">
        <f t="shared" si="2099"/>
        <v>0</v>
      </c>
      <c r="FJ458" s="6786">
        <v>6</v>
      </c>
      <c r="FK458" s="6787"/>
      <c r="FL458" s="2522">
        <v>0</v>
      </c>
      <c r="FM458" s="2522">
        <v>0</v>
      </c>
      <c r="FN458" s="1735">
        <f t="shared" si="2085"/>
        <v>0</v>
      </c>
      <c r="FO458" s="1736">
        <v>0</v>
      </c>
      <c r="FP458" s="2587">
        <f t="shared" si="2086"/>
        <v>0</v>
      </c>
      <c r="FQ458" s="1735">
        <f t="shared" si="2087"/>
        <v>6</v>
      </c>
      <c r="FR458" s="1736">
        <f t="shared" si="2111"/>
        <v>0</v>
      </c>
      <c r="FS458" s="6786">
        <v>6</v>
      </c>
      <c r="FT458" s="6787"/>
      <c r="FU458" s="2618">
        <v>0</v>
      </c>
      <c r="FV458" s="2522">
        <v>0</v>
      </c>
      <c r="FW458" s="2942">
        <f t="shared" si="2088"/>
        <v>0</v>
      </c>
      <c r="FX458" s="1747">
        <v>0</v>
      </c>
      <c r="FY458" s="2587">
        <f t="shared" si="2089"/>
        <v>0</v>
      </c>
      <c r="FZ458" s="1735">
        <f t="shared" si="2090"/>
        <v>6</v>
      </c>
      <c r="GA458" s="1736">
        <f t="shared" si="2112"/>
        <v>0</v>
      </c>
      <c r="GB458" s="1">
        <f t="shared" si="2091"/>
        <v>0</v>
      </c>
      <c r="GC458" s="2219">
        <v>0</v>
      </c>
      <c r="GD458" s="1895">
        <v>1</v>
      </c>
      <c r="GE458" s="2131" t="s">
        <v>269</v>
      </c>
      <c r="GF458" s="2131" t="s">
        <v>270</v>
      </c>
      <c r="GG458" s="2105" t="s">
        <v>101</v>
      </c>
      <c r="GH458" s="2105" t="s">
        <v>16</v>
      </c>
      <c r="GI458" s="2105" t="s">
        <v>16</v>
      </c>
      <c r="GJ458" s="2105" t="s">
        <v>20</v>
      </c>
      <c r="GK458" s="2105" t="s">
        <v>271</v>
      </c>
      <c r="GL458" s="2096">
        <v>9</v>
      </c>
      <c r="GM458" s="215" t="s">
        <v>1291</v>
      </c>
      <c r="GN458" s="223" t="s">
        <v>1129</v>
      </c>
      <c r="GO458" s="460">
        <v>6</v>
      </c>
      <c r="GP458" s="460">
        <v>0</v>
      </c>
      <c r="GQ458" s="2086">
        <v>0</v>
      </c>
      <c r="GR458" s="2086">
        <v>0</v>
      </c>
      <c r="GS458" s="1895">
        <v>0</v>
      </c>
      <c r="GT458" s="2086">
        <v>0</v>
      </c>
      <c r="GU458" s="2086">
        <v>6</v>
      </c>
      <c r="GV458" s="1895">
        <v>0</v>
      </c>
    </row>
    <row r="459" spans="1:204" ht="51" x14ac:dyDescent="0.25">
      <c r="B459" s="7156"/>
      <c r="C459" s="5685"/>
      <c r="D459" s="7164"/>
      <c r="E459" s="7145"/>
      <c r="F459" s="7226"/>
      <c r="G459" s="7226"/>
      <c r="H459" s="5707"/>
      <c r="I459" s="5707"/>
      <c r="J459" s="5707"/>
      <c r="K459" s="5707"/>
      <c r="L459" s="5707"/>
      <c r="M459" s="5707"/>
      <c r="N459" s="5698"/>
      <c r="O459" s="5707"/>
      <c r="P459" s="7107"/>
      <c r="Q459" s="7107"/>
      <c r="R459" s="5704"/>
      <c r="S459" s="5698"/>
      <c r="T459" s="5698"/>
      <c r="U459" s="7116"/>
      <c r="V459" s="5698"/>
      <c r="W459" s="7142"/>
      <c r="X459" s="5692"/>
      <c r="Y459" s="2096">
        <v>10</v>
      </c>
      <c r="Z459" s="5453" t="s">
        <v>1292</v>
      </c>
      <c r="AA459" s="484" t="s">
        <v>1293</v>
      </c>
      <c r="AB459" s="414">
        <v>1</v>
      </c>
      <c r="AC459" s="460">
        <v>0</v>
      </c>
      <c r="AD459" s="544">
        <f t="shared" si="2092"/>
        <v>0</v>
      </c>
      <c r="AE459" s="460">
        <v>0</v>
      </c>
      <c r="AF459" s="544">
        <f t="shared" si="2100"/>
        <v>0</v>
      </c>
      <c r="AG459" s="460">
        <v>0</v>
      </c>
      <c r="AH459" s="544">
        <f t="shared" si="2093"/>
        <v>0</v>
      </c>
      <c r="AI459" s="460">
        <v>1</v>
      </c>
      <c r="AJ459" s="545">
        <f t="shared" si="2094"/>
        <v>1</v>
      </c>
      <c r="AK459" s="946">
        <f t="shared" si="2051"/>
        <v>1</v>
      </c>
      <c r="AL459" s="2275">
        <v>10</v>
      </c>
      <c r="AM459" s="970" t="s">
        <v>2203</v>
      </c>
      <c r="AN459" s="970" t="s">
        <v>2205</v>
      </c>
      <c r="AO459" s="970" t="s">
        <v>2204</v>
      </c>
      <c r="AP459" s="970" t="s">
        <v>2206</v>
      </c>
      <c r="AQ459" s="970">
        <v>100</v>
      </c>
      <c r="AR459" s="970" t="s">
        <v>1293</v>
      </c>
      <c r="AS459" s="1018" t="s">
        <v>1434</v>
      </c>
      <c r="AT459" s="2275"/>
      <c r="AU459" s="970" t="s">
        <v>1704</v>
      </c>
      <c r="AV459" s="5296">
        <v>1</v>
      </c>
      <c r="AW459" s="5297"/>
      <c r="AX459" s="4411">
        <f t="shared" si="2052"/>
        <v>1</v>
      </c>
      <c r="AY459" s="4450">
        <f t="shared" si="2053"/>
        <v>0</v>
      </c>
      <c r="AZ459" s="4411">
        <f t="shared" si="2054"/>
        <v>1</v>
      </c>
      <c r="BA459" s="4496">
        <f t="shared" si="2055"/>
        <v>0</v>
      </c>
      <c r="BB459" s="4450">
        <f t="shared" si="2119"/>
        <v>1</v>
      </c>
      <c r="BC459" s="4104">
        <f t="shared" si="2120"/>
        <v>0</v>
      </c>
      <c r="BD459" s="1834">
        <f t="shared" si="2121"/>
        <v>1</v>
      </c>
      <c r="BE459" s="4468">
        <f t="shared" si="2137"/>
        <v>0</v>
      </c>
      <c r="BF459" s="6558">
        <v>1</v>
      </c>
      <c r="BG459" s="6558"/>
      <c r="BH459" s="4046">
        <f t="shared" si="1903"/>
        <v>0</v>
      </c>
      <c r="BI459" s="3674">
        <f t="shared" si="2058"/>
        <v>1</v>
      </c>
      <c r="BJ459" s="3111">
        <f t="shared" si="2059"/>
        <v>-1</v>
      </c>
      <c r="BK459" s="2963" t="e">
        <f t="shared" si="2060"/>
        <v>#DIV/0!</v>
      </c>
      <c r="BL459" s="3674">
        <f t="shared" si="2034"/>
        <v>1</v>
      </c>
      <c r="BM459" s="3122">
        <f t="shared" si="2061"/>
        <v>0</v>
      </c>
      <c r="BN459" s="1834">
        <f t="shared" si="2062"/>
        <v>1</v>
      </c>
      <c r="BO459" s="3635">
        <f t="shared" si="2122"/>
        <v>0</v>
      </c>
      <c r="BP459" s="3494"/>
      <c r="BQ459" s="6739">
        <v>1</v>
      </c>
      <c r="BR459" s="6739"/>
      <c r="BS459" s="2939">
        <f t="shared" si="2138"/>
        <v>0</v>
      </c>
      <c r="BT459" s="2361">
        <f t="shared" si="2139"/>
        <v>0</v>
      </c>
      <c r="BU459" s="2987">
        <f t="shared" si="1970"/>
        <v>0</v>
      </c>
      <c r="BV459" s="2963" t="e">
        <f t="shared" si="1971"/>
        <v>#DIV/0!</v>
      </c>
      <c r="BW459" s="2361">
        <f t="shared" si="1972"/>
        <v>0</v>
      </c>
      <c r="BX459" s="2953">
        <f t="shared" si="1973"/>
        <v>1</v>
      </c>
      <c r="BY459" s="1834">
        <f t="shared" si="1974"/>
        <v>0</v>
      </c>
      <c r="BZ459" s="3151"/>
      <c r="CA459" s="6657">
        <v>1</v>
      </c>
      <c r="CB459" s="6657"/>
      <c r="CC459" s="1790">
        <v>0</v>
      </c>
      <c r="CD459" s="1791">
        <v>0</v>
      </c>
      <c r="CE459" s="2359">
        <f t="shared" si="2063"/>
        <v>0</v>
      </c>
      <c r="CF459" s="1834">
        <v>0</v>
      </c>
      <c r="CG459" s="1971">
        <f t="shared" si="2104"/>
        <v>0</v>
      </c>
      <c r="CH459" s="2387">
        <f t="shared" si="2064"/>
        <v>1</v>
      </c>
      <c r="CI459" s="1834">
        <f t="shared" si="2105"/>
        <v>0</v>
      </c>
      <c r="CM459" s="1811">
        <v>0</v>
      </c>
      <c r="CN459" s="1811">
        <v>0</v>
      </c>
      <c r="CO459" s="1811">
        <v>0</v>
      </c>
      <c r="CP459" s="1729"/>
      <c r="CQ459" s="1729"/>
      <c r="CR459" s="1729"/>
      <c r="CS459" s="1729"/>
      <c r="CT459" s="1729"/>
      <c r="CU459" s="1729"/>
      <c r="CV459" s="1729"/>
      <c r="CW459" s="1729"/>
      <c r="CX459" s="1729"/>
      <c r="CY459" s="5735">
        <v>1</v>
      </c>
      <c r="CZ459" s="5789"/>
      <c r="DA459" s="4249">
        <v>0</v>
      </c>
      <c r="DB459" s="4249">
        <v>0</v>
      </c>
      <c r="DC459" s="4098">
        <f t="shared" si="2101"/>
        <v>0</v>
      </c>
      <c r="DD459" s="1747">
        <v>0</v>
      </c>
      <c r="DE459" s="4247">
        <f t="shared" si="2106"/>
        <v>1</v>
      </c>
      <c r="DF459" s="4093">
        <f t="shared" si="2066"/>
        <v>0</v>
      </c>
      <c r="DG459" s="1747">
        <f t="shared" si="2097"/>
        <v>1</v>
      </c>
      <c r="DH459" s="5841">
        <v>1</v>
      </c>
      <c r="DI459" s="5937"/>
      <c r="DJ459" s="4444">
        <v>0</v>
      </c>
      <c r="DK459" s="4444">
        <v>0</v>
      </c>
      <c r="DL459" s="4445">
        <f t="shared" si="2067"/>
        <v>0</v>
      </c>
      <c r="DM459" s="4446">
        <v>0</v>
      </c>
      <c r="DN459" s="4424">
        <f t="shared" si="2140"/>
        <v>1</v>
      </c>
      <c r="DO459" s="4093">
        <f t="shared" si="2069"/>
        <v>0</v>
      </c>
      <c r="DP459" s="1747">
        <f t="shared" si="2107"/>
        <v>1</v>
      </c>
      <c r="DQ459" s="5938">
        <v>1</v>
      </c>
      <c r="DR459" s="5939"/>
      <c r="DS459" s="4004">
        <v>1</v>
      </c>
      <c r="DT459" s="2685">
        <v>0</v>
      </c>
      <c r="DU459" s="4945">
        <f t="shared" si="2125"/>
        <v>1</v>
      </c>
      <c r="DV459" s="2684">
        <v>0</v>
      </c>
      <c r="DW459" s="2683">
        <f t="shared" si="2141"/>
        <v>1</v>
      </c>
      <c r="DX459" s="4093">
        <f t="shared" si="2127"/>
        <v>0</v>
      </c>
      <c r="DY459" s="1747">
        <f t="shared" si="2128"/>
        <v>1</v>
      </c>
      <c r="DZ459" s="5735">
        <v>1</v>
      </c>
      <c r="EA459" s="5789"/>
      <c r="EB459" s="3631">
        <v>0</v>
      </c>
      <c r="EC459" s="3417">
        <v>1</v>
      </c>
      <c r="ED459" s="1782">
        <f t="shared" si="2102"/>
        <v>1</v>
      </c>
      <c r="EE459" s="1736">
        <v>0</v>
      </c>
      <c r="EF459" s="3419">
        <f t="shared" si="2074"/>
        <v>1</v>
      </c>
      <c r="EG459" s="1735">
        <f t="shared" si="2075"/>
        <v>0</v>
      </c>
      <c r="EH459" s="1736">
        <f t="shared" si="2098"/>
        <v>1</v>
      </c>
      <c r="EI459" s="5841">
        <v>1</v>
      </c>
      <c r="EJ459" s="5937"/>
      <c r="EK459" s="3632">
        <v>0</v>
      </c>
      <c r="EL459" s="3223">
        <v>0</v>
      </c>
      <c r="EM459" s="1782">
        <f t="shared" si="2076"/>
        <v>0</v>
      </c>
      <c r="EN459" s="1736">
        <v>0</v>
      </c>
      <c r="EO459" s="3341">
        <f t="shared" si="2077"/>
        <v>1</v>
      </c>
      <c r="EP459" s="1735">
        <f t="shared" si="2078"/>
        <v>0</v>
      </c>
      <c r="EQ459" s="1736">
        <f t="shared" si="2109"/>
        <v>1</v>
      </c>
      <c r="ER459" s="5938">
        <v>1</v>
      </c>
      <c r="ES459" s="5939"/>
      <c r="ET459" s="3639">
        <v>0</v>
      </c>
      <c r="EU459" s="3640">
        <v>0</v>
      </c>
      <c r="EV459" s="3174">
        <f t="shared" si="2131"/>
        <v>0</v>
      </c>
      <c r="EW459" s="1747">
        <v>0</v>
      </c>
      <c r="EX459" s="3638">
        <f t="shared" si="2142"/>
        <v>1</v>
      </c>
      <c r="EY459" s="1735">
        <f t="shared" si="2133"/>
        <v>0</v>
      </c>
      <c r="EZ459" s="1736">
        <f t="shared" si="2134"/>
        <v>1</v>
      </c>
      <c r="FA459" s="6786">
        <v>1</v>
      </c>
      <c r="FB459" s="6787"/>
      <c r="FC459" s="2589">
        <v>0</v>
      </c>
      <c r="FD459" s="2589">
        <v>0</v>
      </c>
      <c r="FE459" s="1735">
        <f t="shared" si="2103"/>
        <v>0</v>
      </c>
      <c r="FF459" s="1736">
        <v>0</v>
      </c>
      <c r="FG459" s="2742">
        <f t="shared" si="2083"/>
        <v>0</v>
      </c>
      <c r="FH459" s="1735">
        <f t="shared" si="2084"/>
        <v>1</v>
      </c>
      <c r="FI459" s="1736">
        <f t="shared" si="2099"/>
        <v>0</v>
      </c>
      <c r="FJ459" s="6786">
        <v>1</v>
      </c>
      <c r="FK459" s="6787"/>
      <c r="FL459" s="2522">
        <v>0</v>
      </c>
      <c r="FM459" s="2522">
        <v>0</v>
      </c>
      <c r="FN459" s="1735">
        <f t="shared" si="2085"/>
        <v>0</v>
      </c>
      <c r="FO459" s="1736">
        <v>0</v>
      </c>
      <c r="FP459" s="2587">
        <f t="shared" si="2086"/>
        <v>0</v>
      </c>
      <c r="FQ459" s="1735">
        <f t="shared" si="2087"/>
        <v>1</v>
      </c>
      <c r="FR459" s="1736">
        <f t="shared" si="2111"/>
        <v>0</v>
      </c>
      <c r="FS459" s="6786">
        <v>1</v>
      </c>
      <c r="FT459" s="6787"/>
      <c r="FU459" s="2618">
        <v>0</v>
      </c>
      <c r="FV459" s="2522">
        <v>0</v>
      </c>
      <c r="FW459" s="2942">
        <f t="shared" si="2088"/>
        <v>0</v>
      </c>
      <c r="FX459" s="1747">
        <v>0</v>
      </c>
      <c r="FY459" s="2587">
        <f t="shared" si="2089"/>
        <v>0</v>
      </c>
      <c r="FZ459" s="1735">
        <f t="shared" si="2090"/>
        <v>1</v>
      </c>
      <c r="GA459" s="1736">
        <f t="shared" si="2112"/>
        <v>0</v>
      </c>
      <c r="GB459" s="1">
        <f t="shared" si="2091"/>
        <v>1</v>
      </c>
      <c r="GC459" s="2219">
        <v>0</v>
      </c>
      <c r="GD459" s="1895">
        <v>1</v>
      </c>
      <c r="GE459" s="2131" t="s">
        <v>269</v>
      </c>
      <c r="GF459" s="2131" t="s">
        <v>270</v>
      </c>
      <c r="GG459" s="2105" t="s">
        <v>101</v>
      </c>
      <c r="GH459" s="2105" t="s">
        <v>16</v>
      </c>
      <c r="GI459" s="2105" t="s">
        <v>16</v>
      </c>
      <c r="GJ459" s="2105" t="s">
        <v>20</v>
      </c>
      <c r="GK459" s="2105" t="s">
        <v>271</v>
      </c>
      <c r="GL459" s="2096">
        <v>10</v>
      </c>
      <c r="GM459" s="215" t="s">
        <v>1292</v>
      </c>
      <c r="GN459" s="223" t="s">
        <v>1293</v>
      </c>
      <c r="GO459" s="460">
        <v>1</v>
      </c>
      <c r="GP459" s="460">
        <v>0</v>
      </c>
      <c r="GQ459" s="2086">
        <v>0</v>
      </c>
      <c r="GR459" s="2086">
        <v>0</v>
      </c>
      <c r="GS459" s="1895">
        <v>0</v>
      </c>
      <c r="GT459" s="2086">
        <v>0</v>
      </c>
      <c r="GU459" s="2086">
        <v>1</v>
      </c>
      <c r="GV459" s="1895">
        <v>0</v>
      </c>
    </row>
    <row r="460" spans="1:204" ht="38.25" customHeight="1" x14ac:dyDescent="0.25">
      <c r="B460" s="7156"/>
      <c r="C460" s="5686"/>
      <c r="D460" s="7101"/>
      <c r="E460" s="7103"/>
      <c r="F460" s="7227"/>
      <c r="G460" s="7227"/>
      <c r="H460" s="5708"/>
      <c r="I460" s="5708"/>
      <c r="J460" s="5708"/>
      <c r="K460" s="5708"/>
      <c r="L460" s="5708"/>
      <c r="M460" s="5708"/>
      <c r="N460" s="5699"/>
      <c r="O460" s="5708"/>
      <c r="P460" s="7108"/>
      <c r="Q460" s="7108"/>
      <c r="R460" s="5705"/>
      <c r="S460" s="5699"/>
      <c r="T460" s="5699"/>
      <c r="U460" s="7117"/>
      <c r="V460" s="5699"/>
      <c r="W460" s="7143"/>
      <c r="X460" s="5693"/>
      <c r="Y460" s="2141">
        <v>11</v>
      </c>
      <c r="Z460" s="5475" t="s">
        <v>1294</v>
      </c>
      <c r="AA460" s="527" t="s">
        <v>1026</v>
      </c>
      <c r="AB460" s="417">
        <v>1</v>
      </c>
      <c r="AC460" s="420">
        <v>1</v>
      </c>
      <c r="AD460" s="656">
        <f t="shared" si="2092"/>
        <v>1</v>
      </c>
      <c r="AE460" s="420">
        <v>0</v>
      </c>
      <c r="AF460" s="656">
        <f t="shared" si="2100"/>
        <v>0</v>
      </c>
      <c r="AG460" s="420">
        <v>0</v>
      </c>
      <c r="AH460" s="656">
        <f t="shared" si="2093"/>
        <v>0</v>
      </c>
      <c r="AI460" s="420">
        <v>0</v>
      </c>
      <c r="AJ460" s="656">
        <f t="shared" si="2094"/>
        <v>0</v>
      </c>
      <c r="AK460" s="946">
        <f t="shared" si="2051"/>
        <v>1</v>
      </c>
      <c r="AL460" s="2282">
        <v>11</v>
      </c>
      <c r="AM460" s="970" t="s">
        <v>2207</v>
      </c>
      <c r="AN460" s="970" t="s">
        <v>2209</v>
      </c>
      <c r="AO460" s="970" t="s">
        <v>2208</v>
      </c>
      <c r="AP460" s="970" t="s">
        <v>2210</v>
      </c>
      <c r="AQ460" s="970">
        <v>100</v>
      </c>
      <c r="AR460" s="970" t="s">
        <v>1026</v>
      </c>
      <c r="AS460" s="840" t="s">
        <v>1579</v>
      </c>
      <c r="AT460" s="2284"/>
      <c r="AU460" s="970" t="s">
        <v>1704</v>
      </c>
      <c r="AV460" s="5296">
        <v>1</v>
      </c>
      <c r="AW460" s="5297"/>
      <c r="AX460" s="4411">
        <f t="shared" si="2052"/>
        <v>0</v>
      </c>
      <c r="AY460" s="4450">
        <f t="shared" si="2053"/>
        <v>1</v>
      </c>
      <c r="AZ460" s="4411">
        <f t="shared" si="2054"/>
        <v>-1</v>
      </c>
      <c r="BA460" s="4496" t="e">
        <f t="shared" si="2055"/>
        <v>#DIV/0!</v>
      </c>
      <c r="BB460" s="4450">
        <f t="shared" si="2119"/>
        <v>1</v>
      </c>
      <c r="BC460" s="4104">
        <f t="shared" si="2120"/>
        <v>0</v>
      </c>
      <c r="BD460" s="1834">
        <f t="shared" si="2121"/>
        <v>1</v>
      </c>
      <c r="BE460" s="4468">
        <f t="shared" si="2137"/>
        <v>0</v>
      </c>
      <c r="BF460" s="6558">
        <v>1</v>
      </c>
      <c r="BG460" s="6558"/>
      <c r="BH460" s="3787">
        <f t="shared" si="1903"/>
        <v>0</v>
      </c>
      <c r="BI460" s="3674">
        <f t="shared" si="2058"/>
        <v>0</v>
      </c>
      <c r="BJ460" s="3111">
        <f t="shared" si="2059"/>
        <v>0</v>
      </c>
      <c r="BK460" s="2963" t="e">
        <f t="shared" si="2060"/>
        <v>#DIV/0!</v>
      </c>
      <c r="BL460" s="3674">
        <f t="shared" si="2034"/>
        <v>0</v>
      </c>
      <c r="BM460" s="3122">
        <f t="shared" si="2061"/>
        <v>1</v>
      </c>
      <c r="BN460" s="1834">
        <f t="shared" si="2062"/>
        <v>0</v>
      </c>
      <c r="BO460" s="3633">
        <f t="shared" si="2122"/>
        <v>0</v>
      </c>
      <c r="BP460" s="3494"/>
      <c r="BQ460" s="6739">
        <v>1</v>
      </c>
      <c r="BR460" s="6739"/>
      <c r="BS460" s="2939">
        <f t="shared" ref="BS460:BT465" si="2143">SUM(FC460+FL460+FU460)</f>
        <v>0</v>
      </c>
      <c r="BT460" s="2361">
        <f t="shared" si="2143"/>
        <v>0</v>
      </c>
      <c r="BU460" s="2987">
        <f t="shared" si="1970"/>
        <v>0</v>
      </c>
      <c r="BV460" s="2963" t="e">
        <f t="shared" si="1971"/>
        <v>#DIV/0!</v>
      </c>
      <c r="BW460" s="2361">
        <f t="shared" si="1972"/>
        <v>0</v>
      </c>
      <c r="BX460" s="2953">
        <f t="shared" si="1973"/>
        <v>1</v>
      </c>
      <c r="BY460" s="1834">
        <f t="shared" si="1974"/>
        <v>0</v>
      </c>
      <c r="BZ460" s="3151"/>
      <c r="CA460" s="6657">
        <v>1</v>
      </c>
      <c r="CB460" s="6657"/>
      <c r="CC460" s="1790">
        <v>1</v>
      </c>
      <c r="CD460" s="1791">
        <v>0</v>
      </c>
      <c r="CE460" s="2359">
        <f t="shared" si="2063"/>
        <v>1</v>
      </c>
      <c r="CF460" s="1834">
        <f t="shared" ref="CF460:CF464" si="2144">CD460/CC460</f>
        <v>0</v>
      </c>
      <c r="CG460" s="1971">
        <f t="shared" si="2104"/>
        <v>0</v>
      </c>
      <c r="CH460" s="2387">
        <f t="shared" si="2064"/>
        <v>1</v>
      </c>
      <c r="CI460" s="1834">
        <f t="shared" si="2105"/>
        <v>0</v>
      </c>
      <c r="CM460" s="1812">
        <v>0</v>
      </c>
      <c r="CN460" s="1812">
        <v>0</v>
      </c>
      <c r="CO460" s="1812">
        <v>1</v>
      </c>
      <c r="CP460" s="1729"/>
      <c r="CQ460" s="1729"/>
      <c r="CR460" s="1729"/>
      <c r="CS460" s="1729"/>
      <c r="CT460" s="1729"/>
      <c r="CU460" s="1729"/>
      <c r="CV460" s="1729"/>
      <c r="CW460" s="1729"/>
      <c r="CX460" s="1729"/>
      <c r="CY460" s="5794">
        <v>1</v>
      </c>
      <c r="CZ460" s="5795"/>
      <c r="DA460" s="4249">
        <v>0</v>
      </c>
      <c r="DB460" s="4249">
        <v>1</v>
      </c>
      <c r="DC460" s="4113">
        <f t="shared" si="2101"/>
        <v>1</v>
      </c>
      <c r="DD460" s="4118">
        <v>0</v>
      </c>
      <c r="DE460" s="4259">
        <f t="shared" si="2106"/>
        <v>1</v>
      </c>
      <c r="DF460" s="4100">
        <f t="shared" si="2066"/>
        <v>0</v>
      </c>
      <c r="DG460" s="4118">
        <f t="shared" si="2097"/>
        <v>1</v>
      </c>
      <c r="DH460" s="5844">
        <v>1</v>
      </c>
      <c r="DI460" s="5940"/>
      <c r="DJ460" s="4444">
        <v>0</v>
      </c>
      <c r="DK460" s="4444">
        <v>0</v>
      </c>
      <c r="DL460" s="5016">
        <f t="shared" si="2067"/>
        <v>0</v>
      </c>
      <c r="DM460" s="5017">
        <v>0</v>
      </c>
      <c r="DN460" s="4424">
        <f t="shared" si="2140"/>
        <v>1</v>
      </c>
      <c r="DO460" s="4100">
        <f t="shared" si="2069"/>
        <v>0</v>
      </c>
      <c r="DP460" s="4118">
        <f t="shared" si="2107"/>
        <v>1</v>
      </c>
      <c r="DQ460" s="5883">
        <v>1</v>
      </c>
      <c r="DR460" s="5884"/>
      <c r="DS460" s="5022">
        <v>0</v>
      </c>
      <c r="DT460" s="2686">
        <v>0</v>
      </c>
      <c r="DU460" s="4951">
        <f t="shared" si="2125"/>
        <v>0</v>
      </c>
      <c r="DV460" s="4478" t="e">
        <f t="shared" ref="DV460:DV468" si="2145">DT460/DS460</f>
        <v>#DIV/0!</v>
      </c>
      <c r="DW460" s="2683">
        <f t="shared" si="2141"/>
        <v>1</v>
      </c>
      <c r="DX460" s="4100">
        <f t="shared" si="2127"/>
        <v>0</v>
      </c>
      <c r="DY460" s="4118">
        <f t="shared" si="2128"/>
        <v>1</v>
      </c>
      <c r="DZ460" s="5794">
        <v>1</v>
      </c>
      <c r="EA460" s="5795"/>
      <c r="EB460" s="3417">
        <v>0</v>
      </c>
      <c r="EC460" s="3417">
        <v>0</v>
      </c>
      <c r="ED460" s="1783">
        <f t="shared" si="2102"/>
        <v>0</v>
      </c>
      <c r="EE460" s="1741">
        <v>0</v>
      </c>
      <c r="EF460" s="3330">
        <f t="shared" si="2074"/>
        <v>0</v>
      </c>
      <c r="EG460" s="1751">
        <f t="shared" si="2075"/>
        <v>1</v>
      </c>
      <c r="EH460" s="1741">
        <f t="shared" si="2098"/>
        <v>0</v>
      </c>
      <c r="EI460" s="5844">
        <v>1</v>
      </c>
      <c r="EJ460" s="5940"/>
      <c r="EK460" s="3223">
        <v>0</v>
      </c>
      <c r="EL460" s="3223">
        <v>0</v>
      </c>
      <c r="EM460" s="1783">
        <f t="shared" si="2076"/>
        <v>0</v>
      </c>
      <c r="EN460" s="1741">
        <v>0</v>
      </c>
      <c r="EO460" s="3341">
        <f t="shared" si="2077"/>
        <v>0</v>
      </c>
      <c r="EP460" s="1751">
        <f t="shared" si="2078"/>
        <v>1</v>
      </c>
      <c r="EQ460" s="1741">
        <f t="shared" si="2109"/>
        <v>0</v>
      </c>
      <c r="ER460" s="5883">
        <v>1</v>
      </c>
      <c r="ES460" s="5884"/>
      <c r="ET460" s="3641">
        <v>0</v>
      </c>
      <c r="EU460" s="3642">
        <v>0</v>
      </c>
      <c r="EV460" s="3178">
        <f t="shared" si="2131"/>
        <v>0</v>
      </c>
      <c r="EW460" s="3188" t="e">
        <f t="shared" ref="EW460:EW468" si="2146">EU460/ET460</f>
        <v>#DIV/0!</v>
      </c>
      <c r="EX460" s="3638">
        <f t="shared" si="2142"/>
        <v>0</v>
      </c>
      <c r="EY460" s="1751">
        <f t="shared" si="2133"/>
        <v>1</v>
      </c>
      <c r="EZ460" s="3597">
        <f t="shared" si="2134"/>
        <v>0</v>
      </c>
      <c r="FA460" s="6811">
        <v>1</v>
      </c>
      <c r="FB460" s="6812"/>
      <c r="FC460" s="2590">
        <v>0</v>
      </c>
      <c r="FD460" s="2590">
        <v>0</v>
      </c>
      <c r="FE460" s="1751">
        <f t="shared" si="2103"/>
        <v>0</v>
      </c>
      <c r="FF460" s="1741">
        <v>0</v>
      </c>
      <c r="FG460" s="2590">
        <f t="shared" si="2083"/>
        <v>0</v>
      </c>
      <c r="FH460" s="1751">
        <f t="shared" si="2084"/>
        <v>1</v>
      </c>
      <c r="FI460" s="1741">
        <f t="shared" si="2099"/>
        <v>0</v>
      </c>
      <c r="FJ460" s="6811">
        <v>1</v>
      </c>
      <c r="FK460" s="6812"/>
      <c r="FL460" s="2532">
        <v>0</v>
      </c>
      <c r="FM460" s="2532">
        <v>0</v>
      </c>
      <c r="FN460" s="1751">
        <f t="shared" si="2085"/>
        <v>0</v>
      </c>
      <c r="FO460" s="1741">
        <v>0</v>
      </c>
      <c r="FP460" s="2587">
        <f t="shared" si="2086"/>
        <v>0</v>
      </c>
      <c r="FQ460" s="1751">
        <f t="shared" si="2087"/>
        <v>1</v>
      </c>
      <c r="FR460" s="1741">
        <f t="shared" si="2111"/>
        <v>0</v>
      </c>
      <c r="FS460" s="6811">
        <v>1</v>
      </c>
      <c r="FT460" s="6812"/>
      <c r="FU460" s="2973">
        <v>0</v>
      </c>
      <c r="FV460" s="2532">
        <v>0</v>
      </c>
      <c r="FW460" s="2940">
        <f t="shared" si="2088"/>
        <v>0</v>
      </c>
      <c r="FX460" s="2876" t="e">
        <f t="shared" si="2136"/>
        <v>#DIV/0!</v>
      </c>
      <c r="FY460" s="2587">
        <f t="shared" si="2089"/>
        <v>0</v>
      </c>
      <c r="FZ460" s="1751">
        <f t="shared" si="2090"/>
        <v>1</v>
      </c>
      <c r="GA460" s="1741">
        <f t="shared" si="2112"/>
        <v>0</v>
      </c>
      <c r="GB460" s="1">
        <f t="shared" si="2091"/>
        <v>0</v>
      </c>
      <c r="GC460" s="2219">
        <v>0</v>
      </c>
      <c r="GD460" s="1895">
        <v>1</v>
      </c>
      <c r="GE460" s="2131" t="s">
        <v>269</v>
      </c>
      <c r="GF460" s="2131" t="s">
        <v>270</v>
      </c>
      <c r="GG460" s="2105" t="s">
        <v>101</v>
      </c>
      <c r="GH460" s="2105" t="s">
        <v>16</v>
      </c>
      <c r="GI460" s="2105" t="s">
        <v>16</v>
      </c>
      <c r="GJ460" s="2105" t="s">
        <v>20</v>
      </c>
      <c r="GK460" s="2105" t="s">
        <v>271</v>
      </c>
      <c r="GL460" s="2141">
        <v>11</v>
      </c>
      <c r="GM460" s="694" t="s">
        <v>1294</v>
      </c>
      <c r="GN460" s="227" t="s">
        <v>1026</v>
      </c>
      <c r="GO460" s="420">
        <v>1</v>
      </c>
      <c r="GP460" s="420">
        <v>1</v>
      </c>
      <c r="GQ460" s="2086">
        <v>0</v>
      </c>
      <c r="GR460" s="2086">
        <v>1</v>
      </c>
      <c r="GS460" s="1895">
        <v>0</v>
      </c>
      <c r="GT460" s="2086">
        <v>0</v>
      </c>
      <c r="GU460" s="2086">
        <v>1</v>
      </c>
      <c r="GV460" s="1895">
        <v>0</v>
      </c>
    </row>
    <row r="461" spans="1:204" ht="89.25" x14ac:dyDescent="0.25">
      <c r="A461" s="1">
        <f>SUM(A450+1)</f>
        <v>74</v>
      </c>
      <c r="B461" s="7156"/>
      <c r="C461" s="5684">
        <v>1701</v>
      </c>
      <c r="D461" s="7100">
        <v>2</v>
      </c>
      <c r="E461" s="7102" t="s">
        <v>273</v>
      </c>
      <c r="F461" s="7225" t="s">
        <v>269</v>
      </c>
      <c r="G461" s="7225" t="s">
        <v>270</v>
      </c>
      <c r="H461" s="5706" t="s">
        <v>101</v>
      </c>
      <c r="I461" s="5706" t="s">
        <v>16</v>
      </c>
      <c r="J461" s="5706" t="s">
        <v>16</v>
      </c>
      <c r="K461" s="5706" t="s">
        <v>112</v>
      </c>
      <c r="L461" s="5706" t="s">
        <v>20</v>
      </c>
      <c r="M461" s="5706" t="s">
        <v>21</v>
      </c>
      <c r="N461" s="5697" t="s">
        <v>629</v>
      </c>
      <c r="O461" s="5706" t="s">
        <v>627</v>
      </c>
      <c r="P461" s="7106" t="s">
        <v>371</v>
      </c>
      <c r="Q461" s="7106" t="s">
        <v>372</v>
      </c>
      <c r="R461" s="5703" t="s">
        <v>375</v>
      </c>
      <c r="S461" s="5697" t="s">
        <v>509</v>
      </c>
      <c r="T461" s="5697" t="s">
        <v>510</v>
      </c>
      <c r="U461" s="7115" t="s">
        <v>735</v>
      </c>
      <c r="V461" s="5697" t="s">
        <v>562</v>
      </c>
      <c r="W461" s="7141">
        <v>22304812.489999998</v>
      </c>
      <c r="X461" s="5691" t="s">
        <v>274</v>
      </c>
      <c r="Y461" s="2142">
        <v>1</v>
      </c>
      <c r="Z461" s="520" t="s">
        <v>1295</v>
      </c>
      <c r="AA461" s="5598" t="s">
        <v>1296</v>
      </c>
      <c r="AB461" s="290">
        <v>22057</v>
      </c>
      <c r="AC461" s="701">
        <v>3739</v>
      </c>
      <c r="AD461" s="234">
        <f t="shared" si="2092"/>
        <v>0.16951534660198578</v>
      </c>
      <c r="AE461" s="233">
        <v>7478</v>
      </c>
      <c r="AF461" s="234">
        <f t="shared" si="2100"/>
        <v>0.33903069320397156</v>
      </c>
      <c r="AG461" s="233">
        <v>0</v>
      </c>
      <c r="AH461" s="234">
        <f t="shared" si="2093"/>
        <v>0</v>
      </c>
      <c r="AI461" s="233">
        <v>10840</v>
      </c>
      <c r="AJ461" s="234">
        <f t="shared" si="2094"/>
        <v>0.49145396019404269</v>
      </c>
      <c r="AK461" s="947">
        <f t="shared" si="2051"/>
        <v>1</v>
      </c>
      <c r="AL461" s="2326">
        <v>1</v>
      </c>
      <c r="AM461" s="970" t="s">
        <v>2211</v>
      </c>
      <c r="AN461" s="1019" t="s">
        <v>2213</v>
      </c>
      <c r="AO461" s="970" t="s">
        <v>2212</v>
      </c>
      <c r="AP461" s="970" t="s">
        <v>2214</v>
      </c>
      <c r="AQ461" s="970">
        <v>100</v>
      </c>
      <c r="AR461" s="970" t="s">
        <v>1296</v>
      </c>
      <c r="AS461" s="840" t="s">
        <v>1579</v>
      </c>
      <c r="AT461" s="2275"/>
      <c r="AU461" s="970" t="s">
        <v>1704</v>
      </c>
      <c r="AV461" s="5298">
        <v>23482</v>
      </c>
      <c r="AW461" s="5299"/>
      <c r="AX461" s="4411">
        <f t="shared" si="2052"/>
        <v>10840</v>
      </c>
      <c r="AY461" s="4450">
        <f t="shared" si="2053"/>
        <v>12134</v>
      </c>
      <c r="AZ461" s="4411">
        <f t="shared" si="2054"/>
        <v>-1294</v>
      </c>
      <c r="BA461" s="4496">
        <f t="shared" si="2055"/>
        <v>1.1193726937269373</v>
      </c>
      <c r="BB461" s="4450">
        <f t="shared" si="2119"/>
        <v>22836</v>
      </c>
      <c r="BC461" s="4104">
        <f t="shared" si="2120"/>
        <v>646</v>
      </c>
      <c r="BD461" s="1834">
        <f t="shared" si="2121"/>
        <v>0.97248956647645002</v>
      </c>
      <c r="BE461" s="4468">
        <f t="shared" si="2137"/>
        <v>0</v>
      </c>
      <c r="BF461" s="6574">
        <v>22057</v>
      </c>
      <c r="BG461" s="6574"/>
      <c r="BH461" s="4046">
        <f t="shared" si="1903"/>
        <v>0</v>
      </c>
      <c r="BI461" s="3674">
        <f t="shared" si="2058"/>
        <v>0</v>
      </c>
      <c r="BJ461" s="3111">
        <f t="shared" si="2059"/>
        <v>0</v>
      </c>
      <c r="BK461" s="2963" t="e">
        <f t="shared" si="2060"/>
        <v>#DIV/0!</v>
      </c>
      <c r="BL461" s="3674">
        <f t="shared" si="2034"/>
        <v>10702</v>
      </c>
      <c r="BM461" s="3122">
        <f t="shared" si="2061"/>
        <v>11355</v>
      </c>
      <c r="BN461" s="1834">
        <f t="shared" si="2062"/>
        <v>0.48519744298862039</v>
      </c>
      <c r="BO461" s="3708">
        <f t="shared" si="2122"/>
        <v>0</v>
      </c>
      <c r="BP461" s="3494"/>
      <c r="BQ461" s="7304">
        <v>22057</v>
      </c>
      <c r="BR461" s="7304"/>
      <c r="BS461" s="2939">
        <f t="shared" si="2143"/>
        <v>7478</v>
      </c>
      <c r="BT461" s="2361">
        <f t="shared" si="2143"/>
        <v>6992</v>
      </c>
      <c r="BU461" s="2987">
        <f t="shared" si="1970"/>
        <v>486</v>
      </c>
      <c r="BV461" s="2963">
        <f t="shared" si="1971"/>
        <v>0.93500936079165553</v>
      </c>
      <c r="BW461" s="2361">
        <f t="shared" si="1972"/>
        <v>10702</v>
      </c>
      <c r="BX461" s="2953">
        <f t="shared" si="1973"/>
        <v>11355</v>
      </c>
      <c r="BY461" s="1834">
        <f t="shared" si="1974"/>
        <v>0.48519744298862039</v>
      </c>
      <c r="BZ461" s="3151"/>
      <c r="CA461" s="6708">
        <v>22057</v>
      </c>
      <c r="CB461" s="6708"/>
      <c r="CC461" s="1790">
        <v>3739</v>
      </c>
      <c r="CD461" s="1791">
        <v>3710</v>
      </c>
      <c r="CE461" s="2359">
        <f t="shared" si="2063"/>
        <v>29</v>
      </c>
      <c r="CF461" s="1834">
        <f t="shared" si="2144"/>
        <v>0.9922439154854239</v>
      </c>
      <c r="CG461" s="1971">
        <f t="shared" si="2104"/>
        <v>3710</v>
      </c>
      <c r="CH461" s="2387">
        <f t="shared" si="2064"/>
        <v>18347</v>
      </c>
      <c r="CI461" s="1834">
        <f t="shared" si="2105"/>
        <v>0.1682005712472231</v>
      </c>
      <c r="CM461" s="1792">
        <v>0</v>
      </c>
      <c r="CN461" s="1792">
        <v>3739</v>
      </c>
      <c r="CO461" s="1806">
        <v>0</v>
      </c>
      <c r="CP461" s="1729"/>
      <c r="CQ461" s="1729"/>
      <c r="CR461" s="1729"/>
      <c r="CS461" s="1729"/>
      <c r="CT461" s="1729"/>
      <c r="CU461" s="1729"/>
      <c r="CV461" s="1729"/>
      <c r="CW461" s="1729"/>
      <c r="CX461" s="1729"/>
      <c r="CY461" s="5941">
        <v>22057</v>
      </c>
      <c r="CZ461" s="5942"/>
      <c r="DA461" s="4249">
        <v>5420</v>
      </c>
      <c r="DB461" s="4249">
        <v>6067</v>
      </c>
      <c r="DC461" s="4096">
        <f t="shared" si="2101"/>
        <v>647</v>
      </c>
      <c r="DD461" s="2968">
        <v>0</v>
      </c>
      <c r="DE461" s="4246">
        <f t="shared" si="2106"/>
        <v>16769</v>
      </c>
      <c r="DF461" s="4095">
        <f t="shared" si="2066"/>
        <v>5288</v>
      </c>
      <c r="DG461" s="4117">
        <f>DE461/CY461</f>
        <v>0.76025751462120872</v>
      </c>
      <c r="DH461" s="5943">
        <v>23482</v>
      </c>
      <c r="DI461" s="5944"/>
      <c r="DJ461" s="4444">
        <v>0</v>
      </c>
      <c r="DK461" s="4444">
        <v>0</v>
      </c>
      <c r="DL461" s="4422">
        <f t="shared" si="2067"/>
        <v>0</v>
      </c>
      <c r="DM461" s="4423" t="e">
        <f t="shared" ref="DM461:DM464" si="2147">DK461/DJ461</f>
        <v>#DIV/0!</v>
      </c>
      <c r="DN461" s="4424">
        <f t="shared" si="2140"/>
        <v>16769</v>
      </c>
      <c r="DO461" s="4099">
        <f t="shared" si="2069"/>
        <v>6713</v>
      </c>
      <c r="DP461" s="4117">
        <f t="shared" si="2107"/>
        <v>0.71412145473128352</v>
      </c>
      <c r="DQ461" s="5945">
        <v>23482</v>
      </c>
      <c r="DR461" s="5946"/>
      <c r="DS461" s="2683">
        <v>5420</v>
      </c>
      <c r="DT461" s="2683">
        <v>6067</v>
      </c>
      <c r="DU461" s="4947">
        <f t="shared" si="2125"/>
        <v>-647</v>
      </c>
      <c r="DV461" s="2682">
        <f t="shared" si="2145"/>
        <v>1.1193726937269373</v>
      </c>
      <c r="DW461" s="2683">
        <f t="shared" si="2141"/>
        <v>22836</v>
      </c>
      <c r="DX461" s="4099">
        <f t="shared" si="2127"/>
        <v>646</v>
      </c>
      <c r="DY461" s="4117">
        <f t="shared" si="2128"/>
        <v>0.97248956647645002</v>
      </c>
      <c r="DZ461" s="5941">
        <v>22057</v>
      </c>
      <c r="EA461" s="5942"/>
      <c r="EB461" s="3417">
        <v>0</v>
      </c>
      <c r="EC461" s="3417">
        <v>0</v>
      </c>
      <c r="ED461" s="1808">
        <f t="shared" si="2102"/>
        <v>0</v>
      </c>
      <c r="EE461" s="1508">
        <v>0</v>
      </c>
      <c r="EF461" s="3418">
        <f t="shared" si="2074"/>
        <v>10702</v>
      </c>
      <c r="EG461" s="1710">
        <f t="shared" si="2075"/>
        <v>11355</v>
      </c>
      <c r="EH461" s="1732">
        <f>EF461/DZ461</f>
        <v>0.48519744298862039</v>
      </c>
      <c r="EI461" s="7349">
        <v>22057</v>
      </c>
      <c r="EJ461" s="7350"/>
      <c r="EK461" s="1978">
        <v>0</v>
      </c>
      <c r="EL461" s="1978">
        <v>0</v>
      </c>
      <c r="EM461" s="1808">
        <f t="shared" si="2076"/>
        <v>0</v>
      </c>
      <c r="EN461" s="1732" t="e">
        <f t="shared" ref="EN461:EN464" si="2148">EL461/EK461</f>
        <v>#DIV/0!</v>
      </c>
      <c r="EO461" s="3016">
        <f t="shared" si="2077"/>
        <v>10702</v>
      </c>
      <c r="EP461" s="1731">
        <f t="shared" si="2078"/>
        <v>11355</v>
      </c>
      <c r="EQ461" s="1732">
        <f t="shared" si="2109"/>
        <v>0.48519744298862039</v>
      </c>
      <c r="ER461" s="7351">
        <v>22057</v>
      </c>
      <c r="ES461" s="7352"/>
      <c r="ET461" s="3638">
        <v>0</v>
      </c>
      <c r="EU461" s="3638">
        <v>0</v>
      </c>
      <c r="EV461" s="3179">
        <f t="shared" si="2131"/>
        <v>0</v>
      </c>
      <c r="EW461" s="3187" t="e">
        <f t="shared" si="2146"/>
        <v>#DIV/0!</v>
      </c>
      <c r="EX461" s="3621">
        <f t="shared" si="2142"/>
        <v>10702</v>
      </c>
      <c r="EY461" s="1731">
        <f t="shared" si="2133"/>
        <v>11355</v>
      </c>
      <c r="EZ461" s="1732">
        <f t="shared" si="2134"/>
        <v>0.48519744298862039</v>
      </c>
      <c r="FA461" s="6922">
        <v>22057</v>
      </c>
      <c r="FB461" s="6923"/>
      <c r="FC461" s="2607">
        <v>3549</v>
      </c>
      <c r="FD461" s="2587">
        <v>3549</v>
      </c>
      <c r="FE461" s="1731">
        <f t="shared" ref="FE461:FE468" si="2149">FD461-FC461</f>
        <v>0</v>
      </c>
      <c r="FF461" s="1508">
        <v>0</v>
      </c>
      <c r="FG461" s="2741">
        <f t="shared" si="2083"/>
        <v>7259</v>
      </c>
      <c r="FH461" s="1710">
        <f t="shared" si="2084"/>
        <v>14798</v>
      </c>
      <c r="FI461" s="1732">
        <f>FG461/FA461</f>
        <v>0.3291018724214535</v>
      </c>
      <c r="FJ461" s="6922">
        <v>22057</v>
      </c>
      <c r="FK461" s="6923"/>
      <c r="FL461" s="2587">
        <v>0</v>
      </c>
      <c r="FM461" s="2587">
        <v>0</v>
      </c>
      <c r="FN461" s="1731">
        <f t="shared" si="2085"/>
        <v>0</v>
      </c>
      <c r="FO461" s="1732" t="e">
        <f t="shared" ref="FO461:FO464" si="2150">FM461/FL461</f>
        <v>#DIV/0!</v>
      </c>
      <c r="FP461" s="2587">
        <f t="shared" si="2086"/>
        <v>7259</v>
      </c>
      <c r="FQ461" s="1731">
        <f t="shared" si="2087"/>
        <v>14798</v>
      </c>
      <c r="FR461" s="1732">
        <f t="shared" ref="FR461:FR468" si="2151">FP461/FJ461</f>
        <v>0.3291018724214535</v>
      </c>
      <c r="FS461" s="6922">
        <v>22057</v>
      </c>
      <c r="FT461" s="6923"/>
      <c r="FU461" s="2587">
        <v>3929</v>
      </c>
      <c r="FV461" s="2587">
        <v>3443</v>
      </c>
      <c r="FW461" s="2943">
        <f t="shared" si="2088"/>
        <v>486</v>
      </c>
      <c r="FX461" s="1701">
        <f t="shared" si="2136"/>
        <v>0.87630440315601932</v>
      </c>
      <c r="FY461" s="2587">
        <f t="shared" si="2089"/>
        <v>10702</v>
      </c>
      <c r="FZ461" s="1731">
        <f t="shared" si="2090"/>
        <v>11355</v>
      </c>
      <c r="GA461" s="1732">
        <f t="shared" ref="GA461:GA468" si="2152">FY461/FS461</f>
        <v>0.48519744298862039</v>
      </c>
      <c r="GB461" s="1">
        <f t="shared" si="2091"/>
        <v>0</v>
      </c>
      <c r="GC461" s="2219">
        <v>0</v>
      </c>
      <c r="GD461" s="1895">
        <v>1</v>
      </c>
      <c r="GE461" s="2131" t="s">
        <v>269</v>
      </c>
      <c r="GF461" s="2131" t="s">
        <v>270</v>
      </c>
      <c r="GG461" s="2105" t="s">
        <v>101</v>
      </c>
      <c r="GH461" s="2105" t="s">
        <v>16</v>
      </c>
      <c r="GI461" s="2105" t="s">
        <v>16</v>
      </c>
      <c r="GJ461" s="2105" t="s">
        <v>112</v>
      </c>
      <c r="GK461" s="2105" t="s">
        <v>20</v>
      </c>
      <c r="GL461" s="2142">
        <v>1</v>
      </c>
      <c r="GM461" s="802" t="s">
        <v>1295</v>
      </c>
      <c r="GN461" s="645" t="s">
        <v>1296</v>
      </c>
      <c r="GO461" s="233">
        <v>22057</v>
      </c>
      <c r="GP461" s="306">
        <v>3739</v>
      </c>
      <c r="GQ461" s="2086">
        <v>3710</v>
      </c>
      <c r="GR461" s="2086">
        <v>29</v>
      </c>
      <c r="GS461" s="1895">
        <v>0.9922439154854239</v>
      </c>
      <c r="GT461" s="2086">
        <v>3710</v>
      </c>
      <c r="GU461" s="2086">
        <v>18347</v>
      </c>
      <c r="GV461" s="1895">
        <v>0.1682005712472231</v>
      </c>
    </row>
    <row r="462" spans="1:204" ht="128.25" customHeight="1" x14ac:dyDescent="0.25">
      <c r="B462" s="7156"/>
      <c r="C462" s="5685"/>
      <c r="D462" s="7164"/>
      <c r="E462" s="7145"/>
      <c r="F462" s="7226"/>
      <c r="G462" s="7226"/>
      <c r="H462" s="5707"/>
      <c r="I462" s="5707"/>
      <c r="J462" s="5707"/>
      <c r="K462" s="5707"/>
      <c r="L462" s="5707"/>
      <c r="M462" s="5707"/>
      <c r="N462" s="5698"/>
      <c r="O462" s="5707"/>
      <c r="P462" s="7107"/>
      <c r="Q462" s="7107"/>
      <c r="R462" s="5704"/>
      <c r="S462" s="5698"/>
      <c r="T462" s="5698"/>
      <c r="U462" s="7116"/>
      <c r="V462" s="5698"/>
      <c r="W462" s="7142"/>
      <c r="X462" s="5692"/>
      <c r="Y462" s="2143">
        <v>2</v>
      </c>
      <c r="Z462" s="510" t="s">
        <v>1297</v>
      </c>
      <c r="AA462" s="515" t="s">
        <v>1296</v>
      </c>
      <c r="AB462" s="697">
        <v>2642</v>
      </c>
      <c r="AC462" s="647">
        <v>272</v>
      </c>
      <c r="AD462" s="239">
        <f t="shared" si="2092"/>
        <v>0.10295230885692658</v>
      </c>
      <c r="AE462" s="238">
        <v>544</v>
      </c>
      <c r="AF462" s="239">
        <f t="shared" si="2100"/>
        <v>0.20590461771385316</v>
      </c>
      <c r="AG462" s="238">
        <v>0</v>
      </c>
      <c r="AH462" s="239">
        <f t="shared" si="2093"/>
        <v>0</v>
      </c>
      <c r="AI462" s="238">
        <v>1826</v>
      </c>
      <c r="AJ462" s="239">
        <f t="shared" si="2094"/>
        <v>0.69114307342922032</v>
      </c>
      <c r="AK462" s="946">
        <f t="shared" si="2051"/>
        <v>1</v>
      </c>
      <c r="AL462" s="2326">
        <v>2</v>
      </c>
      <c r="AM462" s="970" t="s">
        <v>2215</v>
      </c>
      <c r="AN462" s="1019" t="s">
        <v>2213</v>
      </c>
      <c r="AO462" s="970" t="s">
        <v>2216</v>
      </c>
      <c r="AP462" s="970" t="s">
        <v>2217</v>
      </c>
      <c r="AQ462" s="970">
        <v>100</v>
      </c>
      <c r="AR462" s="970" t="s">
        <v>1296</v>
      </c>
      <c r="AS462" s="840" t="s">
        <v>1579</v>
      </c>
      <c r="AT462" s="2275"/>
      <c r="AU462" s="970" t="s">
        <v>1704</v>
      </c>
      <c r="AV462" s="5300">
        <v>1408</v>
      </c>
      <c r="AW462" s="5301"/>
      <c r="AX462" s="4411">
        <f t="shared" si="2052"/>
        <v>1826</v>
      </c>
      <c r="AY462" s="4450">
        <f t="shared" si="2053"/>
        <v>600</v>
      </c>
      <c r="AZ462" s="4411">
        <f t="shared" si="2054"/>
        <v>1226</v>
      </c>
      <c r="BA462" s="4496">
        <f t="shared" si="2055"/>
        <v>0.32858707557502737</v>
      </c>
      <c r="BB462" s="4450">
        <f t="shared" si="2119"/>
        <v>1372</v>
      </c>
      <c r="BC462" s="4104">
        <f t="shared" si="2120"/>
        <v>36</v>
      </c>
      <c r="BD462" s="1834">
        <f t="shared" si="2121"/>
        <v>0.97443181818181823</v>
      </c>
      <c r="BE462" s="4468">
        <f t="shared" si="2137"/>
        <v>0</v>
      </c>
      <c r="BF462" s="6574">
        <v>2642</v>
      </c>
      <c r="BG462" s="6574">
        <v>2642</v>
      </c>
      <c r="BH462" s="4046">
        <f t="shared" si="1903"/>
        <v>0</v>
      </c>
      <c r="BI462" s="3674">
        <f t="shared" si="2058"/>
        <v>0</v>
      </c>
      <c r="BJ462" s="3111">
        <f t="shared" si="2059"/>
        <v>0</v>
      </c>
      <c r="BK462" s="2963" t="e">
        <f t="shared" si="2060"/>
        <v>#DIV/0!</v>
      </c>
      <c r="BL462" s="3674">
        <f t="shared" si="2034"/>
        <v>772</v>
      </c>
      <c r="BM462" s="3122">
        <f t="shared" si="2061"/>
        <v>1870</v>
      </c>
      <c r="BN462" s="1834">
        <f t="shared" si="2062"/>
        <v>0.29220287660862981</v>
      </c>
      <c r="BO462" s="3708">
        <f t="shared" si="2122"/>
        <v>0</v>
      </c>
      <c r="BP462" s="3494"/>
      <c r="BQ462" s="7304">
        <v>2642</v>
      </c>
      <c r="BR462" s="7304">
        <v>2642</v>
      </c>
      <c r="BS462" s="3980">
        <f t="shared" si="2143"/>
        <v>544</v>
      </c>
      <c r="BT462" s="2361">
        <f t="shared" si="2143"/>
        <v>506</v>
      </c>
      <c r="BU462" s="2987">
        <f t="shared" si="1970"/>
        <v>38</v>
      </c>
      <c r="BV462" s="2963">
        <f t="shared" si="1971"/>
        <v>0.93014705882352944</v>
      </c>
      <c r="BW462" s="2361">
        <f t="shared" si="1972"/>
        <v>772</v>
      </c>
      <c r="BX462" s="2953">
        <f t="shared" si="1973"/>
        <v>1870</v>
      </c>
      <c r="BY462" s="1834">
        <f t="shared" si="1974"/>
        <v>0.29220287660862981</v>
      </c>
      <c r="BZ462" s="3151"/>
      <c r="CA462" s="6708">
        <v>2642</v>
      </c>
      <c r="CB462" s="6708">
        <v>2642</v>
      </c>
      <c r="CC462" s="1790">
        <v>272</v>
      </c>
      <c r="CD462" s="1791">
        <v>266</v>
      </c>
      <c r="CE462" s="2359">
        <f t="shared" si="2063"/>
        <v>6</v>
      </c>
      <c r="CF462" s="1834">
        <f t="shared" si="2144"/>
        <v>0.9779411764705882</v>
      </c>
      <c r="CG462" s="1971">
        <f t="shared" si="2104"/>
        <v>266</v>
      </c>
      <c r="CH462" s="2387">
        <f t="shared" si="2064"/>
        <v>2376</v>
      </c>
      <c r="CI462" s="1834">
        <f t="shared" si="2105"/>
        <v>0.10068130204390613</v>
      </c>
      <c r="CM462" s="722">
        <v>0</v>
      </c>
      <c r="CN462" s="722">
        <v>272</v>
      </c>
      <c r="CO462" s="1793">
        <v>0</v>
      </c>
      <c r="CP462" s="1729"/>
      <c r="CQ462" s="1729"/>
      <c r="CR462" s="1729"/>
      <c r="CS462" s="1729"/>
      <c r="CT462" s="1729"/>
      <c r="CU462" s="1729"/>
      <c r="CV462" s="1729"/>
      <c r="CW462" s="1729"/>
      <c r="CX462" s="1729"/>
      <c r="CY462" s="5947">
        <v>2642</v>
      </c>
      <c r="CZ462" s="5948">
        <v>2642</v>
      </c>
      <c r="DA462" s="4249">
        <v>913</v>
      </c>
      <c r="DB462" s="4249">
        <v>300</v>
      </c>
      <c r="DC462" s="4098">
        <f t="shared" si="2101"/>
        <v>-613</v>
      </c>
      <c r="DD462" s="2969">
        <v>0</v>
      </c>
      <c r="DE462" s="4247">
        <f t="shared" si="2106"/>
        <v>1072</v>
      </c>
      <c r="DF462" s="4097">
        <f t="shared" si="2066"/>
        <v>1570</v>
      </c>
      <c r="DG462" s="1747">
        <f t="shared" ref="DG462:DG468" si="2153">DE462/CY462</f>
        <v>0.4057532172596518</v>
      </c>
      <c r="DH462" s="5949">
        <v>1408</v>
      </c>
      <c r="DI462" s="5950">
        <v>2642</v>
      </c>
      <c r="DJ462" s="4444">
        <v>0</v>
      </c>
      <c r="DK462" s="4444">
        <v>0</v>
      </c>
      <c r="DL462" s="4445">
        <f t="shared" si="2067"/>
        <v>0</v>
      </c>
      <c r="DM462" s="4446" t="e">
        <f t="shared" si="2147"/>
        <v>#DIV/0!</v>
      </c>
      <c r="DN462" s="4424">
        <f t="shared" si="2140"/>
        <v>1072</v>
      </c>
      <c r="DO462" s="4093">
        <f t="shared" si="2069"/>
        <v>336</v>
      </c>
      <c r="DP462" s="1747">
        <f t="shared" si="2107"/>
        <v>0.76136363636363635</v>
      </c>
      <c r="DQ462" s="5951">
        <v>1408</v>
      </c>
      <c r="DR462" s="5952">
        <v>2642</v>
      </c>
      <c r="DS462" s="2685">
        <v>913</v>
      </c>
      <c r="DT462" s="2685">
        <v>300</v>
      </c>
      <c r="DU462" s="4950">
        <f t="shared" si="2125"/>
        <v>613</v>
      </c>
      <c r="DV462" s="2684">
        <f t="shared" si="2145"/>
        <v>0.32858707557502737</v>
      </c>
      <c r="DW462" s="2683">
        <f t="shared" si="2141"/>
        <v>1372</v>
      </c>
      <c r="DX462" s="4093">
        <f t="shared" si="2127"/>
        <v>36</v>
      </c>
      <c r="DY462" s="1747">
        <f t="shared" si="2128"/>
        <v>0.97443181818181823</v>
      </c>
      <c r="DZ462" s="5947">
        <v>2642</v>
      </c>
      <c r="EA462" s="5948">
        <v>2642</v>
      </c>
      <c r="EB462" s="3417">
        <v>0</v>
      </c>
      <c r="EC462" s="3417">
        <v>0</v>
      </c>
      <c r="ED462" s="1782">
        <f t="shared" si="2102"/>
        <v>0</v>
      </c>
      <c r="EE462" s="1509">
        <v>0</v>
      </c>
      <c r="EF462" s="3419">
        <f t="shared" si="2074"/>
        <v>772</v>
      </c>
      <c r="EG462" s="1780">
        <f t="shared" si="2075"/>
        <v>1870</v>
      </c>
      <c r="EH462" s="1736">
        <f t="shared" ref="EH462:EH468" si="2154">EF462/DZ462</f>
        <v>0.29220287660862981</v>
      </c>
      <c r="EI462" s="7357">
        <v>2642</v>
      </c>
      <c r="EJ462" s="7358">
        <v>2642</v>
      </c>
      <c r="EK462" s="1978">
        <v>0</v>
      </c>
      <c r="EL462" s="1978">
        <v>0</v>
      </c>
      <c r="EM462" s="1782">
        <f t="shared" si="2076"/>
        <v>0</v>
      </c>
      <c r="EN462" s="1736" t="e">
        <f t="shared" si="2148"/>
        <v>#DIV/0!</v>
      </c>
      <c r="EO462" s="3016">
        <f t="shared" si="2077"/>
        <v>772</v>
      </c>
      <c r="EP462" s="1735">
        <f t="shared" si="2078"/>
        <v>1870</v>
      </c>
      <c r="EQ462" s="1736">
        <f t="shared" si="2109"/>
        <v>0.29220287660862981</v>
      </c>
      <c r="ER462" s="7359">
        <v>2642</v>
      </c>
      <c r="ES462" s="7360">
        <v>2642</v>
      </c>
      <c r="ET462" s="3643">
        <v>0</v>
      </c>
      <c r="EU462" s="3643">
        <v>0</v>
      </c>
      <c r="EV462" s="3184">
        <f t="shared" si="2131"/>
        <v>0</v>
      </c>
      <c r="EW462" s="1747" t="e">
        <f t="shared" si="2146"/>
        <v>#DIV/0!</v>
      </c>
      <c r="EX462" s="3621">
        <f t="shared" si="2142"/>
        <v>772</v>
      </c>
      <c r="EY462" s="1735">
        <f t="shared" si="2133"/>
        <v>1870</v>
      </c>
      <c r="EZ462" s="1736">
        <f t="shared" si="2134"/>
        <v>0.29220287660862981</v>
      </c>
      <c r="FA462" s="6857">
        <v>2642</v>
      </c>
      <c r="FB462" s="6924">
        <v>2642</v>
      </c>
      <c r="FC462" s="2589">
        <v>257</v>
      </c>
      <c r="FD462" s="2589">
        <v>257</v>
      </c>
      <c r="FE462" s="1782">
        <f t="shared" si="2149"/>
        <v>0</v>
      </c>
      <c r="FF462" s="1509">
        <v>0</v>
      </c>
      <c r="FG462" s="2742">
        <f t="shared" si="2083"/>
        <v>523</v>
      </c>
      <c r="FH462" s="1780">
        <f t="shared" si="2084"/>
        <v>2119</v>
      </c>
      <c r="FI462" s="1736">
        <f t="shared" ref="FI462:FI468" si="2155">FG462/FA462</f>
        <v>0.19795609386828161</v>
      </c>
      <c r="FJ462" s="6857">
        <v>2642</v>
      </c>
      <c r="FK462" s="6858">
        <v>2642</v>
      </c>
      <c r="FL462" s="2589">
        <v>0</v>
      </c>
      <c r="FM462" s="2589">
        <v>0</v>
      </c>
      <c r="FN462" s="1735">
        <f t="shared" si="2085"/>
        <v>0</v>
      </c>
      <c r="FO462" s="1736" t="e">
        <f t="shared" si="2150"/>
        <v>#DIV/0!</v>
      </c>
      <c r="FP462" s="2587">
        <f t="shared" si="2086"/>
        <v>523</v>
      </c>
      <c r="FQ462" s="1735">
        <f t="shared" si="2087"/>
        <v>2119</v>
      </c>
      <c r="FR462" s="1736">
        <f t="shared" si="2151"/>
        <v>0.19795609386828161</v>
      </c>
      <c r="FS462" s="6857">
        <v>2642</v>
      </c>
      <c r="FT462" s="6924">
        <v>2642</v>
      </c>
      <c r="FU462" s="2589">
        <v>287</v>
      </c>
      <c r="FV462" s="2589">
        <v>249</v>
      </c>
      <c r="FW462" s="2947">
        <f t="shared" si="2088"/>
        <v>38</v>
      </c>
      <c r="FX462" s="1747">
        <f t="shared" si="2136"/>
        <v>0.86759581881533099</v>
      </c>
      <c r="FY462" s="2587">
        <f t="shared" si="2089"/>
        <v>772</v>
      </c>
      <c r="FZ462" s="1735">
        <f t="shared" si="2090"/>
        <v>1870</v>
      </c>
      <c r="GA462" s="1736">
        <f t="shared" si="2152"/>
        <v>0.29220287660862981</v>
      </c>
      <c r="GB462" s="1">
        <f t="shared" si="2091"/>
        <v>0</v>
      </c>
      <c r="GC462" s="2219">
        <v>0</v>
      </c>
      <c r="GD462" s="1895">
        <v>1</v>
      </c>
      <c r="GE462" s="2131" t="s">
        <v>269</v>
      </c>
      <c r="GF462" s="2131" t="s">
        <v>270</v>
      </c>
      <c r="GG462" s="2105" t="s">
        <v>101</v>
      </c>
      <c r="GH462" s="2105" t="s">
        <v>16</v>
      </c>
      <c r="GI462" s="2105" t="s">
        <v>16</v>
      </c>
      <c r="GJ462" s="2105" t="s">
        <v>112</v>
      </c>
      <c r="GK462" s="2105" t="s">
        <v>20</v>
      </c>
      <c r="GL462" s="2143">
        <v>2</v>
      </c>
      <c r="GM462" s="653" t="s">
        <v>1297</v>
      </c>
      <c r="GN462" s="646" t="s">
        <v>1296</v>
      </c>
      <c r="GO462" s="238">
        <v>2642</v>
      </c>
      <c r="GP462" s="719">
        <v>272</v>
      </c>
      <c r="GQ462" s="2086">
        <v>266</v>
      </c>
      <c r="GR462" s="2086">
        <v>6</v>
      </c>
      <c r="GS462" s="1895">
        <v>0.9779411764705882</v>
      </c>
      <c r="GT462" s="2086">
        <v>266</v>
      </c>
      <c r="GU462" s="2086">
        <v>2376</v>
      </c>
      <c r="GV462" s="1895">
        <v>0.10068130204390613</v>
      </c>
    </row>
    <row r="463" spans="1:204" ht="114.75" x14ac:dyDescent="0.25">
      <c r="B463" s="7156"/>
      <c r="C463" s="5685"/>
      <c r="D463" s="7164"/>
      <c r="E463" s="7145"/>
      <c r="F463" s="7226"/>
      <c r="G463" s="7226"/>
      <c r="H463" s="5707"/>
      <c r="I463" s="5707"/>
      <c r="J463" s="5707"/>
      <c r="K463" s="5707"/>
      <c r="L463" s="5707"/>
      <c r="M463" s="5707"/>
      <c r="N463" s="5698"/>
      <c r="O463" s="5707"/>
      <c r="P463" s="7107"/>
      <c r="Q463" s="7107"/>
      <c r="R463" s="5704"/>
      <c r="S463" s="5698"/>
      <c r="T463" s="5698"/>
      <c r="U463" s="7116"/>
      <c r="V463" s="5698"/>
      <c r="W463" s="7142"/>
      <c r="X463" s="5692"/>
      <c r="Y463" s="2143">
        <v>3</v>
      </c>
      <c r="Z463" s="510" t="s">
        <v>1298</v>
      </c>
      <c r="AA463" s="515" t="s">
        <v>1296</v>
      </c>
      <c r="AB463" s="697">
        <v>2745</v>
      </c>
      <c r="AC463" s="647">
        <v>437</v>
      </c>
      <c r="AD463" s="239">
        <f t="shared" si="2092"/>
        <v>0.15919854280510018</v>
      </c>
      <c r="AE463" s="238">
        <v>874</v>
      </c>
      <c r="AF463" s="239">
        <f t="shared" si="2100"/>
        <v>0.31839708561020036</v>
      </c>
      <c r="AG463" s="238">
        <v>0</v>
      </c>
      <c r="AH463" s="239">
        <f t="shared" si="2093"/>
        <v>0</v>
      </c>
      <c r="AI463" s="238">
        <v>1434</v>
      </c>
      <c r="AJ463" s="239">
        <f t="shared" si="2094"/>
        <v>0.52240437158469943</v>
      </c>
      <c r="AK463" s="946">
        <f t="shared" si="2051"/>
        <v>1</v>
      </c>
      <c r="AL463" s="2326">
        <v>3</v>
      </c>
      <c r="AM463" s="970" t="s">
        <v>2218</v>
      </c>
      <c r="AN463" s="1019" t="s">
        <v>2213</v>
      </c>
      <c r="AO463" s="970" t="s">
        <v>2219</v>
      </c>
      <c r="AP463" s="970" t="s">
        <v>2217</v>
      </c>
      <c r="AQ463" s="970">
        <v>100</v>
      </c>
      <c r="AR463" s="970" t="s">
        <v>1296</v>
      </c>
      <c r="AS463" s="840" t="s">
        <v>1579</v>
      </c>
      <c r="AT463" s="2275"/>
      <c r="AU463" s="970" t="s">
        <v>1704</v>
      </c>
      <c r="AV463" s="5300">
        <v>2499</v>
      </c>
      <c r="AW463" s="5301"/>
      <c r="AX463" s="4411">
        <f t="shared" si="2052"/>
        <v>1434</v>
      </c>
      <c r="AY463" s="4450">
        <f t="shared" si="2053"/>
        <v>1196</v>
      </c>
      <c r="AZ463" s="4411">
        <f t="shared" si="2054"/>
        <v>238</v>
      </c>
      <c r="BA463" s="4496">
        <f t="shared" si="2055"/>
        <v>0.8340306834030683</v>
      </c>
      <c r="BB463" s="4450">
        <f t="shared" si="2119"/>
        <v>2443</v>
      </c>
      <c r="BC463" s="4104">
        <f t="shared" si="2120"/>
        <v>56</v>
      </c>
      <c r="BD463" s="1834">
        <f t="shared" si="2121"/>
        <v>0.97759103641456579</v>
      </c>
      <c r="BE463" s="4468">
        <f t="shared" si="2137"/>
        <v>0</v>
      </c>
      <c r="BF463" s="6574">
        <v>2745</v>
      </c>
      <c r="BG463" s="6574">
        <v>2745</v>
      </c>
      <c r="BH463" s="4046">
        <f t="shared" si="1903"/>
        <v>0</v>
      </c>
      <c r="BI463" s="3674">
        <f t="shared" si="2058"/>
        <v>0</v>
      </c>
      <c r="BJ463" s="3111">
        <f t="shared" si="2059"/>
        <v>0</v>
      </c>
      <c r="BK463" s="2963" t="e">
        <f t="shared" si="2060"/>
        <v>#DIV/0!</v>
      </c>
      <c r="BL463" s="3674">
        <f t="shared" si="2034"/>
        <v>1247</v>
      </c>
      <c r="BM463" s="3122">
        <f t="shared" si="2061"/>
        <v>1498</v>
      </c>
      <c r="BN463" s="1834">
        <f t="shared" si="2062"/>
        <v>0.45428051001821496</v>
      </c>
      <c r="BO463" s="3708">
        <f t="shared" si="2122"/>
        <v>0</v>
      </c>
      <c r="BP463" s="3494"/>
      <c r="BQ463" s="7304">
        <v>2745</v>
      </c>
      <c r="BR463" s="7304">
        <v>2745</v>
      </c>
      <c r="BS463" s="3980">
        <f t="shared" si="2143"/>
        <v>874</v>
      </c>
      <c r="BT463" s="2361">
        <f t="shared" si="2143"/>
        <v>817</v>
      </c>
      <c r="BU463" s="2987">
        <f t="shared" si="1970"/>
        <v>57</v>
      </c>
      <c r="BV463" s="2963">
        <f t="shared" si="1971"/>
        <v>0.93478260869565222</v>
      </c>
      <c r="BW463" s="2361">
        <f t="shared" si="1972"/>
        <v>1247</v>
      </c>
      <c r="BX463" s="2953">
        <f t="shared" si="1973"/>
        <v>1498</v>
      </c>
      <c r="BY463" s="1834">
        <f t="shared" si="1974"/>
        <v>0.45428051001821496</v>
      </c>
      <c r="BZ463" s="3151"/>
      <c r="CA463" s="6708">
        <v>2745</v>
      </c>
      <c r="CB463" s="6708">
        <v>2745</v>
      </c>
      <c r="CC463" s="1790">
        <v>437</v>
      </c>
      <c r="CD463" s="1791">
        <v>430</v>
      </c>
      <c r="CE463" s="2359">
        <f t="shared" si="2063"/>
        <v>7</v>
      </c>
      <c r="CF463" s="1834">
        <f t="shared" si="2144"/>
        <v>0.98398169336384445</v>
      </c>
      <c r="CG463" s="1971">
        <f t="shared" si="2104"/>
        <v>430</v>
      </c>
      <c r="CH463" s="2387">
        <f t="shared" si="2064"/>
        <v>2315</v>
      </c>
      <c r="CI463" s="1834">
        <f t="shared" si="2105"/>
        <v>0.15664845173041894</v>
      </c>
      <c r="CM463" s="722">
        <v>0</v>
      </c>
      <c r="CN463" s="722">
        <v>437</v>
      </c>
      <c r="CO463" s="1793">
        <v>0</v>
      </c>
      <c r="CP463" s="1729"/>
      <c r="CQ463" s="1729"/>
      <c r="CR463" s="1729"/>
      <c r="CS463" s="1729"/>
      <c r="CT463" s="1729"/>
      <c r="CU463" s="1729"/>
      <c r="CV463" s="1729"/>
      <c r="CW463" s="1729"/>
      <c r="CX463" s="1729"/>
      <c r="CY463" s="5947">
        <v>2745</v>
      </c>
      <c r="CZ463" s="5948">
        <v>2745</v>
      </c>
      <c r="DA463" s="4249">
        <v>717</v>
      </c>
      <c r="DB463" s="4249">
        <v>598</v>
      </c>
      <c r="DC463" s="4098">
        <f t="shared" si="2101"/>
        <v>-119</v>
      </c>
      <c r="DD463" s="2969">
        <v>0</v>
      </c>
      <c r="DE463" s="4247">
        <f t="shared" si="2106"/>
        <v>1845</v>
      </c>
      <c r="DF463" s="4097">
        <f t="shared" si="2066"/>
        <v>900</v>
      </c>
      <c r="DG463" s="1747">
        <f t="shared" si="2153"/>
        <v>0.67213114754098358</v>
      </c>
      <c r="DH463" s="5949">
        <v>2499</v>
      </c>
      <c r="DI463" s="5950">
        <v>2745</v>
      </c>
      <c r="DJ463" s="4444">
        <v>0</v>
      </c>
      <c r="DK463" s="4444">
        <v>0</v>
      </c>
      <c r="DL463" s="4445">
        <f t="shared" si="2067"/>
        <v>0</v>
      </c>
      <c r="DM463" s="4446" t="e">
        <f t="shared" si="2147"/>
        <v>#DIV/0!</v>
      </c>
      <c r="DN463" s="4424">
        <f t="shared" si="2140"/>
        <v>1845</v>
      </c>
      <c r="DO463" s="4093">
        <f t="shared" si="2069"/>
        <v>654</v>
      </c>
      <c r="DP463" s="1747">
        <f t="shared" si="2107"/>
        <v>0.73829531812725091</v>
      </c>
      <c r="DQ463" s="5951">
        <v>2499</v>
      </c>
      <c r="DR463" s="5953">
        <v>2745</v>
      </c>
      <c r="DS463" s="2685">
        <v>717</v>
      </c>
      <c r="DT463" s="2685">
        <v>598</v>
      </c>
      <c r="DU463" s="4945">
        <f t="shared" si="2125"/>
        <v>119</v>
      </c>
      <c r="DV463" s="2684">
        <f t="shared" si="2145"/>
        <v>0.8340306834030683</v>
      </c>
      <c r="DW463" s="2683">
        <f t="shared" si="2141"/>
        <v>2443</v>
      </c>
      <c r="DX463" s="4093">
        <f t="shared" si="2127"/>
        <v>56</v>
      </c>
      <c r="DY463" s="1747">
        <f t="shared" si="2128"/>
        <v>0.97759103641456579</v>
      </c>
      <c r="DZ463" s="5947">
        <v>2745</v>
      </c>
      <c r="EA463" s="5948">
        <v>2745</v>
      </c>
      <c r="EB463" s="3417">
        <v>0</v>
      </c>
      <c r="EC463" s="3417">
        <v>0</v>
      </c>
      <c r="ED463" s="1782">
        <f t="shared" si="2102"/>
        <v>0</v>
      </c>
      <c r="EE463" s="1509">
        <v>0</v>
      </c>
      <c r="EF463" s="3419">
        <f t="shared" si="2074"/>
        <v>1247</v>
      </c>
      <c r="EG463" s="1780">
        <f t="shared" si="2075"/>
        <v>1498</v>
      </c>
      <c r="EH463" s="1736">
        <f t="shared" si="2154"/>
        <v>0.45428051001821496</v>
      </c>
      <c r="EI463" s="7357">
        <v>2745</v>
      </c>
      <c r="EJ463" s="7358">
        <v>2745</v>
      </c>
      <c r="EK463" s="1978">
        <v>0</v>
      </c>
      <c r="EL463" s="1978">
        <v>0</v>
      </c>
      <c r="EM463" s="1782">
        <f t="shared" si="2076"/>
        <v>0</v>
      </c>
      <c r="EN463" s="1736" t="e">
        <f t="shared" si="2148"/>
        <v>#DIV/0!</v>
      </c>
      <c r="EO463" s="3016">
        <f t="shared" si="2077"/>
        <v>1247</v>
      </c>
      <c r="EP463" s="1735">
        <f t="shared" si="2078"/>
        <v>1498</v>
      </c>
      <c r="EQ463" s="1736">
        <f t="shared" si="2109"/>
        <v>0.45428051001821496</v>
      </c>
      <c r="ER463" s="7359">
        <v>2745</v>
      </c>
      <c r="ES463" s="7361">
        <v>2745</v>
      </c>
      <c r="ET463" s="3643">
        <v>0</v>
      </c>
      <c r="EU463" s="3643">
        <v>0</v>
      </c>
      <c r="EV463" s="3174">
        <f t="shared" si="2131"/>
        <v>0</v>
      </c>
      <c r="EW463" s="1747" t="e">
        <f t="shared" si="2146"/>
        <v>#DIV/0!</v>
      </c>
      <c r="EX463" s="3621">
        <f t="shared" si="2142"/>
        <v>1247</v>
      </c>
      <c r="EY463" s="1735">
        <f t="shared" si="2133"/>
        <v>1498</v>
      </c>
      <c r="EZ463" s="1736">
        <f t="shared" si="2134"/>
        <v>0.45428051001821496</v>
      </c>
      <c r="FA463" s="6857">
        <v>2745</v>
      </c>
      <c r="FB463" s="6858">
        <v>2745</v>
      </c>
      <c r="FC463" s="2588">
        <v>412</v>
      </c>
      <c r="FD463" s="2589">
        <v>412</v>
      </c>
      <c r="FE463" s="1735">
        <f t="shared" si="2149"/>
        <v>0</v>
      </c>
      <c r="FF463" s="1509">
        <v>0</v>
      </c>
      <c r="FG463" s="2742">
        <f t="shared" si="2083"/>
        <v>842</v>
      </c>
      <c r="FH463" s="1780">
        <f t="shared" si="2084"/>
        <v>1903</v>
      </c>
      <c r="FI463" s="1736">
        <f t="shared" si="2155"/>
        <v>0.30673952641165758</v>
      </c>
      <c r="FJ463" s="6857">
        <v>2745</v>
      </c>
      <c r="FK463" s="6858">
        <v>2745</v>
      </c>
      <c r="FL463" s="2589">
        <v>0</v>
      </c>
      <c r="FM463" s="2589">
        <v>0</v>
      </c>
      <c r="FN463" s="1735">
        <f t="shared" si="2085"/>
        <v>0</v>
      </c>
      <c r="FO463" s="1736" t="e">
        <f t="shared" si="2150"/>
        <v>#DIV/0!</v>
      </c>
      <c r="FP463" s="2587">
        <f t="shared" si="2086"/>
        <v>842</v>
      </c>
      <c r="FQ463" s="1735">
        <f t="shared" si="2087"/>
        <v>1903</v>
      </c>
      <c r="FR463" s="1736">
        <f t="shared" si="2151"/>
        <v>0.30673952641165758</v>
      </c>
      <c r="FS463" s="6857">
        <v>2745</v>
      </c>
      <c r="FT463" s="6858">
        <v>2745</v>
      </c>
      <c r="FU463" s="2589">
        <v>462</v>
      </c>
      <c r="FV463" s="2589">
        <v>405</v>
      </c>
      <c r="FW463" s="2942">
        <f t="shared" si="2088"/>
        <v>57</v>
      </c>
      <c r="FX463" s="1747">
        <f t="shared" si="2136"/>
        <v>0.87662337662337664</v>
      </c>
      <c r="FY463" s="2587">
        <f t="shared" si="2089"/>
        <v>1247</v>
      </c>
      <c r="FZ463" s="1735">
        <f t="shared" si="2090"/>
        <v>1498</v>
      </c>
      <c r="GA463" s="1736">
        <f t="shared" si="2152"/>
        <v>0.45428051001821496</v>
      </c>
      <c r="GB463" s="1">
        <f t="shared" si="2091"/>
        <v>0</v>
      </c>
      <c r="GC463" s="2219">
        <v>0</v>
      </c>
      <c r="GD463" s="1895">
        <v>1</v>
      </c>
      <c r="GE463" s="2131" t="s">
        <v>269</v>
      </c>
      <c r="GF463" s="2131" t="s">
        <v>270</v>
      </c>
      <c r="GG463" s="2105" t="s">
        <v>101</v>
      </c>
      <c r="GH463" s="2105" t="s">
        <v>16</v>
      </c>
      <c r="GI463" s="2105" t="s">
        <v>16</v>
      </c>
      <c r="GJ463" s="2105" t="s">
        <v>112</v>
      </c>
      <c r="GK463" s="2105" t="s">
        <v>20</v>
      </c>
      <c r="GL463" s="2143">
        <v>3</v>
      </c>
      <c r="GM463" s="653" t="s">
        <v>1298</v>
      </c>
      <c r="GN463" s="646" t="s">
        <v>1296</v>
      </c>
      <c r="GO463" s="238">
        <v>2745</v>
      </c>
      <c r="GP463" s="719">
        <v>437</v>
      </c>
      <c r="GQ463" s="2086">
        <v>430</v>
      </c>
      <c r="GR463" s="2086">
        <v>7</v>
      </c>
      <c r="GS463" s="1895">
        <v>0.98398169336384445</v>
      </c>
      <c r="GT463" s="2086">
        <v>430</v>
      </c>
      <c r="GU463" s="2086">
        <v>2315</v>
      </c>
      <c r="GV463" s="1895">
        <v>0.15664845173041894</v>
      </c>
    </row>
    <row r="464" spans="1:204" ht="89.25" customHeight="1" x14ac:dyDescent="0.25">
      <c r="B464" s="7156"/>
      <c r="C464" s="5685"/>
      <c r="D464" s="7164"/>
      <c r="E464" s="7145"/>
      <c r="F464" s="7226"/>
      <c r="G464" s="7226"/>
      <c r="H464" s="5707"/>
      <c r="I464" s="5707"/>
      <c r="J464" s="5707"/>
      <c r="K464" s="5707"/>
      <c r="L464" s="5707"/>
      <c r="M464" s="5707"/>
      <c r="N464" s="5698"/>
      <c r="O464" s="5707"/>
      <c r="P464" s="7107"/>
      <c r="Q464" s="7107"/>
      <c r="R464" s="5704"/>
      <c r="S464" s="5698"/>
      <c r="T464" s="5698"/>
      <c r="U464" s="7116"/>
      <c r="V464" s="5698"/>
      <c r="W464" s="7142"/>
      <c r="X464" s="5692"/>
      <c r="Y464" s="2143">
        <v>4</v>
      </c>
      <c r="Z464" s="510" t="s">
        <v>1299</v>
      </c>
      <c r="AA464" s="515" t="s">
        <v>1296</v>
      </c>
      <c r="AB464" s="697">
        <v>2319</v>
      </c>
      <c r="AC464" s="647">
        <v>473</v>
      </c>
      <c r="AD464" s="239">
        <f t="shared" si="2092"/>
        <v>0.20396722725312635</v>
      </c>
      <c r="AE464" s="238">
        <v>946</v>
      </c>
      <c r="AF464" s="239">
        <f t="shared" si="2100"/>
        <v>0.40793445450625271</v>
      </c>
      <c r="AG464" s="238">
        <v>0</v>
      </c>
      <c r="AH464" s="239">
        <f t="shared" si="2093"/>
        <v>0</v>
      </c>
      <c r="AI464" s="238">
        <v>900</v>
      </c>
      <c r="AJ464" s="239">
        <f t="shared" si="2094"/>
        <v>0.38809831824062097</v>
      </c>
      <c r="AK464" s="946">
        <f t="shared" si="2051"/>
        <v>1</v>
      </c>
      <c r="AL464" s="2326">
        <v>4</v>
      </c>
      <c r="AM464" s="970" t="s">
        <v>2220</v>
      </c>
      <c r="AN464" s="1019" t="s">
        <v>2213</v>
      </c>
      <c r="AO464" s="970" t="s">
        <v>2221</v>
      </c>
      <c r="AP464" s="970" t="s">
        <v>2217</v>
      </c>
      <c r="AQ464" s="970">
        <v>100</v>
      </c>
      <c r="AR464" s="970" t="s">
        <v>1296</v>
      </c>
      <c r="AS464" s="840" t="s">
        <v>1579</v>
      </c>
      <c r="AT464" s="2275"/>
      <c r="AU464" s="970" t="s">
        <v>1704</v>
      </c>
      <c r="AV464" s="5300">
        <v>2019</v>
      </c>
      <c r="AW464" s="5301"/>
      <c r="AX464" s="4411">
        <f t="shared" si="2052"/>
        <v>900</v>
      </c>
      <c r="AY464" s="4450">
        <f t="shared" si="2053"/>
        <v>696</v>
      </c>
      <c r="AZ464" s="4411">
        <f t="shared" si="2054"/>
        <v>204</v>
      </c>
      <c r="BA464" s="4496">
        <f t="shared" si="2055"/>
        <v>0.77333333333333332</v>
      </c>
      <c r="BB464" s="4450">
        <f t="shared" si="2119"/>
        <v>1985</v>
      </c>
      <c r="BC464" s="4104">
        <f t="shared" si="2120"/>
        <v>34</v>
      </c>
      <c r="BD464" s="1834">
        <f t="shared" si="2121"/>
        <v>0.98315998018821193</v>
      </c>
      <c r="BE464" s="4468">
        <f t="shared" si="2137"/>
        <v>0</v>
      </c>
      <c r="BF464" s="6574">
        <v>2319</v>
      </c>
      <c r="BG464" s="6574">
        <v>2319</v>
      </c>
      <c r="BH464" s="4046">
        <f t="shared" si="1903"/>
        <v>0</v>
      </c>
      <c r="BI464" s="3674">
        <f t="shared" si="2058"/>
        <v>0</v>
      </c>
      <c r="BJ464" s="3111">
        <f t="shared" si="2059"/>
        <v>0</v>
      </c>
      <c r="BK464" s="2963" t="e">
        <f t="shared" si="2060"/>
        <v>#DIV/0!</v>
      </c>
      <c r="BL464" s="3674">
        <f t="shared" si="2034"/>
        <v>1289</v>
      </c>
      <c r="BM464" s="3122">
        <f t="shared" si="2061"/>
        <v>1030</v>
      </c>
      <c r="BN464" s="1834">
        <f t="shared" si="2062"/>
        <v>0.55584303579128935</v>
      </c>
      <c r="BO464" s="3708">
        <f t="shared" si="2122"/>
        <v>0</v>
      </c>
      <c r="BP464" s="3494"/>
      <c r="BQ464" s="7304">
        <v>2319</v>
      </c>
      <c r="BR464" s="7304">
        <v>2319</v>
      </c>
      <c r="BS464" s="3980">
        <f t="shared" si="2143"/>
        <v>946</v>
      </c>
      <c r="BT464" s="2361">
        <f t="shared" si="2143"/>
        <v>831</v>
      </c>
      <c r="BU464" s="2987">
        <f t="shared" si="1970"/>
        <v>115</v>
      </c>
      <c r="BV464" s="2963">
        <f t="shared" si="1971"/>
        <v>0.87843551797040165</v>
      </c>
      <c r="BW464" s="2640">
        <f t="shared" si="1972"/>
        <v>1289</v>
      </c>
      <c r="BX464" s="2953">
        <f t="shared" si="1973"/>
        <v>1030</v>
      </c>
      <c r="BY464" s="1834">
        <f t="shared" si="1974"/>
        <v>0.55584303579128935</v>
      </c>
      <c r="BZ464" s="3151"/>
      <c r="CA464" s="6708">
        <v>2319</v>
      </c>
      <c r="CB464" s="6708">
        <v>2319</v>
      </c>
      <c r="CC464" s="2474">
        <v>473</v>
      </c>
      <c r="CD464" s="1978">
        <v>458</v>
      </c>
      <c r="CE464" s="2359">
        <f t="shared" si="2063"/>
        <v>15</v>
      </c>
      <c r="CF464" s="1834">
        <f t="shared" si="2144"/>
        <v>0.96828752642706128</v>
      </c>
      <c r="CG464" s="1971">
        <f t="shared" si="2104"/>
        <v>458</v>
      </c>
      <c r="CH464" s="2387">
        <f t="shared" si="2064"/>
        <v>1861</v>
      </c>
      <c r="CI464" s="1834">
        <f t="shared" si="2105"/>
        <v>0.197498921949116</v>
      </c>
      <c r="CM464" s="722">
        <v>0</v>
      </c>
      <c r="CN464" s="722">
        <v>473</v>
      </c>
      <c r="CO464" s="1793">
        <v>0</v>
      </c>
      <c r="CP464" s="1729"/>
      <c r="CQ464" s="1729"/>
      <c r="CR464" s="1729"/>
      <c r="CS464" s="1729"/>
      <c r="CT464" s="1729"/>
      <c r="CU464" s="1729"/>
      <c r="CV464" s="1729"/>
      <c r="CW464" s="1729"/>
      <c r="CX464" s="1729"/>
      <c r="CY464" s="5947">
        <v>2319</v>
      </c>
      <c r="CZ464" s="5948">
        <v>2319</v>
      </c>
      <c r="DA464" s="4249">
        <v>450</v>
      </c>
      <c r="DB464" s="4249">
        <v>348</v>
      </c>
      <c r="DC464" s="4098">
        <f t="shared" si="2101"/>
        <v>-102</v>
      </c>
      <c r="DD464" s="2969">
        <v>0</v>
      </c>
      <c r="DE464" s="4247">
        <f t="shared" si="2106"/>
        <v>1637</v>
      </c>
      <c r="DF464" s="4097">
        <f t="shared" si="2066"/>
        <v>682</v>
      </c>
      <c r="DG464" s="1747">
        <f t="shared" si="2153"/>
        <v>0.70590771884432946</v>
      </c>
      <c r="DH464" s="5949">
        <v>2019</v>
      </c>
      <c r="DI464" s="5950">
        <v>2319</v>
      </c>
      <c r="DJ464" s="4444">
        <v>0</v>
      </c>
      <c r="DK464" s="4444">
        <v>0</v>
      </c>
      <c r="DL464" s="4445">
        <f t="shared" si="2067"/>
        <v>0</v>
      </c>
      <c r="DM464" s="4446" t="e">
        <f t="shared" si="2147"/>
        <v>#DIV/0!</v>
      </c>
      <c r="DN464" s="4424">
        <f t="shared" si="2140"/>
        <v>1637</v>
      </c>
      <c r="DO464" s="4093">
        <f t="shared" si="2069"/>
        <v>382</v>
      </c>
      <c r="DP464" s="1747">
        <f t="shared" si="2107"/>
        <v>0.8107974244675582</v>
      </c>
      <c r="DQ464" s="5951">
        <v>2019</v>
      </c>
      <c r="DR464" s="5953">
        <v>2319</v>
      </c>
      <c r="DS464" s="2685">
        <v>450</v>
      </c>
      <c r="DT464" s="2685">
        <v>348</v>
      </c>
      <c r="DU464" s="4945">
        <f t="shared" si="2125"/>
        <v>102</v>
      </c>
      <c r="DV464" s="2684">
        <f t="shared" si="2145"/>
        <v>0.77333333333333332</v>
      </c>
      <c r="DW464" s="2683">
        <f t="shared" si="2141"/>
        <v>1985</v>
      </c>
      <c r="DX464" s="4093">
        <f t="shared" si="2127"/>
        <v>34</v>
      </c>
      <c r="DY464" s="1747">
        <f t="shared" si="2128"/>
        <v>0.98315998018821193</v>
      </c>
      <c r="DZ464" s="5947">
        <v>2319</v>
      </c>
      <c r="EA464" s="5948">
        <v>2319</v>
      </c>
      <c r="EB464" s="3417">
        <v>0</v>
      </c>
      <c r="EC464" s="3417">
        <v>0</v>
      </c>
      <c r="ED464" s="1782">
        <f t="shared" si="2102"/>
        <v>0</v>
      </c>
      <c r="EE464" s="1509">
        <v>0</v>
      </c>
      <c r="EF464" s="3419">
        <f t="shared" si="2074"/>
        <v>1289</v>
      </c>
      <c r="EG464" s="1780">
        <f t="shared" si="2075"/>
        <v>1030</v>
      </c>
      <c r="EH464" s="1736">
        <f t="shared" si="2154"/>
        <v>0.55584303579128935</v>
      </c>
      <c r="EI464" s="7357">
        <v>2319</v>
      </c>
      <c r="EJ464" s="7358">
        <v>2319</v>
      </c>
      <c r="EK464" s="1978">
        <v>0</v>
      </c>
      <c r="EL464" s="1978">
        <v>0</v>
      </c>
      <c r="EM464" s="1782">
        <f t="shared" si="2076"/>
        <v>0</v>
      </c>
      <c r="EN464" s="1736" t="e">
        <f t="shared" si="2148"/>
        <v>#DIV/0!</v>
      </c>
      <c r="EO464" s="3016">
        <f t="shared" si="2077"/>
        <v>1289</v>
      </c>
      <c r="EP464" s="1735">
        <f t="shared" si="2078"/>
        <v>1030</v>
      </c>
      <c r="EQ464" s="1736">
        <f t="shared" si="2109"/>
        <v>0.55584303579128935</v>
      </c>
      <c r="ER464" s="7359">
        <v>2319</v>
      </c>
      <c r="ES464" s="7361">
        <v>2319</v>
      </c>
      <c r="ET464" s="3643">
        <v>0</v>
      </c>
      <c r="EU464" s="3643">
        <v>0</v>
      </c>
      <c r="EV464" s="3174">
        <f t="shared" si="2131"/>
        <v>0</v>
      </c>
      <c r="EW464" s="1747" t="e">
        <f t="shared" si="2146"/>
        <v>#DIV/0!</v>
      </c>
      <c r="EX464" s="3621">
        <f t="shared" si="2142"/>
        <v>1289</v>
      </c>
      <c r="EY464" s="1735">
        <f t="shared" si="2133"/>
        <v>1030</v>
      </c>
      <c r="EZ464" s="1736">
        <f t="shared" si="2134"/>
        <v>0.55584303579128935</v>
      </c>
      <c r="FA464" s="6857">
        <v>2319</v>
      </c>
      <c r="FB464" s="6858">
        <v>2319</v>
      </c>
      <c r="FC464" s="2588">
        <v>425</v>
      </c>
      <c r="FD464" s="2589">
        <v>425</v>
      </c>
      <c r="FE464" s="1735">
        <f t="shared" si="2149"/>
        <v>0</v>
      </c>
      <c r="FF464" s="1509">
        <v>0</v>
      </c>
      <c r="FG464" s="2742">
        <f t="shared" si="2083"/>
        <v>883</v>
      </c>
      <c r="FH464" s="1780">
        <f t="shared" si="2084"/>
        <v>1436</v>
      </c>
      <c r="FI464" s="1736">
        <f t="shared" si="2155"/>
        <v>0.38076757222940921</v>
      </c>
      <c r="FJ464" s="6857">
        <v>2319</v>
      </c>
      <c r="FK464" s="6858">
        <v>2319</v>
      </c>
      <c r="FL464" s="2589">
        <v>0</v>
      </c>
      <c r="FM464" s="2589">
        <v>0</v>
      </c>
      <c r="FN464" s="1735">
        <f t="shared" si="2085"/>
        <v>0</v>
      </c>
      <c r="FO464" s="1736" t="e">
        <f t="shared" si="2150"/>
        <v>#DIV/0!</v>
      </c>
      <c r="FP464" s="2587">
        <f t="shared" si="2086"/>
        <v>883</v>
      </c>
      <c r="FQ464" s="1735">
        <f t="shared" si="2087"/>
        <v>1436</v>
      </c>
      <c r="FR464" s="1736">
        <f t="shared" si="2151"/>
        <v>0.38076757222940921</v>
      </c>
      <c r="FS464" s="6857">
        <v>2319</v>
      </c>
      <c r="FT464" s="6858">
        <v>2319</v>
      </c>
      <c r="FU464" s="2589">
        <v>521</v>
      </c>
      <c r="FV464" s="2589">
        <v>406</v>
      </c>
      <c r="FW464" s="2942">
        <f t="shared" si="2088"/>
        <v>115</v>
      </c>
      <c r="FX464" s="1747">
        <f t="shared" si="2136"/>
        <v>0.77927063339731284</v>
      </c>
      <c r="FY464" s="2587">
        <f t="shared" si="2089"/>
        <v>1289</v>
      </c>
      <c r="FZ464" s="1735">
        <f t="shared" si="2090"/>
        <v>1030</v>
      </c>
      <c r="GA464" s="1736">
        <f t="shared" si="2152"/>
        <v>0.55584303579128935</v>
      </c>
      <c r="GB464" s="1">
        <f t="shared" si="2091"/>
        <v>0</v>
      </c>
      <c r="GC464" s="2219">
        <v>0</v>
      </c>
      <c r="GD464" s="1895">
        <v>1</v>
      </c>
      <c r="GE464" s="2131" t="s">
        <v>269</v>
      </c>
      <c r="GF464" s="2131" t="s">
        <v>270</v>
      </c>
      <c r="GG464" s="2105" t="s">
        <v>101</v>
      </c>
      <c r="GH464" s="2105" t="s">
        <v>16</v>
      </c>
      <c r="GI464" s="2105" t="s">
        <v>16</v>
      </c>
      <c r="GJ464" s="2105" t="s">
        <v>112</v>
      </c>
      <c r="GK464" s="2105" t="s">
        <v>20</v>
      </c>
      <c r="GL464" s="2143">
        <v>4</v>
      </c>
      <c r="GM464" s="653" t="s">
        <v>1299</v>
      </c>
      <c r="GN464" s="646" t="s">
        <v>1296</v>
      </c>
      <c r="GO464" s="238">
        <v>2319</v>
      </c>
      <c r="GP464" s="719">
        <v>473</v>
      </c>
      <c r="GQ464" s="2086">
        <v>458</v>
      </c>
      <c r="GR464" s="2086">
        <v>15</v>
      </c>
      <c r="GS464" s="1895">
        <v>0.96828752642706128</v>
      </c>
      <c r="GT464" s="2086">
        <v>458</v>
      </c>
      <c r="GU464" s="2086">
        <v>1861</v>
      </c>
      <c r="GV464" s="1895">
        <v>0.197498921949116</v>
      </c>
    </row>
    <row r="465" spans="1:204" ht="63.75" customHeight="1" x14ac:dyDescent="0.25">
      <c r="B465" s="7156"/>
      <c r="C465" s="5685"/>
      <c r="D465" s="7164"/>
      <c r="E465" s="7145"/>
      <c r="F465" s="7226"/>
      <c r="G465" s="7226"/>
      <c r="H465" s="5707"/>
      <c r="I465" s="5707"/>
      <c r="J465" s="5707"/>
      <c r="K465" s="5707"/>
      <c r="L465" s="5707"/>
      <c r="M465" s="5707"/>
      <c r="N465" s="5698"/>
      <c r="O465" s="5707"/>
      <c r="P465" s="7107"/>
      <c r="Q465" s="7107"/>
      <c r="R465" s="5704"/>
      <c r="S465" s="5698"/>
      <c r="T465" s="5698"/>
      <c r="U465" s="7116"/>
      <c r="V465" s="5698"/>
      <c r="W465" s="7142"/>
      <c r="X465" s="5692"/>
      <c r="Y465" s="2143">
        <v>5</v>
      </c>
      <c r="Z465" s="510" t="s">
        <v>1300</v>
      </c>
      <c r="AA465" s="515" t="s">
        <v>1031</v>
      </c>
      <c r="AB465" s="697">
        <v>1500</v>
      </c>
      <c r="AC465" s="647">
        <v>0</v>
      </c>
      <c r="AD465" s="239">
        <f t="shared" si="2092"/>
        <v>0</v>
      </c>
      <c r="AE465" s="238">
        <v>0</v>
      </c>
      <c r="AF465" s="239">
        <f t="shared" si="2100"/>
        <v>0</v>
      </c>
      <c r="AG465" s="238">
        <v>1500</v>
      </c>
      <c r="AH465" s="239">
        <f t="shared" si="2093"/>
        <v>1</v>
      </c>
      <c r="AI465" s="238">
        <v>0</v>
      </c>
      <c r="AJ465" s="239">
        <f t="shared" si="2094"/>
        <v>0</v>
      </c>
      <c r="AK465" s="946">
        <f t="shared" si="2051"/>
        <v>1</v>
      </c>
      <c r="AL465" s="2326">
        <v>5</v>
      </c>
      <c r="AM465" s="970" t="s">
        <v>2222</v>
      </c>
      <c r="AN465" s="1019" t="s">
        <v>2224</v>
      </c>
      <c r="AO465" s="970" t="s">
        <v>2223</v>
      </c>
      <c r="AP465" s="970" t="s">
        <v>2225</v>
      </c>
      <c r="AQ465" s="970">
        <v>100</v>
      </c>
      <c r="AR465" s="970" t="s">
        <v>1031</v>
      </c>
      <c r="AS465" s="840" t="s">
        <v>1579</v>
      </c>
      <c r="AT465" s="2275"/>
      <c r="AU465" s="970" t="s">
        <v>1704</v>
      </c>
      <c r="AV465" s="5302">
        <v>1500</v>
      </c>
      <c r="AW465" s="5303"/>
      <c r="AX465" s="4411">
        <f t="shared" si="2052"/>
        <v>0</v>
      </c>
      <c r="AY465" s="4450">
        <f t="shared" si="2053"/>
        <v>0</v>
      </c>
      <c r="AZ465" s="4411">
        <f t="shared" si="2054"/>
        <v>0</v>
      </c>
      <c r="BA465" s="4496" t="e">
        <f t="shared" si="2055"/>
        <v>#DIV/0!</v>
      </c>
      <c r="BB465" s="4450">
        <f t="shared" si="2119"/>
        <v>1500</v>
      </c>
      <c r="BC465" s="4104">
        <f t="shared" si="2120"/>
        <v>0</v>
      </c>
      <c r="BD465" s="1834">
        <f t="shared" si="2121"/>
        <v>1</v>
      </c>
      <c r="BE465" s="4468">
        <f t="shared" si="2137"/>
        <v>0</v>
      </c>
      <c r="BF465" s="6574">
        <v>1500</v>
      </c>
      <c r="BG465" s="6574">
        <v>1500</v>
      </c>
      <c r="BH465" s="4046">
        <f t="shared" si="1903"/>
        <v>1500</v>
      </c>
      <c r="BI465" s="3674">
        <f t="shared" si="2058"/>
        <v>0</v>
      </c>
      <c r="BJ465" s="3111">
        <f t="shared" si="2059"/>
        <v>1500</v>
      </c>
      <c r="BK465" s="2963">
        <f t="shared" si="2060"/>
        <v>0</v>
      </c>
      <c r="BL465" s="3674">
        <f t="shared" si="2034"/>
        <v>1500</v>
      </c>
      <c r="BM465" s="3122">
        <f t="shared" si="2061"/>
        <v>0</v>
      </c>
      <c r="BN465" s="1834">
        <f t="shared" si="2062"/>
        <v>1</v>
      </c>
      <c r="BO465" s="3708">
        <f t="shared" si="2122"/>
        <v>0</v>
      </c>
      <c r="BP465" s="3494"/>
      <c r="BQ465" s="7304">
        <v>1500</v>
      </c>
      <c r="BR465" s="7304">
        <v>1500</v>
      </c>
      <c r="BS465" s="3980">
        <f t="shared" si="2143"/>
        <v>0</v>
      </c>
      <c r="BT465" s="2361">
        <f t="shared" si="2143"/>
        <v>1500</v>
      </c>
      <c r="BU465" s="2987">
        <f t="shared" si="1970"/>
        <v>-1500</v>
      </c>
      <c r="BV465" s="2963" t="e">
        <f t="shared" si="1971"/>
        <v>#DIV/0!</v>
      </c>
      <c r="BW465" s="2800">
        <f t="shared" si="1972"/>
        <v>1500</v>
      </c>
      <c r="BX465" s="2953">
        <f t="shared" si="1973"/>
        <v>0</v>
      </c>
      <c r="BY465" s="1834">
        <f t="shared" si="1974"/>
        <v>1</v>
      </c>
      <c r="BZ465" s="3151"/>
      <c r="CA465" s="6708">
        <v>1500</v>
      </c>
      <c r="CB465" s="6708">
        <v>1500</v>
      </c>
      <c r="CC465" s="1790">
        <v>0</v>
      </c>
      <c r="CD465" s="1791">
        <v>0</v>
      </c>
      <c r="CE465" s="2359">
        <f t="shared" si="2063"/>
        <v>0</v>
      </c>
      <c r="CF465" s="1834">
        <v>0</v>
      </c>
      <c r="CG465" s="1971">
        <f t="shared" si="2104"/>
        <v>0</v>
      </c>
      <c r="CH465" s="2387">
        <f t="shared" si="2064"/>
        <v>1500</v>
      </c>
      <c r="CI465" s="1834">
        <f t="shared" si="2105"/>
        <v>0</v>
      </c>
      <c r="CM465" s="722">
        <v>0</v>
      </c>
      <c r="CN465" s="722">
        <v>0</v>
      </c>
      <c r="CO465" s="1793">
        <v>0</v>
      </c>
      <c r="CP465" s="1729"/>
      <c r="CQ465" s="1729"/>
      <c r="CR465" s="1729"/>
      <c r="CS465" s="1729"/>
      <c r="CT465" s="1729"/>
      <c r="CU465" s="1729"/>
      <c r="CV465" s="1729"/>
      <c r="CW465" s="1729"/>
      <c r="CX465" s="1729"/>
      <c r="CY465" s="5947">
        <v>1500</v>
      </c>
      <c r="CZ465" s="5948">
        <v>1500</v>
      </c>
      <c r="DA465" s="4249">
        <v>0</v>
      </c>
      <c r="DB465" s="4249">
        <v>0</v>
      </c>
      <c r="DC465" s="4098">
        <f t="shared" si="2101"/>
        <v>0</v>
      </c>
      <c r="DD465" s="2969">
        <v>0</v>
      </c>
      <c r="DE465" s="4247">
        <f t="shared" si="2106"/>
        <v>1500</v>
      </c>
      <c r="DF465" s="4097">
        <f t="shared" si="2066"/>
        <v>0</v>
      </c>
      <c r="DG465" s="1747">
        <f t="shared" si="2153"/>
        <v>1</v>
      </c>
      <c r="DH465" s="7357">
        <v>1500</v>
      </c>
      <c r="DI465" s="7358">
        <v>1500</v>
      </c>
      <c r="DJ465" s="4444">
        <v>0</v>
      </c>
      <c r="DK465" s="4444">
        <v>0</v>
      </c>
      <c r="DL465" s="4445">
        <f t="shared" si="2067"/>
        <v>0</v>
      </c>
      <c r="DM465" s="4446">
        <v>0</v>
      </c>
      <c r="DN465" s="4424">
        <f t="shared" si="2140"/>
        <v>1500</v>
      </c>
      <c r="DO465" s="4093">
        <f t="shared" si="2069"/>
        <v>0</v>
      </c>
      <c r="DP465" s="1747">
        <f t="shared" si="2107"/>
        <v>1</v>
      </c>
      <c r="DQ465" s="7359">
        <v>1500</v>
      </c>
      <c r="DR465" s="7361">
        <v>1500</v>
      </c>
      <c r="DS465" s="2685">
        <v>0</v>
      </c>
      <c r="DT465" s="2685">
        <v>0</v>
      </c>
      <c r="DU465" s="4945">
        <f t="shared" si="2125"/>
        <v>0</v>
      </c>
      <c r="DV465" s="2684" t="e">
        <f t="shared" si="2145"/>
        <v>#DIV/0!</v>
      </c>
      <c r="DW465" s="2683">
        <f t="shared" si="2141"/>
        <v>1500</v>
      </c>
      <c r="DX465" s="4093">
        <f t="shared" si="2127"/>
        <v>0</v>
      </c>
      <c r="DY465" s="1747">
        <f t="shared" si="2128"/>
        <v>1</v>
      </c>
      <c r="DZ465" s="5947">
        <v>1500</v>
      </c>
      <c r="EA465" s="5948">
        <v>1500</v>
      </c>
      <c r="EB465" s="3417">
        <v>1500</v>
      </c>
      <c r="EC465" s="3417">
        <v>0</v>
      </c>
      <c r="ED465" s="1782">
        <f t="shared" si="2102"/>
        <v>-1500</v>
      </c>
      <c r="EE465" s="1509">
        <v>0</v>
      </c>
      <c r="EF465" s="3419">
        <f t="shared" si="2074"/>
        <v>1500</v>
      </c>
      <c r="EG465" s="1780">
        <f t="shared" si="2075"/>
        <v>0</v>
      </c>
      <c r="EH465" s="1736">
        <f t="shared" si="2154"/>
        <v>1</v>
      </c>
      <c r="EI465" s="7357">
        <v>1500</v>
      </c>
      <c r="EJ465" s="7358">
        <v>1500</v>
      </c>
      <c r="EK465" s="3223">
        <v>0</v>
      </c>
      <c r="EL465" s="3223">
        <v>0</v>
      </c>
      <c r="EM465" s="1782">
        <f t="shared" si="2076"/>
        <v>0</v>
      </c>
      <c r="EN465" s="1736">
        <v>0</v>
      </c>
      <c r="EO465" s="3016">
        <f t="shared" si="2077"/>
        <v>1500</v>
      </c>
      <c r="EP465" s="1735">
        <f t="shared" si="2078"/>
        <v>0</v>
      </c>
      <c r="EQ465" s="1736">
        <f t="shared" si="2109"/>
        <v>1</v>
      </c>
      <c r="ER465" s="7359">
        <v>1500</v>
      </c>
      <c r="ES465" s="7361">
        <v>1500</v>
      </c>
      <c r="ET465" s="3643">
        <v>0</v>
      </c>
      <c r="EU465" s="3643">
        <v>0</v>
      </c>
      <c r="EV465" s="3174">
        <f t="shared" si="2131"/>
        <v>0</v>
      </c>
      <c r="EW465" s="1747" t="e">
        <f t="shared" si="2146"/>
        <v>#DIV/0!</v>
      </c>
      <c r="EX465" s="3621">
        <f t="shared" si="2142"/>
        <v>1500</v>
      </c>
      <c r="EY465" s="1735">
        <f t="shared" si="2133"/>
        <v>0</v>
      </c>
      <c r="EZ465" s="1736">
        <f t="shared" si="2134"/>
        <v>1</v>
      </c>
      <c r="FA465" s="6857">
        <v>1500</v>
      </c>
      <c r="FB465" s="6858">
        <v>1500</v>
      </c>
      <c r="FC465" s="2588">
        <v>0</v>
      </c>
      <c r="FD465" s="2589">
        <v>0</v>
      </c>
      <c r="FE465" s="1735">
        <f t="shared" si="2149"/>
        <v>0</v>
      </c>
      <c r="FF465" s="1509">
        <v>0</v>
      </c>
      <c r="FG465" s="2742">
        <f t="shared" si="2083"/>
        <v>0</v>
      </c>
      <c r="FH465" s="1780">
        <f t="shared" si="2084"/>
        <v>1500</v>
      </c>
      <c r="FI465" s="1736">
        <f t="shared" si="2155"/>
        <v>0</v>
      </c>
      <c r="FJ465" s="6857">
        <v>1500</v>
      </c>
      <c r="FK465" s="6858">
        <v>1500</v>
      </c>
      <c r="FL465" s="2522">
        <v>0</v>
      </c>
      <c r="FM465" s="2522">
        <v>0</v>
      </c>
      <c r="FN465" s="1735">
        <f t="shared" si="2085"/>
        <v>0</v>
      </c>
      <c r="FO465" s="1736">
        <v>0</v>
      </c>
      <c r="FP465" s="2587">
        <f t="shared" si="2086"/>
        <v>0</v>
      </c>
      <c r="FQ465" s="1735">
        <f t="shared" si="2087"/>
        <v>1500</v>
      </c>
      <c r="FR465" s="1736">
        <f t="shared" si="2151"/>
        <v>0</v>
      </c>
      <c r="FS465" s="6857">
        <v>1500</v>
      </c>
      <c r="FT465" s="6858">
        <v>1500</v>
      </c>
      <c r="FU465" s="2589">
        <v>0</v>
      </c>
      <c r="FV465" s="2589">
        <v>1500</v>
      </c>
      <c r="FW465" s="2942">
        <f t="shared" si="2088"/>
        <v>-1500</v>
      </c>
      <c r="FX465" s="1747" t="e">
        <f t="shared" si="2136"/>
        <v>#DIV/0!</v>
      </c>
      <c r="FY465" s="2587">
        <f t="shared" si="2089"/>
        <v>1500</v>
      </c>
      <c r="FZ465" s="1735">
        <f t="shared" si="2090"/>
        <v>0</v>
      </c>
      <c r="GA465" s="1736">
        <f t="shared" si="2152"/>
        <v>1</v>
      </c>
      <c r="GB465" s="1">
        <f t="shared" si="2091"/>
        <v>0</v>
      </c>
      <c r="GC465" s="2219">
        <v>0</v>
      </c>
      <c r="GD465" s="1895">
        <v>1</v>
      </c>
      <c r="GE465" s="2131" t="s">
        <v>269</v>
      </c>
      <c r="GF465" s="2131" t="s">
        <v>270</v>
      </c>
      <c r="GG465" s="2105" t="s">
        <v>101</v>
      </c>
      <c r="GH465" s="2105" t="s">
        <v>16</v>
      </c>
      <c r="GI465" s="2105" t="s">
        <v>16</v>
      </c>
      <c r="GJ465" s="2105" t="s">
        <v>112</v>
      </c>
      <c r="GK465" s="2105" t="s">
        <v>20</v>
      </c>
      <c r="GL465" s="2143">
        <v>5</v>
      </c>
      <c r="GM465" s="653" t="s">
        <v>1300</v>
      </c>
      <c r="GN465" s="646" t="s">
        <v>1031</v>
      </c>
      <c r="GO465" s="238">
        <v>1500</v>
      </c>
      <c r="GP465" s="719">
        <v>0</v>
      </c>
      <c r="GQ465" s="2086">
        <v>0</v>
      </c>
      <c r="GR465" s="2086">
        <v>0</v>
      </c>
      <c r="GS465" s="1895">
        <v>0</v>
      </c>
      <c r="GT465" s="2086">
        <v>0</v>
      </c>
      <c r="GU465" s="2086">
        <v>1500</v>
      </c>
      <c r="GV465" s="1895">
        <v>0</v>
      </c>
    </row>
    <row r="466" spans="1:204" ht="38.25" x14ac:dyDescent="0.25">
      <c r="B466" s="7156"/>
      <c r="C466" s="5685"/>
      <c r="D466" s="7164"/>
      <c r="E466" s="7145"/>
      <c r="F466" s="7226"/>
      <c r="G466" s="7226"/>
      <c r="H466" s="5707"/>
      <c r="I466" s="5707"/>
      <c r="J466" s="5707"/>
      <c r="K466" s="5707"/>
      <c r="L466" s="5707"/>
      <c r="M466" s="5707"/>
      <c r="N466" s="5698"/>
      <c r="O466" s="5707"/>
      <c r="P466" s="7107"/>
      <c r="Q466" s="7107"/>
      <c r="R466" s="5704"/>
      <c r="S466" s="5698"/>
      <c r="T466" s="5698"/>
      <c r="U466" s="7116"/>
      <c r="V466" s="5698"/>
      <c r="W466" s="7142"/>
      <c r="X466" s="5692"/>
      <c r="Y466" s="2143">
        <v>6</v>
      </c>
      <c r="Z466" s="510" t="s">
        <v>1301</v>
      </c>
      <c r="AA466" s="515" t="s">
        <v>936</v>
      </c>
      <c r="AB466" s="697">
        <v>1</v>
      </c>
      <c r="AC466" s="647">
        <v>0</v>
      </c>
      <c r="AD466" s="239">
        <f t="shared" si="2092"/>
        <v>0</v>
      </c>
      <c r="AE466" s="238">
        <v>0</v>
      </c>
      <c r="AF466" s="239">
        <f t="shared" si="2100"/>
        <v>0</v>
      </c>
      <c r="AG466" s="238">
        <v>1</v>
      </c>
      <c r="AH466" s="239">
        <f t="shared" si="2093"/>
        <v>1</v>
      </c>
      <c r="AI466" s="238">
        <v>0</v>
      </c>
      <c r="AJ466" s="239">
        <f t="shared" si="2094"/>
        <v>0</v>
      </c>
      <c r="AK466" s="946">
        <f t="shared" si="2051"/>
        <v>1</v>
      </c>
      <c r="AL466" s="2338">
        <v>6</v>
      </c>
      <c r="AM466" s="970" t="s">
        <v>2226</v>
      </c>
      <c r="AN466" s="1019" t="s">
        <v>2185</v>
      </c>
      <c r="AO466" s="970" t="s">
        <v>2227</v>
      </c>
      <c r="AP466" s="970" t="s">
        <v>2228</v>
      </c>
      <c r="AQ466" s="970">
        <v>100</v>
      </c>
      <c r="AR466" s="970" t="s">
        <v>936</v>
      </c>
      <c r="AS466" s="840" t="s">
        <v>1579</v>
      </c>
      <c r="AT466" s="2275"/>
      <c r="AU466" s="970" t="s">
        <v>1704</v>
      </c>
      <c r="AV466" s="5302">
        <v>1</v>
      </c>
      <c r="AW466" s="5303"/>
      <c r="AX466" s="4411">
        <f t="shared" si="2052"/>
        <v>0</v>
      </c>
      <c r="AY466" s="4450">
        <f t="shared" si="2053"/>
        <v>1</v>
      </c>
      <c r="AZ466" s="4411">
        <f t="shared" si="2054"/>
        <v>-1</v>
      </c>
      <c r="BA466" s="4496" t="e">
        <f t="shared" si="2055"/>
        <v>#DIV/0!</v>
      </c>
      <c r="BB466" s="4450">
        <f t="shared" si="2119"/>
        <v>1</v>
      </c>
      <c r="BC466" s="4104">
        <f t="shared" si="2120"/>
        <v>0</v>
      </c>
      <c r="BD466" s="1834">
        <f t="shared" si="2121"/>
        <v>1</v>
      </c>
      <c r="BE466" s="4468">
        <f t="shared" si="2137"/>
        <v>0</v>
      </c>
      <c r="BF466" s="6574">
        <v>1</v>
      </c>
      <c r="BG466" s="6574">
        <v>1</v>
      </c>
      <c r="BH466" s="4046">
        <f t="shared" ref="BH466:BH529" si="2156">SUM(EB466+EK466+ET466)</f>
        <v>1</v>
      </c>
      <c r="BI466" s="3674">
        <f t="shared" si="2058"/>
        <v>0</v>
      </c>
      <c r="BJ466" s="3111">
        <f t="shared" si="2059"/>
        <v>1</v>
      </c>
      <c r="BK466" s="2963">
        <f t="shared" si="2060"/>
        <v>0</v>
      </c>
      <c r="BL466" s="3674">
        <f t="shared" si="2034"/>
        <v>0</v>
      </c>
      <c r="BM466" s="3122">
        <f t="shared" si="2061"/>
        <v>1</v>
      </c>
      <c r="BN466" s="1834">
        <f t="shared" si="2062"/>
        <v>0</v>
      </c>
      <c r="BO466" s="3708">
        <f t="shared" si="2122"/>
        <v>0</v>
      </c>
      <c r="BP466" s="3494"/>
      <c r="BQ466" s="7304">
        <v>1</v>
      </c>
      <c r="BR466" s="7304">
        <v>1</v>
      </c>
      <c r="BS466" s="2939">
        <f t="shared" ref="BS466:BS467" si="2157">SUM(FC466+FL466+FU466)</f>
        <v>0</v>
      </c>
      <c r="BT466" s="2361">
        <f t="shared" ref="BT466:BT467" si="2158">SUM(FD466+FM466+FV466)</f>
        <v>0</v>
      </c>
      <c r="BU466" s="2987">
        <f t="shared" si="1970"/>
        <v>0</v>
      </c>
      <c r="BV466" s="2963" t="e">
        <f t="shared" si="1971"/>
        <v>#DIV/0!</v>
      </c>
      <c r="BW466" s="2361">
        <f t="shared" si="1972"/>
        <v>0</v>
      </c>
      <c r="BX466" s="2953">
        <f t="shared" si="1973"/>
        <v>1</v>
      </c>
      <c r="BY466" s="1834">
        <f t="shared" si="1974"/>
        <v>0</v>
      </c>
      <c r="BZ466" s="3151"/>
      <c r="CA466" s="6708">
        <v>1</v>
      </c>
      <c r="CB466" s="6708">
        <v>1</v>
      </c>
      <c r="CC466" s="1790">
        <v>0</v>
      </c>
      <c r="CD466" s="1791">
        <v>0</v>
      </c>
      <c r="CE466" s="2359">
        <f t="shared" si="2063"/>
        <v>0</v>
      </c>
      <c r="CF466" s="1834">
        <v>0</v>
      </c>
      <c r="CG466" s="1971">
        <f t="shared" si="2104"/>
        <v>0</v>
      </c>
      <c r="CH466" s="2387">
        <f t="shared" si="2064"/>
        <v>1</v>
      </c>
      <c r="CI466" s="1834">
        <f t="shared" si="2105"/>
        <v>0</v>
      </c>
      <c r="CM466" s="722">
        <v>0</v>
      </c>
      <c r="CN466" s="722">
        <v>0</v>
      </c>
      <c r="CO466" s="1793">
        <v>0</v>
      </c>
      <c r="CP466" s="1729"/>
      <c r="CQ466" s="1729"/>
      <c r="CR466" s="1729"/>
      <c r="CS466" s="1729"/>
      <c r="CT466" s="1729"/>
      <c r="CU466" s="1729"/>
      <c r="CV466" s="1729"/>
      <c r="CW466" s="1729"/>
      <c r="CX466" s="1729"/>
      <c r="CY466" s="5947">
        <v>1</v>
      </c>
      <c r="CZ466" s="5948">
        <v>1</v>
      </c>
      <c r="DA466" s="4249">
        <v>0</v>
      </c>
      <c r="DB466" s="4249">
        <v>1</v>
      </c>
      <c r="DC466" s="4098">
        <f t="shared" si="2101"/>
        <v>1</v>
      </c>
      <c r="DD466" s="2969">
        <v>0</v>
      </c>
      <c r="DE466" s="4247">
        <f t="shared" si="2106"/>
        <v>1</v>
      </c>
      <c r="DF466" s="4097">
        <f t="shared" si="2066"/>
        <v>0</v>
      </c>
      <c r="DG466" s="1747">
        <f t="shared" si="2153"/>
        <v>1</v>
      </c>
      <c r="DH466" s="7357">
        <v>1</v>
      </c>
      <c r="DI466" s="7358">
        <v>1</v>
      </c>
      <c r="DJ466" s="4444">
        <v>0</v>
      </c>
      <c r="DK466" s="4444">
        <v>0</v>
      </c>
      <c r="DL466" s="4445">
        <f t="shared" si="2067"/>
        <v>0</v>
      </c>
      <c r="DM466" s="4446">
        <v>0</v>
      </c>
      <c r="DN466" s="4424">
        <f t="shared" si="2140"/>
        <v>1</v>
      </c>
      <c r="DO466" s="4093">
        <f t="shared" si="2069"/>
        <v>0</v>
      </c>
      <c r="DP466" s="1747">
        <f t="shared" si="2107"/>
        <v>1</v>
      </c>
      <c r="DQ466" s="7359">
        <v>1</v>
      </c>
      <c r="DR466" s="7361">
        <v>1</v>
      </c>
      <c r="DS466" s="2685">
        <v>0</v>
      </c>
      <c r="DT466" s="2685">
        <v>0</v>
      </c>
      <c r="DU466" s="4945">
        <f t="shared" si="2125"/>
        <v>0</v>
      </c>
      <c r="DV466" s="2684" t="e">
        <f t="shared" si="2145"/>
        <v>#DIV/0!</v>
      </c>
      <c r="DW466" s="2683">
        <f t="shared" si="2141"/>
        <v>1</v>
      </c>
      <c r="DX466" s="4093">
        <f t="shared" si="2127"/>
        <v>0</v>
      </c>
      <c r="DY466" s="1747">
        <f t="shared" si="2128"/>
        <v>1</v>
      </c>
      <c r="DZ466" s="5947">
        <v>1</v>
      </c>
      <c r="EA466" s="5948">
        <v>1</v>
      </c>
      <c r="EB466" s="3417">
        <v>0</v>
      </c>
      <c r="EC466" s="3417">
        <v>0</v>
      </c>
      <c r="ED466" s="1782">
        <f t="shared" si="2102"/>
        <v>0</v>
      </c>
      <c r="EE466" s="1509">
        <v>0</v>
      </c>
      <c r="EF466" s="3419">
        <f t="shared" si="2074"/>
        <v>0</v>
      </c>
      <c r="EG466" s="1780">
        <f t="shared" si="2075"/>
        <v>1</v>
      </c>
      <c r="EH466" s="1736">
        <f t="shared" si="2154"/>
        <v>0</v>
      </c>
      <c r="EI466" s="7357">
        <v>1</v>
      </c>
      <c r="EJ466" s="7358">
        <v>1</v>
      </c>
      <c r="EK466" s="3223">
        <v>0</v>
      </c>
      <c r="EL466" s="3223">
        <v>0</v>
      </c>
      <c r="EM466" s="1782">
        <f t="shared" si="2076"/>
        <v>0</v>
      </c>
      <c r="EN466" s="1736">
        <v>0</v>
      </c>
      <c r="EO466" s="3016">
        <f t="shared" si="2077"/>
        <v>0</v>
      </c>
      <c r="EP466" s="1735">
        <f t="shared" si="2078"/>
        <v>1</v>
      </c>
      <c r="EQ466" s="1736">
        <f t="shared" si="2109"/>
        <v>0</v>
      </c>
      <c r="ER466" s="7359">
        <v>1</v>
      </c>
      <c r="ES466" s="7361">
        <v>1</v>
      </c>
      <c r="ET466" s="3643">
        <v>1</v>
      </c>
      <c r="EU466" s="3643">
        <v>0</v>
      </c>
      <c r="EV466" s="3174">
        <f t="shared" si="2131"/>
        <v>1</v>
      </c>
      <c r="EW466" s="1747">
        <f t="shared" si="2146"/>
        <v>0</v>
      </c>
      <c r="EX466" s="3621">
        <f t="shared" si="2142"/>
        <v>0</v>
      </c>
      <c r="EY466" s="1735">
        <f t="shared" si="2133"/>
        <v>1</v>
      </c>
      <c r="EZ466" s="1736">
        <f t="shared" si="2134"/>
        <v>0</v>
      </c>
      <c r="FA466" s="6857">
        <v>1</v>
      </c>
      <c r="FB466" s="6858">
        <v>1</v>
      </c>
      <c r="FC466" s="2588">
        <v>0</v>
      </c>
      <c r="FD466" s="2589">
        <v>0</v>
      </c>
      <c r="FE466" s="1735">
        <f t="shared" si="2149"/>
        <v>0</v>
      </c>
      <c r="FF466" s="1509">
        <v>0</v>
      </c>
      <c r="FG466" s="2742">
        <f t="shared" si="2083"/>
        <v>0</v>
      </c>
      <c r="FH466" s="1780">
        <f t="shared" si="2084"/>
        <v>1</v>
      </c>
      <c r="FI466" s="1736">
        <f t="shared" si="2155"/>
        <v>0</v>
      </c>
      <c r="FJ466" s="6857">
        <v>1</v>
      </c>
      <c r="FK466" s="6858">
        <v>1</v>
      </c>
      <c r="FL466" s="2522">
        <v>0</v>
      </c>
      <c r="FM466" s="2522">
        <v>0</v>
      </c>
      <c r="FN466" s="1735">
        <f t="shared" si="2085"/>
        <v>0</v>
      </c>
      <c r="FO466" s="1736">
        <v>0</v>
      </c>
      <c r="FP466" s="2587">
        <f t="shared" si="2086"/>
        <v>0</v>
      </c>
      <c r="FQ466" s="1735">
        <f t="shared" si="2087"/>
        <v>1</v>
      </c>
      <c r="FR466" s="1736">
        <f t="shared" si="2151"/>
        <v>0</v>
      </c>
      <c r="FS466" s="7486">
        <v>1</v>
      </c>
      <c r="FT466" s="7487">
        <v>1</v>
      </c>
      <c r="FU466" s="2643">
        <v>0</v>
      </c>
      <c r="FV466" s="2643">
        <v>0</v>
      </c>
      <c r="FW466" s="2942">
        <f t="shared" si="2088"/>
        <v>0</v>
      </c>
      <c r="FX466" s="1747" t="e">
        <f t="shared" si="2136"/>
        <v>#DIV/0!</v>
      </c>
      <c r="FY466" s="2587">
        <f t="shared" si="2089"/>
        <v>0</v>
      </c>
      <c r="FZ466" s="1735">
        <f t="shared" si="2090"/>
        <v>1</v>
      </c>
      <c r="GA466" s="1736">
        <f t="shared" si="2152"/>
        <v>0</v>
      </c>
      <c r="GB466" s="1">
        <f t="shared" si="2091"/>
        <v>0</v>
      </c>
      <c r="GC466" s="2219">
        <v>0</v>
      </c>
      <c r="GD466" s="1895">
        <v>1</v>
      </c>
      <c r="GE466" s="2131" t="s">
        <v>269</v>
      </c>
      <c r="GF466" s="2131" t="s">
        <v>270</v>
      </c>
      <c r="GG466" s="2105" t="s">
        <v>101</v>
      </c>
      <c r="GH466" s="2105" t="s">
        <v>16</v>
      </c>
      <c r="GI466" s="2105" t="s">
        <v>16</v>
      </c>
      <c r="GJ466" s="2105" t="s">
        <v>112</v>
      </c>
      <c r="GK466" s="2105" t="s">
        <v>20</v>
      </c>
      <c r="GL466" s="2143">
        <v>6</v>
      </c>
      <c r="GM466" s="653" t="s">
        <v>1301</v>
      </c>
      <c r="GN466" s="646" t="s">
        <v>936</v>
      </c>
      <c r="GO466" s="238">
        <v>1</v>
      </c>
      <c r="GP466" s="719">
        <v>0</v>
      </c>
      <c r="GQ466" s="2086">
        <v>0</v>
      </c>
      <c r="GR466" s="2086">
        <v>0</v>
      </c>
      <c r="GS466" s="1895">
        <v>0</v>
      </c>
      <c r="GT466" s="2086">
        <v>0</v>
      </c>
      <c r="GU466" s="2086">
        <v>1</v>
      </c>
      <c r="GV466" s="1895">
        <v>0</v>
      </c>
    </row>
    <row r="467" spans="1:204" ht="63.75" x14ac:dyDescent="0.25">
      <c r="B467" s="7156"/>
      <c r="C467" s="5685"/>
      <c r="D467" s="7164"/>
      <c r="E467" s="7145"/>
      <c r="F467" s="7226"/>
      <c r="G467" s="7226"/>
      <c r="H467" s="5707"/>
      <c r="I467" s="5707"/>
      <c r="J467" s="5707"/>
      <c r="K467" s="5707"/>
      <c r="L467" s="5707"/>
      <c r="M467" s="5707"/>
      <c r="N467" s="5698"/>
      <c r="O467" s="5707"/>
      <c r="P467" s="7107"/>
      <c r="Q467" s="7107"/>
      <c r="R467" s="5704"/>
      <c r="S467" s="5698"/>
      <c r="T467" s="5698"/>
      <c r="U467" s="7116"/>
      <c r="V467" s="5698"/>
      <c r="W467" s="7142"/>
      <c r="X467" s="5692"/>
      <c r="Y467" s="2143">
        <v>7</v>
      </c>
      <c r="Z467" s="510" t="s">
        <v>1302</v>
      </c>
      <c r="AA467" s="515" t="s">
        <v>1303</v>
      </c>
      <c r="AB467" s="697">
        <v>1</v>
      </c>
      <c r="AC467" s="647">
        <v>0</v>
      </c>
      <c r="AD467" s="239">
        <f>AC467/AB467</f>
        <v>0</v>
      </c>
      <c r="AE467" s="238">
        <v>1</v>
      </c>
      <c r="AF467" s="239">
        <f>AE467/AB467</f>
        <v>1</v>
      </c>
      <c r="AG467" s="238">
        <v>0</v>
      </c>
      <c r="AH467" s="239">
        <f>AG467/AB467</f>
        <v>0</v>
      </c>
      <c r="AI467" s="238">
        <v>0</v>
      </c>
      <c r="AJ467" s="239">
        <f>AI467/AB467</f>
        <v>0</v>
      </c>
      <c r="AK467" s="191">
        <f t="shared" si="2051"/>
        <v>1</v>
      </c>
      <c r="AL467" s="2338">
        <v>7</v>
      </c>
      <c r="AM467" s="1019" t="s">
        <v>2229</v>
      </c>
      <c r="AN467" s="1019" t="s">
        <v>2231</v>
      </c>
      <c r="AO467" s="970" t="s">
        <v>2230</v>
      </c>
      <c r="AP467" s="970" t="s">
        <v>2232</v>
      </c>
      <c r="AQ467" s="970">
        <v>100</v>
      </c>
      <c r="AR467" s="970" t="s">
        <v>1303</v>
      </c>
      <c r="AS467" s="1018" t="s">
        <v>1579</v>
      </c>
      <c r="AT467" s="2275"/>
      <c r="AU467" s="970" t="s">
        <v>1704</v>
      </c>
      <c r="AV467" s="5304">
        <v>1</v>
      </c>
      <c r="AW467" s="5305"/>
      <c r="AX467" s="4411">
        <f t="shared" si="2052"/>
        <v>0</v>
      </c>
      <c r="AY467" s="4450">
        <f t="shared" si="2053"/>
        <v>1</v>
      </c>
      <c r="AZ467" s="4411">
        <f t="shared" si="2054"/>
        <v>-1</v>
      </c>
      <c r="BA467" s="4496" t="e">
        <f t="shared" si="2055"/>
        <v>#DIV/0!</v>
      </c>
      <c r="BB467" s="4450">
        <f t="shared" si="2119"/>
        <v>1</v>
      </c>
      <c r="BC467" s="4104">
        <f t="shared" si="2120"/>
        <v>0</v>
      </c>
      <c r="BD467" s="1834">
        <f t="shared" si="2121"/>
        <v>1</v>
      </c>
      <c r="BE467" s="4468">
        <f t="shared" si="2137"/>
        <v>0</v>
      </c>
      <c r="BF467" s="6574">
        <v>1</v>
      </c>
      <c r="BG467" s="6574">
        <v>1</v>
      </c>
      <c r="BH467" s="4046">
        <f t="shared" si="2156"/>
        <v>0</v>
      </c>
      <c r="BI467" s="3674">
        <f t="shared" si="2058"/>
        <v>0</v>
      </c>
      <c r="BJ467" s="3111">
        <f t="shared" si="2059"/>
        <v>0</v>
      </c>
      <c r="BK467" s="2963" t="e">
        <f t="shared" si="2060"/>
        <v>#DIV/0!</v>
      </c>
      <c r="BL467" s="3674">
        <f t="shared" si="2034"/>
        <v>0</v>
      </c>
      <c r="BM467" s="3122">
        <f t="shared" si="2061"/>
        <v>1</v>
      </c>
      <c r="BN467" s="1834">
        <f t="shared" si="2062"/>
        <v>0</v>
      </c>
      <c r="BO467" s="3708">
        <f t="shared" si="2122"/>
        <v>0</v>
      </c>
      <c r="BP467" s="3494"/>
      <c r="BQ467" s="7304">
        <v>1</v>
      </c>
      <c r="BR467" s="7304">
        <v>1</v>
      </c>
      <c r="BS467" s="3980">
        <f t="shared" si="2157"/>
        <v>1</v>
      </c>
      <c r="BT467" s="2361">
        <f t="shared" si="2158"/>
        <v>0</v>
      </c>
      <c r="BU467" s="2987">
        <f t="shared" si="1970"/>
        <v>1</v>
      </c>
      <c r="BV467" s="2963">
        <f t="shared" si="1971"/>
        <v>0</v>
      </c>
      <c r="BW467" s="2361">
        <f t="shared" si="1972"/>
        <v>0</v>
      </c>
      <c r="BX467" s="2953">
        <f t="shared" si="1973"/>
        <v>1</v>
      </c>
      <c r="BY467" s="1834">
        <f t="shared" si="1974"/>
        <v>0</v>
      </c>
      <c r="BZ467" s="3151"/>
      <c r="CA467" s="6708">
        <v>1</v>
      </c>
      <c r="CB467" s="6708">
        <v>1</v>
      </c>
      <c r="CC467" s="1790">
        <v>0</v>
      </c>
      <c r="CD467" s="1791">
        <v>0</v>
      </c>
      <c r="CE467" s="2359">
        <f t="shared" si="2063"/>
        <v>0</v>
      </c>
      <c r="CF467" s="1834">
        <v>0</v>
      </c>
      <c r="CG467" s="1971">
        <f t="shared" si="2104"/>
        <v>0</v>
      </c>
      <c r="CH467" s="2387">
        <f t="shared" si="2064"/>
        <v>1</v>
      </c>
      <c r="CI467" s="1834">
        <f t="shared" si="2105"/>
        <v>0</v>
      </c>
      <c r="CM467" s="722">
        <v>0</v>
      </c>
      <c r="CN467" s="722">
        <v>0</v>
      </c>
      <c r="CO467" s="1793">
        <v>0</v>
      </c>
      <c r="CP467" s="1729"/>
      <c r="CQ467" s="1729"/>
      <c r="CR467" s="1729"/>
      <c r="CS467" s="1729"/>
      <c r="CT467" s="1729"/>
      <c r="CU467" s="1729"/>
      <c r="CV467" s="1729"/>
      <c r="CW467" s="1729"/>
      <c r="CX467" s="1729"/>
      <c r="CY467" s="5947">
        <v>1</v>
      </c>
      <c r="CZ467" s="5948">
        <v>1</v>
      </c>
      <c r="DA467" s="4249">
        <v>0</v>
      </c>
      <c r="DB467" s="4249">
        <v>1</v>
      </c>
      <c r="DC467" s="4098">
        <f t="shared" si="2101"/>
        <v>1</v>
      </c>
      <c r="DD467" s="2969">
        <v>0</v>
      </c>
      <c r="DE467" s="4247">
        <f t="shared" si="2106"/>
        <v>1</v>
      </c>
      <c r="DF467" s="4097">
        <f t="shared" si="2066"/>
        <v>0</v>
      </c>
      <c r="DG467" s="1747">
        <f t="shared" si="2153"/>
        <v>1</v>
      </c>
      <c r="DH467" s="7357">
        <v>1</v>
      </c>
      <c r="DI467" s="7358">
        <v>1</v>
      </c>
      <c r="DJ467" s="4444">
        <v>0</v>
      </c>
      <c r="DK467" s="4444">
        <v>0</v>
      </c>
      <c r="DL467" s="4445">
        <f t="shared" si="2067"/>
        <v>0</v>
      </c>
      <c r="DM467" s="4446">
        <v>0</v>
      </c>
      <c r="DN467" s="4424">
        <f t="shared" si="2140"/>
        <v>1</v>
      </c>
      <c r="DO467" s="4093">
        <f t="shared" si="2069"/>
        <v>0</v>
      </c>
      <c r="DP467" s="1747">
        <f t="shared" si="2107"/>
        <v>1</v>
      </c>
      <c r="DQ467" s="7359">
        <v>1</v>
      </c>
      <c r="DR467" s="7361">
        <v>1</v>
      </c>
      <c r="DS467" s="2685">
        <v>0</v>
      </c>
      <c r="DT467" s="2685">
        <v>0</v>
      </c>
      <c r="DU467" s="4945">
        <f t="shared" si="2125"/>
        <v>0</v>
      </c>
      <c r="DV467" s="2684" t="e">
        <f t="shared" si="2145"/>
        <v>#DIV/0!</v>
      </c>
      <c r="DW467" s="2683">
        <f t="shared" si="2141"/>
        <v>1</v>
      </c>
      <c r="DX467" s="4093">
        <f t="shared" si="2127"/>
        <v>0</v>
      </c>
      <c r="DY467" s="1747">
        <f t="shared" si="2128"/>
        <v>1</v>
      </c>
      <c r="DZ467" s="5947">
        <v>1</v>
      </c>
      <c r="EA467" s="5948">
        <v>1</v>
      </c>
      <c r="EB467" s="3417">
        <v>0</v>
      </c>
      <c r="EC467" s="3417">
        <v>0</v>
      </c>
      <c r="ED467" s="1782">
        <f t="shared" si="2102"/>
        <v>0</v>
      </c>
      <c r="EE467" s="1509">
        <v>0</v>
      </c>
      <c r="EF467" s="3419">
        <f t="shared" si="2074"/>
        <v>0</v>
      </c>
      <c r="EG467" s="1780">
        <f t="shared" si="2075"/>
        <v>1</v>
      </c>
      <c r="EH467" s="1736">
        <f t="shared" si="2154"/>
        <v>0</v>
      </c>
      <c r="EI467" s="7357">
        <v>1</v>
      </c>
      <c r="EJ467" s="7358">
        <v>1</v>
      </c>
      <c r="EK467" s="3223">
        <v>0</v>
      </c>
      <c r="EL467" s="3223">
        <v>0</v>
      </c>
      <c r="EM467" s="1782">
        <f t="shared" si="2076"/>
        <v>0</v>
      </c>
      <c r="EN467" s="1736">
        <v>0</v>
      </c>
      <c r="EO467" s="3016">
        <f t="shared" si="2077"/>
        <v>0</v>
      </c>
      <c r="EP467" s="1735">
        <f t="shared" si="2078"/>
        <v>1</v>
      </c>
      <c r="EQ467" s="1736">
        <f t="shared" si="2109"/>
        <v>0</v>
      </c>
      <c r="ER467" s="7359">
        <v>1</v>
      </c>
      <c r="ES467" s="7361">
        <v>1</v>
      </c>
      <c r="ET467" s="3643">
        <v>0</v>
      </c>
      <c r="EU467" s="3643">
        <v>0</v>
      </c>
      <c r="EV467" s="3174">
        <f t="shared" si="2131"/>
        <v>0</v>
      </c>
      <c r="EW467" s="1747" t="e">
        <f t="shared" si="2146"/>
        <v>#DIV/0!</v>
      </c>
      <c r="EX467" s="3621">
        <f t="shared" si="2142"/>
        <v>0</v>
      </c>
      <c r="EY467" s="1735">
        <f t="shared" si="2133"/>
        <v>1</v>
      </c>
      <c r="EZ467" s="1736">
        <f t="shared" si="2134"/>
        <v>0</v>
      </c>
      <c r="FA467" s="6857">
        <v>1</v>
      </c>
      <c r="FB467" s="6858">
        <v>1</v>
      </c>
      <c r="FC467" s="2588">
        <v>0</v>
      </c>
      <c r="FD467" s="2589">
        <v>0</v>
      </c>
      <c r="FE467" s="1735">
        <f t="shared" si="2149"/>
        <v>0</v>
      </c>
      <c r="FF467" s="1509">
        <v>0</v>
      </c>
      <c r="FG467" s="2742">
        <f t="shared" si="2083"/>
        <v>0</v>
      </c>
      <c r="FH467" s="1780">
        <f t="shared" si="2084"/>
        <v>1</v>
      </c>
      <c r="FI467" s="1736">
        <f t="shared" si="2155"/>
        <v>0</v>
      </c>
      <c r="FJ467" s="6857">
        <v>1</v>
      </c>
      <c r="FK467" s="6858">
        <v>1</v>
      </c>
      <c r="FL467" s="2522">
        <v>0</v>
      </c>
      <c r="FM467" s="2522">
        <v>0</v>
      </c>
      <c r="FN467" s="1735">
        <f t="shared" si="2085"/>
        <v>0</v>
      </c>
      <c r="FO467" s="1736">
        <v>0</v>
      </c>
      <c r="FP467" s="2587">
        <f t="shared" si="2086"/>
        <v>0</v>
      </c>
      <c r="FQ467" s="1735">
        <f t="shared" si="2087"/>
        <v>1</v>
      </c>
      <c r="FR467" s="1736">
        <f t="shared" si="2151"/>
        <v>0</v>
      </c>
      <c r="FS467" s="7486">
        <v>1</v>
      </c>
      <c r="FT467" s="7487">
        <v>1</v>
      </c>
      <c r="FU467" s="2643">
        <v>1</v>
      </c>
      <c r="FV467" s="2643">
        <v>0</v>
      </c>
      <c r="FW467" s="2942">
        <f t="shared" si="2088"/>
        <v>1</v>
      </c>
      <c r="FX467" s="1747">
        <f t="shared" si="2136"/>
        <v>0</v>
      </c>
      <c r="FY467" s="2587">
        <f t="shared" si="2089"/>
        <v>0</v>
      </c>
      <c r="FZ467" s="1735">
        <f t="shared" si="2090"/>
        <v>1</v>
      </c>
      <c r="GA467" s="1736">
        <f t="shared" si="2152"/>
        <v>0</v>
      </c>
      <c r="GB467" s="1">
        <f t="shared" si="2091"/>
        <v>0</v>
      </c>
      <c r="GC467" s="2219">
        <v>0</v>
      </c>
      <c r="GD467" s="1895">
        <v>1</v>
      </c>
      <c r="GE467" s="2131" t="s">
        <v>269</v>
      </c>
      <c r="GF467" s="2131" t="s">
        <v>270</v>
      </c>
      <c r="GG467" s="2105" t="s">
        <v>101</v>
      </c>
      <c r="GH467" s="2105" t="s">
        <v>16</v>
      </c>
      <c r="GI467" s="2105" t="s">
        <v>16</v>
      </c>
      <c r="GJ467" s="2105" t="s">
        <v>112</v>
      </c>
      <c r="GK467" s="2105" t="s">
        <v>20</v>
      </c>
      <c r="GL467" s="2143">
        <v>7</v>
      </c>
      <c r="GM467" s="653" t="s">
        <v>1302</v>
      </c>
      <c r="GN467" s="646" t="s">
        <v>1303</v>
      </c>
      <c r="GO467" s="238">
        <v>1</v>
      </c>
      <c r="GP467" s="719">
        <v>0</v>
      </c>
      <c r="GQ467" s="2086">
        <v>0</v>
      </c>
      <c r="GR467" s="2086">
        <v>0</v>
      </c>
      <c r="GS467" s="1895">
        <v>0</v>
      </c>
      <c r="GT467" s="2086">
        <v>0</v>
      </c>
      <c r="GU467" s="2086">
        <v>1</v>
      </c>
      <c r="GV467" s="1895">
        <v>0</v>
      </c>
    </row>
    <row r="468" spans="1:204" ht="89.25" x14ac:dyDescent="0.25">
      <c r="B468" s="7156"/>
      <c r="C468" s="5686"/>
      <c r="D468" s="7101"/>
      <c r="E468" s="7103"/>
      <c r="F468" s="7227"/>
      <c r="G468" s="7227"/>
      <c r="H468" s="5708"/>
      <c r="I468" s="5708"/>
      <c r="J468" s="5708"/>
      <c r="K468" s="5708"/>
      <c r="L468" s="5708"/>
      <c r="M468" s="5708"/>
      <c r="N468" s="5699"/>
      <c r="O468" s="5708"/>
      <c r="P468" s="7108"/>
      <c r="Q468" s="7108"/>
      <c r="R468" s="5705"/>
      <c r="S468" s="5699"/>
      <c r="T468" s="5699"/>
      <c r="U468" s="7117"/>
      <c r="V468" s="5699"/>
      <c r="W468" s="7143"/>
      <c r="X468" s="5693"/>
      <c r="Y468" s="2144">
        <v>8</v>
      </c>
      <c r="Z468" s="526" t="s">
        <v>1304</v>
      </c>
      <c r="AA468" s="5599" t="s">
        <v>986</v>
      </c>
      <c r="AB468" s="5600">
        <v>15</v>
      </c>
      <c r="AC468" s="704">
        <v>15</v>
      </c>
      <c r="AD468" s="246">
        <f>AC468/AB468</f>
        <v>1</v>
      </c>
      <c r="AE468" s="703">
        <v>0</v>
      </c>
      <c r="AF468" s="246">
        <f>AE468/AB468</f>
        <v>0</v>
      </c>
      <c r="AG468" s="703">
        <v>0</v>
      </c>
      <c r="AH468" s="246">
        <f>AG468/AB468</f>
        <v>0</v>
      </c>
      <c r="AI468" s="703">
        <v>0</v>
      </c>
      <c r="AJ468" s="246">
        <f>AI468/AB468</f>
        <v>0</v>
      </c>
      <c r="AK468" s="191">
        <f t="shared" si="2051"/>
        <v>1</v>
      </c>
      <c r="AL468" s="2338">
        <v>8</v>
      </c>
      <c r="AM468" s="970" t="s">
        <v>2233</v>
      </c>
      <c r="AN468" s="1019" t="s">
        <v>2235</v>
      </c>
      <c r="AO468" s="970" t="s">
        <v>2234</v>
      </c>
      <c r="AP468" s="970" t="s">
        <v>2236</v>
      </c>
      <c r="AQ468" s="970">
        <v>100</v>
      </c>
      <c r="AR468" s="970" t="s">
        <v>986</v>
      </c>
      <c r="AS468" s="1018" t="s">
        <v>1579</v>
      </c>
      <c r="AT468" s="2275"/>
      <c r="AU468" s="970" t="s">
        <v>1704</v>
      </c>
      <c r="AV468" s="5306">
        <v>12</v>
      </c>
      <c r="AW468" s="5307"/>
      <c r="AX468" s="4411">
        <f t="shared" si="2052"/>
        <v>0</v>
      </c>
      <c r="AY468" s="4450">
        <f t="shared" si="2053"/>
        <v>0</v>
      </c>
      <c r="AZ468" s="4411">
        <f t="shared" si="2054"/>
        <v>0</v>
      </c>
      <c r="BA468" s="4496" t="e">
        <f t="shared" si="2055"/>
        <v>#DIV/0!</v>
      </c>
      <c r="BB468" s="4450">
        <f t="shared" si="2119"/>
        <v>12</v>
      </c>
      <c r="BC468" s="4104">
        <f t="shared" si="2120"/>
        <v>0</v>
      </c>
      <c r="BD468" s="1834">
        <f t="shared" si="2121"/>
        <v>1</v>
      </c>
      <c r="BE468" s="4468">
        <f t="shared" si="2137"/>
        <v>0</v>
      </c>
      <c r="BF468" s="6574">
        <v>15</v>
      </c>
      <c r="BG468" s="6574">
        <v>15</v>
      </c>
      <c r="BH468" s="4046">
        <f t="shared" si="2156"/>
        <v>0</v>
      </c>
      <c r="BI468" s="3674">
        <f t="shared" si="2058"/>
        <v>0</v>
      </c>
      <c r="BJ468" s="3111">
        <f t="shared" si="2059"/>
        <v>0</v>
      </c>
      <c r="BK468" s="2963" t="e">
        <f t="shared" si="2060"/>
        <v>#DIV/0!</v>
      </c>
      <c r="BL468" s="3674">
        <f t="shared" si="2034"/>
        <v>12</v>
      </c>
      <c r="BM468" s="3122">
        <f t="shared" si="2061"/>
        <v>3</v>
      </c>
      <c r="BN468" s="1834">
        <f t="shared" si="2062"/>
        <v>0.8</v>
      </c>
      <c r="BO468" s="3708">
        <f t="shared" si="2122"/>
        <v>0</v>
      </c>
      <c r="BP468" s="3494"/>
      <c r="BQ468" s="7304">
        <v>15</v>
      </c>
      <c r="BR468" s="7304">
        <v>15</v>
      </c>
      <c r="BS468" s="2939">
        <f t="shared" ref="BS468:BT471" si="2159">SUM(FC468+FL468+FU468)</f>
        <v>0</v>
      </c>
      <c r="BT468" s="2361">
        <f t="shared" si="2159"/>
        <v>0</v>
      </c>
      <c r="BU468" s="2987">
        <f t="shared" si="1970"/>
        <v>0</v>
      </c>
      <c r="BV468" s="2963" t="e">
        <f t="shared" si="1971"/>
        <v>#DIV/0!</v>
      </c>
      <c r="BW468" s="2361">
        <f t="shared" si="1972"/>
        <v>12</v>
      </c>
      <c r="BX468" s="2953">
        <f t="shared" si="1973"/>
        <v>3</v>
      </c>
      <c r="BY468" s="1834">
        <f t="shared" si="1974"/>
        <v>0.8</v>
      </c>
      <c r="BZ468" s="3151"/>
      <c r="CA468" s="6708">
        <v>15</v>
      </c>
      <c r="CB468" s="6708">
        <v>15</v>
      </c>
      <c r="CC468" s="1790">
        <v>15</v>
      </c>
      <c r="CD468" s="1791">
        <v>12</v>
      </c>
      <c r="CE468" s="2359">
        <f t="shared" si="2063"/>
        <v>3</v>
      </c>
      <c r="CF468" s="1834">
        <f t="shared" ref="CF468" si="2160">CD468/CC468</f>
        <v>0.8</v>
      </c>
      <c r="CG468" s="1971">
        <f t="shared" si="2104"/>
        <v>12</v>
      </c>
      <c r="CH468" s="2387">
        <f t="shared" si="2064"/>
        <v>3</v>
      </c>
      <c r="CI468" s="1834">
        <f t="shared" si="2105"/>
        <v>0.8</v>
      </c>
      <c r="CM468" s="1794">
        <v>0</v>
      </c>
      <c r="CN468" s="1794">
        <v>0</v>
      </c>
      <c r="CO468" s="1795">
        <v>15</v>
      </c>
      <c r="CP468" s="1729"/>
      <c r="CQ468" s="1729"/>
      <c r="CR468" s="1729"/>
      <c r="CS468" s="1729"/>
      <c r="CT468" s="1729"/>
      <c r="CU468" s="1729"/>
      <c r="CV468" s="1729"/>
      <c r="CW468" s="1729"/>
      <c r="CX468" s="1729"/>
      <c r="CY468" s="5927">
        <v>15</v>
      </c>
      <c r="CZ468" s="5928">
        <v>15</v>
      </c>
      <c r="DA468" s="4249">
        <v>0</v>
      </c>
      <c r="DB468" s="4249">
        <v>0</v>
      </c>
      <c r="DC468" s="4113">
        <f t="shared" si="2101"/>
        <v>0</v>
      </c>
      <c r="DD468" s="2970">
        <v>0</v>
      </c>
      <c r="DE468" s="4248">
        <f t="shared" si="2106"/>
        <v>12</v>
      </c>
      <c r="DF468" s="4108">
        <f t="shared" si="2066"/>
        <v>3</v>
      </c>
      <c r="DG468" s="4118">
        <f t="shared" si="2153"/>
        <v>0.8</v>
      </c>
      <c r="DH468" s="5929">
        <v>12</v>
      </c>
      <c r="DI468" s="5930">
        <v>15</v>
      </c>
      <c r="DJ468" s="4444">
        <v>0</v>
      </c>
      <c r="DK468" s="4444">
        <v>0</v>
      </c>
      <c r="DL468" s="5016">
        <f t="shared" si="2067"/>
        <v>0</v>
      </c>
      <c r="DM468" s="5017">
        <v>0</v>
      </c>
      <c r="DN468" s="4424">
        <f t="shared" si="2140"/>
        <v>12</v>
      </c>
      <c r="DO468" s="4100">
        <f t="shared" si="2069"/>
        <v>0</v>
      </c>
      <c r="DP468" s="4118">
        <f t="shared" si="2107"/>
        <v>1</v>
      </c>
      <c r="DQ468" s="5931">
        <v>12</v>
      </c>
      <c r="DR468" s="5932">
        <v>15</v>
      </c>
      <c r="DS468" s="2686">
        <v>0</v>
      </c>
      <c r="DT468" s="2686">
        <v>0</v>
      </c>
      <c r="DU468" s="4951">
        <f t="shared" si="2125"/>
        <v>0</v>
      </c>
      <c r="DV468" s="4478" t="e">
        <f t="shared" si="2145"/>
        <v>#DIV/0!</v>
      </c>
      <c r="DW468" s="2683">
        <f t="shared" si="2141"/>
        <v>12</v>
      </c>
      <c r="DX468" s="4100">
        <f t="shared" si="2127"/>
        <v>0</v>
      </c>
      <c r="DY468" s="4118">
        <f t="shared" si="2128"/>
        <v>1</v>
      </c>
      <c r="DZ468" s="5927">
        <v>15</v>
      </c>
      <c r="EA468" s="5928">
        <v>15</v>
      </c>
      <c r="EB468" s="3417">
        <v>0</v>
      </c>
      <c r="EC468" s="3417">
        <v>0</v>
      </c>
      <c r="ED468" s="1783">
        <f t="shared" si="2102"/>
        <v>0</v>
      </c>
      <c r="EE468" s="1510">
        <v>0</v>
      </c>
      <c r="EF468" s="3472">
        <f t="shared" si="2074"/>
        <v>12</v>
      </c>
      <c r="EG468" s="1785">
        <f t="shared" si="2075"/>
        <v>3</v>
      </c>
      <c r="EH468" s="1741">
        <f t="shared" si="2154"/>
        <v>0.8</v>
      </c>
      <c r="EI468" s="7353">
        <v>15</v>
      </c>
      <c r="EJ468" s="7354">
        <v>15</v>
      </c>
      <c r="EK468" s="3223">
        <v>0</v>
      </c>
      <c r="EL468" s="3223">
        <v>0</v>
      </c>
      <c r="EM468" s="1783">
        <f t="shared" si="2076"/>
        <v>0</v>
      </c>
      <c r="EN468" s="1741">
        <v>0</v>
      </c>
      <c r="EO468" s="3016">
        <f t="shared" si="2077"/>
        <v>12</v>
      </c>
      <c r="EP468" s="1751">
        <f t="shared" si="2078"/>
        <v>3</v>
      </c>
      <c r="EQ468" s="1741">
        <f t="shared" si="2109"/>
        <v>0.8</v>
      </c>
      <c r="ER468" s="7355">
        <v>15</v>
      </c>
      <c r="ES468" s="7356">
        <v>15</v>
      </c>
      <c r="ET468" s="3644">
        <v>0</v>
      </c>
      <c r="EU468" s="3644">
        <v>0</v>
      </c>
      <c r="EV468" s="3178">
        <f t="shared" si="2131"/>
        <v>0</v>
      </c>
      <c r="EW468" s="3188" t="e">
        <f t="shared" si="2146"/>
        <v>#DIV/0!</v>
      </c>
      <c r="EX468" s="3621">
        <f t="shared" si="2142"/>
        <v>12</v>
      </c>
      <c r="EY468" s="1751">
        <f t="shared" si="2133"/>
        <v>3</v>
      </c>
      <c r="EZ468" s="1741">
        <f t="shared" si="2134"/>
        <v>0.8</v>
      </c>
      <c r="FA468" s="7342">
        <v>15</v>
      </c>
      <c r="FB468" s="7343">
        <v>15</v>
      </c>
      <c r="FC468" s="2590">
        <v>0</v>
      </c>
      <c r="FD468" s="2590">
        <v>0</v>
      </c>
      <c r="FE468" s="1751">
        <f t="shared" si="2149"/>
        <v>0</v>
      </c>
      <c r="FF468" s="1510">
        <v>0</v>
      </c>
      <c r="FG468" s="2952">
        <f t="shared" si="2083"/>
        <v>12</v>
      </c>
      <c r="FH468" s="1785">
        <f t="shared" si="2084"/>
        <v>3</v>
      </c>
      <c r="FI468" s="1741">
        <f t="shared" si="2155"/>
        <v>0.8</v>
      </c>
      <c r="FJ468" s="7342">
        <v>15</v>
      </c>
      <c r="FK468" s="7343">
        <v>15</v>
      </c>
      <c r="FL468" s="2532">
        <v>0</v>
      </c>
      <c r="FM468" s="2532">
        <v>0</v>
      </c>
      <c r="FN468" s="1751">
        <f t="shared" si="2085"/>
        <v>0</v>
      </c>
      <c r="FO468" s="1741">
        <v>0</v>
      </c>
      <c r="FP468" s="2587">
        <f t="shared" si="2086"/>
        <v>12</v>
      </c>
      <c r="FQ468" s="1751">
        <f t="shared" si="2087"/>
        <v>3</v>
      </c>
      <c r="FR468" s="1741">
        <f t="shared" si="2151"/>
        <v>0.8</v>
      </c>
      <c r="FS468" s="7342">
        <v>15</v>
      </c>
      <c r="FT468" s="7343">
        <v>15</v>
      </c>
      <c r="FU468" s="2590">
        <v>0</v>
      </c>
      <c r="FV468" s="2590">
        <v>0</v>
      </c>
      <c r="FW468" s="2940">
        <f t="shared" si="2088"/>
        <v>0</v>
      </c>
      <c r="FX468" s="2876" t="e">
        <f t="shared" si="2136"/>
        <v>#DIV/0!</v>
      </c>
      <c r="FY468" s="2587">
        <f t="shared" si="2089"/>
        <v>12</v>
      </c>
      <c r="FZ468" s="1751">
        <f t="shared" si="2090"/>
        <v>3</v>
      </c>
      <c r="GA468" s="1741">
        <f t="shared" si="2152"/>
        <v>0.8</v>
      </c>
      <c r="GB468" s="1">
        <f t="shared" si="2091"/>
        <v>0</v>
      </c>
      <c r="GC468" s="2219">
        <v>0</v>
      </c>
      <c r="GD468" s="1895">
        <v>1</v>
      </c>
      <c r="GE468" s="2131" t="s">
        <v>269</v>
      </c>
      <c r="GF468" s="2131" t="s">
        <v>270</v>
      </c>
      <c r="GG468" s="2105" t="s">
        <v>101</v>
      </c>
      <c r="GH468" s="2105" t="s">
        <v>16</v>
      </c>
      <c r="GI468" s="2105" t="s">
        <v>16</v>
      </c>
      <c r="GJ468" s="2105" t="s">
        <v>112</v>
      </c>
      <c r="GK468" s="2105" t="s">
        <v>20</v>
      </c>
      <c r="GL468" s="2144">
        <v>8</v>
      </c>
      <c r="GM468" s="654" t="s">
        <v>1304</v>
      </c>
      <c r="GN468" s="702" t="s">
        <v>986</v>
      </c>
      <c r="GO468" s="703">
        <v>15</v>
      </c>
      <c r="GP468" s="2217">
        <v>15</v>
      </c>
      <c r="GQ468" s="2086">
        <v>12</v>
      </c>
      <c r="GR468" s="2086">
        <v>3</v>
      </c>
      <c r="GS468" s="1895">
        <v>0.8</v>
      </c>
      <c r="GT468" s="2086">
        <v>12</v>
      </c>
      <c r="GU468" s="2086">
        <v>3</v>
      </c>
      <c r="GV468" s="1895">
        <v>0.8</v>
      </c>
    </row>
    <row r="469" spans="1:204" ht="51" x14ac:dyDescent="0.25">
      <c r="A469" s="1">
        <f>SUM(A461+1)</f>
        <v>75</v>
      </c>
      <c r="B469" s="7156"/>
      <c r="C469" s="5684">
        <v>1702</v>
      </c>
      <c r="D469" s="7100">
        <v>3</v>
      </c>
      <c r="E469" s="7102" t="s">
        <v>275</v>
      </c>
      <c r="F469" s="7225" t="s">
        <v>269</v>
      </c>
      <c r="G469" s="7225" t="s">
        <v>270</v>
      </c>
      <c r="H469" s="5706" t="s">
        <v>101</v>
      </c>
      <c r="I469" s="5706" t="s">
        <v>16</v>
      </c>
      <c r="J469" s="5706" t="s">
        <v>16</v>
      </c>
      <c r="K469" s="5706" t="s">
        <v>17</v>
      </c>
      <c r="L469" s="5706" t="s">
        <v>16</v>
      </c>
      <c r="M469" s="5706" t="s">
        <v>21</v>
      </c>
      <c r="N469" s="5697" t="s">
        <v>629</v>
      </c>
      <c r="O469" s="5706" t="s">
        <v>627</v>
      </c>
      <c r="P469" s="7106" t="s">
        <v>371</v>
      </c>
      <c r="Q469" s="7106" t="s">
        <v>372</v>
      </c>
      <c r="R469" s="5703" t="s">
        <v>375</v>
      </c>
      <c r="S469" s="5697" t="s">
        <v>511</v>
      </c>
      <c r="T469" s="5697" t="s">
        <v>512</v>
      </c>
      <c r="U469" s="7115" t="s">
        <v>739</v>
      </c>
      <c r="V469" s="5697" t="s">
        <v>562</v>
      </c>
      <c r="W469" s="7141">
        <v>25821078.23</v>
      </c>
      <c r="X469" s="5691" t="s">
        <v>276</v>
      </c>
      <c r="Y469" s="2140">
        <v>1</v>
      </c>
      <c r="Z469" s="5476" t="s">
        <v>1326</v>
      </c>
      <c r="AA469" s="688" t="s">
        <v>1327</v>
      </c>
      <c r="AB469" s="697">
        <v>4500</v>
      </c>
      <c r="AC469" s="719">
        <v>1125</v>
      </c>
      <c r="AD469" s="239">
        <f t="shared" ref="AD469:AD486" si="2161">AC469/AB469</f>
        <v>0.25</v>
      </c>
      <c r="AE469" s="238">
        <v>1125</v>
      </c>
      <c r="AF469" s="239">
        <f t="shared" ref="AF469:AF486" si="2162">AE469/AB469</f>
        <v>0.25</v>
      </c>
      <c r="AG469" s="238">
        <v>1125</v>
      </c>
      <c r="AH469" s="239">
        <f t="shared" ref="AH469:AH486" si="2163">AG469/AB469</f>
        <v>0.25</v>
      </c>
      <c r="AI469" s="4368">
        <v>750</v>
      </c>
      <c r="AJ469" s="239">
        <f t="shared" ref="AJ469:AJ486" si="2164">AI469/AB469</f>
        <v>0.16666666666666666</v>
      </c>
      <c r="AK469" s="946">
        <f t="shared" si="2051"/>
        <v>0.91666666666666663</v>
      </c>
      <c r="AL469" s="2282">
        <v>1</v>
      </c>
      <c r="AM469" s="970" t="s">
        <v>2237</v>
      </c>
      <c r="AN469" s="970" t="s">
        <v>2238</v>
      </c>
      <c r="AO469" s="970" t="s">
        <v>2239</v>
      </c>
      <c r="AP469" s="970" t="s">
        <v>2240</v>
      </c>
      <c r="AQ469" s="970">
        <v>100</v>
      </c>
      <c r="AR469" s="970" t="s">
        <v>1327</v>
      </c>
      <c r="AS469" s="840" t="s">
        <v>1434</v>
      </c>
      <c r="AT469" s="2284"/>
      <c r="AU469" s="970" t="s">
        <v>1704</v>
      </c>
      <c r="AV469" s="5308">
        <v>7000</v>
      </c>
      <c r="AW469" s="5309"/>
      <c r="AX469" s="4411">
        <f t="shared" si="2052"/>
        <v>1125</v>
      </c>
      <c r="AY469" s="4450">
        <f t="shared" si="2053"/>
        <v>807</v>
      </c>
      <c r="AZ469" s="4411">
        <f t="shared" si="2054"/>
        <v>318</v>
      </c>
      <c r="BA469" s="4496">
        <f t="shared" si="2055"/>
        <v>0.71733333333333338</v>
      </c>
      <c r="BB469" s="4450">
        <f t="shared" si="2119"/>
        <v>7000</v>
      </c>
      <c r="BC469" s="4104">
        <f t="shared" si="2120"/>
        <v>0</v>
      </c>
      <c r="BD469" s="1834">
        <f t="shared" si="2121"/>
        <v>1</v>
      </c>
      <c r="BE469" s="4342">
        <f>SUM(DJ469+DS469-AI469)</f>
        <v>0</v>
      </c>
      <c r="BF469" s="6573">
        <v>4500</v>
      </c>
      <c r="BG469" s="6573"/>
      <c r="BH469" s="3672">
        <f t="shared" si="2156"/>
        <v>1125</v>
      </c>
      <c r="BI469" s="3674">
        <f t="shared" si="2058"/>
        <v>1353</v>
      </c>
      <c r="BJ469" s="3111">
        <f t="shared" si="2059"/>
        <v>-228</v>
      </c>
      <c r="BK469" s="2963">
        <f t="shared" si="2060"/>
        <v>1.2026666666666668</v>
      </c>
      <c r="BL469" s="3674">
        <f t="shared" si="2034"/>
        <v>6193</v>
      </c>
      <c r="BM469" s="3122">
        <f t="shared" si="2061"/>
        <v>-1693</v>
      </c>
      <c r="BN469" s="1834">
        <f t="shared" si="2062"/>
        <v>1.3762222222222222</v>
      </c>
      <c r="BO469" s="3700">
        <f t="shared" si="2122"/>
        <v>0</v>
      </c>
      <c r="BP469" s="3494"/>
      <c r="BQ469" s="6920">
        <v>4500</v>
      </c>
      <c r="BR469" s="6920"/>
      <c r="BS469" s="2939">
        <f t="shared" si="2159"/>
        <v>1125</v>
      </c>
      <c r="BT469" s="2361">
        <f t="shared" si="2159"/>
        <v>2589</v>
      </c>
      <c r="BU469" s="2987">
        <f t="shared" si="1970"/>
        <v>-1464</v>
      </c>
      <c r="BV469" s="2963">
        <f t="shared" si="1971"/>
        <v>2.3013333333333335</v>
      </c>
      <c r="BW469" s="2361">
        <f t="shared" si="1972"/>
        <v>4840</v>
      </c>
      <c r="BX469" s="2953">
        <f t="shared" si="1973"/>
        <v>-340</v>
      </c>
      <c r="BY469" s="1834">
        <f t="shared" si="1974"/>
        <v>1.0755555555555556</v>
      </c>
      <c r="BZ469" s="3151"/>
      <c r="CA469" s="6675">
        <v>4500</v>
      </c>
      <c r="CB469" s="6675"/>
      <c r="CC469" s="1790">
        <v>1125</v>
      </c>
      <c r="CD469" s="1791">
        <v>2251</v>
      </c>
      <c r="CE469" s="2359">
        <f t="shared" si="2063"/>
        <v>-1126</v>
      </c>
      <c r="CF469" s="1834">
        <f>CD469/CC469</f>
        <v>2.0008888888888889</v>
      </c>
      <c r="CG469" s="1971">
        <f>CD469</f>
        <v>2251</v>
      </c>
      <c r="CH469" s="2387">
        <f t="shared" si="2064"/>
        <v>2249</v>
      </c>
      <c r="CI469" s="1834">
        <f>CG469/CA469</f>
        <v>0.50022222222222223</v>
      </c>
      <c r="CM469" s="1792">
        <v>375</v>
      </c>
      <c r="CN469" s="1792">
        <v>375</v>
      </c>
      <c r="CO469" s="1806">
        <v>375</v>
      </c>
      <c r="CP469" s="1729"/>
      <c r="CQ469" s="1729"/>
      <c r="CR469" s="1729"/>
      <c r="CS469" s="1729"/>
      <c r="CT469" s="1729"/>
      <c r="CU469" s="1729"/>
      <c r="CV469" s="1729"/>
      <c r="CW469" s="1729"/>
      <c r="CX469" s="1729"/>
      <c r="CY469" s="5933">
        <v>7000</v>
      </c>
      <c r="CZ469" s="5934"/>
      <c r="DA469" s="4249">
        <v>375</v>
      </c>
      <c r="DB469" s="4249">
        <v>269</v>
      </c>
      <c r="DC469" s="4210">
        <f>DB469-DA469</f>
        <v>-106</v>
      </c>
      <c r="DD469" s="4211">
        <f t="shared" ref="DD469:DD471" si="2165">DB469/DA469</f>
        <v>0.71733333333333338</v>
      </c>
      <c r="DE469" s="4268">
        <f t="shared" si="2106"/>
        <v>6462</v>
      </c>
      <c r="DF469" s="4212">
        <f t="shared" si="2066"/>
        <v>538</v>
      </c>
      <c r="DG469" s="4213">
        <f>DE469/CY469</f>
        <v>0.92314285714285715</v>
      </c>
      <c r="DH469" s="5933">
        <v>7000</v>
      </c>
      <c r="DI469" s="5934"/>
      <c r="DJ469" s="4444">
        <v>375</v>
      </c>
      <c r="DK469" s="4444">
        <v>269</v>
      </c>
      <c r="DL469" s="4422">
        <f t="shared" si="2067"/>
        <v>106</v>
      </c>
      <c r="DM469" s="4423">
        <f>DK469/DJ469</f>
        <v>0.71733333333333338</v>
      </c>
      <c r="DN469" s="4424">
        <f t="shared" si="2140"/>
        <v>6731</v>
      </c>
      <c r="DO469" s="4099">
        <f t="shared" si="2069"/>
        <v>269</v>
      </c>
      <c r="DP469" s="4117">
        <f>DN469/DH469</f>
        <v>0.96157142857142852</v>
      </c>
      <c r="DQ469" s="5935">
        <v>7000</v>
      </c>
      <c r="DR469" s="5936"/>
      <c r="DS469" s="2683">
        <v>375</v>
      </c>
      <c r="DT469" s="2683">
        <v>269</v>
      </c>
      <c r="DU469" s="4504">
        <f t="shared" si="2125"/>
        <v>106</v>
      </c>
      <c r="DV469" s="2682">
        <f>DT469/DS469</f>
        <v>0.71733333333333338</v>
      </c>
      <c r="DW469" s="2683">
        <f t="shared" si="2141"/>
        <v>7000</v>
      </c>
      <c r="DX469" s="4099">
        <f t="shared" si="2127"/>
        <v>0</v>
      </c>
      <c r="DY469" s="4117">
        <f>DW469/DQ469</f>
        <v>1</v>
      </c>
      <c r="DZ469" s="6927">
        <v>4500</v>
      </c>
      <c r="EA469" s="6928"/>
      <c r="EB469" s="3417">
        <v>375</v>
      </c>
      <c r="EC469" s="3417">
        <v>402</v>
      </c>
      <c r="ED469" s="3241">
        <f>EC469-EB469</f>
        <v>27</v>
      </c>
      <c r="EE469" s="1797">
        <f t="shared" ref="EE469:EE471" si="2166">EC469/EB469</f>
        <v>1.0720000000000001</v>
      </c>
      <c r="EF469" s="3488">
        <f t="shared" si="2074"/>
        <v>5242</v>
      </c>
      <c r="EG469" s="1798">
        <f t="shared" si="2075"/>
        <v>-742</v>
      </c>
      <c r="EH469" s="1799">
        <f>EF469/DZ469</f>
        <v>1.1648888888888889</v>
      </c>
      <c r="EI469" s="7362">
        <v>4500</v>
      </c>
      <c r="EJ469" s="7363"/>
      <c r="EK469" s="1978">
        <v>375</v>
      </c>
      <c r="EL469" s="1978">
        <v>389</v>
      </c>
      <c r="EM469" s="1808">
        <f t="shared" si="2076"/>
        <v>-14</v>
      </c>
      <c r="EN469" s="1732">
        <f>EL469/EK469</f>
        <v>1.0373333333333334</v>
      </c>
      <c r="EO469" s="3341">
        <f t="shared" si="2077"/>
        <v>5631</v>
      </c>
      <c r="EP469" s="1731">
        <f t="shared" si="2078"/>
        <v>-1131</v>
      </c>
      <c r="EQ469" s="1732">
        <f>EO469/EI469</f>
        <v>1.2513333333333334</v>
      </c>
      <c r="ER469" s="7364">
        <v>4500</v>
      </c>
      <c r="ES469" s="7365"/>
      <c r="ET469" s="3638">
        <v>375</v>
      </c>
      <c r="EU469" s="3638">
        <v>562</v>
      </c>
      <c r="EV469" s="3179">
        <f t="shared" si="2131"/>
        <v>-187</v>
      </c>
      <c r="EW469" s="3187">
        <f>EU469/ET469</f>
        <v>1.4986666666666666</v>
      </c>
      <c r="EX469" s="3638">
        <f t="shared" si="2142"/>
        <v>6193</v>
      </c>
      <c r="EY469" s="3179">
        <f t="shared" si="2133"/>
        <v>-1693</v>
      </c>
      <c r="EZ469" s="3187">
        <f>EX469/ER469</f>
        <v>1.3762222222222222</v>
      </c>
      <c r="FA469" s="6925">
        <v>4500</v>
      </c>
      <c r="FB469" s="6926"/>
      <c r="FC469" s="2587">
        <v>375</v>
      </c>
      <c r="FD469" s="2587">
        <v>1105</v>
      </c>
      <c r="FE469" s="1796">
        <f>FD469-FC469</f>
        <v>730</v>
      </c>
      <c r="FF469" s="1797">
        <f t="shared" ref="FF469:FF478" si="2167">FD469/FC469</f>
        <v>2.9466666666666668</v>
      </c>
      <c r="FG469" s="2959">
        <f t="shared" si="2083"/>
        <v>3356</v>
      </c>
      <c r="FH469" s="1798">
        <f t="shared" si="2084"/>
        <v>1144</v>
      </c>
      <c r="FI469" s="1799">
        <f>FG469/FA469</f>
        <v>0.74577777777777776</v>
      </c>
      <c r="FJ469" s="6925">
        <v>4500</v>
      </c>
      <c r="FK469" s="6926"/>
      <c r="FL469" s="2587">
        <v>375</v>
      </c>
      <c r="FM469" s="2587">
        <v>657</v>
      </c>
      <c r="FN469" s="1731">
        <f t="shared" si="2085"/>
        <v>-282</v>
      </c>
      <c r="FO469" s="1732">
        <f>FM469/FL469</f>
        <v>1.752</v>
      </c>
      <c r="FP469" s="2587">
        <f t="shared" si="2086"/>
        <v>4013</v>
      </c>
      <c r="FQ469" s="1731">
        <f t="shared" si="2087"/>
        <v>487</v>
      </c>
      <c r="FR469" s="1732">
        <f>FP469/FJ469</f>
        <v>0.89177777777777778</v>
      </c>
      <c r="FS469" s="6925">
        <v>4500</v>
      </c>
      <c r="FT469" s="6926"/>
      <c r="FU469" s="2587">
        <v>375</v>
      </c>
      <c r="FV469" s="2587">
        <v>827</v>
      </c>
      <c r="FW469" s="2943">
        <f t="shared" si="2088"/>
        <v>-452</v>
      </c>
      <c r="FX469" s="1701">
        <f>FV469/FU469</f>
        <v>2.2053333333333334</v>
      </c>
      <c r="FY469" s="2587">
        <f t="shared" si="2089"/>
        <v>4840</v>
      </c>
      <c r="FZ469" s="2943">
        <f t="shared" si="2090"/>
        <v>-340</v>
      </c>
      <c r="GA469" s="1701">
        <f>FY469/FS469</f>
        <v>1.0755555555555556</v>
      </c>
      <c r="GB469" s="1">
        <f t="shared" si="2091"/>
        <v>8.9333333333333265E-2</v>
      </c>
      <c r="GC469" s="2219">
        <v>0</v>
      </c>
      <c r="GD469" s="1895">
        <v>1</v>
      </c>
      <c r="GE469" s="2131" t="s">
        <v>269</v>
      </c>
      <c r="GF469" s="2131" t="s">
        <v>270</v>
      </c>
      <c r="GG469" s="2105" t="s">
        <v>101</v>
      </c>
      <c r="GH469" s="2105" t="s">
        <v>16</v>
      </c>
      <c r="GI469" s="2105" t="s">
        <v>16</v>
      </c>
      <c r="GJ469" s="2105" t="s">
        <v>17</v>
      </c>
      <c r="GK469" s="2105" t="s">
        <v>16</v>
      </c>
      <c r="GL469" s="2145">
        <v>1</v>
      </c>
      <c r="GM469" s="716" t="s">
        <v>1326</v>
      </c>
      <c r="GN469" s="687" t="s">
        <v>1327</v>
      </c>
      <c r="GO469" s="238">
        <v>4500</v>
      </c>
      <c r="GP469" s="719">
        <v>1125</v>
      </c>
      <c r="GQ469" s="2086">
        <v>2251</v>
      </c>
      <c r="GR469" s="2086">
        <v>-1126</v>
      </c>
      <c r="GS469" s="1895">
        <v>2.0008888888888889</v>
      </c>
      <c r="GT469" s="2086">
        <v>2251</v>
      </c>
      <c r="GU469" s="2086">
        <v>2249</v>
      </c>
      <c r="GV469" s="1895">
        <v>0.50022222222222223</v>
      </c>
    </row>
    <row r="470" spans="1:204" ht="51" x14ac:dyDescent="0.25">
      <c r="B470" s="7156"/>
      <c r="C470" s="5685"/>
      <c r="D470" s="7164"/>
      <c r="E470" s="7145"/>
      <c r="F470" s="7226"/>
      <c r="G470" s="7226"/>
      <c r="H470" s="5707"/>
      <c r="I470" s="5707"/>
      <c r="J470" s="5707"/>
      <c r="K470" s="5707"/>
      <c r="L470" s="5707"/>
      <c r="M470" s="5707"/>
      <c r="N470" s="5698"/>
      <c r="O470" s="5707"/>
      <c r="P470" s="7107"/>
      <c r="Q470" s="7107"/>
      <c r="R470" s="5704"/>
      <c r="S470" s="5698"/>
      <c r="T470" s="5698"/>
      <c r="U470" s="7116"/>
      <c r="V470" s="5698"/>
      <c r="W470" s="7142"/>
      <c r="X470" s="5692"/>
      <c r="Y470" s="2140">
        <v>2</v>
      </c>
      <c r="Z470" s="776" t="s">
        <v>1328</v>
      </c>
      <c r="AA470" s="688" t="s">
        <v>1212</v>
      </c>
      <c r="AB470" s="697">
        <v>247</v>
      </c>
      <c r="AC470" s="719">
        <v>66</v>
      </c>
      <c r="AD470" s="239">
        <f t="shared" si="2161"/>
        <v>0.26720647773279355</v>
      </c>
      <c r="AE470" s="238">
        <v>61</v>
      </c>
      <c r="AF470" s="239">
        <f t="shared" si="2162"/>
        <v>0.24696356275303644</v>
      </c>
      <c r="AG470" s="238">
        <v>60</v>
      </c>
      <c r="AH470" s="239">
        <f t="shared" si="2163"/>
        <v>0.24291497975708501</v>
      </c>
      <c r="AI470" s="4368">
        <v>70</v>
      </c>
      <c r="AJ470" s="239">
        <f t="shared" si="2164"/>
        <v>0.2834008097165992</v>
      </c>
      <c r="AK470" s="946">
        <f t="shared" si="2051"/>
        <v>1.0404858299595143</v>
      </c>
      <c r="AL470" s="2282">
        <v>2</v>
      </c>
      <c r="AM470" s="970" t="s">
        <v>2241</v>
      </c>
      <c r="AN470" s="970" t="s">
        <v>2243</v>
      </c>
      <c r="AO470" s="970" t="s">
        <v>2242</v>
      </c>
      <c r="AP470" s="970" t="s">
        <v>2244</v>
      </c>
      <c r="AQ470" s="970">
        <v>100</v>
      </c>
      <c r="AR470" s="970" t="s">
        <v>1212</v>
      </c>
      <c r="AS470" s="840" t="s">
        <v>1434</v>
      </c>
      <c r="AT470" s="2284"/>
      <c r="AU470" s="970" t="s">
        <v>1704</v>
      </c>
      <c r="AV470" s="5308">
        <v>400</v>
      </c>
      <c r="AW470" s="5309"/>
      <c r="AX470" s="4411">
        <f t="shared" si="2052"/>
        <v>70</v>
      </c>
      <c r="AY470" s="4450">
        <f t="shared" si="2053"/>
        <v>73</v>
      </c>
      <c r="AZ470" s="4411">
        <f t="shared" si="2054"/>
        <v>-3</v>
      </c>
      <c r="BA470" s="4496">
        <f t="shared" si="2055"/>
        <v>1.0428571428571429</v>
      </c>
      <c r="BB470" s="4450">
        <f t="shared" si="2119"/>
        <v>400</v>
      </c>
      <c r="BC470" s="4104">
        <f t="shared" si="2120"/>
        <v>0</v>
      </c>
      <c r="BD470" s="1834">
        <f t="shared" si="2121"/>
        <v>1</v>
      </c>
      <c r="BE470" s="4342">
        <f>SUM(AX470-AI470)</f>
        <v>0</v>
      </c>
      <c r="BF470" s="6573">
        <v>247</v>
      </c>
      <c r="BG470" s="6573">
        <v>247</v>
      </c>
      <c r="BH470" s="3672">
        <f t="shared" si="2156"/>
        <v>60</v>
      </c>
      <c r="BI470" s="3674">
        <f t="shared" si="2058"/>
        <v>80</v>
      </c>
      <c r="BJ470" s="3111">
        <f t="shared" si="2059"/>
        <v>-20</v>
      </c>
      <c r="BK470" s="2963">
        <f t="shared" si="2060"/>
        <v>1.3333333333333333</v>
      </c>
      <c r="BL470" s="3674">
        <f t="shared" si="2034"/>
        <v>327</v>
      </c>
      <c r="BM470" s="3122">
        <f t="shared" si="2061"/>
        <v>-80</v>
      </c>
      <c r="BN470" s="1834">
        <f t="shared" si="2062"/>
        <v>1.3238866396761133</v>
      </c>
      <c r="BO470" s="3700">
        <f t="shared" si="2122"/>
        <v>0</v>
      </c>
      <c r="BP470" s="3494"/>
      <c r="BQ470" s="6920">
        <v>247</v>
      </c>
      <c r="BR470" s="6920">
        <v>247</v>
      </c>
      <c r="BS470" s="2939">
        <f t="shared" si="2159"/>
        <v>61</v>
      </c>
      <c r="BT470" s="2361">
        <f t="shared" si="2159"/>
        <v>139</v>
      </c>
      <c r="BU470" s="2987">
        <f t="shared" si="1970"/>
        <v>-78</v>
      </c>
      <c r="BV470" s="2963">
        <f t="shared" si="1971"/>
        <v>2.278688524590164</v>
      </c>
      <c r="BW470" s="2361">
        <f t="shared" si="1972"/>
        <v>247</v>
      </c>
      <c r="BX470" s="2953">
        <f t="shared" si="1973"/>
        <v>0</v>
      </c>
      <c r="BY470" s="1834">
        <f t="shared" si="1974"/>
        <v>1</v>
      </c>
      <c r="BZ470" s="3151"/>
      <c r="CA470" s="6675">
        <v>247</v>
      </c>
      <c r="CB470" s="6675">
        <v>247</v>
      </c>
      <c r="CC470" s="1790">
        <v>66</v>
      </c>
      <c r="CD470" s="1791">
        <v>108</v>
      </c>
      <c r="CE470" s="2359">
        <f t="shared" si="2063"/>
        <v>-42</v>
      </c>
      <c r="CF470" s="1834">
        <f>CD470/CC470</f>
        <v>1.6363636363636365</v>
      </c>
      <c r="CG470" s="1971">
        <f>CD470</f>
        <v>108</v>
      </c>
      <c r="CH470" s="2387">
        <f t="shared" si="2064"/>
        <v>139</v>
      </c>
      <c r="CI470" s="1834">
        <f>CG470/CA470</f>
        <v>0.43724696356275305</v>
      </c>
      <c r="CM470" s="722">
        <v>22</v>
      </c>
      <c r="CN470" s="722">
        <v>22</v>
      </c>
      <c r="CO470" s="1793">
        <v>22</v>
      </c>
      <c r="CP470" s="1729"/>
      <c r="CQ470" s="1729"/>
      <c r="CR470" s="1729"/>
      <c r="CS470" s="1729"/>
      <c r="CT470" s="1729"/>
      <c r="CU470" s="1729"/>
      <c r="CV470" s="1729"/>
      <c r="CW470" s="1729"/>
      <c r="CX470" s="1729"/>
      <c r="CY470" s="5921">
        <v>400</v>
      </c>
      <c r="CZ470" s="5922">
        <v>247</v>
      </c>
      <c r="DA470" s="4249">
        <v>20</v>
      </c>
      <c r="DB470" s="4249">
        <v>23</v>
      </c>
      <c r="DC470" s="4214">
        <f>DB470-DA470</f>
        <v>3</v>
      </c>
      <c r="DD470" s="4215">
        <f t="shared" si="2165"/>
        <v>1.1499999999999999</v>
      </c>
      <c r="DE470" s="4269">
        <f t="shared" si="2106"/>
        <v>350</v>
      </c>
      <c r="DF470" s="4216">
        <f t="shared" si="2066"/>
        <v>50</v>
      </c>
      <c r="DG470" s="4217">
        <f t="shared" ref="DG470:DG485" si="2168">DE470/CY470</f>
        <v>0.875</v>
      </c>
      <c r="DH470" s="5921">
        <v>400</v>
      </c>
      <c r="DI470" s="5922">
        <v>247</v>
      </c>
      <c r="DJ470" s="4444">
        <v>25</v>
      </c>
      <c r="DK470" s="4444">
        <v>25</v>
      </c>
      <c r="DL470" s="4445">
        <f t="shared" si="2067"/>
        <v>0</v>
      </c>
      <c r="DM470" s="4446">
        <f>DK470/DJ470</f>
        <v>1</v>
      </c>
      <c r="DN470" s="4424">
        <f t="shared" si="2140"/>
        <v>375</v>
      </c>
      <c r="DO470" s="4093">
        <f t="shared" si="2069"/>
        <v>25</v>
      </c>
      <c r="DP470" s="1747">
        <f>DN470/DH470</f>
        <v>0.9375</v>
      </c>
      <c r="DQ470" s="5923">
        <v>400</v>
      </c>
      <c r="DR470" s="5924">
        <v>247</v>
      </c>
      <c r="DS470" s="2685">
        <v>25</v>
      </c>
      <c r="DT470" s="2685">
        <v>25</v>
      </c>
      <c r="DU470" s="4502">
        <f t="shared" si="2125"/>
        <v>0</v>
      </c>
      <c r="DV470" s="2684">
        <f>DT470/DS470</f>
        <v>1</v>
      </c>
      <c r="DW470" s="2683">
        <f t="shared" si="2141"/>
        <v>400</v>
      </c>
      <c r="DX470" s="4093">
        <f t="shared" si="2127"/>
        <v>0</v>
      </c>
      <c r="DY470" s="1747">
        <f>DW470/DQ470</f>
        <v>1</v>
      </c>
      <c r="DZ470" s="5902">
        <v>247</v>
      </c>
      <c r="EA470" s="5903">
        <v>247</v>
      </c>
      <c r="EB470" s="3417">
        <v>15</v>
      </c>
      <c r="EC470" s="3417">
        <v>17</v>
      </c>
      <c r="ED470" s="3242">
        <f>EC470-EB470</f>
        <v>2</v>
      </c>
      <c r="EE470" s="1801">
        <f t="shared" si="2166"/>
        <v>1.1333333333333333</v>
      </c>
      <c r="EF470" s="3489">
        <f t="shared" si="2074"/>
        <v>264</v>
      </c>
      <c r="EG470" s="1802">
        <f t="shared" si="2075"/>
        <v>-17</v>
      </c>
      <c r="EH470" s="1803">
        <f t="shared" ref="EH470:EH486" si="2169">EF470/DZ470</f>
        <v>1.0688259109311742</v>
      </c>
      <c r="EI470" s="5904">
        <v>247</v>
      </c>
      <c r="EJ470" s="5905">
        <v>247</v>
      </c>
      <c r="EK470" s="1978">
        <v>20</v>
      </c>
      <c r="EL470" s="1978">
        <v>27</v>
      </c>
      <c r="EM470" s="1782">
        <f t="shared" si="2076"/>
        <v>-7</v>
      </c>
      <c r="EN470" s="1736">
        <f>EL470/EK470</f>
        <v>1.35</v>
      </c>
      <c r="EO470" s="3341">
        <f t="shared" si="2077"/>
        <v>291</v>
      </c>
      <c r="EP470" s="1735">
        <f t="shared" si="2078"/>
        <v>-44</v>
      </c>
      <c r="EQ470" s="1736">
        <f>EO470/EI470</f>
        <v>1.1781376518218623</v>
      </c>
      <c r="ER470" s="5906">
        <v>247</v>
      </c>
      <c r="ES470" s="5907">
        <v>247</v>
      </c>
      <c r="ET470" s="3643">
        <v>25</v>
      </c>
      <c r="EU470" s="3643">
        <v>36</v>
      </c>
      <c r="EV470" s="3174">
        <f t="shared" si="2131"/>
        <v>-11</v>
      </c>
      <c r="EW470" s="1747">
        <f>EU470/ET470</f>
        <v>1.44</v>
      </c>
      <c r="EX470" s="3638">
        <f t="shared" si="2142"/>
        <v>327</v>
      </c>
      <c r="EY470" s="3174">
        <f t="shared" si="2133"/>
        <v>-80</v>
      </c>
      <c r="EZ470" s="1747">
        <f>EX470/ER470</f>
        <v>1.3238866396761133</v>
      </c>
      <c r="FA470" s="6851">
        <v>247</v>
      </c>
      <c r="FB470" s="6852">
        <v>247</v>
      </c>
      <c r="FC470" s="2588">
        <v>21</v>
      </c>
      <c r="FD470" s="2589">
        <v>66</v>
      </c>
      <c r="FE470" s="1800">
        <f>FD470-FC470</f>
        <v>45</v>
      </c>
      <c r="FF470" s="1801">
        <f t="shared" si="2167"/>
        <v>3.1428571428571428</v>
      </c>
      <c r="FG470" s="2960">
        <f t="shared" si="2083"/>
        <v>174</v>
      </c>
      <c r="FH470" s="1802">
        <f t="shared" si="2084"/>
        <v>73</v>
      </c>
      <c r="FI470" s="1803">
        <f t="shared" ref="FI470:FI486" si="2170">FG470/FA470</f>
        <v>0.70445344129554655</v>
      </c>
      <c r="FJ470" s="6851">
        <v>247</v>
      </c>
      <c r="FK470" s="6852">
        <v>247</v>
      </c>
      <c r="FL470" s="2589">
        <v>20</v>
      </c>
      <c r="FM470" s="2589">
        <v>27</v>
      </c>
      <c r="FN470" s="1735">
        <f t="shared" si="2085"/>
        <v>-7</v>
      </c>
      <c r="FO470" s="1736">
        <f>FM470/FL470</f>
        <v>1.35</v>
      </c>
      <c r="FP470" s="2587">
        <f t="shared" si="2086"/>
        <v>201</v>
      </c>
      <c r="FQ470" s="1735">
        <f t="shared" si="2087"/>
        <v>46</v>
      </c>
      <c r="FR470" s="1736">
        <f>FP470/FJ470</f>
        <v>0.81376518218623484</v>
      </c>
      <c r="FS470" s="6851">
        <v>247</v>
      </c>
      <c r="FT470" s="6852">
        <v>247</v>
      </c>
      <c r="FU470" s="2589">
        <v>20</v>
      </c>
      <c r="FV470" s="2589">
        <v>46</v>
      </c>
      <c r="FW470" s="2942">
        <f t="shared" si="2088"/>
        <v>-26</v>
      </c>
      <c r="FX470" s="1747">
        <f>FV470/FU470</f>
        <v>2.2999999999999998</v>
      </c>
      <c r="FY470" s="2587">
        <f t="shared" si="2089"/>
        <v>247</v>
      </c>
      <c r="FZ470" s="2942">
        <f t="shared" si="2090"/>
        <v>0</v>
      </c>
      <c r="GA470" s="1747">
        <f>FY470/FS470</f>
        <v>1</v>
      </c>
      <c r="GB470" s="1">
        <f t="shared" si="2091"/>
        <v>6.8825910931174183E-2</v>
      </c>
      <c r="GC470" s="2219">
        <v>0</v>
      </c>
      <c r="GD470" s="1895">
        <v>1</v>
      </c>
      <c r="GE470" s="2131" t="s">
        <v>269</v>
      </c>
      <c r="GF470" s="2131" t="s">
        <v>270</v>
      </c>
      <c r="GG470" s="2105" t="s">
        <v>101</v>
      </c>
      <c r="GH470" s="2105" t="s">
        <v>16</v>
      </c>
      <c r="GI470" s="2105" t="s">
        <v>16</v>
      </c>
      <c r="GJ470" s="2105" t="s">
        <v>17</v>
      </c>
      <c r="GK470" s="2105" t="s">
        <v>16</v>
      </c>
      <c r="GL470" s="2145">
        <v>2</v>
      </c>
      <c r="GM470" s="717" t="s">
        <v>1328</v>
      </c>
      <c r="GN470" s="687" t="s">
        <v>1212</v>
      </c>
      <c r="GO470" s="238">
        <v>247</v>
      </c>
      <c r="GP470" s="719">
        <v>66</v>
      </c>
      <c r="GQ470" s="2086">
        <v>108</v>
      </c>
      <c r="GR470" s="2086">
        <v>-42</v>
      </c>
      <c r="GS470" s="1895">
        <v>1.6363636363636365</v>
      </c>
      <c r="GT470" s="2086">
        <v>108</v>
      </c>
      <c r="GU470" s="2086">
        <v>139</v>
      </c>
      <c r="GV470" s="1895">
        <v>0.43724696356275305</v>
      </c>
    </row>
    <row r="471" spans="1:204" ht="38.25" x14ac:dyDescent="0.25">
      <c r="B471" s="7156"/>
      <c r="C471" s="5685"/>
      <c r="D471" s="7164"/>
      <c r="E471" s="7145"/>
      <c r="F471" s="7226"/>
      <c r="G471" s="7226"/>
      <c r="H471" s="5707"/>
      <c r="I471" s="5707"/>
      <c r="J471" s="5707"/>
      <c r="K471" s="5707"/>
      <c r="L471" s="5707"/>
      <c r="M471" s="5707"/>
      <c r="N471" s="5698"/>
      <c r="O471" s="5707"/>
      <c r="P471" s="7107"/>
      <c r="Q471" s="7107"/>
      <c r="R471" s="5704"/>
      <c r="S471" s="5698"/>
      <c r="T471" s="5698"/>
      <c r="U471" s="7116"/>
      <c r="V471" s="5698"/>
      <c r="W471" s="7142"/>
      <c r="X471" s="5692"/>
      <c r="Y471" s="2140">
        <v>3</v>
      </c>
      <c r="Z471" s="776" t="s">
        <v>1329</v>
      </c>
      <c r="AA471" s="688" t="s">
        <v>1330</v>
      </c>
      <c r="AB471" s="697">
        <v>92000</v>
      </c>
      <c r="AC471" s="719">
        <v>19920</v>
      </c>
      <c r="AD471" s="239">
        <f t="shared" si="2161"/>
        <v>0.21652173913043479</v>
      </c>
      <c r="AE471" s="238">
        <v>19920</v>
      </c>
      <c r="AF471" s="239">
        <f t="shared" si="2162"/>
        <v>0.21652173913043479</v>
      </c>
      <c r="AG471" s="238">
        <v>26080</v>
      </c>
      <c r="AH471" s="239">
        <f t="shared" si="2163"/>
        <v>0.28347826086956524</v>
      </c>
      <c r="AI471" s="238">
        <v>26080</v>
      </c>
      <c r="AJ471" s="239">
        <f t="shared" si="2164"/>
        <v>0.28347826086956524</v>
      </c>
      <c r="AK471" s="946">
        <f t="shared" si="2051"/>
        <v>1</v>
      </c>
      <c r="AL471" s="2282">
        <v>3</v>
      </c>
      <c r="AM471" s="970" t="s">
        <v>2245</v>
      </c>
      <c r="AN471" s="970" t="s">
        <v>2247</v>
      </c>
      <c r="AO471" s="970" t="s">
        <v>2246</v>
      </c>
      <c r="AP471" s="970" t="s">
        <v>2248</v>
      </c>
      <c r="AQ471" s="970">
        <v>100</v>
      </c>
      <c r="AR471" s="970" t="s">
        <v>1330</v>
      </c>
      <c r="AS471" s="1018" t="s">
        <v>1579</v>
      </c>
      <c r="AT471" s="2284"/>
      <c r="AU471" s="970" t="s">
        <v>1704</v>
      </c>
      <c r="AV471" s="5310">
        <v>92000</v>
      </c>
      <c r="AW471" s="5311"/>
      <c r="AX471" s="4411">
        <f t="shared" si="2052"/>
        <v>26080</v>
      </c>
      <c r="AY471" s="4450">
        <f t="shared" si="2053"/>
        <v>32530</v>
      </c>
      <c r="AZ471" s="4411">
        <f t="shared" si="2054"/>
        <v>-6450</v>
      </c>
      <c r="BA471" s="4496">
        <f t="shared" si="2055"/>
        <v>1.2473159509202454</v>
      </c>
      <c r="BB471" s="4450">
        <f t="shared" si="2119"/>
        <v>92000</v>
      </c>
      <c r="BC471" s="4104">
        <f t="shared" si="2120"/>
        <v>0</v>
      </c>
      <c r="BD471" s="1834">
        <f t="shared" si="2121"/>
        <v>1</v>
      </c>
      <c r="BE471" s="4468">
        <f>SUM(AX471-AI471)</f>
        <v>0</v>
      </c>
      <c r="BF471" s="6573">
        <v>92000</v>
      </c>
      <c r="BG471" s="6573">
        <v>92000</v>
      </c>
      <c r="BH471" s="3672">
        <f t="shared" si="2156"/>
        <v>26080</v>
      </c>
      <c r="BI471" s="3674">
        <f t="shared" si="2058"/>
        <v>23000</v>
      </c>
      <c r="BJ471" s="3111">
        <f t="shared" si="2059"/>
        <v>3080</v>
      </c>
      <c r="BK471" s="2963">
        <f t="shared" si="2060"/>
        <v>0.88190184049079756</v>
      </c>
      <c r="BL471" s="3674">
        <f t="shared" si="2034"/>
        <v>59470</v>
      </c>
      <c r="BM471" s="3122">
        <f t="shared" si="2061"/>
        <v>32530</v>
      </c>
      <c r="BN471" s="1834">
        <f t="shared" si="2062"/>
        <v>0.6464130434782609</v>
      </c>
      <c r="BO471" s="3700">
        <f t="shared" si="2122"/>
        <v>0</v>
      </c>
      <c r="BP471" s="3494"/>
      <c r="BQ471" s="6920">
        <v>92000</v>
      </c>
      <c r="BR471" s="6920">
        <v>92000</v>
      </c>
      <c r="BS471" s="2939">
        <f t="shared" si="2159"/>
        <v>19920</v>
      </c>
      <c r="BT471" s="2361">
        <f t="shared" si="2159"/>
        <v>19920</v>
      </c>
      <c r="BU471" s="2987">
        <f t="shared" si="1970"/>
        <v>0</v>
      </c>
      <c r="BV471" s="2963">
        <f t="shared" si="1971"/>
        <v>1</v>
      </c>
      <c r="BW471" s="2361">
        <f t="shared" si="1972"/>
        <v>36470</v>
      </c>
      <c r="BX471" s="2953">
        <f t="shared" si="1973"/>
        <v>55530</v>
      </c>
      <c r="BY471" s="1834">
        <f t="shared" si="1974"/>
        <v>0.3964130434782609</v>
      </c>
      <c r="BZ471" s="3151"/>
      <c r="CA471" s="6675">
        <v>92000</v>
      </c>
      <c r="CB471" s="6675">
        <v>92000</v>
      </c>
      <c r="CC471" s="1790">
        <v>19920</v>
      </c>
      <c r="CD471" s="1791">
        <v>16550</v>
      </c>
      <c r="CE471" s="2359">
        <f t="shared" si="2063"/>
        <v>3370</v>
      </c>
      <c r="CF471" s="1834">
        <f>CD471/CC471</f>
        <v>0.83082329317269077</v>
      </c>
      <c r="CG471" s="1971">
        <f>CD471</f>
        <v>16550</v>
      </c>
      <c r="CH471" s="2387">
        <f t="shared" si="2064"/>
        <v>75450</v>
      </c>
      <c r="CI471" s="1834">
        <f>CG471/CA471</f>
        <v>0.17989130434782608</v>
      </c>
      <c r="CM471" s="722">
        <v>6640</v>
      </c>
      <c r="CN471" s="722">
        <v>6640</v>
      </c>
      <c r="CO471" s="1807">
        <v>6640</v>
      </c>
      <c r="CP471" s="1729"/>
      <c r="CQ471" s="1729"/>
      <c r="CR471" s="1729"/>
      <c r="CS471" s="1729"/>
      <c r="CT471" s="1729"/>
      <c r="CU471" s="1729"/>
      <c r="CV471" s="1729"/>
      <c r="CW471" s="1729"/>
      <c r="CX471" s="1729"/>
      <c r="CY471" s="5902">
        <v>92000</v>
      </c>
      <c r="CZ471" s="5903">
        <v>92000</v>
      </c>
      <c r="DA471" s="4251">
        <v>8694</v>
      </c>
      <c r="DB471" s="4251">
        <v>10920</v>
      </c>
      <c r="DC471" s="4214">
        <f t="shared" ref="DC471:DC485" si="2171">DB471-DA471</f>
        <v>2226</v>
      </c>
      <c r="DD471" s="4215">
        <f t="shared" si="2165"/>
        <v>1.2560386473429952</v>
      </c>
      <c r="DE471" s="4269">
        <f t="shared" si="2106"/>
        <v>70390</v>
      </c>
      <c r="DF471" s="4216">
        <f t="shared" si="2066"/>
        <v>21610</v>
      </c>
      <c r="DG471" s="4217">
        <f t="shared" si="2168"/>
        <v>0.76510869565217388</v>
      </c>
      <c r="DH471" s="5904">
        <v>92000</v>
      </c>
      <c r="DI471" s="5905">
        <v>92000</v>
      </c>
      <c r="DJ471" s="4436">
        <v>8694</v>
      </c>
      <c r="DK471" s="4436">
        <v>10920</v>
      </c>
      <c r="DL471" s="4445">
        <f t="shared" si="2067"/>
        <v>-2226</v>
      </c>
      <c r="DM471" s="4446">
        <f>DK471/DJ471</f>
        <v>1.2560386473429952</v>
      </c>
      <c r="DN471" s="4424">
        <f t="shared" si="2140"/>
        <v>81310</v>
      </c>
      <c r="DO471" s="4093">
        <f t="shared" si="2069"/>
        <v>10690</v>
      </c>
      <c r="DP471" s="1747">
        <f>DN471/DH471</f>
        <v>0.88380434782608697</v>
      </c>
      <c r="DQ471" s="5906">
        <v>92000</v>
      </c>
      <c r="DR471" s="5907">
        <v>92000</v>
      </c>
      <c r="DS471" s="4748">
        <v>8692</v>
      </c>
      <c r="DT471" s="2685">
        <v>10690</v>
      </c>
      <c r="DU471" s="4502">
        <f t="shared" si="2125"/>
        <v>-1998</v>
      </c>
      <c r="DV471" s="2684">
        <f>DT471/DS471</f>
        <v>1.2298665439484584</v>
      </c>
      <c r="DW471" s="2683">
        <f t="shared" si="2141"/>
        <v>92000</v>
      </c>
      <c r="DX471" s="4093">
        <f t="shared" si="2127"/>
        <v>0</v>
      </c>
      <c r="DY471" s="1747">
        <f>DW471/DQ471</f>
        <v>1</v>
      </c>
      <c r="DZ471" s="5902">
        <v>92000</v>
      </c>
      <c r="EA471" s="5903">
        <v>92000</v>
      </c>
      <c r="EB471" s="3420">
        <v>6640</v>
      </c>
      <c r="EC471" s="3420">
        <v>6640</v>
      </c>
      <c r="ED471" s="3242">
        <f t="shared" ref="ED471:ED486" si="2172">EC471-EB471</f>
        <v>0</v>
      </c>
      <c r="EE471" s="1801">
        <f t="shared" si="2166"/>
        <v>1</v>
      </c>
      <c r="EF471" s="3489">
        <f t="shared" si="2074"/>
        <v>43110</v>
      </c>
      <c r="EG471" s="1802">
        <f t="shared" si="2075"/>
        <v>48890</v>
      </c>
      <c r="EH471" s="1803">
        <f t="shared" si="2169"/>
        <v>0.46858695652173915</v>
      </c>
      <c r="EI471" s="5904">
        <v>92000</v>
      </c>
      <c r="EJ471" s="5905">
        <v>92000</v>
      </c>
      <c r="EK471" s="1980">
        <v>6640</v>
      </c>
      <c r="EL471" s="1980">
        <v>6640</v>
      </c>
      <c r="EM471" s="1782">
        <f t="shared" si="2076"/>
        <v>0</v>
      </c>
      <c r="EN471" s="1736">
        <f>EL471/EK471</f>
        <v>1</v>
      </c>
      <c r="EO471" s="3341">
        <f t="shared" si="2077"/>
        <v>49750</v>
      </c>
      <c r="EP471" s="1735">
        <f t="shared" si="2078"/>
        <v>42250</v>
      </c>
      <c r="EQ471" s="1736">
        <f>EO471/EI471</f>
        <v>0.54076086956521741</v>
      </c>
      <c r="ER471" s="5906">
        <v>92000</v>
      </c>
      <c r="ES471" s="5907">
        <v>92000</v>
      </c>
      <c r="ET471" s="3721">
        <v>12800</v>
      </c>
      <c r="EU471" s="3643">
        <v>9720</v>
      </c>
      <c r="EV471" s="3174">
        <f t="shared" si="2131"/>
        <v>3080</v>
      </c>
      <c r="EW471" s="1747">
        <f>EU471/ET471</f>
        <v>0.75937500000000002</v>
      </c>
      <c r="EX471" s="3638">
        <f t="shared" si="2142"/>
        <v>59470</v>
      </c>
      <c r="EY471" s="3174">
        <f t="shared" si="2133"/>
        <v>32530</v>
      </c>
      <c r="EZ471" s="1747">
        <f>EX471/ER471</f>
        <v>0.6464130434782609</v>
      </c>
      <c r="FA471" s="6851">
        <v>92000</v>
      </c>
      <c r="FB471" s="6852">
        <v>92000</v>
      </c>
      <c r="FC471" s="2555">
        <v>6640</v>
      </c>
      <c r="FD471" s="2555">
        <v>6640</v>
      </c>
      <c r="FE471" s="1800">
        <f t="shared" ref="FE471:FE486" si="2173">FD471-FC471</f>
        <v>0</v>
      </c>
      <c r="FF471" s="1801">
        <f t="shared" si="2167"/>
        <v>1</v>
      </c>
      <c r="FG471" s="2960">
        <f t="shared" si="2083"/>
        <v>23190</v>
      </c>
      <c r="FH471" s="1802">
        <f t="shared" si="2084"/>
        <v>68810</v>
      </c>
      <c r="FI471" s="1803">
        <f t="shared" si="2170"/>
        <v>0.25206521739130433</v>
      </c>
      <c r="FJ471" s="6851">
        <v>92000</v>
      </c>
      <c r="FK471" s="6852">
        <v>92000</v>
      </c>
      <c r="FL471" s="2594">
        <v>6640</v>
      </c>
      <c r="FM471" s="2594">
        <v>6640</v>
      </c>
      <c r="FN471" s="1735">
        <f t="shared" si="2085"/>
        <v>0</v>
      </c>
      <c r="FO471" s="1736">
        <f>FM471/FL471</f>
        <v>1</v>
      </c>
      <c r="FP471" s="2587">
        <f t="shared" si="2086"/>
        <v>29830</v>
      </c>
      <c r="FQ471" s="1735">
        <f t="shared" si="2087"/>
        <v>62170</v>
      </c>
      <c r="FR471" s="1736">
        <f>FP471/FJ471</f>
        <v>0.32423913043478259</v>
      </c>
      <c r="FS471" s="6851">
        <v>92000</v>
      </c>
      <c r="FT471" s="6852">
        <v>92000</v>
      </c>
      <c r="FU471" s="2938">
        <v>6640</v>
      </c>
      <c r="FV471" s="2589">
        <v>6640</v>
      </c>
      <c r="FW471" s="2942">
        <f t="shared" si="2088"/>
        <v>0</v>
      </c>
      <c r="FX471" s="1747">
        <f>FV471/FU471</f>
        <v>1</v>
      </c>
      <c r="FY471" s="2587">
        <f t="shared" si="2089"/>
        <v>36470</v>
      </c>
      <c r="FZ471" s="2942">
        <f t="shared" si="2090"/>
        <v>55530</v>
      </c>
      <c r="GA471" s="1747">
        <f>FY471/FS471</f>
        <v>0.3964130434782609</v>
      </c>
      <c r="GB471" s="1">
        <f t="shared" si="2091"/>
        <v>7.2173913043478255E-2</v>
      </c>
      <c r="GC471" s="2219">
        <v>0</v>
      </c>
      <c r="GD471" s="1895">
        <v>1</v>
      </c>
      <c r="GE471" s="2131" t="s">
        <v>269</v>
      </c>
      <c r="GF471" s="2131" t="s">
        <v>270</v>
      </c>
      <c r="GG471" s="2105" t="s">
        <v>101</v>
      </c>
      <c r="GH471" s="2105" t="s">
        <v>16</v>
      </c>
      <c r="GI471" s="2105" t="s">
        <v>16</v>
      </c>
      <c r="GJ471" s="2105" t="s">
        <v>17</v>
      </c>
      <c r="GK471" s="2105" t="s">
        <v>16</v>
      </c>
      <c r="GL471" s="2145">
        <v>3</v>
      </c>
      <c r="GM471" s="717" t="s">
        <v>1329</v>
      </c>
      <c r="GN471" s="687" t="s">
        <v>1330</v>
      </c>
      <c r="GO471" s="238">
        <v>92000</v>
      </c>
      <c r="GP471" s="719">
        <v>19920</v>
      </c>
      <c r="GQ471" s="2086">
        <v>16550</v>
      </c>
      <c r="GR471" s="2086">
        <v>3370</v>
      </c>
      <c r="GS471" s="1895">
        <v>0.83082329317269077</v>
      </c>
      <c r="GT471" s="2086">
        <v>16550</v>
      </c>
      <c r="GU471" s="2086">
        <v>75450</v>
      </c>
      <c r="GV471" s="1895">
        <v>0.17989130434782608</v>
      </c>
    </row>
    <row r="472" spans="1:204" ht="51" x14ac:dyDescent="0.25">
      <c r="B472" s="7156"/>
      <c r="C472" s="5685"/>
      <c r="D472" s="7164"/>
      <c r="E472" s="7145"/>
      <c r="F472" s="7226"/>
      <c r="G472" s="7226"/>
      <c r="H472" s="5707"/>
      <c r="I472" s="5707"/>
      <c r="J472" s="5707"/>
      <c r="K472" s="5707"/>
      <c r="L472" s="5707"/>
      <c r="M472" s="5707"/>
      <c r="N472" s="5698"/>
      <c r="O472" s="5707"/>
      <c r="P472" s="7107"/>
      <c r="Q472" s="7107"/>
      <c r="R472" s="5704"/>
      <c r="S472" s="5698"/>
      <c r="T472" s="5698"/>
      <c r="U472" s="7116"/>
      <c r="V472" s="5698"/>
      <c r="W472" s="7142"/>
      <c r="X472" s="5692"/>
      <c r="Y472" s="3594">
        <v>4</v>
      </c>
      <c r="Z472" s="776" t="s">
        <v>3766</v>
      </c>
      <c r="AA472" s="688" t="s">
        <v>1332</v>
      </c>
      <c r="AB472" s="697">
        <v>12</v>
      </c>
      <c r="AC472" s="719">
        <v>0</v>
      </c>
      <c r="AD472" s="239">
        <f>AC472/AB472</f>
        <v>0</v>
      </c>
      <c r="AE472" s="238">
        <v>12</v>
      </c>
      <c r="AF472" s="239">
        <f>AE472/AB472</f>
        <v>1</v>
      </c>
      <c r="AG472" s="238">
        <v>0</v>
      </c>
      <c r="AH472" s="239">
        <f>AG472/AB472</f>
        <v>0</v>
      </c>
      <c r="AI472" s="238">
        <v>0</v>
      </c>
      <c r="AJ472" s="239">
        <f>AI472/AB472</f>
        <v>0</v>
      </c>
      <c r="AK472" s="946">
        <f t="shared" si="2051"/>
        <v>1</v>
      </c>
      <c r="AL472" s="2275">
        <v>4</v>
      </c>
      <c r="AM472" s="970" t="s">
        <v>2249</v>
      </c>
      <c r="AN472" s="970" t="s">
        <v>2251</v>
      </c>
      <c r="AO472" s="970" t="s">
        <v>2250</v>
      </c>
      <c r="AP472" s="970" t="s">
        <v>2252</v>
      </c>
      <c r="AQ472" s="970">
        <v>100</v>
      </c>
      <c r="AR472" s="970" t="s">
        <v>1332</v>
      </c>
      <c r="AS472" s="1018" t="s">
        <v>1434</v>
      </c>
      <c r="AT472" s="2275"/>
      <c r="AU472" s="970" t="s">
        <v>1704</v>
      </c>
      <c r="AV472" s="5312">
        <v>12</v>
      </c>
      <c r="AW472" s="5313"/>
      <c r="AX472" s="4089">
        <f t="shared" si="2052"/>
        <v>0</v>
      </c>
      <c r="AY472" s="2840">
        <f t="shared" si="2053"/>
        <v>0</v>
      </c>
      <c r="AZ472" s="4089">
        <f t="shared" si="2054"/>
        <v>0</v>
      </c>
      <c r="BA472" s="2842" t="e">
        <f t="shared" si="2055"/>
        <v>#DIV/0!</v>
      </c>
      <c r="BB472" s="2840">
        <f t="shared" si="2119"/>
        <v>0</v>
      </c>
      <c r="BC472" s="2843">
        <f t="shared" si="2120"/>
        <v>12</v>
      </c>
      <c r="BD472" s="2963">
        <f t="shared" si="2121"/>
        <v>0</v>
      </c>
      <c r="BE472" s="4750"/>
      <c r="BF472" s="6571">
        <v>12</v>
      </c>
      <c r="BG472" s="6571">
        <v>12</v>
      </c>
      <c r="BH472" s="3636">
        <f t="shared" si="2156"/>
        <v>12</v>
      </c>
      <c r="BI472" s="2840">
        <f t="shared" si="2058"/>
        <v>0</v>
      </c>
      <c r="BJ472" s="3636">
        <f t="shared" si="2059"/>
        <v>12</v>
      </c>
      <c r="BK472" s="2842">
        <f t="shared" si="2060"/>
        <v>0</v>
      </c>
      <c r="BL472" s="2840">
        <f t="shared" si="2034"/>
        <v>0</v>
      </c>
      <c r="BM472" s="2843">
        <f t="shared" si="2061"/>
        <v>12</v>
      </c>
      <c r="BN472" s="2963">
        <f t="shared" si="2062"/>
        <v>0</v>
      </c>
      <c r="BO472" s="3679">
        <f t="shared" si="2122"/>
        <v>-12</v>
      </c>
      <c r="BP472" s="3494"/>
      <c r="BQ472" s="6920">
        <v>12</v>
      </c>
      <c r="BR472" s="6920">
        <v>12</v>
      </c>
      <c r="BS472" s="2939">
        <f t="shared" ref="BS472:BS473" si="2174">SUM(FC472+FL472+FU472)</f>
        <v>12</v>
      </c>
      <c r="BT472" s="2361">
        <f t="shared" ref="BT472:BT473" si="2175">SUM(FD472+FM472+FV472)</f>
        <v>0</v>
      </c>
      <c r="BU472" s="2987">
        <f t="shared" si="1970"/>
        <v>12</v>
      </c>
      <c r="BV472" s="2963">
        <f t="shared" si="1971"/>
        <v>0</v>
      </c>
      <c r="BW472" s="2361">
        <f t="shared" si="1972"/>
        <v>0</v>
      </c>
      <c r="BX472" s="2953">
        <f t="shared" si="1973"/>
        <v>12</v>
      </c>
      <c r="BY472" s="2963">
        <f t="shared" si="1974"/>
        <v>0</v>
      </c>
      <c r="BZ472" s="3151"/>
      <c r="CA472" s="6675">
        <v>12</v>
      </c>
      <c r="CB472" s="6675">
        <v>12</v>
      </c>
      <c r="CC472" s="1790">
        <v>0</v>
      </c>
      <c r="CD472" s="1791">
        <v>0</v>
      </c>
      <c r="CE472" s="2359">
        <f t="shared" si="2063"/>
        <v>0</v>
      </c>
      <c r="CF472" s="1834">
        <v>0</v>
      </c>
      <c r="CG472" s="1971">
        <f t="shared" ref="CG472:CG486" si="2176">CD472</f>
        <v>0</v>
      </c>
      <c r="CH472" s="2387">
        <f t="shared" si="2064"/>
        <v>12</v>
      </c>
      <c r="CI472" s="1834">
        <f t="shared" ref="CI472:CI486" si="2177">CG472/CA472</f>
        <v>0</v>
      </c>
      <c r="CM472" s="722">
        <v>0</v>
      </c>
      <c r="CN472" s="722">
        <v>0</v>
      </c>
      <c r="CO472" s="1793">
        <v>0</v>
      </c>
      <c r="CP472" s="1729"/>
      <c r="CQ472" s="1729"/>
      <c r="CR472" s="1729"/>
      <c r="CS472" s="1729"/>
      <c r="CT472" s="1729"/>
      <c r="CU472" s="1729"/>
      <c r="CV472" s="1729"/>
      <c r="CW472" s="1729"/>
      <c r="CX472" s="1729"/>
      <c r="CY472" s="5902">
        <v>12</v>
      </c>
      <c r="CZ472" s="5903">
        <v>12</v>
      </c>
      <c r="DA472" s="2840"/>
      <c r="DB472" s="2840"/>
      <c r="DC472" s="3482"/>
      <c r="DD472" s="4261"/>
      <c r="DE472" s="4262"/>
      <c r="DF472" s="4263"/>
      <c r="DG472" s="3483"/>
      <c r="DH472" s="5912"/>
      <c r="DI472" s="5913"/>
      <c r="DJ472" s="4739"/>
      <c r="DK472" s="4739"/>
      <c r="DL472" s="4740">
        <f t="shared" si="2067"/>
        <v>0</v>
      </c>
      <c r="DM472" s="4741">
        <v>0</v>
      </c>
      <c r="DN472" s="4433">
        <f t="shared" si="2140"/>
        <v>0</v>
      </c>
      <c r="DO472" s="4742">
        <f t="shared" si="2069"/>
        <v>0</v>
      </c>
      <c r="DP472" s="4741" t="e">
        <f t="shared" ref="DP472:DP485" si="2178">DN472/DH472</f>
        <v>#DIV/0!</v>
      </c>
      <c r="DQ472" s="5919">
        <v>12</v>
      </c>
      <c r="DR472" s="5920">
        <v>12</v>
      </c>
      <c r="DS472" s="3487"/>
      <c r="DT472" s="3487"/>
      <c r="DU472" s="4506">
        <f t="shared" si="2125"/>
        <v>0</v>
      </c>
      <c r="DV472" s="3411">
        <v>0</v>
      </c>
      <c r="DW472" s="3376">
        <f t="shared" si="2141"/>
        <v>0</v>
      </c>
      <c r="DX472" s="4506">
        <f t="shared" si="2127"/>
        <v>12</v>
      </c>
      <c r="DY472" s="3411">
        <f t="shared" ref="DY472:DY486" si="2179">DW472/DQ472</f>
        <v>0</v>
      </c>
      <c r="DZ472" s="5902">
        <v>12</v>
      </c>
      <c r="EA472" s="5903">
        <v>12</v>
      </c>
      <c r="EB472" s="3417">
        <v>0</v>
      </c>
      <c r="EC472" s="3417">
        <v>0</v>
      </c>
      <c r="ED472" s="3242">
        <f t="shared" si="2172"/>
        <v>0</v>
      </c>
      <c r="EE472" s="1801">
        <v>0</v>
      </c>
      <c r="EF472" s="3489">
        <f t="shared" si="2074"/>
        <v>0</v>
      </c>
      <c r="EG472" s="1802">
        <f t="shared" si="2075"/>
        <v>12</v>
      </c>
      <c r="EH472" s="1803">
        <f t="shared" si="2169"/>
        <v>0</v>
      </c>
      <c r="EI472" s="5904">
        <v>12</v>
      </c>
      <c r="EJ472" s="5905">
        <v>12</v>
      </c>
      <c r="EK472" s="1978">
        <v>0</v>
      </c>
      <c r="EL472" s="1978">
        <v>0</v>
      </c>
      <c r="EM472" s="3184">
        <f t="shared" si="2076"/>
        <v>0</v>
      </c>
      <c r="EN472" s="1747">
        <v>0</v>
      </c>
      <c r="EO472" s="3341">
        <f t="shared" si="2077"/>
        <v>0</v>
      </c>
      <c r="EP472" s="3584">
        <f t="shared" si="2078"/>
        <v>12</v>
      </c>
      <c r="EQ472" s="3411">
        <f t="shared" ref="EQ472:EQ485" si="2180">EO472/EI472</f>
        <v>0</v>
      </c>
      <c r="ER472" s="5914">
        <v>12</v>
      </c>
      <c r="ES472" s="5915">
        <v>12</v>
      </c>
      <c r="ET472" s="3487">
        <v>12</v>
      </c>
      <c r="EU472" s="3487">
        <v>0</v>
      </c>
      <c r="EV472" s="3584">
        <f t="shared" si="2131"/>
        <v>12</v>
      </c>
      <c r="EW472" s="3411">
        <v>0</v>
      </c>
      <c r="EX472" s="3376">
        <f t="shared" si="2142"/>
        <v>0</v>
      </c>
      <c r="EY472" s="3584">
        <f t="shared" si="2133"/>
        <v>12</v>
      </c>
      <c r="EZ472" s="3411">
        <f t="shared" ref="EZ472:EZ486" si="2181">EX472/ER472</f>
        <v>0</v>
      </c>
      <c r="FA472" s="6851">
        <v>12</v>
      </c>
      <c r="FB472" s="6852">
        <v>12</v>
      </c>
      <c r="FC472" s="2588">
        <v>0</v>
      </c>
      <c r="FD472" s="2589">
        <v>0</v>
      </c>
      <c r="FE472" s="1800">
        <f t="shared" si="2173"/>
        <v>0</v>
      </c>
      <c r="FF472" s="1801">
        <v>0</v>
      </c>
      <c r="FG472" s="2960">
        <f t="shared" si="2083"/>
        <v>0</v>
      </c>
      <c r="FH472" s="1802">
        <f t="shared" si="2084"/>
        <v>12</v>
      </c>
      <c r="FI472" s="1803">
        <f t="shared" si="2170"/>
        <v>0</v>
      </c>
      <c r="FJ472" s="6851">
        <v>12</v>
      </c>
      <c r="FK472" s="6852">
        <v>12</v>
      </c>
      <c r="FL472" s="2589">
        <v>0</v>
      </c>
      <c r="FM472" s="2589">
        <v>0</v>
      </c>
      <c r="FN472" s="2942">
        <f t="shared" si="2085"/>
        <v>0</v>
      </c>
      <c r="FO472" s="1747">
        <v>0</v>
      </c>
      <c r="FP472" s="2587">
        <f t="shared" si="2086"/>
        <v>0</v>
      </c>
      <c r="FQ472" s="2942">
        <f t="shared" si="2087"/>
        <v>12</v>
      </c>
      <c r="FR472" s="1747">
        <f t="shared" ref="FR472:FR485" si="2182">FP472/FJ472</f>
        <v>0</v>
      </c>
      <c r="FS472" s="6851">
        <v>12</v>
      </c>
      <c r="FT472" s="6852">
        <v>12</v>
      </c>
      <c r="FU472" s="2589">
        <v>12</v>
      </c>
      <c r="FV472" s="2589">
        <v>0</v>
      </c>
      <c r="FW472" s="2942">
        <f t="shared" si="2088"/>
        <v>12</v>
      </c>
      <c r="FX472" s="1747">
        <v>0</v>
      </c>
      <c r="FY472" s="2587">
        <f t="shared" si="2089"/>
        <v>0</v>
      </c>
      <c r="FZ472" s="2942">
        <f t="shared" si="2090"/>
        <v>12</v>
      </c>
      <c r="GA472" s="1747">
        <f t="shared" ref="GA472:GA486" si="2183">FY472/FS472</f>
        <v>0</v>
      </c>
      <c r="GB472" s="1">
        <f t="shared" si="2091"/>
        <v>0</v>
      </c>
      <c r="GC472" s="2219">
        <v>0</v>
      </c>
      <c r="GD472" s="1895">
        <v>1</v>
      </c>
      <c r="GE472" s="2131" t="s">
        <v>269</v>
      </c>
      <c r="GF472" s="2131" t="s">
        <v>270</v>
      </c>
      <c r="GG472" s="2105" t="s">
        <v>101</v>
      </c>
      <c r="GH472" s="2105" t="s">
        <v>16</v>
      </c>
      <c r="GI472" s="2105" t="s">
        <v>16</v>
      </c>
      <c r="GJ472" s="2105" t="s">
        <v>17</v>
      </c>
      <c r="GK472" s="2105" t="s">
        <v>16</v>
      </c>
      <c r="GL472" s="2145">
        <v>4</v>
      </c>
      <c r="GM472" s="717" t="s">
        <v>1331</v>
      </c>
      <c r="GN472" s="687" t="s">
        <v>1332</v>
      </c>
      <c r="GO472" s="238">
        <v>12</v>
      </c>
      <c r="GP472" s="719">
        <v>0</v>
      </c>
      <c r="GQ472" s="2086">
        <v>0</v>
      </c>
      <c r="GR472" s="2086">
        <v>0</v>
      </c>
      <c r="GS472" s="1895">
        <v>0</v>
      </c>
      <c r="GT472" s="2086">
        <v>0</v>
      </c>
      <c r="GU472" s="2086">
        <v>12</v>
      </c>
      <c r="GV472" s="1895">
        <v>0</v>
      </c>
    </row>
    <row r="473" spans="1:204" ht="38.25" x14ac:dyDescent="0.25">
      <c r="B473" s="7156"/>
      <c r="C473" s="5685"/>
      <c r="D473" s="7164"/>
      <c r="E473" s="7145"/>
      <c r="F473" s="7226"/>
      <c r="G473" s="7226"/>
      <c r="H473" s="5707"/>
      <c r="I473" s="5707"/>
      <c r="J473" s="5707"/>
      <c r="K473" s="5707"/>
      <c r="L473" s="5707"/>
      <c r="M473" s="5707"/>
      <c r="N473" s="5698"/>
      <c r="O473" s="5707"/>
      <c r="P473" s="7107"/>
      <c r="Q473" s="7107"/>
      <c r="R473" s="5704"/>
      <c r="S473" s="5698"/>
      <c r="T473" s="5698"/>
      <c r="U473" s="7116"/>
      <c r="V473" s="5698"/>
      <c r="W473" s="7142"/>
      <c r="X473" s="5692"/>
      <c r="Y473" s="2140">
        <v>5</v>
      </c>
      <c r="Z473" s="776" t="s">
        <v>1333</v>
      </c>
      <c r="AA473" s="688" t="s">
        <v>842</v>
      </c>
      <c r="AB473" s="697">
        <v>31500</v>
      </c>
      <c r="AC473" s="719">
        <v>0</v>
      </c>
      <c r="AD473" s="239">
        <f t="shared" si="2161"/>
        <v>0</v>
      </c>
      <c r="AE473" s="238">
        <v>31500</v>
      </c>
      <c r="AF473" s="239">
        <f t="shared" si="2162"/>
        <v>1</v>
      </c>
      <c r="AG473" s="238">
        <v>0</v>
      </c>
      <c r="AH473" s="239">
        <f t="shared" si="2163"/>
        <v>0</v>
      </c>
      <c r="AI473" s="238">
        <v>0</v>
      </c>
      <c r="AJ473" s="239">
        <f t="shared" si="2164"/>
        <v>0</v>
      </c>
      <c r="AK473" s="946">
        <f t="shared" si="2051"/>
        <v>1</v>
      </c>
      <c r="AL473" s="2282">
        <v>5</v>
      </c>
      <c r="AM473" s="970" t="s">
        <v>2253</v>
      </c>
      <c r="AN473" s="970" t="s">
        <v>2255</v>
      </c>
      <c r="AO473" s="970" t="s">
        <v>2254</v>
      </c>
      <c r="AP473" s="970" t="s">
        <v>2256</v>
      </c>
      <c r="AQ473" s="970">
        <v>100</v>
      </c>
      <c r="AR473" s="970" t="s">
        <v>842</v>
      </c>
      <c r="AS473" s="1018" t="s">
        <v>1579</v>
      </c>
      <c r="AT473" s="2284"/>
      <c r="AU473" s="970" t="s">
        <v>1704</v>
      </c>
      <c r="AV473" s="5310">
        <v>31500</v>
      </c>
      <c r="AW473" s="5311"/>
      <c r="AX473" s="4411">
        <f t="shared" si="2052"/>
        <v>0</v>
      </c>
      <c r="AY473" s="4450">
        <f t="shared" si="2053"/>
        <v>0</v>
      </c>
      <c r="AZ473" s="4411">
        <f t="shared" si="2054"/>
        <v>0</v>
      </c>
      <c r="BA473" s="4496" t="e">
        <f t="shared" si="2055"/>
        <v>#DIV/0!</v>
      </c>
      <c r="BB473" s="4450">
        <f t="shared" si="2119"/>
        <v>31500</v>
      </c>
      <c r="BC473" s="4104">
        <f t="shared" si="2120"/>
        <v>0</v>
      </c>
      <c r="BD473" s="1834">
        <f t="shared" si="2121"/>
        <v>1</v>
      </c>
      <c r="BE473" s="4468">
        <f>SUM(AX473-AI473)</f>
        <v>0</v>
      </c>
      <c r="BF473" s="6573">
        <v>31500</v>
      </c>
      <c r="BG473" s="6573">
        <v>31500</v>
      </c>
      <c r="BH473" s="3672">
        <f t="shared" si="2156"/>
        <v>0</v>
      </c>
      <c r="BI473" s="3674">
        <f t="shared" si="2058"/>
        <v>31500</v>
      </c>
      <c r="BJ473" s="3111">
        <f t="shared" si="2059"/>
        <v>-31500</v>
      </c>
      <c r="BK473" s="2963" t="e">
        <f t="shared" si="2060"/>
        <v>#DIV/0!</v>
      </c>
      <c r="BL473" s="3674">
        <f t="shared" si="2034"/>
        <v>31500</v>
      </c>
      <c r="BM473" s="3122">
        <f t="shared" si="2061"/>
        <v>0</v>
      </c>
      <c r="BN473" s="1834">
        <f t="shared" si="2062"/>
        <v>1</v>
      </c>
      <c r="BO473" s="3700">
        <f t="shared" si="2122"/>
        <v>0</v>
      </c>
      <c r="BP473" s="3494"/>
      <c r="BQ473" s="6920">
        <v>31500</v>
      </c>
      <c r="BR473" s="6920">
        <v>31500</v>
      </c>
      <c r="BS473" s="2939">
        <f t="shared" si="2174"/>
        <v>31500</v>
      </c>
      <c r="BT473" s="2361">
        <f t="shared" si="2175"/>
        <v>0</v>
      </c>
      <c r="BU473" s="2987">
        <f t="shared" si="1970"/>
        <v>31500</v>
      </c>
      <c r="BV473" s="2963">
        <f t="shared" si="1971"/>
        <v>0</v>
      </c>
      <c r="BW473" s="2361">
        <f t="shared" si="1972"/>
        <v>0</v>
      </c>
      <c r="BX473" s="2953">
        <f t="shared" si="1973"/>
        <v>31500</v>
      </c>
      <c r="BY473" s="1834">
        <f t="shared" si="1974"/>
        <v>0</v>
      </c>
      <c r="BZ473" s="3151"/>
      <c r="CA473" s="6675">
        <v>31500</v>
      </c>
      <c r="CB473" s="6675">
        <v>31500</v>
      </c>
      <c r="CC473" s="1790">
        <v>0</v>
      </c>
      <c r="CD473" s="1791">
        <v>0</v>
      </c>
      <c r="CE473" s="2359">
        <f t="shared" si="2063"/>
        <v>0</v>
      </c>
      <c r="CF473" s="1834">
        <v>0</v>
      </c>
      <c r="CG473" s="1971">
        <f t="shared" si="2176"/>
        <v>0</v>
      </c>
      <c r="CH473" s="2387">
        <f t="shared" si="2064"/>
        <v>31500</v>
      </c>
      <c r="CI473" s="1834">
        <f t="shared" si="2177"/>
        <v>0</v>
      </c>
      <c r="CM473" s="722">
        <v>0</v>
      </c>
      <c r="CN473" s="722">
        <v>0</v>
      </c>
      <c r="CO473" s="1793">
        <v>0</v>
      </c>
      <c r="CP473" s="1729"/>
      <c r="CQ473" s="1729"/>
      <c r="CR473" s="1729"/>
      <c r="CS473" s="1729"/>
      <c r="CT473" s="1729"/>
      <c r="CU473" s="1729"/>
      <c r="CV473" s="1729"/>
      <c r="CW473" s="1729"/>
      <c r="CX473" s="1729"/>
      <c r="CY473" s="5902">
        <v>31500</v>
      </c>
      <c r="CZ473" s="5903">
        <v>31500</v>
      </c>
      <c r="DA473" s="4249">
        <v>0</v>
      </c>
      <c r="DB473" s="4249">
        <v>0</v>
      </c>
      <c r="DC473" s="4214">
        <f t="shared" si="2171"/>
        <v>0</v>
      </c>
      <c r="DD473" s="4215">
        <v>0</v>
      </c>
      <c r="DE473" s="4269">
        <f t="shared" si="2106"/>
        <v>31500</v>
      </c>
      <c r="DF473" s="4216">
        <f t="shared" si="2066"/>
        <v>0</v>
      </c>
      <c r="DG473" s="4217">
        <f t="shared" si="2168"/>
        <v>1</v>
      </c>
      <c r="DH473" s="5904">
        <v>31500</v>
      </c>
      <c r="DI473" s="5905">
        <v>31500</v>
      </c>
      <c r="DJ473" s="4444">
        <v>0</v>
      </c>
      <c r="DK473" s="4444">
        <v>0</v>
      </c>
      <c r="DL473" s="4445">
        <f t="shared" si="2067"/>
        <v>0</v>
      </c>
      <c r="DM473" s="4446">
        <v>0</v>
      </c>
      <c r="DN473" s="4424">
        <f t="shared" si="2140"/>
        <v>31500</v>
      </c>
      <c r="DO473" s="4093">
        <f t="shared" si="2069"/>
        <v>0</v>
      </c>
      <c r="DP473" s="1747">
        <f t="shared" si="2178"/>
        <v>1</v>
      </c>
      <c r="DQ473" s="5906">
        <v>31500</v>
      </c>
      <c r="DR473" s="5907">
        <v>31500</v>
      </c>
      <c r="DS473" s="2685">
        <v>0</v>
      </c>
      <c r="DT473" s="2685">
        <v>0</v>
      </c>
      <c r="DU473" s="4502">
        <f t="shared" si="2125"/>
        <v>0</v>
      </c>
      <c r="DV473" s="2684">
        <v>0</v>
      </c>
      <c r="DW473" s="2683">
        <f t="shared" si="2141"/>
        <v>31500</v>
      </c>
      <c r="DX473" s="4093">
        <f t="shared" si="2127"/>
        <v>0</v>
      </c>
      <c r="DY473" s="1747">
        <f t="shared" si="2179"/>
        <v>1</v>
      </c>
      <c r="DZ473" s="5902">
        <v>31500</v>
      </c>
      <c r="EA473" s="5903">
        <v>31500</v>
      </c>
      <c r="EB473" s="3417">
        <v>0</v>
      </c>
      <c r="EC473" s="3417">
        <v>0</v>
      </c>
      <c r="ED473" s="3242">
        <f t="shared" si="2172"/>
        <v>0</v>
      </c>
      <c r="EE473" s="1801">
        <v>0</v>
      </c>
      <c r="EF473" s="3489">
        <f t="shared" si="2074"/>
        <v>0</v>
      </c>
      <c r="EG473" s="1802">
        <f t="shared" si="2075"/>
        <v>31500</v>
      </c>
      <c r="EH473" s="1803">
        <f t="shared" si="2169"/>
        <v>0</v>
      </c>
      <c r="EI473" s="5904">
        <v>31500</v>
      </c>
      <c r="EJ473" s="5905">
        <v>31500</v>
      </c>
      <c r="EK473" s="1978">
        <v>0</v>
      </c>
      <c r="EL473" s="1978">
        <v>0</v>
      </c>
      <c r="EM473" s="3184">
        <f t="shared" si="2076"/>
        <v>0</v>
      </c>
      <c r="EN473" s="1747">
        <v>0</v>
      </c>
      <c r="EO473" s="3341">
        <f t="shared" si="2077"/>
        <v>0</v>
      </c>
      <c r="EP473" s="3174">
        <f t="shared" si="2078"/>
        <v>31500</v>
      </c>
      <c r="EQ473" s="1747">
        <f t="shared" si="2180"/>
        <v>0</v>
      </c>
      <c r="ER473" s="5906">
        <v>31500</v>
      </c>
      <c r="ES473" s="5907">
        <v>31500</v>
      </c>
      <c r="ET473" s="3643">
        <v>0</v>
      </c>
      <c r="EU473" s="3643">
        <v>31500</v>
      </c>
      <c r="EV473" s="3174">
        <f t="shared" si="2131"/>
        <v>-31500</v>
      </c>
      <c r="EW473" s="1747">
        <v>0</v>
      </c>
      <c r="EX473" s="3638">
        <f t="shared" si="2142"/>
        <v>31500</v>
      </c>
      <c r="EY473" s="3174">
        <f t="shared" si="2133"/>
        <v>0</v>
      </c>
      <c r="EZ473" s="1747">
        <f t="shared" si="2181"/>
        <v>1</v>
      </c>
      <c r="FA473" s="6851">
        <v>31500</v>
      </c>
      <c r="FB473" s="6852">
        <v>31500</v>
      </c>
      <c r="FC473" s="2588">
        <v>0</v>
      </c>
      <c r="FD473" s="2589">
        <v>0</v>
      </c>
      <c r="FE473" s="1800">
        <f t="shared" si="2173"/>
        <v>0</v>
      </c>
      <c r="FF473" s="1801">
        <v>0</v>
      </c>
      <c r="FG473" s="2960">
        <f t="shared" si="2083"/>
        <v>0</v>
      </c>
      <c r="FH473" s="1802">
        <f t="shared" si="2084"/>
        <v>31500</v>
      </c>
      <c r="FI473" s="1803">
        <f t="shared" si="2170"/>
        <v>0</v>
      </c>
      <c r="FJ473" s="6851">
        <v>31500</v>
      </c>
      <c r="FK473" s="6852">
        <v>31500</v>
      </c>
      <c r="FL473" s="2589">
        <v>0</v>
      </c>
      <c r="FM473" s="2589">
        <v>0</v>
      </c>
      <c r="FN473" s="2942">
        <f t="shared" si="2085"/>
        <v>0</v>
      </c>
      <c r="FO473" s="1747">
        <v>0</v>
      </c>
      <c r="FP473" s="2587">
        <f t="shared" si="2086"/>
        <v>0</v>
      </c>
      <c r="FQ473" s="2942">
        <f t="shared" si="2087"/>
        <v>31500</v>
      </c>
      <c r="FR473" s="1747">
        <f t="shared" si="2182"/>
        <v>0</v>
      </c>
      <c r="FS473" s="6851">
        <v>31500</v>
      </c>
      <c r="FT473" s="6852">
        <v>31500</v>
      </c>
      <c r="FU473" s="2589">
        <v>31500</v>
      </c>
      <c r="FV473" s="2589">
        <v>0</v>
      </c>
      <c r="FW473" s="2942">
        <f t="shared" si="2088"/>
        <v>31500</v>
      </c>
      <c r="FX473" s="1747">
        <v>0</v>
      </c>
      <c r="FY473" s="2587">
        <f t="shared" si="2089"/>
        <v>0</v>
      </c>
      <c r="FZ473" s="2942">
        <f t="shared" si="2090"/>
        <v>31500</v>
      </c>
      <c r="GA473" s="1747">
        <f t="shared" si="2183"/>
        <v>0</v>
      </c>
      <c r="GB473" s="1">
        <f t="shared" si="2091"/>
        <v>0</v>
      </c>
      <c r="GC473" s="2219">
        <v>0</v>
      </c>
      <c r="GD473" s="1895">
        <v>1</v>
      </c>
      <c r="GE473" s="2131" t="s">
        <v>269</v>
      </c>
      <c r="GF473" s="2131" t="s">
        <v>270</v>
      </c>
      <c r="GG473" s="2105" t="s">
        <v>101</v>
      </c>
      <c r="GH473" s="2105" t="s">
        <v>16</v>
      </c>
      <c r="GI473" s="2105" t="s">
        <v>16</v>
      </c>
      <c r="GJ473" s="2105" t="s">
        <v>17</v>
      </c>
      <c r="GK473" s="2105" t="s">
        <v>16</v>
      </c>
      <c r="GL473" s="2145">
        <v>5</v>
      </c>
      <c r="GM473" s="717" t="s">
        <v>1333</v>
      </c>
      <c r="GN473" s="687" t="s">
        <v>842</v>
      </c>
      <c r="GO473" s="238">
        <v>31500</v>
      </c>
      <c r="GP473" s="719">
        <v>0</v>
      </c>
      <c r="GQ473" s="2086">
        <v>0</v>
      </c>
      <c r="GR473" s="2086">
        <v>0</v>
      </c>
      <c r="GS473" s="1895">
        <v>0</v>
      </c>
      <c r="GT473" s="2086">
        <v>0</v>
      </c>
      <c r="GU473" s="2086">
        <v>31500</v>
      </c>
      <c r="GV473" s="1895">
        <v>0</v>
      </c>
    </row>
    <row r="474" spans="1:204" ht="38.25" x14ac:dyDescent="0.25">
      <c r="B474" s="7156"/>
      <c r="C474" s="5685"/>
      <c r="D474" s="7164"/>
      <c r="E474" s="7145"/>
      <c r="F474" s="7226"/>
      <c r="G474" s="7226"/>
      <c r="H474" s="5707"/>
      <c r="I474" s="5707"/>
      <c r="J474" s="5707"/>
      <c r="K474" s="5707"/>
      <c r="L474" s="5707"/>
      <c r="M474" s="5707"/>
      <c r="N474" s="5698"/>
      <c r="O474" s="5707"/>
      <c r="P474" s="7107"/>
      <c r="Q474" s="7107"/>
      <c r="R474" s="5704"/>
      <c r="S474" s="5698"/>
      <c r="T474" s="5698"/>
      <c r="U474" s="7116"/>
      <c r="V474" s="5698"/>
      <c r="W474" s="7142"/>
      <c r="X474" s="5692"/>
      <c r="Y474" s="2140">
        <v>6</v>
      </c>
      <c r="Z474" s="776" t="s">
        <v>1334</v>
      </c>
      <c r="AA474" s="688" t="s">
        <v>1335</v>
      </c>
      <c r="AB474" s="697">
        <v>247</v>
      </c>
      <c r="AC474" s="719">
        <v>247</v>
      </c>
      <c r="AD474" s="239">
        <f t="shared" si="2161"/>
        <v>1</v>
      </c>
      <c r="AE474" s="238">
        <v>247</v>
      </c>
      <c r="AF474" s="239">
        <f t="shared" si="2162"/>
        <v>1</v>
      </c>
      <c r="AG474" s="238">
        <v>247</v>
      </c>
      <c r="AH474" s="239">
        <f t="shared" si="2163"/>
        <v>1</v>
      </c>
      <c r="AI474" s="4369">
        <v>179</v>
      </c>
      <c r="AJ474" s="239">
        <f t="shared" si="2164"/>
        <v>0.7246963562753036</v>
      </c>
      <c r="AK474" s="1880">
        <v>1</v>
      </c>
      <c r="AL474" s="2296">
        <v>6</v>
      </c>
      <c r="AM474" s="995" t="s">
        <v>2257</v>
      </c>
      <c r="AN474" s="995" t="s">
        <v>2260</v>
      </c>
      <c r="AO474" s="995" t="s">
        <v>2258</v>
      </c>
      <c r="AP474" s="995" t="s">
        <v>2261</v>
      </c>
      <c r="AQ474" s="995">
        <v>100</v>
      </c>
      <c r="AR474" s="995" t="s">
        <v>2259</v>
      </c>
      <c r="AS474" s="1018" t="s">
        <v>1579</v>
      </c>
      <c r="AT474" s="2286"/>
      <c r="AU474" s="995" t="s">
        <v>1704</v>
      </c>
      <c r="AV474" s="5314">
        <v>179</v>
      </c>
      <c r="AW474" s="5315"/>
      <c r="AX474" s="4411">
        <v>179</v>
      </c>
      <c r="AY474" s="4450">
        <v>179</v>
      </c>
      <c r="AZ474" s="4411">
        <f t="shared" si="2054"/>
        <v>0</v>
      </c>
      <c r="BA474" s="4496">
        <f t="shared" si="2055"/>
        <v>1</v>
      </c>
      <c r="BB474" s="4450">
        <v>179</v>
      </c>
      <c r="BC474" s="4104">
        <f t="shared" si="2120"/>
        <v>0</v>
      </c>
      <c r="BD474" s="1834">
        <f t="shared" si="2121"/>
        <v>1</v>
      </c>
      <c r="BE474" s="4538">
        <f>SUM(AX474-AI474)</f>
        <v>0</v>
      </c>
      <c r="BF474" s="6573">
        <v>247</v>
      </c>
      <c r="BG474" s="6573">
        <v>247</v>
      </c>
      <c r="BH474" s="3672">
        <v>247</v>
      </c>
      <c r="BI474" s="3674">
        <v>179</v>
      </c>
      <c r="BJ474" s="3111">
        <f t="shared" si="2059"/>
        <v>68</v>
      </c>
      <c r="BK474" s="2963">
        <f t="shared" si="2060"/>
        <v>0.7246963562753036</v>
      </c>
      <c r="BL474" s="3674">
        <v>179</v>
      </c>
      <c r="BM474" s="3122">
        <f t="shared" si="2061"/>
        <v>68</v>
      </c>
      <c r="BN474" s="1834">
        <f t="shared" si="2062"/>
        <v>0.7246963562753036</v>
      </c>
      <c r="BO474" s="3700">
        <v>247</v>
      </c>
      <c r="BP474" s="3494"/>
      <c r="BQ474" s="6920">
        <v>247</v>
      </c>
      <c r="BR474" s="6920">
        <v>247</v>
      </c>
      <c r="BS474" s="2939">
        <v>247</v>
      </c>
      <c r="BT474" s="2361">
        <v>179</v>
      </c>
      <c r="BU474" s="2987">
        <f t="shared" si="1970"/>
        <v>68</v>
      </c>
      <c r="BV474" s="2963">
        <f t="shared" si="1971"/>
        <v>0.7246963562753036</v>
      </c>
      <c r="BW474" s="2361">
        <v>179</v>
      </c>
      <c r="BX474" s="2953">
        <f t="shared" si="1973"/>
        <v>68</v>
      </c>
      <c r="BY474" s="1834">
        <f t="shared" si="1974"/>
        <v>0.7246963562753036</v>
      </c>
      <c r="BZ474" s="3151"/>
      <c r="CA474" s="6675">
        <v>247</v>
      </c>
      <c r="CB474" s="6675">
        <v>247</v>
      </c>
      <c r="CC474" s="2474">
        <v>247</v>
      </c>
      <c r="CD474" s="1978">
        <v>179</v>
      </c>
      <c r="CE474" s="2359">
        <f t="shared" si="2063"/>
        <v>68</v>
      </c>
      <c r="CF474" s="1834">
        <f t="shared" ref="CF474" si="2184">CD474/CC474</f>
        <v>0.7246963562753036</v>
      </c>
      <c r="CG474" s="1971">
        <f t="shared" si="2176"/>
        <v>179</v>
      </c>
      <c r="CH474" s="2387">
        <f t="shared" si="2064"/>
        <v>68</v>
      </c>
      <c r="CI474" s="1834">
        <f t="shared" si="2177"/>
        <v>0.7246963562753036</v>
      </c>
      <c r="CM474" s="722">
        <v>247</v>
      </c>
      <c r="CN474" s="722">
        <v>247</v>
      </c>
      <c r="CO474" s="1793">
        <v>247</v>
      </c>
      <c r="CP474" s="1729"/>
      <c r="CQ474" s="1729"/>
      <c r="CR474" s="1729"/>
      <c r="CS474" s="1729"/>
      <c r="CT474" s="1729"/>
      <c r="CU474" s="1729"/>
      <c r="CV474" s="1729"/>
      <c r="CW474" s="1729"/>
      <c r="CX474" s="1729"/>
      <c r="CY474" s="5902">
        <v>247</v>
      </c>
      <c r="CZ474" s="5903">
        <v>247</v>
      </c>
      <c r="DA474" s="4249">
        <v>247</v>
      </c>
      <c r="DB474" s="4249">
        <v>179</v>
      </c>
      <c r="DC474" s="4214">
        <f t="shared" si="2171"/>
        <v>-68</v>
      </c>
      <c r="DD474" s="4215">
        <f t="shared" ref="DD474" si="2185">DB474/DA474</f>
        <v>0.7246963562753036</v>
      </c>
      <c r="DE474" s="4269">
        <v>179</v>
      </c>
      <c r="DF474" s="4216">
        <f t="shared" si="2066"/>
        <v>68</v>
      </c>
      <c r="DG474" s="4217">
        <f t="shared" si="2168"/>
        <v>0.7246963562753036</v>
      </c>
      <c r="DH474" s="5916">
        <v>179</v>
      </c>
      <c r="DI474" s="5917">
        <v>247</v>
      </c>
      <c r="DJ474" s="4444">
        <v>179</v>
      </c>
      <c r="DK474" s="4444">
        <v>179</v>
      </c>
      <c r="DL474" s="4445">
        <f t="shared" si="2067"/>
        <v>0</v>
      </c>
      <c r="DM474" s="4446">
        <f t="shared" ref="DM474" si="2186">DK474/DJ474</f>
        <v>1</v>
      </c>
      <c r="DN474" s="4424">
        <v>179</v>
      </c>
      <c r="DO474" s="4093">
        <f t="shared" si="2069"/>
        <v>0</v>
      </c>
      <c r="DP474" s="1747">
        <f t="shared" si="2178"/>
        <v>1</v>
      </c>
      <c r="DQ474" s="5916">
        <v>179</v>
      </c>
      <c r="DR474" s="5918">
        <v>247</v>
      </c>
      <c r="DS474" s="2685">
        <v>179</v>
      </c>
      <c r="DT474" s="2685">
        <v>179</v>
      </c>
      <c r="DU474" s="4502">
        <f t="shared" si="2125"/>
        <v>0</v>
      </c>
      <c r="DV474" s="2684">
        <f t="shared" ref="DV474" si="2187">DT474/DS474</f>
        <v>1</v>
      </c>
      <c r="DW474" s="2683">
        <v>179</v>
      </c>
      <c r="DX474" s="4093">
        <f t="shared" si="2127"/>
        <v>0</v>
      </c>
      <c r="DY474" s="1747">
        <f t="shared" si="2179"/>
        <v>1</v>
      </c>
      <c r="DZ474" s="5902">
        <v>247</v>
      </c>
      <c r="EA474" s="5903">
        <v>247</v>
      </c>
      <c r="EB474" s="3417">
        <v>247</v>
      </c>
      <c r="EC474" s="3417">
        <v>179</v>
      </c>
      <c r="ED474" s="3242">
        <f t="shared" si="2172"/>
        <v>-68</v>
      </c>
      <c r="EE474" s="1801">
        <f t="shared" ref="EE474" si="2188">EC474/EB474</f>
        <v>0.7246963562753036</v>
      </c>
      <c r="EF474" s="3489">
        <v>179</v>
      </c>
      <c r="EG474" s="1802">
        <f t="shared" si="2075"/>
        <v>68</v>
      </c>
      <c r="EH474" s="1803">
        <f t="shared" si="2169"/>
        <v>0.7246963562753036</v>
      </c>
      <c r="EI474" s="5904">
        <v>247</v>
      </c>
      <c r="EJ474" s="5905">
        <v>247</v>
      </c>
      <c r="EK474" s="1978">
        <v>247</v>
      </c>
      <c r="EL474" s="1978">
        <v>179</v>
      </c>
      <c r="EM474" s="3184">
        <f t="shared" si="2076"/>
        <v>68</v>
      </c>
      <c r="EN474" s="1747">
        <f t="shared" ref="EN474" si="2189">EL474/EK474</f>
        <v>0.7246963562753036</v>
      </c>
      <c r="EO474" s="3341">
        <v>179</v>
      </c>
      <c r="EP474" s="3174">
        <f t="shared" si="2078"/>
        <v>68</v>
      </c>
      <c r="EQ474" s="1747">
        <f t="shared" si="2180"/>
        <v>0.7246963562753036</v>
      </c>
      <c r="ER474" s="5906">
        <v>247</v>
      </c>
      <c r="ES474" s="5907">
        <v>247</v>
      </c>
      <c r="ET474" s="3643">
        <v>247</v>
      </c>
      <c r="EU474" s="3643">
        <v>179</v>
      </c>
      <c r="EV474" s="3174">
        <f t="shared" si="2131"/>
        <v>68</v>
      </c>
      <c r="EW474" s="1747">
        <f t="shared" ref="EW474" si="2190">EU474/ET474</f>
        <v>0.7246963562753036</v>
      </c>
      <c r="EX474" s="3638">
        <v>179</v>
      </c>
      <c r="EY474" s="3174">
        <f t="shared" si="2133"/>
        <v>68</v>
      </c>
      <c r="EZ474" s="1747">
        <f t="shared" si="2181"/>
        <v>0.7246963562753036</v>
      </c>
      <c r="FA474" s="6851">
        <v>247</v>
      </c>
      <c r="FB474" s="6852">
        <v>247</v>
      </c>
      <c r="FC474" s="2588">
        <v>247</v>
      </c>
      <c r="FD474" s="2589">
        <v>179</v>
      </c>
      <c r="FE474" s="1800">
        <f t="shared" si="2173"/>
        <v>-68</v>
      </c>
      <c r="FF474" s="1801">
        <f t="shared" si="2167"/>
        <v>0.7246963562753036</v>
      </c>
      <c r="FG474" s="2960">
        <v>179</v>
      </c>
      <c r="FH474" s="1802">
        <f t="shared" si="2084"/>
        <v>68</v>
      </c>
      <c r="FI474" s="1803">
        <f t="shared" si="2170"/>
        <v>0.7246963562753036</v>
      </c>
      <c r="FJ474" s="6851">
        <v>247</v>
      </c>
      <c r="FK474" s="6852">
        <v>247</v>
      </c>
      <c r="FL474" s="2589">
        <v>247</v>
      </c>
      <c r="FM474" s="2589">
        <v>179</v>
      </c>
      <c r="FN474" s="2942">
        <f t="shared" si="2085"/>
        <v>68</v>
      </c>
      <c r="FO474" s="1747">
        <f t="shared" ref="FO474:FO478" si="2191">FM474/FL474</f>
        <v>0.7246963562753036</v>
      </c>
      <c r="FP474" s="2587">
        <v>179</v>
      </c>
      <c r="FQ474" s="2942">
        <f t="shared" si="2087"/>
        <v>68</v>
      </c>
      <c r="FR474" s="1747">
        <f t="shared" si="2182"/>
        <v>0.7246963562753036</v>
      </c>
      <c r="FS474" s="6851">
        <v>247</v>
      </c>
      <c r="FT474" s="6852">
        <v>247</v>
      </c>
      <c r="FU474" s="2589">
        <v>247</v>
      </c>
      <c r="FV474" s="2589">
        <v>179</v>
      </c>
      <c r="FW474" s="2942">
        <f t="shared" si="2088"/>
        <v>68</v>
      </c>
      <c r="FX474" s="1747">
        <f t="shared" ref="FX474:FX480" si="2192">FV474/FU474</f>
        <v>0.7246963562753036</v>
      </c>
      <c r="FY474" s="2587">
        <v>179</v>
      </c>
      <c r="FZ474" s="2942">
        <f t="shared" si="2090"/>
        <v>68</v>
      </c>
      <c r="GA474" s="1747">
        <f t="shared" si="2183"/>
        <v>0.7246963562753036</v>
      </c>
      <c r="GB474" s="1">
        <f t="shared" si="2091"/>
        <v>0</v>
      </c>
      <c r="GC474" s="2219">
        <v>0</v>
      </c>
      <c r="GD474" s="1895">
        <v>1</v>
      </c>
      <c r="GE474" s="2131" t="s">
        <v>269</v>
      </c>
      <c r="GF474" s="2131" t="s">
        <v>270</v>
      </c>
      <c r="GG474" s="2105" t="s">
        <v>101</v>
      </c>
      <c r="GH474" s="2105" t="s">
        <v>16</v>
      </c>
      <c r="GI474" s="2105" t="s">
        <v>16</v>
      </c>
      <c r="GJ474" s="2105" t="s">
        <v>17</v>
      </c>
      <c r="GK474" s="2105" t="s">
        <v>16</v>
      </c>
      <c r="GL474" s="2145">
        <v>6</v>
      </c>
      <c r="GM474" s="717" t="s">
        <v>1334</v>
      </c>
      <c r="GN474" s="687" t="s">
        <v>1335</v>
      </c>
      <c r="GO474" s="238">
        <v>247</v>
      </c>
      <c r="GP474" s="719">
        <v>247</v>
      </c>
      <c r="GQ474" s="2086">
        <v>179</v>
      </c>
      <c r="GR474" s="2086">
        <v>68</v>
      </c>
      <c r="GS474" s="1895">
        <v>0.7246963562753036</v>
      </c>
      <c r="GT474" s="2086">
        <v>179</v>
      </c>
      <c r="GU474" s="2086">
        <v>68</v>
      </c>
      <c r="GV474" s="1895">
        <v>0.7246963562753036</v>
      </c>
    </row>
    <row r="475" spans="1:204" ht="51" x14ac:dyDescent="0.25">
      <c r="B475" s="7156"/>
      <c r="C475" s="5685"/>
      <c r="D475" s="7164"/>
      <c r="E475" s="7145"/>
      <c r="F475" s="7226"/>
      <c r="G475" s="7226"/>
      <c r="H475" s="5707"/>
      <c r="I475" s="5707"/>
      <c r="J475" s="5707"/>
      <c r="K475" s="5707"/>
      <c r="L475" s="5707"/>
      <c r="M475" s="5707"/>
      <c r="N475" s="5698"/>
      <c r="O475" s="5707"/>
      <c r="P475" s="7107"/>
      <c r="Q475" s="7107"/>
      <c r="R475" s="5704"/>
      <c r="S475" s="5698"/>
      <c r="T475" s="5698"/>
      <c r="U475" s="7116"/>
      <c r="V475" s="5698"/>
      <c r="W475" s="7142"/>
      <c r="X475" s="5692"/>
      <c r="Y475" s="3594">
        <v>7</v>
      </c>
      <c r="Z475" s="776" t="s">
        <v>1336</v>
      </c>
      <c r="AA475" s="515" t="s">
        <v>1337</v>
      </c>
      <c r="AB475" s="5367">
        <v>31500</v>
      </c>
      <c r="AC475" s="719">
        <v>0</v>
      </c>
      <c r="AD475" s="239">
        <f t="shared" si="2161"/>
        <v>0</v>
      </c>
      <c r="AE475" s="238">
        <v>31500</v>
      </c>
      <c r="AF475" s="239">
        <f t="shared" si="2162"/>
        <v>1</v>
      </c>
      <c r="AG475" s="238">
        <v>0</v>
      </c>
      <c r="AH475" s="239">
        <f t="shared" si="2163"/>
        <v>0</v>
      </c>
      <c r="AI475" s="238">
        <v>0</v>
      </c>
      <c r="AJ475" s="239">
        <f t="shared" si="2164"/>
        <v>0</v>
      </c>
      <c r="AK475" s="1880">
        <f t="shared" si="2051"/>
        <v>1</v>
      </c>
      <c r="AL475" s="2282">
        <v>7</v>
      </c>
      <c r="AM475" s="970" t="s">
        <v>2262</v>
      </c>
      <c r="AN475" s="970" t="s">
        <v>2264</v>
      </c>
      <c r="AO475" s="1111" t="s">
        <v>2263</v>
      </c>
      <c r="AP475" s="970" t="s">
        <v>2265</v>
      </c>
      <c r="AQ475" s="970">
        <v>100</v>
      </c>
      <c r="AR475" s="1111" t="s">
        <v>1337</v>
      </c>
      <c r="AS475" s="1018" t="s">
        <v>1579</v>
      </c>
      <c r="AT475" s="2296"/>
      <c r="AU475" s="995" t="s">
        <v>1704</v>
      </c>
      <c r="AV475" s="5312">
        <v>31500</v>
      </c>
      <c r="AW475" s="5313"/>
      <c r="AX475" s="4089">
        <f t="shared" si="2052"/>
        <v>0</v>
      </c>
      <c r="AY475" s="2840">
        <f t="shared" si="2053"/>
        <v>0</v>
      </c>
      <c r="AZ475" s="4089">
        <f t="shared" si="2054"/>
        <v>0</v>
      </c>
      <c r="BA475" s="2842" t="e">
        <f t="shared" si="2055"/>
        <v>#DIV/0!</v>
      </c>
      <c r="BB475" s="2840">
        <f t="shared" si="2119"/>
        <v>0</v>
      </c>
      <c r="BC475" s="2843">
        <f t="shared" si="2120"/>
        <v>31500</v>
      </c>
      <c r="BD475" s="2963">
        <f t="shared" si="2121"/>
        <v>0</v>
      </c>
      <c r="BE475" s="4749"/>
      <c r="BF475" s="6571">
        <v>31500</v>
      </c>
      <c r="BG475" s="6571">
        <v>21000</v>
      </c>
      <c r="BH475" s="3636">
        <f t="shared" si="2156"/>
        <v>63000</v>
      </c>
      <c r="BI475" s="2840">
        <f t="shared" si="2058"/>
        <v>0</v>
      </c>
      <c r="BJ475" s="3636">
        <f t="shared" si="2059"/>
        <v>63000</v>
      </c>
      <c r="BK475" s="2842">
        <f t="shared" si="2060"/>
        <v>0</v>
      </c>
      <c r="BL475" s="2840">
        <f t="shared" si="2034"/>
        <v>0</v>
      </c>
      <c r="BM475" s="2843">
        <f t="shared" si="2061"/>
        <v>31500</v>
      </c>
      <c r="BN475" s="2963">
        <f t="shared" si="2062"/>
        <v>0</v>
      </c>
      <c r="BO475" s="3717">
        <f>SUM(AG475-BH475)</f>
        <v>-63000</v>
      </c>
      <c r="BP475" s="3494"/>
      <c r="BQ475" s="6920">
        <v>31500</v>
      </c>
      <c r="BR475" s="6920">
        <v>21000</v>
      </c>
      <c r="BS475" s="2939">
        <f t="shared" ref="BS475:BT480" si="2193">SUM(FC475+FL475+FU475)</f>
        <v>31500</v>
      </c>
      <c r="BT475" s="2361">
        <f t="shared" si="2193"/>
        <v>0</v>
      </c>
      <c r="BU475" s="2987">
        <f t="shared" si="1970"/>
        <v>31500</v>
      </c>
      <c r="BV475" s="2963">
        <f t="shared" si="1971"/>
        <v>0</v>
      </c>
      <c r="BW475" s="2361">
        <f t="shared" si="1972"/>
        <v>0</v>
      </c>
      <c r="BX475" s="2953">
        <f t="shared" si="1973"/>
        <v>31500</v>
      </c>
      <c r="BY475" s="2963">
        <f t="shared" si="1974"/>
        <v>0</v>
      </c>
      <c r="BZ475" s="3151"/>
      <c r="CA475" s="6675">
        <v>21000</v>
      </c>
      <c r="CB475" s="6675">
        <v>21000</v>
      </c>
      <c r="CC475" s="1790">
        <v>0</v>
      </c>
      <c r="CD475" s="1791">
        <v>0</v>
      </c>
      <c r="CE475" s="2359">
        <f t="shared" si="2063"/>
        <v>0</v>
      </c>
      <c r="CF475" s="1834">
        <v>0</v>
      </c>
      <c r="CG475" s="1971">
        <f t="shared" si="2176"/>
        <v>0</v>
      </c>
      <c r="CH475" s="2387">
        <f t="shared" si="2064"/>
        <v>21000</v>
      </c>
      <c r="CI475" s="1834">
        <f t="shared" si="2177"/>
        <v>0</v>
      </c>
      <c r="CM475" s="722">
        <v>0</v>
      </c>
      <c r="CN475" s="722">
        <v>0</v>
      </c>
      <c r="CO475" s="1793">
        <v>0</v>
      </c>
      <c r="CP475" s="1729"/>
      <c r="CQ475" s="1729"/>
      <c r="CR475" s="1729"/>
      <c r="CS475" s="1729"/>
      <c r="CT475" s="1729"/>
      <c r="CU475" s="1729"/>
      <c r="CV475" s="1729"/>
      <c r="CW475" s="1729"/>
      <c r="CX475" s="1729"/>
      <c r="CY475" s="5902">
        <v>31500</v>
      </c>
      <c r="CZ475" s="5903">
        <v>21000</v>
      </c>
      <c r="DA475" s="2840"/>
      <c r="DB475" s="2840"/>
      <c r="DC475" s="3482"/>
      <c r="DD475" s="3483"/>
      <c r="DE475" s="3484"/>
      <c r="DF475" s="3485"/>
      <c r="DG475" s="3483"/>
      <c r="DH475" s="5912"/>
      <c r="DI475" s="5913"/>
      <c r="DJ475" s="4739"/>
      <c r="DK475" s="4739"/>
      <c r="DL475" s="4740">
        <f t="shared" si="2067"/>
        <v>0</v>
      </c>
      <c r="DM475" s="4741">
        <v>0</v>
      </c>
      <c r="DN475" s="4433">
        <f t="shared" ref="DN475" si="2194">SUM(DE475+DK475)</f>
        <v>0</v>
      </c>
      <c r="DO475" s="4742">
        <f t="shared" si="2069"/>
        <v>0</v>
      </c>
      <c r="DP475" s="4741" t="e">
        <f t="shared" si="2178"/>
        <v>#DIV/0!</v>
      </c>
      <c r="DQ475" s="5919">
        <v>31500</v>
      </c>
      <c r="DR475" s="5920">
        <v>21000</v>
      </c>
      <c r="DS475" s="3486"/>
      <c r="DT475" s="3487"/>
      <c r="DU475" s="4506">
        <f t="shared" si="2125"/>
        <v>0</v>
      </c>
      <c r="DV475" s="3411">
        <v>0</v>
      </c>
      <c r="DW475" s="3376">
        <f t="shared" ref="DW475" si="2195">SUM(DT475+DN475)</f>
        <v>0</v>
      </c>
      <c r="DX475" s="4506">
        <f t="shared" si="2127"/>
        <v>31500</v>
      </c>
      <c r="DY475" s="3411">
        <f t="shared" si="2179"/>
        <v>0</v>
      </c>
      <c r="DZ475" s="5902">
        <v>31500</v>
      </c>
      <c r="EA475" s="5903">
        <v>21000</v>
      </c>
      <c r="EB475" s="3417">
        <v>31500</v>
      </c>
      <c r="EC475" s="3417">
        <v>0</v>
      </c>
      <c r="ED475" s="3242">
        <f t="shared" si="2172"/>
        <v>-31500</v>
      </c>
      <c r="EE475" s="1803">
        <v>0</v>
      </c>
      <c r="EF475" s="3490">
        <f t="shared" si="2074"/>
        <v>0</v>
      </c>
      <c r="EG475" s="1800">
        <f t="shared" si="2075"/>
        <v>31500</v>
      </c>
      <c r="EH475" s="1803">
        <f t="shared" si="2169"/>
        <v>0</v>
      </c>
      <c r="EI475" s="5904">
        <v>31500</v>
      </c>
      <c r="EJ475" s="5905">
        <v>21000</v>
      </c>
      <c r="EK475" s="1978">
        <v>0</v>
      </c>
      <c r="EL475" s="1978">
        <v>0</v>
      </c>
      <c r="EM475" s="3184">
        <f t="shared" si="2076"/>
        <v>0</v>
      </c>
      <c r="EN475" s="1747">
        <v>0</v>
      </c>
      <c r="EO475" s="3341">
        <f t="shared" si="2077"/>
        <v>0</v>
      </c>
      <c r="EP475" s="3584">
        <f t="shared" si="2078"/>
        <v>31500</v>
      </c>
      <c r="EQ475" s="3411">
        <f t="shared" si="2180"/>
        <v>0</v>
      </c>
      <c r="ER475" s="5914">
        <v>31500</v>
      </c>
      <c r="ES475" s="5915">
        <v>21000</v>
      </c>
      <c r="ET475" s="3486">
        <v>31500</v>
      </c>
      <c r="EU475" s="3487">
        <v>0</v>
      </c>
      <c r="EV475" s="3584">
        <f t="shared" si="2131"/>
        <v>31500</v>
      </c>
      <c r="EW475" s="3411">
        <v>0</v>
      </c>
      <c r="EX475" s="3376">
        <f t="shared" ref="EX475:EX516" si="2196">SUM(EU475+EO475)</f>
        <v>0</v>
      </c>
      <c r="EY475" s="3584">
        <f t="shared" si="2133"/>
        <v>31500</v>
      </c>
      <c r="EZ475" s="3411">
        <f t="shared" si="2181"/>
        <v>0</v>
      </c>
      <c r="FA475" s="6851">
        <v>31500</v>
      </c>
      <c r="FB475" s="6852">
        <v>21000</v>
      </c>
      <c r="FC475" s="2588">
        <v>0</v>
      </c>
      <c r="FD475" s="2589">
        <v>0</v>
      </c>
      <c r="FE475" s="1800">
        <f t="shared" si="2173"/>
        <v>0</v>
      </c>
      <c r="FF475" s="1803">
        <v>0</v>
      </c>
      <c r="FG475" s="2961">
        <f t="shared" si="2083"/>
        <v>0</v>
      </c>
      <c r="FH475" s="1800">
        <f t="shared" si="2084"/>
        <v>31500</v>
      </c>
      <c r="FI475" s="1803">
        <f t="shared" si="2170"/>
        <v>0</v>
      </c>
      <c r="FJ475" s="6851">
        <v>31500</v>
      </c>
      <c r="FK475" s="6852">
        <v>21000</v>
      </c>
      <c r="FL475" s="2588">
        <v>0</v>
      </c>
      <c r="FM475" s="2589">
        <v>0</v>
      </c>
      <c r="FN475" s="2942">
        <f t="shared" si="2085"/>
        <v>0</v>
      </c>
      <c r="FO475" s="1747">
        <v>0</v>
      </c>
      <c r="FP475" s="2587">
        <f t="shared" si="2086"/>
        <v>0</v>
      </c>
      <c r="FQ475" s="2942">
        <f t="shared" si="2087"/>
        <v>31500</v>
      </c>
      <c r="FR475" s="1747">
        <f t="shared" si="2182"/>
        <v>0</v>
      </c>
      <c r="FS475" s="6851">
        <v>31500</v>
      </c>
      <c r="FT475" s="6852">
        <v>21000</v>
      </c>
      <c r="FU475" s="2588">
        <v>31500</v>
      </c>
      <c r="FV475" s="2589">
        <v>0</v>
      </c>
      <c r="FW475" s="2942">
        <f t="shared" si="2088"/>
        <v>31500</v>
      </c>
      <c r="FX475" s="1747">
        <v>0</v>
      </c>
      <c r="FY475" s="2587">
        <f t="shared" si="2089"/>
        <v>0</v>
      </c>
      <c r="FZ475" s="2942">
        <f t="shared" si="2090"/>
        <v>31500</v>
      </c>
      <c r="GA475" s="1747">
        <f t="shared" si="2183"/>
        <v>0</v>
      </c>
      <c r="GB475" s="1">
        <f t="shared" si="2091"/>
        <v>0</v>
      </c>
      <c r="GC475" s="2219">
        <v>0</v>
      </c>
      <c r="GD475" s="1895">
        <v>1</v>
      </c>
      <c r="GE475" s="2131" t="s">
        <v>269</v>
      </c>
      <c r="GF475" s="2131" t="s">
        <v>270</v>
      </c>
      <c r="GG475" s="2105" t="s">
        <v>101</v>
      </c>
      <c r="GH475" s="2105" t="s">
        <v>16</v>
      </c>
      <c r="GI475" s="2105" t="s">
        <v>16</v>
      </c>
      <c r="GJ475" s="2105" t="s">
        <v>17</v>
      </c>
      <c r="GK475" s="2105" t="s">
        <v>16</v>
      </c>
      <c r="GL475" s="2145">
        <v>7</v>
      </c>
      <c r="GM475" s="717" t="s">
        <v>1336</v>
      </c>
      <c r="GN475" s="646" t="s">
        <v>1337</v>
      </c>
      <c r="GO475" s="2374">
        <v>31500</v>
      </c>
      <c r="GP475" s="719">
        <v>0</v>
      </c>
      <c r="GQ475" s="2086">
        <v>0</v>
      </c>
      <c r="GR475" s="2086">
        <v>0</v>
      </c>
      <c r="GS475" s="1895">
        <v>0</v>
      </c>
      <c r="GT475" s="2086">
        <v>0</v>
      </c>
      <c r="GU475" s="2086">
        <v>21000</v>
      </c>
      <c r="GV475" s="1895">
        <v>0</v>
      </c>
    </row>
    <row r="476" spans="1:204" ht="76.5" x14ac:dyDescent="0.25">
      <c r="B476" s="7156"/>
      <c r="C476" s="5685"/>
      <c r="D476" s="7164"/>
      <c r="E476" s="7145"/>
      <c r="F476" s="7226"/>
      <c r="G476" s="7226"/>
      <c r="H476" s="5707"/>
      <c r="I476" s="5707"/>
      <c r="J476" s="5707"/>
      <c r="K476" s="5707"/>
      <c r="L476" s="5707"/>
      <c r="M476" s="5707"/>
      <c r="N476" s="5698"/>
      <c r="O476" s="5707"/>
      <c r="P476" s="7107"/>
      <c r="Q476" s="7107"/>
      <c r="R476" s="5704"/>
      <c r="S476" s="5698"/>
      <c r="T476" s="5698"/>
      <c r="U476" s="7116"/>
      <c r="V476" s="5698"/>
      <c r="W476" s="7142"/>
      <c r="X476" s="5692"/>
      <c r="Y476" s="2140">
        <v>8</v>
      </c>
      <c r="Z476" s="776" t="s">
        <v>1338</v>
      </c>
      <c r="AA476" s="515" t="s">
        <v>1339</v>
      </c>
      <c r="AB476" s="697">
        <v>32</v>
      </c>
      <c r="AC476" s="719">
        <v>32</v>
      </c>
      <c r="AD476" s="239">
        <f t="shared" si="2161"/>
        <v>1</v>
      </c>
      <c r="AE476" s="238">
        <v>32</v>
      </c>
      <c r="AF476" s="239">
        <f t="shared" si="2162"/>
        <v>1</v>
      </c>
      <c r="AG476" s="238">
        <v>40</v>
      </c>
      <c r="AH476" s="239">
        <f t="shared" si="2163"/>
        <v>1.25</v>
      </c>
      <c r="AI476" s="4367">
        <v>41</v>
      </c>
      <c r="AJ476" s="239">
        <f t="shared" si="2164"/>
        <v>1.28125</v>
      </c>
      <c r="AK476" s="1880">
        <v>1</v>
      </c>
      <c r="AL476" s="2282">
        <v>8</v>
      </c>
      <c r="AM476" s="970" t="s">
        <v>2266</v>
      </c>
      <c r="AN476" s="970" t="s">
        <v>2268</v>
      </c>
      <c r="AO476" s="981" t="s">
        <v>2267</v>
      </c>
      <c r="AP476" s="981" t="s">
        <v>2269</v>
      </c>
      <c r="AQ476" s="970">
        <v>100</v>
      </c>
      <c r="AR476" s="970" t="s">
        <v>1339</v>
      </c>
      <c r="AS476" s="1018" t="s">
        <v>1579</v>
      </c>
      <c r="AT476" s="2286"/>
      <c r="AU476" s="995" t="s">
        <v>1704</v>
      </c>
      <c r="AV476" s="5308">
        <v>41</v>
      </c>
      <c r="AW476" s="5309"/>
      <c r="AX476" s="4411">
        <v>41</v>
      </c>
      <c r="AY476" s="4450">
        <v>41</v>
      </c>
      <c r="AZ476" s="4411">
        <f t="shared" si="2054"/>
        <v>0</v>
      </c>
      <c r="BA476" s="4496">
        <f t="shared" si="2055"/>
        <v>1</v>
      </c>
      <c r="BB476" s="4450">
        <v>41</v>
      </c>
      <c r="BC476" s="4104">
        <f t="shared" si="2120"/>
        <v>0</v>
      </c>
      <c r="BD476" s="1834">
        <f t="shared" si="2121"/>
        <v>1</v>
      </c>
      <c r="BE476" s="4538">
        <f>SUM(AX476-AI476)</f>
        <v>0</v>
      </c>
      <c r="BF476" s="6573">
        <v>32</v>
      </c>
      <c r="BG476" s="6573">
        <v>32</v>
      </c>
      <c r="BH476" s="3672">
        <v>40</v>
      </c>
      <c r="BI476" s="3674">
        <v>39</v>
      </c>
      <c r="BJ476" s="3111">
        <f t="shared" si="2059"/>
        <v>1</v>
      </c>
      <c r="BK476" s="2963">
        <f t="shared" si="2060"/>
        <v>0.97499999999999998</v>
      </c>
      <c r="BL476" s="3674">
        <v>39</v>
      </c>
      <c r="BM476" s="3122">
        <f t="shared" si="2061"/>
        <v>-7</v>
      </c>
      <c r="BN476" s="1834">
        <f t="shared" si="2062"/>
        <v>1.21875</v>
      </c>
      <c r="BO476" s="3700">
        <v>32</v>
      </c>
      <c r="BP476" s="3494"/>
      <c r="BQ476" s="6920">
        <v>32</v>
      </c>
      <c r="BR476" s="6920">
        <v>32</v>
      </c>
      <c r="BS476" s="2939">
        <v>32</v>
      </c>
      <c r="BT476" s="2361">
        <f t="shared" si="2193"/>
        <v>32</v>
      </c>
      <c r="BU476" s="2987">
        <f t="shared" si="1970"/>
        <v>0</v>
      </c>
      <c r="BV476" s="2963">
        <f t="shared" si="1971"/>
        <v>1</v>
      </c>
      <c r="BW476" s="2361">
        <v>32</v>
      </c>
      <c r="BX476" s="2953">
        <f t="shared" si="1973"/>
        <v>0</v>
      </c>
      <c r="BY476" s="1834">
        <f t="shared" si="1974"/>
        <v>1</v>
      </c>
      <c r="BZ476" s="3151"/>
      <c r="CA476" s="6675">
        <v>32</v>
      </c>
      <c r="CB476" s="6675">
        <v>32</v>
      </c>
      <c r="CC476" s="2474">
        <v>32</v>
      </c>
      <c r="CD476" s="1978">
        <v>18</v>
      </c>
      <c r="CE476" s="2359">
        <f t="shared" si="2063"/>
        <v>14</v>
      </c>
      <c r="CF476" s="1834">
        <f t="shared" ref="CF476:CF480" si="2197">CD476/CC476</f>
        <v>0.5625</v>
      </c>
      <c r="CG476" s="1971">
        <f t="shared" si="2176"/>
        <v>18</v>
      </c>
      <c r="CH476" s="2387">
        <f t="shared" si="2064"/>
        <v>14</v>
      </c>
      <c r="CI476" s="1834">
        <f t="shared" si="2177"/>
        <v>0.5625</v>
      </c>
      <c r="CM476" s="722">
        <v>31</v>
      </c>
      <c r="CN476" s="722">
        <v>32</v>
      </c>
      <c r="CO476" s="1793">
        <v>32</v>
      </c>
      <c r="CP476" s="1729"/>
      <c r="CQ476" s="1729"/>
      <c r="CR476" s="1729"/>
      <c r="CS476" s="1729"/>
      <c r="CT476" s="1729"/>
      <c r="CU476" s="1729"/>
      <c r="CV476" s="1729"/>
      <c r="CW476" s="1729"/>
      <c r="CX476" s="1729"/>
      <c r="CY476" s="5921">
        <v>41</v>
      </c>
      <c r="CZ476" s="5922">
        <v>32</v>
      </c>
      <c r="DA476" s="4249">
        <v>41</v>
      </c>
      <c r="DB476" s="4249">
        <v>41</v>
      </c>
      <c r="DC476" s="4214">
        <f t="shared" si="2171"/>
        <v>0</v>
      </c>
      <c r="DD476" s="4217">
        <f t="shared" ref="DD476:DD478" si="2198">DB476/DA476</f>
        <v>1</v>
      </c>
      <c r="DE476" s="4270">
        <v>41</v>
      </c>
      <c r="DF476" s="4218">
        <f t="shared" si="2066"/>
        <v>0</v>
      </c>
      <c r="DG476" s="4217">
        <f t="shared" si="2168"/>
        <v>1</v>
      </c>
      <c r="DH476" s="5921">
        <v>41</v>
      </c>
      <c r="DI476" s="5922">
        <v>32</v>
      </c>
      <c r="DJ476" s="4444">
        <v>41</v>
      </c>
      <c r="DK476" s="4444">
        <v>41</v>
      </c>
      <c r="DL476" s="4445">
        <f t="shared" si="2067"/>
        <v>0</v>
      </c>
      <c r="DM476" s="4446">
        <f t="shared" ref="DM476:DM478" si="2199">DK476/DJ476</f>
        <v>1</v>
      </c>
      <c r="DN476" s="4424">
        <v>41</v>
      </c>
      <c r="DO476" s="4093">
        <f t="shared" si="2069"/>
        <v>0</v>
      </c>
      <c r="DP476" s="1747">
        <f t="shared" si="2178"/>
        <v>1</v>
      </c>
      <c r="DQ476" s="5923">
        <v>41</v>
      </c>
      <c r="DR476" s="5924">
        <v>32</v>
      </c>
      <c r="DS476" s="4004">
        <v>41</v>
      </c>
      <c r="DT476" s="2685">
        <v>41</v>
      </c>
      <c r="DU476" s="4502">
        <f t="shared" si="2125"/>
        <v>0</v>
      </c>
      <c r="DV476" s="2684">
        <f t="shared" ref="DV476:DV480" si="2200">DT476/DS476</f>
        <v>1</v>
      </c>
      <c r="DW476" s="2683">
        <v>41</v>
      </c>
      <c r="DX476" s="4093">
        <f t="shared" si="2127"/>
        <v>0</v>
      </c>
      <c r="DY476" s="1747">
        <f t="shared" si="2179"/>
        <v>1</v>
      </c>
      <c r="DZ476" s="5902">
        <v>32</v>
      </c>
      <c r="EA476" s="5903">
        <v>32</v>
      </c>
      <c r="EB476" s="3417">
        <v>32</v>
      </c>
      <c r="EC476" s="3417">
        <v>18</v>
      </c>
      <c r="ED476" s="3242">
        <f t="shared" si="2172"/>
        <v>-14</v>
      </c>
      <c r="EE476" s="1803">
        <f t="shared" ref="EE476:EE478" si="2201">EC476/EB476</f>
        <v>0.5625</v>
      </c>
      <c r="EF476" s="3490">
        <v>18</v>
      </c>
      <c r="EG476" s="1800">
        <f t="shared" si="2075"/>
        <v>14</v>
      </c>
      <c r="EH476" s="1803">
        <f t="shared" si="2169"/>
        <v>0.5625</v>
      </c>
      <c r="EI476" s="5904">
        <v>32</v>
      </c>
      <c r="EJ476" s="5905">
        <v>32</v>
      </c>
      <c r="EK476" s="1978">
        <v>32</v>
      </c>
      <c r="EL476" s="1978">
        <v>18</v>
      </c>
      <c r="EM476" s="1782">
        <f t="shared" si="2076"/>
        <v>14</v>
      </c>
      <c r="EN476" s="1736">
        <f t="shared" ref="EN476:EN478" si="2202">EL476/EK476</f>
        <v>0.5625</v>
      </c>
      <c r="EO476" s="3341">
        <v>18</v>
      </c>
      <c r="EP476" s="1735">
        <f t="shared" si="2078"/>
        <v>14</v>
      </c>
      <c r="EQ476" s="1736">
        <f t="shared" si="2180"/>
        <v>0.5625</v>
      </c>
      <c r="ER476" s="5906">
        <v>32</v>
      </c>
      <c r="ES476" s="5907">
        <v>32</v>
      </c>
      <c r="ET476" s="4004">
        <v>40</v>
      </c>
      <c r="EU476" s="3643">
        <v>39</v>
      </c>
      <c r="EV476" s="3174">
        <f t="shared" si="2131"/>
        <v>1</v>
      </c>
      <c r="EW476" s="1747">
        <f t="shared" ref="EW476:EW480" si="2203">EU476/ET476</f>
        <v>0.97499999999999998</v>
      </c>
      <c r="EX476" s="3638">
        <v>39</v>
      </c>
      <c r="EY476" s="3174">
        <f t="shared" si="2133"/>
        <v>-7</v>
      </c>
      <c r="EZ476" s="1747">
        <f t="shared" si="2181"/>
        <v>1.21875</v>
      </c>
      <c r="FA476" s="6851">
        <v>32</v>
      </c>
      <c r="FB476" s="6852">
        <v>32</v>
      </c>
      <c r="FC476" s="2588">
        <v>32</v>
      </c>
      <c r="FD476" s="2589">
        <v>32</v>
      </c>
      <c r="FE476" s="1800">
        <f t="shared" si="2173"/>
        <v>0</v>
      </c>
      <c r="FF476" s="1803">
        <f t="shared" si="2167"/>
        <v>1</v>
      </c>
      <c r="FG476" s="2961">
        <f t="shared" si="2083"/>
        <v>50</v>
      </c>
      <c r="FH476" s="1800">
        <f t="shared" si="2084"/>
        <v>-18</v>
      </c>
      <c r="FI476" s="1803">
        <f t="shared" si="2170"/>
        <v>1.5625</v>
      </c>
      <c r="FJ476" s="6851">
        <v>32</v>
      </c>
      <c r="FK476" s="6852">
        <v>32</v>
      </c>
      <c r="FL476" s="2588">
        <v>32</v>
      </c>
      <c r="FM476" s="2589">
        <v>0</v>
      </c>
      <c r="FN476" s="1735">
        <f t="shared" si="2085"/>
        <v>32</v>
      </c>
      <c r="FO476" s="1736">
        <f t="shared" si="2191"/>
        <v>0</v>
      </c>
      <c r="FP476" s="2587">
        <f t="shared" si="2086"/>
        <v>50</v>
      </c>
      <c r="FQ476" s="1735">
        <f t="shared" si="2087"/>
        <v>-18</v>
      </c>
      <c r="FR476" s="1736">
        <f t="shared" si="2182"/>
        <v>1.5625</v>
      </c>
      <c r="FS476" s="6851">
        <v>32</v>
      </c>
      <c r="FT476" s="6852">
        <v>32</v>
      </c>
      <c r="FU476" s="2588">
        <v>32</v>
      </c>
      <c r="FV476" s="2589">
        <v>0</v>
      </c>
      <c r="FW476" s="2942">
        <f t="shared" si="2088"/>
        <v>32</v>
      </c>
      <c r="FX476" s="1747">
        <f t="shared" si="2192"/>
        <v>0</v>
      </c>
      <c r="FY476" s="2587">
        <f t="shared" si="2089"/>
        <v>50</v>
      </c>
      <c r="FZ476" s="2942">
        <f t="shared" si="2090"/>
        <v>-18</v>
      </c>
      <c r="GA476" s="1747">
        <f t="shared" si="2183"/>
        <v>1.5625</v>
      </c>
      <c r="GB476" s="1">
        <f t="shared" si="2091"/>
        <v>-1</v>
      </c>
      <c r="GC476" s="2219">
        <v>0</v>
      </c>
      <c r="GD476" s="1895">
        <v>1</v>
      </c>
      <c r="GE476" s="2131" t="s">
        <v>269</v>
      </c>
      <c r="GF476" s="2131" t="s">
        <v>270</v>
      </c>
      <c r="GG476" s="2105" t="s">
        <v>101</v>
      </c>
      <c r="GH476" s="2105" t="s">
        <v>16</v>
      </c>
      <c r="GI476" s="2105" t="s">
        <v>16</v>
      </c>
      <c r="GJ476" s="2105" t="s">
        <v>17</v>
      </c>
      <c r="GK476" s="2105" t="s">
        <v>16</v>
      </c>
      <c r="GL476" s="2145">
        <v>8</v>
      </c>
      <c r="GM476" s="717" t="s">
        <v>1338</v>
      </c>
      <c r="GN476" s="646" t="s">
        <v>1339</v>
      </c>
      <c r="GO476" s="238">
        <v>32</v>
      </c>
      <c r="GP476" s="719">
        <v>32</v>
      </c>
      <c r="GQ476" s="2086">
        <v>18</v>
      </c>
      <c r="GR476" s="2086">
        <v>14</v>
      </c>
      <c r="GS476" s="1895">
        <v>0.5625</v>
      </c>
      <c r="GT476" s="2086">
        <v>18</v>
      </c>
      <c r="GU476" s="2086">
        <v>14</v>
      </c>
      <c r="GV476" s="1895">
        <v>0.5625</v>
      </c>
    </row>
    <row r="477" spans="1:204" ht="63.75" x14ac:dyDescent="0.25">
      <c r="B477" s="7156"/>
      <c r="C477" s="5685"/>
      <c r="D477" s="7164"/>
      <c r="E477" s="7145"/>
      <c r="F477" s="7226"/>
      <c r="G477" s="7226"/>
      <c r="H477" s="5707"/>
      <c r="I477" s="5707"/>
      <c r="J477" s="5707"/>
      <c r="K477" s="5707"/>
      <c r="L477" s="5707"/>
      <c r="M477" s="5707"/>
      <c r="N477" s="5698"/>
      <c r="O477" s="5707"/>
      <c r="P477" s="7107"/>
      <c r="Q477" s="7107"/>
      <c r="R477" s="5704"/>
      <c r="S477" s="5698"/>
      <c r="T477" s="5698"/>
      <c r="U477" s="7116"/>
      <c r="V477" s="5698"/>
      <c r="W477" s="7142"/>
      <c r="X477" s="5692"/>
      <c r="Y477" s="2140">
        <v>9</v>
      </c>
      <c r="Z477" s="776" t="s">
        <v>1340</v>
      </c>
      <c r="AA477" s="515" t="s">
        <v>1330</v>
      </c>
      <c r="AB477" s="697">
        <v>22464</v>
      </c>
      <c r="AC477" s="719">
        <v>5616</v>
      </c>
      <c r="AD477" s="239">
        <f t="shared" si="2161"/>
        <v>0.25</v>
      </c>
      <c r="AE477" s="238">
        <v>5616</v>
      </c>
      <c r="AF477" s="239">
        <f t="shared" si="2162"/>
        <v>0.25</v>
      </c>
      <c r="AG477" s="238">
        <v>5616</v>
      </c>
      <c r="AH477" s="239">
        <f t="shared" si="2163"/>
        <v>0.25</v>
      </c>
      <c r="AI477" s="238">
        <v>5616</v>
      </c>
      <c r="AJ477" s="239">
        <f t="shared" si="2164"/>
        <v>0.25</v>
      </c>
      <c r="AK477" s="946">
        <f t="shared" si="2051"/>
        <v>1</v>
      </c>
      <c r="AL477" s="2282">
        <v>9</v>
      </c>
      <c r="AM477" s="970" t="s">
        <v>2270</v>
      </c>
      <c r="AN477" s="970" t="s">
        <v>2272</v>
      </c>
      <c r="AO477" s="981" t="s">
        <v>2271</v>
      </c>
      <c r="AP477" s="1035" t="s">
        <v>2273</v>
      </c>
      <c r="AQ477" s="970">
        <v>100</v>
      </c>
      <c r="AR477" s="970" t="s">
        <v>1330</v>
      </c>
      <c r="AS477" s="1018" t="s">
        <v>1579</v>
      </c>
      <c r="AT477" s="2286"/>
      <c r="AU477" s="995" t="s">
        <v>1704</v>
      </c>
      <c r="AV477" s="5310">
        <v>22464</v>
      </c>
      <c r="AW477" s="5311"/>
      <c r="AX477" s="4411">
        <f t="shared" si="2052"/>
        <v>5616</v>
      </c>
      <c r="AY477" s="4450">
        <f t="shared" si="2053"/>
        <v>10368</v>
      </c>
      <c r="AZ477" s="4411">
        <f t="shared" si="2054"/>
        <v>-4752</v>
      </c>
      <c r="BA477" s="4496">
        <f t="shared" si="2055"/>
        <v>1.8461538461538463</v>
      </c>
      <c r="BB477" s="4450">
        <f t="shared" si="2119"/>
        <v>22464</v>
      </c>
      <c r="BC477" s="4104">
        <f t="shared" si="2120"/>
        <v>0</v>
      </c>
      <c r="BD477" s="1834">
        <f t="shared" si="2121"/>
        <v>1</v>
      </c>
      <c r="BE477" s="4538">
        <f>SUM(AX477-AI477)</f>
        <v>0</v>
      </c>
      <c r="BF477" s="6573">
        <v>22464</v>
      </c>
      <c r="BG477" s="6573">
        <v>22464</v>
      </c>
      <c r="BH477" s="3672">
        <f t="shared" si="2156"/>
        <v>5616</v>
      </c>
      <c r="BI477" s="3674">
        <f t="shared" si="2058"/>
        <v>5056</v>
      </c>
      <c r="BJ477" s="3111">
        <f t="shared" si="2059"/>
        <v>560</v>
      </c>
      <c r="BK477" s="2963">
        <f t="shared" si="2060"/>
        <v>0.90028490028490027</v>
      </c>
      <c r="BL477" s="3674">
        <f t="shared" si="2034"/>
        <v>12096</v>
      </c>
      <c r="BM477" s="3122">
        <f t="shared" si="2061"/>
        <v>10368</v>
      </c>
      <c r="BN477" s="1834">
        <f t="shared" si="2062"/>
        <v>0.53846153846153844</v>
      </c>
      <c r="BO477" s="3699">
        <f t="shared" ref="BO477:BO516" si="2204">SUM(AG477-BH477)</f>
        <v>0</v>
      </c>
      <c r="BP477" s="3494"/>
      <c r="BQ477" s="6920">
        <v>22464</v>
      </c>
      <c r="BR477" s="6920">
        <v>22464</v>
      </c>
      <c r="BS477" s="2939">
        <f t="shared" si="2193"/>
        <v>5616</v>
      </c>
      <c r="BT477" s="2361">
        <f t="shared" si="2193"/>
        <v>3840</v>
      </c>
      <c r="BU477" s="2987">
        <f t="shared" si="1970"/>
        <v>1776</v>
      </c>
      <c r="BV477" s="2963">
        <f t="shared" si="1971"/>
        <v>0.68376068376068377</v>
      </c>
      <c r="BW477" s="2361">
        <f t="shared" si="1972"/>
        <v>7040</v>
      </c>
      <c r="BX477" s="2953">
        <f t="shared" si="1973"/>
        <v>15424</v>
      </c>
      <c r="BY477" s="1834">
        <f t="shared" si="1974"/>
        <v>0.31339031339031337</v>
      </c>
      <c r="BZ477" s="3151"/>
      <c r="CA477" s="6675">
        <v>22464</v>
      </c>
      <c r="CB477" s="6675">
        <v>22464</v>
      </c>
      <c r="CC477" s="1790">
        <v>5616</v>
      </c>
      <c r="CD477" s="1791">
        <v>3200</v>
      </c>
      <c r="CE477" s="2359">
        <f t="shared" si="2063"/>
        <v>2416</v>
      </c>
      <c r="CF477" s="1834">
        <f t="shared" si="2197"/>
        <v>0.56980056980056981</v>
      </c>
      <c r="CG477" s="1971">
        <f t="shared" si="2176"/>
        <v>3200</v>
      </c>
      <c r="CH477" s="2387">
        <f t="shared" si="2064"/>
        <v>19264</v>
      </c>
      <c r="CI477" s="1834">
        <f t="shared" si="2177"/>
        <v>0.14245014245014245</v>
      </c>
      <c r="CM477" s="722">
        <v>1872</v>
      </c>
      <c r="CN477" s="722">
        <v>1872</v>
      </c>
      <c r="CO477" s="1793">
        <v>1872</v>
      </c>
      <c r="CP477" s="1729"/>
      <c r="CQ477" s="1729"/>
      <c r="CR477" s="1729"/>
      <c r="CS477" s="1729"/>
      <c r="CT477" s="1729"/>
      <c r="CU477" s="1729"/>
      <c r="CV477" s="1729"/>
      <c r="CW477" s="1729"/>
      <c r="CX477" s="1729"/>
      <c r="CY477" s="5902">
        <v>22464</v>
      </c>
      <c r="CZ477" s="5903">
        <v>22464</v>
      </c>
      <c r="DA477" s="4251">
        <v>1872</v>
      </c>
      <c r="DB477" s="4251">
        <v>3592</v>
      </c>
      <c r="DC477" s="4214">
        <f t="shared" si="2171"/>
        <v>1720</v>
      </c>
      <c r="DD477" s="4217">
        <f t="shared" si="2198"/>
        <v>1.9188034188034189</v>
      </c>
      <c r="DE477" s="4270">
        <f t="shared" si="2106"/>
        <v>15688</v>
      </c>
      <c r="DF477" s="4218">
        <f t="shared" si="2066"/>
        <v>6776</v>
      </c>
      <c r="DG477" s="4217">
        <f t="shared" si="2168"/>
        <v>0.6983618233618234</v>
      </c>
      <c r="DH477" s="5904">
        <v>22464</v>
      </c>
      <c r="DI477" s="5905">
        <v>22464</v>
      </c>
      <c r="DJ477" s="4436">
        <v>1872</v>
      </c>
      <c r="DK477" s="4436">
        <v>3592</v>
      </c>
      <c r="DL477" s="4445">
        <f t="shared" si="2067"/>
        <v>-1720</v>
      </c>
      <c r="DM477" s="4446">
        <f t="shared" si="2199"/>
        <v>1.9188034188034189</v>
      </c>
      <c r="DN477" s="4424">
        <f t="shared" ref="DN477:DN516" si="2205">SUM(DE477+DK477)</f>
        <v>19280</v>
      </c>
      <c r="DO477" s="4093">
        <f t="shared" si="2069"/>
        <v>3184</v>
      </c>
      <c r="DP477" s="1747">
        <f t="shared" si="2178"/>
        <v>0.85826210826210825</v>
      </c>
      <c r="DQ477" s="5906">
        <v>22464</v>
      </c>
      <c r="DR477" s="5907">
        <v>22464</v>
      </c>
      <c r="DS477" s="4748">
        <v>1872</v>
      </c>
      <c r="DT477" s="4748">
        <v>3184</v>
      </c>
      <c r="DU477" s="4502">
        <f t="shared" si="2125"/>
        <v>-1312</v>
      </c>
      <c r="DV477" s="2684">
        <f t="shared" si="2200"/>
        <v>1.7008547008547008</v>
      </c>
      <c r="DW477" s="2683">
        <f t="shared" ref="DW477:DW516" si="2206">SUM(DT477+DN477)</f>
        <v>22464</v>
      </c>
      <c r="DX477" s="4093">
        <f t="shared" si="2127"/>
        <v>0</v>
      </c>
      <c r="DY477" s="1747">
        <f t="shared" si="2179"/>
        <v>1</v>
      </c>
      <c r="DZ477" s="5902">
        <v>22464</v>
      </c>
      <c r="EA477" s="5903">
        <v>22464</v>
      </c>
      <c r="EB477" s="3420">
        <v>1872</v>
      </c>
      <c r="EC477" s="3420">
        <v>1280</v>
      </c>
      <c r="ED477" s="3242">
        <f t="shared" si="2172"/>
        <v>-592</v>
      </c>
      <c r="EE477" s="1803">
        <f t="shared" si="2201"/>
        <v>0.68376068376068377</v>
      </c>
      <c r="EF477" s="3490">
        <f t="shared" si="2074"/>
        <v>8320</v>
      </c>
      <c r="EG477" s="1800">
        <f t="shared" si="2075"/>
        <v>14144</v>
      </c>
      <c r="EH477" s="1803">
        <f t="shared" si="2169"/>
        <v>0.37037037037037035</v>
      </c>
      <c r="EI477" s="5904">
        <v>22464</v>
      </c>
      <c r="EJ477" s="5905">
        <v>22464</v>
      </c>
      <c r="EK477" s="1980">
        <v>1872</v>
      </c>
      <c r="EL477" s="1980">
        <v>1280</v>
      </c>
      <c r="EM477" s="1782">
        <f t="shared" si="2076"/>
        <v>592</v>
      </c>
      <c r="EN477" s="1736">
        <f t="shared" si="2202"/>
        <v>0.68376068376068377</v>
      </c>
      <c r="EO477" s="3341">
        <f t="shared" si="2077"/>
        <v>9600</v>
      </c>
      <c r="EP477" s="1735">
        <f t="shared" si="2078"/>
        <v>12864</v>
      </c>
      <c r="EQ477" s="1736">
        <f t="shared" si="2180"/>
        <v>0.42735042735042733</v>
      </c>
      <c r="ER477" s="5906">
        <v>22464</v>
      </c>
      <c r="ES477" s="5907">
        <v>22464</v>
      </c>
      <c r="ET477" s="3721">
        <v>1872</v>
      </c>
      <c r="EU477" s="3721">
        <v>2496</v>
      </c>
      <c r="EV477" s="3174">
        <f t="shared" si="2131"/>
        <v>-624</v>
      </c>
      <c r="EW477" s="1747">
        <f t="shared" si="2203"/>
        <v>1.3333333333333333</v>
      </c>
      <c r="EX477" s="3638">
        <f t="shared" si="2196"/>
        <v>12096</v>
      </c>
      <c r="EY477" s="3174">
        <f t="shared" si="2133"/>
        <v>10368</v>
      </c>
      <c r="EZ477" s="1747">
        <f t="shared" si="2181"/>
        <v>0.53846153846153844</v>
      </c>
      <c r="FA477" s="6851">
        <v>22464</v>
      </c>
      <c r="FB477" s="6852">
        <v>22464</v>
      </c>
      <c r="FC477" s="2555">
        <v>1872</v>
      </c>
      <c r="FD477" s="2555">
        <v>1280</v>
      </c>
      <c r="FE477" s="1800">
        <f t="shared" si="2173"/>
        <v>-592</v>
      </c>
      <c r="FF477" s="1803">
        <f t="shared" si="2167"/>
        <v>0.68376068376068377</v>
      </c>
      <c r="FG477" s="2961">
        <f t="shared" si="2083"/>
        <v>4480</v>
      </c>
      <c r="FH477" s="1800">
        <f t="shared" si="2084"/>
        <v>17984</v>
      </c>
      <c r="FI477" s="1803">
        <f t="shared" si="2170"/>
        <v>0.19943019943019943</v>
      </c>
      <c r="FJ477" s="6851">
        <v>22464</v>
      </c>
      <c r="FK477" s="6852">
        <v>22464</v>
      </c>
      <c r="FL477" s="2594">
        <v>1872</v>
      </c>
      <c r="FM477" s="2594">
        <v>1280</v>
      </c>
      <c r="FN477" s="1735">
        <f t="shared" si="2085"/>
        <v>592</v>
      </c>
      <c r="FO477" s="1736">
        <f t="shared" si="2191"/>
        <v>0.68376068376068377</v>
      </c>
      <c r="FP477" s="2587">
        <f t="shared" si="2086"/>
        <v>5760</v>
      </c>
      <c r="FQ477" s="1735">
        <f t="shared" si="2087"/>
        <v>16704</v>
      </c>
      <c r="FR477" s="1736">
        <f t="shared" si="2182"/>
        <v>0.25641025641025639</v>
      </c>
      <c r="FS477" s="6851">
        <v>22464</v>
      </c>
      <c r="FT477" s="6852">
        <v>22464</v>
      </c>
      <c r="FU477" s="2938">
        <v>1872</v>
      </c>
      <c r="FV477" s="2938">
        <v>1280</v>
      </c>
      <c r="FW477" s="2942">
        <f t="shared" si="2088"/>
        <v>592</v>
      </c>
      <c r="FX477" s="1747">
        <f t="shared" si="2192"/>
        <v>0.68376068376068377</v>
      </c>
      <c r="FY477" s="2587">
        <f t="shared" si="2089"/>
        <v>7040</v>
      </c>
      <c r="FZ477" s="2942">
        <f t="shared" si="2090"/>
        <v>15424</v>
      </c>
      <c r="GA477" s="1747">
        <f t="shared" si="2183"/>
        <v>0.31339031339031337</v>
      </c>
      <c r="GB477" s="1">
        <f t="shared" si="2091"/>
        <v>5.6980056980056981E-2</v>
      </c>
      <c r="GC477" s="2219">
        <v>0</v>
      </c>
      <c r="GD477" s="1895">
        <v>1</v>
      </c>
      <c r="GE477" s="2131" t="s">
        <v>269</v>
      </c>
      <c r="GF477" s="2131" t="s">
        <v>270</v>
      </c>
      <c r="GG477" s="2105" t="s">
        <v>101</v>
      </c>
      <c r="GH477" s="2105" t="s">
        <v>16</v>
      </c>
      <c r="GI477" s="2105" t="s">
        <v>16</v>
      </c>
      <c r="GJ477" s="2105" t="s">
        <v>17</v>
      </c>
      <c r="GK477" s="2105" t="s">
        <v>16</v>
      </c>
      <c r="GL477" s="2145">
        <v>9</v>
      </c>
      <c r="GM477" s="717" t="s">
        <v>1340</v>
      </c>
      <c r="GN477" s="646" t="s">
        <v>1330</v>
      </c>
      <c r="GO477" s="238">
        <v>22464</v>
      </c>
      <c r="GP477" s="719">
        <v>5616</v>
      </c>
      <c r="GQ477" s="2086">
        <v>3200</v>
      </c>
      <c r="GR477" s="2086">
        <v>2416</v>
      </c>
      <c r="GS477" s="1895">
        <v>0.56980056980056981</v>
      </c>
      <c r="GT477" s="2086">
        <v>3200</v>
      </c>
      <c r="GU477" s="2086">
        <v>19264</v>
      </c>
      <c r="GV477" s="1895">
        <v>0.14245014245014245</v>
      </c>
    </row>
    <row r="478" spans="1:204" ht="63.75" customHeight="1" x14ac:dyDescent="0.25">
      <c r="B478" s="7156"/>
      <c r="C478" s="5685"/>
      <c r="D478" s="7164"/>
      <c r="E478" s="7145"/>
      <c r="F478" s="7226"/>
      <c r="G478" s="7226"/>
      <c r="H478" s="5707"/>
      <c r="I478" s="5707"/>
      <c r="J478" s="5707"/>
      <c r="K478" s="5707"/>
      <c r="L478" s="5707"/>
      <c r="M478" s="5707"/>
      <c r="N478" s="5698"/>
      <c r="O478" s="5707"/>
      <c r="P478" s="7107"/>
      <c r="Q478" s="7107"/>
      <c r="R478" s="5704"/>
      <c r="S478" s="5698"/>
      <c r="T478" s="5698"/>
      <c r="U478" s="7116"/>
      <c r="V478" s="5698"/>
      <c r="W478" s="7142"/>
      <c r="X478" s="5692"/>
      <c r="Y478" s="2140">
        <v>10</v>
      </c>
      <c r="Z478" s="776" t="s">
        <v>1341</v>
      </c>
      <c r="AA478" s="515" t="s">
        <v>1330</v>
      </c>
      <c r="AB478" s="697">
        <v>22464</v>
      </c>
      <c r="AC478" s="719">
        <v>5616</v>
      </c>
      <c r="AD478" s="239">
        <f t="shared" si="2161"/>
        <v>0.25</v>
      </c>
      <c r="AE478" s="238">
        <v>5616</v>
      </c>
      <c r="AF478" s="239">
        <f t="shared" si="2162"/>
        <v>0.25</v>
      </c>
      <c r="AG478" s="238">
        <v>5616</v>
      </c>
      <c r="AH478" s="239">
        <f t="shared" si="2163"/>
        <v>0.25</v>
      </c>
      <c r="AI478" s="4369">
        <v>9056</v>
      </c>
      <c r="AJ478" s="239">
        <f t="shared" si="2164"/>
        <v>0.40313390313390313</v>
      </c>
      <c r="AK478" s="946">
        <f t="shared" si="2051"/>
        <v>1.1531339031339032</v>
      </c>
      <c r="AL478" s="2275">
        <v>10</v>
      </c>
      <c r="AM478" s="981" t="s">
        <v>2274</v>
      </c>
      <c r="AN478" s="970" t="s">
        <v>2276</v>
      </c>
      <c r="AO478" s="981" t="s">
        <v>2275</v>
      </c>
      <c r="AP478" s="1035" t="s">
        <v>2277</v>
      </c>
      <c r="AQ478" s="970">
        <v>100</v>
      </c>
      <c r="AR478" s="970" t="s">
        <v>1330</v>
      </c>
      <c r="AS478" s="1018" t="s">
        <v>1579</v>
      </c>
      <c r="AT478" s="2287"/>
      <c r="AU478" s="995" t="s">
        <v>1704</v>
      </c>
      <c r="AV478" s="5314">
        <v>17652</v>
      </c>
      <c r="AW478" s="5315"/>
      <c r="AX478" s="4411">
        <f t="shared" si="2052"/>
        <v>9056</v>
      </c>
      <c r="AY478" s="4450">
        <f t="shared" si="2053"/>
        <v>10776</v>
      </c>
      <c r="AZ478" s="4411">
        <f t="shared" si="2054"/>
        <v>-1720</v>
      </c>
      <c r="BA478" s="4496">
        <f t="shared" si="2055"/>
        <v>1.1899293286219081</v>
      </c>
      <c r="BB478" s="4450">
        <f t="shared" si="2119"/>
        <v>17652</v>
      </c>
      <c r="BC478" s="4104">
        <f t="shared" si="2120"/>
        <v>0</v>
      </c>
      <c r="BD478" s="1834">
        <f t="shared" si="2121"/>
        <v>1</v>
      </c>
      <c r="BE478" s="4751">
        <f>SUM(DA478+DJ478+DS478-AI478)</f>
        <v>0</v>
      </c>
      <c r="BF478" s="6573">
        <v>22464</v>
      </c>
      <c r="BG478" s="6573">
        <v>22464</v>
      </c>
      <c r="BH478" s="3672">
        <f t="shared" si="2156"/>
        <v>5616</v>
      </c>
      <c r="BI478" s="3674">
        <f t="shared" si="2058"/>
        <v>3664</v>
      </c>
      <c r="BJ478" s="3111">
        <f t="shared" si="2059"/>
        <v>1952</v>
      </c>
      <c r="BK478" s="2963">
        <f t="shared" si="2060"/>
        <v>0.6524216524216524</v>
      </c>
      <c r="BL478" s="3674">
        <f t="shared" si="2034"/>
        <v>6876</v>
      </c>
      <c r="BM478" s="3122">
        <f t="shared" si="2061"/>
        <v>15588</v>
      </c>
      <c r="BN478" s="1834">
        <f t="shared" si="2062"/>
        <v>0.30608974358974361</v>
      </c>
      <c r="BO478" s="3707">
        <f t="shared" si="2204"/>
        <v>0</v>
      </c>
      <c r="BP478" s="3494"/>
      <c r="BQ478" s="6920">
        <v>22464</v>
      </c>
      <c r="BR478" s="6920">
        <v>22464</v>
      </c>
      <c r="BS478" s="2939">
        <f t="shared" si="2193"/>
        <v>5616</v>
      </c>
      <c r="BT478" s="2361">
        <f t="shared" si="2193"/>
        <v>1752</v>
      </c>
      <c r="BU478" s="2987">
        <f t="shared" ref="BU478:BU541" si="2207">BS478-BT478</f>
        <v>3864</v>
      </c>
      <c r="BV478" s="2963">
        <f t="shared" ref="BV478:BV541" si="2208">BT478/BS478</f>
        <v>0.31196581196581197</v>
      </c>
      <c r="BW478" s="2361">
        <f t="shared" ref="BW478:BW541" si="2209">SUM(CG478+BT478)</f>
        <v>3212</v>
      </c>
      <c r="BX478" s="2953">
        <f t="shared" ref="BX478:BX541" si="2210">BQ478-BW478</f>
        <v>19252</v>
      </c>
      <c r="BY478" s="1834">
        <f t="shared" ref="BY478:BY541" si="2211">BW478/BQ478</f>
        <v>0.14298433048433049</v>
      </c>
      <c r="BZ478" s="3151"/>
      <c r="CA478" s="6675">
        <v>22464</v>
      </c>
      <c r="CB478" s="6675">
        <v>22464</v>
      </c>
      <c r="CC478" s="1790">
        <v>5616</v>
      </c>
      <c r="CD478" s="1791">
        <v>1460</v>
      </c>
      <c r="CE478" s="2359">
        <f t="shared" si="2063"/>
        <v>4156</v>
      </c>
      <c r="CF478" s="1834">
        <f t="shared" si="2197"/>
        <v>0.25997150997150997</v>
      </c>
      <c r="CG478" s="1971">
        <f t="shared" si="2176"/>
        <v>1460</v>
      </c>
      <c r="CH478" s="2387">
        <f t="shared" si="2064"/>
        <v>21004</v>
      </c>
      <c r="CI478" s="1834">
        <f t="shared" si="2177"/>
        <v>6.4992877492877493E-2</v>
      </c>
      <c r="CM478" s="722">
        <v>1872</v>
      </c>
      <c r="CN478" s="722">
        <v>1872</v>
      </c>
      <c r="CO478" s="1793">
        <v>1872</v>
      </c>
      <c r="CP478" s="1729"/>
      <c r="CQ478" s="1729"/>
      <c r="CR478" s="1729"/>
      <c r="CS478" s="1729"/>
      <c r="CT478" s="1729"/>
      <c r="CU478" s="1729"/>
      <c r="CV478" s="1729"/>
      <c r="CW478" s="1729"/>
      <c r="CX478" s="1729"/>
      <c r="CY478" s="5916">
        <v>17652</v>
      </c>
      <c r="CZ478" s="5917">
        <v>22464</v>
      </c>
      <c r="DA478" s="4251">
        <v>1872</v>
      </c>
      <c r="DB478" s="4251">
        <v>3592</v>
      </c>
      <c r="DC478" s="4214">
        <f t="shared" si="2171"/>
        <v>1720</v>
      </c>
      <c r="DD478" s="4217">
        <f t="shared" si="2198"/>
        <v>1.9188034188034189</v>
      </c>
      <c r="DE478" s="4270">
        <f t="shared" si="2106"/>
        <v>10468</v>
      </c>
      <c r="DF478" s="4218">
        <f t="shared" si="2066"/>
        <v>7184</v>
      </c>
      <c r="DG478" s="4217">
        <f t="shared" si="2168"/>
        <v>0.59302062089281671</v>
      </c>
      <c r="DH478" s="5916">
        <v>17652</v>
      </c>
      <c r="DI478" s="5917">
        <v>22464</v>
      </c>
      <c r="DJ478" s="4436">
        <v>3592</v>
      </c>
      <c r="DK478" s="4436">
        <v>3592</v>
      </c>
      <c r="DL478" s="4445">
        <f t="shared" si="2067"/>
        <v>0</v>
      </c>
      <c r="DM478" s="4446">
        <f t="shared" si="2199"/>
        <v>1</v>
      </c>
      <c r="DN478" s="4424">
        <f t="shared" si="2205"/>
        <v>14060</v>
      </c>
      <c r="DO478" s="4093">
        <f t="shared" si="2069"/>
        <v>3592</v>
      </c>
      <c r="DP478" s="1747">
        <f t="shared" si="2178"/>
        <v>0.7965103104464083</v>
      </c>
      <c r="DQ478" s="5925">
        <v>17652</v>
      </c>
      <c r="DR478" s="5926">
        <v>22464</v>
      </c>
      <c r="DS478" s="4748">
        <v>3592</v>
      </c>
      <c r="DT478" s="4748">
        <v>3592</v>
      </c>
      <c r="DU478" s="4502">
        <f t="shared" si="2125"/>
        <v>0</v>
      </c>
      <c r="DV478" s="2684">
        <f t="shared" si="2200"/>
        <v>1</v>
      </c>
      <c r="DW478" s="2683">
        <f t="shared" si="2206"/>
        <v>17652</v>
      </c>
      <c r="DX478" s="4093">
        <f t="shared" si="2127"/>
        <v>0</v>
      </c>
      <c r="DY478" s="1747">
        <f t="shared" si="2179"/>
        <v>1</v>
      </c>
      <c r="DZ478" s="5902">
        <v>22464</v>
      </c>
      <c r="EA478" s="5903">
        <v>22464</v>
      </c>
      <c r="EB478" s="3420">
        <v>1872</v>
      </c>
      <c r="EC478" s="3420">
        <v>584</v>
      </c>
      <c r="ED478" s="3242">
        <f t="shared" si="2172"/>
        <v>-1288</v>
      </c>
      <c r="EE478" s="1803">
        <f t="shared" si="2201"/>
        <v>0.31196581196581197</v>
      </c>
      <c r="EF478" s="3490">
        <f t="shared" si="2074"/>
        <v>3796</v>
      </c>
      <c r="EG478" s="1800">
        <f t="shared" si="2075"/>
        <v>18668</v>
      </c>
      <c r="EH478" s="1803">
        <f t="shared" si="2169"/>
        <v>0.16898148148148148</v>
      </c>
      <c r="EI478" s="5904">
        <v>22464</v>
      </c>
      <c r="EJ478" s="5905">
        <v>22464</v>
      </c>
      <c r="EK478" s="1980">
        <v>1872</v>
      </c>
      <c r="EL478" s="1980">
        <v>584</v>
      </c>
      <c r="EM478" s="1782">
        <f t="shared" si="2076"/>
        <v>1288</v>
      </c>
      <c r="EN478" s="1736">
        <f t="shared" si="2202"/>
        <v>0.31196581196581197</v>
      </c>
      <c r="EO478" s="3341">
        <f t="shared" si="2077"/>
        <v>4380</v>
      </c>
      <c r="EP478" s="1735">
        <f t="shared" si="2078"/>
        <v>18084</v>
      </c>
      <c r="EQ478" s="1736">
        <f t="shared" si="2180"/>
        <v>0.19497863247863248</v>
      </c>
      <c r="ER478" s="5906">
        <v>22464</v>
      </c>
      <c r="ES478" s="5907">
        <v>22464</v>
      </c>
      <c r="ET478" s="3721">
        <v>1872</v>
      </c>
      <c r="EU478" s="3721">
        <v>2496</v>
      </c>
      <c r="EV478" s="3174">
        <f t="shared" si="2131"/>
        <v>-624</v>
      </c>
      <c r="EW478" s="1747">
        <f t="shared" si="2203"/>
        <v>1.3333333333333333</v>
      </c>
      <c r="EX478" s="3638">
        <f t="shared" si="2196"/>
        <v>6876</v>
      </c>
      <c r="EY478" s="3174">
        <f t="shared" si="2133"/>
        <v>15588</v>
      </c>
      <c r="EZ478" s="1747">
        <f t="shared" si="2181"/>
        <v>0.30608974358974361</v>
      </c>
      <c r="FA478" s="6851">
        <v>22464</v>
      </c>
      <c r="FB478" s="6852">
        <v>22464</v>
      </c>
      <c r="FC478" s="2555">
        <v>1872</v>
      </c>
      <c r="FD478" s="2555">
        <v>584</v>
      </c>
      <c r="FE478" s="1800">
        <f t="shared" si="2173"/>
        <v>-1288</v>
      </c>
      <c r="FF478" s="1803">
        <f t="shared" si="2167"/>
        <v>0.31196581196581197</v>
      </c>
      <c r="FG478" s="2961">
        <f t="shared" si="2083"/>
        <v>2044</v>
      </c>
      <c r="FH478" s="1800">
        <f t="shared" si="2084"/>
        <v>20420</v>
      </c>
      <c r="FI478" s="1803">
        <f t="shared" si="2170"/>
        <v>9.0990028490028491E-2</v>
      </c>
      <c r="FJ478" s="6851">
        <v>22464</v>
      </c>
      <c r="FK478" s="6852">
        <v>22464</v>
      </c>
      <c r="FL478" s="2594">
        <v>1872</v>
      </c>
      <c r="FM478" s="2594">
        <v>584</v>
      </c>
      <c r="FN478" s="1735">
        <f t="shared" si="2085"/>
        <v>1288</v>
      </c>
      <c r="FO478" s="1736">
        <f t="shared" si="2191"/>
        <v>0.31196581196581197</v>
      </c>
      <c r="FP478" s="2587">
        <f t="shared" si="2086"/>
        <v>2628</v>
      </c>
      <c r="FQ478" s="1735">
        <f t="shared" si="2087"/>
        <v>19836</v>
      </c>
      <c r="FR478" s="1736">
        <f t="shared" si="2182"/>
        <v>0.11698717948717949</v>
      </c>
      <c r="FS478" s="6851">
        <v>22464</v>
      </c>
      <c r="FT478" s="6852">
        <v>22464</v>
      </c>
      <c r="FU478" s="2938">
        <v>1872</v>
      </c>
      <c r="FV478" s="2938">
        <v>584</v>
      </c>
      <c r="FW478" s="2942">
        <f t="shared" si="2088"/>
        <v>1288</v>
      </c>
      <c r="FX478" s="1747">
        <f t="shared" si="2192"/>
        <v>0.31196581196581197</v>
      </c>
      <c r="FY478" s="2587">
        <f t="shared" si="2089"/>
        <v>3212</v>
      </c>
      <c r="FZ478" s="2942">
        <f t="shared" si="2090"/>
        <v>19252</v>
      </c>
      <c r="GA478" s="1747">
        <f t="shared" si="2183"/>
        <v>0.14298433048433049</v>
      </c>
      <c r="GB478" s="1">
        <f t="shared" si="2091"/>
        <v>2.5997150997150997E-2</v>
      </c>
      <c r="GC478" s="2219">
        <v>0</v>
      </c>
      <c r="GD478" s="1895">
        <v>1</v>
      </c>
      <c r="GE478" s="2131" t="s">
        <v>269</v>
      </c>
      <c r="GF478" s="2131" t="s">
        <v>270</v>
      </c>
      <c r="GG478" s="2105" t="s">
        <v>101</v>
      </c>
      <c r="GH478" s="2105" t="s">
        <v>16</v>
      </c>
      <c r="GI478" s="2105" t="s">
        <v>16</v>
      </c>
      <c r="GJ478" s="2105" t="s">
        <v>17</v>
      </c>
      <c r="GK478" s="2105" t="s">
        <v>16</v>
      </c>
      <c r="GL478" s="2145">
        <v>10</v>
      </c>
      <c r="GM478" s="717" t="s">
        <v>1341</v>
      </c>
      <c r="GN478" s="646" t="s">
        <v>1330</v>
      </c>
      <c r="GO478" s="238">
        <v>22464</v>
      </c>
      <c r="GP478" s="719">
        <v>5616</v>
      </c>
      <c r="GQ478" s="2086">
        <v>1460</v>
      </c>
      <c r="GR478" s="2086">
        <v>4156</v>
      </c>
      <c r="GS478" s="1895">
        <v>0.25997150997150997</v>
      </c>
      <c r="GT478" s="2086">
        <v>1460</v>
      </c>
      <c r="GU478" s="2086">
        <v>21004</v>
      </c>
      <c r="GV478" s="1895">
        <v>6.4992877492877493E-2</v>
      </c>
    </row>
    <row r="479" spans="1:204" ht="51" x14ac:dyDescent="0.25">
      <c r="B479" s="7156"/>
      <c r="C479" s="5685"/>
      <c r="D479" s="7164"/>
      <c r="E479" s="7145"/>
      <c r="F479" s="7226"/>
      <c r="G479" s="7226"/>
      <c r="H479" s="5707"/>
      <c r="I479" s="5707"/>
      <c r="J479" s="5707"/>
      <c r="K479" s="5707"/>
      <c r="L479" s="5707"/>
      <c r="M479" s="5707"/>
      <c r="N479" s="5698"/>
      <c r="O479" s="5707"/>
      <c r="P479" s="7107"/>
      <c r="Q479" s="7107"/>
      <c r="R479" s="5704"/>
      <c r="S479" s="5698"/>
      <c r="T479" s="5698"/>
      <c r="U479" s="7116"/>
      <c r="V479" s="5698"/>
      <c r="W479" s="7142"/>
      <c r="X479" s="5692"/>
      <c r="Y479" s="2140">
        <v>11</v>
      </c>
      <c r="Z479" s="776" t="s">
        <v>1342</v>
      </c>
      <c r="AA479" s="515" t="s">
        <v>1343</v>
      </c>
      <c r="AB479" s="697">
        <v>2040</v>
      </c>
      <c r="AC479" s="719">
        <v>510</v>
      </c>
      <c r="AD479" s="239">
        <f t="shared" si="2161"/>
        <v>0.25</v>
      </c>
      <c r="AE479" s="238">
        <v>510</v>
      </c>
      <c r="AF479" s="239">
        <f t="shared" si="2162"/>
        <v>0.25</v>
      </c>
      <c r="AG479" s="238">
        <v>510</v>
      </c>
      <c r="AH479" s="239">
        <f t="shared" si="2163"/>
        <v>0.25</v>
      </c>
      <c r="AI479" s="238">
        <v>510</v>
      </c>
      <c r="AJ479" s="239">
        <f t="shared" si="2164"/>
        <v>0.25</v>
      </c>
      <c r="AK479" s="946">
        <f t="shared" si="2051"/>
        <v>1</v>
      </c>
      <c r="AL479" s="2282">
        <v>11</v>
      </c>
      <c r="AM479" s="970" t="s">
        <v>2278</v>
      </c>
      <c r="AN479" s="970" t="s">
        <v>2280</v>
      </c>
      <c r="AO479" s="981" t="s">
        <v>2279</v>
      </c>
      <c r="AP479" s="1035" t="s">
        <v>2281</v>
      </c>
      <c r="AQ479" s="970">
        <v>100</v>
      </c>
      <c r="AR479" s="970" t="s">
        <v>1343</v>
      </c>
      <c r="AS479" s="1018" t="s">
        <v>1579</v>
      </c>
      <c r="AT479" s="2286"/>
      <c r="AU479" s="995" t="s">
        <v>1704</v>
      </c>
      <c r="AV479" s="5310">
        <v>2040</v>
      </c>
      <c r="AW479" s="5311"/>
      <c r="AX479" s="4411">
        <f t="shared" si="2052"/>
        <v>510</v>
      </c>
      <c r="AY479" s="4450">
        <f t="shared" si="2053"/>
        <v>1210</v>
      </c>
      <c r="AZ479" s="4411">
        <f t="shared" si="2054"/>
        <v>-700</v>
      </c>
      <c r="BA479" s="4496">
        <f t="shared" si="2055"/>
        <v>2.3725490196078431</v>
      </c>
      <c r="BB479" s="4450">
        <f t="shared" si="2119"/>
        <v>2040</v>
      </c>
      <c r="BC479" s="4104">
        <f t="shared" si="2120"/>
        <v>0</v>
      </c>
      <c r="BD479" s="1834">
        <f t="shared" si="2121"/>
        <v>1</v>
      </c>
      <c r="BE479" s="4538">
        <f>SUM(AX479-AI479)</f>
        <v>0</v>
      </c>
      <c r="BF479" s="6573">
        <v>2040</v>
      </c>
      <c r="BG479" s="6573">
        <v>2040</v>
      </c>
      <c r="BH479" s="3672">
        <f t="shared" si="2156"/>
        <v>510</v>
      </c>
      <c r="BI479" s="3674">
        <f t="shared" si="2058"/>
        <v>0</v>
      </c>
      <c r="BJ479" s="3111">
        <f t="shared" si="2059"/>
        <v>510</v>
      </c>
      <c r="BK479" s="2963">
        <f t="shared" si="2060"/>
        <v>0</v>
      </c>
      <c r="BL479" s="3674">
        <f t="shared" si="2034"/>
        <v>830</v>
      </c>
      <c r="BM479" s="3122">
        <f t="shared" si="2061"/>
        <v>1210</v>
      </c>
      <c r="BN479" s="1834">
        <f t="shared" si="2062"/>
        <v>0.40686274509803921</v>
      </c>
      <c r="BO479" s="3699">
        <f t="shared" si="2204"/>
        <v>0</v>
      </c>
      <c r="BP479" s="3494"/>
      <c r="BQ479" s="6920">
        <v>2040</v>
      </c>
      <c r="BR479" s="6920">
        <v>2040</v>
      </c>
      <c r="BS479" s="2939">
        <f t="shared" si="2193"/>
        <v>510</v>
      </c>
      <c r="BT479" s="2361">
        <f t="shared" si="2193"/>
        <v>830</v>
      </c>
      <c r="BU479" s="2987">
        <f t="shared" si="2207"/>
        <v>-320</v>
      </c>
      <c r="BV479" s="2963">
        <f t="shared" si="2208"/>
        <v>1.6274509803921569</v>
      </c>
      <c r="BW479" s="2361">
        <f t="shared" si="2209"/>
        <v>830</v>
      </c>
      <c r="BX479" s="2953">
        <f t="shared" si="2210"/>
        <v>1210</v>
      </c>
      <c r="BY479" s="1834">
        <f t="shared" si="2211"/>
        <v>0.40686274509803921</v>
      </c>
      <c r="BZ479" s="3151"/>
      <c r="CA479" s="6675">
        <v>2040</v>
      </c>
      <c r="CB479" s="6675">
        <v>2040</v>
      </c>
      <c r="CC479" s="1790">
        <v>510</v>
      </c>
      <c r="CD479" s="1791">
        <v>0</v>
      </c>
      <c r="CE479" s="2359">
        <f t="shared" si="2063"/>
        <v>510</v>
      </c>
      <c r="CF479" s="1834">
        <f t="shared" si="2197"/>
        <v>0</v>
      </c>
      <c r="CG479" s="1971">
        <f t="shared" si="2176"/>
        <v>0</v>
      </c>
      <c r="CH479" s="2387">
        <f t="shared" si="2064"/>
        <v>2040</v>
      </c>
      <c r="CI479" s="1834">
        <f t="shared" si="2177"/>
        <v>0</v>
      </c>
      <c r="CM479" s="722">
        <v>0</v>
      </c>
      <c r="CN479" s="722">
        <v>0</v>
      </c>
      <c r="CO479" s="1793">
        <v>510</v>
      </c>
      <c r="CP479" s="1729"/>
      <c r="CQ479" s="1729"/>
      <c r="CR479" s="1729"/>
      <c r="CS479" s="1729"/>
      <c r="CT479" s="1729"/>
      <c r="CU479" s="1729"/>
      <c r="CV479" s="1729"/>
      <c r="CW479" s="1729"/>
      <c r="CX479" s="1729"/>
      <c r="CY479" s="5902">
        <v>2040</v>
      </c>
      <c r="CZ479" s="5903">
        <v>2040</v>
      </c>
      <c r="DA479" s="4249">
        <v>0</v>
      </c>
      <c r="DB479" s="4249">
        <v>0</v>
      </c>
      <c r="DC479" s="4214">
        <f t="shared" si="2171"/>
        <v>0</v>
      </c>
      <c r="DD479" s="4217">
        <v>0</v>
      </c>
      <c r="DE479" s="4270">
        <f t="shared" si="2106"/>
        <v>830</v>
      </c>
      <c r="DF479" s="4218">
        <f t="shared" si="2066"/>
        <v>1210</v>
      </c>
      <c r="DG479" s="4217">
        <f t="shared" si="2168"/>
        <v>0.40686274509803921</v>
      </c>
      <c r="DH479" s="5904">
        <v>2040</v>
      </c>
      <c r="DI479" s="5905">
        <v>2040</v>
      </c>
      <c r="DJ479" s="4444">
        <v>0</v>
      </c>
      <c r="DK479" s="4444">
        <v>0</v>
      </c>
      <c r="DL479" s="4445">
        <f t="shared" si="2067"/>
        <v>0</v>
      </c>
      <c r="DM479" s="4446">
        <v>0</v>
      </c>
      <c r="DN479" s="4424">
        <f t="shared" si="2205"/>
        <v>830</v>
      </c>
      <c r="DO479" s="4093">
        <f t="shared" si="2069"/>
        <v>1210</v>
      </c>
      <c r="DP479" s="1747">
        <f t="shared" si="2178"/>
        <v>0.40686274509803921</v>
      </c>
      <c r="DQ479" s="5906">
        <v>2040</v>
      </c>
      <c r="DR479" s="5907">
        <v>2040</v>
      </c>
      <c r="DS479" s="4004">
        <v>510</v>
      </c>
      <c r="DT479" s="2685">
        <v>1210</v>
      </c>
      <c r="DU479" s="4502">
        <f t="shared" si="2125"/>
        <v>-700</v>
      </c>
      <c r="DV479" s="2684">
        <f t="shared" si="2200"/>
        <v>2.3725490196078431</v>
      </c>
      <c r="DW479" s="2683">
        <f t="shared" si="2206"/>
        <v>2040</v>
      </c>
      <c r="DX479" s="4093">
        <f t="shared" si="2127"/>
        <v>0</v>
      </c>
      <c r="DY479" s="1747">
        <f t="shared" si="2179"/>
        <v>1</v>
      </c>
      <c r="DZ479" s="5902">
        <v>2040</v>
      </c>
      <c r="EA479" s="5903">
        <v>2040</v>
      </c>
      <c r="EB479" s="3417">
        <v>0</v>
      </c>
      <c r="EC479" s="3417">
        <v>0</v>
      </c>
      <c r="ED479" s="3242">
        <f t="shared" si="2172"/>
        <v>0</v>
      </c>
      <c r="EE479" s="1803">
        <v>0</v>
      </c>
      <c r="EF479" s="3490">
        <f t="shared" si="2074"/>
        <v>830</v>
      </c>
      <c r="EG479" s="1800">
        <f t="shared" si="2075"/>
        <v>1210</v>
      </c>
      <c r="EH479" s="1803">
        <f t="shared" si="2169"/>
        <v>0.40686274509803921</v>
      </c>
      <c r="EI479" s="5904">
        <v>2040</v>
      </c>
      <c r="EJ479" s="5905">
        <v>2040</v>
      </c>
      <c r="EK479" s="1978">
        <v>0</v>
      </c>
      <c r="EL479" s="1978">
        <v>0</v>
      </c>
      <c r="EM479" s="1782">
        <f t="shared" si="2076"/>
        <v>0</v>
      </c>
      <c r="EN479" s="1736">
        <v>0</v>
      </c>
      <c r="EO479" s="3341">
        <f t="shared" si="2077"/>
        <v>830</v>
      </c>
      <c r="EP479" s="1735">
        <f t="shared" si="2078"/>
        <v>1210</v>
      </c>
      <c r="EQ479" s="1736">
        <f t="shared" si="2180"/>
        <v>0.40686274509803921</v>
      </c>
      <c r="ER479" s="5906">
        <v>2040</v>
      </c>
      <c r="ES479" s="5907">
        <v>2040</v>
      </c>
      <c r="ET479" s="3719">
        <v>510</v>
      </c>
      <c r="EU479" s="3643">
        <v>0</v>
      </c>
      <c r="EV479" s="3174">
        <f t="shared" si="2131"/>
        <v>510</v>
      </c>
      <c r="EW479" s="1747">
        <f t="shared" si="2203"/>
        <v>0</v>
      </c>
      <c r="EX479" s="3638">
        <f t="shared" si="2196"/>
        <v>830</v>
      </c>
      <c r="EY479" s="3174">
        <f t="shared" si="2133"/>
        <v>1210</v>
      </c>
      <c r="EZ479" s="1747">
        <f t="shared" si="2181"/>
        <v>0.40686274509803921</v>
      </c>
      <c r="FA479" s="6851">
        <v>2040</v>
      </c>
      <c r="FB479" s="6852">
        <v>2040</v>
      </c>
      <c r="FC479" s="2588">
        <v>170</v>
      </c>
      <c r="FD479" s="2589">
        <v>830</v>
      </c>
      <c r="FE479" s="1800">
        <f t="shared" si="2173"/>
        <v>660</v>
      </c>
      <c r="FF479" s="1803">
        <v>0</v>
      </c>
      <c r="FG479" s="2961">
        <f t="shared" si="2083"/>
        <v>830</v>
      </c>
      <c r="FH479" s="1800">
        <f t="shared" si="2084"/>
        <v>1210</v>
      </c>
      <c r="FI479" s="1803">
        <f t="shared" si="2170"/>
        <v>0.40686274509803921</v>
      </c>
      <c r="FJ479" s="6851">
        <v>2040</v>
      </c>
      <c r="FK479" s="6852">
        <v>2040</v>
      </c>
      <c r="FL479" s="2588">
        <v>170</v>
      </c>
      <c r="FM479" s="2589">
        <v>0</v>
      </c>
      <c r="FN479" s="1735">
        <f t="shared" si="2085"/>
        <v>170</v>
      </c>
      <c r="FO479" s="1736">
        <v>0</v>
      </c>
      <c r="FP479" s="2587">
        <f t="shared" si="2086"/>
        <v>830</v>
      </c>
      <c r="FQ479" s="1735">
        <f t="shared" si="2087"/>
        <v>1210</v>
      </c>
      <c r="FR479" s="1736">
        <f t="shared" si="2182"/>
        <v>0.40686274509803921</v>
      </c>
      <c r="FS479" s="6851">
        <v>2040</v>
      </c>
      <c r="FT479" s="6852">
        <v>2040</v>
      </c>
      <c r="FU479" s="2588">
        <v>170</v>
      </c>
      <c r="FV479" s="2589">
        <v>0</v>
      </c>
      <c r="FW479" s="2942">
        <f t="shared" si="2088"/>
        <v>170</v>
      </c>
      <c r="FX479" s="1747">
        <f t="shared" si="2192"/>
        <v>0</v>
      </c>
      <c r="FY479" s="2587">
        <f t="shared" si="2089"/>
        <v>830</v>
      </c>
      <c r="FZ479" s="2942">
        <f t="shared" si="2090"/>
        <v>1210</v>
      </c>
      <c r="GA479" s="1747">
        <f t="shared" si="2183"/>
        <v>0.40686274509803921</v>
      </c>
      <c r="GB479" s="1">
        <f t="shared" si="2091"/>
        <v>0</v>
      </c>
      <c r="GC479" s="2219">
        <v>0</v>
      </c>
      <c r="GD479" s="1895">
        <v>1</v>
      </c>
      <c r="GE479" s="2131" t="s">
        <v>269</v>
      </c>
      <c r="GF479" s="2131" t="s">
        <v>270</v>
      </c>
      <c r="GG479" s="2105" t="s">
        <v>101</v>
      </c>
      <c r="GH479" s="2105" t="s">
        <v>16</v>
      </c>
      <c r="GI479" s="2105" t="s">
        <v>16</v>
      </c>
      <c r="GJ479" s="2105" t="s">
        <v>17</v>
      </c>
      <c r="GK479" s="2105" t="s">
        <v>16</v>
      </c>
      <c r="GL479" s="2145">
        <v>11</v>
      </c>
      <c r="GM479" s="717" t="s">
        <v>1342</v>
      </c>
      <c r="GN479" s="646" t="s">
        <v>1343</v>
      </c>
      <c r="GO479" s="238">
        <v>2040</v>
      </c>
      <c r="GP479" s="719">
        <v>510</v>
      </c>
      <c r="GQ479" s="2086">
        <v>0</v>
      </c>
      <c r="GR479" s="2086">
        <v>510</v>
      </c>
      <c r="GS479" s="1895">
        <v>0</v>
      </c>
      <c r="GT479" s="2086">
        <v>0</v>
      </c>
      <c r="GU479" s="2086">
        <v>2040</v>
      </c>
      <c r="GV479" s="1895">
        <v>0</v>
      </c>
    </row>
    <row r="480" spans="1:204" ht="63.75" customHeight="1" x14ac:dyDescent="0.25">
      <c r="B480" s="7156"/>
      <c r="C480" s="5685"/>
      <c r="D480" s="7164"/>
      <c r="E480" s="7145"/>
      <c r="F480" s="7226"/>
      <c r="G480" s="7226"/>
      <c r="H480" s="5707"/>
      <c r="I480" s="5707"/>
      <c r="J480" s="5707"/>
      <c r="K480" s="5707"/>
      <c r="L480" s="5707"/>
      <c r="M480" s="5707"/>
      <c r="N480" s="5698"/>
      <c r="O480" s="5707"/>
      <c r="P480" s="7107"/>
      <c r="Q480" s="7107"/>
      <c r="R480" s="5704"/>
      <c r="S480" s="5698"/>
      <c r="T480" s="5698"/>
      <c r="U480" s="7116"/>
      <c r="V480" s="5698"/>
      <c r="W480" s="7142"/>
      <c r="X480" s="5692"/>
      <c r="Y480" s="2145">
        <v>12</v>
      </c>
      <c r="Z480" s="776" t="s">
        <v>1344</v>
      </c>
      <c r="AA480" s="515" t="s">
        <v>1330</v>
      </c>
      <c r="AB480" s="697">
        <v>850</v>
      </c>
      <c r="AC480" s="719">
        <v>212</v>
      </c>
      <c r="AD480" s="239">
        <f t="shared" si="2161"/>
        <v>0.24941176470588236</v>
      </c>
      <c r="AE480" s="238">
        <v>214</v>
      </c>
      <c r="AF480" s="239">
        <f t="shared" si="2162"/>
        <v>0.25176470588235295</v>
      </c>
      <c r="AG480" s="238">
        <v>212</v>
      </c>
      <c r="AH480" s="239">
        <f t="shared" si="2163"/>
        <v>0.24941176470588236</v>
      </c>
      <c r="AI480" s="2893">
        <v>212</v>
      </c>
      <c r="AJ480" s="2894">
        <f t="shared" si="2164"/>
        <v>0.24941176470588236</v>
      </c>
      <c r="AK480" s="2895">
        <f t="shared" si="2051"/>
        <v>1</v>
      </c>
      <c r="AL480" s="4370">
        <v>12</v>
      </c>
      <c r="AM480" s="938" t="s">
        <v>2282</v>
      </c>
      <c r="AN480" s="2965" t="s">
        <v>2284</v>
      </c>
      <c r="AO480" s="2965" t="s">
        <v>2283</v>
      </c>
      <c r="AP480" s="2966" t="s">
        <v>2285</v>
      </c>
      <c r="AQ480" s="938">
        <v>100</v>
      </c>
      <c r="AR480" s="938" t="s">
        <v>1330</v>
      </c>
      <c r="AS480" s="2438" t="s">
        <v>1579</v>
      </c>
      <c r="AT480" s="868"/>
      <c r="AU480" s="938" t="s">
        <v>1704</v>
      </c>
      <c r="AV480" s="5316">
        <v>850</v>
      </c>
      <c r="AW480" s="5317"/>
      <c r="AX480" s="4752">
        <f t="shared" si="2052"/>
        <v>212</v>
      </c>
      <c r="AY480" s="4739">
        <f t="shared" si="2053"/>
        <v>0</v>
      </c>
      <c r="AZ480" s="4752">
        <f t="shared" si="2054"/>
        <v>212</v>
      </c>
      <c r="BA480" s="4753">
        <f t="shared" si="2055"/>
        <v>0</v>
      </c>
      <c r="BB480" s="4739">
        <f t="shared" si="2119"/>
        <v>0</v>
      </c>
      <c r="BC480" s="4754">
        <f t="shared" si="2120"/>
        <v>850</v>
      </c>
      <c r="BD480" s="1834">
        <f t="shared" si="2121"/>
        <v>0</v>
      </c>
      <c r="BE480" s="4749"/>
      <c r="BF480" s="6573">
        <v>850</v>
      </c>
      <c r="BG480" s="6573">
        <v>850</v>
      </c>
      <c r="BH480" s="3672">
        <f t="shared" si="2156"/>
        <v>212</v>
      </c>
      <c r="BI480" s="3674">
        <f t="shared" si="2058"/>
        <v>0</v>
      </c>
      <c r="BJ480" s="3111">
        <f t="shared" si="2059"/>
        <v>212</v>
      </c>
      <c r="BK480" s="2963">
        <f t="shared" si="2060"/>
        <v>0</v>
      </c>
      <c r="BL480" s="3674">
        <f t="shared" si="2034"/>
        <v>0</v>
      </c>
      <c r="BM480" s="3122">
        <f t="shared" si="2061"/>
        <v>850</v>
      </c>
      <c r="BN480" s="1834">
        <f t="shared" si="2062"/>
        <v>0</v>
      </c>
      <c r="BO480" s="3699">
        <f t="shared" si="2204"/>
        <v>0</v>
      </c>
      <c r="BP480" s="3494"/>
      <c r="BQ480" s="6920">
        <v>850</v>
      </c>
      <c r="BR480" s="6920">
        <v>850</v>
      </c>
      <c r="BS480" s="2939">
        <f t="shared" si="2193"/>
        <v>214</v>
      </c>
      <c r="BT480" s="2361">
        <f t="shared" si="2193"/>
        <v>0</v>
      </c>
      <c r="BU480" s="2987">
        <f t="shared" si="2207"/>
        <v>214</v>
      </c>
      <c r="BV480" s="2963">
        <f t="shared" si="2208"/>
        <v>0</v>
      </c>
      <c r="BW480" s="2361">
        <f t="shared" si="2209"/>
        <v>0</v>
      </c>
      <c r="BX480" s="2953">
        <f t="shared" si="2210"/>
        <v>850</v>
      </c>
      <c r="BY480" s="1834">
        <f t="shared" si="2211"/>
        <v>0</v>
      </c>
      <c r="BZ480" s="3151"/>
      <c r="CA480" s="6675">
        <v>850</v>
      </c>
      <c r="CB480" s="6675">
        <v>850</v>
      </c>
      <c r="CC480" s="1790">
        <v>212</v>
      </c>
      <c r="CD480" s="1791">
        <v>0</v>
      </c>
      <c r="CE480" s="2359">
        <f t="shared" si="2063"/>
        <v>212</v>
      </c>
      <c r="CF480" s="1834">
        <f t="shared" si="2197"/>
        <v>0</v>
      </c>
      <c r="CG480" s="1971">
        <f t="shared" si="2176"/>
        <v>0</v>
      </c>
      <c r="CH480" s="2387">
        <f t="shared" si="2064"/>
        <v>850</v>
      </c>
      <c r="CI480" s="1834">
        <f t="shared" si="2177"/>
        <v>0</v>
      </c>
      <c r="CM480" s="722">
        <v>0</v>
      </c>
      <c r="CN480" s="722">
        <v>0</v>
      </c>
      <c r="CO480" s="1793">
        <v>212</v>
      </c>
      <c r="CP480" s="1729"/>
      <c r="CQ480" s="1729"/>
      <c r="CR480" s="1729"/>
      <c r="CS480" s="1729"/>
      <c r="CT480" s="1729"/>
      <c r="CU480" s="1729"/>
      <c r="CV480" s="1729"/>
      <c r="CW480" s="1729"/>
      <c r="CX480" s="1729"/>
      <c r="CY480" s="5902">
        <v>850</v>
      </c>
      <c r="CZ480" s="5903">
        <v>850</v>
      </c>
      <c r="DA480" s="4249">
        <v>212</v>
      </c>
      <c r="DB480" s="4249">
        <v>0</v>
      </c>
      <c r="DC480" s="4214">
        <f t="shared" si="2171"/>
        <v>-212</v>
      </c>
      <c r="DD480" s="4217">
        <v>0</v>
      </c>
      <c r="DE480" s="4270">
        <f t="shared" si="2106"/>
        <v>0</v>
      </c>
      <c r="DF480" s="4218">
        <f t="shared" si="2066"/>
        <v>850</v>
      </c>
      <c r="DG480" s="4217">
        <f t="shared" si="2168"/>
        <v>0</v>
      </c>
      <c r="DH480" s="7346">
        <v>850</v>
      </c>
      <c r="DI480" s="7347">
        <v>850</v>
      </c>
      <c r="DJ480" s="2840"/>
      <c r="DK480" s="2840"/>
      <c r="DL480" s="3408">
        <f t="shared" si="2067"/>
        <v>0</v>
      </c>
      <c r="DM480" s="3411">
        <v>0</v>
      </c>
      <c r="DN480" s="3376">
        <f t="shared" si="2205"/>
        <v>0</v>
      </c>
      <c r="DO480" s="4319">
        <f t="shared" si="2069"/>
        <v>850</v>
      </c>
      <c r="DP480" s="3411">
        <f t="shared" si="2178"/>
        <v>0</v>
      </c>
      <c r="DQ480" s="5914">
        <v>850</v>
      </c>
      <c r="DR480" s="5915">
        <v>850</v>
      </c>
      <c r="DS480" s="3486"/>
      <c r="DT480" s="3487"/>
      <c r="DU480" s="4319">
        <f t="shared" si="2125"/>
        <v>0</v>
      </c>
      <c r="DV480" s="3411" t="e">
        <f t="shared" si="2200"/>
        <v>#DIV/0!</v>
      </c>
      <c r="DW480" s="3376">
        <f t="shared" si="2206"/>
        <v>0</v>
      </c>
      <c r="DX480" s="4319">
        <f t="shared" si="2127"/>
        <v>850</v>
      </c>
      <c r="DY480" s="3411">
        <f t="shared" si="2179"/>
        <v>0</v>
      </c>
      <c r="DZ480" s="5902">
        <v>850</v>
      </c>
      <c r="EA480" s="5903">
        <v>850</v>
      </c>
      <c r="EB480" s="3417">
        <v>212</v>
      </c>
      <c r="EC480" s="3417">
        <v>0</v>
      </c>
      <c r="ED480" s="3242">
        <f t="shared" si="2172"/>
        <v>-212</v>
      </c>
      <c r="EE480" s="1803">
        <v>0</v>
      </c>
      <c r="EF480" s="3490">
        <f t="shared" si="2074"/>
        <v>0</v>
      </c>
      <c r="EG480" s="1800">
        <f t="shared" si="2075"/>
        <v>850</v>
      </c>
      <c r="EH480" s="1803">
        <f t="shared" si="2169"/>
        <v>0</v>
      </c>
      <c r="EI480" s="5904">
        <v>850</v>
      </c>
      <c r="EJ480" s="5905">
        <v>850</v>
      </c>
      <c r="EK480" s="1978">
        <v>0</v>
      </c>
      <c r="EL480" s="1978">
        <v>0</v>
      </c>
      <c r="EM480" s="1782">
        <f t="shared" si="2076"/>
        <v>0</v>
      </c>
      <c r="EN480" s="1736">
        <v>0</v>
      </c>
      <c r="EO480" s="3341">
        <f t="shared" si="2077"/>
        <v>0</v>
      </c>
      <c r="EP480" s="1735">
        <f t="shared" si="2078"/>
        <v>850</v>
      </c>
      <c r="EQ480" s="1736">
        <f t="shared" si="2180"/>
        <v>0</v>
      </c>
      <c r="ER480" s="5906">
        <v>850</v>
      </c>
      <c r="ES480" s="5907">
        <v>850</v>
      </c>
      <c r="ET480" s="3720">
        <v>0</v>
      </c>
      <c r="EU480" s="3622">
        <v>0</v>
      </c>
      <c r="EV480" s="3174">
        <f t="shared" si="2131"/>
        <v>0</v>
      </c>
      <c r="EW480" s="1747" t="e">
        <f t="shared" si="2203"/>
        <v>#DIV/0!</v>
      </c>
      <c r="EX480" s="3638">
        <f t="shared" si="2196"/>
        <v>0</v>
      </c>
      <c r="EY480" s="3174">
        <f t="shared" si="2133"/>
        <v>850</v>
      </c>
      <c r="EZ480" s="1747">
        <f t="shared" si="2181"/>
        <v>0</v>
      </c>
      <c r="FA480" s="6851">
        <v>850</v>
      </c>
      <c r="FB480" s="6852">
        <v>850</v>
      </c>
      <c r="FC480" s="2588">
        <v>71</v>
      </c>
      <c r="FD480" s="2589">
        <v>0</v>
      </c>
      <c r="FE480" s="1800">
        <f t="shared" si="2173"/>
        <v>-71</v>
      </c>
      <c r="FF480" s="1803">
        <v>0</v>
      </c>
      <c r="FG480" s="2961">
        <f t="shared" si="2083"/>
        <v>0</v>
      </c>
      <c r="FH480" s="1800">
        <f t="shared" si="2084"/>
        <v>850</v>
      </c>
      <c r="FI480" s="1803">
        <f t="shared" si="2170"/>
        <v>0</v>
      </c>
      <c r="FJ480" s="6851">
        <v>850</v>
      </c>
      <c r="FK480" s="6852">
        <v>850</v>
      </c>
      <c r="FL480" s="2588">
        <v>71</v>
      </c>
      <c r="FM480" s="2589">
        <v>0</v>
      </c>
      <c r="FN480" s="1735">
        <f t="shared" si="2085"/>
        <v>71</v>
      </c>
      <c r="FO480" s="1736">
        <v>0</v>
      </c>
      <c r="FP480" s="2587">
        <f t="shared" si="2086"/>
        <v>0</v>
      </c>
      <c r="FQ480" s="1735">
        <f t="shared" si="2087"/>
        <v>850</v>
      </c>
      <c r="FR480" s="1736">
        <f t="shared" si="2182"/>
        <v>0</v>
      </c>
      <c r="FS480" s="6851">
        <v>850</v>
      </c>
      <c r="FT480" s="6852">
        <v>850</v>
      </c>
      <c r="FU480" s="2588">
        <v>72</v>
      </c>
      <c r="FV480" s="2589">
        <v>0</v>
      </c>
      <c r="FW480" s="2942">
        <f t="shared" si="2088"/>
        <v>72</v>
      </c>
      <c r="FX480" s="1747">
        <f t="shared" si="2192"/>
        <v>0</v>
      </c>
      <c r="FY480" s="2587">
        <f t="shared" si="2089"/>
        <v>0</v>
      </c>
      <c r="FZ480" s="2942">
        <f t="shared" si="2090"/>
        <v>850</v>
      </c>
      <c r="GA480" s="1747">
        <f t="shared" si="2183"/>
        <v>0</v>
      </c>
      <c r="GB480" s="1">
        <f t="shared" si="2091"/>
        <v>0</v>
      </c>
      <c r="GC480" s="2219">
        <v>0</v>
      </c>
      <c r="GD480" s="1895">
        <v>1</v>
      </c>
      <c r="GE480" s="2131" t="s">
        <v>269</v>
      </c>
      <c r="GF480" s="2131" t="s">
        <v>270</v>
      </c>
      <c r="GG480" s="2105" t="s">
        <v>101</v>
      </c>
      <c r="GH480" s="2105" t="s">
        <v>16</v>
      </c>
      <c r="GI480" s="2105" t="s">
        <v>16</v>
      </c>
      <c r="GJ480" s="2105" t="s">
        <v>17</v>
      </c>
      <c r="GK480" s="2105" t="s">
        <v>16</v>
      </c>
      <c r="GL480" s="2145">
        <v>12</v>
      </c>
      <c r="GM480" s="717" t="s">
        <v>1344</v>
      </c>
      <c r="GN480" s="646" t="s">
        <v>1330</v>
      </c>
      <c r="GO480" s="238">
        <v>850</v>
      </c>
      <c r="GP480" s="719">
        <v>212</v>
      </c>
      <c r="GQ480" s="2086">
        <v>0</v>
      </c>
      <c r="GR480" s="2086">
        <v>212</v>
      </c>
      <c r="GS480" s="1895">
        <v>0</v>
      </c>
      <c r="GT480" s="2086">
        <v>0</v>
      </c>
      <c r="GU480" s="2086">
        <v>850</v>
      </c>
      <c r="GV480" s="1895">
        <v>0</v>
      </c>
    </row>
    <row r="481" spans="1:204" ht="38.25" x14ac:dyDescent="0.25">
      <c r="B481" s="7156"/>
      <c r="C481" s="5685"/>
      <c r="D481" s="7164"/>
      <c r="E481" s="7145"/>
      <c r="F481" s="7226"/>
      <c r="G481" s="7226"/>
      <c r="H481" s="5707"/>
      <c r="I481" s="5707"/>
      <c r="J481" s="5707"/>
      <c r="K481" s="5707"/>
      <c r="L481" s="5707"/>
      <c r="M481" s="5707"/>
      <c r="N481" s="5698"/>
      <c r="O481" s="5707"/>
      <c r="P481" s="7107"/>
      <c r="Q481" s="7107"/>
      <c r="R481" s="5704"/>
      <c r="S481" s="5698"/>
      <c r="T481" s="5698"/>
      <c r="U481" s="7116"/>
      <c r="V481" s="5698"/>
      <c r="W481" s="7142"/>
      <c r="X481" s="5692"/>
      <c r="Y481" s="3594">
        <v>13</v>
      </c>
      <c r="Z481" s="776" t="s">
        <v>1345</v>
      </c>
      <c r="AA481" s="515" t="s">
        <v>1327</v>
      </c>
      <c r="AB481" s="697">
        <v>300</v>
      </c>
      <c r="AC481" s="719">
        <v>0</v>
      </c>
      <c r="AD481" s="239">
        <f t="shared" si="2161"/>
        <v>0</v>
      </c>
      <c r="AE481" s="238">
        <v>0</v>
      </c>
      <c r="AF481" s="239">
        <f t="shared" si="2162"/>
        <v>0</v>
      </c>
      <c r="AG481" s="238">
        <v>300</v>
      </c>
      <c r="AH481" s="239">
        <f t="shared" si="2163"/>
        <v>1</v>
      </c>
      <c r="AI481" s="238">
        <v>0</v>
      </c>
      <c r="AJ481" s="239">
        <f t="shared" si="2164"/>
        <v>0</v>
      </c>
      <c r="AK481" s="1880">
        <f t="shared" si="2051"/>
        <v>1</v>
      </c>
      <c r="AL481" s="1272">
        <v>13</v>
      </c>
      <c r="AM481" s="2438" t="s">
        <v>2286</v>
      </c>
      <c r="AN481" s="2438" t="s">
        <v>2288</v>
      </c>
      <c r="AO481" s="2967" t="s">
        <v>2287</v>
      </c>
      <c r="AP481" s="1296" t="s">
        <v>2289</v>
      </c>
      <c r="AQ481" s="2438">
        <v>100</v>
      </c>
      <c r="AR481" s="1272" t="s">
        <v>1327</v>
      </c>
      <c r="AS481" s="2438" t="s">
        <v>1579</v>
      </c>
      <c r="AT481" s="2964"/>
      <c r="AU481" s="938" t="s">
        <v>1704</v>
      </c>
      <c r="AV481" s="5312">
        <v>300</v>
      </c>
      <c r="AW481" s="5313"/>
      <c r="AX481" s="4089">
        <f t="shared" si="2052"/>
        <v>7184</v>
      </c>
      <c r="AY481" s="2840">
        <f t="shared" si="2053"/>
        <v>0</v>
      </c>
      <c r="AZ481" s="4089">
        <f t="shared" si="2054"/>
        <v>7184</v>
      </c>
      <c r="BA481" s="2842">
        <f t="shared" si="2055"/>
        <v>0</v>
      </c>
      <c r="BB481" s="2840">
        <f t="shared" si="2119"/>
        <v>0</v>
      </c>
      <c r="BC481" s="2843">
        <f t="shared" si="2120"/>
        <v>300</v>
      </c>
      <c r="BD481" s="1834">
        <f t="shared" si="2121"/>
        <v>0</v>
      </c>
      <c r="BE481" s="4749"/>
      <c r="BF481" s="6571">
        <v>300</v>
      </c>
      <c r="BG481" s="6571">
        <v>300</v>
      </c>
      <c r="BH481" s="3636">
        <f t="shared" si="2156"/>
        <v>0</v>
      </c>
      <c r="BI481" s="2840">
        <f t="shared" si="2058"/>
        <v>0</v>
      </c>
      <c r="BJ481" s="3636">
        <f t="shared" si="2059"/>
        <v>0</v>
      </c>
      <c r="BK481" s="2842" t="e">
        <f t="shared" si="2060"/>
        <v>#DIV/0!</v>
      </c>
      <c r="BL481" s="2840">
        <f t="shared" si="2034"/>
        <v>0</v>
      </c>
      <c r="BM481" s="2843">
        <f t="shared" si="2061"/>
        <v>300</v>
      </c>
      <c r="BN481" s="1834">
        <f t="shared" si="2062"/>
        <v>0</v>
      </c>
      <c r="BO481" s="3717">
        <f t="shared" si="2204"/>
        <v>300</v>
      </c>
      <c r="BP481" s="3494"/>
      <c r="BQ481" s="6920">
        <v>300</v>
      </c>
      <c r="BR481" s="6920">
        <v>300</v>
      </c>
      <c r="BS481" s="2939">
        <f t="shared" ref="BS481:BS486" si="2212">SUM(FC481+FL481+FU481)</f>
        <v>0</v>
      </c>
      <c r="BT481" s="2361">
        <f t="shared" ref="BT481:BT486" si="2213">SUM(FD481+FM481+FV481)</f>
        <v>0</v>
      </c>
      <c r="BU481" s="2987">
        <f t="shared" si="2207"/>
        <v>0</v>
      </c>
      <c r="BV481" s="2963" t="e">
        <f t="shared" si="2208"/>
        <v>#DIV/0!</v>
      </c>
      <c r="BW481" s="2361">
        <f t="shared" si="2209"/>
        <v>0</v>
      </c>
      <c r="BX481" s="2953">
        <f t="shared" si="2210"/>
        <v>300</v>
      </c>
      <c r="BY481" s="1834">
        <f t="shared" si="2211"/>
        <v>0</v>
      </c>
      <c r="BZ481" s="3151"/>
      <c r="CA481" s="6675">
        <v>300</v>
      </c>
      <c r="CB481" s="6675">
        <v>300</v>
      </c>
      <c r="CC481" s="1790">
        <v>0</v>
      </c>
      <c r="CD481" s="1791">
        <v>0</v>
      </c>
      <c r="CE481" s="2359">
        <f t="shared" si="2063"/>
        <v>0</v>
      </c>
      <c r="CF481" s="1834">
        <v>0</v>
      </c>
      <c r="CG481" s="1971">
        <f t="shared" si="2176"/>
        <v>0</v>
      </c>
      <c r="CH481" s="2387">
        <f t="shared" si="2064"/>
        <v>300</v>
      </c>
      <c r="CI481" s="1834">
        <f t="shared" si="2177"/>
        <v>0</v>
      </c>
      <c r="CM481" s="722">
        <v>0</v>
      </c>
      <c r="CN481" s="722">
        <v>0</v>
      </c>
      <c r="CO481" s="1793">
        <v>0</v>
      </c>
      <c r="CP481" s="1729"/>
      <c r="CQ481" s="1729"/>
      <c r="CR481" s="1729"/>
      <c r="CS481" s="1729"/>
      <c r="CT481" s="1729"/>
      <c r="CU481" s="1729"/>
      <c r="CV481" s="1729"/>
      <c r="CW481" s="1729"/>
      <c r="CX481" s="1729"/>
      <c r="CY481" s="5912"/>
      <c r="CZ481" s="5913"/>
      <c r="DA481" s="2840"/>
      <c r="DB481" s="2840"/>
      <c r="DC481" s="3482"/>
      <c r="DD481" s="3483"/>
      <c r="DE481" s="3484"/>
      <c r="DF481" s="3485"/>
      <c r="DG481" s="3483"/>
      <c r="DH481" s="5912"/>
      <c r="DI481" s="5913"/>
      <c r="DJ481" s="4739">
        <f>SUM(DK477+DT478)</f>
        <v>7184</v>
      </c>
      <c r="DK481" s="4739"/>
      <c r="DL481" s="4740">
        <f t="shared" si="2067"/>
        <v>7184</v>
      </c>
      <c r="DM481" s="4741">
        <v>0</v>
      </c>
      <c r="DN481" s="4433">
        <f t="shared" si="2205"/>
        <v>0</v>
      </c>
      <c r="DO481" s="4742">
        <f t="shared" si="2069"/>
        <v>0</v>
      </c>
      <c r="DP481" s="4741" t="e">
        <f t="shared" si="2178"/>
        <v>#DIV/0!</v>
      </c>
      <c r="DQ481" s="5914">
        <v>300</v>
      </c>
      <c r="DR481" s="5915">
        <v>300</v>
      </c>
      <c r="DS481" s="4746"/>
      <c r="DT481" s="4737"/>
      <c r="DU481" s="4742">
        <f t="shared" si="2125"/>
        <v>0</v>
      </c>
      <c r="DV481" s="4741">
        <v>0</v>
      </c>
      <c r="DW481" s="4433">
        <f t="shared" si="2206"/>
        <v>0</v>
      </c>
      <c r="DX481" s="4742">
        <f t="shared" si="2127"/>
        <v>300</v>
      </c>
      <c r="DY481" s="4741">
        <f t="shared" si="2179"/>
        <v>0</v>
      </c>
      <c r="DZ481" s="5912">
        <v>300</v>
      </c>
      <c r="EA481" s="5913">
        <v>300</v>
      </c>
      <c r="EB481" s="2840">
        <v>0</v>
      </c>
      <c r="EC481" s="2840"/>
      <c r="ED481" s="3482">
        <f t="shared" si="2172"/>
        <v>0</v>
      </c>
      <c r="EE481" s="3483">
        <v>0</v>
      </c>
      <c r="EF481" s="3484">
        <f t="shared" si="2074"/>
        <v>0</v>
      </c>
      <c r="EG481" s="3485">
        <f t="shared" si="2075"/>
        <v>300</v>
      </c>
      <c r="EH481" s="3483">
        <f t="shared" si="2169"/>
        <v>0</v>
      </c>
      <c r="EI481" s="5912">
        <v>300</v>
      </c>
      <c r="EJ481" s="5913">
        <v>300</v>
      </c>
      <c r="EK481" s="2840"/>
      <c r="EL481" s="2840"/>
      <c r="EM481" s="3408">
        <f t="shared" si="2076"/>
        <v>0</v>
      </c>
      <c r="EN481" s="3411">
        <v>0</v>
      </c>
      <c r="EO481" s="3376">
        <f t="shared" si="2077"/>
        <v>0</v>
      </c>
      <c r="EP481" s="3475">
        <f t="shared" si="2078"/>
        <v>300</v>
      </c>
      <c r="EQ481" s="3411">
        <f t="shared" si="2180"/>
        <v>0</v>
      </c>
      <c r="ER481" s="5914">
        <v>300</v>
      </c>
      <c r="ES481" s="5915">
        <v>300</v>
      </c>
      <c r="ET481" s="3486">
        <v>0</v>
      </c>
      <c r="EU481" s="3487">
        <v>0</v>
      </c>
      <c r="EV481" s="3475">
        <f t="shared" si="2131"/>
        <v>0</v>
      </c>
      <c r="EW481" s="3411">
        <v>0</v>
      </c>
      <c r="EX481" s="3376">
        <f t="shared" si="2196"/>
        <v>0</v>
      </c>
      <c r="EY481" s="3475">
        <f t="shared" si="2133"/>
        <v>300</v>
      </c>
      <c r="EZ481" s="3411">
        <f t="shared" si="2181"/>
        <v>0</v>
      </c>
      <c r="FA481" s="6851">
        <v>300</v>
      </c>
      <c r="FB481" s="6852">
        <v>300</v>
      </c>
      <c r="FC481" s="2588">
        <v>0</v>
      </c>
      <c r="FD481" s="2589">
        <v>0</v>
      </c>
      <c r="FE481" s="1800">
        <f t="shared" si="2173"/>
        <v>0</v>
      </c>
      <c r="FF481" s="1803">
        <v>0</v>
      </c>
      <c r="FG481" s="2961">
        <f t="shared" si="2083"/>
        <v>0</v>
      </c>
      <c r="FH481" s="1800">
        <f t="shared" si="2084"/>
        <v>300</v>
      </c>
      <c r="FI481" s="1803">
        <f t="shared" si="2170"/>
        <v>0</v>
      </c>
      <c r="FJ481" s="6851">
        <v>300</v>
      </c>
      <c r="FK481" s="6852">
        <v>300</v>
      </c>
      <c r="FL481" s="2588">
        <v>0</v>
      </c>
      <c r="FM481" s="2589">
        <v>0</v>
      </c>
      <c r="FN481" s="1735">
        <f t="shared" si="2085"/>
        <v>0</v>
      </c>
      <c r="FO481" s="1736">
        <v>0</v>
      </c>
      <c r="FP481" s="2587">
        <f t="shared" si="2086"/>
        <v>0</v>
      </c>
      <c r="FQ481" s="1735">
        <f t="shared" si="2087"/>
        <v>300</v>
      </c>
      <c r="FR481" s="1736">
        <f t="shared" si="2182"/>
        <v>0</v>
      </c>
      <c r="FS481" s="6851">
        <v>300</v>
      </c>
      <c r="FT481" s="6852">
        <v>300</v>
      </c>
      <c r="FU481" s="2588">
        <v>0</v>
      </c>
      <c r="FV481" s="2589">
        <v>0</v>
      </c>
      <c r="FW481" s="2942">
        <f t="shared" si="2088"/>
        <v>0</v>
      </c>
      <c r="FX481" s="1747">
        <v>0</v>
      </c>
      <c r="FY481" s="2587">
        <f t="shared" si="2089"/>
        <v>0</v>
      </c>
      <c r="FZ481" s="2942">
        <f t="shared" si="2090"/>
        <v>300</v>
      </c>
      <c r="GA481" s="1747">
        <f t="shared" si="2183"/>
        <v>0</v>
      </c>
      <c r="GB481" s="1">
        <f t="shared" si="2091"/>
        <v>0</v>
      </c>
      <c r="GC481" s="2219">
        <v>0</v>
      </c>
      <c r="GD481" s="1895">
        <v>1</v>
      </c>
      <c r="GE481" s="2131" t="s">
        <v>269</v>
      </c>
      <c r="GF481" s="2131" t="s">
        <v>270</v>
      </c>
      <c r="GG481" s="2105" t="s">
        <v>101</v>
      </c>
      <c r="GH481" s="2105" t="s">
        <v>16</v>
      </c>
      <c r="GI481" s="2105" t="s">
        <v>16</v>
      </c>
      <c r="GJ481" s="2105" t="s">
        <v>17</v>
      </c>
      <c r="GK481" s="2105" t="s">
        <v>16</v>
      </c>
      <c r="GL481" s="2140">
        <v>13</v>
      </c>
      <c r="GM481" s="717" t="s">
        <v>1345</v>
      </c>
      <c r="GN481" s="646" t="s">
        <v>1327</v>
      </c>
      <c r="GO481" s="238">
        <v>300</v>
      </c>
      <c r="GP481" s="719">
        <v>0</v>
      </c>
      <c r="GQ481" s="2086">
        <v>0</v>
      </c>
      <c r="GR481" s="2086">
        <v>0</v>
      </c>
      <c r="GS481" s="1895">
        <v>0</v>
      </c>
      <c r="GT481" s="2086">
        <v>0</v>
      </c>
      <c r="GU481" s="2086">
        <v>300</v>
      </c>
      <c r="GV481" s="1895">
        <v>0</v>
      </c>
    </row>
    <row r="482" spans="1:204" ht="38.25" x14ac:dyDescent="0.25">
      <c r="B482" s="7156"/>
      <c r="C482" s="5685"/>
      <c r="D482" s="7164"/>
      <c r="E482" s="7145"/>
      <c r="F482" s="7226"/>
      <c r="G482" s="7226"/>
      <c r="H482" s="5707"/>
      <c r="I482" s="5707"/>
      <c r="J482" s="5707"/>
      <c r="K482" s="5707"/>
      <c r="L482" s="5707"/>
      <c r="M482" s="5707"/>
      <c r="N482" s="5698"/>
      <c r="O482" s="5707"/>
      <c r="P482" s="7107"/>
      <c r="Q482" s="7107"/>
      <c r="R482" s="5704"/>
      <c r="S482" s="5698"/>
      <c r="T482" s="5698"/>
      <c r="U482" s="7116"/>
      <c r="V482" s="5698"/>
      <c r="W482" s="7142"/>
      <c r="X482" s="5692"/>
      <c r="Y482" s="3595">
        <v>14</v>
      </c>
      <c r="Z482" s="776" t="s">
        <v>1346</v>
      </c>
      <c r="AA482" s="515" t="s">
        <v>936</v>
      </c>
      <c r="AB482" s="697">
        <v>1</v>
      </c>
      <c r="AC482" s="719">
        <v>0</v>
      </c>
      <c r="AD482" s="239">
        <f t="shared" si="2161"/>
        <v>0</v>
      </c>
      <c r="AE482" s="238">
        <v>0</v>
      </c>
      <c r="AF482" s="239">
        <f t="shared" si="2162"/>
        <v>0</v>
      </c>
      <c r="AG482" s="238">
        <v>0</v>
      </c>
      <c r="AH482" s="239">
        <f t="shared" si="2163"/>
        <v>0</v>
      </c>
      <c r="AI482" s="238">
        <v>1</v>
      </c>
      <c r="AJ482" s="239">
        <f t="shared" si="2164"/>
        <v>1</v>
      </c>
      <c r="AK482" s="1880">
        <f t="shared" si="2051"/>
        <v>1</v>
      </c>
      <c r="AL482" s="1272">
        <v>14</v>
      </c>
      <c r="AM482" s="2438" t="s">
        <v>2290</v>
      </c>
      <c r="AN482" s="2438" t="s">
        <v>2185</v>
      </c>
      <c r="AO482" s="1295" t="s">
        <v>2291</v>
      </c>
      <c r="AP482" s="1296" t="s">
        <v>2292</v>
      </c>
      <c r="AQ482" s="2438">
        <v>100</v>
      </c>
      <c r="AR482" s="2438" t="s">
        <v>936</v>
      </c>
      <c r="AS482" s="2438" t="s">
        <v>1579</v>
      </c>
      <c r="AT482" s="868"/>
      <c r="AU482" s="938" t="s">
        <v>1704</v>
      </c>
      <c r="AV482" s="5312">
        <v>1</v>
      </c>
      <c r="AW482" s="5313"/>
      <c r="AX482" s="4089">
        <f t="shared" si="2052"/>
        <v>9056</v>
      </c>
      <c r="AY482" s="2840">
        <f t="shared" si="2053"/>
        <v>1872</v>
      </c>
      <c r="AZ482" s="4089">
        <f t="shared" si="2054"/>
        <v>7184</v>
      </c>
      <c r="BA482" s="2842">
        <f t="shared" si="2055"/>
        <v>0.20671378091872791</v>
      </c>
      <c r="BB482" s="2840">
        <f t="shared" si="2119"/>
        <v>1872</v>
      </c>
      <c r="BC482" s="2843">
        <f t="shared" si="2120"/>
        <v>-1871</v>
      </c>
      <c r="BD482" s="1834">
        <f t="shared" si="2121"/>
        <v>1872</v>
      </c>
      <c r="BE482" s="4749"/>
      <c r="BF482" s="6571">
        <v>1</v>
      </c>
      <c r="BG482" s="6571">
        <v>1</v>
      </c>
      <c r="BH482" s="3636">
        <f t="shared" si="2156"/>
        <v>0</v>
      </c>
      <c r="BI482" s="2840">
        <f t="shared" si="2058"/>
        <v>0</v>
      </c>
      <c r="BJ482" s="3636">
        <f t="shared" si="2059"/>
        <v>0</v>
      </c>
      <c r="BK482" s="2842" t="e">
        <f t="shared" si="2060"/>
        <v>#DIV/0!</v>
      </c>
      <c r="BL482" s="2840">
        <f t="shared" si="2034"/>
        <v>0</v>
      </c>
      <c r="BM482" s="2843">
        <f t="shared" si="2061"/>
        <v>1</v>
      </c>
      <c r="BN482" s="1834">
        <f t="shared" si="2062"/>
        <v>0</v>
      </c>
      <c r="BO482" s="3718">
        <f t="shared" si="2204"/>
        <v>0</v>
      </c>
      <c r="BP482" s="3494"/>
      <c r="BQ482" s="6920">
        <v>1</v>
      </c>
      <c r="BR482" s="6920">
        <v>1</v>
      </c>
      <c r="BS482" s="2939">
        <f t="shared" si="2212"/>
        <v>0</v>
      </c>
      <c r="BT482" s="2361">
        <f t="shared" si="2213"/>
        <v>0</v>
      </c>
      <c r="BU482" s="2987">
        <f t="shared" si="2207"/>
        <v>0</v>
      </c>
      <c r="BV482" s="2963" t="e">
        <f t="shared" si="2208"/>
        <v>#DIV/0!</v>
      </c>
      <c r="BW482" s="2361">
        <f t="shared" si="2209"/>
        <v>0</v>
      </c>
      <c r="BX482" s="2953">
        <f t="shared" si="2210"/>
        <v>1</v>
      </c>
      <c r="BY482" s="1834">
        <f t="shared" si="2211"/>
        <v>0</v>
      </c>
      <c r="BZ482" s="3151"/>
      <c r="CA482" s="6675">
        <v>1</v>
      </c>
      <c r="CB482" s="6675">
        <v>1</v>
      </c>
      <c r="CC482" s="1790">
        <v>0</v>
      </c>
      <c r="CD482" s="1791">
        <v>0</v>
      </c>
      <c r="CE482" s="2359">
        <f t="shared" si="2063"/>
        <v>0</v>
      </c>
      <c r="CF482" s="1834">
        <v>0</v>
      </c>
      <c r="CG482" s="1971">
        <f t="shared" si="2176"/>
        <v>0</v>
      </c>
      <c r="CH482" s="2387">
        <f t="shared" si="2064"/>
        <v>1</v>
      </c>
      <c r="CI482" s="1834">
        <f t="shared" si="2177"/>
        <v>0</v>
      </c>
      <c r="CM482" s="722">
        <v>0</v>
      </c>
      <c r="CN482" s="722">
        <v>0</v>
      </c>
      <c r="CO482" s="1793">
        <v>0</v>
      </c>
      <c r="CP482" s="1729"/>
      <c r="CQ482" s="1729"/>
      <c r="CR482" s="1729"/>
      <c r="CS482" s="1729"/>
      <c r="CT482" s="1729"/>
      <c r="CU482" s="1729"/>
      <c r="CV482" s="1729"/>
      <c r="CW482" s="1729"/>
      <c r="CX482" s="1729"/>
      <c r="CY482" s="5912"/>
      <c r="CZ482" s="5913"/>
      <c r="DA482" s="2840"/>
      <c r="DB482" s="2840">
        <v>1872</v>
      </c>
      <c r="DC482" s="3482">
        <f>SUM(DB482+AI478)</f>
        <v>10928</v>
      </c>
      <c r="DD482" s="3483"/>
      <c r="DE482" s="3484"/>
      <c r="DF482" s="3485"/>
      <c r="DG482" s="3483"/>
      <c r="DH482" s="5912"/>
      <c r="DI482" s="5913"/>
      <c r="DJ482" s="4739">
        <f>SUM(DJ481+DA478)</f>
        <v>9056</v>
      </c>
      <c r="DK482" s="4739"/>
      <c r="DL482" s="4740">
        <f t="shared" si="2067"/>
        <v>9056</v>
      </c>
      <c r="DM482" s="4741">
        <v>0</v>
      </c>
      <c r="DN482" s="4433">
        <f t="shared" si="2205"/>
        <v>0</v>
      </c>
      <c r="DO482" s="4742">
        <f t="shared" si="2069"/>
        <v>0</v>
      </c>
      <c r="DP482" s="4741" t="e">
        <f t="shared" si="2178"/>
        <v>#DIV/0!</v>
      </c>
      <c r="DQ482" s="5914">
        <v>1</v>
      </c>
      <c r="DR482" s="5915">
        <v>1</v>
      </c>
      <c r="DS482" s="4746"/>
      <c r="DT482" s="4737"/>
      <c r="DU482" s="4742">
        <f t="shared" si="2125"/>
        <v>0</v>
      </c>
      <c r="DV482" s="4741">
        <v>0</v>
      </c>
      <c r="DW482" s="4433">
        <f t="shared" si="2206"/>
        <v>0</v>
      </c>
      <c r="DX482" s="4742">
        <f t="shared" si="2127"/>
        <v>1</v>
      </c>
      <c r="DY482" s="4741">
        <f t="shared" si="2179"/>
        <v>0</v>
      </c>
      <c r="DZ482" s="5902">
        <v>1</v>
      </c>
      <c r="EA482" s="5903">
        <v>1</v>
      </c>
      <c r="EB482" s="3492">
        <v>0</v>
      </c>
      <c r="EC482" s="3492">
        <v>0</v>
      </c>
      <c r="ED482" s="3242">
        <f t="shared" si="2172"/>
        <v>0</v>
      </c>
      <c r="EE482" s="1803">
        <v>0</v>
      </c>
      <c r="EF482" s="3490">
        <f t="shared" si="2074"/>
        <v>0</v>
      </c>
      <c r="EG482" s="1800">
        <f t="shared" si="2075"/>
        <v>1</v>
      </c>
      <c r="EH482" s="1803">
        <f t="shared" si="2169"/>
        <v>0</v>
      </c>
      <c r="EI482" s="5904">
        <v>1</v>
      </c>
      <c r="EJ482" s="5905">
        <v>1</v>
      </c>
      <c r="EK482" s="1978">
        <v>0</v>
      </c>
      <c r="EL482" s="1978">
        <v>0</v>
      </c>
      <c r="EM482" s="1782">
        <f t="shared" si="2076"/>
        <v>0</v>
      </c>
      <c r="EN482" s="1736">
        <v>0</v>
      </c>
      <c r="EO482" s="3341">
        <f t="shared" si="2077"/>
        <v>0</v>
      </c>
      <c r="EP482" s="3584">
        <f t="shared" si="2078"/>
        <v>1</v>
      </c>
      <c r="EQ482" s="3411">
        <f t="shared" si="2180"/>
        <v>0</v>
      </c>
      <c r="ER482" s="5914">
        <v>1</v>
      </c>
      <c r="ES482" s="5915">
        <v>1</v>
      </c>
      <c r="ET482" s="3486">
        <v>0</v>
      </c>
      <c r="EU482" s="3487">
        <v>0</v>
      </c>
      <c r="EV482" s="3584">
        <f t="shared" si="2131"/>
        <v>0</v>
      </c>
      <c r="EW482" s="3411">
        <v>0</v>
      </c>
      <c r="EX482" s="3376">
        <f t="shared" si="2196"/>
        <v>0</v>
      </c>
      <c r="EY482" s="3584">
        <f t="shared" si="2133"/>
        <v>1</v>
      </c>
      <c r="EZ482" s="3411">
        <f t="shared" si="2181"/>
        <v>0</v>
      </c>
      <c r="FA482" s="6851">
        <v>1</v>
      </c>
      <c r="FB482" s="6852">
        <v>1</v>
      </c>
      <c r="FC482" s="2588">
        <v>0</v>
      </c>
      <c r="FD482" s="2589">
        <v>0</v>
      </c>
      <c r="FE482" s="1800">
        <f t="shared" si="2173"/>
        <v>0</v>
      </c>
      <c r="FF482" s="1803">
        <v>0</v>
      </c>
      <c r="FG482" s="2961">
        <f t="shared" si="2083"/>
        <v>0</v>
      </c>
      <c r="FH482" s="1800">
        <f t="shared" si="2084"/>
        <v>1</v>
      </c>
      <c r="FI482" s="1803">
        <f t="shared" si="2170"/>
        <v>0</v>
      </c>
      <c r="FJ482" s="6851">
        <v>1</v>
      </c>
      <c r="FK482" s="6852">
        <v>1</v>
      </c>
      <c r="FL482" s="2588">
        <v>0</v>
      </c>
      <c r="FM482" s="2589">
        <v>0</v>
      </c>
      <c r="FN482" s="1735">
        <f t="shared" si="2085"/>
        <v>0</v>
      </c>
      <c r="FO482" s="1736">
        <v>0</v>
      </c>
      <c r="FP482" s="2587">
        <f t="shared" si="2086"/>
        <v>0</v>
      </c>
      <c r="FQ482" s="1735">
        <f t="shared" si="2087"/>
        <v>1</v>
      </c>
      <c r="FR482" s="1736">
        <f t="shared" si="2182"/>
        <v>0</v>
      </c>
      <c r="FS482" s="6851">
        <v>1</v>
      </c>
      <c r="FT482" s="6852">
        <v>1</v>
      </c>
      <c r="FU482" s="2588">
        <v>0</v>
      </c>
      <c r="FV482" s="2589">
        <v>0</v>
      </c>
      <c r="FW482" s="2942">
        <f t="shared" si="2088"/>
        <v>0</v>
      </c>
      <c r="FX482" s="1747">
        <v>0</v>
      </c>
      <c r="FY482" s="2587">
        <f t="shared" si="2089"/>
        <v>0</v>
      </c>
      <c r="FZ482" s="2942">
        <f t="shared" si="2090"/>
        <v>1</v>
      </c>
      <c r="GA482" s="1747">
        <f t="shared" si="2183"/>
        <v>0</v>
      </c>
      <c r="GB482" s="1">
        <f t="shared" si="2091"/>
        <v>0</v>
      </c>
      <c r="GC482" s="2219">
        <v>0</v>
      </c>
      <c r="GD482" s="1895">
        <v>1</v>
      </c>
      <c r="GE482" s="2131" t="s">
        <v>269</v>
      </c>
      <c r="GF482" s="2131" t="s">
        <v>270</v>
      </c>
      <c r="GG482" s="2105" t="s">
        <v>101</v>
      </c>
      <c r="GH482" s="2105" t="s">
        <v>16</v>
      </c>
      <c r="GI482" s="2105" t="s">
        <v>16</v>
      </c>
      <c r="GJ482" s="2105" t="s">
        <v>17</v>
      </c>
      <c r="GK482" s="2105" t="s">
        <v>16</v>
      </c>
      <c r="GL482" s="2145">
        <v>14</v>
      </c>
      <c r="GM482" s="717" t="s">
        <v>1346</v>
      </c>
      <c r="GN482" s="646" t="s">
        <v>936</v>
      </c>
      <c r="GO482" s="238">
        <v>1</v>
      </c>
      <c r="GP482" s="719">
        <v>0</v>
      </c>
      <c r="GQ482" s="2086">
        <v>0</v>
      </c>
      <c r="GR482" s="2086">
        <v>0</v>
      </c>
      <c r="GS482" s="1895">
        <v>0</v>
      </c>
      <c r="GT482" s="2086">
        <v>0</v>
      </c>
      <c r="GU482" s="2086">
        <v>1</v>
      </c>
      <c r="GV482" s="1895">
        <v>0</v>
      </c>
    </row>
    <row r="483" spans="1:204" ht="38.25" x14ac:dyDescent="0.25">
      <c r="B483" s="7156"/>
      <c r="C483" s="5685"/>
      <c r="D483" s="7164"/>
      <c r="E483" s="7145"/>
      <c r="F483" s="7226"/>
      <c r="G483" s="7226"/>
      <c r="H483" s="5707"/>
      <c r="I483" s="5707"/>
      <c r="J483" s="5707"/>
      <c r="K483" s="5707"/>
      <c r="L483" s="5707"/>
      <c r="M483" s="5707"/>
      <c r="N483" s="5698"/>
      <c r="O483" s="5707"/>
      <c r="P483" s="7107"/>
      <c r="Q483" s="7107"/>
      <c r="R483" s="5704"/>
      <c r="S483" s="5698"/>
      <c r="T483" s="5698"/>
      <c r="U483" s="7116"/>
      <c r="V483" s="5698"/>
      <c r="W483" s="7142"/>
      <c r="X483" s="5692"/>
      <c r="Y483" s="3594">
        <v>15</v>
      </c>
      <c r="Z483" s="776" t="s">
        <v>1347</v>
      </c>
      <c r="AA483" s="515" t="s">
        <v>936</v>
      </c>
      <c r="AB483" s="697">
        <v>1</v>
      </c>
      <c r="AC483" s="719">
        <v>0</v>
      </c>
      <c r="AD483" s="239">
        <f t="shared" si="2161"/>
        <v>0</v>
      </c>
      <c r="AE483" s="238">
        <v>0</v>
      </c>
      <c r="AF483" s="239">
        <f t="shared" si="2162"/>
        <v>0</v>
      </c>
      <c r="AG483" s="238">
        <v>0</v>
      </c>
      <c r="AH483" s="239">
        <f t="shared" si="2163"/>
        <v>0</v>
      </c>
      <c r="AI483" s="238">
        <v>1</v>
      </c>
      <c r="AJ483" s="239">
        <f t="shared" si="2164"/>
        <v>1</v>
      </c>
      <c r="AK483" s="1880">
        <f t="shared" si="2051"/>
        <v>1</v>
      </c>
      <c r="AL483" s="1272">
        <v>15</v>
      </c>
      <c r="AM483" s="2438" t="s">
        <v>2293</v>
      </c>
      <c r="AN483" s="2438" t="s">
        <v>2185</v>
      </c>
      <c r="AO483" s="1295" t="s">
        <v>2291</v>
      </c>
      <c r="AP483" s="1296" t="s">
        <v>2292</v>
      </c>
      <c r="AQ483" s="2438">
        <v>100</v>
      </c>
      <c r="AR483" s="2438" t="s">
        <v>936</v>
      </c>
      <c r="AS483" s="2438" t="s">
        <v>1579</v>
      </c>
      <c r="AT483" s="868"/>
      <c r="AU483" s="938" t="s">
        <v>1704</v>
      </c>
      <c r="AV483" s="5312">
        <v>1</v>
      </c>
      <c r="AW483" s="5313"/>
      <c r="AX483" s="4089">
        <f t="shared" si="2052"/>
        <v>0</v>
      </c>
      <c r="AY483" s="2840">
        <f t="shared" si="2053"/>
        <v>0</v>
      </c>
      <c r="AZ483" s="4089">
        <f t="shared" si="2054"/>
        <v>0</v>
      </c>
      <c r="BA483" s="2842" t="e">
        <f t="shared" si="2055"/>
        <v>#DIV/0!</v>
      </c>
      <c r="BB483" s="2840">
        <f t="shared" si="2119"/>
        <v>0</v>
      </c>
      <c r="BC483" s="2843">
        <f t="shared" si="2120"/>
        <v>1</v>
      </c>
      <c r="BD483" s="1834">
        <f t="shared" si="2121"/>
        <v>0</v>
      </c>
      <c r="BE483" s="4749"/>
      <c r="BF483" s="6571">
        <v>1</v>
      </c>
      <c r="BG483" s="6571">
        <v>1</v>
      </c>
      <c r="BH483" s="3636">
        <f t="shared" si="2156"/>
        <v>0</v>
      </c>
      <c r="BI483" s="2840">
        <f t="shared" si="2058"/>
        <v>0</v>
      </c>
      <c r="BJ483" s="3636">
        <f t="shared" si="2059"/>
        <v>0</v>
      </c>
      <c r="BK483" s="2842" t="e">
        <f t="shared" si="2060"/>
        <v>#DIV/0!</v>
      </c>
      <c r="BL483" s="2840">
        <f t="shared" si="2034"/>
        <v>0</v>
      </c>
      <c r="BM483" s="2843">
        <f t="shared" si="2061"/>
        <v>1</v>
      </c>
      <c r="BN483" s="1834">
        <f t="shared" si="2062"/>
        <v>0</v>
      </c>
      <c r="BO483" s="3718">
        <f t="shared" si="2204"/>
        <v>0</v>
      </c>
      <c r="BP483" s="3494"/>
      <c r="BQ483" s="6920">
        <v>1</v>
      </c>
      <c r="BR483" s="6920">
        <v>1</v>
      </c>
      <c r="BS483" s="2939">
        <f t="shared" si="2212"/>
        <v>0</v>
      </c>
      <c r="BT483" s="2361">
        <f t="shared" si="2213"/>
        <v>0</v>
      </c>
      <c r="BU483" s="2987">
        <f t="shared" si="2207"/>
        <v>0</v>
      </c>
      <c r="BV483" s="2963" t="e">
        <f t="shared" si="2208"/>
        <v>#DIV/0!</v>
      </c>
      <c r="BW483" s="2361">
        <f t="shared" si="2209"/>
        <v>0</v>
      </c>
      <c r="BX483" s="2953">
        <f t="shared" si="2210"/>
        <v>1</v>
      </c>
      <c r="BY483" s="1834">
        <f t="shared" si="2211"/>
        <v>0</v>
      </c>
      <c r="BZ483" s="3151"/>
      <c r="CA483" s="6675">
        <v>1</v>
      </c>
      <c r="CB483" s="6675">
        <v>1</v>
      </c>
      <c r="CC483" s="1790">
        <v>0</v>
      </c>
      <c r="CD483" s="1791">
        <v>0</v>
      </c>
      <c r="CE483" s="2359">
        <f t="shared" si="2063"/>
        <v>0</v>
      </c>
      <c r="CF483" s="1834">
        <v>0</v>
      </c>
      <c r="CG483" s="1971">
        <f t="shared" si="2176"/>
        <v>0</v>
      </c>
      <c r="CH483" s="2387">
        <f t="shared" si="2064"/>
        <v>1</v>
      </c>
      <c r="CI483" s="1834">
        <f t="shared" si="2177"/>
        <v>0</v>
      </c>
      <c r="CM483" s="722">
        <v>0</v>
      </c>
      <c r="CN483" s="722">
        <v>0</v>
      </c>
      <c r="CO483" s="1793">
        <v>0</v>
      </c>
      <c r="CP483" s="1729"/>
      <c r="CQ483" s="1729"/>
      <c r="CR483" s="1729"/>
      <c r="CS483" s="1729"/>
      <c r="CT483" s="1729"/>
      <c r="CU483" s="1729"/>
      <c r="CV483" s="1729"/>
      <c r="CW483" s="1729"/>
      <c r="CX483" s="1729"/>
      <c r="CY483" s="5912"/>
      <c r="CZ483" s="5913"/>
      <c r="DA483" s="2840"/>
      <c r="DB483" s="2840"/>
      <c r="DC483" s="3482"/>
      <c r="DD483" s="3483"/>
      <c r="DE483" s="3484"/>
      <c r="DF483" s="3485"/>
      <c r="DG483" s="3483"/>
      <c r="DH483" s="5912"/>
      <c r="DI483" s="5913"/>
      <c r="DJ483" s="4739"/>
      <c r="DK483" s="4739"/>
      <c r="DL483" s="4740">
        <f t="shared" si="2067"/>
        <v>0</v>
      </c>
      <c r="DM483" s="4741">
        <v>0</v>
      </c>
      <c r="DN483" s="4433">
        <f t="shared" si="2205"/>
        <v>0</v>
      </c>
      <c r="DO483" s="4742">
        <f t="shared" si="2069"/>
        <v>0</v>
      </c>
      <c r="DP483" s="4741" t="e">
        <f t="shared" si="2178"/>
        <v>#DIV/0!</v>
      </c>
      <c r="DQ483" s="5914">
        <v>1</v>
      </c>
      <c r="DR483" s="5915">
        <v>1</v>
      </c>
      <c r="DS483" s="4746"/>
      <c r="DT483" s="4737"/>
      <c r="DU483" s="4742">
        <f t="shared" si="2125"/>
        <v>0</v>
      </c>
      <c r="DV483" s="4741">
        <v>0</v>
      </c>
      <c r="DW483" s="4433">
        <f t="shared" si="2206"/>
        <v>0</v>
      </c>
      <c r="DX483" s="4742">
        <f t="shared" si="2127"/>
        <v>1</v>
      </c>
      <c r="DY483" s="4741">
        <f t="shared" si="2179"/>
        <v>0</v>
      </c>
      <c r="DZ483" s="5902">
        <v>1</v>
      </c>
      <c r="EA483" s="5903">
        <v>1</v>
      </c>
      <c r="EB483" s="3492">
        <v>0</v>
      </c>
      <c r="EC483" s="3492">
        <v>0</v>
      </c>
      <c r="ED483" s="3242">
        <f t="shared" si="2172"/>
        <v>0</v>
      </c>
      <c r="EE483" s="1803">
        <v>0</v>
      </c>
      <c r="EF483" s="3490">
        <f t="shared" si="2074"/>
        <v>0</v>
      </c>
      <c r="EG483" s="1800">
        <f t="shared" si="2075"/>
        <v>1</v>
      </c>
      <c r="EH483" s="1803">
        <f t="shared" si="2169"/>
        <v>0</v>
      </c>
      <c r="EI483" s="5904">
        <v>1</v>
      </c>
      <c r="EJ483" s="5905">
        <v>1</v>
      </c>
      <c r="EK483" s="1978">
        <v>0</v>
      </c>
      <c r="EL483" s="1978">
        <v>0</v>
      </c>
      <c r="EM483" s="1782">
        <f t="shared" si="2076"/>
        <v>0</v>
      </c>
      <c r="EN483" s="1736">
        <v>0</v>
      </c>
      <c r="EO483" s="3341">
        <f t="shared" si="2077"/>
        <v>0</v>
      </c>
      <c r="EP483" s="3584">
        <f t="shared" si="2078"/>
        <v>1</v>
      </c>
      <c r="EQ483" s="3411">
        <f t="shared" si="2180"/>
        <v>0</v>
      </c>
      <c r="ER483" s="5914">
        <v>1</v>
      </c>
      <c r="ES483" s="5915">
        <v>1</v>
      </c>
      <c r="ET483" s="3486">
        <v>0</v>
      </c>
      <c r="EU483" s="3487">
        <v>0</v>
      </c>
      <c r="EV483" s="3584">
        <f t="shared" si="2131"/>
        <v>0</v>
      </c>
      <c r="EW483" s="3411">
        <v>0</v>
      </c>
      <c r="EX483" s="3376">
        <f t="shared" si="2196"/>
        <v>0</v>
      </c>
      <c r="EY483" s="3584">
        <f t="shared" si="2133"/>
        <v>1</v>
      </c>
      <c r="EZ483" s="3411">
        <f t="shared" si="2181"/>
        <v>0</v>
      </c>
      <c r="FA483" s="6851">
        <v>1</v>
      </c>
      <c r="FB483" s="6852">
        <v>1</v>
      </c>
      <c r="FC483" s="2588">
        <v>0</v>
      </c>
      <c r="FD483" s="2589">
        <v>0</v>
      </c>
      <c r="FE483" s="1800">
        <f t="shared" si="2173"/>
        <v>0</v>
      </c>
      <c r="FF483" s="1803">
        <v>0</v>
      </c>
      <c r="FG483" s="2961">
        <f t="shared" si="2083"/>
        <v>0</v>
      </c>
      <c r="FH483" s="1800">
        <f t="shared" si="2084"/>
        <v>1</v>
      </c>
      <c r="FI483" s="1803">
        <f t="shared" si="2170"/>
        <v>0</v>
      </c>
      <c r="FJ483" s="6851">
        <v>1</v>
      </c>
      <c r="FK483" s="6852">
        <v>1</v>
      </c>
      <c r="FL483" s="2588">
        <v>0</v>
      </c>
      <c r="FM483" s="2589">
        <v>0</v>
      </c>
      <c r="FN483" s="1735">
        <f t="shared" si="2085"/>
        <v>0</v>
      </c>
      <c r="FO483" s="1736">
        <v>0</v>
      </c>
      <c r="FP483" s="2587">
        <f t="shared" si="2086"/>
        <v>0</v>
      </c>
      <c r="FQ483" s="1735">
        <f t="shared" si="2087"/>
        <v>1</v>
      </c>
      <c r="FR483" s="1736">
        <f t="shared" si="2182"/>
        <v>0</v>
      </c>
      <c r="FS483" s="6851">
        <v>1</v>
      </c>
      <c r="FT483" s="6852">
        <v>1</v>
      </c>
      <c r="FU483" s="2588">
        <v>0</v>
      </c>
      <c r="FV483" s="2589">
        <v>0</v>
      </c>
      <c r="FW483" s="2942">
        <f t="shared" si="2088"/>
        <v>0</v>
      </c>
      <c r="FX483" s="1747">
        <v>0</v>
      </c>
      <c r="FY483" s="2587">
        <f t="shared" si="2089"/>
        <v>0</v>
      </c>
      <c r="FZ483" s="2942">
        <f t="shared" si="2090"/>
        <v>1</v>
      </c>
      <c r="GA483" s="1747">
        <f t="shared" si="2183"/>
        <v>0</v>
      </c>
      <c r="GB483" s="1">
        <f t="shared" si="2091"/>
        <v>0</v>
      </c>
      <c r="GC483" s="2219">
        <v>0</v>
      </c>
      <c r="GD483" s="1895">
        <v>1</v>
      </c>
      <c r="GE483" s="2131" t="s">
        <v>269</v>
      </c>
      <c r="GF483" s="2131" t="s">
        <v>270</v>
      </c>
      <c r="GG483" s="2105" t="s">
        <v>101</v>
      </c>
      <c r="GH483" s="2105" t="s">
        <v>16</v>
      </c>
      <c r="GI483" s="2105" t="s">
        <v>16</v>
      </c>
      <c r="GJ483" s="2105" t="s">
        <v>17</v>
      </c>
      <c r="GK483" s="2105" t="s">
        <v>16</v>
      </c>
      <c r="GL483" s="2140">
        <v>15</v>
      </c>
      <c r="GM483" s="717" t="s">
        <v>1347</v>
      </c>
      <c r="GN483" s="646" t="s">
        <v>936</v>
      </c>
      <c r="GO483" s="238">
        <v>1</v>
      </c>
      <c r="GP483" s="719">
        <v>0</v>
      </c>
      <c r="GQ483" s="2086">
        <v>0</v>
      </c>
      <c r="GR483" s="2086">
        <v>0</v>
      </c>
      <c r="GS483" s="1895">
        <v>0</v>
      </c>
      <c r="GT483" s="2086">
        <v>0</v>
      </c>
      <c r="GU483" s="2086">
        <v>1</v>
      </c>
      <c r="GV483" s="1895">
        <v>0</v>
      </c>
    </row>
    <row r="484" spans="1:204" ht="38.25" x14ac:dyDescent="0.25">
      <c r="B484" s="7156"/>
      <c r="C484" s="5685"/>
      <c r="D484" s="7164"/>
      <c r="E484" s="7145"/>
      <c r="F484" s="7226"/>
      <c r="G484" s="7226"/>
      <c r="H484" s="5707"/>
      <c r="I484" s="5707"/>
      <c r="J484" s="5707"/>
      <c r="K484" s="5707"/>
      <c r="L484" s="5707"/>
      <c r="M484" s="5707"/>
      <c r="N484" s="5698"/>
      <c r="O484" s="5707"/>
      <c r="P484" s="7107"/>
      <c r="Q484" s="7107"/>
      <c r="R484" s="5704"/>
      <c r="S484" s="5698"/>
      <c r="T484" s="5698"/>
      <c r="U484" s="7116"/>
      <c r="V484" s="5698"/>
      <c r="W484" s="7142"/>
      <c r="X484" s="5692"/>
      <c r="Y484" s="2140">
        <v>16</v>
      </c>
      <c r="Z484" s="776" t="s">
        <v>1348</v>
      </c>
      <c r="AA484" s="515" t="s">
        <v>1349</v>
      </c>
      <c r="AB484" s="697">
        <v>1</v>
      </c>
      <c r="AC484" s="719">
        <v>1</v>
      </c>
      <c r="AD484" s="239">
        <f t="shared" si="2161"/>
        <v>1</v>
      </c>
      <c r="AE484" s="238">
        <v>0</v>
      </c>
      <c r="AF484" s="239">
        <f t="shared" si="2162"/>
        <v>0</v>
      </c>
      <c r="AG484" s="238">
        <v>0</v>
      </c>
      <c r="AH484" s="239">
        <f t="shared" si="2163"/>
        <v>0</v>
      </c>
      <c r="AI484" s="238">
        <v>0</v>
      </c>
      <c r="AJ484" s="239">
        <f t="shared" si="2164"/>
        <v>0</v>
      </c>
      <c r="AK484" s="946">
        <f t="shared" si="2051"/>
        <v>1</v>
      </c>
      <c r="AL484" s="2275">
        <v>16</v>
      </c>
      <c r="AM484" s="981" t="s">
        <v>2294</v>
      </c>
      <c r="AN484" s="970" t="s">
        <v>2185</v>
      </c>
      <c r="AO484" s="981" t="s">
        <v>2291</v>
      </c>
      <c r="AP484" s="1035" t="s">
        <v>2292</v>
      </c>
      <c r="AQ484" s="970">
        <v>100</v>
      </c>
      <c r="AR484" s="970" t="s">
        <v>1349</v>
      </c>
      <c r="AS484" s="1018" t="s">
        <v>1579</v>
      </c>
      <c r="AT484" s="2287"/>
      <c r="AU484" s="995" t="s">
        <v>1704</v>
      </c>
      <c r="AV484" s="5310">
        <v>1</v>
      </c>
      <c r="AW484" s="5311"/>
      <c r="AX484" s="4411">
        <f t="shared" si="2052"/>
        <v>0</v>
      </c>
      <c r="AY484" s="4450">
        <f t="shared" si="2053"/>
        <v>0</v>
      </c>
      <c r="AZ484" s="4411">
        <f t="shared" si="2054"/>
        <v>0</v>
      </c>
      <c r="BA484" s="4496" t="e">
        <f t="shared" si="2055"/>
        <v>#DIV/0!</v>
      </c>
      <c r="BB484" s="4450">
        <f t="shared" si="2119"/>
        <v>1</v>
      </c>
      <c r="BC484" s="4104">
        <f t="shared" si="2120"/>
        <v>0</v>
      </c>
      <c r="BD484" s="1834">
        <f t="shared" si="2121"/>
        <v>1</v>
      </c>
      <c r="BE484" s="4538">
        <f>SUM(AX484-AI484)</f>
        <v>0</v>
      </c>
      <c r="BF484" s="6573">
        <v>1</v>
      </c>
      <c r="BG484" s="6573">
        <v>1</v>
      </c>
      <c r="BH484" s="3672">
        <f t="shared" si="2156"/>
        <v>0</v>
      </c>
      <c r="BI484" s="3674">
        <f t="shared" si="2058"/>
        <v>0</v>
      </c>
      <c r="BJ484" s="3111">
        <f t="shared" si="2059"/>
        <v>0</v>
      </c>
      <c r="BK484" s="2963" t="e">
        <f t="shared" si="2060"/>
        <v>#DIV/0!</v>
      </c>
      <c r="BL484" s="3674">
        <f t="shared" si="2034"/>
        <v>1</v>
      </c>
      <c r="BM484" s="3122">
        <f t="shared" si="2061"/>
        <v>0</v>
      </c>
      <c r="BN484" s="1834">
        <f t="shared" si="2062"/>
        <v>1</v>
      </c>
      <c r="BO484" s="3708">
        <f t="shared" si="2204"/>
        <v>0</v>
      </c>
      <c r="BP484" s="3494"/>
      <c r="BQ484" s="6920">
        <v>1</v>
      </c>
      <c r="BR484" s="6920">
        <v>1</v>
      </c>
      <c r="BS484" s="2939">
        <f t="shared" si="2212"/>
        <v>0</v>
      </c>
      <c r="BT484" s="2361">
        <f t="shared" si="2213"/>
        <v>0</v>
      </c>
      <c r="BU484" s="2987">
        <f t="shared" si="2207"/>
        <v>0</v>
      </c>
      <c r="BV484" s="2963" t="e">
        <f t="shared" si="2208"/>
        <v>#DIV/0!</v>
      </c>
      <c r="BW484" s="2361">
        <f t="shared" si="2209"/>
        <v>1</v>
      </c>
      <c r="BX484" s="2953">
        <f t="shared" si="2210"/>
        <v>0</v>
      </c>
      <c r="BY484" s="1834">
        <f t="shared" si="2211"/>
        <v>1</v>
      </c>
      <c r="BZ484" s="3151"/>
      <c r="CA484" s="6675">
        <v>1</v>
      </c>
      <c r="CB484" s="6675">
        <v>1</v>
      </c>
      <c r="CC484" s="2474">
        <v>1</v>
      </c>
      <c r="CD484" s="1791">
        <v>1</v>
      </c>
      <c r="CE484" s="2359">
        <f t="shared" si="2063"/>
        <v>0</v>
      </c>
      <c r="CF484" s="1834">
        <v>1</v>
      </c>
      <c r="CG484" s="1971">
        <f t="shared" si="2176"/>
        <v>1</v>
      </c>
      <c r="CH484" s="2387">
        <f t="shared" si="2064"/>
        <v>0</v>
      </c>
      <c r="CI484" s="1834">
        <f t="shared" si="2177"/>
        <v>1</v>
      </c>
      <c r="CM484" s="722">
        <v>0</v>
      </c>
      <c r="CN484" s="722">
        <v>0</v>
      </c>
      <c r="CO484" s="1793">
        <v>1</v>
      </c>
      <c r="CP484" s="1729"/>
      <c r="CQ484" s="1729"/>
      <c r="CR484" s="1729"/>
      <c r="CS484" s="1729"/>
      <c r="CT484" s="1729"/>
      <c r="CU484" s="1729"/>
      <c r="CV484" s="1729"/>
      <c r="CW484" s="1729"/>
      <c r="CX484" s="1729"/>
      <c r="CY484" s="5902">
        <v>1</v>
      </c>
      <c r="CZ484" s="5903">
        <v>1</v>
      </c>
      <c r="DA484" s="1978">
        <v>0</v>
      </c>
      <c r="DB484" s="1978">
        <v>0</v>
      </c>
      <c r="DC484" s="4214">
        <f t="shared" si="2171"/>
        <v>0</v>
      </c>
      <c r="DD484" s="4217">
        <v>0</v>
      </c>
      <c r="DE484" s="4270">
        <f t="shared" si="2106"/>
        <v>1</v>
      </c>
      <c r="DF484" s="4218">
        <f t="shared" si="2066"/>
        <v>0</v>
      </c>
      <c r="DG484" s="4217">
        <f t="shared" si="2168"/>
        <v>1</v>
      </c>
      <c r="DH484" s="5904">
        <v>1</v>
      </c>
      <c r="DI484" s="5905">
        <v>1</v>
      </c>
      <c r="DJ484" s="4444">
        <v>0</v>
      </c>
      <c r="DK484" s="4444">
        <v>0</v>
      </c>
      <c r="DL484" s="4445">
        <f t="shared" si="2067"/>
        <v>0</v>
      </c>
      <c r="DM484" s="4446">
        <v>0</v>
      </c>
      <c r="DN484" s="4424">
        <f t="shared" si="2205"/>
        <v>1</v>
      </c>
      <c r="DO484" s="4093">
        <f t="shared" si="2069"/>
        <v>0</v>
      </c>
      <c r="DP484" s="1747">
        <f t="shared" si="2178"/>
        <v>1</v>
      </c>
      <c r="DQ484" s="5906">
        <v>1</v>
      </c>
      <c r="DR484" s="5907">
        <v>1</v>
      </c>
      <c r="DS484" s="4004">
        <v>0</v>
      </c>
      <c r="DT484" s="2685">
        <v>0</v>
      </c>
      <c r="DU484" s="4502">
        <f t="shared" si="2125"/>
        <v>0</v>
      </c>
      <c r="DV484" s="2684">
        <v>1</v>
      </c>
      <c r="DW484" s="2683">
        <f t="shared" si="2206"/>
        <v>1</v>
      </c>
      <c r="DX484" s="4093">
        <f t="shared" si="2127"/>
        <v>0</v>
      </c>
      <c r="DY484" s="1747">
        <f t="shared" si="2179"/>
        <v>1</v>
      </c>
      <c r="DZ484" s="5902">
        <v>1</v>
      </c>
      <c r="EA484" s="5903">
        <v>1</v>
      </c>
      <c r="EB484" s="3492">
        <v>0</v>
      </c>
      <c r="EC484" s="3492">
        <v>0</v>
      </c>
      <c r="ED484" s="3242">
        <f t="shared" si="2172"/>
        <v>0</v>
      </c>
      <c r="EE484" s="1803">
        <v>0</v>
      </c>
      <c r="EF484" s="3490">
        <f t="shared" si="2074"/>
        <v>1</v>
      </c>
      <c r="EG484" s="1800">
        <f t="shared" si="2075"/>
        <v>0</v>
      </c>
      <c r="EH484" s="1803">
        <f t="shared" si="2169"/>
        <v>1</v>
      </c>
      <c r="EI484" s="5904">
        <v>1</v>
      </c>
      <c r="EJ484" s="5905">
        <v>1</v>
      </c>
      <c r="EK484" s="1978">
        <v>0</v>
      </c>
      <c r="EL484" s="1978">
        <v>0</v>
      </c>
      <c r="EM484" s="1782">
        <f t="shared" si="2076"/>
        <v>0</v>
      </c>
      <c r="EN484" s="1736">
        <v>0</v>
      </c>
      <c r="EO484" s="3341">
        <f t="shared" si="2077"/>
        <v>1</v>
      </c>
      <c r="EP484" s="1735">
        <f t="shared" si="2078"/>
        <v>0</v>
      </c>
      <c r="EQ484" s="1736">
        <f t="shared" si="2180"/>
        <v>1</v>
      </c>
      <c r="ER484" s="5906">
        <v>1</v>
      </c>
      <c r="ES484" s="5907">
        <v>1</v>
      </c>
      <c r="ET484" s="3719">
        <v>0</v>
      </c>
      <c r="EU484" s="3643">
        <v>0</v>
      </c>
      <c r="EV484" s="3174">
        <f t="shared" si="2131"/>
        <v>0</v>
      </c>
      <c r="EW484" s="1747">
        <v>1</v>
      </c>
      <c r="EX484" s="3638">
        <f t="shared" si="2196"/>
        <v>1</v>
      </c>
      <c r="EY484" s="3174">
        <f t="shared" si="2133"/>
        <v>0</v>
      </c>
      <c r="EZ484" s="1747">
        <f t="shared" si="2181"/>
        <v>1</v>
      </c>
      <c r="FA484" s="6851">
        <v>1</v>
      </c>
      <c r="FB484" s="6852">
        <v>1</v>
      </c>
      <c r="FC484" s="2588">
        <v>0</v>
      </c>
      <c r="FD484" s="2589">
        <v>0</v>
      </c>
      <c r="FE484" s="1800">
        <f t="shared" si="2173"/>
        <v>0</v>
      </c>
      <c r="FF484" s="1803">
        <v>0</v>
      </c>
      <c r="FG484" s="2961">
        <f t="shared" si="2083"/>
        <v>1</v>
      </c>
      <c r="FH484" s="1800">
        <f t="shared" si="2084"/>
        <v>0</v>
      </c>
      <c r="FI484" s="1803">
        <f t="shared" si="2170"/>
        <v>1</v>
      </c>
      <c r="FJ484" s="6851">
        <v>1</v>
      </c>
      <c r="FK484" s="6852">
        <v>1</v>
      </c>
      <c r="FL484" s="2588">
        <v>0</v>
      </c>
      <c r="FM484" s="2589">
        <v>0</v>
      </c>
      <c r="FN484" s="1735">
        <f t="shared" si="2085"/>
        <v>0</v>
      </c>
      <c r="FO484" s="1736">
        <v>0</v>
      </c>
      <c r="FP484" s="2587">
        <f t="shared" si="2086"/>
        <v>1</v>
      </c>
      <c r="FQ484" s="1735">
        <f t="shared" si="2087"/>
        <v>0</v>
      </c>
      <c r="FR484" s="1736">
        <f t="shared" si="2182"/>
        <v>1</v>
      </c>
      <c r="FS484" s="6851">
        <v>1</v>
      </c>
      <c r="FT484" s="6852">
        <v>1</v>
      </c>
      <c r="FU484" s="2588">
        <v>0</v>
      </c>
      <c r="FV484" s="2589">
        <v>0</v>
      </c>
      <c r="FW484" s="2942">
        <f t="shared" si="2088"/>
        <v>0</v>
      </c>
      <c r="FX484" s="1747">
        <v>1</v>
      </c>
      <c r="FY484" s="2587">
        <f t="shared" si="2089"/>
        <v>1</v>
      </c>
      <c r="FZ484" s="2942">
        <f t="shared" si="2090"/>
        <v>0</v>
      </c>
      <c r="GA484" s="1747">
        <f t="shared" si="2183"/>
        <v>1</v>
      </c>
      <c r="GB484" s="1">
        <f t="shared" si="2091"/>
        <v>0</v>
      </c>
      <c r="GC484" s="2219">
        <v>0</v>
      </c>
      <c r="GD484" s="1895">
        <v>1</v>
      </c>
      <c r="GE484" s="2131" t="s">
        <v>269</v>
      </c>
      <c r="GF484" s="2131" t="s">
        <v>270</v>
      </c>
      <c r="GG484" s="2105" t="s">
        <v>101</v>
      </c>
      <c r="GH484" s="2105" t="s">
        <v>16</v>
      </c>
      <c r="GI484" s="2105" t="s">
        <v>16</v>
      </c>
      <c r="GJ484" s="2105" t="s">
        <v>17</v>
      </c>
      <c r="GK484" s="2105" t="s">
        <v>16</v>
      </c>
      <c r="GL484" s="2140">
        <v>16</v>
      </c>
      <c r="GM484" s="717" t="s">
        <v>1348</v>
      </c>
      <c r="GN484" s="646" t="s">
        <v>1349</v>
      </c>
      <c r="GO484" s="238">
        <v>1</v>
      </c>
      <c r="GP484" s="719">
        <v>1</v>
      </c>
      <c r="GQ484" s="2086">
        <v>1</v>
      </c>
      <c r="GR484" s="2086">
        <v>0</v>
      </c>
      <c r="GS484" s="1895">
        <v>1</v>
      </c>
      <c r="GT484" s="2086">
        <v>1</v>
      </c>
      <c r="GU484" s="2086">
        <v>0</v>
      </c>
      <c r="GV484" s="1895">
        <v>1</v>
      </c>
    </row>
    <row r="485" spans="1:204" ht="38.25" x14ac:dyDescent="0.25">
      <c r="B485" s="7156"/>
      <c r="C485" s="5685"/>
      <c r="D485" s="7164"/>
      <c r="E485" s="7145"/>
      <c r="F485" s="7226"/>
      <c r="G485" s="7226"/>
      <c r="H485" s="5707"/>
      <c r="I485" s="5707"/>
      <c r="J485" s="5707"/>
      <c r="K485" s="5707"/>
      <c r="L485" s="5707"/>
      <c r="M485" s="5707"/>
      <c r="N485" s="5698"/>
      <c r="O485" s="5707"/>
      <c r="P485" s="7107"/>
      <c r="Q485" s="7107"/>
      <c r="R485" s="5704"/>
      <c r="S485" s="5698"/>
      <c r="T485" s="5698"/>
      <c r="U485" s="7116"/>
      <c r="V485" s="5698"/>
      <c r="W485" s="7142"/>
      <c r="X485" s="5692"/>
      <c r="Y485" s="2145">
        <v>17</v>
      </c>
      <c r="Z485" s="776" t="s">
        <v>1350</v>
      </c>
      <c r="AA485" s="515" t="s">
        <v>936</v>
      </c>
      <c r="AB485" s="697">
        <v>1</v>
      </c>
      <c r="AC485" s="719">
        <v>0</v>
      </c>
      <c r="AD485" s="239">
        <f t="shared" si="2161"/>
        <v>0</v>
      </c>
      <c r="AE485" s="238">
        <v>0</v>
      </c>
      <c r="AF485" s="239">
        <f t="shared" si="2162"/>
        <v>0</v>
      </c>
      <c r="AG485" s="238">
        <v>1</v>
      </c>
      <c r="AH485" s="239">
        <f t="shared" si="2163"/>
        <v>1</v>
      </c>
      <c r="AI485" s="238">
        <v>0</v>
      </c>
      <c r="AJ485" s="239">
        <f t="shared" si="2164"/>
        <v>0</v>
      </c>
      <c r="AK485" s="946">
        <f t="shared" si="2051"/>
        <v>1</v>
      </c>
      <c r="AL485" s="2282">
        <v>17</v>
      </c>
      <c r="AM485" s="970" t="s">
        <v>2295</v>
      </c>
      <c r="AN485" s="970" t="s">
        <v>2185</v>
      </c>
      <c r="AO485" s="981" t="s">
        <v>2291</v>
      </c>
      <c r="AP485" s="1035" t="s">
        <v>2292</v>
      </c>
      <c r="AQ485" s="970">
        <v>100</v>
      </c>
      <c r="AR485" s="970" t="s">
        <v>936</v>
      </c>
      <c r="AS485" s="1018" t="s">
        <v>1579</v>
      </c>
      <c r="AT485" s="2286"/>
      <c r="AU485" s="995" t="s">
        <v>1704</v>
      </c>
      <c r="AV485" s="5310">
        <v>1</v>
      </c>
      <c r="AW485" s="5311"/>
      <c r="AX485" s="4411">
        <f t="shared" si="2052"/>
        <v>0</v>
      </c>
      <c r="AY485" s="4450">
        <f t="shared" si="2053"/>
        <v>0</v>
      </c>
      <c r="AZ485" s="4411">
        <f t="shared" si="2054"/>
        <v>0</v>
      </c>
      <c r="BA485" s="4496" t="e">
        <f t="shared" si="2055"/>
        <v>#DIV/0!</v>
      </c>
      <c r="BB485" s="4450">
        <f t="shared" si="2119"/>
        <v>1</v>
      </c>
      <c r="BC485" s="4104">
        <f t="shared" si="2120"/>
        <v>0</v>
      </c>
      <c r="BD485" s="1834">
        <f t="shared" si="2121"/>
        <v>1</v>
      </c>
      <c r="BE485" s="4538">
        <f>SUM(AX485-AI485)</f>
        <v>0</v>
      </c>
      <c r="BF485" s="6573">
        <v>1</v>
      </c>
      <c r="BG485" s="6573">
        <v>1</v>
      </c>
      <c r="BH485" s="3672">
        <f t="shared" si="2156"/>
        <v>1</v>
      </c>
      <c r="BI485" s="3674">
        <f t="shared" si="2058"/>
        <v>1</v>
      </c>
      <c r="BJ485" s="3111">
        <f t="shared" si="2059"/>
        <v>0</v>
      </c>
      <c r="BK485" s="2963">
        <f t="shared" si="2060"/>
        <v>1</v>
      </c>
      <c r="BL485" s="3674">
        <f t="shared" si="2034"/>
        <v>1</v>
      </c>
      <c r="BM485" s="3122">
        <f t="shared" si="2061"/>
        <v>0</v>
      </c>
      <c r="BN485" s="1834">
        <f t="shared" si="2062"/>
        <v>1</v>
      </c>
      <c r="BO485" s="3700">
        <f t="shared" si="2204"/>
        <v>0</v>
      </c>
      <c r="BP485" s="3494"/>
      <c r="BQ485" s="6920">
        <v>1</v>
      </c>
      <c r="BR485" s="6920">
        <v>1</v>
      </c>
      <c r="BS485" s="2939">
        <f t="shared" si="2212"/>
        <v>0</v>
      </c>
      <c r="BT485" s="2361">
        <f t="shared" si="2213"/>
        <v>0</v>
      </c>
      <c r="BU485" s="2987">
        <f t="shared" si="2207"/>
        <v>0</v>
      </c>
      <c r="BV485" s="2963" t="e">
        <f t="shared" si="2208"/>
        <v>#DIV/0!</v>
      </c>
      <c r="BW485" s="2361">
        <f t="shared" si="2209"/>
        <v>0</v>
      </c>
      <c r="BX485" s="2953">
        <f t="shared" si="2210"/>
        <v>1</v>
      </c>
      <c r="BY485" s="1834">
        <f t="shared" si="2211"/>
        <v>0</v>
      </c>
      <c r="BZ485" s="3151"/>
      <c r="CA485" s="6675">
        <v>1</v>
      </c>
      <c r="CB485" s="6675">
        <v>1</v>
      </c>
      <c r="CC485" s="1790">
        <v>0</v>
      </c>
      <c r="CD485" s="1791">
        <v>0</v>
      </c>
      <c r="CE485" s="2359">
        <f t="shared" si="2063"/>
        <v>0</v>
      </c>
      <c r="CF485" s="1834">
        <v>0</v>
      </c>
      <c r="CG485" s="1971">
        <f t="shared" si="2176"/>
        <v>0</v>
      </c>
      <c r="CH485" s="2387">
        <f t="shared" si="2064"/>
        <v>1</v>
      </c>
      <c r="CI485" s="1834">
        <f t="shared" si="2177"/>
        <v>0</v>
      </c>
      <c r="CM485" s="722">
        <v>0</v>
      </c>
      <c r="CN485" s="722">
        <v>0</v>
      </c>
      <c r="CO485" s="1793">
        <v>0</v>
      </c>
      <c r="CP485" s="1729"/>
      <c r="CQ485" s="1729"/>
      <c r="CR485" s="1729"/>
      <c r="CS485" s="1729"/>
      <c r="CT485" s="1729"/>
      <c r="CU485" s="1729"/>
      <c r="CV485" s="1729"/>
      <c r="CW485" s="1729"/>
      <c r="CX485" s="1729"/>
      <c r="CY485" s="5902">
        <v>1</v>
      </c>
      <c r="CZ485" s="5903">
        <v>1</v>
      </c>
      <c r="DA485" s="1978">
        <v>0</v>
      </c>
      <c r="DB485" s="1978">
        <v>0</v>
      </c>
      <c r="DC485" s="4214">
        <f t="shared" si="2171"/>
        <v>0</v>
      </c>
      <c r="DD485" s="4217">
        <v>0</v>
      </c>
      <c r="DE485" s="4270">
        <f t="shared" si="2106"/>
        <v>1</v>
      </c>
      <c r="DF485" s="4218">
        <f t="shared" si="2066"/>
        <v>0</v>
      </c>
      <c r="DG485" s="4217">
        <f t="shared" si="2168"/>
        <v>1</v>
      </c>
      <c r="DH485" s="5904">
        <v>1</v>
      </c>
      <c r="DI485" s="5905">
        <v>1</v>
      </c>
      <c r="DJ485" s="4444">
        <v>0</v>
      </c>
      <c r="DK485" s="4444">
        <v>0</v>
      </c>
      <c r="DL485" s="4445">
        <f t="shared" si="2067"/>
        <v>0</v>
      </c>
      <c r="DM485" s="4446">
        <v>0</v>
      </c>
      <c r="DN485" s="4424">
        <f t="shared" si="2205"/>
        <v>1</v>
      </c>
      <c r="DO485" s="4093">
        <f t="shared" si="2069"/>
        <v>0</v>
      </c>
      <c r="DP485" s="1747">
        <f t="shared" si="2178"/>
        <v>1</v>
      </c>
      <c r="DQ485" s="5906">
        <v>1</v>
      </c>
      <c r="DR485" s="5907">
        <v>1</v>
      </c>
      <c r="DS485" s="4004">
        <v>0</v>
      </c>
      <c r="DT485" s="2685">
        <v>0</v>
      </c>
      <c r="DU485" s="4502">
        <f t="shared" si="2125"/>
        <v>0</v>
      </c>
      <c r="DV485" s="2684">
        <v>0</v>
      </c>
      <c r="DW485" s="2683">
        <f t="shared" si="2206"/>
        <v>1</v>
      </c>
      <c r="DX485" s="4093">
        <f t="shared" si="2127"/>
        <v>0</v>
      </c>
      <c r="DY485" s="1747">
        <f t="shared" si="2179"/>
        <v>1</v>
      </c>
      <c r="DZ485" s="5902">
        <v>1</v>
      </c>
      <c r="EA485" s="5903">
        <v>1</v>
      </c>
      <c r="EB485" s="3492">
        <v>0</v>
      </c>
      <c r="EC485" s="3492">
        <v>0</v>
      </c>
      <c r="ED485" s="3242">
        <f t="shared" si="2172"/>
        <v>0</v>
      </c>
      <c r="EE485" s="1803">
        <v>0</v>
      </c>
      <c r="EF485" s="3490">
        <f t="shared" si="2074"/>
        <v>0</v>
      </c>
      <c r="EG485" s="1800">
        <f t="shared" si="2075"/>
        <v>1</v>
      </c>
      <c r="EH485" s="1803">
        <f t="shared" si="2169"/>
        <v>0</v>
      </c>
      <c r="EI485" s="5904">
        <v>1</v>
      </c>
      <c r="EJ485" s="5905">
        <v>1</v>
      </c>
      <c r="EK485" s="1978">
        <v>0</v>
      </c>
      <c r="EL485" s="1978">
        <v>0</v>
      </c>
      <c r="EM485" s="1782">
        <f t="shared" si="2076"/>
        <v>0</v>
      </c>
      <c r="EN485" s="1736">
        <v>0</v>
      </c>
      <c r="EO485" s="3341">
        <f t="shared" si="2077"/>
        <v>0</v>
      </c>
      <c r="EP485" s="1735">
        <f t="shared" si="2078"/>
        <v>1</v>
      </c>
      <c r="EQ485" s="1736">
        <f t="shared" si="2180"/>
        <v>0</v>
      </c>
      <c r="ER485" s="5906">
        <v>1</v>
      </c>
      <c r="ES485" s="5907">
        <v>1</v>
      </c>
      <c r="ET485" s="3719">
        <v>1</v>
      </c>
      <c r="EU485" s="3643">
        <v>1</v>
      </c>
      <c r="EV485" s="3174">
        <f t="shared" si="2131"/>
        <v>0</v>
      </c>
      <c r="EW485" s="1747">
        <v>0</v>
      </c>
      <c r="EX485" s="3638">
        <f t="shared" si="2196"/>
        <v>1</v>
      </c>
      <c r="EY485" s="3174">
        <f t="shared" si="2133"/>
        <v>0</v>
      </c>
      <c r="EZ485" s="1747">
        <f t="shared" si="2181"/>
        <v>1</v>
      </c>
      <c r="FA485" s="6851">
        <v>1</v>
      </c>
      <c r="FB485" s="6852">
        <v>1</v>
      </c>
      <c r="FC485" s="2589">
        <v>0</v>
      </c>
      <c r="FD485" s="2589">
        <v>0</v>
      </c>
      <c r="FE485" s="1800">
        <f t="shared" si="2173"/>
        <v>0</v>
      </c>
      <c r="FF485" s="1803">
        <v>0</v>
      </c>
      <c r="FG485" s="2961">
        <f t="shared" si="2083"/>
        <v>0</v>
      </c>
      <c r="FH485" s="1800">
        <f t="shared" si="2084"/>
        <v>1</v>
      </c>
      <c r="FI485" s="1803">
        <f t="shared" si="2170"/>
        <v>0</v>
      </c>
      <c r="FJ485" s="6851">
        <v>1</v>
      </c>
      <c r="FK485" s="6852">
        <v>1</v>
      </c>
      <c r="FL485" s="2589">
        <v>0</v>
      </c>
      <c r="FM485" s="2589">
        <v>0</v>
      </c>
      <c r="FN485" s="1735">
        <f t="shared" si="2085"/>
        <v>0</v>
      </c>
      <c r="FO485" s="1736">
        <v>0</v>
      </c>
      <c r="FP485" s="2587">
        <f t="shared" si="2086"/>
        <v>0</v>
      </c>
      <c r="FQ485" s="1735">
        <f t="shared" si="2087"/>
        <v>1</v>
      </c>
      <c r="FR485" s="1736">
        <f t="shared" si="2182"/>
        <v>0</v>
      </c>
      <c r="FS485" s="6851">
        <v>1</v>
      </c>
      <c r="FT485" s="6852">
        <v>1</v>
      </c>
      <c r="FU485" s="2588">
        <v>0</v>
      </c>
      <c r="FV485" s="2589">
        <v>0</v>
      </c>
      <c r="FW485" s="2942">
        <f t="shared" si="2088"/>
        <v>0</v>
      </c>
      <c r="FX485" s="1747">
        <v>0</v>
      </c>
      <c r="FY485" s="2587">
        <f t="shared" si="2089"/>
        <v>0</v>
      </c>
      <c r="FZ485" s="2942">
        <f t="shared" si="2090"/>
        <v>1</v>
      </c>
      <c r="GA485" s="1747">
        <f t="shared" si="2183"/>
        <v>0</v>
      </c>
      <c r="GB485" s="1">
        <f t="shared" si="2091"/>
        <v>0</v>
      </c>
      <c r="GC485" s="2219">
        <v>0</v>
      </c>
      <c r="GD485" s="1895">
        <v>1</v>
      </c>
      <c r="GE485" s="2131" t="s">
        <v>269</v>
      </c>
      <c r="GF485" s="2131" t="s">
        <v>270</v>
      </c>
      <c r="GG485" s="2105" t="s">
        <v>101</v>
      </c>
      <c r="GH485" s="2105" t="s">
        <v>16</v>
      </c>
      <c r="GI485" s="2105" t="s">
        <v>16</v>
      </c>
      <c r="GJ485" s="2105" t="s">
        <v>17</v>
      </c>
      <c r="GK485" s="2105" t="s">
        <v>16</v>
      </c>
      <c r="GL485" s="2145">
        <v>17</v>
      </c>
      <c r="GM485" s="717" t="s">
        <v>1350</v>
      </c>
      <c r="GN485" s="646" t="s">
        <v>936</v>
      </c>
      <c r="GO485" s="238">
        <v>1</v>
      </c>
      <c r="GP485" s="719">
        <v>0</v>
      </c>
      <c r="GQ485" s="2086">
        <v>0</v>
      </c>
      <c r="GR485" s="2086">
        <v>0</v>
      </c>
      <c r="GS485" s="1895">
        <v>0</v>
      </c>
      <c r="GT485" s="2086">
        <v>0</v>
      </c>
      <c r="GU485" s="2086">
        <v>1</v>
      </c>
      <c r="GV485" s="1895">
        <v>0</v>
      </c>
    </row>
    <row r="486" spans="1:204" ht="38.25" customHeight="1" x14ac:dyDescent="0.25">
      <c r="B486" s="7156"/>
      <c r="C486" s="5686"/>
      <c r="D486" s="7101"/>
      <c r="E486" s="7103"/>
      <c r="F486" s="7227"/>
      <c r="G486" s="7227"/>
      <c r="H486" s="5708"/>
      <c r="I486" s="5708"/>
      <c r="J486" s="5708"/>
      <c r="K486" s="5708"/>
      <c r="L486" s="5708"/>
      <c r="M486" s="5708"/>
      <c r="N486" s="5699"/>
      <c r="O486" s="5708"/>
      <c r="P486" s="7108"/>
      <c r="Q486" s="7108"/>
      <c r="R486" s="5705"/>
      <c r="S486" s="5699"/>
      <c r="T486" s="5699"/>
      <c r="U486" s="7117"/>
      <c r="V486" s="5699"/>
      <c r="W486" s="7143"/>
      <c r="X486" s="5693"/>
      <c r="Y486" s="3594">
        <v>18</v>
      </c>
      <c r="Z486" s="5477" t="s">
        <v>1351</v>
      </c>
      <c r="AA486" s="515" t="s">
        <v>936</v>
      </c>
      <c r="AB486" s="697">
        <v>1</v>
      </c>
      <c r="AC486" s="719">
        <v>0</v>
      </c>
      <c r="AD486" s="239">
        <f t="shared" si="2161"/>
        <v>0</v>
      </c>
      <c r="AE486" s="238">
        <v>0</v>
      </c>
      <c r="AF486" s="239">
        <f t="shared" si="2162"/>
        <v>0</v>
      </c>
      <c r="AG486" s="238">
        <v>0</v>
      </c>
      <c r="AH486" s="2894">
        <f t="shared" si="2163"/>
        <v>0</v>
      </c>
      <c r="AI486" s="2893">
        <v>1</v>
      </c>
      <c r="AJ486" s="2894">
        <f t="shared" si="2164"/>
        <v>1</v>
      </c>
      <c r="AK486" s="2895">
        <f t="shared" si="2051"/>
        <v>1</v>
      </c>
      <c r="AL486" s="2896">
        <v>18</v>
      </c>
      <c r="AM486" s="2902" t="s">
        <v>2296</v>
      </c>
      <c r="AN486" s="2935" t="s">
        <v>2185</v>
      </c>
      <c r="AO486" s="2935" t="s">
        <v>2291</v>
      </c>
      <c r="AP486" s="2897" t="s">
        <v>2292</v>
      </c>
      <c r="AQ486" s="2902">
        <v>100</v>
      </c>
      <c r="AR486" s="2902" t="s">
        <v>936</v>
      </c>
      <c r="AS486" s="2438" t="s">
        <v>1579</v>
      </c>
      <c r="AT486" s="868"/>
      <c r="AU486" s="938" t="s">
        <v>1704</v>
      </c>
      <c r="AV486" s="5312">
        <v>1</v>
      </c>
      <c r="AW486" s="5313"/>
      <c r="AX486" s="4089">
        <f t="shared" si="2052"/>
        <v>0</v>
      </c>
      <c r="AY486" s="2840">
        <f t="shared" si="2053"/>
        <v>0</v>
      </c>
      <c r="AZ486" s="4089">
        <f t="shared" si="2054"/>
        <v>0</v>
      </c>
      <c r="BA486" s="2842" t="e">
        <f t="shared" si="2055"/>
        <v>#DIV/0!</v>
      </c>
      <c r="BB486" s="2840">
        <f t="shared" si="2119"/>
        <v>0</v>
      </c>
      <c r="BC486" s="2843">
        <f t="shared" si="2120"/>
        <v>1</v>
      </c>
      <c r="BD486" s="1834">
        <f t="shared" si="2121"/>
        <v>0</v>
      </c>
      <c r="BE486" s="4749"/>
      <c r="BF486" s="6571">
        <v>1</v>
      </c>
      <c r="BG486" s="6571">
        <v>1</v>
      </c>
      <c r="BH486" s="3636">
        <f t="shared" si="2156"/>
        <v>0</v>
      </c>
      <c r="BI486" s="2840">
        <f t="shared" si="2058"/>
        <v>0</v>
      </c>
      <c r="BJ486" s="3636">
        <f t="shared" si="2059"/>
        <v>0</v>
      </c>
      <c r="BK486" s="2842" t="e">
        <f t="shared" si="2060"/>
        <v>#DIV/0!</v>
      </c>
      <c r="BL486" s="2840">
        <f t="shared" si="2034"/>
        <v>0</v>
      </c>
      <c r="BM486" s="2843">
        <f t="shared" si="2061"/>
        <v>1</v>
      </c>
      <c r="BN486" s="1834">
        <f t="shared" si="2062"/>
        <v>0</v>
      </c>
      <c r="BO486" s="3718">
        <f t="shared" si="2204"/>
        <v>0</v>
      </c>
      <c r="BP486" s="3494"/>
      <c r="BQ486" s="6920">
        <v>1</v>
      </c>
      <c r="BR486" s="6920">
        <v>1</v>
      </c>
      <c r="BS486" s="2939">
        <f t="shared" si="2212"/>
        <v>0</v>
      </c>
      <c r="BT486" s="2361">
        <f t="shared" si="2213"/>
        <v>0</v>
      </c>
      <c r="BU486" s="2987">
        <f t="shared" si="2207"/>
        <v>0</v>
      </c>
      <c r="BV486" s="2963" t="e">
        <f t="shared" si="2208"/>
        <v>#DIV/0!</v>
      </c>
      <c r="BW486" s="2361">
        <f t="shared" si="2209"/>
        <v>0</v>
      </c>
      <c r="BX486" s="2953">
        <f t="shared" si="2210"/>
        <v>1</v>
      </c>
      <c r="BY486" s="1834">
        <f t="shared" si="2211"/>
        <v>0</v>
      </c>
      <c r="BZ486" s="3151"/>
      <c r="CA486" s="6675">
        <v>1</v>
      </c>
      <c r="CB486" s="6675">
        <v>1</v>
      </c>
      <c r="CC486" s="1790">
        <v>0</v>
      </c>
      <c r="CD486" s="1791">
        <v>0</v>
      </c>
      <c r="CE486" s="2359">
        <f t="shared" si="2063"/>
        <v>0</v>
      </c>
      <c r="CF486" s="1834">
        <v>0</v>
      </c>
      <c r="CG486" s="1971">
        <f t="shared" si="2176"/>
        <v>0</v>
      </c>
      <c r="CH486" s="2387">
        <f t="shared" si="2064"/>
        <v>1</v>
      </c>
      <c r="CI486" s="1834">
        <f t="shared" si="2177"/>
        <v>0</v>
      </c>
      <c r="CM486" s="1794">
        <v>0</v>
      </c>
      <c r="CN486" s="1794">
        <v>0</v>
      </c>
      <c r="CO486" s="1795">
        <v>0</v>
      </c>
      <c r="CP486" s="1729"/>
      <c r="CQ486" s="1729"/>
      <c r="CR486" s="1729"/>
      <c r="CS486" s="1729"/>
      <c r="CT486" s="1729"/>
      <c r="CU486" s="1729"/>
      <c r="CV486" s="1729"/>
      <c r="CW486" s="1729"/>
      <c r="CX486" s="1729"/>
      <c r="CY486" s="5908"/>
      <c r="CZ486" s="5909"/>
      <c r="DA486" s="2840"/>
      <c r="DB486" s="2840"/>
      <c r="DC486" s="4264"/>
      <c r="DD486" s="4265"/>
      <c r="DE486" s="4266"/>
      <c r="DF486" s="4267"/>
      <c r="DG486" s="4265"/>
      <c r="DH486" s="5908"/>
      <c r="DI486" s="5909"/>
      <c r="DJ486" s="4739"/>
      <c r="DK486" s="4739"/>
      <c r="DL486" s="4743">
        <f t="shared" si="2067"/>
        <v>0</v>
      </c>
      <c r="DM486" s="4744">
        <v>0</v>
      </c>
      <c r="DN486" s="4433">
        <f t="shared" si="2205"/>
        <v>0</v>
      </c>
      <c r="DO486" s="4745">
        <f t="shared" si="2069"/>
        <v>0</v>
      </c>
      <c r="DP486" s="4744" t="e">
        <f>DN486/DH486</f>
        <v>#DIV/0!</v>
      </c>
      <c r="DQ486" s="5910">
        <v>1</v>
      </c>
      <c r="DR486" s="5911">
        <v>1</v>
      </c>
      <c r="DS486" s="4747"/>
      <c r="DT486" s="4747"/>
      <c r="DU486" s="4745">
        <f t="shared" si="2125"/>
        <v>0</v>
      </c>
      <c r="DV486" s="4744">
        <v>0</v>
      </c>
      <c r="DW486" s="4433">
        <f t="shared" si="2206"/>
        <v>0</v>
      </c>
      <c r="DX486" s="4745">
        <f t="shared" si="2127"/>
        <v>1</v>
      </c>
      <c r="DY486" s="4744">
        <f t="shared" si="2179"/>
        <v>0</v>
      </c>
      <c r="DZ486" s="6914">
        <v>1</v>
      </c>
      <c r="EA486" s="6915">
        <v>1</v>
      </c>
      <c r="EB486" s="3492">
        <v>0</v>
      </c>
      <c r="EC486" s="3492">
        <v>0</v>
      </c>
      <c r="ED486" s="3243">
        <f t="shared" si="2172"/>
        <v>0</v>
      </c>
      <c r="EE486" s="1805">
        <v>0</v>
      </c>
      <c r="EF486" s="3491">
        <f t="shared" si="2074"/>
        <v>0</v>
      </c>
      <c r="EG486" s="1804">
        <f t="shared" si="2075"/>
        <v>1</v>
      </c>
      <c r="EH486" s="1805">
        <f t="shared" si="2169"/>
        <v>0</v>
      </c>
      <c r="EI486" s="6916">
        <v>1</v>
      </c>
      <c r="EJ486" s="6917">
        <v>1</v>
      </c>
      <c r="EK486" s="1978">
        <v>0</v>
      </c>
      <c r="EL486" s="1978">
        <v>0</v>
      </c>
      <c r="EM486" s="1783">
        <f t="shared" si="2076"/>
        <v>0</v>
      </c>
      <c r="EN486" s="1741">
        <v>0</v>
      </c>
      <c r="EO486" s="3341">
        <f t="shared" si="2077"/>
        <v>0</v>
      </c>
      <c r="EP486" s="3596">
        <f t="shared" si="2078"/>
        <v>1</v>
      </c>
      <c r="EQ486" s="3597">
        <f>EO486/EI486</f>
        <v>0</v>
      </c>
      <c r="ER486" s="6918">
        <v>1</v>
      </c>
      <c r="ES486" s="6919">
        <v>1</v>
      </c>
      <c r="ET486" s="3598">
        <v>0</v>
      </c>
      <c r="EU486" s="3598">
        <v>0</v>
      </c>
      <c r="EV486" s="3596">
        <f t="shared" si="2131"/>
        <v>0</v>
      </c>
      <c r="EW486" s="3597">
        <v>0</v>
      </c>
      <c r="EX486" s="3376">
        <f t="shared" si="2196"/>
        <v>0</v>
      </c>
      <c r="EY486" s="3596">
        <f t="shared" si="2133"/>
        <v>1</v>
      </c>
      <c r="EZ486" s="3597">
        <f t="shared" si="2181"/>
        <v>0</v>
      </c>
      <c r="FA486" s="6912">
        <v>1</v>
      </c>
      <c r="FB486" s="6913">
        <v>1</v>
      </c>
      <c r="FC486" s="2590">
        <v>0</v>
      </c>
      <c r="FD486" s="2590">
        <v>0</v>
      </c>
      <c r="FE486" s="1804">
        <f t="shared" si="2173"/>
        <v>0</v>
      </c>
      <c r="FF486" s="1805">
        <v>0</v>
      </c>
      <c r="FG486" s="2962">
        <f t="shared" si="2083"/>
        <v>0</v>
      </c>
      <c r="FH486" s="1804">
        <f t="shared" si="2084"/>
        <v>1</v>
      </c>
      <c r="FI486" s="1805">
        <f t="shared" si="2170"/>
        <v>0</v>
      </c>
      <c r="FJ486" s="6912">
        <v>1</v>
      </c>
      <c r="FK486" s="6913">
        <v>1</v>
      </c>
      <c r="FL486" s="2590">
        <v>0</v>
      </c>
      <c r="FM486" s="2590">
        <v>0</v>
      </c>
      <c r="FN486" s="1751">
        <f t="shared" si="2085"/>
        <v>0</v>
      </c>
      <c r="FO486" s="1741">
        <v>0</v>
      </c>
      <c r="FP486" s="2587">
        <f t="shared" si="2086"/>
        <v>0</v>
      </c>
      <c r="FQ486" s="1751">
        <f t="shared" si="2087"/>
        <v>1</v>
      </c>
      <c r="FR486" s="1741">
        <f>FP486/FJ486</f>
        <v>0</v>
      </c>
      <c r="FS486" s="6912">
        <v>1</v>
      </c>
      <c r="FT486" s="6913">
        <v>1</v>
      </c>
      <c r="FU486" s="2590">
        <v>0</v>
      </c>
      <c r="FV486" s="2590">
        <v>0</v>
      </c>
      <c r="FW486" s="2940">
        <f t="shared" si="2088"/>
        <v>0</v>
      </c>
      <c r="FX486" s="2876">
        <v>0</v>
      </c>
      <c r="FY486" s="2587">
        <f t="shared" si="2089"/>
        <v>0</v>
      </c>
      <c r="FZ486" s="2940">
        <f t="shared" si="2090"/>
        <v>1</v>
      </c>
      <c r="GA486" s="2876">
        <f t="shared" si="2183"/>
        <v>0</v>
      </c>
      <c r="GB486" s="1">
        <f t="shared" si="2091"/>
        <v>0</v>
      </c>
      <c r="GC486" s="2219">
        <v>0</v>
      </c>
      <c r="GD486" s="1895">
        <v>1</v>
      </c>
      <c r="GE486" s="2131" t="s">
        <v>269</v>
      </c>
      <c r="GF486" s="2131" t="s">
        <v>270</v>
      </c>
      <c r="GG486" s="2105" t="s">
        <v>101</v>
      </c>
      <c r="GH486" s="2105" t="s">
        <v>16</v>
      </c>
      <c r="GI486" s="2105" t="s">
        <v>16</v>
      </c>
      <c r="GJ486" s="2105" t="s">
        <v>17</v>
      </c>
      <c r="GK486" s="2105" t="s">
        <v>16</v>
      </c>
      <c r="GL486" s="2140">
        <v>18</v>
      </c>
      <c r="GM486" s="718" t="s">
        <v>1351</v>
      </c>
      <c r="GN486" s="646" t="s">
        <v>936</v>
      </c>
      <c r="GO486" s="238">
        <v>1</v>
      </c>
      <c r="GP486" s="719">
        <v>0</v>
      </c>
      <c r="GQ486" s="2086">
        <v>0</v>
      </c>
      <c r="GR486" s="2086">
        <v>0</v>
      </c>
      <c r="GS486" s="1895">
        <v>0</v>
      </c>
      <c r="GT486" s="2086">
        <v>0</v>
      </c>
      <c r="GU486" s="2086">
        <v>1</v>
      </c>
      <c r="GV486" s="1895">
        <v>0</v>
      </c>
    </row>
    <row r="487" spans="1:204" ht="38.25" customHeight="1" x14ac:dyDescent="0.25">
      <c r="A487" s="1">
        <f>SUM(A469+1)</f>
        <v>76</v>
      </c>
      <c r="B487" s="7156"/>
      <c r="C487" s="5684">
        <v>1703</v>
      </c>
      <c r="D487" s="7100">
        <v>4</v>
      </c>
      <c r="E487" s="7102" t="s">
        <v>277</v>
      </c>
      <c r="F487" s="7165" t="s">
        <v>269</v>
      </c>
      <c r="G487" s="7165" t="s">
        <v>278</v>
      </c>
      <c r="H487" s="5706" t="s">
        <v>101</v>
      </c>
      <c r="I487" s="5706" t="s">
        <v>20</v>
      </c>
      <c r="J487" s="5706" t="s">
        <v>20</v>
      </c>
      <c r="K487" s="5706" t="s">
        <v>16</v>
      </c>
      <c r="L487" s="5706" t="s">
        <v>16</v>
      </c>
      <c r="M487" s="5706" t="s">
        <v>21</v>
      </c>
      <c r="N487" s="5697" t="s">
        <v>629</v>
      </c>
      <c r="O487" s="5706" t="s">
        <v>628</v>
      </c>
      <c r="P487" s="7106" t="s">
        <v>371</v>
      </c>
      <c r="Q487" s="5697" t="s">
        <v>373</v>
      </c>
      <c r="R487" s="7109" t="s">
        <v>376</v>
      </c>
      <c r="S487" s="5697" t="s">
        <v>513</v>
      </c>
      <c r="T487" s="5706" t="s">
        <v>514</v>
      </c>
      <c r="U487" s="7115" t="s">
        <v>736</v>
      </c>
      <c r="V487" s="5697" t="s">
        <v>562</v>
      </c>
      <c r="W487" s="7141">
        <v>15637688.449999999</v>
      </c>
      <c r="X487" s="5691" t="s">
        <v>279</v>
      </c>
      <c r="Y487" s="2146">
        <v>1</v>
      </c>
      <c r="Z487" s="5478" t="s">
        <v>1305</v>
      </c>
      <c r="AA487" s="500" t="s">
        <v>1306</v>
      </c>
      <c r="AB487" s="501">
        <v>68000</v>
      </c>
      <c r="AC487" s="233">
        <v>20000</v>
      </c>
      <c r="AD487" s="631">
        <f>AC487/AB487</f>
        <v>0.29411764705882354</v>
      </c>
      <c r="AE487" s="233">
        <v>13000</v>
      </c>
      <c r="AF487" s="631">
        <f>AE487/AB487</f>
        <v>0.19117647058823528</v>
      </c>
      <c r="AG487" s="233">
        <v>22000</v>
      </c>
      <c r="AH487" s="631">
        <f>AG487/AB487</f>
        <v>0.3235294117647059</v>
      </c>
      <c r="AI487" s="4366">
        <v>15463</v>
      </c>
      <c r="AJ487" s="556">
        <f>AI487/AB487</f>
        <v>0.22739705882352942</v>
      </c>
      <c r="AK487" s="946">
        <f t="shared" ref="AK487:AK507" si="2214">SUM(AD487+AF487+AH487+AJ487)</f>
        <v>1.0362205882352942</v>
      </c>
      <c r="AL487" s="2322">
        <v>1</v>
      </c>
      <c r="AM487" s="959" t="s">
        <v>2302</v>
      </c>
      <c r="AN487" s="992" t="s">
        <v>2303</v>
      </c>
      <c r="AO487" s="970" t="s">
        <v>2315</v>
      </c>
      <c r="AP487" s="970" t="s">
        <v>2298</v>
      </c>
      <c r="AQ487" s="970">
        <v>100</v>
      </c>
      <c r="AR487" s="970" t="s">
        <v>2297</v>
      </c>
      <c r="AS487" s="1018" t="s">
        <v>1579</v>
      </c>
      <c r="AT487" s="2275"/>
      <c r="AU487" s="970" t="s">
        <v>1704</v>
      </c>
      <c r="AV487" s="5318">
        <v>120115</v>
      </c>
      <c r="AW487" s="5319"/>
      <c r="AX487" s="4411">
        <f t="shared" si="2052"/>
        <v>19797</v>
      </c>
      <c r="AY487" s="4450">
        <f t="shared" si="2053"/>
        <v>26642</v>
      </c>
      <c r="AZ487" s="4411">
        <f t="shared" si="2054"/>
        <v>-6845</v>
      </c>
      <c r="BA487" s="4496">
        <f t="shared" si="2055"/>
        <v>1.3457594585038137</v>
      </c>
      <c r="BB487" s="4450">
        <f t="shared" si="2119"/>
        <v>120115</v>
      </c>
      <c r="BC487" s="4104">
        <f t="shared" si="2120"/>
        <v>0</v>
      </c>
      <c r="BD487" s="1834">
        <f t="shared" si="2121"/>
        <v>1</v>
      </c>
      <c r="BE487" s="4468">
        <f t="shared" ref="BE487:BE516" si="2215">SUM(AX487-AI487)</f>
        <v>4334</v>
      </c>
      <c r="BF487" s="6480">
        <v>68000</v>
      </c>
      <c r="BG487" s="6480"/>
      <c r="BH487" s="3672">
        <f t="shared" si="2156"/>
        <v>22000</v>
      </c>
      <c r="BI487" s="3716">
        <f t="shared" si="2058"/>
        <v>37029</v>
      </c>
      <c r="BJ487" s="3111">
        <f t="shared" si="2059"/>
        <v>-15029</v>
      </c>
      <c r="BK487" s="2963">
        <f t="shared" si="2060"/>
        <v>1.6831363636363637</v>
      </c>
      <c r="BL487" s="3674">
        <f t="shared" si="2034"/>
        <v>93473</v>
      </c>
      <c r="BM487" s="3122">
        <f t="shared" si="2061"/>
        <v>-25473</v>
      </c>
      <c r="BN487" s="1834">
        <f t="shared" si="2062"/>
        <v>1.3746029411764706</v>
      </c>
      <c r="BO487" s="3708">
        <f t="shared" si="2204"/>
        <v>0</v>
      </c>
      <c r="BP487" s="3494"/>
      <c r="BQ487" s="6739">
        <v>68000</v>
      </c>
      <c r="BR487" s="6739"/>
      <c r="BS487" s="2939">
        <f t="shared" ref="BS487:BS494" si="2216">SUM(FC487+FL487+FU487)</f>
        <v>13000</v>
      </c>
      <c r="BT487" s="2361">
        <f t="shared" ref="BT487:BT494" si="2217">SUM(FD487+FM487+FV487)</f>
        <v>25147</v>
      </c>
      <c r="BU487" s="2987">
        <f t="shared" si="2207"/>
        <v>-12147</v>
      </c>
      <c r="BV487" s="2963">
        <f t="shared" si="2208"/>
        <v>1.9343846153846154</v>
      </c>
      <c r="BW487" s="2361">
        <f t="shared" si="2209"/>
        <v>56444</v>
      </c>
      <c r="BX487" s="2953">
        <f t="shared" si="2210"/>
        <v>11556</v>
      </c>
      <c r="BY487" s="1834">
        <f t="shared" si="2211"/>
        <v>0.83005882352941174</v>
      </c>
      <c r="BZ487" s="3151"/>
      <c r="CA487" s="6657">
        <v>68000</v>
      </c>
      <c r="CB487" s="6657"/>
      <c r="CC487" s="1790">
        <v>20000</v>
      </c>
      <c r="CD487" s="1791">
        <v>31297</v>
      </c>
      <c r="CE487" s="2359">
        <f t="shared" si="2063"/>
        <v>-11297</v>
      </c>
      <c r="CF487" s="1834">
        <f>CD487/CC487</f>
        <v>1.5648500000000001</v>
      </c>
      <c r="CG487" s="1971">
        <f>CD487</f>
        <v>31297</v>
      </c>
      <c r="CH487" s="2387">
        <f t="shared" si="2064"/>
        <v>36703</v>
      </c>
      <c r="CI487" s="1834">
        <f>CG487/CA487</f>
        <v>0.46024999999999999</v>
      </c>
      <c r="CM487" s="1792">
        <v>6666</v>
      </c>
      <c r="CN487" s="1792">
        <v>6667</v>
      </c>
      <c r="CO487" s="1806">
        <v>6667</v>
      </c>
      <c r="CP487" s="1729"/>
      <c r="CQ487" s="1729"/>
      <c r="CR487" s="1729"/>
      <c r="CS487" s="1729"/>
      <c r="CT487" s="1729"/>
      <c r="CU487" s="1729"/>
      <c r="CV487" s="1729"/>
      <c r="CW487" s="1729"/>
      <c r="CX487" s="1729"/>
      <c r="CY487" s="5961">
        <v>120115</v>
      </c>
      <c r="CZ487" s="5962"/>
      <c r="DA487" s="4249">
        <v>4334</v>
      </c>
      <c r="DB487" s="4249">
        <v>11179</v>
      </c>
      <c r="DC487" s="4096">
        <f>DB487-DA487</f>
        <v>6845</v>
      </c>
      <c r="DD487" s="2968">
        <f t="shared" ref="DD487" si="2218">DB487/DA487</f>
        <v>2.5793724042455008</v>
      </c>
      <c r="DE487" s="4246">
        <f t="shared" si="2106"/>
        <v>104652</v>
      </c>
      <c r="DF487" s="4095">
        <f t="shared" si="2066"/>
        <v>15463</v>
      </c>
      <c r="DG487" s="4117">
        <f>DE487/CY487</f>
        <v>0.87126503767223074</v>
      </c>
      <c r="DH487" s="7348">
        <v>120115</v>
      </c>
      <c r="DI487" s="5961"/>
      <c r="DJ487" s="4444">
        <v>9523</v>
      </c>
      <c r="DK487" s="4444">
        <v>9523</v>
      </c>
      <c r="DL487" s="5023">
        <f t="shared" si="2067"/>
        <v>0</v>
      </c>
      <c r="DM487" s="4423">
        <f>DK487/DJ487</f>
        <v>1</v>
      </c>
      <c r="DN487" s="4424">
        <f t="shared" si="2205"/>
        <v>114175</v>
      </c>
      <c r="DO487" s="4095">
        <f t="shared" si="2069"/>
        <v>5940</v>
      </c>
      <c r="DP487" s="4117">
        <f>DN487/DH487</f>
        <v>0.95054739208258754</v>
      </c>
      <c r="DQ487" s="7348">
        <v>120115</v>
      </c>
      <c r="DR487" s="7348"/>
      <c r="DS487" s="2683">
        <v>5940</v>
      </c>
      <c r="DT487" s="5028">
        <v>5940</v>
      </c>
      <c r="DU487" s="4948">
        <f t="shared" si="2125"/>
        <v>0</v>
      </c>
      <c r="DV487" s="5029">
        <f>DT487/DS487</f>
        <v>1</v>
      </c>
      <c r="DW487" s="2683">
        <f t="shared" si="2206"/>
        <v>120115</v>
      </c>
      <c r="DX487" s="4095">
        <f t="shared" si="2127"/>
        <v>0</v>
      </c>
      <c r="DY487" s="4117">
        <f>DW487/DQ487</f>
        <v>1</v>
      </c>
      <c r="DZ487" s="5730">
        <v>68000</v>
      </c>
      <c r="EA487" s="5798"/>
      <c r="EB487" s="3417">
        <v>7334</v>
      </c>
      <c r="EC487" s="3417">
        <v>17303</v>
      </c>
      <c r="ED487" s="1808">
        <f>EC487-EB487</f>
        <v>9969</v>
      </c>
      <c r="EE487" s="1508">
        <f t="shared" ref="EE487" si="2219">EC487/EB487</f>
        <v>2.3592855194982274</v>
      </c>
      <c r="EF487" s="3418">
        <f t="shared" si="2074"/>
        <v>73747</v>
      </c>
      <c r="EG487" s="1710">
        <f t="shared" si="2075"/>
        <v>-5747</v>
      </c>
      <c r="EH487" s="1732">
        <f>EF487/DZ487</f>
        <v>1.084514705882353</v>
      </c>
      <c r="EI487" s="5731">
        <v>68000</v>
      </c>
      <c r="EJ487" s="5732"/>
      <c r="EK487" s="3223">
        <v>7333</v>
      </c>
      <c r="EL487" s="3223">
        <v>8868</v>
      </c>
      <c r="EM487" s="3267">
        <f t="shared" si="2076"/>
        <v>-1535</v>
      </c>
      <c r="EN487" s="1732">
        <f>EL487/EK487</f>
        <v>1.2093276967134869</v>
      </c>
      <c r="EO487" s="3341">
        <f t="shared" si="2077"/>
        <v>82615</v>
      </c>
      <c r="EP487" s="1710">
        <f t="shared" si="2078"/>
        <v>-14615</v>
      </c>
      <c r="EQ487" s="1732">
        <f>EO487/EI487</f>
        <v>1.2149264705882352</v>
      </c>
      <c r="ER487" s="5733">
        <v>68000</v>
      </c>
      <c r="ES487" s="5733"/>
      <c r="ET487" s="3621">
        <v>7333</v>
      </c>
      <c r="EU487" s="3722">
        <v>10858</v>
      </c>
      <c r="EV487" s="3189">
        <f t="shared" si="2131"/>
        <v>-3525</v>
      </c>
      <c r="EW487" s="2968">
        <f>EU487/ET487</f>
        <v>1.4807036683485613</v>
      </c>
      <c r="EX487" s="3621">
        <f t="shared" si="2196"/>
        <v>93473</v>
      </c>
      <c r="EY487" s="1710">
        <f t="shared" si="2133"/>
        <v>-25473</v>
      </c>
      <c r="EZ487" s="1732">
        <f>EX487/ER487</f>
        <v>1.3746029411764706</v>
      </c>
      <c r="FA487" s="6782">
        <v>68000</v>
      </c>
      <c r="FB487" s="6783"/>
      <c r="FC487" s="2520">
        <v>4334</v>
      </c>
      <c r="FD487" s="2520">
        <v>8687</v>
      </c>
      <c r="FE487" s="1731">
        <f>FD487-FC487</f>
        <v>4353</v>
      </c>
      <c r="FF487" s="1508">
        <f t="shared" ref="FF487" si="2220">FD487/FC487</f>
        <v>2.0043839409321644</v>
      </c>
      <c r="FG487" s="2741">
        <f t="shared" si="2083"/>
        <v>39984</v>
      </c>
      <c r="FH487" s="1710">
        <f t="shared" si="2084"/>
        <v>28016</v>
      </c>
      <c r="FI487" s="1732">
        <f>FG487/FA487</f>
        <v>0.58799999999999997</v>
      </c>
      <c r="FJ487" s="6807">
        <v>68000</v>
      </c>
      <c r="FK487" s="6807"/>
      <c r="FL487" s="2520">
        <v>4333</v>
      </c>
      <c r="FM487" s="2520">
        <v>8115</v>
      </c>
      <c r="FN487" s="1710">
        <f t="shared" si="2085"/>
        <v>-3782</v>
      </c>
      <c r="FO487" s="1732">
        <f>FM487/FL487</f>
        <v>1.8728363720286176</v>
      </c>
      <c r="FP487" s="2587">
        <f t="shared" si="2086"/>
        <v>48099</v>
      </c>
      <c r="FQ487" s="1710">
        <f t="shared" si="2087"/>
        <v>19901</v>
      </c>
      <c r="FR487" s="1732">
        <f>FP487/FJ487</f>
        <v>0.70733823529411766</v>
      </c>
      <c r="FS487" s="6807">
        <v>68000</v>
      </c>
      <c r="FT487" s="6807"/>
      <c r="FU487" s="2520">
        <v>4333</v>
      </c>
      <c r="FV487" s="2737">
        <v>8345</v>
      </c>
      <c r="FW487" s="2949">
        <f t="shared" si="2088"/>
        <v>-4012</v>
      </c>
      <c r="FX487" s="2968">
        <f>FV487/FU487</f>
        <v>1.9259173782598662</v>
      </c>
      <c r="FY487" s="2587">
        <f t="shared" si="2089"/>
        <v>56444</v>
      </c>
      <c r="FZ487" s="1710">
        <f t="shared" si="2090"/>
        <v>11556</v>
      </c>
      <c r="GA487" s="1732">
        <f>FY487/FS487</f>
        <v>0.83005882352941174</v>
      </c>
      <c r="GB487" s="1">
        <f t="shared" si="2091"/>
        <v>0.25445588235294125</v>
      </c>
      <c r="GC487" s="2219">
        <v>0</v>
      </c>
      <c r="GD487" s="1895">
        <v>1</v>
      </c>
      <c r="GE487" s="2132" t="s">
        <v>269</v>
      </c>
      <c r="GF487" s="2132" t="s">
        <v>278</v>
      </c>
      <c r="GG487" s="2105" t="s">
        <v>101</v>
      </c>
      <c r="GH487" s="2105" t="s">
        <v>20</v>
      </c>
      <c r="GI487" s="2105" t="s">
        <v>20</v>
      </c>
      <c r="GJ487" s="2105" t="s">
        <v>16</v>
      </c>
      <c r="GK487" s="2105" t="s">
        <v>16</v>
      </c>
      <c r="GL487" s="2146">
        <v>1</v>
      </c>
      <c r="GM487" s="710" t="s">
        <v>1305</v>
      </c>
      <c r="GN487" s="222" t="s">
        <v>1306</v>
      </c>
      <c r="GO487" s="459">
        <v>68000</v>
      </c>
      <c r="GP487" s="233">
        <v>20000</v>
      </c>
      <c r="GQ487" s="2086">
        <v>31297</v>
      </c>
      <c r="GR487" s="2086">
        <v>-11297</v>
      </c>
      <c r="GS487" s="1895">
        <v>1.5648500000000001</v>
      </c>
      <c r="GT487" s="2086">
        <v>31297</v>
      </c>
      <c r="GU487" s="2086">
        <v>36703</v>
      </c>
      <c r="GV487" s="1895">
        <v>0.46024999999999999</v>
      </c>
    </row>
    <row r="488" spans="1:204" ht="38.25" x14ac:dyDescent="0.25">
      <c r="B488" s="7156"/>
      <c r="C488" s="5685"/>
      <c r="D488" s="7164"/>
      <c r="E488" s="7145"/>
      <c r="F488" s="7166"/>
      <c r="G488" s="7166"/>
      <c r="H488" s="5707"/>
      <c r="I488" s="5707"/>
      <c r="J488" s="5707"/>
      <c r="K488" s="5707"/>
      <c r="L488" s="5707"/>
      <c r="M488" s="5707"/>
      <c r="N488" s="5698"/>
      <c r="O488" s="5707"/>
      <c r="P488" s="7107"/>
      <c r="Q488" s="5698"/>
      <c r="R488" s="7125"/>
      <c r="S488" s="5698"/>
      <c r="T488" s="5707"/>
      <c r="U488" s="7116"/>
      <c r="V488" s="5698"/>
      <c r="W488" s="7142"/>
      <c r="X488" s="5692"/>
      <c r="Y488" s="2147">
        <v>2</v>
      </c>
      <c r="Z488" s="778" t="s">
        <v>1307</v>
      </c>
      <c r="AA488" s="484" t="s">
        <v>936</v>
      </c>
      <c r="AB488" s="414">
        <v>35</v>
      </c>
      <c r="AC488" s="238">
        <v>3</v>
      </c>
      <c r="AD488" s="544">
        <f t="shared" ref="AD488:AD494" si="2221">AC488/AB488</f>
        <v>8.5714285714285715E-2</v>
      </c>
      <c r="AE488" s="238">
        <v>18</v>
      </c>
      <c r="AF488" s="544">
        <f t="shared" ref="AF488:AF494" si="2222">AE488/AB488</f>
        <v>0.51428571428571423</v>
      </c>
      <c r="AG488" s="238">
        <v>14</v>
      </c>
      <c r="AH488" s="544">
        <f t="shared" ref="AH488:AH494" si="2223">AG488/AB488</f>
        <v>0.4</v>
      </c>
      <c r="AI488" s="238">
        <v>0</v>
      </c>
      <c r="AJ488" s="545">
        <f t="shared" ref="AJ488:AJ494" si="2224">AI488/AB488</f>
        <v>0</v>
      </c>
      <c r="AK488" s="946">
        <f t="shared" si="2214"/>
        <v>1</v>
      </c>
      <c r="AL488" s="2322">
        <v>2</v>
      </c>
      <c r="AM488" s="959" t="s">
        <v>2304</v>
      </c>
      <c r="AN488" s="992" t="s">
        <v>2305</v>
      </c>
      <c r="AO488" s="970" t="s">
        <v>2316</v>
      </c>
      <c r="AP488" s="970" t="s">
        <v>2299</v>
      </c>
      <c r="AQ488" s="970">
        <v>100</v>
      </c>
      <c r="AR488" s="970" t="s">
        <v>936</v>
      </c>
      <c r="AS488" s="1018" t="s">
        <v>1579</v>
      </c>
      <c r="AT488" s="2275"/>
      <c r="AU488" s="970" t="s">
        <v>1704</v>
      </c>
      <c r="AV488" s="5290">
        <v>35</v>
      </c>
      <c r="AW488" s="5291"/>
      <c r="AX488" s="4411">
        <f t="shared" si="2052"/>
        <v>0</v>
      </c>
      <c r="AY488" s="4450">
        <f t="shared" si="2053"/>
        <v>9</v>
      </c>
      <c r="AZ488" s="4411">
        <f t="shared" si="2054"/>
        <v>-9</v>
      </c>
      <c r="BA488" s="4496" t="e">
        <f t="shared" si="2055"/>
        <v>#DIV/0!</v>
      </c>
      <c r="BB488" s="4450">
        <f t="shared" si="2119"/>
        <v>35</v>
      </c>
      <c r="BC488" s="4104">
        <f t="shared" si="2120"/>
        <v>0</v>
      </c>
      <c r="BD488" s="1834">
        <f t="shared" si="2121"/>
        <v>1</v>
      </c>
      <c r="BE488" s="4468">
        <f t="shared" si="2215"/>
        <v>0</v>
      </c>
      <c r="BF488" s="6480">
        <v>35</v>
      </c>
      <c r="BG488" s="6480"/>
      <c r="BH488" s="3672">
        <f t="shared" si="2156"/>
        <v>14</v>
      </c>
      <c r="BI488" s="3716">
        <f t="shared" si="2058"/>
        <v>6</v>
      </c>
      <c r="BJ488" s="3111">
        <f t="shared" si="2059"/>
        <v>8</v>
      </c>
      <c r="BK488" s="2963">
        <f t="shared" si="2060"/>
        <v>0.42857142857142855</v>
      </c>
      <c r="BL488" s="3674">
        <f t="shared" si="2034"/>
        <v>26</v>
      </c>
      <c r="BM488" s="3122">
        <f t="shared" si="2061"/>
        <v>9</v>
      </c>
      <c r="BN488" s="1834">
        <f t="shared" si="2062"/>
        <v>0.74285714285714288</v>
      </c>
      <c r="BO488" s="3708">
        <f t="shared" si="2204"/>
        <v>0</v>
      </c>
      <c r="BP488" s="3494"/>
      <c r="BQ488" s="6739">
        <v>35</v>
      </c>
      <c r="BR488" s="6739"/>
      <c r="BS488" s="2939">
        <f t="shared" si="2216"/>
        <v>18</v>
      </c>
      <c r="BT488" s="2361">
        <f t="shared" si="2217"/>
        <v>17</v>
      </c>
      <c r="BU488" s="2987">
        <f t="shared" si="2207"/>
        <v>1</v>
      </c>
      <c r="BV488" s="2963">
        <f t="shared" si="2208"/>
        <v>0.94444444444444442</v>
      </c>
      <c r="BW488" s="2361">
        <f t="shared" si="2209"/>
        <v>20</v>
      </c>
      <c r="BX488" s="2953">
        <f t="shared" si="2210"/>
        <v>15</v>
      </c>
      <c r="BY488" s="1834">
        <f t="shared" si="2211"/>
        <v>0.5714285714285714</v>
      </c>
      <c r="BZ488" s="3151"/>
      <c r="CA488" s="6657">
        <v>35</v>
      </c>
      <c r="CB488" s="6657"/>
      <c r="CC488" s="1790">
        <v>3</v>
      </c>
      <c r="CD488" s="1791">
        <v>3</v>
      </c>
      <c r="CE488" s="2359">
        <f t="shared" si="2063"/>
        <v>0</v>
      </c>
      <c r="CF488" s="1834">
        <f t="shared" ref="CF488" si="2225">CD488/CC488</f>
        <v>1</v>
      </c>
      <c r="CG488" s="1971">
        <f t="shared" ref="CG488:CG494" si="2226">CD488</f>
        <v>3</v>
      </c>
      <c r="CH488" s="2387">
        <f t="shared" si="2064"/>
        <v>32</v>
      </c>
      <c r="CI488" s="1834">
        <f t="shared" ref="CI488:CI494" si="2227">CG488/CA488</f>
        <v>8.5714285714285715E-2</v>
      </c>
      <c r="CJ488" s="2479"/>
      <c r="CK488" s="2479"/>
      <c r="CL488" s="2479"/>
      <c r="CM488" s="722">
        <v>0</v>
      </c>
      <c r="CN488" s="722">
        <v>0</v>
      </c>
      <c r="CO488" s="1793">
        <v>3</v>
      </c>
      <c r="CP488" s="1729"/>
      <c r="CQ488" s="1729"/>
      <c r="CR488" s="1729"/>
      <c r="CS488" s="1729"/>
      <c r="CT488" s="1729"/>
      <c r="CU488" s="1729"/>
      <c r="CV488" s="1729"/>
      <c r="CW488" s="1729"/>
      <c r="CX488" s="1729"/>
      <c r="CY488" s="5735">
        <v>35</v>
      </c>
      <c r="CZ488" s="5789"/>
      <c r="DA488" s="4249">
        <v>0</v>
      </c>
      <c r="DB488" s="4249">
        <v>5</v>
      </c>
      <c r="DC488" s="4098">
        <f>DB488-DA488</f>
        <v>5</v>
      </c>
      <c r="DD488" s="2969">
        <v>0</v>
      </c>
      <c r="DE488" s="4247">
        <f t="shared" si="2106"/>
        <v>31</v>
      </c>
      <c r="DF488" s="4097">
        <f t="shared" si="2066"/>
        <v>4</v>
      </c>
      <c r="DG488" s="1747">
        <f t="shared" ref="DG488:DG494" si="2228">DE488/CY488</f>
        <v>0.88571428571428568</v>
      </c>
      <c r="DH488" s="5736">
        <v>35</v>
      </c>
      <c r="DI488" s="5737"/>
      <c r="DJ488" s="4444">
        <v>0</v>
      </c>
      <c r="DK488" s="4444">
        <v>4</v>
      </c>
      <c r="DL488" s="5024">
        <f t="shared" si="2067"/>
        <v>-4</v>
      </c>
      <c r="DM488" s="5025">
        <v>0</v>
      </c>
      <c r="DN488" s="4424">
        <f t="shared" si="2205"/>
        <v>35</v>
      </c>
      <c r="DO488" s="4097">
        <f t="shared" si="2069"/>
        <v>0</v>
      </c>
      <c r="DP488" s="1747">
        <f t="shared" ref="DP488:DP494" si="2229">DN488/DH488</f>
        <v>1</v>
      </c>
      <c r="DQ488" s="5738">
        <v>35</v>
      </c>
      <c r="DR488" s="5738"/>
      <c r="DS488" s="2685">
        <v>0</v>
      </c>
      <c r="DT488" s="4838">
        <v>0</v>
      </c>
      <c r="DU488" s="4949">
        <f t="shared" si="2125"/>
        <v>0</v>
      </c>
      <c r="DV488" s="5030" t="e">
        <f t="shared" ref="DV488" si="2230">DT488/DS488</f>
        <v>#DIV/0!</v>
      </c>
      <c r="DW488" s="2683">
        <f t="shared" si="2206"/>
        <v>35</v>
      </c>
      <c r="DX488" s="4097">
        <f t="shared" si="2127"/>
        <v>0</v>
      </c>
      <c r="DY488" s="1747">
        <f t="shared" ref="DY488:DY494" si="2231">DW488/DQ488</f>
        <v>1</v>
      </c>
      <c r="DZ488" s="5735">
        <v>35</v>
      </c>
      <c r="EA488" s="5789"/>
      <c r="EB488" s="3417">
        <v>0</v>
      </c>
      <c r="EC488" s="3417">
        <v>0</v>
      </c>
      <c r="ED488" s="1782">
        <f>EC488-EB488</f>
        <v>0</v>
      </c>
      <c r="EE488" s="1509">
        <v>0</v>
      </c>
      <c r="EF488" s="3419">
        <f t="shared" si="2074"/>
        <v>20</v>
      </c>
      <c r="EG488" s="1780">
        <f t="shared" si="2075"/>
        <v>15</v>
      </c>
      <c r="EH488" s="1736">
        <f t="shared" ref="EH488:EH494" si="2232">EF488/DZ488</f>
        <v>0.5714285714285714</v>
      </c>
      <c r="EI488" s="5736">
        <v>35</v>
      </c>
      <c r="EJ488" s="5737"/>
      <c r="EK488" s="3223">
        <v>7</v>
      </c>
      <c r="EL488" s="3223">
        <v>0</v>
      </c>
      <c r="EM488" s="1830">
        <f t="shared" si="2076"/>
        <v>7</v>
      </c>
      <c r="EN488" s="1509">
        <v>0</v>
      </c>
      <c r="EO488" s="3341">
        <f t="shared" si="2077"/>
        <v>20</v>
      </c>
      <c r="EP488" s="1780">
        <f t="shared" si="2078"/>
        <v>15</v>
      </c>
      <c r="EQ488" s="1736">
        <f t="shared" ref="EQ488:EQ494" si="2233">EO488/EI488</f>
        <v>0.5714285714285714</v>
      </c>
      <c r="ER488" s="5738">
        <v>35</v>
      </c>
      <c r="ES488" s="5738"/>
      <c r="ET488" s="3622">
        <v>7</v>
      </c>
      <c r="EU488" s="3624">
        <v>6</v>
      </c>
      <c r="EV488" s="3183">
        <f t="shared" si="2131"/>
        <v>1</v>
      </c>
      <c r="EW488" s="2969">
        <f t="shared" ref="EW488" si="2234">EU488/ET488</f>
        <v>0.8571428571428571</v>
      </c>
      <c r="EX488" s="3621">
        <f t="shared" si="2196"/>
        <v>26</v>
      </c>
      <c r="EY488" s="1780">
        <f t="shared" si="2133"/>
        <v>9</v>
      </c>
      <c r="EZ488" s="1736">
        <f t="shared" ref="EZ488:EZ494" si="2235">EX488/ER488</f>
        <v>0.74285714285714288</v>
      </c>
      <c r="FA488" s="6786">
        <v>35</v>
      </c>
      <c r="FB488" s="6787"/>
      <c r="FC488" s="2522">
        <v>9</v>
      </c>
      <c r="FD488" s="2522">
        <v>9</v>
      </c>
      <c r="FE488" s="1735">
        <f>FD488-FC488</f>
        <v>0</v>
      </c>
      <c r="FF488" s="1509">
        <v>0</v>
      </c>
      <c r="FG488" s="2742">
        <f t="shared" si="2083"/>
        <v>12</v>
      </c>
      <c r="FH488" s="1780">
        <f t="shared" si="2084"/>
        <v>23</v>
      </c>
      <c r="FI488" s="1736">
        <f t="shared" ref="FI488:FI494" si="2236">FG488/FA488</f>
        <v>0.34285714285714286</v>
      </c>
      <c r="FJ488" s="6768">
        <v>35</v>
      </c>
      <c r="FK488" s="6768"/>
      <c r="FL488" s="2522">
        <v>4</v>
      </c>
      <c r="FM488" s="2522">
        <v>4</v>
      </c>
      <c r="FN488" s="1780">
        <f t="shared" si="2085"/>
        <v>0</v>
      </c>
      <c r="FO488" s="1509">
        <v>0</v>
      </c>
      <c r="FP488" s="2587">
        <f t="shared" si="2086"/>
        <v>16</v>
      </c>
      <c r="FQ488" s="1780">
        <f t="shared" si="2087"/>
        <v>19</v>
      </c>
      <c r="FR488" s="1736">
        <f t="shared" ref="FR488:FR494" si="2237">FP488/FJ488</f>
        <v>0.45714285714285713</v>
      </c>
      <c r="FS488" s="6768">
        <v>35</v>
      </c>
      <c r="FT488" s="6768"/>
      <c r="FU488" s="2522">
        <v>5</v>
      </c>
      <c r="FV488" s="2534">
        <v>4</v>
      </c>
      <c r="FW488" s="2946">
        <f t="shared" si="2088"/>
        <v>1</v>
      </c>
      <c r="FX488" s="2969">
        <f t="shared" ref="FX488" si="2238">FV488/FU488</f>
        <v>0.8</v>
      </c>
      <c r="FY488" s="2587">
        <f t="shared" si="2089"/>
        <v>20</v>
      </c>
      <c r="FZ488" s="1780">
        <f t="shared" si="2090"/>
        <v>15</v>
      </c>
      <c r="GA488" s="1736">
        <f t="shared" ref="GA488:GA494" si="2239">FY488/FS488</f>
        <v>0.5714285714285714</v>
      </c>
      <c r="GB488" s="1">
        <f t="shared" si="2091"/>
        <v>0</v>
      </c>
      <c r="GC488" s="2219">
        <v>0</v>
      </c>
      <c r="GD488" s="1895">
        <v>1</v>
      </c>
      <c r="GE488" s="2132" t="s">
        <v>269</v>
      </c>
      <c r="GF488" s="2132" t="s">
        <v>278</v>
      </c>
      <c r="GG488" s="2105" t="s">
        <v>101</v>
      </c>
      <c r="GH488" s="2105" t="s">
        <v>20</v>
      </c>
      <c r="GI488" s="2105" t="s">
        <v>20</v>
      </c>
      <c r="GJ488" s="2105" t="s">
        <v>16</v>
      </c>
      <c r="GK488" s="2105" t="s">
        <v>16</v>
      </c>
      <c r="GL488" s="2147">
        <v>2</v>
      </c>
      <c r="GM488" s="707" t="s">
        <v>1307</v>
      </c>
      <c r="GN488" s="223" t="s">
        <v>936</v>
      </c>
      <c r="GO488" s="460">
        <v>35</v>
      </c>
      <c r="GP488" s="238">
        <v>3</v>
      </c>
      <c r="GQ488" s="2086">
        <v>3</v>
      </c>
      <c r="GR488" s="2086">
        <v>0</v>
      </c>
      <c r="GS488" s="1895">
        <v>1</v>
      </c>
      <c r="GT488" s="2086">
        <v>3</v>
      </c>
      <c r="GU488" s="2086">
        <v>32</v>
      </c>
      <c r="GV488" s="1895">
        <v>8.5714285714285715E-2</v>
      </c>
    </row>
    <row r="489" spans="1:204" ht="38.25" customHeight="1" x14ac:dyDescent="0.25">
      <c r="B489" s="7156"/>
      <c r="C489" s="5685"/>
      <c r="D489" s="7164"/>
      <c r="E489" s="7145"/>
      <c r="F489" s="7166"/>
      <c r="G489" s="7166"/>
      <c r="H489" s="5707"/>
      <c r="I489" s="5707"/>
      <c r="J489" s="5707"/>
      <c r="K489" s="5707"/>
      <c r="L489" s="5707"/>
      <c r="M489" s="5707"/>
      <c r="N489" s="5698"/>
      <c r="O489" s="5707"/>
      <c r="P489" s="7107"/>
      <c r="Q489" s="5698"/>
      <c r="R489" s="7125"/>
      <c r="S489" s="5698"/>
      <c r="T489" s="5707"/>
      <c r="U489" s="7116"/>
      <c r="V489" s="5698"/>
      <c r="W489" s="7142"/>
      <c r="X489" s="5692"/>
      <c r="Y489" s="2147">
        <v>3</v>
      </c>
      <c r="Z489" s="778" t="s">
        <v>1308</v>
      </c>
      <c r="AA489" s="484" t="s">
        <v>936</v>
      </c>
      <c r="AB489" s="414">
        <v>5</v>
      </c>
      <c r="AC489" s="238">
        <v>0</v>
      </c>
      <c r="AD489" s="544">
        <f t="shared" si="2221"/>
        <v>0</v>
      </c>
      <c r="AE489" s="238">
        <v>3</v>
      </c>
      <c r="AF489" s="544">
        <f t="shared" si="2222"/>
        <v>0.6</v>
      </c>
      <c r="AG489" s="238">
        <v>2</v>
      </c>
      <c r="AH489" s="544">
        <f t="shared" si="2223"/>
        <v>0.4</v>
      </c>
      <c r="AI489" s="238">
        <v>0</v>
      </c>
      <c r="AJ489" s="545">
        <f t="shared" si="2224"/>
        <v>0</v>
      </c>
      <c r="AK489" s="946">
        <f t="shared" si="2214"/>
        <v>1</v>
      </c>
      <c r="AL489" s="2322">
        <v>3</v>
      </c>
      <c r="AM489" s="959" t="s">
        <v>2306</v>
      </c>
      <c r="AN489" s="959" t="s">
        <v>2305</v>
      </c>
      <c r="AO489" s="970" t="s">
        <v>2317</v>
      </c>
      <c r="AP489" s="970" t="s">
        <v>2299</v>
      </c>
      <c r="AQ489" s="970">
        <v>100</v>
      </c>
      <c r="AR489" s="970" t="s">
        <v>936</v>
      </c>
      <c r="AS489" s="1018" t="s">
        <v>1579</v>
      </c>
      <c r="AT489" s="2275"/>
      <c r="AU489" s="970" t="s">
        <v>1704</v>
      </c>
      <c r="AV489" s="5290">
        <v>5</v>
      </c>
      <c r="AW489" s="5291"/>
      <c r="AX489" s="4411">
        <f t="shared" si="2052"/>
        <v>0</v>
      </c>
      <c r="AY489" s="4450">
        <f t="shared" si="2053"/>
        <v>0</v>
      </c>
      <c r="AZ489" s="4411">
        <f t="shared" si="2054"/>
        <v>0</v>
      </c>
      <c r="BA489" s="4496" t="e">
        <f t="shared" si="2055"/>
        <v>#DIV/0!</v>
      </c>
      <c r="BB489" s="4450">
        <f t="shared" si="2119"/>
        <v>5</v>
      </c>
      <c r="BC489" s="4104">
        <f t="shared" si="2120"/>
        <v>0</v>
      </c>
      <c r="BD489" s="1834">
        <f t="shared" si="2121"/>
        <v>1</v>
      </c>
      <c r="BE489" s="4468">
        <f t="shared" si="2215"/>
        <v>0</v>
      </c>
      <c r="BF489" s="6480">
        <v>5</v>
      </c>
      <c r="BG489" s="6480"/>
      <c r="BH489" s="3672">
        <f t="shared" si="2156"/>
        <v>2</v>
      </c>
      <c r="BI489" s="3716">
        <f t="shared" si="2058"/>
        <v>3</v>
      </c>
      <c r="BJ489" s="3111">
        <f t="shared" si="2059"/>
        <v>-1</v>
      </c>
      <c r="BK489" s="2963">
        <f t="shared" si="2060"/>
        <v>1.5</v>
      </c>
      <c r="BL489" s="3674">
        <f t="shared" si="2034"/>
        <v>5</v>
      </c>
      <c r="BM489" s="3122">
        <f t="shared" si="2061"/>
        <v>0</v>
      </c>
      <c r="BN489" s="1834">
        <f t="shared" si="2062"/>
        <v>1</v>
      </c>
      <c r="BO489" s="3708">
        <f t="shared" si="2204"/>
        <v>0</v>
      </c>
      <c r="BP489" s="3494"/>
      <c r="BQ489" s="6739">
        <v>5</v>
      </c>
      <c r="BR489" s="6739"/>
      <c r="BS489" s="2939">
        <f t="shared" si="2216"/>
        <v>3</v>
      </c>
      <c r="BT489" s="2361">
        <f t="shared" si="2217"/>
        <v>2</v>
      </c>
      <c r="BU489" s="2987">
        <f t="shared" si="2207"/>
        <v>1</v>
      </c>
      <c r="BV489" s="2963">
        <f t="shared" si="2208"/>
        <v>0.66666666666666663</v>
      </c>
      <c r="BW489" s="2361">
        <f t="shared" si="2209"/>
        <v>2</v>
      </c>
      <c r="BX489" s="2953">
        <f t="shared" si="2210"/>
        <v>3</v>
      </c>
      <c r="BY489" s="1834">
        <f t="shared" si="2211"/>
        <v>0.4</v>
      </c>
      <c r="BZ489" s="3151"/>
      <c r="CA489" s="6657">
        <v>5</v>
      </c>
      <c r="CB489" s="6657"/>
      <c r="CC489" s="1790">
        <v>0</v>
      </c>
      <c r="CD489" s="1791">
        <v>0</v>
      </c>
      <c r="CE489" s="2359">
        <f t="shared" si="2063"/>
        <v>0</v>
      </c>
      <c r="CF489" s="1834">
        <v>0</v>
      </c>
      <c r="CG489" s="1971">
        <f t="shared" si="2226"/>
        <v>0</v>
      </c>
      <c r="CH489" s="2387">
        <f t="shared" si="2064"/>
        <v>5</v>
      </c>
      <c r="CI489" s="1834">
        <f t="shared" si="2227"/>
        <v>0</v>
      </c>
      <c r="CJ489" s="2479"/>
      <c r="CK489" s="2479"/>
      <c r="CL489" s="2479"/>
      <c r="CM489" s="722">
        <v>0</v>
      </c>
      <c r="CN489" s="722">
        <v>0</v>
      </c>
      <c r="CO489" s="1793">
        <v>0</v>
      </c>
      <c r="CP489" s="1729"/>
      <c r="CQ489" s="1729"/>
      <c r="CR489" s="1729"/>
      <c r="CS489" s="1729"/>
      <c r="CT489" s="1729"/>
      <c r="CU489" s="1729"/>
      <c r="CV489" s="1729"/>
      <c r="CW489" s="1729"/>
      <c r="CX489" s="1729"/>
      <c r="CY489" s="5735">
        <v>5</v>
      </c>
      <c r="CZ489" s="5789"/>
      <c r="DA489" s="4249">
        <v>0</v>
      </c>
      <c r="DB489" s="4249">
        <v>0</v>
      </c>
      <c r="DC489" s="4098">
        <f t="shared" ref="DC489:DC494" si="2240">DB489-DA489</f>
        <v>0</v>
      </c>
      <c r="DD489" s="2969">
        <v>0</v>
      </c>
      <c r="DE489" s="4247">
        <f t="shared" si="2106"/>
        <v>5</v>
      </c>
      <c r="DF489" s="4097">
        <f t="shared" si="2066"/>
        <v>0</v>
      </c>
      <c r="DG489" s="1747">
        <f t="shared" si="2228"/>
        <v>1</v>
      </c>
      <c r="DH489" s="5736">
        <v>5</v>
      </c>
      <c r="DI489" s="5737"/>
      <c r="DJ489" s="4444">
        <v>0</v>
      </c>
      <c r="DK489" s="4444">
        <v>0</v>
      </c>
      <c r="DL489" s="5024">
        <f t="shared" si="2067"/>
        <v>0</v>
      </c>
      <c r="DM489" s="5025">
        <v>0</v>
      </c>
      <c r="DN489" s="4424">
        <f t="shared" si="2205"/>
        <v>5</v>
      </c>
      <c r="DO489" s="4097">
        <f t="shared" si="2069"/>
        <v>0</v>
      </c>
      <c r="DP489" s="1747">
        <f t="shared" si="2229"/>
        <v>1</v>
      </c>
      <c r="DQ489" s="5738">
        <v>5</v>
      </c>
      <c r="DR489" s="5738"/>
      <c r="DS489" s="2685">
        <v>0</v>
      </c>
      <c r="DT489" s="4838">
        <v>0</v>
      </c>
      <c r="DU489" s="4949">
        <f t="shared" si="2125"/>
        <v>0</v>
      </c>
      <c r="DV489" s="5030">
        <v>0</v>
      </c>
      <c r="DW489" s="2683">
        <f t="shared" si="2206"/>
        <v>5</v>
      </c>
      <c r="DX489" s="4097">
        <f t="shared" si="2127"/>
        <v>0</v>
      </c>
      <c r="DY489" s="1747">
        <f t="shared" si="2231"/>
        <v>1</v>
      </c>
      <c r="DZ489" s="5735">
        <v>5</v>
      </c>
      <c r="EA489" s="5789"/>
      <c r="EB489" s="3417">
        <v>0</v>
      </c>
      <c r="EC489" s="3417">
        <v>0</v>
      </c>
      <c r="ED489" s="1782">
        <f t="shared" ref="ED489:ED494" si="2241">EC489-EB489</f>
        <v>0</v>
      </c>
      <c r="EE489" s="1509">
        <v>0</v>
      </c>
      <c r="EF489" s="3419">
        <f t="shared" si="2074"/>
        <v>2</v>
      </c>
      <c r="EG489" s="1780">
        <f t="shared" si="2075"/>
        <v>3</v>
      </c>
      <c r="EH489" s="1736">
        <f t="shared" si="2232"/>
        <v>0.4</v>
      </c>
      <c r="EI489" s="5736">
        <v>5</v>
      </c>
      <c r="EJ489" s="5737"/>
      <c r="EK489" s="3223">
        <v>1</v>
      </c>
      <c r="EL489" s="3223">
        <v>2</v>
      </c>
      <c r="EM489" s="1830">
        <f t="shared" si="2076"/>
        <v>-1</v>
      </c>
      <c r="EN489" s="1509">
        <v>0</v>
      </c>
      <c r="EO489" s="3341">
        <f t="shared" si="2077"/>
        <v>4</v>
      </c>
      <c r="EP489" s="1780">
        <f t="shared" si="2078"/>
        <v>1</v>
      </c>
      <c r="EQ489" s="1736">
        <f t="shared" si="2233"/>
        <v>0.8</v>
      </c>
      <c r="ER489" s="5738">
        <v>5</v>
      </c>
      <c r="ES489" s="5738"/>
      <c r="ET489" s="3622">
        <v>1</v>
      </c>
      <c r="EU489" s="3624">
        <v>1</v>
      </c>
      <c r="EV489" s="3183">
        <f t="shared" si="2131"/>
        <v>0</v>
      </c>
      <c r="EW489" s="2969">
        <v>0</v>
      </c>
      <c r="EX489" s="3621">
        <f t="shared" si="2196"/>
        <v>5</v>
      </c>
      <c r="EY489" s="1780">
        <f t="shared" si="2133"/>
        <v>0</v>
      </c>
      <c r="EZ489" s="1736">
        <f t="shared" si="2235"/>
        <v>1</v>
      </c>
      <c r="FA489" s="6786">
        <v>5</v>
      </c>
      <c r="FB489" s="6787"/>
      <c r="FC489" s="2522">
        <v>0</v>
      </c>
      <c r="FD489" s="2522">
        <v>0</v>
      </c>
      <c r="FE489" s="1735">
        <f t="shared" ref="FE489:FE494" si="2242">FD489-FC489</f>
        <v>0</v>
      </c>
      <c r="FF489" s="1509">
        <v>0</v>
      </c>
      <c r="FG489" s="2742">
        <f t="shared" si="2083"/>
        <v>0</v>
      </c>
      <c r="FH489" s="1780">
        <f t="shared" si="2084"/>
        <v>5</v>
      </c>
      <c r="FI489" s="1736">
        <f t="shared" si="2236"/>
        <v>0</v>
      </c>
      <c r="FJ489" s="6768">
        <v>5</v>
      </c>
      <c r="FK489" s="6768"/>
      <c r="FL489" s="2522">
        <v>0</v>
      </c>
      <c r="FM489" s="2522">
        <v>0</v>
      </c>
      <c r="FN489" s="1780">
        <f t="shared" si="2085"/>
        <v>0</v>
      </c>
      <c r="FO489" s="1509">
        <v>0</v>
      </c>
      <c r="FP489" s="2587">
        <f t="shared" si="2086"/>
        <v>0</v>
      </c>
      <c r="FQ489" s="1780">
        <f t="shared" si="2087"/>
        <v>5</v>
      </c>
      <c r="FR489" s="1736">
        <f t="shared" si="2237"/>
        <v>0</v>
      </c>
      <c r="FS489" s="6768">
        <v>5</v>
      </c>
      <c r="FT489" s="6768"/>
      <c r="FU489" s="2522">
        <v>3</v>
      </c>
      <c r="FV489" s="2534">
        <v>2</v>
      </c>
      <c r="FW489" s="2946">
        <f t="shared" si="2088"/>
        <v>1</v>
      </c>
      <c r="FX489" s="2969">
        <v>0</v>
      </c>
      <c r="FY489" s="2587">
        <f t="shared" si="2089"/>
        <v>2</v>
      </c>
      <c r="FZ489" s="1780">
        <f t="shared" si="2090"/>
        <v>3</v>
      </c>
      <c r="GA489" s="1736">
        <f t="shared" si="2239"/>
        <v>0.4</v>
      </c>
      <c r="GB489" s="1">
        <f t="shared" si="2091"/>
        <v>0</v>
      </c>
      <c r="GC489" s="2219">
        <v>0</v>
      </c>
      <c r="GD489" s="1895">
        <v>1</v>
      </c>
      <c r="GE489" s="2132" t="s">
        <v>269</v>
      </c>
      <c r="GF489" s="2132" t="s">
        <v>278</v>
      </c>
      <c r="GG489" s="2105" t="s">
        <v>101</v>
      </c>
      <c r="GH489" s="2105" t="s">
        <v>20</v>
      </c>
      <c r="GI489" s="2105" t="s">
        <v>20</v>
      </c>
      <c r="GJ489" s="2105" t="s">
        <v>16</v>
      </c>
      <c r="GK489" s="2105" t="s">
        <v>16</v>
      </c>
      <c r="GL489" s="2147">
        <v>3</v>
      </c>
      <c r="GM489" s="707" t="s">
        <v>1308</v>
      </c>
      <c r="GN489" s="223" t="s">
        <v>936</v>
      </c>
      <c r="GO489" s="460">
        <v>5</v>
      </c>
      <c r="GP489" s="238">
        <v>0</v>
      </c>
      <c r="GQ489" s="2086">
        <v>0</v>
      </c>
      <c r="GR489" s="2086">
        <v>0</v>
      </c>
      <c r="GS489" s="1895">
        <v>0</v>
      </c>
      <c r="GT489" s="2086">
        <v>0</v>
      </c>
      <c r="GU489" s="2086">
        <v>5</v>
      </c>
      <c r="GV489" s="1895">
        <v>0</v>
      </c>
    </row>
    <row r="490" spans="1:204" ht="38.25" customHeight="1" x14ac:dyDescent="0.25">
      <c r="B490" s="7156"/>
      <c r="C490" s="5685"/>
      <c r="D490" s="7164"/>
      <c r="E490" s="7145"/>
      <c r="F490" s="7166"/>
      <c r="G490" s="7166"/>
      <c r="H490" s="5707"/>
      <c r="I490" s="5707"/>
      <c r="J490" s="5707"/>
      <c r="K490" s="5707"/>
      <c r="L490" s="5707"/>
      <c r="M490" s="5707"/>
      <c r="N490" s="5698"/>
      <c r="O490" s="5707"/>
      <c r="P490" s="7107"/>
      <c r="Q490" s="5698"/>
      <c r="R490" s="7125"/>
      <c r="S490" s="5698"/>
      <c r="T490" s="5707"/>
      <c r="U490" s="7116"/>
      <c r="V490" s="5698"/>
      <c r="W490" s="7142"/>
      <c r="X490" s="5692"/>
      <c r="Y490" s="2147">
        <v>4</v>
      </c>
      <c r="Z490" s="778" t="s">
        <v>1309</v>
      </c>
      <c r="AA490" s="484" t="s">
        <v>1310</v>
      </c>
      <c r="AB490" s="414">
        <v>1</v>
      </c>
      <c r="AC490" s="238">
        <v>0</v>
      </c>
      <c r="AD490" s="544">
        <f t="shared" si="2221"/>
        <v>0</v>
      </c>
      <c r="AE490" s="238">
        <v>0</v>
      </c>
      <c r="AF490" s="544">
        <f t="shared" si="2222"/>
        <v>0</v>
      </c>
      <c r="AG490" s="238">
        <v>0</v>
      </c>
      <c r="AH490" s="544">
        <f t="shared" si="2223"/>
        <v>0</v>
      </c>
      <c r="AI490" s="238">
        <v>1</v>
      </c>
      <c r="AJ490" s="545">
        <f t="shared" si="2224"/>
        <v>1</v>
      </c>
      <c r="AK490" s="946">
        <f t="shared" si="2214"/>
        <v>1</v>
      </c>
      <c r="AL490" s="2322">
        <v>4</v>
      </c>
      <c r="AM490" s="959" t="s">
        <v>2307</v>
      </c>
      <c r="AN490" s="959" t="s">
        <v>2308</v>
      </c>
      <c r="AO490" s="970" t="s">
        <v>2317</v>
      </c>
      <c r="AP490" s="970" t="s">
        <v>2299</v>
      </c>
      <c r="AQ490" s="970">
        <v>100</v>
      </c>
      <c r="AR490" s="970" t="s">
        <v>936</v>
      </c>
      <c r="AS490" s="1018" t="s">
        <v>1579</v>
      </c>
      <c r="AT490" s="2275"/>
      <c r="AU490" s="970" t="s">
        <v>1704</v>
      </c>
      <c r="AV490" s="5290">
        <v>1</v>
      </c>
      <c r="AW490" s="5291"/>
      <c r="AX490" s="4411">
        <f t="shared" si="2052"/>
        <v>1</v>
      </c>
      <c r="AY490" s="4450">
        <f t="shared" si="2053"/>
        <v>1</v>
      </c>
      <c r="AZ490" s="4411">
        <f t="shared" si="2054"/>
        <v>0</v>
      </c>
      <c r="BA490" s="4496">
        <f t="shared" si="2055"/>
        <v>1</v>
      </c>
      <c r="BB490" s="4450">
        <f t="shared" si="2119"/>
        <v>1</v>
      </c>
      <c r="BC490" s="4104">
        <f t="shared" si="2120"/>
        <v>0</v>
      </c>
      <c r="BD490" s="1834">
        <f t="shared" si="2121"/>
        <v>1</v>
      </c>
      <c r="BE490" s="4468">
        <f t="shared" si="2215"/>
        <v>0</v>
      </c>
      <c r="BF490" s="6480">
        <v>1</v>
      </c>
      <c r="BG490" s="6480"/>
      <c r="BH490" s="3672">
        <f t="shared" si="2156"/>
        <v>0</v>
      </c>
      <c r="BI490" s="3716">
        <f t="shared" si="2058"/>
        <v>0</v>
      </c>
      <c r="BJ490" s="3111">
        <f t="shared" si="2059"/>
        <v>0</v>
      </c>
      <c r="BK490" s="2963" t="e">
        <f t="shared" si="2060"/>
        <v>#DIV/0!</v>
      </c>
      <c r="BL490" s="3674">
        <f t="shared" si="2034"/>
        <v>0</v>
      </c>
      <c r="BM490" s="3122">
        <f t="shared" si="2061"/>
        <v>1</v>
      </c>
      <c r="BN490" s="1834">
        <f t="shared" si="2062"/>
        <v>0</v>
      </c>
      <c r="BO490" s="3708">
        <f t="shared" si="2204"/>
        <v>0</v>
      </c>
      <c r="BP490" s="3494"/>
      <c r="BQ490" s="6739">
        <v>1</v>
      </c>
      <c r="BR490" s="6739"/>
      <c r="BS490" s="2939">
        <f t="shared" si="2216"/>
        <v>0</v>
      </c>
      <c r="BT490" s="2361">
        <f t="shared" si="2217"/>
        <v>0</v>
      </c>
      <c r="BU490" s="2987">
        <f t="shared" si="2207"/>
        <v>0</v>
      </c>
      <c r="BV490" s="2963" t="e">
        <f t="shared" si="2208"/>
        <v>#DIV/0!</v>
      </c>
      <c r="BW490" s="2361">
        <f t="shared" si="2209"/>
        <v>0</v>
      </c>
      <c r="BX490" s="2953">
        <f t="shared" si="2210"/>
        <v>1</v>
      </c>
      <c r="BY490" s="1834">
        <f t="shared" si="2211"/>
        <v>0</v>
      </c>
      <c r="BZ490" s="3151"/>
      <c r="CA490" s="6657">
        <v>1</v>
      </c>
      <c r="CB490" s="6657"/>
      <c r="CC490" s="1790">
        <v>0</v>
      </c>
      <c r="CD490" s="1791">
        <v>0</v>
      </c>
      <c r="CE490" s="2359">
        <f t="shared" si="2063"/>
        <v>0</v>
      </c>
      <c r="CF490" s="1834">
        <v>0</v>
      </c>
      <c r="CG490" s="1971">
        <f t="shared" si="2226"/>
        <v>0</v>
      </c>
      <c r="CH490" s="2387">
        <f t="shared" si="2064"/>
        <v>1</v>
      </c>
      <c r="CI490" s="1834">
        <f t="shared" si="2227"/>
        <v>0</v>
      </c>
      <c r="CJ490" s="2479"/>
      <c r="CK490" s="2479"/>
      <c r="CL490" s="2479"/>
      <c r="CM490" s="722">
        <v>0</v>
      </c>
      <c r="CN490" s="722">
        <v>0</v>
      </c>
      <c r="CO490" s="1793">
        <v>0</v>
      </c>
      <c r="CP490" s="1729"/>
      <c r="CQ490" s="1729"/>
      <c r="CR490" s="1729"/>
      <c r="CS490" s="1729"/>
      <c r="CT490" s="1729"/>
      <c r="CU490" s="1729"/>
      <c r="CV490" s="1729"/>
      <c r="CW490" s="1729"/>
      <c r="CX490" s="1729"/>
      <c r="CY490" s="5735">
        <v>1</v>
      </c>
      <c r="CZ490" s="5789"/>
      <c r="DA490" s="4249">
        <v>0</v>
      </c>
      <c r="DB490" s="4249">
        <v>0</v>
      </c>
      <c r="DC490" s="4098">
        <f t="shared" si="2240"/>
        <v>0</v>
      </c>
      <c r="DD490" s="2969">
        <v>0</v>
      </c>
      <c r="DE490" s="4247">
        <f t="shared" si="2106"/>
        <v>0</v>
      </c>
      <c r="DF490" s="4097">
        <f t="shared" si="2066"/>
        <v>1</v>
      </c>
      <c r="DG490" s="1747">
        <f t="shared" si="2228"/>
        <v>0</v>
      </c>
      <c r="DH490" s="5736">
        <v>1</v>
      </c>
      <c r="DI490" s="5737"/>
      <c r="DJ490" s="4444">
        <v>0</v>
      </c>
      <c r="DK490" s="4444">
        <v>0</v>
      </c>
      <c r="DL490" s="5024">
        <f t="shared" si="2067"/>
        <v>0</v>
      </c>
      <c r="DM490" s="5025">
        <v>0</v>
      </c>
      <c r="DN490" s="4424">
        <f t="shared" si="2205"/>
        <v>0</v>
      </c>
      <c r="DO490" s="4097">
        <f t="shared" si="2069"/>
        <v>1</v>
      </c>
      <c r="DP490" s="1747">
        <f t="shared" si="2229"/>
        <v>0</v>
      </c>
      <c r="DQ490" s="5738">
        <v>1</v>
      </c>
      <c r="DR490" s="5738"/>
      <c r="DS490" s="2685">
        <v>1</v>
      </c>
      <c r="DT490" s="2685">
        <v>1</v>
      </c>
      <c r="DU490" s="4949">
        <f t="shared" si="2125"/>
        <v>0</v>
      </c>
      <c r="DV490" s="5030">
        <v>0</v>
      </c>
      <c r="DW490" s="2683">
        <f t="shared" si="2206"/>
        <v>1</v>
      </c>
      <c r="DX490" s="4097">
        <f t="shared" si="2127"/>
        <v>0</v>
      </c>
      <c r="DY490" s="1747">
        <f t="shared" si="2231"/>
        <v>1</v>
      </c>
      <c r="DZ490" s="5735">
        <v>1</v>
      </c>
      <c r="EA490" s="5789"/>
      <c r="EB490" s="3417">
        <v>0</v>
      </c>
      <c r="EC490" s="3417">
        <v>0</v>
      </c>
      <c r="ED490" s="1782">
        <f t="shared" si="2241"/>
        <v>0</v>
      </c>
      <c r="EE490" s="1509">
        <v>0</v>
      </c>
      <c r="EF490" s="3419">
        <f t="shared" si="2074"/>
        <v>0</v>
      </c>
      <c r="EG490" s="1780">
        <f t="shared" si="2075"/>
        <v>1</v>
      </c>
      <c r="EH490" s="1736">
        <f t="shared" si="2232"/>
        <v>0</v>
      </c>
      <c r="EI490" s="5736">
        <v>1</v>
      </c>
      <c r="EJ490" s="5737"/>
      <c r="EK490" s="3223">
        <v>0</v>
      </c>
      <c r="EL490" s="3223">
        <v>0</v>
      </c>
      <c r="EM490" s="1830">
        <f t="shared" si="2076"/>
        <v>0</v>
      </c>
      <c r="EN490" s="1509">
        <v>0</v>
      </c>
      <c r="EO490" s="3341">
        <f t="shared" si="2077"/>
        <v>0</v>
      </c>
      <c r="EP490" s="1780">
        <f t="shared" si="2078"/>
        <v>1</v>
      </c>
      <c r="EQ490" s="1736">
        <f t="shared" si="2233"/>
        <v>0</v>
      </c>
      <c r="ER490" s="5738">
        <v>1</v>
      </c>
      <c r="ES490" s="5738"/>
      <c r="ET490" s="3622">
        <v>0</v>
      </c>
      <c r="EU490" s="3622">
        <v>0</v>
      </c>
      <c r="EV490" s="3183">
        <f t="shared" si="2131"/>
        <v>0</v>
      </c>
      <c r="EW490" s="2969">
        <v>0</v>
      </c>
      <c r="EX490" s="3621">
        <f t="shared" si="2196"/>
        <v>0</v>
      </c>
      <c r="EY490" s="1780">
        <f t="shared" si="2133"/>
        <v>1</v>
      </c>
      <c r="EZ490" s="1736">
        <f t="shared" si="2235"/>
        <v>0</v>
      </c>
      <c r="FA490" s="6786">
        <v>1</v>
      </c>
      <c r="FB490" s="6787"/>
      <c r="FC490" s="2522">
        <v>0</v>
      </c>
      <c r="FD490" s="2522">
        <v>0</v>
      </c>
      <c r="FE490" s="1735">
        <f t="shared" si="2242"/>
        <v>0</v>
      </c>
      <c r="FF490" s="1509">
        <v>0</v>
      </c>
      <c r="FG490" s="2742">
        <f t="shared" si="2083"/>
        <v>0</v>
      </c>
      <c r="FH490" s="1780">
        <f t="shared" si="2084"/>
        <v>1</v>
      </c>
      <c r="FI490" s="1736">
        <f t="shared" si="2236"/>
        <v>0</v>
      </c>
      <c r="FJ490" s="6768">
        <v>1</v>
      </c>
      <c r="FK490" s="6768"/>
      <c r="FL490" s="2522">
        <v>0</v>
      </c>
      <c r="FM490" s="2522">
        <v>0</v>
      </c>
      <c r="FN490" s="1780">
        <f t="shared" si="2085"/>
        <v>0</v>
      </c>
      <c r="FO490" s="1509">
        <v>0</v>
      </c>
      <c r="FP490" s="2587">
        <f t="shared" si="2086"/>
        <v>0</v>
      </c>
      <c r="FQ490" s="1780">
        <f t="shared" si="2087"/>
        <v>1</v>
      </c>
      <c r="FR490" s="1736">
        <f t="shared" si="2237"/>
        <v>0</v>
      </c>
      <c r="FS490" s="6768">
        <v>1</v>
      </c>
      <c r="FT490" s="6768"/>
      <c r="FU490" s="2522">
        <v>0</v>
      </c>
      <c r="FV490" s="2522">
        <v>0</v>
      </c>
      <c r="FW490" s="2946">
        <f t="shared" si="2088"/>
        <v>0</v>
      </c>
      <c r="FX490" s="2969">
        <v>0</v>
      </c>
      <c r="FY490" s="2587">
        <f t="shared" si="2089"/>
        <v>0</v>
      </c>
      <c r="FZ490" s="1780">
        <f t="shared" si="2090"/>
        <v>1</v>
      </c>
      <c r="GA490" s="1736">
        <f t="shared" si="2239"/>
        <v>0</v>
      </c>
      <c r="GB490" s="1">
        <f t="shared" si="2091"/>
        <v>0</v>
      </c>
      <c r="GC490" s="2219">
        <v>0</v>
      </c>
      <c r="GD490" s="1895">
        <v>1</v>
      </c>
      <c r="GE490" s="2132" t="s">
        <v>269</v>
      </c>
      <c r="GF490" s="2132" t="s">
        <v>278</v>
      </c>
      <c r="GG490" s="2105" t="s">
        <v>101</v>
      </c>
      <c r="GH490" s="2105" t="s">
        <v>20</v>
      </c>
      <c r="GI490" s="2105" t="s">
        <v>20</v>
      </c>
      <c r="GJ490" s="2105" t="s">
        <v>16</v>
      </c>
      <c r="GK490" s="2105" t="s">
        <v>16</v>
      </c>
      <c r="GL490" s="2147">
        <v>4</v>
      </c>
      <c r="GM490" s="707" t="s">
        <v>1309</v>
      </c>
      <c r="GN490" s="223" t="s">
        <v>1310</v>
      </c>
      <c r="GO490" s="460">
        <v>1</v>
      </c>
      <c r="GP490" s="238">
        <v>0</v>
      </c>
      <c r="GQ490" s="2086">
        <v>0</v>
      </c>
      <c r="GR490" s="2086">
        <v>0</v>
      </c>
      <c r="GS490" s="1895">
        <v>0</v>
      </c>
      <c r="GT490" s="2086">
        <v>0</v>
      </c>
      <c r="GU490" s="2086">
        <v>1</v>
      </c>
      <c r="GV490" s="1895">
        <v>0</v>
      </c>
    </row>
    <row r="491" spans="1:204" ht="51" customHeight="1" x14ac:dyDescent="0.25">
      <c r="B491" s="7156"/>
      <c r="C491" s="5685"/>
      <c r="D491" s="7164"/>
      <c r="E491" s="7145"/>
      <c r="F491" s="7166"/>
      <c r="G491" s="7166"/>
      <c r="H491" s="5707"/>
      <c r="I491" s="5707"/>
      <c r="J491" s="5707"/>
      <c r="K491" s="5707"/>
      <c r="L491" s="5707"/>
      <c r="M491" s="5707"/>
      <c r="N491" s="5698"/>
      <c r="O491" s="5707"/>
      <c r="P491" s="7107"/>
      <c r="Q491" s="5698"/>
      <c r="R491" s="7125"/>
      <c r="S491" s="5698"/>
      <c r="T491" s="5707"/>
      <c r="U491" s="7116"/>
      <c r="V491" s="5698"/>
      <c r="W491" s="7142"/>
      <c r="X491" s="5692"/>
      <c r="Y491" s="2147">
        <v>5</v>
      </c>
      <c r="Z491" s="778" t="s">
        <v>1311</v>
      </c>
      <c r="AA491" s="505" t="s">
        <v>1293</v>
      </c>
      <c r="AB491" s="414">
        <v>5</v>
      </c>
      <c r="AC491" s="238">
        <v>0</v>
      </c>
      <c r="AD491" s="544">
        <f t="shared" si="2221"/>
        <v>0</v>
      </c>
      <c r="AE491" s="238">
        <v>5</v>
      </c>
      <c r="AF491" s="544">
        <f t="shared" si="2222"/>
        <v>1</v>
      </c>
      <c r="AG491" s="238">
        <v>0</v>
      </c>
      <c r="AH491" s="544">
        <f t="shared" si="2223"/>
        <v>0</v>
      </c>
      <c r="AI491" s="238">
        <v>0</v>
      </c>
      <c r="AJ491" s="545">
        <f t="shared" si="2224"/>
        <v>0</v>
      </c>
      <c r="AK491" s="946">
        <f t="shared" si="2214"/>
        <v>1</v>
      </c>
      <c r="AL491" s="2322">
        <v>5</v>
      </c>
      <c r="AM491" s="959" t="s">
        <v>2309</v>
      </c>
      <c r="AN491" s="959" t="s">
        <v>2310</v>
      </c>
      <c r="AO491" s="970" t="s">
        <v>2318</v>
      </c>
      <c r="AP491" s="970" t="s">
        <v>2300</v>
      </c>
      <c r="AQ491" s="970">
        <v>100</v>
      </c>
      <c r="AR491" s="970" t="s">
        <v>1293</v>
      </c>
      <c r="AS491" s="1018" t="s">
        <v>1434</v>
      </c>
      <c r="AT491" s="2275"/>
      <c r="AU491" s="970" t="s">
        <v>1704</v>
      </c>
      <c r="AV491" s="5290">
        <v>5</v>
      </c>
      <c r="AW491" s="5291"/>
      <c r="AX491" s="4411">
        <f t="shared" si="2052"/>
        <v>0</v>
      </c>
      <c r="AY491" s="4450">
        <f t="shared" si="2053"/>
        <v>1</v>
      </c>
      <c r="AZ491" s="4411">
        <f t="shared" si="2054"/>
        <v>-1</v>
      </c>
      <c r="BA491" s="4496" t="e">
        <f t="shared" si="2055"/>
        <v>#DIV/0!</v>
      </c>
      <c r="BB491" s="4450">
        <f t="shared" si="2119"/>
        <v>5</v>
      </c>
      <c r="BC491" s="4104">
        <f t="shared" si="2120"/>
        <v>0</v>
      </c>
      <c r="BD491" s="1834">
        <f t="shared" si="2121"/>
        <v>1</v>
      </c>
      <c r="BE491" s="4468">
        <f t="shared" si="2215"/>
        <v>0</v>
      </c>
      <c r="BF491" s="6480">
        <v>5</v>
      </c>
      <c r="BG491" s="6480"/>
      <c r="BH491" s="3672">
        <f t="shared" si="2156"/>
        <v>0</v>
      </c>
      <c r="BI491" s="3716">
        <f t="shared" si="2058"/>
        <v>1</v>
      </c>
      <c r="BJ491" s="3111">
        <f t="shared" si="2059"/>
        <v>-1</v>
      </c>
      <c r="BK491" s="2963" t="e">
        <f t="shared" si="2060"/>
        <v>#DIV/0!</v>
      </c>
      <c r="BL491" s="3674">
        <f t="shared" si="2034"/>
        <v>4</v>
      </c>
      <c r="BM491" s="3122">
        <f t="shared" si="2061"/>
        <v>1</v>
      </c>
      <c r="BN491" s="1834">
        <f t="shared" si="2062"/>
        <v>0.8</v>
      </c>
      <c r="BO491" s="3708">
        <f t="shared" si="2204"/>
        <v>0</v>
      </c>
      <c r="BP491" s="3494"/>
      <c r="BQ491" s="6739">
        <v>5</v>
      </c>
      <c r="BR491" s="6739"/>
      <c r="BS491" s="2939">
        <f t="shared" si="2216"/>
        <v>5</v>
      </c>
      <c r="BT491" s="2361">
        <f t="shared" si="2217"/>
        <v>3</v>
      </c>
      <c r="BU491" s="2987">
        <f t="shared" si="2207"/>
        <v>2</v>
      </c>
      <c r="BV491" s="2963">
        <f t="shared" si="2208"/>
        <v>0.6</v>
      </c>
      <c r="BW491" s="2361">
        <f t="shared" si="2209"/>
        <v>3</v>
      </c>
      <c r="BX491" s="2953">
        <f t="shared" si="2210"/>
        <v>2</v>
      </c>
      <c r="BY491" s="1834">
        <f t="shared" si="2211"/>
        <v>0.6</v>
      </c>
      <c r="BZ491" s="3151"/>
      <c r="CA491" s="6657">
        <v>5</v>
      </c>
      <c r="CB491" s="6657"/>
      <c r="CC491" s="1790">
        <v>0</v>
      </c>
      <c r="CD491" s="1791">
        <v>0</v>
      </c>
      <c r="CE491" s="2359">
        <f t="shared" si="2063"/>
        <v>0</v>
      </c>
      <c r="CF491" s="1834">
        <v>0</v>
      </c>
      <c r="CG491" s="1971">
        <f t="shared" si="2226"/>
        <v>0</v>
      </c>
      <c r="CH491" s="2387">
        <f t="shared" si="2064"/>
        <v>5</v>
      </c>
      <c r="CI491" s="1834">
        <f t="shared" si="2227"/>
        <v>0</v>
      </c>
      <c r="CJ491" s="2479"/>
      <c r="CK491" s="2479"/>
      <c r="CL491" s="2479"/>
      <c r="CM491" s="722">
        <v>0</v>
      </c>
      <c r="CN491" s="722">
        <v>0</v>
      </c>
      <c r="CO491" s="1793">
        <v>0</v>
      </c>
      <c r="CP491" s="1729"/>
      <c r="CQ491" s="1729"/>
      <c r="CR491" s="1729"/>
      <c r="CS491" s="1729"/>
      <c r="CT491" s="1729"/>
      <c r="CU491" s="1729"/>
      <c r="CV491" s="1729"/>
      <c r="CW491" s="1729"/>
      <c r="CX491" s="1729"/>
      <c r="CY491" s="5735">
        <v>5</v>
      </c>
      <c r="CZ491" s="5789"/>
      <c r="DA491" s="4249">
        <v>0</v>
      </c>
      <c r="DB491" s="4249">
        <v>1</v>
      </c>
      <c r="DC491" s="4098">
        <f t="shared" si="2240"/>
        <v>1</v>
      </c>
      <c r="DD491" s="2969">
        <v>0</v>
      </c>
      <c r="DE491" s="4247">
        <f t="shared" si="2106"/>
        <v>5</v>
      </c>
      <c r="DF491" s="4097">
        <f t="shared" si="2066"/>
        <v>0</v>
      </c>
      <c r="DG491" s="1747">
        <f t="shared" si="2228"/>
        <v>1</v>
      </c>
      <c r="DH491" s="5736">
        <v>5</v>
      </c>
      <c r="DI491" s="5737"/>
      <c r="DJ491" s="4444">
        <v>0</v>
      </c>
      <c r="DK491" s="4444">
        <v>0</v>
      </c>
      <c r="DL491" s="5024">
        <f t="shared" si="2067"/>
        <v>0</v>
      </c>
      <c r="DM491" s="5025">
        <v>0</v>
      </c>
      <c r="DN491" s="4424">
        <f t="shared" si="2205"/>
        <v>5</v>
      </c>
      <c r="DO491" s="4097">
        <f t="shared" si="2069"/>
        <v>0</v>
      </c>
      <c r="DP491" s="1747">
        <f t="shared" si="2229"/>
        <v>1</v>
      </c>
      <c r="DQ491" s="5738">
        <v>5</v>
      </c>
      <c r="DR491" s="5738"/>
      <c r="DS491" s="2685">
        <v>0</v>
      </c>
      <c r="DT491" s="2685">
        <v>0</v>
      </c>
      <c r="DU491" s="4949">
        <f t="shared" si="2125"/>
        <v>0</v>
      </c>
      <c r="DV491" s="5030">
        <v>0</v>
      </c>
      <c r="DW491" s="2683">
        <f t="shared" si="2206"/>
        <v>5</v>
      </c>
      <c r="DX491" s="4097">
        <f t="shared" si="2127"/>
        <v>0</v>
      </c>
      <c r="DY491" s="1747">
        <f t="shared" si="2231"/>
        <v>1</v>
      </c>
      <c r="DZ491" s="5735">
        <v>5</v>
      </c>
      <c r="EA491" s="5789"/>
      <c r="EB491" s="3417">
        <v>0</v>
      </c>
      <c r="EC491" s="3417">
        <v>0</v>
      </c>
      <c r="ED491" s="1782">
        <f t="shared" si="2241"/>
        <v>0</v>
      </c>
      <c r="EE491" s="1509">
        <v>0</v>
      </c>
      <c r="EF491" s="3419">
        <f t="shared" si="2074"/>
        <v>3</v>
      </c>
      <c r="EG491" s="1780">
        <f t="shared" si="2075"/>
        <v>2</v>
      </c>
      <c r="EH491" s="1736">
        <f t="shared" si="2232"/>
        <v>0.6</v>
      </c>
      <c r="EI491" s="5736">
        <v>5</v>
      </c>
      <c r="EJ491" s="5737"/>
      <c r="EK491" s="3223">
        <v>0</v>
      </c>
      <c r="EL491" s="3223">
        <v>0</v>
      </c>
      <c r="EM491" s="1830">
        <f t="shared" si="2076"/>
        <v>0</v>
      </c>
      <c r="EN491" s="1509">
        <v>0</v>
      </c>
      <c r="EO491" s="3341">
        <f t="shared" si="2077"/>
        <v>3</v>
      </c>
      <c r="EP491" s="1780">
        <f t="shared" si="2078"/>
        <v>2</v>
      </c>
      <c r="EQ491" s="1736">
        <f t="shared" si="2233"/>
        <v>0.6</v>
      </c>
      <c r="ER491" s="5738">
        <v>5</v>
      </c>
      <c r="ES491" s="5738"/>
      <c r="ET491" s="3622">
        <v>0</v>
      </c>
      <c r="EU491" s="3622">
        <v>1</v>
      </c>
      <c r="EV491" s="3183">
        <f t="shared" si="2131"/>
        <v>-1</v>
      </c>
      <c r="EW491" s="2969">
        <v>0</v>
      </c>
      <c r="EX491" s="3621">
        <f t="shared" si="2196"/>
        <v>4</v>
      </c>
      <c r="EY491" s="1780">
        <f t="shared" si="2133"/>
        <v>1</v>
      </c>
      <c r="EZ491" s="1736">
        <f t="shared" si="2235"/>
        <v>0.8</v>
      </c>
      <c r="FA491" s="6786">
        <v>5</v>
      </c>
      <c r="FB491" s="6787"/>
      <c r="FC491" s="2522">
        <v>0</v>
      </c>
      <c r="FD491" s="2522">
        <v>0</v>
      </c>
      <c r="FE491" s="1735">
        <f t="shared" si="2242"/>
        <v>0</v>
      </c>
      <c r="FF491" s="1509">
        <v>0</v>
      </c>
      <c r="FG491" s="2742">
        <f t="shared" si="2083"/>
        <v>0</v>
      </c>
      <c r="FH491" s="1780">
        <f t="shared" si="2084"/>
        <v>5</v>
      </c>
      <c r="FI491" s="1736">
        <f t="shared" si="2236"/>
        <v>0</v>
      </c>
      <c r="FJ491" s="6768">
        <v>5</v>
      </c>
      <c r="FK491" s="6768"/>
      <c r="FL491" s="2522">
        <v>0</v>
      </c>
      <c r="FM491" s="2522">
        <v>0</v>
      </c>
      <c r="FN491" s="1780">
        <f t="shared" si="2085"/>
        <v>0</v>
      </c>
      <c r="FO491" s="1509">
        <v>0</v>
      </c>
      <c r="FP491" s="2587">
        <f t="shared" si="2086"/>
        <v>0</v>
      </c>
      <c r="FQ491" s="1780">
        <f t="shared" si="2087"/>
        <v>5</v>
      </c>
      <c r="FR491" s="1736">
        <f t="shared" si="2237"/>
        <v>0</v>
      </c>
      <c r="FS491" s="6768">
        <v>5</v>
      </c>
      <c r="FT491" s="6768"/>
      <c r="FU491" s="2522">
        <v>5</v>
      </c>
      <c r="FV491" s="2522">
        <v>3</v>
      </c>
      <c r="FW491" s="2946">
        <f t="shared" si="2088"/>
        <v>2</v>
      </c>
      <c r="FX491" s="2969">
        <v>0</v>
      </c>
      <c r="FY491" s="2587">
        <f t="shared" si="2089"/>
        <v>3</v>
      </c>
      <c r="FZ491" s="1780">
        <f t="shared" si="2090"/>
        <v>2</v>
      </c>
      <c r="GA491" s="1736">
        <f t="shared" si="2239"/>
        <v>0.6</v>
      </c>
      <c r="GB491" s="1">
        <f t="shared" si="2091"/>
        <v>0</v>
      </c>
      <c r="GC491" s="2219">
        <v>0</v>
      </c>
      <c r="GD491" s="1895">
        <v>1</v>
      </c>
      <c r="GE491" s="2132" t="s">
        <v>269</v>
      </c>
      <c r="GF491" s="2132" t="s">
        <v>278</v>
      </c>
      <c r="GG491" s="2105" t="s">
        <v>101</v>
      </c>
      <c r="GH491" s="2105" t="s">
        <v>20</v>
      </c>
      <c r="GI491" s="2105" t="s">
        <v>20</v>
      </c>
      <c r="GJ491" s="2105" t="s">
        <v>16</v>
      </c>
      <c r="GK491" s="2105" t="s">
        <v>16</v>
      </c>
      <c r="GL491" s="2147">
        <v>5</v>
      </c>
      <c r="GM491" s="707" t="s">
        <v>1311</v>
      </c>
      <c r="GN491" s="224" t="s">
        <v>1293</v>
      </c>
      <c r="GO491" s="460">
        <v>5</v>
      </c>
      <c r="GP491" s="238">
        <v>0</v>
      </c>
      <c r="GQ491" s="2086">
        <v>0</v>
      </c>
      <c r="GR491" s="2086">
        <v>0</v>
      </c>
      <c r="GS491" s="1895">
        <v>0</v>
      </c>
      <c r="GT491" s="2086">
        <v>0</v>
      </c>
      <c r="GU491" s="2086">
        <v>5</v>
      </c>
      <c r="GV491" s="1895">
        <v>0</v>
      </c>
    </row>
    <row r="492" spans="1:204" ht="38.25" customHeight="1" x14ac:dyDescent="0.25">
      <c r="B492" s="7156"/>
      <c r="C492" s="5685"/>
      <c r="D492" s="7164"/>
      <c r="E492" s="7145"/>
      <c r="F492" s="7166"/>
      <c r="G492" s="7166"/>
      <c r="H492" s="5707"/>
      <c r="I492" s="5707"/>
      <c r="J492" s="5707"/>
      <c r="K492" s="5707"/>
      <c r="L492" s="5707"/>
      <c r="M492" s="5707"/>
      <c r="N492" s="5698"/>
      <c r="O492" s="5707"/>
      <c r="P492" s="7107"/>
      <c r="Q492" s="5698"/>
      <c r="R492" s="7125"/>
      <c r="S492" s="5698"/>
      <c r="T492" s="5707"/>
      <c r="U492" s="7116"/>
      <c r="V492" s="5698"/>
      <c r="W492" s="7142"/>
      <c r="X492" s="5692"/>
      <c r="Y492" s="2147">
        <v>6</v>
      </c>
      <c r="Z492" s="778" t="s">
        <v>1312</v>
      </c>
      <c r="AA492" s="484" t="s">
        <v>784</v>
      </c>
      <c r="AB492" s="414">
        <v>24</v>
      </c>
      <c r="AC492" s="238">
        <v>0</v>
      </c>
      <c r="AD492" s="544">
        <f t="shared" si="2221"/>
        <v>0</v>
      </c>
      <c r="AE492" s="238">
        <v>0</v>
      </c>
      <c r="AF492" s="544">
        <f t="shared" si="2222"/>
        <v>0</v>
      </c>
      <c r="AG492" s="238">
        <v>24</v>
      </c>
      <c r="AH492" s="577">
        <f t="shared" si="2223"/>
        <v>1</v>
      </c>
      <c r="AI492" s="238">
        <v>0</v>
      </c>
      <c r="AJ492" s="577">
        <f t="shared" si="2224"/>
        <v>0</v>
      </c>
      <c r="AK492" s="946">
        <f t="shared" si="2214"/>
        <v>1</v>
      </c>
      <c r="AL492" s="2322">
        <v>6</v>
      </c>
      <c r="AM492" s="959" t="s">
        <v>2311</v>
      </c>
      <c r="AN492" s="959" t="s">
        <v>2312</v>
      </c>
      <c r="AO492" s="970" t="s">
        <v>2319</v>
      </c>
      <c r="AP492" s="970" t="s">
        <v>2301</v>
      </c>
      <c r="AQ492" s="970">
        <v>100</v>
      </c>
      <c r="AR492" s="970" t="s">
        <v>784</v>
      </c>
      <c r="AS492" s="1018" t="s">
        <v>1579</v>
      </c>
      <c r="AT492" s="2275"/>
      <c r="AU492" s="970" t="s">
        <v>1704</v>
      </c>
      <c r="AV492" s="5320">
        <v>24</v>
      </c>
      <c r="AW492" s="5321"/>
      <c r="AX492" s="4411">
        <f t="shared" si="2052"/>
        <v>0</v>
      </c>
      <c r="AY492" s="4450">
        <f t="shared" si="2053"/>
        <v>0</v>
      </c>
      <c r="AZ492" s="4411">
        <f t="shared" si="2054"/>
        <v>0</v>
      </c>
      <c r="BA492" s="4496" t="e">
        <f t="shared" si="2055"/>
        <v>#DIV/0!</v>
      </c>
      <c r="BB492" s="4450">
        <f t="shared" si="2119"/>
        <v>24</v>
      </c>
      <c r="BC492" s="4104">
        <f t="shared" si="2120"/>
        <v>0</v>
      </c>
      <c r="BD492" s="1834">
        <f t="shared" si="2121"/>
        <v>1</v>
      </c>
      <c r="BE492" s="4468">
        <f t="shared" si="2215"/>
        <v>0</v>
      </c>
      <c r="BF492" s="6572">
        <v>24</v>
      </c>
      <c r="BG492" s="6572"/>
      <c r="BH492" s="3672">
        <f t="shared" si="2156"/>
        <v>24</v>
      </c>
      <c r="BI492" s="3716">
        <f t="shared" si="2058"/>
        <v>24</v>
      </c>
      <c r="BJ492" s="3111">
        <f t="shared" si="2059"/>
        <v>0</v>
      </c>
      <c r="BK492" s="2963">
        <f t="shared" si="2060"/>
        <v>1</v>
      </c>
      <c r="BL492" s="3674">
        <f t="shared" si="2034"/>
        <v>24</v>
      </c>
      <c r="BM492" s="3122">
        <f t="shared" si="2061"/>
        <v>0</v>
      </c>
      <c r="BN492" s="1834">
        <f t="shared" si="2062"/>
        <v>1</v>
      </c>
      <c r="BO492" s="3708">
        <f t="shared" si="2204"/>
        <v>0</v>
      </c>
      <c r="BP492" s="3494"/>
      <c r="BQ492" s="7368">
        <v>24</v>
      </c>
      <c r="BR492" s="7368"/>
      <c r="BS492" s="2939">
        <f t="shared" si="2216"/>
        <v>0</v>
      </c>
      <c r="BT492" s="2361">
        <f t="shared" si="2217"/>
        <v>0</v>
      </c>
      <c r="BU492" s="2987">
        <f t="shared" si="2207"/>
        <v>0</v>
      </c>
      <c r="BV492" s="2963" t="e">
        <f t="shared" si="2208"/>
        <v>#DIV/0!</v>
      </c>
      <c r="BW492" s="2361">
        <f t="shared" si="2209"/>
        <v>0</v>
      </c>
      <c r="BX492" s="2953">
        <f t="shared" si="2210"/>
        <v>24</v>
      </c>
      <c r="BY492" s="1834">
        <f t="shared" si="2211"/>
        <v>0</v>
      </c>
      <c r="BZ492" s="3151"/>
      <c r="CA492" s="6921">
        <v>24</v>
      </c>
      <c r="CB492" s="6921"/>
      <c r="CC492" s="1790">
        <v>0</v>
      </c>
      <c r="CD492" s="1791">
        <v>0</v>
      </c>
      <c r="CE492" s="2359">
        <f t="shared" si="2063"/>
        <v>0</v>
      </c>
      <c r="CF492" s="1834">
        <v>0</v>
      </c>
      <c r="CG492" s="1971">
        <f t="shared" si="2226"/>
        <v>0</v>
      </c>
      <c r="CH492" s="2387">
        <f t="shared" si="2064"/>
        <v>24</v>
      </c>
      <c r="CI492" s="1834">
        <f t="shared" si="2227"/>
        <v>0</v>
      </c>
      <c r="CJ492" s="2479"/>
      <c r="CK492" s="2479"/>
      <c r="CL492" s="2479"/>
      <c r="CM492" s="722">
        <v>0</v>
      </c>
      <c r="CN492" s="722">
        <v>0</v>
      </c>
      <c r="CO492" s="1793">
        <v>0</v>
      </c>
      <c r="CP492" s="1729"/>
      <c r="CQ492" s="1729"/>
      <c r="CR492" s="1729"/>
      <c r="CS492" s="1729"/>
      <c r="CT492" s="1729"/>
      <c r="CU492" s="1729"/>
      <c r="CV492" s="1729"/>
      <c r="CW492" s="1729"/>
      <c r="CX492" s="1729"/>
      <c r="CY492" s="5735">
        <v>24</v>
      </c>
      <c r="CZ492" s="5789"/>
      <c r="DA492" s="4249">
        <v>0</v>
      </c>
      <c r="DB492" s="4249">
        <v>0</v>
      </c>
      <c r="DC492" s="4098">
        <f t="shared" si="2240"/>
        <v>0</v>
      </c>
      <c r="DD492" s="2969">
        <v>0</v>
      </c>
      <c r="DE492" s="4247">
        <f t="shared" si="2106"/>
        <v>24</v>
      </c>
      <c r="DF492" s="4097">
        <f t="shared" si="2066"/>
        <v>0</v>
      </c>
      <c r="DG492" s="1747">
        <f t="shared" si="2228"/>
        <v>1</v>
      </c>
      <c r="DH492" s="5736">
        <v>24</v>
      </c>
      <c r="DI492" s="5737"/>
      <c r="DJ492" s="4444">
        <v>0</v>
      </c>
      <c r="DK492" s="4444">
        <v>0</v>
      </c>
      <c r="DL492" s="5024">
        <f t="shared" si="2067"/>
        <v>0</v>
      </c>
      <c r="DM492" s="5025">
        <v>0</v>
      </c>
      <c r="DN492" s="4424">
        <f t="shared" si="2205"/>
        <v>24</v>
      </c>
      <c r="DO492" s="4097">
        <f t="shared" si="2069"/>
        <v>0</v>
      </c>
      <c r="DP492" s="1747">
        <f t="shared" si="2229"/>
        <v>1</v>
      </c>
      <c r="DQ492" s="5738">
        <v>24</v>
      </c>
      <c r="DR492" s="5738"/>
      <c r="DS492" s="2685">
        <v>0</v>
      </c>
      <c r="DT492" s="2685">
        <v>0</v>
      </c>
      <c r="DU492" s="4949">
        <f t="shared" si="2125"/>
        <v>0</v>
      </c>
      <c r="DV492" s="5030">
        <v>0</v>
      </c>
      <c r="DW492" s="2683">
        <f t="shared" si="2206"/>
        <v>24</v>
      </c>
      <c r="DX492" s="4097">
        <f t="shared" si="2127"/>
        <v>0</v>
      </c>
      <c r="DY492" s="1747">
        <f t="shared" si="2231"/>
        <v>1</v>
      </c>
      <c r="DZ492" s="5735">
        <v>24</v>
      </c>
      <c r="EA492" s="5789"/>
      <c r="EB492" s="3417">
        <v>24</v>
      </c>
      <c r="EC492" s="3417">
        <v>24</v>
      </c>
      <c r="ED492" s="1782">
        <f t="shared" si="2241"/>
        <v>0</v>
      </c>
      <c r="EE492" s="1509">
        <v>0</v>
      </c>
      <c r="EF492" s="3419">
        <f t="shared" si="2074"/>
        <v>24</v>
      </c>
      <c r="EG492" s="1780">
        <f t="shared" si="2075"/>
        <v>0</v>
      </c>
      <c r="EH492" s="1736">
        <f t="shared" si="2232"/>
        <v>1</v>
      </c>
      <c r="EI492" s="5736">
        <v>24</v>
      </c>
      <c r="EJ492" s="5737"/>
      <c r="EK492" s="3223">
        <v>0</v>
      </c>
      <c r="EL492" s="3223">
        <v>0</v>
      </c>
      <c r="EM492" s="1830">
        <f t="shared" si="2076"/>
        <v>0</v>
      </c>
      <c r="EN492" s="1509">
        <v>0</v>
      </c>
      <c r="EO492" s="3341">
        <f t="shared" si="2077"/>
        <v>24</v>
      </c>
      <c r="EP492" s="1780">
        <f t="shared" si="2078"/>
        <v>0</v>
      </c>
      <c r="EQ492" s="1736">
        <f t="shared" si="2233"/>
        <v>1</v>
      </c>
      <c r="ER492" s="5738">
        <v>24</v>
      </c>
      <c r="ES492" s="5738"/>
      <c r="ET492" s="3622">
        <v>0</v>
      </c>
      <c r="EU492" s="3622">
        <v>0</v>
      </c>
      <c r="EV492" s="3183">
        <f t="shared" si="2131"/>
        <v>0</v>
      </c>
      <c r="EW492" s="2969">
        <v>0</v>
      </c>
      <c r="EX492" s="3621">
        <f t="shared" si="2196"/>
        <v>24</v>
      </c>
      <c r="EY492" s="1780">
        <f t="shared" si="2133"/>
        <v>0</v>
      </c>
      <c r="EZ492" s="1736">
        <f t="shared" si="2235"/>
        <v>1</v>
      </c>
      <c r="FA492" s="6786">
        <v>24</v>
      </c>
      <c r="FB492" s="6787"/>
      <c r="FC492" s="2522">
        <v>0</v>
      </c>
      <c r="FD492" s="2522">
        <v>0</v>
      </c>
      <c r="FE492" s="1735">
        <f t="shared" si="2242"/>
        <v>0</v>
      </c>
      <c r="FF492" s="1509">
        <v>0</v>
      </c>
      <c r="FG492" s="2742">
        <f t="shared" si="2083"/>
        <v>0</v>
      </c>
      <c r="FH492" s="1780">
        <f t="shared" si="2084"/>
        <v>24</v>
      </c>
      <c r="FI492" s="1736">
        <f t="shared" si="2236"/>
        <v>0</v>
      </c>
      <c r="FJ492" s="6768">
        <v>24</v>
      </c>
      <c r="FK492" s="6768"/>
      <c r="FL492" s="2522">
        <v>0</v>
      </c>
      <c r="FM492" s="2522">
        <v>0</v>
      </c>
      <c r="FN492" s="1780">
        <f t="shared" si="2085"/>
        <v>0</v>
      </c>
      <c r="FO492" s="1509">
        <v>0</v>
      </c>
      <c r="FP492" s="2587">
        <f t="shared" si="2086"/>
        <v>0</v>
      </c>
      <c r="FQ492" s="1780">
        <f t="shared" si="2087"/>
        <v>24</v>
      </c>
      <c r="FR492" s="1736">
        <f t="shared" si="2237"/>
        <v>0</v>
      </c>
      <c r="FS492" s="6768">
        <v>24</v>
      </c>
      <c r="FT492" s="6768"/>
      <c r="FU492" s="2522">
        <v>0</v>
      </c>
      <c r="FV492" s="2522">
        <v>0</v>
      </c>
      <c r="FW492" s="2946">
        <f t="shared" si="2088"/>
        <v>0</v>
      </c>
      <c r="FX492" s="2969">
        <v>0</v>
      </c>
      <c r="FY492" s="2587">
        <f t="shared" si="2089"/>
        <v>0</v>
      </c>
      <c r="FZ492" s="1780">
        <f t="shared" si="2090"/>
        <v>24</v>
      </c>
      <c r="GA492" s="1736">
        <f t="shared" si="2239"/>
        <v>0</v>
      </c>
      <c r="GB492" s="1">
        <f t="shared" si="2091"/>
        <v>1</v>
      </c>
      <c r="GC492" s="2219">
        <v>0</v>
      </c>
      <c r="GD492" s="1895">
        <v>1</v>
      </c>
      <c r="GE492" s="2132" t="s">
        <v>269</v>
      </c>
      <c r="GF492" s="2132" t="s">
        <v>278</v>
      </c>
      <c r="GG492" s="2105" t="s">
        <v>101</v>
      </c>
      <c r="GH492" s="2105" t="s">
        <v>20</v>
      </c>
      <c r="GI492" s="2105" t="s">
        <v>20</v>
      </c>
      <c r="GJ492" s="2105" t="s">
        <v>16</v>
      </c>
      <c r="GK492" s="2105" t="s">
        <v>16</v>
      </c>
      <c r="GL492" s="2147">
        <v>6</v>
      </c>
      <c r="GM492" s="707" t="s">
        <v>1312</v>
      </c>
      <c r="GN492" s="223" t="s">
        <v>784</v>
      </c>
      <c r="GO492" s="460">
        <v>24</v>
      </c>
      <c r="GP492" s="238">
        <v>0</v>
      </c>
      <c r="GQ492" s="2086">
        <v>0</v>
      </c>
      <c r="GR492" s="2086">
        <v>0</v>
      </c>
      <c r="GS492" s="1895">
        <v>0</v>
      </c>
      <c r="GT492" s="2086">
        <v>0</v>
      </c>
      <c r="GU492" s="2086">
        <v>24</v>
      </c>
      <c r="GV492" s="1895">
        <v>0</v>
      </c>
    </row>
    <row r="493" spans="1:204" ht="38.25" customHeight="1" x14ac:dyDescent="0.25">
      <c r="B493" s="7156"/>
      <c r="C493" s="5685"/>
      <c r="D493" s="7164"/>
      <c r="E493" s="7145"/>
      <c r="F493" s="7166"/>
      <c r="G493" s="7166"/>
      <c r="H493" s="5707"/>
      <c r="I493" s="5707"/>
      <c r="J493" s="5707"/>
      <c r="K493" s="5707"/>
      <c r="L493" s="5707"/>
      <c r="M493" s="5707"/>
      <c r="N493" s="5698"/>
      <c r="O493" s="5707"/>
      <c r="P493" s="7107"/>
      <c r="Q493" s="5698"/>
      <c r="R493" s="7125"/>
      <c r="S493" s="5698"/>
      <c r="T493" s="5707"/>
      <c r="U493" s="7116"/>
      <c r="V493" s="5698"/>
      <c r="W493" s="7142"/>
      <c r="X493" s="5692"/>
      <c r="Y493" s="2147">
        <v>7</v>
      </c>
      <c r="Z493" s="778" t="s">
        <v>1313</v>
      </c>
      <c r="AA493" s="484" t="s">
        <v>936</v>
      </c>
      <c r="AB493" s="414">
        <v>1</v>
      </c>
      <c r="AC493" s="238">
        <v>0</v>
      </c>
      <c r="AD493" s="544">
        <f t="shared" si="2221"/>
        <v>0</v>
      </c>
      <c r="AE493" s="238">
        <v>1</v>
      </c>
      <c r="AF493" s="544">
        <f t="shared" si="2222"/>
        <v>1</v>
      </c>
      <c r="AG493" s="238">
        <v>0</v>
      </c>
      <c r="AH493" s="577">
        <f t="shared" si="2223"/>
        <v>0</v>
      </c>
      <c r="AI493" s="238">
        <v>0</v>
      </c>
      <c r="AJ493" s="577">
        <f t="shared" si="2224"/>
        <v>0</v>
      </c>
      <c r="AK493" s="946">
        <f t="shared" si="2214"/>
        <v>1</v>
      </c>
      <c r="AL493" s="2322">
        <v>7</v>
      </c>
      <c r="AM493" s="959" t="s">
        <v>2313</v>
      </c>
      <c r="AN493" s="959" t="s">
        <v>2305</v>
      </c>
      <c r="AO493" s="970" t="s">
        <v>2317</v>
      </c>
      <c r="AP493" s="970" t="s">
        <v>2299</v>
      </c>
      <c r="AQ493" s="970">
        <v>100</v>
      </c>
      <c r="AR493" s="970" t="s">
        <v>936</v>
      </c>
      <c r="AS493" s="1018" t="s">
        <v>1579</v>
      </c>
      <c r="AT493" s="2275"/>
      <c r="AU493" s="970" t="s">
        <v>1704</v>
      </c>
      <c r="AV493" s="5290">
        <v>1</v>
      </c>
      <c r="AW493" s="5291"/>
      <c r="AX493" s="4411">
        <f t="shared" si="2052"/>
        <v>0</v>
      </c>
      <c r="AY493" s="4450">
        <f t="shared" si="2053"/>
        <v>0</v>
      </c>
      <c r="AZ493" s="4411">
        <f t="shared" si="2054"/>
        <v>0</v>
      </c>
      <c r="BA493" s="4496" t="e">
        <f t="shared" si="2055"/>
        <v>#DIV/0!</v>
      </c>
      <c r="BB493" s="4450">
        <f t="shared" si="2119"/>
        <v>1</v>
      </c>
      <c r="BC493" s="4104">
        <f t="shared" si="2120"/>
        <v>0</v>
      </c>
      <c r="BD493" s="1834">
        <f t="shared" si="2121"/>
        <v>1</v>
      </c>
      <c r="BE493" s="4468">
        <f t="shared" si="2215"/>
        <v>0</v>
      </c>
      <c r="BF493" s="6480">
        <v>1</v>
      </c>
      <c r="BG493" s="6480"/>
      <c r="BH493" s="3672">
        <f t="shared" si="2156"/>
        <v>0</v>
      </c>
      <c r="BI493" s="3716">
        <f t="shared" si="2058"/>
        <v>0</v>
      </c>
      <c r="BJ493" s="3111">
        <f t="shared" si="2059"/>
        <v>0</v>
      </c>
      <c r="BK493" s="2963" t="e">
        <f t="shared" si="2060"/>
        <v>#DIV/0!</v>
      </c>
      <c r="BL493" s="3674">
        <f t="shared" si="2034"/>
        <v>1</v>
      </c>
      <c r="BM493" s="3122">
        <f t="shared" si="2061"/>
        <v>0</v>
      </c>
      <c r="BN493" s="1834">
        <f t="shared" si="2062"/>
        <v>1</v>
      </c>
      <c r="BO493" s="3708">
        <f t="shared" si="2204"/>
        <v>0</v>
      </c>
      <c r="BP493" s="3494"/>
      <c r="BQ493" s="6739">
        <v>1</v>
      </c>
      <c r="BR493" s="6739"/>
      <c r="BS493" s="2939">
        <f t="shared" si="2216"/>
        <v>1</v>
      </c>
      <c r="BT493" s="2361">
        <f t="shared" si="2217"/>
        <v>1</v>
      </c>
      <c r="BU493" s="2987">
        <f t="shared" si="2207"/>
        <v>0</v>
      </c>
      <c r="BV493" s="2963">
        <f t="shared" si="2208"/>
        <v>1</v>
      </c>
      <c r="BW493" s="2361">
        <f t="shared" si="2209"/>
        <v>1</v>
      </c>
      <c r="BX493" s="2953">
        <f t="shared" si="2210"/>
        <v>0</v>
      </c>
      <c r="BY493" s="1834">
        <f t="shared" si="2211"/>
        <v>1</v>
      </c>
      <c r="BZ493" s="3151"/>
      <c r="CA493" s="6657">
        <v>1</v>
      </c>
      <c r="CB493" s="6657"/>
      <c r="CC493" s="1790">
        <v>0</v>
      </c>
      <c r="CD493" s="1791">
        <v>0</v>
      </c>
      <c r="CE493" s="2359">
        <f t="shared" si="2063"/>
        <v>0</v>
      </c>
      <c r="CF493" s="1834">
        <v>0</v>
      </c>
      <c r="CG493" s="1971">
        <f t="shared" si="2226"/>
        <v>0</v>
      </c>
      <c r="CH493" s="2387">
        <f t="shared" si="2064"/>
        <v>1</v>
      </c>
      <c r="CI493" s="1834">
        <f t="shared" si="2227"/>
        <v>0</v>
      </c>
      <c r="CJ493" s="2479"/>
      <c r="CK493" s="2479"/>
      <c r="CL493" s="2479"/>
      <c r="CM493" s="722">
        <v>0</v>
      </c>
      <c r="CN493" s="722">
        <v>0</v>
      </c>
      <c r="CO493" s="1793">
        <v>0</v>
      </c>
      <c r="CP493" s="1729"/>
      <c r="CQ493" s="1729"/>
      <c r="CR493" s="1729"/>
      <c r="CS493" s="1729"/>
      <c r="CT493" s="1729"/>
      <c r="CU493" s="1729"/>
      <c r="CV493" s="1729"/>
      <c r="CW493" s="1729"/>
      <c r="CX493" s="1729"/>
      <c r="CY493" s="5735">
        <v>1</v>
      </c>
      <c r="CZ493" s="5789"/>
      <c r="DA493" s="4249">
        <v>0</v>
      </c>
      <c r="DB493" s="4249">
        <v>0</v>
      </c>
      <c r="DC493" s="4098">
        <f t="shared" si="2240"/>
        <v>0</v>
      </c>
      <c r="DD493" s="2969">
        <v>0</v>
      </c>
      <c r="DE493" s="4247">
        <f t="shared" si="2106"/>
        <v>1</v>
      </c>
      <c r="DF493" s="4097">
        <f t="shared" si="2066"/>
        <v>0</v>
      </c>
      <c r="DG493" s="1747">
        <f t="shared" si="2228"/>
        <v>1</v>
      </c>
      <c r="DH493" s="5736">
        <v>1</v>
      </c>
      <c r="DI493" s="5737"/>
      <c r="DJ493" s="4444">
        <v>0</v>
      </c>
      <c r="DK493" s="4444">
        <v>0</v>
      </c>
      <c r="DL493" s="5024">
        <f t="shared" si="2067"/>
        <v>0</v>
      </c>
      <c r="DM493" s="5025">
        <v>0</v>
      </c>
      <c r="DN493" s="4424">
        <f t="shared" si="2205"/>
        <v>1</v>
      </c>
      <c r="DO493" s="4097">
        <f t="shared" si="2069"/>
        <v>0</v>
      </c>
      <c r="DP493" s="1747">
        <f t="shared" si="2229"/>
        <v>1</v>
      </c>
      <c r="DQ493" s="5738">
        <v>1</v>
      </c>
      <c r="DR493" s="5738"/>
      <c r="DS493" s="2685">
        <v>0</v>
      </c>
      <c r="DT493" s="2685">
        <v>0</v>
      </c>
      <c r="DU493" s="4949">
        <f t="shared" si="2125"/>
        <v>0</v>
      </c>
      <c r="DV493" s="5030">
        <v>0</v>
      </c>
      <c r="DW493" s="2683">
        <f t="shared" si="2206"/>
        <v>1</v>
      </c>
      <c r="DX493" s="4097">
        <f t="shared" si="2127"/>
        <v>0</v>
      </c>
      <c r="DY493" s="1747">
        <f t="shared" si="2231"/>
        <v>1</v>
      </c>
      <c r="DZ493" s="5735">
        <v>1</v>
      </c>
      <c r="EA493" s="5789"/>
      <c r="EB493" s="3417">
        <v>0</v>
      </c>
      <c r="EC493" s="3417">
        <v>0</v>
      </c>
      <c r="ED493" s="1782">
        <f t="shared" si="2241"/>
        <v>0</v>
      </c>
      <c r="EE493" s="1509">
        <v>0</v>
      </c>
      <c r="EF493" s="3419">
        <f t="shared" si="2074"/>
        <v>1</v>
      </c>
      <c r="EG493" s="1780">
        <f t="shared" si="2075"/>
        <v>0</v>
      </c>
      <c r="EH493" s="1736">
        <f t="shared" si="2232"/>
        <v>1</v>
      </c>
      <c r="EI493" s="5736">
        <v>1</v>
      </c>
      <c r="EJ493" s="5737"/>
      <c r="EK493" s="3223">
        <v>0</v>
      </c>
      <c r="EL493" s="3223">
        <v>0</v>
      </c>
      <c r="EM493" s="1830">
        <f t="shared" si="2076"/>
        <v>0</v>
      </c>
      <c r="EN493" s="1509">
        <v>0</v>
      </c>
      <c r="EO493" s="3341">
        <f t="shared" si="2077"/>
        <v>1</v>
      </c>
      <c r="EP493" s="1780">
        <f t="shared" si="2078"/>
        <v>0</v>
      </c>
      <c r="EQ493" s="1736">
        <f t="shared" si="2233"/>
        <v>1</v>
      </c>
      <c r="ER493" s="5738">
        <v>1</v>
      </c>
      <c r="ES493" s="5738"/>
      <c r="ET493" s="3622">
        <v>0</v>
      </c>
      <c r="EU493" s="3622">
        <v>0</v>
      </c>
      <c r="EV493" s="3183">
        <f t="shared" si="2131"/>
        <v>0</v>
      </c>
      <c r="EW493" s="2969">
        <v>0</v>
      </c>
      <c r="EX493" s="3621">
        <f t="shared" si="2196"/>
        <v>1</v>
      </c>
      <c r="EY493" s="1780">
        <f t="shared" si="2133"/>
        <v>0</v>
      </c>
      <c r="EZ493" s="1736">
        <f t="shared" si="2235"/>
        <v>1</v>
      </c>
      <c r="FA493" s="6786">
        <v>1</v>
      </c>
      <c r="FB493" s="6787"/>
      <c r="FC493" s="2522">
        <v>0</v>
      </c>
      <c r="FD493" s="2522">
        <v>0</v>
      </c>
      <c r="FE493" s="1735">
        <f t="shared" si="2242"/>
        <v>0</v>
      </c>
      <c r="FF493" s="1509">
        <v>0</v>
      </c>
      <c r="FG493" s="2742">
        <f t="shared" si="2083"/>
        <v>0</v>
      </c>
      <c r="FH493" s="1780">
        <f t="shared" si="2084"/>
        <v>1</v>
      </c>
      <c r="FI493" s="1736">
        <f t="shared" si="2236"/>
        <v>0</v>
      </c>
      <c r="FJ493" s="6768">
        <v>1</v>
      </c>
      <c r="FK493" s="6768"/>
      <c r="FL493" s="2522">
        <v>1</v>
      </c>
      <c r="FM493" s="2522">
        <v>1</v>
      </c>
      <c r="FN493" s="1780">
        <f t="shared" si="2085"/>
        <v>0</v>
      </c>
      <c r="FO493" s="1509">
        <v>0</v>
      </c>
      <c r="FP493" s="2587">
        <f t="shared" si="2086"/>
        <v>1</v>
      </c>
      <c r="FQ493" s="1780">
        <f t="shared" si="2087"/>
        <v>0</v>
      </c>
      <c r="FR493" s="1736">
        <f t="shared" si="2237"/>
        <v>1</v>
      </c>
      <c r="FS493" s="6768">
        <v>1</v>
      </c>
      <c r="FT493" s="6768"/>
      <c r="FU493" s="2522">
        <v>0</v>
      </c>
      <c r="FV493" s="2522">
        <v>0</v>
      </c>
      <c r="FW493" s="2946">
        <f t="shared" si="2088"/>
        <v>0</v>
      </c>
      <c r="FX493" s="2969">
        <v>0</v>
      </c>
      <c r="FY493" s="2587">
        <f t="shared" si="2089"/>
        <v>1</v>
      </c>
      <c r="FZ493" s="1780">
        <f t="shared" si="2090"/>
        <v>0</v>
      </c>
      <c r="GA493" s="1736">
        <f t="shared" si="2239"/>
        <v>1</v>
      </c>
      <c r="GB493" s="1">
        <f t="shared" si="2091"/>
        <v>0</v>
      </c>
      <c r="GC493" s="2219">
        <v>0</v>
      </c>
      <c r="GD493" s="1895">
        <v>1</v>
      </c>
      <c r="GE493" s="2132" t="s">
        <v>269</v>
      </c>
      <c r="GF493" s="2132" t="s">
        <v>278</v>
      </c>
      <c r="GG493" s="2105" t="s">
        <v>101</v>
      </c>
      <c r="GH493" s="2105" t="s">
        <v>20</v>
      </c>
      <c r="GI493" s="2105" t="s">
        <v>20</v>
      </c>
      <c r="GJ493" s="2105" t="s">
        <v>16</v>
      </c>
      <c r="GK493" s="2105" t="s">
        <v>16</v>
      </c>
      <c r="GL493" s="2147">
        <v>7</v>
      </c>
      <c r="GM493" s="707" t="s">
        <v>1313</v>
      </c>
      <c r="GN493" s="223" t="s">
        <v>936</v>
      </c>
      <c r="GO493" s="460">
        <v>1</v>
      </c>
      <c r="GP493" s="238">
        <v>0</v>
      </c>
      <c r="GQ493" s="2086">
        <v>0</v>
      </c>
      <c r="GR493" s="2086">
        <v>0</v>
      </c>
      <c r="GS493" s="1895">
        <v>0</v>
      </c>
      <c r="GT493" s="2086">
        <v>0</v>
      </c>
      <c r="GU493" s="2086">
        <v>1</v>
      </c>
      <c r="GV493" s="1895">
        <v>0</v>
      </c>
    </row>
    <row r="494" spans="1:204" ht="38.25" customHeight="1" x14ac:dyDescent="0.25">
      <c r="B494" s="7156"/>
      <c r="C494" s="5686"/>
      <c r="D494" s="7101"/>
      <c r="E494" s="7103"/>
      <c r="F494" s="7167"/>
      <c r="G494" s="7167"/>
      <c r="H494" s="5708"/>
      <c r="I494" s="5708"/>
      <c r="J494" s="5708"/>
      <c r="K494" s="5708"/>
      <c r="L494" s="5708"/>
      <c r="M494" s="5708"/>
      <c r="N494" s="5699"/>
      <c r="O494" s="5708"/>
      <c r="P494" s="7108"/>
      <c r="Q494" s="5699"/>
      <c r="R494" s="7110"/>
      <c r="S494" s="5699"/>
      <c r="T494" s="5708"/>
      <c r="U494" s="7117"/>
      <c r="V494" s="5699"/>
      <c r="W494" s="7143"/>
      <c r="X494" s="5693"/>
      <c r="Y494" s="2148">
        <v>8</v>
      </c>
      <c r="Z494" s="5479" t="s">
        <v>1314</v>
      </c>
      <c r="AA494" s="527" t="s">
        <v>936</v>
      </c>
      <c r="AB494" s="417">
        <v>1</v>
      </c>
      <c r="AC494" s="703">
        <v>0</v>
      </c>
      <c r="AD494" s="656">
        <f t="shared" si="2221"/>
        <v>0</v>
      </c>
      <c r="AE494" s="703">
        <v>1</v>
      </c>
      <c r="AF494" s="656">
        <f t="shared" si="2222"/>
        <v>1</v>
      </c>
      <c r="AG494" s="703">
        <v>0</v>
      </c>
      <c r="AH494" s="656">
        <f t="shared" si="2223"/>
        <v>0</v>
      </c>
      <c r="AI494" s="703">
        <v>0</v>
      </c>
      <c r="AJ494" s="656">
        <f t="shared" si="2224"/>
        <v>0</v>
      </c>
      <c r="AK494" s="946">
        <f t="shared" si="2214"/>
        <v>1</v>
      </c>
      <c r="AL494" s="2322">
        <v>8</v>
      </c>
      <c r="AM494" s="959" t="s">
        <v>2314</v>
      </c>
      <c r="AN494" s="959" t="s">
        <v>2305</v>
      </c>
      <c r="AO494" s="970" t="s">
        <v>2317</v>
      </c>
      <c r="AP494" s="970" t="s">
        <v>2299</v>
      </c>
      <c r="AQ494" s="970">
        <v>100</v>
      </c>
      <c r="AR494" s="970" t="s">
        <v>936</v>
      </c>
      <c r="AS494" s="1018" t="s">
        <v>1579</v>
      </c>
      <c r="AT494" s="2275"/>
      <c r="AU494" s="970" t="s">
        <v>1704</v>
      </c>
      <c r="AV494" s="5290">
        <v>1</v>
      </c>
      <c r="AW494" s="5291"/>
      <c r="AX494" s="4411">
        <f t="shared" si="2052"/>
        <v>0</v>
      </c>
      <c r="AY494" s="4450">
        <f t="shared" si="2053"/>
        <v>0</v>
      </c>
      <c r="AZ494" s="4411">
        <f t="shared" si="2054"/>
        <v>0</v>
      </c>
      <c r="BA494" s="4496" t="e">
        <f t="shared" si="2055"/>
        <v>#DIV/0!</v>
      </c>
      <c r="BB494" s="4450">
        <f t="shared" si="2119"/>
        <v>1</v>
      </c>
      <c r="BC494" s="4104">
        <f t="shared" si="2120"/>
        <v>0</v>
      </c>
      <c r="BD494" s="1834">
        <f t="shared" si="2121"/>
        <v>1</v>
      </c>
      <c r="BE494" s="4468">
        <f t="shared" si="2215"/>
        <v>0</v>
      </c>
      <c r="BF494" s="6480">
        <v>1</v>
      </c>
      <c r="BG494" s="6480"/>
      <c r="BH494" s="3672">
        <f t="shared" si="2156"/>
        <v>0</v>
      </c>
      <c r="BI494" s="3716">
        <f t="shared" si="2058"/>
        <v>0</v>
      </c>
      <c r="BJ494" s="3111">
        <f t="shared" si="2059"/>
        <v>0</v>
      </c>
      <c r="BK494" s="2963" t="e">
        <f t="shared" si="2060"/>
        <v>#DIV/0!</v>
      </c>
      <c r="BL494" s="3674">
        <f t="shared" si="2034"/>
        <v>1</v>
      </c>
      <c r="BM494" s="3122">
        <f t="shared" si="2061"/>
        <v>0</v>
      </c>
      <c r="BN494" s="1834">
        <f t="shared" si="2062"/>
        <v>1</v>
      </c>
      <c r="BO494" s="3708">
        <f t="shared" si="2204"/>
        <v>0</v>
      </c>
      <c r="BP494" s="3494"/>
      <c r="BQ494" s="6739">
        <v>1</v>
      </c>
      <c r="BR494" s="6739"/>
      <c r="BS494" s="2939">
        <f t="shared" si="2216"/>
        <v>1</v>
      </c>
      <c r="BT494" s="2361">
        <f t="shared" si="2217"/>
        <v>1</v>
      </c>
      <c r="BU494" s="2987">
        <f t="shared" si="2207"/>
        <v>0</v>
      </c>
      <c r="BV494" s="2963">
        <f t="shared" si="2208"/>
        <v>1</v>
      </c>
      <c r="BW494" s="2361">
        <f t="shared" si="2209"/>
        <v>1</v>
      </c>
      <c r="BX494" s="2953">
        <f t="shared" si="2210"/>
        <v>0</v>
      </c>
      <c r="BY494" s="1834">
        <f t="shared" si="2211"/>
        <v>1</v>
      </c>
      <c r="BZ494" s="3151"/>
      <c r="CA494" s="6657">
        <v>1</v>
      </c>
      <c r="CB494" s="6657"/>
      <c r="CC494" s="1790">
        <v>0</v>
      </c>
      <c r="CD494" s="1791">
        <v>0</v>
      </c>
      <c r="CE494" s="2359">
        <f t="shared" si="2063"/>
        <v>0</v>
      </c>
      <c r="CF494" s="1834">
        <v>0</v>
      </c>
      <c r="CG494" s="1971">
        <f t="shared" si="2226"/>
        <v>0</v>
      </c>
      <c r="CH494" s="2387">
        <f t="shared" si="2064"/>
        <v>1</v>
      </c>
      <c r="CI494" s="1834">
        <f t="shared" si="2227"/>
        <v>0</v>
      </c>
      <c r="CJ494" s="987"/>
      <c r="CK494" s="987"/>
      <c r="CL494" s="2479"/>
      <c r="CM494" s="1794">
        <v>0</v>
      </c>
      <c r="CN494" s="1794">
        <v>0</v>
      </c>
      <c r="CO494" s="1795">
        <v>0</v>
      </c>
      <c r="CP494" s="1729"/>
      <c r="CQ494" s="1729"/>
      <c r="CR494" s="1729"/>
      <c r="CS494" s="1729"/>
      <c r="CT494" s="1729"/>
      <c r="CU494" s="1729"/>
      <c r="CV494" s="1729"/>
      <c r="CW494" s="1729"/>
      <c r="CX494" s="1729"/>
      <c r="CY494" s="5794">
        <v>1</v>
      </c>
      <c r="CZ494" s="5795"/>
      <c r="DA494" s="4249">
        <v>0</v>
      </c>
      <c r="DB494" s="4249">
        <v>0</v>
      </c>
      <c r="DC494" s="4113">
        <f t="shared" si="2240"/>
        <v>0</v>
      </c>
      <c r="DD494" s="2970">
        <v>0</v>
      </c>
      <c r="DE494" s="4248">
        <f t="shared" si="2106"/>
        <v>1</v>
      </c>
      <c r="DF494" s="4108">
        <f t="shared" si="2066"/>
        <v>0</v>
      </c>
      <c r="DG494" s="4118">
        <f t="shared" si="2228"/>
        <v>1</v>
      </c>
      <c r="DH494" s="5881">
        <v>1</v>
      </c>
      <c r="DI494" s="5882"/>
      <c r="DJ494" s="4444">
        <v>0</v>
      </c>
      <c r="DK494" s="4444">
        <v>0</v>
      </c>
      <c r="DL494" s="5026">
        <f t="shared" si="2067"/>
        <v>0</v>
      </c>
      <c r="DM494" s="5027">
        <v>0</v>
      </c>
      <c r="DN494" s="4424">
        <f t="shared" si="2205"/>
        <v>1</v>
      </c>
      <c r="DO494" s="4108">
        <f t="shared" si="2069"/>
        <v>0</v>
      </c>
      <c r="DP494" s="4118">
        <f t="shared" si="2229"/>
        <v>1</v>
      </c>
      <c r="DQ494" s="5845">
        <v>1</v>
      </c>
      <c r="DR494" s="5845"/>
      <c r="DS494" s="2686">
        <v>0</v>
      </c>
      <c r="DT494" s="2686">
        <v>0</v>
      </c>
      <c r="DU494" s="4952">
        <f t="shared" si="2125"/>
        <v>0</v>
      </c>
      <c r="DV494" s="5031">
        <v>0</v>
      </c>
      <c r="DW494" s="2683">
        <f t="shared" si="2206"/>
        <v>1</v>
      </c>
      <c r="DX494" s="4108">
        <f t="shared" si="2127"/>
        <v>0</v>
      </c>
      <c r="DY494" s="4118">
        <f t="shared" si="2231"/>
        <v>1</v>
      </c>
      <c r="DZ494" s="5794">
        <v>1</v>
      </c>
      <c r="EA494" s="5795"/>
      <c r="EB494" s="3417">
        <v>0</v>
      </c>
      <c r="EC494" s="3417">
        <v>0</v>
      </c>
      <c r="ED494" s="1783">
        <f t="shared" si="2241"/>
        <v>0</v>
      </c>
      <c r="EE494" s="1510">
        <v>0</v>
      </c>
      <c r="EF494" s="3395">
        <f t="shared" si="2074"/>
        <v>1</v>
      </c>
      <c r="EG494" s="1785">
        <f t="shared" si="2075"/>
        <v>0</v>
      </c>
      <c r="EH494" s="1741">
        <f t="shared" si="2232"/>
        <v>1</v>
      </c>
      <c r="EI494" s="5881">
        <v>1</v>
      </c>
      <c r="EJ494" s="5882"/>
      <c r="EK494" s="3223">
        <v>0</v>
      </c>
      <c r="EL494" s="3223">
        <v>0</v>
      </c>
      <c r="EM494" s="3268">
        <f t="shared" si="2076"/>
        <v>0</v>
      </c>
      <c r="EN494" s="1510">
        <v>0</v>
      </c>
      <c r="EO494" s="3341">
        <f t="shared" si="2077"/>
        <v>1</v>
      </c>
      <c r="EP494" s="1785">
        <f t="shared" si="2078"/>
        <v>0</v>
      </c>
      <c r="EQ494" s="1741">
        <f t="shared" si="2233"/>
        <v>1</v>
      </c>
      <c r="ER494" s="5845">
        <v>1</v>
      </c>
      <c r="ES494" s="5845"/>
      <c r="ET494" s="3623">
        <v>0</v>
      </c>
      <c r="EU494" s="3623">
        <v>0</v>
      </c>
      <c r="EV494" s="3185">
        <f t="shared" si="2131"/>
        <v>0</v>
      </c>
      <c r="EW494" s="2970">
        <v>0</v>
      </c>
      <c r="EX494" s="3621">
        <f t="shared" si="2196"/>
        <v>1</v>
      </c>
      <c r="EY494" s="1785">
        <f t="shared" si="2133"/>
        <v>0</v>
      </c>
      <c r="EZ494" s="1741">
        <f t="shared" si="2235"/>
        <v>1</v>
      </c>
      <c r="FA494" s="6811">
        <v>1</v>
      </c>
      <c r="FB494" s="6812"/>
      <c r="FC494" s="2532">
        <v>1</v>
      </c>
      <c r="FD494" s="2532">
        <v>1</v>
      </c>
      <c r="FE494" s="1751">
        <f t="shared" si="2242"/>
        <v>0</v>
      </c>
      <c r="FF494" s="1510">
        <v>0</v>
      </c>
      <c r="FG494" s="2952">
        <f t="shared" si="2083"/>
        <v>1</v>
      </c>
      <c r="FH494" s="1785">
        <f t="shared" si="2084"/>
        <v>0</v>
      </c>
      <c r="FI494" s="1741">
        <f t="shared" si="2236"/>
        <v>1</v>
      </c>
      <c r="FJ494" s="6775">
        <v>1</v>
      </c>
      <c r="FK494" s="6775"/>
      <c r="FL494" s="2532">
        <v>0</v>
      </c>
      <c r="FM494" s="2532">
        <v>0</v>
      </c>
      <c r="FN494" s="1785">
        <f t="shared" si="2085"/>
        <v>0</v>
      </c>
      <c r="FO494" s="1510">
        <v>0</v>
      </c>
      <c r="FP494" s="2587">
        <f t="shared" si="2086"/>
        <v>1</v>
      </c>
      <c r="FQ494" s="1785">
        <f t="shared" si="2087"/>
        <v>0</v>
      </c>
      <c r="FR494" s="1741">
        <f t="shared" si="2237"/>
        <v>1</v>
      </c>
      <c r="FS494" s="6775">
        <v>1</v>
      </c>
      <c r="FT494" s="6775"/>
      <c r="FU494" s="2532">
        <v>0</v>
      </c>
      <c r="FV494" s="2532">
        <v>0</v>
      </c>
      <c r="FW494" s="2948">
        <f t="shared" si="2088"/>
        <v>0</v>
      </c>
      <c r="FX494" s="2970">
        <v>0</v>
      </c>
      <c r="FY494" s="2587">
        <f t="shared" si="2089"/>
        <v>1</v>
      </c>
      <c r="FZ494" s="1785">
        <f t="shared" si="2090"/>
        <v>0</v>
      </c>
      <c r="GA494" s="1741">
        <f t="shared" si="2239"/>
        <v>1</v>
      </c>
      <c r="GB494" s="1">
        <f t="shared" si="2091"/>
        <v>0</v>
      </c>
      <c r="GC494" s="2219">
        <v>0</v>
      </c>
      <c r="GD494" s="1895">
        <v>1</v>
      </c>
      <c r="GE494" s="2132" t="s">
        <v>269</v>
      </c>
      <c r="GF494" s="2132" t="s">
        <v>278</v>
      </c>
      <c r="GG494" s="2105" t="s">
        <v>101</v>
      </c>
      <c r="GH494" s="2105" t="s">
        <v>20</v>
      </c>
      <c r="GI494" s="2105" t="s">
        <v>20</v>
      </c>
      <c r="GJ494" s="2105" t="s">
        <v>16</v>
      </c>
      <c r="GK494" s="2105" t="s">
        <v>16</v>
      </c>
      <c r="GL494" s="2148">
        <v>8</v>
      </c>
      <c r="GM494" s="708" t="s">
        <v>1314</v>
      </c>
      <c r="GN494" s="227" t="s">
        <v>936</v>
      </c>
      <c r="GO494" s="420">
        <v>1</v>
      </c>
      <c r="GP494" s="703">
        <v>0</v>
      </c>
      <c r="GQ494" s="2086">
        <v>0</v>
      </c>
      <c r="GR494" s="2086">
        <v>0</v>
      </c>
      <c r="GS494" s="1895">
        <v>0</v>
      </c>
      <c r="GT494" s="2086">
        <v>0</v>
      </c>
      <c r="GU494" s="2086">
        <v>1</v>
      </c>
      <c r="GV494" s="1895">
        <v>0</v>
      </c>
    </row>
    <row r="495" spans="1:204" ht="38.25" x14ac:dyDescent="0.25">
      <c r="A495" s="1">
        <f>SUM(A487+1)</f>
        <v>77</v>
      </c>
      <c r="B495" s="7156"/>
      <c r="C495" s="5684">
        <v>1704</v>
      </c>
      <c r="D495" s="7100">
        <v>5</v>
      </c>
      <c r="E495" s="7102" t="s">
        <v>280</v>
      </c>
      <c r="F495" s="7165" t="s">
        <v>269</v>
      </c>
      <c r="G495" s="7165" t="s">
        <v>278</v>
      </c>
      <c r="H495" s="5706" t="s">
        <v>101</v>
      </c>
      <c r="I495" s="5706" t="s">
        <v>20</v>
      </c>
      <c r="J495" s="5706" t="s">
        <v>20</v>
      </c>
      <c r="K495" s="5706" t="s">
        <v>16</v>
      </c>
      <c r="L495" s="5706" t="s">
        <v>20</v>
      </c>
      <c r="M495" s="5706" t="s">
        <v>21</v>
      </c>
      <c r="N495" s="5697" t="s">
        <v>629</v>
      </c>
      <c r="O495" s="5706" t="s">
        <v>628</v>
      </c>
      <c r="P495" s="7106" t="s">
        <v>371</v>
      </c>
      <c r="Q495" s="5697" t="s">
        <v>373</v>
      </c>
      <c r="R495" s="7109" t="s">
        <v>376</v>
      </c>
      <c r="S495" s="5697" t="s">
        <v>513</v>
      </c>
      <c r="T495" s="5706" t="s">
        <v>515</v>
      </c>
      <c r="U495" s="7115" t="s">
        <v>738</v>
      </c>
      <c r="V495" s="5697" t="s">
        <v>562</v>
      </c>
      <c r="W495" s="7141">
        <v>23504261.489999998</v>
      </c>
      <c r="X495" s="5691" t="s">
        <v>281</v>
      </c>
      <c r="Y495" s="2147">
        <v>1</v>
      </c>
      <c r="Z495" s="5478" t="s">
        <v>1352</v>
      </c>
      <c r="AA495" s="521" t="s">
        <v>1310</v>
      </c>
      <c r="AB495" s="522">
        <v>46</v>
      </c>
      <c r="AC495" s="730">
        <v>9</v>
      </c>
      <c r="AD495" s="155">
        <f>AC495/AB495</f>
        <v>0.19565217391304349</v>
      </c>
      <c r="AE495" s="730">
        <v>13</v>
      </c>
      <c r="AF495" s="155">
        <f>AE495/AB495</f>
        <v>0.28260869565217389</v>
      </c>
      <c r="AG495" s="730">
        <v>13</v>
      </c>
      <c r="AH495" s="155">
        <f>AG495/AB495</f>
        <v>0.28260869565217389</v>
      </c>
      <c r="AI495" s="4362">
        <v>11</v>
      </c>
      <c r="AJ495" s="156">
        <f>AI495/AB495</f>
        <v>0.2391304347826087</v>
      </c>
      <c r="AK495" s="946">
        <f t="shared" si="2214"/>
        <v>1</v>
      </c>
      <c r="AL495" s="2339">
        <v>1</v>
      </c>
      <c r="AM495" s="1134" t="s">
        <v>2359</v>
      </c>
      <c r="AN495" s="1130" t="s">
        <v>2360</v>
      </c>
      <c r="AO495" s="1126" t="s">
        <v>2317</v>
      </c>
      <c r="AP495" s="1131" t="s">
        <v>2352</v>
      </c>
      <c r="AQ495" s="970">
        <v>100</v>
      </c>
      <c r="AR495" s="1126" t="s">
        <v>1310</v>
      </c>
      <c r="AS495" s="1018" t="s">
        <v>1579</v>
      </c>
      <c r="AT495" s="2287"/>
      <c r="AU495" s="970" t="s">
        <v>1704</v>
      </c>
      <c r="AV495" s="5294">
        <v>45</v>
      </c>
      <c r="AW495" s="5295"/>
      <c r="AX495" s="4411">
        <f t="shared" si="2052"/>
        <v>11</v>
      </c>
      <c r="AY495" s="4450">
        <f t="shared" si="2053"/>
        <v>11</v>
      </c>
      <c r="AZ495" s="4411">
        <f t="shared" si="2054"/>
        <v>0</v>
      </c>
      <c r="BA495" s="4496">
        <f t="shared" si="2055"/>
        <v>1</v>
      </c>
      <c r="BB495" s="4450">
        <f t="shared" si="2119"/>
        <v>45</v>
      </c>
      <c r="BC495" s="4104">
        <f t="shared" si="2120"/>
        <v>0</v>
      </c>
      <c r="BD495" s="1834">
        <f t="shared" si="2121"/>
        <v>1</v>
      </c>
      <c r="BE495" s="4468">
        <f t="shared" si="2215"/>
        <v>0</v>
      </c>
      <c r="BF495" s="6480">
        <v>46</v>
      </c>
      <c r="BG495" s="6480"/>
      <c r="BH495" s="3672">
        <f t="shared" si="2156"/>
        <v>13</v>
      </c>
      <c r="BI495" s="3674">
        <f t="shared" si="2058"/>
        <v>12</v>
      </c>
      <c r="BJ495" s="3111">
        <f t="shared" si="2059"/>
        <v>1</v>
      </c>
      <c r="BK495" s="2963">
        <f t="shared" si="2060"/>
        <v>0.92307692307692313</v>
      </c>
      <c r="BL495" s="3674">
        <f t="shared" si="2034"/>
        <v>34</v>
      </c>
      <c r="BM495" s="3122">
        <f t="shared" si="2061"/>
        <v>12</v>
      </c>
      <c r="BN495" s="1834">
        <f t="shared" si="2062"/>
        <v>0.73913043478260865</v>
      </c>
      <c r="BO495" s="3708">
        <f t="shared" si="2204"/>
        <v>0</v>
      </c>
      <c r="BP495" s="3494"/>
      <c r="BQ495" s="6739">
        <v>46</v>
      </c>
      <c r="BR495" s="6739"/>
      <c r="BS495" s="2939">
        <f t="shared" ref="BS495:BT499" si="2243">SUM(FC495+FL495+FU495)</f>
        <v>13</v>
      </c>
      <c r="BT495" s="2361">
        <f t="shared" si="2243"/>
        <v>13</v>
      </c>
      <c r="BU495" s="2987">
        <f t="shared" si="2207"/>
        <v>0</v>
      </c>
      <c r="BV495" s="2963">
        <f t="shared" si="2208"/>
        <v>1</v>
      </c>
      <c r="BW495" s="2361">
        <f t="shared" si="2209"/>
        <v>22</v>
      </c>
      <c r="BX495" s="2953">
        <f t="shared" si="2210"/>
        <v>24</v>
      </c>
      <c r="BY495" s="1834">
        <f t="shared" si="2211"/>
        <v>0.47826086956521741</v>
      </c>
      <c r="BZ495" s="3151"/>
      <c r="CA495" s="6657">
        <v>46</v>
      </c>
      <c r="CB495" s="6657"/>
      <c r="CC495" s="1790">
        <v>9</v>
      </c>
      <c r="CD495" s="1791">
        <v>9</v>
      </c>
      <c r="CE495" s="2359">
        <f t="shared" si="2063"/>
        <v>0</v>
      </c>
      <c r="CF495" s="1834">
        <f>CD495/CC495</f>
        <v>1</v>
      </c>
      <c r="CG495" s="1971">
        <f>CD495</f>
        <v>9</v>
      </c>
      <c r="CH495" s="2387">
        <f t="shared" si="2064"/>
        <v>37</v>
      </c>
      <c r="CI495" s="1834">
        <f>CG495/CA495</f>
        <v>0.19565217391304349</v>
      </c>
      <c r="CJ495" s="2479"/>
      <c r="CK495" s="2479"/>
      <c r="CL495" s="2479"/>
      <c r="CM495" s="1776">
        <v>3</v>
      </c>
      <c r="CN495" s="1776">
        <v>3</v>
      </c>
      <c r="CO495" s="1786">
        <v>3</v>
      </c>
      <c r="CP495" s="1729"/>
      <c r="CQ495" s="1729"/>
      <c r="CR495" s="1729"/>
      <c r="CS495" s="1729"/>
      <c r="CT495" s="1729"/>
      <c r="CU495" s="1729"/>
      <c r="CV495" s="1729"/>
      <c r="CW495" s="1729"/>
      <c r="CX495" s="1729"/>
      <c r="CY495" s="5730">
        <v>46</v>
      </c>
      <c r="CZ495" s="5798"/>
      <c r="DA495" s="4250">
        <v>4</v>
      </c>
      <c r="DB495" s="4250">
        <v>4</v>
      </c>
      <c r="DC495" s="4096">
        <f>DB495-DA495</f>
        <v>0</v>
      </c>
      <c r="DD495" s="2968">
        <f t="shared" ref="DD495:DD498" si="2244">DB495/DA495</f>
        <v>1</v>
      </c>
      <c r="DE495" s="4246">
        <f t="shared" si="2106"/>
        <v>38</v>
      </c>
      <c r="DF495" s="4095">
        <f t="shared" si="2066"/>
        <v>8</v>
      </c>
      <c r="DG495" s="4117">
        <f>DE495/CY495</f>
        <v>0.82608695652173914</v>
      </c>
      <c r="DH495" s="5898">
        <v>45</v>
      </c>
      <c r="DI495" s="5899"/>
      <c r="DJ495" s="5032">
        <v>4</v>
      </c>
      <c r="DK495" s="4444">
        <v>4</v>
      </c>
      <c r="DL495" s="4422">
        <f t="shared" si="2067"/>
        <v>0</v>
      </c>
      <c r="DM495" s="4423">
        <f>DK495/DJ495</f>
        <v>1</v>
      </c>
      <c r="DN495" s="4424">
        <f t="shared" si="2205"/>
        <v>42</v>
      </c>
      <c r="DO495" s="4099">
        <f t="shared" si="2069"/>
        <v>3</v>
      </c>
      <c r="DP495" s="4117">
        <f>DN495/DH495</f>
        <v>0.93333333333333335</v>
      </c>
      <c r="DQ495" s="5900">
        <v>45</v>
      </c>
      <c r="DR495" s="5901"/>
      <c r="DS495" s="2683">
        <v>3</v>
      </c>
      <c r="DT495" s="5028">
        <v>3</v>
      </c>
      <c r="DU495" s="4947">
        <f t="shared" si="2125"/>
        <v>0</v>
      </c>
      <c r="DV495" s="5033">
        <f>DT495/DS495</f>
        <v>1</v>
      </c>
      <c r="DW495" s="2683">
        <f t="shared" si="2206"/>
        <v>45</v>
      </c>
      <c r="DX495" s="4095">
        <f t="shared" si="2127"/>
        <v>0</v>
      </c>
      <c r="DY495" s="4117">
        <f>DW495/DQ495</f>
        <v>1</v>
      </c>
      <c r="DZ495" s="5730">
        <v>46</v>
      </c>
      <c r="EA495" s="5798"/>
      <c r="EB495" s="3397">
        <v>4</v>
      </c>
      <c r="EC495" s="3397">
        <v>4</v>
      </c>
      <c r="ED495" s="1808">
        <f>EC495-EB495</f>
        <v>0</v>
      </c>
      <c r="EE495" s="1508">
        <f t="shared" ref="EE495:EE498" si="2245">EC495/EB495</f>
        <v>1</v>
      </c>
      <c r="EF495" s="3418">
        <f t="shared" si="2074"/>
        <v>26</v>
      </c>
      <c r="EG495" s="1710">
        <f t="shared" si="2075"/>
        <v>20</v>
      </c>
      <c r="EH495" s="1732">
        <f>EF495/DZ495</f>
        <v>0.56521739130434778</v>
      </c>
      <c r="EI495" s="7551">
        <v>46</v>
      </c>
      <c r="EJ495" s="7552"/>
      <c r="EK495" s="3173">
        <v>4</v>
      </c>
      <c r="EL495" s="3223">
        <v>4</v>
      </c>
      <c r="EM495" s="1808">
        <f t="shared" si="2076"/>
        <v>0</v>
      </c>
      <c r="EN495" s="1732">
        <f>EL495/EK495</f>
        <v>1</v>
      </c>
      <c r="EO495" s="3341">
        <f t="shared" si="2077"/>
        <v>30</v>
      </c>
      <c r="EP495" s="1731">
        <f t="shared" si="2078"/>
        <v>16</v>
      </c>
      <c r="EQ495" s="1732">
        <f>EO495/EI495</f>
        <v>0.65217391304347827</v>
      </c>
      <c r="ER495" s="5799">
        <v>46</v>
      </c>
      <c r="ES495" s="5800"/>
      <c r="ET495" s="3621">
        <v>5</v>
      </c>
      <c r="EU495" s="3722">
        <v>4</v>
      </c>
      <c r="EV495" s="3179">
        <f t="shared" si="2131"/>
        <v>1</v>
      </c>
      <c r="EW495" s="2971">
        <f>EU495/ET495</f>
        <v>0.8</v>
      </c>
      <c r="EX495" s="3621">
        <f t="shared" si="2196"/>
        <v>34</v>
      </c>
      <c r="EY495" s="1710">
        <f t="shared" si="2133"/>
        <v>12</v>
      </c>
      <c r="EZ495" s="1732">
        <f>EX495/ER495</f>
        <v>0.73913043478260865</v>
      </c>
      <c r="FA495" s="6782">
        <v>46</v>
      </c>
      <c r="FB495" s="6871"/>
      <c r="FC495" s="2557">
        <v>4</v>
      </c>
      <c r="FD495" s="2557">
        <v>4</v>
      </c>
      <c r="FE495" s="1731">
        <f>FD495-FC495</f>
        <v>0</v>
      </c>
      <c r="FF495" s="1508">
        <f t="shared" ref="FF495:FF502" si="2246">FD495/FC495</f>
        <v>1</v>
      </c>
      <c r="FG495" s="2741">
        <f t="shared" si="2083"/>
        <v>13</v>
      </c>
      <c r="FH495" s="1710">
        <f t="shared" si="2084"/>
        <v>33</v>
      </c>
      <c r="FI495" s="1732">
        <f>FG495/FA495</f>
        <v>0.28260869565217389</v>
      </c>
      <c r="FJ495" s="6782">
        <v>46</v>
      </c>
      <c r="FK495" s="6871"/>
      <c r="FL495" s="2597">
        <v>4</v>
      </c>
      <c r="FM495" s="2617">
        <v>4</v>
      </c>
      <c r="FN495" s="1731">
        <f t="shared" si="2085"/>
        <v>0</v>
      </c>
      <c r="FO495" s="1732">
        <f>FM495/FL495</f>
        <v>1</v>
      </c>
      <c r="FP495" s="2587">
        <f t="shared" si="2086"/>
        <v>17</v>
      </c>
      <c r="FQ495" s="1731">
        <f t="shared" si="2087"/>
        <v>29</v>
      </c>
      <c r="FR495" s="1732">
        <f>FP495/FJ495</f>
        <v>0.36956521739130432</v>
      </c>
      <c r="FS495" s="6782">
        <v>46</v>
      </c>
      <c r="FT495" s="6783"/>
      <c r="FU495" s="2587">
        <v>5</v>
      </c>
      <c r="FV495" s="2741">
        <v>5</v>
      </c>
      <c r="FW495" s="2943">
        <f t="shared" si="2088"/>
        <v>0</v>
      </c>
      <c r="FX495" s="2971">
        <f>FV495/FU495</f>
        <v>1</v>
      </c>
      <c r="FY495" s="2587">
        <f t="shared" si="2089"/>
        <v>22</v>
      </c>
      <c r="FZ495" s="1710">
        <f t="shared" si="2090"/>
        <v>24</v>
      </c>
      <c r="GA495" s="1732">
        <f>FY495/FS495</f>
        <v>0.47826086956521741</v>
      </c>
      <c r="GB495" s="1">
        <f t="shared" si="2091"/>
        <v>8.6956521739130377E-2</v>
      </c>
      <c r="GC495" s="2219">
        <v>0</v>
      </c>
      <c r="GD495" s="1895">
        <v>1</v>
      </c>
      <c r="GE495" s="2132" t="s">
        <v>269</v>
      </c>
      <c r="GF495" s="2132" t="s">
        <v>278</v>
      </c>
      <c r="GG495" s="2105" t="s">
        <v>101</v>
      </c>
      <c r="GH495" s="2105" t="s">
        <v>20</v>
      </c>
      <c r="GI495" s="2105" t="s">
        <v>20</v>
      </c>
      <c r="GJ495" s="2105" t="s">
        <v>16</v>
      </c>
      <c r="GK495" s="2105" t="s">
        <v>20</v>
      </c>
      <c r="GL495" s="2147">
        <v>1</v>
      </c>
      <c r="GM495" s="710" t="s">
        <v>1352</v>
      </c>
      <c r="GN495" s="723" t="s">
        <v>1310</v>
      </c>
      <c r="GO495" s="727">
        <v>46</v>
      </c>
      <c r="GP495" s="730">
        <v>9</v>
      </c>
      <c r="GQ495" s="2086">
        <v>9</v>
      </c>
      <c r="GR495" s="2086">
        <v>0</v>
      </c>
      <c r="GS495" s="1895">
        <v>1</v>
      </c>
      <c r="GT495" s="2086">
        <v>9</v>
      </c>
      <c r="GU495" s="2086">
        <v>37</v>
      </c>
      <c r="GV495" s="1895">
        <v>0.19565217391304349</v>
      </c>
    </row>
    <row r="496" spans="1:204" ht="38.25" x14ac:dyDescent="0.25">
      <c r="B496" s="7156"/>
      <c r="C496" s="5685"/>
      <c r="D496" s="7164"/>
      <c r="E496" s="7145"/>
      <c r="F496" s="7166"/>
      <c r="G496" s="7166"/>
      <c r="H496" s="5707"/>
      <c r="I496" s="5707"/>
      <c r="J496" s="5707"/>
      <c r="K496" s="5707"/>
      <c r="L496" s="5707"/>
      <c r="M496" s="5707"/>
      <c r="N496" s="5698"/>
      <c r="O496" s="5707"/>
      <c r="P496" s="7107"/>
      <c r="Q496" s="5698"/>
      <c r="R496" s="7125"/>
      <c r="S496" s="5698"/>
      <c r="T496" s="5707"/>
      <c r="U496" s="7116"/>
      <c r="V496" s="5698"/>
      <c r="W496" s="7142"/>
      <c r="X496" s="5692"/>
      <c r="Y496" s="2147">
        <v>2</v>
      </c>
      <c r="Z496" s="778" t="s">
        <v>1353</v>
      </c>
      <c r="AA496" s="484" t="s">
        <v>1310</v>
      </c>
      <c r="AB496" s="511">
        <v>44</v>
      </c>
      <c r="AC496" s="238">
        <v>9</v>
      </c>
      <c r="AD496" s="544">
        <f t="shared" ref="AD496:AD507" si="2247">AC496/AB496</f>
        <v>0.20454545454545456</v>
      </c>
      <c r="AE496" s="238">
        <v>13</v>
      </c>
      <c r="AF496" s="544">
        <f t="shared" ref="AF496:AF507" si="2248">AE496/AB496</f>
        <v>0.29545454545454547</v>
      </c>
      <c r="AG496" s="238">
        <v>11</v>
      </c>
      <c r="AH496" s="544">
        <f t="shared" ref="AH496:AH507" si="2249">AG496/AB496</f>
        <v>0.25</v>
      </c>
      <c r="AI496" s="4363">
        <v>10</v>
      </c>
      <c r="AJ496" s="545">
        <f t="shared" ref="AJ496:AJ507" si="2250">AI496/AB496</f>
        <v>0.22727272727272727</v>
      </c>
      <c r="AK496" s="1880">
        <f t="shared" si="2214"/>
        <v>0.97727272727272729</v>
      </c>
      <c r="AL496" s="2339">
        <v>2</v>
      </c>
      <c r="AM496" s="1125" t="s">
        <v>2361</v>
      </c>
      <c r="AN496" s="1127" t="s">
        <v>2362</v>
      </c>
      <c r="AO496" s="1126" t="s">
        <v>2317</v>
      </c>
      <c r="AP496" s="1131" t="s">
        <v>2352</v>
      </c>
      <c r="AQ496" s="970">
        <v>100</v>
      </c>
      <c r="AR496" s="1126" t="s">
        <v>1310</v>
      </c>
      <c r="AS496" s="1018" t="s">
        <v>1579</v>
      </c>
      <c r="AT496" s="2287"/>
      <c r="AU496" s="970" t="s">
        <v>1704</v>
      </c>
      <c r="AV496" s="5294">
        <v>27</v>
      </c>
      <c r="AW496" s="5295"/>
      <c r="AX496" s="4411">
        <f t="shared" si="2052"/>
        <v>11</v>
      </c>
      <c r="AY496" s="4450">
        <f t="shared" si="2053"/>
        <v>9</v>
      </c>
      <c r="AZ496" s="4411">
        <f t="shared" si="2054"/>
        <v>2</v>
      </c>
      <c r="BA496" s="4496">
        <f t="shared" si="2055"/>
        <v>0.81818181818181823</v>
      </c>
      <c r="BB496" s="4450">
        <f t="shared" si="2119"/>
        <v>27</v>
      </c>
      <c r="BC496" s="4104">
        <f t="shared" si="2120"/>
        <v>0</v>
      </c>
      <c r="BD496" s="1834">
        <f t="shared" si="2121"/>
        <v>1</v>
      </c>
      <c r="BE496" s="4468">
        <f t="shared" si="2215"/>
        <v>1</v>
      </c>
      <c r="BF496" s="6480">
        <v>44</v>
      </c>
      <c r="BG496" s="6480"/>
      <c r="BH496" s="3672">
        <f t="shared" si="2156"/>
        <v>11</v>
      </c>
      <c r="BI496" s="3674">
        <f t="shared" si="2058"/>
        <v>10</v>
      </c>
      <c r="BJ496" s="3111">
        <f t="shared" si="2059"/>
        <v>1</v>
      </c>
      <c r="BK496" s="2963">
        <f t="shared" si="2060"/>
        <v>0.90909090909090906</v>
      </c>
      <c r="BL496" s="3674">
        <f t="shared" si="2034"/>
        <v>18</v>
      </c>
      <c r="BM496" s="3122">
        <f t="shared" si="2061"/>
        <v>26</v>
      </c>
      <c r="BN496" s="1834">
        <f t="shared" si="2062"/>
        <v>0.40909090909090912</v>
      </c>
      <c r="BO496" s="3708">
        <f t="shared" si="2204"/>
        <v>0</v>
      </c>
      <c r="BP496" s="3494"/>
      <c r="BQ496" s="6739">
        <v>44</v>
      </c>
      <c r="BR496" s="6739"/>
      <c r="BS496" s="2939">
        <f t="shared" si="2243"/>
        <v>13</v>
      </c>
      <c r="BT496" s="2361">
        <f t="shared" si="2243"/>
        <v>3</v>
      </c>
      <c r="BU496" s="2987">
        <f t="shared" si="2207"/>
        <v>10</v>
      </c>
      <c r="BV496" s="2963">
        <f t="shared" si="2208"/>
        <v>0.23076923076923078</v>
      </c>
      <c r="BW496" s="2361">
        <f t="shared" si="2209"/>
        <v>8</v>
      </c>
      <c r="BX496" s="2953">
        <f t="shared" si="2210"/>
        <v>36</v>
      </c>
      <c r="BY496" s="1834">
        <f t="shared" si="2211"/>
        <v>0.18181818181818182</v>
      </c>
      <c r="BZ496" s="3151"/>
      <c r="CA496" s="6657">
        <v>44</v>
      </c>
      <c r="CB496" s="6657"/>
      <c r="CC496" s="1790">
        <v>9</v>
      </c>
      <c r="CD496" s="1791">
        <v>5</v>
      </c>
      <c r="CE496" s="2359">
        <f t="shared" si="2063"/>
        <v>4</v>
      </c>
      <c r="CF496" s="1834">
        <f>CD496/CC496</f>
        <v>0.55555555555555558</v>
      </c>
      <c r="CG496" s="1971">
        <f>CD496</f>
        <v>5</v>
      </c>
      <c r="CH496" s="2387">
        <f t="shared" si="2064"/>
        <v>39</v>
      </c>
      <c r="CI496" s="1834">
        <f>CG496/CA496</f>
        <v>0.11363636363636363</v>
      </c>
      <c r="CJ496" s="2479"/>
      <c r="CK496" s="2479"/>
      <c r="CL496" s="2479"/>
      <c r="CM496" s="1777">
        <v>3</v>
      </c>
      <c r="CN496" s="1777">
        <v>3</v>
      </c>
      <c r="CO496" s="1787">
        <v>3</v>
      </c>
      <c r="CP496" s="1729"/>
      <c r="CQ496" s="1729"/>
      <c r="CR496" s="1729"/>
      <c r="CS496" s="1729"/>
      <c r="CT496" s="1729"/>
      <c r="CU496" s="1729"/>
      <c r="CV496" s="1729"/>
      <c r="CW496" s="1729"/>
      <c r="CX496" s="1729"/>
      <c r="CY496" s="5735">
        <v>44</v>
      </c>
      <c r="CZ496" s="5789"/>
      <c r="DA496" s="4250">
        <v>4</v>
      </c>
      <c r="DB496" s="4250">
        <v>4</v>
      </c>
      <c r="DC496" s="4098">
        <f>DB496-DA496</f>
        <v>0</v>
      </c>
      <c r="DD496" s="2969">
        <f t="shared" si="2244"/>
        <v>1</v>
      </c>
      <c r="DE496" s="4247">
        <f t="shared" si="2106"/>
        <v>22</v>
      </c>
      <c r="DF496" s="4097">
        <f t="shared" si="2066"/>
        <v>22</v>
      </c>
      <c r="DG496" s="1747">
        <f t="shared" ref="DG496:DG507" si="2251">DE496/CY496</f>
        <v>0.5</v>
      </c>
      <c r="DH496" s="5894">
        <v>27</v>
      </c>
      <c r="DI496" s="5895"/>
      <c r="DJ496" s="5032">
        <v>5</v>
      </c>
      <c r="DK496" s="4444">
        <v>4</v>
      </c>
      <c r="DL496" s="4445">
        <f t="shared" si="2067"/>
        <v>1</v>
      </c>
      <c r="DM496" s="4446">
        <f>DK496/DJ496</f>
        <v>0.8</v>
      </c>
      <c r="DN496" s="4424">
        <f t="shared" si="2205"/>
        <v>26</v>
      </c>
      <c r="DO496" s="4093">
        <f t="shared" si="2069"/>
        <v>1</v>
      </c>
      <c r="DP496" s="1747">
        <f>DN496/DH496</f>
        <v>0.96296296296296291</v>
      </c>
      <c r="DQ496" s="5896">
        <v>27</v>
      </c>
      <c r="DR496" s="5897"/>
      <c r="DS496" s="2685">
        <v>2</v>
      </c>
      <c r="DT496" s="4838">
        <v>1</v>
      </c>
      <c r="DU496" s="4945">
        <f t="shared" si="2125"/>
        <v>1</v>
      </c>
      <c r="DV496" s="5034">
        <f>DT496/DS496</f>
        <v>0.5</v>
      </c>
      <c r="DW496" s="2683">
        <f t="shared" si="2206"/>
        <v>27</v>
      </c>
      <c r="DX496" s="4097">
        <f t="shared" si="2127"/>
        <v>0</v>
      </c>
      <c r="DY496" s="1747">
        <f t="shared" ref="DY496:DY507" si="2252">DW496/DQ496</f>
        <v>1</v>
      </c>
      <c r="DZ496" s="5735">
        <v>44</v>
      </c>
      <c r="EA496" s="5789"/>
      <c r="EB496" s="3397">
        <v>4</v>
      </c>
      <c r="EC496" s="3397">
        <v>3</v>
      </c>
      <c r="ED496" s="1782">
        <f>EC496-EB496</f>
        <v>-1</v>
      </c>
      <c r="EE496" s="1509">
        <f t="shared" si="2245"/>
        <v>0.75</v>
      </c>
      <c r="EF496" s="3419">
        <f t="shared" si="2074"/>
        <v>11</v>
      </c>
      <c r="EG496" s="1780">
        <f t="shared" si="2075"/>
        <v>33</v>
      </c>
      <c r="EH496" s="1736">
        <f t="shared" ref="EH496:EH507" si="2253">EF496/DZ496</f>
        <v>0.25</v>
      </c>
      <c r="EI496" s="5890">
        <v>44</v>
      </c>
      <c r="EJ496" s="5891"/>
      <c r="EK496" s="3173">
        <v>5</v>
      </c>
      <c r="EL496" s="3223">
        <v>5</v>
      </c>
      <c r="EM496" s="1782">
        <f t="shared" si="2076"/>
        <v>0</v>
      </c>
      <c r="EN496" s="1736">
        <f>EL496/EK496</f>
        <v>1</v>
      </c>
      <c r="EO496" s="3341">
        <f t="shared" si="2077"/>
        <v>16</v>
      </c>
      <c r="EP496" s="1735">
        <f t="shared" si="2078"/>
        <v>28</v>
      </c>
      <c r="EQ496" s="1736">
        <f>EO496/EI496</f>
        <v>0.36363636363636365</v>
      </c>
      <c r="ER496" s="5763">
        <v>44</v>
      </c>
      <c r="ES496" s="5764"/>
      <c r="ET496" s="3622">
        <v>2</v>
      </c>
      <c r="EU496" s="3624">
        <v>2</v>
      </c>
      <c r="EV496" s="3174">
        <f t="shared" si="2131"/>
        <v>0</v>
      </c>
      <c r="EW496" s="2972">
        <f>EU496/ET496</f>
        <v>1</v>
      </c>
      <c r="EX496" s="3621">
        <f t="shared" si="2196"/>
        <v>18</v>
      </c>
      <c r="EY496" s="1780">
        <f t="shared" si="2133"/>
        <v>26</v>
      </c>
      <c r="EZ496" s="1736">
        <f t="shared" ref="EZ496:EZ507" si="2254">EX496/ER496</f>
        <v>0.40909090909090912</v>
      </c>
      <c r="FA496" s="6786">
        <v>44</v>
      </c>
      <c r="FB496" s="6808"/>
      <c r="FC496" s="2556">
        <v>4</v>
      </c>
      <c r="FD496" s="2556">
        <v>0</v>
      </c>
      <c r="FE496" s="1735">
        <f>FD496-FC496</f>
        <v>-4</v>
      </c>
      <c r="FF496" s="1509">
        <f t="shared" si="2246"/>
        <v>0</v>
      </c>
      <c r="FG496" s="2742">
        <f t="shared" si="2083"/>
        <v>5</v>
      </c>
      <c r="FH496" s="1780">
        <f t="shared" si="2084"/>
        <v>39</v>
      </c>
      <c r="FI496" s="1736">
        <f t="shared" ref="FI496:FI507" si="2255">FG496/FA496</f>
        <v>0.11363636363636363</v>
      </c>
      <c r="FJ496" s="6786">
        <v>44</v>
      </c>
      <c r="FK496" s="6808"/>
      <c r="FL496" s="2595">
        <v>4</v>
      </c>
      <c r="FM496" s="2522">
        <v>0</v>
      </c>
      <c r="FN496" s="1782">
        <f t="shared" si="2085"/>
        <v>4</v>
      </c>
      <c r="FO496" s="1736">
        <f>FM496/FL496</f>
        <v>0</v>
      </c>
      <c r="FP496" s="2587">
        <f t="shared" si="2086"/>
        <v>5</v>
      </c>
      <c r="FQ496" s="1735">
        <f t="shared" si="2087"/>
        <v>39</v>
      </c>
      <c r="FR496" s="1736">
        <f>FP496/FJ496</f>
        <v>0.11363636363636363</v>
      </c>
      <c r="FS496" s="6786">
        <v>44</v>
      </c>
      <c r="FT496" s="6787"/>
      <c r="FU496" s="2589">
        <v>5</v>
      </c>
      <c r="FV496" s="2742">
        <v>3</v>
      </c>
      <c r="FW496" s="2942">
        <f t="shared" si="2088"/>
        <v>2</v>
      </c>
      <c r="FX496" s="2972">
        <f>FV496/FU496</f>
        <v>0.6</v>
      </c>
      <c r="FY496" s="2587">
        <f t="shared" si="2089"/>
        <v>8</v>
      </c>
      <c r="FZ496" s="1780">
        <f t="shared" si="2090"/>
        <v>36</v>
      </c>
      <c r="GA496" s="1736">
        <f t="shared" ref="GA496:GA507" si="2256">FY496/FS496</f>
        <v>0.18181818181818182</v>
      </c>
      <c r="GB496" s="1">
        <f t="shared" si="2091"/>
        <v>6.8181818181818177E-2</v>
      </c>
      <c r="GC496" s="2219">
        <v>0</v>
      </c>
      <c r="GD496" s="1895">
        <v>1</v>
      </c>
      <c r="GE496" s="2132" t="s">
        <v>269</v>
      </c>
      <c r="GF496" s="2132" t="s">
        <v>278</v>
      </c>
      <c r="GG496" s="2105" t="s">
        <v>101</v>
      </c>
      <c r="GH496" s="2105" t="s">
        <v>20</v>
      </c>
      <c r="GI496" s="2105" t="s">
        <v>20</v>
      </c>
      <c r="GJ496" s="2105" t="s">
        <v>16</v>
      </c>
      <c r="GK496" s="2105" t="s">
        <v>20</v>
      </c>
      <c r="GL496" s="2147">
        <v>2</v>
      </c>
      <c r="GM496" s="652" t="s">
        <v>1353</v>
      </c>
      <c r="GN496" s="223" t="s">
        <v>1310</v>
      </c>
      <c r="GO496" s="659">
        <v>44</v>
      </c>
      <c r="GP496" s="238">
        <v>9</v>
      </c>
      <c r="GQ496" s="2086">
        <v>5</v>
      </c>
      <c r="GR496" s="2086">
        <v>4</v>
      </c>
      <c r="GS496" s="1895">
        <v>0.55555555555555558</v>
      </c>
      <c r="GT496" s="2086">
        <v>5</v>
      </c>
      <c r="GU496" s="2086">
        <v>39</v>
      </c>
      <c r="GV496" s="1895">
        <v>0.11363636363636363</v>
      </c>
    </row>
    <row r="497" spans="1:204" ht="38.25" x14ac:dyDescent="0.25">
      <c r="B497" s="7156"/>
      <c r="C497" s="5685"/>
      <c r="D497" s="7164"/>
      <c r="E497" s="7145"/>
      <c r="F497" s="7166"/>
      <c r="G497" s="7166"/>
      <c r="H497" s="5707"/>
      <c r="I497" s="5707"/>
      <c r="J497" s="5707"/>
      <c r="K497" s="5707"/>
      <c r="L497" s="5707"/>
      <c r="M497" s="5707"/>
      <c r="N497" s="5698"/>
      <c r="O497" s="5707"/>
      <c r="P497" s="7107"/>
      <c r="Q497" s="5698"/>
      <c r="R497" s="7125"/>
      <c r="S497" s="5698"/>
      <c r="T497" s="5707"/>
      <c r="U497" s="7116"/>
      <c r="V497" s="5698"/>
      <c r="W497" s="7142"/>
      <c r="X497" s="5692"/>
      <c r="Y497" s="2147">
        <v>3</v>
      </c>
      <c r="Z497" s="778" t="s">
        <v>1354</v>
      </c>
      <c r="AA497" s="484" t="s">
        <v>1310</v>
      </c>
      <c r="AB497" s="511">
        <v>45</v>
      </c>
      <c r="AC497" s="238">
        <v>9</v>
      </c>
      <c r="AD497" s="544">
        <f t="shared" si="2247"/>
        <v>0.2</v>
      </c>
      <c r="AE497" s="238">
        <v>13</v>
      </c>
      <c r="AF497" s="544">
        <f t="shared" si="2248"/>
        <v>0.28888888888888886</v>
      </c>
      <c r="AG497" s="238">
        <v>12</v>
      </c>
      <c r="AH497" s="544">
        <f t="shared" si="2249"/>
        <v>0.26666666666666666</v>
      </c>
      <c r="AI497" s="4363">
        <v>11</v>
      </c>
      <c r="AJ497" s="545">
        <f t="shared" si="2250"/>
        <v>0.24444444444444444</v>
      </c>
      <c r="AK497" s="1880">
        <f t="shared" si="2214"/>
        <v>1</v>
      </c>
      <c r="AL497" s="2339">
        <v>3</v>
      </c>
      <c r="AM497" s="1125" t="s">
        <v>2363</v>
      </c>
      <c r="AN497" s="1127" t="s">
        <v>2364</v>
      </c>
      <c r="AO497" s="1126" t="s">
        <v>2317</v>
      </c>
      <c r="AP497" s="1131" t="s">
        <v>2352</v>
      </c>
      <c r="AQ497" s="970">
        <v>100</v>
      </c>
      <c r="AR497" s="1126" t="s">
        <v>1310</v>
      </c>
      <c r="AS497" s="1018" t="s">
        <v>1579</v>
      </c>
      <c r="AT497" s="2287"/>
      <c r="AU497" s="970" t="s">
        <v>1704</v>
      </c>
      <c r="AV497" s="5294">
        <v>43</v>
      </c>
      <c r="AW497" s="5295"/>
      <c r="AX497" s="4411">
        <f t="shared" si="2052"/>
        <v>11</v>
      </c>
      <c r="AY497" s="4450">
        <f t="shared" si="2053"/>
        <v>10</v>
      </c>
      <c r="AZ497" s="4411">
        <f t="shared" si="2054"/>
        <v>1</v>
      </c>
      <c r="BA497" s="4496">
        <f t="shared" si="2055"/>
        <v>0.90909090909090906</v>
      </c>
      <c r="BB497" s="4450">
        <f t="shared" si="2119"/>
        <v>43</v>
      </c>
      <c r="BC497" s="4104">
        <f t="shared" si="2120"/>
        <v>0</v>
      </c>
      <c r="BD497" s="1834">
        <f t="shared" si="2121"/>
        <v>1</v>
      </c>
      <c r="BE497" s="4468">
        <f t="shared" si="2215"/>
        <v>0</v>
      </c>
      <c r="BF497" s="6480">
        <v>45</v>
      </c>
      <c r="BG497" s="6480"/>
      <c r="BH497" s="3672">
        <f t="shared" si="2156"/>
        <v>12</v>
      </c>
      <c r="BI497" s="3674">
        <f t="shared" si="2058"/>
        <v>11</v>
      </c>
      <c r="BJ497" s="3111">
        <f t="shared" si="2059"/>
        <v>1</v>
      </c>
      <c r="BK497" s="2963">
        <f t="shared" si="2060"/>
        <v>0.91666666666666663</v>
      </c>
      <c r="BL497" s="3674">
        <f t="shared" si="2034"/>
        <v>33</v>
      </c>
      <c r="BM497" s="3122">
        <f t="shared" si="2061"/>
        <v>12</v>
      </c>
      <c r="BN497" s="1834">
        <f t="shared" si="2062"/>
        <v>0.73333333333333328</v>
      </c>
      <c r="BO497" s="3708">
        <f t="shared" si="2204"/>
        <v>0</v>
      </c>
      <c r="BP497" s="3494"/>
      <c r="BQ497" s="6739">
        <v>45</v>
      </c>
      <c r="BR497" s="6739"/>
      <c r="BS497" s="2939">
        <f t="shared" si="2243"/>
        <v>13</v>
      </c>
      <c r="BT497" s="2361">
        <f t="shared" si="2243"/>
        <v>12</v>
      </c>
      <c r="BU497" s="2987">
        <f t="shared" si="2207"/>
        <v>1</v>
      </c>
      <c r="BV497" s="2963">
        <f t="shared" si="2208"/>
        <v>0.92307692307692313</v>
      </c>
      <c r="BW497" s="2361">
        <f t="shared" si="2209"/>
        <v>22</v>
      </c>
      <c r="BX497" s="2953">
        <f t="shared" si="2210"/>
        <v>23</v>
      </c>
      <c r="BY497" s="1834">
        <f t="shared" si="2211"/>
        <v>0.48888888888888887</v>
      </c>
      <c r="BZ497" s="3151"/>
      <c r="CA497" s="6657">
        <v>45</v>
      </c>
      <c r="CB497" s="6657"/>
      <c r="CC497" s="1790">
        <v>9</v>
      </c>
      <c r="CD497" s="1791">
        <v>10</v>
      </c>
      <c r="CE497" s="2359">
        <f t="shared" si="2063"/>
        <v>-1</v>
      </c>
      <c r="CF497" s="1834">
        <f>CD497/CC497</f>
        <v>1.1111111111111112</v>
      </c>
      <c r="CG497" s="1971">
        <f>CD497</f>
        <v>10</v>
      </c>
      <c r="CH497" s="2387">
        <f t="shared" si="2064"/>
        <v>35</v>
      </c>
      <c r="CI497" s="1834">
        <f>CG497/CA497</f>
        <v>0.22222222222222221</v>
      </c>
      <c r="CJ497" s="2479"/>
      <c r="CK497" s="2479"/>
      <c r="CL497" s="2479"/>
      <c r="CM497" s="1778">
        <v>3</v>
      </c>
      <c r="CN497" s="1778">
        <v>3</v>
      </c>
      <c r="CO497" s="1788">
        <v>3</v>
      </c>
      <c r="CP497" s="1729"/>
      <c r="CQ497" s="1729"/>
      <c r="CR497" s="1729"/>
      <c r="CS497" s="1729"/>
      <c r="CT497" s="1729"/>
      <c r="CU497" s="1729"/>
      <c r="CV497" s="1729"/>
      <c r="CW497" s="1729"/>
      <c r="CX497" s="1729"/>
      <c r="CY497" s="5735">
        <v>45</v>
      </c>
      <c r="CZ497" s="5789"/>
      <c r="DA497" s="4250">
        <v>4</v>
      </c>
      <c r="DB497" s="4250">
        <v>4</v>
      </c>
      <c r="DC497" s="4098">
        <f t="shared" ref="DC497:DC507" si="2257">DB497-DA497</f>
        <v>0</v>
      </c>
      <c r="DD497" s="2969">
        <f t="shared" si="2244"/>
        <v>1</v>
      </c>
      <c r="DE497" s="4247">
        <f t="shared" si="2106"/>
        <v>37</v>
      </c>
      <c r="DF497" s="4097">
        <f t="shared" si="2066"/>
        <v>8</v>
      </c>
      <c r="DG497" s="1747">
        <f t="shared" si="2251"/>
        <v>0.82222222222222219</v>
      </c>
      <c r="DH497" s="5894">
        <v>43</v>
      </c>
      <c r="DI497" s="5895"/>
      <c r="DJ497" s="5032">
        <v>5</v>
      </c>
      <c r="DK497" s="4444">
        <v>5</v>
      </c>
      <c r="DL497" s="4445">
        <f t="shared" si="2067"/>
        <v>0</v>
      </c>
      <c r="DM497" s="4446">
        <f>DK497/DJ497</f>
        <v>1</v>
      </c>
      <c r="DN497" s="4424">
        <f t="shared" si="2205"/>
        <v>42</v>
      </c>
      <c r="DO497" s="4093">
        <f t="shared" si="2069"/>
        <v>1</v>
      </c>
      <c r="DP497" s="1747">
        <f>DN497/DH497</f>
        <v>0.97674418604651159</v>
      </c>
      <c r="DQ497" s="5896">
        <v>43</v>
      </c>
      <c r="DR497" s="5897"/>
      <c r="DS497" s="2685">
        <v>2</v>
      </c>
      <c r="DT497" s="4838">
        <v>1</v>
      </c>
      <c r="DU497" s="4945">
        <f t="shared" si="2125"/>
        <v>1</v>
      </c>
      <c r="DV497" s="5034">
        <f t="shared" ref="DV497:DV499" si="2258">DT497/DS497</f>
        <v>0.5</v>
      </c>
      <c r="DW497" s="2683">
        <f t="shared" si="2206"/>
        <v>43</v>
      </c>
      <c r="DX497" s="4097">
        <f t="shared" si="2127"/>
        <v>0</v>
      </c>
      <c r="DY497" s="1747">
        <f t="shared" si="2252"/>
        <v>1</v>
      </c>
      <c r="DZ497" s="5735">
        <v>45</v>
      </c>
      <c r="EA497" s="5789"/>
      <c r="EB497" s="3397">
        <v>4</v>
      </c>
      <c r="EC497" s="3397">
        <v>3</v>
      </c>
      <c r="ED497" s="1782">
        <f t="shared" ref="ED497:ED507" si="2259">EC497-EB497</f>
        <v>-1</v>
      </c>
      <c r="EE497" s="1509">
        <f t="shared" si="2245"/>
        <v>0.75</v>
      </c>
      <c r="EF497" s="3419">
        <f t="shared" si="2074"/>
        <v>25</v>
      </c>
      <c r="EG497" s="1780">
        <f t="shared" si="2075"/>
        <v>20</v>
      </c>
      <c r="EH497" s="1736">
        <f t="shared" si="2253"/>
        <v>0.55555555555555558</v>
      </c>
      <c r="EI497" s="5890">
        <v>45</v>
      </c>
      <c r="EJ497" s="5891"/>
      <c r="EK497" s="3173">
        <v>5</v>
      </c>
      <c r="EL497" s="3223">
        <v>5</v>
      </c>
      <c r="EM497" s="1782">
        <f t="shared" si="2076"/>
        <v>0</v>
      </c>
      <c r="EN497" s="1736">
        <f>EL497/EK497</f>
        <v>1</v>
      </c>
      <c r="EO497" s="3341">
        <f t="shared" si="2077"/>
        <v>30</v>
      </c>
      <c r="EP497" s="1735">
        <f t="shared" si="2078"/>
        <v>15</v>
      </c>
      <c r="EQ497" s="1736">
        <f>EO497/EI497</f>
        <v>0.66666666666666663</v>
      </c>
      <c r="ER497" s="5763">
        <v>45</v>
      </c>
      <c r="ES497" s="5764"/>
      <c r="ET497" s="3622">
        <v>3</v>
      </c>
      <c r="EU497" s="3624">
        <v>3</v>
      </c>
      <c r="EV497" s="3174">
        <f t="shared" si="2131"/>
        <v>0</v>
      </c>
      <c r="EW497" s="2972">
        <f t="shared" ref="EW497:EW499" si="2260">EU497/ET497</f>
        <v>1</v>
      </c>
      <c r="EX497" s="3621">
        <f t="shared" si="2196"/>
        <v>33</v>
      </c>
      <c r="EY497" s="1780">
        <f t="shared" si="2133"/>
        <v>12</v>
      </c>
      <c r="EZ497" s="1736">
        <f t="shared" si="2254"/>
        <v>0.73333333333333328</v>
      </c>
      <c r="FA497" s="6786">
        <v>45</v>
      </c>
      <c r="FB497" s="6808"/>
      <c r="FC497" s="2556">
        <v>4</v>
      </c>
      <c r="FD497" s="2556">
        <v>4</v>
      </c>
      <c r="FE497" s="1735">
        <f t="shared" ref="FE497:FE507" si="2261">FD497-FC497</f>
        <v>0</v>
      </c>
      <c r="FF497" s="1509">
        <f t="shared" si="2246"/>
        <v>1</v>
      </c>
      <c r="FG497" s="2742">
        <f t="shared" si="2083"/>
        <v>14</v>
      </c>
      <c r="FH497" s="1780">
        <f t="shared" si="2084"/>
        <v>31</v>
      </c>
      <c r="FI497" s="1736">
        <f t="shared" si="2255"/>
        <v>0.31111111111111112</v>
      </c>
      <c r="FJ497" s="6786">
        <v>45</v>
      </c>
      <c r="FK497" s="6808"/>
      <c r="FL497" s="2595">
        <v>5</v>
      </c>
      <c r="FM497" s="2522">
        <v>4</v>
      </c>
      <c r="FN497" s="1782">
        <f t="shared" si="2085"/>
        <v>1</v>
      </c>
      <c r="FO497" s="1736">
        <f>FM497/FL497</f>
        <v>0.8</v>
      </c>
      <c r="FP497" s="2587">
        <f t="shared" si="2086"/>
        <v>18</v>
      </c>
      <c r="FQ497" s="1735">
        <f t="shared" si="2087"/>
        <v>27</v>
      </c>
      <c r="FR497" s="1736">
        <f>FP497/FJ497</f>
        <v>0.4</v>
      </c>
      <c r="FS497" s="6786">
        <v>45</v>
      </c>
      <c r="FT497" s="6787"/>
      <c r="FU497" s="2589">
        <v>4</v>
      </c>
      <c r="FV497" s="2742">
        <v>4</v>
      </c>
      <c r="FW497" s="2942">
        <f t="shared" si="2088"/>
        <v>0</v>
      </c>
      <c r="FX497" s="2972">
        <f t="shared" ref="FX497:FX504" si="2262">FV497/FU497</f>
        <v>1</v>
      </c>
      <c r="FY497" s="2587">
        <f t="shared" si="2089"/>
        <v>22</v>
      </c>
      <c r="FZ497" s="1780">
        <f t="shared" si="2090"/>
        <v>23</v>
      </c>
      <c r="GA497" s="1736">
        <f t="shared" si="2256"/>
        <v>0.48888888888888887</v>
      </c>
      <c r="GB497" s="1">
        <f t="shared" si="2091"/>
        <v>6.6666666666666707E-2</v>
      </c>
      <c r="GC497" s="2219">
        <v>0</v>
      </c>
      <c r="GD497" s="1895">
        <v>1</v>
      </c>
      <c r="GE497" s="2132" t="s">
        <v>269</v>
      </c>
      <c r="GF497" s="2132" t="s">
        <v>278</v>
      </c>
      <c r="GG497" s="2105" t="s">
        <v>101</v>
      </c>
      <c r="GH497" s="2105" t="s">
        <v>20</v>
      </c>
      <c r="GI497" s="2105" t="s">
        <v>20</v>
      </c>
      <c r="GJ497" s="2105" t="s">
        <v>16</v>
      </c>
      <c r="GK497" s="2105" t="s">
        <v>20</v>
      </c>
      <c r="GL497" s="2147">
        <v>3</v>
      </c>
      <c r="GM497" s="652" t="s">
        <v>1354</v>
      </c>
      <c r="GN497" s="223" t="s">
        <v>1310</v>
      </c>
      <c r="GO497" s="659">
        <v>45</v>
      </c>
      <c r="GP497" s="238">
        <v>9</v>
      </c>
      <c r="GQ497" s="2086">
        <v>10</v>
      </c>
      <c r="GR497" s="2086">
        <v>-1</v>
      </c>
      <c r="GS497" s="1895">
        <v>1.1111111111111112</v>
      </c>
      <c r="GT497" s="2086">
        <v>10</v>
      </c>
      <c r="GU497" s="2086">
        <v>35</v>
      </c>
      <c r="GV497" s="1895">
        <v>0.22222222222222221</v>
      </c>
    </row>
    <row r="498" spans="1:204" ht="38.25" x14ac:dyDescent="0.25">
      <c r="B498" s="7156"/>
      <c r="C498" s="5685"/>
      <c r="D498" s="7164"/>
      <c r="E498" s="7145"/>
      <c r="F498" s="7166"/>
      <c r="G498" s="7166"/>
      <c r="H498" s="5707"/>
      <c r="I498" s="5707"/>
      <c r="J498" s="5707"/>
      <c r="K498" s="5707"/>
      <c r="L498" s="5707"/>
      <c r="M498" s="5707"/>
      <c r="N498" s="5698"/>
      <c r="O498" s="5707"/>
      <c r="P498" s="7107"/>
      <c r="Q498" s="5698"/>
      <c r="R498" s="7125"/>
      <c r="S498" s="5698"/>
      <c r="T498" s="5707"/>
      <c r="U498" s="7116"/>
      <c r="V498" s="5698"/>
      <c r="W498" s="7142"/>
      <c r="X498" s="5692"/>
      <c r="Y498" s="2147">
        <v>4</v>
      </c>
      <c r="Z498" s="778" t="s">
        <v>1355</v>
      </c>
      <c r="AA498" s="484" t="s">
        <v>1310</v>
      </c>
      <c r="AB498" s="511">
        <v>46</v>
      </c>
      <c r="AC498" s="279">
        <v>9</v>
      </c>
      <c r="AD498" s="158">
        <f t="shared" si="2247"/>
        <v>0.19565217391304349</v>
      </c>
      <c r="AE498" s="279">
        <v>13</v>
      </c>
      <c r="AF498" s="158">
        <f t="shared" si="2248"/>
        <v>0.28260869565217389</v>
      </c>
      <c r="AG498" s="279">
        <v>13</v>
      </c>
      <c r="AH498" s="158">
        <f t="shared" si="2249"/>
        <v>0.28260869565217389</v>
      </c>
      <c r="AI498" s="4363">
        <v>11</v>
      </c>
      <c r="AJ498" s="159">
        <f t="shared" si="2250"/>
        <v>0.2391304347826087</v>
      </c>
      <c r="AK498" s="946">
        <f t="shared" si="2214"/>
        <v>1</v>
      </c>
      <c r="AL498" s="2339">
        <v>4</v>
      </c>
      <c r="AM498" s="1125" t="s">
        <v>2365</v>
      </c>
      <c r="AN498" s="1127" t="s">
        <v>2366</v>
      </c>
      <c r="AO498" s="1126" t="s">
        <v>2317</v>
      </c>
      <c r="AP498" s="1131" t="s">
        <v>2352</v>
      </c>
      <c r="AQ498" s="970">
        <v>100</v>
      </c>
      <c r="AR498" s="1132" t="s">
        <v>1310</v>
      </c>
      <c r="AS498" s="1018" t="s">
        <v>1579</v>
      </c>
      <c r="AT498" s="2287"/>
      <c r="AU498" s="970" t="s">
        <v>1704</v>
      </c>
      <c r="AV498" s="5294">
        <v>44</v>
      </c>
      <c r="AW498" s="5295"/>
      <c r="AX498" s="4411">
        <f t="shared" si="2052"/>
        <v>11</v>
      </c>
      <c r="AY498" s="4450">
        <f t="shared" si="2053"/>
        <v>11</v>
      </c>
      <c r="AZ498" s="4411">
        <f t="shared" si="2054"/>
        <v>0</v>
      </c>
      <c r="BA498" s="4496">
        <f t="shared" si="2055"/>
        <v>1</v>
      </c>
      <c r="BB498" s="4450">
        <f t="shared" si="2119"/>
        <v>44</v>
      </c>
      <c r="BC498" s="4104">
        <f t="shared" si="2120"/>
        <v>0</v>
      </c>
      <c r="BD498" s="1834">
        <f t="shared" si="2121"/>
        <v>1</v>
      </c>
      <c r="BE498" s="4468">
        <f t="shared" si="2215"/>
        <v>0</v>
      </c>
      <c r="BF498" s="6480">
        <v>46</v>
      </c>
      <c r="BG498" s="6480"/>
      <c r="BH498" s="3672">
        <f t="shared" si="2156"/>
        <v>13</v>
      </c>
      <c r="BI498" s="3674">
        <f t="shared" si="2058"/>
        <v>12</v>
      </c>
      <c r="BJ498" s="3111">
        <f t="shared" si="2059"/>
        <v>1</v>
      </c>
      <c r="BK498" s="2963">
        <f t="shared" si="2060"/>
        <v>0.92307692307692313</v>
      </c>
      <c r="BL498" s="3674">
        <f t="shared" si="2034"/>
        <v>33</v>
      </c>
      <c r="BM498" s="3122">
        <f t="shared" si="2061"/>
        <v>13</v>
      </c>
      <c r="BN498" s="1834">
        <f t="shared" si="2062"/>
        <v>0.71739130434782605</v>
      </c>
      <c r="BO498" s="3708">
        <f t="shared" si="2204"/>
        <v>0</v>
      </c>
      <c r="BP498" s="3494"/>
      <c r="BQ498" s="6739">
        <v>46</v>
      </c>
      <c r="BR498" s="6739"/>
      <c r="BS498" s="2939">
        <f t="shared" si="2243"/>
        <v>13</v>
      </c>
      <c r="BT498" s="2361">
        <f t="shared" si="2243"/>
        <v>12</v>
      </c>
      <c r="BU498" s="2987">
        <f t="shared" si="2207"/>
        <v>1</v>
      </c>
      <c r="BV498" s="2963">
        <f t="shared" si="2208"/>
        <v>0.92307692307692313</v>
      </c>
      <c r="BW498" s="2361">
        <f t="shared" si="2209"/>
        <v>21</v>
      </c>
      <c r="BX498" s="2953">
        <f t="shared" si="2210"/>
        <v>25</v>
      </c>
      <c r="BY498" s="1834">
        <f t="shared" si="2211"/>
        <v>0.45652173913043476</v>
      </c>
      <c r="BZ498" s="3151"/>
      <c r="CA498" s="6657">
        <v>46</v>
      </c>
      <c r="CB498" s="6657"/>
      <c r="CC498" s="1790">
        <v>9</v>
      </c>
      <c r="CD498" s="1791">
        <v>9</v>
      </c>
      <c r="CE498" s="2359">
        <f t="shared" si="2063"/>
        <v>0</v>
      </c>
      <c r="CF498" s="1834">
        <f t="shared" ref="CF498:CF499" si="2263">CD498/CC498</f>
        <v>1</v>
      </c>
      <c r="CG498" s="1971">
        <f t="shared" ref="CG498:CG507" si="2264">CD498</f>
        <v>9</v>
      </c>
      <c r="CH498" s="2387">
        <f t="shared" si="2064"/>
        <v>37</v>
      </c>
      <c r="CI498" s="1834">
        <f t="shared" ref="CI498:CI507" si="2265">CG498/CA498</f>
        <v>0.19565217391304349</v>
      </c>
      <c r="CJ498" s="2479"/>
      <c r="CK498" s="2479"/>
      <c r="CL498" s="2479"/>
      <c r="CM498" s="1778">
        <v>3</v>
      </c>
      <c r="CN498" s="1778">
        <v>3</v>
      </c>
      <c r="CO498" s="1788">
        <v>3</v>
      </c>
      <c r="CP498" s="1729"/>
      <c r="CQ498" s="1729"/>
      <c r="CR498" s="1729"/>
      <c r="CS498" s="1729"/>
      <c r="CT498" s="1729"/>
      <c r="CU498" s="1729"/>
      <c r="CV498" s="1729"/>
      <c r="CW498" s="1729"/>
      <c r="CX498" s="1729"/>
      <c r="CY498" s="5735">
        <v>46</v>
      </c>
      <c r="CZ498" s="5789"/>
      <c r="DA498" s="4250">
        <v>5</v>
      </c>
      <c r="DB498" s="4250">
        <v>5</v>
      </c>
      <c r="DC498" s="4098">
        <f t="shared" si="2257"/>
        <v>0</v>
      </c>
      <c r="DD498" s="2969">
        <f t="shared" si="2244"/>
        <v>1</v>
      </c>
      <c r="DE498" s="4247">
        <f t="shared" si="2106"/>
        <v>38</v>
      </c>
      <c r="DF498" s="4097">
        <f t="shared" si="2066"/>
        <v>8</v>
      </c>
      <c r="DG498" s="1747">
        <f t="shared" si="2251"/>
        <v>0.82608695652173914</v>
      </c>
      <c r="DH498" s="5894">
        <v>44</v>
      </c>
      <c r="DI498" s="5895"/>
      <c r="DJ498" s="5032">
        <v>4</v>
      </c>
      <c r="DK498" s="4444">
        <v>5</v>
      </c>
      <c r="DL498" s="4445">
        <f t="shared" si="2067"/>
        <v>-1</v>
      </c>
      <c r="DM498" s="4446">
        <f t="shared" ref="DM498" si="2266">DK498/DJ498</f>
        <v>1.25</v>
      </c>
      <c r="DN498" s="4424">
        <f t="shared" si="2205"/>
        <v>43</v>
      </c>
      <c r="DO498" s="4093">
        <f t="shared" si="2069"/>
        <v>1</v>
      </c>
      <c r="DP498" s="1747">
        <f t="shared" ref="DP498:DP507" si="2267">DN498/DH498</f>
        <v>0.97727272727272729</v>
      </c>
      <c r="DQ498" s="5896">
        <v>44</v>
      </c>
      <c r="DR498" s="5897"/>
      <c r="DS498" s="2685">
        <v>2</v>
      </c>
      <c r="DT498" s="4838">
        <v>1</v>
      </c>
      <c r="DU498" s="4945">
        <f t="shared" si="2125"/>
        <v>1</v>
      </c>
      <c r="DV498" s="5034">
        <f t="shared" si="2258"/>
        <v>0.5</v>
      </c>
      <c r="DW498" s="2683">
        <f t="shared" si="2206"/>
        <v>44</v>
      </c>
      <c r="DX498" s="4097">
        <f t="shared" si="2127"/>
        <v>0</v>
      </c>
      <c r="DY498" s="1747">
        <f t="shared" si="2252"/>
        <v>1</v>
      </c>
      <c r="DZ498" s="5735">
        <v>46</v>
      </c>
      <c r="EA498" s="5789"/>
      <c r="EB498" s="3397">
        <v>4</v>
      </c>
      <c r="EC498" s="3397">
        <v>3</v>
      </c>
      <c r="ED498" s="1782">
        <f t="shared" si="2259"/>
        <v>-1</v>
      </c>
      <c r="EE498" s="1509">
        <f t="shared" si="2245"/>
        <v>0.75</v>
      </c>
      <c r="EF498" s="3419">
        <f t="shared" si="2074"/>
        <v>24</v>
      </c>
      <c r="EG498" s="1780">
        <f t="shared" si="2075"/>
        <v>22</v>
      </c>
      <c r="EH498" s="1736">
        <f t="shared" si="2253"/>
        <v>0.52173913043478259</v>
      </c>
      <c r="EI498" s="5890">
        <v>46</v>
      </c>
      <c r="EJ498" s="5891"/>
      <c r="EK498" s="3173">
        <v>5</v>
      </c>
      <c r="EL498" s="3223">
        <v>5</v>
      </c>
      <c r="EM498" s="1782">
        <f t="shared" si="2076"/>
        <v>0</v>
      </c>
      <c r="EN498" s="1736">
        <f t="shared" ref="EN498" si="2268">EL498/EK498</f>
        <v>1</v>
      </c>
      <c r="EO498" s="3341">
        <f t="shared" si="2077"/>
        <v>29</v>
      </c>
      <c r="EP498" s="1735">
        <f t="shared" si="2078"/>
        <v>17</v>
      </c>
      <c r="EQ498" s="1736">
        <f t="shared" ref="EQ498:EQ507" si="2269">EO498/EI498</f>
        <v>0.63043478260869568</v>
      </c>
      <c r="ER498" s="5763">
        <v>46</v>
      </c>
      <c r="ES498" s="5764"/>
      <c r="ET498" s="3622">
        <v>4</v>
      </c>
      <c r="EU498" s="3624">
        <v>4</v>
      </c>
      <c r="EV498" s="3174">
        <f t="shared" si="2131"/>
        <v>0</v>
      </c>
      <c r="EW498" s="2972">
        <f t="shared" si="2260"/>
        <v>1</v>
      </c>
      <c r="EX498" s="3621">
        <f t="shared" si="2196"/>
        <v>33</v>
      </c>
      <c r="EY498" s="1780">
        <f t="shared" si="2133"/>
        <v>13</v>
      </c>
      <c r="EZ498" s="1736">
        <f t="shared" si="2254"/>
        <v>0.71739130434782605</v>
      </c>
      <c r="FA498" s="6786">
        <v>46</v>
      </c>
      <c r="FB498" s="6808"/>
      <c r="FC498" s="2556">
        <v>4</v>
      </c>
      <c r="FD498" s="2556">
        <v>4</v>
      </c>
      <c r="FE498" s="1735">
        <f t="shared" si="2261"/>
        <v>0</v>
      </c>
      <c r="FF498" s="1509">
        <f t="shared" si="2246"/>
        <v>1</v>
      </c>
      <c r="FG498" s="2742">
        <f t="shared" si="2083"/>
        <v>13</v>
      </c>
      <c r="FH498" s="1780">
        <f t="shared" si="2084"/>
        <v>33</v>
      </c>
      <c r="FI498" s="1736">
        <f t="shared" si="2255"/>
        <v>0.28260869565217389</v>
      </c>
      <c r="FJ498" s="6786">
        <v>46</v>
      </c>
      <c r="FK498" s="6808"/>
      <c r="FL498" s="2595">
        <v>5</v>
      </c>
      <c r="FM498" s="2522">
        <v>4</v>
      </c>
      <c r="FN498" s="1782">
        <f t="shared" si="2085"/>
        <v>1</v>
      </c>
      <c r="FO498" s="1736">
        <f t="shared" ref="FO498:FO504" si="2270">FM498/FL498</f>
        <v>0.8</v>
      </c>
      <c r="FP498" s="2587">
        <f t="shared" si="2086"/>
        <v>17</v>
      </c>
      <c r="FQ498" s="1735">
        <f t="shared" si="2087"/>
        <v>29</v>
      </c>
      <c r="FR498" s="1736">
        <f t="shared" ref="FR498:FR507" si="2271">FP498/FJ498</f>
        <v>0.36956521739130432</v>
      </c>
      <c r="FS498" s="6786">
        <v>46</v>
      </c>
      <c r="FT498" s="6787"/>
      <c r="FU498" s="2589">
        <v>4</v>
      </c>
      <c r="FV498" s="2742">
        <v>4</v>
      </c>
      <c r="FW498" s="2942">
        <f t="shared" si="2088"/>
        <v>0</v>
      </c>
      <c r="FX498" s="2972">
        <f t="shared" si="2262"/>
        <v>1</v>
      </c>
      <c r="FY498" s="2587">
        <f t="shared" si="2089"/>
        <v>21</v>
      </c>
      <c r="FZ498" s="1780">
        <f t="shared" si="2090"/>
        <v>25</v>
      </c>
      <c r="GA498" s="1736">
        <f t="shared" si="2256"/>
        <v>0.45652173913043476</v>
      </c>
      <c r="GB498" s="1">
        <f t="shared" si="2091"/>
        <v>6.5217391304347838E-2</v>
      </c>
      <c r="GC498" s="2219">
        <v>0</v>
      </c>
      <c r="GD498" s="1895">
        <v>1</v>
      </c>
      <c r="GE498" s="2132" t="s">
        <v>269</v>
      </c>
      <c r="GF498" s="2132" t="s">
        <v>278</v>
      </c>
      <c r="GG498" s="2105" t="s">
        <v>101</v>
      </c>
      <c r="GH498" s="2105" t="s">
        <v>20</v>
      </c>
      <c r="GI498" s="2105" t="s">
        <v>20</v>
      </c>
      <c r="GJ498" s="2105" t="s">
        <v>16</v>
      </c>
      <c r="GK498" s="2105" t="s">
        <v>20</v>
      </c>
      <c r="GL498" s="2147">
        <v>4</v>
      </c>
      <c r="GM498" s="707" t="s">
        <v>1355</v>
      </c>
      <c r="GN498" s="724" t="s">
        <v>1310</v>
      </c>
      <c r="GO498" s="728">
        <v>46</v>
      </c>
      <c r="GP498" s="279">
        <v>9</v>
      </c>
      <c r="GQ498" s="2086">
        <v>9</v>
      </c>
      <c r="GR498" s="2086">
        <v>0</v>
      </c>
      <c r="GS498" s="1895">
        <v>1</v>
      </c>
      <c r="GT498" s="2086">
        <v>9</v>
      </c>
      <c r="GU498" s="2086">
        <v>37</v>
      </c>
      <c r="GV498" s="1895">
        <v>0.19565217391304349</v>
      </c>
    </row>
    <row r="499" spans="1:204" ht="38.25" x14ac:dyDescent="0.25">
      <c r="B499" s="7156"/>
      <c r="C499" s="5685"/>
      <c r="D499" s="7164"/>
      <c r="E499" s="7145"/>
      <c r="F499" s="7166"/>
      <c r="G499" s="7166"/>
      <c r="H499" s="5707"/>
      <c r="I499" s="5707"/>
      <c r="J499" s="5707"/>
      <c r="K499" s="5707"/>
      <c r="L499" s="5707"/>
      <c r="M499" s="5707"/>
      <c r="N499" s="5698"/>
      <c r="O499" s="5707"/>
      <c r="P499" s="7107"/>
      <c r="Q499" s="5698"/>
      <c r="R499" s="7125"/>
      <c r="S499" s="5698"/>
      <c r="T499" s="5707"/>
      <c r="U499" s="7116"/>
      <c r="V499" s="5698"/>
      <c r="W499" s="7142"/>
      <c r="X499" s="5692"/>
      <c r="Y499" s="2147">
        <v>5</v>
      </c>
      <c r="Z499" s="778" t="s">
        <v>1356</v>
      </c>
      <c r="AA499" s="484" t="s">
        <v>1357</v>
      </c>
      <c r="AB499" s="511">
        <v>11</v>
      </c>
      <c r="AC499" s="279">
        <v>2</v>
      </c>
      <c r="AD499" s="158">
        <f t="shared" si="2247"/>
        <v>0.18181818181818182</v>
      </c>
      <c r="AE499" s="279">
        <v>3</v>
      </c>
      <c r="AF499" s="158">
        <f t="shared" si="2248"/>
        <v>0.27272727272727271</v>
      </c>
      <c r="AG499" s="279">
        <v>3</v>
      </c>
      <c r="AH499" s="158">
        <f t="shared" si="2249"/>
        <v>0.27272727272727271</v>
      </c>
      <c r="AI499" s="279">
        <v>3</v>
      </c>
      <c r="AJ499" s="159">
        <f t="shared" si="2250"/>
        <v>0.27272727272727271</v>
      </c>
      <c r="AK499" s="946">
        <f t="shared" si="2214"/>
        <v>1</v>
      </c>
      <c r="AL499" s="2339">
        <v>5</v>
      </c>
      <c r="AM499" s="1125" t="s">
        <v>2367</v>
      </c>
      <c r="AN499" s="1127" t="s">
        <v>2368</v>
      </c>
      <c r="AO499" s="1126" t="s">
        <v>2384</v>
      </c>
      <c r="AP499" s="1131" t="s">
        <v>2354</v>
      </c>
      <c r="AQ499" s="970">
        <v>100</v>
      </c>
      <c r="AR499" s="1132" t="s">
        <v>2353</v>
      </c>
      <c r="AS499" s="1018" t="s">
        <v>1579</v>
      </c>
      <c r="AT499" s="2287"/>
      <c r="AU499" s="970" t="s">
        <v>1704</v>
      </c>
      <c r="AV499" s="5322">
        <v>11</v>
      </c>
      <c r="AW499" s="5323"/>
      <c r="AX499" s="4411">
        <f t="shared" si="2052"/>
        <v>3</v>
      </c>
      <c r="AY499" s="4450">
        <f t="shared" si="2053"/>
        <v>1</v>
      </c>
      <c r="AZ499" s="4411">
        <f t="shared" si="2054"/>
        <v>2</v>
      </c>
      <c r="BA499" s="4496">
        <f t="shared" si="2055"/>
        <v>0.33333333333333331</v>
      </c>
      <c r="BB499" s="4450">
        <f t="shared" si="2119"/>
        <v>12</v>
      </c>
      <c r="BC499" s="4104">
        <f t="shared" si="2120"/>
        <v>-1</v>
      </c>
      <c r="BD499" s="1834">
        <f t="shared" si="2121"/>
        <v>1.0909090909090908</v>
      </c>
      <c r="BE499" s="4468">
        <f t="shared" si="2215"/>
        <v>0</v>
      </c>
      <c r="BF499" s="6480">
        <v>11</v>
      </c>
      <c r="BG499" s="6480"/>
      <c r="BH499" s="3672">
        <f t="shared" si="2156"/>
        <v>3</v>
      </c>
      <c r="BI499" s="3674">
        <f t="shared" si="2058"/>
        <v>5</v>
      </c>
      <c r="BJ499" s="3111">
        <f t="shared" si="2059"/>
        <v>-2</v>
      </c>
      <c r="BK499" s="2963">
        <f t="shared" si="2060"/>
        <v>1.6666666666666667</v>
      </c>
      <c r="BL499" s="3674">
        <f t="shared" si="2034"/>
        <v>11</v>
      </c>
      <c r="BM499" s="3122">
        <f t="shared" si="2061"/>
        <v>0</v>
      </c>
      <c r="BN499" s="1834">
        <f t="shared" si="2062"/>
        <v>1</v>
      </c>
      <c r="BO499" s="3708">
        <f t="shared" si="2204"/>
        <v>0</v>
      </c>
      <c r="BP499" s="3494"/>
      <c r="BQ499" s="6739">
        <v>11</v>
      </c>
      <c r="BR499" s="6739"/>
      <c r="BS499" s="2939">
        <f t="shared" si="2243"/>
        <v>3</v>
      </c>
      <c r="BT499" s="2361">
        <f t="shared" si="2243"/>
        <v>4</v>
      </c>
      <c r="BU499" s="2987">
        <f t="shared" si="2207"/>
        <v>-1</v>
      </c>
      <c r="BV499" s="2963">
        <f t="shared" si="2208"/>
        <v>1.3333333333333333</v>
      </c>
      <c r="BW499" s="2361">
        <f t="shared" si="2209"/>
        <v>6</v>
      </c>
      <c r="BX499" s="2953">
        <f t="shared" si="2210"/>
        <v>5</v>
      </c>
      <c r="BY499" s="1834">
        <f t="shared" si="2211"/>
        <v>0.54545454545454541</v>
      </c>
      <c r="BZ499" s="3151"/>
      <c r="CA499" s="6657">
        <v>11</v>
      </c>
      <c r="CB499" s="6657"/>
      <c r="CC499" s="1790">
        <v>2</v>
      </c>
      <c r="CD499" s="1791">
        <v>2</v>
      </c>
      <c r="CE499" s="2359">
        <f t="shared" si="2063"/>
        <v>0</v>
      </c>
      <c r="CF499" s="1834">
        <f t="shared" si="2263"/>
        <v>1</v>
      </c>
      <c r="CG499" s="1971">
        <f t="shared" si="2264"/>
        <v>2</v>
      </c>
      <c r="CH499" s="2387">
        <f t="shared" si="2064"/>
        <v>9</v>
      </c>
      <c r="CI499" s="1834">
        <f t="shared" si="2265"/>
        <v>0.18181818181818182</v>
      </c>
      <c r="CJ499" s="2479"/>
      <c r="CK499" s="2479"/>
      <c r="CL499" s="2479"/>
      <c r="CM499" s="1778">
        <v>0</v>
      </c>
      <c r="CN499" s="1778">
        <v>0</v>
      </c>
      <c r="CO499" s="1788">
        <v>2</v>
      </c>
      <c r="CP499" s="1729"/>
      <c r="CQ499" s="1729"/>
      <c r="CR499" s="1729"/>
      <c r="CS499" s="1729"/>
      <c r="CT499" s="1729"/>
      <c r="CU499" s="1729"/>
      <c r="CV499" s="1729"/>
      <c r="CW499" s="1729"/>
      <c r="CX499" s="1729"/>
      <c r="CY499" s="5735">
        <v>11</v>
      </c>
      <c r="CZ499" s="5789"/>
      <c r="DA499" s="4250">
        <v>1</v>
      </c>
      <c r="DB499" s="4250">
        <v>1</v>
      </c>
      <c r="DC499" s="4098">
        <f t="shared" si="2257"/>
        <v>0</v>
      </c>
      <c r="DD499" s="2969">
        <v>0</v>
      </c>
      <c r="DE499" s="4247">
        <f t="shared" si="2106"/>
        <v>12</v>
      </c>
      <c r="DF499" s="4097">
        <f t="shared" si="2066"/>
        <v>-1</v>
      </c>
      <c r="DG499" s="1747">
        <f t="shared" si="2251"/>
        <v>1.0909090909090908</v>
      </c>
      <c r="DH499" s="5890">
        <v>11</v>
      </c>
      <c r="DI499" s="5891"/>
      <c r="DJ499" s="5032">
        <v>1</v>
      </c>
      <c r="DK499" s="4444">
        <v>0</v>
      </c>
      <c r="DL499" s="4445">
        <f t="shared" si="2067"/>
        <v>1</v>
      </c>
      <c r="DM499" s="4446">
        <v>0</v>
      </c>
      <c r="DN499" s="4424">
        <f t="shared" si="2205"/>
        <v>12</v>
      </c>
      <c r="DO499" s="4093">
        <f t="shared" si="2069"/>
        <v>-1</v>
      </c>
      <c r="DP499" s="1747">
        <f t="shared" si="2267"/>
        <v>1.0909090909090908</v>
      </c>
      <c r="DQ499" s="5763">
        <v>11</v>
      </c>
      <c r="DR499" s="5764"/>
      <c r="DS499" s="2685">
        <v>1</v>
      </c>
      <c r="DT499" s="4838">
        <v>0</v>
      </c>
      <c r="DU499" s="4945">
        <f t="shared" si="2125"/>
        <v>1</v>
      </c>
      <c r="DV499" s="5034">
        <f t="shared" si="2258"/>
        <v>0</v>
      </c>
      <c r="DW499" s="2683">
        <f t="shared" si="2206"/>
        <v>12</v>
      </c>
      <c r="DX499" s="4097">
        <f t="shared" si="2127"/>
        <v>-1</v>
      </c>
      <c r="DY499" s="1747">
        <f t="shared" si="2252"/>
        <v>1.0909090909090908</v>
      </c>
      <c r="DZ499" s="5735">
        <v>11</v>
      </c>
      <c r="EA499" s="5789"/>
      <c r="EB499" s="3397">
        <v>1</v>
      </c>
      <c r="EC499" s="3397">
        <v>1</v>
      </c>
      <c r="ED499" s="1782">
        <f t="shared" si="2259"/>
        <v>0</v>
      </c>
      <c r="EE499" s="1509">
        <v>0</v>
      </c>
      <c r="EF499" s="3419">
        <f t="shared" si="2074"/>
        <v>7</v>
      </c>
      <c r="EG499" s="1780">
        <f t="shared" si="2075"/>
        <v>4</v>
      </c>
      <c r="EH499" s="1736">
        <f t="shared" si="2253"/>
        <v>0.63636363636363635</v>
      </c>
      <c r="EI499" s="5890">
        <v>11</v>
      </c>
      <c r="EJ499" s="5891"/>
      <c r="EK499" s="3173">
        <v>1</v>
      </c>
      <c r="EL499" s="3223">
        <v>2</v>
      </c>
      <c r="EM499" s="1782">
        <f t="shared" si="2076"/>
        <v>-1</v>
      </c>
      <c r="EN499" s="1736">
        <v>0</v>
      </c>
      <c r="EO499" s="3341">
        <f t="shared" si="2077"/>
        <v>9</v>
      </c>
      <c r="EP499" s="1735">
        <f t="shared" si="2078"/>
        <v>2</v>
      </c>
      <c r="EQ499" s="1736">
        <f t="shared" si="2269"/>
        <v>0.81818181818181823</v>
      </c>
      <c r="ER499" s="5763">
        <v>11</v>
      </c>
      <c r="ES499" s="5764"/>
      <c r="ET499" s="3622">
        <v>1</v>
      </c>
      <c r="EU499" s="3624">
        <v>2</v>
      </c>
      <c r="EV499" s="3174">
        <f t="shared" si="2131"/>
        <v>-1</v>
      </c>
      <c r="EW499" s="2972">
        <f t="shared" si="2260"/>
        <v>2</v>
      </c>
      <c r="EX499" s="3621">
        <f t="shared" si="2196"/>
        <v>11</v>
      </c>
      <c r="EY499" s="1780">
        <f t="shared" si="2133"/>
        <v>0</v>
      </c>
      <c r="EZ499" s="1736">
        <f t="shared" si="2254"/>
        <v>1</v>
      </c>
      <c r="FA499" s="6786">
        <v>11</v>
      </c>
      <c r="FB499" s="6808"/>
      <c r="FC499" s="2556">
        <v>1</v>
      </c>
      <c r="FD499" s="2556">
        <v>1</v>
      </c>
      <c r="FE499" s="1735">
        <f t="shared" si="2261"/>
        <v>0</v>
      </c>
      <c r="FF499" s="1509">
        <v>0</v>
      </c>
      <c r="FG499" s="2742">
        <f t="shared" si="2083"/>
        <v>3</v>
      </c>
      <c r="FH499" s="1780">
        <f t="shared" si="2084"/>
        <v>8</v>
      </c>
      <c r="FI499" s="1736">
        <f t="shared" si="2255"/>
        <v>0.27272727272727271</v>
      </c>
      <c r="FJ499" s="6786">
        <v>11</v>
      </c>
      <c r="FK499" s="6808"/>
      <c r="FL499" s="2595">
        <v>1</v>
      </c>
      <c r="FM499" s="2522">
        <v>1</v>
      </c>
      <c r="FN499" s="1782">
        <f t="shared" si="2085"/>
        <v>0</v>
      </c>
      <c r="FO499" s="1736">
        <v>0</v>
      </c>
      <c r="FP499" s="2587">
        <f t="shared" si="2086"/>
        <v>4</v>
      </c>
      <c r="FQ499" s="1735">
        <f t="shared" si="2087"/>
        <v>7</v>
      </c>
      <c r="FR499" s="1736">
        <f t="shared" si="2271"/>
        <v>0.36363636363636365</v>
      </c>
      <c r="FS499" s="6786">
        <v>11</v>
      </c>
      <c r="FT499" s="6787"/>
      <c r="FU499" s="2589">
        <v>1</v>
      </c>
      <c r="FV499" s="2742">
        <v>2</v>
      </c>
      <c r="FW499" s="2942">
        <f t="shared" si="2088"/>
        <v>-1</v>
      </c>
      <c r="FX499" s="2972">
        <f t="shared" si="2262"/>
        <v>2</v>
      </c>
      <c r="FY499" s="2587">
        <f t="shared" si="2089"/>
        <v>6</v>
      </c>
      <c r="FZ499" s="1780">
        <f t="shared" si="2090"/>
        <v>5</v>
      </c>
      <c r="GA499" s="1736">
        <f t="shared" si="2256"/>
        <v>0.54545454545454541</v>
      </c>
      <c r="GB499" s="1">
        <f t="shared" si="2091"/>
        <v>9.0909090909090939E-2</v>
      </c>
      <c r="GC499" s="2219">
        <v>0</v>
      </c>
      <c r="GD499" s="1895">
        <v>1</v>
      </c>
      <c r="GE499" s="2132" t="s">
        <v>269</v>
      </c>
      <c r="GF499" s="2132" t="s">
        <v>278</v>
      </c>
      <c r="GG499" s="2105" t="s">
        <v>101</v>
      </c>
      <c r="GH499" s="2105" t="s">
        <v>20</v>
      </c>
      <c r="GI499" s="2105" t="s">
        <v>20</v>
      </c>
      <c r="GJ499" s="2105" t="s">
        <v>16</v>
      </c>
      <c r="GK499" s="2105" t="s">
        <v>20</v>
      </c>
      <c r="GL499" s="2147">
        <v>5</v>
      </c>
      <c r="GM499" s="707" t="s">
        <v>1356</v>
      </c>
      <c r="GN499" s="216" t="s">
        <v>1357</v>
      </c>
      <c r="GO499" s="728">
        <v>11</v>
      </c>
      <c r="GP499" s="279">
        <v>2</v>
      </c>
      <c r="GQ499" s="2086">
        <v>2</v>
      </c>
      <c r="GR499" s="2086">
        <v>0</v>
      </c>
      <c r="GS499" s="1895">
        <v>1</v>
      </c>
      <c r="GT499" s="2086">
        <v>2</v>
      </c>
      <c r="GU499" s="2086">
        <v>9</v>
      </c>
      <c r="GV499" s="1895">
        <v>0.18181818181818182</v>
      </c>
    </row>
    <row r="500" spans="1:204" ht="38.25" x14ac:dyDescent="0.25">
      <c r="B500" s="7156"/>
      <c r="C500" s="5685"/>
      <c r="D500" s="7164"/>
      <c r="E500" s="7145"/>
      <c r="F500" s="7166"/>
      <c r="G500" s="7166"/>
      <c r="H500" s="5707"/>
      <c r="I500" s="5707"/>
      <c r="J500" s="5707"/>
      <c r="K500" s="5707"/>
      <c r="L500" s="5707"/>
      <c r="M500" s="5707"/>
      <c r="N500" s="5698"/>
      <c r="O500" s="5707"/>
      <c r="P500" s="7107"/>
      <c r="Q500" s="5698"/>
      <c r="R500" s="7125"/>
      <c r="S500" s="5698"/>
      <c r="T500" s="5707"/>
      <c r="U500" s="7116"/>
      <c r="V500" s="5698"/>
      <c r="W500" s="7142"/>
      <c r="X500" s="5692"/>
      <c r="Y500" s="2147">
        <v>6</v>
      </c>
      <c r="Z500" s="778" t="s">
        <v>1358</v>
      </c>
      <c r="AA500" s="484" t="s">
        <v>1310</v>
      </c>
      <c r="AB500" s="698">
        <v>1</v>
      </c>
      <c r="AC500" s="279">
        <v>0</v>
      </c>
      <c r="AD500" s="158">
        <f t="shared" si="2247"/>
        <v>0</v>
      </c>
      <c r="AE500" s="690">
        <v>0</v>
      </c>
      <c r="AF500" s="158">
        <f t="shared" si="2248"/>
        <v>0</v>
      </c>
      <c r="AG500" s="279">
        <v>1</v>
      </c>
      <c r="AH500" s="158">
        <f t="shared" si="2249"/>
        <v>1</v>
      </c>
      <c r="AI500" s="279">
        <v>0</v>
      </c>
      <c r="AJ500" s="159">
        <f t="shared" si="2250"/>
        <v>0</v>
      </c>
      <c r="AK500" s="946">
        <f t="shared" si="2214"/>
        <v>1</v>
      </c>
      <c r="AL500" s="2339">
        <v>6</v>
      </c>
      <c r="AM500" s="1125" t="s">
        <v>2369</v>
      </c>
      <c r="AN500" s="1127" t="s">
        <v>2370</v>
      </c>
      <c r="AO500" s="1126" t="s">
        <v>2317</v>
      </c>
      <c r="AP500" s="1131" t="s">
        <v>2352</v>
      </c>
      <c r="AQ500" s="970">
        <v>100</v>
      </c>
      <c r="AR500" s="1132" t="s">
        <v>1310</v>
      </c>
      <c r="AS500" s="1018" t="s">
        <v>1579</v>
      </c>
      <c r="AT500" s="2287"/>
      <c r="AU500" s="970" t="s">
        <v>1704</v>
      </c>
      <c r="AV500" s="5322">
        <v>1</v>
      </c>
      <c r="AW500" s="5323"/>
      <c r="AX500" s="4411">
        <f t="shared" si="2052"/>
        <v>0</v>
      </c>
      <c r="AY500" s="4450">
        <f t="shared" si="2053"/>
        <v>0</v>
      </c>
      <c r="AZ500" s="4411">
        <f t="shared" si="2054"/>
        <v>0</v>
      </c>
      <c r="BA500" s="4496" t="e">
        <f t="shared" si="2055"/>
        <v>#DIV/0!</v>
      </c>
      <c r="BB500" s="4450">
        <f t="shared" si="2119"/>
        <v>1</v>
      </c>
      <c r="BC500" s="4104">
        <f t="shared" si="2120"/>
        <v>0</v>
      </c>
      <c r="BD500" s="1834">
        <f t="shared" si="2121"/>
        <v>1</v>
      </c>
      <c r="BE500" s="4468">
        <f t="shared" si="2215"/>
        <v>0</v>
      </c>
      <c r="BF500" s="6480">
        <v>1</v>
      </c>
      <c r="BG500" s="6480"/>
      <c r="BH500" s="3672">
        <f t="shared" si="2156"/>
        <v>1</v>
      </c>
      <c r="BI500" s="3674">
        <f t="shared" si="2058"/>
        <v>1</v>
      </c>
      <c r="BJ500" s="3111">
        <f t="shared" si="2059"/>
        <v>0</v>
      </c>
      <c r="BK500" s="2963">
        <f t="shared" si="2060"/>
        <v>1</v>
      </c>
      <c r="BL500" s="3674">
        <f t="shared" si="2034"/>
        <v>1</v>
      </c>
      <c r="BM500" s="3122">
        <f t="shared" si="2061"/>
        <v>0</v>
      </c>
      <c r="BN500" s="1834">
        <f t="shared" si="2062"/>
        <v>1</v>
      </c>
      <c r="BO500" s="3708">
        <f t="shared" si="2204"/>
        <v>0</v>
      </c>
      <c r="BP500" s="3494"/>
      <c r="BQ500" s="6739">
        <v>1</v>
      </c>
      <c r="BR500" s="6739"/>
      <c r="BS500" s="2939">
        <f t="shared" ref="BS500:BS507" si="2272">SUM(FC500+FL500+FU500)</f>
        <v>0</v>
      </c>
      <c r="BT500" s="2361">
        <f t="shared" ref="BT500:BT507" si="2273">SUM(FD500+FM500+FV500)</f>
        <v>0</v>
      </c>
      <c r="BU500" s="2987">
        <f t="shared" si="2207"/>
        <v>0</v>
      </c>
      <c r="BV500" s="2963" t="e">
        <f t="shared" si="2208"/>
        <v>#DIV/0!</v>
      </c>
      <c r="BW500" s="2361">
        <f t="shared" si="2209"/>
        <v>0</v>
      </c>
      <c r="BX500" s="2953">
        <f t="shared" si="2210"/>
        <v>1</v>
      </c>
      <c r="BY500" s="1834">
        <f t="shared" si="2211"/>
        <v>0</v>
      </c>
      <c r="BZ500" s="3151"/>
      <c r="CA500" s="6657">
        <v>1</v>
      </c>
      <c r="CB500" s="6657"/>
      <c r="CC500" s="1790">
        <v>0</v>
      </c>
      <c r="CD500" s="1791">
        <v>0</v>
      </c>
      <c r="CE500" s="2359">
        <f t="shared" si="2063"/>
        <v>0</v>
      </c>
      <c r="CF500" s="1834">
        <v>0</v>
      </c>
      <c r="CG500" s="1971">
        <f t="shared" si="2264"/>
        <v>0</v>
      </c>
      <c r="CH500" s="2387">
        <f t="shared" si="2064"/>
        <v>1</v>
      </c>
      <c r="CI500" s="1834">
        <f t="shared" si="2265"/>
        <v>0</v>
      </c>
      <c r="CJ500" s="2479"/>
      <c r="CK500" s="2479"/>
      <c r="CL500" s="2479"/>
      <c r="CM500" s="1778">
        <v>0</v>
      </c>
      <c r="CN500" s="1778">
        <v>0</v>
      </c>
      <c r="CO500" s="1788">
        <v>0</v>
      </c>
      <c r="CP500" s="1729"/>
      <c r="CQ500" s="1729"/>
      <c r="CR500" s="1729"/>
      <c r="CS500" s="1729"/>
      <c r="CT500" s="1729"/>
      <c r="CU500" s="1729"/>
      <c r="CV500" s="1729"/>
      <c r="CW500" s="1729"/>
      <c r="CX500" s="1729"/>
      <c r="CY500" s="5735">
        <v>1</v>
      </c>
      <c r="CZ500" s="5789"/>
      <c r="DA500" s="4250">
        <v>0</v>
      </c>
      <c r="DB500" s="4250">
        <v>0</v>
      </c>
      <c r="DC500" s="4098">
        <f t="shared" si="2257"/>
        <v>0</v>
      </c>
      <c r="DD500" s="2969">
        <v>0</v>
      </c>
      <c r="DE500" s="4247">
        <f t="shared" si="2106"/>
        <v>1</v>
      </c>
      <c r="DF500" s="4097">
        <f t="shared" si="2066"/>
        <v>0</v>
      </c>
      <c r="DG500" s="1747">
        <f t="shared" si="2251"/>
        <v>1</v>
      </c>
      <c r="DH500" s="5890">
        <v>1</v>
      </c>
      <c r="DI500" s="5891"/>
      <c r="DJ500" s="5032">
        <v>0</v>
      </c>
      <c r="DK500" s="4444">
        <v>0</v>
      </c>
      <c r="DL500" s="4445">
        <f t="shared" si="2067"/>
        <v>0</v>
      </c>
      <c r="DM500" s="4446">
        <v>0</v>
      </c>
      <c r="DN500" s="4424">
        <f t="shared" si="2205"/>
        <v>1</v>
      </c>
      <c r="DO500" s="4093">
        <f t="shared" si="2069"/>
        <v>0</v>
      </c>
      <c r="DP500" s="1747">
        <f t="shared" si="2267"/>
        <v>1</v>
      </c>
      <c r="DQ500" s="5763">
        <v>1</v>
      </c>
      <c r="DR500" s="5764"/>
      <c r="DS500" s="2685">
        <v>0</v>
      </c>
      <c r="DT500" s="4838">
        <v>0</v>
      </c>
      <c r="DU500" s="4945">
        <f t="shared" si="2125"/>
        <v>0</v>
      </c>
      <c r="DV500" s="5034">
        <v>0</v>
      </c>
      <c r="DW500" s="2683">
        <f t="shared" si="2206"/>
        <v>1</v>
      </c>
      <c r="DX500" s="4097">
        <f t="shared" si="2127"/>
        <v>0</v>
      </c>
      <c r="DY500" s="1747">
        <f t="shared" si="2252"/>
        <v>1</v>
      </c>
      <c r="DZ500" s="5735">
        <v>1</v>
      </c>
      <c r="EA500" s="5789"/>
      <c r="EB500" s="3397">
        <v>0</v>
      </c>
      <c r="EC500" s="3397">
        <v>0</v>
      </c>
      <c r="ED500" s="1782">
        <f t="shared" si="2259"/>
        <v>0</v>
      </c>
      <c r="EE500" s="1509">
        <v>0</v>
      </c>
      <c r="EF500" s="3419">
        <f t="shared" si="2074"/>
        <v>0</v>
      </c>
      <c r="EG500" s="1780">
        <f t="shared" si="2075"/>
        <v>1</v>
      </c>
      <c r="EH500" s="1736">
        <f t="shared" si="2253"/>
        <v>0</v>
      </c>
      <c r="EI500" s="5890">
        <v>1</v>
      </c>
      <c r="EJ500" s="5891"/>
      <c r="EK500" s="3173">
        <v>0</v>
      </c>
      <c r="EL500" s="3223">
        <v>0</v>
      </c>
      <c r="EM500" s="1782">
        <f t="shared" si="2076"/>
        <v>0</v>
      </c>
      <c r="EN500" s="1736">
        <v>0</v>
      </c>
      <c r="EO500" s="3341">
        <f t="shared" si="2077"/>
        <v>0</v>
      </c>
      <c r="EP500" s="1735">
        <f t="shared" si="2078"/>
        <v>1</v>
      </c>
      <c r="EQ500" s="1736">
        <f t="shared" si="2269"/>
        <v>0</v>
      </c>
      <c r="ER500" s="5763">
        <v>1</v>
      </c>
      <c r="ES500" s="5764"/>
      <c r="ET500" s="3622">
        <v>1</v>
      </c>
      <c r="EU500" s="3624">
        <v>1</v>
      </c>
      <c r="EV500" s="3174">
        <f t="shared" si="2131"/>
        <v>0</v>
      </c>
      <c r="EW500" s="2972">
        <v>0</v>
      </c>
      <c r="EX500" s="3621">
        <f t="shared" si="2196"/>
        <v>1</v>
      </c>
      <c r="EY500" s="1780">
        <f t="shared" si="2133"/>
        <v>0</v>
      </c>
      <c r="EZ500" s="1736">
        <f t="shared" si="2254"/>
        <v>1</v>
      </c>
      <c r="FA500" s="6786">
        <v>1</v>
      </c>
      <c r="FB500" s="6808"/>
      <c r="FC500" s="2556">
        <v>0</v>
      </c>
      <c r="FD500" s="2556">
        <v>0</v>
      </c>
      <c r="FE500" s="1735">
        <f t="shared" si="2261"/>
        <v>0</v>
      </c>
      <c r="FF500" s="1509">
        <v>0</v>
      </c>
      <c r="FG500" s="2742">
        <f t="shared" si="2083"/>
        <v>0</v>
      </c>
      <c r="FH500" s="1780">
        <f t="shared" si="2084"/>
        <v>1</v>
      </c>
      <c r="FI500" s="1736">
        <f t="shared" si="2255"/>
        <v>0</v>
      </c>
      <c r="FJ500" s="6786">
        <v>1</v>
      </c>
      <c r="FK500" s="6808"/>
      <c r="FL500" s="2595">
        <v>0</v>
      </c>
      <c r="FM500" s="2522">
        <v>0</v>
      </c>
      <c r="FN500" s="1782">
        <f t="shared" si="2085"/>
        <v>0</v>
      </c>
      <c r="FO500" s="1736">
        <v>0</v>
      </c>
      <c r="FP500" s="2587">
        <f t="shared" si="2086"/>
        <v>0</v>
      </c>
      <c r="FQ500" s="1735">
        <f t="shared" si="2087"/>
        <v>1</v>
      </c>
      <c r="FR500" s="1736">
        <f t="shared" si="2271"/>
        <v>0</v>
      </c>
      <c r="FS500" s="6786">
        <v>1</v>
      </c>
      <c r="FT500" s="6787"/>
      <c r="FU500" s="2589">
        <v>0</v>
      </c>
      <c r="FV500" s="2742">
        <v>0</v>
      </c>
      <c r="FW500" s="2942">
        <f t="shared" si="2088"/>
        <v>0</v>
      </c>
      <c r="FX500" s="2972">
        <v>0</v>
      </c>
      <c r="FY500" s="2587">
        <f t="shared" si="2089"/>
        <v>0</v>
      </c>
      <c r="FZ500" s="1780">
        <f t="shared" si="2090"/>
        <v>1</v>
      </c>
      <c r="GA500" s="1736">
        <f t="shared" si="2256"/>
        <v>0</v>
      </c>
      <c r="GB500" s="1">
        <f t="shared" si="2091"/>
        <v>0</v>
      </c>
      <c r="GC500" s="2219">
        <v>0</v>
      </c>
      <c r="GD500" s="1895">
        <v>1</v>
      </c>
      <c r="GE500" s="2132" t="s">
        <v>269</v>
      </c>
      <c r="GF500" s="2132" t="s">
        <v>278</v>
      </c>
      <c r="GG500" s="2105" t="s">
        <v>101</v>
      </c>
      <c r="GH500" s="2105" t="s">
        <v>20</v>
      </c>
      <c r="GI500" s="2105" t="s">
        <v>20</v>
      </c>
      <c r="GJ500" s="2105" t="s">
        <v>16</v>
      </c>
      <c r="GK500" s="2105" t="s">
        <v>20</v>
      </c>
      <c r="GL500" s="2147">
        <v>6</v>
      </c>
      <c r="GM500" s="707" t="s">
        <v>1358</v>
      </c>
      <c r="GN500" s="724" t="s">
        <v>1310</v>
      </c>
      <c r="GO500" s="690">
        <v>1</v>
      </c>
      <c r="GP500" s="279">
        <v>0</v>
      </c>
      <c r="GQ500" s="2086">
        <v>0</v>
      </c>
      <c r="GR500" s="2086">
        <v>0</v>
      </c>
      <c r="GS500" s="1895">
        <v>0</v>
      </c>
      <c r="GT500" s="2086">
        <v>0</v>
      </c>
      <c r="GU500" s="2086">
        <v>1</v>
      </c>
      <c r="GV500" s="1895">
        <v>0</v>
      </c>
    </row>
    <row r="501" spans="1:204" ht="38.25" x14ac:dyDescent="0.25">
      <c r="B501" s="7156"/>
      <c r="C501" s="5685"/>
      <c r="D501" s="7164"/>
      <c r="E501" s="7145"/>
      <c r="F501" s="7166"/>
      <c r="G501" s="7166"/>
      <c r="H501" s="5707"/>
      <c r="I501" s="5707"/>
      <c r="J501" s="5707"/>
      <c r="K501" s="5707"/>
      <c r="L501" s="5707"/>
      <c r="M501" s="5707"/>
      <c r="N501" s="5698"/>
      <c r="O501" s="5707"/>
      <c r="P501" s="7107"/>
      <c r="Q501" s="5698"/>
      <c r="R501" s="7125"/>
      <c r="S501" s="5698"/>
      <c r="T501" s="5707"/>
      <c r="U501" s="7116"/>
      <c r="V501" s="5698"/>
      <c r="W501" s="7142"/>
      <c r="X501" s="5692"/>
      <c r="Y501" s="2147">
        <v>7</v>
      </c>
      <c r="Z501" s="778" t="s">
        <v>1359</v>
      </c>
      <c r="AA501" s="698" t="s">
        <v>1310</v>
      </c>
      <c r="AB501" s="698">
        <v>1</v>
      </c>
      <c r="AC501" s="279">
        <v>0</v>
      </c>
      <c r="AD501" s="158">
        <f t="shared" si="2247"/>
        <v>0</v>
      </c>
      <c r="AE501" s="690">
        <v>0</v>
      </c>
      <c r="AF501" s="158">
        <f t="shared" si="2248"/>
        <v>0</v>
      </c>
      <c r="AG501" s="279">
        <v>0</v>
      </c>
      <c r="AH501" s="208">
        <f t="shared" si="2249"/>
        <v>0</v>
      </c>
      <c r="AI501" s="279">
        <v>1</v>
      </c>
      <c r="AJ501" s="208">
        <f t="shared" si="2250"/>
        <v>1</v>
      </c>
      <c r="AK501" s="946">
        <f t="shared" si="2214"/>
        <v>1</v>
      </c>
      <c r="AL501" s="2339">
        <v>7</v>
      </c>
      <c r="AM501" s="1125" t="s">
        <v>2371</v>
      </c>
      <c r="AN501" s="1127" t="s">
        <v>2372</v>
      </c>
      <c r="AO501" s="1126" t="s">
        <v>2317</v>
      </c>
      <c r="AP501" s="1131" t="s">
        <v>2352</v>
      </c>
      <c r="AQ501" s="970">
        <v>100</v>
      </c>
      <c r="AR501" s="1132" t="s">
        <v>1310</v>
      </c>
      <c r="AS501" s="1018" t="s">
        <v>1579</v>
      </c>
      <c r="AT501" s="2287"/>
      <c r="AU501" s="970" t="s">
        <v>1704</v>
      </c>
      <c r="AV501" s="5322">
        <v>1</v>
      </c>
      <c r="AW501" s="5323"/>
      <c r="AX501" s="4411">
        <f t="shared" si="2052"/>
        <v>1</v>
      </c>
      <c r="AY501" s="4450">
        <f t="shared" si="2053"/>
        <v>1</v>
      </c>
      <c r="AZ501" s="4411">
        <f t="shared" si="2054"/>
        <v>0</v>
      </c>
      <c r="BA501" s="4496">
        <f t="shared" si="2055"/>
        <v>1</v>
      </c>
      <c r="BB501" s="4450">
        <f t="shared" si="2119"/>
        <v>1</v>
      </c>
      <c r="BC501" s="4104">
        <f t="shared" si="2120"/>
        <v>0</v>
      </c>
      <c r="BD501" s="1834">
        <f t="shared" si="2121"/>
        <v>1</v>
      </c>
      <c r="BE501" s="4468">
        <f t="shared" si="2215"/>
        <v>0</v>
      </c>
      <c r="BF501" s="6480">
        <v>1</v>
      </c>
      <c r="BG501" s="6480"/>
      <c r="BH501" s="3672">
        <f t="shared" si="2156"/>
        <v>0</v>
      </c>
      <c r="BI501" s="3674">
        <f t="shared" si="2058"/>
        <v>0</v>
      </c>
      <c r="BJ501" s="3111">
        <f t="shared" si="2059"/>
        <v>0</v>
      </c>
      <c r="BK501" s="2963" t="e">
        <f t="shared" si="2060"/>
        <v>#DIV/0!</v>
      </c>
      <c r="BL501" s="3674">
        <f t="shared" si="2034"/>
        <v>0</v>
      </c>
      <c r="BM501" s="3122">
        <f t="shared" si="2061"/>
        <v>1</v>
      </c>
      <c r="BN501" s="1834">
        <f t="shared" si="2062"/>
        <v>0</v>
      </c>
      <c r="BO501" s="3708">
        <f t="shared" si="2204"/>
        <v>0</v>
      </c>
      <c r="BP501" s="3494"/>
      <c r="BQ501" s="6739">
        <v>1</v>
      </c>
      <c r="BR501" s="6739"/>
      <c r="BS501" s="2939">
        <f t="shared" si="2272"/>
        <v>0</v>
      </c>
      <c r="BT501" s="2361">
        <f t="shared" si="2273"/>
        <v>0</v>
      </c>
      <c r="BU501" s="2987">
        <f t="shared" si="2207"/>
        <v>0</v>
      </c>
      <c r="BV501" s="2963" t="e">
        <f t="shared" si="2208"/>
        <v>#DIV/0!</v>
      </c>
      <c r="BW501" s="2361">
        <f t="shared" si="2209"/>
        <v>0</v>
      </c>
      <c r="BX501" s="2953">
        <f t="shared" si="2210"/>
        <v>1</v>
      </c>
      <c r="BY501" s="1834">
        <f t="shared" si="2211"/>
        <v>0</v>
      </c>
      <c r="BZ501" s="3151"/>
      <c r="CA501" s="6657">
        <v>1</v>
      </c>
      <c r="CB501" s="6657"/>
      <c r="CC501" s="1790">
        <v>0</v>
      </c>
      <c r="CD501" s="1791">
        <v>0</v>
      </c>
      <c r="CE501" s="2359">
        <f t="shared" si="2063"/>
        <v>0</v>
      </c>
      <c r="CF501" s="1834">
        <v>0</v>
      </c>
      <c r="CG501" s="1971">
        <f t="shared" si="2264"/>
        <v>0</v>
      </c>
      <c r="CH501" s="2387">
        <f t="shared" si="2064"/>
        <v>1</v>
      </c>
      <c r="CI501" s="1834">
        <f t="shared" si="2265"/>
        <v>0</v>
      </c>
      <c r="CJ501" s="2479"/>
      <c r="CK501" s="2479"/>
      <c r="CL501" s="2479"/>
      <c r="CM501" s="1778">
        <v>0</v>
      </c>
      <c r="CN501" s="1778">
        <v>0</v>
      </c>
      <c r="CO501" s="1788">
        <v>0</v>
      </c>
      <c r="CP501" s="1729"/>
      <c r="CQ501" s="1729"/>
      <c r="CR501" s="1729"/>
      <c r="CS501" s="1729"/>
      <c r="CT501" s="1729"/>
      <c r="CU501" s="1729"/>
      <c r="CV501" s="1729"/>
      <c r="CW501" s="1729"/>
      <c r="CX501" s="1729"/>
      <c r="CY501" s="5735">
        <v>1</v>
      </c>
      <c r="CZ501" s="5789"/>
      <c r="DA501" s="4250">
        <v>0</v>
      </c>
      <c r="DB501" s="4250">
        <v>0</v>
      </c>
      <c r="DC501" s="4098">
        <f t="shared" si="2257"/>
        <v>0</v>
      </c>
      <c r="DD501" s="2969">
        <v>0</v>
      </c>
      <c r="DE501" s="4247">
        <f t="shared" si="2106"/>
        <v>0</v>
      </c>
      <c r="DF501" s="4097">
        <f t="shared" si="2066"/>
        <v>1</v>
      </c>
      <c r="DG501" s="1747">
        <f t="shared" si="2251"/>
        <v>0</v>
      </c>
      <c r="DH501" s="5890">
        <v>1</v>
      </c>
      <c r="DI501" s="5891"/>
      <c r="DJ501" s="5032">
        <v>1</v>
      </c>
      <c r="DK501" s="4444">
        <v>1</v>
      </c>
      <c r="DL501" s="4445">
        <f t="shared" si="2067"/>
        <v>0</v>
      </c>
      <c r="DM501" s="4446">
        <v>0</v>
      </c>
      <c r="DN501" s="4424">
        <f t="shared" si="2205"/>
        <v>1</v>
      </c>
      <c r="DO501" s="4093">
        <f t="shared" si="2069"/>
        <v>0</v>
      </c>
      <c r="DP501" s="1747">
        <f t="shared" si="2267"/>
        <v>1</v>
      </c>
      <c r="DQ501" s="5763">
        <v>1</v>
      </c>
      <c r="DR501" s="5764"/>
      <c r="DS501" s="2685">
        <v>0</v>
      </c>
      <c r="DT501" s="4838">
        <v>0</v>
      </c>
      <c r="DU501" s="4945">
        <f t="shared" si="2125"/>
        <v>0</v>
      </c>
      <c r="DV501" s="5034">
        <v>0</v>
      </c>
      <c r="DW501" s="2683">
        <f t="shared" si="2206"/>
        <v>1</v>
      </c>
      <c r="DX501" s="4097">
        <f t="shared" si="2127"/>
        <v>0</v>
      </c>
      <c r="DY501" s="1747">
        <f t="shared" si="2252"/>
        <v>1</v>
      </c>
      <c r="DZ501" s="5735">
        <v>1</v>
      </c>
      <c r="EA501" s="5789"/>
      <c r="EB501" s="3397">
        <v>0</v>
      </c>
      <c r="EC501" s="3397">
        <v>0</v>
      </c>
      <c r="ED501" s="1782">
        <f t="shared" si="2259"/>
        <v>0</v>
      </c>
      <c r="EE501" s="1509">
        <v>0</v>
      </c>
      <c r="EF501" s="3419">
        <f t="shared" si="2074"/>
        <v>0</v>
      </c>
      <c r="EG501" s="1780">
        <f t="shared" si="2075"/>
        <v>1</v>
      </c>
      <c r="EH501" s="1736">
        <f t="shared" si="2253"/>
        <v>0</v>
      </c>
      <c r="EI501" s="5890">
        <v>1</v>
      </c>
      <c r="EJ501" s="5891"/>
      <c r="EK501" s="3173">
        <v>0</v>
      </c>
      <c r="EL501" s="3223">
        <v>0</v>
      </c>
      <c r="EM501" s="1782">
        <f t="shared" si="2076"/>
        <v>0</v>
      </c>
      <c r="EN501" s="1736">
        <v>0</v>
      </c>
      <c r="EO501" s="3341">
        <f t="shared" si="2077"/>
        <v>0</v>
      </c>
      <c r="EP501" s="1735">
        <f t="shared" si="2078"/>
        <v>1</v>
      </c>
      <c r="EQ501" s="1736">
        <f t="shared" si="2269"/>
        <v>0</v>
      </c>
      <c r="ER501" s="5763">
        <v>1</v>
      </c>
      <c r="ES501" s="5764"/>
      <c r="ET501" s="3622">
        <v>0</v>
      </c>
      <c r="EU501" s="3624">
        <v>0</v>
      </c>
      <c r="EV501" s="3174">
        <f t="shared" si="2131"/>
        <v>0</v>
      </c>
      <c r="EW501" s="2972">
        <v>0</v>
      </c>
      <c r="EX501" s="3621">
        <f t="shared" si="2196"/>
        <v>0</v>
      </c>
      <c r="EY501" s="1780">
        <f t="shared" si="2133"/>
        <v>1</v>
      </c>
      <c r="EZ501" s="1736">
        <f t="shared" si="2254"/>
        <v>0</v>
      </c>
      <c r="FA501" s="6786">
        <v>1</v>
      </c>
      <c r="FB501" s="6808"/>
      <c r="FC501" s="2556">
        <v>0</v>
      </c>
      <c r="FD501" s="2556">
        <v>0</v>
      </c>
      <c r="FE501" s="1735">
        <f t="shared" si="2261"/>
        <v>0</v>
      </c>
      <c r="FF501" s="1509">
        <v>0</v>
      </c>
      <c r="FG501" s="2742">
        <f t="shared" si="2083"/>
        <v>0</v>
      </c>
      <c r="FH501" s="1780">
        <f t="shared" si="2084"/>
        <v>1</v>
      </c>
      <c r="FI501" s="1736">
        <f t="shared" si="2255"/>
        <v>0</v>
      </c>
      <c r="FJ501" s="6786">
        <v>1</v>
      </c>
      <c r="FK501" s="6808"/>
      <c r="FL501" s="2595">
        <v>0</v>
      </c>
      <c r="FM501" s="2522">
        <v>0</v>
      </c>
      <c r="FN501" s="1782">
        <f t="shared" si="2085"/>
        <v>0</v>
      </c>
      <c r="FO501" s="1736">
        <v>0</v>
      </c>
      <c r="FP501" s="2587">
        <f t="shared" si="2086"/>
        <v>0</v>
      </c>
      <c r="FQ501" s="1735">
        <f t="shared" si="2087"/>
        <v>1</v>
      </c>
      <c r="FR501" s="1736">
        <f t="shared" si="2271"/>
        <v>0</v>
      </c>
      <c r="FS501" s="6786">
        <v>1</v>
      </c>
      <c r="FT501" s="6787"/>
      <c r="FU501" s="2589">
        <v>0</v>
      </c>
      <c r="FV501" s="2742">
        <v>0</v>
      </c>
      <c r="FW501" s="2942">
        <f t="shared" si="2088"/>
        <v>0</v>
      </c>
      <c r="FX501" s="2972">
        <v>0</v>
      </c>
      <c r="FY501" s="2587">
        <f t="shared" si="2089"/>
        <v>0</v>
      </c>
      <c r="FZ501" s="1780">
        <f t="shared" si="2090"/>
        <v>1</v>
      </c>
      <c r="GA501" s="1736">
        <f t="shared" si="2256"/>
        <v>0</v>
      </c>
      <c r="GB501" s="1">
        <f t="shared" si="2091"/>
        <v>0</v>
      </c>
      <c r="GC501" s="2219">
        <v>0</v>
      </c>
      <c r="GD501" s="1895">
        <v>1</v>
      </c>
      <c r="GE501" s="2132" t="s">
        <v>269</v>
      </c>
      <c r="GF501" s="2132" t="s">
        <v>278</v>
      </c>
      <c r="GG501" s="2105" t="s">
        <v>101</v>
      </c>
      <c r="GH501" s="2105" t="s">
        <v>20</v>
      </c>
      <c r="GI501" s="2105" t="s">
        <v>20</v>
      </c>
      <c r="GJ501" s="2105" t="s">
        <v>16</v>
      </c>
      <c r="GK501" s="2105" t="s">
        <v>20</v>
      </c>
      <c r="GL501" s="2147">
        <v>7</v>
      </c>
      <c r="GM501" s="707" t="s">
        <v>1359</v>
      </c>
      <c r="GN501" s="690" t="s">
        <v>1310</v>
      </c>
      <c r="GO501" s="690">
        <v>1</v>
      </c>
      <c r="GP501" s="279">
        <v>0</v>
      </c>
      <c r="GQ501" s="2086">
        <v>0</v>
      </c>
      <c r="GR501" s="2086">
        <v>0</v>
      </c>
      <c r="GS501" s="1895">
        <v>0</v>
      </c>
      <c r="GT501" s="2086">
        <v>0</v>
      </c>
      <c r="GU501" s="2086">
        <v>1</v>
      </c>
      <c r="GV501" s="1895">
        <v>0</v>
      </c>
    </row>
    <row r="502" spans="1:204" ht="38.25" x14ac:dyDescent="0.25">
      <c r="B502" s="7156"/>
      <c r="C502" s="5685"/>
      <c r="D502" s="7164"/>
      <c r="E502" s="7145"/>
      <c r="F502" s="7166"/>
      <c r="G502" s="7166"/>
      <c r="H502" s="5707"/>
      <c r="I502" s="5707"/>
      <c r="J502" s="5707"/>
      <c r="K502" s="5707"/>
      <c r="L502" s="5707"/>
      <c r="M502" s="5707"/>
      <c r="N502" s="5698"/>
      <c r="O502" s="5707"/>
      <c r="P502" s="7107"/>
      <c r="Q502" s="5698"/>
      <c r="R502" s="7125"/>
      <c r="S502" s="5698"/>
      <c r="T502" s="5707"/>
      <c r="U502" s="7116"/>
      <c r="V502" s="5698"/>
      <c r="W502" s="7142"/>
      <c r="X502" s="5692"/>
      <c r="Y502" s="2147">
        <v>8</v>
      </c>
      <c r="Z502" s="778" t="s">
        <v>1360</v>
      </c>
      <c r="AA502" s="698" t="s">
        <v>1310</v>
      </c>
      <c r="AB502" s="698">
        <v>36</v>
      </c>
      <c r="AC502" s="279">
        <v>9</v>
      </c>
      <c r="AD502" s="158">
        <f t="shared" si="2247"/>
        <v>0.25</v>
      </c>
      <c r="AE502" s="690">
        <v>9</v>
      </c>
      <c r="AF502" s="158">
        <f t="shared" si="2248"/>
        <v>0.25</v>
      </c>
      <c r="AG502" s="279">
        <v>9</v>
      </c>
      <c r="AH502" s="208">
        <f t="shared" si="2249"/>
        <v>0.25</v>
      </c>
      <c r="AI502" s="279">
        <v>9</v>
      </c>
      <c r="AJ502" s="208">
        <f t="shared" si="2250"/>
        <v>0.25</v>
      </c>
      <c r="AK502" s="946">
        <f t="shared" si="2214"/>
        <v>1</v>
      </c>
      <c r="AL502" s="2339">
        <v>8</v>
      </c>
      <c r="AM502" s="1125" t="s">
        <v>2373</v>
      </c>
      <c r="AN502" s="1127" t="s">
        <v>2374</v>
      </c>
      <c r="AO502" s="1126" t="s">
        <v>2317</v>
      </c>
      <c r="AP502" s="1131" t="s">
        <v>2352</v>
      </c>
      <c r="AQ502" s="970">
        <v>100</v>
      </c>
      <c r="AR502" s="1132" t="s">
        <v>1310</v>
      </c>
      <c r="AS502" s="1018" t="s">
        <v>1579</v>
      </c>
      <c r="AT502" s="2287"/>
      <c r="AU502" s="970" t="s">
        <v>1704</v>
      </c>
      <c r="AV502" s="5322">
        <v>36</v>
      </c>
      <c r="AW502" s="5323"/>
      <c r="AX502" s="4411">
        <f t="shared" si="2052"/>
        <v>9</v>
      </c>
      <c r="AY502" s="4450">
        <f t="shared" si="2053"/>
        <v>0</v>
      </c>
      <c r="AZ502" s="4411">
        <f t="shared" si="2054"/>
        <v>9</v>
      </c>
      <c r="BA502" s="4496">
        <f t="shared" si="2055"/>
        <v>0</v>
      </c>
      <c r="BB502" s="4450">
        <f t="shared" si="2119"/>
        <v>36</v>
      </c>
      <c r="BC502" s="4104">
        <f t="shared" si="2120"/>
        <v>0</v>
      </c>
      <c r="BD502" s="1834">
        <f t="shared" si="2121"/>
        <v>1</v>
      </c>
      <c r="BE502" s="4468">
        <f t="shared" si="2215"/>
        <v>0</v>
      </c>
      <c r="BF502" s="6480">
        <v>36</v>
      </c>
      <c r="BG502" s="6480"/>
      <c r="BH502" s="3672">
        <f t="shared" si="2156"/>
        <v>9</v>
      </c>
      <c r="BI502" s="3674">
        <f t="shared" si="2058"/>
        <v>9</v>
      </c>
      <c r="BJ502" s="3111">
        <f t="shared" si="2059"/>
        <v>0</v>
      </c>
      <c r="BK502" s="2963">
        <f t="shared" si="2060"/>
        <v>1</v>
      </c>
      <c r="BL502" s="3674">
        <f t="shared" si="2034"/>
        <v>36</v>
      </c>
      <c r="BM502" s="3122">
        <f t="shared" si="2061"/>
        <v>0</v>
      </c>
      <c r="BN502" s="1834">
        <f t="shared" si="2062"/>
        <v>1</v>
      </c>
      <c r="BO502" s="3708">
        <f t="shared" si="2204"/>
        <v>0</v>
      </c>
      <c r="BP502" s="3494"/>
      <c r="BQ502" s="6739">
        <v>36</v>
      </c>
      <c r="BR502" s="6739"/>
      <c r="BS502" s="2939">
        <f t="shared" si="2272"/>
        <v>9</v>
      </c>
      <c r="BT502" s="2361">
        <f t="shared" si="2273"/>
        <v>19</v>
      </c>
      <c r="BU502" s="2987">
        <f t="shared" si="2207"/>
        <v>-10</v>
      </c>
      <c r="BV502" s="2963">
        <f t="shared" si="2208"/>
        <v>2.1111111111111112</v>
      </c>
      <c r="BW502" s="2361">
        <f t="shared" si="2209"/>
        <v>27</v>
      </c>
      <c r="BX502" s="2953">
        <f t="shared" si="2210"/>
        <v>9</v>
      </c>
      <c r="BY502" s="1834">
        <f t="shared" si="2211"/>
        <v>0.75</v>
      </c>
      <c r="BZ502" s="3151"/>
      <c r="CA502" s="6657">
        <v>36</v>
      </c>
      <c r="CB502" s="6657"/>
      <c r="CC502" s="1790">
        <v>9</v>
      </c>
      <c r="CD502" s="1791">
        <v>8</v>
      </c>
      <c r="CE502" s="2359">
        <f t="shared" si="2063"/>
        <v>1</v>
      </c>
      <c r="CF502" s="1834">
        <f t="shared" ref="CF502" si="2274">CD502/CC502</f>
        <v>0.88888888888888884</v>
      </c>
      <c r="CG502" s="1971">
        <f t="shared" si="2264"/>
        <v>8</v>
      </c>
      <c r="CH502" s="2387">
        <f t="shared" si="2064"/>
        <v>28</v>
      </c>
      <c r="CI502" s="1834">
        <f t="shared" si="2265"/>
        <v>0.22222222222222221</v>
      </c>
      <c r="CJ502" s="2479"/>
      <c r="CK502" s="2479"/>
      <c r="CL502" s="2479"/>
      <c r="CM502" s="1778">
        <v>1</v>
      </c>
      <c r="CN502" s="1778">
        <v>4</v>
      </c>
      <c r="CO502" s="1788">
        <v>4</v>
      </c>
      <c r="CP502" s="1729"/>
      <c r="CQ502" s="1729"/>
      <c r="CR502" s="1729"/>
      <c r="CS502" s="1729"/>
      <c r="CT502" s="1729"/>
      <c r="CU502" s="1729"/>
      <c r="CV502" s="1729"/>
      <c r="CW502" s="1729"/>
      <c r="CX502" s="1729"/>
      <c r="CY502" s="5735">
        <v>36</v>
      </c>
      <c r="CZ502" s="5789"/>
      <c r="DA502" s="4250">
        <v>3</v>
      </c>
      <c r="DB502" s="4250">
        <v>0</v>
      </c>
      <c r="DC502" s="4098">
        <f t="shared" si="2257"/>
        <v>-3</v>
      </c>
      <c r="DD502" s="2969">
        <f t="shared" ref="DD502" si="2275">DB502/DA502</f>
        <v>0</v>
      </c>
      <c r="DE502" s="4247">
        <f t="shared" si="2106"/>
        <v>36</v>
      </c>
      <c r="DF502" s="4097">
        <f t="shared" si="2066"/>
        <v>0</v>
      </c>
      <c r="DG502" s="1747">
        <f t="shared" si="2251"/>
        <v>1</v>
      </c>
      <c r="DH502" s="5890">
        <v>36</v>
      </c>
      <c r="DI502" s="5891"/>
      <c r="DJ502" s="5032">
        <v>3</v>
      </c>
      <c r="DK502" s="4444">
        <v>0</v>
      </c>
      <c r="DL502" s="4445">
        <f t="shared" si="2067"/>
        <v>3</v>
      </c>
      <c r="DM502" s="4446">
        <f t="shared" ref="DM502" si="2276">DK502/DJ502</f>
        <v>0</v>
      </c>
      <c r="DN502" s="4424">
        <f t="shared" si="2205"/>
        <v>36</v>
      </c>
      <c r="DO502" s="4093">
        <f t="shared" si="2069"/>
        <v>0</v>
      </c>
      <c r="DP502" s="1747">
        <f t="shared" si="2267"/>
        <v>1</v>
      </c>
      <c r="DQ502" s="5763">
        <v>36</v>
      </c>
      <c r="DR502" s="5764"/>
      <c r="DS502" s="2685">
        <v>3</v>
      </c>
      <c r="DT502" s="2685">
        <v>0</v>
      </c>
      <c r="DU502" s="4945">
        <f t="shared" si="2125"/>
        <v>3</v>
      </c>
      <c r="DV502" s="5034">
        <f t="shared" ref="DV502" si="2277">DT502/DS502</f>
        <v>0</v>
      </c>
      <c r="DW502" s="2683">
        <f t="shared" si="2206"/>
        <v>36</v>
      </c>
      <c r="DX502" s="4097">
        <f t="shared" si="2127"/>
        <v>0</v>
      </c>
      <c r="DY502" s="1747">
        <f t="shared" si="2252"/>
        <v>1</v>
      </c>
      <c r="DZ502" s="5735">
        <v>36</v>
      </c>
      <c r="EA502" s="5789"/>
      <c r="EB502" s="3397">
        <v>4</v>
      </c>
      <c r="EC502" s="3397">
        <v>4</v>
      </c>
      <c r="ED502" s="1782">
        <f t="shared" si="2259"/>
        <v>0</v>
      </c>
      <c r="EE502" s="1509">
        <f t="shared" ref="EE502" si="2278">EC502/EB502</f>
        <v>1</v>
      </c>
      <c r="EF502" s="3419">
        <f t="shared" si="2074"/>
        <v>31</v>
      </c>
      <c r="EG502" s="1780">
        <f t="shared" si="2075"/>
        <v>5</v>
      </c>
      <c r="EH502" s="1736">
        <f t="shared" si="2253"/>
        <v>0.86111111111111116</v>
      </c>
      <c r="EI502" s="5890">
        <v>36</v>
      </c>
      <c r="EJ502" s="5891"/>
      <c r="EK502" s="3173">
        <v>3</v>
      </c>
      <c r="EL502" s="3223">
        <v>3</v>
      </c>
      <c r="EM502" s="1782">
        <f t="shared" si="2076"/>
        <v>0</v>
      </c>
      <c r="EN502" s="1736">
        <f t="shared" ref="EN502" si="2279">EL502/EK502</f>
        <v>1</v>
      </c>
      <c r="EO502" s="3341">
        <f t="shared" si="2077"/>
        <v>34</v>
      </c>
      <c r="EP502" s="1735">
        <f t="shared" si="2078"/>
        <v>2</v>
      </c>
      <c r="EQ502" s="1736">
        <f t="shared" si="2269"/>
        <v>0.94444444444444442</v>
      </c>
      <c r="ER502" s="5763">
        <v>36</v>
      </c>
      <c r="ES502" s="5764"/>
      <c r="ET502" s="3622">
        <v>2</v>
      </c>
      <c r="EU502" s="3622">
        <v>2</v>
      </c>
      <c r="EV502" s="3174">
        <f t="shared" si="2131"/>
        <v>0</v>
      </c>
      <c r="EW502" s="2972">
        <f t="shared" ref="EW502" si="2280">EU502/ET502</f>
        <v>1</v>
      </c>
      <c r="EX502" s="3621">
        <f t="shared" si="2196"/>
        <v>36</v>
      </c>
      <c r="EY502" s="1780">
        <f t="shared" si="2133"/>
        <v>0</v>
      </c>
      <c r="EZ502" s="1736">
        <f t="shared" si="2254"/>
        <v>1</v>
      </c>
      <c r="FA502" s="6786">
        <v>36</v>
      </c>
      <c r="FB502" s="6808"/>
      <c r="FC502" s="2556">
        <v>3</v>
      </c>
      <c r="FD502" s="2556">
        <v>9</v>
      </c>
      <c r="FE502" s="1735">
        <f t="shared" si="2261"/>
        <v>6</v>
      </c>
      <c r="FF502" s="1509">
        <f t="shared" si="2246"/>
        <v>3</v>
      </c>
      <c r="FG502" s="2742">
        <f t="shared" si="2083"/>
        <v>17</v>
      </c>
      <c r="FH502" s="1780">
        <f t="shared" si="2084"/>
        <v>19</v>
      </c>
      <c r="FI502" s="1736">
        <f t="shared" si="2255"/>
        <v>0.47222222222222221</v>
      </c>
      <c r="FJ502" s="6786">
        <v>36</v>
      </c>
      <c r="FK502" s="6808"/>
      <c r="FL502" s="2595">
        <v>3</v>
      </c>
      <c r="FM502" s="2522">
        <v>5</v>
      </c>
      <c r="FN502" s="1782">
        <f t="shared" si="2085"/>
        <v>-2</v>
      </c>
      <c r="FO502" s="1736">
        <f t="shared" si="2270"/>
        <v>1.6666666666666667</v>
      </c>
      <c r="FP502" s="2587">
        <f t="shared" si="2086"/>
        <v>22</v>
      </c>
      <c r="FQ502" s="1735">
        <f t="shared" si="2087"/>
        <v>14</v>
      </c>
      <c r="FR502" s="1736">
        <f t="shared" si="2271"/>
        <v>0.61111111111111116</v>
      </c>
      <c r="FS502" s="6786">
        <v>36</v>
      </c>
      <c r="FT502" s="6787"/>
      <c r="FU502" s="2589">
        <v>3</v>
      </c>
      <c r="FV502" s="2589">
        <v>5</v>
      </c>
      <c r="FW502" s="2942">
        <f t="shared" si="2088"/>
        <v>-2</v>
      </c>
      <c r="FX502" s="2972">
        <f t="shared" si="2262"/>
        <v>1.6666666666666667</v>
      </c>
      <c r="FY502" s="2587">
        <f t="shared" si="2089"/>
        <v>27</v>
      </c>
      <c r="FZ502" s="1780">
        <f t="shared" si="2090"/>
        <v>9</v>
      </c>
      <c r="GA502" s="1736">
        <f t="shared" si="2256"/>
        <v>0.75</v>
      </c>
      <c r="GB502" s="1">
        <f t="shared" si="2091"/>
        <v>0.11111111111111116</v>
      </c>
      <c r="GC502" s="2219">
        <v>0</v>
      </c>
      <c r="GD502" s="1895">
        <v>1</v>
      </c>
      <c r="GE502" s="2132" t="s">
        <v>269</v>
      </c>
      <c r="GF502" s="2132" t="s">
        <v>278</v>
      </c>
      <c r="GG502" s="2105" t="s">
        <v>101</v>
      </c>
      <c r="GH502" s="2105" t="s">
        <v>20</v>
      </c>
      <c r="GI502" s="2105" t="s">
        <v>20</v>
      </c>
      <c r="GJ502" s="2105" t="s">
        <v>16</v>
      </c>
      <c r="GK502" s="2105" t="s">
        <v>20</v>
      </c>
      <c r="GL502" s="2147">
        <v>8</v>
      </c>
      <c r="GM502" s="707" t="s">
        <v>1360</v>
      </c>
      <c r="GN502" s="690" t="s">
        <v>1310</v>
      </c>
      <c r="GO502" s="690">
        <v>36</v>
      </c>
      <c r="GP502" s="279">
        <v>9</v>
      </c>
      <c r="GQ502" s="2086">
        <v>8</v>
      </c>
      <c r="GR502" s="2086">
        <v>1</v>
      </c>
      <c r="GS502" s="1895">
        <v>0.88888888888888884</v>
      </c>
      <c r="GT502" s="2086">
        <v>8</v>
      </c>
      <c r="GU502" s="2086">
        <v>28</v>
      </c>
      <c r="GV502" s="1895">
        <v>0.22222222222222221</v>
      </c>
    </row>
    <row r="503" spans="1:204" ht="38.25" x14ac:dyDescent="0.25">
      <c r="B503" s="7156"/>
      <c r="C503" s="5685"/>
      <c r="D503" s="7164"/>
      <c r="E503" s="7145"/>
      <c r="F503" s="7166"/>
      <c r="G503" s="7166"/>
      <c r="H503" s="5707"/>
      <c r="I503" s="5707"/>
      <c r="J503" s="5707"/>
      <c r="K503" s="5707"/>
      <c r="L503" s="5707"/>
      <c r="M503" s="5707"/>
      <c r="N503" s="5698"/>
      <c r="O503" s="5707"/>
      <c r="P503" s="7107"/>
      <c r="Q503" s="5698"/>
      <c r="R503" s="7125"/>
      <c r="S503" s="5698"/>
      <c r="T503" s="5707"/>
      <c r="U503" s="7116"/>
      <c r="V503" s="5698"/>
      <c r="W503" s="7142"/>
      <c r="X503" s="5692"/>
      <c r="Y503" s="2147">
        <v>9</v>
      </c>
      <c r="Z503" s="778" t="s">
        <v>1361</v>
      </c>
      <c r="AA503" s="698" t="s">
        <v>1349</v>
      </c>
      <c r="AB503" s="5601">
        <v>1</v>
      </c>
      <c r="AC503" s="279">
        <v>0</v>
      </c>
      <c r="AD503" s="158">
        <f t="shared" si="2247"/>
        <v>0</v>
      </c>
      <c r="AE503" s="690">
        <v>0</v>
      </c>
      <c r="AF503" s="158">
        <f t="shared" si="2248"/>
        <v>0</v>
      </c>
      <c r="AG503" s="279">
        <v>1</v>
      </c>
      <c r="AH503" s="208">
        <f t="shared" si="2249"/>
        <v>1</v>
      </c>
      <c r="AI503" s="279">
        <v>0</v>
      </c>
      <c r="AJ503" s="208">
        <f t="shared" si="2250"/>
        <v>0</v>
      </c>
      <c r="AK503" s="946">
        <f t="shared" si="2214"/>
        <v>1</v>
      </c>
      <c r="AL503" s="2339">
        <v>9</v>
      </c>
      <c r="AM503" s="1125" t="s">
        <v>2375</v>
      </c>
      <c r="AN503" s="1127" t="s">
        <v>2376</v>
      </c>
      <c r="AO503" s="1126" t="s">
        <v>2317</v>
      </c>
      <c r="AP503" s="1131" t="s">
        <v>2352</v>
      </c>
      <c r="AQ503" s="970">
        <v>100</v>
      </c>
      <c r="AR503" s="1132" t="s">
        <v>2355</v>
      </c>
      <c r="AS503" s="1018" t="s">
        <v>1579</v>
      </c>
      <c r="AT503" s="2287"/>
      <c r="AU503" s="970" t="s">
        <v>1704</v>
      </c>
      <c r="AV503" s="5322">
        <v>1</v>
      </c>
      <c r="AW503" s="5323"/>
      <c r="AX503" s="4411">
        <f t="shared" si="2052"/>
        <v>0</v>
      </c>
      <c r="AY503" s="4450">
        <f t="shared" si="2053"/>
        <v>1</v>
      </c>
      <c r="AZ503" s="4411">
        <f t="shared" si="2054"/>
        <v>-1</v>
      </c>
      <c r="BA503" s="4496" t="e">
        <f t="shared" si="2055"/>
        <v>#DIV/0!</v>
      </c>
      <c r="BB503" s="4450">
        <f t="shared" si="2119"/>
        <v>1</v>
      </c>
      <c r="BC503" s="4104">
        <f t="shared" si="2120"/>
        <v>0</v>
      </c>
      <c r="BD503" s="1834">
        <f t="shared" si="2121"/>
        <v>1</v>
      </c>
      <c r="BE503" s="4468">
        <f t="shared" si="2215"/>
        <v>0</v>
      </c>
      <c r="BF503" s="6480">
        <v>1</v>
      </c>
      <c r="BG503" s="6480"/>
      <c r="BH503" s="3672">
        <f t="shared" si="2156"/>
        <v>1</v>
      </c>
      <c r="BI503" s="3674">
        <f t="shared" si="2058"/>
        <v>0</v>
      </c>
      <c r="BJ503" s="3111">
        <f t="shared" si="2059"/>
        <v>1</v>
      </c>
      <c r="BK503" s="2963">
        <f t="shared" si="2060"/>
        <v>0</v>
      </c>
      <c r="BL503" s="3674">
        <f t="shared" si="2034"/>
        <v>0</v>
      </c>
      <c r="BM503" s="3122">
        <f t="shared" si="2061"/>
        <v>1</v>
      </c>
      <c r="BN503" s="1834">
        <f t="shared" si="2062"/>
        <v>0</v>
      </c>
      <c r="BO503" s="3708">
        <f t="shared" si="2204"/>
        <v>0</v>
      </c>
      <c r="BP503" s="3494"/>
      <c r="BQ503" s="6739">
        <v>1</v>
      </c>
      <c r="BR503" s="6739"/>
      <c r="BS503" s="2939">
        <f t="shared" si="2272"/>
        <v>0</v>
      </c>
      <c r="BT503" s="2361">
        <f t="shared" si="2273"/>
        <v>0</v>
      </c>
      <c r="BU503" s="2987">
        <f t="shared" si="2207"/>
        <v>0</v>
      </c>
      <c r="BV503" s="2963" t="e">
        <f t="shared" si="2208"/>
        <v>#DIV/0!</v>
      </c>
      <c r="BW503" s="2361">
        <f t="shared" si="2209"/>
        <v>0</v>
      </c>
      <c r="BX503" s="2953">
        <f t="shared" si="2210"/>
        <v>1</v>
      </c>
      <c r="BY503" s="1834">
        <f t="shared" si="2211"/>
        <v>0</v>
      </c>
      <c r="BZ503" s="3151"/>
      <c r="CA503" s="6657">
        <v>1</v>
      </c>
      <c r="CB503" s="6657"/>
      <c r="CC503" s="1790">
        <v>0</v>
      </c>
      <c r="CD503" s="1791">
        <v>0</v>
      </c>
      <c r="CE503" s="2359">
        <f t="shared" si="2063"/>
        <v>0</v>
      </c>
      <c r="CF503" s="1834">
        <v>0</v>
      </c>
      <c r="CG503" s="1971">
        <f t="shared" si="2264"/>
        <v>0</v>
      </c>
      <c r="CH503" s="2387">
        <f t="shared" si="2064"/>
        <v>1</v>
      </c>
      <c r="CI503" s="1834">
        <f t="shared" si="2265"/>
        <v>0</v>
      </c>
      <c r="CJ503" s="2479"/>
      <c r="CK503" s="2479"/>
      <c r="CL503" s="2479"/>
      <c r="CM503" s="1778">
        <v>0</v>
      </c>
      <c r="CN503" s="1778">
        <v>0</v>
      </c>
      <c r="CO503" s="1788">
        <v>0</v>
      </c>
      <c r="CP503" s="1729"/>
      <c r="CQ503" s="1729"/>
      <c r="CR503" s="1729"/>
      <c r="CS503" s="1729"/>
      <c r="CT503" s="1729"/>
      <c r="CU503" s="1729"/>
      <c r="CV503" s="1729"/>
      <c r="CW503" s="1729"/>
      <c r="CX503" s="1729"/>
      <c r="CY503" s="5735">
        <v>1</v>
      </c>
      <c r="CZ503" s="5789"/>
      <c r="DA503" s="4250">
        <v>0</v>
      </c>
      <c r="DB503" s="4250">
        <v>0</v>
      </c>
      <c r="DC503" s="4098">
        <f t="shared" si="2257"/>
        <v>0</v>
      </c>
      <c r="DD503" s="2969">
        <v>0</v>
      </c>
      <c r="DE503" s="4247">
        <f t="shared" si="2106"/>
        <v>0</v>
      </c>
      <c r="DF503" s="4097">
        <f t="shared" si="2066"/>
        <v>1</v>
      </c>
      <c r="DG503" s="1747">
        <f t="shared" si="2251"/>
        <v>0</v>
      </c>
      <c r="DH503" s="5890">
        <v>1</v>
      </c>
      <c r="DI503" s="5891"/>
      <c r="DJ503" s="5032">
        <v>0</v>
      </c>
      <c r="DK503" s="4444">
        <v>1</v>
      </c>
      <c r="DL503" s="4445">
        <f t="shared" si="2067"/>
        <v>-1</v>
      </c>
      <c r="DM503" s="4446">
        <v>0</v>
      </c>
      <c r="DN503" s="4424">
        <f t="shared" si="2205"/>
        <v>1</v>
      </c>
      <c r="DO503" s="4093">
        <f t="shared" si="2069"/>
        <v>0</v>
      </c>
      <c r="DP503" s="1747">
        <f t="shared" si="2267"/>
        <v>1</v>
      </c>
      <c r="DQ503" s="5763">
        <v>1</v>
      </c>
      <c r="DR503" s="5764"/>
      <c r="DS503" s="2685">
        <v>0</v>
      </c>
      <c r="DT503" s="2685">
        <v>0</v>
      </c>
      <c r="DU503" s="4945">
        <f t="shared" si="2125"/>
        <v>0</v>
      </c>
      <c r="DV503" s="5034">
        <v>0</v>
      </c>
      <c r="DW503" s="2683">
        <f t="shared" si="2206"/>
        <v>1</v>
      </c>
      <c r="DX503" s="4097">
        <f t="shared" si="2127"/>
        <v>0</v>
      </c>
      <c r="DY503" s="1747">
        <f t="shared" si="2252"/>
        <v>1</v>
      </c>
      <c r="DZ503" s="5735">
        <v>1</v>
      </c>
      <c r="EA503" s="5789"/>
      <c r="EB503" s="3397">
        <v>0</v>
      </c>
      <c r="EC503" s="3397">
        <v>0</v>
      </c>
      <c r="ED503" s="1782">
        <f t="shared" si="2259"/>
        <v>0</v>
      </c>
      <c r="EE503" s="1509">
        <v>0</v>
      </c>
      <c r="EF503" s="3419">
        <f t="shared" si="2074"/>
        <v>0</v>
      </c>
      <c r="EG503" s="1780">
        <f t="shared" si="2075"/>
        <v>1</v>
      </c>
      <c r="EH503" s="1736">
        <f t="shared" si="2253"/>
        <v>0</v>
      </c>
      <c r="EI503" s="5890">
        <v>1</v>
      </c>
      <c r="EJ503" s="5891"/>
      <c r="EK503" s="3173">
        <v>0</v>
      </c>
      <c r="EL503" s="3223">
        <v>0</v>
      </c>
      <c r="EM503" s="1782">
        <f t="shared" si="2076"/>
        <v>0</v>
      </c>
      <c r="EN503" s="1736">
        <v>0</v>
      </c>
      <c r="EO503" s="3341">
        <f t="shared" si="2077"/>
        <v>0</v>
      </c>
      <c r="EP503" s="1735">
        <f t="shared" si="2078"/>
        <v>1</v>
      </c>
      <c r="EQ503" s="1736">
        <f t="shared" si="2269"/>
        <v>0</v>
      </c>
      <c r="ER503" s="5763">
        <v>1</v>
      </c>
      <c r="ES503" s="5764"/>
      <c r="ET503" s="3622">
        <v>1</v>
      </c>
      <c r="EU503" s="3622">
        <v>0</v>
      </c>
      <c r="EV503" s="3174">
        <f t="shared" si="2131"/>
        <v>1</v>
      </c>
      <c r="EW503" s="2972">
        <v>0</v>
      </c>
      <c r="EX503" s="3621">
        <f t="shared" si="2196"/>
        <v>0</v>
      </c>
      <c r="EY503" s="1780">
        <f t="shared" si="2133"/>
        <v>1</v>
      </c>
      <c r="EZ503" s="1736">
        <f t="shared" si="2254"/>
        <v>0</v>
      </c>
      <c r="FA503" s="6786">
        <v>1</v>
      </c>
      <c r="FB503" s="6808"/>
      <c r="FC503" s="2556">
        <v>0</v>
      </c>
      <c r="FD503" s="2556">
        <v>0</v>
      </c>
      <c r="FE503" s="1735">
        <f t="shared" si="2261"/>
        <v>0</v>
      </c>
      <c r="FF503" s="1509">
        <v>0</v>
      </c>
      <c r="FG503" s="2742">
        <f t="shared" si="2083"/>
        <v>0</v>
      </c>
      <c r="FH503" s="1780">
        <f t="shared" si="2084"/>
        <v>1</v>
      </c>
      <c r="FI503" s="1736">
        <f t="shared" si="2255"/>
        <v>0</v>
      </c>
      <c r="FJ503" s="6786">
        <v>1</v>
      </c>
      <c r="FK503" s="6808"/>
      <c r="FL503" s="2595">
        <v>0</v>
      </c>
      <c r="FM503" s="2522">
        <v>0</v>
      </c>
      <c r="FN503" s="1782">
        <f t="shared" si="2085"/>
        <v>0</v>
      </c>
      <c r="FO503" s="1736">
        <v>0</v>
      </c>
      <c r="FP503" s="2587">
        <f t="shared" si="2086"/>
        <v>0</v>
      </c>
      <c r="FQ503" s="1735">
        <f t="shared" si="2087"/>
        <v>1</v>
      </c>
      <c r="FR503" s="1736">
        <f t="shared" si="2271"/>
        <v>0</v>
      </c>
      <c r="FS503" s="6786">
        <v>1</v>
      </c>
      <c r="FT503" s="6787"/>
      <c r="FU503" s="2589">
        <v>0</v>
      </c>
      <c r="FV503" s="2589">
        <v>0</v>
      </c>
      <c r="FW503" s="2942">
        <f t="shared" si="2088"/>
        <v>0</v>
      </c>
      <c r="FX503" s="2972">
        <v>0</v>
      </c>
      <c r="FY503" s="2587">
        <f t="shared" si="2089"/>
        <v>0</v>
      </c>
      <c r="FZ503" s="1780">
        <f t="shared" si="2090"/>
        <v>1</v>
      </c>
      <c r="GA503" s="1736">
        <f t="shared" si="2256"/>
        <v>0</v>
      </c>
      <c r="GB503" s="1">
        <f t="shared" si="2091"/>
        <v>0</v>
      </c>
      <c r="GC503" s="2219">
        <v>0</v>
      </c>
      <c r="GD503" s="1895">
        <v>1</v>
      </c>
      <c r="GE503" s="2132" t="s">
        <v>269</v>
      </c>
      <c r="GF503" s="2132" t="s">
        <v>278</v>
      </c>
      <c r="GG503" s="2105" t="s">
        <v>101</v>
      </c>
      <c r="GH503" s="2105" t="s">
        <v>20</v>
      </c>
      <c r="GI503" s="2105" t="s">
        <v>20</v>
      </c>
      <c r="GJ503" s="2105" t="s">
        <v>16</v>
      </c>
      <c r="GK503" s="2105" t="s">
        <v>20</v>
      </c>
      <c r="GL503" s="2147">
        <v>9</v>
      </c>
      <c r="GM503" s="707" t="s">
        <v>1361</v>
      </c>
      <c r="GN503" s="690" t="s">
        <v>1349</v>
      </c>
      <c r="GO503" s="700">
        <v>1</v>
      </c>
      <c r="GP503" s="279">
        <v>0</v>
      </c>
      <c r="GQ503" s="2086">
        <v>0</v>
      </c>
      <c r="GR503" s="2086">
        <v>0</v>
      </c>
      <c r="GS503" s="1895">
        <v>0</v>
      </c>
      <c r="GT503" s="2086">
        <v>0</v>
      </c>
      <c r="GU503" s="2086">
        <v>1</v>
      </c>
      <c r="GV503" s="1895">
        <v>0</v>
      </c>
    </row>
    <row r="504" spans="1:204" ht="25.5" customHeight="1" x14ac:dyDescent="0.25">
      <c r="B504" s="7156"/>
      <c r="C504" s="5685"/>
      <c r="D504" s="7164"/>
      <c r="E504" s="7145"/>
      <c r="F504" s="7166"/>
      <c r="G504" s="7166"/>
      <c r="H504" s="5707"/>
      <c r="I504" s="5707"/>
      <c r="J504" s="5707"/>
      <c r="K504" s="5707"/>
      <c r="L504" s="5707"/>
      <c r="M504" s="5707"/>
      <c r="N504" s="5698"/>
      <c r="O504" s="5707"/>
      <c r="P504" s="7107"/>
      <c r="Q504" s="5698"/>
      <c r="R504" s="7125"/>
      <c r="S504" s="5698"/>
      <c r="T504" s="5707"/>
      <c r="U504" s="7116"/>
      <c r="V504" s="5698"/>
      <c r="W504" s="7142"/>
      <c r="X504" s="5692"/>
      <c r="Y504" s="2147">
        <v>10</v>
      </c>
      <c r="Z504" s="778" t="s">
        <v>1362</v>
      </c>
      <c r="AA504" s="698" t="s">
        <v>1363</v>
      </c>
      <c r="AB504" s="698">
        <v>7</v>
      </c>
      <c r="AC504" s="279">
        <v>2</v>
      </c>
      <c r="AD504" s="158">
        <f t="shared" si="2247"/>
        <v>0.2857142857142857</v>
      </c>
      <c r="AE504" s="690">
        <v>2</v>
      </c>
      <c r="AF504" s="158">
        <f t="shared" si="2248"/>
        <v>0.2857142857142857</v>
      </c>
      <c r="AG504" s="279">
        <v>2</v>
      </c>
      <c r="AH504" s="208">
        <f t="shared" si="2249"/>
        <v>0.2857142857142857</v>
      </c>
      <c r="AI504" s="279">
        <v>1</v>
      </c>
      <c r="AJ504" s="208">
        <f t="shared" si="2250"/>
        <v>0.14285714285714285</v>
      </c>
      <c r="AK504" s="191">
        <f t="shared" si="2214"/>
        <v>1</v>
      </c>
      <c r="AL504" s="2339">
        <v>10</v>
      </c>
      <c r="AM504" s="1125" t="s">
        <v>2377</v>
      </c>
      <c r="AN504" s="1127" t="s">
        <v>2378</v>
      </c>
      <c r="AO504" s="1126" t="s">
        <v>2385</v>
      </c>
      <c r="AP504" s="1131" t="s">
        <v>2356</v>
      </c>
      <c r="AQ504" s="970">
        <v>100</v>
      </c>
      <c r="AR504" s="1132" t="s">
        <v>1363</v>
      </c>
      <c r="AS504" s="1018" t="s">
        <v>1579</v>
      </c>
      <c r="AT504" s="2287"/>
      <c r="AU504" s="970" t="s">
        <v>1704</v>
      </c>
      <c r="AV504" s="5322">
        <v>7</v>
      </c>
      <c r="AW504" s="5323"/>
      <c r="AX504" s="4411">
        <f t="shared" si="2052"/>
        <v>1</v>
      </c>
      <c r="AY504" s="4450">
        <f t="shared" si="2053"/>
        <v>0</v>
      </c>
      <c r="AZ504" s="4411">
        <f t="shared" si="2054"/>
        <v>1</v>
      </c>
      <c r="BA504" s="4496">
        <f t="shared" si="2055"/>
        <v>0</v>
      </c>
      <c r="BB504" s="4450">
        <f t="shared" si="2119"/>
        <v>8</v>
      </c>
      <c r="BC504" s="4104">
        <f t="shared" si="2120"/>
        <v>-1</v>
      </c>
      <c r="BD504" s="1834">
        <f t="shared" si="2121"/>
        <v>1.1428571428571428</v>
      </c>
      <c r="BE504" s="4468">
        <f t="shared" si="2215"/>
        <v>0</v>
      </c>
      <c r="BF504" s="6480">
        <v>7</v>
      </c>
      <c r="BG504" s="6480"/>
      <c r="BH504" s="3672">
        <f t="shared" si="2156"/>
        <v>2</v>
      </c>
      <c r="BI504" s="3674">
        <f t="shared" si="2058"/>
        <v>3</v>
      </c>
      <c r="BJ504" s="3111">
        <f t="shared" si="2059"/>
        <v>-1</v>
      </c>
      <c r="BK504" s="2963">
        <f t="shared" si="2060"/>
        <v>1.5</v>
      </c>
      <c r="BL504" s="3674">
        <f t="shared" ref="BL504:BL567" si="2281">SUM(BI504+BW504)</f>
        <v>8</v>
      </c>
      <c r="BM504" s="3122">
        <f t="shared" si="2061"/>
        <v>-1</v>
      </c>
      <c r="BN504" s="1834">
        <f t="shared" si="2062"/>
        <v>1.1428571428571428</v>
      </c>
      <c r="BO504" s="3708">
        <f t="shared" si="2204"/>
        <v>0</v>
      </c>
      <c r="BP504" s="3494"/>
      <c r="BQ504" s="6739">
        <v>7</v>
      </c>
      <c r="BR504" s="6739"/>
      <c r="BS504" s="2939">
        <f t="shared" si="2272"/>
        <v>2</v>
      </c>
      <c r="BT504" s="2361">
        <f t="shared" si="2273"/>
        <v>3</v>
      </c>
      <c r="BU504" s="2987">
        <f t="shared" si="2207"/>
        <v>-1</v>
      </c>
      <c r="BV504" s="2963">
        <f t="shared" si="2208"/>
        <v>1.5</v>
      </c>
      <c r="BW504" s="2361">
        <f t="shared" si="2209"/>
        <v>5</v>
      </c>
      <c r="BX504" s="2953">
        <f t="shared" si="2210"/>
        <v>2</v>
      </c>
      <c r="BY504" s="1834">
        <f t="shared" si="2211"/>
        <v>0.7142857142857143</v>
      </c>
      <c r="BZ504" s="3151"/>
      <c r="CA504" s="6657">
        <v>7</v>
      </c>
      <c r="CB504" s="6657"/>
      <c r="CC504" s="1790">
        <v>2</v>
      </c>
      <c r="CD504" s="1791">
        <v>2</v>
      </c>
      <c r="CE504" s="2359">
        <f t="shared" si="2063"/>
        <v>0</v>
      </c>
      <c r="CF504" s="1834">
        <f t="shared" ref="CF504" si="2282">CD504/CC504</f>
        <v>1</v>
      </c>
      <c r="CG504" s="1971">
        <f t="shared" si="2264"/>
        <v>2</v>
      </c>
      <c r="CH504" s="2387">
        <f t="shared" si="2064"/>
        <v>5</v>
      </c>
      <c r="CI504" s="1834">
        <f t="shared" si="2265"/>
        <v>0.2857142857142857</v>
      </c>
      <c r="CJ504" s="2479"/>
      <c r="CK504" s="2479"/>
      <c r="CL504" s="2479"/>
      <c r="CM504" s="1778">
        <v>0</v>
      </c>
      <c r="CN504" s="1778">
        <v>1</v>
      </c>
      <c r="CO504" s="1788">
        <v>1</v>
      </c>
      <c r="CP504" s="1729"/>
      <c r="CQ504" s="1729"/>
      <c r="CR504" s="1729"/>
      <c r="CS504" s="1729"/>
      <c r="CT504" s="1729"/>
      <c r="CU504" s="1729"/>
      <c r="CV504" s="1729"/>
      <c r="CW504" s="1729"/>
      <c r="CX504" s="1729"/>
      <c r="CY504" s="5735">
        <v>7</v>
      </c>
      <c r="CZ504" s="5789"/>
      <c r="DA504" s="4250">
        <v>1</v>
      </c>
      <c r="DB504" s="4250">
        <v>0</v>
      </c>
      <c r="DC504" s="4098">
        <f t="shared" si="2257"/>
        <v>-1</v>
      </c>
      <c r="DD504" s="2969">
        <v>0</v>
      </c>
      <c r="DE504" s="4247">
        <f t="shared" si="2106"/>
        <v>8</v>
      </c>
      <c r="DF504" s="4097">
        <f t="shared" si="2066"/>
        <v>-1</v>
      </c>
      <c r="DG504" s="1747">
        <f t="shared" si="2251"/>
        <v>1.1428571428571428</v>
      </c>
      <c r="DH504" s="5890">
        <v>7</v>
      </c>
      <c r="DI504" s="5891"/>
      <c r="DJ504" s="5032">
        <v>0</v>
      </c>
      <c r="DK504" s="4444">
        <v>0</v>
      </c>
      <c r="DL504" s="4445">
        <f t="shared" si="2067"/>
        <v>0</v>
      </c>
      <c r="DM504" s="4446" t="e">
        <f t="shared" ref="DM504" si="2283">DK504/DJ504</f>
        <v>#DIV/0!</v>
      </c>
      <c r="DN504" s="4424">
        <f t="shared" si="2205"/>
        <v>8</v>
      </c>
      <c r="DO504" s="4093">
        <f t="shared" si="2069"/>
        <v>-1</v>
      </c>
      <c r="DP504" s="1747">
        <f t="shared" si="2267"/>
        <v>1.1428571428571428</v>
      </c>
      <c r="DQ504" s="5763">
        <v>7</v>
      </c>
      <c r="DR504" s="5764"/>
      <c r="DS504" s="2685">
        <v>0</v>
      </c>
      <c r="DT504" s="2685">
        <v>0</v>
      </c>
      <c r="DU504" s="4945">
        <f t="shared" si="2125"/>
        <v>0</v>
      </c>
      <c r="DV504" s="5034" t="e">
        <f t="shared" ref="DV504" si="2284">DT504/DS504</f>
        <v>#DIV/0!</v>
      </c>
      <c r="DW504" s="2683">
        <f t="shared" si="2206"/>
        <v>8</v>
      </c>
      <c r="DX504" s="4097">
        <f t="shared" si="2127"/>
        <v>-1</v>
      </c>
      <c r="DY504" s="1747">
        <f t="shared" si="2252"/>
        <v>1.1428571428571428</v>
      </c>
      <c r="DZ504" s="5735">
        <v>7</v>
      </c>
      <c r="EA504" s="5789"/>
      <c r="EB504" s="3397">
        <v>1</v>
      </c>
      <c r="EC504" s="3397">
        <v>1</v>
      </c>
      <c r="ED504" s="1782">
        <f t="shared" si="2259"/>
        <v>0</v>
      </c>
      <c r="EE504" s="1509">
        <v>0</v>
      </c>
      <c r="EF504" s="3419">
        <f t="shared" si="2074"/>
        <v>6</v>
      </c>
      <c r="EG504" s="1780">
        <f t="shared" si="2075"/>
        <v>1</v>
      </c>
      <c r="EH504" s="1736">
        <f t="shared" si="2253"/>
        <v>0.8571428571428571</v>
      </c>
      <c r="EI504" s="5890">
        <v>7</v>
      </c>
      <c r="EJ504" s="5891"/>
      <c r="EK504" s="3173">
        <v>0</v>
      </c>
      <c r="EL504" s="3223">
        <v>1</v>
      </c>
      <c r="EM504" s="1782">
        <f t="shared" si="2076"/>
        <v>-1</v>
      </c>
      <c r="EN504" s="1736" t="e">
        <f t="shared" ref="EN504" si="2285">EL504/EK504</f>
        <v>#DIV/0!</v>
      </c>
      <c r="EO504" s="3341">
        <f t="shared" si="2077"/>
        <v>7</v>
      </c>
      <c r="EP504" s="1735">
        <f t="shared" si="2078"/>
        <v>0</v>
      </c>
      <c r="EQ504" s="1736">
        <f t="shared" si="2269"/>
        <v>1</v>
      </c>
      <c r="ER504" s="5763">
        <v>7</v>
      </c>
      <c r="ES504" s="5764"/>
      <c r="ET504" s="3622">
        <v>1</v>
      </c>
      <c r="EU504" s="3622">
        <v>1</v>
      </c>
      <c r="EV504" s="3174">
        <f t="shared" si="2131"/>
        <v>0</v>
      </c>
      <c r="EW504" s="2972">
        <f t="shared" ref="EW504" si="2286">EU504/ET504</f>
        <v>1</v>
      </c>
      <c r="EX504" s="3621">
        <f t="shared" si="2196"/>
        <v>8</v>
      </c>
      <c r="EY504" s="1780">
        <f t="shared" si="2133"/>
        <v>-1</v>
      </c>
      <c r="EZ504" s="1736">
        <f t="shared" si="2254"/>
        <v>1.1428571428571428</v>
      </c>
      <c r="FA504" s="6786">
        <v>7</v>
      </c>
      <c r="FB504" s="6808"/>
      <c r="FC504" s="2556">
        <v>1</v>
      </c>
      <c r="FD504" s="2556">
        <v>1</v>
      </c>
      <c r="FE504" s="1735">
        <f t="shared" si="2261"/>
        <v>0</v>
      </c>
      <c r="FF504" s="1509">
        <v>0</v>
      </c>
      <c r="FG504" s="2742">
        <f t="shared" si="2083"/>
        <v>3</v>
      </c>
      <c r="FH504" s="1780">
        <f t="shared" si="2084"/>
        <v>4</v>
      </c>
      <c r="FI504" s="1736">
        <f t="shared" si="2255"/>
        <v>0.42857142857142855</v>
      </c>
      <c r="FJ504" s="6786">
        <v>7</v>
      </c>
      <c r="FK504" s="6808"/>
      <c r="FL504" s="2595">
        <v>1</v>
      </c>
      <c r="FM504" s="2522">
        <v>1</v>
      </c>
      <c r="FN504" s="1782">
        <f t="shared" si="2085"/>
        <v>0</v>
      </c>
      <c r="FO504" s="1736">
        <f t="shared" si="2270"/>
        <v>1</v>
      </c>
      <c r="FP504" s="2587">
        <f t="shared" si="2086"/>
        <v>4</v>
      </c>
      <c r="FQ504" s="1735">
        <f t="shared" si="2087"/>
        <v>3</v>
      </c>
      <c r="FR504" s="1736">
        <f t="shared" si="2271"/>
        <v>0.5714285714285714</v>
      </c>
      <c r="FS504" s="6786">
        <v>7</v>
      </c>
      <c r="FT504" s="6787"/>
      <c r="FU504" s="2589">
        <v>0</v>
      </c>
      <c r="FV504" s="2589">
        <v>1</v>
      </c>
      <c r="FW504" s="2942">
        <f t="shared" si="2088"/>
        <v>-1</v>
      </c>
      <c r="FX504" s="2972" t="e">
        <f t="shared" si="2262"/>
        <v>#DIV/0!</v>
      </c>
      <c r="FY504" s="2587">
        <f t="shared" si="2089"/>
        <v>5</v>
      </c>
      <c r="FZ504" s="1780">
        <f t="shared" si="2090"/>
        <v>2</v>
      </c>
      <c r="GA504" s="1736">
        <f t="shared" si="2256"/>
        <v>0.7142857142857143</v>
      </c>
      <c r="GB504" s="1">
        <f t="shared" si="2091"/>
        <v>0.14285714285714279</v>
      </c>
      <c r="GC504" s="2219">
        <v>0</v>
      </c>
      <c r="GD504" s="1895">
        <v>1</v>
      </c>
      <c r="GE504" s="2132" t="s">
        <v>269</v>
      </c>
      <c r="GF504" s="2132" t="s">
        <v>278</v>
      </c>
      <c r="GG504" s="2105" t="s">
        <v>101</v>
      </c>
      <c r="GH504" s="2105" t="s">
        <v>20</v>
      </c>
      <c r="GI504" s="2105" t="s">
        <v>20</v>
      </c>
      <c r="GJ504" s="2105" t="s">
        <v>16</v>
      </c>
      <c r="GK504" s="2105" t="s">
        <v>20</v>
      </c>
      <c r="GL504" s="2147">
        <v>10</v>
      </c>
      <c r="GM504" s="707" t="s">
        <v>1362</v>
      </c>
      <c r="GN504" s="690" t="s">
        <v>1363</v>
      </c>
      <c r="GO504" s="690">
        <v>7</v>
      </c>
      <c r="GP504" s="279">
        <v>2</v>
      </c>
      <c r="GQ504" s="2086">
        <v>2</v>
      </c>
      <c r="GR504" s="2086">
        <v>0</v>
      </c>
      <c r="GS504" s="1895">
        <v>1</v>
      </c>
      <c r="GT504" s="2086">
        <v>2</v>
      </c>
      <c r="GU504" s="2086">
        <v>5</v>
      </c>
      <c r="GV504" s="1895">
        <v>0.2857142857142857</v>
      </c>
    </row>
    <row r="505" spans="1:204" ht="38.25" x14ac:dyDescent="0.25">
      <c r="B505" s="7156"/>
      <c r="C505" s="5685"/>
      <c r="D505" s="7164"/>
      <c r="E505" s="7145"/>
      <c r="F505" s="7166"/>
      <c r="G505" s="7166"/>
      <c r="H505" s="5707"/>
      <c r="I505" s="5707"/>
      <c r="J505" s="5707"/>
      <c r="K505" s="5707"/>
      <c r="L505" s="5707"/>
      <c r="M505" s="5707"/>
      <c r="N505" s="5698"/>
      <c r="O505" s="5707"/>
      <c r="P505" s="7107"/>
      <c r="Q505" s="5698"/>
      <c r="R505" s="7125"/>
      <c r="S505" s="5698"/>
      <c r="T505" s="5707"/>
      <c r="U505" s="7116"/>
      <c r="V505" s="5698"/>
      <c r="W505" s="7142"/>
      <c r="X505" s="5692"/>
      <c r="Y505" s="2147">
        <v>11</v>
      </c>
      <c r="Z505" s="778" t="s">
        <v>1364</v>
      </c>
      <c r="AA505" s="5602" t="s">
        <v>1212</v>
      </c>
      <c r="AB505" s="5602">
        <v>2</v>
      </c>
      <c r="AC505" s="279">
        <v>0</v>
      </c>
      <c r="AD505" s="158">
        <f t="shared" si="2247"/>
        <v>0</v>
      </c>
      <c r="AE505" s="725">
        <v>1</v>
      </c>
      <c r="AF505" s="158">
        <f t="shared" si="2248"/>
        <v>0.5</v>
      </c>
      <c r="AG505" s="279">
        <v>0</v>
      </c>
      <c r="AH505" s="208">
        <f t="shared" si="2249"/>
        <v>0</v>
      </c>
      <c r="AI505" s="279">
        <v>1</v>
      </c>
      <c r="AJ505" s="208">
        <f t="shared" si="2250"/>
        <v>0.5</v>
      </c>
      <c r="AK505" s="191">
        <f t="shared" si="2214"/>
        <v>1</v>
      </c>
      <c r="AL505" s="2339">
        <v>11</v>
      </c>
      <c r="AM505" s="1125" t="s">
        <v>2379</v>
      </c>
      <c r="AN505" s="1127" t="s">
        <v>2380</v>
      </c>
      <c r="AO505" s="1126" t="s">
        <v>2386</v>
      </c>
      <c r="AP505" s="1131" t="s">
        <v>2357</v>
      </c>
      <c r="AQ505" s="970">
        <v>100</v>
      </c>
      <c r="AR505" s="1132" t="s">
        <v>1543</v>
      </c>
      <c r="AS505" s="1018" t="s">
        <v>1579</v>
      </c>
      <c r="AT505" s="2287"/>
      <c r="AU505" s="970" t="s">
        <v>1704</v>
      </c>
      <c r="AV505" s="5322">
        <v>2</v>
      </c>
      <c r="AW505" s="5323"/>
      <c r="AX505" s="4411">
        <f t="shared" si="2052"/>
        <v>1</v>
      </c>
      <c r="AY505" s="4450">
        <f t="shared" si="2053"/>
        <v>1</v>
      </c>
      <c r="AZ505" s="4411">
        <f t="shared" si="2054"/>
        <v>0</v>
      </c>
      <c r="BA505" s="4496">
        <f t="shared" si="2055"/>
        <v>1</v>
      </c>
      <c r="BB505" s="4450">
        <f t="shared" si="2119"/>
        <v>2</v>
      </c>
      <c r="BC505" s="4104">
        <f t="shared" si="2120"/>
        <v>0</v>
      </c>
      <c r="BD505" s="1834">
        <f t="shared" si="2121"/>
        <v>1</v>
      </c>
      <c r="BE505" s="4468">
        <f t="shared" si="2215"/>
        <v>0</v>
      </c>
      <c r="BF505" s="6480">
        <v>2</v>
      </c>
      <c r="BG505" s="6480"/>
      <c r="BH505" s="3672">
        <f t="shared" si="2156"/>
        <v>0</v>
      </c>
      <c r="BI505" s="3674">
        <f t="shared" si="2058"/>
        <v>0</v>
      </c>
      <c r="BJ505" s="3111">
        <f t="shared" si="2059"/>
        <v>0</v>
      </c>
      <c r="BK505" s="2963" t="e">
        <f t="shared" si="2060"/>
        <v>#DIV/0!</v>
      </c>
      <c r="BL505" s="3674">
        <f t="shared" si="2281"/>
        <v>1</v>
      </c>
      <c r="BM505" s="3122">
        <f t="shared" si="2061"/>
        <v>1</v>
      </c>
      <c r="BN505" s="1834">
        <f t="shared" si="2062"/>
        <v>0.5</v>
      </c>
      <c r="BO505" s="3708">
        <f t="shared" si="2204"/>
        <v>0</v>
      </c>
      <c r="BP505" s="3494"/>
      <c r="BQ505" s="6739">
        <v>2</v>
      </c>
      <c r="BR505" s="6739"/>
      <c r="BS505" s="2939">
        <f t="shared" si="2272"/>
        <v>1</v>
      </c>
      <c r="BT505" s="2361">
        <f t="shared" si="2273"/>
        <v>1</v>
      </c>
      <c r="BU505" s="2987">
        <f t="shared" si="2207"/>
        <v>0</v>
      </c>
      <c r="BV505" s="2963">
        <f t="shared" si="2208"/>
        <v>1</v>
      </c>
      <c r="BW505" s="2361">
        <f t="shared" si="2209"/>
        <v>1</v>
      </c>
      <c r="BX505" s="2953">
        <f t="shared" si="2210"/>
        <v>1</v>
      </c>
      <c r="BY505" s="1834">
        <f t="shared" si="2211"/>
        <v>0.5</v>
      </c>
      <c r="BZ505" s="3151"/>
      <c r="CA505" s="6657">
        <v>2</v>
      </c>
      <c r="CB505" s="6657"/>
      <c r="CC505" s="1790">
        <v>0</v>
      </c>
      <c r="CD505" s="1791">
        <v>0</v>
      </c>
      <c r="CE505" s="2359">
        <f t="shared" si="2063"/>
        <v>0</v>
      </c>
      <c r="CF505" s="1834">
        <v>0</v>
      </c>
      <c r="CG505" s="1971">
        <f t="shared" si="2264"/>
        <v>0</v>
      </c>
      <c r="CH505" s="2387">
        <f t="shared" si="2064"/>
        <v>2</v>
      </c>
      <c r="CI505" s="1834">
        <f t="shared" si="2265"/>
        <v>0</v>
      </c>
      <c r="CJ505" s="2479"/>
      <c r="CK505" s="2479"/>
      <c r="CL505" s="2479"/>
      <c r="CM505" s="1778">
        <v>0</v>
      </c>
      <c r="CN505" s="1778">
        <v>0</v>
      </c>
      <c r="CO505" s="1788">
        <v>0</v>
      </c>
      <c r="CP505" s="1729"/>
      <c r="CQ505" s="1729"/>
      <c r="CR505" s="1729"/>
      <c r="CS505" s="1729"/>
      <c r="CT505" s="1729"/>
      <c r="CU505" s="1729"/>
      <c r="CV505" s="1729"/>
      <c r="CW505" s="1729"/>
      <c r="CX505" s="1729"/>
      <c r="CY505" s="5735">
        <v>2</v>
      </c>
      <c r="CZ505" s="5789"/>
      <c r="DA505" s="4250">
        <v>0</v>
      </c>
      <c r="DB505" s="4250">
        <v>0</v>
      </c>
      <c r="DC505" s="4098">
        <f t="shared" si="2257"/>
        <v>0</v>
      </c>
      <c r="DD505" s="2969">
        <v>0</v>
      </c>
      <c r="DE505" s="4247">
        <f t="shared" si="2106"/>
        <v>1</v>
      </c>
      <c r="DF505" s="4097">
        <f t="shared" si="2066"/>
        <v>1</v>
      </c>
      <c r="DG505" s="1747">
        <f t="shared" si="2251"/>
        <v>0.5</v>
      </c>
      <c r="DH505" s="5890">
        <v>2</v>
      </c>
      <c r="DI505" s="5891"/>
      <c r="DJ505" s="5032">
        <v>0</v>
      </c>
      <c r="DK505" s="4444">
        <v>1</v>
      </c>
      <c r="DL505" s="4445">
        <f t="shared" si="2067"/>
        <v>-1</v>
      </c>
      <c r="DM505" s="4446">
        <v>0</v>
      </c>
      <c r="DN505" s="4424">
        <f t="shared" si="2205"/>
        <v>2</v>
      </c>
      <c r="DO505" s="4093">
        <f t="shared" si="2069"/>
        <v>0</v>
      </c>
      <c r="DP505" s="1747">
        <f t="shared" si="2267"/>
        <v>1</v>
      </c>
      <c r="DQ505" s="5763">
        <v>2</v>
      </c>
      <c r="DR505" s="5764"/>
      <c r="DS505" s="2685">
        <v>1</v>
      </c>
      <c r="DT505" s="2685">
        <v>0</v>
      </c>
      <c r="DU505" s="4945">
        <f t="shared" si="2125"/>
        <v>1</v>
      </c>
      <c r="DV505" s="5034">
        <v>0</v>
      </c>
      <c r="DW505" s="2683">
        <f t="shared" si="2206"/>
        <v>2</v>
      </c>
      <c r="DX505" s="4097">
        <f t="shared" si="2127"/>
        <v>0</v>
      </c>
      <c r="DY505" s="1747">
        <f t="shared" si="2252"/>
        <v>1</v>
      </c>
      <c r="DZ505" s="5735">
        <v>2</v>
      </c>
      <c r="EA505" s="5789"/>
      <c r="EB505" s="3397">
        <v>0</v>
      </c>
      <c r="EC505" s="3397">
        <v>0</v>
      </c>
      <c r="ED505" s="1782">
        <f t="shared" si="2259"/>
        <v>0</v>
      </c>
      <c r="EE505" s="1509">
        <v>0</v>
      </c>
      <c r="EF505" s="3419">
        <f t="shared" si="2074"/>
        <v>1</v>
      </c>
      <c r="EG505" s="1780">
        <f t="shared" si="2075"/>
        <v>1</v>
      </c>
      <c r="EH505" s="1736">
        <f t="shared" si="2253"/>
        <v>0.5</v>
      </c>
      <c r="EI505" s="5890">
        <v>2</v>
      </c>
      <c r="EJ505" s="5891"/>
      <c r="EK505" s="3173">
        <v>0</v>
      </c>
      <c r="EL505" s="3223">
        <v>0</v>
      </c>
      <c r="EM505" s="1782">
        <f t="shared" si="2076"/>
        <v>0</v>
      </c>
      <c r="EN505" s="1736">
        <v>0</v>
      </c>
      <c r="EO505" s="3341">
        <f t="shared" si="2077"/>
        <v>1</v>
      </c>
      <c r="EP505" s="1735">
        <f t="shared" si="2078"/>
        <v>1</v>
      </c>
      <c r="EQ505" s="1736">
        <f t="shared" si="2269"/>
        <v>0.5</v>
      </c>
      <c r="ER505" s="5763">
        <v>2</v>
      </c>
      <c r="ES505" s="5764"/>
      <c r="ET505" s="3622">
        <v>0</v>
      </c>
      <c r="EU505" s="3622">
        <v>0</v>
      </c>
      <c r="EV505" s="3174">
        <f t="shared" si="2131"/>
        <v>0</v>
      </c>
      <c r="EW505" s="2972">
        <v>0</v>
      </c>
      <c r="EX505" s="3621">
        <f t="shared" si="2196"/>
        <v>1</v>
      </c>
      <c r="EY505" s="1780">
        <f t="shared" si="2133"/>
        <v>1</v>
      </c>
      <c r="EZ505" s="1736">
        <f t="shared" si="2254"/>
        <v>0.5</v>
      </c>
      <c r="FA505" s="6786">
        <v>2</v>
      </c>
      <c r="FB505" s="6808"/>
      <c r="FC505" s="2556">
        <v>1</v>
      </c>
      <c r="FD505" s="2556">
        <v>1</v>
      </c>
      <c r="FE505" s="1735">
        <f t="shared" si="2261"/>
        <v>0</v>
      </c>
      <c r="FF505" s="1509">
        <v>0</v>
      </c>
      <c r="FG505" s="2742">
        <f t="shared" si="2083"/>
        <v>1</v>
      </c>
      <c r="FH505" s="1780">
        <f t="shared" si="2084"/>
        <v>1</v>
      </c>
      <c r="FI505" s="1736">
        <f t="shared" si="2255"/>
        <v>0.5</v>
      </c>
      <c r="FJ505" s="6786">
        <v>2</v>
      </c>
      <c r="FK505" s="6808"/>
      <c r="FL505" s="2595">
        <v>0</v>
      </c>
      <c r="FM505" s="2522">
        <v>0</v>
      </c>
      <c r="FN505" s="1782">
        <f t="shared" si="2085"/>
        <v>0</v>
      </c>
      <c r="FO505" s="1736">
        <v>0</v>
      </c>
      <c r="FP505" s="2587">
        <f t="shared" si="2086"/>
        <v>1</v>
      </c>
      <c r="FQ505" s="1735">
        <f t="shared" si="2087"/>
        <v>1</v>
      </c>
      <c r="FR505" s="1736">
        <f t="shared" si="2271"/>
        <v>0.5</v>
      </c>
      <c r="FS505" s="6786">
        <v>2</v>
      </c>
      <c r="FT505" s="6787"/>
      <c r="FU505" s="2589">
        <v>0</v>
      </c>
      <c r="FV505" s="2589">
        <v>0</v>
      </c>
      <c r="FW505" s="2942">
        <f t="shared" si="2088"/>
        <v>0</v>
      </c>
      <c r="FX505" s="2972">
        <v>0</v>
      </c>
      <c r="FY505" s="2587">
        <f t="shared" si="2089"/>
        <v>1</v>
      </c>
      <c r="FZ505" s="1780">
        <f t="shared" si="2090"/>
        <v>1</v>
      </c>
      <c r="GA505" s="1736">
        <f t="shared" si="2256"/>
        <v>0.5</v>
      </c>
      <c r="GB505" s="1">
        <f t="shared" si="2091"/>
        <v>0</v>
      </c>
      <c r="GC505" s="2219">
        <v>0</v>
      </c>
      <c r="GD505" s="1895">
        <v>1</v>
      </c>
      <c r="GE505" s="2132" t="s">
        <v>269</v>
      </c>
      <c r="GF505" s="2132" t="s">
        <v>278</v>
      </c>
      <c r="GG505" s="2105" t="s">
        <v>101</v>
      </c>
      <c r="GH505" s="2105" t="s">
        <v>20</v>
      </c>
      <c r="GI505" s="2105" t="s">
        <v>20</v>
      </c>
      <c r="GJ505" s="2105" t="s">
        <v>16</v>
      </c>
      <c r="GK505" s="2105" t="s">
        <v>20</v>
      </c>
      <c r="GL505" s="2147">
        <v>11</v>
      </c>
      <c r="GM505" s="707" t="s">
        <v>1364</v>
      </c>
      <c r="GN505" s="725" t="s">
        <v>1212</v>
      </c>
      <c r="GO505" s="725">
        <v>2</v>
      </c>
      <c r="GP505" s="279">
        <v>0</v>
      </c>
      <c r="GQ505" s="2086">
        <v>0</v>
      </c>
      <c r="GR505" s="2086">
        <v>0</v>
      </c>
      <c r="GS505" s="1895">
        <v>0</v>
      </c>
      <c r="GT505" s="2086">
        <v>0</v>
      </c>
      <c r="GU505" s="2086">
        <v>2</v>
      </c>
      <c r="GV505" s="1895">
        <v>0</v>
      </c>
    </row>
    <row r="506" spans="1:204" ht="25.5" x14ac:dyDescent="0.25">
      <c r="B506" s="7156"/>
      <c r="C506" s="5685"/>
      <c r="D506" s="7164"/>
      <c r="E506" s="7145"/>
      <c r="F506" s="7166"/>
      <c r="G506" s="7166"/>
      <c r="H506" s="5707"/>
      <c r="I506" s="5707"/>
      <c r="J506" s="5707"/>
      <c r="K506" s="5707"/>
      <c r="L506" s="5707"/>
      <c r="M506" s="5707"/>
      <c r="N506" s="5698"/>
      <c r="O506" s="5707"/>
      <c r="P506" s="7107"/>
      <c r="Q506" s="5698"/>
      <c r="R506" s="7125"/>
      <c r="S506" s="5698"/>
      <c r="T506" s="5707"/>
      <c r="U506" s="7116"/>
      <c r="V506" s="5698"/>
      <c r="W506" s="7142"/>
      <c r="X506" s="5692"/>
      <c r="Y506" s="2147">
        <v>12</v>
      </c>
      <c r="Z506" s="778" t="s">
        <v>1365</v>
      </c>
      <c r="AA506" s="5603" t="s">
        <v>1310</v>
      </c>
      <c r="AB506" s="5604">
        <v>1</v>
      </c>
      <c r="AC506" s="279">
        <v>0</v>
      </c>
      <c r="AD506" s="158">
        <f t="shared" si="2247"/>
        <v>0</v>
      </c>
      <c r="AE506" s="729">
        <v>0</v>
      </c>
      <c r="AF506" s="158">
        <f t="shared" si="2248"/>
        <v>0</v>
      </c>
      <c r="AG506" s="279">
        <v>0</v>
      </c>
      <c r="AH506" s="208">
        <f t="shared" si="2249"/>
        <v>0</v>
      </c>
      <c r="AI506" s="279">
        <v>1</v>
      </c>
      <c r="AJ506" s="208">
        <f t="shared" si="2250"/>
        <v>1</v>
      </c>
      <c r="AK506" s="191">
        <f t="shared" si="2214"/>
        <v>1</v>
      </c>
      <c r="AL506" s="2339">
        <v>12</v>
      </c>
      <c r="AM506" s="1125" t="s">
        <v>2381</v>
      </c>
      <c r="AN506" s="1127" t="s">
        <v>2370</v>
      </c>
      <c r="AO506" s="1126" t="s">
        <v>2387</v>
      </c>
      <c r="AP506" s="1131" t="s">
        <v>2358</v>
      </c>
      <c r="AQ506" s="970">
        <v>100</v>
      </c>
      <c r="AR506" s="1132" t="s">
        <v>1310</v>
      </c>
      <c r="AS506" s="1018" t="s">
        <v>1579</v>
      </c>
      <c r="AT506" s="2287"/>
      <c r="AU506" s="970" t="s">
        <v>1704</v>
      </c>
      <c r="AV506" s="5322">
        <v>1</v>
      </c>
      <c r="AW506" s="5323"/>
      <c r="AX506" s="4411">
        <f t="shared" si="2052"/>
        <v>1</v>
      </c>
      <c r="AY506" s="4450">
        <f t="shared" si="2053"/>
        <v>1</v>
      </c>
      <c r="AZ506" s="4411">
        <f t="shared" si="2054"/>
        <v>0</v>
      </c>
      <c r="BA506" s="4496">
        <f t="shared" si="2055"/>
        <v>1</v>
      </c>
      <c r="BB506" s="4450">
        <f t="shared" si="2119"/>
        <v>1</v>
      </c>
      <c r="BC506" s="4104">
        <f t="shared" si="2120"/>
        <v>0</v>
      </c>
      <c r="BD506" s="1834">
        <f t="shared" si="2121"/>
        <v>1</v>
      </c>
      <c r="BE506" s="4468">
        <f t="shared" si="2215"/>
        <v>0</v>
      </c>
      <c r="BF506" s="6480">
        <v>1</v>
      </c>
      <c r="BG506" s="6480"/>
      <c r="BH506" s="3672">
        <f t="shared" si="2156"/>
        <v>0</v>
      </c>
      <c r="BI506" s="3674">
        <f t="shared" si="2058"/>
        <v>0</v>
      </c>
      <c r="BJ506" s="3111">
        <f t="shared" si="2059"/>
        <v>0</v>
      </c>
      <c r="BK506" s="2963" t="e">
        <f t="shared" si="2060"/>
        <v>#DIV/0!</v>
      </c>
      <c r="BL506" s="3674">
        <f t="shared" si="2281"/>
        <v>0</v>
      </c>
      <c r="BM506" s="3122">
        <f t="shared" si="2061"/>
        <v>1</v>
      </c>
      <c r="BN506" s="1834">
        <f t="shared" si="2062"/>
        <v>0</v>
      </c>
      <c r="BO506" s="3708">
        <f t="shared" si="2204"/>
        <v>0</v>
      </c>
      <c r="BP506" s="3494"/>
      <c r="BQ506" s="6739">
        <v>1</v>
      </c>
      <c r="BR506" s="6739"/>
      <c r="BS506" s="2939">
        <f t="shared" si="2272"/>
        <v>0</v>
      </c>
      <c r="BT506" s="2361">
        <f t="shared" si="2273"/>
        <v>0</v>
      </c>
      <c r="BU506" s="2987">
        <f t="shared" si="2207"/>
        <v>0</v>
      </c>
      <c r="BV506" s="2963" t="e">
        <f t="shared" si="2208"/>
        <v>#DIV/0!</v>
      </c>
      <c r="BW506" s="2361">
        <f t="shared" si="2209"/>
        <v>0</v>
      </c>
      <c r="BX506" s="2953">
        <f t="shared" si="2210"/>
        <v>1</v>
      </c>
      <c r="BY506" s="1834">
        <f t="shared" si="2211"/>
        <v>0</v>
      </c>
      <c r="BZ506" s="3151"/>
      <c r="CA506" s="6657">
        <v>1</v>
      </c>
      <c r="CB506" s="6657"/>
      <c r="CC506" s="1790">
        <v>0</v>
      </c>
      <c r="CD506" s="1791">
        <v>0</v>
      </c>
      <c r="CE506" s="2359">
        <f t="shared" si="2063"/>
        <v>0</v>
      </c>
      <c r="CF506" s="1834">
        <v>0</v>
      </c>
      <c r="CG506" s="1971">
        <f t="shared" si="2264"/>
        <v>0</v>
      </c>
      <c r="CH506" s="2387">
        <f t="shared" si="2064"/>
        <v>1</v>
      </c>
      <c r="CI506" s="1834">
        <f t="shared" si="2265"/>
        <v>0</v>
      </c>
      <c r="CJ506" s="2479"/>
      <c r="CK506" s="2479"/>
      <c r="CL506" s="2479"/>
      <c r="CM506" s="1778">
        <v>0</v>
      </c>
      <c r="CN506" s="1778">
        <v>0</v>
      </c>
      <c r="CO506" s="1788">
        <v>0</v>
      </c>
      <c r="CP506" s="1729"/>
      <c r="CQ506" s="1729"/>
      <c r="CR506" s="1729"/>
      <c r="CS506" s="1729"/>
      <c r="CT506" s="1729"/>
      <c r="CU506" s="1729"/>
      <c r="CV506" s="1729"/>
      <c r="CW506" s="1729"/>
      <c r="CX506" s="1729"/>
      <c r="CY506" s="5735">
        <v>1</v>
      </c>
      <c r="CZ506" s="5789"/>
      <c r="DA506" s="4250">
        <v>0</v>
      </c>
      <c r="DB506" s="4250">
        <v>0</v>
      </c>
      <c r="DC506" s="4098">
        <f t="shared" si="2257"/>
        <v>0</v>
      </c>
      <c r="DD506" s="2969">
        <v>0</v>
      </c>
      <c r="DE506" s="4247">
        <f t="shared" si="2106"/>
        <v>0</v>
      </c>
      <c r="DF506" s="4097">
        <f t="shared" si="2066"/>
        <v>1</v>
      </c>
      <c r="DG506" s="1747">
        <f t="shared" si="2251"/>
        <v>0</v>
      </c>
      <c r="DH506" s="5890">
        <v>1</v>
      </c>
      <c r="DI506" s="5891"/>
      <c r="DJ506" s="5032">
        <v>0</v>
      </c>
      <c r="DK506" s="4444">
        <v>0</v>
      </c>
      <c r="DL506" s="4445">
        <f t="shared" si="2067"/>
        <v>0</v>
      </c>
      <c r="DM506" s="4446">
        <v>0</v>
      </c>
      <c r="DN506" s="4424">
        <f t="shared" si="2205"/>
        <v>0</v>
      </c>
      <c r="DO506" s="4093">
        <f t="shared" si="2069"/>
        <v>1</v>
      </c>
      <c r="DP506" s="1747">
        <f t="shared" si="2267"/>
        <v>0</v>
      </c>
      <c r="DQ506" s="5763">
        <v>1</v>
      </c>
      <c r="DR506" s="5764"/>
      <c r="DS506" s="2685">
        <v>1</v>
      </c>
      <c r="DT506" s="2685">
        <v>1</v>
      </c>
      <c r="DU506" s="4945">
        <f t="shared" si="2125"/>
        <v>0</v>
      </c>
      <c r="DV506" s="5034">
        <v>0</v>
      </c>
      <c r="DW506" s="2683">
        <f t="shared" si="2206"/>
        <v>1</v>
      </c>
      <c r="DX506" s="4097">
        <f t="shared" si="2127"/>
        <v>0</v>
      </c>
      <c r="DY506" s="1747">
        <f t="shared" si="2252"/>
        <v>1</v>
      </c>
      <c r="DZ506" s="5735">
        <v>1</v>
      </c>
      <c r="EA506" s="5789"/>
      <c r="EB506" s="3397">
        <v>0</v>
      </c>
      <c r="EC506" s="3397">
        <v>0</v>
      </c>
      <c r="ED506" s="1782">
        <f t="shared" si="2259"/>
        <v>0</v>
      </c>
      <c r="EE506" s="1509">
        <v>0</v>
      </c>
      <c r="EF506" s="3419">
        <f t="shared" si="2074"/>
        <v>0</v>
      </c>
      <c r="EG506" s="1780">
        <f t="shared" si="2075"/>
        <v>1</v>
      </c>
      <c r="EH506" s="1736">
        <f t="shared" si="2253"/>
        <v>0</v>
      </c>
      <c r="EI506" s="5890">
        <v>1</v>
      </c>
      <c r="EJ506" s="5891"/>
      <c r="EK506" s="3173">
        <v>0</v>
      </c>
      <c r="EL506" s="3223">
        <v>0</v>
      </c>
      <c r="EM506" s="1782">
        <f t="shared" si="2076"/>
        <v>0</v>
      </c>
      <c r="EN506" s="1736">
        <v>0</v>
      </c>
      <c r="EO506" s="3341">
        <f t="shared" si="2077"/>
        <v>0</v>
      </c>
      <c r="EP506" s="1735">
        <f t="shared" si="2078"/>
        <v>1</v>
      </c>
      <c r="EQ506" s="1736">
        <f t="shared" si="2269"/>
        <v>0</v>
      </c>
      <c r="ER506" s="5763">
        <v>1</v>
      </c>
      <c r="ES506" s="5764"/>
      <c r="ET506" s="3622">
        <v>0</v>
      </c>
      <c r="EU506" s="3622">
        <v>0</v>
      </c>
      <c r="EV506" s="3174">
        <f t="shared" si="2131"/>
        <v>0</v>
      </c>
      <c r="EW506" s="2972">
        <v>0</v>
      </c>
      <c r="EX506" s="3621">
        <f t="shared" si="2196"/>
        <v>0</v>
      </c>
      <c r="EY506" s="1780">
        <f t="shared" si="2133"/>
        <v>1</v>
      </c>
      <c r="EZ506" s="1736">
        <f t="shared" si="2254"/>
        <v>0</v>
      </c>
      <c r="FA506" s="6786">
        <v>1</v>
      </c>
      <c r="FB506" s="6808"/>
      <c r="FC506" s="2556">
        <v>0</v>
      </c>
      <c r="FD506" s="2556">
        <v>0</v>
      </c>
      <c r="FE506" s="1735">
        <f t="shared" si="2261"/>
        <v>0</v>
      </c>
      <c r="FF506" s="1509">
        <v>0</v>
      </c>
      <c r="FG506" s="2742">
        <f t="shared" si="2083"/>
        <v>0</v>
      </c>
      <c r="FH506" s="1780">
        <f t="shared" si="2084"/>
        <v>1</v>
      </c>
      <c r="FI506" s="1736">
        <f t="shared" si="2255"/>
        <v>0</v>
      </c>
      <c r="FJ506" s="6786">
        <v>1</v>
      </c>
      <c r="FK506" s="6808"/>
      <c r="FL506" s="2595">
        <v>0</v>
      </c>
      <c r="FM506" s="2522">
        <v>0</v>
      </c>
      <c r="FN506" s="1782">
        <f t="shared" si="2085"/>
        <v>0</v>
      </c>
      <c r="FO506" s="1736">
        <v>0</v>
      </c>
      <c r="FP506" s="2587">
        <f t="shared" si="2086"/>
        <v>0</v>
      </c>
      <c r="FQ506" s="1735">
        <f t="shared" si="2087"/>
        <v>1</v>
      </c>
      <c r="FR506" s="1736">
        <f t="shared" si="2271"/>
        <v>0</v>
      </c>
      <c r="FS506" s="6786">
        <v>1</v>
      </c>
      <c r="FT506" s="6787"/>
      <c r="FU506" s="2589">
        <v>0</v>
      </c>
      <c r="FV506" s="2589">
        <v>0</v>
      </c>
      <c r="FW506" s="2942">
        <f t="shared" si="2088"/>
        <v>0</v>
      </c>
      <c r="FX506" s="2972">
        <v>0</v>
      </c>
      <c r="FY506" s="2587">
        <f t="shared" si="2089"/>
        <v>0</v>
      </c>
      <c r="FZ506" s="1780">
        <f t="shared" si="2090"/>
        <v>1</v>
      </c>
      <c r="GA506" s="1736">
        <f t="shared" si="2256"/>
        <v>0</v>
      </c>
      <c r="GB506" s="1">
        <f t="shared" si="2091"/>
        <v>0</v>
      </c>
      <c r="GC506" s="2219">
        <v>0</v>
      </c>
      <c r="GD506" s="1895">
        <v>1</v>
      </c>
      <c r="GE506" s="2132" t="s">
        <v>269</v>
      </c>
      <c r="GF506" s="2132" t="s">
        <v>278</v>
      </c>
      <c r="GG506" s="2105" t="s">
        <v>101</v>
      </c>
      <c r="GH506" s="2105" t="s">
        <v>20</v>
      </c>
      <c r="GI506" s="2105" t="s">
        <v>20</v>
      </c>
      <c r="GJ506" s="2105" t="s">
        <v>16</v>
      </c>
      <c r="GK506" s="2105" t="s">
        <v>20</v>
      </c>
      <c r="GL506" s="2147">
        <v>12</v>
      </c>
      <c r="GM506" s="707" t="s">
        <v>1365</v>
      </c>
      <c r="GN506" s="726" t="s">
        <v>1310</v>
      </c>
      <c r="GO506" s="729">
        <v>1</v>
      </c>
      <c r="GP506" s="279">
        <v>0</v>
      </c>
      <c r="GQ506" s="2086">
        <v>0</v>
      </c>
      <c r="GR506" s="2086">
        <v>0</v>
      </c>
      <c r="GS506" s="1895">
        <v>0</v>
      </c>
      <c r="GT506" s="2086">
        <v>0</v>
      </c>
      <c r="GU506" s="2086">
        <v>1</v>
      </c>
      <c r="GV506" s="1895">
        <v>0</v>
      </c>
    </row>
    <row r="507" spans="1:204" ht="25.5" x14ac:dyDescent="0.25">
      <c r="B507" s="7156"/>
      <c r="C507" s="5686"/>
      <c r="D507" s="7101"/>
      <c r="E507" s="7103"/>
      <c r="F507" s="7167"/>
      <c r="G507" s="7167"/>
      <c r="H507" s="5708"/>
      <c r="I507" s="5708"/>
      <c r="J507" s="5708"/>
      <c r="K507" s="5708"/>
      <c r="L507" s="5708"/>
      <c r="M507" s="5708"/>
      <c r="N507" s="5699"/>
      <c r="O507" s="5708"/>
      <c r="P507" s="7108"/>
      <c r="Q507" s="5699"/>
      <c r="R507" s="7110"/>
      <c r="S507" s="5699"/>
      <c r="T507" s="5708"/>
      <c r="U507" s="7117"/>
      <c r="V507" s="5699"/>
      <c r="W507" s="7143"/>
      <c r="X507" s="5693"/>
      <c r="Y507" s="2148">
        <v>13</v>
      </c>
      <c r="Z507" s="5480" t="s">
        <v>1366</v>
      </c>
      <c r="AA507" s="5605" t="s">
        <v>1310</v>
      </c>
      <c r="AB507" s="5606">
        <v>1</v>
      </c>
      <c r="AC507" s="731">
        <v>0</v>
      </c>
      <c r="AD507" s="471">
        <f t="shared" si="2247"/>
        <v>0</v>
      </c>
      <c r="AE507" s="732">
        <v>0</v>
      </c>
      <c r="AF507" s="471">
        <f t="shared" si="2248"/>
        <v>0</v>
      </c>
      <c r="AG507" s="731">
        <v>1</v>
      </c>
      <c r="AH507" s="471">
        <f t="shared" si="2249"/>
        <v>1</v>
      </c>
      <c r="AI507" s="731">
        <v>0</v>
      </c>
      <c r="AJ507" s="471">
        <f t="shared" si="2250"/>
        <v>0</v>
      </c>
      <c r="AK507" s="191">
        <f t="shared" si="2214"/>
        <v>1</v>
      </c>
      <c r="AL507" s="2339">
        <v>13</v>
      </c>
      <c r="AM507" s="1125" t="s">
        <v>2382</v>
      </c>
      <c r="AN507" s="1127" t="s">
        <v>2383</v>
      </c>
      <c r="AO507" s="1126" t="s">
        <v>2387</v>
      </c>
      <c r="AP507" s="1131" t="s">
        <v>2358</v>
      </c>
      <c r="AQ507" s="970">
        <v>100</v>
      </c>
      <c r="AR507" s="1132" t="s">
        <v>1310</v>
      </c>
      <c r="AS507" s="1018" t="s">
        <v>1579</v>
      </c>
      <c r="AT507" s="2287"/>
      <c r="AU507" s="970" t="s">
        <v>1704</v>
      </c>
      <c r="AV507" s="5322">
        <v>1</v>
      </c>
      <c r="AW507" s="5323"/>
      <c r="AX507" s="4411">
        <f t="shared" si="2052"/>
        <v>0</v>
      </c>
      <c r="AY507" s="4450">
        <f t="shared" si="2053"/>
        <v>1</v>
      </c>
      <c r="AZ507" s="4411">
        <f t="shared" si="2054"/>
        <v>-1</v>
      </c>
      <c r="BA507" s="4496" t="e">
        <f t="shared" si="2055"/>
        <v>#DIV/0!</v>
      </c>
      <c r="BB507" s="4450">
        <f t="shared" si="2119"/>
        <v>1</v>
      </c>
      <c r="BC507" s="4104">
        <f t="shared" si="2120"/>
        <v>0</v>
      </c>
      <c r="BD507" s="1834">
        <f t="shared" si="2121"/>
        <v>1</v>
      </c>
      <c r="BE507" s="4468">
        <f t="shared" si="2215"/>
        <v>0</v>
      </c>
      <c r="BF507" s="6480">
        <v>1</v>
      </c>
      <c r="BG507" s="6480"/>
      <c r="BH507" s="3672">
        <f t="shared" si="2156"/>
        <v>1</v>
      </c>
      <c r="BI507" s="3674">
        <f t="shared" si="2058"/>
        <v>0</v>
      </c>
      <c r="BJ507" s="3111">
        <f t="shared" si="2059"/>
        <v>1</v>
      </c>
      <c r="BK507" s="2963">
        <f t="shared" si="2060"/>
        <v>0</v>
      </c>
      <c r="BL507" s="3674">
        <f t="shared" si="2281"/>
        <v>0</v>
      </c>
      <c r="BM507" s="3122">
        <f t="shared" si="2061"/>
        <v>1</v>
      </c>
      <c r="BN507" s="1834">
        <f t="shared" si="2062"/>
        <v>0</v>
      </c>
      <c r="BO507" s="3708">
        <f t="shared" si="2204"/>
        <v>0</v>
      </c>
      <c r="BP507" s="3494"/>
      <c r="BQ507" s="6739">
        <v>1</v>
      </c>
      <c r="BR507" s="6739"/>
      <c r="BS507" s="2939">
        <f t="shared" si="2272"/>
        <v>0</v>
      </c>
      <c r="BT507" s="2361">
        <f t="shared" si="2273"/>
        <v>0</v>
      </c>
      <c r="BU507" s="2987">
        <f t="shared" si="2207"/>
        <v>0</v>
      </c>
      <c r="BV507" s="2963" t="e">
        <f t="shared" si="2208"/>
        <v>#DIV/0!</v>
      </c>
      <c r="BW507" s="2361">
        <f t="shared" si="2209"/>
        <v>0</v>
      </c>
      <c r="BX507" s="2953">
        <f t="shared" si="2210"/>
        <v>1</v>
      </c>
      <c r="BY507" s="1834">
        <f t="shared" si="2211"/>
        <v>0</v>
      </c>
      <c r="BZ507" s="3151"/>
      <c r="CA507" s="6657">
        <v>1</v>
      </c>
      <c r="CB507" s="6657"/>
      <c r="CC507" s="1790">
        <v>0</v>
      </c>
      <c r="CD507" s="1791">
        <v>0</v>
      </c>
      <c r="CE507" s="2359">
        <f t="shared" si="2063"/>
        <v>0</v>
      </c>
      <c r="CF507" s="1834">
        <v>0</v>
      </c>
      <c r="CG507" s="1971">
        <f t="shared" si="2264"/>
        <v>0</v>
      </c>
      <c r="CH507" s="2387">
        <f t="shared" si="2064"/>
        <v>1</v>
      </c>
      <c r="CI507" s="1834">
        <f t="shared" si="2265"/>
        <v>0</v>
      </c>
      <c r="CJ507" s="2479"/>
      <c r="CK507" s="2479"/>
      <c r="CL507" s="2479"/>
      <c r="CM507" s="1779">
        <v>0</v>
      </c>
      <c r="CN507" s="1779">
        <v>0</v>
      </c>
      <c r="CO507" s="1789">
        <v>0</v>
      </c>
      <c r="CP507" s="1729"/>
      <c r="CQ507" s="1729"/>
      <c r="CR507" s="1729"/>
      <c r="CS507" s="1729"/>
      <c r="CT507" s="1729"/>
      <c r="CU507" s="1729"/>
      <c r="CV507" s="1729"/>
      <c r="CW507" s="1729"/>
      <c r="CX507" s="1729"/>
      <c r="CY507" s="5794">
        <v>1</v>
      </c>
      <c r="CZ507" s="5795"/>
      <c r="DA507" s="4250">
        <v>0</v>
      </c>
      <c r="DB507" s="4250">
        <v>1</v>
      </c>
      <c r="DC507" s="4113">
        <f t="shared" si="2257"/>
        <v>1</v>
      </c>
      <c r="DD507" s="2970">
        <v>0</v>
      </c>
      <c r="DE507" s="4248">
        <f t="shared" si="2106"/>
        <v>1</v>
      </c>
      <c r="DF507" s="4100">
        <f t="shared" si="2066"/>
        <v>0</v>
      </c>
      <c r="DG507" s="4118">
        <f t="shared" si="2251"/>
        <v>1</v>
      </c>
      <c r="DH507" s="5892">
        <v>1</v>
      </c>
      <c r="DI507" s="5893"/>
      <c r="DJ507" s="5032">
        <v>0</v>
      </c>
      <c r="DK507" s="4444">
        <v>0</v>
      </c>
      <c r="DL507" s="5016">
        <f t="shared" si="2067"/>
        <v>0</v>
      </c>
      <c r="DM507" s="5017">
        <v>0</v>
      </c>
      <c r="DN507" s="4424">
        <f t="shared" si="2205"/>
        <v>1</v>
      </c>
      <c r="DO507" s="4100">
        <f t="shared" si="2069"/>
        <v>0</v>
      </c>
      <c r="DP507" s="4118">
        <f t="shared" si="2267"/>
        <v>1</v>
      </c>
      <c r="DQ507" s="5796">
        <v>1</v>
      </c>
      <c r="DR507" s="5797"/>
      <c r="DS507" s="2686">
        <v>0</v>
      </c>
      <c r="DT507" s="2686">
        <v>0</v>
      </c>
      <c r="DU507" s="4951">
        <f t="shared" si="2125"/>
        <v>0</v>
      </c>
      <c r="DV507" s="5031">
        <v>0</v>
      </c>
      <c r="DW507" s="2683">
        <f t="shared" si="2206"/>
        <v>1</v>
      </c>
      <c r="DX507" s="4108">
        <f t="shared" si="2127"/>
        <v>0</v>
      </c>
      <c r="DY507" s="4118">
        <f t="shared" si="2252"/>
        <v>1</v>
      </c>
      <c r="DZ507" s="5794">
        <v>1</v>
      </c>
      <c r="EA507" s="5795"/>
      <c r="EB507" s="3397">
        <v>0</v>
      </c>
      <c r="EC507" s="3397">
        <v>0</v>
      </c>
      <c r="ED507" s="1783">
        <f t="shared" si="2259"/>
        <v>0</v>
      </c>
      <c r="EE507" s="1510">
        <v>0</v>
      </c>
      <c r="EF507" s="3395">
        <f t="shared" si="2074"/>
        <v>0</v>
      </c>
      <c r="EG507" s="1751">
        <f t="shared" si="2075"/>
        <v>1</v>
      </c>
      <c r="EH507" s="1741">
        <f t="shared" si="2253"/>
        <v>0</v>
      </c>
      <c r="EI507" s="5892">
        <v>1</v>
      </c>
      <c r="EJ507" s="5893"/>
      <c r="EK507" s="3173">
        <v>0</v>
      </c>
      <c r="EL507" s="3223">
        <v>0</v>
      </c>
      <c r="EM507" s="1783">
        <f t="shared" si="2076"/>
        <v>0</v>
      </c>
      <c r="EN507" s="1741">
        <v>0</v>
      </c>
      <c r="EO507" s="3341">
        <f t="shared" si="2077"/>
        <v>0</v>
      </c>
      <c r="EP507" s="1751">
        <f t="shared" si="2078"/>
        <v>1</v>
      </c>
      <c r="EQ507" s="1741">
        <f t="shared" si="2269"/>
        <v>0</v>
      </c>
      <c r="ER507" s="5796">
        <v>1</v>
      </c>
      <c r="ES507" s="5797"/>
      <c r="ET507" s="3623">
        <v>1</v>
      </c>
      <c r="EU507" s="3623">
        <v>0</v>
      </c>
      <c r="EV507" s="3178">
        <f t="shared" si="2131"/>
        <v>1</v>
      </c>
      <c r="EW507" s="2970">
        <v>0</v>
      </c>
      <c r="EX507" s="3621">
        <f t="shared" si="2196"/>
        <v>0</v>
      </c>
      <c r="EY507" s="1785">
        <f t="shared" si="2133"/>
        <v>1</v>
      </c>
      <c r="EZ507" s="1741">
        <f t="shared" si="2254"/>
        <v>0</v>
      </c>
      <c r="FA507" s="6811">
        <v>1</v>
      </c>
      <c r="FB507" s="6905"/>
      <c r="FC507" s="2558">
        <v>0</v>
      </c>
      <c r="FD507" s="2558">
        <v>0</v>
      </c>
      <c r="FE507" s="1751">
        <f t="shared" si="2261"/>
        <v>0</v>
      </c>
      <c r="FF507" s="1510">
        <v>0</v>
      </c>
      <c r="FG507" s="2952">
        <f t="shared" si="2083"/>
        <v>0</v>
      </c>
      <c r="FH507" s="1751">
        <f t="shared" si="2084"/>
        <v>1</v>
      </c>
      <c r="FI507" s="1741">
        <f t="shared" si="2255"/>
        <v>0</v>
      </c>
      <c r="FJ507" s="6811">
        <v>1</v>
      </c>
      <c r="FK507" s="6905"/>
      <c r="FL507" s="2592">
        <v>0</v>
      </c>
      <c r="FM507" s="2532">
        <v>0</v>
      </c>
      <c r="FN507" s="1783">
        <f t="shared" si="2085"/>
        <v>0</v>
      </c>
      <c r="FO507" s="1741">
        <v>0</v>
      </c>
      <c r="FP507" s="2587">
        <f t="shared" si="2086"/>
        <v>0</v>
      </c>
      <c r="FQ507" s="1751">
        <f t="shared" si="2087"/>
        <v>1</v>
      </c>
      <c r="FR507" s="1741">
        <f t="shared" si="2271"/>
        <v>0</v>
      </c>
      <c r="FS507" s="6811">
        <v>1</v>
      </c>
      <c r="FT507" s="6812"/>
      <c r="FU507" s="2590">
        <v>0</v>
      </c>
      <c r="FV507" s="2590">
        <v>0</v>
      </c>
      <c r="FW507" s="2940">
        <f t="shared" si="2088"/>
        <v>0</v>
      </c>
      <c r="FX507" s="2970">
        <v>0</v>
      </c>
      <c r="FY507" s="2587">
        <f t="shared" si="2089"/>
        <v>0</v>
      </c>
      <c r="FZ507" s="1785">
        <f t="shared" si="2090"/>
        <v>1</v>
      </c>
      <c r="GA507" s="1741">
        <f t="shared" si="2256"/>
        <v>0</v>
      </c>
      <c r="GB507" s="1">
        <f t="shared" si="2091"/>
        <v>0</v>
      </c>
      <c r="GC507" s="2219">
        <v>0</v>
      </c>
      <c r="GD507" s="1895">
        <v>1</v>
      </c>
      <c r="GE507" s="2132" t="s">
        <v>269</v>
      </c>
      <c r="GF507" s="2132" t="s">
        <v>278</v>
      </c>
      <c r="GG507" s="2105" t="s">
        <v>101</v>
      </c>
      <c r="GH507" s="2105" t="s">
        <v>20</v>
      </c>
      <c r="GI507" s="2105" t="s">
        <v>20</v>
      </c>
      <c r="GJ507" s="2105" t="s">
        <v>16</v>
      </c>
      <c r="GK507" s="2105" t="s">
        <v>20</v>
      </c>
      <c r="GL507" s="2148">
        <v>13</v>
      </c>
      <c r="GM507" s="691" t="s">
        <v>1366</v>
      </c>
      <c r="GN507" s="696" t="s">
        <v>1310</v>
      </c>
      <c r="GO507" s="732">
        <v>1</v>
      </c>
      <c r="GP507" s="731">
        <v>0</v>
      </c>
      <c r="GQ507" s="2086">
        <v>0</v>
      </c>
      <c r="GR507" s="2086">
        <v>0</v>
      </c>
      <c r="GS507" s="1895">
        <v>0</v>
      </c>
      <c r="GT507" s="2086">
        <v>0</v>
      </c>
      <c r="GU507" s="2086">
        <v>1</v>
      </c>
      <c r="GV507" s="1895">
        <v>0</v>
      </c>
    </row>
    <row r="508" spans="1:204" ht="51" customHeight="1" x14ac:dyDescent="0.25">
      <c r="A508" s="1">
        <f t="shared" ref="A508" si="2287">SUM(A495+1)</f>
        <v>78</v>
      </c>
      <c r="B508" s="7156"/>
      <c r="C508" s="7154">
        <v>1705</v>
      </c>
      <c r="D508" s="7147">
        <v>6</v>
      </c>
      <c r="E508" s="7156" t="s">
        <v>277</v>
      </c>
      <c r="F508" s="7230" t="s">
        <v>269</v>
      </c>
      <c r="G508" s="7230" t="s">
        <v>278</v>
      </c>
      <c r="H508" s="7144" t="s">
        <v>101</v>
      </c>
      <c r="I508" s="7144" t="s">
        <v>20</v>
      </c>
      <c r="J508" s="7144" t="s">
        <v>20</v>
      </c>
      <c r="K508" s="7144" t="s">
        <v>16</v>
      </c>
      <c r="L508" s="7144" t="s">
        <v>16</v>
      </c>
      <c r="M508" s="5706" t="s">
        <v>21</v>
      </c>
      <c r="N508" s="5697" t="s">
        <v>629</v>
      </c>
      <c r="O508" s="5706" t="s">
        <v>628</v>
      </c>
      <c r="P508" s="7106" t="s">
        <v>371</v>
      </c>
      <c r="Q508" s="5697" t="s">
        <v>373</v>
      </c>
      <c r="R508" s="7109" t="s">
        <v>376</v>
      </c>
      <c r="S508" s="5697" t="s">
        <v>513</v>
      </c>
      <c r="T508" s="5706" t="s">
        <v>514</v>
      </c>
      <c r="U508" s="7115" t="s">
        <v>3664</v>
      </c>
      <c r="V508" s="5697" t="s">
        <v>562</v>
      </c>
      <c r="W508" s="7141">
        <v>14122692.289999999</v>
      </c>
      <c r="X508" s="7204" t="s">
        <v>282</v>
      </c>
      <c r="Y508" s="2146">
        <v>9</v>
      </c>
      <c r="Z508" s="5478" t="s">
        <v>1315</v>
      </c>
      <c r="AA508" s="5496" t="s">
        <v>1293</v>
      </c>
      <c r="AB508" s="501">
        <v>4</v>
      </c>
      <c r="AC508" s="713">
        <v>0</v>
      </c>
      <c r="AD508" s="631">
        <f>AC508/AB508</f>
        <v>0</v>
      </c>
      <c r="AE508" s="713">
        <v>2</v>
      </c>
      <c r="AF508" s="631">
        <f>AE508/AB508</f>
        <v>0.5</v>
      </c>
      <c r="AG508" s="713">
        <v>2</v>
      </c>
      <c r="AH508" s="631">
        <f>AG508/AB508</f>
        <v>0.5</v>
      </c>
      <c r="AI508" s="713">
        <v>0</v>
      </c>
      <c r="AJ508" s="556">
        <f>AI508/AB508</f>
        <v>0</v>
      </c>
      <c r="AK508" s="191">
        <f t="shared" ref="AK508:AK516" si="2288">SUM(AD508+AF508+AH508+AJ508)</f>
        <v>1</v>
      </c>
      <c r="AL508" s="2340">
        <v>9</v>
      </c>
      <c r="AM508" s="959" t="s">
        <v>2327</v>
      </c>
      <c r="AN508" s="919" t="s">
        <v>2328</v>
      </c>
      <c r="AO508" s="970" t="s">
        <v>2345</v>
      </c>
      <c r="AP508" s="970" t="s">
        <v>2320</v>
      </c>
      <c r="AQ508" s="970">
        <v>100</v>
      </c>
      <c r="AR508" s="970" t="s">
        <v>1293</v>
      </c>
      <c r="AS508" s="1018" t="s">
        <v>1579</v>
      </c>
      <c r="AT508" s="2275"/>
      <c r="AU508" s="920" t="s">
        <v>1704</v>
      </c>
      <c r="AV508" s="5322">
        <v>4</v>
      </c>
      <c r="AW508" s="5323"/>
      <c r="AX508" s="4411">
        <f t="shared" si="2052"/>
        <v>0</v>
      </c>
      <c r="AY508" s="4450">
        <f t="shared" si="2053"/>
        <v>3</v>
      </c>
      <c r="AZ508" s="4411">
        <f t="shared" si="2054"/>
        <v>-3</v>
      </c>
      <c r="BA508" s="4496" t="e">
        <f t="shared" si="2055"/>
        <v>#DIV/0!</v>
      </c>
      <c r="BB508" s="4450">
        <f t="shared" si="2119"/>
        <v>4</v>
      </c>
      <c r="BC508" s="4104">
        <f t="shared" si="2120"/>
        <v>0</v>
      </c>
      <c r="BD508" s="1834">
        <f t="shared" si="2121"/>
        <v>1</v>
      </c>
      <c r="BE508" s="4646">
        <f t="shared" si="2215"/>
        <v>0</v>
      </c>
      <c r="BF508" s="6480">
        <v>4</v>
      </c>
      <c r="BG508" s="6480"/>
      <c r="BH508" s="3672">
        <f t="shared" si="2156"/>
        <v>2</v>
      </c>
      <c r="BI508" s="3674">
        <f t="shared" si="2058"/>
        <v>1</v>
      </c>
      <c r="BJ508" s="3111">
        <f t="shared" si="2059"/>
        <v>1</v>
      </c>
      <c r="BK508" s="2963">
        <f t="shared" si="2060"/>
        <v>0.5</v>
      </c>
      <c r="BL508" s="3674">
        <f t="shared" si="2281"/>
        <v>1</v>
      </c>
      <c r="BM508" s="3122">
        <f t="shared" si="2061"/>
        <v>3</v>
      </c>
      <c r="BN508" s="1834">
        <f t="shared" si="2062"/>
        <v>0.25</v>
      </c>
      <c r="BO508" s="2778">
        <f t="shared" si="2204"/>
        <v>0</v>
      </c>
      <c r="BP508" s="3494"/>
      <c r="BQ508" s="6739">
        <v>4</v>
      </c>
      <c r="BR508" s="6739"/>
      <c r="BS508" s="2939">
        <f t="shared" ref="BS508:BS516" si="2289">SUM(FC508+FL508+FU508)</f>
        <v>2</v>
      </c>
      <c r="BT508" s="2361">
        <f t="shared" ref="BT508:BT516" si="2290">SUM(FD508+FM508+FV508)</f>
        <v>0</v>
      </c>
      <c r="BU508" s="2987">
        <f t="shared" si="2207"/>
        <v>2</v>
      </c>
      <c r="BV508" s="2963">
        <f t="shared" si="2208"/>
        <v>0</v>
      </c>
      <c r="BW508" s="2361">
        <f t="shared" si="2209"/>
        <v>0</v>
      </c>
      <c r="BX508" s="2953">
        <f t="shared" si="2210"/>
        <v>4</v>
      </c>
      <c r="BY508" s="1834">
        <f t="shared" si="2211"/>
        <v>0</v>
      </c>
      <c r="BZ508" s="3151"/>
      <c r="CA508" s="6657">
        <v>4</v>
      </c>
      <c r="CB508" s="6657"/>
      <c r="CC508" s="1790">
        <v>0</v>
      </c>
      <c r="CD508" s="1791">
        <v>0</v>
      </c>
      <c r="CE508" s="2359">
        <f t="shared" si="2063"/>
        <v>0</v>
      </c>
      <c r="CF508" s="1834">
        <v>0</v>
      </c>
      <c r="CG508" s="1971">
        <f>CD508</f>
        <v>0</v>
      </c>
      <c r="CH508" s="2387">
        <f t="shared" si="2064"/>
        <v>4</v>
      </c>
      <c r="CI508" s="1834">
        <f>CG508/CA508</f>
        <v>0</v>
      </c>
      <c r="CJ508" s="2479"/>
      <c r="CK508" s="2479"/>
      <c r="CL508" s="2479"/>
      <c r="CM508" s="1776">
        <v>0</v>
      </c>
      <c r="CN508" s="1776">
        <v>0</v>
      </c>
      <c r="CO508" s="1786">
        <v>0</v>
      </c>
      <c r="CP508" s="1729"/>
      <c r="CQ508" s="1729"/>
      <c r="CR508" s="1729"/>
      <c r="CS508" s="1729"/>
      <c r="CT508" s="1729"/>
      <c r="CU508" s="1729"/>
      <c r="CV508" s="1729"/>
      <c r="CW508" s="1729"/>
      <c r="CX508" s="1729"/>
      <c r="CY508" s="5730">
        <v>4</v>
      </c>
      <c r="CZ508" s="5798"/>
      <c r="DA508" s="4251">
        <v>0</v>
      </c>
      <c r="DB508" s="4251">
        <v>0</v>
      </c>
      <c r="DC508" s="4096">
        <f>DB508-DA508</f>
        <v>0</v>
      </c>
      <c r="DD508" s="2968">
        <v>0</v>
      </c>
      <c r="DE508" s="4246">
        <f t="shared" si="2106"/>
        <v>1</v>
      </c>
      <c r="DF508" s="4095">
        <f t="shared" si="2066"/>
        <v>3</v>
      </c>
      <c r="DG508" s="4117">
        <f>DE508/CY508</f>
        <v>0.25</v>
      </c>
      <c r="DH508" s="5731">
        <v>4</v>
      </c>
      <c r="DI508" s="5732"/>
      <c r="DJ508" s="5032">
        <v>0</v>
      </c>
      <c r="DK508" s="5032">
        <v>3</v>
      </c>
      <c r="DL508" s="4422">
        <f t="shared" si="2067"/>
        <v>-3</v>
      </c>
      <c r="DM508" s="4423">
        <v>0</v>
      </c>
      <c r="DN508" s="4424">
        <f t="shared" si="2205"/>
        <v>4</v>
      </c>
      <c r="DO508" s="4099">
        <f t="shared" si="2069"/>
        <v>0</v>
      </c>
      <c r="DP508" s="4117">
        <f>DN508/DH508</f>
        <v>1</v>
      </c>
      <c r="DQ508" s="5733">
        <v>4</v>
      </c>
      <c r="DR508" s="5733"/>
      <c r="DS508" s="5035">
        <v>0</v>
      </c>
      <c r="DT508" s="5035">
        <v>0</v>
      </c>
      <c r="DU508" s="4947">
        <f t="shared" si="2125"/>
        <v>0</v>
      </c>
      <c r="DV508" s="5029">
        <v>0</v>
      </c>
      <c r="DW508" s="2683">
        <f t="shared" si="2206"/>
        <v>4</v>
      </c>
      <c r="DX508" s="4096">
        <f t="shared" si="2127"/>
        <v>0</v>
      </c>
      <c r="DY508" s="4117">
        <f>DW508/DQ508</f>
        <v>1</v>
      </c>
      <c r="DZ508" s="5730">
        <v>4</v>
      </c>
      <c r="EA508" s="5798"/>
      <c r="EB508" s="3420">
        <v>0</v>
      </c>
      <c r="EC508" s="3420">
        <v>0</v>
      </c>
      <c r="ED508" s="1808">
        <f>EC508-EB508</f>
        <v>0</v>
      </c>
      <c r="EE508" s="1508">
        <v>0</v>
      </c>
      <c r="EF508" s="3418">
        <f t="shared" si="2074"/>
        <v>0</v>
      </c>
      <c r="EG508" s="1710">
        <f t="shared" si="2075"/>
        <v>4</v>
      </c>
      <c r="EH508" s="1732">
        <f>EF508/DZ508</f>
        <v>0</v>
      </c>
      <c r="EI508" s="5731">
        <v>4</v>
      </c>
      <c r="EJ508" s="5732"/>
      <c r="EK508" s="3173">
        <v>0</v>
      </c>
      <c r="EL508" s="3173">
        <v>1</v>
      </c>
      <c r="EM508" s="1808">
        <f t="shared" si="2076"/>
        <v>-1</v>
      </c>
      <c r="EN508" s="1732">
        <v>0</v>
      </c>
      <c r="EO508" s="3341">
        <f t="shared" si="2077"/>
        <v>1</v>
      </c>
      <c r="EP508" s="1731">
        <f t="shared" si="2078"/>
        <v>3</v>
      </c>
      <c r="EQ508" s="1732">
        <f>EO508/EI508</f>
        <v>0.25</v>
      </c>
      <c r="ER508" s="5733">
        <v>4</v>
      </c>
      <c r="ES508" s="5733"/>
      <c r="ET508" s="3723">
        <v>2</v>
      </c>
      <c r="EU508" s="3723">
        <v>0</v>
      </c>
      <c r="EV508" s="3179">
        <f t="shared" si="2131"/>
        <v>2</v>
      </c>
      <c r="EW508" s="2968">
        <v>0</v>
      </c>
      <c r="EX508" s="3621">
        <f t="shared" si="2196"/>
        <v>1</v>
      </c>
      <c r="EY508" s="1808">
        <f t="shared" si="2133"/>
        <v>3</v>
      </c>
      <c r="EZ508" s="1732">
        <f>EX508/ER508</f>
        <v>0.25</v>
      </c>
      <c r="FA508" s="6782">
        <v>4</v>
      </c>
      <c r="FB508" s="6783"/>
      <c r="FC508" s="2601">
        <v>0</v>
      </c>
      <c r="FD508" s="2047">
        <v>0</v>
      </c>
      <c r="FE508" s="1808">
        <f>FD508-FC508</f>
        <v>0</v>
      </c>
      <c r="FF508" s="1508">
        <v>0</v>
      </c>
      <c r="FG508" s="2741">
        <f t="shared" si="2083"/>
        <v>0</v>
      </c>
      <c r="FH508" s="1710">
        <f t="shared" si="2084"/>
        <v>4</v>
      </c>
      <c r="FI508" s="1732">
        <f>FG508/FA508</f>
        <v>0</v>
      </c>
      <c r="FJ508" s="6807">
        <v>4</v>
      </c>
      <c r="FK508" s="6782"/>
      <c r="FL508" s="2597">
        <v>1</v>
      </c>
      <c r="FM508" s="2597">
        <v>0</v>
      </c>
      <c r="FN508" s="1731">
        <f t="shared" si="2085"/>
        <v>1</v>
      </c>
      <c r="FO508" s="1732">
        <v>0</v>
      </c>
      <c r="FP508" s="2587">
        <f t="shared" si="2086"/>
        <v>0</v>
      </c>
      <c r="FQ508" s="1731">
        <f t="shared" si="2087"/>
        <v>4</v>
      </c>
      <c r="FR508" s="1732">
        <f>FP508/FJ508</f>
        <v>0</v>
      </c>
      <c r="FS508" s="6807">
        <v>4</v>
      </c>
      <c r="FT508" s="6807"/>
      <c r="FU508" s="2738">
        <v>1</v>
      </c>
      <c r="FV508" s="2738">
        <v>0</v>
      </c>
      <c r="FW508" s="2943">
        <f t="shared" si="2088"/>
        <v>1</v>
      </c>
      <c r="FX508" s="2968">
        <v>0</v>
      </c>
      <c r="FY508" s="2587">
        <f t="shared" si="2089"/>
        <v>0</v>
      </c>
      <c r="FZ508" s="1808">
        <f t="shared" si="2090"/>
        <v>4</v>
      </c>
      <c r="GA508" s="1732">
        <f>FY508/FS508</f>
        <v>0</v>
      </c>
      <c r="GB508" s="1">
        <f t="shared" si="2091"/>
        <v>0</v>
      </c>
      <c r="GC508" s="2219">
        <v>0</v>
      </c>
      <c r="GD508" s="1895">
        <v>1</v>
      </c>
      <c r="GE508" s="2132" t="s">
        <v>269</v>
      </c>
      <c r="GF508" s="2132" t="s">
        <v>278</v>
      </c>
      <c r="GG508" s="2105" t="s">
        <v>101</v>
      </c>
      <c r="GH508" s="2105" t="s">
        <v>20</v>
      </c>
      <c r="GI508" s="2105" t="s">
        <v>20</v>
      </c>
      <c r="GJ508" s="2105" t="s">
        <v>16</v>
      </c>
      <c r="GK508" s="2105" t="s">
        <v>16</v>
      </c>
      <c r="GL508" s="2146">
        <v>9</v>
      </c>
      <c r="GM508" s="710" t="s">
        <v>1315</v>
      </c>
      <c r="GN508" s="550" t="s">
        <v>1293</v>
      </c>
      <c r="GO508" s="459">
        <v>4</v>
      </c>
      <c r="GP508" s="713">
        <v>0</v>
      </c>
      <c r="GQ508" s="2086">
        <v>0</v>
      </c>
      <c r="GR508" s="2086">
        <v>0</v>
      </c>
      <c r="GS508" s="1895">
        <v>0</v>
      </c>
      <c r="GT508" s="2086">
        <v>0</v>
      </c>
      <c r="GU508" s="2086">
        <v>4</v>
      </c>
      <c r="GV508" s="1895">
        <v>0</v>
      </c>
    </row>
    <row r="509" spans="1:204" ht="25.5" customHeight="1" x14ac:dyDescent="0.25">
      <c r="B509" s="7156"/>
      <c r="C509" s="7154"/>
      <c r="D509" s="7147"/>
      <c r="E509" s="7156"/>
      <c r="F509" s="7230"/>
      <c r="G509" s="7230"/>
      <c r="H509" s="7144"/>
      <c r="I509" s="7144"/>
      <c r="J509" s="7144"/>
      <c r="K509" s="7144"/>
      <c r="L509" s="7144"/>
      <c r="M509" s="5707"/>
      <c r="N509" s="5698"/>
      <c r="O509" s="5707"/>
      <c r="P509" s="7107"/>
      <c r="Q509" s="5698"/>
      <c r="R509" s="7125"/>
      <c r="S509" s="5698"/>
      <c r="T509" s="5707"/>
      <c r="U509" s="7116"/>
      <c r="V509" s="5698"/>
      <c r="W509" s="7142"/>
      <c r="X509" s="7204"/>
      <c r="Y509" s="2147">
        <v>10</v>
      </c>
      <c r="Z509" s="778" t="s">
        <v>1316</v>
      </c>
      <c r="AA509" s="5500" t="s">
        <v>1317</v>
      </c>
      <c r="AB509" s="414">
        <v>6</v>
      </c>
      <c r="AC509" s="714">
        <v>0</v>
      </c>
      <c r="AD509" s="544">
        <f t="shared" ref="AD509:AD516" si="2291">AC509/AB509</f>
        <v>0</v>
      </c>
      <c r="AE509" s="714">
        <v>2</v>
      </c>
      <c r="AF509" s="544">
        <f t="shared" ref="AF509:AF516" si="2292">AE509/AB509</f>
        <v>0.33333333333333331</v>
      </c>
      <c r="AG509" s="714">
        <v>2</v>
      </c>
      <c r="AH509" s="544">
        <f t="shared" ref="AH509:AH516" si="2293">AG509/AB509</f>
        <v>0.33333333333333331</v>
      </c>
      <c r="AI509" s="714">
        <v>2</v>
      </c>
      <c r="AJ509" s="545">
        <f t="shared" ref="AJ509:AJ516" si="2294">AI509/AB509</f>
        <v>0.33333333333333331</v>
      </c>
      <c r="AK509" s="191">
        <f t="shared" si="2288"/>
        <v>1</v>
      </c>
      <c r="AL509" s="2340">
        <v>10</v>
      </c>
      <c r="AM509" s="959" t="s">
        <v>2329</v>
      </c>
      <c r="AN509" s="919" t="s">
        <v>2330</v>
      </c>
      <c r="AO509" s="970" t="s">
        <v>2346</v>
      </c>
      <c r="AP509" s="970" t="s">
        <v>2321</v>
      </c>
      <c r="AQ509" s="970">
        <v>100</v>
      </c>
      <c r="AR509" s="970" t="s">
        <v>1543</v>
      </c>
      <c r="AS509" s="1018" t="s">
        <v>1434</v>
      </c>
      <c r="AT509" s="2275"/>
      <c r="AU509" s="920" t="s">
        <v>1704</v>
      </c>
      <c r="AV509" s="5322">
        <v>6</v>
      </c>
      <c r="AW509" s="5323"/>
      <c r="AX509" s="4411">
        <f t="shared" si="2052"/>
        <v>2</v>
      </c>
      <c r="AY509" s="4450">
        <f t="shared" si="2053"/>
        <v>3</v>
      </c>
      <c r="AZ509" s="4411">
        <f t="shared" si="2054"/>
        <v>-1</v>
      </c>
      <c r="BA509" s="4496">
        <f t="shared" si="2055"/>
        <v>1.5</v>
      </c>
      <c r="BB509" s="4450">
        <f t="shared" si="2119"/>
        <v>6</v>
      </c>
      <c r="BC509" s="4104">
        <f t="shared" si="2120"/>
        <v>0</v>
      </c>
      <c r="BD509" s="1834">
        <f t="shared" si="2121"/>
        <v>1</v>
      </c>
      <c r="BE509" s="4646">
        <f t="shared" si="2215"/>
        <v>0</v>
      </c>
      <c r="BF509" s="6480">
        <v>6</v>
      </c>
      <c r="BG509" s="6480"/>
      <c r="BH509" s="3672">
        <f t="shared" si="2156"/>
        <v>2</v>
      </c>
      <c r="BI509" s="3674">
        <f t="shared" si="2058"/>
        <v>1</v>
      </c>
      <c r="BJ509" s="3111">
        <f t="shared" si="2059"/>
        <v>1</v>
      </c>
      <c r="BK509" s="2963">
        <f t="shared" si="2060"/>
        <v>0.5</v>
      </c>
      <c r="BL509" s="3674">
        <f t="shared" si="2281"/>
        <v>3</v>
      </c>
      <c r="BM509" s="3122">
        <f t="shared" si="2061"/>
        <v>3</v>
      </c>
      <c r="BN509" s="1834">
        <f t="shared" si="2062"/>
        <v>0.5</v>
      </c>
      <c r="BO509" s="2778">
        <f t="shared" si="2204"/>
        <v>0</v>
      </c>
      <c r="BP509" s="3494"/>
      <c r="BQ509" s="6739">
        <v>6</v>
      </c>
      <c r="BR509" s="6739"/>
      <c r="BS509" s="2939">
        <f t="shared" si="2289"/>
        <v>2</v>
      </c>
      <c r="BT509" s="2361">
        <f t="shared" si="2290"/>
        <v>2</v>
      </c>
      <c r="BU509" s="2987">
        <f t="shared" si="2207"/>
        <v>0</v>
      </c>
      <c r="BV509" s="2963">
        <f t="shared" si="2208"/>
        <v>1</v>
      </c>
      <c r="BW509" s="2361">
        <f t="shared" si="2209"/>
        <v>2</v>
      </c>
      <c r="BX509" s="2953">
        <f t="shared" si="2210"/>
        <v>4</v>
      </c>
      <c r="BY509" s="1834">
        <f t="shared" si="2211"/>
        <v>0.33333333333333331</v>
      </c>
      <c r="BZ509" s="3151"/>
      <c r="CA509" s="6657">
        <v>6</v>
      </c>
      <c r="CB509" s="6657"/>
      <c r="CC509" s="1790">
        <v>0</v>
      </c>
      <c r="CD509" s="1791">
        <v>0</v>
      </c>
      <c r="CE509" s="2359">
        <f t="shared" si="2063"/>
        <v>0</v>
      </c>
      <c r="CF509" s="1834">
        <v>0</v>
      </c>
      <c r="CG509" s="1971">
        <f t="shared" ref="CG509:CG516" si="2295">CD509</f>
        <v>0</v>
      </c>
      <c r="CH509" s="2387">
        <f t="shared" si="2064"/>
        <v>6</v>
      </c>
      <c r="CI509" s="1834">
        <f t="shared" ref="CI509:CI516" si="2296">CG509/CA509</f>
        <v>0</v>
      </c>
      <c r="CJ509" s="2479"/>
      <c r="CK509" s="2479"/>
      <c r="CL509" s="2479"/>
      <c r="CM509" s="1778">
        <v>0</v>
      </c>
      <c r="CN509" s="1778">
        <v>0</v>
      </c>
      <c r="CO509" s="1788">
        <v>0</v>
      </c>
      <c r="CP509" s="1729"/>
      <c r="CQ509" s="1729"/>
      <c r="CR509" s="1729"/>
      <c r="CS509" s="1729"/>
      <c r="CT509" s="1729"/>
      <c r="CU509" s="1729"/>
      <c r="CV509" s="1729"/>
      <c r="CW509" s="1729"/>
      <c r="CX509" s="1729"/>
      <c r="CY509" s="5735">
        <v>6</v>
      </c>
      <c r="CZ509" s="5789"/>
      <c r="DA509" s="4251">
        <v>1</v>
      </c>
      <c r="DB509" s="4251">
        <v>3</v>
      </c>
      <c r="DC509" s="4098">
        <f>DB509-DA509</f>
        <v>2</v>
      </c>
      <c r="DD509" s="2969">
        <v>0</v>
      </c>
      <c r="DE509" s="4247">
        <f t="shared" si="2106"/>
        <v>6</v>
      </c>
      <c r="DF509" s="4097">
        <f t="shared" si="2066"/>
        <v>0</v>
      </c>
      <c r="DG509" s="1747">
        <f t="shared" ref="DG509:DG516" si="2297">DE509/CY509</f>
        <v>1</v>
      </c>
      <c r="DH509" s="5736">
        <v>6</v>
      </c>
      <c r="DI509" s="5737"/>
      <c r="DJ509" s="5032">
        <v>1</v>
      </c>
      <c r="DK509" s="5032">
        <v>0</v>
      </c>
      <c r="DL509" s="4445">
        <f t="shared" si="2067"/>
        <v>1</v>
      </c>
      <c r="DM509" s="4446">
        <v>0</v>
      </c>
      <c r="DN509" s="4424">
        <f t="shared" si="2205"/>
        <v>6</v>
      </c>
      <c r="DO509" s="4093">
        <f t="shared" si="2069"/>
        <v>0</v>
      </c>
      <c r="DP509" s="1747">
        <f>DN509/DH509</f>
        <v>1</v>
      </c>
      <c r="DQ509" s="5880">
        <v>6</v>
      </c>
      <c r="DR509" s="5880"/>
      <c r="DS509" s="5036">
        <v>0</v>
      </c>
      <c r="DT509" s="5036">
        <v>0</v>
      </c>
      <c r="DU509" s="4945">
        <f t="shared" si="2125"/>
        <v>0</v>
      </c>
      <c r="DV509" s="5030">
        <v>0</v>
      </c>
      <c r="DW509" s="2683">
        <f t="shared" si="2206"/>
        <v>6</v>
      </c>
      <c r="DX509" s="4098">
        <f t="shared" si="2127"/>
        <v>0</v>
      </c>
      <c r="DY509" s="1747">
        <f>DW509/DQ509</f>
        <v>1</v>
      </c>
      <c r="DZ509" s="5735">
        <v>6</v>
      </c>
      <c r="EA509" s="5789"/>
      <c r="EB509" s="3420">
        <v>1</v>
      </c>
      <c r="EC509" s="3420">
        <v>1</v>
      </c>
      <c r="ED509" s="1782">
        <f>EC509-EB509</f>
        <v>0</v>
      </c>
      <c r="EE509" s="1509">
        <v>0</v>
      </c>
      <c r="EF509" s="3419">
        <f t="shared" si="2074"/>
        <v>3</v>
      </c>
      <c r="EG509" s="1780">
        <f t="shared" si="2075"/>
        <v>3</v>
      </c>
      <c r="EH509" s="1736">
        <f t="shared" ref="EH509:EH516" si="2298">EF509/DZ509</f>
        <v>0.5</v>
      </c>
      <c r="EI509" s="5736">
        <v>6</v>
      </c>
      <c r="EJ509" s="5737"/>
      <c r="EK509" s="3173">
        <v>0</v>
      </c>
      <c r="EL509" s="3173">
        <v>0</v>
      </c>
      <c r="EM509" s="1782">
        <f t="shared" si="2076"/>
        <v>0</v>
      </c>
      <c r="EN509" s="1736">
        <v>0</v>
      </c>
      <c r="EO509" s="3341">
        <f t="shared" si="2077"/>
        <v>3</v>
      </c>
      <c r="EP509" s="1735">
        <f t="shared" si="2078"/>
        <v>3</v>
      </c>
      <c r="EQ509" s="1736">
        <f>EO509/EI509</f>
        <v>0.5</v>
      </c>
      <c r="ER509" s="5880">
        <v>6</v>
      </c>
      <c r="ES509" s="5880"/>
      <c r="ET509" s="3724">
        <v>1</v>
      </c>
      <c r="EU509" s="3724">
        <v>0</v>
      </c>
      <c r="EV509" s="3174">
        <f t="shared" si="2131"/>
        <v>1</v>
      </c>
      <c r="EW509" s="2969">
        <v>0</v>
      </c>
      <c r="EX509" s="3621">
        <f t="shared" si="2196"/>
        <v>3</v>
      </c>
      <c r="EY509" s="1782">
        <f t="shared" si="2133"/>
        <v>3</v>
      </c>
      <c r="EZ509" s="1736">
        <f>EX509/ER509</f>
        <v>0.5</v>
      </c>
      <c r="FA509" s="6786">
        <v>6</v>
      </c>
      <c r="FB509" s="6808"/>
      <c r="FC509" s="2594">
        <v>0</v>
      </c>
      <c r="FD509" s="2048">
        <v>0</v>
      </c>
      <c r="FE509" s="1782">
        <f>FD509-FC509</f>
        <v>0</v>
      </c>
      <c r="FF509" s="1509">
        <v>0</v>
      </c>
      <c r="FG509" s="2742">
        <f t="shared" si="2083"/>
        <v>0</v>
      </c>
      <c r="FH509" s="1780">
        <f t="shared" si="2084"/>
        <v>6</v>
      </c>
      <c r="FI509" s="1736">
        <f t="shared" ref="FI509:FI516" si="2299">FG509/FA509</f>
        <v>0</v>
      </c>
      <c r="FJ509" s="6768">
        <v>6</v>
      </c>
      <c r="FK509" s="6786"/>
      <c r="FL509" s="2596">
        <v>0</v>
      </c>
      <c r="FM509" s="2596">
        <v>0</v>
      </c>
      <c r="FN509" s="1735">
        <f t="shared" si="2085"/>
        <v>0</v>
      </c>
      <c r="FO509" s="1736">
        <v>0</v>
      </c>
      <c r="FP509" s="2587">
        <f t="shared" si="2086"/>
        <v>0</v>
      </c>
      <c r="FQ509" s="1735">
        <f t="shared" si="2087"/>
        <v>6</v>
      </c>
      <c r="FR509" s="1736">
        <f>FP509/FJ509</f>
        <v>0</v>
      </c>
      <c r="FS509" s="6768">
        <v>6</v>
      </c>
      <c r="FT509" s="6768"/>
      <c r="FU509" s="2739">
        <v>2</v>
      </c>
      <c r="FV509" s="2739">
        <v>2</v>
      </c>
      <c r="FW509" s="2942">
        <f t="shared" si="2088"/>
        <v>0</v>
      </c>
      <c r="FX509" s="2969">
        <v>0</v>
      </c>
      <c r="FY509" s="2587">
        <f t="shared" si="2089"/>
        <v>2</v>
      </c>
      <c r="FZ509" s="1782">
        <f t="shared" si="2090"/>
        <v>4</v>
      </c>
      <c r="GA509" s="1736">
        <f>FY509/FS509</f>
        <v>0.33333333333333331</v>
      </c>
      <c r="GB509" s="1">
        <f t="shared" si="2091"/>
        <v>0.16666666666666669</v>
      </c>
      <c r="GC509" s="2219">
        <v>0</v>
      </c>
      <c r="GD509" s="1895">
        <v>1</v>
      </c>
      <c r="GE509" s="2132" t="s">
        <v>269</v>
      </c>
      <c r="GF509" s="2132" t="s">
        <v>278</v>
      </c>
      <c r="GG509" s="2105" t="s">
        <v>101</v>
      </c>
      <c r="GH509" s="2105" t="s">
        <v>20</v>
      </c>
      <c r="GI509" s="2105" t="s">
        <v>20</v>
      </c>
      <c r="GJ509" s="2105" t="s">
        <v>16</v>
      </c>
      <c r="GK509" s="2105" t="s">
        <v>16</v>
      </c>
      <c r="GL509" s="2147">
        <v>10</v>
      </c>
      <c r="GM509" s="707" t="s">
        <v>1316</v>
      </c>
      <c r="GN509" s="558" t="s">
        <v>1317</v>
      </c>
      <c r="GO509" s="460">
        <v>6</v>
      </c>
      <c r="GP509" s="714">
        <v>0</v>
      </c>
      <c r="GQ509" s="2086">
        <v>0</v>
      </c>
      <c r="GR509" s="2086">
        <v>0</v>
      </c>
      <c r="GS509" s="1895">
        <v>0</v>
      </c>
      <c r="GT509" s="2086">
        <v>0</v>
      </c>
      <c r="GU509" s="2086">
        <v>6</v>
      </c>
      <c r="GV509" s="1895">
        <v>0</v>
      </c>
    </row>
    <row r="510" spans="1:204" ht="25.5" customHeight="1" x14ac:dyDescent="0.25">
      <c r="B510" s="7156"/>
      <c r="C510" s="7154"/>
      <c r="D510" s="7147"/>
      <c r="E510" s="7156"/>
      <c r="F510" s="7230"/>
      <c r="G510" s="7230"/>
      <c r="H510" s="7144"/>
      <c r="I510" s="7144"/>
      <c r="J510" s="7144"/>
      <c r="K510" s="7144"/>
      <c r="L510" s="7144"/>
      <c r="M510" s="5707"/>
      <c r="N510" s="5698"/>
      <c r="O510" s="5707"/>
      <c r="P510" s="7107"/>
      <c r="Q510" s="5698"/>
      <c r="R510" s="7125"/>
      <c r="S510" s="5698"/>
      <c r="T510" s="5707"/>
      <c r="U510" s="7116"/>
      <c r="V510" s="5698"/>
      <c r="W510" s="7142"/>
      <c r="X510" s="7204"/>
      <c r="Y510" s="2147">
        <v>11</v>
      </c>
      <c r="Z510" s="778" t="s">
        <v>1318</v>
      </c>
      <c r="AA510" s="5500" t="s">
        <v>1035</v>
      </c>
      <c r="AB510" s="414">
        <v>2</v>
      </c>
      <c r="AC510" s="714">
        <v>0</v>
      </c>
      <c r="AD510" s="544">
        <f t="shared" si="2291"/>
        <v>0</v>
      </c>
      <c r="AE510" s="714">
        <v>1</v>
      </c>
      <c r="AF510" s="544">
        <f t="shared" si="2292"/>
        <v>0.5</v>
      </c>
      <c r="AG510" s="714">
        <v>1</v>
      </c>
      <c r="AH510" s="544">
        <f t="shared" si="2293"/>
        <v>0.5</v>
      </c>
      <c r="AI510" s="714">
        <v>0</v>
      </c>
      <c r="AJ510" s="545">
        <f t="shared" si="2294"/>
        <v>0</v>
      </c>
      <c r="AK510" s="191">
        <f t="shared" si="2288"/>
        <v>1</v>
      </c>
      <c r="AL510" s="2340">
        <v>11</v>
      </c>
      <c r="AM510" s="970" t="s">
        <v>2331</v>
      </c>
      <c r="AN510" s="919" t="s">
        <v>2332</v>
      </c>
      <c r="AO510" s="970" t="s">
        <v>2347</v>
      </c>
      <c r="AP510" s="970" t="s">
        <v>2323</v>
      </c>
      <c r="AQ510" s="970">
        <v>100</v>
      </c>
      <c r="AR510" s="970" t="s">
        <v>2322</v>
      </c>
      <c r="AS510" s="1018" t="s">
        <v>1434</v>
      </c>
      <c r="AT510" s="2275"/>
      <c r="AU510" s="920" t="s">
        <v>1704</v>
      </c>
      <c r="AV510" s="5322">
        <v>2</v>
      </c>
      <c r="AW510" s="5323"/>
      <c r="AX510" s="4411">
        <f t="shared" si="2052"/>
        <v>0</v>
      </c>
      <c r="AY510" s="4450">
        <f t="shared" si="2053"/>
        <v>0</v>
      </c>
      <c r="AZ510" s="4411">
        <f t="shared" si="2054"/>
        <v>0</v>
      </c>
      <c r="BA510" s="4496" t="e">
        <f t="shared" si="2055"/>
        <v>#DIV/0!</v>
      </c>
      <c r="BB510" s="4450">
        <f t="shared" si="2119"/>
        <v>2</v>
      </c>
      <c r="BC510" s="4104">
        <f t="shared" si="2120"/>
        <v>0</v>
      </c>
      <c r="BD510" s="1834">
        <f t="shared" si="2121"/>
        <v>1</v>
      </c>
      <c r="BE510" s="4646">
        <f t="shared" si="2215"/>
        <v>0</v>
      </c>
      <c r="BF510" s="6480">
        <v>2</v>
      </c>
      <c r="BG510" s="6480"/>
      <c r="BH510" s="3672">
        <f t="shared" si="2156"/>
        <v>1</v>
      </c>
      <c r="BI510" s="3674">
        <f t="shared" si="2058"/>
        <v>1</v>
      </c>
      <c r="BJ510" s="3111">
        <f t="shared" si="2059"/>
        <v>0</v>
      </c>
      <c r="BK510" s="2963">
        <f t="shared" si="2060"/>
        <v>1</v>
      </c>
      <c r="BL510" s="3674">
        <f t="shared" si="2281"/>
        <v>2</v>
      </c>
      <c r="BM510" s="3122">
        <f t="shared" si="2061"/>
        <v>0</v>
      </c>
      <c r="BN510" s="1834">
        <f t="shared" si="2062"/>
        <v>1</v>
      </c>
      <c r="BO510" s="2778">
        <f t="shared" si="2204"/>
        <v>0</v>
      </c>
      <c r="BP510" s="3494"/>
      <c r="BQ510" s="6739">
        <v>2</v>
      </c>
      <c r="BR510" s="6739"/>
      <c r="BS510" s="2939">
        <f t="shared" si="2289"/>
        <v>1</v>
      </c>
      <c r="BT510" s="2361">
        <f t="shared" si="2290"/>
        <v>1</v>
      </c>
      <c r="BU510" s="2987">
        <f t="shared" si="2207"/>
        <v>0</v>
      </c>
      <c r="BV510" s="2963">
        <f t="shared" si="2208"/>
        <v>1</v>
      </c>
      <c r="BW510" s="2361">
        <f t="shared" si="2209"/>
        <v>1</v>
      </c>
      <c r="BX510" s="2953">
        <f t="shared" si="2210"/>
        <v>1</v>
      </c>
      <c r="BY510" s="1834">
        <f t="shared" si="2211"/>
        <v>0.5</v>
      </c>
      <c r="BZ510" s="3151"/>
      <c r="CA510" s="6657">
        <v>2</v>
      </c>
      <c r="CB510" s="6657"/>
      <c r="CC510" s="1790">
        <v>0</v>
      </c>
      <c r="CD510" s="1791">
        <v>0</v>
      </c>
      <c r="CE510" s="2359">
        <f t="shared" si="2063"/>
        <v>0</v>
      </c>
      <c r="CF510" s="1834">
        <v>0</v>
      </c>
      <c r="CG510" s="1971">
        <f t="shared" si="2295"/>
        <v>0</v>
      </c>
      <c r="CH510" s="2387">
        <f t="shared" si="2064"/>
        <v>2</v>
      </c>
      <c r="CI510" s="1834">
        <f t="shared" si="2296"/>
        <v>0</v>
      </c>
      <c r="CJ510" s="2479"/>
      <c r="CK510" s="2479"/>
      <c r="CL510" s="2479"/>
      <c r="CM510" s="1778">
        <v>0</v>
      </c>
      <c r="CN510" s="1778">
        <v>0</v>
      </c>
      <c r="CO510" s="1788">
        <v>0</v>
      </c>
      <c r="CP510" s="1729"/>
      <c r="CQ510" s="1729"/>
      <c r="CR510" s="1729"/>
      <c r="CS510" s="1729"/>
      <c r="CT510" s="1729"/>
      <c r="CU510" s="1729"/>
      <c r="CV510" s="1729"/>
      <c r="CW510" s="1729"/>
      <c r="CX510" s="1729"/>
      <c r="CY510" s="5735">
        <v>2</v>
      </c>
      <c r="CZ510" s="5789"/>
      <c r="DA510" s="4251">
        <v>0</v>
      </c>
      <c r="DB510" s="4251">
        <v>0</v>
      </c>
      <c r="DC510" s="4098">
        <f t="shared" ref="DC510:DC516" si="2300">DB510-DA510</f>
        <v>0</v>
      </c>
      <c r="DD510" s="2969">
        <v>0</v>
      </c>
      <c r="DE510" s="4247">
        <f t="shared" si="2106"/>
        <v>2</v>
      </c>
      <c r="DF510" s="4097">
        <f t="shared" si="2066"/>
        <v>0</v>
      </c>
      <c r="DG510" s="1747">
        <f t="shared" si="2297"/>
        <v>1</v>
      </c>
      <c r="DH510" s="5736">
        <v>2</v>
      </c>
      <c r="DI510" s="5737"/>
      <c r="DJ510" s="5032">
        <v>0</v>
      </c>
      <c r="DK510" s="5032">
        <v>0</v>
      </c>
      <c r="DL510" s="4445">
        <f t="shared" si="2067"/>
        <v>0</v>
      </c>
      <c r="DM510" s="4446">
        <v>0</v>
      </c>
      <c r="DN510" s="4424">
        <f t="shared" si="2205"/>
        <v>2</v>
      </c>
      <c r="DO510" s="4093">
        <f t="shared" si="2069"/>
        <v>0</v>
      </c>
      <c r="DP510" s="1747">
        <f>DN510/DH510</f>
        <v>1</v>
      </c>
      <c r="DQ510" s="5880">
        <v>2</v>
      </c>
      <c r="DR510" s="5880"/>
      <c r="DS510" s="5036">
        <v>0</v>
      </c>
      <c r="DT510" s="5036">
        <v>0</v>
      </c>
      <c r="DU510" s="4945">
        <f t="shared" si="2125"/>
        <v>0</v>
      </c>
      <c r="DV510" s="5030">
        <v>0</v>
      </c>
      <c r="DW510" s="2683">
        <f t="shared" si="2206"/>
        <v>2</v>
      </c>
      <c r="DX510" s="4098">
        <f t="shared" si="2127"/>
        <v>0</v>
      </c>
      <c r="DY510" s="1747">
        <f>DW510/DQ510</f>
        <v>1</v>
      </c>
      <c r="DZ510" s="5735">
        <v>2</v>
      </c>
      <c r="EA510" s="5789"/>
      <c r="EB510" s="3420">
        <v>1</v>
      </c>
      <c r="EC510" s="3420">
        <v>1</v>
      </c>
      <c r="ED510" s="1782">
        <f t="shared" ref="ED510:ED516" si="2301">EC510-EB510</f>
        <v>0</v>
      </c>
      <c r="EE510" s="1509">
        <v>0</v>
      </c>
      <c r="EF510" s="3419">
        <f t="shared" si="2074"/>
        <v>2</v>
      </c>
      <c r="EG510" s="1780">
        <f t="shared" si="2075"/>
        <v>0</v>
      </c>
      <c r="EH510" s="1736">
        <f t="shared" si="2298"/>
        <v>1</v>
      </c>
      <c r="EI510" s="5736">
        <v>2</v>
      </c>
      <c r="EJ510" s="5737"/>
      <c r="EK510" s="3173">
        <v>0</v>
      </c>
      <c r="EL510" s="3173">
        <v>0</v>
      </c>
      <c r="EM510" s="1782">
        <f t="shared" si="2076"/>
        <v>0</v>
      </c>
      <c r="EN510" s="1736">
        <v>0</v>
      </c>
      <c r="EO510" s="3341">
        <f t="shared" si="2077"/>
        <v>2</v>
      </c>
      <c r="EP510" s="1735">
        <f t="shared" si="2078"/>
        <v>0</v>
      </c>
      <c r="EQ510" s="1736">
        <f>EO510/EI510</f>
        <v>1</v>
      </c>
      <c r="ER510" s="5880">
        <v>2</v>
      </c>
      <c r="ES510" s="5880"/>
      <c r="ET510" s="3724">
        <v>0</v>
      </c>
      <c r="EU510" s="3724">
        <v>0</v>
      </c>
      <c r="EV510" s="3174">
        <f t="shared" si="2131"/>
        <v>0</v>
      </c>
      <c r="EW510" s="2969">
        <v>0</v>
      </c>
      <c r="EX510" s="3621">
        <f t="shared" si="2196"/>
        <v>2</v>
      </c>
      <c r="EY510" s="1782">
        <f t="shared" si="2133"/>
        <v>0</v>
      </c>
      <c r="EZ510" s="1736">
        <f>EX510/ER510</f>
        <v>1</v>
      </c>
      <c r="FA510" s="6786">
        <v>2</v>
      </c>
      <c r="FB510" s="6808"/>
      <c r="FC510" s="2594">
        <v>0</v>
      </c>
      <c r="FD510" s="2048">
        <v>0</v>
      </c>
      <c r="FE510" s="1782">
        <f t="shared" ref="FE510:FE516" si="2302">FD510-FC510</f>
        <v>0</v>
      </c>
      <c r="FF510" s="1509">
        <v>0</v>
      </c>
      <c r="FG510" s="2742">
        <f t="shared" si="2083"/>
        <v>0</v>
      </c>
      <c r="FH510" s="1780">
        <f t="shared" si="2084"/>
        <v>2</v>
      </c>
      <c r="FI510" s="1736">
        <f t="shared" si="2299"/>
        <v>0</v>
      </c>
      <c r="FJ510" s="6768">
        <v>2</v>
      </c>
      <c r="FK510" s="6786"/>
      <c r="FL510" s="2596">
        <v>0</v>
      </c>
      <c r="FM510" s="2596">
        <v>0</v>
      </c>
      <c r="FN510" s="1735">
        <f t="shared" si="2085"/>
        <v>0</v>
      </c>
      <c r="FO510" s="1736">
        <v>0</v>
      </c>
      <c r="FP510" s="2587">
        <f t="shared" si="2086"/>
        <v>0</v>
      </c>
      <c r="FQ510" s="1735">
        <f t="shared" si="2087"/>
        <v>2</v>
      </c>
      <c r="FR510" s="1736">
        <f>FP510/FJ510</f>
        <v>0</v>
      </c>
      <c r="FS510" s="6768">
        <v>2</v>
      </c>
      <c r="FT510" s="6768"/>
      <c r="FU510" s="2739">
        <v>1</v>
      </c>
      <c r="FV510" s="2739">
        <v>1</v>
      </c>
      <c r="FW510" s="2942">
        <f t="shared" si="2088"/>
        <v>0</v>
      </c>
      <c r="FX510" s="2969">
        <v>0</v>
      </c>
      <c r="FY510" s="2587">
        <f t="shared" si="2089"/>
        <v>1</v>
      </c>
      <c r="FZ510" s="1782">
        <f t="shared" si="2090"/>
        <v>1</v>
      </c>
      <c r="GA510" s="1736">
        <f>FY510/FS510</f>
        <v>0.5</v>
      </c>
      <c r="GB510" s="1">
        <f t="shared" si="2091"/>
        <v>0.5</v>
      </c>
      <c r="GC510" s="2219">
        <v>0</v>
      </c>
      <c r="GD510" s="1895">
        <v>1</v>
      </c>
      <c r="GE510" s="2132" t="s">
        <v>269</v>
      </c>
      <c r="GF510" s="2132" t="s">
        <v>278</v>
      </c>
      <c r="GG510" s="2105" t="s">
        <v>101</v>
      </c>
      <c r="GH510" s="2105" t="s">
        <v>20</v>
      </c>
      <c r="GI510" s="2105" t="s">
        <v>20</v>
      </c>
      <c r="GJ510" s="2105" t="s">
        <v>16</v>
      </c>
      <c r="GK510" s="2105" t="s">
        <v>16</v>
      </c>
      <c r="GL510" s="2147">
        <v>11</v>
      </c>
      <c r="GM510" s="707" t="s">
        <v>1318</v>
      </c>
      <c r="GN510" s="558" t="s">
        <v>1035</v>
      </c>
      <c r="GO510" s="460">
        <v>2</v>
      </c>
      <c r="GP510" s="714">
        <v>0</v>
      </c>
      <c r="GQ510" s="2086">
        <v>0</v>
      </c>
      <c r="GR510" s="2086">
        <v>0</v>
      </c>
      <c r="GS510" s="1895">
        <v>0</v>
      </c>
      <c r="GT510" s="2086">
        <v>0</v>
      </c>
      <c r="GU510" s="2086">
        <v>2</v>
      </c>
      <c r="GV510" s="1895">
        <v>0</v>
      </c>
    </row>
    <row r="511" spans="1:204" ht="25.5" customHeight="1" x14ac:dyDescent="0.25">
      <c r="B511" s="7156"/>
      <c r="C511" s="7154"/>
      <c r="D511" s="7147"/>
      <c r="E511" s="7156"/>
      <c r="F511" s="7230"/>
      <c r="G511" s="7230"/>
      <c r="H511" s="7144"/>
      <c r="I511" s="7144"/>
      <c r="J511" s="7144"/>
      <c r="K511" s="7144"/>
      <c r="L511" s="7144"/>
      <c r="M511" s="5707"/>
      <c r="N511" s="5698"/>
      <c r="O511" s="5707"/>
      <c r="P511" s="7107"/>
      <c r="Q511" s="5698"/>
      <c r="R511" s="7125"/>
      <c r="S511" s="5698"/>
      <c r="T511" s="5707"/>
      <c r="U511" s="7116"/>
      <c r="V511" s="5698"/>
      <c r="W511" s="7142"/>
      <c r="X511" s="7204"/>
      <c r="Y511" s="2147">
        <v>12</v>
      </c>
      <c r="Z511" s="778" t="s">
        <v>1319</v>
      </c>
      <c r="AA511" s="5500" t="s">
        <v>1320</v>
      </c>
      <c r="AB511" s="414">
        <v>8</v>
      </c>
      <c r="AC511" s="714">
        <v>1</v>
      </c>
      <c r="AD511" s="544">
        <f t="shared" si="2291"/>
        <v>0.125</v>
      </c>
      <c r="AE511" s="714">
        <v>3</v>
      </c>
      <c r="AF511" s="544">
        <f t="shared" si="2292"/>
        <v>0.375</v>
      </c>
      <c r="AG511" s="714">
        <v>2</v>
      </c>
      <c r="AH511" s="544">
        <f t="shared" si="2293"/>
        <v>0.25</v>
      </c>
      <c r="AI511" s="714">
        <v>2</v>
      </c>
      <c r="AJ511" s="545">
        <f t="shared" si="2294"/>
        <v>0.25</v>
      </c>
      <c r="AK511" s="191">
        <f t="shared" si="2288"/>
        <v>1</v>
      </c>
      <c r="AL511" s="2340">
        <v>12</v>
      </c>
      <c r="AM511" s="970" t="s">
        <v>2333</v>
      </c>
      <c r="AN511" s="919" t="s">
        <v>2334</v>
      </c>
      <c r="AO511" s="970" t="s">
        <v>2348</v>
      </c>
      <c r="AP511" s="970" t="s">
        <v>2324</v>
      </c>
      <c r="AQ511" s="970">
        <v>100</v>
      </c>
      <c r="AR511" s="970" t="s">
        <v>1320</v>
      </c>
      <c r="AS511" s="1018" t="s">
        <v>753</v>
      </c>
      <c r="AT511" s="2275"/>
      <c r="AU511" s="920" t="s">
        <v>1704</v>
      </c>
      <c r="AV511" s="5322">
        <v>8</v>
      </c>
      <c r="AW511" s="5323"/>
      <c r="AX511" s="4411">
        <f t="shared" si="2052"/>
        <v>2</v>
      </c>
      <c r="AY511" s="4450">
        <f t="shared" si="2053"/>
        <v>0</v>
      </c>
      <c r="AZ511" s="4411">
        <f t="shared" si="2054"/>
        <v>2</v>
      </c>
      <c r="BA511" s="4496">
        <f t="shared" si="2055"/>
        <v>0</v>
      </c>
      <c r="BB511" s="4450">
        <f t="shared" si="2119"/>
        <v>9</v>
      </c>
      <c r="BC511" s="4104">
        <f t="shared" si="2120"/>
        <v>-1</v>
      </c>
      <c r="BD511" s="1834">
        <f t="shared" si="2121"/>
        <v>1.125</v>
      </c>
      <c r="BE511" s="4646">
        <f t="shared" si="2215"/>
        <v>0</v>
      </c>
      <c r="BF511" s="6480">
        <v>8</v>
      </c>
      <c r="BG511" s="6480"/>
      <c r="BH511" s="3672">
        <f t="shared" si="2156"/>
        <v>2</v>
      </c>
      <c r="BI511" s="3674">
        <f t="shared" si="2058"/>
        <v>5</v>
      </c>
      <c r="BJ511" s="3111">
        <f t="shared" si="2059"/>
        <v>-3</v>
      </c>
      <c r="BK511" s="2963">
        <f t="shared" si="2060"/>
        <v>2.5</v>
      </c>
      <c r="BL511" s="3674">
        <f t="shared" si="2281"/>
        <v>9</v>
      </c>
      <c r="BM511" s="3122">
        <f t="shared" si="2061"/>
        <v>-1</v>
      </c>
      <c r="BN511" s="1834">
        <f t="shared" si="2062"/>
        <v>1.125</v>
      </c>
      <c r="BO511" s="2778">
        <f t="shared" si="2204"/>
        <v>0</v>
      </c>
      <c r="BP511" s="3494"/>
      <c r="BQ511" s="6739">
        <v>8</v>
      </c>
      <c r="BR511" s="6739"/>
      <c r="BS511" s="2939">
        <f t="shared" si="2289"/>
        <v>3</v>
      </c>
      <c r="BT511" s="2361">
        <f t="shared" si="2290"/>
        <v>3</v>
      </c>
      <c r="BU511" s="2987">
        <f t="shared" si="2207"/>
        <v>0</v>
      </c>
      <c r="BV511" s="2963">
        <f t="shared" si="2208"/>
        <v>1</v>
      </c>
      <c r="BW511" s="2361">
        <f t="shared" si="2209"/>
        <v>4</v>
      </c>
      <c r="BX511" s="2953">
        <f t="shared" si="2210"/>
        <v>4</v>
      </c>
      <c r="BY511" s="1834">
        <f t="shared" si="2211"/>
        <v>0.5</v>
      </c>
      <c r="BZ511" s="3151"/>
      <c r="CA511" s="6657">
        <v>8</v>
      </c>
      <c r="CB511" s="6657"/>
      <c r="CC511" s="1790">
        <v>1</v>
      </c>
      <c r="CD511" s="1791">
        <v>1</v>
      </c>
      <c r="CE511" s="2359">
        <f t="shared" si="2063"/>
        <v>0</v>
      </c>
      <c r="CF511" s="1834">
        <f t="shared" ref="CF511:CF514" si="2303">CD511/CC511</f>
        <v>1</v>
      </c>
      <c r="CG511" s="1971">
        <f t="shared" si="2295"/>
        <v>1</v>
      </c>
      <c r="CH511" s="2387">
        <f t="shared" si="2064"/>
        <v>7</v>
      </c>
      <c r="CI511" s="1834">
        <f t="shared" si="2296"/>
        <v>0.125</v>
      </c>
      <c r="CJ511" s="2479"/>
      <c r="CK511" s="2479"/>
      <c r="CL511" s="2479"/>
      <c r="CM511" s="1778">
        <v>0</v>
      </c>
      <c r="CN511" s="1778">
        <v>1</v>
      </c>
      <c r="CO511" s="1788">
        <v>0</v>
      </c>
      <c r="CP511" s="1729"/>
      <c r="CQ511" s="1729"/>
      <c r="CR511" s="1729"/>
      <c r="CS511" s="1729"/>
      <c r="CT511" s="1729"/>
      <c r="CU511" s="1729"/>
      <c r="CV511" s="1729"/>
      <c r="CW511" s="1729"/>
      <c r="CX511" s="1729"/>
      <c r="CY511" s="5735">
        <v>8</v>
      </c>
      <c r="CZ511" s="5789"/>
      <c r="DA511" s="4251">
        <v>2</v>
      </c>
      <c r="DB511" s="4251">
        <v>0</v>
      </c>
      <c r="DC511" s="4098">
        <f t="shared" si="2300"/>
        <v>-2</v>
      </c>
      <c r="DD511" s="2969">
        <v>0</v>
      </c>
      <c r="DE511" s="4247">
        <f t="shared" si="2106"/>
        <v>9</v>
      </c>
      <c r="DF511" s="4097">
        <f t="shared" si="2066"/>
        <v>-1</v>
      </c>
      <c r="DG511" s="1747">
        <f t="shared" si="2297"/>
        <v>1.125</v>
      </c>
      <c r="DH511" s="5736">
        <v>8</v>
      </c>
      <c r="DI511" s="5737"/>
      <c r="DJ511" s="5032">
        <v>0</v>
      </c>
      <c r="DK511" s="5032">
        <v>0</v>
      </c>
      <c r="DL511" s="4445">
        <f t="shared" si="2067"/>
        <v>0</v>
      </c>
      <c r="DM511" s="4446" t="e">
        <f t="shared" ref="DM511:DM513" si="2304">DK511/DJ511</f>
        <v>#DIV/0!</v>
      </c>
      <c r="DN511" s="4424">
        <f t="shared" si="2205"/>
        <v>9</v>
      </c>
      <c r="DO511" s="4093">
        <f t="shared" si="2069"/>
        <v>-1</v>
      </c>
      <c r="DP511" s="1747">
        <f t="shared" ref="DP511:DP516" si="2305">DN511/DH511</f>
        <v>1.125</v>
      </c>
      <c r="DQ511" s="5880">
        <v>8</v>
      </c>
      <c r="DR511" s="5880"/>
      <c r="DS511" s="5036">
        <v>0</v>
      </c>
      <c r="DT511" s="5036">
        <v>0</v>
      </c>
      <c r="DU511" s="4945">
        <f t="shared" si="2125"/>
        <v>0</v>
      </c>
      <c r="DV511" s="5030">
        <v>0</v>
      </c>
      <c r="DW511" s="2683">
        <f t="shared" si="2206"/>
        <v>9</v>
      </c>
      <c r="DX511" s="4098">
        <f t="shared" si="2127"/>
        <v>-1</v>
      </c>
      <c r="DY511" s="1747">
        <f t="shared" ref="DY511:DY516" si="2306">DW511/DQ511</f>
        <v>1.125</v>
      </c>
      <c r="DZ511" s="5735">
        <v>8</v>
      </c>
      <c r="EA511" s="5789"/>
      <c r="EB511" s="3420">
        <v>2</v>
      </c>
      <c r="EC511" s="3420">
        <v>2</v>
      </c>
      <c r="ED511" s="1782">
        <f t="shared" si="2301"/>
        <v>0</v>
      </c>
      <c r="EE511" s="1509">
        <v>0</v>
      </c>
      <c r="EF511" s="3419">
        <f t="shared" si="2074"/>
        <v>6</v>
      </c>
      <c r="EG511" s="1780">
        <f t="shared" si="2075"/>
        <v>2</v>
      </c>
      <c r="EH511" s="1736">
        <f t="shared" si="2298"/>
        <v>0.75</v>
      </c>
      <c r="EI511" s="5736">
        <v>8</v>
      </c>
      <c r="EJ511" s="5737"/>
      <c r="EK511" s="3173">
        <v>0</v>
      </c>
      <c r="EL511" s="3173">
        <v>1</v>
      </c>
      <c r="EM511" s="1782">
        <f t="shared" si="2076"/>
        <v>-1</v>
      </c>
      <c r="EN511" s="1736" t="e">
        <f t="shared" ref="EN511:EN513" si="2307">EL511/EK511</f>
        <v>#DIV/0!</v>
      </c>
      <c r="EO511" s="3341">
        <f t="shared" si="2077"/>
        <v>7</v>
      </c>
      <c r="EP511" s="1735">
        <f t="shared" si="2078"/>
        <v>1</v>
      </c>
      <c r="EQ511" s="1736">
        <f t="shared" ref="EQ511:EQ516" si="2308">EO511/EI511</f>
        <v>0.875</v>
      </c>
      <c r="ER511" s="5880">
        <v>8</v>
      </c>
      <c r="ES511" s="5880"/>
      <c r="ET511" s="3724">
        <v>0</v>
      </c>
      <c r="EU511" s="3724">
        <v>2</v>
      </c>
      <c r="EV511" s="3174">
        <f t="shared" si="2131"/>
        <v>-2</v>
      </c>
      <c r="EW511" s="2969">
        <v>0</v>
      </c>
      <c r="EX511" s="3621">
        <f t="shared" si="2196"/>
        <v>9</v>
      </c>
      <c r="EY511" s="1782">
        <f t="shared" si="2133"/>
        <v>-1</v>
      </c>
      <c r="EZ511" s="1736">
        <f t="shared" ref="EZ511:EZ516" si="2309">EX511/ER511</f>
        <v>1.125</v>
      </c>
      <c r="FA511" s="6786">
        <v>8</v>
      </c>
      <c r="FB511" s="6808"/>
      <c r="FC511" s="2594">
        <v>0</v>
      </c>
      <c r="FD511" s="2048">
        <v>0</v>
      </c>
      <c r="FE511" s="1782">
        <f t="shared" si="2302"/>
        <v>0</v>
      </c>
      <c r="FF511" s="1509">
        <v>0</v>
      </c>
      <c r="FG511" s="2742">
        <f t="shared" si="2083"/>
        <v>1</v>
      </c>
      <c r="FH511" s="1780">
        <f t="shared" si="2084"/>
        <v>7</v>
      </c>
      <c r="FI511" s="1736">
        <f t="shared" si="2299"/>
        <v>0.125</v>
      </c>
      <c r="FJ511" s="6768">
        <v>8</v>
      </c>
      <c r="FK511" s="6786"/>
      <c r="FL511" s="2596">
        <v>0</v>
      </c>
      <c r="FM511" s="2596">
        <v>0</v>
      </c>
      <c r="FN511" s="1735">
        <f t="shared" si="2085"/>
        <v>0</v>
      </c>
      <c r="FO511" s="1736" t="e">
        <f t="shared" ref="FO511:FO513" si="2310">FM511/FL511</f>
        <v>#DIV/0!</v>
      </c>
      <c r="FP511" s="2587">
        <f t="shared" si="2086"/>
        <v>1</v>
      </c>
      <c r="FQ511" s="1735">
        <f t="shared" si="2087"/>
        <v>7</v>
      </c>
      <c r="FR511" s="1736">
        <f t="shared" ref="FR511:FR516" si="2311">FP511/FJ511</f>
        <v>0.125</v>
      </c>
      <c r="FS511" s="6768">
        <v>8</v>
      </c>
      <c r="FT511" s="6768"/>
      <c r="FU511" s="2739">
        <v>3</v>
      </c>
      <c r="FV511" s="2739">
        <v>3</v>
      </c>
      <c r="FW511" s="2942">
        <f t="shared" si="2088"/>
        <v>0</v>
      </c>
      <c r="FX511" s="2969">
        <v>0</v>
      </c>
      <c r="FY511" s="2587">
        <f t="shared" si="2089"/>
        <v>4</v>
      </c>
      <c r="FZ511" s="1782">
        <f t="shared" si="2090"/>
        <v>4</v>
      </c>
      <c r="GA511" s="1736">
        <f t="shared" ref="GA511:GA516" si="2312">FY511/FS511</f>
        <v>0.5</v>
      </c>
      <c r="GB511" s="1">
        <f t="shared" si="2091"/>
        <v>0.25</v>
      </c>
      <c r="GC511" s="2219">
        <v>0</v>
      </c>
      <c r="GD511" s="1895">
        <v>1</v>
      </c>
      <c r="GE511" s="2132" t="s">
        <v>269</v>
      </c>
      <c r="GF511" s="2132" t="s">
        <v>278</v>
      </c>
      <c r="GG511" s="2105" t="s">
        <v>101</v>
      </c>
      <c r="GH511" s="2105" t="s">
        <v>20</v>
      </c>
      <c r="GI511" s="2105" t="s">
        <v>20</v>
      </c>
      <c r="GJ511" s="2105" t="s">
        <v>16</v>
      </c>
      <c r="GK511" s="2105" t="s">
        <v>16</v>
      </c>
      <c r="GL511" s="2147">
        <v>12</v>
      </c>
      <c r="GM511" s="707" t="s">
        <v>1319</v>
      </c>
      <c r="GN511" s="558" t="s">
        <v>1320</v>
      </c>
      <c r="GO511" s="460">
        <v>8</v>
      </c>
      <c r="GP511" s="714">
        <v>1</v>
      </c>
      <c r="GQ511" s="2086">
        <v>1</v>
      </c>
      <c r="GR511" s="2086">
        <v>0</v>
      </c>
      <c r="GS511" s="1895">
        <v>1</v>
      </c>
      <c r="GT511" s="2086">
        <v>1</v>
      </c>
      <c r="GU511" s="2086">
        <v>7</v>
      </c>
      <c r="GV511" s="1895">
        <v>0.125</v>
      </c>
    </row>
    <row r="512" spans="1:204" ht="51" customHeight="1" x14ac:dyDescent="0.25">
      <c r="B512" s="7156"/>
      <c r="C512" s="7154"/>
      <c r="D512" s="7147"/>
      <c r="E512" s="7156"/>
      <c r="F512" s="7230"/>
      <c r="G512" s="7230"/>
      <c r="H512" s="7144"/>
      <c r="I512" s="7144"/>
      <c r="J512" s="7144"/>
      <c r="K512" s="7144"/>
      <c r="L512" s="7144"/>
      <c r="M512" s="5707"/>
      <c r="N512" s="5698"/>
      <c r="O512" s="5707"/>
      <c r="P512" s="7107"/>
      <c r="Q512" s="5698"/>
      <c r="R512" s="7125"/>
      <c r="S512" s="5698"/>
      <c r="T512" s="5707"/>
      <c r="U512" s="7116"/>
      <c r="V512" s="5698"/>
      <c r="W512" s="7142"/>
      <c r="X512" s="7204"/>
      <c r="Y512" s="2147">
        <v>13</v>
      </c>
      <c r="Z512" s="778" t="s">
        <v>1321</v>
      </c>
      <c r="AA512" s="5500" t="s">
        <v>936</v>
      </c>
      <c r="AB512" s="414">
        <v>15</v>
      </c>
      <c r="AC512" s="714">
        <v>3</v>
      </c>
      <c r="AD512" s="544">
        <f t="shared" si="2291"/>
        <v>0.2</v>
      </c>
      <c r="AE512" s="714">
        <v>5</v>
      </c>
      <c r="AF512" s="544">
        <f t="shared" si="2292"/>
        <v>0.33333333333333331</v>
      </c>
      <c r="AG512" s="714">
        <v>5</v>
      </c>
      <c r="AH512" s="544">
        <f t="shared" si="2293"/>
        <v>0.33333333333333331</v>
      </c>
      <c r="AI512" s="714">
        <v>2</v>
      </c>
      <c r="AJ512" s="545">
        <f t="shared" si="2294"/>
        <v>0.13333333333333333</v>
      </c>
      <c r="AK512" s="191">
        <f t="shared" si="2288"/>
        <v>1</v>
      </c>
      <c r="AL512" s="2340">
        <v>13</v>
      </c>
      <c r="AM512" s="970" t="s">
        <v>2335</v>
      </c>
      <c r="AN512" s="919" t="s">
        <v>2336</v>
      </c>
      <c r="AO512" s="970" t="s">
        <v>2349</v>
      </c>
      <c r="AP512" s="970" t="s">
        <v>2325</v>
      </c>
      <c r="AQ512" s="970">
        <v>100</v>
      </c>
      <c r="AR512" s="970" t="s">
        <v>936</v>
      </c>
      <c r="AS512" s="1018" t="s">
        <v>1579</v>
      </c>
      <c r="AT512" s="2275"/>
      <c r="AU512" s="920" t="s">
        <v>1704</v>
      </c>
      <c r="AV512" s="5322">
        <v>15</v>
      </c>
      <c r="AW512" s="5323"/>
      <c r="AX512" s="4411">
        <f t="shared" si="2052"/>
        <v>2</v>
      </c>
      <c r="AY512" s="4450">
        <f t="shared" si="2053"/>
        <v>0</v>
      </c>
      <c r="AZ512" s="4411">
        <f t="shared" si="2054"/>
        <v>2</v>
      </c>
      <c r="BA512" s="4496">
        <f t="shared" si="2055"/>
        <v>0</v>
      </c>
      <c r="BB512" s="4450">
        <f t="shared" si="2119"/>
        <v>15</v>
      </c>
      <c r="BC512" s="4104">
        <f t="shared" si="2120"/>
        <v>0</v>
      </c>
      <c r="BD512" s="1834">
        <f t="shared" si="2121"/>
        <v>1</v>
      </c>
      <c r="BE512" s="4646">
        <f t="shared" si="2215"/>
        <v>0</v>
      </c>
      <c r="BF512" s="6480">
        <v>15</v>
      </c>
      <c r="BG512" s="6480"/>
      <c r="BH512" s="3672">
        <f t="shared" si="2156"/>
        <v>5</v>
      </c>
      <c r="BI512" s="3674">
        <f t="shared" si="2058"/>
        <v>6</v>
      </c>
      <c r="BJ512" s="3111">
        <f t="shared" si="2059"/>
        <v>-1</v>
      </c>
      <c r="BK512" s="2963">
        <f t="shared" si="2060"/>
        <v>1.2</v>
      </c>
      <c r="BL512" s="3674">
        <f t="shared" si="2281"/>
        <v>15</v>
      </c>
      <c r="BM512" s="3122">
        <f t="shared" si="2061"/>
        <v>0</v>
      </c>
      <c r="BN512" s="1834">
        <f t="shared" si="2062"/>
        <v>1</v>
      </c>
      <c r="BO512" s="2778">
        <f t="shared" si="2204"/>
        <v>0</v>
      </c>
      <c r="BP512" s="3494"/>
      <c r="BQ512" s="6739">
        <v>15</v>
      </c>
      <c r="BR512" s="6739"/>
      <c r="BS512" s="2939">
        <f t="shared" si="2289"/>
        <v>5</v>
      </c>
      <c r="BT512" s="2361">
        <f t="shared" si="2290"/>
        <v>6</v>
      </c>
      <c r="BU512" s="2987">
        <f t="shared" si="2207"/>
        <v>-1</v>
      </c>
      <c r="BV512" s="2963">
        <f t="shared" si="2208"/>
        <v>1.2</v>
      </c>
      <c r="BW512" s="2361">
        <f t="shared" si="2209"/>
        <v>9</v>
      </c>
      <c r="BX512" s="2953">
        <f t="shared" si="2210"/>
        <v>6</v>
      </c>
      <c r="BY512" s="1834">
        <f t="shared" si="2211"/>
        <v>0.6</v>
      </c>
      <c r="BZ512" s="3151"/>
      <c r="CA512" s="6657">
        <v>15</v>
      </c>
      <c r="CB512" s="6657"/>
      <c r="CC512" s="1790">
        <v>3</v>
      </c>
      <c r="CD512" s="1791">
        <v>3</v>
      </c>
      <c r="CE512" s="2359">
        <f t="shared" si="2063"/>
        <v>0</v>
      </c>
      <c r="CF512" s="1834">
        <f t="shared" si="2303"/>
        <v>1</v>
      </c>
      <c r="CG512" s="1971">
        <f t="shared" si="2295"/>
        <v>3</v>
      </c>
      <c r="CH512" s="2387">
        <f t="shared" si="2064"/>
        <v>12</v>
      </c>
      <c r="CI512" s="1834">
        <f t="shared" si="2296"/>
        <v>0.2</v>
      </c>
      <c r="CJ512" s="2479"/>
      <c r="CK512" s="2479"/>
      <c r="CL512" s="2479"/>
      <c r="CM512" s="1778">
        <v>0</v>
      </c>
      <c r="CN512" s="1778">
        <v>2</v>
      </c>
      <c r="CO512" s="1788">
        <v>1</v>
      </c>
      <c r="CP512" s="1729"/>
      <c r="CQ512" s="1729"/>
      <c r="CR512" s="1729"/>
      <c r="CS512" s="1729"/>
      <c r="CT512" s="1729"/>
      <c r="CU512" s="1729"/>
      <c r="CV512" s="1729"/>
      <c r="CW512" s="1729"/>
      <c r="CX512" s="1729"/>
      <c r="CY512" s="5735">
        <v>15</v>
      </c>
      <c r="CZ512" s="5789"/>
      <c r="DA512" s="4251">
        <v>0</v>
      </c>
      <c r="DB512" s="4251">
        <v>0</v>
      </c>
      <c r="DC512" s="4098">
        <f t="shared" si="2300"/>
        <v>0</v>
      </c>
      <c r="DD512" s="2969">
        <v>0</v>
      </c>
      <c r="DE512" s="4247">
        <f t="shared" si="2106"/>
        <v>15</v>
      </c>
      <c r="DF512" s="4097">
        <f t="shared" si="2066"/>
        <v>0</v>
      </c>
      <c r="DG512" s="1747">
        <f t="shared" si="2297"/>
        <v>1</v>
      </c>
      <c r="DH512" s="5736">
        <v>15</v>
      </c>
      <c r="DI512" s="5737"/>
      <c r="DJ512" s="5032">
        <v>2</v>
      </c>
      <c r="DK512" s="5032">
        <v>0</v>
      </c>
      <c r="DL512" s="4445">
        <f t="shared" si="2067"/>
        <v>2</v>
      </c>
      <c r="DM512" s="4446">
        <f t="shared" si="2304"/>
        <v>0</v>
      </c>
      <c r="DN512" s="4424">
        <f t="shared" si="2205"/>
        <v>15</v>
      </c>
      <c r="DO512" s="4093">
        <f t="shared" si="2069"/>
        <v>0</v>
      </c>
      <c r="DP512" s="1747">
        <f t="shared" si="2305"/>
        <v>1</v>
      </c>
      <c r="DQ512" s="5880">
        <v>15</v>
      </c>
      <c r="DR512" s="5880"/>
      <c r="DS512" s="5036">
        <v>0</v>
      </c>
      <c r="DT512" s="5036">
        <v>0</v>
      </c>
      <c r="DU512" s="4945">
        <f t="shared" si="2125"/>
        <v>0</v>
      </c>
      <c r="DV512" s="5030" t="e">
        <f t="shared" ref="DV512:DV514" si="2313">DT512/DS512</f>
        <v>#DIV/0!</v>
      </c>
      <c r="DW512" s="2683">
        <f t="shared" si="2206"/>
        <v>15</v>
      </c>
      <c r="DX512" s="4098">
        <f t="shared" si="2127"/>
        <v>0</v>
      </c>
      <c r="DY512" s="1747">
        <f t="shared" si="2306"/>
        <v>1</v>
      </c>
      <c r="DZ512" s="5735">
        <v>15</v>
      </c>
      <c r="EA512" s="5789"/>
      <c r="EB512" s="3420">
        <v>2</v>
      </c>
      <c r="EC512" s="3420">
        <v>2</v>
      </c>
      <c r="ED512" s="1782">
        <f t="shared" si="2301"/>
        <v>0</v>
      </c>
      <c r="EE512" s="1509">
        <v>0</v>
      </c>
      <c r="EF512" s="3419">
        <f t="shared" si="2074"/>
        <v>11</v>
      </c>
      <c r="EG512" s="1780">
        <f t="shared" si="2075"/>
        <v>4</v>
      </c>
      <c r="EH512" s="1736">
        <f t="shared" si="2298"/>
        <v>0.73333333333333328</v>
      </c>
      <c r="EI512" s="5736">
        <v>15</v>
      </c>
      <c r="EJ512" s="5737"/>
      <c r="EK512" s="3173">
        <v>2</v>
      </c>
      <c r="EL512" s="3173">
        <v>3</v>
      </c>
      <c r="EM512" s="1782">
        <f t="shared" si="2076"/>
        <v>-1</v>
      </c>
      <c r="EN512" s="1736">
        <f t="shared" si="2307"/>
        <v>1.5</v>
      </c>
      <c r="EO512" s="3341">
        <f t="shared" si="2077"/>
        <v>14</v>
      </c>
      <c r="EP512" s="1735">
        <f t="shared" si="2078"/>
        <v>1</v>
      </c>
      <c r="EQ512" s="1736">
        <f t="shared" si="2308"/>
        <v>0.93333333333333335</v>
      </c>
      <c r="ER512" s="5880">
        <v>15</v>
      </c>
      <c r="ES512" s="5880"/>
      <c r="ET512" s="3724">
        <v>1</v>
      </c>
      <c r="EU512" s="3724">
        <v>1</v>
      </c>
      <c r="EV512" s="3174">
        <f t="shared" si="2131"/>
        <v>0</v>
      </c>
      <c r="EW512" s="2969">
        <f t="shared" ref="EW512:EW514" si="2314">EU512/ET512</f>
        <v>1</v>
      </c>
      <c r="EX512" s="3621">
        <f t="shared" si="2196"/>
        <v>15</v>
      </c>
      <c r="EY512" s="1782">
        <f t="shared" si="2133"/>
        <v>0</v>
      </c>
      <c r="EZ512" s="1736">
        <f t="shared" si="2309"/>
        <v>1</v>
      </c>
      <c r="FA512" s="6786">
        <v>15</v>
      </c>
      <c r="FB512" s="6808"/>
      <c r="FC512" s="2594">
        <v>2</v>
      </c>
      <c r="FD512" s="2048">
        <v>2</v>
      </c>
      <c r="FE512" s="1782">
        <f t="shared" si="2302"/>
        <v>0</v>
      </c>
      <c r="FF512" s="1509">
        <v>0</v>
      </c>
      <c r="FG512" s="2742">
        <f t="shared" si="2083"/>
        <v>5</v>
      </c>
      <c r="FH512" s="1780">
        <f t="shared" si="2084"/>
        <v>10</v>
      </c>
      <c r="FI512" s="1736">
        <f t="shared" si="2299"/>
        <v>0.33333333333333331</v>
      </c>
      <c r="FJ512" s="6768">
        <v>15</v>
      </c>
      <c r="FK512" s="6786"/>
      <c r="FL512" s="2596">
        <v>2</v>
      </c>
      <c r="FM512" s="2596">
        <v>2</v>
      </c>
      <c r="FN512" s="1735">
        <f t="shared" si="2085"/>
        <v>0</v>
      </c>
      <c r="FO512" s="1736">
        <f t="shared" si="2310"/>
        <v>1</v>
      </c>
      <c r="FP512" s="2587">
        <f t="shared" si="2086"/>
        <v>7</v>
      </c>
      <c r="FQ512" s="1735">
        <f t="shared" si="2087"/>
        <v>8</v>
      </c>
      <c r="FR512" s="1736">
        <f t="shared" si="2311"/>
        <v>0.46666666666666667</v>
      </c>
      <c r="FS512" s="6768">
        <v>15</v>
      </c>
      <c r="FT512" s="6768"/>
      <c r="FU512" s="2739">
        <v>1</v>
      </c>
      <c r="FV512" s="2739">
        <v>2</v>
      </c>
      <c r="FW512" s="2942">
        <f t="shared" si="2088"/>
        <v>-1</v>
      </c>
      <c r="FX512" s="2969">
        <f t="shared" ref="FX512:FX514" si="2315">FV512/FU512</f>
        <v>2</v>
      </c>
      <c r="FY512" s="2587">
        <f t="shared" si="2089"/>
        <v>9</v>
      </c>
      <c r="FZ512" s="1782">
        <f t="shared" si="2090"/>
        <v>6</v>
      </c>
      <c r="GA512" s="1736">
        <f t="shared" si="2312"/>
        <v>0.6</v>
      </c>
      <c r="GB512" s="1">
        <f t="shared" si="2091"/>
        <v>0.1333333333333333</v>
      </c>
      <c r="GC512" s="2219">
        <v>0</v>
      </c>
      <c r="GD512" s="1895">
        <v>1</v>
      </c>
      <c r="GE512" s="2132" t="s">
        <v>269</v>
      </c>
      <c r="GF512" s="2132" t="s">
        <v>278</v>
      </c>
      <c r="GG512" s="2105" t="s">
        <v>101</v>
      </c>
      <c r="GH512" s="2105" t="s">
        <v>20</v>
      </c>
      <c r="GI512" s="2105" t="s">
        <v>20</v>
      </c>
      <c r="GJ512" s="2105" t="s">
        <v>16</v>
      </c>
      <c r="GK512" s="2105" t="s">
        <v>16</v>
      </c>
      <c r="GL512" s="2147">
        <v>13</v>
      </c>
      <c r="GM512" s="707" t="s">
        <v>1321</v>
      </c>
      <c r="GN512" s="558" t="s">
        <v>936</v>
      </c>
      <c r="GO512" s="460">
        <v>15</v>
      </c>
      <c r="GP512" s="714">
        <v>3</v>
      </c>
      <c r="GQ512" s="2086">
        <v>3</v>
      </c>
      <c r="GR512" s="2086">
        <v>0</v>
      </c>
      <c r="GS512" s="1895">
        <v>1</v>
      </c>
      <c r="GT512" s="2086">
        <v>3</v>
      </c>
      <c r="GU512" s="2086">
        <v>12</v>
      </c>
      <c r="GV512" s="1895">
        <v>0.2</v>
      </c>
    </row>
    <row r="513" spans="1:204" ht="38.25" x14ac:dyDescent="0.25">
      <c r="B513" s="7156"/>
      <c r="C513" s="7154"/>
      <c r="D513" s="7147"/>
      <c r="E513" s="7156"/>
      <c r="F513" s="7230"/>
      <c r="G513" s="7230"/>
      <c r="H513" s="7144"/>
      <c r="I513" s="7144"/>
      <c r="J513" s="7144"/>
      <c r="K513" s="7144"/>
      <c r="L513" s="7144"/>
      <c r="M513" s="5707"/>
      <c r="N513" s="5698"/>
      <c r="O513" s="5707"/>
      <c r="P513" s="7107"/>
      <c r="Q513" s="5698"/>
      <c r="R513" s="7125"/>
      <c r="S513" s="5698"/>
      <c r="T513" s="5707"/>
      <c r="U513" s="7116"/>
      <c r="V513" s="5698"/>
      <c r="W513" s="7142"/>
      <c r="X513" s="7204"/>
      <c r="Y513" s="2147">
        <v>14</v>
      </c>
      <c r="Z513" s="778" t="s">
        <v>1322</v>
      </c>
      <c r="AA513" s="5500" t="s">
        <v>936</v>
      </c>
      <c r="AB513" s="414">
        <v>25</v>
      </c>
      <c r="AC513" s="714">
        <v>3</v>
      </c>
      <c r="AD513" s="544">
        <f t="shared" si="2291"/>
        <v>0.12</v>
      </c>
      <c r="AE513" s="714">
        <v>11</v>
      </c>
      <c r="AF513" s="544">
        <f t="shared" si="2292"/>
        <v>0.44</v>
      </c>
      <c r="AG513" s="714">
        <v>6</v>
      </c>
      <c r="AH513" s="544">
        <f t="shared" si="2293"/>
        <v>0.24</v>
      </c>
      <c r="AI513" s="714">
        <v>5</v>
      </c>
      <c r="AJ513" s="545">
        <f t="shared" si="2294"/>
        <v>0.2</v>
      </c>
      <c r="AK513" s="191">
        <f t="shared" si="2288"/>
        <v>1</v>
      </c>
      <c r="AL513" s="2340">
        <v>14</v>
      </c>
      <c r="AM513" s="970" t="s">
        <v>2337</v>
      </c>
      <c r="AN513" s="919" t="s">
        <v>2338</v>
      </c>
      <c r="AO513" s="970" t="s">
        <v>2349</v>
      </c>
      <c r="AP513" s="970" t="s">
        <v>2325</v>
      </c>
      <c r="AQ513" s="970">
        <v>100</v>
      </c>
      <c r="AR513" s="970" t="s">
        <v>936</v>
      </c>
      <c r="AS513" s="1018" t="s">
        <v>1579</v>
      </c>
      <c r="AT513" s="2275"/>
      <c r="AU513" s="920" t="s">
        <v>1704</v>
      </c>
      <c r="AV513" s="5322">
        <v>25</v>
      </c>
      <c r="AW513" s="5323"/>
      <c r="AX513" s="4411">
        <f t="shared" si="2052"/>
        <v>5</v>
      </c>
      <c r="AY513" s="4450">
        <f t="shared" si="2053"/>
        <v>6</v>
      </c>
      <c r="AZ513" s="4411">
        <f t="shared" si="2054"/>
        <v>-1</v>
      </c>
      <c r="BA513" s="4496">
        <f t="shared" si="2055"/>
        <v>1.2</v>
      </c>
      <c r="BB513" s="4450">
        <f t="shared" si="2119"/>
        <v>25</v>
      </c>
      <c r="BC513" s="4104">
        <f t="shared" si="2120"/>
        <v>0</v>
      </c>
      <c r="BD513" s="1834">
        <f t="shared" si="2121"/>
        <v>1</v>
      </c>
      <c r="BE513" s="4646">
        <f t="shared" si="2215"/>
        <v>0</v>
      </c>
      <c r="BF513" s="6480">
        <v>25</v>
      </c>
      <c r="BG513" s="6480"/>
      <c r="BH513" s="3672">
        <f t="shared" si="2156"/>
        <v>6</v>
      </c>
      <c r="BI513" s="3674">
        <f t="shared" si="2058"/>
        <v>5</v>
      </c>
      <c r="BJ513" s="3111">
        <f t="shared" si="2059"/>
        <v>1</v>
      </c>
      <c r="BK513" s="2963">
        <f t="shared" si="2060"/>
        <v>0.83333333333333337</v>
      </c>
      <c r="BL513" s="3674">
        <f t="shared" si="2281"/>
        <v>19</v>
      </c>
      <c r="BM513" s="3122">
        <f t="shared" si="2061"/>
        <v>6</v>
      </c>
      <c r="BN513" s="1834">
        <f t="shared" si="2062"/>
        <v>0.76</v>
      </c>
      <c r="BO513" s="2778">
        <f t="shared" si="2204"/>
        <v>0</v>
      </c>
      <c r="BP513" s="3494"/>
      <c r="BQ513" s="6739">
        <v>25</v>
      </c>
      <c r="BR513" s="6739"/>
      <c r="BS513" s="2939">
        <f t="shared" si="2289"/>
        <v>11</v>
      </c>
      <c r="BT513" s="2361">
        <f t="shared" si="2290"/>
        <v>11</v>
      </c>
      <c r="BU513" s="2987">
        <f t="shared" si="2207"/>
        <v>0</v>
      </c>
      <c r="BV513" s="2963">
        <f t="shared" si="2208"/>
        <v>1</v>
      </c>
      <c r="BW513" s="2361">
        <f t="shared" si="2209"/>
        <v>14</v>
      </c>
      <c r="BX513" s="2953">
        <f t="shared" si="2210"/>
        <v>11</v>
      </c>
      <c r="BY513" s="1834">
        <f t="shared" si="2211"/>
        <v>0.56000000000000005</v>
      </c>
      <c r="BZ513" s="3151"/>
      <c r="CA513" s="6657">
        <v>25</v>
      </c>
      <c r="CB513" s="6657"/>
      <c r="CC513" s="1790">
        <v>3</v>
      </c>
      <c r="CD513" s="1791">
        <v>3</v>
      </c>
      <c r="CE513" s="2359">
        <f t="shared" si="2063"/>
        <v>0</v>
      </c>
      <c r="CF513" s="1834">
        <f t="shared" si="2303"/>
        <v>1</v>
      </c>
      <c r="CG513" s="1971">
        <f t="shared" si="2295"/>
        <v>3</v>
      </c>
      <c r="CH513" s="2387">
        <f t="shared" si="2064"/>
        <v>22</v>
      </c>
      <c r="CI513" s="1834">
        <f t="shared" si="2296"/>
        <v>0.12</v>
      </c>
      <c r="CJ513" s="2479"/>
      <c r="CK513" s="2479"/>
      <c r="CL513" s="2479"/>
      <c r="CM513" s="1778">
        <v>0</v>
      </c>
      <c r="CN513" s="1778">
        <v>1</v>
      </c>
      <c r="CO513" s="1788">
        <v>2</v>
      </c>
      <c r="CP513" s="1729"/>
      <c r="CQ513" s="1729"/>
      <c r="CR513" s="1729"/>
      <c r="CS513" s="1729"/>
      <c r="CT513" s="1729"/>
      <c r="CU513" s="1729"/>
      <c r="CV513" s="1729"/>
      <c r="CW513" s="1729"/>
      <c r="CX513" s="1729"/>
      <c r="CY513" s="5735">
        <v>25</v>
      </c>
      <c r="CZ513" s="5789"/>
      <c r="DA513" s="4251">
        <v>3</v>
      </c>
      <c r="DB513" s="4251">
        <v>3</v>
      </c>
      <c r="DC513" s="4098">
        <f t="shared" si="2300"/>
        <v>0</v>
      </c>
      <c r="DD513" s="2969">
        <v>0</v>
      </c>
      <c r="DE513" s="4247">
        <f t="shared" si="2106"/>
        <v>22</v>
      </c>
      <c r="DF513" s="4097">
        <f t="shared" si="2066"/>
        <v>3</v>
      </c>
      <c r="DG513" s="1747">
        <f t="shared" si="2297"/>
        <v>0.88</v>
      </c>
      <c r="DH513" s="5736">
        <v>25</v>
      </c>
      <c r="DI513" s="5737"/>
      <c r="DJ513" s="5032">
        <v>2</v>
      </c>
      <c r="DK513" s="5032">
        <v>3</v>
      </c>
      <c r="DL513" s="4445">
        <f t="shared" si="2067"/>
        <v>-1</v>
      </c>
      <c r="DM513" s="4446">
        <f t="shared" si="2304"/>
        <v>1.5</v>
      </c>
      <c r="DN513" s="4424">
        <f t="shared" si="2205"/>
        <v>25</v>
      </c>
      <c r="DO513" s="4093">
        <f t="shared" si="2069"/>
        <v>0</v>
      </c>
      <c r="DP513" s="1747">
        <f t="shared" si="2305"/>
        <v>1</v>
      </c>
      <c r="DQ513" s="5880">
        <v>25</v>
      </c>
      <c r="DR513" s="5880"/>
      <c r="DS513" s="5036">
        <v>0</v>
      </c>
      <c r="DT513" s="5036">
        <v>0</v>
      </c>
      <c r="DU513" s="4945">
        <f t="shared" si="2125"/>
        <v>0</v>
      </c>
      <c r="DV513" s="5030" t="e">
        <f t="shared" si="2313"/>
        <v>#DIV/0!</v>
      </c>
      <c r="DW513" s="2683">
        <f t="shared" si="2206"/>
        <v>25</v>
      </c>
      <c r="DX513" s="4098">
        <f t="shared" si="2127"/>
        <v>0</v>
      </c>
      <c r="DY513" s="1747">
        <f t="shared" si="2306"/>
        <v>1</v>
      </c>
      <c r="DZ513" s="5735">
        <v>25</v>
      </c>
      <c r="EA513" s="5789"/>
      <c r="EB513" s="3420">
        <v>0</v>
      </c>
      <c r="EC513" s="3420">
        <v>0</v>
      </c>
      <c r="ED513" s="1782">
        <f t="shared" si="2301"/>
        <v>0</v>
      </c>
      <c r="EE513" s="1509">
        <v>0</v>
      </c>
      <c r="EF513" s="3419">
        <f t="shared" si="2074"/>
        <v>14</v>
      </c>
      <c r="EG513" s="1780">
        <f t="shared" si="2075"/>
        <v>11</v>
      </c>
      <c r="EH513" s="1736">
        <f t="shared" si="2298"/>
        <v>0.56000000000000005</v>
      </c>
      <c r="EI513" s="5736">
        <v>25</v>
      </c>
      <c r="EJ513" s="5737"/>
      <c r="EK513" s="3173">
        <v>3</v>
      </c>
      <c r="EL513" s="3173">
        <v>2</v>
      </c>
      <c r="EM513" s="1782">
        <f t="shared" si="2076"/>
        <v>1</v>
      </c>
      <c r="EN513" s="1736">
        <f t="shared" si="2307"/>
        <v>0.66666666666666663</v>
      </c>
      <c r="EO513" s="3341">
        <f t="shared" si="2077"/>
        <v>16</v>
      </c>
      <c r="EP513" s="1735">
        <f t="shared" si="2078"/>
        <v>9</v>
      </c>
      <c r="EQ513" s="1736">
        <f t="shared" si="2308"/>
        <v>0.64</v>
      </c>
      <c r="ER513" s="5880">
        <v>25</v>
      </c>
      <c r="ES513" s="5880"/>
      <c r="ET513" s="3724">
        <v>3</v>
      </c>
      <c r="EU513" s="3724">
        <v>3</v>
      </c>
      <c r="EV513" s="3174">
        <f t="shared" si="2131"/>
        <v>0</v>
      </c>
      <c r="EW513" s="2969">
        <f t="shared" si="2314"/>
        <v>1</v>
      </c>
      <c r="EX513" s="3621">
        <f t="shared" si="2196"/>
        <v>19</v>
      </c>
      <c r="EY513" s="1782">
        <f t="shared" si="2133"/>
        <v>6</v>
      </c>
      <c r="EZ513" s="1736">
        <f t="shared" si="2309"/>
        <v>0.76</v>
      </c>
      <c r="FA513" s="6786">
        <v>25</v>
      </c>
      <c r="FB513" s="6808"/>
      <c r="FC513" s="2594">
        <v>4</v>
      </c>
      <c r="FD513" s="2048">
        <v>4</v>
      </c>
      <c r="FE513" s="1782">
        <f t="shared" si="2302"/>
        <v>0</v>
      </c>
      <c r="FF513" s="1509">
        <v>0</v>
      </c>
      <c r="FG513" s="2742">
        <f t="shared" si="2083"/>
        <v>7</v>
      </c>
      <c r="FH513" s="1780">
        <f t="shared" si="2084"/>
        <v>18</v>
      </c>
      <c r="FI513" s="1736">
        <f t="shared" si="2299"/>
        <v>0.28000000000000003</v>
      </c>
      <c r="FJ513" s="6768">
        <v>25</v>
      </c>
      <c r="FK513" s="6786"/>
      <c r="FL513" s="2596">
        <v>2</v>
      </c>
      <c r="FM513" s="2596">
        <v>2</v>
      </c>
      <c r="FN513" s="1735">
        <f t="shared" si="2085"/>
        <v>0</v>
      </c>
      <c r="FO513" s="1736">
        <f t="shared" si="2310"/>
        <v>1</v>
      </c>
      <c r="FP513" s="2587">
        <f t="shared" si="2086"/>
        <v>9</v>
      </c>
      <c r="FQ513" s="1735">
        <f t="shared" si="2087"/>
        <v>16</v>
      </c>
      <c r="FR513" s="1736">
        <f t="shared" si="2311"/>
        <v>0.36</v>
      </c>
      <c r="FS513" s="6768">
        <v>25</v>
      </c>
      <c r="FT513" s="6768"/>
      <c r="FU513" s="2739">
        <v>5</v>
      </c>
      <c r="FV513" s="2739">
        <v>5</v>
      </c>
      <c r="FW513" s="2942">
        <f t="shared" si="2088"/>
        <v>0</v>
      </c>
      <c r="FX513" s="2969">
        <f t="shared" si="2315"/>
        <v>1</v>
      </c>
      <c r="FY513" s="2587">
        <f t="shared" si="2089"/>
        <v>14</v>
      </c>
      <c r="FZ513" s="1782">
        <f t="shared" si="2090"/>
        <v>11</v>
      </c>
      <c r="GA513" s="1736">
        <f t="shared" si="2312"/>
        <v>0.56000000000000005</v>
      </c>
      <c r="GB513" s="1">
        <f t="shared" si="2091"/>
        <v>0</v>
      </c>
      <c r="GC513" s="2219">
        <v>0</v>
      </c>
      <c r="GD513" s="1895">
        <v>1</v>
      </c>
      <c r="GE513" s="2132" t="s">
        <v>269</v>
      </c>
      <c r="GF513" s="2132" t="s">
        <v>278</v>
      </c>
      <c r="GG513" s="2105" t="s">
        <v>101</v>
      </c>
      <c r="GH513" s="2105" t="s">
        <v>20</v>
      </c>
      <c r="GI513" s="2105" t="s">
        <v>20</v>
      </c>
      <c r="GJ513" s="2105" t="s">
        <v>16</v>
      </c>
      <c r="GK513" s="2105" t="s">
        <v>16</v>
      </c>
      <c r="GL513" s="2147">
        <v>14</v>
      </c>
      <c r="GM513" s="707" t="s">
        <v>1322</v>
      </c>
      <c r="GN513" s="558" t="s">
        <v>936</v>
      </c>
      <c r="GO513" s="460">
        <v>25</v>
      </c>
      <c r="GP513" s="714">
        <v>3</v>
      </c>
      <c r="GQ513" s="2086">
        <v>3</v>
      </c>
      <c r="GR513" s="2086">
        <v>0</v>
      </c>
      <c r="GS513" s="1895">
        <v>1</v>
      </c>
      <c r="GT513" s="2086">
        <v>3</v>
      </c>
      <c r="GU513" s="2086">
        <v>22</v>
      </c>
      <c r="GV513" s="1895">
        <v>0.12</v>
      </c>
    </row>
    <row r="514" spans="1:204" ht="38.25" x14ac:dyDescent="0.25">
      <c r="B514" s="7156"/>
      <c r="C514" s="7154"/>
      <c r="D514" s="7147"/>
      <c r="E514" s="7156"/>
      <c r="F514" s="7230"/>
      <c r="G514" s="7230"/>
      <c r="H514" s="7144"/>
      <c r="I514" s="7144"/>
      <c r="J514" s="7144"/>
      <c r="K514" s="7144"/>
      <c r="L514" s="7144"/>
      <c r="M514" s="5707"/>
      <c r="N514" s="5698"/>
      <c r="O514" s="5707"/>
      <c r="P514" s="7107"/>
      <c r="Q514" s="5698"/>
      <c r="R514" s="7125"/>
      <c r="S514" s="5698"/>
      <c r="T514" s="5707"/>
      <c r="U514" s="7116"/>
      <c r="V514" s="5698"/>
      <c r="W514" s="7142"/>
      <c r="X514" s="7204"/>
      <c r="Y514" s="2147">
        <v>15</v>
      </c>
      <c r="Z514" s="778" t="s">
        <v>1323</v>
      </c>
      <c r="AA514" s="5500" t="s">
        <v>936</v>
      </c>
      <c r="AB514" s="414">
        <v>2</v>
      </c>
      <c r="AC514" s="714">
        <v>1</v>
      </c>
      <c r="AD514" s="544">
        <f t="shared" si="2291"/>
        <v>0.5</v>
      </c>
      <c r="AE514" s="714">
        <v>0</v>
      </c>
      <c r="AF514" s="544">
        <f t="shared" si="2292"/>
        <v>0</v>
      </c>
      <c r="AG514" s="714">
        <v>0</v>
      </c>
      <c r="AH514" s="544">
        <f t="shared" si="2293"/>
        <v>0</v>
      </c>
      <c r="AI514" s="714">
        <v>1</v>
      </c>
      <c r="AJ514" s="545">
        <f t="shared" si="2294"/>
        <v>0.5</v>
      </c>
      <c r="AK514" s="191">
        <f t="shared" si="2288"/>
        <v>1</v>
      </c>
      <c r="AL514" s="2340">
        <v>15</v>
      </c>
      <c r="AM514" s="970" t="s">
        <v>2339</v>
      </c>
      <c r="AN514" s="919" t="s">
        <v>2340</v>
      </c>
      <c r="AO514" s="970" t="s">
        <v>2350</v>
      </c>
      <c r="AP514" s="970" t="s">
        <v>2325</v>
      </c>
      <c r="AQ514" s="970">
        <v>100</v>
      </c>
      <c r="AR514" s="970" t="s">
        <v>936</v>
      </c>
      <c r="AS514" s="1018" t="s">
        <v>1579</v>
      </c>
      <c r="AT514" s="2275"/>
      <c r="AU514" s="920" t="s">
        <v>1704</v>
      </c>
      <c r="AV514" s="5322">
        <v>2</v>
      </c>
      <c r="AW514" s="5323"/>
      <c r="AX514" s="4411">
        <f t="shared" ref="AX514:AX516" si="2316">SUM(DA514+DJ514+DS514)</f>
        <v>1</v>
      </c>
      <c r="AY514" s="4450">
        <f t="shared" ref="AY514:AY516" si="2317">SUM(DB514+DK514+DT514)</f>
        <v>0</v>
      </c>
      <c r="AZ514" s="4411">
        <f t="shared" ref="AZ514:AZ516" si="2318">AX514-AY514</f>
        <v>1</v>
      </c>
      <c r="BA514" s="4496">
        <f t="shared" ref="BA514:BA516" si="2319">AY514/AX514</f>
        <v>0</v>
      </c>
      <c r="BB514" s="4450">
        <f t="shared" si="2119"/>
        <v>2</v>
      </c>
      <c r="BC514" s="4104">
        <f t="shared" si="2120"/>
        <v>0</v>
      </c>
      <c r="BD514" s="1834">
        <f t="shared" si="2121"/>
        <v>1</v>
      </c>
      <c r="BE514" s="4646">
        <f t="shared" si="2215"/>
        <v>0</v>
      </c>
      <c r="BF514" s="6480">
        <v>2</v>
      </c>
      <c r="BG514" s="6480"/>
      <c r="BH514" s="3672">
        <f t="shared" si="2156"/>
        <v>0</v>
      </c>
      <c r="BI514" s="3674">
        <f t="shared" ref="BI514:BI516" si="2320">SUM(EC514+EL514+EU514)</f>
        <v>0</v>
      </c>
      <c r="BJ514" s="3111">
        <f t="shared" ref="BJ514:BJ516" si="2321">BH514-BI514</f>
        <v>0</v>
      </c>
      <c r="BK514" s="2963" t="e">
        <f t="shared" ref="BK514:BK516" si="2322">BI514/BH514</f>
        <v>#DIV/0!</v>
      </c>
      <c r="BL514" s="3674">
        <f t="shared" si="2281"/>
        <v>2</v>
      </c>
      <c r="BM514" s="3122">
        <f t="shared" ref="BM514:BM516" si="2323">BF514-BL514</f>
        <v>0</v>
      </c>
      <c r="BN514" s="1834">
        <f t="shared" ref="BN514:BN516" si="2324">BL514/BF514</f>
        <v>1</v>
      </c>
      <c r="BO514" s="2778">
        <f t="shared" si="2204"/>
        <v>0</v>
      </c>
      <c r="BP514" s="3494"/>
      <c r="BQ514" s="6739">
        <v>2</v>
      </c>
      <c r="BR514" s="6739"/>
      <c r="BS514" s="2939">
        <f t="shared" si="2289"/>
        <v>0</v>
      </c>
      <c r="BT514" s="2361">
        <f t="shared" si="2290"/>
        <v>1</v>
      </c>
      <c r="BU514" s="2987">
        <f t="shared" si="2207"/>
        <v>-1</v>
      </c>
      <c r="BV514" s="2963" t="e">
        <f t="shared" si="2208"/>
        <v>#DIV/0!</v>
      </c>
      <c r="BW514" s="2361">
        <f t="shared" si="2209"/>
        <v>2</v>
      </c>
      <c r="BX514" s="2953">
        <f t="shared" si="2210"/>
        <v>0</v>
      </c>
      <c r="BY514" s="1834">
        <f t="shared" si="2211"/>
        <v>1</v>
      </c>
      <c r="BZ514" s="3151"/>
      <c r="CA514" s="6657">
        <v>2</v>
      </c>
      <c r="CB514" s="6657"/>
      <c r="CC514" s="1790">
        <v>1</v>
      </c>
      <c r="CD514" s="1791">
        <v>1</v>
      </c>
      <c r="CE514" s="2359">
        <f t="shared" ref="CE514:CE516" si="2325">CC514-CD514</f>
        <v>0</v>
      </c>
      <c r="CF514" s="1834">
        <f t="shared" si="2303"/>
        <v>1</v>
      </c>
      <c r="CG514" s="1971">
        <f t="shared" si="2295"/>
        <v>1</v>
      </c>
      <c r="CH514" s="2387">
        <f t="shared" ref="CH514:CH516" si="2326">CA514-CG514</f>
        <v>1</v>
      </c>
      <c r="CI514" s="1834">
        <f t="shared" si="2296"/>
        <v>0.5</v>
      </c>
      <c r="CJ514" s="987"/>
      <c r="CK514" s="987"/>
      <c r="CL514" s="2479"/>
      <c r="CM514" s="1778">
        <v>0</v>
      </c>
      <c r="CN514" s="1778">
        <v>0</v>
      </c>
      <c r="CO514" s="1788">
        <v>1</v>
      </c>
      <c r="CP514" s="1729"/>
      <c r="CQ514" s="1729"/>
      <c r="CR514" s="1729"/>
      <c r="CS514" s="1729"/>
      <c r="CT514" s="1729"/>
      <c r="CU514" s="1729"/>
      <c r="CV514" s="1729"/>
      <c r="CW514" s="1729"/>
      <c r="CX514" s="1729"/>
      <c r="CY514" s="5735">
        <v>2</v>
      </c>
      <c r="CZ514" s="5789"/>
      <c r="DA514" s="4251">
        <v>0</v>
      </c>
      <c r="DB514" s="4251">
        <v>0</v>
      </c>
      <c r="DC514" s="4098">
        <f t="shared" si="2300"/>
        <v>0</v>
      </c>
      <c r="DD514" s="2969">
        <v>0</v>
      </c>
      <c r="DE514" s="4247">
        <f t="shared" si="2106"/>
        <v>2</v>
      </c>
      <c r="DF514" s="4097">
        <f t="shared" ref="DF514:DF516" si="2327">CY514-DE514</f>
        <v>0</v>
      </c>
      <c r="DG514" s="1747">
        <f t="shared" si="2297"/>
        <v>1</v>
      </c>
      <c r="DH514" s="5736">
        <v>2</v>
      </c>
      <c r="DI514" s="5737"/>
      <c r="DJ514" s="5032">
        <v>1</v>
      </c>
      <c r="DK514" s="5032">
        <v>0</v>
      </c>
      <c r="DL514" s="4445">
        <f t="shared" ref="DL514:DL516" si="2328">DJ514-DK514</f>
        <v>1</v>
      </c>
      <c r="DM514" s="4446">
        <v>0</v>
      </c>
      <c r="DN514" s="4424">
        <f t="shared" si="2205"/>
        <v>2</v>
      </c>
      <c r="DO514" s="4093">
        <f t="shared" ref="DO514:DO516" si="2329">DH514-DN514</f>
        <v>0</v>
      </c>
      <c r="DP514" s="1747">
        <f t="shared" si="2305"/>
        <v>1</v>
      </c>
      <c r="DQ514" s="5880">
        <v>2</v>
      </c>
      <c r="DR514" s="5880"/>
      <c r="DS514" s="5036">
        <v>0</v>
      </c>
      <c r="DT514" s="5036">
        <v>0</v>
      </c>
      <c r="DU514" s="4945">
        <f t="shared" si="2125"/>
        <v>0</v>
      </c>
      <c r="DV514" s="5030" t="e">
        <f t="shared" si="2313"/>
        <v>#DIV/0!</v>
      </c>
      <c r="DW514" s="2683">
        <f t="shared" si="2206"/>
        <v>2</v>
      </c>
      <c r="DX514" s="4098">
        <f t="shared" si="2127"/>
        <v>0</v>
      </c>
      <c r="DY514" s="1747">
        <f t="shared" si="2306"/>
        <v>1</v>
      </c>
      <c r="DZ514" s="5735">
        <v>2</v>
      </c>
      <c r="EA514" s="5789"/>
      <c r="EB514" s="3420">
        <v>0</v>
      </c>
      <c r="EC514" s="3420">
        <v>0</v>
      </c>
      <c r="ED514" s="1782">
        <f t="shared" si="2301"/>
        <v>0</v>
      </c>
      <c r="EE514" s="1509">
        <v>0</v>
      </c>
      <c r="EF514" s="3419">
        <f t="shared" ref="EF514:EF516" si="2330">SUM(EC514+FY514)</f>
        <v>2</v>
      </c>
      <c r="EG514" s="1780">
        <f t="shared" ref="EG514:EG516" si="2331">DZ514-EF514</f>
        <v>0</v>
      </c>
      <c r="EH514" s="1736">
        <f t="shared" si="2298"/>
        <v>1</v>
      </c>
      <c r="EI514" s="5736">
        <v>2</v>
      </c>
      <c r="EJ514" s="5737"/>
      <c r="EK514" s="3173">
        <v>0</v>
      </c>
      <c r="EL514" s="3173">
        <v>0</v>
      </c>
      <c r="EM514" s="1782">
        <f t="shared" ref="EM514:EM516" si="2332">EK514-EL514</f>
        <v>0</v>
      </c>
      <c r="EN514" s="1736">
        <v>0</v>
      </c>
      <c r="EO514" s="3341">
        <f t="shared" ref="EO514:EO516" si="2333">SUM(EF514+EL514)</f>
        <v>2</v>
      </c>
      <c r="EP514" s="1735">
        <f t="shared" ref="EP514:EP516" si="2334">EI514-EO514</f>
        <v>0</v>
      </c>
      <c r="EQ514" s="1736">
        <f t="shared" si="2308"/>
        <v>1</v>
      </c>
      <c r="ER514" s="5880">
        <v>2</v>
      </c>
      <c r="ES514" s="5880"/>
      <c r="ET514" s="3724">
        <v>0</v>
      </c>
      <c r="EU514" s="3724">
        <v>0</v>
      </c>
      <c r="EV514" s="3174">
        <f t="shared" si="2131"/>
        <v>0</v>
      </c>
      <c r="EW514" s="2969" t="e">
        <f t="shared" si="2314"/>
        <v>#DIV/0!</v>
      </c>
      <c r="EX514" s="3621">
        <f t="shared" si="2196"/>
        <v>2</v>
      </c>
      <c r="EY514" s="1782">
        <f t="shared" si="2133"/>
        <v>0</v>
      </c>
      <c r="EZ514" s="1736">
        <f t="shared" si="2309"/>
        <v>1</v>
      </c>
      <c r="FA514" s="6786">
        <v>2</v>
      </c>
      <c r="FB514" s="6808"/>
      <c r="FC514" s="2594">
        <v>0</v>
      </c>
      <c r="FD514" s="2048">
        <v>0</v>
      </c>
      <c r="FE514" s="1782">
        <f t="shared" si="2302"/>
        <v>0</v>
      </c>
      <c r="FF514" s="1509">
        <v>0</v>
      </c>
      <c r="FG514" s="2742">
        <f t="shared" ref="FG514:FG516" si="2335">SUM(FD514+CG514)</f>
        <v>1</v>
      </c>
      <c r="FH514" s="1780">
        <f t="shared" ref="FH514:FH516" si="2336">FA514-FG514</f>
        <v>1</v>
      </c>
      <c r="FI514" s="1736">
        <f t="shared" si="2299"/>
        <v>0.5</v>
      </c>
      <c r="FJ514" s="6768">
        <v>2</v>
      </c>
      <c r="FK514" s="6786"/>
      <c r="FL514" s="2596">
        <v>0</v>
      </c>
      <c r="FM514" s="2596">
        <v>0</v>
      </c>
      <c r="FN514" s="1735">
        <f t="shared" ref="FN514:FN516" si="2337">FL514-FM514</f>
        <v>0</v>
      </c>
      <c r="FO514" s="1736">
        <v>0</v>
      </c>
      <c r="FP514" s="2587">
        <f t="shared" ref="FP514:FP516" si="2338">SUM(FM514+FG514)</f>
        <v>1</v>
      </c>
      <c r="FQ514" s="1735">
        <f t="shared" ref="FQ514:FQ516" si="2339">FJ514-FP514</f>
        <v>1</v>
      </c>
      <c r="FR514" s="1736">
        <f t="shared" si="2311"/>
        <v>0.5</v>
      </c>
      <c r="FS514" s="6768">
        <v>2</v>
      </c>
      <c r="FT514" s="6768"/>
      <c r="FU514" s="2739">
        <v>0</v>
      </c>
      <c r="FV514" s="2739">
        <v>1</v>
      </c>
      <c r="FW514" s="2942">
        <f t="shared" ref="FW514:FW516" si="2340">FU514-FV514</f>
        <v>-1</v>
      </c>
      <c r="FX514" s="2969" t="e">
        <f t="shared" si="2315"/>
        <v>#DIV/0!</v>
      </c>
      <c r="FY514" s="2587">
        <f t="shared" ref="FY514:FY516" si="2341">SUM(FV514+FP514)</f>
        <v>2</v>
      </c>
      <c r="FZ514" s="1782">
        <f t="shared" ref="FZ514:FZ516" si="2342">FS514-FY514</f>
        <v>0</v>
      </c>
      <c r="GA514" s="1736">
        <f t="shared" si="2312"/>
        <v>1</v>
      </c>
      <c r="GB514" s="1">
        <f t="shared" ref="GB514:GB516" si="2343">SUM(EH514-GA514)</f>
        <v>0</v>
      </c>
      <c r="GC514" s="2219">
        <v>0</v>
      </c>
      <c r="GD514" s="1895">
        <v>1</v>
      </c>
      <c r="GE514" s="2132" t="s">
        <v>269</v>
      </c>
      <c r="GF514" s="2132" t="s">
        <v>278</v>
      </c>
      <c r="GG514" s="2105" t="s">
        <v>101</v>
      </c>
      <c r="GH514" s="2105" t="s">
        <v>20</v>
      </c>
      <c r="GI514" s="2105" t="s">
        <v>20</v>
      </c>
      <c r="GJ514" s="2105" t="s">
        <v>16</v>
      </c>
      <c r="GK514" s="2105" t="s">
        <v>16</v>
      </c>
      <c r="GL514" s="2147">
        <v>15</v>
      </c>
      <c r="GM514" s="707" t="s">
        <v>1323</v>
      </c>
      <c r="GN514" s="558" t="s">
        <v>936</v>
      </c>
      <c r="GO514" s="460">
        <v>2</v>
      </c>
      <c r="GP514" s="714">
        <v>1</v>
      </c>
      <c r="GQ514" s="2086">
        <v>1</v>
      </c>
      <c r="GR514" s="2086">
        <v>0</v>
      </c>
      <c r="GS514" s="1895">
        <v>1</v>
      </c>
      <c r="GT514" s="2086">
        <v>1</v>
      </c>
      <c r="GU514" s="2086">
        <v>1</v>
      </c>
      <c r="GV514" s="1895">
        <v>0.5</v>
      </c>
    </row>
    <row r="515" spans="1:204" ht="38.25" x14ac:dyDescent="0.25">
      <c r="B515" s="7156"/>
      <c r="C515" s="7154"/>
      <c r="D515" s="7147"/>
      <c r="E515" s="7156"/>
      <c r="F515" s="7230"/>
      <c r="G515" s="7230"/>
      <c r="H515" s="7144"/>
      <c r="I515" s="7144"/>
      <c r="J515" s="7144"/>
      <c r="K515" s="7144"/>
      <c r="L515" s="7144"/>
      <c r="M515" s="5707"/>
      <c r="N515" s="5698"/>
      <c r="O515" s="5707"/>
      <c r="P515" s="7107"/>
      <c r="Q515" s="5698"/>
      <c r="R515" s="7125"/>
      <c r="S515" s="5698"/>
      <c r="T515" s="5707"/>
      <c r="U515" s="7116"/>
      <c r="V515" s="5698"/>
      <c r="W515" s="7142"/>
      <c r="X515" s="7204"/>
      <c r="Y515" s="2147">
        <v>16</v>
      </c>
      <c r="Z515" s="778" t="s">
        <v>1324</v>
      </c>
      <c r="AA515" s="5500" t="s">
        <v>936</v>
      </c>
      <c r="AB515" s="414">
        <v>3</v>
      </c>
      <c r="AC515" s="714">
        <v>0</v>
      </c>
      <c r="AD515" s="544">
        <f t="shared" si="2291"/>
        <v>0</v>
      </c>
      <c r="AE515" s="714">
        <v>1</v>
      </c>
      <c r="AF515" s="544">
        <f t="shared" si="2292"/>
        <v>0.33333333333333331</v>
      </c>
      <c r="AG515" s="714">
        <v>1</v>
      </c>
      <c r="AH515" s="545">
        <f t="shared" si="2293"/>
        <v>0.33333333333333331</v>
      </c>
      <c r="AI515" s="714">
        <v>1</v>
      </c>
      <c r="AJ515" s="577">
        <f t="shared" si="2294"/>
        <v>0.33333333333333331</v>
      </c>
      <c r="AK515" s="191">
        <f t="shared" si="2288"/>
        <v>1</v>
      </c>
      <c r="AL515" s="2340">
        <v>16</v>
      </c>
      <c r="AM515" s="970" t="s">
        <v>2341</v>
      </c>
      <c r="AN515" s="919" t="s">
        <v>2342</v>
      </c>
      <c r="AO515" s="970" t="s">
        <v>2350</v>
      </c>
      <c r="AP515" s="970" t="s">
        <v>2325</v>
      </c>
      <c r="AQ515" s="970">
        <v>100</v>
      </c>
      <c r="AR515" s="970" t="s">
        <v>936</v>
      </c>
      <c r="AS515" s="1018" t="s">
        <v>1579</v>
      </c>
      <c r="AT515" s="2275"/>
      <c r="AU515" s="920" t="s">
        <v>1704</v>
      </c>
      <c r="AV515" s="5322">
        <v>3</v>
      </c>
      <c r="AW515" s="5323"/>
      <c r="AX515" s="4411">
        <f t="shared" si="2316"/>
        <v>1</v>
      </c>
      <c r="AY515" s="4450">
        <f t="shared" si="2317"/>
        <v>2</v>
      </c>
      <c r="AZ515" s="4411">
        <f t="shared" si="2318"/>
        <v>-1</v>
      </c>
      <c r="BA515" s="4496">
        <f t="shared" si="2319"/>
        <v>2</v>
      </c>
      <c r="BB515" s="4450">
        <f t="shared" si="2119"/>
        <v>3</v>
      </c>
      <c r="BC515" s="4104">
        <f t="shared" si="2120"/>
        <v>0</v>
      </c>
      <c r="BD515" s="1834">
        <f t="shared" si="2121"/>
        <v>1</v>
      </c>
      <c r="BE515" s="4646">
        <f t="shared" si="2215"/>
        <v>0</v>
      </c>
      <c r="BF515" s="6480">
        <v>3</v>
      </c>
      <c r="BG515" s="6480"/>
      <c r="BH515" s="3672">
        <f t="shared" si="2156"/>
        <v>1</v>
      </c>
      <c r="BI515" s="3674">
        <f t="shared" si="2320"/>
        <v>0</v>
      </c>
      <c r="BJ515" s="3111">
        <f t="shared" si="2321"/>
        <v>1</v>
      </c>
      <c r="BK515" s="2963">
        <f t="shared" si="2322"/>
        <v>0</v>
      </c>
      <c r="BL515" s="3674">
        <f t="shared" si="2281"/>
        <v>1</v>
      </c>
      <c r="BM515" s="3122">
        <f t="shared" si="2323"/>
        <v>2</v>
      </c>
      <c r="BN515" s="1834">
        <f t="shared" si="2324"/>
        <v>0.33333333333333331</v>
      </c>
      <c r="BO515" s="2778">
        <f t="shared" si="2204"/>
        <v>0</v>
      </c>
      <c r="BP515" s="3494"/>
      <c r="BQ515" s="6739">
        <v>3</v>
      </c>
      <c r="BR515" s="6739"/>
      <c r="BS515" s="2939">
        <f t="shared" si="2289"/>
        <v>1</v>
      </c>
      <c r="BT515" s="2361">
        <f t="shared" si="2290"/>
        <v>1</v>
      </c>
      <c r="BU515" s="2987">
        <f t="shared" si="2207"/>
        <v>0</v>
      </c>
      <c r="BV515" s="2963">
        <f t="shared" si="2208"/>
        <v>1</v>
      </c>
      <c r="BW515" s="2361">
        <f t="shared" si="2209"/>
        <v>1</v>
      </c>
      <c r="BX515" s="2953">
        <f t="shared" si="2210"/>
        <v>2</v>
      </c>
      <c r="BY515" s="1834">
        <f t="shared" si="2211"/>
        <v>0.33333333333333331</v>
      </c>
      <c r="BZ515" s="3151"/>
      <c r="CA515" s="6657">
        <v>3</v>
      </c>
      <c r="CB515" s="6657"/>
      <c r="CC515" s="1790">
        <v>0</v>
      </c>
      <c r="CD515" s="1791">
        <v>0</v>
      </c>
      <c r="CE515" s="2359">
        <f t="shared" si="2325"/>
        <v>0</v>
      </c>
      <c r="CF515" s="1834">
        <v>0</v>
      </c>
      <c r="CG515" s="1971">
        <f t="shared" si="2295"/>
        <v>0</v>
      </c>
      <c r="CH515" s="2387">
        <f t="shared" si="2326"/>
        <v>3</v>
      </c>
      <c r="CI515" s="1834">
        <f t="shared" si="2296"/>
        <v>0</v>
      </c>
      <c r="CJ515" s="2479"/>
      <c r="CK515" s="2479"/>
      <c r="CL515" s="2479"/>
      <c r="CM515" s="1778">
        <v>0</v>
      </c>
      <c r="CN515" s="1778">
        <v>0</v>
      </c>
      <c r="CO515" s="1788">
        <v>0</v>
      </c>
      <c r="CP515" s="1729"/>
      <c r="CQ515" s="1729"/>
      <c r="CR515" s="1729"/>
      <c r="CS515" s="1729"/>
      <c r="CT515" s="1729"/>
      <c r="CU515" s="1729"/>
      <c r="CV515" s="1729"/>
      <c r="CW515" s="1729"/>
      <c r="CX515" s="1729"/>
      <c r="CY515" s="5735">
        <v>3</v>
      </c>
      <c r="CZ515" s="5789">
        <v>3</v>
      </c>
      <c r="DA515" s="4251">
        <v>0</v>
      </c>
      <c r="DB515" s="4251">
        <v>1</v>
      </c>
      <c r="DC515" s="4098">
        <f t="shared" si="2300"/>
        <v>1</v>
      </c>
      <c r="DD515" s="2969">
        <v>0</v>
      </c>
      <c r="DE515" s="4247">
        <f t="shared" si="2106"/>
        <v>2</v>
      </c>
      <c r="DF515" s="4097">
        <f t="shared" si="2327"/>
        <v>1</v>
      </c>
      <c r="DG515" s="1747">
        <f t="shared" si="2297"/>
        <v>0.66666666666666663</v>
      </c>
      <c r="DH515" s="5736">
        <v>3</v>
      </c>
      <c r="DI515" s="5737"/>
      <c r="DJ515" s="5032">
        <v>1</v>
      </c>
      <c r="DK515" s="5032">
        <v>1</v>
      </c>
      <c r="DL515" s="4445">
        <f t="shared" si="2328"/>
        <v>0</v>
      </c>
      <c r="DM515" s="4446">
        <v>0</v>
      </c>
      <c r="DN515" s="4424">
        <f t="shared" si="2205"/>
        <v>3</v>
      </c>
      <c r="DO515" s="4093">
        <f t="shared" si="2329"/>
        <v>0</v>
      </c>
      <c r="DP515" s="1747">
        <f t="shared" si="2305"/>
        <v>1</v>
      </c>
      <c r="DQ515" s="5880">
        <v>3</v>
      </c>
      <c r="DR515" s="5880"/>
      <c r="DS515" s="5036">
        <v>0</v>
      </c>
      <c r="DT515" s="5036">
        <v>0</v>
      </c>
      <c r="DU515" s="4945">
        <f t="shared" si="2125"/>
        <v>0</v>
      </c>
      <c r="DV515" s="5030">
        <v>0</v>
      </c>
      <c r="DW515" s="2683">
        <f t="shared" si="2206"/>
        <v>3</v>
      </c>
      <c r="DX515" s="4098">
        <f t="shared" si="2127"/>
        <v>0</v>
      </c>
      <c r="DY515" s="1747">
        <f t="shared" si="2306"/>
        <v>1</v>
      </c>
      <c r="DZ515" s="5735">
        <v>3</v>
      </c>
      <c r="EA515" s="5789">
        <v>3</v>
      </c>
      <c r="EB515" s="3420">
        <v>0</v>
      </c>
      <c r="EC515" s="3420">
        <v>0</v>
      </c>
      <c r="ED515" s="1782">
        <f t="shared" si="2301"/>
        <v>0</v>
      </c>
      <c r="EE515" s="1509">
        <v>0</v>
      </c>
      <c r="EF515" s="3419">
        <f t="shared" si="2330"/>
        <v>1</v>
      </c>
      <c r="EG515" s="1780">
        <f t="shared" si="2331"/>
        <v>2</v>
      </c>
      <c r="EH515" s="1736">
        <f t="shared" si="2298"/>
        <v>0.33333333333333331</v>
      </c>
      <c r="EI515" s="5736">
        <v>3</v>
      </c>
      <c r="EJ515" s="5737"/>
      <c r="EK515" s="3173">
        <v>0</v>
      </c>
      <c r="EL515" s="3173">
        <v>0</v>
      </c>
      <c r="EM515" s="1782">
        <f t="shared" si="2332"/>
        <v>0</v>
      </c>
      <c r="EN515" s="1736">
        <v>0</v>
      </c>
      <c r="EO515" s="3341">
        <f t="shared" si="2333"/>
        <v>1</v>
      </c>
      <c r="EP515" s="1735">
        <f t="shared" si="2334"/>
        <v>2</v>
      </c>
      <c r="EQ515" s="1736">
        <f t="shared" si="2308"/>
        <v>0.33333333333333331</v>
      </c>
      <c r="ER515" s="5880">
        <v>3</v>
      </c>
      <c r="ES515" s="5880"/>
      <c r="ET515" s="3724">
        <v>1</v>
      </c>
      <c r="EU515" s="3724">
        <v>0</v>
      </c>
      <c r="EV515" s="3174">
        <f t="shared" si="2131"/>
        <v>1</v>
      </c>
      <c r="EW515" s="2969">
        <v>0</v>
      </c>
      <c r="EX515" s="3621">
        <f t="shared" si="2196"/>
        <v>1</v>
      </c>
      <c r="EY515" s="1782">
        <f t="shared" si="2133"/>
        <v>2</v>
      </c>
      <c r="EZ515" s="1736">
        <f t="shared" si="2309"/>
        <v>0.33333333333333331</v>
      </c>
      <c r="FA515" s="6786">
        <v>3</v>
      </c>
      <c r="FB515" s="6808">
        <v>3</v>
      </c>
      <c r="FC515" s="2594">
        <v>1</v>
      </c>
      <c r="FD515" s="2048">
        <v>1</v>
      </c>
      <c r="FE515" s="1782">
        <f t="shared" si="2302"/>
        <v>0</v>
      </c>
      <c r="FF515" s="1509">
        <v>0</v>
      </c>
      <c r="FG515" s="2742">
        <f t="shared" si="2335"/>
        <v>1</v>
      </c>
      <c r="FH515" s="1780">
        <f t="shared" si="2336"/>
        <v>2</v>
      </c>
      <c r="FI515" s="1736">
        <f t="shared" si="2299"/>
        <v>0.33333333333333331</v>
      </c>
      <c r="FJ515" s="6768">
        <v>3</v>
      </c>
      <c r="FK515" s="6786"/>
      <c r="FL515" s="2596">
        <v>0</v>
      </c>
      <c r="FM515" s="2596">
        <v>0</v>
      </c>
      <c r="FN515" s="1735">
        <f t="shared" si="2337"/>
        <v>0</v>
      </c>
      <c r="FO515" s="1736">
        <v>0</v>
      </c>
      <c r="FP515" s="2587">
        <f t="shared" si="2338"/>
        <v>1</v>
      </c>
      <c r="FQ515" s="1735">
        <f t="shared" si="2339"/>
        <v>2</v>
      </c>
      <c r="FR515" s="1736">
        <f t="shared" si="2311"/>
        <v>0.33333333333333331</v>
      </c>
      <c r="FS515" s="6768">
        <v>3</v>
      </c>
      <c r="FT515" s="6768"/>
      <c r="FU515" s="2739">
        <v>0</v>
      </c>
      <c r="FV515" s="2739">
        <v>0</v>
      </c>
      <c r="FW515" s="2942">
        <f t="shared" si="2340"/>
        <v>0</v>
      </c>
      <c r="FX515" s="2969">
        <v>0</v>
      </c>
      <c r="FY515" s="2587">
        <f t="shared" si="2341"/>
        <v>1</v>
      </c>
      <c r="FZ515" s="1782">
        <f t="shared" si="2342"/>
        <v>2</v>
      </c>
      <c r="GA515" s="1736">
        <f t="shared" si="2312"/>
        <v>0.33333333333333331</v>
      </c>
      <c r="GB515" s="1">
        <f t="shared" si="2343"/>
        <v>0</v>
      </c>
      <c r="GC515" s="2219">
        <v>0</v>
      </c>
      <c r="GD515" s="1895">
        <v>1</v>
      </c>
      <c r="GE515" s="2132" t="s">
        <v>269</v>
      </c>
      <c r="GF515" s="2132" t="s">
        <v>278</v>
      </c>
      <c r="GG515" s="2105" t="s">
        <v>101</v>
      </c>
      <c r="GH515" s="2105" t="s">
        <v>20</v>
      </c>
      <c r="GI515" s="2105" t="s">
        <v>20</v>
      </c>
      <c r="GJ515" s="2105" t="s">
        <v>16</v>
      </c>
      <c r="GK515" s="2105" t="s">
        <v>16</v>
      </c>
      <c r="GL515" s="2147">
        <v>16</v>
      </c>
      <c r="GM515" s="707" t="s">
        <v>1324</v>
      </c>
      <c r="GN515" s="558" t="s">
        <v>936</v>
      </c>
      <c r="GO515" s="460">
        <v>3</v>
      </c>
      <c r="GP515" s="714">
        <v>0</v>
      </c>
      <c r="GQ515" s="2086">
        <v>0</v>
      </c>
      <c r="GR515" s="2086">
        <v>0</v>
      </c>
      <c r="GS515" s="1895">
        <v>0</v>
      </c>
      <c r="GT515" s="2086">
        <v>0</v>
      </c>
      <c r="GU515" s="2086">
        <v>3</v>
      </c>
      <c r="GV515" s="1895">
        <v>0</v>
      </c>
    </row>
    <row r="516" spans="1:204" ht="51" customHeight="1" x14ac:dyDescent="0.25">
      <c r="B516" s="7156"/>
      <c r="C516" s="7154"/>
      <c r="D516" s="7147"/>
      <c r="E516" s="7156"/>
      <c r="F516" s="7230"/>
      <c r="G516" s="7230"/>
      <c r="H516" s="7144"/>
      <c r="I516" s="7144"/>
      <c r="J516" s="7144"/>
      <c r="K516" s="7144"/>
      <c r="L516" s="7144"/>
      <c r="M516" s="5708"/>
      <c r="N516" s="5699"/>
      <c r="O516" s="5708"/>
      <c r="P516" s="7108"/>
      <c r="Q516" s="5699"/>
      <c r="R516" s="7110"/>
      <c r="S516" s="5699"/>
      <c r="T516" s="5708"/>
      <c r="U516" s="7117"/>
      <c r="V516" s="5699"/>
      <c r="W516" s="7143"/>
      <c r="X516" s="7204"/>
      <c r="Y516" s="2148">
        <v>17</v>
      </c>
      <c r="Z516" s="5480" t="s">
        <v>1325</v>
      </c>
      <c r="AA516" s="527" t="s">
        <v>784</v>
      </c>
      <c r="AB516" s="417">
        <v>25</v>
      </c>
      <c r="AC516" s="715">
        <v>0</v>
      </c>
      <c r="AD516" s="421">
        <f t="shared" si="2291"/>
        <v>0</v>
      </c>
      <c r="AE516" s="420">
        <v>0</v>
      </c>
      <c r="AF516" s="421">
        <f t="shared" si="2292"/>
        <v>0</v>
      </c>
      <c r="AG516" s="420">
        <v>25</v>
      </c>
      <c r="AH516" s="422">
        <f t="shared" si="2293"/>
        <v>1</v>
      </c>
      <c r="AI516" s="420">
        <v>0</v>
      </c>
      <c r="AJ516" s="656">
        <f t="shared" si="2294"/>
        <v>0</v>
      </c>
      <c r="AK516" s="191">
        <f t="shared" si="2288"/>
        <v>1</v>
      </c>
      <c r="AL516" s="2340">
        <v>17</v>
      </c>
      <c r="AM516" s="970" t="s">
        <v>2343</v>
      </c>
      <c r="AN516" s="919" t="s">
        <v>2344</v>
      </c>
      <c r="AO516" s="970" t="s">
        <v>2351</v>
      </c>
      <c r="AP516" s="970" t="s">
        <v>2326</v>
      </c>
      <c r="AQ516" s="970">
        <v>100</v>
      </c>
      <c r="AR516" s="970" t="s">
        <v>784</v>
      </c>
      <c r="AS516" s="1018" t="s">
        <v>1579</v>
      </c>
      <c r="AT516" s="2275"/>
      <c r="AU516" s="920" t="s">
        <v>1704</v>
      </c>
      <c r="AV516" s="5322">
        <v>25</v>
      </c>
      <c r="AW516" s="5323"/>
      <c r="AX516" s="4411">
        <f t="shared" si="2316"/>
        <v>0</v>
      </c>
      <c r="AY516" s="4450">
        <f t="shared" si="2317"/>
        <v>0</v>
      </c>
      <c r="AZ516" s="4411">
        <f t="shared" si="2318"/>
        <v>0</v>
      </c>
      <c r="BA516" s="4496" t="e">
        <f t="shared" si="2319"/>
        <v>#DIV/0!</v>
      </c>
      <c r="BB516" s="4450">
        <f t="shared" si="2119"/>
        <v>25</v>
      </c>
      <c r="BC516" s="4104">
        <f t="shared" si="2120"/>
        <v>0</v>
      </c>
      <c r="BD516" s="1834">
        <f t="shared" si="2121"/>
        <v>1</v>
      </c>
      <c r="BE516" s="4646">
        <f t="shared" si="2215"/>
        <v>0</v>
      </c>
      <c r="BF516" s="6480">
        <v>25</v>
      </c>
      <c r="BG516" s="6480"/>
      <c r="BH516" s="3672">
        <f t="shared" si="2156"/>
        <v>25</v>
      </c>
      <c r="BI516" s="3674">
        <f t="shared" si="2320"/>
        <v>25</v>
      </c>
      <c r="BJ516" s="3111">
        <f t="shared" si="2321"/>
        <v>0</v>
      </c>
      <c r="BK516" s="2963">
        <f t="shared" si="2322"/>
        <v>1</v>
      </c>
      <c r="BL516" s="3674">
        <f t="shared" si="2281"/>
        <v>25</v>
      </c>
      <c r="BM516" s="3122">
        <f t="shared" si="2323"/>
        <v>0</v>
      </c>
      <c r="BN516" s="1834">
        <f t="shared" si="2324"/>
        <v>1</v>
      </c>
      <c r="BO516" s="2778">
        <f t="shared" si="2204"/>
        <v>0</v>
      </c>
      <c r="BP516" s="3494"/>
      <c r="BQ516" s="6739">
        <v>25</v>
      </c>
      <c r="BR516" s="6739"/>
      <c r="BS516" s="2939">
        <f t="shared" si="2289"/>
        <v>0</v>
      </c>
      <c r="BT516" s="2361">
        <f t="shared" si="2290"/>
        <v>0</v>
      </c>
      <c r="BU516" s="2987">
        <f t="shared" si="2207"/>
        <v>0</v>
      </c>
      <c r="BV516" s="2963" t="e">
        <f t="shared" si="2208"/>
        <v>#DIV/0!</v>
      </c>
      <c r="BW516" s="2361">
        <f t="shared" si="2209"/>
        <v>0</v>
      </c>
      <c r="BX516" s="2953">
        <f t="shared" si="2210"/>
        <v>25</v>
      </c>
      <c r="BY516" s="1834">
        <f t="shared" si="2211"/>
        <v>0</v>
      </c>
      <c r="BZ516" s="3151"/>
      <c r="CA516" s="6657">
        <v>25</v>
      </c>
      <c r="CB516" s="6657"/>
      <c r="CC516" s="1790">
        <v>0</v>
      </c>
      <c r="CD516" s="1791">
        <v>0</v>
      </c>
      <c r="CE516" s="2359">
        <f t="shared" si="2325"/>
        <v>0</v>
      </c>
      <c r="CF516" s="1834">
        <v>0</v>
      </c>
      <c r="CG516" s="1971">
        <f t="shared" si="2295"/>
        <v>0</v>
      </c>
      <c r="CH516" s="2387">
        <f t="shared" si="2326"/>
        <v>25</v>
      </c>
      <c r="CI516" s="1834">
        <f t="shared" si="2296"/>
        <v>0</v>
      </c>
      <c r="CJ516" s="2479"/>
      <c r="CK516" s="2479"/>
      <c r="CL516" s="2479"/>
      <c r="CM516" s="1779">
        <v>0</v>
      </c>
      <c r="CN516" s="1779">
        <v>0</v>
      </c>
      <c r="CO516" s="1789">
        <v>0</v>
      </c>
      <c r="CP516" s="1729"/>
      <c r="CQ516" s="1729"/>
      <c r="CR516" s="1729"/>
      <c r="CS516" s="1729"/>
      <c r="CT516" s="1729"/>
      <c r="CU516" s="1729"/>
      <c r="CV516" s="1729"/>
      <c r="CW516" s="1729"/>
      <c r="CX516" s="1729"/>
      <c r="CY516" s="5794">
        <v>25</v>
      </c>
      <c r="CZ516" s="5795"/>
      <c r="DA516" s="4251">
        <v>0</v>
      </c>
      <c r="DB516" s="4251">
        <v>0</v>
      </c>
      <c r="DC516" s="4113">
        <f t="shared" si="2300"/>
        <v>0</v>
      </c>
      <c r="DD516" s="2970">
        <v>0</v>
      </c>
      <c r="DE516" s="4248">
        <f t="shared" si="2106"/>
        <v>25</v>
      </c>
      <c r="DF516" s="4108">
        <f t="shared" si="2327"/>
        <v>0</v>
      </c>
      <c r="DG516" s="4118">
        <f t="shared" si="2297"/>
        <v>1</v>
      </c>
      <c r="DH516" s="5881">
        <v>25</v>
      </c>
      <c r="DI516" s="5882"/>
      <c r="DJ516" s="5021">
        <v>0</v>
      </c>
      <c r="DK516" s="5021">
        <v>0</v>
      </c>
      <c r="DL516" s="5016">
        <f t="shared" si="2328"/>
        <v>0</v>
      </c>
      <c r="DM516" s="5017">
        <v>0</v>
      </c>
      <c r="DN516" s="4424">
        <f t="shared" si="2205"/>
        <v>25</v>
      </c>
      <c r="DO516" s="4100">
        <f t="shared" si="2329"/>
        <v>0</v>
      </c>
      <c r="DP516" s="4118">
        <f t="shared" si="2305"/>
        <v>1</v>
      </c>
      <c r="DQ516" s="5883">
        <v>25</v>
      </c>
      <c r="DR516" s="5884"/>
      <c r="DS516" s="5037">
        <v>0</v>
      </c>
      <c r="DT516" s="5037">
        <v>0</v>
      </c>
      <c r="DU516" s="4951">
        <f t="shared" si="2125"/>
        <v>0</v>
      </c>
      <c r="DV516" s="5031">
        <v>0</v>
      </c>
      <c r="DW516" s="2683">
        <f t="shared" si="2206"/>
        <v>25</v>
      </c>
      <c r="DX516" s="4100">
        <f t="shared" si="2127"/>
        <v>0</v>
      </c>
      <c r="DY516" s="4118">
        <f t="shared" si="2306"/>
        <v>1</v>
      </c>
      <c r="DZ516" s="5794">
        <v>25</v>
      </c>
      <c r="EA516" s="5795"/>
      <c r="EB516" s="3420">
        <v>25</v>
      </c>
      <c r="EC516" s="3420">
        <v>25</v>
      </c>
      <c r="ED516" s="1783">
        <f t="shared" si="2301"/>
        <v>0</v>
      </c>
      <c r="EE516" s="1510">
        <v>0</v>
      </c>
      <c r="EF516" s="3395">
        <f t="shared" si="2330"/>
        <v>25</v>
      </c>
      <c r="EG516" s="1785">
        <f t="shared" si="2331"/>
        <v>0</v>
      </c>
      <c r="EH516" s="1741">
        <f t="shared" si="2298"/>
        <v>1</v>
      </c>
      <c r="EI516" s="5881">
        <v>25</v>
      </c>
      <c r="EJ516" s="5882"/>
      <c r="EK516" s="3271">
        <v>0</v>
      </c>
      <c r="EL516" s="3271">
        <v>0</v>
      </c>
      <c r="EM516" s="1783">
        <f t="shared" si="2332"/>
        <v>0</v>
      </c>
      <c r="EN516" s="1741">
        <v>0</v>
      </c>
      <c r="EO516" s="3341">
        <f t="shared" si="2333"/>
        <v>25</v>
      </c>
      <c r="EP516" s="1751">
        <f t="shared" si="2334"/>
        <v>0</v>
      </c>
      <c r="EQ516" s="1741">
        <f t="shared" si="2308"/>
        <v>1</v>
      </c>
      <c r="ER516" s="5883">
        <v>25</v>
      </c>
      <c r="ES516" s="5884"/>
      <c r="ET516" s="3725">
        <v>0</v>
      </c>
      <c r="EU516" s="3725">
        <v>0</v>
      </c>
      <c r="EV516" s="3178">
        <f t="shared" si="2131"/>
        <v>0</v>
      </c>
      <c r="EW516" s="2970">
        <v>0</v>
      </c>
      <c r="EX516" s="3621">
        <f t="shared" si="2196"/>
        <v>25</v>
      </c>
      <c r="EY516" s="1751">
        <f t="shared" si="2133"/>
        <v>0</v>
      </c>
      <c r="EZ516" s="1741">
        <f t="shared" si="2309"/>
        <v>1</v>
      </c>
      <c r="FA516" s="6811">
        <v>25</v>
      </c>
      <c r="FB516" s="6905"/>
      <c r="FC516" s="2600">
        <v>0</v>
      </c>
      <c r="FD516" s="2055">
        <v>0</v>
      </c>
      <c r="FE516" s="1783">
        <f t="shared" si="2302"/>
        <v>0</v>
      </c>
      <c r="FF516" s="1510">
        <v>0</v>
      </c>
      <c r="FG516" s="2952">
        <f t="shared" si="2335"/>
        <v>0</v>
      </c>
      <c r="FH516" s="1785">
        <f t="shared" si="2336"/>
        <v>25</v>
      </c>
      <c r="FI516" s="1741">
        <f t="shared" si="2299"/>
        <v>0</v>
      </c>
      <c r="FJ516" s="6775">
        <v>25</v>
      </c>
      <c r="FK516" s="6811"/>
      <c r="FL516" s="2598">
        <v>0</v>
      </c>
      <c r="FM516" s="2598">
        <v>0</v>
      </c>
      <c r="FN516" s="1751">
        <f t="shared" si="2337"/>
        <v>0</v>
      </c>
      <c r="FO516" s="1741">
        <v>0</v>
      </c>
      <c r="FP516" s="2587">
        <f t="shared" si="2338"/>
        <v>0</v>
      </c>
      <c r="FQ516" s="1751">
        <f t="shared" si="2339"/>
        <v>25</v>
      </c>
      <c r="FR516" s="1741">
        <f t="shared" si="2311"/>
        <v>0</v>
      </c>
      <c r="FS516" s="6811">
        <v>25</v>
      </c>
      <c r="FT516" s="6812"/>
      <c r="FU516" s="2740">
        <v>0</v>
      </c>
      <c r="FV516" s="2740">
        <v>0</v>
      </c>
      <c r="FW516" s="2940">
        <f t="shared" si="2340"/>
        <v>0</v>
      </c>
      <c r="FX516" s="2970">
        <v>0</v>
      </c>
      <c r="FY516" s="2587">
        <f t="shared" si="2341"/>
        <v>0</v>
      </c>
      <c r="FZ516" s="1751">
        <f t="shared" si="2342"/>
        <v>25</v>
      </c>
      <c r="GA516" s="1741">
        <f t="shared" si="2312"/>
        <v>0</v>
      </c>
      <c r="GB516" s="1">
        <f t="shared" si="2343"/>
        <v>1</v>
      </c>
      <c r="GC516" s="2219">
        <v>0</v>
      </c>
      <c r="GD516" s="1895">
        <v>1</v>
      </c>
      <c r="GE516" s="2132" t="s">
        <v>269</v>
      </c>
      <c r="GF516" s="2132" t="s">
        <v>278</v>
      </c>
      <c r="GG516" s="2105" t="s">
        <v>101</v>
      </c>
      <c r="GH516" s="2105" t="s">
        <v>20</v>
      </c>
      <c r="GI516" s="2105" t="s">
        <v>20</v>
      </c>
      <c r="GJ516" s="2105" t="s">
        <v>16</v>
      </c>
      <c r="GK516" s="2105" t="s">
        <v>16</v>
      </c>
      <c r="GL516" s="2148">
        <v>17</v>
      </c>
      <c r="GM516" s="712" t="s">
        <v>1325</v>
      </c>
      <c r="GN516" s="227" t="s">
        <v>784</v>
      </c>
      <c r="GO516" s="420">
        <v>25</v>
      </c>
      <c r="GP516" s="715">
        <v>0</v>
      </c>
      <c r="GQ516" s="2086">
        <v>0</v>
      </c>
      <c r="GR516" s="2086">
        <v>0</v>
      </c>
      <c r="GS516" s="1895">
        <v>0</v>
      </c>
      <c r="GT516" s="2086">
        <v>0</v>
      </c>
      <c r="GU516" s="2086">
        <v>25</v>
      </c>
      <c r="GV516" s="1895">
        <v>0</v>
      </c>
    </row>
    <row r="517" spans="1:204" ht="12.75" customHeight="1" x14ac:dyDescent="0.25">
      <c r="J517" s="7188" t="s">
        <v>48</v>
      </c>
      <c r="K517" s="7188"/>
      <c r="L517" s="7188"/>
      <c r="M517" s="7148"/>
      <c r="N517" s="122"/>
      <c r="O517" s="122"/>
      <c r="P517" s="122"/>
      <c r="Q517" s="122"/>
      <c r="R517" s="5380"/>
      <c r="S517" s="122"/>
      <c r="T517" s="122"/>
      <c r="U517" s="5390"/>
      <c r="V517" s="122"/>
      <c r="W517" s="19">
        <f>SUM(W450:W508)</f>
        <v>111486771.78999999</v>
      </c>
      <c r="X517" s="5404"/>
      <c r="AM517" s="921"/>
      <c r="AN517" s="921"/>
      <c r="AO517" s="921"/>
      <c r="AP517" s="948"/>
      <c r="AQ517" s="948"/>
      <c r="AR517" s="921"/>
      <c r="AS517" s="941"/>
      <c r="AT517" s="1497"/>
      <c r="AU517" s="921"/>
      <c r="AV517" s="941"/>
      <c r="AW517" s="941"/>
      <c r="AX517" s="941"/>
      <c r="AY517" s="942"/>
      <c r="AZ517" s="942"/>
      <c r="BA517" s="942"/>
      <c r="BB517" s="4121">
        <f t="shared" ref="BB517" si="2344">SUM(AY517+BM517)</f>
        <v>0</v>
      </c>
      <c r="BE517" s="4413"/>
      <c r="BF517" s="941"/>
      <c r="BG517" s="941"/>
      <c r="BH517" s="941"/>
      <c r="BI517" s="942"/>
      <c r="BJ517" s="942"/>
      <c r="BK517" s="942"/>
      <c r="BL517" s="3123">
        <f t="shared" si="2281"/>
        <v>0</v>
      </c>
      <c r="BO517" s="941"/>
      <c r="BP517" s="3494"/>
      <c r="BQ517" s="941"/>
      <c r="BR517" s="941"/>
      <c r="BS517" s="941"/>
      <c r="BT517" s="942"/>
      <c r="BU517" s="942"/>
      <c r="BV517" s="942"/>
      <c r="BW517" s="40"/>
      <c r="BZ517" s="3151"/>
      <c r="DA517" s="4175"/>
      <c r="DB517" s="4175"/>
      <c r="DJ517" s="4175"/>
      <c r="DK517" s="4175"/>
      <c r="EB517" s="3273"/>
      <c r="EC517" s="3273"/>
      <c r="EK517" s="3273"/>
      <c r="EL517" s="3273"/>
      <c r="GI517" s="1"/>
      <c r="GJ517" s="1"/>
      <c r="GK517" s="1"/>
      <c r="GO517" s="2378"/>
      <c r="GP517" s="2085"/>
      <c r="GQ517" s="2085"/>
      <c r="GR517" s="2085"/>
      <c r="GS517" s="2085"/>
      <c r="GT517" s="2085"/>
      <c r="GU517" s="2085"/>
      <c r="GV517" s="2085"/>
    </row>
    <row r="518" spans="1:204" ht="12.75" customHeight="1" x14ac:dyDescent="0.25">
      <c r="U518" s="5391"/>
      <c r="AM518" s="921"/>
      <c r="AN518" s="921"/>
      <c r="AO518" s="921"/>
      <c r="AP518" s="921"/>
      <c r="AQ518" s="921"/>
      <c r="AR518" s="921"/>
      <c r="AS518" s="921"/>
      <c r="AT518" s="1485"/>
      <c r="AU518" s="921"/>
      <c r="AV518" s="4123"/>
      <c r="AW518" s="4123"/>
      <c r="AX518" s="4123"/>
      <c r="AY518" s="4123"/>
      <c r="AZ518" s="4123"/>
      <c r="BA518" s="4123"/>
      <c r="BE518" s="4413"/>
      <c r="BF518" s="3124"/>
      <c r="BG518" s="3124"/>
      <c r="BH518" s="3124"/>
      <c r="BI518" s="3124"/>
      <c r="BJ518" s="3124"/>
      <c r="BK518" s="3124"/>
      <c r="BO518" s="2763"/>
      <c r="BP518" s="3494"/>
      <c r="BQ518" s="921"/>
      <c r="BR518" s="921"/>
      <c r="BS518" s="921"/>
      <c r="BT518" s="921"/>
      <c r="BU518" s="2988"/>
      <c r="BV518" s="2988"/>
      <c r="BZ518" s="3151"/>
      <c r="DA518" s="4175"/>
      <c r="DB518" s="4175"/>
      <c r="DJ518" s="4175"/>
      <c r="DK518" s="4175"/>
      <c r="EB518" s="3273"/>
      <c r="EC518" s="3273"/>
      <c r="EG518" s="3169">
        <v>4615.2</v>
      </c>
      <c r="EK518" s="3273"/>
      <c r="EL518" s="3273"/>
      <c r="GO518" s="2378"/>
      <c r="GP518" s="2085"/>
      <c r="GQ518" s="2085"/>
      <c r="GR518" s="2085"/>
      <c r="GS518" s="2085"/>
      <c r="GT518" s="2085"/>
      <c r="GU518" s="2085"/>
      <c r="GV518" s="2085"/>
    </row>
    <row r="519" spans="1:204" ht="12" customHeight="1" x14ac:dyDescent="0.25">
      <c r="B519" s="7146" t="s">
        <v>0</v>
      </c>
      <c r="C519" s="7146" t="s">
        <v>1</v>
      </c>
      <c r="D519" s="7146" t="s">
        <v>2</v>
      </c>
      <c r="E519" s="7146" t="s">
        <v>3</v>
      </c>
      <c r="F519" s="7155" t="s">
        <v>4</v>
      </c>
      <c r="G519" s="7155" t="s">
        <v>5</v>
      </c>
      <c r="H519" s="7155" t="s">
        <v>12</v>
      </c>
      <c r="I519" s="7155"/>
      <c r="J519" s="7155"/>
      <c r="K519" s="7155"/>
      <c r="L519" s="7155"/>
      <c r="M519" s="7155"/>
      <c r="N519" s="120"/>
      <c r="O519" s="120"/>
      <c r="P519" s="7120" t="s">
        <v>328</v>
      </c>
      <c r="Q519" s="7121"/>
      <c r="R519" s="7121"/>
      <c r="S519" s="7121"/>
      <c r="T519" s="7121"/>
      <c r="U519" s="5392"/>
      <c r="V519" s="121"/>
      <c r="W519" s="7139" t="s">
        <v>13</v>
      </c>
      <c r="X519" s="7118" t="s">
        <v>14</v>
      </c>
      <c r="AT519" s="1479"/>
      <c r="AV519" s="4123"/>
      <c r="AW519" s="4123"/>
      <c r="AX519" s="4123"/>
      <c r="AY519" s="4123"/>
      <c r="AZ519" s="4123"/>
      <c r="BA519" s="4123"/>
      <c r="BE519" s="4409"/>
      <c r="BF519" s="3124"/>
      <c r="BG519" s="3124"/>
      <c r="BH519" s="3124"/>
      <c r="BI519" s="3124"/>
      <c r="BJ519" s="3124"/>
      <c r="BK519" s="3124"/>
      <c r="BO519" s="2760"/>
      <c r="BP519" s="3494"/>
      <c r="BQ519" s="921"/>
      <c r="BR519" s="921"/>
      <c r="BS519" s="921"/>
      <c r="BT519" s="921"/>
      <c r="BU519" s="2988"/>
      <c r="BV519" s="2988"/>
      <c r="BZ519" s="3151"/>
      <c r="DA519" s="4175"/>
      <c r="DB519" s="4175"/>
      <c r="DJ519" s="4175"/>
      <c r="DK519" s="4175"/>
      <c r="EB519" s="3273"/>
      <c r="EC519" s="3273"/>
      <c r="EI519" s="3391"/>
      <c r="EK519" s="3273"/>
      <c r="EL519" s="3273"/>
      <c r="GE519" s="7155" t="s">
        <v>4</v>
      </c>
      <c r="GF519" s="7155" t="s">
        <v>5</v>
      </c>
      <c r="GG519" s="1"/>
      <c r="GH519" s="1"/>
      <c r="GI519" s="1"/>
      <c r="GJ519" s="1"/>
      <c r="GK519" s="1"/>
      <c r="GO519" s="2378"/>
      <c r="GP519" s="2085"/>
      <c r="GQ519" s="2085"/>
      <c r="GR519" s="2085"/>
      <c r="GS519" s="2085"/>
      <c r="GT519" s="2085"/>
      <c r="GU519" s="2085"/>
      <c r="GV519" s="2085"/>
    </row>
    <row r="520" spans="1:204" ht="12" customHeight="1" x14ac:dyDescent="0.25">
      <c r="B520" s="7146"/>
      <c r="C520" s="7146"/>
      <c r="D520" s="7146"/>
      <c r="E520" s="7146"/>
      <c r="F520" s="7155"/>
      <c r="G520" s="7155"/>
      <c r="H520" s="35" t="s">
        <v>6</v>
      </c>
      <c r="I520" s="35" t="s">
        <v>7</v>
      </c>
      <c r="J520" s="35" t="s">
        <v>8</v>
      </c>
      <c r="K520" s="35" t="s">
        <v>9</v>
      </c>
      <c r="L520" s="35" t="s">
        <v>10</v>
      </c>
      <c r="M520" s="35" t="s">
        <v>11</v>
      </c>
      <c r="N520" s="35"/>
      <c r="O520" s="35"/>
      <c r="P520" s="35" t="s">
        <v>6</v>
      </c>
      <c r="Q520" s="35" t="s">
        <v>7</v>
      </c>
      <c r="R520" s="5375" t="s">
        <v>8</v>
      </c>
      <c r="S520" s="35" t="s">
        <v>9</v>
      </c>
      <c r="T520" s="35" t="s">
        <v>10</v>
      </c>
      <c r="U520" s="5393"/>
      <c r="V520" s="35"/>
      <c r="W520" s="7139"/>
      <c r="X520" s="7118"/>
      <c r="AT520" s="1479"/>
      <c r="AV520" s="4123"/>
      <c r="AW520" s="4123"/>
      <c r="AX520" s="4123"/>
      <c r="AY520" s="4123"/>
      <c r="AZ520" s="4123"/>
      <c r="BA520" s="4123"/>
      <c r="BE520" s="4409"/>
      <c r="BF520" s="3124"/>
      <c r="BG520" s="3124"/>
      <c r="BH520" s="3124"/>
      <c r="BI520" s="3124"/>
      <c r="BJ520" s="3124"/>
      <c r="BK520" s="3124"/>
      <c r="BO520" s="2760"/>
      <c r="BP520" s="3494"/>
      <c r="BQ520" s="921"/>
      <c r="BR520" s="921"/>
      <c r="BS520" s="921"/>
      <c r="BT520" s="921"/>
      <c r="BU520" s="2988"/>
      <c r="BV520" s="2988"/>
      <c r="BZ520" s="3151"/>
      <c r="DA520" s="4175"/>
      <c r="DB520" s="4175"/>
      <c r="DJ520" s="4175"/>
      <c r="DK520" s="4175"/>
      <c r="EB520" s="3273"/>
      <c r="EC520" s="3273"/>
      <c r="EK520" s="3273"/>
      <c r="EL520" s="3273"/>
      <c r="GE520" s="7155"/>
      <c r="GF520" s="7155"/>
      <c r="GG520" s="35" t="s">
        <v>6</v>
      </c>
      <c r="GH520" s="35" t="s">
        <v>7</v>
      </c>
      <c r="GI520" s="35" t="s">
        <v>8</v>
      </c>
      <c r="GJ520" s="35" t="s">
        <v>9</v>
      </c>
      <c r="GK520" s="35" t="s">
        <v>10</v>
      </c>
      <c r="GO520" s="2378"/>
      <c r="GP520" s="2085"/>
      <c r="GQ520" s="2085"/>
      <c r="GR520" s="2085"/>
      <c r="GS520" s="2085"/>
      <c r="GT520" s="2085"/>
      <c r="GU520" s="2085"/>
      <c r="GV520" s="2085"/>
    </row>
    <row r="521" spans="1:204" ht="60" x14ac:dyDescent="0.25">
      <c r="A521" s="1">
        <f>SUM(A508+1)</f>
        <v>79</v>
      </c>
      <c r="B521" s="7102" t="s">
        <v>283</v>
      </c>
      <c r="C521" s="5684">
        <v>1800</v>
      </c>
      <c r="D521" s="7100">
        <v>1</v>
      </c>
      <c r="E521" s="5684" t="s">
        <v>284</v>
      </c>
      <c r="F521" s="5706" t="s">
        <v>269</v>
      </c>
      <c r="G521" s="5706" t="s">
        <v>285</v>
      </c>
      <c r="H521" s="5706" t="s">
        <v>101</v>
      </c>
      <c r="I521" s="5706" t="s">
        <v>19</v>
      </c>
      <c r="J521" s="5706" t="s">
        <v>16</v>
      </c>
      <c r="K521" s="5706" t="s">
        <v>16</v>
      </c>
      <c r="L521" s="5706" t="s">
        <v>16</v>
      </c>
      <c r="M521" s="5706" t="s">
        <v>21</v>
      </c>
      <c r="N521" s="5697" t="s">
        <v>629</v>
      </c>
      <c r="O521" s="5706" t="s">
        <v>630</v>
      </c>
      <c r="P521" s="2465" t="s">
        <v>371</v>
      </c>
      <c r="Q521" s="2464" t="s">
        <v>374</v>
      </c>
      <c r="R521" s="5703" t="s">
        <v>377</v>
      </c>
      <c r="S521" s="5706" t="s">
        <v>516</v>
      </c>
      <c r="T521" s="5697" t="s">
        <v>517</v>
      </c>
      <c r="U521" s="7115" t="s">
        <v>740</v>
      </c>
      <c r="V521" s="5697" t="s">
        <v>562</v>
      </c>
      <c r="W521" s="7273">
        <v>34363028.700000003</v>
      </c>
      <c r="X521" s="5691" t="s">
        <v>286</v>
      </c>
      <c r="Y521" s="2149">
        <v>1</v>
      </c>
      <c r="Z521" s="5481" t="s">
        <v>1408</v>
      </c>
      <c r="AA521" s="5607" t="s">
        <v>1409</v>
      </c>
      <c r="AB521" s="5608">
        <v>220000</v>
      </c>
      <c r="AC521" s="780">
        <v>52500</v>
      </c>
      <c r="AD521" s="781">
        <f>AC521/AB521</f>
        <v>0.23863636363636365</v>
      </c>
      <c r="AE521" s="780">
        <v>52000</v>
      </c>
      <c r="AF521" s="781">
        <f>AE521/AB521</f>
        <v>0.23636363636363636</v>
      </c>
      <c r="AG521" s="780">
        <v>52500</v>
      </c>
      <c r="AH521" s="781">
        <f>AG521/AB521</f>
        <v>0.23863636363636365</v>
      </c>
      <c r="AI521" s="780">
        <v>63000</v>
      </c>
      <c r="AJ521" s="782">
        <f>AI521/AB521</f>
        <v>0.28636363636363638</v>
      </c>
      <c r="AK521" s="211">
        <f t="shared" ref="AK521:AK533" si="2345">SUM(AD521+AF521+AH521+AJ521)</f>
        <v>1</v>
      </c>
      <c r="AL521" s="2309">
        <v>1</v>
      </c>
      <c r="AM521" s="90" t="s">
        <v>3519</v>
      </c>
      <c r="AN521" s="959" t="s">
        <v>1856</v>
      </c>
      <c r="AO521" s="970" t="s">
        <v>1857</v>
      </c>
      <c r="AP521" s="970" t="s">
        <v>1858</v>
      </c>
      <c r="AQ521" s="814">
        <v>100</v>
      </c>
      <c r="AR521" s="970" t="s">
        <v>1409</v>
      </c>
      <c r="AS521" s="1384" t="s">
        <v>1579</v>
      </c>
      <c r="AT521" s="1900"/>
      <c r="AU521" s="814" t="s">
        <v>1704</v>
      </c>
      <c r="AV521" s="6442">
        <v>220000</v>
      </c>
      <c r="AW521" s="6442"/>
      <c r="AX521" s="4357">
        <f t="shared" ref="AX521:AX547" si="2346">SUM(DA521+DJ521+DS521)</f>
        <v>63000</v>
      </c>
      <c r="AY521" s="4357">
        <f t="shared" ref="AY521:AY547" si="2347">SUM(DB521+DK521+DT521)</f>
        <v>65000</v>
      </c>
      <c r="AZ521" s="4411">
        <f t="shared" ref="AZ521:AZ547" si="2348">AX521-AY521</f>
        <v>-2000</v>
      </c>
      <c r="BA521" s="5137">
        <f t="shared" ref="BA521:BA547" si="2349">AY521/AX521</f>
        <v>1.0317460317460319</v>
      </c>
      <c r="BB521" s="4450">
        <f t="shared" ref="BB521:BB524" si="2350">SUM(BL521+AY521)</f>
        <v>224187</v>
      </c>
      <c r="BC521" s="4104">
        <f t="shared" ref="BC521:BC533" si="2351">AV521-BB521</f>
        <v>-4187</v>
      </c>
      <c r="BD521" s="1979">
        <f t="shared" ref="BD521:BD533" si="2352">BB521/AV521</f>
        <v>1.0190318181818181</v>
      </c>
      <c r="BE521" s="4646">
        <f t="shared" ref="BE521:BE547" si="2353">SUM(AX521-AI521)</f>
        <v>0</v>
      </c>
      <c r="BF521" s="6442">
        <v>220000</v>
      </c>
      <c r="BG521" s="6442"/>
      <c r="BH521" s="3772">
        <f t="shared" si="2156"/>
        <v>52500</v>
      </c>
      <c r="BI521" s="3772">
        <f t="shared" ref="BI521:BI533" si="2354">SUM(EC521+EL521+EU521)</f>
        <v>52000</v>
      </c>
      <c r="BJ521" s="3111">
        <f t="shared" ref="BJ521:BJ533" si="2355">BH521-BI521</f>
        <v>500</v>
      </c>
      <c r="BK521" s="3006">
        <f t="shared" ref="BK521:BK533" si="2356">BI521/BH521</f>
        <v>0.99047619047619051</v>
      </c>
      <c r="BL521" s="3674">
        <f t="shared" si="2281"/>
        <v>159187</v>
      </c>
      <c r="BM521" s="3122">
        <f t="shared" ref="BM521:BM533" si="2357">BF521-BL521</f>
        <v>60813</v>
      </c>
      <c r="BN521" s="1979">
        <f t="shared" ref="BN521:BN533" si="2358">BL521/BF521</f>
        <v>0.72357727272727268</v>
      </c>
      <c r="BO521" s="2776">
        <f t="shared" ref="BO521:BO533" si="2359">SUM(AG521-BH521)</f>
        <v>0</v>
      </c>
      <c r="BP521" s="3494"/>
      <c r="BQ521" s="6906">
        <v>220000</v>
      </c>
      <c r="BR521" s="6906"/>
      <c r="BS521" s="2864">
        <f>SUM(FC521+FL521+FU521)</f>
        <v>52000</v>
      </c>
      <c r="BT521" s="2570">
        <f>SUM(FD521+FM521+FV521)</f>
        <v>52430</v>
      </c>
      <c r="BU521" s="2987">
        <f t="shared" si="2207"/>
        <v>-430</v>
      </c>
      <c r="BV521" s="3006">
        <f t="shared" si="2208"/>
        <v>1.0082692307692307</v>
      </c>
      <c r="BW521" s="2361">
        <f t="shared" si="2209"/>
        <v>107187</v>
      </c>
      <c r="BX521" s="2991">
        <f t="shared" si="2210"/>
        <v>112813</v>
      </c>
      <c r="BY521" s="1979">
        <f t="shared" si="2211"/>
        <v>0.48721363636363635</v>
      </c>
      <c r="BZ521" s="3151"/>
      <c r="CA521" s="6656">
        <v>220000</v>
      </c>
      <c r="CB521" s="6656"/>
      <c r="CC521" s="1757">
        <v>52500</v>
      </c>
      <c r="CD521" s="1759">
        <v>54757</v>
      </c>
      <c r="CE521" s="2359">
        <f t="shared" ref="CE521" si="2360">CC521-CD521</f>
        <v>-2257</v>
      </c>
      <c r="CF521" s="1979">
        <f>CD521/CC521</f>
        <v>1.0429904761904762</v>
      </c>
      <c r="CG521" s="1971">
        <f t="shared" ref="CG521:CG533" si="2361">CD521</f>
        <v>54757</v>
      </c>
      <c r="CH521" s="2387">
        <f>CA521-CG521</f>
        <v>165243</v>
      </c>
      <c r="CI521" s="1979">
        <f>CG521/CA521</f>
        <v>0.24889545454545456</v>
      </c>
      <c r="CJ521" s="2479"/>
      <c r="CK521" s="942"/>
      <c r="CL521" s="2479"/>
      <c r="CM521" s="1673">
        <v>17500</v>
      </c>
      <c r="CN521" s="1673">
        <v>17500</v>
      </c>
      <c r="CO521" s="1674">
        <v>17500</v>
      </c>
      <c r="CP521" s="1719"/>
      <c r="CY521" s="5885">
        <v>220000</v>
      </c>
      <c r="CZ521" s="5886"/>
      <c r="DA521" s="5107">
        <v>21000</v>
      </c>
      <c r="DB521" s="5107">
        <v>21500</v>
      </c>
      <c r="DC521" s="5108">
        <f>DB521-DA521</f>
        <v>500</v>
      </c>
      <c r="DD521" s="5109">
        <f>DB521/DA521</f>
        <v>1.0238095238095237</v>
      </c>
      <c r="DE521" s="5110">
        <f t="shared" ref="DE521:DE580" si="2362">SUM(DB521+BL521)</f>
        <v>180687</v>
      </c>
      <c r="DF521" s="4153">
        <f t="shared" ref="DF521:DF533" si="2363">CY521-DE521</f>
        <v>39313</v>
      </c>
      <c r="DG521" s="4014">
        <f>DE521/CY521</f>
        <v>0.82130454545454545</v>
      </c>
      <c r="DH521" s="5887">
        <v>220000</v>
      </c>
      <c r="DI521" s="5888"/>
      <c r="DJ521" s="5119">
        <v>21000</v>
      </c>
      <c r="DK521" s="5119">
        <v>25000</v>
      </c>
      <c r="DL521" s="5120">
        <f t="shared" ref="DL521:DL533" si="2364">DJ521-DK521</f>
        <v>-4000</v>
      </c>
      <c r="DM521" s="5121">
        <f>DK521/DJ521</f>
        <v>1.1904761904761905</v>
      </c>
      <c r="DN521" s="4533">
        <f t="shared" ref="DN521:DN533" si="2365">SUM(DE521+DK521)</f>
        <v>205687</v>
      </c>
      <c r="DO521" s="4153">
        <f t="shared" ref="DO521:DO533" si="2366">DH521-DN521</f>
        <v>14313</v>
      </c>
      <c r="DP521" s="4014">
        <f>DN521/DH521</f>
        <v>0.9349409090909091</v>
      </c>
      <c r="DQ521" s="5889">
        <v>220000</v>
      </c>
      <c r="DR521" s="5889"/>
      <c r="DS521" s="5129">
        <v>21000</v>
      </c>
      <c r="DT521" s="5129">
        <v>18500</v>
      </c>
      <c r="DU521" s="5130">
        <f t="shared" ref="DU521:DU533" si="2367">DS521-DT521</f>
        <v>2500</v>
      </c>
      <c r="DV521" s="5105">
        <f>DT521/DS521</f>
        <v>0.88095238095238093</v>
      </c>
      <c r="DW521" s="2683">
        <f t="shared" ref="DW521:DW533" si="2368">SUM(DT521+DN521)</f>
        <v>224187</v>
      </c>
      <c r="DX521" s="4153">
        <f t="shared" ref="DX521:DX533" si="2369">DQ521-DW521</f>
        <v>-4187</v>
      </c>
      <c r="DY521" s="4014">
        <f>DW521/DQ521</f>
        <v>1.0190318181818181</v>
      </c>
      <c r="DZ521" s="5885">
        <v>220000</v>
      </c>
      <c r="EA521" s="5886"/>
      <c r="EB521" s="3326">
        <v>17500</v>
      </c>
      <c r="EC521" s="3326">
        <v>17000</v>
      </c>
      <c r="ED521" s="3244">
        <f>EC521-EB521</f>
        <v>-500</v>
      </c>
      <c r="EE521" s="1754">
        <f>EC521/EB521</f>
        <v>0.97142857142857142</v>
      </c>
      <c r="EF521" s="3280">
        <f t="shared" ref="EF521:EF533" si="2370">SUM(EC521+FY521)</f>
        <v>124187</v>
      </c>
      <c r="EG521" s="1753">
        <f t="shared" ref="EG521:EG533" si="2371">DZ521-EF521</f>
        <v>95813</v>
      </c>
      <c r="EH521" s="1754">
        <f>EF521/DZ521</f>
        <v>0.56448636363636362</v>
      </c>
      <c r="EI521" s="5887">
        <v>220000</v>
      </c>
      <c r="EJ521" s="5888"/>
      <c r="EK521" s="3326">
        <v>17500</v>
      </c>
      <c r="EL521" s="3326">
        <v>18000</v>
      </c>
      <c r="EM521" s="3244">
        <f t="shared" ref="EM521:EM533" si="2372">EK521-EL521</f>
        <v>-500</v>
      </c>
      <c r="EN521" s="1754">
        <f>EL521/EK521</f>
        <v>1.0285714285714285</v>
      </c>
      <c r="EO521" s="3285">
        <f t="shared" ref="EO521:EO533" si="2373">SUM(EF521+EL521)</f>
        <v>142187</v>
      </c>
      <c r="EP521" s="1753">
        <f t="shared" ref="EP521:EP533" si="2374">EI521-EO521</f>
        <v>77813</v>
      </c>
      <c r="EQ521" s="1754">
        <f>EO521/EI521</f>
        <v>0.64630454545454541</v>
      </c>
      <c r="ER521" s="5889">
        <v>220000</v>
      </c>
      <c r="ES521" s="5889"/>
      <c r="ET521" s="3853">
        <v>17500</v>
      </c>
      <c r="EU521" s="3853">
        <v>17000</v>
      </c>
      <c r="EV521" s="1753">
        <f t="shared" ref="EV521:EV533" si="2375">ET521-EU521</f>
        <v>500</v>
      </c>
      <c r="EW521" s="1754">
        <f>EU521/ET521</f>
        <v>0.97142857142857142</v>
      </c>
      <c r="EX521" s="3621">
        <f t="shared" ref="EX521:EX533" si="2376">SUM(EU521+EO521)</f>
        <v>159187</v>
      </c>
      <c r="EY521" s="1753">
        <f t="shared" ref="EY521:EY533" si="2377">ER521-EX521</f>
        <v>60813</v>
      </c>
      <c r="EZ521" s="4014">
        <f>EX521/ER521</f>
        <v>0.72357727272727268</v>
      </c>
      <c r="FA521" s="6911">
        <v>220000</v>
      </c>
      <c r="FB521" s="6911"/>
      <c r="FC521" s="2539">
        <v>17500</v>
      </c>
      <c r="FD521" s="2539">
        <v>17650</v>
      </c>
      <c r="FE521" s="1712">
        <f>FD521-FC521</f>
        <v>150</v>
      </c>
      <c r="FF521" s="1713">
        <f>FD521/FC521</f>
        <v>1.0085714285714287</v>
      </c>
      <c r="FG521" s="2956">
        <f t="shared" ref="FG521:FG533" si="2378">SUM(FD521+CG521)</f>
        <v>72407</v>
      </c>
      <c r="FH521" s="1712">
        <f t="shared" ref="FH521:FH533" si="2379">FA521-FG521</f>
        <v>147593</v>
      </c>
      <c r="FI521" s="1713">
        <f>FG521/FA521</f>
        <v>0.32912272727272729</v>
      </c>
      <c r="FJ521" s="6844">
        <v>220000</v>
      </c>
      <c r="FK521" s="6844"/>
      <c r="FL521" s="2539">
        <v>17500</v>
      </c>
      <c r="FM521" s="2539">
        <v>16400</v>
      </c>
      <c r="FN521" s="1712">
        <f t="shared" ref="FN521:FN533" si="2380">FL521-FM521</f>
        <v>1100</v>
      </c>
      <c r="FO521" s="1713">
        <f>FM521/FL521</f>
        <v>0.93714285714285717</v>
      </c>
      <c r="FP521" s="2587">
        <f t="shared" ref="FP521:FP533" si="2381">SUM(FM521+FG521)</f>
        <v>88807</v>
      </c>
      <c r="FQ521" s="1712">
        <f t="shared" ref="FQ521:FQ533" si="2382">FJ521-FP521</f>
        <v>131193</v>
      </c>
      <c r="FR521" s="1713">
        <f>FP521/FJ521</f>
        <v>0.40366818181818181</v>
      </c>
      <c r="FS521" s="6844">
        <v>220000</v>
      </c>
      <c r="FT521" s="6844"/>
      <c r="FU521" s="2539">
        <v>17000</v>
      </c>
      <c r="FV521" s="2539">
        <v>18380</v>
      </c>
      <c r="FW521" s="1712">
        <f t="shared" ref="FW521:FW533" si="2383">FU521-FV521</f>
        <v>-1380</v>
      </c>
      <c r="FX521" s="1713">
        <f>FV521/FU521</f>
        <v>1.0811764705882352</v>
      </c>
      <c r="FY521" s="2587">
        <f t="shared" ref="FY521:FY533" si="2384">SUM(FV521+FP521)</f>
        <v>107187</v>
      </c>
      <c r="FZ521" s="1712">
        <f t="shared" ref="FZ521:FZ533" si="2385">FS521-FY521</f>
        <v>112813</v>
      </c>
      <c r="GA521" s="1713">
        <f>FY521/FS521</f>
        <v>0.48721363636363635</v>
      </c>
      <c r="GB521" s="3169">
        <f t="shared" ref="GB521:GB533" si="2386">SUM(EH521-GA521)</f>
        <v>7.7272727272727271E-2</v>
      </c>
      <c r="GC521" s="2219">
        <v>0</v>
      </c>
      <c r="GD521" s="1895">
        <v>1</v>
      </c>
      <c r="GE521" s="5706" t="s">
        <v>269</v>
      </c>
      <c r="GF521" s="5706" t="s">
        <v>285</v>
      </c>
      <c r="GG521" s="5706" t="s">
        <v>101</v>
      </c>
      <c r="GH521" s="5706" t="s">
        <v>19</v>
      </c>
      <c r="GI521" s="5706" t="s">
        <v>16</v>
      </c>
      <c r="GJ521" s="5706" t="s">
        <v>16</v>
      </c>
      <c r="GK521" s="5706" t="s">
        <v>16</v>
      </c>
      <c r="GL521" s="2149">
        <v>1</v>
      </c>
      <c r="GM521" s="792" t="s">
        <v>1408</v>
      </c>
      <c r="GN521" s="791" t="s">
        <v>1409</v>
      </c>
      <c r="GO521" s="789">
        <v>220000</v>
      </c>
      <c r="GP521" s="780">
        <v>52500</v>
      </c>
      <c r="GQ521" s="2086">
        <v>54757</v>
      </c>
      <c r="GR521" s="2086">
        <v>-2257</v>
      </c>
      <c r="GS521" s="1895">
        <v>1.0429904761904762</v>
      </c>
      <c r="GT521" s="2086">
        <v>0</v>
      </c>
      <c r="GU521" s="2086">
        <v>220000</v>
      </c>
      <c r="GV521" s="1895">
        <v>0</v>
      </c>
    </row>
    <row r="522" spans="1:204" ht="60" customHeight="1" x14ac:dyDescent="0.25">
      <c r="B522" s="7145"/>
      <c r="C522" s="5685"/>
      <c r="D522" s="7164"/>
      <c r="E522" s="5685"/>
      <c r="F522" s="5707"/>
      <c r="G522" s="5707"/>
      <c r="H522" s="5707"/>
      <c r="I522" s="5707"/>
      <c r="J522" s="5707"/>
      <c r="K522" s="5707"/>
      <c r="L522" s="5707"/>
      <c r="M522" s="5707"/>
      <c r="N522" s="5698"/>
      <c r="O522" s="5707"/>
      <c r="P522" s="2466"/>
      <c r="Q522" s="1427"/>
      <c r="R522" s="5704"/>
      <c r="S522" s="5707"/>
      <c r="T522" s="5698"/>
      <c r="U522" s="7116"/>
      <c r="V522" s="5698"/>
      <c r="W522" s="7274"/>
      <c r="X522" s="5692"/>
      <c r="Y522" s="2150">
        <v>2</v>
      </c>
      <c r="Z522" s="5482" t="s">
        <v>1410</v>
      </c>
      <c r="AA522" s="5519" t="s">
        <v>1411</v>
      </c>
      <c r="AB522" s="5609">
        <v>150</v>
      </c>
      <c r="AC522" s="783">
        <v>40</v>
      </c>
      <c r="AD522" s="784">
        <f t="shared" ref="AD522:AD529" si="2387">AC522/AB522</f>
        <v>0.26666666666666666</v>
      </c>
      <c r="AE522" s="783">
        <v>40</v>
      </c>
      <c r="AF522" s="784">
        <f t="shared" ref="AF522:AF529" si="2388">AE522/AB522</f>
        <v>0.26666666666666666</v>
      </c>
      <c r="AG522" s="783">
        <v>30</v>
      </c>
      <c r="AH522" s="784">
        <f t="shared" ref="AH522:AH529" si="2389">AG522/AB522</f>
        <v>0.2</v>
      </c>
      <c r="AI522" s="783">
        <v>40</v>
      </c>
      <c r="AJ522" s="785">
        <f t="shared" ref="AJ522:AJ529" si="2390">AI522/AB522</f>
        <v>0.26666666666666666</v>
      </c>
      <c r="AK522" s="191">
        <f t="shared" si="2345"/>
        <v>1</v>
      </c>
      <c r="AL522" s="2309">
        <v>2</v>
      </c>
      <c r="AM522" s="90" t="s">
        <v>3520</v>
      </c>
      <c r="AN522" s="970" t="s">
        <v>1859</v>
      </c>
      <c r="AO522" s="970" t="s">
        <v>1860</v>
      </c>
      <c r="AP522" s="970" t="s">
        <v>1861</v>
      </c>
      <c r="AQ522" s="814">
        <v>100</v>
      </c>
      <c r="AR522" s="970" t="s">
        <v>1411</v>
      </c>
      <c r="AS522" s="1384" t="s">
        <v>1579</v>
      </c>
      <c r="AT522" s="1900"/>
      <c r="AU522" s="814" t="s">
        <v>1704</v>
      </c>
      <c r="AV522" s="6442">
        <v>150</v>
      </c>
      <c r="AW522" s="6442"/>
      <c r="AX522" s="4357">
        <f t="shared" si="2346"/>
        <v>40</v>
      </c>
      <c r="AY522" s="4357">
        <f t="shared" si="2347"/>
        <v>40</v>
      </c>
      <c r="AZ522" s="4411">
        <f t="shared" si="2348"/>
        <v>0</v>
      </c>
      <c r="BA522" s="5137">
        <f t="shared" si="2349"/>
        <v>1</v>
      </c>
      <c r="BB522" s="4450">
        <f t="shared" si="2350"/>
        <v>166</v>
      </c>
      <c r="BC522" s="4104">
        <f t="shared" si="2351"/>
        <v>-16</v>
      </c>
      <c r="BD522" s="1979">
        <f t="shared" si="2352"/>
        <v>1.1066666666666667</v>
      </c>
      <c r="BE522" s="4646">
        <f t="shared" si="2353"/>
        <v>0</v>
      </c>
      <c r="BF522" s="6442">
        <v>150</v>
      </c>
      <c r="BG522" s="6442"/>
      <c r="BH522" s="3772">
        <f t="shared" si="2156"/>
        <v>30</v>
      </c>
      <c r="BI522" s="3772">
        <f t="shared" si="2354"/>
        <v>32</v>
      </c>
      <c r="BJ522" s="3111">
        <f t="shared" si="2355"/>
        <v>-2</v>
      </c>
      <c r="BK522" s="3006">
        <f t="shared" si="2356"/>
        <v>1.0666666666666667</v>
      </c>
      <c r="BL522" s="3674">
        <f t="shared" si="2281"/>
        <v>126</v>
      </c>
      <c r="BM522" s="3122">
        <f t="shared" si="2357"/>
        <v>24</v>
      </c>
      <c r="BN522" s="1979">
        <f t="shared" si="2358"/>
        <v>0.84</v>
      </c>
      <c r="BO522" s="2776">
        <f t="shared" si="2359"/>
        <v>0</v>
      </c>
      <c r="BP522" s="3494"/>
      <c r="BQ522" s="6906">
        <v>150</v>
      </c>
      <c r="BR522" s="6906"/>
      <c r="BS522" s="2864">
        <f>SUM(FC522+FL522+FU522)</f>
        <v>40</v>
      </c>
      <c r="BT522" s="2570">
        <f t="shared" ref="BT522:BT528" si="2391">SUM(FD522+FM522+FV522)</f>
        <v>48</v>
      </c>
      <c r="BU522" s="2987">
        <f t="shared" si="2207"/>
        <v>-8</v>
      </c>
      <c r="BV522" s="3006">
        <f t="shared" si="2208"/>
        <v>1.2</v>
      </c>
      <c r="BW522" s="2361">
        <f t="shared" si="2209"/>
        <v>94</v>
      </c>
      <c r="BX522" s="2991">
        <f t="shared" si="2210"/>
        <v>56</v>
      </c>
      <c r="BY522" s="1979">
        <f t="shared" si="2211"/>
        <v>0.62666666666666671</v>
      </c>
      <c r="BZ522" s="3151"/>
      <c r="CA522" s="6656">
        <v>150</v>
      </c>
      <c r="CB522" s="6656"/>
      <c r="CC522" s="1757">
        <v>40</v>
      </c>
      <c r="CD522" s="1759">
        <v>46</v>
      </c>
      <c r="CE522" s="2359">
        <f t="shared" ref="CE522:CE533" si="2392">CC522-CD522</f>
        <v>-6</v>
      </c>
      <c r="CF522" s="1979">
        <f>CD522/CC522</f>
        <v>1.1499999999999999</v>
      </c>
      <c r="CG522" s="1971">
        <f t="shared" si="2361"/>
        <v>46</v>
      </c>
      <c r="CH522" s="2387">
        <f>CA522-CG522</f>
        <v>104</v>
      </c>
      <c r="CI522" s="1979">
        <f>CG522/CA522</f>
        <v>0.30666666666666664</v>
      </c>
      <c r="CJ522" s="942"/>
      <c r="CK522" s="942"/>
      <c r="CL522" s="2479"/>
      <c r="CM522" s="1675">
        <v>13</v>
      </c>
      <c r="CN522" s="1675">
        <v>13</v>
      </c>
      <c r="CO522" s="1676">
        <v>14</v>
      </c>
      <c r="CY522" s="5859">
        <v>150</v>
      </c>
      <c r="CZ522" s="5860"/>
      <c r="DA522" s="5111">
        <v>14</v>
      </c>
      <c r="DB522" s="5111">
        <v>15</v>
      </c>
      <c r="DC522" s="5112">
        <f>DB522-DA522</f>
        <v>1</v>
      </c>
      <c r="DD522" s="5113">
        <f>DB522/DA522</f>
        <v>1.0714285714285714</v>
      </c>
      <c r="DE522" s="5114">
        <f t="shared" si="2362"/>
        <v>141</v>
      </c>
      <c r="DF522" s="4154">
        <f t="shared" si="2363"/>
        <v>9</v>
      </c>
      <c r="DG522" s="4015">
        <f>DE522/CY522</f>
        <v>0.94</v>
      </c>
      <c r="DH522" s="5861">
        <v>150</v>
      </c>
      <c r="DI522" s="5862"/>
      <c r="DJ522" s="5122">
        <v>13</v>
      </c>
      <c r="DK522" s="5122">
        <v>17</v>
      </c>
      <c r="DL522" s="5123">
        <f t="shared" si="2364"/>
        <v>-4</v>
      </c>
      <c r="DM522" s="5124">
        <f>DK522/DJ522</f>
        <v>1.3076923076923077</v>
      </c>
      <c r="DN522" s="4533">
        <f t="shared" si="2365"/>
        <v>158</v>
      </c>
      <c r="DO522" s="4154">
        <f t="shared" si="2366"/>
        <v>-8</v>
      </c>
      <c r="DP522" s="4015">
        <f>DN522/DH522</f>
        <v>1.0533333333333332</v>
      </c>
      <c r="DQ522" s="5863">
        <v>150</v>
      </c>
      <c r="DR522" s="5863"/>
      <c r="DS522" s="5131">
        <v>13</v>
      </c>
      <c r="DT522" s="5131">
        <v>8</v>
      </c>
      <c r="DU522" s="5132">
        <f t="shared" si="2367"/>
        <v>5</v>
      </c>
      <c r="DV522" s="5106">
        <f>DT522/DS522</f>
        <v>0.61538461538461542</v>
      </c>
      <c r="DW522" s="2683">
        <f t="shared" si="2368"/>
        <v>166</v>
      </c>
      <c r="DX522" s="4154">
        <f t="shared" si="2369"/>
        <v>-16</v>
      </c>
      <c r="DY522" s="4015">
        <f>DW522/DQ522</f>
        <v>1.1066666666666667</v>
      </c>
      <c r="DZ522" s="5859">
        <v>150</v>
      </c>
      <c r="EA522" s="5860"/>
      <c r="EB522" s="1757">
        <v>10</v>
      </c>
      <c r="EC522" s="1757">
        <v>11</v>
      </c>
      <c r="ED522" s="3245">
        <f>EC522-EB522</f>
        <v>1</v>
      </c>
      <c r="EE522" s="1756">
        <f>EC522/EB522</f>
        <v>1.1000000000000001</v>
      </c>
      <c r="EF522" s="3281">
        <f t="shared" si="2370"/>
        <v>105</v>
      </c>
      <c r="EG522" s="1755">
        <f t="shared" si="2371"/>
        <v>45</v>
      </c>
      <c r="EH522" s="1756">
        <f>EF522/DZ522</f>
        <v>0.7</v>
      </c>
      <c r="EI522" s="5861">
        <v>150</v>
      </c>
      <c r="EJ522" s="5862"/>
      <c r="EK522" s="1757">
        <v>10</v>
      </c>
      <c r="EL522" s="1757">
        <v>10</v>
      </c>
      <c r="EM522" s="3245">
        <f t="shared" si="2372"/>
        <v>0</v>
      </c>
      <c r="EN522" s="1756">
        <f>EL522/EK522</f>
        <v>1</v>
      </c>
      <c r="EO522" s="3285">
        <f t="shared" si="2373"/>
        <v>115</v>
      </c>
      <c r="EP522" s="1755">
        <f t="shared" si="2374"/>
        <v>35</v>
      </c>
      <c r="EQ522" s="1756">
        <f>EO522/EI522</f>
        <v>0.76666666666666672</v>
      </c>
      <c r="ER522" s="5863">
        <v>150</v>
      </c>
      <c r="ES522" s="5863"/>
      <c r="ET522" s="3854">
        <v>10</v>
      </c>
      <c r="EU522" s="3854">
        <v>11</v>
      </c>
      <c r="EV522" s="1755">
        <f t="shared" si="2375"/>
        <v>-1</v>
      </c>
      <c r="EW522" s="1756">
        <f>EU522/ET522</f>
        <v>1.1000000000000001</v>
      </c>
      <c r="EX522" s="3621">
        <f t="shared" si="2376"/>
        <v>126</v>
      </c>
      <c r="EY522" s="1755">
        <f t="shared" si="2377"/>
        <v>24</v>
      </c>
      <c r="EZ522" s="4015">
        <f>EX522/ER522</f>
        <v>0.84</v>
      </c>
      <c r="FA522" s="6903">
        <v>150</v>
      </c>
      <c r="FB522" s="6903"/>
      <c r="FC522" s="2540">
        <v>14</v>
      </c>
      <c r="FD522" s="2540">
        <v>18</v>
      </c>
      <c r="FE522" s="1714">
        <f>FD522-FC522</f>
        <v>4</v>
      </c>
      <c r="FF522" s="1715">
        <f>FD522/FC522</f>
        <v>1.2857142857142858</v>
      </c>
      <c r="FG522" s="2957">
        <f t="shared" si="2378"/>
        <v>64</v>
      </c>
      <c r="FH522" s="1714">
        <f t="shared" si="2379"/>
        <v>86</v>
      </c>
      <c r="FI522" s="1715">
        <f>FG522/FA522</f>
        <v>0.42666666666666669</v>
      </c>
      <c r="FJ522" s="6904">
        <v>150</v>
      </c>
      <c r="FK522" s="6904"/>
      <c r="FL522" s="2540">
        <v>13</v>
      </c>
      <c r="FM522" s="2540">
        <v>15</v>
      </c>
      <c r="FN522" s="1714">
        <f t="shared" si="2380"/>
        <v>-2</v>
      </c>
      <c r="FO522" s="1715">
        <f>FM522/FL522</f>
        <v>1.1538461538461537</v>
      </c>
      <c r="FP522" s="2587">
        <f t="shared" si="2381"/>
        <v>79</v>
      </c>
      <c r="FQ522" s="1714">
        <f t="shared" si="2382"/>
        <v>71</v>
      </c>
      <c r="FR522" s="1715">
        <f>FP522/FJ522</f>
        <v>0.52666666666666662</v>
      </c>
      <c r="FS522" s="6904">
        <v>150</v>
      </c>
      <c r="FT522" s="6904"/>
      <c r="FU522" s="2540">
        <v>13</v>
      </c>
      <c r="FV522" s="2540">
        <v>15</v>
      </c>
      <c r="FW522" s="1714">
        <f t="shared" si="2383"/>
        <v>-2</v>
      </c>
      <c r="FX522" s="1715">
        <f>FV522/FU522</f>
        <v>1.1538461538461537</v>
      </c>
      <c r="FY522" s="2587">
        <f t="shared" si="2384"/>
        <v>94</v>
      </c>
      <c r="FZ522" s="1714">
        <f t="shared" si="2385"/>
        <v>56</v>
      </c>
      <c r="GA522" s="1715">
        <f>FY522/FS522</f>
        <v>0.62666666666666671</v>
      </c>
      <c r="GB522" s="3169">
        <f t="shared" si="2386"/>
        <v>7.333333333333325E-2</v>
      </c>
      <c r="GC522" s="2219">
        <v>0</v>
      </c>
      <c r="GD522" s="1895">
        <v>1</v>
      </c>
      <c r="GE522" s="5707"/>
      <c r="GF522" s="5707"/>
      <c r="GG522" s="5707"/>
      <c r="GH522" s="5707"/>
      <c r="GI522" s="5707"/>
      <c r="GJ522" s="5707"/>
      <c r="GK522" s="5707"/>
      <c r="GL522" s="2150">
        <v>2</v>
      </c>
      <c r="GM522" s="794" t="s">
        <v>1410</v>
      </c>
      <c r="GN522" s="676" t="s">
        <v>1411</v>
      </c>
      <c r="GO522" s="790">
        <v>150</v>
      </c>
      <c r="GP522" s="783">
        <v>40</v>
      </c>
      <c r="GQ522" s="2086">
        <v>46</v>
      </c>
      <c r="GR522" s="2086">
        <v>-6</v>
      </c>
      <c r="GS522" s="1895">
        <v>1.1499999999999999</v>
      </c>
      <c r="GT522" s="2086">
        <v>0</v>
      </c>
      <c r="GU522" s="2086">
        <v>150</v>
      </c>
      <c r="GV522" s="1895">
        <v>0</v>
      </c>
    </row>
    <row r="523" spans="1:204" ht="72" x14ac:dyDescent="0.25">
      <c r="B523" s="7145"/>
      <c r="C523" s="5685"/>
      <c r="D523" s="7164"/>
      <c r="E523" s="5685"/>
      <c r="F523" s="5707"/>
      <c r="G523" s="5707"/>
      <c r="H523" s="5707"/>
      <c r="I523" s="5707"/>
      <c r="J523" s="5707"/>
      <c r="K523" s="5707"/>
      <c r="L523" s="5707"/>
      <c r="M523" s="5707"/>
      <c r="N523" s="5698"/>
      <c r="O523" s="5707"/>
      <c r="P523" s="2466"/>
      <c r="Q523" s="1427"/>
      <c r="R523" s="5704"/>
      <c r="S523" s="5707"/>
      <c r="T523" s="5698"/>
      <c r="U523" s="7116"/>
      <c r="V523" s="5698"/>
      <c r="W523" s="7274"/>
      <c r="X523" s="5692"/>
      <c r="Y523" s="2151">
        <v>3</v>
      </c>
      <c r="Z523" s="5482" t="s">
        <v>1412</v>
      </c>
      <c r="AA523" s="5610" t="s">
        <v>1409</v>
      </c>
      <c r="AB523" s="5609">
        <v>12000</v>
      </c>
      <c r="AC523" s="783">
        <v>2000</v>
      </c>
      <c r="AD523" s="784">
        <f t="shared" si="2387"/>
        <v>0.16666666666666666</v>
      </c>
      <c r="AE523" s="783">
        <v>2000</v>
      </c>
      <c r="AF523" s="784">
        <f t="shared" si="2388"/>
        <v>0.16666666666666666</v>
      </c>
      <c r="AG523" s="783">
        <v>4000</v>
      </c>
      <c r="AH523" s="784">
        <f t="shared" si="2389"/>
        <v>0.33333333333333331</v>
      </c>
      <c r="AI523" s="783">
        <v>4000</v>
      </c>
      <c r="AJ523" s="785">
        <f t="shared" si="2390"/>
        <v>0.33333333333333331</v>
      </c>
      <c r="AK523" s="191">
        <f t="shared" si="2345"/>
        <v>1</v>
      </c>
      <c r="AL523" s="2309">
        <v>3</v>
      </c>
      <c r="AM523" s="90" t="s">
        <v>3521</v>
      </c>
      <c r="AN523" s="959" t="s">
        <v>1863</v>
      </c>
      <c r="AO523" s="970" t="s">
        <v>1862</v>
      </c>
      <c r="AP523" s="970" t="s">
        <v>1864</v>
      </c>
      <c r="AQ523" s="814">
        <v>100</v>
      </c>
      <c r="AR523" s="970" t="s">
        <v>1409</v>
      </c>
      <c r="AS523" s="1384" t="s">
        <v>1579</v>
      </c>
      <c r="AT523" s="1900"/>
      <c r="AU523" s="814" t="s">
        <v>1704</v>
      </c>
      <c r="AV523" s="6442">
        <v>12000</v>
      </c>
      <c r="AW523" s="6442"/>
      <c r="AX523" s="4357">
        <f t="shared" si="2346"/>
        <v>4000</v>
      </c>
      <c r="AY523" s="4357">
        <f t="shared" si="2347"/>
        <v>4380</v>
      </c>
      <c r="AZ523" s="4411">
        <f t="shared" si="2348"/>
        <v>-380</v>
      </c>
      <c r="BA523" s="5137">
        <f t="shared" si="2349"/>
        <v>1.095</v>
      </c>
      <c r="BB523" s="4450">
        <f t="shared" si="2350"/>
        <v>12683</v>
      </c>
      <c r="BC523" s="4104">
        <f t="shared" si="2351"/>
        <v>-683</v>
      </c>
      <c r="BD523" s="1979">
        <f t="shared" si="2352"/>
        <v>1.0569166666666667</v>
      </c>
      <c r="BE523" s="4646">
        <f t="shared" si="2353"/>
        <v>0</v>
      </c>
      <c r="BF523" s="6442">
        <v>12000</v>
      </c>
      <c r="BG523" s="6442"/>
      <c r="BH523" s="3772">
        <f t="shared" si="2156"/>
        <v>4000</v>
      </c>
      <c r="BI523" s="3772">
        <f t="shared" si="2354"/>
        <v>4080</v>
      </c>
      <c r="BJ523" s="3111">
        <f t="shared" si="2355"/>
        <v>-80</v>
      </c>
      <c r="BK523" s="3006">
        <f t="shared" si="2356"/>
        <v>1.02</v>
      </c>
      <c r="BL523" s="3674">
        <f t="shared" si="2281"/>
        <v>8303</v>
      </c>
      <c r="BM523" s="3122">
        <f t="shared" si="2357"/>
        <v>3697</v>
      </c>
      <c r="BN523" s="1979">
        <f t="shared" si="2358"/>
        <v>0.69191666666666662</v>
      </c>
      <c r="BO523" s="2776">
        <f t="shared" si="2359"/>
        <v>0</v>
      </c>
      <c r="BP523" s="3494"/>
      <c r="BQ523" s="6906">
        <v>12000</v>
      </c>
      <c r="BR523" s="6906"/>
      <c r="BS523" s="2864">
        <f t="shared" ref="BS523:BS529" si="2393">SUM(FC523+FL523+FU523)</f>
        <v>2000</v>
      </c>
      <c r="BT523" s="2570">
        <f t="shared" si="2391"/>
        <v>2063</v>
      </c>
      <c r="BU523" s="2987">
        <f t="shared" si="2207"/>
        <v>-63</v>
      </c>
      <c r="BV523" s="3006">
        <f t="shared" si="2208"/>
        <v>1.0315000000000001</v>
      </c>
      <c r="BW523" s="2361">
        <f t="shared" si="2209"/>
        <v>4223</v>
      </c>
      <c r="BX523" s="2991">
        <f t="shared" si="2210"/>
        <v>7777</v>
      </c>
      <c r="BY523" s="1979">
        <f t="shared" si="2211"/>
        <v>0.35191666666666666</v>
      </c>
      <c r="BZ523" s="3151"/>
      <c r="CA523" s="6656">
        <v>12000</v>
      </c>
      <c r="CB523" s="6656"/>
      <c r="CC523" s="1757">
        <v>2000</v>
      </c>
      <c r="CD523" s="1759">
        <v>2160</v>
      </c>
      <c r="CE523" s="2359">
        <f t="shared" si="2392"/>
        <v>-160</v>
      </c>
      <c r="CF523" s="1979">
        <f>CD523/CC523</f>
        <v>1.08</v>
      </c>
      <c r="CG523" s="1971">
        <f t="shared" si="2361"/>
        <v>2160</v>
      </c>
      <c r="CH523" s="2387">
        <f t="shared" ref="CH523:CH533" si="2394">CA523-CG523</f>
        <v>9840</v>
      </c>
      <c r="CI523" s="1979">
        <f>CG523/CA523</f>
        <v>0.18</v>
      </c>
      <c r="CJ523" s="942"/>
      <c r="CK523" s="942"/>
      <c r="CL523" s="2479"/>
      <c r="CM523" s="1675">
        <v>650</v>
      </c>
      <c r="CN523" s="1675">
        <v>650</v>
      </c>
      <c r="CO523" s="1676">
        <v>700</v>
      </c>
      <c r="CY523" s="5859">
        <v>12000</v>
      </c>
      <c r="CZ523" s="5860"/>
      <c r="DA523" s="5111">
        <v>1300</v>
      </c>
      <c r="DB523" s="5111">
        <v>1450</v>
      </c>
      <c r="DC523" s="5112">
        <f>DB523-DA523</f>
        <v>150</v>
      </c>
      <c r="DD523" s="5113">
        <f>DB523/DA523</f>
        <v>1.1153846153846154</v>
      </c>
      <c r="DE523" s="5114">
        <f t="shared" si="2362"/>
        <v>9753</v>
      </c>
      <c r="DF523" s="4154">
        <f t="shared" si="2363"/>
        <v>2247</v>
      </c>
      <c r="DG523" s="4015">
        <f>DE523/CY523</f>
        <v>0.81274999999999997</v>
      </c>
      <c r="DH523" s="5861">
        <v>12000</v>
      </c>
      <c r="DI523" s="5862"/>
      <c r="DJ523" s="5122">
        <v>1300</v>
      </c>
      <c r="DK523" s="5122">
        <v>1580</v>
      </c>
      <c r="DL523" s="5123">
        <f t="shared" si="2364"/>
        <v>-280</v>
      </c>
      <c r="DM523" s="5124">
        <f>DK523/DJ523</f>
        <v>1.2153846153846153</v>
      </c>
      <c r="DN523" s="4533">
        <f t="shared" si="2365"/>
        <v>11333</v>
      </c>
      <c r="DO523" s="4154">
        <f t="shared" si="2366"/>
        <v>667</v>
      </c>
      <c r="DP523" s="4015">
        <f>DN523/DH523</f>
        <v>0.94441666666666668</v>
      </c>
      <c r="DQ523" s="5863">
        <v>12000</v>
      </c>
      <c r="DR523" s="5863"/>
      <c r="DS523" s="5131">
        <v>1400</v>
      </c>
      <c r="DT523" s="5131">
        <v>1350</v>
      </c>
      <c r="DU523" s="5132">
        <f t="shared" si="2367"/>
        <v>50</v>
      </c>
      <c r="DV523" s="5106">
        <f>DT523/DS523</f>
        <v>0.9642857142857143</v>
      </c>
      <c r="DW523" s="2683">
        <f t="shared" si="2368"/>
        <v>12683</v>
      </c>
      <c r="DX523" s="4154">
        <f t="shared" si="2369"/>
        <v>-683</v>
      </c>
      <c r="DY523" s="4015">
        <f>DW523/DQ523</f>
        <v>1.0569166666666667</v>
      </c>
      <c r="DZ523" s="5859">
        <v>12000</v>
      </c>
      <c r="EA523" s="5860"/>
      <c r="EB523" s="1757">
        <v>1300</v>
      </c>
      <c r="EC523" s="1757">
        <v>1450</v>
      </c>
      <c r="ED523" s="3245">
        <f>EC523-EB523</f>
        <v>150</v>
      </c>
      <c r="EE523" s="1756">
        <f>EC523/EB523</f>
        <v>1.1153846153846154</v>
      </c>
      <c r="EF523" s="3281">
        <f t="shared" si="2370"/>
        <v>5673</v>
      </c>
      <c r="EG523" s="1755">
        <f t="shared" si="2371"/>
        <v>6327</v>
      </c>
      <c r="EH523" s="1756">
        <f>EF523/DZ523</f>
        <v>0.47275</v>
      </c>
      <c r="EI523" s="5861">
        <v>12000</v>
      </c>
      <c r="EJ523" s="5862"/>
      <c r="EK523" s="1757">
        <v>1300</v>
      </c>
      <c r="EL523" s="1757">
        <v>1350</v>
      </c>
      <c r="EM523" s="3245">
        <f t="shared" si="2372"/>
        <v>-50</v>
      </c>
      <c r="EN523" s="1756">
        <f>EL523/EK523</f>
        <v>1.0384615384615385</v>
      </c>
      <c r="EO523" s="3285">
        <f t="shared" si="2373"/>
        <v>7023</v>
      </c>
      <c r="EP523" s="1755">
        <f t="shared" si="2374"/>
        <v>4977</v>
      </c>
      <c r="EQ523" s="1756">
        <f>EO523/EI523</f>
        <v>0.58525000000000005</v>
      </c>
      <c r="ER523" s="5863">
        <v>12000</v>
      </c>
      <c r="ES523" s="5863"/>
      <c r="ET523" s="3854">
        <v>1400</v>
      </c>
      <c r="EU523" s="3854">
        <v>1280</v>
      </c>
      <c r="EV523" s="1755">
        <f t="shared" si="2375"/>
        <v>120</v>
      </c>
      <c r="EW523" s="1756">
        <f>EU523/ET523</f>
        <v>0.91428571428571426</v>
      </c>
      <c r="EX523" s="3621">
        <f t="shared" si="2376"/>
        <v>8303</v>
      </c>
      <c r="EY523" s="1755">
        <f t="shared" si="2377"/>
        <v>3697</v>
      </c>
      <c r="EZ523" s="4015">
        <f>EX523/ER523</f>
        <v>0.69191666666666662</v>
      </c>
      <c r="FA523" s="6903">
        <v>12000</v>
      </c>
      <c r="FB523" s="6903"/>
      <c r="FC523" s="2540">
        <v>650</v>
      </c>
      <c r="FD523" s="2540">
        <v>690</v>
      </c>
      <c r="FE523" s="1714">
        <f>FD523-FC523</f>
        <v>40</v>
      </c>
      <c r="FF523" s="1715">
        <f>FD523/FC523</f>
        <v>1.0615384615384615</v>
      </c>
      <c r="FG523" s="2957">
        <f t="shared" si="2378"/>
        <v>2850</v>
      </c>
      <c r="FH523" s="1714">
        <f t="shared" si="2379"/>
        <v>9150</v>
      </c>
      <c r="FI523" s="1715">
        <f>FG523/FA523</f>
        <v>0.23749999999999999</v>
      </c>
      <c r="FJ523" s="6904">
        <v>12000</v>
      </c>
      <c r="FK523" s="6904"/>
      <c r="FL523" s="2540">
        <v>650</v>
      </c>
      <c r="FM523" s="2540">
        <v>723</v>
      </c>
      <c r="FN523" s="1714">
        <f t="shared" si="2380"/>
        <v>-73</v>
      </c>
      <c r="FO523" s="1715">
        <f>FM523/FL523</f>
        <v>1.1123076923076922</v>
      </c>
      <c r="FP523" s="2587">
        <f t="shared" si="2381"/>
        <v>3573</v>
      </c>
      <c r="FQ523" s="1714">
        <f t="shared" si="2382"/>
        <v>8427</v>
      </c>
      <c r="FR523" s="1715">
        <f>FP523/FJ523</f>
        <v>0.29775000000000001</v>
      </c>
      <c r="FS523" s="6904">
        <v>12000</v>
      </c>
      <c r="FT523" s="6904"/>
      <c r="FU523" s="2540">
        <v>700</v>
      </c>
      <c r="FV523" s="2540">
        <v>650</v>
      </c>
      <c r="FW523" s="1714">
        <f t="shared" si="2383"/>
        <v>50</v>
      </c>
      <c r="FX523" s="1715">
        <f>FV523/FU523</f>
        <v>0.9285714285714286</v>
      </c>
      <c r="FY523" s="2587">
        <f t="shared" si="2384"/>
        <v>4223</v>
      </c>
      <c r="FZ523" s="1714">
        <f t="shared" si="2385"/>
        <v>7777</v>
      </c>
      <c r="GA523" s="1715">
        <f>FY523/FS523</f>
        <v>0.35191666666666666</v>
      </c>
      <c r="GB523" s="3169">
        <f t="shared" si="2386"/>
        <v>0.12083333333333335</v>
      </c>
      <c r="GC523" s="2219">
        <v>0</v>
      </c>
      <c r="GD523" s="1895">
        <v>1</v>
      </c>
      <c r="GE523" s="5707"/>
      <c r="GF523" s="5707"/>
      <c r="GG523" s="5707"/>
      <c r="GH523" s="5707"/>
      <c r="GI523" s="5707"/>
      <c r="GJ523" s="5707"/>
      <c r="GK523" s="5707"/>
      <c r="GL523" s="2151">
        <v>3</v>
      </c>
      <c r="GM523" s="794" t="s">
        <v>1412</v>
      </c>
      <c r="GN523" s="795" t="s">
        <v>1409</v>
      </c>
      <c r="GO523" s="790">
        <v>12000</v>
      </c>
      <c r="GP523" s="783">
        <v>2000</v>
      </c>
      <c r="GQ523" s="2086">
        <v>2160</v>
      </c>
      <c r="GR523" s="2086">
        <v>-160</v>
      </c>
      <c r="GS523" s="1895">
        <v>1.08</v>
      </c>
      <c r="GT523" s="2086">
        <v>0</v>
      </c>
      <c r="GU523" s="2086">
        <v>12000</v>
      </c>
      <c r="GV523" s="1895">
        <v>0</v>
      </c>
    </row>
    <row r="524" spans="1:204" ht="51" x14ac:dyDescent="0.25">
      <c r="B524" s="7145"/>
      <c r="C524" s="5685"/>
      <c r="D524" s="7164"/>
      <c r="E524" s="5685"/>
      <c r="F524" s="5707"/>
      <c r="G524" s="5707"/>
      <c r="H524" s="5707"/>
      <c r="I524" s="5707"/>
      <c r="J524" s="5707"/>
      <c r="K524" s="5707"/>
      <c r="L524" s="5707"/>
      <c r="M524" s="5707"/>
      <c r="N524" s="5698"/>
      <c r="O524" s="5707"/>
      <c r="P524" s="2466"/>
      <c r="Q524" s="1427"/>
      <c r="R524" s="5704"/>
      <c r="S524" s="5707"/>
      <c r="T524" s="5698"/>
      <c r="U524" s="7116"/>
      <c r="V524" s="5698"/>
      <c r="W524" s="7274"/>
      <c r="X524" s="5692"/>
      <c r="Y524" s="2151">
        <v>4</v>
      </c>
      <c r="Z524" s="5482" t="s">
        <v>1413</v>
      </c>
      <c r="AA524" s="5610" t="s">
        <v>1409</v>
      </c>
      <c r="AB524" s="5609">
        <v>16000</v>
      </c>
      <c r="AC524" s="783">
        <v>4500</v>
      </c>
      <c r="AD524" s="784">
        <f t="shared" si="2387"/>
        <v>0.28125</v>
      </c>
      <c r="AE524" s="783">
        <v>4000</v>
      </c>
      <c r="AF524" s="784">
        <f t="shared" si="2388"/>
        <v>0.25</v>
      </c>
      <c r="AG524" s="783">
        <v>2250</v>
      </c>
      <c r="AH524" s="784">
        <f t="shared" si="2389"/>
        <v>0.140625</v>
      </c>
      <c r="AI524" s="783">
        <v>5250</v>
      </c>
      <c r="AJ524" s="785">
        <f t="shared" si="2390"/>
        <v>0.328125</v>
      </c>
      <c r="AK524" s="191">
        <f t="shared" si="2345"/>
        <v>1</v>
      </c>
      <c r="AL524" s="2309">
        <v>4</v>
      </c>
      <c r="AM524" s="90" t="s">
        <v>3522</v>
      </c>
      <c r="AN524" s="959" t="s">
        <v>1866</v>
      </c>
      <c r="AO524" s="970" t="s">
        <v>1865</v>
      </c>
      <c r="AP524" s="970" t="s">
        <v>1867</v>
      </c>
      <c r="AQ524" s="814">
        <v>100</v>
      </c>
      <c r="AR524" s="970" t="s">
        <v>1409</v>
      </c>
      <c r="AS524" s="1384" t="s">
        <v>1579</v>
      </c>
      <c r="AT524" s="1900"/>
      <c r="AU524" s="814" t="s">
        <v>1704</v>
      </c>
      <c r="AV524" s="6442">
        <v>16000</v>
      </c>
      <c r="AW524" s="6442"/>
      <c r="AX524" s="4357">
        <f t="shared" si="2346"/>
        <v>5250</v>
      </c>
      <c r="AY524" s="4357">
        <f t="shared" si="2347"/>
        <v>4630</v>
      </c>
      <c r="AZ524" s="4411">
        <f t="shared" si="2348"/>
        <v>620</v>
      </c>
      <c r="BA524" s="5137">
        <f t="shared" si="2349"/>
        <v>0.88190476190476186</v>
      </c>
      <c r="BB524" s="4450">
        <f t="shared" si="2350"/>
        <v>18145</v>
      </c>
      <c r="BC524" s="4104">
        <f t="shared" si="2351"/>
        <v>-2145</v>
      </c>
      <c r="BD524" s="1979">
        <f t="shared" si="2352"/>
        <v>1.1340625</v>
      </c>
      <c r="BE524" s="4646">
        <f t="shared" si="2353"/>
        <v>0</v>
      </c>
      <c r="BF524" s="6442">
        <v>16000</v>
      </c>
      <c r="BG524" s="6442"/>
      <c r="BH524" s="3772">
        <f t="shared" si="2156"/>
        <v>2250</v>
      </c>
      <c r="BI524" s="3772">
        <f t="shared" si="2354"/>
        <v>2150</v>
      </c>
      <c r="BJ524" s="3111">
        <f t="shared" si="2355"/>
        <v>100</v>
      </c>
      <c r="BK524" s="3006">
        <f t="shared" si="2356"/>
        <v>0.9555555555555556</v>
      </c>
      <c r="BL524" s="3674">
        <f t="shared" si="2281"/>
        <v>13515</v>
      </c>
      <c r="BM524" s="3122">
        <f t="shared" si="2357"/>
        <v>2485</v>
      </c>
      <c r="BN524" s="1979">
        <f t="shared" si="2358"/>
        <v>0.84468750000000004</v>
      </c>
      <c r="BO524" s="2776">
        <f t="shared" si="2359"/>
        <v>0</v>
      </c>
      <c r="BP524" s="3494"/>
      <c r="BQ524" s="6906">
        <v>16000</v>
      </c>
      <c r="BR524" s="6906"/>
      <c r="BS524" s="2864">
        <f t="shared" si="2393"/>
        <v>4000</v>
      </c>
      <c r="BT524" s="2570">
        <f t="shared" si="2391"/>
        <v>4265</v>
      </c>
      <c r="BU524" s="2987">
        <f t="shared" si="2207"/>
        <v>-265</v>
      </c>
      <c r="BV524" s="3006">
        <f t="shared" si="2208"/>
        <v>1.0662499999999999</v>
      </c>
      <c r="BW524" s="2361">
        <f t="shared" si="2209"/>
        <v>11365</v>
      </c>
      <c r="BX524" s="2991">
        <f t="shared" si="2210"/>
        <v>4635</v>
      </c>
      <c r="BY524" s="1979">
        <f t="shared" si="2211"/>
        <v>0.71031250000000001</v>
      </c>
      <c r="BZ524" s="3151"/>
      <c r="CA524" s="6656">
        <v>16000</v>
      </c>
      <c r="CB524" s="6656"/>
      <c r="CC524" s="1757">
        <v>4500</v>
      </c>
      <c r="CD524" s="1759">
        <v>7100</v>
      </c>
      <c r="CE524" s="2359">
        <f t="shared" si="2392"/>
        <v>-2600</v>
      </c>
      <c r="CF524" s="1979">
        <f t="shared" ref="CF524" si="2395">CD524/CC524</f>
        <v>1.5777777777777777</v>
      </c>
      <c r="CG524" s="1971">
        <f t="shared" si="2361"/>
        <v>7100</v>
      </c>
      <c r="CH524" s="2387">
        <f t="shared" si="2394"/>
        <v>8900</v>
      </c>
      <c r="CI524" s="1979">
        <f t="shared" ref="CI524:CI529" si="2396">CG524/CA524</f>
        <v>0.44374999999999998</v>
      </c>
      <c r="CJ524" s="2479"/>
      <c r="CK524" s="942"/>
      <c r="CL524" s="2479"/>
      <c r="CM524" s="1675">
        <v>1500</v>
      </c>
      <c r="CN524" s="1675">
        <v>1500</v>
      </c>
      <c r="CO524" s="1675">
        <v>1500</v>
      </c>
      <c r="CY524" s="5859">
        <v>16000</v>
      </c>
      <c r="CZ524" s="5860"/>
      <c r="DA524" s="5111">
        <v>1750</v>
      </c>
      <c r="DB524" s="5111">
        <v>1800</v>
      </c>
      <c r="DC524" s="5112">
        <f t="shared" ref="DC524:DC529" si="2397">DB524-DA524</f>
        <v>50</v>
      </c>
      <c r="DD524" s="5113">
        <f>DB524/DA524</f>
        <v>1.0285714285714285</v>
      </c>
      <c r="DE524" s="5114">
        <f t="shared" si="2362"/>
        <v>15315</v>
      </c>
      <c r="DF524" s="4154">
        <f t="shared" si="2363"/>
        <v>685</v>
      </c>
      <c r="DG524" s="4015">
        <f t="shared" ref="DG524:DG529" si="2398">DE524/CY524</f>
        <v>0.95718749999999997</v>
      </c>
      <c r="DH524" s="5861">
        <v>16000</v>
      </c>
      <c r="DI524" s="5862"/>
      <c r="DJ524" s="5125">
        <v>1750</v>
      </c>
      <c r="DK524" s="5125">
        <v>1900</v>
      </c>
      <c r="DL524" s="5123">
        <f t="shared" si="2364"/>
        <v>-150</v>
      </c>
      <c r="DM524" s="5124">
        <f>DK524/DJ524</f>
        <v>1.0857142857142856</v>
      </c>
      <c r="DN524" s="4533">
        <f t="shared" si="2365"/>
        <v>17215</v>
      </c>
      <c r="DO524" s="4154">
        <f t="shared" si="2366"/>
        <v>-1215</v>
      </c>
      <c r="DP524" s="4015">
        <f t="shared" ref="DP524:DP529" si="2399">DN524/DH524</f>
        <v>1.0759375</v>
      </c>
      <c r="DQ524" s="5863">
        <v>16000</v>
      </c>
      <c r="DR524" s="5863"/>
      <c r="DS524" s="5133">
        <v>1750</v>
      </c>
      <c r="DT524" s="5133">
        <v>930</v>
      </c>
      <c r="DU524" s="5132">
        <f t="shared" si="2367"/>
        <v>820</v>
      </c>
      <c r="DV524" s="5106">
        <f t="shared" ref="DV524" si="2400">DT524/DS524</f>
        <v>0.53142857142857147</v>
      </c>
      <c r="DW524" s="2683">
        <f t="shared" si="2368"/>
        <v>18145</v>
      </c>
      <c r="DX524" s="4154">
        <f t="shared" si="2369"/>
        <v>-2145</v>
      </c>
      <c r="DY524" s="4015">
        <f t="shared" ref="DY524:DY529" si="2401">DW524/DQ524</f>
        <v>1.1340625</v>
      </c>
      <c r="DZ524" s="5859">
        <v>16000</v>
      </c>
      <c r="EA524" s="5860"/>
      <c r="EB524" s="1757">
        <v>750</v>
      </c>
      <c r="EC524" s="1757">
        <v>700</v>
      </c>
      <c r="ED524" s="3245">
        <f t="shared" ref="ED524:ED529" si="2402">EC524-EB524</f>
        <v>-50</v>
      </c>
      <c r="EE524" s="1756">
        <f>EC524/EB524</f>
        <v>0.93333333333333335</v>
      </c>
      <c r="EF524" s="3281">
        <f t="shared" si="2370"/>
        <v>12065</v>
      </c>
      <c r="EG524" s="1755">
        <f t="shared" si="2371"/>
        <v>3935</v>
      </c>
      <c r="EH524" s="1756">
        <f t="shared" ref="EH524:EH529" si="2403">EF524/DZ524</f>
        <v>0.75406249999999997</v>
      </c>
      <c r="EI524" s="5861">
        <v>16000</v>
      </c>
      <c r="EJ524" s="5862"/>
      <c r="EK524" s="3269">
        <v>750</v>
      </c>
      <c r="EL524" s="3269">
        <v>700</v>
      </c>
      <c r="EM524" s="3245">
        <f t="shared" si="2372"/>
        <v>50</v>
      </c>
      <c r="EN524" s="1756">
        <f>EL524/EK524</f>
        <v>0.93333333333333335</v>
      </c>
      <c r="EO524" s="3285">
        <f t="shared" si="2373"/>
        <v>12765</v>
      </c>
      <c r="EP524" s="1755">
        <f t="shared" si="2374"/>
        <v>3235</v>
      </c>
      <c r="EQ524" s="1756">
        <f t="shared" ref="EQ524:EQ529" si="2404">EO524/EI524</f>
        <v>0.79781250000000004</v>
      </c>
      <c r="ER524" s="5863">
        <v>16000</v>
      </c>
      <c r="ES524" s="5863"/>
      <c r="ET524" s="3855">
        <v>750</v>
      </c>
      <c r="EU524" s="3855">
        <v>750</v>
      </c>
      <c r="EV524" s="1755">
        <f t="shared" si="2375"/>
        <v>0</v>
      </c>
      <c r="EW524" s="1756">
        <f t="shared" ref="EW524" si="2405">EU524/ET524</f>
        <v>1</v>
      </c>
      <c r="EX524" s="3621">
        <f t="shared" si="2376"/>
        <v>13515</v>
      </c>
      <c r="EY524" s="1755">
        <f t="shared" si="2377"/>
        <v>2485</v>
      </c>
      <c r="EZ524" s="4015">
        <f t="shared" ref="EZ524:EZ529" si="2406">EX524/ER524</f>
        <v>0.84468750000000004</v>
      </c>
      <c r="FA524" s="6903">
        <v>16000</v>
      </c>
      <c r="FB524" s="6903"/>
      <c r="FC524" s="2540">
        <v>1300</v>
      </c>
      <c r="FD524" s="2540">
        <v>1285</v>
      </c>
      <c r="FE524" s="1714">
        <f t="shared" ref="FE524:FE529" si="2407">FD524-FC524</f>
        <v>-15</v>
      </c>
      <c r="FF524" s="1715">
        <f>FD524/FC524</f>
        <v>0.9884615384615385</v>
      </c>
      <c r="FG524" s="2957">
        <f t="shared" si="2378"/>
        <v>8385</v>
      </c>
      <c r="FH524" s="1714">
        <f t="shared" si="2379"/>
        <v>7615</v>
      </c>
      <c r="FI524" s="1715">
        <f t="shared" ref="FI524:FI529" si="2408">FG524/FA524</f>
        <v>0.52406249999999999</v>
      </c>
      <c r="FJ524" s="6904">
        <v>16000</v>
      </c>
      <c r="FK524" s="6904"/>
      <c r="FL524" s="2656">
        <v>1300</v>
      </c>
      <c r="FM524" s="2656">
        <v>1480</v>
      </c>
      <c r="FN524" s="1714">
        <f t="shared" si="2380"/>
        <v>-180</v>
      </c>
      <c r="FO524" s="1715">
        <f>FM524/FL524</f>
        <v>1.1384615384615384</v>
      </c>
      <c r="FP524" s="2587">
        <f t="shared" si="2381"/>
        <v>9865</v>
      </c>
      <c r="FQ524" s="1714">
        <f t="shared" si="2382"/>
        <v>6135</v>
      </c>
      <c r="FR524" s="1715">
        <f t="shared" ref="FR524:FR529" si="2409">FP524/FJ524</f>
        <v>0.61656250000000001</v>
      </c>
      <c r="FS524" s="6904">
        <v>16000</v>
      </c>
      <c r="FT524" s="6904"/>
      <c r="FU524" s="2656">
        <v>1400</v>
      </c>
      <c r="FV524" s="2656">
        <v>1500</v>
      </c>
      <c r="FW524" s="1714">
        <f t="shared" si="2383"/>
        <v>-100</v>
      </c>
      <c r="FX524" s="1715">
        <f t="shared" ref="FX524:FX529" si="2410">FV524/FU524</f>
        <v>1.0714285714285714</v>
      </c>
      <c r="FY524" s="2587">
        <f t="shared" si="2384"/>
        <v>11365</v>
      </c>
      <c r="FZ524" s="1714">
        <f t="shared" si="2385"/>
        <v>4635</v>
      </c>
      <c r="GA524" s="1715">
        <f t="shared" ref="GA524:GA529" si="2411">FY524/FS524</f>
        <v>0.71031250000000001</v>
      </c>
      <c r="GB524" s="3169">
        <f t="shared" si="2386"/>
        <v>4.3749999999999956E-2</v>
      </c>
      <c r="GC524" s="2219">
        <v>0</v>
      </c>
      <c r="GD524" s="1895">
        <v>1</v>
      </c>
      <c r="GE524" s="5707"/>
      <c r="GF524" s="5707"/>
      <c r="GG524" s="5707"/>
      <c r="GH524" s="5707"/>
      <c r="GI524" s="5707"/>
      <c r="GJ524" s="5707"/>
      <c r="GK524" s="5707"/>
      <c r="GL524" s="2151">
        <v>4</v>
      </c>
      <c r="GM524" s="794" t="s">
        <v>1413</v>
      </c>
      <c r="GN524" s="795" t="s">
        <v>1409</v>
      </c>
      <c r="GO524" s="790">
        <v>16000</v>
      </c>
      <c r="GP524" s="783">
        <v>4500</v>
      </c>
      <c r="GQ524" s="2086">
        <v>7100</v>
      </c>
      <c r="GR524" s="2086">
        <v>-2600</v>
      </c>
      <c r="GS524" s="1895">
        <v>1.5777777777777777</v>
      </c>
      <c r="GT524" s="2086">
        <v>0</v>
      </c>
      <c r="GU524" s="2086">
        <v>16000</v>
      </c>
      <c r="GV524" s="1895">
        <v>0</v>
      </c>
    </row>
    <row r="525" spans="1:204" ht="54" customHeight="1" x14ac:dyDescent="0.25">
      <c r="B525" s="7145"/>
      <c r="C525" s="5685"/>
      <c r="D525" s="7164"/>
      <c r="E525" s="5685"/>
      <c r="F525" s="5707"/>
      <c r="G525" s="5707"/>
      <c r="H525" s="5707"/>
      <c r="I525" s="5707"/>
      <c r="J525" s="5707"/>
      <c r="K525" s="5707"/>
      <c r="L525" s="5707"/>
      <c r="M525" s="5707"/>
      <c r="N525" s="5698"/>
      <c r="O525" s="5707"/>
      <c r="P525" s="2466"/>
      <c r="Q525" s="1427"/>
      <c r="R525" s="5704"/>
      <c r="S525" s="5707"/>
      <c r="T525" s="5698"/>
      <c r="U525" s="7116"/>
      <c r="V525" s="5698"/>
      <c r="W525" s="7274"/>
      <c r="X525" s="5692"/>
      <c r="Y525" s="2096">
        <v>5</v>
      </c>
      <c r="Z525" s="5483" t="s">
        <v>1414</v>
      </c>
      <c r="AA525" s="5610" t="s">
        <v>1415</v>
      </c>
      <c r="AB525" s="5609">
        <v>1</v>
      </c>
      <c r="AC525" s="783">
        <v>0</v>
      </c>
      <c r="AD525" s="784">
        <f t="shared" si="2387"/>
        <v>0</v>
      </c>
      <c r="AE525" s="783">
        <v>1</v>
      </c>
      <c r="AF525" s="784">
        <f t="shared" si="2388"/>
        <v>1</v>
      </c>
      <c r="AG525" s="783">
        <v>0</v>
      </c>
      <c r="AH525" s="784">
        <f t="shared" si="2389"/>
        <v>0</v>
      </c>
      <c r="AI525" s="783">
        <v>0</v>
      </c>
      <c r="AJ525" s="785">
        <f t="shared" si="2390"/>
        <v>0</v>
      </c>
      <c r="AK525" s="191">
        <f t="shared" si="2345"/>
        <v>1</v>
      </c>
      <c r="AL525" s="2309">
        <v>5</v>
      </c>
      <c r="AM525" s="90" t="s">
        <v>3523</v>
      </c>
      <c r="AN525" s="970" t="s">
        <v>1868</v>
      </c>
      <c r="AO525" s="970" t="s">
        <v>1869</v>
      </c>
      <c r="AP525" s="970" t="s">
        <v>1871</v>
      </c>
      <c r="AQ525" s="814">
        <v>100</v>
      </c>
      <c r="AR525" s="977" t="s">
        <v>1870</v>
      </c>
      <c r="AS525" s="1384" t="s">
        <v>1434</v>
      </c>
      <c r="AT525" s="1900"/>
      <c r="AU525" s="814" t="s">
        <v>1704</v>
      </c>
      <c r="AV525" s="6443">
        <v>1</v>
      </c>
      <c r="AW525" s="6443"/>
      <c r="AX525" s="4371">
        <f t="shared" si="2346"/>
        <v>0</v>
      </c>
      <c r="AY525" s="4371">
        <f t="shared" si="2347"/>
        <v>0</v>
      </c>
      <c r="AZ525" s="4320">
        <f t="shared" si="2348"/>
        <v>0</v>
      </c>
      <c r="BA525" s="4372" t="e">
        <f t="shared" si="2349"/>
        <v>#DIV/0!</v>
      </c>
      <c r="BB525" s="3368">
        <f t="shared" ref="BB525" si="2412">SUM(DW525)</f>
        <v>0</v>
      </c>
      <c r="BC525" s="2843">
        <f t="shared" si="2351"/>
        <v>1</v>
      </c>
      <c r="BD525" s="4372">
        <f t="shared" si="2352"/>
        <v>0</v>
      </c>
      <c r="BE525" s="4646">
        <f t="shared" si="2353"/>
        <v>0</v>
      </c>
      <c r="BF525" s="6442">
        <v>1</v>
      </c>
      <c r="BG525" s="6442"/>
      <c r="BH525" s="3772">
        <f t="shared" si="2156"/>
        <v>0</v>
      </c>
      <c r="BI525" s="3772">
        <f t="shared" si="2354"/>
        <v>0</v>
      </c>
      <c r="BJ525" s="3111">
        <f t="shared" si="2355"/>
        <v>0</v>
      </c>
      <c r="BK525" s="3006" t="e">
        <f t="shared" si="2356"/>
        <v>#DIV/0!</v>
      </c>
      <c r="BL525" s="3674">
        <f t="shared" si="2281"/>
        <v>0</v>
      </c>
      <c r="BM525" s="3122">
        <f t="shared" si="2357"/>
        <v>1</v>
      </c>
      <c r="BN525" s="1979">
        <f t="shared" si="2358"/>
        <v>0</v>
      </c>
      <c r="BO525" s="2776">
        <f t="shared" si="2359"/>
        <v>0</v>
      </c>
      <c r="BP525" s="3494"/>
      <c r="BQ525" s="6906">
        <v>1</v>
      </c>
      <c r="BR525" s="6906"/>
      <c r="BS525" s="2864">
        <f t="shared" si="2393"/>
        <v>1</v>
      </c>
      <c r="BT525" s="2570">
        <f t="shared" si="2391"/>
        <v>0</v>
      </c>
      <c r="BU525" s="2987">
        <f t="shared" si="2207"/>
        <v>1</v>
      </c>
      <c r="BV525" s="3006">
        <f t="shared" si="2208"/>
        <v>0</v>
      </c>
      <c r="BW525" s="2361">
        <f t="shared" si="2209"/>
        <v>0</v>
      </c>
      <c r="BX525" s="2991">
        <f t="shared" si="2210"/>
        <v>1</v>
      </c>
      <c r="BY525" s="1979">
        <f t="shared" si="2211"/>
        <v>0</v>
      </c>
      <c r="BZ525" s="3151"/>
      <c r="CA525" s="6656">
        <v>1</v>
      </c>
      <c r="CB525" s="6656"/>
      <c r="CC525" s="1757">
        <v>0</v>
      </c>
      <c r="CD525" s="1759">
        <v>0</v>
      </c>
      <c r="CE525" s="2359">
        <f t="shared" si="2392"/>
        <v>0</v>
      </c>
      <c r="CF525" s="1979">
        <v>0</v>
      </c>
      <c r="CG525" s="1971">
        <f t="shared" si="2361"/>
        <v>0</v>
      </c>
      <c r="CH525" s="2387">
        <f t="shared" si="2394"/>
        <v>1</v>
      </c>
      <c r="CI525" s="1979">
        <f t="shared" si="2396"/>
        <v>0</v>
      </c>
      <c r="CJ525" s="942"/>
      <c r="CK525" s="942"/>
      <c r="CL525" s="2479"/>
      <c r="CM525" s="1675">
        <v>0</v>
      </c>
      <c r="CN525" s="1675">
        <v>0</v>
      </c>
      <c r="CO525" s="1675">
        <v>0</v>
      </c>
      <c r="CY525" s="5857">
        <v>1</v>
      </c>
      <c r="CZ525" s="5858"/>
      <c r="DA525" s="4373"/>
      <c r="DB525" s="4373"/>
      <c r="DC525" s="4374">
        <f t="shared" si="2397"/>
        <v>0</v>
      </c>
      <c r="DD525" s="4375">
        <v>1</v>
      </c>
      <c r="DE525" s="4376">
        <f t="shared" si="2362"/>
        <v>0</v>
      </c>
      <c r="DF525" s="4377">
        <f t="shared" si="2363"/>
        <v>1</v>
      </c>
      <c r="DG525" s="4375">
        <f t="shared" si="2398"/>
        <v>0</v>
      </c>
      <c r="DH525" s="5857">
        <v>1</v>
      </c>
      <c r="DI525" s="5858"/>
      <c r="DJ525" s="4378"/>
      <c r="DK525" s="4378"/>
      <c r="DL525" s="4374">
        <f t="shared" si="2364"/>
        <v>0</v>
      </c>
      <c r="DM525" s="4375">
        <v>1</v>
      </c>
      <c r="DN525" s="4379">
        <f t="shared" si="2365"/>
        <v>0</v>
      </c>
      <c r="DO525" s="4377">
        <f t="shared" si="2366"/>
        <v>1</v>
      </c>
      <c r="DP525" s="4375">
        <f t="shared" si="2399"/>
        <v>0</v>
      </c>
      <c r="DQ525" s="5857">
        <v>1</v>
      </c>
      <c r="DR525" s="5857"/>
      <c r="DS525" s="4380"/>
      <c r="DT525" s="4380"/>
      <c r="DU525" s="4377">
        <f t="shared" si="2367"/>
        <v>0</v>
      </c>
      <c r="DV525" s="4375">
        <v>1</v>
      </c>
      <c r="DW525" s="3376">
        <f t="shared" si="2368"/>
        <v>0</v>
      </c>
      <c r="DX525" s="4377">
        <f t="shared" si="2369"/>
        <v>1</v>
      </c>
      <c r="DY525" s="4375">
        <f t="shared" si="2401"/>
        <v>0</v>
      </c>
      <c r="DZ525" s="5859">
        <v>1</v>
      </c>
      <c r="EA525" s="5860"/>
      <c r="EB525" s="1757">
        <v>0</v>
      </c>
      <c r="EC525" s="1757">
        <v>0</v>
      </c>
      <c r="ED525" s="3245">
        <f t="shared" si="2402"/>
        <v>0</v>
      </c>
      <c r="EE525" s="1756">
        <v>1</v>
      </c>
      <c r="EF525" s="3281">
        <f t="shared" si="2370"/>
        <v>0</v>
      </c>
      <c r="EG525" s="1755">
        <f t="shared" si="2371"/>
        <v>1</v>
      </c>
      <c r="EH525" s="1756">
        <f t="shared" si="2403"/>
        <v>0</v>
      </c>
      <c r="EI525" s="5861">
        <v>1</v>
      </c>
      <c r="EJ525" s="5862"/>
      <c r="EK525" s="3269">
        <v>0</v>
      </c>
      <c r="EL525" s="3269">
        <v>0</v>
      </c>
      <c r="EM525" s="3245">
        <f t="shared" si="2372"/>
        <v>0</v>
      </c>
      <c r="EN525" s="1756">
        <v>1</v>
      </c>
      <c r="EO525" s="3285">
        <f t="shared" si="2373"/>
        <v>0</v>
      </c>
      <c r="EP525" s="1755">
        <f t="shared" si="2374"/>
        <v>1</v>
      </c>
      <c r="EQ525" s="1756">
        <f t="shared" si="2404"/>
        <v>0</v>
      </c>
      <c r="ER525" s="5863">
        <v>1</v>
      </c>
      <c r="ES525" s="5863"/>
      <c r="ET525" s="3855">
        <v>0</v>
      </c>
      <c r="EU525" s="3855">
        <v>0</v>
      </c>
      <c r="EV525" s="1755">
        <f t="shared" si="2375"/>
        <v>0</v>
      </c>
      <c r="EW525" s="1756">
        <v>1</v>
      </c>
      <c r="EX525" s="3621">
        <f t="shared" si="2376"/>
        <v>0</v>
      </c>
      <c r="EY525" s="1755">
        <f t="shared" si="2377"/>
        <v>1</v>
      </c>
      <c r="EZ525" s="4016">
        <f t="shared" si="2406"/>
        <v>0</v>
      </c>
      <c r="FA525" s="6903">
        <v>1</v>
      </c>
      <c r="FB525" s="6903"/>
      <c r="FC525" s="2540">
        <v>0</v>
      </c>
      <c r="FD525" s="2540">
        <v>0</v>
      </c>
      <c r="FE525" s="1714">
        <f t="shared" si="2407"/>
        <v>0</v>
      </c>
      <c r="FF525" s="1715">
        <v>1</v>
      </c>
      <c r="FG525" s="2957">
        <f t="shared" si="2378"/>
        <v>0</v>
      </c>
      <c r="FH525" s="1714">
        <f t="shared" si="2379"/>
        <v>1</v>
      </c>
      <c r="FI525" s="1715">
        <f t="shared" si="2408"/>
        <v>0</v>
      </c>
      <c r="FJ525" s="6904">
        <v>1</v>
      </c>
      <c r="FK525" s="6904"/>
      <c r="FL525" s="2656">
        <v>0</v>
      </c>
      <c r="FM525" s="2656">
        <v>0</v>
      </c>
      <c r="FN525" s="1714">
        <f t="shared" si="2380"/>
        <v>0</v>
      </c>
      <c r="FO525" s="1715">
        <v>1</v>
      </c>
      <c r="FP525" s="2587">
        <f t="shared" si="2381"/>
        <v>0</v>
      </c>
      <c r="FQ525" s="1714">
        <f t="shared" si="2382"/>
        <v>1</v>
      </c>
      <c r="FR525" s="1715">
        <f t="shared" si="2409"/>
        <v>0</v>
      </c>
      <c r="FS525" s="6904">
        <v>1</v>
      </c>
      <c r="FT525" s="6904"/>
      <c r="FU525" s="2656">
        <v>1</v>
      </c>
      <c r="FV525" s="2656">
        <v>0</v>
      </c>
      <c r="FW525" s="1714">
        <f t="shared" si="2383"/>
        <v>1</v>
      </c>
      <c r="FX525" s="1715">
        <v>1</v>
      </c>
      <c r="FY525" s="2587">
        <f t="shared" si="2384"/>
        <v>0</v>
      </c>
      <c r="FZ525" s="1714">
        <f t="shared" si="2385"/>
        <v>1</v>
      </c>
      <c r="GA525" s="1715">
        <f t="shared" si="2411"/>
        <v>0</v>
      </c>
      <c r="GB525" s="3169">
        <f t="shared" si="2386"/>
        <v>0</v>
      </c>
      <c r="GC525" s="2219">
        <v>0</v>
      </c>
      <c r="GD525" s="1895">
        <v>1</v>
      </c>
      <c r="GE525" s="5707"/>
      <c r="GF525" s="5707"/>
      <c r="GG525" s="5707"/>
      <c r="GH525" s="5707"/>
      <c r="GI525" s="5707"/>
      <c r="GJ525" s="5707"/>
      <c r="GK525" s="5707"/>
      <c r="GL525" s="2096">
        <v>5</v>
      </c>
      <c r="GM525" s="796" t="s">
        <v>1414</v>
      </c>
      <c r="GN525" s="795" t="s">
        <v>1415</v>
      </c>
      <c r="GO525" s="790">
        <v>1</v>
      </c>
      <c r="GP525" s="783">
        <v>0</v>
      </c>
      <c r="GQ525" s="2086">
        <v>0</v>
      </c>
      <c r="GR525" s="2086">
        <v>0</v>
      </c>
      <c r="GS525" s="1895">
        <v>0</v>
      </c>
      <c r="GT525" s="2086">
        <v>0</v>
      </c>
      <c r="GU525" s="2086">
        <v>1</v>
      </c>
      <c r="GV525" s="1895">
        <v>0</v>
      </c>
    </row>
    <row r="526" spans="1:204" ht="63.75" x14ac:dyDescent="0.25">
      <c r="B526" s="7145"/>
      <c r="C526" s="5685"/>
      <c r="D526" s="7164"/>
      <c r="E526" s="5685"/>
      <c r="F526" s="5707"/>
      <c r="G526" s="5707"/>
      <c r="H526" s="5707"/>
      <c r="I526" s="5707"/>
      <c r="J526" s="5707"/>
      <c r="K526" s="5707"/>
      <c r="L526" s="5707"/>
      <c r="M526" s="5707"/>
      <c r="N526" s="5698"/>
      <c r="O526" s="5707"/>
      <c r="P526" s="2466"/>
      <c r="Q526" s="1427"/>
      <c r="R526" s="5704"/>
      <c r="S526" s="5707"/>
      <c r="T526" s="5698"/>
      <c r="U526" s="7116"/>
      <c r="V526" s="5698"/>
      <c r="W526" s="7274"/>
      <c r="X526" s="5692"/>
      <c r="Y526" s="2096">
        <v>6</v>
      </c>
      <c r="Z526" s="5483" t="s">
        <v>1416</v>
      </c>
      <c r="AA526" s="5519" t="s">
        <v>1286</v>
      </c>
      <c r="AB526" s="5609">
        <v>5</v>
      </c>
      <c r="AC526" s="783">
        <v>1</v>
      </c>
      <c r="AD526" s="784">
        <f t="shared" si="2387"/>
        <v>0.2</v>
      </c>
      <c r="AE526" s="783">
        <v>2</v>
      </c>
      <c r="AF526" s="784">
        <f t="shared" si="2388"/>
        <v>0.4</v>
      </c>
      <c r="AG526" s="783">
        <v>1</v>
      </c>
      <c r="AH526" s="784">
        <f t="shared" si="2389"/>
        <v>0.2</v>
      </c>
      <c r="AI526" s="783">
        <v>1</v>
      </c>
      <c r="AJ526" s="785">
        <f t="shared" si="2390"/>
        <v>0.2</v>
      </c>
      <c r="AK526" s="191">
        <f t="shared" si="2345"/>
        <v>1</v>
      </c>
      <c r="AL526" s="2309">
        <v>6</v>
      </c>
      <c r="AM526" s="90" t="s">
        <v>3524</v>
      </c>
      <c r="AN526" s="970" t="s">
        <v>1873</v>
      </c>
      <c r="AO526" s="970" t="s">
        <v>1872</v>
      </c>
      <c r="AP526" s="970" t="s">
        <v>1875</v>
      </c>
      <c r="AQ526" s="814">
        <v>100</v>
      </c>
      <c r="AR526" s="977" t="s">
        <v>1874</v>
      </c>
      <c r="AS526" s="1384" t="s">
        <v>1579</v>
      </c>
      <c r="AT526" s="1900"/>
      <c r="AU526" s="814" t="s">
        <v>1704</v>
      </c>
      <c r="AV526" s="6442">
        <v>5</v>
      </c>
      <c r="AW526" s="6442"/>
      <c r="AX526" s="4357">
        <f t="shared" si="2346"/>
        <v>1</v>
      </c>
      <c r="AY526" s="4357">
        <f t="shared" si="2347"/>
        <v>1</v>
      </c>
      <c r="AZ526" s="4411">
        <f t="shared" si="2348"/>
        <v>0</v>
      </c>
      <c r="BA526" s="5137">
        <f t="shared" si="2349"/>
        <v>1</v>
      </c>
      <c r="BB526" s="4450">
        <f t="shared" ref="BB526:BB589" si="2413">SUM(BL526+AY526)</f>
        <v>5</v>
      </c>
      <c r="BC526" s="4104">
        <f t="shared" si="2351"/>
        <v>0</v>
      </c>
      <c r="BD526" s="1979">
        <f t="shared" si="2352"/>
        <v>1</v>
      </c>
      <c r="BE526" s="4646">
        <f t="shared" si="2353"/>
        <v>0</v>
      </c>
      <c r="BF526" s="6442">
        <v>5</v>
      </c>
      <c r="BG526" s="6442"/>
      <c r="BH526" s="3772">
        <f t="shared" si="2156"/>
        <v>1</v>
      </c>
      <c r="BI526" s="3772">
        <f t="shared" si="2354"/>
        <v>1</v>
      </c>
      <c r="BJ526" s="3111">
        <f t="shared" si="2355"/>
        <v>0</v>
      </c>
      <c r="BK526" s="3006">
        <f t="shared" si="2356"/>
        <v>1</v>
      </c>
      <c r="BL526" s="3674">
        <f t="shared" si="2281"/>
        <v>4</v>
      </c>
      <c r="BM526" s="3122">
        <f t="shared" si="2357"/>
        <v>1</v>
      </c>
      <c r="BN526" s="1979">
        <f t="shared" si="2358"/>
        <v>0.8</v>
      </c>
      <c r="BO526" s="2776">
        <f t="shared" si="2359"/>
        <v>0</v>
      </c>
      <c r="BP526" s="3494"/>
      <c r="BQ526" s="6906">
        <v>5</v>
      </c>
      <c r="BR526" s="6906"/>
      <c r="BS526" s="2864">
        <f t="shared" si="2393"/>
        <v>2</v>
      </c>
      <c r="BT526" s="2570">
        <f t="shared" si="2391"/>
        <v>2</v>
      </c>
      <c r="BU526" s="2987">
        <f t="shared" si="2207"/>
        <v>0</v>
      </c>
      <c r="BV526" s="3006">
        <f t="shared" si="2208"/>
        <v>1</v>
      </c>
      <c r="BW526" s="2361">
        <f t="shared" si="2209"/>
        <v>3</v>
      </c>
      <c r="BX526" s="2991">
        <f t="shared" si="2210"/>
        <v>2</v>
      </c>
      <c r="BY526" s="1979">
        <f t="shared" si="2211"/>
        <v>0.6</v>
      </c>
      <c r="BZ526" s="3151"/>
      <c r="CA526" s="6656">
        <v>5</v>
      </c>
      <c r="CB526" s="6656"/>
      <c r="CC526" s="1757">
        <v>1</v>
      </c>
      <c r="CD526" s="1759">
        <v>1</v>
      </c>
      <c r="CE526" s="2359">
        <f t="shared" si="2392"/>
        <v>0</v>
      </c>
      <c r="CF526" s="1979">
        <f t="shared" ref="CF526:CF529" si="2414">CD526/CC526</f>
        <v>1</v>
      </c>
      <c r="CG526" s="1971">
        <f t="shared" si="2361"/>
        <v>1</v>
      </c>
      <c r="CH526" s="2387">
        <f t="shared" si="2394"/>
        <v>4</v>
      </c>
      <c r="CI526" s="1979">
        <f t="shared" si="2396"/>
        <v>0.2</v>
      </c>
      <c r="CJ526" s="942"/>
      <c r="CK526" s="942"/>
      <c r="CL526" s="2479"/>
      <c r="CM526" s="1675">
        <v>0</v>
      </c>
      <c r="CN526" s="1675">
        <v>0</v>
      </c>
      <c r="CO526" s="1675">
        <v>1</v>
      </c>
      <c r="CY526" s="5859">
        <v>5</v>
      </c>
      <c r="CZ526" s="5860"/>
      <c r="DA526" s="5111">
        <v>0</v>
      </c>
      <c r="DB526" s="5111">
        <v>0</v>
      </c>
      <c r="DC526" s="5112">
        <f t="shared" si="2397"/>
        <v>0</v>
      </c>
      <c r="DD526" s="5113">
        <v>1</v>
      </c>
      <c r="DE526" s="5114">
        <f t="shared" si="2362"/>
        <v>4</v>
      </c>
      <c r="DF526" s="4154">
        <f t="shared" si="2363"/>
        <v>1</v>
      </c>
      <c r="DG526" s="4015">
        <f t="shared" si="2398"/>
        <v>0.8</v>
      </c>
      <c r="DH526" s="5861">
        <v>5</v>
      </c>
      <c r="DI526" s="5862"/>
      <c r="DJ526" s="5125">
        <v>0</v>
      </c>
      <c r="DK526" s="5125">
        <v>0</v>
      </c>
      <c r="DL526" s="5123">
        <f t="shared" si="2364"/>
        <v>0</v>
      </c>
      <c r="DM526" s="5124">
        <v>1</v>
      </c>
      <c r="DN526" s="4533">
        <f t="shared" si="2365"/>
        <v>4</v>
      </c>
      <c r="DO526" s="4154">
        <f t="shared" si="2366"/>
        <v>1</v>
      </c>
      <c r="DP526" s="4015">
        <f t="shared" si="2399"/>
        <v>0.8</v>
      </c>
      <c r="DQ526" s="5863">
        <v>5</v>
      </c>
      <c r="DR526" s="5863"/>
      <c r="DS526" s="5133">
        <v>1</v>
      </c>
      <c r="DT526" s="5133">
        <v>1</v>
      </c>
      <c r="DU526" s="5132">
        <f t="shared" si="2367"/>
        <v>0</v>
      </c>
      <c r="DV526" s="5106">
        <f t="shared" ref="DV526:DV527" si="2415">DT526/DS526</f>
        <v>1</v>
      </c>
      <c r="DW526" s="2683">
        <f t="shared" si="2368"/>
        <v>5</v>
      </c>
      <c r="DX526" s="4154">
        <f t="shared" si="2369"/>
        <v>0</v>
      </c>
      <c r="DY526" s="4015">
        <f t="shared" si="2401"/>
        <v>1</v>
      </c>
      <c r="DZ526" s="5859">
        <v>5</v>
      </c>
      <c r="EA526" s="5860"/>
      <c r="EB526" s="1757">
        <v>0</v>
      </c>
      <c r="EC526" s="1757">
        <v>0</v>
      </c>
      <c r="ED526" s="3245">
        <f t="shared" si="2402"/>
        <v>0</v>
      </c>
      <c r="EE526" s="1756">
        <v>1</v>
      </c>
      <c r="EF526" s="3281">
        <f t="shared" si="2370"/>
        <v>3</v>
      </c>
      <c r="EG526" s="1755">
        <f t="shared" si="2371"/>
        <v>2</v>
      </c>
      <c r="EH526" s="1756">
        <f t="shared" si="2403"/>
        <v>0.6</v>
      </c>
      <c r="EI526" s="5861">
        <v>5</v>
      </c>
      <c r="EJ526" s="5862"/>
      <c r="EK526" s="3269">
        <v>0</v>
      </c>
      <c r="EL526" s="3269">
        <v>0</v>
      </c>
      <c r="EM526" s="3245">
        <f t="shared" si="2372"/>
        <v>0</v>
      </c>
      <c r="EN526" s="1756">
        <v>1</v>
      </c>
      <c r="EO526" s="3285">
        <f t="shared" si="2373"/>
        <v>3</v>
      </c>
      <c r="EP526" s="1755">
        <f t="shared" si="2374"/>
        <v>2</v>
      </c>
      <c r="EQ526" s="1756">
        <f t="shared" si="2404"/>
        <v>0.6</v>
      </c>
      <c r="ER526" s="5863">
        <v>5</v>
      </c>
      <c r="ES526" s="5863"/>
      <c r="ET526" s="3855">
        <v>1</v>
      </c>
      <c r="EU526" s="3855">
        <v>1</v>
      </c>
      <c r="EV526" s="1755">
        <f t="shared" si="2375"/>
        <v>0</v>
      </c>
      <c r="EW526" s="1756">
        <f t="shared" ref="EW526:EW527" si="2416">EU526/ET526</f>
        <v>1</v>
      </c>
      <c r="EX526" s="3621">
        <f t="shared" si="2376"/>
        <v>4</v>
      </c>
      <c r="EY526" s="1755">
        <f t="shared" si="2377"/>
        <v>1</v>
      </c>
      <c r="EZ526" s="4015">
        <f t="shared" si="2406"/>
        <v>0.8</v>
      </c>
      <c r="FA526" s="6903">
        <v>5</v>
      </c>
      <c r="FB526" s="6903"/>
      <c r="FC526" s="2540">
        <v>0</v>
      </c>
      <c r="FD526" s="2540">
        <v>0</v>
      </c>
      <c r="FE526" s="1714">
        <f t="shared" si="2407"/>
        <v>0</v>
      </c>
      <c r="FF526" s="1715">
        <v>1</v>
      </c>
      <c r="FG526" s="2957">
        <f t="shared" si="2378"/>
        <v>1</v>
      </c>
      <c r="FH526" s="1714">
        <f t="shared" si="2379"/>
        <v>4</v>
      </c>
      <c r="FI526" s="1715">
        <f t="shared" si="2408"/>
        <v>0.2</v>
      </c>
      <c r="FJ526" s="6904">
        <v>5</v>
      </c>
      <c r="FK526" s="6904"/>
      <c r="FL526" s="2656">
        <v>0</v>
      </c>
      <c r="FM526" s="2656">
        <v>0</v>
      </c>
      <c r="FN526" s="1714">
        <f t="shared" si="2380"/>
        <v>0</v>
      </c>
      <c r="FO526" s="1715">
        <v>1</v>
      </c>
      <c r="FP526" s="2587">
        <f t="shared" si="2381"/>
        <v>1</v>
      </c>
      <c r="FQ526" s="1714">
        <f t="shared" si="2382"/>
        <v>4</v>
      </c>
      <c r="FR526" s="1715">
        <f t="shared" si="2409"/>
        <v>0.2</v>
      </c>
      <c r="FS526" s="6904">
        <v>5</v>
      </c>
      <c r="FT526" s="6904"/>
      <c r="FU526" s="2656">
        <v>2</v>
      </c>
      <c r="FV526" s="2656">
        <v>2</v>
      </c>
      <c r="FW526" s="1714">
        <f t="shared" si="2383"/>
        <v>0</v>
      </c>
      <c r="FX526" s="1715">
        <f t="shared" si="2410"/>
        <v>1</v>
      </c>
      <c r="FY526" s="2587">
        <f t="shared" si="2384"/>
        <v>3</v>
      </c>
      <c r="FZ526" s="1714">
        <f t="shared" si="2385"/>
        <v>2</v>
      </c>
      <c r="GA526" s="1715">
        <f t="shared" si="2411"/>
        <v>0.6</v>
      </c>
      <c r="GB526" s="3169">
        <f t="shared" si="2386"/>
        <v>0</v>
      </c>
      <c r="GC526" s="2219">
        <v>0</v>
      </c>
      <c r="GD526" s="1895">
        <v>1</v>
      </c>
      <c r="GE526" s="5707"/>
      <c r="GF526" s="5707"/>
      <c r="GG526" s="5707"/>
      <c r="GH526" s="5707"/>
      <c r="GI526" s="5707"/>
      <c r="GJ526" s="5707"/>
      <c r="GK526" s="5707"/>
      <c r="GL526" s="2096">
        <v>6</v>
      </c>
      <c r="GM526" s="796" t="s">
        <v>1416</v>
      </c>
      <c r="GN526" s="676" t="s">
        <v>1286</v>
      </c>
      <c r="GO526" s="790">
        <v>5</v>
      </c>
      <c r="GP526" s="783">
        <v>1</v>
      </c>
      <c r="GQ526" s="2086">
        <v>1</v>
      </c>
      <c r="GR526" s="2086">
        <v>0</v>
      </c>
      <c r="GS526" s="1895">
        <v>1</v>
      </c>
      <c r="GT526" s="2086">
        <v>0</v>
      </c>
      <c r="GU526" s="2086">
        <v>5</v>
      </c>
      <c r="GV526" s="1895">
        <v>0</v>
      </c>
    </row>
    <row r="527" spans="1:204" ht="51" x14ac:dyDescent="0.25">
      <c r="B527" s="7145"/>
      <c r="C527" s="5685"/>
      <c r="D527" s="7164"/>
      <c r="E527" s="5685"/>
      <c r="F527" s="5707"/>
      <c r="G527" s="5707"/>
      <c r="H527" s="5707"/>
      <c r="I527" s="5707"/>
      <c r="J527" s="5707"/>
      <c r="K527" s="5707"/>
      <c r="L527" s="5707"/>
      <c r="M527" s="5707"/>
      <c r="N527" s="5698"/>
      <c r="O527" s="5707"/>
      <c r="P527" s="2466"/>
      <c r="Q527" s="1427"/>
      <c r="R527" s="5704"/>
      <c r="S527" s="5707"/>
      <c r="T527" s="5698"/>
      <c r="U527" s="7116"/>
      <c r="V527" s="5698"/>
      <c r="W527" s="7274"/>
      <c r="X527" s="5692"/>
      <c r="Y527" s="2096">
        <v>7</v>
      </c>
      <c r="Z527" s="5483" t="s">
        <v>1417</v>
      </c>
      <c r="AA527" s="5519" t="s">
        <v>1409</v>
      </c>
      <c r="AB527" s="5609">
        <v>35000</v>
      </c>
      <c r="AC527" s="783">
        <v>8000</v>
      </c>
      <c r="AD527" s="784">
        <f t="shared" si="2387"/>
        <v>0.22857142857142856</v>
      </c>
      <c r="AE527" s="783">
        <v>9000</v>
      </c>
      <c r="AF527" s="784">
        <f t="shared" si="2388"/>
        <v>0.25714285714285712</v>
      </c>
      <c r="AG527" s="783">
        <v>9000</v>
      </c>
      <c r="AH527" s="784">
        <f t="shared" si="2389"/>
        <v>0.25714285714285712</v>
      </c>
      <c r="AI527" s="783">
        <v>9000</v>
      </c>
      <c r="AJ527" s="785">
        <f t="shared" si="2390"/>
        <v>0.25714285714285712</v>
      </c>
      <c r="AK527" s="191">
        <f t="shared" si="2345"/>
        <v>0.99999999999999989</v>
      </c>
      <c r="AL527" s="2309">
        <v>7</v>
      </c>
      <c r="AM527" s="90" t="s">
        <v>3525</v>
      </c>
      <c r="AN527" s="959" t="s">
        <v>1877</v>
      </c>
      <c r="AO527" s="970" t="s">
        <v>1876</v>
      </c>
      <c r="AP527" s="970" t="s">
        <v>1878</v>
      </c>
      <c r="AQ527" s="814">
        <v>100</v>
      </c>
      <c r="AR527" s="970" t="s">
        <v>1409</v>
      </c>
      <c r="AS527" s="1384" t="s">
        <v>1579</v>
      </c>
      <c r="AT527" s="1900"/>
      <c r="AU527" s="814" t="s">
        <v>1704</v>
      </c>
      <c r="AV527" s="6442">
        <v>35000</v>
      </c>
      <c r="AW527" s="6442"/>
      <c r="AX527" s="4357">
        <f t="shared" si="2346"/>
        <v>9000</v>
      </c>
      <c r="AY527" s="4357">
        <f t="shared" si="2347"/>
        <v>10000</v>
      </c>
      <c r="AZ527" s="4411">
        <f t="shared" si="2348"/>
        <v>-1000</v>
      </c>
      <c r="BA527" s="5137">
        <f t="shared" si="2349"/>
        <v>1.1111111111111112</v>
      </c>
      <c r="BB527" s="4450">
        <f t="shared" si="2413"/>
        <v>34530</v>
      </c>
      <c r="BC527" s="4104">
        <f t="shared" si="2351"/>
        <v>470</v>
      </c>
      <c r="BD527" s="1979">
        <f t="shared" si="2352"/>
        <v>0.98657142857142854</v>
      </c>
      <c r="BE527" s="4646">
        <f t="shared" si="2353"/>
        <v>0</v>
      </c>
      <c r="BF527" s="6442">
        <v>35000</v>
      </c>
      <c r="BG527" s="6442"/>
      <c r="BH527" s="3772">
        <f t="shared" si="2156"/>
        <v>9000</v>
      </c>
      <c r="BI527" s="3772">
        <f t="shared" si="2354"/>
        <v>9050</v>
      </c>
      <c r="BJ527" s="3111">
        <f t="shared" si="2355"/>
        <v>-50</v>
      </c>
      <c r="BK527" s="3006">
        <f t="shared" si="2356"/>
        <v>1.0055555555555555</v>
      </c>
      <c r="BL527" s="3674">
        <f t="shared" si="2281"/>
        <v>24530</v>
      </c>
      <c r="BM527" s="3122">
        <f t="shared" si="2357"/>
        <v>10470</v>
      </c>
      <c r="BN527" s="1979">
        <f t="shared" si="2358"/>
        <v>0.70085714285714285</v>
      </c>
      <c r="BO527" s="2776">
        <f t="shared" si="2359"/>
        <v>0</v>
      </c>
      <c r="BP527" s="3494"/>
      <c r="BQ527" s="6906">
        <v>35000</v>
      </c>
      <c r="BR527" s="6906"/>
      <c r="BS527" s="2864">
        <f t="shared" si="2393"/>
        <v>9000</v>
      </c>
      <c r="BT527" s="2570">
        <f t="shared" si="2391"/>
        <v>9800</v>
      </c>
      <c r="BU527" s="2987">
        <f t="shared" si="2207"/>
        <v>-800</v>
      </c>
      <c r="BV527" s="3006">
        <f t="shared" si="2208"/>
        <v>1.0888888888888888</v>
      </c>
      <c r="BW527" s="2361">
        <f t="shared" si="2209"/>
        <v>15480</v>
      </c>
      <c r="BX527" s="2991">
        <f t="shared" si="2210"/>
        <v>19520</v>
      </c>
      <c r="BY527" s="1979">
        <f t="shared" si="2211"/>
        <v>0.44228571428571428</v>
      </c>
      <c r="BZ527" s="3151"/>
      <c r="CA527" s="6656">
        <v>35000</v>
      </c>
      <c r="CB527" s="6656"/>
      <c r="CC527" s="1757">
        <v>8000</v>
      </c>
      <c r="CD527" s="1759">
        <v>5680</v>
      </c>
      <c r="CE527" s="2359">
        <f t="shared" si="2392"/>
        <v>2320</v>
      </c>
      <c r="CF527" s="1979">
        <f t="shared" si="2414"/>
        <v>0.71</v>
      </c>
      <c r="CG527" s="1971">
        <f t="shared" si="2361"/>
        <v>5680</v>
      </c>
      <c r="CH527" s="2387">
        <f t="shared" si="2394"/>
        <v>29320</v>
      </c>
      <c r="CI527" s="1979">
        <f t="shared" si="2396"/>
        <v>0.16228571428571428</v>
      </c>
      <c r="CJ527" s="942"/>
      <c r="CK527" s="942"/>
      <c r="CL527" s="2479"/>
      <c r="CM527" s="1675">
        <v>2650</v>
      </c>
      <c r="CN527" s="1675">
        <v>2650</v>
      </c>
      <c r="CO527" s="1675">
        <v>2700</v>
      </c>
      <c r="CY527" s="5860">
        <v>35000</v>
      </c>
      <c r="CZ527" s="5864"/>
      <c r="DA527" s="5111">
        <v>3000</v>
      </c>
      <c r="DB527" s="5111">
        <v>3000</v>
      </c>
      <c r="DC527" s="5112">
        <f t="shared" si="2397"/>
        <v>0</v>
      </c>
      <c r="DD527" s="5113">
        <f>DB527/DA527</f>
        <v>1</v>
      </c>
      <c r="DE527" s="5114">
        <f t="shared" si="2362"/>
        <v>27530</v>
      </c>
      <c r="DF527" s="4154">
        <f t="shared" si="2363"/>
        <v>7470</v>
      </c>
      <c r="DG527" s="4015">
        <f t="shared" si="2398"/>
        <v>0.78657142857142859</v>
      </c>
      <c r="DH527" s="5862">
        <v>35000</v>
      </c>
      <c r="DI527" s="5865"/>
      <c r="DJ527" s="5125">
        <v>3000</v>
      </c>
      <c r="DK527" s="5125">
        <v>3500</v>
      </c>
      <c r="DL527" s="5123">
        <f t="shared" si="2364"/>
        <v>-500</v>
      </c>
      <c r="DM527" s="5124">
        <f>DK527/DJ527</f>
        <v>1.1666666666666667</v>
      </c>
      <c r="DN527" s="4533">
        <f t="shared" si="2365"/>
        <v>31030</v>
      </c>
      <c r="DO527" s="4154">
        <f t="shared" si="2366"/>
        <v>3970</v>
      </c>
      <c r="DP527" s="4015">
        <f t="shared" si="2399"/>
        <v>0.88657142857142857</v>
      </c>
      <c r="DQ527" s="5866">
        <v>35000</v>
      </c>
      <c r="DR527" s="5867"/>
      <c r="DS527" s="5133">
        <v>3000</v>
      </c>
      <c r="DT527" s="5133">
        <v>3500</v>
      </c>
      <c r="DU527" s="5132">
        <f t="shared" si="2367"/>
        <v>-500</v>
      </c>
      <c r="DV527" s="5106">
        <f t="shared" si="2415"/>
        <v>1.1666666666666667</v>
      </c>
      <c r="DW527" s="2683">
        <f t="shared" si="2368"/>
        <v>34530</v>
      </c>
      <c r="DX527" s="4154">
        <f t="shared" si="2369"/>
        <v>470</v>
      </c>
      <c r="DY527" s="4015">
        <f t="shared" si="2401"/>
        <v>0.98657142857142854</v>
      </c>
      <c r="DZ527" s="5860">
        <v>35000</v>
      </c>
      <c r="EA527" s="5864"/>
      <c r="EB527" s="1757">
        <v>3000</v>
      </c>
      <c r="EC527" s="1757">
        <v>3200</v>
      </c>
      <c r="ED527" s="3245">
        <f t="shared" si="2402"/>
        <v>200</v>
      </c>
      <c r="EE527" s="1756">
        <f>EC527/EB527</f>
        <v>1.0666666666666667</v>
      </c>
      <c r="EF527" s="3281">
        <f t="shared" si="2370"/>
        <v>18680</v>
      </c>
      <c r="EG527" s="1755">
        <f t="shared" si="2371"/>
        <v>16320</v>
      </c>
      <c r="EH527" s="1756">
        <f t="shared" si="2403"/>
        <v>0.5337142857142857</v>
      </c>
      <c r="EI527" s="5862">
        <v>35000</v>
      </c>
      <c r="EJ527" s="5865"/>
      <c r="EK527" s="3269">
        <v>3000</v>
      </c>
      <c r="EL527" s="3269">
        <v>2850</v>
      </c>
      <c r="EM527" s="3245">
        <f t="shared" si="2372"/>
        <v>150</v>
      </c>
      <c r="EN527" s="1756">
        <f>EL527/EK527</f>
        <v>0.95</v>
      </c>
      <c r="EO527" s="3285">
        <f t="shared" si="2373"/>
        <v>21530</v>
      </c>
      <c r="EP527" s="1755">
        <f t="shared" si="2374"/>
        <v>13470</v>
      </c>
      <c r="EQ527" s="1756">
        <f t="shared" si="2404"/>
        <v>0.6151428571428571</v>
      </c>
      <c r="ER527" s="5866">
        <v>35000</v>
      </c>
      <c r="ES527" s="5867"/>
      <c r="ET527" s="3855">
        <v>3000</v>
      </c>
      <c r="EU527" s="3855">
        <v>3000</v>
      </c>
      <c r="EV527" s="1755">
        <f t="shared" si="2375"/>
        <v>0</v>
      </c>
      <c r="EW527" s="1756">
        <f t="shared" si="2416"/>
        <v>1</v>
      </c>
      <c r="EX527" s="3621">
        <f t="shared" si="2376"/>
        <v>24530</v>
      </c>
      <c r="EY527" s="1755">
        <f t="shared" si="2377"/>
        <v>10470</v>
      </c>
      <c r="EZ527" s="4015">
        <f t="shared" si="2406"/>
        <v>0.70085714285714285</v>
      </c>
      <c r="FA527" s="6909">
        <v>35000</v>
      </c>
      <c r="FB527" s="6910"/>
      <c r="FC527" s="2540">
        <v>3000</v>
      </c>
      <c r="FD527" s="2540">
        <v>3150</v>
      </c>
      <c r="FE527" s="1714">
        <f t="shared" si="2407"/>
        <v>150</v>
      </c>
      <c r="FF527" s="1715">
        <f>FD527/FC527</f>
        <v>1.05</v>
      </c>
      <c r="FG527" s="2957">
        <f t="shared" si="2378"/>
        <v>8830</v>
      </c>
      <c r="FH527" s="1714">
        <f t="shared" si="2379"/>
        <v>26170</v>
      </c>
      <c r="FI527" s="1715">
        <f t="shared" si="2408"/>
        <v>0.25228571428571428</v>
      </c>
      <c r="FJ527" s="6865">
        <v>35000</v>
      </c>
      <c r="FK527" s="6866"/>
      <c r="FL527" s="2656">
        <v>3000</v>
      </c>
      <c r="FM527" s="2656">
        <v>3150</v>
      </c>
      <c r="FN527" s="1714">
        <f t="shared" si="2380"/>
        <v>-150</v>
      </c>
      <c r="FO527" s="1715">
        <f>FM527/FL527</f>
        <v>1.05</v>
      </c>
      <c r="FP527" s="2587">
        <f t="shared" si="2381"/>
        <v>11980</v>
      </c>
      <c r="FQ527" s="1714">
        <f t="shared" si="2382"/>
        <v>23020</v>
      </c>
      <c r="FR527" s="1715">
        <f t="shared" si="2409"/>
        <v>0.3422857142857143</v>
      </c>
      <c r="FS527" s="6865">
        <v>35000</v>
      </c>
      <c r="FT527" s="6866"/>
      <c r="FU527" s="2656">
        <v>3000</v>
      </c>
      <c r="FV527" s="2656">
        <v>3500</v>
      </c>
      <c r="FW527" s="1714">
        <f t="shared" si="2383"/>
        <v>-500</v>
      </c>
      <c r="FX527" s="1715">
        <f t="shared" si="2410"/>
        <v>1.1666666666666667</v>
      </c>
      <c r="FY527" s="2587">
        <f t="shared" si="2384"/>
        <v>15480</v>
      </c>
      <c r="FZ527" s="1714">
        <f t="shared" si="2385"/>
        <v>19520</v>
      </c>
      <c r="GA527" s="1715">
        <f t="shared" si="2411"/>
        <v>0.44228571428571428</v>
      </c>
      <c r="GB527" s="3169">
        <f t="shared" si="2386"/>
        <v>9.1428571428571415E-2</v>
      </c>
      <c r="GC527" s="2219">
        <v>0</v>
      </c>
      <c r="GD527" s="1895">
        <v>1</v>
      </c>
      <c r="GE527" s="5707"/>
      <c r="GF527" s="5707"/>
      <c r="GG527" s="5707"/>
      <c r="GH527" s="5707"/>
      <c r="GI527" s="5707"/>
      <c r="GJ527" s="5707"/>
      <c r="GK527" s="5707"/>
      <c r="GL527" s="2096">
        <v>7</v>
      </c>
      <c r="GM527" s="796" t="s">
        <v>1417</v>
      </c>
      <c r="GN527" s="676" t="s">
        <v>1409</v>
      </c>
      <c r="GO527" s="790">
        <v>35000</v>
      </c>
      <c r="GP527" s="783">
        <v>8000</v>
      </c>
      <c r="GQ527" s="2086">
        <v>5680</v>
      </c>
      <c r="GR527" s="2086">
        <v>2320</v>
      </c>
      <c r="GS527" s="1895">
        <v>0.71</v>
      </c>
      <c r="GT527" s="2086">
        <v>0</v>
      </c>
      <c r="GU527" s="2086">
        <v>35000</v>
      </c>
      <c r="GV527" s="1895">
        <v>0</v>
      </c>
    </row>
    <row r="528" spans="1:204" ht="54.75" customHeight="1" x14ac:dyDescent="0.25">
      <c r="B528" s="7145"/>
      <c r="C528" s="5685"/>
      <c r="D528" s="7164"/>
      <c r="E528" s="5685"/>
      <c r="F528" s="5707"/>
      <c r="G528" s="5707"/>
      <c r="H528" s="5707"/>
      <c r="I528" s="5707"/>
      <c r="J528" s="5707"/>
      <c r="K528" s="5707"/>
      <c r="L528" s="5707"/>
      <c r="M528" s="5707"/>
      <c r="N528" s="5698"/>
      <c r="O528" s="5707"/>
      <c r="P528" s="2466"/>
      <c r="Q528" s="1427"/>
      <c r="R528" s="5704"/>
      <c r="S528" s="5707"/>
      <c r="T528" s="5698"/>
      <c r="U528" s="7116"/>
      <c r="V528" s="5698"/>
      <c r="W528" s="7274"/>
      <c r="X528" s="5692"/>
      <c r="Y528" s="2151">
        <v>8</v>
      </c>
      <c r="Z528" s="5482" t="s">
        <v>1418</v>
      </c>
      <c r="AA528" s="5610" t="s">
        <v>1419</v>
      </c>
      <c r="AB528" s="5609">
        <v>80</v>
      </c>
      <c r="AC528" s="783">
        <v>20</v>
      </c>
      <c r="AD528" s="784">
        <f t="shared" si="2387"/>
        <v>0.25</v>
      </c>
      <c r="AE528" s="783">
        <v>20</v>
      </c>
      <c r="AF528" s="784">
        <f t="shared" si="2388"/>
        <v>0.25</v>
      </c>
      <c r="AG528" s="783">
        <v>20</v>
      </c>
      <c r="AH528" s="784">
        <f t="shared" si="2389"/>
        <v>0.25</v>
      </c>
      <c r="AI528" s="783">
        <v>20</v>
      </c>
      <c r="AJ528" s="785">
        <f t="shared" si="2390"/>
        <v>0.25</v>
      </c>
      <c r="AK528" s="191">
        <f t="shared" si="2345"/>
        <v>1</v>
      </c>
      <c r="AL528" s="2309">
        <v>8</v>
      </c>
      <c r="AM528" s="90" t="s">
        <v>3526</v>
      </c>
      <c r="AN528" s="970" t="s">
        <v>1879</v>
      </c>
      <c r="AO528" s="970" t="s">
        <v>1880</v>
      </c>
      <c r="AP528" s="970" t="s">
        <v>1882</v>
      </c>
      <c r="AQ528" s="814">
        <v>100</v>
      </c>
      <c r="AR528" s="970" t="s">
        <v>1881</v>
      </c>
      <c r="AS528" s="1384" t="s">
        <v>1579</v>
      </c>
      <c r="AT528" s="1900"/>
      <c r="AU528" s="814" t="s">
        <v>1704</v>
      </c>
      <c r="AV528" s="6442">
        <v>80</v>
      </c>
      <c r="AW528" s="6442"/>
      <c r="AX528" s="4357">
        <f t="shared" si="2346"/>
        <v>20</v>
      </c>
      <c r="AY528" s="4357">
        <f t="shared" si="2347"/>
        <v>19</v>
      </c>
      <c r="AZ528" s="4411">
        <f t="shared" si="2348"/>
        <v>1</v>
      </c>
      <c r="BA528" s="5137">
        <f t="shared" si="2349"/>
        <v>0.95</v>
      </c>
      <c r="BB528" s="4450">
        <f t="shared" si="2413"/>
        <v>107</v>
      </c>
      <c r="BC528" s="4104">
        <f t="shared" si="2351"/>
        <v>-27</v>
      </c>
      <c r="BD528" s="1979">
        <f t="shared" si="2352"/>
        <v>1.3374999999999999</v>
      </c>
      <c r="BE528" s="4646">
        <f t="shared" si="2353"/>
        <v>0</v>
      </c>
      <c r="BF528" s="6442">
        <v>80</v>
      </c>
      <c r="BG528" s="6442"/>
      <c r="BH528" s="3772">
        <f t="shared" si="2156"/>
        <v>20</v>
      </c>
      <c r="BI528" s="3772">
        <f t="shared" si="2354"/>
        <v>35</v>
      </c>
      <c r="BJ528" s="3111">
        <f t="shared" si="2355"/>
        <v>-15</v>
      </c>
      <c r="BK528" s="3006">
        <f t="shared" si="2356"/>
        <v>1.75</v>
      </c>
      <c r="BL528" s="3674">
        <f t="shared" si="2281"/>
        <v>88</v>
      </c>
      <c r="BM528" s="3122">
        <f t="shared" si="2357"/>
        <v>-8</v>
      </c>
      <c r="BN528" s="1979">
        <f t="shared" si="2358"/>
        <v>1.1000000000000001</v>
      </c>
      <c r="BO528" s="2776">
        <f t="shared" si="2359"/>
        <v>0</v>
      </c>
      <c r="BP528" s="3494"/>
      <c r="BQ528" s="6906">
        <v>80</v>
      </c>
      <c r="BR528" s="6906"/>
      <c r="BS528" s="2864">
        <f t="shared" si="2393"/>
        <v>20</v>
      </c>
      <c r="BT528" s="2570">
        <f t="shared" si="2391"/>
        <v>30</v>
      </c>
      <c r="BU528" s="2987">
        <f t="shared" si="2207"/>
        <v>-10</v>
      </c>
      <c r="BV528" s="3006">
        <f t="shared" si="2208"/>
        <v>1.5</v>
      </c>
      <c r="BW528" s="2361">
        <f t="shared" si="2209"/>
        <v>53</v>
      </c>
      <c r="BX528" s="2991">
        <f t="shared" si="2210"/>
        <v>27</v>
      </c>
      <c r="BY528" s="1979">
        <f t="shared" si="2211"/>
        <v>0.66249999999999998</v>
      </c>
      <c r="BZ528" s="3151"/>
      <c r="CA528" s="6656">
        <v>80</v>
      </c>
      <c r="CB528" s="6656"/>
      <c r="CC528" s="1757">
        <v>20</v>
      </c>
      <c r="CD528" s="1759">
        <v>23</v>
      </c>
      <c r="CE528" s="2359">
        <f t="shared" si="2392"/>
        <v>-3</v>
      </c>
      <c r="CF528" s="1979">
        <f t="shared" si="2414"/>
        <v>1.1499999999999999</v>
      </c>
      <c r="CG528" s="1971">
        <f t="shared" si="2361"/>
        <v>23</v>
      </c>
      <c r="CH528" s="2387">
        <f t="shared" si="2394"/>
        <v>57</v>
      </c>
      <c r="CI528" s="1979">
        <f t="shared" si="2396"/>
        <v>0.28749999999999998</v>
      </c>
      <c r="CJ528" s="942"/>
      <c r="CK528" s="942"/>
      <c r="CL528" s="2479"/>
      <c r="CM528" s="1675">
        <v>20</v>
      </c>
      <c r="CN528" s="1675">
        <v>0</v>
      </c>
      <c r="CO528" s="1675">
        <v>0</v>
      </c>
      <c r="CY528" s="5860">
        <v>80</v>
      </c>
      <c r="CZ528" s="5864"/>
      <c r="DA528" s="5111">
        <v>6</v>
      </c>
      <c r="DB528" s="5111">
        <v>10</v>
      </c>
      <c r="DC528" s="5112">
        <f t="shared" si="2397"/>
        <v>4</v>
      </c>
      <c r="DD528" s="5113">
        <f>DB528/DA528</f>
        <v>1.6666666666666667</v>
      </c>
      <c r="DE528" s="5114">
        <f t="shared" si="2362"/>
        <v>98</v>
      </c>
      <c r="DF528" s="4154">
        <f t="shared" si="2363"/>
        <v>-18</v>
      </c>
      <c r="DG528" s="4015">
        <f t="shared" si="2398"/>
        <v>1.2250000000000001</v>
      </c>
      <c r="DH528" s="5862">
        <v>80</v>
      </c>
      <c r="DI528" s="5865"/>
      <c r="DJ528" s="5125">
        <v>7</v>
      </c>
      <c r="DK528" s="5125">
        <v>4</v>
      </c>
      <c r="DL528" s="5123">
        <f t="shared" si="2364"/>
        <v>3</v>
      </c>
      <c r="DM528" s="5124">
        <v>1</v>
      </c>
      <c r="DN528" s="4533">
        <f t="shared" si="2365"/>
        <v>102</v>
      </c>
      <c r="DO528" s="4154">
        <f t="shared" si="2366"/>
        <v>-22</v>
      </c>
      <c r="DP528" s="4015">
        <f t="shared" si="2399"/>
        <v>1.2749999999999999</v>
      </c>
      <c r="DQ528" s="5866">
        <v>80</v>
      </c>
      <c r="DR528" s="5867"/>
      <c r="DS528" s="5133">
        <v>7</v>
      </c>
      <c r="DT528" s="5133">
        <v>5</v>
      </c>
      <c r="DU528" s="5132">
        <f t="shared" si="2367"/>
        <v>2</v>
      </c>
      <c r="DV528" s="5106">
        <v>1</v>
      </c>
      <c r="DW528" s="2683">
        <f t="shared" si="2368"/>
        <v>107</v>
      </c>
      <c r="DX528" s="4154">
        <f t="shared" si="2369"/>
        <v>-27</v>
      </c>
      <c r="DY528" s="4015">
        <f t="shared" si="2401"/>
        <v>1.3374999999999999</v>
      </c>
      <c r="DZ528" s="5860">
        <v>80</v>
      </c>
      <c r="EA528" s="5864"/>
      <c r="EB528" s="1757">
        <v>6</v>
      </c>
      <c r="EC528" s="1757">
        <v>10</v>
      </c>
      <c r="ED528" s="3245">
        <f t="shared" si="2402"/>
        <v>4</v>
      </c>
      <c r="EE528" s="1756">
        <f>EC528/EB528</f>
        <v>1.6666666666666667</v>
      </c>
      <c r="EF528" s="3281">
        <f t="shared" si="2370"/>
        <v>63</v>
      </c>
      <c r="EG528" s="1755">
        <f t="shared" si="2371"/>
        <v>17</v>
      </c>
      <c r="EH528" s="1756">
        <f t="shared" si="2403"/>
        <v>0.78749999999999998</v>
      </c>
      <c r="EI528" s="5862">
        <v>80</v>
      </c>
      <c r="EJ528" s="5865"/>
      <c r="EK528" s="3269">
        <v>7</v>
      </c>
      <c r="EL528" s="3269">
        <v>15</v>
      </c>
      <c r="EM528" s="3245">
        <f t="shared" si="2372"/>
        <v>-8</v>
      </c>
      <c r="EN528" s="1756">
        <v>1</v>
      </c>
      <c r="EO528" s="3285">
        <f t="shared" si="2373"/>
        <v>78</v>
      </c>
      <c r="EP528" s="1755">
        <f t="shared" si="2374"/>
        <v>2</v>
      </c>
      <c r="EQ528" s="1756">
        <f t="shared" si="2404"/>
        <v>0.97499999999999998</v>
      </c>
      <c r="ER528" s="5866">
        <v>80</v>
      </c>
      <c r="ES528" s="5867"/>
      <c r="ET528" s="3855">
        <v>7</v>
      </c>
      <c r="EU528" s="3855">
        <v>10</v>
      </c>
      <c r="EV528" s="1755">
        <f t="shared" si="2375"/>
        <v>-3</v>
      </c>
      <c r="EW528" s="1756">
        <v>1</v>
      </c>
      <c r="EX528" s="3621">
        <f t="shared" si="2376"/>
        <v>88</v>
      </c>
      <c r="EY528" s="1755">
        <f t="shared" si="2377"/>
        <v>-8</v>
      </c>
      <c r="EZ528" s="4015">
        <f t="shared" si="2406"/>
        <v>1.1000000000000001</v>
      </c>
      <c r="FA528" s="6909">
        <v>80</v>
      </c>
      <c r="FB528" s="6910"/>
      <c r="FC528" s="2540">
        <v>6</v>
      </c>
      <c r="FD528" s="2540">
        <v>10</v>
      </c>
      <c r="FE528" s="1714">
        <f t="shared" si="2407"/>
        <v>4</v>
      </c>
      <c r="FF528" s="1715">
        <f>FD528/FC528</f>
        <v>1.6666666666666667</v>
      </c>
      <c r="FG528" s="2957">
        <f t="shared" si="2378"/>
        <v>33</v>
      </c>
      <c r="FH528" s="1714">
        <f t="shared" si="2379"/>
        <v>47</v>
      </c>
      <c r="FI528" s="1715">
        <f t="shared" si="2408"/>
        <v>0.41249999999999998</v>
      </c>
      <c r="FJ528" s="6865">
        <v>80</v>
      </c>
      <c r="FK528" s="6866"/>
      <c r="FL528" s="2656">
        <v>7</v>
      </c>
      <c r="FM528" s="2656">
        <v>10</v>
      </c>
      <c r="FN528" s="1714">
        <f t="shared" si="2380"/>
        <v>-3</v>
      </c>
      <c r="FO528" s="1715">
        <v>1</v>
      </c>
      <c r="FP528" s="2587">
        <f t="shared" si="2381"/>
        <v>43</v>
      </c>
      <c r="FQ528" s="1714">
        <f t="shared" si="2382"/>
        <v>37</v>
      </c>
      <c r="FR528" s="1715">
        <f t="shared" si="2409"/>
        <v>0.53749999999999998</v>
      </c>
      <c r="FS528" s="6865">
        <v>80</v>
      </c>
      <c r="FT528" s="6866"/>
      <c r="FU528" s="2656">
        <v>7</v>
      </c>
      <c r="FV528" s="2656">
        <v>10</v>
      </c>
      <c r="FW528" s="1714">
        <f t="shared" si="2383"/>
        <v>-3</v>
      </c>
      <c r="FX528" s="1715">
        <v>1</v>
      </c>
      <c r="FY528" s="2587">
        <f t="shared" si="2384"/>
        <v>53</v>
      </c>
      <c r="FZ528" s="1714">
        <f t="shared" si="2385"/>
        <v>27</v>
      </c>
      <c r="GA528" s="1715">
        <f t="shared" si="2411"/>
        <v>0.66249999999999998</v>
      </c>
      <c r="GB528" s="3169">
        <f t="shared" si="2386"/>
        <v>0.125</v>
      </c>
      <c r="GC528" s="2219">
        <v>0</v>
      </c>
      <c r="GD528" s="1895">
        <v>1</v>
      </c>
      <c r="GE528" s="5707"/>
      <c r="GF528" s="5707"/>
      <c r="GG528" s="5707"/>
      <c r="GH528" s="5707"/>
      <c r="GI528" s="5707"/>
      <c r="GJ528" s="5707"/>
      <c r="GK528" s="5707"/>
      <c r="GL528" s="2151">
        <v>8</v>
      </c>
      <c r="GM528" s="794" t="s">
        <v>1418</v>
      </c>
      <c r="GN528" s="795" t="s">
        <v>1419</v>
      </c>
      <c r="GO528" s="790">
        <v>80</v>
      </c>
      <c r="GP528" s="783">
        <v>20</v>
      </c>
      <c r="GQ528" s="2086">
        <v>23</v>
      </c>
      <c r="GR528" s="2086">
        <v>-3</v>
      </c>
      <c r="GS528" s="1895">
        <v>1.1499999999999999</v>
      </c>
      <c r="GT528" s="2086">
        <v>0</v>
      </c>
      <c r="GU528" s="2086">
        <v>80</v>
      </c>
      <c r="GV528" s="1895">
        <v>0</v>
      </c>
    </row>
    <row r="529" spans="1:204" ht="76.5" x14ac:dyDescent="0.25">
      <c r="B529" s="7145"/>
      <c r="C529" s="5685"/>
      <c r="D529" s="7164"/>
      <c r="E529" s="5685"/>
      <c r="F529" s="5707"/>
      <c r="G529" s="5707"/>
      <c r="H529" s="5707"/>
      <c r="I529" s="5707"/>
      <c r="J529" s="5707"/>
      <c r="K529" s="5707"/>
      <c r="L529" s="5707"/>
      <c r="M529" s="5707"/>
      <c r="N529" s="5698"/>
      <c r="O529" s="5707"/>
      <c r="P529" s="2466"/>
      <c r="Q529" s="1427"/>
      <c r="R529" s="5704"/>
      <c r="S529" s="5707"/>
      <c r="T529" s="5698"/>
      <c r="U529" s="7116"/>
      <c r="V529" s="5698"/>
      <c r="W529" s="7274"/>
      <c r="X529" s="5692"/>
      <c r="Y529" s="2150">
        <v>9</v>
      </c>
      <c r="Z529" s="5482" t="s">
        <v>1420</v>
      </c>
      <c r="AA529" s="5519" t="s">
        <v>1421</v>
      </c>
      <c r="AB529" s="5609">
        <v>10</v>
      </c>
      <c r="AC529" s="783">
        <v>2</v>
      </c>
      <c r="AD529" s="784">
        <f t="shared" si="2387"/>
        <v>0.2</v>
      </c>
      <c r="AE529" s="783">
        <v>3</v>
      </c>
      <c r="AF529" s="784">
        <f t="shared" si="2388"/>
        <v>0.3</v>
      </c>
      <c r="AG529" s="783">
        <v>3</v>
      </c>
      <c r="AH529" s="784">
        <f t="shared" si="2389"/>
        <v>0.3</v>
      </c>
      <c r="AI529" s="783">
        <v>2</v>
      </c>
      <c r="AJ529" s="785">
        <f t="shared" si="2390"/>
        <v>0.2</v>
      </c>
      <c r="AK529" s="191">
        <f t="shared" si="2345"/>
        <v>1</v>
      </c>
      <c r="AL529" s="2309">
        <v>9</v>
      </c>
      <c r="AM529" s="90" t="s">
        <v>3527</v>
      </c>
      <c r="AN529" s="970" t="s">
        <v>1884</v>
      </c>
      <c r="AO529" s="970" t="s">
        <v>1883</v>
      </c>
      <c r="AP529" s="970" t="s">
        <v>1886</v>
      </c>
      <c r="AQ529" s="814">
        <v>100</v>
      </c>
      <c r="AR529" s="970" t="s">
        <v>1885</v>
      </c>
      <c r="AS529" s="1384" t="s">
        <v>1579</v>
      </c>
      <c r="AT529" s="1900"/>
      <c r="AU529" s="814" t="s">
        <v>1704</v>
      </c>
      <c r="AV529" s="6442">
        <v>10</v>
      </c>
      <c r="AW529" s="6442"/>
      <c r="AX529" s="4357">
        <f t="shared" si="2346"/>
        <v>2</v>
      </c>
      <c r="AY529" s="4357">
        <f t="shared" si="2347"/>
        <v>1</v>
      </c>
      <c r="AZ529" s="4411">
        <f t="shared" si="2348"/>
        <v>1</v>
      </c>
      <c r="BA529" s="5137">
        <f t="shared" si="2349"/>
        <v>0.5</v>
      </c>
      <c r="BB529" s="4450">
        <f t="shared" si="2413"/>
        <v>10</v>
      </c>
      <c r="BC529" s="4104">
        <f t="shared" si="2351"/>
        <v>0</v>
      </c>
      <c r="BD529" s="1979">
        <f t="shared" si="2352"/>
        <v>1</v>
      </c>
      <c r="BE529" s="4646">
        <f t="shared" si="2353"/>
        <v>0</v>
      </c>
      <c r="BF529" s="6442">
        <v>10</v>
      </c>
      <c r="BG529" s="6442"/>
      <c r="BH529" s="3772">
        <f t="shared" si="2156"/>
        <v>3</v>
      </c>
      <c r="BI529" s="3772">
        <f t="shared" si="2354"/>
        <v>3</v>
      </c>
      <c r="BJ529" s="3111">
        <f t="shared" si="2355"/>
        <v>0</v>
      </c>
      <c r="BK529" s="3006">
        <f t="shared" si="2356"/>
        <v>1</v>
      </c>
      <c r="BL529" s="3674">
        <f t="shared" si="2281"/>
        <v>9</v>
      </c>
      <c r="BM529" s="3122">
        <f t="shared" si="2357"/>
        <v>1</v>
      </c>
      <c r="BN529" s="1979">
        <f t="shared" si="2358"/>
        <v>0.9</v>
      </c>
      <c r="BO529" s="2776">
        <f t="shared" si="2359"/>
        <v>0</v>
      </c>
      <c r="BP529" s="3494"/>
      <c r="BQ529" s="6906">
        <v>10</v>
      </c>
      <c r="BR529" s="6906"/>
      <c r="BS529" s="2864">
        <f t="shared" si="2393"/>
        <v>3</v>
      </c>
      <c r="BT529" s="2570">
        <f t="shared" ref="BT529" si="2417">SUM(FD529+FM529+FV529)</f>
        <v>3</v>
      </c>
      <c r="BU529" s="2987">
        <f t="shared" si="2207"/>
        <v>0</v>
      </c>
      <c r="BV529" s="3006">
        <f t="shared" si="2208"/>
        <v>1</v>
      </c>
      <c r="BW529" s="2361">
        <f t="shared" si="2209"/>
        <v>6</v>
      </c>
      <c r="BX529" s="2991">
        <f t="shared" si="2210"/>
        <v>4</v>
      </c>
      <c r="BY529" s="1979">
        <f t="shared" si="2211"/>
        <v>0.6</v>
      </c>
      <c r="BZ529" s="3151"/>
      <c r="CA529" s="6656">
        <v>10</v>
      </c>
      <c r="CB529" s="6656"/>
      <c r="CC529" s="1757">
        <v>2</v>
      </c>
      <c r="CD529" s="1759">
        <v>3</v>
      </c>
      <c r="CE529" s="2359">
        <f t="shared" si="2392"/>
        <v>-1</v>
      </c>
      <c r="CF529" s="1979">
        <f t="shared" si="2414"/>
        <v>1.5</v>
      </c>
      <c r="CG529" s="1971">
        <f t="shared" si="2361"/>
        <v>3</v>
      </c>
      <c r="CH529" s="2387">
        <f t="shared" si="2394"/>
        <v>7</v>
      </c>
      <c r="CI529" s="1979">
        <f t="shared" si="2396"/>
        <v>0.3</v>
      </c>
      <c r="CJ529" s="2479"/>
      <c r="CK529" s="942"/>
      <c r="CL529" s="2479"/>
      <c r="CM529" s="1711">
        <v>0</v>
      </c>
      <c r="CN529" s="1711">
        <v>0</v>
      </c>
      <c r="CO529" s="1711">
        <v>2</v>
      </c>
      <c r="CY529" s="5868">
        <v>10</v>
      </c>
      <c r="CZ529" s="5869"/>
      <c r="DA529" s="5111">
        <v>1</v>
      </c>
      <c r="DB529" s="5111">
        <v>1</v>
      </c>
      <c r="DC529" s="5115">
        <f t="shared" si="2397"/>
        <v>0</v>
      </c>
      <c r="DD529" s="5116">
        <v>1</v>
      </c>
      <c r="DE529" s="5117">
        <f t="shared" si="2362"/>
        <v>10</v>
      </c>
      <c r="DF529" s="4155">
        <f t="shared" si="2363"/>
        <v>0</v>
      </c>
      <c r="DG529" s="4017">
        <f t="shared" si="2398"/>
        <v>1</v>
      </c>
      <c r="DH529" s="5870">
        <v>10</v>
      </c>
      <c r="DI529" s="5871"/>
      <c r="DJ529" s="5125">
        <v>1</v>
      </c>
      <c r="DK529" s="5125">
        <v>0</v>
      </c>
      <c r="DL529" s="5126">
        <f t="shared" si="2364"/>
        <v>1</v>
      </c>
      <c r="DM529" s="5127">
        <v>1</v>
      </c>
      <c r="DN529" s="4533">
        <f t="shared" si="2365"/>
        <v>10</v>
      </c>
      <c r="DO529" s="4155">
        <f t="shared" si="2366"/>
        <v>0</v>
      </c>
      <c r="DP529" s="4017">
        <f t="shared" si="2399"/>
        <v>1</v>
      </c>
      <c r="DQ529" s="5872">
        <v>10</v>
      </c>
      <c r="DR529" s="5873"/>
      <c r="DS529" s="5134">
        <v>0</v>
      </c>
      <c r="DT529" s="5134">
        <v>0</v>
      </c>
      <c r="DU529" s="5135">
        <f t="shared" si="2367"/>
        <v>0</v>
      </c>
      <c r="DV529" s="5136" t="e">
        <f t="shared" ref="DV529" si="2418">DT529/DS529</f>
        <v>#DIV/0!</v>
      </c>
      <c r="DW529" s="2683">
        <f t="shared" si="2368"/>
        <v>10</v>
      </c>
      <c r="DX529" s="4155">
        <f t="shared" si="2369"/>
        <v>0</v>
      </c>
      <c r="DY529" s="4017">
        <f t="shared" si="2401"/>
        <v>1</v>
      </c>
      <c r="DZ529" s="5868">
        <v>10</v>
      </c>
      <c r="EA529" s="5869"/>
      <c r="EB529" s="1757">
        <v>1</v>
      </c>
      <c r="EC529" s="1757">
        <v>1</v>
      </c>
      <c r="ED529" s="3246">
        <f t="shared" si="2402"/>
        <v>0</v>
      </c>
      <c r="EE529" s="1717">
        <v>1</v>
      </c>
      <c r="EF529" s="3282">
        <f t="shared" si="2370"/>
        <v>7</v>
      </c>
      <c r="EG529" s="1716">
        <f t="shared" si="2371"/>
        <v>3</v>
      </c>
      <c r="EH529" s="1717">
        <f t="shared" si="2403"/>
        <v>0.7</v>
      </c>
      <c r="EI529" s="5870">
        <v>10</v>
      </c>
      <c r="EJ529" s="5871"/>
      <c r="EK529" s="3269">
        <v>1</v>
      </c>
      <c r="EL529" s="3269">
        <v>1</v>
      </c>
      <c r="EM529" s="3246">
        <f t="shared" si="2372"/>
        <v>0</v>
      </c>
      <c r="EN529" s="1717">
        <v>1</v>
      </c>
      <c r="EO529" s="3285">
        <f t="shared" si="2373"/>
        <v>8</v>
      </c>
      <c r="EP529" s="1716">
        <f t="shared" si="2374"/>
        <v>2</v>
      </c>
      <c r="EQ529" s="1717">
        <f t="shared" si="2404"/>
        <v>0.8</v>
      </c>
      <c r="ER529" s="5872">
        <v>10</v>
      </c>
      <c r="ES529" s="5873"/>
      <c r="ET529" s="3856">
        <v>1</v>
      </c>
      <c r="EU529" s="3856">
        <v>1</v>
      </c>
      <c r="EV529" s="1716">
        <f t="shared" si="2375"/>
        <v>0</v>
      </c>
      <c r="EW529" s="1717">
        <f t="shared" ref="EW529" si="2419">EU529/ET529</f>
        <v>1</v>
      </c>
      <c r="EX529" s="3621">
        <f t="shared" si="2376"/>
        <v>9</v>
      </c>
      <c r="EY529" s="1716">
        <f t="shared" si="2377"/>
        <v>1</v>
      </c>
      <c r="EZ529" s="4017">
        <f t="shared" si="2406"/>
        <v>0.9</v>
      </c>
      <c r="FA529" s="6869">
        <v>10</v>
      </c>
      <c r="FB529" s="6870"/>
      <c r="FC529" s="2541">
        <v>1</v>
      </c>
      <c r="FD529" s="2541">
        <v>1</v>
      </c>
      <c r="FE529" s="1716">
        <f t="shared" si="2407"/>
        <v>0</v>
      </c>
      <c r="FF529" s="1717">
        <v>1</v>
      </c>
      <c r="FG529" s="2958">
        <f t="shared" si="2378"/>
        <v>4</v>
      </c>
      <c r="FH529" s="1716">
        <f t="shared" si="2379"/>
        <v>6</v>
      </c>
      <c r="FI529" s="1717">
        <f t="shared" si="2408"/>
        <v>0.4</v>
      </c>
      <c r="FJ529" s="6867">
        <v>10</v>
      </c>
      <c r="FK529" s="6868"/>
      <c r="FL529" s="2657">
        <v>1</v>
      </c>
      <c r="FM529" s="2657">
        <v>1</v>
      </c>
      <c r="FN529" s="1716">
        <f t="shared" si="2380"/>
        <v>0</v>
      </c>
      <c r="FO529" s="1717">
        <v>1</v>
      </c>
      <c r="FP529" s="2587">
        <f t="shared" si="2381"/>
        <v>5</v>
      </c>
      <c r="FQ529" s="1716">
        <f t="shared" si="2382"/>
        <v>5</v>
      </c>
      <c r="FR529" s="1717">
        <f t="shared" si="2409"/>
        <v>0.5</v>
      </c>
      <c r="FS529" s="6867">
        <v>10</v>
      </c>
      <c r="FT529" s="6868"/>
      <c r="FU529" s="2657">
        <v>1</v>
      </c>
      <c r="FV529" s="2657">
        <v>1</v>
      </c>
      <c r="FW529" s="1716">
        <f t="shared" si="2383"/>
        <v>0</v>
      </c>
      <c r="FX529" s="1717">
        <f t="shared" si="2410"/>
        <v>1</v>
      </c>
      <c r="FY529" s="2587">
        <f t="shared" si="2384"/>
        <v>6</v>
      </c>
      <c r="FZ529" s="1716">
        <f t="shared" si="2385"/>
        <v>4</v>
      </c>
      <c r="GA529" s="1717">
        <f t="shared" si="2411"/>
        <v>0.6</v>
      </c>
      <c r="GB529" s="3169">
        <f t="shared" si="2386"/>
        <v>9.9999999999999978E-2</v>
      </c>
      <c r="GC529" s="2219">
        <v>0</v>
      </c>
      <c r="GD529" s="1895">
        <v>1</v>
      </c>
      <c r="GE529" s="5707"/>
      <c r="GF529" s="5707"/>
      <c r="GG529" s="5707"/>
      <c r="GH529" s="5707"/>
      <c r="GI529" s="5707"/>
      <c r="GJ529" s="5707"/>
      <c r="GK529" s="5707"/>
      <c r="GL529" s="2150">
        <v>9</v>
      </c>
      <c r="GM529" s="794" t="s">
        <v>1420</v>
      </c>
      <c r="GN529" s="676" t="s">
        <v>1421</v>
      </c>
      <c r="GO529" s="790">
        <v>10</v>
      </c>
      <c r="GP529" s="783">
        <v>2</v>
      </c>
      <c r="GQ529" s="2086">
        <v>3</v>
      </c>
      <c r="GR529" s="2086">
        <v>-1</v>
      </c>
      <c r="GS529" s="1895">
        <v>1.5</v>
      </c>
      <c r="GT529" s="2086">
        <v>0</v>
      </c>
      <c r="GU529" s="2086">
        <v>10</v>
      </c>
      <c r="GV529" s="1895">
        <v>0</v>
      </c>
    </row>
    <row r="530" spans="1:204" ht="63.75" x14ac:dyDescent="0.25">
      <c r="B530" s="7145"/>
      <c r="C530" s="5685"/>
      <c r="D530" s="7164"/>
      <c r="E530" s="5685"/>
      <c r="F530" s="5707"/>
      <c r="G530" s="5707"/>
      <c r="H530" s="5707"/>
      <c r="I530" s="5707"/>
      <c r="J530" s="5707"/>
      <c r="K530" s="5707"/>
      <c r="L530" s="5707"/>
      <c r="M530" s="5707"/>
      <c r="N530" s="5698"/>
      <c r="O530" s="5707"/>
      <c r="P530" s="2466"/>
      <c r="Q530" s="1427"/>
      <c r="R530" s="5704"/>
      <c r="S530" s="5707"/>
      <c r="T530" s="5698"/>
      <c r="U530" s="7116"/>
      <c r="V530" s="5698"/>
      <c r="W530" s="7274"/>
      <c r="X530" s="5692"/>
      <c r="Y530" s="2089">
        <v>10</v>
      </c>
      <c r="Z530" s="5484" t="s">
        <v>1422</v>
      </c>
      <c r="AA530" s="5611" t="s">
        <v>1212</v>
      </c>
      <c r="AB530" s="1008">
        <v>200</v>
      </c>
      <c r="AC530" s="797">
        <v>50</v>
      </c>
      <c r="AD530" s="799">
        <f>AC530/AB530</f>
        <v>0.25</v>
      </c>
      <c r="AE530" s="797">
        <v>50</v>
      </c>
      <c r="AF530" s="799">
        <f>AE530/AB530</f>
        <v>0.25</v>
      </c>
      <c r="AG530" s="783">
        <v>50</v>
      </c>
      <c r="AH530" s="785">
        <f>AG530/AB530</f>
        <v>0.25</v>
      </c>
      <c r="AI530" s="798">
        <v>50</v>
      </c>
      <c r="AJ530" s="785">
        <f>AI530/AB530</f>
        <v>0.25</v>
      </c>
      <c r="AK530" s="191">
        <f t="shared" si="2345"/>
        <v>1</v>
      </c>
      <c r="AL530" s="2325">
        <v>10</v>
      </c>
      <c r="AM530" s="90" t="s">
        <v>3528</v>
      </c>
      <c r="AN530" s="959" t="s">
        <v>1887</v>
      </c>
      <c r="AO530" s="970" t="s">
        <v>1888</v>
      </c>
      <c r="AP530" s="970" t="s">
        <v>1889</v>
      </c>
      <c r="AQ530" s="813">
        <v>100</v>
      </c>
      <c r="AR530" s="970" t="s">
        <v>1212</v>
      </c>
      <c r="AS530" s="90" t="s">
        <v>1434</v>
      </c>
      <c r="AT530" s="2226"/>
      <c r="AU530" s="813" t="s">
        <v>1704</v>
      </c>
      <c r="AV530" s="6444">
        <v>200</v>
      </c>
      <c r="AW530" s="6444"/>
      <c r="AX530" s="4357">
        <f t="shared" si="2346"/>
        <v>50</v>
      </c>
      <c r="AY530" s="4357">
        <f t="shared" si="2347"/>
        <v>72</v>
      </c>
      <c r="AZ530" s="4411">
        <f t="shared" si="2348"/>
        <v>-22</v>
      </c>
      <c r="BA530" s="5137">
        <f t="shared" si="2349"/>
        <v>1.44</v>
      </c>
      <c r="BB530" s="4450">
        <f t="shared" si="2413"/>
        <v>245</v>
      </c>
      <c r="BC530" s="4104">
        <f t="shared" si="2351"/>
        <v>-45</v>
      </c>
      <c r="BD530" s="1979">
        <f t="shared" si="2352"/>
        <v>1.2250000000000001</v>
      </c>
      <c r="BE530" s="5046">
        <f t="shared" si="2353"/>
        <v>0</v>
      </c>
      <c r="BF530" s="6444">
        <v>200</v>
      </c>
      <c r="BG530" s="6444"/>
      <c r="BH530" s="3772">
        <f t="shared" ref="BH530:BH593" si="2420">SUM(EB530+EK530+ET530)</f>
        <v>50</v>
      </c>
      <c r="BI530" s="3772">
        <f t="shared" si="2354"/>
        <v>63</v>
      </c>
      <c r="BJ530" s="3111">
        <f t="shared" si="2355"/>
        <v>-13</v>
      </c>
      <c r="BK530" s="3006">
        <f t="shared" si="2356"/>
        <v>1.26</v>
      </c>
      <c r="BL530" s="3674">
        <f t="shared" si="2281"/>
        <v>173</v>
      </c>
      <c r="BM530" s="3122">
        <f t="shared" si="2357"/>
        <v>27</v>
      </c>
      <c r="BN530" s="1979">
        <f t="shared" si="2358"/>
        <v>0.86499999999999999</v>
      </c>
      <c r="BO530" s="2851">
        <f t="shared" si="2359"/>
        <v>0</v>
      </c>
      <c r="BP530" s="3494"/>
      <c r="BQ530" s="6899">
        <v>200</v>
      </c>
      <c r="BR530" s="6899"/>
      <c r="BS530" s="2570">
        <f t="shared" ref="BS530" si="2421">SUM(FC530+FL530+FU530)</f>
        <v>50</v>
      </c>
      <c r="BT530" s="2570">
        <f>SUM(FD530+FM530+FV530)</f>
        <v>53</v>
      </c>
      <c r="BU530" s="2987">
        <f t="shared" si="2207"/>
        <v>-3</v>
      </c>
      <c r="BV530" s="3006">
        <f t="shared" si="2208"/>
        <v>1.06</v>
      </c>
      <c r="BW530" s="2361">
        <f t="shared" si="2209"/>
        <v>110</v>
      </c>
      <c r="BX530" s="2991">
        <f t="shared" si="2210"/>
        <v>90</v>
      </c>
      <c r="BY530" s="1979">
        <f t="shared" si="2211"/>
        <v>0.55000000000000004</v>
      </c>
      <c r="BZ530" s="3151"/>
      <c r="CA530" s="6652">
        <v>200</v>
      </c>
      <c r="CB530" s="6652"/>
      <c r="CC530" s="1759">
        <v>50</v>
      </c>
      <c r="CD530" s="1759">
        <v>57</v>
      </c>
      <c r="CE530" s="2359">
        <f t="shared" si="2392"/>
        <v>-7</v>
      </c>
      <c r="CF530" s="1979">
        <f>CD530/CC530</f>
        <v>1.1399999999999999</v>
      </c>
      <c r="CG530" s="1971">
        <f t="shared" si="2361"/>
        <v>57</v>
      </c>
      <c r="CH530" s="2387">
        <f t="shared" si="2394"/>
        <v>143</v>
      </c>
      <c r="CI530" s="1979">
        <f>CG530/CA530</f>
        <v>0.28499999999999998</v>
      </c>
      <c r="CJ530" s="942"/>
      <c r="CK530" s="942"/>
      <c r="CL530" s="2479"/>
      <c r="CM530" s="1742">
        <v>16</v>
      </c>
      <c r="CN530" s="1742">
        <v>17</v>
      </c>
      <c r="CO530" s="1743">
        <v>17</v>
      </c>
      <c r="CP530" s="1719"/>
      <c r="CY530" s="5874">
        <v>200</v>
      </c>
      <c r="CZ530" s="5875"/>
      <c r="DA530" s="5111">
        <v>16</v>
      </c>
      <c r="DB530" s="5111">
        <v>37</v>
      </c>
      <c r="DC530" s="5108">
        <f>DB530-DA530</f>
        <v>21</v>
      </c>
      <c r="DD530" s="5109">
        <f>DB530/DA530</f>
        <v>2.3125</v>
      </c>
      <c r="DE530" s="5110">
        <f t="shared" si="2362"/>
        <v>210</v>
      </c>
      <c r="DF530" s="4153">
        <f t="shared" si="2363"/>
        <v>-10</v>
      </c>
      <c r="DG530" s="4014">
        <f>DE530/CY530</f>
        <v>1.05</v>
      </c>
      <c r="DH530" s="5876">
        <v>200</v>
      </c>
      <c r="DI530" s="5877"/>
      <c r="DJ530" s="5122">
        <v>17</v>
      </c>
      <c r="DK530" s="5122">
        <v>20</v>
      </c>
      <c r="DL530" s="5120">
        <f t="shared" si="2364"/>
        <v>-3</v>
      </c>
      <c r="DM530" s="5121">
        <f>DK530/DJ530</f>
        <v>1.1764705882352942</v>
      </c>
      <c r="DN530" s="4533">
        <f t="shared" si="2365"/>
        <v>230</v>
      </c>
      <c r="DO530" s="4153">
        <f t="shared" si="2366"/>
        <v>-30</v>
      </c>
      <c r="DP530" s="4014">
        <f>DN530/DH530</f>
        <v>1.1499999999999999</v>
      </c>
      <c r="DQ530" s="5878">
        <v>200</v>
      </c>
      <c r="DR530" s="5879"/>
      <c r="DS530" s="5129">
        <v>17</v>
      </c>
      <c r="DT530" s="5129">
        <v>15</v>
      </c>
      <c r="DU530" s="5130">
        <f t="shared" si="2367"/>
        <v>2</v>
      </c>
      <c r="DV530" s="5105">
        <f>DT530/DS530</f>
        <v>0.88235294117647056</v>
      </c>
      <c r="DW530" s="2683">
        <f t="shared" si="2368"/>
        <v>245</v>
      </c>
      <c r="DX530" s="4153">
        <f t="shared" si="2369"/>
        <v>-45</v>
      </c>
      <c r="DY530" s="4014">
        <f>DW530/DQ530</f>
        <v>1.2250000000000001</v>
      </c>
      <c r="DZ530" s="5874">
        <v>200</v>
      </c>
      <c r="EA530" s="5875"/>
      <c r="EB530" s="1757">
        <v>16</v>
      </c>
      <c r="EC530" s="1757">
        <v>18</v>
      </c>
      <c r="ED530" s="3244">
        <f>EC530-EB530</f>
        <v>2</v>
      </c>
      <c r="EE530" s="1754">
        <f>EC530/EB530</f>
        <v>1.125</v>
      </c>
      <c r="EF530" s="3280">
        <f t="shared" si="2370"/>
        <v>128</v>
      </c>
      <c r="EG530" s="1753">
        <f t="shared" si="2371"/>
        <v>72</v>
      </c>
      <c r="EH530" s="1754">
        <f>EF530/DZ530</f>
        <v>0.64</v>
      </c>
      <c r="EI530" s="5876">
        <v>200</v>
      </c>
      <c r="EJ530" s="5877"/>
      <c r="EK530" s="1757">
        <v>17</v>
      </c>
      <c r="EL530" s="1757">
        <v>25</v>
      </c>
      <c r="EM530" s="3244">
        <f t="shared" si="2372"/>
        <v>-8</v>
      </c>
      <c r="EN530" s="1754">
        <f>EL530/EK530</f>
        <v>1.4705882352941178</v>
      </c>
      <c r="EO530" s="3285">
        <f t="shared" si="2373"/>
        <v>153</v>
      </c>
      <c r="EP530" s="1753">
        <f t="shared" si="2374"/>
        <v>47</v>
      </c>
      <c r="EQ530" s="1754">
        <f>EO530/EI530</f>
        <v>0.76500000000000001</v>
      </c>
      <c r="ER530" s="5878">
        <v>200</v>
      </c>
      <c r="ES530" s="5879"/>
      <c r="ET530" s="3853">
        <v>17</v>
      </c>
      <c r="EU530" s="3853">
        <v>20</v>
      </c>
      <c r="EV530" s="1753">
        <f t="shared" si="2375"/>
        <v>-3</v>
      </c>
      <c r="EW530" s="1754">
        <f>EU530/ET530</f>
        <v>1.1764705882352942</v>
      </c>
      <c r="EX530" s="3621">
        <f t="shared" si="2376"/>
        <v>173</v>
      </c>
      <c r="EY530" s="1753">
        <f t="shared" si="2377"/>
        <v>27</v>
      </c>
      <c r="EZ530" s="4014">
        <f>EX530/ER530</f>
        <v>0.86499999999999999</v>
      </c>
      <c r="FA530" s="6845">
        <v>200</v>
      </c>
      <c r="FB530" s="6846"/>
      <c r="FC530" s="2539">
        <v>16</v>
      </c>
      <c r="FD530" s="2539">
        <v>18</v>
      </c>
      <c r="FE530" s="1753">
        <f>FD530-FC530</f>
        <v>2</v>
      </c>
      <c r="FF530" s="1754">
        <f>FD530/FC530</f>
        <v>1.125</v>
      </c>
      <c r="FG530" s="2956">
        <f t="shared" si="2378"/>
        <v>75</v>
      </c>
      <c r="FH530" s="1753">
        <f t="shared" si="2379"/>
        <v>125</v>
      </c>
      <c r="FI530" s="1754">
        <f>FG530/FA530</f>
        <v>0.375</v>
      </c>
      <c r="FJ530" s="6845">
        <v>200</v>
      </c>
      <c r="FK530" s="6846"/>
      <c r="FL530" s="2539">
        <v>17</v>
      </c>
      <c r="FM530" s="2539">
        <v>15</v>
      </c>
      <c r="FN530" s="1753">
        <f t="shared" si="2380"/>
        <v>2</v>
      </c>
      <c r="FO530" s="1754">
        <f>FM530/FL530</f>
        <v>0.88235294117647056</v>
      </c>
      <c r="FP530" s="2587">
        <f t="shared" si="2381"/>
        <v>90</v>
      </c>
      <c r="FQ530" s="1753">
        <f t="shared" si="2382"/>
        <v>110</v>
      </c>
      <c r="FR530" s="1754">
        <f>FP530/FJ530</f>
        <v>0.45</v>
      </c>
      <c r="FS530" s="6845">
        <v>200</v>
      </c>
      <c r="FT530" s="6846"/>
      <c r="FU530" s="2539">
        <v>17</v>
      </c>
      <c r="FV530" s="2539">
        <v>20</v>
      </c>
      <c r="FW530" s="1753">
        <f t="shared" si="2383"/>
        <v>-3</v>
      </c>
      <c r="FX530" s="1754">
        <f>FV530/FU530</f>
        <v>1.1764705882352942</v>
      </c>
      <c r="FY530" s="2587">
        <f t="shared" si="2384"/>
        <v>110</v>
      </c>
      <c r="FZ530" s="1753">
        <f t="shared" si="2385"/>
        <v>90</v>
      </c>
      <c r="GA530" s="1754">
        <f>FY530/FS530</f>
        <v>0.55000000000000004</v>
      </c>
      <c r="GB530" s="3169">
        <f t="shared" si="2386"/>
        <v>8.9999999999999969E-2</v>
      </c>
      <c r="GC530" s="2219">
        <v>0</v>
      </c>
      <c r="GD530" s="1895">
        <v>1</v>
      </c>
      <c r="GE530" s="5707"/>
      <c r="GF530" s="5707"/>
      <c r="GG530" s="5707"/>
      <c r="GH530" s="5707"/>
      <c r="GI530" s="5707"/>
      <c r="GJ530" s="5707"/>
      <c r="GK530" s="5707"/>
      <c r="GL530" s="2089">
        <v>10</v>
      </c>
      <c r="GM530" s="1961" t="s">
        <v>1422</v>
      </c>
      <c r="GN530" s="1955" t="s">
        <v>1212</v>
      </c>
      <c r="GO530" s="816">
        <v>200</v>
      </c>
      <c r="GP530" s="797">
        <v>50</v>
      </c>
      <c r="GQ530" s="2086">
        <v>57</v>
      </c>
      <c r="GR530" s="2086">
        <v>-7</v>
      </c>
      <c r="GS530" s="1895">
        <v>1.1399999999999999</v>
      </c>
      <c r="GT530" s="2086">
        <v>0</v>
      </c>
      <c r="GU530" s="2086">
        <v>300</v>
      </c>
      <c r="GV530" s="1895">
        <v>0</v>
      </c>
    </row>
    <row r="531" spans="1:204" ht="63.75" customHeight="1" x14ac:dyDescent="0.25">
      <c r="B531" s="7145"/>
      <c r="C531" s="5685"/>
      <c r="D531" s="7164"/>
      <c r="E531" s="5685"/>
      <c r="F531" s="5707"/>
      <c r="G531" s="5707"/>
      <c r="H531" s="5707"/>
      <c r="I531" s="5707"/>
      <c r="J531" s="5707"/>
      <c r="K531" s="5707"/>
      <c r="L531" s="5707"/>
      <c r="M531" s="5707"/>
      <c r="N531" s="5698"/>
      <c r="O531" s="5707"/>
      <c r="P531" s="2466"/>
      <c r="Q531" s="1427"/>
      <c r="R531" s="5704"/>
      <c r="S531" s="5707"/>
      <c r="T531" s="5698"/>
      <c r="U531" s="7116"/>
      <c r="V531" s="5698"/>
      <c r="W531" s="7274"/>
      <c r="X531" s="5692"/>
      <c r="Y531" s="2089">
        <v>11</v>
      </c>
      <c r="Z531" s="5484" t="s">
        <v>1423</v>
      </c>
      <c r="AA531" s="5611" t="s">
        <v>1424</v>
      </c>
      <c r="AB531" s="1008">
        <v>8</v>
      </c>
      <c r="AC531" s="783">
        <v>2</v>
      </c>
      <c r="AD531" s="784">
        <f>AC531/AB531</f>
        <v>0.25</v>
      </c>
      <c r="AE531" s="783">
        <v>2</v>
      </c>
      <c r="AF531" s="784">
        <f>AE531/AB531</f>
        <v>0.25</v>
      </c>
      <c r="AG531" s="783">
        <v>2</v>
      </c>
      <c r="AH531" s="784">
        <f>AG531/AB531</f>
        <v>0.25</v>
      </c>
      <c r="AI531" s="783">
        <v>2</v>
      </c>
      <c r="AJ531" s="785">
        <f>AI531/AB531</f>
        <v>0.25</v>
      </c>
      <c r="AK531" s="191">
        <f t="shared" si="2345"/>
        <v>1</v>
      </c>
      <c r="AL531" s="2325">
        <v>11</v>
      </c>
      <c r="AM531" s="90" t="s">
        <v>3529</v>
      </c>
      <c r="AN531" s="970" t="s">
        <v>1890</v>
      </c>
      <c r="AO531" s="981" t="s">
        <v>1891</v>
      </c>
      <c r="AP531" s="981" t="s">
        <v>1892</v>
      </c>
      <c r="AQ531" s="813">
        <v>100</v>
      </c>
      <c r="AR531" s="970" t="s">
        <v>1885</v>
      </c>
      <c r="AS531" s="1384" t="s">
        <v>1579</v>
      </c>
      <c r="AT531" s="1900"/>
      <c r="AU531" s="813" t="s">
        <v>1704</v>
      </c>
      <c r="AV531" s="6444">
        <v>8</v>
      </c>
      <c r="AW531" s="6444"/>
      <c r="AX531" s="4357">
        <f t="shared" si="2346"/>
        <v>2</v>
      </c>
      <c r="AY531" s="4357">
        <f t="shared" si="2347"/>
        <v>2</v>
      </c>
      <c r="AZ531" s="4411">
        <f t="shared" si="2348"/>
        <v>0</v>
      </c>
      <c r="BA531" s="5137">
        <f t="shared" si="2349"/>
        <v>1</v>
      </c>
      <c r="BB531" s="4450">
        <f t="shared" si="2413"/>
        <v>8</v>
      </c>
      <c r="BC531" s="4104">
        <f t="shared" si="2351"/>
        <v>0</v>
      </c>
      <c r="BD531" s="1979">
        <f t="shared" si="2352"/>
        <v>1</v>
      </c>
      <c r="BE531" s="5046">
        <f t="shared" si="2353"/>
        <v>0</v>
      </c>
      <c r="BF531" s="6444">
        <v>8</v>
      </c>
      <c r="BG531" s="6444"/>
      <c r="BH531" s="3772">
        <f t="shared" si="2420"/>
        <v>2</v>
      </c>
      <c r="BI531" s="3772">
        <f t="shared" si="2354"/>
        <v>2</v>
      </c>
      <c r="BJ531" s="3111">
        <f t="shared" si="2355"/>
        <v>0</v>
      </c>
      <c r="BK531" s="3006">
        <f t="shared" si="2356"/>
        <v>1</v>
      </c>
      <c r="BL531" s="3674">
        <f t="shared" si="2281"/>
        <v>6</v>
      </c>
      <c r="BM531" s="3122">
        <f t="shared" si="2357"/>
        <v>2</v>
      </c>
      <c r="BN531" s="1979">
        <f t="shared" si="2358"/>
        <v>0.75</v>
      </c>
      <c r="BO531" s="2851">
        <f t="shared" si="2359"/>
        <v>0</v>
      </c>
      <c r="BP531" s="3494"/>
      <c r="BQ531" s="6899">
        <v>8</v>
      </c>
      <c r="BR531" s="6899"/>
      <c r="BS531" s="2570">
        <f t="shared" ref="BS531:BS533" si="2422">SUM(FC531+FL531+FU531)</f>
        <v>2</v>
      </c>
      <c r="BT531" s="2570">
        <f t="shared" ref="BT531:BT533" si="2423">SUM(FD531+FM531+FV531)</f>
        <v>2</v>
      </c>
      <c r="BU531" s="2987">
        <f t="shared" si="2207"/>
        <v>0</v>
      </c>
      <c r="BV531" s="3006">
        <f t="shared" si="2208"/>
        <v>1</v>
      </c>
      <c r="BW531" s="2361">
        <f t="shared" si="2209"/>
        <v>4</v>
      </c>
      <c r="BX531" s="2991">
        <f t="shared" si="2210"/>
        <v>4</v>
      </c>
      <c r="BY531" s="1979">
        <f t="shared" si="2211"/>
        <v>0.5</v>
      </c>
      <c r="BZ531" s="3151"/>
      <c r="CA531" s="6652">
        <v>8</v>
      </c>
      <c r="CB531" s="6652"/>
      <c r="CC531" s="1759">
        <v>2</v>
      </c>
      <c r="CD531" s="1759">
        <v>2</v>
      </c>
      <c r="CE531" s="2359">
        <f t="shared" si="2392"/>
        <v>0</v>
      </c>
      <c r="CF531" s="1979">
        <f>CD531/CC531</f>
        <v>1</v>
      </c>
      <c r="CG531" s="1971">
        <f t="shared" si="2361"/>
        <v>2</v>
      </c>
      <c r="CH531" s="2387">
        <f t="shared" si="2394"/>
        <v>6</v>
      </c>
      <c r="CI531" s="1979">
        <f>CG531/CA531</f>
        <v>0.25</v>
      </c>
      <c r="CJ531" s="942"/>
      <c r="CK531" s="942"/>
      <c r="CL531" s="2479"/>
      <c r="CM531" s="1744">
        <v>0</v>
      </c>
      <c r="CN531" s="1744">
        <v>1</v>
      </c>
      <c r="CO531" s="1745">
        <v>1</v>
      </c>
      <c r="CY531" s="5851">
        <v>8</v>
      </c>
      <c r="CZ531" s="5852"/>
      <c r="DA531" s="5111">
        <v>0</v>
      </c>
      <c r="DB531" s="5111">
        <v>0</v>
      </c>
      <c r="DC531" s="5112">
        <f>DB531-DA531</f>
        <v>0</v>
      </c>
      <c r="DD531" s="5113">
        <v>1</v>
      </c>
      <c r="DE531" s="5114">
        <f t="shared" si="2362"/>
        <v>6</v>
      </c>
      <c r="DF531" s="4154">
        <f t="shared" si="2363"/>
        <v>2</v>
      </c>
      <c r="DG531" s="4015">
        <f>DE531/CY531</f>
        <v>0.75</v>
      </c>
      <c r="DH531" s="5853">
        <v>8</v>
      </c>
      <c r="DI531" s="5854"/>
      <c r="DJ531" s="5122">
        <v>1</v>
      </c>
      <c r="DK531" s="5122">
        <v>1</v>
      </c>
      <c r="DL531" s="5123">
        <f t="shared" si="2364"/>
        <v>0</v>
      </c>
      <c r="DM531" s="5124">
        <f>DK531/DJ531</f>
        <v>1</v>
      </c>
      <c r="DN531" s="4533">
        <f t="shared" si="2365"/>
        <v>7</v>
      </c>
      <c r="DO531" s="4154">
        <f t="shared" si="2366"/>
        <v>1</v>
      </c>
      <c r="DP531" s="4015">
        <f>DN531/DH531</f>
        <v>0.875</v>
      </c>
      <c r="DQ531" s="5855">
        <v>8</v>
      </c>
      <c r="DR531" s="5856"/>
      <c r="DS531" s="5131">
        <v>1</v>
      </c>
      <c r="DT531" s="5131">
        <v>1</v>
      </c>
      <c r="DU531" s="5132">
        <f t="shared" si="2367"/>
        <v>0</v>
      </c>
      <c r="DV531" s="5106">
        <f>DT531/DS531</f>
        <v>1</v>
      </c>
      <c r="DW531" s="2683">
        <f t="shared" si="2368"/>
        <v>8</v>
      </c>
      <c r="DX531" s="4154">
        <f t="shared" si="2369"/>
        <v>0</v>
      </c>
      <c r="DY531" s="4015">
        <f>DW531/DQ531</f>
        <v>1</v>
      </c>
      <c r="DZ531" s="5851">
        <v>8</v>
      </c>
      <c r="EA531" s="5852"/>
      <c r="EB531" s="1757">
        <v>0</v>
      </c>
      <c r="EC531" s="1757">
        <v>0</v>
      </c>
      <c r="ED531" s="3245">
        <f>EC531-EB531</f>
        <v>0</v>
      </c>
      <c r="EE531" s="1756">
        <v>1</v>
      </c>
      <c r="EF531" s="3281">
        <f t="shared" si="2370"/>
        <v>4</v>
      </c>
      <c r="EG531" s="1755">
        <f t="shared" si="2371"/>
        <v>4</v>
      </c>
      <c r="EH531" s="1756">
        <f>EF531/DZ531</f>
        <v>0.5</v>
      </c>
      <c r="EI531" s="5853">
        <v>8</v>
      </c>
      <c r="EJ531" s="5854"/>
      <c r="EK531" s="1757">
        <v>1</v>
      </c>
      <c r="EL531" s="1757">
        <v>1</v>
      </c>
      <c r="EM531" s="3245">
        <f t="shared" si="2372"/>
        <v>0</v>
      </c>
      <c r="EN531" s="1756">
        <f>EL531/EK531</f>
        <v>1</v>
      </c>
      <c r="EO531" s="3285">
        <f t="shared" si="2373"/>
        <v>5</v>
      </c>
      <c r="EP531" s="1755">
        <f t="shared" si="2374"/>
        <v>3</v>
      </c>
      <c r="EQ531" s="1756">
        <f>EO531/EI531</f>
        <v>0.625</v>
      </c>
      <c r="ER531" s="5855">
        <v>8</v>
      </c>
      <c r="ES531" s="5856"/>
      <c r="ET531" s="3854">
        <v>1</v>
      </c>
      <c r="EU531" s="3854">
        <v>1</v>
      </c>
      <c r="EV531" s="1755">
        <f t="shared" si="2375"/>
        <v>0</v>
      </c>
      <c r="EW531" s="1756">
        <f>EU531/ET531</f>
        <v>1</v>
      </c>
      <c r="EX531" s="3621">
        <f t="shared" si="2376"/>
        <v>6</v>
      </c>
      <c r="EY531" s="1755">
        <f t="shared" si="2377"/>
        <v>2</v>
      </c>
      <c r="EZ531" s="4015">
        <f>EX531/ER531</f>
        <v>0.75</v>
      </c>
      <c r="FA531" s="6847">
        <v>8</v>
      </c>
      <c r="FB531" s="6848"/>
      <c r="FC531" s="2540">
        <v>0</v>
      </c>
      <c r="FD531" s="2540">
        <v>0</v>
      </c>
      <c r="FE531" s="1755">
        <f>FD531-FC531</f>
        <v>0</v>
      </c>
      <c r="FF531" s="1756">
        <v>1</v>
      </c>
      <c r="FG531" s="2957">
        <f t="shared" si="2378"/>
        <v>2</v>
      </c>
      <c r="FH531" s="1755">
        <f t="shared" si="2379"/>
        <v>6</v>
      </c>
      <c r="FI531" s="1756">
        <f>FG531/FA531</f>
        <v>0.25</v>
      </c>
      <c r="FJ531" s="6847">
        <v>8</v>
      </c>
      <c r="FK531" s="6848"/>
      <c r="FL531" s="2540">
        <v>1</v>
      </c>
      <c r="FM531" s="2540">
        <v>1</v>
      </c>
      <c r="FN531" s="1755">
        <f t="shared" si="2380"/>
        <v>0</v>
      </c>
      <c r="FO531" s="1756">
        <f>FM531/FL531</f>
        <v>1</v>
      </c>
      <c r="FP531" s="2587">
        <f t="shared" si="2381"/>
        <v>3</v>
      </c>
      <c r="FQ531" s="1755">
        <f t="shared" si="2382"/>
        <v>5</v>
      </c>
      <c r="FR531" s="1756">
        <f>FP531/FJ531</f>
        <v>0.375</v>
      </c>
      <c r="FS531" s="6847">
        <v>8</v>
      </c>
      <c r="FT531" s="6848"/>
      <c r="FU531" s="2540">
        <v>1</v>
      </c>
      <c r="FV531" s="2540">
        <v>1</v>
      </c>
      <c r="FW531" s="1755">
        <f t="shared" si="2383"/>
        <v>0</v>
      </c>
      <c r="FX531" s="1756">
        <f>FV531/FU531</f>
        <v>1</v>
      </c>
      <c r="FY531" s="2587">
        <f t="shared" si="2384"/>
        <v>4</v>
      </c>
      <c r="FZ531" s="1755">
        <f t="shared" si="2385"/>
        <v>4</v>
      </c>
      <c r="GA531" s="1756">
        <f>FY531/FS531</f>
        <v>0.5</v>
      </c>
      <c r="GB531" s="3169">
        <f t="shared" si="2386"/>
        <v>0</v>
      </c>
      <c r="GC531" s="2219">
        <v>0</v>
      </c>
      <c r="GD531" s="1895">
        <v>1</v>
      </c>
      <c r="GE531" s="5707"/>
      <c r="GF531" s="5707"/>
      <c r="GG531" s="5707"/>
      <c r="GH531" s="5707"/>
      <c r="GI531" s="5707"/>
      <c r="GJ531" s="5707"/>
      <c r="GK531" s="5707"/>
      <c r="GL531" s="2089">
        <v>11</v>
      </c>
      <c r="GM531" s="1961" t="s">
        <v>1423</v>
      </c>
      <c r="GN531" s="1955" t="s">
        <v>1424</v>
      </c>
      <c r="GO531" s="816">
        <v>8</v>
      </c>
      <c r="GP531" s="783">
        <v>2</v>
      </c>
      <c r="GQ531" s="2086">
        <v>2</v>
      </c>
      <c r="GR531" s="2086">
        <v>0</v>
      </c>
      <c r="GS531" s="1895">
        <v>1</v>
      </c>
      <c r="GT531" s="2086">
        <v>0</v>
      </c>
      <c r="GU531" s="2086">
        <v>8</v>
      </c>
      <c r="GV531" s="1895">
        <v>0</v>
      </c>
    </row>
    <row r="532" spans="1:204" ht="76.5" x14ac:dyDescent="0.25">
      <c r="B532" s="7145"/>
      <c r="C532" s="5685"/>
      <c r="D532" s="7164"/>
      <c r="E532" s="5685"/>
      <c r="F532" s="5707"/>
      <c r="G532" s="5707"/>
      <c r="H532" s="5707"/>
      <c r="I532" s="5707"/>
      <c r="J532" s="5707"/>
      <c r="K532" s="5707"/>
      <c r="L532" s="5707"/>
      <c r="M532" s="5707"/>
      <c r="N532" s="5698"/>
      <c r="O532" s="5707"/>
      <c r="P532" s="2466"/>
      <c r="Q532" s="1427"/>
      <c r="R532" s="5704"/>
      <c r="S532" s="5707"/>
      <c r="T532" s="5698"/>
      <c r="U532" s="7116"/>
      <c r="V532" s="5698"/>
      <c r="W532" s="7274"/>
      <c r="X532" s="5692"/>
      <c r="Y532" s="2089">
        <v>12</v>
      </c>
      <c r="Z532" s="5484" t="s">
        <v>1425</v>
      </c>
      <c r="AA532" s="5611" t="s">
        <v>1426</v>
      </c>
      <c r="AB532" s="1008">
        <v>1</v>
      </c>
      <c r="AC532" s="783">
        <v>0</v>
      </c>
      <c r="AD532" s="784">
        <f>AC532/AB532</f>
        <v>0</v>
      </c>
      <c r="AE532" s="783">
        <v>1</v>
      </c>
      <c r="AF532" s="784">
        <f>AE532/AB532</f>
        <v>1</v>
      </c>
      <c r="AG532" s="783">
        <v>0</v>
      </c>
      <c r="AH532" s="784">
        <f>AG532/AB532</f>
        <v>0</v>
      </c>
      <c r="AI532" s="783">
        <v>0</v>
      </c>
      <c r="AJ532" s="785">
        <f>AI532/AB532</f>
        <v>0</v>
      </c>
      <c r="AK532" s="191">
        <f t="shared" si="2345"/>
        <v>1</v>
      </c>
      <c r="AL532" s="2325">
        <v>12</v>
      </c>
      <c r="AM532" s="90" t="s">
        <v>3530</v>
      </c>
      <c r="AN532" s="959" t="s">
        <v>1893</v>
      </c>
      <c r="AO532" s="970" t="s">
        <v>1894</v>
      </c>
      <c r="AP532" s="970" t="s">
        <v>1895</v>
      </c>
      <c r="AQ532" s="813">
        <v>100</v>
      </c>
      <c r="AR532" s="970" t="s">
        <v>1426</v>
      </c>
      <c r="AS532" s="90" t="s">
        <v>1434</v>
      </c>
      <c r="AT532" s="2226"/>
      <c r="AU532" s="813" t="s">
        <v>1704</v>
      </c>
      <c r="AV532" s="6444">
        <v>1</v>
      </c>
      <c r="AW532" s="6444"/>
      <c r="AX532" s="4357">
        <f t="shared" si="2346"/>
        <v>0</v>
      </c>
      <c r="AY532" s="4357">
        <f t="shared" si="2347"/>
        <v>0</v>
      </c>
      <c r="AZ532" s="4411">
        <f t="shared" si="2348"/>
        <v>0</v>
      </c>
      <c r="BA532" s="4496" t="e">
        <f t="shared" si="2349"/>
        <v>#DIV/0!</v>
      </c>
      <c r="BB532" s="4450">
        <f t="shared" si="2413"/>
        <v>1</v>
      </c>
      <c r="BC532" s="4104">
        <f t="shared" si="2351"/>
        <v>0</v>
      </c>
      <c r="BD532" s="1979">
        <f t="shared" si="2352"/>
        <v>1</v>
      </c>
      <c r="BE532" s="5046">
        <f t="shared" si="2353"/>
        <v>0</v>
      </c>
      <c r="BF532" s="6444">
        <v>1</v>
      </c>
      <c r="BG532" s="6444"/>
      <c r="BH532" s="3772">
        <f t="shared" si="2420"/>
        <v>0</v>
      </c>
      <c r="BI532" s="3772">
        <f t="shared" si="2354"/>
        <v>0</v>
      </c>
      <c r="BJ532" s="3111">
        <f t="shared" si="2355"/>
        <v>0</v>
      </c>
      <c r="BK532" s="2963" t="e">
        <f t="shared" si="2356"/>
        <v>#DIV/0!</v>
      </c>
      <c r="BL532" s="3674">
        <f t="shared" si="2281"/>
        <v>1</v>
      </c>
      <c r="BM532" s="3122">
        <f t="shared" si="2357"/>
        <v>0</v>
      </c>
      <c r="BN532" s="1979">
        <f t="shared" si="2358"/>
        <v>1</v>
      </c>
      <c r="BO532" s="2851">
        <f t="shared" si="2359"/>
        <v>0</v>
      </c>
      <c r="BP532" s="3494"/>
      <c r="BQ532" s="6899">
        <v>1</v>
      </c>
      <c r="BR532" s="6899"/>
      <c r="BS532" s="2570">
        <f t="shared" si="2422"/>
        <v>1</v>
      </c>
      <c r="BT532" s="2570">
        <f t="shared" si="2423"/>
        <v>1</v>
      </c>
      <c r="BU532" s="2987">
        <f t="shared" si="2207"/>
        <v>0</v>
      </c>
      <c r="BV532" s="2963">
        <f t="shared" si="2208"/>
        <v>1</v>
      </c>
      <c r="BW532" s="2361">
        <f t="shared" si="2209"/>
        <v>1</v>
      </c>
      <c r="BX532" s="2991">
        <f t="shared" si="2210"/>
        <v>0</v>
      </c>
      <c r="BY532" s="1979">
        <f t="shared" si="2211"/>
        <v>1</v>
      </c>
      <c r="BZ532" s="3151"/>
      <c r="CA532" s="6652">
        <v>1</v>
      </c>
      <c r="CB532" s="6652"/>
      <c r="CC532" s="1759">
        <v>0</v>
      </c>
      <c r="CD532" s="1759">
        <v>0</v>
      </c>
      <c r="CE532" s="2359">
        <f t="shared" si="2392"/>
        <v>0</v>
      </c>
      <c r="CF532" s="1834">
        <v>0</v>
      </c>
      <c r="CG532" s="1971">
        <f t="shared" si="2361"/>
        <v>0</v>
      </c>
      <c r="CH532" s="2387">
        <f t="shared" si="2394"/>
        <v>1</v>
      </c>
      <c r="CI532" s="1979">
        <f>CG532/CA532</f>
        <v>0</v>
      </c>
      <c r="CJ532" s="955"/>
      <c r="CK532" s="955"/>
      <c r="CL532" s="2479"/>
      <c r="CM532" s="1744">
        <v>0</v>
      </c>
      <c r="CN532" s="1744">
        <v>0</v>
      </c>
      <c r="CO532" s="1745">
        <v>0</v>
      </c>
      <c r="CY532" s="5851">
        <v>1</v>
      </c>
      <c r="CZ532" s="5852"/>
      <c r="DA532" s="5111">
        <v>0</v>
      </c>
      <c r="DB532" s="5111">
        <v>0</v>
      </c>
      <c r="DC532" s="5112">
        <f>DB532-DA532</f>
        <v>0</v>
      </c>
      <c r="DD532" s="5113">
        <v>1</v>
      </c>
      <c r="DE532" s="5114">
        <f t="shared" si="2362"/>
        <v>1</v>
      </c>
      <c r="DF532" s="4154">
        <f t="shared" si="2363"/>
        <v>0</v>
      </c>
      <c r="DG532" s="4015">
        <f>DE532/CY532</f>
        <v>1</v>
      </c>
      <c r="DH532" s="5853">
        <v>1</v>
      </c>
      <c r="DI532" s="5854"/>
      <c r="DJ532" s="5122">
        <v>0</v>
      </c>
      <c r="DK532" s="5122">
        <v>0</v>
      </c>
      <c r="DL532" s="5123">
        <f t="shared" si="2364"/>
        <v>0</v>
      </c>
      <c r="DM532" s="5124">
        <v>1</v>
      </c>
      <c r="DN532" s="4533">
        <f t="shared" si="2365"/>
        <v>1</v>
      </c>
      <c r="DO532" s="4154">
        <f t="shared" si="2366"/>
        <v>0</v>
      </c>
      <c r="DP532" s="4015">
        <f>DN532/DH532</f>
        <v>1</v>
      </c>
      <c r="DQ532" s="5855">
        <v>1</v>
      </c>
      <c r="DR532" s="5856"/>
      <c r="DS532" s="5131">
        <v>0</v>
      </c>
      <c r="DT532" s="5131">
        <v>0</v>
      </c>
      <c r="DU532" s="5132">
        <f t="shared" si="2367"/>
        <v>0</v>
      </c>
      <c r="DV532" s="5106">
        <v>1</v>
      </c>
      <c r="DW532" s="2683">
        <f t="shared" si="2368"/>
        <v>1</v>
      </c>
      <c r="DX532" s="4154">
        <f t="shared" si="2369"/>
        <v>0</v>
      </c>
      <c r="DY532" s="4015">
        <f>DW532/DQ532</f>
        <v>1</v>
      </c>
      <c r="DZ532" s="5851">
        <v>1</v>
      </c>
      <c r="EA532" s="5852"/>
      <c r="EB532" s="1757">
        <v>0</v>
      </c>
      <c r="EC532" s="1757">
        <v>0</v>
      </c>
      <c r="ED532" s="3245">
        <f>EC532-EB532</f>
        <v>0</v>
      </c>
      <c r="EE532" s="1756">
        <v>1</v>
      </c>
      <c r="EF532" s="3281">
        <f t="shared" si="2370"/>
        <v>1</v>
      </c>
      <c r="EG532" s="1755">
        <f t="shared" si="2371"/>
        <v>0</v>
      </c>
      <c r="EH532" s="1756">
        <f>EF532/DZ532</f>
        <v>1</v>
      </c>
      <c r="EI532" s="5853">
        <v>1</v>
      </c>
      <c r="EJ532" s="5854"/>
      <c r="EK532" s="1757">
        <v>0</v>
      </c>
      <c r="EL532" s="1757">
        <v>0</v>
      </c>
      <c r="EM532" s="3245">
        <f t="shared" si="2372"/>
        <v>0</v>
      </c>
      <c r="EN532" s="1756">
        <v>1</v>
      </c>
      <c r="EO532" s="3285">
        <f t="shared" si="2373"/>
        <v>1</v>
      </c>
      <c r="EP532" s="1755">
        <f t="shared" si="2374"/>
        <v>0</v>
      </c>
      <c r="EQ532" s="1756">
        <f>EO532/EI532</f>
        <v>1</v>
      </c>
      <c r="ER532" s="5855">
        <v>1</v>
      </c>
      <c r="ES532" s="5856"/>
      <c r="ET532" s="3854">
        <v>0</v>
      </c>
      <c r="EU532" s="3854">
        <v>0</v>
      </c>
      <c r="EV532" s="1755">
        <f t="shared" si="2375"/>
        <v>0</v>
      </c>
      <c r="EW532" s="1756">
        <v>1</v>
      </c>
      <c r="EX532" s="3621">
        <f t="shared" si="2376"/>
        <v>1</v>
      </c>
      <c r="EY532" s="1755">
        <f t="shared" si="2377"/>
        <v>0</v>
      </c>
      <c r="EZ532" s="4015">
        <f>EX532/ER532</f>
        <v>1</v>
      </c>
      <c r="FA532" s="6847">
        <v>1</v>
      </c>
      <c r="FB532" s="6848"/>
      <c r="FC532" s="2540">
        <v>0</v>
      </c>
      <c r="FD532" s="2540">
        <v>0</v>
      </c>
      <c r="FE532" s="1755">
        <f>FD532-FC532</f>
        <v>0</v>
      </c>
      <c r="FF532" s="1756">
        <v>1</v>
      </c>
      <c r="FG532" s="2957">
        <f t="shared" si="2378"/>
        <v>0</v>
      </c>
      <c r="FH532" s="1755">
        <f t="shared" si="2379"/>
        <v>1</v>
      </c>
      <c r="FI532" s="1756">
        <f>FG532/FA532</f>
        <v>0</v>
      </c>
      <c r="FJ532" s="6847">
        <v>1</v>
      </c>
      <c r="FK532" s="6848"/>
      <c r="FL532" s="2540">
        <v>0</v>
      </c>
      <c r="FM532" s="2540">
        <v>0</v>
      </c>
      <c r="FN532" s="1755">
        <f t="shared" si="2380"/>
        <v>0</v>
      </c>
      <c r="FO532" s="1756">
        <v>1</v>
      </c>
      <c r="FP532" s="2587">
        <f t="shared" si="2381"/>
        <v>0</v>
      </c>
      <c r="FQ532" s="1755">
        <f t="shared" si="2382"/>
        <v>1</v>
      </c>
      <c r="FR532" s="1756">
        <f>FP532/FJ532</f>
        <v>0</v>
      </c>
      <c r="FS532" s="6847">
        <v>1</v>
      </c>
      <c r="FT532" s="6848"/>
      <c r="FU532" s="2540">
        <v>1</v>
      </c>
      <c r="FV532" s="2540">
        <v>1</v>
      </c>
      <c r="FW532" s="1755">
        <f t="shared" si="2383"/>
        <v>0</v>
      </c>
      <c r="FX532" s="1756">
        <v>1</v>
      </c>
      <c r="FY532" s="2587">
        <f t="shared" si="2384"/>
        <v>1</v>
      </c>
      <c r="FZ532" s="1755">
        <f t="shared" si="2385"/>
        <v>0</v>
      </c>
      <c r="GA532" s="1756">
        <f>FY532/FS532</f>
        <v>1</v>
      </c>
      <c r="GB532" s="3169">
        <f t="shared" si="2386"/>
        <v>0</v>
      </c>
      <c r="GC532" s="2219">
        <v>0</v>
      </c>
      <c r="GD532" s="1895">
        <v>1</v>
      </c>
      <c r="GE532" s="5707"/>
      <c r="GF532" s="5707"/>
      <c r="GG532" s="5707"/>
      <c r="GH532" s="5707"/>
      <c r="GI532" s="5707"/>
      <c r="GJ532" s="5707"/>
      <c r="GK532" s="5707"/>
      <c r="GL532" s="2089">
        <v>12</v>
      </c>
      <c r="GM532" s="1961" t="s">
        <v>1425</v>
      </c>
      <c r="GN532" s="1955" t="s">
        <v>1426</v>
      </c>
      <c r="GO532" s="816">
        <v>1</v>
      </c>
      <c r="GP532" s="783">
        <v>0</v>
      </c>
      <c r="GQ532" s="2086">
        <v>0</v>
      </c>
      <c r="GR532" s="2086">
        <v>0</v>
      </c>
      <c r="GS532" s="1895">
        <v>0</v>
      </c>
      <c r="GT532" s="2086">
        <v>0</v>
      </c>
      <c r="GU532" s="2086">
        <v>1</v>
      </c>
      <c r="GV532" s="1895">
        <v>0</v>
      </c>
    </row>
    <row r="533" spans="1:204" ht="76.5" x14ac:dyDescent="0.25">
      <c r="B533" s="7103"/>
      <c r="C533" s="5686"/>
      <c r="D533" s="7101"/>
      <c r="E533" s="5686"/>
      <c r="F533" s="5708"/>
      <c r="G533" s="5708"/>
      <c r="H533" s="5708"/>
      <c r="I533" s="5708"/>
      <c r="J533" s="5708"/>
      <c r="K533" s="5708"/>
      <c r="L533" s="5708"/>
      <c r="M533" s="5708"/>
      <c r="N533" s="5699"/>
      <c r="O533" s="5708"/>
      <c r="P533" s="2467"/>
      <c r="Q533" s="1099"/>
      <c r="R533" s="5705"/>
      <c r="S533" s="5708"/>
      <c r="T533" s="5699"/>
      <c r="U533" s="7117"/>
      <c r="V533" s="5699"/>
      <c r="W533" s="7275"/>
      <c r="X533" s="5693"/>
      <c r="Y533" s="2090">
        <v>13</v>
      </c>
      <c r="Z533" s="5485" t="s">
        <v>1427</v>
      </c>
      <c r="AA533" s="5612" t="s">
        <v>1428</v>
      </c>
      <c r="AB533" s="5613">
        <v>1</v>
      </c>
      <c r="AC533" s="786">
        <v>0</v>
      </c>
      <c r="AD533" s="787">
        <f>AC533/AB533</f>
        <v>0</v>
      </c>
      <c r="AE533" s="786">
        <v>1</v>
      </c>
      <c r="AF533" s="787">
        <f>AE533/AB533</f>
        <v>1</v>
      </c>
      <c r="AG533" s="786">
        <v>0</v>
      </c>
      <c r="AH533" s="787">
        <f>AG533/AB533</f>
        <v>0</v>
      </c>
      <c r="AI533" s="786">
        <v>0</v>
      </c>
      <c r="AJ533" s="788">
        <f>AI533/AB533</f>
        <v>0</v>
      </c>
      <c r="AK533" s="191">
        <f t="shared" si="2345"/>
        <v>1</v>
      </c>
      <c r="AL533" s="2325">
        <v>13</v>
      </c>
      <c r="AM533" s="90" t="s">
        <v>3531</v>
      </c>
      <c r="AN533" s="959" t="s">
        <v>1896</v>
      </c>
      <c r="AO533" s="970" t="s">
        <v>1897</v>
      </c>
      <c r="AP533" s="970" t="s">
        <v>1898</v>
      </c>
      <c r="AQ533" s="813">
        <v>100</v>
      </c>
      <c r="AR533" s="970" t="s">
        <v>1428</v>
      </c>
      <c r="AS533" s="90" t="s">
        <v>1579</v>
      </c>
      <c r="AT533" s="2226"/>
      <c r="AU533" s="813" t="s">
        <v>1704</v>
      </c>
      <c r="AV533" s="6444">
        <v>1</v>
      </c>
      <c r="AW533" s="6444"/>
      <c r="AX533" s="4357">
        <f t="shared" si="2346"/>
        <v>0</v>
      </c>
      <c r="AY533" s="4357">
        <f t="shared" si="2347"/>
        <v>0</v>
      </c>
      <c r="AZ533" s="4411">
        <f t="shared" si="2348"/>
        <v>0</v>
      </c>
      <c r="BA533" s="4496" t="e">
        <f t="shared" si="2349"/>
        <v>#DIV/0!</v>
      </c>
      <c r="BB533" s="4450">
        <f t="shared" si="2413"/>
        <v>1</v>
      </c>
      <c r="BC533" s="4104">
        <f t="shared" si="2351"/>
        <v>0</v>
      </c>
      <c r="BD533" s="1979">
        <f t="shared" si="2352"/>
        <v>1</v>
      </c>
      <c r="BE533" s="5046">
        <f t="shared" si="2353"/>
        <v>0</v>
      </c>
      <c r="BF533" s="6444">
        <v>1</v>
      </c>
      <c r="BG533" s="6444"/>
      <c r="BH533" s="3772">
        <f t="shared" si="2420"/>
        <v>0</v>
      </c>
      <c r="BI533" s="3772">
        <f t="shared" si="2354"/>
        <v>0</v>
      </c>
      <c r="BJ533" s="3111">
        <f t="shared" si="2355"/>
        <v>0</v>
      </c>
      <c r="BK533" s="2963" t="e">
        <f t="shared" si="2356"/>
        <v>#DIV/0!</v>
      </c>
      <c r="BL533" s="3674">
        <f t="shared" si="2281"/>
        <v>1</v>
      </c>
      <c r="BM533" s="3122">
        <f t="shared" si="2357"/>
        <v>0</v>
      </c>
      <c r="BN533" s="1979">
        <f t="shared" si="2358"/>
        <v>1</v>
      </c>
      <c r="BO533" s="2851">
        <f t="shared" si="2359"/>
        <v>0</v>
      </c>
      <c r="BP533" s="3494"/>
      <c r="BQ533" s="6899">
        <v>1</v>
      </c>
      <c r="BR533" s="6899"/>
      <c r="BS533" s="2570">
        <f t="shared" si="2422"/>
        <v>1</v>
      </c>
      <c r="BT533" s="2570">
        <f t="shared" si="2423"/>
        <v>1</v>
      </c>
      <c r="BU533" s="2987">
        <f t="shared" si="2207"/>
        <v>0</v>
      </c>
      <c r="BV533" s="2963">
        <f t="shared" si="2208"/>
        <v>1</v>
      </c>
      <c r="BW533" s="2361">
        <f t="shared" si="2209"/>
        <v>1</v>
      </c>
      <c r="BX533" s="2991">
        <f t="shared" si="2210"/>
        <v>0</v>
      </c>
      <c r="BY533" s="1979">
        <f t="shared" si="2211"/>
        <v>1</v>
      </c>
      <c r="BZ533" s="3151"/>
      <c r="CA533" s="6652">
        <v>1</v>
      </c>
      <c r="CB533" s="6652"/>
      <c r="CC533" s="1759">
        <v>0</v>
      </c>
      <c r="CD533" s="1759">
        <v>0</v>
      </c>
      <c r="CE533" s="2359">
        <f t="shared" si="2392"/>
        <v>0</v>
      </c>
      <c r="CF533" s="1834">
        <v>0</v>
      </c>
      <c r="CG533" s="1971">
        <f t="shared" si="2361"/>
        <v>0</v>
      </c>
      <c r="CH533" s="2387">
        <f t="shared" si="2394"/>
        <v>1</v>
      </c>
      <c r="CI533" s="1979">
        <f>CG533/CA533</f>
        <v>0</v>
      </c>
      <c r="CJ533" s="942"/>
      <c r="CK533" s="942"/>
      <c r="CL533" s="2479"/>
      <c r="CM533" s="1752">
        <v>0</v>
      </c>
      <c r="CN533" s="1752">
        <v>0</v>
      </c>
      <c r="CO533" s="1758">
        <v>0</v>
      </c>
      <c r="CY533" s="5851">
        <v>1</v>
      </c>
      <c r="CZ533" s="5852"/>
      <c r="DA533" s="5118">
        <v>0</v>
      </c>
      <c r="DB533" s="5118">
        <v>0</v>
      </c>
      <c r="DC533" s="5112">
        <f>DB533-DA533</f>
        <v>0</v>
      </c>
      <c r="DD533" s="5113">
        <v>1</v>
      </c>
      <c r="DE533" s="5114">
        <f t="shared" si="2362"/>
        <v>1</v>
      </c>
      <c r="DF533" s="4154">
        <f t="shared" si="2363"/>
        <v>0</v>
      </c>
      <c r="DG533" s="4015">
        <f>DE533/CY533</f>
        <v>1</v>
      </c>
      <c r="DH533" s="5853">
        <v>1</v>
      </c>
      <c r="DI533" s="5854"/>
      <c r="DJ533" s="5128">
        <v>0</v>
      </c>
      <c r="DK533" s="5128">
        <v>0</v>
      </c>
      <c r="DL533" s="5123">
        <f t="shared" si="2364"/>
        <v>0</v>
      </c>
      <c r="DM533" s="5124">
        <v>1</v>
      </c>
      <c r="DN533" s="4533">
        <f t="shared" si="2365"/>
        <v>1</v>
      </c>
      <c r="DO533" s="4154">
        <f t="shared" si="2366"/>
        <v>0</v>
      </c>
      <c r="DP533" s="4015">
        <f>DN533/DH533</f>
        <v>1</v>
      </c>
      <c r="DQ533" s="5855">
        <v>1</v>
      </c>
      <c r="DR533" s="5856"/>
      <c r="DS533" s="5133">
        <v>0</v>
      </c>
      <c r="DT533" s="5133">
        <v>0</v>
      </c>
      <c r="DU533" s="5132">
        <f t="shared" si="2367"/>
        <v>0</v>
      </c>
      <c r="DV533" s="5106">
        <v>1</v>
      </c>
      <c r="DW533" s="2683">
        <f t="shared" si="2368"/>
        <v>1</v>
      </c>
      <c r="DX533" s="4154">
        <f t="shared" si="2369"/>
        <v>0</v>
      </c>
      <c r="DY533" s="4015">
        <f>DW533/DQ533</f>
        <v>1</v>
      </c>
      <c r="DZ533" s="5851">
        <v>1</v>
      </c>
      <c r="EA533" s="5852"/>
      <c r="EB533" s="3284">
        <v>0</v>
      </c>
      <c r="EC533" s="3284">
        <v>0</v>
      </c>
      <c r="ED533" s="3245">
        <f>EC533-EB533</f>
        <v>0</v>
      </c>
      <c r="EE533" s="1756">
        <v>1</v>
      </c>
      <c r="EF533" s="3281">
        <f t="shared" si="2370"/>
        <v>1</v>
      </c>
      <c r="EG533" s="1755">
        <f t="shared" si="2371"/>
        <v>0</v>
      </c>
      <c r="EH533" s="1756">
        <f>EF533/DZ533</f>
        <v>1</v>
      </c>
      <c r="EI533" s="5853">
        <v>1</v>
      </c>
      <c r="EJ533" s="5854"/>
      <c r="EK533" s="3283">
        <v>0</v>
      </c>
      <c r="EL533" s="3283">
        <v>0</v>
      </c>
      <c r="EM533" s="3245">
        <f t="shared" si="2372"/>
        <v>0</v>
      </c>
      <c r="EN533" s="1756">
        <v>1</v>
      </c>
      <c r="EO533" s="3285">
        <f t="shared" si="2373"/>
        <v>1</v>
      </c>
      <c r="EP533" s="1755">
        <f t="shared" si="2374"/>
        <v>0</v>
      </c>
      <c r="EQ533" s="1756">
        <f>EO533/EI533</f>
        <v>1</v>
      </c>
      <c r="ER533" s="5855">
        <v>1</v>
      </c>
      <c r="ES533" s="5856"/>
      <c r="ET533" s="3855">
        <v>0</v>
      </c>
      <c r="EU533" s="3855">
        <v>0</v>
      </c>
      <c r="EV533" s="1755">
        <f t="shared" si="2375"/>
        <v>0</v>
      </c>
      <c r="EW533" s="1756">
        <v>1</v>
      </c>
      <c r="EX533" s="3621">
        <f t="shared" si="2376"/>
        <v>1</v>
      </c>
      <c r="EY533" s="1755">
        <f t="shared" si="2377"/>
        <v>0</v>
      </c>
      <c r="EZ533" s="4015">
        <f>EX533/ER533</f>
        <v>1</v>
      </c>
      <c r="FA533" s="6847">
        <v>1</v>
      </c>
      <c r="FB533" s="6848"/>
      <c r="FC533" s="2540">
        <v>0</v>
      </c>
      <c r="FD533" s="2540">
        <v>0</v>
      </c>
      <c r="FE533" s="1755">
        <f>FD533-FC533</f>
        <v>0</v>
      </c>
      <c r="FF533" s="1756">
        <v>1</v>
      </c>
      <c r="FG533" s="2957">
        <f t="shared" si="2378"/>
        <v>0</v>
      </c>
      <c r="FH533" s="1755">
        <f t="shared" si="2379"/>
        <v>1</v>
      </c>
      <c r="FI533" s="1756">
        <f>FG533/FA533</f>
        <v>0</v>
      </c>
      <c r="FJ533" s="6847">
        <v>1</v>
      </c>
      <c r="FK533" s="6848"/>
      <c r="FL533" s="2656">
        <v>0</v>
      </c>
      <c r="FM533" s="2656">
        <v>0</v>
      </c>
      <c r="FN533" s="1755">
        <f t="shared" si="2380"/>
        <v>0</v>
      </c>
      <c r="FO533" s="1756">
        <v>1</v>
      </c>
      <c r="FP533" s="2587">
        <f t="shared" si="2381"/>
        <v>0</v>
      </c>
      <c r="FQ533" s="1755">
        <f t="shared" si="2382"/>
        <v>1</v>
      </c>
      <c r="FR533" s="1756">
        <f>FP533/FJ533</f>
        <v>0</v>
      </c>
      <c r="FS533" s="6847">
        <v>1</v>
      </c>
      <c r="FT533" s="6848"/>
      <c r="FU533" s="2656">
        <v>1</v>
      </c>
      <c r="FV533" s="2656">
        <v>1</v>
      </c>
      <c r="FW533" s="1755">
        <f t="shared" si="2383"/>
        <v>0</v>
      </c>
      <c r="FX533" s="1756">
        <v>1</v>
      </c>
      <c r="FY533" s="2587">
        <f t="shared" si="2384"/>
        <v>1</v>
      </c>
      <c r="FZ533" s="1755">
        <f t="shared" si="2385"/>
        <v>0</v>
      </c>
      <c r="GA533" s="1756">
        <f>FY533/FS533</f>
        <v>1</v>
      </c>
      <c r="GB533" s="3169">
        <f t="shared" si="2386"/>
        <v>0</v>
      </c>
      <c r="GC533" s="2219">
        <v>0</v>
      </c>
      <c r="GD533" s="1895">
        <v>1</v>
      </c>
      <c r="GE533" s="5708"/>
      <c r="GF533" s="5708"/>
      <c r="GG533" s="5708"/>
      <c r="GH533" s="5708"/>
      <c r="GI533" s="5708"/>
      <c r="GJ533" s="5708"/>
      <c r="GK533" s="5708"/>
      <c r="GL533" s="2090">
        <v>13</v>
      </c>
      <c r="GM533" s="1962" t="s">
        <v>1427</v>
      </c>
      <c r="GN533" s="1956" t="s">
        <v>1428</v>
      </c>
      <c r="GO533" s="800">
        <v>1</v>
      </c>
      <c r="GP533" s="786">
        <v>0</v>
      </c>
      <c r="GQ533" s="2086">
        <v>0</v>
      </c>
      <c r="GR533" s="2086">
        <v>0</v>
      </c>
      <c r="GS533" s="1895">
        <v>0</v>
      </c>
      <c r="GT533" s="2086">
        <v>0</v>
      </c>
      <c r="GU533" s="2086">
        <v>1</v>
      </c>
      <c r="GV533" s="1895">
        <v>0</v>
      </c>
    </row>
    <row r="534" spans="1:204" ht="11.25" customHeight="1" x14ac:dyDescent="0.25">
      <c r="U534" s="5391"/>
      <c r="AM534" s="942"/>
      <c r="AN534" s="942"/>
      <c r="AO534" s="810"/>
      <c r="AP534" s="942"/>
      <c r="AQ534" s="942"/>
      <c r="AR534" s="942"/>
      <c r="AS534" s="942"/>
      <c r="AT534" s="1494"/>
      <c r="AU534" s="942"/>
      <c r="AV534" s="942"/>
      <c r="AW534" s="997"/>
      <c r="AX534" s="4123"/>
      <c r="AY534" s="942"/>
      <c r="AZ534" s="942"/>
      <c r="BA534" s="942"/>
      <c r="BB534" s="942"/>
      <c r="BC534" s="942"/>
      <c r="BD534" s="942"/>
      <c r="BE534" s="4136">
        <f t="shared" si="2353"/>
        <v>0</v>
      </c>
      <c r="BF534" s="942"/>
      <c r="BG534" s="997"/>
      <c r="BH534" s="3124"/>
      <c r="BI534" s="942"/>
      <c r="BJ534" s="942"/>
      <c r="BK534" s="942"/>
      <c r="BL534" s="942"/>
      <c r="BM534" s="942"/>
      <c r="BN534" s="942"/>
      <c r="BO534" s="942"/>
      <c r="BP534" s="3494"/>
      <c r="BQ534" s="942"/>
      <c r="BR534" s="997"/>
      <c r="BS534" s="810"/>
      <c r="BT534" s="942"/>
      <c r="BU534" s="942"/>
      <c r="BV534" s="942"/>
      <c r="BW534" s="942"/>
      <c r="BX534" s="942"/>
      <c r="BY534" s="942"/>
      <c r="BZ534" s="3151"/>
      <c r="CA534" s="942"/>
      <c r="CB534" s="942"/>
      <c r="CC534" s="942"/>
      <c r="CD534" s="942"/>
      <c r="CE534" s="942"/>
      <c r="CF534" s="942"/>
      <c r="CG534" s="942"/>
      <c r="CH534" s="942"/>
      <c r="CI534" s="942"/>
      <c r="CJ534" s="2479"/>
      <c r="CK534" s="942"/>
      <c r="CL534" s="2479"/>
      <c r="DA534" s="4175"/>
      <c r="DB534" s="4175"/>
      <c r="DJ534" s="4175"/>
      <c r="DK534" s="4175"/>
      <c r="EB534" s="3273"/>
      <c r="EC534" s="3273"/>
      <c r="EK534" s="3273"/>
      <c r="EL534" s="3273"/>
      <c r="GO534" s="2378"/>
      <c r="GP534" s="2085"/>
      <c r="GQ534" s="2085"/>
      <c r="GR534" s="2085"/>
      <c r="GS534" s="2085"/>
      <c r="GT534" s="2085"/>
      <c r="GU534" s="2085"/>
      <c r="GV534" s="2085"/>
    </row>
    <row r="535" spans="1:204" ht="12" customHeight="1" x14ac:dyDescent="0.25">
      <c r="B535" s="7146" t="s">
        <v>0</v>
      </c>
      <c r="C535" s="7146" t="s">
        <v>1</v>
      </c>
      <c r="D535" s="7146" t="s">
        <v>2</v>
      </c>
      <c r="E535" s="7146" t="s">
        <v>3</v>
      </c>
      <c r="F535" s="7155" t="s">
        <v>4</v>
      </c>
      <c r="G535" s="7155" t="s">
        <v>5</v>
      </c>
      <c r="H535" s="7155" t="s">
        <v>12</v>
      </c>
      <c r="I535" s="7155"/>
      <c r="J535" s="7155"/>
      <c r="K535" s="7155"/>
      <c r="L535" s="7155"/>
      <c r="M535" s="7155"/>
      <c r="N535" s="120"/>
      <c r="O535" s="120"/>
      <c r="P535" s="7120" t="s">
        <v>328</v>
      </c>
      <c r="Q535" s="7121"/>
      <c r="R535" s="7121"/>
      <c r="S535" s="7121"/>
      <c r="T535" s="7121"/>
      <c r="U535" s="5392"/>
      <c r="V535" s="121"/>
      <c r="W535" s="7139" t="s">
        <v>13</v>
      </c>
      <c r="X535" s="7118" t="s">
        <v>14</v>
      </c>
      <c r="AM535" s="942"/>
      <c r="AN535" s="942"/>
      <c r="AO535" s="941"/>
      <c r="AP535" s="941"/>
      <c r="AQ535" s="942"/>
      <c r="AR535" s="942"/>
      <c r="AS535" s="942"/>
      <c r="AT535" s="1494"/>
      <c r="AU535" s="942"/>
      <c r="AV535" s="942"/>
      <c r="AW535" s="997"/>
      <c r="AX535" s="942"/>
      <c r="AY535" s="942"/>
      <c r="AZ535" s="942"/>
      <c r="BA535" s="4123"/>
      <c r="BB535" s="942"/>
      <c r="BC535" s="942"/>
      <c r="BD535" s="942"/>
      <c r="BE535" s="4136">
        <f t="shared" si="2353"/>
        <v>0</v>
      </c>
      <c r="BF535" s="942"/>
      <c r="BG535" s="997"/>
      <c r="BH535" s="942"/>
      <c r="BI535" s="942"/>
      <c r="BJ535" s="942"/>
      <c r="BK535" s="3124"/>
      <c r="BL535" s="942"/>
      <c r="BM535" s="942"/>
      <c r="BN535" s="942"/>
      <c r="BO535" s="942"/>
      <c r="BP535" s="3494"/>
      <c r="BQ535" s="942"/>
      <c r="BR535" s="997"/>
      <c r="BS535" s="942"/>
      <c r="BT535" s="942"/>
      <c r="BU535" s="942"/>
      <c r="BV535" s="2988"/>
      <c r="BW535" s="942"/>
      <c r="BX535" s="942"/>
      <c r="BY535" s="942"/>
      <c r="BZ535" s="3151"/>
      <c r="CA535" s="942"/>
      <c r="CB535" s="942"/>
      <c r="CC535" s="942"/>
      <c r="CD535" s="942"/>
      <c r="CE535" s="942"/>
      <c r="CF535" s="942"/>
      <c r="CG535" s="942"/>
      <c r="CH535" s="942"/>
      <c r="CI535" s="942"/>
      <c r="CJ535" s="942"/>
      <c r="CK535" s="942"/>
      <c r="CL535" s="2479"/>
      <c r="DA535" s="4175"/>
      <c r="DB535" s="4175"/>
      <c r="DI535" s="3040"/>
      <c r="DJ535" s="4175"/>
      <c r="DK535" s="4175"/>
      <c r="DN535" s="4170"/>
      <c r="EB535" s="3273"/>
      <c r="EC535" s="3273"/>
      <c r="EJ535" s="3040"/>
      <c r="EK535" s="3273"/>
      <c r="EL535" s="3273"/>
      <c r="EO535" s="3040"/>
      <c r="FP535" s="2422"/>
      <c r="GE535" s="7155" t="s">
        <v>4</v>
      </c>
      <c r="GF535" s="7155" t="s">
        <v>5</v>
      </c>
      <c r="GG535" s="1"/>
      <c r="GH535" s="1"/>
      <c r="GI535" s="1"/>
      <c r="GJ535" s="1"/>
      <c r="GK535" s="1"/>
      <c r="GO535" s="2378"/>
      <c r="GP535" s="2085"/>
      <c r="GQ535" s="2085"/>
      <c r="GR535" s="2085"/>
      <c r="GS535" s="2085"/>
      <c r="GT535" s="2085"/>
      <c r="GU535" s="2085"/>
      <c r="GV535" s="2085"/>
    </row>
    <row r="536" spans="1:204" ht="12" customHeight="1" x14ac:dyDescent="0.25">
      <c r="B536" s="7146"/>
      <c r="C536" s="7146"/>
      <c r="D536" s="7146"/>
      <c r="E536" s="7146"/>
      <c r="F536" s="7155"/>
      <c r="G536" s="7155"/>
      <c r="H536" s="35" t="s">
        <v>6</v>
      </c>
      <c r="I536" s="35" t="s">
        <v>7</v>
      </c>
      <c r="J536" s="35" t="s">
        <v>8</v>
      </c>
      <c r="K536" s="35" t="s">
        <v>9</v>
      </c>
      <c r="L536" s="35" t="s">
        <v>10</v>
      </c>
      <c r="M536" s="35" t="s">
        <v>11</v>
      </c>
      <c r="N536" s="35"/>
      <c r="O536" s="35"/>
      <c r="P536" s="35" t="s">
        <v>6</v>
      </c>
      <c r="Q536" s="35" t="s">
        <v>7</v>
      </c>
      <c r="R536" s="5375" t="s">
        <v>8</v>
      </c>
      <c r="S536" s="35" t="s">
        <v>9</v>
      </c>
      <c r="T536" s="35" t="s">
        <v>10</v>
      </c>
      <c r="U536" s="5393"/>
      <c r="V536" s="35"/>
      <c r="W536" s="7139"/>
      <c r="X536" s="7118"/>
      <c r="AM536" s="810"/>
      <c r="AN536" s="942"/>
      <c r="AO536" s="810"/>
      <c r="AP536" s="948"/>
      <c r="AQ536" s="942"/>
      <c r="AR536" s="942"/>
      <c r="AS536" s="810"/>
      <c r="AT536" s="1485"/>
      <c r="AU536" s="942"/>
      <c r="AV536" s="942"/>
      <c r="AW536" s="997"/>
      <c r="AX536" s="1027"/>
      <c r="AY536" s="945"/>
      <c r="AZ536" s="942"/>
      <c r="BA536" s="942"/>
      <c r="BB536" s="942"/>
      <c r="BC536" s="942"/>
      <c r="BD536" s="942"/>
      <c r="BE536" s="4136">
        <f t="shared" si="2353"/>
        <v>0</v>
      </c>
      <c r="BF536" s="942"/>
      <c r="BG536" s="997"/>
      <c r="BH536" s="1027"/>
      <c r="BI536" s="945"/>
      <c r="BJ536" s="942"/>
      <c r="BK536" s="942"/>
      <c r="BL536" s="942"/>
      <c r="BM536" s="942"/>
      <c r="BN536" s="942"/>
      <c r="BO536" s="2834"/>
      <c r="BP536" s="3494"/>
      <c r="BQ536" s="942"/>
      <c r="BR536" s="997"/>
      <c r="BS536" s="1027"/>
      <c r="BT536" s="945"/>
      <c r="BU536" s="942"/>
      <c r="BV536" s="942"/>
      <c r="BW536" s="942"/>
      <c r="BX536" s="942"/>
      <c r="BY536" s="942"/>
      <c r="BZ536" s="3151"/>
      <c r="CA536" s="942"/>
      <c r="CB536" s="942"/>
      <c r="CC536" s="942"/>
      <c r="CD536" s="942"/>
      <c r="CE536" s="942"/>
      <c r="CF536" s="942"/>
      <c r="CG536" s="942"/>
      <c r="CH536" s="942"/>
      <c r="CI536" s="942"/>
      <c r="CJ536" s="942"/>
      <c r="CK536" s="942"/>
      <c r="CL536" s="2479"/>
      <c r="DA536" s="4175"/>
      <c r="DB536" s="4175"/>
      <c r="DJ536" s="4175"/>
      <c r="DK536" s="4175"/>
      <c r="EB536" s="3273"/>
      <c r="EC536" s="3273"/>
      <c r="EK536" s="3273"/>
      <c r="EL536" s="3273"/>
      <c r="GE536" s="7155"/>
      <c r="GF536" s="7155"/>
      <c r="GG536" s="35" t="s">
        <v>6</v>
      </c>
      <c r="GH536" s="35" t="s">
        <v>7</v>
      </c>
      <c r="GI536" s="35" t="s">
        <v>8</v>
      </c>
      <c r="GJ536" s="35" t="s">
        <v>9</v>
      </c>
      <c r="GK536" s="35" t="s">
        <v>10</v>
      </c>
      <c r="GO536" s="2378"/>
      <c r="GP536" s="2085"/>
      <c r="GQ536" s="2085"/>
      <c r="GR536" s="2085"/>
      <c r="GS536" s="2085"/>
      <c r="GT536" s="2085"/>
      <c r="GU536" s="2085"/>
      <c r="GV536" s="2085"/>
    </row>
    <row r="537" spans="1:204" ht="33.75" customHeight="1" x14ac:dyDescent="0.25">
      <c r="A537" s="1">
        <f>SUM(A521+1)</f>
        <v>80</v>
      </c>
      <c r="B537" s="7102" t="s">
        <v>287</v>
      </c>
      <c r="C537" s="7171">
        <v>1900</v>
      </c>
      <c r="D537" s="7100">
        <v>1</v>
      </c>
      <c r="E537" s="5684" t="s">
        <v>288</v>
      </c>
      <c r="F537" s="5706" t="s">
        <v>269</v>
      </c>
      <c r="G537" s="5706" t="s">
        <v>289</v>
      </c>
      <c r="H537" s="5706" t="s">
        <v>92</v>
      </c>
      <c r="I537" s="5706" t="s">
        <v>20</v>
      </c>
      <c r="J537" s="5706" t="s">
        <v>16</v>
      </c>
      <c r="K537" s="5706" t="s">
        <v>113</v>
      </c>
      <c r="L537" s="5706" t="s">
        <v>16</v>
      </c>
      <c r="M537" s="5706" t="s">
        <v>21</v>
      </c>
      <c r="N537" s="5697" t="s">
        <v>629</v>
      </c>
      <c r="O537" s="5706" t="s">
        <v>631</v>
      </c>
      <c r="P537" s="5697" t="s">
        <v>394</v>
      </c>
      <c r="Q537" s="5697" t="s">
        <v>396</v>
      </c>
      <c r="R537" s="5703" t="s">
        <v>402</v>
      </c>
      <c r="S537" s="5697" t="s">
        <v>477</v>
      </c>
      <c r="T537" s="5697" t="s">
        <v>478</v>
      </c>
      <c r="U537" s="7126" t="s">
        <v>741</v>
      </c>
      <c r="V537" s="5697" t="s">
        <v>559</v>
      </c>
      <c r="W537" s="5694">
        <v>12976206.75</v>
      </c>
      <c r="X537" s="5691" t="s">
        <v>290</v>
      </c>
      <c r="Y537" s="2102">
        <v>1</v>
      </c>
      <c r="Z537" s="499" t="s">
        <v>1367</v>
      </c>
      <c r="AA537" s="500" t="s">
        <v>1053</v>
      </c>
      <c r="AB537" s="501">
        <v>120</v>
      </c>
      <c r="AC537" s="154">
        <v>30</v>
      </c>
      <c r="AD537" s="736">
        <f t="shared" ref="AD537:AD542" si="2424">AC537/AB537</f>
        <v>0.25</v>
      </c>
      <c r="AE537" s="154">
        <v>35</v>
      </c>
      <c r="AF537" s="736">
        <f t="shared" ref="AF537:AF542" si="2425">AE537/AB537</f>
        <v>0.29166666666666669</v>
      </c>
      <c r="AG537" s="154">
        <v>35</v>
      </c>
      <c r="AH537" s="736">
        <f t="shared" ref="AH537:AH542" si="2426">AG537/AB537</f>
        <v>0.29166666666666669</v>
      </c>
      <c r="AI537" s="154">
        <v>20</v>
      </c>
      <c r="AJ537" s="736">
        <f t="shared" ref="AJ537:AJ542" si="2427">AI537/AB537</f>
        <v>0.16666666666666666</v>
      </c>
      <c r="AK537" s="211">
        <f t="shared" ref="AK537:AK547" si="2428">SUM(AD537+AF537+AH537+AJ537)</f>
        <v>1.0000000000000002</v>
      </c>
      <c r="AL537" s="1927" t="s">
        <v>16</v>
      </c>
      <c r="AM537" s="1929" t="s">
        <v>3561</v>
      </c>
      <c r="AN537" s="1929" t="s">
        <v>3562</v>
      </c>
      <c r="AO537" s="1929" t="s">
        <v>3563</v>
      </c>
      <c r="AP537" s="1929" t="s">
        <v>3564</v>
      </c>
      <c r="AQ537" s="1929">
        <v>100</v>
      </c>
      <c r="AR537" s="1929" t="s">
        <v>1053</v>
      </c>
      <c r="AS537" s="1928" t="s">
        <v>1579</v>
      </c>
      <c r="AT537" s="2297"/>
      <c r="AU537" s="1883" t="s">
        <v>1704</v>
      </c>
      <c r="AV537" s="6426">
        <v>120</v>
      </c>
      <c r="AW537" s="6426"/>
      <c r="AX537" s="4854">
        <f t="shared" si="2346"/>
        <v>20</v>
      </c>
      <c r="AY537" s="4357">
        <f t="shared" si="2347"/>
        <v>26</v>
      </c>
      <c r="AZ537" s="4411">
        <f t="shared" si="2348"/>
        <v>-6</v>
      </c>
      <c r="BA537" s="4496">
        <f t="shared" si="2349"/>
        <v>1.3</v>
      </c>
      <c r="BB537" s="4450">
        <f t="shared" si="2413"/>
        <v>131</v>
      </c>
      <c r="BC537" s="4104">
        <f t="shared" ref="BC537:BC547" si="2429">AV537-BB537</f>
        <v>-11</v>
      </c>
      <c r="BD537" s="1834">
        <f t="shared" ref="BD537:BD547" si="2430">BB537/AV537</f>
        <v>1.0916666666666666</v>
      </c>
      <c r="BE537" s="4762">
        <f t="shared" si="2353"/>
        <v>0</v>
      </c>
      <c r="BF537" s="6480">
        <v>120</v>
      </c>
      <c r="BG537" s="6480"/>
      <c r="BH537" s="3772">
        <f t="shared" si="2420"/>
        <v>35</v>
      </c>
      <c r="BI537" s="3772">
        <f t="shared" ref="BI537:BI547" si="2431">SUM(EC537+EL537+EU537)</f>
        <v>40</v>
      </c>
      <c r="BJ537" s="3111">
        <f t="shared" ref="BJ537:BJ547" si="2432">BH537-BI537</f>
        <v>-5</v>
      </c>
      <c r="BK537" s="2963">
        <f t="shared" ref="BK537:BK547" si="2433">BI537/BH537</f>
        <v>1.1428571428571428</v>
      </c>
      <c r="BL537" s="3674">
        <f t="shared" si="2281"/>
        <v>105</v>
      </c>
      <c r="BM537" s="3122">
        <f t="shared" ref="BM537:BM547" si="2434">BF537-BL537</f>
        <v>15</v>
      </c>
      <c r="BN537" s="1834">
        <f t="shared" ref="BN537:BN547" si="2435">BL537/BF537</f>
        <v>0.875</v>
      </c>
      <c r="BO537" s="3939">
        <f t="shared" ref="BO537:BO547" si="2436">SUM(AG537-BH537)</f>
        <v>0</v>
      </c>
      <c r="BP537" s="3494"/>
      <c r="BQ537" s="6739">
        <v>120</v>
      </c>
      <c r="BR537" s="6739"/>
      <c r="BS537" s="2570">
        <f t="shared" ref="BS537:BS542" si="2437">SUM(FC537+FL537+FU537)</f>
        <v>35</v>
      </c>
      <c r="BT537" s="2570">
        <f t="shared" ref="BT537:BT542" si="2438">SUM(FD537+FM537+FV537)</f>
        <v>41</v>
      </c>
      <c r="BU537" s="2987">
        <f t="shared" si="2207"/>
        <v>-6</v>
      </c>
      <c r="BV537" s="2963">
        <f t="shared" si="2208"/>
        <v>1.1714285714285715</v>
      </c>
      <c r="BW537" s="2361">
        <f t="shared" si="2209"/>
        <v>65</v>
      </c>
      <c r="BX537" s="2991">
        <f t="shared" si="2210"/>
        <v>55</v>
      </c>
      <c r="BY537" s="1834">
        <f t="shared" si="2211"/>
        <v>0.54166666666666663</v>
      </c>
      <c r="BZ537" s="3151"/>
      <c r="CA537" s="6657">
        <v>120</v>
      </c>
      <c r="CB537" s="6657"/>
      <c r="CC537" s="1759">
        <v>30</v>
      </c>
      <c r="CD537" s="1759">
        <v>24</v>
      </c>
      <c r="CE537" s="2359">
        <f t="shared" ref="CE537:CE547" si="2439">CC537-CD537</f>
        <v>6</v>
      </c>
      <c r="CF537" s="1834">
        <f t="shared" ref="CF537:CF542" si="2440">CD537/CC537</f>
        <v>0.8</v>
      </c>
      <c r="CG537" s="1971">
        <f t="shared" ref="CG537:CG542" si="2441">CD537</f>
        <v>24</v>
      </c>
      <c r="CH537" s="2387">
        <f t="shared" ref="CH537:CH547" si="2442">CA537-CG537</f>
        <v>96</v>
      </c>
      <c r="CI537" s="1834">
        <f t="shared" ref="CI537:CI542" si="2443">CG537/CA537</f>
        <v>0.2</v>
      </c>
      <c r="CJ537" s="955"/>
      <c r="CK537" s="955"/>
      <c r="CL537" s="2479"/>
      <c r="CM537" s="1742">
        <v>10</v>
      </c>
      <c r="CN537" s="1742">
        <v>10</v>
      </c>
      <c r="CO537" s="1743">
        <v>10</v>
      </c>
      <c r="CY537" s="5729">
        <v>120</v>
      </c>
      <c r="CZ537" s="5730"/>
      <c r="DA537" s="4260">
        <v>7</v>
      </c>
      <c r="DB537" s="4259">
        <v>12</v>
      </c>
      <c r="DC537" s="4096">
        <f t="shared" ref="DC537:DC542" si="2444">DB537-DA537</f>
        <v>5</v>
      </c>
      <c r="DD537" s="4117">
        <f>DB537/DA537</f>
        <v>1.7142857142857142</v>
      </c>
      <c r="DE537" s="4257">
        <f t="shared" si="2362"/>
        <v>117</v>
      </c>
      <c r="DF537" s="4099">
        <f t="shared" ref="DF537:DF547" si="2445">CY537-DE537</f>
        <v>3</v>
      </c>
      <c r="DG537" s="4117">
        <f t="shared" ref="DG537:DG542" si="2446">DE537/CY537</f>
        <v>0.97499999999999998</v>
      </c>
      <c r="DH537" s="5849">
        <v>120</v>
      </c>
      <c r="DI537" s="5850"/>
      <c r="DJ537" s="4313">
        <v>6</v>
      </c>
      <c r="DK537" s="4314">
        <v>4</v>
      </c>
      <c r="DL537" s="4096">
        <f t="shared" ref="DL537:DL547" si="2447">DJ537-DK537</f>
        <v>2</v>
      </c>
      <c r="DM537" s="4117">
        <f t="shared" ref="DM537:DM542" si="2448">DK537/DJ537</f>
        <v>0.66666666666666663</v>
      </c>
      <c r="DN537" s="4317">
        <f t="shared" ref="DN537:DN547" si="2449">SUM(DE537+DK537)</f>
        <v>121</v>
      </c>
      <c r="DO537" s="4099">
        <f t="shared" ref="DO537:DO547" si="2450">DH537-DN537</f>
        <v>-1</v>
      </c>
      <c r="DP537" s="4117">
        <f t="shared" ref="DP537:DP542" si="2451">DN537/DH537</f>
        <v>1.0083333333333333</v>
      </c>
      <c r="DQ537" s="5733">
        <v>120</v>
      </c>
      <c r="DR537" s="5733"/>
      <c r="DS537" s="4851">
        <v>7</v>
      </c>
      <c r="DT537" s="2683">
        <v>10</v>
      </c>
      <c r="DU537" s="4758">
        <f t="shared" ref="DU537:DU547" si="2452">DS537-DT537</f>
        <v>-3</v>
      </c>
      <c r="DV537" s="2682">
        <f>DT537/DS537</f>
        <v>1.4285714285714286</v>
      </c>
      <c r="DW537" s="2683">
        <f t="shared" ref="DW537:DW547" si="2453">SUM(DT537+DN537)</f>
        <v>131</v>
      </c>
      <c r="DX537" s="4099">
        <f t="shared" ref="DX537:DX547" si="2454">DQ537-DW537</f>
        <v>-11</v>
      </c>
      <c r="DY537" s="4117">
        <f t="shared" ref="DY537:DY542" si="2455">DW537/DQ537</f>
        <v>1.0916666666666666</v>
      </c>
      <c r="DZ537" s="5729">
        <v>120</v>
      </c>
      <c r="EA537" s="5730"/>
      <c r="EB537" s="3272">
        <v>12</v>
      </c>
      <c r="EC537" s="3275">
        <v>11</v>
      </c>
      <c r="ED537" s="1808">
        <f t="shared" ref="ED537:ED542" si="2456">EC537-EB537</f>
        <v>-1</v>
      </c>
      <c r="EE537" s="1732">
        <f>EC537/EB537</f>
        <v>0.91666666666666663</v>
      </c>
      <c r="EF537" s="3279">
        <f t="shared" ref="EF537:EF547" si="2457">SUM(EC537+FY537)</f>
        <v>76</v>
      </c>
      <c r="EG537" s="1731">
        <f t="shared" ref="EG537:EG547" si="2458">DZ537-EF537</f>
        <v>44</v>
      </c>
      <c r="EH537" s="1732">
        <f t="shared" ref="EH537:EH542" si="2459">EF537/DZ537</f>
        <v>0.6333333333333333</v>
      </c>
      <c r="EI537" s="5849">
        <v>120</v>
      </c>
      <c r="EJ537" s="5850"/>
      <c r="EK537" s="3272">
        <v>12</v>
      </c>
      <c r="EL537" s="3275">
        <v>12</v>
      </c>
      <c r="EM537" s="1808">
        <f t="shared" ref="EM537:EM547" si="2460">EK537-EL537</f>
        <v>0</v>
      </c>
      <c r="EN537" s="1732">
        <f t="shared" ref="EN537:EN542" si="2461">EL537/EK537</f>
        <v>1</v>
      </c>
      <c r="EO537" s="3341">
        <f t="shared" ref="EO537:EO547" si="2462">SUM(EF537+EL537)</f>
        <v>88</v>
      </c>
      <c r="EP537" s="1731">
        <f t="shared" ref="EP537:EP547" si="2463">EI537-EO537</f>
        <v>32</v>
      </c>
      <c r="EQ537" s="1732">
        <f t="shared" ref="EQ537:EQ542" si="2464">EO537/EI537</f>
        <v>0.73333333333333328</v>
      </c>
      <c r="ER537" s="5733">
        <v>120</v>
      </c>
      <c r="ES537" s="5733"/>
      <c r="ET537" s="3998">
        <v>11</v>
      </c>
      <c r="EU537" s="3621">
        <v>17</v>
      </c>
      <c r="EV537" s="1731">
        <f t="shared" ref="EV537:EV547" si="2465">ET537-EU537</f>
        <v>-6</v>
      </c>
      <c r="EW537" s="1732">
        <f>EU537/ET537</f>
        <v>1.5454545454545454</v>
      </c>
      <c r="EX537" s="3621">
        <f t="shared" ref="EX537:EX547" si="2466">SUM(EU537+EO537)</f>
        <v>105</v>
      </c>
      <c r="EY537" s="1731">
        <f t="shared" ref="EY537:EY547" si="2467">ER537-EX537</f>
        <v>15</v>
      </c>
      <c r="EZ537" s="4001">
        <f t="shared" ref="EZ537:EZ542" si="2468">EX537/ER537</f>
        <v>0.875</v>
      </c>
      <c r="FA537" s="6807">
        <v>120</v>
      </c>
      <c r="FB537" s="6807"/>
      <c r="FC537" s="1901">
        <v>10</v>
      </c>
      <c r="FD537" s="2520">
        <v>12</v>
      </c>
      <c r="FE537" s="1731">
        <f t="shared" ref="FE537:FE542" si="2469">FD537-FC537</f>
        <v>2</v>
      </c>
      <c r="FF537" s="1732">
        <f>FD537/FC537</f>
        <v>1.2</v>
      </c>
      <c r="FG537" s="2587">
        <f>SUM(FD537+CG537)</f>
        <v>36</v>
      </c>
      <c r="FH537" s="1731">
        <f t="shared" ref="FH537:FH547" si="2470">FA537-FG537</f>
        <v>84</v>
      </c>
      <c r="FI537" s="1732">
        <f t="shared" ref="FI537:FI542" si="2471">FG537/FA537</f>
        <v>0.3</v>
      </c>
      <c r="FJ537" s="6807">
        <v>120</v>
      </c>
      <c r="FK537" s="6807"/>
      <c r="FL537" s="1479">
        <v>13</v>
      </c>
      <c r="FM537" s="2520">
        <v>16</v>
      </c>
      <c r="FN537" s="1731">
        <f t="shared" ref="FN537:FN547" si="2472">FL537-FM537</f>
        <v>-3</v>
      </c>
      <c r="FO537" s="1732">
        <f t="shared" ref="FO537:FO542" si="2473">FM537/FL537</f>
        <v>1.2307692307692308</v>
      </c>
      <c r="FP537" s="2587">
        <f>SUM(FM537+FG537)</f>
        <v>52</v>
      </c>
      <c r="FQ537" s="1731">
        <f t="shared" ref="FQ537:FQ547" si="2474">FJ537-FP537</f>
        <v>68</v>
      </c>
      <c r="FR537" s="1732">
        <f t="shared" ref="FR537:FR542" si="2475">FP537/FJ537</f>
        <v>0.43333333333333335</v>
      </c>
      <c r="FS537" s="6807">
        <v>120</v>
      </c>
      <c r="FT537" s="6807"/>
      <c r="FU537" s="2663">
        <v>12</v>
      </c>
      <c r="FV537" s="2520">
        <v>13</v>
      </c>
      <c r="FW537" s="1731">
        <f t="shared" ref="FW537:FW547" si="2476">FU537-FV537</f>
        <v>-1</v>
      </c>
      <c r="FX537" s="1732">
        <f>FV537/FU537</f>
        <v>1.0833333333333333</v>
      </c>
      <c r="FY537" s="2587">
        <f t="shared" ref="FY537:FY547" si="2477">SUM(FV537+FP537)</f>
        <v>65</v>
      </c>
      <c r="FZ537" s="1731">
        <f t="shared" ref="FZ537:FZ547" si="2478">FS537-FY537</f>
        <v>55</v>
      </c>
      <c r="GA537" s="1732">
        <f t="shared" ref="GA537:GA542" si="2479">FY537/FS537</f>
        <v>0.54166666666666663</v>
      </c>
      <c r="GB537" s="3169">
        <f t="shared" ref="GB537:GB547" si="2480">SUM(EH537-GA537)</f>
        <v>9.1666666666666674E-2</v>
      </c>
      <c r="GC537" s="2219">
        <v>0</v>
      </c>
      <c r="GD537" s="1895">
        <v>1</v>
      </c>
      <c r="GE537" s="2105" t="s">
        <v>269</v>
      </c>
      <c r="GF537" s="2105" t="s">
        <v>289</v>
      </c>
      <c r="GG537" s="2105" t="s">
        <v>92</v>
      </c>
      <c r="GH537" s="2105" t="s">
        <v>20</v>
      </c>
      <c r="GI537" s="2105" t="s">
        <v>16</v>
      </c>
      <c r="GJ537" s="2105" t="s">
        <v>113</v>
      </c>
      <c r="GK537" s="2105" t="s">
        <v>16</v>
      </c>
      <c r="GL537" s="2102">
        <v>1</v>
      </c>
      <c r="GM537" s="218" t="s">
        <v>1367</v>
      </c>
      <c r="GN537" s="735" t="s">
        <v>1053</v>
      </c>
      <c r="GO537" s="1720">
        <v>120</v>
      </c>
      <c r="GP537" s="1720">
        <v>30</v>
      </c>
      <c r="GQ537" s="2086">
        <v>24</v>
      </c>
      <c r="GR537" s="2086">
        <v>6</v>
      </c>
      <c r="GS537" s="1895">
        <v>0.8</v>
      </c>
      <c r="GT537" s="2086">
        <v>24</v>
      </c>
      <c r="GU537" s="2086">
        <v>96</v>
      </c>
      <c r="GV537" s="1895">
        <v>0.2</v>
      </c>
    </row>
    <row r="538" spans="1:204" ht="25.5" customHeight="1" x14ac:dyDescent="0.25">
      <c r="B538" s="7145"/>
      <c r="C538" s="7172"/>
      <c r="D538" s="7164"/>
      <c r="E538" s="5685"/>
      <c r="F538" s="5707"/>
      <c r="G538" s="5707"/>
      <c r="H538" s="5707"/>
      <c r="I538" s="5707"/>
      <c r="J538" s="5707"/>
      <c r="K538" s="5707"/>
      <c r="L538" s="5707"/>
      <c r="M538" s="5707"/>
      <c r="N538" s="5698"/>
      <c r="O538" s="5707"/>
      <c r="P538" s="5698"/>
      <c r="Q538" s="5698"/>
      <c r="R538" s="5704"/>
      <c r="S538" s="5698"/>
      <c r="T538" s="5698"/>
      <c r="U538" s="7127"/>
      <c r="V538" s="5698"/>
      <c r="W538" s="5695"/>
      <c r="X538" s="5692"/>
      <c r="Y538" s="2096">
        <v>2</v>
      </c>
      <c r="Z538" s="504" t="s">
        <v>1368</v>
      </c>
      <c r="AA538" s="505" t="s">
        <v>1053</v>
      </c>
      <c r="AB538" s="414">
        <v>6</v>
      </c>
      <c r="AC538" s="157">
        <v>1</v>
      </c>
      <c r="AD538" s="158">
        <f t="shared" si="2424"/>
        <v>0.16666666666666666</v>
      </c>
      <c r="AE538" s="157">
        <v>2</v>
      </c>
      <c r="AF538" s="208">
        <f t="shared" si="2425"/>
        <v>0.33333333333333331</v>
      </c>
      <c r="AG538" s="157">
        <v>2</v>
      </c>
      <c r="AH538" s="208">
        <f t="shared" si="2426"/>
        <v>0.33333333333333331</v>
      </c>
      <c r="AI538" s="157">
        <v>1</v>
      </c>
      <c r="AJ538" s="208">
        <f t="shared" si="2427"/>
        <v>0.16666666666666666</v>
      </c>
      <c r="AK538" s="191">
        <f t="shared" si="2428"/>
        <v>0.99999999999999989</v>
      </c>
      <c r="AL538" s="1927" t="s">
        <v>20</v>
      </c>
      <c r="AM538" s="1929" t="s">
        <v>1368</v>
      </c>
      <c r="AN538" s="1929" t="s">
        <v>3565</v>
      </c>
      <c r="AO538" s="1929" t="s">
        <v>3563</v>
      </c>
      <c r="AP538" s="1929" t="s">
        <v>3564</v>
      </c>
      <c r="AQ538" s="1929">
        <v>100</v>
      </c>
      <c r="AR538" s="1929" t="s">
        <v>1053</v>
      </c>
      <c r="AS538" s="1928" t="s">
        <v>1579</v>
      </c>
      <c r="AT538" s="2297"/>
      <c r="AU538" s="1883" t="s">
        <v>1704</v>
      </c>
      <c r="AV538" s="6426">
        <v>6</v>
      </c>
      <c r="AW538" s="6426"/>
      <c r="AX538" s="4854">
        <f t="shared" si="2346"/>
        <v>1</v>
      </c>
      <c r="AY538" s="4357">
        <f t="shared" si="2347"/>
        <v>2</v>
      </c>
      <c r="AZ538" s="4411">
        <f t="shared" si="2348"/>
        <v>-1</v>
      </c>
      <c r="BA538" s="4496">
        <f t="shared" si="2349"/>
        <v>2</v>
      </c>
      <c r="BB538" s="4450">
        <f t="shared" si="2413"/>
        <v>6</v>
      </c>
      <c r="BC538" s="4104">
        <f t="shared" si="2429"/>
        <v>0</v>
      </c>
      <c r="BD538" s="1834">
        <f t="shared" si="2430"/>
        <v>1</v>
      </c>
      <c r="BE538" s="4762">
        <f t="shared" si="2353"/>
        <v>0</v>
      </c>
      <c r="BF538" s="6480">
        <v>6</v>
      </c>
      <c r="BG538" s="6480"/>
      <c r="BH538" s="3772">
        <f t="shared" si="2420"/>
        <v>2</v>
      </c>
      <c r="BI538" s="3772">
        <f t="shared" si="2431"/>
        <v>1</v>
      </c>
      <c r="BJ538" s="3111">
        <f t="shared" si="2432"/>
        <v>1</v>
      </c>
      <c r="BK538" s="2963">
        <f t="shared" si="2433"/>
        <v>0.5</v>
      </c>
      <c r="BL538" s="3674">
        <f t="shared" si="2281"/>
        <v>4</v>
      </c>
      <c r="BM538" s="3122">
        <f t="shared" si="2434"/>
        <v>2</v>
      </c>
      <c r="BN538" s="1834">
        <f t="shared" si="2435"/>
        <v>0.66666666666666663</v>
      </c>
      <c r="BO538" s="3939">
        <f t="shared" si="2436"/>
        <v>0</v>
      </c>
      <c r="BP538" s="3494"/>
      <c r="BQ538" s="6739">
        <v>6</v>
      </c>
      <c r="BR538" s="6739"/>
      <c r="BS538" s="2570">
        <f t="shared" si="2437"/>
        <v>2</v>
      </c>
      <c r="BT538" s="2570">
        <f t="shared" si="2438"/>
        <v>1</v>
      </c>
      <c r="BU538" s="2987">
        <f t="shared" si="2207"/>
        <v>1</v>
      </c>
      <c r="BV538" s="2963">
        <f t="shared" si="2208"/>
        <v>0.5</v>
      </c>
      <c r="BW538" s="2361">
        <f t="shared" si="2209"/>
        <v>3</v>
      </c>
      <c r="BX538" s="2991">
        <f t="shared" si="2210"/>
        <v>3</v>
      </c>
      <c r="BY538" s="1834">
        <f t="shared" si="2211"/>
        <v>0.5</v>
      </c>
      <c r="BZ538" s="3151"/>
      <c r="CA538" s="6657">
        <v>6</v>
      </c>
      <c r="CB538" s="6657"/>
      <c r="CC538" s="1759">
        <v>1</v>
      </c>
      <c r="CD538" s="1759">
        <v>2</v>
      </c>
      <c r="CE538" s="2359">
        <f t="shared" si="2439"/>
        <v>-1</v>
      </c>
      <c r="CF538" s="1834">
        <f t="shared" si="2440"/>
        <v>2</v>
      </c>
      <c r="CG538" s="1971">
        <f t="shared" si="2441"/>
        <v>2</v>
      </c>
      <c r="CH538" s="2387">
        <f t="shared" si="2442"/>
        <v>4</v>
      </c>
      <c r="CI538" s="1834">
        <f t="shared" si="2443"/>
        <v>0.33333333333333331</v>
      </c>
      <c r="CJ538" s="2479"/>
      <c r="CK538" s="987"/>
      <c r="CL538" s="2479"/>
      <c r="CM538" s="1744">
        <v>0</v>
      </c>
      <c r="CN538" s="1744">
        <v>1</v>
      </c>
      <c r="CO538" s="1745">
        <v>0</v>
      </c>
      <c r="CY538" s="5734">
        <v>6</v>
      </c>
      <c r="CZ538" s="5735"/>
      <c r="DA538" s="4255">
        <v>1</v>
      </c>
      <c r="DB538" s="4249">
        <v>1</v>
      </c>
      <c r="DC538" s="4098">
        <f t="shared" si="2444"/>
        <v>0</v>
      </c>
      <c r="DD538" s="1747">
        <v>0</v>
      </c>
      <c r="DE538" s="4258">
        <f t="shared" si="2362"/>
        <v>5</v>
      </c>
      <c r="DF538" s="4093">
        <f t="shared" si="2445"/>
        <v>1</v>
      </c>
      <c r="DG538" s="1747">
        <f t="shared" si="2446"/>
        <v>0.83333333333333337</v>
      </c>
      <c r="DH538" s="5840">
        <v>6</v>
      </c>
      <c r="DI538" s="5841"/>
      <c r="DJ538" s="4855">
        <v>0</v>
      </c>
      <c r="DK538" s="4314">
        <v>0</v>
      </c>
      <c r="DL538" s="4098">
        <f t="shared" si="2447"/>
        <v>0</v>
      </c>
      <c r="DM538" s="1747" t="e">
        <f t="shared" si="2448"/>
        <v>#DIV/0!</v>
      </c>
      <c r="DN538" s="4317">
        <f t="shared" si="2449"/>
        <v>5</v>
      </c>
      <c r="DO538" s="4093">
        <f t="shared" si="2450"/>
        <v>1</v>
      </c>
      <c r="DP538" s="1747">
        <f t="shared" si="2451"/>
        <v>0.83333333333333337</v>
      </c>
      <c r="DQ538" s="5738">
        <v>6</v>
      </c>
      <c r="DR538" s="5738"/>
      <c r="DS538" s="4852">
        <v>0</v>
      </c>
      <c r="DT538" s="2685">
        <v>1</v>
      </c>
      <c r="DU538" s="4756">
        <f t="shared" si="2452"/>
        <v>-1</v>
      </c>
      <c r="DV538" s="2684" t="e">
        <f>DT538/DS538</f>
        <v>#DIV/0!</v>
      </c>
      <c r="DW538" s="2683">
        <f t="shared" si="2453"/>
        <v>6</v>
      </c>
      <c r="DX538" s="4093">
        <f t="shared" si="2454"/>
        <v>0</v>
      </c>
      <c r="DY538" s="1747">
        <f t="shared" si="2455"/>
        <v>1</v>
      </c>
      <c r="DZ538" s="5734">
        <v>6</v>
      </c>
      <c r="EA538" s="5735"/>
      <c r="EB538" s="3198">
        <v>1</v>
      </c>
      <c r="EC538" s="3223">
        <v>0</v>
      </c>
      <c r="ED538" s="1782">
        <f t="shared" si="2456"/>
        <v>-1</v>
      </c>
      <c r="EE538" s="1736">
        <v>0</v>
      </c>
      <c r="EF538" s="3329">
        <f t="shared" si="2457"/>
        <v>3</v>
      </c>
      <c r="EG538" s="1735">
        <f t="shared" si="2458"/>
        <v>3</v>
      </c>
      <c r="EH538" s="1736">
        <f t="shared" si="2459"/>
        <v>0.5</v>
      </c>
      <c r="EI538" s="5840">
        <v>6</v>
      </c>
      <c r="EJ538" s="5841"/>
      <c r="EK538" s="3198">
        <v>1</v>
      </c>
      <c r="EL538" s="3223">
        <v>0</v>
      </c>
      <c r="EM538" s="1782">
        <f t="shared" si="2460"/>
        <v>1</v>
      </c>
      <c r="EN538" s="1736">
        <f t="shared" si="2461"/>
        <v>0</v>
      </c>
      <c r="EO538" s="3341">
        <f t="shared" si="2462"/>
        <v>3</v>
      </c>
      <c r="EP538" s="1735">
        <f t="shared" si="2463"/>
        <v>3</v>
      </c>
      <c r="EQ538" s="1747">
        <f t="shared" si="2464"/>
        <v>0.5</v>
      </c>
      <c r="ER538" s="5738">
        <v>6</v>
      </c>
      <c r="ES538" s="5738"/>
      <c r="ET538" s="3997">
        <v>0</v>
      </c>
      <c r="EU538" s="3622">
        <v>1</v>
      </c>
      <c r="EV538" s="1735">
        <f t="shared" si="2465"/>
        <v>-1</v>
      </c>
      <c r="EW538" s="1736" t="e">
        <f>EU538/ET538</f>
        <v>#DIV/0!</v>
      </c>
      <c r="EX538" s="3621">
        <f t="shared" si="2466"/>
        <v>4</v>
      </c>
      <c r="EY538" s="1735">
        <f t="shared" si="2467"/>
        <v>2</v>
      </c>
      <c r="EZ538" s="1747">
        <f t="shared" si="2468"/>
        <v>0.66666666666666663</v>
      </c>
      <c r="FA538" s="6768">
        <v>6</v>
      </c>
      <c r="FB538" s="6768"/>
      <c r="FC538" s="2537">
        <v>1</v>
      </c>
      <c r="FD538" s="2522">
        <v>1</v>
      </c>
      <c r="FE538" s="1735">
        <f t="shared" si="2469"/>
        <v>0</v>
      </c>
      <c r="FF538" s="1736">
        <v>0</v>
      </c>
      <c r="FG538" s="2589">
        <f t="shared" ref="FG538:FG547" si="2481">SUM(FD538+CG538)</f>
        <v>3</v>
      </c>
      <c r="FH538" s="1735">
        <f t="shared" si="2470"/>
        <v>3</v>
      </c>
      <c r="FI538" s="1736">
        <f t="shared" si="2471"/>
        <v>0.5</v>
      </c>
      <c r="FJ538" s="6768">
        <v>6</v>
      </c>
      <c r="FK538" s="6768"/>
      <c r="FL538" s="1479">
        <v>1</v>
      </c>
      <c r="FM538" s="2522">
        <v>0</v>
      </c>
      <c r="FN538" s="1735">
        <f t="shared" si="2472"/>
        <v>1</v>
      </c>
      <c r="FO538" s="1736">
        <f t="shared" si="2473"/>
        <v>0</v>
      </c>
      <c r="FP538" s="2587">
        <f t="shared" ref="FP538:FP547" si="2482">SUM(FM538+FG538)</f>
        <v>3</v>
      </c>
      <c r="FQ538" s="1735">
        <f t="shared" si="2474"/>
        <v>3</v>
      </c>
      <c r="FR538" s="1736">
        <f t="shared" si="2475"/>
        <v>0.5</v>
      </c>
      <c r="FS538" s="6768">
        <v>6</v>
      </c>
      <c r="FT538" s="6768"/>
      <c r="FU538" s="2664">
        <v>0</v>
      </c>
      <c r="FV538" s="2522">
        <v>0</v>
      </c>
      <c r="FW538" s="1735">
        <f t="shared" si="2476"/>
        <v>0</v>
      </c>
      <c r="FX538" s="1736" t="e">
        <f>FV538/FU538</f>
        <v>#DIV/0!</v>
      </c>
      <c r="FY538" s="2587">
        <f t="shared" si="2477"/>
        <v>3</v>
      </c>
      <c r="FZ538" s="1735">
        <f t="shared" si="2478"/>
        <v>3</v>
      </c>
      <c r="GA538" s="1736">
        <f t="shared" si="2479"/>
        <v>0.5</v>
      </c>
      <c r="GB538" s="3169">
        <f t="shared" si="2480"/>
        <v>0</v>
      </c>
      <c r="GC538" s="2219">
        <v>0</v>
      </c>
      <c r="GD538" s="1895">
        <v>1</v>
      </c>
      <c r="GE538" s="2105" t="s">
        <v>269</v>
      </c>
      <c r="GF538" s="2105" t="s">
        <v>289</v>
      </c>
      <c r="GG538" s="2105" t="s">
        <v>92</v>
      </c>
      <c r="GH538" s="2105" t="s">
        <v>20</v>
      </c>
      <c r="GI538" s="2105" t="s">
        <v>16</v>
      </c>
      <c r="GJ538" s="2105" t="s">
        <v>113</v>
      </c>
      <c r="GK538" s="2105" t="s">
        <v>16</v>
      </c>
      <c r="GL538" s="2096">
        <v>2</v>
      </c>
      <c r="GM538" s="219" t="s">
        <v>1368</v>
      </c>
      <c r="GN538" s="217" t="s">
        <v>1053</v>
      </c>
      <c r="GO538" s="1721">
        <v>6</v>
      </c>
      <c r="GP538" s="1721">
        <v>1</v>
      </c>
      <c r="GQ538" s="2086">
        <v>2</v>
      </c>
      <c r="GR538" s="2086">
        <v>-1</v>
      </c>
      <c r="GS538" s="1895">
        <v>2</v>
      </c>
      <c r="GT538" s="2086">
        <v>2</v>
      </c>
      <c r="GU538" s="2086">
        <v>4</v>
      </c>
      <c r="GV538" s="1895">
        <v>0.33333333333333331</v>
      </c>
    </row>
    <row r="539" spans="1:204" ht="38.25" customHeight="1" x14ac:dyDescent="0.25">
      <c r="B539" s="7145"/>
      <c r="C539" s="7172"/>
      <c r="D539" s="7164"/>
      <c r="E539" s="5685"/>
      <c r="F539" s="5707"/>
      <c r="G539" s="5707"/>
      <c r="H539" s="5707"/>
      <c r="I539" s="5707"/>
      <c r="J539" s="5707"/>
      <c r="K539" s="5707"/>
      <c r="L539" s="5707"/>
      <c r="M539" s="5707"/>
      <c r="N539" s="5698"/>
      <c r="O539" s="5707"/>
      <c r="P539" s="5698"/>
      <c r="Q539" s="5698"/>
      <c r="R539" s="5704"/>
      <c r="S539" s="5698"/>
      <c r="T539" s="5698"/>
      <c r="U539" s="7127"/>
      <c r="V539" s="5698"/>
      <c r="W539" s="5695"/>
      <c r="X539" s="5692"/>
      <c r="Y539" s="2096">
        <v>3</v>
      </c>
      <c r="Z539" s="504" t="s">
        <v>1369</v>
      </c>
      <c r="AA539" s="484" t="s">
        <v>1189</v>
      </c>
      <c r="AB539" s="414">
        <v>31000</v>
      </c>
      <c r="AC539" s="157">
        <v>3000</v>
      </c>
      <c r="AD539" s="158">
        <f t="shared" si="2424"/>
        <v>9.6774193548387094E-2</v>
      </c>
      <c r="AE539" s="157">
        <v>11000</v>
      </c>
      <c r="AF539" s="208">
        <f t="shared" si="2425"/>
        <v>0.35483870967741937</v>
      </c>
      <c r="AG539" s="157">
        <v>11000</v>
      </c>
      <c r="AH539" s="208">
        <f t="shared" si="2426"/>
        <v>0.35483870967741937</v>
      </c>
      <c r="AI539" s="157">
        <v>6000</v>
      </c>
      <c r="AJ539" s="208">
        <f t="shared" si="2427"/>
        <v>0.19354838709677419</v>
      </c>
      <c r="AK539" s="191">
        <f t="shared" si="2428"/>
        <v>1</v>
      </c>
      <c r="AL539" s="1927" t="s">
        <v>19</v>
      </c>
      <c r="AM539" s="1929" t="s">
        <v>1369</v>
      </c>
      <c r="AN539" s="1929" t="s">
        <v>3566</v>
      </c>
      <c r="AO539" s="1929" t="s">
        <v>3567</v>
      </c>
      <c r="AP539" s="1929" t="s">
        <v>3568</v>
      </c>
      <c r="AQ539" s="1929">
        <v>100</v>
      </c>
      <c r="AR539" s="1929" t="s">
        <v>1189</v>
      </c>
      <c r="AS539" s="1928" t="s">
        <v>1579</v>
      </c>
      <c r="AT539" s="2297"/>
      <c r="AU539" s="1883" t="s">
        <v>1704</v>
      </c>
      <c r="AV539" s="6426">
        <v>31000</v>
      </c>
      <c r="AW539" s="6426"/>
      <c r="AX539" s="4854">
        <f t="shared" si="2346"/>
        <v>6000</v>
      </c>
      <c r="AY539" s="4357">
        <f t="shared" si="2347"/>
        <v>14796</v>
      </c>
      <c r="AZ539" s="4411">
        <f t="shared" si="2348"/>
        <v>-8796</v>
      </c>
      <c r="BA539" s="4496">
        <f t="shared" si="2349"/>
        <v>2.4660000000000002</v>
      </c>
      <c r="BB539" s="4450">
        <f t="shared" si="2413"/>
        <v>21027</v>
      </c>
      <c r="BC539" s="4104">
        <f t="shared" si="2429"/>
        <v>9973</v>
      </c>
      <c r="BD539" s="1834">
        <f t="shared" si="2430"/>
        <v>0.67829032258064514</v>
      </c>
      <c r="BE539" s="4762">
        <f t="shared" si="2353"/>
        <v>0</v>
      </c>
      <c r="BF539" s="6480">
        <v>31000</v>
      </c>
      <c r="BG539" s="6480"/>
      <c r="BH539" s="3772">
        <f t="shared" si="2420"/>
        <v>11000</v>
      </c>
      <c r="BI539" s="3772">
        <f t="shared" si="2431"/>
        <v>3222</v>
      </c>
      <c r="BJ539" s="3111">
        <f t="shared" si="2432"/>
        <v>7778</v>
      </c>
      <c r="BK539" s="2963">
        <f t="shared" si="2433"/>
        <v>0.2929090909090909</v>
      </c>
      <c r="BL539" s="3674">
        <f t="shared" si="2281"/>
        <v>6231</v>
      </c>
      <c r="BM539" s="3122">
        <f t="shared" si="2434"/>
        <v>24769</v>
      </c>
      <c r="BN539" s="1834">
        <f t="shared" si="2435"/>
        <v>0.20100000000000001</v>
      </c>
      <c r="BO539" s="3939">
        <f t="shared" si="2436"/>
        <v>0</v>
      </c>
      <c r="BP539" s="3494"/>
      <c r="BQ539" s="6739">
        <v>31000</v>
      </c>
      <c r="BR539" s="6739"/>
      <c r="BS539" s="2570">
        <f t="shared" si="2437"/>
        <v>11000</v>
      </c>
      <c r="BT539" s="2570">
        <f t="shared" si="2438"/>
        <v>1830</v>
      </c>
      <c r="BU539" s="2987">
        <f t="shared" si="2207"/>
        <v>9170</v>
      </c>
      <c r="BV539" s="2963">
        <f t="shared" si="2208"/>
        <v>0.16636363636363635</v>
      </c>
      <c r="BW539" s="2361">
        <f t="shared" si="2209"/>
        <v>3009</v>
      </c>
      <c r="BX539" s="2991">
        <f t="shared" si="2210"/>
        <v>27991</v>
      </c>
      <c r="BY539" s="1834">
        <f t="shared" si="2211"/>
        <v>9.7064516129032261E-2</v>
      </c>
      <c r="BZ539" s="3151"/>
      <c r="CA539" s="6657">
        <v>31000</v>
      </c>
      <c r="CB539" s="6657"/>
      <c r="CC539" s="1759">
        <v>3000</v>
      </c>
      <c r="CD539" s="1759">
        <v>1179</v>
      </c>
      <c r="CE539" s="2359">
        <f t="shared" si="2439"/>
        <v>1821</v>
      </c>
      <c r="CF539" s="1834">
        <f t="shared" si="2440"/>
        <v>0.39300000000000002</v>
      </c>
      <c r="CG539" s="1971">
        <f t="shared" si="2441"/>
        <v>1179</v>
      </c>
      <c r="CH539" s="2387">
        <f t="shared" si="2442"/>
        <v>29821</v>
      </c>
      <c r="CI539" s="1834">
        <f t="shared" si="2443"/>
        <v>3.8032258064516128E-2</v>
      </c>
      <c r="CJ539" s="987"/>
      <c r="CK539" s="987"/>
      <c r="CL539" s="2479"/>
      <c r="CM539" s="1744">
        <v>1500</v>
      </c>
      <c r="CN539" s="1744">
        <v>1000</v>
      </c>
      <c r="CO539" s="1745">
        <v>1000</v>
      </c>
      <c r="CY539" s="5734">
        <v>31000</v>
      </c>
      <c r="CZ539" s="5735"/>
      <c r="DA539" s="4255">
        <v>2000</v>
      </c>
      <c r="DB539" s="4249">
        <v>5538</v>
      </c>
      <c r="DC539" s="4098">
        <f t="shared" si="2444"/>
        <v>3538</v>
      </c>
      <c r="DD539" s="1747">
        <f>DB539/DA539</f>
        <v>2.7690000000000001</v>
      </c>
      <c r="DE539" s="4258">
        <f t="shared" si="2362"/>
        <v>11769</v>
      </c>
      <c r="DF539" s="4093">
        <f t="shared" si="2445"/>
        <v>19231</v>
      </c>
      <c r="DG539" s="1747">
        <f t="shared" si="2446"/>
        <v>0.37964516129032261</v>
      </c>
      <c r="DH539" s="5840">
        <v>31000</v>
      </c>
      <c r="DI539" s="5841"/>
      <c r="DJ539" s="4313">
        <v>2000</v>
      </c>
      <c r="DK539" s="4314">
        <v>7575</v>
      </c>
      <c r="DL539" s="4098">
        <f t="shared" si="2447"/>
        <v>-5575</v>
      </c>
      <c r="DM539" s="1747">
        <f t="shared" si="2448"/>
        <v>3.7875000000000001</v>
      </c>
      <c r="DN539" s="4317">
        <f t="shared" si="2449"/>
        <v>19344</v>
      </c>
      <c r="DO539" s="4093">
        <f t="shared" si="2450"/>
        <v>11656</v>
      </c>
      <c r="DP539" s="1747">
        <f t="shared" si="2451"/>
        <v>0.624</v>
      </c>
      <c r="DQ539" s="5738">
        <v>31000</v>
      </c>
      <c r="DR539" s="5738"/>
      <c r="DS539" s="4852">
        <v>2000</v>
      </c>
      <c r="DT539" s="2685">
        <v>1683</v>
      </c>
      <c r="DU539" s="4756">
        <f t="shared" si="2452"/>
        <v>317</v>
      </c>
      <c r="DV539" s="2684">
        <f t="shared" ref="DV539:DV546" si="2483">DT539/DS539</f>
        <v>0.84150000000000003</v>
      </c>
      <c r="DW539" s="2683">
        <f t="shared" si="2453"/>
        <v>21027</v>
      </c>
      <c r="DX539" s="4093">
        <f t="shared" si="2454"/>
        <v>9973</v>
      </c>
      <c r="DY539" s="1747">
        <f t="shared" si="2455"/>
        <v>0.67829032258064514</v>
      </c>
      <c r="DZ539" s="5734">
        <v>31000</v>
      </c>
      <c r="EA539" s="5735"/>
      <c r="EB539" s="3198">
        <v>3667</v>
      </c>
      <c r="EC539" s="3223">
        <v>241</v>
      </c>
      <c r="ED539" s="1782">
        <f t="shared" si="2456"/>
        <v>-3426</v>
      </c>
      <c r="EE539" s="1736">
        <f>EC539/EB539</f>
        <v>6.5721298063812383E-2</v>
      </c>
      <c r="EF539" s="3329">
        <f t="shared" si="2457"/>
        <v>3250</v>
      </c>
      <c r="EG539" s="1735">
        <f t="shared" si="2458"/>
        <v>27750</v>
      </c>
      <c r="EH539" s="1736">
        <f t="shared" si="2459"/>
        <v>0.10483870967741936</v>
      </c>
      <c r="EI539" s="5840">
        <v>31000</v>
      </c>
      <c r="EJ539" s="5841"/>
      <c r="EK539" s="3198">
        <v>3667</v>
      </c>
      <c r="EL539" s="3223">
        <v>1036</v>
      </c>
      <c r="EM539" s="1782">
        <f t="shared" si="2460"/>
        <v>2631</v>
      </c>
      <c r="EN539" s="1736">
        <f t="shared" si="2461"/>
        <v>0.28251977092991548</v>
      </c>
      <c r="EO539" s="3341">
        <f t="shared" si="2462"/>
        <v>4286</v>
      </c>
      <c r="EP539" s="1735">
        <f t="shared" si="2463"/>
        <v>26714</v>
      </c>
      <c r="EQ539" s="1747">
        <f t="shared" si="2464"/>
        <v>0.13825806451612904</v>
      </c>
      <c r="ER539" s="5738">
        <v>31000</v>
      </c>
      <c r="ES539" s="5738"/>
      <c r="ET539" s="3997">
        <v>3666</v>
      </c>
      <c r="EU539" s="3622">
        <v>1945</v>
      </c>
      <c r="EV539" s="1735">
        <f t="shared" si="2465"/>
        <v>1721</v>
      </c>
      <c r="EW539" s="1736">
        <f t="shared" ref="EW539:EW546" si="2484">EU539/ET539</f>
        <v>0.53055100927441357</v>
      </c>
      <c r="EX539" s="3621">
        <f t="shared" si="2466"/>
        <v>6231</v>
      </c>
      <c r="EY539" s="1735">
        <f t="shared" si="2467"/>
        <v>24769</v>
      </c>
      <c r="EZ539" s="1747">
        <f t="shared" si="2468"/>
        <v>0.20100000000000001</v>
      </c>
      <c r="FA539" s="6768">
        <v>31000</v>
      </c>
      <c r="FB539" s="6768"/>
      <c r="FC539" s="2537">
        <v>3000</v>
      </c>
      <c r="FD539" s="2522">
        <v>540</v>
      </c>
      <c r="FE539" s="1735">
        <f t="shared" si="2469"/>
        <v>-2460</v>
      </c>
      <c r="FF539" s="1736">
        <f>FD539/FC539</f>
        <v>0.18</v>
      </c>
      <c r="FG539" s="2589">
        <f t="shared" si="2481"/>
        <v>1719</v>
      </c>
      <c r="FH539" s="1735">
        <f t="shared" si="2470"/>
        <v>29281</v>
      </c>
      <c r="FI539" s="1736">
        <f t="shared" si="2471"/>
        <v>5.5451612903225804E-2</v>
      </c>
      <c r="FJ539" s="6768">
        <v>31000</v>
      </c>
      <c r="FK539" s="6768"/>
      <c r="FL539" s="1479">
        <v>4000</v>
      </c>
      <c r="FM539" s="2522">
        <v>436</v>
      </c>
      <c r="FN539" s="1735">
        <f t="shared" si="2472"/>
        <v>3564</v>
      </c>
      <c r="FO539" s="1736">
        <f t="shared" si="2473"/>
        <v>0.109</v>
      </c>
      <c r="FP539" s="2587">
        <f t="shared" si="2482"/>
        <v>2155</v>
      </c>
      <c r="FQ539" s="1735">
        <f t="shared" si="2474"/>
        <v>28845</v>
      </c>
      <c r="FR539" s="1736">
        <f t="shared" si="2475"/>
        <v>6.9516129032258067E-2</v>
      </c>
      <c r="FS539" s="6768">
        <v>31000</v>
      </c>
      <c r="FT539" s="6768"/>
      <c r="FU539" s="2664">
        <v>4000</v>
      </c>
      <c r="FV539" s="2522">
        <v>854</v>
      </c>
      <c r="FW539" s="1735">
        <f t="shared" si="2476"/>
        <v>3146</v>
      </c>
      <c r="FX539" s="1736">
        <f t="shared" ref="FX539:FX546" si="2485">FV539/FU539</f>
        <v>0.2135</v>
      </c>
      <c r="FY539" s="2587">
        <f t="shared" si="2477"/>
        <v>3009</v>
      </c>
      <c r="FZ539" s="1735">
        <f t="shared" si="2478"/>
        <v>27991</v>
      </c>
      <c r="GA539" s="1736">
        <f t="shared" si="2479"/>
        <v>9.7064516129032261E-2</v>
      </c>
      <c r="GB539" s="3169">
        <f t="shared" si="2480"/>
        <v>7.7741935483870983E-3</v>
      </c>
      <c r="GC539" s="2219">
        <v>0</v>
      </c>
      <c r="GD539" s="1895">
        <v>1</v>
      </c>
      <c r="GE539" s="2105" t="s">
        <v>269</v>
      </c>
      <c r="GF539" s="2105" t="s">
        <v>289</v>
      </c>
      <c r="GG539" s="2105" t="s">
        <v>92</v>
      </c>
      <c r="GH539" s="2105" t="s">
        <v>20</v>
      </c>
      <c r="GI539" s="2105" t="s">
        <v>16</v>
      </c>
      <c r="GJ539" s="2105" t="s">
        <v>113</v>
      </c>
      <c r="GK539" s="2105" t="s">
        <v>16</v>
      </c>
      <c r="GL539" s="2096">
        <v>3</v>
      </c>
      <c r="GM539" s="219" t="s">
        <v>1369</v>
      </c>
      <c r="GN539" s="216" t="s">
        <v>1189</v>
      </c>
      <c r="GO539" s="1721">
        <v>31000</v>
      </c>
      <c r="GP539" s="1721">
        <v>3000</v>
      </c>
      <c r="GQ539" s="2086">
        <v>1179</v>
      </c>
      <c r="GR539" s="2086">
        <v>2321</v>
      </c>
      <c r="GS539" s="1895">
        <v>0.33685714285714285</v>
      </c>
      <c r="GT539" s="2086">
        <v>1179</v>
      </c>
      <c r="GU539" s="2086">
        <v>29821</v>
      </c>
      <c r="GV539" s="1895">
        <v>3.8032258064516128E-2</v>
      </c>
    </row>
    <row r="540" spans="1:204" ht="38.25" customHeight="1" x14ac:dyDescent="0.25">
      <c r="B540" s="7145"/>
      <c r="C540" s="7172"/>
      <c r="D540" s="7164"/>
      <c r="E540" s="5685"/>
      <c r="F540" s="5707"/>
      <c r="G540" s="5707"/>
      <c r="H540" s="5707"/>
      <c r="I540" s="5707"/>
      <c r="J540" s="5707"/>
      <c r="K540" s="5707"/>
      <c r="L540" s="5707"/>
      <c r="M540" s="5707"/>
      <c r="N540" s="5698"/>
      <c r="O540" s="5707"/>
      <c r="P540" s="5698"/>
      <c r="Q540" s="5698"/>
      <c r="R540" s="5704"/>
      <c r="S540" s="5698"/>
      <c r="T540" s="5698"/>
      <c r="U540" s="7127"/>
      <c r="V540" s="5698"/>
      <c r="W540" s="5695"/>
      <c r="X540" s="5692"/>
      <c r="Y540" s="2096">
        <v>4</v>
      </c>
      <c r="Z540" s="504" t="s">
        <v>1370</v>
      </c>
      <c r="AA540" s="484" t="s">
        <v>1371</v>
      </c>
      <c r="AB540" s="414">
        <v>243</v>
      </c>
      <c r="AC540" s="157">
        <v>40</v>
      </c>
      <c r="AD540" s="158">
        <f t="shared" si="2424"/>
        <v>0.16460905349794239</v>
      </c>
      <c r="AE540" s="157">
        <v>74</v>
      </c>
      <c r="AF540" s="208">
        <f t="shared" si="2425"/>
        <v>0.30452674897119342</v>
      </c>
      <c r="AG540" s="157">
        <v>74</v>
      </c>
      <c r="AH540" s="208">
        <f t="shared" si="2426"/>
        <v>0.30452674897119342</v>
      </c>
      <c r="AI540" s="157">
        <v>55</v>
      </c>
      <c r="AJ540" s="208">
        <f t="shared" si="2427"/>
        <v>0.22633744855967078</v>
      </c>
      <c r="AK540" s="191">
        <f t="shared" si="2428"/>
        <v>1</v>
      </c>
      <c r="AL540" s="1927" t="s">
        <v>29</v>
      </c>
      <c r="AM540" s="1929" t="s">
        <v>1370</v>
      </c>
      <c r="AN540" s="1929" t="s">
        <v>3569</v>
      </c>
      <c r="AO540" s="1929" t="s">
        <v>3570</v>
      </c>
      <c r="AP540" s="1929" t="s">
        <v>3571</v>
      </c>
      <c r="AQ540" s="1929">
        <v>100</v>
      </c>
      <c r="AR540" s="1929" t="s">
        <v>3572</v>
      </c>
      <c r="AS540" s="1928" t="s">
        <v>1579</v>
      </c>
      <c r="AT540" s="2297"/>
      <c r="AU540" s="1883" t="s">
        <v>1704</v>
      </c>
      <c r="AV540" s="6426">
        <v>243</v>
      </c>
      <c r="AW540" s="6426"/>
      <c r="AX540" s="4854">
        <f t="shared" si="2346"/>
        <v>55</v>
      </c>
      <c r="AY540" s="4357">
        <f t="shared" si="2347"/>
        <v>111</v>
      </c>
      <c r="AZ540" s="4411">
        <f t="shared" si="2348"/>
        <v>-56</v>
      </c>
      <c r="BA540" s="4496">
        <f t="shared" si="2349"/>
        <v>2.0181818181818181</v>
      </c>
      <c r="BB540" s="4450">
        <f t="shared" si="2413"/>
        <v>245</v>
      </c>
      <c r="BC540" s="4104">
        <f t="shared" si="2429"/>
        <v>-2</v>
      </c>
      <c r="BD540" s="1834">
        <f t="shared" si="2430"/>
        <v>1.0082304526748971</v>
      </c>
      <c r="BE540" s="4762">
        <f t="shared" si="2353"/>
        <v>0</v>
      </c>
      <c r="BF540" s="6480">
        <v>243</v>
      </c>
      <c r="BG540" s="6480"/>
      <c r="BH540" s="3772">
        <f t="shared" si="2420"/>
        <v>74</v>
      </c>
      <c r="BI540" s="3772">
        <f t="shared" si="2431"/>
        <v>39</v>
      </c>
      <c r="BJ540" s="3111">
        <f t="shared" si="2432"/>
        <v>35</v>
      </c>
      <c r="BK540" s="2963">
        <f t="shared" si="2433"/>
        <v>0.52702702702702697</v>
      </c>
      <c r="BL540" s="3674">
        <f t="shared" si="2281"/>
        <v>134</v>
      </c>
      <c r="BM540" s="3122">
        <f t="shared" si="2434"/>
        <v>109</v>
      </c>
      <c r="BN540" s="1834">
        <f t="shared" si="2435"/>
        <v>0.55144032921810704</v>
      </c>
      <c r="BO540" s="3939">
        <f t="shared" si="2436"/>
        <v>0</v>
      </c>
      <c r="BP540" s="3494"/>
      <c r="BQ540" s="6739">
        <v>243</v>
      </c>
      <c r="BR540" s="6739"/>
      <c r="BS540" s="2570">
        <f t="shared" si="2437"/>
        <v>74</v>
      </c>
      <c r="BT540" s="2570">
        <f t="shared" si="2438"/>
        <v>73</v>
      </c>
      <c r="BU540" s="2987">
        <f t="shared" si="2207"/>
        <v>1</v>
      </c>
      <c r="BV540" s="2963">
        <f t="shared" si="2208"/>
        <v>0.98648648648648651</v>
      </c>
      <c r="BW540" s="2361">
        <f t="shared" si="2209"/>
        <v>95</v>
      </c>
      <c r="BX540" s="2991">
        <f t="shared" si="2210"/>
        <v>148</v>
      </c>
      <c r="BY540" s="1834">
        <f t="shared" si="2211"/>
        <v>0.39094650205761317</v>
      </c>
      <c r="BZ540" s="3151"/>
      <c r="CA540" s="6657">
        <v>243</v>
      </c>
      <c r="CB540" s="6657"/>
      <c r="CC540" s="1759">
        <v>40</v>
      </c>
      <c r="CD540" s="1759">
        <v>22</v>
      </c>
      <c r="CE540" s="2359">
        <f t="shared" si="2439"/>
        <v>18</v>
      </c>
      <c r="CF540" s="1834">
        <f t="shared" si="2440"/>
        <v>0.55000000000000004</v>
      </c>
      <c r="CG540" s="1971">
        <f t="shared" si="2441"/>
        <v>22</v>
      </c>
      <c r="CH540" s="2387">
        <f t="shared" si="2442"/>
        <v>221</v>
      </c>
      <c r="CI540" s="1834">
        <f t="shared" si="2443"/>
        <v>9.0534979423868317E-2</v>
      </c>
      <c r="CJ540" s="955"/>
      <c r="CK540" s="955"/>
      <c r="CL540" s="2479"/>
      <c r="CM540" s="1837">
        <v>10</v>
      </c>
      <c r="CN540" s="1836">
        <v>10</v>
      </c>
      <c r="CO540" s="1837">
        <v>20</v>
      </c>
      <c r="CY540" s="5734">
        <v>243</v>
      </c>
      <c r="CZ540" s="5735"/>
      <c r="DA540" s="4255">
        <v>18</v>
      </c>
      <c r="DB540" s="4242">
        <v>39</v>
      </c>
      <c r="DC540" s="4098">
        <f t="shared" si="2444"/>
        <v>21</v>
      </c>
      <c r="DD540" s="1747">
        <f>DB540/DA540</f>
        <v>2.1666666666666665</v>
      </c>
      <c r="DE540" s="4258">
        <f t="shared" si="2362"/>
        <v>173</v>
      </c>
      <c r="DF540" s="4093">
        <f t="shared" si="2445"/>
        <v>70</v>
      </c>
      <c r="DG540" s="1747">
        <f t="shared" si="2446"/>
        <v>0.7119341563786008</v>
      </c>
      <c r="DH540" s="5840">
        <v>243</v>
      </c>
      <c r="DI540" s="5841"/>
      <c r="DJ540" s="4313">
        <v>18</v>
      </c>
      <c r="DK540" s="4315">
        <v>37</v>
      </c>
      <c r="DL540" s="4098">
        <f t="shared" si="2447"/>
        <v>-19</v>
      </c>
      <c r="DM540" s="1747">
        <f t="shared" si="2448"/>
        <v>2.0555555555555554</v>
      </c>
      <c r="DN540" s="4317">
        <f t="shared" si="2449"/>
        <v>210</v>
      </c>
      <c r="DO540" s="4093">
        <f t="shared" si="2450"/>
        <v>33</v>
      </c>
      <c r="DP540" s="1747">
        <f t="shared" si="2451"/>
        <v>0.86419753086419748</v>
      </c>
      <c r="DQ540" s="5738">
        <v>243</v>
      </c>
      <c r="DR540" s="5738"/>
      <c r="DS540" s="4852">
        <v>19</v>
      </c>
      <c r="DT540" s="2707">
        <v>35</v>
      </c>
      <c r="DU540" s="4756">
        <f t="shared" si="2452"/>
        <v>-16</v>
      </c>
      <c r="DV540" s="2684">
        <f t="shared" si="2483"/>
        <v>1.8421052631578947</v>
      </c>
      <c r="DW540" s="2683">
        <f t="shared" si="2453"/>
        <v>245</v>
      </c>
      <c r="DX540" s="4093">
        <f t="shared" si="2454"/>
        <v>-2</v>
      </c>
      <c r="DY540" s="1747">
        <f t="shared" si="2455"/>
        <v>1.0082304526748971</v>
      </c>
      <c r="DZ540" s="5734">
        <v>243</v>
      </c>
      <c r="EA540" s="5735"/>
      <c r="EB540" s="3198">
        <v>25</v>
      </c>
      <c r="EC540" s="3224">
        <v>6</v>
      </c>
      <c r="ED540" s="1782">
        <f t="shared" si="2456"/>
        <v>-19</v>
      </c>
      <c r="EE540" s="1736">
        <f>EC540/EB540</f>
        <v>0.24</v>
      </c>
      <c r="EF540" s="3329">
        <f t="shared" si="2457"/>
        <v>101</v>
      </c>
      <c r="EG540" s="1735">
        <f t="shared" si="2458"/>
        <v>142</v>
      </c>
      <c r="EH540" s="1736">
        <f t="shared" si="2459"/>
        <v>0.41563786008230452</v>
      </c>
      <c r="EI540" s="5840">
        <v>243</v>
      </c>
      <c r="EJ540" s="5841"/>
      <c r="EK540" s="3198">
        <v>25</v>
      </c>
      <c r="EL540" s="3224">
        <v>2</v>
      </c>
      <c r="EM540" s="1782">
        <f t="shared" si="2460"/>
        <v>23</v>
      </c>
      <c r="EN540" s="1736">
        <f t="shared" si="2461"/>
        <v>0.08</v>
      </c>
      <c r="EO540" s="3341">
        <f t="shared" si="2462"/>
        <v>103</v>
      </c>
      <c r="EP540" s="1735">
        <f t="shared" si="2463"/>
        <v>140</v>
      </c>
      <c r="EQ540" s="1747">
        <f t="shared" si="2464"/>
        <v>0.42386831275720166</v>
      </c>
      <c r="ER540" s="5738">
        <v>243</v>
      </c>
      <c r="ES540" s="5738"/>
      <c r="ET540" s="3997">
        <v>24</v>
      </c>
      <c r="EU540" s="3728">
        <v>31</v>
      </c>
      <c r="EV540" s="1735">
        <f t="shared" si="2465"/>
        <v>-7</v>
      </c>
      <c r="EW540" s="1736">
        <f t="shared" si="2484"/>
        <v>1.2916666666666667</v>
      </c>
      <c r="EX540" s="3621">
        <f t="shared" si="2466"/>
        <v>134</v>
      </c>
      <c r="EY540" s="1735">
        <f t="shared" si="2467"/>
        <v>109</v>
      </c>
      <c r="EZ540" s="1747">
        <f t="shared" si="2468"/>
        <v>0.55144032921810704</v>
      </c>
      <c r="FA540" s="6768">
        <v>243</v>
      </c>
      <c r="FB540" s="6768"/>
      <c r="FC540" s="2537">
        <v>25</v>
      </c>
      <c r="FD540" s="2523">
        <v>19</v>
      </c>
      <c r="FE540" s="1735">
        <f t="shared" si="2469"/>
        <v>-6</v>
      </c>
      <c r="FF540" s="1736">
        <f>FD540/FC540</f>
        <v>0.76</v>
      </c>
      <c r="FG540" s="2589">
        <f t="shared" si="2481"/>
        <v>41</v>
      </c>
      <c r="FH540" s="1735">
        <f t="shared" si="2470"/>
        <v>202</v>
      </c>
      <c r="FI540" s="1736">
        <f t="shared" si="2471"/>
        <v>0.16872427983539096</v>
      </c>
      <c r="FJ540" s="6768">
        <v>243</v>
      </c>
      <c r="FK540" s="6768"/>
      <c r="FL540" s="1479">
        <v>25</v>
      </c>
      <c r="FM540" s="2523">
        <v>30</v>
      </c>
      <c r="FN540" s="1735">
        <f t="shared" si="2472"/>
        <v>-5</v>
      </c>
      <c r="FO540" s="1736">
        <f t="shared" si="2473"/>
        <v>1.2</v>
      </c>
      <c r="FP540" s="2587">
        <f t="shared" si="2482"/>
        <v>71</v>
      </c>
      <c r="FQ540" s="1735">
        <f t="shared" si="2474"/>
        <v>172</v>
      </c>
      <c r="FR540" s="1736">
        <f t="shared" si="2475"/>
        <v>0.29218106995884774</v>
      </c>
      <c r="FS540" s="6768">
        <v>243</v>
      </c>
      <c r="FT540" s="6768"/>
      <c r="FU540" s="2664">
        <v>24</v>
      </c>
      <c r="FV540" s="2523">
        <v>24</v>
      </c>
      <c r="FW540" s="1735">
        <f t="shared" si="2476"/>
        <v>0</v>
      </c>
      <c r="FX540" s="1736">
        <f t="shared" si="2485"/>
        <v>1</v>
      </c>
      <c r="FY540" s="2587">
        <f t="shared" si="2477"/>
        <v>95</v>
      </c>
      <c r="FZ540" s="1735">
        <f t="shared" si="2478"/>
        <v>148</v>
      </c>
      <c r="GA540" s="1736">
        <f t="shared" si="2479"/>
        <v>0.39094650205761317</v>
      </c>
      <c r="GB540" s="3169">
        <f t="shared" si="2480"/>
        <v>2.4691358024691357E-2</v>
      </c>
      <c r="GC540" s="2219">
        <v>0</v>
      </c>
      <c r="GD540" s="1895">
        <v>1</v>
      </c>
      <c r="GE540" s="2105" t="s">
        <v>269</v>
      </c>
      <c r="GF540" s="2105" t="s">
        <v>289</v>
      </c>
      <c r="GG540" s="2105" t="s">
        <v>92</v>
      </c>
      <c r="GH540" s="2105" t="s">
        <v>20</v>
      </c>
      <c r="GI540" s="2105" t="s">
        <v>16</v>
      </c>
      <c r="GJ540" s="2105" t="s">
        <v>113</v>
      </c>
      <c r="GK540" s="2105" t="s">
        <v>16</v>
      </c>
      <c r="GL540" s="2096">
        <v>4</v>
      </c>
      <c r="GM540" s="219" t="s">
        <v>1370</v>
      </c>
      <c r="GN540" s="216" t="s">
        <v>1371</v>
      </c>
      <c r="GO540" s="1721">
        <v>243</v>
      </c>
      <c r="GP540" s="1721">
        <v>40</v>
      </c>
      <c r="GQ540" s="2086">
        <v>22</v>
      </c>
      <c r="GR540" s="2086">
        <v>18</v>
      </c>
      <c r="GS540" s="1895">
        <v>0.55000000000000004</v>
      </c>
      <c r="GT540" s="2086">
        <v>22</v>
      </c>
      <c r="GU540" s="2086">
        <v>221</v>
      </c>
      <c r="GV540" s="1895">
        <v>9.0534979423868317E-2</v>
      </c>
    </row>
    <row r="541" spans="1:204" ht="38.25" customHeight="1" x14ac:dyDescent="0.25">
      <c r="B541" s="7145"/>
      <c r="C541" s="7172"/>
      <c r="D541" s="7164"/>
      <c r="E541" s="5685"/>
      <c r="F541" s="5707"/>
      <c r="G541" s="5707"/>
      <c r="H541" s="5707"/>
      <c r="I541" s="5707"/>
      <c r="J541" s="5707"/>
      <c r="K541" s="5707"/>
      <c r="L541" s="5707"/>
      <c r="M541" s="5707"/>
      <c r="N541" s="5698"/>
      <c r="O541" s="5707"/>
      <c r="P541" s="5698"/>
      <c r="Q541" s="5698"/>
      <c r="R541" s="5704"/>
      <c r="S541" s="5698"/>
      <c r="T541" s="5698"/>
      <c r="U541" s="7127"/>
      <c r="V541" s="5698"/>
      <c r="W541" s="5695"/>
      <c r="X541" s="5692"/>
      <c r="Y541" s="2096">
        <v>5</v>
      </c>
      <c r="Z541" s="504" t="s">
        <v>1372</v>
      </c>
      <c r="AA541" s="484" t="s">
        <v>773</v>
      </c>
      <c r="AB541" s="414">
        <v>2000</v>
      </c>
      <c r="AC541" s="157">
        <v>500</v>
      </c>
      <c r="AD541" s="158">
        <f t="shared" si="2424"/>
        <v>0.25</v>
      </c>
      <c r="AE541" s="157">
        <v>580</v>
      </c>
      <c r="AF541" s="208">
        <f t="shared" si="2425"/>
        <v>0.28999999999999998</v>
      </c>
      <c r="AG541" s="157">
        <v>580</v>
      </c>
      <c r="AH541" s="208">
        <f t="shared" si="2426"/>
        <v>0.28999999999999998</v>
      </c>
      <c r="AI541" s="157">
        <v>340</v>
      </c>
      <c r="AJ541" s="208">
        <f t="shared" si="2427"/>
        <v>0.17</v>
      </c>
      <c r="AK541" s="191">
        <f t="shared" si="2428"/>
        <v>1</v>
      </c>
      <c r="AL541" s="1927" t="s">
        <v>17</v>
      </c>
      <c r="AM541" s="1929" t="s">
        <v>1372</v>
      </c>
      <c r="AN541" s="1929" t="s">
        <v>3573</v>
      </c>
      <c r="AO541" s="1929" t="s">
        <v>3574</v>
      </c>
      <c r="AP541" s="1929" t="s">
        <v>3575</v>
      </c>
      <c r="AQ541" s="1929">
        <v>100</v>
      </c>
      <c r="AR541" s="1929" t="s">
        <v>773</v>
      </c>
      <c r="AS541" s="1928" t="s">
        <v>1579</v>
      </c>
      <c r="AT541" s="2297"/>
      <c r="AU541" s="1883" t="s">
        <v>1704</v>
      </c>
      <c r="AV541" s="6426">
        <v>2000</v>
      </c>
      <c r="AW541" s="6426"/>
      <c r="AX541" s="4854">
        <f t="shared" si="2346"/>
        <v>340</v>
      </c>
      <c r="AY541" s="4357">
        <f t="shared" si="2347"/>
        <v>1024</v>
      </c>
      <c r="AZ541" s="4411">
        <f t="shared" si="2348"/>
        <v>-684</v>
      </c>
      <c r="BA541" s="4496">
        <f t="shared" si="2349"/>
        <v>3.0117647058823529</v>
      </c>
      <c r="BB541" s="4450">
        <f t="shared" si="2413"/>
        <v>2186</v>
      </c>
      <c r="BC541" s="4104">
        <f t="shared" si="2429"/>
        <v>-186</v>
      </c>
      <c r="BD541" s="1834">
        <f t="shared" si="2430"/>
        <v>1.093</v>
      </c>
      <c r="BE541" s="4762">
        <f t="shared" si="2353"/>
        <v>0</v>
      </c>
      <c r="BF541" s="6480">
        <v>2000</v>
      </c>
      <c r="BG541" s="6480"/>
      <c r="BH541" s="3772">
        <f t="shared" si="2420"/>
        <v>580</v>
      </c>
      <c r="BI541" s="3772">
        <f t="shared" si="2431"/>
        <v>738</v>
      </c>
      <c r="BJ541" s="3111">
        <f t="shared" si="2432"/>
        <v>-158</v>
      </c>
      <c r="BK541" s="2963">
        <f t="shared" si="2433"/>
        <v>1.2724137931034483</v>
      </c>
      <c r="BL541" s="3674">
        <f t="shared" si="2281"/>
        <v>1162</v>
      </c>
      <c r="BM541" s="3122">
        <f t="shared" si="2434"/>
        <v>838</v>
      </c>
      <c r="BN541" s="1834">
        <f t="shared" si="2435"/>
        <v>0.58099999999999996</v>
      </c>
      <c r="BO541" s="3939">
        <f t="shared" si="2436"/>
        <v>0</v>
      </c>
      <c r="BP541" s="3494"/>
      <c r="BQ541" s="6739">
        <v>2000</v>
      </c>
      <c r="BR541" s="6739"/>
      <c r="BS541" s="2570">
        <f t="shared" si="2437"/>
        <v>580</v>
      </c>
      <c r="BT541" s="2570">
        <f t="shared" si="2438"/>
        <v>273</v>
      </c>
      <c r="BU541" s="2987">
        <f t="shared" si="2207"/>
        <v>307</v>
      </c>
      <c r="BV541" s="2963">
        <f t="shared" si="2208"/>
        <v>0.47068965517241379</v>
      </c>
      <c r="BW541" s="2361">
        <f t="shared" si="2209"/>
        <v>424</v>
      </c>
      <c r="BX541" s="2991">
        <f t="shared" si="2210"/>
        <v>1576</v>
      </c>
      <c r="BY541" s="1834">
        <f t="shared" si="2211"/>
        <v>0.21199999999999999</v>
      </c>
      <c r="BZ541" s="3151"/>
      <c r="CA541" s="6657">
        <v>2000</v>
      </c>
      <c r="CB541" s="6657"/>
      <c r="CC541" s="1759">
        <v>500</v>
      </c>
      <c r="CD541" s="1759">
        <v>151</v>
      </c>
      <c r="CE541" s="2359">
        <f t="shared" si="2439"/>
        <v>349</v>
      </c>
      <c r="CF541" s="1834">
        <f t="shared" si="2440"/>
        <v>0.30199999999999999</v>
      </c>
      <c r="CG541" s="1971">
        <f t="shared" si="2441"/>
        <v>151</v>
      </c>
      <c r="CH541" s="2387">
        <f t="shared" si="2442"/>
        <v>1849</v>
      </c>
      <c r="CI541" s="1834">
        <f t="shared" si="2443"/>
        <v>7.5499999999999998E-2</v>
      </c>
      <c r="CJ541" s="955"/>
      <c r="CK541" s="955"/>
      <c r="CL541" s="2479"/>
      <c r="CM541" s="1837">
        <v>200</v>
      </c>
      <c r="CN541" s="1836">
        <v>150</v>
      </c>
      <c r="CO541" s="1837">
        <v>150</v>
      </c>
      <c r="CY541" s="5734">
        <v>2000</v>
      </c>
      <c r="CZ541" s="5735"/>
      <c r="DA541" s="4255">
        <v>113</v>
      </c>
      <c r="DB541" s="4242">
        <v>499</v>
      </c>
      <c r="DC541" s="4098">
        <f t="shared" si="2444"/>
        <v>386</v>
      </c>
      <c r="DD541" s="1747">
        <f>DB541/DA541</f>
        <v>4.4159292035398234</v>
      </c>
      <c r="DE541" s="4258">
        <f t="shared" si="2362"/>
        <v>1661</v>
      </c>
      <c r="DF541" s="4093">
        <f t="shared" si="2445"/>
        <v>339</v>
      </c>
      <c r="DG541" s="1747">
        <f t="shared" si="2446"/>
        <v>0.83050000000000002</v>
      </c>
      <c r="DH541" s="5840">
        <v>2000</v>
      </c>
      <c r="DI541" s="5841"/>
      <c r="DJ541" s="4313">
        <v>113</v>
      </c>
      <c r="DK541" s="4315">
        <v>474</v>
      </c>
      <c r="DL541" s="4098">
        <f t="shared" si="2447"/>
        <v>-361</v>
      </c>
      <c r="DM541" s="1747">
        <f t="shared" si="2448"/>
        <v>4.1946902654867255</v>
      </c>
      <c r="DN541" s="4317">
        <f t="shared" si="2449"/>
        <v>2135</v>
      </c>
      <c r="DO541" s="4093">
        <f t="shared" si="2450"/>
        <v>-135</v>
      </c>
      <c r="DP541" s="1747">
        <f t="shared" si="2451"/>
        <v>1.0674999999999999</v>
      </c>
      <c r="DQ541" s="5738">
        <v>2000</v>
      </c>
      <c r="DR541" s="5738"/>
      <c r="DS541" s="4852">
        <v>114</v>
      </c>
      <c r="DT541" s="2707">
        <v>51</v>
      </c>
      <c r="DU541" s="4756">
        <f t="shared" si="2452"/>
        <v>63</v>
      </c>
      <c r="DV541" s="2684">
        <f t="shared" si="2483"/>
        <v>0.44736842105263158</v>
      </c>
      <c r="DW541" s="2683">
        <f t="shared" si="2453"/>
        <v>2186</v>
      </c>
      <c r="DX541" s="4093">
        <f t="shared" si="2454"/>
        <v>-186</v>
      </c>
      <c r="DY541" s="1747">
        <f t="shared" si="2455"/>
        <v>1.093</v>
      </c>
      <c r="DZ541" s="5734">
        <v>2000</v>
      </c>
      <c r="EA541" s="5735"/>
      <c r="EB541" s="3198">
        <v>194</v>
      </c>
      <c r="EC541" s="3224">
        <v>646</v>
      </c>
      <c r="ED541" s="1782">
        <f t="shared" si="2456"/>
        <v>452</v>
      </c>
      <c r="EE541" s="1736">
        <f>EC541/EB541</f>
        <v>3.329896907216495</v>
      </c>
      <c r="EF541" s="3329">
        <f t="shared" si="2457"/>
        <v>1070</v>
      </c>
      <c r="EG541" s="1735">
        <f t="shared" si="2458"/>
        <v>930</v>
      </c>
      <c r="EH541" s="1736">
        <f t="shared" si="2459"/>
        <v>0.53500000000000003</v>
      </c>
      <c r="EI541" s="5840">
        <v>2000</v>
      </c>
      <c r="EJ541" s="5841"/>
      <c r="EK541" s="3198">
        <v>193</v>
      </c>
      <c r="EL541" s="3224">
        <v>24</v>
      </c>
      <c r="EM541" s="1782">
        <f t="shared" si="2460"/>
        <v>169</v>
      </c>
      <c r="EN541" s="1736">
        <f t="shared" si="2461"/>
        <v>0.12435233160621761</v>
      </c>
      <c r="EO541" s="3341">
        <f t="shared" si="2462"/>
        <v>1094</v>
      </c>
      <c r="EP541" s="1735">
        <f t="shared" si="2463"/>
        <v>906</v>
      </c>
      <c r="EQ541" s="1747">
        <f t="shared" si="2464"/>
        <v>0.54700000000000004</v>
      </c>
      <c r="ER541" s="5738">
        <v>2000</v>
      </c>
      <c r="ES541" s="5738"/>
      <c r="ET541" s="3997">
        <v>193</v>
      </c>
      <c r="EU541" s="3728">
        <v>68</v>
      </c>
      <c r="EV541" s="1735">
        <f t="shared" si="2465"/>
        <v>125</v>
      </c>
      <c r="EW541" s="1736">
        <f t="shared" si="2484"/>
        <v>0.35233160621761656</v>
      </c>
      <c r="EX541" s="3621">
        <f t="shared" si="2466"/>
        <v>1162</v>
      </c>
      <c r="EY541" s="1735">
        <f t="shared" si="2467"/>
        <v>838</v>
      </c>
      <c r="EZ541" s="1747">
        <f t="shared" si="2468"/>
        <v>0.58099999999999996</v>
      </c>
      <c r="FA541" s="6768">
        <v>2000</v>
      </c>
      <c r="FB541" s="6768"/>
      <c r="FC541" s="2537">
        <v>200</v>
      </c>
      <c r="FD541" s="2523">
        <v>220</v>
      </c>
      <c r="FE541" s="1735">
        <f t="shared" si="2469"/>
        <v>20</v>
      </c>
      <c r="FF541" s="1736">
        <f>FD541/FC541</f>
        <v>1.1000000000000001</v>
      </c>
      <c r="FG541" s="2589">
        <f t="shared" si="2481"/>
        <v>371</v>
      </c>
      <c r="FH541" s="1735">
        <f t="shared" si="2470"/>
        <v>1629</v>
      </c>
      <c r="FI541" s="1736">
        <f t="shared" si="2471"/>
        <v>0.1855</v>
      </c>
      <c r="FJ541" s="6768">
        <v>2000</v>
      </c>
      <c r="FK541" s="6768"/>
      <c r="FL541" s="1479">
        <v>200</v>
      </c>
      <c r="FM541" s="2523">
        <v>13</v>
      </c>
      <c r="FN541" s="1735">
        <f t="shared" si="2472"/>
        <v>187</v>
      </c>
      <c r="FO541" s="1736">
        <f t="shared" si="2473"/>
        <v>6.5000000000000002E-2</v>
      </c>
      <c r="FP541" s="2587">
        <f t="shared" si="2482"/>
        <v>384</v>
      </c>
      <c r="FQ541" s="1735">
        <f t="shared" si="2474"/>
        <v>1616</v>
      </c>
      <c r="FR541" s="1736">
        <f t="shared" si="2475"/>
        <v>0.192</v>
      </c>
      <c r="FS541" s="6768">
        <v>2000</v>
      </c>
      <c r="FT541" s="6768"/>
      <c r="FU541" s="2664">
        <v>180</v>
      </c>
      <c r="FV541" s="2523">
        <v>40</v>
      </c>
      <c r="FW541" s="1735">
        <f t="shared" si="2476"/>
        <v>140</v>
      </c>
      <c r="FX541" s="1736">
        <f t="shared" si="2485"/>
        <v>0.22222222222222221</v>
      </c>
      <c r="FY541" s="2587">
        <f t="shared" si="2477"/>
        <v>424</v>
      </c>
      <c r="FZ541" s="1735">
        <f t="shared" si="2478"/>
        <v>1576</v>
      </c>
      <c r="GA541" s="1736">
        <f t="shared" si="2479"/>
        <v>0.21199999999999999</v>
      </c>
      <c r="GB541" s="3169">
        <f t="shared" si="2480"/>
        <v>0.32300000000000006</v>
      </c>
      <c r="GC541" s="2219">
        <v>0</v>
      </c>
      <c r="GD541" s="1895">
        <v>1</v>
      </c>
      <c r="GE541" s="2105" t="s">
        <v>269</v>
      </c>
      <c r="GF541" s="2105" t="s">
        <v>289</v>
      </c>
      <c r="GG541" s="2105" t="s">
        <v>92</v>
      </c>
      <c r="GH541" s="2105" t="s">
        <v>20</v>
      </c>
      <c r="GI541" s="2105" t="s">
        <v>16</v>
      </c>
      <c r="GJ541" s="2105" t="s">
        <v>113</v>
      </c>
      <c r="GK541" s="2105" t="s">
        <v>16</v>
      </c>
      <c r="GL541" s="2096">
        <v>5</v>
      </c>
      <c r="GM541" s="219" t="s">
        <v>1372</v>
      </c>
      <c r="GN541" s="216" t="s">
        <v>773</v>
      </c>
      <c r="GO541" s="1721">
        <v>2000</v>
      </c>
      <c r="GP541" s="1721">
        <v>500</v>
      </c>
      <c r="GQ541" s="2086">
        <v>151</v>
      </c>
      <c r="GR541" s="2086">
        <v>349</v>
      </c>
      <c r="GS541" s="1895">
        <v>0.30199999999999999</v>
      </c>
      <c r="GT541" s="2086">
        <v>151</v>
      </c>
      <c r="GU541" s="2086">
        <v>1849</v>
      </c>
      <c r="GV541" s="1895">
        <v>7.5499999999999998E-2</v>
      </c>
    </row>
    <row r="542" spans="1:204" ht="51" customHeight="1" x14ac:dyDescent="0.25">
      <c r="B542" s="7145"/>
      <c r="C542" s="7173"/>
      <c r="D542" s="7101"/>
      <c r="E542" s="5686"/>
      <c r="F542" s="5708"/>
      <c r="G542" s="5708"/>
      <c r="H542" s="5708"/>
      <c r="I542" s="5708"/>
      <c r="J542" s="5708"/>
      <c r="K542" s="5708"/>
      <c r="L542" s="5708"/>
      <c r="M542" s="5708"/>
      <c r="N542" s="5699"/>
      <c r="O542" s="5708"/>
      <c r="P542" s="5699"/>
      <c r="Q542" s="5699"/>
      <c r="R542" s="5705"/>
      <c r="S542" s="5699"/>
      <c r="T542" s="5699"/>
      <c r="U542" s="7128"/>
      <c r="V542" s="5699"/>
      <c r="W542" s="5696"/>
      <c r="X542" s="5693"/>
      <c r="Y542" s="2103">
        <v>6</v>
      </c>
      <c r="Z542" s="507" t="s">
        <v>1373</v>
      </c>
      <c r="AA542" s="527" t="s">
        <v>1374</v>
      </c>
      <c r="AB542" s="417">
        <v>233</v>
      </c>
      <c r="AC542" s="162">
        <v>40</v>
      </c>
      <c r="AD542" s="163">
        <f t="shared" si="2424"/>
        <v>0.17167381974248927</v>
      </c>
      <c r="AE542" s="162">
        <v>70</v>
      </c>
      <c r="AF542" s="471">
        <f t="shared" si="2425"/>
        <v>0.30042918454935624</v>
      </c>
      <c r="AG542" s="162">
        <v>70</v>
      </c>
      <c r="AH542" s="471">
        <f t="shared" si="2426"/>
        <v>0.30042918454935624</v>
      </c>
      <c r="AI542" s="162">
        <v>53</v>
      </c>
      <c r="AJ542" s="471">
        <f t="shared" si="2427"/>
        <v>0.22746781115879827</v>
      </c>
      <c r="AK542" s="191">
        <f t="shared" si="2428"/>
        <v>1</v>
      </c>
      <c r="AL542" s="1927" t="s">
        <v>113</v>
      </c>
      <c r="AM542" s="1929" t="s">
        <v>1373</v>
      </c>
      <c r="AN542" s="1929" t="s">
        <v>3576</v>
      </c>
      <c r="AO542" s="1929" t="s">
        <v>3577</v>
      </c>
      <c r="AP542" s="1929" t="s">
        <v>3578</v>
      </c>
      <c r="AQ542" s="1929">
        <v>100</v>
      </c>
      <c r="AR542" s="1929" t="s">
        <v>1047</v>
      </c>
      <c r="AS542" s="1928" t="s">
        <v>1579</v>
      </c>
      <c r="AT542" s="2297"/>
      <c r="AU542" s="1883" t="s">
        <v>1704</v>
      </c>
      <c r="AV542" s="6426">
        <v>233</v>
      </c>
      <c r="AW542" s="6426"/>
      <c r="AX542" s="4854">
        <f t="shared" si="2346"/>
        <v>53</v>
      </c>
      <c r="AY542" s="4357">
        <f t="shared" si="2347"/>
        <v>14</v>
      </c>
      <c r="AZ542" s="4411">
        <f t="shared" si="2348"/>
        <v>39</v>
      </c>
      <c r="BA542" s="4496">
        <f t="shared" si="2349"/>
        <v>0.26415094339622641</v>
      </c>
      <c r="BB542" s="4450">
        <f t="shared" si="2413"/>
        <v>151</v>
      </c>
      <c r="BC542" s="4104">
        <f t="shared" si="2429"/>
        <v>82</v>
      </c>
      <c r="BD542" s="1834">
        <f t="shared" si="2430"/>
        <v>0.64806866952789699</v>
      </c>
      <c r="BE542" s="4762">
        <f t="shared" si="2353"/>
        <v>0</v>
      </c>
      <c r="BF542" s="6480">
        <v>233</v>
      </c>
      <c r="BG542" s="6480"/>
      <c r="BH542" s="3772">
        <f t="shared" si="2420"/>
        <v>70</v>
      </c>
      <c r="BI542" s="3772">
        <f t="shared" si="2431"/>
        <v>108</v>
      </c>
      <c r="BJ542" s="3111">
        <f t="shared" si="2432"/>
        <v>-38</v>
      </c>
      <c r="BK542" s="2963">
        <f t="shared" si="2433"/>
        <v>1.5428571428571429</v>
      </c>
      <c r="BL542" s="3674">
        <f t="shared" si="2281"/>
        <v>137</v>
      </c>
      <c r="BM542" s="3122">
        <f t="shared" si="2434"/>
        <v>96</v>
      </c>
      <c r="BN542" s="1834">
        <f t="shared" si="2435"/>
        <v>0.58798283261802575</v>
      </c>
      <c r="BO542" s="3939">
        <f t="shared" si="2436"/>
        <v>0</v>
      </c>
      <c r="BP542" s="3494"/>
      <c r="BQ542" s="6739">
        <v>233</v>
      </c>
      <c r="BR542" s="6739"/>
      <c r="BS542" s="2570">
        <f t="shared" si="2437"/>
        <v>70</v>
      </c>
      <c r="BT542" s="2570">
        <f t="shared" si="2438"/>
        <v>29</v>
      </c>
      <c r="BU542" s="2987">
        <f t="shared" ref="BU542:BU605" si="2486">BS542-BT542</f>
        <v>41</v>
      </c>
      <c r="BV542" s="2963">
        <f t="shared" ref="BV542:BV605" si="2487">BT542/BS542</f>
        <v>0.41428571428571431</v>
      </c>
      <c r="BW542" s="2361">
        <f t="shared" ref="BW542:BW605" si="2488">SUM(CG542+BT542)</f>
        <v>29</v>
      </c>
      <c r="BX542" s="2991">
        <f t="shared" ref="BX542:BX605" si="2489">BQ542-BW542</f>
        <v>204</v>
      </c>
      <c r="BY542" s="1834">
        <f t="shared" ref="BY542:BY605" si="2490">BW542/BQ542</f>
        <v>0.12446351931330472</v>
      </c>
      <c r="BZ542" s="3151"/>
      <c r="CA542" s="6657">
        <v>233</v>
      </c>
      <c r="CB542" s="6657"/>
      <c r="CC542" s="1759">
        <v>40</v>
      </c>
      <c r="CD542" s="1759">
        <v>0</v>
      </c>
      <c r="CE542" s="2359">
        <f t="shared" si="2439"/>
        <v>40</v>
      </c>
      <c r="CF542" s="1834">
        <f t="shared" si="2440"/>
        <v>0</v>
      </c>
      <c r="CG542" s="1971">
        <f t="shared" si="2441"/>
        <v>0</v>
      </c>
      <c r="CH542" s="2387">
        <f t="shared" si="2442"/>
        <v>233</v>
      </c>
      <c r="CI542" s="1834">
        <f t="shared" si="2443"/>
        <v>0</v>
      </c>
      <c r="CJ542" s="2479"/>
      <c r="CK542" s="987"/>
      <c r="CL542" s="2479"/>
      <c r="CM542" s="1838">
        <v>0</v>
      </c>
      <c r="CN542" s="1839">
        <v>20</v>
      </c>
      <c r="CO542" s="1838">
        <v>20</v>
      </c>
      <c r="CY542" s="5734">
        <v>233</v>
      </c>
      <c r="CZ542" s="5735"/>
      <c r="DA542" s="4255">
        <v>18</v>
      </c>
      <c r="DB542" s="4242">
        <v>3</v>
      </c>
      <c r="DC542" s="4098">
        <f t="shared" si="2444"/>
        <v>-15</v>
      </c>
      <c r="DD542" s="1747">
        <v>0</v>
      </c>
      <c r="DE542" s="4258">
        <f t="shared" si="2362"/>
        <v>140</v>
      </c>
      <c r="DF542" s="4093">
        <f t="shared" si="2445"/>
        <v>93</v>
      </c>
      <c r="DG542" s="1747">
        <f t="shared" si="2446"/>
        <v>0.60085836909871249</v>
      </c>
      <c r="DH542" s="5840">
        <v>233</v>
      </c>
      <c r="DI542" s="5841"/>
      <c r="DJ542" s="4313">
        <v>17</v>
      </c>
      <c r="DK542" s="4315">
        <v>10</v>
      </c>
      <c r="DL542" s="4098">
        <f t="shared" si="2447"/>
        <v>7</v>
      </c>
      <c r="DM542" s="1747">
        <f t="shared" si="2448"/>
        <v>0.58823529411764708</v>
      </c>
      <c r="DN542" s="4317">
        <f t="shared" si="2449"/>
        <v>150</v>
      </c>
      <c r="DO542" s="4093">
        <f t="shared" si="2450"/>
        <v>83</v>
      </c>
      <c r="DP542" s="1747">
        <f t="shared" si="2451"/>
        <v>0.64377682403433478</v>
      </c>
      <c r="DQ542" s="5738">
        <v>233</v>
      </c>
      <c r="DR542" s="5738"/>
      <c r="DS542" s="4853">
        <v>18</v>
      </c>
      <c r="DT542" s="2707">
        <v>1</v>
      </c>
      <c r="DU542" s="4756">
        <f t="shared" si="2452"/>
        <v>17</v>
      </c>
      <c r="DV542" s="2684">
        <f t="shared" si="2483"/>
        <v>5.5555555555555552E-2</v>
      </c>
      <c r="DW542" s="2683">
        <f t="shared" si="2453"/>
        <v>151</v>
      </c>
      <c r="DX542" s="4093">
        <f t="shared" si="2454"/>
        <v>82</v>
      </c>
      <c r="DY542" s="1747">
        <f t="shared" si="2455"/>
        <v>0.64806866952789699</v>
      </c>
      <c r="DZ542" s="5734">
        <v>233</v>
      </c>
      <c r="EA542" s="5735"/>
      <c r="EB542" s="3198">
        <v>23</v>
      </c>
      <c r="EC542" s="3224">
        <v>23</v>
      </c>
      <c r="ED542" s="1782">
        <f t="shared" si="2456"/>
        <v>0</v>
      </c>
      <c r="EE542" s="1736">
        <v>0</v>
      </c>
      <c r="EF542" s="3329">
        <f t="shared" si="2457"/>
        <v>52</v>
      </c>
      <c r="EG542" s="1735">
        <f t="shared" si="2458"/>
        <v>181</v>
      </c>
      <c r="EH542" s="1736">
        <f t="shared" si="2459"/>
        <v>0.22317596566523606</v>
      </c>
      <c r="EI542" s="5840">
        <v>233</v>
      </c>
      <c r="EJ542" s="5841"/>
      <c r="EK542" s="3198">
        <v>23</v>
      </c>
      <c r="EL542" s="3224">
        <v>84</v>
      </c>
      <c r="EM542" s="1782">
        <f t="shared" si="2460"/>
        <v>-61</v>
      </c>
      <c r="EN542" s="1736">
        <f t="shared" si="2461"/>
        <v>3.652173913043478</v>
      </c>
      <c r="EO542" s="3341">
        <f t="shared" si="2462"/>
        <v>136</v>
      </c>
      <c r="EP542" s="1735">
        <f t="shared" si="2463"/>
        <v>97</v>
      </c>
      <c r="EQ542" s="1747">
        <f t="shared" si="2464"/>
        <v>0.58369098712446355</v>
      </c>
      <c r="ER542" s="5738">
        <v>233</v>
      </c>
      <c r="ES542" s="5738"/>
      <c r="ET542" s="3999">
        <v>24</v>
      </c>
      <c r="EU542" s="3728">
        <v>1</v>
      </c>
      <c r="EV542" s="1735">
        <f t="shared" si="2465"/>
        <v>23</v>
      </c>
      <c r="EW542" s="1736">
        <f t="shared" si="2484"/>
        <v>4.1666666666666664E-2</v>
      </c>
      <c r="EX542" s="3621">
        <f t="shared" si="2466"/>
        <v>137</v>
      </c>
      <c r="EY542" s="1735">
        <f t="shared" si="2467"/>
        <v>96</v>
      </c>
      <c r="EZ542" s="1747">
        <f t="shared" si="2468"/>
        <v>0.58798283261802575</v>
      </c>
      <c r="FA542" s="6768">
        <v>233</v>
      </c>
      <c r="FB542" s="6768"/>
      <c r="FC542" s="2538">
        <v>20</v>
      </c>
      <c r="FD542" s="2523">
        <v>16</v>
      </c>
      <c r="FE542" s="1735">
        <f t="shared" si="2469"/>
        <v>-4</v>
      </c>
      <c r="FF542" s="1736">
        <v>0</v>
      </c>
      <c r="FG542" s="2589">
        <f t="shared" si="2481"/>
        <v>16</v>
      </c>
      <c r="FH542" s="1735">
        <f t="shared" si="2470"/>
        <v>217</v>
      </c>
      <c r="FI542" s="1736">
        <f t="shared" si="2471"/>
        <v>6.8669527896995708E-2</v>
      </c>
      <c r="FJ542" s="6768">
        <v>233</v>
      </c>
      <c r="FK542" s="6768"/>
      <c r="FL542" s="1479">
        <v>25</v>
      </c>
      <c r="FM542" s="2523">
        <v>10</v>
      </c>
      <c r="FN542" s="1735">
        <f t="shared" si="2472"/>
        <v>15</v>
      </c>
      <c r="FO542" s="1736">
        <f t="shared" si="2473"/>
        <v>0.4</v>
      </c>
      <c r="FP542" s="2587">
        <f t="shared" si="2482"/>
        <v>26</v>
      </c>
      <c r="FQ542" s="1735">
        <f t="shared" si="2474"/>
        <v>207</v>
      </c>
      <c r="FR542" s="1736">
        <f t="shared" si="2475"/>
        <v>0.11158798283261803</v>
      </c>
      <c r="FS542" s="6768">
        <v>233</v>
      </c>
      <c r="FT542" s="6768"/>
      <c r="FU542" s="2665">
        <v>25</v>
      </c>
      <c r="FV542" s="2523">
        <v>3</v>
      </c>
      <c r="FW542" s="1735">
        <f t="shared" si="2476"/>
        <v>22</v>
      </c>
      <c r="FX542" s="1736">
        <f t="shared" si="2485"/>
        <v>0.12</v>
      </c>
      <c r="FY542" s="2587">
        <f t="shared" si="2477"/>
        <v>29</v>
      </c>
      <c r="FZ542" s="1735">
        <f t="shared" si="2478"/>
        <v>204</v>
      </c>
      <c r="GA542" s="1736">
        <f t="shared" si="2479"/>
        <v>0.12446351931330472</v>
      </c>
      <c r="GB542" s="3169">
        <f t="shared" si="2480"/>
        <v>9.8712446351931341E-2</v>
      </c>
      <c r="GC542" s="2219">
        <v>0</v>
      </c>
      <c r="GD542" s="1895">
        <v>1</v>
      </c>
      <c r="GE542" s="2105" t="s">
        <v>269</v>
      </c>
      <c r="GF542" s="2105" t="s">
        <v>289</v>
      </c>
      <c r="GG542" s="2105" t="s">
        <v>92</v>
      </c>
      <c r="GH542" s="2105" t="s">
        <v>20</v>
      </c>
      <c r="GI542" s="2105" t="s">
        <v>16</v>
      </c>
      <c r="GJ542" s="2105" t="s">
        <v>113</v>
      </c>
      <c r="GK542" s="2105" t="s">
        <v>16</v>
      </c>
      <c r="GL542" s="2103">
        <v>6</v>
      </c>
      <c r="GM542" s="226" t="s">
        <v>1373</v>
      </c>
      <c r="GN542" s="462" t="s">
        <v>1374</v>
      </c>
      <c r="GO542" s="1722">
        <v>233</v>
      </c>
      <c r="GP542" s="1722">
        <v>40</v>
      </c>
      <c r="GQ542" s="2086">
        <v>20</v>
      </c>
      <c r="GR542" s="2086">
        <v>20</v>
      </c>
      <c r="GS542" s="1895">
        <v>0.5</v>
      </c>
      <c r="GT542" s="2086">
        <v>20</v>
      </c>
      <c r="GU542" s="2086">
        <v>213</v>
      </c>
      <c r="GV542" s="1895">
        <v>8.5836909871244635E-2</v>
      </c>
    </row>
    <row r="543" spans="1:204" ht="63.75" x14ac:dyDescent="0.25">
      <c r="A543" s="1">
        <f>SUM(A537+1)</f>
        <v>81</v>
      </c>
      <c r="B543" s="7145"/>
      <c r="C543" s="7154">
        <v>1901</v>
      </c>
      <c r="D543" s="7147">
        <v>2</v>
      </c>
      <c r="E543" s="7154" t="s">
        <v>196</v>
      </c>
      <c r="F543" s="5706" t="s">
        <v>269</v>
      </c>
      <c r="G543" s="5706" t="s">
        <v>291</v>
      </c>
      <c r="H543" s="5706" t="s">
        <v>92</v>
      </c>
      <c r="I543" s="5706" t="s">
        <v>20</v>
      </c>
      <c r="J543" s="5706" t="s">
        <v>16</v>
      </c>
      <c r="K543" s="5706" t="s">
        <v>20</v>
      </c>
      <c r="L543" s="5706" t="s">
        <v>113</v>
      </c>
      <c r="M543" s="5706" t="s">
        <v>21</v>
      </c>
      <c r="N543" s="5697" t="s">
        <v>629</v>
      </c>
      <c r="O543" s="5706" t="s">
        <v>632</v>
      </c>
      <c r="P543" s="5697" t="s">
        <v>394</v>
      </c>
      <c r="Q543" s="5697" t="s">
        <v>396</v>
      </c>
      <c r="R543" s="5703" t="s">
        <v>402</v>
      </c>
      <c r="S543" s="5697" t="s">
        <v>475</v>
      </c>
      <c r="T543" s="5697" t="s">
        <v>476</v>
      </c>
      <c r="U543" s="7126" t="s">
        <v>742</v>
      </c>
      <c r="V543" s="5697" t="s">
        <v>559</v>
      </c>
      <c r="W543" s="5694">
        <v>4009999.9</v>
      </c>
      <c r="X543" s="5691" t="s">
        <v>292</v>
      </c>
      <c r="Y543" s="2097">
        <v>1</v>
      </c>
      <c r="Z543" s="520" t="s">
        <v>1375</v>
      </c>
      <c r="AA543" s="500" t="s">
        <v>1215</v>
      </c>
      <c r="AB543" s="501">
        <v>26000</v>
      </c>
      <c r="AC543" s="154">
        <v>2000</v>
      </c>
      <c r="AD543" s="736">
        <f>AC543/AB543</f>
        <v>7.6923076923076927E-2</v>
      </c>
      <c r="AE543" s="154">
        <v>9000</v>
      </c>
      <c r="AF543" s="736">
        <f>AE543/AB543</f>
        <v>0.34615384615384615</v>
      </c>
      <c r="AG543" s="154">
        <v>9000</v>
      </c>
      <c r="AH543" s="736">
        <f>AG543/AB543</f>
        <v>0.34615384615384615</v>
      </c>
      <c r="AI543" s="154">
        <v>6000</v>
      </c>
      <c r="AJ543" s="736">
        <f>AI543/AB543</f>
        <v>0.23076923076923078</v>
      </c>
      <c r="AK543" s="211">
        <f t="shared" si="2428"/>
        <v>1</v>
      </c>
      <c r="AL543" s="2341" t="s">
        <v>16</v>
      </c>
      <c r="AM543" s="959" t="s">
        <v>3087</v>
      </c>
      <c r="AN543" s="959" t="s">
        <v>3089</v>
      </c>
      <c r="AO543" s="959" t="s">
        <v>3088</v>
      </c>
      <c r="AP543" s="959" t="s">
        <v>3090</v>
      </c>
      <c r="AQ543" s="1120">
        <v>100</v>
      </c>
      <c r="AR543" s="959" t="s">
        <v>1215</v>
      </c>
      <c r="AS543" s="1928" t="s">
        <v>1579</v>
      </c>
      <c r="AT543" s="2275"/>
      <c r="AU543" s="1883" t="s">
        <v>1704</v>
      </c>
      <c r="AV543" s="6426">
        <v>26000</v>
      </c>
      <c r="AW543" s="6426"/>
      <c r="AX543" s="4865">
        <f t="shared" si="2346"/>
        <v>6000</v>
      </c>
      <c r="AY543" s="4865">
        <f t="shared" si="2347"/>
        <v>4757</v>
      </c>
      <c r="AZ543" s="4411">
        <f t="shared" si="2348"/>
        <v>1243</v>
      </c>
      <c r="BA543" s="4496">
        <f t="shared" si="2349"/>
        <v>0.79283333333333328</v>
      </c>
      <c r="BB543" s="4739">
        <f t="shared" si="2413"/>
        <v>25973</v>
      </c>
      <c r="BC543" s="4104">
        <f t="shared" si="2429"/>
        <v>27</v>
      </c>
      <c r="BD543" s="1834">
        <f t="shared" si="2430"/>
        <v>0.99896153846153846</v>
      </c>
      <c r="BE543" s="4762">
        <f t="shared" si="2353"/>
        <v>0</v>
      </c>
      <c r="BF543" s="6480">
        <v>26000</v>
      </c>
      <c r="BG543" s="6480"/>
      <c r="BH543" s="3772">
        <f t="shared" si="2420"/>
        <v>9000</v>
      </c>
      <c r="BI543" s="3772">
        <f t="shared" si="2431"/>
        <v>5844</v>
      </c>
      <c r="BJ543" s="3111">
        <f t="shared" si="2432"/>
        <v>3156</v>
      </c>
      <c r="BK543" s="2963">
        <f t="shared" si="2433"/>
        <v>0.64933333333333332</v>
      </c>
      <c r="BL543" s="3674">
        <f t="shared" si="2281"/>
        <v>21216</v>
      </c>
      <c r="BM543" s="3122">
        <f t="shared" si="2434"/>
        <v>4784</v>
      </c>
      <c r="BN543" s="1834">
        <f t="shared" si="2435"/>
        <v>0.81599999999999995</v>
      </c>
      <c r="BO543" s="3708">
        <f t="shared" si="2436"/>
        <v>0</v>
      </c>
      <c r="BP543" s="3494"/>
      <c r="BQ543" s="6739">
        <v>26000</v>
      </c>
      <c r="BR543" s="6739"/>
      <c r="BS543" s="2570">
        <f t="shared" ref="BS543:BS547" si="2491">SUM(FC543+FL543+FU543)</f>
        <v>9000</v>
      </c>
      <c r="BT543" s="2570">
        <f t="shared" ref="BT543:BT547" si="2492">SUM(FD543+FM543+FV543)</f>
        <v>10998</v>
      </c>
      <c r="BU543" s="2987">
        <f t="shared" si="2486"/>
        <v>-1998</v>
      </c>
      <c r="BV543" s="2963">
        <f t="shared" si="2487"/>
        <v>1.222</v>
      </c>
      <c r="BW543" s="2361">
        <f t="shared" si="2488"/>
        <v>15372</v>
      </c>
      <c r="BX543" s="2991">
        <f t="shared" si="2489"/>
        <v>10628</v>
      </c>
      <c r="BY543" s="1834">
        <f t="shared" si="2490"/>
        <v>0.59123076923076923</v>
      </c>
      <c r="BZ543" s="3151"/>
      <c r="CA543" s="6657">
        <v>26000</v>
      </c>
      <c r="CB543" s="6657"/>
      <c r="CC543" s="1759">
        <v>2000</v>
      </c>
      <c r="CD543" s="1759">
        <v>4374</v>
      </c>
      <c r="CE543" s="2359">
        <f t="shared" si="2439"/>
        <v>-2374</v>
      </c>
      <c r="CF543" s="1834">
        <f>CD543/CC543</f>
        <v>2.1869999999999998</v>
      </c>
      <c r="CG543" s="1971">
        <f>CD543</f>
        <v>4374</v>
      </c>
      <c r="CH543" s="2387">
        <f t="shared" si="2442"/>
        <v>21626</v>
      </c>
      <c r="CI543" s="1834">
        <f>CG543/CA543</f>
        <v>0.16823076923076924</v>
      </c>
      <c r="CJ543" s="987"/>
      <c r="CK543" s="987"/>
      <c r="CL543" s="2479"/>
      <c r="CM543" s="1744">
        <v>600</v>
      </c>
      <c r="CN543" s="1744">
        <v>700</v>
      </c>
      <c r="CO543" s="1745">
        <v>700</v>
      </c>
      <c r="CY543" s="5729">
        <v>26000</v>
      </c>
      <c r="CZ543" s="5730"/>
      <c r="DA543" s="4255">
        <v>2000</v>
      </c>
      <c r="DB543" s="4249">
        <v>3041</v>
      </c>
      <c r="DC543" s="4096">
        <f>DB543-DA543</f>
        <v>1041</v>
      </c>
      <c r="DD543" s="4117">
        <f>DB543/DA543</f>
        <v>1.5205</v>
      </c>
      <c r="DE543" s="4257">
        <f t="shared" si="2362"/>
        <v>24257</v>
      </c>
      <c r="DF543" s="4099">
        <f t="shared" si="2445"/>
        <v>1743</v>
      </c>
      <c r="DG543" s="4117">
        <f>DE543/CY543</f>
        <v>0.93296153846153851</v>
      </c>
      <c r="DH543" s="5849">
        <v>26000</v>
      </c>
      <c r="DI543" s="5850"/>
      <c r="DJ543" s="4313">
        <v>2000</v>
      </c>
      <c r="DK543" s="4313">
        <v>1382</v>
      </c>
      <c r="DL543" s="4096">
        <f t="shared" si="2447"/>
        <v>618</v>
      </c>
      <c r="DM543" s="4117">
        <f>DK543/DJ543</f>
        <v>0.69099999999999995</v>
      </c>
      <c r="DN543" s="4317">
        <f t="shared" si="2449"/>
        <v>25639</v>
      </c>
      <c r="DO543" s="4099">
        <f t="shared" si="2450"/>
        <v>361</v>
      </c>
      <c r="DP543" s="4117">
        <f>DN543/DH543</f>
        <v>0.98611538461538462</v>
      </c>
      <c r="DQ543" s="5733">
        <v>26000</v>
      </c>
      <c r="DR543" s="5733"/>
      <c r="DS543" s="4856">
        <v>2000</v>
      </c>
      <c r="DT543" s="2683">
        <v>334</v>
      </c>
      <c r="DU543" s="4758">
        <f t="shared" si="2452"/>
        <v>1666</v>
      </c>
      <c r="DV543" s="2682">
        <f t="shared" si="2483"/>
        <v>0.16700000000000001</v>
      </c>
      <c r="DW543" s="4433">
        <f t="shared" si="2453"/>
        <v>25973</v>
      </c>
      <c r="DX543" s="4099">
        <f t="shared" si="2454"/>
        <v>27</v>
      </c>
      <c r="DY543" s="4117">
        <f>DW543/DQ543</f>
        <v>0.99896153846153846</v>
      </c>
      <c r="DZ543" s="5729">
        <v>26000</v>
      </c>
      <c r="EA543" s="5730"/>
      <c r="EB543" s="3198">
        <v>2000</v>
      </c>
      <c r="EC543" s="3223">
        <v>2212</v>
      </c>
      <c r="ED543" s="1808">
        <f>EC543-EB543</f>
        <v>212</v>
      </c>
      <c r="EE543" s="1732">
        <f>EC543/EB543</f>
        <v>1.1060000000000001</v>
      </c>
      <c r="EF543" s="3279">
        <f t="shared" si="2457"/>
        <v>17584</v>
      </c>
      <c r="EG543" s="1731">
        <f t="shared" si="2458"/>
        <v>8416</v>
      </c>
      <c r="EH543" s="1732">
        <f>EF543/DZ543</f>
        <v>0.67630769230769228</v>
      </c>
      <c r="EI543" s="5849">
        <v>26000</v>
      </c>
      <c r="EJ543" s="5850"/>
      <c r="EK543" s="3198">
        <v>2000</v>
      </c>
      <c r="EL543" s="3223">
        <v>2308</v>
      </c>
      <c r="EM543" s="1808">
        <f t="shared" si="2460"/>
        <v>-308</v>
      </c>
      <c r="EN543" s="1732">
        <f>EL543/EK543</f>
        <v>1.1539999999999999</v>
      </c>
      <c r="EO543" s="3016">
        <f t="shared" si="2462"/>
        <v>19892</v>
      </c>
      <c r="EP543" s="1731">
        <f t="shared" si="2463"/>
        <v>6108</v>
      </c>
      <c r="EQ543" s="3919">
        <f>EO543/EI543</f>
        <v>0.7650769230769231</v>
      </c>
      <c r="ER543" s="5733">
        <v>26000</v>
      </c>
      <c r="ES543" s="5733"/>
      <c r="ET543" s="3977">
        <v>5000</v>
      </c>
      <c r="EU543" s="3621">
        <v>1324</v>
      </c>
      <c r="EV543" s="1731">
        <f t="shared" si="2465"/>
        <v>3676</v>
      </c>
      <c r="EW543" s="1732">
        <f t="shared" si="2484"/>
        <v>0.26479999999999998</v>
      </c>
      <c r="EX543" s="3621">
        <f t="shared" si="2466"/>
        <v>21216</v>
      </c>
      <c r="EY543" s="1731">
        <f t="shared" si="2467"/>
        <v>4784</v>
      </c>
      <c r="EZ543" s="4001">
        <f>EX543/ER543</f>
        <v>0.81599999999999995</v>
      </c>
      <c r="FA543" s="6807">
        <v>26000</v>
      </c>
      <c r="FB543" s="6807"/>
      <c r="FC543" s="2521">
        <v>3000</v>
      </c>
      <c r="FD543" s="2520">
        <v>2723</v>
      </c>
      <c r="FE543" s="1731">
        <f>FD543-FC543</f>
        <v>-277</v>
      </c>
      <c r="FF543" s="1732">
        <f>FD543/FC543</f>
        <v>0.90766666666666662</v>
      </c>
      <c r="FG543" s="2587">
        <f t="shared" si="2481"/>
        <v>7097</v>
      </c>
      <c r="FH543" s="1731">
        <f t="shared" si="2470"/>
        <v>18903</v>
      </c>
      <c r="FI543" s="1732">
        <f>FG543/FA543</f>
        <v>0.27296153846153848</v>
      </c>
      <c r="FJ543" s="6807">
        <v>26000</v>
      </c>
      <c r="FK543" s="6807"/>
      <c r="FL543" s="2519">
        <v>3000</v>
      </c>
      <c r="FM543" s="2520">
        <v>5993</v>
      </c>
      <c r="FN543" s="1731">
        <f t="shared" si="2472"/>
        <v>-2993</v>
      </c>
      <c r="FO543" s="1732">
        <f>FM543/FL543</f>
        <v>1.9976666666666667</v>
      </c>
      <c r="FP543" s="2587">
        <f t="shared" si="2482"/>
        <v>13090</v>
      </c>
      <c r="FQ543" s="1731">
        <f t="shared" si="2474"/>
        <v>12910</v>
      </c>
      <c r="FR543" s="1732">
        <f>FP543/FJ543</f>
        <v>0.50346153846153852</v>
      </c>
      <c r="FS543" s="6807">
        <v>26000</v>
      </c>
      <c r="FT543" s="6807"/>
      <c r="FU543" s="2519">
        <v>3000</v>
      </c>
      <c r="FV543" s="2520">
        <v>2282</v>
      </c>
      <c r="FW543" s="1731">
        <f t="shared" si="2476"/>
        <v>718</v>
      </c>
      <c r="FX543" s="1732">
        <f t="shared" si="2485"/>
        <v>0.76066666666666671</v>
      </c>
      <c r="FY543" s="2587">
        <f t="shared" si="2477"/>
        <v>15372</v>
      </c>
      <c r="FZ543" s="1731">
        <f t="shared" si="2478"/>
        <v>10628</v>
      </c>
      <c r="GA543" s="1732">
        <f>FY543/FS543</f>
        <v>0.59123076923076923</v>
      </c>
      <c r="GB543" s="3169">
        <f t="shared" si="2480"/>
        <v>8.507692307692305E-2</v>
      </c>
      <c r="GC543" s="2219">
        <v>0</v>
      </c>
      <c r="GD543" s="1895">
        <v>1</v>
      </c>
      <c r="GE543" s="2105" t="s">
        <v>269</v>
      </c>
      <c r="GF543" s="2105" t="s">
        <v>291</v>
      </c>
      <c r="GG543" s="2105" t="s">
        <v>92</v>
      </c>
      <c r="GH543" s="2105" t="s">
        <v>20</v>
      </c>
      <c r="GI543" s="2105" t="s">
        <v>16</v>
      </c>
      <c r="GJ543" s="2105" t="s">
        <v>20</v>
      </c>
      <c r="GK543" s="2105" t="s">
        <v>113</v>
      </c>
      <c r="GL543" s="2097">
        <v>1</v>
      </c>
      <c r="GM543" s="304" t="s">
        <v>1375</v>
      </c>
      <c r="GN543" s="735" t="s">
        <v>1215</v>
      </c>
      <c r="GO543" s="1720">
        <v>26000</v>
      </c>
      <c r="GP543" s="1720">
        <v>2000</v>
      </c>
      <c r="GQ543" s="2086">
        <v>3789</v>
      </c>
      <c r="GR543" s="2086">
        <v>-1789</v>
      </c>
      <c r="GS543" s="1895">
        <v>1.8945000000000001</v>
      </c>
      <c r="GT543" s="2086">
        <v>3789</v>
      </c>
      <c r="GU543" s="2086">
        <v>22211</v>
      </c>
      <c r="GV543" s="1895">
        <v>0.14573076923076922</v>
      </c>
    </row>
    <row r="544" spans="1:204" ht="76.5" x14ac:dyDescent="0.25">
      <c r="B544" s="7145"/>
      <c r="C544" s="7154"/>
      <c r="D544" s="7147"/>
      <c r="E544" s="7154"/>
      <c r="F544" s="5707"/>
      <c r="G544" s="5707"/>
      <c r="H544" s="5707"/>
      <c r="I544" s="5707"/>
      <c r="J544" s="5707"/>
      <c r="K544" s="5707"/>
      <c r="L544" s="5707"/>
      <c r="M544" s="5707"/>
      <c r="N544" s="5698"/>
      <c r="O544" s="5707"/>
      <c r="P544" s="5698"/>
      <c r="Q544" s="5698"/>
      <c r="R544" s="5704"/>
      <c r="S544" s="5698"/>
      <c r="T544" s="5698"/>
      <c r="U544" s="7127"/>
      <c r="V544" s="5698"/>
      <c r="W544" s="5695"/>
      <c r="X544" s="5692"/>
      <c r="Y544" s="2098">
        <v>2</v>
      </c>
      <c r="Z544" s="510" t="s">
        <v>1376</v>
      </c>
      <c r="AA544" s="505" t="s">
        <v>1377</v>
      </c>
      <c r="AB544" s="414">
        <v>4500</v>
      </c>
      <c r="AC544" s="157">
        <v>500</v>
      </c>
      <c r="AD544" s="158">
        <f>AC544/AB544</f>
        <v>0.1111111111111111</v>
      </c>
      <c r="AE544" s="157">
        <v>1500</v>
      </c>
      <c r="AF544" s="208">
        <f>AE544/AB544</f>
        <v>0.33333333333333331</v>
      </c>
      <c r="AG544" s="157">
        <v>1500</v>
      </c>
      <c r="AH544" s="208">
        <f>AG544/AB544</f>
        <v>0.33333333333333331</v>
      </c>
      <c r="AI544" s="157">
        <v>1000</v>
      </c>
      <c r="AJ544" s="208">
        <f>AI544/AB544</f>
        <v>0.22222222222222221</v>
      </c>
      <c r="AK544" s="191">
        <f t="shared" si="2428"/>
        <v>0.99999999999999989</v>
      </c>
      <c r="AL544" s="2341" t="s">
        <v>20</v>
      </c>
      <c r="AM544" s="959" t="s">
        <v>3091</v>
      </c>
      <c r="AN544" s="959" t="s">
        <v>3092</v>
      </c>
      <c r="AO544" s="959" t="s">
        <v>3093</v>
      </c>
      <c r="AP544" s="959" t="s">
        <v>3094</v>
      </c>
      <c r="AQ544" s="1120">
        <v>100</v>
      </c>
      <c r="AR544" s="959" t="s">
        <v>1377</v>
      </c>
      <c r="AS544" s="1928" t="s">
        <v>1579</v>
      </c>
      <c r="AT544" s="2275"/>
      <c r="AU544" s="1883" t="s">
        <v>1704</v>
      </c>
      <c r="AV544" s="6426">
        <v>4500</v>
      </c>
      <c r="AW544" s="6426"/>
      <c r="AX544" s="4865">
        <f t="shared" si="2346"/>
        <v>1000</v>
      </c>
      <c r="AY544" s="4357">
        <f t="shared" si="2347"/>
        <v>3128</v>
      </c>
      <c r="AZ544" s="4411">
        <f t="shared" si="2348"/>
        <v>-2128</v>
      </c>
      <c r="BA544" s="4496">
        <f t="shared" si="2349"/>
        <v>3.1280000000000001</v>
      </c>
      <c r="BB544" s="4450">
        <f t="shared" si="2413"/>
        <v>5589</v>
      </c>
      <c r="BC544" s="4104">
        <f t="shared" si="2429"/>
        <v>-1089</v>
      </c>
      <c r="BD544" s="1834">
        <f t="shared" si="2430"/>
        <v>1.242</v>
      </c>
      <c r="BE544" s="4762">
        <f t="shared" si="2353"/>
        <v>0</v>
      </c>
      <c r="BF544" s="6480">
        <v>4500</v>
      </c>
      <c r="BG544" s="6480"/>
      <c r="BH544" s="3772">
        <f t="shared" si="2420"/>
        <v>1500</v>
      </c>
      <c r="BI544" s="3772">
        <f t="shared" si="2431"/>
        <v>1911</v>
      </c>
      <c r="BJ544" s="3111">
        <f t="shared" si="2432"/>
        <v>-411</v>
      </c>
      <c r="BK544" s="2963">
        <f t="shared" si="2433"/>
        <v>1.274</v>
      </c>
      <c r="BL544" s="3674">
        <f t="shared" si="2281"/>
        <v>2461</v>
      </c>
      <c r="BM544" s="3122">
        <f t="shared" si="2434"/>
        <v>2039</v>
      </c>
      <c r="BN544" s="1834">
        <f t="shared" si="2435"/>
        <v>0.54688888888888887</v>
      </c>
      <c r="BO544" s="3708">
        <f t="shared" si="2436"/>
        <v>0</v>
      </c>
      <c r="BP544" s="3494"/>
      <c r="BQ544" s="6739">
        <v>4500</v>
      </c>
      <c r="BR544" s="6739"/>
      <c r="BS544" s="2570">
        <f t="shared" si="2491"/>
        <v>1500</v>
      </c>
      <c r="BT544" s="2570">
        <f t="shared" si="2492"/>
        <v>451</v>
      </c>
      <c r="BU544" s="2987">
        <f t="shared" si="2486"/>
        <v>1049</v>
      </c>
      <c r="BV544" s="2963">
        <f t="shared" si="2487"/>
        <v>0.30066666666666669</v>
      </c>
      <c r="BW544" s="2361">
        <f t="shared" si="2488"/>
        <v>550</v>
      </c>
      <c r="BX544" s="2991">
        <f t="shared" si="2489"/>
        <v>3950</v>
      </c>
      <c r="BY544" s="1834">
        <f t="shared" si="2490"/>
        <v>0.12222222222222222</v>
      </c>
      <c r="BZ544" s="3151"/>
      <c r="CA544" s="6657">
        <v>4500</v>
      </c>
      <c r="CB544" s="6657"/>
      <c r="CC544" s="1759">
        <v>500</v>
      </c>
      <c r="CD544" s="1759">
        <v>99</v>
      </c>
      <c r="CE544" s="2359">
        <f t="shared" si="2439"/>
        <v>401</v>
      </c>
      <c r="CF544" s="1834">
        <f>CD544/CC544</f>
        <v>0.19800000000000001</v>
      </c>
      <c r="CG544" s="1971">
        <f>CD544</f>
        <v>99</v>
      </c>
      <c r="CH544" s="2387">
        <f t="shared" si="2442"/>
        <v>4401</v>
      </c>
      <c r="CI544" s="1834">
        <f>CG544/CA544</f>
        <v>2.1999999999999999E-2</v>
      </c>
      <c r="CJ544" s="955"/>
      <c r="CK544" s="955"/>
      <c r="CL544" s="2479"/>
      <c r="CM544" s="1744">
        <v>0</v>
      </c>
      <c r="CN544" s="1744">
        <v>300</v>
      </c>
      <c r="CO544" s="1745">
        <v>200</v>
      </c>
      <c r="CY544" s="5734">
        <v>4500</v>
      </c>
      <c r="CZ544" s="5735"/>
      <c r="DA544" s="4255">
        <v>334</v>
      </c>
      <c r="DB544" s="4249">
        <v>1172</v>
      </c>
      <c r="DC544" s="4098">
        <f>DB544-DA544</f>
        <v>838</v>
      </c>
      <c r="DD544" s="1747">
        <v>0</v>
      </c>
      <c r="DE544" s="4258">
        <f t="shared" si="2362"/>
        <v>3633</v>
      </c>
      <c r="DF544" s="4093">
        <f t="shared" si="2445"/>
        <v>867</v>
      </c>
      <c r="DG544" s="1747">
        <f>DE544/CY544</f>
        <v>0.80733333333333335</v>
      </c>
      <c r="DH544" s="5840">
        <v>4500</v>
      </c>
      <c r="DI544" s="5841"/>
      <c r="DJ544" s="4313">
        <v>334</v>
      </c>
      <c r="DK544" s="4313">
        <v>1040</v>
      </c>
      <c r="DL544" s="4098">
        <f t="shared" si="2447"/>
        <v>-706</v>
      </c>
      <c r="DM544" s="1747">
        <f>DK544/DJ544</f>
        <v>3.1137724550898205</v>
      </c>
      <c r="DN544" s="4317">
        <f t="shared" si="2449"/>
        <v>4673</v>
      </c>
      <c r="DO544" s="4093">
        <f t="shared" si="2450"/>
        <v>-173</v>
      </c>
      <c r="DP544" s="1747">
        <f>DN544/DH544</f>
        <v>1.0384444444444445</v>
      </c>
      <c r="DQ544" s="5738">
        <v>4500</v>
      </c>
      <c r="DR544" s="5738"/>
      <c r="DS544" s="4857">
        <v>332</v>
      </c>
      <c r="DT544" s="2685">
        <v>916</v>
      </c>
      <c r="DU544" s="4756">
        <f t="shared" si="2452"/>
        <v>-584</v>
      </c>
      <c r="DV544" s="2684">
        <f t="shared" si="2483"/>
        <v>2.7590361445783134</v>
      </c>
      <c r="DW544" s="2683">
        <f t="shared" si="2453"/>
        <v>5589</v>
      </c>
      <c r="DX544" s="4093">
        <f t="shared" si="2454"/>
        <v>-1089</v>
      </c>
      <c r="DY544" s="1747">
        <f>DW544/DQ544</f>
        <v>1.242</v>
      </c>
      <c r="DZ544" s="5734">
        <v>4500</v>
      </c>
      <c r="EA544" s="5735"/>
      <c r="EB544" s="3198">
        <v>250</v>
      </c>
      <c r="EC544" s="3223">
        <v>374</v>
      </c>
      <c r="ED544" s="1782">
        <f>EC544-EB544</f>
        <v>124</v>
      </c>
      <c r="EE544" s="1736">
        <v>0</v>
      </c>
      <c r="EF544" s="3329">
        <f t="shared" si="2457"/>
        <v>924</v>
      </c>
      <c r="EG544" s="1735">
        <f t="shared" si="2458"/>
        <v>3576</v>
      </c>
      <c r="EH544" s="1736">
        <f>EF544/DZ544</f>
        <v>0.20533333333333334</v>
      </c>
      <c r="EI544" s="5840">
        <v>4500</v>
      </c>
      <c r="EJ544" s="5841"/>
      <c r="EK544" s="3198">
        <v>500</v>
      </c>
      <c r="EL544" s="3223">
        <v>791</v>
      </c>
      <c r="EM544" s="1782">
        <f t="shared" si="2460"/>
        <v>-291</v>
      </c>
      <c r="EN544" s="1736">
        <f>EL544/EK544</f>
        <v>1.5820000000000001</v>
      </c>
      <c r="EO544" s="3016">
        <f t="shared" si="2462"/>
        <v>1715</v>
      </c>
      <c r="EP544" s="1735">
        <f t="shared" si="2463"/>
        <v>2785</v>
      </c>
      <c r="EQ544" s="1747">
        <f>EO544/EI544</f>
        <v>0.38111111111111112</v>
      </c>
      <c r="ER544" s="5738">
        <v>4500</v>
      </c>
      <c r="ES544" s="5738"/>
      <c r="ET544" s="3978">
        <v>750</v>
      </c>
      <c r="EU544" s="3622">
        <v>746</v>
      </c>
      <c r="EV544" s="1735">
        <f t="shared" si="2465"/>
        <v>4</v>
      </c>
      <c r="EW544" s="1736">
        <f t="shared" si="2484"/>
        <v>0.9946666666666667</v>
      </c>
      <c r="EX544" s="3621">
        <f t="shared" si="2466"/>
        <v>2461</v>
      </c>
      <c r="EY544" s="1735">
        <f t="shared" si="2467"/>
        <v>2039</v>
      </c>
      <c r="EZ544" s="1747">
        <f>EX544/ER544</f>
        <v>0.54688888888888887</v>
      </c>
      <c r="FA544" s="6768">
        <v>4500</v>
      </c>
      <c r="FB544" s="6768"/>
      <c r="FC544" s="2521">
        <v>500</v>
      </c>
      <c r="FD544" s="2522">
        <v>76</v>
      </c>
      <c r="FE544" s="1735">
        <f>FD544-FC544</f>
        <v>-424</v>
      </c>
      <c r="FF544" s="1736">
        <v>0</v>
      </c>
      <c r="FG544" s="2589">
        <f t="shared" si="2481"/>
        <v>175</v>
      </c>
      <c r="FH544" s="1735">
        <f t="shared" si="2470"/>
        <v>4325</v>
      </c>
      <c r="FI544" s="1736">
        <f>FG544/FA544</f>
        <v>3.888888888888889E-2</v>
      </c>
      <c r="FJ544" s="6768">
        <v>4500</v>
      </c>
      <c r="FK544" s="6768"/>
      <c r="FL544" s="2521">
        <v>500</v>
      </c>
      <c r="FM544" s="2522">
        <v>115</v>
      </c>
      <c r="FN544" s="1735">
        <f t="shared" si="2472"/>
        <v>385</v>
      </c>
      <c r="FO544" s="1736">
        <f>FM544/FL544</f>
        <v>0.23</v>
      </c>
      <c r="FP544" s="2587">
        <f t="shared" si="2482"/>
        <v>290</v>
      </c>
      <c r="FQ544" s="1735">
        <f t="shared" si="2474"/>
        <v>4210</v>
      </c>
      <c r="FR544" s="1736">
        <f>FP544/FJ544</f>
        <v>6.4444444444444443E-2</v>
      </c>
      <c r="FS544" s="6768">
        <v>4500</v>
      </c>
      <c r="FT544" s="6768"/>
      <c r="FU544" s="2521">
        <v>500</v>
      </c>
      <c r="FV544" s="2522">
        <v>260</v>
      </c>
      <c r="FW544" s="1735">
        <f t="shared" si="2476"/>
        <v>240</v>
      </c>
      <c r="FX544" s="1736">
        <f t="shared" si="2485"/>
        <v>0.52</v>
      </c>
      <c r="FY544" s="2587">
        <f t="shared" si="2477"/>
        <v>550</v>
      </c>
      <c r="FZ544" s="1735">
        <f t="shared" si="2478"/>
        <v>3950</v>
      </c>
      <c r="GA544" s="1736">
        <f>FY544/FS544</f>
        <v>0.12222222222222222</v>
      </c>
      <c r="GB544" s="3169">
        <f t="shared" si="2480"/>
        <v>8.3111111111111122E-2</v>
      </c>
      <c r="GC544" s="2219">
        <v>0</v>
      </c>
      <c r="GD544" s="1895">
        <v>1</v>
      </c>
      <c r="GE544" s="2105" t="s">
        <v>269</v>
      </c>
      <c r="GF544" s="2105" t="s">
        <v>291</v>
      </c>
      <c r="GG544" s="2105" t="s">
        <v>92</v>
      </c>
      <c r="GH544" s="2105" t="s">
        <v>20</v>
      </c>
      <c r="GI544" s="2105" t="s">
        <v>16</v>
      </c>
      <c r="GJ544" s="2105" t="s">
        <v>20</v>
      </c>
      <c r="GK544" s="2105" t="s">
        <v>113</v>
      </c>
      <c r="GL544" s="2098">
        <v>2</v>
      </c>
      <c r="GM544" s="305" t="s">
        <v>1376</v>
      </c>
      <c r="GN544" s="217" t="s">
        <v>1377</v>
      </c>
      <c r="GO544" s="1721">
        <v>4500</v>
      </c>
      <c r="GP544" s="1721">
        <v>500</v>
      </c>
      <c r="GQ544" s="2086">
        <v>500</v>
      </c>
      <c r="GR544" s="2086">
        <v>0</v>
      </c>
      <c r="GS544" s="1895">
        <v>1</v>
      </c>
      <c r="GT544" s="2086">
        <v>500</v>
      </c>
      <c r="GU544" s="2086">
        <v>4000</v>
      </c>
      <c r="GV544" s="1895">
        <v>0.1111111111111111</v>
      </c>
    </row>
    <row r="545" spans="1:204" ht="63.75" x14ac:dyDescent="0.25">
      <c r="B545" s="7145"/>
      <c r="C545" s="7154"/>
      <c r="D545" s="7147"/>
      <c r="E545" s="7154"/>
      <c r="F545" s="5707"/>
      <c r="G545" s="5707"/>
      <c r="H545" s="5707"/>
      <c r="I545" s="5707"/>
      <c r="J545" s="5707"/>
      <c r="K545" s="5707"/>
      <c r="L545" s="5707"/>
      <c r="M545" s="5707"/>
      <c r="N545" s="5698"/>
      <c r="O545" s="5707"/>
      <c r="P545" s="5698"/>
      <c r="Q545" s="5698"/>
      <c r="R545" s="5704"/>
      <c r="S545" s="5698"/>
      <c r="T545" s="5698"/>
      <c r="U545" s="7127"/>
      <c r="V545" s="5698"/>
      <c r="W545" s="5695"/>
      <c r="X545" s="5692"/>
      <c r="Y545" s="2098">
        <v>3</v>
      </c>
      <c r="Z545" s="510" t="s">
        <v>1378</v>
      </c>
      <c r="AA545" s="505" t="s">
        <v>1377</v>
      </c>
      <c r="AB545" s="414">
        <v>4500</v>
      </c>
      <c r="AC545" s="157">
        <v>500</v>
      </c>
      <c r="AD545" s="158">
        <f>AC545/AB545</f>
        <v>0.1111111111111111</v>
      </c>
      <c r="AE545" s="157">
        <v>1500</v>
      </c>
      <c r="AF545" s="208">
        <f>AE545/AB545</f>
        <v>0.33333333333333331</v>
      </c>
      <c r="AG545" s="157">
        <v>1500</v>
      </c>
      <c r="AH545" s="208">
        <f>AG545/AB545</f>
        <v>0.33333333333333331</v>
      </c>
      <c r="AI545" s="157">
        <v>1000</v>
      </c>
      <c r="AJ545" s="208">
        <f>AI545/AB545</f>
        <v>0.22222222222222221</v>
      </c>
      <c r="AK545" s="191">
        <f t="shared" si="2428"/>
        <v>0.99999999999999989</v>
      </c>
      <c r="AL545" s="2341" t="s">
        <v>19</v>
      </c>
      <c r="AM545" s="959" t="s">
        <v>1378</v>
      </c>
      <c r="AN545" s="959" t="s">
        <v>3095</v>
      </c>
      <c r="AO545" s="959" t="s">
        <v>3096</v>
      </c>
      <c r="AP545" s="959" t="s">
        <v>3097</v>
      </c>
      <c r="AQ545" s="1120">
        <v>100</v>
      </c>
      <c r="AR545" s="959" t="s">
        <v>1377</v>
      </c>
      <c r="AS545" s="1928" t="s">
        <v>1579</v>
      </c>
      <c r="AT545" s="2275"/>
      <c r="AU545" s="1883" t="s">
        <v>1704</v>
      </c>
      <c r="AV545" s="6426">
        <v>4500</v>
      </c>
      <c r="AW545" s="6426"/>
      <c r="AX545" s="4865">
        <f t="shared" si="2346"/>
        <v>1000</v>
      </c>
      <c r="AY545" s="4357">
        <f t="shared" si="2347"/>
        <v>3130</v>
      </c>
      <c r="AZ545" s="4411">
        <f t="shared" si="2348"/>
        <v>-2130</v>
      </c>
      <c r="BA545" s="4496">
        <f t="shared" si="2349"/>
        <v>3.13</v>
      </c>
      <c r="BB545" s="4450">
        <f t="shared" si="2413"/>
        <v>5629</v>
      </c>
      <c r="BC545" s="4104">
        <f t="shared" si="2429"/>
        <v>-1129</v>
      </c>
      <c r="BD545" s="1834">
        <f t="shared" si="2430"/>
        <v>1.2508888888888889</v>
      </c>
      <c r="BE545" s="4762">
        <f t="shared" si="2353"/>
        <v>0</v>
      </c>
      <c r="BF545" s="6480">
        <v>4500</v>
      </c>
      <c r="BG545" s="6480"/>
      <c r="BH545" s="3772">
        <f t="shared" si="2420"/>
        <v>1500</v>
      </c>
      <c r="BI545" s="3772">
        <f t="shared" si="2431"/>
        <v>1934</v>
      </c>
      <c r="BJ545" s="3111">
        <f t="shared" si="2432"/>
        <v>-434</v>
      </c>
      <c r="BK545" s="2963">
        <f t="shared" si="2433"/>
        <v>1.2893333333333334</v>
      </c>
      <c r="BL545" s="3674">
        <f t="shared" si="2281"/>
        <v>2499</v>
      </c>
      <c r="BM545" s="3122">
        <f t="shared" si="2434"/>
        <v>2001</v>
      </c>
      <c r="BN545" s="1834">
        <f t="shared" si="2435"/>
        <v>0.55533333333333335</v>
      </c>
      <c r="BO545" s="3708">
        <f t="shared" si="2436"/>
        <v>0</v>
      </c>
      <c r="BP545" s="3494"/>
      <c r="BQ545" s="6739">
        <v>4500</v>
      </c>
      <c r="BR545" s="6739"/>
      <c r="BS545" s="2570">
        <f t="shared" si="2491"/>
        <v>1500</v>
      </c>
      <c r="BT545" s="2570">
        <f t="shared" si="2492"/>
        <v>459</v>
      </c>
      <c r="BU545" s="2987">
        <f t="shared" si="2486"/>
        <v>1041</v>
      </c>
      <c r="BV545" s="2963">
        <f t="shared" si="2487"/>
        <v>0.30599999999999999</v>
      </c>
      <c r="BW545" s="2361">
        <f t="shared" si="2488"/>
        <v>565</v>
      </c>
      <c r="BX545" s="2991">
        <f t="shared" si="2489"/>
        <v>3935</v>
      </c>
      <c r="BY545" s="1834">
        <f t="shared" si="2490"/>
        <v>0.12555555555555556</v>
      </c>
      <c r="BZ545" s="3151"/>
      <c r="CA545" s="6657">
        <v>4500</v>
      </c>
      <c r="CB545" s="6657"/>
      <c r="CC545" s="1759">
        <v>500</v>
      </c>
      <c r="CD545" s="1759">
        <v>106</v>
      </c>
      <c r="CE545" s="2359">
        <f t="shared" si="2439"/>
        <v>394</v>
      </c>
      <c r="CF545" s="1834">
        <f>CD545/CC545</f>
        <v>0.21199999999999999</v>
      </c>
      <c r="CG545" s="1971">
        <f>CD545</f>
        <v>106</v>
      </c>
      <c r="CH545" s="2387">
        <f t="shared" si="2442"/>
        <v>4394</v>
      </c>
      <c r="CI545" s="1834">
        <f>CG545/CA545</f>
        <v>2.3555555555555555E-2</v>
      </c>
      <c r="CJ545" s="955"/>
      <c r="CK545" s="955"/>
      <c r="CL545" s="2479"/>
      <c r="CM545" s="1744">
        <v>25</v>
      </c>
      <c r="CN545" s="1744">
        <v>300</v>
      </c>
      <c r="CO545" s="1745">
        <v>175</v>
      </c>
      <c r="CY545" s="5734">
        <v>4500</v>
      </c>
      <c r="CZ545" s="5735"/>
      <c r="DA545" s="4255">
        <v>334</v>
      </c>
      <c r="DB545" s="4249">
        <v>1172</v>
      </c>
      <c r="DC545" s="4098">
        <f>DB545-DA545</f>
        <v>838</v>
      </c>
      <c r="DD545" s="1747">
        <f>DB545/DA545</f>
        <v>3.5089820359281436</v>
      </c>
      <c r="DE545" s="4258">
        <f t="shared" si="2362"/>
        <v>3671</v>
      </c>
      <c r="DF545" s="4093">
        <f t="shared" si="2445"/>
        <v>829</v>
      </c>
      <c r="DG545" s="1747">
        <f>DE545/CY545</f>
        <v>0.81577777777777782</v>
      </c>
      <c r="DH545" s="5840">
        <v>4500</v>
      </c>
      <c r="DI545" s="5841"/>
      <c r="DJ545" s="4313">
        <v>334</v>
      </c>
      <c r="DK545" s="4313">
        <v>1042</v>
      </c>
      <c r="DL545" s="4098">
        <f t="shared" si="2447"/>
        <v>-708</v>
      </c>
      <c r="DM545" s="1747">
        <f>DK545/DJ545</f>
        <v>3.1197604790419162</v>
      </c>
      <c r="DN545" s="4317">
        <f t="shared" si="2449"/>
        <v>4713</v>
      </c>
      <c r="DO545" s="4093">
        <f t="shared" si="2450"/>
        <v>-213</v>
      </c>
      <c r="DP545" s="1747">
        <f>DN545/DH545</f>
        <v>1.0473333333333332</v>
      </c>
      <c r="DQ545" s="5738">
        <v>4500</v>
      </c>
      <c r="DR545" s="5738"/>
      <c r="DS545" s="4857">
        <v>332</v>
      </c>
      <c r="DT545" s="2685">
        <v>916</v>
      </c>
      <c r="DU545" s="4756">
        <f t="shared" si="2452"/>
        <v>-584</v>
      </c>
      <c r="DV545" s="2684">
        <f t="shared" si="2483"/>
        <v>2.7590361445783134</v>
      </c>
      <c r="DW545" s="2683">
        <f t="shared" si="2453"/>
        <v>5629</v>
      </c>
      <c r="DX545" s="4093">
        <f t="shared" si="2454"/>
        <v>-1129</v>
      </c>
      <c r="DY545" s="1747">
        <f>DW545/DQ545</f>
        <v>1.2508888888888889</v>
      </c>
      <c r="DZ545" s="5734">
        <v>4500</v>
      </c>
      <c r="EA545" s="5735"/>
      <c r="EB545" s="3198">
        <v>250</v>
      </c>
      <c r="EC545" s="3223">
        <v>397</v>
      </c>
      <c r="ED545" s="1782">
        <f>EC545-EB545</f>
        <v>147</v>
      </c>
      <c r="EE545" s="1736">
        <f>EC545/EB545</f>
        <v>1.5880000000000001</v>
      </c>
      <c r="EF545" s="3329">
        <f t="shared" si="2457"/>
        <v>962</v>
      </c>
      <c r="EG545" s="1735">
        <f t="shared" si="2458"/>
        <v>3538</v>
      </c>
      <c r="EH545" s="1736">
        <f>EF545/DZ545</f>
        <v>0.21377777777777779</v>
      </c>
      <c r="EI545" s="5840">
        <v>4500</v>
      </c>
      <c r="EJ545" s="5841"/>
      <c r="EK545" s="3198">
        <v>500</v>
      </c>
      <c r="EL545" s="3223">
        <v>791</v>
      </c>
      <c r="EM545" s="1782">
        <f t="shared" si="2460"/>
        <v>-291</v>
      </c>
      <c r="EN545" s="1736">
        <f>EL545/EK545</f>
        <v>1.5820000000000001</v>
      </c>
      <c r="EO545" s="3016">
        <f t="shared" si="2462"/>
        <v>1753</v>
      </c>
      <c r="EP545" s="1735">
        <f t="shared" si="2463"/>
        <v>2747</v>
      </c>
      <c r="EQ545" s="1747">
        <f>EO545/EI545</f>
        <v>0.38955555555555554</v>
      </c>
      <c r="ER545" s="5738">
        <v>4500</v>
      </c>
      <c r="ES545" s="5738"/>
      <c r="ET545" s="3978">
        <v>750</v>
      </c>
      <c r="EU545" s="3622">
        <v>746</v>
      </c>
      <c r="EV545" s="1735">
        <f t="shared" si="2465"/>
        <v>4</v>
      </c>
      <c r="EW545" s="1736">
        <f t="shared" si="2484"/>
        <v>0.9946666666666667</v>
      </c>
      <c r="EX545" s="3621">
        <f t="shared" si="2466"/>
        <v>2499</v>
      </c>
      <c r="EY545" s="1735">
        <f t="shared" si="2467"/>
        <v>2001</v>
      </c>
      <c r="EZ545" s="1747">
        <f>EX545/ER545</f>
        <v>0.55533333333333335</v>
      </c>
      <c r="FA545" s="6768">
        <v>4500</v>
      </c>
      <c r="FB545" s="6768"/>
      <c r="FC545" s="2521">
        <v>500</v>
      </c>
      <c r="FD545" s="2522">
        <v>76</v>
      </c>
      <c r="FE545" s="1735">
        <f>FD545-FC545</f>
        <v>-424</v>
      </c>
      <c r="FF545" s="1736">
        <f>FD545/FC545</f>
        <v>0.152</v>
      </c>
      <c r="FG545" s="2589">
        <f t="shared" si="2481"/>
        <v>182</v>
      </c>
      <c r="FH545" s="1735">
        <f t="shared" si="2470"/>
        <v>4318</v>
      </c>
      <c r="FI545" s="1736">
        <f>FG545/FA545</f>
        <v>4.0444444444444443E-2</v>
      </c>
      <c r="FJ545" s="6768">
        <v>4500</v>
      </c>
      <c r="FK545" s="6768"/>
      <c r="FL545" s="2521">
        <v>500</v>
      </c>
      <c r="FM545" s="2522">
        <v>121</v>
      </c>
      <c r="FN545" s="1735">
        <f t="shared" si="2472"/>
        <v>379</v>
      </c>
      <c r="FO545" s="1736">
        <f>FM545/FL545</f>
        <v>0.24199999999999999</v>
      </c>
      <c r="FP545" s="2587">
        <f t="shared" si="2482"/>
        <v>303</v>
      </c>
      <c r="FQ545" s="1735">
        <f t="shared" si="2474"/>
        <v>4197</v>
      </c>
      <c r="FR545" s="1736">
        <f>FP545/FJ545</f>
        <v>6.7333333333333328E-2</v>
      </c>
      <c r="FS545" s="6768">
        <v>4500</v>
      </c>
      <c r="FT545" s="6768"/>
      <c r="FU545" s="2521">
        <v>500</v>
      </c>
      <c r="FV545" s="2522">
        <v>262</v>
      </c>
      <c r="FW545" s="1735">
        <f t="shared" si="2476"/>
        <v>238</v>
      </c>
      <c r="FX545" s="1736">
        <f t="shared" si="2485"/>
        <v>0.52400000000000002</v>
      </c>
      <c r="FY545" s="2587">
        <f t="shared" si="2477"/>
        <v>565</v>
      </c>
      <c r="FZ545" s="1735">
        <f t="shared" si="2478"/>
        <v>3935</v>
      </c>
      <c r="GA545" s="1736">
        <f>FY545/FS545</f>
        <v>0.12555555555555556</v>
      </c>
      <c r="GB545" s="3169">
        <f t="shared" si="2480"/>
        <v>8.822222222222223E-2</v>
      </c>
      <c r="GC545" s="2219">
        <v>0</v>
      </c>
      <c r="GD545" s="1895">
        <v>1</v>
      </c>
      <c r="GE545" s="2105" t="s">
        <v>269</v>
      </c>
      <c r="GF545" s="2105" t="s">
        <v>291</v>
      </c>
      <c r="GG545" s="2105" t="s">
        <v>92</v>
      </c>
      <c r="GH545" s="2105" t="s">
        <v>20</v>
      </c>
      <c r="GI545" s="2105" t="s">
        <v>16</v>
      </c>
      <c r="GJ545" s="2105" t="s">
        <v>20</v>
      </c>
      <c r="GK545" s="2105" t="s">
        <v>113</v>
      </c>
      <c r="GL545" s="2098">
        <v>3</v>
      </c>
      <c r="GM545" s="305" t="s">
        <v>1378</v>
      </c>
      <c r="GN545" s="217" t="s">
        <v>1377</v>
      </c>
      <c r="GO545" s="1721">
        <v>4500</v>
      </c>
      <c r="GP545" s="1721">
        <v>500</v>
      </c>
      <c r="GQ545" s="2086">
        <v>506</v>
      </c>
      <c r="GR545" s="2086">
        <v>-6</v>
      </c>
      <c r="GS545" s="1895">
        <v>1.012</v>
      </c>
      <c r="GT545" s="2086">
        <v>506</v>
      </c>
      <c r="GU545" s="2086">
        <v>3994</v>
      </c>
      <c r="GV545" s="1895">
        <v>0.11244444444444444</v>
      </c>
    </row>
    <row r="546" spans="1:204" ht="21" customHeight="1" x14ac:dyDescent="0.25">
      <c r="B546" s="7145"/>
      <c r="C546" s="7154"/>
      <c r="D546" s="7147"/>
      <c r="E546" s="7154"/>
      <c r="F546" s="5707"/>
      <c r="G546" s="5707"/>
      <c r="H546" s="5707"/>
      <c r="I546" s="5707"/>
      <c r="J546" s="5707"/>
      <c r="K546" s="5707"/>
      <c r="L546" s="5707"/>
      <c r="M546" s="5707"/>
      <c r="N546" s="5698"/>
      <c r="O546" s="5707"/>
      <c r="P546" s="5698"/>
      <c r="Q546" s="5698"/>
      <c r="R546" s="5704"/>
      <c r="S546" s="5698"/>
      <c r="T546" s="5698"/>
      <c r="U546" s="7127"/>
      <c r="V546" s="5698"/>
      <c r="W546" s="5695"/>
      <c r="X546" s="5692"/>
      <c r="Y546" s="2098">
        <v>4</v>
      </c>
      <c r="Z546" s="510" t="s">
        <v>1379</v>
      </c>
      <c r="AA546" s="505" t="s">
        <v>1377</v>
      </c>
      <c r="AB546" s="414">
        <v>500</v>
      </c>
      <c r="AC546" s="157">
        <v>60</v>
      </c>
      <c r="AD546" s="158">
        <f>AC546/AB546</f>
        <v>0.12</v>
      </c>
      <c r="AE546" s="157">
        <v>170</v>
      </c>
      <c r="AF546" s="208">
        <f>AE546/AB546</f>
        <v>0.34</v>
      </c>
      <c r="AG546" s="157">
        <v>170</v>
      </c>
      <c r="AH546" s="208">
        <f>AG546/AB546</f>
        <v>0.34</v>
      </c>
      <c r="AI546" s="157">
        <v>100</v>
      </c>
      <c r="AJ546" s="208">
        <f>AI546/AB546</f>
        <v>0.2</v>
      </c>
      <c r="AK546" s="191">
        <f t="shared" si="2428"/>
        <v>1</v>
      </c>
      <c r="AL546" s="2341" t="s">
        <v>29</v>
      </c>
      <c r="AM546" s="959" t="s">
        <v>3098</v>
      </c>
      <c r="AN546" s="959" t="s">
        <v>3099</v>
      </c>
      <c r="AO546" s="959" t="s">
        <v>3100</v>
      </c>
      <c r="AP546" s="959" t="s">
        <v>3101</v>
      </c>
      <c r="AQ546" s="1120">
        <v>100</v>
      </c>
      <c r="AR546" s="959" t="s">
        <v>1377</v>
      </c>
      <c r="AS546" s="1928" t="s">
        <v>1579</v>
      </c>
      <c r="AT546" s="2275"/>
      <c r="AU546" s="1883" t="s">
        <v>1704</v>
      </c>
      <c r="AV546" s="6426">
        <v>500</v>
      </c>
      <c r="AW546" s="6426"/>
      <c r="AX546" s="4865">
        <f t="shared" si="2346"/>
        <v>100</v>
      </c>
      <c r="AY546" s="4357">
        <f t="shared" si="2347"/>
        <v>96</v>
      </c>
      <c r="AZ546" s="4411">
        <f t="shared" si="2348"/>
        <v>4</v>
      </c>
      <c r="BA546" s="4496">
        <f t="shared" si="2349"/>
        <v>0.96</v>
      </c>
      <c r="BB546" s="4450">
        <f t="shared" si="2413"/>
        <v>463</v>
      </c>
      <c r="BC546" s="4104">
        <f t="shared" si="2429"/>
        <v>37</v>
      </c>
      <c r="BD546" s="1834">
        <f t="shared" si="2430"/>
        <v>0.92600000000000005</v>
      </c>
      <c r="BE546" s="4762">
        <f t="shared" si="2353"/>
        <v>0</v>
      </c>
      <c r="BF546" s="6480">
        <v>500</v>
      </c>
      <c r="BG546" s="6480"/>
      <c r="BH546" s="3772">
        <f t="shared" si="2420"/>
        <v>170</v>
      </c>
      <c r="BI546" s="3772">
        <f t="shared" si="2431"/>
        <v>157</v>
      </c>
      <c r="BJ546" s="3111">
        <f t="shared" si="2432"/>
        <v>13</v>
      </c>
      <c r="BK546" s="2963">
        <f t="shared" si="2433"/>
        <v>0.92352941176470593</v>
      </c>
      <c r="BL546" s="3674">
        <f t="shared" si="2281"/>
        <v>367</v>
      </c>
      <c r="BM546" s="3122">
        <f t="shared" si="2434"/>
        <v>133</v>
      </c>
      <c r="BN546" s="1834">
        <f t="shared" si="2435"/>
        <v>0.73399999999999999</v>
      </c>
      <c r="BO546" s="3708">
        <f t="shared" si="2436"/>
        <v>0</v>
      </c>
      <c r="BP546" s="3494"/>
      <c r="BQ546" s="6739">
        <v>500</v>
      </c>
      <c r="BR546" s="6739"/>
      <c r="BS546" s="2570">
        <f t="shared" si="2491"/>
        <v>170</v>
      </c>
      <c r="BT546" s="2570">
        <f t="shared" si="2492"/>
        <v>92</v>
      </c>
      <c r="BU546" s="2987">
        <f t="shared" si="2486"/>
        <v>78</v>
      </c>
      <c r="BV546" s="2963">
        <f t="shared" si="2487"/>
        <v>0.54117647058823526</v>
      </c>
      <c r="BW546" s="2361">
        <f t="shared" si="2488"/>
        <v>210</v>
      </c>
      <c r="BX546" s="2991">
        <f t="shared" si="2489"/>
        <v>290</v>
      </c>
      <c r="BY546" s="1834">
        <f t="shared" si="2490"/>
        <v>0.42</v>
      </c>
      <c r="BZ546" s="3151"/>
      <c r="CA546" s="6657">
        <v>500</v>
      </c>
      <c r="CB546" s="6657"/>
      <c r="CC546" s="1759">
        <v>60</v>
      </c>
      <c r="CD546" s="1759">
        <v>118</v>
      </c>
      <c r="CE546" s="2359">
        <f t="shared" si="2439"/>
        <v>-58</v>
      </c>
      <c r="CF546" s="1834">
        <f>CD546/CC546</f>
        <v>1.9666666666666666</v>
      </c>
      <c r="CG546" s="1971">
        <f>CD546</f>
        <v>118</v>
      </c>
      <c r="CH546" s="2387">
        <f t="shared" si="2442"/>
        <v>382</v>
      </c>
      <c r="CI546" s="1834">
        <f>CG546/CA546</f>
        <v>0.23599999999999999</v>
      </c>
      <c r="CJ546" s="942"/>
      <c r="CK546" s="942"/>
      <c r="CL546" s="2479"/>
      <c r="CM546" s="1837">
        <v>1</v>
      </c>
      <c r="CN546" s="1836">
        <v>30</v>
      </c>
      <c r="CO546" s="1837">
        <v>29</v>
      </c>
      <c r="CY546" s="5734">
        <v>500</v>
      </c>
      <c r="CZ546" s="5735"/>
      <c r="DA546" s="4255">
        <v>34</v>
      </c>
      <c r="DB546" s="4242">
        <v>53</v>
      </c>
      <c r="DC546" s="4098">
        <f>DB546-DA546</f>
        <v>19</v>
      </c>
      <c r="DD546" s="1747">
        <f>DB546/DA546</f>
        <v>1.5588235294117647</v>
      </c>
      <c r="DE546" s="4258">
        <f t="shared" si="2362"/>
        <v>420</v>
      </c>
      <c r="DF546" s="4093">
        <f t="shared" si="2445"/>
        <v>80</v>
      </c>
      <c r="DG546" s="1747">
        <f>DE546/CY546</f>
        <v>0.84</v>
      </c>
      <c r="DH546" s="5840">
        <v>500</v>
      </c>
      <c r="DI546" s="5841"/>
      <c r="DJ546" s="4313">
        <v>34</v>
      </c>
      <c r="DK546" s="4313">
        <v>43</v>
      </c>
      <c r="DL546" s="4098">
        <f t="shared" si="2447"/>
        <v>-9</v>
      </c>
      <c r="DM546" s="1747">
        <f>DK546/DJ546</f>
        <v>1.2647058823529411</v>
      </c>
      <c r="DN546" s="4317">
        <f t="shared" si="2449"/>
        <v>463</v>
      </c>
      <c r="DO546" s="4093">
        <f t="shared" si="2450"/>
        <v>37</v>
      </c>
      <c r="DP546" s="1747">
        <f>DN546/DH546</f>
        <v>0.92600000000000005</v>
      </c>
      <c r="DQ546" s="5738">
        <v>500</v>
      </c>
      <c r="DR546" s="5738"/>
      <c r="DS546" s="4857">
        <v>32</v>
      </c>
      <c r="DT546" s="2707">
        <v>0</v>
      </c>
      <c r="DU546" s="4756">
        <f t="shared" si="2452"/>
        <v>32</v>
      </c>
      <c r="DV546" s="2684">
        <f t="shared" si="2483"/>
        <v>0</v>
      </c>
      <c r="DW546" s="2683">
        <f t="shared" si="2453"/>
        <v>463</v>
      </c>
      <c r="DX546" s="4093">
        <f t="shared" si="2454"/>
        <v>37</v>
      </c>
      <c r="DY546" s="1747">
        <f>DW546/DQ546</f>
        <v>0.92600000000000005</v>
      </c>
      <c r="DZ546" s="5734">
        <v>500</v>
      </c>
      <c r="EA546" s="5735"/>
      <c r="EB546" s="3198">
        <v>50</v>
      </c>
      <c r="EC546" s="3224">
        <v>49</v>
      </c>
      <c r="ED546" s="1782">
        <f>EC546-EB546</f>
        <v>-1</v>
      </c>
      <c r="EE546" s="1736">
        <f>EC546/EB546</f>
        <v>0.98</v>
      </c>
      <c r="EF546" s="3329">
        <f t="shared" si="2457"/>
        <v>259</v>
      </c>
      <c r="EG546" s="1735">
        <f t="shared" si="2458"/>
        <v>241</v>
      </c>
      <c r="EH546" s="1736">
        <f>EF546/DZ546</f>
        <v>0.51800000000000002</v>
      </c>
      <c r="EI546" s="5840">
        <v>500</v>
      </c>
      <c r="EJ546" s="5841"/>
      <c r="EK546" s="3198">
        <v>50</v>
      </c>
      <c r="EL546" s="3224">
        <v>76</v>
      </c>
      <c r="EM546" s="1782">
        <f t="shared" si="2460"/>
        <v>-26</v>
      </c>
      <c r="EN546" s="1736">
        <f>EL546/EK546</f>
        <v>1.52</v>
      </c>
      <c r="EO546" s="3016">
        <f t="shared" si="2462"/>
        <v>335</v>
      </c>
      <c r="EP546" s="1735">
        <f t="shared" si="2463"/>
        <v>165</v>
      </c>
      <c r="EQ546" s="1747">
        <f>EO546/EI546</f>
        <v>0.67</v>
      </c>
      <c r="ER546" s="5738">
        <v>500</v>
      </c>
      <c r="ES546" s="5738"/>
      <c r="ET546" s="3978">
        <v>70</v>
      </c>
      <c r="EU546" s="3728">
        <v>32</v>
      </c>
      <c r="EV546" s="1735">
        <f t="shared" si="2465"/>
        <v>38</v>
      </c>
      <c r="EW546" s="1736">
        <f t="shared" si="2484"/>
        <v>0.45714285714285713</v>
      </c>
      <c r="EX546" s="3621">
        <f t="shared" si="2466"/>
        <v>367</v>
      </c>
      <c r="EY546" s="1735">
        <f t="shared" si="2467"/>
        <v>133</v>
      </c>
      <c r="EZ546" s="1747">
        <f>EX546/ER546</f>
        <v>0.73399999999999999</v>
      </c>
      <c r="FA546" s="6768">
        <v>500</v>
      </c>
      <c r="FB546" s="6768"/>
      <c r="FC546" s="2521">
        <v>60</v>
      </c>
      <c r="FD546" s="2523">
        <v>47</v>
      </c>
      <c r="FE546" s="1735">
        <f>FD546-FC546</f>
        <v>-13</v>
      </c>
      <c r="FF546" s="1736">
        <f>FD546/FC546</f>
        <v>0.78333333333333333</v>
      </c>
      <c r="FG546" s="2589">
        <f t="shared" si="2481"/>
        <v>165</v>
      </c>
      <c r="FH546" s="1735">
        <f t="shared" si="2470"/>
        <v>335</v>
      </c>
      <c r="FI546" s="1736">
        <f>FG546/FA546</f>
        <v>0.33</v>
      </c>
      <c r="FJ546" s="6768">
        <v>500</v>
      </c>
      <c r="FK546" s="6768"/>
      <c r="FL546" s="2521">
        <v>60</v>
      </c>
      <c r="FM546" s="2523">
        <v>45</v>
      </c>
      <c r="FN546" s="1735">
        <f t="shared" si="2472"/>
        <v>15</v>
      </c>
      <c r="FO546" s="1736">
        <f>FM546/FL546</f>
        <v>0.75</v>
      </c>
      <c r="FP546" s="2587">
        <f t="shared" si="2482"/>
        <v>210</v>
      </c>
      <c r="FQ546" s="1735">
        <f t="shared" si="2474"/>
        <v>290</v>
      </c>
      <c r="FR546" s="1736">
        <f>FP546/FJ546</f>
        <v>0.42</v>
      </c>
      <c r="FS546" s="6768">
        <v>500</v>
      </c>
      <c r="FT546" s="6768"/>
      <c r="FU546" s="2521">
        <v>50</v>
      </c>
      <c r="FV546" s="2523">
        <v>0</v>
      </c>
      <c r="FW546" s="1735">
        <f t="shared" si="2476"/>
        <v>50</v>
      </c>
      <c r="FX546" s="1736">
        <f t="shared" si="2485"/>
        <v>0</v>
      </c>
      <c r="FY546" s="2587">
        <f t="shared" si="2477"/>
        <v>210</v>
      </c>
      <c r="FZ546" s="1735">
        <f t="shared" si="2478"/>
        <v>290</v>
      </c>
      <c r="GA546" s="1736">
        <f>FY546/FS546</f>
        <v>0.42</v>
      </c>
      <c r="GB546" s="3169">
        <f t="shared" si="2480"/>
        <v>9.8000000000000032E-2</v>
      </c>
      <c r="GC546" s="2219">
        <v>0</v>
      </c>
      <c r="GD546" s="1895">
        <v>1</v>
      </c>
      <c r="GE546" s="2105" t="s">
        <v>269</v>
      </c>
      <c r="GF546" s="2105" t="s">
        <v>291</v>
      </c>
      <c r="GG546" s="2105" t="s">
        <v>92</v>
      </c>
      <c r="GH546" s="2105" t="s">
        <v>20</v>
      </c>
      <c r="GI546" s="2105" t="s">
        <v>16</v>
      </c>
      <c r="GJ546" s="2105" t="s">
        <v>20</v>
      </c>
      <c r="GK546" s="2105" t="s">
        <v>113</v>
      </c>
      <c r="GL546" s="2098">
        <v>4</v>
      </c>
      <c r="GM546" s="305" t="s">
        <v>1379</v>
      </c>
      <c r="GN546" s="217" t="s">
        <v>1377</v>
      </c>
      <c r="GO546" s="1721">
        <v>500</v>
      </c>
      <c r="GP546" s="1721">
        <v>60</v>
      </c>
      <c r="GQ546" s="2086">
        <v>118</v>
      </c>
      <c r="GR546" s="2086">
        <v>-58</v>
      </c>
      <c r="GS546" s="1895">
        <v>1.9666666666666666</v>
      </c>
      <c r="GT546" s="2086">
        <v>118</v>
      </c>
      <c r="GU546" s="2086">
        <v>382</v>
      </c>
      <c r="GV546" s="1895">
        <v>0.23599999999999999</v>
      </c>
    </row>
    <row r="547" spans="1:204" ht="63.75" x14ac:dyDescent="0.25">
      <c r="B547" s="7103"/>
      <c r="C547" s="7154"/>
      <c r="D547" s="7147"/>
      <c r="E547" s="7154"/>
      <c r="F547" s="5708"/>
      <c r="G547" s="5708"/>
      <c r="H547" s="5708"/>
      <c r="I547" s="5708"/>
      <c r="J547" s="5708"/>
      <c r="K547" s="5708"/>
      <c r="L547" s="5708"/>
      <c r="M547" s="5708"/>
      <c r="N547" s="5699"/>
      <c r="O547" s="5708"/>
      <c r="P547" s="5699"/>
      <c r="Q547" s="5699"/>
      <c r="R547" s="5705"/>
      <c r="S547" s="5699"/>
      <c r="T547" s="5699"/>
      <c r="U547" s="7128"/>
      <c r="V547" s="5699"/>
      <c r="W547" s="5696"/>
      <c r="X547" s="5693"/>
      <c r="Y547" s="2152">
        <v>5</v>
      </c>
      <c r="Z547" s="526" t="s">
        <v>1380</v>
      </c>
      <c r="AA547" s="527" t="s">
        <v>1293</v>
      </c>
      <c r="AB547" s="417">
        <v>1</v>
      </c>
      <c r="AC547" s="162">
        <v>0</v>
      </c>
      <c r="AD547" s="163">
        <f>AC547/AB547</f>
        <v>0</v>
      </c>
      <c r="AE547" s="162">
        <v>1</v>
      </c>
      <c r="AF547" s="471">
        <f>AE547/AB547</f>
        <v>1</v>
      </c>
      <c r="AG547" s="162">
        <v>0</v>
      </c>
      <c r="AH547" s="471">
        <f>AG547/AB547</f>
        <v>0</v>
      </c>
      <c r="AI547" s="162">
        <v>0</v>
      </c>
      <c r="AJ547" s="471">
        <f>AI547/AB547</f>
        <v>0</v>
      </c>
      <c r="AK547" s="191">
        <f t="shared" si="2428"/>
        <v>1</v>
      </c>
      <c r="AL547" s="2342" t="s">
        <v>17</v>
      </c>
      <c r="AM547" s="959" t="s">
        <v>3102</v>
      </c>
      <c r="AN547" s="959" t="s">
        <v>3103</v>
      </c>
      <c r="AO547" s="959" t="s">
        <v>3104</v>
      </c>
      <c r="AP547" s="959" t="s">
        <v>3105</v>
      </c>
      <c r="AQ547" s="1120">
        <v>100</v>
      </c>
      <c r="AR547" s="959" t="s">
        <v>1293</v>
      </c>
      <c r="AS547" s="1928" t="s">
        <v>1579</v>
      </c>
      <c r="AT547" s="2275"/>
      <c r="AU547" s="1883" t="s">
        <v>1704</v>
      </c>
      <c r="AV547" s="6426">
        <v>1</v>
      </c>
      <c r="AW547" s="6426"/>
      <c r="AX547" s="4865">
        <f t="shared" si="2346"/>
        <v>0</v>
      </c>
      <c r="AY547" s="4357">
        <f t="shared" si="2347"/>
        <v>0</v>
      </c>
      <c r="AZ547" s="4411">
        <f t="shared" si="2348"/>
        <v>0</v>
      </c>
      <c r="BA547" s="4496" t="e">
        <f t="shared" si="2349"/>
        <v>#DIV/0!</v>
      </c>
      <c r="BB547" s="4450">
        <f t="shared" si="2413"/>
        <v>1</v>
      </c>
      <c r="BC547" s="4104">
        <f t="shared" si="2429"/>
        <v>0</v>
      </c>
      <c r="BD547" s="1834">
        <f t="shared" si="2430"/>
        <v>1</v>
      </c>
      <c r="BE547" s="4762">
        <f t="shared" si="2353"/>
        <v>0</v>
      </c>
      <c r="BF547" s="6480">
        <v>1</v>
      </c>
      <c r="BG547" s="6480"/>
      <c r="BH547" s="3772">
        <f t="shared" si="2420"/>
        <v>0</v>
      </c>
      <c r="BI547" s="3772">
        <f t="shared" si="2431"/>
        <v>1</v>
      </c>
      <c r="BJ547" s="3111">
        <f t="shared" si="2432"/>
        <v>-1</v>
      </c>
      <c r="BK547" s="2963" t="e">
        <f t="shared" si="2433"/>
        <v>#DIV/0!</v>
      </c>
      <c r="BL547" s="3674">
        <f t="shared" si="2281"/>
        <v>1</v>
      </c>
      <c r="BM547" s="3122">
        <f t="shared" si="2434"/>
        <v>0</v>
      </c>
      <c r="BN547" s="1834">
        <f t="shared" si="2435"/>
        <v>1</v>
      </c>
      <c r="BO547" s="3708">
        <f t="shared" si="2436"/>
        <v>0</v>
      </c>
      <c r="BP547" s="3494"/>
      <c r="BQ547" s="6739">
        <v>1</v>
      </c>
      <c r="BR547" s="6739"/>
      <c r="BS547" s="2570">
        <f t="shared" si="2491"/>
        <v>1</v>
      </c>
      <c r="BT547" s="2570">
        <f t="shared" si="2492"/>
        <v>0</v>
      </c>
      <c r="BU547" s="2987">
        <f t="shared" si="2486"/>
        <v>1</v>
      </c>
      <c r="BV547" s="2963">
        <f t="shared" si="2487"/>
        <v>0</v>
      </c>
      <c r="BW547" s="2361">
        <f t="shared" si="2488"/>
        <v>0</v>
      </c>
      <c r="BX547" s="2991">
        <f t="shared" si="2489"/>
        <v>1</v>
      </c>
      <c r="BY547" s="1834">
        <f t="shared" si="2490"/>
        <v>0</v>
      </c>
      <c r="BZ547" s="3151"/>
      <c r="CA547" s="6657">
        <v>1</v>
      </c>
      <c r="CB547" s="6657"/>
      <c r="CC547" s="1759">
        <v>0</v>
      </c>
      <c r="CD547" s="1759">
        <v>0</v>
      </c>
      <c r="CE547" s="2359">
        <f t="shared" si="2439"/>
        <v>0</v>
      </c>
      <c r="CF547" s="1834">
        <v>0</v>
      </c>
      <c r="CG547" s="1971">
        <f>CD547</f>
        <v>0</v>
      </c>
      <c r="CH547" s="2387">
        <f t="shared" si="2442"/>
        <v>1</v>
      </c>
      <c r="CI547" s="1834">
        <f>CG547/CA547</f>
        <v>0</v>
      </c>
      <c r="CJ547" s="2479"/>
      <c r="CK547" s="942"/>
      <c r="CL547" s="2479"/>
      <c r="CM547" s="1838">
        <v>0</v>
      </c>
      <c r="CN547" s="1839">
        <v>0</v>
      </c>
      <c r="CO547" s="1838">
        <v>0</v>
      </c>
      <c r="CY547" s="5842">
        <v>1</v>
      </c>
      <c r="CZ547" s="5794"/>
      <c r="DA547" s="4859">
        <v>0</v>
      </c>
      <c r="DB547" s="4256">
        <v>0</v>
      </c>
      <c r="DC547" s="4113">
        <f>DB547-DA547</f>
        <v>0</v>
      </c>
      <c r="DD547" s="4118">
        <v>0</v>
      </c>
      <c r="DE547" s="4259">
        <f t="shared" si="2362"/>
        <v>1</v>
      </c>
      <c r="DF547" s="4100">
        <f t="shared" si="2445"/>
        <v>0</v>
      </c>
      <c r="DG547" s="4118">
        <f>DE547/CY547</f>
        <v>1</v>
      </c>
      <c r="DH547" s="5843">
        <v>1</v>
      </c>
      <c r="DI547" s="5844"/>
      <c r="DJ547" s="4859">
        <v>0</v>
      </c>
      <c r="DK547" s="4316">
        <v>0</v>
      </c>
      <c r="DL547" s="4113">
        <f t="shared" si="2447"/>
        <v>0</v>
      </c>
      <c r="DM547" s="4118">
        <v>0</v>
      </c>
      <c r="DN547" s="4317">
        <f t="shared" si="2449"/>
        <v>1</v>
      </c>
      <c r="DO547" s="4100">
        <f t="shared" si="2450"/>
        <v>0</v>
      </c>
      <c r="DP547" s="4118">
        <f>DN547/DH547</f>
        <v>1</v>
      </c>
      <c r="DQ547" s="5845">
        <v>1</v>
      </c>
      <c r="DR547" s="5845"/>
      <c r="DS547" s="4858">
        <v>0</v>
      </c>
      <c r="DT547" s="4864">
        <v>0</v>
      </c>
      <c r="DU547" s="4759">
        <f t="shared" si="2452"/>
        <v>0</v>
      </c>
      <c r="DV547" s="4478">
        <v>0</v>
      </c>
      <c r="DW547" s="4417">
        <f t="shared" si="2453"/>
        <v>1</v>
      </c>
      <c r="DX547" s="4100">
        <f t="shared" si="2454"/>
        <v>0</v>
      </c>
      <c r="DY547" s="4118">
        <f>DW547/DQ547</f>
        <v>1</v>
      </c>
      <c r="DZ547" s="5842">
        <v>1</v>
      </c>
      <c r="EA547" s="5794"/>
      <c r="EB547" s="1543">
        <v>0</v>
      </c>
      <c r="EC547" s="3298">
        <v>1</v>
      </c>
      <c r="ED547" s="1783">
        <f>EC547-EB547</f>
        <v>1</v>
      </c>
      <c r="EE547" s="1741">
        <v>0</v>
      </c>
      <c r="EF547" s="3330">
        <f t="shared" si="2457"/>
        <v>1</v>
      </c>
      <c r="EG547" s="1751">
        <f t="shared" si="2458"/>
        <v>0</v>
      </c>
      <c r="EH547" s="1741">
        <f>EF547/DZ547</f>
        <v>1</v>
      </c>
      <c r="EI547" s="5843">
        <v>1</v>
      </c>
      <c r="EJ547" s="5844"/>
      <c r="EK547" s="1543">
        <v>0</v>
      </c>
      <c r="EL547" s="3298">
        <v>0</v>
      </c>
      <c r="EM547" s="1783">
        <f t="shared" si="2460"/>
        <v>0</v>
      </c>
      <c r="EN547" s="1741">
        <v>0</v>
      </c>
      <c r="EO547" s="3016">
        <f t="shared" si="2462"/>
        <v>1</v>
      </c>
      <c r="EP547" s="1751">
        <f t="shared" si="2463"/>
        <v>0</v>
      </c>
      <c r="EQ547" s="1741">
        <f>EO547/EI547</f>
        <v>1</v>
      </c>
      <c r="ER547" s="5845">
        <v>1</v>
      </c>
      <c r="ES547" s="5845"/>
      <c r="ET547" s="3979">
        <v>0</v>
      </c>
      <c r="EU547" s="3757">
        <v>0</v>
      </c>
      <c r="EV547" s="1751">
        <f t="shared" si="2465"/>
        <v>0</v>
      </c>
      <c r="EW547" s="1741">
        <v>0</v>
      </c>
      <c r="EX547" s="3694">
        <f t="shared" si="2466"/>
        <v>1</v>
      </c>
      <c r="EY547" s="1751">
        <f t="shared" si="2467"/>
        <v>0</v>
      </c>
      <c r="EZ547" s="4002">
        <f>EX547/ER547</f>
        <v>1</v>
      </c>
      <c r="FA547" s="6775">
        <v>1</v>
      </c>
      <c r="FB547" s="6775"/>
      <c r="FC547" s="2524">
        <v>0</v>
      </c>
      <c r="FD547" s="2525">
        <v>0</v>
      </c>
      <c r="FE547" s="1751">
        <f>FD547-FC547</f>
        <v>0</v>
      </c>
      <c r="FF547" s="1741">
        <v>0</v>
      </c>
      <c r="FG547" s="2590">
        <f t="shared" si="2481"/>
        <v>0</v>
      </c>
      <c r="FH547" s="1751">
        <f t="shared" si="2470"/>
        <v>1</v>
      </c>
      <c r="FI547" s="1741">
        <f>FG547/FA547</f>
        <v>0</v>
      </c>
      <c r="FJ547" s="6775">
        <v>1</v>
      </c>
      <c r="FK547" s="6775"/>
      <c r="FL547" s="2524">
        <v>1</v>
      </c>
      <c r="FM547" s="2525">
        <v>0</v>
      </c>
      <c r="FN547" s="1751">
        <f t="shared" si="2472"/>
        <v>1</v>
      </c>
      <c r="FO547" s="1741">
        <v>0</v>
      </c>
      <c r="FP547" s="2587">
        <f t="shared" si="2482"/>
        <v>0</v>
      </c>
      <c r="FQ547" s="1751">
        <f t="shared" si="2474"/>
        <v>1</v>
      </c>
      <c r="FR547" s="1741">
        <f>FP547/FJ547</f>
        <v>0</v>
      </c>
      <c r="FS547" s="6775">
        <v>1</v>
      </c>
      <c r="FT547" s="6775"/>
      <c r="FU547" s="2524">
        <v>0</v>
      </c>
      <c r="FV547" s="2525">
        <v>0</v>
      </c>
      <c r="FW547" s="1751">
        <f t="shared" si="2476"/>
        <v>0</v>
      </c>
      <c r="FX547" s="1741">
        <v>0</v>
      </c>
      <c r="FY547" s="2361">
        <f t="shared" si="2477"/>
        <v>0</v>
      </c>
      <c r="FZ547" s="1751">
        <f t="shared" si="2478"/>
        <v>1</v>
      </c>
      <c r="GA547" s="1741">
        <f>FY547/FS547</f>
        <v>0</v>
      </c>
      <c r="GB547" s="3169">
        <f t="shared" si="2480"/>
        <v>1</v>
      </c>
      <c r="GC547" s="2219">
        <v>0</v>
      </c>
      <c r="GD547" s="1895">
        <v>1</v>
      </c>
      <c r="GE547" s="2105" t="s">
        <v>269</v>
      </c>
      <c r="GF547" s="2105" t="s">
        <v>291</v>
      </c>
      <c r="GG547" s="2105" t="s">
        <v>92</v>
      </c>
      <c r="GH547" s="2105" t="s">
        <v>20</v>
      </c>
      <c r="GI547" s="2105" t="s">
        <v>16</v>
      </c>
      <c r="GJ547" s="2105" t="s">
        <v>20</v>
      </c>
      <c r="GK547" s="2105" t="s">
        <v>113</v>
      </c>
      <c r="GL547" s="2152">
        <v>5</v>
      </c>
      <c r="GM547" s="456" t="s">
        <v>1380</v>
      </c>
      <c r="GN547" s="462" t="s">
        <v>1293</v>
      </c>
      <c r="GO547" s="1722">
        <v>1</v>
      </c>
      <c r="GP547" s="1722">
        <v>0</v>
      </c>
      <c r="GQ547" s="2086">
        <v>0</v>
      </c>
      <c r="GR547" s="2086">
        <v>0</v>
      </c>
      <c r="GS547" s="1895">
        <v>0</v>
      </c>
      <c r="GT547" s="2086">
        <v>0</v>
      </c>
      <c r="GU547" s="2086">
        <v>1</v>
      </c>
      <c r="GV547" s="1895">
        <v>0</v>
      </c>
    </row>
    <row r="548" spans="1:204" ht="12.75" customHeight="1" x14ac:dyDescent="0.25">
      <c r="J548" s="7148" t="s">
        <v>48</v>
      </c>
      <c r="K548" s="7148"/>
      <c r="L548" s="7148"/>
      <c r="M548" s="7148"/>
      <c r="N548" s="737"/>
      <c r="O548" s="738"/>
      <c r="P548" s="737"/>
      <c r="Q548" s="737"/>
      <c r="R548" s="5386"/>
      <c r="S548" s="737"/>
      <c r="T548" s="737"/>
      <c r="U548" s="5397"/>
      <c r="V548" s="122"/>
      <c r="W548" s="19">
        <f>SUM(W537:W543)</f>
        <v>16986206.649999999</v>
      </c>
      <c r="AL548" s="1259"/>
      <c r="AM548" s="1121"/>
      <c r="AN548" s="942"/>
      <c r="AO548" s="948"/>
      <c r="AP548" s="948"/>
      <c r="AQ548" s="942"/>
      <c r="AR548" s="1119"/>
      <c r="AS548" s="1119"/>
      <c r="AT548" s="1483"/>
      <c r="AU548" s="948"/>
      <c r="AX548" s="942"/>
      <c r="AY548" s="942"/>
      <c r="AZ548" s="942"/>
      <c r="BA548" s="4123"/>
      <c r="BB548" s="942"/>
      <c r="BC548" s="942"/>
      <c r="BD548" s="942"/>
      <c r="BE548" s="948"/>
      <c r="BH548" s="942"/>
      <c r="BI548" s="942"/>
      <c r="BJ548" s="942"/>
      <c r="BK548" s="3124"/>
      <c r="BL548" s="942"/>
      <c r="BM548" s="942"/>
      <c r="BN548" s="942"/>
      <c r="BO548" s="2788"/>
      <c r="BP548" s="3494"/>
      <c r="BS548" s="942"/>
      <c r="BT548" s="942"/>
      <c r="BU548" s="942"/>
      <c r="BV548" s="2988"/>
      <c r="BW548" s="942"/>
      <c r="BX548" s="942"/>
      <c r="BY548" s="942"/>
      <c r="BZ548" s="3151"/>
      <c r="CA548" s="942"/>
      <c r="CB548" s="942"/>
      <c r="CC548" s="942"/>
      <c r="CD548" s="942"/>
      <c r="CE548" s="942"/>
      <c r="CF548" s="942"/>
      <c r="CG548" s="942"/>
      <c r="CH548" s="942"/>
      <c r="CI548" s="942"/>
      <c r="CJ548" s="942"/>
      <c r="CK548" s="942"/>
      <c r="CL548" s="2479"/>
      <c r="DA548" s="4175"/>
      <c r="DB548" s="4175"/>
      <c r="DJ548" s="4175"/>
      <c r="DK548" s="4175"/>
      <c r="EB548" s="3273"/>
      <c r="EC548" s="3273"/>
      <c r="EK548" s="3462"/>
      <c r="EL548" s="3462"/>
      <c r="GI548" s="1"/>
      <c r="GJ548" s="1"/>
      <c r="GK548" s="1"/>
      <c r="GO548" s="2378"/>
      <c r="GP548" s="2085"/>
      <c r="GQ548" s="2085"/>
      <c r="GR548" s="2085"/>
      <c r="GS548" s="2085"/>
      <c r="GT548" s="2085"/>
      <c r="GU548" s="2085"/>
      <c r="GV548" s="2085"/>
    </row>
    <row r="549" spans="1:204" ht="12.75" customHeight="1" x14ac:dyDescent="0.25">
      <c r="U549" s="5391"/>
      <c r="AL549" s="933"/>
      <c r="AM549" s="1121"/>
      <c r="AN549" s="1121"/>
      <c r="AO549" s="1121"/>
      <c r="AP549" s="1121"/>
      <c r="AQ549" s="1121"/>
      <c r="AR549" s="1121"/>
      <c r="AS549" s="1121"/>
      <c r="AT549" s="1485"/>
      <c r="AU549" s="1121"/>
      <c r="AX549" s="1027"/>
      <c r="AY549" s="945"/>
      <c r="AZ549" s="942"/>
      <c r="BA549" s="942"/>
      <c r="BB549" s="942"/>
      <c r="BC549" s="942"/>
      <c r="BD549" s="942"/>
      <c r="BE549" s="4413"/>
      <c r="BH549" s="1027"/>
      <c r="BI549" s="945"/>
      <c r="BJ549" s="942"/>
      <c r="BK549" s="942"/>
      <c r="BL549" s="942"/>
      <c r="BM549" s="942"/>
      <c r="BN549" s="942"/>
      <c r="BO549" s="2786"/>
      <c r="BP549" s="3494"/>
      <c r="BS549" s="1027"/>
      <c r="BT549" s="945"/>
      <c r="BU549" s="942"/>
      <c r="BV549" s="942"/>
      <c r="BW549" s="942"/>
      <c r="BX549" s="942"/>
      <c r="BY549" s="942"/>
      <c r="BZ549" s="3151"/>
      <c r="CA549" s="942"/>
      <c r="CB549" s="942"/>
      <c r="CC549" s="942"/>
      <c r="CD549" s="942"/>
      <c r="CE549" s="942"/>
      <c r="CF549" s="942"/>
      <c r="CG549" s="942"/>
      <c r="CH549" s="942"/>
      <c r="CI549" s="942"/>
      <c r="CJ549" s="942"/>
      <c r="CK549" s="942"/>
      <c r="CL549" s="2479"/>
      <c r="DA549" s="4175"/>
      <c r="DB549" s="4175"/>
      <c r="DJ549" s="4175"/>
      <c r="DK549" s="4175"/>
      <c r="EB549" s="3273"/>
      <c r="EC549" s="3273"/>
      <c r="EK549" s="3462"/>
      <c r="EL549" s="3462"/>
      <c r="GO549" s="2378"/>
      <c r="GP549" s="2085"/>
      <c r="GQ549" s="2085"/>
      <c r="GR549" s="2085"/>
      <c r="GS549" s="2085"/>
      <c r="GT549" s="2085"/>
      <c r="GU549" s="2085"/>
      <c r="GV549" s="2085"/>
    </row>
    <row r="550" spans="1:204" ht="12" customHeight="1" x14ac:dyDescent="0.25">
      <c r="B550" s="7146" t="s">
        <v>0</v>
      </c>
      <c r="C550" s="7146" t="s">
        <v>1</v>
      </c>
      <c r="D550" s="7146" t="s">
        <v>2</v>
      </c>
      <c r="E550" s="7146" t="s">
        <v>3</v>
      </c>
      <c r="F550" s="7155" t="s">
        <v>4</v>
      </c>
      <c r="G550" s="7155" t="s">
        <v>5</v>
      </c>
      <c r="H550" s="7155" t="s">
        <v>12</v>
      </c>
      <c r="I550" s="7155"/>
      <c r="J550" s="7155"/>
      <c r="K550" s="7155"/>
      <c r="L550" s="7155"/>
      <c r="M550" s="7155"/>
      <c r="N550" s="120"/>
      <c r="O550" s="120"/>
      <c r="P550" s="7120" t="s">
        <v>328</v>
      </c>
      <c r="Q550" s="7121"/>
      <c r="R550" s="7121"/>
      <c r="S550" s="7121"/>
      <c r="T550" s="7121"/>
      <c r="U550" s="5392"/>
      <c r="V550" s="121"/>
      <c r="W550" s="7139" t="s">
        <v>13</v>
      </c>
      <c r="X550" s="7118" t="s">
        <v>14</v>
      </c>
      <c r="AL550" s="952"/>
      <c r="AM550" s="948"/>
      <c r="AN550" s="948"/>
      <c r="AO550" s="941"/>
      <c r="AP550" s="941"/>
      <c r="AQ550" s="948"/>
      <c r="AR550" s="942"/>
      <c r="AS550" s="942"/>
      <c r="AT550" s="1494"/>
      <c r="AU550" s="1121"/>
      <c r="AX550" s="945"/>
      <c r="AY550" s="945"/>
      <c r="AZ550" s="945"/>
      <c r="BA550" s="945"/>
      <c r="BB550" s="945"/>
      <c r="BC550" s="945"/>
      <c r="BD550" s="987"/>
      <c r="BE550" s="4413"/>
      <c r="BH550" s="945"/>
      <c r="BI550" s="945"/>
      <c r="BJ550" s="945"/>
      <c r="BK550" s="945"/>
      <c r="BL550" s="945"/>
      <c r="BM550" s="945"/>
      <c r="BN550" s="987"/>
      <c r="BO550" s="942"/>
      <c r="BP550" s="3494"/>
      <c r="BS550" s="945"/>
      <c r="BT550" s="945"/>
      <c r="BU550" s="945"/>
      <c r="BV550" s="945"/>
      <c r="BW550" s="945"/>
      <c r="BX550" s="945"/>
      <c r="BY550" s="987"/>
      <c r="BZ550" s="3151"/>
      <c r="CA550" s="987"/>
      <c r="CB550" s="987"/>
      <c r="CC550" s="987"/>
      <c r="CD550" s="987"/>
      <c r="CE550" s="987"/>
      <c r="CF550" s="987"/>
      <c r="CG550" s="987"/>
      <c r="CH550" s="987"/>
      <c r="CI550" s="987"/>
      <c r="CJ550" s="955"/>
      <c r="CK550" s="955"/>
      <c r="CL550" s="2479"/>
      <c r="DA550" s="4175"/>
      <c r="DB550" s="4175"/>
      <c r="DJ550" s="4175"/>
      <c r="DK550" s="4175"/>
      <c r="EB550" s="3273"/>
      <c r="EC550" s="3273"/>
      <c r="EK550" s="3462"/>
      <c r="EL550" s="3462"/>
      <c r="GE550" s="7155" t="s">
        <v>4</v>
      </c>
      <c r="GF550" s="7155" t="s">
        <v>5</v>
      </c>
      <c r="GG550" s="1"/>
      <c r="GH550" s="1"/>
      <c r="GI550" s="1"/>
      <c r="GJ550" s="1"/>
      <c r="GK550" s="1"/>
      <c r="GO550" s="2378"/>
      <c r="GP550" s="2085"/>
      <c r="GQ550" s="2085"/>
      <c r="GR550" s="2085"/>
      <c r="GS550" s="2085"/>
      <c r="GT550" s="2085"/>
      <c r="GU550" s="2085"/>
      <c r="GV550" s="2085"/>
    </row>
    <row r="551" spans="1:204" ht="12" customHeight="1" x14ac:dyDescent="0.25">
      <c r="B551" s="7146"/>
      <c r="C551" s="7146"/>
      <c r="D551" s="7146"/>
      <c r="E551" s="7146"/>
      <c r="F551" s="7155"/>
      <c r="G551" s="7155"/>
      <c r="H551" s="35" t="s">
        <v>6</v>
      </c>
      <c r="I551" s="35" t="s">
        <v>7</v>
      </c>
      <c r="J551" s="35" t="s">
        <v>8</v>
      </c>
      <c r="K551" s="35" t="s">
        <v>9</v>
      </c>
      <c r="L551" s="35" t="s">
        <v>10</v>
      </c>
      <c r="M551" s="35" t="s">
        <v>11</v>
      </c>
      <c r="N551" s="35"/>
      <c r="O551" s="35"/>
      <c r="P551" s="35" t="s">
        <v>6</v>
      </c>
      <c r="Q551" s="35" t="s">
        <v>7</v>
      </c>
      <c r="R551" s="5375" t="s">
        <v>8</v>
      </c>
      <c r="S551" s="35" t="s">
        <v>9</v>
      </c>
      <c r="T551" s="35" t="s">
        <v>10</v>
      </c>
      <c r="U551" s="5393"/>
      <c r="V551" s="35"/>
      <c r="W551" s="7139"/>
      <c r="X551" s="7118"/>
      <c r="AT551" s="1479"/>
      <c r="AW551" s="997"/>
      <c r="AX551" s="4123"/>
      <c r="AY551" s="948"/>
      <c r="AZ551" s="945"/>
      <c r="BA551" s="4123"/>
      <c r="BB551" s="950"/>
      <c r="BC551" s="942"/>
      <c r="BD551" s="942"/>
      <c r="BE551" s="4409"/>
      <c r="BG551" s="997"/>
      <c r="BH551" s="3124"/>
      <c r="BI551" s="948"/>
      <c r="BJ551" s="945"/>
      <c r="BK551" s="3124"/>
      <c r="BL551" s="950"/>
      <c r="BM551" s="942"/>
      <c r="BN551" s="942"/>
      <c r="BO551" s="2787"/>
      <c r="BP551" s="3494"/>
      <c r="BR551" s="997"/>
      <c r="BS551" s="810"/>
      <c r="BT551" s="948"/>
      <c r="BU551" s="945"/>
      <c r="BV551" s="2988"/>
      <c r="BW551" s="950"/>
      <c r="BX551" s="942"/>
      <c r="BY551" s="942"/>
      <c r="BZ551" s="3151"/>
      <c r="CA551" s="942"/>
      <c r="CB551" s="942"/>
      <c r="CC551" s="942"/>
      <c r="CD551" s="942"/>
      <c r="CE551" s="942"/>
      <c r="CF551" s="942"/>
      <c r="CG551" s="942"/>
      <c r="CH551" s="942"/>
      <c r="CI551" s="942"/>
      <c r="CJ551" s="2479"/>
      <c r="CK551" s="942"/>
      <c r="CL551" s="2479"/>
      <c r="DA551" s="4175"/>
      <c r="DB551" s="4175"/>
      <c r="DJ551" s="4175"/>
      <c r="DK551" s="4175"/>
      <c r="EB551" s="3273"/>
      <c r="EC551" s="3273"/>
      <c r="EK551" s="3462"/>
      <c r="EL551" s="3462"/>
      <c r="GE551" s="7155"/>
      <c r="GF551" s="7155"/>
      <c r="GG551" s="35" t="s">
        <v>6</v>
      </c>
      <c r="GH551" s="35" t="s">
        <v>7</v>
      </c>
      <c r="GI551" s="35" t="s">
        <v>8</v>
      </c>
      <c r="GJ551" s="35" t="s">
        <v>9</v>
      </c>
      <c r="GK551" s="35" t="s">
        <v>10</v>
      </c>
      <c r="GO551" s="2378"/>
      <c r="GP551" s="2085"/>
      <c r="GQ551" s="2085"/>
      <c r="GR551" s="2085"/>
      <c r="GS551" s="2085"/>
      <c r="GT551" s="2085"/>
      <c r="GU551" s="2085"/>
      <c r="GV551" s="2085"/>
    </row>
    <row r="552" spans="1:204" ht="45" x14ac:dyDescent="0.25">
      <c r="A552" s="1">
        <f>SUM(A543+1)</f>
        <v>82</v>
      </c>
      <c r="B552" s="7102" t="s">
        <v>293</v>
      </c>
      <c r="C552" s="6">
        <v>2000</v>
      </c>
      <c r="D552" s="2225">
        <v>1</v>
      </c>
      <c r="E552" s="7" t="s">
        <v>294</v>
      </c>
      <c r="F552" s="2" t="s">
        <v>295</v>
      </c>
      <c r="G552" s="2" t="s">
        <v>296</v>
      </c>
      <c r="H552" s="2" t="s">
        <v>29</v>
      </c>
      <c r="I552" s="2" t="s">
        <v>16</v>
      </c>
      <c r="J552" s="2" t="s">
        <v>16</v>
      </c>
      <c r="K552" s="2" t="s">
        <v>16</v>
      </c>
      <c r="L552" s="2" t="s">
        <v>16</v>
      </c>
      <c r="M552" s="2" t="s">
        <v>21</v>
      </c>
      <c r="N552" s="37" t="s">
        <v>633</v>
      </c>
      <c r="O552" s="2" t="s">
        <v>634</v>
      </c>
      <c r="P552" s="37" t="s">
        <v>388</v>
      </c>
      <c r="Q552" s="37" t="s">
        <v>389</v>
      </c>
      <c r="R552" s="5376" t="s">
        <v>390</v>
      </c>
      <c r="S552" s="37" t="s">
        <v>422</v>
      </c>
      <c r="T552" s="37" t="s">
        <v>425</v>
      </c>
      <c r="U552" s="5389" t="s">
        <v>640</v>
      </c>
      <c r="V552" s="37" t="s">
        <v>560</v>
      </c>
      <c r="W552" s="2567">
        <v>30099969</v>
      </c>
      <c r="X552" s="1002" t="s">
        <v>293</v>
      </c>
      <c r="Y552" s="2102">
        <v>1</v>
      </c>
      <c r="Z552" s="520" t="s">
        <v>1107</v>
      </c>
      <c r="AA552" s="521" t="s">
        <v>1108</v>
      </c>
      <c r="AB552" s="522">
        <v>30</v>
      </c>
      <c r="AC552" s="522">
        <v>0</v>
      </c>
      <c r="AD552" s="523">
        <f t="shared" ref="AD552:AD567" si="2493">AC552/AB552</f>
        <v>0</v>
      </c>
      <c r="AE552" s="522">
        <v>30</v>
      </c>
      <c r="AF552" s="523">
        <f t="shared" ref="AF552:AF567" si="2494">AE552/AB552</f>
        <v>1</v>
      </c>
      <c r="AG552" s="522">
        <v>0</v>
      </c>
      <c r="AH552" s="523">
        <f t="shared" ref="AH552:AH567" si="2495">AG552/AB552</f>
        <v>0</v>
      </c>
      <c r="AI552" s="522">
        <v>0</v>
      </c>
      <c r="AJ552" s="524">
        <f t="shared" ref="AJ552:AJ567" si="2496">AI552/AB552</f>
        <v>0</v>
      </c>
      <c r="AK552" s="211">
        <f t="shared" ref="AK552:AK567" si="2497">SUM(AD552+AF552+AH552+AJ552)</f>
        <v>1</v>
      </c>
      <c r="AL552" s="2302">
        <v>1</v>
      </c>
      <c r="AM552" s="969" t="s">
        <v>1637</v>
      </c>
      <c r="AN552" s="970" t="s">
        <v>1639</v>
      </c>
      <c r="AO552" s="969" t="s">
        <v>1638</v>
      </c>
      <c r="AP552" s="970" t="s">
        <v>1640</v>
      </c>
      <c r="AQ552" s="813">
        <v>100</v>
      </c>
      <c r="AR552" s="969" t="s">
        <v>1108</v>
      </c>
      <c r="AS552" s="1002" t="s">
        <v>1579</v>
      </c>
      <c r="AT552" s="2274"/>
      <c r="AU552" s="813" t="s">
        <v>1026</v>
      </c>
      <c r="AV552" s="6435">
        <v>30</v>
      </c>
      <c r="AW552" s="6436"/>
      <c r="AX552" s="4357">
        <f t="shared" ref="AX552:AX615" si="2498">SUM(DA552+DJ552+DS552)</f>
        <v>0</v>
      </c>
      <c r="AY552" s="4357">
        <f t="shared" ref="AY552:AY615" si="2499">SUM(DB552+DK552+DT552)</f>
        <v>0</v>
      </c>
      <c r="AZ552" s="4411">
        <f t="shared" ref="AZ552:AZ615" si="2500">AX552-AY552</f>
        <v>0</v>
      </c>
      <c r="BA552" s="4649" t="e">
        <f t="shared" ref="BA552:BA615" si="2501">AY552/AX552</f>
        <v>#DIV/0!</v>
      </c>
      <c r="BB552" s="4987">
        <f t="shared" si="2413"/>
        <v>30</v>
      </c>
      <c r="BC552" s="4104">
        <f t="shared" ref="BC552:BC615" si="2502">AV552-BB552</f>
        <v>0</v>
      </c>
      <c r="BD552" s="1982">
        <f t="shared" ref="BD552:BD615" si="2503">BB552/AV552</f>
        <v>1</v>
      </c>
      <c r="BE552" s="4926">
        <f t="shared" ref="BE552:BE583" si="2504">SUM(AX552-AI552)</f>
        <v>0</v>
      </c>
      <c r="BF552" s="6564">
        <v>30</v>
      </c>
      <c r="BG552" s="6565"/>
      <c r="BH552" s="3772">
        <f t="shared" si="2420"/>
        <v>0</v>
      </c>
      <c r="BI552" s="3772">
        <f t="shared" ref="BI552:BI615" si="2505">SUM(EC552+EL552+EU552)</f>
        <v>0</v>
      </c>
      <c r="BJ552" s="3111">
        <f t="shared" ref="BJ552:BJ615" si="2506">BH552-BI552</f>
        <v>0</v>
      </c>
      <c r="BK552" s="1981" t="e">
        <f t="shared" ref="BK552:BK615" si="2507">BI552/BH552</f>
        <v>#DIV/0!</v>
      </c>
      <c r="BL552" s="4012">
        <f t="shared" si="2281"/>
        <v>30</v>
      </c>
      <c r="BM552" s="3122">
        <f t="shared" ref="BM552:BM615" si="2508">BF552-BL552</f>
        <v>0</v>
      </c>
      <c r="BN552" s="1982">
        <f t="shared" ref="BN552:BN615" si="2509">BL552/BF552</f>
        <v>1</v>
      </c>
      <c r="BO552" s="3738">
        <f t="shared" ref="BO552:BO583" si="2510">SUM(AG552-BH552)</f>
        <v>0</v>
      </c>
      <c r="BP552" s="3494"/>
      <c r="BQ552" s="6900">
        <v>30</v>
      </c>
      <c r="BR552" s="6901"/>
      <c r="BS552" s="2570">
        <f t="shared" ref="BS552:BS567" si="2511">SUM(FC552+FL552+FU552)</f>
        <v>30</v>
      </c>
      <c r="BT552" s="2570">
        <f t="shared" ref="BT552:BT567" si="2512">SUM(FD552+FM552+FV552)</f>
        <v>30</v>
      </c>
      <c r="BU552" s="2987">
        <f t="shared" si="2486"/>
        <v>0</v>
      </c>
      <c r="BV552" s="1981">
        <f t="shared" si="2487"/>
        <v>1</v>
      </c>
      <c r="BW552" s="2781">
        <f t="shared" si="2488"/>
        <v>30</v>
      </c>
      <c r="BX552" s="2991">
        <f t="shared" si="2489"/>
        <v>0</v>
      </c>
      <c r="BY552" s="1982">
        <f t="shared" si="2490"/>
        <v>1</v>
      </c>
      <c r="BZ552" s="3151"/>
      <c r="CA552" s="6653">
        <v>30</v>
      </c>
      <c r="CB552" s="6654"/>
      <c r="CC552" s="1759">
        <v>0</v>
      </c>
      <c r="CD552" s="1759">
        <v>0</v>
      </c>
      <c r="CE552" s="2359">
        <f t="shared" ref="CE552:CE615" si="2513">CC552-CD552</f>
        <v>0</v>
      </c>
      <c r="CF552" s="1981">
        <v>0</v>
      </c>
      <c r="CG552" s="1980">
        <f>CD552</f>
        <v>0</v>
      </c>
      <c r="CH552" s="2387">
        <f t="shared" ref="CH552:CH615" si="2514">CA552-CG552</f>
        <v>30</v>
      </c>
      <c r="CI552" s="1982">
        <f>CG552/CA552</f>
        <v>0</v>
      </c>
      <c r="CJ552" s="942"/>
      <c r="CK552" s="942"/>
      <c r="CL552" s="2479"/>
      <c r="CM552" s="1729"/>
      <c r="CN552" s="1729"/>
      <c r="CO552" s="1729"/>
      <c r="CP552" s="1729"/>
      <c r="CQ552" s="1729"/>
      <c r="CR552" s="1729"/>
      <c r="CS552" s="1729"/>
      <c r="CT552" s="1729"/>
      <c r="CU552" s="1729"/>
      <c r="CV552" s="1729"/>
      <c r="CW552" s="1729"/>
      <c r="CX552" s="1729"/>
      <c r="CY552" s="5846">
        <v>30</v>
      </c>
      <c r="CZ552" s="5847"/>
      <c r="DA552" s="4975">
        <v>0</v>
      </c>
      <c r="DB552" s="4975">
        <v>0</v>
      </c>
      <c r="DC552" s="4603">
        <f>DA552-DB552</f>
        <v>0</v>
      </c>
      <c r="DD552" s="4604">
        <v>0</v>
      </c>
      <c r="DE552" s="4603">
        <f t="shared" si="2362"/>
        <v>30</v>
      </c>
      <c r="DF552" s="4187">
        <f t="shared" ref="DF552:DF615" si="2515">CY552-DE552</f>
        <v>0</v>
      </c>
      <c r="DG552" s="4190">
        <f>DE552/CY552</f>
        <v>1</v>
      </c>
      <c r="DH552" s="5830">
        <v>30</v>
      </c>
      <c r="DI552" s="5831"/>
      <c r="DJ552" s="4977">
        <v>0</v>
      </c>
      <c r="DK552" s="4978">
        <v>0</v>
      </c>
      <c r="DL552" s="4979">
        <f t="shared" ref="DL552:DL615" si="2516">DJ552-DK552</f>
        <v>0</v>
      </c>
      <c r="DM552" s="4980">
        <v>0</v>
      </c>
      <c r="DN552" s="4533">
        <f t="shared" ref="DN552:DN615" si="2517">SUM(DE552+DK552)</f>
        <v>30</v>
      </c>
      <c r="DO552" s="4187">
        <f t="shared" ref="DO552:DO615" si="2518">DH552-DN552</f>
        <v>0</v>
      </c>
      <c r="DP552" s="4190">
        <f>DN552/DH552</f>
        <v>1</v>
      </c>
      <c r="DQ552" s="5799">
        <v>30</v>
      </c>
      <c r="DR552" s="5848"/>
      <c r="DS552" s="4984">
        <v>0</v>
      </c>
      <c r="DT552" s="4984">
        <v>0</v>
      </c>
      <c r="DU552" s="4984">
        <f t="shared" ref="DU552:DU615" si="2519">DS552-DT552</f>
        <v>0</v>
      </c>
      <c r="DV552" s="4985">
        <v>0</v>
      </c>
      <c r="DW552" s="2683">
        <f t="shared" ref="DW552:DW615" si="2520">SUM(DT552+DN552)</f>
        <v>30</v>
      </c>
      <c r="DX552" s="4187">
        <f t="shared" ref="DX552:DX615" si="2521">DQ552-DW552</f>
        <v>0</v>
      </c>
      <c r="DY552" s="4190">
        <f>DW552/DQ552</f>
        <v>1</v>
      </c>
      <c r="DZ552" s="5846">
        <v>30</v>
      </c>
      <c r="EA552" s="5847"/>
      <c r="EB552" s="3299">
        <v>0</v>
      </c>
      <c r="EC552" s="3299">
        <v>0</v>
      </c>
      <c r="ED552" s="1911">
        <f>EB552-EC552</f>
        <v>0</v>
      </c>
      <c r="EE552" s="1912">
        <v>0</v>
      </c>
      <c r="EF552" s="3300">
        <f t="shared" ref="EF552:EF615" si="2522">SUM(EC552+FY552)</f>
        <v>30</v>
      </c>
      <c r="EG552" s="1911">
        <f t="shared" ref="EG552:EG615" si="2523">DZ552-EF552</f>
        <v>0</v>
      </c>
      <c r="EH552" s="1912">
        <f>EF552/DZ552</f>
        <v>1</v>
      </c>
      <c r="EI552" s="5830">
        <v>30</v>
      </c>
      <c r="EJ552" s="5831"/>
      <c r="EK552" s="3474">
        <v>0</v>
      </c>
      <c r="EL552" s="3299">
        <v>0</v>
      </c>
      <c r="EM552" s="1911">
        <f t="shared" ref="EM552:EM615" si="2524">EK552-EL552</f>
        <v>0</v>
      </c>
      <c r="EN552" s="1912">
        <v>0</v>
      </c>
      <c r="EO552" s="3285">
        <f t="shared" ref="EO552:EO615" si="2525">SUM(EF552+EL552)</f>
        <v>30</v>
      </c>
      <c r="EP552" s="1911">
        <f t="shared" ref="EP552:EP615" si="2526">EI552-EO552</f>
        <v>0</v>
      </c>
      <c r="EQ552" s="1912">
        <f>EO552/EI552</f>
        <v>1</v>
      </c>
      <c r="ER552" s="5799">
        <v>30</v>
      </c>
      <c r="ES552" s="5848"/>
      <c r="ET552" s="3983">
        <v>0</v>
      </c>
      <c r="EU552" s="3983">
        <v>0</v>
      </c>
      <c r="EV552" s="1911">
        <f t="shared" ref="EV552:EV615" si="2527">ET552-EU552</f>
        <v>0</v>
      </c>
      <c r="EW552" s="1912">
        <v>0</v>
      </c>
      <c r="EX552" s="3621">
        <f t="shared" ref="EX552:EX615" si="2528">SUM(EU552+EO552)</f>
        <v>30</v>
      </c>
      <c r="EY552" s="1911">
        <f t="shared" ref="EY552:EY615" si="2529">ER552-EX552</f>
        <v>0</v>
      </c>
      <c r="EZ552" s="1912">
        <f>EX552/ER552</f>
        <v>1</v>
      </c>
      <c r="FA552" s="6782">
        <v>30</v>
      </c>
      <c r="FB552" s="7478"/>
      <c r="FC552" s="2499">
        <v>0</v>
      </c>
      <c r="FD552" s="2499">
        <v>0</v>
      </c>
      <c r="FE552" s="1911">
        <f>FC552-FD552</f>
        <v>0</v>
      </c>
      <c r="FF552" s="1912">
        <v>0</v>
      </c>
      <c r="FG552" s="2499">
        <f t="shared" ref="FG552:FG615" si="2530">SUM(FD552+CG552)</f>
        <v>0</v>
      </c>
      <c r="FH552" s="1911">
        <f t="shared" ref="FH552:FH615" si="2531">FA552-FG552</f>
        <v>30</v>
      </c>
      <c r="FI552" s="1912">
        <f>FG552/FA552</f>
        <v>0</v>
      </c>
      <c r="FJ552" s="6739">
        <v>30</v>
      </c>
      <c r="FK552" s="6876"/>
      <c r="FL552" s="2622">
        <v>0</v>
      </c>
      <c r="FM552" s="2623">
        <v>0</v>
      </c>
      <c r="FN552" s="1911">
        <f t="shared" ref="FN552:FN615" si="2532">FL552-FM552</f>
        <v>0</v>
      </c>
      <c r="FO552" s="1912">
        <v>0</v>
      </c>
      <c r="FP552" s="2587">
        <f t="shared" ref="FP552:FP615" si="2533">SUM(FM552+FG552)</f>
        <v>0</v>
      </c>
      <c r="FQ552" s="1911">
        <f t="shared" ref="FQ552:FQ615" si="2534">FJ552-FP552</f>
        <v>30</v>
      </c>
      <c r="FR552" s="1912">
        <f>FP552/FJ552</f>
        <v>0</v>
      </c>
      <c r="FS552" s="6782">
        <v>30</v>
      </c>
      <c r="FT552" s="7478"/>
      <c r="FU552" s="2499">
        <v>30</v>
      </c>
      <c r="FV552" s="2499">
        <v>30</v>
      </c>
      <c r="FW552" s="1911">
        <f t="shared" ref="FW552:FW615" si="2535">FU552-FV552</f>
        <v>0</v>
      </c>
      <c r="FX552" s="1912">
        <v>0</v>
      </c>
      <c r="FY552" s="2587">
        <f t="shared" ref="FY552:FY615" si="2536">SUM(FV552+FP552)</f>
        <v>30</v>
      </c>
      <c r="FZ552" s="1911">
        <f t="shared" ref="FZ552:FZ615" si="2537">FS552-FY552</f>
        <v>0</v>
      </c>
      <c r="GA552" s="1912">
        <f>FY552/FS552</f>
        <v>1</v>
      </c>
      <c r="GB552" s="3169">
        <f t="shared" ref="GB552:GB615" si="2538">SUM(EH552-GA552)</f>
        <v>0</v>
      </c>
      <c r="GC552" s="2219">
        <v>0</v>
      </c>
      <c r="GD552" s="1895">
        <v>1</v>
      </c>
      <c r="GE552" s="1952" t="s">
        <v>295</v>
      </c>
      <c r="GF552" s="1952" t="s">
        <v>296</v>
      </c>
      <c r="GG552" s="1952" t="s">
        <v>29</v>
      </c>
      <c r="GH552" s="1952" t="s">
        <v>16</v>
      </c>
      <c r="GI552" s="1952" t="s">
        <v>16</v>
      </c>
      <c r="GJ552" s="1952" t="s">
        <v>16</v>
      </c>
      <c r="GK552" s="1952" t="s">
        <v>16</v>
      </c>
      <c r="GL552" s="2102">
        <v>1</v>
      </c>
      <c r="GM552" s="520" t="s">
        <v>1107</v>
      </c>
      <c r="GN552" s="521" t="s">
        <v>1108</v>
      </c>
      <c r="GO552" s="522">
        <v>30</v>
      </c>
      <c r="GP552" s="522">
        <v>0</v>
      </c>
      <c r="GQ552" s="2086">
        <v>0</v>
      </c>
      <c r="GR552" s="2086">
        <v>0</v>
      </c>
      <c r="GS552" s="1895">
        <v>0</v>
      </c>
      <c r="GT552" s="2086">
        <v>0</v>
      </c>
      <c r="GU552" s="2086">
        <v>30</v>
      </c>
      <c r="GV552" s="1895">
        <v>0</v>
      </c>
    </row>
    <row r="553" spans="1:204" ht="38.25" x14ac:dyDescent="0.25">
      <c r="B553" s="7145"/>
      <c r="C553" s="150"/>
      <c r="D553" s="2225"/>
      <c r="E553" s="7"/>
      <c r="F553" s="151"/>
      <c r="G553" s="151"/>
      <c r="H553" s="151"/>
      <c r="I553" s="151"/>
      <c r="J553" s="151"/>
      <c r="K553" s="151"/>
      <c r="L553" s="151"/>
      <c r="M553" s="151"/>
      <c r="N553" s="37"/>
      <c r="O553" s="151"/>
      <c r="P553" s="37"/>
      <c r="Q553" s="37"/>
      <c r="R553" s="5376"/>
      <c r="S553" s="37"/>
      <c r="T553" s="37"/>
      <c r="U553" s="5389"/>
      <c r="V553" s="37"/>
      <c r="W553" s="1941">
        <v>53768358</v>
      </c>
      <c r="X553" s="5408"/>
      <c r="Y553" s="2096">
        <v>2</v>
      </c>
      <c r="Z553" s="510" t="s">
        <v>1109</v>
      </c>
      <c r="AA553" s="484" t="s">
        <v>1395</v>
      </c>
      <c r="AB553" s="511">
        <v>2</v>
      </c>
      <c r="AC553" s="511">
        <v>0</v>
      </c>
      <c r="AD553" s="512">
        <f t="shared" si="2493"/>
        <v>0</v>
      </c>
      <c r="AE553" s="511">
        <v>0</v>
      </c>
      <c r="AF553" s="512">
        <f t="shared" si="2494"/>
        <v>0</v>
      </c>
      <c r="AG553" s="511">
        <v>0</v>
      </c>
      <c r="AH553" s="512">
        <f t="shared" si="2495"/>
        <v>0</v>
      </c>
      <c r="AI553" s="511">
        <v>2</v>
      </c>
      <c r="AJ553" s="513">
        <f t="shared" si="2496"/>
        <v>1</v>
      </c>
      <c r="AK553" s="211">
        <f t="shared" si="2497"/>
        <v>1</v>
      </c>
      <c r="AL553" s="2302">
        <v>2</v>
      </c>
      <c r="AM553" s="969" t="s">
        <v>1641</v>
      </c>
      <c r="AN553" s="969" t="s">
        <v>1643</v>
      </c>
      <c r="AO553" s="969" t="s">
        <v>1642</v>
      </c>
      <c r="AP553" s="969" t="s">
        <v>1644</v>
      </c>
      <c r="AQ553" s="813">
        <v>100</v>
      </c>
      <c r="AR553" s="969" t="s">
        <v>1395</v>
      </c>
      <c r="AS553" s="969" t="s">
        <v>753</v>
      </c>
      <c r="AT553" s="2274"/>
      <c r="AU553" s="813" t="s">
        <v>1026</v>
      </c>
      <c r="AV553" s="6435">
        <v>2</v>
      </c>
      <c r="AW553" s="6436"/>
      <c r="AX553" s="4357">
        <f t="shared" si="2498"/>
        <v>2</v>
      </c>
      <c r="AY553" s="4357">
        <f t="shared" si="2499"/>
        <v>2</v>
      </c>
      <c r="AZ553" s="4411">
        <f t="shared" si="2500"/>
        <v>0</v>
      </c>
      <c r="BA553" s="4986">
        <f t="shared" si="2501"/>
        <v>1</v>
      </c>
      <c r="BB553" s="4987">
        <f t="shared" si="2413"/>
        <v>2</v>
      </c>
      <c r="BC553" s="4104">
        <f t="shared" si="2502"/>
        <v>0</v>
      </c>
      <c r="BD553" s="1983">
        <f t="shared" si="2503"/>
        <v>1</v>
      </c>
      <c r="BE553" s="4926">
        <f t="shared" si="2504"/>
        <v>0</v>
      </c>
      <c r="BF553" s="6564">
        <v>2</v>
      </c>
      <c r="BG553" s="6565"/>
      <c r="BH553" s="3772">
        <f t="shared" si="2420"/>
        <v>0</v>
      </c>
      <c r="BI553" s="3772">
        <f t="shared" si="2505"/>
        <v>0</v>
      </c>
      <c r="BJ553" s="3111">
        <f t="shared" si="2506"/>
        <v>0</v>
      </c>
      <c r="BK553" s="1983" t="e">
        <f t="shared" si="2507"/>
        <v>#DIV/0!</v>
      </c>
      <c r="BL553" s="4012">
        <f t="shared" si="2281"/>
        <v>0</v>
      </c>
      <c r="BM553" s="3122">
        <f t="shared" si="2508"/>
        <v>2</v>
      </c>
      <c r="BN553" s="1983">
        <f t="shared" si="2509"/>
        <v>0</v>
      </c>
      <c r="BO553" s="3738">
        <f t="shared" si="2510"/>
        <v>0</v>
      </c>
      <c r="BP553" s="3494"/>
      <c r="BQ553" s="6900">
        <v>2</v>
      </c>
      <c r="BR553" s="6901"/>
      <c r="BS553" s="2570">
        <f t="shared" si="2511"/>
        <v>0</v>
      </c>
      <c r="BT553" s="2570">
        <f t="shared" si="2512"/>
        <v>0</v>
      </c>
      <c r="BU553" s="2987">
        <f t="shared" si="2486"/>
        <v>0</v>
      </c>
      <c r="BV553" s="1983" t="e">
        <f t="shared" si="2487"/>
        <v>#DIV/0!</v>
      </c>
      <c r="BW553" s="2781">
        <f t="shared" si="2488"/>
        <v>0</v>
      </c>
      <c r="BX553" s="2991">
        <f t="shared" si="2489"/>
        <v>2</v>
      </c>
      <c r="BY553" s="1983">
        <f t="shared" si="2490"/>
        <v>0</v>
      </c>
      <c r="BZ553" s="3151"/>
      <c r="CA553" s="6653">
        <v>2</v>
      </c>
      <c r="CB553" s="6654"/>
      <c r="CC553" s="1759">
        <v>0</v>
      </c>
      <c r="CD553" s="1759">
        <v>0</v>
      </c>
      <c r="CE553" s="2359">
        <f t="shared" si="2513"/>
        <v>0</v>
      </c>
      <c r="CF553" s="1983">
        <v>0</v>
      </c>
      <c r="CG553" s="1980">
        <f t="shared" ref="CG553:CG557" si="2539">CD553</f>
        <v>0</v>
      </c>
      <c r="CH553" s="2387">
        <f t="shared" si="2514"/>
        <v>2</v>
      </c>
      <c r="CI553" s="1983">
        <f t="shared" ref="CI553:CI557" si="2540">CG553/CA553</f>
        <v>0</v>
      </c>
      <c r="CJ553" s="955"/>
      <c r="CK553" s="955"/>
      <c r="CL553" s="2479"/>
      <c r="CM553" s="1729"/>
      <c r="CN553" s="1729"/>
      <c r="CO553" s="1729"/>
      <c r="CP553" s="1729"/>
      <c r="CQ553" s="1729"/>
      <c r="CR553" s="1729"/>
      <c r="CS553" s="1729"/>
      <c r="CT553" s="1729"/>
      <c r="CU553" s="1729"/>
      <c r="CV553" s="1729"/>
      <c r="CW553" s="1729"/>
      <c r="CX553" s="1729"/>
      <c r="CY553" s="5709">
        <v>2</v>
      </c>
      <c r="CZ553" s="5829"/>
      <c r="DA553" s="4627">
        <v>2</v>
      </c>
      <c r="DB553" s="4627">
        <v>2</v>
      </c>
      <c r="DC553" s="4603">
        <f t="shared" ref="DC553:DC557" si="2541">DA553-DB553</f>
        <v>0</v>
      </c>
      <c r="DD553" s="4604">
        <v>0</v>
      </c>
      <c r="DE553" s="4603">
        <f t="shared" si="2362"/>
        <v>2</v>
      </c>
      <c r="DF553" s="4187">
        <f t="shared" si="2515"/>
        <v>0</v>
      </c>
      <c r="DG553" s="4190">
        <f t="shared" ref="DG553:DG557" si="2542">DE553/CY553</f>
        <v>1</v>
      </c>
      <c r="DH553" s="5830">
        <v>2</v>
      </c>
      <c r="DI553" s="5831"/>
      <c r="DJ553" s="4981">
        <v>0</v>
      </c>
      <c r="DK553" s="4879">
        <v>0</v>
      </c>
      <c r="DL553" s="4979">
        <f t="shared" si="2516"/>
        <v>0</v>
      </c>
      <c r="DM553" s="4980">
        <v>0</v>
      </c>
      <c r="DN553" s="4533">
        <f t="shared" si="2517"/>
        <v>2</v>
      </c>
      <c r="DO553" s="4187">
        <f t="shared" si="2518"/>
        <v>0</v>
      </c>
      <c r="DP553" s="4190">
        <f t="shared" ref="DP553:DP557" si="2543">DN553/DH553</f>
        <v>1</v>
      </c>
      <c r="DQ553" s="5763">
        <v>2</v>
      </c>
      <c r="DR553" s="5832"/>
      <c r="DS553" s="4984">
        <v>0</v>
      </c>
      <c r="DT553" s="4984">
        <v>0</v>
      </c>
      <c r="DU553" s="4984">
        <f t="shared" si="2519"/>
        <v>0</v>
      </c>
      <c r="DV553" s="4985">
        <v>0</v>
      </c>
      <c r="DW553" s="2683">
        <f t="shared" si="2520"/>
        <v>2</v>
      </c>
      <c r="DX553" s="4187">
        <f t="shared" si="2521"/>
        <v>0</v>
      </c>
      <c r="DY553" s="4190">
        <f t="shared" ref="DY553:DY557" si="2544">DW553/DQ553</f>
        <v>1</v>
      </c>
      <c r="DZ553" s="5709">
        <v>2</v>
      </c>
      <c r="EA553" s="5829"/>
      <c r="EB553" s="1986">
        <v>0</v>
      </c>
      <c r="EC553" s="1986">
        <v>0</v>
      </c>
      <c r="ED553" s="1911">
        <f t="shared" ref="ED553:ED557" si="2545">EB553-EC553</f>
        <v>0</v>
      </c>
      <c r="EE553" s="1912">
        <v>0</v>
      </c>
      <c r="EF553" s="3300">
        <f t="shared" si="2522"/>
        <v>0</v>
      </c>
      <c r="EG553" s="1911">
        <f t="shared" si="2523"/>
        <v>2</v>
      </c>
      <c r="EH553" s="1912">
        <f t="shared" ref="EH553:EH557" si="2546">EF553/DZ553</f>
        <v>0</v>
      </c>
      <c r="EI553" s="5830">
        <v>2</v>
      </c>
      <c r="EJ553" s="5831"/>
      <c r="EK553" s="3262">
        <v>0</v>
      </c>
      <c r="EL553" s="1986">
        <v>0</v>
      </c>
      <c r="EM553" s="1911">
        <f t="shared" si="2524"/>
        <v>0</v>
      </c>
      <c r="EN553" s="1912">
        <v>0</v>
      </c>
      <c r="EO553" s="3285">
        <f t="shared" si="2525"/>
        <v>0</v>
      </c>
      <c r="EP553" s="1911">
        <f t="shared" si="2526"/>
        <v>2</v>
      </c>
      <c r="EQ553" s="1912">
        <f t="shared" ref="EQ553:EQ557" si="2547">EO553/EI553</f>
        <v>0</v>
      </c>
      <c r="ER553" s="5763">
        <v>2</v>
      </c>
      <c r="ES553" s="5832"/>
      <c r="ET553" s="3983">
        <v>0</v>
      </c>
      <c r="EU553" s="3983">
        <v>0</v>
      </c>
      <c r="EV553" s="1911">
        <f t="shared" si="2527"/>
        <v>0</v>
      </c>
      <c r="EW553" s="1912">
        <v>0</v>
      </c>
      <c r="EX553" s="3621">
        <f t="shared" si="2528"/>
        <v>0</v>
      </c>
      <c r="EY553" s="1911">
        <f t="shared" si="2529"/>
        <v>2</v>
      </c>
      <c r="EZ553" s="1912">
        <f t="shared" ref="EZ553:EZ557" si="2548">EX553/ER553</f>
        <v>0</v>
      </c>
      <c r="FA553" s="6786">
        <v>2</v>
      </c>
      <c r="FB553" s="6877"/>
      <c r="FC553" s="2499">
        <v>0</v>
      </c>
      <c r="FD553" s="2499">
        <v>0</v>
      </c>
      <c r="FE553" s="1911">
        <f t="shared" ref="FE553:FE565" si="2549">FC553-FD553</f>
        <v>0</v>
      </c>
      <c r="FF553" s="1912">
        <v>0</v>
      </c>
      <c r="FG553" s="2499">
        <f t="shared" si="2530"/>
        <v>0</v>
      </c>
      <c r="FH553" s="1911">
        <f t="shared" si="2531"/>
        <v>2</v>
      </c>
      <c r="FI553" s="1912">
        <f t="shared" ref="FI553:FI565" si="2550">FG553/FA553</f>
        <v>0</v>
      </c>
      <c r="FJ553" s="6739">
        <v>2</v>
      </c>
      <c r="FK553" s="6876"/>
      <c r="FL553" s="2622">
        <v>0</v>
      </c>
      <c r="FM553" s="2623">
        <v>0</v>
      </c>
      <c r="FN553" s="1911">
        <f t="shared" si="2532"/>
        <v>0</v>
      </c>
      <c r="FO553" s="1912">
        <v>0</v>
      </c>
      <c r="FP553" s="2587">
        <f t="shared" si="2533"/>
        <v>0</v>
      </c>
      <c r="FQ553" s="1911">
        <f t="shared" si="2534"/>
        <v>2</v>
      </c>
      <c r="FR553" s="1912">
        <f t="shared" ref="FR553:FR567" si="2551">FP553/FJ553</f>
        <v>0</v>
      </c>
      <c r="FS553" s="6786">
        <v>2</v>
      </c>
      <c r="FT553" s="6877"/>
      <c r="FU553" s="2499">
        <v>0</v>
      </c>
      <c r="FV553" s="2499">
        <v>0</v>
      </c>
      <c r="FW553" s="1911">
        <f t="shared" si="2535"/>
        <v>0</v>
      </c>
      <c r="FX553" s="1912">
        <v>0</v>
      </c>
      <c r="FY553" s="2587">
        <f t="shared" si="2536"/>
        <v>0</v>
      </c>
      <c r="FZ553" s="1911">
        <f t="shared" si="2537"/>
        <v>2</v>
      </c>
      <c r="GA553" s="1912">
        <f t="shared" ref="GA553:GA567" si="2552">FY553/FS553</f>
        <v>0</v>
      </c>
      <c r="GB553" s="3169">
        <f t="shared" si="2538"/>
        <v>0</v>
      </c>
      <c r="GC553" s="2219">
        <v>0</v>
      </c>
      <c r="GD553" s="1895">
        <v>1</v>
      </c>
      <c r="GE553" s="2079" t="s">
        <v>295</v>
      </c>
      <c r="GF553" s="2079" t="s">
        <v>296</v>
      </c>
      <c r="GG553" s="2079" t="s">
        <v>29</v>
      </c>
      <c r="GH553" s="2079" t="s">
        <v>16</v>
      </c>
      <c r="GI553" s="2079" t="s">
        <v>16</v>
      </c>
      <c r="GJ553" s="2079" t="s">
        <v>16</v>
      </c>
      <c r="GK553" s="2079" t="s">
        <v>16</v>
      </c>
      <c r="GL553" s="2096">
        <v>2</v>
      </c>
      <c r="GM553" s="510" t="s">
        <v>1109</v>
      </c>
      <c r="GN553" s="484" t="s">
        <v>1110</v>
      </c>
      <c r="GO553" s="511">
        <v>2</v>
      </c>
      <c r="GP553" s="511">
        <v>0</v>
      </c>
      <c r="GQ553" s="2086">
        <v>0</v>
      </c>
      <c r="GR553" s="2086">
        <v>0</v>
      </c>
      <c r="GS553" s="1895">
        <v>0</v>
      </c>
      <c r="GT553" s="2086">
        <v>0</v>
      </c>
      <c r="GU553" s="2086">
        <v>2</v>
      </c>
      <c r="GV553" s="1895">
        <v>0</v>
      </c>
    </row>
    <row r="554" spans="1:204" ht="64.5" customHeight="1" x14ac:dyDescent="0.25">
      <c r="B554" s="7145"/>
      <c r="C554" s="150"/>
      <c r="D554" s="2225"/>
      <c r="E554" s="7"/>
      <c r="F554" s="151"/>
      <c r="G554" s="151"/>
      <c r="H554" s="151"/>
      <c r="I554" s="151"/>
      <c r="J554" s="151"/>
      <c r="K554" s="151"/>
      <c r="L554" s="151"/>
      <c r="M554" s="151"/>
      <c r="N554" s="37"/>
      <c r="O554" s="151"/>
      <c r="P554" s="37"/>
      <c r="Q554" s="37"/>
      <c r="R554" s="5376"/>
      <c r="S554" s="37"/>
      <c r="T554" s="37"/>
      <c r="U554" s="5389"/>
      <c r="V554" s="37"/>
      <c r="W554" s="1941">
        <v>53768358</v>
      </c>
      <c r="X554" s="1002"/>
      <c r="Y554" s="2096">
        <v>3</v>
      </c>
      <c r="Z554" s="510" t="s">
        <v>1111</v>
      </c>
      <c r="AA554" s="484" t="s">
        <v>1033</v>
      </c>
      <c r="AB554" s="511">
        <v>500</v>
      </c>
      <c r="AC554" s="511">
        <v>0</v>
      </c>
      <c r="AD554" s="512">
        <f t="shared" si="2493"/>
        <v>0</v>
      </c>
      <c r="AE554" s="511">
        <v>0</v>
      </c>
      <c r="AF554" s="512">
        <f t="shared" si="2494"/>
        <v>0</v>
      </c>
      <c r="AG554" s="511">
        <v>0</v>
      </c>
      <c r="AH554" s="512">
        <f t="shared" si="2495"/>
        <v>0</v>
      </c>
      <c r="AI554" s="511">
        <v>500</v>
      </c>
      <c r="AJ554" s="513">
        <f t="shared" si="2496"/>
        <v>1</v>
      </c>
      <c r="AK554" s="211">
        <f t="shared" si="2497"/>
        <v>1</v>
      </c>
      <c r="AL554" s="2274">
        <v>3</v>
      </c>
      <c r="AM554" s="971" t="s">
        <v>1645</v>
      </c>
      <c r="AN554" s="971" t="s">
        <v>1648</v>
      </c>
      <c r="AO554" s="971" t="s">
        <v>1646</v>
      </c>
      <c r="AP554" s="971" t="s">
        <v>1649</v>
      </c>
      <c r="AQ554" s="813">
        <v>100</v>
      </c>
      <c r="AR554" s="971" t="s">
        <v>1033</v>
      </c>
      <c r="AS554" s="971" t="s">
        <v>1434</v>
      </c>
      <c r="AT554" s="2274"/>
      <c r="AU554" s="813" t="s">
        <v>1026</v>
      </c>
      <c r="AV554" s="6435">
        <v>500</v>
      </c>
      <c r="AW554" s="6436"/>
      <c r="AX554" s="4357">
        <f t="shared" si="2498"/>
        <v>500</v>
      </c>
      <c r="AY554" s="4357">
        <f t="shared" si="2499"/>
        <v>634</v>
      </c>
      <c r="AZ554" s="4411">
        <f t="shared" si="2500"/>
        <v>-134</v>
      </c>
      <c r="BA554" s="4649">
        <f t="shared" si="2501"/>
        <v>1.268</v>
      </c>
      <c r="BB554" s="4342">
        <f t="shared" si="2413"/>
        <v>634</v>
      </c>
      <c r="BC554" s="4104">
        <f t="shared" si="2502"/>
        <v>-134</v>
      </c>
      <c r="BD554" s="1983">
        <f t="shared" si="2503"/>
        <v>1.268</v>
      </c>
      <c r="BE554" s="4926">
        <f t="shared" si="2504"/>
        <v>0</v>
      </c>
      <c r="BF554" s="6564">
        <v>500</v>
      </c>
      <c r="BG554" s="6565"/>
      <c r="BH554" s="3772">
        <f t="shared" si="2420"/>
        <v>0</v>
      </c>
      <c r="BI554" s="3772">
        <f t="shared" si="2505"/>
        <v>0</v>
      </c>
      <c r="BJ554" s="3111">
        <f t="shared" si="2506"/>
        <v>0</v>
      </c>
      <c r="BK554" s="1981" t="e">
        <f t="shared" si="2507"/>
        <v>#DIV/0!</v>
      </c>
      <c r="BL554" s="4003">
        <f t="shared" si="2281"/>
        <v>0</v>
      </c>
      <c r="BM554" s="3122">
        <f t="shared" si="2508"/>
        <v>500</v>
      </c>
      <c r="BN554" s="1983">
        <f t="shared" si="2509"/>
        <v>0</v>
      </c>
      <c r="BO554" s="3738">
        <f t="shared" si="2510"/>
        <v>0</v>
      </c>
      <c r="BP554" s="3494"/>
      <c r="BQ554" s="6900">
        <v>500</v>
      </c>
      <c r="BR554" s="6901"/>
      <c r="BS554" s="2570">
        <f t="shared" si="2511"/>
        <v>0</v>
      </c>
      <c r="BT554" s="2570">
        <f t="shared" si="2512"/>
        <v>0</v>
      </c>
      <c r="BU554" s="2987">
        <f t="shared" si="2486"/>
        <v>0</v>
      </c>
      <c r="BV554" s="1981" t="e">
        <f t="shared" si="2487"/>
        <v>#DIV/0!</v>
      </c>
      <c r="BW554" s="2292">
        <f t="shared" si="2488"/>
        <v>0</v>
      </c>
      <c r="BX554" s="2991">
        <f t="shared" si="2489"/>
        <v>500</v>
      </c>
      <c r="BY554" s="1983">
        <f t="shared" si="2490"/>
        <v>0</v>
      </c>
      <c r="BZ554" s="3151"/>
      <c r="CA554" s="6653">
        <v>500</v>
      </c>
      <c r="CB554" s="6654"/>
      <c r="CC554" s="1759">
        <v>0</v>
      </c>
      <c r="CD554" s="1759">
        <v>0</v>
      </c>
      <c r="CE554" s="2359">
        <f t="shared" si="2513"/>
        <v>0</v>
      </c>
      <c r="CF554" s="1981">
        <v>0</v>
      </c>
      <c r="CG554" s="2477">
        <f t="shared" si="2539"/>
        <v>0</v>
      </c>
      <c r="CH554" s="2387">
        <f t="shared" si="2514"/>
        <v>500</v>
      </c>
      <c r="CI554" s="1983">
        <f t="shared" si="2540"/>
        <v>0</v>
      </c>
      <c r="CJ554" s="955"/>
      <c r="CK554" s="955"/>
      <c r="CL554" s="2479"/>
      <c r="CM554" s="1729"/>
      <c r="CN554" s="1729"/>
      <c r="CO554" s="1729"/>
      <c r="CP554" s="1729"/>
      <c r="CQ554" s="1729"/>
      <c r="CR554" s="1729"/>
      <c r="CS554" s="1729"/>
      <c r="CT554" s="1729"/>
      <c r="CU554" s="1729"/>
      <c r="CV554" s="1729"/>
      <c r="CW554" s="1729"/>
      <c r="CX554" s="1729"/>
      <c r="CY554" s="5709">
        <v>500</v>
      </c>
      <c r="CZ554" s="5829"/>
      <c r="DA554" s="4627">
        <v>127</v>
      </c>
      <c r="DB554" s="4627">
        <v>127</v>
      </c>
      <c r="DC554" s="4603">
        <f t="shared" si="2541"/>
        <v>0</v>
      </c>
      <c r="DD554" s="4604">
        <v>0</v>
      </c>
      <c r="DE554" s="4603">
        <f t="shared" si="2362"/>
        <v>127</v>
      </c>
      <c r="DF554" s="4187">
        <f t="shared" si="2515"/>
        <v>373</v>
      </c>
      <c r="DG554" s="4190">
        <f t="shared" si="2542"/>
        <v>0.254</v>
      </c>
      <c r="DH554" s="5830">
        <v>500</v>
      </c>
      <c r="DI554" s="5831"/>
      <c r="DJ554" s="4981">
        <v>136</v>
      </c>
      <c r="DK554" s="4879">
        <v>136</v>
      </c>
      <c r="DL554" s="4979">
        <f t="shared" si="2516"/>
        <v>0</v>
      </c>
      <c r="DM554" s="4980">
        <v>0</v>
      </c>
      <c r="DN554" s="4533">
        <f t="shared" si="2517"/>
        <v>263</v>
      </c>
      <c r="DO554" s="4187">
        <f t="shared" si="2518"/>
        <v>237</v>
      </c>
      <c r="DP554" s="4190">
        <f t="shared" si="2543"/>
        <v>0.52600000000000002</v>
      </c>
      <c r="DQ554" s="5763">
        <v>500</v>
      </c>
      <c r="DR554" s="5832"/>
      <c r="DS554" s="4984">
        <v>237</v>
      </c>
      <c r="DT554" s="4984">
        <v>371</v>
      </c>
      <c r="DU554" s="4984">
        <f t="shared" si="2519"/>
        <v>-134</v>
      </c>
      <c r="DV554" s="4985">
        <v>0</v>
      </c>
      <c r="DW554" s="2683">
        <f t="shared" si="2520"/>
        <v>634</v>
      </c>
      <c r="DX554" s="4187">
        <f t="shared" si="2521"/>
        <v>-134</v>
      </c>
      <c r="DY554" s="4190">
        <f t="shared" si="2544"/>
        <v>1.268</v>
      </c>
      <c r="DZ554" s="5709">
        <v>500</v>
      </c>
      <c r="EA554" s="5829"/>
      <c r="EB554" s="1986">
        <v>0</v>
      </c>
      <c r="EC554" s="1986">
        <v>0</v>
      </c>
      <c r="ED554" s="1911">
        <f t="shared" si="2545"/>
        <v>0</v>
      </c>
      <c r="EE554" s="1912">
        <v>0</v>
      </c>
      <c r="EF554" s="3300">
        <f t="shared" si="2522"/>
        <v>0</v>
      </c>
      <c r="EG554" s="1911">
        <f t="shared" si="2523"/>
        <v>500</v>
      </c>
      <c r="EH554" s="1912">
        <f t="shared" si="2546"/>
        <v>0</v>
      </c>
      <c r="EI554" s="5830">
        <v>500</v>
      </c>
      <c r="EJ554" s="5831"/>
      <c r="EK554" s="3262">
        <v>0</v>
      </c>
      <c r="EL554" s="1986">
        <v>0</v>
      </c>
      <c r="EM554" s="1911">
        <f t="shared" si="2524"/>
        <v>0</v>
      </c>
      <c r="EN554" s="1912">
        <v>0</v>
      </c>
      <c r="EO554" s="3285">
        <f t="shared" si="2525"/>
        <v>0</v>
      </c>
      <c r="EP554" s="1911">
        <f t="shared" si="2526"/>
        <v>500</v>
      </c>
      <c r="EQ554" s="1912">
        <f t="shared" si="2547"/>
        <v>0</v>
      </c>
      <c r="ER554" s="5763">
        <v>500</v>
      </c>
      <c r="ES554" s="5832"/>
      <c r="ET554" s="3983">
        <v>0</v>
      </c>
      <c r="EU554" s="3983">
        <v>0</v>
      </c>
      <c r="EV554" s="1911">
        <f t="shared" si="2527"/>
        <v>0</v>
      </c>
      <c r="EW554" s="1912">
        <v>0</v>
      </c>
      <c r="EX554" s="3621">
        <f t="shared" si="2528"/>
        <v>0</v>
      </c>
      <c r="EY554" s="1911">
        <f t="shared" si="2529"/>
        <v>500</v>
      </c>
      <c r="EZ554" s="1912">
        <f t="shared" si="2548"/>
        <v>0</v>
      </c>
      <c r="FA554" s="6786">
        <v>500</v>
      </c>
      <c r="FB554" s="6877"/>
      <c r="FC554" s="2499">
        <v>0</v>
      </c>
      <c r="FD554" s="2499">
        <v>0</v>
      </c>
      <c r="FE554" s="1911">
        <f t="shared" si="2549"/>
        <v>0</v>
      </c>
      <c r="FF554" s="1912">
        <v>0</v>
      </c>
      <c r="FG554" s="2499">
        <f t="shared" si="2530"/>
        <v>0</v>
      </c>
      <c r="FH554" s="1911">
        <f t="shared" si="2531"/>
        <v>500</v>
      </c>
      <c r="FI554" s="1912">
        <f t="shared" si="2550"/>
        <v>0</v>
      </c>
      <c r="FJ554" s="6739">
        <v>500</v>
      </c>
      <c r="FK554" s="6876"/>
      <c r="FL554" s="2622">
        <v>0</v>
      </c>
      <c r="FM554" s="2623">
        <v>0</v>
      </c>
      <c r="FN554" s="1911">
        <f t="shared" si="2532"/>
        <v>0</v>
      </c>
      <c r="FO554" s="1912">
        <v>0</v>
      </c>
      <c r="FP554" s="2587">
        <f t="shared" si="2533"/>
        <v>0</v>
      </c>
      <c r="FQ554" s="1911">
        <f t="shared" si="2534"/>
        <v>500</v>
      </c>
      <c r="FR554" s="1912">
        <f t="shared" si="2551"/>
        <v>0</v>
      </c>
      <c r="FS554" s="6786">
        <v>500</v>
      </c>
      <c r="FT554" s="6877"/>
      <c r="FU554" s="2499">
        <v>0</v>
      </c>
      <c r="FV554" s="2499">
        <v>0</v>
      </c>
      <c r="FW554" s="1911">
        <f t="shared" si="2535"/>
        <v>0</v>
      </c>
      <c r="FX554" s="1912">
        <v>0</v>
      </c>
      <c r="FY554" s="2587">
        <f t="shared" si="2536"/>
        <v>0</v>
      </c>
      <c r="FZ554" s="1911">
        <f t="shared" si="2537"/>
        <v>500</v>
      </c>
      <c r="GA554" s="1912">
        <f t="shared" si="2552"/>
        <v>0</v>
      </c>
      <c r="GB554" s="3169">
        <f t="shared" si="2538"/>
        <v>0</v>
      </c>
      <c r="GC554" s="2219">
        <v>0</v>
      </c>
      <c r="GD554" s="1895">
        <v>1</v>
      </c>
      <c r="GE554" s="2079" t="s">
        <v>295</v>
      </c>
      <c r="GF554" s="2079" t="s">
        <v>296</v>
      </c>
      <c r="GG554" s="2079" t="s">
        <v>29</v>
      </c>
      <c r="GH554" s="2079" t="s">
        <v>16</v>
      </c>
      <c r="GI554" s="2079" t="s">
        <v>16</v>
      </c>
      <c r="GJ554" s="2079" t="s">
        <v>16</v>
      </c>
      <c r="GK554" s="2079" t="s">
        <v>16</v>
      </c>
      <c r="GL554" s="2096">
        <v>3</v>
      </c>
      <c r="GM554" s="510" t="s">
        <v>1111</v>
      </c>
      <c r="GN554" s="484" t="s">
        <v>1033</v>
      </c>
      <c r="GO554" s="511">
        <v>500</v>
      </c>
      <c r="GP554" s="511">
        <v>0</v>
      </c>
      <c r="GQ554" s="2086">
        <v>0</v>
      </c>
      <c r="GR554" s="2086">
        <v>0</v>
      </c>
      <c r="GS554" s="1895">
        <v>0</v>
      </c>
      <c r="GT554" s="2086">
        <v>0</v>
      </c>
      <c r="GU554" s="2086">
        <v>500</v>
      </c>
      <c r="GV554" s="1895">
        <v>0</v>
      </c>
    </row>
    <row r="555" spans="1:204" ht="38.25" customHeight="1" x14ac:dyDescent="0.25">
      <c r="B555" s="7145"/>
      <c r="C555" s="150"/>
      <c r="D555" s="2225"/>
      <c r="E555" s="7"/>
      <c r="F555" s="151"/>
      <c r="G555" s="151"/>
      <c r="H555" s="151"/>
      <c r="I555" s="151"/>
      <c r="J555" s="151"/>
      <c r="K555" s="151"/>
      <c r="L555" s="151"/>
      <c r="M555" s="151"/>
      <c r="N555" s="37"/>
      <c r="O555" s="151"/>
      <c r="P555" s="37"/>
      <c r="Q555" s="37"/>
      <c r="R555" s="5376"/>
      <c r="S555" s="37"/>
      <c r="T555" s="37"/>
      <c r="U555" s="5389"/>
      <c r="V555" s="37"/>
      <c r="W555" s="1941">
        <v>53768358</v>
      </c>
      <c r="X555" s="1002"/>
      <c r="Y555" s="2096">
        <v>4</v>
      </c>
      <c r="Z555" s="510" t="s">
        <v>1112</v>
      </c>
      <c r="AA555" s="484" t="s">
        <v>811</v>
      </c>
      <c r="AB555" s="511">
        <v>500</v>
      </c>
      <c r="AC555" s="511">
        <v>125</v>
      </c>
      <c r="AD555" s="512">
        <f t="shared" si="2493"/>
        <v>0.25</v>
      </c>
      <c r="AE555" s="511">
        <v>125</v>
      </c>
      <c r="AF555" s="512">
        <f t="shared" si="2494"/>
        <v>0.25</v>
      </c>
      <c r="AG555" s="511">
        <v>125</v>
      </c>
      <c r="AH555" s="512">
        <f t="shared" si="2495"/>
        <v>0.25</v>
      </c>
      <c r="AI555" s="511">
        <v>125</v>
      </c>
      <c r="AJ555" s="513">
        <f t="shared" si="2496"/>
        <v>0.25</v>
      </c>
      <c r="AK555" s="947">
        <f t="shared" si="2497"/>
        <v>1</v>
      </c>
      <c r="AL555" s="2302">
        <v>4</v>
      </c>
      <c r="AM555" s="969" t="s">
        <v>1650</v>
      </c>
      <c r="AN555" s="970" t="s">
        <v>1652</v>
      </c>
      <c r="AO555" s="969" t="s">
        <v>1651</v>
      </c>
      <c r="AP555" s="970" t="s">
        <v>1653</v>
      </c>
      <c r="AQ555" s="813">
        <v>100</v>
      </c>
      <c r="AR555" s="969" t="s">
        <v>811</v>
      </c>
      <c r="AS555" s="969" t="s">
        <v>753</v>
      </c>
      <c r="AT555" s="2274"/>
      <c r="AU555" s="813" t="s">
        <v>1026</v>
      </c>
      <c r="AV555" s="6435">
        <v>500</v>
      </c>
      <c r="AW555" s="6436"/>
      <c r="AX555" s="4357">
        <f t="shared" si="2498"/>
        <v>125</v>
      </c>
      <c r="AY555" s="4357">
        <f t="shared" si="2499"/>
        <v>103</v>
      </c>
      <c r="AZ555" s="4411">
        <f t="shared" si="2500"/>
        <v>22</v>
      </c>
      <c r="BA555" s="4546">
        <f t="shared" si="2501"/>
        <v>0.82399999999999995</v>
      </c>
      <c r="BB555" s="4342">
        <f t="shared" si="2413"/>
        <v>373</v>
      </c>
      <c r="BC555" s="4104">
        <f t="shared" si="2502"/>
        <v>127</v>
      </c>
      <c r="BD555" s="1982">
        <f t="shared" si="2503"/>
        <v>0.746</v>
      </c>
      <c r="BE555" s="4926">
        <f t="shared" si="2504"/>
        <v>0</v>
      </c>
      <c r="BF555" s="6564">
        <v>500</v>
      </c>
      <c r="BG555" s="6565"/>
      <c r="BH555" s="3772">
        <f t="shared" si="2420"/>
        <v>125</v>
      </c>
      <c r="BI555" s="3772">
        <f t="shared" si="2505"/>
        <v>81</v>
      </c>
      <c r="BJ555" s="3111">
        <f t="shared" si="2506"/>
        <v>44</v>
      </c>
      <c r="BK555" s="1982">
        <f t="shared" si="2507"/>
        <v>0.64800000000000002</v>
      </c>
      <c r="BL555" s="4003">
        <f t="shared" si="2281"/>
        <v>270</v>
      </c>
      <c r="BM555" s="3122">
        <f t="shared" si="2508"/>
        <v>230</v>
      </c>
      <c r="BN555" s="1982">
        <f t="shared" si="2509"/>
        <v>0.54</v>
      </c>
      <c r="BO555" s="3738">
        <f t="shared" si="2510"/>
        <v>0</v>
      </c>
      <c r="BP555" s="3494"/>
      <c r="BQ555" s="6900">
        <v>500</v>
      </c>
      <c r="BR555" s="6901"/>
      <c r="BS555" s="2570">
        <f t="shared" si="2511"/>
        <v>125</v>
      </c>
      <c r="BT555" s="2570">
        <f t="shared" si="2512"/>
        <v>96</v>
      </c>
      <c r="BU555" s="2987">
        <f t="shared" si="2486"/>
        <v>29</v>
      </c>
      <c r="BV555" s="1982">
        <f t="shared" si="2487"/>
        <v>0.76800000000000002</v>
      </c>
      <c r="BW555" s="2292">
        <f t="shared" si="2488"/>
        <v>189</v>
      </c>
      <c r="BX555" s="2991">
        <f t="shared" si="2489"/>
        <v>311</v>
      </c>
      <c r="BY555" s="1982">
        <f t="shared" si="2490"/>
        <v>0.378</v>
      </c>
      <c r="BZ555" s="3151"/>
      <c r="CA555" s="6653">
        <v>500</v>
      </c>
      <c r="CB555" s="6654"/>
      <c r="CC555" s="1759">
        <v>125</v>
      </c>
      <c r="CD555" s="1759">
        <v>93</v>
      </c>
      <c r="CE555" s="2359">
        <f t="shared" si="2513"/>
        <v>32</v>
      </c>
      <c r="CF555" s="1982">
        <f t="shared" ref="CF555" si="2553">CD555/CC555</f>
        <v>0.74399999999999999</v>
      </c>
      <c r="CG555" s="2477">
        <f t="shared" si="2539"/>
        <v>93</v>
      </c>
      <c r="CH555" s="2387">
        <f t="shared" si="2514"/>
        <v>407</v>
      </c>
      <c r="CI555" s="1982">
        <f t="shared" si="2540"/>
        <v>0.186</v>
      </c>
      <c r="CJ555" s="2479"/>
      <c r="CK555" s="942"/>
      <c r="CL555" s="2479"/>
      <c r="CM555" s="1729"/>
      <c r="CN555" s="1729"/>
      <c r="CO555" s="1729"/>
      <c r="CP555" s="1729"/>
      <c r="CQ555" s="1729"/>
      <c r="CR555" s="1729"/>
      <c r="CS555" s="1729"/>
      <c r="CT555" s="1729"/>
      <c r="CU555" s="1729"/>
      <c r="CV555" s="1729"/>
      <c r="CW555" s="1729"/>
      <c r="CX555" s="1729"/>
      <c r="CY555" s="5709">
        <v>500</v>
      </c>
      <c r="CZ555" s="5829"/>
      <c r="DA555" s="4627">
        <v>42</v>
      </c>
      <c r="DB555" s="4627">
        <v>56</v>
      </c>
      <c r="DC555" s="4603">
        <f t="shared" si="2541"/>
        <v>-14</v>
      </c>
      <c r="DD555" s="4604">
        <f t="shared" ref="DD555" si="2554">DB555/DA555</f>
        <v>1.3333333333333333</v>
      </c>
      <c r="DE555" s="4603">
        <f t="shared" si="2362"/>
        <v>326</v>
      </c>
      <c r="DF555" s="4187">
        <f t="shared" si="2515"/>
        <v>174</v>
      </c>
      <c r="DG555" s="4190">
        <f t="shared" si="2542"/>
        <v>0.65200000000000002</v>
      </c>
      <c r="DH555" s="5830">
        <v>500</v>
      </c>
      <c r="DI555" s="5831"/>
      <c r="DJ555" s="4981">
        <v>42</v>
      </c>
      <c r="DK555" s="4879">
        <v>36</v>
      </c>
      <c r="DL555" s="4979">
        <f t="shared" si="2516"/>
        <v>6</v>
      </c>
      <c r="DM555" s="4980">
        <f t="shared" ref="DM555" si="2555">DK555/DJ555</f>
        <v>0.8571428571428571</v>
      </c>
      <c r="DN555" s="4533">
        <f t="shared" si="2517"/>
        <v>362</v>
      </c>
      <c r="DO555" s="4187">
        <f t="shared" si="2518"/>
        <v>138</v>
      </c>
      <c r="DP555" s="4190">
        <f t="shared" si="2543"/>
        <v>0.72399999999999998</v>
      </c>
      <c r="DQ555" s="5763">
        <v>500</v>
      </c>
      <c r="DR555" s="5832"/>
      <c r="DS555" s="4984">
        <v>41</v>
      </c>
      <c r="DT555" s="4984">
        <v>11</v>
      </c>
      <c r="DU555" s="4984">
        <f t="shared" si="2519"/>
        <v>30</v>
      </c>
      <c r="DV555" s="4985">
        <f t="shared" ref="DV555" si="2556">DT555/DS555</f>
        <v>0.26829268292682928</v>
      </c>
      <c r="DW555" s="2683">
        <f t="shared" si="2520"/>
        <v>373</v>
      </c>
      <c r="DX555" s="4187">
        <f t="shared" si="2521"/>
        <v>127</v>
      </c>
      <c r="DY555" s="4190">
        <f t="shared" si="2544"/>
        <v>0.746</v>
      </c>
      <c r="DZ555" s="5709">
        <v>500</v>
      </c>
      <c r="EA555" s="5829"/>
      <c r="EB555" s="1986">
        <v>42</v>
      </c>
      <c r="EC555" s="1986">
        <v>26</v>
      </c>
      <c r="ED555" s="1911">
        <f t="shared" si="2545"/>
        <v>16</v>
      </c>
      <c r="EE555" s="1912">
        <f t="shared" ref="EE555" si="2557">EC555/EB555</f>
        <v>0.61904761904761907</v>
      </c>
      <c r="EF555" s="3300">
        <f t="shared" si="2522"/>
        <v>215</v>
      </c>
      <c r="EG555" s="1911">
        <f t="shared" si="2523"/>
        <v>285</v>
      </c>
      <c r="EH555" s="1912">
        <f t="shared" si="2546"/>
        <v>0.43</v>
      </c>
      <c r="EI555" s="5830">
        <v>500</v>
      </c>
      <c r="EJ555" s="5831"/>
      <c r="EK555" s="3262">
        <v>42</v>
      </c>
      <c r="EL555" s="1986">
        <v>32</v>
      </c>
      <c r="EM555" s="1911">
        <f t="shared" si="2524"/>
        <v>10</v>
      </c>
      <c r="EN555" s="1912">
        <f t="shared" ref="EN555" si="2558">EL555/EK555</f>
        <v>0.76190476190476186</v>
      </c>
      <c r="EO555" s="3285">
        <f t="shared" si="2525"/>
        <v>247</v>
      </c>
      <c r="EP555" s="1911">
        <f t="shared" si="2526"/>
        <v>253</v>
      </c>
      <c r="EQ555" s="1912">
        <f t="shared" si="2547"/>
        <v>0.49399999999999999</v>
      </c>
      <c r="ER555" s="5763">
        <v>500</v>
      </c>
      <c r="ES555" s="5832"/>
      <c r="ET555" s="3983">
        <v>41</v>
      </c>
      <c r="EU555" s="3983">
        <v>23</v>
      </c>
      <c r="EV555" s="1911">
        <f t="shared" si="2527"/>
        <v>18</v>
      </c>
      <c r="EW555" s="1912">
        <f t="shared" ref="EW555" si="2559">EU555/ET555</f>
        <v>0.56097560975609762</v>
      </c>
      <c r="EX555" s="3621">
        <f t="shared" si="2528"/>
        <v>270</v>
      </c>
      <c r="EY555" s="1911">
        <f t="shared" si="2529"/>
        <v>230</v>
      </c>
      <c r="EZ555" s="1912">
        <f t="shared" si="2548"/>
        <v>0.54</v>
      </c>
      <c r="FA555" s="6786">
        <v>500</v>
      </c>
      <c r="FB555" s="6877"/>
      <c r="FC555" s="2499">
        <v>42</v>
      </c>
      <c r="FD555" s="2499">
        <v>38</v>
      </c>
      <c r="FE555" s="1911">
        <f t="shared" si="2549"/>
        <v>4</v>
      </c>
      <c r="FF555" s="1912">
        <f t="shared" ref="FF555:FF564" si="2560">FD555/FC555</f>
        <v>0.90476190476190477</v>
      </c>
      <c r="FG555" s="2499">
        <f t="shared" si="2530"/>
        <v>131</v>
      </c>
      <c r="FH555" s="1911">
        <f t="shared" si="2531"/>
        <v>369</v>
      </c>
      <c r="FI555" s="1912">
        <f t="shared" si="2550"/>
        <v>0.26200000000000001</v>
      </c>
      <c r="FJ555" s="6739">
        <v>500</v>
      </c>
      <c r="FK555" s="6876"/>
      <c r="FL555" s="2622">
        <v>42</v>
      </c>
      <c r="FM555" s="2623">
        <v>9</v>
      </c>
      <c r="FN555" s="1911">
        <f t="shared" si="2532"/>
        <v>33</v>
      </c>
      <c r="FO555" s="1912">
        <f t="shared" ref="FO555:FO564" si="2561">FM555/FL555</f>
        <v>0.21428571428571427</v>
      </c>
      <c r="FP555" s="2587">
        <f t="shared" si="2533"/>
        <v>140</v>
      </c>
      <c r="FQ555" s="1911">
        <f t="shared" si="2534"/>
        <v>360</v>
      </c>
      <c r="FR555" s="1912">
        <f t="shared" si="2551"/>
        <v>0.28000000000000003</v>
      </c>
      <c r="FS555" s="6786">
        <v>500</v>
      </c>
      <c r="FT555" s="6877"/>
      <c r="FU555" s="2499">
        <v>41</v>
      </c>
      <c r="FV555" s="2499">
        <v>49</v>
      </c>
      <c r="FW555" s="1911">
        <f t="shared" si="2535"/>
        <v>-8</v>
      </c>
      <c r="FX555" s="1912">
        <f t="shared" ref="FX555:FX564" si="2562">FV555/FU555</f>
        <v>1.1951219512195121</v>
      </c>
      <c r="FY555" s="2587">
        <f t="shared" si="2536"/>
        <v>189</v>
      </c>
      <c r="FZ555" s="1911">
        <f t="shared" si="2537"/>
        <v>311</v>
      </c>
      <c r="GA555" s="1912">
        <f t="shared" si="2552"/>
        <v>0.378</v>
      </c>
      <c r="GB555" s="3169">
        <f t="shared" si="2538"/>
        <v>5.1999999999999991E-2</v>
      </c>
      <c r="GC555" s="2219">
        <v>0</v>
      </c>
      <c r="GD555" s="1895">
        <v>1</v>
      </c>
      <c r="GE555" s="2079" t="s">
        <v>295</v>
      </c>
      <c r="GF555" s="2079" t="s">
        <v>296</v>
      </c>
      <c r="GG555" s="2079" t="s">
        <v>29</v>
      </c>
      <c r="GH555" s="2079" t="s">
        <v>16</v>
      </c>
      <c r="GI555" s="2079" t="s">
        <v>16</v>
      </c>
      <c r="GJ555" s="2079" t="s">
        <v>16</v>
      </c>
      <c r="GK555" s="2079" t="s">
        <v>16</v>
      </c>
      <c r="GL555" s="2096">
        <v>4</v>
      </c>
      <c r="GM555" s="510" t="s">
        <v>1112</v>
      </c>
      <c r="GN555" s="484" t="s">
        <v>811</v>
      </c>
      <c r="GO555" s="511">
        <v>500</v>
      </c>
      <c r="GP555" s="511">
        <v>125</v>
      </c>
      <c r="GQ555" s="2086">
        <v>93</v>
      </c>
      <c r="GR555" s="2086">
        <v>32</v>
      </c>
      <c r="GS555" s="1895">
        <v>0.74399999999999999</v>
      </c>
      <c r="GT555" s="2086">
        <v>93</v>
      </c>
      <c r="GU555" s="2086">
        <v>407</v>
      </c>
      <c r="GV555" s="1895">
        <v>0.186</v>
      </c>
    </row>
    <row r="556" spans="1:204" ht="63.75" customHeight="1" x14ac:dyDescent="0.25">
      <c r="B556" s="7145"/>
      <c r="C556" s="150"/>
      <c r="D556" s="2225"/>
      <c r="E556" s="7"/>
      <c r="F556" s="151"/>
      <c r="G556" s="151"/>
      <c r="H556" s="151"/>
      <c r="I556" s="151"/>
      <c r="J556" s="151"/>
      <c r="K556" s="151"/>
      <c r="L556" s="151"/>
      <c r="M556" s="151"/>
      <c r="N556" s="37"/>
      <c r="O556" s="151"/>
      <c r="P556" s="37"/>
      <c r="Q556" s="37"/>
      <c r="R556" s="5376"/>
      <c r="S556" s="37"/>
      <c r="T556" s="37"/>
      <c r="U556" s="5389"/>
      <c r="V556" s="37"/>
      <c r="W556" s="1941">
        <v>53768358</v>
      </c>
      <c r="X556" s="1002"/>
      <c r="Y556" s="2096">
        <v>5</v>
      </c>
      <c r="Z556" s="510" t="s">
        <v>1113</v>
      </c>
      <c r="AA556" s="484" t="s">
        <v>1033</v>
      </c>
      <c r="AB556" s="511">
        <v>1800</v>
      </c>
      <c r="AC556" s="511">
        <v>0</v>
      </c>
      <c r="AD556" s="512">
        <f t="shared" si="2493"/>
        <v>0</v>
      </c>
      <c r="AE556" s="511">
        <v>1800</v>
      </c>
      <c r="AF556" s="512">
        <f t="shared" si="2494"/>
        <v>1</v>
      </c>
      <c r="AG556" s="511">
        <v>0</v>
      </c>
      <c r="AH556" s="512">
        <f t="shared" si="2495"/>
        <v>0</v>
      </c>
      <c r="AI556" s="511">
        <v>0</v>
      </c>
      <c r="AJ556" s="513">
        <f t="shared" si="2496"/>
        <v>0</v>
      </c>
      <c r="AK556" s="947">
        <f t="shared" si="2497"/>
        <v>1</v>
      </c>
      <c r="AL556" s="2302">
        <v>5</v>
      </c>
      <c r="AM556" s="969" t="s">
        <v>1654</v>
      </c>
      <c r="AN556" s="969" t="s">
        <v>1656</v>
      </c>
      <c r="AO556" s="969" t="s">
        <v>1655</v>
      </c>
      <c r="AP556" s="969" t="s">
        <v>1657</v>
      </c>
      <c r="AQ556" s="813">
        <v>100</v>
      </c>
      <c r="AR556" s="969" t="s">
        <v>1033</v>
      </c>
      <c r="AS556" s="969" t="s">
        <v>753</v>
      </c>
      <c r="AT556" s="2274"/>
      <c r="AU556" s="813" t="s">
        <v>1026</v>
      </c>
      <c r="AV556" s="6435">
        <v>1800</v>
      </c>
      <c r="AW556" s="6436"/>
      <c r="AX556" s="4357">
        <f t="shared" si="2498"/>
        <v>0</v>
      </c>
      <c r="AY556" s="4357">
        <f t="shared" si="2499"/>
        <v>0</v>
      </c>
      <c r="AZ556" s="4411">
        <f t="shared" si="2500"/>
        <v>0</v>
      </c>
      <c r="BA556" s="4649" t="e">
        <f t="shared" si="2501"/>
        <v>#DIV/0!</v>
      </c>
      <c r="BB556" s="4342">
        <f t="shared" si="2413"/>
        <v>1347</v>
      </c>
      <c r="BC556" s="4104">
        <f t="shared" si="2502"/>
        <v>453</v>
      </c>
      <c r="BD556" s="1982">
        <f t="shared" si="2503"/>
        <v>0.74833333333333329</v>
      </c>
      <c r="BE556" s="4926">
        <f t="shared" si="2504"/>
        <v>0</v>
      </c>
      <c r="BF556" s="6564">
        <v>1800</v>
      </c>
      <c r="BG556" s="6565"/>
      <c r="BH556" s="3772">
        <f t="shared" si="2420"/>
        <v>0</v>
      </c>
      <c r="BI556" s="3772">
        <f t="shared" si="2505"/>
        <v>0</v>
      </c>
      <c r="BJ556" s="3111">
        <f t="shared" si="2506"/>
        <v>0</v>
      </c>
      <c r="BK556" s="1981" t="e">
        <f t="shared" si="2507"/>
        <v>#DIV/0!</v>
      </c>
      <c r="BL556" s="4003">
        <f t="shared" si="2281"/>
        <v>1347</v>
      </c>
      <c r="BM556" s="3122">
        <f t="shared" si="2508"/>
        <v>453</v>
      </c>
      <c r="BN556" s="1982">
        <f t="shared" si="2509"/>
        <v>0.74833333333333329</v>
      </c>
      <c r="BO556" s="3738">
        <f t="shared" si="2510"/>
        <v>0</v>
      </c>
      <c r="BP556" s="3494"/>
      <c r="BQ556" s="6900">
        <v>1800</v>
      </c>
      <c r="BR556" s="6901"/>
      <c r="BS556" s="2570">
        <f t="shared" si="2511"/>
        <v>1800</v>
      </c>
      <c r="BT556" s="2570">
        <f t="shared" si="2512"/>
        <v>1347</v>
      </c>
      <c r="BU556" s="2987">
        <f t="shared" si="2486"/>
        <v>453</v>
      </c>
      <c r="BV556" s="1981">
        <f t="shared" si="2487"/>
        <v>0.74833333333333329</v>
      </c>
      <c r="BW556" s="2292">
        <f t="shared" si="2488"/>
        <v>1347</v>
      </c>
      <c r="BX556" s="2991">
        <f t="shared" si="2489"/>
        <v>453</v>
      </c>
      <c r="BY556" s="1982">
        <f t="shared" si="2490"/>
        <v>0.74833333333333329</v>
      </c>
      <c r="BZ556" s="3151"/>
      <c r="CA556" s="6653">
        <v>1800</v>
      </c>
      <c r="CB556" s="6654"/>
      <c r="CC556" s="1759">
        <v>0</v>
      </c>
      <c r="CD556" s="1759">
        <v>0</v>
      </c>
      <c r="CE556" s="2359">
        <f t="shared" si="2513"/>
        <v>0</v>
      </c>
      <c r="CF556" s="1981">
        <v>0</v>
      </c>
      <c r="CG556" s="2477">
        <f t="shared" si="2539"/>
        <v>0</v>
      </c>
      <c r="CH556" s="2387">
        <f t="shared" si="2514"/>
        <v>1800</v>
      </c>
      <c r="CI556" s="1982">
        <f t="shared" si="2540"/>
        <v>0</v>
      </c>
      <c r="CJ556" s="942"/>
      <c r="CK556" s="942"/>
      <c r="CL556" s="2479"/>
      <c r="CM556" s="1729"/>
      <c r="CN556" s="1729"/>
      <c r="CO556" s="1729"/>
      <c r="CP556" s="1729"/>
      <c r="CQ556" s="1729"/>
      <c r="CR556" s="1729"/>
      <c r="CS556" s="1729"/>
      <c r="CT556" s="1729"/>
      <c r="CU556" s="1729"/>
      <c r="CV556" s="1729"/>
      <c r="CW556" s="1729"/>
      <c r="CX556" s="1729"/>
      <c r="CY556" s="5709">
        <v>1800</v>
      </c>
      <c r="CZ556" s="5829"/>
      <c r="DA556" s="4627">
        <v>0</v>
      </c>
      <c r="DB556" s="4627">
        <v>0</v>
      </c>
      <c r="DC556" s="4603">
        <f t="shared" si="2541"/>
        <v>0</v>
      </c>
      <c r="DD556" s="4604">
        <v>0</v>
      </c>
      <c r="DE556" s="4603">
        <f t="shared" si="2362"/>
        <v>1347</v>
      </c>
      <c r="DF556" s="4187">
        <f t="shared" si="2515"/>
        <v>453</v>
      </c>
      <c r="DG556" s="4190">
        <f t="shared" si="2542"/>
        <v>0.74833333333333329</v>
      </c>
      <c r="DH556" s="5830">
        <v>1800</v>
      </c>
      <c r="DI556" s="5831"/>
      <c r="DJ556" s="4981">
        <v>0</v>
      </c>
      <c r="DK556" s="4879">
        <v>0</v>
      </c>
      <c r="DL556" s="4979">
        <f t="shared" si="2516"/>
        <v>0</v>
      </c>
      <c r="DM556" s="4980">
        <v>0</v>
      </c>
      <c r="DN556" s="4533">
        <f t="shared" si="2517"/>
        <v>1347</v>
      </c>
      <c r="DO556" s="4187">
        <f t="shared" si="2518"/>
        <v>453</v>
      </c>
      <c r="DP556" s="4190">
        <f t="shared" si="2543"/>
        <v>0.74833333333333329</v>
      </c>
      <c r="DQ556" s="5763">
        <v>1800</v>
      </c>
      <c r="DR556" s="5832"/>
      <c r="DS556" s="4984">
        <v>0</v>
      </c>
      <c r="DT556" s="4984">
        <v>0</v>
      </c>
      <c r="DU556" s="4984">
        <f t="shared" si="2519"/>
        <v>0</v>
      </c>
      <c r="DV556" s="4985">
        <v>0</v>
      </c>
      <c r="DW556" s="2683">
        <f t="shared" si="2520"/>
        <v>1347</v>
      </c>
      <c r="DX556" s="4187">
        <f t="shared" si="2521"/>
        <v>453</v>
      </c>
      <c r="DY556" s="4190">
        <f t="shared" si="2544"/>
        <v>0.74833333333333329</v>
      </c>
      <c r="DZ556" s="5709">
        <v>1800</v>
      </c>
      <c r="EA556" s="5829"/>
      <c r="EB556" s="1986">
        <v>0</v>
      </c>
      <c r="EC556" s="1986">
        <v>0</v>
      </c>
      <c r="ED556" s="1911">
        <f t="shared" si="2545"/>
        <v>0</v>
      </c>
      <c r="EE556" s="1912">
        <v>0</v>
      </c>
      <c r="EF556" s="3300">
        <f t="shared" si="2522"/>
        <v>1347</v>
      </c>
      <c r="EG556" s="1911">
        <f t="shared" si="2523"/>
        <v>453</v>
      </c>
      <c r="EH556" s="1912">
        <f t="shared" si="2546"/>
        <v>0.74833333333333329</v>
      </c>
      <c r="EI556" s="5830">
        <v>1800</v>
      </c>
      <c r="EJ556" s="5831"/>
      <c r="EK556" s="3262">
        <v>0</v>
      </c>
      <c r="EL556" s="1986">
        <v>0</v>
      </c>
      <c r="EM556" s="1911">
        <f t="shared" si="2524"/>
        <v>0</v>
      </c>
      <c r="EN556" s="1912">
        <v>0</v>
      </c>
      <c r="EO556" s="3285">
        <f t="shared" si="2525"/>
        <v>1347</v>
      </c>
      <c r="EP556" s="1911">
        <f t="shared" si="2526"/>
        <v>453</v>
      </c>
      <c r="EQ556" s="1912">
        <f t="shared" si="2547"/>
        <v>0.74833333333333329</v>
      </c>
      <c r="ER556" s="5763">
        <v>1800</v>
      </c>
      <c r="ES556" s="5832"/>
      <c r="ET556" s="3983">
        <v>0</v>
      </c>
      <c r="EU556" s="3983">
        <v>0</v>
      </c>
      <c r="EV556" s="1911">
        <f t="shared" si="2527"/>
        <v>0</v>
      </c>
      <c r="EW556" s="1912">
        <v>0</v>
      </c>
      <c r="EX556" s="3621">
        <f t="shared" si="2528"/>
        <v>1347</v>
      </c>
      <c r="EY556" s="1911">
        <f t="shared" si="2529"/>
        <v>453</v>
      </c>
      <c r="EZ556" s="1912">
        <f t="shared" si="2548"/>
        <v>0.74833333333333329</v>
      </c>
      <c r="FA556" s="6786">
        <v>1800</v>
      </c>
      <c r="FB556" s="6877"/>
      <c r="FC556" s="2499">
        <v>1800</v>
      </c>
      <c r="FD556" s="2499">
        <v>1347</v>
      </c>
      <c r="FE556" s="1911">
        <f t="shared" si="2549"/>
        <v>453</v>
      </c>
      <c r="FF556" s="1912">
        <v>0</v>
      </c>
      <c r="FG556" s="2499">
        <f t="shared" si="2530"/>
        <v>1347</v>
      </c>
      <c r="FH556" s="1911">
        <f t="shared" si="2531"/>
        <v>453</v>
      </c>
      <c r="FI556" s="1912">
        <f t="shared" si="2550"/>
        <v>0.74833333333333329</v>
      </c>
      <c r="FJ556" s="6739">
        <v>1800</v>
      </c>
      <c r="FK556" s="6876"/>
      <c r="FL556" s="2622">
        <v>0</v>
      </c>
      <c r="FM556" s="2623">
        <v>0</v>
      </c>
      <c r="FN556" s="1911">
        <f t="shared" si="2532"/>
        <v>0</v>
      </c>
      <c r="FO556" s="1912">
        <v>0</v>
      </c>
      <c r="FP556" s="2587">
        <f t="shared" si="2533"/>
        <v>1347</v>
      </c>
      <c r="FQ556" s="1911">
        <f t="shared" si="2534"/>
        <v>453</v>
      </c>
      <c r="FR556" s="1912">
        <f t="shared" si="2551"/>
        <v>0.74833333333333329</v>
      </c>
      <c r="FS556" s="6786">
        <v>1800</v>
      </c>
      <c r="FT556" s="6877"/>
      <c r="FU556" s="2499">
        <v>0</v>
      </c>
      <c r="FV556" s="2499">
        <v>0</v>
      </c>
      <c r="FW556" s="1911">
        <f t="shared" si="2535"/>
        <v>0</v>
      </c>
      <c r="FX556" s="1912">
        <v>0</v>
      </c>
      <c r="FY556" s="2587">
        <f t="shared" si="2536"/>
        <v>1347</v>
      </c>
      <c r="FZ556" s="1911">
        <f t="shared" si="2537"/>
        <v>453</v>
      </c>
      <c r="GA556" s="1912">
        <f t="shared" si="2552"/>
        <v>0.74833333333333329</v>
      </c>
      <c r="GB556" s="3169">
        <f t="shared" si="2538"/>
        <v>0</v>
      </c>
      <c r="GC556" s="2219">
        <v>0</v>
      </c>
      <c r="GD556" s="1895">
        <v>1</v>
      </c>
      <c r="GE556" s="2079" t="s">
        <v>295</v>
      </c>
      <c r="GF556" s="2079" t="s">
        <v>296</v>
      </c>
      <c r="GG556" s="2079" t="s">
        <v>29</v>
      </c>
      <c r="GH556" s="2079" t="s">
        <v>16</v>
      </c>
      <c r="GI556" s="2079" t="s">
        <v>16</v>
      </c>
      <c r="GJ556" s="2079" t="s">
        <v>16</v>
      </c>
      <c r="GK556" s="2079" t="s">
        <v>16</v>
      </c>
      <c r="GL556" s="2096">
        <v>5</v>
      </c>
      <c r="GM556" s="510" t="s">
        <v>1113</v>
      </c>
      <c r="GN556" s="484" t="s">
        <v>1033</v>
      </c>
      <c r="GO556" s="511">
        <v>1800</v>
      </c>
      <c r="GP556" s="511">
        <v>0</v>
      </c>
      <c r="GQ556" s="2086">
        <v>0</v>
      </c>
      <c r="GR556" s="2086">
        <v>0</v>
      </c>
      <c r="GS556" s="1895">
        <v>0</v>
      </c>
      <c r="GT556" s="2086">
        <v>0</v>
      </c>
      <c r="GU556" s="2086">
        <v>1800</v>
      </c>
      <c r="GV556" s="1895">
        <v>0</v>
      </c>
    </row>
    <row r="557" spans="1:204" ht="76.5" x14ac:dyDescent="0.25">
      <c r="A557" s="1">
        <f>SUM(A552+1)</f>
        <v>83</v>
      </c>
      <c r="B557" s="7145"/>
      <c r="C557" s="6">
        <v>2001</v>
      </c>
      <c r="D557" s="2225">
        <v>2</v>
      </c>
      <c r="E557" s="7" t="s">
        <v>294</v>
      </c>
      <c r="F557" s="2" t="s">
        <v>295</v>
      </c>
      <c r="G557" s="2" t="s">
        <v>296</v>
      </c>
      <c r="H557" s="2" t="s">
        <v>29</v>
      </c>
      <c r="I557" s="2" t="s">
        <v>16</v>
      </c>
      <c r="J557" s="2" t="s">
        <v>16</v>
      </c>
      <c r="K557" s="2" t="s">
        <v>16</v>
      </c>
      <c r="L557" s="2" t="s">
        <v>16</v>
      </c>
      <c r="M557" s="2" t="s">
        <v>297</v>
      </c>
      <c r="N557" s="37" t="s">
        <v>633</v>
      </c>
      <c r="O557" s="2" t="s">
        <v>634</v>
      </c>
      <c r="P557" s="37" t="s">
        <v>388</v>
      </c>
      <c r="Q557" s="37" t="s">
        <v>389</v>
      </c>
      <c r="R557" s="5376" t="s">
        <v>390</v>
      </c>
      <c r="S557" s="37" t="s">
        <v>422</v>
      </c>
      <c r="T557" s="37" t="s">
        <v>425</v>
      </c>
      <c r="U557" s="5389" t="s">
        <v>640</v>
      </c>
      <c r="V557" s="37" t="s">
        <v>560</v>
      </c>
      <c r="W557" s="2567">
        <v>19456875</v>
      </c>
      <c r="X557" s="1002" t="s">
        <v>298</v>
      </c>
      <c r="Y557" s="2096">
        <v>6</v>
      </c>
      <c r="Z557" s="510" t="s">
        <v>1114</v>
      </c>
      <c r="AA557" s="484" t="s">
        <v>1026</v>
      </c>
      <c r="AB557" s="511">
        <v>4</v>
      </c>
      <c r="AC557" s="511">
        <v>1</v>
      </c>
      <c r="AD557" s="512">
        <f t="shared" si="2493"/>
        <v>0.25</v>
      </c>
      <c r="AE557" s="511">
        <v>1</v>
      </c>
      <c r="AF557" s="512">
        <f t="shared" si="2494"/>
        <v>0.25</v>
      </c>
      <c r="AG557" s="511">
        <v>1</v>
      </c>
      <c r="AH557" s="512">
        <f t="shared" si="2495"/>
        <v>0.25</v>
      </c>
      <c r="AI557" s="511">
        <v>1</v>
      </c>
      <c r="AJ557" s="513">
        <f t="shared" si="2496"/>
        <v>0.25</v>
      </c>
      <c r="AK557" s="947">
        <f t="shared" si="2497"/>
        <v>1</v>
      </c>
      <c r="AL557" s="2274">
        <v>6</v>
      </c>
      <c r="AM557" s="971" t="s">
        <v>1658</v>
      </c>
      <c r="AN557" s="971" t="s">
        <v>1660</v>
      </c>
      <c r="AO557" s="971" t="s">
        <v>1659</v>
      </c>
      <c r="AP557" s="971" t="s">
        <v>1661</v>
      </c>
      <c r="AQ557" s="813">
        <v>100</v>
      </c>
      <c r="AR557" s="971" t="s">
        <v>1026</v>
      </c>
      <c r="AS557" s="971" t="s">
        <v>753</v>
      </c>
      <c r="AT557" s="2274"/>
      <c r="AU557" s="813" t="s">
        <v>1026</v>
      </c>
      <c r="AV557" s="6435">
        <v>4</v>
      </c>
      <c r="AW557" s="6436"/>
      <c r="AX557" s="4357">
        <f t="shared" si="2498"/>
        <v>1</v>
      </c>
      <c r="AY557" s="4357">
        <f t="shared" si="2499"/>
        <v>1</v>
      </c>
      <c r="AZ557" s="4411">
        <f t="shared" si="2500"/>
        <v>0</v>
      </c>
      <c r="BA557" s="4546">
        <f t="shared" si="2501"/>
        <v>1</v>
      </c>
      <c r="BB557" s="4342">
        <f t="shared" si="2413"/>
        <v>4</v>
      </c>
      <c r="BC557" s="4104">
        <f t="shared" si="2502"/>
        <v>0</v>
      </c>
      <c r="BD557" s="1983">
        <f t="shared" si="2503"/>
        <v>1</v>
      </c>
      <c r="BE557" s="4926">
        <f t="shared" si="2504"/>
        <v>0</v>
      </c>
      <c r="BF557" s="6564">
        <v>4</v>
      </c>
      <c r="BG557" s="6565"/>
      <c r="BH557" s="3772">
        <f t="shared" si="2420"/>
        <v>1</v>
      </c>
      <c r="BI557" s="3772">
        <f t="shared" si="2505"/>
        <v>1</v>
      </c>
      <c r="BJ557" s="3111">
        <f t="shared" si="2506"/>
        <v>0</v>
      </c>
      <c r="BK557" s="1982">
        <f t="shared" si="2507"/>
        <v>1</v>
      </c>
      <c r="BL557" s="4003">
        <f t="shared" si="2281"/>
        <v>3</v>
      </c>
      <c r="BM557" s="3122">
        <f t="shared" si="2508"/>
        <v>1</v>
      </c>
      <c r="BN557" s="1983">
        <f t="shared" si="2509"/>
        <v>0.75</v>
      </c>
      <c r="BO557" s="3738">
        <f t="shared" si="2510"/>
        <v>0</v>
      </c>
      <c r="BP557" s="3494"/>
      <c r="BQ557" s="6900">
        <v>4</v>
      </c>
      <c r="BR557" s="6901"/>
      <c r="BS557" s="2570">
        <f t="shared" si="2511"/>
        <v>1</v>
      </c>
      <c r="BT557" s="2570">
        <f t="shared" si="2512"/>
        <v>1</v>
      </c>
      <c r="BU557" s="2987">
        <f t="shared" si="2486"/>
        <v>0</v>
      </c>
      <c r="BV557" s="1982">
        <f t="shared" si="2487"/>
        <v>1</v>
      </c>
      <c r="BW557" s="2292">
        <f t="shared" si="2488"/>
        <v>2</v>
      </c>
      <c r="BX557" s="2991">
        <f t="shared" si="2489"/>
        <v>2</v>
      </c>
      <c r="BY557" s="1983">
        <f t="shared" si="2490"/>
        <v>0.5</v>
      </c>
      <c r="BZ557" s="3151"/>
      <c r="CA557" s="6653">
        <v>4</v>
      </c>
      <c r="CB557" s="6654"/>
      <c r="CC557" s="1759">
        <v>1</v>
      </c>
      <c r="CD557" s="1759">
        <v>1</v>
      </c>
      <c r="CE557" s="2359">
        <f t="shared" si="2513"/>
        <v>0</v>
      </c>
      <c r="CF557" s="1982">
        <f t="shared" ref="CF557" si="2563">CD557/CC557</f>
        <v>1</v>
      </c>
      <c r="CG557" s="2477">
        <f t="shared" si="2539"/>
        <v>1</v>
      </c>
      <c r="CH557" s="2387">
        <f t="shared" si="2514"/>
        <v>3</v>
      </c>
      <c r="CI557" s="1983">
        <f t="shared" si="2540"/>
        <v>0.25</v>
      </c>
      <c r="CJ557" s="955"/>
      <c r="CK557" s="955"/>
      <c r="CL557" s="2479"/>
      <c r="CM557" s="1729"/>
      <c r="CN557" s="1729"/>
      <c r="CO557" s="1729"/>
      <c r="CP557" s="1729"/>
      <c r="CQ557" s="1729"/>
      <c r="CR557" s="1729"/>
      <c r="CS557" s="1729"/>
      <c r="CT557" s="1729"/>
      <c r="CU557" s="1729"/>
      <c r="CV557" s="1729"/>
      <c r="CW557" s="1729"/>
      <c r="CX557" s="1729"/>
      <c r="CY557" s="5709">
        <v>4</v>
      </c>
      <c r="CZ557" s="5829"/>
      <c r="DA557" s="4627">
        <v>1</v>
      </c>
      <c r="DB557" s="4628">
        <v>1</v>
      </c>
      <c r="DC557" s="4603">
        <f t="shared" si="2541"/>
        <v>0</v>
      </c>
      <c r="DD557" s="4604">
        <v>0</v>
      </c>
      <c r="DE557" s="4603">
        <f t="shared" si="2362"/>
        <v>4</v>
      </c>
      <c r="DF557" s="4187">
        <f t="shared" si="2515"/>
        <v>0</v>
      </c>
      <c r="DG557" s="4190">
        <f t="shared" si="2542"/>
        <v>1</v>
      </c>
      <c r="DH557" s="5830">
        <v>4</v>
      </c>
      <c r="DI557" s="5831"/>
      <c r="DJ557" s="4981">
        <v>0</v>
      </c>
      <c r="DK557" s="4879">
        <v>0</v>
      </c>
      <c r="DL557" s="4979">
        <f t="shared" si="2516"/>
        <v>0</v>
      </c>
      <c r="DM557" s="4980">
        <v>0</v>
      </c>
      <c r="DN557" s="4533">
        <f t="shared" si="2517"/>
        <v>4</v>
      </c>
      <c r="DO557" s="4187">
        <f t="shared" si="2518"/>
        <v>0</v>
      </c>
      <c r="DP557" s="4190">
        <f t="shared" si="2543"/>
        <v>1</v>
      </c>
      <c r="DQ557" s="5763">
        <v>4</v>
      </c>
      <c r="DR557" s="5832"/>
      <c r="DS557" s="4984">
        <v>0</v>
      </c>
      <c r="DT557" s="4984">
        <v>0</v>
      </c>
      <c r="DU557" s="4984">
        <f t="shared" si="2519"/>
        <v>0</v>
      </c>
      <c r="DV557" s="4985" t="e">
        <f t="shared" ref="DV557" si="2564">DT557/DS557</f>
        <v>#DIV/0!</v>
      </c>
      <c r="DW557" s="2683">
        <f t="shared" si="2520"/>
        <v>4</v>
      </c>
      <c r="DX557" s="4187">
        <f t="shared" si="2521"/>
        <v>0</v>
      </c>
      <c r="DY557" s="4190">
        <f t="shared" si="2544"/>
        <v>1</v>
      </c>
      <c r="DZ557" s="5709">
        <v>4</v>
      </c>
      <c r="EA557" s="5829"/>
      <c r="EB557" s="1986">
        <v>0</v>
      </c>
      <c r="EC557" s="3259">
        <v>0</v>
      </c>
      <c r="ED557" s="1911">
        <f t="shared" si="2545"/>
        <v>0</v>
      </c>
      <c r="EE557" s="1912">
        <v>0</v>
      </c>
      <c r="EF557" s="3300">
        <f t="shared" si="2522"/>
        <v>2</v>
      </c>
      <c r="EG557" s="1911">
        <f t="shared" si="2523"/>
        <v>2</v>
      </c>
      <c r="EH557" s="1912">
        <f t="shared" si="2546"/>
        <v>0.5</v>
      </c>
      <c r="EI557" s="5830">
        <v>4</v>
      </c>
      <c r="EJ557" s="5831"/>
      <c r="EK557" s="3262">
        <v>0</v>
      </c>
      <c r="EL557" s="1986">
        <v>0</v>
      </c>
      <c r="EM557" s="1911">
        <f t="shared" si="2524"/>
        <v>0</v>
      </c>
      <c r="EN557" s="1912">
        <v>0</v>
      </c>
      <c r="EO557" s="3285">
        <f t="shared" si="2525"/>
        <v>2</v>
      </c>
      <c r="EP557" s="1911">
        <f t="shared" si="2526"/>
        <v>2</v>
      </c>
      <c r="EQ557" s="1912">
        <f t="shared" si="2547"/>
        <v>0.5</v>
      </c>
      <c r="ER557" s="5763">
        <v>4</v>
      </c>
      <c r="ES557" s="5832"/>
      <c r="ET557" s="3983">
        <v>1</v>
      </c>
      <c r="EU557" s="3983">
        <v>1</v>
      </c>
      <c r="EV557" s="1911">
        <f t="shared" si="2527"/>
        <v>0</v>
      </c>
      <c r="EW557" s="1912">
        <f t="shared" ref="EW557" si="2565">EU557/ET557</f>
        <v>1</v>
      </c>
      <c r="EX557" s="3621">
        <f t="shared" si="2528"/>
        <v>3</v>
      </c>
      <c r="EY557" s="1911">
        <f t="shared" si="2529"/>
        <v>1</v>
      </c>
      <c r="EZ557" s="1912">
        <f t="shared" si="2548"/>
        <v>0.75</v>
      </c>
      <c r="FA557" s="6786">
        <v>4</v>
      </c>
      <c r="FB557" s="6877"/>
      <c r="FC557" s="2574">
        <v>1</v>
      </c>
      <c r="FD557" s="2574">
        <v>1</v>
      </c>
      <c r="FE557" s="1911">
        <f t="shared" si="2549"/>
        <v>0</v>
      </c>
      <c r="FF557" s="1912">
        <v>0</v>
      </c>
      <c r="FG557" s="2499">
        <f t="shared" si="2530"/>
        <v>2</v>
      </c>
      <c r="FH557" s="1911">
        <f t="shared" si="2531"/>
        <v>2</v>
      </c>
      <c r="FI557" s="1912">
        <f t="shared" si="2550"/>
        <v>0.5</v>
      </c>
      <c r="FJ557" s="6739">
        <v>4</v>
      </c>
      <c r="FK557" s="6876"/>
      <c r="FL557" s="2622">
        <v>0</v>
      </c>
      <c r="FM557" s="2623">
        <v>0</v>
      </c>
      <c r="FN557" s="1911">
        <f t="shared" si="2532"/>
        <v>0</v>
      </c>
      <c r="FO557" s="1912">
        <v>0</v>
      </c>
      <c r="FP557" s="2587">
        <f t="shared" si="2533"/>
        <v>2</v>
      </c>
      <c r="FQ557" s="1911">
        <f t="shared" si="2534"/>
        <v>2</v>
      </c>
      <c r="FR557" s="1912">
        <f t="shared" si="2551"/>
        <v>0.5</v>
      </c>
      <c r="FS557" s="6786">
        <v>4</v>
      </c>
      <c r="FT557" s="6877"/>
      <c r="FU557" s="2499">
        <v>0</v>
      </c>
      <c r="FV557" s="2499">
        <v>0</v>
      </c>
      <c r="FW557" s="1911">
        <f t="shared" si="2535"/>
        <v>0</v>
      </c>
      <c r="FX557" s="1912" t="e">
        <f t="shared" si="2562"/>
        <v>#DIV/0!</v>
      </c>
      <c r="FY557" s="2587">
        <f t="shared" si="2536"/>
        <v>2</v>
      </c>
      <c r="FZ557" s="1911">
        <f t="shared" si="2537"/>
        <v>2</v>
      </c>
      <c r="GA557" s="1912">
        <f t="shared" si="2552"/>
        <v>0.5</v>
      </c>
      <c r="GB557" s="3169">
        <f t="shared" si="2538"/>
        <v>0</v>
      </c>
      <c r="GC557" s="2219">
        <v>0</v>
      </c>
      <c r="GD557" s="1895">
        <v>1</v>
      </c>
      <c r="GE557" s="1952" t="s">
        <v>295</v>
      </c>
      <c r="GF557" s="1952" t="s">
        <v>296</v>
      </c>
      <c r="GG557" s="1952" t="s">
        <v>29</v>
      </c>
      <c r="GH557" s="1952" t="s">
        <v>16</v>
      </c>
      <c r="GI557" s="1952" t="s">
        <v>16</v>
      </c>
      <c r="GJ557" s="1952" t="s">
        <v>16</v>
      </c>
      <c r="GK557" s="1952" t="s">
        <v>16</v>
      </c>
      <c r="GL557" s="2096">
        <v>6</v>
      </c>
      <c r="GM557" s="510" t="s">
        <v>1114</v>
      </c>
      <c r="GN557" s="484" t="s">
        <v>1026</v>
      </c>
      <c r="GO557" s="511">
        <v>4</v>
      </c>
      <c r="GP557" s="511">
        <v>1</v>
      </c>
      <c r="GQ557" s="2086">
        <v>1</v>
      </c>
      <c r="GR557" s="2086">
        <v>0</v>
      </c>
      <c r="GS557" s="1895">
        <v>1</v>
      </c>
      <c r="GT557" s="2086">
        <v>1</v>
      </c>
      <c r="GU557" s="2086">
        <v>3</v>
      </c>
      <c r="GV557" s="1895">
        <v>0.25</v>
      </c>
    </row>
    <row r="558" spans="1:204" ht="39" customHeight="1" x14ac:dyDescent="0.25">
      <c r="B558" s="7145"/>
      <c r="C558" s="150"/>
      <c r="D558" s="2225"/>
      <c r="E558" s="7"/>
      <c r="F558" s="151"/>
      <c r="G558" s="151"/>
      <c r="H558" s="151"/>
      <c r="I558" s="151"/>
      <c r="J558" s="151"/>
      <c r="K558" s="151"/>
      <c r="L558" s="151"/>
      <c r="M558" s="151"/>
      <c r="N558" s="37"/>
      <c r="O558" s="151"/>
      <c r="P558" s="37"/>
      <c r="Q558" s="37"/>
      <c r="R558" s="5376"/>
      <c r="S558" s="37"/>
      <c r="T558" s="37"/>
      <c r="U558" s="5389"/>
      <c r="V558" s="37"/>
      <c r="W558" s="1941">
        <v>53768358</v>
      </c>
      <c r="X558" s="1002"/>
      <c r="Y558" s="2096">
        <v>7</v>
      </c>
      <c r="Z558" s="510" t="s">
        <v>1115</v>
      </c>
      <c r="AA558" s="484" t="s">
        <v>1092</v>
      </c>
      <c r="AB558" s="511">
        <v>600</v>
      </c>
      <c r="AC558" s="511">
        <v>0</v>
      </c>
      <c r="AD558" s="512">
        <f t="shared" si="2493"/>
        <v>0</v>
      </c>
      <c r="AE558" s="511">
        <v>600</v>
      </c>
      <c r="AF558" s="512">
        <f t="shared" si="2494"/>
        <v>1</v>
      </c>
      <c r="AG558" s="511">
        <v>0</v>
      </c>
      <c r="AH558" s="512">
        <f t="shared" si="2495"/>
        <v>0</v>
      </c>
      <c r="AI558" s="511">
        <v>0</v>
      </c>
      <c r="AJ558" s="513">
        <f t="shared" si="2496"/>
        <v>0</v>
      </c>
      <c r="AK558" s="947">
        <f t="shared" si="2497"/>
        <v>1</v>
      </c>
      <c r="AL558" s="2302">
        <v>7</v>
      </c>
      <c r="AM558" s="974" t="s">
        <v>1662</v>
      </c>
      <c r="AN558" s="807" t="s">
        <v>1664</v>
      </c>
      <c r="AO558" s="974" t="s">
        <v>1663</v>
      </c>
      <c r="AP558" s="807" t="s">
        <v>1665</v>
      </c>
      <c r="AQ558" s="813">
        <v>100</v>
      </c>
      <c r="AR558" s="974" t="s">
        <v>1092</v>
      </c>
      <c r="AS558" s="2421" t="s">
        <v>1434</v>
      </c>
      <c r="AT558" s="2274"/>
      <c r="AU558" s="813" t="s">
        <v>1026</v>
      </c>
      <c r="AV558" s="6435">
        <v>600</v>
      </c>
      <c r="AW558" s="6436"/>
      <c r="AX558" s="4357">
        <f t="shared" si="2498"/>
        <v>0</v>
      </c>
      <c r="AY558" s="4357">
        <f t="shared" si="2499"/>
        <v>0</v>
      </c>
      <c r="AZ558" s="4411">
        <f t="shared" si="2500"/>
        <v>0</v>
      </c>
      <c r="BA558" s="4649" t="e">
        <f t="shared" si="2501"/>
        <v>#DIV/0!</v>
      </c>
      <c r="BB558" s="4922">
        <f t="shared" si="2413"/>
        <v>457</v>
      </c>
      <c r="BC558" s="4104">
        <f t="shared" si="2502"/>
        <v>143</v>
      </c>
      <c r="BD558" s="1985">
        <f t="shared" si="2503"/>
        <v>0.76166666666666671</v>
      </c>
      <c r="BE558" s="4926">
        <f t="shared" si="2504"/>
        <v>0</v>
      </c>
      <c r="BF558" s="6564">
        <v>600</v>
      </c>
      <c r="BG558" s="6565"/>
      <c r="BH558" s="3772">
        <f t="shared" si="2420"/>
        <v>0</v>
      </c>
      <c r="BI558" s="3772">
        <f t="shared" si="2505"/>
        <v>172</v>
      </c>
      <c r="BJ558" s="3111">
        <f t="shared" si="2506"/>
        <v>-172</v>
      </c>
      <c r="BK558" s="1981" t="e">
        <f t="shared" si="2507"/>
        <v>#DIV/0!</v>
      </c>
      <c r="BL558" s="3832">
        <f t="shared" si="2281"/>
        <v>457</v>
      </c>
      <c r="BM558" s="3122">
        <f t="shared" si="2508"/>
        <v>143</v>
      </c>
      <c r="BN558" s="1985">
        <f t="shared" si="2509"/>
        <v>0.76166666666666671</v>
      </c>
      <c r="BO558" s="3738">
        <f t="shared" si="2510"/>
        <v>0</v>
      </c>
      <c r="BP558" s="3494"/>
      <c r="BQ558" s="6900">
        <v>600</v>
      </c>
      <c r="BR558" s="6901"/>
      <c r="BS558" s="2570">
        <f t="shared" si="2511"/>
        <v>600</v>
      </c>
      <c r="BT558" s="2570">
        <f t="shared" si="2512"/>
        <v>285</v>
      </c>
      <c r="BU558" s="2987">
        <f t="shared" si="2486"/>
        <v>315</v>
      </c>
      <c r="BV558" s="1981">
        <f t="shared" si="2487"/>
        <v>0.47499999999999998</v>
      </c>
      <c r="BW558" s="2623">
        <f t="shared" si="2488"/>
        <v>285</v>
      </c>
      <c r="BX558" s="2991">
        <f t="shared" si="2489"/>
        <v>315</v>
      </c>
      <c r="BY558" s="1985">
        <f t="shared" si="2490"/>
        <v>0.47499999999999998</v>
      </c>
      <c r="BZ558" s="3151"/>
      <c r="CA558" s="6653">
        <v>600</v>
      </c>
      <c r="CB558" s="6654"/>
      <c r="CC558" s="1759">
        <v>0</v>
      </c>
      <c r="CD558" s="1759">
        <v>0</v>
      </c>
      <c r="CE558" s="2359">
        <f t="shared" si="2513"/>
        <v>0</v>
      </c>
      <c r="CF558" s="1985">
        <v>0</v>
      </c>
      <c r="CG558" s="1984">
        <f>CD558</f>
        <v>0</v>
      </c>
      <c r="CH558" s="2387">
        <f t="shared" si="2514"/>
        <v>600</v>
      </c>
      <c r="CI558" s="1985">
        <f>CG558/CA558</f>
        <v>0</v>
      </c>
      <c r="CM558" s="1729"/>
      <c r="CN558" s="1729"/>
      <c r="CO558" s="1729"/>
      <c r="CP558" s="1729"/>
      <c r="CQ558" s="1729"/>
      <c r="CR558" s="1729"/>
      <c r="CS558" s="1729"/>
      <c r="CT558" s="1729"/>
      <c r="CU558" s="1729"/>
      <c r="CV558" s="1729"/>
      <c r="CW558" s="1729"/>
      <c r="CX558" s="1729"/>
      <c r="CY558" s="5709">
        <v>600</v>
      </c>
      <c r="CZ558" s="5829"/>
      <c r="DA558" s="4976">
        <v>0</v>
      </c>
      <c r="DB558" s="4627">
        <v>0</v>
      </c>
      <c r="DC558" s="4603">
        <f>DA558-DB558</f>
        <v>0</v>
      </c>
      <c r="DD558" s="4604">
        <v>0</v>
      </c>
      <c r="DE558" s="4603">
        <f t="shared" si="2362"/>
        <v>457</v>
      </c>
      <c r="DF558" s="4187">
        <f t="shared" si="2515"/>
        <v>143</v>
      </c>
      <c r="DG558" s="4190">
        <f>DE558/CY558</f>
        <v>0.76166666666666671</v>
      </c>
      <c r="DH558" s="5830">
        <v>600</v>
      </c>
      <c r="DI558" s="5831"/>
      <c r="DJ558" s="4981">
        <v>0</v>
      </c>
      <c r="DK558" s="4879">
        <v>0</v>
      </c>
      <c r="DL558" s="4979">
        <f t="shared" si="2516"/>
        <v>0</v>
      </c>
      <c r="DM558" s="4980">
        <v>0</v>
      </c>
      <c r="DN558" s="4533">
        <f t="shared" si="2517"/>
        <v>457</v>
      </c>
      <c r="DO558" s="4187">
        <f t="shared" si="2518"/>
        <v>143</v>
      </c>
      <c r="DP558" s="4190">
        <f>DN558/DH558</f>
        <v>0.76166666666666671</v>
      </c>
      <c r="DQ558" s="5763">
        <v>600</v>
      </c>
      <c r="DR558" s="5832"/>
      <c r="DS558" s="4984">
        <v>0</v>
      </c>
      <c r="DT558" s="4984">
        <v>0</v>
      </c>
      <c r="DU558" s="4984">
        <f t="shared" si="2519"/>
        <v>0</v>
      </c>
      <c r="DV558" s="4985">
        <v>0</v>
      </c>
      <c r="DW558" s="2683">
        <f t="shared" si="2520"/>
        <v>457</v>
      </c>
      <c r="DX558" s="4187">
        <f t="shared" si="2521"/>
        <v>143</v>
      </c>
      <c r="DY558" s="4190">
        <f>DW558/DQ558</f>
        <v>0.76166666666666671</v>
      </c>
      <c r="DZ558" s="5709">
        <v>600</v>
      </c>
      <c r="EA558" s="5829"/>
      <c r="EB558" s="3262">
        <v>0</v>
      </c>
      <c r="EC558" s="1986">
        <v>54</v>
      </c>
      <c r="ED558" s="1911">
        <f>EB558-EC558</f>
        <v>-54</v>
      </c>
      <c r="EE558" s="1912">
        <v>0</v>
      </c>
      <c r="EF558" s="3300">
        <f t="shared" si="2522"/>
        <v>339</v>
      </c>
      <c r="EG558" s="1911">
        <f t="shared" si="2523"/>
        <v>261</v>
      </c>
      <c r="EH558" s="1912">
        <f>EF558/DZ558</f>
        <v>0.56499999999999995</v>
      </c>
      <c r="EI558" s="5830">
        <v>600</v>
      </c>
      <c r="EJ558" s="5831"/>
      <c r="EK558" s="3262">
        <v>0</v>
      </c>
      <c r="EL558" s="1986">
        <v>62</v>
      </c>
      <c r="EM558" s="1911">
        <f t="shared" si="2524"/>
        <v>-62</v>
      </c>
      <c r="EN558" s="1912">
        <v>0</v>
      </c>
      <c r="EO558" s="3285">
        <f t="shared" si="2525"/>
        <v>401</v>
      </c>
      <c r="EP558" s="1911">
        <f t="shared" si="2526"/>
        <v>199</v>
      </c>
      <c r="EQ558" s="1912">
        <f>EO558/EI558</f>
        <v>0.66833333333333333</v>
      </c>
      <c r="ER558" s="5763">
        <v>600</v>
      </c>
      <c r="ES558" s="5832"/>
      <c r="ET558" s="3983">
        <v>0</v>
      </c>
      <c r="EU558" s="3983">
        <v>56</v>
      </c>
      <c r="EV558" s="1911">
        <f t="shared" si="2527"/>
        <v>-56</v>
      </c>
      <c r="EW558" s="1912">
        <v>0</v>
      </c>
      <c r="EX558" s="3621">
        <f t="shared" si="2528"/>
        <v>457</v>
      </c>
      <c r="EY558" s="1911">
        <f t="shared" si="2529"/>
        <v>143</v>
      </c>
      <c r="EZ558" s="1912">
        <f>EX558/ER558</f>
        <v>0.76166666666666671</v>
      </c>
      <c r="FA558" s="6786">
        <v>600</v>
      </c>
      <c r="FB558" s="6877"/>
      <c r="FC558" s="2575">
        <v>200</v>
      </c>
      <c r="FD558" s="2499">
        <v>237</v>
      </c>
      <c r="FE558" s="1911">
        <f>FC558-FD558</f>
        <v>-37</v>
      </c>
      <c r="FF558" s="1912">
        <v>0</v>
      </c>
      <c r="FG558" s="2499">
        <f t="shared" si="2530"/>
        <v>237</v>
      </c>
      <c r="FH558" s="1911">
        <f t="shared" si="2531"/>
        <v>363</v>
      </c>
      <c r="FI558" s="1912">
        <f>FG558/FA558</f>
        <v>0.39500000000000002</v>
      </c>
      <c r="FJ558" s="6739">
        <v>600</v>
      </c>
      <c r="FK558" s="6876"/>
      <c r="FL558" s="2622">
        <v>200</v>
      </c>
      <c r="FM558" s="2623">
        <v>0</v>
      </c>
      <c r="FN558" s="1911">
        <f t="shared" si="2532"/>
        <v>200</v>
      </c>
      <c r="FO558" s="1912">
        <v>0</v>
      </c>
      <c r="FP558" s="2587">
        <f t="shared" si="2533"/>
        <v>237</v>
      </c>
      <c r="FQ558" s="1911">
        <f t="shared" si="2534"/>
        <v>363</v>
      </c>
      <c r="FR558" s="1912">
        <f>FP558/FJ558</f>
        <v>0.39500000000000002</v>
      </c>
      <c r="FS558" s="6786">
        <v>600</v>
      </c>
      <c r="FT558" s="6877"/>
      <c r="FU558" s="2499">
        <v>200</v>
      </c>
      <c r="FV558" s="2499">
        <v>48</v>
      </c>
      <c r="FW558" s="1911">
        <f t="shared" si="2535"/>
        <v>152</v>
      </c>
      <c r="FX558" s="1912">
        <v>0</v>
      </c>
      <c r="FY558" s="2587">
        <f t="shared" si="2536"/>
        <v>285</v>
      </c>
      <c r="FZ558" s="1911">
        <f t="shared" si="2537"/>
        <v>315</v>
      </c>
      <c r="GA558" s="1912">
        <f>FY558/FS558</f>
        <v>0.47499999999999998</v>
      </c>
      <c r="GB558" s="3169">
        <f t="shared" si="2538"/>
        <v>8.9999999999999969E-2</v>
      </c>
      <c r="GC558" s="2219">
        <v>0</v>
      </c>
      <c r="GD558" s="1895">
        <v>1</v>
      </c>
      <c r="GE558" s="2079" t="s">
        <v>295</v>
      </c>
      <c r="GF558" s="2079" t="s">
        <v>296</v>
      </c>
      <c r="GG558" s="2079" t="s">
        <v>29</v>
      </c>
      <c r="GH558" s="2079" t="s">
        <v>16</v>
      </c>
      <c r="GI558" s="2079" t="s">
        <v>16</v>
      </c>
      <c r="GJ558" s="2079" t="s">
        <v>16</v>
      </c>
      <c r="GK558" s="2079" t="s">
        <v>16</v>
      </c>
      <c r="GL558" s="2096">
        <v>7</v>
      </c>
      <c r="GM558" s="510" t="s">
        <v>1115</v>
      </c>
      <c r="GN558" s="484" t="s">
        <v>1092</v>
      </c>
      <c r="GO558" s="511">
        <v>600</v>
      </c>
      <c r="GP558" s="511">
        <v>0</v>
      </c>
      <c r="GQ558" s="2086">
        <v>0</v>
      </c>
      <c r="GR558" s="2086">
        <v>0</v>
      </c>
      <c r="GS558" s="1895">
        <v>0</v>
      </c>
      <c r="GT558" s="2086">
        <v>0</v>
      </c>
      <c r="GU558" s="2086">
        <v>600</v>
      </c>
      <c r="GV558" s="1895">
        <v>0</v>
      </c>
    </row>
    <row r="559" spans="1:204" ht="51" x14ac:dyDescent="0.25">
      <c r="B559" s="7145"/>
      <c r="C559" s="150"/>
      <c r="D559" s="2225"/>
      <c r="E559" s="7"/>
      <c r="F559" s="151"/>
      <c r="G559" s="151"/>
      <c r="H559" s="151"/>
      <c r="I559" s="151"/>
      <c r="J559" s="151"/>
      <c r="K559" s="151"/>
      <c r="L559" s="151"/>
      <c r="M559" s="151"/>
      <c r="N559" s="37"/>
      <c r="O559" s="151"/>
      <c r="P559" s="37"/>
      <c r="Q559" s="37"/>
      <c r="R559" s="5376"/>
      <c r="S559" s="37"/>
      <c r="T559" s="37"/>
      <c r="U559" s="5389"/>
      <c r="V559" s="37"/>
      <c r="W559" s="1941">
        <v>53768358</v>
      </c>
      <c r="X559" s="5409"/>
      <c r="Y559" s="2104">
        <v>8</v>
      </c>
      <c r="Z559" s="510" t="s">
        <v>1116</v>
      </c>
      <c r="AA559" s="515" t="s">
        <v>1026</v>
      </c>
      <c r="AB559" s="516">
        <v>4</v>
      </c>
      <c r="AC559" s="516">
        <v>1</v>
      </c>
      <c r="AD559" s="517">
        <f t="shared" si="2493"/>
        <v>0.25</v>
      </c>
      <c r="AE559" s="516">
        <v>1</v>
      </c>
      <c r="AF559" s="518">
        <f t="shared" si="2494"/>
        <v>0.25</v>
      </c>
      <c r="AG559" s="519">
        <v>1</v>
      </c>
      <c r="AH559" s="513">
        <f t="shared" si="2495"/>
        <v>0.25</v>
      </c>
      <c r="AI559" s="519">
        <v>1</v>
      </c>
      <c r="AJ559" s="513">
        <f t="shared" si="2496"/>
        <v>0.25</v>
      </c>
      <c r="AK559" s="947">
        <f t="shared" si="2497"/>
        <v>1</v>
      </c>
      <c r="AL559" s="2302">
        <v>8</v>
      </c>
      <c r="AM559" s="974" t="s">
        <v>1666</v>
      </c>
      <c r="AN559" s="974" t="s">
        <v>1668</v>
      </c>
      <c r="AO559" s="974" t="s">
        <v>1667</v>
      </c>
      <c r="AP559" s="974" t="s">
        <v>1669</v>
      </c>
      <c r="AQ559" s="813">
        <v>100</v>
      </c>
      <c r="AR559" s="974" t="s">
        <v>1026</v>
      </c>
      <c r="AS559" s="974" t="s">
        <v>753</v>
      </c>
      <c r="AT559" s="2274"/>
      <c r="AU559" s="813" t="s">
        <v>1026</v>
      </c>
      <c r="AV559" s="6435">
        <v>4</v>
      </c>
      <c r="AW559" s="6436"/>
      <c r="AX559" s="4357">
        <f t="shared" si="2498"/>
        <v>1</v>
      </c>
      <c r="AY559" s="4357">
        <f t="shared" si="2499"/>
        <v>1</v>
      </c>
      <c r="AZ559" s="4411">
        <f t="shared" si="2500"/>
        <v>0</v>
      </c>
      <c r="BA559" s="4649">
        <f t="shared" si="2501"/>
        <v>1</v>
      </c>
      <c r="BB559" s="4922">
        <f t="shared" si="2413"/>
        <v>4</v>
      </c>
      <c r="BC559" s="4104">
        <f t="shared" si="2502"/>
        <v>0</v>
      </c>
      <c r="BD559" s="1985">
        <f t="shared" si="2503"/>
        <v>1</v>
      </c>
      <c r="BE559" s="4926">
        <f t="shared" si="2504"/>
        <v>0</v>
      </c>
      <c r="BF559" s="6564">
        <v>4</v>
      </c>
      <c r="BG559" s="6565"/>
      <c r="BH559" s="3772">
        <f t="shared" si="2420"/>
        <v>1</v>
      </c>
      <c r="BI559" s="3772">
        <f t="shared" si="2505"/>
        <v>1</v>
      </c>
      <c r="BJ559" s="3111">
        <f t="shared" si="2506"/>
        <v>0</v>
      </c>
      <c r="BK559" s="1981">
        <f t="shared" si="2507"/>
        <v>1</v>
      </c>
      <c r="BL559" s="3832">
        <f t="shared" si="2281"/>
        <v>3</v>
      </c>
      <c r="BM559" s="3122">
        <f t="shared" si="2508"/>
        <v>1</v>
      </c>
      <c r="BN559" s="1985">
        <f t="shared" si="2509"/>
        <v>0.75</v>
      </c>
      <c r="BO559" s="3738">
        <f t="shared" si="2510"/>
        <v>0</v>
      </c>
      <c r="BP559" s="3494"/>
      <c r="BQ559" s="6900">
        <v>4</v>
      </c>
      <c r="BR559" s="6901"/>
      <c r="BS559" s="2570">
        <f t="shared" si="2511"/>
        <v>1</v>
      </c>
      <c r="BT559" s="2570">
        <f t="shared" si="2512"/>
        <v>1</v>
      </c>
      <c r="BU559" s="2987">
        <f t="shared" si="2486"/>
        <v>0</v>
      </c>
      <c r="BV559" s="1981">
        <f t="shared" si="2487"/>
        <v>1</v>
      </c>
      <c r="BW559" s="2623">
        <f t="shared" si="2488"/>
        <v>2</v>
      </c>
      <c r="BX559" s="2991">
        <f t="shared" si="2489"/>
        <v>2</v>
      </c>
      <c r="BY559" s="1985">
        <f t="shared" si="2490"/>
        <v>0.5</v>
      </c>
      <c r="BZ559" s="3151"/>
      <c r="CA559" s="6653">
        <v>4</v>
      </c>
      <c r="CB559" s="6654"/>
      <c r="CC559" s="1759">
        <v>1</v>
      </c>
      <c r="CD559" s="1759">
        <v>1</v>
      </c>
      <c r="CE559" s="2359">
        <f t="shared" si="2513"/>
        <v>0</v>
      </c>
      <c r="CF559" s="1985">
        <f t="shared" ref="CF559" si="2566">CD559/CC559</f>
        <v>1</v>
      </c>
      <c r="CG559" s="1984">
        <f t="shared" ref="CG559:CG560" si="2567">CD559</f>
        <v>1</v>
      </c>
      <c r="CH559" s="2387">
        <f t="shared" si="2514"/>
        <v>3</v>
      </c>
      <c r="CI559" s="1985">
        <f t="shared" ref="CI559:CI560" si="2568">CG559/CA559</f>
        <v>0.25</v>
      </c>
      <c r="CM559" s="1729"/>
      <c r="CN559" s="1729"/>
      <c r="CO559" s="1729"/>
      <c r="CP559" s="1729"/>
      <c r="CQ559" s="1729"/>
      <c r="CR559" s="1729"/>
      <c r="CS559" s="1729"/>
      <c r="CT559" s="1729"/>
      <c r="CU559" s="1729"/>
      <c r="CV559" s="1729"/>
      <c r="CW559" s="1729"/>
      <c r="CX559" s="1729"/>
      <c r="CY559" s="5709">
        <v>4</v>
      </c>
      <c r="CZ559" s="5829"/>
      <c r="DA559" s="4976">
        <v>1</v>
      </c>
      <c r="DB559" s="4627">
        <v>1</v>
      </c>
      <c r="DC559" s="4603">
        <f t="shared" ref="DC559:DC560" si="2569">DA559-DB559</f>
        <v>0</v>
      </c>
      <c r="DD559" s="4604">
        <v>0</v>
      </c>
      <c r="DE559" s="4603">
        <f t="shared" si="2362"/>
        <v>4</v>
      </c>
      <c r="DF559" s="4187">
        <f t="shared" si="2515"/>
        <v>0</v>
      </c>
      <c r="DG559" s="4190">
        <f t="shared" ref="DG559:DG560" si="2570">DE559/CY559</f>
        <v>1</v>
      </c>
      <c r="DH559" s="5830">
        <v>4</v>
      </c>
      <c r="DI559" s="5831"/>
      <c r="DJ559" s="4982">
        <v>0</v>
      </c>
      <c r="DK559" s="4982">
        <v>0</v>
      </c>
      <c r="DL559" s="4979">
        <f t="shared" si="2516"/>
        <v>0</v>
      </c>
      <c r="DM559" s="4980">
        <v>0</v>
      </c>
      <c r="DN559" s="4533">
        <f t="shared" si="2517"/>
        <v>4</v>
      </c>
      <c r="DO559" s="4187">
        <f t="shared" si="2518"/>
        <v>0</v>
      </c>
      <c r="DP559" s="4190">
        <f t="shared" ref="DP559:DP560" si="2571">DN559/DH559</f>
        <v>1</v>
      </c>
      <c r="DQ559" s="5763">
        <v>4</v>
      </c>
      <c r="DR559" s="5832"/>
      <c r="DS559" s="4984">
        <v>0</v>
      </c>
      <c r="DT559" s="4984">
        <v>0</v>
      </c>
      <c r="DU559" s="4984">
        <f t="shared" si="2519"/>
        <v>0</v>
      </c>
      <c r="DV559" s="4985" t="e">
        <f t="shared" ref="DV559" si="2572">DT559/DS559</f>
        <v>#DIV/0!</v>
      </c>
      <c r="DW559" s="2683">
        <f t="shared" si="2520"/>
        <v>4</v>
      </c>
      <c r="DX559" s="4187">
        <f t="shared" si="2521"/>
        <v>0</v>
      </c>
      <c r="DY559" s="4190">
        <f t="shared" ref="DY559:DY560" si="2573">DW559/DQ559</f>
        <v>1</v>
      </c>
      <c r="DZ559" s="5709">
        <v>4</v>
      </c>
      <c r="EA559" s="5829"/>
      <c r="EB559" s="3262">
        <v>0</v>
      </c>
      <c r="EC559" s="1986">
        <v>0</v>
      </c>
      <c r="ED559" s="1911">
        <f t="shared" ref="ED559:ED560" si="2574">EB559-EC559</f>
        <v>0</v>
      </c>
      <c r="EE559" s="1912">
        <v>0</v>
      </c>
      <c r="EF559" s="3300">
        <f t="shared" si="2522"/>
        <v>2</v>
      </c>
      <c r="EG559" s="1911">
        <f t="shared" si="2523"/>
        <v>2</v>
      </c>
      <c r="EH559" s="1912">
        <f t="shared" ref="EH559:EH560" si="2575">EF559/DZ559</f>
        <v>0.5</v>
      </c>
      <c r="EI559" s="5830">
        <v>4</v>
      </c>
      <c r="EJ559" s="5831"/>
      <c r="EK559" s="3259">
        <v>0</v>
      </c>
      <c r="EL559" s="3259">
        <v>0</v>
      </c>
      <c r="EM559" s="1911">
        <f t="shared" si="2524"/>
        <v>0</v>
      </c>
      <c r="EN559" s="1912">
        <v>0</v>
      </c>
      <c r="EO559" s="3285">
        <f t="shared" si="2525"/>
        <v>2</v>
      </c>
      <c r="EP559" s="1911">
        <f t="shared" si="2526"/>
        <v>2</v>
      </c>
      <c r="EQ559" s="1912">
        <f t="shared" ref="EQ559:EQ560" si="2576">EO559/EI559</f>
        <v>0.5</v>
      </c>
      <c r="ER559" s="5763">
        <v>4</v>
      </c>
      <c r="ES559" s="5832"/>
      <c r="ET559" s="3983">
        <v>1</v>
      </c>
      <c r="EU559" s="3983">
        <v>1</v>
      </c>
      <c r="EV559" s="1911">
        <f t="shared" si="2527"/>
        <v>0</v>
      </c>
      <c r="EW559" s="1912">
        <f t="shared" ref="EW559" si="2577">EU559/ET559</f>
        <v>1</v>
      </c>
      <c r="EX559" s="3621">
        <f t="shared" si="2528"/>
        <v>3</v>
      </c>
      <c r="EY559" s="1911">
        <f t="shared" si="2529"/>
        <v>1</v>
      </c>
      <c r="EZ559" s="1912">
        <f t="shared" ref="EZ559:EZ560" si="2578">EX559/ER559</f>
        <v>0.75</v>
      </c>
      <c r="FA559" s="6786">
        <v>4</v>
      </c>
      <c r="FB559" s="6877"/>
      <c r="FC559" s="2575">
        <v>0</v>
      </c>
      <c r="FD559" s="2499">
        <v>0</v>
      </c>
      <c r="FE559" s="1911">
        <f t="shared" si="2549"/>
        <v>0</v>
      </c>
      <c r="FF559" s="1912">
        <v>0</v>
      </c>
      <c r="FG559" s="2499">
        <f t="shared" si="2530"/>
        <v>1</v>
      </c>
      <c r="FH559" s="1911">
        <f t="shared" si="2531"/>
        <v>3</v>
      </c>
      <c r="FI559" s="1912">
        <f t="shared" si="2550"/>
        <v>0.25</v>
      </c>
      <c r="FJ559" s="6739">
        <v>4</v>
      </c>
      <c r="FK559" s="6876"/>
      <c r="FL559" s="2624">
        <v>0</v>
      </c>
      <c r="FM559" s="2624">
        <v>1</v>
      </c>
      <c r="FN559" s="1911">
        <f t="shared" si="2532"/>
        <v>-1</v>
      </c>
      <c r="FO559" s="1912">
        <v>0</v>
      </c>
      <c r="FP559" s="2587">
        <f t="shared" si="2533"/>
        <v>2</v>
      </c>
      <c r="FQ559" s="1911">
        <f t="shared" si="2534"/>
        <v>2</v>
      </c>
      <c r="FR559" s="1912">
        <f t="shared" si="2551"/>
        <v>0.5</v>
      </c>
      <c r="FS559" s="6786">
        <v>4</v>
      </c>
      <c r="FT559" s="6877"/>
      <c r="FU559" s="2499">
        <v>1</v>
      </c>
      <c r="FV559" s="2499">
        <v>0</v>
      </c>
      <c r="FW559" s="1911">
        <f t="shared" si="2535"/>
        <v>1</v>
      </c>
      <c r="FX559" s="1912">
        <f t="shared" si="2562"/>
        <v>0</v>
      </c>
      <c r="FY559" s="2587">
        <f t="shared" si="2536"/>
        <v>2</v>
      </c>
      <c r="FZ559" s="1911">
        <f t="shared" si="2537"/>
        <v>2</v>
      </c>
      <c r="GA559" s="1912">
        <f t="shared" si="2552"/>
        <v>0.5</v>
      </c>
      <c r="GB559" s="3169">
        <f t="shared" si="2538"/>
        <v>0</v>
      </c>
      <c r="GC559" s="2219">
        <v>0</v>
      </c>
      <c r="GD559" s="1895">
        <v>1</v>
      </c>
      <c r="GE559" s="2079" t="s">
        <v>295</v>
      </c>
      <c r="GF559" s="2079" t="s">
        <v>296</v>
      </c>
      <c r="GG559" s="2079" t="s">
        <v>29</v>
      </c>
      <c r="GH559" s="2079" t="s">
        <v>16</v>
      </c>
      <c r="GI559" s="2079" t="s">
        <v>16</v>
      </c>
      <c r="GJ559" s="2079" t="s">
        <v>16</v>
      </c>
      <c r="GK559" s="2079" t="s">
        <v>16</v>
      </c>
      <c r="GL559" s="2104">
        <v>8</v>
      </c>
      <c r="GM559" s="510" t="s">
        <v>1116</v>
      </c>
      <c r="GN559" s="515" t="s">
        <v>1026</v>
      </c>
      <c r="GO559" s="516">
        <v>4</v>
      </c>
      <c r="GP559" s="516">
        <v>1</v>
      </c>
      <c r="GQ559" s="2086">
        <v>1</v>
      </c>
      <c r="GR559" s="2086">
        <v>0</v>
      </c>
      <c r="GS559" s="1895">
        <v>1</v>
      </c>
      <c r="GT559" s="2086">
        <v>1</v>
      </c>
      <c r="GU559" s="2086">
        <v>3</v>
      </c>
      <c r="GV559" s="1895">
        <v>0.25</v>
      </c>
    </row>
    <row r="560" spans="1:204" ht="40.5" customHeight="1" x14ac:dyDescent="0.25">
      <c r="B560" s="7145"/>
      <c r="C560" s="150"/>
      <c r="D560" s="2225"/>
      <c r="E560" s="7"/>
      <c r="F560" s="151"/>
      <c r="G560" s="151"/>
      <c r="H560" s="151"/>
      <c r="I560" s="151"/>
      <c r="J560" s="151"/>
      <c r="K560" s="151"/>
      <c r="L560" s="151"/>
      <c r="M560" s="151"/>
      <c r="N560" s="37"/>
      <c r="O560" s="151"/>
      <c r="P560" s="37"/>
      <c r="Q560" s="37"/>
      <c r="R560" s="5376"/>
      <c r="S560" s="37"/>
      <c r="T560" s="37"/>
      <c r="U560" s="5389"/>
      <c r="V560" s="37"/>
      <c r="W560" s="1941">
        <v>53768358</v>
      </c>
      <c r="X560" s="1002"/>
      <c r="Y560" s="2096">
        <v>9</v>
      </c>
      <c r="Z560" s="510" t="s">
        <v>1117</v>
      </c>
      <c r="AA560" s="484" t="s">
        <v>1031</v>
      </c>
      <c r="AB560" s="511">
        <v>3</v>
      </c>
      <c r="AC560" s="511">
        <v>0</v>
      </c>
      <c r="AD560" s="512">
        <f t="shared" si="2493"/>
        <v>0</v>
      </c>
      <c r="AE560" s="511">
        <v>1</v>
      </c>
      <c r="AF560" s="512">
        <f t="shared" si="2494"/>
        <v>0.33333333333333331</v>
      </c>
      <c r="AG560" s="511">
        <v>1</v>
      </c>
      <c r="AH560" s="512">
        <f t="shared" si="2495"/>
        <v>0.33333333333333331</v>
      </c>
      <c r="AI560" s="511">
        <v>1</v>
      </c>
      <c r="AJ560" s="513">
        <f t="shared" si="2496"/>
        <v>0.33333333333333331</v>
      </c>
      <c r="AK560" s="947">
        <f t="shared" si="2497"/>
        <v>1</v>
      </c>
      <c r="AL560" s="2281">
        <v>9</v>
      </c>
      <c r="AM560" s="679" t="s">
        <v>1670</v>
      </c>
      <c r="AN560" s="679" t="s">
        <v>1672</v>
      </c>
      <c r="AO560" s="679" t="s">
        <v>1671</v>
      </c>
      <c r="AP560" s="679" t="s">
        <v>1673</v>
      </c>
      <c r="AQ560" s="811">
        <v>100</v>
      </c>
      <c r="AR560" s="679" t="s">
        <v>1031</v>
      </c>
      <c r="AS560" s="679" t="s">
        <v>1579</v>
      </c>
      <c r="AT560" s="2281"/>
      <c r="AU560" s="811" t="s">
        <v>1026</v>
      </c>
      <c r="AV560" s="6435">
        <v>3</v>
      </c>
      <c r="AW560" s="6436"/>
      <c r="AX560" s="4357">
        <f t="shared" si="2498"/>
        <v>1</v>
      </c>
      <c r="AY560" s="4357">
        <f t="shared" si="2499"/>
        <v>0</v>
      </c>
      <c r="AZ560" s="4411">
        <f t="shared" si="2500"/>
        <v>1</v>
      </c>
      <c r="BA560" s="4649">
        <f t="shared" si="2501"/>
        <v>0</v>
      </c>
      <c r="BB560" s="4922">
        <f t="shared" si="2413"/>
        <v>0</v>
      </c>
      <c r="BC560" s="4104">
        <f t="shared" si="2502"/>
        <v>3</v>
      </c>
      <c r="BD560" s="1985">
        <f t="shared" si="2503"/>
        <v>0</v>
      </c>
      <c r="BE560" s="4848">
        <f t="shared" si="2504"/>
        <v>0</v>
      </c>
      <c r="BF560" s="6564">
        <v>3</v>
      </c>
      <c r="BG560" s="6565"/>
      <c r="BH560" s="3772">
        <f t="shared" si="2420"/>
        <v>1</v>
      </c>
      <c r="BI560" s="3772">
        <f t="shared" si="2505"/>
        <v>0</v>
      </c>
      <c r="BJ560" s="3111">
        <f t="shared" si="2506"/>
        <v>1</v>
      </c>
      <c r="BK560" s="1981">
        <f t="shared" si="2507"/>
        <v>0</v>
      </c>
      <c r="BL560" s="3832">
        <f t="shared" si="2281"/>
        <v>0</v>
      </c>
      <c r="BM560" s="3122">
        <f t="shared" si="2508"/>
        <v>3</v>
      </c>
      <c r="BN560" s="1985">
        <f t="shared" si="2509"/>
        <v>0</v>
      </c>
      <c r="BO560" s="3738">
        <f t="shared" si="2510"/>
        <v>0</v>
      </c>
      <c r="BP560" s="3494"/>
      <c r="BQ560" s="6900">
        <v>3</v>
      </c>
      <c r="BR560" s="6901"/>
      <c r="BS560" s="2570">
        <f t="shared" si="2511"/>
        <v>1</v>
      </c>
      <c r="BT560" s="2570">
        <f t="shared" si="2512"/>
        <v>0</v>
      </c>
      <c r="BU560" s="2987">
        <f t="shared" si="2486"/>
        <v>1</v>
      </c>
      <c r="BV560" s="1981">
        <f t="shared" si="2487"/>
        <v>0</v>
      </c>
      <c r="BW560" s="2623">
        <f t="shared" si="2488"/>
        <v>0</v>
      </c>
      <c r="BX560" s="2991">
        <f t="shared" si="2489"/>
        <v>3</v>
      </c>
      <c r="BY560" s="1985">
        <f t="shared" si="2490"/>
        <v>0</v>
      </c>
      <c r="BZ560" s="3151"/>
      <c r="CA560" s="6653">
        <v>3</v>
      </c>
      <c r="CB560" s="6654"/>
      <c r="CC560" s="1759">
        <v>0</v>
      </c>
      <c r="CD560" s="1759">
        <v>0</v>
      </c>
      <c r="CE560" s="2359">
        <f t="shared" si="2513"/>
        <v>0</v>
      </c>
      <c r="CF560" s="1985">
        <v>0</v>
      </c>
      <c r="CG560" s="1984">
        <f t="shared" si="2567"/>
        <v>0</v>
      </c>
      <c r="CH560" s="2387">
        <f t="shared" si="2514"/>
        <v>3</v>
      </c>
      <c r="CI560" s="1985">
        <f t="shared" si="2568"/>
        <v>0</v>
      </c>
      <c r="CM560" s="1729"/>
      <c r="CN560" s="1729"/>
      <c r="CO560" s="1729"/>
      <c r="CP560" s="1729"/>
      <c r="CQ560" s="1729"/>
      <c r="CR560" s="1729"/>
      <c r="CS560" s="1729"/>
      <c r="CT560" s="1729"/>
      <c r="CU560" s="1729"/>
      <c r="CV560" s="1729"/>
      <c r="CW560" s="1729"/>
      <c r="CX560" s="1729"/>
      <c r="CY560" s="5709">
        <v>3</v>
      </c>
      <c r="CZ560" s="5829"/>
      <c r="DA560" s="4976">
        <v>0</v>
      </c>
      <c r="DB560" s="4627">
        <v>0</v>
      </c>
      <c r="DC560" s="4603">
        <f t="shared" si="2569"/>
        <v>0</v>
      </c>
      <c r="DD560" s="4604">
        <v>0</v>
      </c>
      <c r="DE560" s="4603">
        <f t="shared" si="2362"/>
        <v>0</v>
      </c>
      <c r="DF560" s="4187">
        <f t="shared" si="2515"/>
        <v>3</v>
      </c>
      <c r="DG560" s="4190">
        <f t="shared" si="2570"/>
        <v>0</v>
      </c>
      <c r="DH560" s="5830">
        <v>3</v>
      </c>
      <c r="DI560" s="5831"/>
      <c r="DJ560" s="4981">
        <v>0</v>
      </c>
      <c r="DK560" s="4879">
        <v>0</v>
      </c>
      <c r="DL560" s="4979">
        <f t="shared" si="2516"/>
        <v>0</v>
      </c>
      <c r="DM560" s="4980">
        <v>0</v>
      </c>
      <c r="DN560" s="4533">
        <f t="shared" si="2517"/>
        <v>0</v>
      </c>
      <c r="DO560" s="4187">
        <f t="shared" si="2518"/>
        <v>3</v>
      </c>
      <c r="DP560" s="4190">
        <f t="shared" si="2571"/>
        <v>0</v>
      </c>
      <c r="DQ560" s="5763">
        <v>3</v>
      </c>
      <c r="DR560" s="5832"/>
      <c r="DS560" s="4984">
        <v>1</v>
      </c>
      <c r="DT560" s="4984">
        <v>0</v>
      </c>
      <c r="DU560" s="4984">
        <f t="shared" si="2519"/>
        <v>1</v>
      </c>
      <c r="DV560" s="4985">
        <v>0</v>
      </c>
      <c r="DW560" s="2683">
        <f t="shared" si="2520"/>
        <v>0</v>
      </c>
      <c r="DX560" s="4187">
        <f t="shared" si="2521"/>
        <v>3</v>
      </c>
      <c r="DY560" s="4190">
        <f t="shared" si="2573"/>
        <v>0</v>
      </c>
      <c r="DZ560" s="5709">
        <v>3</v>
      </c>
      <c r="EA560" s="5829"/>
      <c r="EB560" s="3262">
        <v>0</v>
      </c>
      <c r="EC560" s="1986">
        <v>0</v>
      </c>
      <c r="ED560" s="1911">
        <f t="shared" si="2574"/>
        <v>0</v>
      </c>
      <c r="EE560" s="1912">
        <v>0</v>
      </c>
      <c r="EF560" s="3300">
        <f t="shared" si="2522"/>
        <v>0</v>
      </c>
      <c r="EG560" s="1911">
        <f t="shared" si="2523"/>
        <v>3</v>
      </c>
      <c r="EH560" s="1912">
        <f t="shared" si="2575"/>
        <v>0</v>
      </c>
      <c r="EI560" s="5830">
        <v>3</v>
      </c>
      <c r="EJ560" s="5831"/>
      <c r="EK560" s="3262">
        <v>0</v>
      </c>
      <c r="EL560" s="1986">
        <v>0</v>
      </c>
      <c r="EM560" s="1911">
        <f t="shared" si="2524"/>
        <v>0</v>
      </c>
      <c r="EN560" s="1912">
        <v>0</v>
      </c>
      <c r="EO560" s="3285">
        <f t="shared" si="2525"/>
        <v>0</v>
      </c>
      <c r="EP560" s="1911">
        <f t="shared" si="2526"/>
        <v>3</v>
      </c>
      <c r="EQ560" s="1912">
        <f t="shared" si="2576"/>
        <v>0</v>
      </c>
      <c r="ER560" s="5763">
        <v>3</v>
      </c>
      <c r="ES560" s="5832"/>
      <c r="ET560" s="3983">
        <v>1</v>
      </c>
      <c r="EU560" s="3983">
        <v>0</v>
      </c>
      <c r="EV560" s="1911">
        <f t="shared" si="2527"/>
        <v>1</v>
      </c>
      <c r="EW560" s="1912">
        <v>0</v>
      </c>
      <c r="EX560" s="3621">
        <f t="shared" si="2528"/>
        <v>0</v>
      </c>
      <c r="EY560" s="1911">
        <f t="shared" si="2529"/>
        <v>3</v>
      </c>
      <c r="EZ560" s="1912">
        <f t="shared" si="2578"/>
        <v>0</v>
      </c>
      <c r="FA560" s="6786">
        <v>3</v>
      </c>
      <c r="FB560" s="6877"/>
      <c r="FC560" s="2575">
        <v>0</v>
      </c>
      <c r="FD560" s="2499">
        <v>0</v>
      </c>
      <c r="FE560" s="1911">
        <f t="shared" si="2549"/>
        <v>0</v>
      </c>
      <c r="FF560" s="1912">
        <v>0</v>
      </c>
      <c r="FG560" s="2499">
        <f t="shared" si="2530"/>
        <v>0</v>
      </c>
      <c r="FH560" s="1911">
        <f t="shared" si="2531"/>
        <v>3</v>
      </c>
      <c r="FI560" s="1912">
        <f t="shared" si="2550"/>
        <v>0</v>
      </c>
      <c r="FJ560" s="6739">
        <v>3</v>
      </c>
      <c r="FK560" s="6876"/>
      <c r="FL560" s="2622">
        <v>0</v>
      </c>
      <c r="FM560" s="2623">
        <v>0</v>
      </c>
      <c r="FN560" s="1911">
        <f t="shared" si="2532"/>
        <v>0</v>
      </c>
      <c r="FO560" s="1912">
        <v>0</v>
      </c>
      <c r="FP560" s="2587">
        <f t="shared" si="2533"/>
        <v>0</v>
      </c>
      <c r="FQ560" s="1911">
        <f t="shared" si="2534"/>
        <v>3</v>
      </c>
      <c r="FR560" s="1912">
        <f t="shared" si="2551"/>
        <v>0</v>
      </c>
      <c r="FS560" s="6786">
        <v>3</v>
      </c>
      <c r="FT560" s="6877"/>
      <c r="FU560" s="2499">
        <v>1</v>
      </c>
      <c r="FV560" s="2499">
        <v>0</v>
      </c>
      <c r="FW560" s="1911">
        <f t="shared" si="2535"/>
        <v>1</v>
      </c>
      <c r="FX560" s="1912">
        <v>0</v>
      </c>
      <c r="FY560" s="2587">
        <f t="shared" si="2536"/>
        <v>0</v>
      </c>
      <c r="FZ560" s="1911">
        <f t="shared" si="2537"/>
        <v>3</v>
      </c>
      <c r="GA560" s="1912">
        <f t="shared" si="2552"/>
        <v>0</v>
      </c>
      <c r="GB560" s="3169">
        <f t="shared" si="2538"/>
        <v>0</v>
      </c>
      <c r="GC560" s="2219">
        <v>0</v>
      </c>
      <c r="GD560" s="1895">
        <v>1</v>
      </c>
      <c r="GE560" s="2079" t="s">
        <v>295</v>
      </c>
      <c r="GF560" s="2079" t="s">
        <v>296</v>
      </c>
      <c r="GG560" s="2079" t="s">
        <v>29</v>
      </c>
      <c r="GH560" s="2079" t="s">
        <v>16</v>
      </c>
      <c r="GI560" s="2079" t="s">
        <v>16</v>
      </c>
      <c r="GJ560" s="2079" t="s">
        <v>16</v>
      </c>
      <c r="GK560" s="2079" t="s">
        <v>16</v>
      </c>
      <c r="GL560" s="2096">
        <v>9</v>
      </c>
      <c r="GM560" s="510" t="s">
        <v>1117</v>
      </c>
      <c r="GN560" s="484" t="s">
        <v>1031</v>
      </c>
      <c r="GO560" s="511">
        <v>3</v>
      </c>
      <c r="GP560" s="511">
        <v>0</v>
      </c>
      <c r="GQ560" s="2086">
        <v>0</v>
      </c>
      <c r="GR560" s="2086">
        <v>0</v>
      </c>
      <c r="GS560" s="1895">
        <v>0</v>
      </c>
      <c r="GT560" s="2086">
        <v>0</v>
      </c>
      <c r="GU560" s="2086">
        <v>3</v>
      </c>
      <c r="GV560" s="1895">
        <v>0</v>
      </c>
    </row>
    <row r="561" spans="1:204" ht="63.75" x14ac:dyDescent="0.25">
      <c r="B561" s="7145"/>
      <c r="C561" s="150"/>
      <c r="D561" s="2225"/>
      <c r="E561" s="7"/>
      <c r="F561" s="151"/>
      <c r="G561" s="151"/>
      <c r="H561" s="151"/>
      <c r="I561" s="151"/>
      <c r="J561" s="151"/>
      <c r="K561" s="151"/>
      <c r="L561" s="151"/>
      <c r="M561" s="151"/>
      <c r="N561" s="37"/>
      <c r="O561" s="151"/>
      <c r="P561" s="37"/>
      <c r="Q561" s="37"/>
      <c r="R561" s="5376"/>
      <c r="S561" s="37"/>
      <c r="T561" s="37"/>
      <c r="U561" s="5389"/>
      <c r="V561" s="37"/>
      <c r="W561" s="1941">
        <v>53768358</v>
      </c>
      <c r="X561" s="1002"/>
      <c r="Y561" s="2096">
        <v>10</v>
      </c>
      <c r="Z561" s="510" t="s">
        <v>1118</v>
      </c>
      <c r="AA561" s="484" t="s">
        <v>1031</v>
      </c>
      <c r="AB561" s="511">
        <v>1</v>
      </c>
      <c r="AC561" s="511">
        <v>0</v>
      </c>
      <c r="AD561" s="512">
        <f t="shared" si="2493"/>
        <v>0</v>
      </c>
      <c r="AE561" s="511">
        <v>0</v>
      </c>
      <c r="AF561" s="512">
        <f t="shared" si="2494"/>
        <v>0</v>
      </c>
      <c r="AG561" s="511">
        <v>0</v>
      </c>
      <c r="AH561" s="512">
        <f t="shared" si="2495"/>
        <v>0</v>
      </c>
      <c r="AI561" s="511">
        <v>1</v>
      </c>
      <c r="AJ561" s="513">
        <f t="shared" si="2496"/>
        <v>1</v>
      </c>
      <c r="AK561" s="947">
        <f t="shared" si="2497"/>
        <v>1</v>
      </c>
      <c r="AL561" s="2302">
        <v>10</v>
      </c>
      <c r="AM561" s="974" t="s">
        <v>1674</v>
      </c>
      <c r="AN561" s="807" t="s">
        <v>1676</v>
      </c>
      <c r="AO561" s="974" t="s">
        <v>1675</v>
      </c>
      <c r="AP561" s="974" t="s">
        <v>1679</v>
      </c>
      <c r="AQ561" s="974">
        <v>100</v>
      </c>
      <c r="AR561" s="974" t="s">
        <v>1031</v>
      </c>
      <c r="AS561" s="2421" t="s">
        <v>1579</v>
      </c>
      <c r="AT561" s="2274"/>
      <c r="AU561" s="813" t="s">
        <v>1026</v>
      </c>
      <c r="AV561" s="6435">
        <v>1</v>
      </c>
      <c r="AW561" s="6436"/>
      <c r="AX561" s="4357">
        <f t="shared" si="2498"/>
        <v>1</v>
      </c>
      <c r="AY561" s="4357">
        <f t="shared" si="2499"/>
        <v>0</v>
      </c>
      <c r="AZ561" s="4411">
        <f t="shared" si="2500"/>
        <v>1</v>
      </c>
      <c r="BA561" s="4649">
        <f t="shared" si="2501"/>
        <v>0</v>
      </c>
      <c r="BB561" s="4922">
        <f t="shared" si="2413"/>
        <v>0</v>
      </c>
      <c r="BC561" s="4104">
        <f t="shared" si="2502"/>
        <v>1</v>
      </c>
      <c r="BD561" s="1985">
        <f t="shared" si="2503"/>
        <v>0</v>
      </c>
      <c r="BE561" s="4926">
        <f t="shared" si="2504"/>
        <v>0</v>
      </c>
      <c r="BF561" s="6564">
        <v>1</v>
      </c>
      <c r="BG561" s="6565"/>
      <c r="BH561" s="3772">
        <f t="shared" si="2420"/>
        <v>0</v>
      </c>
      <c r="BI561" s="3772">
        <f t="shared" si="2505"/>
        <v>0</v>
      </c>
      <c r="BJ561" s="3111">
        <f t="shared" si="2506"/>
        <v>0</v>
      </c>
      <c r="BK561" s="1981" t="e">
        <f t="shared" si="2507"/>
        <v>#DIV/0!</v>
      </c>
      <c r="BL561" s="3832">
        <f t="shared" si="2281"/>
        <v>0</v>
      </c>
      <c r="BM561" s="3122">
        <f t="shared" si="2508"/>
        <v>1</v>
      </c>
      <c r="BN561" s="1985">
        <f t="shared" si="2509"/>
        <v>0</v>
      </c>
      <c r="BO561" s="3738">
        <f t="shared" si="2510"/>
        <v>0</v>
      </c>
      <c r="BP561" s="3494"/>
      <c r="BQ561" s="6900">
        <v>1</v>
      </c>
      <c r="BR561" s="6901"/>
      <c r="BS561" s="2570">
        <f t="shared" si="2511"/>
        <v>0</v>
      </c>
      <c r="BT561" s="2570">
        <f t="shared" si="2512"/>
        <v>0</v>
      </c>
      <c r="BU561" s="2987">
        <f t="shared" si="2486"/>
        <v>0</v>
      </c>
      <c r="BV561" s="1981" t="e">
        <f t="shared" si="2487"/>
        <v>#DIV/0!</v>
      </c>
      <c r="BW561" s="2623">
        <f t="shared" si="2488"/>
        <v>0</v>
      </c>
      <c r="BX561" s="2991">
        <f t="shared" si="2489"/>
        <v>1</v>
      </c>
      <c r="BY561" s="1985">
        <f t="shared" si="2490"/>
        <v>0</v>
      </c>
      <c r="BZ561" s="3151"/>
      <c r="CA561" s="6653">
        <v>1</v>
      </c>
      <c r="CB561" s="6654"/>
      <c r="CC561" s="1759">
        <v>0</v>
      </c>
      <c r="CD561" s="1759">
        <v>0</v>
      </c>
      <c r="CE561" s="2359">
        <f t="shared" si="2513"/>
        <v>0</v>
      </c>
      <c r="CF561" s="1985">
        <v>0</v>
      </c>
      <c r="CG561" s="1984">
        <f>CD561</f>
        <v>0</v>
      </c>
      <c r="CH561" s="2387">
        <f t="shared" si="2514"/>
        <v>1</v>
      </c>
      <c r="CI561" s="1985">
        <f>CG561/CA561</f>
        <v>0</v>
      </c>
      <c r="CM561" s="1729"/>
      <c r="CN561" s="1729"/>
      <c r="CO561" s="1729"/>
      <c r="CP561" s="1729"/>
      <c r="CQ561" s="1729"/>
      <c r="CR561" s="1729"/>
      <c r="CS561" s="1729"/>
      <c r="CT561" s="1729"/>
      <c r="CU561" s="1729"/>
      <c r="CV561" s="1729"/>
      <c r="CW561" s="1729"/>
      <c r="CX561" s="1729"/>
      <c r="CY561" s="5709">
        <v>1</v>
      </c>
      <c r="CZ561" s="5829"/>
      <c r="DA561" s="4976">
        <v>0</v>
      </c>
      <c r="DB561" s="4627">
        <v>0</v>
      </c>
      <c r="DC561" s="4603">
        <f>DA561-DB561</f>
        <v>0</v>
      </c>
      <c r="DD561" s="4604">
        <v>0</v>
      </c>
      <c r="DE561" s="4603">
        <f t="shared" si="2362"/>
        <v>0</v>
      </c>
      <c r="DF561" s="4187">
        <f t="shared" si="2515"/>
        <v>1</v>
      </c>
      <c r="DG561" s="4190">
        <f>DE561/CY561</f>
        <v>0</v>
      </c>
      <c r="DH561" s="5830">
        <v>1</v>
      </c>
      <c r="DI561" s="5831"/>
      <c r="DJ561" s="4981">
        <v>0</v>
      </c>
      <c r="DK561" s="4879">
        <v>0</v>
      </c>
      <c r="DL561" s="4979">
        <f t="shared" si="2516"/>
        <v>0</v>
      </c>
      <c r="DM561" s="4980">
        <v>0</v>
      </c>
      <c r="DN561" s="4533">
        <f t="shared" si="2517"/>
        <v>0</v>
      </c>
      <c r="DO561" s="4187">
        <f t="shared" si="2518"/>
        <v>1</v>
      </c>
      <c r="DP561" s="4190">
        <f>DN561/DH561</f>
        <v>0</v>
      </c>
      <c r="DQ561" s="5763">
        <v>1</v>
      </c>
      <c r="DR561" s="5832"/>
      <c r="DS561" s="4984">
        <v>1</v>
      </c>
      <c r="DT561" s="4984">
        <v>0</v>
      </c>
      <c r="DU561" s="4984">
        <f t="shared" si="2519"/>
        <v>1</v>
      </c>
      <c r="DV561" s="4985">
        <v>0</v>
      </c>
      <c r="DW561" s="2683">
        <f t="shared" si="2520"/>
        <v>0</v>
      </c>
      <c r="DX561" s="4187">
        <f t="shared" si="2521"/>
        <v>1</v>
      </c>
      <c r="DY561" s="4190">
        <f>DW561/DQ561</f>
        <v>0</v>
      </c>
      <c r="DZ561" s="5709">
        <v>1</v>
      </c>
      <c r="EA561" s="5829"/>
      <c r="EB561" s="3262">
        <v>0</v>
      </c>
      <c r="EC561" s="1986">
        <v>0</v>
      </c>
      <c r="ED561" s="1911">
        <f>EB561-EC561</f>
        <v>0</v>
      </c>
      <c r="EE561" s="1912">
        <v>0</v>
      </c>
      <c r="EF561" s="3300">
        <f t="shared" si="2522"/>
        <v>0</v>
      </c>
      <c r="EG561" s="1911">
        <f t="shared" si="2523"/>
        <v>1</v>
      </c>
      <c r="EH561" s="1912">
        <f>EF561/DZ561</f>
        <v>0</v>
      </c>
      <c r="EI561" s="5830">
        <v>1</v>
      </c>
      <c r="EJ561" s="5831"/>
      <c r="EK561" s="3262">
        <v>0</v>
      </c>
      <c r="EL561" s="1986">
        <v>0</v>
      </c>
      <c r="EM561" s="1911">
        <f t="shared" si="2524"/>
        <v>0</v>
      </c>
      <c r="EN561" s="1912">
        <v>0</v>
      </c>
      <c r="EO561" s="3285">
        <f t="shared" si="2525"/>
        <v>0</v>
      </c>
      <c r="EP561" s="1911">
        <f t="shared" si="2526"/>
        <v>1</v>
      </c>
      <c r="EQ561" s="1912">
        <f>EO561/EI561</f>
        <v>0</v>
      </c>
      <c r="ER561" s="5763">
        <v>1</v>
      </c>
      <c r="ES561" s="5832"/>
      <c r="ET561" s="3983">
        <v>0</v>
      </c>
      <c r="EU561" s="3983">
        <v>0</v>
      </c>
      <c r="EV561" s="1911">
        <f t="shared" si="2527"/>
        <v>0</v>
      </c>
      <c r="EW561" s="1912">
        <v>0</v>
      </c>
      <c r="EX561" s="3621">
        <f t="shared" si="2528"/>
        <v>0</v>
      </c>
      <c r="EY561" s="1911">
        <f t="shared" si="2529"/>
        <v>1</v>
      </c>
      <c r="EZ561" s="1912">
        <f>EX561/ER561</f>
        <v>0</v>
      </c>
      <c r="FA561" s="6786">
        <v>1</v>
      </c>
      <c r="FB561" s="6877"/>
      <c r="FC561" s="2575">
        <v>0</v>
      </c>
      <c r="FD561" s="2499">
        <v>0</v>
      </c>
      <c r="FE561" s="1911">
        <f>FC561-FD561</f>
        <v>0</v>
      </c>
      <c r="FF561" s="1912">
        <v>0</v>
      </c>
      <c r="FG561" s="2499">
        <f t="shared" si="2530"/>
        <v>0</v>
      </c>
      <c r="FH561" s="1911">
        <f t="shared" si="2531"/>
        <v>1</v>
      </c>
      <c r="FI561" s="1912">
        <f>FG561/FA561</f>
        <v>0</v>
      </c>
      <c r="FJ561" s="6739">
        <v>1</v>
      </c>
      <c r="FK561" s="6876"/>
      <c r="FL561" s="2622">
        <v>0</v>
      </c>
      <c r="FM561" s="2623">
        <v>0</v>
      </c>
      <c r="FN561" s="1911">
        <f t="shared" si="2532"/>
        <v>0</v>
      </c>
      <c r="FO561" s="1912">
        <v>0</v>
      </c>
      <c r="FP561" s="2587">
        <f t="shared" si="2533"/>
        <v>0</v>
      </c>
      <c r="FQ561" s="1911">
        <f t="shared" si="2534"/>
        <v>1</v>
      </c>
      <c r="FR561" s="1912">
        <f>FP561/FJ561</f>
        <v>0</v>
      </c>
      <c r="FS561" s="6786">
        <v>1</v>
      </c>
      <c r="FT561" s="6877"/>
      <c r="FU561" s="2499">
        <v>0</v>
      </c>
      <c r="FV561" s="2499">
        <v>0</v>
      </c>
      <c r="FW561" s="1911">
        <f t="shared" si="2535"/>
        <v>0</v>
      </c>
      <c r="FX561" s="1912">
        <v>0</v>
      </c>
      <c r="FY561" s="2587">
        <f t="shared" si="2536"/>
        <v>0</v>
      </c>
      <c r="FZ561" s="1911">
        <f t="shared" si="2537"/>
        <v>1</v>
      </c>
      <c r="GA561" s="1912">
        <f>FY561/FS561</f>
        <v>0</v>
      </c>
      <c r="GB561" s="3169">
        <f t="shared" si="2538"/>
        <v>0</v>
      </c>
      <c r="GC561" s="2219">
        <v>0</v>
      </c>
      <c r="GD561" s="1895">
        <v>1</v>
      </c>
      <c r="GE561" s="2079" t="s">
        <v>295</v>
      </c>
      <c r="GF561" s="2079" t="s">
        <v>296</v>
      </c>
      <c r="GG561" s="2079" t="s">
        <v>29</v>
      </c>
      <c r="GH561" s="2079" t="s">
        <v>16</v>
      </c>
      <c r="GI561" s="2079" t="s">
        <v>16</v>
      </c>
      <c r="GJ561" s="2079" t="s">
        <v>16</v>
      </c>
      <c r="GK561" s="2079" t="s">
        <v>16</v>
      </c>
      <c r="GL561" s="2096">
        <v>10</v>
      </c>
      <c r="GM561" s="510" t="s">
        <v>1118</v>
      </c>
      <c r="GN561" s="484" t="s">
        <v>1031</v>
      </c>
      <c r="GO561" s="511">
        <v>1</v>
      </c>
      <c r="GP561" s="511">
        <v>0</v>
      </c>
      <c r="GQ561" s="2086">
        <v>0</v>
      </c>
      <c r="GR561" s="2086">
        <v>0</v>
      </c>
      <c r="GS561" s="1895">
        <v>0</v>
      </c>
      <c r="GT561" s="2086">
        <v>0</v>
      </c>
      <c r="GU561" s="2086">
        <v>1</v>
      </c>
      <c r="GV561" s="1895">
        <v>0</v>
      </c>
    </row>
    <row r="562" spans="1:204" ht="45" x14ac:dyDescent="0.25">
      <c r="A562" s="1">
        <f>SUM(A557+1)</f>
        <v>84</v>
      </c>
      <c r="B562" s="7145"/>
      <c r="C562" s="6">
        <v>2002</v>
      </c>
      <c r="D562" s="2225">
        <v>3</v>
      </c>
      <c r="E562" s="7" t="s">
        <v>294</v>
      </c>
      <c r="F562" s="2" t="s">
        <v>295</v>
      </c>
      <c r="G562" s="2" t="s">
        <v>296</v>
      </c>
      <c r="H562" s="2" t="s">
        <v>29</v>
      </c>
      <c r="I562" s="2" t="s">
        <v>16</v>
      </c>
      <c r="J562" s="2" t="s">
        <v>16</v>
      </c>
      <c r="K562" s="2" t="s">
        <v>16</v>
      </c>
      <c r="L562" s="2" t="s">
        <v>16</v>
      </c>
      <c r="M562" s="2" t="s">
        <v>299</v>
      </c>
      <c r="N562" s="37" t="s">
        <v>633</v>
      </c>
      <c r="O562" s="2" t="s">
        <v>634</v>
      </c>
      <c r="P562" s="37" t="s">
        <v>388</v>
      </c>
      <c r="Q562" s="37" t="s">
        <v>389</v>
      </c>
      <c r="R562" s="5376" t="s">
        <v>390</v>
      </c>
      <c r="S562" s="37" t="s">
        <v>422</v>
      </c>
      <c r="T562" s="37" t="s">
        <v>425</v>
      </c>
      <c r="U562" s="5389" t="s">
        <v>640</v>
      </c>
      <c r="V562" s="37" t="s">
        <v>560</v>
      </c>
      <c r="W562" s="2567">
        <v>4211514</v>
      </c>
      <c r="X562" s="1002" t="s">
        <v>300</v>
      </c>
      <c r="Y562" s="2096">
        <v>11</v>
      </c>
      <c r="Z562" s="510" t="s">
        <v>1119</v>
      </c>
      <c r="AA562" s="484" t="s">
        <v>1066</v>
      </c>
      <c r="AB562" s="511">
        <v>12</v>
      </c>
      <c r="AC562" s="511">
        <v>3</v>
      </c>
      <c r="AD562" s="512">
        <f t="shared" si="2493"/>
        <v>0.25</v>
      </c>
      <c r="AE562" s="511">
        <v>3</v>
      </c>
      <c r="AF562" s="512">
        <f t="shared" si="2494"/>
        <v>0.25</v>
      </c>
      <c r="AG562" s="511">
        <v>3</v>
      </c>
      <c r="AH562" s="512">
        <f t="shared" si="2495"/>
        <v>0.25</v>
      </c>
      <c r="AI562" s="511">
        <v>3</v>
      </c>
      <c r="AJ562" s="513">
        <f t="shared" si="2496"/>
        <v>0.25</v>
      </c>
      <c r="AK562" s="947">
        <f t="shared" si="2497"/>
        <v>1</v>
      </c>
      <c r="AL562" s="2302">
        <v>11</v>
      </c>
      <c r="AM562" s="974" t="s">
        <v>1678</v>
      </c>
      <c r="AN562" s="974" t="s">
        <v>1680</v>
      </c>
      <c r="AO562" s="807" t="s">
        <v>1677</v>
      </c>
      <c r="AP562" s="974" t="s">
        <v>1681</v>
      </c>
      <c r="AQ562" s="974">
        <v>100</v>
      </c>
      <c r="AR562" s="974" t="s">
        <v>1066</v>
      </c>
      <c r="AS562" s="974" t="s">
        <v>753</v>
      </c>
      <c r="AT562" s="2274"/>
      <c r="AU562" s="813" t="s">
        <v>1026</v>
      </c>
      <c r="AV562" s="6435">
        <v>12</v>
      </c>
      <c r="AW562" s="6436"/>
      <c r="AX562" s="4357">
        <f t="shared" si="2498"/>
        <v>3</v>
      </c>
      <c r="AY562" s="4357">
        <f t="shared" si="2499"/>
        <v>3</v>
      </c>
      <c r="AZ562" s="4411">
        <f t="shared" si="2500"/>
        <v>0</v>
      </c>
      <c r="BA562" s="4649">
        <f t="shared" si="2501"/>
        <v>1</v>
      </c>
      <c r="BB562" s="4922">
        <f t="shared" si="2413"/>
        <v>12</v>
      </c>
      <c r="BC562" s="4104">
        <f t="shared" si="2502"/>
        <v>0</v>
      </c>
      <c r="BD562" s="1985">
        <f t="shared" si="2503"/>
        <v>1</v>
      </c>
      <c r="BE562" s="4926">
        <f t="shared" si="2504"/>
        <v>0</v>
      </c>
      <c r="BF562" s="6564">
        <v>12</v>
      </c>
      <c r="BG562" s="6565"/>
      <c r="BH562" s="3772">
        <f t="shared" si="2420"/>
        <v>3</v>
      </c>
      <c r="BI562" s="3772">
        <f t="shared" si="2505"/>
        <v>3</v>
      </c>
      <c r="BJ562" s="3111">
        <f t="shared" si="2506"/>
        <v>0</v>
      </c>
      <c r="BK562" s="1981">
        <f t="shared" si="2507"/>
        <v>1</v>
      </c>
      <c r="BL562" s="3832">
        <f t="shared" si="2281"/>
        <v>9</v>
      </c>
      <c r="BM562" s="3122">
        <f t="shared" si="2508"/>
        <v>3</v>
      </c>
      <c r="BN562" s="1985">
        <f t="shared" si="2509"/>
        <v>0.75</v>
      </c>
      <c r="BO562" s="3738">
        <f t="shared" si="2510"/>
        <v>0</v>
      </c>
      <c r="BP562" s="3494"/>
      <c r="BQ562" s="6900">
        <v>12</v>
      </c>
      <c r="BR562" s="6901"/>
      <c r="BS562" s="2570">
        <f t="shared" si="2511"/>
        <v>3</v>
      </c>
      <c r="BT562" s="2570">
        <f t="shared" si="2512"/>
        <v>3</v>
      </c>
      <c r="BU562" s="2987">
        <f t="shared" si="2486"/>
        <v>0</v>
      </c>
      <c r="BV562" s="1981">
        <f t="shared" si="2487"/>
        <v>1</v>
      </c>
      <c r="BW562" s="2623">
        <f t="shared" si="2488"/>
        <v>6</v>
      </c>
      <c r="BX562" s="2991">
        <f t="shared" si="2489"/>
        <v>6</v>
      </c>
      <c r="BY562" s="1985">
        <f t="shared" si="2490"/>
        <v>0.5</v>
      </c>
      <c r="BZ562" s="3151"/>
      <c r="CA562" s="6653">
        <v>12</v>
      </c>
      <c r="CB562" s="6654"/>
      <c r="CC562" s="1759">
        <v>3</v>
      </c>
      <c r="CD562" s="1759">
        <v>3</v>
      </c>
      <c r="CE562" s="2359">
        <f t="shared" si="2513"/>
        <v>0</v>
      </c>
      <c r="CF562" s="1981">
        <f>CD562/CC562</f>
        <v>1</v>
      </c>
      <c r="CG562" s="1984">
        <f>CD562</f>
        <v>3</v>
      </c>
      <c r="CH562" s="2387">
        <f t="shared" si="2514"/>
        <v>9</v>
      </c>
      <c r="CI562" s="1985">
        <f>CG562/CA562</f>
        <v>0.25</v>
      </c>
      <c r="CM562" s="1729"/>
      <c r="CN562" s="1729"/>
      <c r="CO562" s="1729"/>
      <c r="CP562" s="1729"/>
      <c r="CQ562" s="1729"/>
      <c r="CR562" s="1729"/>
      <c r="CS562" s="1729"/>
      <c r="CT562" s="1729"/>
      <c r="CU562" s="1729"/>
      <c r="CV562" s="1729"/>
      <c r="CW562" s="1729"/>
      <c r="CX562" s="1729"/>
      <c r="CY562" s="5709">
        <v>12</v>
      </c>
      <c r="CZ562" s="5829"/>
      <c r="DA562" s="4976">
        <v>1</v>
      </c>
      <c r="DB562" s="4627">
        <v>1</v>
      </c>
      <c r="DC562" s="4603">
        <f>DA562-DB562</f>
        <v>0</v>
      </c>
      <c r="DD562" s="4604">
        <f>DB562/DA562</f>
        <v>1</v>
      </c>
      <c r="DE562" s="4603">
        <f t="shared" si="2362"/>
        <v>10</v>
      </c>
      <c r="DF562" s="4187">
        <f t="shared" si="2515"/>
        <v>2</v>
      </c>
      <c r="DG562" s="4190">
        <f>DE562/CY562</f>
        <v>0.83333333333333337</v>
      </c>
      <c r="DH562" s="5830">
        <v>12</v>
      </c>
      <c r="DI562" s="5831"/>
      <c r="DJ562" s="4981">
        <v>1</v>
      </c>
      <c r="DK562" s="4879">
        <v>1</v>
      </c>
      <c r="DL562" s="4979">
        <f t="shared" si="2516"/>
        <v>0</v>
      </c>
      <c r="DM562" s="4980">
        <f>DK562/DJ562</f>
        <v>1</v>
      </c>
      <c r="DN562" s="4533">
        <f t="shared" si="2517"/>
        <v>11</v>
      </c>
      <c r="DO562" s="4187">
        <f t="shared" si="2518"/>
        <v>1</v>
      </c>
      <c r="DP562" s="4190">
        <f>DN562/DH562</f>
        <v>0.91666666666666663</v>
      </c>
      <c r="DQ562" s="5763">
        <v>12</v>
      </c>
      <c r="DR562" s="5832"/>
      <c r="DS562" s="4984">
        <v>1</v>
      </c>
      <c r="DT562" s="4984">
        <v>1</v>
      </c>
      <c r="DU562" s="4984">
        <f t="shared" si="2519"/>
        <v>0</v>
      </c>
      <c r="DV562" s="4985">
        <f>DT562/DS562</f>
        <v>1</v>
      </c>
      <c r="DW562" s="2683">
        <f t="shared" si="2520"/>
        <v>12</v>
      </c>
      <c r="DX562" s="4187">
        <f t="shared" si="2521"/>
        <v>0</v>
      </c>
      <c r="DY562" s="4190">
        <f>DW562/DQ562</f>
        <v>1</v>
      </c>
      <c r="DZ562" s="5709">
        <v>12</v>
      </c>
      <c r="EA562" s="5829"/>
      <c r="EB562" s="3262">
        <v>1</v>
      </c>
      <c r="EC562" s="1986">
        <v>1</v>
      </c>
      <c r="ED562" s="1911">
        <f>EB562-EC562</f>
        <v>0</v>
      </c>
      <c r="EE562" s="1912">
        <f>EC562/EB562</f>
        <v>1</v>
      </c>
      <c r="EF562" s="3300">
        <f t="shared" si="2522"/>
        <v>7</v>
      </c>
      <c r="EG562" s="1911">
        <f t="shared" si="2523"/>
        <v>5</v>
      </c>
      <c r="EH562" s="1912">
        <f>EF562/DZ562</f>
        <v>0.58333333333333337</v>
      </c>
      <c r="EI562" s="5830">
        <v>12</v>
      </c>
      <c r="EJ562" s="5831"/>
      <c r="EK562" s="3262">
        <v>1</v>
      </c>
      <c r="EL562" s="1986">
        <v>1</v>
      </c>
      <c r="EM562" s="1911">
        <f t="shared" si="2524"/>
        <v>0</v>
      </c>
      <c r="EN562" s="1912">
        <f>EL562/EK562</f>
        <v>1</v>
      </c>
      <c r="EO562" s="3285">
        <f t="shared" si="2525"/>
        <v>8</v>
      </c>
      <c r="EP562" s="1911">
        <f t="shared" si="2526"/>
        <v>4</v>
      </c>
      <c r="EQ562" s="1912">
        <f>EO562/EI562</f>
        <v>0.66666666666666663</v>
      </c>
      <c r="ER562" s="5763">
        <v>12</v>
      </c>
      <c r="ES562" s="5832"/>
      <c r="ET562" s="3983">
        <v>1</v>
      </c>
      <c r="EU562" s="3983">
        <v>1</v>
      </c>
      <c r="EV562" s="1911">
        <f t="shared" si="2527"/>
        <v>0</v>
      </c>
      <c r="EW562" s="1912">
        <f>EU562/ET562</f>
        <v>1</v>
      </c>
      <c r="EX562" s="3621">
        <f t="shared" si="2528"/>
        <v>9</v>
      </c>
      <c r="EY562" s="1911">
        <f t="shared" si="2529"/>
        <v>3</v>
      </c>
      <c r="EZ562" s="1912">
        <f>EX562/ER562</f>
        <v>0.75</v>
      </c>
      <c r="FA562" s="6786">
        <v>12</v>
      </c>
      <c r="FB562" s="6877"/>
      <c r="FC562" s="2575">
        <v>1</v>
      </c>
      <c r="FD562" s="2499">
        <v>1</v>
      </c>
      <c r="FE562" s="1911">
        <f>FC562-FD562</f>
        <v>0</v>
      </c>
      <c r="FF562" s="1912">
        <f>FD562/FC562</f>
        <v>1</v>
      </c>
      <c r="FG562" s="2499">
        <f t="shared" si="2530"/>
        <v>4</v>
      </c>
      <c r="FH562" s="1911">
        <f t="shared" si="2531"/>
        <v>8</v>
      </c>
      <c r="FI562" s="1912">
        <f>FG562/FA562</f>
        <v>0.33333333333333331</v>
      </c>
      <c r="FJ562" s="6739">
        <v>12</v>
      </c>
      <c r="FK562" s="6876"/>
      <c r="FL562" s="2622">
        <v>1</v>
      </c>
      <c r="FM562" s="2623">
        <v>1</v>
      </c>
      <c r="FN562" s="1911">
        <f t="shared" si="2532"/>
        <v>0</v>
      </c>
      <c r="FO562" s="1912">
        <f>FM562/FL562</f>
        <v>1</v>
      </c>
      <c r="FP562" s="2587">
        <f t="shared" si="2533"/>
        <v>5</v>
      </c>
      <c r="FQ562" s="1911">
        <f t="shared" si="2534"/>
        <v>7</v>
      </c>
      <c r="FR562" s="1912">
        <f>FP562/FJ562</f>
        <v>0.41666666666666669</v>
      </c>
      <c r="FS562" s="6786">
        <v>12</v>
      </c>
      <c r="FT562" s="6877"/>
      <c r="FU562" s="2499">
        <v>1</v>
      </c>
      <c r="FV562" s="2499">
        <v>1</v>
      </c>
      <c r="FW562" s="1911">
        <f t="shared" si="2535"/>
        <v>0</v>
      </c>
      <c r="FX562" s="1912">
        <f>FV562/FU562</f>
        <v>1</v>
      </c>
      <c r="FY562" s="2587">
        <f t="shared" si="2536"/>
        <v>6</v>
      </c>
      <c r="FZ562" s="1911">
        <f t="shared" si="2537"/>
        <v>6</v>
      </c>
      <c r="GA562" s="1912">
        <f>FY562/FS562</f>
        <v>0.5</v>
      </c>
      <c r="GB562" s="3169">
        <f t="shared" si="2538"/>
        <v>8.333333333333337E-2</v>
      </c>
      <c r="GC562" s="2219">
        <v>0</v>
      </c>
      <c r="GD562" s="1895">
        <v>1</v>
      </c>
      <c r="GE562" s="1952" t="s">
        <v>295</v>
      </c>
      <c r="GF562" s="1952" t="s">
        <v>296</v>
      </c>
      <c r="GG562" s="1952" t="s">
        <v>29</v>
      </c>
      <c r="GH562" s="1952" t="s">
        <v>16</v>
      </c>
      <c r="GI562" s="1952" t="s">
        <v>16</v>
      </c>
      <c r="GJ562" s="1952" t="s">
        <v>16</v>
      </c>
      <c r="GK562" s="1952" t="s">
        <v>16</v>
      </c>
      <c r="GL562" s="2096">
        <v>11</v>
      </c>
      <c r="GM562" s="510" t="s">
        <v>1119</v>
      </c>
      <c r="GN562" s="484" t="s">
        <v>1066</v>
      </c>
      <c r="GO562" s="511">
        <v>12</v>
      </c>
      <c r="GP562" s="511">
        <v>3</v>
      </c>
      <c r="GQ562" s="2086">
        <v>3</v>
      </c>
      <c r="GR562" s="2086">
        <v>0</v>
      </c>
      <c r="GS562" s="1895">
        <v>1</v>
      </c>
      <c r="GT562" s="2086">
        <v>3</v>
      </c>
      <c r="GU562" s="2086">
        <v>9</v>
      </c>
      <c r="GV562" s="1895">
        <v>0.25</v>
      </c>
    </row>
    <row r="563" spans="1:204" ht="51" x14ac:dyDescent="0.25">
      <c r="B563" s="7145"/>
      <c r="C563" s="150"/>
      <c r="D563" s="2222"/>
      <c r="E563" s="508"/>
      <c r="F563" s="147"/>
      <c r="G563" s="147"/>
      <c r="H563" s="147"/>
      <c r="I563" s="147"/>
      <c r="J563" s="147"/>
      <c r="K563" s="147"/>
      <c r="L563" s="147"/>
      <c r="M563" s="147"/>
      <c r="N563" s="148"/>
      <c r="O563" s="147"/>
      <c r="P563" s="148"/>
      <c r="Q563" s="148"/>
      <c r="R563" s="5387"/>
      <c r="S563" s="148"/>
      <c r="T563" s="148"/>
      <c r="U563" s="5400">
        <f>SUM(U564-U567)</f>
        <v>80314278</v>
      </c>
      <c r="V563" s="2549" t="s">
        <v>3757</v>
      </c>
      <c r="W563" s="1941">
        <v>53768358</v>
      </c>
      <c r="X563" s="5410"/>
      <c r="Y563" s="2096">
        <v>12</v>
      </c>
      <c r="Z563" s="510" t="s">
        <v>1120</v>
      </c>
      <c r="AA563" s="484" t="s">
        <v>1121</v>
      </c>
      <c r="AB563" s="511">
        <v>400</v>
      </c>
      <c r="AC563" s="511">
        <v>100</v>
      </c>
      <c r="AD563" s="512">
        <f t="shared" si="2493"/>
        <v>0.25</v>
      </c>
      <c r="AE563" s="511">
        <v>100</v>
      </c>
      <c r="AF563" s="512">
        <f t="shared" si="2494"/>
        <v>0.25</v>
      </c>
      <c r="AG563" s="511">
        <v>100</v>
      </c>
      <c r="AH563" s="512">
        <f t="shared" si="2495"/>
        <v>0.25</v>
      </c>
      <c r="AI563" s="511">
        <v>100</v>
      </c>
      <c r="AJ563" s="513">
        <f t="shared" si="2496"/>
        <v>0.25</v>
      </c>
      <c r="AK563" s="947">
        <f t="shared" si="2497"/>
        <v>1</v>
      </c>
      <c r="AL563" s="2274">
        <v>12</v>
      </c>
      <c r="AM563" s="974" t="s">
        <v>1682</v>
      </c>
      <c r="AN563" s="974" t="s">
        <v>1684</v>
      </c>
      <c r="AO563" s="974" t="s">
        <v>1683</v>
      </c>
      <c r="AP563" s="974" t="s">
        <v>1685</v>
      </c>
      <c r="AQ563" s="974">
        <v>100</v>
      </c>
      <c r="AR563" s="974" t="s">
        <v>1121</v>
      </c>
      <c r="AS563" s="2421" t="s">
        <v>1579</v>
      </c>
      <c r="AT563" s="2274"/>
      <c r="AU563" s="813" t="s">
        <v>1026</v>
      </c>
      <c r="AV563" s="6435">
        <v>400</v>
      </c>
      <c r="AW563" s="6436"/>
      <c r="AX563" s="4357">
        <f t="shared" si="2498"/>
        <v>100</v>
      </c>
      <c r="AY563" s="4357">
        <f t="shared" si="2499"/>
        <v>31</v>
      </c>
      <c r="AZ563" s="4411">
        <f t="shared" si="2500"/>
        <v>69</v>
      </c>
      <c r="BA563" s="4649">
        <f t="shared" si="2501"/>
        <v>0.31</v>
      </c>
      <c r="BB563" s="4922">
        <f t="shared" si="2413"/>
        <v>162</v>
      </c>
      <c r="BC563" s="4104">
        <f t="shared" si="2502"/>
        <v>238</v>
      </c>
      <c r="BD563" s="1985">
        <f t="shared" si="2503"/>
        <v>0.40500000000000003</v>
      </c>
      <c r="BE563" s="4926">
        <f t="shared" si="2504"/>
        <v>0</v>
      </c>
      <c r="BF563" s="6564">
        <v>400</v>
      </c>
      <c r="BG563" s="6565"/>
      <c r="BH563" s="3772">
        <f t="shared" si="2420"/>
        <v>100</v>
      </c>
      <c r="BI563" s="3772">
        <f t="shared" si="2505"/>
        <v>37</v>
      </c>
      <c r="BJ563" s="3111">
        <f t="shared" si="2506"/>
        <v>63</v>
      </c>
      <c r="BK563" s="1981">
        <f t="shared" si="2507"/>
        <v>0.37</v>
      </c>
      <c r="BL563" s="3832">
        <f t="shared" si="2281"/>
        <v>131</v>
      </c>
      <c r="BM563" s="3122">
        <f t="shared" si="2508"/>
        <v>269</v>
      </c>
      <c r="BN563" s="1985">
        <f t="shared" si="2509"/>
        <v>0.32750000000000001</v>
      </c>
      <c r="BO563" s="3738">
        <f t="shared" si="2510"/>
        <v>0</v>
      </c>
      <c r="BP563" s="3494"/>
      <c r="BQ563" s="6900">
        <v>400</v>
      </c>
      <c r="BR563" s="6901"/>
      <c r="BS563" s="2570">
        <f t="shared" si="2511"/>
        <v>100</v>
      </c>
      <c r="BT563" s="2570">
        <f t="shared" si="2512"/>
        <v>63</v>
      </c>
      <c r="BU563" s="2987">
        <f t="shared" si="2486"/>
        <v>37</v>
      </c>
      <c r="BV563" s="1981">
        <f t="shared" si="2487"/>
        <v>0.63</v>
      </c>
      <c r="BW563" s="2623">
        <f t="shared" si="2488"/>
        <v>94</v>
      </c>
      <c r="BX563" s="2991">
        <f t="shared" si="2489"/>
        <v>306</v>
      </c>
      <c r="BY563" s="1985">
        <f t="shared" si="2490"/>
        <v>0.23499999999999999</v>
      </c>
      <c r="BZ563" s="3151"/>
      <c r="CA563" s="6653">
        <v>400</v>
      </c>
      <c r="CB563" s="6654"/>
      <c r="CC563" s="1759">
        <v>100</v>
      </c>
      <c r="CD563" s="1759">
        <v>31</v>
      </c>
      <c r="CE563" s="2359">
        <f t="shared" si="2513"/>
        <v>69</v>
      </c>
      <c r="CF563" s="1981">
        <f>CD563/CC563</f>
        <v>0.31</v>
      </c>
      <c r="CG563" s="1984">
        <f>CD563</f>
        <v>31</v>
      </c>
      <c r="CH563" s="2387">
        <f t="shared" si="2514"/>
        <v>369</v>
      </c>
      <c r="CI563" s="1985">
        <f>CG563/CA563</f>
        <v>7.7499999999999999E-2</v>
      </c>
      <c r="CM563" s="1729"/>
      <c r="CN563" s="1729"/>
      <c r="CO563" s="1729"/>
      <c r="CP563" s="1729"/>
      <c r="CQ563" s="1729"/>
      <c r="CR563" s="1729"/>
      <c r="CS563" s="1729"/>
      <c r="CT563" s="1729"/>
      <c r="CU563" s="1729"/>
      <c r="CV563" s="1729"/>
      <c r="CW563" s="1729"/>
      <c r="CX563" s="1729"/>
      <c r="CY563" s="5709">
        <v>400</v>
      </c>
      <c r="CZ563" s="5829"/>
      <c r="DA563" s="4976">
        <v>33</v>
      </c>
      <c r="DB563" s="4627">
        <v>6</v>
      </c>
      <c r="DC563" s="4603">
        <f>DA563-DB563</f>
        <v>27</v>
      </c>
      <c r="DD563" s="4604">
        <v>0</v>
      </c>
      <c r="DE563" s="4603">
        <f t="shared" si="2362"/>
        <v>137</v>
      </c>
      <c r="DF563" s="4187">
        <f t="shared" si="2515"/>
        <v>263</v>
      </c>
      <c r="DG563" s="4190">
        <f>DE563/CY563</f>
        <v>0.34250000000000003</v>
      </c>
      <c r="DH563" s="5830">
        <v>400</v>
      </c>
      <c r="DI563" s="5831"/>
      <c r="DJ563" s="4981">
        <v>33</v>
      </c>
      <c r="DK563" s="4879">
        <v>10</v>
      </c>
      <c r="DL563" s="4979">
        <f t="shared" si="2516"/>
        <v>23</v>
      </c>
      <c r="DM563" s="4980">
        <f>DK563/DJ563</f>
        <v>0.30303030303030304</v>
      </c>
      <c r="DN563" s="4533">
        <f t="shared" si="2517"/>
        <v>147</v>
      </c>
      <c r="DO563" s="4187">
        <f t="shared" si="2518"/>
        <v>253</v>
      </c>
      <c r="DP563" s="4190">
        <f>DN563/DH563</f>
        <v>0.36749999999999999</v>
      </c>
      <c r="DQ563" s="5763">
        <v>400</v>
      </c>
      <c r="DR563" s="5832"/>
      <c r="DS563" s="4984">
        <v>34</v>
      </c>
      <c r="DT563" s="4984">
        <v>15</v>
      </c>
      <c r="DU563" s="4984">
        <f t="shared" si="2519"/>
        <v>19</v>
      </c>
      <c r="DV563" s="4985">
        <f>DT563/DS563</f>
        <v>0.44117647058823528</v>
      </c>
      <c r="DW563" s="2683">
        <f t="shared" si="2520"/>
        <v>162</v>
      </c>
      <c r="DX563" s="4187">
        <f t="shared" si="2521"/>
        <v>238</v>
      </c>
      <c r="DY563" s="4190">
        <f>DW563/DQ563</f>
        <v>0.40500000000000003</v>
      </c>
      <c r="DZ563" s="5709">
        <v>400</v>
      </c>
      <c r="EA563" s="5829"/>
      <c r="EB563" s="3262">
        <v>33</v>
      </c>
      <c r="EC563" s="1986">
        <v>20</v>
      </c>
      <c r="ED563" s="1911">
        <f>EB563-EC563</f>
        <v>13</v>
      </c>
      <c r="EE563" s="1912">
        <v>0</v>
      </c>
      <c r="EF563" s="3300">
        <f t="shared" si="2522"/>
        <v>114</v>
      </c>
      <c r="EG563" s="1911">
        <f t="shared" si="2523"/>
        <v>286</v>
      </c>
      <c r="EH563" s="1912">
        <f>EF563/DZ563</f>
        <v>0.28499999999999998</v>
      </c>
      <c r="EI563" s="5830">
        <v>400</v>
      </c>
      <c r="EJ563" s="5831"/>
      <c r="EK563" s="3262">
        <v>33</v>
      </c>
      <c r="EL563" s="1986">
        <v>8</v>
      </c>
      <c r="EM563" s="1911">
        <f t="shared" si="2524"/>
        <v>25</v>
      </c>
      <c r="EN563" s="1912">
        <f>EL563/EK563</f>
        <v>0.24242424242424243</v>
      </c>
      <c r="EO563" s="3285">
        <f t="shared" si="2525"/>
        <v>122</v>
      </c>
      <c r="EP563" s="1911">
        <f t="shared" si="2526"/>
        <v>278</v>
      </c>
      <c r="EQ563" s="1912">
        <f>EO563/EI563</f>
        <v>0.30499999999999999</v>
      </c>
      <c r="ER563" s="5763">
        <v>400</v>
      </c>
      <c r="ES563" s="5832"/>
      <c r="ET563" s="3983">
        <v>34</v>
      </c>
      <c r="EU563" s="3983">
        <v>9</v>
      </c>
      <c r="EV563" s="1911">
        <f t="shared" si="2527"/>
        <v>25</v>
      </c>
      <c r="EW563" s="1912">
        <f>EU563/ET563</f>
        <v>0.26470588235294118</v>
      </c>
      <c r="EX563" s="3621">
        <f t="shared" si="2528"/>
        <v>131</v>
      </c>
      <c r="EY563" s="1911">
        <f t="shared" si="2529"/>
        <v>269</v>
      </c>
      <c r="EZ563" s="1912">
        <f>EX563/ER563</f>
        <v>0.32750000000000001</v>
      </c>
      <c r="FA563" s="6786">
        <v>400</v>
      </c>
      <c r="FB563" s="6877"/>
      <c r="FC563" s="2575">
        <v>33</v>
      </c>
      <c r="FD563" s="2499">
        <v>22</v>
      </c>
      <c r="FE563" s="1911">
        <f>FC563-FD563</f>
        <v>11</v>
      </c>
      <c r="FF563" s="1912">
        <v>0</v>
      </c>
      <c r="FG563" s="2499">
        <f t="shared" si="2530"/>
        <v>53</v>
      </c>
      <c r="FH563" s="1911">
        <f t="shared" si="2531"/>
        <v>347</v>
      </c>
      <c r="FI563" s="1912">
        <f>FG563/FA563</f>
        <v>0.13250000000000001</v>
      </c>
      <c r="FJ563" s="6739">
        <v>400</v>
      </c>
      <c r="FK563" s="6876"/>
      <c r="FL563" s="2622">
        <v>33</v>
      </c>
      <c r="FM563" s="2623">
        <v>19</v>
      </c>
      <c r="FN563" s="1911">
        <f t="shared" si="2532"/>
        <v>14</v>
      </c>
      <c r="FO563" s="1912">
        <f>FM563/FL563</f>
        <v>0.5757575757575758</v>
      </c>
      <c r="FP563" s="2587">
        <f t="shared" si="2533"/>
        <v>72</v>
      </c>
      <c r="FQ563" s="1911">
        <f t="shared" si="2534"/>
        <v>328</v>
      </c>
      <c r="FR563" s="1912">
        <f>FP563/FJ563</f>
        <v>0.18</v>
      </c>
      <c r="FS563" s="6786">
        <v>400</v>
      </c>
      <c r="FT563" s="6877"/>
      <c r="FU563" s="2499">
        <v>34</v>
      </c>
      <c r="FV563" s="2499">
        <v>22</v>
      </c>
      <c r="FW563" s="1911">
        <f t="shared" si="2535"/>
        <v>12</v>
      </c>
      <c r="FX563" s="1912">
        <f>FV563/FU563</f>
        <v>0.6470588235294118</v>
      </c>
      <c r="FY563" s="2587">
        <f t="shared" si="2536"/>
        <v>94</v>
      </c>
      <c r="FZ563" s="1911">
        <f t="shared" si="2537"/>
        <v>306</v>
      </c>
      <c r="GA563" s="1912">
        <f>FY563/FS563</f>
        <v>0.23499999999999999</v>
      </c>
      <c r="GB563" s="3169">
        <f t="shared" si="2538"/>
        <v>4.9999999999999989E-2</v>
      </c>
      <c r="GC563" s="2219">
        <v>0</v>
      </c>
      <c r="GD563" s="1895">
        <v>1</v>
      </c>
      <c r="GE563" s="2079" t="s">
        <v>295</v>
      </c>
      <c r="GF563" s="2079" t="s">
        <v>296</v>
      </c>
      <c r="GG563" s="2079" t="s">
        <v>29</v>
      </c>
      <c r="GH563" s="2079" t="s">
        <v>16</v>
      </c>
      <c r="GI563" s="2079" t="s">
        <v>16</v>
      </c>
      <c r="GJ563" s="2079" t="s">
        <v>16</v>
      </c>
      <c r="GK563" s="2079" t="s">
        <v>16</v>
      </c>
      <c r="GL563" s="2096">
        <v>12</v>
      </c>
      <c r="GM563" s="510" t="s">
        <v>1120</v>
      </c>
      <c r="GN563" s="484" t="s">
        <v>1121</v>
      </c>
      <c r="GO563" s="511">
        <v>400</v>
      </c>
      <c r="GP563" s="511">
        <v>100</v>
      </c>
      <c r="GQ563" s="2086">
        <v>31</v>
      </c>
      <c r="GR563" s="2086">
        <v>69</v>
      </c>
      <c r="GS563" s="1895">
        <v>0.31</v>
      </c>
      <c r="GT563" s="2086">
        <v>31</v>
      </c>
      <c r="GU563" s="2086">
        <v>369</v>
      </c>
      <c r="GV563" s="1895">
        <v>7.7499999999999999E-2</v>
      </c>
    </row>
    <row r="564" spans="1:204" ht="54.75" customHeight="1" x14ac:dyDescent="0.25">
      <c r="B564" s="7145"/>
      <c r="C564" s="150"/>
      <c r="D564" s="2222"/>
      <c r="E564" s="508"/>
      <c r="F564" s="147"/>
      <c r="G564" s="147"/>
      <c r="H564" s="147"/>
      <c r="I564" s="147"/>
      <c r="J564" s="147"/>
      <c r="K564" s="147"/>
      <c r="L564" s="147"/>
      <c r="M564" s="147"/>
      <c r="N564" s="148"/>
      <c r="O564" s="147"/>
      <c r="P564" s="148"/>
      <c r="Q564" s="148"/>
      <c r="R564" s="5387"/>
      <c r="S564" s="148"/>
      <c r="T564" s="148"/>
      <c r="U564" s="5400">
        <f>SUM(U565+W566+W565)</f>
        <v>80314278</v>
      </c>
      <c r="V564" s="2563" t="s">
        <v>3754</v>
      </c>
      <c r="W564" s="1941">
        <v>53768358</v>
      </c>
      <c r="X564" s="5410"/>
      <c r="Y564" s="2096">
        <v>13</v>
      </c>
      <c r="Z564" s="510" t="s">
        <v>1122</v>
      </c>
      <c r="AA564" s="484" t="s">
        <v>1066</v>
      </c>
      <c r="AB564" s="511">
        <v>12</v>
      </c>
      <c r="AC564" s="511">
        <v>3</v>
      </c>
      <c r="AD564" s="512">
        <f t="shared" si="2493"/>
        <v>0.25</v>
      </c>
      <c r="AE564" s="511">
        <v>3</v>
      </c>
      <c r="AF564" s="512">
        <f t="shared" si="2494"/>
        <v>0.25</v>
      </c>
      <c r="AG564" s="511">
        <v>3</v>
      </c>
      <c r="AH564" s="512">
        <f t="shared" si="2495"/>
        <v>0.25</v>
      </c>
      <c r="AI564" s="511">
        <v>3</v>
      </c>
      <c r="AJ564" s="513">
        <f t="shared" si="2496"/>
        <v>0.25</v>
      </c>
      <c r="AK564" s="947">
        <f t="shared" si="2497"/>
        <v>1</v>
      </c>
      <c r="AL564" s="2302">
        <v>13</v>
      </c>
      <c r="AM564" s="969" t="str">
        <f>'[6]PbRM-01d (2)'!$C$32</f>
        <v>BRINDAR APOYO A EMERGENCIAS RECIBIDAS A TRAVÉS DEL CENTRO DE MANDO.</v>
      </c>
      <c r="AN564" s="970" t="s">
        <v>1687</v>
      </c>
      <c r="AO564" s="969" t="s">
        <v>1686</v>
      </c>
      <c r="AP564" s="970" t="s">
        <v>1688</v>
      </c>
      <c r="AQ564" s="974">
        <v>100</v>
      </c>
      <c r="AR564" s="969" t="s">
        <v>1066</v>
      </c>
      <c r="AS564" s="969" t="s">
        <v>1434</v>
      </c>
      <c r="AT564" s="2274"/>
      <c r="AU564" s="813" t="s">
        <v>1026</v>
      </c>
      <c r="AV564" s="6435">
        <v>12</v>
      </c>
      <c r="AW564" s="6436"/>
      <c r="AX564" s="4357">
        <f t="shared" si="2498"/>
        <v>3</v>
      </c>
      <c r="AY564" s="4357">
        <f t="shared" si="2499"/>
        <v>3</v>
      </c>
      <c r="AZ564" s="4411">
        <f t="shared" si="2500"/>
        <v>0</v>
      </c>
      <c r="BA564" s="4649">
        <f t="shared" si="2501"/>
        <v>1</v>
      </c>
      <c r="BB564" s="4922">
        <f t="shared" si="2413"/>
        <v>12</v>
      </c>
      <c r="BC564" s="4104">
        <f t="shared" si="2502"/>
        <v>0</v>
      </c>
      <c r="BD564" s="1985">
        <f t="shared" si="2503"/>
        <v>1</v>
      </c>
      <c r="BE564" s="4926">
        <f t="shared" si="2504"/>
        <v>0</v>
      </c>
      <c r="BF564" s="6564">
        <v>12</v>
      </c>
      <c r="BG564" s="6565"/>
      <c r="BH564" s="3772">
        <f t="shared" si="2420"/>
        <v>3</v>
      </c>
      <c r="BI564" s="3772">
        <f t="shared" si="2505"/>
        <v>3</v>
      </c>
      <c r="BJ564" s="3111">
        <f t="shared" si="2506"/>
        <v>0</v>
      </c>
      <c r="BK564" s="1981">
        <f t="shared" si="2507"/>
        <v>1</v>
      </c>
      <c r="BL564" s="3832">
        <f t="shared" si="2281"/>
        <v>9</v>
      </c>
      <c r="BM564" s="3122">
        <f t="shared" si="2508"/>
        <v>3</v>
      </c>
      <c r="BN564" s="1985">
        <f t="shared" si="2509"/>
        <v>0.75</v>
      </c>
      <c r="BO564" s="3738">
        <f t="shared" si="2510"/>
        <v>0</v>
      </c>
      <c r="BP564" s="3494"/>
      <c r="BQ564" s="6900">
        <v>12</v>
      </c>
      <c r="BR564" s="6901"/>
      <c r="BS564" s="2570">
        <f t="shared" si="2511"/>
        <v>3</v>
      </c>
      <c r="BT564" s="2570">
        <f t="shared" si="2512"/>
        <v>3</v>
      </c>
      <c r="BU564" s="2987">
        <f t="shared" si="2486"/>
        <v>0</v>
      </c>
      <c r="BV564" s="1981">
        <f t="shared" si="2487"/>
        <v>1</v>
      </c>
      <c r="BW564" s="2623">
        <f t="shared" si="2488"/>
        <v>6</v>
      </c>
      <c r="BX564" s="2991">
        <f t="shared" si="2489"/>
        <v>6</v>
      </c>
      <c r="BY564" s="1985">
        <f t="shared" si="2490"/>
        <v>0.5</v>
      </c>
      <c r="BZ564" s="3151"/>
      <c r="CA564" s="6653">
        <v>12</v>
      </c>
      <c r="CB564" s="6654"/>
      <c r="CC564" s="1759">
        <v>3</v>
      </c>
      <c r="CD564" s="1759">
        <v>3</v>
      </c>
      <c r="CE564" s="2359">
        <f t="shared" si="2513"/>
        <v>0</v>
      </c>
      <c r="CF564" s="1981">
        <f t="shared" ref="CF564" si="2579">CD564/CC564</f>
        <v>1</v>
      </c>
      <c r="CG564" s="1984">
        <f t="shared" ref="CG564:CG565" si="2580">CD564</f>
        <v>3</v>
      </c>
      <c r="CH564" s="2387">
        <f t="shared" si="2514"/>
        <v>9</v>
      </c>
      <c r="CI564" s="1985">
        <f t="shared" ref="CI564:CI565" si="2581">CG564/CA564</f>
        <v>0.25</v>
      </c>
      <c r="CM564" s="1729"/>
      <c r="CN564" s="1729"/>
      <c r="CO564" s="1729"/>
      <c r="CP564" s="1729"/>
      <c r="CQ564" s="1729"/>
      <c r="CR564" s="1729"/>
      <c r="CS564" s="1729"/>
      <c r="CT564" s="1729"/>
      <c r="CU564" s="1729"/>
      <c r="CV564" s="1729"/>
      <c r="CW564" s="1729"/>
      <c r="CX564" s="1729"/>
      <c r="CY564" s="5709">
        <v>12</v>
      </c>
      <c r="CZ564" s="5829"/>
      <c r="DA564" s="4976">
        <v>1</v>
      </c>
      <c r="DB564" s="4627">
        <v>1</v>
      </c>
      <c r="DC564" s="4603">
        <f t="shared" ref="DC564:DC576" si="2582">DA564-DB564</f>
        <v>0</v>
      </c>
      <c r="DD564" s="4604">
        <f t="shared" ref="DD564" si="2583">DB564/DA564</f>
        <v>1</v>
      </c>
      <c r="DE564" s="4603">
        <f t="shared" si="2362"/>
        <v>10</v>
      </c>
      <c r="DF564" s="4187">
        <f t="shared" si="2515"/>
        <v>2</v>
      </c>
      <c r="DG564" s="4190">
        <f t="shared" ref="DG564:DG583" si="2584">DE564/CY564</f>
        <v>0.83333333333333337</v>
      </c>
      <c r="DH564" s="5830">
        <v>12</v>
      </c>
      <c r="DI564" s="5831"/>
      <c r="DJ564" s="4981">
        <v>1</v>
      </c>
      <c r="DK564" s="4879">
        <v>1</v>
      </c>
      <c r="DL564" s="4979">
        <f t="shared" si="2516"/>
        <v>0</v>
      </c>
      <c r="DM564" s="4980">
        <f t="shared" ref="DM564" si="2585">DK564/DJ564</f>
        <v>1</v>
      </c>
      <c r="DN564" s="4533">
        <f t="shared" si="2517"/>
        <v>11</v>
      </c>
      <c r="DO564" s="4187">
        <f t="shared" si="2518"/>
        <v>1</v>
      </c>
      <c r="DP564" s="4190">
        <f t="shared" ref="DP564:DP583" si="2586">DN564/DH564</f>
        <v>0.91666666666666663</v>
      </c>
      <c r="DQ564" s="5763">
        <v>12</v>
      </c>
      <c r="DR564" s="5832"/>
      <c r="DS564" s="4984">
        <v>1</v>
      </c>
      <c r="DT564" s="4984">
        <v>1</v>
      </c>
      <c r="DU564" s="4984">
        <f t="shared" si="2519"/>
        <v>0</v>
      </c>
      <c r="DV564" s="4985">
        <f t="shared" ref="DV564" si="2587">DT564/DS564</f>
        <v>1</v>
      </c>
      <c r="DW564" s="2683">
        <f t="shared" si="2520"/>
        <v>12</v>
      </c>
      <c r="DX564" s="4187">
        <f t="shared" si="2521"/>
        <v>0</v>
      </c>
      <c r="DY564" s="4190">
        <f t="shared" ref="DY564:DY583" si="2588">DW564/DQ564</f>
        <v>1</v>
      </c>
      <c r="DZ564" s="5709">
        <v>12</v>
      </c>
      <c r="EA564" s="5829"/>
      <c r="EB564" s="3262">
        <v>1</v>
      </c>
      <c r="EC564" s="1986">
        <v>1</v>
      </c>
      <c r="ED564" s="1911">
        <f t="shared" ref="ED564:ED576" si="2589">EB564-EC564</f>
        <v>0</v>
      </c>
      <c r="EE564" s="1912">
        <f t="shared" ref="EE564" si="2590">EC564/EB564</f>
        <v>1</v>
      </c>
      <c r="EF564" s="3300">
        <f t="shared" si="2522"/>
        <v>7</v>
      </c>
      <c r="EG564" s="1911">
        <f t="shared" si="2523"/>
        <v>5</v>
      </c>
      <c r="EH564" s="1912">
        <f t="shared" ref="EH564:EH567" si="2591">EF564/DZ564</f>
        <v>0.58333333333333337</v>
      </c>
      <c r="EI564" s="5830">
        <v>12</v>
      </c>
      <c r="EJ564" s="5831"/>
      <c r="EK564" s="3262">
        <v>1</v>
      </c>
      <c r="EL564" s="1986">
        <v>1</v>
      </c>
      <c r="EM564" s="1911">
        <f t="shared" si="2524"/>
        <v>0</v>
      </c>
      <c r="EN564" s="1912">
        <f t="shared" ref="EN564" si="2592">EL564/EK564</f>
        <v>1</v>
      </c>
      <c r="EO564" s="3285">
        <f t="shared" si="2525"/>
        <v>8</v>
      </c>
      <c r="EP564" s="1911">
        <f t="shared" si="2526"/>
        <v>4</v>
      </c>
      <c r="EQ564" s="1912">
        <f t="shared" ref="EQ564:EQ583" si="2593">EO564/EI564</f>
        <v>0.66666666666666663</v>
      </c>
      <c r="ER564" s="5763">
        <v>12</v>
      </c>
      <c r="ES564" s="5832"/>
      <c r="ET564" s="3983">
        <v>1</v>
      </c>
      <c r="EU564" s="3983">
        <v>1</v>
      </c>
      <c r="EV564" s="1911">
        <f t="shared" si="2527"/>
        <v>0</v>
      </c>
      <c r="EW564" s="1912">
        <f t="shared" ref="EW564" si="2594">EU564/ET564</f>
        <v>1</v>
      </c>
      <c r="EX564" s="3621">
        <f t="shared" si="2528"/>
        <v>9</v>
      </c>
      <c r="EY564" s="1911">
        <f t="shared" si="2529"/>
        <v>3</v>
      </c>
      <c r="EZ564" s="1912">
        <f t="shared" ref="EZ564:EZ583" si="2595">EX564/ER564</f>
        <v>0.75</v>
      </c>
      <c r="FA564" s="6786">
        <v>12</v>
      </c>
      <c r="FB564" s="6877"/>
      <c r="FC564" s="2575">
        <v>1</v>
      </c>
      <c r="FD564" s="2499">
        <v>1</v>
      </c>
      <c r="FE564" s="1911">
        <f t="shared" si="2549"/>
        <v>0</v>
      </c>
      <c r="FF564" s="1912">
        <f t="shared" si="2560"/>
        <v>1</v>
      </c>
      <c r="FG564" s="2499">
        <f t="shared" si="2530"/>
        <v>4</v>
      </c>
      <c r="FH564" s="1911">
        <f t="shared" si="2531"/>
        <v>8</v>
      </c>
      <c r="FI564" s="1912">
        <f t="shared" si="2550"/>
        <v>0.33333333333333331</v>
      </c>
      <c r="FJ564" s="6739">
        <v>12</v>
      </c>
      <c r="FK564" s="6876"/>
      <c r="FL564" s="2622">
        <v>1</v>
      </c>
      <c r="FM564" s="2623">
        <v>1</v>
      </c>
      <c r="FN564" s="1911">
        <f t="shared" si="2532"/>
        <v>0</v>
      </c>
      <c r="FO564" s="1912">
        <f t="shared" si="2561"/>
        <v>1</v>
      </c>
      <c r="FP564" s="2587">
        <f t="shared" si="2533"/>
        <v>5</v>
      </c>
      <c r="FQ564" s="1911">
        <f t="shared" si="2534"/>
        <v>7</v>
      </c>
      <c r="FR564" s="1912">
        <f t="shared" si="2551"/>
        <v>0.41666666666666669</v>
      </c>
      <c r="FS564" s="6786">
        <v>12</v>
      </c>
      <c r="FT564" s="6877"/>
      <c r="FU564" s="2499">
        <v>1</v>
      </c>
      <c r="FV564" s="2499">
        <v>1</v>
      </c>
      <c r="FW564" s="1911">
        <f t="shared" si="2535"/>
        <v>0</v>
      </c>
      <c r="FX564" s="1912">
        <f t="shared" si="2562"/>
        <v>1</v>
      </c>
      <c r="FY564" s="2587">
        <f t="shared" si="2536"/>
        <v>6</v>
      </c>
      <c r="FZ564" s="1911">
        <f t="shared" si="2537"/>
        <v>6</v>
      </c>
      <c r="GA564" s="1912">
        <f t="shared" si="2552"/>
        <v>0.5</v>
      </c>
      <c r="GB564" s="3169">
        <f t="shared" si="2538"/>
        <v>8.333333333333337E-2</v>
      </c>
      <c r="GC564" s="2219">
        <v>0</v>
      </c>
      <c r="GD564" s="1895">
        <v>1</v>
      </c>
      <c r="GE564" s="2079" t="s">
        <v>295</v>
      </c>
      <c r="GF564" s="2079" t="s">
        <v>296</v>
      </c>
      <c r="GG564" s="2079" t="s">
        <v>29</v>
      </c>
      <c r="GH564" s="2079" t="s">
        <v>16</v>
      </c>
      <c r="GI564" s="2079" t="s">
        <v>16</v>
      </c>
      <c r="GJ564" s="2079" t="s">
        <v>16</v>
      </c>
      <c r="GK564" s="2079" t="s">
        <v>16</v>
      </c>
      <c r="GL564" s="2096">
        <v>13</v>
      </c>
      <c r="GM564" s="510" t="s">
        <v>1122</v>
      </c>
      <c r="GN564" s="484" t="s">
        <v>1066</v>
      </c>
      <c r="GO564" s="511">
        <v>12</v>
      </c>
      <c r="GP564" s="511">
        <v>3</v>
      </c>
      <c r="GQ564" s="2086">
        <v>3</v>
      </c>
      <c r="GR564" s="2086">
        <v>0</v>
      </c>
      <c r="GS564" s="1895">
        <v>1</v>
      </c>
      <c r="GT564" s="2086">
        <v>3</v>
      </c>
      <c r="GU564" s="2086">
        <v>9</v>
      </c>
      <c r="GV564" s="1895">
        <v>0.25</v>
      </c>
    </row>
    <row r="565" spans="1:204" ht="48" customHeight="1" x14ac:dyDescent="0.25">
      <c r="B565" s="7145"/>
      <c r="C565" s="150"/>
      <c r="D565" s="2222"/>
      <c r="E565" s="508"/>
      <c r="F565" s="147"/>
      <c r="G565" s="147"/>
      <c r="H565" s="147"/>
      <c r="I565" s="147"/>
      <c r="J565" s="147"/>
      <c r="K565" s="147"/>
      <c r="L565" s="147"/>
      <c r="M565" s="147"/>
      <c r="N565" s="148"/>
      <c r="O565" s="147"/>
      <c r="P565" s="148"/>
      <c r="Q565" s="148"/>
      <c r="R565" s="5387"/>
      <c r="S565" s="148"/>
      <c r="T565" s="148"/>
      <c r="U565" s="5400">
        <v>13516800</v>
      </c>
      <c r="V565" s="2563" t="s">
        <v>3755</v>
      </c>
      <c r="W565" s="1941">
        <v>53768358</v>
      </c>
      <c r="X565" s="2569"/>
      <c r="Y565" s="2103">
        <v>14</v>
      </c>
      <c r="Z565" s="526" t="s">
        <v>1123</v>
      </c>
      <c r="AA565" s="527" t="s">
        <v>1033</v>
      </c>
      <c r="AB565" s="528">
        <v>50</v>
      </c>
      <c r="AC565" s="528">
        <v>0</v>
      </c>
      <c r="AD565" s="529">
        <f t="shared" si="2493"/>
        <v>0</v>
      </c>
      <c r="AE565" s="528">
        <v>0</v>
      </c>
      <c r="AF565" s="529">
        <f t="shared" si="2494"/>
        <v>0</v>
      </c>
      <c r="AG565" s="528">
        <v>0</v>
      </c>
      <c r="AH565" s="529">
        <f t="shared" si="2495"/>
        <v>0</v>
      </c>
      <c r="AI565" s="528">
        <v>50</v>
      </c>
      <c r="AJ565" s="530">
        <f t="shared" si="2496"/>
        <v>1</v>
      </c>
      <c r="AK565" s="947">
        <f t="shared" si="2497"/>
        <v>1</v>
      </c>
      <c r="AL565" s="2302">
        <v>14</v>
      </c>
      <c r="AM565" s="969" t="str">
        <f>'[6]PbRM-01d (2)'!$C$33</f>
        <v>REALIZAR CURSO DE ACADEMIA PARA ELEMENTOS DE NUEVO INGRESO</v>
      </c>
      <c r="AN565" s="969" t="s">
        <v>1690</v>
      </c>
      <c r="AO565" s="969" t="s">
        <v>1689</v>
      </c>
      <c r="AP565" s="969" t="s">
        <v>1691</v>
      </c>
      <c r="AQ565" s="974">
        <v>100</v>
      </c>
      <c r="AR565" s="969" t="s">
        <v>1033</v>
      </c>
      <c r="AS565" s="969" t="s">
        <v>1579</v>
      </c>
      <c r="AT565" s="2274"/>
      <c r="AU565" s="813" t="s">
        <v>1026</v>
      </c>
      <c r="AV565" s="6435">
        <v>50</v>
      </c>
      <c r="AW565" s="6436"/>
      <c r="AX565" s="4357">
        <f t="shared" si="2498"/>
        <v>50</v>
      </c>
      <c r="AY565" s="4357">
        <f t="shared" si="2499"/>
        <v>0</v>
      </c>
      <c r="AZ565" s="4411">
        <f t="shared" si="2500"/>
        <v>50</v>
      </c>
      <c r="BA565" s="4649">
        <f t="shared" si="2501"/>
        <v>0</v>
      </c>
      <c r="BB565" s="4922">
        <f t="shared" si="2413"/>
        <v>0</v>
      </c>
      <c r="BC565" s="4104">
        <f t="shared" si="2502"/>
        <v>50</v>
      </c>
      <c r="BD565" s="1985">
        <f t="shared" si="2503"/>
        <v>0</v>
      </c>
      <c r="BE565" s="4926">
        <f t="shared" si="2504"/>
        <v>0</v>
      </c>
      <c r="BF565" s="6564">
        <v>50</v>
      </c>
      <c r="BG565" s="6565"/>
      <c r="BH565" s="3772">
        <f t="shared" si="2420"/>
        <v>0</v>
      </c>
      <c r="BI565" s="3772">
        <f t="shared" si="2505"/>
        <v>0</v>
      </c>
      <c r="BJ565" s="3111">
        <f t="shared" si="2506"/>
        <v>0</v>
      </c>
      <c r="BK565" s="1981" t="e">
        <f t="shared" si="2507"/>
        <v>#DIV/0!</v>
      </c>
      <c r="BL565" s="3832">
        <f t="shared" si="2281"/>
        <v>0</v>
      </c>
      <c r="BM565" s="3122">
        <f t="shared" si="2508"/>
        <v>50</v>
      </c>
      <c r="BN565" s="1985">
        <f t="shared" si="2509"/>
        <v>0</v>
      </c>
      <c r="BO565" s="3738">
        <f t="shared" si="2510"/>
        <v>0</v>
      </c>
      <c r="BP565" s="3494"/>
      <c r="BQ565" s="6900">
        <v>50</v>
      </c>
      <c r="BR565" s="6901"/>
      <c r="BS565" s="2570">
        <f t="shared" si="2511"/>
        <v>0</v>
      </c>
      <c r="BT565" s="2570">
        <f t="shared" si="2512"/>
        <v>0</v>
      </c>
      <c r="BU565" s="2987">
        <f t="shared" si="2486"/>
        <v>0</v>
      </c>
      <c r="BV565" s="1981" t="e">
        <f t="shared" si="2487"/>
        <v>#DIV/0!</v>
      </c>
      <c r="BW565" s="2623">
        <f t="shared" si="2488"/>
        <v>0</v>
      </c>
      <c r="BX565" s="2991">
        <f t="shared" si="2489"/>
        <v>50</v>
      </c>
      <c r="BY565" s="1985">
        <f t="shared" si="2490"/>
        <v>0</v>
      </c>
      <c r="BZ565" s="3151"/>
      <c r="CA565" s="6653">
        <v>50</v>
      </c>
      <c r="CB565" s="6654"/>
      <c r="CC565" s="1759">
        <v>0</v>
      </c>
      <c r="CD565" s="1759">
        <v>0</v>
      </c>
      <c r="CE565" s="2359">
        <f t="shared" si="2513"/>
        <v>0</v>
      </c>
      <c r="CF565" s="1981">
        <v>0</v>
      </c>
      <c r="CG565" s="1984">
        <f t="shared" si="2580"/>
        <v>0</v>
      </c>
      <c r="CH565" s="2387">
        <f t="shared" si="2514"/>
        <v>50</v>
      </c>
      <c r="CI565" s="1985">
        <f t="shared" si="2581"/>
        <v>0</v>
      </c>
      <c r="CM565" s="1729"/>
      <c r="CN565" s="1729"/>
      <c r="CO565" s="1729"/>
      <c r="CP565" s="1729"/>
      <c r="CQ565" s="1729"/>
      <c r="CR565" s="1729"/>
      <c r="CS565" s="1729"/>
      <c r="CT565" s="1729"/>
      <c r="CU565" s="1729"/>
      <c r="CV565" s="1729"/>
      <c r="CW565" s="1729"/>
      <c r="CX565" s="1729"/>
      <c r="CY565" s="5709">
        <v>50</v>
      </c>
      <c r="CZ565" s="5829"/>
      <c r="DA565" s="4976">
        <v>0</v>
      </c>
      <c r="DB565" s="4627">
        <v>0</v>
      </c>
      <c r="DC565" s="4603">
        <f t="shared" si="2582"/>
        <v>0</v>
      </c>
      <c r="DD565" s="4604">
        <v>0</v>
      </c>
      <c r="DE565" s="4603">
        <f t="shared" si="2362"/>
        <v>0</v>
      </c>
      <c r="DF565" s="4187">
        <f t="shared" si="2515"/>
        <v>50</v>
      </c>
      <c r="DG565" s="4190">
        <f t="shared" si="2584"/>
        <v>0</v>
      </c>
      <c r="DH565" s="5830">
        <v>50</v>
      </c>
      <c r="DI565" s="5831"/>
      <c r="DJ565" s="4981">
        <v>0</v>
      </c>
      <c r="DK565" s="4879">
        <v>0</v>
      </c>
      <c r="DL565" s="4979">
        <f t="shared" si="2516"/>
        <v>0</v>
      </c>
      <c r="DM565" s="4980">
        <v>0</v>
      </c>
      <c r="DN565" s="4533">
        <f t="shared" si="2517"/>
        <v>0</v>
      </c>
      <c r="DO565" s="4187">
        <f t="shared" si="2518"/>
        <v>50</v>
      </c>
      <c r="DP565" s="4190">
        <f t="shared" si="2586"/>
        <v>0</v>
      </c>
      <c r="DQ565" s="5763">
        <v>50</v>
      </c>
      <c r="DR565" s="5832"/>
      <c r="DS565" s="4984">
        <v>50</v>
      </c>
      <c r="DT565" s="4984">
        <v>0</v>
      </c>
      <c r="DU565" s="4984">
        <f t="shared" si="2519"/>
        <v>50</v>
      </c>
      <c r="DV565" s="4985">
        <v>0</v>
      </c>
      <c r="DW565" s="2683">
        <f t="shared" si="2520"/>
        <v>0</v>
      </c>
      <c r="DX565" s="4187">
        <f t="shared" si="2521"/>
        <v>50</v>
      </c>
      <c r="DY565" s="4190">
        <f t="shared" si="2588"/>
        <v>0</v>
      </c>
      <c r="DZ565" s="5709">
        <v>50</v>
      </c>
      <c r="EA565" s="5829"/>
      <c r="EB565" s="3262">
        <v>0</v>
      </c>
      <c r="EC565" s="1986">
        <v>0</v>
      </c>
      <c r="ED565" s="1911">
        <f t="shared" si="2589"/>
        <v>0</v>
      </c>
      <c r="EE565" s="1912">
        <v>0</v>
      </c>
      <c r="EF565" s="3300">
        <f t="shared" si="2522"/>
        <v>0</v>
      </c>
      <c r="EG565" s="1911">
        <f t="shared" si="2523"/>
        <v>50</v>
      </c>
      <c r="EH565" s="1912">
        <f t="shared" si="2591"/>
        <v>0</v>
      </c>
      <c r="EI565" s="5830">
        <v>50</v>
      </c>
      <c r="EJ565" s="5831"/>
      <c r="EK565" s="3262">
        <v>0</v>
      </c>
      <c r="EL565" s="1986">
        <v>0</v>
      </c>
      <c r="EM565" s="1911">
        <f t="shared" si="2524"/>
        <v>0</v>
      </c>
      <c r="EN565" s="1912">
        <v>0</v>
      </c>
      <c r="EO565" s="3285">
        <f t="shared" si="2525"/>
        <v>0</v>
      </c>
      <c r="EP565" s="1911">
        <f t="shared" si="2526"/>
        <v>50</v>
      </c>
      <c r="EQ565" s="1912">
        <f t="shared" si="2593"/>
        <v>0</v>
      </c>
      <c r="ER565" s="5763">
        <v>50</v>
      </c>
      <c r="ES565" s="5832"/>
      <c r="ET565" s="3983">
        <v>0</v>
      </c>
      <c r="EU565" s="3983">
        <v>0</v>
      </c>
      <c r="EV565" s="1911">
        <f t="shared" si="2527"/>
        <v>0</v>
      </c>
      <c r="EW565" s="1912">
        <v>0</v>
      </c>
      <c r="EX565" s="3621">
        <f t="shared" si="2528"/>
        <v>0</v>
      </c>
      <c r="EY565" s="1911">
        <f t="shared" si="2529"/>
        <v>50</v>
      </c>
      <c r="EZ565" s="1912">
        <f t="shared" si="2595"/>
        <v>0</v>
      </c>
      <c r="FA565" s="6786">
        <v>50</v>
      </c>
      <c r="FB565" s="6877"/>
      <c r="FC565" s="2575">
        <v>0</v>
      </c>
      <c r="FD565" s="2499">
        <v>0</v>
      </c>
      <c r="FE565" s="1911">
        <f t="shared" si="2549"/>
        <v>0</v>
      </c>
      <c r="FF565" s="1912">
        <v>0</v>
      </c>
      <c r="FG565" s="2499">
        <f t="shared" si="2530"/>
        <v>0</v>
      </c>
      <c r="FH565" s="1911">
        <f t="shared" si="2531"/>
        <v>50</v>
      </c>
      <c r="FI565" s="1912">
        <f t="shared" si="2550"/>
        <v>0</v>
      </c>
      <c r="FJ565" s="6739">
        <v>50</v>
      </c>
      <c r="FK565" s="6876"/>
      <c r="FL565" s="2622">
        <v>0</v>
      </c>
      <c r="FM565" s="2623">
        <v>0</v>
      </c>
      <c r="FN565" s="1911">
        <f t="shared" si="2532"/>
        <v>0</v>
      </c>
      <c r="FO565" s="1912">
        <v>0</v>
      </c>
      <c r="FP565" s="2587">
        <f t="shared" si="2533"/>
        <v>0</v>
      </c>
      <c r="FQ565" s="1911">
        <f t="shared" si="2534"/>
        <v>50</v>
      </c>
      <c r="FR565" s="1912">
        <f t="shared" si="2551"/>
        <v>0</v>
      </c>
      <c r="FS565" s="6786">
        <v>50</v>
      </c>
      <c r="FT565" s="6877"/>
      <c r="FU565" s="2499">
        <v>0</v>
      </c>
      <c r="FV565" s="2499">
        <v>0</v>
      </c>
      <c r="FW565" s="1911">
        <f t="shared" si="2535"/>
        <v>0</v>
      </c>
      <c r="FX565" s="1912">
        <v>0</v>
      </c>
      <c r="FY565" s="2587">
        <f t="shared" si="2536"/>
        <v>0</v>
      </c>
      <c r="FZ565" s="1911">
        <f t="shared" si="2537"/>
        <v>50</v>
      </c>
      <c r="GA565" s="1912">
        <f t="shared" si="2552"/>
        <v>0</v>
      </c>
      <c r="GB565" s="3169">
        <f t="shared" si="2538"/>
        <v>0</v>
      </c>
      <c r="GC565" s="2219">
        <v>0</v>
      </c>
      <c r="GD565" s="1895">
        <v>1</v>
      </c>
      <c r="GE565" s="2079" t="s">
        <v>295</v>
      </c>
      <c r="GF565" s="2079" t="s">
        <v>296</v>
      </c>
      <c r="GG565" s="2079" t="s">
        <v>29</v>
      </c>
      <c r="GH565" s="2079" t="s">
        <v>16</v>
      </c>
      <c r="GI565" s="2079" t="s">
        <v>16</v>
      </c>
      <c r="GJ565" s="2079" t="s">
        <v>16</v>
      </c>
      <c r="GK565" s="2079" t="s">
        <v>16</v>
      </c>
      <c r="GL565" s="2103">
        <v>14</v>
      </c>
      <c r="GM565" s="526" t="s">
        <v>1123</v>
      </c>
      <c r="GN565" s="527" t="s">
        <v>1033</v>
      </c>
      <c r="GO565" s="528">
        <v>50</v>
      </c>
      <c r="GP565" s="528">
        <v>0</v>
      </c>
      <c r="GQ565" s="2086">
        <v>0</v>
      </c>
      <c r="GR565" s="2086">
        <v>0</v>
      </c>
      <c r="GS565" s="1895">
        <v>0</v>
      </c>
      <c r="GT565" s="2086">
        <v>0</v>
      </c>
      <c r="GU565" s="2086">
        <v>50</v>
      </c>
      <c r="GV565" s="1895">
        <v>0</v>
      </c>
    </row>
    <row r="566" spans="1:204" s="2349" customFormat="1" ht="54.75" customHeight="1" x14ac:dyDescent="0.25">
      <c r="B566" s="7145"/>
      <c r="C566" s="1900"/>
      <c r="D566" s="1901"/>
      <c r="E566" s="1902"/>
      <c r="F566" s="2352" t="s">
        <v>295</v>
      </c>
      <c r="G566" s="2352" t="s">
        <v>296</v>
      </c>
      <c r="H566" s="2352" t="s">
        <v>29</v>
      </c>
      <c r="I566" s="2352" t="s">
        <v>16</v>
      </c>
      <c r="J566" s="2352" t="s">
        <v>16</v>
      </c>
      <c r="K566" s="2352" t="s">
        <v>16</v>
      </c>
      <c r="L566" s="2352" t="s">
        <v>16</v>
      </c>
      <c r="M566" s="1903"/>
      <c r="N566" s="1904"/>
      <c r="O566" s="1903"/>
      <c r="P566" s="1904"/>
      <c r="Q566" s="1904"/>
      <c r="R566" s="5387"/>
      <c r="S566" s="1904"/>
      <c r="T566" s="1904"/>
      <c r="U566" s="5401"/>
      <c r="V566" s="2564" t="s">
        <v>3756</v>
      </c>
      <c r="W566" s="2568">
        <v>13029120</v>
      </c>
      <c r="X566" s="2569" t="s">
        <v>3718</v>
      </c>
      <c r="Y566" s="3464">
        <v>30</v>
      </c>
      <c r="Z566" s="510" t="s">
        <v>3708</v>
      </c>
      <c r="AA566" s="484" t="s">
        <v>1045</v>
      </c>
      <c r="AB566" s="511">
        <v>660</v>
      </c>
      <c r="AC566" s="3465">
        <v>0</v>
      </c>
      <c r="AD566" s="3466">
        <f t="shared" si="2493"/>
        <v>0</v>
      </c>
      <c r="AE566" s="3465">
        <v>220</v>
      </c>
      <c r="AF566" s="3466">
        <f t="shared" si="2494"/>
        <v>0.33333333333333331</v>
      </c>
      <c r="AG566" s="3465">
        <v>220</v>
      </c>
      <c r="AH566" s="3466">
        <f t="shared" si="2495"/>
        <v>0.33333333333333331</v>
      </c>
      <c r="AI566" s="3465">
        <v>220</v>
      </c>
      <c r="AJ566" s="3467">
        <f t="shared" si="2496"/>
        <v>0.33333333333333331</v>
      </c>
      <c r="AK566" s="947">
        <f t="shared" si="2497"/>
        <v>1</v>
      </c>
      <c r="AL566" s="2302">
        <v>30</v>
      </c>
      <c r="AM566" s="969" t="s">
        <v>3709</v>
      </c>
      <c r="AN566" s="969" t="s">
        <v>3710</v>
      </c>
      <c r="AO566" s="969" t="s">
        <v>3711</v>
      </c>
      <c r="AP566" s="969" t="s">
        <v>3712</v>
      </c>
      <c r="AQ566" s="2353">
        <v>100</v>
      </c>
      <c r="AR566" s="969" t="s">
        <v>1045</v>
      </c>
      <c r="AS566" s="969" t="s">
        <v>753</v>
      </c>
      <c r="AT566" s="2274"/>
      <c r="AU566" s="2550" t="s">
        <v>1045</v>
      </c>
      <c r="AV566" s="6437">
        <v>660</v>
      </c>
      <c r="AW566" s="6438"/>
      <c r="AX566" s="4357">
        <f t="shared" si="2498"/>
        <v>220</v>
      </c>
      <c r="AY566" s="4357">
        <f t="shared" si="2499"/>
        <v>240</v>
      </c>
      <c r="AZ566" s="4411">
        <f t="shared" si="2500"/>
        <v>-20</v>
      </c>
      <c r="BA566" s="4649">
        <f t="shared" si="2501"/>
        <v>1.0909090909090908</v>
      </c>
      <c r="BB566" s="4922">
        <f t="shared" si="2413"/>
        <v>734</v>
      </c>
      <c r="BC566" s="3020">
        <f t="shared" si="2502"/>
        <v>-74</v>
      </c>
      <c r="BD566" s="3085">
        <f t="shared" si="2503"/>
        <v>1.1121212121212121</v>
      </c>
      <c r="BE566" s="4988">
        <f t="shared" si="2504"/>
        <v>0</v>
      </c>
      <c r="BF566" s="6566">
        <v>660</v>
      </c>
      <c r="BG566" s="6567"/>
      <c r="BH566" s="3772">
        <f t="shared" si="2420"/>
        <v>220</v>
      </c>
      <c r="BI566" s="3772">
        <f t="shared" si="2505"/>
        <v>240</v>
      </c>
      <c r="BJ566" s="3017">
        <f t="shared" si="2506"/>
        <v>-20</v>
      </c>
      <c r="BK566" s="3085">
        <f t="shared" si="2507"/>
        <v>1.0909090909090908</v>
      </c>
      <c r="BL566" s="3832">
        <f t="shared" si="2281"/>
        <v>494</v>
      </c>
      <c r="BM566" s="3020">
        <f t="shared" si="2508"/>
        <v>166</v>
      </c>
      <c r="BN566" s="3085">
        <f t="shared" si="2509"/>
        <v>0.74848484848484853</v>
      </c>
      <c r="BO566" s="3738">
        <f t="shared" si="2510"/>
        <v>0</v>
      </c>
      <c r="BP566" s="3495"/>
      <c r="BQ566" s="5762">
        <v>660</v>
      </c>
      <c r="BR566" s="7477"/>
      <c r="BS566" s="3084">
        <f t="shared" si="2511"/>
        <v>220</v>
      </c>
      <c r="BT566" s="3084">
        <f t="shared" si="2512"/>
        <v>254</v>
      </c>
      <c r="BU566" s="3017">
        <f t="shared" si="2486"/>
        <v>-34</v>
      </c>
      <c r="BV566" s="3085">
        <f t="shared" si="2487"/>
        <v>1.1545454545454545</v>
      </c>
      <c r="BW566" s="3086">
        <f t="shared" si="2488"/>
        <v>254</v>
      </c>
      <c r="BX566" s="3020">
        <f t="shared" si="2489"/>
        <v>406</v>
      </c>
      <c r="BY566" s="3085">
        <f t="shared" si="2490"/>
        <v>0.38484848484848483</v>
      </c>
      <c r="BZ566" s="3151"/>
      <c r="CA566" s="7470" t="s">
        <v>3780</v>
      </c>
      <c r="CB566" s="7471"/>
      <c r="CC566" s="7471"/>
      <c r="CD566" s="7471"/>
      <c r="CE566" s="7471"/>
      <c r="CF566" s="7471"/>
      <c r="CG566" s="7471"/>
      <c r="CH566" s="7471"/>
      <c r="CI566" s="7472"/>
      <c r="CJ566" s="46"/>
      <c r="CK566" s="46"/>
      <c r="CL566" s="46"/>
      <c r="CM566" s="1729"/>
      <c r="CN566" s="1729"/>
      <c r="CO566" s="1729"/>
      <c r="CP566" s="1729"/>
      <c r="CQ566" s="1729"/>
      <c r="CR566" s="1729"/>
      <c r="CS566" s="1729"/>
      <c r="CT566" s="1729"/>
      <c r="CU566" s="1729"/>
      <c r="CV566" s="1729"/>
      <c r="CW566" s="1729"/>
      <c r="CX566" s="3095"/>
      <c r="CY566" s="5789">
        <v>660</v>
      </c>
      <c r="CZ566" s="5789"/>
      <c r="DA566" s="4976">
        <v>73</v>
      </c>
      <c r="DB566" s="4627">
        <v>80</v>
      </c>
      <c r="DC566" s="4603">
        <f t="shared" si="2582"/>
        <v>-7</v>
      </c>
      <c r="DD566" s="4604">
        <v>0</v>
      </c>
      <c r="DE566" s="4603">
        <f t="shared" si="2362"/>
        <v>574</v>
      </c>
      <c r="DF566" s="4187">
        <f t="shared" si="2515"/>
        <v>86</v>
      </c>
      <c r="DG566" s="4190">
        <f t="shared" si="2584"/>
        <v>0.86969696969696975</v>
      </c>
      <c r="DH566" s="5833">
        <v>660</v>
      </c>
      <c r="DI566" s="5834"/>
      <c r="DJ566" s="4981">
        <v>73</v>
      </c>
      <c r="DK566" s="4879">
        <v>80</v>
      </c>
      <c r="DL566" s="4979">
        <f t="shared" si="2516"/>
        <v>-7</v>
      </c>
      <c r="DM566" s="4980">
        <v>0</v>
      </c>
      <c r="DN566" s="4983">
        <f t="shared" si="2517"/>
        <v>654</v>
      </c>
      <c r="DO566" s="4187">
        <f t="shared" si="2518"/>
        <v>6</v>
      </c>
      <c r="DP566" s="4190">
        <f t="shared" si="2586"/>
        <v>0.99090909090909096</v>
      </c>
      <c r="DQ566" s="5835">
        <v>660</v>
      </c>
      <c r="DR566" s="5835"/>
      <c r="DS566" s="4984">
        <v>74</v>
      </c>
      <c r="DT566" s="4984">
        <v>80</v>
      </c>
      <c r="DU566" s="4984">
        <f t="shared" si="2519"/>
        <v>-6</v>
      </c>
      <c r="DV566" s="4985">
        <v>0</v>
      </c>
      <c r="DW566" s="4574">
        <f t="shared" si="2520"/>
        <v>734</v>
      </c>
      <c r="DX566" s="4187">
        <f t="shared" si="2521"/>
        <v>-74</v>
      </c>
      <c r="DY566" s="4191">
        <f t="shared" si="2588"/>
        <v>1.1121212121212121</v>
      </c>
      <c r="DZ566" s="5789">
        <v>660</v>
      </c>
      <c r="EA566" s="5789"/>
      <c r="EB566" s="3093">
        <v>73</v>
      </c>
      <c r="EC566" s="3086">
        <v>80</v>
      </c>
      <c r="ED566" s="3091">
        <f t="shared" si="2589"/>
        <v>-7</v>
      </c>
      <c r="EE566" s="3092">
        <v>0</v>
      </c>
      <c r="EF566" s="3300">
        <f t="shared" si="2522"/>
        <v>334</v>
      </c>
      <c r="EG566" s="3091">
        <f t="shared" si="2523"/>
        <v>326</v>
      </c>
      <c r="EH566" s="3092">
        <f t="shared" si="2591"/>
        <v>0.5060606060606061</v>
      </c>
      <c r="EI566" s="5833">
        <v>660</v>
      </c>
      <c r="EJ566" s="5834"/>
      <c r="EK566" s="3093">
        <v>73</v>
      </c>
      <c r="EL566" s="3086">
        <v>80</v>
      </c>
      <c r="EM566" s="3091">
        <f t="shared" si="2524"/>
        <v>-7</v>
      </c>
      <c r="EN566" s="3092">
        <v>0</v>
      </c>
      <c r="EO566" s="3094">
        <f t="shared" si="2525"/>
        <v>414</v>
      </c>
      <c r="EP566" s="3091">
        <f t="shared" si="2526"/>
        <v>246</v>
      </c>
      <c r="EQ566" s="3092">
        <f t="shared" si="2593"/>
        <v>0.62727272727272732</v>
      </c>
      <c r="ER566" s="5835">
        <v>660</v>
      </c>
      <c r="ES566" s="5835"/>
      <c r="ET566" s="3983">
        <v>74</v>
      </c>
      <c r="EU566" s="3983">
        <v>80</v>
      </c>
      <c r="EV566" s="3091">
        <f t="shared" si="2527"/>
        <v>-6</v>
      </c>
      <c r="EW566" s="3092">
        <v>0</v>
      </c>
      <c r="EX566" s="3713">
        <f t="shared" si="2528"/>
        <v>494</v>
      </c>
      <c r="EY566" s="3091">
        <f t="shared" si="2529"/>
        <v>166</v>
      </c>
      <c r="EZ566" s="3096">
        <f t="shared" si="2595"/>
        <v>0.74848484848484853</v>
      </c>
      <c r="FA566" s="5937">
        <v>660</v>
      </c>
      <c r="FB566" s="5937"/>
      <c r="FC566" s="3090">
        <v>73</v>
      </c>
      <c r="FD566" s="3091">
        <v>84</v>
      </c>
      <c r="FE566" s="3091">
        <f t="shared" ref="FE566:FE567" si="2596">FC566-FD566</f>
        <v>-11</v>
      </c>
      <c r="FF566" s="3092">
        <v>0</v>
      </c>
      <c r="FG566" s="3091">
        <f t="shared" si="2530"/>
        <v>84</v>
      </c>
      <c r="FH566" s="3091">
        <f t="shared" si="2531"/>
        <v>576</v>
      </c>
      <c r="FI566" s="3092"/>
      <c r="FJ566" s="5833">
        <v>660</v>
      </c>
      <c r="FK566" s="6678"/>
      <c r="FL566" s="3093">
        <v>73</v>
      </c>
      <c r="FM566" s="3086">
        <v>90</v>
      </c>
      <c r="FN566" s="3091">
        <f t="shared" ref="FN566:FN567" si="2597">FL566-FM566</f>
        <v>-17</v>
      </c>
      <c r="FO566" s="3092">
        <v>0</v>
      </c>
      <c r="FP566" s="3094">
        <f t="shared" si="2533"/>
        <v>174</v>
      </c>
      <c r="FQ566" s="3091">
        <f t="shared" si="2534"/>
        <v>486</v>
      </c>
      <c r="FR566" s="3092">
        <f t="shared" si="2551"/>
        <v>0.26363636363636361</v>
      </c>
      <c r="FS566" s="5937">
        <v>660</v>
      </c>
      <c r="FT566" s="5937"/>
      <c r="FU566" s="3091">
        <v>74</v>
      </c>
      <c r="FV566" s="3091">
        <v>80</v>
      </c>
      <c r="FW566" s="3091">
        <f t="shared" si="2535"/>
        <v>-6</v>
      </c>
      <c r="FX566" s="3092">
        <v>0</v>
      </c>
      <c r="FY566" s="3094">
        <f t="shared" si="2536"/>
        <v>254</v>
      </c>
      <c r="FZ566" s="3091">
        <f t="shared" si="2537"/>
        <v>406</v>
      </c>
      <c r="GA566" s="3096">
        <f t="shared" si="2552"/>
        <v>0.38484848484848483</v>
      </c>
      <c r="GB566" s="3169">
        <f t="shared" si="2538"/>
        <v>0.12121212121212127</v>
      </c>
      <c r="GD566" s="1895"/>
      <c r="GE566" s="2350"/>
      <c r="GF566" s="2350"/>
      <c r="GG566" s="2350"/>
      <c r="GH566" s="2350"/>
      <c r="GI566" s="2350"/>
      <c r="GJ566" s="2350"/>
      <c r="GK566" s="2350"/>
      <c r="GL566" s="2096"/>
      <c r="GM566" s="510"/>
      <c r="GN566" s="484"/>
      <c r="GO566" s="1908">
        <v>660</v>
      </c>
      <c r="GP566" s="511"/>
      <c r="GQ566" s="2351"/>
      <c r="GR566" s="2351">
        <v>0</v>
      </c>
      <c r="GS566" s="1895"/>
      <c r="GT566" s="2351"/>
      <c r="GU566" s="2351">
        <v>0</v>
      </c>
      <c r="GV566" s="1895"/>
    </row>
    <row r="567" spans="1:204" s="1884" customFormat="1" ht="40.5" customHeight="1" thickBot="1" x14ac:dyDescent="0.3">
      <c r="B567" s="7145"/>
      <c r="C567" s="1900"/>
      <c r="D567" s="2222"/>
      <c r="E567" s="1902"/>
      <c r="F567" s="2352" t="s">
        <v>295</v>
      </c>
      <c r="G567" s="2352" t="s">
        <v>296</v>
      </c>
      <c r="H567" s="2352" t="s">
        <v>29</v>
      </c>
      <c r="I567" s="2352" t="s">
        <v>16</v>
      </c>
      <c r="J567" s="2352" t="s">
        <v>16</v>
      </c>
      <c r="K567" s="2352" t="s">
        <v>16</v>
      </c>
      <c r="L567" s="2352" t="s">
        <v>16</v>
      </c>
      <c r="M567" s="1903"/>
      <c r="N567" s="1904"/>
      <c r="O567" s="1903"/>
      <c r="P567" s="1904"/>
      <c r="Q567" s="1904"/>
      <c r="R567" s="5387"/>
      <c r="S567" s="1904"/>
      <c r="T567" s="1904"/>
      <c r="U567" s="5402"/>
      <c r="V567" s="2562"/>
      <c r="W567" s="2565">
        <v>13516800</v>
      </c>
      <c r="X567" s="2569" t="s">
        <v>3719</v>
      </c>
      <c r="Y567" s="3464">
        <v>31</v>
      </c>
      <c r="Z567" s="510" t="s">
        <v>3713</v>
      </c>
      <c r="AA567" s="484" t="s">
        <v>3714</v>
      </c>
      <c r="AB567" s="511">
        <v>19200</v>
      </c>
      <c r="AC567" s="3465">
        <v>0</v>
      </c>
      <c r="AD567" s="3466">
        <f t="shared" si="2493"/>
        <v>0</v>
      </c>
      <c r="AE567" s="3465">
        <v>6400</v>
      </c>
      <c r="AF567" s="3466">
        <f t="shared" si="2494"/>
        <v>0.33333333333333331</v>
      </c>
      <c r="AG567" s="3465">
        <v>8000</v>
      </c>
      <c r="AH567" s="3466">
        <f t="shared" si="2495"/>
        <v>0.41666666666666669</v>
      </c>
      <c r="AI567" s="3465">
        <v>4800</v>
      </c>
      <c r="AJ567" s="3467">
        <f t="shared" si="2496"/>
        <v>0.25</v>
      </c>
      <c r="AK567" s="947">
        <f t="shared" si="2497"/>
        <v>1</v>
      </c>
      <c r="AL567" s="968">
        <v>31</v>
      </c>
      <c r="AM567" s="969" t="s">
        <v>3713</v>
      </c>
      <c r="AN567" s="969" t="s">
        <v>3715</v>
      </c>
      <c r="AO567" s="969" t="s">
        <v>3716</v>
      </c>
      <c r="AP567" s="969" t="s">
        <v>3717</v>
      </c>
      <c r="AQ567" s="974">
        <v>100</v>
      </c>
      <c r="AR567" s="969" t="s">
        <v>3714</v>
      </c>
      <c r="AS567" s="969" t="s">
        <v>753</v>
      </c>
      <c r="AT567" s="2274"/>
      <c r="AU567" s="2912" t="s">
        <v>3714</v>
      </c>
      <c r="AV567" s="6439">
        <v>19200</v>
      </c>
      <c r="AW567" s="6440"/>
      <c r="AX567" s="4491">
        <f t="shared" si="2498"/>
        <v>4800</v>
      </c>
      <c r="AY567" s="4491">
        <f t="shared" si="2499"/>
        <v>1314</v>
      </c>
      <c r="AZ567" s="4411">
        <f t="shared" si="2500"/>
        <v>3486</v>
      </c>
      <c r="BA567" s="4451">
        <f t="shared" si="2501"/>
        <v>0.27374999999999999</v>
      </c>
      <c r="BB567" s="4491">
        <f t="shared" si="2413"/>
        <v>7153</v>
      </c>
      <c r="BC567" s="4116">
        <f t="shared" si="2502"/>
        <v>12047</v>
      </c>
      <c r="BD567" s="3089">
        <f t="shared" si="2503"/>
        <v>0.37255208333333334</v>
      </c>
      <c r="BE567" s="4988">
        <f t="shared" si="2504"/>
        <v>0</v>
      </c>
      <c r="BF567" s="6568">
        <v>19200</v>
      </c>
      <c r="BG567" s="6569"/>
      <c r="BH567" s="3884">
        <f t="shared" si="2420"/>
        <v>8000</v>
      </c>
      <c r="BI567" s="3884">
        <f t="shared" si="2505"/>
        <v>2589</v>
      </c>
      <c r="BJ567" s="3017">
        <f t="shared" si="2506"/>
        <v>5411</v>
      </c>
      <c r="BK567" s="3088">
        <f t="shared" si="2507"/>
        <v>0.323625</v>
      </c>
      <c r="BL567" s="3884">
        <f t="shared" si="2281"/>
        <v>5839</v>
      </c>
      <c r="BM567" s="3087">
        <f t="shared" si="2508"/>
        <v>13361</v>
      </c>
      <c r="BN567" s="3089">
        <f t="shared" si="2509"/>
        <v>0.30411458333333335</v>
      </c>
      <c r="BO567" s="3738">
        <f t="shared" si="2510"/>
        <v>0</v>
      </c>
      <c r="BP567" s="3495"/>
      <c r="BQ567" s="7468">
        <v>19200</v>
      </c>
      <c r="BR567" s="7469"/>
      <c r="BS567" s="3087">
        <f t="shared" si="2511"/>
        <v>6400</v>
      </c>
      <c r="BT567" s="3087">
        <f t="shared" si="2512"/>
        <v>3250</v>
      </c>
      <c r="BU567" s="3017">
        <f t="shared" si="2486"/>
        <v>3150</v>
      </c>
      <c r="BV567" s="3088">
        <f t="shared" si="2487"/>
        <v>0.5078125</v>
      </c>
      <c r="BW567" s="3087">
        <f t="shared" si="2488"/>
        <v>3250</v>
      </c>
      <c r="BX567" s="3087">
        <f t="shared" si="2489"/>
        <v>15950</v>
      </c>
      <c r="BY567" s="3089">
        <f t="shared" si="2490"/>
        <v>0.16927083333333334</v>
      </c>
      <c r="BZ567" s="3151"/>
      <c r="CA567" s="7473" t="s">
        <v>3780</v>
      </c>
      <c r="CB567" s="7474"/>
      <c r="CC567" s="7474"/>
      <c r="CD567" s="7474"/>
      <c r="CE567" s="7474"/>
      <c r="CF567" s="7474"/>
      <c r="CG567" s="7474"/>
      <c r="CH567" s="7474"/>
      <c r="CI567" s="7475"/>
      <c r="CJ567" s="46"/>
      <c r="CK567" s="46"/>
      <c r="CL567" s="46"/>
      <c r="CX567" s="3095"/>
      <c r="CY567" s="5836">
        <v>19200</v>
      </c>
      <c r="CZ567" s="5836"/>
      <c r="DA567" s="4487">
        <v>1600</v>
      </c>
      <c r="DB567" s="4487">
        <v>1314</v>
      </c>
      <c r="DC567" s="4457">
        <f t="shared" si="2582"/>
        <v>286</v>
      </c>
      <c r="DD567" s="4457">
        <v>0</v>
      </c>
      <c r="DE567" s="4457">
        <f t="shared" si="2362"/>
        <v>7153</v>
      </c>
      <c r="DF567" s="4163">
        <f t="shared" si="2515"/>
        <v>12047</v>
      </c>
      <c r="DG567" s="4167">
        <f t="shared" si="2584"/>
        <v>0.37255208333333334</v>
      </c>
      <c r="DH567" s="5837">
        <v>19200</v>
      </c>
      <c r="DI567" s="5838"/>
      <c r="DJ567" s="4671">
        <v>1600</v>
      </c>
      <c r="DK567" s="4671">
        <v>0</v>
      </c>
      <c r="DL567" s="4460">
        <f t="shared" si="2516"/>
        <v>1600</v>
      </c>
      <c r="DM567" s="4460">
        <v>0</v>
      </c>
      <c r="DN567" s="4460">
        <f t="shared" si="2517"/>
        <v>7153</v>
      </c>
      <c r="DO567" s="4163">
        <f t="shared" si="2518"/>
        <v>12047</v>
      </c>
      <c r="DP567" s="4167">
        <f t="shared" si="2586"/>
        <v>0.37255208333333334</v>
      </c>
      <c r="DQ567" s="5839">
        <v>19200</v>
      </c>
      <c r="DR567" s="5839"/>
      <c r="DS567" s="4464">
        <v>1600</v>
      </c>
      <c r="DT567" s="4464">
        <v>0</v>
      </c>
      <c r="DU567" s="4464">
        <f t="shared" si="2519"/>
        <v>1600</v>
      </c>
      <c r="DV567" s="4464">
        <v>0</v>
      </c>
      <c r="DW567" s="4464">
        <f t="shared" si="2520"/>
        <v>7153</v>
      </c>
      <c r="DX567" s="4163">
        <f t="shared" si="2521"/>
        <v>12047</v>
      </c>
      <c r="DY567" s="4167">
        <f t="shared" si="2588"/>
        <v>0.37255208333333334</v>
      </c>
      <c r="DZ567" s="5836">
        <v>19200</v>
      </c>
      <c r="EA567" s="5836"/>
      <c r="EB567" s="3087">
        <v>2589</v>
      </c>
      <c r="EC567" s="3087">
        <v>2589</v>
      </c>
      <c r="ED567" s="3095">
        <f t="shared" si="2589"/>
        <v>0</v>
      </c>
      <c r="EE567" s="3095">
        <v>0</v>
      </c>
      <c r="EF567" s="3301">
        <f t="shared" si="2522"/>
        <v>5839</v>
      </c>
      <c r="EG567" s="3095">
        <f t="shared" si="2523"/>
        <v>13361</v>
      </c>
      <c r="EH567" s="3097">
        <f t="shared" si="2591"/>
        <v>0.30411458333333335</v>
      </c>
      <c r="EI567" s="5837">
        <v>19200</v>
      </c>
      <c r="EJ567" s="5838"/>
      <c r="EK567" s="3087">
        <v>0</v>
      </c>
      <c r="EL567" s="3087">
        <v>0</v>
      </c>
      <c r="EM567" s="3095">
        <f t="shared" si="2524"/>
        <v>0</v>
      </c>
      <c r="EN567" s="3095">
        <v>0</v>
      </c>
      <c r="EO567" s="3095">
        <f t="shared" si="2525"/>
        <v>5839</v>
      </c>
      <c r="EP567" s="3095">
        <f t="shared" si="2526"/>
        <v>13361</v>
      </c>
      <c r="EQ567" s="3097">
        <f t="shared" si="2593"/>
        <v>0.30411458333333335</v>
      </c>
      <c r="ER567" s="5839">
        <v>19200</v>
      </c>
      <c r="ES567" s="5839"/>
      <c r="ET567" s="3954">
        <v>5411</v>
      </c>
      <c r="EU567" s="3954">
        <v>0</v>
      </c>
      <c r="EV567" s="3095">
        <f t="shared" si="2527"/>
        <v>5411</v>
      </c>
      <c r="EW567" s="3095">
        <v>0</v>
      </c>
      <c r="EX567" s="3954">
        <f t="shared" si="2528"/>
        <v>5839</v>
      </c>
      <c r="EY567" s="3095">
        <f t="shared" si="2529"/>
        <v>13361</v>
      </c>
      <c r="EZ567" s="3097">
        <f t="shared" si="2595"/>
        <v>0.30411458333333335</v>
      </c>
      <c r="FA567" s="6680">
        <v>19200</v>
      </c>
      <c r="FB567" s="6680"/>
      <c r="FC567" s="3095">
        <v>1427</v>
      </c>
      <c r="FD567" s="3095">
        <v>1427</v>
      </c>
      <c r="FE567" s="3095">
        <f t="shared" si="2596"/>
        <v>0</v>
      </c>
      <c r="FF567" s="3095">
        <v>0</v>
      </c>
      <c r="FG567" s="3095">
        <f t="shared" si="2530"/>
        <v>1427</v>
      </c>
      <c r="FH567" s="3095">
        <f t="shared" si="2531"/>
        <v>17773</v>
      </c>
      <c r="FI567" s="3095"/>
      <c r="FJ567" s="5837">
        <v>19200</v>
      </c>
      <c r="FK567" s="6679"/>
      <c r="FL567" s="3087">
        <v>0</v>
      </c>
      <c r="FM567" s="3087">
        <v>0</v>
      </c>
      <c r="FN567" s="3095">
        <f t="shared" si="2597"/>
        <v>0</v>
      </c>
      <c r="FO567" s="3095">
        <v>0</v>
      </c>
      <c r="FP567" s="3095">
        <f t="shared" si="2533"/>
        <v>1427</v>
      </c>
      <c r="FQ567" s="3095">
        <f t="shared" si="2534"/>
        <v>17773</v>
      </c>
      <c r="FR567" s="3095">
        <f t="shared" si="2551"/>
        <v>7.4322916666666669E-2</v>
      </c>
      <c r="FS567" s="6680">
        <v>19200</v>
      </c>
      <c r="FT567" s="6680"/>
      <c r="FU567" s="3095">
        <v>4973</v>
      </c>
      <c r="FV567" s="3095">
        <v>1823</v>
      </c>
      <c r="FW567" s="3095">
        <f t="shared" si="2535"/>
        <v>3150</v>
      </c>
      <c r="FX567" s="3095">
        <v>0</v>
      </c>
      <c r="FY567" s="3095">
        <f t="shared" si="2536"/>
        <v>3250</v>
      </c>
      <c r="FZ567" s="3095">
        <f t="shared" si="2537"/>
        <v>15950</v>
      </c>
      <c r="GA567" s="3097">
        <f t="shared" si="2552"/>
        <v>0.16927083333333334</v>
      </c>
      <c r="GB567" s="3169">
        <f t="shared" si="2538"/>
        <v>0.13484375000000001</v>
      </c>
      <c r="GC567" s="2219">
        <v>0</v>
      </c>
      <c r="GD567" s="1895">
        <v>1</v>
      </c>
      <c r="GE567" s="1903"/>
      <c r="GF567" s="1903"/>
      <c r="GG567" s="1903"/>
      <c r="GH567" s="1903"/>
      <c r="GI567" s="1903"/>
      <c r="GJ567" s="1903"/>
      <c r="GK567" s="1903"/>
      <c r="GL567" s="1905">
        <v>30</v>
      </c>
      <c r="GM567" s="1906"/>
      <c r="GN567" s="1907"/>
      <c r="GO567" s="1908">
        <v>19200</v>
      </c>
      <c r="GP567" s="2218"/>
      <c r="GQ567" s="2085"/>
      <c r="GR567" s="2085">
        <v>0</v>
      </c>
      <c r="GS567" s="2085"/>
      <c r="GT567" s="2085"/>
      <c r="GU567" s="2085"/>
      <c r="GV567" s="2085"/>
    </row>
    <row r="568" spans="1:204" ht="45" customHeight="1" x14ac:dyDescent="0.25">
      <c r="A568" s="1">
        <f>SUM(A562+1)</f>
        <v>85</v>
      </c>
      <c r="B568" s="7145"/>
      <c r="C568" s="6">
        <v>2003</v>
      </c>
      <c r="D568" s="7100">
        <v>4</v>
      </c>
      <c r="E568" s="7102" t="s">
        <v>294</v>
      </c>
      <c r="F568" s="5706" t="s">
        <v>301</v>
      </c>
      <c r="G568" s="5706" t="s">
        <v>296</v>
      </c>
      <c r="H568" s="5706" t="s">
        <v>29</v>
      </c>
      <c r="I568" s="5706" t="s">
        <v>16</v>
      </c>
      <c r="J568" s="5706" t="s">
        <v>16</v>
      </c>
      <c r="K568" s="5706" t="s">
        <v>16</v>
      </c>
      <c r="L568" s="5706" t="s">
        <v>16</v>
      </c>
      <c r="M568" s="5706" t="s">
        <v>21</v>
      </c>
      <c r="N568" s="5697" t="s">
        <v>633</v>
      </c>
      <c r="O568" s="5706" t="s">
        <v>634</v>
      </c>
      <c r="P568" s="5697" t="s">
        <v>388</v>
      </c>
      <c r="Q568" s="5697" t="s">
        <v>389</v>
      </c>
      <c r="R568" s="5703" t="s">
        <v>390</v>
      </c>
      <c r="S568" s="5697" t="s">
        <v>422</v>
      </c>
      <c r="T568" s="5697" t="s">
        <v>425</v>
      </c>
      <c r="U568" s="7115" t="s">
        <v>640</v>
      </c>
      <c r="V568" s="7235" t="s">
        <v>560</v>
      </c>
      <c r="W568" s="2108">
        <v>86120839.959999993</v>
      </c>
      <c r="X568" s="5411" t="s">
        <v>302</v>
      </c>
      <c r="Y568" s="2112">
        <v>15</v>
      </c>
      <c r="Z568" s="499" t="s">
        <v>1095</v>
      </c>
      <c r="AA568" s="500" t="s">
        <v>1045</v>
      </c>
      <c r="AB568" s="501">
        <v>1750</v>
      </c>
      <c r="AC568" s="501">
        <v>437</v>
      </c>
      <c r="AD568" s="502">
        <f t="shared" ref="AD568:AD576" si="2598">AC568/AB568</f>
        <v>0.24971428571428572</v>
      </c>
      <c r="AE568" s="501">
        <v>437</v>
      </c>
      <c r="AF568" s="430">
        <f t="shared" ref="AF568:AF576" si="2599">AE568/AB568</f>
        <v>0.24971428571428572</v>
      </c>
      <c r="AG568" s="501">
        <v>438</v>
      </c>
      <c r="AH568" s="430">
        <f t="shared" ref="AH568:AH574" si="2600">AG568/AB568</f>
        <v>0.25028571428571428</v>
      </c>
      <c r="AI568" s="501">
        <v>438</v>
      </c>
      <c r="AJ568" s="431">
        <f t="shared" ref="AJ568:AJ576" si="2601">AI568/AB568</f>
        <v>0.25028571428571428</v>
      </c>
      <c r="AK568" s="947">
        <f t="shared" ref="AK568:AK576" si="2602">SUM(AD568+AF568+AH568+AJ568)</f>
        <v>1</v>
      </c>
      <c r="AL568" s="2322">
        <v>1</v>
      </c>
      <c r="AM568" s="930" t="s">
        <v>1095</v>
      </c>
      <c r="AN568" s="930" t="s">
        <v>1717</v>
      </c>
      <c r="AO568" s="930" t="s">
        <v>1716</v>
      </c>
      <c r="AP568" s="807" t="s">
        <v>1718</v>
      </c>
      <c r="AQ568" s="974">
        <v>100</v>
      </c>
      <c r="AR568" s="807" t="s">
        <v>1045</v>
      </c>
      <c r="AS568" s="807" t="s">
        <v>753</v>
      </c>
      <c r="AT568" s="2275"/>
      <c r="AU568" s="813" t="s">
        <v>1026</v>
      </c>
      <c r="AV568" s="6441">
        <v>1750</v>
      </c>
      <c r="AW568" s="6441"/>
      <c r="AX568" s="4357">
        <f t="shared" si="2498"/>
        <v>438</v>
      </c>
      <c r="AY568" s="4357">
        <f t="shared" si="2499"/>
        <v>79</v>
      </c>
      <c r="AZ568" s="4411">
        <f t="shared" si="2500"/>
        <v>359</v>
      </c>
      <c r="BA568" s="4649">
        <f t="shared" si="2501"/>
        <v>0.18036529680365296</v>
      </c>
      <c r="BB568" s="4922">
        <f t="shared" si="2413"/>
        <v>505</v>
      </c>
      <c r="BC568" s="4104">
        <f t="shared" si="2502"/>
        <v>1245</v>
      </c>
      <c r="BD568" s="1985">
        <f t="shared" si="2503"/>
        <v>0.28857142857142859</v>
      </c>
      <c r="BE568" s="4926">
        <f t="shared" si="2504"/>
        <v>0</v>
      </c>
      <c r="BF568" s="6570">
        <v>1750</v>
      </c>
      <c r="BG568" s="6570"/>
      <c r="BH568" s="3772">
        <f t="shared" si="2420"/>
        <v>438</v>
      </c>
      <c r="BI568" s="3772">
        <f t="shared" si="2505"/>
        <v>79</v>
      </c>
      <c r="BJ568" s="3111">
        <f t="shared" si="2506"/>
        <v>359</v>
      </c>
      <c r="BK568" s="1981">
        <f t="shared" si="2507"/>
        <v>0.18036529680365296</v>
      </c>
      <c r="BL568" s="3832">
        <f t="shared" ref="BL568:BL631" si="2603">SUM(BI568+BW568)</f>
        <v>426</v>
      </c>
      <c r="BM568" s="3122">
        <f t="shared" si="2508"/>
        <v>1324</v>
      </c>
      <c r="BN568" s="1985">
        <f t="shared" si="2509"/>
        <v>0.24342857142857144</v>
      </c>
      <c r="BO568" s="3708">
        <f t="shared" si="2510"/>
        <v>0</v>
      </c>
      <c r="BP568" s="3494"/>
      <c r="BQ568" s="7476">
        <v>1750</v>
      </c>
      <c r="BR568" s="7476"/>
      <c r="BS568" s="2570">
        <f t="shared" ref="BS568:BS576" si="2604">SUM(FC568+FL568+FU568)</f>
        <v>437</v>
      </c>
      <c r="BT568" s="2570">
        <f t="shared" ref="BT568:BT576" si="2605">SUM(FD568+FM568+FV568)</f>
        <v>60</v>
      </c>
      <c r="BU568" s="2987">
        <f t="shared" si="2486"/>
        <v>377</v>
      </c>
      <c r="BV568" s="1981">
        <f t="shared" si="2487"/>
        <v>0.13729977116704806</v>
      </c>
      <c r="BW568" s="2623">
        <f t="shared" si="2488"/>
        <v>347</v>
      </c>
      <c r="BX568" s="2551">
        <f t="shared" si="2489"/>
        <v>1403</v>
      </c>
      <c r="BY568" s="1985">
        <f t="shared" si="2490"/>
        <v>0.19828571428571429</v>
      </c>
      <c r="BZ568" s="3151"/>
      <c r="CA568" s="6655">
        <v>1750</v>
      </c>
      <c r="CB568" s="6655"/>
      <c r="CC568" s="1759">
        <v>437</v>
      </c>
      <c r="CD568" s="1759">
        <v>287</v>
      </c>
      <c r="CE568" s="2359">
        <f t="shared" si="2513"/>
        <v>150</v>
      </c>
      <c r="CF568" s="1981">
        <f t="shared" ref="CF568:CF571" si="2606">CD568/CC568</f>
        <v>0.65675057208237986</v>
      </c>
      <c r="CG568" s="1984">
        <f t="shared" ref="CG568:CG583" si="2607">CD568</f>
        <v>287</v>
      </c>
      <c r="CH568" s="2387">
        <f t="shared" si="2514"/>
        <v>1463</v>
      </c>
      <c r="CI568" s="1985">
        <f t="shared" ref="CI568:CI583" si="2608">CG568/CA568</f>
        <v>0.16400000000000001</v>
      </c>
      <c r="CM568" s="1729"/>
      <c r="CN568" s="1729"/>
      <c r="CO568" s="1729"/>
      <c r="CP568" s="1729"/>
      <c r="CQ568" s="1729"/>
      <c r="CR568" s="1729"/>
      <c r="CS568" s="1729"/>
      <c r="CT568" s="1729"/>
      <c r="CU568" s="1729"/>
      <c r="CV568" s="1729"/>
      <c r="CW568" s="1729"/>
      <c r="CX568" s="1729"/>
      <c r="CY568" s="5823">
        <v>1750</v>
      </c>
      <c r="CZ568" s="5824"/>
      <c r="DA568" s="4627">
        <v>146</v>
      </c>
      <c r="DB568" s="4627">
        <v>27</v>
      </c>
      <c r="DC568" s="4603">
        <f t="shared" si="2582"/>
        <v>119</v>
      </c>
      <c r="DD568" s="4604">
        <f t="shared" ref="DD568:DD571" si="2609">DB568/DA568</f>
        <v>0.18493150684931506</v>
      </c>
      <c r="DE568" s="4785">
        <f t="shared" si="2362"/>
        <v>453</v>
      </c>
      <c r="DF568" s="4187">
        <f t="shared" si="2515"/>
        <v>1297</v>
      </c>
      <c r="DG568" s="4190">
        <f t="shared" si="2584"/>
        <v>0.25885714285714284</v>
      </c>
      <c r="DH568" s="5825">
        <v>1750</v>
      </c>
      <c r="DI568" s="5826"/>
      <c r="DJ568" s="4989">
        <v>146</v>
      </c>
      <c r="DK568" s="4989">
        <v>26</v>
      </c>
      <c r="DL568" s="4788">
        <f t="shared" si="2516"/>
        <v>120</v>
      </c>
      <c r="DM568" s="4789">
        <f t="shared" ref="DM568:DM571" si="2610">DK568/DJ568</f>
        <v>0.17808219178082191</v>
      </c>
      <c r="DN568" s="4428">
        <f t="shared" si="2517"/>
        <v>479</v>
      </c>
      <c r="DO568" s="4187">
        <f t="shared" si="2518"/>
        <v>1271</v>
      </c>
      <c r="DP568" s="4190">
        <f t="shared" si="2586"/>
        <v>0.27371428571428569</v>
      </c>
      <c r="DQ568" s="5827">
        <v>1750</v>
      </c>
      <c r="DR568" s="5828"/>
      <c r="DS568" s="4984">
        <v>146</v>
      </c>
      <c r="DT568" s="4984">
        <v>26</v>
      </c>
      <c r="DU568" s="4984">
        <f t="shared" si="2519"/>
        <v>120</v>
      </c>
      <c r="DV568" s="4985">
        <f t="shared" ref="DV568:DV571" si="2611">DT568/DS568</f>
        <v>0.17808219178082191</v>
      </c>
      <c r="DW568" s="2683">
        <f t="shared" si="2520"/>
        <v>505</v>
      </c>
      <c r="DX568" s="4187">
        <f t="shared" si="2521"/>
        <v>1245</v>
      </c>
      <c r="DY568" s="4190">
        <f t="shared" si="2588"/>
        <v>0.28857142857142859</v>
      </c>
      <c r="DZ568" s="5823">
        <v>1750</v>
      </c>
      <c r="EA568" s="5824"/>
      <c r="EB568" s="1986">
        <v>146</v>
      </c>
      <c r="EC568" s="1986">
        <v>27</v>
      </c>
      <c r="ED568" s="1911">
        <f t="shared" si="2589"/>
        <v>119</v>
      </c>
      <c r="EE568" s="1912">
        <f t="shared" ref="EE568:EE571" si="2612">EC568/EB568</f>
        <v>0.18493150684931506</v>
      </c>
      <c r="EF568" s="3302">
        <f t="shared" si="2522"/>
        <v>374</v>
      </c>
      <c r="EG568" s="1911">
        <f t="shared" si="2523"/>
        <v>1376</v>
      </c>
      <c r="EH568" s="1912">
        <f t="shared" ref="EH568:EH583" si="2613">EF568/DZ568</f>
        <v>0.21371428571428572</v>
      </c>
      <c r="EI568" s="5825">
        <v>1750</v>
      </c>
      <c r="EJ568" s="5826"/>
      <c r="EK568" s="3463">
        <v>146</v>
      </c>
      <c r="EL568" s="3463">
        <v>27</v>
      </c>
      <c r="EM568" s="1911">
        <f t="shared" si="2524"/>
        <v>119</v>
      </c>
      <c r="EN568" s="1912">
        <f t="shared" ref="EN568:EN571" si="2614">EL568/EK568</f>
        <v>0.18493150684931506</v>
      </c>
      <c r="EO568" s="3016">
        <f t="shared" si="2525"/>
        <v>401</v>
      </c>
      <c r="EP568" s="1911">
        <f t="shared" si="2526"/>
        <v>1349</v>
      </c>
      <c r="EQ568" s="1912">
        <f t="shared" si="2593"/>
        <v>0.22914285714285715</v>
      </c>
      <c r="ER568" s="5827">
        <v>1750</v>
      </c>
      <c r="ES568" s="5828"/>
      <c r="ET568" s="3983">
        <v>146</v>
      </c>
      <c r="EU568" s="3983">
        <v>25</v>
      </c>
      <c r="EV568" s="1911">
        <f t="shared" si="2527"/>
        <v>121</v>
      </c>
      <c r="EW568" s="1912">
        <f t="shared" ref="EW568:EW571" si="2615">EU568/ET568</f>
        <v>0.17123287671232876</v>
      </c>
      <c r="EX568" s="3621">
        <f t="shared" si="2528"/>
        <v>426</v>
      </c>
      <c r="EY568" s="1911">
        <f t="shared" si="2529"/>
        <v>1324</v>
      </c>
      <c r="EZ568" s="1912">
        <f t="shared" si="2595"/>
        <v>0.24342857142857144</v>
      </c>
      <c r="FA568" s="6907">
        <v>1750</v>
      </c>
      <c r="FB568" s="6908"/>
      <c r="FC568" s="2499">
        <v>146</v>
      </c>
      <c r="FD568" s="2499">
        <v>30</v>
      </c>
      <c r="FE568" s="1911">
        <f t="shared" ref="FE568:FE576" si="2616">FC568-FD568</f>
        <v>116</v>
      </c>
      <c r="FF568" s="1912">
        <f t="shared" ref="FF568:FF576" si="2617">FD568/FC568</f>
        <v>0.20547945205479451</v>
      </c>
      <c r="FG568" s="2499">
        <f t="shared" si="2530"/>
        <v>317</v>
      </c>
      <c r="FH568" s="1911">
        <f t="shared" si="2531"/>
        <v>1433</v>
      </c>
      <c r="FI568" s="1912">
        <f t="shared" ref="FI568:FI576" si="2618">FG568/FA568</f>
        <v>0.18114285714285713</v>
      </c>
      <c r="FJ568" s="6878">
        <v>1750</v>
      </c>
      <c r="FK568" s="6879"/>
      <c r="FL568" s="2625">
        <v>146</v>
      </c>
      <c r="FM568" s="2625">
        <v>5</v>
      </c>
      <c r="FN568" s="1911">
        <f t="shared" si="2532"/>
        <v>141</v>
      </c>
      <c r="FO568" s="1912">
        <f t="shared" ref="FO568:FO576" si="2619">FM568/FL568</f>
        <v>3.4246575342465752E-2</v>
      </c>
      <c r="FP568" s="2587">
        <f t="shared" si="2533"/>
        <v>322</v>
      </c>
      <c r="FQ568" s="1911">
        <f t="shared" si="2534"/>
        <v>1428</v>
      </c>
      <c r="FR568" s="1912">
        <f t="shared" ref="FR568:FR576" si="2620">FP568/FJ568</f>
        <v>0.184</v>
      </c>
      <c r="FS568" s="6907">
        <v>1750</v>
      </c>
      <c r="FT568" s="6908"/>
      <c r="FU568" s="2499">
        <v>145</v>
      </c>
      <c r="FV568" s="2499">
        <v>25</v>
      </c>
      <c r="FW568" s="1911">
        <f t="shared" si="2535"/>
        <v>120</v>
      </c>
      <c r="FX568" s="1912">
        <f t="shared" ref="FX568:FX576" si="2621">FV568/FU568</f>
        <v>0.17241379310344829</v>
      </c>
      <c r="FY568" s="2587">
        <f t="shared" si="2536"/>
        <v>347</v>
      </c>
      <c r="FZ568" s="1911">
        <f t="shared" si="2537"/>
        <v>1403</v>
      </c>
      <c r="GA568" s="1912">
        <f t="shared" ref="GA568:GA576" si="2622">FY568/FS568</f>
        <v>0.19828571428571429</v>
      </c>
      <c r="GB568" s="3169">
        <f t="shared" si="2538"/>
        <v>1.542857142857143E-2</v>
      </c>
      <c r="GC568" s="2219">
        <v>0</v>
      </c>
      <c r="GD568" s="1895">
        <v>1</v>
      </c>
      <c r="GE568" s="2105" t="s">
        <v>301</v>
      </c>
      <c r="GF568" s="2105" t="s">
        <v>296</v>
      </c>
      <c r="GG568" s="2105" t="s">
        <v>29</v>
      </c>
      <c r="GH568" s="2105" t="s">
        <v>16</v>
      </c>
      <c r="GI568" s="2105" t="s">
        <v>16</v>
      </c>
      <c r="GJ568" s="2105" t="s">
        <v>16</v>
      </c>
      <c r="GK568" s="2105" t="s">
        <v>16</v>
      </c>
      <c r="GL568" s="2112">
        <v>15</v>
      </c>
      <c r="GM568" s="499" t="s">
        <v>1095</v>
      </c>
      <c r="GN568" s="500" t="s">
        <v>1045</v>
      </c>
      <c r="GO568" s="501">
        <v>1750</v>
      </c>
      <c r="GP568" s="501">
        <v>437</v>
      </c>
      <c r="GQ568" s="2086">
        <v>287</v>
      </c>
      <c r="GR568" s="2086">
        <v>150</v>
      </c>
      <c r="GS568" s="1895">
        <v>0.65675057208237986</v>
      </c>
      <c r="GT568" s="2086">
        <v>287</v>
      </c>
      <c r="GU568" s="2086">
        <v>1463</v>
      </c>
      <c r="GV568" s="1895">
        <v>0.16400000000000001</v>
      </c>
    </row>
    <row r="569" spans="1:204" ht="38.25" x14ac:dyDescent="0.25">
      <c r="B569" s="7145"/>
      <c r="C569" s="150"/>
      <c r="D569" s="7164"/>
      <c r="E569" s="7145"/>
      <c r="F569" s="5707"/>
      <c r="G569" s="5707"/>
      <c r="H569" s="5707"/>
      <c r="I569" s="5707"/>
      <c r="J569" s="5707"/>
      <c r="K569" s="5707"/>
      <c r="L569" s="5707"/>
      <c r="M569" s="5707"/>
      <c r="N569" s="5698"/>
      <c r="O569" s="5707"/>
      <c r="P569" s="5698"/>
      <c r="Q569" s="5698"/>
      <c r="R569" s="5704"/>
      <c r="S569" s="5698"/>
      <c r="T569" s="5698"/>
      <c r="U569" s="7116"/>
      <c r="V569" s="7236"/>
      <c r="W569" s="2110">
        <v>239552427.19</v>
      </c>
      <c r="X569" s="5411" t="s">
        <v>3665</v>
      </c>
      <c r="Y569" s="2113">
        <v>16</v>
      </c>
      <c r="Z569" s="504" t="s">
        <v>1096</v>
      </c>
      <c r="AA569" s="505" t="s">
        <v>1045</v>
      </c>
      <c r="AB569" s="414">
        <v>5600</v>
      </c>
      <c r="AC569" s="414">
        <v>1400</v>
      </c>
      <c r="AD569" s="506">
        <f t="shared" si="2598"/>
        <v>0.25</v>
      </c>
      <c r="AE569" s="414">
        <v>1400</v>
      </c>
      <c r="AF569" s="415">
        <f t="shared" si="2599"/>
        <v>0.25</v>
      </c>
      <c r="AG569" s="414">
        <v>1400</v>
      </c>
      <c r="AH569" s="415">
        <f t="shared" si="2600"/>
        <v>0.25</v>
      </c>
      <c r="AI569" s="414">
        <v>1400</v>
      </c>
      <c r="AJ569" s="416">
        <f t="shared" si="2601"/>
        <v>0.25</v>
      </c>
      <c r="AK569" s="947">
        <f t="shared" si="2602"/>
        <v>1</v>
      </c>
      <c r="AL569" s="2322">
        <v>2</v>
      </c>
      <c r="AM569" s="930" t="s">
        <v>1096</v>
      </c>
      <c r="AN569" s="930" t="s">
        <v>1720</v>
      </c>
      <c r="AO569" s="930" t="s">
        <v>1719</v>
      </c>
      <c r="AP569" s="807" t="s">
        <v>1721</v>
      </c>
      <c r="AQ569" s="974">
        <v>100</v>
      </c>
      <c r="AR569" s="807" t="s">
        <v>1045</v>
      </c>
      <c r="AS569" s="807" t="s">
        <v>753</v>
      </c>
      <c r="AT569" s="2275"/>
      <c r="AU569" s="813" t="s">
        <v>1026</v>
      </c>
      <c r="AV569" s="6422">
        <v>5600</v>
      </c>
      <c r="AW569" s="6422"/>
      <c r="AX569" s="4357">
        <f t="shared" si="2498"/>
        <v>1400</v>
      </c>
      <c r="AY569" s="4357">
        <f t="shared" si="2499"/>
        <v>909</v>
      </c>
      <c r="AZ569" s="4411">
        <f t="shared" si="2500"/>
        <v>491</v>
      </c>
      <c r="BA569" s="4649">
        <f t="shared" si="2501"/>
        <v>0.64928571428571424</v>
      </c>
      <c r="BB569" s="4922">
        <f t="shared" si="2413"/>
        <v>3848</v>
      </c>
      <c r="BC569" s="4104">
        <f t="shared" si="2502"/>
        <v>1752</v>
      </c>
      <c r="BD569" s="1985">
        <f t="shared" si="2503"/>
        <v>0.68714285714285717</v>
      </c>
      <c r="BE569" s="4926">
        <f t="shared" si="2504"/>
        <v>0</v>
      </c>
      <c r="BF569" s="6480">
        <v>5600</v>
      </c>
      <c r="BG569" s="6480"/>
      <c r="BH569" s="3772">
        <f t="shared" si="2420"/>
        <v>1400</v>
      </c>
      <c r="BI569" s="3772">
        <f t="shared" si="2505"/>
        <v>900</v>
      </c>
      <c r="BJ569" s="3111">
        <f t="shared" si="2506"/>
        <v>500</v>
      </c>
      <c r="BK569" s="1981">
        <f t="shared" si="2507"/>
        <v>0.6428571428571429</v>
      </c>
      <c r="BL569" s="3832">
        <f t="shared" si="2603"/>
        <v>2939</v>
      </c>
      <c r="BM569" s="3122">
        <f t="shared" si="2508"/>
        <v>2661</v>
      </c>
      <c r="BN569" s="1985">
        <f t="shared" si="2509"/>
        <v>0.52482142857142855</v>
      </c>
      <c r="BO569" s="3708">
        <f t="shared" si="2510"/>
        <v>0</v>
      </c>
      <c r="BP569" s="3494"/>
      <c r="BQ569" s="6739">
        <v>5600</v>
      </c>
      <c r="BR569" s="6739"/>
      <c r="BS569" s="2570">
        <f t="shared" si="2604"/>
        <v>1400</v>
      </c>
      <c r="BT569" s="2570">
        <f t="shared" si="2605"/>
        <v>810</v>
      </c>
      <c r="BU569" s="2987">
        <f t="shared" si="2486"/>
        <v>590</v>
      </c>
      <c r="BV569" s="1981">
        <f t="shared" si="2487"/>
        <v>0.57857142857142863</v>
      </c>
      <c r="BW569" s="2623">
        <f t="shared" si="2488"/>
        <v>2039</v>
      </c>
      <c r="BX569" s="2551">
        <f t="shared" si="2489"/>
        <v>3561</v>
      </c>
      <c r="BY569" s="1985">
        <f t="shared" si="2490"/>
        <v>0.36410714285714285</v>
      </c>
      <c r="BZ569" s="3151"/>
      <c r="CA569" s="6651">
        <v>5600</v>
      </c>
      <c r="CB569" s="6651"/>
      <c r="CC569" s="1759">
        <v>1400</v>
      </c>
      <c r="CD569" s="1759">
        <v>1229</v>
      </c>
      <c r="CE569" s="2359">
        <f t="shared" si="2513"/>
        <v>171</v>
      </c>
      <c r="CF569" s="1981">
        <f t="shared" si="2606"/>
        <v>0.87785714285714289</v>
      </c>
      <c r="CG569" s="1984">
        <f t="shared" si="2607"/>
        <v>1229</v>
      </c>
      <c r="CH569" s="2387">
        <f t="shared" si="2514"/>
        <v>4371</v>
      </c>
      <c r="CI569" s="1985">
        <f t="shared" si="2608"/>
        <v>0.21946428571428572</v>
      </c>
      <c r="CM569" s="1729"/>
      <c r="CN569" s="1729"/>
      <c r="CO569" s="1729"/>
      <c r="CP569" s="1729"/>
      <c r="CQ569" s="1729"/>
      <c r="CR569" s="1729"/>
      <c r="CS569" s="1729"/>
      <c r="CT569" s="1729"/>
      <c r="CU569" s="1729"/>
      <c r="CV569" s="1729"/>
      <c r="CW569" s="1729"/>
      <c r="CX569" s="1729"/>
      <c r="CY569" s="5709">
        <v>5600</v>
      </c>
      <c r="CZ569" s="5710"/>
      <c r="DA569" s="4627">
        <v>467</v>
      </c>
      <c r="DB569" s="4627">
        <v>313</v>
      </c>
      <c r="DC569" s="4603">
        <f t="shared" si="2582"/>
        <v>154</v>
      </c>
      <c r="DD569" s="4604">
        <f t="shared" si="2609"/>
        <v>0.67023554603854385</v>
      </c>
      <c r="DE569" s="4785">
        <f t="shared" si="2362"/>
        <v>3252</v>
      </c>
      <c r="DF569" s="4187">
        <f t="shared" si="2515"/>
        <v>2348</v>
      </c>
      <c r="DG569" s="4190">
        <f t="shared" si="2584"/>
        <v>0.58071428571428574</v>
      </c>
      <c r="DH569" s="5820">
        <v>5600</v>
      </c>
      <c r="DI569" s="5821"/>
      <c r="DJ569" s="4989">
        <v>467</v>
      </c>
      <c r="DK569" s="4989">
        <v>298</v>
      </c>
      <c r="DL569" s="4788">
        <f t="shared" si="2516"/>
        <v>169</v>
      </c>
      <c r="DM569" s="4789">
        <f t="shared" si="2610"/>
        <v>0.63811563169164887</v>
      </c>
      <c r="DN569" s="4428">
        <f t="shared" si="2517"/>
        <v>3550</v>
      </c>
      <c r="DO569" s="4187">
        <f t="shared" si="2518"/>
        <v>2050</v>
      </c>
      <c r="DP569" s="4190">
        <f t="shared" si="2586"/>
        <v>0.6339285714285714</v>
      </c>
      <c r="DQ569" s="5763">
        <v>5600</v>
      </c>
      <c r="DR569" s="5764"/>
      <c r="DS569" s="4984">
        <v>466</v>
      </c>
      <c r="DT569" s="4984">
        <v>298</v>
      </c>
      <c r="DU569" s="4984">
        <f t="shared" si="2519"/>
        <v>168</v>
      </c>
      <c r="DV569" s="4985">
        <f t="shared" si="2611"/>
        <v>0.63948497854077258</v>
      </c>
      <c r="DW569" s="2683">
        <f t="shared" si="2520"/>
        <v>3848</v>
      </c>
      <c r="DX569" s="4187">
        <f t="shared" si="2521"/>
        <v>1752</v>
      </c>
      <c r="DY569" s="4190">
        <f t="shared" si="2588"/>
        <v>0.68714285714285717</v>
      </c>
      <c r="DZ569" s="5709">
        <v>5600</v>
      </c>
      <c r="EA569" s="5710"/>
      <c r="EB569" s="1986">
        <v>467</v>
      </c>
      <c r="EC569" s="1986">
        <v>280</v>
      </c>
      <c r="ED569" s="1911">
        <f t="shared" si="2589"/>
        <v>187</v>
      </c>
      <c r="EE569" s="1912">
        <f t="shared" si="2612"/>
        <v>0.59957173447537471</v>
      </c>
      <c r="EF569" s="3302">
        <f t="shared" si="2522"/>
        <v>2319</v>
      </c>
      <c r="EG569" s="1911">
        <f t="shared" si="2523"/>
        <v>3281</v>
      </c>
      <c r="EH569" s="1912">
        <f t="shared" si="2613"/>
        <v>0.41410714285714284</v>
      </c>
      <c r="EI569" s="5820">
        <v>5600</v>
      </c>
      <c r="EJ569" s="5821"/>
      <c r="EK569" s="3463">
        <v>467</v>
      </c>
      <c r="EL569" s="3463">
        <v>323</v>
      </c>
      <c r="EM569" s="1911">
        <f t="shared" si="2524"/>
        <v>144</v>
      </c>
      <c r="EN569" s="1912">
        <f t="shared" si="2614"/>
        <v>0.69164882226980728</v>
      </c>
      <c r="EO569" s="3016">
        <f t="shared" si="2525"/>
        <v>2642</v>
      </c>
      <c r="EP569" s="1911">
        <f t="shared" si="2526"/>
        <v>2958</v>
      </c>
      <c r="EQ569" s="1912">
        <f t="shared" si="2593"/>
        <v>0.47178571428571431</v>
      </c>
      <c r="ER569" s="5763">
        <v>5600</v>
      </c>
      <c r="ES569" s="5764"/>
      <c r="ET569" s="3983">
        <v>466</v>
      </c>
      <c r="EU569" s="3983">
        <v>297</v>
      </c>
      <c r="EV569" s="1911">
        <f t="shared" si="2527"/>
        <v>169</v>
      </c>
      <c r="EW569" s="1912">
        <f t="shared" si="2615"/>
        <v>0.63733905579399142</v>
      </c>
      <c r="EX569" s="3621">
        <f t="shared" si="2528"/>
        <v>2939</v>
      </c>
      <c r="EY569" s="1911">
        <f t="shared" si="2529"/>
        <v>2661</v>
      </c>
      <c r="EZ569" s="1912">
        <f t="shared" si="2595"/>
        <v>0.52482142857142855</v>
      </c>
      <c r="FA569" s="6786">
        <v>5600</v>
      </c>
      <c r="FB569" s="6787"/>
      <c r="FC569" s="2499">
        <v>467</v>
      </c>
      <c r="FD569" s="2499">
        <v>258</v>
      </c>
      <c r="FE569" s="1911">
        <f t="shared" si="2616"/>
        <v>209</v>
      </c>
      <c r="FF569" s="1912">
        <f t="shared" si="2617"/>
        <v>0.55246252676659524</v>
      </c>
      <c r="FG569" s="2499">
        <f t="shared" si="2530"/>
        <v>1487</v>
      </c>
      <c r="FH569" s="1911">
        <f t="shared" si="2531"/>
        <v>4113</v>
      </c>
      <c r="FI569" s="1912">
        <f t="shared" si="2618"/>
        <v>0.26553571428571426</v>
      </c>
      <c r="FJ569" s="6880">
        <v>5600</v>
      </c>
      <c r="FK569" s="6881"/>
      <c r="FL569" s="2625">
        <v>467</v>
      </c>
      <c r="FM569" s="2625">
        <v>268</v>
      </c>
      <c r="FN569" s="1911">
        <f t="shared" si="2532"/>
        <v>199</v>
      </c>
      <c r="FO569" s="1912">
        <f t="shared" si="2619"/>
        <v>0.57387580299785867</v>
      </c>
      <c r="FP569" s="2587">
        <f t="shared" si="2533"/>
        <v>1755</v>
      </c>
      <c r="FQ569" s="1911">
        <f t="shared" si="2534"/>
        <v>3845</v>
      </c>
      <c r="FR569" s="1912">
        <f t="shared" si="2620"/>
        <v>0.31339285714285714</v>
      </c>
      <c r="FS569" s="6786">
        <v>5600</v>
      </c>
      <c r="FT569" s="6787"/>
      <c r="FU569" s="2499">
        <v>466</v>
      </c>
      <c r="FV569" s="2499">
        <v>284</v>
      </c>
      <c r="FW569" s="1911">
        <f t="shared" si="2535"/>
        <v>182</v>
      </c>
      <c r="FX569" s="1912">
        <f t="shared" si="2621"/>
        <v>0.6094420600858369</v>
      </c>
      <c r="FY569" s="2587">
        <f t="shared" si="2536"/>
        <v>2039</v>
      </c>
      <c r="FZ569" s="1911">
        <f t="shared" si="2537"/>
        <v>3561</v>
      </c>
      <c r="GA569" s="1912">
        <f t="shared" si="2622"/>
        <v>0.36410714285714285</v>
      </c>
      <c r="GB569" s="3169">
        <f t="shared" si="2538"/>
        <v>4.9999999999999989E-2</v>
      </c>
      <c r="GC569" s="2219">
        <v>0</v>
      </c>
      <c r="GD569" s="1895">
        <v>1</v>
      </c>
      <c r="GE569" s="2105" t="s">
        <v>301</v>
      </c>
      <c r="GF569" s="2105" t="s">
        <v>296</v>
      </c>
      <c r="GG569" s="2105" t="s">
        <v>29</v>
      </c>
      <c r="GH569" s="2105" t="s">
        <v>16</v>
      </c>
      <c r="GI569" s="2105" t="s">
        <v>16</v>
      </c>
      <c r="GJ569" s="2105" t="s">
        <v>16</v>
      </c>
      <c r="GK569" s="2105" t="s">
        <v>16</v>
      </c>
      <c r="GL569" s="2113">
        <v>16</v>
      </c>
      <c r="GM569" s="504" t="s">
        <v>1096</v>
      </c>
      <c r="GN569" s="505" t="s">
        <v>1045</v>
      </c>
      <c r="GO569" s="414">
        <v>5600</v>
      </c>
      <c r="GP569" s="414">
        <v>1400</v>
      </c>
      <c r="GQ569" s="2086">
        <v>1229</v>
      </c>
      <c r="GR569" s="2086">
        <v>171</v>
      </c>
      <c r="GS569" s="1895">
        <v>0.87785714285714289</v>
      </c>
      <c r="GT569" s="2086">
        <v>1229</v>
      </c>
      <c r="GU569" s="2086">
        <v>4371</v>
      </c>
      <c r="GV569" s="1895">
        <v>0.21946428571428572</v>
      </c>
    </row>
    <row r="570" spans="1:204" ht="38.25" x14ac:dyDescent="0.25">
      <c r="B570" s="7145"/>
      <c r="C570" s="150"/>
      <c r="D570" s="7164"/>
      <c r="E570" s="7145"/>
      <c r="F570" s="5707"/>
      <c r="G570" s="5707"/>
      <c r="H570" s="5707"/>
      <c r="I570" s="5707"/>
      <c r="J570" s="5707"/>
      <c r="K570" s="5707"/>
      <c r="L570" s="5707"/>
      <c r="M570" s="5707"/>
      <c r="N570" s="5698"/>
      <c r="O570" s="5707"/>
      <c r="P570" s="5698"/>
      <c r="Q570" s="5698"/>
      <c r="R570" s="5704"/>
      <c r="S570" s="5698"/>
      <c r="T570" s="5698"/>
      <c r="U570" s="7116"/>
      <c r="V570" s="7236"/>
      <c r="W570" s="2110">
        <v>239552427.19</v>
      </c>
      <c r="X570" s="5411" t="s">
        <v>3665</v>
      </c>
      <c r="Y570" s="2113">
        <v>17</v>
      </c>
      <c r="Z570" s="504" t="s">
        <v>1097</v>
      </c>
      <c r="AA570" s="484" t="s">
        <v>1098</v>
      </c>
      <c r="AB570" s="414">
        <v>1500</v>
      </c>
      <c r="AC570" s="414">
        <v>375</v>
      </c>
      <c r="AD570" s="506">
        <f t="shared" si="2598"/>
        <v>0.25</v>
      </c>
      <c r="AE570" s="414">
        <v>375</v>
      </c>
      <c r="AF570" s="415">
        <f t="shared" si="2599"/>
        <v>0.25</v>
      </c>
      <c r="AG570" s="414">
        <v>375</v>
      </c>
      <c r="AH570" s="415">
        <f t="shared" si="2600"/>
        <v>0.25</v>
      </c>
      <c r="AI570" s="414">
        <v>375</v>
      </c>
      <c r="AJ570" s="416">
        <f t="shared" si="2601"/>
        <v>0.25</v>
      </c>
      <c r="AK570" s="947">
        <f t="shared" si="2602"/>
        <v>1</v>
      </c>
      <c r="AL570" s="2322">
        <v>3</v>
      </c>
      <c r="AM570" s="930" t="s">
        <v>1097</v>
      </c>
      <c r="AN570" s="930" t="s">
        <v>1723</v>
      </c>
      <c r="AO570" s="930" t="s">
        <v>1722</v>
      </c>
      <c r="AP570" s="807" t="s">
        <v>1724</v>
      </c>
      <c r="AQ570" s="974">
        <v>100</v>
      </c>
      <c r="AR570" s="807" t="s">
        <v>1098</v>
      </c>
      <c r="AS570" s="2420" t="s">
        <v>1579</v>
      </c>
      <c r="AT570" s="2275"/>
      <c r="AU570" s="813" t="s">
        <v>1026</v>
      </c>
      <c r="AV570" s="6422">
        <v>1500</v>
      </c>
      <c r="AW570" s="6422"/>
      <c r="AX570" s="4357">
        <f t="shared" si="2498"/>
        <v>375</v>
      </c>
      <c r="AY570" s="4357">
        <f t="shared" si="2499"/>
        <v>257</v>
      </c>
      <c r="AZ570" s="4411">
        <f t="shared" si="2500"/>
        <v>118</v>
      </c>
      <c r="BA570" s="4649">
        <f t="shared" si="2501"/>
        <v>0.68533333333333335</v>
      </c>
      <c r="BB570" s="4922">
        <f t="shared" si="2413"/>
        <v>1331</v>
      </c>
      <c r="BC570" s="4104">
        <f t="shared" si="2502"/>
        <v>169</v>
      </c>
      <c r="BD570" s="1985">
        <f t="shared" si="2503"/>
        <v>0.88733333333333331</v>
      </c>
      <c r="BE570" s="4926">
        <f t="shared" si="2504"/>
        <v>0</v>
      </c>
      <c r="BF570" s="6480">
        <v>1500</v>
      </c>
      <c r="BG570" s="6480"/>
      <c r="BH570" s="3772">
        <f t="shared" si="2420"/>
        <v>375</v>
      </c>
      <c r="BI570" s="3772">
        <f t="shared" si="2505"/>
        <v>294</v>
      </c>
      <c r="BJ570" s="3111">
        <f t="shared" si="2506"/>
        <v>81</v>
      </c>
      <c r="BK570" s="1981">
        <f t="shared" si="2507"/>
        <v>0.78400000000000003</v>
      </c>
      <c r="BL570" s="3832">
        <f t="shared" si="2603"/>
        <v>1074</v>
      </c>
      <c r="BM570" s="3122">
        <f t="shared" si="2508"/>
        <v>426</v>
      </c>
      <c r="BN570" s="1985">
        <f t="shared" si="2509"/>
        <v>0.71599999999999997</v>
      </c>
      <c r="BO570" s="3708">
        <f t="shared" si="2510"/>
        <v>0</v>
      </c>
      <c r="BP570" s="3494"/>
      <c r="BQ570" s="6739">
        <v>1500</v>
      </c>
      <c r="BR570" s="6739"/>
      <c r="BS570" s="2570">
        <f t="shared" si="2604"/>
        <v>375</v>
      </c>
      <c r="BT570" s="2570">
        <f t="shared" si="2605"/>
        <v>369</v>
      </c>
      <c r="BU570" s="2987">
        <f t="shared" si="2486"/>
        <v>6</v>
      </c>
      <c r="BV570" s="1981">
        <f t="shared" si="2487"/>
        <v>0.98399999999999999</v>
      </c>
      <c r="BW570" s="2623">
        <f t="shared" si="2488"/>
        <v>780</v>
      </c>
      <c r="BX570" s="2551">
        <f t="shared" si="2489"/>
        <v>720</v>
      </c>
      <c r="BY570" s="1985">
        <f t="shared" si="2490"/>
        <v>0.52</v>
      </c>
      <c r="BZ570" s="3151"/>
      <c r="CA570" s="6651">
        <v>1500</v>
      </c>
      <c r="CB570" s="6651"/>
      <c r="CC570" s="1759">
        <v>375</v>
      </c>
      <c r="CD570" s="1759">
        <v>411</v>
      </c>
      <c r="CE570" s="2359">
        <f t="shared" si="2513"/>
        <v>-36</v>
      </c>
      <c r="CF570" s="1981">
        <f t="shared" si="2606"/>
        <v>1.0960000000000001</v>
      </c>
      <c r="CG570" s="1984">
        <f t="shared" si="2607"/>
        <v>411</v>
      </c>
      <c r="CH570" s="2387">
        <f t="shared" si="2514"/>
        <v>1089</v>
      </c>
      <c r="CI570" s="1985">
        <f t="shared" si="2608"/>
        <v>0.27400000000000002</v>
      </c>
      <c r="CM570" s="1729"/>
      <c r="CN570" s="1729"/>
      <c r="CO570" s="1729"/>
      <c r="CP570" s="1729"/>
      <c r="CQ570" s="1729"/>
      <c r="CR570" s="1729"/>
      <c r="CS570" s="1729"/>
      <c r="CT570" s="1729"/>
      <c r="CU570" s="1729"/>
      <c r="CV570" s="1729"/>
      <c r="CW570" s="1729"/>
      <c r="CX570" s="1729"/>
      <c r="CY570" s="5709">
        <v>1500</v>
      </c>
      <c r="CZ570" s="5710"/>
      <c r="DA570" s="4627">
        <v>125</v>
      </c>
      <c r="DB570" s="4627">
        <v>74</v>
      </c>
      <c r="DC570" s="4603">
        <f t="shared" si="2582"/>
        <v>51</v>
      </c>
      <c r="DD570" s="4604">
        <f t="shared" si="2609"/>
        <v>0.59199999999999997</v>
      </c>
      <c r="DE570" s="4785">
        <f t="shared" si="2362"/>
        <v>1148</v>
      </c>
      <c r="DF570" s="4187">
        <f t="shared" si="2515"/>
        <v>352</v>
      </c>
      <c r="DG570" s="4190">
        <f t="shared" si="2584"/>
        <v>0.76533333333333331</v>
      </c>
      <c r="DH570" s="5820">
        <v>1500</v>
      </c>
      <c r="DI570" s="5821"/>
      <c r="DJ570" s="4989">
        <v>125</v>
      </c>
      <c r="DK570" s="4989">
        <v>95</v>
      </c>
      <c r="DL570" s="4788">
        <f t="shared" si="2516"/>
        <v>30</v>
      </c>
      <c r="DM570" s="4789">
        <f t="shared" si="2610"/>
        <v>0.76</v>
      </c>
      <c r="DN570" s="4428">
        <f t="shared" si="2517"/>
        <v>1243</v>
      </c>
      <c r="DO570" s="4187">
        <f t="shared" si="2518"/>
        <v>257</v>
      </c>
      <c r="DP570" s="4190">
        <f t="shared" si="2586"/>
        <v>0.82866666666666666</v>
      </c>
      <c r="DQ570" s="5763">
        <v>1500</v>
      </c>
      <c r="DR570" s="5764"/>
      <c r="DS570" s="4984">
        <v>125</v>
      </c>
      <c r="DT570" s="4984">
        <v>88</v>
      </c>
      <c r="DU570" s="4984">
        <f t="shared" si="2519"/>
        <v>37</v>
      </c>
      <c r="DV570" s="4985">
        <f t="shared" si="2611"/>
        <v>0.70399999999999996</v>
      </c>
      <c r="DW570" s="2683">
        <f t="shared" si="2520"/>
        <v>1331</v>
      </c>
      <c r="DX570" s="4187">
        <f t="shared" si="2521"/>
        <v>169</v>
      </c>
      <c r="DY570" s="4190">
        <f t="shared" si="2588"/>
        <v>0.88733333333333331</v>
      </c>
      <c r="DZ570" s="5709">
        <v>1500</v>
      </c>
      <c r="EA570" s="5710"/>
      <c r="EB570" s="1986">
        <v>125</v>
      </c>
      <c r="EC570" s="1986">
        <v>112</v>
      </c>
      <c r="ED570" s="1911">
        <f t="shared" si="2589"/>
        <v>13</v>
      </c>
      <c r="EE570" s="1912">
        <f t="shared" si="2612"/>
        <v>0.89600000000000002</v>
      </c>
      <c r="EF570" s="3302">
        <f t="shared" si="2522"/>
        <v>892</v>
      </c>
      <c r="EG570" s="1911">
        <f t="shared" si="2523"/>
        <v>608</v>
      </c>
      <c r="EH570" s="1912">
        <f t="shared" si="2613"/>
        <v>0.59466666666666668</v>
      </c>
      <c r="EI570" s="5820">
        <v>1500</v>
      </c>
      <c r="EJ570" s="5821"/>
      <c r="EK570" s="3463">
        <v>125</v>
      </c>
      <c r="EL570" s="3463">
        <v>82</v>
      </c>
      <c r="EM570" s="1911">
        <f t="shared" si="2524"/>
        <v>43</v>
      </c>
      <c r="EN570" s="1912">
        <f t="shared" si="2614"/>
        <v>0.65600000000000003</v>
      </c>
      <c r="EO570" s="3016">
        <f t="shared" si="2525"/>
        <v>974</v>
      </c>
      <c r="EP570" s="1911">
        <f t="shared" si="2526"/>
        <v>526</v>
      </c>
      <c r="EQ570" s="1912">
        <f t="shared" si="2593"/>
        <v>0.64933333333333332</v>
      </c>
      <c r="ER570" s="5763">
        <v>1500</v>
      </c>
      <c r="ES570" s="5764"/>
      <c r="ET570" s="3983">
        <v>125</v>
      </c>
      <c r="EU570" s="3983">
        <v>100</v>
      </c>
      <c r="EV570" s="1911">
        <f t="shared" si="2527"/>
        <v>25</v>
      </c>
      <c r="EW570" s="1912">
        <f t="shared" si="2615"/>
        <v>0.8</v>
      </c>
      <c r="EX570" s="3621">
        <f t="shared" si="2528"/>
        <v>1074</v>
      </c>
      <c r="EY570" s="1911">
        <f t="shared" si="2529"/>
        <v>426</v>
      </c>
      <c r="EZ570" s="1912">
        <f t="shared" si="2595"/>
        <v>0.71599999999999997</v>
      </c>
      <c r="FA570" s="6786">
        <v>1500</v>
      </c>
      <c r="FB570" s="6787"/>
      <c r="FC570" s="2499">
        <v>125</v>
      </c>
      <c r="FD570" s="2499">
        <v>130</v>
      </c>
      <c r="FE570" s="1911">
        <f t="shared" si="2616"/>
        <v>-5</v>
      </c>
      <c r="FF570" s="1912">
        <f t="shared" si="2617"/>
        <v>1.04</v>
      </c>
      <c r="FG570" s="2499">
        <f t="shared" si="2530"/>
        <v>541</v>
      </c>
      <c r="FH570" s="1911">
        <f t="shared" si="2531"/>
        <v>959</v>
      </c>
      <c r="FI570" s="1912">
        <f t="shared" si="2618"/>
        <v>0.36066666666666669</v>
      </c>
      <c r="FJ570" s="6880">
        <v>1500</v>
      </c>
      <c r="FK570" s="6881"/>
      <c r="FL570" s="2625">
        <v>125</v>
      </c>
      <c r="FM570" s="2625">
        <v>131</v>
      </c>
      <c r="FN570" s="1911">
        <f t="shared" si="2532"/>
        <v>-6</v>
      </c>
      <c r="FO570" s="1912">
        <f t="shared" si="2619"/>
        <v>1.048</v>
      </c>
      <c r="FP570" s="2587">
        <f t="shared" si="2533"/>
        <v>672</v>
      </c>
      <c r="FQ570" s="1911">
        <f t="shared" si="2534"/>
        <v>828</v>
      </c>
      <c r="FR570" s="1912">
        <f t="shared" si="2620"/>
        <v>0.44800000000000001</v>
      </c>
      <c r="FS570" s="6786">
        <v>1500</v>
      </c>
      <c r="FT570" s="6787"/>
      <c r="FU570" s="2499">
        <v>125</v>
      </c>
      <c r="FV570" s="2499">
        <v>108</v>
      </c>
      <c r="FW570" s="1911">
        <f t="shared" si="2535"/>
        <v>17</v>
      </c>
      <c r="FX570" s="1912">
        <f t="shared" si="2621"/>
        <v>0.86399999999999999</v>
      </c>
      <c r="FY570" s="2587">
        <f t="shared" si="2536"/>
        <v>780</v>
      </c>
      <c r="FZ570" s="1911">
        <f t="shared" si="2537"/>
        <v>720</v>
      </c>
      <c r="GA570" s="1912">
        <f t="shared" si="2622"/>
        <v>0.52</v>
      </c>
      <c r="GB570" s="3169">
        <f t="shared" si="2538"/>
        <v>7.4666666666666659E-2</v>
      </c>
      <c r="GC570" s="2219">
        <v>0</v>
      </c>
      <c r="GD570" s="1895">
        <v>1</v>
      </c>
      <c r="GE570" s="2105" t="s">
        <v>301</v>
      </c>
      <c r="GF570" s="2105" t="s">
        <v>296</v>
      </c>
      <c r="GG570" s="2105" t="s">
        <v>29</v>
      </c>
      <c r="GH570" s="2105" t="s">
        <v>16</v>
      </c>
      <c r="GI570" s="2105" t="s">
        <v>16</v>
      </c>
      <c r="GJ570" s="2105" t="s">
        <v>16</v>
      </c>
      <c r="GK570" s="2105" t="s">
        <v>16</v>
      </c>
      <c r="GL570" s="2113">
        <v>17</v>
      </c>
      <c r="GM570" s="504" t="s">
        <v>1097</v>
      </c>
      <c r="GN570" s="484" t="s">
        <v>1098</v>
      </c>
      <c r="GO570" s="414">
        <v>1500</v>
      </c>
      <c r="GP570" s="414">
        <v>375</v>
      </c>
      <c r="GQ570" s="2086">
        <v>411</v>
      </c>
      <c r="GR570" s="2086">
        <v>-36</v>
      </c>
      <c r="GS570" s="1895">
        <v>1.0960000000000001</v>
      </c>
      <c r="GT570" s="2086">
        <v>411</v>
      </c>
      <c r="GU570" s="2086">
        <v>1089</v>
      </c>
      <c r="GV570" s="1895">
        <v>0.27400000000000002</v>
      </c>
    </row>
    <row r="571" spans="1:204" ht="25.5" customHeight="1" x14ac:dyDescent="0.25">
      <c r="B571" s="7145"/>
      <c r="C571" s="150"/>
      <c r="D571" s="7164"/>
      <c r="E571" s="7145"/>
      <c r="F571" s="5707"/>
      <c r="G571" s="5707"/>
      <c r="H571" s="5707"/>
      <c r="I571" s="5707"/>
      <c r="J571" s="5707"/>
      <c r="K571" s="5707"/>
      <c r="L571" s="5707"/>
      <c r="M571" s="5707"/>
      <c r="N571" s="5698"/>
      <c r="O571" s="5707"/>
      <c r="P571" s="5698"/>
      <c r="Q571" s="5698"/>
      <c r="R571" s="5704"/>
      <c r="S571" s="5698"/>
      <c r="T571" s="5698"/>
      <c r="U571" s="7116"/>
      <c r="V571" s="7236"/>
      <c r="W571" s="2110">
        <v>239552427.19</v>
      </c>
      <c r="X571" s="5411" t="s">
        <v>3665</v>
      </c>
      <c r="Y571" s="2113">
        <v>18</v>
      </c>
      <c r="Z571" s="504" t="s">
        <v>1099</v>
      </c>
      <c r="AA571" s="505" t="s">
        <v>1098</v>
      </c>
      <c r="AB571" s="414">
        <v>25800</v>
      </c>
      <c r="AC571" s="414">
        <v>6450</v>
      </c>
      <c r="AD571" s="506">
        <f t="shared" si="2598"/>
        <v>0.25</v>
      </c>
      <c r="AE571" s="414">
        <v>6450</v>
      </c>
      <c r="AF571" s="415">
        <f t="shared" si="2599"/>
        <v>0.25</v>
      </c>
      <c r="AG571" s="414">
        <v>6450</v>
      </c>
      <c r="AH571" s="415">
        <f t="shared" si="2600"/>
        <v>0.25</v>
      </c>
      <c r="AI571" s="414">
        <v>6450</v>
      </c>
      <c r="AJ571" s="416">
        <f t="shared" si="2601"/>
        <v>0.25</v>
      </c>
      <c r="AK571" s="947">
        <f t="shared" si="2602"/>
        <v>1</v>
      </c>
      <c r="AL571" s="2322">
        <v>4</v>
      </c>
      <c r="AM571" s="930" t="s">
        <v>1099</v>
      </c>
      <c r="AN571" s="930" t="s">
        <v>1726</v>
      </c>
      <c r="AO571" s="930" t="s">
        <v>1725</v>
      </c>
      <c r="AP571" s="807" t="s">
        <v>1727</v>
      </c>
      <c r="AQ571" s="974">
        <v>100</v>
      </c>
      <c r="AR571" s="807" t="s">
        <v>1098</v>
      </c>
      <c r="AS571" s="2420" t="s">
        <v>1579</v>
      </c>
      <c r="AT571" s="2275"/>
      <c r="AU571" s="813" t="s">
        <v>1026</v>
      </c>
      <c r="AV571" s="6422">
        <v>25800</v>
      </c>
      <c r="AW571" s="6422"/>
      <c r="AX571" s="4357">
        <f t="shared" si="2498"/>
        <v>6450</v>
      </c>
      <c r="AY571" s="4357">
        <f t="shared" si="2499"/>
        <v>6326</v>
      </c>
      <c r="AZ571" s="4411">
        <f t="shared" si="2500"/>
        <v>124</v>
      </c>
      <c r="BA571" s="4649">
        <f t="shared" si="2501"/>
        <v>0.98077519379844957</v>
      </c>
      <c r="BB571" s="4922">
        <f t="shared" si="2413"/>
        <v>28066</v>
      </c>
      <c r="BC571" s="4104">
        <f t="shared" si="2502"/>
        <v>-2266</v>
      </c>
      <c r="BD571" s="1985">
        <f t="shared" si="2503"/>
        <v>1.087829457364341</v>
      </c>
      <c r="BE571" s="4926">
        <f t="shared" si="2504"/>
        <v>0</v>
      </c>
      <c r="BF571" s="6480">
        <v>25800</v>
      </c>
      <c r="BG571" s="6480"/>
      <c r="BH571" s="3772">
        <f t="shared" si="2420"/>
        <v>6450</v>
      </c>
      <c r="BI571" s="3772">
        <f t="shared" si="2505"/>
        <v>5667</v>
      </c>
      <c r="BJ571" s="3111">
        <f t="shared" si="2506"/>
        <v>783</v>
      </c>
      <c r="BK571" s="1981">
        <f t="shared" si="2507"/>
        <v>0.87860465116279074</v>
      </c>
      <c r="BL571" s="3832">
        <f t="shared" si="2603"/>
        <v>21740</v>
      </c>
      <c r="BM571" s="3122">
        <f t="shared" si="2508"/>
        <v>4060</v>
      </c>
      <c r="BN571" s="1985">
        <f t="shared" si="2509"/>
        <v>0.84263565891472869</v>
      </c>
      <c r="BO571" s="3708">
        <f t="shared" si="2510"/>
        <v>0</v>
      </c>
      <c r="BP571" s="3494"/>
      <c r="BQ571" s="6739">
        <v>25800</v>
      </c>
      <c r="BR571" s="6739"/>
      <c r="BS571" s="2570">
        <f t="shared" si="2604"/>
        <v>6450</v>
      </c>
      <c r="BT571" s="2570">
        <f t="shared" si="2605"/>
        <v>7499</v>
      </c>
      <c r="BU571" s="2987">
        <f t="shared" si="2486"/>
        <v>-1049</v>
      </c>
      <c r="BV571" s="1981">
        <f t="shared" si="2487"/>
        <v>1.1626356589147286</v>
      </c>
      <c r="BW571" s="2623">
        <f t="shared" si="2488"/>
        <v>16073</v>
      </c>
      <c r="BX571" s="2551">
        <f t="shared" si="2489"/>
        <v>9727</v>
      </c>
      <c r="BY571" s="1985">
        <f t="shared" si="2490"/>
        <v>0.62298449612403106</v>
      </c>
      <c r="BZ571" s="3151"/>
      <c r="CA571" s="6651">
        <v>25800</v>
      </c>
      <c r="CB571" s="6651"/>
      <c r="CC571" s="1759">
        <v>6450</v>
      </c>
      <c r="CD571" s="1759">
        <v>8574</v>
      </c>
      <c r="CE571" s="2359">
        <f t="shared" si="2513"/>
        <v>-2124</v>
      </c>
      <c r="CF571" s="1981">
        <f t="shared" si="2606"/>
        <v>1.3293023255813954</v>
      </c>
      <c r="CG571" s="1984">
        <f t="shared" si="2607"/>
        <v>8574</v>
      </c>
      <c r="CH571" s="2387">
        <f t="shared" si="2514"/>
        <v>17226</v>
      </c>
      <c r="CI571" s="1985">
        <f t="shared" si="2608"/>
        <v>0.33232558139534885</v>
      </c>
      <c r="CM571" s="1729"/>
      <c r="CN571" s="1729"/>
      <c r="CO571" s="1729"/>
      <c r="CP571" s="1729"/>
      <c r="CQ571" s="1729"/>
      <c r="CR571" s="1729"/>
      <c r="CS571" s="1729"/>
      <c r="CT571" s="1729"/>
      <c r="CU571" s="1729"/>
      <c r="CV571" s="1729"/>
      <c r="CW571" s="1729"/>
      <c r="CX571" s="1729"/>
      <c r="CY571" s="5709">
        <v>25800</v>
      </c>
      <c r="CZ571" s="5710"/>
      <c r="DA571" s="4627">
        <v>2150</v>
      </c>
      <c r="DB571" s="4627">
        <v>2208</v>
      </c>
      <c r="DC571" s="4603">
        <f t="shared" si="2582"/>
        <v>-58</v>
      </c>
      <c r="DD571" s="4604">
        <f t="shared" si="2609"/>
        <v>1.0269767441860465</v>
      </c>
      <c r="DE571" s="4785">
        <f t="shared" si="2362"/>
        <v>23948</v>
      </c>
      <c r="DF571" s="4187">
        <f t="shared" si="2515"/>
        <v>1852</v>
      </c>
      <c r="DG571" s="4190">
        <f t="shared" si="2584"/>
        <v>0.92821705426356593</v>
      </c>
      <c r="DH571" s="5820">
        <v>25800</v>
      </c>
      <c r="DI571" s="5821"/>
      <c r="DJ571" s="4989">
        <v>2150</v>
      </c>
      <c r="DK571" s="4989">
        <v>2152</v>
      </c>
      <c r="DL571" s="4788">
        <f t="shared" si="2516"/>
        <v>-2</v>
      </c>
      <c r="DM571" s="4789">
        <f t="shared" si="2610"/>
        <v>1.0009302325581395</v>
      </c>
      <c r="DN571" s="4428">
        <f t="shared" si="2517"/>
        <v>26100</v>
      </c>
      <c r="DO571" s="4187">
        <f t="shared" si="2518"/>
        <v>-300</v>
      </c>
      <c r="DP571" s="4190">
        <f t="shared" si="2586"/>
        <v>1.0116279069767442</v>
      </c>
      <c r="DQ571" s="5763">
        <v>25800</v>
      </c>
      <c r="DR571" s="5764"/>
      <c r="DS571" s="4984">
        <v>2150</v>
      </c>
      <c r="DT571" s="4984">
        <v>1966</v>
      </c>
      <c r="DU571" s="4984">
        <f t="shared" si="2519"/>
        <v>184</v>
      </c>
      <c r="DV571" s="4985">
        <f t="shared" si="2611"/>
        <v>0.91441860465116276</v>
      </c>
      <c r="DW571" s="2683">
        <f t="shared" si="2520"/>
        <v>28066</v>
      </c>
      <c r="DX571" s="4187">
        <f t="shared" si="2521"/>
        <v>-2266</v>
      </c>
      <c r="DY571" s="4190">
        <f t="shared" si="2588"/>
        <v>1.087829457364341</v>
      </c>
      <c r="DZ571" s="5709">
        <v>25800</v>
      </c>
      <c r="EA571" s="5710"/>
      <c r="EB571" s="1986">
        <v>2150</v>
      </c>
      <c r="EC571" s="1986">
        <v>1746</v>
      </c>
      <c r="ED571" s="1911">
        <f t="shared" si="2589"/>
        <v>404</v>
      </c>
      <c r="EE571" s="1912">
        <f t="shared" si="2612"/>
        <v>0.81209302325581401</v>
      </c>
      <c r="EF571" s="3302">
        <f t="shared" si="2522"/>
        <v>17819</v>
      </c>
      <c r="EG571" s="1911">
        <f t="shared" si="2523"/>
        <v>7981</v>
      </c>
      <c r="EH571" s="1912">
        <f t="shared" si="2613"/>
        <v>0.69065891472868213</v>
      </c>
      <c r="EI571" s="5820">
        <v>25800</v>
      </c>
      <c r="EJ571" s="5821"/>
      <c r="EK571" s="3463">
        <v>2150</v>
      </c>
      <c r="EL571" s="3463">
        <v>2072</v>
      </c>
      <c r="EM571" s="1911">
        <f t="shared" si="2524"/>
        <v>78</v>
      </c>
      <c r="EN571" s="1912">
        <f t="shared" si="2614"/>
        <v>0.96372093023255812</v>
      </c>
      <c r="EO571" s="3016">
        <f t="shared" si="2525"/>
        <v>19891</v>
      </c>
      <c r="EP571" s="1911">
        <f t="shared" si="2526"/>
        <v>5909</v>
      </c>
      <c r="EQ571" s="1912">
        <f t="shared" si="2593"/>
        <v>0.77096899224806203</v>
      </c>
      <c r="ER571" s="5763">
        <v>25800</v>
      </c>
      <c r="ES571" s="5764"/>
      <c r="ET571" s="3983">
        <v>2150</v>
      </c>
      <c r="EU571" s="3983">
        <v>1849</v>
      </c>
      <c r="EV571" s="1911">
        <f t="shared" si="2527"/>
        <v>301</v>
      </c>
      <c r="EW571" s="1912">
        <f t="shared" si="2615"/>
        <v>0.86</v>
      </c>
      <c r="EX571" s="3621">
        <f t="shared" si="2528"/>
        <v>21740</v>
      </c>
      <c r="EY571" s="1911">
        <f t="shared" si="2529"/>
        <v>4060</v>
      </c>
      <c r="EZ571" s="1912">
        <f t="shared" si="2595"/>
        <v>0.84263565891472869</v>
      </c>
      <c r="FA571" s="6786">
        <v>25800</v>
      </c>
      <c r="FB571" s="6787"/>
      <c r="FC571" s="2499">
        <v>2150</v>
      </c>
      <c r="FD571" s="2499">
        <v>2573</v>
      </c>
      <c r="FE571" s="1911">
        <f t="shared" si="2616"/>
        <v>-423</v>
      </c>
      <c r="FF571" s="1912">
        <f t="shared" si="2617"/>
        <v>1.1967441860465116</v>
      </c>
      <c r="FG571" s="2499">
        <f t="shared" si="2530"/>
        <v>11147</v>
      </c>
      <c r="FH571" s="1911">
        <f t="shared" si="2531"/>
        <v>14653</v>
      </c>
      <c r="FI571" s="1912">
        <f t="shared" si="2618"/>
        <v>0.43205426356589149</v>
      </c>
      <c r="FJ571" s="6880">
        <v>25800</v>
      </c>
      <c r="FK571" s="6881"/>
      <c r="FL571" s="2625">
        <v>2150</v>
      </c>
      <c r="FM571" s="2625">
        <v>2532</v>
      </c>
      <c r="FN571" s="1911">
        <f t="shared" si="2532"/>
        <v>-382</v>
      </c>
      <c r="FO571" s="1912">
        <f t="shared" si="2619"/>
        <v>1.1776744186046511</v>
      </c>
      <c r="FP571" s="2587">
        <f t="shared" si="2533"/>
        <v>13679</v>
      </c>
      <c r="FQ571" s="1911">
        <f t="shared" si="2534"/>
        <v>12121</v>
      </c>
      <c r="FR571" s="1912">
        <f t="shared" si="2620"/>
        <v>0.53019379844961245</v>
      </c>
      <c r="FS571" s="6786">
        <v>25800</v>
      </c>
      <c r="FT571" s="6787"/>
      <c r="FU571" s="2499">
        <v>2150</v>
      </c>
      <c r="FV571" s="2499">
        <v>2394</v>
      </c>
      <c r="FW571" s="1911">
        <f t="shared" si="2535"/>
        <v>-244</v>
      </c>
      <c r="FX571" s="1912">
        <f t="shared" si="2621"/>
        <v>1.1134883720930233</v>
      </c>
      <c r="FY571" s="2587">
        <f t="shared" si="2536"/>
        <v>16073</v>
      </c>
      <c r="FZ571" s="1911">
        <f t="shared" si="2537"/>
        <v>9727</v>
      </c>
      <c r="GA571" s="1912">
        <f t="shared" si="2622"/>
        <v>0.62298449612403106</v>
      </c>
      <c r="GB571" s="3169">
        <f t="shared" si="2538"/>
        <v>6.7674418604651065E-2</v>
      </c>
      <c r="GC571" s="2219">
        <v>0</v>
      </c>
      <c r="GD571" s="1895">
        <v>1</v>
      </c>
      <c r="GE571" s="2105" t="s">
        <v>301</v>
      </c>
      <c r="GF571" s="2105" t="s">
        <v>296</v>
      </c>
      <c r="GG571" s="2105" t="s">
        <v>29</v>
      </c>
      <c r="GH571" s="2105" t="s">
        <v>16</v>
      </c>
      <c r="GI571" s="2105" t="s">
        <v>16</v>
      </c>
      <c r="GJ571" s="2105" t="s">
        <v>16</v>
      </c>
      <c r="GK571" s="2105" t="s">
        <v>16</v>
      </c>
      <c r="GL571" s="2113">
        <v>18</v>
      </c>
      <c r="GM571" s="504" t="s">
        <v>1099</v>
      </c>
      <c r="GN571" s="505" t="s">
        <v>1098</v>
      </c>
      <c r="GO571" s="414">
        <v>25800</v>
      </c>
      <c r="GP571" s="414">
        <v>6450</v>
      </c>
      <c r="GQ571" s="2086">
        <v>8574</v>
      </c>
      <c r="GR571" s="2086">
        <v>-2124</v>
      </c>
      <c r="GS571" s="1895">
        <v>1.3293023255813954</v>
      </c>
      <c r="GT571" s="2086">
        <v>8574</v>
      </c>
      <c r="GU571" s="2086">
        <v>17226</v>
      </c>
      <c r="GV571" s="1895">
        <v>0.33232558139534885</v>
      </c>
    </row>
    <row r="572" spans="1:204" ht="38.25" customHeight="1" x14ac:dyDescent="0.25">
      <c r="B572" s="7145"/>
      <c r="C572" s="150"/>
      <c r="D572" s="7164"/>
      <c r="E572" s="7145"/>
      <c r="F572" s="5707"/>
      <c r="G572" s="5707"/>
      <c r="H572" s="5707"/>
      <c r="I572" s="5707"/>
      <c r="J572" s="5707"/>
      <c r="K572" s="5707"/>
      <c r="L572" s="5707"/>
      <c r="M572" s="5707"/>
      <c r="N572" s="5698"/>
      <c r="O572" s="5707"/>
      <c r="P572" s="5698"/>
      <c r="Q572" s="5698"/>
      <c r="R572" s="5704"/>
      <c r="S572" s="5698"/>
      <c r="T572" s="5698"/>
      <c r="U572" s="7116"/>
      <c r="V572" s="7236"/>
      <c r="W572" s="2110">
        <v>239552427.19</v>
      </c>
      <c r="X572" s="5411" t="s">
        <v>3665</v>
      </c>
      <c r="Y572" s="2114">
        <v>19</v>
      </c>
      <c r="Z572" s="504" t="s">
        <v>1100</v>
      </c>
      <c r="AA572" s="484" t="s">
        <v>1061</v>
      </c>
      <c r="AB572" s="414">
        <v>1</v>
      </c>
      <c r="AC572" s="414">
        <v>0</v>
      </c>
      <c r="AD572" s="506">
        <f t="shared" si="2598"/>
        <v>0</v>
      </c>
      <c r="AE572" s="414">
        <v>1</v>
      </c>
      <c r="AF572" s="415">
        <f t="shared" si="2599"/>
        <v>1</v>
      </c>
      <c r="AG572" s="414">
        <v>0</v>
      </c>
      <c r="AH572" s="415">
        <f t="shared" si="2600"/>
        <v>0</v>
      </c>
      <c r="AI572" s="414">
        <v>0</v>
      </c>
      <c r="AJ572" s="416">
        <f t="shared" si="2601"/>
        <v>0</v>
      </c>
      <c r="AK572" s="947">
        <f t="shared" si="2602"/>
        <v>1</v>
      </c>
      <c r="AL572" s="2322">
        <v>5</v>
      </c>
      <c r="AM572" s="930" t="s">
        <v>1728</v>
      </c>
      <c r="AN572" s="930" t="s">
        <v>1730</v>
      </c>
      <c r="AO572" s="930" t="s">
        <v>1729</v>
      </c>
      <c r="AP572" s="807" t="s">
        <v>1731</v>
      </c>
      <c r="AQ572" s="974">
        <v>100</v>
      </c>
      <c r="AR572" s="807" t="s">
        <v>1066</v>
      </c>
      <c r="AS572" s="807" t="s">
        <v>753</v>
      </c>
      <c r="AT572" s="2275"/>
      <c r="AU572" s="813" t="s">
        <v>1026</v>
      </c>
      <c r="AV572" s="6422">
        <v>1</v>
      </c>
      <c r="AW572" s="6422"/>
      <c r="AX572" s="4357">
        <f t="shared" si="2498"/>
        <v>0</v>
      </c>
      <c r="AY572" s="4357">
        <f t="shared" si="2499"/>
        <v>0</v>
      </c>
      <c r="AZ572" s="4411">
        <f t="shared" si="2500"/>
        <v>0</v>
      </c>
      <c r="BA572" s="4649" t="e">
        <f t="shared" si="2501"/>
        <v>#DIV/0!</v>
      </c>
      <c r="BB572" s="4922">
        <f t="shared" si="2413"/>
        <v>1</v>
      </c>
      <c r="BC572" s="4104">
        <f t="shared" si="2502"/>
        <v>0</v>
      </c>
      <c r="BD572" s="1985">
        <f t="shared" si="2503"/>
        <v>1</v>
      </c>
      <c r="BE572" s="4926">
        <f t="shared" si="2504"/>
        <v>0</v>
      </c>
      <c r="BF572" s="6480">
        <v>1</v>
      </c>
      <c r="BG572" s="6480"/>
      <c r="BH572" s="3772">
        <f t="shared" si="2420"/>
        <v>0</v>
      </c>
      <c r="BI572" s="3772">
        <f t="shared" si="2505"/>
        <v>1</v>
      </c>
      <c r="BJ572" s="3111">
        <f t="shared" si="2506"/>
        <v>-1</v>
      </c>
      <c r="BK572" s="1981" t="e">
        <f t="shared" si="2507"/>
        <v>#DIV/0!</v>
      </c>
      <c r="BL572" s="3832">
        <f t="shared" si="2603"/>
        <v>1</v>
      </c>
      <c r="BM572" s="3122">
        <f t="shared" si="2508"/>
        <v>0</v>
      </c>
      <c r="BN572" s="1985">
        <f t="shared" si="2509"/>
        <v>1</v>
      </c>
      <c r="BO572" s="3708">
        <f t="shared" si="2510"/>
        <v>0</v>
      </c>
      <c r="BP572" s="3494"/>
      <c r="BQ572" s="6739">
        <v>1</v>
      </c>
      <c r="BR572" s="6739"/>
      <c r="BS572" s="2570">
        <f t="shared" si="2604"/>
        <v>1</v>
      </c>
      <c r="BT572" s="2570">
        <f t="shared" si="2605"/>
        <v>0</v>
      </c>
      <c r="BU572" s="2987">
        <f t="shared" si="2486"/>
        <v>1</v>
      </c>
      <c r="BV572" s="1981">
        <f t="shared" si="2487"/>
        <v>0</v>
      </c>
      <c r="BW572" s="2623">
        <f t="shared" si="2488"/>
        <v>0</v>
      </c>
      <c r="BX572" s="2551">
        <f t="shared" si="2489"/>
        <v>1</v>
      </c>
      <c r="BY572" s="1985">
        <f t="shared" si="2490"/>
        <v>0</v>
      </c>
      <c r="BZ572" s="3151"/>
      <c r="CA572" s="6651">
        <v>1</v>
      </c>
      <c r="CB572" s="6651"/>
      <c r="CC572" s="1759">
        <v>0</v>
      </c>
      <c r="CD572" s="1759">
        <v>0</v>
      </c>
      <c r="CE572" s="2359">
        <f t="shared" si="2513"/>
        <v>0</v>
      </c>
      <c r="CF572" s="1985">
        <v>0</v>
      </c>
      <c r="CG572" s="1984">
        <f t="shared" si="2607"/>
        <v>0</v>
      </c>
      <c r="CH572" s="2387">
        <f t="shared" si="2514"/>
        <v>1</v>
      </c>
      <c r="CI572" s="1985">
        <f t="shared" si="2608"/>
        <v>0</v>
      </c>
      <c r="CM572" s="1729"/>
      <c r="CN572" s="1729"/>
      <c r="CO572" s="1729"/>
      <c r="CP572" s="1729"/>
      <c r="CQ572" s="1729"/>
      <c r="CR572" s="1729"/>
      <c r="CS572" s="1729"/>
      <c r="CT572" s="1729"/>
      <c r="CU572" s="1729"/>
      <c r="CV572" s="1729"/>
      <c r="CW572" s="1729"/>
      <c r="CX572" s="1729"/>
      <c r="CY572" s="5709">
        <v>1</v>
      </c>
      <c r="CZ572" s="5710"/>
      <c r="DA572" s="4627">
        <v>0</v>
      </c>
      <c r="DB572" s="4627">
        <v>0</v>
      </c>
      <c r="DC572" s="4603">
        <f t="shared" si="2582"/>
        <v>0</v>
      </c>
      <c r="DD572" s="4604">
        <v>0</v>
      </c>
      <c r="DE572" s="4785">
        <f t="shared" si="2362"/>
        <v>1</v>
      </c>
      <c r="DF572" s="4187">
        <f t="shared" si="2515"/>
        <v>0</v>
      </c>
      <c r="DG572" s="4190">
        <f t="shared" si="2584"/>
        <v>1</v>
      </c>
      <c r="DH572" s="5820">
        <v>1</v>
      </c>
      <c r="DI572" s="5821"/>
      <c r="DJ572" s="4989">
        <v>0</v>
      </c>
      <c r="DK572" s="4989">
        <v>0</v>
      </c>
      <c r="DL572" s="4788">
        <f t="shared" si="2516"/>
        <v>0</v>
      </c>
      <c r="DM572" s="4789">
        <v>0</v>
      </c>
      <c r="DN572" s="4428">
        <f t="shared" si="2517"/>
        <v>1</v>
      </c>
      <c r="DO572" s="4187">
        <f t="shared" si="2518"/>
        <v>0</v>
      </c>
      <c r="DP572" s="4190">
        <f t="shared" si="2586"/>
        <v>1</v>
      </c>
      <c r="DQ572" s="5763">
        <v>1</v>
      </c>
      <c r="DR572" s="5764"/>
      <c r="DS572" s="4984">
        <v>0</v>
      </c>
      <c r="DT572" s="4984">
        <v>0</v>
      </c>
      <c r="DU572" s="4984">
        <f t="shared" si="2519"/>
        <v>0</v>
      </c>
      <c r="DV572" s="4985">
        <v>0</v>
      </c>
      <c r="DW572" s="2683">
        <f t="shared" si="2520"/>
        <v>1</v>
      </c>
      <c r="DX572" s="4187">
        <f t="shared" si="2521"/>
        <v>0</v>
      </c>
      <c r="DY572" s="4190">
        <f t="shared" si="2588"/>
        <v>1</v>
      </c>
      <c r="DZ572" s="5709">
        <v>1</v>
      </c>
      <c r="EA572" s="5710"/>
      <c r="EB572" s="1986">
        <v>0</v>
      </c>
      <c r="EC572" s="1986">
        <v>0</v>
      </c>
      <c r="ED572" s="1911">
        <f t="shared" si="2589"/>
        <v>0</v>
      </c>
      <c r="EE572" s="1912">
        <v>0</v>
      </c>
      <c r="EF572" s="3302">
        <f t="shared" si="2522"/>
        <v>0</v>
      </c>
      <c r="EG572" s="1911">
        <f t="shared" si="2523"/>
        <v>1</v>
      </c>
      <c r="EH572" s="1912">
        <f t="shared" si="2613"/>
        <v>0</v>
      </c>
      <c r="EI572" s="5820">
        <v>1</v>
      </c>
      <c r="EJ572" s="5821"/>
      <c r="EK572" s="3463">
        <v>0</v>
      </c>
      <c r="EL572" s="3463">
        <v>1</v>
      </c>
      <c r="EM572" s="1911">
        <f t="shared" si="2524"/>
        <v>-1</v>
      </c>
      <c r="EN572" s="1912">
        <v>0</v>
      </c>
      <c r="EO572" s="3016">
        <f t="shared" si="2525"/>
        <v>1</v>
      </c>
      <c r="EP572" s="1911">
        <f t="shared" si="2526"/>
        <v>0</v>
      </c>
      <c r="EQ572" s="1912">
        <f t="shared" si="2593"/>
        <v>1</v>
      </c>
      <c r="ER572" s="5763">
        <v>1</v>
      </c>
      <c r="ES572" s="5764"/>
      <c r="ET572" s="3983">
        <v>0</v>
      </c>
      <c r="EU572" s="3983">
        <v>0</v>
      </c>
      <c r="EV572" s="1911">
        <f t="shared" si="2527"/>
        <v>0</v>
      </c>
      <c r="EW572" s="1912">
        <v>0</v>
      </c>
      <c r="EX572" s="3621">
        <f t="shared" si="2528"/>
        <v>1</v>
      </c>
      <c r="EY572" s="1911">
        <f t="shared" si="2529"/>
        <v>0</v>
      </c>
      <c r="EZ572" s="1912">
        <f t="shared" si="2595"/>
        <v>1</v>
      </c>
      <c r="FA572" s="6786">
        <v>1</v>
      </c>
      <c r="FB572" s="6787"/>
      <c r="FC572" s="2499">
        <v>0</v>
      </c>
      <c r="FD572" s="2499">
        <v>0</v>
      </c>
      <c r="FE572" s="1911">
        <f t="shared" si="2616"/>
        <v>0</v>
      </c>
      <c r="FF572" s="1912">
        <v>0</v>
      </c>
      <c r="FG572" s="2499">
        <f t="shared" si="2530"/>
        <v>0</v>
      </c>
      <c r="FH572" s="1911">
        <f t="shared" si="2531"/>
        <v>1</v>
      </c>
      <c r="FI572" s="1912">
        <f t="shared" si="2618"/>
        <v>0</v>
      </c>
      <c r="FJ572" s="6880">
        <v>1</v>
      </c>
      <c r="FK572" s="6881"/>
      <c r="FL572" s="2625">
        <v>0</v>
      </c>
      <c r="FM572" s="2625">
        <v>0</v>
      </c>
      <c r="FN572" s="1911">
        <f t="shared" si="2532"/>
        <v>0</v>
      </c>
      <c r="FO572" s="1912">
        <v>0</v>
      </c>
      <c r="FP572" s="2587">
        <f t="shared" si="2533"/>
        <v>0</v>
      </c>
      <c r="FQ572" s="1911">
        <f t="shared" si="2534"/>
        <v>1</v>
      </c>
      <c r="FR572" s="1912">
        <f t="shared" si="2620"/>
        <v>0</v>
      </c>
      <c r="FS572" s="6786">
        <v>1</v>
      </c>
      <c r="FT572" s="6787"/>
      <c r="FU572" s="2499">
        <v>1</v>
      </c>
      <c r="FV572" s="2499">
        <v>0</v>
      </c>
      <c r="FW572" s="1911">
        <f t="shared" si="2535"/>
        <v>1</v>
      </c>
      <c r="FX572" s="1912">
        <v>0</v>
      </c>
      <c r="FY572" s="2587">
        <f t="shared" si="2536"/>
        <v>0</v>
      </c>
      <c r="FZ572" s="1911">
        <f t="shared" si="2537"/>
        <v>1</v>
      </c>
      <c r="GA572" s="1912">
        <f t="shared" si="2622"/>
        <v>0</v>
      </c>
      <c r="GB572" s="3169">
        <f t="shared" si="2538"/>
        <v>0</v>
      </c>
      <c r="GC572" s="2219">
        <v>0</v>
      </c>
      <c r="GD572" s="1895">
        <v>1</v>
      </c>
      <c r="GE572" s="2105" t="s">
        <v>301</v>
      </c>
      <c r="GF572" s="2105" t="s">
        <v>296</v>
      </c>
      <c r="GG572" s="2105" t="s">
        <v>29</v>
      </c>
      <c r="GH572" s="2105" t="s">
        <v>16</v>
      </c>
      <c r="GI572" s="2105" t="s">
        <v>16</v>
      </c>
      <c r="GJ572" s="2105" t="s">
        <v>16</v>
      </c>
      <c r="GK572" s="2105" t="s">
        <v>16</v>
      </c>
      <c r="GL572" s="2114">
        <v>19</v>
      </c>
      <c r="GM572" s="504" t="s">
        <v>1100</v>
      </c>
      <c r="GN572" s="484" t="s">
        <v>1061</v>
      </c>
      <c r="GO572" s="414">
        <v>1</v>
      </c>
      <c r="GP572" s="414">
        <v>0</v>
      </c>
      <c r="GQ572" s="2086">
        <v>0</v>
      </c>
      <c r="GR572" s="2086">
        <v>0</v>
      </c>
      <c r="GS572" s="1895">
        <v>0</v>
      </c>
      <c r="GT572" s="2086">
        <v>0</v>
      </c>
      <c r="GU572" s="2086">
        <v>1</v>
      </c>
      <c r="GV572" s="1895">
        <v>0</v>
      </c>
    </row>
    <row r="573" spans="1:204" ht="51" customHeight="1" x14ac:dyDescent="0.25">
      <c r="B573" s="7145"/>
      <c r="C573" s="150"/>
      <c r="D573" s="7164"/>
      <c r="E573" s="7145"/>
      <c r="F573" s="5707"/>
      <c r="G573" s="5707"/>
      <c r="H573" s="5707"/>
      <c r="I573" s="5707"/>
      <c r="J573" s="5707"/>
      <c r="K573" s="5707"/>
      <c r="L573" s="5707"/>
      <c r="M573" s="5707"/>
      <c r="N573" s="5698"/>
      <c r="O573" s="5707"/>
      <c r="P573" s="5698"/>
      <c r="Q573" s="5698"/>
      <c r="R573" s="5704"/>
      <c r="S573" s="5698"/>
      <c r="T573" s="5698"/>
      <c r="U573" s="7116"/>
      <c r="V573" s="7236"/>
      <c r="W573" s="2110">
        <v>239552427.19</v>
      </c>
      <c r="X573" s="5411" t="s">
        <v>3665</v>
      </c>
      <c r="Y573" s="2113">
        <v>20</v>
      </c>
      <c r="Z573" s="504" t="s">
        <v>1101</v>
      </c>
      <c r="AA573" s="484" t="s">
        <v>1066</v>
      </c>
      <c r="AB573" s="414">
        <v>6</v>
      </c>
      <c r="AC573" s="414">
        <v>0</v>
      </c>
      <c r="AD573" s="506">
        <f t="shared" si="2598"/>
        <v>0</v>
      </c>
      <c r="AE573" s="414">
        <v>2</v>
      </c>
      <c r="AF573" s="415">
        <f t="shared" si="2599"/>
        <v>0.33333333333333331</v>
      </c>
      <c r="AG573" s="414">
        <v>2</v>
      </c>
      <c r="AH573" s="415">
        <f t="shared" si="2600"/>
        <v>0.33333333333333331</v>
      </c>
      <c r="AI573" s="414">
        <v>2</v>
      </c>
      <c r="AJ573" s="416">
        <f t="shared" si="2601"/>
        <v>0.33333333333333331</v>
      </c>
      <c r="AK573" s="947">
        <f t="shared" si="2602"/>
        <v>1</v>
      </c>
      <c r="AL573" s="2322">
        <v>6</v>
      </c>
      <c r="AM573" s="930" t="s">
        <v>3723</v>
      </c>
      <c r="AN573" s="930" t="s">
        <v>1733</v>
      </c>
      <c r="AO573" s="930" t="s">
        <v>1732</v>
      </c>
      <c r="AP573" s="807" t="s">
        <v>1734</v>
      </c>
      <c r="AQ573" s="974">
        <v>100</v>
      </c>
      <c r="AR573" s="807" t="s">
        <v>1103</v>
      </c>
      <c r="AS573" s="807" t="s">
        <v>753</v>
      </c>
      <c r="AT573" s="2275"/>
      <c r="AU573" s="813" t="s">
        <v>1026</v>
      </c>
      <c r="AV573" s="6422">
        <v>6</v>
      </c>
      <c r="AW573" s="6422"/>
      <c r="AX573" s="4357">
        <f t="shared" si="2498"/>
        <v>2</v>
      </c>
      <c r="AY573" s="4357">
        <f t="shared" si="2499"/>
        <v>0</v>
      </c>
      <c r="AZ573" s="4411">
        <f t="shared" si="2500"/>
        <v>2</v>
      </c>
      <c r="BA573" s="4649">
        <f t="shared" si="2501"/>
        <v>0</v>
      </c>
      <c r="BB573" s="4922">
        <f t="shared" si="2413"/>
        <v>13</v>
      </c>
      <c r="BC573" s="4104">
        <f t="shared" si="2502"/>
        <v>-7</v>
      </c>
      <c r="BD573" s="1985">
        <f t="shared" si="2503"/>
        <v>2.1666666666666665</v>
      </c>
      <c r="BE573" s="4926">
        <f t="shared" si="2504"/>
        <v>0</v>
      </c>
      <c r="BF573" s="6480">
        <v>6</v>
      </c>
      <c r="BG573" s="6480"/>
      <c r="BH573" s="3772">
        <f t="shared" si="2420"/>
        <v>2</v>
      </c>
      <c r="BI573" s="3772">
        <f t="shared" si="2505"/>
        <v>13</v>
      </c>
      <c r="BJ573" s="3111">
        <f t="shared" si="2506"/>
        <v>-11</v>
      </c>
      <c r="BK573" s="1981">
        <f t="shared" si="2507"/>
        <v>6.5</v>
      </c>
      <c r="BL573" s="3832">
        <f t="shared" si="2603"/>
        <v>13</v>
      </c>
      <c r="BM573" s="3122">
        <f t="shared" si="2508"/>
        <v>-7</v>
      </c>
      <c r="BN573" s="1985">
        <f t="shared" si="2509"/>
        <v>2.1666666666666665</v>
      </c>
      <c r="BO573" s="3708">
        <f t="shared" si="2510"/>
        <v>0</v>
      </c>
      <c r="BP573" s="3494"/>
      <c r="BQ573" s="6739">
        <v>6</v>
      </c>
      <c r="BR573" s="6739"/>
      <c r="BS573" s="2570">
        <f t="shared" si="2604"/>
        <v>2</v>
      </c>
      <c r="BT573" s="2570">
        <f t="shared" si="2605"/>
        <v>0</v>
      </c>
      <c r="BU573" s="2987">
        <f t="shared" si="2486"/>
        <v>2</v>
      </c>
      <c r="BV573" s="1981">
        <f t="shared" si="2487"/>
        <v>0</v>
      </c>
      <c r="BW573" s="2623">
        <f t="shared" si="2488"/>
        <v>0</v>
      </c>
      <c r="BX573" s="2551">
        <f t="shared" si="2489"/>
        <v>6</v>
      </c>
      <c r="BY573" s="1985">
        <f t="shared" si="2490"/>
        <v>0</v>
      </c>
      <c r="BZ573" s="3151"/>
      <c r="CA573" s="6651">
        <v>6</v>
      </c>
      <c r="CB573" s="6651"/>
      <c r="CC573" s="1759">
        <v>0</v>
      </c>
      <c r="CD573" s="1759">
        <v>0</v>
      </c>
      <c r="CE573" s="2359">
        <f t="shared" si="2513"/>
        <v>0</v>
      </c>
      <c r="CF573" s="1985">
        <v>0</v>
      </c>
      <c r="CG573" s="1984">
        <f t="shared" si="2607"/>
        <v>0</v>
      </c>
      <c r="CH573" s="2387">
        <f t="shared" si="2514"/>
        <v>6</v>
      </c>
      <c r="CI573" s="1985">
        <f t="shared" si="2608"/>
        <v>0</v>
      </c>
      <c r="CM573" s="1729"/>
      <c r="CN573" s="1729"/>
      <c r="CO573" s="1729"/>
      <c r="CP573" s="1729"/>
      <c r="CQ573" s="1729"/>
      <c r="CR573" s="1729"/>
      <c r="CS573" s="1729"/>
      <c r="CT573" s="1729"/>
      <c r="CU573" s="1729"/>
      <c r="CV573" s="1729"/>
      <c r="CW573" s="1729"/>
      <c r="CX573" s="1729"/>
      <c r="CY573" s="5709">
        <v>6</v>
      </c>
      <c r="CZ573" s="5710"/>
      <c r="DA573" s="4627">
        <v>0</v>
      </c>
      <c r="DB573" s="4627">
        <v>0</v>
      </c>
      <c r="DC573" s="4603">
        <f t="shared" si="2582"/>
        <v>0</v>
      </c>
      <c r="DD573" s="4604">
        <v>0</v>
      </c>
      <c r="DE573" s="4785">
        <f t="shared" si="2362"/>
        <v>13</v>
      </c>
      <c r="DF573" s="4187">
        <f t="shared" si="2515"/>
        <v>-7</v>
      </c>
      <c r="DG573" s="4190">
        <f t="shared" si="2584"/>
        <v>2.1666666666666665</v>
      </c>
      <c r="DH573" s="5820">
        <v>6</v>
      </c>
      <c r="DI573" s="5821"/>
      <c r="DJ573" s="4989">
        <v>1</v>
      </c>
      <c r="DK573" s="4989">
        <v>0</v>
      </c>
      <c r="DL573" s="4788">
        <f t="shared" si="2516"/>
        <v>1</v>
      </c>
      <c r="DM573" s="4789">
        <v>0</v>
      </c>
      <c r="DN573" s="4428">
        <f t="shared" si="2517"/>
        <v>13</v>
      </c>
      <c r="DO573" s="4187">
        <f t="shared" si="2518"/>
        <v>-7</v>
      </c>
      <c r="DP573" s="4190">
        <f t="shared" si="2586"/>
        <v>2.1666666666666665</v>
      </c>
      <c r="DQ573" s="5763">
        <v>6</v>
      </c>
      <c r="DR573" s="5764"/>
      <c r="DS573" s="4984">
        <v>1</v>
      </c>
      <c r="DT573" s="4984">
        <v>0</v>
      </c>
      <c r="DU573" s="4984">
        <f t="shared" si="2519"/>
        <v>1</v>
      </c>
      <c r="DV573" s="4985"/>
      <c r="DW573" s="2683">
        <f t="shared" si="2520"/>
        <v>13</v>
      </c>
      <c r="DX573" s="4187">
        <f t="shared" si="2521"/>
        <v>-7</v>
      </c>
      <c r="DY573" s="4190">
        <f t="shared" si="2588"/>
        <v>2.1666666666666665</v>
      </c>
      <c r="DZ573" s="5709">
        <v>6</v>
      </c>
      <c r="EA573" s="5710"/>
      <c r="EB573" s="1986">
        <v>2</v>
      </c>
      <c r="EC573" s="1986">
        <v>13</v>
      </c>
      <c r="ED573" s="1911">
        <f t="shared" si="2589"/>
        <v>-11</v>
      </c>
      <c r="EE573" s="1912">
        <v>0</v>
      </c>
      <c r="EF573" s="3302">
        <f t="shared" si="2522"/>
        <v>13</v>
      </c>
      <c r="EG573" s="1911">
        <f t="shared" si="2523"/>
        <v>-7</v>
      </c>
      <c r="EH573" s="1912">
        <f t="shared" si="2613"/>
        <v>2.1666666666666665</v>
      </c>
      <c r="EI573" s="5820">
        <v>6</v>
      </c>
      <c r="EJ573" s="5821"/>
      <c r="EK573" s="3463">
        <v>0</v>
      </c>
      <c r="EL573" s="3463">
        <v>0</v>
      </c>
      <c r="EM573" s="1911">
        <f t="shared" si="2524"/>
        <v>0</v>
      </c>
      <c r="EN573" s="1912">
        <v>0</v>
      </c>
      <c r="EO573" s="3016">
        <f t="shared" si="2525"/>
        <v>13</v>
      </c>
      <c r="EP573" s="1911">
        <f t="shared" si="2526"/>
        <v>-7</v>
      </c>
      <c r="EQ573" s="1912">
        <f t="shared" si="2593"/>
        <v>2.1666666666666665</v>
      </c>
      <c r="ER573" s="5763">
        <v>6</v>
      </c>
      <c r="ES573" s="5764"/>
      <c r="ET573" s="3983">
        <v>0</v>
      </c>
      <c r="EU573" s="3983">
        <v>0</v>
      </c>
      <c r="EV573" s="1911">
        <f t="shared" si="2527"/>
        <v>0</v>
      </c>
      <c r="EW573" s="1912">
        <v>0</v>
      </c>
      <c r="EX573" s="3621">
        <f t="shared" si="2528"/>
        <v>13</v>
      </c>
      <c r="EY573" s="1911">
        <f t="shared" si="2529"/>
        <v>-7</v>
      </c>
      <c r="EZ573" s="1912">
        <f t="shared" si="2595"/>
        <v>2.1666666666666665</v>
      </c>
      <c r="FA573" s="6786">
        <v>6</v>
      </c>
      <c r="FB573" s="6787"/>
      <c r="FC573" s="2499">
        <v>0</v>
      </c>
      <c r="FD573" s="2499">
        <v>0</v>
      </c>
      <c r="FE573" s="1911">
        <f t="shared" si="2616"/>
        <v>0</v>
      </c>
      <c r="FF573" s="1912">
        <v>0</v>
      </c>
      <c r="FG573" s="2499">
        <f t="shared" si="2530"/>
        <v>0</v>
      </c>
      <c r="FH573" s="1911">
        <f t="shared" si="2531"/>
        <v>6</v>
      </c>
      <c r="FI573" s="1912">
        <f t="shared" si="2618"/>
        <v>0</v>
      </c>
      <c r="FJ573" s="6880">
        <v>6</v>
      </c>
      <c r="FK573" s="6881"/>
      <c r="FL573" s="2625">
        <v>0</v>
      </c>
      <c r="FM573" s="2625">
        <v>0</v>
      </c>
      <c r="FN573" s="1911">
        <f t="shared" si="2532"/>
        <v>0</v>
      </c>
      <c r="FO573" s="1912">
        <v>0</v>
      </c>
      <c r="FP573" s="2587">
        <f t="shared" si="2533"/>
        <v>0</v>
      </c>
      <c r="FQ573" s="1911">
        <f t="shared" si="2534"/>
        <v>6</v>
      </c>
      <c r="FR573" s="1912">
        <f t="shared" si="2620"/>
        <v>0</v>
      </c>
      <c r="FS573" s="6786">
        <v>6</v>
      </c>
      <c r="FT573" s="6787"/>
      <c r="FU573" s="2499">
        <v>2</v>
      </c>
      <c r="FV573" s="2499">
        <v>0</v>
      </c>
      <c r="FW573" s="1911">
        <f t="shared" si="2535"/>
        <v>2</v>
      </c>
      <c r="FX573" s="1912">
        <v>0</v>
      </c>
      <c r="FY573" s="2587">
        <f t="shared" si="2536"/>
        <v>0</v>
      </c>
      <c r="FZ573" s="1911">
        <f t="shared" si="2537"/>
        <v>6</v>
      </c>
      <c r="GA573" s="1912">
        <f t="shared" si="2622"/>
        <v>0</v>
      </c>
      <c r="GB573" s="3169">
        <f t="shared" si="2538"/>
        <v>2.1666666666666665</v>
      </c>
      <c r="GC573" s="2219">
        <v>0</v>
      </c>
      <c r="GD573" s="1895">
        <v>1</v>
      </c>
      <c r="GE573" s="2105" t="s">
        <v>301</v>
      </c>
      <c r="GF573" s="2105" t="s">
        <v>296</v>
      </c>
      <c r="GG573" s="2105" t="s">
        <v>29</v>
      </c>
      <c r="GH573" s="2105" t="s">
        <v>16</v>
      </c>
      <c r="GI573" s="2105" t="s">
        <v>16</v>
      </c>
      <c r="GJ573" s="2105" t="s">
        <v>16</v>
      </c>
      <c r="GK573" s="2105" t="s">
        <v>16</v>
      </c>
      <c r="GL573" s="2113">
        <v>20</v>
      </c>
      <c r="GM573" s="504" t="s">
        <v>1101</v>
      </c>
      <c r="GN573" s="484" t="s">
        <v>1066</v>
      </c>
      <c r="GO573" s="414">
        <v>6</v>
      </c>
      <c r="GP573" s="414">
        <v>0</v>
      </c>
      <c r="GQ573" s="2086">
        <v>0</v>
      </c>
      <c r="GR573" s="2086">
        <v>0</v>
      </c>
      <c r="GS573" s="1895">
        <v>0</v>
      </c>
      <c r="GT573" s="2086">
        <v>0</v>
      </c>
      <c r="GU573" s="2086">
        <v>6</v>
      </c>
      <c r="GV573" s="1895">
        <v>0</v>
      </c>
    </row>
    <row r="574" spans="1:204" ht="63.75" x14ac:dyDescent="0.25">
      <c r="B574" s="7145"/>
      <c r="C574" s="150"/>
      <c r="D574" s="7164"/>
      <c r="E574" s="7145"/>
      <c r="F574" s="5707"/>
      <c r="G574" s="5707"/>
      <c r="H574" s="5707"/>
      <c r="I574" s="5707"/>
      <c r="J574" s="5707"/>
      <c r="K574" s="5707"/>
      <c r="L574" s="5707"/>
      <c r="M574" s="5707"/>
      <c r="N574" s="5698"/>
      <c r="O574" s="5707"/>
      <c r="P574" s="5698"/>
      <c r="Q574" s="5698"/>
      <c r="R574" s="5704"/>
      <c r="S574" s="5698"/>
      <c r="T574" s="5698"/>
      <c r="U574" s="7116"/>
      <c r="V574" s="7236"/>
      <c r="W574" s="2110">
        <v>239552427.19</v>
      </c>
      <c r="X574" s="5411" t="s">
        <v>3665</v>
      </c>
      <c r="Y574" s="2113">
        <v>21</v>
      </c>
      <c r="Z574" s="504" t="s">
        <v>1102</v>
      </c>
      <c r="AA574" s="505" t="s">
        <v>1103</v>
      </c>
      <c r="AB574" s="414">
        <v>1</v>
      </c>
      <c r="AC574" s="414">
        <v>0</v>
      </c>
      <c r="AD574" s="506">
        <f t="shared" si="2598"/>
        <v>0</v>
      </c>
      <c r="AE574" s="414">
        <v>1</v>
      </c>
      <c r="AF574" s="415">
        <f t="shared" si="2599"/>
        <v>1</v>
      </c>
      <c r="AG574" s="414">
        <v>0</v>
      </c>
      <c r="AH574" s="415">
        <f t="shared" si="2600"/>
        <v>0</v>
      </c>
      <c r="AI574" s="414">
        <v>0</v>
      </c>
      <c r="AJ574" s="416">
        <f t="shared" si="2601"/>
        <v>0</v>
      </c>
      <c r="AK574" s="947">
        <f t="shared" si="2602"/>
        <v>1</v>
      </c>
      <c r="AL574" s="2322">
        <v>7</v>
      </c>
      <c r="AM574" s="930" t="s">
        <v>3724</v>
      </c>
      <c r="AN574" s="1002" t="s">
        <v>3734</v>
      </c>
      <c r="AO574" s="930" t="s">
        <v>1735</v>
      </c>
      <c r="AP574" s="807" t="s">
        <v>1736</v>
      </c>
      <c r="AQ574" s="974">
        <v>100</v>
      </c>
      <c r="AR574" s="807" t="s">
        <v>1103</v>
      </c>
      <c r="AS574" s="807" t="s">
        <v>753</v>
      </c>
      <c r="AT574" s="2275"/>
      <c r="AU574" s="813" t="s">
        <v>1026</v>
      </c>
      <c r="AV574" s="6422">
        <v>1</v>
      </c>
      <c r="AW574" s="6422"/>
      <c r="AX574" s="4357">
        <f t="shared" si="2498"/>
        <v>0</v>
      </c>
      <c r="AY574" s="4357">
        <f t="shared" si="2499"/>
        <v>0</v>
      </c>
      <c r="AZ574" s="4411">
        <f t="shared" si="2500"/>
        <v>0</v>
      </c>
      <c r="BA574" s="4649" t="e">
        <f t="shared" si="2501"/>
        <v>#DIV/0!</v>
      </c>
      <c r="BB574" s="4922">
        <f t="shared" si="2413"/>
        <v>1</v>
      </c>
      <c r="BC574" s="4104">
        <f t="shared" si="2502"/>
        <v>0</v>
      </c>
      <c r="BD574" s="1985">
        <f t="shared" si="2503"/>
        <v>1</v>
      </c>
      <c r="BE574" s="4926">
        <f t="shared" si="2504"/>
        <v>0</v>
      </c>
      <c r="BF574" s="6480">
        <v>1</v>
      </c>
      <c r="BG574" s="6480"/>
      <c r="BH574" s="3772">
        <f t="shared" si="2420"/>
        <v>0</v>
      </c>
      <c r="BI574" s="3772">
        <f t="shared" si="2505"/>
        <v>0</v>
      </c>
      <c r="BJ574" s="3111">
        <f t="shared" si="2506"/>
        <v>0</v>
      </c>
      <c r="BK574" s="1981" t="e">
        <f t="shared" si="2507"/>
        <v>#DIV/0!</v>
      </c>
      <c r="BL574" s="3832">
        <f t="shared" si="2603"/>
        <v>1</v>
      </c>
      <c r="BM574" s="3122">
        <f t="shared" si="2508"/>
        <v>0</v>
      </c>
      <c r="BN574" s="1985">
        <f t="shared" si="2509"/>
        <v>1</v>
      </c>
      <c r="BO574" s="3708">
        <f t="shared" si="2510"/>
        <v>0</v>
      </c>
      <c r="BP574" s="3494"/>
      <c r="BQ574" s="6739">
        <v>1</v>
      </c>
      <c r="BR574" s="6739"/>
      <c r="BS574" s="2570">
        <f t="shared" si="2604"/>
        <v>1</v>
      </c>
      <c r="BT574" s="2570">
        <f t="shared" si="2605"/>
        <v>1</v>
      </c>
      <c r="BU574" s="2987">
        <f t="shared" si="2486"/>
        <v>0</v>
      </c>
      <c r="BV574" s="1981">
        <f t="shared" si="2487"/>
        <v>1</v>
      </c>
      <c r="BW574" s="2623">
        <f t="shared" si="2488"/>
        <v>1</v>
      </c>
      <c r="BX574" s="2551">
        <f t="shared" si="2489"/>
        <v>0</v>
      </c>
      <c r="BY574" s="1985">
        <f t="shared" si="2490"/>
        <v>1</v>
      </c>
      <c r="BZ574" s="3151"/>
      <c r="CA574" s="6651">
        <v>1</v>
      </c>
      <c r="CB574" s="6651"/>
      <c r="CC574" s="1759">
        <v>0</v>
      </c>
      <c r="CD574" s="1759">
        <v>0</v>
      </c>
      <c r="CE574" s="2359">
        <f t="shared" si="2513"/>
        <v>0</v>
      </c>
      <c r="CF574" s="1985">
        <v>0</v>
      </c>
      <c r="CG574" s="1984">
        <f t="shared" si="2607"/>
        <v>0</v>
      </c>
      <c r="CH574" s="2387">
        <f t="shared" si="2514"/>
        <v>1</v>
      </c>
      <c r="CI574" s="1985">
        <f t="shared" si="2608"/>
        <v>0</v>
      </c>
      <c r="CM574" s="1729"/>
      <c r="CN574" s="1729"/>
      <c r="CO574" s="1729"/>
      <c r="CP574" s="1729"/>
      <c r="CQ574" s="1729"/>
      <c r="CR574" s="1729"/>
      <c r="CS574" s="1729"/>
      <c r="CT574" s="1729"/>
      <c r="CU574" s="1729"/>
      <c r="CV574" s="1729"/>
      <c r="CW574" s="1729"/>
      <c r="CX574" s="1729"/>
      <c r="CY574" s="5709">
        <v>1</v>
      </c>
      <c r="CZ574" s="5710"/>
      <c r="DA574" s="4627">
        <v>0</v>
      </c>
      <c r="DB574" s="4627">
        <v>0</v>
      </c>
      <c r="DC574" s="4603">
        <f t="shared" si="2582"/>
        <v>0</v>
      </c>
      <c r="DD574" s="4604">
        <v>0</v>
      </c>
      <c r="DE574" s="4785">
        <f t="shared" si="2362"/>
        <v>1</v>
      </c>
      <c r="DF574" s="4187">
        <f t="shared" si="2515"/>
        <v>0</v>
      </c>
      <c r="DG574" s="4190">
        <f t="shared" si="2584"/>
        <v>1</v>
      </c>
      <c r="DH574" s="5820">
        <v>1</v>
      </c>
      <c r="DI574" s="5821"/>
      <c r="DJ574" s="4989">
        <v>0</v>
      </c>
      <c r="DK574" s="4989">
        <v>0</v>
      </c>
      <c r="DL574" s="4788">
        <f t="shared" si="2516"/>
        <v>0</v>
      </c>
      <c r="DM574" s="4789">
        <v>0</v>
      </c>
      <c r="DN574" s="4428">
        <f t="shared" si="2517"/>
        <v>1</v>
      </c>
      <c r="DO574" s="4187">
        <f t="shared" si="2518"/>
        <v>0</v>
      </c>
      <c r="DP574" s="4190">
        <f t="shared" si="2586"/>
        <v>1</v>
      </c>
      <c r="DQ574" s="5763">
        <v>1</v>
      </c>
      <c r="DR574" s="5764"/>
      <c r="DS574" s="4984">
        <v>0</v>
      </c>
      <c r="DT574" s="4984">
        <v>0</v>
      </c>
      <c r="DU574" s="4984">
        <f t="shared" si="2519"/>
        <v>0</v>
      </c>
      <c r="DV574" s="4985">
        <v>0</v>
      </c>
      <c r="DW574" s="2683">
        <f t="shared" si="2520"/>
        <v>1</v>
      </c>
      <c r="DX574" s="4187">
        <f t="shared" si="2521"/>
        <v>0</v>
      </c>
      <c r="DY574" s="4190">
        <f t="shared" si="2588"/>
        <v>1</v>
      </c>
      <c r="DZ574" s="5709">
        <v>1</v>
      </c>
      <c r="EA574" s="5710"/>
      <c r="EB574" s="1986">
        <v>0</v>
      </c>
      <c r="EC574" s="1986">
        <v>0</v>
      </c>
      <c r="ED574" s="1911">
        <f t="shared" si="2589"/>
        <v>0</v>
      </c>
      <c r="EE574" s="1912">
        <v>0</v>
      </c>
      <c r="EF574" s="3302">
        <f t="shared" si="2522"/>
        <v>1</v>
      </c>
      <c r="EG574" s="1911">
        <f t="shared" si="2523"/>
        <v>0</v>
      </c>
      <c r="EH574" s="1912">
        <f t="shared" si="2613"/>
        <v>1</v>
      </c>
      <c r="EI574" s="5820">
        <v>1</v>
      </c>
      <c r="EJ574" s="5821"/>
      <c r="EK574" s="3463">
        <v>0</v>
      </c>
      <c r="EL574" s="3463">
        <v>0</v>
      </c>
      <c r="EM574" s="1911">
        <f t="shared" si="2524"/>
        <v>0</v>
      </c>
      <c r="EN574" s="1912">
        <v>0</v>
      </c>
      <c r="EO574" s="3016">
        <f t="shared" si="2525"/>
        <v>1</v>
      </c>
      <c r="EP574" s="1911">
        <f t="shared" si="2526"/>
        <v>0</v>
      </c>
      <c r="EQ574" s="1912">
        <f t="shared" si="2593"/>
        <v>1</v>
      </c>
      <c r="ER574" s="5763">
        <v>1</v>
      </c>
      <c r="ES574" s="5764"/>
      <c r="ET574" s="3983">
        <v>0</v>
      </c>
      <c r="EU574" s="3983">
        <v>0</v>
      </c>
      <c r="EV574" s="1911">
        <f t="shared" si="2527"/>
        <v>0</v>
      </c>
      <c r="EW574" s="1912">
        <v>0</v>
      </c>
      <c r="EX574" s="3621">
        <f t="shared" si="2528"/>
        <v>1</v>
      </c>
      <c r="EY574" s="1911">
        <f t="shared" si="2529"/>
        <v>0</v>
      </c>
      <c r="EZ574" s="1912">
        <f t="shared" si="2595"/>
        <v>1</v>
      </c>
      <c r="FA574" s="6786">
        <v>1</v>
      </c>
      <c r="FB574" s="6787"/>
      <c r="FC574" s="2499">
        <v>1</v>
      </c>
      <c r="FD574" s="2499">
        <v>1</v>
      </c>
      <c r="FE574" s="1911">
        <f t="shared" si="2616"/>
        <v>0</v>
      </c>
      <c r="FF574" s="1912">
        <v>0</v>
      </c>
      <c r="FG574" s="2499">
        <f t="shared" si="2530"/>
        <v>1</v>
      </c>
      <c r="FH574" s="1911">
        <f t="shared" si="2531"/>
        <v>0</v>
      </c>
      <c r="FI574" s="1912">
        <f t="shared" si="2618"/>
        <v>1</v>
      </c>
      <c r="FJ574" s="6880">
        <v>1</v>
      </c>
      <c r="FK574" s="6881"/>
      <c r="FL574" s="2625">
        <v>0</v>
      </c>
      <c r="FM574" s="2625">
        <v>0</v>
      </c>
      <c r="FN574" s="1911">
        <f t="shared" si="2532"/>
        <v>0</v>
      </c>
      <c r="FO574" s="1912">
        <v>0</v>
      </c>
      <c r="FP574" s="2587">
        <f t="shared" si="2533"/>
        <v>1</v>
      </c>
      <c r="FQ574" s="1911">
        <f t="shared" si="2534"/>
        <v>0</v>
      </c>
      <c r="FR574" s="1912">
        <f t="shared" si="2620"/>
        <v>1</v>
      </c>
      <c r="FS574" s="6786">
        <v>1</v>
      </c>
      <c r="FT574" s="6787"/>
      <c r="FU574" s="2499">
        <v>0</v>
      </c>
      <c r="FV574" s="2499">
        <v>0</v>
      </c>
      <c r="FW574" s="1911">
        <f t="shared" si="2535"/>
        <v>0</v>
      </c>
      <c r="FX574" s="1912">
        <v>0</v>
      </c>
      <c r="FY574" s="2587">
        <f t="shared" si="2536"/>
        <v>1</v>
      </c>
      <c r="FZ574" s="1911">
        <f t="shared" si="2537"/>
        <v>0</v>
      </c>
      <c r="GA574" s="1912">
        <f t="shared" si="2622"/>
        <v>1</v>
      </c>
      <c r="GB574" s="3169">
        <f t="shared" si="2538"/>
        <v>0</v>
      </c>
      <c r="GC574" s="2219">
        <v>0</v>
      </c>
      <c r="GD574" s="1895">
        <v>1</v>
      </c>
      <c r="GE574" s="2105" t="s">
        <v>301</v>
      </c>
      <c r="GF574" s="2105" t="s">
        <v>296</v>
      </c>
      <c r="GG574" s="2105" t="s">
        <v>29</v>
      </c>
      <c r="GH574" s="2105" t="s">
        <v>16</v>
      </c>
      <c r="GI574" s="2105" t="s">
        <v>16</v>
      </c>
      <c r="GJ574" s="2105" t="s">
        <v>16</v>
      </c>
      <c r="GK574" s="2105" t="s">
        <v>16</v>
      </c>
      <c r="GL574" s="2113">
        <v>21</v>
      </c>
      <c r="GM574" s="504" t="s">
        <v>1102</v>
      </c>
      <c r="GN574" s="505" t="s">
        <v>1103</v>
      </c>
      <c r="GO574" s="414">
        <v>1</v>
      </c>
      <c r="GP574" s="414">
        <v>0</v>
      </c>
      <c r="GQ574" s="2086">
        <v>0</v>
      </c>
      <c r="GR574" s="2086">
        <v>0</v>
      </c>
      <c r="GS574" s="1895">
        <v>0</v>
      </c>
      <c r="GT574" s="2086">
        <v>0</v>
      </c>
      <c r="GU574" s="2086">
        <v>1</v>
      </c>
      <c r="GV574" s="1895">
        <v>0</v>
      </c>
    </row>
    <row r="575" spans="1:204" ht="25.5" customHeight="1" x14ac:dyDescent="0.25">
      <c r="B575" s="7145"/>
      <c r="C575" s="150"/>
      <c r="D575" s="7101"/>
      <c r="E575" s="7103"/>
      <c r="F575" s="5708"/>
      <c r="G575" s="5708"/>
      <c r="H575" s="5708"/>
      <c r="I575" s="5708"/>
      <c r="J575" s="5708"/>
      <c r="K575" s="5708"/>
      <c r="L575" s="5708"/>
      <c r="M575" s="5708"/>
      <c r="N575" s="5699"/>
      <c r="O575" s="5708"/>
      <c r="P575" s="5699"/>
      <c r="Q575" s="5699"/>
      <c r="R575" s="5705"/>
      <c r="S575" s="5699"/>
      <c r="T575" s="5699"/>
      <c r="U575" s="7117"/>
      <c r="V575" s="7237"/>
      <c r="W575" s="2111">
        <v>239552427.19</v>
      </c>
      <c r="X575" s="5411" t="s">
        <v>3665</v>
      </c>
      <c r="Y575" s="2113">
        <v>22</v>
      </c>
      <c r="Z575" s="504" t="s">
        <v>1104</v>
      </c>
      <c r="AA575" s="484" t="s">
        <v>1103</v>
      </c>
      <c r="AB575" s="414">
        <v>1</v>
      </c>
      <c r="AC575" s="414">
        <v>0</v>
      </c>
      <c r="AD575" s="506">
        <f t="shared" si="2598"/>
        <v>0</v>
      </c>
      <c r="AE575" s="414">
        <v>1</v>
      </c>
      <c r="AF575" s="415">
        <f t="shared" si="2599"/>
        <v>1</v>
      </c>
      <c r="AG575" s="414">
        <v>0</v>
      </c>
      <c r="AH575" s="415">
        <f>AG575/AB575</f>
        <v>0</v>
      </c>
      <c r="AI575" s="414">
        <v>0</v>
      </c>
      <c r="AJ575" s="416">
        <f t="shared" si="2601"/>
        <v>0</v>
      </c>
      <c r="AK575" s="1412">
        <f t="shared" si="2602"/>
        <v>1</v>
      </c>
      <c r="AL575" s="2309">
        <v>8</v>
      </c>
      <c r="AM575" s="2438" t="s">
        <v>3725</v>
      </c>
      <c r="AN575" s="1632" t="s">
        <v>3732</v>
      </c>
      <c r="AO575" s="942" t="s">
        <v>3361</v>
      </c>
      <c r="AP575" s="1382" t="s">
        <v>3362</v>
      </c>
      <c r="AQ575" s="974">
        <v>100</v>
      </c>
      <c r="AR575" s="807" t="s">
        <v>1061</v>
      </c>
      <c r="AS575" s="807" t="s">
        <v>753</v>
      </c>
      <c r="AT575" s="2275"/>
      <c r="AU575" s="1380" t="s">
        <v>1026</v>
      </c>
      <c r="AV575" s="6422">
        <v>1</v>
      </c>
      <c r="AW575" s="6422"/>
      <c r="AX575" s="4357">
        <f t="shared" si="2498"/>
        <v>0</v>
      </c>
      <c r="AY575" s="4357">
        <f t="shared" si="2499"/>
        <v>0</v>
      </c>
      <c r="AZ575" s="4411">
        <f t="shared" si="2500"/>
        <v>0</v>
      </c>
      <c r="BA575" s="4649" t="e">
        <f t="shared" si="2501"/>
        <v>#DIV/0!</v>
      </c>
      <c r="BB575" s="4922">
        <f t="shared" si="2413"/>
        <v>1</v>
      </c>
      <c r="BC575" s="4104">
        <f t="shared" si="2502"/>
        <v>0</v>
      </c>
      <c r="BD575" s="1985">
        <f t="shared" si="2503"/>
        <v>1</v>
      </c>
      <c r="BE575" s="4926">
        <f t="shared" si="2504"/>
        <v>0</v>
      </c>
      <c r="BF575" s="6480">
        <v>1</v>
      </c>
      <c r="BG575" s="6480"/>
      <c r="BH575" s="3772">
        <f t="shared" si="2420"/>
        <v>0</v>
      </c>
      <c r="BI575" s="3772">
        <f t="shared" si="2505"/>
        <v>0</v>
      </c>
      <c r="BJ575" s="3111">
        <f t="shared" si="2506"/>
        <v>0</v>
      </c>
      <c r="BK575" s="1981" t="e">
        <f t="shared" si="2507"/>
        <v>#DIV/0!</v>
      </c>
      <c r="BL575" s="3832">
        <f t="shared" si="2603"/>
        <v>1</v>
      </c>
      <c r="BM575" s="3122">
        <f t="shared" si="2508"/>
        <v>0</v>
      </c>
      <c r="BN575" s="1985">
        <f t="shared" si="2509"/>
        <v>1</v>
      </c>
      <c r="BO575" s="3708">
        <f t="shared" si="2510"/>
        <v>0</v>
      </c>
      <c r="BP575" s="3494"/>
      <c r="BQ575" s="6739">
        <v>1</v>
      </c>
      <c r="BR575" s="6739"/>
      <c r="BS575" s="2570">
        <f t="shared" si="2604"/>
        <v>1</v>
      </c>
      <c r="BT575" s="2570">
        <f t="shared" si="2605"/>
        <v>1</v>
      </c>
      <c r="BU575" s="2987">
        <f t="shared" si="2486"/>
        <v>0</v>
      </c>
      <c r="BV575" s="1981">
        <f t="shared" si="2487"/>
        <v>1</v>
      </c>
      <c r="BW575" s="2623">
        <f t="shared" si="2488"/>
        <v>1</v>
      </c>
      <c r="BX575" s="2551">
        <f t="shared" si="2489"/>
        <v>0</v>
      </c>
      <c r="BY575" s="1985">
        <f t="shared" si="2490"/>
        <v>1</v>
      </c>
      <c r="BZ575" s="3151"/>
      <c r="CA575" s="6651">
        <v>1</v>
      </c>
      <c r="CB575" s="6651"/>
      <c r="CC575" s="1759">
        <v>0</v>
      </c>
      <c r="CD575" s="1759">
        <v>0</v>
      </c>
      <c r="CE575" s="2359">
        <f t="shared" si="2513"/>
        <v>0</v>
      </c>
      <c r="CF575" s="1985">
        <v>0</v>
      </c>
      <c r="CG575" s="1984">
        <f t="shared" si="2607"/>
        <v>0</v>
      </c>
      <c r="CH575" s="2387">
        <f t="shared" si="2514"/>
        <v>1</v>
      </c>
      <c r="CI575" s="1985">
        <f t="shared" si="2608"/>
        <v>0</v>
      </c>
      <c r="CM575" s="1729"/>
      <c r="CN575" s="1729"/>
      <c r="CO575" s="1729"/>
      <c r="CP575" s="1729"/>
      <c r="CQ575" s="1729"/>
      <c r="CR575" s="1729"/>
      <c r="CS575" s="1729"/>
      <c r="CT575" s="1729"/>
      <c r="CU575" s="1729"/>
      <c r="CV575" s="1729"/>
      <c r="CW575" s="1729"/>
      <c r="CX575" s="1729"/>
      <c r="CY575" s="5709">
        <v>1</v>
      </c>
      <c r="CZ575" s="5710"/>
      <c r="DA575" s="4627">
        <v>0</v>
      </c>
      <c r="DB575" s="4627">
        <v>0</v>
      </c>
      <c r="DC575" s="4603">
        <f t="shared" si="2582"/>
        <v>0</v>
      </c>
      <c r="DD575" s="4604">
        <v>0</v>
      </c>
      <c r="DE575" s="4785">
        <f t="shared" si="2362"/>
        <v>1</v>
      </c>
      <c r="DF575" s="4187">
        <f t="shared" si="2515"/>
        <v>0</v>
      </c>
      <c r="DG575" s="4190">
        <f t="shared" si="2584"/>
        <v>1</v>
      </c>
      <c r="DH575" s="5820">
        <v>1</v>
      </c>
      <c r="DI575" s="5821"/>
      <c r="DJ575" s="4989">
        <v>0</v>
      </c>
      <c r="DK575" s="4989">
        <v>0</v>
      </c>
      <c r="DL575" s="4788">
        <f t="shared" si="2516"/>
        <v>0</v>
      </c>
      <c r="DM575" s="4789">
        <v>0</v>
      </c>
      <c r="DN575" s="4428">
        <f t="shared" si="2517"/>
        <v>1</v>
      </c>
      <c r="DO575" s="4187">
        <f t="shared" si="2518"/>
        <v>0</v>
      </c>
      <c r="DP575" s="4190">
        <f t="shared" si="2586"/>
        <v>1</v>
      </c>
      <c r="DQ575" s="5763">
        <v>1</v>
      </c>
      <c r="DR575" s="5764"/>
      <c r="DS575" s="4984">
        <v>0</v>
      </c>
      <c r="DT575" s="4984">
        <v>0</v>
      </c>
      <c r="DU575" s="4984">
        <f t="shared" si="2519"/>
        <v>0</v>
      </c>
      <c r="DV575" s="4985">
        <v>0</v>
      </c>
      <c r="DW575" s="2683">
        <f t="shared" si="2520"/>
        <v>1</v>
      </c>
      <c r="DX575" s="4187">
        <f t="shared" si="2521"/>
        <v>0</v>
      </c>
      <c r="DY575" s="4190">
        <f t="shared" si="2588"/>
        <v>1</v>
      </c>
      <c r="DZ575" s="5709">
        <v>1</v>
      </c>
      <c r="EA575" s="5710"/>
      <c r="EB575" s="1986">
        <v>0</v>
      </c>
      <c r="EC575" s="1986">
        <v>0</v>
      </c>
      <c r="ED575" s="1911">
        <f t="shared" si="2589"/>
        <v>0</v>
      </c>
      <c r="EE575" s="1912">
        <v>0</v>
      </c>
      <c r="EF575" s="3302">
        <f t="shared" si="2522"/>
        <v>1</v>
      </c>
      <c r="EG575" s="1911">
        <f t="shared" si="2523"/>
        <v>0</v>
      </c>
      <c r="EH575" s="1912">
        <f t="shared" si="2613"/>
        <v>1</v>
      </c>
      <c r="EI575" s="5820">
        <v>1</v>
      </c>
      <c r="EJ575" s="5821"/>
      <c r="EK575" s="3463">
        <v>0</v>
      </c>
      <c r="EL575" s="3463">
        <v>0</v>
      </c>
      <c r="EM575" s="1911">
        <f t="shared" si="2524"/>
        <v>0</v>
      </c>
      <c r="EN575" s="1912">
        <v>0</v>
      </c>
      <c r="EO575" s="3016">
        <f t="shared" si="2525"/>
        <v>1</v>
      </c>
      <c r="EP575" s="1911">
        <f t="shared" si="2526"/>
        <v>0</v>
      </c>
      <c r="EQ575" s="1912">
        <f t="shared" si="2593"/>
        <v>1</v>
      </c>
      <c r="ER575" s="5763">
        <v>1</v>
      </c>
      <c r="ES575" s="5764"/>
      <c r="ET575" s="3983">
        <v>0</v>
      </c>
      <c r="EU575" s="3983">
        <v>0</v>
      </c>
      <c r="EV575" s="1911">
        <f t="shared" si="2527"/>
        <v>0</v>
      </c>
      <c r="EW575" s="1912">
        <v>0</v>
      </c>
      <c r="EX575" s="3621">
        <f t="shared" si="2528"/>
        <v>1</v>
      </c>
      <c r="EY575" s="1911">
        <f t="shared" si="2529"/>
        <v>0</v>
      </c>
      <c r="EZ575" s="1912">
        <f t="shared" si="2595"/>
        <v>1</v>
      </c>
      <c r="FA575" s="6786">
        <v>1</v>
      </c>
      <c r="FB575" s="6787"/>
      <c r="FC575" s="2499">
        <v>0</v>
      </c>
      <c r="FD575" s="2499">
        <v>0</v>
      </c>
      <c r="FE575" s="1911">
        <f t="shared" si="2616"/>
        <v>0</v>
      </c>
      <c r="FF575" s="1912">
        <v>0</v>
      </c>
      <c r="FG575" s="2499">
        <f t="shared" si="2530"/>
        <v>0</v>
      </c>
      <c r="FH575" s="1911">
        <f t="shared" si="2531"/>
        <v>1</v>
      </c>
      <c r="FI575" s="1912">
        <f t="shared" si="2618"/>
        <v>0</v>
      </c>
      <c r="FJ575" s="6880">
        <v>1</v>
      </c>
      <c r="FK575" s="6881"/>
      <c r="FL575" s="2625">
        <v>0</v>
      </c>
      <c r="FM575" s="2625">
        <v>0</v>
      </c>
      <c r="FN575" s="1911">
        <f t="shared" si="2532"/>
        <v>0</v>
      </c>
      <c r="FO575" s="1912">
        <v>0</v>
      </c>
      <c r="FP575" s="2587">
        <f t="shared" si="2533"/>
        <v>0</v>
      </c>
      <c r="FQ575" s="1911">
        <f t="shared" si="2534"/>
        <v>1</v>
      </c>
      <c r="FR575" s="1912">
        <f t="shared" si="2620"/>
        <v>0</v>
      </c>
      <c r="FS575" s="6786">
        <v>1</v>
      </c>
      <c r="FT575" s="6787"/>
      <c r="FU575" s="2499">
        <v>1</v>
      </c>
      <c r="FV575" s="2499">
        <v>1</v>
      </c>
      <c r="FW575" s="1911">
        <f t="shared" si="2535"/>
        <v>0</v>
      </c>
      <c r="FX575" s="1912">
        <v>0</v>
      </c>
      <c r="FY575" s="2587">
        <f t="shared" si="2536"/>
        <v>1</v>
      </c>
      <c r="FZ575" s="1911">
        <f t="shared" si="2537"/>
        <v>0</v>
      </c>
      <c r="GA575" s="1912">
        <f t="shared" si="2622"/>
        <v>1</v>
      </c>
      <c r="GB575" s="3169">
        <f t="shared" si="2538"/>
        <v>0</v>
      </c>
      <c r="GC575" s="2219">
        <v>0</v>
      </c>
      <c r="GD575" s="1895">
        <v>1</v>
      </c>
      <c r="GE575" s="2105" t="s">
        <v>301</v>
      </c>
      <c r="GF575" s="2105" t="s">
        <v>296</v>
      </c>
      <c r="GG575" s="2105" t="s">
        <v>29</v>
      </c>
      <c r="GH575" s="2105" t="s">
        <v>16</v>
      </c>
      <c r="GI575" s="2105" t="s">
        <v>16</v>
      </c>
      <c r="GJ575" s="2105" t="s">
        <v>16</v>
      </c>
      <c r="GK575" s="2105" t="s">
        <v>16</v>
      </c>
      <c r="GL575" s="2113">
        <v>22</v>
      </c>
      <c r="GM575" s="504" t="s">
        <v>1104</v>
      </c>
      <c r="GN575" s="484" t="s">
        <v>1103</v>
      </c>
      <c r="GO575" s="414">
        <v>1</v>
      </c>
      <c r="GP575" s="414">
        <v>0</v>
      </c>
      <c r="GQ575" s="2086">
        <v>0</v>
      </c>
      <c r="GR575" s="2086">
        <v>0</v>
      </c>
      <c r="GS575" s="1895">
        <v>0</v>
      </c>
      <c r="GT575" s="2086">
        <v>0</v>
      </c>
      <c r="GU575" s="2086">
        <v>1</v>
      </c>
      <c r="GV575" s="1895">
        <v>0</v>
      </c>
    </row>
    <row r="576" spans="1:204" ht="45" customHeight="1" thickBot="1" x14ac:dyDescent="0.3">
      <c r="A576" s="1">
        <f>SUM(A568+1)</f>
        <v>86</v>
      </c>
      <c r="B576" s="7145"/>
      <c r="C576" s="6">
        <v>2004</v>
      </c>
      <c r="D576" s="2225">
        <v>5</v>
      </c>
      <c r="E576" s="7" t="s">
        <v>294</v>
      </c>
      <c r="F576" s="2" t="s">
        <v>295</v>
      </c>
      <c r="G576" s="2" t="s">
        <v>296</v>
      </c>
      <c r="H576" s="2" t="s">
        <v>29</v>
      </c>
      <c r="I576" s="2" t="s">
        <v>16</v>
      </c>
      <c r="J576" s="2" t="s">
        <v>16</v>
      </c>
      <c r="K576" s="2" t="s">
        <v>16</v>
      </c>
      <c r="L576" s="2" t="s">
        <v>16</v>
      </c>
      <c r="M576" s="2" t="s">
        <v>243</v>
      </c>
      <c r="N576" s="37" t="s">
        <v>633</v>
      </c>
      <c r="O576" s="2" t="s">
        <v>634</v>
      </c>
      <c r="P576" s="37" t="s">
        <v>388</v>
      </c>
      <c r="Q576" s="37" t="s">
        <v>389</v>
      </c>
      <c r="R576" s="5376" t="s">
        <v>390</v>
      </c>
      <c r="S576" s="37" t="s">
        <v>422</v>
      </c>
      <c r="T576" s="37" t="s">
        <v>425</v>
      </c>
      <c r="U576" s="5389" t="s">
        <v>640</v>
      </c>
      <c r="V576" s="2566" t="s">
        <v>560</v>
      </c>
      <c r="W576" s="2109">
        <v>153431587.22999999</v>
      </c>
      <c r="X576" s="5406" t="s">
        <v>304</v>
      </c>
      <c r="Y576" s="2113">
        <v>23</v>
      </c>
      <c r="Z576" s="507" t="s">
        <v>1105</v>
      </c>
      <c r="AA576" s="484" t="s">
        <v>1106</v>
      </c>
      <c r="AB576" s="414">
        <v>5553</v>
      </c>
      <c r="AC576" s="414">
        <v>1388</v>
      </c>
      <c r="AD576" s="506">
        <f t="shared" si="2598"/>
        <v>0.24995497929047361</v>
      </c>
      <c r="AE576" s="414">
        <v>1388</v>
      </c>
      <c r="AF576" s="415">
        <f t="shared" si="2599"/>
        <v>0.24995497929047361</v>
      </c>
      <c r="AG576" s="414">
        <v>1388</v>
      </c>
      <c r="AH576" s="415">
        <f>AG576/AB576</f>
        <v>0.24995497929047361</v>
      </c>
      <c r="AI576" s="414">
        <v>1389</v>
      </c>
      <c r="AJ576" s="416">
        <f t="shared" si="2601"/>
        <v>0.25013506212857917</v>
      </c>
      <c r="AK576" s="1412">
        <f t="shared" si="2602"/>
        <v>1</v>
      </c>
      <c r="AL576" s="2333">
        <v>9</v>
      </c>
      <c r="AM576" s="90" t="s">
        <v>3360</v>
      </c>
      <c r="AN576" s="1002" t="s">
        <v>3733</v>
      </c>
      <c r="AO576" s="40" t="s">
        <v>3363</v>
      </c>
      <c r="AP576" s="1383" t="s">
        <v>3364</v>
      </c>
      <c r="AQ576" s="974">
        <v>100</v>
      </c>
      <c r="AR576" s="1601" t="s">
        <v>1106</v>
      </c>
      <c r="AS576" s="1018" t="s">
        <v>1579</v>
      </c>
      <c r="AT576" s="2275"/>
      <c r="AU576" s="1380" t="s">
        <v>1026</v>
      </c>
      <c r="AV576" s="6422">
        <v>5553</v>
      </c>
      <c r="AW576" s="6422"/>
      <c r="AX576" s="4357">
        <f t="shared" si="2498"/>
        <v>1389</v>
      </c>
      <c r="AY576" s="4357">
        <f t="shared" si="2499"/>
        <v>1831</v>
      </c>
      <c r="AZ576" s="4411">
        <f t="shared" si="2500"/>
        <v>-442</v>
      </c>
      <c r="BA576" s="4649">
        <f t="shared" si="2501"/>
        <v>1.318214542836573</v>
      </c>
      <c r="BB576" s="4922">
        <f t="shared" si="2413"/>
        <v>6990</v>
      </c>
      <c r="BC576" s="4104">
        <f t="shared" si="2502"/>
        <v>-1437</v>
      </c>
      <c r="BD576" s="1985">
        <f t="shared" si="2503"/>
        <v>1.2587790383576445</v>
      </c>
      <c r="BE576" s="4926">
        <f t="shared" si="2504"/>
        <v>0</v>
      </c>
      <c r="BF576" s="6480">
        <v>5553</v>
      </c>
      <c r="BG576" s="6480"/>
      <c r="BH576" s="3772">
        <f t="shared" si="2420"/>
        <v>1388</v>
      </c>
      <c r="BI576" s="3772">
        <f t="shared" si="2505"/>
        <v>1803</v>
      </c>
      <c r="BJ576" s="3111">
        <f t="shared" si="2506"/>
        <v>-415</v>
      </c>
      <c r="BK576" s="1981">
        <f t="shared" si="2507"/>
        <v>1.2989913544668588</v>
      </c>
      <c r="BL576" s="3832">
        <f t="shared" si="2603"/>
        <v>5159</v>
      </c>
      <c r="BM576" s="3122">
        <f t="shared" si="2508"/>
        <v>394</v>
      </c>
      <c r="BN576" s="1985">
        <f t="shared" si="2509"/>
        <v>0.92904736178642178</v>
      </c>
      <c r="BO576" s="3708">
        <f t="shared" si="2510"/>
        <v>0</v>
      </c>
      <c r="BP576" s="3494"/>
      <c r="BQ576" s="6739">
        <v>5553</v>
      </c>
      <c r="BR576" s="6739"/>
      <c r="BS576" s="2570">
        <f t="shared" si="2604"/>
        <v>1388</v>
      </c>
      <c r="BT576" s="2570">
        <f t="shared" si="2605"/>
        <v>1855</v>
      </c>
      <c r="BU576" s="2987">
        <f t="shared" si="2486"/>
        <v>-467</v>
      </c>
      <c r="BV576" s="1981">
        <f t="shared" si="2487"/>
        <v>1.3364553314121037</v>
      </c>
      <c r="BW576" s="2623">
        <f t="shared" si="2488"/>
        <v>3356</v>
      </c>
      <c r="BX576" s="2551">
        <f t="shared" si="2489"/>
        <v>2197</v>
      </c>
      <c r="BY576" s="1985">
        <f t="shared" si="2490"/>
        <v>0.60435800468215384</v>
      </c>
      <c r="BZ576" s="3151"/>
      <c r="CA576" s="6651">
        <v>5553</v>
      </c>
      <c r="CB576" s="6651"/>
      <c r="CC576" s="1759">
        <v>1388</v>
      </c>
      <c r="CD576" s="1759">
        <v>1501</v>
      </c>
      <c r="CE576" s="2359">
        <f t="shared" si="2513"/>
        <v>-113</v>
      </c>
      <c r="CF576" s="1985">
        <f t="shared" ref="CF576:CF577" si="2623">CD576/CC576</f>
        <v>1.0814121037463977</v>
      </c>
      <c r="CG576" s="1984">
        <f t="shared" si="2607"/>
        <v>1501</v>
      </c>
      <c r="CH576" s="2387">
        <f t="shared" si="2514"/>
        <v>4052</v>
      </c>
      <c r="CI576" s="1985">
        <f t="shared" si="2608"/>
        <v>0.27030433999639836</v>
      </c>
      <c r="CM576" s="1729"/>
      <c r="CN576" s="1729"/>
      <c r="CO576" s="1729"/>
      <c r="CP576" s="1729"/>
      <c r="CQ576" s="1729"/>
      <c r="CR576" s="1729"/>
      <c r="CS576" s="1729"/>
      <c r="CT576" s="1729"/>
      <c r="CU576" s="1729"/>
      <c r="CV576" s="1729"/>
      <c r="CW576" s="1729"/>
      <c r="CX576" s="1729"/>
      <c r="CY576" s="5709">
        <v>5553</v>
      </c>
      <c r="CZ576" s="5710"/>
      <c r="DA576" s="4627">
        <v>463</v>
      </c>
      <c r="DB576" s="4627">
        <v>630</v>
      </c>
      <c r="DC576" s="4603">
        <f t="shared" si="2582"/>
        <v>-167</v>
      </c>
      <c r="DD576" s="4604">
        <f t="shared" ref="DD576" si="2624">DB576/DA576</f>
        <v>1.3606911447084233</v>
      </c>
      <c r="DE576" s="4785">
        <f t="shared" si="2362"/>
        <v>5789</v>
      </c>
      <c r="DF576" s="4187">
        <f t="shared" si="2515"/>
        <v>-236</v>
      </c>
      <c r="DG576" s="4190">
        <f t="shared" si="2584"/>
        <v>1.0424995497929048</v>
      </c>
      <c r="DH576" s="5820">
        <v>5553</v>
      </c>
      <c r="DI576" s="5821"/>
      <c r="DJ576" s="4989">
        <v>463</v>
      </c>
      <c r="DK576" s="4989">
        <v>585</v>
      </c>
      <c r="DL576" s="4788">
        <f t="shared" si="2516"/>
        <v>-122</v>
      </c>
      <c r="DM576" s="4789">
        <f t="shared" ref="DM576" si="2625">DK576/DJ576</f>
        <v>1.2634989200863931</v>
      </c>
      <c r="DN576" s="4428">
        <f t="shared" si="2517"/>
        <v>6374</v>
      </c>
      <c r="DO576" s="4187">
        <f t="shared" si="2518"/>
        <v>-821</v>
      </c>
      <c r="DP576" s="4190">
        <f t="shared" si="2586"/>
        <v>1.1478480100846389</v>
      </c>
      <c r="DQ576" s="5763">
        <v>5553</v>
      </c>
      <c r="DR576" s="5764"/>
      <c r="DS576" s="4984">
        <v>463</v>
      </c>
      <c r="DT576" s="4984">
        <v>616</v>
      </c>
      <c r="DU576" s="4984">
        <f t="shared" si="2519"/>
        <v>-153</v>
      </c>
      <c r="DV576" s="4985">
        <f t="shared" ref="DV576:DV577" si="2626">DT576/DS576</f>
        <v>1.3304535637149029</v>
      </c>
      <c r="DW576" s="2683">
        <f t="shared" si="2520"/>
        <v>6990</v>
      </c>
      <c r="DX576" s="4187">
        <f t="shared" si="2521"/>
        <v>-1437</v>
      </c>
      <c r="DY576" s="4190">
        <f t="shared" si="2588"/>
        <v>1.2587790383576445</v>
      </c>
      <c r="DZ576" s="5709">
        <v>5553</v>
      </c>
      <c r="EA576" s="5710"/>
      <c r="EB576" s="1986">
        <v>463</v>
      </c>
      <c r="EC576" s="1986">
        <v>579</v>
      </c>
      <c r="ED576" s="1911">
        <f t="shared" si="2589"/>
        <v>-116</v>
      </c>
      <c r="EE576" s="1912">
        <f t="shared" ref="EE576" si="2627">EC576/EB576</f>
        <v>1.2505399568034556</v>
      </c>
      <c r="EF576" s="3302">
        <f t="shared" si="2522"/>
        <v>3935</v>
      </c>
      <c r="EG576" s="1911">
        <f t="shared" si="2523"/>
        <v>1618</v>
      </c>
      <c r="EH576" s="1912">
        <f t="shared" si="2613"/>
        <v>0.70862596794525479</v>
      </c>
      <c r="EI576" s="5820">
        <v>5553</v>
      </c>
      <c r="EJ576" s="5821"/>
      <c r="EK576" s="3463">
        <v>463</v>
      </c>
      <c r="EL576" s="3463">
        <v>592</v>
      </c>
      <c r="EM576" s="1911">
        <f t="shared" si="2524"/>
        <v>-129</v>
      </c>
      <c r="EN576" s="1912">
        <f t="shared" ref="EN576" si="2628">EL576/EK576</f>
        <v>1.2786177105831533</v>
      </c>
      <c r="EO576" s="3016">
        <f t="shared" si="2525"/>
        <v>4527</v>
      </c>
      <c r="EP576" s="1911">
        <f t="shared" si="2526"/>
        <v>1026</v>
      </c>
      <c r="EQ576" s="1912">
        <f t="shared" si="2593"/>
        <v>0.81523500810372773</v>
      </c>
      <c r="ER576" s="5763">
        <v>5553</v>
      </c>
      <c r="ES576" s="5764"/>
      <c r="ET576" s="3983">
        <v>462</v>
      </c>
      <c r="EU576" s="3983">
        <v>632</v>
      </c>
      <c r="EV576" s="1911">
        <f t="shared" si="2527"/>
        <v>-170</v>
      </c>
      <c r="EW576" s="1912">
        <f t="shared" ref="EW576:EW577" si="2629">EU576/ET576</f>
        <v>1.3679653679653681</v>
      </c>
      <c r="EX576" s="3621">
        <f t="shared" si="2528"/>
        <v>5159</v>
      </c>
      <c r="EY576" s="1911">
        <f t="shared" si="2529"/>
        <v>394</v>
      </c>
      <c r="EZ576" s="1912">
        <f t="shared" si="2595"/>
        <v>0.92904736178642178</v>
      </c>
      <c r="FA576" s="6786">
        <v>5553</v>
      </c>
      <c r="FB576" s="6787"/>
      <c r="FC576" s="2499">
        <v>463</v>
      </c>
      <c r="FD576" s="2499">
        <v>557</v>
      </c>
      <c r="FE576" s="1911">
        <f t="shared" si="2616"/>
        <v>-94</v>
      </c>
      <c r="FF576" s="1912">
        <f t="shared" si="2617"/>
        <v>1.2030237580993521</v>
      </c>
      <c r="FG576" s="2499">
        <f t="shared" si="2530"/>
        <v>2058</v>
      </c>
      <c r="FH576" s="1911">
        <f t="shared" si="2531"/>
        <v>3495</v>
      </c>
      <c r="FI576" s="1912">
        <f t="shared" si="2618"/>
        <v>0.37061048082117776</v>
      </c>
      <c r="FJ576" s="6880">
        <v>5553</v>
      </c>
      <c r="FK576" s="6881"/>
      <c r="FL576" s="2625">
        <v>463</v>
      </c>
      <c r="FM576" s="2625">
        <v>671</v>
      </c>
      <c r="FN576" s="1911">
        <f t="shared" si="2532"/>
        <v>-208</v>
      </c>
      <c r="FO576" s="1912">
        <f t="shared" si="2619"/>
        <v>1.449244060475162</v>
      </c>
      <c r="FP576" s="2587">
        <f t="shared" si="2533"/>
        <v>2729</v>
      </c>
      <c r="FQ576" s="1911">
        <f t="shared" si="2534"/>
        <v>2824</v>
      </c>
      <c r="FR576" s="1912">
        <f t="shared" si="2620"/>
        <v>0.4914460651899874</v>
      </c>
      <c r="FS576" s="6786">
        <v>5553</v>
      </c>
      <c r="FT576" s="6787"/>
      <c r="FU576" s="2499">
        <v>462</v>
      </c>
      <c r="FV576" s="2499">
        <v>627</v>
      </c>
      <c r="FW576" s="1911">
        <f t="shared" si="2535"/>
        <v>-165</v>
      </c>
      <c r="FX576" s="1912">
        <f t="shared" si="2621"/>
        <v>1.3571428571428572</v>
      </c>
      <c r="FY576" s="2587">
        <f t="shared" si="2536"/>
        <v>3356</v>
      </c>
      <c r="FZ576" s="1911">
        <f t="shared" si="2537"/>
        <v>2197</v>
      </c>
      <c r="GA576" s="1912">
        <f t="shared" si="2622"/>
        <v>0.60435800468215384</v>
      </c>
      <c r="GB576" s="3169">
        <f t="shared" si="2538"/>
        <v>0.10426796326310095</v>
      </c>
      <c r="GC576" s="2219">
        <v>0</v>
      </c>
      <c r="GD576" s="1895">
        <v>1</v>
      </c>
      <c r="GE576" s="1952" t="s">
        <v>295</v>
      </c>
      <c r="GF576" s="1952" t="s">
        <v>296</v>
      </c>
      <c r="GG576" s="1952" t="s">
        <v>29</v>
      </c>
      <c r="GH576" s="1952" t="s">
        <v>16</v>
      </c>
      <c r="GI576" s="1952" t="s">
        <v>16</v>
      </c>
      <c r="GJ576" s="1952" t="s">
        <v>16</v>
      </c>
      <c r="GK576" s="1952" t="s">
        <v>16</v>
      </c>
      <c r="GL576" s="2113">
        <v>23</v>
      </c>
      <c r="GM576" s="507" t="s">
        <v>1105</v>
      </c>
      <c r="GN576" s="484" t="s">
        <v>1106</v>
      </c>
      <c r="GO576" s="414">
        <v>5553</v>
      </c>
      <c r="GP576" s="414">
        <v>1388</v>
      </c>
      <c r="GQ576" s="2086">
        <v>1501</v>
      </c>
      <c r="GR576" s="2086">
        <v>-113</v>
      </c>
      <c r="GS576" s="1895">
        <v>1.0814121037463977</v>
      </c>
      <c r="GT576" s="2086">
        <v>1501</v>
      </c>
      <c r="GU576" s="2086">
        <v>4052</v>
      </c>
      <c r="GV576" s="1895">
        <v>0.27030433999639836</v>
      </c>
    </row>
    <row r="577" spans="1:204" ht="51" customHeight="1" x14ac:dyDescent="0.25">
      <c r="A577" s="1">
        <f t="shared" ref="A577" si="2630">SUM(A576+1)</f>
        <v>87</v>
      </c>
      <c r="B577" s="7145"/>
      <c r="C577" s="5684">
        <v>2005</v>
      </c>
      <c r="D577" s="7100">
        <v>6</v>
      </c>
      <c r="E577" s="5684" t="s">
        <v>303</v>
      </c>
      <c r="F577" s="5706" t="s">
        <v>295</v>
      </c>
      <c r="G577" s="5706" t="s">
        <v>296</v>
      </c>
      <c r="H577" s="5706" t="s">
        <v>29</v>
      </c>
      <c r="I577" s="5706" t="s">
        <v>16</v>
      </c>
      <c r="J577" s="5706" t="s">
        <v>16</v>
      </c>
      <c r="K577" s="5706" t="s">
        <v>20</v>
      </c>
      <c r="L577" s="5706" t="s">
        <v>16</v>
      </c>
      <c r="M577" s="5706" t="s">
        <v>21</v>
      </c>
      <c r="N577" s="5697" t="s">
        <v>633</v>
      </c>
      <c r="O577" s="5706" t="s">
        <v>634</v>
      </c>
      <c r="P577" s="5697" t="s">
        <v>388</v>
      </c>
      <c r="Q577" s="5697" t="s">
        <v>389</v>
      </c>
      <c r="R577" s="5703" t="s">
        <v>390</v>
      </c>
      <c r="S577" s="5697" t="s">
        <v>423</v>
      </c>
      <c r="T577" s="5697" t="s">
        <v>424</v>
      </c>
      <c r="U577" s="7115" t="s">
        <v>640</v>
      </c>
      <c r="V577" s="5697" t="s">
        <v>560</v>
      </c>
      <c r="W577" s="5695">
        <v>1746072.04</v>
      </c>
      <c r="X577" s="5691" t="s">
        <v>305</v>
      </c>
      <c r="Y577" s="1892">
        <v>1</v>
      </c>
      <c r="Z577" s="5486" t="s">
        <v>1041</v>
      </c>
      <c r="AA577" s="5614" t="s">
        <v>1042</v>
      </c>
      <c r="AB577" s="522">
        <v>400</v>
      </c>
      <c r="AC577" s="657">
        <v>100</v>
      </c>
      <c r="AD577" s="658">
        <f>AC577/AB577</f>
        <v>0.25</v>
      </c>
      <c r="AE577" s="657">
        <v>100</v>
      </c>
      <c r="AF577" s="658">
        <f>AE577/AB577</f>
        <v>0.25</v>
      </c>
      <c r="AG577" s="657">
        <v>100</v>
      </c>
      <c r="AH577" s="658">
        <f>AG577/AB577</f>
        <v>0.25</v>
      </c>
      <c r="AI577" s="657">
        <v>100</v>
      </c>
      <c r="AJ577" s="658">
        <f>AI577/AB577</f>
        <v>0.25</v>
      </c>
      <c r="AK577" s="947">
        <f t="shared" ref="AK577:AK600" si="2631">SUM(AD577+AF577+AH577+AJ577)</f>
        <v>1</v>
      </c>
      <c r="AL577" s="2322">
        <v>1</v>
      </c>
      <c r="AM577" s="807" t="str">
        <f>'[7]PbRM-01d (1)'!$C$26</f>
        <v xml:space="preserve">REALIZAR TALLERES DE FOMENTO A LA PREVENCIÓN DEL DELITO DIRIGIDO A ESTUDIANTES. </v>
      </c>
      <c r="AN577" s="807" t="s">
        <v>1822</v>
      </c>
      <c r="AO577" s="807" t="s">
        <v>1821</v>
      </c>
      <c r="AP577" s="807" t="s">
        <v>1823</v>
      </c>
      <c r="AQ577" s="974">
        <v>100</v>
      </c>
      <c r="AR577" s="807" t="s">
        <v>1042</v>
      </c>
      <c r="AS577" s="807" t="s">
        <v>753</v>
      </c>
      <c r="AT577" s="2275"/>
      <c r="AU577" s="90" t="s">
        <v>1026</v>
      </c>
      <c r="AV577" s="6426">
        <v>400</v>
      </c>
      <c r="AW577" s="6426"/>
      <c r="AX577" s="4357">
        <f t="shared" si="2498"/>
        <v>100</v>
      </c>
      <c r="AY577" s="4357">
        <f t="shared" si="2499"/>
        <v>126</v>
      </c>
      <c r="AZ577" s="4411">
        <f t="shared" si="2500"/>
        <v>-26</v>
      </c>
      <c r="BA577" s="4546">
        <f t="shared" si="2501"/>
        <v>1.26</v>
      </c>
      <c r="BB577" s="4342">
        <f t="shared" si="2413"/>
        <v>412</v>
      </c>
      <c r="BC577" s="4104">
        <f t="shared" si="2502"/>
        <v>-12</v>
      </c>
      <c r="BD577" s="1983">
        <f t="shared" si="2503"/>
        <v>1.03</v>
      </c>
      <c r="BE577" s="4954">
        <f t="shared" si="2504"/>
        <v>0</v>
      </c>
      <c r="BF577" s="6480">
        <v>400</v>
      </c>
      <c r="BG577" s="6480"/>
      <c r="BH577" s="3772">
        <f t="shared" si="2420"/>
        <v>100</v>
      </c>
      <c r="BI577" s="3772">
        <f t="shared" si="2505"/>
        <v>102</v>
      </c>
      <c r="BJ577" s="3111">
        <f t="shared" si="2506"/>
        <v>-2</v>
      </c>
      <c r="BK577" s="1982">
        <f t="shared" si="2507"/>
        <v>1.02</v>
      </c>
      <c r="BL577" s="4003">
        <f t="shared" si="2603"/>
        <v>286</v>
      </c>
      <c r="BM577" s="3122">
        <f t="shared" si="2508"/>
        <v>114</v>
      </c>
      <c r="BN577" s="1983">
        <f t="shared" si="2509"/>
        <v>0.71499999999999997</v>
      </c>
      <c r="BO577" s="3708">
        <f t="shared" si="2510"/>
        <v>0</v>
      </c>
      <c r="BP577" s="3494"/>
      <c r="BQ577" s="6739">
        <v>400</v>
      </c>
      <c r="BR577" s="6739"/>
      <c r="BS577" s="2570">
        <f t="shared" ref="BS577:BT592" si="2632">SUM(FC577+FL577+FU577)</f>
        <v>100</v>
      </c>
      <c r="BT577" s="2570">
        <f t="shared" si="2632"/>
        <v>121</v>
      </c>
      <c r="BU577" s="2987">
        <f t="shared" si="2486"/>
        <v>-21</v>
      </c>
      <c r="BV577" s="1982">
        <f t="shared" si="2487"/>
        <v>1.21</v>
      </c>
      <c r="BW577" s="2292">
        <f t="shared" si="2488"/>
        <v>184</v>
      </c>
      <c r="BX577" s="2551">
        <f t="shared" si="2489"/>
        <v>216</v>
      </c>
      <c r="BY577" s="1983">
        <f t="shared" si="2490"/>
        <v>0.46</v>
      </c>
      <c r="BZ577" s="3151"/>
      <c r="CA577" s="6651">
        <v>400</v>
      </c>
      <c r="CB577" s="6651"/>
      <c r="CC577" s="1759">
        <v>100</v>
      </c>
      <c r="CD577" s="1759">
        <v>63</v>
      </c>
      <c r="CE577" s="2359">
        <f t="shared" si="2513"/>
        <v>37</v>
      </c>
      <c r="CF577" s="1982">
        <f t="shared" si="2623"/>
        <v>0.63</v>
      </c>
      <c r="CG577" s="2477">
        <f t="shared" si="2607"/>
        <v>63</v>
      </c>
      <c r="CH577" s="2387">
        <f t="shared" si="2514"/>
        <v>337</v>
      </c>
      <c r="CI577" s="1983">
        <f t="shared" si="2608"/>
        <v>0.1575</v>
      </c>
      <c r="CJ577" s="2479"/>
      <c r="CK577" s="950"/>
      <c r="CL577" s="2479"/>
      <c r="CM577" s="1008"/>
      <c r="CN577" s="1729"/>
      <c r="CO577" s="1729"/>
      <c r="CP577" s="1729"/>
      <c r="CQ577" s="1729"/>
      <c r="CR577" s="1729"/>
      <c r="CS577" s="1729"/>
      <c r="CT577" s="1729"/>
      <c r="CU577" s="1729"/>
      <c r="CV577" s="1729"/>
      <c r="CW577" s="1729"/>
      <c r="CX577" s="1729"/>
      <c r="CY577" s="5730">
        <v>400</v>
      </c>
      <c r="CZ577" s="5822"/>
      <c r="DA577" s="5006">
        <v>33</v>
      </c>
      <c r="DB577" s="4627">
        <v>36</v>
      </c>
      <c r="DC577" s="4603">
        <f t="shared" ref="DC577:DC583" si="2633">SUM(DB577-DA577)</f>
        <v>3</v>
      </c>
      <c r="DD577" s="4604">
        <f>DB577/DA577</f>
        <v>1.0909090909090908</v>
      </c>
      <c r="DE577" s="4603">
        <f t="shared" si="2362"/>
        <v>322</v>
      </c>
      <c r="DF577" s="4187">
        <f t="shared" si="2515"/>
        <v>78</v>
      </c>
      <c r="DG577" s="4190">
        <f t="shared" si="2584"/>
        <v>0.80500000000000005</v>
      </c>
      <c r="DH577" s="5790">
        <v>400</v>
      </c>
      <c r="DI577" s="5791"/>
      <c r="DJ577" s="4590">
        <v>33</v>
      </c>
      <c r="DK577" s="4590">
        <v>45</v>
      </c>
      <c r="DL577" s="4979">
        <f t="shared" si="2516"/>
        <v>-12</v>
      </c>
      <c r="DM577" s="4980">
        <f>DK577/DJ577</f>
        <v>1.3636363636363635</v>
      </c>
      <c r="DN577" s="4424">
        <f t="shared" si="2517"/>
        <v>367</v>
      </c>
      <c r="DO577" s="4187">
        <f t="shared" si="2518"/>
        <v>33</v>
      </c>
      <c r="DP577" s="4190">
        <f t="shared" si="2586"/>
        <v>0.91749999999999998</v>
      </c>
      <c r="DQ577" s="5799">
        <v>400</v>
      </c>
      <c r="DR577" s="5800"/>
      <c r="DS577" s="4984">
        <v>34</v>
      </c>
      <c r="DT577" s="4984">
        <v>45</v>
      </c>
      <c r="DU577" s="4984">
        <f t="shared" si="2519"/>
        <v>-11</v>
      </c>
      <c r="DV577" s="4985">
        <f t="shared" si="2626"/>
        <v>1.3235294117647058</v>
      </c>
      <c r="DW577" s="2683">
        <f t="shared" si="2520"/>
        <v>412</v>
      </c>
      <c r="DX577" s="4187">
        <f t="shared" si="2521"/>
        <v>-12</v>
      </c>
      <c r="DY577" s="4190">
        <f t="shared" si="2588"/>
        <v>1.03</v>
      </c>
      <c r="DZ577" s="5730">
        <v>400</v>
      </c>
      <c r="EA577" s="5822"/>
      <c r="EB577" s="3304">
        <v>33</v>
      </c>
      <c r="EC577" s="1986">
        <v>34</v>
      </c>
      <c r="ED577" s="1911">
        <f t="shared" ref="ED577:ED583" si="2634">SUM(EC577-EB577)</f>
        <v>1</v>
      </c>
      <c r="EE577" s="1912">
        <f>EC577/EB577</f>
        <v>1.0303030303030303</v>
      </c>
      <c r="EF577" s="3300">
        <f t="shared" si="2522"/>
        <v>218</v>
      </c>
      <c r="EG577" s="1911">
        <f t="shared" si="2523"/>
        <v>182</v>
      </c>
      <c r="EH577" s="1912">
        <f t="shared" si="2613"/>
        <v>0.54500000000000004</v>
      </c>
      <c r="EI577" s="5790">
        <v>400</v>
      </c>
      <c r="EJ577" s="5791"/>
      <c r="EK577" s="3463">
        <v>33</v>
      </c>
      <c r="EL577" s="3463">
        <v>34</v>
      </c>
      <c r="EM577" s="1911">
        <f t="shared" si="2524"/>
        <v>-1</v>
      </c>
      <c r="EN577" s="1912">
        <f>EL577/EK577</f>
        <v>1.0303030303030303</v>
      </c>
      <c r="EO577" s="3341">
        <f t="shared" si="2525"/>
        <v>252</v>
      </c>
      <c r="EP577" s="1911">
        <f t="shared" si="2526"/>
        <v>148</v>
      </c>
      <c r="EQ577" s="1912">
        <f t="shared" si="2593"/>
        <v>0.63</v>
      </c>
      <c r="ER577" s="5799">
        <v>400</v>
      </c>
      <c r="ES577" s="5800"/>
      <c r="ET577" s="3983">
        <v>34</v>
      </c>
      <c r="EU577" s="3983">
        <v>34</v>
      </c>
      <c r="EV577" s="1911">
        <f t="shared" si="2527"/>
        <v>0</v>
      </c>
      <c r="EW577" s="1912">
        <f t="shared" si="2629"/>
        <v>1</v>
      </c>
      <c r="EX577" s="3621">
        <f t="shared" si="2528"/>
        <v>286</v>
      </c>
      <c r="EY577" s="1911">
        <f t="shared" si="2529"/>
        <v>114</v>
      </c>
      <c r="EZ577" s="1912">
        <f t="shared" si="2595"/>
        <v>0.71499999999999997</v>
      </c>
      <c r="FA577" s="6782">
        <v>400</v>
      </c>
      <c r="FB577" s="6783"/>
      <c r="FC577" s="2499">
        <v>33</v>
      </c>
      <c r="FD577" s="2499">
        <v>40</v>
      </c>
      <c r="FE577" s="1911">
        <f t="shared" ref="FE577:FE583" si="2635">SUM(FD577-FC577)</f>
        <v>7</v>
      </c>
      <c r="FF577" s="1912">
        <f>FD577/FC577</f>
        <v>1.2121212121212122</v>
      </c>
      <c r="FG577" s="2499">
        <f t="shared" si="2530"/>
        <v>103</v>
      </c>
      <c r="FH577" s="1911">
        <f t="shared" si="2531"/>
        <v>297</v>
      </c>
      <c r="FI577" s="1912">
        <f t="shared" ref="FI577:FI583" si="2636">FG577/FA577</f>
        <v>0.25750000000000001</v>
      </c>
      <c r="FJ577" s="6739">
        <v>400</v>
      </c>
      <c r="FK577" s="6739"/>
      <c r="FL577" s="2623">
        <v>33</v>
      </c>
      <c r="FM577" s="2623">
        <v>27</v>
      </c>
      <c r="FN577" s="1911">
        <f t="shared" si="2532"/>
        <v>6</v>
      </c>
      <c r="FO577" s="1912">
        <f>FM577/FL577</f>
        <v>0.81818181818181823</v>
      </c>
      <c r="FP577" s="2587">
        <f t="shared" si="2533"/>
        <v>130</v>
      </c>
      <c r="FQ577" s="1911">
        <f t="shared" si="2534"/>
        <v>270</v>
      </c>
      <c r="FR577" s="1912">
        <f t="shared" ref="FR577:FR583" si="2637">FP577/FJ577</f>
        <v>0.32500000000000001</v>
      </c>
      <c r="FS577" s="6782">
        <v>400</v>
      </c>
      <c r="FT577" s="6783"/>
      <c r="FU577" s="2499">
        <v>34</v>
      </c>
      <c r="FV577" s="2499">
        <v>54</v>
      </c>
      <c r="FW577" s="1911">
        <f t="shared" si="2535"/>
        <v>-20</v>
      </c>
      <c r="FX577" s="1912">
        <f t="shared" ref="FX577:FX582" si="2638">FV577/FU577</f>
        <v>1.588235294117647</v>
      </c>
      <c r="FY577" s="2587">
        <f t="shared" si="2536"/>
        <v>184</v>
      </c>
      <c r="FZ577" s="1911">
        <f t="shared" si="2537"/>
        <v>216</v>
      </c>
      <c r="GA577" s="1912">
        <f t="shared" ref="GA577:GA583" si="2639">FY577/FS577</f>
        <v>0.46</v>
      </c>
      <c r="GB577" s="3169">
        <f t="shared" si="2538"/>
        <v>8.500000000000002E-2</v>
      </c>
      <c r="GC577" s="2219">
        <v>0</v>
      </c>
      <c r="GD577" s="1895">
        <v>1</v>
      </c>
      <c r="GE577" s="2105" t="s">
        <v>295</v>
      </c>
      <c r="GF577" s="2105" t="s">
        <v>296</v>
      </c>
      <c r="GG577" s="2105" t="s">
        <v>29</v>
      </c>
      <c r="GH577" s="2105" t="s">
        <v>16</v>
      </c>
      <c r="GI577" s="2105" t="s">
        <v>16</v>
      </c>
      <c r="GJ577" s="2105" t="s">
        <v>20</v>
      </c>
      <c r="GK577" s="2105" t="s">
        <v>16</v>
      </c>
      <c r="GL577" s="1892">
        <v>1</v>
      </c>
      <c r="GM577" s="491" t="s">
        <v>1041</v>
      </c>
      <c r="GN577" s="486" t="s">
        <v>1042</v>
      </c>
      <c r="GO577" s="657">
        <v>400</v>
      </c>
      <c r="GP577" s="657">
        <v>100</v>
      </c>
      <c r="GQ577" s="2086">
        <v>63</v>
      </c>
      <c r="GR577" s="2086">
        <v>37</v>
      </c>
      <c r="GS577" s="1895">
        <v>0.63</v>
      </c>
      <c r="GT577" s="2086">
        <v>63</v>
      </c>
      <c r="GU577" s="2086">
        <v>337</v>
      </c>
      <c r="GV577" s="1895">
        <v>0.1575</v>
      </c>
    </row>
    <row r="578" spans="1:204" ht="51" customHeight="1" x14ac:dyDescent="0.25">
      <c r="B578" s="7145"/>
      <c r="C578" s="5685"/>
      <c r="D578" s="7164"/>
      <c r="E578" s="5685"/>
      <c r="F578" s="5707"/>
      <c r="G578" s="5707"/>
      <c r="H578" s="5707"/>
      <c r="I578" s="5707"/>
      <c r="J578" s="5707"/>
      <c r="K578" s="5707"/>
      <c r="L578" s="5707"/>
      <c r="M578" s="5707"/>
      <c r="N578" s="5698"/>
      <c r="O578" s="5707"/>
      <c r="P578" s="5698"/>
      <c r="Q578" s="5698"/>
      <c r="R578" s="5704"/>
      <c r="S578" s="5698"/>
      <c r="T578" s="5698"/>
      <c r="U578" s="7116"/>
      <c r="V578" s="5698"/>
      <c r="W578" s="5695"/>
      <c r="X578" s="5692"/>
      <c r="Y578" s="2104">
        <v>2</v>
      </c>
      <c r="Z578" s="5487" t="s">
        <v>1043</v>
      </c>
      <c r="AA578" s="5615" t="s">
        <v>932</v>
      </c>
      <c r="AB578" s="511">
        <v>2</v>
      </c>
      <c r="AC578" s="659">
        <v>0</v>
      </c>
      <c r="AD578" s="660">
        <f t="shared" ref="AD578:AD584" si="2640">AC578/AB578</f>
        <v>0</v>
      </c>
      <c r="AE578" s="659">
        <v>1</v>
      </c>
      <c r="AF578" s="660">
        <f t="shared" ref="AF578:AF584" si="2641">AE578/AB578</f>
        <v>0.5</v>
      </c>
      <c r="AG578" s="659">
        <v>0</v>
      </c>
      <c r="AH578" s="660">
        <f t="shared" ref="AH578:AH584" si="2642">AG578/AB578</f>
        <v>0</v>
      </c>
      <c r="AI578" s="659">
        <v>1</v>
      </c>
      <c r="AJ578" s="660">
        <f t="shared" ref="AJ578:AJ584" si="2643">AI578/AB578</f>
        <v>0.5</v>
      </c>
      <c r="AK578" s="947">
        <f t="shared" si="2631"/>
        <v>1</v>
      </c>
      <c r="AL578" s="2322">
        <v>2</v>
      </c>
      <c r="AM578" s="807" t="str">
        <f>'[7]PbRM-01d (1)'!$C$27</f>
        <v>REALIZAR CONFERENCIAS MAGNAS DE PREVENCIÓN DEL DELITO DIRIGIDO AL SECTOR ESCOLAR.</v>
      </c>
      <c r="AN578" s="807" t="s">
        <v>1825</v>
      </c>
      <c r="AO578" s="807" t="s">
        <v>1824</v>
      </c>
      <c r="AP578" s="807" t="s">
        <v>1826</v>
      </c>
      <c r="AQ578" s="974">
        <v>100</v>
      </c>
      <c r="AR578" s="807" t="s">
        <v>932</v>
      </c>
      <c r="AS578" s="1018" t="s">
        <v>1579</v>
      </c>
      <c r="AT578" s="2275"/>
      <c r="AU578" s="90" t="s">
        <v>1026</v>
      </c>
      <c r="AV578" s="6434">
        <v>2</v>
      </c>
      <c r="AW578" s="6434"/>
      <c r="AX578" s="4357">
        <f t="shared" si="2498"/>
        <v>1</v>
      </c>
      <c r="AY578" s="4357">
        <f t="shared" si="2499"/>
        <v>1</v>
      </c>
      <c r="AZ578" s="4411">
        <f t="shared" si="2500"/>
        <v>0</v>
      </c>
      <c r="BA578" s="4546">
        <f t="shared" si="2501"/>
        <v>1</v>
      </c>
      <c r="BB578" s="4342">
        <f t="shared" si="2413"/>
        <v>2</v>
      </c>
      <c r="BC578" s="4104">
        <f t="shared" si="2502"/>
        <v>0</v>
      </c>
      <c r="BD578" s="1983">
        <f t="shared" si="2503"/>
        <v>1</v>
      </c>
      <c r="BE578" s="4954">
        <f t="shared" si="2504"/>
        <v>0</v>
      </c>
      <c r="BF578" s="6560">
        <v>2</v>
      </c>
      <c r="BG578" s="6560"/>
      <c r="BH578" s="3772">
        <f t="shared" si="2420"/>
        <v>0</v>
      </c>
      <c r="BI578" s="3772">
        <f t="shared" si="2505"/>
        <v>0</v>
      </c>
      <c r="BJ578" s="3111">
        <f t="shared" si="2506"/>
        <v>0</v>
      </c>
      <c r="BK578" s="1982" t="e">
        <f t="shared" si="2507"/>
        <v>#DIV/0!</v>
      </c>
      <c r="BL578" s="4003">
        <f t="shared" si="2603"/>
        <v>1</v>
      </c>
      <c r="BM578" s="3122">
        <f t="shared" si="2508"/>
        <v>1</v>
      </c>
      <c r="BN578" s="1983">
        <f t="shared" si="2509"/>
        <v>0.5</v>
      </c>
      <c r="BO578" s="3708">
        <f t="shared" si="2510"/>
        <v>0</v>
      </c>
      <c r="BP578" s="3494"/>
      <c r="BQ578" s="6882">
        <v>2</v>
      </c>
      <c r="BR578" s="6882"/>
      <c r="BS578" s="2570">
        <f t="shared" si="2632"/>
        <v>1</v>
      </c>
      <c r="BT578" s="2570">
        <f t="shared" si="2632"/>
        <v>1</v>
      </c>
      <c r="BU578" s="2987">
        <f t="shared" si="2486"/>
        <v>0</v>
      </c>
      <c r="BV578" s="1982">
        <f t="shared" si="2487"/>
        <v>1</v>
      </c>
      <c r="BW578" s="2292">
        <f t="shared" si="2488"/>
        <v>1</v>
      </c>
      <c r="BX578" s="2551">
        <f t="shared" si="2489"/>
        <v>1</v>
      </c>
      <c r="BY578" s="1983">
        <f t="shared" si="2490"/>
        <v>0.5</v>
      </c>
      <c r="BZ578" s="3151"/>
      <c r="CA578" s="6669">
        <v>2</v>
      </c>
      <c r="CB578" s="6669"/>
      <c r="CC578" s="1759">
        <v>0</v>
      </c>
      <c r="CD578" s="1759">
        <v>0</v>
      </c>
      <c r="CE578" s="2359">
        <f t="shared" si="2513"/>
        <v>0</v>
      </c>
      <c r="CF578" s="1982">
        <v>0</v>
      </c>
      <c r="CG578" s="2477">
        <f t="shared" si="2607"/>
        <v>0</v>
      </c>
      <c r="CH578" s="2387">
        <f t="shared" si="2514"/>
        <v>2</v>
      </c>
      <c r="CI578" s="1983">
        <f t="shared" si="2608"/>
        <v>0</v>
      </c>
      <c r="CJ578" s="987"/>
      <c r="CK578" s="987"/>
      <c r="CL578" s="942"/>
      <c r="CM578" s="1008"/>
      <c r="CN578" s="1729"/>
      <c r="CO578" s="1729"/>
      <c r="CP578" s="1729"/>
      <c r="CQ578" s="1729"/>
      <c r="CR578" s="1729"/>
      <c r="CS578" s="1729"/>
      <c r="CT578" s="1729"/>
      <c r="CU578" s="1729"/>
      <c r="CV578" s="1729"/>
      <c r="CW578" s="1729"/>
      <c r="CX578" s="1729"/>
      <c r="CY578" s="5813">
        <v>2</v>
      </c>
      <c r="CZ578" s="5819"/>
      <c r="DA578" s="5006">
        <v>1</v>
      </c>
      <c r="DB578" s="4627">
        <v>1</v>
      </c>
      <c r="DC578" s="4603">
        <f t="shared" si="2633"/>
        <v>0</v>
      </c>
      <c r="DD578" s="4604">
        <v>0</v>
      </c>
      <c r="DE578" s="4603">
        <f t="shared" si="2362"/>
        <v>2</v>
      </c>
      <c r="DF578" s="4187">
        <f t="shared" si="2515"/>
        <v>0</v>
      </c>
      <c r="DG578" s="4190">
        <f t="shared" si="2584"/>
        <v>1</v>
      </c>
      <c r="DH578" s="5815">
        <v>2</v>
      </c>
      <c r="DI578" s="5816"/>
      <c r="DJ578" s="4879">
        <v>0</v>
      </c>
      <c r="DK578" s="4879">
        <v>0</v>
      </c>
      <c r="DL578" s="4979">
        <f t="shared" si="2516"/>
        <v>0</v>
      </c>
      <c r="DM578" s="4980">
        <v>0</v>
      </c>
      <c r="DN578" s="4424">
        <f t="shared" si="2517"/>
        <v>2</v>
      </c>
      <c r="DO578" s="4187">
        <f t="shared" si="2518"/>
        <v>0</v>
      </c>
      <c r="DP578" s="4190">
        <f t="shared" si="2586"/>
        <v>1</v>
      </c>
      <c r="DQ578" s="5817">
        <v>2</v>
      </c>
      <c r="DR578" s="5818"/>
      <c r="DS578" s="4984">
        <v>0</v>
      </c>
      <c r="DT578" s="4984">
        <v>0</v>
      </c>
      <c r="DU578" s="4984">
        <f t="shared" si="2519"/>
        <v>0</v>
      </c>
      <c r="DV578" s="4985">
        <v>0</v>
      </c>
      <c r="DW578" s="2683">
        <f t="shared" si="2520"/>
        <v>2</v>
      </c>
      <c r="DX578" s="4187">
        <f t="shared" si="2521"/>
        <v>0</v>
      </c>
      <c r="DY578" s="4190">
        <f t="shared" si="2588"/>
        <v>1</v>
      </c>
      <c r="DZ578" s="5813">
        <v>2</v>
      </c>
      <c r="EA578" s="5819"/>
      <c r="EB578" s="3304">
        <v>0</v>
      </c>
      <c r="EC578" s="1986">
        <v>0</v>
      </c>
      <c r="ED578" s="1911">
        <f t="shared" si="2634"/>
        <v>0</v>
      </c>
      <c r="EE578" s="1912">
        <v>0</v>
      </c>
      <c r="EF578" s="3300">
        <f t="shared" si="2522"/>
        <v>1</v>
      </c>
      <c r="EG578" s="1911">
        <f t="shared" si="2523"/>
        <v>1</v>
      </c>
      <c r="EH578" s="1912">
        <f t="shared" si="2613"/>
        <v>0.5</v>
      </c>
      <c r="EI578" s="5815">
        <v>2</v>
      </c>
      <c r="EJ578" s="5816"/>
      <c r="EK578" s="1986">
        <v>0</v>
      </c>
      <c r="EL578" s="1986">
        <v>0</v>
      </c>
      <c r="EM578" s="1911">
        <f t="shared" si="2524"/>
        <v>0</v>
      </c>
      <c r="EN578" s="1912">
        <v>0</v>
      </c>
      <c r="EO578" s="3341">
        <f t="shared" si="2525"/>
        <v>1</v>
      </c>
      <c r="EP578" s="1911">
        <f t="shared" si="2526"/>
        <v>1</v>
      </c>
      <c r="EQ578" s="1912">
        <f t="shared" si="2593"/>
        <v>0.5</v>
      </c>
      <c r="ER578" s="5817">
        <v>2</v>
      </c>
      <c r="ES578" s="5818"/>
      <c r="ET578" s="3983">
        <v>0</v>
      </c>
      <c r="EU578" s="3983">
        <v>0</v>
      </c>
      <c r="EV578" s="1911">
        <f t="shared" si="2527"/>
        <v>0</v>
      </c>
      <c r="EW578" s="1912">
        <v>0</v>
      </c>
      <c r="EX578" s="3621">
        <f t="shared" si="2528"/>
        <v>1</v>
      </c>
      <c r="EY578" s="1911">
        <f t="shared" si="2529"/>
        <v>1</v>
      </c>
      <c r="EZ578" s="1912">
        <f t="shared" si="2595"/>
        <v>0.5</v>
      </c>
      <c r="FA578" s="6874">
        <v>2</v>
      </c>
      <c r="FB578" s="6875"/>
      <c r="FC578" s="2499">
        <v>0</v>
      </c>
      <c r="FD578" s="2499">
        <v>0</v>
      </c>
      <c r="FE578" s="1911">
        <f t="shared" si="2635"/>
        <v>0</v>
      </c>
      <c r="FF578" s="1912">
        <v>0</v>
      </c>
      <c r="FG578" s="2499">
        <f t="shared" si="2530"/>
        <v>0</v>
      </c>
      <c r="FH578" s="1911">
        <f t="shared" si="2531"/>
        <v>2</v>
      </c>
      <c r="FI578" s="1912">
        <f t="shared" si="2636"/>
        <v>0</v>
      </c>
      <c r="FJ578" s="6882">
        <v>2</v>
      </c>
      <c r="FK578" s="6882"/>
      <c r="FL578" s="2623">
        <v>0</v>
      </c>
      <c r="FM578" s="2623">
        <v>0</v>
      </c>
      <c r="FN578" s="1911">
        <f t="shared" si="2532"/>
        <v>0</v>
      </c>
      <c r="FO578" s="1912">
        <v>0</v>
      </c>
      <c r="FP578" s="2587">
        <f t="shared" si="2533"/>
        <v>0</v>
      </c>
      <c r="FQ578" s="1911">
        <f t="shared" si="2534"/>
        <v>2</v>
      </c>
      <c r="FR578" s="1912">
        <f t="shared" si="2637"/>
        <v>0</v>
      </c>
      <c r="FS578" s="6874">
        <v>2</v>
      </c>
      <c r="FT578" s="6875"/>
      <c r="FU578" s="2499">
        <v>1</v>
      </c>
      <c r="FV578" s="2499">
        <v>1</v>
      </c>
      <c r="FW578" s="1911">
        <f t="shared" si="2535"/>
        <v>0</v>
      </c>
      <c r="FX578" s="1912">
        <v>0</v>
      </c>
      <c r="FY578" s="2587">
        <f t="shared" si="2536"/>
        <v>1</v>
      </c>
      <c r="FZ578" s="1911">
        <f t="shared" si="2537"/>
        <v>1</v>
      </c>
      <c r="GA578" s="1912">
        <f t="shared" si="2639"/>
        <v>0.5</v>
      </c>
      <c r="GB578" s="3169">
        <f t="shared" si="2538"/>
        <v>0</v>
      </c>
      <c r="GC578" s="2219">
        <v>0</v>
      </c>
      <c r="GD578" s="1895">
        <v>1</v>
      </c>
      <c r="GE578" s="2105" t="s">
        <v>295</v>
      </c>
      <c r="GF578" s="2105" t="s">
        <v>296</v>
      </c>
      <c r="GG578" s="2105" t="s">
        <v>29</v>
      </c>
      <c r="GH578" s="2105" t="s">
        <v>16</v>
      </c>
      <c r="GI578" s="2105" t="s">
        <v>16</v>
      </c>
      <c r="GJ578" s="2105" t="s">
        <v>20</v>
      </c>
      <c r="GK578" s="2105" t="s">
        <v>16</v>
      </c>
      <c r="GL578" s="2104">
        <v>2</v>
      </c>
      <c r="GM578" s="492" t="s">
        <v>1043</v>
      </c>
      <c r="GN578" s="487" t="s">
        <v>932</v>
      </c>
      <c r="GO578" s="659">
        <v>2</v>
      </c>
      <c r="GP578" s="659">
        <v>0</v>
      </c>
      <c r="GQ578" s="2086">
        <v>0</v>
      </c>
      <c r="GR578" s="2086">
        <v>0</v>
      </c>
      <c r="GS578" s="1895">
        <v>0</v>
      </c>
      <c r="GT578" s="2086">
        <v>0</v>
      </c>
      <c r="GU578" s="2086">
        <v>2</v>
      </c>
      <c r="GV578" s="1895">
        <v>0</v>
      </c>
    </row>
    <row r="579" spans="1:204" ht="63.75" x14ac:dyDescent="0.25">
      <c r="B579" s="7145"/>
      <c r="C579" s="5685"/>
      <c r="D579" s="7164"/>
      <c r="E579" s="5685"/>
      <c r="F579" s="5707"/>
      <c r="G579" s="5707"/>
      <c r="H579" s="5707"/>
      <c r="I579" s="5707"/>
      <c r="J579" s="5707"/>
      <c r="K579" s="5707"/>
      <c r="L579" s="5707"/>
      <c r="M579" s="5707"/>
      <c r="N579" s="5698"/>
      <c r="O579" s="5707"/>
      <c r="P579" s="5698"/>
      <c r="Q579" s="5698"/>
      <c r="R579" s="5704"/>
      <c r="S579" s="5698"/>
      <c r="T579" s="5698"/>
      <c r="U579" s="7116"/>
      <c r="V579" s="5698"/>
      <c r="W579" s="5695"/>
      <c r="X579" s="5692"/>
      <c r="Y579" s="2104">
        <v>3</v>
      </c>
      <c r="Z579" s="5487" t="s">
        <v>1044</v>
      </c>
      <c r="AA579" s="5615" t="s">
        <v>1045</v>
      </c>
      <c r="AB579" s="511">
        <v>36</v>
      </c>
      <c r="AC579" s="659">
        <v>9</v>
      </c>
      <c r="AD579" s="660">
        <f t="shared" si="2640"/>
        <v>0.25</v>
      </c>
      <c r="AE579" s="659">
        <v>9</v>
      </c>
      <c r="AF579" s="660">
        <f t="shared" si="2641"/>
        <v>0.25</v>
      </c>
      <c r="AG579" s="659">
        <v>9</v>
      </c>
      <c r="AH579" s="660">
        <f t="shared" si="2642"/>
        <v>0.25</v>
      </c>
      <c r="AI579" s="659">
        <v>9</v>
      </c>
      <c r="AJ579" s="660">
        <f t="shared" si="2643"/>
        <v>0.25</v>
      </c>
      <c r="AK579" s="947">
        <f t="shared" si="2631"/>
        <v>1</v>
      </c>
      <c r="AL579" s="2322">
        <v>3</v>
      </c>
      <c r="AM579" s="807" t="str">
        <f>'[7]PbRM-01d (1)'!$C$28</f>
        <v>REALIZAR OPERATIVOS DE DETECCIÓN DE SUBSTANCIAS ILICITAS Y OBJETOS DE RIESGO QUE PONGAN EN PELIGRO LA INTEGRIDAD FISICA.</v>
      </c>
      <c r="AN579" s="807" t="s">
        <v>1828</v>
      </c>
      <c r="AO579" s="807" t="s">
        <v>1827</v>
      </c>
      <c r="AP579" s="807" t="s">
        <v>1829</v>
      </c>
      <c r="AQ579" s="974">
        <v>100</v>
      </c>
      <c r="AR579" s="807" t="s">
        <v>1045</v>
      </c>
      <c r="AS579" s="807" t="s">
        <v>753</v>
      </c>
      <c r="AT579" s="2275"/>
      <c r="AU579" s="90" t="s">
        <v>1026</v>
      </c>
      <c r="AV579" s="6426">
        <v>36</v>
      </c>
      <c r="AW579" s="6426"/>
      <c r="AX579" s="4357">
        <f t="shared" si="2498"/>
        <v>9</v>
      </c>
      <c r="AY579" s="4357">
        <f t="shared" si="2499"/>
        <v>6</v>
      </c>
      <c r="AZ579" s="4411">
        <f t="shared" si="2500"/>
        <v>3</v>
      </c>
      <c r="BA579" s="4546">
        <f t="shared" si="2501"/>
        <v>0.66666666666666663</v>
      </c>
      <c r="BB579" s="4342">
        <f t="shared" si="2413"/>
        <v>36</v>
      </c>
      <c r="BC579" s="4104">
        <f t="shared" si="2502"/>
        <v>0</v>
      </c>
      <c r="BD579" s="1983">
        <f t="shared" si="2503"/>
        <v>1</v>
      </c>
      <c r="BE579" s="4954">
        <f t="shared" si="2504"/>
        <v>0</v>
      </c>
      <c r="BF579" s="6480">
        <v>36</v>
      </c>
      <c r="BG579" s="6480"/>
      <c r="BH579" s="3772">
        <f t="shared" si="2420"/>
        <v>9</v>
      </c>
      <c r="BI579" s="3772">
        <f t="shared" si="2505"/>
        <v>6</v>
      </c>
      <c r="BJ579" s="3111">
        <f t="shared" si="2506"/>
        <v>3</v>
      </c>
      <c r="BK579" s="1982">
        <f t="shared" si="2507"/>
        <v>0.66666666666666663</v>
      </c>
      <c r="BL579" s="4003">
        <f t="shared" si="2603"/>
        <v>30</v>
      </c>
      <c r="BM579" s="3122">
        <f t="shared" si="2508"/>
        <v>6</v>
      </c>
      <c r="BN579" s="1983">
        <f t="shared" si="2509"/>
        <v>0.83333333333333337</v>
      </c>
      <c r="BO579" s="3708">
        <f t="shared" si="2510"/>
        <v>0</v>
      </c>
      <c r="BP579" s="3494"/>
      <c r="BQ579" s="6739">
        <v>36</v>
      </c>
      <c r="BR579" s="6739"/>
      <c r="BS579" s="2570">
        <f t="shared" si="2632"/>
        <v>9</v>
      </c>
      <c r="BT579" s="2570">
        <f t="shared" si="2632"/>
        <v>17</v>
      </c>
      <c r="BU579" s="2987">
        <f t="shared" si="2486"/>
        <v>-8</v>
      </c>
      <c r="BV579" s="1982">
        <f t="shared" si="2487"/>
        <v>1.8888888888888888</v>
      </c>
      <c r="BW579" s="2292">
        <f t="shared" si="2488"/>
        <v>24</v>
      </c>
      <c r="BX579" s="2551">
        <f t="shared" si="2489"/>
        <v>12</v>
      </c>
      <c r="BY579" s="1983">
        <f t="shared" si="2490"/>
        <v>0.66666666666666663</v>
      </c>
      <c r="BZ579" s="3151"/>
      <c r="CA579" s="6651">
        <v>36</v>
      </c>
      <c r="CB579" s="6651"/>
      <c r="CC579" s="1759">
        <v>9</v>
      </c>
      <c r="CD579" s="1759">
        <v>7</v>
      </c>
      <c r="CE579" s="2359">
        <f t="shared" si="2513"/>
        <v>2</v>
      </c>
      <c r="CF579" s="1982">
        <f t="shared" ref="CF579:CF582" si="2644">CD579/CC579</f>
        <v>0.77777777777777779</v>
      </c>
      <c r="CG579" s="2477">
        <f t="shared" si="2607"/>
        <v>7</v>
      </c>
      <c r="CH579" s="2387">
        <f t="shared" si="2514"/>
        <v>29</v>
      </c>
      <c r="CI579" s="1983">
        <f t="shared" si="2608"/>
        <v>0.19444444444444445</v>
      </c>
      <c r="CJ579" s="987"/>
      <c r="CK579" s="987"/>
      <c r="CL579" s="942"/>
      <c r="CM579" s="1008"/>
      <c r="CN579" s="1729"/>
      <c r="CO579" s="1729"/>
      <c r="CP579" s="1729"/>
      <c r="CQ579" s="1729"/>
      <c r="CR579" s="1729"/>
      <c r="CS579" s="1729"/>
      <c r="CT579" s="1729"/>
      <c r="CU579" s="1729"/>
      <c r="CV579" s="1729"/>
      <c r="CW579" s="1729"/>
      <c r="CX579" s="1729"/>
      <c r="CY579" s="5735">
        <v>36</v>
      </c>
      <c r="CZ579" s="5811"/>
      <c r="DA579" s="5006">
        <v>3</v>
      </c>
      <c r="DB579" s="4627">
        <v>2</v>
      </c>
      <c r="DC579" s="4603">
        <f t="shared" si="2633"/>
        <v>-1</v>
      </c>
      <c r="DD579" s="4604">
        <f>DB579/DA579</f>
        <v>0.66666666666666663</v>
      </c>
      <c r="DE579" s="4603">
        <f t="shared" si="2362"/>
        <v>32</v>
      </c>
      <c r="DF579" s="4187">
        <f t="shared" si="2515"/>
        <v>4</v>
      </c>
      <c r="DG579" s="4190">
        <f t="shared" si="2584"/>
        <v>0.88888888888888884</v>
      </c>
      <c r="DH579" s="5790">
        <v>36</v>
      </c>
      <c r="DI579" s="5791"/>
      <c r="DJ579" s="4879">
        <v>3</v>
      </c>
      <c r="DK579" s="4879">
        <v>2</v>
      </c>
      <c r="DL579" s="4979">
        <f t="shared" si="2516"/>
        <v>1</v>
      </c>
      <c r="DM579" s="4980">
        <f>DK579/DJ579</f>
        <v>0.66666666666666663</v>
      </c>
      <c r="DN579" s="4424">
        <f t="shared" si="2517"/>
        <v>34</v>
      </c>
      <c r="DO579" s="4187">
        <f t="shared" si="2518"/>
        <v>2</v>
      </c>
      <c r="DP579" s="4190">
        <f t="shared" si="2586"/>
        <v>0.94444444444444442</v>
      </c>
      <c r="DQ579" s="5763">
        <v>36</v>
      </c>
      <c r="DR579" s="5764"/>
      <c r="DS579" s="4984">
        <v>3</v>
      </c>
      <c r="DT579" s="4984">
        <v>2</v>
      </c>
      <c r="DU579" s="4984">
        <f t="shared" si="2519"/>
        <v>1</v>
      </c>
      <c r="DV579" s="4985">
        <f t="shared" ref="DV579:DV582" si="2645">DT579/DS579</f>
        <v>0.66666666666666663</v>
      </c>
      <c r="DW579" s="2683">
        <f t="shared" si="2520"/>
        <v>36</v>
      </c>
      <c r="DX579" s="4187">
        <f t="shared" si="2521"/>
        <v>0</v>
      </c>
      <c r="DY579" s="4190">
        <f t="shared" si="2588"/>
        <v>1</v>
      </c>
      <c r="DZ579" s="5735">
        <v>36</v>
      </c>
      <c r="EA579" s="5811"/>
      <c r="EB579" s="3304">
        <v>3</v>
      </c>
      <c r="EC579" s="1986">
        <v>2</v>
      </c>
      <c r="ED579" s="1911">
        <f t="shared" si="2634"/>
        <v>-1</v>
      </c>
      <c r="EE579" s="1912">
        <f>EC579/EB579</f>
        <v>0.66666666666666663</v>
      </c>
      <c r="EF579" s="3300">
        <f t="shared" si="2522"/>
        <v>26</v>
      </c>
      <c r="EG579" s="1911">
        <f t="shared" si="2523"/>
        <v>10</v>
      </c>
      <c r="EH579" s="1912">
        <f t="shared" si="2613"/>
        <v>0.72222222222222221</v>
      </c>
      <c r="EI579" s="5790">
        <v>36</v>
      </c>
      <c r="EJ579" s="5791"/>
      <c r="EK579" s="1986">
        <v>3</v>
      </c>
      <c r="EL579" s="1986">
        <v>2</v>
      </c>
      <c r="EM579" s="1911">
        <f t="shared" si="2524"/>
        <v>1</v>
      </c>
      <c r="EN579" s="1912">
        <f>EL579/EK579</f>
        <v>0.66666666666666663</v>
      </c>
      <c r="EO579" s="3341">
        <f t="shared" si="2525"/>
        <v>28</v>
      </c>
      <c r="EP579" s="1911">
        <f t="shared" si="2526"/>
        <v>8</v>
      </c>
      <c r="EQ579" s="1912">
        <f t="shared" si="2593"/>
        <v>0.77777777777777779</v>
      </c>
      <c r="ER579" s="5763">
        <v>36</v>
      </c>
      <c r="ES579" s="5764"/>
      <c r="ET579" s="3983">
        <v>3</v>
      </c>
      <c r="EU579" s="3983">
        <v>2</v>
      </c>
      <c r="EV579" s="1911">
        <f t="shared" si="2527"/>
        <v>1</v>
      </c>
      <c r="EW579" s="1912">
        <f t="shared" ref="EW579:EW582" si="2646">EU579/ET579</f>
        <v>0.66666666666666663</v>
      </c>
      <c r="EX579" s="3621">
        <f t="shared" si="2528"/>
        <v>30</v>
      </c>
      <c r="EY579" s="1911">
        <f t="shared" si="2529"/>
        <v>6</v>
      </c>
      <c r="EZ579" s="1912">
        <f t="shared" si="2595"/>
        <v>0.83333333333333337</v>
      </c>
      <c r="FA579" s="6786">
        <v>36</v>
      </c>
      <c r="FB579" s="6787"/>
      <c r="FC579" s="2499">
        <v>3</v>
      </c>
      <c r="FD579" s="2499">
        <v>7</v>
      </c>
      <c r="FE579" s="1911">
        <f t="shared" si="2635"/>
        <v>4</v>
      </c>
      <c r="FF579" s="1912">
        <f>FD579/FC579</f>
        <v>2.3333333333333335</v>
      </c>
      <c r="FG579" s="2499">
        <f t="shared" si="2530"/>
        <v>14</v>
      </c>
      <c r="FH579" s="1911">
        <f t="shared" si="2531"/>
        <v>22</v>
      </c>
      <c r="FI579" s="1912">
        <f t="shared" si="2636"/>
        <v>0.3888888888888889</v>
      </c>
      <c r="FJ579" s="6739">
        <v>36</v>
      </c>
      <c r="FK579" s="6739"/>
      <c r="FL579" s="2623">
        <v>3</v>
      </c>
      <c r="FM579" s="2623">
        <v>8</v>
      </c>
      <c r="FN579" s="1911">
        <f t="shared" si="2532"/>
        <v>-5</v>
      </c>
      <c r="FO579" s="1912">
        <f>FM579/FL579</f>
        <v>2.6666666666666665</v>
      </c>
      <c r="FP579" s="2587">
        <f t="shared" si="2533"/>
        <v>22</v>
      </c>
      <c r="FQ579" s="1911">
        <f t="shared" si="2534"/>
        <v>14</v>
      </c>
      <c r="FR579" s="1912">
        <f t="shared" si="2637"/>
        <v>0.61111111111111116</v>
      </c>
      <c r="FS579" s="6786">
        <v>36</v>
      </c>
      <c r="FT579" s="6787"/>
      <c r="FU579" s="2499">
        <v>3</v>
      </c>
      <c r="FV579" s="2499">
        <v>2</v>
      </c>
      <c r="FW579" s="1911">
        <f t="shared" si="2535"/>
        <v>1</v>
      </c>
      <c r="FX579" s="1912">
        <f t="shared" si="2638"/>
        <v>0.66666666666666663</v>
      </c>
      <c r="FY579" s="2587">
        <f t="shared" si="2536"/>
        <v>24</v>
      </c>
      <c r="FZ579" s="1911">
        <f t="shared" si="2537"/>
        <v>12</v>
      </c>
      <c r="GA579" s="1912">
        <f t="shared" si="2639"/>
        <v>0.66666666666666663</v>
      </c>
      <c r="GB579" s="3169">
        <f t="shared" si="2538"/>
        <v>5.555555555555558E-2</v>
      </c>
      <c r="GC579" s="2219">
        <v>0</v>
      </c>
      <c r="GD579" s="1895">
        <v>1</v>
      </c>
      <c r="GE579" s="2105" t="s">
        <v>295</v>
      </c>
      <c r="GF579" s="2105" t="s">
        <v>296</v>
      </c>
      <c r="GG579" s="2105" t="s">
        <v>29</v>
      </c>
      <c r="GH579" s="2105" t="s">
        <v>16</v>
      </c>
      <c r="GI579" s="2105" t="s">
        <v>16</v>
      </c>
      <c r="GJ579" s="2105" t="s">
        <v>20</v>
      </c>
      <c r="GK579" s="2105" t="s">
        <v>16</v>
      </c>
      <c r="GL579" s="2104">
        <v>3</v>
      </c>
      <c r="GM579" s="492" t="s">
        <v>1044</v>
      </c>
      <c r="GN579" s="487" t="s">
        <v>1045</v>
      </c>
      <c r="GO579" s="659">
        <v>36</v>
      </c>
      <c r="GP579" s="659">
        <v>9</v>
      </c>
      <c r="GQ579" s="2086">
        <v>7</v>
      </c>
      <c r="GR579" s="2086">
        <v>2</v>
      </c>
      <c r="GS579" s="1895">
        <v>0.77777777777777779</v>
      </c>
      <c r="GT579" s="2086">
        <v>7</v>
      </c>
      <c r="GU579" s="2086">
        <v>29</v>
      </c>
      <c r="GV579" s="1895">
        <v>0.19444444444444445</v>
      </c>
    </row>
    <row r="580" spans="1:204" ht="25.5" x14ac:dyDescent="0.25">
      <c r="B580" s="7145"/>
      <c r="C580" s="5685"/>
      <c r="D580" s="7164"/>
      <c r="E580" s="5685"/>
      <c r="F580" s="5707"/>
      <c r="G580" s="5707"/>
      <c r="H580" s="5707"/>
      <c r="I580" s="5707"/>
      <c r="J580" s="5707"/>
      <c r="K580" s="5707"/>
      <c r="L580" s="5707"/>
      <c r="M580" s="5707"/>
      <c r="N580" s="5698"/>
      <c r="O580" s="5707"/>
      <c r="P580" s="5698"/>
      <c r="Q580" s="5698"/>
      <c r="R580" s="5704"/>
      <c r="S580" s="5698"/>
      <c r="T580" s="5698"/>
      <c r="U580" s="7116"/>
      <c r="V580" s="5698"/>
      <c r="W580" s="5695"/>
      <c r="X580" s="5692"/>
      <c r="Y580" s="2104">
        <v>4</v>
      </c>
      <c r="Z580" s="5487" t="s">
        <v>1046</v>
      </c>
      <c r="AA580" s="5615" t="s">
        <v>1047</v>
      </c>
      <c r="AB580" s="511">
        <v>400</v>
      </c>
      <c r="AC580" s="659">
        <v>100</v>
      </c>
      <c r="AD580" s="660">
        <f t="shared" si="2640"/>
        <v>0.25</v>
      </c>
      <c r="AE580" s="659">
        <v>100</v>
      </c>
      <c r="AF580" s="660">
        <f t="shared" si="2641"/>
        <v>0.25</v>
      </c>
      <c r="AG580" s="659">
        <v>100</v>
      </c>
      <c r="AH580" s="660">
        <f t="shared" si="2642"/>
        <v>0.25</v>
      </c>
      <c r="AI580" s="659">
        <v>100</v>
      </c>
      <c r="AJ580" s="660">
        <f t="shared" si="2643"/>
        <v>0.25</v>
      </c>
      <c r="AK580" s="947">
        <f t="shared" si="2631"/>
        <v>1</v>
      </c>
      <c r="AL580" s="2322">
        <v>4</v>
      </c>
      <c r="AM580" s="807" t="str">
        <f>'[7]PbRM-01d (1)'!$C$29</f>
        <v>CREAR COMITES VECINALES DE PREVENCIÓN DEL DELITO.</v>
      </c>
      <c r="AN580" s="807" t="s">
        <v>1831</v>
      </c>
      <c r="AO580" s="807" t="s">
        <v>1830</v>
      </c>
      <c r="AP580" s="807" t="s">
        <v>1832</v>
      </c>
      <c r="AQ580" s="974">
        <v>100</v>
      </c>
      <c r="AR580" s="807" t="s">
        <v>1047</v>
      </c>
      <c r="AS580" s="807" t="s">
        <v>753</v>
      </c>
      <c r="AT580" s="2275"/>
      <c r="AU580" s="90" t="s">
        <v>1026</v>
      </c>
      <c r="AV580" s="6426">
        <v>400</v>
      </c>
      <c r="AW580" s="6426"/>
      <c r="AX580" s="4357">
        <f t="shared" si="2498"/>
        <v>100</v>
      </c>
      <c r="AY580" s="4357">
        <f t="shared" si="2499"/>
        <v>99</v>
      </c>
      <c r="AZ580" s="4411">
        <f t="shared" si="2500"/>
        <v>1</v>
      </c>
      <c r="BA580" s="4546">
        <f t="shared" si="2501"/>
        <v>0.99</v>
      </c>
      <c r="BB580" s="4342">
        <f t="shared" si="2413"/>
        <v>400</v>
      </c>
      <c r="BC580" s="4104">
        <f t="shared" si="2502"/>
        <v>0</v>
      </c>
      <c r="BD580" s="1982">
        <f t="shared" si="2503"/>
        <v>1</v>
      </c>
      <c r="BE580" s="4954">
        <f t="shared" si="2504"/>
        <v>0</v>
      </c>
      <c r="BF580" s="6480">
        <v>400</v>
      </c>
      <c r="BG580" s="6480"/>
      <c r="BH580" s="3772">
        <f t="shared" si="2420"/>
        <v>100</v>
      </c>
      <c r="BI580" s="3772">
        <f t="shared" si="2505"/>
        <v>102</v>
      </c>
      <c r="BJ580" s="3111">
        <f t="shared" si="2506"/>
        <v>-2</v>
      </c>
      <c r="BK580" s="1982">
        <f t="shared" si="2507"/>
        <v>1.02</v>
      </c>
      <c r="BL580" s="4003">
        <f t="shared" si="2603"/>
        <v>301</v>
      </c>
      <c r="BM580" s="3122">
        <f t="shared" si="2508"/>
        <v>99</v>
      </c>
      <c r="BN580" s="1982">
        <f t="shared" si="2509"/>
        <v>0.75249999999999995</v>
      </c>
      <c r="BO580" s="3708">
        <f t="shared" si="2510"/>
        <v>0</v>
      </c>
      <c r="BP580" s="3494"/>
      <c r="BQ580" s="6739">
        <v>400</v>
      </c>
      <c r="BR580" s="6739"/>
      <c r="BS580" s="2570">
        <f t="shared" si="2632"/>
        <v>100</v>
      </c>
      <c r="BT580" s="2570">
        <f t="shared" si="2632"/>
        <v>199</v>
      </c>
      <c r="BU580" s="2987">
        <f t="shared" si="2486"/>
        <v>-99</v>
      </c>
      <c r="BV580" s="1982">
        <f t="shared" si="2487"/>
        <v>1.99</v>
      </c>
      <c r="BW580" s="2292">
        <f t="shared" si="2488"/>
        <v>199</v>
      </c>
      <c r="BX580" s="2551">
        <f t="shared" si="2489"/>
        <v>201</v>
      </c>
      <c r="BY580" s="1982">
        <f t="shared" si="2490"/>
        <v>0.4975</v>
      </c>
      <c r="BZ580" s="3151"/>
      <c r="CA580" s="6651">
        <v>400</v>
      </c>
      <c r="CB580" s="6651"/>
      <c r="CC580" s="1759">
        <v>100</v>
      </c>
      <c r="CD580" s="1759">
        <v>0</v>
      </c>
      <c r="CE580" s="2359">
        <f t="shared" si="2513"/>
        <v>100</v>
      </c>
      <c r="CF580" s="1982">
        <f t="shared" si="2644"/>
        <v>0</v>
      </c>
      <c r="CG580" s="2477">
        <f t="shared" si="2607"/>
        <v>0</v>
      </c>
      <c r="CH580" s="2387">
        <f t="shared" si="2514"/>
        <v>400</v>
      </c>
      <c r="CI580" s="1982">
        <f t="shared" si="2608"/>
        <v>0</v>
      </c>
      <c r="CJ580" s="942"/>
      <c r="CK580" s="942"/>
      <c r="CL580" s="987"/>
      <c r="CM580" s="1008"/>
      <c r="CN580" s="1729"/>
      <c r="CO580" s="1729"/>
      <c r="CP580" s="1729"/>
      <c r="CQ580" s="1729"/>
      <c r="CR580" s="1729"/>
      <c r="CS580" s="1729"/>
      <c r="CT580" s="1729"/>
      <c r="CU580" s="1729"/>
      <c r="CV580" s="1729"/>
      <c r="CW580" s="1729"/>
      <c r="CX580" s="1729"/>
      <c r="CY580" s="5735">
        <v>400</v>
      </c>
      <c r="CZ580" s="5811"/>
      <c r="DA580" s="5006">
        <v>33</v>
      </c>
      <c r="DB580" s="4627">
        <v>37</v>
      </c>
      <c r="DC580" s="4603">
        <f t="shared" si="2633"/>
        <v>4</v>
      </c>
      <c r="DD580" s="4604">
        <v>0</v>
      </c>
      <c r="DE580" s="4603">
        <f t="shared" si="2362"/>
        <v>338</v>
      </c>
      <c r="DF580" s="4187">
        <f t="shared" si="2515"/>
        <v>62</v>
      </c>
      <c r="DG580" s="4190">
        <f t="shared" si="2584"/>
        <v>0.84499999999999997</v>
      </c>
      <c r="DH580" s="5790">
        <v>400</v>
      </c>
      <c r="DI580" s="5791"/>
      <c r="DJ580" s="4879">
        <v>33</v>
      </c>
      <c r="DK580" s="4879">
        <v>34</v>
      </c>
      <c r="DL580" s="4979">
        <f t="shared" si="2516"/>
        <v>-1</v>
      </c>
      <c r="DM580" s="4980">
        <v>0</v>
      </c>
      <c r="DN580" s="4424">
        <f t="shared" si="2517"/>
        <v>372</v>
      </c>
      <c r="DO580" s="4187">
        <f t="shared" si="2518"/>
        <v>28</v>
      </c>
      <c r="DP580" s="4190">
        <f t="shared" si="2586"/>
        <v>0.93</v>
      </c>
      <c r="DQ580" s="5763">
        <v>400</v>
      </c>
      <c r="DR580" s="5764"/>
      <c r="DS580" s="4984">
        <v>34</v>
      </c>
      <c r="DT580" s="4984">
        <v>28</v>
      </c>
      <c r="DU580" s="4984">
        <f t="shared" si="2519"/>
        <v>6</v>
      </c>
      <c r="DV580" s="4985">
        <f t="shared" si="2645"/>
        <v>0.82352941176470584</v>
      </c>
      <c r="DW580" s="2683">
        <f t="shared" si="2520"/>
        <v>400</v>
      </c>
      <c r="DX580" s="4187">
        <f t="shared" si="2521"/>
        <v>0</v>
      </c>
      <c r="DY580" s="4190">
        <f t="shared" si="2588"/>
        <v>1</v>
      </c>
      <c r="DZ580" s="5735">
        <v>400</v>
      </c>
      <c r="EA580" s="5811"/>
      <c r="EB580" s="3304">
        <v>33</v>
      </c>
      <c r="EC580" s="1986">
        <v>34</v>
      </c>
      <c r="ED580" s="1911">
        <f t="shared" si="2634"/>
        <v>1</v>
      </c>
      <c r="EE580" s="1912">
        <v>0</v>
      </c>
      <c r="EF580" s="3300">
        <f t="shared" si="2522"/>
        <v>233</v>
      </c>
      <c r="EG580" s="1911">
        <f t="shared" si="2523"/>
        <v>167</v>
      </c>
      <c r="EH580" s="1912">
        <f t="shared" si="2613"/>
        <v>0.58250000000000002</v>
      </c>
      <c r="EI580" s="5790">
        <v>400</v>
      </c>
      <c r="EJ580" s="5791"/>
      <c r="EK580" s="1986">
        <v>33</v>
      </c>
      <c r="EL580" s="1986">
        <v>34</v>
      </c>
      <c r="EM580" s="1911">
        <f t="shared" si="2524"/>
        <v>-1</v>
      </c>
      <c r="EN580" s="1912">
        <v>0</v>
      </c>
      <c r="EO580" s="3341">
        <f t="shared" si="2525"/>
        <v>267</v>
      </c>
      <c r="EP580" s="1911">
        <f t="shared" si="2526"/>
        <v>133</v>
      </c>
      <c r="EQ580" s="1912">
        <f t="shared" si="2593"/>
        <v>0.66749999999999998</v>
      </c>
      <c r="ER580" s="5763">
        <v>400</v>
      </c>
      <c r="ES580" s="5764"/>
      <c r="ET580" s="3983">
        <v>34</v>
      </c>
      <c r="EU580" s="3983">
        <v>34</v>
      </c>
      <c r="EV580" s="1911">
        <f t="shared" si="2527"/>
        <v>0</v>
      </c>
      <c r="EW580" s="1912">
        <f t="shared" si="2646"/>
        <v>1</v>
      </c>
      <c r="EX580" s="3621">
        <f t="shared" si="2528"/>
        <v>301</v>
      </c>
      <c r="EY580" s="1911">
        <f t="shared" si="2529"/>
        <v>99</v>
      </c>
      <c r="EZ580" s="1912">
        <f t="shared" si="2595"/>
        <v>0.75249999999999995</v>
      </c>
      <c r="FA580" s="6786">
        <v>400</v>
      </c>
      <c r="FB580" s="6787"/>
      <c r="FC580" s="2499">
        <v>33</v>
      </c>
      <c r="FD580" s="2499">
        <v>14</v>
      </c>
      <c r="FE580" s="1911">
        <f t="shared" si="2635"/>
        <v>-19</v>
      </c>
      <c r="FF580" s="1912">
        <v>0</v>
      </c>
      <c r="FG580" s="2499">
        <f t="shared" si="2530"/>
        <v>14</v>
      </c>
      <c r="FH580" s="1911">
        <f t="shared" si="2531"/>
        <v>386</v>
      </c>
      <c r="FI580" s="1912">
        <f t="shared" si="2636"/>
        <v>3.5000000000000003E-2</v>
      </c>
      <c r="FJ580" s="6739">
        <v>400</v>
      </c>
      <c r="FK580" s="6739"/>
      <c r="FL580" s="2623">
        <v>33</v>
      </c>
      <c r="FM580" s="2623">
        <v>29</v>
      </c>
      <c r="FN580" s="1911">
        <f t="shared" si="2532"/>
        <v>4</v>
      </c>
      <c r="FO580" s="1912">
        <v>0</v>
      </c>
      <c r="FP580" s="2587">
        <f t="shared" si="2533"/>
        <v>43</v>
      </c>
      <c r="FQ580" s="1911">
        <f t="shared" si="2534"/>
        <v>357</v>
      </c>
      <c r="FR580" s="1912">
        <f t="shared" si="2637"/>
        <v>0.1075</v>
      </c>
      <c r="FS580" s="6786">
        <v>400</v>
      </c>
      <c r="FT580" s="6787"/>
      <c r="FU580" s="2499">
        <v>34</v>
      </c>
      <c r="FV580" s="2499">
        <v>156</v>
      </c>
      <c r="FW580" s="1911">
        <f t="shared" si="2535"/>
        <v>-122</v>
      </c>
      <c r="FX580" s="1912">
        <f t="shared" si="2638"/>
        <v>4.5882352941176467</v>
      </c>
      <c r="FY580" s="2587">
        <f t="shared" si="2536"/>
        <v>199</v>
      </c>
      <c r="FZ580" s="1911">
        <f t="shared" si="2537"/>
        <v>201</v>
      </c>
      <c r="GA580" s="1912">
        <f t="shared" si="2639"/>
        <v>0.4975</v>
      </c>
      <c r="GB580" s="3169">
        <f t="shared" si="2538"/>
        <v>8.500000000000002E-2</v>
      </c>
      <c r="GC580" s="2219">
        <v>0</v>
      </c>
      <c r="GD580" s="1895">
        <v>1</v>
      </c>
      <c r="GE580" s="2105" t="s">
        <v>295</v>
      </c>
      <c r="GF580" s="2105" t="s">
        <v>296</v>
      </c>
      <c r="GG580" s="2105" t="s">
        <v>29</v>
      </c>
      <c r="GH580" s="2105" t="s">
        <v>16</v>
      </c>
      <c r="GI580" s="2105" t="s">
        <v>16</v>
      </c>
      <c r="GJ580" s="2105" t="s">
        <v>20</v>
      </c>
      <c r="GK580" s="2105" t="s">
        <v>16</v>
      </c>
      <c r="GL580" s="2104">
        <v>4</v>
      </c>
      <c r="GM580" s="492" t="s">
        <v>1046</v>
      </c>
      <c r="GN580" s="487" t="s">
        <v>1047</v>
      </c>
      <c r="GO580" s="659">
        <v>400</v>
      </c>
      <c r="GP580" s="659">
        <v>100</v>
      </c>
      <c r="GQ580" s="2086">
        <v>0</v>
      </c>
      <c r="GR580" s="2086">
        <v>100</v>
      </c>
      <c r="GS580" s="1895">
        <v>0</v>
      </c>
      <c r="GT580" s="2086">
        <v>0</v>
      </c>
      <c r="GU580" s="2086">
        <v>400</v>
      </c>
      <c r="GV580" s="1895">
        <v>0</v>
      </c>
    </row>
    <row r="581" spans="1:204" ht="51" x14ac:dyDescent="0.25">
      <c r="B581" s="7145"/>
      <c r="C581" s="5685"/>
      <c r="D581" s="7164"/>
      <c r="E581" s="5685"/>
      <c r="F581" s="5707"/>
      <c r="G581" s="5707"/>
      <c r="H581" s="5707"/>
      <c r="I581" s="5707"/>
      <c r="J581" s="5707"/>
      <c r="K581" s="5707"/>
      <c r="L581" s="5707"/>
      <c r="M581" s="5707"/>
      <c r="N581" s="5698"/>
      <c r="O581" s="5707"/>
      <c r="P581" s="5698"/>
      <c r="Q581" s="5698"/>
      <c r="R581" s="5704"/>
      <c r="S581" s="5698"/>
      <c r="T581" s="5698"/>
      <c r="U581" s="7116"/>
      <c r="V581" s="5698"/>
      <c r="W581" s="5695"/>
      <c r="X581" s="5692"/>
      <c r="Y581" s="2104">
        <v>5</v>
      </c>
      <c r="Z581" s="5487" t="s">
        <v>1048</v>
      </c>
      <c r="AA581" s="5615" t="s">
        <v>1035</v>
      </c>
      <c r="AB581" s="511">
        <v>400</v>
      </c>
      <c r="AC581" s="659">
        <v>100</v>
      </c>
      <c r="AD581" s="660">
        <f t="shared" si="2640"/>
        <v>0.25</v>
      </c>
      <c r="AE581" s="659">
        <v>100</v>
      </c>
      <c r="AF581" s="660">
        <f t="shared" si="2641"/>
        <v>0.25</v>
      </c>
      <c r="AG581" s="659">
        <v>100</v>
      </c>
      <c r="AH581" s="660">
        <f t="shared" si="2642"/>
        <v>0.25</v>
      </c>
      <c r="AI581" s="659">
        <v>100</v>
      </c>
      <c r="AJ581" s="660">
        <f t="shared" si="2643"/>
        <v>0.25</v>
      </c>
      <c r="AK581" s="947">
        <f t="shared" si="2631"/>
        <v>1</v>
      </c>
      <c r="AL581" s="2325">
        <v>5</v>
      </c>
      <c r="AM581" s="959" t="str">
        <f>'[7]PbRM-01d (1)'!$C$30</f>
        <v xml:space="preserve">IMPARTIR CURSOS DE CAPACITACIÓN EN MATERIA DE PREVENCIÓN DEL DELITO A DIVERSOS SECTORES SOCIALES. </v>
      </c>
      <c r="AN581" s="959" t="s">
        <v>1835</v>
      </c>
      <c r="AO581" s="959" t="s">
        <v>1833</v>
      </c>
      <c r="AP581" s="959" t="s">
        <v>1836</v>
      </c>
      <c r="AQ581" s="974">
        <v>100</v>
      </c>
      <c r="AR581" s="959" t="s">
        <v>1834</v>
      </c>
      <c r="AS581" s="1018" t="s">
        <v>1579</v>
      </c>
      <c r="AT581" s="2275"/>
      <c r="AU581" s="90" t="s">
        <v>1026</v>
      </c>
      <c r="AV581" s="6426">
        <v>400</v>
      </c>
      <c r="AW581" s="6426"/>
      <c r="AX581" s="4357">
        <f t="shared" si="2498"/>
        <v>100</v>
      </c>
      <c r="AY581" s="4357">
        <f t="shared" si="2499"/>
        <v>99</v>
      </c>
      <c r="AZ581" s="4411">
        <f t="shared" si="2500"/>
        <v>1</v>
      </c>
      <c r="BA581" s="4546">
        <f t="shared" si="2501"/>
        <v>0.99</v>
      </c>
      <c r="BB581" s="4342">
        <f t="shared" si="2413"/>
        <v>401</v>
      </c>
      <c r="BC581" s="4104">
        <f t="shared" si="2502"/>
        <v>-1</v>
      </c>
      <c r="BD581" s="1982">
        <f t="shared" si="2503"/>
        <v>1.0024999999999999</v>
      </c>
      <c r="BE581" s="4954">
        <f t="shared" si="2504"/>
        <v>0</v>
      </c>
      <c r="BF581" s="6480">
        <v>400</v>
      </c>
      <c r="BG581" s="6480"/>
      <c r="BH581" s="3772">
        <f t="shared" si="2420"/>
        <v>100</v>
      </c>
      <c r="BI581" s="3772">
        <f t="shared" si="2505"/>
        <v>102</v>
      </c>
      <c r="BJ581" s="3111">
        <f t="shared" si="2506"/>
        <v>-2</v>
      </c>
      <c r="BK581" s="1982">
        <f t="shared" si="2507"/>
        <v>1.02</v>
      </c>
      <c r="BL581" s="4003">
        <f t="shared" si="2603"/>
        <v>302</v>
      </c>
      <c r="BM581" s="3122">
        <f t="shared" si="2508"/>
        <v>98</v>
      </c>
      <c r="BN581" s="1982">
        <f t="shared" si="2509"/>
        <v>0.755</v>
      </c>
      <c r="BO581" s="3708">
        <f t="shared" si="2510"/>
        <v>0</v>
      </c>
      <c r="BP581" s="3494"/>
      <c r="BQ581" s="6739">
        <v>400</v>
      </c>
      <c r="BR581" s="6739"/>
      <c r="BS581" s="2570">
        <f t="shared" si="2632"/>
        <v>100</v>
      </c>
      <c r="BT581" s="2570">
        <f t="shared" si="2632"/>
        <v>173</v>
      </c>
      <c r="BU581" s="2987">
        <f t="shared" si="2486"/>
        <v>-73</v>
      </c>
      <c r="BV581" s="1982">
        <f t="shared" si="2487"/>
        <v>1.73</v>
      </c>
      <c r="BW581" s="2292">
        <f t="shared" si="2488"/>
        <v>200</v>
      </c>
      <c r="BX581" s="2551">
        <f t="shared" si="2489"/>
        <v>200</v>
      </c>
      <c r="BY581" s="1982">
        <f t="shared" si="2490"/>
        <v>0.5</v>
      </c>
      <c r="BZ581" s="3151"/>
      <c r="CA581" s="6651">
        <v>400</v>
      </c>
      <c r="CB581" s="6651"/>
      <c r="CC581" s="1759">
        <v>100</v>
      </c>
      <c r="CD581" s="1759">
        <v>27</v>
      </c>
      <c r="CE581" s="2359">
        <f t="shared" si="2513"/>
        <v>73</v>
      </c>
      <c r="CF581" s="1982">
        <f t="shared" si="2644"/>
        <v>0.27</v>
      </c>
      <c r="CG581" s="2477">
        <f t="shared" si="2607"/>
        <v>27</v>
      </c>
      <c r="CH581" s="2387">
        <f t="shared" si="2514"/>
        <v>373</v>
      </c>
      <c r="CI581" s="1982">
        <f t="shared" si="2608"/>
        <v>6.7500000000000004E-2</v>
      </c>
      <c r="CJ581" s="2479"/>
      <c r="CK581" s="942"/>
      <c r="CL581" s="2479"/>
      <c r="CM581" s="1008"/>
      <c r="CN581" s="1729"/>
      <c r="CO581" s="1729"/>
      <c r="CP581" s="1729"/>
      <c r="CQ581" s="1729"/>
      <c r="CR581" s="1729"/>
      <c r="CS581" s="1729"/>
      <c r="CT581" s="1729"/>
      <c r="CU581" s="1729"/>
      <c r="CV581" s="1729"/>
      <c r="CW581" s="1729"/>
      <c r="CX581" s="1729"/>
      <c r="CY581" s="5735">
        <v>400</v>
      </c>
      <c r="CZ581" s="5811"/>
      <c r="DA581" s="5006">
        <v>33</v>
      </c>
      <c r="DB581" s="4627">
        <v>35</v>
      </c>
      <c r="DC581" s="4603">
        <f t="shared" si="2633"/>
        <v>2</v>
      </c>
      <c r="DD581" s="4604">
        <f>DB581/DA581</f>
        <v>1.0606060606060606</v>
      </c>
      <c r="DE581" s="4603">
        <f t="shared" ref="DE581:DE644" si="2647">SUM(DB581+BL581)</f>
        <v>337</v>
      </c>
      <c r="DF581" s="4187">
        <f t="shared" si="2515"/>
        <v>63</v>
      </c>
      <c r="DG581" s="4190">
        <f t="shared" si="2584"/>
        <v>0.84250000000000003</v>
      </c>
      <c r="DH581" s="5790">
        <v>400</v>
      </c>
      <c r="DI581" s="5791"/>
      <c r="DJ581" s="4879">
        <v>33</v>
      </c>
      <c r="DK581" s="4879">
        <v>35</v>
      </c>
      <c r="DL581" s="4979">
        <f t="shared" si="2516"/>
        <v>-2</v>
      </c>
      <c r="DM581" s="4980">
        <f>DK581/DJ581</f>
        <v>1.0606060606060606</v>
      </c>
      <c r="DN581" s="4424">
        <f t="shared" si="2517"/>
        <v>372</v>
      </c>
      <c r="DO581" s="4187">
        <f t="shared" si="2518"/>
        <v>28</v>
      </c>
      <c r="DP581" s="4190">
        <f t="shared" si="2586"/>
        <v>0.93</v>
      </c>
      <c r="DQ581" s="5763">
        <v>400</v>
      </c>
      <c r="DR581" s="5764"/>
      <c r="DS581" s="4984">
        <v>34</v>
      </c>
      <c r="DT581" s="4984">
        <v>29</v>
      </c>
      <c r="DU581" s="4984">
        <f t="shared" si="2519"/>
        <v>5</v>
      </c>
      <c r="DV581" s="4985">
        <f t="shared" si="2645"/>
        <v>0.8529411764705882</v>
      </c>
      <c r="DW581" s="2683">
        <f t="shared" si="2520"/>
        <v>401</v>
      </c>
      <c r="DX581" s="4187">
        <f t="shared" si="2521"/>
        <v>-1</v>
      </c>
      <c r="DY581" s="4190">
        <f t="shared" si="2588"/>
        <v>1.0024999999999999</v>
      </c>
      <c r="DZ581" s="5735">
        <v>400</v>
      </c>
      <c r="EA581" s="5811"/>
      <c r="EB581" s="3304">
        <v>33</v>
      </c>
      <c r="EC581" s="1986">
        <v>34</v>
      </c>
      <c r="ED581" s="1911">
        <f t="shared" si="2634"/>
        <v>1</v>
      </c>
      <c r="EE581" s="1912">
        <f>EC581/EB581</f>
        <v>1.0303030303030303</v>
      </c>
      <c r="EF581" s="3300">
        <f t="shared" si="2522"/>
        <v>234</v>
      </c>
      <c r="EG581" s="1911">
        <f t="shared" si="2523"/>
        <v>166</v>
      </c>
      <c r="EH581" s="1912">
        <f t="shared" si="2613"/>
        <v>0.58499999999999996</v>
      </c>
      <c r="EI581" s="5790">
        <v>400</v>
      </c>
      <c r="EJ581" s="5791"/>
      <c r="EK581" s="1986">
        <v>33</v>
      </c>
      <c r="EL581" s="1986">
        <v>34</v>
      </c>
      <c r="EM581" s="1911">
        <f t="shared" si="2524"/>
        <v>-1</v>
      </c>
      <c r="EN581" s="1912">
        <f>EL581/EK581</f>
        <v>1.0303030303030303</v>
      </c>
      <c r="EO581" s="3341">
        <f t="shared" si="2525"/>
        <v>268</v>
      </c>
      <c r="EP581" s="1911">
        <f t="shared" si="2526"/>
        <v>132</v>
      </c>
      <c r="EQ581" s="1912">
        <f t="shared" si="2593"/>
        <v>0.67</v>
      </c>
      <c r="ER581" s="5763">
        <v>400</v>
      </c>
      <c r="ES581" s="5764"/>
      <c r="ET581" s="3983">
        <v>34</v>
      </c>
      <c r="EU581" s="3983">
        <v>34</v>
      </c>
      <c r="EV581" s="1911">
        <f t="shared" si="2527"/>
        <v>0</v>
      </c>
      <c r="EW581" s="1912">
        <f t="shared" si="2646"/>
        <v>1</v>
      </c>
      <c r="EX581" s="3621">
        <f t="shared" si="2528"/>
        <v>302</v>
      </c>
      <c r="EY581" s="1911">
        <f t="shared" si="2529"/>
        <v>98</v>
      </c>
      <c r="EZ581" s="1912">
        <f t="shared" si="2595"/>
        <v>0.755</v>
      </c>
      <c r="FA581" s="6786">
        <v>400</v>
      </c>
      <c r="FB581" s="6787"/>
      <c r="FC581" s="2499">
        <v>33</v>
      </c>
      <c r="FD581" s="2499">
        <v>48</v>
      </c>
      <c r="FE581" s="1911">
        <f t="shared" si="2635"/>
        <v>15</v>
      </c>
      <c r="FF581" s="1912">
        <f>FD581/FC581</f>
        <v>1.4545454545454546</v>
      </c>
      <c r="FG581" s="2499">
        <f t="shared" si="2530"/>
        <v>75</v>
      </c>
      <c r="FH581" s="1911">
        <f t="shared" si="2531"/>
        <v>325</v>
      </c>
      <c r="FI581" s="1912">
        <f t="shared" si="2636"/>
        <v>0.1875</v>
      </c>
      <c r="FJ581" s="6739">
        <v>400</v>
      </c>
      <c r="FK581" s="6739"/>
      <c r="FL581" s="2623">
        <v>33</v>
      </c>
      <c r="FM581" s="2623">
        <v>55</v>
      </c>
      <c r="FN581" s="1911">
        <f t="shared" si="2532"/>
        <v>-22</v>
      </c>
      <c r="FO581" s="1912">
        <f>FM581/FL581</f>
        <v>1.6666666666666667</v>
      </c>
      <c r="FP581" s="2587">
        <f t="shared" si="2533"/>
        <v>130</v>
      </c>
      <c r="FQ581" s="1911">
        <f t="shared" si="2534"/>
        <v>270</v>
      </c>
      <c r="FR581" s="1912">
        <f t="shared" si="2637"/>
        <v>0.32500000000000001</v>
      </c>
      <c r="FS581" s="6786">
        <v>400</v>
      </c>
      <c r="FT581" s="6787"/>
      <c r="FU581" s="2499">
        <v>34</v>
      </c>
      <c r="FV581" s="2499">
        <v>70</v>
      </c>
      <c r="FW581" s="1911">
        <f t="shared" si="2535"/>
        <v>-36</v>
      </c>
      <c r="FX581" s="1912">
        <f t="shared" si="2638"/>
        <v>2.0588235294117645</v>
      </c>
      <c r="FY581" s="2587">
        <f t="shared" si="2536"/>
        <v>200</v>
      </c>
      <c r="FZ581" s="1911">
        <f t="shared" si="2537"/>
        <v>200</v>
      </c>
      <c r="GA581" s="1912">
        <f t="shared" si="2639"/>
        <v>0.5</v>
      </c>
      <c r="GB581" s="3169">
        <f t="shared" si="2538"/>
        <v>8.4999999999999964E-2</v>
      </c>
      <c r="GC581" s="2219">
        <v>0</v>
      </c>
      <c r="GD581" s="1895">
        <v>1</v>
      </c>
      <c r="GE581" s="2105" t="s">
        <v>295</v>
      </c>
      <c r="GF581" s="2105" t="s">
        <v>296</v>
      </c>
      <c r="GG581" s="2105" t="s">
        <v>29</v>
      </c>
      <c r="GH581" s="2105" t="s">
        <v>16</v>
      </c>
      <c r="GI581" s="2105" t="s">
        <v>16</v>
      </c>
      <c r="GJ581" s="2105" t="s">
        <v>20</v>
      </c>
      <c r="GK581" s="2105" t="s">
        <v>16</v>
      </c>
      <c r="GL581" s="2104">
        <v>5</v>
      </c>
      <c r="GM581" s="492" t="s">
        <v>1048</v>
      </c>
      <c r="GN581" s="487" t="s">
        <v>1035</v>
      </c>
      <c r="GO581" s="659">
        <v>400</v>
      </c>
      <c r="GP581" s="659">
        <v>100</v>
      </c>
      <c r="GQ581" s="2086">
        <v>27</v>
      </c>
      <c r="GR581" s="2086">
        <v>73</v>
      </c>
      <c r="GS581" s="1895">
        <v>0.27</v>
      </c>
      <c r="GT581" s="2086">
        <v>27</v>
      </c>
      <c r="GU581" s="2086">
        <v>373</v>
      </c>
      <c r="GV581" s="1895">
        <v>6.7500000000000004E-2</v>
      </c>
    </row>
    <row r="582" spans="1:204" ht="51" x14ac:dyDescent="0.25">
      <c r="B582" s="7145"/>
      <c r="C582" s="5685"/>
      <c r="D582" s="7164"/>
      <c r="E582" s="5685"/>
      <c r="F582" s="5707"/>
      <c r="G582" s="5707"/>
      <c r="H582" s="5707"/>
      <c r="I582" s="5707"/>
      <c r="J582" s="5707"/>
      <c r="K582" s="5707"/>
      <c r="L582" s="5707"/>
      <c r="M582" s="5707"/>
      <c r="N582" s="5698"/>
      <c r="O582" s="5707"/>
      <c r="P582" s="5698"/>
      <c r="Q582" s="5698"/>
      <c r="R582" s="5704"/>
      <c r="S582" s="5698"/>
      <c r="T582" s="5698"/>
      <c r="U582" s="7116"/>
      <c r="V582" s="5698"/>
      <c r="W582" s="5695"/>
      <c r="X582" s="5692"/>
      <c r="Y582" s="2104">
        <v>6</v>
      </c>
      <c r="Z582" s="5487" t="s">
        <v>1049</v>
      </c>
      <c r="AA582" s="5615" t="s">
        <v>1050</v>
      </c>
      <c r="AB582" s="511">
        <v>8</v>
      </c>
      <c r="AC582" s="659">
        <v>2</v>
      </c>
      <c r="AD582" s="660">
        <f t="shared" si="2640"/>
        <v>0.25</v>
      </c>
      <c r="AE582" s="659">
        <v>2</v>
      </c>
      <c r="AF582" s="660">
        <f t="shared" si="2641"/>
        <v>0.25</v>
      </c>
      <c r="AG582" s="659">
        <v>2</v>
      </c>
      <c r="AH582" s="660">
        <f t="shared" si="2642"/>
        <v>0.25</v>
      </c>
      <c r="AI582" s="659">
        <v>2</v>
      </c>
      <c r="AJ582" s="660">
        <f t="shared" si="2643"/>
        <v>0.25</v>
      </c>
      <c r="AK582" s="947">
        <f t="shared" si="2631"/>
        <v>1</v>
      </c>
      <c r="AL582" s="2325">
        <v>6</v>
      </c>
      <c r="AM582" s="970" t="str">
        <f>'[7]PbRM-01d (1)'!$C$31</f>
        <v xml:space="preserve">REALIZAR FOROS COMUNITARIOS DE JUSTICIA CIVICA, BANDO MUNICIPAL Y PREVENCION DEL DELITO. </v>
      </c>
      <c r="AN582" s="970" t="s">
        <v>1838</v>
      </c>
      <c r="AO582" s="970" t="s">
        <v>1837</v>
      </c>
      <c r="AP582" s="970" t="s">
        <v>1839</v>
      </c>
      <c r="AQ582" s="974">
        <v>100</v>
      </c>
      <c r="AR582" s="970" t="s">
        <v>1050</v>
      </c>
      <c r="AS582" s="1018" t="s">
        <v>1579</v>
      </c>
      <c r="AT582" s="2275"/>
      <c r="AU582" s="90" t="s">
        <v>1026</v>
      </c>
      <c r="AV582" s="6426">
        <v>8</v>
      </c>
      <c r="AW582" s="6426"/>
      <c r="AX582" s="4357">
        <f t="shared" si="2498"/>
        <v>2</v>
      </c>
      <c r="AY582" s="4357">
        <f t="shared" si="2499"/>
        <v>0</v>
      </c>
      <c r="AZ582" s="4411">
        <f t="shared" si="2500"/>
        <v>2</v>
      </c>
      <c r="BA582" s="4546">
        <f t="shared" si="2501"/>
        <v>0</v>
      </c>
      <c r="BB582" s="4342">
        <f t="shared" si="2413"/>
        <v>8</v>
      </c>
      <c r="BC582" s="4104">
        <f t="shared" si="2502"/>
        <v>0</v>
      </c>
      <c r="BD582" s="1982">
        <f t="shared" si="2503"/>
        <v>1</v>
      </c>
      <c r="BE582" s="4954">
        <f t="shared" si="2504"/>
        <v>0</v>
      </c>
      <c r="BF582" s="6480">
        <v>8</v>
      </c>
      <c r="BG582" s="6480"/>
      <c r="BH582" s="3772">
        <f t="shared" si="2420"/>
        <v>2</v>
      </c>
      <c r="BI582" s="3772">
        <f t="shared" si="2505"/>
        <v>0</v>
      </c>
      <c r="BJ582" s="3111">
        <f t="shared" si="2506"/>
        <v>2</v>
      </c>
      <c r="BK582" s="1982">
        <f t="shared" si="2507"/>
        <v>0</v>
      </c>
      <c r="BL582" s="4003">
        <f t="shared" si="2603"/>
        <v>8</v>
      </c>
      <c r="BM582" s="3122">
        <f t="shared" si="2508"/>
        <v>0</v>
      </c>
      <c r="BN582" s="1982">
        <f t="shared" si="2509"/>
        <v>1</v>
      </c>
      <c r="BO582" s="3708">
        <f t="shared" si="2510"/>
        <v>0</v>
      </c>
      <c r="BP582" s="3494"/>
      <c r="BQ582" s="6739">
        <v>8</v>
      </c>
      <c r="BR582" s="6739"/>
      <c r="BS582" s="2570">
        <f t="shared" si="2632"/>
        <v>2</v>
      </c>
      <c r="BT582" s="2570">
        <f t="shared" si="2632"/>
        <v>5</v>
      </c>
      <c r="BU582" s="2987">
        <f t="shared" si="2486"/>
        <v>-3</v>
      </c>
      <c r="BV582" s="1982">
        <f t="shared" si="2487"/>
        <v>2.5</v>
      </c>
      <c r="BW582" s="2292">
        <f t="shared" si="2488"/>
        <v>8</v>
      </c>
      <c r="BX582" s="2551">
        <f t="shared" si="2489"/>
        <v>0</v>
      </c>
      <c r="BY582" s="1982">
        <f t="shared" si="2490"/>
        <v>1</v>
      </c>
      <c r="BZ582" s="3151"/>
      <c r="CA582" s="6651">
        <v>8</v>
      </c>
      <c r="CB582" s="6651"/>
      <c r="CC582" s="1759">
        <v>2</v>
      </c>
      <c r="CD582" s="1759">
        <v>3</v>
      </c>
      <c r="CE582" s="2359">
        <f t="shared" si="2513"/>
        <v>-1</v>
      </c>
      <c r="CF582" s="1982">
        <f t="shared" si="2644"/>
        <v>1.5</v>
      </c>
      <c r="CG582" s="2477">
        <f t="shared" si="2607"/>
        <v>3</v>
      </c>
      <c r="CH582" s="2387">
        <f t="shared" si="2514"/>
        <v>5</v>
      </c>
      <c r="CI582" s="1982">
        <f t="shared" si="2608"/>
        <v>0.375</v>
      </c>
      <c r="CJ582" s="942"/>
      <c r="CK582" s="942"/>
      <c r="CL582" s="987"/>
      <c r="CM582" s="1008"/>
      <c r="CN582" s="1729"/>
      <c r="CO582" s="1729"/>
      <c r="CP582" s="1729"/>
      <c r="CQ582" s="1729"/>
      <c r="CR582" s="1729"/>
      <c r="CS582" s="1729"/>
      <c r="CT582" s="1729"/>
      <c r="CU582" s="1729"/>
      <c r="CV582" s="1729"/>
      <c r="CW582" s="1729"/>
      <c r="CX582" s="1729"/>
      <c r="CY582" s="5735">
        <v>8</v>
      </c>
      <c r="CZ582" s="5811"/>
      <c r="DA582" s="5006">
        <v>1</v>
      </c>
      <c r="DB582" s="4627">
        <v>0</v>
      </c>
      <c r="DC582" s="4603">
        <f t="shared" si="2633"/>
        <v>-1</v>
      </c>
      <c r="DD582" s="4604">
        <v>0</v>
      </c>
      <c r="DE582" s="4603">
        <f t="shared" si="2647"/>
        <v>8</v>
      </c>
      <c r="DF582" s="4187">
        <f t="shared" si="2515"/>
        <v>0</v>
      </c>
      <c r="DG582" s="4190">
        <f t="shared" si="2584"/>
        <v>1</v>
      </c>
      <c r="DH582" s="5790">
        <v>8</v>
      </c>
      <c r="DI582" s="5791"/>
      <c r="DJ582" s="4879">
        <v>1</v>
      </c>
      <c r="DK582" s="4879">
        <v>0</v>
      </c>
      <c r="DL582" s="4979">
        <f t="shared" si="2516"/>
        <v>1</v>
      </c>
      <c r="DM582" s="4980">
        <v>0</v>
      </c>
      <c r="DN582" s="4424">
        <f t="shared" si="2517"/>
        <v>8</v>
      </c>
      <c r="DO582" s="4187">
        <f t="shared" si="2518"/>
        <v>0</v>
      </c>
      <c r="DP582" s="4190">
        <f t="shared" si="2586"/>
        <v>1</v>
      </c>
      <c r="DQ582" s="5763">
        <v>8</v>
      </c>
      <c r="DR582" s="5764"/>
      <c r="DS582" s="4984">
        <v>0</v>
      </c>
      <c r="DT582" s="4984">
        <v>0</v>
      </c>
      <c r="DU582" s="4984">
        <f t="shared" si="2519"/>
        <v>0</v>
      </c>
      <c r="DV582" s="4985" t="e">
        <f t="shared" si="2645"/>
        <v>#DIV/0!</v>
      </c>
      <c r="DW582" s="2683">
        <f t="shared" si="2520"/>
        <v>8</v>
      </c>
      <c r="DX582" s="4187">
        <f t="shared" si="2521"/>
        <v>0</v>
      </c>
      <c r="DY582" s="4190">
        <f t="shared" si="2588"/>
        <v>1</v>
      </c>
      <c r="DZ582" s="5735">
        <v>8</v>
      </c>
      <c r="EA582" s="5811"/>
      <c r="EB582" s="3304">
        <v>0</v>
      </c>
      <c r="EC582" s="1986">
        <v>0</v>
      </c>
      <c r="ED582" s="1911">
        <f t="shared" si="2634"/>
        <v>0</v>
      </c>
      <c r="EE582" s="1912">
        <v>0</v>
      </c>
      <c r="EF582" s="3300">
        <f t="shared" si="2522"/>
        <v>8</v>
      </c>
      <c r="EG582" s="1911">
        <f t="shared" si="2523"/>
        <v>0</v>
      </c>
      <c r="EH582" s="1912">
        <f t="shared" si="2613"/>
        <v>1</v>
      </c>
      <c r="EI582" s="5790">
        <v>8</v>
      </c>
      <c r="EJ582" s="5791"/>
      <c r="EK582" s="1986">
        <v>0</v>
      </c>
      <c r="EL582" s="1986">
        <v>0</v>
      </c>
      <c r="EM582" s="1911">
        <f t="shared" si="2524"/>
        <v>0</v>
      </c>
      <c r="EN582" s="1912">
        <v>0</v>
      </c>
      <c r="EO582" s="3341">
        <f t="shared" si="2525"/>
        <v>8</v>
      </c>
      <c r="EP582" s="1911">
        <f t="shared" si="2526"/>
        <v>0</v>
      </c>
      <c r="EQ582" s="1912">
        <f t="shared" si="2593"/>
        <v>1</v>
      </c>
      <c r="ER582" s="5763">
        <v>8</v>
      </c>
      <c r="ES582" s="5764"/>
      <c r="ET582" s="3983">
        <v>2</v>
      </c>
      <c r="EU582" s="3983">
        <v>0</v>
      </c>
      <c r="EV582" s="1911">
        <f t="shared" si="2527"/>
        <v>2</v>
      </c>
      <c r="EW582" s="1912">
        <f t="shared" si="2646"/>
        <v>0</v>
      </c>
      <c r="EX582" s="3621">
        <f t="shared" si="2528"/>
        <v>8</v>
      </c>
      <c r="EY582" s="1911">
        <f t="shared" si="2529"/>
        <v>0</v>
      </c>
      <c r="EZ582" s="1912">
        <f t="shared" si="2595"/>
        <v>1</v>
      </c>
      <c r="FA582" s="6786">
        <v>8</v>
      </c>
      <c r="FB582" s="6787"/>
      <c r="FC582" s="2499">
        <v>1</v>
      </c>
      <c r="FD582" s="2499">
        <v>3</v>
      </c>
      <c r="FE582" s="1911">
        <f t="shared" si="2635"/>
        <v>2</v>
      </c>
      <c r="FF582" s="1912">
        <v>0</v>
      </c>
      <c r="FG582" s="2499">
        <f t="shared" si="2530"/>
        <v>6</v>
      </c>
      <c r="FH582" s="1911">
        <f t="shared" si="2531"/>
        <v>2</v>
      </c>
      <c r="FI582" s="1912">
        <f t="shared" si="2636"/>
        <v>0.75</v>
      </c>
      <c r="FJ582" s="6739">
        <v>8</v>
      </c>
      <c r="FK582" s="6739"/>
      <c r="FL582" s="2623">
        <v>1</v>
      </c>
      <c r="FM582" s="2623">
        <v>1</v>
      </c>
      <c r="FN582" s="1911">
        <f t="shared" si="2532"/>
        <v>0</v>
      </c>
      <c r="FO582" s="1912">
        <v>0</v>
      </c>
      <c r="FP582" s="2587">
        <f t="shared" si="2533"/>
        <v>7</v>
      </c>
      <c r="FQ582" s="1911">
        <f t="shared" si="2534"/>
        <v>1</v>
      </c>
      <c r="FR582" s="1912">
        <f t="shared" si="2637"/>
        <v>0.875</v>
      </c>
      <c r="FS582" s="6786">
        <v>8</v>
      </c>
      <c r="FT582" s="6787"/>
      <c r="FU582" s="2499">
        <v>0</v>
      </c>
      <c r="FV582" s="2499">
        <v>1</v>
      </c>
      <c r="FW582" s="1911">
        <f t="shared" si="2535"/>
        <v>-1</v>
      </c>
      <c r="FX582" s="1912" t="e">
        <f t="shared" si="2638"/>
        <v>#DIV/0!</v>
      </c>
      <c r="FY582" s="2587">
        <f t="shared" si="2536"/>
        <v>8</v>
      </c>
      <c r="FZ582" s="1911">
        <f t="shared" si="2537"/>
        <v>0</v>
      </c>
      <c r="GA582" s="1912">
        <f t="shared" si="2639"/>
        <v>1</v>
      </c>
      <c r="GB582" s="3169">
        <f t="shared" si="2538"/>
        <v>0</v>
      </c>
      <c r="GC582" s="2219">
        <v>0</v>
      </c>
      <c r="GD582" s="1895">
        <v>1</v>
      </c>
      <c r="GE582" s="2105" t="s">
        <v>295</v>
      </c>
      <c r="GF582" s="2105" t="s">
        <v>296</v>
      </c>
      <c r="GG582" s="2105" t="s">
        <v>29</v>
      </c>
      <c r="GH582" s="2105" t="s">
        <v>16</v>
      </c>
      <c r="GI582" s="2105" t="s">
        <v>16</v>
      </c>
      <c r="GJ582" s="2105" t="s">
        <v>20</v>
      </c>
      <c r="GK582" s="2105" t="s">
        <v>16</v>
      </c>
      <c r="GL582" s="2104">
        <v>6</v>
      </c>
      <c r="GM582" s="492" t="s">
        <v>1049</v>
      </c>
      <c r="GN582" s="487" t="s">
        <v>1050</v>
      </c>
      <c r="GO582" s="659">
        <v>8</v>
      </c>
      <c r="GP582" s="659">
        <v>2</v>
      </c>
      <c r="GQ582" s="2086">
        <v>3</v>
      </c>
      <c r="GR582" s="2086">
        <v>-1</v>
      </c>
      <c r="GS582" s="1895">
        <v>1.5</v>
      </c>
      <c r="GT582" s="2086">
        <v>3</v>
      </c>
      <c r="GU582" s="2086">
        <v>5</v>
      </c>
      <c r="GV582" s="1895">
        <v>0.375</v>
      </c>
    </row>
    <row r="583" spans="1:204" ht="38.25" x14ac:dyDescent="0.25">
      <c r="B583" s="7145"/>
      <c r="C583" s="5685"/>
      <c r="D583" s="7164"/>
      <c r="E583" s="5685"/>
      <c r="F583" s="5707"/>
      <c r="G583" s="5707"/>
      <c r="H583" s="5707"/>
      <c r="I583" s="5707"/>
      <c r="J583" s="5707"/>
      <c r="K583" s="5707"/>
      <c r="L583" s="5707"/>
      <c r="M583" s="5707"/>
      <c r="N583" s="5698"/>
      <c r="O583" s="5707"/>
      <c r="P583" s="5698"/>
      <c r="Q583" s="5698"/>
      <c r="R583" s="5704"/>
      <c r="S583" s="5698"/>
      <c r="T583" s="5698"/>
      <c r="U583" s="7116"/>
      <c r="V583" s="5698"/>
      <c r="W583" s="5695"/>
      <c r="X583" s="5692"/>
      <c r="Y583" s="2104">
        <v>7</v>
      </c>
      <c r="Z583" s="5487" t="s">
        <v>1051</v>
      </c>
      <c r="AA583" s="5615" t="s">
        <v>932</v>
      </c>
      <c r="AB583" s="511">
        <v>1</v>
      </c>
      <c r="AC583" s="659">
        <v>0</v>
      </c>
      <c r="AD583" s="660">
        <f t="shared" si="2640"/>
        <v>0</v>
      </c>
      <c r="AE583" s="659">
        <v>0</v>
      </c>
      <c r="AF583" s="660">
        <f t="shared" si="2641"/>
        <v>0</v>
      </c>
      <c r="AG583" s="659">
        <v>1</v>
      </c>
      <c r="AH583" s="660">
        <f t="shared" si="2642"/>
        <v>1</v>
      </c>
      <c r="AI583" s="659">
        <v>0</v>
      </c>
      <c r="AJ583" s="660">
        <f t="shared" si="2643"/>
        <v>0</v>
      </c>
      <c r="AK583" s="947">
        <f t="shared" si="2631"/>
        <v>1</v>
      </c>
      <c r="AL583" s="2325">
        <v>7</v>
      </c>
      <c r="AM583" s="970" t="str">
        <f>'[7]PbRM-01d (1)'!$C$32</f>
        <v xml:space="preserve">REALIZAR CONFERENCIA MAGNA DE  PREVENCION DE DELITO. </v>
      </c>
      <c r="AN583" s="970" t="s">
        <v>1840</v>
      </c>
      <c r="AO583" s="970" t="s">
        <v>1824</v>
      </c>
      <c r="AP583" s="970" t="s">
        <v>1841</v>
      </c>
      <c r="AQ583" s="974">
        <v>100</v>
      </c>
      <c r="AR583" s="970" t="s">
        <v>932</v>
      </c>
      <c r="AS583" s="1018" t="s">
        <v>1579</v>
      </c>
      <c r="AT583" s="2275"/>
      <c r="AU583" s="90" t="s">
        <v>1026</v>
      </c>
      <c r="AV583" s="6426">
        <v>1</v>
      </c>
      <c r="AW583" s="6426"/>
      <c r="AX583" s="4357">
        <f t="shared" si="2498"/>
        <v>0</v>
      </c>
      <c r="AY583" s="4357">
        <f t="shared" si="2499"/>
        <v>1</v>
      </c>
      <c r="AZ583" s="4411">
        <f t="shared" si="2500"/>
        <v>-1</v>
      </c>
      <c r="BA583" s="4546" t="e">
        <f t="shared" si="2501"/>
        <v>#DIV/0!</v>
      </c>
      <c r="BB583" s="4342">
        <f t="shared" si="2413"/>
        <v>1</v>
      </c>
      <c r="BC583" s="4104">
        <f t="shared" si="2502"/>
        <v>0</v>
      </c>
      <c r="BD583" s="1982">
        <f t="shared" si="2503"/>
        <v>1</v>
      </c>
      <c r="BE583" s="4954">
        <f t="shared" si="2504"/>
        <v>0</v>
      </c>
      <c r="BF583" s="6480">
        <v>1</v>
      </c>
      <c r="BG583" s="6480"/>
      <c r="BH583" s="3772">
        <f t="shared" si="2420"/>
        <v>1</v>
      </c>
      <c r="BI583" s="3772">
        <f t="shared" si="2505"/>
        <v>0</v>
      </c>
      <c r="BJ583" s="3111">
        <f t="shared" si="2506"/>
        <v>1</v>
      </c>
      <c r="BK583" s="1982">
        <f t="shared" si="2507"/>
        <v>0</v>
      </c>
      <c r="BL583" s="4003">
        <f t="shared" si="2603"/>
        <v>0</v>
      </c>
      <c r="BM583" s="3122">
        <f t="shared" si="2508"/>
        <v>1</v>
      </c>
      <c r="BN583" s="1982">
        <f t="shared" si="2509"/>
        <v>0</v>
      </c>
      <c r="BO583" s="3708">
        <f t="shared" si="2510"/>
        <v>0</v>
      </c>
      <c r="BP583" s="3494"/>
      <c r="BQ583" s="6739">
        <v>1</v>
      </c>
      <c r="BR583" s="6739"/>
      <c r="BS583" s="2570">
        <f t="shared" si="2632"/>
        <v>0</v>
      </c>
      <c r="BT583" s="2570">
        <f t="shared" si="2632"/>
        <v>0</v>
      </c>
      <c r="BU583" s="2987">
        <f t="shared" si="2486"/>
        <v>0</v>
      </c>
      <c r="BV583" s="1982" t="e">
        <f t="shared" si="2487"/>
        <v>#DIV/0!</v>
      </c>
      <c r="BW583" s="2292">
        <f t="shared" si="2488"/>
        <v>0</v>
      </c>
      <c r="BX583" s="2551">
        <f t="shared" si="2489"/>
        <v>1</v>
      </c>
      <c r="BY583" s="1982">
        <f t="shared" si="2490"/>
        <v>0</v>
      </c>
      <c r="BZ583" s="3151"/>
      <c r="CA583" s="6651">
        <v>1</v>
      </c>
      <c r="CB583" s="6651"/>
      <c r="CC583" s="1759">
        <v>0</v>
      </c>
      <c r="CD583" s="1759">
        <v>0</v>
      </c>
      <c r="CE583" s="2359">
        <f t="shared" si="2513"/>
        <v>0</v>
      </c>
      <c r="CF583" s="1982">
        <v>0</v>
      </c>
      <c r="CG583" s="2477">
        <f t="shared" si="2607"/>
        <v>0</v>
      </c>
      <c r="CH583" s="2387">
        <f t="shared" si="2514"/>
        <v>1</v>
      </c>
      <c r="CI583" s="1982">
        <f t="shared" si="2608"/>
        <v>0</v>
      </c>
      <c r="CJ583" s="942"/>
      <c r="CK583" s="942"/>
      <c r="CL583" s="987"/>
      <c r="CM583" s="1008"/>
      <c r="CN583" s="1729"/>
      <c r="CO583" s="1729"/>
      <c r="CP583" s="1729"/>
      <c r="CQ583" s="1729"/>
      <c r="CR583" s="1729"/>
      <c r="CS583" s="1729"/>
      <c r="CT583" s="1729"/>
      <c r="CU583" s="1729"/>
      <c r="CV583" s="1729"/>
      <c r="CW583" s="1729"/>
      <c r="CX583" s="1729"/>
      <c r="CY583" s="5735">
        <v>1</v>
      </c>
      <c r="CZ583" s="5811"/>
      <c r="DA583" s="5006">
        <v>0</v>
      </c>
      <c r="DB583" s="4627">
        <v>1</v>
      </c>
      <c r="DC583" s="4603">
        <f t="shared" si="2633"/>
        <v>1</v>
      </c>
      <c r="DD583" s="4604">
        <v>0</v>
      </c>
      <c r="DE583" s="4603">
        <f t="shared" si="2647"/>
        <v>1</v>
      </c>
      <c r="DF583" s="4187">
        <f t="shared" si="2515"/>
        <v>0</v>
      </c>
      <c r="DG583" s="4190">
        <f t="shared" si="2584"/>
        <v>1</v>
      </c>
      <c r="DH583" s="5790">
        <v>1</v>
      </c>
      <c r="DI583" s="5791"/>
      <c r="DJ583" s="4879">
        <v>0</v>
      </c>
      <c r="DK583" s="4879">
        <v>0</v>
      </c>
      <c r="DL583" s="4979">
        <f t="shared" si="2516"/>
        <v>0</v>
      </c>
      <c r="DM583" s="4980">
        <v>0</v>
      </c>
      <c r="DN583" s="4424">
        <f t="shared" si="2517"/>
        <v>1</v>
      </c>
      <c r="DO583" s="4187">
        <f t="shared" si="2518"/>
        <v>0</v>
      </c>
      <c r="DP583" s="4190">
        <f t="shared" si="2586"/>
        <v>1</v>
      </c>
      <c r="DQ583" s="5763">
        <v>1</v>
      </c>
      <c r="DR583" s="5764"/>
      <c r="DS583" s="4984">
        <v>0</v>
      </c>
      <c r="DT583" s="4984">
        <v>0</v>
      </c>
      <c r="DU583" s="4984">
        <f t="shared" si="2519"/>
        <v>0</v>
      </c>
      <c r="DV583" s="4985">
        <v>0</v>
      </c>
      <c r="DW583" s="2683">
        <f t="shared" si="2520"/>
        <v>1</v>
      </c>
      <c r="DX583" s="4187">
        <f t="shared" si="2521"/>
        <v>0</v>
      </c>
      <c r="DY583" s="4190">
        <f t="shared" si="2588"/>
        <v>1</v>
      </c>
      <c r="DZ583" s="5735">
        <v>1</v>
      </c>
      <c r="EA583" s="5811"/>
      <c r="EB583" s="3304">
        <v>0</v>
      </c>
      <c r="EC583" s="1986">
        <v>0</v>
      </c>
      <c r="ED583" s="1911">
        <f t="shared" si="2634"/>
        <v>0</v>
      </c>
      <c r="EE583" s="1912">
        <v>0</v>
      </c>
      <c r="EF583" s="3300">
        <f t="shared" si="2522"/>
        <v>0</v>
      </c>
      <c r="EG583" s="1911">
        <f t="shared" si="2523"/>
        <v>1</v>
      </c>
      <c r="EH583" s="1912">
        <f t="shared" si="2613"/>
        <v>0</v>
      </c>
      <c r="EI583" s="5790">
        <v>1</v>
      </c>
      <c r="EJ583" s="5791"/>
      <c r="EK583" s="1986">
        <v>0</v>
      </c>
      <c r="EL583" s="1986">
        <v>0</v>
      </c>
      <c r="EM583" s="1911">
        <f t="shared" si="2524"/>
        <v>0</v>
      </c>
      <c r="EN583" s="1912">
        <v>0</v>
      </c>
      <c r="EO583" s="3341">
        <f t="shared" si="2525"/>
        <v>0</v>
      </c>
      <c r="EP583" s="1911">
        <f t="shared" si="2526"/>
        <v>1</v>
      </c>
      <c r="EQ583" s="1912">
        <f t="shared" si="2593"/>
        <v>0</v>
      </c>
      <c r="ER583" s="5763">
        <v>1</v>
      </c>
      <c r="ES583" s="5764"/>
      <c r="ET583" s="3983">
        <v>1</v>
      </c>
      <c r="EU583" s="3983">
        <v>0</v>
      </c>
      <c r="EV583" s="1911">
        <f t="shared" si="2527"/>
        <v>1</v>
      </c>
      <c r="EW583" s="1912">
        <v>0</v>
      </c>
      <c r="EX583" s="3621">
        <f t="shared" si="2528"/>
        <v>0</v>
      </c>
      <c r="EY583" s="1911">
        <f t="shared" si="2529"/>
        <v>1</v>
      </c>
      <c r="EZ583" s="1912">
        <f t="shared" si="2595"/>
        <v>0</v>
      </c>
      <c r="FA583" s="6786">
        <v>1</v>
      </c>
      <c r="FB583" s="6787"/>
      <c r="FC583" s="2499">
        <v>0</v>
      </c>
      <c r="FD583" s="2499">
        <v>0</v>
      </c>
      <c r="FE583" s="1911">
        <f t="shared" si="2635"/>
        <v>0</v>
      </c>
      <c r="FF583" s="1912">
        <v>0</v>
      </c>
      <c r="FG583" s="2499">
        <f t="shared" si="2530"/>
        <v>0</v>
      </c>
      <c r="FH583" s="1911">
        <f t="shared" si="2531"/>
        <v>1</v>
      </c>
      <c r="FI583" s="1912">
        <f t="shared" si="2636"/>
        <v>0</v>
      </c>
      <c r="FJ583" s="6739">
        <v>1</v>
      </c>
      <c r="FK583" s="6739"/>
      <c r="FL583" s="2623">
        <v>0</v>
      </c>
      <c r="FM583" s="2623">
        <v>0</v>
      </c>
      <c r="FN583" s="1911">
        <f t="shared" si="2532"/>
        <v>0</v>
      </c>
      <c r="FO583" s="1912">
        <v>0</v>
      </c>
      <c r="FP583" s="2587">
        <f t="shared" si="2533"/>
        <v>0</v>
      </c>
      <c r="FQ583" s="1911">
        <f t="shared" si="2534"/>
        <v>1</v>
      </c>
      <c r="FR583" s="1912">
        <f t="shared" si="2637"/>
        <v>0</v>
      </c>
      <c r="FS583" s="6786">
        <v>1</v>
      </c>
      <c r="FT583" s="6787"/>
      <c r="FU583" s="2499">
        <v>0</v>
      </c>
      <c r="FV583" s="2499">
        <v>0</v>
      </c>
      <c r="FW583" s="1911">
        <f t="shared" si="2535"/>
        <v>0</v>
      </c>
      <c r="FX583" s="1912">
        <v>0</v>
      </c>
      <c r="FY583" s="2587">
        <f t="shared" si="2536"/>
        <v>0</v>
      </c>
      <c r="FZ583" s="1911">
        <f t="shared" si="2537"/>
        <v>1</v>
      </c>
      <c r="GA583" s="1912">
        <f t="shared" si="2639"/>
        <v>0</v>
      </c>
      <c r="GB583" s="3169">
        <f t="shared" si="2538"/>
        <v>0</v>
      </c>
      <c r="GC583" s="2219">
        <v>0</v>
      </c>
      <c r="GD583" s="1895">
        <v>1</v>
      </c>
      <c r="GE583" s="2105" t="s">
        <v>295</v>
      </c>
      <c r="GF583" s="2105" t="s">
        <v>296</v>
      </c>
      <c r="GG583" s="2105" t="s">
        <v>29</v>
      </c>
      <c r="GH583" s="2105" t="s">
        <v>16</v>
      </c>
      <c r="GI583" s="2105" t="s">
        <v>16</v>
      </c>
      <c r="GJ583" s="2105" t="s">
        <v>20</v>
      </c>
      <c r="GK583" s="2105" t="s">
        <v>16</v>
      </c>
      <c r="GL583" s="2104">
        <v>7</v>
      </c>
      <c r="GM583" s="492" t="s">
        <v>1051</v>
      </c>
      <c r="GN583" s="487" t="s">
        <v>932</v>
      </c>
      <c r="GO583" s="659">
        <v>1</v>
      </c>
      <c r="GP583" s="659">
        <v>0</v>
      </c>
      <c r="GQ583" s="2086">
        <v>0</v>
      </c>
      <c r="GR583" s="2086">
        <v>0</v>
      </c>
      <c r="GS583" s="1895">
        <v>0</v>
      </c>
      <c r="GT583" s="2086">
        <v>0</v>
      </c>
      <c r="GU583" s="2086">
        <v>1</v>
      </c>
      <c r="GV583" s="1895">
        <v>0</v>
      </c>
    </row>
    <row r="584" spans="1:204" ht="23.25" customHeight="1" x14ac:dyDescent="0.25">
      <c r="B584" s="7145"/>
      <c r="C584" s="5685"/>
      <c r="D584" s="7164"/>
      <c r="E584" s="5685"/>
      <c r="F584" s="5707"/>
      <c r="G584" s="5707"/>
      <c r="H584" s="5707"/>
      <c r="I584" s="5707"/>
      <c r="J584" s="5707"/>
      <c r="K584" s="5707"/>
      <c r="L584" s="5707"/>
      <c r="M584" s="5707"/>
      <c r="N584" s="5698"/>
      <c r="O584" s="5707"/>
      <c r="P584" s="5698"/>
      <c r="Q584" s="5698"/>
      <c r="R584" s="5704"/>
      <c r="S584" s="5698"/>
      <c r="T584" s="5698"/>
      <c r="U584" s="7116"/>
      <c r="V584" s="5698"/>
      <c r="W584" s="5695"/>
      <c r="X584" s="5692"/>
      <c r="Y584" s="2104">
        <v>8</v>
      </c>
      <c r="Z584" s="5487" t="s">
        <v>1052</v>
      </c>
      <c r="AA584" s="5616" t="s">
        <v>1053</v>
      </c>
      <c r="AB584" s="516">
        <v>40</v>
      </c>
      <c r="AC584" s="661">
        <v>10</v>
      </c>
      <c r="AD584" s="662">
        <f t="shared" si="2640"/>
        <v>0.25</v>
      </c>
      <c r="AE584" s="661">
        <v>10</v>
      </c>
      <c r="AF584" s="662">
        <f t="shared" si="2641"/>
        <v>0.25</v>
      </c>
      <c r="AG584" s="659">
        <v>10</v>
      </c>
      <c r="AH584" s="663">
        <f t="shared" si="2642"/>
        <v>0.25</v>
      </c>
      <c r="AI584" s="664">
        <v>10</v>
      </c>
      <c r="AJ584" s="663">
        <f t="shared" si="2643"/>
        <v>0.25</v>
      </c>
      <c r="AK584" s="947">
        <f t="shared" si="2631"/>
        <v>1</v>
      </c>
      <c r="AL584" s="2325">
        <v>8</v>
      </c>
      <c r="AM584" s="970" t="str">
        <f>'[7]PbRM-01d (1)'!$C$33</f>
        <v>REALIZAR  JORNADAS DE PREVENCION DEL DELITO</v>
      </c>
      <c r="AN584" s="970" t="s">
        <v>1843</v>
      </c>
      <c r="AO584" s="970" t="s">
        <v>1842</v>
      </c>
      <c r="AP584" s="970" t="s">
        <v>1844</v>
      </c>
      <c r="AQ584" s="974">
        <v>100</v>
      </c>
      <c r="AR584" s="970" t="s">
        <v>1053</v>
      </c>
      <c r="AS584" s="1018" t="s">
        <v>1579</v>
      </c>
      <c r="AT584" s="2275"/>
      <c r="AU584" s="90" t="s">
        <v>1026</v>
      </c>
      <c r="AV584" s="6426">
        <v>40</v>
      </c>
      <c r="AW584" s="6426"/>
      <c r="AX584" s="4357">
        <f t="shared" si="2498"/>
        <v>10</v>
      </c>
      <c r="AY584" s="4357">
        <f t="shared" si="2499"/>
        <v>3</v>
      </c>
      <c r="AZ584" s="4411">
        <f t="shared" si="2500"/>
        <v>7</v>
      </c>
      <c r="BA584" s="4546">
        <f t="shared" si="2501"/>
        <v>0.3</v>
      </c>
      <c r="BB584" s="4342">
        <f t="shared" si="2413"/>
        <v>40</v>
      </c>
      <c r="BC584" s="4104">
        <f t="shared" si="2502"/>
        <v>0</v>
      </c>
      <c r="BD584" s="1982">
        <f t="shared" si="2503"/>
        <v>1</v>
      </c>
      <c r="BE584" s="4954">
        <f t="shared" ref="BE584:BE615" si="2648">SUM(AX584-AI584)</f>
        <v>0</v>
      </c>
      <c r="BF584" s="6480">
        <v>40</v>
      </c>
      <c r="BG584" s="6480"/>
      <c r="BH584" s="3772">
        <f t="shared" si="2420"/>
        <v>10</v>
      </c>
      <c r="BI584" s="3772">
        <f t="shared" si="2505"/>
        <v>17</v>
      </c>
      <c r="BJ584" s="3111">
        <f t="shared" si="2506"/>
        <v>-7</v>
      </c>
      <c r="BK584" s="1982">
        <f t="shared" si="2507"/>
        <v>1.7</v>
      </c>
      <c r="BL584" s="4003">
        <f t="shared" si="2603"/>
        <v>37</v>
      </c>
      <c r="BM584" s="3122">
        <f t="shared" si="2508"/>
        <v>3</v>
      </c>
      <c r="BN584" s="1982">
        <f t="shared" si="2509"/>
        <v>0.92500000000000004</v>
      </c>
      <c r="BO584" s="3708">
        <f t="shared" ref="BO584:BO615" si="2649">SUM(AG584-BH584)</f>
        <v>0</v>
      </c>
      <c r="BP584" s="3494"/>
      <c r="BQ584" s="6739">
        <v>40</v>
      </c>
      <c r="BR584" s="6739"/>
      <c r="BS584" s="2570">
        <f t="shared" si="2632"/>
        <v>10</v>
      </c>
      <c r="BT584" s="2570">
        <f t="shared" si="2632"/>
        <v>18</v>
      </c>
      <c r="BU584" s="2987">
        <f t="shared" si="2486"/>
        <v>-8</v>
      </c>
      <c r="BV584" s="1982">
        <f t="shared" si="2487"/>
        <v>1.8</v>
      </c>
      <c r="BW584" s="2292">
        <f t="shared" si="2488"/>
        <v>20</v>
      </c>
      <c r="BX584" s="2551">
        <f t="shared" si="2489"/>
        <v>20</v>
      </c>
      <c r="BY584" s="1982">
        <f t="shared" si="2490"/>
        <v>0.5</v>
      </c>
      <c r="BZ584" s="3151"/>
      <c r="CA584" s="6651">
        <v>40</v>
      </c>
      <c r="CB584" s="6651"/>
      <c r="CC584" s="1759">
        <v>10</v>
      </c>
      <c r="CD584" s="1759">
        <v>2</v>
      </c>
      <c r="CE584" s="2359">
        <f t="shared" si="2513"/>
        <v>8</v>
      </c>
      <c r="CF584" s="1982">
        <f>CD584/CC584</f>
        <v>0.2</v>
      </c>
      <c r="CG584" s="2477">
        <f>CD584</f>
        <v>2</v>
      </c>
      <c r="CH584" s="2387">
        <f t="shared" si="2514"/>
        <v>38</v>
      </c>
      <c r="CI584" s="1982">
        <f>CG584/CA584</f>
        <v>0.05</v>
      </c>
      <c r="CJ584" s="942"/>
      <c r="CK584" s="942"/>
      <c r="CL584" s="987"/>
      <c r="CM584" s="1008"/>
      <c r="CN584" s="1729"/>
      <c r="CO584" s="1729"/>
      <c r="CP584" s="1729"/>
      <c r="CQ584" s="1729"/>
      <c r="CR584" s="1729"/>
      <c r="CS584" s="1729"/>
      <c r="CT584" s="1729"/>
      <c r="CU584" s="1729"/>
      <c r="CV584" s="1729"/>
      <c r="CW584" s="1729"/>
      <c r="CX584" s="1729"/>
      <c r="CY584" s="5735">
        <v>40</v>
      </c>
      <c r="CZ584" s="5811"/>
      <c r="DA584" s="5006">
        <v>4</v>
      </c>
      <c r="DB584" s="4627">
        <v>2</v>
      </c>
      <c r="DC584" s="4603">
        <f>SUM(DB584-DA584)</f>
        <v>-2</v>
      </c>
      <c r="DD584" s="4604">
        <f>DB584/DA584</f>
        <v>0.5</v>
      </c>
      <c r="DE584" s="4603">
        <f t="shared" si="2647"/>
        <v>39</v>
      </c>
      <c r="DF584" s="4187">
        <f t="shared" si="2515"/>
        <v>1</v>
      </c>
      <c r="DG584" s="4190">
        <f>DE584/CY584</f>
        <v>0.97499999999999998</v>
      </c>
      <c r="DH584" s="5790">
        <v>40</v>
      </c>
      <c r="DI584" s="5791"/>
      <c r="DJ584" s="4879">
        <v>6</v>
      </c>
      <c r="DK584" s="4879">
        <v>1</v>
      </c>
      <c r="DL584" s="4979">
        <f t="shared" si="2516"/>
        <v>5</v>
      </c>
      <c r="DM584" s="4980">
        <f>DK584/DJ584</f>
        <v>0.16666666666666666</v>
      </c>
      <c r="DN584" s="4424">
        <f t="shared" si="2517"/>
        <v>40</v>
      </c>
      <c r="DO584" s="4187">
        <f t="shared" si="2518"/>
        <v>0</v>
      </c>
      <c r="DP584" s="4190">
        <f>DN584/DH584</f>
        <v>1</v>
      </c>
      <c r="DQ584" s="5799">
        <v>40</v>
      </c>
      <c r="DR584" s="5800"/>
      <c r="DS584" s="4984">
        <v>0</v>
      </c>
      <c r="DT584" s="4984">
        <v>0</v>
      </c>
      <c r="DU584" s="4984">
        <f t="shared" si="2519"/>
        <v>0</v>
      </c>
      <c r="DV584" s="4985" t="e">
        <f>DT584/DS584</f>
        <v>#DIV/0!</v>
      </c>
      <c r="DW584" s="2683">
        <f t="shared" si="2520"/>
        <v>40</v>
      </c>
      <c r="DX584" s="4187">
        <f t="shared" si="2521"/>
        <v>0</v>
      </c>
      <c r="DY584" s="4190">
        <f>DW584/DQ584</f>
        <v>1</v>
      </c>
      <c r="DZ584" s="5735">
        <v>40</v>
      </c>
      <c r="EA584" s="5811"/>
      <c r="EB584" s="3304">
        <v>3</v>
      </c>
      <c r="EC584" s="1986">
        <v>6</v>
      </c>
      <c r="ED584" s="1911">
        <f>SUM(EC584-EB584)</f>
        <v>3</v>
      </c>
      <c r="EE584" s="1912">
        <f>EC584/EB584</f>
        <v>2</v>
      </c>
      <c r="EF584" s="3300">
        <f t="shared" si="2522"/>
        <v>26</v>
      </c>
      <c r="EG584" s="1911">
        <f t="shared" si="2523"/>
        <v>14</v>
      </c>
      <c r="EH584" s="1912">
        <f>EF584/DZ584</f>
        <v>0.65</v>
      </c>
      <c r="EI584" s="5790">
        <v>40</v>
      </c>
      <c r="EJ584" s="5791"/>
      <c r="EK584" s="1986">
        <v>3</v>
      </c>
      <c r="EL584" s="1986">
        <v>5</v>
      </c>
      <c r="EM584" s="1911">
        <f t="shared" si="2524"/>
        <v>-2</v>
      </c>
      <c r="EN584" s="1912">
        <f>EL584/EK584</f>
        <v>1.6666666666666667</v>
      </c>
      <c r="EO584" s="3341">
        <f t="shared" si="2525"/>
        <v>31</v>
      </c>
      <c r="EP584" s="1911">
        <f t="shared" si="2526"/>
        <v>9</v>
      </c>
      <c r="EQ584" s="1912">
        <f>EO584/EI584</f>
        <v>0.77500000000000002</v>
      </c>
      <c r="ER584" s="5799">
        <v>40</v>
      </c>
      <c r="ES584" s="5800"/>
      <c r="ET584" s="3983">
        <v>4</v>
      </c>
      <c r="EU584" s="3983">
        <v>6</v>
      </c>
      <c r="EV584" s="1911">
        <f t="shared" si="2527"/>
        <v>-2</v>
      </c>
      <c r="EW584" s="1912">
        <f>EU584/ET584</f>
        <v>1.5</v>
      </c>
      <c r="EX584" s="3621">
        <f t="shared" si="2528"/>
        <v>37</v>
      </c>
      <c r="EY584" s="1911">
        <f t="shared" si="2529"/>
        <v>3</v>
      </c>
      <c r="EZ584" s="1912">
        <f>EX584/ER584</f>
        <v>0.92500000000000004</v>
      </c>
      <c r="FA584" s="6782">
        <v>40</v>
      </c>
      <c r="FB584" s="6783"/>
      <c r="FC584" s="2499">
        <v>3</v>
      </c>
      <c r="FD584" s="2499">
        <v>3</v>
      </c>
      <c r="FE584" s="1911">
        <f>SUM(FD584-FC584)</f>
        <v>0</v>
      </c>
      <c r="FF584" s="1912">
        <f>FD584/FC584</f>
        <v>1</v>
      </c>
      <c r="FG584" s="2499">
        <f t="shared" si="2530"/>
        <v>5</v>
      </c>
      <c r="FH584" s="1911">
        <f t="shared" si="2531"/>
        <v>35</v>
      </c>
      <c r="FI584" s="1912">
        <f>FG584/FA584</f>
        <v>0.125</v>
      </c>
      <c r="FJ584" s="6739">
        <v>40</v>
      </c>
      <c r="FK584" s="6739"/>
      <c r="FL584" s="2623">
        <v>3</v>
      </c>
      <c r="FM584" s="2623">
        <v>7</v>
      </c>
      <c r="FN584" s="1911">
        <f t="shared" si="2532"/>
        <v>-4</v>
      </c>
      <c r="FO584" s="1912">
        <f>FM584/FL584</f>
        <v>2.3333333333333335</v>
      </c>
      <c r="FP584" s="2587">
        <f t="shared" si="2533"/>
        <v>12</v>
      </c>
      <c r="FQ584" s="1911">
        <f t="shared" si="2534"/>
        <v>28</v>
      </c>
      <c r="FR584" s="1912">
        <f>FP584/FJ584</f>
        <v>0.3</v>
      </c>
      <c r="FS584" s="6782">
        <v>40</v>
      </c>
      <c r="FT584" s="6783"/>
      <c r="FU584" s="2499">
        <v>4</v>
      </c>
      <c r="FV584" s="2499">
        <v>8</v>
      </c>
      <c r="FW584" s="1911">
        <f t="shared" si="2535"/>
        <v>-4</v>
      </c>
      <c r="FX584" s="1912">
        <f>FV584/FU584</f>
        <v>2</v>
      </c>
      <c r="FY584" s="2587">
        <f t="shared" si="2536"/>
        <v>20</v>
      </c>
      <c r="FZ584" s="1911">
        <f t="shared" si="2537"/>
        <v>20</v>
      </c>
      <c r="GA584" s="1912">
        <f>FY584/FS584</f>
        <v>0.5</v>
      </c>
      <c r="GB584" s="3169">
        <f t="shared" si="2538"/>
        <v>0.15000000000000002</v>
      </c>
      <c r="GC584" s="2219">
        <v>0</v>
      </c>
      <c r="GD584" s="1895">
        <v>1</v>
      </c>
      <c r="GE584" s="2105" t="s">
        <v>295</v>
      </c>
      <c r="GF584" s="2105" t="s">
        <v>296</v>
      </c>
      <c r="GG584" s="2105" t="s">
        <v>29</v>
      </c>
      <c r="GH584" s="2105" t="s">
        <v>16</v>
      </c>
      <c r="GI584" s="2105" t="s">
        <v>16</v>
      </c>
      <c r="GJ584" s="2105" t="s">
        <v>20</v>
      </c>
      <c r="GK584" s="2105" t="s">
        <v>16</v>
      </c>
      <c r="GL584" s="2104">
        <v>8</v>
      </c>
      <c r="GM584" s="492" t="s">
        <v>1052</v>
      </c>
      <c r="GN584" s="494" t="s">
        <v>1053</v>
      </c>
      <c r="GO584" s="661">
        <v>40</v>
      </c>
      <c r="GP584" s="661">
        <v>10</v>
      </c>
      <c r="GQ584" s="2086">
        <v>2</v>
      </c>
      <c r="GR584" s="2086">
        <v>8</v>
      </c>
      <c r="GS584" s="1895">
        <v>0.2</v>
      </c>
      <c r="GT584" s="2086">
        <v>2</v>
      </c>
      <c r="GU584" s="2086">
        <v>38</v>
      </c>
      <c r="GV584" s="1895">
        <v>0.05</v>
      </c>
    </row>
    <row r="585" spans="1:204" ht="63.75" x14ac:dyDescent="0.25">
      <c r="B585" s="7145"/>
      <c r="C585" s="5685"/>
      <c r="D585" s="7164"/>
      <c r="E585" s="5685"/>
      <c r="F585" s="5707"/>
      <c r="G585" s="5707"/>
      <c r="H585" s="5707"/>
      <c r="I585" s="5707"/>
      <c r="J585" s="5707"/>
      <c r="K585" s="5707"/>
      <c r="L585" s="5707"/>
      <c r="M585" s="5707"/>
      <c r="N585" s="5698"/>
      <c r="O585" s="5707"/>
      <c r="P585" s="5698"/>
      <c r="Q585" s="5698"/>
      <c r="R585" s="5704"/>
      <c r="S585" s="5698"/>
      <c r="T585" s="5698"/>
      <c r="U585" s="7116"/>
      <c r="V585" s="5698"/>
      <c r="W585" s="5695"/>
      <c r="X585" s="5692"/>
      <c r="Y585" s="2104">
        <v>9</v>
      </c>
      <c r="Z585" s="5487" t="s">
        <v>1054</v>
      </c>
      <c r="AA585" s="5615" t="s">
        <v>856</v>
      </c>
      <c r="AB585" s="414">
        <v>12</v>
      </c>
      <c r="AC585" s="659">
        <v>3</v>
      </c>
      <c r="AD585" s="660">
        <f>AC585/AB585</f>
        <v>0.25</v>
      </c>
      <c r="AE585" s="659">
        <v>3</v>
      </c>
      <c r="AF585" s="660">
        <f>AE585/AB585</f>
        <v>0.25</v>
      </c>
      <c r="AG585" s="659">
        <v>3</v>
      </c>
      <c r="AH585" s="660">
        <f>AG585/AB585</f>
        <v>0.25</v>
      </c>
      <c r="AI585" s="659">
        <v>3</v>
      </c>
      <c r="AJ585" s="660">
        <f>AI585/AB585</f>
        <v>0.25</v>
      </c>
      <c r="AK585" s="947">
        <f t="shared" si="2631"/>
        <v>1</v>
      </c>
      <c r="AL585" s="2325">
        <v>9</v>
      </c>
      <c r="AM585" s="959" t="str">
        <f>'[7]PbRM-01d (2)'!$C$26</f>
        <v>ELABORAR INFORMES DE DELITOS, FALTAS ADMINISTRATIVAS E INFRACCIONES DE TRANSITO REGISTRADAS</v>
      </c>
      <c r="AN585" s="959" t="s">
        <v>1846</v>
      </c>
      <c r="AO585" s="959" t="s">
        <v>1845</v>
      </c>
      <c r="AP585" s="959" t="s">
        <v>1847</v>
      </c>
      <c r="AQ585" s="974">
        <v>100</v>
      </c>
      <c r="AR585" s="959" t="s">
        <v>856</v>
      </c>
      <c r="AS585" s="959" t="s">
        <v>753</v>
      </c>
      <c r="AT585" s="2275"/>
      <c r="AU585" s="90" t="s">
        <v>1026</v>
      </c>
      <c r="AV585" s="6434">
        <v>12</v>
      </c>
      <c r="AW585" s="6434"/>
      <c r="AX585" s="4357">
        <f t="shared" si="2498"/>
        <v>3</v>
      </c>
      <c r="AY585" s="4357">
        <f t="shared" si="2499"/>
        <v>2</v>
      </c>
      <c r="AZ585" s="4411">
        <f t="shared" si="2500"/>
        <v>1</v>
      </c>
      <c r="BA585" s="4546">
        <f t="shared" si="2501"/>
        <v>0.66666666666666663</v>
      </c>
      <c r="BB585" s="4342">
        <f t="shared" si="2413"/>
        <v>6</v>
      </c>
      <c r="BC585" s="4104">
        <f t="shared" si="2502"/>
        <v>6</v>
      </c>
      <c r="BD585" s="1982">
        <f t="shared" si="2503"/>
        <v>0.5</v>
      </c>
      <c r="BE585" s="4954">
        <f t="shared" si="2648"/>
        <v>0</v>
      </c>
      <c r="BF585" s="6560">
        <v>12</v>
      </c>
      <c r="BG585" s="6560"/>
      <c r="BH585" s="3772">
        <f t="shared" si="2420"/>
        <v>3</v>
      </c>
      <c r="BI585" s="3772">
        <f t="shared" si="2505"/>
        <v>3</v>
      </c>
      <c r="BJ585" s="3111">
        <f t="shared" si="2506"/>
        <v>0</v>
      </c>
      <c r="BK585" s="1982">
        <f t="shared" si="2507"/>
        <v>1</v>
      </c>
      <c r="BL585" s="4003">
        <f t="shared" si="2603"/>
        <v>4</v>
      </c>
      <c r="BM585" s="3122">
        <f t="shared" si="2508"/>
        <v>8</v>
      </c>
      <c r="BN585" s="1982">
        <f t="shared" si="2509"/>
        <v>0.33333333333333331</v>
      </c>
      <c r="BO585" s="3708">
        <f t="shared" si="2649"/>
        <v>0</v>
      </c>
      <c r="BP585" s="3494"/>
      <c r="BQ585" s="6882">
        <v>12</v>
      </c>
      <c r="BR585" s="6882"/>
      <c r="BS585" s="2570">
        <f t="shared" si="2632"/>
        <v>3</v>
      </c>
      <c r="BT585" s="2570">
        <f t="shared" si="2632"/>
        <v>1</v>
      </c>
      <c r="BU585" s="2987">
        <f t="shared" si="2486"/>
        <v>2</v>
      </c>
      <c r="BV585" s="1982">
        <f t="shared" si="2487"/>
        <v>0.33333333333333331</v>
      </c>
      <c r="BW585" s="2292">
        <f t="shared" si="2488"/>
        <v>1</v>
      </c>
      <c r="BX585" s="2551">
        <f t="shared" si="2489"/>
        <v>11</v>
      </c>
      <c r="BY585" s="1982">
        <f t="shared" si="2490"/>
        <v>8.3333333333333329E-2</v>
      </c>
      <c r="BZ585" s="3151"/>
      <c r="CA585" s="6669">
        <v>12</v>
      </c>
      <c r="CB585" s="6669"/>
      <c r="CC585" s="1759">
        <v>3</v>
      </c>
      <c r="CD585" s="1759">
        <v>0</v>
      </c>
      <c r="CE585" s="2359">
        <f t="shared" si="2513"/>
        <v>3</v>
      </c>
      <c r="CF585" s="1982">
        <f>CD585/CC585</f>
        <v>0</v>
      </c>
      <c r="CG585" s="2477">
        <f>CD585</f>
        <v>0</v>
      </c>
      <c r="CH585" s="2387">
        <f t="shared" si="2514"/>
        <v>12</v>
      </c>
      <c r="CI585" s="1982">
        <f>CG585/CA585</f>
        <v>0</v>
      </c>
      <c r="CJ585" s="2479"/>
      <c r="CK585" s="942"/>
      <c r="CL585" s="2479"/>
      <c r="CM585" s="1008"/>
      <c r="CN585" s="1729"/>
      <c r="CO585" s="1729"/>
      <c r="CP585" s="1729"/>
      <c r="CQ585" s="1729"/>
      <c r="CR585" s="1729"/>
      <c r="CS585" s="1729"/>
      <c r="CT585" s="1729"/>
      <c r="CU585" s="1729"/>
      <c r="CV585" s="1729"/>
      <c r="CW585" s="1729"/>
      <c r="CX585" s="1729"/>
      <c r="CY585" s="5813">
        <v>12</v>
      </c>
      <c r="CZ585" s="5819"/>
      <c r="DA585" s="5006">
        <v>1</v>
      </c>
      <c r="DB585" s="4627">
        <v>0</v>
      </c>
      <c r="DC585" s="4603">
        <f>SUM(DB585-DA585)</f>
        <v>-1</v>
      </c>
      <c r="DD585" s="4604">
        <f>DB585/DA585</f>
        <v>0</v>
      </c>
      <c r="DE585" s="4603">
        <f t="shared" si="2647"/>
        <v>4</v>
      </c>
      <c r="DF585" s="4187">
        <f t="shared" si="2515"/>
        <v>8</v>
      </c>
      <c r="DG585" s="4190">
        <f>DE585/CY585</f>
        <v>0.33333333333333331</v>
      </c>
      <c r="DH585" s="5815">
        <v>12</v>
      </c>
      <c r="DI585" s="5816"/>
      <c r="DJ585" s="4879">
        <v>1</v>
      </c>
      <c r="DK585" s="4879">
        <v>1</v>
      </c>
      <c r="DL585" s="4979">
        <f t="shared" si="2516"/>
        <v>0</v>
      </c>
      <c r="DM585" s="4980">
        <f>DK585/DJ585</f>
        <v>1</v>
      </c>
      <c r="DN585" s="4424">
        <f t="shared" si="2517"/>
        <v>5</v>
      </c>
      <c r="DO585" s="4187">
        <f t="shared" si="2518"/>
        <v>7</v>
      </c>
      <c r="DP585" s="4190">
        <f>DN585/DH585</f>
        <v>0.41666666666666669</v>
      </c>
      <c r="DQ585" s="5817">
        <v>12</v>
      </c>
      <c r="DR585" s="5818"/>
      <c r="DS585" s="4984">
        <v>1</v>
      </c>
      <c r="DT585" s="4984">
        <v>1</v>
      </c>
      <c r="DU585" s="4984">
        <f t="shared" si="2519"/>
        <v>0</v>
      </c>
      <c r="DV585" s="4985">
        <f>DT585/DS585</f>
        <v>1</v>
      </c>
      <c r="DW585" s="2683">
        <f t="shared" si="2520"/>
        <v>6</v>
      </c>
      <c r="DX585" s="4187">
        <f t="shared" si="2521"/>
        <v>6</v>
      </c>
      <c r="DY585" s="4190">
        <f>DW585/DQ585</f>
        <v>0.5</v>
      </c>
      <c r="DZ585" s="5813">
        <v>12</v>
      </c>
      <c r="EA585" s="5819"/>
      <c r="EB585" s="3304">
        <v>1</v>
      </c>
      <c r="EC585" s="1986">
        <v>1</v>
      </c>
      <c r="ED585" s="1911">
        <f>SUM(EC585-EB585)</f>
        <v>0</v>
      </c>
      <c r="EE585" s="1912">
        <f>EC585/EB585</f>
        <v>1</v>
      </c>
      <c r="EF585" s="3300">
        <f t="shared" si="2522"/>
        <v>2</v>
      </c>
      <c r="EG585" s="1911">
        <f t="shared" si="2523"/>
        <v>10</v>
      </c>
      <c r="EH585" s="1912">
        <f>EF585/DZ585</f>
        <v>0.16666666666666666</v>
      </c>
      <c r="EI585" s="5815">
        <v>12</v>
      </c>
      <c r="EJ585" s="5816"/>
      <c r="EK585" s="1986">
        <v>1</v>
      </c>
      <c r="EL585" s="1986">
        <v>1</v>
      </c>
      <c r="EM585" s="1911">
        <f t="shared" si="2524"/>
        <v>0</v>
      </c>
      <c r="EN585" s="1912">
        <f>EL585/EK585</f>
        <v>1</v>
      </c>
      <c r="EO585" s="3341">
        <f t="shared" si="2525"/>
        <v>3</v>
      </c>
      <c r="EP585" s="1911">
        <f t="shared" si="2526"/>
        <v>9</v>
      </c>
      <c r="EQ585" s="1912">
        <f>EO585/EI585</f>
        <v>0.25</v>
      </c>
      <c r="ER585" s="5817">
        <v>12</v>
      </c>
      <c r="ES585" s="5818"/>
      <c r="ET585" s="3983">
        <v>1</v>
      </c>
      <c r="EU585" s="3983">
        <v>1</v>
      </c>
      <c r="EV585" s="1911">
        <f t="shared" si="2527"/>
        <v>0</v>
      </c>
      <c r="EW585" s="1912">
        <f>EU585/ET585</f>
        <v>1</v>
      </c>
      <c r="EX585" s="3621">
        <f t="shared" si="2528"/>
        <v>4</v>
      </c>
      <c r="EY585" s="1911">
        <f t="shared" si="2529"/>
        <v>8</v>
      </c>
      <c r="EZ585" s="1912">
        <f>EX585/ER585</f>
        <v>0.33333333333333331</v>
      </c>
      <c r="FA585" s="6874">
        <v>12</v>
      </c>
      <c r="FB585" s="6875"/>
      <c r="FC585" s="2499">
        <v>1</v>
      </c>
      <c r="FD585" s="2499">
        <v>1</v>
      </c>
      <c r="FE585" s="1911">
        <f>SUM(FD585-FC585)</f>
        <v>0</v>
      </c>
      <c r="FF585" s="1912">
        <f>FD585/FC585</f>
        <v>1</v>
      </c>
      <c r="FG585" s="2499">
        <f t="shared" si="2530"/>
        <v>1</v>
      </c>
      <c r="FH585" s="1911">
        <f t="shared" si="2531"/>
        <v>11</v>
      </c>
      <c r="FI585" s="1912">
        <f>FG585/FA585</f>
        <v>8.3333333333333329E-2</v>
      </c>
      <c r="FJ585" s="6882">
        <v>12</v>
      </c>
      <c r="FK585" s="6882"/>
      <c r="FL585" s="2623">
        <v>1</v>
      </c>
      <c r="FM585" s="2623">
        <v>0</v>
      </c>
      <c r="FN585" s="1911">
        <f t="shared" si="2532"/>
        <v>1</v>
      </c>
      <c r="FO585" s="1912">
        <f>FM585/FL585</f>
        <v>0</v>
      </c>
      <c r="FP585" s="2587">
        <f t="shared" si="2533"/>
        <v>1</v>
      </c>
      <c r="FQ585" s="1911">
        <f t="shared" si="2534"/>
        <v>11</v>
      </c>
      <c r="FR585" s="1912">
        <f>FP585/FJ585</f>
        <v>8.3333333333333329E-2</v>
      </c>
      <c r="FS585" s="6874">
        <v>12</v>
      </c>
      <c r="FT585" s="6875"/>
      <c r="FU585" s="2499">
        <v>1</v>
      </c>
      <c r="FV585" s="2499">
        <v>0</v>
      </c>
      <c r="FW585" s="1911">
        <f t="shared" si="2535"/>
        <v>1</v>
      </c>
      <c r="FX585" s="1912">
        <f>FV585/FU585</f>
        <v>0</v>
      </c>
      <c r="FY585" s="2587">
        <f t="shared" si="2536"/>
        <v>1</v>
      </c>
      <c r="FZ585" s="1911">
        <f t="shared" si="2537"/>
        <v>11</v>
      </c>
      <c r="GA585" s="1912">
        <f>FY585/FS585</f>
        <v>8.3333333333333329E-2</v>
      </c>
      <c r="GB585" s="3169">
        <f t="shared" si="2538"/>
        <v>8.3333333333333329E-2</v>
      </c>
      <c r="GC585" s="2219">
        <v>0</v>
      </c>
      <c r="GD585" s="1895">
        <v>1</v>
      </c>
      <c r="GE585" s="2105" t="s">
        <v>295</v>
      </c>
      <c r="GF585" s="2105" t="s">
        <v>296</v>
      </c>
      <c r="GG585" s="2105" t="s">
        <v>29</v>
      </c>
      <c r="GH585" s="2105" t="s">
        <v>16</v>
      </c>
      <c r="GI585" s="2105" t="s">
        <v>16</v>
      </c>
      <c r="GJ585" s="2105" t="s">
        <v>20</v>
      </c>
      <c r="GK585" s="2105" t="s">
        <v>16</v>
      </c>
      <c r="GL585" s="2104">
        <v>9</v>
      </c>
      <c r="GM585" s="492" t="s">
        <v>1054</v>
      </c>
      <c r="GN585" s="487" t="s">
        <v>856</v>
      </c>
      <c r="GO585" s="460">
        <v>12</v>
      </c>
      <c r="GP585" s="659">
        <v>3</v>
      </c>
      <c r="GQ585" s="2086">
        <v>0</v>
      </c>
      <c r="GR585" s="2086">
        <v>3</v>
      </c>
      <c r="GS585" s="1895">
        <v>0</v>
      </c>
      <c r="GT585" s="2086">
        <v>0</v>
      </c>
      <c r="GU585" s="2086">
        <v>12</v>
      </c>
      <c r="GV585" s="1895">
        <v>0</v>
      </c>
    </row>
    <row r="586" spans="1:204" ht="51" x14ac:dyDescent="0.25">
      <c r="B586" s="7145"/>
      <c r="C586" s="5685"/>
      <c r="D586" s="7164"/>
      <c r="E586" s="5685"/>
      <c r="F586" s="5707"/>
      <c r="G586" s="5707"/>
      <c r="H586" s="5707"/>
      <c r="I586" s="5707"/>
      <c r="J586" s="5707"/>
      <c r="K586" s="5707"/>
      <c r="L586" s="5707"/>
      <c r="M586" s="5707"/>
      <c r="N586" s="5698"/>
      <c r="O586" s="5707"/>
      <c r="P586" s="5698"/>
      <c r="Q586" s="5698"/>
      <c r="R586" s="5704"/>
      <c r="S586" s="5698"/>
      <c r="T586" s="5698"/>
      <c r="U586" s="7116"/>
      <c r="V586" s="5698"/>
      <c r="W586" s="5695"/>
      <c r="X586" s="5692"/>
      <c r="Y586" s="2104">
        <v>10</v>
      </c>
      <c r="Z586" s="5487" t="s">
        <v>1055</v>
      </c>
      <c r="AA586" s="5615" t="s">
        <v>1042</v>
      </c>
      <c r="AB586" s="414">
        <v>48</v>
      </c>
      <c r="AC586" s="659">
        <v>12</v>
      </c>
      <c r="AD586" s="660">
        <f>AC586/AB586</f>
        <v>0.25</v>
      </c>
      <c r="AE586" s="659">
        <v>12</v>
      </c>
      <c r="AF586" s="660">
        <f>AE586/AB586</f>
        <v>0.25</v>
      </c>
      <c r="AG586" s="659">
        <v>12</v>
      </c>
      <c r="AH586" s="660">
        <f>AG586/AB586</f>
        <v>0.25</v>
      </c>
      <c r="AI586" s="659">
        <v>12</v>
      </c>
      <c r="AJ586" s="660">
        <f>AI586/AB586</f>
        <v>0.25</v>
      </c>
      <c r="AK586" s="947">
        <f t="shared" si="2631"/>
        <v>1</v>
      </c>
      <c r="AL586" s="2325">
        <v>10</v>
      </c>
      <c r="AM586" s="970" t="str">
        <f>'[7]PbRM-01d (2)'!$C$27</f>
        <v>REALIZAR TALLERES INFORMATIVOS QUE PROMUEVAN LA CULTURA DE DENUNCIA</v>
      </c>
      <c r="AN586" s="970" t="s">
        <v>1848</v>
      </c>
      <c r="AO586" s="970" t="s">
        <v>1821</v>
      </c>
      <c r="AP586" s="970" t="s">
        <v>1849</v>
      </c>
      <c r="AQ586" s="974">
        <v>100</v>
      </c>
      <c r="AR586" s="970" t="s">
        <v>1042</v>
      </c>
      <c r="AS586" s="970" t="s">
        <v>753</v>
      </c>
      <c r="AT586" s="2275"/>
      <c r="AU586" s="90" t="s">
        <v>1026</v>
      </c>
      <c r="AV586" s="6426">
        <v>48</v>
      </c>
      <c r="AW586" s="6426"/>
      <c r="AX586" s="4357">
        <f t="shared" si="2498"/>
        <v>12</v>
      </c>
      <c r="AY586" s="4357">
        <f t="shared" si="2499"/>
        <v>22</v>
      </c>
      <c r="AZ586" s="4411">
        <f t="shared" si="2500"/>
        <v>-10</v>
      </c>
      <c r="BA586" s="4546">
        <f t="shared" si="2501"/>
        <v>1.8333333333333333</v>
      </c>
      <c r="BB586" s="4342">
        <f t="shared" si="2413"/>
        <v>64</v>
      </c>
      <c r="BC586" s="4104">
        <f t="shared" si="2502"/>
        <v>-16</v>
      </c>
      <c r="BD586" s="1982">
        <f t="shared" si="2503"/>
        <v>1.3333333333333333</v>
      </c>
      <c r="BE586" s="4954">
        <f t="shared" si="2648"/>
        <v>0</v>
      </c>
      <c r="BF586" s="6480">
        <v>48</v>
      </c>
      <c r="BG586" s="6480"/>
      <c r="BH586" s="3772">
        <f t="shared" si="2420"/>
        <v>12</v>
      </c>
      <c r="BI586" s="3772">
        <f t="shared" si="2505"/>
        <v>12</v>
      </c>
      <c r="BJ586" s="3111">
        <f t="shared" si="2506"/>
        <v>0</v>
      </c>
      <c r="BK586" s="1982">
        <f t="shared" si="2507"/>
        <v>1</v>
      </c>
      <c r="BL586" s="4003">
        <f t="shared" si="2603"/>
        <v>42</v>
      </c>
      <c r="BM586" s="3122">
        <f t="shared" si="2508"/>
        <v>6</v>
      </c>
      <c r="BN586" s="1982">
        <f t="shared" si="2509"/>
        <v>0.875</v>
      </c>
      <c r="BO586" s="3708">
        <f t="shared" si="2649"/>
        <v>0</v>
      </c>
      <c r="BP586" s="3494"/>
      <c r="BQ586" s="6739">
        <v>48</v>
      </c>
      <c r="BR586" s="6739"/>
      <c r="BS586" s="2570">
        <f t="shared" si="2632"/>
        <v>12</v>
      </c>
      <c r="BT586" s="2570">
        <f t="shared" si="2632"/>
        <v>7</v>
      </c>
      <c r="BU586" s="2987">
        <f t="shared" si="2486"/>
        <v>5</v>
      </c>
      <c r="BV586" s="1982">
        <f t="shared" si="2487"/>
        <v>0.58333333333333337</v>
      </c>
      <c r="BW586" s="2292">
        <f t="shared" si="2488"/>
        <v>30</v>
      </c>
      <c r="BX586" s="2551">
        <f t="shared" si="2489"/>
        <v>18</v>
      </c>
      <c r="BY586" s="1982">
        <f t="shared" si="2490"/>
        <v>0.625</v>
      </c>
      <c r="BZ586" s="3151"/>
      <c r="CA586" s="6651">
        <v>48</v>
      </c>
      <c r="CB586" s="6651"/>
      <c r="CC586" s="1759">
        <v>12</v>
      </c>
      <c r="CD586" s="1759">
        <v>23</v>
      </c>
      <c r="CE586" s="2359">
        <f t="shared" si="2513"/>
        <v>-11</v>
      </c>
      <c r="CF586" s="1982">
        <f>CD586/CC586</f>
        <v>1.9166666666666667</v>
      </c>
      <c r="CG586" s="2477">
        <f>CD586</f>
        <v>23</v>
      </c>
      <c r="CH586" s="2387">
        <f t="shared" si="2514"/>
        <v>25</v>
      </c>
      <c r="CI586" s="1982">
        <f>CG586/CA586</f>
        <v>0.47916666666666669</v>
      </c>
      <c r="CJ586" s="942"/>
      <c r="CK586" s="942"/>
      <c r="CL586" s="987"/>
      <c r="CM586" s="1008"/>
      <c r="CN586" s="1729"/>
      <c r="CO586" s="1729"/>
      <c r="CP586" s="1729"/>
      <c r="CQ586" s="1729"/>
      <c r="CR586" s="1729"/>
      <c r="CS586" s="1729"/>
      <c r="CT586" s="1729"/>
      <c r="CU586" s="1729"/>
      <c r="CV586" s="1729"/>
      <c r="CW586" s="1729"/>
      <c r="CX586" s="1729"/>
      <c r="CY586" s="5735">
        <v>48</v>
      </c>
      <c r="CZ586" s="5811"/>
      <c r="DA586" s="5006">
        <v>4</v>
      </c>
      <c r="DB586" s="4627">
        <v>8</v>
      </c>
      <c r="DC586" s="4603">
        <f>SUM(DB586-DA586)</f>
        <v>4</v>
      </c>
      <c r="DD586" s="4604">
        <f>DB586/DA586</f>
        <v>2</v>
      </c>
      <c r="DE586" s="4603">
        <f t="shared" si="2647"/>
        <v>50</v>
      </c>
      <c r="DF586" s="4187">
        <f t="shared" si="2515"/>
        <v>-2</v>
      </c>
      <c r="DG586" s="4190">
        <f>DE586/CY586</f>
        <v>1.0416666666666667</v>
      </c>
      <c r="DH586" s="5790">
        <v>48</v>
      </c>
      <c r="DI586" s="5791"/>
      <c r="DJ586" s="4879">
        <v>4</v>
      </c>
      <c r="DK586" s="4879">
        <v>8</v>
      </c>
      <c r="DL586" s="4979">
        <f t="shared" si="2516"/>
        <v>-4</v>
      </c>
      <c r="DM586" s="4980">
        <f>DK586/DJ586</f>
        <v>2</v>
      </c>
      <c r="DN586" s="4424">
        <f t="shared" si="2517"/>
        <v>58</v>
      </c>
      <c r="DO586" s="4187">
        <f t="shared" si="2518"/>
        <v>-10</v>
      </c>
      <c r="DP586" s="4190">
        <f>DN586/DH586</f>
        <v>1.2083333333333333</v>
      </c>
      <c r="DQ586" s="5763">
        <v>48</v>
      </c>
      <c r="DR586" s="5764"/>
      <c r="DS586" s="4984">
        <v>4</v>
      </c>
      <c r="DT586" s="4984">
        <v>6</v>
      </c>
      <c r="DU586" s="4984">
        <f t="shared" si="2519"/>
        <v>-2</v>
      </c>
      <c r="DV586" s="4985">
        <f>DT586/DS586</f>
        <v>1.5</v>
      </c>
      <c r="DW586" s="2683">
        <f t="shared" si="2520"/>
        <v>64</v>
      </c>
      <c r="DX586" s="4187">
        <f t="shared" si="2521"/>
        <v>-16</v>
      </c>
      <c r="DY586" s="4190">
        <f>DW586/DQ586</f>
        <v>1.3333333333333333</v>
      </c>
      <c r="DZ586" s="5735">
        <v>48</v>
      </c>
      <c r="EA586" s="5811"/>
      <c r="EB586" s="3304">
        <v>4</v>
      </c>
      <c r="EC586" s="1986">
        <v>4</v>
      </c>
      <c r="ED586" s="1911">
        <f>SUM(EC586-EB586)</f>
        <v>0</v>
      </c>
      <c r="EE586" s="1912">
        <f>EC586/EB586</f>
        <v>1</v>
      </c>
      <c r="EF586" s="3300">
        <f t="shared" si="2522"/>
        <v>34</v>
      </c>
      <c r="EG586" s="1911">
        <f t="shared" si="2523"/>
        <v>14</v>
      </c>
      <c r="EH586" s="1912">
        <f>EF586/DZ586</f>
        <v>0.70833333333333337</v>
      </c>
      <c r="EI586" s="5790">
        <v>48</v>
      </c>
      <c r="EJ586" s="5791"/>
      <c r="EK586" s="1986">
        <v>4</v>
      </c>
      <c r="EL586" s="1986">
        <v>4</v>
      </c>
      <c r="EM586" s="1911">
        <f t="shared" si="2524"/>
        <v>0</v>
      </c>
      <c r="EN586" s="1912">
        <f>EL586/EK586</f>
        <v>1</v>
      </c>
      <c r="EO586" s="3341">
        <f t="shared" si="2525"/>
        <v>38</v>
      </c>
      <c r="EP586" s="1911">
        <f t="shared" si="2526"/>
        <v>10</v>
      </c>
      <c r="EQ586" s="1912">
        <f>EO586/EI586</f>
        <v>0.79166666666666663</v>
      </c>
      <c r="ER586" s="5763">
        <v>48</v>
      </c>
      <c r="ES586" s="5764"/>
      <c r="ET586" s="3983">
        <v>4</v>
      </c>
      <c r="EU586" s="3983">
        <v>4</v>
      </c>
      <c r="EV586" s="1911">
        <f t="shared" si="2527"/>
        <v>0</v>
      </c>
      <c r="EW586" s="1912">
        <f>EU586/ET586</f>
        <v>1</v>
      </c>
      <c r="EX586" s="3621">
        <f t="shared" si="2528"/>
        <v>42</v>
      </c>
      <c r="EY586" s="1911">
        <f t="shared" si="2529"/>
        <v>6</v>
      </c>
      <c r="EZ586" s="1912">
        <f>EX586/ER586</f>
        <v>0.875</v>
      </c>
      <c r="FA586" s="6786">
        <v>48</v>
      </c>
      <c r="FB586" s="6787"/>
      <c r="FC586" s="2499">
        <v>4</v>
      </c>
      <c r="FD586" s="2499">
        <v>7</v>
      </c>
      <c r="FE586" s="1911">
        <f>SUM(FD586-FC586)</f>
        <v>3</v>
      </c>
      <c r="FF586" s="1912">
        <f>FD586/FC586</f>
        <v>1.75</v>
      </c>
      <c r="FG586" s="2499">
        <f t="shared" si="2530"/>
        <v>30</v>
      </c>
      <c r="FH586" s="1911">
        <f t="shared" si="2531"/>
        <v>18</v>
      </c>
      <c r="FI586" s="1912">
        <f>FG586/FA586</f>
        <v>0.625</v>
      </c>
      <c r="FJ586" s="6739">
        <v>48</v>
      </c>
      <c r="FK586" s="6739"/>
      <c r="FL586" s="2623">
        <v>4</v>
      </c>
      <c r="FM586" s="2623">
        <v>0</v>
      </c>
      <c r="FN586" s="1911">
        <f t="shared" si="2532"/>
        <v>4</v>
      </c>
      <c r="FO586" s="1912">
        <f>FM586/FL586</f>
        <v>0</v>
      </c>
      <c r="FP586" s="2587">
        <f t="shared" si="2533"/>
        <v>30</v>
      </c>
      <c r="FQ586" s="1911">
        <f t="shared" si="2534"/>
        <v>18</v>
      </c>
      <c r="FR586" s="1912">
        <f>FP586/FJ586</f>
        <v>0.625</v>
      </c>
      <c r="FS586" s="6786">
        <v>48</v>
      </c>
      <c r="FT586" s="6787"/>
      <c r="FU586" s="2499">
        <v>4</v>
      </c>
      <c r="FV586" s="2499">
        <v>0</v>
      </c>
      <c r="FW586" s="1911">
        <f t="shared" si="2535"/>
        <v>4</v>
      </c>
      <c r="FX586" s="1912">
        <f>FV586/FU586</f>
        <v>0</v>
      </c>
      <c r="FY586" s="2587">
        <f t="shared" si="2536"/>
        <v>30</v>
      </c>
      <c r="FZ586" s="1911">
        <f t="shared" si="2537"/>
        <v>18</v>
      </c>
      <c r="GA586" s="1912">
        <f>FY586/FS586</f>
        <v>0.625</v>
      </c>
      <c r="GB586" s="3169">
        <f t="shared" si="2538"/>
        <v>8.333333333333337E-2</v>
      </c>
      <c r="GC586" s="2219">
        <v>0</v>
      </c>
      <c r="GD586" s="1895">
        <v>1</v>
      </c>
      <c r="GE586" s="2105" t="s">
        <v>295</v>
      </c>
      <c r="GF586" s="2105" t="s">
        <v>296</v>
      </c>
      <c r="GG586" s="2105" t="s">
        <v>29</v>
      </c>
      <c r="GH586" s="2105" t="s">
        <v>16</v>
      </c>
      <c r="GI586" s="2105" t="s">
        <v>16</v>
      </c>
      <c r="GJ586" s="2105" t="s">
        <v>20</v>
      </c>
      <c r="GK586" s="2105" t="s">
        <v>16</v>
      </c>
      <c r="GL586" s="2104">
        <v>10</v>
      </c>
      <c r="GM586" s="492" t="s">
        <v>1055</v>
      </c>
      <c r="GN586" s="487" t="s">
        <v>1042</v>
      </c>
      <c r="GO586" s="460">
        <v>48</v>
      </c>
      <c r="GP586" s="659">
        <v>12</v>
      </c>
      <c r="GQ586" s="2086">
        <v>23</v>
      </c>
      <c r="GR586" s="2086">
        <v>-11</v>
      </c>
      <c r="GS586" s="1895">
        <v>1.9166666666666667</v>
      </c>
      <c r="GT586" s="2086">
        <v>23</v>
      </c>
      <c r="GU586" s="2086">
        <v>25</v>
      </c>
      <c r="GV586" s="1895">
        <v>0.47916666666666669</v>
      </c>
    </row>
    <row r="587" spans="1:204" ht="63.75" x14ac:dyDescent="0.25">
      <c r="B587" s="7145"/>
      <c r="C587" s="5685"/>
      <c r="D587" s="7164"/>
      <c r="E587" s="5685"/>
      <c r="F587" s="5707"/>
      <c r="G587" s="5707"/>
      <c r="H587" s="5707"/>
      <c r="I587" s="5707"/>
      <c r="J587" s="5707"/>
      <c r="K587" s="5707"/>
      <c r="L587" s="5707"/>
      <c r="M587" s="5707"/>
      <c r="N587" s="5698"/>
      <c r="O587" s="5707"/>
      <c r="P587" s="5698"/>
      <c r="Q587" s="5698"/>
      <c r="R587" s="5704"/>
      <c r="S587" s="5698"/>
      <c r="T587" s="5698"/>
      <c r="U587" s="7116"/>
      <c r="V587" s="5698"/>
      <c r="W587" s="5695"/>
      <c r="X587" s="5692"/>
      <c r="Y587" s="2104">
        <v>11</v>
      </c>
      <c r="Z587" s="5487" t="s">
        <v>1056</v>
      </c>
      <c r="AA587" s="5615" t="s">
        <v>1057</v>
      </c>
      <c r="AB587" s="414">
        <v>200</v>
      </c>
      <c r="AC587" s="659">
        <v>50</v>
      </c>
      <c r="AD587" s="660">
        <f>AC587/AB587</f>
        <v>0.25</v>
      </c>
      <c r="AE587" s="659">
        <v>50</v>
      </c>
      <c r="AF587" s="660">
        <f>AE587/AB587</f>
        <v>0.25</v>
      </c>
      <c r="AG587" s="659">
        <v>50</v>
      </c>
      <c r="AH587" s="660">
        <f>AG587/AB587</f>
        <v>0.25</v>
      </c>
      <c r="AI587" s="659">
        <v>50</v>
      </c>
      <c r="AJ587" s="660">
        <f>AI587/AB587</f>
        <v>0.25</v>
      </c>
      <c r="AK587" s="947">
        <f t="shared" si="2631"/>
        <v>1</v>
      </c>
      <c r="AL587" s="2325">
        <v>11</v>
      </c>
      <c r="AM587" s="970" t="str">
        <f>'[7]PbRM-01d (2)'!$C$28</f>
        <v>REALIZAR PLATICAS DE COORDINACIÓN Y ORGANIZACIÓN  DE PREVENCIÓN DEL DELITO  A COMITES VECINALES</v>
      </c>
      <c r="AN587" s="970" t="s">
        <v>1851</v>
      </c>
      <c r="AO587" s="970" t="s">
        <v>1850</v>
      </c>
      <c r="AP587" s="970" t="s">
        <v>1852</v>
      </c>
      <c r="AQ587" s="974">
        <v>100</v>
      </c>
      <c r="AR587" s="970" t="s">
        <v>1057</v>
      </c>
      <c r="AS587" s="970" t="s">
        <v>753</v>
      </c>
      <c r="AT587" s="2275"/>
      <c r="AU587" s="90" t="s">
        <v>1026</v>
      </c>
      <c r="AV587" s="6426">
        <v>200</v>
      </c>
      <c r="AW587" s="6426"/>
      <c r="AX587" s="4357">
        <f t="shared" si="2498"/>
        <v>50</v>
      </c>
      <c r="AY587" s="4357">
        <f t="shared" si="2499"/>
        <v>50</v>
      </c>
      <c r="AZ587" s="4411">
        <f t="shared" si="2500"/>
        <v>0</v>
      </c>
      <c r="BA587" s="4546">
        <f t="shared" si="2501"/>
        <v>1</v>
      </c>
      <c r="BB587" s="4342">
        <f t="shared" si="2413"/>
        <v>198</v>
      </c>
      <c r="BC587" s="4104">
        <f t="shared" si="2502"/>
        <v>2</v>
      </c>
      <c r="BD587" s="1982">
        <f t="shared" si="2503"/>
        <v>0.99</v>
      </c>
      <c r="BE587" s="4954">
        <f t="shared" si="2648"/>
        <v>0</v>
      </c>
      <c r="BF587" s="6480">
        <v>200</v>
      </c>
      <c r="BG587" s="6480"/>
      <c r="BH587" s="3772">
        <f t="shared" si="2420"/>
        <v>50</v>
      </c>
      <c r="BI587" s="3772">
        <f t="shared" si="2505"/>
        <v>48</v>
      </c>
      <c r="BJ587" s="3111">
        <f t="shared" si="2506"/>
        <v>2</v>
      </c>
      <c r="BK587" s="1982">
        <f t="shared" si="2507"/>
        <v>0.96</v>
      </c>
      <c r="BL587" s="4003">
        <f t="shared" si="2603"/>
        <v>148</v>
      </c>
      <c r="BM587" s="3122">
        <f t="shared" si="2508"/>
        <v>52</v>
      </c>
      <c r="BN587" s="1982">
        <f t="shared" si="2509"/>
        <v>0.74</v>
      </c>
      <c r="BO587" s="3708">
        <f t="shared" si="2649"/>
        <v>0</v>
      </c>
      <c r="BP587" s="3494"/>
      <c r="BQ587" s="6739">
        <v>200</v>
      </c>
      <c r="BR587" s="6739"/>
      <c r="BS587" s="2570">
        <f t="shared" si="2632"/>
        <v>50</v>
      </c>
      <c r="BT587" s="2570">
        <f t="shared" si="2632"/>
        <v>82</v>
      </c>
      <c r="BU587" s="2987">
        <f t="shared" si="2486"/>
        <v>-32</v>
      </c>
      <c r="BV587" s="1982">
        <f t="shared" si="2487"/>
        <v>1.64</v>
      </c>
      <c r="BW587" s="2292">
        <f t="shared" si="2488"/>
        <v>100</v>
      </c>
      <c r="BX587" s="2551">
        <f t="shared" si="2489"/>
        <v>100</v>
      </c>
      <c r="BY587" s="1982">
        <f t="shared" si="2490"/>
        <v>0.5</v>
      </c>
      <c r="BZ587" s="3151"/>
      <c r="CA587" s="6651">
        <v>200</v>
      </c>
      <c r="CB587" s="6651"/>
      <c r="CC587" s="1759">
        <v>50</v>
      </c>
      <c r="CD587" s="1759">
        <v>18</v>
      </c>
      <c r="CE587" s="2359">
        <f t="shared" si="2513"/>
        <v>32</v>
      </c>
      <c r="CF587" s="1982">
        <f>CD587/CC587</f>
        <v>0.36</v>
      </c>
      <c r="CG587" s="2477">
        <f>CD587</f>
        <v>18</v>
      </c>
      <c r="CH587" s="2387">
        <f t="shared" si="2514"/>
        <v>182</v>
      </c>
      <c r="CI587" s="1982">
        <f>CG587/CA587</f>
        <v>0.09</v>
      </c>
      <c r="CJ587" s="942"/>
      <c r="CK587" s="942"/>
      <c r="CL587" s="987"/>
      <c r="CM587" s="1008"/>
      <c r="CN587" s="1729"/>
      <c r="CO587" s="1729"/>
      <c r="CP587" s="1729"/>
      <c r="CQ587" s="1729"/>
      <c r="CR587" s="1729"/>
      <c r="CS587" s="1729"/>
      <c r="CT587" s="1729"/>
      <c r="CU587" s="1729"/>
      <c r="CV587" s="1729"/>
      <c r="CW587" s="1729"/>
      <c r="CX587" s="1729"/>
      <c r="CY587" s="5735">
        <v>200</v>
      </c>
      <c r="CZ587" s="5811"/>
      <c r="DA587" s="5006">
        <v>25</v>
      </c>
      <c r="DB587" s="4627">
        <v>17</v>
      </c>
      <c r="DC587" s="4603">
        <f>SUM(DB587-DA587)</f>
        <v>-8</v>
      </c>
      <c r="DD587" s="4604">
        <f>DB587/DA587</f>
        <v>0.68</v>
      </c>
      <c r="DE587" s="4603">
        <f t="shared" si="2647"/>
        <v>165</v>
      </c>
      <c r="DF587" s="4187">
        <f t="shared" si="2515"/>
        <v>35</v>
      </c>
      <c r="DG587" s="4190">
        <f>DE587/CY587</f>
        <v>0.82499999999999996</v>
      </c>
      <c r="DH587" s="5790">
        <v>200</v>
      </c>
      <c r="DI587" s="5791"/>
      <c r="DJ587" s="4879">
        <v>25</v>
      </c>
      <c r="DK587" s="4879">
        <v>17</v>
      </c>
      <c r="DL587" s="4979">
        <f t="shared" si="2516"/>
        <v>8</v>
      </c>
      <c r="DM587" s="4980">
        <f>DK587/DJ587</f>
        <v>0.68</v>
      </c>
      <c r="DN587" s="4424">
        <f t="shared" si="2517"/>
        <v>182</v>
      </c>
      <c r="DO587" s="4187">
        <f t="shared" si="2518"/>
        <v>18</v>
      </c>
      <c r="DP587" s="4190">
        <f>DN587/DH587</f>
        <v>0.91</v>
      </c>
      <c r="DQ587" s="5763">
        <v>200</v>
      </c>
      <c r="DR587" s="5764"/>
      <c r="DS587" s="4984">
        <v>0</v>
      </c>
      <c r="DT587" s="4984">
        <v>16</v>
      </c>
      <c r="DU587" s="4984">
        <f t="shared" si="2519"/>
        <v>-16</v>
      </c>
      <c r="DV587" s="4985" t="e">
        <f>DT587/DS587</f>
        <v>#DIV/0!</v>
      </c>
      <c r="DW587" s="2683">
        <f t="shared" si="2520"/>
        <v>198</v>
      </c>
      <c r="DX587" s="4187">
        <f t="shared" si="2521"/>
        <v>2</v>
      </c>
      <c r="DY587" s="4190">
        <f>DW587/DQ587</f>
        <v>0.99</v>
      </c>
      <c r="DZ587" s="5735">
        <v>200</v>
      </c>
      <c r="EA587" s="5811"/>
      <c r="EB587" s="3304">
        <v>17</v>
      </c>
      <c r="EC587" s="1986">
        <v>16</v>
      </c>
      <c r="ED587" s="1911">
        <f>SUM(EC587-EB587)</f>
        <v>-1</v>
      </c>
      <c r="EE587" s="1912">
        <f>EC587/EB587</f>
        <v>0.94117647058823528</v>
      </c>
      <c r="EF587" s="3300">
        <f t="shared" si="2522"/>
        <v>116</v>
      </c>
      <c r="EG587" s="1911">
        <f t="shared" si="2523"/>
        <v>84</v>
      </c>
      <c r="EH587" s="1912">
        <f>EF587/DZ587</f>
        <v>0.57999999999999996</v>
      </c>
      <c r="EI587" s="5790">
        <v>200</v>
      </c>
      <c r="EJ587" s="5791"/>
      <c r="EK587" s="1986">
        <v>17</v>
      </c>
      <c r="EL587" s="1986">
        <v>16</v>
      </c>
      <c r="EM587" s="1911">
        <f t="shared" si="2524"/>
        <v>1</v>
      </c>
      <c r="EN587" s="1912">
        <f>EL587/EK587</f>
        <v>0.94117647058823528</v>
      </c>
      <c r="EO587" s="3341">
        <f t="shared" si="2525"/>
        <v>132</v>
      </c>
      <c r="EP587" s="1911">
        <f t="shared" si="2526"/>
        <v>68</v>
      </c>
      <c r="EQ587" s="1912">
        <f>EO587/EI587</f>
        <v>0.66</v>
      </c>
      <c r="ER587" s="5763">
        <v>200</v>
      </c>
      <c r="ES587" s="5764"/>
      <c r="ET587" s="3983">
        <v>16</v>
      </c>
      <c r="EU587" s="3983">
        <v>16</v>
      </c>
      <c r="EV587" s="1911">
        <f t="shared" si="2527"/>
        <v>0</v>
      </c>
      <c r="EW587" s="1912">
        <f>EU587/ET587</f>
        <v>1</v>
      </c>
      <c r="EX587" s="3621">
        <f t="shared" si="2528"/>
        <v>148</v>
      </c>
      <c r="EY587" s="1911">
        <f t="shared" si="2529"/>
        <v>52</v>
      </c>
      <c r="EZ587" s="1912">
        <f>EX587/ER587</f>
        <v>0.74</v>
      </c>
      <c r="FA587" s="6786">
        <v>200</v>
      </c>
      <c r="FB587" s="6787"/>
      <c r="FC587" s="2499">
        <v>17</v>
      </c>
      <c r="FD587" s="2499">
        <v>27</v>
      </c>
      <c r="FE587" s="1911">
        <f>SUM(FD587-FC587)</f>
        <v>10</v>
      </c>
      <c r="FF587" s="1912">
        <f>FD587/FC587</f>
        <v>1.588235294117647</v>
      </c>
      <c r="FG587" s="2499">
        <f t="shared" si="2530"/>
        <v>45</v>
      </c>
      <c r="FH587" s="1911">
        <f t="shared" si="2531"/>
        <v>155</v>
      </c>
      <c r="FI587" s="1912">
        <f>FG587/FA587</f>
        <v>0.22500000000000001</v>
      </c>
      <c r="FJ587" s="6739">
        <v>200</v>
      </c>
      <c r="FK587" s="6739"/>
      <c r="FL587" s="2623">
        <v>17</v>
      </c>
      <c r="FM587" s="2623">
        <v>27</v>
      </c>
      <c r="FN587" s="1911">
        <f t="shared" si="2532"/>
        <v>-10</v>
      </c>
      <c r="FO587" s="1912">
        <f>FM587/FL587</f>
        <v>1.588235294117647</v>
      </c>
      <c r="FP587" s="2587">
        <f t="shared" si="2533"/>
        <v>72</v>
      </c>
      <c r="FQ587" s="1911">
        <f t="shared" si="2534"/>
        <v>128</v>
      </c>
      <c r="FR587" s="1912">
        <f>FP587/FJ587</f>
        <v>0.36</v>
      </c>
      <c r="FS587" s="6786">
        <v>200</v>
      </c>
      <c r="FT587" s="6787"/>
      <c r="FU587" s="2499">
        <v>16</v>
      </c>
      <c r="FV587" s="2499">
        <v>28</v>
      </c>
      <c r="FW587" s="1911">
        <f t="shared" si="2535"/>
        <v>-12</v>
      </c>
      <c r="FX587" s="1912">
        <f>FV587/FU587</f>
        <v>1.75</v>
      </c>
      <c r="FY587" s="2587">
        <f t="shared" si="2536"/>
        <v>100</v>
      </c>
      <c r="FZ587" s="1911">
        <f t="shared" si="2537"/>
        <v>100</v>
      </c>
      <c r="GA587" s="1912">
        <f>FY587/FS587</f>
        <v>0.5</v>
      </c>
      <c r="GB587" s="3169">
        <f t="shared" si="2538"/>
        <v>7.999999999999996E-2</v>
      </c>
      <c r="GC587" s="2219">
        <v>0</v>
      </c>
      <c r="GD587" s="1895">
        <v>1</v>
      </c>
      <c r="GE587" s="2105" t="s">
        <v>295</v>
      </c>
      <c r="GF587" s="2105" t="s">
        <v>296</v>
      </c>
      <c r="GG587" s="2105" t="s">
        <v>29</v>
      </c>
      <c r="GH587" s="2105" t="s">
        <v>16</v>
      </c>
      <c r="GI587" s="2105" t="s">
        <v>16</v>
      </c>
      <c r="GJ587" s="2105" t="s">
        <v>20</v>
      </c>
      <c r="GK587" s="2105" t="s">
        <v>16</v>
      </c>
      <c r="GL587" s="2104">
        <v>11</v>
      </c>
      <c r="GM587" s="492" t="s">
        <v>1056</v>
      </c>
      <c r="GN587" s="487" t="s">
        <v>1057</v>
      </c>
      <c r="GO587" s="460">
        <v>200</v>
      </c>
      <c r="GP587" s="659">
        <v>50</v>
      </c>
      <c r="GQ587" s="2086">
        <v>18</v>
      </c>
      <c r="GR587" s="2086">
        <v>32</v>
      </c>
      <c r="GS587" s="1895">
        <v>0.36</v>
      </c>
      <c r="GT587" s="2086">
        <v>18</v>
      </c>
      <c r="GU587" s="2086">
        <v>182</v>
      </c>
      <c r="GV587" s="1895">
        <v>0.09</v>
      </c>
    </row>
    <row r="588" spans="1:204" ht="76.5" customHeight="1" x14ac:dyDescent="0.25">
      <c r="B588" s="7145"/>
      <c r="C588" s="5686"/>
      <c r="D588" s="7101"/>
      <c r="E588" s="5686"/>
      <c r="F588" s="5708"/>
      <c r="G588" s="5708"/>
      <c r="H588" s="5708"/>
      <c r="I588" s="5708"/>
      <c r="J588" s="5708"/>
      <c r="K588" s="5708"/>
      <c r="L588" s="5708"/>
      <c r="M588" s="5708"/>
      <c r="N588" s="5699"/>
      <c r="O588" s="5708"/>
      <c r="P588" s="5699"/>
      <c r="Q588" s="5699"/>
      <c r="R588" s="5705"/>
      <c r="S588" s="5699"/>
      <c r="T588" s="5699"/>
      <c r="U588" s="7117"/>
      <c r="V588" s="5699"/>
      <c r="W588" s="5696"/>
      <c r="X588" s="5693"/>
      <c r="Y588" s="2115">
        <v>12</v>
      </c>
      <c r="Z588" s="5488" t="s">
        <v>1058</v>
      </c>
      <c r="AA588" s="5617" t="s">
        <v>1059</v>
      </c>
      <c r="AB588" s="417">
        <v>60</v>
      </c>
      <c r="AC588" s="665">
        <v>15</v>
      </c>
      <c r="AD588" s="666">
        <f>AC588/AB588</f>
        <v>0.25</v>
      </c>
      <c r="AE588" s="665">
        <v>15</v>
      </c>
      <c r="AF588" s="666">
        <f>AE588/AB588</f>
        <v>0.25</v>
      </c>
      <c r="AG588" s="665">
        <v>15</v>
      </c>
      <c r="AH588" s="666">
        <f>AG588/AB588</f>
        <v>0.25</v>
      </c>
      <c r="AI588" s="665">
        <v>15</v>
      </c>
      <c r="AJ588" s="666">
        <f>AI588/AB588</f>
        <v>0.25</v>
      </c>
      <c r="AK588" s="947">
        <f t="shared" si="2631"/>
        <v>1</v>
      </c>
      <c r="AL588" s="2325">
        <v>12</v>
      </c>
      <c r="AM588" s="970" t="str">
        <f>'[7]PbRM-01d (2)'!$C$29</f>
        <v>COLOCAR STANDS INFORMATIVOS Y DE FOMENTO A LA SEGURIDAD CIUDADANA, PREVENCIÓN DEL DELITO, CULTURA DE LA DENUNCIA Y NÚMEROS DE EMERGENCIA.</v>
      </c>
      <c r="AN588" s="970" t="s">
        <v>1854</v>
      </c>
      <c r="AO588" s="970" t="s">
        <v>1853</v>
      </c>
      <c r="AP588" s="970" t="s">
        <v>1855</v>
      </c>
      <c r="AQ588" s="974">
        <v>100</v>
      </c>
      <c r="AR588" s="970" t="s">
        <v>1059</v>
      </c>
      <c r="AS588" s="1018" t="s">
        <v>1579</v>
      </c>
      <c r="AT588" s="2275"/>
      <c r="AU588" s="90" t="s">
        <v>1026</v>
      </c>
      <c r="AV588" s="6426">
        <v>60</v>
      </c>
      <c r="AW588" s="6426"/>
      <c r="AX588" s="4357">
        <f t="shared" si="2498"/>
        <v>15</v>
      </c>
      <c r="AY588" s="4357">
        <f t="shared" si="2499"/>
        <v>16</v>
      </c>
      <c r="AZ588" s="4411">
        <f t="shared" si="2500"/>
        <v>-1</v>
      </c>
      <c r="BA588" s="4546">
        <f t="shared" si="2501"/>
        <v>1.0666666666666667</v>
      </c>
      <c r="BB588" s="4342">
        <f t="shared" si="2413"/>
        <v>60</v>
      </c>
      <c r="BC588" s="4104">
        <f t="shared" si="2502"/>
        <v>0</v>
      </c>
      <c r="BD588" s="1982">
        <f t="shared" si="2503"/>
        <v>1</v>
      </c>
      <c r="BE588" s="4954">
        <f t="shared" si="2648"/>
        <v>0</v>
      </c>
      <c r="BF588" s="6480">
        <v>60</v>
      </c>
      <c r="BG588" s="6480"/>
      <c r="BH588" s="3772">
        <f t="shared" si="2420"/>
        <v>15</v>
      </c>
      <c r="BI588" s="3772">
        <f t="shared" si="2505"/>
        <v>14</v>
      </c>
      <c r="BJ588" s="3111">
        <f t="shared" si="2506"/>
        <v>1</v>
      </c>
      <c r="BK588" s="1982">
        <f t="shared" si="2507"/>
        <v>0.93333333333333335</v>
      </c>
      <c r="BL588" s="4003">
        <f t="shared" si="2603"/>
        <v>44</v>
      </c>
      <c r="BM588" s="3122">
        <f t="shared" si="2508"/>
        <v>16</v>
      </c>
      <c r="BN588" s="1982">
        <f t="shared" si="2509"/>
        <v>0.73333333333333328</v>
      </c>
      <c r="BO588" s="3708">
        <f t="shared" si="2649"/>
        <v>0</v>
      </c>
      <c r="BP588" s="3494"/>
      <c r="BQ588" s="6739">
        <v>60</v>
      </c>
      <c r="BR588" s="6739"/>
      <c r="BS588" s="2570">
        <f t="shared" si="2632"/>
        <v>15</v>
      </c>
      <c r="BT588" s="2570">
        <f t="shared" si="2632"/>
        <v>30</v>
      </c>
      <c r="BU588" s="2987">
        <f t="shared" si="2486"/>
        <v>-15</v>
      </c>
      <c r="BV588" s="1982">
        <f t="shared" si="2487"/>
        <v>2</v>
      </c>
      <c r="BW588" s="2292">
        <f t="shared" si="2488"/>
        <v>30</v>
      </c>
      <c r="BX588" s="2551">
        <f t="shared" si="2489"/>
        <v>30</v>
      </c>
      <c r="BY588" s="1982">
        <f t="shared" si="2490"/>
        <v>0.5</v>
      </c>
      <c r="BZ588" s="3151"/>
      <c r="CA588" s="6651">
        <v>60</v>
      </c>
      <c r="CB588" s="6651"/>
      <c r="CC588" s="1759">
        <v>15</v>
      </c>
      <c r="CD588" s="1759">
        <v>0</v>
      </c>
      <c r="CE588" s="2359">
        <f t="shared" si="2513"/>
        <v>15</v>
      </c>
      <c r="CF588" s="1982">
        <f>CD588/CC588</f>
        <v>0</v>
      </c>
      <c r="CG588" s="2477">
        <f>CD588</f>
        <v>0</v>
      </c>
      <c r="CH588" s="2387">
        <f t="shared" si="2514"/>
        <v>60</v>
      </c>
      <c r="CI588" s="1982">
        <f>CG588/CA588</f>
        <v>0</v>
      </c>
      <c r="CJ588" s="2479"/>
      <c r="CK588" s="942"/>
      <c r="CL588" s="2479"/>
      <c r="CM588" s="1008"/>
      <c r="CN588" s="1729"/>
      <c r="CO588" s="1729"/>
      <c r="CP588" s="1729"/>
      <c r="CQ588" s="1729"/>
      <c r="CR588" s="1729"/>
      <c r="CS588" s="1729"/>
      <c r="CT588" s="1729"/>
      <c r="CU588" s="1729"/>
      <c r="CV588" s="1729"/>
      <c r="CW588" s="1729"/>
      <c r="CX588" s="1729"/>
      <c r="CY588" s="5794">
        <v>60</v>
      </c>
      <c r="CZ588" s="5812"/>
      <c r="DA588" s="5006">
        <v>5</v>
      </c>
      <c r="DB588" s="4627">
        <v>5</v>
      </c>
      <c r="DC588" s="4603">
        <f>SUM(DB588-DA588)</f>
        <v>0</v>
      </c>
      <c r="DD588" s="4604">
        <v>0</v>
      </c>
      <c r="DE588" s="4603">
        <f t="shared" si="2647"/>
        <v>49</v>
      </c>
      <c r="DF588" s="4187">
        <f t="shared" si="2515"/>
        <v>11</v>
      </c>
      <c r="DG588" s="4190">
        <f>DE588/CY588</f>
        <v>0.81666666666666665</v>
      </c>
      <c r="DH588" s="5790">
        <v>60</v>
      </c>
      <c r="DI588" s="5791"/>
      <c r="DJ588" s="4879">
        <v>5</v>
      </c>
      <c r="DK588" s="4879">
        <v>6</v>
      </c>
      <c r="DL588" s="4979">
        <f t="shared" si="2516"/>
        <v>-1</v>
      </c>
      <c r="DM588" s="4980">
        <v>0</v>
      </c>
      <c r="DN588" s="4424">
        <f t="shared" si="2517"/>
        <v>55</v>
      </c>
      <c r="DO588" s="4187">
        <f t="shared" si="2518"/>
        <v>5</v>
      </c>
      <c r="DP588" s="4190">
        <f>DN588/DH588</f>
        <v>0.91666666666666663</v>
      </c>
      <c r="DQ588" s="5763">
        <v>60</v>
      </c>
      <c r="DR588" s="5764"/>
      <c r="DS588" s="4984">
        <v>5</v>
      </c>
      <c r="DT588" s="4984">
        <v>5</v>
      </c>
      <c r="DU588" s="4984">
        <f t="shared" si="2519"/>
        <v>0</v>
      </c>
      <c r="DV588" s="4985">
        <f>DT588/DS588</f>
        <v>1</v>
      </c>
      <c r="DW588" s="2683">
        <f t="shared" si="2520"/>
        <v>60</v>
      </c>
      <c r="DX588" s="4187">
        <f t="shared" si="2521"/>
        <v>0</v>
      </c>
      <c r="DY588" s="4190">
        <f>DW588/DQ588</f>
        <v>1</v>
      </c>
      <c r="DZ588" s="5794">
        <v>60</v>
      </c>
      <c r="EA588" s="5812"/>
      <c r="EB588" s="3304">
        <v>5</v>
      </c>
      <c r="EC588" s="1986">
        <v>5</v>
      </c>
      <c r="ED588" s="1911">
        <f>SUM(EC588-EB588)</f>
        <v>0</v>
      </c>
      <c r="EE588" s="1912">
        <v>0</v>
      </c>
      <c r="EF588" s="3300">
        <f t="shared" si="2522"/>
        <v>35</v>
      </c>
      <c r="EG588" s="1911">
        <f t="shared" si="2523"/>
        <v>25</v>
      </c>
      <c r="EH588" s="1912">
        <f>EF588/DZ588</f>
        <v>0.58333333333333337</v>
      </c>
      <c r="EI588" s="5790">
        <v>60</v>
      </c>
      <c r="EJ588" s="5791"/>
      <c r="EK588" s="1986">
        <v>5</v>
      </c>
      <c r="EL588" s="1986">
        <v>4</v>
      </c>
      <c r="EM588" s="1911">
        <f t="shared" si="2524"/>
        <v>1</v>
      </c>
      <c r="EN588" s="1912">
        <v>0</v>
      </c>
      <c r="EO588" s="3341">
        <f t="shared" si="2525"/>
        <v>39</v>
      </c>
      <c r="EP588" s="1911">
        <f t="shared" si="2526"/>
        <v>21</v>
      </c>
      <c r="EQ588" s="1912">
        <f>EO588/EI588</f>
        <v>0.65</v>
      </c>
      <c r="ER588" s="5763">
        <v>60</v>
      </c>
      <c r="ES588" s="5764"/>
      <c r="ET588" s="3983">
        <v>5</v>
      </c>
      <c r="EU588" s="3983">
        <v>5</v>
      </c>
      <c r="EV588" s="1911">
        <f t="shared" si="2527"/>
        <v>0</v>
      </c>
      <c r="EW588" s="1912">
        <f>EU588/ET588</f>
        <v>1</v>
      </c>
      <c r="EX588" s="3621">
        <f t="shared" si="2528"/>
        <v>44</v>
      </c>
      <c r="EY588" s="1911">
        <f t="shared" si="2529"/>
        <v>16</v>
      </c>
      <c r="EZ588" s="1912">
        <f>EX588/ER588</f>
        <v>0.73333333333333328</v>
      </c>
      <c r="FA588" s="6786">
        <v>60</v>
      </c>
      <c r="FB588" s="6787"/>
      <c r="FC588" s="2499">
        <v>5</v>
      </c>
      <c r="FD588" s="2499">
        <v>5</v>
      </c>
      <c r="FE588" s="1911">
        <f>SUM(FD588-FC588)</f>
        <v>0</v>
      </c>
      <c r="FF588" s="1912">
        <v>0</v>
      </c>
      <c r="FG588" s="2499">
        <f t="shared" si="2530"/>
        <v>5</v>
      </c>
      <c r="FH588" s="1911">
        <f t="shared" si="2531"/>
        <v>55</v>
      </c>
      <c r="FI588" s="1912">
        <f>FG588/FA588</f>
        <v>8.3333333333333329E-2</v>
      </c>
      <c r="FJ588" s="6739">
        <v>60</v>
      </c>
      <c r="FK588" s="6739"/>
      <c r="FL588" s="2623">
        <v>5</v>
      </c>
      <c r="FM588" s="2623">
        <v>13</v>
      </c>
      <c r="FN588" s="1911">
        <f t="shared" si="2532"/>
        <v>-8</v>
      </c>
      <c r="FO588" s="1912">
        <v>0</v>
      </c>
      <c r="FP588" s="2587">
        <f t="shared" si="2533"/>
        <v>18</v>
      </c>
      <c r="FQ588" s="1911">
        <f t="shared" si="2534"/>
        <v>42</v>
      </c>
      <c r="FR588" s="1912">
        <f>FP588/FJ588</f>
        <v>0.3</v>
      </c>
      <c r="FS588" s="6786">
        <v>60</v>
      </c>
      <c r="FT588" s="6787"/>
      <c r="FU588" s="2499">
        <v>5</v>
      </c>
      <c r="FV588" s="2499">
        <v>12</v>
      </c>
      <c r="FW588" s="1911">
        <f t="shared" si="2535"/>
        <v>-7</v>
      </c>
      <c r="FX588" s="1912">
        <f>FV588/FU588</f>
        <v>2.4</v>
      </c>
      <c r="FY588" s="2587">
        <f t="shared" si="2536"/>
        <v>30</v>
      </c>
      <c r="FZ588" s="1911">
        <f t="shared" si="2537"/>
        <v>30</v>
      </c>
      <c r="GA588" s="1912">
        <f>FY588/FS588</f>
        <v>0.5</v>
      </c>
      <c r="GB588" s="3169">
        <f t="shared" si="2538"/>
        <v>8.333333333333337E-2</v>
      </c>
      <c r="GC588" s="2219">
        <v>0</v>
      </c>
      <c r="GD588" s="1895">
        <v>1</v>
      </c>
      <c r="GE588" s="2105" t="s">
        <v>295</v>
      </c>
      <c r="GF588" s="2105" t="s">
        <v>296</v>
      </c>
      <c r="GG588" s="2105" t="s">
        <v>29</v>
      </c>
      <c r="GH588" s="2105" t="s">
        <v>16</v>
      </c>
      <c r="GI588" s="2105" t="s">
        <v>16</v>
      </c>
      <c r="GJ588" s="2105" t="s">
        <v>20</v>
      </c>
      <c r="GK588" s="2105" t="s">
        <v>16</v>
      </c>
      <c r="GL588" s="2115">
        <v>12</v>
      </c>
      <c r="GM588" s="493" t="s">
        <v>1058</v>
      </c>
      <c r="GN588" s="488" t="s">
        <v>1059</v>
      </c>
      <c r="GO588" s="420">
        <v>60</v>
      </c>
      <c r="GP588" s="665">
        <v>15</v>
      </c>
      <c r="GQ588" s="2086">
        <v>0</v>
      </c>
      <c r="GR588" s="2086">
        <v>15</v>
      </c>
      <c r="GS588" s="1895">
        <v>0</v>
      </c>
      <c r="GT588" s="2086">
        <v>0</v>
      </c>
      <c r="GU588" s="2086">
        <v>60</v>
      </c>
      <c r="GV588" s="1895">
        <v>0</v>
      </c>
    </row>
    <row r="589" spans="1:204" ht="63.75" x14ac:dyDescent="0.25">
      <c r="A589" s="1">
        <f>SUM(A577+1)</f>
        <v>88</v>
      </c>
      <c r="B589" s="7145"/>
      <c r="C589" s="5684">
        <v>2006</v>
      </c>
      <c r="D589" s="7100">
        <v>7</v>
      </c>
      <c r="E589" s="7102" t="s">
        <v>306</v>
      </c>
      <c r="F589" s="5706" t="s">
        <v>295</v>
      </c>
      <c r="G589" s="5706" t="s">
        <v>296</v>
      </c>
      <c r="H589" s="5706" t="s">
        <v>29</v>
      </c>
      <c r="I589" s="5706" t="s">
        <v>16</v>
      </c>
      <c r="J589" s="5706" t="s">
        <v>16</v>
      </c>
      <c r="K589" s="5706" t="s">
        <v>16</v>
      </c>
      <c r="L589" s="5706" t="s">
        <v>20</v>
      </c>
      <c r="M589" s="5706" t="s">
        <v>21</v>
      </c>
      <c r="N589" s="5697" t="s">
        <v>633</v>
      </c>
      <c r="O589" s="5706" t="s">
        <v>634</v>
      </c>
      <c r="P589" s="5697" t="s">
        <v>388</v>
      </c>
      <c r="Q589" s="5697" t="s">
        <v>389</v>
      </c>
      <c r="R589" s="5703" t="s">
        <v>390</v>
      </c>
      <c r="S589" s="5697" t="s">
        <v>422</v>
      </c>
      <c r="T589" s="5697" t="s">
        <v>426</v>
      </c>
      <c r="U589" s="7115" t="s">
        <v>640</v>
      </c>
      <c r="V589" s="5697" t="s">
        <v>560</v>
      </c>
      <c r="W589" s="5694">
        <v>5733622.21</v>
      </c>
      <c r="X589" s="5691" t="s">
        <v>307</v>
      </c>
      <c r="Y589" s="2102">
        <v>1</v>
      </c>
      <c r="Z589" s="499" t="s">
        <v>1060</v>
      </c>
      <c r="AA589" s="500" t="s">
        <v>1061</v>
      </c>
      <c r="AB589" s="501">
        <v>1</v>
      </c>
      <c r="AC589" s="459">
        <v>0</v>
      </c>
      <c r="AD589" s="631">
        <f>AC589/AB589</f>
        <v>0</v>
      </c>
      <c r="AE589" s="459">
        <v>1</v>
      </c>
      <c r="AF589" s="631">
        <f>AE589/AB589</f>
        <v>1</v>
      </c>
      <c r="AG589" s="459">
        <v>0</v>
      </c>
      <c r="AH589" s="631">
        <f>AG589/AB589</f>
        <v>0</v>
      </c>
      <c r="AI589" s="459">
        <v>0</v>
      </c>
      <c r="AJ589" s="556">
        <f>AI589/AB589</f>
        <v>0</v>
      </c>
      <c r="AK589" s="211">
        <f t="shared" si="2631"/>
        <v>1</v>
      </c>
      <c r="AL589" s="2322">
        <v>1</v>
      </c>
      <c r="AM589" s="959" t="s">
        <v>1788</v>
      </c>
      <c r="AN589" s="970" t="s">
        <v>1791</v>
      </c>
      <c r="AO589" s="959" t="s">
        <v>1789</v>
      </c>
      <c r="AP589" s="959" t="s">
        <v>1790</v>
      </c>
      <c r="AQ589" s="974">
        <v>100</v>
      </c>
      <c r="AR589" s="959" t="s">
        <v>1061</v>
      </c>
      <c r="AS589" s="959" t="s">
        <v>753</v>
      </c>
      <c r="AT589" s="2275"/>
      <c r="AU589" s="813" t="s">
        <v>1026</v>
      </c>
      <c r="AV589" s="6426">
        <v>1</v>
      </c>
      <c r="AW589" s="6426"/>
      <c r="AX589" s="4357">
        <f t="shared" si="2498"/>
        <v>0</v>
      </c>
      <c r="AY589" s="4357">
        <f t="shared" si="2499"/>
        <v>0</v>
      </c>
      <c r="AZ589" s="4411">
        <f t="shared" si="2500"/>
        <v>0</v>
      </c>
      <c r="BA589" s="4546" t="e">
        <f t="shared" si="2501"/>
        <v>#DIV/0!</v>
      </c>
      <c r="BB589" s="4342">
        <f t="shared" si="2413"/>
        <v>1</v>
      </c>
      <c r="BC589" s="4104">
        <f t="shared" si="2502"/>
        <v>0</v>
      </c>
      <c r="BD589" s="1982">
        <f t="shared" si="2503"/>
        <v>1</v>
      </c>
      <c r="BE589" s="4954">
        <f t="shared" si="2648"/>
        <v>0</v>
      </c>
      <c r="BF589" s="6480">
        <v>1</v>
      </c>
      <c r="BG589" s="6480"/>
      <c r="BH589" s="3772">
        <f t="shared" si="2420"/>
        <v>0</v>
      </c>
      <c r="BI589" s="3772">
        <f t="shared" si="2505"/>
        <v>0</v>
      </c>
      <c r="BJ589" s="3111">
        <f t="shared" si="2506"/>
        <v>0</v>
      </c>
      <c r="BK589" s="1982" t="e">
        <f t="shared" si="2507"/>
        <v>#DIV/0!</v>
      </c>
      <c r="BL589" s="3958">
        <f t="shared" si="2603"/>
        <v>1</v>
      </c>
      <c r="BM589" s="3122">
        <f t="shared" si="2508"/>
        <v>0</v>
      </c>
      <c r="BN589" s="1982">
        <f t="shared" si="2509"/>
        <v>1</v>
      </c>
      <c r="BO589" s="3708">
        <f t="shared" si="2649"/>
        <v>0</v>
      </c>
      <c r="BP589" s="3494"/>
      <c r="BQ589" s="6739">
        <v>1</v>
      </c>
      <c r="BR589" s="6739"/>
      <c r="BS589" s="2570">
        <f t="shared" si="2632"/>
        <v>1</v>
      </c>
      <c r="BT589" s="2570">
        <f t="shared" si="2632"/>
        <v>1</v>
      </c>
      <c r="BU589" s="2987">
        <f t="shared" si="2486"/>
        <v>0</v>
      </c>
      <c r="BV589" s="1982">
        <f t="shared" si="2487"/>
        <v>1</v>
      </c>
      <c r="BW589" s="2292">
        <f t="shared" si="2488"/>
        <v>1</v>
      </c>
      <c r="BX589" s="2551">
        <f t="shared" si="2489"/>
        <v>0</v>
      </c>
      <c r="BY589" s="1982">
        <f t="shared" si="2490"/>
        <v>1</v>
      </c>
      <c r="BZ589" s="3151"/>
      <c r="CA589" s="6651">
        <v>1</v>
      </c>
      <c r="CB589" s="6651"/>
      <c r="CC589" s="1759">
        <v>0</v>
      </c>
      <c r="CD589" s="1759">
        <v>0</v>
      </c>
      <c r="CE589" s="2359">
        <f t="shared" si="2513"/>
        <v>0</v>
      </c>
      <c r="CF589" s="1982">
        <v>0</v>
      </c>
      <c r="CG589" s="2477">
        <f t="shared" ref="CG589:CG612" si="2650">CD589</f>
        <v>0</v>
      </c>
      <c r="CH589" s="2387">
        <f t="shared" si="2514"/>
        <v>1</v>
      </c>
      <c r="CI589" s="1982">
        <f t="shared" ref="CI589:CI612" si="2651">CG589/CA589</f>
        <v>0</v>
      </c>
      <c r="CJ589" s="942"/>
      <c r="CK589" s="942"/>
      <c r="CL589" s="987"/>
      <c r="CM589" s="1008"/>
      <c r="CN589" s="1729"/>
      <c r="CO589" s="1729"/>
      <c r="CP589" s="1729"/>
      <c r="CQ589" s="1729"/>
      <c r="CR589" s="1729"/>
      <c r="CS589" s="1729"/>
      <c r="CT589" s="1729"/>
      <c r="CU589" s="1729"/>
      <c r="CV589" s="1729"/>
      <c r="CW589" s="1729"/>
      <c r="CX589" s="1729"/>
      <c r="CY589" s="5735">
        <v>1</v>
      </c>
      <c r="CZ589" s="5789"/>
      <c r="DA589" s="4786">
        <v>0</v>
      </c>
      <c r="DB589" s="4786">
        <v>0</v>
      </c>
      <c r="DC589" s="4785">
        <f t="shared" ref="DC589:DC600" si="2652">SUM(DB589-DA589)</f>
        <v>0</v>
      </c>
      <c r="DD589" s="4629">
        <v>0</v>
      </c>
      <c r="DE589" s="4785">
        <f t="shared" si="2647"/>
        <v>1</v>
      </c>
      <c r="DF589" s="4166">
        <f t="shared" si="2515"/>
        <v>0</v>
      </c>
      <c r="DG589" s="4181">
        <f t="shared" ref="DG589:DG612" si="2653">DE589/CY589</f>
        <v>1</v>
      </c>
      <c r="DH589" s="5790">
        <v>1</v>
      </c>
      <c r="DI589" s="5791"/>
      <c r="DJ589" s="4652">
        <v>0</v>
      </c>
      <c r="DK589" s="4652">
        <v>0</v>
      </c>
      <c r="DL589" s="4872">
        <f t="shared" si="2516"/>
        <v>0</v>
      </c>
      <c r="DM589" s="4871">
        <v>0</v>
      </c>
      <c r="DN589" s="4424">
        <f t="shared" si="2517"/>
        <v>1</v>
      </c>
      <c r="DO589" s="4166">
        <f t="shared" si="2518"/>
        <v>0</v>
      </c>
      <c r="DP589" s="4181">
        <f t="shared" ref="DP589:DP612" si="2654">DN589/DH589</f>
        <v>1</v>
      </c>
      <c r="DQ589" s="5799">
        <v>1</v>
      </c>
      <c r="DR589" s="5800"/>
      <c r="DS589" s="4662">
        <v>0</v>
      </c>
      <c r="DT589" s="4662">
        <v>0</v>
      </c>
      <c r="DU589" s="4662">
        <f t="shared" si="2519"/>
        <v>0</v>
      </c>
      <c r="DV589" s="5005">
        <v>0</v>
      </c>
      <c r="DW589" s="2683">
        <f t="shared" si="2520"/>
        <v>1</v>
      </c>
      <c r="DX589" s="4166">
        <f t="shared" si="2521"/>
        <v>0</v>
      </c>
      <c r="DY589" s="4181">
        <f t="shared" ref="DY589:DY604" si="2655">DW589/DQ589</f>
        <v>1</v>
      </c>
      <c r="DZ589" s="5735">
        <v>1</v>
      </c>
      <c r="EA589" s="5789"/>
      <c r="EB589" s="3258">
        <v>0</v>
      </c>
      <c r="EC589" s="3258">
        <v>0</v>
      </c>
      <c r="ED589" s="1913">
        <f t="shared" ref="ED589:ED600" si="2656">SUM(EC589-EB589)</f>
        <v>0</v>
      </c>
      <c r="EE589" s="1914">
        <v>0</v>
      </c>
      <c r="EF589" s="3302">
        <f t="shared" si="2522"/>
        <v>1</v>
      </c>
      <c r="EG589" s="1913">
        <f t="shared" si="2523"/>
        <v>0</v>
      </c>
      <c r="EH589" s="1914">
        <f t="shared" ref="EH589:EH612" si="2657">EF589/DZ589</f>
        <v>1</v>
      </c>
      <c r="EI589" s="5790">
        <v>1</v>
      </c>
      <c r="EJ589" s="5791"/>
      <c r="EK589" s="3258">
        <v>0</v>
      </c>
      <c r="EL589" s="3258">
        <v>0</v>
      </c>
      <c r="EM589" s="1913">
        <f t="shared" si="2524"/>
        <v>0</v>
      </c>
      <c r="EN589" s="1914">
        <v>0</v>
      </c>
      <c r="EO589" s="3341">
        <f t="shared" si="2525"/>
        <v>1</v>
      </c>
      <c r="EP589" s="1913">
        <f t="shared" si="2526"/>
        <v>0</v>
      </c>
      <c r="EQ589" s="1914">
        <f t="shared" ref="EQ589:EQ612" si="2658">EO589/EI589</f>
        <v>1</v>
      </c>
      <c r="ER589" s="5799">
        <v>1</v>
      </c>
      <c r="ES589" s="5800"/>
      <c r="ET589" s="3987">
        <v>0</v>
      </c>
      <c r="EU589" s="3987">
        <v>0</v>
      </c>
      <c r="EV589" s="1913">
        <f t="shared" si="2527"/>
        <v>0</v>
      </c>
      <c r="EW589" s="1914">
        <v>0</v>
      </c>
      <c r="EX589" s="3621">
        <f t="shared" si="2528"/>
        <v>1</v>
      </c>
      <c r="EY589" s="1913">
        <f t="shared" si="2529"/>
        <v>0</v>
      </c>
      <c r="EZ589" s="1914">
        <f t="shared" ref="EZ589:EZ612" si="2659">EX589/ER589</f>
        <v>1</v>
      </c>
      <c r="FA589" s="6782">
        <v>1</v>
      </c>
      <c r="FB589" s="6783"/>
      <c r="FC589" s="2536">
        <v>0</v>
      </c>
      <c r="FD589" s="2536">
        <v>0</v>
      </c>
      <c r="FE589" s="1913">
        <f t="shared" ref="FE589:FE600" si="2660">SUM(FD589-FC589)</f>
        <v>0</v>
      </c>
      <c r="FF589" s="1914">
        <v>0</v>
      </c>
      <c r="FG589" s="2536">
        <f t="shared" si="2530"/>
        <v>0</v>
      </c>
      <c r="FH589" s="1913">
        <f t="shared" si="2531"/>
        <v>1</v>
      </c>
      <c r="FI589" s="1914">
        <f t="shared" ref="FI589:FI600" si="2661">FG589/FA589</f>
        <v>0</v>
      </c>
      <c r="FJ589" s="6739">
        <v>1</v>
      </c>
      <c r="FK589" s="6739"/>
      <c r="FL589" s="2654">
        <v>0</v>
      </c>
      <c r="FM589" s="2654">
        <v>0</v>
      </c>
      <c r="FN589" s="1913">
        <f t="shared" si="2532"/>
        <v>0</v>
      </c>
      <c r="FO589" s="1914">
        <v>0</v>
      </c>
      <c r="FP589" s="2587">
        <f t="shared" si="2533"/>
        <v>0</v>
      </c>
      <c r="FQ589" s="1913">
        <f t="shared" si="2534"/>
        <v>1</v>
      </c>
      <c r="FR589" s="1914">
        <f t="shared" ref="FR589:FR600" si="2662">FP589/FJ589</f>
        <v>0</v>
      </c>
      <c r="FS589" s="6782">
        <v>1</v>
      </c>
      <c r="FT589" s="6783"/>
      <c r="FU589" s="2536">
        <v>1</v>
      </c>
      <c r="FV589" s="2536">
        <v>1</v>
      </c>
      <c r="FW589" s="1913">
        <f t="shared" si="2535"/>
        <v>0</v>
      </c>
      <c r="FX589" s="1914">
        <v>0</v>
      </c>
      <c r="FY589" s="2587">
        <f t="shared" si="2536"/>
        <v>1</v>
      </c>
      <c r="FZ589" s="1913">
        <f t="shared" si="2537"/>
        <v>0</v>
      </c>
      <c r="GA589" s="1914">
        <f t="shared" ref="GA589:GA600" si="2663">FY589/FS589</f>
        <v>1</v>
      </c>
      <c r="GB589" s="3169">
        <f t="shared" si="2538"/>
        <v>0</v>
      </c>
      <c r="GC589" s="2219">
        <v>0</v>
      </c>
      <c r="GD589" s="1895">
        <v>1</v>
      </c>
      <c r="GE589" s="2105" t="s">
        <v>295</v>
      </c>
      <c r="GF589" s="2105" t="s">
        <v>296</v>
      </c>
      <c r="GG589" s="2105" t="s">
        <v>29</v>
      </c>
      <c r="GH589" s="2105" t="s">
        <v>16</v>
      </c>
      <c r="GI589" s="2105" t="s">
        <v>16</v>
      </c>
      <c r="GJ589" s="2105" t="s">
        <v>16</v>
      </c>
      <c r="GK589" s="2105" t="s">
        <v>20</v>
      </c>
      <c r="GL589" s="2102">
        <v>1</v>
      </c>
      <c r="GM589" s="218" t="s">
        <v>1060</v>
      </c>
      <c r="GN589" s="222" t="s">
        <v>1061</v>
      </c>
      <c r="GO589" s="459">
        <v>1</v>
      </c>
      <c r="GP589" s="459">
        <v>0</v>
      </c>
      <c r="GQ589" s="2086">
        <v>0</v>
      </c>
      <c r="GR589" s="2086">
        <v>0</v>
      </c>
      <c r="GS589" s="1895">
        <v>0</v>
      </c>
      <c r="GT589" s="2086">
        <v>0</v>
      </c>
      <c r="GU589" s="2086">
        <v>1</v>
      </c>
      <c r="GV589" s="1895">
        <v>0</v>
      </c>
    </row>
    <row r="590" spans="1:204" ht="65.25" customHeight="1" x14ac:dyDescent="0.25">
      <c r="B590" s="7145"/>
      <c r="C590" s="5685"/>
      <c r="D590" s="7164"/>
      <c r="E590" s="7145"/>
      <c r="F590" s="5707"/>
      <c r="G590" s="5707"/>
      <c r="H590" s="5707"/>
      <c r="I590" s="5707"/>
      <c r="J590" s="5707"/>
      <c r="K590" s="5707"/>
      <c r="L590" s="5707"/>
      <c r="M590" s="5707"/>
      <c r="N590" s="5698"/>
      <c r="O590" s="5707"/>
      <c r="P590" s="5698"/>
      <c r="Q590" s="5698"/>
      <c r="R590" s="5704"/>
      <c r="S590" s="5698"/>
      <c r="T590" s="5698"/>
      <c r="U590" s="7116"/>
      <c r="V590" s="5698"/>
      <c r="W590" s="5695"/>
      <c r="X590" s="5692"/>
      <c r="Y590" s="2096">
        <v>2</v>
      </c>
      <c r="Z590" s="504" t="s">
        <v>1062</v>
      </c>
      <c r="AA590" s="505" t="s">
        <v>1061</v>
      </c>
      <c r="AB590" s="414">
        <v>1</v>
      </c>
      <c r="AC590" s="460">
        <v>0</v>
      </c>
      <c r="AD590" s="544">
        <f t="shared" ref="AD590:AD595" si="2664">AC590/AB590</f>
        <v>0</v>
      </c>
      <c r="AE590" s="460">
        <v>1</v>
      </c>
      <c r="AF590" s="544">
        <f t="shared" ref="AF590:AF595" si="2665">AE590/AB590</f>
        <v>1</v>
      </c>
      <c r="AG590" s="460">
        <v>0</v>
      </c>
      <c r="AH590" s="544">
        <f t="shared" ref="AH590:AH595" si="2666">AG590/AB590</f>
        <v>0</v>
      </c>
      <c r="AI590" s="460">
        <v>0</v>
      </c>
      <c r="AJ590" s="545">
        <f t="shared" ref="AJ590:AJ595" si="2667">AI590/AB590</f>
        <v>0</v>
      </c>
      <c r="AK590" s="211">
        <f t="shared" si="2631"/>
        <v>1</v>
      </c>
      <c r="AL590" s="2322">
        <v>2</v>
      </c>
      <c r="AM590" s="970" t="s">
        <v>1792</v>
      </c>
      <c r="AN590" s="981" t="s">
        <v>1791</v>
      </c>
      <c r="AO590" s="970" t="s">
        <v>1793</v>
      </c>
      <c r="AP590" s="970" t="s">
        <v>1794</v>
      </c>
      <c r="AQ590" s="974">
        <v>100</v>
      </c>
      <c r="AR590" s="970" t="s">
        <v>1061</v>
      </c>
      <c r="AS590" s="970" t="s">
        <v>753</v>
      </c>
      <c r="AT590" s="2275"/>
      <c r="AU590" s="813" t="s">
        <v>1026</v>
      </c>
      <c r="AV590" s="6434">
        <v>1</v>
      </c>
      <c r="AW590" s="6434"/>
      <c r="AX590" s="4357">
        <f t="shared" si="2498"/>
        <v>0</v>
      </c>
      <c r="AY590" s="4357">
        <f t="shared" si="2499"/>
        <v>0</v>
      </c>
      <c r="AZ590" s="4411">
        <f t="shared" si="2500"/>
        <v>0</v>
      </c>
      <c r="BA590" s="4546" t="e">
        <f t="shared" si="2501"/>
        <v>#DIV/0!</v>
      </c>
      <c r="BB590" s="4342">
        <f t="shared" ref="BB590:BB623" si="2668">SUM(BL590+AY590)</f>
        <v>1</v>
      </c>
      <c r="BC590" s="4104">
        <f t="shared" si="2502"/>
        <v>0</v>
      </c>
      <c r="BD590" s="1982">
        <f t="shared" si="2503"/>
        <v>1</v>
      </c>
      <c r="BE590" s="4954">
        <f t="shared" si="2648"/>
        <v>0</v>
      </c>
      <c r="BF590" s="6560">
        <v>1</v>
      </c>
      <c r="BG590" s="6560"/>
      <c r="BH590" s="3772">
        <f t="shared" si="2420"/>
        <v>0</v>
      </c>
      <c r="BI590" s="3772">
        <f t="shared" si="2505"/>
        <v>0</v>
      </c>
      <c r="BJ590" s="3111">
        <f t="shared" si="2506"/>
        <v>0</v>
      </c>
      <c r="BK590" s="1982" t="e">
        <f t="shared" si="2507"/>
        <v>#DIV/0!</v>
      </c>
      <c r="BL590" s="3958">
        <f t="shared" si="2603"/>
        <v>1</v>
      </c>
      <c r="BM590" s="3122">
        <f t="shared" si="2508"/>
        <v>0</v>
      </c>
      <c r="BN590" s="1982">
        <f t="shared" si="2509"/>
        <v>1</v>
      </c>
      <c r="BO590" s="3866">
        <f t="shared" si="2649"/>
        <v>0</v>
      </c>
      <c r="BP590" s="3494"/>
      <c r="BQ590" s="6882">
        <v>1</v>
      </c>
      <c r="BR590" s="6882"/>
      <c r="BS590" s="2570">
        <f t="shared" si="2632"/>
        <v>1</v>
      </c>
      <c r="BT590" s="2570">
        <f t="shared" si="2632"/>
        <v>1</v>
      </c>
      <c r="BU590" s="2987">
        <f t="shared" si="2486"/>
        <v>0</v>
      </c>
      <c r="BV590" s="1982">
        <f t="shared" si="2487"/>
        <v>1</v>
      </c>
      <c r="BW590" s="2292">
        <f t="shared" si="2488"/>
        <v>1</v>
      </c>
      <c r="BX590" s="2551">
        <f t="shared" si="2489"/>
        <v>0</v>
      </c>
      <c r="BY590" s="1982">
        <f t="shared" si="2490"/>
        <v>1</v>
      </c>
      <c r="BZ590" s="3151"/>
      <c r="CA590" s="6669">
        <v>1</v>
      </c>
      <c r="CB590" s="6669"/>
      <c r="CC590" s="1759">
        <v>0</v>
      </c>
      <c r="CD590" s="1759">
        <v>0</v>
      </c>
      <c r="CE590" s="2359">
        <f t="shared" si="2513"/>
        <v>0</v>
      </c>
      <c r="CF590" s="1982">
        <v>0</v>
      </c>
      <c r="CG590" s="2477">
        <f t="shared" si="2650"/>
        <v>0</v>
      </c>
      <c r="CH590" s="2387">
        <f t="shared" si="2514"/>
        <v>1</v>
      </c>
      <c r="CI590" s="1982">
        <f t="shared" si="2651"/>
        <v>0</v>
      </c>
      <c r="CJ590" s="942"/>
      <c r="CK590" s="942"/>
      <c r="CL590" s="987"/>
      <c r="CM590" s="1008"/>
      <c r="CN590" s="1729"/>
      <c r="CO590" s="1729"/>
      <c r="CP590" s="1729"/>
      <c r="CQ590" s="1729"/>
      <c r="CR590" s="1729"/>
      <c r="CS590" s="1729"/>
      <c r="CT590" s="1729"/>
      <c r="CU590" s="1729"/>
      <c r="CV590" s="1729"/>
      <c r="CW590" s="1729"/>
      <c r="CX590" s="1729"/>
      <c r="CY590" s="5813">
        <v>1</v>
      </c>
      <c r="CZ590" s="5814"/>
      <c r="DA590" s="4786">
        <v>0</v>
      </c>
      <c r="DB590" s="4786">
        <v>0</v>
      </c>
      <c r="DC590" s="4785">
        <f t="shared" si="2652"/>
        <v>0</v>
      </c>
      <c r="DD590" s="4629">
        <v>0</v>
      </c>
      <c r="DE590" s="4785">
        <f t="shared" si="2647"/>
        <v>1</v>
      </c>
      <c r="DF590" s="4166">
        <f t="shared" si="2515"/>
        <v>0</v>
      </c>
      <c r="DG590" s="4181">
        <f t="shared" si="2653"/>
        <v>1</v>
      </c>
      <c r="DH590" s="5815">
        <v>1</v>
      </c>
      <c r="DI590" s="5816"/>
      <c r="DJ590" s="4652">
        <v>0</v>
      </c>
      <c r="DK590" s="4652">
        <v>0</v>
      </c>
      <c r="DL590" s="4872">
        <f t="shared" si="2516"/>
        <v>0</v>
      </c>
      <c r="DM590" s="4871">
        <v>0</v>
      </c>
      <c r="DN590" s="4424">
        <f t="shared" si="2517"/>
        <v>1</v>
      </c>
      <c r="DO590" s="4166">
        <f t="shared" si="2518"/>
        <v>0</v>
      </c>
      <c r="DP590" s="4181">
        <f t="shared" si="2654"/>
        <v>1</v>
      </c>
      <c r="DQ590" s="5817">
        <v>1</v>
      </c>
      <c r="DR590" s="5818"/>
      <c r="DS590" s="4662">
        <v>0</v>
      </c>
      <c r="DT590" s="4662">
        <v>0</v>
      </c>
      <c r="DU590" s="4662">
        <f t="shared" si="2519"/>
        <v>0</v>
      </c>
      <c r="DV590" s="5005">
        <v>0</v>
      </c>
      <c r="DW590" s="2683">
        <f t="shared" si="2520"/>
        <v>1</v>
      </c>
      <c r="DX590" s="4166">
        <f t="shared" si="2521"/>
        <v>0</v>
      </c>
      <c r="DY590" s="4181">
        <f t="shared" si="2655"/>
        <v>1</v>
      </c>
      <c r="DZ590" s="5813">
        <v>1</v>
      </c>
      <c r="EA590" s="5814"/>
      <c r="EB590" s="3258">
        <v>0</v>
      </c>
      <c r="EC590" s="3258">
        <v>0</v>
      </c>
      <c r="ED590" s="1913">
        <f t="shared" si="2656"/>
        <v>0</v>
      </c>
      <c r="EE590" s="1914">
        <v>0</v>
      </c>
      <c r="EF590" s="3302">
        <f t="shared" si="2522"/>
        <v>1</v>
      </c>
      <c r="EG590" s="1913">
        <f t="shared" si="2523"/>
        <v>0</v>
      </c>
      <c r="EH590" s="1914">
        <f t="shared" si="2657"/>
        <v>1</v>
      </c>
      <c r="EI590" s="5815">
        <v>1</v>
      </c>
      <c r="EJ590" s="5816"/>
      <c r="EK590" s="3258">
        <v>0</v>
      </c>
      <c r="EL590" s="3258">
        <v>0</v>
      </c>
      <c r="EM590" s="1913">
        <f t="shared" si="2524"/>
        <v>0</v>
      </c>
      <c r="EN590" s="1914">
        <v>0</v>
      </c>
      <c r="EO590" s="3341">
        <f t="shared" si="2525"/>
        <v>1</v>
      </c>
      <c r="EP590" s="1913">
        <f t="shared" si="2526"/>
        <v>0</v>
      </c>
      <c r="EQ590" s="1914">
        <f t="shared" si="2658"/>
        <v>1</v>
      </c>
      <c r="ER590" s="5817">
        <v>1</v>
      </c>
      <c r="ES590" s="5818"/>
      <c r="ET590" s="3987">
        <v>0</v>
      </c>
      <c r="EU590" s="3987">
        <v>0</v>
      </c>
      <c r="EV590" s="1913">
        <f t="shared" si="2527"/>
        <v>0</v>
      </c>
      <c r="EW590" s="1914">
        <v>0</v>
      </c>
      <c r="EX590" s="3621">
        <f t="shared" si="2528"/>
        <v>1</v>
      </c>
      <c r="EY590" s="1913">
        <f t="shared" si="2529"/>
        <v>0</v>
      </c>
      <c r="EZ590" s="1914">
        <f t="shared" si="2659"/>
        <v>1</v>
      </c>
      <c r="FA590" s="6874">
        <v>1</v>
      </c>
      <c r="FB590" s="6875"/>
      <c r="FC590" s="2536">
        <v>0</v>
      </c>
      <c r="FD590" s="2536">
        <v>0</v>
      </c>
      <c r="FE590" s="1913">
        <f t="shared" si="2660"/>
        <v>0</v>
      </c>
      <c r="FF590" s="1914">
        <v>0</v>
      </c>
      <c r="FG590" s="2536">
        <f t="shared" si="2530"/>
        <v>0</v>
      </c>
      <c r="FH590" s="1913">
        <f t="shared" si="2531"/>
        <v>1</v>
      </c>
      <c r="FI590" s="1914">
        <f t="shared" si="2661"/>
        <v>0</v>
      </c>
      <c r="FJ590" s="6882">
        <v>1</v>
      </c>
      <c r="FK590" s="6882"/>
      <c r="FL590" s="2654">
        <v>0</v>
      </c>
      <c r="FM590" s="2654">
        <v>0</v>
      </c>
      <c r="FN590" s="1913">
        <f t="shared" si="2532"/>
        <v>0</v>
      </c>
      <c r="FO590" s="1914">
        <v>0</v>
      </c>
      <c r="FP590" s="2587">
        <f t="shared" si="2533"/>
        <v>0</v>
      </c>
      <c r="FQ590" s="1913">
        <f t="shared" si="2534"/>
        <v>1</v>
      </c>
      <c r="FR590" s="1914">
        <f t="shared" si="2662"/>
        <v>0</v>
      </c>
      <c r="FS590" s="6874">
        <v>1</v>
      </c>
      <c r="FT590" s="6875"/>
      <c r="FU590" s="2536">
        <v>1</v>
      </c>
      <c r="FV590" s="2536">
        <v>1</v>
      </c>
      <c r="FW590" s="1913">
        <f t="shared" si="2535"/>
        <v>0</v>
      </c>
      <c r="FX590" s="1914">
        <v>0</v>
      </c>
      <c r="FY590" s="2587">
        <f t="shared" si="2536"/>
        <v>1</v>
      </c>
      <c r="FZ590" s="1913">
        <f t="shared" si="2537"/>
        <v>0</v>
      </c>
      <c r="GA590" s="1914">
        <f t="shared" si="2663"/>
        <v>1</v>
      </c>
      <c r="GB590" s="3169">
        <f t="shared" si="2538"/>
        <v>0</v>
      </c>
      <c r="GC590" s="2219">
        <v>0</v>
      </c>
      <c r="GD590" s="1895">
        <v>1</v>
      </c>
      <c r="GE590" s="2105" t="s">
        <v>295</v>
      </c>
      <c r="GF590" s="2105" t="s">
        <v>296</v>
      </c>
      <c r="GG590" s="2105" t="s">
        <v>29</v>
      </c>
      <c r="GH590" s="2105" t="s">
        <v>16</v>
      </c>
      <c r="GI590" s="2105" t="s">
        <v>16</v>
      </c>
      <c r="GJ590" s="2105" t="s">
        <v>16</v>
      </c>
      <c r="GK590" s="2105" t="s">
        <v>20</v>
      </c>
      <c r="GL590" s="2096">
        <v>2</v>
      </c>
      <c r="GM590" s="219" t="s">
        <v>1062</v>
      </c>
      <c r="GN590" s="224" t="s">
        <v>1061</v>
      </c>
      <c r="GO590" s="460">
        <v>1</v>
      </c>
      <c r="GP590" s="460">
        <v>0</v>
      </c>
      <c r="GQ590" s="2086">
        <v>0</v>
      </c>
      <c r="GR590" s="2086">
        <v>0</v>
      </c>
      <c r="GS590" s="1895">
        <v>0</v>
      </c>
      <c r="GT590" s="2086">
        <v>0</v>
      </c>
      <c r="GU590" s="2086">
        <v>1</v>
      </c>
      <c r="GV590" s="1895">
        <v>0</v>
      </c>
    </row>
    <row r="591" spans="1:204" ht="63.75" customHeight="1" x14ac:dyDescent="0.25">
      <c r="B591" s="7145"/>
      <c r="C591" s="5685"/>
      <c r="D591" s="7164"/>
      <c r="E591" s="7145"/>
      <c r="F591" s="5707"/>
      <c r="G591" s="5707"/>
      <c r="H591" s="5707"/>
      <c r="I591" s="5707"/>
      <c r="J591" s="5707"/>
      <c r="K591" s="5707"/>
      <c r="L591" s="5707"/>
      <c r="M591" s="5707"/>
      <c r="N591" s="5698"/>
      <c r="O591" s="5707"/>
      <c r="P591" s="5698"/>
      <c r="Q591" s="5698"/>
      <c r="R591" s="5704"/>
      <c r="S591" s="5698"/>
      <c r="T591" s="5698"/>
      <c r="U591" s="7116"/>
      <c r="V591" s="5698"/>
      <c r="W591" s="5695"/>
      <c r="X591" s="5692"/>
      <c r="Y591" s="2096">
        <v>3</v>
      </c>
      <c r="Z591" s="504" t="s">
        <v>1063</v>
      </c>
      <c r="AA591" s="484" t="s">
        <v>1061</v>
      </c>
      <c r="AB591" s="414">
        <v>1</v>
      </c>
      <c r="AC591" s="460">
        <v>0</v>
      </c>
      <c r="AD591" s="544">
        <f t="shared" si="2664"/>
        <v>0</v>
      </c>
      <c r="AE591" s="460">
        <v>1</v>
      </c>
      <c r="AF591" s="544">
        <f t="shared" si="2665"/>
        <v>1</v>
      </c>
      <c r="AG591" s="460">
        <v>0</v>
      </c>
      <c r="AH591" s="544">
        <f t="shared" si="2666"/>
        <v>0</v>
      </c>
      <c r="AI591" s="460">
        <v>0</v>
      </c>
      <c r="AJ591" s="545">
        <f t="shared" si="2667"/>
        <v>0</v>
      </c>
      <c r="AK591" s="947">
        <f t="shared" si="2631"/>
        <v>1</v>
      </c>
      <c r="AL591" s="2322">
        <v>3</v>
      </c>
      <c r="AM591" s="981" t="s">
        <v>1795</v>
      </c>
      <c r="AN591" s="2462" t="s">
        <v>3726</v>
      </c>
      <c r="AO591" s="970" t="s">
        <v>1796</v>
      </c>
      <c r="AP591" s="970" t="s">
        <v>1797</v>
      </c>
      <c r="AQ591" s="974">
        <v>100</v>
      </c>
      <c r="AR591" s="970" t="s">
        <v>1061</v>
      </c>
      <c r="AS591" s="970" t="s">
        <v>753</v>
      </c>
      <c r="AT591" s="2275"/>
      <c r="AU591" s="813" t="s">
        <v>1026</v>
      </c>
      <c r="AV591" s="6426">
        <v>1</v>
      </c>
      <c r="AW591" s="6426"/>
      <c r="AX591" s="4357">
        <f t="shared" si="2498"/>
        <v>0</v>
      </c>
      <c r="AY591" s="4357">
        <f t="shared" si="2499"/>
        <v>0</v>
      </c>
      <c r="AZ591" s="4411">
        <f t="shared" si="2500"/>
        <v>0</v>
      </c>
      <c r="BA591" s="4649" t="e">
        <f t="shared" si="2501"/>
        <v>#DIV/0!</v>
      </c>
      <c r="BB591" s="4953">
        <f t="shared" si="2668"/>
        <v>0</v>
      </c>
      <c r="BC591" s="4104">
        <f t="shared" si="2502"/>
        <v>1</v>
      </c>
      <c r="BD591" s="1981">
        <f t="shared" si="2503"/>
        <v>0</v>
      </c>
      <c r="BE591" s="4954">
        <f t="shared" si="2648"/>
        <v>0</v>
      </c>
      <c r="BF591" s="6480">
        <v>1</v>
      </c>
      <c r="BG591" s="6480"/>
      <c r="BH591" s="3772">
        <f t="shared" si="2420"/>
        <v>0</v>
      </c>
      <c r="BI591" s="3772">
        <f t="shared" si="2505"/>
        <v>0</v>
      </c>
      <c r="BJ591" s="3111">
        <f t="shared" si="2506"/>
        <v>0</v>
      </c>
      <c r="BK591" s="1981" t="e">
        <f t="shared" si="2507"/>
        <v>#DIV/0!</v>
      </c>
      <c r="BL591" s="3832">
        <f t="shared" si="2603"/>
        <v>0</v>
      </c>
      <c r="BM591" s="3122">
        <f t="shared" si="2508"/>
        <v>1</v>
      </c>
      <c r="BN591" s="1981">
        <f t="shared" si="2509"/>
        <v>0</v>
      </c>
      <c r="BO591" s="3708">
        <f t="shared" si="2649"/>
        <v>0</v>
      </c>
      <c r="BP591" s="3494"/>
      <c r="BQ591" s="6739">
        <v>1</v>
      </c>
      <c r="BR591" s="6739"/>
      <c r="BS591" s="2570">
        <f t="shared" si="2632"/>
        <v>1</v>
      </c>
      <c r="BT591" s="2570">
        <f t="shared" si="2632"/>
        <v>0</v>
      </c>
      <c r="BU591" s="2987">
        <f t="shared" si="2486"/>
        <v>1</v>
      </c>
      <c r="BV591" s="1981">
        <f t="shared" si="2487"/>
        <v>0</v>
      </c>
      <c r="BW591" s="2623">
        <f t="shared" si="2488"/>
        <v>0</v>
      </c>
      <c r="BX591" s="2551">
        <f t="shared" si="2489"/>
        <v>1</v>
      </c>
      <c r="BY591" s="1981">
        <f t="shared" si="2490"/>
        <v>0</v>
      </c>
      <c r="BZ591" s="3151"/>
      <c r="CA591" s="6651">
        <v>1</v>
      </c>
      <c r="CB591" s="6651"/>
      <c r="CC591" s="1759">
        <v>0</v>
      </c>
      <c r="CD591" s="1759">
        <v>0</v>
      </c>
      <c r="CE591" s="2359">
        <f t="shared" si="2513"/>
        <v>0</v>
      </c>
      <c r="CF591" s="1981">
        <v>0</v>
      </c>
      <c r="CG591" s="1986">
        <f t="shared" si="2650"/>
        <v>0</v>
      </c>
      <c r="CH591" s="2387">
        <f t="shared" si="2514"/>
        <v>1</v>
      </c>
      <c r="CI591" s="1981">
        <f t="shared" si="2651"/>
        <v>0</v>
      </c>
      <c r="CJ591" s="2479"/>
      <c r="CM591" s="1729"/>
      <c r="CN591" s="1729"/>
      <c r="CO591" s="1729"/>
      <c r="CP591" s="1729"/>
      <c r="CQ591" s="1729"/>
      <c r="CR591" s="1729"/>
      <c r="CS591" s="1729"/>
      <c r="CT591" s="1729"/>
      <c r="CU591" s="1729"/>
      <c r="CV591" s="1729"/>
      <c r="CW591" s="1729"/>
      <c r="CX591" s="1729"/>
      <c r="CY591" s="5735">
        <v>1</v>
      </c>
      <c r="CZ591" s="5789"/>
      <c r="DA591" s="4786">
        <v>0</v>
      </c>
      <c r="DB591" s="4786">
        <v>0</v>
      </c>
      <c r="DC591" s="4785">
        <f t="shared" si="2652"/>
        <v>0</v>
      </c>
      <c r="DD591" s="4629">
        <v>0</v>
      </c>
      <c r="DE591" s="4785">
        <f t="shared" si="2647"/>
        <v>0</v>
      </c>
      <c r="DF591" s="4166">
        <f t="shared" si="2515"/>
        <v>1</v>
      </c>
      <c r="DG591" s="4181">
        <f t="shared" si="2653"/>
        <v>0</v>
      </c>
      <c r="DH591" s="5790">
        <v>1</v>
      </c>
      <c r="DI591" s="5791"/>
      <c r="DJ591" s="4652">
        <v>0</v>
      </c>
      <c r="DK591" s="4652">
        <v>0</v>
      </c>
      <c r="DL591" s="4872">
        <f t="shared" si="2516"/>
        <v>0</v>
      </c>
      <c r="DM591" s="4871">
        <v>0</v>
      </c>
      <c r="DN591" s="4424">
        <f t="shared" si="2517"/>
        <v>0</v>
      </c>
      <c r="DO591" s="4166">
        <f t="shared" si="2518"/>
        <v>1</v>
      </c>
      <c r="DP591" s="4181">
        <f t="shared" si="2654"/>
        <v>0</v>
      </c>
      <c r="DQ591" s="5763">
        <v>1</v>
      </c>
      <c r="DR591" s="5764"/>
      <c r="DS591" s="4662">
        <v>0</v>
      </c>
      <c r="DT591" s="4662">
        <v>0</v>
      </c>
      <c r="DU591" s="4662">
        <f t="shared" si="2519"/>
        <v>0</v>
      </c>
      <c r="DV591" s="5005">
        <v>0</v>
      </c>
      <c r="DW591" s="2683">
        <f t="shared" si="2520"/>
        <v>0</v>
      </c>
      <c r="DX591" s="4166">
        <f t="shared" si="2521"/>
        <v>1</v>
      </c>
      <c r="DY591" s="4181">
        <f t="shared" si="2655"/>
        <v>0</v>
      </c>
      <c r="DZ591" s="5735">
        <v>1</v>
      </c>
      <c r="EA591" s="5789"/>
      <c r="EB591" s="3258">
        <v>0</v>
      </c>
      <c r="EC591" s="3258">
        <v>0</v>
      </c>
      <c r="ED591" s="1913">
        <f t="shared" si="2656"/>
        <v>0</v>
      </c>
      <c r="EE591" s="1914">
        <v>0</v>
      </c>
      <c r="EF591" s="3302">
        <f t="shared" si="2522"/>
        <v>0</v>
      </c>
      <c r="EG591" s="1913">
        <f t="shared" si="2523"/>
        <v>1</v>
      </c>
      <c r="EH591" s="1914">
        <f t="shared" si="2657"/>
        <v>0</v>
      </c>
      <c r="EI591" s="5790">
        <v>1</v>
      </c>
      <c r="EJ591" s="5791"/>
      <c r="EK591" s="3258">
        <v>0</v>
      </c>
      <c r="EL591" s="3258">
        <v>0</v>
      </c>
      <c r="EM591" s="1913">
        <f t="shared" si="2524"/>
        <v>0</v>
      </c>
      <c r="EN591" s="1914">
        <v>0</v>
      </c>
      <c r="EO591" s="3341">
        <f t="shared" si="2525"/>
        <v>0</v>
      </c>
      <c r="EP591" s="1913">
        <f t="shared" si="2526"/>
        <v>1</v>
      </c>
      <c r="EQ591" s="1914">
        <f t="shared" si="2658"/>
        <v>0</v>
      </c>
      <c r="ER591" s="5763">
        <v>1</v>
      </c>
      <c r="ES591" s="5764"/>
      <c r="ET591" s="3987">
        <v>0</v>
      </c>
      <c r="EU591" s="3987">
        <v>0</v>
      </c>
      <c r="EV591" s="1913">
        <f t="shared" si="2527"/>
        <v>0</v>
      </c>
      <c r="EW591" s="1914">
        <v>0</v>
      </c>
      <c r="EX591" s="3621">
        <f t="shared" si="2528"/>
        <v>0</v>
      </c>
      <c r="EY591" s="1913">
        <f t="shared" si="2529"/>
        <v>1</v>
      </c>
      <c r="EZ591" s="1914">
        <f t="shared" si="2659"/>
        <v>0</v>
      </c>
      <c r="FA591" s="6786">
        <v>1</v>
      </c>
      <c r="FB591" s="6787"/>
      <c r="FC591" s="2536">
        <v>0</v>
      </c>
      <c r="FD591" s="2536">
        <v>0</v>
      </c>
      <c r="FE591" s="1913">
        <f t="shared" si="2660"/>
        <v>0</v>
      </c>
      <c r="FF591" s="1914">
        <v>0</v>
      </c>
      <c r="FG591" s="2536">
        <f t="shared" si="2530"/>
        <v>0</v>
      </c>
      <c r="FH591" s="1913">
        <f t="shared" si="2531"/>
        <v>1</v>
      </c>
      <c r="FI591" s="1914">
        <f t="shared" si="2661"/>
        <v>0</v>
      </c>
      <c r="FJ591" s="6739">
        <v>1</v>
      </c>
      <c r="FK591" s="6739"/>
      <c r="FL591" s="2654">
        <v>0</v>
      </c>
      <c r="FM591" s="2654">
        <v>0</v>
      </c>
      <c r="FN591" s="1913">
        <f t="shared" si="2532"/>
        <v>0</v>
      </c>
      <c r="FO591" s="1914">
        <v>0</v>
      </c>
      <c r="FP591" s="2587">
        <f t="shared" si="2533"/>
        <v>0</v>
      </c>
      <c r="FQ591" s="1913">
        <f t="shared" si="2534"/>
        <v>1</v>
      </c>
      <c r="FR591" s="1914">
        <f t="shared" si="2662"/>
        <v>0</v>
      </c>
      <c r="FS591" s="6786">
        <v>1</v>
      </c>
      <c r="FT591" s="6787"/>
      <c r="FU591" s="2536">
        <v>1</v>
      </c>
      <c r="FV591" s="2536">
        <v>0</v>
      </c>
      <c r="FW591" s="1913">
        <f t="shared" si="2535"/>
        <v>1</v>
      </c>
      <c r="FX591" s="1914">
        <v>0</v>
      </c>
      <c r="FY591" s="2587">
        <f t="shared" si="2536"/>
        <v>0</v>
      </c>
      <c r="FZ591" s="1913">
        <f t="shared" si="2537"/>
        <v>1</v>
      </c>
      <c r="GA591" s="1914">
        <f t="shared" si="2663"/>
        <v>0</v>
      </c>
      <c r="GB591" s="3169">
        <f t="shared" si="2538"/>
        <v>0</v>
      </c>
      <c r="GC591" s="2219">
        <v>0</v>
      </c>
      <c r="GD591" s="1895">
        <v>1</v>
      </c>
      <c r="GE591" s="2105" t="s">
        <v>295</v>
      </c>
      <c r="GF591" s="2105" t="s">
        <v>296</v>
      </c>
      <c r="GG591" s="2105" t="s">
        <v>29</v>
      </c>
      <c r="GH591" s="2105" t="s">
        <v>16</v>
      </c>
      <c r="GI591" s="2105" t="s">
        <v>16</v>
      </c>
      <c r="GJ591" s="2105" t="s">
        <v>16</v>
      </c>
      <c r="GK591" s="2105" t="s">
        <v>20</v>
      </c>
      <c r="GL591" s="2096">
        <v>3</v>
      </c>
      <c r="GM591" s="219" t="s">
        <v>1063</v>
      </c>
      <c r="GN591" s="223" t="s">
        <v>1061</v>
      </c>
      <c r="GO591" s="460">
        <v>1</v>
      </c>
      <c r="GP591" s="460">
        <v>0</v>
      </c>
      <c r="GQ591" s="2086">
        <v>0</v>
      </c>
      <c r="GR591" s="2086">
        <v>0</v>
      </c>
      <c r="GS591" s="1895">
        <v>0</v>
      </c>
      <c r="GT591" s="2086">
        <v>0</v>
      </c>
      <c r="GU591" s="2086">
        <v>1</v>
      </c>
      <c r="GV591" s="1895">
        <v>0</v>
      </c>
    </row>
    <row r="592" spans="1:204" ht="66.75" customHeight="1" x14ac:dyDescent="0.25">
      <c r="B592" s="7145"/>
      <c r="C592" s="5685"/>
      <c r="D592" s="7164"/>
      <c r="E592" s="7145"/>
      <c r="F592" s="5707"/>
      <c r="G592" s="5707"/>
      <c r="H592" s="5707"/>
      <c r="I592" s="5707"/>
      <c r="J592" s="5707"/>
      <c r="K592" s="5707"/>
      <c r="L592" s="5707"/>
      <c r="M592" s="5707"/>
      <c r="N592" s="5698"/>
      <c r="O592" s="5707"/>
      <c r="P592" s="5698"/>
      <c r="Q592" s="5698"/>
      <c r="R592" s="5704"/>
      <c r="S592" s="5698"/>
      <c r="T592" s="5698"/>
      <c r="U592" s="7116"/>
      <c r="V592" s="5698"/>
      <c r="W592" s="5695"/>
      <c r="X592" s="5692"/>
      <c r="Y592" s="2096">
        <v>4</v>
      </c>
      <c r="Z592" s="504" t="s">
        <v>1064</v>
      </c>
      <c r="AA592" s="505" t="s">
        <v>1061</v>
      </c>
      <c r="AB592" s="414">
        <v>1</v>
      </c>
      <c r="AC592" s="460">
        <v>0</v>
      </c>
      <c r="AD592" s="544">
        <f t="shared" si="2664"/>
        <v>0</v>
      </c>
      <c r="AE592" s="460">
        <v>1</v>
      </c>
      <c r="AF592" s="544">
        <f t="shared" si="2665"/>
        <v>1</v>
      </c>
      <c r="AG592" s="460">
        <v>0</v>
      </c>
      <c r="AH592" s="544">
        <f t="shared" si="2666"/>
        <v>0</v>
      </c>
      <c r="AI592" s="460">
        <v>0</v>
      </c>
      <c r="AJ592" s="545">
        <f t="shared" si="2667"/>
        <v>0</v>
      </c>
      <c r="AK592" s="947">
        <f t="shared" si="2631"/>
        <v>1</v>
      </c>
      <c r="AL592" s="2335">
        <v>4</v>
      </c>
      <c r="AM592" s="959" t="s">
        <v>1064</v>
      </c>
      <c r="AN592" s="959" t="s">
        <v>1799</v>
      </c>
      <c r="AO592" s="959" t="s">
        <v>1798</v>
      </c>
      <c r="AP592" s="959" t="s">
        <v>1800</v>
      </c>
      <c r="AQ592" s="974">
        <v>100</v>
      </c>
      <c r="AR592" s="959" t="s">
        <v>1061</v>
      </c>
      <c r="AS592" s="959" t="s">
        <v>753</v>
      </c>
      <c r="AT592" s="2275"/>
      <c r="AU592" s="813" t="s">
        <v>1026</v>
      </c>
      <c r="AV592" s="6426">
        <v>1</v>
      </c>
      <c r="AW592" s="6426"/>
      <c r="AX592" s="4357">
        <f t="shared" si="2498"/>
        <v>0</v>
      </c>
      <c r="AY592" s="4357">
        <f t="shared" si="2499"/>
        <v>0</v>
      </c>
      <c r="AZ592" s="4411">
        <f t="shared" si="2500"/>
        <v>0</v>
      </c>
      <c r="BA592" s="4986" t="e">
        <f t="shared" si="2501"/>
        <v>#DIV/0!</v>
      </c>
      <c r="BB592" s="4953">
        <f t="shared" si="2668"/>
        <v>1</v>
      </c>
      <c r="BC592" s="4104">
        <f t="shared" si="2502"/>
        <v>0</v>
      </c>
      <c r="BD592" s="1981">
        <f t="shared" si="2503"/>
        <v>1</v>
      </c>
      <c r="BE592" s="4954">
        <f t="shared" si="2648"/>
        <v>0</v>
      </c>
      <c r="BF592" s="6480">
        <v>1</v>
      </c>
      <c r="BG592" s="6480"/>
      <c r="BH592" s="3772">
        <f t="shared" si="2420"/>
        <v>0</v>
      </c>
      <c r="BI592" s="3772">
        <f t="shared" si="2505"/>
        <v>0</v>
      </c>
      <c r="BJ592" s="3111">
        <f t="shared" si="2506"/>
        <v>0</v>
      </c>
      <c r="BK592" s="1983" t="e">
        <f t="shared" si="2507"/>
        <v>#DIV/0!</v>
      </c>
      <c r="BL592" s="3832">
        <f t="shared" si="2603"/>
        <v>1</v>
      </c>
      <c r="BM592" s="3122">
        <f t="shared" si="2508"/>
        <v>0</v>
      </c>
      <c r="BN592" s="1981">
        <f t="shared" si="2509"/>
        <v>1</v>
      </c>
      <c r="BO592" s="3708">
        <f t="shared" si="2649"/>
        <v>0</v>
      </c>
      <c r="BP592" s="3494"/>
      <c r="BQ592" s="6739">
        <v>1</v>
      </c>
      <c r="BR592" s="6739"/>
      <c r="BS592" s="2570">
        <f t="shared" si="2632"/>
        <v>1</v>
      </c>
      <c r="BT592" s="2570">
        <f t="shared" si="2632"/>
        <v>1</v>
      </c>
      <c r="BU592" s="2987">
        <f t="shared" si="2486"/>
        <v>0</v>
      </c>
      <c r="BV592" s="1983">
        <f t="shared" si="2487"/>
        <v>1</v>
      </c>
      <c r="BW592" s="2623">
        <f t="shared" si="2488"/>
        <v>1</v>
      </c>
      <c r="BX592" s="2551">
        <f t="shared" si="2489"/>
        <v>0</v>
      </c>
      <c r="BY592" s="1981">
        <f t="shared" si="2490"/>
        <v>1</v>
      </c>
      <c r="BZ592" s="3151"/>
      <c r="CA592" s="6651">
        <v>1</v>
      </c>
      <c r="CB592" s="6651"/>
      <c r="CC592" s="1759">
        <v>0</v>
      </c>
      <c r="CD592" s="1759">
        <v>0</v>
      </c>
      <c r="CE592" s="2359">
        <f t="shared" si="2513"/>
        <v>0</v>
      </c>
      <c r="CF592" s="1983">
        <v>0</v>
      </c>
      <c r="CG592" s="1986">
        <f t="shared" si="2650"/>
        <v>0</v>
      </c>
      <c r="CH592" s="2387">
        <f t="shared" si="2514"/>
        <v>1</v>
      </c>
      <c r="CI592" s="1981">
        <f t="shared" si="2651"/>
        <v>0</v>
      </c>
      <c r="CJ592" s="2479"/>
      <c r="CM592" s="1729"/>
      <c r="CN592" s="1729"/>
      <c r="CO592" s="1729"/>
      <c r="CP592" s="1729"/>
      <c r="CQ592" s="1729"/>
      <c r="CR592" s="1729"/>
      <c r="CS592" s="1729"/>
      <c r="CT592" s="1729"/>
      <c r="CU592" s="1729"/>
      <c r="CV592" s="1729"/>
      <c r="CW592" s="1729"/>
      <c r="CX592" s="1729"/>
      <c r="CY592" s="5735">
        <v>1</v>
      </c>
      <c r="CZ592" s="5789"/>
      <c r="DA592" s="4786">
        <v>0</v>
      </c>
      <c r="DB592" s="4786">
        <v>0</v>
      </c>
      <c r="DC592" s="4785">
        <f t="shared" si="2652"/>
        <v>0</v>
      </c>
      <c r="DD592" s="4629">
        <v>0</v>
      </c>
      <c r="DE592" s="4785">
        <f t="shared" si="2647"/>
        <v>1</v>
      </c>
      <c r="DF592" s="4166">
        <f t="shared" si="2515"/>
        <v>0</v>
      </c>
      <c r="DG592" s="4181">
        <f t="shared" si="2653"/>
        <v>1</v>
      </c>
      <c r="DH592" s="5790">
        <v>1</v>
      </c>
      <c r="DI592" s="5791"/>
      <c r="DJ592" s="4652">
        <v>0</v>
      </c>
      <c r="DK592" s="4652">
        <v>0</v>
      </c>
      <c r="DL592" s="4872">
        <f t="shared" si="2516"/>
        <v>0</v>
      </c>
      <c r="DM592" s="4871">
        <v>0</v>
      </c>
      <c r="DN592" s="4424">
        <f t="shared" si="2517"/>
        <v>1</v>
      </c>
      <c r="DO592" s="4166">
        <f t="shared" si="2518"/>
        <v>0</v>
      </c>
      <c r="DP592" s="4181">
        <f t="shared" si="2654"/>
        <v>1</v>
      </c>
      <c r="DQ592" s="5763">
        <v>1</v>
      </c>
      <c r="DR592" s="5764"/>
      <c r="DS592" s="4662">
        <v>0</v>
      </c>
      <c r="DT592" s="4662">
        <v>0</v>
      </c>
      <c r="DU592" s="4662">
        <f t="shared" si="2519"/>
        <v>0</v>
      </c>
      <c r="DV592" s="5005">
        <v>0</v>
      </c>
      <c r="DW592" s="2683">
        <f t="shared" si="2520"/>
        <v>1</v>
      </c>
      <c r="DX592" s="4166">
        <f t="shared" si="2521"/>
        <v>0</v>
      </c>
      <c r="DY592" s="4181">
        <f t="shared" si="2655"/>
        <v>1</v>
      </c>
      <c r="DZ592" s="5735">
        <v>1</v>
      </c>
      <c r="EA592" s="5789"/>
      <c r="EB592" s="3258">
        <v>0</v>
      </c>
      <c r="EC592" s="3258">
        <v>0</v>
      </c>
      <c r="ED592" s="1913">
        <f t="shared" si="2656"/>
        <v>0</v>
      </c>
      <c r="EE592" s="1914">
        <v>0</v>
      </c>
      <c r="EF592" s="3302">
        <f t="shared" si="2522"/>
        <v>1</v>
      </c>
      <c r="EG592" s="1913">
        <f t="shared" si="2523"/>
        <v>0</v>
      </c>
      <c r="EH592" s="1914">
        <f t="shared" si="2657"/>
        <v>1</v>
      </c>
      <c r="EI592" s="5790">
        <v>1</v>
      </c>
      <c r="EJ592" s="5791"/>
      <c r="EK592" s="3258">
        <v>0</v>
      </c>
      <c r="EL592" s="3258">
        <v>0</v>
      </c>
      <c r="EM592" s="1913">
        <f t="shared" si="2524"/>
        <v>0</v>
      </c>
      <c r="EN592" s="1914">
        <v>0</v>
      </c>
      <c r="EO592" s="3341">
        <f t="shared" si="2525"/>
        <v>1</v>
      </c>
      <c r="EP592" s="1913">
        <f t="shared" si="2526"/>
        <v>0</v>
      </c>
      <c r="EQ592" s="1914">
        <f t="shared" si="2658"/>
        <v>1</v>
      </c>
      <c r="ER592" s="5763">
        <v>1</v>
      </c>
      <c r="ES592" s="5764"/>
      <c r="ET592" s="3987">
        <v>0</v>
      </c>
      <c r="EU592" s="3987">
        <v>0</v>
      </c>
      <c r="EV592" s="1913">
        <f t="shared" si="2527"/>
        <v>0</v>
      </c>
      <c r="EW592" s="1914">
        <v>0</v>
      </c>
      <c r="EX592" s="3621">
        <f t="shared" si="2528"/>
        <v>1</v>
      </c>
      <c r="EY592" s="1913">
        <f t="shared" si="2529"/>
        <v>0</v>
      </c>
      <c r="EZ592" s="1914">
        <f t="shared" si="2659"/>
        <v>1</v>
      </c>
      <c r="FA592" s="6786">
        <v>1</v>
      </c>
      <c r="FB592" s="6787"/>
      <c r="FC592" s="2536">
        <v>0</v>
      </c>
      <c r="FD592" s="2536">
        <v>0</v>
      </c>
      <c r="FE592" s="1913">
        <f t="shared" si="2660"/>
        <v>0</v>
      </c>
      <c r="FF592" s="1914">
        <v>0</v>
      </c>
      <c r="FG592" s="2536">
        <f t="shared" si="2530"/>
        <v>0</v>
      </c>
      <c r="FH592" s="1913">
        <f t="shared" si="2531"/>
        <v>1</v>
      </c>
      <c r="FI592" s="1914">
        <f t="shared" si="2661"/>
        <v>0</v>
      </c>
      <c r="FJ592" s="6739">
        <v>1</v>
      </c>
      <c r="FK592" s="6739"/>
      <c r="FL592" s="2654">
        <v>0</v>
      </c>
      <c r="FM592" s="2654">
        <v>0</v>
      </c>
      <c r="FN592" s="1913">
        <f t="shared" si="2532"/>
        <v>0</v>
      </c>
      <c r="FO592" s="1914">
        <v>0</v>
      </c>
      <c r="FP592" s="2587">
        <f t="shared" si="2533"/>
        <v>0</v>
      </c>
      <c r="FQ592" s="1913">
        <f t="shared" si="2534"/>
        <v>1</v>
      </c>
      <c r="FR592" s="1914">
        <f t="shared" si="2662"/>
        <v>0</v>
      </c>
      <c r="FS592" s="6786">
        <v>1</v>
      </c>
      <c r="FT592" s="6787"/>
      <c r="FU592" s="2536">
        <v>1</v>
      </c>
      <c r="FV592" s="2536">
        <v>1</v>
      </c>
      <c r="FW592" s="1913">
        <f t="shared" si="2535"/>
        <v>0</v>
      </c>
      <c r="FX592" s="1914">
        <v>0</v>
      </c>
      <c r="FY592" s="2587">
        <f t="shared" si="2536"/>
        <v>1</v>
      </c>
      <c r="FZ592" s="1913">
        <f t="shared" si="2537"/>
        <v>0</v>
      </c>
      <c r="GA592" s="1914">
        <f t="shared" si="2663"/>
        <v>1</v>
      </c>
      <c r="GB592" s="3169">
        <f t="shared" si="2538"/>
        <v>0</v>
      </c>
      <c r="GC592" s="2219">
        <v>0</v>
      </c>
      <c r="GD592" s="1895">
        <v>1</v>
      </c>
      <c r="GE592" s="2105" t="s">
        <v>295</v>
      </c>
      <c r="GF592" s="2105" t="s">
        <v>296</v>
      </c>
      <c r="GG592" s="2105" t="s">
        <v>29</v>
      </c>
      <c r="GH592" s="2105" t="s">
        <v>16</v>
      </c>
      <c r="GI592" s="2105" t="s">
        <v>16</v>
      </c>
      <c r="GJ592" s="2105" t="s">
        <v>16</v>
      </c>
      <c r="GK592" s="2105" t="s">
        <v>20</v>
      </c>
      <c r="GL592" s="2096">
        <v>4</v>
      </c>
      <c r="GM592" s="219" t="s">
        <v>1064</v>
      </c>
      <c r="GN592" s="224" t="s">
        <v>1061</v>
      </c>
      <c r="GO592" s="460">
        <v>1</v>
      </c>
      <c r="GP592" s="460">
        <v>0</v>
      </c>
      <c r="GQ592" s="2086">
        <v>0</v>
      </c>
      <c r="GR592" s="2086">
        <v>0</v>
      </c>
      <c r="GS592" s="1895">
        <v>0</v>
      </c>
      <c r="GT592" s="2086">
        <v>0</v>
      </c>
      <c r="GU592" s="2086">
        <v>1</v>
      </c>
      <c r="GV592" s="1895">
        <v>0</v>
      </c>
    </row>
    <row r="593" spans="1:204" ht="51" x14ac:dyDescent="0.25">
      <c r="B593" s="7145"/>
      <c r="C593" s="5685"/>
      <c r="D593" s="7164"/>
      <c r="E593" s="7145"/>
      <c r="F593" s="5707"/>
      <c r="G593" s="5707"/>
      <c r="H593" s="5707"/>
      <c r="I593" s="5707"/>
      <c r="J593" s="5707"/>
      <c r="K593" s="5707"/>
      <c r="L593" s="5707"/>
      <c r="M593" s="5707"/>
      <c r="N593" s="5698"/>
      <c r="O593" s="5707"/>
      <c r="P593" s="5698"/>
      <c r="Q593" s="5698"/>
      <c r="R593" s="5704"/>
      <c r="S593" s="5698"/>
      <c r="T593" s="5698"/>
      <c r="U593" s="7116"/>
      <c r="V593" s="5698"/>
      <c r="W593" s="5695"/>
      <c r="X593" s="5692"/>
      <c r="Y593" s="2096">
        <v>5</v>
      </c>
      <c r="Z593" s="504" t="s">
        <v>1065</v>
      </c>
      <c r="AA593" s="484" t="s">
        <v>1066</v>
      </c>
      <c r="AB593" s="414">
        <v>12</v>
      </c>
      <c r="AC593" s="460">
        <v>3</v>
      </c>
      <c r="AD593" s="544">
        <f t="shared" si="2664"/>
        <v>0.25</v>
      </c>
      <c r="AE593" s="460">
        <v>3</v>
      </c>
      <c r="AF593" s="544">
        <f t="shared" si="2665"/>
        <v>0.25</v>
      </c>
      <c r="AG593" s="460">
        <v>3</v>
      </c>
      <c r="AH593" s="544">
        <f t="shared" si="2666"/>
        <v>0.25</v>
      </c>
      <c r="AI593" s="460">
        <v>3</v>
      </c>
      <c r="AJ593" s="545">
        <f t="shared" si="2667"/>
        <v>0.25</v>
      </c>
      <c r="AK593" s="947">
        <f t="shared" si="2631"/>
        <v>1</v>
      </c>
      <c r="AL593" s="2335">
        <v>5</v>
      </c>
      <c r="AM593" s="1019" t="s">
        <v>1065</v>
      </c>
      <c r="AN593" s="1019" t="s">
        <v>1802</v>
      </c>
      <c r="AO593" s="970" t="s">
        <v>1801</v>
      </c>
      <c r="AP593" s="970" t="s">
        <v>1803</v>
      </c>
      <c r="AQ593" s="974">
        <v>100</v>
      </c>
      <c r="AR593" s="970" t="s">
        <v>1066</v>
      </c>
      <c r="AS593" s="970" t="s">
        <v>753</v>
      </c>
      <c r="AT593" s="2275"/>
      <c r="AU593" s="813" t="s">
        <v>1026</v>
      </c>
      <c r="AV593" s="6426">
        <v>12</v>
      </c>
      <c r="AW593" s="6426"/>
      <c r="AX593" s="4357">
        <f t="shared" si="2498"/>
        <v>3</v>
      </c>
      <c r="AY593" s="4357">
        <f t="shared" si="2499"/>
        <v>3</v>
      </c>
      <c r="AZ593" s="4411">
        <f t="shared" si="2500"/>
        <v>0</v>
      </c>
      <c r="BA593" s="4986">
        <f t="shared" si="2501"/>
        <v>1</v>
      </c>
      <c r="BB593" s="4342">
        <f t="shared" si="2668"/>
        <v>12</v>
      </c>
      <c r="BC593" s="4104">
        <f t="shared" si="2502"/>
        <v>0</v>
      </c>
      <c r="BD593" s="1982">
        <f t="shared" si="2503"/>
        <v>1</v>
      </c>
      <c r="BE593" s="4954">
        <f t="shared" si="2648"/>
        <v>0</v>
      </c>
      <c r="BF593" s="6480">
        <v>12</v>
      </c>
      <c r="BG593" s="6480"/>
      <c r="BH593" s="3772">
        <f t="shared" si="2420"/>
        <v>3</v>
      </c>
      <c r="BI593" s="3772">
        <f t="shared" si="2505"/>
        <v>3</v>
      </c>
      <c r="BJ593" s="3111">
        <f t="shared" si="2506"/>
        <v>0</v>
      </c>
      <c r="BK593" s="1983">
        <f t="shared" si="2507"/>
        <v>1</v>
      </c>
      <c r="BL593" s="3958">
        <f t="shared" si="2603"/>
        <v>9</v>
      </c>
      <c r="BM593" s="3122">
        <f t="shared" si="2508"/>
        <v>3</v>
      </c>
      <c r="BN593" s="1982">
        <f t="shared" si="2509"/>
        <v>0.75</v>
      </c>
      <c r="BO593" s="3708">
        <f t="shared" si="2649"/>
        <v>0</v>
      </c>
      <c r="BP593" s="3494"/>
      <c r="BQ593" s="6739">
        <v>12</v>
      </c>
      <c r="BR593" s="6739"/>
      <c r="BS593" s="2570">
        <f t="shared" ref="BS593:BT608" si="2669">SUM(FC593+FL593+FU593)</f>
        <v>3</v>
      </c>
      <c r="BT593" s="2570">
        <f t="shared" si="2669"/>
        <v>3</v>
      </c>
      <c r="BU593" s="2987">
        <f t="shared" si="2486"/>
        <v>0</v>
      </c>
      <c r="BV593" s="1983">
        <f t="shared" si="2487"/>
        <v>1</v>
      </c>
      <c r="BW593" s="2292">
        <f t="shared" si="2488"/>
        <v>6</v>
      </c>
      <c r="BX593" s="2551">
        <f t="shared" si="2489"/>
        <v>6</v>
      </c>
      <c r="BY593" s="1982">
        <f t="shared" si="2490"/>
        <v>0.5</v>
      </c>
      <c r="BZ593" s="3151"/>
      <c r="CA593" s="6651">
        <v>12</v>
      </c>
      <c r="CB593" s="6651"/>
      <c r="CC593" s="1759">
        <v>3</v>
      </c>
      <c r="CD593" s="1759">
        <v>3</v>
      </c>
      <c r="CE593" s="2359">
        <f t="shared" si="2513"/>
        <v>0</v>
      </c>
      <c r="CF593" s="1983">
        <f t="shared" ref="CF593:CF595" si="2670">CD593/CC593</f>
        <v>1</v>
      </c>
      <c r="CG593" s="2477">
        <f t="shared" si="2650"/>
        <v>3</v>
      </c>
      <c r="CH593" s="2387">
        <f t="shared" si="2514"/>
        <v>9</v>
      </c>
      <c r="CI593" s="1982">
        <f t="shared" si="2651"/>
        <v>0.25</v>
      </c>
      <c r="CJ593" s="2479"/>
      <c r="CM593" s="1729"/>
      <c r="CN593" s="1729"/>
      <c r="CO593" s="1729"/>
      <c r="CP593" s="1729"/>
      <c r="CQ593" s="1729"/>
      <c r="CR593" s="1729"/>
      <c r="CS593" s="1729"/>
      <c r="CT593" s="1729"/>
      <c r="CU593" s="1729"/>
      <c r="CV593" s="1729"/>
      <c r="CW593" s="1729"/>
      <c r="CX593" s="1729"/>
      <c r="CY593" s="5735">
        <v>12</v>
      </c>
      <c r="CZ593" s="5789"/>
      <c r="DA593" s="4786">
        <v>1</v>
      </c>
      <c r="DB593" s="4786">
        <v>1</v>
      </c>
      <c r="DC593" s="4785">
        <f t="shared" si="2652"/>
        <v>0</v>
      </c>
      <c r="DD593" s="4629">
        <f t="shared" ref="DD593:DD595" si="2671">DB593/DA593</f>
        <v>1</v>
      </c>
      <c r="DE593" s="4785">
        <f t="shared" si="2647"/>
        <v>10</v>
      </c>
      <c r="DF593" s="4166">
        <f t="shared" si="2515"/>
        <v>2</v>
      </c>
      <c r="DG593" s="4181">
        <f t="shared" si="2653"/>
        <v>0.83333333333333337</v>
      </c>
      <c r="DH593" s="5790">
        <v>12</v>
      </c>
      <c r="DI593" s="5791"/>
      <c r="DJ593" s="4652">
        <v>1</v>
      </c>
      <c r="DK593" s="4652">
        <v>1</v>
      </c>
      <c r="DL593" s="4872">
        <f t="shared" si="2516"/>
        <v>0</v>
      </c>
      <c r="DM593" s="4871">
        <f t="shared" ref="DM593:DM595" si="2672">DK593/DJ593</f>
        <v>1</v>
      </c>
      <c r="DN593" s="4424">
        <f t="shared" si="2517"/>
        <v>11</v>
      </c>
      <c r="DO593" s="4166">
        <f t="shared" si="2518"/>
        <v>1</v>
      </c>
      <c r="DP593" s="4181">
        <f t="shared" si="2654"/>
        <v>0.91666666666666663</v>
      </c>
      <c r="DQ593" s="5763">
        <v>12</v>
      </c>
      <c r="DR593" s="5764"/>
      <c r="DS593" s="4662">
        <v>1</v>
      </c>
      <c r="DT593" s="4662">
        <v>1</v>
      </c>
      <c r="DU593" s="4662">
        <f t="shared" si="2519"/>
        <v>0</v>
      </c>
      <c r="DV593" s="5005">
        <f t="shared" ref="DV593:DV595" si="2673">DT593/DS593</f>
        <v>1</v>
      </c>
      <c r="DW593" s="2683">
        <f t="shared" si="2520"/>
        <v>12</v>
      </c>
      <c r="DX593" s="4166">
        <f t="shared" si="2521"/>
        <v>0</v>
      </c>
      <c r="DY593" s="4181">
        <f t="shared" si="2655"/>
        <v>1</v>
      </c>
      <c r="DZ593" s="5735">
        <v>12</v>
      </c>
      <c r="EA593" s="5789"/>
      <c r="EB593" s="3258">
        <v>1</v>
      </c>
      <c r="EC593" s="3258">
        <v>1</v>
      </c>
      <c r="ED593" s="1913">
        <f t="shared" si="2656"/>
        <v>0</v>
      </c>
      <c r="EE593" s="1914">
        <f t="shared" ref="EE593:EE595" si="2674">EC593/EB593</f>
        <v>1</v>
      </c>
      <c r="EF593" s="3302">
        <f t="shared" si="2522"/>
        <v>7</v>
      </c>
      <c r="EG593" s="1913">
        <f t="shared" si="2523"/>
        <v>5</v>
      </c>
      <c r="EH593" s="1914">
        <f t="shared" si="2657"/>
        <v>0.58333333333333337</v>
      </c>
      <c r="EI593" s="5790">
        <v>12</v>
      </c>
      <c r="EJ593" s="5791"/>
      <c r="EK593" s="3258">
        <v>1</v>
      </c>
      <c r="EL593" s="3258">
        <v>1</v>
      </c>
      <c r="EM593" s="1913">
        <f t="shared" si="2524"/>
        <v>0</v>
      </c>
      <c r="EN593" s="1914">
        <f t="shared" ref="EN593:EN595" si="2675">EL593/EK593</f>
        <v>1</v>
      </c>
      <c r="EO593" s="3341">
        <f t="shared" si="2525"/>
        <v>8</v>
      </c>
      <c r="EP593" s="1913">
        <f t="shared" si="2526"/>
        <v>4</v>
      </c>
      <c r="EQ593" s="1914">
        <f t="shared" si="2658"/>
        <v>0.66666666666666663</v>
      </c>
      <c r="ER593" s="5763">
        <v>12</v>
      </c>
      <c r="ES593" s="5764"/>
      <c r="ET593" s="3987">
        <v>1</v>
      </c>
      <c r="EU593" s="3987">
        <v>1</v>
      </c>
      <c r="EV593" s="1913">
        <f t="shared" si="2527"/>
        <v>0</v>
      </c>
      <c r="EW593" s="1914">
        <f t="shared" ref="EW593:EW595" si="2676">EU593/ET593</f>
        <v>1</v>
      </c>
      <c r="EX593" s="3621">
        <f t="shared" si="2528"/>
        <v>9</v>
      </c>
      <c r="EY593" s="1913">
        <f t="shared" si="2529"/>
        <v>3</v>
      </c>
      <c r="EZ593" s="1914">
        <f t="shared" si="2659"/>
        <v>0.75</v>
      </c>
      <c r="FA593" s="6786">
        <v>12</v>
      </c>
      <c r="FB593" s="6787"/>
      <c r="FC593" s="2536">
        <v>1</v>
      </c>
      <c r="FD593" s="2536">
        <v>1</v>
      </c>
      <c r="FE593" s="1913">
        <f t="shared" si="2660"/>
        <v>0</v>
      </c>
      <c r="FF593" s="1914">
        <f t="shared" ref="FF593:FF599" si="2677">FD593/FC593</f>
        <v>1</v>
      </c>
      <c r="FG593" s="2536">
        <f t="shared" si="2530"/>
        <v>4</v>
      </c>
      <c r="FH593" s="1913">
        <f t="shared" si="2531"/>
        <v>8</v>
      </c>
      <c r="FI593" s="1914">
        <f t="shared" si="2661"/>
        <v>0.33333333333333331</v>
      </c>
      <c r="FJ593" s="6739">
        <v>12</v>
      </c>
      <c r="FK593" s="6739"/>
      <c r="FL593" s="2654">
        <v>1</v>
      </c>
      <c r="FM593" s="2654">
        <v>1</v>
      </c>
      <c r="FN593" s="1913">
        <f t="shared" si="2532"/>
        <v>0</v>
      </c>
      <c r="FO593" s="1914">
        <f t="shared" ref="FO593:FO599" si="2678">FM593/FL593</f>
        <v>1</v>
      </c>
      <c r="FP593" s="2587">
        <f t="shared" si="2533"/>
        <v>5</v>
      </c>
      <c r="FQ593" s="1913">
        <f t="shared" si="2534"/>
        <v>7</v>
      </c>
      <c r="FR593" s="1914">
        <f t="shared" si="2662"/>
        <v>0.41666666666666669</v>
      </c>
      <c r="FS593" s="6786">
        <v>12</v>
      </c>
      <c r="FT593" s="6787"/>
      <c r="FU593" s="2536">
        <v>1</v>
      </c>
      <c r="FV593" s="2536">
        <v>1</v>
      </c>
      <c r="FW593" s="1913">
        <f t="shared" si="2535"/>
        <v>0</v>
      </c>
      <c r="FX593" s="1914">
        <f t="shared" ref="FX593:FX599" si="2679">FV593/FU593</f>
        <v>1</v>
      </c>
      <c r="FY593" s="2587">
        <f t="shared" si="2536"/>
        <v>6</v>
      </c>
      <c r="FZ593" s="1913">
        <f t="shared" si="2537"/>
        <v>6</v>
      </c>
      <c r="GA593" s="1914">
        <f t="shared" si="2663"/>
        <v>0.5</v>
      </c>
      <c r="GB593" s="3169">
        <f t="shared" si="2538"/>
        <v>8.333333333333337E-2</v>
      </c>
      <c r="GC593" s="2219">
        <v>0</v>
      </c>
      <c r="GD593" s="1895">
        <v>1</v>
      </c>
      <c r="GE593" s="2105" t="s">
        <v>295</v>
      </c>
      <c r="GF593" s="2105" t="s">
        <v>296</v>
      </c>
      <c r="GG593" s="2105" t="s">
        <v>29</v>
      </c>
      <c r="GH593" s="2105" t="s">
        <v>16</v>
      </c>
      <c r="GI593" s="2105" t="s">
        <v>16</v>
      </c>
      <c r="GJ593" s="2105" t="s">
        <v>16</v>
      </c>
      <c r="GK593" s="2105" t="s">
        <v>20</v>
      </c>
      <c r="GL593" s="2096">
        <v>5</v>
      </c>
      <c r="GM593" s="219" t="s">
        <v>1065</v>
      </c>
      <c r="GN593" s="223" t="s">
        <v>1066</v>
      </c>
      <c r="GO593" s="460">
        <v>12</v>
      </c>
      <c r="GP593" s="460">
        <v>3</v>
      </c>
      <c r="GQ593" s="2086">
        <v>3</v>
      </c>
      <c r="GR593" s="2086">
        <v>0</v>
      </c>
      <c r="GS593" s="1895">
        <v>1</v>
      </c>
      <c r="GT593" s="2086">
        <v>3</v>
      </c>
      <c r="GU593" s="2086">
        <v>9</v>
      </c>
      <c r="GV593" s="1895">
        <v>0.25</v>
      </c>
    </row>
    <row r="594" spans="1:204" ht="52.5" customHeight="1" x14ac:dyDescent="0.25">
      <c r="B594" s="7145"/>
      <c r="C594" s="5685"/>
      <c r="D594" s="7164"/>
      <c r="E594" s="7145"/>
      <c r="F594" s="5707"/>
      <c r="G594" s="5707"/>
      <c r="H594" s="5707"/>
      <c r="I594" s="5707"/>
      <c r="J594" s="5707"/>
      <c r="K594" s="5707"/>
      <c r="L594" s="5707"/>
      <c r="M594" s="5707"/>
      <c r="N594" s="5698"/>
      <c r="O594" s="5707"/>
      <c r="P594" s="5698"/>
      <c r="Q594" s="5698"/>
      <c r="R594" s="5704"/>
      <c r="S594" s="5698"/>
      <c r="T594" s="5698"/>
      <c r="U594" s="7116"/>
      <c r="V594" s="5698"/>
      <c r="W594" s="5695"/>
      <c r="X594" s="5692"/>
      <c r="Y594" s="2096">
        <v>6</v>
      </c>
      <c r="Z594" s="504" t="s">
        <v>1067</v>
      </c>
      <c r="AA594" s="484" t="s">
        <v>1066</v>
      </c>
      <c r="AB594" s="414">
        <v>12</v>
      </c>
      <c r="AC594" s="460">
        <v>3</v>
      </c>
      <c r="AD594" s="544">
        <f t="shared" si="2664"/>
        <v>0.25</v>
      </c>
      <c r="AE594" s="460">
        <v>3</v>
      </c>
      <c r="AF594" s="544">
        <f t="shared" si="2665"/>
        <v>0.25</v>
      </c>
      <c r="AG594" s="460">
        <v>3</v>
      </c>
      <c r="AH594" s="544">
        <f t="shared" si="2666"/>
        <v>0.25</v>
      </c>
      <c r="AI594" s="460">
        <v>3</v>
      </c>
      <c r="AJ594" s="545">
        <f t="shared" si="2667"/>
        <v>0.25</v>
      </c>
      <c r="AK594" s="947">
        <f t="shared" si="2631"/>
        <v>1</v>
      </c>
      <c r="AL594" s="2335">
        <v>6</v>
      </c>
      <c r="AM594" s="970" t="s">
        <v>1067</v>
      </c>
      <c r="AN594" s="970" t="s">
        <v>1805</v>
      </c>
      <c r="AO594" s="970" t="s">
        <v>1804</v>
      </c>
      <c r="AP594" s="970" t="s">
        <v>1806</v>
      </c>
      <c r="AQ594" s="974">
        <v>100</v>
      </c>
      <c r="AR594" s="970" t="s">
        <v>1066</v>
      </c>
      <c r="AS594" s="970" t="s">
        <v>753</v>
      </c>
      <c r="AT594" s="2275"/>
      <c r="AU594" s="813" t="s">
        <v>1026</v>
      </c>
      <c r="AV594" s="6426">
        <v>12</v>
      </c>
      <c r="AW594" s="6426"/>
      <c r="AX594" s="4357">
        <f t="shared" si="2498"/>
        <v>3</v>
      </c>
      <c r="AY594" s="4357">
        <f t="shared" si="2499"/>
        <v>3</v>
      </c>
      <c r="AZ594" s="4411">
        <f t="shared" si="2500"/>
        <v>0</v>
      </c>
      <c r="BA594" s="4546">
        <f t="shared" si="2501"/>
        <v>1</v>
      </c>
      <c r="BB594" s="4342">
        <f t="shared" si="2668"/>
        <v>12</v>
      </c>
      <c r="BC594" s="4104">
        <f t="shared" si="2502"/>
        <v>0</v>
      </c>
      <c r="BD594" s="1983">
        <f t="shared" si="2503"/>
        <v>1</v>
      </c>
      <c r="BE594" s="4954">
        <f t="shared" si="2648"/>
        <v>0</v>
      </c>
      <c r="BF594" s="6480">
        <v>12</v>
      </c>
      <c r="BG594" s="6480"/>
      <c r="BH594" s="3772">
        <f t="shared" ref="BH594:BH623" si="2680">SUM(EB594+EK594+ET594)</f>
        <v>3</v>
      </c>
      <c r="BI594" s="3772">
        <f t="shared" si="2505"/>
        <v>3</v>
      </c>
      <c r="BJ594" s="3111">
        <f t="shared" si="2506"/>
        <v>0</v>
      </c>
      <c r="BK594" s="1982">
        <f t="shared" si="2507"/>
        <v>1</v>
      </c>
      <c r="BL594" s="3958">
        <f t="shared" si="2603"/>
        <v>9</v>
      </c>
      <c r="BM594" s="3122">
        <f t="shared" si="2508"/>
        <v>3</v>
      </c>
      <c r="BN594" s="1983">
        <f t="shared" si="2509"/>
        <v>0.75</v>
      </c>
      <c r="BO594" s="3708">
        <f t="shared" si="2649"/>
        <v>0</v>
      </c>
      <c r="BP594" s="3494"/>
      <c r="BQ594" s="6739">
        <v>12</v>
      </c>
      <c r="BR594" s="6739"/>
      <c r="BS594" s="2570">
        <f t="shared" si="2669"/>
        <v>3</v>
      </c>
      <c r="BT594" s="2570">
        <f t="shared" si="2669"/>
        <v>3</v>
      </c>
      <c r="BU594" s="2987">
        <f t="shared" si="2486"/>
        <v>0</v>
      </c>
      <c r="BV594" s="1982">
        <f t="shared" si="2487"/>
        <v>1</v>
      </c>
      <c r="BW594" s="2292">
        <f t="shared" si="2488"/>
        <v>6</v>
      </c>
      <c r="BX594" s="2551">
        <f t="shared" si="2489"/>
        <v>6</v>
      </c>
      <c r="BY594" s="1983">
        <f t="shared" si="2490"/>
        <v>0.5</v>
      </c>
      <c r="BZ594" s="3151"/>
      <c r="CA594" s="6651">
        <v>12</v>
      </c>
      <c r="CB594" s="6651"/>
      <c r="CC594" s="1759">
        <v>3</v>
      </c>
      <c r="CD594" s="1759">
        <v>3</v>
      </c>
      <c r="CE594" s="2359">
        <f t="shared" si="2513"/>
        <v>0</v>
      </c>
      <c r="CF594" s="1982">
        <f t="shared" si="2670"/>
        <v>1</v>
      </c>
      <c r="CG594" s="2477">
        <f t="shared" si="2650"/>
        <v>3</v>
      </c>
      <c r="CH594" s="2387">
        <f t="shared" si="2514"/>
        <v>9</v>
      </c>
      <c r="CI594" s="1983">
        <f t="shared" si="2651"/>
        <v>0.25</v>
      </c>
      <c r="CJ594" s="2479"/>
      <c r="CK594" s="2479"/>
      <c r="CL594" s="2479"/>
      <c r="CM594" s="1729"/>
      <c r="CN594" s="1729"/>
      <c r="CO594" s="1729"/>
      <c r="CP594" s="1729"/>
      <c r="CQ594" s="1729"/>
      <c r="CR594" s="1729"/>
      <c r="CS594" s="1729"/>
      <c r="CT594" s="1729"/>
      <c r="CU594" s="1729"/>
      <c r="CV594" s="1729"/>
      <c r="CW594" s="1729"/>
      <c r="CX594" s="1729"/>
      <c r="CY594" s="5735">
        <v>12</v>
      </c>
      <c r="CZ594" s="5789"/>
      <c r="DA594" s="4786">
        <v>1</v>
      </c>
      <c r="DB594" s="4786">
        <v>1</v>
      </c>
      <c r="DC594" s="4785">
        <f t="shared" si="2652"/>
        <v>0</v>
      </c>
      <c r="DD594" s="4629">
        <f t="shared" si="2671"/>
        <v>1</v>
      </c>
      <c r="DE594" s="4785">
        <f t="shared" si="2647"/>
        <v>10</v>
      </c>
      <c r="DF594" s="4166">
        <f t="shared" si="2515"/>
        <v>2</v>
      </c>
      <c r="DG594" s="4181">
        <f t="shared" si="2653"/>
        <v>0.83333333333333337</v>
      </c>
      <c r="DH594" s="5790">
        <v>12</v>
      </c>
      <c r="DI594" s="5791"/>
      <c r="DJ594" s="4652">
        <v>1</v>
      </c>
      <c r="DK594" s="4652">
        <v>1</v>
      </c>
      <c r="DL594" s="4872">
        <f t="shared" si="2516"/>
        <v>0</v>
      </c>
      <c r="DM594" s="4871">
        <f t="shared" si="2672"/>
        <v>1</v>
      </c>
      <c r="DN594" s="4424">
        <f t="shared" si="2517"/>
        <v>11</v>
      </c>
      <c r="DO594" s="4166">
        <f t="shared" si="2518"/>
        <v>1</v>
      </c>
      <c r="DP594" s="4181">
        <f t="shared" si="2654"/>
        <v>0.91666666666666663</v>
      </c>
      <c r="DQ594" s="5763">
        <v>12</v>
      </c>
      <c r="DR594" s="5764"/>
      <c r="DS594" s="4662">
        <v>1</v>
      </c>
      <c r="DT594" s="4662">
        <v>1</v>
      </c>
      <c r="DU594" s="4662">
        <f t="shared" si="2519"/>
        <v>0</v>
      </c>
      <c r="DV594" s="5005">
        <f t="shared" si="2673"/>
        <v>1</v>
      </c>
      <c r="DW594" s="2683">
        <f t="shared" si="2520"/>
        <v>12</v>
      </c>
      <c r="DX594" s="4166">
        <f t="shared" si="2521"/>
        <v>0</v>
      </c>
      <c r="DY594" s="4181">
        <f t="shared" si="2655"/>
        <v>1</v>
      </c>
      <c r="DZ594" s="5735">
        <v>12</v>
      </c>
      <c r="EA594" s="5789"/>
      <c r="EB594" s="3258">
        <v>1</v>
      </c>
      <c r="EC594" s="3258">
        <v>1</v>
      </c>
      <c r="ED594" s="1913">
        <f t="shared" si="2656"/>
        <v>0</v>
      </c>
      <c r="EE594" s="1914">
        <f t="shared" si="2674"/>
        <v>1</v>
      </c>
      <c r="EF594" s="3302">
        <f t="shared" si="2522"/>
        <v>7</v>
      </c>
      <c r="EG594" s="1913">
        <f t="shared" si="2523"/>
        <v>5</v>
      </c>
      <c r="EH594" s="1914">
        <f t="shared" si="2657"/>
        <v>0.58333333333333337</v>
      </c>
      <c r="EI594" s="5790">
        <v>12</v>
      </c>
      <c r="EJ594" s="5791"/>
      <c r="EK594" s="3258">
        <v>1</v>
      </c>
      <c r="EL594" s="3258">
        <v>1</v>
      </c>
      <c r="EM594" s="1913">
        <f t="shared" si="2524"/>
        <v>0</v>
      </c>
      <c r="EN594" s="1914">
        <f t="shared" si="2675"/>
        <v>1</v>
      </c>
      <c r="EO594" s="3341">
        <f t="shared" si="2525"/>
        <v>8</v>
      </c>
      <c r="EP594" s="1913">
        <f t="shared" si="2526"/>
        <v>4</v>
      </c>
      <c r="EQ594" s="1914">
        <f t="shared" si="2658"/>
        <v>0.66666666666666663</v>
      </c>
      <c r="ER594" s="5763">
        <v>12</v>
      </c>
      <c r="ES594" s="5764"/>
      <c r="ET594" s="3987">
        <v>1</v>
      </c>
      <c r="EU594" s="3987">
        <v>1</v>
      </c>
      <c r="EV594" s="1913">
        <f t="shared" si="2527"/>
        <v>0</v>
      </c>
      <c r="EW594" s="1914">
        <f t="shared" si="2676"/>
        <v>1</v>
      </c>
      <c r="EX594" s="3621">
        <f t="shared" si="2528"/>
        <v>9</v>
      </c>
      <c r="EY594" s="1913">
        <f t="shared" si="2529"/>
        <v>3</v>
      </c>
      <c r="EZ594" s="1914">
        <f t="shared" si="2659"/>
        <v>0.75</v>
      </c>
      <c r="FA594" s="6786">
        <v>12</v>
      </c>
      <c r="FB594" s="6787"/>
      <c r="FC594" s="2536">
        <v>1</v>
      </c>
      <c r="FD594" s="2536">
        <v>1</v>
      </c>
      <c r="FE594" s="1913">
        <f t="shared" si="2660"/>
        <v>0</v>
      </c>
      <c r="FF594" s="1914">
        <f t="shared" si="2677"/>
        <v>1</v>
      </c>
      <c r="FG594" s="2536">
        <f t="shared" si="2530"/>
        <v>4</v>
      </c>
      <c r="FH594" s="1913">
        <f t="shared" si="2531"/>
        <v>8</v>
      </c>
      <c r="FI594" s="1914">
        <f t="shared" si="2661"/>
        <v>0.33333333333333331</v>
      </c>
      <c r="FJ594" s="6739">
        <v>12</v>
      </c>
      <c r="FK594" s="6739"/>
      <c r="FL594" s="2654">
        <v>1</v>
      </c>
      <c r="FM594" s="2654">
        <v>1</v>
      </c>
      <c r="FN594" s="1913">
        <f t="shared" si="2532"/>
        <v>0</v>
      </c>
      <c r="FO594" s="1914">
        <f t="shared" si="2678"/>
        <v>1</v>
      </c>
      <c r="FP594" s="2587">
        <f t="shared" si="2533"/>
        <v>5</v>
      </c>
      <c r="FQ594" s="1913">
        <f t="shared" si="2534"/>
        <v>7</v>
      </c>
      <c r="FR594" s="1914">
        <f t="shared" si="2662"/>
        <v>0.41666666666666669</v>
      </c>
      <c r="FS594" s="6786">
        <v>12</v>
      </c>
      <c r="FT594" s="6787"/>
      <c r="FU594" s="2536">
        <v>1</v>
      </c>
      <c r="FV594" s="2536">
        <v>1</v>
      </c>
      <c r="FW594" s="1913">
        <f t="shared" si="2535"/>
        <v>0</v>
      </c>
      <c r="FX594" s="1914">
        <f t="shared" si="2679"/>
        <v>1</v>
      </c>
      <c r="FY594" s="2587">
        <f t="shared" si="2536"/>
        <v>6</v>
      </c>
      <c r="FZ594" s="1913">
        <f t="shared" si="2537"/>
        <v>6</v>
      </c>
      <c r="GA594" s="1914">
        <f t="shared" si="2663"/>
        <v>0.5</v>
      </c>
      <c r="GB594" s="3169">
        <f t="shared" si="2538"/>
        <v>8.333333333333337E-2</v>
      </c>
      <c r="GC594" s="2219">
        <v>0</v>
      </c>
      <c r="GD594" s="1895">
        <v>1</v>
      </c>
      <c r="GE594" s="2105" t="s">
        <v>295</v>
      </c>
      <c r="GF594" s="2105" t="s">
        <v>296</v>
      </c>
      <c r="GG594" s="2105" t="s">
        <v>29</v>
      </c>
      <c r="GH594" s="2105" t="s">
        <v>16</v>
      </c>
      <c r="GI594" s="2105" t="s">
        <v>16</v>
      </c>
      <c r="GJ594" s="2105" t="s">
        <v>16</v>
      </c>
      <c r="GK594" s="2105" t="s">
        <v>20</v>
      </c>
      <c r="GL594" s="2096">
        <v>6</v>
      </c>
      <c r="GM594" s="219" t="s">
        <v>1067</v>
      </c>
      <c r="GN594" s="223" t="s">
        <v>1066</v>
      </c>
      <c r="GO594" s="460">
        <v>12</v>
      </c>
      <c r="GP594" s="460">
        <v>3</v>
      </c>
      <c r="GQ594" s="2086">
        <v>3</v>
      </c>
      <c r="GR594" s="2086">
        <v>0</v>
      </c>
      <c r="GS594" s="1895">
        <v>1</v>
      </c>
      <c r="GT594" s="2086">
        <v>3</v>
      </c>
      <c r="GU594" s="2086">
        <v>9</v>
      </c>
      <c r="GV594" s="1895">
        <v>0.25</v>
      </c>
    </row>
    <row r="595" spans="1:204" ht="38.25" x14ac:dyDescent="0.25">
      <c r="B595" s="7145"/>
      <c r="C595" s="5685"/>
      <c r="D595" s="7164"/>
      <c r="E595" s="7145"/>
      <c r="F595" s="5707"/>
      <c r="G595" s="5707"/>
      <c r="H595" s="5707"/>
      <c r="I595" s="5707"/>
      <c r="J595" s="5707"/>
      <c r="K595" s="5707"/>
      <c r="L595" s="5707"/>
      <c r="M595" s="5707"/>
      <c r="N595" s="5698"/>
      <c r="O595" s="5707"/>
      <c r="P595" s="5698"/>
      <c r="Q595" s="5698"/>
      <c r="R595" s="5704"/>
      <c r="S595" s="5698"/>
      <c r="T595" s="5698"/>
      <c r="U595" s="7116"/>
      <c r="V595" s="5698"/>
      <c r="W595" s="5695"/>
      <c r="X595" s="5692"/>
      <c r="Y595" s="2096">
        <v>7</v>
      </c>
      <c r="Z595" s="5489" t="s">
        <v>1068</v>
      </c>
      <c r="AA595" s="5618" t="s">
        <v>1066</v>
      </c>
      <c r="AB595" s="5370">
        <v>12</v>
      </c>
      <c r="AC595" s="497">
        <v>3</v>
      </c>
      <c r="AD595" s="561">
        <f t="shared" si="2664"/>
        <v>0.25</v>
      </c>
      <c r="AE595" s="497">
        <v>3</v>
      </c>
      <c r="AF595" s="577">
        <f t="shared" si="2665"/>
        <v>0.25</v>
      </c>
      <c r="AG595" s="655">
        <v>3</v>
      </c>
      <c r="AH595" s="545">
        <f t="shared" si="2666"/>
        <v>0.25</v>
      </c>
      <c r="AI595" s="655">
        <v>3</v>
      </c>
      <c r="AJ595" s="545">
        <f t="shared" si="2667"/>
        <v>0.25</v>
      </c>
      <c r="AK595" s="947">
        <f t="shared" si="2631"/>
        <v>1</v>
      </c>
      <c r="AL595" s="2335">
        <v>7</v>
      </c>
      <c r="AM595" s="959" t="s">
        <v>1068</v>
      </c>
      <c r="AN595" s="2463" t="s">
        <v>3727</v>
      </c>
      <c r="AO595" s="959" t="s">
        <v>1807</v>
      </c>
      <c r="AP595" s="959" t="s">
        <v>1808</v>
      </c>
      <c r="AQ595" s="974">
        <v>100</v>
      </c>
      <c r="AR595" s="959" t="s">
        <v>1066</v>
      </c>
      <c r="AS595" s="959" t="s">
        <v>753</v>
      </c>
      <c r="AT595" s="2275"/>
      <c r="AU595" s="813" t="s">
        <v>1026</v>
      </c>
      <c r="AV595" s="6426">
        <v>12</v>
      </c>
      <c r="AW595" s="6426"/>
      <c r="AX595" s="4357">
        <f t="shared" si="2498"/>
        <v>3</v>
      </c>
      <c r="AY595" s="4357">
        <f t="shared" si="2499"/>
        <v>3</v>
      </c>
      <c r="AZ595" s="4411">
        <f t="shared" si="2500"/>
        <v>0</v>
      </c>
      <c r="BA595" s="4546">
        <f t="shared" si="2501"/>
        <v>1</v>
      </c>
      <c r="BB595" s="4342">
        <f t="shared" si="2668"/>
        <v>12</v>
      </c>
      <c r="BC595" s="4104">
        <f t="shared" si="2502"/>
        <v>0</v>
      </c>
      <c r="BD595" s="1983">
        <f t="shared" si="2503"/>
        <v>1</v>
      </c>
      <c r="BE595" s="4954">
        <f t="shared" si="2648"/>
        <v>0</v>
      </c>
      <c r="BF595" s="6480">
        <v>12</v>
      </c>
      <c r="BG595" s="6480"/>
      <c r="BH595" s="3772">
        <f t="shared" si="2680"/>
        <v>3</v>
      </c>
      <c r="BI595" s="3772">
        <f t="shared" si="2505"/>
        <v>3</v>
      </c>
      <c r="BJ595" s="3111">
        <f t="shared" si="2506"/>
        <v>0</v>
      </c>
      <c r="BK595" s="1982">
        <f t="shared" si="2507"/>
        <v>1</v>
      </c>
      <c r="BL595" s="3958">
        <f t="shared" si="2603"/>
        <v>9</v>
      </c>
      <c r="BM595" s="3122">
        <f t="shared" si="2508"/>
        <v>3</v>
      </c>
      <c r="BN595" s="1983">
        <f t="shared" si="2509"/>
        <v>0.75</v>
      </c>
      <c r="BO595" s="3708">
        <f t="shared" si="2649"/>
        <v>0</v>
      </c>
      <c r="BP595" s="3494"/>
      <c r="BQ595" s="6739">
        <v>12</v>
      </c>
      <c r="BR595" s="6739"/>
      <c r="BS595" s="2570">
        <f t="shared" si="2669"/>
        <v>3</v>
      </c>
      <c r="BT595" s="2570">
        <f t="shared" si="2669"/>
        <v>3</v>
      </c>
      <c r="BU595" s="2987">
        <f t="shared" si="2486"/>
        <v>0</v>
      </c>
      <c r="BV595" s="1982">
        <f t="shared" si="2487"/>
        <v>1</v>
      </c>
      <c r="BW595" s="2292">
        <f t="shared" si="2488"/>
        <v>6</v>
      </c>
      <c r="BX595" s="2551">
        <f t="shared" si="2489"/>
        <v>6</v>
      </c>
      <c r="BY595" s="1983">
        <f t="shared" si="2490"/>
        <v>0.5</v>
      </c>
      <c r="BZ595" s="3151"/>
      <c r="CA595" s="6651">
        <v>12</v>
      </c>
      <c r="CB595" s="6651"/>
      <c r="CC595" s="1759">
        <v>3</v>
      </c>
      <c r="CD595" s="1759">
        <v>3</v>
      </c>
      <c r="CE595" s="2359">
        <f t="shared" si="2513"/>
        <v>0</v>
      </c>
      <c r="CF595" s="1982">
        <f t="shared" si="2670"/>
        <v>1</v>
      </c>
      <c r="CG595" s="2477">
        <f t="shared" si="2650"/>
        <v>3</v>
      </c>
      <c r="CH595" s="2387">
        <f t="shared" si="2514"/>
        <v>9</v>
      </c>
      <c r="CI595" s="1983">
        <f t="shared" si="2651"/>
        <v>0.25</v>
      </c>
      <c r="CJ595" s="2479"/>
      <c r="CK595" s="2479"/>
      <c r="CL595" s="2479"/>
      <c r="CM595" s="1729"/>
      <c r="CN595" s="1729"/>
      <c r="CO595" s="1729"/>
      <c r="CP595" s="1729"/>
      <c r="CQ595" s="1729"/>
      <c r="CR595" s="1729"/>
      <c r="CS595" s="1729"/>
      <c r="CT595" s="1729"/>
      <c r="CU595" s="1729"/>
      <c r="CV595" s="1729"/>
      <c r="CW595" s="1729"/>
      <c r="CX595" s="1729"/>
      <c r="CY595" s="5735">
        <v>12</v>
      </c>
      <c r="CZ595" s="5789"/>
      <c r="DA595" s="4786">
        <v>1</v>
      </c>
      <c r="DB595" s="4786">
        <v>1</v>
      </c>
      <c r="DC595" s="4785">
        <f t="shared" si="2652"/>
        <v>0</v>
      </c>
      <c r="DD595" s="4629">
        <f t="shared" si="2671"/>
        <v>1</v>
      </c>
      <c r="DE595" s="4785">
        <f t="shared" si="2647"/>
        <v>10</v>
      </c>
      <c r="DF595" s="4166">
        <f t="shared" si="2515"/>
        <v>2</v>
      </c>
      <c r="DG595" s="4181">
        <f t="shared" si="2653"/>
        <v>0.83333333333333337</v>
      </c>
      <c r="DH595" s="5790">
        <v>12</v>
      </c>
      <c r="DI595" s="5791"/>
      <c r="DJ595" s="4652">
        <v>1</v>
      </c>
      <c r="DK595" s="4652">
        <v>1</v>
      </c>
      <c r="DL595" s="4872">
        <f t="shared" si="2516"/>
        <v>0</v>
      </c>
      <c r="DM595" s="4871">
        <f t="shared" si="2672"/>
        <v>1</v>
      </c>
      <c r="DN595" s="4424">
        <f t="shared" si="2517"/>
        <v>11</v>
      </c>
      <c r="DO595" s="4166">
        <f t="shared" si="2518"/>
        <v>1</v>
      </c>
      <c r="DP595" s="4181">
        <f t="shared" si="2654"/>
        <v>0.91666666666666663</v>
      </c>
      <c r="DQ595" s="5763">
        <v>12</v>
      </c>
      <c r="DR595" s="5764"/>
      <c r="DS595" s="4662">
        <v>1</v>
      </c>
      <c r="DT595" s="4662">
        <v>1</v>
      </c>
      <c r="DU595" s="4662">
        <f t="shared" si="2519"/>
        <v>0</v>
      </c>
      <c r="DV595" s="5005">
        <f t="shared" si="2673"/>
        <v>1</v>
      </c>
      <c r="DW595" s="2683">
        <f t="shared" si="2520"/>
        <v>12</v>
      </c>
      <c r="DX595" s="4166">
        <f t="shared" si="2521"/>
        <v>0</v>
      </c>
      <c r="DY595" s="4181">
        <f t="shared" si="2655"/>
        <v>1</v>
      </c>
      <c r="DZ595" s="5735">
        <v>12</v>
      </c>
      <c r="EA595" s="5789"/>
      <c r="EB595" s="3258">
        <v>1</v>
      </c>
      <c r="EC595" s="3258">
        <v>1</v>
      </c>
      <c r="ED595" s="1913">
        <f t="shared" si="2656"/>
        <v>0</v>
      </c>
      <c r="EE595" s="1914">
        <f t="shared" si="2674"/>
        <v>1</v>
      </c>
      <c r="EF595" s="3302">
        <f t="shared" si="2522"/>
        <v>7</v>
      </c>
      <c r="EG595" s="1913">
        <f t="shared" si="2523"/>
        <v>5</v>
      </c>
      <c r="EH595" s="1914">
        <f t="shared" si="2657"/>
        <v>0.58333333333333337</v>
      </c>
      <c r="EI595" s="5790">
        <v>12</v>
      </c>
      <c r="EJ595" s="5791"/>
      <c r="EK595" s="3258">
        <v>1</v>
      </c>
      <c r="EL595" s="3258">
        <v>1</v>
      </c>
      <c r="EM595" s="1913">
        <f t="shared" si="2524"/>
        <v>0</v>
      </c>
      <c r="EN595" s="1914">
        <f t="shared" si="2675"/>
        <v>1</v>
      </c>
      <c r="EO595" s="3341">
        <f t="shared" si="2525"/>
        <v>8</v>
      </c>
      <c r="EP595" s="1913">
        <f t="shared" si="2526"/>
        <v>4</v>
      </c>
      <c r="EQ595" s="1914">
        <f t="shared" si="2658"/>
        <v>0.66666666666666663</v>
      </c>
      <c r="ER595" s="5763">
        <v>12</v>
      </c>
      <c r="ES595" s="5764"/>
      <c r="ET595" s="3987">
        <v>1</v>
      </c>
      <c r="EU595" s="3987">
        <v>1</v>
      </c>
      <c r="EV595" s="1913">
        <f t="shared" si="2527"/>
        <v>0</v>
      </c>
      <c r="EW595" s="1914">
        <f t="shared" si="2676"/>
        <v>1</v>
      </c>
      <c r="EX595" s="3621">
        <f t="shared" si="2528"/>
        <v>9</v>
      </c>
      <c r="EY595" s="1913">
        <f t="shared" si="2529"/>
        <v>3</v>
      </c>
      <c r="EZ595" s="1914">
        <f t="shared" si="2659"/>
        <v>0.75</v>
      </c>
      <c r="FA595" s="6786">
        <v>12</v>
      </c>
      <c r="FB595" s="6787"/>
      <c r="FC595" s="2536">
        <v>1</v>
      </c>
      <c r="FD595" s="2536">
        <v>1</v>
      </c>
      <c r="FE595" s="1913">
        <f t="shared" si="2660"/>
        <v>0</v>
      </c>
      <c r="FF595" s="1914">
        <f t="shared" si="2677"/>
        <v>1</v>
      </c>
      <c r="FG595" s="2536">
        <f t="shared" si="2530"/>
        <v>4</v>
      </c>
      <c r="FH595" s="1913">
        <f t="shared" si="2531"/>
        <v>8</v>
      </c>
      <c r="FI595" s="1914">
        <f t="shared" si="2661"/>
        <v>0.33333333333333331</v>
      </c>
      <c r="FJ595" s="6739">
        <v>12</v>
      </c>
      <c r="FK595" s="6739"/>
      <c r="FL595" s="2654">
        <v>1</v>
      </c>
      <c r="FM595" s="2654">
        <v>1</v>
      </c>
      <c r="FN595" s="1913">
        <f t="shared" si="2532"/>
        <v>0</v>
      </c>
      <c r="FO595" s="1914">
        <f t="shared" si="2678"/>
        <v>1</v>
      </c>
      <c r="FP595" s="2587">
        <f t="shared" si="2533"/>
        <v>5</v>
      </c>
      <c r="FQ595" s="1913">
        <f t="shared" si="2534"/>
        <v>7</v>
      </c>
      <c r="FR595" s="1914">
        <f t="shared" si="2662"/>
        <v>0.41666666666666669</v>
      </c>
      <c r="FS595" s="6786">
        <v>12</v>
      </c>
      <c r="FT595" s="6787"/>
      <c r="FU595" s="2536">
        <v>1</v>
      </c>
      <c r="FV595" s="2536">
        <v>1</v>
      </c>
      <c r="FW595" s="1913">
        <f t="shared" si="2535"/>
        <v>0</v>
      </c>
      <c r="FX595" s="1914">
        <f t="shared" si="2679"/>
        <v>1</v>
      </c>
      <c r="FY595" s="2587">
        <f t="shared" si="2536"/>
        <v>6</v>
      </c>
      <c r="FZ595" s="1913">
        <f t="shared" si="2537"/>
        <v>6</v>
      </c>
      <c r="GA595" s="1914">
        <f t="shared" si="2663"/>
        <v>0.5</v>
      </c>
      <c r="GB595" s="3169">
        <f t="shared" si="2538"/>
        <v>8.333333333333337E-2</v>
      </c>
      <c r="GC595" s="2219">
        <v>0</v>
      </c>
      <c r="GD595" s="1895">
        <v>1</v>
      </c>
      <c r="GE595" s="2105" t="s">
        <v>295</v>
      </c>
      <c r="GF595" s="2105" t="s">
        <v>296</v>
      </c>
      <c r="GG595" s="2105" t="s">
        <v>29</v>
      </c>
      <c r="GH595" s="2105" t="s">
        <v>16</v>
      </c>
      <c r="GI595" s="2105" t="s">
        <v>16</v>
      </c>
      <c r="GJ595" s="2105" t="s">
        <v>16</v>
      </c>
      <c r="GK595" s="2105" t="s">
        <v>20</v>
      </c>
      <c r="GL595" s="2096">
        <v>7</v>
      </c>
      <c r="GM595" s="221" t="s">
        <v>1068</v>
      </c>
      <c r="GN595" s="495" t="s">
        <v>1066</v>
      </c>
      <c r="GO595" s="2371">
        <v>12</v>
      </c>
      <c r="GP595" s="2084">
        <v>3</v>
      </c>
      <c r="GQ595" s="2086">
        <v>3</v>
      </c>
      <c r="GR595" s="2086">
        <v>0</v>
      </c>
      <c r="GS595" s="1895">
        <v>1</v>
      </c>
      <c r="GT595" s="2086">
        <v>3</v>
      </c>
      <c r="GU595" s="2086">
        <v>9</v>
      </c>
      <c r="GV595" s="1895">
        <v>0.25</v>
      </c>
    </row>
    <row r="596" spans="1:204" ht="65.25" customHeight="1" x14ac:dyDescent="0.25">
      <c r="B596" s="7145"/>
      <c r="C596" s="5685"/>
      <c r="D596" s="7164"/>
      <c r="E596" s="7145"/>
      <c r="F596" s="5707"/>
      <c r="G596" s="5707"/>
      <c r="H596" s="5707"/>
      <c r="I596" s="5707"/>
      <c r="J596" s="5707"/>
      <c r="K596" s="5707"/>
      <c r="L596" s="5707"/>
      <c r="M596" s="5707"/>
      <c r="N596" s="5698"/>
      <c r="O596" s="5707"/>
      <c r="P596" s="5698"/>
      <c r="Q596" s="5698"/>
      <c r="R596" s="5704"/>
      <c r="S596" s="5698"/>
      <c r="T596" s="5698"/>
      <c r="U596" s="7116"/>
      <c r="V596" s="5698"/>
      <c r="W596" s="5695"/>
      <c r="X596" s="5692"/>
      <c r="Y596" s="2096">
        <v>8</v>
      </c>
      <c r="Z596" s="504" t="s">
        <v>1069</v>
      </c>
      <c r="AA596" s="505" t="s">
        <v>768</v>
      </c>
      <c r="AB596" s="414">
        <v>1</v>
      </c>
      <c r="AC596" s="460">
        <v>0</v>
      </c>
      <c r="AD596" s="544">
        <f>AC596/AB596</f>
        <v>0</v>
      </c>
      <c r="AE596" s="460">
        <v>1</v>
      </c>
      <c r="AF596" s="544">
        <f>AE596/AB596</f>
        <v>1</v>
      </c>
      <c r="AG596" s="460">
        <v>0</v>
      </c>
      <c r="AH596" s="544">
        <f>AG596/AB596</f>
        <v>0</v>
      </c>
      <c r="AI596" s="460">
        <v>0</v>
      </c>
      <c r="AJ596" s="545">
        <f>AI596/AB596</f>
        <v>0</v>
      </c>
      <c r="AK596" s="947">
        <f t="shared" si="2631"/>
        <v>1</v>
      </c>
      <c r="AL596" s="2335">
        <v>8</v>
      </c>
      <c r="AM596" s="959" t="s">
        <v>3728</v>
      </c>
      <c r="AN596" s="2462" t="s">
        <v>3730</v>
      </c>
      <c r="AO596" s="970" t="s">
        <v>1809</v>
      </c>
      <c r="AP596" s="970" t="s">
        <v>1810</v>
      </c>
      <c r="AQ596" s="974">
        <v>100</v>
      </c>
      <c r="AR596" s="970" t="s">
        <v>768</v>
      </c>
      <c r="AS596" s="970" t="s">
        <v>753</v>
      </c>
      <c r="AT596" s="2275"/>
      <c r="AU596" s="813" t="s">
        <v>1026</v>
      </c>
      <c r="AV596" s="6426">
        <v>1</v>
      </c>
      <c r="AW596" s="6426"/>
      <c r="AX596" s="4357">
        <f t="shared" si="2498"/>
        <v>0</v>
      </c>
      <c r="AY596" s="4357">
        <f t="shared" si="2499"/>
        <v>0</v>
      </c>
      <c r="AZ596" s="4411">
        <f t="shared" si="2500"/>
        <v>0</v>
      </c>
      <c r="BA596" s="4996" t="e">
        <f t="shared" si="2501"/>
        <v>#DIV/0!</v>
      </c>
      <c r="BB596" s="4997">
        <f t="shared" si="2668"/>
        <v>1</v>
      </c>
      <c r="BC596" s="4104">
        <f t="shared" si="2502"/>
        <v>0</v>
      </c>
      <c r="BD596" s="1983">
        <f t="shared" si="2503"/>
        <v>1</v>
      </c>
      <c r="BE596" s="4954">
        <f t="shared" si="2648"/>
        <v>0</v>
      </c>
      <c r="BF596" s="6480">
        <v>1</v>
      </c>
      <c r="BG596" s="6480"/>
      <c r="BH596" s="3772">
        <f t="shared" si="2680"/>
        <v>0</v>
      </c>
      <c r="BI596" s="3772">
        <f t="shared" si="2505"/>
        <v>1</v>
      </c>
      <c r="BJ596" s="3111">
        <f t="shared" si="2506"/>
        <v>-1</v>
      </c>
      <c r="BK596" s="1987" t="e">
        <f t="shared" si="2507"/>
        <v>#DIV/0!</v>
      </c>
      <c r="BL596" s="3988">
        <f t="shared" si="2603"/>
        <v>1</v>
      </c>
      <c r="BM596" s="3122">
        <f t="shared" si="2508"/>
        <v>0</v>
      </c>
      <c r="BN596" s="1983">
        <f t="shared" si="2509"/>
        <v>1</v>
      </c>
      <c r="BO596" s="3708">
        <f t="shared" si="2649"/>
        <v>0</v>
      </c>
      <c r="BP596" s="3494"/>
      <c r="BQ596" s="6739">
        <v>1</v>
      </c>
      <c r="BR596" s="6739"/>
      <c r="BS596" s="2570">
        <f t="shared" si="2669"/>
        <v>1</v>
      </c>
      <c r="BT596" s="2570">
        <f t="shared" si="2669"/>
        <v>0</v>
      </c>
      <c r="BU596" s="2987">
        <f t="shared" si="2486"/>
        <v>1</v>
      </c>
      <c r="BV596" s="1987">
        <f t="shared" si="2487"/>
        <v>0</v>
      </c>
      <c r="BW596" s="2828">
        <f t="shared" si="2488"/>
        <v>0</v>
      </c>
      <c r="BX596" s="2551">
        <f t="shared" si="2489"/>
        <v>1</v>
      </c>
      <c r="BY596" s="1983">
        <f t="shared" si="2490"/>
        <v>0</v>
      </c>
      <c r="BZ596" s="3151"/>
      <c r="CA596" s="6651">
        <v>1</v>
      </c>
      <c r="CB596" s="6651"/>
      <c r="CC596" s="1759">
        <v>0</v>
      </c>
      <c r="CD596" s="1759">
        <v>0</v>
      </c>
      <c r="CE596" s="2359">
        <f t="shared" si="2513"/>
        <v>0</v>
      </c>
      <c r="CF596" s="1987">
        <v>0</v>
      </c>
      <c r="CG596" s="1988">
        <f t="shared" si="2650"/>
        <v>0</v>
      </c>
      <c r="CH596" s="2387">
        <f t="shared" si="2514"/>
        <v>1</v>
      </c>
      <c r="CI596" s="1983">
        <f t="shared" si="2651"/>
        <v>0</v>
      </c>
      <c r="CJ596" s="2479"/>
      <c r="CK596" s="942"/>
      <c r="CL596" s="2479"/>
      <c r="CM596" s="1729"/>
      <c r="CN596" s="1729"/>
      <c r="CO596" s="1729"/>
      <c r="CP596" s="1729"/>
      <c r="CQ596" s="1729"/>
      <c r="CR596" s="1729"/>
      <c r="CS596" s="1729"/>
      <c r="CT596" s="1729"/>
      <c r="CU596" s="1729"/>
      <c r="CV596" s="1729"/>
      <c r="CW596" s="1729"/>
      <c r="CX596" s="1729"/>
      <c r="CY596" s="5735">
        <v>1</v>
      </c>
      <c r="CZ596" s="5789"/>
      <c r="DA596" s="4786">
        <v>0</v>
      </c>
      <c r="DB596" s="4786">
        <v>0</v>
      </c>
      <c r="DC596" s="4785">
        <f t="shared" si="2652"/>
        <v>0</v>
      </c>
      <c r="DD596" s="4629">
        <v>0</v>
      </c>
      <c r="DE596" s="4785">
        <f t="shared" si="2647"/>
        <v>1</v>
      </c>
      <c r="DF596" s="4166">
        <f t="shared" si="2515"/>
        <v>0</v>
      </c>
      <c r="DG596" s="4181">
        <f t="shared" si="2653"/>
        <v>1</v>
      </c>
      <c r="DH596" s="5790">
        <v>1</v>
      </c>
      <c r="DI596" s="5791"/>
      <c r="DJ596" s="4652">
        <v>0</v>
      </c>
      <c r="DK596" s="4652">
        <v>0</v>
      </c>
      <c r="DL596" s="4872">
        <f t="shared" si="2516"/>
        <v>0</v>
      </c>
      <c r="DM596" s="4871">
        <v>0</v>
      </c>
      <c r="DN596" s="4424">
        <f t="shared" si="2517"/>
        <v>1</v>
      </c>
      <c r="DO596" s="4166">
        <f t="shared" si="2518"/>
        <v>0</v>
      </c>
      <c r="DP596" s="4181">
        <f t="shared" si="2654"/>
        <v>1</v>
      </c>
      <c r="DQ596" s="5763">
        <v>1</v>
      </c>
      <c r="DR596" s="5764"/>
      <c r="DS596" s="4662">
        <v>0</v>
      </c>
      <c r="DT596" s="4662">
        <v>0</v>
      </c>
      <c r="DU596" s="4662">
        <f t="shared" si="2519"/>
        <v>0</v>
      </c>
      <c r="DV596" s="5005">
        <v>0</v>
      </c>
      <c r="DW596" s="2683">
        <f t="shared" si="2520"/>
        <v>1</v>
      </c>
      <c r="DX596" s="4166">
        <f t="shared" si="2521"/>
        <v>0</v>
      </c>
      <c r="DY596" s="4181">
        <f t="shared" si="2655"/>
        <v>1</v>
      </c>
      <c r="DZ596" s="5735">
        <v>1</v>
      </c>
      <c r="EA596" s="5789"/>
      <c r="EB596" s="3258">
        <v>0</v>
      </c>
      <c r="EC596" s="3258">
        <v>0</v>
      </c>
      <c r="ED596" s="1913">
        <f t="shared" si="2656"/>
        <v>0</v>
      </c>
      <c r="EE596" s="1914">
        <v>0</v>
      </c>
      <c r="EF596" s="3302">
        <f t="shared" si="2522"/>
        <v>0</v>
      </c>
      <c r="EG596" s="1913">
        <f t="shared" si="2523"/>
        <v>1</v>
      </c>
      <c r="EH596" s="1914">
        <f t="shared" si="2657"/>
        <v>0</v>
      </c>
      <c r="EI596" s="5790">
        <v>1</v>
      </c>
      <c r="EJ596" s="5791"/>
      <c r="EK596" s="3258">
        <v>0</v>
      </c>
      <c r="EL596" s="3258">
        <v>1</v>
      </c>
      <c r="EM596" s="1913">
        <f t="shared" si="2524"/>
        <v>-1</v>
      </c>
      <c r="EN596" s="1914">
        <v>0</v>
      </c>
      <c r="EO596" s="3341">
        <f t="shared" si="2525"/>
        <v>1</v>
      </c>
      <c r="EP596" s="1913">
        <f t="shared" si="2526"/>
        <v>0</v>
      </c>
      <c r="EQ596" s="1914">
        <f t="shared" si="2658"/>
        <v>1</v>
      </c>
      <c r="ER596" s="5763">
        <v>1</v>
      </c>
      <c r="ES596" s="5764"/>
      <c r="ET596" s="3987">
        <v>0</v>
      </c>
      <c r="EU596" s="3987">
        <v>0</v>
      </c>
      <c r="EV596" s="1913">
        <f t="shared" si="2527"/>
        <v>0</v>
      </c>
      <c r="EW596" s="1914">
        <v>0</v>
      </c>
      <c r="EX596" s="3621">
        <f t="shared" si="2528"/>
        <v>1</v>
      </c>
      <c r="EY596" s="1913">
        <f t="shared" si="2529"/>
        <v>0</v>
      </c>
      <c r="EZ596" s="1914">
        <f t="shared" si="2659"/>
        <v>1</v>
      </c>
      <c r="FA596" s="6786">
        <v>1</v>
      </c>
      <c r="FB596" s="6787"/>
      <c r="FC596" s="2536">
        <v>0</v>
      </c>
      <c r="FD596" s="2536">
        <v>0</v>
      </c>
      <c r="FE596" s="1913">
        <f t="shared" si="2660"/>
        <v>0</v>
      </c>
      <c r="FF596" s="1914">
        <v>0</v>
      </c>
      <c r="FG596" s="2536">
        <f t="shared" si="2530"/>
        <v>0</v>
      </c>
      <c r="FH596" s="1913">
        <f t="shared" si="2531"/>
        <v>1</v>
      </c>
      <c r="FI596" s="1914">
        <f t="shared" si="2661"/>
        <v>0</v>
      </c>
      <c r="FJ596" s="6739">
        <v>1</v>
      </c>
      <c r="FK596" s="6739"/>
      <c r="FL596" s="2654">
        <v>0</v>
      </c>
      <c r="FM596" s="2654">
        <v>0</v>
      </c>
      <c r="FN596" s="1913">
        <f t="shared" si="2532"/>
        <v>0</v>
      </c>
      <c r="FO596" s="1914">
        <v>0</v>
      </c>
      <c r="FP596" s="2587">
        <f t="shared" si="2533"/>
        <v>0</v>
      </c>
      <c r="FQ596" s="1913">
        <f t="shared" si="2534"/>
        <v>1</v>
      </c>
      <c r="FR596" s="1914">
        <f t="shared" si="2662"/>
        <v>0</v>
      </c>
      <c r="FS596" s="6786">
        <v>1</v>
      </c>
      <c r="FT596" s="6787"/>
      <c r="FU596" s="2536">
        <v>1</v>
      </c>
      <c r="FV596" s="2536">
        <v>0</v>
      </c>
      <c r="FW596" s="1913">
        <f t="shared" si="2535"/>
        <v>1</v>
      </c>
      <c r="FX596" s="1914">
        <v>0</v>
      </c>
      <c r="FY596" s="2587">
        <f t="shared" si="2536"/>
        <v>0</v>
      </c>
      <c r="FZ596" s="1913">
        <f t="shared" si="2537"/>
        <v>1</v>
      </c>
      <c r="GA596" s="1914">
        <f t="shared" si="2663"/>
        <v>0</v>
      </c>
      <c r="GB596" s="3169">
        <f t="shared" si="2538"/>
        <v>0</v>
      </c>
      <c r="GC596" s="2219">
        <v>0</v>
      </c>
      <c r="GD596" s="1895">
        <v>1</v>
      </c>
      <c r="GE596" s="2105" t="s">
        <v>295</v>
      </c>
      <c r="GF596" s="2105" t="s">
        <v>296</v>
      </c>
      <c r="GG596" s="2105" t="s">
        <v>29</v>
      </c>
      <c r="GH596" s="2105" t="s">
        <v>16</v>
      </c>
      <c r="GI596" s="2105" t="s">
        <v>16</v>
      </c>
      <c r="GJ596" s="2105" t="s">
        <v>16</v>
      </c>
      <c r="GK596" s="2105" t="s">
        <v>20</v>
      </c>
      <c r="GL596" s="2096">
        <v>8</v>
      </c>
      <c r="GM596" s="219" t="s">
        <v>1069</v>
      </c>
      <c r="GN596" s="224" t="s">
        <v>768</v>
      </c>
      <c r="GO596" s="460">
        <v>1</v>
      </c>
      <c r="GP596" s="460">
        <v>0</v>
      </c>
      <c r="GQ596" s="2086">
        <v>0</v>
      </c>
      <c r="GR596" s="2086">
        <v>0</v>
      </c>
      <c r="GS596" s="1895">
        <v>0</v>
      </c>
      <c r="GT596" s="2086">
        <v>0</v>
      </c>
      <c r="GU596" s="2086">
        <v>1</v>
      </c>
      <c r="GV596" s="1895">
        <v>0</v>
      </c>
    </row>
    <row r="597" spans="1:204" ht="63.75" customHeight="1" x14ac:dyDescent="0.25">
      <c r="B597" s="7145"/>
      <c r="C597" s="5685"/>
      <c r="D597" s="7164"/>
      <c r="E597" s="7145"/>
      <c r="F597" s="5707"/>
      <c r="G597" s="5707"/>
      <c r="H597" s="5707"/>
      <c r="I597" s="5707"/>
      <c r="J597" s="5707"/>
      <c r="K597" s="5707"/>
      <c r="L597" s="5707"/>
      <c r="M597" s="5707"/>
      <c r="N597" s="5698"/>
      <c r="O597" s="5707"/>
      <c r="P597" s="5698"/>
      <c r="Q597" s="5698"/>
      <c r="R597" s="5704"/>
      <c r="S597" s="5698"/>
      <c r="T597" s="5698"/>
      <c r="U597" s="7116"/>
      <c r="V597" s="5698"/>
      <c r="W597" s="5695"/>
      <c r="X597" s="5692"/>
      <c r="Y597" s="2096">
        <v>9</v>
      </c>
      <c r="Z597" s="504" t="s">
        <v>1070</v>
      </c>
      <c r="AA597" s="505" t="s">
        <v>856</v>
      </c>
      <c r="AB597" s="414">
        <v>9600</v>
      </c>
      <c r="AC597" s="460">
        <v>2400</v>
      </c>
      <c r="AD597" s="544">
        <f>AC597/AB597</f>
        <v>0.25</v>
      </c>
      <c r="AE597" s="460">
        <v>2400</v>
      </c>
      <c r="AF597" s="544">
        <f>AE597/AB597</f>
        <v>0.25</v>
      </c>
      <c r="AG597" s="460">
        <v>2400</v>
      </c>
      <c r="AH597" s="544">
        <f>AG597/AB597</f>
        <v>0.25</v>
      </c>
      <c r="AI597" s="460">
        <v>2400</v>
      </c>
      <c r="AJ597" s="545">
        <f>AI597/AB597</f>
        <v>0.25</v>
      </c>
      <c r="AK597" s="947">
        <f t="shared" si="2631"/>
        <v>1</v>
      </c>
      <c r="AL597" s="2335">
        <v>9</v>
      </c>
      <c r="AM597" s="959" t="s">
        <v>3729</v>
      </c>
      <c r="AN597" s="2462" t="s">
        <v>3731</v>
      </c>
      <c r="AO597" s="970" t="s">
        <v>1811</v>
      </c>
      <c r="AP597" s="970" t="s">
        <v>1812</v>
      </c>
      <c r="AQ597" s="974">
        <v>100</v>
      </c>
      <c r="AR597" s="970" t="s">
        <v>856</v>
      </c>
      <c r="AS597" s="970" t="s">
        <v>753</v>
      </c>
      <c r="AT597" s="2275"/>
      <c r="AU597" s="813" t="s">
        <v>1026</v>
      </c>
      <c r="AV597" s="6426">
        <v>9600</v>
      </c>
      <c r="AW597" s="6426"/>
      <c r="AX597" s="4357">
        <f t="shared" si="2498"/>
        <v>2400</v>
      </c>
      <c r="AY597" s="4357">
        <f t="shared" si="2499"/>
        <v>3246</v>
      </c>
      <c r="AZ597" s="4411">
        <f t="shared" si="2500"/>
        <v>-846</v>
      </c>
      <c r="BA597" s="4546">
        <f t="shared" si="2501"/>
        <v>1.3525</v>
      </c>
      <c r="BB597" s="4342">
        <f t="shared" si="2668"/>
        <v>15381</v>
      </c>
      <c r="BC597" s="4104">
        <f t="shared" si="2502"/>
        <v>-5781</v>
      </c>
      <c r="BD597" s="1983">
        <f t="shared" si="2503"/>
        <v>1.6021875000000001</v>
      </c>
      <c r="BE597" s="4954">
        <f t="shared" si="2648"/>
        <v>0</v>
      </c>
      <c r="BF597" s="6480">
        <v>9600</v>
      </c>
      <c r="BG597" s="6480"/>
      <c r="BH597" s="3772">
        <f t="shared" si="2680"/>
        <v>2400</v>
      </c>
      <c r="BI597" s="3772">
        <f t="shared" si="2505"/>
        <v>3278</v>
      </c>
      <c r="BJ597" s="3111">
        <f t="shared" si="2506"/>
        <v>-878</v>
      </c>
      <c r="BK597" s="1982">
        <f t="shared" si="2507"/>
        <v>1.3658333333333332</v>
      </c>
      <c r="BL597" s="3958">
        <f t="shared" si="2603"/>
        <v>12135</v>
      </c>
      <c r="BM597" s="3122">
        <f t="shared" si="2508"/>
        <v>-2535</v>
      </c>
      <c r="BN597" s="1983">
        <f t="shared" si="2509"/>
        <v>1.2640625000000001</v>
      </c>
      <c r="BO597" s="3708">
        <f t="shared" si="2649"/>
        <v>0</v>
      </c>
      <c r="BP597" s="3494"/>
      <c r="BQ597" s="6739">
        <v>9600</v>
      </c>
      <c r="BR597" s="6739"/>
      <c r="BS597" s="2570">
        <f t="shared" si="2669"/>
        <v>2400</v>
      </c>
      <c r="BT597" s="2570">
        <f t="shared" si="2669"/>
        <v>5152</v>
      </c>
      <c r="BU597" s="2987">
        <f t="shared" si="2486"/>
        <v>-2752</v>
      </c>
      <c r="BV597" s="1982">
        <f t="shared" si="2487"/>
        <v>2.1466666666666665</v>
      </c>
      <c r="BW597" s="2292">
        <f t="shared" si="2488"/>
        <v>8857</v>
      </c>
      <c r="BX597" s="2551">
        <f t="shared" si="2489"/>
        <v>743</v>
      </c>
      <c r="BY597" s="1983">
        <f t="shared" si="2490"/>
        <v>0.92260416666666667</v>
      </c>
      <c r="BZ597" s="3151"/>
      <c r="CA597" s="6651">
        <v>9600</v>
      </c>
      <c r="CB597" s="6651"/>
      <c r="CC597" s="1759">
        <v>2400</v>
      </c>
      <c r="CD597" s="1759">
        <v>3705</v>
      </c>
      <c r="CE597" s="2359">
        <f t="shared" si="2513"/>
        <v>-1305</v>
      </c>
      <c r="CF597" s="1982">
        <f t="shared" ref="CF597:CF599" si="2681">CD597/CC597</f>
        <v>1.54375</v>
      </c>
      <c r="CG597" s="2477">
        <f t="shared" si="2650"/>
        <v>3705</v>
      </c>
      <c r="CH597" s="2387">
        <f t="shared" si="2514"/>
        <v>5895</v>
      </c>
      <c r="CI597" s="1983">
        <f t="shared" si="2651"/>
        <v>0.38593749999999999</v>
      </c>
      <c r="CJ597" s="2479"/>
      <c r="CK597" s="942"/>
      <c r="CL597" s="2479"/>
      <c r="CM597" s="1008"/>
      <c r="CN597" s="1008"/>
      <c r="CO597" s="1729"/>
      <c r="CP597" s="1729"/>
      <c r="CQ597" s="1729"/>
      <c r="CR597" s="1729"/>
      <c r="CS597" s="1729"/>
      <c r="CT597" s="1729"/>
      <c r="CU597" s="1729"/>
      <c r="CV597" s="1729"/>
      <c r="CW597" s="1729"/>
      <c r="CX597" s="1729"/>
      <c r="CY597" s="5735">
        <v>9600</v>
      </c>
      <c r="CZ597" s="5789"/>
      <c r="DA597" s="4786">
        <v>800</v>
      </c>
      <c r="DB597" s="4786">
        <v>1131</v>
      </c>
      <c r="DC597" s="4785">
        <f t="shared" si="2652"/>
        <v>331</v>
      </c>
      <c r="DD597" s="4629">
        <f t="shared" ref="DD597:DD599" si="2682">DB597/DA597</f>
        <v>1.4137500000000001</v>
      </c>
      <c r="DE597" s="4785">
        <f t="shared" si="2647"/>
        <v>13266</v>
      </c>
      <c r="DF597" s="4166">
        <f t="shared" si="2515"/>
        <v>-3666</v>
      </c>
      <c r="DG597" s="4181">
        <f t="shared" si="2653"/>
        <v>1.381875</v>
      </c>
      <c r="DH597" s="5790">
        <v>9600</v>
      </c>
      <c r="DI597" s="5791"/>
      <c r="DJ597" s="4652">
        <v>800</v>
      </c>
      <c r="DK597" s="4652">
        <v>1039</v>
      </c>
      <c r="DL597" s="4872">
        <f t="shared" si="2516"/>
        <v>-239</v>
      </c>
      <c r="DM597" s="4871">
        <f t="shared" ref="DM597:DM599" si="2683">DK597/DJ597</f>
        <v>1.2987500000000001</v>
      </c>
      <c r="DN597" s="4424">
        <f t="shared" si="2517"/>
        <v>14305</v>
      </c>
      <c r="DO597" s="4166">
        <f t="shared" si="2518"/>
        <v>-4705</v>
      </c>
      <c r="DP597" s="4181">
        <f t="shared" si="2654"/>
        <v>1.4901041666666666</v>
      </c>
      <c r="DQ597" s="5763">
        <v>9600</v>
      </c>
      <c r="DR597" s="5764"/>
      <c r="DS597" s="4662">
        <v>800</v>
      </c>
      <c r="DT597" s="4662">
        <v>1076</v>
      </c>
      <c r="DU597" s="4662">
        <f t="shared" si="2519"/>
        <v>-276</v>
      </c>
      <c r="DV597" s="5005">
        <f t="shared" ref="DV597:DV599" si="2684">DT597/DS597</f>
        <v>1.345</v>
      </c>
      <c r="DW597" s="2683">
        <f t="shared" si="2520"/>
        <v>15381</v>
      </c>
      <c r="DX597" s="4166">
        <f t="shared" si="2521"/>
        <v>-5781</v>
      </c>
      <c r="DY597" s="4181">
        <f t="shared" si="2655"/>
        <v>1.6021875000000001</v>
      </c>
      <c r="DZ597" s="5735">
        <v>9600</v>
      </c>
      <c r="EA597" s="5789"/>
      <c r="EB597" s="3258">
        <v>800</v>
      </c>
      <c r="EC597" s="3258">
        <v>1122</v>
      </c>
      <c r="ED597" s="1913">
        <f t="shared" si="2656"/>
        <v>322</v>
      </c>
      <c r="EE597" s="1914">
        <f t="shared" ref="EE597:EE599" si="2685">EC597/EB597</f>
        <v>1.4025000000000001</v>
      </c>
      <c r="EF597" s="3302">
        <f t="shared" si="2522"/>
        <v>9979</v>
      </c>
      <c r="EG597" s="1913">
        <f t="shared" si="2523"/>
        <v>-379</v>
      </c>
      <c r="EH597" s="1914">
        <f t="shared" si="2657"/>
        <v>1.0394791666666667</v>
      </c>
      <c r="EI597" s="5790">
        <v>9600</v>
      </c>
      <c r="EJ597" s="5791"/>
      <c r="EK597" s="3258">
        <v>800</v>
      </c>
      <c r="EL597" s="3258">
        <v>1157</v>
      </c>
      <c r="EM597" s="1913">
        <f t="shared" si="2524"/>
        <v>-357</v>
      </c>
      <c r="EN597" s="1914">
        <f t="shared" ref="EN597:EN599" si="2686">EL597/EK597</f>
        <v>1.44625</v>
      </c>
      <c r="EO597" s="3341">
        <f t="shared" si="2525"/>
        <v>11136</v>
      </c>
      <c r="EP597" s="1913">
        <f t="shared" si="2526"/>
        <v>-1536</v>
      </c>
      <c r="EQ597" s="1914">
        <f t="shared" si="2658"/>
        <v>1.1599999999999999</v>
      </c>
      <c r="ER597" s="5763">
        <v>9600</v>
      </c>
      <c r="ES597" s="5764"/>
      <c r="ET597" s="3987">
        <v>800</v>
      </c>
      <c r="EU597" s="3987">
        <v>999</v>
      </c>
      <c r="EV597" s="1913">
        <f t="shared" si="2527"/>
        <v>-199</v>
      </c>
      <c r="EW597" s="1914">
        <f t="shared" ref="EW597:EW599" si="2687">EU597/ET597</f>
        <v>1.24875</v>
      </c>
      <c r="EX597" s="3621">
        <f t="shared" si="2528"/>
        <v>12135</v>
      </c>
      <c r="EY597" s="1913">
        <f t="shared" si="2529"/>
        <v>-2535</v>
      </c>
      <c r="EZ597" s="1914">
        <f t="shared" si="2659"/>
        <v>1.2640625000000001</v>
      </c>
      <c r="FA597" s="6786">
        <v>9600</v>
      </c>
      <c r="FB597" s="6787"/>
      <c r="FC597" s="2536">
        <v>800</v>
      </c>
      <c r="FD597" s="2536">
        <v>1278</v>
      </c>
      <c r="FE597" s="1913">
        <f t="shared" si="2660"/>
        <v>478</v>
      </c>
      <c r="FF597" s="1914">
        <f t="shared" si="2677"/>
        <v>1.5974999999999999</v>
      </c>
      <c r="FG597" s="2536">
        <f t="shared" si="2530"/>
        <v>4983</v>
      </c>
      <c r="FH597" s="1913">
        <f t="shared" si="2531"/>
        <v>4617</v>
      </c>
      <c r="FI597" s="1914">
        <f t="shared" si="2661"/>
        <v>0.51906249999999998</v>
      </c>
      <c r="FJ597" s="6739">
        <v>9600</v>
      </c>
      <c r="FK597" s="6739"/>
      <c r="FL597" s="2654">
        <v>800</v>
      </c>
      <c r="FM597" s="2654">
        <v>1927</v>
      </c>
      <c r="FN597" s="1913">
        <f t="shared" si="2532"/>
        <v>-1127</v>
      </c>
      <c r="FO597" s="1914">
        <f t="shared" si="2678"/>
        <v>2.4087499999999999</v>
      </c>
      <c r="FP597" s="2587">
        <f t="shared" si="2533"/>
        <v>6910</v>
      </c>
      <c r="FQ597" s="1913">
        <f t="shared" si="2534"/>
        <v>2690</v>
      </c>
      <c r="FR597" s="1914">
        <f t="shared" si="2662"/>
        <v>0.71979166666666672</v>
      </c>
      <c r="FS597" s="6786">
        <v>9600</v>
      </c>
      <c r="FT597" s="6787"/>
      <c r="FU597" s="2536">
        <v>800</v>
      </c>
      <c r="FV597" s="2536">
        <v>1947</v>
      </c>
      <c r="FW597" s="1913">
        <f t="shared" si="2535"/>
        <v>-1147</v>
      </c>
      <c r="FX597" s="1914">
        <f t="shared" si="2679"/>
        <v>2.4337499999999999</v>
      </c>
      <c r="FY597" s="2587">
        <f t="shared" si="2536"/>
        <v>8857</v>
      </c>
      <c r="FZ597" s="1913">
        <f t="shared" si="2537"/>
        <v>743</v>
      </c>
      <c r="GA597" s="1914">
        <f t="shared" si="2663"/>
        <v>0.92260416666666667</v>
      </c>
      <c r="GB597" s="3169">
        <f t="shared" si="2538"/>
        <v>0.11687500000000006</v>
      </c>
      <c r="GC597" s="2219">
        <v>0</v>
      </c>
      <c r="GD597" s="1895">
        <v>1</v>
      </c>
      <c r="GE597" s="2105" t="s">
        <v>295</v>
      </c>
      <c r="GF597" s="2105" t="s">
        <v>296</v>
      </c>
      <c r="GG597" s="2105" t="s">
        <v>29</v>
      </c>
      <c r="GH597" s="2105" t="s">
        <v>16</v>
      </c>
      <c r="GI597" s="2105" t="s">
        <v>16</v>
      </c>
      <c r="GJ597" s="2105" t="s">
        <v>16</v>
      </c>
      <c r="GK597" s="2105" t="s">
        <v>20</v>
      </c>
      <c r="GL597" s="2096">
        <v>9</v>
      </c>
      <c r="GM597" s="219" t="s">
        <v>1070</v>
      </c>
      <c r="GN597" s="224" t="s">
        <v>856</v>
      </c>
      <c r="GO597" s="460">
        <v>9600</v>
      </c>
      <c r="GP597" s="460">
        <v>2400</v>
      </c>
      <c r="GQ597" s="2086">
        <v>3705</v>
      </c>
      <c r="GR597" s="2086">
        <v>-1305</v>
      </c>
      <c r="GS597" s="1895">
        <v>1.54375</v>
      </c>
      <c r="GT597" s="2086">
        <v>3705</v>
      </c>
      <c r="GU597" s="2086">
        <v>5895</v>
      </c>
      <c r="GV597" s="1895">
        <v>0.38593749999999999</v>
      </c>
    </row>
    <row r="598" spans="1:204" ht="55.5" customHeight="1" x14ac:dyDescent="0.25">
      <c r="B598" s="7145"/>
      <c r="C598" s="5685"/>
      <c r="D598" s="7164"/>
      <c r="E598" s="7145"/>
      <c r="F598" s="5707"/>
      <c r="G598" s="5707"/>
      <c r="H598" s="5707"/>
      <c r="I598" s="5707"/>
      <c r="J598" s="5707"/>
      <c r="K598" s="5707"/>
      <c r="L598" s="5707"/>
      <c r="M598" s="5707"/>
      <c r="N598" s="5698"/>
      <c r="O598" s="5707"/>
      <c r="P598" s="5698"/>
      <c r="Q598" s="5698"/>
      <c r="R598" s="5704"/>
      <c r="S598" s="5698"/>
      <c r="T598" s="5698"/>
      <c r="U598" s="7116"/>
      <c r="V598" s="5698"/>
      <c r="W598" s="5695"/>
      <c r="X598" s="5692"/>
      <c r="Y598" s="2096">
        <v>10</v>
      </c>
      <c r="Z598" s="504" t="s">
        <v>1071</v>
      </c>
      <c r="AA598" s="484" t="s">
        <v>1066</v>
      </c>
      <c r="AB598" s="414">
        <v>1400</v>
      </c>
      <c r="AC598" s="460">
        <v>350</v>
      </c>
      <c r="AD598" s="544">
        <f>AC598/AB598</f>
        <v>0.25</v>
      </c>
      <c r="AE598" s="460">
        <v>350</v>
      </c>
      <c r="AF598" s="544">
        <f>AE598/AB598</f>
        <v>0.25</v>
      </c>
      <c r="AG598" s="460">
        <v>350</v>
      </c>
      <c r="AH598" s="544">
        <f>AG598/AB598</f>
        <v>0.25</v>
      </c>
      <c r="AI598" s="460">
        <v>350</v>
      </c>
      <c r="AJ598" s="545">
        <f>AI598/AB598</f>
        <v>0.25</v>
      </c>
      <c r="AK598" s="947">
        <f t="shared" si="2631"/>
        <v>1</v>
      </c>
      <c r="AL598" s="2322">
        <v>10</v>
      </c>
      <c r="AM598" s="807" t="str">
        <f>'[8]PbRM-01d (2)'!$C$29</f>
        <v>INGRESAR Y ACTUALIZAR EL SISTEMA DE OPERACIÓN POLICIAL DEL MUNICIPIO.</v>
      </c>
      <c r="AN598" s="807" t="s">
        <v>1814</v>
      </c>
      <c r="AO598" s="807" t="s">
        <v>1813</v>
      </c>
      <c r="AP598" s="807" t="s">
        <v>1815</v>
      </c>
      <c r="AQ598" s="974">
        <v>100</v>
      </c>
      <c r="AR598" s="807" t="s">
        <v>1066</v>
      </c>
      <c r="AS598" s="807" t="s">
        <v>753</v>
      </c>
      <c r="AT598" s="2275"/>
      <c r="AU598" s="90" t="s">
        <v>1026</v>
      </c>
      <c r="AV598" s="6426">
        <v>1400</v>
      </c>
      <c r="AW598" s="6426"/>
      <c r="AX598" s="4357">
        <f t="shared" si="2498"/>
        <v>350</v>
      </c>
      <c r="AY598" s="4357">
        <f t="shared" si="2499"/>
        <v>1</v>
      </c>
      <c r="AZ598" s="4411">
        <f t="shared" si="2500"/>
        <v>349</v>
      </c>
      <c r="BA598" s="4546">
        <f t="shared" si="2501"/>
        <v>2.8571428571428571E-3</v>
      </c>
      <c r="BB598" s="4342">
        <f t="shared" si="2668"/>
        <v>1127</v>
      </c>
      <c r="BC598" s="4104">
        <f t="shared" si="2502"/>
        <v>273</v>
      </c>
      <c r="BD598" s="1982">
        <f t="shared" si="2503"/>
        <v>0.80500000000000005</v>
      </c>
      <c r="BE598" s="4954">
        <f t="shared" si="2648"/>
        <v>0</v>
      </c>
      <c r="BF598" s="6480">
        <v>1400</v>
      </c>
      <c r="BG598" s="6480"/>
      <c r="BH598" s="3772">
        <f t="shared" si="2680"/>
        <v>350</v>
      </c>
      <c r="BI598" s="3772">
        <f t="shared" si="2505"/>
        <v>382</v>
      </c>
      <c r="BJ598" s="3111">
        <f t="shared" si="2506"/>
        <v>-32</v>
      </c>
      <c r="BK598" s="1982">
        <f t="shared" si="2507"/>
        <v>1.0914285714285714</v>
      </c>
      <c r="BL598" s="3958">
        <f t="shared" si="2603"/>
        <v>1126</v>
      </c>
      <c r="BM598" s="3122">
        <f t="shared" si="2508"/>
        <v>274</v>
      </c>
      <c r="BN598" s="1982">
        <f t="shared" si="2509"/>
        <v>0.80428571428571427</v>
      </c>
      <c r="BO598" s="3708">
        <f t="shared" si="2649"/>
        <v>0</v>
      </c>
      <c r="BP598" s="3494"/>
      <c r="BQ598" s="6739">
        <v>1400</v>
      </c>
      <c r="BR598" s="6739"/>
      <c r="BS598" s="2570">
        <f t="shared" si="2669"/>
        <v>350</v>
      </c>
      <c r="BT598" s="2570">
        <f t="shared" si="2669"/>
        <v>471</v>
      </c>
      <c r="BU598" s="2987">
        <f t="shared" si="2486"/>
        <v>-121</v>
      </c>
      <c r="BV598" s="1982">
        <f t="shared" si="2487"/>
        <v>1.3457142857142856</v>
      </c>
      <c r="BW598" s="2292">
        <f t="shared" si="2488"/>
        <v>744</v>
      </c>
      <c r="BX598" s="2551">
        <f t="shared" si="2489"/>
        <v>656</v>
      </c>
      <c r="BY598" s="1982">
        <f t="shared" si="2490"/>
        <v>0.53142857142857147</v>
      </c>
      <c r="BZ598" s="3151"/>
      <c r="CA598" s="6651">
        <v>1400</v>
      </c>
      <c r="CB598" s="6651"/>
      <c r="CC598" s="1759">
        <v>350</v>
      </c>
      <c r="CD598" s="1759">
        <v>273</v>
      </c>
      <c r="CE598" s="2359">
        <f t="shared" si="2513"/>
        <v>77</v>
      </c>
      <c r="CF598" s="1982">
        <f t="shared" si="2681"/>
        <v>0.78</v>
      </c>
      <c r="CG598" s="2477">
        <f t="shared" si="2650"/>
        <v>273</v>
      </c>
      <c r="CH598" s="2387">
        <f t="shared" si="2514"/>
        <v>1127</v>
      </c>
      <c r="CI598" s="1982">
        <f t="shared" si="2651"/>
        <v>0.19500000000000001</v>
      </c>
      <c r="CJ598" s="2479"/>
      <c r="CK598" s="942"/>
      <c r="CL598" s="2479"/>
      <c r="CM598" s="1008"/>
      <c r="CN598" s="1008"/>
      <c r="CO598" s="1729"/>
      <c r="CP598" s="1729"/>
      <c r="CQ598" s="1729"/>
      <c r="CR598" s="1729"/>
      <c r="CS598" s="1729"/>
      <c r="CT598" s="1729"/>
      <c r="CU598" s="1729"/>
      <c r="CV598" s="1729"/>
      <c r="CW598" s="1729"/>
      <c r="CX598" s="1729"/>
      <c r="CY598" s="5735">
        <v>1400</v>
      </c>
      <c r="CZ598" s="5789"/>
      <c r="DA598" s="4786">
        <v>117</v>
      </c>
      <c r="DB598" s="4786">
        <v>1</v>
      </c>
      <c r="DC598" s="4785">
        <f t="shared" si="2652"/>
        <v>-116</v>
      </c>
      <c r="DD598" s="4629">
        <f t="shared" si="2682"/>
        <v>8.5470085470085479E-3</v>
      </c>
      <c r="DE598" s="4785">
        <f t="shared" si="2647"/>
        <v>1127</v>
      </c>
      <c r="DF598" s="4166">
        <f t="shared" si="2515"/>
        <v>273</v>
      </c>
      <c r="DG598" s="4181">
        <f t="shared" si="2653"/>
        <v>0.80500000000000005</v>
      </c>
      <c r="DH598" s="5790">
        <v>1400</v>
      </c>
      <c r="DI598" s="5791"/>
      <c r="DJ598" s="4652">
        <v>117</v>
      </c>
      <c r="DK598" s="4652">
        <v>0</v>
      </c>
      <c r="DL598" s="4872">
        <f t="shared" si="2516"/>
        <v>117</v>
      </c>
      <c r="DM598" s="4871">
        <f t="shared" si="2683"/>
        <v>0</v>
      </c>
      <c r="DN598" s="4424">
        <f t="shared" si="2517"/>
        <v>1127</v>
      </c>
      <c r="DO598" s="4166">
        <f t="shared" si="2518"/>
        <v>273</v>
      </c>
      <c r="DP598" s="4181">
        <f t="shared" si="2654"/>
        <v>0.80500000000000005</v>
      </c>
      <c r="DQ598" s="5763">
        <v>1400</v>
      </c>
      <c r="DR598" s="5764"/>
      <c r="DS598" s="4662">
        <v>116</v>
      </c>
      <c r="DT598" s="4662">
        <v>0</v>
      </c>
      <c r="DU598" s="4662">
        <f t="shared" si="2519"/>
        <v>116</v>
      </c>
      <c r="DV598" s="5005">
        <f t="shared" si="2684"/>
        <v>0</v>
      </c>
      <c r="DW598" s="2683">
        <f t="shared" si="2520"/>
        <v>1127</v>
      </c>
      <c r="DX598" s="4166">
        <f t="shared" si="2521"/>
        <v>273</v>
      </c>
      <c r="DY598" s="4181">
        <f t="shared" si="2655"/>
        <v>0.80500000000000005</v>
      </c>
      <c r="DZ598" s="5735">
        <v>1400</v>
      </c>
      <c r="EA598" s="5789"/>
      <c r="EB598" s="3258">
        <v>117</v>
      </c>
      <c r="EC598" s="3258">
        <v>260</v>
      </c>
      <c r="ED598" s="1913">
        <f t="shared" si="2656"/>
        <v>143</v>
      </c>
      <c r="EE598" s="1914">
        <f t="shared" si="2685"/>
        <v>2.2222222222222223</v>
      </c>
      <c r="EF598" s="3302">
        <f t="shared" si="2522"/>
        <v>1004</v>
      </c>
      <c r="EG598" s="1913">
        <f t="shared" si="2523"/>
        <v>396</v>
      </c>
      <c r="EH598" s="1914">
        <f t="shared" si="2657"/>
        <v>0.71714285714285719</v>
      </c>
      <c r="EI598" s="5790">
        <v>1400</v>
      </c>
      <c r="EJ598" s="5791"/>
      <c r="EK598" s="3258">
        <v>117</v>
      </c>
      <c r="EL598" s="3258">
        <v>70</v>
      </c>
      <c r="EM598" s="1913">
        <f t="shared" si="2524"/>
        <v>47</v>
      </c>
      <c r="EN598" s="1914">
        <f t="shared" si="2686"/>
        <v>0.59829059829059827</v>
      </c>
      <c r="EO598" s="3341">
        <f t="shared" si="2525"/>
        <v>1074</v>
      </c>
      <c r="EP598" s="1913">
        <f t="shared" si="2526"/>
        <v>326</v>
      </c>
      <c r="EQ598" s="1914">
        <f t="shared" si="2658"/>
        <v>0.76714285714285713</v>
      </c>
      <c r="ER598" s="5763">
        <v>1400</v>
      </c>
      <c r="ES598" s="5764"/>
      <c r="ET598" s="3987">
        <v>116</v>
      </c>
      <c r="EU598" s="3987">
        <v>52</v>
      </c>
      <c r="EV598" s="1913">
        <f t="shared" si="2527"/>
        <v>64</v>
      </c>
      <c r="EW598" s="1914">
        <f t="shared" si="2687"/>
        <v>0.44827586206896552</v>
      </c>
      <c r="EX598" s="3621">
        <f t="shared" si="2528"/>
        <v>1126</v>
      </c>
      <c r="EY598" s="1913">
        <f t="shared" si="2529"/>
        <v>274</v>
      </c>
      <c r="EZ598" s="1914">
        <f t="shared" si="2659"/>
        <v>0.80428571428571427</v>
      </c>
      <c r="FA598" s="6786">
        <v>1400</v>
      </c>
      <c r="FB598" s="6787"/>
      <c r="FC598" s="2536">
        <v>117</v>
      </c>
      <c r="FD598" s="2536">
        <v>218</v>
      </c>
      <c r="FE598" s="1913">
        <f t="shared" si="2660"/>
        <v>101</v>
      </c>
      <c r="FF598" s="1914">
        <f t="shared" si="2677"/>
        <v>1.8632478632478633</v>
      </c>
      <c r="FG598" s="2536">
        <f t="shared" si="2530"/>
        <v>491</v>
      </c>
      <c r="FH598" s="1913">
        <f t="shared" si="2531"/>
        <v>909</v>
      </c>
      <c r="FI598" s="1914">
        <f t="shared" si="2661"/>
        <v>0.3507142857142857</v>
      </c>
      <c r="FJ598" s="6739">
        <v>1400</v>
      </c>
      <c r="FK598" s="6739"/>
      <c r="FL598" s="2654">
        <v>117</v>
      </c>
      <c r="FM598" s="2654">
        <v>149</v>
      </c>
      <c r="FN598" s="1913">
        <f t="shared" si="2532"/>
        <v>-32</v>
      </c>
      <c r="FO598" s="1914">
        <f t="shared" si="2678"/>
        <v>1.2735042735042734</v>
      </c>
      <c r="FP598" s="2587">
        <f t="shared" si="2533"/>
        <v>640</v>
      </c>
      <c r="FQ598" s="1913">
        <f t="shared" si="2534"/>
        <v>760</v>
      </c>
      <c r="FR598" s="1914">
        <f t="shared" si="2662"/>
        <v>0.45714285714285713</v>
      </c>
      <c r="FS598" s="6786">
        <v>1400</v>
      </c>
      <c r="FT598" s="6787"/>
      <c r="FU598" s="2536">
        <v>116</v>
      </c>
      <c r="FV598" s="2536">
        <v>104</v>
      </c>
      <c r="FW598" s="1913">
        <f t="shared" si="2535"/>
        <v>12</v>
      </c>
      <c r="FX598" s="1914">
        <f t="shared" si="2679"/>
        <v>0.89655172413793105</v>
      </c>
      <c r="FY598" s="2587">
        <f t="shared" si="2536"/>
        <v>744</v>
      </c>
      <c r="FZ598" s="1913">
        <f t="shared" si="2537"/>
        <v>656</v>
      </c>
      <c r="GA598" s="1914">
        <f t="shared" si="2663"/>
        <v>0.53142857142857147</v>
      </c>
      <c r="GB598" s="3169">
        <f t="shared" si="2538"/>
        <v>0.18571428571428572</v>
      </c>
      <c r="GC598" s="2219">
        <v>0</v>
      </c>
      <c r="GD598" s="1895">
        <v>1</v>
      </c>
      <c r="GE598" s="2105" t="s">
        <v>295</v>
      </c>
      <c r="GF598" s="2105" t="s">
        <v>296</v>
      </c>
      <c r="GG598" s="2105" t="s">
        <v>29</v>
      </c>
      <c r="GH598" s="2105" t="s">
        <v>16</v>
      </c>
      <c r="GI598" s="2105" t="s">
        <v>16</v>
      </c>
      <c r="GJ598" s="2105" t="s">
        <v>16</v>
      </c>
      <c r="GK598" s="2105" t="s">
        <v>20</v>
      </c>
      <c r="GL598" s="2096">
        <v>10</v>
      </c>
      <c r="GM598" s="219" t="s">
        <v>1071</v>
      </c>
      <c r="GN598" s="223" t="s">
        <v>1066</v>
      </c>
      <c r="GO598" s="460">
        <v>1400</v>
      </c>
      <c r="GP598" s="460">
        <v>350</v>
      </c>
      <c r="GQ598" s="2086">
        <v>273</v>
      </c>
      <c r="GR598" s="2086">
        <v>77</v>
      </c>
      <c r="GS598" s="1895">
        <v>0.78</v>
      </c>
      <c r="GT598" s="2086">
        <v>273</v>
      </c>
      <c r="GU598" s="2086">
        <v>1127</v>
      </c>
      <c r="GV598" s="1895">
        <v>0.19500000000000001</v>
      </c>
    </row>
    <row r="599" spans="1:204" ht="51" x14ac:dyDescent="0.25">
      <c r="B599" s="7145"/>
      <c r="C599" s="5685"/>
      <c r="D599" s="7164"/>
      <c r="E599" s="7145"/>
      <c r="F599" s="5707"/>
      <c r="G599" s="5707"/>
      <c r="H599" s="5707"/>
      <c r="I599" s="5707"/>
      <c r="J599" s="5707"/>
      <c r="K599" s="5707"/>
      <c r="L599" s="5707"/>
      <c r="M599" s="5707"/>
      <c r="N599" s="5698"/>
      <c r="O599" s="5707"/>
      <c r="P599" s="5698"/>
      <c r="Q599" s="5698"/>
      <c r="R599" s="5704"/>
      <c r="S599" s="5698"/>
      <c r="T599" s="5698"/>
      <c r="U599" s="7116"/>
      <c r="V599" s="5698"/>
      <c r="W599" s="5695"/>
      <c r="X599" s="5692"/>
      <c r="Y599" s="2096">
        <v>11</v>
      </c>
      <c r="Z599" s="504" t="s">
        <v>1072</v>
      </c>
      <c r="AA599" s="484" t="s">
        <v>856</v>
      </c>
      <c r="AB599" s="414">
        <v>365</v>
      </c>
      <c r="AC599" s="460">
        <v>92</v>
      </c>
      <c r="AD599" s="544">
        <f>AC599/AB599</f>
        <v>0.25205479452054796</v>
      </c>
      <c r="AE599" s="460">
        <v>91</v>
      </c>
      <c r="AF599" s="544">
        <f>AE599/AB599</f>
        <v>0.24931506849315069</v>
      </c>
      <c r="AG599" s="460">
        <v>91</v>
      </c>
      <c r="AH599" s="544">
        <f>AG599/AB599</f>
        <v>0.24931506849315069</v>
      </c>
      <c r="AI599" s="460">
        <v>91</v>
      </c>
      <c r="AJ599" s="545">
        <f>AI599/AB599</f>
        <v>0.24931506849315069</v>
      </c>
      <c r="AK599" s="947">
        <f t="shared" si="2631"/>
        <v>1</v>
      </c>
      <c r="AL599" s="2322">
        <v>11</v>
      </c>
      <c r="AM599" s="863" t="str">
        <f>'[8]PbRM-01d (2)'!$C$30</f>
        <v>DETECTAR E INFORMAR ANOMALIAS DEL PERSONAL OPERATIVO.</v>
      </c>
      <c r="AN599" s="863" t="s">
        <v>1817</v>
      </c>
      <c r="AO599" s="807" t="s">
        <v>1816</v>
      </c>
      <c r="AP599" s="807" t="s">
        <v>1818</v>
      </c>
      <c r="AQ599" s="974">
        <v>100</v>
      </c>
      <c r="AR599" s="807" t="s">
        <v>856</v>
      </c>
      <c r="AS599" s="807" t="s">
        <v>753</v>
      </c>
      <c r="AT599" s="2275"/>
      <c r="AU599" s="90" t="s">
        <v>1026</v>
      </c>
      <c r="AV599" s="6426">
        <v>365</v>
      </c>
      <c r="AW599" s="6426"/>
      <c r="AX599" s="4357">
        <f t="shared" si="2498"/>
        <v>91</v>
      </c>
      <c r="AY599" s="4357">
        <f t="shared" si="2499"/>
        <v>91</v>
      </c>
      <c r="AZ599" s="4411">
        <f t="shared" si="2500"/>
        <v>0</v>
      </c>
      <c r="BA599" s="4546">
        <f t="shared" si="2501"/>
        <v>1</v>
      </c>
      <c r="BB599" s="4342">
        <f t="shared" si="2668"/>
        <v>366</v>
      </c>
      <c r="BC599" s="4104">
        <f t="shared" si="2502"/>
        <v>-1</v>
      </c>
      <c r="BD599" s="1982">
        <f t="shared" si="2503"/>
        <v>1.0027397260273974</v>
      </c>
      <c r="BE599" s="4954">
        <f t="shared" si="2648"/>
        <v>0</v>
      </c>
      <c r="BF599" s="6480">
        <v>365</v>
      </c>
      <c r="BG599" s="6480"/>
      <c r="BH599" s="3772">
        <f t="shared" si="2680"/>
        <v>91</v>
      </c>
      <c r="BI599" s="3772">
        <f t="shared" si="2505"/>
        <v>92</v>
      </c>
      <c r="BJ599" s="3111">
        <f t="shared" si="2506"/>
        <v>-1</v>
      </c>
      <c r="BK599" s="1982">
        <f t="shared" si="2507"/>
        <v>1.0109890109890109</v>
      </c>
      <c r="BL599" s="3958">
        <f t="shared" si="2603"/>
        <v>275</v>
      </c>
      <c r="BM599" s="3122">
        <f t="shared" si="2508"/>
        <v>90</v>
      </c>
      <c r="BN599" s="1982">
        <f t="shared" si="2509"/>
        <v>0.75342465753424659</v>
      </c>
      <c r="BO599" s="3708">
        <f t="shared" si="2649"/>
        <v>0</v>
      </c>
      <c r="BP599" s="3494"/>
      <c r="BQ599" s="6739">
        <v>365</v>
      </c>
      <c r="BR599" s="6739"/>
      <c r="BS599" s="2570">
        <f t="shared" si="2669"/>
        <v>91</v>
      </c>
      <c r="BT599" s="2570">
        <f t="shared" si="2669"/>
        <v>91</v>
      </c>
      <c r="BU599" s="2987">
        <f t="shared" si="2486"/>
        <v>0</v>
      </c>
      <c r="BV599" s="1982">
        <f t="shared" si="2487"/>
        <v>1</v>
      </c>
      <c r="BW599" s="2292">
        <f t="shared" si="2488"/>
        <v>183</v>
      </c>
      <c r="BX599" s="2551">
        <f t="shared" si="2489"/>
        <v>182</v>
      </c>
      <c r="BY599" s="1982">
        <f t="shared" si="2490"/>
        <v>0.50136986301369868</v>
      </c>
      <c r="BZ599" s="3151"/>
      <c r="CA599" s="6651">
        <v>365</v>
      </c>
      <c r="CB599" s="6651"/>
      <c r="CC599" s="1759">
        <v>92</v>
      </c>
      <c r="CD599" s="1759">
        <v>92</v>
      </c>
      <c r="CE599" s="2359">
        <f t="shared" si="2513"/>
        <v>0</v>
      </c>
      <c r="CF599" s="1982">
        <f t="shared" si="2681"/>
        <v>1</v>
      </c>
      <c r="CG599" s="2477">
        <f t="shared" si="2650"/>
        <v>92</v>
      </c>
      <c r="CH599" s="2387">
        <f t="shared" si="2514"/>
        <v>273</v>
      </c>
      <c r="CI599" s="1982">
        <f t="shared" si="2651"/>
        <v>0.25205479452054796</v>
      </c>
      <c r="CJ599" s="2479"/>
      <c r="CK599" s="942"/>
      <c r="CL599" s="2479"/>
      <c r="CM599" s="1008"/>
      <c r="CN599" s="1008"/>
      <c r="CO599" s="1729"/>
      <c r="CP599" s="1729"/>
      <c r="CQ599" s="1729"/>
      <c r="CR599" s="1729"/>
      <c r="CS599" s="1729"/>
      <c r="CT599" s="1729"/>
      <c r="CU599" s="1729"/>
      <c r="CV599" s="1729"/>
      <c r="CW599" s="1729"/>
      <c r="CX599" s="1729"/>
      <c r="CY599" s="5735">
        <v>365</v>
      </c>
      <c r="CZ599" s="5789"/>
      <c r="DA599" s="4786">
        <v>31</v>
      </c>
      <c r="DB599" s="4786">
        <v>31</v>
      </c>
      <c r="DC599" s="4785">
        <f t="shared" si="2652"/>
        <v>0</v>
      </c>
      <c r="DD599" s="4629">
        <f t="shared" si="2682"/>
        <v>1</v>
      </c>
      <c r="DE599" s="4785">
        <f t="shared" si="2647"/>
        <v>306</v>
      </c>
      <c r="DF599" s="4166">
        <f t="shared" si="2515"/>
        <v>59</v>
      </c>
      <c r="DG599" s="4181">
        <f t="shared" si="2653"/>
        <v>0.83835616438356164</v>
      </c>
      <c r="DH599" s="5790">
        <v>365</v>
      </c>
      <c r="DI599" s="5791"/>
      <c r="DJ599" s="4652">
        <v>30</v>
      </c>
      <c r="DK599" s="4652">
        <v>30</v>
      </c>
      <c r="DL599" s="4872">
        <f t="shared" si="2516"/>
        <v>0</v>
      </c>
      <c r="DM599" s="4871">
        <f t="shared" si="2683"/>
        <v>1</v>
      </c>
      <c r="DN599" s="4424">
        <f t="shared" si="2517"/>
        <v>336</v>
      </c>
      <c r="DO599" s="4166">
        <f t="shared" si="2518"/>
        <v>29</v>
      </c>
      <c r="DP599" s="4181">
        <f t="shared" si="2654"/>
        <v>0.92054794520547945</v>
      </c>
      <c r="DQ599" s="5763">
        <v>365</v>
      </c>
      <c r="DR599" s="5764"/>
      <c r="DS599" s="4662">
        <v>30</v>
      </c>
      <c r="DT599" s="4662">
        <v>30</v>
      </c>
      <c r="DU599" s="4662">
        <f t="shared" si="2519"/>
        <v>0</v>
      </c>
      <c r="DV599" s="5005">
        <f t="shared" si="2684"/>
        <v>1</v>
      </c>
      <c r="DW599" s="2683">
        <f t="shared" si="2520"/>
        <v>366</v>
      </c>
      <c r="DX599" s="4166">
        <f t="shared" si="2521"/>
        <v>-1</v>
      </c>
      <c r="DY599" s="4181">
        <f t="shared" si="2655"/>
        <v>1.0027397260273974</v>
      </c>
      <c r="DZ599" s="5735">
        <v>365</v>
      </c>
      <c r="EA599" s="5789"/>
      <c r="EB599" s="3258">
        <v>31</v>
      </c>
      <c r="EC599" s="3258">
        <v>31</v>
      </c>
      <c r="ED599" s="1913">
        <f t="shared" si="2656"/>
        <v>0</v>
      </c>
      <c r="EE599" s="1914">
        <f t="shared" si="2685"/>
        <v>1</v>
      </c>
      <c r="EF599" s="3302">
        <f t="shared" si="2522"/>
        <v>214</v>
      </c>
      <c r="EG599" s="1913">
        <f t="shared" si="2523"/>
        <v>151</v>
      </c>
      <c r="EH599" s="1914">
        <f t="shared" si="2657"/>
        <v>0.58630136986301373</v>
      </c>
      <c r="EI599" s="5790">
        <v>365</v>
      </c>
      <c r="EJ599" s="5791"/>
      <c r="EK599" s="3258">
        <v>30</v>
      </c>
      <c r="EL599" s="3258">
        <v>31</v>
      </c>
      <c r="EM599" s="1913">
        <f t="shared" si="2524"/>
        <v>-1</v>
      </c>
      <c r="EN599" s="1914">
        <f t="shared" si="2686"/>
        <v>1.0333333333333334</v>
      </c>
      <c r="EO599" s="3341">
        <f t="shared" si="2525"/>
        <v>245</v>
      </c>
      <c r="EP599" s="1913">
        <f t="shared" si="2526"/>
        <v>120</v>
      </c>
      <c r="EQ599" s="1914">
        <f t="shared" si="2658"/>
        <v>0.67123287671232879</v>
      </c>
      <c r="ER599" s="5763">
        <v>365</v>
      </c>
      <c r="ES599" s="5764"/>
      <c r="ET599" s="3987">
        <v>30</v>
      </c>
      <c r="EU599" s="3987">
        <v>30</v>
      </c>
      <c r="EV599" s="1913">
        <f t="shared" si="2527"/>
        <v>0</v>
      </c>
      <c r="EW599" s="1914">
        <f t="shared" si="2687"/>
        <v>1</v>
      </c>
      <c r="EX599" s="3621">
        <f t="shared" si="2528"/>
        <v>275</v>
      </c>
      <c r="EY599" s="1913">
        <f t="shared" si="2529"/>
        <v>90</v>
      </c>
      <c r="EZ599" s="1914">
        <f t="shared" si="2659"/>
        <v>0.75342465753424659</v>
      </c>
      <c r="FA599" s="6786">
        <v>365</v>
      </c>
      <c r="FB599" s="6787"/>
      <c r="FC599" s="2536">
        <v>30</v>
      </c>
      <c r="FD599" s="2536">
        <v>30</v>
      </c>
      <c r="FE599" s="1913">
        <f t="shared" si="2660"/>
        <v>0</v>
      </c>
      <c r="FF599" s="1914">
        <f t="shared" si="2677"/>
        <v>1</v>
      </c>
      <c r="FG599" s="2536">
        <f t="shared" si="2530"/>
        <v>122</v>
      </c>
      <c r="FH599" s="1913">
        <f t="shared" si="2531"/>
        <v>243</v>
      </c>
      <c r="FI599" s="1914">
        <f t="shared" si="2661"/>
        <v>0.33424657534246577</v>
      </c>
      <c r="FJ599" s="6739">
        <v>365</v>
      </c>
      <c r="FK599" s="6739"/>
      <c r="FL599" s="2654">
        <v>31</v>
      </c>
      <c r="FM599" s="2654">
        <v>31</v>
      </c>
      <c r="FN599" s="1913">
        <f t="shared" si="2532"/>
        <v>0</v>
      </c>
      <c r="FO599" s="1914">
        <f t="shared" si="2678"/>
        <v>1</v>
      </c>
      <c r="FP599" s="2587">
        <f t="shared" si="2533"/>
        <v>153</v>
      </c>
      <c r="FQ599" s="1913">
        <f t="shared" si="2534"/>
        <v>212</v>
      </c>
      <c r="FR599" s="1914">
        <f t="shared" si="2662"/>
        <v>0.41917808219178082</v>
      </c>
      <c r="FS599" s="6786">
        <v>365</v>
      </c>
      <c r="FT599" s="6787"/>
      <c r="FU599" s="2536">
        <v>30</v>
      </c>
      <c r="FV599" s="2536">
        <v>30</v>
      </c>
      <c r="FW599" s="1913">
        <f t="shared" si="2535"/>
        <v>0</v>
      </c>
      <c r="FX599" s="1914">
        <f t="shared" si="2679"/>
        <v>1</v>
      </c>
      <c r="FY599" s="2587">
        <f t="shared" si="2536"/>
        <v>183</v>
      </c>
      <c r="FZ599" s="1913">
        <f t="shared" si="2537"/>
        <v>182</v>
      </c>
      <c r="GA599" s="1914">
        <f t="shared" si="2663"/>
        <v>0.50136986301369868</v>
      </c>
      <c r="GB599" s="3169">
        <f t="shared" si="2538"/>
        <v>8.4931506849315053E-2</v>
      </c>
      <c r="GC599" s="2219">
        <v>0</v>
      </c>
      <c r="GD599" s="1895">
        <v>1</v>
      </c>
      <c r="GE599" s="2105" t="s">
        <v>295</v>
      </c>
      <c r="GF599" s="2105" t="s">
        <v>296</v>
      </c>
      <c r="GG599" s="2105" t="s">
        <v>29</v>
      </c>
      <c r="GH599" s="2105" t="s">
        <v>16</v>
      </c>
      <c r="GI599" s="2105" t="s">
        <v>16</v>
      </c>
      <c r="GJ599" s="2105" t="s">
        <v>16</v>
      </c>
      <c r="GK599" s="2105" t="s">
        <v>20</v>
      </c>
      <c r="GL599" s="2096">
        <v>11</v>
      </c>
      <c r="GM599" s="219" t="s">
        <v>1072</v>
      </c>
      <c r="GN599" s="223" t="s">
        <v>856</v>
      </c>
      <c r="GO599" s="460">
        <v>365</v>
      </c>
      <c r="GP599" s="460">
        <v>92</v>
      </c>
      <c r="GQ599" s="2086">
        <v>92</v>
      </c>
      <c r="GR599" s="2086">
        <v>0</v>
      </c>
      <c r="GS599" s="1895">
        <v>1</v>
      </c>
      <c r="GT599" s="2086">
        <v>92</v>
      </c>
      <c r="GU599" s="2086">
        <v>273</v>
      </c>
      <c r="GV599" s="1895">
        <v>0.25205479452054796</v>
      </c>
    </row>
    <row r="600" spans="1:204" ht="38.25" x14ac:dyDescent="0.25">
      <c r="B600" s="7145"/>
      <c r="C600" s="5686"/>
      <c r="D600" s="7101"/>
      <c r="E600" s="7103"/>
      <c r="F600" s="5708"/>
      <c r="G600" s="5708"/>
      <c r="H600" s="5708"/>
      <c r="I600" s="5708"/>
      <c r="J600" s="5708"/>
      <c r="K600" s="5708"/>
      <c r="L600" s="5708"/>
      <c r="M600" s="5708"/>
      <c r="N600" s="5699"/>
      <c r="O600" s="5708"/>
      <c r="P600" s="5699"/>
      <c r="Q600" s="5699"/>
      <c r="R600" s="5705"/>
      <c r="S600" s="5699"/>
      <c r="T600" s="5699"/>
      <c r="U600" s="7117"/>
      <c r="V600" s="5699"/>
      <c r="W600" s="5696"/>
      <c r="X600" s="5693"/>
      <c r="Y600" s="2096">
        <v>12</v>
      </c>
      <c r="Z600" s="507" t="s">
        <v>1073</v>
      </c>
      <c r="AA600" s="484" t="s">
        <v>1039</v>
      </c>
      <c r="AB600" s="414">
        <v>2</v>
      </c>
      <c r="AC600" s="460">
        <v>0</v>
      </c>
      <c r="AD600" s="544">
        <f>AC600/AB600</f>
        <v>0</v>
      </c>
      <c r="AE600" s="460">
        <v>2</v>
      </c>
      <c r="AF600" s="544">
        <f>AE600/AB600</f>
        <v>1</v>
      </c>
      <c r="AG600" s="460">
        <v>0</v>
      </c>
      <c r="AH600" s="544">
        <f>AG600/AB600</f>
        <v>0</v>
      </c>
      <c r="AI600" s="460">
        <v>0</v>
      </c>
      <c r="AJ600" s="545">
        <f>AI600/AB600</f>
        <v>0</v>
      </c>
      <c r="AK600" s="211">
        <f t="shared" si="2631"/>
        <v>1</v>
      </c>
      <c r="AL600" s="2322">
        <v>12</v>
      </c>
      <c r="AM600" s="807" t="str">
        <f>'[8]PbRM-01d (2)'!$C$31</f>
        <v>REALIZAR EL EQUIPAMIENTO VEHICULAR DE LA UNIDAD DE SUPERVISIÓN</v>
      </c>
      <c r="AN600" s="807" t="s">
        <v>1711</v>
      </c>
      <c r="AO600" s="807" t="s">
        <v>1819</v>
      </c>
      <c r="AP600" s="807" t="s">
        <v>1820</v>
      </c>
      <c r="AQ600" s="974">
        <v>100</v>
      </c>
      <c r="AR600" s="807" t="s">
        <v>1039</v>
      </c>
      <c r="AS600" s="807" t="s">
        <v>753</v>
      </c>
      <c r="AT600" s="2275"/>
      <c r="AU600" s="90" t="s">
        <v>1026</v>
      </c>
      <c r="AV600" s="6426">
        <v>2</v>
      </c>
      <c r="AW600" s="6426"/>
      <c r="AX600" s="4357">
        <f t="shared" si="2498"/>
        <v>0</v>
      </c>
      <c r="AY600" s="4357">
        <f t="shared" si="2499"/>
        <v>2</v>
      </c>
      <c r="AZ600" s="4411">
        <f t="shared" si="2500"/>
        <v>-2</v>
      </c>
      <c r="BA600" s="4546" t="e">
        <f t="shared" si="2501"/>
        <v>#DIV/0!</v>
      </c>
      <c r="BB600" s="4342">
        <f t="shared" si="2668"/>
        <v>2</v>
      </c>
      <c r="BC600" s="4104">
        <f t="shared" si="2502"/>
        <v>0</v>
      </c>
      <c r="BD600" s="1982">
        <f t="shared" si="2503"/>
        <v>1</v>
      </c>
      <c r="BE600" s="4954">
        <f t="shared" si="2648"/>
        <v>0</v>
      </c>
      <c r="BF600" s="6480">
        <v>2</v>
      </c>
      <c r="BG600" s="6480"/>
      <c r="BH600" s="3772">
        <f t="shared" si="2680"/>
        <v>0</v>
      </c>
      <c r="BI600" s="3772">
        <f t="shared" si="2505"/>
        <v>0</v>
      </c>
      <c r="BJ600" s="3111">
        <f t="shared" si="2506"/>
        <v>0</v>
      </c>
      <c r="BK600" s="1982" t="e">
        <f t="shared" si="2507"/>
        <v>#DIV/0!</v>
      </c>
      <c r="BL600" s="3958">
        <f t="shared" si="2603"/>
        <v>0</v>
      </c>
      <c r="BM600" s="3122">
        <f t="shared" si="2508"/>
        <v>2</v>
      </c>
      <c r="BN600" s="1982">
        <f t="shared" si="2509"/>
        <v>0</v>
      </c>
      <c r="BO600" s="3708">
        <f t="shared" si="2649"/>
        <v>0</v>
      </c>
      <c r="BP600" s="3494"/>
      <c r="BQ600" s="6739">
        <v>2</v>
      </c>
      <c r="BR600" s="6739"/>
      <c r="BS600" s="2570">
        <f t="shared" si="2669"/>
        <v>2</v>
      </c>
      <c r="BT600" s="2570">
        <f t="shared" si="2669"/>
        <v>0</v>
      </c>
      <c r="BU600" s="2987">
        <f t="shared" si="2486"/>
        <v>2</v>
      </c>
      <c r="BV600" s="1982">
        <f t="shared" si="2487"/>
        <v>0</v>
      </c>
      <c r="BW600" s="2292">
        <f t="shared" si="2488"/>
        <v>0</v>
      </c>
      <c r="BX600" s="2551">
        <f t="shared" si="2489"/>
        <v>2</v>
      </c>
      <c r="BY600" s="1982">
        <f t="shared" si="2490"/>
        <v>0</v>
      </c>
      <c r="BZ600" s="3151"/>
      <c r="CA600" s="6651">
        <v>2</v>
      </c>
      <c r="CB600" s="6651"/>
      <c r="CC600" s="1759">
        <v>0</v>
      </c>
      <c r="CD600" s="1759">
        <v>0</v>
      </c>
      <c r="CE600" s="2359">
        <f t="shared" si="2513"/>
        <v>0</v>
      </c>
      <c r="CF600" s="1982">
        <v>0</v>
      </c>
      <c r="CG600" s="2477">
        <f t="shared" si="2650"/>
        <v>0</v>
      </c>
      <c r="CH600" s="2387">
        <f t="shared" si="2514"/>
        <v>2</v>
      </c>
      <c r="CI600" s="1982">
        <f t="shared" si="2651"/>
        <v>0</v>
      </c>
      <c r="CJ600" s="2479"/>
      <c r="CK600" s="942"/>
      <c r="CL600" s="2479"/>
      <c r="CM600" s="1008"/>
      <c r="CN600" s="1008"/>
      <c r="CO600" s="1729"/>
      <c r="CP600" s="1729"/>
      <c r="CQ600" s="1729"/>
      <c r="CR600" s="1729"/>
      <c r="CS600" s="1729"/>
      <c r="CT600" s="1729"/>
      <c r="CU600" s="1729"/>
      <c r="CV600" s="1729"/>
      <c r="CW600" s="1729"/>
      <c r="CX600" s="1729"/>
      <c r="CY600" s="5794">
        <v>2</v>
      </c>
      <c r="CZ600" s="5795"/>
      <c r="DA600" s="4786">
        <v>0</v>
      </c>
      <c r="DB600" s="4786">
        <v>2</v>
      </c>
      <c r="DC600" s="4785">
        <f t="shared" si="2652"/>
        <v>2</v>
      </c>
      <c r="DD600" s="4629">
        <v>0</v>
      </c>
      <c r="DE600" s="4785">
        <f t="shared" si="2647"/>
        <v>2</v>
      </c>
      <c r="DF600" s="4166">
        <f t="shared" si="2515"/>
        <v>0</v>
      </c>
      <c r="DG600" s="4181">
        <f t="shared" si="2653"/>
        <v>1</v>
      </c>
      <c r="DH600" s="5790">
        <v>2</v>
      </c>
      <c r="DI600" s="5791"/>
      <c r="DJ600" s="4652">
        <v>0</v>
      </c>
      <c r="DK600" s="4652">
        <v>0</v>
      </c>
      <c r="DL600" s="4872">
        <f t="shared" si="2516"/>
        <v>0</v>
      </c>
      <c r="DM600" s="4871">
        <v>0</v>
      </c>
      <c r="DN600" s="4424">
        <f t="shared" si="2517"/>
        <v>2</v>
      </c>
      <c r="DO600" s="4166">
        <f t="shared" si="2518"/>
        <v>0</v>
      </c>
      <c r="DP600" s="4181">
        <f t="shared" si="2654"/>
        <v>1</v>
      </c>
      <c r="DQ600" s="5796">
        <v>2</v>
      </c>
      <c r="DR600" s="5797"/>
      <c r="DS600" s="4662">
        <v>0</v>
      </c>
      <c r="DT600" s="4662">
        <v>0</v>
      </c>
      <c r="DU600" s="4662">
        <f t="shared" si="2519"/>
        <v>0</v>
      </c>
      <c r="DV600" s="5005">
        <v>0</v>
      </c>
      <c r="DW600" s="2683">
        <f t="shared" si="2520"/>
        <v>2</v>
      </c>
      <c r="DX600" s="4166">
        <f t="shared" si="2521"/>
        <v>0</v>
      </c>
      <c r="DY600" s="4181">
        <f t="shared" si="2655"/>
        <v>1</v>
      </c>
      <c r="DZ600" s="5794">
        <v>2</v>
      </c>
      <c r="EA600" s="5795"/>
      <c r="EB600" s="3258">
        <v>0</v>
      </c>
      <c r="EC600" s="3258">
        <v>0</v>
      </c>
      <c r="ED600" s="1913">
        <f t="shared" si="2656"/>
        <v>0</v>
      </c>
      <c r="EE600" s="1914">
        <v>0</v>
      </c>
      <c r="EF600" s="3302">
        <f t="shared" si="2522"/>
        <v>0</v>
      </c>
      <c r="EG600" s="1913">
        <f t="shared" si="2523"/>
        <v>2</v>
      </c>
      <c r="EH600" s="1914">
        <f t="shared" si="2657"/>
        <v>0</v>
      </c>
      <c r="EI600" s="5790">
        <v>2</v>
      </c>
      <c r="EJ600" s="5791"/>
      <c r="EK600" s="3258">
        <v>0</v>
      </c>
      <c r="EL600" s="3258">
        <v>0</v>
      </c>
      <c r="EM600" s="1913">
        <f t="shared" si="2524"/>
        <v>0</v>
      </c>
      <c r="EN600" s="1914">
        <v>0</v>
      </c>
      <c r="EO600" s="3341">
        <f t="shared" si="2525"/>
        <v>0</v>
      </c>
      <c r="EP600" s="1913">
        <f t="shared" si="2526"/>
        <v>2</v>
      </c>
      <c r="EQ600" s="1914">
        <f t="shared" si="2658"/>
        <v>0</v>
      </c>
      <c r="ER600" s="5796">
        <v>2</v>
      </c>
      <c r="ES600" s="5797"/>
      <c r="ET600" s="3987">
        <v>0</v>
      </c>
      <c r="EU600" s="3987">
        <v>0</v>
      </c>
      <c r="EV600" s="1913">
        <f t="shared" si="2527"/>
        <v>0</v>
      </c>
      <c r="EW600" s="1914">
        <v>0</v>
      </c>
      <c r="EX600" s="3621">
        <f t="shared" si="2528"/>
        <v>0</v>
      </c>
      <c r="EY600" s="1913">
        <f t="shared" si="2529"/>
        <v>2</v>
      </c>
      <c r="EZ600" s="1914">
        <f t="shared" si="2659"/>
        <v>0</v>
      </c>
      <c r="FA600" s="6811">
        <v>2</v>
      </c>
      <c r="FB600" s="6812"/>
      <c r="FC600" s="2536">
        <v>0</v>
      </c>
      <c r="FD600" s="2536">
        <v>0</v>
      </c>
      <c r="FE600" s="1913">
        <f t="shared" si="2660"/>
        <v>0</v>
      </c>
      <c r="FF600" s="1914">
        <v>0</v>
      </c>
      <c r="FG600" s="2536">
        <f t="shared" si="2530"/>
        <v>0</v>
      </c>
      <c r="FH600" s="1913">
        <f t="shared" si="2531"/>
        <v>2</v>
      </c>
      <c r="FI600" s="1914">
        <f t="shared" si="2661"/>
        <v>0</v>
      </c>
      <c r="FJ600" s="6739">
        <v>2</v>
      </c>
      <c r="FK600" s="6739"/>
      <c r="FL600" s="2654">
        <v>0</v>
      </c>
      <c r="FM600" s="2654">
        <v>0</v>
      </c>
      <c r="FN600" s="1913">
        <f t="shared" si="2532"/>
        <v>0</v>
      </c>
      <c r="FO600" s="1914">
        <v>0</v>
      </c>
      <c r="FP600" s="2587">
        <f t="shared" si="2533"/>
        <v>0</v>
      </c>
      <c r="FQ600" s="1913">
        <f t="shared" si="2534"/>
        <v>2</v>
      </c>
      <c r="FR600" s="1914">
        <f t="shared" si="2662"/>
        <v>0</v>
      </c>
      <c r="FS600" s="6811">
        <v>2</v>
      </c>
      <c r="FT600" s="6812"/>
      <c r="FU600" s="2536">
        <v>2</v>
      </c>
      <c r="FV600" s="2536">
        <v>0</v>
      </c>
      <c r="FW600" s="1913">
        <f t="shared" si="2535"/>
        <v>2</v>
      </c>
      <c r="FX600" s="1914">
        <v>0</v>
      </c>
      <c r="FY600" s="2587">
        <f t="shared" si="2536"/>
        <v>0</v>
      </c>
      <c r="FZ600" s="1913">
        <f t="shared" si="2537"/>
        <v>2</v>
      </c>
      <c r="GA600" s="1914">
        <f t="shared" si="2663"/>
        <v>0</v>
      </c>
      <c r="GB600" s="3169">
        <f t="shared" si="2538"/>
        <v>0</v>
      </c>
      <c r="GC600" s="2219">
        <v>0</v>
      </c>
      <c r="GD600" s="1895">
        <v>1</v>
      </c>
      <c r="GE600" s="2105" t="s">
        <v>295</v>
      </c>
      <c r="GF600" s="2105" t="s">
        <v>296</v>
      </c>
      <c r="GG600" s="2105" t="s">
        <v>29</v>
      </c>
      <c r="GH600" s="2105" t="s">
        <v>16</v>
      </c>
      <c r="GI600" s="2105" t="s">
        <v>16</v>
      </c>
      <c r="GJ600" s="2105" t="s">
        <v>16</v>
      </c>
      <c r="GK600" s="2105" t="s">
        <v>20</v>
      </c>
      <c r="GL600" s="2096">
        <v>12</v>
      </c>
      <c r="GM600" s="226" t="s">
        <v>1073</v>
      </c>
      <c r="GN600" s="223" t="s">
        <v>1039</v>
      </c>
      <c r="GO600" s="460">
        <v>2</v>
      </c>
      <c r="GP600" s="460">
        <v>0</v>
      </c>
      <c r="GQ600" s="2086">
        <v>0</v>
      </c>
      <c r="GR600" s="2086">
        <v>0</v>
      </c>
      <c r="GS600" s="1895">
        <v>0</v>
      </c>
      <c r="GT600" s="2086">
        <v>0</v>
      </c>
      <c r="GU600" s="2086">
        <v>2</v>
      </c>
      <c r="GV600" s="1895">
        <v>0</v>
      </c>
    </row>
    <row r="601" spans="1:204" ht="76.5" x14ac:dyDescent="0.25">
      <c r="A601" s="1">
        <f>SUM(A589+1)</f>
        <v>89</v>
      </c>
      <c r="B601" s="7145"/>
      <c r="C601" s="5684">
        <v>2007</v>
      </c>
      <c r="D601" s="7100">
        <v>8</v>
      </c>
      <c r="E601" s="7102" t="s">
        <v>294</v>
      </c>
      <c r="F601" s="5706" t="s">
        <v>295</v>
      </c>
      <c r="G601" s="5706" t="s">
        <v>296</v>
      </c>
      <c r="H601" s="5706" t="s">
        <v>29</v>
      </c>
      <c r="I601" s="5706" t="s">
        <v>16</v>
      </c>
      <c r="J601" s="5706" t="s">
        <v>16</v>
      </c>
      <c r="K601" s="5706" t="s">
        <v>16</v>
      </c>
      <c r="L601" s="5706" t="s">
        <v>16</v>
      </c>
      <c r="M601" s="5706" t="s">
        <v>21</v>
      </c>
      <c r="N601" s="5697" t="s">
        <v>633</v>
      </c>
      <c r="O601" s="5706" t="s">
        <v>634</v>
      </c>
      <c r="P601" s="5697" t="s">
        <v>388</v>
      </c>
      <c r="Q601" s="5697" t="s">
        <v>389</v>
      </c>
      <c r="R601" s="5703" t="s">
        <v>390</v>
      </c>
      <c r="S601" s="5697" t="s">
        <v>422</v>
      </c>
      <c r="T601" s="5697" t="s">
        <v>425</v>
      </c>
      <c r="U601" s="7115" t="s">
        <v>640</v>
      </c>
      <c r="V601" s="5697" t="s">
        <v>560</v>
      </c>
      <c r="W601" s="5694">
        <v>8854778</v>
      </c>
      <c r="X601" s="5691" t="s">
        <v>308</v>
      </c>
      <c r="Y601" s="2102">
        <v>24</v>
      </c>
      <c r="Z601" s="499" t="s">
        <v>1030</v>
      </c>
      <c r="AA601" s="500" t="s">
        <v>1031</v>
      </c>
      <c r="AB601" s="501">
        <v>1</v>
      </c>
      <c r="AC601" s="459">
        <v>1</v>
      </c>
      <c r="AD601" s="631">
        <f t="shared" ref="AD601:AD606" si="2688">AC601/AB601</f>
        <v>1</v>
      </c>
      <c r="AE601" s="459">
        <v>0</v>
      </c>
      <c r="AF601" s="631">
        <f t="shared" ref="AF601:AF606" si="2689">AE601/AB601</f>
        <v>0</v>
      </c>
      <c r="AG601" s="459">
        <v>0</v>
      </c>
      <c r="AH601" s="631">
        <f t="shared" ref="AH601:AH606" si="2690">AG601/AB601</f>
        <v>0</v>
      </c>
      <c r="AI601" s="459">
        <v>0</v>
      </c>
      <c r="AJ601" s="556">
        <f t="shared" ref="AJ601:AJ606" si="2691">AI601/AB601</f>
        <v>0</v>
      </c>
      <c r="AK601" s="211">
        <f t="shared" ref="AK601:AK623" si="2692">SUM(AD601+AF601+AH601+AJ601)</f>
        <v>1</v>
      </c>
      <c r="AL601" s="2102">
        <v>24</v>
      </c>
      <c r="AM601" s="959" t="s">
        <v>1692</v>
      </c>
      <c r="AN601" s="959" t="s">
        <v>1694</v>
      </c>
      <c r="AO601" s="959" t="s">
        <v>1693</v>
      </c>
      <c r="AP601" s="959" t="s">
        <v>1695</v>
      </c>
      <c r="AQ601" s="813">
        <v>100</v>
      </c>
      <c r="AR601" s="959" t="s">
        <v>1031</v>
      </c>
      <c r="AS601" s="959" t="s">
        <v>753</v>
      </c>
      <c r="AT601" s="2275"/>
      <c r="AU601" s="813" t="s">
        <v>1704</v>
      </c>
      <c r="AV601" s="6432">
        <v>1</v>
      </c>
      <c r="AW601" s="6432"/>
      <c r="AX601" s="4357">
        <f t="shared" si="2498"/>
        <v>0</v>
      </c>
      <c r="AY601" s="4357">
        <f t="shared" si="2499"/>
        <v>0</v>
      </c>
      <c r="AZ601" s="4411">
        <f t="shared" si="2500"/>
        <v>0</v>
      </c>
      <c r="BA601" s="4546" t="e">
        <f t="shared" si="2501"/>
        <v>#DIV/0!</v>
      </c>
      <c r="BB601" s="4342">
        <f t="shared" si="2668"/>
        <v>1</v>
      </c>
      <c r="BC601" s="4104">
        <f t="shared" si="2502"/>
        <v>0</v>
      </c>
      <c r="BD601" s="1982">
        <f t="shared" si="2503"/>
        <v>1</v>
      </c>
      <c r="BE601" s="4954">
        <f t="shared" si="2648"/>
        <v>0</v>
      </c>
      <c r="BF601" s="6475">
        <v>1</v>
      </c>
      <c r="BG601" s="6475"/>
      <c r="BH601" s="3772">
        <f t="shared" si="2680"/>
        <v>0</v>
      </c>
      <c r="BI601" s="3772">
        <f t="shared" si="2505"/>
        <v>0</v>
      </c>
      <c r="BJ601" s="3111">
        <f t="shared" si="2506"/>
        <v>0</v>
      </c>
      <c r="BK601" s="1982" t="e">
        <f t="shared" si="2507"/>
        <v>#DIV/0!</v>
      </c>
      <c r="BL601" s="3958">
        <f t="shared" si="2603"/>
        <v>1</v>
      </c>
      <c r="BM601" s="3122">
        <f t="shared" si="2508"/>
        <v>0</v>
      </c>
      <c r="BN601" s="1982">
        <f t="shared" si="2509"/>
        <v>1</v>
      </c>
      <c r="BO601" s="3708">
        <f t="shared" si="2649"/>
        <v>0</v>
      </c>
      <c r="BP601" s="3494"/>
      <c r="BQ601" s="6793">
        <v>1</v>
      </c>
      <c r="BR601" s="6793"/>
      <c r="BS601" s="2570">
        <f t="shared" si="2669"/>
        <v>0</v>
      </c>
      <c r="BT601" s="2570">
        <f t="shared" si="2669"/>
        <v>0</v>
      </c>
      <c r="BU601" s="2987">
        <f t="shared" si="2486"/>
        <v>0</v>
      </c>
      <c r="BV601" s="1982" t="e">
        <f t="shared" si="2487"/>
        <v>#DIV/0!</v>
      </c>
      <c r="BW601" s="2292">
        <f t="shared" si="2488"/>
        <v>1</v>
      </c>
      <c r="BX601" s="2551">
        <f t="shared" si="2489"/>
        <v>0</v>
      </c>
      <c r="BY601" s="1982">
        <f t="shared" si="2490"/>
        <v>1</v>
      </c>
      <c r="BZ601" s="3151"/>
      <c r="CA601" s="6884">
        <v>1</v>
      </c>
      <c r="CB601" s="6884"/>
      <c r="CC601" s="1759">
        <v>1</v>
      </c>
      <c r="CD601" s="1759">
        <v>1</v>
      </c>
      <c r="CE601" s="2359">
        <f t="shared" si="2513"/>
        <v>0</v>
      </c>
      <c r="CF601" s="1982">
        <f>CD601/CC601</f>
        <v>1</v>
      </c>
      <c r="CG601" s="2477">
        <f t="shared" si="2650"/>
        <v>1</v>
      </c>
      <c r="CH601" s="2387">
        <f t="shared" si="2514"/>
        <v>0</v>
      </c>
      <c r="CI601" s="1982">
        <f t="shared" si="2651"/>
        <v>1</v>
      </c>
      <c r="CJ601" s="942"/>
      <c r="CK601" s="942"/>
      <c r="CL601" s="987"/>
      <c r="CM601" s="1008"/>
      <c r="CN601" s="1008"/>
      <c r="CO601" s="1729"/>
      <c r="CP601" s="1729"/>
      <c r="CQ601" s="1729"/>
      <c r="CR601" s="1729"/>
      <c r="CS601" s="1729"/>
      <c r="CT601" s="1729"/>
      <c r="CU601" s="1729"/>
      <c r="CV601" s="1729"/>
      <c r="CW601" s="1729"/>
      <c r="CX601" s="1729"/>
      <c r="CY601" s="5801">
        <v>1</v>
      </c>
      <c r="CZ601" s="5802"/>
      <c r="DA601" s="4998">
        <v>0</v>
      </c>
      <c r="DB601" s="4998">
        <v>0</v>
      </c>
      <c r="DC601" s="4999">
        <f t="shared" ref="DC601:DC612" si="2693">DA601-DB601</f>
        <v>0</v>
      </c>
      <c r="DD601" s="5000">
        <v>0</v>
      </c>
      <c r="DE601" s="4999">
        <f t="shared" si="2647"/>
        <v>1</v>
      </c>
      <c r="DF601" s="4170">
        <f t="shared" si="2515"/>
        <v>0</v>
      </c>
      <c r="DG601" s="4171">
        <f t="shared" si="2653"/>
        <v>1</v>
      </c>
      <c r="DH601" s="5807">
        <v>1</v>
      </c>
      <c r="DI601" s="5808"/>
      <c r="DJ601" s="4875">
        <v>0</v>
      </c>
      <c r="DK601" s="4875">
        <v>0</v>
      </c>
      <c r="DL601" s="4458">
        <f t="shared" si="2516"/>
        <v>0</v>
      </c>
      <c r="DM601" s="4462">
        <v>0</v>
      </c>
      <c r="DN601" s="4424">
        <f t="shared" si="2517"/>
        <v>1</v>
      </c>
      <c r="DO601" s="4170">
        <f t="shared" si="2518"/>
        <v>0</v>
      </c>
      <c r="DP601" s="4171">
        <f t="shared" si="2654"/>
        <v>1</v>
      </c>
      <c r="DQ601" s="5809">
        <v>1</v>
      </c>
      <c r="DR601" s="5810"/>
      <c r="DS601" s="4336">
        <v>0</v>
      </c>
      <c r="DT601" s="4336">
        <v>0</v>
      </c>
      <c r="DU601" s="4336">
        <f t="shared" si="2519"/>
        <v>0</v>
      </c>
      <c r="DV601" s="4337" t="e">
        <f>DT601/DS601</f>
        <v>#DIV/0!</v>
      </c>
      <c r="DW601" s="2683">
        <f t="shared" si="2520"/>
        <v>1</v>
      </c>
      <c r="DX601" s="4170">
        <f t="shared" si="2521"/>
        <v>0</v>
      </c>
      <c r="DY601" s="4171">
        <f t="shared" si="2655"/>
        <v>1</v>
      </c>
      <c r="DZ601" s="5801">
        <v>1</v>
      </c>
      <c r="EA601" s="5802"/>
      <c r="EB601" s="1997">
        <v>0</v>
      </c>
      <c r="EC601" s="1997">
        <v>0</v>
      </c>
      <c r="ED601" s="3040">
        <f t="shared" ref="ED601:ED612" si="2694">EB601-EC601</f>
        <v>0</v>
      </c>
      <c r="EE601" s="3196">
        <v>0</v>
      </c>
      <c r="EF601" s="3303">
        <f t="shared" si="2522"/>
        <v>1</v>
      </c>
      <c r="EG601" s="3040">
        <f t="shared" si="2523"/>
        <v>0</v>
      </c>
      <c r="EH601" s="3196">
        <f t="shared" si="2657"/>
        <v>1</v>
      </c>
      <c r="EI601" s="5807">
        <v>1</v>
      </c>
      <c r="EJ601" s="5808"/>
      <c r="EK601" s="1997">
        <v>0</v>
      </c>
      <c r="EL601" s="1997">
        <v>0</v>
      </c>
      <c r="EM601" s="3040">
        <f t="shared" si="2524"/>
        <v>0</v>
      </c>
      <c r="EN601" s="3196">
        <v>0</v>
      </c>
      <c r="EO601" s="3341">
        <f t="shared" si="2525"/>
        <v>1</v>
      </c>
      <c r="EP601" s="3040">
        <f t="shared" si="2526"/>
        <v>0</v>
      </c>
      <c r="EQ601" s="3196">
        <f t="shared" si="2658"/>
        <v>1</v>
      </c>
      <c r="ER601" s="5809">
        <v>1</v>
      </c>
      <c r="ES601" s="5810"/>
      <c r="ET601" s="3955">
        <v>0</v>
      </c>
      <c r="EU601" s="4000">
        <v>0</v>
      </c>
      <c r="EV601" s="3040">
        <f t="shared" si="2527"/>
        <v>0</v>
      </c>
      <c r="EW601" s="3196" t="e">
        <f>EU601/ET601</f>
        <v>#DIV/0!</v>
      </c>
      <c r="EX601" s="3621">
        <f t="shared" si="2528"/>
        <v>1</v>
      </c>
      <c r="EY601" s="3040">
        <f t="shared" si="2529"/>
        <v>0</v>
      </c>
      <c r="EZ601" s="3196">
        <f t="shared" si="2659"/>
        <v>1</v>
      </c>
      <c r="FA601" s="6686">
        <v>1</v>
      </c>
      <c r="FB601" s="6687"/>
      <c r="FC601" s="2559">
        <v>0</v>
      </c>
      <c r="FD601" s="2559">
        <v>0</v>
      </c>
      <c r="FE601" s="1719">
        <f t="shared" ref="FE601:FE606" si="2695">FC601-FD601</f>
        <v>0</v>
      </c>
      <c r="FF601" s="1895">
        <v>0</v>
      </c>
      <c r="FG601" s="3108">
        <f t="shared" si="2530"/>
        <v>1</v>
      </c>
      <c r="FH601" s="1719">
        <f t="shared" si="2531"/>
        <v>0</v>
      </c>
      <c r="FI601" s="1895">
        <f t="shared" ref="FI601:FI606" si="2696">FG601/FA601</f>
        <v>1</v>
      </c>
      <c r="FJ601" s="6793">
        <v>1</v>
      </c>
      <c r="FK601" s="6793"/>
      <c r="FL601" s="2614">
        <v>0</v>
      </c>
      <c r="FM601" s="2614">
        <v>0</v>
      </c>
      <c r="FN601" s="1719">
        <f t="shared" si="2532"/>
        <v>0</v>
      </c>
      <c r="FO601" s="1895">
        <v>0</v>
      </c>
      <c r="FP601" s="2587">
        <f t="shared" si="2533"/>
        <v>1</v>
      </c>
      <c r="FQ601" s="1719">
        <f t="shared" si="2534"/>
        <v>0</v>
      </c>
      <c r="FR601" s="1895">
        <f t="shared" ref="FR601:FR606" si="2697">FP601/FJ601</f>
        <v>1</v>
      </c>
      <c r="FS601" s="6686">
        <v>1</v>
      </c>
      <c r="FT601" s="6687"/>
      <c r="FU601" s="2784">
        <v>0</v>
      </c>
      <c r="FV601" s="2784">
        <v>0</v>
      </c>
      <c r="FW601" s="1719">
        <f t="shared" si="2535"/>
        <v>0</v>
      </c>
      <c r="FX601" s="1895" t="e">
        <f>FV601/FU601</f>
        <v>#DIV/0!</v>
      </c>
      <c r="FY601" s="2587">
        <f t="shared" si="2536"/>
        <v>1</v>
      </c>
      <c r="FZ601" s="1719">
        <f t="shared" si="2537"/>
        <v>0</v>
      </c>
      <c r="GA601" s="1895">
        <f t="shared" ref="GA601:GA606" si="2698">FY601/FS601</f>
        <v>1</v>
      </c>
      <c r="GB601" s="3169">
        <f t="shared" si="2538"/>
        <v>0</v>
      </c>
      <c r="GC601" s="2219">
        <v>0</v>
      </c>
      <c r="GD601" s="1895">
        <v>1</v>
      </c>
      <c r="GE601" s="2105" t="s">
        <v>295</v>
      </c>
      <c r="GF601" s="2105" t="s">
        <v>296</v>
      </c>
      <c r="GG601" s="2105" t="s">
        <v>29</v>
      </c>
      <c r="GH601" s="2105" t="s">
        <v>16</v>
      </c>
      <c r="GI601" s="2105" t="s">
        <v>16</v>
      </c>
      <c r="GJ601" s="2105" t="s">
        <v>16</v>
      </c>
      <c r="GK601" s="2105" t="s">
        <v>16</v>
      </c>
      <c r="GL601" s="2102">
        <v>24</v>
      </c>
      <c r="GM601" s="218" t="s">
        <v>1030</v>
      </c>
      <c r="GN601" s="222" t="s">
        <v>1031</v>
      </c>
      <c r="GO601" s="459">
        <v>1</v>
      </c>
      <c r="GP601" s="459">
        <v>1</v>
      </c>
      <c r="GQ601" s="2086">
        <v>1</v>
      </c>
      <c r="GR601" s="2086">
        <v>0</v>
      </c>
      <c r="GS601" s="1895">
        <v>1</v>
      </c>
      <c r="GT601" s="2086">
        <v>1</v>
      </c>
      <c r="GU601" s="2086">
        <v>0</v>
      </c>
      <c r="GV601" s="1895">
        <v>1</v>
      </c>
    </row>
    <row r="602" spans="1:204" ht="51" customHeight="1" x14ac:dyDescent="0.25">
      <c r="B602" s="7145"/>
      <c r="C602" s="5685"/>
      <c r="D602" s="7164"/>
      <c r="E602" s="7145"/>
      <c r="F602" s="5707"/>
      <c r="G602" s="5707"/>
      <c r="H602" s="5707"/>
      <c r="I602" s="5707"/>
      <c r="J602" s="5707"/>
      <c r="K602" s="5707"/>
      <c r="L602" s="5707"/>
      <c r="M602" s="5707"/>
      <c r="N602" s="5698"/>
      <c r="O602" s="5707"/>
      <c r="P602" s="5698"/>
      <c r="Q602" s="5698"/>
      <c r="R602" s="5704"/>
      <c r="S602" s="5698"/>
      <c r="T602" s="5698"/>
      <c r="U602" s="7116"/>
      <c r="V602" s="5698"/>
      <c r="W602" s="5695"/>
      <c r="X602" s="5692"/>
      <c r="Y602" s="2096">
        <v>25</v>
      </c>
      <c r="Z602" s="504" t="s">
        <v>1032</v>
      </c>
      <c r="AA602" s="505" t="s">
        <v>1033</v>
      </c>
      <c r="AB602" s="414">
        <v>50</v>
      </c>
      <c r="AC602" s="460">
        <v>0</v>
      </c>
      <c r="AD602" s="544">
        <f t="shared" si="2688"/>
        <v>0</v>
      </c>
      <c r="AE602" s="460">
        <v>50</v>
      </c>
      <c r="AF602" s="544">
        <f t="shared" si="2689"/>
        <v>1</v>
      </c>
      <c r="AG602" s="460">
        <v>0</v>
      </c>
      <c r="AH602" s="544">
        <f t="shared" si="2690"/>
        <v>0</v>
      </c>
      <c r="AI602" s="460">
        <v>0</v>
      </c>
      <c r="AJ602" s="545">
        <f t="shared" si="2691"/>
        <v>0</v>
      </c>
      <c r="AK602" s="191">
        <f t="shared" si="2692"/>
        <v>1</v>
      </c>
      <c r="AL602" s="2096">
        <v>25</v>
      </c>
      <c r="AM602" s="959" t="s">
        <v>1696</v>
      </c>
      <c r="AN602" s="959" t="s">
        <v>1698</v>
      </c>
      <c r="AO602" s="959" t="s">
        <v>1697</v>
      </c>
      <c r="AP602" s="959" t="s">
        <v>1699</v>
      </c>
      <c r="AQ602" s="813">
        <v>100</v>
      </c>
      <c r="AR602" s="959" t="s">
        <v>1033</v>
      </c>
      <c r="AS602" s="1018" t="s">
        <v>1434</v>
      </c>
      <c r="AT602" s="2275"/>
      <c r="AU602" s="813" t="s">
        <v>1704</v>
      </c>
      <c r="AV602" s="6432">
        <v>50</v>
      </c>
      <c r="AW602" s="6432"/>
      <c r="AX602" s="4357">
        <f t="shared" si="2498"/>
        <v>0</v>
      </c>
      <c r="AY602" s="4357">
        <f t="shared" si="2499"/>
        <v>23</v>
      </c>
      <c r="AZ602" s="4411">
        <f t="shared" si="2500"/>
        <v>-23</v>
      </c>
      <c r="BA602" s="4649" t="e">
        <f t="shared" si="2501"/>
        <v>#DIV/0!</v>
      </c>
      <c r="BB602" s="4953">
        <f t="shared" si="2668"/>
        <v>68</v>
      </c>
      <c r="BC602" s="4104">
        <f t="shared" si="2502"/>
        <v>-18</v>
      </c>
      <c r="BD602" s="1981">
        <f t="shared" si="2503"/>
        <v>1.36</v>
      </c>
      <c r="BE602" s="4954">
        <f t="shared" si="2648"/>
        <v>0</v>
      </c>
      <c r="BF602" s="6475">
        <v>50</v>
      </c>
      <c r="BG602" s="6475"/>
      <c r="BH602" s="3772">
        <f t="shared" si="2680"/>
        <v>0</v>
      </c>
      <c r="BI602" s="3772">
        <f t="shared" si="2505"/>
        <v>14</v>
      </c>
      <c r="BJ602" s="3111">
        <f t="shared" si="2506"/>
        <v>-14</v>
      </c>
      <c r="BK602" s="1981" t="e">
        <f t="shared" si="2507"/>
        <v>#DIV/0!</v>
      </c>
      <c r="BL602" s="3832">
        <f t="shared" si="2603"/>
        <v>45</v>
      </c>
      <c r="BM602" s="3122">
        <f t="shared" si="2508"/>
        <v>5</v>
      </c>
      <c r="BN602" s="1981">
        <f t="shared" si="2509"/>
        <v>0.9</v>
      </c>
      <c r="BO602" s="3708">
        <f t="shared" si="2649"/>
        <v>0</v>
      </c>
      <c r="BP602" s="3494"/>
      <c r="BQ602" s="6793">
        <v>50</v>
      </c>
      <c r="BR602" s="6793"/>
      <c r="BS602" s="2570">
        <f t="shared" si="2669"/>
        <v>50</v>
      </c>
      <c r="BT602" s="2560">
        <f t="shared" si="2669"/>
        <v>31</v>
      </c>
      <c r="BU602" s="2987">
        <f t="shared" si="2486"/>
        <v>19</v>
      </c>
      <c r="BV602" s="1981">
        <f t="shared" si="2487"/>
        <v>0.62</v>
      </c>
      <c r="BW602" s="2623">
        <f t="shared" si="2488"/>
        <v>31</v>
      </c>
      <c r="BX602" s="2551">
        <f t="shared" si="2489"/>
        <v>19</v>
      </c>
      <c r="BY602" s="1981">
        <f t="shared" si="2490"/>
        <v>0.62</v>
      </c>
      <c r="BZ602" s="3151"/>
      <c r="CA602" s="6884">
        <v>50</v>
      </c>
      <c r="CB602" s="6884"/>
      <c r="CC602" s="1759">
        <v>0</v>
      </c>
      <c r="CD602" s="1759">
        <v>0</v>
      </c>
      <c r="CE602" s="2359">
        <f t="shared" si="2513"/>
        <v>0</v>
      </c>
      <c r="CF602" s="1981">
        <v>0</v>
      </c>
      <c r="CG602" s="1986">
        <f t="shared" si="2650"/>
        <v>0</v>
      </c>
      <c r="CH602" s="2387">
        <f t="shared" si="2514"/>
        <v>50</v>
      </c>
      <c r="CI602" s="1981">
        <f t="shared" si="2651"/>
        <v>0</v>
      </c>
      <c r="CJ602" s="2479"/>
      <c r="CK602" s="2479"/>
      <c r="CL602" s="2479"/>
      <c r="CM602" s="1008"/>
      <c r="CN602" s="1008"/>
      <c r="CO602" s="1729"/>
      <c r="CP602" s="1729"/>
      <c r="CQ602" s="1729"/>
      <c r="CR602" s="1729"/>
      <c r="CS602" s="1729"/>
      <c r="CT602" s="1729"/>
      <c r="CU602" s="1729"/>
      <c r="CV602" s="1729"/>
      <c r="CW602" s="1729"/>
      <c r="CX602" s="1729"/>
      <c r="CY602" s="5801">
        <v>50</v>
      </c>
      <c r="CZ602" s="5802"/>
      <c r="DA602" s="4998">
        <v>0</v>
      </c>
      <c r="DB602" s="4998">
        <v>1</v>
      </c>
      <c r="DC602" s="4999">
        <f t="shared" si="2693"/>
        <v>-1</v>
      </c>
      <c r="DD602" s="5000">
        <v>0</v>
      </c>
      <c r="DE602" s="4999">
        <f t="shared" si="2647"/>
        <v>46</v>
      </c>
      <c r="DF602" s="4170">
        <f t="shared" si="2515"/>
        <v>4</v>
      </c>
      <c r="DG602" s="4171">
        <f t="shared" si="2653"/>
        <v>0.92</v>
      </c>
      <c r="DH602" s="5807">
        <v>50</v>
      </c>
      <c r="DI602" s="5808"/>
      <c r="DJ602" s="4875">
        <v>0</v>
      </c>
      <c r="DK602" s="4875">
        <v>22</v>
      </c>
      <c r="DL602" s="4458">
        <f t="shared" si="2516"/>
        <v>-22</v>
      </c>
      <c r="DM602" s="4462">
        <v>0</v>
      </c>
      <c r="DN602" s="4424">
        <f t="shared" si="2517"/>
        <v>68</v>
      </c>
      <c r="DO602" s="4170">
        <f t="shared" si="2518"/>
        <v>-18</v>
      </c>
      <c r="DP602" s="4171">
        <f t="shared" si="2654"/>
        <v>1.36</v>
      </c>
      <c r="DQ602" s="5809">
        <v>50</v>
      </c>
      <c r="DR602" s="5810"/>
      <c r="DS602" s="4336">
        <v>0</v>
      </c>
      <c r="DT602" s="4336">
        <v>0</v>
      </c>
      <c r="DU602" s="4336">
        <f t="shared" si="2519"/>
        <v>0</v>
      </c>
      <c r="DV602" s="4337">
        <v>0</v>
      </c>
      <c r="DW602" s="2683">
        <f t="shared" si="2520"/>
        <v>68</v>
      </c>
      <c r="DX602" s="4170">
        <f t="shared" si="2521"/>
        <v>-18</v>
      </c>
      <c r="DY602" s="4171">
        <f t="shared" si="2655"/>
        <v>1.36</v>
      </c>
      <c r="DZ602" s="5801">
        <v>50</v>
      </c>
      <c r="EA602" s="5802"/>
      <c r="EB602" s="1997">
        <v>0</v>
      </c>
      <c r="EC602" s="1997">
        <v>3</v>
      </c>
      <c r="ED602" s="3040">
        <f t="shared" si="2694"/>
        <v>-3</v>
      </c>
      <c r="EE602" s="3196">
        <v>0</v>
      </c>
      <c r="EF602" s="3303">
        <f t="shared" si="2522"/>
        <v>34</v>
      </c>
      <c r="EG602" s="3040">
        <f t="shared" si="2523"/>
        <v>16</v>
      </c>
      <c r="EH602" s="3196">
        <f t="shared" si="2657"/>
        <v>0.68</v>
      </c>
      <c r="EI602" s="5807">
        <v>50</v>
      </c>
      <c r="EJ602" s="5808"/>
      <c r="EK602" s="1997">
        <v>0</v>
      </c>
      <c r="EL602" s="1997">
        <v>7</v>
      </c>
      <c r="EM602" s="3040">
        <f t="shared" si="2524"/>
        <v>-7</v>
      </c>
      <c r="EN602" s="3196">
        <v>0</v>
      </c>
      <c r="EO602" s="3341">
        <f t="shared" si="2525"/>
        <v>41</v>
      </c>
      <c r="EP602" s="3040">
        <f t="shared" si="2526"/>
        <v>9</v>
      </c>
      <c r="EQ602" s="3196">
        <f t="shared" si="2658"/>
        <v>0.82</v>
      </c>
      <c r="ER602" s="5809">
        <v>50</v>
      </c>
      <c r="ES602" s="5810"/>
      <c r="ET602" s="3955">
        <v>0</v>
      </c>
      <c r="EU602" s="4000">
        <v>4</v>
      </c>
      <c r="EV602" s="3040">
        <f t="shared" si="2527"/>
        <v>-4</v>
      </c>
      <c r="EW602" s="3196">
        <v>0</v>
      </c>
      <c r="EX602" s="3621">
        <f t="shared" si="2528"/>
        <v>45</v>
      </c>
      <c r="EY602" s="3040">
        <f t="shared" si="2529"/>
        <v>5</v>
      </c>
      <c r="EZ602" s="3196">
        <f t="shared" si="2659"/>
        <v>0.9</v>
      </c>
      <c r="FA602" s="6686">
        <v>50</v>
      </c>
      <c r="FB602" s="6687"/>
      <c r="FC602" s="2559">
        <v>17</v>
      </c>
      <c r="FD602" s="2559">
        <v>7</v>
      </c>
      <c r="FE602" s="1719">
        <f t="shared" si="2695"/>
        <v>10</v>
      </c>
      <c r="FF602" s="1895">
        <v>0</v>
      </c>
      <c r="FG602" s="2955">
        <f t="shared" si="2530"/>
        <v>7</v>
      </c>
      <c r="FH602" s="1719">
        <f t="shared" si="2531"/>
        <v>43</v>
      </c>
      <c r="FI602" s="1895">
        <f t="shared" si="2696"/>
        <v>0.14000000000000001</v>
      </c>
      <c r="FJ602" s="6793">
        <v>50</v>
      </c>
      <c r="FK602" s="6793"/>
      <c r="FL602" s="2614">
        <v>17</v>
      </c>
      <c r="FM602" s="2614">
        <v>4</v>
      </c>
      <c r="FN602" s="1719">
        <f t="shared" si="2532"/>
        <v>13</v>
      </c>
      <c r="FO602" s="1895">
        <v>0</v>
      </c>
      <c r="FP602" s="2587">
        <f t="shared" si="2533"/>
        <v>11</v>
      </c>
      <c r="FQ602" s="1719">
        <f t="shared" si="2534"/>
        <v>39</v>
      </c>
      <c r="FR602" s="1895">
        <f t="shared" si="2697"/>
        <v>0.22</v>
      </c>
      <c r="FS602" s="6686">
        <v>50</v>
      </c>
      <c r="FT602" s="6687"/>
      <c r="FU602" s="2784">
        <v>16</v>
      </c>
      <c r="FV602" s="2784">
        <v>20</v>
      </c>
      <c r="FW602" s="1719">
        <f t="shared" si="2535"/>
        <v>-4</v>
      </c>
      <c r="FX602" s="1895">
        <v>0</v>
      </c>
      <c r="FY602" s="2587">
        <f t="shared" si="2536"/>
        <v>31</v>
      </c>
      <c r="FZ602" s="1719">
        <f t="shared" si="2537"/>
        <v>19</v>
      </c>
      <c r="GA602" s="1895">
        <f t="shared" si="2698"/>
        <v>0.62</v>
      </c>
      <c r="GB602" s="3169">
        <f t="shared" si="2538"/>
        <v>6.0000000000000053E-2</v>
      </c>
      <c r="GC602" s="2219">
        <v>0</v>
      </c>
      <c r="GD602" s="1895">
        <v>1</v>
      </c>
      <c r="GE602" s="2105" t="s">
        <v>295</v>
      </c>
      <c r="GF602" s="2105" t="s">
        <v>296</v>
      </c>
      <c r="GG602" s="2105" t="s">
        <v>29</v>
      </c>
      <c r="GH602" s="2105" t="s">
        <v>16</v>
      </c>
      <c r="GI602" s="2105" t="s">
        <v>16</v>
      </c>
      <c r="GJ602" s="2105" t="s">
        <v>16</v>
      </c>
      <c r="GK602" s="2105" t="s">
        <v>16</v>
      </c>
      <c r="GL602" s="2096">
        <v>25</v>
      </c>
      <c r="GM602" s="219" t="s">
        <v>1032</v>
      </c>
      <c r="GN602" s="224" t="s">
        <v>1033</v>
      </c>
      <c r="GO602" s="460">
        <v>50</v>
      </c>
      <c r="GP602" s="460">
        <v>0</v>
      </c>
      <c r="GQ602" s="2086">
        <v>0</v>
      </c>
      <c r="GR602" s="2086">
        <v>0</v>
      </c>
      <c r="GS602" s="1895">
        <v>0</v>
      </c>
      <c r="GT602" s="2086">
        <v>0</v>
      </c>
      <c r="GU602" s="2086">
        <v>50</v>
      </c>
      <c r="GV602" s="1895">
        <v>0</v>
      </c>
    </row>
    <row r="603" spans="1:204" ht="51" x14ac:dyDescent="0.25">
      <c r="B603" s="7145"/>
      <c r="C603" s="5685"/>
      <c r="D603" s="7164"/>
      <c r="E603" s="7145"/>
      <c r="F603" s="5707"/>
      <c r="G603" s="5707"/>
      <c r="H603" s="5707"/>
      <c r="I603" s="5707"/>
      <c r="J603" s="5707"/>
      <c r="K603" s="5707"/>
      <c r="L603" s="5707"/>
      <c r="M603" s="5707"/>
      <c r="N603" s="5698"/>
      <c r="O603" s="5707"/>
      <c r="P603" s="5698"/>
      <c r="Q603" s="5698"/>
      <c r="R603" s="5704"/>
      <c r="S603" s="5698"/>
      <c r="T603" s="5698"/>
      <c r="U603" s="7116"/>
      <c r="V603" s="5698"/>
      <c r="W603" s="5695"/>
      <c r="X603" s="5692"/>
      <c r="Y603" s="2096">
        <v>26</v>
      </c>
      <c r="Z603" s="504" t="s">
        <v>1034</v>
      </c>
      <c r="AA603" s="484" t="s">
        <v>1035</v>
      </c>
      <c r="AB603" s="414">
        <v>50</v>
      </c>
      <c r="AC603" s="460">
        <v>0</v>
      </c>
      <c r="AD603" s="544">
        <f t="shared" si="2688"/>
        <v>0</v>
      </c>
      <c r="AE603" s="460">
        <v>50</v>
      </c>
      <c r="AF603" s="544">
        <f t="shared" si="2689"/>
        <v>1</v>
      </c>
      <c r="AG603" s="460">
        <v>0</v>
      </c>
      <c r="AH603" s="544">
        <f t="shared" si="2690"/>
        <v>0</v>
      </c>
      <c r="AI603" s="460">
        <v>0</v>
      </c>
      <c r="AJ603" s="545">
        <f t="shared" si="2691"/>
        <v>0</v>
      </c>
      <c r="AK603" s="191">
        <f t="shared" si="2692"/>
        <v>1</v>
      </c>
      <c r="AL603" s="2096">
        <v>26</v>
      </c>
      <c r="AM603" s="970" t="s">
        <v>1700</v>
      </c>
      <c r="AN603" s="970" t="s">
        <v>1703</v>
      </c>
      <c r="AO603" s="970" t="s">
        <v>1701</v>
      </c>
      <c r="AP603" s="970" t="s">
        <v>1702</v>
      </c>
      <c r="AQ603" s="813">
        <v>100</v>
      </c>
      <c r="AR603" s="970" t="s">
        <v>1035</v>
      </c>
      <c r="AS603" s="970" t="s">
        <v>753</v>
      </c>
      <c r="AT603" s="2275"/>
      <c r="AU603" s="813" t="s">
        <v>1704</v>
      </c>
      <c r="AV603" s="6432">
        <v>50</v>
      </c>
      <c r="AW603" s="6432"/>
      <c r="AX603" s="4357">
        <f t="shared" si="2498"/>
        <v>0</v>
      </c>
      <c r="AY603" s="4357">
        <f t="shared" si="2499"/>
        <v>0</v>
      </c>
      <c r="AZ603" s="4411">
        <f t="shared" si="2500"/>
        <v>0</v>
      </c>
      <c r="BA603" s="4649" t="e">
        <f t="shared" si="2501"/>
        <v>#DIV/0!</v>
      </c>
      <c r="BB603" s="4953">
        <f t="shared" si="2668"/>
        <v>50</v>
      </c>
      <c r="BC603" s="4104">
        <f t="shared" si="2502"/>
        <v>0</v>
      </c>
      <c r="BD603" s="1981">
        <f t="shared" si="2503"/>
        <v>1</v>
      </c>
      <c r="BE603" s="4954">
        <f t="shared" si="2648"/>
        <v>0</v>
      </c>
      <c r="BF603" s="6475">
        <v>50</v>
      </c>
      <c r="BG603" s="6475"/>
      <c r="BH603" s="3772">
        <f t="shared" si="2680"/>
        <v>0</v>
      </c>
      <c r="BI603" s="3772">
        <f t="shared" si="2505"/>
        <v>50</v>
      </c>
      <c r="BJ603" s="3111">
        <f t="shared" si="2506"/>
        <v>-50</v>
      </c>
      <c r="BK603" s="1981" t="e">
        <f t="shared" si="2507"/>
        <v>#DIV/0!</v>
      </c>
      <c r="BL603" s="3832">
        <f t="shared" si="2603"/>
        <v>50</v>
      </c>
      <c r="BM603" s="3122">
        <f t="shared" si="2508"/>
        <v>0</v>
      </c>
      <c r="BN603" s="1981">
        <f t="shared" si="2509"/>
        <v>1</v>
      </c>
      <c r="BO603" s="3708">
        <f t="shared" si="2649"/>
        <v>0</v>
      </c>
      <c r="BP603" s="3494"/>
      <c r="BQ603" s="6793">
        <v>50</v>
      </c>
      <c r="BR603" s="6793"/>
      <c r="BS603" s="2570">
        <f t="shared" si="2669"/>
        <v>50</v>
      </c>
      <c r="BT603" s="2570">
        <f t="shared" si="2669"/>
        <v>0</v>
      </c>
      <c r="BU603" s="2987">
        <f t="shared" si="2486"/>
        <v>50</v>
      </c>
      <c r="BV603" s="1981">
        <f t="shared" si="2487"/>
        <v>0</v>
      </c>
      <c r="BW603" s="2623">
        <f t="shared" si="2488"/>
        <v>0</v>
      </c>
      <c r="BX603" s="2551">
        <f t="shared" si="2489"/>
        <v>50</v>
      </c>
      <c r="BY603" s="1981">
        <f t="shared" si="2490"/>
        <v>0</v>
      </c>
      <c r="BZ603" s="3151"/>
      <c r="CA603" s="6884">
        <v>50</v>
      </c>
      <c r="CB603" s="6884"/>
      <c r="CC603" s="1759">
        <v>0</v>
      </c>
      <c r="CD603" s="1759">
        <v>0</v>
      </c>
      <c r="CE603" s="2359">
        <f t="shared" si="2513"/>
        <v>0</v>
      </c>
      <c r="CF603" s="1981">
        <v>0</v>
      </c>
      <c r="CG603" s="1986">
        <f t="shared" si="2650"/>
        <v>0</v>
      </c>
      <c r="CH603" s="2387">
        <f t="shared" si="2514"/>
        <v>50</v>
      </c>
      <c r="CI603" s="1981">
        <f t="shared" si="2651"/>
        <v>0</v>
      </c>
      <c r="CJ603" s="2479"/>
      <c r="CK603" s="2479"/>
      <c r="CL603" s="2479"/>
      <c r="CM603" s="1008"/>
      <c r="CN603" s="1008"/>
      <c r="CO603" s="1729"/>
      <c r="CP603" s="1729"/>
      <c r="CQ603" s="1729"/>
      <c r="CR603" s="1729"/>
      <c r="CS603" s="1729"/>
      <c r="CT603" s="1729"/>
      <c r="CU603" s="1729"/>
      <c r="CV603" s="1729"/>
      <c r="CW603" s="1729"/>
      <c r="CX603" s="1729"/>
      <c r="CY603" s="5801">
        <v>50</v>
      </c>
      <c r="CZ603" s="5802"/>
      <c r="DA603" s="4998">
        <v>0</v>
      </c>
      <c r="DB603" s="4998">
        <v>0</v>
      </c>
      <c r="DC603" s="4999">
        <f t="shared" si="2693"/>
        <v>0</v>
      </c>
      <c r="DD603" s="5000">
        <v>0</v>
      </c>
      <c r="DE603" s="4999">
        <f t="shared" si="2647"/>
        <v>50</v>
      </c>
      <c r="DF603" s="4170">
        <f t="shared" si="2515"/>
        <v>0</v>
      </c>
      <c r="DG603" s="4171">
        <f t="shared" si="2653"/>
        <v>1</v>
      </c>
      <c r="DH603" s="5807">
        <v>50</v>
      </c>
      <c r="DI603" s="5808"/>
      <c r="DJ603" s="4875">
        <v>0</v>
      </c>
      <c r="DK603" s="4875">
        <v>0</v>
      </c>
      <c r="DL603" s="4458">
        <f t="shared" si="2516"/>
        <v>0</v>
      </c>
      <c r="DM603" s="4462">
        <v>0</v>
      </c>
      <c r="DN603" s="4424">
        <f t="shared" si="2517"/>
        <v>50</v>
      </c>
      <c r="DO603" s="4170">
        <f t="shared" si="2518"/>
        <v>0</v>
      </c>
      <c r="DP603" s="4171">
        <f t="shared" si="2654"/>
        <v>1</v>
      </c>
      <c r="DQ603" s="5809">
        <v>50</v>
      </c>
      <c r="DR603" s="5810"/>
      <c r="DS603" s="4336">
        <v>0</v>
      </c>
      <c r="DT603" s="4336">
        <v>0</v>
      </c>
      <c r="DU603" s="4336">
        <f t="shared" si="2519"/>
        <v>0</v>
      </c>
      <c r="DV603" s="4337">
        <v>0</v>
      </c>
      <c r="DW603" s="2683">
        <f t="shared" si="2520"/>
        <v>50</v>
      </c>
      <c r="DX603" s="4170">
        <f t="shared" si="2521"/>
        <v>0</v>
      </c>
      <c r="DY603" s="4171">
        <f t="shared" si="2655"/>
        <v>1</v>
      </c>
      <c r="DZ603" s="5801">
        <v>50</v>
      </c>
      <c r="EA603" s="5802"/>
      <c r="EB603" s="1997">
        <v>0</v>
      </c>
      <c r="EC603" s="1997">
        <v>50</v>
      </c>
      <c r="ED603" s="3040">
        <f t="shared" si="2694"/>
        <v>-50</v>
      </c>
      <c r="EE603" s="3196">
        <v>0</v>
      </c>
      <c r="EF603" s="3303">
        <f t="shared" si="2522"/>
        <v>50</v>
      </c>
      <c r="EG603" s="3040">
        <f t="shared" si="2523"/>
        <v>0</v>
      </c>
      <c r="EH603" s="3196">
        <f t="shared" si="2657"/>
        <v>1</v>
      </c>
      <c r="EI603" s="5807">
        <v>50</v>
      </c>
      <c r="EJ603" s="5808"/>
      <c r="EK603" s="1997">
        <v>0</v>
      </c>
      <c r="EL603" s="1997">
        <v>0</v>
      </c>
      <c r="EM603" s="3040">
        <f t="shared" si="2524"/>
        <v>0</v>
      </c>
      <c r="EN603" s="3196">
        <v>0</v>
      </c>
      <c r="EO603" s="3341">
        <f t="shared" si="2525"/>
        <v>50</v>
      </c>
      <c r="EP603" s="3040">
        <f t="shared" si="2526"/>
        <v>0</v>
      </c>
      <c r="EQ603" s="3196">
        <f t="shared" si="2658"/>
        <v>1</v>
      </c>
      <c r="ER603" s="5809">
        <v>50</v>
      </c>
      <c r="ES603" s="5810"/>
      <c r="ET603" s="3955">
        <v>0</v>
      </c>
      <c r="EU603" s="4000">
        <v>0</v>
      </c>
      <c r="EV603" s="3040">
        <f t="shared" si="2527"/>
        <v>0</v>
      </c>
      <c r="EW603" s="3196">
        <v>0</v>
      </c>
      <c r="EX603" s="3621">
        <f t="shared" si="2528"/>
        <v>50</v>
      </c>
      <c r="EY603" s="3040">
        <f t="shared" si="2529"/>
        <v>0</v>
      </c>
      <c r="EZ603" s="3196">
        <f t="shared" si="2659"/>
        <v>1</v>
      </c>
      <c r="FA603" s="6686">
        <v>50</v>
      </c>
      <c r="FB603" s="6687"/>
      <c r="FC603" s="2559">
        <v>0</v>
      </c>
      <c r="FD603" s="2559">
        <v>0</v>
      </c>
      <c r="FE603" s="1719">
        <f t="shared" si="2695"/>
        <v>0</v>
      </c>
      <c r="FF603" s="1895">
        <v>0</v>
      </c>
      <c r="FG603" s="2955">
        <f t="shared" si="2530"/>
        <v>0</v>
      </c>
      <c r="FH603" s="1719">
        <f t="shared" si="2531"/>
        <v>50</v>
      </c>
      <c r="FI603" s="1895">
        <f t="shared" si="2696"/>
        <v>0</v>
      </c>
      <c r="FJ603" s="6793">
        <v>50</v>
      </c>
      <c r="FK603" s="6793"/>
      <c r="FL603" s="2614">
        <v>25</v>
      </c>
      <c r="FM603" s="2614">
        <v>0</v>
      </c>
      <c r="FN603" s="1719">
        <f t="shared" si="2532"/>
        <v>25</v>
      </c>
      <c r="FO603" s="1895">
        <v>0</v>
      </c>
      <c r="FP603" s="2587">
        <f t="shared" si="2533"/>
        <v>0</v>
      </c>
      <c r="FQ603" s="1719">
        <f t="shared" si="2534"/>
        <v>50</v>
      </c>
      <c r="FR603" s="1895">
        <f t="shared" si="2697"/>
        <v>0</v>
      </c>
      <c r="FS603" s="6686">
        <v>50</v>
      </c>
      <c r="FT603" s="6687"/>
      <c r="FU603" s="2784">
        <v>25</v>
      </c>
      <c r="FV603" s="2784">
        <v>0</v>
      </c>
      <c r="FW603" s="1719">
        <f t="shared" si="2535"/>
        <v>25</v>
      </c>
      <c r="FX603" s="1895">
        <v>0</v>
      </c>
      <c r="FY603" s="2587">
        <f t="shared" si="2536"/>
        <v>0</v>
      </c>
      <c r="FZ603" s="1719">
        <f t="shared" si="2537"/>
        <v>50</v>
      </c>
      <c r="GA603" s="1895">
        <f t="shared" si="2698"/>
        <v>0</v>
      </c>
      <c r="GB603" s="3169">
        <f t="shared" si="2538"/>
        <v>1</v>
      </c>
      <c r="GC603" s="2219">
        <v>0</v>
      </c>
      <c r="GD603" s="1895">
        <v>1</v>
      </c>
      <c r="GE603" s="2105" t="s">
        <v>295</v>
      </c>
      <c r="GF603" s="2105" t="s">
        <v>296</v>
      </c>
      <c r="GG603" s="2105" t="s">
        <v>29</v>
      </c>
      <c r="GH603" s="2105" t="s">
        <v>16</v>
      </c>
      <c r="GI603" s="2105" t="s">
        <v>16</v>
      </c>
      <c r="GJ603" s="2105" t="s">
        <v>16</v>
      </c>
      <c r="GK603" s="2105" t="s">
        <v>16</v>
      </c>
      <c r="GL603" s="2096">
        <v>26</v>
      </c>
      <c r="GM603" s="219" t="s">
        <v>1034</v>
      </c>
      <c r="GN603" s="223" t="s">
        <v>1035</v>
      </c>
      <c r="GO603" s="460">
        <v>50</v>
      </c>
      <c r="GP603" s="460">
        <v>0</v>
      </c>
      <c r="GQ603" s="2086">
        <v>0</v>
      </c>
      <c r="GR603" s="2086">
        <v>0</v>
      </c>
      <c r="GS603" s="1895">
        <v>0</v>
      </c>
      <c r="GT603" s="2086">
        <v>0</v>
      </c>
      <c r="GU603" s="2086">
        <v>50</v>
      </c>
      <c r="GV603" s="1895">
        <v>0</v>
      </c>
    </row>
    <row r="604" spans="1:204" ht="38.25" x14ac:dyDescent="0.25">
      <c r="B604" s="7145"/>
      <c r="C604" s="5685"/>
      <c r="D604" s="7164"/>
      <c r="E604" s="7145"/>
      <c r="F604" s="5707"/>
      <c r="G604" s="5707"/>
      <c r="H604" s="5707"/>
      <c r="I604" s="5707"/>
      <c r="J604" s="5707"/>
      <c r="K604" s="5707"/>
      <c r="L604" s="5707"/>
      <c r="M604" s="5707"/>
      <c r="N604" s="5698"/>
      <c r="O604" s="5707"/>
      <c r="P604" s="5698"/>
      <c r="Q604" s="5698"/>
      <c r="R604" s="5704"/>
      <c r="S604" s="5698"/>
      <c r="T604" s="5698"/>
      <c r="U604" s="7116"/>
      <c r="V604" s="5698"/>
      <c r="W604" s="5695"/>
      <c r="X604" s="5692"/>
      <c r="Y604" s="2096">
        <v>27</v>
      </c>
      <c r="Z604" s="504" t="s">
        <v>1036</v>
      </c>
      <c r="AA604" s="505" t="s">
        <v>1037</v>
      </c>
      <c r="AB604" s="414">
        <v>200</v>
      </c>
      <c r="AC604" s="460">
        <v>0</v>
      </c>
      <c r="AD604" s="544">
        <f t="shared" si="2688"/>
        <v>0</v>
      </c>
      <c r="AE604" s="460">
        <v>200</v>
      </c>
      <c r="AF604" s="544">
        <f t="shared" si="2689"/>
        <v>1</v>
      </c>
      <c r="AG604" s="460">
        <v>0</v>
      </c>
      <c r="AH604" s="544">
        <f t="shared" si="2690"/>
        <v>0</v>
      </c>
      <c r="AI604" s="460">
        <v>0</v>
      </c>
      <c r="AJ604" s="545">
        <f t="shared" si="2691"/>
        <v>0</v>
      </c>
      <c r="AK604" s="191">
        <f t="shared" si="2692"/>
        <v>1</v>
      </c>
      <c r="AL604" s="2096">
        <v>27</v>
      </c>
      <c r="AM604" s="959" t="s">
        <v>1705</v>
      </c>
      <c r="AN604" s="959" t="s">
        <v>1707</v>
      </c>
      <c r="AO604" s="992" t="s">
        <v>1706</v>
      </c>
      <c r="AP604" s="992" t="s">
        <v>1708</v>
      </c>
      <c r="AQ604" s="814">
        <v>100</v>
      </c>
      <c r="AR604" s="993" t="s">
        <v>1037</v>
      </c>
      <c r="AS604" s="1018" t="s">
        <v>1579</v>
      </c>
      <c r="AT604" s="2275"/>
      <c r="AU604" s="813" t="s">
        <v>1704</v>
      </c>
      <c r="AV604" s="6432">
        <v>200</v>
      </c>
      <c r="AW604" s="6432"/>
      <c r="AX604" s="4357">
        <f t="shared" si="2498"/>
        <v>0</v>
      </c>
      <c r="AY604" s="4357">
        <f t="shared" si="2499"/>
        <v>0</v>
      </c>
      <c r="AZ604" s="4411">
        <f t="shared" si="2500"/>
        <v>0</v>
      </c>
      <c r="BA604" s="4546" t="e">
        <f t="shared" si="2501"/>
        <v>#DIV/0!</v>
      </c>
      <c r="BB604" s="4342">
        <f t="shared" si="2668"/>
        <v>90</v>
      </c>
      <c r="BC604" s="4104">
        <f t="shared" si="2502"/>
        <v>110</v>
      </c>
      <c r="BD604" s="1982">
        <f t="shared" si="2503"/>
        <v>0.45</v>
      </c>
      <c r="BE604" s="4954">
        <f t="shared" si="2648"/>
        <v>0</v>
      </c>
      <c r="BF604" s="6475">
        <v>200</v>
      </c>
      <c r="BG604" s="6475"/>
      <c r="BH604" s="3772">
        <f t="shared" si="2680"/>
        <v>0</v>
      </c>
      <c r="BI604" s="3772">
        <f t="shared" si="2505"/>
        <v>80</v>
      </c>
      <c r="BJ604" s="3111">
        <f t="shared" si="2506"/>
        <v>-80</v>
      </c>
      <c r="BK604" s="1982" t="e">
        <f t="shared" si="2507"/>
        <v>#DIV/0!</v>
      </c>
      <c r="BL604" s="3958">
        <f t="shared" si="2603"/>
        <v>90</v>
      </c>
      <c r="BM604" s="3122">
        <f t="shared" si="2508"/>
        <v>110</v>
      </c>
      <c r="BN604" s="1982">
        <f t="shared" si="2509"/>
        <v>0.45</v>
      </c>
      <c r="BO604" s="3708">
        <f t="shared" si="2649"/>
        <v>0</v>
      </c>
      <c r="BP604" s="3494"/>
      <c r="BQ604" s="6793">
        <v>200</v>
      </c>
      <c r="BR604" s="6793"/>
      <c r="BS604" s="2570">
        <f t="shared" si="2669"/>
        <v>200</v>
      </c>
      <c r="BT604" s="2570">
        <f t="shared" si="2669"/>
        <v>10</v>
      </c>
      <c r="BU604" s="2987">
        <f t="shared" si="2486"/>
        <v>190</v>
      </c>
      <c r="BV604" s="1982">
        <f t="shared" si="2487"/>
        <v>0.05</v>
      </c>
      <c r="BW604" s="2292">
        <f t="shared" si="2488"/>
        <v>10</v>
      </c>
      <c r="BX604" s="2551">
        <f t="shared" si="2489"/>
        <v>190</v>
      </c>
      <c r="BY604" s="1982">
        <f t="shared" si="2490"/>
        <v>0.05</v>
      </c>
      <c r="BZ604" s="3151"/>
      <c r="CA604" s="6884">
        <v>200</v>
      </c>
      <c r="CB604" s="6884"/>
      <c r="CC604" s="1759">
        <v>0</v>
      </c>
      <c r="CD604" s="1759">
        <v>0</v>
      </c>
      <c r="CE604" s="2359">
        <f t="shared" si="2513"/>
        <v>0</v>
      </c>
      <c r="CF604" s="1982">
        <v>0</v>
      </c>
      <c r="CG604" s="2477">
        <f t="shared" si="2650"/>
        <v>0</v>
      </c>
      <c r="CH604" s="2387">
        <f t="shared" si="2514"/>
        <v>200</v>
      </c>
      <c r="CI604" s="1982">
        <f t="shared" si="2651"/>
        <v>0</v>
      </c>
      <c r="CJ604" s="942"/>
      <c r="CK604" s="942"/>
      <c r="CL604" s="987"/>
      <c r="CM604" s="1008"/>
      <c r="CN604" s="1008"/>
      <c r="CO604" s="1729"/>
      <c r="CP604" s="1729"/>
      <c r="CQ604" s="1729"/>
      <c r="CR604" s="1729"/>
      <c r="CS604" s="1729"/>
      <c r="CT604" s="1729"/>
      <c r="CU604" s="1729"/>
      <c r="CV604" s="1729"/>
      <c r="CW604" s="1729"/>
      <c r="CX604" s="1729"/>
      <c r="CY604" s="5801">
        <v>200</v>
      </c>
      <c r="CZ604" s="5802"/>
      <c r="DA604" s="4998">
        <v>0</v>
      </c>
      <c r="DB604" s="4998">
        <v>0</v>
      </c>
      <c r="DC604" s="4999">
        <f t="shared" si="2693"/>
        <v>0</v>
      </c>
      <c r="DD604" s="5000">
        <v>0</v>
      </c>
      <c r="DE604" s="4999">
        <f t="shared" si="2647"/>
        <v>90</v>
      </c>
      <c r="DF604" s="4170">
        <f t="shared" si="2515"/>
        <v>110</v>
      </c>
      <c r="DG604" s="4171">
        <f t="shared" si="2653"/>
        <v>0.45</v>
      </c>
      <c r="DH604" s="5807">
        <v>200</v>
      </c>
      <c r="DI604" s="5808"/>
      <c r="DJ604" s="4875">
        <v>0</v>
      </c>
      <c r="DK604" s="4875">
        <v>0</v>
      </c>
      <c r="DL604" s="4458">
        <f t="shared" si="2516"/>
        <v>0</v>
      </c>
      <c r="DM604" s="4462">
        <v>0</v>
      </c>
      <c r="DN604" s="4424">
        <f t="shared" si="2517"/>
        <v>90</v>
      </c>
      <c r="DO604" s="4170">
        <f t="shared" si="2518"/>
        <v>110</v>
      </c>
      <c r="DP604" s="4171">
        <f t="shared" si="2654"/>
        <v>0.45</v>
      </c>
      <c r="DQ604" s="5809">
        <v>200</v>
      </c>
      <c r="DR604" s="5810"/>
      <c r="DS604" s="4336">
        <v>0</v>
      </c>
      <c r="DT604" s="4336">
        <v>0</v>
      </c>
      <c r="DU604" s="4336">
        <f t="shared" si="2519"/>
        <v>0</v>
      </c>
      <c r="DV604" s="4337">
        <v>0</v>
      </c>
      <c r="DW604" s="2683">
        <f t="shared" si="2520"/>
        <v>90</v>
      </c>
      <c r="DX604" s="4170">
        <f t="shared" si="2521"/>
        <v>110</v>
      </c>
      <c r="DY604" s="4171">
        <f t="shared" si="2655"/>
        <v>0.45</v>
      </c>
      <c r="DZ604" s="5801">
        <v>200</v>
      </c>
      <c r="EA604" s="5802"/>
      <c r="EB604" s="1997">
        <v>0</v>
      </c>
      <c r="EC604" s="1997">
        <v>80</v>
      </c>
      <c r="ED604" s="3040">
        <f t="shared" si="2694"/>
        <v>-80</v>
      </c>
      <c r="EE604" s="3196">
        <v>0</v>
      </c>
      <c r="EF604" s="3303">
        <f t="shared" si="2522"/>
        <v>90</v>
      </c>
      <c r="EG604" s="3040">
        <f t="shared" si="2523"/>
        <v>110</v>
      </c>
      <c r="EH604" s="3196">
        <f t="shared" si="2657"/>
        <v>0.45</v>
      </c>
      <c r="EI604" s="5807">
        <v>200</v>
      </c>
      <c r="EJ604" s="5808"/>
      <c r="EK604" s="1997">
        <v>0</v>
      </c>
      <c r="EL604" s="1997">
        <v>0</v>
      </c>
      <c r="EM604" s="3040">
        <f t="shared" si="2524"/>
        <v>0</v>
      </c>
      <c r="EN604" s="3196">
        <v>0</v>
      </c>
      <c r="EO604" s="3341">
        <f t="shared" si="2525"/>
        <v>90</v>
      </c>
      <c r="EP604" s="3040">
        <f t="shared" si="2526"/>
        <v>110</v>
      </c>
      <c r="EQ604" s="3196">
        <f t="shared" si="2658"/>
        <v>0.45</v>
      </c>
      <c r="ER604" s="5809">
        <v>200</v>
      </c>
      <c r="ES604" s="5810"/>
      <c r="ET604" s="3955">
        <v>0</v>
      </c>
      <c r="EU604" s="4000">
        <v>0</v>
      </c>
      <c r="EV604" s="3040">
        <f t="shared" si="2527"/>
        <v>0</v>
      </c>
      <c r="EW604" s="3196">
        <v>0</v>
      </c>
      <c r="EX604" s="3621">
        <f t="shared" si="2528"/>
        <v>90</v>
      </c>
      <c r="EY604" s="3040">
        <f t="shared" si="2529"/>
        <v>110</v>
      </c>
      <c r="EZ604" s="3196">
        <f t="shared" si="2659"/>
        <v>0.45</v>
      </c>
      <c r="FA604" s="6686">
        <v>200</v>
      </c>
      <c r="FB604" s="6687"/>
      <c r="FC604" s="2559">
        <v>10</v>
      </c>
      <c r="FD604" s="2559">
        <v>10</v>
      </c>
      <c r="FE604" s="1719">
        <f t="shared" si="2695"/>
        <v>0</v>
      </c>
      <c r="FF604" s="1895">
        <v>0</v>
      </c>
      <c r="FG604" s="2955">
        <f t="shared" si="2530"/>
        <v>10</v>
      </c>
      <c r="FH604" s="1719">
        <f t="shared" si="2531"/>
        <v>190</v>
      </c>
      <c r="FI604" s="1895">
        <f t="shared" si="2696"/>
        <v>0.05</v>
      </c>
      <c r="FJ604" s="6793">
        <v>200</v>
      </c>
      <c r="FK604" s="6793"/>
      <c r="FL604" s="2614">
        <v>95</v>
      </c>
      <c r="FM604" s="2614">
        <v>0</v>
      </c>
      <c r="FN604" s="1719">
        <f t="shared" si="2532"/>
        <v>95</v>
      </c>
      <c r="FO604" s="1895">
        <v>0</v>
      </c>
      <c r="FP604" s="2587">
        <f t="shared" si="2533"/>
        <v>10</v>
      </c>
      <c r="FQ604" s="1719">
        <f t="shared" si="2534"/>
        <v>190</v>
      </c>
      <c r="FR604" s="1895">
        <f t="shared" si="2697"/>
        <v>0.05</v>
      </c>
      <c r="FS604" s="6686">
        <v>200</v>
      </c>
      <c r="FT604" s="6687"/>
      <c r="FU604" s="2784">
        <v>95</v>
      </c>
      <c r="FV604" s="2784">
        <v>0</v>
      </c>
      <c r="FW604" s="1719">
        <f t="shared" si="2535"/>
        <v>95</v>
      </c>
      <c r="FX604" s="1895">
        <v>0</v>
      </c>
      <c r="FY604" s="2587">
        <f t="shared" si="2536"/>
        <v>10</v>
      </c>
      <c r="FZ604" s="1719">
        <f t="shared" si="2537"/>
        <v>190</v>
      </c>
      <c r="GA604" s="1895">
        <f t="shared" si="2698"/>
        <v>0.05</v>
      </c>
      <c r="GB604" s="3169">
        <f t="shared" si="2538"/>
        <v>0.4</v>
      </c>
      <c r="GC604" s="2219">
        <v>0</v>
      </c>
      <c r="GD604" s="1895">
        <v>1</v>
      </c>
      <c r="GE604" s="2105" t="s">
        <v>295</v>
      </c>
      <c r="GF604" s="2105" t="s">
        <v>296</v>
      </c>
      <c r="GG604" s="2105" t="s">
        <v>29</v>
      </c>
      <c r="GH604" s="2105" t="s">
        <v>16</v>
      </c>
      <c r="GI604" s="2105" t="s">
        <v>16</v>
      </c>
      <c r="GJ604" s="2105" t="s">
        <v>16</v>
      </c>
      <c r="GK604" s="2105" t="s">
        <v>16</v>
      </c>
      <c r="GL604" s="2096">
        <v>27</v>
      </c>
      <c r="GM604" s="219" t="s">
        <v>1036</v>
      </c>
      <c r="GN604" s="224" t="s">
        <v>1037</v>
      </c>
      <c r="GO604" s="460">
        <v>200</v>
      </c>
      <c r="GP604" s="460">
        <v>0</v>
      </c>
      <c r="GQ604" s="2086">
        <v>0</v>
      </c>
      <c r="GR604" s="2086">
        <v>0</v>
      </c>
      <c r="GS604" s="1895">
        <v>0</v>
      </c>
      <c r="GT604" s="2086">
        <v>0</v>
      </c>
      <c r="GU604" s="2086">
        <v>200</v>
      </c>
      <c r="GV604" s="1895">
        <v>0</v>
      </c>
    </row>
    <row r="605" spans="1:204" ht="51" x14ac:dyDescent="0.25">
      <c r="B605" s="7145"/>
      <c r="C605" s="5685"/>
      <c r="D605" s="7164"/>
      <c r="E605" s="7145"/>
      <c r="F605" s="5707"/>
      <c r="G605" s="5707"/>
      <c r="H605" s="5707"/>
      <c r="I605" s="5707"/>
      <c r="J605" s="5707"/>
      <c r="K605" s="5707"/>
      <c r="L605" s="5707"/>
      <c r="M605" s="5707"/>
      <c r="N605" s="5698"/>
      <c r="O605" s="5707"/>
      <c r="P605" s="5698"/>
      <c r="Q605" s="5698"/>
      <c r="R605" s="5704"/>
      <c r="S605" s="5698"/>
      <c r="T605" s="5698"/>
      <c r="U605" s="7116"/>
      <c r="V605" s="5698"/>
      <c r="W605" s="5695"/>
      <c r="X605" s="5692"/>
      <c r="Y605" s="2096">
        <v>28</v>
      </c>
      <c r="Z605" s="504" t="s">
        <v>1038</v>
      </c>
      <c r="AA605" s="484" t="s">
        <v>1039</v>
      </c>
      <c r="AB605" s="414">
        <v>4</v>
      </c>
      <c r="AC605" s="460">
        <v>0</v>
      </c>
      <c r="AD605" s="544">
        <f t="shared" si="2688"/>
        <v>0</v>
      </c>
      <c r="AE605" s="460">
        <v>4</v>
      </c>
      <c r="AF605" s="544">
        <f t="shared" si="2689"/>
        <v>1</v>
      </c>
      <c r="AG605" s="460">
        <v>0</v>
      </c>
      <c r="AH605" s="544">
        <f t="shared" si="2690"/>
        <v>0</v>
      </c>
      <c r="AI605" s="460">
        <v>0</v>
      </c>
      <c r="AJ605" s="545">
        <f t="shared" si="2691"/>
        <v>0</v>
      </c>
      <c r="AK605" s="191">
        <f t="shared" si="2692"/>
        <v>1</v>
      </c>
      <c r="AL605" s="2096">
        <v>28</v>
      </c>
      <c r="AM605" s="959" t="s">
        <v>1709</v>
      </c>
      <c r="AN605" s="959" t="s">
        <v>1711</v>
      </c>
      <c r="AO605" s="959" t="s">
        <v>1710</v>
      </c>
      <c r="AP605" s="959" t="s">
        <v>1712</v>
      </c>
      <c r="AQ605" s="814">
        <v>100</v>
      </c>
      <c r="AR605" s="959" t="s">
        <v>1039</v>
      </c>
      <c r="AS605" s="1018" t="s">
        <v>1579</v>
      </c>
      <c r="AT605" s="2275"/>
      <c r="AU605" s="813" t="s">
        <v>1704</v>
      </c>
      <c r="AV605" s="6433">
        <v>4</v>
      </c>
      <c r="AW605" s="6433"/>
      <c r="AX605" s="4371">
        <f t="shared" si="2498"/>
        <v>0</v>
      </c>
      <c r="AY605" s="4371">
        <f t="shared" si="2499"/>
        <v>0</v>
      </c>
      <c r="AZ605" s="4320">
        <f t="shared" si="2500"/>
        <v>0</v>
      </c>
      <c r="BA605" s="4381" t="e">
        <f t="shared" si="2501"/>
        <v>#DIV/0!</v>
      </c>
      <c r="BB605" s="4382">
        <f t="shared" si="2668"/>
        <v>0</v>
      </c>
      <c r="BC605" s="2843">
        <f t="shared" si="2502"/>
        <v>4</v>
      </c>
      <c r="BD605" s="4381">
        <f t="shared" si="2503"/>
        <v>0</v>
      </c>
      <c r="BE605" s="4383">
        <f t="shared" si="2648"/>
        <v>0</v>
      </c>
      <c r="BF605" s="6475">
        <v>4</v>
      </c>
      <c r="BG605" s="6475"/>
      <c r="BH605" s="3772">
        <f t="shared" si="2680"/>
        <v>0</v>
      </c>
      <c r="BI605" s="3772">
        <f t="shared" si="2505"/>
        <v>0</v>
      </c>
      <c r="BJ605" s="3111">
        <f t="shared" si="2506"/>
        <v>0</v>
      </c>
      <c r="BK605" s="1982" t="e">
        <f t="shared" si="2507"/>
        <v>#DIV/0!</v>
      </c>
      <c r="BL605" s="3958">
        <f t="shared" si="2603"/>
        <v>0</v>
      </c>
      <c r="BM605" s="3122">
        <f t="shared" si="2508"/>
        <v>4</v>
      </c>
      <c r="BN605" s="1982">
        <f t="shared" si="2509"/>
        <v>0</v>
      </c>
      <c r="BO605" s="3708">
        <f t="shared" si="2649"/>
        <v>0</v>
      </c>
      <c r="BP605" s="3494"/>
      <c r="BQ605" s="6793">
        <v>4</v>
      </c>
      <c r="BR605" s="6793"/>
      <c r="BS605" s="2570">
        <f t="shared" si="2669"/>
        <v>4</v>
      </c>
      <c r="BT605" s="2570">
        <f t="shared" si="2669"/>
        <v>0</v>
      </c>
      <c r="BU605" s="2987">
        <f t="shared" si="2486"/>
        <v>4</v>
      </c>
      <c r="BV605" s="1982">
        <f t="shared" si="2487"/>
        <v>0</v>
      </c>
      <c r="BW605" s="2292">
        <f t="shared" si="2488"/>
        <v>0</v>
      </c>
      <c r="BX605" s="2551">
        <f t="shared" si="2489"/>
        <v>4</v>
      </c>
      <c r="BY605" s="1982">
        <f t="shared" si="2490"/>
        <v>0</v>
      </c>
      <c r="BZ605" s="3151"/>
      <c r="CA605" s="6884">
        <v>4</v>
      </c>
      <c r="CB605" s="6884"/>
      <c r="CC605" s="1759">
        <v>0</v>
      </c>
      <c r="CD605" s="1759">
        <v>0</v>
      </c>
      <c r="CE605" s="2359">
        <f t="shared" si="2513"/>
        <v>0</v>
      </c>
      <c r="CF605" s="1982">
        <v>0</v>
      </c>
      <c r="CG605" s="2477">
        <f t="shared" si="2650"/>
        <v>0</v>
      </c>
      <c r="CH605" s="2387">
        <f t="shared" si="2514"/>
        <v>4</v>
      </c>
      <c r="CI605" s="1982">
        <f t="shared" si="2651"/>
        <v>0</v>
      </c>
      <c r="CJ605" s="942"/>
      <c r="CK605" s="942"/>
      <c r="CL605" s="987"/>
      <c r="CM605" s="1008"/>
      <c r="CN605" s="1008"/>
      <c r="CO605" s="1729"/>
      <c r="CP605" s="1729"/>
      <c r="CQ605" s="1729"/>
      <c r="CR605" s="1729"/>
      <c r="CS605" s="1729"/>
      <c r="CT605" s="1729"/>
      <c r="CU605" s="1729"/>
      <c r="CV605" s="1729"/>
      <c r="CW605" s="1729"/>
      <c r="CX605" s="1729"/>
      <c r="CY605" s="5801">
        <v>4</v>
      </c>
      <c r="CZ605" s="5802"/>
      <c r="DA605" s="4998">
        <v>0</v>
      </c>
      <c r="DB605" s="4998">
        <v>0</v>
      </c>
      <c r="DC605" s="4999">
        <f t="shared" si="2693"/>
        <v>0</v>
      </c>
      <c r="DD605" s="5000">
        <v>0</v>
      </c>
      <c r="DE605" s="4999">
        <f t="shared" si="2647"/>
        <v>0</v>
      </c>
      <c r="DF605" s="4170">
        <f t="shared" si="2515"/>
        <v>4</v>
      </c>
      <c r="DG605" s="4171">
        <f t="shared" si="2653"/>
        <v>0</v>
      </c>
      <c r="DH605" s="5803">
        <v>4</v>
      </c>
      <c r="DI605" s="5804"/>
      <c r="DJ605" s="4384"/>
      <c r="DK605" s="4384"/>
      <c r="DL605" s="4271">
        <f t="shared" si="2516"/>
        <v>0</v>
      </c>
      <c r="DM605" s="4272">
        <v>0</v>
      </c>
      <c r="DN605" s="3376">
        <f t="shared" si="2517"/>
        <v>0</v>
      </c>
      <c r="DO605" s="4271">
        <f t="shared" si="2518"/>
        <v>4</v>
      </c>
      <c r="DP605" s="4272">
        <f t="shared" si="2654"/>
        <v>0</v>
      </c>
      <c r="DQ605" s="5805">
        <v>4</v>
      </c>
      <c r="DR605" s="5806"/>
      <c r="DS605" s="4271"/>
      <c r="DT605" s="4271"/>
      <c r="DU605" s="4271">
        <f t="shared" si="2519"/>
        <v>0</v>
      </c>
      <c r="DV605" s="4272">
        <v>0</v>
      </c>
      <c r="DW605" s="3376">
        <f t="shared" si="2520"/>
        <v>0</v>
      </c>
      <c r="DX605" s="4271">
        <f t="shared" si="2521"/>
        <v>4</v>
      </c>
      <c r="DY605" s="4272">
        <f>DW605/DQ605</f>
        <v>0</v>
      </c>
      <c r="DZ605" s="5801">
        <v>4</v>
      </c>
      <c r="EA605" s="5802"/>
      <c r="EB605" s="1997">
        <v>0</v>
      </c>
      <c r="EC605" s="1997">
        <v>0</v>
      </c>
      <c r="ED605" s="3040">
        <f t="shared" si="2694"/>
        <v>0</v>
      </c>
      <c r="EE605" s="3196">
        <v>0</v>
      </c>
      <c r="EF605" s="3303">
        <f t="shared" si="2522"/>
        <v>0</v>
      </c>
      <c r="EG605" s="3040">
        <f t="shared" si="2523"/>
        <v>4</v>
      </c>
      <c r="EH605" s="3196">
        <f t="shared" si="2657"/>
        <v>0</v>
      </c>
      <c r="EI605" s="5807">
        <v>4</v>
      </c>
      <c r="EJ605" s="5808"/>
      <c r="EK605" s="1997">
        <v>0</v>
      </c>
      <c r="EL605" s="1997">
        <v>0</v>
      </c>
      <c r="EM605" s="3040">
        <f t="shared" si="2524"/>
        <v>0</v>
      </c>
      <c r="EN605" s="3196">
        <v>0</v>
      </c>
      <c r="EO605" s="3341">
        <f t="shared" si="2525"/>
        <v>0</v>
      </c>
      <c r="EP605" s="3040">
        <f t="shared" si="2526"/>
        <v>4</v>
      </c>
      <c r="EQ605" s="3196">
        <f t="shared" si="2658"/>
        <v>0</v>
      </c>
      <c r="ER605" s="5809">
        <v>4</v>
      </c>
      <c r="ES605" s="5810"/>
      <c r="ET605" s="3955">
        <v>0</v>
      </c>
      <c r="EU605" s="4000">
        <v>0</v>
      </c>
      <c r="EV605" s="3040">
        <f t="shared" si="2527"/>
        <v>0</v>
      </c>
      <c r="EW605" s="3196">
        <v>0</v>
      </c>
      <c r="EX605" s="3621">
        <f t="shared" si="2528"/>
        <v>0</v>
      </c>
      <c r="EY605" s="3040">
        <f t="shared" si="2529"/>
        <v>4</v>
      </c>
      <c r="EZ605" s="3196">
        <f>EX605/ER605</f>
        <v>0</v>
      </c>
      <c r="FA605" s="6686">
        <v>4</v>
      </c>
      <c r="FB605" s="6687"/>
      <c r="FC605" s="2559">
        <v>0</v>
      </c>
      <c r="FD605" s="2559">
        <v>0</v>
      </c>
      <c r="FE605" s="1719">
        <f t="shared" si="2695"/>
        <v>0</v>
      </c>
      <c r="FF605" s="1895">
        <v>0</v>
      </c>
      <c r="FG605" s="2955">
        <f t="shared" si="2530"/>
        <v>0</v>
      </c>
      <c r="FH605" s="1719">
        <f t="shared" si="2531"/>
        <v>4</v>
      </c>
      <c r="FI605" s="1895">
        <f t="shared" si="2696"/>
        <v>0</v>
      </c>
      <c r="FJ605" s="6793">
        <v>4</v>
      </c>
      <c r="FK605" s="6793"/>
      <c r="FL605" s="2614">
        <v>0</v>
      </c>
      <c r="FM605" s="2614">
        <v>0</v>
      </c>
      <c r="FN605" s="1719">
        <f t="shared" si="2532"/>
        <v>0</v>
      </c>
      <c r="FO605" s="1895">
        <v>0</v>
      </c>
      <c r="FP605" s="2587">
        <f t="shared" si="2533"/>
        <v>0</v>
      </c>
      <c r="FQ605" s="1719">
        <f t="shared" si="2534"/>
        <v>4</v>
      </c>
      <c r="FR605" s="1895">
        <f t="shared" si="2697"/>
        <v>0</v>
      </c>
      <c r="FS605" s="6686">
        <v>4</v>
      </c>
      <c r="FT605" s="6687"/>
      <c r="FU605" s="2784">
        <v>4</v>
      </c>
      <c r="FV605" s="2784">
        <v>0</v>
      </c>
      <c r="FW605" s="1719">
        <f t="shared" si="2535"/>
        <v>4</v>
      </c>
      <c r="FX605" s="1895">
        <v>0</v>
      </c>
      <c r="FY605" s="2587">
        <f t="shared" si="2536"/>
        <v>0</v>
      </c>
      <c r="FZ605" s="1719">
        <f t="shared" si="2537"/>
        <v>4</v>
      </c>
      <c r="GA605" s="1895">
        <f t="shared" si="2698"/>
        <v>0</v>
      </c>
      <c r="GB605" s="3169">
        <f t="shared" si="2538"/>
        <v>0</v>
      </c>
      <c r="GC605" s="2219">
        <v>0</v>
      </c>
      <c r="GD605" s="1895">
        <v>1</v>
      </c>
      <c r="GE605" s="2105" t="s">
        <v>295</v>
      </c>
      <c r="GF605" s="2105" t="s">
        <v>296</v>
      </c>
      <c r="GG605" s="2105" t="s">
        <v>29</v>
      </c>
      <c r="GH605" s="2105" t="s">
        <v>16</v>
      </c>
      <c r="GI605" s="2105" t="s">
        <v>16</v>
      </c>
      <c r="GJ605" s="2105" t="s">
        <v>16</v>
      </c>
      <c r="GK605" s="2105" t="s">
        <v>16</v>
      </c>
      <c r="GL605" s="2096">
        <v>28</v>
      </c>
      <c r="GM605" s="219" t="s">
        <v>1038</v>
      </c>
      <c r="GN605" s="223" t="s">
        <v>1039</v>
      </c>
      <c r="GO605" s="460">
        <v>4</v>
      </c>
      <c r="GP605" s="460">
        <v>0</v>
      </c>
      <c r="GQ605" s="2086">
        <v>0</v>
      </c>
      <c r="GR605" s="2086">
        <v>0</v>
      </c>
      <c r="GS605" s="1895">
        <v>0</v>
      </c>
      <c r="GT605" s="2086">
        <v>0</v>
      </c>
      <c r="GU605" s="2086">
        <v>4</v>
      </c>
      <c r="GV605" s="1895">
        <v>0</v>
      </c>
    </row>
    <row r="606" spans="1:204" ht="63.75" customHeight="1" x14ac:dyDescent="0.25">
      <c r="B606" s="7145"/>
      <c r="C606" s="5686"/>
      <c r="D606" s="7101"/>
      <c r="E606" s="7103"/>
      <c r="F606" s="5708"/>
      <c r="G606" s="5708"/>
      <c r="H606" s="5708"/>
      <c r="I606" s="5708"/>
      <c r="J606" s="5708"/>
      <c r="K606" s="5708"/>
      <c r="L606" s="5708"/>
      <c r="M606" s="5708"/>
      <c r="N606" s="5699"/>
      <c r="O606" s="5708"/>
      <c r="P606" s="5699"/>
      <c r="Q606" s="5699"/>
      <c r="R606" s="5705"/>
      <c r="S606" s="5699"/>
      <c r="T606" s="5699"/>
      <c r="U606" s="7117"/>
      <c r="V606" s="5699"/>
      <c r="W606" s="5696"/>
      <c r="X606" s="5693"/>
      <c r="Y606" s="2103">
        <v>29</v>
      </c>
      <c r="Z606" s="507" t="s">
        <v>1040</v>
      </c>
      <c r="AA606" s="527" t="s">
        <v>768</v>
      </c>
      <c r="AB606" s="417">
        <v>2</v>
      </c>
      <c r="AC606" s="420">
        <v>0</v>
      </c>
      <c r="AD606" s="421">
        <f t="shared" si="2688"/>
        <v>0</v>
      </c>
      <c r="AE606" s="420">
        <v>1</v>
      </c>
      <c r="AF606" s="421">
        <f t="shared" si="2689"/>
        <v>0.5</v>
      </c>
      <c r="AG606" s="420">
        <v>0</v>
      </c>
      <c r="AH606" s="421">
        <f t="shared" si="2690"/>
        <v>0</v>
      </c>
      <c r="AI606" s="420">
        <v>1</v>
      </c>
      <c r="AJ606" s="422">
        <f t="shared" si="2691"/>
        <v>0.5</v>
      </c>
      <c r="AK606" s="191">
        <f t="shared" si="2692"/>
        <v>1</v>
      </c>
      <c r="AL606" s="2103">
        <v>29</v>
      </c>
      <c r="AM606" s="995" t="s">
        <v>1040</v>
      </c>
      <c r="AN606" s="995" t="s">
        <v>1714</v>
      </c>
      <c r="AO606" s="995" t="s">
        <v>1713</v>
      </c>
      <c r="AP606" s="995" t="s">
        <v>1715</v>
      </c>
      <c r="AQ606" s="812">
        <v>100</v>
      </c>
      <c r="AR606" s="995" t="s">
        <v>768</v>
      </c>
      <c r="AS606" s="423" t="s">
        <v>753</v>
      </c>
      <c r="AT606" s="2298"/>
      <c r="AU606" s="811" t="s">
        <v>1704</v>
      </c>
      <c r="AV606" s="6432">
        <v>2</v>
      </c>
      <c r="AW606" s="6432"/>
      <c r="AX606" s="4357">
        <f t="shared" si="2498"/>
        <v>1</v>
      </c>
      <c r="AY606" s="4357">
        <f t="shared" si="2499"/>
        <v>0</v>
      </c>
      <c r="AZ606" s="4411">
        <f t="shared" si="2500"/>
        <v>1</v>
      </c>
      <c r="BA606" s="4649">
        <f t="shared" si="2501"/>
        <v>0</v>
      </c>
      <c r="BB606" s="4953">
        <f t="shared" si="2668"/>
        <v>1</v>
      </c>
      <c r="BC606" s="4104">
        <f t="shared" si="2502"/>
        <v>1</v>
      </c>
      <c r="BD606" s="1981">
        <f t="shared" si="2503"/>
        <v>0.5</v>
      </c>
      <c r="BE606" s="4848">
        <f t="shared" si="2648"/>
        <v>0</v>
      </c>
      <c r="BF606" s="6475">
        <v>2</v>
      </c>
      <c r="BG606" s="6475"/>
      <c r="BH606" s="3772">
        <f t="shared" si="2680"/>
        <v>0</v>
      </c>
      <c r="BI606" s="3772">
        <f t="shared" si="2505"/>
        <v>0</v>
      </c>
      <c r="BJ606" s="3111">
        <f t="shared" si="2506"/>
        <v>0</v>
      </c>
      <c r="BK606" s="1981" t="e">
        <f t="shared" si="2507"/>
        <v>#DIV/0!</v>
      </c>
      <c r="BL606" s="3832">
        <f t="shared" si="2603"/>
        <v>1</v>
      </c>
      <c r="BM606" s="3122">
        <f t="shared" si="2508"/>
        <v>1</v>
      </c>
      <c r="BN606" s="1981">
        <f t="shared" si="2509"/>
        <v>0.5</v>
      </c>
      <c r="BO606" s="3882">
        <f t="shared" si="2649"/>
        <v>0</v>
      </c>
      <c r="BP606" s="3494"/>
      <c r="BQ606" s="6793">
        <v>2</v>
      </c>
      <c r="BR606" s="6793"/>
      <c r="BS606" s="2570">
        <f t="shared" si="2669"/>
        <v>1</v>
      </c>
      <c r="BT606" s="2570">
        <f t="shared" si="2669"/>
        <v>1</v>
      </c>
      <c r="BU606" s="2987">
        <f t="shared" ref="BU606:BU656" si="2699">BS606-BT606</f>
        <v>0</v>
      </c>
      <c r="BV606" s="1981">
        <f t="shared" ref="BV606:BV656" si="2700">BT606/BS606</f>
        <v>1</v>
      </c>
      <c r="BW606" s="2623">
        <f t="shared" ref="BW606:BW656" si="2701">SUM(CG606+BT606)</f>
        <v>1</v>
      </c>
      <c r="BX606" s="2551">
        <f t="shared" ref="BX606:BX656" si="2702">BQ606-BW606</f>
        <v>1</v>
      </c>
      <c r="BY606" s="1981">
        <f t="shared" ref="BY606:BY656" si="2703">BW606/BQ606</f>
        <v>0.5</v>
      </c>
      <c r="BZ606" s="3151"/>
      <c r="CA606" s="6884">
        <v>2</v>
      </c>
      <c r="CB606" s="6884"/>
      <c r="CC606" s="1759">
        <v>0</v>
      </c>
      <c r="CD606" s="1759">
        <v>0</v>
      </c>
      <c r="CE606" s="2359">
        <f t="shared" si="2513"/>
        <v>0</v>
      </c>
      <c r="CF606" s="1985">
        <v>0</v>
      </c>
      <c r="CG606" s="1984">
        <f t="shared" si="2650"/>
        <v>0</v>
      </c>
      <c r="CH606" s="2387">
        <f t="shared" si="2514"/>
        <v>2</v>
      </c>
      <c r="CI606" s="1981">
        <f t="shared" si="2651"/>
        <v>0</v>
      </c>
      <c r="CJ606" s="2479"/>
      <c r="CK606" s="2479"/>
      <c r="CL606" s="2479"/>
      <c r="CM606" s="1008"/>
      <c r="CN606" s="1008"/>
      <c r="CO606" s="1729"/>
      <c r="CP606" s="1729"/>
      <c r="CQ606" s="1729"/>
      <c r="CR606" s="1729"/>
      <c r="CS606" s="1729"/>
      <c r="CT606" s="1729"/>
      <c r="CU606" s="1729"/>
      <c r="CV606" s="1729"/>
      <c r="CW606" s="1729"/>
      <c r="CX606" s="1729"/>
      <c r="CY606" s="5801">
        <v>2</v>
      </c>
      <c r="CZ606" s="5802"/>
      <c r="DA606" s="4998">
        <v>0</v>
      </c>
      <c r="DB606" s="4998">
        <v>0</v>
      </c>
      <c r="DC606" s="4999">
        <f t="shared" si="2693"/>
        <v>0</v>
      </c>
      <c r="DD606" s="5000">
        <v>0</v>
      </c>
      <c r="DE606" s="4999">
        <f t="shared" si="2647"/>
        <v>1</v>
      </c>
      <c r="DF606" s="4170">
        <f t="shared" si="2515"/>
        <v>1</v>
      </c>
      <c r="DG606" s="4171">
        <f t="shared" si="2653"/>
        <v>0.5</v>
      </c>
      <c r="DH606" s="5807">
        <v>2</v>
      </c>
      <c r="DI606" s="5808"/>
      <c r="DJ606" s="4875">
        <v>1</v>
      </c>
      <c r="DK606" s="4875">
        <v>0</v>
      </c>
      <c r="DL606" s="4458">
        <f t="shared" si="2516"/>
        <v>1</v>
      </c>
      <c r="DM606" s="4462">
        <v>0</v>
      </c>
      <c r="DN606" s="4424">
        <f t="shared" si="2517"/>
        <v>1</v>
      </c>
      <c r="DO606" s="4170">
        <f t="shared" si="2518"/>
        <v>1</v>
      </c>
      <c r="DP606" s="4171">
        <f t="shared" si="2654"/>
        <v>0.5</v>
      </c>
      <c r="DQ606" s="5809">
        <v>2</v>
      </c>
      <c r="DR606" s="5810"/>
      <c r="DS606" s="4336">
        <v>0</v>
      </c>
      <c r="DT606" s="4336">
        <v>0</v>
      </c>
      <c r="DU606" s="4336">
        <f t="shared" si="2519"/>
        <v>0</v>
      </c>
      <c r="DV606" s="4337">
        <v>0</v>
      </c>
      <c r="DW606" s="2683">
        <f t="shared" si="2520"/>
        <v>1</v>
      </c>
      <c r="DX606" s="4170">
        <f t="shared" si="2521"/>
        <v>1</v>
      </c>
      <c r="DY606" s="4171">
        <f t="shared" ref="DY606:DY612" si="2704">DW606/DQ606</f>
        <v>0.5</v>
      </c>
      <c r="DZ606" s="5801">
        <v>2</v>
      </c>
      <c r="EA606" s="5802"/>
      <c r="EB606" s="1997">
        <v>0</v>
      </c>
      <c r="EC606" s="1997">
        <v>0</v>
      </c>
      <c r="ED606" s="3040">
        <f t="shared" si="2694"/>
        <v>0</v>
      </c>
      <c r="EE606" s="3196">
        <v>0</v>
      </c>
      <c r="EF606" s="3303">
        <f t="shared" si="2522"/>
        <v>1</v>
      </c>
      <c r="EG606" s="3040">
        <f t="shared" si="2523"/>
        <v>1</v>
      </c>
      <c r="EH606" s="3196">
        <f t="shared" si="2657"/>
        <v>0.5</v>
      </c>
      <c r="EI606" s="5807">
        <v>2</v>
      </c>
      <c r="EJ606" s="5808"/>
      <c r="EK606" s="1997">
        <v>0</v>
      </c>
      <c r="EL606" s="1997">
        <v>0</v>
      </c>
      <c r="EM606" s="3040">
        <f t="shared" si="2524"/>
        <v>0</v>
      </c>
      <c r="EN606" s="3196">
        <v>0</v>
      </c>
      <c r="EO606" s="3341">
        <f t="shared" si="2525"/>
        <v>1</v>
      </c>
      <c r="EP606" s="3040">
        <f t="shared" si="2526"/>
        <v>1</v>
      </c>
      <c r="EQ606" s="3196">
        <f t="shared" si="2658"/>
        <v>0.5</v>
      </c>
      <c r="ER606" s="5809">
        <v>2</v>
      </c>
      <c r="ES606" s="5810"/>
      <c r="ET606" s="4000">
        <v>0</v>
      </c>
      <c r="EU606" s="4000">
        <v>0</v>
      </c>
      <c r="EV606" s="3040">
        <f t="shared" si="2527"/>
        <v>0</v>
      </c>
      <c r="EW606" s="3196">
        <v>0</v>
      </c>
      <c r="EX606" s="3621">
        <f t="shared" si="2528"/>
        <v>1</v>
      </c>
      <c r="EY606" s="3040">
        <f t="shared" si="2529"/>
        <v>1</v>
      </c>
      <c r="EZ606" s="3196">
        <f t="shared" si="2659"/>
        <v>0.5</v>
      </c>
      <c r="FA606" s="6686">
        <v>2</v>
      </c>
      <c r="FB606" s="6687"/>
      <c r="FC606" s="2559">
        <v>1</v>
      </c>
      <c r="FD606" s="2559">
        <v>1</v>
      </c>
      <c r="FE606" s="1719">
        <f t="shared" si="2695"/>
        <v>0</v>
      </c>
      <c r="FF606" s="1895">
        <v>0</v>
      </c>
      <c r="FG606" s="2955">
        <f t="shared" si="2530"/>
        <v>1</v>
      </c>
      <c r="FH606" s="1719">
        <f t="shared" si="2531"/>
        <v>1</v>
      </c>
      <c r="FI606" s="1895">
        <f t="shared" si="2696"/>
        <v>0.5</v>
      </c>
      <c r="FJ606" s="6793">
        <v>2</v>
      </c>
      <c r="FK606" s="6793"/>
      <c r="FL606" s="2614">
        <v>0</v>
      </c>
      <c r="FM606" s="2614">
        <v>0</v>
      </c>
      <c r="FN606" s="1719">
        <f t="shared" si="2532"/>
        <v>0</v>
      </c>
      <c r="FO606" s="1895">
        <v>0</v>
      </c>
      <c r="FP606" s="2587">
        <f t="shared" si="2533"/>
        <v>1</v>
      </c>
      <c r="FQ606" s="1719">
        <f t="shared" si="2534"/>
        <v>1</v>
      </c>
      <c r="FR606" s="1895">
        <f t="shared" si="2697"/>
        <v>0.5</v>
      </c>
      <c r="FS606" s="6686">
        <v>2</v>
      </c>
      <c r="FT606" s="6687"/>
      <c r="FU606" s="2784">
        <v>0</v>
      </c>
      <c r="FV606" s="2784">
        <v>0</v>
      </c>
      <c r="FW606" s="1719">
        <f t="shared" si="2535"/>
        <v>0</v>
      </c>
      <c r="FX606" s="1895">
        <v>0</v>
      </c>
      <c r="FY606" s="2587">
        <f t="shared" si="2536"/>
        <v>1</v>
      </c>
      <c r="FZ606" s="1719">
        <f t="shared" si="2537"/>
        <v>1</v>
      </c>
      <c r="GA606" s="1895">
        <f t="shared" si="2698"/>
        <v>0.5</v>
      </c>
      <c r="GB606" s="3169">
        <f t="shared" si="2538"/>
        <v>0</v>
      </c>
      <c r="GC606" s="2219">
        <v>0</v>
      </c>
      <c r="GD606" s="1895">
        <v>1</v>
      </c>
      <c r="GE606" s="2105" t="s">
        <v>295</v>
      </c>
      <c r="GF606" s="2105" t="s">
        <v>296</v>
      </c>
      <c r="GG606" s="2105" t="s">
        <v>29</v>
      </c>
      <c r="GH606" s="2105" t="s">
        <v>16</v>
      </c>
      <c r="GI606" s="2105" t="s">
        <v>16</v>
      </c>
      <c r="GJ606" s="2105" t="s">
        <v>16</v>
      </c>
      <c r="GK606" s="2105" t="s">
        <v>16</v>
      </c>
      <c r="GL606" s="2103">
        <v>29</v>
      </c>
      <c r="GM606" s="226" t="s">
        <v>1040</v>
      </c>
      <c r="GN606" s="227" t="s">
        <v>768</v>
      </c>
      <c r="GO606" s="420">
        <v>2</v>
      </c>
      <c r="GP606" s="420">
        <v>0</v>
      </c>
      <c r="GQ606" s="2086">
        <v>0</v>
      </c>
      <c r="GR606" s="2086">
        <v>0</v>
      </c>
      <c r="GS606" s="1895">
        <v>0</v>
      </c>
      <c r="GT606" s="2086">
        <v>0</v>
      </c>
      <c r="GU606" s="2086">
        <v>2</v>
      </c>
      <c r="GV606" s="1895">
        <v>0</v>
      </c>
    </row>
    <row r="607" spans="1:204" ht="56.25" customHeight="1" x14ac:dyDescent="0.25">
      <c r="A607" s="1">
        <f>SUM(A601+1)</f>
        <v>90</v>
      </c>
      <c r="B607" s="7145"/>
      <c r="C607" s="7154">
        <v>2008</v>
      </c>
      <c r="D607" s="7147">
        <v>9</v>
      </c>
      <c r="E607" s="7156" t="s">
        <v>309</v>
      </c>
      <c r="F607" s="7144" t="s">
        <v>295</v>
      </c>
      <c r="G607" s="7144" t="s">
        <v>296</v>
      </c>
      <c r="H607" s="7144" t="s">
        <v>29</v>
      </c>
      <c r="I607" s="7144" t="s">
        <v>16</v>
      </c>
      <c r="J607" s="5706" t="s">
        <v>16</v>
      </c>
      <c r="K607" s="5706" t="s">
        <v>16</v>
      </c>
      <c r="L607" s="5706" t="s">
        <v>19</v>
      </c>
      <c r="M607" s="5706" t="s">
        <v>21</v>
      </c>
      <c r="N607" s="5697" t="s">
        <v>633</v>
      </c>
      <c r="O607" s="5706" t="s">
        <v>634</v>
      </c>
      <c r="P607" s="5697" t="s">
        <v>388</v>
      </c>
      <c r="Q607" s="5697" t="s">
        <v>389</v>
      </c>
      <c r="R607" s="5703" t="s">
        <v>390</v>
      </c>
      <c r="S607" s="5697" t="s">
        <v>422</v>
      </c>
      <c r="T607" s="5697" t="s">
        <v>428</v>
      </c>
      <c r="U607" s="7115" t="s">
        <v>640</v>
      </c>
      <c r="V607" s="5697" t="s">
        <v>560</v>
      </c>
      <c r="W607" s="5694">
        <v>2381016</v>
      </c>
      <c r="X607" s="7136" t="s">
        <v>310</v>
      </c>
      <c r="Y607" s="2102">
        <v>1</v>
      </c>
      <c r="Z607" s="5478" t="s">
        <v>1074</v>
      </c>
      <c r="AA607" s="5598" t="s">
        <v>1026</v>
      </c>
      <c r="AB607" s="501">
        <v>2</v>
      </c>
      <c r="AC607" s="459">
        <v>1</v>
      </c>
      <c r="AD607" s="631">
        <f>AC607/AB607</f>
        <v>0.5</v>
      </c>
      <c r="AE607" s="459">
        <v>0</v>
      </c>
      <c r="AF607" s="631">
        <f>AE607/AB607</f>
        <v>0</v>
      </c>
      <c r="AG607" s="459">
        <v>1</v>
      </c>
      <c r="AH607" s="631">
        <f>AG607/AB607</f>
        <v>0.5</v>
      </c>
      <c r="AI607" s="459">
        <v>0</v>
      </c>
      <c r="AJ607" s="556">
        <f>AI607/AB607</f>
        <v>0</v>
      </c>
      <c r="AK607" s="947">
        <f t="shared" si="2692"/>
        <v>1</v>
      </c>
      <c r="AL607" s="2322">
        <v>1</v>
      </c>
      <c r="AM607" s="807" t="str">
        <f>'[9]PbRM-01d (1)'!$C$26</f>
        <v>GESTIONAR LA RENOVACIÓN DE LA LICENCIA COLECTIVA PARA LA PORTACIÓN DE ARMA</v>
      </c>
      <c r="AN607" s="807" t="s">
        <v>1738</v>
      </c>
      <c r="AO607" s="807" t="s">
        <v>1737</v>
      </c>
      <c r="AP607" s="807" t="s">
        <v>1740</v>
      </c>
      <c r="AQ607" s="812">
        <v>100</v>
      </c>
      <c r="AR607" s="807" t="s">
        <v>1026</v>
      </c>
      <c r="AS607" s="807" t="s">
        <v>753</v>
      </c>
      <c r="AT607" s="2287"/>
      <c r="AU607" s="811" t="s">
        <v>1704</v>
      </c>
      <c r="AV607" s="6422">
        <v>2</v>
      </c>
      <c r="AW607" s="6422"/>
      <c r="AX607" s="4357">
        <f t="shared" si="2498"/>
        <v>0</v>
      </c>
      <c r="AY607" s="4357">
        <f t="shared" si="2499"/>
        <v>0</v>
      </c>
      <c r="AZ607" s="4411">
        <f t="shared" si="2500"/>
        <v>0</v>
      </c>
      <c r="BA607" s="4649" t="e">
        <f t="shared" si="2501"/>
        <v>#DIV/0!</v>
      </c>
      <c r="BB607" s="4922">
        <f t="shared" si="2668"/>
        <v>2</v>
      </c>
      <c r="BC607" s="4104">
        <f t="shared" si="2502"/>
        <v>0</v>
      </c>
      <c r="BD607" s="1985">
        <f t="shared" si="2503"/>
        <v>1</v>
      </c>
      <c r="BE607" s="4995">
        <f t="shared" si="2648"/>
        <v>0</v>
      </c>
      <c r="BF607" s="6558">
        <v>2</v>
      </c>
      <c r="BG607" s="6558"/>
      <c r="BH607" s="3772">
        <f t="shared" si="2680"/>
        <v>1</v>
      </c>
      <c r="BI607" s="3772">
        <f t="shared" si="2505"/>
        <v>1</v>
      </c>
      <c r="BJ607" s="3111">
        <f t="shared" si="2506"/>
        <v>0</v>
      </c>
      <c r="BK607" s="1981">
        <f t="shared" si="2507"/>
        <v>1</v>
      </c>
      <c r="BL607" s="3832">
        <f t="shared" si="2603"/>
        <v>2</v>
      </c>
      <c r="BM607" s="3122">
        <f t="shared" si="2508"/>
        <v>0</v>
      </c>
      <c r="BN607" s="1985">
        <f t="shared" si="2509"/>
        <v>1</v>
      </c>
      <c r="BO607" s="2778">
        <f t="shared" si="2649"/>
        <v>0</v>
      </c>
      <c r="BP607" s="3494"/>
      <c r="BQ607" s="6739">
        <v>2</v>
      </c>
      <c r="BR607" s="6739"/>
      <c r="BS607" s="2570">
        <f t="shared" si="2669"/>
        <v>0</v>
      </c>
      <c r="BT607" s="2570">
        <f t="shared" si="2669"/>
        <v>0</v>
      </c>
      <c r="BU607" s="2987">
        <f t="shared" si="2699"/>
        <v>0</v>
      </c>
      <c r="BV607" s="1981" t="e">
        <f t="shared" si="2700"/>
        <v>#DIV/0!</v>
      </c>
      <c r="BW607" s="2623">
        <f t="shared" si="2701"/>
        <v>1</v>
      </c>
      <c r="BX607" s="2551">
        <f t="shared" si="2702"/>
        <v>1</v>
      </c>
      <c r="BY607" s="1985">
        <f t="shared" si="2703"/>
        <v>0.5</v>
      </c>
      <c r="BZ607" s="3151"/>
      <c r="CA607" s="6651">
        <v>2</v>
      </c>
      <c r="CB607" s="6651"/>
      <c r="CC607" s="1759">
        <v>1</v>
      </c>
      <c r="CD607" s="1759">
        <v>1</v>
      </c>
      <c r="CE607" s="2359">
        <f t="shared" si="2513"/>
        <v>0</v>
      </c>
      <c r="CF607" s="1985">
        <f t="shared" ref="CF607:CF610" si="2705">CD607/CC607</f>
        <v>1</v>
      </c>
      <c r="CG607" s="1984">
        <f t="shared" si="2650"/>
        <v>1</v>
      </c>
      <c r="CH607" s="2387">
        <f t="shared" si="2514"/>
        <v>1</v>
      </c>
      <c r="CI607" s="1985">
        <f t="shared" si="2651"/>
        <v>0.5</v>
      </c>
      <c r="CM607" s="1729"/>
      <c r="CN607" s="1729"/>
      <c r="CO607" s="1729"/>
      <c r="CP607" s="1729"/>
      <c r="CQ607" s="1729"/>
      <c r="CR607" s="1729"/>
      <c r="CS607" s="1729"/>
      <c r="CT607" s="1729"/>
      <c r="CU607" s="1729"/>
      <c r="CV607" s="1729"/>
      <c r="CW607" s="1729"/>
      <c r="CX607" s="1729"/>
      <c r="CY607" s="5730">
        <v>2</v>
      </c>
      <c r="CZ607" s="5798"/>
      <c r="DA607" s="4454">
        <v>0</v>
      </c>
      <c r="DB607" s="4454">
        <v>0</v>
      </c>
      <c r="DC607" s="4452">
        <f t="shared" si="2693"/>
        <v>0</v>
      </c>
      <c r="DD607" s="4453" t="e">
        <f t="shared" ref="DD607:DD610" si="2706">DB607/DA607</f>
        <v>#DIV/0!</v>
      </c>
      <c r="DE607" s="4603">
        <f t="shared" si="2647"/>
        <v>2</v>
      </c>
      <c r="DF607" s="4170">
        <f t="shared" si="2515"/>
        <v>0</v>
      </c>
      <c r="DG607" s="4171">
        <f t="shared" si="2653"/>
        <v>1</v>
      </c>
      <c r="DH607" s="5790">
        <v>2</v>
      </c>
      <c r="DI607" s="5791"/>
      <c r="DJ607" s="4993">
        <v>0</v>
      </c>
      <c r="DK607" s="4875">
        <v>0</v>
      </c>
      <c r="DL607" s="4458">
        <f t="shared" si="2516"/>
        <v>0</v>
      </c>
      <c r="DM607" s="4462" t="e">
        <f t="shared" ref="DM607:DM610" si="2707">DK607/DJ607</f>
        <v>#DIV/0!</v>
      </c>
      <c r="DN607" s="4424">
        <f t="shared" si="2517"/>
        <v>2</v>
      </c>
      <c r="DO607" s="4170">
        <f t="shared" si="2518"/>
        <v>0</v>
      </c>
      <c r="DP607" s="4171">
        <f t="shared" si="2654"/>
        <v>1</v>
      </c>
      <c r="DQ607" s="5799">
        <v>2</v>
      </c>
      <c r="DR607" s="5800"/>
      <c r="DS607" s="4530">
        <v>0</v>
      </c>
      <c r="DT607" s="4336">
        <v>0</v>
      </c>
      <c r="DU607" s="4336">
        <f t="shared" si="2519"/>
        <v>0</v>
      </c>
      <c r="DV607" s="4337" t="e">
        <f t="shared" ref="DV607:DV610" si="2708">DT607/DS607</f>
        <v>#DIV/0!</v>
      </c>
      <c r="DW607" s="2683">
        <f t="shared" si="2520"/>
        <v>2</v>
      </c>
      <c r="DX607" s="4170">
        <f t="shared" si="2521"/>
        <v>0</v>
      </c>
      <c r="DY607" s="4171">
        <f t="shared" si="2704"/>
        <v>1</v>
      </c>
      <c r="DZ607" s="5730">
        <v>2</v>
      </c>
      <c r="EA607" s="5798"/>
      <c r="EB607" s="1997">
        <v>1</v>
      </c>
      <c r="EC607" s="1997">
        <v>1</v>
      </c>
      <c r="ED607" s="3040">
        <f t="shared" si="2694"/>
        <v>0</v>
      </c>
      <c r="EE607" s="3196">
        <f t="shared" ref="EE607:EE610" si="2709">EC607/EB607</f>
        <v>1</v>
      </c>
      <c r="EF607" s="3300">
        <f t="shared" si="2522"/>
        <v>2</v>
      </c>
      <c r="EG607" s="3040">
        <f t="shared" si="2523"/>
        <v>0</v>
      </c>
      <c r="EH607" s="3196">
        <f t="shared" si="2657"/>
        <v>1</v>
      </c>
      <c r="EI607" s="5790">
        <v>2</v>
      </c>
      <c r="EJ607" s="5791"/>
      <c r="EK607" s="3254">
        <v>0</v>
      </c>
      <c r="EL607" s="1997">
        <v>0</v>
      </c>
      <c r="EM607" s="3040">
        <f t="shared" si="2524"/>
        <v>0</v>
      </c>
      <c r="EN607" s="3196" t="e">
        <f t="shared" ref="EN607:EN610" si="2710">EL607/EK607</f>
        <v>#DIV/0!</v>
      </c>
      <c r="EO607" s="3341">
        <f t="shared" si="2525"/>
        <v>2</v>
      </c>
      <c r="EP607" s="3040">
        <f t="shared" si="2526"/>
        <v>0</v>
      </c>
      <c r="EQ607" s="3196">
        <f t="shared" si="2658"/>
        <v>1</v>
      </c>
      <c r="ER607" s="5799">
        <v>2</v>
      </c>
      <c r="ES607" s="5800"/>
      <c r="ET607" s="3702">
        <v>0</v>
      </c>
      <c r="EU607" s="4000">
        <v>0</v>
      </c>
      <c r="EV607" s="3040">
        <f t="shared" si="2527"/>
        <v>0</v>
      </c>
      <c r="EW607" s="3196" t="e">
        <f t="shared" ref="EW607:EW610" si="2711">EU607/ET607</f>
        <v>#DIV/0!</v>
      </c>
      <c r="EX607" s="3621">
        <f t="shared" si="2528"/>
        <v>2</v>
      </c>
      <c r="EY607" s="3040">
        <f t="shared" si="2529"/>
        <v>0</v>
      </c>
      <c r="EZ607" s="3196">
        <f t="shared" si="2659"/>
        <v>1</v>
      </c>
      <c r="FA607" s="6782">
        <v>2</v>
      </c>
      <c r="FB607" s="6783"/>
      <c r="FC607" s="2533">
        <v>0</v>
      </c>
      <c r="FD607" s="2533">
        <v>0</v>
      </c>
      <c r="FE607" s="1719">
        <f t="shared" ref="FE607:FE612" si="2712">FC607-FD607</f>
        <v>0</v>
      </c>
      <c r="FF607" s="1895" t="e">
        <f t="shared" ref="FF607:FF612" si="2713">FD607/FC607</f>
        <v>#DIV/0!</v>
      </c>
      <c r="FG607" s="2784">
        <f t="shared" si="2530"/>
        <v>1</v>
      </c>
      <c r="FH607" s="1719">
        <f t="shared" si="2531"/>
        <v>1</v>
      </c>
      <c r="FI607" s="1895">
        <f t="shared" ref="FI607:FI612" si="2714">FG607/FA607</f>
        <v>0.5</v>
      </c>
      <c r="FJ607" s="6739">
        <v>2</v>
      </c>
      <c r="FK607" s="6739"/>
      <c r="FL607" s="2655">
        <v>0</v>
      </c>
      <c r="FM607" s="2614">
        <v>0</v>
      </c>
      <c r="FN607" s="1719">
        <f t="shared" si="2532"/>
        <v>0</v>
      </c>
      <c r="FO607" s="1895" t="e">
        <f t="shared" ref="FO607:FO612" si="2715">FM607/FL607</f>
        <v>#DIV/0!</v>
      </c>
      <c r="FP607" s="2587">
        <f t="shared" si="2533"/>
        <v>1</v>
      </c>
      <c r="FQ607" s="1719">
        <f t="shared" si="2534"/>
        <v>1</v>
      </c>
      <c r="FR607" s="1895">
        <f t="shared" ref="FR607:FR612" si="2716">FP607/FJ607</f>
        <v>0.5</v>
      </c>
      <c r="FS607" s="6782">
        <v>2</v>
      </c>
      <c r="FT607" s="6783"/>
      <c r="FU607" s="2533">
        <v>0</v>
      </c>
      <c r="FV607" s="2784">
        <v>0</v>
      </c>
      <c r="FW607" s="1719">
        <f t="shared" si="2535"/>
        <v>0</v>
      </c>
      <c r="FX607" s="1895" t="e">
        <f t="shared" ref="FX607:FX612" si="2717">FV607/FU607</f>
        <v>#DIV/0!</v>
      </c>
      <c r="FY607" s="2587">
        <f t="shared" si="2536"/>
        <v>1</v>
      </c>
      <c r="FZ607" s="1719">
        <f t="shared" si="2537"/>
        <v>1</v>
      </c>
      <c r="GA607" s="1895">
        <f t="shared" ref="GA607:GA612" si="2718">FY607/FS607</f>
        <v>0.5</v>
      </c>
      <c r="GB607" s="3169">
        <f t="shared" si="2538"/>
        <v>0.5</v>
      </c>
      <c r="GC607" s="2219">
        <v>0</v>
      </c>
      <c r="GD607" s="1895">
        <v>1</v>
      </c>
      <c r="GE607" s="2105" t="s">
        <v>295</v>
      </c>
      <c r="GF607" s="2105" t="s">
        <v>296</v>
      </c>
      <c r="GG607" s="2105" t="s">
        <v>29</v>
      </c>
      <c r="GH607" s="2105" t="s">
        <v>16</v>
      </c>
      <c r="GI607" s="2105" t="s">
        <v>16</v>
      </c>
      <c r="GJ607" s="2105" t="s">
        <v>16</v>
      </c>
      <c r="GK607" s="2105" t="s">
        <v>19</v>
      </c>
      <c r="GL607" s="2102">
        <v>1</v>
      </c>
      <c r="GM607" s="651" t="s">
        <v>1074</v>
      </c>
      <c r="GN607" s="645" t="s">
        <v>1026</v>
      </c>
      <c r="GO607" s="459">
        <v>2</v>
      </c>
      <c r="GP607" s="459">
        <v>1</v>
      </c>
      <c r="GQ607" s="2086">
        <v>1</v>
      </c>
      <c r="GR607" s="2086">
        <v>0</v>
      </c>
      <c r="GS607" s="1895">
        <v>1</v>
      </c>
      <c r="GT607" s="2086">
        <v>1</v>
      </c>
      <c r="GU607" s="2086">
        <v>1</v>
      </c>
      <c r="GV607" s="1895">
        <v>0.5</v>
      </c>
    </row>
    <row r="608" spans="1:204" ht="63.75" x14ac:dyDescent="0.25">
      <c r="B608" s="7145"/>
      <c r="C608" s="7154"/>
      <c r="D608" s="7147"/>
      <c r="E608" s="7156"/>
      <c r="F608" s="7144"/>
      <c r="G608" s="7144"/>
      <c r="H608" s="7144"/>
      <c r="I608" s="7144"/>
      <c r="J608" s="5707"/>
      <c r="K608" s="5707"/>
      <c r="L608" s="5707"/>
      <c r="M608" s="5707"/>
      <c r="N608" s="5698"/>
      <c r="O608" s="5707"/>
      <c r="P608" s="5698"/>
      <c r="Q608" s="5698"/>
      <c r="R608" s="5704"/>
      <c r="S608" s="5698"/>
      <c r="T608" s="5698"/>
      <c r="U608" s="7116"/>
      <c r="V608" s="5698"/>
      <c r="W608" s="5695"/>
      <c r="X608" s="7137"/>
      <c r="Y608" s="2096">
        <v>2</v>
      </c>
      <c r="Z608" s="778" t="s">
        <v>1075</v>
      </c>
      <c r="AA608" s="515" t="s">
        <v>1076</v>
      </c>
      <c r="AB608" s="414">
        <v>2400</v>
      </c>
      <c r="AC608" s="460">
        <v>600</v>
      </c>
      <c r="AD608" s="544">
        <f t="shared" ref="AD608:AD615" si="2719">AC608/AB608</f>
        <v>0.25</v>
      </c>
      <c r="AE608" s="460">
        <v>600</v>
      </c>
      <c r="AF608" s="544">
        <f t="shared" ref="AF608:AF615" si="2720">AE608/AB608</f>
        <v>0.25</v>
      </c>
      <c r="AG608" s="460">
        <v>600</v>
      </c>
      <c r="AH608" s="544">
        <f t="shared" ref="AH608:AH615" si="2721">AG608/AB608</f>
        <v>0.25</v>
      </c>
      <c r="AI608" s="460">
        <v>600</v>
      </c>
      <c r="AJ608" s="545">
        <f t="shared" ref="AJ608:AJ615" si="2722">AI608/AB608</f>
        <v>0.25</v>
      </c>
      <c r="AK608" s="946">
        <f t="shared" si="2692"/>
        <v>1</v>
      </c>
      <c r="AL608" s="2322">
        <v>2</v>
      </c>
      <c r="AM608" s="807" t="str">
        <f>'[9]PbRM-01d (1)'!$C$27</f>
        <v>MANTENIMIENTO PREVENTIVO AL ARMAMENTO DE LA COMISARÍA GENERAL DE SEGURIDAD CIUDADANA.</v>
      </c>
      <c r="AN608" s="807" t="s">
        <v>1741</v>
      </c>
      <c r="AO608" s="807" t="s">
        <v>1739</v>
      </c>
      <c r="AP608" s="807" t="s">
        <v>1742</v>
      </c>
      <c r="AQ608" s="812">
        <v>100</v>
      </c>
      <c r="AR608" s="807" t="s">
        <v>1076</v>
      </c>
      <c r="AS608" s="807" t="s">
        <v>753</v>
      </c>
      <c r="AT608" s="2287"/>
      <c r="AU608" s="811" t="s">
        <v>1704</v>
      </c>
      <c r="AV608" s="6422">
        <v>2400</v>
      </c>
      <c r="AW608" s="6422"/>
      <c r="AX608" s="4357">
        <f t="shared" si="2498"/>
        <v>600</v>
      </c>
      <c r="AY608" s="4357">
        <f t="shared" si="2499"/>
        <v>400</v>
      </c>
      <c r="AZ608" s="4411">
        <f t="shared" si="2500"/>
        <v>200</v>
      </c>
      <c r="BA608" s="4649">
        <f t="shared" si="2501"/>
        <v>0.66666666666666663</v>
      </c>
      <c r="BB608" s="4922">
        <f t="shared" si="2668"/>
        <v>2134</v>
      </c>
      <c r="BC608" s="4104">
        <f t="shared" si="2502"/>
        <v>266</v>
      </c>
      <c r="BD608" s="1985">
        <f t="shared" si="2503"/>
        <v>0.88916666666666666</v>
      </c>
      <c r="BE608" s="4995">
        <f t="shared" si="2648"/>
        <v>0</v>
      </c>
      <c r="BF608" s="6558">
        <v>2400</v>
      </c>
      <c r="BG608" s="6558"/>
      <c r="BH608" s="3772">
        <f t="shared" si="2680"/>
        <v>600</v>
      </c>
      <c r="BI608" s="3772">
        <f t="shared" si="2505"/>
        <v>534</v>
      </c>
      <c r="BJ608" s="3111">
        <f t="shared" si="2506"/>
        <v>66</v>
      </c>
      <c r="BK608" s="1981">
        <f t="shared" si="2507"/>
        <v>0.89</v>
      </c>
      <c r="BL608" s="3832">
        <f t="shared" si="2603"/>
        <v>1734</v>
      </c>
      <c r="BM608" s="3122">
        <f t="shared" si="2508"/>
        <v>666</v>
      </c>
      <c r="BN608" s="1985">
        <f t="shared" si="2509"/>
        <v>0.72250000000000003</v>
      </c>
      <c r="BO608" s="2778">
        <f t="shared" si="2649"/>
        <v>0</v>
      </c>
      <c r="BP608" s="3494"/>
      <c r="BQ608" s="6739">
        <v>2400</v>
      </c>
      <c r="BR608" s="6739"/>
      <c r="BS608" s="2570">
        <f t="shared" si="2669"/>
        <v>600</v>
      </c>
      <c r="BT608" s="2570">
        <f t="shared" si="2669"/>
        <v>600</v>
      </c>
      <c r="BU608" s="2987">
        <f t="shared" si="2699"/>
        <v>0</v>
      </c>
      <c r="BV608" s="1981">
        <f t="shared" si="2700"/>
        <v>1</v>
      </c>
      <c r="BW608" s="2623">
        <f t="shared" si="2701"/>
        <v>1200</v>
      </c>
      <c r="BX608" s="2551">
        <f t="shared" si="2702"/>
        <v>1200</v>
      </c>
      <c r="BY608" s="1985">
        <f t="shared" si="2703"/>
        <v>0.5</v>
      </c>
      <c r="BZ608" s="3151"/>
      <c r="CA608" s="6651">
        <v>2400</v>
      </c>
      <c r="CB608" s="6651"/>
      <c r="CC608" s="1759">
        <v>600</v>
      </c>
      <c r="CD608" s="1759">
        <v>600</v>
      </c>
      <c r="CE608" s="2359">
        <f t="shared" si="2513"/>
        <v>0</v>
      </c>
      <c r="CF608" s="1985">
        <f t="shared" si="2705"/>
        <v>1</v>
      </c>
      <c r="CG608" s="1984">
        <f t="shared" si="2650"/>
        <v>600</v>
      </c>
      <c r="CH608" s="2387">
        <f t="shared" si="2514"/>
        <v>1800</v>
      </c>
      <c r="CI608" s="1985">
        <f t="shared" si="2651"/>
        <v>0.25</v>
      </c>
      <c r="CM608" s="1729"/>
      <c r="CN608" s="1729"/>
      <c r="CO608" s="1729"/>
      <c r="CP608" s="1729"/>
      <c r="CQ608" s="1729"/>
      <c r="CR608" s="1729"/>
      <c r="CS608" s="1729"/>
      <c r="CT608" s="1729"/>
      <c r="CU608" s="1729"/>
      <c r="CV608" s="1729"/>
      <c r="CW608" s="1729"/>
      <c r="CX608" s="1729"/>
      <c r="CY608" s="5735">
        <v>2400</v>
      </c>
      <c r="CZ608" s="5789"/>
      <c r="DA608" s="4454">
        <v>200</v>
      </c>
      <c r="DB608" s="4454">
        <v>0</v>
      </c>
      <c r="DC608" s="4452">
        <f t="shared" si="2693"/>
        <v>200</v>
      </c>
      <c r="DD608" s="4453">
        <f t="shared" si="2706"/>
        <v>0</v>
      </c>
      <c r="DE608" s="4603">
        <f t="shared" si="2647"/>
        <v>1734</v>
      </c>
      <c r="DF608" s="4170">
        <f t="shared" si="2515"/>
        <v>666</v>
      </c>
      <c r="DG608" s="4171">
        <f t="shared" si="2653"/>
        <v>0.72250000000000003</v>
      </c>
      <c r="DH608" s="5790">
        <v>2400</v>
      </c>
      <c r="DI608" s="5791"/>
      <c r="DJ608" s="4875">
        <v>200</v>
      </c>
      <c r="DK608" s="4875">
        <v>200</v>
      </c>
      <c r="DL608" s="4458">
        <f t="shared" si="2516"/>
        <v>0</v>
      </c>
      <c r="DM608" s="4462">
        <f t="shared" si="2707"/>
        <v>1</v>
      </c>
      <c r="DN608" s="4424">
        <f t="shared" si="2517"/>
        <v>1934</v>
      </c>
      <c r="DO608" s="4170">
        <f t="shared" si="2518"/>
        <v>466</v>
      </c>
      <c r="DP608" s="4171">
        <f t="shared" si="2654"/>
        <v>0.80583333333333329</v>
      </c>
      <c r="DQ608" s="5763">
        <v>2400</v>
      </c>
      <c r="DR608" s="5764"/>
      <c r="DS608" s="4336">
        <v>200</v>
      </c>
      <c r="DT608" s="4336">
        <v>200</v>
      </c>
      <c r="DU608" s="4336">
        <f t="shared" si="2519"/>
        <v>0</v>
      </c>
      <c r="DV608" s="4337">
        <f t="shared" si="2708"/>
        <v>1</v>
      </c>
      <c r="DW608" s="2683">
        <f t="shared" si="2520"/>
        <v>2134</v>
      </c>
      <c r="DX608" s="4170">
        <f t="shared" si="2521"/>
        <v>266</v>
      </c>
      <c r="DY608" s="4171">
        <f t="shared" si="2704"/>
        <v>0.88916666666666666</v>
      </c>
      <c r="DZ608" s="5735">
        <v>2400</v>
      </c>
      <c r="EA608" s="5789"/>
      <c r="EB608" s="1997">
        <v>200</v>
      </c>
      <c r="EC608" s="1997">
        <v>207</v>
      </c>
      <c r="ED608" s="3040">
        <f t="shared" si="2694"/>
        <v>-7</v>
      </c>
      <c r="EE608" s="3196">
        <f t="shared" si="2709"/>
        <v>1.0349999999999999</v>
      </c>
      <c r="EF608" s="3300">
        <f t="shared" si="2522"/>
        <v>1407</v>
      </c>
      <c r="EG608" s="3040">
        <f t="shared" si="2523"/>
        <v>993</v>
      </c>
      <c r="EH608" s="3196">
        <f t="shared" si="2657"/>
        <v>0.58625000000000005</v>
      </c>
      <c r="EI608" s="5790">
        <v>2400</v>
      </c>
      <c r="EJ608" s="5791"/>
      <c r="EK608" s="1997">
        <v>200</v>
      </c>
      <c r="EL608" s="1997">
        <v>193</v>
      </c>
      <c r="EM608" s="3040">
        <f t="shared" si="2524"/>
        <v>7</v>
      </c>
      <c r="EN608" s="3196">
        <f t="shared" si="2710"/>
        <v>0.96499999999999997</v>
      </c>
      <c r="EO608" s="3341">
        <f t="shared" si="2525"/>
        <v>1600</v>
      </c>
      <c r="EP608" s="3040">
        <f t="shared" si="2526"/>
        <v>800</v>
      </c>
      <c r="EQ608" s="3196">
        <f t="shared" si="2658"/>
        <v>0.66666666666666663</v>
      </c>
      <c r="ER608" s="5763">
        <v>2400</v>
      </c>
      <c r="ES608" s="5764"/>
      <c r="ET608" s="4000">
        <v>200</v>
      </c>
      <c r="EU608" s="4000">
        <v>134</v>
      </c>
      <c r="EV608" s="3040">
        <f t="shared" si="2527"/>
        <v>66</v>
      </c>
      <c r="EW608" s="3196">
        <f t="shared" si="2711"/>
        <v>0.67</v>
      </c>
      <c r="EX608" s="3621">
        <f t="shared" si="2528"/>
        <v>1734</v>
      </c>
      <c r="EY608" s="3040">
        <f t="shared" si="2529"/>
        <v>666</v>
      </c>
      <c r="EZ608" s="3196">
        <f t="shared" si="2659"/>
        <v>0.72250000000000003</v>
      </c>
      <c r="FA608" s="6786">
        <v>2400</v>
      </c>
      <c r="FB608" s="6787"/>
      <c r="FC608" s="2559">
        <v>200</v>
      </c>
      <c r="FD608" s="2559">
        <v>200</v>
      </c>
      <c r="FE608" s="1719">
        <f t="shared" si="2712"/>
        <v>0</v>
      </c>
      <c r="FF608" s="1895">
        <f t="shared" si="2713"/>
        <v>1</v>
      </c>
      <c r="FG608" s="2784">
        <f t="shared" si="2530"/>
        <v>800</v>
      </c>
      <c r="FH608" s="1719">
        <f t="shared" si="2531"/>
        <v>1600</v>
      </c>
      <c r="FI608" s="1895">
        <f t="shared" si="2714"/>
        <v>0.33333333333333331</v>
      </c>
      <c r="FJ608" s="6739">
        <v>2400</v>
      </c>
      <c r="FK608" s="6739"/>
      <c r="FL608" s="2614">
        <v>200</v>
      </c>
      <c r="FM608" s="2614">
        <v>200</v>
      </c>
      <c r="FN608" s="1719">
        <f t="shared" si="2532"/>
        <v>0</v>
      </c>
      <c r="FO608" s="1895">
        <f t="shared" si="2715"/>
        <v>1</v>
      </c>
      <c r="FP608" s="2587">
        <f t="shared" si="2533"/>
        <v>1000</v>
      </c>
      <c r="FQ608" s="1719">
        <f t="shared" si="2534"/>
        <v>1400</v>
      </c>
      <c r="FR608" s="1895">
        <f t="shared" si="2716"/>
        <v>0.41666666666666669</v>
      </c>
      <c r="FS608" s="6786">
        <v>2400</v>
      </c>
      <c r="FT608" s="6787"/>
      <c r="FU608" s="2784">
        <v>200</v>
      </c>
      <c r="FV608" s="2784">
        <v>200</v>
      </c>
      <c r="FW608" s="1719">
        <f t="shared" si="2535"/>
        <v>0</v>
      </c>
      <c r="FX608" s="1895">
        <f t="shared" si="2717"/>
        <v>1</v>
      </c>
      <c r="FY608" s="2587">
        <f t="shared" si="2536"/>
        <v>1200</v>
      </c>
      <c r="FZ608" s="1719">
        <f t="shared" si="2537"/>
        <v>1200</v>
      </c>
      <c r="GA608" s="1895">
        <f t="shared" si="2718"/>
        <v>0.5</v>
      </c>
      <c r="GB608" s="3169">
        <f t="shared" si="2538"/>
        <v>8.6250000000000049E-2</v>
      </c>
      <c r="GC608" s="2219">
        <v>0</v>
      </c>
      <c r="GD608" s="1895">
        <v>1</v>
      </c>
      <c r="GE608" s="2105" t="s">
        <v>295</v>
      </c>
      <c r="GF608" s="2105" t="s">
        <v>296</v>
      </c>
      <c r="GG608" s="2105" t="s">
        <v>29</v>
      </c>
      <c r="GH608" s="2105" t="s">
        <v>16</v>
      </c>
      <c r="GI608" s="2105" t="s">
        <v>16</v>
      </c>
      <c r="GJ608" s="2105" t="s">
        <v>16</v>
      </c>
      <c r="GK608" s="2105" t="s">
        <v>19</v>
      </c>
      <c r="GL608" s="2096">
        <v>2</v>
      </c>
      <c r="GM608" s="652" t="s">
        <v>1075</v>
      </c>
      <c r="GN608" s="646" t="s">
        <v>1076</v>
      </c>
      <c r="GO608" s="460">
        <v>2400</v>
      </c>
      <c r="GP608" s="460">
        <v>600</v>
      </c>
      <c r="GQ608" s="2086">
        <v>600</v>
      </c>
      <c r="GR608" s="2086">
        <v>0</v>
      </c>
      <c r="GS608" s="1895">
        <v>1</v>
      </c>
      <c r="GT608" s="2086">
        <v>600</v>
      </c>
      <c r="GU608" s="2086">
        <v>1800</v>
      </c>
      <c r="GV608" s="1895">
        <v>0.25</v>
      </c>
    </row>
    <row r="609" spans="2:204" ht="38.25" x14ac:dyDescent="0.25">
      <c r="B609" s="7145"/>
      <c r="C609" s="7154"/>
      <c r="D609" s="7147"/>
      <c r="E609" s="7156"/>
      <c r="F609" s="7144"/>
      <c r="G609" s="7144"/>
      <c r="H609" s="7144"/>
      <c r="I609" s="7144"/>
      <c r="J609" s="5707"/>
      <c r="K609" s="5707"/>
      <c r="L609" s="5707"/>
      <c r="M609" s="5707"/>
      <c r="N609" s="5698"/>
      <c r="O609" s="5707"/>
      <c r="P609" s="5698"/>
      <c r="Q609" s="5698"/>
      <c r="R609" s="5704"/>
      <c r="S609" s="5698"/>
      <c r="T609" s="5698"/>
      <c r="U609" s="7116"/>
      <c r="V609" s="5698"/>
      <c r="W609" s="5695"/>
      <c r="X609" s="7137"/>
      <c r="Y609" s="2096">
        <v>3</v>
      </c>
      <c r="Z609" s="778" t="s">
        <v>1077</v>
      </c>
      <c r="AA609" s="5619" t="s">
        <v>856</v>
      </c>
      <c r="AB609" s="414">
        <v>12</v>
      </c>
      <c r="AC609" s="460">
        <v>3</v>
      </c>
      <c r="AD609" s="544">
        <f t="shared" si="2719"/>
        <v>0.25</v>
      </c>
      <c r="AE609" s="460">
        <v>3</v>
      </c>
      <c r="AF609" s="544">
        <f t="shared" si="2720"/>
        <v>0.25</v>
      </c>
      <c r="AG609" s="460">
        <v>3</v>
      </c>
      <c r="AH609" s="544">
        <f t="shared" si="2721"/>
        <v>0.25</v>
      </c>
      <c r="AI609" s="460">
        <v>3</v>
      </c>
      <c r="AJ609" s="545">
        <f t="shared" si="2722"/>
        <v>0.25</v>
      </c>
      <c r="AK609" s="946">
        <f t="shared" si="2692"/>
        <v>1</v>
      </c>
      <c r="AL609" s="2322">
        <v>3</v>
      </c>
      <c r="AM609" s="807" t="str">
        <f>'[9]PbRM-01d (1)'!$C$28</f>
        <v>REALIZAR REVISTA MENSUAL VEHICULAR.</v>
      </c>
      <c r="AN609" s="807" t="s">
        <v>1745</v>
      </c>
      <c r="AO609" s="807" t="s">
        <v>1743</v>
      </c>
      <c r="AP609" s="807" t="s">
        <v>1744</v>
      </c>
      <c r="AQ609" s="812">
        <v>100</v>
      </c>
      <c r="AR609" s="807" t="s">
        <v>856</v>
      </c>
      <c r="AS609" s="807" t="s">
        <v>753</v>
      </c>
      <c r="AT609" s="2287"/>
      <c r="AU609" s="811" t="s">
        <v>1704</v>
      </c>
      <c r="AV609" s="6422">
        <v>12</v>
      </c>
      <c r="AW609" s="6422"/>
      <c r="AX609" s="4357">
        <f t="shared" si="2498"/>
        <v>3</v>
      </c>
      <c r="AY609" s="4357">
        <f t="shared" si="2499"/>
        <v>3</v>
      </c>
      <c r="AZ609" s="4411">
        <f t="shared" si="2500"/>
        <v>0</v>
      </c>
      <c r="BA609" s="4649">
        <f t="shared" si="2501"/>
        <v>1</v>
      </c>
      <c r="BB609" s="4922">
        <f t="shared" si="2668"/>
        <v>12</v>
      </c>
      <c r="BC609" s="4104">
        <f t="shared" si="2502"/>
        <v>0</v>
      </c>
      <c r="BD609" s="1985">
        <f t="shared" si="2503"/>
        <v>1</v>
      </c>
      <c r="BE609" s="4995">
        <f t="shared" si="2648"/>
        <v>0</v>
      </c>
      <c r="BF609" s="6558">
        <v>12</v>
      </c>
      <c r="BG609" s="6558"/>
      <c r="BH609" s="3772">
        <f t="shared" si="2680"/>
        <v>3</v>
      </c>
      <c r="BI609" s="3772">
        <f t="shared" si="2505"/>
        <v>3</v>
      </c>
      <c r="BJ609" s="3111">
        <f t="shared" si="2506"/>
        <v>0</v>
      </c>
      <c r="BK609" s="1981">
        <f t="shared" si="2507"/>
        <v>1</v>
      </c>
      <c r="BL609" s="3832">
        <f t="shared" si="2603"/>
        <v>9</v>
      </c>
      <c r="BM609" s="3122">
        <f t="shared" si="2508"/>
        <v>3</v>
      </c>
      <c r="BN609" s="1985">
        <f t="shared" si="2509"/>
        <v>0.75</v>
      </c>
      <c r="BO609" s="2778">
        <f t="shared" si="2649"/>
        <v>0</v>
      </c>
      <c r="BP609" s="3494"/>
      <c r="BQ609" s="6739">
        <v>12</v>
      </c>
      <c r="BR609" s="6739"/>
      <c r="BS609" s="2570">
        <f t="shared" ref="BS609:BT623" si="2723">SUM(FC609+FL609+FU609)</f>
        <v>3</v>
      </c>
      <c r="BT609" s="2570">
        <f t="shared" si="2723"/>
        <v>3</v>
      </c>
      <c r="BU609" s="2987">
        <f t="shared" si="2699"/>
        <v>0</v>
      </c>
      <c r="BV609" s="1981">
        <f t="shared" si="2700"/>
        <v>1</v>
      </c>
      <c r="BW609" s="2623">
        <f t="shared" si="2701"/>
        <v>6</v>
      </c>
      <c r="BX609" s="2551">
        <f t="shared" si="2702"/>
        <v>6</v>
      </c>
      <c r="BY609" s="1985">
        <f t="shared" si="2703"/>
        <v>0.5</v>
      </c>
      <c r="BZ609" s="3151"/>
      <c r="CA609" s="6651">
        <v>12</v>
      </c>
      <c r="CB609" s="6651"/>
      <c r="CC609" s="1759">
        <v>3</v>
      </c>
      <c r="CD609" s="1759">
        <v>3</v>
      </c>
      <c r="CE609" s="2359">
        <f t="shared" si="2513"/>
        <v>0</v>
      </c>
      <c r="CF609" s="1985">
        <f t="shared" si="2705"/>
        <v>1</v>
      </c>
      <c r="CG609" s="1984">
        <f t="shared" si="2650"/>
        <v>3</v>
      </c>
      <c r="CH609" s="2387">
        <f t="shared" si="2514"/>
        <v>9</v>
      </c>
      <c r="CI609" s="1985">
        <f t="shared" si="2651"/>
        <v>0.25</v>
      </c>
      <c r="CM609" s="1729"/>
      <c r="CN609" s="1729"/>
      <c r="CO609" s="1729"/>
      <c r="CP609" s="1729"/>
      <c r="CQ609" s="1729"/>
      <c r="CR609" s="1729"/>
      <c r="CS609" s="1729"/>
      <c r="CT609" s="1729"/>
      <c r="CU609" s="1729"/>
      <c r="CV609" s="1729"/>
      <c r="CW609" s="1729"/>
      <c r="CX609" s="1729"/>
      <c r="CY609" s="5735">
        <v>12</v>
      </c>
      <c r="CZ609" s="5789"/>
      <c r="DA609" s="4454">
        <v>1</v>
      </c>
      <c r="DB609" s="4454">
        <v>1</v>
      </c>
      <c r="DC609" s="4452">
        <f t="shared" si="2693"/>
        <v>0</v>
      </c>
      <c r="DD609" s="4453">
        <f t="shared" si="2706"/>
        <v>1</v>
      </c>
      <c r="DE609" s="4603">
        <f t="shared" si="2647"/>
        <v>10</v>
      </c>
      <c r="DF609" s="4170">
        <f t="shared" si="2515"/>
        <v>2</v>
      </c>
      <c r="DG609" s="4171">
        <f t="shared" si="2653"/>
        <v>0.83333333333333337</v>
      </c>
      <c r="DH609" s="5790">
        <v>12</v>
      </c>
      <c r="DI609" s="5791"/>
      <c r="DJ609" s="4875">
        <v>1</v>
      </c>
      <c r="DK609" s="4875">
        <v>1</v>
      </c>
      <c r="DL609" s="4458">
        <f t="shared" si="2516"/>
        <v>0</v>
      </c>
      <c r="DM609" s="4462">
        <f t="shared" si="2707"/>
        <v>1</v>
      </c>
      <c r="DN609" s="4424">
        <f t="shared" si="2517"/>
        <v>11</v>
      </c>
      <c r="DO609" s="4170">
        <f t="shared" si="2518"/>
        <v>1</v>
      </c>
      <c r="DP609" s="4171">
        <f t="shared" si="2654"/>
        <v>0.91666666666666663</v>
      </c>
      <c r="DQ609" s="5763">
        <v>12</v>
      </c>
      <c r="DR609" s="5764"/>
      <c r="DS609" s="4336">
        <v>1</v>
      </c>
      <c r="DT609" s="4336">
        <v>1</v>
      </c>
      <c r="DU609" s="4336">
        <f t="shared" si="2519"/>
        <v>0</v>
      </c>
      <c r="DV609" s="4337">
        <f t="shared" si="2708"/>
        <v>1</v>
      </c>
      <c r="DW609" s="2683">
        <f t="shared" si="2520"/>
        <v>12</v>
      </c>
      <c r="DX609" s="4170">
        <f t="shared" si="2521"/>
        <v>0</v>
      </c>
      <c r="DY609" s="4171">
        <f t="shared" si="2704"/>
        <v>1</v>
      </c>
      <c r="DZ609" s="5735">
        <v>12</v>
      </c>
      <c r="EA609" s="5789"/>
      <c r="EB609" s="1997">
        <v>1</v>
      </c>
      <c r="EC609" s="1997">
        <v>1</v>
      </c>
      <c r="ED609" s="3040">
        <f t="shared" si="2694"/>
        <v>0</v>
      </c>
      <c r="EE609" s="3196">
        <f t="shared" si="2709"/>
        <v>1</v>
      </c>
      <c r="EF609" s="3300">
        <f t="shared" si="2522"/>
        <v>7</v>
      </c>
      <c r="EG609" s="3040">
        <f t="shared" si="2523"/>
        <v>5</v>
      </c>
      <c r="EH609" s="3196">
        <f t="shared" si="2657"/>
        <v>0.58333333333333337</v>
      </c>
      <c r="EI609" s="5790">
        <v>12</v>
      </c>
      <c r="EJ609" s="5791"/>
      <c r="EK609" s="1997">
        <v>1</v>
      </c>
      <c r="EL609" s="1997">
        <v>1</v>
      </c>
      <c r="EM609" s="3040">
        <f t="shared" si="2524"/>
        <v>0</v>
      </c>
      <c r="EN609" s="3196">
        <f t="shared" si="2710"/>
        <v>1</v>
      </c>
      <c r="EO609" s="3341">
        <f t="shared" si="2525"/>
        <v>8</v>
      </c>
      <c r="EP609" s="3040">
        <f t="shared" si="2526"/>
        <v>4</v>
      </c>
      <c r="EQ609" s="3196">
        <f t="shared" si="2658"/>
        <v>0.66666666666666663</v>
      </c>
      <c r="ER609" s="5763">
        <v>12</v>
      </c>
      <c r="ES609" s="5764"/>
      <c r="ET609" s="4000">
        <v>1</v>
      </c>
      <c r="EU609" s="4000">
        <v>1</v>
      </c>
      <c r="EV609" s="3040">
        <f t="shared" si="2527"/>
        <v>0</v>
      </c>
      <c r="EW609" s="3196">
        <f t="shared" si="2711"/>
        <v>1</v>
      </c>
      <c r="EX609" s="3621">
        <f t="shared" si="2528"/>
        <v>9</v>
      </c>
      <c r="EY609" s="3040">
        <f t="shared" si="2529"/>
        <v>3</v>
      </c>
      <c r="EZ609" s="3196">
        <f t="shared" si="2659"/>
        <v>0.75</v>
      </c>
      <c r="FA609" s="6786">
        <v>12</v>
      </c>
      <c r="FB609" s="6787"/>
      <c r="FC609" s="2559">
        <v>1</v>
      </c>
      <c r="FD609" s="2559">
        <v>0</v>
      </c>
      <c r="FE609" s="1719">
        <f t="shared" si="2712"/>
        <v>1</v>
      </c>
      <c r="FF609" s="1895">
        <f t="shared" si="2713"/>
        <v>0</v>
      </c>
      <c r="FG609" s="2784">
        <f t="shared" si="2530"/>
        <v>3</v>
      </c>
      <c r="FH609" s="1719">
        <f t="shared" si="2531"/>
        <v>9</v>
      </c>
      <c r="FI609" s="1895">
        <f t="shared" si="2714"/>
        <v>0.25</v>
      </c>
      <c r="FJ609" s="6739">
        <v>12</v>
      </c>
      <c r="FK609" s="6739"/>
      <c r="FL609" s="2614">
        <v>1</v>
      </c>
      <c r="FM609" s="2614">
        <v>1</v>
      </c>
      <c r="FN609" s="1719">
        <f t="shared" si="2532"/>
        <v>0</v>
      </c>
      <c r="FO609" s="1895">
        <f t="shared" si="2715"/>
        <v>1</v>
      </c>
      <c r="FP609" s="2587">
        <f t="shared" si="2533"/>
        <v>4</v>
      </c>
      <c r="FQ609" s="1719">
        <f t="shared" si="2534"/>
        <v>8</v>
      </c>
      <c r="FR609" s="1895">
        <f t="shared" si="2716"/>
        <v>0.33333333333333331</v>
      </c>
      <c r="FS609" s="6786">
        <v>12</v>
      </c>
      <c r="FT609" s="6787"/>
      <c r="FU609" s="2784">
        <v>1</v>
      </c>
      <c r="FV609" s="2784">
        <v>2</v>
      </c>
      <c r="FW609" s="1719">
        <f t="shared" si="2535"/>
        <v>-1</v>
      </c>
      <c r="FX609" s="1895">
        <f t="shared" si="2717"/>
        <v>2</v>
      </c>
      <c r="FY609" s="2587">
        <f t="shared" si="2536"/>
        <v>6</v>
      </c>
      <c r="FZ609" s="1719">
        <f t="shared" si="2537"/>
        <v>6</v>
      </c>
      <c r="GA609" s="1895">
        <f t="shared" si="2718"/>
        <v>0.5</v>
      </c>
      <c r="GB609" s="3169">
        <f t="shared" si="2538"/>
        <v>8.333333333333337E-2</v>
      </c>
      <c r="GC609" s="2219">
        <v>0</v>
      </c>
      <c r="GD609" s="1895">
        <v>1</v>
      </c>
      <c r="GE609" s="2105" t="s">
        <v>295</v>
      </c>
      <c r="GF609" s="2105" t="s">
        <v>296</v>
      </c>
      <c r="GG609" s="2105" t="s">
        <v>29</v>
      </c>
      <c r="GH609" s="2105" t="s">
        <v>16</v>
      </c>
      <c r="GI609" s="2105" t="s">
        <v>16</v>
      </c>
      <c r="GJ609" s="2105" t="s">
        <v>16</v>
      </c>
      <c r="GK609" s="2105" t="s">
        <v>19</v>
      </c>
      <c r="GL609" s="2096">
        <v>3</v>
      </c>
      <c r="GM609" s="652" t="s">
        <v>1077</v>
      </c>
      <c r="GN609" s="647" t="s">
        <v>856</v>
      </c>
      <c r="GO609" s="460">
        <v>12</v>
      </c>
      <c r="GP609" s="460">
        <v>3</v>
      </c>
      <c r="GQ609" s="2086">
        <v>3</v>
      </c>
      <c r="GR609" s="2086">
        <v>0</v>
      </c>
      <c r="GS609" s="1895">
        <v>1</v>
      </c>
      <c r="GT609" s="2086">
        <v>3</v>
      </c>
      <c r="GU609" s="2086">
        <v>9</v>
      </c>
      <c r="GV609" s="1895">
        <v>0.25</v>
      </c>
    </row>
    <row r="610" spans="2:204" ht="38.25" customHeight="1" x14ac:dyDescent="0.25">
      <c r="B610" s="7145"/>
      <c r="C610" s="7154"/>
      <c r="D610" s="7147"/>
      <c r="E610" s="7156"/>
      <c r="F610" s="7144"/>
      <c r="G610" s="7144"/>
      <c r="H610" s="7144"/>
      <c r="I610" s="7144"/>
      <c r="J610" s="5707"/>
      <c r="K610" s="5707"/>
      <c r="L610" s="5707"/>
      <c r="M610" s="5707"/>
      <c r="N610" s="5698"/>
      <c r="O610" s="5707"/>
      <c r="P610" s="5698"/>
      <c r="Q610" s="5698"/>
      <c r="R610" s="5704"/>
      <c r="S610" s="5698"/>
      <c r="T610" s="5698"/>
      <c r="U610" s="7116"/>
      <c r="V610" s="5698"/>
      <c r="W610" s="5695"/>
      <c r="X610" s="7137"/>
      <c r="Y610" s="2096">
        <v>4</v>
      </c>
      <c r="Z610" s="778" t="s">
        <v>1078</v>
      </c>
      <c r="AA610" s="5619" t="s">
        <v>1033</v>
      </c>
      <c r="AB610" s="414">
        <v>200</v>
      </c>
      <c r="AC610" s="460">
        <v>100</v>
      </c>
      <c r="AD610" s="544">
        <f t="shared" si="2719"/>
        <v>0.5</v>
      </c>
      <c r="AE610" s="460">
        <v>0</v>
      </c>
      <c r="AF610" s="544">
        <f t="shared" si="2720"/>
        <v>0</v>
      </c>
      <c r="AG610" s="460">
        <v>100</v>
      </c>
      <c r="AH610" s="544">
        <f t="shared" si="2721"/>
        <v>0.5</v>
      </c>
      <c r="AI610" s="460">
        <v>0</v>
      </c>
      <c r="AJ610" s="545">
        <f t="shared" si="2722"/>
        <v>0</v>
      </c>
      <c r="AK610" s="946">
        <f t="shared" si="2692"/>
        <v>1</v>
      </c>
      <c r="AL610" s="2322">
        <v>4</v>
      </c>
      <c r="AM610" s="807" t="str">
        <f>'[9]PbRM-01d (1)'!$C$29</f>
        <v>CAPACITAR A LOS ELEMENTOS DE SEGURIDAD PÚBLICA EN TACTICAS DE ARME Y  DESARME DE ARMAMENTO.</v>
      </c>
      <c r="AN610" s="807" t="s">
        <v>1747</v>
      </c>
      <c r="AO610" s="807" t="s">
        <v>1746</v>
      </c>
      <c r="AP610" s="807" t="s">
        <v>1748</v>
      </c>
      <c r="AQ610" s="812">
        <v>100</v>
      </c>
      <c r="AR610" s="807" t="s">
        <v>1033</v>
      </c>
      <c r="AS610" s="1018" t="s">
        <v>1579</v>
      </c>
      <c r="AT610" s="2287"/>
      <c r="AU610" s="811" t="s">
        <v>1704</v>
      </c>
      <c r="AV610" s="6422">
        <v>200</v>
      </c>
      <c r="AW610" s="6422"/>
      <c r="AX610" s="4357">
        <f t="shared" si="2498"/>
        <v>0</v>
      </c>
      <c r="AY610" s="4357">
        <f t="shared" si="2499"/>
        <v>0</v>
      </c>
      <c r="AZ610" s="4411">
        <f t="shared" si="2500"/>
        <v>0</v>
      </c>
      <c r="BA610" s="4649" t="e">
        <f t="shared" si="2501"/>
        <v>#DIV/0!</v>
      </c>
      <c r="BB610" s="4922">
        <f t="shared" si="2668"/>
        <v>227</v>
      </c>
      <c r="BC610" s="4104">
        <f t="shared" si="2502"/>
        <v>-27</v>
      </c>
      <c r="BD610" s="1985">
        <f t="shared" si="2503"/>
        <v>1.135</v>
      </c>
      <c r="BE610" s="4995">
        <f t="shared" si="2648"/>
        <v>0</v>
      </c>
      <c r="BF610" s="6558">
        <v>200</v>
      </c>
      <c r="BG610" s="6558"/>
      <c r="BH610" s="3772">
        <f t="shared" si="2680"/>
        <v>100</v>
      </c>
      <c r="BI610" s="3772">
        <f t="shared" si="2505"/>
        <v>227</v>
      </c>
      <c r="BJ610" s="3111">
        <f t="shared" si="2506"/>
        <v>-127</v>
      </c>
      <c r="BK610" s="1981">
        <f t="shared" si="2507"/>
        <v>2.27</v>
      </c>
      <c r="BL610" s="3832">
        <f t="shared" si="2603"/>
        <v>227</v>
      </c>
      <c r="BM610" s="3122">
        <f t="shared" si="2508"/>
        <v>-27</v>
      </c>
      <c r="BN610" s="1985">
        <f t="shared" si="2509"/>
        <v>1.135</v>
      </c>
      <c r="BO610" s="2778">
        <f t="shared" si="2649"/>
        <v>0</v>
      </c>
      <c r="BP610" s="3494"/>
      <c r="BQ610" s="6739">
        <v>200</v>
      </c>
      <c r="BR610" s="6739"/>
      <c r="BS610" s="2570">
        <f t="shared" si="2723"/>
        <v>0</v>
      </c>
      <c r="BT610" s="2570">
        <f t="shared" si="2723"/>
        <v>0</v>
      </c>
      <c r="BU610" s="2987">
        <f t="shared" si="2699"/>
        <v>0</v>
      </c>
      <c r="BV610" s="1981" t="e">
        <f t="shared" si="2700"/>
        <v>#DIV/0!</v>
      </c>
      <c r="BW610" s="2623">
        <f t="shared" si="2701"/>
        <v>0</v>
      </c>
      <c r="BX610" s="2551">
        <f t="shared" si="2702"/>
        <v>200</v>
      </c>
      <c r="BY610" s="1985">
        <f t="shared" si="2703"/>
        <v>0</v>
      </c>
      <c r="BZ610" s="3151"/>
      <c r="CA610" s="6651">
        <v>200</v>
      </c>
      <c r="CB610" s="6651"/>
      <c r="CC610" s="1759">
        <v>100</v>
      </c>
      <c r="CD610" s="1759">
        <v>0</v>
      </c>
      <c r="CE610" s="2359">
        <f t="shared" si="2513"/>
        <v>100</v>
      </c>
      <c r="CF610" s="1985">
        <f t="shared" si="2705"/>
        <v>0</v>
      </c>
      <c r="CG610" s="1984">
        <f t="shared" si="2650"/>
        <v>0</v>
      </c>
      <c r="CH610" s="2387">
        <f t="shared" si="2514"/>
        <v>200</v>
      </c>
      <c r="CI610" s="1985">
        <f t="shared" si="2651"/>
        <v>0</v>
      </c>
      <c r="CM610" s="1729"/>
      <c r="CN610" s="1729"/>
      <c r="CO610" s="1729"/>
      <c r="CP610" s="1729"/>
      <c r="CQ610" s="1729"/>
      <c r="CR610" s="1729"/>
      <c r="CS610" s="1729"/>
      <c r="CT610" s="1729"/>
      <c r="CU610" s="1729"/>
      <c r="CV610" s="1729"/>
      <c r="CW610" s="1729"/>
      <c r="CX610" s="1729"/>
      <c r="CY610" s="5735">
        <v>200</v>
      </c>
      <c r="CZ610" s="5789"/>
      <c r="DA610" s="4454">
        <v>0</v>
      </c>
      <c r="DB610" s="4454">
        <v>0</v>
      </c>
      <c r="DC610" s="4452">
        <f t="shared" si="2693"/>
        <v>0</v>
      </c>
      <c r="DD610" s="4453" t="e">
        <f t="shared" si="2706"/>
        <v>#DIV/0!</v>
      </c>
      <c r="DE610" s="4603">
        <f t="shared" si="2647"/>
        <v>227</v>
      </c>
      <c r="DF610" s="4170">
        <f t="shared" si="2515"/>
        <v>-27</v>
      </c>
      <c r="DG610" s="4171">
        <f t="shared" si="2653"/>
        <v>1.135</v>
      </c>
      <c r="DH610" s="5790">
        <v>200</v>
      </c>
      <c r="DI610" s="5791"/>
      <c r="DJ610" s="4875">
        <v>0</v>
      </c>
      <c r="DK610" s="4875">
        <v>0</v>
      </c>
      <c r="DL610" s="4458">
        <f t="shared" si="2516"/>
        <v>0</v>
      </c>
      <c r="DM610" s="4462" t="e">
        <f t="shared" si="2707"/>
        <v>#DIV/0!</v>
      </c>
      <c r="DN610" s="4424">
        <f t="shared" si="2517"/>
        <v>227</v>
      </c>
      <c r="DO610" s="4170">
        <f t="shared" si="2518"/>
        <v>-27</v>
      </c>
      <c r="DP610" s="4171">
        <f t="shared" si="2654"/>
        <v>1.135</v>
      </c>
      <c r="DQ610" s="5763">
        <v>200</v>
      </c>
      <c r="DR610" s="5764"/>
      <c r="DS610" s="4336">
        <v>0</v>
      </c>
      <c r="DT610" s="4336">
        <v>0</v>
      </c>
      <c r="DU610" s="4336">
        <f t="shared" si="2519"/>
        <v>0</v>
      </c>
      <c r="DV610" s="4337" t="e">
        <f t="shared" si="2708"/>
        <v>#DIV/0!</v>
      </c>
      <c r="DW610" s="2683">
        <f t="shared" si="2520"/>
        <v>227</v>
      </c>
      <c r="DX610" s="4170">
        <f t="shared" si="2521"/>
        <v>-27</v>
      </c>
      <c r="DY610" s="4171">
        <f t="shared" si="2704"/>
        <v>1.135</v>
      </c>
      <c r="DZ610" s="5735">
        <v>200</v>
      </c>
      <c r="EA610" s="5789"/>
      <c r="EB610" s="1997">
        <v>33</v>
      </c>
      <c r="EC610" s="1997">
        <v>227</v>
      </c>
      <c r="ED610" s="3040">
        <f t="shared" si="2694"/>
        <v>-194</v>
      </c>
      <c r="EE610" s="3196">
        <f t="shared" si="2709"/>
        <v>6.8787878787878789</v>
      </c>
      <c r="EF610" s="3300">
        <f t="shared" si="2522"/>
        <v>227</v>
      </c>
      <c r="EG610" s="3040">
        <f t="shared" si="2523"/>
        <v>-27</v>
      </c>
      <c r="EH610" s="3196">
        <f t="shared" si="2657"/>
        <v>1.135</v>
      </c>
      <c r="EI610" s="5790">
        <v>200</v>
      </c>
      <c r="EJ610" s="5791"/>
      <c r="EK610" s="1997">
        <v>33</v>
      </c>
      <c r="EL610" s="1997">
        <v>0</v>
      </c>
      <c r="EM610" s="3040">
        <f t="shared" si="2524"/>
        <v>33</v>
      </c>
      <c r="EN610" s="3196">
        <f t="shared" si="2710"/>
        <v>0</v>
      </c>
      <c r="EO610" s="3341">
        <f t="shared" si="2525"/>
        <v>227</v>
      </c>
      <c r="EP610" s="3040">
        <f t="shared" si="2526"/>
        <v>-27</v>
      </c>
      <c r="EQ610" s="3196">
        <f t="shared" si="2658"/>
        <v>1.135</v>
      </c>
      <c r="ER610" s="5763">
        <v>200</v>
      </c>
      <c r="ES610" s="5764"/>
      <c r="ET610" s="4000">
        <v>34</v>
      </c>
      <c r="EU610" s="4000">
        <v>0</v>
      </c>
      <c r="EV610" s="3040">
        <f t="shared" si="2527"/>
        <v>34</v>
      </c>
      <c r="EW610" s="3196">
        <f t="shared" si="2711"/>
        <v>0</v>
      </c>
      <c r="EX610" s="3621">
        <f t="shared" si="2528"/>
        <v>227</v>
      </c>
      <c r="EY610" s="3040">
        <f t="shared" si="2529"/>
        <v>-27</v>
      </c>
      <c r="EZ610" s="3196">
        <f t="shared" si="2659"/>
        <v>1.135</v>
      </c>
      <c r="FA610" s="6786">
        <v>200</v>
      </c>
      <c r="FB610" s="6787"/>
      <c r="FC610" s="2559">
        <v>0</v>
      </c>
      <c r="FD610" s="2559">
        <v>0</v>
      </c>
      <c r="FE610" s="1719">
        <f t="shared" si="2712"/>
        <v>0</v>
      </c>
      <c r="FF610" s="1895" t="e">
        <f t="shared" si="2713"/>
        <v>#DIV/0!</v>
      </c>
      <c r="FG610" s="2784">
        <f t="shared" si="2530"/>
        <v>0</v>
      </c>
      <c r="FH610" s="1719">
        <f t="shared" si="2531"/>
        <v>200</v>
      </c>
      <c r="FI610" s="1895">
        <f t="shared" si="2714"/>
        <v>0</v>
      </c>
      <c r="FJ610" s="6739">
        <v>200</v>
      </c>
      <c r="FK610" s="6739"/>
      <c r="FL610" s="2614">
        <v>0</v>
      </c>
      <c r="FM610" s="2614">
        <v>0</v>
      </c>
      <c r="FN610" s="1719">
        <f t="shared" si="2532"/>
        <v>0</v>
      </c>
      <c r="FO610" s="1895" t="e">
        <f t="shared" si="2715"/>
        <v>#DIV/0!</v>
      </c>
      <c r="FP610" s="2587">
        <f t="shared" si="2533"/>
        <v>0</v>
      </c>
      <c r="FQ610" s="1719">
        <f t="shared" si="2534"/>
        <v>200</v>
      </c>
      <c r="FR610" s="1895">
        <f t="shared" si="2716"/>
        <v>0</v>
      </c>
      <c r="FS610" s="6786">
        <v>200</v>
      </c>
      <c r="FT610" s="6787"/>
      <c r="FU610" s="2784">
        <v>0</v>
      </c>
      <c r="FV610" s="2784">
        <v>0</v>
      </c>
      <c r="FW610" s="1719">
        <f t="shared" si="2535"/>
        <v>0</v>
      </c>
      <c r="FX610" s="1895" t="e">
        <f t="shared" si="2717"/>
        <v>#DIV/0!</v>
      </c>
      <c r="FY610" s="2587">
        <f t="shared" si="2536"/>
        <v>0</v>
      </c>
      <c r="FZ610" s="1719">
        <f t="shared" si="2537"/>
        <v>200</v>
      </c>
      <c r="GA610" s="1895">
        <f t="shared" si="2718"/>
        <v>0</v>
      </c>
      <c r="GB610" s="3169">
        <f t="shared" si="2538"/>
        <v>1.135</v>
      </c>
      <c r="GC610" s="2219">
        <v>0</v>
      </c>
      <c r="GD610" s="1895">
        <v>1</v>
      </c>
      <c r="GE610" s="2105" t="s">
        <v>295</v>
      </c>
      <c r="GF610" s="2105" t="s">
        <v>296</v>
      </c>
      <c r="GG610" s="2105" t="s">
        <v>29</v>
      </c>
      <c r="GH610" s="2105" t="s">
        <v>16</v>
      </c>
      <c r="GI610" s="2105" t="s">
        <v>16</v>
      </c>
      <c r="GJ610" s="2105" t="s">
        <v>16</v>
      </c>
      <c r="GK610" s="2105" t="s">
        <v>19</v>
      </c>
      <c r="GL610" s="2096">
        <v>4</v>
      </c>
      <c r="GM610" s="652" t="s">
        <v>1078</v>
      </c>
      <c r="GN610" s="647" t="s">
        <v>1033</v>
      </c>
      <c r="GO610" s="460">
        <v>200</v>
      </c>
      <c r="GP610" s="460">
        <v>100</v>
      </c>
      <c r="GQ610" s="2086">
        <v>0</v>
      </c>
      <c r="GR610" s="2086">
        <v>100</v>
      </c>
      <c r="GS610" s="1895">
        <v>0</v>
      </c>
      <c r="GT610" s="2086">
        <v>0</v>
      </c>
      <c r="GU610" s="2086">
        <v>200</v>
      </c>
      <c r="GV610" s="1895">
        <v>0</v>
      </c>
    </row>
    <row r="611" spans="2:204" ht="63.75" x14ac:dyDescent="0.25">
      <c r="B611" s="7145"/>
      <c r="C611" s="7154"/>
      <c r="D611" s="7147"/>
      <c r="E611" s="7156"/>
      <c r="F611" s="7144"/>
      <c r="G611" s="7144"/>
      <c r="H611" s="7144"/>
      <c r="I611" s="7144"/>
      <c r="J611" s="5707"/>
      <c r="K611" s="5707"/>
      <c r="L611" s="5707"/>
      <c r="M611" s="5707"/>
      <c r="N611" s="5698"/>
      <c r="O611" s="5707"/>
      <c r="P611" s="5698"/>
      <c r="Q611" s="5698"/>
      <c r="R611" s="5704"/>
      <c r="S611" s="5698"/>
      <c r="T611" s="5698"/>
      <c r="U611" s="7116"/>
      <c r="V611" s="5698"/>
      <c r="W611" s="5695"/>
      <c r="X611" s="7137"/>
      <c r="Y611" s="2096">
        <v>5</v>
      </c>
      <c r="Z611" s="510" t="s">
        <v>1079</v>
      </c>
      <c r="AA611" s="5619" t="s">
        <v>1033</v>
      </c>
      <c r="AB611" s="414">
        <v>200</v>
      </c>
      <c r="AC611" s="460">
        <v>0</v>
      </c>
      <c r="AD611" s="544">
        <f t="shared" si="2719"/>
        <v>0</v>
      </c>
      <c r="AE611" s="460">
        <v>100</v>
      </c>
      <c r="AF611" s="544">
        <f t="shared" si="2720"/>
        <v>0.5</v>
      </c>
      <c r="AG611" s="460">
        <v>100</v>
      </c>
      <c r="AH611" s="544">
        <f t="shared" si="2721"/>
        <v>0.5</v>
      </c>
      <c r="AI611" s="460">
        <v>0</v>
      </c>
      <c r="AJ611" s="545">
        <f t="shared" si="2722"/>
        <v>0</v>
      </c>
      <c r="AK611" s="946">
        <f t="shared" si="2692"/>
        <v>1</v>
      </c>
      <c r="AL611" s="2322">
        <v>5</v>
      </c>
      <c r="AM611" s="807" t="str">
        <f>'[9]PbRM-01d (1)'!$C$30</f>
        <v>CAPACITAR A LOS ELEMENTOS DE SEGURIDAD PÚBLICA EN ACONDICIONAMIENTO  FÍSICO.</v>
      </c>
      <c r="AN611" s="807" t="s">
        <v>1750</v>
      </c>
      <c r="AO611" s="807" t="s">
        <v>1749</v>
      </c>
      <c r="AP611" s="807" t="s">
        <v>1751</v>
      </c>
      <c r="AQ611" s="812">
        <v>100</v>
      </c>
      <c r="AR611" s="807" t="s">
        <v>1033</v>
      </c>
      <c r="AS611" s="1018" t="s">
        <v>1579</v>
      </c>
      <c r="AT611" s="2287"/>
      <c r="AU611" s="811" t="s">
        <v>1704</v>
      </c>
      <c r="AV611" s="6422">
        <v>200</v>
      </c>
      <c r="AW611" s="6422"/>
      <c r="AX611" s="4357">
        <f t="shared" si="2498"/>
        <v>0</v>
      </c>
      <c r="AY611" s="4357">
        <f t="shared" si="2499"/>
        <v>0</v>
      </c>
      <c r="AZ611" s="4411">
        <f t="shared" si="2500"/>
        <v>0</v>
      </c>
      <c r="BA611" s="4649" t="e">
        <f t="shared" si="2501"/>
        <v>#DIV/0!</v>
      </c>
      <c r="BB611" s="4922">
        <f t="shared" si="2668"/>
        <v>80</v>
      </c>
      <c r="BC611" s="4104">
        <f t="shared" si="2502"/>
        <v>120</v>
      </c>
      <c r="BD611" s="1985">
        <f t="shared" si="2503"/>
        <v>0.4</v>
      </c>
      <c r="BE611" s="4995">
        <f t="shared" si="2648"/>
        <v>0</v>
      </c>
      <c r="BF611" s="6558">
        <v>200</v>
      </c>
      <c r="BG611" s="6558"/>
      <c r="BH611" s="3772">
        <f t="shared" si="2680"/>
        <v>100</v>
      </c>
      <c r="BI611" s="3772">
        <f t="shared" si="2505"/>
        <v>0</v>
      </c>
      <c r="BJ611" s="3111">
        <f t="shared" si="2506"/>
        <v>100</v>
      </c>
      <c r="BK611" s="1981">
        <f t="shared" si="2507"/>
        <v>0</v>
      </c>
      <c r="BL611" s="3832">
        <f t="shared" si="2603"/>
        <v>80</v>
      </c>
      <c r="BM611" s="3122">
        <f t="shared" si="2508"/>
        <v>120</v>
      </c>
      <c r="BN611" s="1985">
        <f t="shared" si="2509"/>
        <v>0.4</v>
      </c>
      <c r="BO611" s="2778">
        <f t="shared" si="2649"/>
        <v>0</v>
      </c>
      <c r="BP611" s="3494"/>
      <c r="BQ611" s="6739">
        <v>200</v>
      </c>
      <c r="BR611" s="6739"/>
      <c r="BS611" s="2570">
        <f t="shared" si="2723"/>
        <v>100</v>
      </c>
      <c r="BT611" s="2570">
        <f t="shared" si="2723"/>
        <v>80</v>
      </c>
      <c r="BU611" s="2987">
        <f t="shared" si="2699"/>
        <v>20</v>
      </c>
      <c r="BV611" s="1981">
        <f t="shared" si="2700"/>
        <v>0.8</v>
      </c>
      <c r="BW611" s="2623">
        <f t="shared" si="2701"/>
        <v>80</v>
      </c>
      <c r="BX611" s="2551">
        <f t="shared" si="2702"/>
        <v>120</v>
      </c>
      <c r="BY611" s="1985">
        <f t="shared" si="2703"/>
        <v>0.4</v>
      </c>
      <c r="BZ611" s="3151"/>
      <c r="CA611" s="6651">
        <v>200</v>
      </c>
      <c r="CB611" s="6651"/>
      <c r="CC611" s="1759">
        <v>0</v>
      </c>
      <c r="CD611" s="1759">
        <v>0</v>
      </c>
      <c r="CE611" s="2359">
        <f t="shared" si="2513"/>
        <v>0</v>
      </c>
      <c r="CF611" s="1985">
        <v>0</v>
      </c>
      <c r="CG611" s="1984">
        <f t="shared" si="2650"/>
        <v>0</v>
      </c>
      <c r="CH611" s="2387">
        <f t="shared" si="2514"/>
        <v>200</v>
      </c>
      <c r="CI611" s="1985">
        <f t="shared" si="2651"/>
        <v>0</v>
      </c>
      <c r="CM611" s="1729"/>
      <c r="CN611" s="1729"/>
      <c r="CO611" s="1729"/>
      <c r="CP611" s="1729"/>
      <c r="CQ611" s="1729"/>
      <c r="CR611" s="1729"/>
      <c r="CS611" s="1729"/>
      <c r="CT611" s="1729"/>
      <c r="CU611" s="1729"/>
      <c r="CV611" s="1729"/>
      <c r="CW611" s="1729"/>
      <c r="CX611" s="1729"/>
      <c r="CY611" s="5735">
        <v>200</v>
      </c>
      <c r="CZ611" s="5789"/>
      <c r="DA611" s="4454">
        <v>0</v>
      </c>
      <c r="DB611" s="4454">
        <v>0</v>
      </c>
      <c r="DC611" s="4452">
        <f t="shared" si="2693"/>
        <v>0</v>
      </c>
      <c r="DD611" s="4453">
        <v>0</v>
      </c>
      <c r="DE611" s="4603">
        <f t="shared" si="2647"/>
        <v>80</v>
      </c>
      <c r="DF611" s="4170">
        <f t="shared" si="2515"/>
        <v>120</v>
      </c>
      <c r="DG611" s="4171">
        <f t="shared" si="2653"/>
        <v>0.4</v>
      </c>
      <c r="DH611" s="5790">
        <v>200</v>
      </c>
      <c r="DI611" s="5791"/>
      <c r="DJ611" s="4875">
        <v>0</v>
      </c>
      <c r="DK611" s="4875">
        <v>0</v>
      </c>
      <c r="DL611" s="4458">
        <f t="shared" si="2516"/>
        <v>0</v>
      </c>
      <c r="DM611" s="4462">
        <v>0</v>
      </c>
      <c r="DN611" s="4424">
        <f t="shared" si="2517"/>
        <v>80</v>
      </c>
      <c r="DO611" s="4170">
        <f t="shared" si="2518"/>
        <v>120</v>
      </c>
      <c r="DP611" s="4171">
        <f t="shared" si="2654"/>
        <v>0.4</v>
      </c>
      <c r="DQ611" s="5763">
        <v>200</v>
      </c>
      <c r="DR611" s="5764"/>
      <c r="DS611" s="4336">
        <v>0</v>
      </c>
      <c r="DT611" s="4336">
        <v>0</v>
      </c>
      <c r="DU611" s="4336">
        <f t="shared" si="2519"/>
        <v>0</v>
      </c>
      <c r="DV611" s="4337">
        <v>0</v>
      </c>
      <c r="DW611" s="2683">
        <f t="shared" si="2520"/>
        <v>80</v>
      </c>
      <c r="DX611" s="4170">
        <f t="shared" si="2521"/>
        <v>120</v>
      </c>
      <c r="DY611" s="4171">
        <f t="shared" si="2704"/>
        <v>0.4</v>
      </c>
      <c r="DZ611" s="5735">
        <v>200</v>
      </c>
      <c r="EA611" s="5789"/>
      <c r="EB611" s="1997">
        <v>33</v>
      </c>
      <c r="EC611" s="1997">
        <v>0</v>
      </c>
      <c r="ED611" s="3040">
        <f t="shared" si="2694"/>
        <v>33</v>
      </c>
      <c r="EE611" s="3196">
        <v>0</v>
      </c>
      <c r="EF611" s="3300">
        <f t="shared" si="2522"/>
        <v>80</v>
      </c>
      <c r="EG611" s="3040">
        <f t="shared" si="2523"/>
        <v>120</v>
      </c>
      <c r="EH611" s="3196">
        <f t="shared" si="2657"/>
        <v>0.4</v>
      </c>
      <c r="EI611" s="5790">
        <v>200</v>
      </c>
      <c r="EJ611" s="5791"/>
      <c r="EK611" s="1997">
        <v>33</v>
      </c>
      <c r="EL611" s="1997">
        <v>0</v>
      </c>
      <c r="EM611" s="3040">
        <f t="shared" si="2524"/>
        <v>33</v>
      </c>
      <c r="EN611" s="3196">
        <v>0</v>
      </c>
      <c r="EO611" s="3341">
        <f t="shared" si="2525"/>
        <v>80</v>
      </c>
      <c r="EP611" s="3040">
        <f t="shared" si="2526"/>
        <v>120</v>
      </c>
      <c r="EQ611" s="3196">
        <f t="shared" si="2658"/>
        <v>0.4</v>
      </c>
      <c r="ER611" s="5763">
        <v>200</v>
      </c>
      <c r="ES611" s="5764"/>
      <c r="ET611" s="4000">
        <v>34</v>
      </c>
      <c r="EU611" s="4000">
        <v>0</v>
      </c>
      <c r="EV611" s="3040">
        <f t="shared" si="2527"/>
        <v>34</v>
      </c>
      <c r="EW611" s="3196">
        <v>0</v>
      </c>
      <c r="EX611" s="3621">
        <f t="shared" si="2528"/>
        <v>80</v>
      </c>
      <c r="EY611" s="3040">
        <f t="shared" si="2529"/>
        <v>120</v>
      </c>
      <c r="EZ611" s="3196">
        <f t="shared" si="2659"/>
        <v>0.4</v>
      </c>
      <c r="FA611" s="6786">
        <v>200</v>
      </c>
      <c r="FB611" s="6787"/>
      <c r="FC611" s="2559">
        <v>33</v>
      </c>
      <c r="FD611" s="2559">
        <v>0</v>
      </c>
      <c r="FE611" s="1719">
        <f t="shared" si="2712"/>
        <v>33</v>
      </c>
      <c r="FF611" s="1895">
        <v>0</v>
      </c>
      <c r="FG611" s="2784">
        <f t="shared" si="2530"/>
        <v>0</v>
      </c>
      <c r="FH611" s="1719">
        <f t="shared" si="2531"/>
        <v>200</v>
      </c>
      <c r="FI611" s="1895">
        <f t="shared" si="2714"/>
        <v>0</v>
      </c>
      <c r="FJ611" s="6739">
        <v>200</v>
      </c>
      <c r="FK611" s="6739"/>
      <c r="FL611" s="2614">
        <v>33</v>
      </c>
      <c r="FM611" s="2614">
        <v>45</v>
      </c>
      <c r="FN611" s="1719">
        <f t="shared" si="2532"/>
        <v>-12</v>
      </c>
      <c r="FO611" s="1895">
        <v>0</v>
      </c>
      <c r="FP611" s="2587">
        <f t="shared" si="2533"/>
        <v>45</v>
      </c>
      <c r="FQ611" s="1719">
        <f t="shared" si="2534"/>
        <v>155</v>
      </c>
      <c r="FR611" s="1895">
        <f t="shared" si="2716"/>
        <v>0.22500000000000001</v>
      </c>
      <c r="FS611" s="6786">
        <v>200</v>
      </c>
      <c r="FT611" s="6787"/>
      <c r="FU611" s="2784">
        <v>34</v>
      </c>
      <c r="FV611" s="2784">
        <v>35</v>
      </c>
      <c r="FW611" s="1719">
        <f t="shared" si="2535"/>
        <v>-1</v>
      </c>
      <c r="FX611" s="1895">
        <v>0</v>
      </c>
      <c r="FY611" s="2587">
        <f t="shared" si="2536"/>
        <v>80</v>
      </c>
      <c r="FZ611" s="1719">
        <f t="shared" si="2537"/>
        <v>120</v>
      </c>
      <c r="GA611" s="1895">
        <f t="shared" si="2718"/>
        <v>0.4</v>
      </c>
      <c r="GB611" s="3169">
        <f t="shared" si="2538"/>
        <v>0</v>
      </c>
      <c r="GC611" s="2219">
        <v>0</v>
      </c>
      <c r="GD611" s="1895">
        <v>1</v>
      </c>
      <c r="GE611" s="2105" t="s">
        <v>295</v>
      </c>
      <c r="GF611" s="2105" t="s">
        <v>296</v>
      </c>
      <c r="GG611" s="2105" t="s">
        <v>29</v>
      </c>
      <c r="GH611" s="2105" t="s">
        <v>16</v>
      </c>
      <c r="GI611" s="2105" t="s">
        <v>16</v>
      </c>
      <c r="GJ611" s="2105" t="s">
        <v>16</v>
      </c>
      <c r="GK611" s="2105" t="s">
        <v>19</v>
      </c>
      <c r="GL611" s="2096">
        <v>5</v>
      </c>
      <c r="GM611" s="653" t="s">
        <v>1079</v>
      </c>
      <c r="GN611" s="647" t="s">
        <v>1033</v>
      </c>
      <c r="GO611" s="460">
        <v>200</v>
      </c>
      <c r="GP611" s="460">
        <v>0</v>
      </c>
      <c r="GQ611" s="2086">
        <v>0</v>
      </c>
      <c r="GR611" s="2086">
        <v>0</v>
      </c>
      <c r="GS611" s="1895">
        <v>0</v>
      </c>
      <c r="GT611" s="2086">
        <v>0</v>
      </c>
      <c r="GU611" s="2086">
        <v>200</v>
      </c>
      <c r="GV611" s="1895">
        <v>0</v>
      </c>
    </row>
    <row r="612" spans="2:204" ht="51" x14ac:dyDescent="0.25">
      <c r="B612" s="7145"/>
      <c r="C612" s="7154"/>
      <c r="D612" s="7147"/>
      <c r="E612" s="7156"/>
      <c r="F612" s="7144"/>
      <c r="G612" s="7144"/>
      <c r="H612" s="7144"/>
      <c r="I612" s="7144"/>
      <c r="J612" s="5707"/>
      <c r="K612" s="5707"/>
      <c r="L612" s="5707"/>
      <c r="M612" s="5707"/>
      <c r="N612" s="5698"/>
      <c r="O612" s="5707"/>
      <c r="P612" s="5698"/>
      <c r="Q612" s="5698"/>
      <c r="R612" s="5704"/>
      <c r="S612" s="5698"/>
      <c r="T612" s="5698"/>
      <c r="U612" s="7116"/>
      <c r="V612" s="5698"/>
      <c r="W612" s="5695"/>
      <c r="X612" s="7137"/>
      <c r="Y612" s="2096">
        <v>6</v>
      </c>
      <c r="Z612" s="510" t="s">
        <v>1080</v>
      </c>
      <c r="AA612" s="5619" t="s">
        <v>1033</v>
      </c>
      <c r="AB612" s="414">
        <v>1200</v>
      </c>
      <c r="AC612" s="460">
        <v>300</v>
      </c>
      <c r="AD612" s="544">
        <f t="shared" si="2719"/>
        <v>0.25</v>
      </c>
      <c r="AE612" s="460">
        <v>300</v>
      </c>
      <c r="AF612" s="544">
        <f t="shared" si="2720"/>
        <v>0.25</v>
      </c>
      <c r="AG612" s="460">
        <v>300</v>
      </c>
      <c r="AH612" s="544">
        <f t="shared" si="2721"/>
        <v>0.25</v>
      </c>
      <c r="AI612" s="460">
        <v>300</v>
      </c>
      <c r="AJ612" s="545">
        <f t="shared" si="2722"/>
        <v>0.25</v>
      </c>
      <c r="AK612" s="946">
        <f t="shared" si="2692"/>
        <v>1</v>
      </c>
      <c r="AL612" s="2322">
        <v>6</v>
      </c>
      <c r="AM612" s="807" t="str">
        <f>'[9]PbRM-01d (1)'!$C$31</f>
        <v>CAPACITAR A LOS ELEMENTOS DE SEGURIDAD PÚBLICA EN LO REFERENTE AL INFORME POLICIAL HOMOLOGADO.</v>
      </c>
      <c r="AN612" s="807" t="s">
        <v>1753</v>
      </c>
      <c r="AO612" s="807" t="s">
        <v>1752</v>
      </c>
      <c r="AP612" s="807" t="s">
        <v>1754</v>
      </c>
      <c r="AQ612" s="814">
        <v>100</v>
      </c>
      <c r="AR612" s="807" t="s">
        <v>1033</v>
      </c>
      <c r="AS612" s="1018" t="s">
        <v>1579</v>
      </c>
      <c r="AT612" s="2275"/>
      <c r="AU612" s="813" t="s">
        <v>1704</v>
      </c>
      <c r="AV612" s="6422">
        <v>1200</v>
      </c>
      <c r="AW612" s="6422"/>
      <c r="AX612" s="4357">
        <f t="shared" si="2498"/>
        <v>300</v>
      </c>
      <c r="AY612" s="4357">
        <f t="shared" si="2499"/>
        <v>580</v>
      </c>
      <c r="AZ612" s="4411">
        <f t="shared" si="2500"/>
        <v>-280</v>
      </c>
      <c r="BA612" s="4649">
        <f t="shared" si="2501"/>
        <v>1.9333333333333333</v>
      </c>
      <c r="BB612" s="4922">
        <f t="shared" si="2668"/>
        <v>1072</v>
      </c>
      <c r="BC612" s="4104">
        <f t="shared" si="2502"/>
        <v>128</v>
      </c>
      <c r="BD612" s="1985">
        <f t="shared" si="2503"/>
        <v>0.89333333333333331</v>
      </c>
      <c r="BE612" s="4490">
        <f t="shared" si="2648"/>
        <v>0</v>
      </c>
      <c r="BF612" s="6558">
        <v>1200</v>
      </c>
      <c r="BG612" s="6558"/>
      <c r="BH612" s="3772">
        <f t="shared" si="2680"/>
        <v>300</v>
      </c>
      <c r="BI612" s="3772">
        <f t="shared" si="2505"/>
        <v>225</v>
      </c>
      <c r="BJ612" s="3111">
        <f t="shared" si="2506"/>
        <v>75</v>
      </c>
      <c r="BK612" s="1981">
        <f t="shared" si="2507"/>
        <v>0.75</v>
      </c>
      <c r="BL612" s="3832">
        <f t="shared" si="2603"/>
        <v>492</v>
      </c>
      <c r="BM612" s="3122">
        <f t="shared" si="2508"/>
        <v>708</v>
      </c>
      <c r="BN612" s="1985">
        <f t="shared" si="2509"/>
        <v>0.41</v>
      </c>
      <c r="BO612" s="2778">
        <f t="shared" si="2649"/>
        <v>0</v>
      </c>
      <c r="BP612" s="3494"/>
      <c r="BQ612" s="6739">
        <v>1200</v>
      </c>
      <c r="BR612" s="6739"/>
      <c r="BS612" s="2570">
        <f t="shared" si="2723"/>
        <v>300</v>
      </c>
      <c r="BT612" s="2570">
        <f t="shared" si="2723"/>
        <v>147</v>
      </c>
      <c r="BU612" s="2987">
        <f t="shared" si="2699"/>
        <v>153</v>
      </c>
      <c r="BV612" s="1981">
        <f t="shared" si="2700"/>
        <v>0.49</v>
      </c>
      <c r="BW612" s="2623">
        <f t="shared" si="2701"/>
        <v>267</v>
      </c>
      <c r="BX612" s="2551">
        <f t="shared" si="2702"/>
        <v>933</v>
      </c>
      <c r="BY612" s="1985">
        <f t="shared" si="2703"/>
        <v>0.2225</v>
      </c>
      <c r="BZ612" s="3151"/>
      <c r="CA612" s="6651">
        <v>1200</v>
      </c>
      <c r="CB612" s="6651"/>
      <c r="CC612" s="1759">
        <v>300</v>
      </c>
      <c r="CD612" s="1759">
        <v>120</v>
      </c>
      <c r="CE612" s="2359">
        <f t="shared" si="2513"/>
        <v>180</v>
      </c>
      <c r="CF612" s="1985">
        <f t="shared" ref="CF612" si="2724">CD612/CC612</f>
        <v>0.4</v>
      </c>
      <c r="CG612" s="1984">
        <f t="shared" si="2650"/>
        <v>120</v>
      </c>
      <c r="CH612" s="2387">
        <f t="shared" si="2514"/>
        <v>1080</v>
      </c>
      <c r="CI612" s="1985">
        <f t="shared" si="2651"/>
        <v>0.1</v>
      </c>
      <c r="CM612" s="1729"/>
      <c r="CN612" s="1729"/>
      <c r="CO612" s="1729"/>
      <c r="CP612" s="1729"/>
      <c r="CQ612" s="1729"/>
      <c r="CR612" s="1729"/>
      <c r="CS612" s="1729"/>
      <c r="CT612" s="1729"/>
      <c r="CU612" s="1729"/>
      <c r="CV612" s="1729"/>
      <c r="CW612" s="1729"/>
      <c r="CX612" s="1729"/>
      <c r="CY612" s="5735">
        <v>1200</v>
      </c>
      <c r="CZ612" s="5789"/>
      <c r="DA612" s="4454">
        <v>200</v>
      </c>
      <c r="DB612" s="4454">
        <v>480</v>
      </c>
      <c r="DC612" s="4452">
        <f t="shared" si="2693"/>
        <v>-280</v>
      </c>
      <c r="DD612" s="4453">
        <f t="shared" ref="DD612" si="2725">DB612/DA612</f>
        <v>2.4</v>
      </c>
      <c r="DE612" s="4603">
        <f t="shared" si="2647"/>
        <v>972</v>
      </c>
      <c r="DF612" s="4170">
        <f t="shared" si="2515"/>
        <v>228</v>
      </c>
      <c r="DG612" s="4171">
        <f t="shared" si="2653"/>
        <v>0.81</v>
      </c>
      <c r="DH612" s="5790">
        <v>1200</v>
      </c>
      <c r="DI612" s="5791"/>
      <c r="DJ612" s="4875">
        <v>100</v>
      </c>
      <c r="DK612" s="4875">
        <v>100</v>
      </c>
      <c r="DL612" s="4458">
        <f t="shared" si="2516"/>
        <v>0</v>
      </c>
      <c r="DM612" s="4462">
        <f t="shared" ref="DM612" si="2726">DK612/DJ612</f>
        <v>1</v>
      </c>
      <c r="DN612" s="4424">
        <f t="shared" si="2517"/>
        <v>1072</v>
      </c>
      <c r="DO612" s="4170">
        <f t="shared" si="2518"/>
        <v>128</v>
      </c>
      <c r="DP612" s="4171">
        <f t="shared" si="2654"/>
        <v>0.89333333333333331</v>
      </c>
      <c r="DQ612" s="5763">
        <v>1200</v>
      </c>
      <c r="DR612" s="5764"/>
      <c r="DS612" s="4336">
        <v>0</v>
      </c>
      <c r="DT612" s="4336">
        <v>0</v>
      </c>
      <c r="DU612" s="4336">
        <f t="shared" si="2519"/>
        <v>0</v>
      </c>
      <c r="DV612" s="4337" t="e">
        <f t="shared" ref="DV612" si="2727">DT612/DS612</f>
        <v>#DIV/0!</v>
      </c>
      <c r="DW612" s="2683">
        <f t="shared" si="2520"/>
        <v>1072</v>
      </c>
      <c r="DX612" s="4170">
        <f t="shared" si="2521"/>
        <v>128</v>
      </c>
      <c r="DY612" s="4171">
        <f t="shared" si="2704"/>
        <v>0.89333333333333331</v>
      </c>
      <c r="DZ612" s="5735">
        <v>1200</v>
      </c>
      <c r="EA612" s="5789"/>
      <c r="EB612" s="1997">
        <v>100</v>
      </c>
      <c r="EC612" s="1997">
        <v>30</v>
      </c>
      <c r="ED612" s="3040">
        <f t="shared" si="2694"/>
        <v>70</v>
      </c>
      <c r="EE612" s="3196">
        <f t="shared" ref="EE612" si="2728">EC612/EB612</f>
        <v>0.3</v>
      </c>
      <c r="EF612" s="3300">
        <f t="shared" si="2522"/>
        <v>297</v>
      </c>
      <c r="EG612" s="3040">
        <f t="shared" si="2523"/>
        <v>903</v>
      </c>
      <c r="EH612" s="3196">
        <f t="shared" si="2657"/>
        <v>0.2475</v>
      </c>
      <c r="EI612" s="5790">
        <v>1200</v>
      </c>
      <c r="EJ612" s="5791"/>
      <c r="EK612" s="1997">
        <v>100</v>
      </c>
      <c r="EL612" s="1997">
        <v>30</v>
      </c>
      <c r="EM612" s="3040">
        <f t="shared" si="2524"/>
        <v>70</v>
      </c>
      <c r="EN612" s="3196">
        <f t="shared" ref="EN612" si="2729">EL612/EK612</f>
        <v>0.3</v>
      </c>
      <c r="EO612" s="3341">
        <f t="shared" si="2525"/>
        <v>327</v>
      </c>
      <c r="EP612" s="3040">
        <f t="shared" si="2526"/>
        <v>873</v>
      </c>
      <c r="EQ612" s="3196">
        <f t="shared" si="2658"/>
        <v>0.27250000000000002</v>
      </c>
      <c r="ER612" s="5763">
        <v>1200</v>
      </c>
      <c r="ES612" s="5764"/>
      <c r="ET612" s="4000">
        <v>100</v>
      </c>
      <c r="EU612" s="4000">
        <v>165</v>
      </c>
      <c r="EV612" s="3040">
        <f t="shared" si="2527"/>
        <v>-65</v>
      </c>
      <c r="EW612" s="3196">
        <f t="shared" ref="EW612" si="2730">EU612/ET612</f>
        <v>1.65</v>
      </c>
      <c r="EX612" s="3621">
        <f t="shared" si="2528"/>
        <v>492</v>
      </c>
      <c r="EY612" s="3040">
        <f t="shared" si="2529"/>
        <v>708</v>
      </c>
      <c r="EZ612" s="3196">
        <f t="shared" si="2659"/>
        <v>0.41</v>
      </c>
      <c r="FA612" s="6786">
        <v>1200</v>
      </c>
      <c r="FB612" s="6787"/>
      <c r="FC612" s="2559">
        <v>100</v>
      </c>
      <c r="FD612" s="2559">
        <v>0</v>
      </c>
      <c r="FE612" s="1719">
        <f t="shared" si="2712"/>
        <v>100</v>
      </c>
      <c r="FF612" s="1895">
        <f t="shared" si="2713"/>
        <v>0</v>
      </c>
      <c r="FG612" s="2784">
        <f t="shared" si="2530"/>
        <v>120</v>
      </c>
      <c r="FH612" s="1719">
        <f t="shared" si="2531"/>
        <v>1080</v>
      </c>
      <c r="FI612" s="1895">
        <f t="shared" si="2714"/>
        <v>0.1</v>
      </c>
      <c r="FJ612" s="6739">
        <v>1200</v>
      </c>
      <c r="FK612" s="6739"/>
      <c r="FL612" s="2614">
        <v>100</v>
      </c>
      <c r="FM612" s="2614">
        <v>53</v>
      </c>
      <c r="FN612" s="1719">
        <f t="shared" si="2532"/>
        <v>47</v>
      </c>
      <c r="FO612" s="1895">
        <f t="shared" si="2715"/>
        <v>0.53</v>
      </c>
      <c r="FP612" s="2587">
        <f t="shared" si="2533"/>
        <v>173</v>
      </c>
      <c r="FQ612" s="1719">
        <f t="shared" si="2534"/>
        <v>1027</v>
      </c>
      <c r="FR612" s="1895">
        <f t="shared" si="2716"/>
        <v>0.14416666666666667</v>
      </c>
      <c r="FS612" s="6786">
        <v>1200</v>
      </c>
      <c r="FT612" s="6787"/>
      <c r="FU612" s="2784">
        <v>100</v>
      </c>
      <c r="FV612" s="2784">
        <v>94</v>
      </c>
      <c r="FW612" s="1719">
        <f t="shared" si="2535"/>
        <v>6</v>
      </c>
      <c r="FX612" s="1895">
        <f t="shared" si="2717"/>
        <v>0.94</v>
      </c>
      <c r="FY612" s="2587">
        <f t="shared" si="2536"/>
        <v>267</v>
      </c>
      <c r="FZ612" s="1719">
        <f t="shared" si="2537"/>
        <v>933</v>
      </c>
      <c r="GA612" s="1895">
        <f t="shared" si="2718"/>
        <v>0.2225</v>
      </c>
      <c r="GB612" s="3169">
        <f t="shared" si="2538"/>
        <v>2.4999999999999994E-2</v>
      </c>
      <c r="GC612" s="2219">
        <v>0</v>
      </c>
      <c r="GD612" s="1895">
        <v>1</v>
      </c>
      <c r="GE612" s="2105" t="s">
        <v>295</v>
      </c>
      <c r="GF612" s="2105" t="s">
        <v>296</v>
      </c>
      <c r="GG612" s="2105" t="s">
        <v>29</v>
      </c>
      <c r="GH612" s="2105" t="s">
        <v>16</v>
      </c>
      <c r="GI612" s="2105" t="s">
        <v>16</v>
      </c>
      <c r="GJ612" s="2105" t="s">
        <v>16</v>
      </c>
      <c r="GK612" s="2105" t="s">
        <v>19</v>
      </c>
      <c r="GL612" s="2096">
        <v>6</v>
      </c>
      <c r="GM612" s="653" t="s">
        <v>1080</v>
      </c>
      <c r="GN612" s="647" t="s">
        <v>1033</v>
      </c>
      <c r="GO612" s="460">
        <v>1200</v>
      </c>
      <c r="GP612" s="460">
        <v>300</v>
      </c>
      <c r="GQ612" s="2086">
        <v>120</v>
      </c>
      <c r="GR612" s="2086">
        <v>180</v>
      </c>
      <c r="GS612" s="1895">
        <v>0.4</v>
      </c>
      <c r="GT612" s="2086">
        <v>120</v>
      </c>
      <c r="GU612" s="2086">
        <v>1080</v>
      </c>
      <c r="GV612" s="1895">
        <v>0.1</v>
      </c>
    </row>
    <row r="613" spans="2:204" ht="63.75" x14ac:dyDescent="0.25">
      <c r="B613" s="7145"/>
      <c r="C613" s="7154"/>
      <c r="D613" s="7147"/>
      <c r="E613" s="7156"/>
      <c r="F613" s="7144"/>
      <c r="G613" s="7144"/>
      <c r="H613" s="7144"/>
      <c r="I613" s="7144"/>
      <c r="J613" s="5707"/>
      <c r="K613" s="5707"/>
      <c r="L613" s="5707"/>
      <c r="M613" s="5707"/>
      <c r="N613" s="5698"/>
      <c r="O613" s="5707"/>
      <c r="P613" s="5698"/>
      <c r="Q613" s="5698"/>
      <c r="R613" s="5704"/>
      <c r="S613" s="5698"/>
      <c r="T613" s="5698"/>
      <c r="U613" s="7116"/>
      <c r="V613" s="5698"/>
      <c r="W613" s="5695"/>
      <c r="X613" s="7137"/>
      <c r="Y613" s="2096">
        <v>7</v>
      </c>
      <c r="Z613" s="510" t="s">
        <v>1081</v>
      </c>
      <c r="AA613" s="5619" t="s">
        <v>1033</v>
      </c>
      <c r="AB613" s="414">
        <v>200</v>
      </c>
      <c r="AC613" s="460">
        <v>50</v>
      </c>
      <c r="AD613" s="544">
        <f t="shared" si="2719"/>
        <v>0.25</v>
      </c>
      <c r="AE613" s="460">
        <v>50</v>
      </c>
      <c r="AF613" s="544">
        <f t="shared" si="2720"/>
        <v>0.25</v>
      </c>
      <c r="AG613" s="460">
        <v>50</v>
      </c>
      <c r="AH613" s="544">
        <f t="shared" si="2721"/>
        <v>0.25</v>
      </c>
      <c r="AI613" s="460">
        <v>50</v>
      </c>
      <c r="AJ613" s="545">
        <f t="shared" si="2722"/>
        <v>0.25</v>
      </c>
      <c r="AK613" s="946">
        <f t="shared" si="2692"/>
        <v>1</v>
      </c>
      <c r="AL613" s="2322">
        <v>7</v>
      </c>
      <c r="AM613" s="959" t="str">
        <f>'[9]PbRM-01d (1)'!$C$32</f>
        <v>ACTUALIZAR A  LOS ELEMENTOS DE SEGURIDAD PÚBLICA EN MANUAL BÁSICO DE LA ACTUACIÓN POLICIAL.</v>
      </c>
      <c r="AN613" s="959" t="s">
        <v>1756</v>
      </c>
      <c r="AO613" s="959" t="s">
        <v>1755</v>
      </c>
      <c r="AP613" s="959" t="s">
        <v>1757</v>
      </c>
      <c r="AQ613" s="813">
        <v>100</v>
      </c>
      <c r="AR613" s="959" t="s">
        <v>1033</v>
      </c>
      <c r="AS613" s="1018" t="s">
        <v>1579</v>
      </c>
      <c r="AT613" s="2275"/>
      <c r="AU613" s="813" t="s">
        <v>1704</v>
      </c>
      <c r="AV613" s="6422">
        <v>200</v>
      </c>
      <c r="AW613" s="6422"/>
      <c r="AX613" s="4357">
        <f t="shared" si="2498"/>
        <v>50</v>
      </c>
      <c r="AY613" s="4357">
        <f t="shared" si="2499"/>
        <v>53</v>
      </c>
      <c r="AZ613" s="4411">
        <f t="shared" si="2500"/>
        <v>-3</v>
      </c>
      <c r="BA613" s="4649">
        <f t="shared" si="2501"/>
        <v>1.06</v>
      </c>
      <c r="BB613" s="4922">
        <f t="shared" si="2668"/>
        <v>183</v>
      </c>
      <c r="BC613" s="4104">
        <f t="shared" si="2502"/>
        <v>17</v>
      </c>
      <c r="BD613" s="1985">
        <f t="shared" si="2503"/>
        <v>0.91500000000000004</v>
      </c>
      <c r="BE613" s="4490">
        <f t="shared" si="2648"/>
        <v>0</v>
      </c>
      <c r="BF613" s="6558">
        <v>200</v>
      </c>
      <c r="BG613" s="6558"/>
      <c r="BH613" s="3772">
        <f t="shared" si="2680"/>
        <v>50</v>
      </c>
      <c r="BI613" s="3772">
        <f t="shared" si="2505"/>
        <v>56</v>
      </c>
      <c r="BJ613" s="3111">
        <f t="shared" si="2506"/>
        <v>-6</v>
      </c>
      <c r="BK613" s="1981">
        <f t="shared" si="2507"/>
        <v>1.1200000000000001</v>
      </c>
      <c r="BL613" s="3832">
        <f t="shared" si="2603"/>
        <v>130</v>
      </c>
      <c r="BM613" s="3122">
        <f t="shared" si="2508"/>
        <v>70</v>
      </c>
      <c r="BN613" s="1985">
        <f t="shared" si="2509"/>
        <v>0.65</v>
      </c>
      <c r="BO613" s="2778">
        <f t="shared" si="2649"/>
        <v>0</v>
      </c>
      <c r="BP613" s="3494"/>
      <c r="BQ613" s="6739">
        <v>200</v>
      </c>
      <c r="BR613" s="6739"/>
      <c r="BS613" s="2570">
        <f t="shared" si="2723"/>
        <v>50</v>
      </c>
      <c r="BT613" s="2570">
        <f t="shared" si="2723"/>
        <v>63</v>
      </c>
      <c r="BU613" s="2987">
        <f t="shared" si="2699"/>
        <v>-13</v>
      </c>
      <c r="BV613" s="1981">
        <f t="shared" si="2700"/>
        <v>1.26</v>
      </c>
      <c r="BW613" s="2623">
        <f t="shared" si="2701"/>
        <v>74</v>
      </c>
      <c r="BX613" s="2551">
        <f t="shared" si="2702"/>
        <v>126</v>
      </c>
      <c r="BY613" s="1985">
        <f t="shared" si="2703"/>
        <v>0.37</v>
      </c>
      <c r="BZ613" s="3151"/>
      <c r="CA613" s="6651">
        <v>200</v>
      </c>
      <c r="CB613" s="6651"/>
      <c r="CC613" s="1759">
        <v>50</v>
      </c>
      <c r="CD613" s="1759">
        <v>11</v>
      </c>
      <c r="CE613" s="2359">
        <f t="shared" si="2513"/>
        <v>39</v>
      </c>
      <c r="CF613" s="1985">
        <f>CD613/CC613</f>
        <v>0.22</v>
      </c>
      <c r="CG613" s="1984">
        <f>CD613</f>
        <v>11</v>
      </c>
      <c r="CH613" s="2387">
        <f t="shared" si="2514"/>
        <v>189</v>
      </c>
      <c r="CI613" s="1985">
        <f>CG613/CA613</f>
        <v>5.5E-2</v>
      </c>
      <c r="CM613" s="1729"/>
      <c r="CN613" s="1729"/>
      <c r="CO613" s="1729"/>
      <c r="CP613" s="1729"/>
      <c r="CQ613" s="1729"/>
      <c r="CR613" s="1729"/>
      <c r="CS613" s="1729"/>
      <c r="CT613" s="1729"/>
      <c r="CU613" s="1729"/>
      <c r="CV613" s="1729"/>
      <c r="CW613" s="1729"/>
      <c r="CX613" s="1729"/>
      <c r="CY613" s="5735">
        <v>200</v>
      </c>
      <c r="CZ613" s="5789"/>
      <c r="DA613" s="4454">
        <v>27</v>
      </c>
      <c r="DB613" s="4454">
        <v>30</v>
      </c>
      <c r="DC613" s="4452">
        <f>DA613-DB613</f>
        <v>-3</v>
      </c>
      <c r="DD613" s="4453">
        <f>DB613/DA613</f>
        <v>1.1111111111111112</v>
      </c>
      <c r="DE613" s="4603">
        <f t="shared" si="2647"/>
        <v>160</v>
      </c>
      <c r="DF613" s="4170">
        <f t="shared" si="2515"/>
        <v>40</v>
      </c>
      <c r="DG613" s="4171">
        <f>DE613/CY613</f>
        <v>0.8</v>
      </c>
      <c r="DH613" s="5790">
        <v>200</v>
      </c>
      <c r="DI613" s="5791"/>
      <c r="DJ613" s="4875">
        <v>23</v>
      </c>
      <c r="DK613" s="4875">
        <v>23</v>
      </c>
      <c r="DL613" s="4458">
        <f t="shared" si="2516"/>
        <v>0</v>
      </c>
      <c r="DM613" s="4462">
        <f>DK613/DJ613</f>
        <v>1</v>
      </c>
      <c r="DN613" s="4424">
        <f t="shared" si="2517"/>
        <v>183</v>
      </c>
      <c r="DO613" s="4170">
        <f t="shared" si="2518"/>
        <v>17</v>
      </c>
      <c r="DP613" s="4171">
        <f>DN613/DH613</f>
        <v>0.91500000000000004</v>
      </c>
      <c r="DQ613" s="5763">
        <v>200</v>
      </c>
      <c r="DR613" s="5764"/>
      <c r="DS613" s="4336">
        <v>0</v>
      </c>
      <c r="DT613" s="4336">
        <v>0</v>
      </c>
      <c r="DU613" s="4336">
        <f t="shared" si="2519"/>
        <v>0</v>
      </c>
      <c r="DV613" s="4337" t="e">
        <f>DT613/DS613</f>
        <v>#DIV/0!</v>
      </c>
      <c r="DW613" s="2683">
        <f t="shared" si="2520"/>
        <v>183</v>
      </c>
      <c r="DX613" s="4170">
        <f t="shared" si="2521"/>
        <v>17</v>
      </c>
      <c r="DY613" s="4171">
        <f>DW613/DQ613</f>
        <v>0.91500000000000004</v>
      </c>
      <c r="DZ613" s="5735">
        <v>200</v>
      </c>
      <c r="EA613" s="5789"/>
      <c r="EB613" s="1997">
        <v>17</v>
      </c>
      <c r="EC613" s="1997">
        <v>15</v>
      </c>
      <c r="ED613" s="3040">
        <f>EB613-EC613</f>
        <v>2</v>
      </c>
      <c r="EE613" s="3196">
        <f>EC613/EB613</f>
        <v>0.88235294117647056</v>
      </c>
      <c r="EF613" s="3300">
        <f t="shared" si="2522"/>
        <v>89</v>
      </c>
      <c r="EG613" s="3040">
        <f t="shared" si="2523"/>
        <v>111</v>
      </c>
      <c r="EH613" s="3196">
        <f>EF613/DZ613</f>
        <v>0.44500000000000001</v>
      </c>
      <c r="EI613" s="5790">
        <v>200</v>
      </c>
      <c r="EJ613" s="5791"/>
      <c r="EK613" s="1997">
        <v>17</v>
      </c>
      <c r="EL613" s="1997">
        <v>15</v>
      </c>
      <c r="EM613" s="3040">
        <f t="shared" si="2524"/>
        <v>2</v>
      </c>
      <c r="EN613" s="3196">
        <f>EL613/EK613</f>
        <v>0.88235294117647056</v>
      </c>
      <c r="EO613" s="3341">
        <f t="shared" si="2525"/>
        <v>104</v>
      </c>
      <c r="EP613" s="3040">
        <f t="shared" si="2526"/>
        <v>96</v>
      </c>
      <c r="EQ613" s="3196">
        <f>EO613/EI613</f>
        <v>0.52</v>
      </c>
      <c r="ER613" s="5763">
        <v>200</v>
      </c>
      <c r="ES613" s="5764"/>
      <c r="ET613" s="4000">
        <v>16</v>
      </c>
      <c r="EU613" s="4000">
        <v>26</v>
      </c>
      <c r="EV613" s="3040">
        <f t="shared" si="2527"/>
        <v>-10</v>
      </c>
      <c r="EW613" s="3196">
        <f>EU613/ET613</f>
        <v>1.625</v>
      </c>
      <c r="EX613" s="3621">
        <f t="shared" si="2528"/>
        <v>130</v>
      </c>
      <c r="EY613" s="3040">
        <f t="shared" si="2529"/>
        <v>70</v>
      </c>
      <c r="EZ613" s="3196">
        <f>EX613/ER613</f>
        <v>0.65</v>
      </c>
      <c r="FA613" s="6786">
        <v>200</v>
      </c>
      <c r="FB613" s="6787"/>
      <c r="FC613" s="2559">
        <v>17</v>
      </c>
      <c r="FD613" s="2559">
        <v>11</v>
      </c>
      <c r="FE613" s="1719">
        <f>FC613-FD613</f>
        <v>6</v>
      </c>
      <c r="FF613" s="1895">
        <f>FD613/FC613</f>
        <v>0.6470588235294118</v>
      </c>
      <c r="FG613" s="2784">
        <f t="shared" si="2530"/>
        <v>22</v>
      </c>
      <c r="FH613" s="1719">
        <f t="shared" si="2531"/>
        <v>178</v>
      </c>
      <c r="FI613" s="1895">
        <f>FG613/FA613</f>
        <v>0.11</v>
      </c>
      <c r="FJ613" s="6739">
        <v>200</v>
      </c>
      <c r="FK613" s="6739"/>
      <c r="FL613" s="2614">
        <v>17</v>
      </c>
      <c r="FM613" s="2614">
        <v>23</v>
      </c>
      <c r="FN613" s="1719">
        <f t="shared" si="2532"/>
        <v>-6</v>
      </c>
      <c r="FO613" s="1895">
        <f>FM613/FL613</f>
        <v>1.3529411764705883</v>
      </c>
      <c r="FP613" s="2587">
        <f t="shared" si="2533"/>
        <v>45</v>
      </c>
      <c r="FQ613" s="1719">
        <f t="shared" si="2534"/>
        <v>155</v>
      </c>
      <c r="FR613" s="1895">
        <f>FP613/FJ613</f>
        <v>0.22500000000000001</v>
      </c>
      <c r="FS613" s="6786">
        <v>200</v>
      </c>
      <c r="FT613" s="6787"/>
      <c r="FU613" s="2784">
        <v>16</v>
      </c>
      <c r="FV613" s="2784">
        <v>29</v>
      </c>
      <c r="FW613" s="1719">
        <f t="shared" si="2535"/>
        <v>-13</v>
      </c>
      <c r="FX613" s="1895">
        <f>FV613/FU613</f>
        <v>1.8125</v>
      </c>
      <c r="FY613" s="2587">
        <f t="shared" si="2536"/>
        <v>74</v>
      </c>
      <c r="FZ613" s="1719">
        <f t="shared" si="2537"/>
        <v>126</v>
      </c>
      <c r="GA613" s="1895">
        <f>FY613/FS613</f>
        <v>0.37</v>
      </c>
      <c r="GB613" s="3169">
        <f t="shared" si="2538"/>
        <v>7.5000000000000011E-2</v>
      </c>
      <c r="GC613" s="2219">
        <v>0</v>
      </c>
      <c r="GD613" s="1895">
        <v>1</v>
      </c>
      <c r="GE613" s="2105" t="s">
        <v>295</v>
      </c>
      <c r="GF613" s="2105" t="s">
        <v>296</v>
      </c>
      <c r="GG613" s="2105" t="s">
        <v>29</v>
      </c>
      <c r="GH613" s="2105" t="s">
        <v>16</v>
      </c>
      <c r="GI613" s="2105" t="s">
        <v>16</v>
      </c>
      <c r="GJ613" s="2105" t="s">
        <v>16</v>
      </c>
      <c r="GK613" s="2105" t="s">
        <v>19</v>
      </c>
      <c r="GL613" s="2096">
        <v>7</v>
      </c>
      <c r="GM613" s="653" t="s">
        <v>1081</v>
      </c>
      <c r="GN613" s="647" t="s">
        <v>1033</v>
      </c>
      <c r="GO613" s="460">
        <v>200</v>
      </c>
      <c r="GP613" s="460">
        <v>50</v>
      </c>
      <c r="GQ613" s="2086">
        <v>11</v>
      </c>
      <c r="GR613" s="2086">
        <v>39</v>
      </c>
      <c r="GS613" s="1895">
        <v>0.22</v>
      </c>
      <c r="GT613" s="2086">
        <v>11</v>
      </c>
      <c r="GU613" s="2086">
        <v>189</v>
      </c>
      <c r="GV613" s="1895">
        <v>5.5E-2</v>
      </c>
    </row>
    <row r="614" spans="2:204" ht="51" x14ac:dyDescent="0.25">
      <c r="B614" s="7145"/>
      <c r="C614" s="7154"/>
      <c r="D614" s="7147"/>
      <c r="E614" s="7156"/>
      <c r="F614" s="7144"/>
      <c r="G614" s="7144"/>
      <c r="H614" s="7144"/>
      <c r="I614" s="7144"/>
      <c r="J614" s="5707"/>
      <c r="K614" s="5707"/>
      <c r="L614" s="5707"/>
      <c r="M614" s="5707"/>
      <c r="N614" s="5698"/>
      <c r="O614" s="5707"/>
      <c r="P614" s="5698"/>
      <c r="Q614" s="5698"/>
      <c r="R614" s="5704"/>
      <c r="S614" s="5698"/>
      <c r="T614" s="5698"/>
      <c r="U614" s="7116"/>
      <c r="V614" s="5698"/>
      <c r="W614" s="5695"/>
      <c r="X614" s="7137"/>
      <c r="Y614" s="2096">
        <v>8</v>
      </c>
      <c r="Z614" s="510" t="s">
        <v>1082</v>
      </c>
      <c r="AA614" s="5619" t="s">
        <v>1033</v>
      </c>
      <c r="AB614" s="414">
        <v>100</v>
      </c>
      <c r="AC614" s="460">
        <v>100</v>
      </c>
      <c r="AD614" s="544">
        <f t="shared" si="2719"/>
        <v>1</v>
      </c>
      <c r="AE614" s="460">
        <v>0</v>
      </c>
      <c r="AF614" s="544">
        <f t="shared" si="2720"/>
        <v>0</v>
      </c>
      <c r="AG614" s="460">
        <v>0</v>
      </c>
      <c r="AH614" s="544">
        <f t="shared" si="2721"/>
        <v>0</v>
      </c>
      <c r="AI614" s="460">
        <v>0</v>
      </c>
      <c r="AJ614" s="545">
        <f t="shared" si="2722"/>
        <v>0</v>
      </c>
      <c r="AK614" s="946">
        <f t="shared" si="2692"/>
        <v>1</v>
      </c>
      <c r="AL614" s="2322">
        <v>8</v>
      </c>
      <c r="AM614" s="970" t="str">
        <f>'[9]PbRM-01d (1)'!$C$33</f>
        <v>CAPACITAR A LOS ELEMENTOS DE SEGURIDAD PÚBLICA EN MANEJO DE PR24.</v>
      </c>
      <c r="AN614" s="970" t="s">
        <v>1759</v>
      </c>
      <c r="AO614" s="970" t="s">
        <v>1758</v>
      </c>
      <c r="AP614" s="970" t="s">
        <v>1760</v>
      </c>
      <c r="AQ614" s="813">
        <v>100</v>
      </c>
      <c r="AR614" s="970" t="s">
        <v>1033</v>
      </c>
      <c r="AS614" s="1018" t="s">
        <v>1579</v>
      </c>
      <c r="AT614" s="2275"/>
      <c r="AU614" s="813" t="s">
        <v>1704</v>
      </c>
      <c r="AV614" s="6422">
        <v>100</v>
      </c>
      <c r="AW614" s="6422"/>
      <c r="AX614" s="4357">
        <f t="shared" si="2498"/>
        <v>0</v>
      </c>
      <c r="AY614" s="4357">
        <f t="shared" si="2499"/>
        <v>40</v>
      </c>
      <c r="AZ614" s="4411">
        <f t="shared" si="2500"/>
        <v>-40</v>
      </c>
      <c r="BA614" s="4649" t="e">
        <f t="shared" si="2501"/>
        <v>#DIV/0!</v>
      </c>
      <c r="BB614" s="4922">
        <f t="shared" si="2668"/>
        <v>120</v>
      </c>
      <c r="BC614" s="4104">
        <f t="shared" si="2502"/>
        <v>-20</v>
      </c>
      <c r="BD614" s="1985">
        <f t="shared" si="2503"/>
        <v>1.2</v>
      </c>
      <c r="BE614" s="4490">
        <f t="shared" si="2648"/>
        <v>0</v>
      </c>
      <c r="BF614" s="6558">
        <v>100</v>
      </c>
      <c r="BG614" s="6558"/>
      <c r="BH614" s="3772">
        <f t="shared" si="2680"/>
        <v>0</v>
      </c>
      <c r="BI614" s="3772">
        <f t="shared" si="2505"/>
        <v>0</v>
      </c>
      <c r="BJ614" s="3111">
        <f t="shared" si="2506"/>
        <v>0</v>
      </c>
      <c r="BK614" s="1981" t="e">
        <f t="shared" si="2507"/>
        <v>#DIV/0!</v>
      </c>
      <c r="BL614" s="3832">
        <f t="shared" si="2603"/>
        <v>80</v>
      </c>
      <c r="BM614" s="3122">
        <f t="shared" si="2508"/>
        <v>20</v>
      </c>
      <c r="BN614" s="1985">
        <f t="shared" si="2509"/>
        <v>0.8</v>
      </c>
      <c r="BO614" s="2778">
        <f t="shared" si="2649"/>
        <v>0</v>
      </c>
      <c r="BP614" s="3494"/>
      <c r="BQ614" s="6739">
        <v>100</v>
      </c>
      <c r="BR614" s="6739"/>
      <c r="BS614" s="2570">
        <f t="shared" si="2723"/>
        <v>0</v>
      </c>
      <c r="BT614" s="2570">
        <f t="shared" si="2723"/>
        <v>80</v>
      </c>
      <c r="BU614" s="2987">
        <f t="shared" si="2699"/>
        <v>-80</v>
      </c>
      <c r="BV614" s="1981" t="e">
        <f t="shared" si="2700"/>
        <v>#DIV/0!</v>
      </c>
      <c r="BW614" s="2623">
        <f t="shared" si="2701"/>
        <v>80</v>
      </c>
      <c r="BX614" s="2551">
        <f t="shared" si="2702"/>
        <v>20</v>
      </c>
      <c r="BY614" s="1985">
        <f t="shared" si="2703"/>
        <v>0.8</v>
      </c>
      <c r="BZ614" s="3151"/>
      <c r="CA614" s="6651">
        <v>100</v>
      </c>
      <c r="CB614" s="6651"/>
      <c r="CC614" s="1759">
        <v>100</v>
      </c>
      <c r="CD614" s="1759">
        <v>0</v>
      </c>
      <c r="CE614" s="2359">
        <f t="shared" si="2513"/>
        <v>100</v>
      </c>
      <c r="CF614" s="1985">
        <f>CD614/CC614</f>
        <v>0</v>
      </c>
      <c r="CG614" s="1984">
        <f>CD614</f>
        <v>0</v>
      </c>
      <c r="CH614" s="2387">
        <f t="shared" si="2514"/>
        <v>100</v>
      </c>
      <c r="CI614" s="1985">
        <f>CG614/CA614</f>
        <v>0</v>
      </c>
      <c r="CM614" s="1729"/>
      <c r="CN614" s="1729"/>
      <c r="CO614" s="1729"/>
      <c r="CP614" s="1729"/>
      <c r="CQ614" s="1729"/>
      <c r="CR614" s="1729"/>
      <c r="CS614" s="1729"/>
      <c r="CT614" s="1729"/>
      <c r="CU614" s="1729"/>
      <c r="CV614" s="1729"/>
      <c r="CW614" s="1729"/>
      <c r="CX614" s="1729"/>
      <c r="CY614" s="5735">
        <v>100</v>
      </c>
      <c r="CZ614" s="5789"/>
      <c r="DA614" s="4454">
        <v>0</v>
      </c>
      <c r="DB614" s="4454">
        <v>40</v>
      </c>
      <c r="DC614" s="4452">
        <f>DA614-DB614</f>
        <v>-40</v>
      </c>
      <c r="DD614" s="4453" t="e">
        <f>DB614/DA614</f>
        <v>#DIV/0!</v>
      </c>
      <c r="DE614" s="4603">
        <f t="shared" si="2647"/>
        <v>120</v>
      </c>
      <c r="DF614" s="4170">
        <f t="shared" si="2515"/>
        <v>-20</v>
      </c>
      <c r="DG614" s="4171">
        <f>DE614/CY614</f>
        <v>1.2</v>
      </c>
      <c r="DH614" s="5790">
        <v>100</v>
      </c>
      <c r="DI614" s="5791"/>
      <c r="DJ614" s="4875">
        <v>0</v>
      </c>
      <c r="DK614" s="4875">
        <v>0</v>
      </c>
      <c r="DL614" s="4458">
        <f t="shared" si="2516"/>
        <v>0</v>
      </c>
      <c r="DM614" s="4462" t="e">
        <f>DK614/DJ614</f>
        <v>#DIV/0!</v>
      </c>
      <c r="DN614" s="4424">
        <f t="shared" si="2517"/>
        <v>120</v>
      </c>
      <c r="DO614" s="4170">
        <f t="shared" si="2518"/>
        <v>-20</v>
      </c>
      <c r="DP614" s="4171">
        <f>DN614/DH614</f>
        <v>1.2</v>
      </c>
      <c r="DQ614" s="5763">
        <v>100</v>
      </c>
      <c r="DR614" s="5764"/>
      <c r="DS614" s="4336">
        <v>0</v>
      </c>
      <c r="DT614" s="4336">
        <v>0</v>
      </c>
      <c r="DU614" s="4336">
        <f t="shared" si="2519"/>
        <v>0</v>
      </c>
      <c r="DV614" s="4337" t="e">
        <f>DT614/DS614</f>
        <v>#DIV/0!</v>
      </c>
      <c r="DW614" s="2683">
        <f t="shared" si="2520"/>
        <v>120</v>
      </c>
      <c r="DX614" s="4170">
        <f t="shared" si="2521"/>
        <v>-20</v>
      </c>
      <c r="DY614" s="4171">
        <f>DW614/DQ614</f>
        <v>1.2</v>
      </c>
      <c r="DZ614" s="5735">
        <v>100</v>
      </c>
      <c r="EA614" s="5789"/>
      <c r="EB614" s="1997">
        <v>0</v>
      </c>
      <c r="EC614" s="1997">
        <v>0</v>
      </c>
      <c r="ED614" s="3040">
        <f>EB614-EC614</f>
        <v>0</v>
      </c>
      <c r="EE614" s="3196" t="e">
        <f>EC614/EB614</f>
        <v>#DIV/0!</v>
      </c>
      <c r="EF614" s="3300">
        <f t="shared" si="2522"/>
        <v>80</v>
      </c>
      <c r="EG614" s="3040">
        <f t="shared" si="2523"/>
        <v>20</v>
      </c>
      <c r="EH614" s="3196">
        <f>EF614/DZ614</f>
        <v>0.8</v>
      </c>
      <c r="EI614" s="5790">
        <v>100</v>
      </c>
      <c r="EJ614" s="5791"/>
      <c r="EK614" s="1997">
        <v>0</v>
      </c>
      <c r="EL614" s="1997">
        <v>0</v>
      </c>
      <c r="EM614" s="3040">
        <f t="shared" si="2524"/>
        <v>0</v>
      </c>
      <c r="EN614" s="3196" t="e">
        <f>EL614/EK614</f>
        <v>#DIV/0!</v>
      </c>
      <c r="EO614" s="3341">
        <f t="shared" si="2525"/>
        <v>80</v>
      </c>
      <c r="EP614" s="3040">
        <f t="shared" si="2526"/>
        <v>20</v>
      </c>
      <c r="EQ614" s="3196">
        <f>EO614/EI614</f>
        <v>0.8</v>
      </c>
      <c r="ER614" s="5763">
        <v>100</v>
      </c>
      <c r="ES614" s="5764"/>
      <c r="ET614" s="4000">
        <v>0</v>
      </c>
      <c r="EU614" s="4000">
        <v>0</v>
      </c>
      <c r="EV614" s="3040">
        <f t="shared" si="2527"/>
        <v>0</v>
      </c>
      <c r="EW614" s="3196" t="e">
        <f>EU614/ET614</f>
        <v>#DIV/0!</v>
      </c>
      <c r="EX614" s="3621">
        <f t="shared" si="2528"/>
        <v>80</v>
      </c>
      <c r="EY614" s="3040">
        <f t="shared" si="2529"/>
        <v>20</v>
      </c>
      <c r="EZ614" s="3196">
        <f>EX614/ER614</f>
        <v>0.8</v>
      </c>
      <c r="FA614" s="6786">
        <v>100</v>
      </c>
      <c r="FB614" s="6787"/>
      <c r="FC614" s="2559">
        <v>0</v>
      </c>
      <c r="FD614" s="2559">
        <v>0</v>
      </c>
      <c r="FE614" s="1719">
        <f>FC614-FD614</f>
        <v>0</v>
      </c>
      <c r="FF614" s="1895" t="e">
        <f>FD614/FC614</f>
        <v>#DIV/0!</v>
      </c>
      <c r="FG614" s="2784">
        <f t="shared" si="2530"/>
        <v>0</v>
      </c>
      <c r="FH614" s="1719">
        <f t="shared" si="2531"/>
        <v>100</v>
      </c>
      <c r="FI614" s="1895">
        <f>FG614/FA614</f>
        <v>0</v>
      </c>
      <c r="FJ614" s="6739">
        <v>100</v>
      </c>
      <c r="FK614" s="6739"/>
      <c r="FL614" s="2614">
        <v>0</v>
      </c>
      <c r="FM614" s="2614">
        <v>45</v>
      </c>
      <c r="FN614" s="1719">
        <f t="shared" si="2532"/>
        <v>-45</v>
      </c>
      <c r="FO614" s="1895" t="e">
        <f>FM614/FL614</f>
        <v>#DIV/0!</v>
      </c>
      <c r="FP614" s="2587">
        <f t="shared" si="2533"/>
        <v>45</v>
      </c>
      <c r="FQ614" s="1719">
        <f t="shared" si="2534"/>
        <v>55</v>
      </c>
      <c r="FR614" s="1895">
        <f>FP614/FJ614</f>
        <v>0.45</v>
      </c>
      <c r="FS614" s="6786">
        <v>100</v>
      </c>
      <c r="FT614" s="6787"/>
      <c r="FU614" s="2784">
        <v>0</v>
      </c>
      <c r="FV614" s="2784">
        <v>35</v>
      </c>
      <c r="FW614" s="1719">
        <f t="shared" si="2535"/>
        <v>-35</v>
      </c>
      <c r="FX614" s="1895" t="e">
        <f>FV614/FU614</f>
        <v>#DIV/0!</v>
      </c>
      <c r="FY614" s="2587">
        <f t="shared" si="2536"/>
        <v>80</v>
      </c>
      <c r="FZ614" s="1719">
        <f t="shared" si="2537"/>
        <v>20</v>
      </c>
      <c r="GA614" s="1895">
        <f>FY614/FS614</f>
        <v>0.8</v>
      </c>
      <c r="GB614" s="3169">
        <f t="shared" si="2538"/>
        <v>0</v>
      </c>
      <c r="GC614" s="2219">
        <v>0</v>
      </c>
      <c r="GD614" s="1895">
        <v>1</v>
      </c>
      <c r="GE614" s="2105" t="s">
        <v>295</v>
      </c>
      <c r="GF614" s="2105" t="s">
        <v>296</v>
      </c>
      <c r="GG614" s="2105" t="s">
        <v>29</v>
      </c>
      <c r="GH614" s="2105" t="s">
        <v>16</v>
      </c>
      <c r="GI614" s="2105" t="s">
        <v>16</v>
      </c>
      <c r="GJ614" s="2105" t="s">
        <v>16</v>
      </c>
      <c r="GK614" s="2105" t="s">
        <v>19</v>
      </c>
      <c r="GL614" s="2096">
        <v>8</v>
      </c>
      <c r="GM614" s="653" t="s">
        <v>1082</v>
      </c>
      <c r="GN614" s="647" t="s">
        <v>1033</v>
      </c>
      <c r="GO614" s="460">
        <v>100</v>
      </c>
      <c r="GP614" s="460">
        <v>100</v>
      </c>
      <c r="GQ614" s="2086">
        <v>0</v>
      </c>
      <c r="GR614" s="2086">
        <v>100</v>
      </c>
      <c r="GS614" s="1895">
        <v>0</v>
      </c>
      <c r="GT614" s="2086">
        <v>0</v>
      </c>
      <c r="GU614" s="2086">
        <v>100</v>
      </c>
      <c r="GV614" s="1895">
        <v>0</v>
      </c>
    </row>
    <row r="615" spans="2:204" ht="76.5" x14ac:dyDescent="0.25">
      <c r="B615" s="7145"/>
      <c r="C615" s="7154"/>
      <c r="D615" s="7147"/>
      <c r="E615" s="7156"/>
      <c r="F615" s="7144"/>
      <c r="G615" s="7144"/>
      <c r="H615" s="7144"/>
      <c r="I615" s="7144"/>
      <c r="J615" s="5707"/>
      <c r="K615" s="5707"/>
      <c r="L615" s="5707"/>
      <c r="M615" s="5707"/>
      <c r="N615" s="5698"/>
      <c r="O615" s="5707"/>
      <c r="P615" s="5698"/>
      <c r="Q615" s="5698"/>
      <c r="R615" s="5704"/>
      <c r="S615" s="5698"/>
      <c r="T615" s="5698"/>
      <c r="U615" s="7116"/>
      <c r="V615" s="5698"/>
      <c r="W615" s="5695"/>
      <c r="X615" s="7137"/>
      <c r="Y615" s="2104">
        <v>9</v>
      </c>
      <c r="Z615" s="5451" t="s">
        <v>1083</v>
      </c>
      <c r="AA615" s="5620" t="s">
        <v>1033</v>
      </c>
      <c r="AB615" s="5370">
        <v>104</v>
      </c>
      <c r="AC615" s="497">
        <v>0</v>
      </c>
      <c r="AD615" s="561">
        <f t="shared" si="2719"/>
        <v>0</v>
      </c>
      <c r="AE615" s="497">
        <v>52</v>
      </c>
      <c r="AF615" s="561">
        <f t="shared" si="2720"/>
        <v>0.5</v>
      </c>
      <c r="AG615" s="460">
        <v>52</v>
      </c>
      <c r="AH615" s="545">
        <f t="shared" si="2721"/>
        <v>0.5</v>
      </c>
      <c r="AI615" s="655">
        <v>0</v>
      </c>
      <c r="AJ615" s="545">
        <f t="shared" si="2722"/>
        <v>0</v>
      </c>
      <c r="AK615" s="946">
        <f t="shared" si="2692"/>
        <v>1</v>
      </c>
      <c r="AL615" s="2322">
        <v>9</v>
      </c>
      <c r="AM615" s="970" t="str">
        <f>'[9]PbRM-01d (1)'!$C$34</f>
        <v>CAPACITAR A LOS ELEMENTOS DE SEGURIDAD PÚBLICA EN  CUESTIONES DE PREVENCIÓN SITUACIONAL.</v>
      </c>
      <c r="AN615" s="970" t="s">
        <v>1762</v>
      </c>
      <c r="AO615" s="970" t="s">
        <v>1761</v>
      </c>
      <c r="AP615" s="970" t="s">
        <v>1763</v>
      </c>
      <c r="AQ615" s="813">
        <v>100</v>
      </c>
      <c r="AR615" s="970" t="s">
        <v>1033</v>
      </c>
      <c r="AS615" s="1018" t="s">
        <v>1579</v>
      </c>
      <c r="AT615" s="2275"/>
      <c r="AU615" s="813" t="s">
        <v>1704</v>
      </c>
      <c r="AV615" s="6426">
        <v>104</v>
      </c>
      <c r="AW615" s="6426"/>
      <c r="AX615" s="4357">
        <f t="shared" si="2498"/>
        <v>0</v>
      </c>
      <c r="AY615" s="4357">
        <f t="shared" si="2499"/>
        <v>60</v>
      </c>
      <c r="AZ615" s="4411">
        <f t="shared" si="2500"/>
        <v>-60</v>
      </c>
      <c r="BA615" s="4649" t="e">
        <f t="shared" si="2501"/>
        <v>#DIV/0!</v>
      </c>
      <c r="BB615" s="4922">
        <f t="shared" si="2668"/>
        <v>94</v>
      </c>
      <c r="BC615" s="4104">
        <f t="shared" si="2502"/>
        <v>10</v>
      </c>
      <c r="BD615" s="1985">
        <f t="shared" si="2503"/>
        <v>0.90384615384615385</v>
      </c>
      <c r="BE615" s="4490">
        <f t="shared" si="2648"/>
        <v>0</v>
      </c>
      <c r="BF615" s="6480">
        <v>104</v>
      </c>
      <c r="BG615" s="6480"/>
      <c r="BH615" s="3772">
        <f t="shared" si="2680"/>
        <v>52</v>
      </c>
      <c r="BI615" s="3772">
        <f t="shared" si="2505"/>
        <v>14</v>
      </c>
      <c r="BJ615" s="3111">
        <f t="shared" si="2506"/>
        <v>38</v>
      </c>
      <c r="BK615" s="1981">
        <f t="shared" si="2507"/>
        <v>0.26923076923076922</v>
      </c>
      <c r="BL615" s="3832">
        <f t="shared" si="2603"/>
        <v>34</v>
      </c>
      <c r="BM615" s="3122">
        <f t="shared" si="2508"/>
        <v>70</v>
      </c>
      <c r="BN615" s="1985">
        <f t="shared" si="2509"/>
        <v>0.32692307692307693</v>
      </c>
      <c r="BO615" s="2811">
        <f t="shared" si="2649"/>
        <v>0</v>
      </c>
      <c r="BP615" s="3494"/>
      <c r="BQ615" s="6739">
        <v>104</v>
      </c>
      <c r="BR615" s="6739"/>
      <c r="BS615" s="2570">
        <f t="shared" si="2723"/>
        <v>52</v>
      </c>
      <c r="BT615" s="2570">
        <f t="shared" si="2723"/>
        <v>20</v>
      </c>
      <c r="BU615" s="2987">
        <f t="shared" si="2699"/>
        <v>32</v>
      </c>
      <c r="BV615" s="1981">
        <f t="shared" si="2700"/>
        <v>0.38461538461538464</v>
      </c>
      <c r="BW615" s="2623">
        <f t="shared" si="2701"/>
        <v>20</v>
      </c>
      <c r="BX615" s="2551">
        <f t="shared" si="2702"/>
        <v>84</v>
      </c>
      <c r="BY615" s="1985">
        <f t="shared" si="2703"/>
        <v>0.19230769230769232</v>
      </c>
      <c r="BZ615" s="3151"/>
      <c r="CA615" s="6651">
        <v>104</v>
      </c>
      <c r="CB615" s="6651"/>
      <c r="CC615" s="1759">
        <v>0</v>
      </c>
      <c r="CD615" s="1759">
        <v>0</v>
      </c>
      <c r="CE615" s="2359">
        <f t="shared" si="2513"/>
        <v>0</v>
      </c>
      <c r="CF615" s="1985">
        <v>0</v>
      </c>
      <c r="CG615" s="1984">
        <f>CD615</f>
        <v>0</v>
      </c>
      <c r="CH615" s="2387">
        <f t="shared" si="2514"/>
        <v>104</v>
      </c>
      <c r="CI615" s="1985">
        <f>CG615/CA615</f>
        <v>0</v>
      </c>
      <c r="CM615" s="1729"/>
      <c r="CN615" s="1729"/>
      <c r="CO615" s="1729"/>
      <c r="CP615" s="1729"/>
      <c r="CQ615" s="1729"/>
      <c r="CR615" s="1729"/>
      <c r="CS615" s="1729"/>
      <c r="CT615" s="1729"/>
      <c r="CU615" s="1729"/>
      <c r="CV615" s="1729"/>
      <c r="CW615" s="1729"/>
      <c r="CX615" s="1729"/>
      <c r="CY615" s="5735">
        <v>104</v>
      </c>
      <c r="CZ615" s="5789"/>
      <c r="DA615" s="4454">
        <v>0</v>
      </c>
      <c r="DB615" s="4454">
        <v>60</v>
      </c>
      <c r="DC615" s="4452">
        <f>DA615-DB615</f>
        <v>-60</v>
      </c>
      <c r="DD615" s="4453">
        <v>0</v>
      </c>
      <c r="DE615" s="4603">
        <f t="shared" si="2647"/>
        <v>94</v>
      </c>
      <c r="DF615" s="4170">
        <f t="shared" si="2515"/>
        <v>10</v>
      </c>
      <c r="DG615" s="4171">
        <f>DE615/CY615</f>
        <v>0.90384615384615385</v>
      </c>
      <c r="DH615" s="5790">
        <v>104</v>
      </c>
      <c r="DI615" s="5791"/>
      <c r="DJ615" s="4875">
        <v>0</v>
      </c>
      <c r="DK615" s="4875">
        <v>0</v>
      </c>
      <c r="DL615" s="4458">
        <f t="shared" si="2516"/>
        <v>0</v>
      </c>
      <c r="DM615" s="4462">
        <v>0</v>
      </c>
      <c r="DN615" s="4424">
        <f t="shared" si="2517"/>
        <v>94</v>
      </c>
      <c r="DO615" s="4170">
        <f t="shared" si="2518"/>
        <v>10</v>
      </c>
      <c r="DP615" s="4171">
        <f>DN615/DH615</f>
        <v>0.90384615384615385</v>
      </c>
      <c r="DQ615" s="5763">
        <v>104</v>
      </c>
      <c r="DR615" s="5764"/>
      <c r="DS615" s="4336">
        <v>0</v>
      </c>
      <c r="DT615" s="4336">
        <v>0</v>
      </c>
      <c r="DU615" s="4336">
        <f t="shared" si="2519"/>
        <v>0</v>
      </c>
      <c r="DV615" s="4337">
        <v>0</v>
      </c>
      <c r="DW615" s="2683">
        <f t="shared" si="2520"/>
        <v>94</v>
      </c>
      <c r="DX615" s="4170">
        <f t="shared" si="2521"/>
        <v>10</v>
      </c>
      <c r="DY615" s="4171">
        <f>DW615/DQ615</f>
        <v>0.90384615384615385</v>
      </c>
      <c r="DZ615" s="5735">
        <v>104</v>
      </c>
      <c r="EA615" s="5789"/>
      <c r="EB615" s="1997">
        <v>17</v>
      </c>
      <c r="EC615" s="1997">
        <v>14</v>
      </c>
      <c r="ED615" s="3040">
        <f>EB615-EC615</f>
        <v>3</v>
      </c>
      <c r="EE615" s="3196">
        <v>0</v>
      </c>
      <c r="EF615" s="3300">
        <f t="shared" si="2522"/>
        <v>34</v>
      </c>
      <c r="EG615" s="3040">
        <f t="shared" si="2523"/>
        <v>70</v>
      </c>
      <c r="EH615" s="3196">
        <f>EF615/DZ615</f>
        <v>0.32692307692307693</v>
      </c>
      <c r="EI615" s="5790">
        <v>104</v>
      </c>
      <c r="EJ615" s="5791"/>
      <c r="EK615" s="1997">
        <v>17</v>
      </c>
      <c r="EL615" s="1997">
        <v>0</v>
      </c>
      <c r="EM615" s="3040">
        <f t="shared" si="2524"/>
        <v>17</v>
      </c>
      <c r="EN615" s="3196">
        <v>0</v>
      </c>
      <c r="EO615" s="3341">
        <f t="shared" si="2525"/>
        <v>34</v>
      </c>
      <c r="EP615" s="3040">
        <f t="shared" si="2526"/>
        <v>70</v>
      </c>
      <c r="EQ615" s="3196">
        <f>EO615/EI615</f>
        <v>0.32692307692307693</v>
      </c>
      <c r="ER615" s="5763">
        <v>104</v>
      </c>
      <c r="ES615" s="5764"/>
      <c r="ET615" s="4000">
        <v>18</v>
      </c>
      <c r="EU615" s="4000">
        <v>0</v>
      </c>
      <c r="EV615" s="3040">
        <f t="shared" si="2527"/>
        <v>18</v>
      </c>
      <c r="EW615" s="3196">
        <v>0</v>
      </c>
      <c r="EX615" s="3621">
        <f t="shared" si="2528"/>
        <v>34</v>
      </c>
      <c r="EY615" s="3040">
        <f t="shared" si="2529"/>
        <v>70</v>
      </c>
      <c r="EZ615" s="3196">
        <f>EX615/ER615</f>
        <v>0.32692307692307693</v>
      </c>
      <c r="FA615" s="6786">
        <v>104</v>
      </c>
      <c r="FB615" s="6787"/>
      <c r="FC615" s="2559">
        <v>17</v>
      </c>
      <c r="FD615" s="2559">
        <v>0</v>
      </c>
      <c r="FE615" s="1719">
        <f>FC615-FD615</f>
        <v>17</v>
      </c>
      <c r="FF615" s="1895">
        <v>0</v>
      </c>
      <c r="FG615" s="2784">
        <f t="shared" si="2530"/>
        <v>0</v>
      </c>
      <c r="FH615" s="1719">
        <f t="shared" si="2531"/>
        <v>104</v>
      </c>
      <c r="FI615" s="1895">
        <f>FG615/FA615</f>
        <v>0</v>
      </c>
      <c r="FJ615" s="6739">
        <v>104</v>
      </c>
      <c r="FK615" s="6739"/>
      <c r="FL615" s="2614">
        <v>17</v>
      </c>
      <c r="FM615" s="2614">
        <v>0</v>
      </c>
      <c r="FN615" s="1719">
        <f t="shared" si="2532"/>
        <v>17</v>
      </c>
      <c r="FO615" s="1895">
        <v>0</v>
      </c>
      <c r="FP615" s="2587">
        <f t="shared" si="2533"/>
        <v>0</v>
      </c>
      <c r="FQ615" s="1719">
        <f t="shared" si="2534"/>
        <v>104</v>
      </c>
      <c r="FR615" s="1895">
        <f>FP615/FJ615</f>
        <v>0</v>
      </c>
      <c r="FS615" s="6786">
        <v>104</v>
      </c>
      <c r="FT615" s="6787"/>
      <c r="FU615" s="2784">
        <v>18</v>
      </c>
      <c r="FV615" s="2784">
        <v>20</v>
      </c>
      <c r="FW615" s="1719">
        <f t="shared" si="2535"/>
        <v>-2</v>
      </c>
      <c r="FX615" s="1895">
        <v>0</v>
      </c>
      <c r="FY615" s="2587">
        <f t="shared" si="2536"/>
        <v>20</v>
      </c>
      <c r="FZ615" s="1719">
        <f t="shared" si="2537"/>
        <v>84</v>
      </c>
      <c r="GA615" s="1895">
        <f>FY615/FS615</f>
        <v>0.19230769230769232</v>
      </c>
      <c r="GB615" s="3169">
        <f t="shared" si="2538"/>
        <v>0.13461538461538461</v>
      </c>
      <c r="GC615" s="2219">
        <v>0</v>
      </c>
      <c r="GD615" s="1895">
        <v>1</v>
      </c>
      <c r="GE615" s="2105" t="s">
        <v>295</v>
      </c>
      <c r="GF615" s="2105" t="s">
        <v>296</v>
      </c>
      <c r="GG615" s="2105" t="s">
        <v>29</v>
      </c>
      <c r="GH615" s="2105" t="s">
        <v>16</v>
      </c>
      <c r="GI615" s="2105" t="s">
        <v>16</v>
      </c>
      <c r="GJ615" s="2105" t="s">
        <v>16</v>
      </c>
      <c r="GK615" s="2105" t="s">
        <v>19</v>
      </c>
      <c r="GL615" s="2104">
        <v>9</v>
      </c>
      <c r="GM615" s="249" t="s">
        <v>1083</v>
      </c>
      <c r="GN615" s="648" t="s">
        <v>1033</v>
      </c>
      <c r="GO615" s="2371">
        <v>104</v>
      </c>
      <c r="GP615" s="2084">
        <v>0</v>
      </c>
      <c r="GQ615" s="2086">
        <v>0</v>
      </c>
      <c r="GR615" s="2086">
        <v>0</v>
      </c>
      <c r="GS615" s="1895">
        <v>0</v>
      </c>
      <c r="GT615" s="2086">
        <v>0</v>
      </c>
      <c r="GU615" s="2086">
        <v>104</v>
      </c>
      <c r="GV615" s="1895">
        <v>0</v>
      </c>
    </row>
    <row r="616" spans="2:204" ht="51" x14ac:dyDescent="0.25">
      <c r="B616" s="7145"/>
      <c r="C616" s="7154"/>
      <c r="D616" s="7147"/>
      <c r="E616" s="7156"/>
      <c r="F616" s="7144"/>
      <c r="G616" s="7144"/>
      <c r="H616" s="7144"/>
      <c r="I616" s="7144"/>
      <c r="J616" s="5707"/>
      <c r="K616" s="5707"/>
      <c r="L616" s="5707"/>
      <c r="M616" s="5707"/>
      <c r="N616" s="5698"/>
      <c r="O616" s="5707"/>
      <c r="P616" s="5698"/>
      <c r="Q616" s="5698"/>
      <c r="R616" s="5704"/>
      <c r="S616" s="5698"/>
      <c r="T616" s="5698"/>
      <c r="U616" s="7116"/>
      <c r="V616" s="5698"/>
      <c r="W616" s="5695"/>
      <c r="X616" s="7137"/>
      <c r="Y616" s="2096">
        <v>10</v>
      </c>
      <c r="Z616" s="778" t="s">
        <v>1084</v>
      </c>
      <c r="AA616" s="505" t="s">
        <v>1033</v>
      </c>
      <c r="AB616" s="414">
        <v>104</v>
      </c>
      <c r="AC616" s="460">
        <v>0</v>
      </c>
      <c r="AD616" s="577">
        <f>AC616/AB616</f>
        <v>0</v>
      </c>
      <c r="AE616" s="460">
        <v>52</v>
      </c>
      <c r="AF616" s="577">
        <f>AE616/AB616</f>
        <v>0.5</v>
      </c>
      <c r="AG616" s="460">
        <v>0</v>
      </c>
      <c r="AH616" s="577">
        <f>AG616/AB616</f>
        <v>0</v>
      </c>
      <c r="AI616" s="460">
        <v>52</v>
      </c>
      <c r="AJ616" s="577">
        <f>AI616/AB616</f>
        <v>0.5</v>
      </c>
      <c r="AK616" s="946">
        <f t="shared" si="2692"/>
        <v>1</v>
      </c>
      <c r="AL616" s="2322">
        <v>10</v>
      </c>
      <c r="AM616" s="959" t="str">
        <f>'[9]PbRM-01d (2)'!$C$26</f>
        <v>ACTUALIZAR A LOS ELEMENTOS DE SEGURIDAD PÚBLICA EN LA CONDUCCIÓN DE SU ÉTICA PROFESIONAL.</v>
      </c>
      <c r="AN616" s="959" t="s">
        <v>1765</v>
      </c>
      <c r="AO616" s="959" t="s">
        <v>1764</v>
      </c>
      <c r="AP616" s="959" t="s">
        <v>1766</v>
      </c>
      <c r="AQ616" s="813">
        <v>100</v>
      </c>
      <c r="AR616" s="959" t="s">
        <v>1033</v>
      </c>
      <c r="AS616" s="1018" t="s">
        <v>1579</v>
      </c>
      <c r="AT616" s="2275"/>
      <c r="AU616" s="813" t="s">
        <v>1704</v>
      </c>
      <c r="AV616" s="6426">
        <v>104</v>
      </c>
      <c r="AW616" s="6426"/>
      <c r="AX616" s="4357">
        <f t="shared" ref="AX616:AX623" si="2731">SUM(DA616+DJ616+DS616)</f>
        <v>52</v>
      </c>
      <c r="AY616" s="4357">
        <f t="shared" ref="AY616:AY623" si="2732">SUM(DB616+DK616+DT616)</f>
        <v>66</v>
      </c>
      <c r="AZ616" s="4411">
        <f t="shared" ref="AZ616:AZ623" si="2733">AX616-AY616</f>
        <v>-14</v>
      </c>
      <c r="BA616" s="4649">
        <f t="shared" ref="BA616:BA623" si="2734">AY616/AX616</f>
        <v>1.2692307692307692</v>
      </c>
      <c r="BB616" s="4922">
        <f t="shared" si="2668"/>
        <v>114</v>
      </c>
      <c r="BC616" s="4104">
        <f t="shared" ref="BC616:BC623" si="2735">AV616-BB616</f>
        <v>-10</v>
      </c>
      <c r="BD616" s="1985">
        <f t="shared" ref="BD616:BD623" si="2736">BB616/AV616</f>
        <v>1.0961538461538463</v>
      </c>
      <c r="BE616" s="4490">
        <f t="shared" ref="BE616:BE623" si="2737">SUM(AX616-AI616)</f>
        <v>0</v>
      </c>
      <c r="BF616" s="6480">
        <v>104</v>
      </c>
      <c r="BG616" s="6480"/>
      <c r="BH616" s="3772">
        <f t="shared" si="2680"/>
        <v>0</v>
      </c>
      <c r="BI616" s="3772">
        <f t="shared" ref="BI616:BI623" si="2738">SUM(EC616+EL616+EU616)</f>
        <v>12</v>
      </c>
      <c r="BJ616" s="3111">
        <f t="shared" ref="BJ616:BJ623" si="2739">BH616-BI616</f>
        <v>-12</v>
      </c>
      <c r="BK616" s="1981" t="e">
        <f t="shared" ref="BK616:BK623" si="2740">BI616/BH616</f>
        <v>#DIV/0!</v>
      </c>
      <c r="BL616" s="3832">
        <f t="shared" si="2603"/>
        <v>48</v>
      </c>
      <c r="BM616" s="3122">
        <f t="shared" ref="BM616:BM623" si="2741">BF616-BL616</f>
        <v>56</v>
      </c>
      <c r="BN616" s="1985">
        <f t="shared" ref="BN616:BN623" si="2742">BL616/BF616</f>
        <v>0.46153846153846156</v>
      </c>
      <c r="BO616" s="2778">
        <f t="shared" ref="BO616:BO623" si="2743">SUM(AG616-BH616)</f>
        <v>0</v>
      </c>
      <c r="BP616" s="3494"/>
      <c r="BQ616" s="6739">
        <v>104</v>
      </c>
      <c r="BR616" s="6739"/>
      <c r="BS616" s="2570">
        <f t="shared" si="2723"/>
        <v>52</v>
      </c>
      <c r="BT616" s="2570">
        <f t="shared" si="2723"/>
        <v>36</v>
      </c>
      <c r="BU616" s="2987">
        <f t="shared" si="2699"/>
        <v>16</v>
      </c>
      <c r="BV616" s="1981">
        <f t="shared" si="2700"/>
        <v>0.69230769230769229</v>
      </c>
      <c r="BW616" s="2623">
        <f t="shared" si="2701"/>
        <v>36</v>
      </c>
      <c r="BX616" s="2551">
        <f t="shared" si="2702"/>
        <v>68</v>
      </c>
      <c r="BY616" s="1985">
        <f t="shared" si="2703"/>
        <v>0.34615384615384615</v>
      </c>
      <c r="BZ616" s="3151"/>
      <c r="CA616" s="6651">
        <v>104</v>
      </c>
      <c r="CB616" s="6651"/>
      <c r="CC616" s="1759">
        <v>0</v>
      </c>
      <c r="CD616" s="1759">
        <v>0</v>
      </c>
      <c r="CE616" s="2359">
        <f t="shared" ref="CE616:CE623" si="2744">CC616-CD616</f>
        <v>0</v>
      </c>
      <c r="CF616" s="1985">
        <v>0</v>
      </c>
      <c r="CG616" s="1984">
        <f>CD616</f>
        <v>0</v>
      </c>
      <c r="CH616" s="2387">
        <f t="shared" ref="CH616:CH623" si="2745">CA616-CG616</f>
        <v>104</v>
      </c>
      <c r="CI616" s="1985">
        <f>CG616/CA616</f>
        <v>0</v>
      </c>
      <c r="CM616" s="1729"/>
      <c r="CN616" s="1729"/>
      <c r="CO616" s="1729"/>
      <c r="CP616" s="1729"/>
      <c r="CQ616" s="1729"/>
      <c r="CR616" s="1729"/>
      <c r="CS616" s="1729"/>
      <c r="CT616" s="1729"/>
      <c r="CU616" s="1729"/>
      <c r="CV616" s="1729"/>
      <c r="CW616" s="1729"/>
      <c r="CX616" s="1729"/>
      <c r="CY616" s="5794">
        <v>104</v>
      </c>
      <c r="CZ616" s="5795"/>
      <c r="DA616" s="4454">
        <v>46</v>
      </c>
      <c r="DB616" s="4454">
        <v>60</v>
      </c>
      <c r="DC616" s="4452">
        <f>DA616-DB616</f>
        <v>-14</v>
      </c>
      <c r="DD616" s="4453">
        <v>0</v>
      </c>
      <c r="DE616" s="4603">
        <f t="shared" si="2647"/>
        <v>108</v>
      </c>
      <c r="DF616" s="4170">
        <f t="shared" ref="DF616:DF623" si="2746">CY616-DE616</f>
        <v>-4</v>
      </c>
      <c r="DG616" s="4171">
        <f>DE616/CY616</f>
        <v>1.0384615384615385</v>
      </c>
      <c r="DH616" s="5790">
        <v>104</v>
      </c>
      <c r="DI616" s="5791"/>
      <c r="DJ616" s="4875">
        <v>6</v>
      </c>
      <c r="DK616" s="4875">
        <v>6</v>
      </c>
      <c r="DL616" s="4458">
        <f t="shared" ref="DL616:DL623" si="2747">DJ616-DK616</f>
        <v>0</v>
      </c>
      <c r="DM616" s="4462">
        <v>0</v>
      </c>
      <c r="DN616" s="4424">
        <f t="shared" ref="DN616:DN623" si="2748">SUM(DE616+DK616)</f>
        <v>114</v>
      </c>
      <c r="DO616" s="4170">
        <f t="shared" ref="DO616:DO623" si="2749">DH616-DN616</f>
        <v>-10</v>
      </c>
      <c r="DP616" s="4171">
        <f>DN616/DH616</f>
        <v>1.0961538461538463</v>
      </c>
      <c r="DQ616" s="5796">
        <v>104</v>
      </c>
      <c r="DR616" s="5797"/>
      <c r="DS616" s="4336">
        <v>0</v>
      </c>
      <c r="DT616" s="4336">
        <v>0</v>
      </c>
      <c r="DU616" s="4336">
        <f t="shared" ref="DU616:DU623" si="2750">DS616-DT616</f>
        <v>0</v>
      </c>
      <c r="DV616" s="4337">
        <v>0</v>
      </c>
      <c r="DW616" s="2683">
        <f t="shared" ref="DW616:DW623" si="2751">SUM(DT616+DN616)</f>
        <v>114</v>
      </c>
      <c r="DX616" s="4170">
        <f t="shared" ref="DX616:DX623" si="2752">DQ616-DW616</f>
        <v>-10</v>
      </c>
      <c r="DY616" s="4171">
        <f>DW616/DQ616</f>
        <v>1.0961538461538463</v>
      </c>
      <c r="DZ616" s="5794">
        <v>104</v>
      </c>
      <c r="EA616" s="5795"/>
      <c r="EB616" s="1997">
        <v>0</v>
      </c>
      <c r="EC616" s="1997">
        <v>0</v>
      </c>
      <c r="ED616" s="3040">
        <f>EB616-EC616</f>
        <v>0</v>
      </c>
      <c r="EE616" s="3196">
        <v>0</v>
      </c>
      <c r="EF616" s="3300">
        <f t="shared" ref="EF616:EF623" si="2753">SUM(EC616+FY616)</f>
        <v>36</v>
      </c>
      <c r="EG616" s="3040">
        <f t="shared" ref="EG616:EG623" si="2754">DZ616-EF616</f>
        <v>68</v>
      </c>
      <c r="EH616" s="3196">
        <f>EF616/DZ616</f>
        <v>0.34615384615384615</v>
      </c>
      <c r="EI616" s="5790">
        <v>104</v>
      </c>
      <c r="EJ616" s="5791"/>
      <c r="EK616" s="1997">
        <v>0</v>
      </c>
      <c r="EL616" s="1997">
        <v>12</v>
      </c>
      <c r="EM616" s="3040">
        <f t="shared" ref="EM616:EM623" si="2755">EK616-EL616</f>
        <v>-12</v>
      </c>
      <c r="EN616" s="3196">
        <v>0</v>
      </c>
      <c r="EO616" s="3341">
        <f t="shared" ref="EO616:EO623" si="2756">SUM(EF616+EL616)</f>
        <v>48</v>
      </c>
      <c r="EP616" s="3040">
        <f t="shared" ref="EP616:EP623" si="2757">EI616-EO616</f>
        <v>56</v>
      </c>
      <c r="EQ616" s="3196">
        <f>EO616/EI616</f>
        <v>0.46153846153846156</v>
      </c>
      <c r="ER616" s="5796">
        <v>104</v>
      </c>
      <c r="ES616" s="5797"/>
      <c r="ET616" s="4000">
        <v>0</v>
      </c>
      <c r="EU616" s="4000">
        <v>0</v>
      </c>
      <c r="EV616" s="3040">
        <f t="shared" ref="EV616:EV623" si="2758">ET616-EU616</f>
        <v>0</v>
      </c>
      <c r="EW616" s="3196">
        <v>0</v>
      </c>
      <c r="EX616" s="3621">
        <f t="shared" ref="EX616:EX623" si="2759">SUM(EU616+EO616)</f>
        <v>48</v>
      </c>
      <c r="EY616" s="3040">
        <f t="shared" ref="EY616:EY623" si="2760">ER616-EX616</f>
        <v>56</v>
      </c>
      <c r="EZ616" s="3196">
        <f>EX616/ER616</f>
        <v>0.46153846153846156</v>
      </c>
      <c r="FA616" s="6811">
        <v>104</v>
      </c>
      <c r="FB616" s="6812"/>
      <c r="FC616" s="2559">
        <v>17</v>
      </c>
      <c r="FD616" s="2559">
        <v>0</v>
      </c>
      <c r="FE616" s="1719">
        <f>FC616-FD616</f>
        <v>17</v>
      </c>
      <c r="FF616" s="1895">
        <v>0</v>
      </c>
      <c r="FG616" s="2784">
        <f t="shared" ref="FG616:FG623" si="2761">SUM(FD616+CG616)</f>
        <v>0</v>
      </c>
      <c r="FH616" s="1719">
        <f t="shared" ref="FH616:FH623" si="2762">FA616-FG616</f>
        <v>104</v>
      </c>
      <c r="FI616" s="1895">
        <f>FG616/FA616</f>
        <v>0</v>
      </c>
      <c r="FJ616" s="6739">
        <v>104</v>
      </c>
      <c r="FK616" s="6739"/>
      <c r="FL616" s="2614">
        <v>17</v>
      </c>
      <c r="FM616" s="2614">
        <v>8</v>
      </c>
      <c r="FN616" s="1719">
        <f t="shared" ref="FN616:FN623" si="2763">FL616-FM616</f>
        <v>9</v>
      </c>
      <c r="FO616" s="1895">
        <v>0</v>
      </c>
      <c r="FP616" s="2587">
        <f t="shared" ref="FP616:FP623" si="2764">SUM(FM616+FG616)</f>
        <v>8</v>
      </c>
      <c r="FQ616" s="1719">
        <f t="shared" ref="FQ616:FQ623" si="2765">FJ616-FP616</f>
        <v>96</v>
      </c>
      <c r="FR616" s="1895">
        <f>FP616/FJ616</f>
        <v>7.6923076923076927E-2</v>
      </c>
      <c r="FS616" s="6811">
        <v>104</v>
      </c>
      <c r="FT616" s="6812"/>
      <c r="FU616" s="2784">
        <v>18</v>
      </c>
      <c r="FV616" s="2784">
        <v>28</v>
      </c>
      <c r="FW616" s="1719">
        <f t="shared" ref="FW616:FW623" si="2766">FU616-FV616</f>
        <v>-10</v>
      </c>
      <c r="FX616" s="1895">
        <v>0</v>
      </c>
      <c r="FY616" s="2587">
        <f t="shared" ref="FY616:FY623" si="2767">SUM(FV616+FP616)</f>
        <v>36</v>
      </c>
      <c r="FZ616" s="1719">
        <f t="shared" ref="FZ616:FZ623" si="2768">FS616-FY616</f>
        <v>68</v>
      </c>
      <c r="GA616" s="1895">
        <f>FY616/FS616</f>
        <v>0.34615384615384615</v>
      </c>
      <c r="GB616" s="3169">
        <f t="shared" ref="GB616:GB623" si="2769">SUM(EH616-GA616)</f>
        <v>0</v>
      </c>
      <c r="GC616" s="2219">
        <v>0</v>
      </c>
      <c r="GD616" s="1895">
        <v>1</v>
      </c>
      <c r="GE616" s="2105" t="s">
        <v>295</v>
      </c>
      <c r="GF616" s="2105" t="s">
        <v>296</v>
      </c>
      <c r="GG616" s="2105" t="s">
        <v>29</v>
      </c>
      <c r="GH616" s="2105" t="s">
        <v>16</v>
      </c>
      <c r="GI616" s="2105" t="s">
        <v>16</v>
      </c>
      <c r="GJ616" s="2105" t="s">
        <v>16</v>
      </c>
      <c r="GK616" s="2105" t="s">
        <v>19</v>
      </c>
      <c r="GL616" s="2096">
        <v>10</v>
      </c>
      <c r="GM616" s="652" t="s">
        <v>1084</v>
      </c>
      <c r="GN616" s="224" t="s">
        <v>1033</v>
      </c>
      <c r="GO616" s="460">
        <v>104</v>
      </c>
      <c r="GP616" s="460">
        <v>0</v>
      </c>
      <c r="GQ616" s="2086">
        <v>0</v>
      </c>
      <c r="GR616" s="2086">
        <v>0</v>
      </c>
      <c r="GS616" s="1895">
        <v>0</v>
      </c>
      <c r="GT616" s="2086">
        <v>0</v>
      </c>
      <c r="GU616" s="2086">
        <v>104</v>
      </c>
      <c r="GV616" s="1895">
        <v>0</v>
      </c>
    </row>
    <row r="617" spans="2:204" ht="63.75" x14ac:dyDescent="0.25">
      <c r="B617" s="7145"/>
      <c r="C617" s="7154"/>
      <c r="D617" s="7147"/>
      <c r="E617" s="7156"/>
      <c r="F617" s="7144"/>
      <c r="G617" s="7144"/>
      <c r="H617" s="7144"/>
      <c r="I617" s="7144"/>
      <c r="J617" s="5707"/>
      <c r="K617" s="5707"/>
      <c r="L617" s="5707"/>
      <c r="M617" s="5707"/>
      <c r="N617" s="5698"/>
      <c r="O617" s="5707"/>
      <c r="P617" s="5698"/>
      <c r="Q617" s="5698"/>
      <c r="R617" s="5704"/>
      <c r="S617" s="5698"/>
      <c r="T617" s="5698"/>
      <c r="U617" s="7116"/>
      <c r="V617" s="5698"/>
      <c r="W617" s="5695"/>
      <c r="X617" s="7137"/>
      <c r="Y617" s="2096">
        <v>11</v>
      </c>
      <c r="Z617" s="778" t="s">
        <v>1085</v>
      </c>
      <c r="AA617" s="505" t="s">
        <v>1033</v>
      </c>
      <c r="AB617" s="414">
        <v>104</v>
      </c>
      <c r="AC617" s="460">
        <v>0</v>
      </c>
      <c r="AD617" s="577">
        <f t="shared" ref="AD617:AD623" si="2770">AC617/AB617</f>
        <v>0</v>
      </c>
      <c r="AE617" s="460">
        <v>0</v>
      </c>
      <c r="AF617" s="577">
        <f t="shared" ref="AF617:AF623" si="2771">AE617/AB617</f>
        <v>0</v>
      </c>
      <c r="AG617" s="460">
        <v>52</v>
      </c>
      <c r="AH617" s="577">
        <f t="shared" ref="AH617:AH623" si="2772">AG617/AB617</f>
        <v>0.5</v>
      </c>
      <c r="AI617" s="460">
        <v>52</v>
      </c>
      <c r="AJ617" s="577">
        <f t="shared" ref="AJ617:AJ623" si="2773">AI617/AB617</f>
        <v>0.5</v>
      </c>
      <c r="AK617" s="946">
        <f t="shared" si="2692"/>
        <v>1</v>
      </c>
      <c r="AL617" s="2322">
        <v>11</v>
      </c>
      <c r="AM617" s="970" t="str">
        <f>'[9]PbRM-01d (2)'!$C$27</f>
        <v>ACTUALIZAR A LOS ELEMENTOS DE SEGURIDAD PÚBLICA EN  MATERIA DE DERECHOS HUMANOS.</v>
      </c>
      <c r="AN617" s="970" t="s">
        <v>1768</v>
      </c>
      <c r="AO617" s="970" t="s">
        <v>1767</v>
      </c>
      <c r="AP617" s="970" t="s">
        <v>1769</v>
      </c>
      <c r="AQ617" s="813">
        <v>100</v>
      </c>
      <c r="AR617" s="970" t="s">
        <v>1033</v>
      </c>
      <c r="AS617" s="1018" t="s">
        <v>1579</v>
      </c>
      <c r="AT617" s="2275"/>
      <c r="AU617" s="813" t="s">
        <v>1704</v>
      </c>
      <c r="AV617" s="6426">
        <v>104</v>
      </c>
      <c r="AW617" s="6426"/>
      <c r="AX617" s="4357">
        <f t="shared" si="2731"/>
        <v>52</v>
      </c>
      <c r="AY617" s="4357">
        <f t="shared" si="2732"/>
        <v>60</v>
      </c>
      <c r="AZ617" s="4411">
        <f t="shared" si="2733"/>
        <v>-8</v>
      </c>
      <c r="BA617" s="4996">
        <f t="shared" si="2734"/>
        <v>1.1538461538461537</v>
      </c>
      <c r="BB617" s="4997">
        <f t="shared" si="2668"/>
        <v>181</v>
      </c>
      <c r="BC617" s="4104">
        <f t="shared" si="2735"/>
        <v>-77</v>
      </c>
      <c r="BD617" s="1990">
        <f t="shared" si="2736"/>
        <v>1.7403846153846154</v>
      </c>
      <c r="BE617" s="4490">
        <f t="shared" si="2737"/>
        <v>0</v>
      </c>
      <c r="BF617" s="6480">
        <v>104</v>
      </c>
      <c r="BG617" s="6480"/>
      <c r="BH617" s="3772">
        <f t="shared" si="2680"/>
        <v>52</v>
      </c>
      <c r="BI617" s="3772">
        <f t="shared" si="2738"/>
        <v>73</v>
      </c>
      <c r="BJ617" s="3111">
        <f t="shared" si="2739"/>
        <v>-21</v>
      </c>
      <c r="BK617" s="1987">
        <f t="shared" si="2740"/>
        <v>1.4038461538461537</v>
      </c>
      <c r="BL617" s="3988">
        <f t="shared" si="2603"/>
        <v>121</v>
      </c>
      <c r="BM617" s="3122">
        <f t="shared" si="2741"/>
        <v>-17</v>
      </c>
      <c r="BN617" s="1990">
        <f t="shared" si="2742"/>
        <v>1.1634615384615385</v>
      </c>
      <c r="BO617" s="2778">
        <f t="shared" si="2743"/>
        <v>0</v>
      </c>
      <c r="BP617" s="3494"/>
      <c r="BQ617" s="6739">
        <v>104</v>
      </c>
      <c r="BR617" s="6739"/>
      <c r="BS617" s="2570">
        <f t="shared" si="2723"/>
        <v>0</v>
      </c>
      <c r="BT617" s="2570">
        <f t="shared" si="2723"/>
        <v>0</v>
      </c>
      <c r="BU617" s="2987">
        <f t="shared" si="2699"/>
        <v>0</v>
      </c>
      <c r="BV617" s="1987" t="e">
        <f t="shared" si="2700"/>
        <v>#DIV/0!</v>
      </c>
      <c r="BW617" s="2828">
        <f t="shared" si="2701"/>
        <v>48</v>
      </c>
      <c r="BX617" s="2551">
        <f t="shared" si="2702"/>
        <v>56</v>
      </c>
      <c r="BY617" s="1990">
        <f t="shared" si="2703"/>
        <v>0.46153846153846156</v>
      </c>
      <c r="BZ617" s="3151"/>
      <c r="CA617" s="6651">
        <v>104</v>
      </c>
      <c r="CB617" s="6651"/>
      <c r="CC617" s="1759">
        <v>0</v>
      </c>
      <c r="CD617" s="1759">
        <v>48</v>
      </c>
      <c r="CE617" s="2359">
        <f t="shared" si="2744"/>
        <v>-48</v>
      </c>
      <c r="CF617" s="1990">
        <v>0</v>
      </c>
      <c r="CG617" s="1989">
        <f t="shared" ref="CG617:CG623" si="2774">CD617</f>
        <v>48</v>
      </c>
      <c r="CH617" s="2387">
        <f t="shared" si="2745"/>
        <v>56</v>
      </c>
      <c r="CI617" s="1990">
        <f t="shared" ref="CI617:CI623" si="2775">CG617/CA617</f>
        <v>0.46153846153846156</v>
      </c>
      <c r="CM617" s="1729"/>
      <c r="CN617" s="1729"/>
      <c r="CO617" s="1729"/>
      <c r="CP617" s="1729"/>
      <c r="CQ617" s="1729"/>
      <c r="CR617" s="1729"/>
      <c r="CS617" s="1729"/>
      <c r="CT617" s="1729"/>
      <c r="CU617" s="1729"/>
      <c r="CV617" s="1729"/>
      <c r="CW617" s="1729"/>
      <c r="CX617" s="1729"/>
      <c r="CY617" s="5730">
        <v>104</v>
      </c>
      <c r="CZ617" s="5798"/>
      <c r="DA617" s="4454">
        <v>52</v>
      </c>
      <c r="DB617" s="4454">
        <v>60</v>
      </c>
      <c r="DC617" s="4452">
        <f t="shared" ref="DC617:DC623" si="2776">DA617-DB617</f>
        <v>-8</v>
      </c>
      <c r="DD617" s="4453">
        <v>0</v>
      </c>
      <c r="DE617" s="4785">
        <f t="shared" si="2647"/>
        <v>181</v>
      </c>
      <c r="DF617" s="4170">
        <f t="shared" si="2746"/>
        <v>-77</v>
      </c>
      <c r="DG617" s="4171">
        <f t="shared" ref="DG617:DG623" si="2777">DE617/CY617</f>
        <v>1.7403846153846154</v>
      </c>
      <c r="DH617" s="5790">
        <v>104</v>
      </c>
      <c r="DI617" s="5791"/>
      <c r="DJ617" s="4875">
        <v>0</v>
      </c>
      <c r="DK617" s="4875">
        <v>0</v>
      </c>
      <c r="DL617" s="4458">
        <f t="shared" si="2747"/>
        <v>0</v>
      </c>
      <c r="DM617" s="4462">
        <v>0</v>
      </c>
      <c r="DN617" s="4424">
        <f t="shared" si="2748"/>
        <v>181</v>
      </c>
      <c r="DO617" s="4170">
        <f t="shared" si="2749"/>
        <v>-77</v>
      </c>
      <c r="DP617" s="4171">
        <f t="shared" ref="DP617:DP623" si="2778">DN617/DH617</f>
        <v>1.7403846153846154</v>
      </c>
      <c r="DQ617" s="5799">
        <v>104</v>
      </c>
      <c r="DR617" s="5800"/>
      <c r="DS617" s="4336">
        <v>0</v>
      </c>
      <c r="DT617" s="4336">
        <v>0</v>
      </c>
      <c r="DU617" s="4336">
        <f t="shared" si="2750"/>
        <v>0</v>
      </c>
      <c r="DV617" s="4337">
        <v>0</v>
      </c>
      <c r="DW617" s="2683">
        <f t="shared" si="2751"/>
        <v>181</v>
      </c>
      <c r="DX617" s="4170">
        <f t="shared" si="2752"/>
        <v>-77</v>
      </c>
      <c r="DY617" s="4171">
        <f t="shared" ref="DY617:DY623" si="2779">DW617/DQ617</f>
        <v>1.7403846153846154</v>
      </c>
      <c r="DZ617" s="5730">
        <v>104</v>
      </c>
      <c r="EA617" s="5798"/>
      <c r="EB617" s="1997">
        <v>17</v>
      </c>
      <c r="EC617" s="1997">
        <v>13</v>
      </c>
      <c r="ED617" s="3040">
        <f t="shared" ref="ED617:ED623" si="2780">EB617-EC617</f>
        <v>4</v>
      </c>
      <c r="EE617" s="3196">
        <v>0</v>
      </c>
      <c r="EF617" s="3302">
        <f t="shared" si="2753"/>
        <v>61</v>
      </c>
      <c r="EG617" s="3040">
        <f t="shared" si="2754"/>
        <v>43</v>
      </c>
      <c r="EH617" s="3196">
        <f t="shared" ref="EH617:EH623" si="2781">EF617/DZ617</f>
        <v>0.58653846153846156</v>
      </c>
      <c r="EI617" s="5790">
        <v>104</v>
      </c>
      <c r="EJ617" s="5791"/>
      <c r="EK617" s="1997">
        <v>17</v>
      </c>
      <c r="EL617" s="1997">
        <v>30</v>
      </c>
      <c r="EM617" s="3040">
        <f t="shared" si="2755"/>
        <v>-13</v>
      </c>
      <c r="EN617" s="3196">
        <v>0</v>
      </c>
      <c r="EO617" s="3341">
        <f t="shared" si="2756"/>
        <v>91</v>
      </c>
      <c r="EP617" s="3040">
        <f t="shared" si="2757"/>
        <v>13</v>
      </c>
      <c r="EQ617" s="3196">
        <f t="shared" ref="EQ617:EQ623" si="2782">EO617/EI617</f>
        <v>0.875</v>
      </c>
      <c r="ER617" s="5799">
        <v>104</v>
      </c>
      <c r="ES617" s="5800"/>
      <c r="ET617" s="4000">
        <v>18</v>
      </c>
      <c r="EU617" s="4000">
        <v>30</v>
      </c>
      <c r="EV617" s="3040">
        <f t="shared" si="2758"/>
        <v>-12</v>
      </c>
      <c r="EW617" s="3196">
        <v>0</v>
      </c>
      <c r="EX617" s="3621">
        <f t="shared" si="2759"/>
        <v>121</v>
      </c>
      <c r="EY617" s="3040">
        <f t="shared" si="2760"/>
        <v>-17</v>
      </c>
      <c r="EZ617" s="3196">
        <f t="shared" ref="EZ617:EZ623" si="2783">EX617/ER617</f>
        <v>1.1634615384615385</v>
      </c>
      <c r="FA617" s="6782">
        <v>104</v>
      </c>
      <c r="FB617" s="6783"/>
      <c r="FC617" s="2559">
        <v>0</v>
      </c>
      <c r="FD617" s="2559">
        <v>0</v>
      </c>
      <c r="FE617" s="1719">
        <f t="shared" ref="FE617:FE623" si="2784">FC617-FD617</f>
        <v>0</v>
      </c>
      <c r="FF617" s="1895">
        <v>0</v>
      </c>
      <c r="FG617" s="2784">
        <f t="shared" si="2761"/>
        <v>48</v>
      </c>
      <c r="FH617" s="1719">
        <f t="shared" si="2762"/>
        <v>56</v>
      </c>
      <c r="FI617" s="1895">
        <f t="shared" ref="FI617:FI623" si="2785">FG617/FA617</f>
        <v>0.46153846153846156</v>
      </c>
      <c r="FJ617" s="6739">
        <v>104</v>
      </c>
      <c r="FK617" s="6739"/>
      <c r="FL617" s="2614">
        <v>0</v>
      </c>
      <c r="FM617" s="2614">
        <v>0</v>
      </c>
      <c r="FN617" s="1719">
        <f t="shared" si="2763"/>
        <v>0</v>
      </c>
      <c r="FO617" s="1895">
        <v>0</v>
      </c>
      <c r="FP617" s="2587">
        <f t="shared" si="2764"/>
        <v>48</v>
      </c>
      <c r="FQ617" s="1719">
        <f t="shared" si="2765"/>
        <v>56</v>
      </c>
      <c r="FR617" s="1895">
        <f t="shared" ref="FR617:FR623" si="2786">FP617/FJ617</f>
        <v>0.46153846153846156</v>
      </c>
      <c r="FS617" s="6782">
        <v>104</v>
      </c>
      <c r="FT617" s="6783"/>
      <c r="FU617" s="2784">
        <v>0</v>
      </c>
      <c r="FV617" s="2784">
        <v>0</v>
      </c>
      <c r="FW617" s="1719">
        <f t="shared" si="2766"/>
        <v>0</v>
      </c>
      <c r="FX617" s="1895">
        <v>0</v>
      </c>
      <c r="FY617" s="2587">
        <f t="shared" si="2767"/>
        <v>48</v>
      </c>
      <c r="FZ617" s="1719">
        <f t="shared" si="2768"/>
        <v>56</v>
      </c>
      <c r="GA617" s="1895">
        <f t="shared" ref="GA617:GA623" si="2787">FY617/FS617</f>
        <v>0.46153846153846156</v>
      </c>
      <c r="GB617" s="3169">
        <f t="shared" si="2769"/>
        <v>0.125</v>
      </c>
      <c r="GC617" s="2219">
        <v>0</v>
      </c>
      <c r="GD617" s="1895">
        <v>1</v>
      </c>
      <c r="GE617" s="2105" t="s">
        <v>295</v>
      </c>
      <c r="GF617" s="2105" t="s">
        <v>296</v>
      </c>
      <c r="GG617" s="2105" t="s">
        <v>29</v>
      </c>
      <c r="GH617" s="2105" t="s">
        <v>16</v>
      </c>
      <c r="GI617" s="2105" t="s">
        <v>16</v>
      </c>
      <c r="GJ617" s="2105" t="s">
        <v>16</v>
      </c>
      <c r="GK617" s="2105" t="s">
        <v>19</v>
      </c>
      <c r="GL617" s="2096">
        <v>11</v>
      </c>
      <c r="GM617" s="652" t="s">
        <v>1085</v>
      </c>
      <c r="GN617" s="224" t="s">
        <v>1033</v>
      </c>
      <c r="GO617" s="460">
        <v>104</v>
      </c>
      <c r="GP617" s="460">
        <v>0</v>
      </c>
      <c r="GQ617" s="2086">
        <v>48</v>
      </c>
      <c r="GR617" s="2086">
        <v>-48</v>
      </c>
      <c r="GS617" s="1895">
        <v>0</v>
      </c>
      <c r="GT617" s="2086">
        <v>48</v>
      </c>
      <c r="GU617" s="2086">
        <v>56</v>
      </c>
      <c r="GV617" s="1895">
        <v>0.46153846153846156</v>
      </c>
    </row>
    <row r="618" spans="2:204" ht="51" x14ac:dyDescent="0.25">
      <c r="B618" s="7145"/>
      <c r="C618" s="7154"/>
      <c r="D618" s="7147"/>
      <c r="E618" s="7156"/>
      <c r="F618" s="7144"/>
      <c r="G618" s="7144"/>
      <c r="H618" s="7144"/>
      <c r="I618" s="7144"/>
      <c r="J618" s="5707"/>
      <c r="K618" s="5707"/>
      <c r="L618" s="5707"/>
      <c r="M618" s="5707"/>
      <c r="N618" s="5698"/>
      <c r="O618" s="5707"/>
      <c r="P618" s="5698"/>
      <c r="Q618" s="5698"/>
      <c r="R618" s="5704"/>
      <c r="S618" s="5698"/>
      <c r="T618" s="5698"/>
      <c r="U618" s="7116"/>
      <c r="V618" s="5698"/>
      <c r="W618" s="5695"/>
      <c r="X618" s="7137"/>
      <c r="Y618" s="2096">
        <v>12</v>
      </c>
      <c r="Z618" s="778" t="s">
        <v>1086</v>
      </c>
      <c r="AA618" s="505" t="s">
        <v>1033</v>
      </c>
      <c r="AB618" s="414">
        <v>104</v>
      </c>
      <c r="AC618" s="460">
        <v>0</v>
      </c>
      <c r="AD618" s="577">
        <f t="shared" si="2770"/>
        <v>0</v>
      </c>
      <c r="AE618" s="460">
        <v>52</v>
      </c>
      <c r="AF618" s="577">
        <f t="shared" si="2771"/>
        <v>0.5</v>
      </c>
      <c r="AG618" s="460">
        <v>52</v>
      </c>
      <c r="AH618" s="577">
        <f t="shared" si="2772"/>
        <v>0.5</v>
      </c>
      <c r="AI618" s="460">
        <v>0</v>
      </c>
      <c r="AJ618" s="577">
        <f t="shared" si="2773"/>
        <v>0</v>
      </c>
      <c r="AK618" s="946">
        <f t="shared" si="2692"/>
        <v>1</v>
      </c>
      <c r="AL618" s="2322">
        <v>12</v>
      </c>
      <c r="AM618" s="970" t="str">
        <f>'[9]PbRM-01d (2)'!$C$28</f>
        <v>CAPACITAR A LOS ELEMENTOS DE SEGURIDAD PÚBLICA EN  MATERIA DE JUICIOS ORALES (SISTEMA PENAL ACUSATORIO).</v>
      </c>
      <c r="AN618" s="970" t="s">
        <v>1771</v>
      </c>
      <c r="AO618" s="970" t="s">
        <v>1770</v>
      </c>
      <c r="AP618" s="970" t="s">
        <v>1772</v>
      </c>
      <c r="AQ618" s="813">
        <v>100</v>
      </c>
      <c r="AR618" s="970" t="s">
        <v>1033</v>
      </c>
      <c r="AS618" s="1018" t="s">
        <v>1579</v>
      </c>
      <c r="AT618" s="2275"/>
      <c r="AU618" s="813" t="s">
        <v>1704</v>
      </c>
      <c r="AV618" s="6426">
        <v>104</v>
      </c>
      <c r="AW618" s="6426"/>
      <c r="AX618" s="4357">
        <f t="shared" si="2731"/>
        <v>0</v>
      </c>
      <c r="AY618" s="4357">
        <f t="shared" si="2732"/>
        <v>0</v>
      </c>
      <c r="AZ618" s="4411">
        <f t="shared" si="2733"/>
        <v>0</v>
      </c>
      <c r="BA618" s="4996" t="e">
        <f t="shared" si="2734"/>
        <v>#DIV/0!</v>
      </c>
      <c r="BB618" s="4997">
        <f t="shared" si="2668"/>
        <v>100</v>
      </c>
      <c r="BC618" s="4104">
        <f t="shared" si="2735"/>
        <v>4</v>
      </c>
      <c r="BD618" s="1990">
        <f t="shared" si="2736"/>
        <v>0.96153846153846156</v>
      </c>
      <c r="BE618" s="4490">
        <f t="shared" si="2737"/>
        <v>0</v>
      </c>
      <c r="BF618" s="6480">
        <v>104</v>
      </c>
      <c r="BG618" s="6480"/>
      <c r="BH618" s="3772">
        <f t="shared" si="2680"/>
        <v>52</v>
      </c>
      <c r="BI618" s="3772">
        <f t="shared" si="2738"/>
        <v>46</v>
      </c>
      <c r="BJ618" s="3111">
        <f t="shared" si="2739"/>
        <v>6</v>
      </c>
      <c r="BK618" s="1987">
        <f t="shared" si="2740"/>
        <v>0.88461538461538458</v>
      </c>
      <c r="BL618" s="3988">
        <f t="shared" si="2603"/>
        <v>100</v>
      </c>
      <c r="BM618" s="3122">
        <f t="shared" si="2741"/>
        <v>4</v>
      </c>
      <c r="BN618" s="1990">
        <f t="shared" si="2742"/>
        <v>0.96153846153846156</v>
      </c>
      <c r="BO618" s="2811">
        <f t="shared" si="2743"/>
        <v>0</v>
      </c>
      <c r="BP618" s="3494"/>
      <c r="BQ618" s="6739">
        <v>104</v>
      </c>
      <c r="BR618" s="6739"/>
      <c r="BS618" s="2570">
        <f t="shared" si="2723"/>
        <v>52</v>
      </c>
      <c r="BT618" s="2570">
        <f t="shared" si="2723"/>
        <v>54</v>
      </c>
      <c r="BU618" s="2987">
        <f t="shared" si="2699"/>
        <v>-2</v>
      </c>
      <c r="BV618" s="1987">
        <f t="shared" si="2700"/>
        <v>1.0384615384615385</v>
      </c>
      <c r="BW618" s="2828">
        <f t="shared" si="2701"/>
        <v>54</v>
      </c>
      <c r="BX618" s="2551">
        <f t="shared" si="2702"/>
        <v>50</v>
      </c>
      <c r="BY618" s="1990">
        <f t="shared" si="2703"/>
        <v>0.51923076923076927</v>
      </c>
      <c r="BZ618" s="3151"/>
      <c r="CA618" s="6651">
        <v>104</v>
      </c>
      <c r="CB618" s="6651"/>
      <c r="CC618" s="1759">
        <v>0</v>
      </c>
      <c r="CD618" s="1759">
        <v>0</v>
      </c>
      <c r="CE618" s="2359">
        <f t="shared" si="2744"/>
        <v>0</v>
      </c>
      <c r="CF618" s="1990">
        <v>0</v>
      </c>
      <c r="CG618" s="1989">
        <f t="shared" si="2774"/>
        <v>0</v>
      </c>
      <c r="CH618" s="2387">
        <f t="shared" si="2745"/>
        <v>104</v>
      </c>
      <c r="CI618" s="1990">
        <f t="shared" si="2775"/>
        <v>0</v>
      </c>
      <c r="CM618" s="1729"/>
      <c r="CN618" s="1729"/>
      <c r="CO618" s="1729"/>
      <c r="CP618" s="1729"/>
      <c r="CQ618" s="1729"/>
      <c r="CR618" s="1729"/>
      <c r="CS618" s="1729"/>
      <c r="CT618" s="1729"/>
      <c r="CU618" s="1729"/>
      <c r="CV618" s="1729"/>
      <c r="CW618" s="1729"/>
      <c r="CX618" s="1729"/>
      <c r="CY618" s="5735">
        <v>104</v>
      </c>
      <c r="CZ618" s="5789"/>
      <c r="DA618" s="4454">
        <v>0</v>
      </c>
      <c r="DB618" s="4454">
        <v>0</v>
      </c>
      <c r="DC618" s="4452">
        <f t="shared" si="2776"/>
        <v>0</v>
      </c>
      <c r="DD618" s="4453">
        <v>0</v>
      </c>
      <c r="DE618" s="4785">
        <f t="shared" si="2647"/>
        <v>100</v>
      </c>
      <c r="DF618" s="4170">
        <f t="shared" si="2746"/>
        <v>4</v>
      </c>
      <c r="DG618" s="4171">
        <f t="shared" si="2777"/>
        <v>0.96153846153846156</v>
      </c>
      <c r="DH618" s="5790">
        <v>104</v>
      </c>
      <c r="DI618" s="5791"/>
      <c r="DJ618" s="4875">
        <v>0</v>
      </c>
      <c r="DK618" s="4875">
        <v>0</v>
      </c>
      <c r="DL618" s="4458">
        <f t="shared" si="2747"/>
        <v>0</v>
      </c>
      <c r="DM618" s="4462">
        <v>0</v>
      </c>
      <c r="DN618" s="4424">
        <f t="shared" si="2748"/>
        <v>100</v>
      </c>
      <c r="DO618" s="4170">
        <f t="shared" si="2749"/>
        <v>4</v>
      </c>
      <c r="DP618" s="4171">
        <f t="shared" si="2778"/>
        <v>0.96153846153846156</v>
      </c>
      <c r="DQ618" s="5763">
        <v>104</v>
      </c>
      <c r="DR618" s="5764"/>
      <c r="DS618" s="4336">
        <v>0</v>
      </c>
      <c r="DT618" s="4336">
        <v>0</v>
      </c>
      <c r="DU618" s="4336">
        <f t="shared" si="2750"/>
        <v>0</v>
      </c>
      <c r="DV618" s="4337">
        <v>0</v>
      </c>
      <c r="DW618" s="2683">
        <f t="shared" si="2751"/>
        <v>100</v>
      </c>
      <c r="DX618" s="4170">
        <f t="shared" si="2752"/>
        <v>4</v>
      </c>
      <c r="DY618" s="4171">
        <f t="shared" si="2779"/>
        <v>0.96153846153846156</v>
      </c>
      <c r="DZ618" s="5735">
        <v>104</v>
      </c>
      <c r="EA618" s="5789"/>
      <c r="EB618" s="1997">
        <v>17</v>
      </c>
      <c r="EC618" s="1997">
        <v>14</v>
      </c>
      <c r="ED618" s="3040">
        <f t="shared" si="2780"/>
        <v>3</v>
      </c>
      <c r="EE618" s="3196">
        <v>0</v>
      </c>
      <c r="EF618" s="3302">
        <f t="shared" si="2753"/>
        <v>68</v>
      </c>
      <c r="EG618" s="3040">
        <f t="shared" si="2754"/>
        <v>36</v>
      </c>
      <c r="EH618" s="3196">
        <f t="shared" si="2781"/>
        <v>0.65384615384615385</v>
      </c>
      <c r="EI618" s="5790">
        <v>104</v>
      </c>
      <c r="EJ618" s="5791"/>
      <c r="EK618" s="1997">
        <v>17</v>
      </c>
      <c r="EL618" s="1997">
        <v>12</v>
      </c>
      <c r="EM618" s="3040">
        <f t="shared" si="2755"/>
        <v>5</v>
      </c>
      <c r="EN618" s="3196">
        <v>0</v>
      </c>
      <c r="EO618" s="3341">
        <f t="shared" si="2756"/>
        <v>80</v>
      </c>
      <c r="EP618" s="3040">
        <f t="shared" si="2757"/>
        <v>24</v>
      </c>
      <c r="EQ618" s="3196">
        <f t="shared" si="2782"/>
        <v>0.76923076923076927</v>
      </c>
      <c r="ER618" s="5763">
        <v>104</v>
      </c>
      <c r="ES618" s="5764"/>
      <c r="ET618" s="4000">
        <v>18</v>
      </c>
      <c r="EU618" s="4000">
        <v>20</v>
      </c>
      <c r="EV618" s="3040">
        <f t="shared" si="2758"/>
        <v>-2</v>
      </c>
      <c r="EW618" s="3196">
        <v>0</v>
      </c>
      <c r="EX618" s="3621">
        <f t="shared" si="2759"/>
        <v>100</v>
      </c>
      <c r="EY618" s="3040">
        <f t="shared" si="2760"/>
        <v>4</v>
      </c>
      <c r="EZ618" s="3196">
        <f t="shared" si="2783"/>
        <v>0.96153846153846156</v>
      </c>
      <c r="FA618" s="6786">
        <v>104</v>
      </c>
      <c r="FB618" s="6787"/>
      <c r="FC618" s="2559">
        <v>17</v>
      </c>
      <c r="FD618" s="2559">
        <v>0</v>
      </c>
      <c r="FE618" s="1719">
        <f t="shared" si="2784"/>
        <v>17</v>
      </c>
      <c r="FF618" s="1895">
        <v>0</v>
      </c>
      <c r="FG618" s="2784">
        <f t="shared" si="2761"/>
        <v>0</v>
      </c>
      <c r="FH618" s="1719">
        <f t="shared" si="2762"/>
        <v>104</v>
      </c>
      <c r="FI618" s="1895">
        <f t="shared" si="2785"/>
        <v>0</v>
      </c>
      <c r="FJ618" s="6739">
        <v>104</v>
      </c>
      <c r="FK618" s="6739"/>
      <c r="FL618" s="2614">
        <v>17</v>
      </c>
      <c r="FM618" s="2614">
        <v>37</v>
      </c>
      <c r="FN618" s="1719">
        <f t="shared" si="2763"/>
        <v>-20</v>
      </c>
      <c r="FO618" s="1895">
        <v>0</v>
      </c>
      <c r="FP618" s="2587">
        <f t="shared" si="2764"/>
        <v>37</v>
      </c>
      <c r="FQ618" s="1719">
        <f t="shared" si="2765"/>
        <v>67</v>
      </c>
      <c r="FR618" s="1895">
        <f t="shared" si="2786"/>
        <v>0.35576923076923078</v>
      </c>
      <c r="FS618" s="6786">
        <v>104</v>
      </c>
      <c r="FT618" s="6787"/>
      <c r="FU618" s="2784">
        <v>18</v>
      </c>
      <c r="FV618" s="2784">
        <v>17</v>
      </c>
      <c r="FW618" s="1719">
        <f t="shared" si="2766"/>
        <v>1</v>
      </c>
      <c r="FX618" s="1895">
        <v>0</v>
      </c>
      <c r="FY618" s="2587">
        <f t="shared" si="2767"/>
        <v>54</v>
      </c>
      <c r="FZ618" s="1719">
        <f t="shared" si="2768"/>
        <v>50</v>
      </c>
      <c r="GA618" s="1895">
        <f t="shared" si="2787"/>
        <v>0.51923076923076927</v>
      </c>
      <c r="GB618" s="3169">
        <f t="shared" si="2769"/>
        <v>0.13461538461538458</v>
      </c>
      <c r="GC618" s="2219">
        <v>0</v>
      </c>
      <c r="GD618" s="1895">
        <v>1</v>
      </c>
      <c r="GE618" s="2105" t="s">
        <v>295</v>
      </c>
      <c r="GF618" s="2105" t="s">
        <v>296</v>
      </c>
      <c r="GG618" s="2105" t="s">
        <v>29</v>
      </c>
      <c r="GH618" s="2105" t="s">
        <v>16</v>
      </c>
      <c r="GI618" s="2105" t="s">
        <v>16</v>
      </c>
      <c r="GJ618" s="2105" t="s">
        <v>16</v>
      </c>
      <c r="GK618" s="2105" t="s">
        <v>19</v>
      </c>
      <c r="GL618" s="2096">
        <v>12</v>
      </c>
      <c r="GM618" s="652" t="s">
        <v>1086</v>
      </c>
      <c r="GN618" s="224" t="s">
        <v>1033</v>
      </c>
      <c r="GO618" s="460">
        <v>104</v>
      </c>
      <c r="GP618" s="460">
        <v>0</v>
      </c>
      <c r="GQ618" s="2086">
        <v>0</v>
      </c>
      <c r="GR618" s="2086">
        <v>0</v>
      </c>
      <c r="GS618" s="1895">
        <v>0</v>
      </c>
      <c r="GT618" s="2086">
        <v>0</v>
      </c>
      <c r="GU618" s="2086">
        <v>104</v>
      </c>
      <c r="GV618" s="1895">
        <v>0</v>
      </c>
    </row>
    <row r="619" spans="2:204" ht="63.75" x14ac:dyDescent="0.25">
      <c r="B619" s="7145"/>
      <c r="C619" s="7154"/>
      <c r="D619" s="7147"/>
      <c r="E619" s="7156"/>
      <c r="F619" s="7144"/>
      <c r="G619" s="7144"/>
      <c r="H619" s="7144"/>
      <c r="I619" s="7144"/>
      <c r="J619" s="5707"/>
      <c r="K619" s="5707"/>
      <c r="L619" s="5707"/>
      <c r="M619" s="5707"/>
      <c r="N619" s="5698"/>
      <c r="O619" s="5707"/>
      <c r="P619" s="5698"/>
      <c r="Q619" s="5698"/>
      <c r="R619" s="5704"/>
      <c r="S619" s="5698"/>
      <c r="T619" s="5698"/>
      <c r="U619" s="7116"/>
      <c r="V619" s="5698"/>
      <c r="W619" s="5695"/>
      <c r="X619" s="7137"/>
      <c r="Y619" s="2096">
        <v>13</v>
      </c>
      <c r="Z619" s="778" t="s">
        <v>1087</v>
      </c>
      <c r="AA619" s="505" t="s">
        <v>1033</v>
      </c>
      <c r="AB619" s="414">
        <v>104</v>
      </c>
      <c r="AC619" s="460">
        <v>0</v>
      </c>
      <c r="AD619" s="577">
        <f t="shared" si="2770"/>
        <v>0</v>
      </c>
      <c r="AE619" s="460">
        <v>52</v>
      </c>
      <c r="AF619" s="577">
        <f t="shared" si="2771"/>
        <v>0.5</v>
      </c>
      <c r="AG619" s="460">
        <v>0</v>
      </c>
      <c r="AH619" s="577">
        <f t="shared" si="2772"/>
        <v>0</v>
      </c>
      <c r="AI619" s="460">
        <v>52</v>
      </c>
      <c r="AJ619" s="577">
        <f t="shared" si="2773"/>
        <v>0.5</v>
      </c>
      <c r="AK619" s="946">
        <f t="shared" si="2692"/>
        <v>1</v>
      </c>
      <c r="AL619" s="2322">
        <v>13</v>
      </c>
      <c r="AM619" s="959" t="str">
        <f>'[9]PbRM-01d (2)'!$C$29</f>
        <v>ACTUALIZAR A LOS ELEMENTOS DE SEGURIDAD PÚBLICA EN  CUESTIONES BÁSICAS DE CADENA DE CUSTODIA.</v>
      </c>
      <c r="AN619" s="959" t="s">
        <v>1774</v>
      </c>
      <c r="AO619" s="959" t="s">
        <v>1773</v>
      </c>
      <c r="AP619" s="959" t="s">
        <v>1775</v>
      </c>
      <c r="AQ619" s="813">
        <v>100</v>
      </c>
      <c r="AR619" s="959" t="s">
        <v>1033</v>
      </c>
      <c r="AS619" s="1018" t="s">
        <v>1579</v>
      </c>
      <c r="AT619" s="2275"/>
      <c r="AU619" s="813" t="s">
        <v>1704</v>
      </c>
      <c r="AV619" s="6426">
        <v>104</v>
      </c>
      <c r="AW619" s="6426"/>
      <c r="AX619" s="4357">
        <f t="shared" si="2731"/>
        <v>52</v>
      </c>
      <c r="AY619" s="4357">
        <f t="shared" si="2732"/>
        <v>52</v>
      </c>
      <c r="AZ619" s="4411">
        <f t="shared" si="2733"/>
        <v>0</v>
      </c>
      <c r="BA619" s="4996">
        <f t="shared" si="2734"/>
        <v>1</v>
      </c>
      <c r="BB619" s="4997">
        <f t="shared" si="2668"/>
        <v>162</v>
      </c>
      <c r="BC619" s="4104">
        <f t="shared" si="2735"/>
        <v>-58</v>
      </c>
      <c r="BD619" s="1990">
        <f t="shared" si="2736"/>
        <v>1.5576923076923077</v>
      </c>
      <c r="BE619" s="4490">
        <f t="shared" si="2737"/>
        <v>0</v>
      </c>
      <c r="BF619" s="6480">
        <v>104</v>
      </c>
      <c r="BG619" s="6480"/>
      <c r="BH619" s="3772">
        <f t="shared" si="2680"/>
        <v>0</v>
      </c>
      <c r="BI619" s="3772">
        <f t="shared" si="2738"/>
        <v>0</v>
      </c>
      <c r="BJ619" s="3111">
        <f t="shared" si="2739"/>
        <v>0</v>
      </c>
      <c r="BK619" s="1987" t="e">
        <f t="shared" si="2740"/>
        <v>#DIV/0!</v>
      </c>
      <c r="BL619" s="3988">
        <f t="shared" si="2603"/>
        <v>110</v>
      </c>
      <c r="BM619" s="3122">
        <f t="shared" si="2741"/>
        <v>-6</v>
      </c>
      <c r="BN619" s="1990">
        <f t="shared" si="2742"/>
        <v>1.0576923076923077</v>
      </c>
      <c r="BO619" s="2778">
        <f t="shared" si="2743"/>
        <v>0</v>
      </c>
      <c r="BP619" s="3494"/>
      <c r="BQ619" s="6739">
        <v>104</v>
      </c>
      <c r="BR619" s="6739"/>
      <c r="BS619" s="2570">
        <f t="shared" si="2723"/>
        <v>52</v>
      </c>
      <c r="BT619" s="2570">
        <f t="shared" si="2723"/>
        <v>40</v>
      </c>
      <c r="BU619" s="2987">
        <f t="shared" si="2699"/>
        <v>12</v>
      </c>
      <c r="BV619" s="1987">
        <f t="shared" si="2700"/>
        <v>0.76923076923076927</v>
      </c>
      <c r="BW619" s="2828">
        <f t="shared" si="2701"/>
        <v>110</v>
      </c>
      <c r="BX619" s="2551">
        <f t="shared" si="2702"/>
        <v>-6</v>
      </c>
      <c r="BY619" s="1990">
        <f t="shared" si="2703"/>
        <v>1.0576923076923077</v>
      </c>
      <c r="BZ619" s="3151"/>
      <c r="CA619" s="6651">
        <v>104</v>
      </c>
      <c r="CB619" s="6651"/>
      <c r="CC619" s="1759">
        <v>0</v>
      </c>
      <c r="CD619" s="1759">
        <v>70</v>
      </c>
      <c r="CE619" s="2359">
        <f t="shared" si="2744"/>
        <v>-70</v>
      </c>
      <c r="CF619" s="1990">
        <v>0</v>
      </c>
      <c r="CG619" s="1989">
        <f t="shared" si="2774"/>
        <v>70</v>
      </c>
      <c r="CH619" s="2387">
        <f t="shared" si="2745"/>
        <v>34</v>
      </c>
      <c r="CI619" s="1990">
        <f t="shared" si="2775"/>
        <v>0.67307692307692313</v>
      </c>
      <c r="CM619" s="1729"/>
      <c r="CN619" s="1729"/>
      <c r="CO619" s="1729"/>
      <c r="CP619" s="1729"/>
      <c r="CQ619" s="1729"/>
      <c r="CR619" s="1729"/>
      <c r="CS619" s="1729"/>
      <c r="CT619" s="1729"/>
      <c r="CU619" s="1729"/>
      <c r="CV619" s="1729"/>
      <c r="CW619" s="1729"/>
      <c r="CX619" s="1729"/>
      <c r="CY619" s="5735">
        <v>104</v>
      </c>
      <c r="CZ619" s="5789"/>
      <c r="DA619" s="4454">
        <v>0</v>
      </c>
      <c r="DB619" s="4454">
        <v>0</v>
      </c>
      <c r="DC619" s="4452">
        <f t="shared" si="2776"/>
        <v>0</v>
      </c>
      <c r="DD619" s="4453">
        <v>0</v>
      </c>
      <c r="DE619" s="4785">
        <f t="shared" si="2647"/>
        <v>110</v>
      </c>
      <c r="DF619" s="4170">
        <f t="shared" si="2746"/>
        <v>-6</v>
      </c>
      <c r="DG619" s="4171">
        <f t="shared" si="2777"/>
        <v>1.0576923076923077</v>
      </c>
      <c r="DH619" s="5790">
        <v>104</v>
      </c>
      <c r="DI619" s="5791"/>
      <c r="DJ619" s="4875">
        <v>52</v>
      </c>
      <c r="DK619" s="4875">
        <v>52</v>
      </c>
      <c r="DL619" s="4458">
        <f t="shared" si="2747"/>
        <v>0</v>
      </c>
      <c r="DM619" s="4462">
        <v>0</v>
      </c>
      <c r="DN619" s="4424">
        <f t="shared" si="2748"/>
        <v>162</v>
      </c>
      <c r="DO619" s="4170">
        <f t="shared" si="2749"/>
        <v>-58</v>
      </c>
      <c r="DP619" s="4171">
        <f t="shared" si="2778"/>
        <v>1.5576923076923077</v>
      </c>
      <c r="DQ619" s="5763">
        <v>104</v>
      </c>
      <c r="DR619" s="5764"/>
      <c r="DS619" s="4336">
        <v>0</v>
      </c>
      <c r="DT619" s="4336">
        <v>0</v>
      </c>
      <c r="DU619" s="4336">
        <f t="shared" si="2750"/>
        <v>0</v>
      </c>
      <c r="DV619" s="4337">
        <v>0</v>
      </c>
      <c r="DW619" s="2683">
        <f t="shared" si="2751"/>
        <v>162</v>
      </c>
      <c r="DX619" s="4170">
        <f t="shared" si="2752"/>
        <v>-58</v>
      </c>
      <c r="DY619" s="4171">
        <f t="shared" si="2779"/>
        <v>1.5576923076923077</v>
      </c>
      <c r="DZ619" s="5735">
        <v>104</v>
      </c>
      <c r="EA619" s="5789"/>
      <c r="EB619" s="1997">
        <v>0</v>
      </c>
      <c r="EC619" s="1997">
        <v>0</v>
      </c>
      <c r="ED619" s="3040">
        <f t="shared" si="2780"/>
        <v>0</v>
      </c>
      <c r="EE619" s="3196">
        <v>0</v>
      </c>
      <c r="EF619" s="3302">
        <f t="shared" si="2753"/>
        <v>110</v>
      </c>
      <c r="EG619" s="3040">
        <f t="shared" si="2754"/>
        <v>-6</v>
      </c>
      <c r="EH619" s="3196">
        <f t="shared" si="2781"/>
        <v>1.0576923076923077</v>
      </c>
      <c r="EI619" s="5790">
        <v>104</v>
      </c>
      <c r="EJ619" s="5791"/>
      <c r="EK619" s="1997">
        <v>0</v>
      </c>
      <c r="EL619" s="1997">
        <v>0</v>
      </c>
      <c r="EM619" s="3040">
        <f t="shared" si="2755"/>
        <v>0</v>
      </c>
      <c r="EN619" s="3196">
        <v>0</v>
      </c>
      <c r="EO619" s="3341">
        <f t="shared" si="2756"/>
        <v>110</v>
      </c>
      <c r="EP619" s="3040">
        <f t="shared" si="2757"/>
        <v>-6</v>
      </c>
      <c r="EQ619" s="3196">
        <f t="shared" si="2782"/>
        <v>1.0576923076923077</v>
      </c>
      <c r="ER619" s="5763">
        <v>104</v>
      </c>
      <c r="ES619" s="5764"/>
      <c r="ET619" s="4000">
        <v>0</v>
      </c>
      <c r="EU619" s="4000">
        <v>0</v>
      </c>
      <c r="EV619" s="3040">
        <f t="shared" si="2758"/>
        <v>0</v>
      </c>
      <c r="EW619" s="3196">
        <v>0</v>
      </c>
      <c r="EX619" s="3621">
        <f t="shared" si="2759"/>
        <v>110</v>
      </c>
      <c r="EY619" s="3040">
        <f t="shared" si="2760"/>
        <v>-6</v>
      </c>
      <c r="EZ619" s="3196">
        <f t="shared" si="2783"/>
        <v>1.0576923076923077</v>
      </c>
      <c r="FA619" s="6786">
        <v>104</v>
      </c>
      <c r="FB619" s="6787"/>
      <c r="FC619" s="2559">
        <v>17</v>
      </c>
      <c r="FD619" s="2559">
        <v>11</v>
      </c>
      <c r="FE619" s="1719">
        <f t="shared" si="2784"/>
        <v>6</v>
      </c>
      <c r="FF619" s="1895">
        <v>0</v>
      </c>
      <c r="FG619" s="2784">
        <f t="shared" si="2761"/>
        <v>81</v>
      </c>
      <c r="FH619" s="1719">
        <f t="shared" si="2762"/>
        <v>23</v>
      </c>
      <c r="FI619" s="1895">
        <f t="shared" si="2785"/>
        <v>0.77884615384615385</v>
      </c>
      <c r="FJ619" s="6739">
        <v>104</v>
      </c>
      <c r="FK619" s="6739"/>
      <c r="FL619" s="2614">
        <v>17</v>
      </c>
      <c r="FM619" s="2614">
        <v>0</v>
      </c>
      <c r="FN619" s="1719">
        <f t="shared" si="2763"/>
        <v>17</v>
      </c>
      <c r="FO619" s="1895">
        <v>0</v>
      </c>
      <c r="FP619" s="2587">
        <f t="shared" si="2764"/>
        <v>81</v>
      </c>
      <c r="FQ619" s="1719">
        <f t="shared" si="2765"/>
        <v>23</v>
      </c>
      <c r="FR619" s="1895">
        <f t="shared" si="2786"/>
        <v>0.77884615384615385</v>
      </c>
      <c r="FS619" s="6786">
        <v>104</v>
      </c>
      <c r="FT619" s="6787"/>
      <c r="FU619" s="3108">
        <v>18</v>
      </c>
      <c r="FV619" s="2784">
        <v>29</v>
      </c>
      <c r="FW619" s="1719">
        <f t="shared" si="2766"/>
        <v>-11</v>
      </c>
      <c r="FX619" s="1895">
        <v>0</v>
      </c>
      <c r="FY619" s="2587">
        <f t="shared" si="2767"/>
        <v>110</v>
      </c>
      <c r="FZ619" s="1719">
        <f t="shared" si="2768"/>
        <v>-6</v>
      </c>
      <c r="GA619" s="1895">
        <f t="shared" si="2787"/>
        <v>1.0576923076923077</v>
      </c>
      <c r="GB619" s="3169">
        <f t="shared" si="2769"/>
        <v>0</v>
      </c>
      <c r="GC619" s="2219">
        <v>0</v>
      </c>
      <c r="GD619" s="1895">
        <v>1</v>
      </c>
      <c r="GE619" s="2105" t="s">
        <v>295</v>
      </c>
      <c r="GF619" s="2105" t="s">
        <v>296</v>
      </c>
      <c r="GG619" s="2105" t="s">
        <v>29</v>
      </c>
      <c r="GH619" s="2105" t="s">
        <v>16</v>
      </c>
      <c r="GI619" s="2105" t="s">
        <v>16</v>
      </c>
      <c r="GJ619" s="2105" t="s">
        <v>16</v>
      </c>
      <c r="GK619" s="2105" t="s">
        <v>19</v>
      </c>
      <c r="GL619" s="2096">
        <v>13</v>
      </c>
      <c r="GM619" s="652" t="s">
        <v>1087</v>
      </c>
      <c r="GN619" s="224" t="s">
        <v>1033</v>
      </c>
      <c r="GO619" s="460">
        <v>104</v>
      </c>
      <c r="GP619" s="460">
        <v>0</v>
      </c>
      <c r="GQ619" s="2086">
        <v>70</v>
      </c>
      <c r="GR619" s="2086">
        <v>-70</v>
      </c>
      <c r="GS619" s="1895">
        <v>0</v>
      </c>
      <c r="GT619" s="2086">
        <v>70</v>
      </c>
      <c r="GU619" s="2086">
        <v>34</v>
      </c>
      <c r="GV619" s="1895">
        <v>0.67307692307692313</v>
      </c>
    </row>
    <row r="620" spans="2:204" ht="63.75" x14ac:dyDescent="0.25">
      <c r="B620" s="7145"/>
      <c r="C620" s="7154"/>
      <c r="D620" s="7147"/>
      <c r="E620" s="7156"/>
      <c r="F620" s="7144"/>
      <c r="G620" s="7144"/>
      <c r="H620" s="7144"/>
      <c r="I620" s="7144"/>
      <c r="J620" s="5707"/>
      <c r="K620" s="5707"/>
      <c r="L620" s="5707"/>
      <c r="M620" s="5707"/>
      <c r="N620" s="5698"/>
      <c r="O620" s="5707"/>
      <c r="P620" s="5698"/>
      <c r="Q620" s="5698"/>
      <c r="R620" s="5704"/>
      <c r="S620" s="5698"/>
      <c r="T620" s="5698"/>
      <c r="U620" s="7116"/>
      <c r="V620" s="5698"/>
      <c r="W620" s="5695"/>
      <c r="X620" s="7137"/>
      <c r="Y620" s="2096">
        <v>14</v>
      </c>
      <c r="Z620" s="510" t="s">
        <v>1088</v>
      </c>
      <c r="AA620" s="505" t="s">
        <v>1033</v>
      </c>
      <c r="AB620" s="414">
        <v>104</v>
      </c>
      <c r="AC620" s="460">
        <v>0</v>
      </c>
      <c r="AD620" s="577">
        <f t="shared" si="2770"/>
        <v>0</v>
      </c>
      <c r="AE620" s="460">
        <v>52</v>
      </c>
      <c r="AF620" s="577">
        <f t="shared" si="2771"/>
        <v>0.5</v>
      </c>
      <c r="AG620" s="460">
        <v>0</v>
      </c>
      <c r="AH620" s="577">
        <f t="shared" si="2772"/>
        <v>0</v>
      </c>
      <c r="AI620" s="460">
        <v>52</v>
      </c>
      <c r="AJ620" s="577">
        <f t="shared" si="2773"/>
        <v>0.5</v>
      </c>
      <c r="AK620" s="946">
        <f t="shared" si="2692"/>
        <v>1</v>
      </c>
      <c r="AL620" s="2322">
        <v>14</v>
      </c>
      <c r="AM620" s="970" t="str">
        <f>'[9]PbRM-01d (2)'!$C$30</f>
        <v>CAPACITAR A LOS ELEMENTOS DE SEGURIDAD PÚBLICA  EN  MATERIA DE LEGALIDAD DE LA ACTUACIÓN POLICIAL (MARCO LEGAL).</v>
      </c>
      <c r="AN620" s="970" t="s">
        <v>1777</v>
      </c>
      <c r="AO620" s="970" t="s">
        <v>1776</v>
      </c>
      <c r="AP620" s="970" t="s">
        <v>1778</v>
      </c>
      <c r="AQ620" s="813">
        <v>100</v>
      </c>
      <c r="AR620" s="970" t="s">
        <v>1033</v>
      </c>
      <c r="AS620" s="1018" t="s">
        <v>1579</v>
      </c>
      <c r="AT620" s="2275"/>
      <c r="AU620" s="813" t="s">
        <v>1704</v>
      </c>
      <c r="AV620" s="6426">
        <v>104</v>
      </c>
      <c r="AW620" s="6426"/>
      <c r="AX620" s="4357">
        <f t="shared" si="2731"/>
        <v>52</v>
      </c>
      <c r="AY620" s="4357">
        <f t="shared" si="2732"/>
        <v>52</v>
      </c>
      <c r="AZ620" s="4411">
        <f t="shared" si="2733"/>
        <v>0</v>
      </c>
      <c r="BA620" s="4996">
        <f t="shared" si="2734"/>
        <v>1</v>
      </c>
      <c r="BB620" s="4997">
        <f t="shared" si="2668"/>
        <v>168</v>
      </c>
      <c r="BC620" s="4104">
        <f t="shared" si="2735"/>
        <v>-64</v>
      </c>
      <c r="BD620" s="1990">
        <f t="shared" si="2736"/>
        <v>1.6153846153846154</v>
      </c>
      <c r="BE620" s="4490">
        <f t="shared" si="2737"/>
        <v>0</v>
      </c>
      <c r="BF620" s="6480">
        <v>104</v>
      </c>
      <c r="BG620" s="6480"/>
      <c r="BH620" s="3772">
        <f t="shared" si="2680"/>
        <v>0</v>
      </c>
      <c r="BI620" s="3772">
        <f t="shared" si="2738"/>
        <v>50</v>
      </c>
      <c r="BJ620" s="3111">
        <f t="shared" si="2739"/>
        <v>-50</v>
      </c>
      <c r="BK620" s="1987" t="e">
        <f t="shared" si="2740"/>
        <v>#DIV/0!</v>
      </c>
      <c r="BL620" s="3988">
        <f t="shared" si="2603"/>
        <v>116</v>
      </c>
      <c r="BM620" s="3122">
        <f t="shared" si="2741"/>
        <v>-12</v>
      </c>
      <c r="BN620" s="1990">
        <f t="shared" si="2742"/>
        <v>1.1153846153846154</v>
      </c>
      <c r="BO620" s="2778">
        <f t="shared" si="2743"/>
        <v>0</v>
      </c>
      <c r="BP620" s="3494"/>
      <c r="BQ620" s="6739">
        <v>104</v>
      </c>
      <c r="BR620" s="6739"/>
      <c r="BS620" s="2570">
        <f t="shared" si="2723"/>
        <v>52</v>
      </c>
      <c r="BT620" s="2570">
        <f t="shared" si="2723"/>
        <v>66</v>
      </c>
      <c r="BU620" s="2987">
        <f t="shared" si="2699"/>
        <v>-14</v>
      </c>
      <c r="BV620" s="1987">
        <f t="shared" si="2700"/>
        <v>1.2692307692307692</v>
      </c>
      <c r="BW620" s="2828">
        <f t="shared" si="2701"/>
        <v>66</v>
      </c>
      <c r="BX620" s="2551">
        <f t="shared" si="2702"/>
        <v>38</v>
      </c>
      <c r="BY620" s="1990">
        <f t="shared" si="2703"/>
        <v>0.63461538461538458</v>
      </c>
      <c r="BZ620" s="3151"/>
      <c r="CA620" s="6651">
        <v>104</v>
      </c>
      <c r="CB620" s="6651"/>
      <c r="CC620" s="1759">
        <v>0</v>
      </c>
      <c r="CD620" s="1759">
        <v>0</v>
      </c>
      <c r="CE620" s="2359">
        <f t="shared" si="2744"/>
        <v>0</v>
      </c>
      <c r="CF620" s="1990">
        <v>0</v>
      </c>
      <c r="CG620" s="1989">
        <f t="shared" si="2774"/>
        <v>0</v>
      </c>
      <c r="CH620" s="2387">
        <f t="shared" si="2745"/>
        <v>104</v>
      </c>
      <c r="CI620" s="1990">
        <f t="shared" si="2775"/>
        <v>0</v>
      </c>
      <c r="CM620" s="1729"/>
      <c r="CN620" s="1729"/>
      <c r="CO620" s="1729"/>
      <c r="CP620" s="1729"/>
      <c r="CQ620" s="1729"/>
      <c r="CR620" s="1729"/>
      <c r="CS620" s="1729"/>
      <c r="CT620" s="1729"/>
      <c r="CU620" s="1729"/>
      <c r="CV620" s="1729"/>
      <c r="CW620" s="1729"/>
      <c r="CX620" s="1729"/>
      <c r="CY620" s="5735">
        <v>104</v>
      </c>
      <c r="CZ620" s="5789"/>
      <c r="DA620" s="4454">
        <v>0</v>
      </c>
      <c r="DB620" s="4454">
        <v>0</v>
      </c>
      <c r="DC620" s="4452">
        <f t="shared" si="2776"/>
        <v>0</v>
      </c>
      <c r="DD620" s="4453">
        <v>0</v>
      </c>
      <c r="DE620" s="4785">
        <f t="shared" si="2647"/>
        <v>116</v>
      </c>
      <c r="DF620" s="4170">
        <f t="shared" si="2746"/>
        <v>-12</v>
      </c>
      <c r="DG620" s="4171">
        <f t="shared" si="2777"/>
        <v>1.1153846153846154</v>
      </c>
      <c r="DH620" s="5790">
        <v>104</v>
      </c>
      <c r="DI620" s="5791"/>
      <c r="DJ620" s="4875">
        <v>52</v>
      </c>
      <c r="DK620" s="4875">
        <v>52</v>
      </c>
      <c r="DL620" s="4458">
        <f t="shared" si="2747"/>
        <v>0</v>
      </c>
      <c r="DM620" s="4462">
        <v>0</v>
      </c>
      <c r="DN620" s="4424">
        <f t="shared" si="2748"/>
        <v>168</v>
      </c>
      <c r="DO620" s="4170">
        <f t="shared" si="2749"/>
        <v>-64</v>
      </c>
      <c r="DP620" s="4171">
        <f t="shared" si="2778"/>
        <v>1.6153846153846154</v>
      </c>
      <c r="DQ620" s="5763">
        <v>104</v>
      </c>
      <c r="DR620" s="5764"/>
      <c r="DS620" s="4336">
        <v>0</v>
      </c>
      <c r="DT620" s="4336">
        <v>0</v>
      </c>
      <c r="DU620" s="4336">
        <f t="shared" si="2750"/>
        <v>0</v>
      </c>
      <c r="DV620" s="4337">
        <v>0</v>
      </c>
      <c r="DW620" s="2683">
        <f t="shared" si="2751"/>
        <v>168</v>
      </c>
      <c r="DX620" s="4170">
        <f t="shared" si="2752"/>
        <v>-64</v>
      </c>
      <c r="DY620" s="4171">
        <f t="shared" si="2779"/>
        <v>1.6153846153846154</v>
      </c>
      <c r="DZ620" s="5735">
        <v>104</v>
      </c>
      <c r="EA620" s="5789"/>
      <c r="EB620" s="1997">
        <v>0</v>
      </c>
      <c r="EC620" s="1997">
        <v>0</v>
      </c>
      <c r="ED620" s="3040">
        <f t="shared" si="2780"/>
        <v>0</v>
      </c>
      <c r="EE620" s="3196">
        <v>0</v>
      </c>
      <c r="EF620" s="3302">
        <f t="shared" si="2753"/>
        <v>66</v>
      </c>
      <c r="EG620" s="3040">
        <f t="shared" si="2754"/>
        <v>38</v>
      </c>
      <c r="EH620" s="3196">
        <f t="shared" si="2781"/>
        <v>0.63461538461538458</v>
      </c>
      <c r="EI620" s="5790">
        <v>104</v>
      </c>
      <c r="EJ620" s="5791"/>
      <c r="EK620" s="1997">
        <v>0</v>
      </c>
      <c r="EL620" s="1997">
        <v>30</v>
      </c>
      <c r="EM620" s="3040">
        <f t="shared" si="2755"/>
        <v>-30</v>
      </c>
      <c r="EN620" s="3196">
        <v>0</v>
      </c>
      <c r="EO620" s="3341">
        <f t="shared" si="2756"/>
        <v>96</v>
      </c>
      <c r="EP620" s="3040">
        <f t="shared" si="2757"/>
        <v>8</v>
      </c>
      <c r="EQ620" s="3196">
        <f t="shared" si="2782"/>
        <v>0.92307692307692313</v>
      </c>
      <c r="ER620" s="5763">
        <v>104</v>
      </c>
      <c r="ES620" s="5764"/>
      <c r="ET620" s="4000">
        <v>0</v>
      </c>
      <c r="EU620" s="4000">
        <v>20</v>
      </c>
      <c r="EV620" s="3040">
        <f t="shared" si="2758"/>
        <v>-20</v>
      </c>
      <c r="EW620" s="3196">
        <v>0</v>
      </c>
      <c r="EX620" s="3621">
        <f t="shared" si="2759"/>
        <v>116</v>
      </c>
      <c r="EY620" s="3040">
        <f t="shared" si="2760"/>
        <v>-12</v>
      </c>
      <c r="EZ620" s="3196">
        <f t="shared" si="2783"/>
        <v>1.1153846153846154</v>
      </c>
      <c r="FA620" s="6786">
        <v>104</v>
      </c>
      <c r="FB620" s="6787"/>
      <c r="FC620" s="2559">
        <v>17</v>
      </c>
      <c r="FD620" s="2559">
        <v>0</v>
      </c>
      <c r="FE620" s="1719">
        <f t="shared" si="2784"/>
        <v>17</v>
      </c>
      <c r="FF620" s="1895">
        <v>0</v>
      </c>
      <c r="FG620" s="2784">
        <f t="shared" si="2761"/>
        <v>0</v>
      </c>
      <c r="FH620" s="1719">
        <f t="shared" si="2762"/>
        <v>104</v>
      </c>
      <c r="FI620" s="1895">
        <f t="shared" si="2785"/>
        <v>0</v>
      </c>
      <c r="FJ620" s="6739">
        <v>104</v>
      </c>
      <c r="FK620" s="6739"/>
      <c r="FL620" s="2614">
        <v>17</v>
      </c>
      <c r="FM620" s="2614">
        <v>37</v>
      </c>
      <c r="FN620" s="1719">
        <f t="shared" si="2763"/>
        <v>-20</v>
      </c>
      <c r="FO620" s="1895">
        <v>0</v>
      </c>
      <c r="FP620" s="2587">
        <f t="shared" si="2764"/>
        <v>37</v>
      </c>
      <c r="FQ620" s="1719">
        <f t="shared" si="2765"/>
        <v>67</v>
      </c>
      <c r="FR620" s="1895">
        <f t="shared" si="2786"/>
        <v>0.35576923076923078</v>
      </c>
      <c r="FS620" s="6786">
        <v>104</v>
      </c>
      <c r="FT620" s="6787"/>
      <c r="FU620" s="2784">
        <v>18</v>
      </c>
      <c r="FV620" s="2784">
        <v>29</v>
      </c>
      <c r="FW620" s="1719">
        <f t="shared" si="2766"/>
        <v>-11</v>
      </c>
      <c r="FX620" s="1895">
        <v>0</v>
      </c>
      <c r="FY620" s="2587">
        <f t="shared" si="2767"/>
        <v>66</v>
      </c>
      <c r="FZ620" s="1719">
        <f t="shared" si="2768"/>
        <v>38</v>
      </c>
      <c r="GA620" s="1895">
        <f t="shared" si="2787"/>
        <v>0.63461538461538458</v>
      </c>
      <c r="GB620" s="3169">
        <f t="shared" si="2769"/>
        <v>0</v>
      </c>
      <c r="GC620" s="2219">
        <v>0</v>
      </c>
      <c r="GD620" s="1895">
        <v>1</v>
      </c>
      <c r="GE620" s="2105" t="s">
        <v>295</v>
      </c>
      <c r="GF620" s="2105" t="s">
        <v>296</v>
      </c>
      <c r="GG620" s="2105" t="s">
        <v>29</v>
      </c>
      <c r="GH620" s="2105" t="s">
        <v>16</v>
      </c>
      <c r="GI620" s="2105" t="s">
        <v>16</v>
      </c>
      <c r="GJ620" s="2105" t="s">
        <v>16</v>
      </c>
      <c r="GK620" s="2105" t="s">
        <v>19</v>
      </c>
      <c r="GL620" s="2096">
        <v>14</v>
      </c>
      <c r="GM620" s="653" t="s">
        <v>1088</v>
      </c>
      <c r="GN620" s="224" t="s">
        <v>1033</v>
      </c>
      <c r="GO620" s="460">
        <v>104</v>
      </c>
      <c r="GP620" s="460">
        <v>0</v>
      </c>
      <c r="GQ620" s="2086">
        <v>0</v>
      </c>
      <c r="GR620" s="2086">
        <v>0</v>
      </c>
      <c r="GS620" s="1895">
        <v>0</v>
      </c>
      <c r="GT620" s="2086">
        <v>0</v>
      </c>
      <c r="GU620" s="2086">
        <v>104</v>
      </c>
      <c r="GV620" s="1895">
        <v>0</v>
      </c>
    </row>
    <row r="621" spans="2:204" ht="51" x14ac:dyDescent="0.25">
      <c r="B621" s="7145"/>
      <c r="C621" s="7154"/>
      <c r="D621" s="7147"/>
      <c r="E621" s="7156"/>
      <c r="F621" s="7144"/>
      <c r="G621" s="7144"/>
      <c r="H621" s="7144"/>
      <c r="I621" s="7144"/>
      <c r="J621" s="5707"/>
      <c r="K621" s="5707"/>
      <c r="L621" s="5707"/>
      <c r="M621" s="5707"/>
      <c r="N621" s="5698"/>
      <c r="O621" s="5707"/>
      <c r="P621" s="5698"/>
      <c r="Q621" s="5698"/>
      <c r="R621" s="5704"/>
      <c r="S621" s="5698"/>
      <c r="T621" s="5698"/>
      <c r="U621" s="7116"/>
      <c r="V621" s="5698"/>
      <c r="W621" s="5695"/>
      <c r="X621" s="7137"/>
      <c r="Y621" s="2096">
        <v>15</v>
      </c>
      <c r="Z621" s="510" t="s">
        <v>1089</v>
      </c>
      <c r="AA621" s="505" t="s">
        <v>1090</v>
      </c>
      <c r="AB621" s="414">
        <v>1280</v>
      </c>
      <c r="AC621" s="460">
        <v>304</v>
      </c>
      <c r="AD621" s="577">
        <f t="shared" si="2770"/>
        <v>0.23749999999999999</v>
      </c>
      <c r="AE621" s="460">
        <v>360</v>
      </c>
      <c r="AF621" s="577">
        <f t="shared" si="2771"/>
        <v>0.28125</v>
      </c>
      <c r="AG621" s="460">
        <v>356</v>
      </c>
      <c r="AH621" s="577">
        <f t="shared" si="2772"/>
        <v>0.27812500000000001</v>
      </c>
      <c r="AI621" s="460">
        <v>260</v>
      </c>
      <c r="AJ621" s="577">
        <f t="shared" si="2773"/>
        <v>0.203125</v>
      </c>
      <c r="AK621" s="946">
        <f t="shared" si="2692"/>
        <v>1</v>
      </c>
      <c r="AL621" s="2322">
        <v>15</v>
      </c>
      <c r="AM621" s="970" t="str">
        <f>'[9]PbRM-01d (2)'!$C$31</f>
        <v>DISEÑAR  Y ENTREGAR MANUALES DIDÁCTICOS A LOS ELEMENTOS DE SEGURIDAD PÚBLICA.</v>
      </c>
      <c r="AN621" s="959" t="s">
        <v>1781</v>
      </c>
      <c r="AO621" s="970" t="s">
        <v>1779</v>
      </c>
      <c r="AP621" s="970" t="s">
        <v>1780</v>
      </c>
      <c r="AQ621" s="813">
        <v>100</v>
      </c>
      <c r="AR621" s="970" t="s">
        <v>1090</v>
      </c>
      <c r="AS621" s="970" t="s">
        <v>753</v>
      </c>
      <c r="AT621" s="2275"/>
      <c r="AU621" s="813" t="s">
        <v>1704</v>
      </c>
      <c r="AV621" s="6422">
        <v>1280</v>
      </c>
      <c r="AW621" s="6422"/>
      <c r="AX621" s="4357">
        <f t="shared" si="2731"/>
        <v>260</v>
      </c>
      <c r="AY621" s="4357">
        <f t="shared" si="2732"/>
        <v>0</v>
      </c>
      <c r="AZ621" s="4411">
        <f t="shared" si="2733"/>
        <v>260</v>
      </c>
      <c r="BA621" s="4996">
        <f t="shared" si="2734"/>
        <v>0</v>
      </c>
      <c r="BB621" s="4997">
        <f t="shared" si="2668"/>
        <v>1389</v>
      </c>
      <c r="BC621" s="4104">
        <f t="shared" si="2735"/>
        <v>-109</v>
      </c>
      <c r="BD621" s="1990">
        <f t="shared" si="2736"/>
        <v>1.08515625</v>
      </c>
      <c r="BE621" s="4490">
        <f t="shared" si="2737"/>
        <v>0</v>
      </c>
      <c r="BF621" s="6558">
        <v>1280</v>
      </c>
      <c r="BG621" s="6558"/>
      <c r="BH621" s="3772">
        <f t="shared" si="2680"/>
        <v>356</v>
      </c>
      <c r="BI621" s="3772">
        <f t="shared" si="2738"/>
        <v>443</v>
      </c>
      <c r="BJ621" s="3111">
        <f t="shared" si="2739"/>
        <v>-87</v>
      </c>
      <c r="BK621" s="1987">
        <f t="shared" si="2740"/>
        <v>1.2443820224719102</v>
      </c>
      <c r="BL621" s="3988">
        <f t="shared" si="2603"/>
        <v>1389</v>
      </c>
      <c r="BM621" s="3122">
        <f t="shared" si="2741"/>
        <v>-109</v>
      </c>
      <c r="BN621" s="1990">
        <f t="shared" si="2742"/>
        <v>1.08515625</v>
      </c>
      <c r="BO621" s="2811">
        <f t="shared" si="2743"/>
        <v>0</v>
      </c>
      <c r="BP621" s="3494"/>
      <c r="BQ621" s="6739">
        <v>1280</v>
      </c>
      <c r="BR621" s="6739"/>
      <c r="BS621" s="2570">
        <f t="shared" si="2723"/>
        <v>360</v>
      </c>
      <c r="BT621" s="2570">
        <f t="shared" si="2723"/>
        <v>496</v>
      </c>
      <c r="BU621" s="2987">
        <f t="shared" si="2699"/>
        <v>-136</v>
      </c>
      <c r="BV621" s="1987">
        <f t="shared" si="2700"/>
        <v>1.3777777777777778</v>
      </c>
      <c r="BW621" s="2828">
        <f t="shared" si="2701"/>
        <v>946</v>
      </c>
      <c r="BX621" s="2551">
        <f t="shared" si="2702"/>
        <v>334</v>
      </c>
      <c r="BY621" s="1990">
        <f t="shared" si="2703"/>
        <v>0.73906249999999996</v>
      </c>
      <c r="BZ621" s="3151"/>
      <c r="CA621" s="6651">
        <v>1280</v>
      </c>
      <c r="CB621" s="6651"/>
      <c r="CC621" s="1759">
        <v>304</v>
      </c>
      <c r="CD621" s="1759">
        <v>450</v>
      </c>
      <c r="CE621" s="2359">
        <f t="shared" si="2744"/>
        <v>-146</v>
      </c>
      <c r="CF621" s="1990">
        <f>CD621/CC621</f>
        <v>1.4802631578947369</v>
      </c>
      <c r="CG621" s="1989">
        <f t="shared" si="2774"/>
        <v>450</v>
      </c>
      <c r="CH621" s="2387">
        <f t="shared" si="2745"/>
        <v>830</v>
      </c>
      <c r="CI621" s="1990">
        <f t="shared" si="2775"/>
        <v>0.3515625</v>
      </c>
      <c r="CM621" s="1729"/>
      <c r="CN621" s="1729"/>
      <c r="CO621" s="1729"/>
      <c r="CP621" s="1729"/>
      <c r="CQ621" s="1729"/>
      <c r="CR621" s="1729"/>
      <c r="CS621" s="1729"/>
      <c r="CT621" s="1729"/>
      <c r="CU621" s="1729"/>
      <c r="CV621" s="1729"/>
      <c r="CW621" s="1729"/>
      <c r="CX621" s="1729"/>
      <c r="CY621" s="5735">
        <v>1280</v>
      </c>
      <c r="CZ621" s="5789"/>
      <c r="DA621" s="4454">
        <v>0</v>
      </c>
      <c r="DB621" s="4454">
        <v>0</v>
      </c>
      <c r="DC621" s="4452">
        <f t="shared" si="2776"/>
        <v>0</v>
      </c>
      <c r="DD621" s="4453">
        <v>0</v>
      </c>
      <c r="DE621" s="4785">
        <f t="shared" si="2647"/>
        <v>1389</v>
      </c>
      <c r="DF621" s="4170">
        <f t="shared" si="2746"/>
        <v>-109</v>
      </c>
      <c r="DG621" s="4171">
        <f t="shared" si="2777"/>
        <v>1.08515625</v>
      </c>
      <c r="DH621" s="5790">
        <v>1280</v>
      </c>
      <c r="DI621" s="5791"/>
      <c r="DJ621" s="4875">
        <v>0</v>
      </c>
      <c r="DK621" s="4875">
        <v>0</v>
      </c>
      <c r="DL621" s="4458">
        <f t="shared" si="2747"/>
        <v>0</v>
      </c>
      <c r="DM621" s="4462">
        <v>0</v>
      </c>
      <c r="DN621" s="4424">
        <f t="shared" si="2748"/>
        <v>1389</v>
      </c>
      <c r="DO621" s="4170">
        <f t="shared" si="2749"/>
        <v>-109</v>
      </c>
      <c r="DP621" s="4171">
        <f t="shared" si="2778"/>
        <v>1.08515625</v>
      </c>
      <c r="DQ621" s="5763">
        <v>1280</v>
      </c>
      <c r="DR621" s="5764"/>
      <c r="DS621" s="4336">
        <v>260</v>
      </c>
      <c r="DT621" s="4336">
        <v>0</v>
      </c>
      <c r="DU621" s="4336">
        <f t="shared" si="2750"/>
        <v>260</v>
      </c>
      <c r="DV621" s="4337">
        <f>DT621/DS621</f>
        <v>0</v>
      </c>
      <c r="DW621" s="2683">
        <f t="shared" si="2751"/>
        <v>1389</v>
      </c>
      <c r="DX621" s="4170">
        <f t="shared" si="2752"/>
        <v>-109</v>
      </c>
      <c r="DY621" s="4171">
        <f t="shared" si="2779"/>
        <v>1.08515625</v>
      </c>
      <c r="DZ621" s="5735">
        <v>1280</v>
      </c>
      <c r="EA621" s="5789"/>
      <c r="EB621" s="1997">
        <v>120</v>
      </c>
      <c r="EC621" s="1997">
        <v>314</v>
      </c>
      <c r="ED621" s="3040">
        <f t="shared" si="2780"/>
        <v>-194</v>
      </c>
      <c r="EE621" s="3196">
        <v>0</v>
      </c>
      <c r="EF621" s="3302">
        <f t="shared" si="2753"/>
        <v>1260</v>
      </c>
      <c r="EG621" s="3040">
        <f t="shared" si="2754"/>
        <v>20</v>
      </c>
      <c r="EH621" s="3196">
        <f t="shared" si="2781"/>
        <v>0.984375</v>
      </c>
      <c r="EI621" s="5790">
        <v>1280</v>
      </c>
      <c r="EJ621" s="5791"/>
      <c r="EK621" s="1997">
        <v>120</v>
      </c>
      <c r="EL621" s="1997">
        <v>129</v>
      </c>
      <c r="EM621" s="3040">
        <f t="shared" si="2755"/>
        <v>-9</v>
      </c>
      <c r="EN621" s="3196">
        <v>0</v>
      </c>
      <c r="EO621" s="3341">
        <f t="shared" si="2756"/>
        <v>1389</v>
      </c>
      <c r="EP621" s="3040">
        <f t="shared" si="2757"/>
        <v>-109</v>
      </c>
      <c r="EQ621" s="3196">
        <f t="shared" si="2782"/>
        <v>1.08515625</v>
      </c>
      <c r="ER621" s="5763">
        <v>1280</v>
      </c>
      <c r="ES621" s="5764"/>
      <c r="ET621" s="4000">
        <v>116</v>
      </c>
      <c r="EU621" s="4000">
        <v>0</v>
      </c>
      <c r="EV621" s="3040">
        <f t="shared" si="2758"/>
        <v>116</v>
      </c>
      <c r="EW621" s="3196">
        <f>EU621/ET621</f>
        <v>0</v>
      </c>
      <c r="EX621" s="3621">
        <f t="shared" si="2759"/>
        <v>1389</v>
      </c>
      <c r="EY621" s="3040">
        <f t="shared" si="2760"/>
        <v>-109</v>
      </c>
      <c r="EZ621" s="3196">
        <f t="shared" si="2783"/>
        <v>1.08515625</v>
      </c>
      <c r="FA621" s="6786">
        <v>1280</v>
      </c>
      <c r="FB621" s="6787"/>
      <c r="FC621" s="2559">
        <v>120</v>
      </c>
      <c r="FD621" s="2559">
        <v>22</v>
      </c>
      <c r="FE621" s="1719">
        <f t="shared" si="2784"/>
        <v>98</v>
      </c>
      <c r="FF621" s="1895">
        <v>0</v>
      </c>
      <c r="FG621" s="2784">
        <f t="shared" si="2761"/>
        <v>472</v>
      </c>
      <c r="FH621" s="1719">
        <f t="shared" si="2762"/>
        <v>808</v>
      </c>
      <c r="FI621" s="1895">
        <f t="shared" si="2785"/>
        <v>0.36875000000000002</v>
      </c>
      <c r="FJ621" s="6739">
        <v>1280</v>
      </c>
      <c r="FK621" s="6739"/>
      <c r="FL621" s="2614">
        <v>120</v>
      </c>
      <c r="FM621" s="2614">
        <v>158</v>
      </c>
      <c r="FN621" s="1719">
        <f t="shared" si="2763"/>
        <v>-38</v>
      </c>
      <c r="FO621" s="1895">
        <v>0</v>
      </c>
      <c r="FP621" s="2587">
        <f t="shared" si="2764"/>
        <v>630</v>
      </c>
      <c r="FQ621" s="1719">
        <f t="shared" si="2765"/>
        <v>650</v>
      </c>
      <c r="FR621" s="1895">
        <f t="shared" si="2786"/>
        <v>0.4921875</v>
      </c>
      <c r="FS621" s="6786">
        <v>1280</v>
      </c>
      <c r="FT621" s="6787"/>
      <c r="FU621" s="2784">
        <v>120</v>
      </c>
      <c r="FV621" s="2784">
        <v>316</v>
      </c>
      <c r="FW621" s="1719">
        <f t="shared" si="2766"/>
        <v>-196</v>
      </c>
      <c r="FX621" s="1895">
        <f>FV621/FU621</f>
        <v>2.6333333333333333</v>
      </c>
      <c r="FY621" s="2587">
        <f t="shared" si="2767"/>
        <v>946</v>
      </c>
      <c r="FZ621" s="1719">
        <f t="shared" si="2768"/>
        <v>334</v>
      </c>
      <c r="GA621" s="1895">
        <f t="shared" si="2787"/>
        <v>0.73906249999999996</v>
      </c>
      <c r="GB621" s="3169">
        <f t="shared" si="2769"/>
        <v>0.24531250000000004</v>
      </c>
      <c r="GC621" s="2219">
        <v>0</v>
      </c>
      <c r="GD621" s="1895">
        <v>1</v>
      </c>
      <c r="GE621" s="2105" t="s">
        <v>295</v>
      </c>
      <c r="GF621" s="2105" t="s">
        <v>296</v>
      </c>
      <c r="GG621" s="2105" t="s">
        <v>29</v>
      </c>
      <c r="GH621" s="2105" t="s">
        <v>16</v>
      </c>
      <c r="GI621" s="2105" t="s">
        <v>16</v>
      </c>
      <c r="GJ621" s="2105" t="s">
        <v>16</v>
      </c>
      <c r="GK621" s="2105" t="s">
        <v>19</v>
      </c>
      <c r="GL621" s="2096">
        <v>15</v>
      </c>
      <c r="GM621" s="653" t="s">
        <v>1089</v>
      </c>
      <c r="GN621" s="224" t="s">
        <v>1090</v>
      </c>
      <c r="GO621" s="460">
        <v>1280</v>
      </c>
      <c r="GP621" s="460">
        <v>304</v>
      </c>
      <c r="GQ621" s="2086">
        <v>450</v>
      </c>
      <c r="GR621" s="2086">
        <v>-146</v>
      </c>
      <c r="GS621" s="1895">
        <v>1.4802631578947369</v>
      </c>
      <c r="GT621" s="2086">
        <v>450</v>
      </c>
      <c r="GU621" s="2086">
        <v>830</v>
      </c>
      <c r="GV621" s="1895">
        <v>0.3515625</v>
      </c>
    </row>
    <row r="622" spans="2:204" ht="63.75" x14ac:dyDescent="0.25">
      <c r="B622" s="7145"/>
      <c r="C622" s="7154"/>
      <c r="D622" s="7147"/>
      <c r="E622" s="7156"/>
      <c r="F622" s="7144"/>
      <c r="G622" s="7144"/>
      <c r="H622" s="7144"/>
      <c r="I622" s="7144"/>
      <c r="J622" s="5707"/>
      <c r="K622" s="5707"/>
      <c r="L622" s="5707"/>
      <c r="M622" s="5707"/>
      <c r="N622" s="5698"/>
      <c r="O622" s="5707"/>
      <c r="P622" s="5698"/>
      <c r="Q622" s="5698"/>
      <c r="R622" s="5704"/>
      <c r="S622" s="5698"/>
      <c r="T622" s="5698"/>
      <c r="U622" s="7116"/>
      <c r="V622" s="5698"/>
      <c r="W622" s="5695"/>
      <c r="X622" s="7137"/>
      <c r="Y622" s="2096">
        <v>16</v>
      </c>
      <c r="Z622" s="510" t="s">
        <v>1091</v>
      </c>
      <c r="AA622" s="893" t="s">
        <v>1092</v>
      </c>
      <c r="AB622" s="414">
        <v>2416</v>
      </c>
      <c r="AC622" s="460">
        <v>600</v>
      </c>
      <c r="AD622" s="577">
        <f t="shared" si="2770"/>
        <v>0.24834437086092714</v>
      </c>
      <c r="AE622" s="460">
        <v>600</v>
      </c>
      <c r="AF622" s="577">
        <f t="shared" si="2771"/>
        <v>0.24834437086092714</v>
      </c>
      <c r="AG622" s="460">
        <v>600</v>
      </c>
      <c r="AH622" s="577">
        <f t="shared" si="2772"/>
        <v>0.24834437086092714</v>
      </c>
      <c r="AI622" s="460">
        <v>616</v>
      </c>
      <c r="AJ622" s="577">
        <f t="shared" si="2773"/>
        <v>0.25496688741721857</v>
      </c>
      <c r="AK622" s="946">
        <f t="shared" si="2692"/>
        <v>1</v>
      </c>
      <c r="AL622" s="2322">
        <v>16</v>
      </c>
      <c r="AM622" s="959" t="str">
        <f>'[9]PbRM-01d (2)'!$C$32</f>
        <v>DISEÑAR Y APLICAR EVALUACIONES DE LOS CURSOS IMPARTIDOS.</v>
      </c>
      <c r="AN622" s="959" t="s">
        <v>1783</v>
      </c>
      <c r="AO622" s="959" t="s">
        <v>1782</v>
      </c>
      <c r="AP622" s="959" t="s">
        <v>1784</v>
      </c>
      <c r="AQ622" s="813">
        <v>100</v>
      </c>
      <c r="AR622" s="959" t="s">
        <v>1092</v>
      </c>
      <c r="AS622" s="959" t="s">
        <v>753</v>
      </c>
      <c r="AT622" s="2275"/>
      <c r="AU622" s="813" t="s">
        <v>1704</v>
      </c>
      <c r="AV622" s="6422">
        <v>2416</v>
      </c>
      <c r="AW622" s="6422"/>
      <c r="AX622" s="4357">
        <f t="shared" si="2731"/>
        <v>616</v>
      </c>
      <c r="AY622" s="4357">
        <f t="shared" si="2732"/>
        <v>0</v>
      </c>
      <c r="AZ622" s="4411">
        <f t="shared" si="2733"/>
        <v>616</v>
      </c>
      <c r="BA622" s="4996">
        <f t="shared" si="2734"/>
        <v>0</v>
      </c>
      <c r="BB622" s="4997">
        <f t="shared" si="2668"/>
        <v>2698</v>
      </c>
      <c r="BC622" s="4104">
        <f t="shared" si="2735"/>
        <v>-282</v>
      </c>
      <c r="BD622" s="1990">
        <f t="shared" si="2736"/>
        <v>1.1167218543046358</v>
      </c>
      <c r="BE622" s="4490">
        <f t="shared" si="2737"/>
        <v>0</v>
      </c>
      <c r="BF622" s="6558">
        <v>2416</v>
      </c>
      <c r="BG622" s="6558"/>
      <c r="BH622" s="3772">
        <f t="shared" si="2680"/>
        <v>600</v>
      </c>
      <c r="BI622" s="3772">
        <f t="shared" si="2738"/>
        <v>705</v>
      </c>
      <c r="BJ622" s="3111">
        <f t="shared" si="2739"/>
        <v>-105</v>
      </c>
      <c r="BK622" s="1987">
        <f t="shared" si="2740"/>
        <v>1.175</v>
      </c>
      <c r="BL622" s="3988">
        <f t="shared" si="2603"/>
        <v>2698</v>
      </c>
      <c r="BM622" s="3122">
        <f t="shared" si="2741"/>
        <v>-282</v>
      </c>
      <c r="BN622" s="1990">
        <f t="shared" si="2742"/>
        <v>1.1167218543046358</v>
      </c>
      <c r="BO622" s="2778">
        <f t="shared" si="2743"/>
        <v>0</v>
      </c>
      <c r="BP622" s="3494"/>
      <c r="BQ622" s="6739">
        <v>2416</v>
      </c>
      <c r="BR622" s="6739"/>
      <c r="BS622" s="2570">
        <f t="shared" si="2723"/>
        <v>600</v>
      </c>
      <c r="BT622" s="2570">
        <f t="shared" si="2723"/>
        <v>1689</v>
      </c>
      <c r="BU622" s="2987">
        <f t="shared" si="2699"/>
        <v>-1089</v>
      </c>
      <c r="BV622" s="1987">
        <f t="shared" si="2700"/>
        <v>2.8149999999999999</v>
      </c>
      <c r="BW622" s="2828">
        <f t="shared" si="2701"/>
        <v>1993</v>
      </c>
      <c r="BX622" s="2551">
        <f t="shared" si="2702"/>
        <v>423</v>
      </c>
      <c r="BY622" s="1990">
        <f t="shared" si="2703"/>
        <v>0.82491721854304634</v>
      </c>
      <c r="BZ622" s="3151"/>
      <c r="CA622" s="6651">
        <v>2416</v>
      </c>
      <c r="CB622" s="6651"/>
      <c r="CC622" s="1759">
        <v>600</v>
      </c>
      <c r="CD622" s="1759">
        <v>304</v>
      </c>
      <c r="CE622" s="2359">
        <f t="shared" si="2744"/>
        <v>296</v>
      </c>
      <c r="CF622" s="1990">
        <f>CD622/CC622</f>
        <v>0.50666666666666671</v>
      </c>
      <c r="CG622" s="1989">
        <f t="shared" si="2774"/>
        <v>304</v>
      </c>
      <c r="CH622" s="2387">
        <f t="shared" si="2745"/>
        <v>2112</v>
      </c>
      <c r="CI622" s="1990">
        <f t="shared" si="2775"/>
        <v>0.12582781456953643</v>
      </c>
      <c r="CM622" s="1729"/>
      <c r="CN622" s="1729"/>
      <c r="CO622" s="1729"/>
      <c r="CP622" s="1729"/>
      <c r="CQ622" s="1729"/>
      <c r="CR622" s="1729"/>
      <c r="CS622" s="1729"/>
      <c r="CT622" s="1729"/>
      <c r="CU622" s="1729"/>
      <c r="CV622" s="1729"/>
      <c r="CW622" s="1729"/>
      <c r="CX622" s="1729"/>
      <c r="CY622" s="5735">
        <v>2416</v>
      </c>
      <c r="CZ622" s="5789"/>
      <c r="DA622" s="4454">
        <v>0</v>
      </c>
      <c r="DB622" s="4454">
        <v>0</v>
      </c>
      <c r="DC622" s="4452">
        <f t="shared" si="2776"/>
        <v>0</v>
      </c>
      <c r="DD622" s="4453">
        <v>0</v>
      </c>
      <c r="DE622" s="4785">
        <f t="shared" si="2647"/>
        <v>2698</v>
      </c>
      <c r="DF622" s="4170">
        <f t="shared" si="2746"/>
        <v>-282</v>
      </c>
      <c r="DG622" s="4171">
        <f t="shared" si="2777"/>
        <v>1.1167218543046358</v>
      </c>
      <c r="DH622" s="5790">
        <v>2416</v>
      </c>
      <c r="DI622" s="5791"/>
      <c r="DJ622" s="4875">
        <v>0</v>
      </c>
      <c r="DK622" s="4875">
        <v>0</v>
      </c>
      <c r="DL622" s="4458">
        <f t="shared" si="2747"/>
        <v>0</v>
      </c>
      <c r="DM622" s="4462">
        <v>0</v>
      </c>
      <c r="DN622" s="4424">
        <f t="shared" si="2748"/>
        <v>2698</v>
      </c>
      <c r="DO622" s="4170">
        <f t="shared" si="2749"/>
        <v>-282</v>
      </c>
      <c r="DP622" s="4171">
        <f t="shared" si="2778"/>
        <v>1.1167218543046358</v>
      </c>
      <c r="DQ622" s="5763">
        <v>2416</v>
      </c>
      <c r="DR622" s="5764"/>
      <c r="DS622" s="4336">
        <v>616</v>
      </c>
      <c r="DT622" s="4336">
        <v>0</v>
      </c>
      <c r="DU622" s="4336">
        <f t="shared" si="2750"/>
        <v>616</v>
      </c>
      <c r="DV622" s="4337">
        <f>DT622/DS622</f>
        <v>0</v>
      </c>
      <c r="DW622" s="2683">
        <f t="shared" si="2751"/>
        <v>2698</v>
      </c>
      <c r="DX622" s="4170">
        <f t="shared" si="2752"/>
        <v>-282</v>
      </c>
      <c r="DY622" s="4171">
        <f t="shared" si="2779"/>
        <v>1.1167218543046358</v>
      </c>
      <c r="DZ622" s="5735">
        <v>2416</v>
      </c>
      <c r="EA622" s="5789"/>
      <c r="EB622" s="1997">
        <v>200</v>
      </c>
      <c r="EC622" s="1997">
        <v>314</v>
      </c>
      <c r="ED622" s="3040">
        <f t="shared" si="2780"/>
        <v>-114</v>
      </c>
      <c r="EE622" s="3196">
        <v>0</v>
      </c>
      <c r="EF622" s="3302">
        <f t="shared" si="2753"/>
        <v>2307</v>
      </c>
      <c r="EG622" s="3040">
        <f t="shared" si="2754"/>
        <v>109</v>
      </c>
      <c r="EH622" s="3196">
        <f t="shared" si="2781"/>
        <v>0.95488410596026485</v>
      </c>
      <c r="EI622" s="5790">
        <v>2416</v>
      </c>
      <c r="EJ622" s="5791"/>
      <c r="EK622" s="1997">
        <v>200</v>
      </c>
      <c r="EL622" s="1997">
        <v>129</v>
      </c>
      <c r="EM622" s="3040">
        <f t="shared" si="2755"/>
        <v>71</v>
      </c>
      <c r="EN622" s="3196">
        <v>0</v>
      </c>
      <c r="EO622" s="3341">
        <f t="shared" si="2756"/>
        <v>2436</v>
      </c>
      <c r="EP622" s="3040">
        <f t="shared" si="2757"/>
        <v>-20</v>
      </c>
      <c r="EQ622" s="3196">
        <f t="shared" si="2782"/>
        <v>1.0082781456953642</v>
      </c>
      <c r="ER622" s="5763">
        <v>2416</v>
      </c>
      <c r="ES622" s="5764"/>
      <c r="ET622" s="4000">
        <v>200</v>
      </c>
      <c r="EU622" s="4000">
        <v>262</v>
      </c>
      <c r="EV622" s="3040">
        <f t="shared" si="2758"/>
        <v>-62</v>
      </c>
      <c r="EW622" s="3196">
        <f>EU622/ET622</f>
        <v>1.31</v>
      </c>
      <c r="EX622" s="3621">
        <f t="shared" si="2759"/>
        <v>2698</v>
      </c>
      <c r="EY622" s="3040">
        <f t="shared" si="2760"/>
        <v>-282</v>
      </c>
      <c r="EZ622" s="3196">
        <f t="shared" si="2783"/>
        <v>1.1167218543046358</v>
      </c>
      <c r="FA622" s="6786">
        <v>2416</v>
      </c>
      <c r="FB622" s="6787"/>
      <c r="FC622" s="2559">
        <v>200</v>
      </c>
      <c r="FD622" s="2559">
        <v>22</v>
      </c>
      <c r="FE622" s="1719">
        <f t="shared" si="2784"/>
        <v>178</v>
      </c>
      <c r="FF622" s="1895">
        <v>0</v>
      </c>
      <c r="FG622" s="2784">
        <f t="shared" si="2761"/>
        <v>326</v>
      </c>
      <c r="FH622" s="1719">
        <f t="shared" si="2762"/>
        <v>2090</v>
      </c>
      <c r="FI622" s="1895">
        <f t="shared" si="2785"/>
        <v>0.13493377483443708</v>
      </c>
      <c r="FJ622" s="6739">
        <v>2416</v>
      </c>
      <c r="FK622" s="6739"/>
      <c r="FL622" s="2614">
        <v>200</v>
      </c>
      <c r="FM622" s="2614">
        <v>158</v>
      </c>
      <c r="FN622" s="1719">
        <f t="shared" si="2763"/>
        <v>42</v>
      </c>
      <c r="FO622" s="1895">
        <v>0</v>
      </c>
      <c r="FP622" s="2587">
        <f t="shared" si="2764"/>
        <v>484</v>
      </c>
      <c r="FQ622" s="1719">
        <f t="shared" si="2765"/>
        <v>1932</v>
      </c>
      <c r="FR622" s="1895">
        <f t="shared" si="2786"/>
        <v>0.20033112582781457</v>
      </c>
      <c r="FS622" s="6786">
        <v>2416</v>
      </c>
      <c r="FT622" s="6787"/>
      <c r="FU622" s="2784">
        <v>200</v>
      </c>
      <c r="FV622" s="2784">
        <v>1509</v>
      </c>
      <c r="FW622" s="1719">
        <f t="shared" si="2766"/>
        <v>-1309</v>
      </c>
      <c r="FX622" s="1895">
        <f>FV622/FU622</f>
        <v>7.5449999999999999</v>
      </c>
      <c r="FY622" s="2587">
        <f t="shared" si="2767"/>
        <v>1993</v>
      </c>
      <c r="FZ622" s="1719">
        <f t="shared" si="2768"/>
        <v>423</v>
      </c>
      <c r="GA622" s="1895">
        <f t="shared" si="2787"/>
        <v>0.82491721854304634</v>
      </c>
      <c r="GB622" s="3169">
        <f t="shared" si="2769"/>
        <v>0.12996688741721851</v>
      </c>
      <c r="GC622" s="2219">
        <v>0</v>
      </c>
      <c r="GD622" s="1895">
        <v>1</v>
      </c>
      <c r="GE622" s="2105" t="s">
        <v>295</v>
      </c>
      <c r="GF622" s="2105" t="s">
        <v>296</v>
      </c>
      <c r="GG622" s="2105" t="s">
        <v>29</v>
      </c>
      <c r="GH622" s="2105" t="s">
        <v>16</v>
      </c>
      <c r="GI622" s="2105" t="s">
        <v>16</v>
      </c>
      <c r="GJ622" s="2105" t="s">
        <v>16</v>
      </c>
      <c r="GK622" s="2105" t="s">
        <v>19</v>
      </c>
      <c r="GL622" s="2096">
        <v>16</v>
      </c>
      <c r="GM622" s="653" t="s">
        <v>1091</v>
      </c>
      <c r="GN622" s="649" t="s">
        <v>1092</v>
      </c>
      <c r="GO622" s="460">
        <v>2416</v>
      </c>
      <c r="GP622" s="460">
        <v>600</v>
      </c>
      <c r="GQ622" s="2086">
        <v>304</v>
      </c>
      <c r="GR622" s="2086">
        <v>296</v>
      </c>
      <c r="GS622" s="1895">
        <v>0.50666666666666671</v>
      </c>
      <c r="GT622" s="2086">
        <v>304</v>
      </c>
      <c r="GU622" s="2086">
        <v>2112</v>
      </c>
      <c r="GV622" s="1895">
        <v>0.12582781456953643</v>
      </c>
    </row>
    <row r="623" spans="2:204" ht="76.5" x14ac:dyDescent="0.25">
      <c r="B623" s="7103"/>
      <c r="C623" s="7154"/>
      <c r="D623" s="7147"/>
      <c r="E623" s="7156"/>
      <c r="F623" s="7144"/>
      <c r="G623" s="7144"/>
      <c r="H623" s="7144"/>
      <c r="I623" s="7144"/>
      <c r="J623" s="5708"/>
      <c r="K623" s="5708"/>
      <c r="L623" s="5708"/>
      <c r="M623" s="5708"/>
      <c r="N623" s="5699"/>
      <c r="O623" s="5708"/>
      <c r="P623" s="5699"/>
      <c r="Q623" s="5699"/>
      <c r="R623" s="5705"/>
      <c r="S623" s="5699"/>
      <c r="T623" s="5699"/>
      <c r="U623" s="7117"/>
      <c r="V623" s="5699"/>
      <c r="W623" s="5696"/>
      <c r="X623" s="7138"/>
      <c r="Y623" s="2103">
        <v>17</v>
      </c>
      <c r="Z623" s="526" t="s">
        <v>1093</v>
      </c>
      <c r="AA623" s="901" t="s">
        <v>1094</v>
      </c>
      <c r="AB623" s="417">
        <v>2</v>
      </c>
      <c r="AC623" s="420">
        <v>0</v>
      </c>
      <c r="AD623" s="656">
        <f t="shared" si="2770"/>
        <v>0</v>
      </c>
      <c r="AE623" s="420">
        <v>1</v>
      </c>
      <c r="AF623" s="656">
        <f t="shared" si="2771"/>
        <v>0.5</v>
      </c>
      <c r="AG623" s="420">
        <v>0</v>
      </c>
      <c r="AH623" s="656">
        <f t="shared" si="2772"/>
        <v>0</v>
      </c>
      <c r="AI623" s="420">
        <v>1</v>
      </c>
      <c r="AJ623" s="656">
        <f t="shared" si="2773"/>
        <v>0.5</v>
      </c>
      <c r="AK623" s="946">
        <f t="shared" si="2692"/>
        <v>1</v>
      </c>
      <c r="AL623" s="2322">
        <v>17</v>
      </c>
      <c r="AM623" s="970" t="str">
        <f>'[9]PbRM-01d (2)'!$C$33</f>
        <v>PROMOVER CONVENIOS CON INSTITUCIONES EDUACTIVAS PARA EL APOYO DE LA CAPACITACIÓN A LOS  ELEMENTOS DE SEGURIDAD PÚBLICA.</v>
      </c>
      <c r="AN623" s="970" t="s">
        <v>1786</v>
      </c>
      <c r="AO623" s="970" t="s">
        <v>1785</v>
      </c>
      <c r="AP623" s="970" t="s">
        <v>1787</v>
      </c>
      <c r="AQ623" s="813">
        <v>100</v>
      </c>
      <c r="AR623" s="970" t="s">
        <v>1094</v>
      </c>
      <c r="AS623" s="1018" t="s">
        <v>1579</v>
      </c>
      <c r="AT623" s="2275"/>
      <c r="AU623" s="813" t="s">
        <v>1704</v>
      </c>
      <c r="AV623" s="6422">
        <v>2</v>
      </c>
      <c r="AW623" s="6422"/>
      <c r="AX623" s="4357">
        <f t="shared" si="2731"/>
        <v>1</v>
      </c>
      <c r="AY623" s="4357">
        <f t="shared" si="2732"/>
        <v>0</v>
      </c>
      <c r="AZ623" s="4411">
        <f t="shared" si="2733"/>
        <v>1</v>
      </c>
      <c r="BA623" s="4996">
        <f t="shared" si="2734"/>
        <v>0</v>
      </c>
      <c r="BB623" s="4997">
        <f t="shared" si="2668"/>
        <v>0</v>
      </c>
      <c r="BC623" s="2571">
        <f t="shared" si="2735"/>
        <v>2</v>
      </c>
      <c r="BD623" s="1990">
        <f t="shared" si="2736"/>
        <v>0</v>
      </c>
      <c r="BE623" s="4490">
        <f t="shared" si="2737"/>
        <v>0</v>
      </c>
      <c r="BF623" s="6558">
        <v>2</v>
      </c>
      <c r="BG623" s="6558"/>
      <c r="BH623" s="3772">
        <f t="shared" si="2680"/>
        <v>0</v>
      </c>
      <c r="BI623" s="3772">
        <f t="shared" si="2738"/>
        <v>0</v>
      </c>
      <c r="BJ623" s="3111">
        <f t="shared" si="2739"/>
        <v>0</v>
      </c>
      <c r="BK623" s="1987" t="e">
        <f t="shared" si="2740"/>
        <v>#DIV/0!</v>
      </c>
      <c r="BL623" s="3988">
        <f t="shared" si="2603"/>
        <v>0</v>
      </c>
      <c r="BM623" s="2571">
        <f t="shared" si="2741"/>
        <v>2</v>
      </c>
      <c r="BN623" s="1990">
        <f t="shared" si="2742"/>
        <v>0</v>
      </c>
      <c r="BO623" s="2778">
        <f t="shared" si="2743"/>
        <v>0</v>
      </c>
      <c r="BP623" s="3494"/>
      <c r="BQ623" s="6739">
        <v>2</v>
      </c>
      <c r="BR623" s="6739"/>
      <c r="BS623" s="2570">
        <f t="shared" si="2723"/>
        <v>1</v>
      </c>
      <c r="BT623" s="2570">
        <f t="shared" si="2723"/>
        <v>0</v>
      </c>
      <c r="BU623" s="2987">
        <f t="shared" si="2699"/>
        <v>1</v>
      </c>
      <c r="BV623" s="1987">
        <f t="shared" si="2700"/>
        <v>0</v>
      </c>
      <c r="BW623" s="2828">
        <f t="shared" si="2701"/>
        <v>0</v>
      </c>
      <c r="BX623" s="2571">
        <f t="shared" si="2702"/>
        <v>2</v>
      </c>
      <c r="BY623" s="1990">
        <f t="shared" si="2703"/>
        <v>0</v>
      </c>
      <c r="BZ623" s="3151"/>
      <c r="CA623" s="6651">
        <v>2</v>
      </c>
      <c r="CB623" s="6651"/>
      <c r="CC623" s="1759">
        <v>0</v>
      </c>
      <c r="CD623" s="1759">
        <v>0</v>
      </c>
      <c r="CE623" s="2359">
        <f t="shared" si="2744"/>
        <v>0</v>
      </c>
      <c r="CF623" s="1990">
        <v>0</v>
      </c>
      <c r="CG623" s="1989">
        <f t="shared" si="2774"/>
        <v>0</v>
      </c>
      <c r="CH623" s="2387">
        <f t="shared" si="2745"/>
        <v>2</v>
      </c>
      <c r="CI623" s="1990">
        <f t="shared" si="2775"/>
        <v>0</v>
      </c>
      <c r="CM623" s="1729"/>
      <c r="CN623" s="1729"/>
      <c r="CO623" s="1729"/>
      <c r="CP623" s="1729"/>
      <c r="CQ623" s="1729"/>
      <c r="CR623" s="1729"/>
      <c r="CS623" s="1729"/>
      <c r="CT623" s="1729"/>
      <c r="CU623" s="1729"/>
      <c r="CV623" s="1729"/>
      <c r="CW623" s="1729"/>
      <c r="CX623" s="1729"/>
      <c r="CY623" s="5735">
        <v>2</v>
      </c>
      <c r="CZ623" s="5789"/>
      <c r="DA623" s="4455">
        <v>0</v>
      </c>
      <c r="DB623" s="4455">
        <v>0</v>
      </c>
      <c r="DC623" s="4452">
        <f t="shared" si="2776"/>
        <v>0</v>
      </c>
      <c r="DD623" s="4453">
        <v>0</v>
      </c>
      <c r="DE623" s="4785">
        <f t="shared" si="2647"/>
        <v>0</v>
      </c>
      <c r="DF623" s="4170">
        <f t="shared" si="2746"/>
        <v>2</v>
      </c>
      <c r="DG623" s="4171">
        <f t="shared" si="2777"/>
        <v>0</v>
      </c>
      <c r="DH623" s="5790">
        <v>2</v>
      </c>
      <c r="DI623" s="5791"/>
      <c r="DJ623" s="4994">
        <v>0</v>
      </c>
      <c r="DK623" s="4994">
        <v>0</v>
      </c>
      <c r="DL623" s="4458">
        <f t="shared" si="2747"/>
        <v>0</v>
      </c>
      <c r="DM623" s="4462">
        <v>0</v>
      </c>
      <c r="DN623" s="4424">
        <f t="shared" si="2748"/>
        <v>0</v>
      </c>
      <c r="DO623" s="4170">
        <f t="shared" si="2749"/>
        <v>2</v>
      </c>
      <c r="DP623" s="4171">
        <f t="shared" si="2778"/>
        <v>0</v>
      </c>
      <c r="DQ623" s="5763">
        <v>2</v>
      </c>
      <c r="DR623" s="5764"/>
      <c r="DS623" s="4336">
        <v>1</v>
      </c>
      <c r="DT623" s="4336">
        <v>0</v>
      </c>
      <c r="DU623" s="4336">
        <f t="shared" si="2750"/>
        <v>1</v>
      </c>
      <c r="DV623" s="4337">
        <v>0</v>
      </c>
      <c r="DW623" s="2683">
        <f t="shared" si="2751"/>
        <v>0</v>
      </c>
      <c r="DX623" s="4170">
        <f t="shared" si="2752"/>
        <v>2</v>
      </c>
      <c r="DY623" s="4171">
        <f t="shared" si="2779"/>
        <v>0</v>
      </c>
      <c r="DZ623" s="5735">
        <v>2</v>
      </c>
      <c r="EA623" s="5789"/>
      <c r="EB623" s="3289">
        <v>0</v>
      </c>
      <c r="EC623" s="3289">
        <v>0</v>
      </c>
      <c r="ED623" s="3040">
        <f t="shared" si="2780"/>
        <v>0</v>
      </c>
      <c r="EE623" s="3196">
        <v>0</v>
      </c>
      <c r="EF623" s="3302">
        <f t="shared" si="2753"/>
        <v>0</v>
      </c>
      <c r="EG623" s="3040">
        <f t="shared" si="2754"/>
        <v>2</v>
      </c>
      <c r="EH623" s="3196">
        <f t="shared" si="2781"/>
        <v>0</v>
      </c>
      <c r="EI623" s="5790">
        <v>2</v>
      </c>
      <c r="EJ623" s="5791"/>
      <c r="EK623" s="3289">
        <v>0</v>
      </c>
      <c r="EL623" s="3289">
        <v>0</v>
      </c>
      <c r="EM623" s="3040">
        <f t="shared" si="2755"/>
        <v>0</v>
      </c>
      <c r="EN623" s="3196">
        <v>0</v>
      </c>
      <c r="EO623" s="3341">
        <f t="shared" si="2756"/>
        <v>0</v>
      </c>
      <c r="EP623" s="3040">
        <f t="shared" si="2757"/>
        <v>2</v>
      </c>
      <c r="EQ623" s="3196">
        <f t="shared" si="2782"/>
        <v>0</v>
      </c>
      <c r="ER623" s="5763">
        <v>2</v>
      </c>
      <c r="ES623" s="5764"/>
      <c r="ET623" s="4000">
        <v>0</v>
      </c>
      <c r="EU623" s="4000">
        <v>0</v>
      </c>
      <c r="EV623" s="3040">
        <f t="shared" si="2758"/>
        <v>0</v>
      </c>
      <c r="EW623" s="3196">
        <v>0</v>
      </c>
      <c r="EX623" s="3621">
        <f t="shared" si="2759"/>
        <v>0</v>
      </c>
      <c r="EY623" s="3040">
        <f t="shared" si="2760"/>
        <v>2</v>
      </c>
      <c r="EZ623" s="3196">
        <f t="shared" si="2783"/>
        <v>0</v>
      </c>
      <c r="FA623" s="6786">
        <v>2</v>
      </c>
      <c r="FB623" s="6787"/>
      <c r="FC623" s="2559">
        <v>0</v>
      </c>
      <c r="FD623" s="2559">
        <v>0</v>
      </c>
      <c r="FE623" s="1719">
        <f t="shared" si="2784"/>
        <v>0</v>
      </c>
      <c r="FF623" s="1895">
        <v>0</v>
      </c>
      <c r="FG623" s="2784">
        <f t="shared" si="2761"/>
        <v>0</v>
      </c>
      <c r="FH623" s="1719">
        <f t="shared" si="2762"/>
        <v>2</v>
      </c>
      <c r="FI623" s="1895">
        <f t="shared" si="2785"/>
        <v>0</v>
      </c>
      <c r="FJ623" s="6739">
        <v>2</v>
      </c>
      <c r="FK623" s="6739"/>
      <c r="FL623" s="2614">
        <v>0</v>
      </c>
      <c r="FM623" s="2614">
        <v>0</v>
      </c>
      <c r="FN623" s="1719">
        <f t="shared" si="2763"/>
        <v>0</v>
      </c>
      <c r="FO623" s="1895">
        <v>0</v>
      </c>
      <c r="FP623" s="2587">
        <f t="shared" si="2764"/>
        <v>0</v>
      </c>
      <c r="FQ623" s="1719">
        <f t="shared" si="2765"/>
        <v>2</v>
      </c>
      <c r="FR623" s="1895">
        <f t="shared" si="2786"/>
        <v>0</v>
      </c>
      <c r="FS623" s="6786">
        <v>2</v>
      </c>
      <c r="FT623" s="6787"/>
      <c r="FU623" s="2784">
        <v>1</v>
      </c>
      <c r="FV623" s="2784">
        <v>0</v>
      </c>
      <c r="FW623" s="1719">
        <f t="shared" si="2766"/>
        <v>1</v>
      </c>
      <c r="FX623" s="1895">
        <v>0</v>
      </c>
      <c r="FY623" s="2587">
        <f t="shared" si="2767"/>
        <v>0</v>
      </c>
      <c r="FZ623" s="1719">
        <f t="shared" si="2768"/>
        <v>2</v>
      </c>
      <c r="GA623" s="1895">
        <f t="shared" si="2787"/>
        <v>0</v>
      </c>
      <c r="GB623" s="3169">
        <f t="shared" si="2769"/>
        <v>0</v>
      </c>
      <c r="GC623" s="2219">
        <v>0</v>
      </c>
      <c r="GD623" s="1895">
        <v>1</v>
      </c>
      <c r="GE623" s="2105" t="s">
        <v>295</v>
      </c>
      <c r="GF623" s="2105" t="s">
        <v>296</v>
      </c>
      <c r="GG623" s="2105" t="s">
        <v>29</v>
      </c>
      <c r="GH623" s="2105" t="s">
        <v>16</v>
      </c>
      <c r="GI623" s="2105" t="s">
        <v>16</v>
      </c>
      <c r="GJ623" s="2105" t="s">
        <v>16</v>
      </c>
      <c r="GK623" s="2105" t="s">
        <v>19</v>
      </c>
      <c r="GL623" s="2103">
        <v>17</v>
      </c>
      <c r="GM623" s="654" t="s">
        <v>1093</v>
      </c>
      <c r="GN623" s="650" t="s">
        <v>1094</v>
      </c>
      <c r="GO623" s="420">
        <v>2</v>
      </c>
      <c r="GP623" s="420">
        <v>0</v>
      </c>
      <c r="GQ623" s="2086">
        <v>0</v>
      </c>
      <c r="GR623" s="2086">
        <v>0</v>
      </c>
      <c r="GS623" s="1895">
        <v>0</v>
      </c>
      <c r="GT623" s="2086">
        <v>0</v>
      </c>
      <c r="GU623" s="2086">
        <v>2</v>
      </c>
      <c r="GV623" s="1895">
        <v>0</v>
      </c>
    </row>
    <row r="624" spans="2:204" ht="12.75" customHeight="1" x14ac:dyDescent="0.25">
      <c r="J624" s="7188" t="s">
        <v>48</v>
      </c>
      <c r="K624" s="7188"/>
      <c r="L624" s="7188"/>
      <c r="M624" s="7188"/>
      <c r="N624" s="141"/>
      <c r="O624" s="141"/>
      <c r="P624" s="141"/>
      <c r="Q624" s="141"/>
      <c r="R624" s="5382"/>
      <c r="S624" s="141"/>
      <c r="T624" s="141"/>
      <c r="U624" s="5395"/>
      <c r="V624" s="141"/>
      <c r="W624" s="20">
        <f>SUM(W552:W607)</f>
        <v>2606901121.7700005</v>
      </c>
      <c r="AL624" s="933"/>
      <c r="AM624" s="1015"/>
      <c r="AN624" s="810"/>
      <c r="AO624" s="810"/>
      <c r="AP624" s="942"/>
      <c r="AQ624" s="942"/>
      <c r="AR624" s="987"/>
      <c r="AS624" s="987"/>
      <c r="AT624" s="1503"/>
      <c r="AU624" s="942"/>
      <c r="AV624" s="940"/>
      <c r="AW624" s="940"/>
      <c r="AX624" s="940"/>
      <c r="AZ624" s="4110"/>
      <c r="BA624" s="4110"/>
      <c r="BE624" s="942"/>
      <c r="BF624" s="940"/>
      <c r="BG624" s="940"/>
      <c r="BH624" s="940"/>
      <c r="BJ624" s="3115"/>
      <c r="BK624" s="3115"/>
      <c r="BO624" s="987"/>
      <c r="BP624" s="3494"/>
      <c r="BQ624" s="940"/>
      <c r="BR624" s="940"/>
      <c r="BS624" s="940"/>
      <c r="BU624" s="2990"/>
      <c r="BV624" s="2990"/>
      <c r="BZ624" s="3151"/>
      <c r="DA624" s="4175"/>
      <c r="DB624" s="4175"/>
      <c r="DJ624" s="4175"/>
      <c r="DK624" s="4175"/>
      <c r="EB624" s="3273"/>
      <c r="EC624" s="3273"/>
      <c r="EK624" s="3273"/>
      <c r="EL624" s="3273"/>
      <c r="GI624" s="1"/>
      <c r="GJ624" s="1"/>
      <c r="GK624" s="1"/>
      <c r="GO624" s="2378"/>
      <c r="GP624" s="2085"/>
      <c r="GQ624" s="2085"/>
      <c r="GR624" s="2085"/>
      <c r="GS624" s="2085"/>
      <c r="GT624" s="2085"/>
      <c r="GU624" s="2085"/>
      <c r="GV624" s="2085"/>
    </row>
    <row r="625" spans="1:204" ht="12.75" customHeight="1" x14ac:dyDescent="0.25">
      <c r="U625" s="5391"/>
      <c r="AL625" s="933"/>
      <c r="AM625" s="1015"/>
      <c r="AN625" s="988"/>
      <c r="AO625" s="988"/>
      <c r="AP625" s="988"/>
      <c r="AQ625" s="988"/>
      <c r="AR625" s="942"/>
      <c r="AS625" s="987"/>
      <c r="AT625" s="1503"/>
      <c r="AU625" s="988"/>
      <c r="AV625" s="987"/>
      <c r="AW625" s="987"/>
      <c r="AX625" s="942"/>
      <c r="AZ625" s="4110"/>
      <c r="BA625" s="4110"/>
      <c r="BE625" s="988"/>
      <c r="BF625" s="987"/>
      <c r="BG625" s="987"/>
      <c r="BH625" s="942"/>
      <c r="BJ625" s="3115"/>
      <c r="BK625" s="3115"/>
      <c r="BO625" s="987"/>
      <c r="BP625" s="3494"/>
      <c r="BQ625" s="987"/>
      <c r="BR625" s="987"/>
      <c r="BS625" s="942"/>
      <c r="BU625" s="2990"/>
      <c r="BV625" s="2990"/>
      <c r="BZ625" s="3151"/>
      <c r="DA625" s="4175"/>
      <c r="DB625" s="4175"/>
      <c r="DJ625" s="4175"/>
      <c r="DK625" s="4175"/>
      <c r="EB625" s="3273"/>
      <c r="EC625" s="3273"/>
      <c r="EK625" s="3273"/>
      <c r="EL625" s="3273"/>
      <c r="GO625" s="2378"/>
      <c r="GP625" s="2085"/>
      <c r="GQ625" s="2085"/>
      <c r="GR625" s="2085"/>
      <c r="GS625" s="2085"/>
      <c r="GT625" s="2085"/>
      <c r="GU625" s="2085"/>
      <c r="GV625" s="2085"/>
    </row>
    <row r="626" spans="1:204" ht="12" customHeight="1" x14ac:dyDescent="0.25">
      <c r="B626" s="7146" t="s">
        <v>0</v>
      </c>
      <c r="C626" s="7146" t="s">
        <v>1</v>
      </c>
      <c r="D626" s="7146" t="s">
        <v>2</v>
      </c>
      <c r="E626" s="7146" t="s">
        <v>3</v>
      </c>
      <c r="F626" s="7155" t="s">
        <v>4</v>
      </c>
      <c r="G626" s="7155" t="s">
        <v>5</v>
      </c>
      <c r="H626" s="7155" t="s">
        <v>12</v>
      </c>
      <c r="I626" s="7155"/>
      <c r="J626" s="7155"/>
      <c r="K626" s="7155"/>
      <c r="L626" s="7155"/>
      <c r="M626" s="7155"/>
      <c r="N626" s="120"/>
      <c r="O626" s="120"/>
      <c r="P626" s="7120" t="s">
        <v>328</v>
      </c>
      <c r="Q626" s="7121"/>
      <c r="R626" s="7121"/>
      <c r="S626" s="7121"/>
      <c r="T626" s="7121"/>
      <c r="U626" s="5392"/>
      <c r="V626" s="121"/>
      <c r="W626" s="7139" t="s">
        <v>13</v>
      </c>
      <c r="X626" s="7118" t="s">
        <v>14</v>
      </c>
      <c r="AL626" s="933"/>
      <c r="AM626" s="1013"/>
      <c r="AN626" s="810"/>
      <c r="AO626" s="988"/>
      <c r="AP626" s="988"/>
      <c r="AQ626" s="988"/>
      <c r="AR626" s="942"/>
      <c r="AS626" s="942"/>
      <c r="AT626" s="1494"/>
      <c r="AU626" s="942"/>
      <c r="AV626" s="942"/>
      <c r="AW626" s="942"/>
      <c r="AX626" s="987"/>
      <c r="AZ626" s="4110"/>
      <c r="BA626" s="4110"/>
      <c r="BE626" s="942"/>
      <c r="BF626" s="942"/>
      <c r="BG626" s="942"/>
      <c r="BH626" s="987"/>
      <c r="BJ626" s="3115"/>
      <c r="BK626" s="3115"/>
      <c r="BO626" s="942"/>
      <c r="BP626" s="3494"/>
      <c r="BQ626" s="942"/>
      <c r="BR626" s="942"/>
      <c r="BS626" s="987"/>
      <c r="BU626" s="2990"/>
      <c r="BV626" s="2990"/>
      <c r="BZ626" s="3151"/>
      <c r="DA626" s="4175"/>
      <c r="DB626" s="4175"/>
      <c r="DJ626" s="4175"/>
      <c r="DK626" s="4175"/>
      <c r="EB626" s="3273"/>
      <c r="EC626" s="3273"/>
      <c r="EK626" s="3273"/>
      <c r="EL626" s="3273"/>
      <c r="GE626" s="7155" t="s">
        <v>4</v>
      </c>
      <c r="GF626" s="7155" t="s">
        <v>5</v>
      </c>
      <c r="GG626" s="1"/>
      <c r="GH626" s="1"/>
      <c r="GI626" s="1"/>
      <c r="GJ626" s="1"/>
      <c r="GK626" s="1"/>
      <c r="GO626" s="2378"/>
      <c r="GP626" s="2085"/>
      <c r="GQ626" s="2085"/>
      <c r="GR626" s="2085"/>
      <c r="GS626" s="2085"/>
      <c r="GT626" s="2085"/>
      <c r="GU626" s="2085"/>
      <c r="GV626" s="2085"/>
    </row>
    <row r="627" spans="1:204" ht="12" customHeight="1" x14ac:dyDescent="0.25">
      <c r="B627" s="7146"/>
      <c r="C627" s="7146"/>
      <c r="D627" s="7146"/>
      <c r="E627" s="7146"/>
      <c r="F627" s="7155"/>
      <c r="G627" s="7155"/>
      <c r="H627" s="35" t="s">
        <v>6</v>
      </c>
      <c r="I627" s="35" t="s">
        <v>7</v>
      </c>
      <c r="J627" s="35" t="s">
        <v>8</v>
      </c>
      <c r="K627" s="35" t="s">
        <v>9</v>
      </c>
      <c r="L627" s="35" t="s">
        <v>10</v>
      </c>
      <c r="M627" s="35" t="s">
        <v>11</v>
      </c>
      <c r="N627" s="35"/>
      <c r="O627" s="35"/>
      <c r="P627" s="35" t="s">
        <v>6</v>
      </c>
      <c r="Q627" s="35" t="s">
        <v>7</v>
      </c>
      <c r="R627" s="5375" t="s">
        <v>8</v>
      </c>
      <c r="S627" s="35" t="s">
        <v>9</v>
      </c>
      <c r="T627" s="35" t="s">
        <v>10</v>
      </c>
      <c r="U627" s="5393"/>
      <c r="V627" s="35"/>
      <c r="W627" s="7139"/>
      <c r="X627" s="7118"/>
      <c r="AL627" s="933"/>
      <c r="AM627" s="810"/>
      <c r="AN627" s="988"/>
      <c r="AO627" s="810"/>
      <c r="AP627" s="942"/>
      <c r="AQ627" s="942"/>
      <c r="AR627" s="953"/>
      <c r="AS627" s="942"/>
      <c r="AT627" s="1494"/>
      <c r="AU627" s="988"/>
      <c r="AV627" s="4123"/>
      <c r="AW627" s="987"/>
      <c r="AX627" s="4123"/>
      <c r="AZ627" s="4110"/>
      <c r="BA627" s="4110"/>
      <c r="BE627" s="988"/>
      <c r="BF627" s="3124"/>
      <c r="BG627" s="987"/>
      <c r="BH627" s="3124"/>
      <c r="BJ627" s="3115"/>
      <c r="BK627" s="3115"/>
      <c r="BO627" s="942"/>
      <c r="BP627" s="3494"/>
      <c r="BQ627" s="810"/>
      <c r="BR627" s="987"/>
      <c r="BS627" s="810"/>
      <c r="BU627" s="2990"/>
      <c r="BV627" s="2990"/>
      <c r="BZ627" s="3151"/>
      <c r="DA627" s="4175"/>
      <c r="DB627" s="4175"/>
      <c r="DJ627" s="4175"/>
      <c r="DK627" s="4175"/>
      <c r="EB627" s="3273"/>
      <c r="EC627" s="3273"/>
      <c r="EK627" s="3273"/>
      <c r="EL627" s="3273"/>
      <c r="GE627" s="7155"/>
      <c r="GF627" s="7155"/>
      <c r="GG627" s="35" t="s">
        <v>6</v>
      </c>
      <c r="GH627" s="35" t="s">
        <v>7</v>
      </c>
      <c r="GI627" s="35" t="s">
        <v>8</v>
      </c>
      <c r="GJ627" s="35" t="s">
        <v>9</v>
      </c>
      <c r="GK627" s="35" t="s">
        <v>10</v>
      </c>
      <c r="GO627" s="2378"/>
      <c r="GP627" s="2085"/>
      <c r="GQ627" s="2085"/>
      <c r="GR627" s="2085"/>
      <c r="GS627" s="2085"/>
      <c r="GT627" s="2085"/>
      <c r="GU627" s="2085"/>
      <c r="GV627" s="2085"/>
    </row>
    <row r="628" spans="1:204" ht="52.5" customHeight="1" x14ac:dyDescent="0.25">
      <c r="A628" s="1">
        <f>SUM(A607+1)</f>
        <v>91</v>
      </c>
      <c r="B628" s="7102" t="s">
        <v>311</v>
      </c>
      <c r="C628" s="5684">
        <v>2101</v>
      </c>
      <c r="D628" s="7100">
        <v>1</v>
      </c>
      <c r="E628" s="7102" t="s">
        <v>312</v>
      </c>
      <c r="F628" s="7165" t="s">
        <v>295</v>
      </c>
      <c r="G628" s="7165" t="s">
        <v>313</v>
      </c>
      <c r="H628" s="5706" t="s">
        <v>29</v>
      </c>
      <c r="I628" s="5706" t="s">
        <v>16</v>
      </c>
      <c r="J628" s="5706" t="s">
        <v>16</v>
      </c>
      <c r="K628" s="5706" t="s">
        <v>19</v>
      </c>
      <c r="L628" s="5706" t="s">
        <v>29</v>
      </c>
      <c r="M628" s="5706" t="s">
        <v>21</v>
      </c>
      <c r="N628" s="5697" t="s">
        <v>633</v>
      </c>
      <c r="O628" s="5706" t="s">
        <v>635</v>
      </c>
      <c r="P628" s="5697" t="s">
        <v>388</v>
      </c>
      <c r="Q628" s="5697" t="s">
        <v>389</v>
      </c>
      <c r="R628" s="5703" t="s">
        <v>390</v>
      </c>
      <c r="S628" s="5697" t="s">
        <v>419</v>
      </c>
      <c r="T628" s="5697" t="s">
        <v>420</v>
      </c>
      <c r="U628" s="7115" t="s">
        <v>748</v>
      </c>
      <c r="V628" s="5697" t="s">
        <v>560</v>
      </c>
      <c r="W628" s="5694">
        <v>9149251</v>
      </c>
      <c r="X628" s="5691" t="s">
        <v>311</v>
      </c>
      <c r="Y628" s="2193" t="s">
        <v>16</v>
      </c>
      <c r="Z628" s="5450" t="s">
        <v>1270</v>
      </c>
      <c r="AA628" s="754" t="s">
        <v>1271</v>
      </c>
      <c r="AB628" s="501">
        <v>1</v>
      </c>
      <c r="AC628" s="459">
        <v>0</v>
      </c>
      <c r="AD628" s="631">
        <f>AC628/AB628</f>
        <v>0</v>
      </c>
      <c r="AE628" s="459">
        <v>1</v>
      </c>
      <c r="AF628" s="631">
        <f>AE628/AB628</f>
        <v>1</v>
      </c>
      <c r="AG628" s="459">
        <v>0</v>
      </c>
      <c r="AH628" s="631">
        <f>AG628/AB628</f>
        <v>0</v>
      </c>
      <c r="AI628" s="459">
        <v>0</v>
      </c>
      <c r="AJ628" s="556">
        <f>AI628/AB628</f>
        <v>0</v>
      </c>
      <c r="AK628" s="946">
        <f t="shared" ref="AK628:AK630" si="2788">SUM(AD628+AF628+AH628+AJ628)</f>
        <v>1</v>
      </c>
      <c r="AL628" s="2347" t="s">
        <v>16</v>
      </c>
      <c r="AM628" s="1269" t="s">
        <v>3140</v>
      </c>
      <c r="AN628" s="1270" t="s">
        <v>3141</v>
      </c>
      <c r="AO628" s="1270" t="s">
        <v>3132</v>
      </c>
      <c r="AP628" s="1270" t="s">
        <v>3133</v>
      </c>
      <c r="AQ628" s="1270">
        <v>100</v>
      </c>
      <c r="AR628" s="1272" t="s">
        <v>1189</v>
      </c>
      <c r="AS628" s="1018" t="s">
        <v>1579</v>
      </c>
      <c r="AT628" s="2299"/>
      <c r="AU628" s="1271" t="s">
        <v>1704</v>
      </c>
      <c r="AV628" s="6427">
        <v>1</v>
      </c>
      <c r="AW628" s="6427"/>
      <c r="AX628" s="4357">
        <f>SUM(DA628+DJ628+DS628)</f>
        <v>0</v>
      </c>
      <c r="AY628" s="4358">
        <f t="shared" ref="AY628:AY630" si="2789">SUM(DB628+DK628+DT628)</f>
        <v>1</v>
      </c>
      <c r="AZ628" s="4092">
        <f t="shared" ref="AZ628:AZ639" si="2790">AX628-AY628</f>
        <v>-1</v>
      </c>
      <c r="BA628" s="128" t="e">
        <f t="shared" ref="BA628:BA639" si="2791">AY628/AX628</f>
        <v>#DIV/0!</v>
      </c>
      <c r="BB628" s="4341">
        <f t="shared" ref="BB628:BB639" si="2792">SUM(BL628+AY628)</f>
        <v>1</v>
      </c>
      <c r="BC628" s="4104">
        <f t="shared" ref="BC628:BC639" si="2793">AV628-BB628</f>
        <v>0</v>
      </c>
      <c r="BD628" s="128">
        <f t="shared" ref="BD628:BD639" si="2794">BB628/AV628</f>
        <v>1</v>
      </c>
      <c r="BE628" s="4359">
        <f>SUM(AX628-AI628)</f>
        <v>0</v>
      </c>
      <c r="BF628" s="6466">
        <v>1</v>
      </c>
      <c r="BG628" s="6466"/>
      <c r="BH628" s="3772">
        <f t="shared" ref="BH628:BH639" si="2795">SUM(EB628+EK628+ET628)</f>
        <v>0</v>
      </c>
      <c r="BI628" s="3773">
        <f t="shared" ref="BI628:BI639" si="2796">SUM(EC628+EL628+EU628)</f>
        <v>0</v>
      </c>
      <c r="BJ628" s="3111">
        <f t="shared" ref="BJ628:BJ639" si="2797">BH628-BI628</f>
        <v>0</v>
      </c>
      <c r="BK628" s="128" t="e">
        <f t="shared" ref="BK628:BK639" si="2798">BI628/BH628</f>
        <v>#DIV/0!</v>
      </c>
      <c r="BL628" s="3675">
        <f t="shared" si="2603"/>
        <v>0</v>
      </c>
      <c r="BM628" s="3122">
        <f t="shared" ref="BM628:BM639" si="2799">BF628-BL628</f>
        <v>1</v>
      </c>
      <c r="BN628" s="128">
        <f t="shared" ref="BN628:BN639" si="2800">BL628/BF628</f>
        <v>0</v>
      </c>
      <c r="BO628" s="3770">
        <f t="shared" ref="BO628:BO639" si="2801">SUM(AG628-BH628)</f>
        <v>0</v>
      </c>
      <c r="BP628" s="3494"/>
      <c r="BQ628" s="6807">
        <v>1</v>
      </c>
      <c r="BR628" s="6807"/>
      <c r="BS628" s="2570">
        <f t="shared" ref="BS628:BS630" si="2802">SUM(FC628+FL628+FU628)</f>
        <v>1</v>
      </c>
      <c r="BT628" s="2817">
        <f t="shared" ref="BT628:BT630" si="2803">SUM(FD628+FM628+FV628)</f>
        <v>0</v>
      </c>
      <c r="BU628" s="2987">
        <f t="shared" si="2699"/>
        <v>1</v>
      </c>
      <c r="BV628" s="128">
        <f t="shared" si="2700"/>
        <v>0</v>
      </c>
      <c r="BW628" s="2783">
        <f t="shared" si="2701"/>
        <v>0</v>
      </c>
      <c r="BX628" s="2991">
        <f t="shared" si="2702"/>
        <v>1</v>
      </c>
      <c r="BY628" s="128">
        <f t="shared" si="2703"/>
        <v>0</v>
      </c>
      <c r="BZ628" s="3151"/>
      <c r="CA628" s="6713">
        <v>1</v>
      </c>
      <c r="CB628" s="6713"/>
      <c r="CC628" s="1759">
        <v>0</v>
      </c>
      <c r="CD628" s="2060">
        <v>0</v>
      </c>
      <c r="CE628" s="2359">
        <f t="shared" ref="CE628:CE639" si="2804">CC628-CD628</f>
        <v>0</v>
      </c>
      <c r="CF628" s="128">
        <v>0</v>
      </c>
      <c r="CG628" s="1997">
        <f>CD628</f>
        <v>0</v>
      </c>
      <c r="CH628" s="2387">
        <f t="shared" ref="CH628:CH639" si="2805">CA628-CG628</f>
        <v>1</v>
      </c>
      <c r="CI628" s="128">
        <f>CG628/CA628</f>
        <v>0</v>
      </c>
      <c r="CY628" s="5750">
        <v>1</v>
      </c>
      <c r="CZ628" s="5751"/>
      <c r="DA628" s="4241">
        <v>0</v>
      </c>
      <c r="DB628" s="4241">
        <v>1</v>
      </c>
      <c r="DC628" s="4239">
        <f t="shared" ref="DC628:DC639" si="2806">DA628-DB628</f>
        <v>-1</v>
      </c>
      <c r="DD628" s="4238" t="e">
        <f t="shared" ref="DD628:DD639" si="2807">DB628/DA628</f>
        <v>#DIV/0!</v>
      </c>
      <c r="DE628" s="4239">
        <f t="shared" si="2647"/>
        <v>1</v>
      </c>
      <c r="DF628" s="4239">
        <f t="shared" ref="DF628:DF639" si="2808">CY628-DE628</f>
        <v>0</v>
      </c>
      <c r="DG628" s="4238">
        <f t="shared" ref="DG628:DG639" si="2809">DE628/CY628</f>
        <v>1</v>
      </c>
      <c r="DH628" s="5792">
        <v>1</v>
      </c>
      <c r="DI628" s="5793"/>
      <c r="DJ628" s="4353">
        <v>0</v>
      </c>
      <c r="DK628" s="4353">
        <v>0</v>
      </c>
      <c r="DL628" s="4344">
        <f t="shared" ref="DL628:DL639" si="2810">DJ628-DK628</f>
        <v>0</v>
      </c>
      <c r="DM628" s="4345">
        <v>0</v>
      </c>
      <c r="DN628" s="4354">
        <f t="shared" ref="DN628:DN639" si="2811">SUM(DE628+DK628)</f>
        <v>1</v>
      </c>
      <c r="DO628" s="4170">
        <f t="shared" ref="DO628:DO639" si="2812">DH628-DN628</f>
        <v>0</v>
      </c>
      <c r="DP628" s="4171">
        <f t="shared" ref="DP628:DP639" si="2813">DN628/DH628</f>
        <v>1</v>
      </c>
      <c r="DQ628" s="5733">
        <v>1</v>
      </c>
      <c r="DR628" s="5733"/>
      <c r="DS628" s="2683">
        <v>0</v>
      </c>
      <c r="DT628" s="2683">
        <v>0</v>
      </c>
      <c r="DU628" s="4336">
        <f t="shared" ref="DU628:DU639" si="2814">DS628-DT628</f>
        <v>0</v>
      </c>
      <c r="DV628" s="4337">
        <v>0</v>
      </c>
      <c r="DW628" s="2683">
        <f t="shared" ref="DW628:DW639" si="2815">SUM(DT628+DN628)</f>
        <v>1</v>
      </c>
      <c r="DX628" s="4170">
        <f t="shared" ref="DX628:DX639" si="2816">DQ628-DW628</f>
        <v>0</v>
      </c>
      <c r="DY628" s="4171">
        <f t="shared" ref="DY628:DY639" si="2817">DW628/DQ628</f>
        <v>1</v>
      </c>
      <c r="DZ628" s="6156">
        <v>1</v>
      </c>
      <c r="EA628" s="6157"/>
      <c r="EB628" s="3306">
        <v>0</v>
      </c>
      <c r="EC628" s="3306">
        <v>0</v>
      </c>
      <c r="ED628" s="3040">
        <f t="shared" ref="ED628:ED639" si="2818">EB628-EC628</f>
        <v>0</v>
      </c>
      <c r="EE628" s="3196" t="e">
        <f t="shared" ref="EE628:EE639" si="2819">EC628/EB628</f>
        <v>#DIV/0!</v>
      </c>
      <c r="EF628" s="3305">
        <f t="shared" ref="EF628:EF639" si="2820">SUM(EC628+FY628)</f>
        <v>0</v>
      </c>
      <c r="EG628" s="3040">
        <f t="shared" ref="EG628:EG639" si="2821">DZ628-EF628</f>
        <v>1</v>
      </c>
      <c r="EH628" s="3196">
        <f t="shared" ref="EH628:EH639" si="2822">EF628/DZ628</f>
        <v>0</v>
      </c>
      <c r="EI628" s="5792">
        <v>1</v>
      </c>
      <c r="EJ628" s="5793"/>
      <c r="EK628" s="3275">
        <v>0</v>
      </c>
      <c r="EL628" s="3275">
        <v>0</v>
      </c>
      <c r="EM628" s="3040">
        <f t="shared" ref="EM628:EM639" si="2823">EK628-EL628</f>
        <v>0</v>
      </c>
      <c r="EN628" s="3196">
        <v>0</v>
      </c>
      <c r="EO628" s="3393">
        <f t="shared" ref="EO628:EO639" si="2824">SUM(EF628+EL628)</f>
        <v>0</v>
      </c>
      <c r="EP628" s="3040">
        <f t="shared" ref="EP628:EP639" si="2825">EI628-EO628</f>
        <v>1</v>
      </c>
      <c r="EQ628" s="3196">
        <f t="shared" ref="EQ628:EQ639" si="2826">EO628/EI628</f>
        <v>0</v>
      </c>
      <c r="ER628" s="5733">
        <v>1</v>
      </c>
      <c r="ES628" s="5733"/>
      <c r="ET628" s="3621">
        <v>0</v>
      </c>
      <c r="EU628" s="3621">
        <v>0</v>
      </c>
      <c r="EV628" s="3040">
        <f t="shared" ref="EV628:EV639" si="2827">ET628-EU628</f>
        <v>0</v>
      </c>
      <c r="EW628" s="3196">
        <v>0</v>
      </c>
      <c r="EX628" s="3621">
        <f t="shared" ref="EX628:EX639" si="2828">SUM(EU628+EO628)</f>
        <v>0</v>
      </c>
      <c r="EY628" s="3040">
        <f t="shared" ref="EY628:EY639" si="2829">ER628-EX628</f>
        <v>1</v>
      </c>
      <c r="EZ628" s="3196">
        <f t="shared" ref="EZ628:EZ639" si="2830">EX628/ER628</f>
        <v>0</v>
      </c>
      <c r="FA628" s="6739">
        <v>1</v>
      </c>
      <c r="FB628" s="6739"/>
      <c r="FC628" s="2573">
        <v>0</v>
      </c>
      <c r="FD628" s="2573">
        <v>0</v>
      </c>
      <c r="FE628" s="1957">
        <f t="shared" ref="FE628:FE632" si="2831">FC628-FD628</f>
        <v>0</v>
      </c>
      <c r="FF628" s="2591" t="e">
        <f t="shared" ref="FF628:FF630" si="2832">FD628/FC628</f>
        <v>#DIV/0!</v>
      </c>
      <c r="FG628" s="2849">
        <f t="shared" ref="FG628:FG639" si="2833">SUM(FD628+CG628)</f>
        <v>0</v>
      </c>
      <c r="FH628" s="1957">
        <f t="shared" ref="FH628:FH639" si="2834">FA628-FG628</f>
        <v>1</v>
      </c>
      <c r="FI628" s="1895">
        <f t="shared" ref="FI628:FI630" si="2835">FG628/FA628</f>
        <v>0</v>
      </c>
      <c r="FJ628" s="6739">
        <v>1</v>
      </c>
      <c r="FK628" s="6739"/>
      <c r="FL628" s="2573">
        <v>0</v>
      </c>
      <c r="FM628" s="2573">
        <v>0</v>
      </c>
      <c r="FN628" s="1957">
        <f t="shared" ref="FN628:FN639" si="2836">FL628-FM628</f>
        <v>0</v>
      </c>
      <c r="FO628" s="1895">
        <v>0</v>
      </c>
      <c r="FP628" s="2587">
        <f t="shared" ref="FP628:FP639" si="2837">SUM(FM628+FG628)</f>
        <v>0</v>
      </c>
      <c r="FQ628" s="1957">
        <f t="shared" ref="FQ628:FQ639" si="2838">FJ628-FP628</f>
        <v>1</v>
      </c>
      <c r="FR628" s="1895">
        <f t="shared" ref="FR628:FR630" si="2839">FP628/FJ628</f>
        <v>0</v>
      </c>
      <c r="FS628" s="6807">
        <v>1</v>
      </c>
      <c r="FT628" s="6807"/>
      <c r="FU628" s="2875">
        <v>1</v>
      </c>
      <c r="FV628" s="2520">
        <v>0</v>
      </c>
      <c r="FW628" s="1957">
        <f t="shared" ref="FW628:FW639" si="2840">FU628-FV628</f>
        <v>1</v>
      </c>
      <c r="FX628" s="1895">
        <v>0</v>
      </c>
      <c r="FY628" s="2587">
        <f t="shared" ref="FY628:FY639" si="2841">SUM(FV628+FP628)</f>
        <v>0</v>
      </c>
      <c r="FZ628" s="1957">
        <f t="shared" ref="FZ628:FZ639" si="2842">FS628-FY628</f>
        <v>1</v>
      </c>
      <c r="GA628" s="1895">
        <f t="shared" ref="GA628:GA630" si="2843">FY628/FS628</f>
        <v>0</v>
      </c>
      <c r="GB628" s="3169">
        <f t="shared" ref="GB628:GB639" si="2844">SUM(EH628-GA628)</f>
        <v>0</v>
      </c>
      <c r="GC628" s="2219">
        <v>0</v>
      </c>
      <c r="GD628" s="1895">
        <v>1</v>
      </c>
      <c r="GE628" s="2132" t="s">
        <v>295</v>
      </c>
      <c r="GF628" s="2132" t="s">
        <v>313</v>
      </c>
      <c r="GG628" s="2105" t="s">
        <v>29</v>
      </c>
      <c r="GH628" s="2105" t="s">
        <v>16</v>
      </c>
      <c r="GI628" s="2105" t="s">
        <v>16</v>
      </c>
      <c r="GJ628" s="2105" t="s">
        <v>19</v>
      </c>
      <c r="GK628" s="2105" t="s">
        <v>29</v>
      </c>
      <c r="GL628" s="2193" t="s">
        <v>16</v>
      </c>
      <c r="GM628" s="248" t="s">
        <v>1270</v>
      </c>
      <c r="GN628" s="537" t="s">
        <v>1271</v>
      </c>
      <c r="GO628" s="459">
        <v>1</v>
      </c>
      <c r="GP628" s="459">
        <v>0</v>
      </c>
      <c r="GQ628" s="2086">
        <v>0</v>
      </c>
      <c r="GR628" s="2086">
        <v>0</v>
      </c>
      <c r="GS628" s="1895">
        <v>0</v>
      </c>
      <c r="GT628" s="2086">
        <v>0</v>
      </c>
      <c r="GU628" s="2086">
        <v>1</v>
      </c>
      <c r="GV628" s="1895">
        <v>0</v>
      </c>
    </row>
    <row r="629" spans="1:204" ht="63" customHeight="1" x14ac:dyDescent="0.25">
      <c r="B629" s="7145"/>
      <c r="C629" s="5685"/>
      <c r="D629" s="7164"/>
      <c r="E629" s="7145"/>
      <c r="F629" s="7166"/>
      <c r="G629" s="7166"/>
      <c r="H629" s="5707"/>
      <c r="I629" s="5707"/>
      <c r="J629" s="5707"/>
      <c r="K629" s="5707"/>
      <c r="L629" s="5707"/>
      <c r="M629" s="5707"/>
      <c r="N629" s="5698"/>
      <c r="O629" s="5707"/>
      <c r="P629" s="5698"/>
      <c r="Q629" s="5698"/>
      <c r="R629" s="5704"/>
      <c r="S629" s="5698"/>
      <c r="T629" s="5698"/>
      <c r="U629" s="7116"/>
      <c r="V629" s="5698"/>
      <c r="W629" s="5695"/>
      <c r="X629" s="5692"/>
      <c r="Y629" s="2192" t="s">
        <v>20</v>
      </c>
      <c r="Z629" s="5451" t="s">
        <v>1272</v>
      </c>
      <c r="AA629" s="758" t="s">
        <v>1273</v>
      </c>
      <c r="AB629" s="414">
        <v>330</v>
      </c>
      <c r="AC629" s="460">
        <v>0</v>
      </c>
      <c r="AD629" s="544">
        <f>AC629/AB629</f>
        <v>0</v>
      </c>
      <c r="AE629" s="460">
        <v>330</v>
      </c>
      <c r="AF629" s="544">
        <f>AE629/AB629</f>
        <v>1</v>
      </c>
      <c r="AG629" s="460">
        <v>0</v>
      </c>
      <c r="AH629" s="544">
        <f>AG629/AB629</f>
        <v>0</v>
      </c>
      <c r="AI629" s="460">
        <v>0</v>
      </c>
      <c r="AJ629" s="545">
        <f>AI629/AB629</f>
        <v>0</v>
      </c>
      <c r="AK629" s="946">
        <f t="shared" si="2788"/>
        <v>1</v>
      </c>
      <c r="AL629" s="2347" t="s">
        <v>20</v>
      </c>
      <c r="AM629" s="807" t="s">
        <v>3138</v>
      </c>
      <c r="AN629" s="807" t="s">
        <v>3139</v>
      </c>
      <c r="AO629" s="807" t="s">
        <v>3134</v>
      </c>
      <c r="AP629" s="807" t="s">
        <v>3135</v>
      </c>
      <c r="AQ629" s="1270">
        <v>100</v>
      </c>
      <c r="AR629" s="807" t="s">
        <v>3144</v>
      </c>
      <c r="AS629" s="1018" t="s">
        <v>1579</v>
      </c>
      <c r="AT629" s="2299"/>
      <c r="AU629" s="1271" t="s">
        <v>1704</v>
      </c>
      <c r="AV629" s="6428">
        <v>330</v>
      </c>
      <c r="AW629" s="6428"/>
      <c r="AX629" s="4357">
        <f t="shared" ref="AX629:AX636" si="2845">SUM(DA629+DJ629+DS629)</f>
        <v>0</v>
      </c>
      <c r="AY629" s="4358">
        <f t="shared" si="2789"/>
        <v>77</v>
      </c>
      <c r="AZ629" s="4092">
        <f t="shared" si="2790"/>
        <v>-77</v>
      </c>
      <c r="BA629" s="128" t="e">
        <f t="shared" si="2791"/>
        <v>#DIV/0!</v>
      </c>
      <c r="BB629" s="4341">
        <f t="shared" si="2792"/>
        <v>330</v>
      </c>
      <c r="BC629" s="4104">
        <f t="shared" si="2793"/>
        <v>0</v>
      </c>
      <c r="BD629" s="128">
        <f t="shared" si="2794"/>
        <v>1</v>
      </c>
      <c r="BE629" s="4359">
        <f>SUM(AX629-AI629)</f>
        <v>0</v>
      </c>
      <c r="BF629" s="6467">
        <v>330</v>
      </c>
      <c r="BG629" s="6467"/>
      <c r="BH629" s="3772">
        <f t="shared" si="2795"/>
        <v>0</v>
      </c>
      <c r="BI629" s="3773">
        <f t="shared" si="2796"/>
        <v>0</v>
      </c>
      <c r="BJ629" s="3111">
        <f t="shared" si="2797"/>
        <v>0</v>
      </c>
      <c r="BK629" s="128" t="e">
        <f t="shared" si="2798"/>
        <v>#DIV/0!</v>
      </c>
      <c r="BL629" s="3675">
        <f t="shared" si="2603"/>
        <v>253</v>
      </c>
      <c r="BM629" s="3122">
        <f t="shared" si="2799"/>
        <v>77</v>
      </c>
      <c r="BN629" s="128">
        <f t="shared" si="2800"/>
        <v>0.76666666666666672</v>
      </c>
      <c r="BO629" s="3770">
        <f t="shared" si="2801"/>
        <v>0</v>
      </c>
      <c r="BP629" s="3494"/>
      <c r="BQ629" s="6768">
        <v>330</v>
      </c>
      <c r="BR629" s="6768"/>
      <c r="BS629" s="2570">
        <f t="shared" si="2802"/>
        <v>330</v>
      </c>
      <c r="BT629" s="2817">
        <f t="shared" si="2803"/>
        <v>253</v>
      </c>
      <c r="BU629" s="2987">
        <f t="shared" si="2699"/>
        <v>77</v>
      </c>
      <c r="BV629" s="128">
        <f t="shared" si="2700"/>
        <v>0.76666666666666672</v>
      </c>
      <c r="BW629" s="2783">
        <f t="shared" si="2701"/>
        <v>253</v>
      </c>
      <c r="BX629" s="2991">
        <f t="shared" si="2702"/>
        <v>77</v>
      </c>
      <c r="BY629" s="128">
        <f t="shared" si="2703"/>
        <v>0.76666666666666672</v>
      </c>
      <c r="BZ629" s="3151"/>
      <c r="CA629" s="6667">
        <v>330</v>
      </c>
      <c r="CB629" s="6667"/>
      <c r="CC629" s="1759">
        <v>0</v>
      </c>
      <c r="CD629" s="2060">
        <v>0</v>
      </c>
      <c r="CE629" s="2359">
        <f t="shared" si="2804"/>
        <v>0</v>
      </c>
      <c r="CF629" s="128">
        <v>0</v>
      </c>
      <c r="CG629" s="1997">
        <f>CD629</f>
        <v>0</v>
      </c>
      <c r="CH629" s="2387">
        <f t="shared" si="2805"/>
        <v>330</v>
      </c>
      <c r="CI629" s="128">
        <f>CG629/CA629</f>
        <v>0</v>
      </c>
      <c r="CY629" s="5750">
        <v>330</v>
      </c>
      <c r="CZ629" s="5751"/>
      <c r="DA629" s="4242">
        <v>0</v>
      </c>
      <c r="DB629" s="4242">
        <v>77</v>
      </c>
      <c r="DC629" s="4239">
        <f t="shared" si="2806"/>
        <v>-77</v>
      </c>
      <c r="DD629" s="4238" t="e">
        <f t="shared" si="2807"/>
        <v>#DIV/0!</v>
      </c>
      <c r="DE629" s="4239">
        <f t="shared" si="2647"/>
        <v>330</v>
      </c>
      <c r="DF629" s="4239">
        <f t="shared" si="2808"/>
        <v>0</v>
      </c>
      <c r="DG629" s="4238">
        <f t="shared" si="2809"/>
        <v>1</v>
      </c>
      <c r="DH629" s="5792">
        <v>330</v>
      </c>
      <c r="DI629" s="5793"/>
      <c r="DJ629" s="4329">
        <v>0</v>
      </c>
      <c r="DK629" s="4329">
        <v>0</v>
      </c>
      <c r="DL629" s="4344">
        <f t="shared" si="2810"/>
        <v>0</v>
      </c>
      <c r="DM629" s="4345">
        <v>0</v>
      </c>
      <c r="DN629" s="4354">
        <f t="shared" si="2811"/>
        <v>330</v>
      </c>
      <c r="DO629" s="4170">
        <f t="shared" si="2812"/>
        <v>0</v>
      </c>
      <c r="DP629" s="4171">
        <f t="shared" si="2813"/>
        <v>1</v>
      </c>
      <c r="DQ629" s="5738">
        <v>330</v>
      </c>
      <c r="DR629" s="5738"/>
      <c r="DS629" s="2685">
        <v>0</v>
      </c>
      <c r="DT629" s="2685">
        <v>0</v>
      </c>
      <c r="DU629" s="4336">
        <f t="shared" si="2814"/>
        <v>0</v>
      </c>
      <c r="DV629" s="4337">
        <v>0</v>
      </c>
      <c r="DW629" s="2683">
        <f t="shared" si="2815"/>
        <v>330</v>
      </c>
      <c r="DX629" s="4170">
        <f t="shared" si="2816"/>
        <v>0</v>
      </c>
      <c r="DY629" s="4171">
        <f t="shared" si="2817"/>
        <v>1</v>
      </c>
      <c r="DZ629" s="6156">
        <v>330</v>
      </c>
      <c r="EA629" s="6157"/>
      <c r="EB629" s="3224">
        <v>0</v>
      </c>
      <c r="EC629" s="3224">
        <v>0</v>
      </c>
      <c r="ED629" s="3040">
        <f t="shared" si="2818"/>
        <v>0</v>
      </c>
      <c r="EE629" s="3196" t="e">
        <f t="shared" si="2819"/>
        <v>#DIV/0!</v>
      </c>
      <c r="EF629" s="3305">
        <f t="shared" si="2820"/>
        <v>253</v>
      </c>
      <c r="EG629" s="3040">
        <f t="shared" si="2821"/>
        <v>77</v>
      </c>
      <c r="EH629" s="3196">
        <f t="shared" si="2822"/>
        <v>0.76666666666666672</v>
      </c>
      <c r="EI629" s="5792">
        <v>330</v>
      </c>
      <c r="EJ629" s="5793"/>
      <c r="EK629" s="3223">
        <v>0</v>
      </c>
      <c r="EL629" s="3223">
        <v>0</v>
      </c>
      <c r="EM629" s="3040">
        <f t="shared" si="2823"/>
        <v>0</v>
      </c>
      <c r="EN629" s="3196">
        <v>0</v>
      </c>
      <c r="EO629" s="3393">
        <f t="shared" si="2824"/>
        <v>253</v>
      </c>
      <c r="EP629" s="3040">
        <f t="shared" si="2825"/>
        <v>77</v>
      </c>
      <c r="EQ629" s="3196">
        <f t="shared" si="2826"/>
        <v>0.76666666666666672</v>
      </c>
      <c r="ER629" s="5738">
        <v>330</v>
      </c>
      <c r="ES629" s="5738"/>
      <c r="ET629" s="3622">
        <v>0</v>
      </c>
      <c r="EU629" s="3622">
        <v>0</v>
      </c>
      <c r="EV629" s="3040">
        <f t="shared" si="2827"/>
        <v>0</v>
      </c>
      <c r="EW629" s="3196">
        <v>0</v>
      </c>
      <c r="EX629" s="3621">
        <f t="shared" si="2828"/>
        <v>253</v>
      </c>
      <c r="EY629" s="3040">
        <f t="shared" si="2829"/>
        <v>77</v>
      </c>
      <c r="EZ629" s="3196">
        <f t="shared" si="2830"/>
        <v>0.76666666666666672</v>
      </c>
      <c r="FA629" s="6739">
        <v>330</v>
      </c>
      <c r="FB629" s="6739"/>
      <c r="FC629" s="2573">
        <v>330</v>
      </c>
      <c r="FD629" s="2573">
        <v>173</v>
      </c>
      <c r="FE629" s="1957">
        <f t="shared" si="2831"/>
        <v>157</v>
      </c>
      <c r="FF629" s="2591">
        <f t="shared" si="2832"/>
        <v>0.52424242424242429</v>
      </c>
      <c r="FG629" s="2849">
        <f t="shared" si="2833"/>
        <v>173</v>
      </c>
      <c r="FH629" s="1957">
        <f t="shared" si="2834"/>
        <v>157</v>
      </c>
      <c r="FI629" s="1895">
        <f t="shared" si="2835"/>
        <v>0.52424242424242429</v>
      </c>
      <c r="FJ629" s="6739">
        <v>330</v>
      </c>
      <c r="FK629" s="6739"/>
      <c r="FL629" s="2573">
        <v>0</v>
      </c>
      <c r="FM629" s="2573">
        <v>0</v>
      </c>
      <c r="FN629" s="1957">
        <f t="shared" si="2836"/>
        <v>0</v>
      </c>
      <c r="FO629" s="1895">
        <v>0</v>
      </c>
      <c r="FP629" s="2587">
        <f t="shared" si="2837"/>
        <v>173</v>
      </c>
      <c r="FQ629" s="1957">
        <f t="shared" si="2838"/>
        <v>157</v>
      </c>
      <c r="FR629" s="1895">
        <f t="shared" si="2839"/>
        <v>0.52424242424242429</v>
      </c>
      <c r="FS629" s="6768">
        <v>330</v>
      </c>
      <c r="FT629" s="6768"/>
      <c r="FU629" s="2522">
        <v>0</v>
      </c>
      <c r="FV629" s="2522">
        <v>80</v>
      </c>
      <c r="FW629" s="1957">
        <f t="shared" si="2840"/>
        <v>-80</v>
      </c>
      <c r="FX629" s="1895">
        <v>0</v>
      </c>
      <c r="FY629" s="2587">
        <f t="shared" si="2841"/>
        <v>253</v>
      </c>
      <c r="FZ629" s="1957">
        <f t="shared" si="2842"/>
        <v>77</v>
      </c>
      <c r="GA629" s="1895">
        <f t="shared" si="2843"/>
        <v>0.76666666666666672</v>
      </c>
      <c r="GB629" s="3169">
        <f t="shared" si="2844"/>
        <v>0</v>
      </c>
      <c r="GC629" s="2219">
        <v>0</v>
      </c>
      <c r="GD629" s="1895">
        <v>1</v>
      </c>
      <c r="GE629" s="2132" t="s">
        <v>295</v>
      </c>
      <c r="GF629" s="2132" t="s">
        <v>313</v>
      </c>
      <c r="GG629" s="2105" t="s">
        <v>29</v>
      </c>
      <c r="GH629" s="2105" t="s">
        <v>16</v>
      </c>
      <c r="GI629" s="2105" t="s">
        <v>16</v>
      </c>
      <c r="GJ629" s="2105" t="s">
        <v>19</v>
      </c>
      <c r="GK629" s="2105" t="s">
        <v>29</v>
      </c>
      <c r="GL629" s="2192" t="s">
        <v>20</v>
      </c>
      <c r="GM629" s="249" t="s">
        <v>1272</v>
      </c>
      <c r="GN629" s="538" t="s">
        <v>1273</v>
      </c>
      <c r="GO629" s="460">
        <v>330</v>
      </c>
      <c r="GP629" s="460">
        <v>0</v>
      </c>
      <c r="GQ629" s="2086">
        <v>0</v>
      </c>
      <c r="GR629" s="2086">
        <v>0</v>
      </c>
      <c r="GS629" s="1895">
        <v>0</v>
      </c>
      <c r="GT629" s="2086">
        <v>0</v>
      </c>
      <c r="GU629" s="2086">
        <v>330</v>
      </c>
      <c r="GV629" s="1895">
        <v>0</v>
      </c>
    </row>
    <row r="630" spans="1:204" ht="63.75" x14ac:dyDescent="0.25">
      <c r="B630" s="7145"/>
      <c r="C630" s="5686"/>
      <c r="D630" s="7101"/>
      <c r="E630" s="7103"/>
      <c r="F630" s="7167"/>
      <c r="G630" s="7167"/>
      <c r="H630" s="5708"/>
      <c r="I630" s="5708"/>
      <c r="J630" s="5708"/>
      <c r="K630" s="5708"/>
      <c r="L630" s="5708"/>
      <c r="M630" s="5708"/>
      <c r="N630" s="5699"/>
      <c r="O630" s="5708"/>
      <c r="P630" s="5699"/>
      <c r="Q630" s="5699"/>
      <c r="R630" s="5705"/>
      <c r="S630" s="5699"/>
      <c r="T630" s="5699"/>
      <c r="U630" s="7117"/>
      <c r="V630" s="5699"/>
      <c r="W630" s="5696"/>
      <c r="X630" s="5693"/>
      <c r="Y630" s="2194" t="s">
        <v>19</v>
      </c>
      <c r="Z630" s="5452" t="s">
        <v>1274</v>
      </c>
      <c r="AA630" s="5576" t="s">
        <v>1275</v>
      </c>
      <c r="AB630" s="417">
        <v>10</v>
      </c>
      <c r="AC630" s="420">
        <v>1</v>
      </c>
      <c r="AD630" s="421">
        <f>AC630/AB630</f>
        <v>0.1</v>
      </c>
      <c r="AE630" s="420">
        <v>3</v>
      </c>
      <c r="AF630" s="421">
        <f>AE630/AB630</f>
        <v>0.3</v>
      </c>
      <c r="AG630" s="420">
        <v>3</v>
      </c>
      <c r="AH630" s="421">
        <f>AG630/AB630</f>
        <v>0.3</v>
      </c>
      <c r="AI630" s="420">
        <v>3</v>
      </c>
      <c r="AJ630" s="422">
        <f>AI630/AB630</f>
        <v>0.3</v>
      </c>
      <c r="AK630" s="946">
        <f t="shared" si="2788"/>
        <v>1</v>
      </c>
      <c r="AL630" s="2347" t="s">
        <v>19</v>
      </c>
      <c r="AM630" s="1269" t="s">
        <v>3142</v>
      </c>
      <c r="AN630" s="1270" t="s">
        <v>3143</v>
      </c>
      <c r="AO630" s="807" t="s">
        <v>3136</v>
      </c>
      <c r="AP630" s="807" t="s">
        <v>3137</v>
      </c>
      <c r="AQ630" s="1270">
        <v>100</v>
      </c>
      <c r="AR630" s="807" t="s">
        <v>2023</v>
      </c>
      <c r="AS630" s="1018" t="s">
        <v>1579</v>
      </c>
      <c r="AT630" s="2300"/>
      <c r="AU630" s="1271" t="s">
        <v>1704</v>
      </c>
      <c r="AV630" s="6428">
        <v>10</v>
      </c>
      <c r="AW630" s="6428"/>
      <c r="AX630" s="4357">
        <f t="shared" si="2845"/>
        <v>3</v>
      </c>
      <c r="AY630" s="4358">
        <f t="shared" si="2789"/>
        <v>3</v>
      </c>
      <c r="AZ630" s="4092">
        <f t="shared" si="2790"/>
        <v>0</v>
      </c>
      <c r="BA630" s="128">
        <f t="shared" si="2791"/>
        <v>1</v>
      </c>
      <c r="BB630" s="4341">
        <f t="shared" si="2792"/>
        <v>10</v>
      </c>
      <c r="BC630" s="4104">
        <f t="shared" si="2793"/>
        <v>0</v>
      </c>
      <c r="BD630" s="128">
        <f t="shared" si="2794"/>
        <v>1</v>
      </c>
      <c r="BE630" s="4360">
        <f>SUM(AX630-AI630)</f>
        <v>0</v>
      </c>
      <c r="BF630" s="6467">
        <v>10</v>
      </c>
      <c r="BG630" s="6467"/>
      <c r="BH630" s="3772">
        <f t="shared" si="2795"/>
        <v>3</v>
      </c>
      <c r="BI630" s="3773">
        <f t="shared" si="2796"/>
        <v>3</v>
      </c>
      <c r="BJ630" s="3111">
        <f t="shared" si="2797"/>
        <v>0</v>
      </c>
      <c r="BK630" s="128">
        <f t="shared" si="2798"/>
        <v>1</v>
      </c>
      <c r="BL630" s="3675">
        <f t="shared" si="2603"/>
        <v>7</v>
      </c>
      <c r="BM630" s="3122">
        <f t="shared" si="2799"/>
        <v>3</v>
      </c>
      <c r="BN630" s="128">
        <f t="shared" si="2800"/>
        <v>0.7</v>
      </c>
      <c r="BO630" s="3771">
        <f t="shared" si="2801"/>
        <v>0</v>
      </c>
      <c r="BP630" s="3494"/>
      <c r="BQ630" s="6768">
        <v>10</v>
      </c>
      <c r="BR630" s="6768"/>
      <c r="BS630" s="2570">
        <f t="shared" si="2802"/>
        <v>3</v>
      </c>
      <c r="BT630" s="2817">
        <f t="shared" si="2803"/>
        <v>3</v>
      </c>
      <c r="BU630" s="2987">
        <f t="shared" si="2699"/>
        <v>0</v>
      </c>
      <c r="BV630" s="128">
        <f t="shared" si="2700"/>
        <v>1</v>
      </c>
      <c r="BW630" s="2783">
        <f t="shared" si="2701"/>
        <v>4</v>
      </c>
      <c r="BX630" s="2991">
        <f t="shared" si="2702"/>
        <v>6</v>
      </c>
      <c r="BY630" s="128">
        <f t="shared" si="2703"/>
        <v>0.4</v>
      </c>
      <c r="BZ630" s="3151"/>
      <c r="CA630" s="6667">
        <v>10</v>
      </c>
      <c r="CB630" s="6667"/>
      <c r="CC630" s="1759">
        <v>1</v>
      </c>
      <c r="CD630" s="2060">
        <v>1</v>
      </c>
      <c r="CE630" s="2359">
        <f t="shared" si="2804"/>
        <v>0</v>
      </c>
      <c r="CF630" s="128">
        <v>0</v>
      </c>
      <c r="CG630" s="1997">
        <f>CD630</f>
        <v>1</v>
      </c>
      <c r="CH630" s="2387">
        <f t="shared" si="2805"/>
        <v>9</v>
      </c>
      <c r="CI630" s="128">
        <f>CG630/CA630</f>
        <v>0.1</v>
      </c>
      <c r="CJ630" s="2479"/>
      <c r="CK630" s="2479"/>
      <c r="CL630" s="2479"/>
      <c r="CM630" s="816"/>
      <c r="CY630" s="5750">
        <v>10</v>
      </c>
      <c r="CZ630" s="5751"/>
      <c r="DA630" s="4242">
        <v>1</v>
      </c>
      <c r="DB630" s="4242">
        <v>1</v>
      </c>
      <c r="DC630" s="4239">
        <f t="shared" si="2806"/>
        <v>0</v>
      </c>
      <c r="DD630" s="4238">
        <f t="shared" si="2807"/>
        <v>1</v>
      </c>
      <c r="DE630" s="4239">
        <f t="shared" si="2647"/>
        <v>8</v>
      </c>
      <c r="DF630" s="4239">
        <f t="shared" si="2808"/>
        <v>2</v>
      </c>
      <c r="DG630" s="4238">
        <f t="shared" si="2809"/>
        <v>0.8</v>
      </c>
      <c r="DH630" s="5792">
        <v>10</v>
      </c>
      <c r="DI630" s="5793"/>
      <c r="DJ630" s="4355">
        <v>1</v>
      </c>
      <c r="DK630" s="4355">
        <v>1</v>
      </c>
      <c r="DL630" s="4344">
        <f t="shared" si="2810"/>
        <v>0</v>
      </c>
      <c r="DM630" s="4345">
        <v>0</v>
      </c>
      <c r="DN630" s="4354">
        <f t="shared" si="2811"/>
        <v>9</v>
      </c>
      <c r="DO630" s="4170">
        <f t="shared" si="2812"/>
        <v>1</v>
      </c>
      <c r="DP630" s="4171">
        <f t="shared" si="2813"/>
        <v>0.9</v>
      </c>
      <c r="DQ630" s="5738">
        <v>10</v>
      </c>
      <c r="DR630" s="5738"/>
      <c r="DS630" s="2707">
        <v>1</v>
      </c>
      <c r="DT630" s="2707">
        <v>1</v>
      </c>
      <c r="DU630" s="4336">
        <f t="shared" si="2814"/>
        <v>0</v>
      </c>
      <c r="DV630" s="4337">
        <f t="shared" ref="DV630:DV637" si="2846">DT630/DS630</f>
        <v>1</v>
      </c>
      <c r="DW630" s="2683">
        <f t="shared" si="2815"/>
        <v>10</v>
      </c>
      <c r="DX630" s="4170">
        <f t="shared" si="2816"/>
        <v>0</v>
      </c>
      <c r="DY630" s="4171">
        <f t="shared" si="2817"/>
        <v>1</v>
      </c>
      <c r="DZ630" s="6156">
        <v>10</v>
      </c>
      <c r="EA630" s="6157"/>
      <c r="EB630" s="3224">
        <v>1</v>
      </c>
      <c r="EC630" s="3224">
        <v>1</v>
      </c>
      <c r="ED630" s="3040">
        <f t="shared" si="2818"/>
        <v>0</v>
      </c>
      <c r="EE630" s="3196">
        <f t="shared" si="2819"/>
        <v>1</v>
      </c>
      <c r="EF630" s="3305">
        <f t="shared" si="2820"/>
        <v>5</v>
      </c>
      <c r="EG630" s="3040">
        <f t="shared" si="2821"/>
        <v>5</v>
      </c>
      <c r="EH630" s="3196">
        <f t="shared" si="2822"/>
        <v>0.5</v>
      </c>
      <c r="EI630" s="5792">
        <v>10</v>
      </c>
      <c r="EJ630" s="5793"/>
      <c r="EK630" s="3224">
        <v>1</v>
      </c>
      <c r="EL630" s="3224">
        <v>1</v>
      </c>
      <c r="EM630" s="3040">
        <f t="shared" si="2823"/>
        <v>0</v>
      </c>
      <c r="EN630" s="3196">
        <v>0</v>
      </c>
      <c r="EO630" s="3393">
        <f t="shared" si="2824"/>
        <v>6</v>
      </c>
      <c r="EP630" s="3040">
        <f t="shared" si="2825"/>
        <v>4</v>
      </c>
      <c r="EQ630" s="3196">
        <f t="shared" si="2826"/>
        <v>0.6</v>
      </c>
      <c r="ER630" s="5738">
        <v>10</v>
      </c>
      <c r="ES630" s="5738"/>
      <c r="ET630" s="3728">
        <v>1</v>
      </c>
      <c r="EU630" s="3728">
        <v>1</v>
      </c>
      <c r="EV630" s="3040">
        <f t="shared" si="2827"/>
        <v>0</v>
      </c>
      <c r="EW630" s="3196">
        <f t="shared" ref="EW630:EW637" si="2847">EU630/ET630</f>
        <v>1</v>
      </c>
      <c r="EX630" s="3621">
        <f t="shared" si="2828"/>
        <v>7</v>
      </c>
      <c r="EY630" s="3040">
        <f t="shared" si="2829"/>
        <v>3</v>
      </c>
      <c r="EZ630" s="3196">
        <f t="shared" si="2830"/>
        <v>0.7</v>
      </c>
      <c r="FA630" s="6739">
        <v>10</v>
      </c>
      <c r="FB630" s="6739"/>
      <c r="FC630" s="2615">
        <v>1</v>
      </c>
      <c r="FD630" s="2615">
        <v>1</v>
      </c>
      <c r="FE630" s="1957">
        <f t="shared" si="2831"/>
        <v>0</v>
      </c>
      <c r="FF630" s="2591">
        <f t="shared" si="2832"/>
        <v>1</v>
      </c>
      <c r="FG630" s="2849">
        <f t="shared" si="2833"/>
        <v>2</v>
      </c>
      <c r="FH630" s="1957">
        <f t="shared" si="2834"/>
        <v>8</v>
      </c>
      <c r="FI630" s="1895">
        <f t="shared" si="2835"/>
        <v>0.2</v>
      </c>
      <c r="FJ630" s="6739">
        <v>10</v>
      </c>
      <c r="FK630" s="6739"/>
      <c r="FL630" s="2615">
        <v>1</v>
      </c>
      <c r="FM630" s="2615">
        <v>1</v>
      </c>
      <c r="FN630" s="1957">
        <f t="shared" si="2836"/>
        <v>0</v>
      </c>
      <c r="FO630" s="1895">
        <v>0</v>
      </c>
      <c r="FP630" s="2587">
        <f t="shared" si="2837"/>
        <v>3</v>
      </c>
      <c r="FQ630" s="1957">
        <f t="shared" si="2838"/>
        <v>7</v>
      </c>
      <c r="FR630" s="1895">
        <f t="shared" si="2839"/>
        <v>0.3</v>
      </c>
      <c r="FS630" s="6768">
        <v>10</v>
      </c>
      <c r="FT630" s="6768"/>
      <c r="FU630" s="2523">
        <v>1</v>
      </c>
      <c r="FV630" s="2523">
        <v>1</v>
      </c>
      <c r="FW630" s="1957">
        <f t="shared" si="2840"/>
        <v>0</v>
      </c>
      <c r="FX630" s="1895">
        <f t="shared" ref="FX630" si="2848">FV630/FU630</f>
        <v>1</v>
      </c>
      <c r="FY630" s="2587">
        <f t="shared" si="2841"/>
        <v>4</v>
      </c>
      <c r="FZ630" s="1957">
        <f t="shared" si="2842"/>
        <v>6</v>
      </c>
      <c r="GA630" s="1895">
        <f t="shared" si="2843"/>
        <v>0.4</v>
      </c>
      <c r="GB630" s="3169">
        <f t="shared" si="2844"/>
        <v>9.9999999999999978E-2</v>
      </c>
      <c r="GC630" s="2219">
        <v>0</v>
      </c>
      <c r="GD630" s="1895">
        <v>1</v>
      </c>
      <c r="GE630" s="2132" t="s">
        <v>295</v>
      </c>
      <c r="GF630" s="2132" t="s">
        <v>313</v>
      </c>
      <c r="GG630" s="2105" t="s">
        <v>29</v>
      </c>
      <c r="GH630" s="2105" t="s">
        <v>16</v>
      </c>
      <c r="GI630" s="2105" t="s">
        <v>16</v>
      </c>
      <c r="GJ630" s="2105" t="s">
        <v>19</v>
      </c>
      <c r="GK630" s="2105" t="s">
        <v>29</v>
      </c>
      <c r="GL630" s="2194" t="s">
        <v>19</v>
      </c>
      <c r="GM630" s="250" t="s">
        <v>1274</v>
      </c>
      <c r="GN630" s="539" t="s">
        <v>1275</v>
      </c>
      <c r="GO630" s="420">
        <v>10</v>
      </c>
      <c r="GP630" s="420">
        <v>1</v>
      </c>
      <c r="GQ630" s="2086">
        <v>1</v>
      </c>
      <c r="GR630" s="2086">
        <v>0</v>
      </c>
      <c r="GS630" s="1895">
        <v>0</v>
      </c>
      <c r="GT630" s="2086">
        <v>1</v>
      </c>
      <c r="GU630" s="2086">
        <v>9</v>
      </c>
      <c r="GV630" s="1895">
        <v>0.1</v>
      </c>
    </row>
    <row r="631" spans="1:204" ht="72" x14ac:dyDescent="0.25">
      <c r="A631" s="1">
        <f>SUM(A628+1)</f>
        <v>92</v>
      </c>
      <c r="B631" s="7145"/>
      <c r="C631" s="7171">
        <v>2100</v>
      </c>
      <c r="D631" s="7100">
        <v>2</v>
      </c>
      <c r="E631" s="7102" t="s">
        <v>314</v>
      </c>
      <c r="F631" s="5706" t="s">
        <v>295</v>
      </c>
      <c r="G631" s="5706" t="s">
        <v>313</v>
      </c>
      <c r="H631" s="5706" t="s">
        <v>112</v>
      </c>
      <c r="I631" s="5706" t="s">
        <v>113</v>
      </c>
      <c r="J631" s="5706" t="s">
        <v>16</v>
      </c>
      <c r="K631" s="5706" t="s">
        <v>92</v>
      </c>
      <c r="L631" s="5706" t="s">
        <v>112</v>
      </c>
      <c r="M631" s="5706" t="s">
        <v>21</v>
      </c>
      <c r="N631" s="5697" t="s">
        <v>633</v>
      </c>
      <c r="O631" s="5706" t="s">
        <v>635</v>
      </c>
      <c r="P631" s="7123" t="s">
        <v>378</v>
      </c>
      <c r="Q631" s="7123" t="s">
        <v>379</v>
      </c>
      <c r="R631" s="5703" t="s">
        <v>383</v>
      </c>
      <c r="S631" s="5697" t="s">
        <v>429</v>
      </c>
      <c r="T631" s="5697" t="s">
        <v>430</v>
      </c>
      <c r="U631" s="7126" t="s">
        <v>746</v>
      </c>
      <c r="V631" s="5697" t="s">
        <v>559</v>
      </c>
      <c r="W631" s="5694">
        <v>2412174</v>
      </c>
      <c r="X631" s="5691" t="s">
        <v>315</v>
      </c>
      <c r="Y631" s="2193" t="s">
        <v>16</v>
      </c>
      <c r="Z631" s="5450" t="s">
        <v>1259</v>
      </c>
      <c r="AA631" s="5621" t="s">
        <v>1260</v>
      </c>
      <c r="AB631" s="501">
        <v>12</v>
      </c>
      <c r="AC631" s="459">
        <v>3</v>
      </c>
      <c r="AD631" s="631">
        <f>AC631/AB631</f>
        <v>0.25</v>
      </c>
      <c r="AE631" s="459">
        <v>3</v>
      </c>
      <c r="AF631" s="631">
        <f>AE631/AB631</f>
        <v>0.25</v>
      </c>
      <c r="AG631" s="459">
        <v>3</v>
      </c>
      <c r="AH631" s="631">
        <f>AG631/AB631</f>
        <v>0.25</v>
      </c>
      <c r="AI631" s="4335">
        <v>3</v>
      </c>
      <c r="AJ631" s="556">
        <f>AI631/AB631</f>
        <v>0.25</v>
      </c>
      <c r="AK631" s="191">
        <f t="shared" ref="AK631:AK639" si="2849">SUM(AD631+AF631+AH631+AJ631)</f>
        <v>1</v>
      </c>
      <c r="AL631" s="2347" t="s">
        <v>16</v>
      </c>
      <c r="AM631" s="1269" t="s">
        <v>3112</v>
      </c>
      <c r="AN631" s="1270" t="s">
        <v>3113</v>
      </c>
      <c r="AO631" s="1270" t="s">
        <v>3106</v>
      </c>
      <c r="AP631" s="1270" t="s">
        <v>3107</v>
      </c>
      <c r="AQ631" s="1270">
        <v>100</v>
      </c>
      <c r="AR631" s="1272" t="s">
        <v>1260</v>
      </c>
      <c r="AS631" s="1018" t="s">
        <v>1579</v>
      </c>
      <c r="AT631" s="2299"/>
      <c r="AU631" s="1271" t="s">
        <v>1704</v>
      </c>
      <c r="AV631" s="6429">
        <v>7</v>
      </c>
      <c r="AW631" s="6430"/>
      <c r="AX631" s="4338">
        <f t="shared" si="2845"/>
        <v>3</v>
      </c>
      <c r="AY631" s="4338">
        <f t="shared" ref="AY631:AY636" si="2850">SUM(DB631+DK631+DT631)</f>
        <v>3</v>
      </c>
      <c r="AZ631" s="4092">
        <f t="shared" si="2790"/>
        <v>0</v>
      </c>
      <c r="BA631" s="2062">
        <f t="shared" si="2791"/>
        <v>1</v>
      </c>
      <c r="BB631" s="4350">
        <f t="shared" si="2792"/>
        <v>7</v>
      </c>
      <c r="BC631" s="4104">
        <f t="shared" si="2793"/>
        <v>0</v>
      </c>
      <c r="BD631" s="2062">
        <f t="shared" si="2794"/>
        <v>1</v>
      </c>
      <c r="BE631" s="4359">
        <f>SUM(AI631-BH631)</f>
        <v>0</v>
      </c>
      <c r="BF631" s="6467">
        <v>12</v>
      </c>
      <c r="BG631" s="6467"/>
      <c r="BH631" s="3774">
        <f t="shared" si="2795"/>
        <v>3</v>
      </c>
      <c r="BI631" s="3774">
        <f t="shared" si="2796"/>
        <v>2</v>
      </c>
      <c r="BJ631" s="3111">
        <f t="shared" si="2797"/>
        <v>1</v>
      </c>
      <c r="BK631" s="2062">
        <f t="shared" si="2798"/>
        <v>0.66666666666666663</v>
      </c>
      <c r="BL631" s="3777">
        <f t="shared" si="2603"/>
        <v>4</v>
      </c>
      <c r="BM631" s="3122">
        <f t="shared" si="2799"/>
        <v>8</v>
      </c>
      <c r="BN631" s="2062">
        <f t="shared" si="2800"/>
        <v>0.33333333333333331</v>
      </c>
      <c r="BO631" s="3770">
        <f t="shared" si="2801"/>
        <v>0</v>
      </c>
      <c r="BP631" s="3494"/>
      <c r="BQ631" s="6768">
        <v>12</v>
      </c>
      <c r="BR631" s="6768"/>
      <c r="BS631" s="2818">
        <f t="shared" ref="BS631:BS633" si="2851">SUM(FC631+FL631+FU631)</f>
        <v>3</v>
      </c>
      <c r="BT631" s="2818">
        <f t="shared" ref="BT631:BT633" si="2852">SUM(FD631+FM631+FV631)</f>
        <v>2</v>
      </c>
      <c r="BU631" s="2987">
        <f t="shared" si="2699"/>
        <v>1</v>
      </c>
      <c r="BV631" s="2062">
        <f t="shared" si="2700"/>
        <v>0.66666666666666663</v>
      </c>
      <c r="BW631" s="3072">
        <f t="shared" si="2701"/>
        <v>2</v>
      </c>
      <c r="BX631" s="2991">
        <f t="shared" si="2702"/>
        <v>10</v>
      </c>
      <c r="BY631" s="2062">
        <f t="shared" si="2703"/>
        <v>0.16666666666666666</v>
      </c>
      <c r="BZ631" s="3151"/>
      <c r="CA631" s="6667">
        <v>12</v>
      </c>
      <c r="CB631" s="6667"/>
      <c r="CC631" s="1998">
        <v>3</v>
      </c>
      <c r="CD631" s="1998">
        <v>0</v>
      </c>
      <c r="CE631" s="2359">
        <f t="shared" si="2804"/>
        <v>3</v>
      </c>
      <c r="CF631" s="2062">
        <f t="shared" ref="CF631:CF639" si="2853">CD631/CC631</f>
        <v>0</v>
      </c>
      <c r="CG631" s="2061">
        <f t="shared" ref="CG631:CG639" si="2854">CD631</f>
        <v>0</v>
      </c>
      <c r="CH631" s="2387">
        <f t="shared" si="2805"/>
        <v>12</v>
      </c>
      <c r="CI631" s="2062">
        <f t="shared" ref="CI631:CI639" si="2855">CG631/CA631</f>
        <v>0</v>
      </c>
      <c r="CJ631" s="2483"/>
      <c r="CK631" s="2483"/>
      <c r="CL631" s="2483"/>
      <c r="CM631" s="1742">
        <v>1</v>
      </c>
      <c r="CN631" s="1742">
        <v>1</v>
      </c>
      <c r="CO631" s="1743">
        <v>1</v>
      </c>
      <c r="CP631" s="1742">
        <v>1</v>
      </c>
      <c r="CQ631" s="1742">
        <v>1</v>
      </c>
      <c r="CR631" s="1743">
        <v>1</v>
      </c>
      <c r="CS631" s="1742">
        <v>1</v>
      </c>
      <c r="CT631" s="1742">
        <v>1</v>
      </c>
      <c r="CU631" s="1743">
        <v>1</v>
      </c>
      <c r="CV631" s="1742">
        <v>1</v>
      </c>
      <c r="CW631" s="1742">
        <v>1</v>
      </c>
      <c r="CX631" s="1743">
        <v>1</v>
      </c>
      <c r="CY631" s="5743">
        <v>12</v>
      </c>
      <c r="CZ631" s="5744"/>
      <c r="DA631" s="4233">
        <v>1</v>
      </c>
      <c r="DB631" s="4233">
        <v>1</v>
      </c>
      <c r="DC631" s="4235">
        <f t="shared" si="2806"/>
        <v>0</v>
      </c>
      <c r="DD631" s="4234">
        <f t="shared" si="2807"/>
        <v>1</v>
      </c>
      <c r="DE631" s="4235">
        <f t="shared" si="2647"/>
        <v>5</v>
      </c>
      <c r="DF631" s="4235">
        <f t="shared" si="2808"/>
        <v>7</v>
      </c>
      <c r="DG631" s="4234">
        <f t="shared" si="2809"/>
        <v>0.41666666666666669</v>
      </c>
      <c r="DH631" s="5745">
        <v>7</v>
      </c>
      <c r="DI631" s="5746"/>
      <c r="DJ631" s="4343">
        <v>1</v>
      </c>
      <c r="DK631" s="4343">
        <v>1</v>
      </c>
      <c r="DL631" s="4344">
        <f t="shared" si="2810"/>
        <v>0</v>
      </c>
      <c r="DM631" s="4345">
        <f t="shared" ref="DM631:DM637" si="2856">DK631/DJ631</f>
        <v>1</v>
      </c>
      <c r="DN631" s="4346">
        <f t="shared" si="2811"/>
        <v>6</v>
      </c>
      <c r="DO631" s="4170">
        <f t="shared" si="2812"/>
        <v>1</v>
      </c>
      <c r="DP631" s="4171">
        <f t="shared" si="2813"/>
        <v>0.8571428571428571</v>
      </c>
      <c r="DQ631" s="5747">
        <v>7</v>
      </c>
      <c r="DR631" s="5747"/>
      <c r="DS631" s="4336">
        <v>1</v>
      </c>
      <c r="DT631" s="4336">
        <v>1</v>
      </c>
      <c r="DU631" s="4336">
        <f t="shared" si="2814"/>
        <v>0</v>
      </c>
      <c r="DV631" s="4337">
        <f t="shared" si="2846"/>
        <v>1</v>
      </c>
      <c r="DW631" s="2683">
        <f t="shared" si="2815"/>
        <v>7</v>
      </c>
      <c r="DX631" s="4170">
        <f t="shared" si="2816"/>
        <v>0</v>
      </c>
      <c r="DY631" s="4171">
        <f t="shared" si="2817"/>
        <v>1</v>
      </c>
      <c r="DZ631" s="6156">
        <v>12</v>
      </c>
      <c r="EA631" s="6157"/>
      <c r="EB631" s="3249">
        <v>1</v>
      </c>
      <c r="EC631" s="3249">
        <v>1</v>
      </c>
      <c r="ED631" s="3040">
        <f t="shared" si="2818"/>
        <v>0</v>
      </c>
      <c r="EE631" s="3196">
        <f t="shared" si="2819"/>
        <v>1</v>
      </c>
      <c r="EF631" s="3303">
        <f t="shared" si="2820"/>
        <v>3</v>
      </c>
      <c r="EG631" s="3040">
        <f t="shared" si="2821"/>
        <v>9</v>
      </c>
      <c r="EH631" s="3196">
        <f t="shared" si="2822"/>
        <v>0.25</v>
      </c>
      <c r="EI631" s="5748">
        <v>12</v>
      </c>
      <c r="EJ631" s="5749"/>
      <c r="EK631" s="3258">
        <v>1</v>
      </c>
      <c r="EL631" s="3258">
        <v>0</v>
      </c>
      <c r="EM631" s="3040">
        <f t="shared" si="2823"/>
        <v>1</v>
      </c>
      <c r="EN631" s="3196">
        <f t="shared" ref="EN631:EN637" si="2857">EL631/EK631</f>
        <v>0</v>
      </c>
      <c r="EO631" s="3392">
        <f t="shared" si="2824"/>
        <v>3</v>
      </c>
      <c r="EP631" s="3040">
        <f t="shared" si="2825"/>
        <v>9</v>
      </c>
      <c r="EQ631" s="3196">
        <f t="shared" si="2826"/>
        <v>0.25</v>
      </c>
      <c r="ER631" s="5733">
        <v>12</v>
      </c>
      <c r="ES631" s="5733"/>
      <c r="ET631" s="3701">
        <v>1</v>
      </c>
      <c r="EU631" s="3701">
        <v>1</v>
      </c>
      <c r="EV631" s="3040">
        <f t="shared" si="2827"/>
        <v>0</v>
      </c>
      <c r="EW631" s="3196">
        <f t="shared" si="2847"/>
        <v>1</v>
      </c>
      <c r="EX631" s="3621">
        <f t="shared" si="2828"/>
        <v>4</v>
      </c>
      <c r="EY631" s="3040">
        <f t="shared" si="2829"/>
        <v>8</v>
      </c>
      <c r="EZ631" s="3374">
        <f t="shared" si="2830"/>
        <v>0.33333333333333331</v>
      </c>
      <c r="FA631" s="6739">
        <v>12</v>
      </c>
      <c r="FB631" s="6739"/>
      <c r="FC631" s="2614">
        <v>1</v>
      </c>
      <c r="FD631" s="2614">
        <v>1</v>
      </c>
      <c r="FE631" s="1719">
        <f t="shared" si="2831"/>
        <v>0</v>
      </c>
      <c r="FF631" s="1895">
        <f t="shared" ref="FF631:FF639" si="2858">FD631/FC631</f>
        <v>1</v>
      </c>
      <c r="FG631" s="2849">
        <f t="shared" si="2833"/>
        <v>1</v>
      </c>
      <c r="FH631" s="1719">
        <f t="shared" si="2834"/>
        <v>11</v>
      </c>
      <c r="FI631" s="1895">
        <f t="shared" ref="FI631:FI639" si="2859">FG631/FA631</f>
        <v>8.3333333333333329E-2</v>
      </c>
      <c r="FJ631" s="6739">
        <v>12</v>
      </c>
      <c r="FK631" s="6739"/>
      <c r="FL631" s="2614">
        <v>1</v>
      </c>
      <c r="FM631" s="2614">
        <v>1</v>
      </c>
      <c r="FN631" s="1719">
        <f t="shared" si="2836"/>
        <v>0</v>
      </c>
      <c r="FO631" s="1895">
        <f t="shared" ref="FO631:FO637" si="2860">FM631/FL631</f>
        <v>1</v>
      </c>
      <c r="FP631" s="2587">
        <f t="shared" si="2837"/>
        <v>2</v>
      </c>
      <c r="FQ631" s="1719">
        <f t="shared" si="2838"/>
        <v>10</v>
      </c>
      <c r="FR631" s="1895">
        <f t="shared" ref="FR631:FR639" si="2861">FP631/FJ631</f>
        <v>0.16666666666666666</v>
      </c>
      <c r="FS631" s="6807">
        <v>12</v>
      </c>
      <c r="FT631" s="6807"/>
      <c r="FU631" s="2784">
        <v>1</v>
      </c>
      <c r="FV631" s="2784">
        <v>0</v>
      </c>
      <c r="FW631" s="1719">
        <f t="shared" si="2840"/>
        <v>1</v>
      </c>
      <c r="FX631" s="1895">
        <f t="shared" ref="FX631:FX637" si="2862">FV631/FU631</f>
        <v>0</v>
      </c>
      <c r="FY631" s="2587">
        <f t="shared" si="2841"/>
        <v>2</v>
      </c>
      <c r="FZ631" s="1719">
        <f t="shared" si="2842"/>
        <v>10</v>
      </c>
      <c r="GA631" s="1895">
        <f t="shared" ref="GA631:GA639" si="2863">FY631/FS631</f>
        <v>0.16666666666666666</v>
      </c>
      <c r="GB631" s="3169">
        <f t="shared" si="2844"/>
        <v>8.3333333333333343E-2</v>
      </c>
      <c r="GC631" s="2219">
        <v>0</v>
      </c>
      <c r="GD631" s="1895">
        <v>1</v>
      </c>
      <c r="GE631" s="2105" t="s">
        <v>295</v>
      </c>
      <c r="GF631" s="2105" t="s">
        <v>313</v>
      </c>
      <c r="GG631" s="2105" t="s">
        <v>112</v>
      </c>
      <c r="GH631" s="2105" t="s">
        <v>113</v>
      </c>
      <c r="GI631" s="2105" t="s">
        <v>16</v>
      </c>
      <c r="GJ631" s="2105" t="s">
        <v>92</v>
      </c>
      <c r="GK631" s="2105" t="s">
        <v>112</v>
      </c>
      <c r="GL631" s="2193" t="s">
        <v>16</v>
      </c>
      <c r="GM631" s="248" t="s">
        <v>1259</v>
      </c>
      <c r="GN631" s="630" t="s">
        <v>1260</v>
      </c>
      <c r="GO631" s="459">
        <v>12</v>
      </c>
      <c r="GP631" s="459">
        <v>3</v>
      </c>
      <c r="GQ631" s="2086">
        <v>0</v>
      </c>
      <c r="GR631" s="2086">
        <v>3</v>
      </c>
      <c r="GS631" s="1895">
        <v>0</v>
      </c>
      <c r="GT631" s="2086">
        <v>0</v>
      </c>
      <c r="GU631" s="2086">
        <v>12</v>
      </c>
      <c r="GV631" s="1895">
        <v>0</v>
      </c>
    </row>
    <row r="632" spans="1:204" ht="63.75" customHeight="1" x14ac:dyDescent="0.25">
      <c r="B632" s="7145"/>
      <c r="C632" s="7172"/>
      <c r="D632" s="7164"/>
      <c r="E632" s="7145"/>
      <c r="F632" s="5707"/>
      <c r="G632" s="5707"/>
      <c r="H632" s="5707"/>
      <c r="I632" s="5707"/>
      <c r="J632" s="5707"/>
      <c r="K632" s="5707"/>
      <c r="L632" s="5707"/>
      <c r="M632" s="5707"/>
      <c r="N632" s="5698"/>
      <c r="O632" s="5707"/>
      <c r="P632" s="7185"/>
      <c r="Q632" s="7185"/>
      <c r="R632" s="5704"/>
      <c r="S632" s="5698"/>
      <c r="T632" s="5698"/>
      <c r="U632" s="7127"/>
      <c r="V632" s="5698"/>
      <c r="W632" s="5695"/>
      <c r="X632" s="5692"/>
      <c r="Y632" s="2192" t="s">
        <v>20</v>
      </c>
      <c r="Z632" s="5451" t="s">
        <v>1261</v>
      </c>
      <c r="AA632" s="758" t="s">
        <v>861</v>
      </c>
      <c r="AB632" s="414">
        <v>123</v>
      </c>
      <c r="AC632" s="460">
        <v>31</v>
      </c>
      <c r="AD632" s="544">
        <f t="shared" ref="AD632:AD633" si="2864">AC632/AB632</f>
        <v>0.25203252032520324</v>
      </c>
      <c r="AE632" s="460">
        <v>31</v>
      </c>
      <c r="AF632" s="544">
        <f t="shared" ref="AF632:AF633" si="2865">AE632/AB632</f>
        <v>0.25203252032520324</v>
      </c>
      <c r="AG632" s="460">
        <v>30</v>
      </c>
      <c r="AH632" s="544">
        <f t="shared" ref="AH632:AH633" si="2866">AG632/AB632</f>
        <v>0.24390243902439024</v>
      </c>
      <c r="AI632" s="460">
        <v>31</v>
      </c>
      <c r="AJ632" s="545">
        <f t="shared" ref="AJ632:AJ633" si="2867">AI632/AB632</f>
        <v>0.25203252032520324</v>
      </c>
      <c r="AK632" s="191">
        <f t="shared" si="2849"/>
        <v>1</v>
      </c>
      <c r="AL632" s="2347" t="s">
        <v>20</v>
      </c>
      <c r="AM632" s="807" t="s">
        <v>3114</v>
      </c>
      <c r="AN632" s="807" t="s">
        <v>3115</v>
      </c>
      <c r="AO632" s="807" t="s">
        <v>3108</v>
      </c>
      <c r="AP632" s="807" t="s">
        <v>3109</v>
      </c>
      <c r="AQ632" s="1270">
        <v>100</v>
      </c>
      <c r="AR632" s="807" t="s">
        <v>3119</v>
      </c>
      <c r="AS632" s="1271" t="s">
        <v>1579</v>
      </c>
      <c r="AT632" s="2299"/>
      <c r="AU632" s="1271" t="s">
        <v>1704</v>
      </c>
      <c r="AV632" s="6428">
        <v>123</v>
      </c>
      <c r="AW632" s="6428"/>
      <c r="AX632" s="4338">
        <f t="shared" si="2845"/>
        <v>31</v>
      </c>
      <c r="AY632" s="4338">
        <f t="shared" si="2850"/>
        <v>25</v>
      </c>
      <c r="AZ632" s="4092">
        <f t="shared" si="2790"/>
        <v>6</v>
      </c>
      <c r="BA632" s="1974">
        <f t="shared" si="2791"/>
        <v>0.80645161290322576</v>
      </c>
      <c r="BB632" s="4351">
        <f t="shared" si="2792"/>
        <v>160</v>
      </c>
      <c r="BC632" s="4104">
        <f t="shared" si="2793"/>
        <v>-37</v>
      </c>
      <c r="BD632" s="1977">
        <f t="shared" si="2794"/>
        <v>1.3008130081300813</v>
      </c>
      <c r="BE632" s="4360">
        <f>SUM(AX632-AI632)</f>
        <v>0</v>
      </c>
      <c r="BF632" s="6467">
        <v>123</v>
      </c>
      <c r="BG632" s="6467"/>
      <c r="BH632" s="3774">
        <f t="shared" si="2795"/>
        <v>30</v>
      </c>
      <c r="BI632" s="3774">
        <f t="shared" si="2796"/>
        <v>50</v>
      </c>
      <c r="BJ632" s="3111">
        <f t="shared" si="2797"/>
        <v>-20</v>
      </c>
      <c r="BK632" s="1974">
        <f t="shared" si="2798"/>
        <v>1.6666666666666667</v>
      </c>
      <c r="BL632" s="3775">
        <f t="shared" ref="BL632:BL656" si="2868">SUM(BI632+BW632)</f>
        <v>135</v>
      </c>
      <c r="BM632" s="3122">
        <f t="shared" si="2799"/>
        <v>-12</v>
      </c>
      <c r="BN632" s="1977">
        <f t="shared" si="2800"/>
        <v>1.0975609756097562</v>
      </c>
      <c r="BO632" s="3770">
        <f t="shared" si="2801"/>
        <v>0</v>
      </c>
      <c r="BP632" s="3494"/>
      <c r="BQ632" s="6768">
        <v>123</v>
      </c>
      <c r="BR632" s="6768"/>
      <c r="BS632" s="2818">
        <f t="shared" si="2851"/>
        <v>31</v>
      </c>
      <c r="BT632" s="2818">
        <f t="shared" si="2852"/>
        <v>55</v>
      </c>
      <c r="BU632" s="2987">
        <f t="shared" si="2699"/>
        <v>-24</v>
      </c>
      <c r="BV632" s="1974">
        <f t="shared" si="2700"/>
        <v>1.7741935483870968</v>
      </c>
      <c r="BW632" s="2802">
        <f t="shared" si="2701"/>
        <v>85</v>
      </c>
      <c r="BX632" s="2991">
        <f t="shared" si="2702"/>
        <v>38</v>
      </c>
      <c r="BY632" s="1977">
        <f t="shared" si="2703"/>
        <v>0.69105691056910568</v>
      </c>
      <c r="BZ632" s="3151"/>
      <c r="CA632" s="6667">
        <v>123</v>
      </c>
      <c r="CB632" s="6667"/>
      <c r="CC632" s="1998">
        <v>30</v>
      </c>
      <c r="CD632" s="1998">
        <v>30</v>
      </c>
      <c r="CE632" s="2359">
        <f t="shared" si="2804"/>
        <v>0</v>
      </c>
      <c r="CF632" s="1977">
        <f t="shared" si="2853"/>
        <v>1</v>
      </c>
      <c r="CG632" s="1976">
        <f t="shared" si="2854"/>
        <v>30</v>
      </c>
      <c r="CH632" s="2387">
        <f t="shared" si="2805"/>
        <v>93</v>
      </c>
      <c r="CI632" s="1977">
        <f t="shared" si="2855"/>
        <v>0.24390243902439024</v>
      </c>
      <c r="CM632" s="1744">
        <v>10</v>
      </c>
      <c r="CN632" s="1744">
        <v>10</v>
      </c>
      <c r="CO632" s="1745">
        <v>10</v>
      </c>
      <c r="CP632" s="1744">
        <v>10</v>
      </c>
      <c r="CQ632" s="1744">
        <v>10</v>
      </c>
      <c r="CR632" s="1745">
        <v>10</v>
      </c>
      <c r="CS632" s="1744">
        <v>10</v>
      </c>
      <c r="CT632" s="1744">
        <v>10</v>
      </c>
      <c r="CU632" s="1745">
        <v>10</v>
      </c>
      <c r="CV632" s="1744">
        <v>11</v>
      </c>
      <c r="CW632" s="1744">
        <v>11</v>
      </c>
      <c r="CX632" s="1745">
        <v>11</v>
      </c>
      <c r="CY632" s="5743">
        <v>123</v>
      </c>
      <c r="CZ632" s="5744"/>
      <c r="DA632" s="4233">
        <v>11</v>
      </c>
      <c r="DB632" s="4233">
        <v>13</v>
      </c>
      <c r="DC632" s="4235">
        <f t="shared" si="2806"/>
        <v>-2</v>
      </c>
      <c r="DD632" s="4234">
        <f t="shared" si="2807"/>
        <v>1.1818181818181819</v>
      </c>
      <c r="DE632" s="4235">
        <f t="shared" si="2647"/>
        <v>148</v>
      </c>
      <c r="DF632" s="4235">
        <f t="shared" si="2808"/>
        <v>-25</v>
      </c>
      <c r="DG632" s="4234">
        <f t="shared" si="2809"/>
        <v>1.2032520325203253</v>
      </c>
      <c r="DH632" s="5748">
        <v>123</v>
      </c>
      <c r="DI632" s="5749"/>
      <c r="DJ632" s="4343">
        <v>11</v>
      </c>
      <c r="DK632" s="4343">
        <v>6</v>
      </c>
      <c r="DL632" s="4344">
        <f t="shared" si="2810"/>
        <v>5</v>
      </c>
      <c r="DM632" s="4345">
        <f t="shared" si="2856"/>
        <v>0.54545454545454541</v>
      </c>
      <c r="DN632" s="4346">
        <f t="shared" si="2811"/>
        <v>154</v>
      </c>
      <c r="DO632" s="4170">
        <f t="shared" si="2812"/>
        <v>-31</v>
      </c>
      <c r="DP632" s="4171">
        <f t="shared" si="2813"/>
        <v>1.2520325203252032</v>
      </c>
      <c r="DQ632" s="5738">
        <v>123</v>
      </c>
      <c r="DR632" s="5738"/>
      <c r="DS632" s="4336">
        <v>9</v>
      </c>
      <c r="DT632" s="4336">
        <v>6</v>
      </c>
      <c r="DU632" s="4336">
        <f t="shared" si="2814"/>
        <v>3</v>
      </c>
      <c r="DV632" s="4337">
        <f t="shared" si="2846"/>
        <v>0.66666666666666663</v>
      </c>
      <c r="DW632" s="2683">
        <f t="shared" si="2815"/>
        <v>160</v>
      </c>
      <c r="DX632" s="4170">
        <f t="shared" si="2816"/>
        <v>-37</v>
      </c>
      <c r="DY632" s="4171">
        <f t="shared" si="2817"/>
        <v>1.3008130081300813</v>
      </c>
      <c r="DZ632" s="6156">
        <v>123</v>
      </c>
      <c r="EA632" s="6157"/>
      <c r="EB632" s="3249">
        <v>11</v>
      </c>
      <c r="EC632" s="3249">
        <v>20</v>
      </c>
      <c r="ED632" s="3040">
        <f t="shared" si="2818"/>
        <v>-9</v>
      </c>
      <c r="EE632" s="3196">
        <f t="shared" si="2819"/>
        <v>1.8181818181818181</v>
      </c>
      <c r="EF632" s="3303">
        <f t="shared" si="2820"/>
        <v>105</v>
      </c>
      <c r="EG632" s="3040">
        <f t="shared" si="2821"/>
        <v>18</v>
      </c>
      <c r="EH632" s="3196">
        <f t="shared" si="2822"/>
        <v>0.85365853658536583</v>
      </c>
      <c r="EI632" s="5748">
        <v>123</v>
      </c>
      <c r="EJ632" s="5749"/>
      <c r="EK632" s="3258">
        <v>11</v>
      </c>
      <c r="EL632" s="3258">
        <v>18</v>
      </c>
      <c r="EM632" s="3040">
        <f t="shared" si="2823"/>
        <v>-7</v>
      </c>
      <c r="EN632" s="3196">
        <f t="shared" si="2857"/>
        <v>1.6363636363636365</v>
      </c>
      <c r="EO632" s="3392">
        <f t="shared" si="2824"/>
        <v>123</v>
      </c>
      <c r="EP632" s="3040">
        <f t="shared" si="2825"/>
        <v>0</v>
      </c>
      <c r="EQ632" s="3196">
        <f t="shared" si="2826"/>
        <v>1</v>
      </c>
      <c r="ER632" s="5738">
        <v>123</v>
      </c>
      <c r="ES632" s="5738"/>
      <c r="ET632" s="3701">
        <v>8</v>
      </c>
      <c r="EU632" s="3701">
        <v>12</v>
      </c>
      <c r="EV632" s="3040">
        <f t="shared" si="2827"/>
        <v>-4</v>
      </c>
      <c r="EW632" s="3196">
        <f t="shared" si="2847"/>
        <v>1.5</v>
      </c>
      <c r="EX632" s="3621">
        <f t="shared" si="2828"/>
        <v>135</v>
      </c>
      <c r="EY632" s="3040">
        <f t="shared" si="2829"/>
        <v>-12</v>
      </c>
      <c r="EZ632" s="3196">
        <f t="shared" si="2830"/>
        <v>1.0975609756097562</v>
      </c>
      <c r="FA632" s="6739">
        <v>123</v>
      </c>
      <c r="FB632" s="6739"/>
      <c r="FC632" s="2614">
        <v>10</v>
      </c>
      <c r="FD632" s="2614">
        <v>12</v>
      </c>
      <c r="FE632" s="1719">
        <f t="shared" si="2831"/>
        <v>-2</v>
      </c>
      <c r="FF632" s="1895">
        <f t="shared" si="2858"/>
        <v>1.2</v>
      </c>
      <c r="FG632" s="2849">
        <f t="shared" si="2833"/>
        <v>42</v>
      </c>
      <c r="FH632" s="1719">
        <f t="shared" si="2834"/>
        <v>81</v>
      </c>
      <c r="FI632" s="1895">
        <f t="shared" si="2859"/>
        <v>0.34146341463414637</v>
      </c>
      <c r="FJ632" s="6739">
        <v>123</v>
      </c>
      <c r="FK632" s="6739"/>
      <c r="FL632" s="2614">
        <v>10</v>
      </c>
      <c r="FM632" s="2614">
        <v>17</v>
      </c>
      <c r="FN632" s="1719">
        <f t="shared" si="2836"/>
        <v>-7</v>
      </c>
      <c r="FO632" s="1895">
        <f t="shared" si="2860"/>
        <v>1.7</v>
      </c>
      <c r="FP632" s="2587">
        <f t="shared" si="2837"/>
        <v>59</v>
      </c>
      <c r="FQ632" s="1719">
        <f t="shared" si="2838"/>
        <v>64</v>
      </c>
      <c r="FR632" s="1895">
        <f t="shared" si="2861"/>
        <v>0.47967479674796748</v>
      </c>
      <c r="FS632" s="6768">
        <v>123</v>
      </c>
      <c r="FT632" s="6768"/>
      <c r="FU632" s="3029">
        <v>11</v>
      </c>
      <c r="FV632" s="2784">
        <v>26</v>
      </c>
      <c r="FW632" s="1719">
        <f t="shared" si="2840"/>
        <v>-15</v>
      </c>
      <c r="FX632" s="1895">
        <f t="shared" si="2862"/>
        <v>2.3636363636363638</v>
      </c>
      <c r="FY632" s="2587">
        <f t="shared" si="2841"/>
        <v>85</v>
      </c>
      <c r="FZ632" s="1719">
        <f t="shared" si="2842"/>
        <v>38</v>
      </c>
      <c r="GA632" s="1895">
        <f t="shared" si="2863"/>
        <v>0.69105691056910568</v>
      </c>
      <c r="GB632" s="3169">
        <f t="shared" si="2844"/>
        <v>0.16260162601626016</v>
      </c>
      <c r="GC632" s="2219">
        <v>0</v>
      </c>
      <c r="GD632" s="1895">
        <v>1</v>
      </c>
      <c r="GE632" s="2105" t="s">
        <v>295</v>
      </c>
      <c r="GF632" s="2105" t="s">
        <v>313</v>
      </c>
      <c r="GG632" s="2105" t="s">
        <v>112</v>
      </c>
      <c r="GH632" s="2105" t="s">
        <v>113</v>
      </c>
      <c r="GI632" s="2105" t="s">
        <v>16</v>
      </c>
      <c r="GJ632" s="2105" t="s">
        <v>92</v>
      </c>
      <c r="GK632" s="2105" t="s">
        <v>112</v>
      </c>
      <c r="GL632" s="2192" t="s">
        <v>20</v>
      </c>
      <c r="GM632" s="249" t="s">
        <v>1261</v>
      </c>
      <c r="GN632" s="538" t="s">
        <v>861</v>
      </c>
      <c r="GO632" s="460">
        <v>123</v>
      </c>
      <c r="GP632" s="460">
        <v>30</v>
      </c>
      <c r="GQ632" s="2086">
        <v>30</v>
      </c>
      <c r="GR632" s="2086">
        <v>0</v>
      </c>
      <c r="GS632" s="1895">
        <v>1</v>
      </c>
      <c r="GT632" s="2086">
        <v>30</v>
      </c>
      <c r="GU632" s="2086">
        <v>93</v>
      </c>
      <c r="GV632" s="1895">
        <v>0.24390243902439024</v>
      </c>
    </row>
    <row r="633" spans="1:204" ht="60" x14ac:dyDescent="0.25">
      <c r="B633" s="7145"/>
      <c r="C633" s="7173"/>
      <c r="D633" s="7101"/>
      <c r="E633" s="7103"/>
      <c r="F633" s="5708"/>
      <c r="G633" s="5708"/>
      <c r="H633" s="5708"/>
      <c r="I633" s="5708"/>
      <c r="J633" s="5708"/>
      <c r="K633" s="5708"/>
      <c r="L633" s="5708"/>
      <c r="M633" s="5708"/>
      <c r="N633" s="5699"/>
      <c r="O633" s="5708"/>
      <c r="P633" s="7124"/>
      <c r="Q633" s="7124"/>
      <c r="R633" s="5705"/>
      <c r="S633" s="5699"/>
      <c r="T633" s="5699"/>
      <c r="U633" s="7128"/>
      <c r="V633" s="5699"/>
      <c r="W633" s="5696"/>
      <c r="X633" s="5693"/>
      <c r="Y633" s="2194" t="s">
        <v>19</v>
      </c>
      <c r="Z633" s="5452" t="s">
        <v>1262</v>
      </c>
      <c r="AA633" s="5576" t="s">
        <v>1263</v>
      </c>
      <c r="AB633" s="417">
        <v>200</v>
      </c>
      <c r="AC633" s="420">
        <v>50</v>
      </c>
      <c r="AD633" s="421">
        <f t="shared" si="2864"/>
        <v>0.25</v>
      </c>
      <c r="AE633" s="420">
        <v>50</v>
      </c>
      <c r="AF633" s="421">
        <f t="shared" si="2865"/>
        <v>0.25</v>
      </c>
      <c r="AG633" s="420">
        <v>50</v>
      </c>
      <c r="AH633" s="421">
        <f t="shared" si="2866"/>
        <v>0.25</v>
      </c>
      <c r="AI633" s="420">
        <v>50</v>
      </c>
      <c r="AJ633" s="422">
        <f t="shared" si="2867"/>
        <v>0.25</v>
      </c>
      <c r="AK633" s="191">
        <f t="shared" si="2849"/>
        <v>1</v>
      </c>
      <c r="AL633" s="2347" t="s">
        <v>19</v>
      </c>
      <c r="AM633" s="1269" t="s">
        <v>3116</v>
      </c>
      <c r="AN633" s="1270" t="s">
        <v>3117</v>
      </c>
      <c r="AO633" s="807" t="s">
        <v>3110</v>
      </c>
      <c r="AP633" s="807" t="s">
        <v>3111</v>
      </c>
      <c r="AQ633" s="1270">
        <v>100</v>
      </c>
      <c r="AR633" s="807" t="s">
        <v>3118</v>
      </c>
      <c r="AS633" s="1269" t="s">
        <v>1579</v>
      </c>
      <c r="AT633" s="2300"/>
      <c r="AU633" s="1271" t="s">
        <v>1704</v>
      </c>
      <c r="AV633" s="6431">
        <v>200</v>
      </c>
      <c r="AW633" s="6431"/>
      <c r="AX633" s="4338">
        <f t="shared" si="2845"/>
        <v>50</v>
      </c>
      <c r="AY633" s="4338">
        <f t="shared" si="2850"/>
        <v>33</v>
      </c>
      <c r="AZ633" s="4092">
        <f t="shared" si="2790"/>
        <v>17</v>
      </c>
      <c r="BA633" s="1974">
        <f t="shared" si="2791"/>
        <v>0.66</v>
      </c>
      <c r="BB633" s="4351">
        <f t="shared" si="2792"/>
        <v>223</v>
      </c>
      <c r="BC633" s="4104">
        <f t="shared" si="2793"/>
        <v>-23</v>
      </c>
      <c r="BD633" s="1977">
        <f t="shared" si="2794"/>
        <v>1.115</v>
      </c>
      <c r="BE633" s="4359">
        <f>SUM(AX633-AI633)</f>
        <v>0</v>
      </c>
      <c r="BF633" s="6559">
        <v>200</v>
      </c>
      <c r="BG633" s="6559"/>
      <c r="BH633" s="3774">
        <f t="shared" si="2795"/>
        <v>50</v>
      </c>
      <c r="BI633" s="3774">
        <f t="shared" si="2796"/>
        <v>57</v>
      </c>
      <c r="BJ633" s="3111">
        <f t="shared" si="2797"/>
        <v>-7</v>
      </c>
      <c r="BK633" s="1974">
        <f t="shared" si="2798"/>
        <v>1.1399999999999999</v>
      </c>
      <c r="BL633" s="3775">
        <f t="shared" si="2868"/>
        <v>190</v>
      </c>
      <c r="BM633" s="3122">
        <f t="shared" si="2799"/>
        <v>10</v>
      </c>
      <c r="BN633" s="1977">
        <f t="shared" si="2800"/>
        <v>0.95</v>
      </c>
      <c r="BO633" s="3771">
        <f t="shared" si="2801"/>
        <v>0</v>
      </c>
      <c r="BP633" s="3494"/>
      <c r="BQ633" s="6883">
        <v>200</v>
      </c>
      <c r="BR633" s="6883"/>
      <c r="BS633" s="2818">
        <f t="shared" si="2851"/>
        <v>50</v>
      </c>
      <c r="BT633" s="2818">
        <f t="shared" si="2852"/>
        <v>80</v>
      </c>
      <c r="BU633" s="2987">
        <f t="shared" si="2699"/>
        <v>-30</v>
      </c>
      <c r="BV633" s="1974">
        <f t="shared" si="2700"/>
        <v>1.6</v>
      </c>
      <c r="BW633" s="2802">
        <f t="shared" si="2701"/>
        <v>133</v>
      </c>
      <c r="BX633" s="2991">
        <f t="shared" si="2702"/>
        <v>67</v>
      </c>
      <c r="BY633" s="1977">
        <f t="shared" si="2703"/>
        <v>0.66500000000000004</v>
      </c>
      <c r="BZ633" s="3151"/>
      <c r="CA633" s="6668">
        <v>200</v>
      </c>
      <c r="CB633" s="6668"/>
      <c r="CC633" s="1998">
        <v>48</v>
      </c>
      <c r="CD633" s="1998">
        <v>53</v>
      </c>
      <c r="CE633" s="2359">
        <f t="shared" si="2804"/>
        <v>-5</v>
      </c>
      <c r="CF633" s="1977">
        <f t="shared" si="2853"/>
        <v>1.1041666666666667</v>
      </c>
      <c r="CG633" s="1976">
        <f t="shared" si="2854"/>
        <v>53</v>
      </c>
      <c r="CH633" s="2387">
        <f t="shared" si="2805"/>
        <v>147</v>
      </c>
      <c r="CI633" s="1977">
        <f t="shared" si="2855"/>
        <v>0.26500000000000001</v>
      </c>
      <c r="CM633" s="1744">
        <v>16</v>
      </c>
      <c r="CN633" s="1744">
        <v>16</v>
      </c>
      <c r="CO633" s="1745">
        <v>16</v>
      </c>
      <c r="CP633" s="1827">
        <v>16</v>
      </c>
      <c r="CQ633" s="1827">
        <v>17</v>
      </c>
      <c r="CR633" s="1745">
        <v>17</v>
      </c>
      <c r="CS633" s="1827">
        <v>17</v>
      </c>
      <c r="CT633" s="1827">
        <v>17</v>
      </c>
      <c r="CU633" s="1745">
        <v>17</v>
      </c>
      <c r="CV633" s="1827">
        <v>17</v>
      </c>
      <c r="CW633" s="1827">
        <v>17</v>
      </c>
      <c r="CX633" s="1745">
        <v>17</v>
      </c>
      <c r="CY633" s="5743">
        <v>200</v>
      </c>
      <c r="CZ633" s="5744"/>
      <c r="DA633" s="4233">
        <v>18</v>
      </c>
      <c r="DB633" s="4233">
        <v>18</v>
      </c>
      <c r="DC633" s="4235">
        <f t="shared" si="2806"/>
        <v>0</v>
      </c>
      <c r="DD633" s="4234">
        <f t="shared" si="2807"/>
        <v>1</v>
      </c>
      <c r="DE633" s="4235">
        <f t="shared" si="2647"/>
        <v>208</v>
      </c>
      <c r="DF633" s="4235">
        <f t="shared" si="2808"/>
        <v>-8</v>
      </c>
      <c r="DG633" s="4234">
        <f t="shared" si="2809"/>
        <v>1.04</v>
      </c>
      <c r="DH633" s="5748">
        <v>200</v>
      </c>
      <c r="DI633" s="5749"/>
      <c r="DJ633" s="4343">
        <v>18</v>
      </c>
      <c r="DK633" s="4343">
        <v>10</v>
      </c>
      <c r="DL633" s="4344">
        <f t="shared" si="2810"/>
        <v>8</v>
      </c>
      <c r="DM633" s="4345">
        <f t="shared" si="2856"/>
        <v>0.55555555555555558</v>
      </c>
      <c r="DN633" s="4346">
        <f t="shared" si="2811"/>
        <v>218</v>
      </c>
      <c r="DO633" s="4170">
        <f t="shared" si="2812"/>
        <v>-18</v>
      </c>
      <c r="DP633" s="4171">
        <f t="shared" si="2813"/>
        <v>1.0900000000000001</v>
      </c>
      <c r="DQ633" s="5738">
        <v>200</v>
      </c>
      <c r="DR633" s="5738"/>
      <c r="DS633" s="4336">
        <v>14</v>
      </c>
      <c r="DT633" s="4336">
        <v>5</v>
      </c>
      <c r="DU633" s="4336">
        <f t="shared" si="2814"/>
        <v>9</v>
      </c>
      <c r="DV633" s="4337">
        <f t="shared" si="2846"/>
        <v>0.35714285714285715</v>
      </c>
      <c r="DW633" s="2683">
        <f t="shared" si="2815"/>
        <v>223</v>
      </c>
      <c r="DX633" s="4170">
        <f t="shared" si="2816"/>
        <v>-23</v>
      </c>
      <c r="DY633" s="4171">
        <f t="shared" si="2817"/>
        <v>1.115</v>
      </c>
      <c r="DZ633" s="6156">
        <v>200</v>
      </c>
      <c r="EA633" s="6157"/>
      <c r="EB633" s="3249">
        <v>18</v>
      </c>
      <c r="EC633" s="3249">
        <v>19</v>
      </c>
      <c r="ED633" s="3040">
        <f t="shared" si="2818"/>
        <v>-1</v>
      </c>
      <c r="EE633" s="3196">
        <f t="shared" si="2819"/>
        <v>1.0555555555555556</v>
      </c>
      <c r="EF633" s="3303">
        <f t="shared" si="2820"/>
        <v>152</v>
      </c>
      <c r="EG633" s="3040">
        <f t="shared" si="2821"/>
        <v>48</v>
      </c>
      <c r="EH633" s="3196">
        <f t="shared" si="2822"/>
        <v>0.76</v>
      </c>
      <c r="EI633" s="5748">
        <v>200</v>
      </c>
      <c r="EJ633" s="5749"/>
      <c r="EK633" s="3258">
        <v>18</v>
      </c>
      <c r="EL633" s="3258">
        <v>19</v>
      </c>
      <c r="EM633" s="3040">
        <f t="shared" si="2823"/>
        <v>-1</v>
      </c>
      <c r="EN633" s="3196">
        <f t="shared" si="2857"/>
        <v>1.0555555555555556</v>
      </c>
      <c r="EO633" s="3392">
        <f t="shared" si="2824"/>
        <v>171</v>
      </c>
      <c r="EP633" s="3040">
        <f t="shared" si="2825"/>
        <v>29</v>
      </c>
      <c r="EQ633" s="3196">
        <f t="shared" si="2826"/>
        <v>0.85499999999999998</v>
      </c>
      <c r="ER633" s="5738">
        <v>200</v>
      </c>
      <c r="ES633" s="5738"/>
      <c r="ET633" s="3701">
        <v>14</v>
      </c>
      <c r="EU633" s="3701">
        <v>19</v>
      </c>
      <c r="EV633" s="3040">
        <f t="shared" si="2827"/>
        <v>-5</v>
      </c>
      <c r="EW633" s="3196">
        <f t="shared" si="2847"/>
        <v>1.3571428571428572</v>
      </c>
      <c r="EX633" s="3621">
        <f t="shared" si="2828"/>
        <v>190</v>
      </c>
      <c r="EY633" s="3040">
        <f t="shared" si="2829"/>
        <v>10</v>
      </c>
      <c r="EZ633" s="3196">
        <f t="shared" si="2830"/>
        <v>0.95</v>
      </c>
      <c r="FA633" s="6739">
        <v>200</v>
      </c>
      <c r="FB633" s="6739"/>
      <c r="FC633" s="2614">
        <v>16</v>
      </c>
      <c r="FD633" s="2614">
        <v>20</v>
      </c>
      <c r="FE633" s="1719">
        <f t="shared" ref="FE633:FE639" si="2869">FC633-FD633</f>
        <v>-4</v>
      </c>
      <c r="FF633" s="1895">
        <f t="shared" si="2858"/>
        <v>1.25</v>
      </c>
      <c r="FG633" s="2849">
        <f t="shared" si="2833"/>
        <v>73</v>
      </c>
      <c r="FH633" s="1719">
        <f t="shared" si="2834"/>
        <v>127</v>
      </c>
      <c r="FI633" s="1895">
        <f t="shared" si="2859"/>
        <v>0.36499999999999999</v>
      </c>
      <c r="FJ633" s="6739">
        <v>200</v>
      </c>
      <c r="FK633" s="6739"/>
      <c r="FL633" s="2614">
        <v>16</v>
      </c>
      <c r="FM633" s="2614">
        <v>22</v>
      </c>
      <c r="FN633" s="1719">
        <f t="shared" si="2836"/>
        <v>-6</v>
      </c>
      <c r="FO633" s="1895">
        <f t="shared" si="2860"/>
        <v>1.375</v>
      </c>
      <c r="FP633" s="2587">
        <f t="shared" si="2837"/>
        <v>95</v>
      </c>
      <c r="FQ633" s="1719">
        <f t="shared" si="2838"/>
        <v>105</v>
      </c>
      <c r="FR633" s="1895">
        <f t="shared" si="2861"/>
        <v>0.47499999999999998</v>
      </c>
      <c r="FS633" s="6768">
        <v>200</v>
      </c>
      <c r="FT633" s="6768"/>
      <c r="FU633" s="3029">
        <v>18</v>
      </c>
      <c r="FV633" s="2784">
        <v>38</v>
      </c>
      <c r="FW633" s="1719">
        <f t="shared" si="2840"/>
        <v>-20</v>
      </c>
      <c r="FX633" s="1895">
        <f t="shared" si="2862"/>
        <v>2.1111111111111112</v>
      </c>
      <c r="FY633" s="2587">
        <f t="shared" si="2841"/>
        <v>133</v>
      </c>
      <c r="FZ633" s="1719">
        <f t="shared" si="2842"/>
        <v>67</v>
      </c>
      <c r="GA633" s="1895">
        <f t="shared" si="2863"/>
        <v>0.66500000000000004</v>
      </c>
      <c r="GB633" s="3169">
        <f t="shared" si="2844"/>
        <v>9.4999999999999973E-2</v>
      </c>
      <c r="GC633" s="2219">
        <v>0</v>
      </c>
      <c r="GD633" s="1895">
        <v>1</v>
      </c>
      <c r="GE633" s="2105" t="s">
        <v>295</v>
      </c>
      <c r="GF633" s="2105" t="s">
        <v>313</v>
      </c>
      <c r="GG633" s="2105" t="s">
        <v>112</v>
      </c>
      <c r="GH633" s="2105" t="s">
        <v>113</v>
      </c>
      <c r="GI633" s="2105" t="s">
        <v>16</v>
      </c>
      <c r="GJ633" s="2105" t="s">
        <v>92</v>
      </c>
      <c r="GK633" s="2105" t="s">
        <v>112</v>
      </c>
      <c r="GL633" s="2194" t="s">
        <v>19</v>
      </c>
      <c r="GM633" s="250" t="s">
        <v>1262</v>
      </c>
      <c r="GN633" s="539" t="s">
        <v>1263</v>
      </c>
      <c r="GO633" s="420">
        <v>200</v>
      </c>
      <c r="GP633" s="420">
        <v>48</v>
      </c>
      <c r="GQ633" s="2086">
        <v>53</v>
      </c>
      <c r="GR633" s="2086">
        <v>-5</v>
      </c>
      <c r="GS633" s="1895">
        <v>1.1041666666666667</v>
      </c>
      <c r="GT633" s="2086">
        <v>53</v>
      </c>
      <c r="GU633" s="2086">
        <v>147</v>
      </c>
      <c r="GV633" s="1895">
        <v>0.26500000000000001</v>
      </c>
    </row>
    <row r="634" spans="1:204" ht="48" x14ac:dyDescent="0.25">
      <c r="A634" s="1">
        <f>SUM(A631+1)</f>
        <v>93</v>
      </c>
      <c r="B634" s="7145"/>
      <c r="C634" s="5684">
        <v>2102</v>
      </c>
      <c r="D634" s="7100">
        <v>3</v>
      </c>
      <c r="E634" s="7231" t="s">
        <v>312</v>
      </c>
      <c r="F634" s="7230" t="s">
        <v>295</v>
      </c>
      <c r="G634" s="7230" t="s">
        <v>313</v>
      </c>
      <c r="H634" s="7144" t="s">
        <v>29</v>
      </c>
      <c r="I634" s="7144" t="s">
        <v>16</v>
      </c>
      <c r="J634" s="5706" t="s">
        <v>16</v>
      </c>
      <c r="K634" s="5706" t="s">
        <v>19</v>
      </c>
      <c r="L634" s="5706" t="s">
        <v>29</v>
      </c>
      <c r="M634" s="5706" t="s">
        <v>21</v>
      </c>
      <c r="N634" s="5697" t="s">
        <v>633</v>
      </c>
      <c r="O634" s="5706" t="s">
        <v>635</v>
      </c>
      <c r="P634" s="5697" t="s">
        <v>388</v>
      </c>
      <c r="Q634" s="5697" t="s">
        <v>389</v>
      </c>
      <c r="R634" s="5703" t="s">
        <v>390</v>
      </c>
      <c r="S634" s="5697" t="s">
        <v>419</v>
      </c>
      <c r="T634" s="5697" t="s">
        <v>420</v>
      </c>
      <c r="U634" s="7115" t="s">
        <v>748</v>
      </c>
      <c r="V634" s="5697" t="s">
        <v>560</v>
      </c>
      <c r="W634" s="5694">
        <v>79930661</v>
      </c>
      <c r="X634" s="5691" t="s">
        <v>316</v>
      </c>
      <c r="Y634" s="2192" t="s">
        <v>29</v>
      </c>
      <c r="Z634" s="5450" t="s">
        <v>1276</v>
      </c>
      <c r="AA634" s="757" t="s">
        <v>1045</v>
      </c>
      <c r="AB634" s="414">
        <v>79200</v>
      </c>
      <c r="AC634" s="157">
        <v>19800</v>
      </c>
      <c r="AD634" s="158">
        <f t="shared" ref="AD634:AD639" si="2870">AC634/AB634</f>
        <v>0.25</v>
      </c>
      <c r="AE634" s="157">
        <v>19800</v>
      </c>
      <c r="AF634" s="158">
        <f t="shared" ref="AF634:AF639" si="2871">AE634/AB634</f>
        <v>0.25</v>
      </c>
      <c r="AG634" s="157">
        <v>19800</v>
      </c>
      <c r="AH634" s="158">
        <f t="shared" ref="AH634:AH639" si="2872">AG634/AB634</f>
        <v>0.25</v>
      </c>
      <c r="AI634" s="4361">
        <v>15000</v>
      </c>
      <c r="AJ634" s="159">
        <f t="shared" ref="AJ634:AJ639" si="2873">AI634/AB634</f>
        <v>0.18939393939393939</v>
      </c>
      <c r="AK634" s="191">
        <f t="shared" si="2849"/>
        <v>0.93939393939393945</v>
      </c>
      <c r="AL634" s="2347" t="s">
        <v>16</v>
      </c>
      <c r="AM634" s="1269" t="s">
        <v>3154</v>
      </c>
      <c r="AN634" s="1270" t="s">
        <v>3155</v>
      </c>
      <c r="AO634" s="1270" t="s">
        <v>3145</v>
      </c>
      <c r="AP634" s="1270" t="s">
        <v>3146</v>
      </c>
      <c r="AQ634" s="1270">
        <v>100</v>
      </c>
      <c r="AR634" s="1272" t="s">
        <v>1045</v>
      </c>
      <c r="AS634" s="1277" t="s">
        <v>1434</v>
      </c>
      <c r="AT634" s="2299"/>
      <c r="AU634" s="1271" t="s">
        <v>1704</v>
      </c>
      <c r="AV634" s="6418">
        <v>64661</v>
      </c>
      <c r="AW634" s="6419"/>
      <c r="AX634" s="4338">
        <f t="shared" si="2845"/>
        <v>16600</v>
      </c>
      <c r="AY634" s="4338">
        <f t="shared" si="2850"/>
        <v>15980</v>
      </c>
      <c r="AZ634" s="4092">
        <f t="shared" si="2790"/>
        <v>620</v>
      </c>
      <c r="BA634" s="1974">
        <f t="shared" si="2791"/>
        <v>0.96265060240963851</v>
      </c>
      <c r="BB634" s="4340">
        <f t="shared" si="2792"/>
        <v>65641</v>
      </c>
      <c r="BC634" s="4104">
        <f t="shared" si="2793"/>
        <v>-980</v>
      </c>
      <c r="BD634" s="1977">
        <f t="shared" si="2794"/>
        <v>1.0151559672754829</v>
      </c>
      <c r="BE634" s="4359">
        <f>SUM(AI634+BL634)-DH634</f>
        <v>0</v>
      </c>
      <c r="BF634" s="6559">
        <v>79200</v>
      </c>
      <c r="BG634" s="6559"/>
      <c r="BH634" s="3774">
        <f t="shared" si="2795"/>
        <v>19800</v>
      </c>
      <c r="BI634" s="3774">
        <f t="shared" si="2796"/>
        <v>16114</v>
      </c>
      <c r="BJ634" s="3111">
        <f t="shared" si="2797"/>
        <v>3686</v>
      </c>
      <c r="BK634" s="1974">
        <f t="shared" si="2798"/>
        <v>0.81383838383838381</v>
      </c>
      <c r="BL634" s="3714">
        <f t="shared" si="2868"/>
        <v>49661</v>
      </c>
      <c r="BM634" s="3122">
        <f t="shared" si="2799"/>
        <v>29539</v>
      </c>
      <c r="BN634" s="1977">
        <f t="shared" si="2800"/>
        <v>0.62703282828282825</v>
      </c>
      <c r="BO634" s="3770">
        <f t="shared" si="2801"/>
        <v>0</v>
      </c>
      <c r="BP634" s="3494"/>
      <c r="BQ634" s="6883">
        <v>79200</v>
      </c>
      <c r="BR634" s="6883"/>
      <c r="BS634" s="2818">
        <f t="shared" ref="BS634:BS636" si="2874">SUM(FC634+FL634+FU634)</f>
        <v>19800</v>
      </c>
      <c r="BT634" s="2818">
        <f t="shared" ref="BT634:BT636" si="2875">SUM(FD634+FM634+FV634)</f>
        <v>17310</v>
      </c>
      <c r="BU634" s="2987">
        <f t="shared" si="2699"/>
        <v>2490</v>
      </c>
      <c r="BV634" s="1974">
        <f t="shared" si="2700"/>
        <v>0.87424242424242427</v>
      </c>
      <c r="BW634" s="2802">
        <f t="shared" si="2701"/>
        <v>33547</v>
      </c>
      <c r="BX634" s="2991">
        <f t="shared" si="2702"/>
        <v>45653</v>
      </c>
      <c r="BY634" s="1977">
        <f t="shared" si="2703"/>
        <v>0.4235732323232323</v>
      </c>
      <c r="BZ634" s="3151"/>
      <c r="CA634" s="6668">
        <v>79200</v>
      </c>
      <c r="CB634" s="6668"/>
      <c r="CC634" s="1998">
        <v>19800</v>
      </c>
      <c r="CD634" s="1998">
        <v>16237</v>
      </c>
      <c r="CE634" s="2359">
        <f t="shared" si="2804"/>
        <v>3563</v>
      </c>
      <c r="CF634" s="1977">
        <f t="shared" si="2853"/>
        <v>0.82005050505050503</v>
      </c>
      <c r="CG634" s="1976">
        <f t="shared" si="2854"/>
        <v>16237</v>
      </c>
      <c r="CH634" s="2387">
        <f t="shared" si="2805"/>
        <v>62963</v>
      </c>
      <c r="CI634" s="1977">
        <f t="shared" si="2855"/>
        <v>0.20501262626262626</v>
      </c>
      <c r="CM634" s="816"/>
      <c r="CY634" s="5750">
        <v>79200</v>
      </c>
      <c r="CZ634" s="5751"/>
      <c r="DA634" s="4236">
        <v>6600</v>
      </c>
      <c r="DB634" s="4236">
        <v>5549</v>
      </c>
      <c r="DC634" s="4239">
        <f t="shared" si="2806"/>
        <v>1051</v>
      </c>
      <c r="DD634" s="4238">
        <f t="shared" si="2807"/>
        <v>0.8407575757575757</v>
      </c>
      <c r="DE634" s="4239">
        <f t="shared" si="2647"/>
        <v>55210</v>
      </c>
      <c r="DF634" s="4239">
        <f t="shared" si="2808"/>
        <v>23990</v>
      </c>
      <c r="DG634" s="4238">
        <f t="shared" si="2809"/>
        <v>0.6970959595959596</v>
      </c>
      <c r="DH634" s="5752">
        <v>64661</v>
      </c>
      <c r="DI634" s="5753"/>
      <c r="DJ634" s="4347">
        <v>5000</v>
      </c>
      <c r="DK634" s="4347">
        <v>4872</v>
      </c>
      <c r="DL634" s="4344">
        <f t="shared" si="2810"/>
        <v>128</v>
      </c>
      <c r="DM634" s="4345">
        <f t="shared" si="2856"/>
        <v>0.97440000000000004</v>
      </c>
      <c r="DN634" s="4346">
        <f t="shared" si="2811"/>
        <v>60082</v>
      </c>
      <c r="DO634" s="4170">
        <f t="shared" si="2812"/>
        <v>4579</v>
      </c>
      <c r="DP634" s="4171">
        <f t="shared" si="2813"/>
        <v>0.9291845161689426</v>
      </c>
      <c r="DQ634" s="5747">
        <v>64661</v>
      </c>
      <c r="DR634" s="5747"/>
      <c r="DS634" s="4336">
        <v>5000</v>
      </c>
      <c r="DT634" s="4336">
        <v>5559</v>
      </c>
      <c r="DU634" s="4336">
        <f t="shared" si="2814"/>
        <v>-559</v>
      </c>
      <c r="DV634" s="4337">
        <f t="shared" si="2846"/>
        <v>1.1117999999999999</v>
      </c>
      <c r="DW634" s="2683">
        <f t="shared" si="2815"/>
        <v>65641</v>
      </c>
      <c r="DX634" s="4170">
        <f t="shared" si="2816"/>
        <v>-980</v>
      </c>
      <c r="DY634" s="4171">
        <f t="shared" si="2817"/>
        <v>1.0151559672754829</v>
      </c>
      <c r="DZ634" s="6156">
        <v>79200</v>
      </c>
      <c r="EA634" s="6157"/>
      <c r="EB634" s="3249">
        <v>6600</v>
      </c>
      <c r="EC634" s="3249">
        <v>5700</v>
      </c>
      <c r="ED634" s="3040">
        <f t="shared" si="2818"/>
        <v>900</v>
      </c>
      <c r="EE634" s="3196">
        <f t="shared" si="2819"/>
        <v>0.86363636363636365</v>
      </c>
      <c r="EF634" s="3303">
        <f t="shared" si="2820"/>
        <v>39247</v>
      </c>
      <c r="EG634" s="3040">
        <f t="shared" si="2821"/>
        <v>39953</v>
      </c>
      <c r="EH634" s="3196">
        <f t="shared" si="2822"/>
        <v>0.49554292929292931</v>
      </c>
      <c r="EI634" s="6086">
        <v>79200</v>
      </c>
      <c r="EJ634" s="6087"/>
      <c r="EK634" s="1997">
        <v>6600</v>
      </c>
      <c r="EL634" s="1997">
        <v>5782</v>
      </c>
      <c r="EM634" s="3040">
        <f t="shared" si="2823"/>
        <v>818</v>
      </c>
      <c r="EN634" s="3196">
        <f t="shared" si="2857"/>
        <v>0.8760606060606061</v>
      </c>
      <c r="EO634" s="3392">
        <f t="shared" si="2824"/>
        <v>45029</v>
      </c>
      <c r="EP634" s="3040">
        <f t="shared" si="2825"/>
        <v>34171</v>
      </c>
      <c r="EQ634" s="3196">
        <f t="shared" si="2826"/>
        <v>0.56854797979797977</v>
      </c>
      <c r="ER634" s="5733">
        <v>79200</v>
      </c>
      <c r="ES634" s="5733"/>
      <c r="ET634" s="3701">
        <v>6600</v>
      </c>
      <c r="EU634" s="3701">
        <v>4632</v>
      </c>
      <c r="EV634" s="3040">
        <f t="shared" si="2827"/>
        <v>1968</v>
      </c>
      <c r="EW634" s="3196">
        <f t="shared" si="2847"/>
        <v>0.70181818181818179</v>
      </c>
      <c r="EX634" s="3621">
        <f t="shared" si="2828"/>
        <v>49661</v>
      </c>
      <c r="EY634" s="3040">
        <f t="shared" si="2829"/>
        <v>29539</v>
      </c>
      <c r="EZ634" s="3196">
        <f t="shared" si="2830"/>
        <v>0.62703282828282825</v>
      </c>
      <c r="FA634" s="6739">
        <v>79200</v>
      </c>
      <c r="FB634" s="6739"/>
      <c r="FC634" s="2614">
        <v>6600</v>
      </c>
      <c r="FD634" s="2614">
        <v>5649</v>
      </c>
      <c r="FE634" s="1939">
        <f t="shared" si="2869"/>
        <v>951</v>
      </c>
      <c r="FF634" s="1895">
        <f t="shared" si="2858"/>
        <v>0.85590909090909095</v>
      </c>
      <c r="FG634" s="2849">
        <f t="shared" si="2833"/>
        <v>21886</v>
      </c>
      <c r="FH634" s="1939">
        <f t="shared" si="2834"/>
        <v>57314</v>
      </c>
      <c r="FI634" s="1895">
        <f t="shared" si="2859"/>
        <v>0.27633838383838383</v>
      </c>
      <c r="FJ634" s="6739">
        <v>79200</v>
      </c>
      <c r="FK634" s="6739"/>
      <c r="FL634" s="2614">
        <v>6600</v>
      </c>
      <c r="FM634" s="2614">
        <v>6089</v>
      </c>
      <c r="FN634" s="1939">
        <f t="shared" si="2836"/>
        <v>511</v>
      </c>
      <c r="FO634" s="1895">
        <f t="shared" si="2860"/>
        <v>0.9225757575757576</v>
      </c>
      <c r="FP634" s="2587">
        <f t="shared" si="2837"/>
        <v>27975</v>
      </c>
      <c r="FQ634" s="1939">
        <f t="shared" si="2838"/>
        <v>51225</v>
      </c>
      <c r="FR634" s="1895">
        <f t="shared" si="2861"/>
        <v>0.35321969696969696</v>
      </c>
      <c r="FS634" s="6807">
        <v>79200</v>
      </c>
      <c r="FT634" s="6807"/>
      <c r="FU634" s="2784">
        <v>6600</v>
      </c>
      <c r="FV634" s="2784">
        <v>5572</v>
      </c>
      <c r="FW634" s="1939">
        <f t="shared" si="2840"/>
        <v>1028</v>
      </c>
      <c r="FX634" s="1895">
        <f t="shared" si="2862"/>
        <v>0.84424242424242424</v>
      </c>
      <c r="FY634" s="2587">
        <f t="shared" si="2841"/>
        <v>33547</v>
      </c>
      <c r="FZ634" s="1939">
        <f t="shared" si="2842"/>
        <v>45653</v>
      </c>
      <c r="GA634" s="1895">
        <f t="shared" si="2863"/>
        <v>0.4235732323232323</v>
      </c>
      <c r="GB634" s="3169">
        <f t="shared" si="2844"/>
        <v>7.1969696969697017E-2</v>
      </c>
      <c r="GC634" s="2219">
        <v>0</v>
      </c>
      <c r="GD634" s="1895">
        <v>1</v>
      </c>
      <c r="GE634" s="2132" t="s">
        <v>295</v>
      </c>
      <c r="GF634" s="2132" t="s">
        <v>313</v>
      </c>
      <c r="GG634" s="2105" t="s">
        <v>29</v>
      </c>
      <c r="GH634" s="2105" t="s">
        <v>16</v>
      </c>
      <c r="GI634" s="2105" t="s">
        <v>16</v>
      </c>
      <c r="GJ634" s="2105" t="s">
        <v>19</v>
      </c>
      <c r="GK634" s="2105" t="s">
        <v>29</v>
      </c>
      <c r="GL634" s="2192" t="s">
        <v>29</v>
      </c>
      <c r="GM634" s="640" t="s">
        <v>1276</v>
      </c>
      <c r="GN634" s="536" t="s">
        <v>1045</v>
      </c>
      <c r="GO634" s="1721">
        <v>79200</v>
      </c>
      <c r="GP634" s="1721">
        <v>19800</v>
      </c>
      <c r="GQ634" s="2086">
        <v>16237</v>
      </c>
      <c r="GR634" s="2086">
        <v>3563</v>
      </c>
      <c r="GS634" s="1895">
        <v>0.82005050505050503</v>
      </c>
      <c r="GT634" s="2086">
        <v>16237</v>
      </c>
      <c r="GU634" s="2086">
        <v>62963</v>
      </c>
      <c r="GV634" s="1895">
        <v>0.20501262626262626</v>
      </c>
    </row>
    <row r="635" spans="1:204" ht="51" x14ac:dyDescent="0.25">
      <c r="B635" s="7145"/>
      <c r="C635" s="5685"/>
      <c r="D635" s="7164"/>
      <c r="E635" s="7232"/>
      <c r="F635" s="7230"/>
      <c r="G635" s="7230"/>
      <c r="H635" s="7144"/>
      <c r="I635" s="7144"/>
      <c r="J635" s="5707"/>
      <c r="K635" s="5707"/>
      <c r="L635" s="5707"/>
      <c r="M635" s="5707"/>
      <c r="N635" s="5698"/>
      <c r="O635" s="5707"/>
      <c r="P635" s="5698"/>
      <c r="Q635" s="5698"/>
      <c r="R635" s="5704"/>
      <c r="S635" s="5698"/>
      <c r="T635" s="5698"/>
      <c r="U635" s="7116"/>
      <c r="V635" s="5698"/>
      <c r="W635" s="5695"/>
      <c r="X635" s="5692"/>
      <c r="Y635" s="2192" t="s">
        <v>17</v>
      </c>
      <c r="Z635" s="5451" t="s">
        <v>1277</v>
      </c>
      <c r="AA635" s="758" t="s">
        <v>1045</v>
      </c>
      <c r="AB635" s="414">
        <v>186</v>
      </c>
      <c r="AC635" s="157">
        <v>40</v>
      </c>
      <c r="AD635" s="158">
        <f t="shared" si="2870"/>
        <v>0.21505376344086022</v>
      </c>
      <c r="AE635" s="157">
        <v>50</v>
      </c>
      <c r="AF635" s="158">
        <f t="shared" si="2871"/>
        <v>0.26881720430107525</v>
      </c>
      <c r="AG635" s="157">
        <v>46</v>
      </c>
      <c r="AH635" s="158">
        <f t="shared" si="2872"/>
        <v>0.24731182795698925</v>
      </c>
      <c r="AI635" s="4361">
        <v>0</v>
      </c>
      <c r="AJ635" s="159">
        <f t="shared" si="2873"/>
        <v>0</v>
      </c>
      <c r="AK635" s="191">
        <f t="shared" si="2849"/>
        <v>0.73118279569892475</v>
      </c>
      <c r="AL635" s="2347" t="s">
        <v>20</v>
      </c>
      <c r="AM635" s="807" t="s">
        <v>3152</v>
      </c>
      <c r="AN635" s="807" t="s">
        <v>3153</v>
      </c>
      <c r="AO635" s="807" t="s">
        <v>3147</v>
      </c>
      <c r="AP635" s="807" t="s">
        <v>3148</v>
      </c>
      <c r="AQ635" s="1270">
        <v>100</v>
      </c>
      <c r="AR635" s="807" t="s">
        <v>1045</v>
      </c>
      <c r="AS635" s="1277" t="s">
        <v>1434</v>
      </c>
      <c r="AT635" s="2299"/>
      <c r="AU635" s="1271" t="s">
        <v>1704</v>
      </c>
      <c r="AV635" s="6418">
        <v>63</v>
      </c>
      <c r="AW635" s="6419"/>
      <c r="AX635" s="4338">
        <f t="shared" si="2845"/>
        <v>17</v>
      </c>
      <c r="AY635" s="4338">
        <f t="shared" si="2850"/>
        <v>0</v>
      </c>
      <c r="AZ635" s="4092">
        <f t="shared" si="2790"/>
        <v>17</v>
      </c>
      <c r="BA635" s="1974">
        <f t="shared" si="2791"/>
        <v>0</v>
      </c>
      <c r="BB635" s="4340">
        <f t="shared" si="2792"/>
        <v>63</v>
      </c>
      <c r="BC635" s="4104">
        <f t="shared" si="2793"/>
        <v>0</v>
      </c>
      <c r="BD635" s="1977">
        <f t="shared" si="2794"/>
        <v>1</v>
      </c>
      <c r="BE635" s="4359">
        <f>SUM(AI635+BL635)-DH635</f>
        <v>0</v>
      </c>
      <c r="BF635" s="6559">
        <v>186</v>
      </c>
      <c r="BG635" s="6559"/>
      <c r="BH635" s="3774">
        <f t="shared" si="2795"/>
        <v>46</v>
      </c>
      <c r="BI635" s="3774">
        <f t="shared" si="2796"/>
        <v>0</v>
      </c>
      <c r="BJ635" s="3111">
        <f t="shared" si="2797"/>
        <v>46</v>
      </c>
      <c r="BK635" s="1974">
        <f t="shared" si="2798"/>
        <v>0</v>
      </c>
      <c r="BL635" s="3714">
        <f t="shared" si="2868"/>
        <v>63</v>
      </c>
      <c r="BM635" s="3122">
        <f t="shared" si="2799"/>
        <v>123</v>
      </c>
      <c r="BN635" s="1977">
        <f t="shared" si="2800"/>
        <v>0.33870967741935482</v>
      </c>
      <c r="BO635" s="3770">
        <f t="shared" si="2801"/>
        <v>0</v>
      </c>
      <c r="BP635" s="3494"/>
      <c r="BQ635" s="6883">
        <v>186</v>
      </c>
      <c r="BR635" s="6883"/>
      <c r="BS635" s="2818">
        <f t="shared" si="2874"/>
        <v>50</v>
      </c>
      <c r="BT635" s="2818">
        <f t="shared" si="2875"/>
        <v>24</v>
      </c>
      <c r="BU635" s="2987">
        <f t="shared" si="2699"/>
        <v>26</v>
      </c>
      <c r="BV635" s="1974">
        <f t="shared" si="2700"/>
        <v>0.48</v>
      </c>
      <c r="BW635" s="2802">
        <f t="shared" si="2701"/>
        <v>63</v>
      </c>
      <c r="BX635" s="2991">
        <f t="shared" si="2702"/>
        <v>123</v>
      </c>
      <c r="BY635" s="1977">
        <f t="shared" si="2703"/>
        <v>0.33870967741935482</v>
      </c>
      <c r="BZ635" s="3151"/>
      <c r="CA635" s="6668">
        <v>186</v>
      </c>
      <c r="CB635" s="6668"/>
      <c r="CC635" s="1998">
        <v>40</v>
      </c>
      <c r="CD635" s="1998">
        <v>39</v>
      </c>
      <c r="CE635" s="2359">
        <f t="shared" si="2804"/>
        <v>1</v>
      </c>
      <c r="CF635" s="1977">
        <f t="shared" si="2853"/>
        <v>0.97499999999999998</v>
      </c>
      <c r="CG635" s="1976">
        <f t="shared" si="2854"/>
        <v>39</v>
      </c>
      <c r="CH635" s="2387">
        <f t="shared" si="2805"/>
        <v>147</v>
      </c>
      <c r="CI635" s="1977">
        <f t="shared" si="2855"/>
        <v>0.20967741935483872</v>
      </c>
      <c r="CM635" s="816"/>
      <c r="CY635" s="5750">
        <v>186</v>
      </c>
      <c r="CZ635" s="5751"/>
      <c r="DA635" s="4236">
        <v>17</v>
      </c>
      <c r="DB635" s="4236">
        <v>0</v>
      </c>
      <c r="DC635" s="4239">
        <f t="shared" si="2806"/>
        <v>17</v>
      </c>
      <c r="DD635" s="4238">
        <f t="shared" si="2807"/>
        <v>0</v>
      </c>
      <c r="DE635" s="4239">
        <f t="shared" si="2647"/>
        <v>63</v>
      </c>
      <c r="DF635" s="4239">
        <f t="shared" si="2808"/>
        <v>123</v>
      </c>
      <c r="DG635" s="4238">
        <f t="shared" si="2809"/>
        <v>0.33870967741935482</v>
      </c>
      <c r="DH635" s="5752">
        <v>63</v>
      </c>
      <c r="DI635" s="5753"/>
      <c r="DJ635" s="4347">
        <v>0</v>
      </c>
      <c r="DK635" s="4347">
        <v>0</v>
      </c>
      <c r="DL635" s="4344">
        <f t="shared" si="2810"/>
        <v>0</v>
      </c>
      <c r="DM635" s="4345" t="e">
        <f t="shared" si="2856"/>
        <v>#DIV/0!</v>
      </c>
      <c r="DN635" s="4346">
        <f t="shared" si="2811"/>
        <v>63</v>
      </c>
      <c r="DO635" s="4170">
        <f t="shared" si="2812"/>
        <v>0</v>
      </c>
      <c r="DP635" s="4171">
        <f t="shared" si="2813"/>
        <v>1</v>
      </c>
      <c r="DQ635" s="5754">
        <v>63</v>
      </c>
      <c r="DR635" s="5754"/>
      <c r="DS635" s="4336">
        <v>0</v>
      </c>
      <c r="DT635" s="4336">
        <v>0</v>
      </c>
      <c r="DU635" s="4336">
        <f t="shared" si="2814"/>
        <v>0</v>
      </c>
      <c r="DV635" s="4337" t="e">
        <f t="shared" si="2846"/>
        <v>#DIV/0!</v>
      </c>
      <c r="DW635" s="2683">
        <f t="shared" si="2815"/>
        <v>63</v>
      </c>
      <c r="DX635" s="4170">
        <f t="shared" si="2816"/>
        <v>0</v>
      </c>
      <c r="DY635" s="4171">
        <f t="shared" si="2817"/>
        <v>1</v>
      </c>
      <c r="DZ635" s="6156">
        <v>186</v>
      </c>
      <c r="EA635" s="6157"/>
      <c r="EB635" s="3249">
        <v>15</v>
      </c>
      <c r="EC635" s="3249">
        <v>0</v>
      </c>
      <c r="ED635" s="3040">
        <f t="shared" si="2818"/>
        <v>15</v>
      </c>
      <c r="EE635" s="3196">
        <f t="shared" si="2819"/>
        <v>0</v>
      </c>
      <c r="EF635" s="3303">
        <f t="shared" si="2820"/>
        <v>63</v>
      </c>
      <c r="EG635" s="3040">
        <f t="shared" si="2821"/>
        <v>123</v>
      </c>
      <c r="EH635" s="3196">
        <f t="shared" si="2822"/>
        <v>0.33870967741935482</v>
      </c>
      <c r="EI635" s="6086">
        <v>186</v>
      </c>
      <c r="EJ635" s="6087"/>
      <c r="EK635" s="1997">
        <v>15</v>
      </c>
      <c r="EL635" s="1997">
        <v>0</v>
      </c>
      <c r="EM635" s="3040">
        <f t="shared" si="2823"/>
        <v>15</v>
      </c>
      <c r="EN635" s="3196">
        <f t="shared" si="2857"/>
        <v>0</v>
      </c>
      <c r="EO635" s="3392">
        <f t="shared" si="2824"/>
        <v>63</v>
      </c>
      <c r="EP635" s="3040">
        <f t="shared" si="2825"/>
        <v>123</v>
      </c>
      <c r="EQ635" s="3196">
        <f t="shared" si="2826"/>
        <v>0.33870967741935482</v>
      </c>
      <c r="ER635" s="5738">
        <v>186</v>
      </c>
      <c r="ES635" s="5738"/>
      <c r="ET635" s="3701">
        <v>16</v>
      </c>
      <c r="EU635" s="3701">
        <v>0</v>
      </c>
      <c r="EV635" s="3040">
        <f t="shared" si="2827"/>
        <v>16</v>
      </c>
      <c r="EW635" s="3196">
        <f t="shared" si="2847"/>
        <v>0</v>
      </c>
      <c r="EX635" s="3621">
        <f t="shared" si="2828"/>
        <v>63</v>
      </c>
      <c r="EY635" s="3040">
        <f t="shared" si="2829"/>
        <v>123</v>
      </c>
      <c r="EZ635" s="3196">
        <f t="shared" si="2830"/>
        <v>0.33870967741935482</v>
      </c>
      <c r="FA635" s="6739">
        <v>186</v>
      </c>
      <c r="FB635" s="6739"/>
      <c r="FC635" s="2614">
        <v>17</v>
      </c>
      <c r="FD635" s="2614">
        <v>14</v>
      </c>
      <c r="FE635" s="1939">
        <f t="shared" si="2869"/>
        <v>3</v>
      </c>
      <c r="FF635" s="1895">
        <f t="shared" si="2858"/>
        <v>0.82352941176470584</v>
      </c>
      <c r="FG635" s="2849">
        <f t="shared" si="2833"/>
        <v>53</v>
      </c>
      <c r="FH635" s="1939">
        <f t="shared" si="2834"/>
        <v>133</v>
      </c>
      <c r="FI635" s="1895">
        <f t="shared" si="2859"/>
        <v>0.28494623655913981</v>
      </c>
      <c r="FJ635" s="6739">
        <v>186</v>
      </c>
      <c r="FK635" s="6739"/>
      <c r="FL635" s="2614">
        <v>17</v>
      </c>
      <c r="FM635" s="2614">
        <v>10</v>
      </c>
      <c r="FN635" s="1939">
        <f t="shared" si="2836"/>
        <v>7</v>
      </c>
      <c r="FO635" s="1895">
        <f t="shared" si="2860"/>
        <v>0.58823529411764708</v>
      </c>
      <c r="FP635" s="2587">
        <f t="shared" si="2837"/>
        <v>63</v>
      </c>
      <c r="FQ635" s="1939">
        <f t="shared" si="2838"/>
        <v>123</v>
      </c>
      <c r="FR635" s="1895">
        <f t="shared" si="2861"/>
        <v>0.33870967741935482</v>
      </c>
      <c r="FS635" s="6768">
        <v>186</v>
      </c>
      <c r="FT635" s="6768"/>
      <c r="FU635" s="2784">
        <v>16</v>
      </c>
      <c r="FV635" s="2784">
        <v>0</v>
      </c>
      <c r="FW635" s="1939">
        <f t="shared" si="2840"/>
        <v>16</v>
      </c>
      <c r="FX635" s="1895">
        <f t="shared" si="2862"/>
        <v>0</v>
      </c>
      <c r="FY635" s="2587">
        <f t="shared" si="2841"/>
        <v>63</v>
      </c>
      <c r="FZ635" s="1939">
        <f t="shared" si="2842"/>
        <v>123</v>
      </c>
      <c r="GA635" s="1895">
        <f t="shared" si="2863"/>
        <v>0.33870967741935482</v>
      </c>
      <c r="GB635" s="3169">
        <f t="shared" si="2844"/>
        <v>0</v>
      </c>
      <c r="GC635" s="2219">
        <v>0</v>
      </c>
      <c r="GD635" s="1895">
        <v>1</v>
      </c>
      <c r="GE635" s="2132" t="s">
        <v>295</v>
      </c>
      <c r="GF635" s="2132" t="s">
        <v>313</v>
      </c>
      <c r="GG635" s="2105" t="s">
        <v>29</v>
      </c>
      <c r="GH635" s="2105" t="s">
        <v>16</v>
      </c>
      <c r="GI635" s="2105" t="s">
        <v>16</v>
      </c>
      <c r="GJ635" s="2105" t="s">
        <v>19</v>
      </c>
      <c r="GK635" s="2105" t="s">
        <v>29</v>
      </c>
      <c r="GL635" s="2192" t="s">
        <v>17</v>
      </c>
      <c r="GM635" s="496" t="s">
        <v>1277</v>
      </c>
      <c r="GN635" s="531" t="s">
        <v>1045</v>
      </c>
      <c r="GO635" s="1721">
        <v>186</v>
      </c>
      <c r="GP635" s="1721">
        <v>40</v>
      </c>
      <c r="GQ635" s="2086">
        <v>39</v>
      </c>
      <c r="GR635" s="2086">
        <v>1</v>
      </c>
      <c r="GS635" s="1895">
        <v>0.97499999999999998</v>
      </c>
      <c r="GT635" s="2086">
        <v>39</v>
      </c>
      <c r="GU635" s="2086">
        <v>147</v>
      </c>
      <c r="GV635" s="1895">
        <v>0.20967741935483872</v>
      </c>
    </row>
    <row r="636" spans="1:204" ht="48" x14ac:dyDescent="0.25">
      <c r="B636" s="7145"/>
      <c r="C636" s="5686"/>
      <c r="D636" s="7101"/>
      <c r="E636" s="7233"/>
      <c r="F636" s="7230"/>
      <c r="G636" s="7230"/>
      <c r="H636" s="7144"/>
      <c r="I636" s="7144"/>
      <c r="J636" s="5708"/>
      <c r="K636" s="5708"/>
      <c r="L636" s="5708"/>
      <c r="M636" s="5708"/>
      <c r="N636" s="5699"/>
      <c r="O636" s="5708"/>
      <c r="P636" s="5699"/>
      <c r="Q636" s="5699"/>
      <c r="R636" s="5705"/>
      <c r="S636" s="5699"/>
      <c r="T636" s="5699"/>
      <c r="U636" s="7117"/>
      <c r="V636" s="5699"/>
      <c r="W636" s="5696"/>
      <c r="X636" s="5693"/>
      <c r="Y636" s="2192" t="s">
        <v>113</v>
      </c>
      <c r="Z636" s="5452" t="s">
        <v>1278</v>
      </c>
      <c r="AA636" s="758" t="s">
        <v>1279</v>
      </c>
      <c r="AB636" s="414">
        <v>2880</v>
      </c>
      <c r="AC636" s="157">
        <v>600</v>
      </c>
      <c r="AD636" s="158">
        <f t="shared" si="2870"/>
        <v>0.20833333333333334</v>
      </c>
      <c r="AE636" s="157">
        <v>800</v>
      </c>
      <c r="AF636" s="158">
        <f t="shared" si="2871"/>
        <v>0.27777777777777779</v>
      </c>
      <c r="AG636" s="157">
        <v>600</v>
      </c>
      <c r="AH636" s="158">
        <f t="shared" si="2872"/>
        <v>0.20833333333333334</v>
      </c>
      <c r="AI636" s="157">
        <v>400</v>
      </c>
      <c r="AJ636" s="159">
        <f t="shared" si="2873"/>
        <v>0.1388888888888889</v>
      </c>
      <c r="AK636" s="191">
        <f t="shared" si="2849"/>
        <v>0.83333333333333348</v>
      </c>
      <c r="AL636" s="2347" t="s">
        <v>19</v>
      </c>
      <c r="AM636" s="1269" t="s">
        <v>3149</v>
      </c>
      <c r="AN636" s="1271" t="s">
        <v>3722</v>
      </c>
      <c r="AO636" s="807" t="s">
        <v>3150</v>
      </c>
      <c r="AP636" s="807" t="s">
        <v>3151</v>
      </c>
      <c r="AQ636" s="1270">
        <v>100</v>
      </c>
      <c r="AR636" s="807" t="s">
        <v>1045</v>
      </c>
      <c r="AS636" s="1329" t="s">
        <v>1434</v>
      </c>
      <c r="AT636" s="2300"/>
      <c r="AU636" s="1271" t="s">
        <v>1704</v>
      </c>
      <c r="AV636" s="6418">
        <v>1726</v>
      </c>
      <c r="AW636" s="6419"/>
      <c r="AX636" s="4338">
        <f t="shared" si="2845"/>
        <v>561</v>
      </c>
      <c r="AY636" s="4338">
        <f t="shared" si="2850"/>
        <v>714</v>
      </c>
      <c r="AZ636" s="4092">
        <f t="shared" si="2790"/>
        <v>-153</v>
      </c>
      <c r="BA636" s="1974">
        <f t="shared" si="2791"/>
        <v>1.2727272727272727</v>
      </c>
      <c r="BB636" s="4340">
        <f t="shared" si="2792"/>
        <v>2040</v>
      </c>
      <c r="BC636" s="4104">
        <f t="shared" si="2793"/>
        <v>-314</v>
      </c>
      <c r="BD636" s="1974">
        <f t="shared" si="2794"/>
        <v>1.1819235225955969</v>
      </c>
      <c r="BE636" s="4359">
        <f>SUM(AI636+BL636)-DH636</f>
        <v>0</v>
      </c>
      <c r="BF636" s="6559">
        <v>2880</v>
      </c>
      <c r="BG636" s="6559"/>
      <c r="BH636" s="3774">
        <f t="shared" si="2795"/>
        <v>600</v>
      </c>
      <c r="BI636" s="3774">
        <f t="shared" si="2796"/>
        <v>603</v>
      </c>
      <c r="BJ636" s="3111">
        <f t="shared" si="2797"/>
        <v>-3</v>
      </c>
      <c r="BK636" s="1974">
        <f t="shared" si="2798"/>
        <v>1.0049999999999999</v>
      </c>
      <c r="BL636" s="3714">
        <f t="shared" si="2868"/>
        <v>1326</v>
      </c>
      <c r="BM636" s="3122">
        <f t="shared" si="2799"/>
        <v>1554</v>
      </c>
      <c r="BN636" s="1974">
        <f t="shared" si="2800"/>
        <v>0.46041666666666664</v>
      </c>
      <c r="BO636" s="3771">
        <f t="shared" si="2801"/>
        <v>0</v>
      </c>
      <c r="BP636" s="3494"/>
      <c r="BQ636" s="6883">
        <v>2880</v>
      </c>
      <c r="BR636" s="6883"/>
      <c r="BS636" s="2818">
        <f t="shared" si="2874"/>
        <v>800</v>
      </c>
      <c r="BT636" s="2818">
        <f t="shared" si="2875"/>
        <v>380</v>
      </c>
      <c r="BU636" s="2987">
        <f t="shared" si="2699"/>
        <v>420</v>
      </c>
      <c r="BV636" s="1974">
        <f t="shared" si="2700"/>
        <v>0.47499999999999998</v>
      </c>
      <c r="BW636" s="2802">
        <f t="shared" si="2701"/>
        <v>723</v>
      </c>
      <c r="BX636" s="2991">
        <f t="shared" si="2702"/>
        <v>2157</v>
      </c>
      <c r="BY636" s="1974">
        <f t="shared" si="2703"/>
        <v>0.25104166666666666</v>
      </c>
      <c r="BZ636" s="3151"/>
      <c r="CA636" s="6668">
        <v>2880</v>
      </c>
      <c r="CB636" s="6668"/>
      <c r="CC636" s="1998">
        <v>600</v>
      </c>
      <c r="CD636" s="1998">
        <v>343</v>
      </c>
      <c r="CE636" s="2359">
        <f t="shared" si="2804"/>
        <v>257</v>
      </c>
      <c r="CF636" s="1974">
        <f t="shared" si="2853"/>
        <v>0.57166666666666666</v>
      </c>
      <c r="CG636" s="1975">
        <f t="shared" si="2854"/>
        <v>343</v>
      </c>
      <c r="CH636" s="2387">
        <f t="shared" si="2805"/>
        <v>2537</v>
      </c>
      <c r="CI636" s="1974">
        <f t="shared" si="2855"/>
        <v>0.11909722222222222</v>
      </c>
      <c r="CJ636" s="2479"/>
      <c r="CK636" s="2479"/>
      <c r="CL636" s="2479"/>
      <c r="CM636" s="1225"/>
      <c r="CN636" s="1225"/>
      <c r="CO636" s="1225"/>
      <c r="CY636" s="5750">
        <v>2880</v>
      </c>
      <c r="CZ636" s="5751"/>
      <c r="DA636" s="4236">
        <v>293</v>
      </c>
      <c r="DB636" s="4236">
        <v>274</v>
      </c>
      <c r="DC636" s="4239">
        <f t="shared" si="2806"/>
        <v>19</v>
      </c>
      <c r="DD636" s="4238">
        <f t="shared" si="2807"/>
        <v>0.93515358361774747</v>
      </c>
      <c r="DE636" s="4239">
        <f t="shared" si="2647"/>
        <v>1600</v>
      </c>
      <c r="DF636" s="4239">
        <f t="shared" si="2808"/>
        <v>1280</v>
      </c>
      <c r="DG636" s="4238">
        <f t="shared" si="2809"/>
        <v>0.55555555555555558</v>
      </c>
      <c r="DH636" s="5752">
        <v>1726</v>
      </c>
      <c r="DI636" s="5753"/>
      <c r="DJ636" s="4347">
        <v>134</v>
      </c>
      <c r="DK636" s="4347">
        <v>182</v>
      </c>
      <c r="DL636" s="4344">
        <f t="shared" si="2810"/>
        <v>-48</v>
      </c>
      <c r="DM636" s="4345">
        <f t="shared" si="2856"/>
        <v>1.3582089552238805</v>
      </c>
      <c r="DN636" s="4346">
        <f t="shared" si="2811"/>
        <v>1782</v>
      </c>
      <c r="DO636" s="4170">
        <f t="shared" si="2812"/>
        <v>-56</v>
      </c>
      <c r="DP636" s="4171">
        <f t="shared" si="2813"/>
        <v>1.0324449594438008</v>
      </c>
      <c r="DQ636" s="5754">
        <v>1726</v>
      </c>
      <c r="DR636" s="5754"/>
      <c r="DS636" s="4336">
        <v>134</v>
      </c>
      <c r="DT636" s="4336">
        <v>258</v>
      </c>
      <c r="DU636" s="4336">
        <f t="shared" si="2814"/>
        <v>-124</v>
      </c>
      <c r="DV636" s="4337">
        <f t="shared" si="2846"/>
        <v>1.9253731343283582</v>
      </c>
      <c r="DW636" s="2683">
        <f t="shared" si="2815"/>
        <v>2040</v>
      </c>
      <c r="DX636" s="4170">
        <f t="shared" si="2816"/>
        <v>-314</v>
      </c>
      <c r="DY636" s="4171">
        <f t="shared" si="2817"/>
        <v>1.1819235225955969</v>
      </c>
      <c r="DZ636" s="6156">
        <v>2880</v>
      </c>
      <c r="EA636" s="6157"/>
      <c r="EB636" s="3249">
        <v>200</v>
      </c>
      <c r="EC636" s="3249">
        <v>151</v>
      </c>
      <c r="ED636" s="3040">
        <f t="shared" si="2818"/>
        <v>49</v>
      </c>
      <c r="EE636" s="3196">
        <f t="shared" si="2819"/>
        <v>0.755</v>
      </c>
      <c r="EF636" s="3303">
        <f t="shared" si="2820"/>
        <v>874</v>
      </c>
      <c r="EG636" s="3040">
        <f t="shared" si="2821"/>
        <v>2006</v>
      </c>
      <c r="EH636" s="3196">
        <f t="shared" si="2822"/>
        <v>0.3034722222222222</v>
      </c>
      <c r="EI636" s="6086">
        <v>2880</v>
      </c>
      <c r="EJ636" s="6087"/>
      <c r="EK636" s="1997">
        <v>200</v>
      </c>
      <c r="EL636" s="1997">
        <v>275</v>
      </c>
      <c r="EM636" s="3040">
        <f t="shared" si="2823"/>
        <v>-75</v>
      </c>
      <c r="EN636" s="3196">
        <f t="shared" si="2857"/>
        <v>1.375</v>
      </c>
      <c r="EO636" s="3392">
        <f t="shared" si="2824"/>
        <v>1149</v>
      </c>
      <c r="EP636" s="3040">
        <f t="shared" si="2825"/>
        <v>1731</v>
      </c>
      <c r="EQ636" s="3196">
        <f t="shared" si="2826"/>
        <v>0.39895833333333336</v>
      </c>
      <c r="ER636" s="5738">
        <v>2880</v>
      </c>
      <c r="ES636" s="5738"/>
      <c r="ET636" s="3701">
        <v>200</v>
      </c>
      <c r="EU636" s="3701">
        <v>177</v>
      </c>
      <c r="EV636" s="3040">
        <f t="shared" si="2827"/>
        <v>23</v>
      </c>
      <c r="EW636" s="3196">
        <f t="shared" si="2847"/>
        <v>0.88500000000000001</v>
      </c>
      <c r="EX636" s="3621">
        <f t="shared" si="2828"/>
        <v>1326</v>
      </c>
      <c r="EY636" s="3040">
        <f t="shared" si="2829"/>
        <v>1554</v>
      </c>
      <c r="EZ636" s="3196">
        <f t="shared" si="2830"/>
        <v>0.46041666666666664</v>
      </c>
      <c r="FA636" s="6739">
        <v>2880</v>
      </c>
      <c r="FB636" s="6739"/>
      <c r="FC636" s="2614">
        <v>267</v>
      </c>
      <c r="FD636" s="2614">
        <v>96</v>
      </c>
      <c r="FE636" s="1939">
        <f t="shared" si="2869"/>
        <v>171</v>
      </c>
      <c r="FF636" s="1895">
        <f t="shared" si="2858"/>
        <v>0.3595505617977528</v>
      </c>
      <c r="FG636" s="2849">
        <f t="shared" si="2833"/>
        <v>439</v>
      </c>
      <c r="FH636" s="1939">
        <f t="shared" si="2834"/>
        <v>2441</v>
      </c>
      <c r="FI636" s="1895">
        <f t="shared" si="2859"/>
        <v>0.15243055555555557</v>
      </c>
      <c r="FJ636" s="6739">
        <v>2880</v>
      </c>
      <c r="FK636" s="6739"/>
      <c r="FL636" s="2614">
        <v>267</v>
      </c>
      <c r="FM636" s="2614">
        <v>101</v>
      </c>
      <c r="FN636" s="1939">
        <f t="shared" si="2836"/>
        <v>166</v>
      </c>
      <c r="FO636" s="1895">
        <f t="shared" si="2860"/>
        <v>0.37827715355805241</v>
      </c>
      <c r="FP636" s="2587">
        <f t="shared" si="2837"/>
        <v>540</v>
      </c>
      <c r="FQ636" s="1939">
        <f t="shared" si="2838"/>
        <v>2340</v>
      </c>
      <c r="FR636" s="1895">
        <f t="shared" si="2861"/>
        <v>0.1875</v>
      </c>
      <c r="FS636" s="6768">
        <v>2880</v>
      </c>
      <c r="FT636" s="6768"/>
      <c r="FU636" s="2784">
        <v>266</v>
      </c>
      <c r="FV636" s="2784">
        <v>183</v>
      </c>
      <c r="FW636" s="1939">
        <f t="shared" si="2840"/>
        <v>83</v>
      </c>
      <c r="FX636" s="1895">
        <f t="shared" si="2862"/>
        <v>0.68796992481203012</v>
      </c>
      <c r="FY636" s="2587">
        <f t="shared" si="2841"/>
        <v>723</v>
      </c>
      <c r="FZ636" s="1939">
        <f t="shared" si="2842"/>
        <v>2157</v>
      </c>
      <c r="GA636" s="1895">
        <f t="shared" si="2863"/>
        <v>0.25104166666666666</v>
      </c>
      <c r="GB636" s="3169">
        <f t="shared" si="2844"/>
        <v>5.2430555555555536E-2</v>
      </c>
      <c r="GC636" s="2219">
        <v>0</v>
      </c>
      <c r="GD636" s="1895">
        <v>1</v>
      </c>
      <c r="GE636" s="2132" t="s">
        <v>295</v>
      </c>
      <c r="GF636" s="2132" t="s">
        <v>313</v>
      </c>
      <c r="GG636" s="2105" t="s">
        <v>29</v>
      </c>
      <c r="GH636" s="2105" t="s">
        <v>16</v>
      </c>
      <c r="GI636" s="2105" t="s">
        <v>16</v>
      </c>
      <c r="GJ636" s="2105" t="s">
        <v>19</v>
      </c>
      <c r="GK636" s="2105" t="s">
        <v>29</v>
      </c>
      <c r="GL636" s="2192" t="s">
        <v>113</v>
      </c>
      <c r="GM636" s="641" t="s">
        <v>1278</v>
      </c>
      <c r="GN636" s="531" t="s">
        <v>1279</v>
      </c>
      <c r="GO636" s="1721">
        <v>2880</v>
      </c>
      <c r="GP636" s="1721">
        <v>600</v>
      </c>
      <c r="GQ636" s="2086">
        <v>343</v>
      </c>
      <c r="GR636" s="2086">
        <v>257</v>
      </c>
      <c r="GS636" s="1895">
        <v>0.57166666666666666</v>
      </c>
      <c r="GT636" s="2086">
        <v>343</v>
      </c>
      <c r="GU636" s="2086">
        <v>2537</v>
      </c>
      <c r="GV636" s="1895">
        <v>0.11909722222222222</v>
      </c>
    </row>
    <row r="637" spans="1:204" ht="51" customHeight="1" x14ac:dyDescent="0.25">
      <c r="A637" s="1">
        <f t="shared" ref="A637" si="2876">SUM(A634+1)</f>
        <v>94</v>
      </c>
      <c r="B637" s="7145"/>
      <c r="C637" s="7195">
        <v>2103</v>
      </c>
      <c r="D637" s="7100">
        <v>4</v>
      </c>
      <c r="E637" s="7220" t="s">
        <v>317</v>
      </c>
      <c r="F637" s="7230" t="s">
        <v>295</v>
      </c>
      <c r="G637" s="7230" t="s">
        <v>313</v>
      </c>
      <c r="H637" s="7144" t="s">
        <v>29</v>
      </c>
      <c r="I637" s="7144" t="s">
        <v>16</v>
      </c>
      <c r="J637" s="5706" t="s">
        <v>16</v>
      </c>
      <c r="K637" s="5706" t="s">
        <v>19</v>
      </c>
      <c r="L637" s="5706" t="s">
        <v>19</v>
      </c>
      <c r="M637" s="5706" t="s">
        <v>21</v>
      </c>
      <c r="N637" s="5697" t="s">
        <v>633</v>
      </c>
      <c r="O637" s="5706" t="s">
        <v>635</v>
      </c>
      <c r="P637" s="5697" t="s">
        <v>388</v>
      </c>
      <c r="Q637" s="5697" t="s">
        <v>389</v>
      </c>
      <c r="R637" s="5703" t="s">
        <v>390</v>
      </c>
      <c r="S637" s="5697" t="s">
        <v>419</v>
      </c>
      <c r="T637" s="5706" t="s">
        <v>421</v>
      </c>
      <c r="U637" s="7126" t="s">
        <v>747</v>
      </c>
      <c r="V637" s="5697" t="s">
        <v>560</v>
      </c>
      <c r="W637" s="5694">
        <v>13677192</v>
      </c>
      <c r="X637" s="5691" t="s">
        <v>318</v>
      </c>
      <c r="Y637" s="2123">
        <v>1</v>
      </c>
      <c r="Z637" s="5476" t="s">
        <v>3740</v>
      </c>
      <c r="AA637" s="5622" t="s">
        <v>1265</v>
      </c>
      <c r="AB637" s="5553">
        <v>212902</v>
      </c>
      <c r="AC637" s="459">
        <v>45000</v>
      </c>
      <c r="AD637" s="631">
        <f t="shared" si="2870"/>
        <v>0.21136485331279181</v>
      </c>
      <c r="AE637" s="459">
        <v>52000</v>
      </c>
      <c r="AF637" s="631">
        <f t="shared" si="2871"/>
        <v>0.24424383049478163</v>
      </c>
      <c r="AG637" s="459">
        <v>52000</v>
      </c>
      <c r="AH637" s="631">
        <f t="shared" si="2872"/>
        <v>0.24424383049478163</v>
      </c>
      <c r="AI637" s="4335">
        <v>35000</v>
      </c>
      <c r="AJ637" s="556">
        <f t="shared" si="2873"/>
        <v>0.16439488590994919</v>
      </c>
      <c r="AK637" s="191">
        <f t="shared" si="2849"/>
        <v>0.86424740021230428</v>
      </c>
      <c r="AL637" s="2282">
        <v>1</v>
      </c>
      <c r="AM637" s="807" t="s">
        <v>3120</v>
      </c>
      <c r="AN637" s="807" t="s">
        <v>3121</v>
      </c>
      <c r="AO637" s="807" t="s">
        <v>3122</v>
      </c>
      <c r="AP637" s="807" t="s">
        <v>1954</v>
      </c>
      <c r="AQ637" s="807">
        <v>100</v>
      </c>
      <c r="AR637" s="807" t="s">
        <v>3131</v>
      </c>
      <c r="AS637" s="807" t="s">
        <v>753</v>
      </c>
      <c r="AT637" s="2275"/>
      <c r="AU637" s="1271" t="s">
        <v>1704</v>
      </c>
      <c r="AV637" s="6420">
        <v>144021</v>
      </c>
      <c r="AW637" s="6421"/>
      <c r="AX637" s="4338">
        <f>SUM(DA637+DJ637+DS637)</f>
        <v>40270</v>
      </c>
      <c r="AY637" s="4338">
        <f>SUM(DB637+DK637+DT637)</f>
        <v>36022</v>
      </c>
      <c r="AZ637" s="4092">
        <f t="shared" si="2790"/>
        <v>4248</v>
      </c>
      <c r="BA637" s="1982">
        <f t="shared" si="2791"/>
        <v>0.89451204370499127</v>
      </c>
      <c r="BB637" s="4340">
        <f t="shared" si="2792"/>
        <v>145043</v>
      </c>
      <c r="BC637" s="4104">
        <f t="shared" si="2793"/>
        <v>-1022</v>
      </c>
      <c r="BD637" s="1982">
        <f t="shared" si="2794"/>
        <v>1.0070961873615654</v>
      </c>
      <c r="BE637" s="4360">
        <f>SUM(AI637+BL637)-DH637</f>
        <v>0</v>
      </c>
      <c r="BF637" s="6560">
        <v>212902</v>
      </c>
      <c r="BG637" s="6560"/>
      <c r="BH637" s="3774">
        <f t="shared" si="2795"/>
        <v>52000</v>
      </c>
      <c r="BI637" s="3774">
        <f t="shared" si="2796"/>
        <v>34472</v>
      </c>
      <c r="BJ637" s="3111">
        <f t="shared" si="2797"/>
        <v>17528</v>
      </c>
      <c r="BK637" s="1982">
        <f t="shared" si="2798"/>
        <v>0.66292307692307695</v>
      </c>
      <c r="BL637" s="3776">
        <f t="shared" si="2868"/>
        <v>109021</v>
      </c>
      <c r="BM637" s="3122">
        <f t="shared" si="2799"/>
        <v>103881</v>
      </c>
      <c r="BN637" s="1982">
        <f t="shared" si="2800"/>
        <v>0.51207128162253057</v>
      </c>
      <c r="BO637" s="3708">
        <f t="shared" si="2801"/>
        <v>0</v>
      </c>
      <c r="BP637" s="3494"/>
      <c r="BQ637" s="6882">
        <v>212902</v>
      </c>
      <c r="BR637" s="6882"/>
      <c r="BS637" s="2818">
        <f t="shared" ref="BS637:BS639" si="2877">SUM(FC637+FL637+FU637)</f>
        <v>52000</v>
      </c>
      <c r="BT637" s="2818">
        <f t="shared" ref="BT637:BT639" si="2878">SUM(FD637+FM637+FV637)</f>
        <v>36641</v>
      </c>
      <c r="BU637" s="2987">
        <f t="shared" si="2699"/>
        <v>15359</v>
      </c>
      <c r="BV637" s="1982">
        <f t="shared" si="2700"/>
        <v>0.70463461538461536</v>
      </c>
      <c r="BW637" s="3042">
        <f t="shared" si="2701"/>
        <v>74549</v>
      </c>
      <c r="BX637" s="2991">
        <f t="shared" si="2702"/>
        <v>138353</v>
      </c>
      <c r="BY637" s="1982">
        <f t="shared" si="2703"/>
        <v>0.35015640999145148</v>
      </c>
      <c r="BZ637" s="3151"/>
      <c r="CA637" s="6669">
        <v>212902</v>
      </c>
      <c r="CB637" s="6669"/>
      <c r="CC637" s="1998">
        <v>45000</v>
      </c>
      <c r="CD637" s="1998">
        <v>37908</v>
      </c>
      <c r="CE637" s="2359">
        <f t="shared" si="2804"/>
        <v>7092</v>
      </c>
      <c r="CF637" s="1982">
        <f t="shared" si="2853"/>
        <v>0.84240000000000004</v>
      </c>
      <c r="CG637" s="1999">
        <f t="shared" si="2854"/>
        <v>37908</v>
      </c>
      <c r="CH637" s="2387">
        <f t="shared" si="2805"/>
        <v>174994</v>
      </c>
      <c r="CI637" s="1982">
        <f t="shared" si="2855"/>
        <v>0.17805375243069582</v>
      </c>
      <c r="CJ637" s="2483"/>
      <c r="CK637" s="2483"/>
      <c r="CL637" s="2483"/>
      <c r="CM637" s="1225"/>
      <c r="CN637" s="1225"/>
      <c r="CO637" s="1225"/>
      <c r="CY637" s="5755">
        <v>212902</v>
      </c>
      <c r="CZ637" s="5756"/>
      <c r="DA637" s="4236">
        <v>17334</v>
      </c>
      <c r="DB637" s="4236">
        <v>11820</v>
      </c>
      <c r="DC637" s="4237">
        <f t="shared" si="2806"/>
        <v>5514</v>
      </c>
      <c r="DD637" s="4238">
        <f t="shared" si="2807"/>
        <v>0.6818968501211492</v>
      </c>
      <c r="DE637" s="4239">
        <f t="shared" si="2647"/>
        <v>120841</v>
      </c>
      <c r="DF637" s="4239">
        <f t="shared" si="2808"/>
        <v>92061</v>
      </c>
      <c r="DG637" s="4238">
        <f t="shared" si="2809"/>
        <v>0.56758978309269048</v>
      </c>
      <c r="DH637" s="5757">
        <v>144021</v>
      </c>
      <c r="DI637" s="5758"/>
      <c r="DJ637" s="4347">
        <v>10500</v>
      </c>
      <c r="DK637" s="4347">
        <v>10744</v>
      </c>
      <c r="DL637" s="4344">
        <f t="shared" si="2810"/>
        <v>-244</v>
      </c>
      <c r="DM637" s="4345">
        <f t="shared" si="2856"/>
        <v>1.0232380952380953</v>
      </c>
      <c r="DN637" s="4348">
        <f t="shared" si="2811"/>
        <v>131585</v>
      </c>
      <c r="DO637" s="4170">
        <f t="shared" si="2812"/>
        <v>12436</v>
      </c>
      <c r="DP637" s="4171">
        <f t="shared" si="2813"/>
        <v>0.91365148138118746</v>
      </c>
      <c r="DQ637" s="5759">
        <v>144021</v>
      </c>
      <c r="DR637" s="5760"/>
      <c r="DS637" s="4336">
        <v>12436</v>
      </c>
      <c r="DT637" s="4336">
        <v>13458</v>
      </c>
      <c r="DU637" s="4336">
        <f t="shared" si="2814"/>
        <v>-1022</v>
      </c>
      <c r="DV637" s="4337">
        <f t="shared" si="2846"/>
        <v>1.0821807655194597</v>
      </c>
      <c r="DW637" s="2683">
        <f t="shared" si="2815"/>
        <v>145043</v>
      </c>
      <c r="DX637" s="4170">
        <f t="shared" si="2816"/>
        <v>-1022</v>
      </c>
      <c r="DY637" s="4171">
        <f t="shared" si="2817"/>
        <v>1.0070961873615654</v>
      </c>
      <c r="DZ637" s="7555">
        <v>212902</v>
      </c>
      <c r="EA637" s="7556"/>
      <c r="EB637" s="1997">
        <v>17334</v>
      </c>
      <c r="EC637" s="1997">
        <v>12570</v>
      </c>
      <c r="ED637" s="1890">
        <f t="shared" si="2818"/>
        <v>4764</v>
      </c>
      <c r="EE637" s="3196">
        <f t="shared" si="2819"/>
        <v>0.72516441675320176</v>
      </c>
      <c r="EF637" s="3300">
        <f t="shared" si="2820"/>
        <v>87119</v>
      </c>
      <c r="EG637" s="3040">
        <f t="shared" si="2821"/>
        <v>125783</v>
      </c>
      <c r="EH637" s="3196">
        <f t="shared" si="2822"/>
        <v>0.40919765901682464</v>
      </c>
      <c r="EI637" s="7553">
        <v>212902</v>
      </c>
      <c r="EJ637" s="7554"/>
      <c r="EK637" s="1997">
        <v>17334</v>
      </c>
      <c r="EL637" s="1997">
        <v>11780</v>
      </c>
      <c r="EM637" s="3040">
        <f t="shared" si="2823"/>
        <v>5554</v>
      </c>
      <c r="EN637" s="3196">
        <f t="shared" si="2857"/>
        <v>0.67958924656743969</v>
      </c>
      <c r="EO637" s="3363">
        <f t="shared" si="2824"/>
        <v>98899</v>
      </c>
      <c r="EP637" s="3040">
        <f t="shared" si="2825"/>
        <v>114003</v>
      </c>
      <c r="EQ637" s="3196">
        <f t="shared" si="2826"/>
        <v>0.46452828061737328</v>
      </c>
      <c r="ER637" s="5817">
        <v>212902</v>
      </c>
      <c r="ES637" s="5818"/>
      <c r="ET637" s="3701">
        <v>17332</v>
      </c>
      <c r="EU637" s="3701">
        <v>10122</v>
      </c>
      <c r="EV637" s="3040">
        <f t="shared" si="2827"/>
        <v>7210</v>
      </c>
      <c r="EW637" s="3196">
        <f t="shared" si="2847"/>
        <v>0.58400646203554119</v>
      </c>
      <c r="EX637" s="3621">
        <f t="shared" si="2828"/>
        <v>109021</v>
      </c>
      <c r="EY637" s="3040">
        <f t="shared" si="2829"/>
        <v>103881</v>
      </c>
      <c r="EZ637" s="3196">
        <f t="shared" si="2830"/>
        <v>0.51207128162253057</v>
      </c>
      <c r="FA637" s="6882">
        <v>212902</v>
      </c>
      <c r="FB637" s="6882"/>
      <c r="FC637" s="2614">
        <v>17334</v>
      </c>
      <c r="FD637" s="2614">
        <v>14076</v>
      </c>
      <c r="FE637" s="1890">
        <f t="shared" si="2869"/>
        <v>3258</v>
      </c>
      <c r="FF637" s="1895">
        <f t="shared" si="2858"/>
        <v>0.81204569055036346</v>
      </c>
      <c r="FG637" s="2849">
        <f t="shared" si="2833"/>
        <v>51984</v>
      </c>
      <c r="FH637" s="1939">
        <f t="shared" si="2834"/>
        <v>160918</v>
      </c>
      <c r="FI637" s="1895">
        <f t="shared" si="2859"/>
        <v>0.24416867854693708</v>
      </c>
      <c r="FJ637" s="6882">
        <v>212902</v>
      </c>
      <c r="FK637" s="6882"/>
      <c r="FL637" s="2614">
        <v>17334</v>
      </c>
      <c r="FM637" s="2614">
        <v>11947</v>
      </c>
      <c r="FN637" s="1939">
        <f t="shared" si="2836"/>
        <v>5387</v>
      </c>
      <c r="FO637" s="1895">
        <f t="shared" si="2860"/>
        <v>0.68922349140417671</v>
      </c>
      <c r="FP637" s="2587">
        <f t="shared" si="2837"/>
        <v>63931</v>
      </c>
      <c r="FQ637" s="1939">
        <f t="shared" si="2838"/>
        <v>148971</v>
      </c>
      <c r="FR637" s="1895">
        <f t="shared" si="2861"/>
        <v>0.30028369860311316</v>
      </c>
      <c r="FS637" s="6874">
        <v>212902</v>
      </c>
      <c r="FT637" s="6875"/>
      <c r="FU637" s="2784">
        <v>17332</v>
      </c>
      <c r="FV637" s="2784">
        <v>10618</v>
      </c>
      <c r="FW637" s="1939">
        <f t="shared" si="2840"/>
        <v>6714</v>
      </c>
      <c r="FX637" s="1895">
        <f t="shared" si="2862"/>
        <v>0.61262404800369263</v>
      </c>
      <c r="FY637" s="2587">
        <f t="shared" si="2841"/>
        <v>74549</v>
      </c>
      <c r="FZ637" s="1939">
        <f t="shared" si="2842"/>
        <v>138353</v>
      </c>
      <c r="GA637" s="1895">
        <f t="shared" si="2863"/>
        <v>0.35015640999145148</v>
      </c>
      <c r="GB637" s="3169">
        <f t="shared" si="2844"/>
        <v>5.9041249025373166E-2</v>
      </c>
      <c r="GC637" s="2219">
        <v>0</v>
      </c>
      <c r="GD637" s="1895">
        <v>1</v>
      </c>
      <c r="GE637" s="2132" t="s">
        <v>295</v>
      </c>
      <c r="GF637" s="2132" t="s">
        <v>313</v>
      </c>
      <c r="GG637" s="2105" t="s">
        <v>29</v>
      </c>
      <c r="GH637" s="2105" t="s">
        <v>16</v>
      </c>
      <c r="GI637" s="2105" t="s">
        <v>16</v>
      </c>
      <c r="GJ637" s="2105" t="s">
        <v>19</v>
      </c>
      <c r="GK637" s="2105" t="s">
        <v>19</v>
      </c>
      <c r="GL637" s="2123">
        <v>1</v>
      </c>
      <c r="GM637" s="642" t="s">
        <v>1264</v>
      </c>
      <c r="GN637" s="637" t="s">
        <v>1265</v>
      </c>
      <c r="GO637" s="634">
        <v>212902</v>
      </c>
      <c r="GP637" s="459">
        <v>45000</v>
      </c>
      <c r="GQ637" s="2086">
        <v>37908</v>
      </c>
      <c r="GR637" s="2086">
        <v>7092</v>
      </c>
      <c r="GS637" s="1895">
        <v>0.84240000000000004</v>
      </c>
      <c r="GT637" s="2086">
        <v>37908</v>
      </c>
      <c r="GU637" s="2086">
        <v>174994</v>
      </c>
      <c r="GV637" s="1895">
        <v>0.17805375243069582</v>
      </c>
    </row>
    <row r="638" spans="1:204" ht="38.25" customHeight="1" x14ac:dyDescent="0.25">
      <c r="B638" s="7145"/>
      <c r="C638" s="6801"/>
      <c r="D638" s="7164"/>
      <c r="E638" s="7221"/>
      <c r="F638" s="7230"/>
      <c r="G638" s="7230"/>
      <c r="H638" s="7144"/>
      <c r="I638" s="7144"/>
      <c r="J638" s="5707"/>
      <c r="K638" s="5707"/>
      <c r="L638" s="5707"/>
      <c r="M638" s="5707"/>
      <c r="N638" s="5698"/>
      <c r="O638" s="5707"/>
      <c r="P638" s="5698"/>
      <c r="Q638" s="5698"/>
      <c r="R638" s="5704"/>
      <c r="S638" s="5698"/>
      <c r="T638" s="5707"/>
      <c r="U638" s="7127"/>
      <c r="V638" s="5698"/>
      <c r="W638" s="5695"/>
      <c r="X638" s="5692"/>
      <c r="Y638" s="2195">
        <v>2</v>
      </c>
      <c r="Z638" s="776" t="s">
        <v>3741</v>
      </c>
      <c r="AA638" s="5623" t="s">
        <v>1267</v>
      </c>
      <c r="AB638" s="895">
        <v>1</v>
      </c>
      <c r="AC638" s="460">
        <v>1</v>
      </c>
      <c r="AD638" s="544">
        <f t="shared" si="2870"/>
        <v>1</v>
      </c>
      <c r="AE638" s="460">
        <v>0</v>
      </c>
      <c r="AF638" s="544">
        <f t="shared" si="2871"/>
        <v>0</v>
      </c>
      <c r="AG638" s="460">
        <v>0</v>
      </c>
      <c r="AH638" s="544">
        <f t="shared" si="2872"/>
        <v>0</v>
      </c>
      <c r="AI638" s="460">
        <v>0</v>
      </c>
      <c r="AJ638" s="545">
        <f t="shared" si="2873"/>
        <v>0</v>
      </c>
      <c r="AK638" s="191">
        <f t="shared" si="2849"/>
        <v>1</v>
      </c>
      <c r="AL638" s="2275">
        <v>2</v>
      </c>
      <c r="AM638" s="807" t="s">
        <v>3129</v>
      </c>
      <c r="AN638" s="807" t="s">
        <v>3130</v>
      </c>
      <c r="AO638" s="807" t="s">
        <v>3123</v>
      </c>
      <c r="AP638" s="807" t="s">
        <v>3124</v>
      </c>
      <c r="AQ638" s="807">
        <v>100</v>
      </c>
      <c r="AR638" s="807" t="s">
        <v>3131</v>
      </c>
      <c r="AS638" s="1018" t="s">
        <v>1579</v>
      </c>
      <c r="AT638" s="2275"/>
      <c r="AU638" s="1271" t="s">
        <v>1704</v>
      </c>
      <c r="AV638" s="6422">
        <v>1</v>
      </c>
      <c r="AW638" s="6422"/>
      <c r="AX638" s="4338">
        <f t="shared" ref="AX638:AX639" si="2879">SUM(DS638+DJ638+DA638)</f>
        <v>0</v>
      </c>
      <c r="AY638" s="4338">
        <f t="shared" ref="AY638:AY639" si="2880">SUM(DB638+DK638+DT638)</f>
        <v>0</v>
      </c>
      <c r="AZ638" s="4092">
        <f t="shared" si="2790"/>
        <v>0</v>
      </c>
      <c r="BA638" s="128" t="e">
        <f t="shared" si="2791"/>
        <v>#DIV/0!</v>
      </c>
      <c r="BB638" s="4341">
        <f t="shared" si="2792"/>
        <v>1</v>
      </c>
      <c r="BC638" s="4104">
        <f t="shared" si="2793"/>
        <v>0</v>
      </c>
      <c r="BD638" s="128">
        <f t="shared" si="2794"/>
        <v>1</v>
      </c>
      <c r="BE638" s="4141">
        <f>SUM(AX638-AI638)</f>
        <v>0</v>
      </c>
      <c r="BF638" s="6480">
        <v>1</v>
      </c>
      <c r="BG638" s="6480"/>
      <c r="BH638" s="3774">
        <f t="shared" si="2795"/>
        <v>0</v>
      </c>
      <c r="BI638" s="3774">
        <f t="shared" si="2796"/>
        <v>1</v>
      </c>
      <c r="BJ638" s="3111">
        <f t="shared" si="2797"/>
        <v>-1</v>
      </c>
      <c r="BK638" s="128" t="e">
        <f t="shared" si="2798"/>
        <v>#DIV/0!</v>
      </c>
      <c r="BL638" s="3675">
        <f t="shared" si="2868"/>
        <v>1</v>
      </c>
      <c r="BM638" s="3122">
        <f t="shared" si="2799"/>
        <v>0</v>
      </c>
      <c r="BN638" s="128">
        <f t="shared" si="2800"/>
        <v>1</v>
      </c>
      <c r="BO638" s="3708">
        <f t="shared" si="2801"/>
        <v>0</v>
      </c>
      <c r="BP638" s="3494"/>
      <c r="BQ638" s="6739">
        <v>1</v>
      </c>
      <c r="BR638" s="6739"/>
      <c r="BS638" s="2818">
        <f t="shared" si="2877"/>
        <v>0</v>
      </c>
      <c r="BT638" s="2818">
        <f t="shared" si="2878"/>
        <v>0</v>
      </c>
      <c r="BU638" s="2987">
        <f t="shared" si="2699"/>
        <v>0</v>
      </c>
      <c r="BV638" s="128" t="e">
        <f t="shared" si="2700"/>
        <v>#DIV/0!</v>
      </c>
      <c r="BW638" s="3030">
        <f t="shared" si="2701"/>
        <v>0</v>
      </c>
      <c r="BX638" s="2991">
        <f t="shared" si="2702"/>
        <v>1</v>
      </c>
      <c r="BY638" s="128">
        <f t="shared" si="2703"/>
        <v>0</v>
      </c>
      <c r="BZ638" s="3151"/>
      <c r="CA638" s="6651">
        <v>1</v>
      </c>
      <c r="CB638" s="6651"/>
      <c r="CC638" s="1998">
        <v>1</v>
      </c>
      <c r="CD638" s="1998">
        <v>0</v>
      </c>
      <c r="CE638" s="2359">
        <f t="shared" si="2804"/>
        <v>1</v>
      </c>
      <c r="CF638" s="128">
        <f t="shared" si="2853"/>
        <v>0</v>
      </c>
      <c r="CG638" s="1997">
        <f t="shared" si="2854"/>
        <v>0</v>
      </c>
      <c r="CH638" s="2387">
        <f t="shared" si="2805"/>
        <v>1</v>
      </c>
      <c r="CI638" s="128">
        <f t="shared" si="2855"/>
        <v>0</v>
      </c>
      <c r="CJ638" s="2479"/>
      <c r="CK638" s="2479"/>
      <c r="CL638" s="2479"/>
      <c r="CM638" s="1225"/>
      <c r="CN638" s="1225"/>
      <c r="CO638" s="1225"/>
      <c r="CY638" s="5750">
        <v>1</v>
      </c>
      <c r="CZ638" s="5751"/>
      <c r="DA638" s="4236">
        <v>0</v>
      </c>
      <c r="DB638" s="4236">
        <v>0</v>
      </c>
      <c r="DC638" s="4239">
        <f t="shared" si="2806"/>
        <v>0</v>
      </c>
      <c r="DD638" s="4238" t="e">
        <f t="shared" si="2807"/>
        <v>#DIV/0!</v>
      </c>
      <c r="DE638" s="4239">
        <f t="shared" si="2647"/>
        <v>1</v>
      </c>
      <c r="DF638" s="4239">
        <f t="shared" si="2808"/>
        <v>0</v>
      </c>
      <c r="DG638" s="4238">
        <f t="shared" si="2809"/>
        <v>1</v>
      </c>
      <c r="DH638" s="5761">
        <v>1</v>
      </c>
      <c r="DI638" s="5762"/>
      <c r="DJ638" s="4347">
        <v>0</v>
      </c>
      <c r="DK638" s="4347">
        <v>0</v>
      </c>
      <c r="DL638" s="4344">
        <f t="shared" si="2810"/>
        <v>0</v>
      </c>
      <c r="DM638" s="4345">
        <v>0</v>
      </c>
      <c r="DN638" s="4348">
        <f t="shared" si="2811"/>
        <v>1</v>
      </c>
      <c r="DO638" s="4170">
        <f t="shared" si="2812"/>
        <v>0</v>
      </c>
      <c r="DP638" s="4171">
        <f t="shared" si="2813"/>
        <v>1</v>
      </c>
      <c r="DQ638" s="5763">
        <v>1</v>
      </c>
      <c r="DR638" s="5764"/>
      <c r="DS638" s="4336">
        <v>0</v>
      </c>
      <c r="DT638" s="4336">
        <v>0</v>
      </c>
      <c r="DU638" s="4336">
        <f t="shared" si="2814"/>
        <v>0</v>
      </c>
      <c r="DV638" s="4337">
        <v>0</v>
      </c>
      <c r="DW638" s="2683">
        <f t="shared" si="2815"/>
        <v>1</v>
      </c>
      <c r="DX638" s="4170">
        <f t="shared" si="2816"/>
        <v>0</v>
      </c>
      <c r="DY638" s="4171">
        <f t="shared" si="2817"/>
        <v>1</v>
      </c>
      <c r="DZ638" s="6156">
        <v>1</v>
      </c>
      <c r="EA638" s="6157"/>
      <c r="EB638" s="1997">
        <v>0</v>
      </c>
      <c r="EC638" s="1997">
        <v>0</v>
      </c>
      <c r="ED638" s="3040">
        <f t="shared" si="2818"/>
        <v>0</v>
      </c>
      <c r="EE638" s="3196" t="e">
        <f t="shared" si="2819"/>
        <v>#DIV/0!</v>
      </c>
      <c r="EF638" s="3300">
        <f t="shared" si="2820"/>
        <v>0</v>
      </c>
      <c r="EG638" s="3040">
        <f t="shared" si="2821"/>
        <v>1</v>
      </c>
      <c r="EH638" s="3196">
        <f t="shared" si="2822"/>
        <v>0</v>
      </c>
      <c r="EI638" s="5761">
        <v>1</v>
      </c>
      <c r="EJ638" s="5762"/>
      <c r="EK638" s="1997">
        <v>0</v>
      </c>
      <c r="EL638" s="1997">
        <v>0</v>
      </c>
      <c r="EM638" s="3040">
        <f t="shared" si="2823"/>
        <v>0</v>
      </c>
      <c r="EN638" s="3196">
        <v>0</v>
      </c>
      <c r="EO638" s="3363">
        <f t="shared" si="2824"/>
        <v>0</v>
      </c>
      <c r="EP638" s="3040">
        <f t="shared" si="2825"/>
        <v>1</v>
      </c>
      <c r="EQ638" s="3196">
        <f t="shared" si="2826"/>
        <v>0</v>
      </c>
      <c r="ER638" s="5763">
        <v>1</v>
      </c>
      <c r="ES638" s="5764"/>
      <c r="ET638" s="3701">
        <v>0</v>
      </c>
      <c r="EU638" s="3701">
        <v>1</v>
      </c>
      <c r="EV638" s="3040">
        <f t="shared" si="2827"/>
        <v>-1</v>
      </c>
      <c r="EW638" s="3196">
        <v>0</v>
      </c>
      <c r="EX638" s="3621">
        <f t="shared" si="2828"/>
        <v>1</v>
      </c>
      <c r="EY638" s="3040">
        <f t="shared" si="2829"/>
        <v>0</v>
      </c>
      <c r="EZ638" s="3196">
        <f t="shared" si="2830"/>
        <v>1</v>
      </c>
      <c r="FA638" s="6739">
        <v>1</v>
      </c>
      <c r="FB638" s="6739"/>
      <c r="FC638" s="3038">
        <v>0</v>
      </c>
      <c r="FD638" s="2614">
        <v>0</v>
      </c>
      <c r="FE638" s="1939">
        <f t="shared" si="2869"/>
        <v>0</v>
      </c>
      <c r="FF638" s="1895" t="e">
        <f t="shared" si="2858"/>
        <v>#DIV/0!</v>
      </c>
      <c r="FG638" s="2849">
        <f t="shared" si="2833"/>
        <v>0</v>
      </c>
      <c r="FH638" s="1939">
        <f t="shared" si="2834"/>
        <v>1</v>
      </c>
      <c r="FI638" s="1895">
        <f t="shared" si="2859"/>
        <v>0</v>
      </c>
      <c r="FJ638" s="6739">
        <v>1</v>
      </c>
      <c r="FK638" s="6739"/>
      <c r="FL638" s="3038">
        <v>0</v>
      </c>
      <c r="FM638" s="2614">
        <v>0</v>
      </c>
      <c r="FN638" s="1939">
        <f t="shared" si="2836"/>
        <v>0</v>
      </c>
      <c r="FO638" s="1895">
        <v>0</v>
      </c>
      <c r="FP638" s="2587">
        <f t="shared" si="2837"/>
        <v>0</v>
      </c>
      <c r="FQ638" s="1939">
        <f t="shared" si="2838"/>
        <v>1</v>
      </c>
      <c r="FR638" s="1895">
        <f t="shared" si="2861"/>
        <v>0</v>
      </c>
      <c r="FS638" s="6786">
        <v>1</v>
      </c>
      <c r="FT638" s="6787"/>
      <c r="FU638" s="2782">
        <v>0</v>
      </c>
      <c r="FV638" s="2784">
        <v>0</v>
      </c>
      <c r="FW638" s="1939">
        <f t="shared" si="2840"/>
        <v>0</v>
      </c>
      <c r="FX638" s="1895">
        <v>0</v>
      </c>
      <c r="FY638" s="2587">
        <f t="shared" si="2841"/>
        <v>0</v>
      </c>
      <c r="FZ638" s="1939">
        <f t="shared" si="2842"/>
        <v>1</v>
      </c>
      <c r="GA638" s="1895">
        <f t="shared" si="2863"/>
        <v>0</v>
      </c>
      <c r="GB638" s="3169">
        <f t="shared" si="2844"/>
        <v>0</v>
      </c>
      <c r="GC638" s="2219">
        <v>0</v>
      </c>
      <c r="GD638" s="1895">
        <v>1</v>
      </c>
      <c r="GE638" s="2132" t="s">
        <v>295</v>
      </c>
      <c r="GF638" s="2132" t="s">
        <v>313</v>
      </c>
      <c r="GG638" s="2105" t="s">
        <v>29</v>
      </c>
      <c r="GH638" s="2105" t="s">
        <v>16</v>
      </c>
      <c r="GI638" s="2105" t="s">
        <v>16</v>
      </c>
      <c r="GJ638" s="2105" t="s">
        <v>19</v>
      </c>
      <c r="GK638" s="2105" t="s">
        <v>19</v>
      </c>
      <c r="GL638" s="2195">
        <v>2</v>
      </c>
      <c r="GM638" s="643" t="s">
        <v>1266</v>
      </c>
      <c r="GN638" s="638" t="s">
        <v>1267</v>
      </c>
      <c r="GO638" s="635">
        <v>1</v>
      </c>
      <c r="GP638" s="460">
        <v>1</v>
      </c>
      <c r="GQ638" s="2086">
        <v>0</v>
      </c>
      <c r="GR638" s="2086">
        <v>1</v>
      </c>
      <c r="GS638" s="1895">
        <v>0</v>
      </c>
      <c r="GT638" s="2086">
        <v>0</v>
      </c>
      <c r="GU638" s="2086">
        <v>1</v>
      </c>
      <c r="GV638" s="1895">
        <v>0</v>
      </c>
    </row>
    <row r="639" spans="1:204" ht="51" x14ac:dyDescent="0.25">
      <c r="B639" s="7103"/>
      <c r="C639" s="7196"/>
      <c r="D639" s="7101"/>
      <c r="E639" s="7234"/>
      <c r="F639" s="7230"/>
      <c r="G639" s="7230"/>
      <c r="H639" s="7144"/>
      <c r="I639" s="7144"/>
      <c r="J639" s="5708"/>
      <c r="K639" s="5708"/>
      <c r="L639" s="5708"/>
      <c r="M639" s="5708"/>
      <c r="N639" s="5699"/>
      <c r="O639" s="5708"/>
      <c r="P639" s="5699"/>
      <c r="Q639" s="5699"/>
      <c r="R639" s="5705"/>
      <c r="S639" s="5699"/>
      <c r="T639" s="5708"/>
      <c r="U639" s="7128"/>
      <c r="V639" s="5699"/>
      <c r="W639" s="5696"/>
      <c r="X639" s="5693"/>
      <c r="Y639" s="2152">
        <v>3</v>
      </c>
      <c r="Z639" s="5477" t="s">
        <v>1268</v>
      </c>
      <c r="AA639" s="5624" t="s">
        <v>1269</v>
      </c>
      <c r="AB639" s="5556">
        <v>18480</v>
      </c>
      <c r="AC639" s="420">
        <v>4620</v>
      </c>
      <c r="AD639" s="421">
        <f t="shared" si="2870"/>
        <v>0.25</v>
      </c>
      <c r="AE639" s="420">
        <v>4620</v>
      </c>
      <c r="AF639" s="421">
        <f t="shared" si="2871"/>
        <v>0.25</v>
      </c>
      <c r="AG639" s="420">
        <v>4620</v>
      </c>
      <c r="AH639" s="421">
        <f t="shared" si="2872"/>
        <v>0.25</v>
      </c>
      <c r="AI639" s="420">
        <v>4620</v>
      </c>
      <c r="AJ639" s="422">
        <f t="shared" si="2873"/>
        <v>0.25</v>
      </c>
      <c r="AK639" s="191">
        <f t="shared" si="2849"/>
        <v>1</v>
      </c>
      <c r="AL639" s="2275">
        <v>3</v>
      </c>
      <c r="AM639" s="807" t="s">
        <v>3127</v>
      </c>
      <c r="AN639" s="807" t="s">
        <v>3128</v>
      </c>
      <c r="AO639" s="807" t="s">
        <v>3125</v>
      </c>
      <c r="AP639" s="807" t="s">
        <v>3126</v>
      </c>
      <c r="AQ639" s="807">
        <v>100</v>
      </c>
      <c r="AR639" s="807" t="s">
        <v>3131</v>
      </c>
      <c r="AS639" s="1018" t="s">
        <v>1579</v>
      </c>
      <c r="AT639" s="2275"/>
      <c r="AU639" s="1271" t="s">
        <v>1704</v>
      </c>
      <c r="AV639" s="6422">
        <v>18480</v>
      </c>
      <c r="AW639" s="6422"/>
      <c r="AX639" s="4338">
        <f t="shared" si="2879"/>
        <v>4620</v>
      </c>
      <c r="AY639" s="4338">
        <f t="shared" si="2880"/>
        <v>17902</v>
      </c>
      <c r="AZ639" s="4092">
        <f t="shared" si="2790"/>
        <v>-13282</v>
      </c>
      <c r="BA639" s="128">
        <f t="shared" si="2791"/>
        <v>3.8748917748917751</v>
      </c>
      <c r="BB639" s="4342">
        <f t="shared" si="2792"/>
        <v>18480</v>
      </c>
      <c r="BC639" s="2571">
        <f t="shared" si="2793"/>
        <v>0</v>
      </c>
      <c r="BD639" s="1982">
        <f t="shared" si="2794"/>
        <v>1</v>
      </c>
      <c r="BE639" s="4141">
        <f>SUM(AX639-AI639)</f>
        <v>0</v>
      </c>
      <c r="BF639" s="6480">
        <v>18480</v>
      </c>
      <c r="BG639" s="6480"/>
      <c r="BH639" s="3774">
        <f t="shared" si="2795"/>
        <v>4620</v>
      </c>
      <c r="BI639" s="3774">
        <f t="shared" si="2796"/>
        <v>578</v>
      </c>
      <c r="BJ639" s="3111">
        <f t="shared" si="2797"/>
        <v>4042</v>
      </c>
      <c r="BK639" s="128">
        <f t="shared" si="2798"/>
        <v>0.12510822510822511</v>
      </c>
      <c r="BL639" s="3768">
        <f t="shared" si="2868"/>
        <v>578</v>
      </c>
      <c r="BM639" s="2571">
        <f t="shared" si="2799"/>
        <v>17902</v>
      </c>
      <c r="BN639" s="1982">
        <f t="shared" si="2800"/>
        <v>3.1277056277056278E-2</v>
      </c>
      <c r="BO639" s="3708">
        <f t="shared" si="2801"/>
        <v>0</v>
      </c>
      <c r="BP639" s="3494"/>
      <c r="BQ639" s="6739">
        <v>18480</v>
      </c>
      <c r="BR639" s="6739"/>
      <c r="BS639" s="2818">
        <f t="shared" si="2877"/>
        <v>4620</v>
      </c>
      <c r="BT639" s="2818">
        <f t="shared" si="2878"/>
        <v>0</v>
      </c>
      <c r="BU639" s="2987">
        <f t="shared" si="2699"/>
        <v>4620</v>
      </c>
      <c r="BV639" s="128">
        <f t="shared" si="2700"/>
        <v>0</v>
      </c>
      <c r="BW639" s="2292">
        <f t="shared" si="2701"/>
        <v>0</v>
      </c>
      <c r="BX639" s="2571">
        <f t="shared" si="2702"/>
        <v>18480</v>
      </c>
      <c r="BY639" s="1982">
        <f t="shared" si="2703"/>
        <v>0</v>
      </c>
      <c r="BZ639" s="3151"/>
      <c r="CA639" s="6651">
        <v>18480</v>
      </c>
      <c r="CB639" s="6651"/>
      <c r="CC639" s="1998">
        <v>4620</v>
      </c>
      <c r="CD639" s="1998">
        <v>0</v>
      </c>
      <c r="CE639" s="2359">
        <f t="shared" si="2804"/>
        <v>4620</v>
      </c>
      <c r="CF639" s="128">
        <f t="shared" si="2853"/>
        <v>0</v>
      </c>
      <c r="CG639" s="2477">
        <f t="shared" si="2854"/>
        <v>0</v>
      </c>
      <c r="CH639" s="2387">
        <f t="shared" si="2805"/>
        <v>18480</v>
      </c>
      <c r="CI639" s="1982">
        <f t="shared" si="2855"/>
        <v>0</v>
      </c>
      <c r="CJ639" s="1275"/>
      <c r="CK639" s="1275"/>
      <c r="CL639" s="1302"/>
      <c r="CM639" s="1225"/>
      <c r="CN639" s="1225"/>
      <c r="CO639" s="1225"/>
      <c r="CY639" s="5750">
        <v>18480</v>
      </c>
      <c r="CZ639" s="5751"/>
      <c r="DA639" s="4240">
        <v>1540</v>
      </c>
      <c r="DB639" s="4240">
        <v>5168</v>
      </c>
      <c r="DC639" s="4239">
        <f t="shared" si="2806"/>
        <v>-3628</v>
      </c>
      <c r="DD639" s="4238">
        <f t="shared" si="2807"/>
        <v>3.3558441558441556</v>
      </c>
      <c r="DE639" s="4239">
        <f t="shared" si="2647"/>
        <v>5746</v>
      </c>
      <c r="DF639" s="4239">
        <f t="shared" si="2808"/>
        <v>12734</v>
      </c>
      <c r="DG639" s="4238">
        <f t="shared" si="2809"/>
        <v>0.31093073593073595</v>
      </c>
      <c r="DH639" s="5761">
        <v>18480</v>
      </c>
      <c r="DI639" s="5762"/>
      <c r="DJ639" s="4349">
        <v>1540</v>
      </c>
      <c r="DK639" s="4349">
        <v>6200</v>
      </c>
      <c r="DL639" s="4344">
        <f t="shared" si="2810"/>
        <v>-4660</v>
      </c>
      <c r="DM639" s="4345">
        <v>0</v>
      </c>
      <c r="DN639" s="4348">
        <f t="shared" si="2811"/>
        <v>11946</v>
      </c>
      <c r="DO639" s="4170">
        <f t="shared" si="2812"/>
        <v>6534</v>
      </c>
      <c r="DP639" s="4171">
        <f t="shared" si="2813"/>
        <v>0.64642857142857146</v>
      </c>
      <c r="DQ639" s="5763">
        <v>18480</v>
      </c>
      <c r="DR639" s="5764"/>
      <c r="DS639" s="4336">
        <v>1540</v>
      </c>
      <c r="DT639" s="4336">
        <v>6534</v>
      </c>
      <c r="DU639" s="4336">
        <f t="shared" si="2814"/>
        <v>-4994</v>
      </c>
      <c r="DV639" s="4337">
        <v>0</v>
      </c>
      <c r="DW639" s="2683">
        <f t="shared" si="2815"/>
        <v>18480</v>
      </c>
      <c r="DX639" s="4170">
        <f t="shared" si="2816"/>
        <v>0</v>
      </c>
      <c r="DY639" s="4171">
        <f t="shared" si="2817"/>
        <v>1</v>
      </c>
      <c r="DZ639" s="6156">
        <v>18480</v>
      </c>
      <c r="EA639" s="6157"/>
      <c r="EB639" s="3289">
        <v>1540</v>
      </c>
      <c r="EC639" s="3289">
        <v>0</v>
      </c>
      <c r="ED639" s="3040">
        <f t="shared" si="2818"/>
        <v>1540</v>
      </c>
      <c r="EE639" s="3196">
        <f t="shared" si="2819"/>
        <v>0</v>
      </c>
      <c r="EF639" s="3300">
        <f t="shared" si="2820"/>
        <v>0</v>
      </c>
      <c r="EG639" s="3040">
        <f t="shared" si="2821"/>
        <v>18480</v>
      </c>
      <c r="EH639" s="3196">
        <f t="shared" si="2822"/>
        <v>0</v>
      </c>
      <c r="EI639" s="5761">
        <v>18480</v>
      </c>
      <c r="EJ639" s="5762"/>
      <c r="EK639" s="3289">
        <v>1540</v>
      </c>
      <c r="EL639" s="3289">
        <v>0</v>
      </c>
      <c r="EM639" s="3040">
        <f t="shared" si="2823"/>
        <v>1540</v>
      </c>
      <c r="EN639" s="3196">
        <v>0</v>
      </c>
      <c r="EO639" s="3363">
        <f t="shared" si="2824"/>
        <v>0</v>
      </c>
      <c r="EP639" s="3040">
        <f t="shared" si="2825"/>
        <v>18480</v>
      </c>
      <c r="EQ639" s="3196">
        <f t="shared" si="2826"/>
        <v>0</v>
      </c>
      <c r="ER639" s="5763">
        <v>18480</v>
      </c>
      <c r="ES639" s="5764"/>
      <c r="ET639" s="3701">
        <v>1540</v>
      </c>
      <c r="EU639" s="3701">
        <v>578</v>
      </c>
      <c r="EV639" s="3040">
        <f t="shared" si="2827"/>
        <v>962</v>
      </c>
      <c r="EW639" s="3196">
        <v>0</v>
      </c>
      <c r="EX639" s="3621">
        <f t="shared" si="2828"/>
        <v>578</v>
      </c>
      <c r="EY639" s="3040">
        <f t="shared" si="2829"/>
        <v>17902</v>
      </c>
      <c r="EZ639" s="3196">
        <f t="shared" si="2830"/>
        <v>3.1277056277056278E-2</v>
      </c>
      <c r="FA639" s="6739">
        <v>18480</v>
      </c>
      <c r="FB639" s="6739"/>
      <c r="FC639" s="3038">
        <v>1540</v>
      </c>
      <c r="FD639" s="2614">
        <v>0</v>
      </c>
      <c r="FE639" s="1939">
        <f t="shared" si="2869"/>
        <v>1540</v>
      </c>
      <c r="FF639" s="1895">
        <f t="shared" si="2858"/>
        <v>0</v>
      </c>
      <c r="FG639" s="2849">
        <f t="shared" si="2833"/>
        <v>0</v>
      </c>
      <c r="FH639" s="1939">
        <f t="shared" si="2834"/>
        <v>18480</v>
      </c>
      <c r="FI639" s="1895">
        <f t="shared" si="2859"/>
        <v>0</v>
      </c>
      <c r="FJ639" s="6739">
        <v>18480</v>
      </c>
      <c r="FK639" s="6739"/>
      <c r="FL639" s="3038">
        <v>1540</v>
      </c>
      <c r="FM639" s="2614">
        <v>0</v>
      </c>
      <c r="FN639" s="1939">
        <f t="shared" si="2836"/>
        <v>1540</v>
      </c>
      <c r="FO639" s="1895">
        <v>0</v>
      </c>
      <c r="FP639" s="2587">
        <f t="shared" si="2837"/>
        <v>0</v>
      </c>
      <c r="FQ639" s="1939">
        <f t="shared" si="2838"/>
        <v>18480</v>
      </c>
      <c r="FR639" s="1895">
        <f t="shared" si="2861"/>
        <v>0</v>
      </c>
      <c r="FS639" s="6786">
        <v>18480</v>
      </c>
      <c r="FT639" s="6787"/>
      <c r="FU639" s="2782">
        <v>1540</v>
      </c>
      <c r="FV639" s="2784">
        <v>0</v>
      </c>
      <c r="FW639" s="1939">
        <f t="shared" si="2840"/>
        <v>1540</v>
      </c>
      <c r="FX639" s="1895">
        <v>0</v>
      </c>
      <c r="FY639" s="2587">
        <f t="shared" si="2841"/>
        <v>0</v>
      </c>
      <c r="FZ639" s="1939">
        <f t="shared" si="2842"/>
        <v>18480</v>
      </c>
      <c r="GA639" s="1895">
        <f t="shared" si="2863"/>
        <v>0</v>
      </c>
      <c r="GB639" s="3169">
        <f t="shared" si="2844"/>
        <v>0</v>
      </c>
      <c r="GC639" s="2219">
        <v>0</v>
      </c>
      <c r="GD639" s="1895">
        <v>1</v>
      </c>
      <c r="GE639" s="2132" t="s">
        <v>295</v>
      </c>
      <c r="GF639" s="2132" t="s">
        <v>313</v>
      </c>
      <c r="GG639" s="2105" t="s">
        <v>29</v>
      </c>
      <c r="GH639" s="2105" t="s">
        <v>16</v>
      </c>
      <c r="GI639" s="2105" t="s">
        <v>16</v>
      </c>
      <c r="GJ639" s="2105" t="s">
        <v>19</v>
      </c>
      <c r="GK639" s="2105" t="s">
        <v>19</v>
      </c>
      <c r="GL639" s="2152">
        <v>3</v>
      </c>
      <c r="GM639" s="644" t="s">
        <v>1268</v>
      </c>
      <c r="GN639" s="639" t="s">
        <v>1269</v>
      </c>
      <c r="GO639" s="311">
        <v>18480</v>
      </c>
      <c r="GP639" s="420">
        <v>4620</v>
      </c>
      <c r="GQ639" s="2086">
        <v>0</v>
      </c>
      <c r="GR639" s="2086">
        <v>4620</v>
      </c>
      <c r="GS639" s="1895">
        <v>0</v>
      </c>
      <c r="GT639" s="2086">
        <v>0</v>
      </c>
      <c r="GU639" s="2086">
        <v>18480</v>
      </c>
      <c r="GV639" s="1895">
        <v>0</v>
      </c>
    </row>
    <row r="640" spans="1:204" ht="12.75" customHeight="1" x14ac:dyDescent="0.25">
      <c r="J640" s="7188" t="s">
        <v>48</v>
      </c>
      <c r="K640" s="7188"/>
      <c r="L640" s="7188"/>
      <c r="M640" s="7188"/>
      <c r="N640" s="149"/>
      <c r="O640" s="149"/>
      <c r="P640" s="149"/>
      <c r="Q640" s="149"/>
      <c r="R640" s="5382"/>
      <c r="S640" s="149"/>
      <c r="T640" s="149"/>
      <c r="U640" s="5395"/>
      <c r="V640" s="149"/>
      <c r="W640" s="20">
        <f>SUM(W628:W637)</f>
        <v>105169278</v>
      </c>
      <c r="AT640" s="1479"/>
      <c r="AY640" s="4123"/>
      <c r="AZ640" s="4123"/>
      <c r="BA640" s="4123"/>
      <c r="BB640" s="4123"/>
      <c r="BC640" s="4123"/>
      <c r="BD640" s="4123"/>
      <c r="BE640" s="4472"/>
      <c r="BI640" s="3124"/>
      <c r="BJ640" s="3124"/>
      <c r="BK640" s="3124"/>
      <c r="BL640" s="3124"/>
      <c r="BM640" s="3124"/>
      <c r="BN640" s="3124"/>
      <c r="BO640" s="2835"/>
      <c r="BP640" s="3494"/>
      <c r="BT640" s="1225"/>
      <c r="BU640" s="2988"/>
      <c r="BV640" s="2988"/>
      <c r="BW640" s="1225"/>
      <c r="BX640" s="1225"/>
      <c r="BY640" s="1225"/>
      <c r="BZ640" s="3151"/>
      <c r="CA640" s="2479"/>
      <c r="CB640" s="2479"/>
      <c r="CC640" s="2479"/>
      <c r="CD640" s="2479"/>
      <c r="CE640" s="2479"/>
      <c r="CF640" s="2479"/>
      <c r="CG640" s="2479"/>
      <c r="CH640" s="2479"/>
      <c r="CI640" s="2479"/>
      <c r="CJ640" s="2479"/>
      <c r="CK640" s="2479"/>
      <c r="CL640" s="2479"/>
      <c r="CM640" s="1225"/>
      <c r="CN640" s="1225"/>
      <c r="CO640" s="1225"/>
      <c r="DA640" s="4175"/>
      <c r="DB640" s="4175"/>
      <c r="DJ640" s="4175"/>
      <c r="DK640" s="4175"/>
      <c r="EB640" s="3273"/>
      <c r="EC640" s="3273"/>
      <c r="EK640" s="3273"/>
      <c r="EL640" s="3273"/>
      <c r="GI640" s="1"/>
      <c r="GJ640" s="1"/>
      <c r="GK640" s="1"/>
      <c r="GO640" s="2378"/>
      <c r="GP640" s="2085"/>
      <c r="GQ640" s="2085"/>
      <c r="GR640" s="2085"/>
      <c r="GS640" s="2085"/>
      <c r="GT640" s="2085"/>
      <c r="GU640" s="2085"/>
      <c r="GV640" s="2085"/>
    </row>
    <row r="641" spans="1:204" ht="12.75" customHeight="1" x14ac:dyDescent="0.25">
      <c r="U641" s="5391"/>
      <c r="AT641" s="1479"/>
      <c r="AY641" s="4123"/>
      <c r="AZ641" s="4123"/>
      <c r="BA641" s="4123"/>
      <c r="BB641" s="4123"/>
      <c r="BC641" s="4123"/>
      <c r="BD641" s="4123"/>
      <c r="BE641" s="4472"/>
      <c r="BI641" s="3124"/>
      <c r="BJ641" s="3124"/>
      <c r="BK641" s="3124"/>
      <c r="BL641" s="3124"/>
      <c r="BM641" s="3124"/>
      <c r="BN641" s="3124"/>
      <c r="BO641" s="2835"/>
      <c r="BP641" s="3494"/>
      <c r="BT641" s="1225"/>
      <c r="BU641" s="2988"/>
      <c r="BV641" s="2988"/>
      <c r="BW641" s="1225"/>
      <c r="BX641" s="1225"/>
      <c r="BY641" s="1225"/>
      <c r="BZ641" s="3151"/>
      <c r="CA641" s="2479"/>
      <c r="CB641" s="2479"/>
      <c r="CC641" s="2479"/>
      <c r="CD641" s="2479"/>
      <c r="CE641" s="2479"/>
      <c r="CF641" s="2479"/>
      <c r="CG641" s="2479"/>
      <c r="CH641" s="2479"/>
      <c r="CI641" s="2479"/>
      <c r="CJ641" s="2479"/>
      <c r="CK641" s="2479"/>
      <c r="CL641" s="2479"/>
      <c r="CM641" s="1225"/>
      <c r="CN641" s="1225"/>
      <c r="CO641" s="1225"/>
      <c r="DA641" s="4175"/>
      <c r="DB641" s="4175"/>
      <c r="DJ641" s="4175"/>
      <c r="DK641" s="4175"/>
      <c r="EB641" s="3273"/>
      <c r="EC641" s="3273"/>
      <c r="EK641" s="3273"/>
      <c r="EL641" s="3273"/>
      <c r="GO641" s="2378"/>
      <c r="GP641" s="2085"/>
      <c r="GQ641" s="2085"/>
      <c r="GR641" s="2085"/>
      <c r="GS641" s="2085"/>
      <c r="GT641" s="2085"/>
      <c r="GU641" s="2085"/>
      <c r="GV641" s="2085"/>
    </row>
    <row r="642" spans="1:204" ht="12" customHeight="1" x14ac:dyDescent="0.25">
      <c r="B642" s="7146" t="s">
        <v>0</v>
      </c>
      <c r="C642" s="7146" t="s">
        <v>1</v>
      </c>
      <c r="D642" s="7146" t="s">
        <v>2</v>
      </c>
      <c r="E642" s="7146" t="s">
        <v>3</v>
      </c>
      <c r="F642" s="7155" t="s">
        <v>4</v>
      </c>
      <c r="G642" s="7155" t="s">
        <v>5</v>
      </c>
      <c r="H642" s="7155" t="s">
        <v>12</v>
      </c>
      <c r="I642" s="7155"/>
      <c r="J642" s="7155"/>
      <c r="K642" s="7155"/>
      <c r="L642" s="7155"/>
      <c r="M642" s="7155"/>
      <c r="N642" s="120"/>
      <c r="O642" s="120"/>
      <c r="P642" s="7120" t="s">
        <v>328</v>
      </c>
      <c r="Q642" s="7121"/>
      <c r="R642" s="7121"/>
      <c r="S642" s="7121"/>
      <c r="T642" s="7121"/>
      <c r="U642" s="5392"/>
      <c r="V642" s="121"/>
      <c r="W642" s="7139" t="s">
        <v>13</v>
      </c>
      <c r="X642" s="7118" t="s">
        <v>14</v>
      </c>
      <c r="AT642" s="1479"/>
      <c r="AY642" s="4123"/>
      <c r="AZ642" s="4123"/>
      <c r="BA642" s="4123"/>
      <c r="BB642" s="4123"/>
      <c r="BC642" s="4123"/>
      <c r="BD642" s="4123"/>
      <c r="BE642" s="4472"/>
      <c r="BI642" s="3124"/>
      <c r="BJ642" s="3124"/>
      <c r="BK642" s="3124"/>
      <c r="BL642" s="3124"/>
      <c r="BM642" s="3124"/>
      <c r="BN642" s="3124"/>
      <c r="BO642" s="2835"/>
      <c r="BP642" s="3494"/>
      <c r="BT642" s="1225"/>
      <c r="BU642" s="2988"/>
      <c r="BV642" s="2988"/>
      <c r="BW642" s="1225"/>
      <c r="BX642" s="1225"/>
      <c r="BY642" s="1225"/>
      <c r="BZ642" s="3151"/>
      <c r="CA642" s="2479"/>
      <c r="CB642" s="2479"/>
      <c r="CC642" s="2479"/>
      <c r="CD642" s="2479"/>
      <c r="CE642" s="2479"/>
      <c r="CF642" s="2479"/>
      <c r="CG642" s="2479"/>
      <c r="CH642" s="2479"/>
      <c r="CI642" s="2479"/>
      <c r="CJ642" s="2479"/>
      <c r="CK642" s="2479"/>
      <c r="CL642" s="2479"/>
      <c r="CM642" s="1225"/>
      <c r="CN642" s="1225"/>
      <c r="CO642" s="1225"/>
      <c r="DA642" s="4175"/>
      <c r="DB642" s="4175"/>
      <c r="DJ642" s="4175"/>
      <c r="DK642" s="4175"/>
      <c r="EB642" s="3273"/>
      <c r="EC642" s="3273"/>
      <c r="EK642" s="3273"/>
      <c r="EL642" s="3273"/>
      <c r="GE642" s="7155" t="s">
        <v>4</v>
      </c>
      <c r="GF642" s="7155" t="s">
        <v>5</v>
      </c>
      <c r="GG642" s="1"/>
      <c r="GH642" s="1"/>
      <c r="GI642" s="1"/>
      <c r="GJ642" s="1"/>
      <c r="GK642" s="1"/>
      <c r="GO642" s="2378"/>
      <c r="GP642" s="2085"/>
      <c r="GQ642" s="2085"/>
      <c r="GR642" s="2085"/>
      <c r="GS642" s="2085"/>
      <c r="GT642" s="2085"/>
      <c r="GU642" s="2085"/>
      <c r="GV642" s="2085"/>
    </row>
    <row r="643" spans="1:204" ht="12" customHeight="1" x14ac:dyDescent="0.25">
      <c r="B643" s="7146"/>
      <c r="C643" s="7146"/>
      <c r="D643" s="7146"/>
      <c r="E643" s="7146"/>
      <c r="F643" s="7155"/>
      <c r="G643" s="7155"/>
      <c r="H643" s="35" t="s">
        <v>6</v>
      </c>
      <c r="I643" s="35" t="s">
        <v>7</v>
      </c>
      <c r="J643" s="35" t="s">
        <v>8</v>
      </c>
      <c r="K643" s="35" t="s">
        <v>9</v>
      </c>
      <c r="L643" s="35" t="s">
        <v>10</v>
      </c>
      <c r="M643" s="35" t="s">
        <v>11</v>
      </c>
      <c r="N643" s="35"/>
      <c r="O643" s="35"/>
      <c r="P643" s="35" t="s">
        <v>6</v>
      </c>
      <c r="Q643" s="35" t="s">
        <v>7</v>
      </c>
      <c r="R643" s="5375" t="s">
        <v>8</v>
      </c>
      <c r="S643" s="35" t="s">
        <v>9</v>
      </c>
      <c r="T643" s="35" t="s">
        <v>10</v>
      </c>
      <c r="U643" s="5393"/>
      <c r="V643" s="35"/>
      <c r="W643" s="7139"/>
      <c r="X643" s="7118"/>
      <c r="AT643" s="1479"/>
      <c r="AZ643" s="4110"/>
      <c r="BA643" s="4110"/>
      <c r="BE643" s="4472"/>
      <c r="BJ643" s="3115"/>
      <c r="BK643" s="3115"/>
      <c r="BO643" s="2835"/>
      <c r="BP643" s="3494"/>
      <c r="BU643" s="2990"/>
      <c r="BV643" s="2990"/>
      <c r="BZ643" s="3151"/>
      <c r="DA643" s="4175"/>
      <c r="DB643" s="4175"/>
      <c r="DJ643" s="4175"/>
      <c r="DK643" s="4175"/>
      <c r="EB643" s="3273"/>
      <c r="EC643" s="3273"/>
      <c r="EK643" s="3273"/>
      <c r="EL643" s="3273"/>
      <c r="GE643" s="7155"/>
      <c r="GF643" s="7155"/>
      <c r="GG643" s="35" t="s">
        <v>6</v>
      </c>
      <c r="GH643" s="35" t="s">
        <v>7</v>
      </c>
      <c r="GI643" s="35" t="s">
        <v>8</v>
      </c>
      <c r="GJ643" s="35" t="s">
        <v>9</v>
      </c>
      <c r="GK643" s="35" t="s">
        <v>10</v>
      </c>
      <c r="GO643" s="2378"/>
      <c r="GP643" s="2085"/>
      <c r="GQ643" s="2085"/>
      <c r="GR643" s="2085"/>
      <c r="GS643" s="2085"/>
      <c r="GT643" s="2085"/>
      <c r="GU643" s="2085"/>
      <c r="GV643" s="2085"/>
    </row>
    <row r="644" spans="1:204" ht="51" x14ac:dyDescent="0.25">
      <c r="A644" s="1">
        <f>SUM(A637+1)</f>
        <v>95</v>
      </c>
      <c r="B644" s="7098" t="s">
        <v>319</v>
      </c>
      <c r="C644" s="5684">
        <v>2200</v>
      </c>
      <c r="D644" s="7100">
        <v>1</v>
      </c>
      <c r="E644" s="5684" t="s">
        <v>320</v>
      </c>
      <c r="F644" s="5706" t="s">
        <v>295</v>
      </c>
      <c r="G644" s="5706" t="s">
        <v>321</v>
      </c>
      <c r="H644" s="5706" t="s">
        <v>29</v>
      </c>
      <c r="I644" s="5706" t="s">
        <v>16</v>
      </c>
      <c r="J644" s="5706" t="s">
        <v>20</v>
      </c>
      <c r="K644" s="5706" t="s">
        <v>16</v>
      </c>
      <c r="L644" s="5706" t="s">
        <v>16</v>
      </c>
      <c r="M644" s="5706" t="s">
        <v>21</v>
      </c>
      <c r="N644" s="5697" t="s">
        <v>633</v>
      </c>
      <c r="O644" s="5706" t="s">
        <v>636</v>
      </c>
      <c r="P644" s="5697" t="s">
        <v>388</v>
      </c>
      <c r="Q644" s="5697" t="s">
        <v>389</v>
      </c>
      <c r="R644" s="5703" t="s">
        <v>412</v>
      </c>
      <c r="S644" s="5697" t="s">
        <v>413</v>
      </c>
      <c r="T644" s="5697" t="s">
        <v>416</v>
      </c>
      <c r="U644" s="7126" t="s">
        <v>743</v>
      </c>
      <c r="V644" s="5697" t="s">
        <v>560</v>
      </c>
      <c r="W644" s="5694">
        <v>15149238.24</v>
      </c>
      <c r="X644" s="5691" t="s">
        <v>319</v>
      </c>
      <c r="Y644" s="2120" t="s">
        <v>16</v>
      </c>
      <c r="Z644" s="5490" t="s">
        <v>2104</v>
      </c>
      <c r="AA644" s="5625" t="s">
        <v>1393</v>
      </c>
      <c r="AB644" s="5497">
        <v>1</v>
      </c>
      <c r="AC644" s="1085">
        <v>1</v>
      </c>
      <c r="AD644" s="736">
        <f t="shared" ref="AD644:AD656" si="2881">AC644/AB644</f>
        <v>1</v>
      </c>
      <c r="AE644" s="1085">
        <v>0</v>
      </c>
      <c r="AF644" s="736">
        <f>AE643/AB644</f>
        <v>0</v>
      </c>
      <c r="AG644" s="1085">
        <v>0</v>
      </c>
      <c r="AH644" s="156">
        <f t="shared" ref="AH644:AH649" si="2882">AG644/AB644</f>
        <v>0</v>
      </c>
      <c r="AI644" s="1086">
        <v>0</v>
      </c>
      <c r="AJ644" s="736">
        <f t="shared" ref="AJ644:AJ658" si="2883">AI644/AB644</f>
        <v>0</v>
      </c>
      <c r="AK644" s="211">
        <f t="shared" ref="AK644:AK656" si="2884">SUM(AD644+AF644+AH644+AJ644)</f>
        <v>1</v>
      </c>
      <c r="AL644" s="2330" t="s">
        <v>16</v>
      </c>
      <c r="AM644" s="807" t="s">
        <v>2122</v>
      </c>
      <c r="AN644" s="1045" t="s">
        <v>2123</v>
      </c>
      <c r="AO644" s="982" t="s">
        <v>2138</v>
      </c>
      <c r="AP644" s="974" t="s">
        <v>2124</v>
      </c>
      <c r="AQ644" s="807">
        <v>100</v>
      </c>
      <c r="AR644" s="974" t="s">
        <v>2136</v>
      </c>
      <c r="AS644" s="974" t="s">
        <v>1579</v>
      </c>
      <c r="AT644" s="2274"/>
      <c r="AU644" s="90" t="s">
        <v>1704</v>
      </c>
      <c r="AV644" s="6423">
        <v>1</v>
      </c>
      <c r="AW644" s="6423"/>
      <c r="AX644" s="4449">
        <f t="shared" ref="AX644:AX658" si="2885">SUM(DA644+DJ644+DS644)</f>
        <v>0</v>
      </c>
      <c r="AY644" s="4450">
        <f t="shared" ref="AY644:AY658" si="2886">SUM(DB644+DK644+DT644)</f>
        <v>0</v>
      </c>
      <c r="AZ644" s="4411">
        <f t="shared" ref="AZ644:AZ658" si="2887">AX644-AY644</f>
        <v>0</v>
      </c>
      <c r="BA644" s="4496" t="e">
        <f t="shared" ref="BA644:BA656" si="2888">AY644/AX644</f>
        <v>#DIV/0!</v>
      </c>
      <c r="BB644" s="4450">
        <f t="shared" ref="BB644:BB656" si="2889">SUM(BL644+AY644)</f>
        <v>1</v>
      </c>
      <c r="BC644" s="4104">
        <f t="shared" ref="BC644:BC658" si="2890">AV644-BB644</f>
        <v>0</v>
      </c>
      <c r="BD644" s="2963">
        <f t="shared" ref="BD644:BD658" si="2891">BB644/AV644</f>
        <v>1</v>
      </c>
      <c r="BE644" s="4926">
        <f t="shared" ref="BE644:BE658" si="2892">SUM(AX644-AI644)</f>
        <v>0</v>
      </c>
      <c r="BF644" s="6561">
        <v>1</v>
      </c>
      <c r="BG644" s="6561"/>
      <c r="BH644" s="3673">
        <f t="shared" ref="BH644:BH656" si="2893">SUM(EB644+EK644+ET644)</f>
        <v>0</v>
      </c>
      <c r="BI644" s="3674">
        <f t="shared" ref="BI644:BI656" si="2894">SUM(EC644+EL644+EU644)</f>
        <v>0</v>
      </c>
      <c r="BJ644" s="3111">
        <f t="shared" ref="BJ644:BJ656" si="2895">BH644-BI644</f>
        <v>0</v>
      </c>
      <c r="BK644" s="2963" t="e">
        <f t="shared" ref="BK644:BK656" si="2896">BI644/BH644</f>
        <v>#DIV/0!</v>
      </c>
      <c r="BL644" s="3674">
        <f t="shared" si="2868"/>
        <v>1</v>
      </c>
      <c r="BM644" s="3122">
        <f t="shared" ref="BM644:BM656" si="2897">BF644-BL644</f>
        <v>0</v>
      </c>
      <c r="BN644" s="2963">
        <f t="shared" ref="BN644:BN656" si="2898">BL644/BF644</f>
        <v>1</v>
      </c>
      <c r="BO644" s="3708">
        <f t="shared" ref="BO644:BO656" si="2899">SUM(AG644-BH644)</f>
        <v>0</v>
      </c>
      <c r="BP644" s="3494"/>
      <c r="BQ644" s="6895">
        <v>1</v>
      </c>
      <c r="BR644" s="6895"/>
      <c r="BS644" s="2572">
        <f t="shared" ref="BS644:BT656" si="2900">SUM(FC644+FL644+FU644)</f>
        <v>0</v>
      </c>
      <c r="BT644" s="2573">
        <f t="shared" si="2900"/>
        <v>1</v>
      </c>
      <c r="BU644" s="2987">
        <f t="shared" si="2699"/>
        <v>-1</v>
      </c>
      <c r="BV644" s="2963" t="e">
        <f t="shared" si="2700"/>
        <v>#DIV/0!</v>
      </c>
      <c r="BW644" s="2361">
        <f t="shared" si="2701"/>
        <v>1</v>
      </c>
      <c r="BX644" s="2991">
        <f t="shared" si="2702"/>
        <v>0</v>
      </c>
      <c r="BY644" s="2963">
        <f t="shared" si="2703"/>
        <v>1</v>
      </c>
      <c r="BZ644" s="3151"/>
      <c r="CA644" s="6670">
        <v>1</v>
      </c>
      <c r="CB644" s="6670"/>
      <c r="CC644" s="1401">
        <v>1</v>
      </c>
      <c r="CD644" s="1835">
        <v>0</v>
      </c>
      <c r="CE644" s="2359">
        <f t="shared" ref="CE644:CE656" si="2901">CC644-CD644</f>
        <v>1</v>
      </c>
      <c r="CF644" s="1834">
        <f>CD644/CC644</f>
        <v>0</v>
      </c>
      <c r="CG644" s="1971">
        <f>CD644</f>
        <v>0</v>
      </c>
      <c r="CH644" s="2387">
        <f t="shared" ref="CH644:CH656" si="2902">CA644-CG644</f>
        <v>1</v>
      </c>
      <c r="CI644" s="1834">
        <f>CG644/CA644</f>
        <v>0</v>
      </c>
      <c r="CM644" s="1742">
        <v>0</v>
      </c>
      <c r="CN644" s="1742">
        <v>0</v>
      </c>
      <c r="CO644" s="1743">
        <v>1</v>
      </c>
      <c r="CP644" s="1742">
        <v>0</v>
      </c>
      <c r="CQ644" s="1742">
        <v>0</v>
      </c>
      <c r="CR644" s="1743">
        <v>0</v>
      </c>
      <c r="CS644" s="1742">
        <v>0</v>
      </c>
      <c r="CT644" s="1742">
        <v>0</v>
      </c>
      <c r="CU644" s="1743">
        <v>0</v>
      </c>
      <c r="CV644" s="1742">
        <v>0</v>
      </c>
      <c r="CW644" s="1742">
        <v>0</v>
      </c>
      <c r="CX644" s="1743">
        <v>0</v>
      </c>
      <c r="CY644" s="5765">
        <v>1</v>
      </c>
      <c r="CZ644" s="5766"/>
      <c r="DA644" s="4488">
        <v>0</v>
      </c>
      <c r="DB644" s="4729">
        <v>0</v>
      </c>
      <c r="DC644" s="4323">
        <f>DB644-DA644</f>
        <v>0</v>
      </c>
      <c r="DD644" s="4324">
        <v>0</v>
      </c>
      <c r="DE644" s="4837">
        <f t="shared" si="2647"/>
        <v>1</v>
      </c>
      <c r="DF644" s="4099">
        <f t="shared" ref="DF644:DF658" si="2903">CY644-DE644</f>
        <v>0</v>
      </c>
      <c r="DG644" s="4117">
        <f>DE644/CY644</f>
        <v>1</v>
      </c>
      <c r="DH644" s="5779">
        <v>1</v>
      </c>
      <c r="DI644" s="5780"/>
      <c r="DJ644" s="4956">
        <v>0</v>
      </c>
      <c r="DK644" s="4832">
        <v>0</v>
      </c>
      <c r="DL644" s="4426">
        <f t="shared" ref="DL644:DL658" si="2904">DJ644-DK644</f>
        <v>0</v>
      </c>
      <c r="DM644" s="4427">
        <v>0</v>
      </c>
      <c r="DN644" s="4428">
        <f t="shared" ref="DN644:DN658" si="2905">SUM(DE644+DK644)</f>
        <v>1</v>
      </c>
      <c r="DO644" s="4099">
        <f t="shared" ref="DO644:DO658" si="2906">DH644-DN644</f>
        <v>0</v>
      </c>
      <c r="DP644" s="4117">
        <f>DN644/DH644</f>
        <v>1</v>
      </c>
      <c r="DQ644" s="5781">
        <v>1</v>
      </c>
      <c r="DR644" s="5782"/>
      <c r="DS644" s="4957">
        <v>0</v>
      </c>
      <c r="DT644" s="2683">
        <v>0</v>
      </c>
      <c r="DU644" s="4923">
        <f t="shared" ref="DU644:DU658" si="2907">DS644-DT644</f>
        <v>0</v>
      </c>
      <c r="DV644" s="2682" t="e">
        <f t="shared" ref="DV644:DV645" si="2908">DT644/DS644</f>
        <v>#DIV/0!</v>
      </c>
      <c r="DW644" s="2683">
        <f t="shared" ref="DW644:DW658" si="2909">SUM(DT644+DN644)</f>
        <v>1</v>
      </c>
      <c r="DX644" s="4099">
        <f t="shared" ref="DX644:DX658" si="2910">DQ644-DW644</f>
        <v>0</v>
      </c>
      <c r="DY644" s="4117">
        <f>DW644/DQ644</f>
        <v>1</v>
      </c>
      <c r="DZ644" s="5765">
        <v>1</v>
      </c>
      <c r="EA644" s="5766"/>
      <c r="EB644" s="3272">
        <v>0</v>
      </c>
      <c r="EC644" s="3275">
        <v>0</v>
      </c>
      <c r="ED644" s="1808">
        <f>EC644-EB644</f>
        <v>0</v>
      </c>
      <c r="EE644" s="1732">
        <v>0</v>
      </c>
      <c r="EF644" s="3279">
        <f t="shared" ref="EF644:EF656" si="2911">SUM(EC644+FY644)</f>
        <v>1</v>
      </c>
      <c r="EG644" s="1731">
        <f t="shared" ref="EG644:EG656" si="2912">DZ644-EF644</f>
        <v>0</v>
      </c>
      <c r="EH644" s="1732">
        <f>EF644/DZ644</f>
        <v>1</v>
      </c>
      <c r="EI644" s="5779">
        <v>1</v>
      </c>
      <c r="EJ644" s="5780"/>
      <c r="EK644" s="3403">
        <v>0</v>
      </c>
      <c r="EL644" s="3404">
        <v>0</v>
      </c>
      <c r="EM644" s="1808">
        <f t="shared" ref="EM644:EM656" si="2913">EK644-EL644</f>
        <v>0</v>
      </c>
      <c r="EN644" s="1732">
        <v>0</v>
      </c>
      <c r="EO644" s="3341">
        <f t="shared" ref="EO644:EO656" si="2914">SUM(EF644+EL644)</f>
        <v>1</v>
      </c>
      <c r="EP644" s="1731">
        <f t="shared" ref="EP644:EP656" si="2915">EI644-EO644</f>
        <v>0</v>
      </c>
      <c r="EQ644" s="1732">
        <f>EO644/EI644</f>
        <v>1</v>
      </c>
      <c r="ER644" s="5781">
        <v>1</v>
      </c>
      <c r="ES644" s="5782"/>
      <c r="ET644" s="3754">
        <v>0</v>
      </c>
      <c r="EU644" s="3621">
        <v>0</v>
      </c>
      <c r="EV644" s="3165">
        <f t="shared" ref="EV644:EV658" si="2916">ET644-EU644</f>
        <v>0</v>
      </c>
      <c r="EW644" s="2673" t="e">
        <f t="shared" ref="EW644:EW645" si="2917">EU644/ET644</f>
        <v>#DIV/0!</v>
      </c>
      <c r="EX644" s="3621">
        <f t="shared" ref="EX644:EX656" si="2918">SUM(EU644+EO644)</f>
        <v>1</v>
      </c>
      <c r="EY644" s="3165">
        <f t="shared" ref="EY644:EY656" si="2919">ER644-EX644</f>
        <v>0</v>
      </c>
      <c r="EZ644" s="2673">
        <f>EX644/ER644</f>
        <v>1</v>
      </c>
      <c r="FA644" s="6885">
        <v>1</v>
      </c>
      <c r="FB644" s="6886"/>
      <c r="FC644" s="2519">
        <v>0</v>
      </c>
      <c r="FD644" s="2520">
        <v>1</v>
      </c>
      <c r="FE644" s="1731">
        <f>FD644-FC644</f>
        <v>1</v>
      </c>
      <c r="FF644" s="1732">
        <v>0</v>
      </c>
      <c r="FG644" s="2587">
        <f t="shared" ref="FG644:FG656" si="2920">SUM(FD644+CG644)</f>
        <v>1</v>
      </c>
      <c r="FH644" s="1731">
        <f t="shared" ref="FH644:FH656" si="2921">FA644-FG644</f>
        <v>0</v>
      </c>
      <c r="FI644" s="1732">
        <f>FG644/FA644</f>
        <v>1</v>
      </c>
      <c r="FJ644" s="6885">
        <v>1</v>
      </c>
      <c r="FK644" s="6886"/>
      <c r="FL644" s="2519">
        <v>0</v>
      </c>
      <c r="FM644" s="2520">
        <v>0</v>
      </c>
      <c r="FN644" s="1731">
        <f t="shared" ref="FN644:FN656" si="2922">FL644-FM644</f>
        <v>0</v>
      </c>
      <c r="FO644" s="1732">
        <v>0</v>
      </c>
      <c r="FP644" s="2587">
        <f t="shared" ref="FP644:FP656" si="2923">SUM(FM644+FG644)</f>
        <v>1</v>
      </c>
      <c r="FQ644" s="1731">
        <f t="shared" ref="FQ644:FQ656" si="2924">FJ644-FP644</f>
        <v>0</v>
      </c>
      <c r="FR644" s="1732">
        <f>FP644/FJ644</f>
        <v>1</v>
      </c>
      <c r="FS644" s="6885">
        <v>1</v>
      </c>
      <c r="FT644" s="6886"/>
      <c r="FU644" s="2675">
        <v>0</v>
      </c>
      <c r="FV644" s="2520">
        <v>0</v>
      </c>
      <c r="FW644" s="2668">
        <f t="shared" ref="FW644:FW656" si="2925">FU644-FV644</f>
        <v>0</v>
      </c>
      <c r="FX644" s="2673" t="e">
        <f t="shared" ref="FX644:FX652" si="2926">FV644/FU644</f>
        <v>#DIV/0!</v>
      </c>
      <c r="FY644" s="2587">
        <f t="shared" ref="FY644:FY656" si="2927">SUM(FV644+FP644)</f>
        <v>1</v>
      </c>
      <c r="FZ644" s="2668">
        <f t="shared" ref="FZ644:FZ656" si="2928">FS644-FY644</f>
        <v>0</v>
      </c>
      <c r="GA644" s="2673">
        <f>FY644/FS644</f>
        <v>1</v>
      </c>
      <c r="GB644" s="3169">
        <f t="shared" ref="GB644:GB656" si="2929">SUM(EH644-GA644)</f>
        <v>0</v>
      </c>
      <c r="GC644" s="2219">
        <v>0</v>
      </c>
      <c r="GD644" s="1895">
        <v>1</v>
      </c>
      <c r="GE644" s="2105" t="s">
        <v>295</v>
      </c>
      <c r="GF644" s="2105" t="s">
        <v>321</v>
      </c>
      <c r="GG644" s="2105" t="s">
        <v>29</v>
      </c>
      <c r="GH644" s="2105" t="s">
        <v>16</v>
      </c>
      <c r="GI644" s="2105" t="s">
        <v>20</v>
      </c>
      <c r="GJ644" s="2105" t="s">
        <v>16</v>
      </c>
      <c r="GK644" s="2105" t="s">
        <v>16</v>
      </c>
      <c r="GL644" s="2120" t="s">
        <v>16</v>
      </c>
      <c r="GM644" s="1083" t="s">
        <v>2104</v>
      </c>
      <c r="GN644" s="1081" t="s">
        <v>1393</v>
      </c>
      <c r="GO644" s="2383">
        <v>1</v>
      </c>
      <c r="GP644" s="1085">
        <v>1</v>
      </c>
      <c r="GQ644" s="2086">
        <v>0</v>
      </c>
      <c r="GR644" s="2086">
        <v>1</v>
      </c>
      <c r="GS644" s="1895">
        <v>0</v>
      </c>
      <c r="GT644" s="2086">
        <v>0</v>
      </c>
      <c r="GU644" s="2086">
        <v>1</v>
      </c>
      <c r="GV644" s="1895">
        <v>0</v>
      </c>
    </row>
    <row r="645" spans="1:204" ht="51" x14ac:dyDescent="0.25">
      <c r="B645" s="7099"/>
      <c r="C645" s="5685"/>
      <c r="D645" s="7164"/>
      <c r="E645" s="5685"/>
      <c r="F645" s="5707"/>
      <c r="G645" s="5707"/>
      <c r="H645" s="5707"/>
      <c r="I645" s="5707"/>
      <c r="J645" s="5707"/>
      <c r="K645" s="5707"/>
      <c r="L645" s="5707"/>
      <c r="M645" s="5707"/>
      <c r="N645" s="5698"/>
      <c r="O645" s="5707"/>
      <c r="P645" s="5698"/>
      <c r="Q645" s="5698"/>
      <c r="R645" s="5704"/>
      <c r="S645" s="5698"/>
      <c r="T645" s="5698"/>
      <c r="U645" s="7127"/>
      <c r="V645" s="5698"/>
      <c r="W645" s="5695"/>
      <c r="X645" s="5692"/>
      <c r="Y645" s="2121" t="s">
        <v>20</v>
      </c>
      <c r="Z645" s="5491" t="s">
        <v>2105</v>
      </c>
      <c r="AA645" s="5626" t="s">
        <v>1094</v>
      </c>
      <c r="AB645" s="5499">
        <v>10</v>
      </c>
      <c r="AC645" s="173">
        <v>1</v>
      </c>
      <c r="AD645" s="208">
        <f t="shared" si="2881"/>
        <v>0.1</v>
      </c>
      <c r="AE645" s="173">
        <v>3</v>
      </c>
      <c r="AF645" s="208">
        <v>0.3</v>
      </c>
      <c r="AG645" s="173">
        <v>4</v>
      </c>
      <c r="AH645" s="159">
        <f t="shared" si="2882"/>
        <v>0.4</v>
      </c>
      <c r="AI645" s="1087">
        <v>2</v>
      </c>
      <c r="AJ645" s="208">
        <f t="shared" si="2883"/>
        <v>0.2</v>
      </c>
      <c r="AK645" s="191">
        <f t="shared" si="2884"/>
        <v>1</v>
      </c>
      <c r="AL645" s="2330" t="s">
        <v>20</v>
      </c>
      <c r="AM645" s="974" t="s">
        <v>2125</v>
      </c>
      <c r="AN645" s="1045" t="s">
        <v>2126</v>
      </c>
      <c r="AO645" s="982" t="s">
        <v>2139</v>
      </c>
      <c r="AP645" s="974" t="s">
        <v>2127</v>
      </c>
      <c r="AQ645" s="807">
        <v>100</v>
      </c>
      <c r="AR645" s="974" t="s">
        <v>986</v>
      </c>
      <c r="AS645" s="974" t="s">
        <v>1579</v>
      </c>
      <c r="AT645" s="2274"/>
      <c r="AU645" s="90" t="s">
        <v>1704</v>
      </c>
      <c r="AV645" s="6423">
        <v>10</v>
      </c>
      <c r="AW645" s="6423"/>
      <c r="AX645" s="4449">
        <f t="shared" si="2885"/>
        <v>2</v>
      </c>
      <c r="AY645" s="4450">
        <f t="shared" si="2886"/>
        <v>1</v>
      </c>
      <c r="AZ645" s="4411">
        <f t="shared" si="2887"/>
        <v>1</v>
      </c>
      <c r="BA645" s="4496">
        <f t="shared" si="2888"/>
        <v>0.5</v>
      </c>
      <c r="BB645" s="4450">
        <f t="shared" si="2889"/>
        <v>1</v>
      </c>
      <c r="BC645" s="4104">
        <f t="shared" si="2890"/>
        <v>9</v>
      </c>
      <c r="BD645" s="2963">
        <f t="shared" si="2891"/>
        <v>0.1</v>
      </c>
      <c r="BE645" s="4926">
        <f t="shared" si="2892"/>
        <v>0</v>
      </c>
      <c r="BF645" s="6561">
        <v>10</v>
      </c>
      <c r="BG645" s="6561"/>
      <c r="BH645" s="3673">
        <f t="shared" si="2893"/>
        <v>4</v>
      </c>
      <c r="BI645" s="3674">
        <f t="shared" si="2894"/>
        <v>0</v>
      </c>
      <c r="BJ645" s="3111">
        <f t="shared" si="2895"/>
        <v>4</v>
      </c>
      <c r="BK645" s="2963">
        <f t="shared" si="2896"/>
        <v>0</v>
      </c>
      <c r="BL645" s="3674">
        <f t="shared" si="2868"/>
        <v>0</v>
      </c>
      <c r="BM645" s="3122">
        <f t="shared" si="2897"/>
        <v>10</v>
      </c>
      <c r="BN645" s="2963">
        <f t="shared" si="2898"/>
        <v>0</v>
      </c>
      <c r="BO645" s="3738">
        <f t="shared" si="2899"/>
        <v>0</v>
      </c>
      <c r="BP645" s="3494"/>
      <c r="BQ645" s="6895">
        <v>10</v>
      </c>
      <c r="BR645" s="6895"/>
      <c r="BS645" s="2572">
        <f t="shared" si="2900"/>
        <v>3</v>
      </c>
      <c r="BT645" s="2573">
        <f t="shared" si="2900"/>
        <v>0</v>
      </c>
      <c r="BU645" s="2987">
        <f t="shared" si="2699"/>
        <v>3</v>
      </c>
      <c r="BV645" s="2963">
        <f t="shared" si="2700"/>
        <v>0</v>
      </c>
      <c r="BW645" s="2361">
        <f t="shared" si="2701"/>
        <v>0</v>
      </c>
      <c r="BX645" s="2991">
        <f t="shared" si="2702"/>
        <v>10</v>
      </c>
      <c r="BY645" s="2963">
        <f t="shared" si="2703"/>
        <v>0</v>
      </c>
      <c r="BZ645" s="3151"/>
      <c r="CA645" s="6670">
        <v>10</v>
      </c>
      <c r="CB645" s="6670"/>
      <c r="CC645" s="1401">
        <v>1</v>
      </c>
      <c r="CD645" s="1835">
        <v>0</v>
      </c>
      <c r="CE645" s="2359">
        <f t="shared" si="2901"/>
        <v>1</v>
      </c>
      <c r="CF645" s="1834">
        <f>CD645/CC645</f>
        <v>0</v>
      </c>
      <c r="CG645" s="1971">
        <f>CD645</f>
        <v>0</v>
      </c>
      <c r="CH645" s="2387">
        <f t="shared" si="2902"/>
        <v>10</v>
      </c>
      <c r="CI645" s="1834">
        <f>CG645/CA645</f>
        <v>0</v>
      </c>
      <c r="CM645" s="1744">
        <v>0</v>
      </c>
      <c r="CN645" s="1744">
        <v>0</v>
      </c>
      <c r="CO645" s="1745">
        <v>1</v>
      </c>
      <c r="CP645" s="1744">
        <v>1</v>
      </c>
      <c r="CQ645" s="1744">
        <v>1</v>
      </c>
      <c r="CR645" s="1745">
        <v>1</v>
      </c>
      <c r="CS645" s="1744">
        <v>1</v>
      </c>
      <c r="CT645" s="1744">
        <v>2</v>
      </c>
      <c r="CU645" s="1745">
        <v>1</v>
      </c>
      <c r="CV645" s="1744">
        <v>1</v>
      </c>
      <c r="CW645" s="1744">
        <v>1</v>
      </c>
      <c r="CX645" s="1745">
        <v>0</v>
      </c>
      <c r="CY645" s="5767">
        <v>10</v>
      </c>
      <c r="CZ645" s="5768"/>
      <c r="DA645" s="4487">
        <v>1</v>
      </c>
      <c r="DB645" s="3631">
        <v>0</v>
      </c>
      <c r="DC645" s="4326">
        <f>DB645-DA645</f>
        <v>-1</v>
      </c>
      <c r="DD645" s="4324">
        <v>0</v>
      </c>
      <c r="DE645" s="4884">
        <f t="shared" ref="DE645:DE658" si="2930">SUM(DB645+BL645)</f>
        <v>0</v>
      </c>
      <c r="DF645" s="4093">
        <f t="shared" si="2903"/>
        <v>10</v>
      </c>
      <c r="DG645" s="1747">
        <f>DE645/CY645</f>
        <v>0</v>
      </c>
      <c r="DH645" s="5769">
        <v>10</v>
      </c>
      <c r="DI645" s="5770"/>
      <c r="DJ645" s="4911">
        <v>1</v>
      </c>
      <c r="DK645" s="4425">
        <v>1</v>
      </c>
      <c r="DL645" s="4682">
        <f t="shared" si="2904"/>
        <v>0</v>
      </c>
      <c r="DM645" s="4427">
        <v>0</v>
      </c>
      <c r="DN645" s="4428">
        <f t="shared" si="2905"/>
        <v>1</v>
      </c>
      <c r="DO645" s="4093">
        <f t="shared" si="2906"/>
        <v>9</v>
      </c>
      <c r="DP645" s="1747">
        <f>DN645/DH645</f>
        <v>0.1</v>
      </c>
      <c r="DQ645" s="5771">
        <v>10</v>
      </c>
      <c r="DR645" s="5772"/>
      <c r="DS645" s="4465">
        <v>0</v>
      </c>
      <c r="DT645" s="2685">
        <v>0</v>
      </c>
      <c r="DU645" s="4924">
        <f t="shared" si="2907"/>
        <v>0</v>
      </c>
      <c r="DV645" s="2682" t="e">
        <f t="shared" si="2908"/>
        <v>#DIV/0!</v>
      </c>
      <c r="DW645" s="2683">
        <f t="shared" si="2909"/>
        <v>1</v>
      </c>
      <c r="DX645" s="4093">
        <f t="shared" si="2910"/>
        <v>9</v>
      </c>
      <c r="DY645" s="1747">
        <f>DW645/DQ645</f>
        <v>0.1</v>
      </c>
      <c r="DZ645" s="5767">
        <v>10</v>
      </c>
      <c r="EA645" s="5768"/>
      <c r="EB645" s="3198">
        <v>1</v>
      </c>
      <c r="EC645" s="3223">
        <v>0</v>
      </c>
      <c r="ED645" s="1782">
        <f>EC645-EB645</f>
        <v>-1</v>
      </c>
      <c r="EE645" s="1732">
        <v>0</v>
      </c>
      <c r="EF645" s="3329">
        <f t="shared" si="2911"/>
        <v>0</v>
      </c>
      <c r="EG645" s="1735">
        <f t="shared" si="2912"/>
        <v>10</v>
      </c>
      <c r="EH645" s="1736">
        <f>EF645/DZ645</f>
        <v>0</v>
      </c>
      <c r="EI645" s="5769">
        <v>10</v>
      </c>
      <c r="EJ645" s="5770"/>
      <c r="EK645" s="3087">
        <v>2</v>
      </c>
      <c r="EL645" s="3405">
        <v>0</v>
      </c>
      <c r="EM645" s="1782">
        <f t="shared" si="2913"/>
        <v>2</v>
      </c>
      <c r="EN645" s="1732">
        <v>0</v>
      </c>
      <c r="EO645" s="3341">
        <f t="shared" si="2914"/>
        <v>0</v>
      </c>
      <c r="EP645" s="1735">
        <f t="shared" si="2915"/>
        <v>10</v>
      </c>
      <c r="EQ645" s="1736">
        <f>EO645/EI645</f>
        <v>0</v>
      </c>
      <c r="ER645" s="5771">
        <v>10</v>
      </c>
      <c r="ES645" s="5772"/>
      <c r="ET645" s="3755">
        <v>1</v>
      </c>
      <c r="EU645" s="3622">
        <v>0</v>
      </c>
      <c r="EV645" s="3166">
        <f t="shared" si="2916"/>
        <v>1</v>
      </c>
      <c r="EW645" s="2673">
        <f t="shared" si="2917"/>
        <v>0</v>
      </c>
      <c r="EX645" s="3621">
        <f t="shared" si="2918"/>
        <v>0</v>
      </c>
      <c r="EY645" s="3166">
        <f t="shared" si="2919"/>
        <v>10</v>
      </c>
      <c r="EZ645" s="2674">
        <f>EX645/ER645</f>
        <v>0</v>
      </c>
      <c r="FA645" s="6887">
        <v>10</v>
      </c>
      <c r="FB645" s="6888"/>
      <c r="FC645" s="2521">
        <v>1</v>
      </c>
      <c r="FD645" s="2522">
        <v>0</v>
      </c>
      <c r="FE645" s="1735">
        <f>FD645-FC645</f>
        <v>-1</v>
      </c>
      <c r="FF645" s="1732">
        <v>0</v>
      </c>
      <c r="FG645" s="2589">
        <f t="shared" si="2920"/>
        <v>0</v>
      </c>
      <c r="FH645" s="1735">
        <f t="shared" si="2921"/>
        <v>10</v>
      </c>
      <c r="FI645" s="1736">
        <f>FG645/FA645</f>
        <v>0</v>
      </c>
      <c r="FJ645" s="6887">
        <v>10</v>
      </c>
      <c r="FK645" s="6888"/>
      <c r="FL645" s="2521">
        <v>1</v>
      </c>
      <c r="FM645" s="2522">
        <v>0</v>
      </c>
      <c r="FN645" s="1735">
        <f t="shared" si="2922"/>
        <v>1</v>
      </c>
      <c r="FO645" s="1732">
        <v>0</v>
      </c>
      <c r="FP645" s="2587">
        <f t="shared" si="2923"/>
        <v>0</v>
      </c>
      <c r="FQ645" s="1735">
        <f t="shared" si="2924"/>
        <v>10</v>
      </c>
      <c r="FR645" s="1736">
        <f>FP645/FJ645</f>
        <v>0</v>
      </c>
      <c r="FS645" s="6887">
        <v>10</v>
      </c>
      <c r="FT645" s="6888"/>
      <c r="FU645" s="1485">
        <v>1</v>
      </c>
      <c r="FV645" s="2522">
        <v>0</v>
      </c>
      <c r="FW645" s="2666">
        <f t="shared" si="2925"/>
        <v>1</v>
      </c>
      <c r="FX645" s="2673">
        <f t="shared" si="2926"/>
        <v>0</v>
      </c>
      <c r="FY645" s="2587">
        <f t="shared" si="2927"/>
        <v>0</v>
      </c>
      <c r="FZ645" s="2666">
        <f t="shared" si="2928"/>
        <v>10</v>
      </c>
      <c r="GA645" s="2674">
        <f>FY645/FS645</f>
        <v>0</v>
      </c>
      <c r="GB645" s="3169">
        <f t="shared" si="2929"/>
        <v>0</v>
      </c>
      <c r="GC645" s="2219">
        <v>0</v>
      </c>
      <c r="GD645" s="1895">
        <v>1</v>
      </c>
      <c r="GE645" s="2105" t="s">
        <v>295</v>
      </c>
      <c r="GF645" s="2105" t="s">
        <v>321</v>
      </c>
      <c r="GG645" s="2105" t="s">
        <v>29</v>
      </c>
      <c r="GH645" s="2105" t="s">
        <v>16</v>
      </c>
      <c r="GI645" s="2105" t="s">
        <v>20</v>
      </c>
      <c r="GJ645" s="2105" t="s">
        <v>16</v>
      </c>
      <c r="GK645" s="2105" t="s">
        <v>16</v>
      </c>
      <c r="GL645" s="2121" t="s">
        <v>20</v>
      </c>
      <c r="GM645" s="1084" t="s">
        <v>2105</v>
      </c>
      <c r="GN645" s="1082" t="s">
        <v>1094</v>
      </c>
      <c r="GO645" s="2381">
        <v>10</v>
      </c>
      <c r="GP645" s="173">
        <v>1</v>
      </c>
      <c r="GQ645" s="2086">
        <v>0</v>
      </c>
      <c r="GR645" s="2086">
        <v>1</v>
      </c>
      <c r="GS645" s="1895">
        <v>0</v>
      </c>
      <c r="GT645" s="2086">
        <v>0</v>
      </c>
      <c r="GU645" s="2086">
        <v>10</v>
      </c>
      <c r="GV645" s="1895">
        <v>0</v>
      </c>
    </row>
    <row r="646" spans="1:204" ht="51" x14ac:dyDescent="0.25">
      <c r="B646" s="7099"/>
      <c r="C646" s="5685"/>
      <c r="D646" s="7164"/>
      <c r="E646" s="5685"/>
      <c r="F646" s="5707"/>
      <c r="G646" s="5707"/>
      <c r="H646" s="5707"/>
      <c r="I646" s="5707"/>
      <c r="J646" s="5707"/>
      <c r="K646" s="5707"/>
      <c r="L646" s="5707"/>
      <c r="M646" s="5707"/>
      <c r="N646" s="5698"/>
      <c r="O646" s="5707"/>
      <c r="P646" s="5698"/>
      <c r="Q646" s="5698"/>
      <c r="R646" s="5704"/>
      <c r="S646" s="5698"/>
      <c r="T646" s="5698"/>
      <c r="U646" s="7127"/>
      <c r="V646" s="5698"/>
      <c r="W646" s="5695"/>
      <c r="X646" s="5692"/>
      <c r="Y646" s="2121" t="s">
        <v>19</v>
      </c>
      <c r="Z646" s="5491" t="s">
        <v>2106</v>
      </c>
      <c r="AA646" s="5626" t="s">
        <v>1094</v>
      </c>
      <c r="AB646" s="5499">
        <v>4</v>
      </c>
      <c r="AC646" s="173">
        <v>0</v>
      </c>
      <c r="AD646" s="208">
        <f t="shared" si="2881"/>
        <v>0</v>
      </c>
      <c r="AE646" s="1088">
        <v>2</v>
      </c>
      <c r="AF646" s="208">
        <v>0.5</v>
      </c>
      <c r="AG646" s="173">
        <v>2</v>
      </c>
      <c r="AH646" s="159">
        <f t="shared" si="2882"/>
        <v>0.5</v>
      </c>
      <c r="AI646" s="1087">
        <v>0</v>
      </c>
      <c r="AJ646" s="208">
        <f t="shared" si="2883"/>
        <v>0</v>
      </c>
      <c r="AK646" s="191">
        <f t="shared" si="2884"/>
        <v>1</v>
      </c>
      <c r="AL646" s="2330" t="s">
        <v>19</v>
      </c>
      <c r="AM646" s="974" t="s">
        <v>2128</v>
      </c>
      <c r="AN646" s="1045" t="s">
        <v>2126</v>
      </c>
      <c r="AO646" s="982" t="s">
        <v>2139</v>
      </c>
      <c r="AP646" s="974" t="s">
        <v>2129</v>
      </c>
      <c r="AQ646" s="807">
        <v>100</v>
      </c>
      <c r="AR646" s="974" t="s">
        <v>986</v>
      </c>
      <c r="AS646" s="974" t="s">
        <v>1579</v>
      </c>
      <c r="AT646" s="2274"/>
      <c r="AU646" s="90" t="s">
        <v>1704</v>
      </c>
      <c r="AV646" s="6423">
        <v>4</v>
      </c>
      <c r="AW646" s="6423"/>
      <c r="AX646" s="4449">
        <f t="shared" si="2885"/>
        <v>0</v>
      </c>
      <c r="AY646" s="4450">
        <f t="shared" si="2886"/>
        <v>0</v>
      </c>
      <c r="AZ646" s="4411">
        <f t="shared" si="2887"/>
        <v>0</v>
      </c>
      <c r="BA646" s="4496" t="e">
        <f t="shared" si="2888"/>
        <v>#DIV/0!</v>
      </c>
      <c r="BB646" s="4450">
        <f t="shared" si="2889"/>
        <v>1</v>
      </c>
      <c r="BC646" s="4104">
        <f t="shared" si="2890"/>
        <v>3</v>
      </c>
      <c r="BD646" s="2963">
        <f t="shared" si="2891"/>
        <v>0.25</v>
      </c>
      <c r="BE646" s="4926">
        <f t="shared" si="2892"/>
        <v>0</v>
      </c>
      <c r="BF646" s="6561">
        <v>4</v>
      </c>
      <c r="BG646" s="6561"/>
      <c r="BH646" s="3673">
        <f t="shared" si="2893"/>
        <v>2</v>
      </c>
      <c r="BI646" s="3674">
        <f t="shared" si="2894"/>
        <v>0</v>
      </c>
      <c r="BJ646" s="3111">
        <f t="shared" si="2895"/>
        <v>2</v>
      </c>
      <c r="BK646" s="2963">
        <f t="shared" si="2896"/>
        <v>0</v>
      </c>
      <c r="BL646" s="3674">
        <f t="shared" si="2868"/>
        <v>1</v>
      </c>
      <c r="BM646" s="3122">
        <f t="shared" si="2897"/>
        <v>3</v>
      </c>
      <c r="BN646" s="2963">
        <f t="shared" si="2898"/>
        <v>0.25</v>
      </c>
      <c r="BO646" s="3738">
        <f t="shared" si="2899"/>
        <v>0</v>
      </c>
      <c r="BP646" s="3494"/>
      <c r="BQ646" s="6895">
        <v>4</v>
      </c>
      <c r="BR646" s="6895"/>
      <c r="BS646" s="2572">
        <f t="shared" si="2900"/>
        <v>2</v>
      </c>
      <c r="BT646" s="2573">
        <f t="shared" si="2900"/>
        <v>1</v>
      </c>
      <c r="BU646" s="2987">
        <f t="shared" si="2699"/>
        <v>1</v>
      </c>
      <c r="BV646" s="2963">
        <f t="shared" si="2700"/>
        <v>0.5</v>
      </c>
      <c r="BW646" s="2361">
        <f t="shared" si="2701"/>
        <v>1</v>
      </c>
      <c r="BX646" s="2991">
        <f t="shared" si="2702"/>
        <v>3</v>
      </c>
      <c r="BY646" s="2963">
        <f t="shared" si="2703"/>
        <v>0.25</v>
      </c>
      <c r="BZ646" s="3151"/>
      <c r="CA646" s="6670">
        <v>4</v>
      </c>
      <c r="CB646" s="6670"/>
      <c r="CC646" s="1401">
        <v>0</v>
      </c>
      <c r="CD646" s="1835">
        <v>0</v>
      </c>
      <c r="CE646" s="2359">
        <f t="shared" si="2901"/>
        <v>0</v>
      </c>
      <c r="CF646" s="1834">
        <v>0</v>
      </c>
      <c r="CG646" s="1971">
        <f>CD646</f>
        <v>0</v>
      </c>
      <c r="CH646" s="2387">
        <f t="shared" si="2902"/>
        <v>4</v>
      </c>
      <c r="CI646" s="1834">
        <f>CG646/CA646</f>
        <v>0</v>
      </c>
      <c r="CM646" s="1744">
        <v>0</v>
      </c>
      <c r="CN646" s="1744">
        <v>0</v>
      </c>
      <c r="CO646" s="1745">
        <v>0</v>
      </c>
      <c r="CP646" s="1827">
        <v>0</v>
      </c>
      <c r="CQ646" s="1827">
        <v>1</v>
      </c>
      <c r="CR646" s="1745">
        <v>1</v>
      </c>
      <c r="CS646" s="1827">
        <v>1</v>
      </c>
      <c r="CT646" s="1827">
        <v>1</v>
      </c>
      <c r="CU646" s="1745">
        <v>0</v>
      </c>
      <c r="CV646" s="1827">
        <v>0</v>
      </c>
      <c r="CW646" s="1827">
        <v>0</v>
      </c>
      <c r="CX646" s="1745">
        <v>0</v>
      </c>
      <c r="CY646" s="5767">
        <v>4</v>
      </c>
      <c r="CZ646" s="5768"/>
      <c r="DA646" s="4487">
        <v>0</v>
      </c>
      <c r="DB646" s="3631">
        <v>0</v>
      </c>
      <c r="DC646" s="4326">
        <f>DB646-DA646</f>
        <v>0</v>
      </c>
      <c r="DD646" s="4324">
        <v>0</v>
      </c>
      <c r="DE646" s="4884">
        <f t="shared" si="2930"/>
        <v>1</v>
      </c>
      <c r="DF646" s="4093">
        <f t="shared" si="2903"/>
        <v>3</v>
      </c>
      <c r="DG646" s="1747">
        <f>DE646/CY646</f>
        <v>0.25</v>
      </c>
      <c r="DH646" s="5769">
        <v>4</v>
      </c>
      <c r="DI646" s="5770"/>
      <c r="DJ646" s="4911">
        <v>0</v>
      </c>
      <c r="DK646" s="4425">
        <v>0</v>
      </c>
      <c r="DL646" s="4682">
        <f t="shared" si="2904"/>
        <v>0</v>
      </c>
      <c r="DM646" s="4427">
        <v>0</v>
      </c>
      <c r="DN646" s="4428">
        <f t="shared" si="2905"/>
        <v>1</v>
      </c>
      <c r="DO646" s="4093">
        <f t="shared" si="2906"/>
        <v>3</v>
      </c>
      <c r="DP646" s="1747">
        <f>DN646/DH646</f>
        <v>0.25</v>
      </c>
      <c r="DQ646" s="5771">
        <v>4</v>
      </c>
      <c r="DR646" s="5772"/>
      <c r="DS646" s="4465">
        <v>0</v>
      </c>
      <c r="DT646" s="2685">
        <v>0</v>
      </c>
      <c r="DU646" s="4924">
        <f t="shared" si="2907"/>
        <v>0</v>
      </c>
      <c r="DV646" s="2682">
        <v>0</v>
      </c>
      <c r="DW646" s="2683">
        <f t="shared" si="2909"/>
        <v>1</v>
      </c>
      <c r="DX646" s="4093">
        <f t="shared" si="2910"/>
        <v>3</v>
      </c>
      <c r="DY646" s="1747">
        <f>DW646/DQ646</f>
        <v>0.25</v>
      </c>
      <c r="DZ646" s="5767">
        <v>4</v>
      </c>
      <c r="EA646" s="5768"/>
      <c r="EB646" s="3198">
        <v>1</v>
      </c>
      <c r="EC646" s="3223">
        <v>0</v>
      </c>
      <c r="ED646" s="1782">
        <f>EC646-EB646</f>
        <v>-1</v>
      </c>
      <c r="EE646" s="1732">
        <v>0</v>
      </c>
      <c r="EF646" s="3329">
        <f t="shared" si="2911"/>
        <v>1</v>
      </c>
      <c r="EG646" s="1735">
        <f t="shared" si="2912"/>
        <v>3</v>
      </c>
      <c r="EH646" s="1736">
        <f>EF646/DZ646</f>
        <v>0.25</v>
      </c>
      <c r="EI646" s="5769">
        <v>4</v>
      </c>
      <c r="EJ646" s="5770"/>
      <c r="EK646" s="3087">
        <v>1</v>
      </c>
      <c r="EL646" s="3405">
        <v>0</v>
      </c>
      <c r="EM646" s="1782">
        <f t="shared" si="2913"/>
        <v>1</v>
      </c>
      <c r="EN646" s="1732">
        <v>0</v>
      </c>
      <c r="EO646" s="3341">
        <f t="shared" si="2914"/>
        <v>1</v>
      </c>
      <c r="EP646" s="1735">
        <f t="shared" si="2915"/>
        <v>3</v>
      </c>
      <c r="EQ646" s="1736">
        <f>EO646/EI646</f>
        <v>0.25</v>
      </c>
      <c r="ER646" s="5771">
        <v>4</v>
      </c>
      <c r="ES646" s="5772"/>
      <c r="ET646" s="3755">
        <v>0</v>
      </c>
      <c r="EU646" s="3622">
        <v>0</v>
      </c>
      <c r="EV646" s="3166">
        <f t="shared" si="2916"/>
        <v>0</v>
      </c>
      <c r="EW646" s="2673">
        <v>0</v>
      </c>
      <c r="EX646" s="3621">
        <f t="shared" si="2918"/>
        <v>1</v>
      </c>
      <c r="EY646" s="3166">
        <f t="shared" si="2919"/>
        <v>3</v>
      </c>
      <c r="EZ646" s="2674">
        <f>EX646/ER646</f>
        <v>0.25</v>
      </c>
      <c r="FA646" s="6887">
        <v>4</v>
      </c>
      <c r="FB646" s="6888"/>
      <c r="FC646" s="2521">
        <v>0</v>
      </c>
      <c r="FD646" s="2522">
        <v>0</v>
      </c>
      <c r="FE646" s="1735">
        <f>FD646-FC646</f>
        <v>0</v>
      </c>
      <c r="FF646" s="1732">
        <v>0</v>
      </c>
      <c r="FG646" s="2589">
        <f t="shared" si="2920"/>
        <v>0</v>
      </c>
      <c r="FH646" s="1735">
        <f t="shared" si="2921"/>
        <v>4</v>
      </c>
      <c r="FI646" s="1736">
        <f>FG646/FA646</f>
        <v>0</v>
      </c>
      <c r="FJ646" s="6887">
        <v>4</v>
      </c>
      <c r="FK646" s="6888"/>
      <c r="FL646" s="2521">
        <v>1</v>
      </c>
      <c r="FM646" s="2522">
        <v>1</v>
      </c>
      <c r="FN646" s="1735">
        <f t="shared" si="2922"/>
        <v>0</v>
      </c>
      <c r="FO646" s="1732">
        <v>0</v>
      </c>
      <c r="FP646" s="2587">
        <f t="shared" si="2923"/>
        <v>1</v>
      </c>
      <c r="FQ646" s="1735">
        <f t="shared" si="2924"/>
        <v>3</v>
      </c>
      <c r="FR646" s="1736">
        <f>FP646/FJ646</f>
        <v>0.25</v>
      </c>
      <c r="FS646" s="6887">
        <v>4</v>
      </c>
      <c r="FT646" s="6888"/>
      <c r="FU646" s="1485">
        <v>1</v>
      </c>
      <c r="FV646" s="2522">
        <v>0</v>
      </c>
      <c r="FW646" s="2666">
        <f t="shared" si="2925"/>
        <v>1</v>
      </c>
      <c r="FX646" s="2673">
        <v>0</v>
      </c>
      <c r="FY646" s="2587">
        <f t="shared" si="2927"/>
        <v>1</v>
      </c>
      <c r="FZ646" s="2666">
        <f t="shared" si="2928"/>
        <v>3</v>
      </c>
      <c r="GA646" s="2674">
        <f>FY646/FS646</f>
        <v>0.25</v>
      </c>
      <c r="GB646" s="3169">
        <f t="shared" si="2929"/>
        <v>0</v>
      </c>
      <c r="GC646" s="2219">
        <v>0</v>
      </c>
      <c r="GD646" s="1895">
        <v>1</v>
      </c>
      <c r="GE646" s="2105" t="s">
        <v>295</v>
      </c>
      <c r="GF646" s="2105" t="s">
        <v>321</v>
      </c>
      <c r="GG646" s="2105" t="s">
        <v>29</v>
      </c>
      <c r="GH646" s="2105" t="s">
        <v>16</v>
      </c>
      <c r="GI646" s="2105" t="s">
        <v>20</v>
      </c>
      <c r="GJ646" s="2105" t="s">
        <v>16</v>
      </c>
      <c r="GK646" s="2105" t="s">
        <v>16</v>
      </c>
      <c r="GL646" s="2121" t="s">
        <v>19</v>
      </c>
      <c r="GM646" s="1084" t="s">
        <v>2106</v>
      </c>
      <c r="GN646" s="1082" t="s">
        <v>1094</v>
      </c>
      <c r="GO646" s="2381">
        <v>4</v>
      </c>
      <c r="GP646" s="173">
        <v>0</v>
      </c>
      <c r="GQ646" s="2086">
        <v>0</v>
      </c>
      <c r="GR646" s="2086">
        <v>0</v>
      </c>
      <c r="GS646" s="1895">
        <v>0</v>
      </c>
      <c r="GT646" s="2086">
        <v>0</v>
      </c>
      <c r="GU646" s="2086">
        <v>4</v>
      </c>
      <c r="GV646" s="1895">
        <v>0</v>
      </c>
    </row>
    <row r="647" spans="1:204" ht="63.75" x14ac:dyDescent="0.25">
      <c r="B647" s="7099"/>
      <c r="C647" s="5685"/>
      <c r="D647" s="7164"/>
      <c r="E647" s="5685"/>
      <c r="F647" s="5707"/>
      <c r="G647" s="5707"/>
      <c r="H647" s="5707"/>
      <c r="I647" s="5707"/>
      <c r="J647" s="5707"/>
      <c r="K647" s="5707"/>
      <c r="L647" s="5707"/>
      <c r="M647" s="5707"/>
      <c r="N647" s="5698"/>
      <c r="O647" s="5707"/>
      <c r="P647" s="5698"/>
      <c r="Q647" s="5698"/>
      <c r="R647" s="5704"/>
      <c r="S647" s="5698"/>
      <c r="T647" s="5698"/>
      <c r="U647" s="7127"/>
      <c r="V647" s="5698"/>
      <c r="W647" s="5695"/>
      <c r="X647" s="5692"/>
      <c r="Y647" s="2121" t="s">
        <v>29</v>
      </c>
      <c r="Z647" s="5492" t="s">
        <v>2107</v>
      </c>
      <c r="AA647" s="5626" t="s">
        <v>2108</v>
      </c>
      <c r="AB647" s="5499">
        <v>5500</v>
      </c>
      <c r="AC647" s="173">
        <v>1000</v>
      </c>
      <c r="AD647" s="208">
        <f t="shared" si="2881"/>
        <v>0.18181818181818182</v>
      </c>
      <c r="AE647" s="173">
        <v>1500</v>
      </c>
      <c r="AF647" s="208">
        <f>AE647/AB647</f>
        <v>0.27272727272727271</v>
      </c>
      <c r="AG647" s="173">
        <v>1500</v>
      </c>
      <c r="AH647" s="208">
        <f t="shared" si="2882"/>
        <v>0.27272727272727271</v>
      </c>
      <c r="AI647" s="1087">
        <v>1500</v>
      </c>
      <c r="AJ647" s="208">
        <f t="shared" si="2883"/>
        <v>0.27272727272727271</v>
      </c>
      <c r="AK647" s="191">
        <f t="shared" si="2884"/>
        <v>1</v>
      </c>
      <c r="AL647" s="2330" t="s">
        <v>29</v>
      </c>
      <c r="AM647" s="974" t="s">
        <v>2130</v>
      </c>
      <c r="AN647" s="1045" t="s">
        <v>2131</v>
      </c>
      <c r="AO647" s="974" t="s">
        <v>2140</v>
      </c>
      <c r="AP647" s="974" t="s">
        <v>2132</v>
      </c>
      <c r="AQ647" s="807">
        <v>100</v>
      </c>
      <c r="AR647" s="974" t="s">
        <v>2108</v>
      </c>
      <c r="AS647" s="974" t="s">
        <v>1579</v>
      </c>
      <c r="AT647" s="2274"/>
      <c r="AU647" s="90" t="s">
        <v>1704</v>
      </c>
      <c r="AV647" s="6423">
        <v>5500</v>
      </c>
      <c r="AW647" s="6423"/>
      <c r="AX647" s="4449">
        <f t="shared" si="2885"/>
        <v>1500</v>
      </c>
      <c r="AY647" s="4450">
        <f t="shared" si="2886"/>
        <v>3660</v>
      </c>
      <c r="AZ647" s="4411">
        <f t="shared" si="2887"/>
        <v>-2160</v>
      </c>
      <c r="BA647" s="4496">
        <f t="shared" si="2888"/>
        <v>2.44</v>
      </c>
      <c r="BB647" s="4450">
        <f t="shared" si="2889"/>
        <v>9851</v>
      </c>
      <c r="BC647" s="4104">
        <f t="shared" si="2890"/>
        <v>-4351</v>
      </c>
      <c r="BD647" s="2963">
        <f t="shared" si="2891"/>
        <v>1.7910909090909091</v>
      </c>
      <c r="BE647" s="4926">
        <f t="shared" si="2892"/>
        <v>0</v>
      </c>
      <c r="BF647" s="6561">
        <v>5500</v>
      </c>
      <c r="BG647" s="6561"/>
      <c r="BH647" s="3673">
        <f t="shared" si="2893"/>
        <v>1500</v>
      </c>
      <c r="BI647" s="3674">
        <f t="shared" si="2894"/>
        <v>342</v>
      </c>
      <c r="BJ647" s="3111">
        <f t="shared" si="2895"/>
        <v>1158</v>
      </c>
      <c r="BK647" s="2963">
        <f t="shared" si="2896"/>
        <v>0.22800000000000001</v>
      </c>
      <c r="BL647" s="3674">
        <f t="shared" si="2868"/>
        <v>6191</v>
      </c>
      <c r="BM647" s="3122">
        <f t="shared" si="2897"/>
        <v>-691</v>
      </c>
      <c r="BN647" s="2963">
        <f t="shared" si="2898"/>
        <v>1.1256363636363635</v>
      </c>
      <c r="BO647" s="3738">
        <f t="shared" si="2899"/>
        <v>0</v>
      </c>
      <c r="BP647" s="3494"/>
      <c r="BQ647" s="6895">
        <v>5500</v>
      </c>
      <c r="BR647" s="6895"/>
      <c r="BS647" s="2572">
        <f t="shared" si="2900"/>
        <v>1500</v>
      </c>
      <c r="BT647" s="2573">
        <f t="shared" si="2900"/>
        <v>4299</v>
      </c>
      <c r="BU647" s="2987">
        <f t="shared" si="2699"/>
        <v>-2799</v>
      </c>
      <c r="BV647" s="2963">
        <f t="shared" si="2700"/>
        <v>2.8660000000000001</v>
      </c>
      <c r="BW647" s="2361">
        <f t="shared" si="2701"/>
        <v>5849</v>
      </c>
      <c r="BX647" s="2991">
        <f t="shared" si="2702"/>
        <v>-349</v>
      </c>
      <c r="BY647" s="2963">
        <f t="shared" si="2703"/>
        <v>1.0634545454545454</v>
      </c>
      <c r="BZ647" s="3151"/>
      <c r="CA647" s="6670">
        <v>5500</v>
      </c>
      <c r="CB647" s="6670"/>
      <c r="CC647" s="1401">
        <v>1000</v>
      </c>
      <c r="CD647" s="1835">
        <v>1550</v>
      </c>
      <c r="CE647" s="2359">
        <f t="shared" si="2901"/>
        <v>-550</v>
      </c>
      <c r="CF647" s="1834">
        <f t="shared" ref="CF647:CF648" si="2931">CD647/CC647</f>
        <v>1.55</v>
      </c>
      <c r="CG647" s="1971">
        <f t="shared" ref="CG647:CG648" si="2932">CD647</f>
        <v>1550</v>
      </c>
      <c r="CH647" s="2387">
        <f t="shared" si="2902"/>
        <v>3950</v>
      </c>
      <c r="CI647" s="1834">
        <f t="shared" ref="CI647:CI648" si="2933">CG647/CA647</f>
        <v>0.2818181818181818</v>
      </c>
      <c r="CM647" s="1744">
        <v>250</v>
      </c>
      <c r="CN647" s="1744">
        <v>250</v>
      </c>
      <c r="CO647" s="1745">
        <v>500</v>
      </c>
      <c r="CP647" s="1827">
        <v>500</v>
      </c>
      <c r="CQ647" s="1827">
        <v>500</v>
      </c>
      <c r="CR647" s="1745">
        <v>500</v>
      </c>
      <c r="CS647" s="1827">
        <v>500</v>
      </c>
      <c r="CT647" s="1827">
        <v>500</v>
      </c>
      <c r="CU647" s="1745">
        <v>500</v>
      </c>
      <c r="CV647" s="1827">
        <v>500</v>
      </c>
      <c r="CW647" s="1827">
        <v>500</v>
      </c>
      <c r="CX647" s="1745">
        <v>500</v>
      </c>
      <c r="CY647" s="5767">
        <v>5500</v>
      </c>
      <c r="CZ647" s="5768"/>
      <c r="DA647" s="4487">
        <v>500</v>
      </c>
      <c r="DB647" s="4322">
        <v>2293</v>
      </c>
      <c r="DC647" s="4326">
        <f t="shared" ref="DC647:DC648" si="2934">DB647-DA647</f>
        <v>1793</v>
      </c>
      <c r="DD647" s="4324">
        <f t="shared" ref="DD647" si="2935">DB647/DA647</f>
        <v>4.5860000000000003</v>
      </c>
      <c r="DE647" s="4884">
        <f t="shared" si="2930"/>
        <v>8484</v>
      </c>
      <c r="DF647" s="4093">
        <f t="shared" si="2903"/>
        <v>-2984</v>
      </c>
      <c r="DG647" s="1747">
        <f t="shared" ref="DG647:DG648" si="2936">DE647/CY647</f>
        <v>1.5425454545454544</v>
      </c>
      <c r="DH647" s="5769">
        <v>5500</v>
      </c>
      <c r="DI647" s="5770"/>
      <c r="DJ647" s="4911">
        <v>500</v>
      </c>
      <c r="DK647" s="4734">
        <v>1144</v>
      </c>
      <c r="DL647" s="4682">
        <f t="shared" si="2904"/>
        <v>-644</v>
      </c>
      <c r="DM647" s="4427">
        <f t="shared" ref="DM647:DM651" si="2937">DK647/DJ647</f>
        <v>2.2879999999999998</v>
      </c>
      <c r="DN647" s="4428">
        <f t="shared" si="2905"/>
        <v>9628</v>
      </c>
      <c r="DO647" s="4093">
        <f t="shared" si="2906"/>
        <v>-4128</v>
      </c>
      <c r="DP647" s="1747">
        <f t="shared" ref="DP647:DP648" si="2938">DN647/DH647</f>
        <v>1.7505454545454546</v>
      </c>
      <c r="DQ647" s="5771">
        <v>5500</v>
      </c>
      <c r="DR647" s="5772"/>
      <c r="DS647" s="4465">
        <v>500</v>
      </c>
      <c r="DT647" s="2707">
        <v>223</v>
      </c>
      <c r="DU647" s="4924">
        <f t="shared" si="2907"/>
        <v>277</v>
      </c>
      <c r="DV647" s="2682">
        <f t="shared" ref="DV647" si="2939">DT647/DS647</f>
        <v>0.44600000000000001</v>
      </c>
      <c r="DW647" s="2683">
        <f t="shared" si="2909"/>
        <v>9851</v>
      </c>
      <c r="DX647" s="4093">
        <f t="shared" si="2910"/>
        <v>-4351</v>
      </c>
      <c r="DY647" s="1747">
        <f t="shared" ref="DY647:DY648" si="2940">DW647/DQ647</f>
        <v>1.7910909090909091</v>
      </c>
      <c r="DZ647" s="5767">
        <v>5500</v>
      </c>
      <c r="EA647" s="5768"/>
      <c r="EB647" s="3198">
        <v>500</v>
      </c>
      <c r="EC647" s="3224">
        <v>201</v>
      </c>
      <c r="ED647" s="1782">
        <f t="shared" ref="ED647:ED648" si="2941">EC647-EB647</f>
        <v>-299</v>
      </c>
      <c r="EE647" s="1732">
        <f t="shared" ref="EE647" si="2942">EC647/EB647</f>
        <v>0.40200000000000002</v>
      </c>
      <c r="EF647" s="3329">
        <f t="shared" si="2911"/>
        <v>6050</v>
      </c>
      <c r="EG647" s="3174">
        <f t="shared" si="2912"/>
        <v>-550</v>
      </c>
      <c r="EH647" s="1736">
        <f t="shared" ref="EH647:EH648" si="2943">EF647/DZ647</f>
        <v>1.1000000000000001</v>
      </c>
      <c r="EI647" s="5769">
        <v>5500</v>
      </c>
      <c r="EJ647" s="5770"/>
      <c r="EK647" s="3087">
        <v>500</v>
      </c>
      <c r="EL647" s="3406">
        <v>111</v>
      </c>
      <c r="EM647" s="1782">
        <f t="shared" si="2913"/>
        <v>389</v>
      </c>
      <c r="EN647" s="1732">
        <f t="shared" ref="EN647:EN651" si="2944">EL647/EK647</f>
        <v>0.222</v>
      </c>
      <c r="EO647" s="3341">
        <f t="shared" si="2914"/>
        <v>6161</v>
      </c>
      <c r="EP647" s="1735">
        <f t="shared" si="2915"/>
        <v>-661</v>
      </c>
      <c r="EQ647" s="1736">
        <f t="shared" ref="EQ647:EQ648" si="2945">EO647/EI647</f>
        <v>1.1201818181818182</v>
      </c>
      <c r="ER647" s="5771">
        <v>5500</v>
      </c>
      <c r="ES647" s="5772"/>
      <c r="ET647" s="3755">
        <v>500</v>
      </c>
      <c r="EU647" s="3728">
        <v>30</v>
      </c>
      <c r="EV647" s="3166">
        <f t="shared" si="2916"/>
        <v>470</v>
      </c>
      <c r="EW647" s="2673">
        <f t="shared" ref="EW647" si="2946">EU647/ET647</f>
        <v>0.06</v>
      </c>
      <c r="EX647" s="3621">
        <f t="shared" si="2918"/>
        <v>6191</v>
      </c>
      <c r="EY647" s="3166">
        <f t="shared" si="2919"/>
        <v>-691</v>
      </c>
      <c r="EZ647" s="2674">
        <f t="shared" ref="EZ647:EZ648" si="2947">EX647/ER647</f>
        <v>1.1256363636363635</v>
      </c>
      <c r="FA647" s="6887">
        <v>5500</v>
      </c>
      <c r="FB647" s="6888"/>
      <c r="FC647" s="2521">
        <v>500</v>
      </c>
      <c r="FD647" s="2523">
        <v>1195</v>
      </c>
      <c r="FE647" s="1735">
        <f t="shared" ref="FE647:FE648" si="2948">FD647-FC647</f>
        <v>695</v>
      </c>
      <c r="FF647" s="1732">
        <f t="shared" ref="FF647:FF651" si="2949">FD647/FC647</f>
        <v>2.39</v>
      </c>
      <c r="FG647" s="2589">
        <f t="shared" si="2920"/>
        <v>2745</v>
      </c>
      <c r="FH647" s="2844">
        <f t="shared" si="2921"/>
        <v>2755</v>
      </c>
      <c r="FI647" s="1736">
        <f t="shared" ref="FI647:FI648" si="2950">FG647/FA647</f>
        <v>0.49909090909090909</v>
      </c>
      <c r="FJ647" s="6887">
        <v>5500</v>
      </c>
      <c r="FK647" s="6888"/>
      <c r="FL647" s="2521">
        <v>500</v>
      </c>
      <c r="FM647" s="2523">
        <v>173</v>
      </c>
      <c r="FN647" s="1735">
        <f t="shared" si="2922"/>
        <v>327</v>
      </c>
      <c r="FO647" s="1732">
        <f t="shared" ref="FO647:FO651" si="2951">FM647/FL647</f>
        <v>0.34599999999999997</v>
      </c>
      <c r="FP647" s="2587">
        <f t="shared" si="2923"/>
        <v>2918</v>
      </c>
      <c r="FQ647" s="1735">
        <f t="shared" si="2924"/>
        <v>2582</v>
      </c>
      <c r="FR647" s="1736">
        <f t="shared" ref="FR647:FR648" si="2952">FP647/FJ647</f>
        <v>0.53054545454545454</v>
      </c>
      <c r="FS647" s="6887">
        <v>5500</v>
      </c>
      <c r="FT647" s="6888"/>
      <c r="FU647" s="1485">
        <v>500</v>
      </c>
      <c r="FV647" s="2523">
        <v>2931</v>
      </c>
      <c r="FW647" s="2666">
        <f t="shared" si="2925"/>
        <v>-2431</v>
      </c>
      <c r="FX647" s="2673">
        <f t="shared" si="2926"/>
        <v>5.8620000000000001</v>
      </c>
      <c r="FY647" s="2587">
        <f t="shared" si="2927"/>
        <v>5849</v>
      </c>
      <c r="FZ647" s="2666">
        <f t="shared" si="2928"/>
        <v>-349</v>
      </c>
      <c r="GA647" s="2674">
        <f t="shared" ref="GA647:GA648" si="2953">FY647/FS647</f>
        <v>1.0634545454545454</v>
      </c>
      <c r="GB647" s="3169">
        <f t="shared" si="2929"/>
        <v>3.6545454545454659E-2</v>
      </c>
      <c r="GC647" s="2219">
        <v>0</v>
      </c>
      <c r="GD647" s="1895">
        <v>1</v>
      </c>
      <c r="GE647" s="2105" t="s">
        <v>295</v>
      </c>
      <c r="GF647" s="2105" t="s">
        <v>321</v>
      </c>
      <c r="GG647" s="2105" t="s">
        <v>29</v>
      </c>
      <c r="GH647" s="2105" t="s">
        <v>16</v>
      </c>
      <c r="GI647" s="2105" t="s">
        <v>20</v>
      </c>
      <c r="GJ647" s="2105" t="s">
        <v>16</v>
      </c>
      <c r="GK647" s="2105" t="s">
        <v>16</v>
      </c>
      <c r="GL647" s="2121" t="s">
        <v>29</v>
      </c>
      <c r="GM647" s="829" t="s">
        <v>2107</v>
      </c>
      <c r="GN647" s="1082" t="s">
        <v>2108</v>
      </c>
      <c r="GO647" s="2381">
        <v>5500</v>
      </c>
      <c r="GP647" s="173">
        <v>1000</v>
      </c>
      <c r="GQ647" s="2086">
        <v>1550</v>
      </c>
      <c r="GR647" s="2086">
        <v>-550</v>
      </c>
      <c r="GS647" s="1895">
        <v>1.55</v>
      </c>
      <c r="GT647" s="2086">
        <v>1550</v>
      </c>
      <c r="GU647" s="2086">
        <v>3950</v>
      </c>
      <c r="GV647" s="1895">
        <v>0.2818181818181818</v>
      </c>
    </row>
    <row r="648" spans="1:204" ht="51" x14ac:dyDescent="0.25">
      <c r="B648" s="7099"/>
      <c r="C648" s="5686"/>
      <c r="D648" s="7101"/>
      <c r="E648" s="5686"/>
      <c r="F648" s="5708"/>
      <c r="G648" s="5708"/>
      <c r="H648" s="5708"/>
      <c r="I648" s="5708"/>
      <c r="J648" s="5708"/>
      <c r="K648" s="5708"/>
      <c r="L648" s="5708"/>
      <c r="M648" s="5708"/>
      <c r="N648" s="5699"/>
      <c r="O648" s="5708"/>
      <c r="P648" s="5699"/>
      <c r="Q648" s="5699"/>
      <c r="R648" s="5705"/>
      <c r="S648" s="5699"/>
      <c r="T648" s="5699"/>
      <c r="U648" s="7128"/>
      <c r="V648" s="5698"/>
      <c r="W648" s="5695"/>
      <c r="X648" s="5692"/>
      <c r="Y648" s="2122" t="s">
        <v>17</v>
      </c>
      <c r="Z648" s="5493" t="s">
        <v>2109</v>
      </c>
      <c r="AA648" s="5627" t="s">
        <v>2110</v>
      </c>
      <c r="AB648" s="5502">
        <v>10</v>
      </c>
      <c r="AC648" s="188">
        <v>1</v>
      </c>
      <c r="AD648" s="471">
        <f t="shared" si="2881"/>
        <v>0.1</v>
      </c>
      <c r="AE648" s="188">
        <v>3</v>
      </c>
      <c r="AF648" s="471">
        <v>0.3</v>
      </c>
      <c r="AG648" s="188">
        <v>4</v>
      </c>
      <c r="AH648" s="471">
        <f t="shared" si="2882"/>
        <v>0.4</v>
      </c>
      <c r="AI648" s="1091">
        <v>2</v>
      </c>
      <c r="AJ648" s="471">
        <f t="shared" si="2883"/>
        <v>0.2</v>
      </c>
      <c r="AK648" s="191">
        <f t="shared" si="2884"/>
        <v>1</v>
      </c>
      <c r="AL648" s="2348" t="s">
        <v>17</v>
      </c>
      <c r="AM648" s="938" t="s">
        <v>2133</v>
      </c>
      <c r="AN648" s="1105" t="s">
        <v>2134</v>
      </c>
      <c r="AO648" s="679" t="s">
        <v>2141</v>
      </c>
      <c r="AP648" s="679" t="s">
        <v>2135</v>
      </c>
      <c r="AQ648" s="938">
        <v>100</v>
      </c>
      <c r="AR648" s="679" t="s">
        <v>2137</v>
      </c>
      <c r="AS648" s="679" t="s">
        <v>1579</v>
      </c>
      <c r="AT648" s="2281"/>
      <c r="AU648" s="847" t="s">
        <v>1704</v>
      </c>
      <c r="AV648" s="6423">
        <v>10</v>
      </c>
      <c r="AW648" s="6423"/>
      <c r="AX648" s="4449">
        <f t="shared" si="2885"/>
        <v>2</v>
      </c>
      <c r="AY648" s="4450">
        <f t="shared" si="2886"/>
        <v>2</v>
      </c>
      <c r="AZ648" s="4411">
        <f t="shared" si="2887"/>
        <v>0</v>
      </c>
      <c r="BA648" s="4496">
        <f t="shared" si="2888"/>
        <v>1</v>
      </c>
      <c r="BB648" s="4450">
        <f t="shared" si="2889"/>
        <v>35</v>
      </c>
      <c r="BC648" s="4104">
        <f t="shared" si="2890"/>
        <v>-25</v>
      </c>
      <c r="BD648" s="2963">
        <f t="shared" si="2891"/>
        <v>3.5</v>
      </c>
      <c r="BE648" s="4848">
        <f t="shared" si="2892"/>
        <v>0</v>
      </c>
      <c r="BF648" s="6561">
        <v>10</v>
      </c>
      <c r="BG648" s="6561"/>
      <c r="BH648" s="3673">
        <f t="shared" si="2893"/>
        <v>4</v>
      </c>
      <c r="BI648" s="3674">
        <f t="shared" si="2894"/>
        <v>0</v>
      </c>
      <c r="BJ648" s="3111">
        <f t="shared" si="2895"/>
        <v>4</v>
      </c>
      <c r="BK648" s="2963">
        <f t="shared" si="2896"/>
        <v>0</v>
      </c>
      <c r="BL648" s="3674">
        <f t="shared" si="2868"/>
        <v>33</v>
      </c>
      <c r="BM648" s="3122">
        <f t="shared" si="2897"/>
        <v>-23</v>
      </c>
      <c r="BN648" s="2963">
        <f t="shared" si="2898"/>
        <v>3.3</v>
      </c>
      <c r="BO648" s="3738">
        <f t="shared" si="2899"/>
        <v>0</v>
      </c>
      <c r="BP648" s="3494"/>
      <c r="BQ648" s="6895">
        <v>10</v>
      </c>
      <c r="BR648" s="6895"/>
      <c r="BS648" s="2572">
        <f t="shared" si="2900"/>
        <v>3</v>
      </c>
      <c r="BT648" s="2573">
        <f t="shared" si="2900"/>
        <v>31</v>
      </c>
      <c r="BU648" s="2987">
        <f t="shared" si="2699"/>
        <v>-28</v>
      </c>
      <c r="BV648" s="2963">
        <f t="shared" si="2700"/>
        <v>10.333333333333334</v>
      </c>
      <c r="BW648" s="2361">
        <f t="shared" si="2701"/>
        <v>33</v>
      </c>
      <c r="BX648" s="2991">
        <f t="shared" si="2702"/>
        <v>-23</v>
      </c>
      <c r="BY648" s="2963">
        <f t="shared" si="2703"/>
        <v>3.3</v>
      </c>
      <c r="BZ648" s="3151"/>
      <c r="CA648" s="6670">
        <v>10</v>
      </c>
      <c r="CB648" s="6670"/>
      <c r="CC648" s="1401">
        <v>1</v>
      </c>
      <c r="CD648" s="1835">
        <v>2</v>
      </c>
      <c r="CE648" s="2359">
        <f t="shared" si="2901"/>
        <v>-1</v>
      </c>
      <c r="CF648" s="1834">
        <f t="shared" si="2931"/>
        <v>2</v>
      </c>
      <c r="CG648" s="1971">
        <f t="shared" si="2932"/>
        <v>2</v>
      </c>
      <c r="CH648" s="2387">
        <f t="shared" si="2902"/>
        <v>8</v>
      </c>
      <c r="CI648" s="1834">
        <f t="shared" si="2933"/>
        <v>0.2</v>
      </c>
      <c r="CM648" s="1752">
        <v>0</v>
      </c>
      <c r="CN648" s="1752">
        <v>1</v>
      </c>
      <c r="CO648" s="1758">
        <v>0</v>
      </c>
      <c r="CP648" s="1829">
        <v>1</v>
      </c>
      <c r="CQ648" s="1829">
        <v>1</v>
      </c>
      <c r="CR648" s="1758">
        <v>1</v>
      </c>
      <c r="CS648" s="1829">
        <v>1</v>
      </c>
      <c r="CT648" s="1829">
        <v>2</v>
      </c>
      <c r="CU648" s="1758">
        <v>1</v>
      </c>
      <c r="CV648" s="1829">
        <v>1</v>
      </c>
      <c r="CW648" s="1829">
        <v>1</v>
      </c>
      <c r="CX648" s="1758">
        <v>0</v>
      </c>
      <c r="CY648" s="5773">
        <v>10</v>
      </c>
      <c r="CZ648" s="5774"/>
      <c r="DA648" s="4487">
        <v>1</v>
      </c>
      <c r="DB648" s="4322">
        <v>0</v>
      </c>
      <c r="DC648" s="4730">
        <f t="shared" si="2934"/>
        <v>-1</v>
      </c>
      <c r="DD648" s="4955">
        <v>0</v>
      </c>
      <c r="DE648" s="4729">
        <f t="shared" si="2930"/>
        <v>33</v>
      </c>
      <c r="DF648" s="4100">
        <f t="shared" si="2903"/>
        <v>-23</v>
      </c>
      <c r="DG648" s="4118">
        <f t="shared" si="2936"/>
        <v>3.3</v>
      </c>
      <c r="DH648" s="5775">
        <v>10</v>
      </c>
      <c r="DI648" s="5776"/>
      <c r="DJ648" s="4911">
        <v>1</v>
      </c>
      <c r="DK648" s="4734">
        <v>2</v>
      </c>
      <c r="DL648" s="4735">
        <f t="shared" si="2904"/>
        <v>-1</v>
      </c>
      <c r="DM648" s="4913">
        <f t="shared" si="2937"/>
        <v>2</v>
      </c>
      <c r="DN648" s="4428">
        <f t="shared" si="2905"/>
        <v>35</v>
      </c>
      <c r="DO648" s="4100">
        <f t="shared" si="2906"/>
        <v>-25</v>
      </c>
      <c r="DP648" s="4118">
        <f t="shared" si="2938"/>
        <v>3.5</v>
      </c>
      <c r="DQ648" s="5777">
        <v>10</v>
      </c>
      <c r="DR648" s="5778"/>
      <c r="DS648" s="4958">
        <v>0</v>
      </c>
      <c r="DT648" s="4864">
        <v>0</v>
      </c>
      <c r="DU648" s="4925">
        <f t="shared" si="2907"/>
        <v>0</v>
      </c>
      <c r="DV648" s="4483">
        <v>0</v>
      </c>
      <c r="DW648" s="2683">
        <f t="shared" si="2909"/>
        <v>35</v>
      </c>
      <c r="DX648" s="4100">
        <f t="shared" si="2910"/>
        <v>-25</v>
      </c>
      <c r="DY648" s="4118">
        <f t="shared" si="2940"/>
        <v>3.5</v>
      </c>
      <c r="DZ648" s="5773">
        <v>10</v>
      </c>
      <c r="EA648" s="5774"/>
      <c r="EB648" s="3198">
        <v>1</v>
      </c>
      <c r="EC648" s="3224">
        <v>0</v>
      </c>
      <c r="ED648" s="1783">
        <f t="shared" si="2941"/>
        <v>-1</v>
      </c>
      <c r="EE648" s="1834">
        <v>0</v>
      </c>
      <c r="EF648" s="3330">
        <f t="shared" si="2911"/>
        <v>33</v>
      </c>
      <c r="EG648" s="1751">
        <f t="shared" si="2912"/>
        <v>-23</v>
      </c>
      <c r="EH648" s="1741">
        <f t="shared" si="2943"/>
        <v>3.3</v>
      </c>
      <c r="EI648" s="5775">
        <v>10</v>
      </c>
      <c r="EJ648" s="5776"/>
      <c r="EK648" s="3087">
        <v>2</v>
      </c>
      <c r="EL648" s="3406">
        <v>0</v>
      </c>
      <c r="EM648" s="1783">
        <f t="shared" si="2913"/>
        <v>2</v>
      </c>
      <c r="EN648" s="1834">
        <f t="shared" si="2944"/>
        <v>0</v>
      </c>
      <c r="EO648" s="3341">
        <f t="shared" si="2914"/>
        <v>33</v>
      </c>
      <c r="EP648" s="1751">
        <f t="shared" si="2915"/>
        <v>-23</v>
      </c>
      <c r="EQ648" s="1741">
        <f t="shared" si="2945"/>
        <v>3.3</v>
      </c>
      <c r="ER648" s="5777">
        <v>10</v>
      </c>
      <c r="ES648" s="5778"/>
      <c r="ET648" s="3756">
        <v>1</v>
      </c>
      <c r="EU648" s="3757">
        <v>0</v>
      </c>
      <c r="EV648" s="3168">
        <f t="shared" si="2916"/>
        <v>1</v>
      </c>
      <c r="EW648" s="2360">
        <v>0</v>
      </c>
      <c r="EX648" s="3621">
        <f t="shared" si="2918"/>
        <v>33</v>
      </c>
      <c r="EY648" s="3168">
        <f t="shared" si="2919"/>
        <v>-23</v>
      </c>
      <c r="EZ648" s="2676">
        <f t="shared" si="2947"/>
        <v>3.3</v>
      </c>
      <c r="FA648" s="6889">
        <v>10</v>
      </c>
      <c r="FB648" s="6890"/>
      <c r="FC648" s="2524">
        <v>1</v>
      </c>
      <c r="FD648" s="2525">
        <v>17</v>
      </c>
      <c r="FE648" s="1751">
        <f t="shared" si="2948"/>
        <v>16</v>
      </c>
      <c r="FF648" s="1834">
        <v>0</v>
      </c>
      <c r="FG648" s="2590">
        <f t="shared" si="2920"/>
        <v>19</v>
      </c>
      <c r="FH648" s="1751">
        <f t="shared" si="2921"/>
        <v>-9</v>
      </c>
      <c r="FI648" s="1741">
        <f t="shared" si="2950"/>
        <v>1.9</v>
      </c>
      <c r="FJ648" s="6889">
        <v>10</v>
      </c>
      <c r="FK648" s="6890"/>
      <c r="FL648" s="2524">
        <v>1</v>
      </c>
      <c r="FM648" s="2525">
        <v>14</v>
      </c>
      <c r="FN648" s="1751">
        <f t="shared" si="2922"/>
        <v>-13</v>
      </c>
      <c r="FO648" s="1834">
        <f t="shared" si="2951"/>
        <v>14</v>
      </c>
      <c r="FP648" s="2587">
        <f t="shared" si="2923"/>
        <v>33</v>
      </c>
      <c r="FQ648" s="1751">
        <f t="shared" si="2924"/>
        <v>-23</v>
      </c>
      <c r="FR648" s="1741">
        <f t="shared" si="2952"/>
        <v>3.3</v>
      </c>
      <c r="FS648" s="6889">
        <v>10</v>
      </c>
      <c r="FT648" s="6890"/>
      <c r="FU648" s="2662">
        <v>1</v>
      </c>
      <c r="FV648" s="2525">
        <v>0</v>
      </c>
      <c r="FW648" s="2667">
        <f t="shared" si="2925"/>
        <v>1</v>
      </c>
      <c r="FX648" s="2360">
        <v>0</v>
      </c>
      <c r="FY648" s="2587">
        <f t="shared" si="2927"/>
        <v>33</v>
      </c>
      <c r="FZ648" s="2667">
        <f t="shared" si="2928"/>
        <v>-23</v>
      </c>
      <c r="GA648" s="2676">
        <f t="shared" si="2953"/>
        <v>3.3</v>
      </c>
      <c r="GB648" s="3169">
        <f t="shared" si="2929"/>
        <v>0</v>
      </c>
      <c r="GC648" s="2219">
        <v>0</v>
      </c>
      <c r="GD648" s="1895">
        <v>1</v>
      </c>
      <c r="GE648" s="2105" t="s">
        <v>295</v>
      </c>
      <c r="GF648" s="2105" t="s">
        <v>321</v>
      </c>
      <c r="GG648" s="2105" t="s">
        <v>29</v>
      </c>
      <c r="GH648" s="2105" t="s">
        <v>16</v>
      </c>
      <c r="GI648" s="2105" t="s">
        <v>20</v>
      </c>
      <c r="GJ648" s="2105" t="s">
        <v>16</v>
      </c>
      <c r="GK648" s="2105" t="s">
        <v>16</v>
      </c>
      <c r="GL648" s="2122" t="s">
        <v>17</v>
      </c>
      <c r="GM648" s="1089" t="s">
        <v>2109</v>
      </c>
      <c r="GN648" s="1090" t="s">
        <v>2110</v>
      </c>
      <c r="GO648" s="2382">
        <v>10</v>
      </c>
      <c r="GP648" s="188">
        <v>1</v>
      </c>
      <c r="GQ648" s="2086">
        <v>2</v>
      </c>
      <c r="GR648" s="2086">
        <v>-1</v>
      </c>
      <c r="GS648" s="1895">
        <v>2</v>
      </c>
      <c r="GT648" s="2086">
        <v>2</v>
      </c>
      <c r="GU648" s="2086">
        <v>8</v>
      </c>
      <c r="GV648" s="1895">
        <v>0.2</v>
      </c>
    </row>
    <row r="649" spans="1:204" ht="45" customHeight="1" x14ac:dyDescent="0.25">
      <c r="A649" s="1">
        <f>SUM(A644+1)</f>
        <v>96</v>
      </c>
      <c r="B649" s="7099"/>
      <c r="C649" s="5684">
        <v>2201</v>
      </c>
      <c r="D649" s="7100">
        <v>2</v>
      </c>
      <c r="E649" s="5684" t="s">
        <v>322</v>
      </c>
      <c r="F649" s="5706" t="s">
        <v>295</v>
      </c>
      <c r="G649" s="5706" t="s">
        <v>321</v>
      </c>
      <c r="H649" s="5706" t="s">
        <v>29</v>
      </c>
      <c r="I649" s="5706" t="s">
        <v>16</v>
      </c>
      <c r="J649" s="5706" t="s">
        <v>20</v>
      </c>
      <c r="K649" s="5706" t="s">
        <v>20</v>
      </c>
      <c r="L649" s="5706" t="s">
        <v>16</v>
      </c>
      <c r="M649" s="5706" t="s">
        <v>21</v>
      </c>
      <c r="N649" s="5697" t="s">
        <v>633</v>
      </c>
      <c r="O649" s="5706" t="s">
        <v>636</v>
      </c>
      <c r="P649" s="5697" t="s">
        <v>388</v>
      </c>
      <c r="Q649" s="5697" t="s">
        <v>389</v>
      </c>
      <c r="R649" s="5703" t="s">
        <v>412</v>
      </c>
      <c r="S649" s="5697" t="s">
        <v>414</v>
      </c>
      <c r="T649" s="5697" t="s">
        <v>417</v>
      </c>
      <c r="U649" s="7126" t="s">
        <v>744</v>
      </c>
      <c r="V649" s="5697" t="s">
        <v>560</v>
      </c>
      <c r="W649" s="5694">
        <v>4323661</v>
      </c>
      <c r="X649" s="5691" t="s">
        <v>323</v>
      </c>
      <c r="Y649" s="2120" t="s">
        <v>16</v>
      </c>
      <c r="Z649" s="5422" t="s">
        <v>2111</v>
      </c>
      <c r="AA649" s="882" t="s">
        <v>861</v>
      </c>
      <c r="AB649" s="5497">
        <v>700</v>
      </c>
      <c r="AC649" s="551">
        <v>200</v>
      </c>
      <c r="AD649" s="576">
        <f t="shared" si="2881"/>
        <v>0.2857142857142857</v>
      </c>
      <c r="AE649" s="551">
        <v>250</v>
      </c>
      <c r="AF649" s="576">
        <f t="shared" ref="AF649:AF656" si="2954">AE649/AB649</f>
        <v>0.35714285714285715</v>
      </c>
      <c r="AG649" s="551">
        <v>150</v>
      </c>
      <c r="AH649" s="576">
        <f t="shared" si="2882"/>
        <v>0.21428571428571427</v>
      </c>
      <c r="AI649" s="551">
        <v>100</v>
      </c>
      <c r="AJ649" s="576">
        <f t="shared" si="2883"/>
        <v>0.14285714285714285</v>
      </c>
      <c r="AK649" s="946">
        <f t="shared" si="2884"/>
        <v>1</v>
      </c>
      <c r="AL649" s="2330" t="s">
        <v>16</v>
      </c>
      <c r="AM649" s="974" t="s">
        <v>2142</v>
      </c>
      <c r="AN649" s="1045" t="s">
        <v>2143</v>
      </c>
      <c r="AO649" s="974" t="s">
        <v>2157</v>
      </c>
      <c r="AP649" s="974" t="s">
        <v>2144</v>
      </c>
      <c r="AQ649" s="807">
        <v>100</v>
      </c>
      <c r="AR649" s="974" t="s">
        <v>2173</v>
      </c>
      <c r="AS649" s="974" t="s">
        <v>1579</v>
      </c>
      <c r="AT649" s="2281"/>
      <c r="AU649" s="847" t="s">
        <v>1704</v>
      </c>
      <c r="AV649" s="6424">
        <v>700</v>
      </c>
      <c r="AW649" s="6424"/>
      <c r="AX649" s="4449">
        <f t="shared" si="2885"/>
        <v>100</v>
      </c>
      <c r="AY649" s="4450">
        <f t="shared" si="2886"/>
        <v>220</v>
      </c>
      <c r="AZ649" s="4411">
        <f t="shared" si="2887"/>
        <v>-120</v>
      </c>
      <c r="BA649" s="4496">
        <f t="shared" si="2888"/>
        <v>2.2000000000000002</v>
      </c>
      <c r="BB649" s="4450">
        <f t="shared" si="2889"/>
        <v>1487</v>
      </c>
      <c r="BC649" s="4104">
        <f t="shared" si="2890"/>
        <v>-787</v>
      </c>
      <c r="BD649" s="2963">
        <f t="shared" si="2891"/>
        <v>2.1242857142857141</v>
      </c>
      <c r="BE649" s="4848">
        <f t="shared" si="2892"/>
        <v>0</v>
      </c>
      <c r="BF649" s="6562">
        <v>700</v>
      </c>
      <c r="BG649" s="6562"/>
      <c r="BH649" s="3673">
        <f t="shared" si="2893"/>
        <v>150</v>
      </c>
      <c r="BI649" s="3674">
        <f t="shared" si="2894"/>
        <v>382</v>
      </c>
      <c r="BJ649" s="3111">
        <f t="shared" si="2895"/>
        <v>-232</v>
      </c>
      <c r="BK649" s="2963">
        <f t="shared" si="2896"/>
        <v>2.5466666666666669</v>
      </c>
      <c r="BL649" s="3674">
        <f t="shared" si="2868"/>
        <v>1267</v>
      </c>
      <c r="BM649" s="3122">
        <f t="shared" si="2897"/>
        <v>-567</v>
      </c>
      <c r="BN649" s="2963">
        <f t="shared" si="2898"/>
        <v>1.81</v>
      </c>
      <c r="BO649" s="3738">
        <f t="shared" si="2899"/>
        <v>0</v>
      </c>
      <c r="BP649" s="3494"/>
      <c r="BQ649" s="6902">
        <v>700</v>
      </c>
      <c r="BR649" s="6902"/>
      <c r="BS649" s="2572">
        <f t="shared" si="2900"/>
        <v>250</v>
      </c>
      <c r="BT649" s="2573">
        <f t="shared" si="2900"/>
        <v>384</v>
      </c>
      <c r="BU649" s="2987">
        <f t="shared" si="2699"/>
        <v>-134</v>
      </c>
      <c r="BV649" s="2963">
        <f t="shared" si="2700"/>
        <v>1.536</v>
      </c>
      <c r="BW649" s="2361">
        <f t="shared" si="2701"/>
        <v>885</v>
      </c>
      <c r="BX649" s="2991">
        <f t="shared" si="2702"/>
        <v>-185</v>
      </c>
      <c r="BY649" s="2963">
        <f t="shared" si="2703"/>
        <v>1.2642857142857142</v>
      </c>
      <c r="BZ649" s="3151"/>
      <c r="CA649" s="6671">
        <v>700</v>
      </c>
      <c r="CB649" s="6671"/>
      <c r="CC649" s="1401">
        <v>200</v>
      </c>
      <c r="CD649" s="1835">
        <v>501</v>
      </c>
      <c r="CE649" s="2359">
        <f t="shared" si="2901"/>
        <v>-301</v>
      </c>
      <c r="CF649" s="1834">
        <f>CD649/CC649</f>
        <v>2.5049999999999999</v>
      </c>
      <c r="CG649" s="1971">
        <f>CD649</f>
        <v>501</v>
      </c>
      <c r="CH649" s="2387">
        <f t="shared" si="2902"/>
        <v>199</v>
      </c>
      <c r="CI649" s="1834">
        <f>CG649/CA649</f>
        <v>0.71571428571428575</v>
      </c>
      <c r="CM649" s="1742">
        <v>50</v>
      </c>
      <c r="CN649" s="1742">
        <v>50</v>
      </c>
      <c r="CO649" s="1743">
        <v>100</v>
      </c>
      <c r="CP649" s="1742">
        <v>100</v>
      </c>
      <c r="CQ649" s="1742">
        <v>100</v>
      </c>
      <c r="CR649" s="1743">
        <v>50</v>
      </c>
      <c r="CS649" s="1742">
        <v>50</v>
      </c>
      <c r="CT649" s="1742">
        <v>50</v>
      </c>
      <c r="CU649" s="1743">
        <v>50</v>
      </c>
      <c r="CV649" s="1742">
        <v>50</v>
      </c>
      <c r="CW649" s="1742">
        <v>50</v>
      </c>
      <c r="CX649" s="1743">
        <v>0</v>
      </c>
      <c r="CY649" s="5783">
        <v>700</v>
      </c>
      <c r="CZ649" s="5784"/>
      <c r="DA649" s="4711">
        <v>50</v>
      </c>
      <c r="DB649" s="3631">
        <v>112</v>
      </c>
      <c r="DC649" s="4323">
        <f>DB649-DA649</f>
        <v>62</v>
      </c>
      <c r="DD649" s="4324">
        <f t="shared" ref="DD649:DD651" si="2955">DB649/DA649</f>
        <v>2.2400000000000002</v>
      </c>
      <c r="DE649" s="4837">
        <f t="shared" si="2930"/>
        <v>1379</v>
      </c>
      <c r="DF649" s="4099">
        <f t="shared" si="2903"/>
        <v>-679</v>
      </c>
      <c r="DG649" s="4117">
        <f>DE649/CY649</f>
        <v>1.97</v>
      </c>
      <c r="DH649" s="5785">
        <v>700</v>
      </c>
      <c r="DI649" s="5786"/>
      <c r="DJ649" s="4643">
        <v>50</v>
      </c>
      <c r="DK649" s="4425">
        <v>35</v>
      </c>
      <c r="DL649" s="4426">
        <f t="shared" si="2904"/>
        <v>15</v>
      </c>
      <c r="DM649" s="4913">
        <f t="shared" si="2937"/>
        <v>0.7</v>
      </c>
      <c r="DN649" s="4428">
        <f t="shared" si="2905"/>
        <v>1414</v>
      </c>
      <c r="DO649" s="4099">
        <f t="shared" si="2906"/>
        <v>-714</v>
      </c>
      <c r="DP649" s="4117">
        <f>DN649/DH649</f>
        <v>2.02</v>
      </c>
      <c r="DQ649" s="5787">
        <v>700</v>
      </c>
      <c r="DR649" s="5788"/>
      <c r="DS649" s="4919">
        <v>0</v>
      </c>
      <c r="DT649" s="4651">
        <v>73</v>
      </c>
      <c r="DU649" s="4860">
        <f t="shared" si="2907"/>
        <v>-73</v>
      </c>
      <c r="DV649" s="4861" t="e">
        <f t="shared" ref="DV649:DV652" si="2956">DT649/DS649</f>
        <v>#DIV/0!</v>
      </c>
      <c r="DW649" s="4651">
        <f t="shared" si="2909"/>
        <v>1487</v>
      </c>
      <c r="DX649" s="4099">
        <f t="shared" si="2910"/>
        <v>-787</v>
      </c>
      <c r="DY649" s="4117">
        <f>DW649/DQ649</f>
        <v>2.1242857142857141</v>
      </c>
      <c r="DZ649" s="5783">
        <v>700</v>
      </c>
      <c r="EA649" s="5784"/>
      <c r="EB649" s="1629">
        <v>50</v>
      </c>
      <c r="EC649" s="3223">
        <v>176</v>
      </c>
      <c r="ED649" s="1808">
        <f>EC649-EB649</f>
        <v>126</v>
      </c>
      <c r="EE649" s="1732">
        <f t="shared" ref="EE649:EE651" si="2957">EC649/EB649</f>
        <v>3.52</v>
      </c>
      <c r="EF649" s="3279">
        <f t="shared" si="2911"/>
        <v>1061</v>
      </c>
      <c r="EG649" s="1731">
        <f t="shared" si="2912"/>
        <v>-361</v>
      </c>
      <c r="EH649" s="1732">
        <f>EF649/DZ649</f>
        <v>1.5157142857142858</v>
      </c>
      <c r="EI649" s="5785">
        <v>700</v>
      </c>
      <c r="EJ649" s="5786"/>
      <c r="EK649" s="3356">
        <v>50</v>
      </c>
      <c r="EL649" s="2906">
        <v>76</v>
      </c>
      <c r="EM649" s="1808">
        <f t="shared" si="2913"/>
        <v>-26</v>
      </c>
      <c r="EN649" s="1834">
        <f t="shared" si="2944"/>
        <v>1.52</v>
      </c>
      <c r="EO649" s="3341">
        <f t="shared" si="2914"/>
        <v>1137</v>
      </c>
      <c r="EP649" s="1731">
        <f t="shared" si="2915"/>
        <v>-437</v>
      </c>
      <c r="EQ649" s="1732">
        <f>EO649/EI649</f>
        <v>1.6242857142857143</v>
      </c>
      <c r="ER649" s="5787">
        <v>700</v>
      </c>
      <c r="ES649" s="5788"/>
      <c r="ET649" s="3758">
        <v>50</v>
      </c>
      <c r="EU649" s="3621">
        <v>130</v>
      </c>
      <c r="EV649" s="3165">
        <f t="shared" si="2916"/>
        <v>-80</v>
      </c>
      <c r="EW649" s="2673">
        <f t="shared" ref="EW649:EW652" si="2958">EU649/ET649</f>
        <v>2.6</v>
      </c>
      <c r="EX649" s="3621">
        <f t="shared" si="2918"/>
        <v>1267</v>
      </c>
      <c r="EY649" s="3165">
        <f t="shared" si="2919"/>
        <v>-567</v>
      </c>
      <c r="EZ649" s="2673">
        <f>EX649/ER649</f>
        <v>1.81</v>
      </c>
      <c r="FA649" s="6891">
        <v>700</v>
      </c>
      <c r="FB649" s="6892"/>
      <c r="FC649" s="2493">
        <v>100</v>
      </c>
      <c r="FD649" s="2520">
        <v>133</v>
      </c>
      <c r="FE649" s="1731">
        <f>FD649-FC649</f>
        <v>33</v>
      </c>
      <c r="FF649" s="1732">
        <f t="shared" si="2949"/>
        <v>1.33</v>
      </c>
      <c r="FG649" s="2587">
        <f t="shared" si="2920"/>
        <v>634</v>
      </c>
      <c r="FH649" s="1731">
        <f t="shared" si="2921"/>
        <v>66</v>
      </c>
      <c r="FI649" s="1732">
        <f>FG649/FA649</f>
        <v>0.90571428571428569</v>
      </c>
      <c r="FJ649" s="6891">
        <v>700</v>
      </c>
      <c r="FK649" s="6892"/>
      <c r="FL649" s="2605">
        <v>100</v>
      </c>
      <c r="FM649" s="2520">
        <v>128</v>
      </c>
      <c r="FN649" s="1731">
        <f t="shared" si="2922"/>
        <v>-28</v>
      </c>
      <c r="FO649" s="1834">
        <f t="shared" si="2951"/>
        <v>1.28</v>
      </c>
      <c r="FP649" s="2587">
        <f t="shared" si="2923"/>
        <v>762</v>
      </c>
      <c r="FQ649" s="1731">
        <f t="shared" si="2924"/>
        <v>-62</v>
      </c>
      <c r="FR649" s="1732">
        <f>FP649/FJ649</f>
        <v>1.0885714285714285</v>
      </c>
      <c r="FS649" s="6891">
        <v>700</v>
      </c>
      <c r="FT649" s="6892"/>
      <c r="FU649" s="2669">
        <v>50</v>
      </c>
      <c r="FV649" s="2520">
        <v>123</v>
      </c>
      <c r="FW649" s="2668">
        <f t="shared" si="2925"/>
        <v>-73</v>
      </c>
      <c r="FX649" s="2673">
        <f t="shared" si="2926"/>
        <v>2.46</v>
      </c>
      <c r="FY649" s="2587">
        <f t="shared" si="2927"/>
        <v>885</v>
      </c>
      <c r="FZ649" s="2668">
        <f t="shared" si="2928"/>
        <v>-185</v>
      </c>
      <c r="GA649" s="2673">
        <f>FY649/FS649</f>
        <v>1.2642857142857142</v>
      </c>
      <c r="GB649" s="3169">
        <f t="shared" si="2929"/>
        <v>0.25142857142857156</v>
      </c>
      <c r="GC649" s="2219">
        <v>0</v>
      </c>
      <c r="GD649" s="1895">
        <v>1</v>
      </c>
      <c r="GE649" s="2105" t="s">
        <v>295</v>
      </c>
      <c r="GF649" s="2105" t="s">
        <v>321</v>
      </c>
      <c r="GG649" s="2105" t="s">
        <v>29</v>
      </c>
      <c r="GH649" s="2105" t="s">
        <v>16</v>
      </c>
      <c r="GI649" s="2105" t="s">
        <v>20</v>
      </c>
      <c r="GJ649" s="2105" t="s">
        <v>20</v>
      </c>
      <c r="GK649" s="2105" t="s">
        <v>16</v>
      </c>
      <c r="GL649" s="2120" t="s">
        <v>16</v>
      </c>
      <c r="GM649" s="1093" t="s">
        <v>2111</v>
      </c>
      <c r="GN649" s="674" t="s">
        <v>861</v>
      </c>
      <c r="GO649" s="1726">
        <v>700</v>
      </c>
      <c r="GP649" s="1726">
        <v>200</v>
      </c>
      <c r="GQ649" s="2086">
        <v>501</v>
      </c>
      <c r="GR649" s="2086">
        <v>-301</v>
      </c>
      <c r="GS649" s="1895">
        <v>2.5049999999999999</v>
      </c>
      <c r="GT649" s="2086">
        <v>501</v>
      </c>
      <c r="GU649" s="2086">
        <v>199</v>
      </c>
      <c r="GV649" s="1895">
        <v>0.71571428571428575</v>
      </c>
    </row>
    <row r="650" spans="1:204" ht="51" x14ac:dyDescent="0.25">
      <c r="B650" s="7099"/>
      <c r="C650" s="5685"/>
      <c r="D650" s="7164"/>
      <c r="E650" s="5685"/>
      <c r="F650" s="5707"/>
      <c r="G650" s="5707"/>
      <c r="H650" s="5707"/>
      <c r="I650" s="5707"/>
      <c r="J650" s="5707"/>
      <c r="K650" s="5707"/>
      <c r="L650" s="5707"/>
      <c r="M650" s="5707"/>
      <c r="N650" s="5698"/>
      <c r="O650" s="5707"/>
      <c r="P650" s="5698"/>
      <c r="Q650" s="5698"/>
      <c r="R650" s="5704"/>
      <c r="S650" s="5698"/>
      <c r="T650" s="5698"/>
      <c r="U650" s="7127"/>
      <c r="V650" s="5698"/>
      <c r="W650" s="5695"/>
      <c r="X650" s="5692"/>
      <c r="Y650" s="2121" t="s">
        <v>20</v>
      </c>
      <c r="Z650" s="5415" t="s">
        <v>2112</v>
      </c>
      <c r="AA650" s="5500" t="s">
        <v>2113</v>
      </c>
      <c r="AB650" s="5499">
        <v>3000</v>
      </c>
      <c r="AC650" s="559">
        <v>900</v>
      </c>
      <c r="AD650" s="577">
        <f t="shared" si="2881"/>
        <v>0.3</v>
      </c>
      <c r="AE650" s="559">
        <v>900</v>
      </c>
      <c r="AF650" s="577">
        <f t="shared" si="2954"/>
        <v>0.3</v>
      </c>
      <c r="AG650" s="559">
        <v>800</v>
      </c>
      <c r="AH650" s="577">
        <v>0.27</v>
      </c>
      <c r="AI650" s="559">
        <v>400</v>
      </c>
      <c r="AJ650" s="577">
        <f t="shared" si="2883"/>
        <v>0.13333333333333333</v>
      </c>
      <c r="AK650" s="946">
        <f t="shared" si="2884"/>
        <v>1.0033333333333334</v>
      </c>
      <c r="AL650" s="2330" t="s">
        <v>20</v>
      </c>
      <c r="AM650" s="974" t="s">
        <v>2145</v>
      </c>
      <c r="AN650" s="1045" t="s">
        <v>2146</v>
      </c>
      <c r="AO650" s="974" t="s">
        <v>2158</v>
      </c>
      <c r="AP650" s="974" t="s">
        <v>2147</v>
      </c>
      <c r="AQ650" s="807">
        <v>100</v>
      </c>
      <c r="AR650" s="974" t="s">
        <v>2174</v>
      </c>
      <c r="AS650" s="974" t="s">
        <v>1579</v>
      </c>
      <c r="AT650" s="2281"/>
      <c r="AU650" s="847" t="s">
        <v>1704</v>
      </c>
      <c r="AV650" s="6424">
        <v>3000</v>
      </c>
      <c r="AW650" s="6424"/>
      <c r="AX650" s="4449">
        <f t="shared" si="2885"/>
        <v>400</v>
      </c>
      <c r="AY650" s="4450">
        <f t="shared" si="2886"/>
        <v>934</v>
      </c>
      <c r="AZ650" s="4411">
        <f t="shared" si="2887"/>
        <v>-534</v>
      </c>
      <c r="BA650" s="4496">
        <f t="shared" si="2888"/>
        <v>2.335</v>
      </c>
      <c r="BB650" s="4450">
        <f t="shared" si="2889"/>
        <v>3233</v>
      </c>
      <c r="BC650" s="4104">
        <f t="shared" si="2890"/>
        <v>-233</v>
      </c>
      <c r="BD650" s="2963">
        <f t="shared" si="2891"/>
        <v>1.0776666666666668</v>
      </c>
      <c r="BE650" s="4848">
        <f t="shared" si="2892"/>
        <v>0</v>
      </c>
      <c r="BF650" s="6562">
        <v>3000</v>
      </c>
      <c r="BG650" s="6562"/>
      <c r="BH650" s="3673">
        <f t="shared" si="2893"/>
        <v>800</v>
      </c>
      <c r="BI650" s="3674">
        <f t="shared" si="2894"/>
        <v>1078</v>
      </c>
      <c r="BJ650" s="3111">
        <f t="shared" si="2895"/>
        <v>-278</v>
      </c>
      <c r="BK650" s="2963">
        <f t="shared" si="2896"/>
        <v>1.3474999999999999</v>
      </c>
      <c r="BL650" s="3674">
        <f t="shared" si="2868"/>
        <v>2299</v>
      </c>
      <c r="BM650" s="3122">
        <f t="shared" si="2897"/>
        <v>701</v>
      </c>
      <c r="BN650" s="2963">
        <f t="shared" si="2898"/>
        <v>0.76633333333333331</v>
      </c>
      <c r="BO650" s="3738">
        <f t="shared" si="2899"/>
        <v>0</v>
      </c>
      <c r="BP650" s="3494"/>
      <c r="BQ650" s="6902">
        <v>3000</v>
      </c>
      <c r="BR650" s="6902"/>
      <c r="BS650" s="2572">
        <f t="shared" si="2900"/>
        <v>900</v>
      </c>
      <c r="BT650" s="2573">
        <f t="shared" si="2900"/>
        <v>459</v>
      </c>
      <c r="BU650" s="2987">
        <f t="shared" si="2699"/>
        <v>441</v>
      </c>
      <c r="BV650" s="2963">
        <f t="shared" si="2700"/>
        <v>0.51</v>
      </c>
      <c r="BW650" s="2361">
        <f t="shared" si="2701"/>
        <v>1221</v>
      </c>
      <c r="BX650" s="2991">
        <f t="shared" si="2702"/>
        <v>1779</v>
      </c>
      <c r="BY650" s="2963">
        <f t="shared" si="2703"/>
        <v>0.40699999999999997</v>
      </c>
      <c r="BZ650" s="3151"/>
      <c r="CA650" s="6671">
        <v>3000</v>
      </c>
      <c r="CB650" s="6671"/>
      <c r="CC650" s="1401">
        <v>900</v>
      </c>
      <c r="CD650" s="1835">
        <v>762</v>
      </c>
      <c r="CE650" s="2359">
        <f t="shared" si="2901"/>
        <v>138</v>
      </c>
      <c r="CF650" s="1834">
        <f>CD650/CC650</f>
        <v>0.84666666666666668</v>
      </c>
      <c r="CG650" s="1971">
        <f>CD650</f>
        <v>762</v>
      </c>
      <c r="CH650" s="2387">
        <f t="shared" si="2902"/>
        <v>2238</v>
      </c>
      <c r="CI650" s="1834">
        <f>CG650/CA650</f>
        <v>0.254</v>
      </c>
      <c r="CM650" s="1744">
        <v>300</v>
      </c>
      <c r="CN650" s="1744">
        <v>300</v>
      </c>
      <c r="CO650" s="1745">
        <v>300</v>
      </c>
      <c r="CP650" s="1744">
        <v>300</v>
      </c>
      <c r="CQ650" s="1744">
        <v>300</v>
      </c>
      <c r="CR650" s="1745">
        <v>300</v>
      </c>
      <c r="CS650" s="1744">
        <v>200</v>
      </c>
      <c r="CT650" s="1744">
        <v>300</v>
      </c>
      <c r="CU650" s="1745">
        <v>300</v>
      </c>
      <c r="CV650" s="1744">
        <v>150</v>
      </c>
      <c r="CW650" s="1744">
        <v>150</v>
      </c>
      <c r="CX650" s="1745">
        <v>100</v>
      </c>
      <c r="CY650" s="5717">
        <v>3000</v>
      </c>
      <c r="CZ650" s="5718"/>
      <c r="DA650" s="4711">
        <v>150</v>
      </c>
      <c r="DB650" s="3631">
        <v>309</v>
      </c>
      <c r="DC650" s="4326">
        <f>DB650-DA650</f>
        <v>159</v>
      </c>
      <c r="DD650" s="4324">
        <f t="shared" si="2955"/>
        <v>2.06</v>
      </c>
      <c r="DE650" s="4884">
        <f t="shared" si="2930"/>
        <v>2608</v>
      </c>
      <c r="DF650" s="4093">
        <f t="shared" si="2903"/>
        <v>392</v>
      </c>
      <c r="DG650" s="1747">
        <f>DE650/CY650</f>
        <v>0.86933333333333329</v>
      </c>
      <c r="DH650" s="5719">
        <v>3000</v>
      </c>
      <c r="DI650" s="5720"/>
      <c r="DJ650" s="4643">
        <v>150</v>
      </c>
      <c r="DK650" s="4425">
        <v>326</v>
      </c>
      <c r="DL650" s="4682">
        <f t="shared" si="2904"/>
        <v>-176</v>
      </c>
      <c r="DM650" s="4913">
        <f t="shared" si="2937"/>
        <v>2.1733333333333333</v>
      </c>
      <c r="DN650" s="4428">
        <f t="shared" si="2905"/>
        <v>2934</v>
      </c>
      <c r="DO650" s="4093">
        <f t="shared" si="2906"/>
        <v>66</v>
      </c>
      <c r="DP650" s="1747">
        <f>DN650/DH650</f>
        <v>0.97799999999999998</v>
      </c>
      <c r="DQ650" s="5721">
        <v>3000</v>
      </c>
      <c r="DR650" s="5722"/>
      <c r="DS650" s="4919">
        <v>100</v>
      </c>
      <c r="DT650" s="4862">
        <v>299</v>
      </c>
      <c r="DU650" s="4863">
        <f t="shared" si="2907"/>
        <v>-199</v>
      </c>
      <c r="DV650" s="4861">
        <f t="shared" si="2956"/>
        <v>2.99</v>
      </c>
      <c r="DW650" s="4651">
        <f t="shared" si="2909"/>
        <v>3233</v>
      </c>
      <c r="DX650" s="4093">
        <f t="shared" si="2910"/>
        <v>-233</v>
      </c>
      <c r="DY650" s="1747">
        <f>DW650/DQ650</f>
        <v>1.0776666666666668</v>
      </c>
      <c r="DZ650" s="5717">
        <v>3000</v>
      </c>
      <c r="EA650" s="5718"/>
      <c r="EB650" s="1629">
        <v>200</v>
      </c>
      <c r="EC650" s="3223">
        <v>398</v>
      </c>
      <c r="ED650" s="1782">
        <f>EC650-EB650</f>
        <v>198</v>
      </c>
      <c r="EE650" s="1732">
        <f t="shared" si="2957"/>
        <v>1.99</v>
      </c>
      <c r="EF650" s="3329">
        <f t="shared" si="2911"/>
        <v>1619</v>
      </c>
      <c r="EG650" s="1735">
        <f t="shared" si="2912"/>
        <v>1381</v>
      </c>
      <c r="EH650" s="1736">
        <f>EF650/DZ650</f>
        <v>0.53966666666666663</v>
      </c>
      <c r="EI650" s="5719">
        <v>3000</v>
      </c>
      <c r="EJ650" s="5720"/>
      <c r="EK650" s="3356">
        <v>300</v>
      </c>
      <c r="EL650" s="2906">
        <v>391</v>
      </c>
      <c r="EM650" s="1782">
        <f t="shared" si="2913"/>
        <v>-91</v>
      </c>
      <c r="EN650" s="1834">
        <f t="shared" si="2944"/>
        <v>1.3033333333333332</v>
      </c>
      <c r="EO650" s="3341">
        <f t="shared" si="2914"/>
        <v>2010</v>
      </c>
      <c r="EP650" s="1735">
        <f t="shared" si="2915"/>
        <v>990</v>
      </c>
      <c r="EQ650" s="1736">
        <f>EO650/EI650</f>
        <v>0.67</v>
      </c>
      <c r="ER650" s="5721">
        <v>3000</v>
      </c>
      <c r="ES650" s="5722"/>
      <c r="ET650" s="3758">
        <v>300</v>
      </c>
      <c r="EU650" s="3622">
        <v>289</v>
      </c>
      <c r="EV650" s="3166">
        <f t="shared" si="2916"/>
        <v>11</v>
      </c>
      <c r="EW650" s="2673">
        <f t="shared" si="2958"/>
        <v>0.96333333333333337</v>
      </c>
      <c r="EX650" s="3621">
        <f t="shared" si="2918"/>
        <v>2299</v>
      </c>
      <c r="EY650" s="3166">
        <f t="shared" si="2919"/>
        <v>701</v>
      </c>
      <c r="EZ650" s="2674">
        <f>EX650/ER650</f>
        <v>0.76633333333333331</v>
      </c>
      <c r="FA650" s="6893">
        <v>3000</v>
      </c>
      <c r="FB650" s="6894"/>
      <c r="FC650" s="2493">
        <v>300</v>
      </c>
      <c r="FD650" s="2522">
        <v>142</v>
      </c>
      <c r="FE650" s="1735">
        <f>FD650-FC650</f>
        <v>-158</v>
      </c>
      <c r="FF650" s="1732">
        <f t="shared" si="2949"/>
        <v>0.47333333333333333</v>
      </c>
      <c r="FG650" s="2589">
        <f t="shared" si="2920"/>
        <v>904</v>
      </c>
      <c r="FH650" s="1735">
        <f t="shared" si="2921"/>
        <v>2096</v>
      </c>
      <c r="FI650" s="1736">
        <f>FG650/FA650</f>
        <v>0.30133333333333334</v>
      </c>
      <c r="FJ650" s="6893">
        <v>3000</v>
      </c>
      <c r="FK650" s="6894"/>
      <c r="FL650" s="2605">
        <v>300</v>
      </c>
      <c r="FM650" s="2522">
        <v>160</v>
      </c>
      <c r="FN650" s="1735">
        <f t="shared" si="2922"/>
        <v>140</v>
      </c>
      <c r="FO650" s="1834">
        <f t="shared" si="2951"/>
        <v>0.53333333333333333</v>
      </c>
      <c r="FP650" s="2587">
        <f t="shared" si="2923"/>
        <v>1064</v>
      </c>
      <c r="FQ650" s="1735">
        <f t="shared" si="2924"/>
        <v>1936</v>
      </c>
      <c r="FR650" s="1736">
        <f>FP650/FJ650</f>
        <v>0.35466666666666669</v>
      </c>
      <c r="FS650" s="6893">
        <v>3000</v>
      </c>
      <c r="FT650" s="6894"/>
      <c r="FU650" s="2669">
        <v>300</v>
      </c>
      <c r="FV650" s="2522">
        <v>157</v>
      </c>
      <c r="FW650" s="2666">
        <f t="shared" si="2925"/>
        <v>143</v>
      </c>
      <c r="FX650" s="2673">
        <f t="shared" si="2926"/>
        <v>0.52333333333333332</v>
      </c>
      <c r="FY650" s="2587">
        <f t="shared" si="2927"/>
        <v>1221</v>
      </c>
      <c r="FZ650" s="2666">
        <f t="shared" si="2928"/>
        <v>1779</v>
      </c>
      <c r="GA650" s="2674">
        <f>FY650/FS650</f>
        <v>0.40699999999999997</v>
      </c>
      <c r="GB650" s="3169">
        <f t="shared" si="2929"/>
        <v>0.13266666666666665</v>
      </c>
      <c r="GC650" s="2219">
        <v>0</v>
      </c>
      <c r="GD650" s="1895">
        <v>1</v>
      </c>
      <c r="GE650" s="2105" t="s">
        <v>295</v>
      </c>
      <c r="GF650" s="2105" t="s">
        <v>321</v>
      </c>
      <c r="GG650" s="2105" t="s">
        <v>29</v>
      </c>
      <c r="GH650" s="2105" t="s">
        <v>16</v>
      </c>
      <c r="GI650" s="2105" t="s">
        <v>20</v>
      </c>
      <c r="GJ650" s="2105" t="s">
        <v>20</v>
      </c>
      <c r="GK650" s="2105" t="s">
        <v>16</v>
      </c>
      <c r="GL650" s="2121" t="s">
        <v>20</v>
      </c>
      <c r="GM650" s="1095" t="s">
        <v>2112</v>
      </c>
      <c r="GN650" s="558" t="s">
        <v>2113</v>
      </c>
      <c r="GO650" s="1727">
        <v>3000</v>
      </c>
      <c r="GP650" s="1727">
        <v>900</v>
      </c>
      <c r="GQ650" s="2086">
        <v>762</v>
      </c>
      <c r="GR650" s="2086">
        <v>138</v>
      </c>
      <c r="GS650" s="1895">
        <v>0.84666666666666668</v>
      </c>
      <c r="GT650" s="2086">
        <v>762</v>
      </c>
      <c r="GU650" s="2086">
        <v>2238</v>
      </c>
      <c r="GV650" s="1895">
        <v>0.254</v>
      </c>
    </row>
    <row r="651" spans="1:204" ht="51" x14ac:dyDescent="0.25">
      <c r="B651" s="7099"/>
      <c r="C651" s="5685"/>
      <c r="D651" s="7164"/>
      <c r="E651" s="5685"/>
      <c r="F651" s="5707"/>
      <c r="G651" s="5707"/>
      <c r="H651" s="5707"/>
      <c r="I651" s="5707"/>
      <c r="J651" s="5707"/>
      <c r="K651" s="5707"/>
      <c r="L651" s="5707"/>
      <c r="M651" s="5707"/>
      <c r="N651" s="5698"/>
      <c r="O651" s="5707"/>
      <c r="P651" s="5698"/>
      <c r="Q651" s="5698"/>
      <c r="R651" s="5704"/>
      <c r="S651" s="5698"/>
      <c r="T651" s="5698"/>
      <c r="U651" s="7127"/>
      <c r="V651" s="5698"/>
      <c r="W651" s="5695"/>
      <c r="X651" s="5692"/>
      <c r="Y651" s="2121" t="s">
        <v>19</v>
      </c>
      <c r="Z651" s="5415" t="s">
        <v>2114</v>
      </c>
      <c r="AA651" s="5498" t="s">
        <v>2115</v>
      </c>
      <c r="AB651" s="5499">
        <v>500</v>
      </c>
      <c r="AC651" s="559">
        <v>100</v>
      </c>
      <c r="AD651" s="577">
        <f t="shared" si="2881"/>
        <v>0.2</v>
      </c>
      <c r="AE651" s="559">
        <v>150</v>
      </c>
      <c r="AF651" s="577">
        <f t="shared" si="2954"/>
        <v>0.3</v>
      </c>
      <c r="AG651" s="559">
        <v>150</v>
      </c>
      <c r="AH651" s="577">
        <v>0.3</v>
      </c>
      <c r="AI651" s="559">
        <v>100</v>
      </c>
      <c r="AJ651" s="577">
        <f t="shared" si="2883"/>
        <v>0.2</v>
      </c>
      <c r="AK651" s="946">
        <f t="shared" si="2884"/>
        <v>1</v>
      </c>
      <c r="AL651" s="2330" t="s">
        <v>19</v>
      </c>
      <c r="AM651" s="974" t="s">
        <v>2148</v>
      </c>
      <c r="AN651" s="1045" t="s">
        <v>2149</v>
      </c>
      <c r="AO651" s="974" t="s">
        <v>2159</v>
      </c>
      <c r="AP651" s="974" t="s">
        <v>2150</v>
      </c>
      <c r="AQ651" s="807">
        <v>100</v>
      </c>
      <c r="AR651" s="974" t="s">
        <v>2046</v>
      </c>
      <c r="AS651" s="974" t="s">
        <v>1579</v>
      </c>
      <c r="AT651" s="2281"/>
      <c r="AU651" s="847" t="s">
        <v>1704</v>
      </c>
      <c r="AV651" s="6425">
        <v>500</v>
      </c>
      <c r="AW651" s="6425"/>
      <c r="AX651" s="4449">
        <f t="shared" si="2885"/>
        <v>100</v>
      </c>
      <c r="AY651" s="4450">
        <f t="shared" si="2886"/>
        <v>204</v>
      </c>
      <c r="AZ651" s="4411">
        <f t="shared" si="2887"/>
        <v>-104</v>
      </c>
      <c r="BA651" s="4496">
        <f t="shared" si="2888"/>
        <v>2.04</v>
      </c>
      <c r="BB651" s="4450">
        <f t="shared" si="2889"/>
        <v>617</v>
      </c>
      <c r="BC651" s="4104">
        <f t="shared" si="2890"/>
        <v>-117</v>
      </c>
      <c r="BD651" s="2963">
        <f t="shared" si="2891"/>
        <v>1.234</v>
      </c>
      <c r="BE651" s="4848">
        <f t="shared" si="2892"/>
        <v>0</v>
      </c>
      <c r="BF651" s="6563">
        <v>500</v>
      </c>
      <c r="BG651" s="6563"/>
      <c r="BH651" s="3673">
        <f t="shared" si="2893"/>
        <v>150</v>
      </c>
      <c r="BI651" s="3674">
        <f t="shared" si="2894"/>
        <v>176</v>
      </c>
      <c r="BJ651" s="3111">
        <f t="shared" si="2895"/>
        <v>-26</v>
      </c>
      <c r="BK651" s="2963">
        <f t="shared" si="2896"/>
        <v>1.1733333333333333</v>
      </c>
      <c r="BL651" s="3674">
        <f t="shared" si="2868"/>
        <v>413</v>
      </c>
      <c r="BM651" s="3122">
        <f t="shared" si="2897"/>
        <v>87</v>
      </c>
      <c r="BN651" s="2963">
        <f t="shared" si="2898"/>
        <v>0.82599999999999996</v>
      </c>
      <c r="BO651" s="3738">
        <f t="shared" si="2899"/>
        <v>0</v>
      </c>
      <c r="BP651" s="3494"/>
      <c r="BQ651" s="6898">
        <v>500</v>
      </c>
      <c r="BR651" s="6898"/>
      <c r="BS651" s="2572">
        <f t="shared" si="2900"/>
        <v>150</v>
      </c>
      <c r="BT651" s="2573">
        <f t="shared" si="2900"/>
        <v>131</v>
      </c>
      <c r="BU651" s="2987">
        <f t="shared" si="2699"/>
        <v>19</v>
      </c>
      <c r="BV651" s="2963">
        <f t="shared" si="2700"/>
        <v>0.87333333333333329</v>
      </c>
      <c r="BW651" s="2361">
        <f t="shared" si="2701"/>
        <v>237</v>
      </c>
      <c r="BX651" s="2991">
        <f t="shared" si="2702"/>
        <v>263</v>
      </c>
      <c r="BY651" s="2963">
        <f t="shared" si="2703"/>
        <v>0.47399999999999998</v>
      </c>
      <c r="BZ651" s="3151"/>
      <c r="CA651" s="6672">
        <v>500</v>
      </c>
      <c r="CB651" s="6672"/>
      <c r="CC651" s="1401">
        <v>100</v>
      </c>
      <c r="CD651" s="1835">
        <v>106</v>
      </c>
      <c r="CE651" s="2359">
        <f t="shared" si="2901"/>
        <v>-6</v>
      </c>
      <c r="CF651" s="1834">
        <f>CD651/CC651</f>
        <v>1.06</v>
      </c>
      <c r="CG651" s="1971">
        <f>CD651</f>
        <v>106</v>
      </c>
      <c r="CH651" s="2387">
        <f t="shared" si="2902"/>
        <v>394</v>
      </c>
      <c r="CI651" s="1834">
        <f>CG651/CA651</f>
        <v>0.21199999999999999</v>
      </c>
      <c r="CM651" s="1744">
        <v>25</v>
      </c>
      <c r="CN651" s="1744">
        <v>50</v>
      </c>
      <c r="CO651" s="1745">
        <v>25</v>
      </c>
      <c r="CP651" s="1827">
        <v>50</v>
      </c>
      <c r="CQ651" s="1827">
        <v>50</v>
      </c>
      <c r="CR651" s="1745">
        <v>50</v>
      </c>
      <c r="CS651" s="1827">
        <v>50</v>
      </c>
      <c r="CT651" s="1827">
        <v>50</v>
      </c>
      <c r="CU651" s="1745">
        <v>50</v>
      </c>
      <c r="CV651" s="1827">
        <v>50</v>
      </c>
      <c r="CW651" s="1827">
        <v>25</v>
      </c>
      <c r="CX651" s="1745">
        <v>25</v>
      </c>
      <c r="CY651" s="5717">
        <v>500</v>
      </c>
      <c r="CZ651" s="5718"/>
      <c r="DA651" s="4711">
        <v>50</v>
      </c>
      <c r="DB651" s="3631">
        <v>77</v>
      </c>
      <c r="DC651" s="4326">
        <f>DB651-DA651</f>
        <v>27</v>
      </c>
      <c r="DD651" s="4324">
        <f t="shared" si="2955"/>
        <v>1.54</v>
      </c>
      <c r="DE651" s="4884">
        <f t="shared" si="2930"/>
        <v>490</v>
      </c>
      <c r="DF651" s="4093">
        <f t="shared" si="2903"/>
        <v>10</v>
      </c>
      <c r="DG651" s="1747">
        <f>DE651/CY651</f>
        <v>0.98</v>
      </c>
      <c r="DH651" s="5719">
        <v>500</v>
      </c>
      <c r="DI651" s="5720"/>
      <c r="DJ651" s="4643">
        <v>25</v>
      </c>
      <c r="DK651" s="4425">
        <v>99</v>
      </c>
      <c r="DL651" s="4682">
        <f t="shared" si="2904"/>
        <v>-74</v>
      </c>
      <c r="DM651" s="4913">
        <f t="shared" si="2937"/>
        <v>3.96</v>
      </c>
      <c r="DN651" s="4428">
        <f t="shared" si="2905"/>
        <v>589</v>
      </c>
      <c r="DO651" s="4093">
        <f t="shared" si="2906"/>
        <v>-89</v>
      </c>
      <c r="DP651" s="1747">
        <f>DN651/DH651</f>
        <v>1.1779999999999999</v>
      </c>
      <c r="DQ651" s="5721">
        <v>500</v>
      </c>
      <c r="DR651" s="5722"/>
      <c r="DS651" s="4919">
        <v>25</v>
      </c>
      <c r="DT651" s="4862">
        <v>28</v>
      </c>
      <c r="DU651" s="4863">
        <f t="shared" si="2907"/>
        <v>-3</v>
      </c>
      <c r="DV651" s="4861">
        <f t="shared" si="2956"/>
        <v>1.1200000000000001</v>
      </c>
      <c r="DW651" s="4651">
        <f t="shared" si="2909"/>
        <v>617</v>
      </c>
      <c r="DX651" s="4093">
        <f t="shared" si="2910"/>
        <v>-117</v>
      </c>
      <c r="DY651" s="1747">
        <f>DW651/DQ651</f>
        <v>1.234</v>
      </c>
      <c r="DZ651" s="5717">
        <v>500</v>
      </c>
      <c r="EA651" s="5718"/>
      <c r="EB651" s="1629">
        <v>50</v>
      </c>
      <c r="EC651" s="3223">
        <v>40</v>
      </c>
      <c r="ED651" s="1782">
        <f>EC651-EB651</f>
        <v>-10</v>
      </c>
      <c r="EE651" s="1732">
        <f t="shared" si="2957"/>
        <v>0.8</v>
      </c>
      <c r="EF651" s="3329">
        <f t="shared" si="2911"/>
        <v>277</v>
      </c>
      <c r="EG651" s="1735">
        <f t="shared" si="2912"/>
        <v>223</v>
      </c>
      <c r="EH651" s="1736">
        <f>EF651/DZ651</f>
        <v>0.55400000000000005</v>
      </c>
      <c r="EI651" s="5719">
        <v>500</v>
      </c>
      <c r="EJ651" s="5720"/>
      <c r="EK651" s="3356">
        <v>50</v>
      </c>
      <c r="EL651" s="2906">
        <v>49</v>
      </c>
      <c r="EM651" s="1782">
        <f t="shared" si="2913"/>
        <v>1</v>
      </c>
      <c r="EN651" s="1834">
        <f t="shared" si="2944"/>
        <v>0.98</v>
      </c>
      <c r="EO651" s="3341">
        <f t="shared" si="2914"/>
        <v>326</v>
      </c>
      <c r="EP651" s="1735">
        <f t="shared" si="2915"/>
        <v>174</v>
      </c>
      <c r="EQ651" s="1736">
        <f>EO651/EI651</f>
        <v>0.65200000000000002</v>
      </c>
      <c r="ER651" s="5721">
        <v>500</v>
      </c>
      <c r="ES651" s="5722"/>
      <c r="ET651" s="3758">
        <v>50</v>
      </c>
      <c r="EU651" s="3622">
        <v>87</v>
      </c>
      <c r="EV651" s="3166">
        <f t="shared" si="2916"/>
        <v>-37</v>
      </c>
      <c r="EW651" s="2673">
        <f t="shared" si="2958"/>
        <v>1.74</v>
      </c>
      <c r="EX651" s="3621">
        <f t="shared" si="2918"/>
        <v>413</v>
      </c>
      <c r="EY651" s="3166">
        <f t="shared" si="2919"/>
        <v>87</v>
      </c>
      <c r="EZ651" s="2674">
        <f>EX651/ER651</f>
        <v>0.82599999999999996</v>
      </c>
      <c r="FA651" s="6893">
        <v>500</v>
      </c>
      <c r="FB651" s="6894"/>
      <c r="FC651" s="2493">
        <v>50</v>
      </c>
      <c r="FD651" s="2522">
        <v>54</v>
      </c>
      <c r="FE651" s="1735">
        <f>FD651-FC651</f>
        <v>4</v>
      </c>
      <c r="FF651" s="1732">
        <f t="shared" si="2949"/>
        <v>1.08</v>
      </c>
      <c r="FG651" s="2589">
        <f t="shared" si="2920"/>
        <v>160</v>
      </c>
      <c r="FH651" s="1735">
        <f t="shared" si="2921"/>
        <v>340</v>
      </c>
      <c r="FI651" s="1736">
        <f>FG651/FA651</f>
        <v>0.32</v>
      </c>
      <c r="FJ651" s="6893">
        <v>500</v>
      </c>
      <c r="FK651" s="6894"/>
      <c r="FL651" s="2605">
        <v>50</v>
      </c>
      <c r="FM651" s="2522">
        <v>48</v>
      </c>
      <c r="FN651" s="1735">
        <f t="shared" si="2922"/>
        <v>2</v>
      </c>
      <c r="FO651" s="1834">
        <f t="shared" si="2951"/>
        <v>0.96</v>
      </c>
      <c r="FP651" s="2587">
        <f t="shared" si="2923"/>
        <v>208</v>
      </c>
      <c r="FQ651" s="1735">
        <f t="shared" si="2924"/>
        <v>292</v>
      </c>
      <c r="FR651" s="1736">
        <f>FP651/FJ651</f>
        <v>0.41599999999999998</v>
      </c>
      <c r="FS651" s="6893">
        <v>500</v>
      </c>
      <c r="FT651" s="6894"/>
      <c r="FU651" s="2669">
        <v>50</v>
      </c>
      <c r="FV651" s="2522">
        <v>29</v>
      </c>
      <c r="FW651" s="2666">
        <f t="shared" si="2925"/>
        <v>21</v>
      </c>
      <c r="FX651" s="2673">
        <f t="shared" si="2926"/>
        <v>0.57999999999999996</v>
      </c>
      <c r="FY651" s="2587">
        <f t="shared" si="2927"/>
        <v>237</v>
      </c>
      <c r="FZ651" s="2666">
        <f t="shared" si="2928"/>
        <v>263</v>
      </c>
      <c r="GA651" s="2674">
        <f>FY651/FS651</f>
        <v>0.47399999999999998</v>
      </c>
      <c r="GB651" s="3169">
        <f t="shared" si="2929"/>
        <v>8.0000000000000071E-2</v>
      </c>
      <c r="GC651" s="2219">
        <v>0</v>
      </c>
      <c r="GD651" s="1895">
        <v>1</v>
      </c>
      <c r="GE651" s="2105" t="s">
        <v>295</v>
      </c>
      <c r="GF651" s="2105" t="s">
        <v>321</v>
      </c>
      <c r="GG651" s="2105" t="s">
        <v>29</v>
      </c>
      <c r="GH651" s="2105" t="s">
        <v>16</v>
      </c>
      <c r="GI651" s="2105" t="s">
        <v>20</v>
      </c>
      <c r="GJ651" s="2105" t="s">
        <v>20</v>
      </c>
      <c r="GK651" s="2105" t="s">
        <v>16</v>
      </c>
      <c r="GL651" s="2121" t="s">
        <v>19</v>
      </c>
      <c r="GM651" s="1095" t="s">
        <v>2114</v>
      </c>
      <c r="GN651" s="675" t="s">
        <v>2115</v>
      </c>
      <c r="GO651" s="1727">
        <v>500</v>
      </c>
      <c r="GP651" s="1727">
        <v>100</v>
      </c>
      <c r="GQ651" s="2086">
        <v>106</v>
      </c>
      <c r="GR651" s="2086">
        <v>-6</v>
      </c>
      <c r="GS651" s="1895">
        <v>1.06</v>
      </c>
      <c r="GT651" s="2086">
        <v>106</v>
      </c>
      <c r="GU651" s="2086">
        <v>394</v>
      </c>
      <c r="GV651" s="1895">
        <v>0.21199999999999999</v>
      </c>
    </row>
    <row r="652" spans="1:204" ht="63.75" x14ac:dyDescent="0.25">
      <c r="B652" s="7099"/>
      <c r="C652" s="5685"/>
      <c r="D652" s="7164"/>
      <c r="E652" s="5685"/>
      <c r="F652" s="5707"/>
      <c r="G652" s="5707"/>
      <c r="H652" s="5707"/>
      <c r="I652" s="5707"/>
      <c r="J652" s="5707"/>
      <c r="K652" s="5707"/>
      <c r="L652" s="5707"/>
      <c r="M652" s="5707"/>
      <c r="N652" s="5698"/>
      <c r="O652" s="5707"/>
      <c r="P652" s="5698"/>
      <c r="Q652" s="5698"/>
      <c r="R652" s="5704"/>
      <c r="S652" s="5698"/>
      <c r="T652" s="5698"/>
      <c r="U652" s="7127"/>
      <c r="V652" s="5698"/>
      <c r="W652" s="5695"/>
      <c r="X652" s="5692"/>
      <c r="Y652" s="2121" t="s">
        <v>29</v>
      </c>
      <c r="Z652" s="5415" t="s">
        <v>2116</v>
      </c>
      <c r="AA652" s="5498" t="s">
        <v>841</v>
      </c>
      <c r="AB652" s="5499">
        <v>4</v>
      </c>
      <c r="AC652" s="559">
        <v>1</v>
      </c>
      <c r="AD652" s="577">
        <f t="shared" si="2881"/>
        <v>0.25</v>
      </c>
      <c r="AE652" s="559">
        <v>1</v>
      </c>
      <c r="AF652" s="577">
        <f t="shared" si="2954"/>
        <v>0.25</v>
      </c>
      <c r="AG652" s="559">
        <v>1</v>
      </c>
      <c r="AH652" s="577">
        <v>0.25</v>
      </c>
      <c r="AI652" s="559">
        <v>1</v>
      </c>
      <c r="AJ652" s="577">
        <f t="shared" si="2883"/>
        <v>0.25</v>
      </c>
      <c r="AK652" s="946">
        <f t="shared" si="2884"/>
        <v>1</v>
      </c>
      <c r="AL652" s="2330" t="s">
        <v>29</v>
      </c>
      <c r="AM652" s="974" t="s">
        <v>2151</v>
      </c>
      <c r="AN652" s="1045" t="s">
        <v>2152</v>
      </c>
      <c r="AO652" s="974" t="s">
        <v>1430</v>
      </c>
      <c r="AP652" s="974" t="s">
        <v>2153</v>
      </c>
      <c r="AQ652" s="807">
        <v>100</v>
      </c>
      <c r="AR652" s="974" t="s">
        <v>2175</v>
      </c>
      <c r="AS652" s="974" t="s">
        <v>1579</v>
      </c>
      <c r="AT652" s="2281"/>
      <c r="AU652" s="847" t="s">
        <v>1704</v>
      </c>
      <c r="AV652" s="6425">
        <v>4</v>
      </c>
      <c r="AW652" s="6425"/>
      <c r="AX652" s="4449">
        <f t="shared" si="2885"/>
        <v>1</v>
      </c>
      <c r="AY652" s="4450">
        <f t="shared" si="2886"/>
        <v>1</v>
      </c>
      <c r="AZ652" s="4411">
        <f t="shared" si="2887"/>
        <v>0</v>
      </c>
      <c r="BA652" s="4496">
        <f t="shared" si="2888"/>
        <v>1</v>
      </c>
      <c r="BB652" s="4450">
        <f t="shared" si="2889"/>
        <v>4</v>
      </c>
      <c r="BC652" s="4104">
        <f t="shared" si="2890"/>
        <v>0</v>
      </c>
      <c r="BD652" s="2963">
        <f t="shared" si="2891"/>
        <v>1</v>
      </c>
      <c r="BE652" s="4848">
        <f t="shared" si="2892"/>
        <v>0</v>
      </c>
      <c r="BF652" s="6563">
        <v>4</v>
      </c>
      <c r="BG652" s="6563"/>
      <c r="BH652" s="3673">
        <f t="shared" si="2893"/>
        <v>1</v>
      </c>
      <c r="BI652" s="3674">
        <f t="shared" si="2894"/>
        <v>1</v>
      </c>
      <c r="BJ652" s="3111">
        <f t="shared" si="2895"/>
        <v>0</v>
      </c>
      <c r="BK652" s="2963">
        <f t="shared" si="2896"/>
        <v>1</v>
      </c>
      <c r="BL652" s="3674">
        <f t="shared" si="2868"/>
        <v>3</v>
      </c>
      <c r="BM652" s="3122">
        <f t="shared" si="2897"/>
        <v>1</v>
      </c>
      <c r="BN652" s="2963">
        <f t="shared" si="2898"/>
        <v>0.75</v>
      </c>
      <c r="BO652" s="3738">
        <f t="shared" si="2899"/>
        <v>0</v>
      </c>
      <c r="BP652" s="3494"/>
      <c r="BQ652" s="6898">
        <v>4</v>
      </c>
      <c r="BR652" s="6898"/>
      <c r="BS652" s="2572">
        <f t="shared" si="2900"/>
        <v>1</v>
      </c>
      <c r="BT652" s="2573">
        <f t="shared" si="2900"/>
        <v>1</v>
      </c>
      <c r="BU652" s="2987">
        <f t="shared" si="2699"/>
        <v>0</v>
      </c>
      <c r="BV652" s="2963">
        <f t="shared" si="2700"/>
        <v>1</v>
      </c>
      <c r="BW652" s="2361">
        <f t="shared" si="2701"/>
        <v>2</v>
      </c>
      <c r="BX652" s="2991">
        <f t="shared" si="2702"/>
        <v>2</v>
      </c>
      <c r="BY652" s="2963">
        <f t="shared" si="2703"/>
        <v>0.5</v>
      </c>
      <c r="BZ652" s="3151"/>
      <c r="CA652" s="6672">
        <v>4</v>
      </c>
      <c r="CB652" s="6672"/>
      <c r="CC652" s="1401">
        <v>1</v>
      </c>
      <c r="CD652" s="1835">
        <v>1</v>
      </c>
      <c r="CE652" s="2359">
        <f t="shared" si="2901"/>
        <v>0</v>
      </c>
      <c r="CF652" s="1834">
        <f t="shared" ref="CF652" si="2959">CD652/CC652</f>
        <v>1</v>
      </c>
      <c r="CG652" s="1971">
        <f t="shared" ref="CG652:CG653" si="2960">CD652</f>
        <v>1</v>
      </c>
      <c r="CH652" s="2387">
        <f t="shared" si="2902"/>
        <v>3</v>
      </c>
      <c r="CI652" s="1834">
        <f t="shared" ref="CI652:CI653" si="2961">CG652/CA652</f>
        <v>0.25</v>
      </c>
      <c r="CM652" s="1744">
        <v>0</v>
      </c>
      <c r="CN652" s="1744">
        <v>0</v>
      </c>
      <c r="CO652" s="1745">
        <v>1</v>
      </c>
      <c r="CP652" s="1827">
        <v>0</v>
      </c>
      <c r="CQ652" s="1827">
        <v>0</v>
      </c>
      <c r="CR652" s="1745">
        <v>1</v>
      </c>
      <c r="CS652" s="1827">
        <v>0</v>
      </c>
      <c r="CT652" s="1827">
        <v>0</v>
      </c>
      <c r="CU652" s="1745">
        <v>1</v>
      </c>
      <c r="CV652" s="1827">
        <v>0</v>
      </c>
      <c r="CW652" s="1827">
        <v>0</v>
      </c>
      <c r="CX652" s="1745">
        <v>1</v>
      </c>
      <c r="CY652" s="5717">
        <v>4</v>
      </c>
      <c r="CZ652" s="5718"/>
      <c r="DA652" s="4711">
        <v>0</v>
      </c>
      <c r="DB652" s="4322">
        <v>0</v>
      </c>
      <c r="DC652" s="4326">
        <f t="shared" ref="DC652:DC653" si="2962">DB652-DA652</f>
        <v>0</v>
      </c>
      <c r="DD652" s="4327">
        <v>0</v>
      </c>
      <c r="DE652" s="4884">
        <f t="shared" si="2930"/>
        <v>3</v>
      </c>
      <c r="DF652" s="4093">
        <f t="shared" si="2903"/>
        <v>1</v>
      </c>
      <c r="DG652" s="1747">
        <f t="shared" ref="DG652:DG653" si="2963">DE652/CY652</f>
        <v>0.75</v>
      </c>
      <c r="DH652" s="5719">
        <v>4</v>
      </c>
      <c r="DI652" s="5720"/>
      <c r="DJ652" s="4643">
        <v>0</v>
      </c>
      <c r="DK652" s="4734">
        <v>0</v>
      </c>
      <c r="DL652" s="4682">
        <f t="shared" si="2904"/>
        <v>0</v>
      </c>
      <c r="DM652" s="4683">
        <v>0</v>
      </c>
      <c r="DN652" s="4428">
        <f t="shared" si="2905"/>
        <v>3</v>
      </c>
      <c r="DO652" s="4093">
        <f t="shared" si="2906"/>
        <v>1</v>
      </c>
      <c r="DP652" s="1747">
        <f t="shared" ref="DP652:DP653" si="2964">DN652/DH652</f>
        <v>0.75</v>
      </c>
      <c r="DQ652" s="5721">
        <v>4</v>
      </c>
      <c r="DR652" s="5722"/>
      <c r="DS652" s="4919">
        <v>1</v>
      </c>
      <c r="DT652" s="4920">
        <v>1</v>
      </c>
      <c r="DU652" s="4863">
        <f t="shared" si="2907"/>
        <v>0</v>
      </c>
      <c r="DV652" s="4861">
        <f t="shared" si="2956"/>
        <v>1</v>
      </c>
      <c r="DW652" s="4651">
        <f t="shared" si="2909"/>
        <v>4</v>
      </c>
      <c r="DX652" s="4093">
        <f t="shared" si="2910"/>
        <v>0</v>
      </c>
      <c r="DY652" s="1747">
        <f t="shared" ref="DY652:DY653" si="2965">DW652/DQ652</f>
        <v>1</v>
      </c>
      <c r="DZ652" s="5717">
        <v>4</v>
      </c>
      <c r="EA652" s="5718"/>
      <c r="EB652" s="1629">
        <v>0</v>
      </c>
      <c r="EC652" s="3224">
        <v>0</v>
      </c>
      <c r="ED652" s="1782">
        <f t="shared" ref="ED652:ED653" si="2966">EC652-EB652</f>
        <v>0</v>
      </c>
      <c r="EE652" s="1736">
        <v>0</v>
      </c>
      <c r="EF652" s="3329">
        <f t="shared" si="2911"/>
        <v>2</v>
      </c>
      <c r="EG652" s="1735">
        <f t="shared" si="2912"/>
        <v>2</v>
      </c>
      <c r="EH652" s="1736">
        <f t="shared" ref="EH652:EH653" si="2967">EF652/DZ652</f>
        <v>0.5</v>
      </c>
      <c r="EI652" s="5719">
        <v>4</v>
      </c>
      <c r="EJ652" s="5720"/>
      <c r="EK652" s="3356">
        <v>0</v>
      </c>
      <c r="EL652" s="3407">
        <v>0</v>
      </c>
      <c r="EM652" s="1782">
        <f t="shared" si="2913"/>
        <v>0</v>
      </c>
      <c r="EN652" s="1736">
        <v>0</v>
      </c>
      <c r="EO652" s="3341">
        <f t="shared" si="2914"/>
        <v>2</v>
      </c>
      <c r="EP652" s="1735">
        <f t="shared" si="2915"/>
        <v>2</v>
      </c>
      <c r="EQ652" s="1736">
        <f t="shared" ref="EQ652:EQ653" si="2968">EO652/EI652</f>
        <v>0.5</v>
      </c>
      <c r="ER652" s="5721">
        <v>4</v>
      </c>
      <c r="ES652" s="5722"/>
      <c r="ET652" s="3758">
        <v>1</v>
      </c>
      <c r="EU652" s="3728">
        <v>1</v>
      </c>
      <c r="EV652" s="3166">
        <f t="shared" si="2916"/>
        <v>0</v>
      </c>
      <c r="EW652" s="2673">
        <f t="shared" si="2958"/>
        <v>1</v>
      </c>
      <c r="EX652" s="3621">
        <f t="shared" si="2918"/>
        <v>3</v>
      </c>
      <c r="EY652" s="3166">
        <f t="shared" si="2919"/>
        <v>1</v>
      </c>
      <c r="EZ652" s="2674">
        <f t="shared" ref="EZ652:EZ653" si="2969">EX652/ER652</f>
        <v>0.75</v>
      </c>
      <c r="FA652" s="6893">
        <v>4</v>
      </c>
      <c r="FB652" s="6894"/>
      <c r="FC652" s="2493">
        <v>0</v>
      </c>
      <c r="FD652" s="2523">
        <v>0</v>
      </c>
      <c r="FE652" s="1735">
        <f t="shared" ref="FE652:FE653" si="2970">FD652-FC652</f>
        <v>0</v>
      </c>
      <c r="FF652" s="1736">
        <v>0</v>
      </c>
      <c r="FG652" s="2589">
        <f t="shared" si="2920"/>
        <v>1</v>
      </c>
      <c r="FH652" s="1735">
        <f t="shared" si="2921"/>
        <v>3</v>
      </c>
      <c r="FI652" s="1736">
        <f t="shared" ref="FI652:FI653" si="2971">FG652/FA652</f>
        <v>0.25</v>
      </c>
      <c r="FJ652" s="6893">
        <v>4</v>
      </c>
      <c r="FK652" s="6894"/>
      <c r="FL652" s="2605">
        <v>0</v>
      </c>
      <c r="FM652" s="2523">
        <v>0</v>
      </c>
      <c r="FN652" s="1735">
        <f t="shared" si="2922"/>
        <v>0</v>
      </c>
      <c r="FO652" s="1736">
        <v>0</v>
      </c>
      <c r="FP652" s="2587">
        <f t="shared" si="2923"/>
        <v>1</v>
      </c>
      <c r="FQ652" s="1735">
        <f t="shared" si="2924"/>
        <v>3</v>
      </c>
      <c r="FR652" s="1736">
        <f t="shared" ref="FR652:FR653" si="2972">FP652/FJ652</f>
        <v>0.25</v>
      </c>
      <c r="FS652" s="6893">
        <v>4</v>
      </c>
      <c r="FT652" s="6894"/>
      <c r="FU652" s="2669">
        <v>1</v>
      </c>
      <c r="FV652" s="2523">
        <v>1</v>
      </c>
      <c r="FW652" s="2666">
        <f t="shared" si="2925"/>
        <v>0</v>
      </c>
      <c r="FX652" s="2673">
        <f t="shared" si="2926"/>
        <v>1</v>
      </c>
      <c r="FY652" s="2587">
        <f t="shared" si="2927"/>
        <v>2</v>
      </c>
      <c r="FZ652" s="2666">
        <f t="shared" si="2928"/>
        <v>2</v>
      </c>
      <c r="GA652" s="2674">
        <f t="shared" ref="GA652:GA653" si="2973">FY652/FS652</f>
        <v>0.5</v>
      </c>
      <c r="GB652" s="3169">
        <f t="shared" si="2929"/>
        <v>0</v>
      </c>
      <c r="GC652" s="2219">
        <v>0</v>
      </c>
      <c r="GD652" s="1895">
        <v>1</v>
      </c>
      <c r="GE652" s="2105" t="s">
        <v>295</v>
      </c>
      <c r="GF652" s="2105" t="s">
        <v>321</v>
      </c>
      <c r="GG652" s="2105" t="s">
        <v>29</v>
      </c>
      <c r="GH652" s="2105" t="s">
        <v>16</v>
      </c>
      <c r="GI652" s="2105" t="s">
        <v>20</v>
      </c>
      <c r="GJ652" s="2105" t="s">
        <v>20</v>
      </c>
      <c r="GK652" s="2105" t="s">
        <v>16</v>
      </c>
      <c r="GL652" s="2121" t="s">
        <v>29</v>
      </c>
      <c r="GM652" s="1095" t="s">
        <v>2116</v>
      </c>
      <c r="GN652" s="675" t="s">
        <v>841</v>
      </c>
      <c r="GO652" s="1727">
        <v>4</v>
      </c>
      <c r="GP652" s="1727">
        <v>1</v>
      </c>
      <c r="GQ652" s="2086">
        <v>1</v>
      </c>
      <c r="GR652" s="2086">
        <v>0</v>
      </c>
      <c r="GS652" s="1895">
        <v>1</v>
      </c>
      <c r="GT652" s="2086">
        <v>1</v>
      </c>
      <c r="GU652" s="2086">
        <v>3</v>
      </c>
      <c r="GV652" s="1895">
        <v>0.25</v>
      </c>
    </row>
    <row r="653" spans="1:204" ht="51" x14ac:dyDescent="0.25">
      <c r="B653" s="7099"/>
      <c r="C653" s="5686"/>
      <c r="D653" s="7101"/>
      <c r="E653" s="5686"/>
      <c r="F653" s="5708"/>
      <c r="G653" s="5708"/>
      <c r="H653" s="5708"/>
      <c r="I653" s="5708"/>
      <c r="J653" s="5708"/>
      <c r="K653" s="5708"/>
      <c r="L653" s="5708"/>
      <c r="M653" s="5708"/>
      <c r="N653" s="5699"/>
      <c r="O653" s="5708"/>
      <c r="P653" s="5699"/>
      <c r="Q653" s="5699"/>
      <c r="R653" s="5705"/>
      <c r="S653" s="5699"/>
      <c r="T653" s="5699"/>
      <c r="U653" s="7128"/>
      <c r="V653" s="5699"/>
      <c r="W653" s="5696"/>
      <c r="X653" s="5693"/>
      <c r="Y653" s="2122" t="s">
        <v>17</v>
      </c>
      <c r="Z653" s="5415" t="s">
        <v>2117</v>
      </c>
      <c r="AA653" s="5498" t="s">
        <v>1189</v>
      </c>
      <c r="AB653" s="5502">
        <v>1</v>
      </c>
      <c r="AC653" s="567">
        <v>0</v>
      </c>
      <c r="AD653" s="656">
        <f t="shared" si="2881"/>
        <v>0</v>
      </c>
      <c r="AE653" s="567">
        <v>0</v>
      </c>
      <c r="AF653" s="656">
        <f t="shared" si="2954"/>
        <v>0</v>
      </c>
      <c r="AG653" s="567">
        <v>1</v>
      </c>
      <c r="AH653" s="656">
        <f t="shared" ref="AH653:AH658" si="2974">AG653/AB653</f>
        <v>1</v>
      </c>
      <c r="AI653" s="567">
        <v>0</v>
      </c>
      <c r="AJ653" s="656">
        <f t="shared" si="2883"/>
        <v>0</v>
      </c>
      <c r="AK653" s="946">
        <f t="shared" si="2884"/>
        <v>1</v>
      </c>
      <c r="AL653" s="2348" t="s">
        <v>17</v>
      </c>
      <c r="AM653" s="679" t="s">
        <v>2154</v>
      </c>
      <c r="AN653" s="1105" t="s">
        <v>2155</v>
      </c>
      <c r="AO653" s="679" t="s">
        <v>2160</v>
      </c>
      <c r="AP653" s="679" t="s">
        <v>2156</v>
      </c>
      <c r="AQ653" s="938">
        <v>100</v>
      </c>
      <c r="AR653" s="679" t="s">
        <v>2176</v>
      </c>
      <c r="AS653" s="679" t="s">
        <v>1579</v>
      </c>
      <c r="AT653" s="2281"/>
      <c r="AU653" s="847" t="s">
        <v>1704</v>
      </c>
      <c r="AV653" s="6425">
        <v>1</v>
      </c>
      <c r="AW653" s="6425"/>
      <c r="AX653" s="4449">
        <f t="shared" si="2885"/>
        <v>0</v>
      </c>
      <c r="AY653" s="4450">
        <f t="shared" si="2886"/>
        <v>0</v>
      </c>
      <c r="AZ653" s="4411">
        <f t="shared" si="2887"/>
        <v>0</v>
      </c>
      <c r="BA653" s="4496" t="e">
        <f t="shared" si="2888"/>
        <v>#DIV/0!</v>
      </c>
      <c r="BB653" s="4450">
        <f t="shared" si="2889"/>
        <v>0</v>
      </c>
      <c r="BC653" s="4104">
        <f t="shared" si="2890"/>
        <v>1</v>
      </c>
      <c r="BD653" s="2963">
        <f t="shared" si="2891"/>
        <v>0</v>
      </c>
      <c r="BE653" s="4848">
        <f t="shared" si="2892"/>
        <v>0</v>
      </c>
      <c r="BF653" s="6563">
        <v>1</v>
      </c>
      <c r="BG653" s="6563"/>
      <c r="BH653" s="3673">
        <f t="shared" si="2893"/>
        <v>1</v>
      </c>
      <c r="BI653" s="3674">
        <f t="shared" si="2894"/>
        <v>0</v>
      </c>
      <c r="BJ653" s="3111">
        <f t="shared" si="2895"/>
        <v>1</v>
      </c>
      <c r="BK653" s="2963">
        <f t="shared" si="2896"/>
        <v>0</v>
      </c>
      <c r="BL653" s="3674">
        <f t="shared" si="2868"/>
        <v>0</v>
      </c>
      <c r="BM653" s="3122">
        <f t="shared" si="2897"/>
        <v>1</v>
      </c>
      <c r="BN653" s="2963">
        <f t="shared" si="2898"/>
        <v>0</v>
      </c>
      <c r="BO653" s="3738">
        <f t="shared" si="2899"/>
        <v>0</v>
      </c>
      <c r="BP653" s="3494"/>
      <c r="BQ653" s="6898">
        <v>1</v>
      </c>
      <c r="BR653" s="6898"/>
      <c r="BS653" s="2572">
        <f t="shared" si="2900"/>
        <v>0</v>
      </c>
      <c r="BT653" s="2573">
        <f t="shared" si="2900"/>
        <v>0</v>
      </c>
      <c r="BU653" s="2987">
        <f t="shared" si="2699"/>
        <v>0</v>
      </c>
      <c r="BV653" s="2963" t="e">
        <f t="shared" si="2700"/>
        <v>#DIV/0!</v>
      </c>
      <c r="BW653" s="2361">
        <f t="shared" si="2701"/>
        <v>0</v>
      </c>
      <c r="BX653" s="2991">
        <f t="shared" si="2702"/>
        <v>1</v>
      </c>
      <c r="BY653" s="2963">
        <f t="shared" si="2703"/>
        <v>0</v>
      </c>
      <c r="BZ653" s="3151"/>
      <c r="CA653" s="6672">
        <v>1</v>
      </c>
      <c r="CB653" s="6672"/>
      <c r="CC653" s="1401">
        <v>0</v>
      </c>
      <c r="CD653" s="1835">
        <v>0</v>
      </c>
      <c r="CE653" s="2359">
        <f t="shared" si="2901"/>
        <v>0</v>
      </c>
      <c r="CF653" s="1834">
        <v>0</v>
      </c>
      <c r="CG653" s="1971">
        <f t="shared" si="2960"/>
        <v>0</v>
      </c>
      <c r="CH653" s="2387">
        <f t="shared" si="2902"/>
        <v>1</v>
      </c>
      <c r="CI653" s="1834">
        <f t="shared" si="2961"/>
        <v>0</v>
      </c>
      <c r="CM653" s="1744">
        <v>0</v>
      </c>
      <c r="CN653" s="1744">
        <v>0</v>
      </c>
      <c r="CO653" s="1745">
        <v>0</v>
      </c>
      <c r="CP653" s="1827">
        <v>0</v>
      </c>
      <c r="CQ653" s="1827">
        <v>0</v>
      </c>
      <c r="CR653" s="1745">
        <v>0</v>
      </c>
      <c r="CS653" s="1827">
        <v>0</v>
      </c>
      <c r="CT653" s="1827">
        <v>0</v>
      </c>
      <c r="CU653" s="1745">
        <v>1</v>
      </c>
      <c r="CV653" s="1827">
        <v>0</v>
      </c>
      <c r="CW653" s="1827">
        <v>0</v>
      </c>
      <c r="CX653" s="1745">
        <v>0</v>
      </c>
      <c r="CY653" s="5723">
        <v>1</v>
      </c>
      <c r="CZ653" s="5724"/>
      <c r="DA653" s="4711">
        <v>0</v>
      </c>
      <c r="DB653" s="4322">
        <v>0</v>
      </c>
      <c r="DC653" s="4326">
        <f t="shared" si="2962"/>
        <v>0</v>
      </c>
      <c r="DD653" s="4327">
        <v>0</v>
      </c>
      <c r="DE653" s="4884">
        <f t="shared" si="2930"/>
        <v>0</v>
      </c>
      <c r="DF653" s="4093">
        <f t="shared" si="2903"/>
        <v>1</v>
      </c>
      <c r="DG653" s="1747">
        <f t="shared" si="2963"/>
        <v>0</v>
      </c>
      <c r="DH653" s="5725">
        <v>1</v>
      </c>
      <c r="DI653" s="5726"/>
      <c r="DJ653" s="4643">
        <v>0</v>
      </c>
      <c r="DK653" s="4734">
        <v>0</v>
      </c>
      <c r="DL653" s="4682">
        <f t="shared" si="2904"/>
        <v>0</v>
      </c>
      <c r="DM653" s="4683">
        <v>0</v>
      </c>
      <c r="DN653" s="4428">
        <f t="shared" si="2905"/>
        <v>0</v>
      </c>
      <c r="DO653" s="4093">
        <f t="shared" si="2906"/>
        <v>1</v>
      </c>
      <c r="DP653" s="1747">
        <f t="shared" si="2964"/>
        <v>0</v>
      </c>
      <c r="DQ653" s="5727">
        <v>1</v>
      </c>
      <c r="DR653" s="5728"/>
      <c r="DS653" s="4919">
        <v>0</v>
      </c>
      <c r="DT653" s="4920">
        <v>0</v>
      </c>
      <c r="DU653" s="4863">
        <f t="shared" si="2907"/>
        <v>0</v>
      </c>
      <c r="DV653" s="4921">
        <v>0</v>
      </c>
      <c r="DW653" s="4651">
        <f t="shared" si="2909"/>
        <v>0</v>
      </c>
      <c r="DX653" s="4093">
        <f t="shared" si="2910"/>
        <v>1</v>
      </c>
      <c r="DY653" s="1747">
        <f t="shared" si="2965"/>
        <v>0</v>
      </c>
      <c r="DZ653" s="5723">
        <v>1</v>
      </c>
      <c r="EA653" s="5724"/>
      <c r="EB653" s="1629">
        <v>0</v>
      </c>
      <c r="EC653" s="3224">
        <v>0</v>
      </c>
      <c r="ED653" s="1782">
        <f t="shared" si="2966"/>
        <v>0</v>
      </c>
      <c r="EE653" s="1736">
        <v>0</v>
      </c>
      <c r="EF653" s="3329">
        <f t="shared" si="2911"/>
        <v>0</v>
      </c>
      <c r="EG653" s="1735">
        <f t="shared" si="2912"/>
        <v>1</v>
      </c>
      <c r="EH653" s="1736">
        <f t="shared" si="2967"/>
        <v>0</v>
      </c>
      <c r="EI653" s="5725">
        <v>1</v>
      </c>
      <c r="EJ653" s="5726"/>
      <c r="EK653" s="3356">
        <v>0</v>
      </c>
      <c r="EL653" s="3407">
        <v>0</v>
      </c>
      <c r="EM653" s="1782">
        <f t="shared" si="2913"/>
        <v>0</v>
      </c>
      <c r="EN653" s="1736">
        <v>0</v>
      </c>
      <c r="EO653" s="3341">
        <f t="shared" si="2914"/>
        <v>0</v>
      </c>
      <c r="EP653" s="1735">
        <f t="shared" si="2915"/>
        <v>1</v>
      </c>
      <c r="EQ653" s="1736">
        <f t="shared" si="2968"/>
        <v>0</v>
      </c>
      <c r="ER653" s="5727">
        <v>1</v>
      </c>
      <c r="ES653" s="5728"/>
      <c r="ET653" s="3758">
        <v>1</v>
      </c>
      <c r="EU653" s="3728">
        <v>0</v>
      </c>
      <c r="EV653" s="3166">
        <f t="shared" si="2916"/>
        <v>1</v>
      </c>
      <c r="EW653" s="2674">
        <v>0</v>
      </c>
      <c r="EX653" s="3621">
        <f t="shared" si="2918"/>
        <v>0</v>
      </c>
      <c r="EY653" s="3166">
        <f t="shared" si="2919"/>
        <v>1</v>
      </c>
      <c r="EZ653" s="3941">
        <f t="shared" si="2969"/>
        <v>0</v>
      </c>
      <c r="FA653" s="6896">
        <v>1</v>
      </c>
      <c r="FB653" s="6897"/>
      <c r="FC653" s="2493">
        <v>0</v>
      </c>
      <c r="FD653" s="2523">
        <v>0</v>
      </c>
      <c r="FE653" s="1735">
        <f t="shared" si="2970"/>
        <v>0</v>
      </c>
      <c r="FF653" s="1736">
        <v>0</v>
      </c>
      <c r="FG653" s="2589">
        <f t="shared" si="2920"/>
        <v>0</v>
      </c>
      <c r="FH653" s="1735">
        <f t="shared" si="2921"/>
        <v>1</v>
      </c>
      <c r="FI653" s="1736">
        <f t="shared" si="2971"/>
        <v>0</v>
      </c>
      <c r="FJ653" s="6896">
        <v>1</v>
      </c>
      <c r="FK653" s="6897"/>
      <c r="FL653" s="2605">
        <v>0</v>
      </c>
      <c r="FM653" s="2523">
        <v>0</v>
      </c>
      <c r="FN653" s="1735">
        <f t="shared" si="2922"/>
        <v>0</v>
      </c>
      <c r="FO653" s="1736">
        <v>0</v>
      </c>
      <c r="FP653" s="2587">
        <f t="shared" si="2923"/>
        <v>0</v>
      </c>
      <c r="FQ653" s="1735">
        <f t="shared" si="2924"/>
        <v>1</v>
      </c>
      <c r="FR653" s="1736">
        <f t="shared" si="2972"/>
        <v>0</v>
      </c>
      <c r="FS653" s="6896">
        <v>1</v>
      </c>
      <c r="FT653" s="6897"/>
      <c r="FU653" s="2669">
        <v>0</v>
      </c>
      <c r="FV653" s="2523">
        <v>0</v>
      </c>
      <c r="FW653" s="2666">
        <f t="shared" si="2925"/>
        <v>0</v>
      </c>
      <c r="FX653" s="2674">
        <v>0</v>
      </c>
      <c r="FY653" s="2587">
        <f t="shared" si="2927"/>
        <v>0</v>
      </c>
      <c r="FZ653" s="2666">
        <f t="shared" si="2928"/>
        <v>1</v>
      </c>
      <c r="GA653" s="2674">
        <f t="shared" si="2973"/>
        <v>0</v>
      </c>
      <c r="GB653" s="3169">
        <f t="shared" si="2929"/>
        <v>0</v>
      </c>
      <c r="GC653" s="2219">
        <v>0</v>
      </c>
      <c r="GD653" s="1895">
        <v>1</v>
      </c>
      <c r="GE653" s="2105" t="s">
        <v>295</v>
      </c>
      <c r="GF653" s="2105" t="s">
        <v>321</v>
      </c>
      <c r="GG653" s="2105" t="s">
        <v>29</v>
      </c>
      <c r="GH653" s="2105" t="s">
        <v>16</v>
      </c>
      <c r="GI653" s="2105" t="s">
        <v>20</v>
      </c>
      <c r="GJ653" s="2105" t="s">
        <v>20</v>
      </c>
      <c r="GK653" s="2105" t="s">
        <v>16</v>
      </c>
      <c r="GL653" s="2122" t="s">
        <v>17</v>
      </c>
      <c r="GM653" s="1097" t="s">
        <v>2117</v>
      </c>
      <c r="GN653" s="1098" t="s">
        <v>1189</v>
      </c>
      <c r="GO653" s="1728">
        <v>1</v>
      </c>
      <c r="GP653" s="1728">
        <v>0</v>
      </c>
      <c r="GQ653" s="2086">
        <v>0</v>
      </c>
      <c r="GR653" s="2086">
        <v>0</v>
      </c>
      <c r="GS653" s="1895">
        <v>0</v>
      </c>
      <c r="GT653" s="2086">
        <v>0</v>
      </c>
      <c r="GU653" s="2086">
        <v>1</v>
      </c>
      <c r="GV653" s="1895">
        <v>0</v>
      </c>
    </row>
    <row r="654" spans="1:204" ht="63.75" x14ac:dyDescent="0.25">
      <c r="A654" s="1">
        <f>SUM(A649+1)</f>
        <v>97</v>
      </c>
      <c r="B654" s="7099"/>
      <c r="C654" s="5684">
        <v>2202</v>
      </c>
      <c r="D654" s="7100">
        <v>3</v>
      </c>
      <c r="E654" s="7098" t="s">
        <v>324</v>
      </c>
      <c r="F654" s="7144" t="s">
        <v>295</v>
      </c>
      <c r="G654" s="7144" t="s">
        <v>325</v>
      </c>
      <c r="H654" s="7144" t="s">
        <v>29</v>
      </c>
      <c r="I654" s="7144" t="s">
        <v>16</v>
      </c>
      <c r="J654" s="5706" t="s">
        <v>20</v>
      </c>
      <c r="K654" s="5706" t="s">
        <v>19</v>
      </c>
      <c r="L654" s="5706" t="s">
        <v>19</v>
      </c>
      <c r="M654" s="5706" t="s">
        <v>21</v>
      </c>
      <c r="N654" s="5697" t="s">
        <v>633</v>
      </c>
      <c r="O654" s="5706" t="s">
        <v>637</v>
      </c>
      <c r="P654" s="5697" t="s">
        <v>388</v>
      </c>
      <c r="Q654" s="5697" t="s">
        <v>389</v>
      </c>
      <c r="R654" s="5703" t="s">
        <v>412</v>
      </c>
      <c r="S654" s="5697" t="s">
        <v>415</v>
      </c>
      <c r="T654" s="5697" t="s">
        <v>418</v>
      </c>
      <c r="U654" s="7126" t="s">
        <v>745</v>
      </c>
      <c r="V654" s="5697" t="s">
        <v>560</v>
      </c>
      <c r="W654" s="5694">
        <v>38282286</v>
      </c>
      <c r="X654" s="5691" t="s">
        <v>326</v>
      </c>
      <c r="Y654" s="2120" t="s">
        <v>16</v>
      </c>
      <c r="Z654" s="5494" t="s">
        <v>2118</v>
      </c>
      <c r="AA654" s="5583" t="s">
        <v>2119</v>
      </c>
      <c r="AB654" s="5628">
        <v>700</v>
      </c>
      <c r="AC654" s="551">
        <v>150</v>
      </c>
      <c r="AD654" s="576">
        <f t="shared" si="2881"/>
        <v>0.21428571428571427</v>
      </c>
      <c r="AE654" s="551">
        <v>200</v>
      </c>
      <c r="AF654" s="576">
        <f t="shared" si="2954"/>
        <v>0.2857142857142857</v>
      </c>
      <c r="AG654" s="551">
        <v>150</v>
      </c>
      <c r="AH654" s="576">
        <f t="shared" si="2974"/>
        <v>0.21428571428571427</v>
      </c>
      <c r="AI654" s="551">
        <v>200</v>
      </c>
      <c r="AJ654" s="576">
        <f t="shared" si="2883"/>
        <v>0.2857142857142857</v>
      </c>
      <c r="AK654" s="946">
        <f t="shared" si="2884"/>
        <v>1</v>
      </c>
      <c r="AL654" s="2330" t="s">
        <v>16</v>
      </c>
      <c r="AM654" s="1039" t="s">
        <v>2161</v>
      </c>
      <c r="AN654" s="1108" t="s">
        <v>2163</v>
      </c>
      <c r="AO654" s="1109" t="s">
        <v>2162</v>
      </c>
      <c r="AP654" s="1039" t="s">
        <v>2164</v>
      </c>
      <c r="AQ654" s="970">
        <v>100</v>
      </c>
      <c r="AR654" s="1039" t="s">
        <v>2177</v>
      </c>
      <c r="AS654" s="1265" t="s">
        <v>1434</v>
      </c>
      <c r="AT654" s="2281"/>
      <c r="AU654" s="847" t="s">
        <v>1704</v>
      </c>
      <c r="AV654" s="6426">
        <v>700</v>
      </c>
      <c r="AW654" s="6426"/>
      <c r="AX654" s="4449">
        <f t="shared" si="2885"/>
        <v>200</v>
      </c>
      <c r="AY654" s="4450">
        <f t="shared" si="2886"/>
        <v>253</v>
      </c>
      <c r="AZ654" s="4411">
        <f t="shared" si="2887"/>
        <v>-53</v>
      </c>
      <c r="BA654" s="4496">
        <f t="shared" si="2888"/>
        <v>1.2649999999999999</v>
      </c>
      <c r="BB654" s="4450">
        <f t="shared" si="2889"/>
        <v>1152</v>
      </c>
      <c r="BC654" s="4104">
        <f t="shared" si="2890"/>
        <v>-452</v>
      </c>
      <c r="BD654" s="2963">
        <f t="shared" si="2891"/>
        <v>1.6457142857142857</v>
      </c>
      <c r="BE654" s="4848">
        <f t="shared" si="2892"/>
        <v>0</v>
      </c>
      <c r="BF654" s="6480">
        <v>700</v>
      </c>
      <c r="BG654" s="6480"/>
      <c r="BH654" s="3673">
        <f t="shared" si="2893"/>
        <v>150</v>
      </c>
      <c r="BI654" s="3674">
        <f t="shared" si="2894"/>
        <v>223</v>
      </c>
      <c r="BJ654" s="3111">
        <f t="shared" si="2895"/>
        <v>-73</v>
      </c>
      <c r="BK654" s="2963">
        <f t="shared" si="2896"/>
        <v>1.4866666666666666</v>
      </c>
      <c r="BL654" s="3674">
        <f t="shared" si="2868"/>
        <v>899</v>
      </c>
      <c r="BM654" s="3122">
        <f t="shared" si="2897"/>
        <v>-199</v>
      </c>
      <c r="BN654" s="2963">
        <f t="shared" si="2898"/>
        <v>1.2842857142857143</v>
      </c>
      <c r="BO654" s="3738">
        <f t="shared" si="2899"/>
        <v>0</v>
      </c>
      <c r="BP654" s="3494"/>
      <c r="BQ654" s="6739">
        <v>700</v>
      </c>
      <c r="BR654" s="6739"/>
      <c r="BS654" s="2572">
        <f t="shared" si="2900"/>
        <v>200</v>
      </c>
      <c r="BT654" s="2573">
        <f t="shared" si="2900"/>
        <v>294</v>
      </c>
      <c r="BU654" s="2987">
        <f t="shared" si="2699"/>
        <v>-94</v>
      </c>
      <c r="BV654" s="2963">
        <f t="shared" si="2700"/>
        <v>1.47</v>
      </c>
      <c r="BW654" s="2361">
        <f t="shared" si="2701"/>
        <v>676</v>
      </c>
      <c r="BX654" s="2991">
        <f t="shared" si="2702"/>
        <v>24</v>
      </c>
      <c r="BY654" s="2963">
        <f t="shared" si="2703"/>
        <v>0.96571428571428575</v>
      </c>
      <c r="BZ654" s="3151"/>
      <c r="CA654" s="6657">
        <v>700</v>
      </c>
      <c r="CB654" s="6657"/>
      <c r="CC654" s="1401">
        <v>150</v>
      </c>
      <c r="CD654" s="1835">
        <v>382</v>
      </c>
      <c r="CE654" s="2359">
        <f t="shared" si="2901"/>
        <v>-232</v>
      </c>
      <c r="CF654" s="1834">
        <f>CD654/CC654</f>
        <v>2.5466666666666669</v>
      </c>
      <c r="CG654" s="1971">
        <f>CD654</f>
        <v>382</v>
      </c>
      <c r="CH654" s="2387">
        <f t="shared" si="2902"/>
        <v>318</v>
      </c>
      <c r="CI654" s="1834">
        <f>CG654/CA654</f>
        <v>0.54571428571428571</v>
      </c>
      <c r="CM654" s="1742">
        <v>50</v>
      </c>
      <c r="CN654" s="1742">
        <v>50</v>
      </c>
      <c r="CO654" s="1743">
        <v>50</v>
      </c>
      <c r="CP654" s="1742">
        <v>100</v>
      </c>
      <c r="CQ654" s="1742">
        <v>50</v>
      </c>
      <c r="CR654" s="1743">
        <v>50</v>
      </c>
      <c r="CS654" s="1742">
        <v>50</v>
      </c>
      <c r="CT654" s="1742">
        <v>50</v>
      </c>
      <c r="CU654" s="1743">
        <v>50</v>
      </c>
      <c r="CV654" s="1742">
        <v>100</v>
      </c>
      <c r="CW654" s="1742">
        <v>50</v>
      </c>
      <c r="CX654" s="1743">
        <v>50</v>
      </c>
      <c r="CY654" s="5729">
        <v>700</v>
      </c>
      <c r="CZ654" s="5730"/>
      <c r="DA654" s="3631">
        <v>100</v>
      </c>
      <c r="DB654" s="3631">
        <v>70</v>
      </c>
      <c r="DC654" s="4323">
        <f>DB654-DA654</f>
        <v>-30</v>
      </c>
      <c r="DD654" s="4324">
        <f>DB654/DA654</f>
        <v>0.7</v>
      </c>
      <c r="DE654" s="4837">
        <f t="shared" si="2930"/>
        <v>969</v>
      </c>
      <c r="DF654" s="4099">
        <f t="shared" si="2903"/>
        <v>-269</v>
      </c>
      <c r="DG654" s="4219">
        <f>DE654/CY654</f>
        <v>1.3842857142857143</v>
      </c>
      <c r="DH654" s="5731">
        <v>700</v>
      </c>
      <c r="DI654" s="5732"/>
      <c r="DJ654" s="4425">
        <v>50</v>
      </c>
      <c r="DK654" s="4425">
        <v>82</v>
      </c>
      <c r="DL654" s="4426">
        <f t="shared" si="2904"/>
        <v>-32</v>
      </c>
      <c r="DM654" s="4427">
        <f>DK654/DJ654</f>
        <v>1.64</v>
      </c>
      <c r="DN654" s="4428">
        <f t="shared" si="2905"/>
        <v>1051</v>
      </c>
      <c r="DO654" s="4099">
        <f t="shared" si="2906"/>
        <v>-351</v>
      </c>
      <c r="DP654" s="4117">
        <f>DN654/DH654</f>
        <v>1.5014285714285713</v>
      </c>
      <c r="DQ654" s="5733">
        <v>700</v>
      </c>
      <c r="DR654" s="5733"/>
      <c r="DS654" s="4651">
        <v>50</v>
      </c>
      <c r="DT654" s="4651">
        <v>101</v>
      </c>
      <c r="DU654" s="4860">
        <f t="shared" si="2907"/>
        <v>-51</v>
      </c>
      <c r="DV654" s="4861">
        <f>DT654/DS654</f>
        <v>2.02</v>
      </c>
      <c r="DW654" s="4651">
        <f t="shared" si="2909"/>
        <v>1152</v>
      </c>
      <c r="DX654" s="4099">
        <f t="shared" si="2910"/>
        <v>-452</v>
      </c>
      <c r="DY654" s="4117">
        <f>DW654/DQ654</f>
        <v>1.6457142857142857</v>
      </c>
      <c r="DZ654" s="5729">
        <v>700</v>
      </c>
      <c r="EA654" s="5730"/>
      <c r="EB654" s="3223">
        <v>50</v>
      </c>
      <c r="EC654" s="3223">
        <v>71</v>
      </c>
      <c r="ED654" s="1808">
        <f>EC654-EB654</f>
        <v>21</v>
      </c>
      <c r="EE654" s="1732">
        <f>EC654/EB654</f>
        <v>1.42</v>
      </c>
      <c r="EF654" s="3279">
        <f t="shared" si="2911"/>
        <v>747</v>
      </c>
      <c r="EG654" s="1731">
        <f t="shared" si="2912"/>
        <v>-47</v>
      </c>
      <c r="EH654" s="1828">
        <f>EF654/DZ654</f>
        <v>1.0671428571428572</v>
      </c>
      <c r="EI654" s="5731">
        <v>700</v>
      </c>
      <c r="EJ654" s="5732"/>
      <c r="EK654" s="2906">
        <v>50</v>
      </c>
      <c r="EL654" s="2906">
        <v>69</v>
      </c>
      <c r="EM654" s="1808">
        <f t="shared" si="2913"/>
        <v>-19</v>
      </c>
      <c r="EN654" s="1732">
        <f>EL654/EK654</f>
        <v>1.38</v>
      </c>
      <c r="EO654" s="3341">
        <f t="shared" si="2914"/>
        <v>816</v>
      </c>
      <c r="EP654" s="1731">
        <f t="shared" si="2915"/>
        <v>-116</v>
      </c>
      <c r="EQ654" s="1732">
        <f>EO654/EI654</f>
        <v>1.1657142857142857</v>
      </c>
      <c r="ER654" s="5733">
        <v>700</v>
      </c>
      <c r="ES654" s="5733"/>
      <c r="ET654" s="3621">
        <v>50</v>
      </c>
      <c r="EU654" s="3621">
        <v>83</v>
      </c>
      <c r="EV654" s="3165">
        <f t="shared" si="2916"/>
        <v>-33</v>
      </c>
      <c r="EW654" s="2673">
        <f>EU654/ET654</f>
        <v>1.66</v>
      </c>
      <c r="EX654" s="3621">
        <f t="shared" si="2918"/>
        <v>899</v>
      </c>
      <c r="EY654" s="3165">
        <f t="shared" si="2919"/>
        <v>-199</v>
      </c>
      <c r="EZ654" s="2673">
        <f>EX654/ER654</f>
        <v>1.2842857142857143</v>
      </c>
      <c r="FA654" s="6807">
        <v>700</v>
      </c>
      <c r="FB654" s="6807"/>
      <c r="FC654" s="2520">
        <v>100</v>
      </c>
      <c r="FD654" s="2520">
        <v>149</v>
      </c>
      <c r="FE654" s="1731">
        <f>FD654-FC654</f>
        <v>49</v>
      </c>
      <c r="FF654" s="1732">
        <f>FD654/FC654</f>
        <v>1.49</v>
      </c>
      <c r="FG654" s="2587">
        <f t="shared" si="2920"/>
        <v>531</v>
      </c>
      <c r="FH654" s="1731">
        <f t="shared" si="2921"/>
        <v>169</v>
      </c>
      <c r="FI654" s="1828">
        <f>FG654/FA654</f>
        <v>0.75857142857142856</v>
      </c>
      <c r="FJ654" s="6807">
        <v>700</v>
      </c>
      <c r="FK654" s="6807"/>
      <c r="FL654" s="2520">
        <v>50</v>
      </c>
      <c r="FM654" s="2520">
        <v>65</v>
      </c>
      <c r="FN654" s="1731">
        <f t="shared" si="2922"/>
        <v>-15</v>
      </c>
      <c r="FO654" s="1732">
        <f>FM654/FL654</f>
        <v>1.3</v>
      </c>
      <c r="FP654" s="2587">
        <f t="shared" si="2923"/>
        <v>596</v>
      </c>
      <c r="FQ654" s="1731">
        <f t="shared" si="2924"/>
        <v>104</v>
      </c>
      <c r="FR654" s="1732">
        <f>FP654/FJ654</f>
        <v>0.85142857142857142</v>
      </c>
      <c r="FS654" s="6807">
        <v>700</v>
      </c>
      <c r="FT654" s="6807"/>
      <c r="FU654" s="2520">
        <v>50</v>
      </c>
      <c r="FV654" s="2520">
        <v>80</v>
      </c>
      <c r="FW654" s="2668">
        <f t="shared" si="2925"/>
        <v>-30</v>
      </c>
      <c r="FX654" s="2673">
        <f>FV654/FU654</f>
        <v>1.6</v>
      </c>
      <c r="FY654" s="2587">
        <f t="shared" si="2927"/>
        <v>676</v>
      </c>
      <c r="FZ654" s="2668">
        <f t="shared" si="2928"/>
        <v>24</v>
      </c>
      <c r="GA654" s="2673">
        <f>FY654/FS654</f>
        <v>0.96571428571428575</v>
      </c>
      <c r="GB654" s="3169">
        <f t="shared" si="2929"/>
        <v>0.10142857142857142</v>
      </c>
      <c r="GC654" s="2219">
        <v>0</v>
      </c>
      <c r="GD654" s="1895">
        <v>1</v>
      </c>
      <c r="GE654" s="2105" t="s">
        <v>295</v>
      </c>
      <c r="GF654" s="2105" t="s">
        <v>325</v>
      </c>
      <c r="GG654" s="2105" t="s">
        <v>29</v>
      </c>
      <c r="GH654" s="2105" t="s">
        <v>16</v>
      </c>
      <c r="GI654" s="2105" t="s">
        <v>20</v>
      </c>
      <c r="GJ654" s="2105" t="s">
        <v>19</v>
      </c>
      <c r="GK654" s="2105" t="s">
        <v>19</v>
      </c>
      <c r="GL654" s="2120" t="s">
        <v>16</v>
      </c>
      <c r="GM654" s="1093" t="s">
        <v>2118</v>
      </c>
      <c r="GN654" s="674" t="s">
        <v>2119</v>
      </c>
      <c r="GO654" s="1726">
        <v>700</v>
      </c>
      <c r="GP654" s="1726">
        <v>150</v>
      </c>
      <c r="GQ654" s="2086">
        <v>382</v>
      </c>
      <c r="GR654" s="2086">
        <v>-232</v>
      </c>
      <c r="GS654" s="1895">
        <v>2.5466666666666669</v>
      </c>
      <c r="GT654" s="2086">
        <v>382</v>
      </c>
      <c r="GU654" s="2086">
        <v>318</v>
      </c>
      <c r="GV654" s="1895">
        <v>0.54571428571428571</v>
      </c>
    </row>
    <row r="655" spans="1:204" ht="51" x14ac:dyDescent="0.25">
      <c r="B655" s="7099"/>
      <c r="C655" s="5685"/>
      <c r="D655" s="7164"/>
      <c r="E655" s="7099"/>
      <c r="F655" s="7144"/>
      <c r="G655" s="7144"/>
      <c r="H655" s="7144"/>
      <c r="I655" s="7144"/>
      <c r="J655" s="5707"/>
      <c r="K655" s="5707"/>
      <c r="L655" s="5707"/>
      <c r="M655" s="5707"/>
      <c r="N655" s="5698"/>
      <c r="O655" s="5707"/>
      <c r="P655" s="5698"/>
      <c r="Q655" s="5698"/>
      <c r="R655" s="5704"/>
      <c r="S655" s="5698"/>
      <c r="T655" s="5698"/>
      <c r="U655" s="7127"/>
      <c r="V655" s="5698"/>
      <c r="W655" s="5695"/>
      <c r="X655" s="5692"/>
      <c r="Y655" s="2121" t="s">
        <v>20</v>
      </c>
      <c r="Z655" s="5494" t="s">
        <v>2120</v>
      </c>
      <c r="AA655" s="5629" t="s">
        <v>1098</v>
      </c>
      <c r="AB655" s="5630">
        <v>5000</v>
      </c>
      <c r="AC655" s="559">
        <v>1500</v>
      </c>
      <c r="AD655" s="577">
        <f t="shared" si="2881"/>
        <v>0.3</v>
      </c>
      <c r="AE655" s="559">
        <v>1500</v>
      </c>
      <c r="AF655" s="577">
        <f t="shared" si="2954"/>
        <v>0.3</v>
      </c>
      <c r="AG655" s="559">
        <v>1000</v>
      </c>
      <c r="AH655" s="577">
        <f t="shared" si="2974"/>
        <v>0.2</v>
      </c>
      <c r="AI655" s="559">
        <v>1000</v>
      </c>
      <c r="AJ655" s="577">
        <f t="shared" si="2883"/>
        <v>0.2</v>
      </c>
      <c r="AK655" s="946">
        <f t="shared" si="2884"/>
        <v>1</v>
      </c>
      <c r="AL655" s="2330" t="s">
        <v>20</v>
      </c>
      <c r="AM655" s="1039" t="s">
        <v>2165</v>
      </c>
      <c r="AN655" s="1108" t="s">
        <v>2167</v>
      </c>
      <c r="AO655" s="1039" t="s">
        <v>2166</v>
      </c>
      <c r="AP655" s="1039" t="s">
        <v>2168</v>
      </c>
      <c r="AQ655" s="970">
        <v>100</v>
      </c>
      <c r="AR655" s="1039" t="s">
        <v>766</v>
      </c>
      <c r="AS655" s="1265" t="s">
        <v>1434</v>
      </c>
      <c r="AT655" s="2281"/>
      <c r="AU655" s="847" t="s">
        <v>1704</v>
      </c>
      <c r="AV655" s="6426">
        <v>5000</v>
      </c>
      <c r="AW655" s="6426"/>
      <c r="AX655" s="4449">
        <f t="shared" si="2885"/>
        <v>1000</v>
      </c>
      <c r="AY655" s="4450">
        <f t="shared" si="2886"/>
        <v>1735</v>
      </c>
      <c r="AZ655" s="4411">
        <f t="shared" si="2887"/>
        <v>-735</v>
      </c>
      <c r="BA655" s="4496">
        <f t="shared" si="2888"/>
        <v>1.7350000000000001</v>
      </c>
      <c r="BB655" s="4450">
        <f t="shared" si="2889"/>
        <v>5793</v>
      </c>
      <c r="BC655" s="4104">
        <f t="shared" si="2890"/>
        <v>-793</v>
      </c>
      <c r="BD655" s="2963">
        <f t="shared" si="2891"/>
        <v>1.1586000000000001</v>
      </c>
      <c r="BE655" s="4848">
        <f t="shared" si="2892"/>
        <v>0</v>
      </c>
      <c r="BF655" s="6480">
        <v>5000</v>
      </c>
      <c r="BG655" s="6480"/>
      <c r="BH655" s="3673">
        <f t="shared" si="2893"/>
        <v>1000</v>
      </c>
      <c r="BI655" s="3674">
        <f t="shared" si="2894"/>
        <v>1876</v>
      </c>
      <c r="BJ655" s="3111">
        <f t="shared" si="2895"/>
        <v>-876</v>
      </c>
      <c r="BK655" s="2963">
        <f t="shared" si="2896"/>
        <v>1.8759999999999999</v>
      </c>
      <c r="BL655" s="3674">
        <f t="shared" si="2868"/>
        <v>4058</v>
      </c>
      <c r="BM655" s="3122">
        <f t="shared" si="2897"/>
        <v>942</v>
      </c>
      <c r="BN655" s="2963">
        <f t="shared" si="2898"/>
        <v>0.81159999999999999</v>
      </c>
      <c r="BO655" s="3738">
        <f t="shared" si="2899"/>
        <v>0</v>
      </c>
      <c r="BP655" s="3494"/>
      <c r="BQ655" s="6739">
        <v>5000</v>
      </c>
      <c r="BR655" s="6739"/>
      <c r="BS655" s="2572">
        <f t="shared" si="2900"/>
        <v>1500</v>
      </c>
      <c r="BT655" s="2573">
        <f t="shared" si="2900"/>
        <v>935</v>
      </c>
      <c r="BU655" s="2987">
        <f t="shared" si="2699"/>
        <v>565</v>
      </c>
      <c r="BV655" s="2963">
        <f t="shared" si="2700"/>
        <v>0.62333333333333329</v>
      </c>
      <c r="BW655" s="2361">
        <f t="shared" si="2701"/>
        <v>2182</v>
      </c>
      <c r="BX655" s="2991">
        <f t="shared" si="2702"/>
        <v>2818</v>
      </c>
      <c r="BY655" s="2963">
        <f t="shared" si="2703"/>
        <v>0.43640000000000001</v>
      </c>
      <c r="BZ655" s="3151"/>
      <c r="CA655" s="6657">
        <v>5000</v>
      </c>
      <c r="CB655" s="6657"/>
      <c r="CC655" s="1401">
        <v>1500</v>
      </c>
      <c r="CD655" s="1835">
        <v>1247</v>
      </c>
      <c r="CE655" s="2359">
        <f t="shared" si="2901"/>
        <v>253</v>
      </c>
      <c r="CF655" s="1834">
        <f>CD655/CC655</f>
        <v>0.83133333333333337</v>
      </c>
      <c r="CG655" s="1971">
        <f>CD655</f>
        <v>1247</v>
      </c>
      <c r="CH655" s="2387">
        <f t="shared" si="2902"/>
        <v>3753</v>
      </c>
      <c r="CI655" s="1834">
        <f>CG655/CA655</f>
        <v>0.24940000000000001</v>
      </c>
      <c r="CM655" s="1744">
        <v>500</v>
      </c>
      <c r="CN655" s="1744">
        <v>500</v>
      </c>
      <c r="CO655" s="1745">
        <v>500</v>
      </c>
      <c r="CP655" s="1744">
        <v>500</v>
      </c>
      <c r="CQ655" s="1744">
        <v>500</v>
      </c>
      <c r="CR655" s="1745">
        <v>500</v>
      </c>
      <c r="CS655" s="1744">
        <v>250</v>
      </c>
      <c r="CT655" s="1744">
        <v>300</v>
      </c>
      <c r="CU655" s="1745">
        <v>450</v>
      </c>
      <c r="CV655" s="1744">
        <v>250</v>
      </c>
      <c r="CW655" s="1744">
        <v>500</v>
      </c>
      <c r="CX655" s="1745">
        <v>250</v>
      </c>
      <c r="CY655" s="5734">
        <v>5000</v>
      </c>
      <c r="CZ655" s="5735"/>
      <c r="DA655" s="3631">
        <v>250</v>
      </c>
      <c r="DB655" s="3631">
        <v>521</v>
      </c>
      <c r="DC655" s="4326">
        <f>DB655-DA655</f>
        <v>271</v>
      </c>
      <c r="DD655" s="4324">
        <f t="shared" ref="DD655:DD656" si="2975">DB655/DA655</f>
        <v>2.0840000000000001</v>
      </c>
      <c r="DE655" s="4884">
        <f t="shared" si="2930"/>
        <v>4579</v>
      </c>
      <c r="DF655" s="4093">
        <f t="shared" si="2903"/>
        <v>421</v>
      </c>
      <c r="DG655" s="4219">
        <f t="shared" ref="DG655:DG658" si="2976">DE655/CY655</f>
        <v>0.91579999999999995</v>
      </c>
      <c r="DH655" s="5736">
        <v>5000</v>
      </c>
      <c r="DI655" s="5737"/>
      <c r="DJ655" s="4425">
        <v>500</v>
      </c>
      <c r="DK655" s="4425">
        <v>543</v>
      </c>
      <c r="DL655" s="4682">
        <f t="shared" si="2904"/>
        <v>-43</v>
      </c>
      <c r="DM655" s="4427">
        <f t="shared" ref="DM655:DM658" si="2977">DK655/DJ655</f>
        <v>1.0860000000000001</v>
      </c>
      <c r="DN655" s="4428">
        <f t="shared" si="2905"/>
        <v>5122</v>
      </c>
      <c r="DO655" s="4093">
        <f t="shared" si="2906"/>
        <v>-122</v>
      </c>
      <c r="DP655" s="1747">
        <f>DN655/DH655</f>
        <v>1.0244</v>
      </c>
      <c r="DQ655" s="5738">
        <v>5000</v>
      </c>
      <c r="DR655" s="5738"/>
      <c r="DS655" s="4862">
        <v>250</v>
      </c>
      <c r="DT655" s="4862">
        <v>671</v>
      </c>
      <c r="DU655" s="4863">
        <f t="shared" si="2907"/>
        <v>-421</v>
      </c>
      <c r="DV655" s="4861">
        <f t="shared" ref="DV655:DV658" si="2978">DT655/DS655</f>
        <v>2.6840000000000002</v>
      </c>
      <c r="DW655" s="4651">
        <f t="shared" si="2909"/>
        <v>5793</v>
      </c>
      <c r="DX655" s="4093">
        <f t="shared" si="2910"/>
        <v>-793</v>
      </c>
      <c r="DY655" s="1747">
        <f>DW655/DQ655</f>
        <v>1.1586000000000001</v>
      </c>
      <c r="DZ655" s="5734">
        <v>5000</v>
      </c>
      <c r="EA655" s="5735"/>
      <c r="EB655" s="3223">
        <v>250</v>
      </c>
      <c r="EC655" s="3223">
        <v>646</v>
      </c>
      <c r="ED655" s="1782">
        <f>EC655-EB655</f>
        <v>396</v>
      </c>
      <c r="EE655" s="1732">
        <f t="shared" ref="EE655:EE656" si="2979">EC655/EB655</f>
        <v>2.5840000000000001</v>
      </c>
      <c r="EF655" s="3329">
        <f t="shared" si="2911"/>
        <v>2828</v>
      </c>
      <c r="EG655" s="1735">
        <f t="shared" si="2912"/>
        <v>2172</v>
      </c>
      <c r="EH655" s="1828">
        <f t="shared" ref="EH655:EH656" si="2980">EF655/DZ655</f>
        <v>0.56559999999999999</v>
      </c>
      <c r="EI655" s="5736">
        <v>5000</v>
      </c>
      <c r="EJ655" s="5737"/>
      <c r="EK655" s="2906">
        <v>300</v>
      </c>
      <c r="EL655" s="2906">
        <v>596</v>
      </c>
      <c r="EM655" s="1782">
        <f t="shared" si="2913"/>
        <v>-296</v>
      </c>
      <c r="EN655" s="1732">
        <f t="shared" ref="EN655:EN656" si="2981">EL655/EK655</f>
        <v>1.9866666666666666</v>
      </c>
      <c r="EO655" s="3341">
        <f t="shared" si="2914"/>
        <v>3424</v>
      </c>
      <c r="EP655" s="1735">
        <f t="shared" si="2915"/>
        <v>1576</v>
      </c>
      <c r="EQ655" s="1736">
        <f>EO655/EI655</f>
        <v>0.68479999999999996</v>
      </c>
      <c r="ER655" s="5738">
        <v>5000</v>
      </c>
      <c r="ES655" s="5738"/>
      <c r="ET655" s="3622">
        <v>450</v>
      </c>
      <c r="EU655" s="3622">
        <v>634</v>
      </c>
      <c r="EV655" s="3166">
        <f t="shared" si="2916"/>
        <v>-184</v>
      </c>
      <c r="EW655" s="2673">
        <f t="shared" ref="EW655:EW658" si="2982">EU655/ET655</f>
        <v>1.4088888888888889</v>
      </c>
      <c r="EX655" s="3621">
        <f t="shared" si="2918"/>
        <v>4058</v>
      </c>
      <c r="EY655" s="3166">
        <f t="shared" si="2919"/>
        <v>942</v>
      </c>
      <c r="EZ655" s="2674">
        <f>EX655/ER655</f>
        <v>0.81159999999999999</v>
      </c>
      <c r="FA655" s="6768">
        <v>5000</v>
      </c>
      <c r="FB655" s="6768"/>
      <c r="FC655" s="2522">
        <v>500</v>
      </c>
      <c r="FD655" s="2522">
        <v>379</v>
      </c>
      <c r="FE655" s="1735">
        <f>FD655-FC655</f>
        <v>-121</v>
      </c>
      <c r="FF655" s="1732">
        <f t="shared" ref="FF655:FF656" si="2983">FD655/FC655</f>
        <v>0.75800000000000001</v>
      </c>
      <c r="FG655" s="2589">
        <f t="shared" si="2920"/>
        <v>1626</v>
      </c>
      <c r="FH655" s="1735">
        <f t="shared" si="2921"/>
        <v>3374</v>
      </c>
      <c r="FI655" s="1828">
        <f t="shared" ref="FI655:FI656" si="2984">FG655/FA655</f>
        <v>0.32519999999999999</v>
      </c>
      <c r="FJ655" s="6768">
        <v>5000</v>
      </c>
      <c r="FK655" s="6768"/>
      <c r="FL655" s="2522">
        <v>500</v>
      </c>
      <c r="FM655" s="2522">
        <v>362</v>
      </c>
      <c r="FN655" s="1735">
        <f t="shared" si="2922"/>
        <v>138</v>
      </c>
      <c r="FO655" s="1732">
        <f t="shared" ref="FO655:FO656" si="2985">FM655/FL655</f>
        <v>0.72399999999999998</v>
      </c>
      <c r="FP655" s="2587">
        <f t="shared" si="2923"/>
        <v>1988</v>
      </c>
      <c r="FQ655" s="1735">
        <f t="shared" si="2924"/>
        <v>3012</v>
      </c>
      <c r="FR655" s="1736">
        <f>FP655/FJ655</f>
        <v>0.39760000000000001</v>
      </c>
      <c r="FS655" s="6768">
        <v>5000</v>
      </c>
      <c r="FT655" s="6768"/>
      <c r="FU655" s="2522">
        <v>500</v>
      </c>
      <c r="FV655" s="2522">
        <v>194</v>
      </c>
      <c r="FW655" s="2666">
        <f t="shared" si="2925"/>
        <v>306</v>
      </c>
      <c r="FX655" s="2673">
        <f t="shared" ref="FX655:FX656" si="2986">FV655/FU655</f>
        <v>0.38800000000000001</v>
      </c>
      <c r="FY655" s="2587">
        <f t="shared" si="2927"/>
        <v>2182</v>
      </c>
      <c r="FZ655" s="2666">
        <f t="shared" si="2928"/>
        <v>2818</v>
      </c>
      <c r="GA655" s="2674">
        <f>FY655/FS655</f>
        <v>0.43640000000000001</v>
      </c>
      <c r="GB655" s="3169">
        <f t="shared" si="2929"/>
        <v>0.12919999999999998</v>
      </c>
      <c r="GC655" s="2219">
        <v>0</v>
      </c>
      <c r="GD655" s="1895">
        <v>1</v>
      </c>
      <c r="GE655" s="2105" t="s">
        <v>295</v>
      </c>
      <c r="GF655" s="2105" t="s">
        <v>325</v>
      </c>
      <c r="GG655" s="2105" t="s">
        <v>29</v>
      </c>
      <c r="GH655" s="2105" t="s">
        <v>16</v>
      </c>
      <c r="GI655" s="2105" t="s">
        <v>20</v>
      </c>
      <c r="GJ655" s="2105" t="s">
        <v>19</v>
      </c>
      <c r="GK655" s="2105" t="s">
        <v>19</v>
      </c>
      <c r="GL655" s="2121" t="s">
        <v>20</v>
      </c>
      <c r="GM655" s="1095" t="s">
        <v>2120</v>
      </c>
      <c r="GN655" s="558" t="s">
        <v>1098</v>
      </c>
      <c r="GO655" s="1727">
        <v>5000</v>
      </c>
      <c r="GP655" s="1727">
        <v>1500</v>
      </c>
      <c r="GQ655" s="2086">
        <v>1247</v>
      </c>
      <c r="GR655" s="2086">
        <v>253</v>
      </c>
      <c r="GS655" s="1895">
        <v>0.83133333333333337</v>
      </c>
      <c r="GT655" s="2086">
        <v>1247</v>
      </c>
      <c r="GU655" s="2086">
        <v>3753</v>
      </c>
      <c r="GV655" s="1895">
        <v>0.24940000000000001</v>
      </c>
    </row>
    <row r="656" spans="1:204" ht="51" x14ac:dyDescent="0.25">
      <c r="B656" s="7099"/>
      <c r="C656" s="5686"/>
      <c r="D656" s="7101"/>
      <c r="E656" s="7290"/>
      <c r="F656" s="7144"/>
      <c r="G656" s="7144"/>
      <c r="H656" s="7144"/>
      <c r="I656" s="7144"/>
      <c r="J656" s="5708"/>
      <c r="K656" s="5708"/>
      <c r="L656" s="5708"/>
      <c r="M656" s="5708"/>
      <c r="N656" s="5699"/>
      <c r="O656" s="5708"/>
      <c r="P656" s="5699"/>
      <c r="Q656" s="5699"/>
      <c r="R656" s="5705"/>
      <c r="S656" s="5699"/>
      <c r="T656" s="5699"/>
      <c r="U656" s="7128"/>
      <c r="V656" s="5699"/>
      <c r="W656" s="5696"/>
      <c r="X656" s="5693"/>
      <c r="Y656" s="2122" t="s">
        <v>19</v>
      </c>
      <c r="Z656" s="5494" t="s">
        <v>2121</v>
      </c>
      <c r="AA656" s="5583" t="s">
        <v>1035</v>
      </c>
      <c r="AB656" s="5631">
        <v>20</v>
      </c>
      <c r="AC656" s="188">
        <v>4</v>
      </c>
      <c r="AD656" s="471">
        <f t="shared" si="2881"/>
        <v>0.2</v>
      </c>
      <c r="AE656" s="1101">
        <v>5</v>
      </c>
      <c r="AF656" s="471">
        <f t="shared" si="2954"/>
        <v>0.25</v>
      </c>
      <c r="AG656" s="188">
        <v>6</v>
      </c>
      <c r="AH656" s="471">
        <f t="shared" si="2974"/>
        <v>0.3</v>
      </c>
      <c r="AI656" s="1091">
        <v>5</v>
      </c>
      <c r="AJ656" s="471">
        <f t="shared" si="2883"/>
        <v>0.25</v>
      </c>
      <c r="AK656" s="931">
        <f t="shared" si="2884"/>
        <v>1</v>
      </c>
      <c r="AL656" s="2330" t="s">
        <v>19</v>
      </c>
      <c r="AM656" s="1039" t="s">
        <v>2169</v>
      </c>
      <c r="AN656" s="1108" t="s">
        <v>2171</v>
      </c>
      <c r="AO656" s="1039" t="s">
        <v>2170</v>
      </c>
      <c r="AP656" s="1039" t="s">
        <v>2172</v>
      </c>
      <c r="AQ656" s="970">
        <v>100</v>
      </c>
      <c r="AR656" s="1039" t="s">
        <v>1401</v>
      </c>
      <c r="AS656" s="1039" t="s">
        <v>1579</v>
      </c>
      <c r="AT656" s="2274"/>
      <c r="AU656" s="90" t="s">
        <v>1704</v>
      </c>
      <c r="AV656" s="6426">
        <v>20</v>
      </c>
      <c r="AW656" s="6426"/>
      <c r="AX656" s="4449">
        <f t="shared" si="2885"/>
        <v>5</v>
      </c>
      <c r="AY656" s="4450">
        <f t="shared" si="2886"/>
        <v>5</v>
      </c>
      <c r="AZ656" s="4411">
        <f t="shared" si="2887"/>
        <v>0</v>
      </c>
      <c r="BA656" s="4496">
        <f t="shared" si="2888"/>
        <v>1</v>
      </c>
      <c r="BB656" s="4450">
        <f t="shared" si="2889"/>
        <v>18</v>
      </c>
      <c r="BC656" s="2571">
        <f t="shared" si="2890"/>
        <v>2</v>
      </c>
      <c r="BD656" s="2963">
        <f t="shared" si="2891"/>
        <v>0.9</v>
      </c>
      <c r="BE656" s="4762">
        <f t="shared" si="2892"/>
        <v>0</v>
      </c>
      <c r="BF656" s="6480">
        <v>20</v>
      </c>
      <c r="BG656" s="6480"/>
      <c r="BH656" s="3673">
        <f t="shared" si="2893"/>
        <v>6</v>
      </c>
      <c r="BI656" s="3674">
        <f t="shared" si="2894"/>
        <v>3</v>
      </c>
      <c r="BJ656" s="3111">
        <f t="shared" si="2895"/>
        <v>3</v>
      </c>
      <c r="BK656" s="2963">
        <f t="shared" si="2896"/>
        <v>0.5</v>
      </c>
      <c r="BL656" s="3674">
        <f t="shared" si="2868"/>
        <v>13</v>
      </c>
      <c r="BM656" s="2571">
        <f t="shared" si="2897"/>
        <v>7</v>
      </c>
      <c r="BN656" s="2963">
        <f t="shared" si="2898"/>
        <v>0.65</v>
      </c>
      <c r="BO656" s="3738">
        <f t="shared" si="2899"/>
        <v>0</v>
      </c>
      <c r="BP656" s="3494"/>
      <c r="BQ656" s="6739">
        <v>20</v>
      </c>
      <c r="BR656" s="6739"/>
      <c r="BS656" s="2572">
        <f t="shared" si="2900"/>
        <v>5</v>
      </c>
      <c r="BT656" s="2573">
        <f t="shared" si="2900"/>
        <v>9</v>
      </c>
      <c r="BU656" s="2987">
        <f t="shared" si="2699"/>
        <v>-4</v>
      </c>
      <c r="BV656" s="2963">
        <f t="shared" si="2700"/>
        <v>1.8</v>
      </c>
      <c r="BW656" s="2361">
        <f t="shared" si="2701"/>
        <v>10</v>
      </c>
      <c r="BX656" s="2571">
        <f t="shared" si="2702"/>
        <v>10</v>
      </c>
      <c r="BY656" s="2963">
        <f t="shared" si="2703"/>
        <v>0.5</v>
      </c>
      <c r="BZ656" s="3151"/>
      <c r="CA656" s="6657">
        <v>20</v>
      </c>
      <c r="CB656" s="6657"/>
      <c r="CC656" s="1401">
        <v>4</v>
      </c>
      <c r="CD656" s="1835">
        <v>1</v>
      </c>
      <c r="CE656" s="2359">
        <f t="shared" si="2901"/>
        <v>3</v>
      </c>
      <c r="CF656" s="1834">
        <f>CD656/CC656</f>
        <v>0.25</v>
      </c>
      <c r="CG656" s="1971">
        <f>CD656</f>
        <v>1</v>
      </c>
      <c r="CH656" s="2387">
        <f t="shared" si="2902"/>
        <v>19</v>
      </c>
      <c r="CI656" s="1834">
        <f>CG656/CA656</f>
        <v>0.05</v>
      </c>
      <c r="CM656" s="1744">
        <v>2</v>
      </c>
      <c r="CN656" s="1744">
        <v>1</v>
      </c>
      <c r="CO656" s="1745">
        <v>1</v>
      </c>
      <c r="CP656" s="1827">
        <v>1</v>
      </c>
      <c r="CQ656" s="1827">
        <v>2</v>
      </c>
      <c r="CR656" s="1745">
        <v>2</v>
      </c>
      <c r="CS656" s="1827">
        <v>2</v>
      </c>
      <c r="CT656" s="1827">
        <v>2</v>
      </c>
      <c r="CU656" s="1745">
        <v>2</v>
      </c>
      <c r="CV656" s="1827">
        <v>2</v>
      </c>
      <c r="CW656" s="1827">
        <v>2</v>
      </c>
      <c r="CX656" s="1745">
        <v>1</v>
      </c>
      <c r="CY656" s="5734">
        <v>20</v>
      </c>
      <c r="CZ656" s="5735"/>
      <c r="DA656" s="3631">
        <v>2</v>
      </c>
      <c r="DB656" s="3631">
        <v>3</v>
      </c>
      <c r="DC656" s="4326">
        <f>DB656-DA656</f>
        <v>1</v>
      </c>
      <c r="DD656" s="4324">
        <f t="shared" si="2975"/>
        <v>1.5</v>
      </c>
      <c r="DE656" s="4884">
        <f t="shared" si="2930"/>
        <v>16</v>
      </c>
      <c r="DF656" s="4093">
        <f t="shared" si="2903"/>
        <v>4</v>
      </c>
      <c r="DG656" s="4219">
        <f t="shared" si="2976"/>
        <v>0.8</v>
      </c>
      <c r="DH656" s="5736">
        <v>20</v>
      </c>
      <c r="DI656" s="5737"/>
      <c r="DJ656" s="4425">
        <v>2</v>
      </c>
      <c r="DK656" s="4425">
        <v>1</v>
      </c>
      <c r="DL656" s="4912">
        <f t="shared" si="2904"/>
        <v>1</v>
      </c>
      <c r="DM656" s="4913">
        <f t="shared" si="2977"/>
        <v>0.5</v>
      </c>
      <c r="DN656" s="4425">
        <f t="shared" si="2905"/>
        <v>17</v>
      </c>
      <c r="DO656" s="4760">
        <f t="shared" si="2906"/>
        <v>3</v>
      </c>
      <c r="DP656" s="1747">
        <f>DN656/DH656</f>
        <v>0.85</v>
      </c>
      <c r="DQ656" s="5738">
        <v>20</v>
      </c>
      <c r="DR656" s="5738"/>
      <c r="DS656" s="4862">
        <v>1</v>
      </c>
      <c r="DT656" s="4862">
        <v>1</v>
      </c>
      <c r="DU656" s="4863">
        <f t="shared" si="2907"/>
        <v>0</v>
      </c>
      <c r="DV656" s="4861">
        <f t="shared" si="2978"/>
        <v>1</v>
      </c>
      <c r="DW656" s="4651">
        <f t="shared" si="2909"/>
        <v>18</v>
      </c>
      <c r="DX656" s="4093">
        <f t="shared" si="2910"/>
        <v>2</v>
      </c>
      <c r="DY656" s="1747">
        <f>DW656/DQ656</f>
        <v>0.9</v>
      </c>
      <c r="DZ656" s="5734">
        <v>20</v>
      </c>
      <c r="EA656" s="5735"/>
      <c r="EB656" s="3223">
        <v>2</v>
      </c>
      <c r="EC656" s="3223">
        <v>1</v>
      </c>
      <c r="ED656" s="1782">
        <f>EC656-EB656</f>
        <v>-1</v>
      </c>
      <c r="EE656" s="1732">
        <f t="shared" si="2979"/>
        <v>0.5</v>
      </c>
      <c r="EF656" s="3329">
        <f t="shared" si="2911"/>
        <v>11</v>
      </c>
      <c r="EG656" s="1735">
        <f t="shared" si="2912"/>
        <v>9</v>
      </c>
      <c r="EH656" s="1828">
        <f t="shared" si="2980"/>
        <v>0.55000000000000004</v>
      </c>
      <c r="EI656" s="5736">
        <v>20</v>
      </c>
      <c r="EJ656" s="5737"/>
      <c r="EK656" s="2906">
        <v>2</v>
      </c>
      <c r="EL656" s="2906">
        <v>1</v>
      </c>
      <c r="EM656" s="1782">
        <f t="shared" si="2913"/>
        <v>1</v>
      </c>
      <c r="EN656" s="1732">
        <f t="shared" si="2981"/>
        <v>0.5</v>
      </c>
      <c r="EO656" s="3341">
        <f t="shared" si="2914"/>
        <v>12</v>
      </c>
      <c r="EP656" s="1735">
        <f t="shared" si="2915"/>
        <v>8</v>
      </c>
      <c r="EQ656" s="1736">
        <f>EO656/EI656</f>
        <v>0.6</v>
      </c>
      <c r="ER656" s="5738">
        <v>20</v>
      </c>
      <c r="ES656" s="5738"/>
      <c r="ET656" s="3622">
        <v>2</v>
      </c>
      <c r="EU656" s="3622">
        <v>1</v>
      </c>
      <c r="EV656" s="3166">
        <f t="shared" si="2916"/>
        <v>1</v>
      </c>
      <c r="EW656" s="2673">
        <f t="shared" si="2982"/>
        <v>0.5</v>
      </c>
      <c r="EX656" s="3621">
        <f t="shared" si="2918"/>
        <v>13</v>
      </c>
      <c r="EY656" s="3166">
        <f t="shared" si="2919"/>
        <v>7</v>
      </c>
      <c r="EZ656" s="2642">
        <f>EX656/ER656</f>
        <v>0.65</v>
      </c>
      <c r="FA656" s="6768">
        <v>20</v>
      </c>
      <c r="FB656" s="6768"/>
      <c r="FC656" s="2522">
        <v>1</v>
      </c>
      <c r="FD656" s="2522">
        <v>1</v>
      </c>
      <c r="FE656" s="1735">
        <f>FD656-FC656</f>
        <v>0</v>
      </c>
      <c r="FF656" s="1732">
        <f t="shared" si="2983"/>
        <v>1</v>
      </c>
      <c r="FG656" s="2589">
        <f t="shared" si="2920"/>
        <v>2</v>
      </c>
      <c r="FH656" s="1735">
        <f t="shared" si="2921"/>
        <v>18</v>
      </c>
      <c r="FI656" s="1828">
        <f t="shared" si="2984"/>
        <v>0.1</v>
      </c>
      <c r="FJ656" s="6768">
        <v>20</v>
      </c>
      <c r="FK656" s="6768"/>
      <c r="FL656" s="2522">
        <v>2</v>
      </c>
      <c r="FM656" s="2522">
        <v>4</v>
      </c>
      <c r="FN656" s="1735">
        <f t="shared" si="2922"/>
        <v>-2</v>
      </c>
      <c r="FO656" s="1732">
        <f t="shared" si="2985"/>
        <v>2</v>
      </c>
      <c r="FP656" s="2587">
        <f t="shared" si="2923"/>
        <v>6</v>
      </c>
      <c r="FQ656" s="1735">
        <f t="shared" si="2924"/>
        <v>14</v>
      </c>
      <c r="FR656" s="1736">
        <f>FP656/FJ656</f>
        <v>0.3</v>
      </c>
      <c r="FS656" s="6768">
        <v>20</v>
      </c>
      <c r="FT656" s="6768"/>
      <c r="FU656" s="2522">
        <v>2</v>
      </c>
      <c r="FV656" s="2522">
        <v>4</v>
      </c>
      <c r="FW656" s="2666">
        <f t="shared" si="2925"/>
        <v>-2</v>
      </c>
      <c r="FX656" s="2673">
        <f t="shared" si="2986"/>
        <v>2</v>
      </c>
      <c r="FY656" s="2587">
        <f t="shared" si="2927"/>
        <v>10</v>
      </c>
      <c r="FZ656" s="2666">
        <f t="shared" si="2928"/>
        <v>10</v>
      </c>
      <c r="GA656" s="2674">
        <f>FY656/FS656</f>
        <v>0.5</v>
      </c>
      <c r="GB656" s="3169">
        <f t="shared" si="2929"/>
        <v>5.0000000000000044E-2</v>
      </c>
      <c r="GC656" s="2219">
        <v>0</v>
      </c>
      <c r="GD656" s="1895">
        <v>1</v>
      </c>
      <c r="GE656" s="2105" t="s">
        <v>295</v>
      </c>
      <c r="GF656" s="2105" t="s">
        <v>325</v>
      </c>
      <c r="GG656" s="2105" t="s">
        <v>29</v>
      </c>
      <c r="GH656" s="2105" t="s">
        <v>16</v>
      </c>
      <c r="GI656" s="2105" t="s">
        <v>20</v>
      </c>
      <c r="GJ656" s="2105" t="s">
        <v>19</v>
      </c>
      <c r="GK656" s="2105" t="s">
        <v>19</v>
      </c>
      <c r="GL656" s="2122" t="s">
        <v>19</v>
      </c>
      <c r="GM656" s="445" t="s">
        <v>2121</v>
      </c>
      <c r="GN656" s="446" t="s">
        <v>1035</v>
      </c>
      <c r="GO656" s="2382">
        <v>20</v>
      </c>
      <c r="GP656" s="188">
        <v>4</v>
      </c>
      <c r="GQ656" s="2086">
        <v>1</v>
      </c>
      <c r="GR656" s="2086">
        <v>3</v>
      </c>
      <c r="GS656" s="1895">
        <v>0.25</v>
      </c>
      <c r="GT656" s="2086">
        <v>1</v>
      </c>
      <c r="GU656" s="2086">
        <v>19</v>
      </c>
      <c r="GV656" s="1895">
        <v>0.05</v>
      </c>
    </row>
    <row r="657" spans="5:193" ht="15" customHeight="1" x14ac:dyDescent="0.25">
      <c r="J657" s="7188" t="s">
        <v>48</v>
      </c>
      <c r="K657" s="7188"/>
      <c r="L657" s="7188"/>
      <c r="M657" s="7188"/>
      <c r="N657" s="815"/>
      <c r="O657" s="1100"/>
      <c r="P657" s="1099"/>
      <c r="Q657" s="1099"/>
      <c r="R657" s="5379"/>
      <c r="S657" s="1099"/>
      <c r="T657" s="1099"/>
      <c r="U657" s="5380"/>
      <c r="V657" s="122"/>
      <c r="Y657" s="4056" t="s">
        <v>29</v>
      </c>
      <c r="Z657" s="5495" t="s">
        <v>3812</v>
      </c>
      <c r="AA657" s="1008" t="s">
        <v>3756</v>
      </c>
      <c r="AB657" s="1729">
        <v>600</v>
      </c>
      <c r="AG657" s="4049">
        <v>150</v>
      </c>
      <c r="AH657" s="4049">
        <f t="shared" si="2974"/>
        <v>0.25</v>
      </c>
      <c r="AI657" s="4049">
        <v>450</v>
      </c>
      <c r="AJ657" s="4049">
        <f t="shared" si="2883"/>
        <v>0.75</v>
      </c>
      <c r="AK657" s="3645"/>
      <c r="AL657" s="4058"/>
      <c r="AM657" s="4057" t="s">
        <v>3844</v>
      </c>
      <c r="AN657" s="5351" t="s">
        <v>3845</v>
      </c>
      <c r="AO657" s="5343" t="s">
        <v>3847</v>
      </c>
      <c r="AP657" s="4059" t="s">
        <v>3849</v>
      </c>
      <c r="AQ657" s="5352">
        <v>100</v>
      </c>
      <c r="AR657" s="5343" t="s">
        <v>3756</v>
      </c>
      <c r="AS657" s="1039" t="s">
        <v>1579</v>
      </c>
      <c r="AT657" s="4048"/>
      <c r="AU657" s="90" t="s">
        <v>1704</v>
      </c>
      <c r="AV657" s="6412">
        <v>600</v>
      </c>
      <c r="AW657" s="6412"/>
      <c r="AX657" s="4673">
        <f t="shared" si="2885"/>
        <v>450</v>
      </c>
      <c r="AY657" s="4673">
        <f t="shared" si="2886"/>
        <v>0</v>
      </c>
      <c r="AZ657" s="4673">
        <f t="shared" si="2887"/>
        <v>450</v>
      </c>
      <c r="BA657" s="4673">
        <f t="shared" ref="BA657:BA658" si="2987">AY657/AX657</f>
        <v>0</v>
      </c>
      <c r="BB657" s="4673">
        <f t="shared" ref="BB657:BB658" si="2988">SUM(BL657+AY657)</f>
        <v>0</v>
      </c>
      <c r="BC657" s="4122">
        <f t="shared" si="2890"/>
        <v>600</v>
      </c>
      <c r="BD657" s="4122">
        <f t="shared" si="2891"/>
        <v>0</v>
      </c>
      <c r="BE657" s="4621">
        <f t="shared" si="2892"/>
        <v>0</v>
      </c>
      <c r="BF657" s="6556">
        <v>600</v>
      </c>
      <c r="BG657" s="6556"/>
      <c r="BH657" s="3808">
        <f t="shared" ref="BH657:BH658" si="2989">SUM(EB657+EK657+ET657)</f>
        <v>150</v>
      </c>
      <c r="BI657" s="3808">
        <f t="shared" ref="BI657:BI658" si="2990">SUM(EC657+EL657+EU657)</f>
        <v>0</v>
      </c>
      <c r="BJ657" s="4048">
        <f t="shared" ref="BJ657:BJ658" si="2991">BH657-BI657</f>
        <v>150</v>
      </c>
      <c r="BK657" s="4048">
        <f t="shared" ref="BK657:BK658" si="2992">BI657/BH657</f>
        <v>0</v>
      </c>
      <c r="BL657" s="3808">
        <f t="shared" ref="BL657:BL658" si="2993">SUM(BI657+BW657)</f>
        <v>0</v>
      </c>
      <c r="BM657" s="4048">
        <f t="shared" ref="BM657:BM658" si="2994">BF657-BL657</f>
        <v>600</v>
      </c>
      <c r="BN657" s="4048">
        <f t="shared" ref="BN657:BN658" si="2995">BL657/BF657</f>
        <v>0</v>
      </c>
      <c r="BO657" s="4048"/>
      <c r="BP657" s="3494"/>
      <c r="BQ657" s="810"/>
      <c r="BR657" s="810"/>
      <c r="BS657" s="810"/>
      <c r="CY657" s="5739">
        <v>600</v>
      </c>
      <c r="CZ657" s="5739"/>
      <c r="DA657" s="4457">
        <v>150</v>
      </c>
      <c r="DB657" s="4457">
        <v>0</v>
      </c>
      <c r="DC657" s="4457">
        <f>DB657-DA657</f>
        <v>-150</v>
      </c>
      <c r="DD657" s="4457"/>
      <c r="DE657" s="4457">
        <f t="shared" si="2930"/>
        <v>0</v>
      </c>
      <c r="DF657" s="4163">
        <f t="shared" si="2903"/>
        <v>600</v>
      </c>
      <c r="DG657" s="4163">
        <f t="shared" si="2976"/>
        <v>0</v>
      </c>
      <c r="DH657" s="5741">
        <v>600</v>
      </c>
      <c r="DI657" s="5741"/>
      <c r="DJ657" s="4911">
        <v>150</v>
      </c>
      <c r="DK657" s="4911">
        <v>0</v>
      </c>
      <c r="DL657" s="4910">
        <f t="shared" si="2904"/>
        <v>150</v>
      </c>
      <c r="DM657" s="4911">
        <f t="shared" si="2977"/>
        <v>0</v>
      </c>
      <c r="DN657" s="4911">
        <f t="shared" si="2905"/>
        <v>0</v>
      </c>
      <c r="DO657" s="4163">
        <f t="shared" si="2906"/>
        <v>600</v>
      </c>
      <c r="DP657" s="4163">
        <f>DN657/DH657</f>
        <v>0</v>
      </c>
      <c r="DQ657" s="5715">
        <v>600</v>
      </c>
      <c r="DR657" s="5715"/>
      <c r="DS657" s="4909">
        <v>150</v>
      </c>
      <c r="DT657" s="4909">
        <v>0</v>
      </c>
      <c r="DU657" s="4909">
        <f t="shared" si="2907"/>
        <v>150</v>
      </c>
      <c r="DV657" s="4909">
        <f t="shared" si="2978"/>
        <v>0</v>
      </c>
      <c r="DW657" s="4909">
        <f t="shared" si="2909"/>
        <v>0</v>
      </c>
      <c r="DX657" s="4163">
        <f t="shared" si="2910"/>
        <v>600</v>
      </c>
      <c r="DY657" s="4163">
        <f t="shared" ref="DY657:DY658" si="2996">DW657/DQ657</f>
        <v>0</v>
      </c>
      <c r="ER657" s="5715">
        <v>600</v>
      </c>
      <c r="ES657" s="5715"/>
      <c r="ET657" s="4047">
        <v>150</v>
      </c>
      <c r="EU657" s="4047">
        <v>0</v>
      </c>
      <c r="EV657" s="3095">
        <f t="shared" si="2916"/>
        <v>150</v>
      </c>
      <c r="EW657" s="3095">
        <f t="shared" si="2982"/>
        <v>0</v>
      </c>
      <c r="EX657" s="4047">
        <f t="shared" ref="EX657:EX658" si="2997">SUM(EU657+EO657)</f>
        <v>0</v>
      </c>
      <c r="EY657" s="3095">
        <f t="shared" ref="EY657:EY658" si="2998">ER657-EX657</f>
        <v>600</v>
      </c>
      <c r="EZ657" s="3095">
        <f t="shared" ref="EZ657:EZ658" si="2999">EX657/ER657</f>
        <v>0</v>
      </c>
      <c r="GI657" s="1"/>
      <c r="GJ657" s="1"/>
      <c r="GK657" s="1"/>
    </row>
    <row r="658" spans="5:193" s="2628" customFormat="1" ht="15" customHeight="1" x14ac:dyDescent="0.25">
      <c r="E658" s="5"/>
      <c r="F658" s="3"/>
      <c r="G658" s="3"/>
      <c r="H658" s="3"/>
      <c r="I658" s="3"/>
      <c r="J658" s="2658"/>
      <c r="K658" s="2658"/>
      <c r="L658" s="2658"/>
      <c r="M658" s="2658"/>
      <c r="N658" s="2658"/>
      <c r="O658" s="2659"/>
      <c r="P658" s="2660"/>
      <c r="Q658" s="2660"/>
      <c r="R658" s="5388"/>
      <c r="S658" s="2660"/>
      <c r="T658" s="2660"/>
      <c r="U658" s="5403"/>
      <c r="V658" s="2658"/>
      <c r="W658" s="2661"/>
      <c r="X658" s="1729"/>
      <c r="Y658" s="4056" t="s">
        <v>17</v>
      </c>
      <c r="Z658" s="5495" t="s">
        <v>3813</v>
      </c>
      <c r="AA658" s="1729" t="s">
        <v>3814</v>
      </c>
      <c r="AB658" s="1729">
        <v>15</v>
      </c>
      <c r="AG658" s="4049">
        <v>15</v>
      </c>
      <c r="AH658" s="4055">
        <f t="shared" si="2974"/>
        <v>1</v>
      </c>
      <c r="AI658" s="4049">
        <v>0</v>
      </c>
      <c r="AJ658" s="4049">
        <f t="shared" si="2883"/>
        <v>0</v>
      </c>
      <c r="AK658" s="3645"/>
      <c r="AL658" s="4058"/>
      <c r="AM658" s="4057" t="s">
        <v>3843</v>
      </c>
      <c r="AN658" s="5351" t="s">
        <v>3846</v>
      </c>
      <c r="AO658" s="5343" t="s">
        <v>3848</v>
      </c>
      <c r="AP658" s="4059" t="s">
        <v>3850</v>
      </c>
      <c r="AQ658" s="5352">
        <v>100</v>
      </c>
      <c r="AR658" s="5343" t="s">
        <v>3814</v>
      </c>
      <c r="AS658" s="1039" t="s">
        <v>1579</v>
      </c>
      <c r="AT658" s="4048"/>
      <c r="AU658" s="90" t="s">
        <v>1704</v>
      </c>
      <c r="AV658" s="6413">
        <v>15</v>
      </c>
      <c r="AW658" s="6413"/>
      <c r="AX658" s="4673">
        <f t="shared" si="2885"/>
        <v>0</v>
      </c>
      <c r="AY658" s="4673">
        <f t="shared" si="2886"/>
        <v>0</v>
      </c>
      <c r="AZ658" s="4673">
        <f t="shared" si="2887"/>
        <v>0</v>
      </c>
      <c r="BA658" s="4673" t="e">
        <f t="shared" si="2987"/>
        <v>#DIV/0!</v>
      </c>
      <c r="BB658" s="4673">
        <f t="shared" si="2988"/>
        <v>15</v>
      </c>
      <c r="BC658" s="4122">
        <f t="shared" si="2890"/>
        <v>0</v>
      </c>
      <c r="BD658" s="4122">
        <f t="shared" si="2891"/>
        <v>1</v>
      </c>
      <c r="BE658" s="4621">
        <f t="shared" si="2892"/>
        <v>0</v>
      </c>
      <c r="BF658" s="6557">
        <v>15</v>
      </c>
      <c r="BG658" s="6557"/>
      <c r="BH658" s="3808">
        <f t="shared" si="2989"/>
        <v>0</v>
      </c>
      <c r="BI658" s="3808">
        <f t="shared" si="2990"/>
        <v>15</v>
      </c>
      <c r="BJ658" s="4048">
        <f t="shared" si="2991"/>
        <v>-15</v>
      </c>
      <c r="BK658" s="4048" t="e">
        <f t="shared" si="2992"/>
        <v>#DIV/0!</v>
      </c>
      <c r="BL658" s="3808">
        <f t="shared" si="2993"/>
        <v>15</v>
      </c>
      <c r="BM658" s="4048">
        <f t="shared" si="2994"/>
        <v>0</v>
      </c>
      <c r="BN658" s="4048">
        <f t="shared" si="2995"/>
        <v>1</v>
      </c>
      <c r="BO658" s="4048"/>
      <c r="BP658" s="3495"/>
      <c r="BQ658" s="2635"/>
      <c r="BR658" s="2635"/>
      <c r="BS658" s="2635"/>
      <c r="CG658" s="2631"/>
      <c r="CH658" s="2631"/>
      <c r="CI658" s="2631"/>
      <c r="CJ658" s="2631"/>
      <c r="CK658" s="2631"/>
      <c r="CL658" s="2631"/>
      <c r="CY658" s="5740">
        <v>15</v>
      </c>
      <c r="CZ658" s="5740"/>
      <c r="DA658" s="4457">
        <v>0</v>
      </c>
      <c r="DB658" s="4457">
        <v>0</v>
      </c>
      <c r="DC658" s="4457">
        <f>DB658-DA658</f>
        <v>0</v>
      </c>
      <c r="DD658" s="4457"/>
      <c r="DE658" s="4457">
        <f t="shared" si="2930"/>
        <v>15</v>
      </c>
      <c r="DF658" s="4163">
        <f t="shared" si="2903"/>
        <v>0</v>
      </c>
      <c r="DG658" s="4163">
        <f t="shared" si="2976"/>
        <v>1</v>
      </c>
      <c r="DH658" s="5742">
        <v>15</v>
      </c>
      <c r="DI658" s="5742"/>
      <c r="DJ658" s="4911">
        <v>0</v>
      </c>
      <c r="DK658" s="4911">
        <v>0</v>
      </c>
      <c r="DL658" s="4910">
        <f t="shared" si="2904"/>
        <v>0</v>
      </c>
      <c r="DM658" s="4911" t="e">
        <f t="shared" si="2977"/>
        <v>#DIV/0!</v>
      </c>
      <c r="DN658" s="4911">
        <f t="shared" si="2905"/>
        <v>15</v>
      </c>
      <c r="DO658" s="4163">
        <f t="shared" si="2906"/>
        <v>0</v>
      </c>
      <c r="DP658" s="4163">
        <f>DN658/DH658</f>
        <v>1</v>
      </c>
      <c r="DQ658" s="5715">
        <v>15</v>
      </c>
      <c r="DR658" s="5715"/>
      <c r="DS658" s="4909">
        <v>0</v>
      </c>
      <c r="DT658" s="4909">
        <v>0</v>
      </c>
      <c r="DU658" s="4909">
        <f t="shared" si="2907"/>
        <v>0</v>
      </c>
      <c r="DV658" s="4909" t="e">
        <f t="shared" si="2978"/>
        <v>#DIV/0!</v>
      </c>
      <c r="DW658" s="4909">
        <f t="shared" si="2909"/>
        <v>15</v>
      </c>
      <c r="DX658" s="4163">
        <f t="shared" si="2910"/>
        <v>0</v>
      </c>
      <c r="DY658" s="4163">
        <f t="shared" si="2996"/>
        <v>1</v>
      </c>
      <c r="DZ658" s="3169"/>
      <c r="EA658" s="3169"/>
      <c r="EB658" s="3169"/>
      <c r="EC658" s="3169"/>
      <c r="ED658" s="3169"/>
      <c r="EE658" s="3169"/>
      <c r="EF658" s="3169"/>
      <c r="EG658" s="3169"/>
      <c r="EH658" s="3169"/>
      <c r="EI658" s="3169"/>
      <c r="EJ658" s="3169"/>
      <c r="EK658" s="3169"/>
      <c r="EL658" s="3169"/>
      <c r="EM658" s="3169"/>
      <c r="EN658" s="3169"/>
      <c r="EO658" s="3169"/>
      <c r="EP658" s="3169"/>
      <c r="EQ658" s="3169"/>
      <c r="ER658" s="5715">
        <v>15</v>
      </c>
      <c r="ES658" s="5715"/>
      <c r="ET658" s="4047">
        <v>0</v>
      </c>
      <c r="EU658" s="4047">
        <v>15</v>
      </c>
      <c r="EV658" s="3095">
        <f t="shared" si="2916"/>
        <v>-15</v>
      </c>
      <c r="EW658" s="3095" t="e">
        <f t="shared" si="2982"/>
        <v>#DIV/0!</v>
      </c>
      <c r="EX658" s="4047">
        <f t="shared" si="2997"/>
        <v>15</v>
      </c>
      <c r="EY658" s="3095">
        <f t="shared" si="2998"/>
        <v>0</v>
      </c>
      <c r="EZ658" s="3095">
        <f t="shared" si="2999"/>
        <v>1</v>
      </c>
      <c r="GE658" s="3"/>
      <c r="GF658" s="3"/>
      <c r="GG658" s="3"/>
      <c r="GH658" s="3"/>
    </row>
    <row r="659" spans="5:193" s="2628" customFormat="1" ht="15" customHeight="1" x14ac:dyDescent="0.25">
      <c r="E659" s="5"/>
      <c r="F659" s="3"/>
      <c r="G659" s="3"/>
      <c r="H659" s="3"/>
      <c r="I659" s="3"/>
      <c r="J659" s="2658"/>
      <c r="K659" s="2658"/>
      <c r="L659" s="2658"/>
      <c r="M659" s="2658"/>
      <c r="N659" s="2658"/>
      <c r="O659" s="2659"/>
      <c r="P659" s="2660"/>
      <c r="Q659" s="2660"/>
      <c r="R659" s="5388"/>
      <c r="S659" s="2660"/>
      <c r="T659" s="2660"/>
      <c r="U659" s="5403"/>
      <c r="V659" s="2658"/>
      <c r="W659" s="19">
        <f>SUM(W644:W654)</f>
        <v>57755185.240000002</v>
      </c>
      <c r="X659" s="1729"/>
      <c r="Z659" s="1729"/>
      <c r="AA659" s="1729"/>
      <c r="AB659" s="1729"/>
      <c r="AV659" s="4107"/>
      <c r="AW659" s="4107"/>
      <c r="AX659" s="4107"/>
      <c r="AY659" s="4107"/>
      <c r="AZ659" s="4107"/>
      <c r="BA659" s="4107"/>
      <c r="BB659" s="4107"/>
      <c r="BC659" s="4107"/>
      <c r="BD659" s="4107"/>
      <c r="BE659" s="4107"/>
      <c r="BF659" s="3114"/>
      <c r="BG659" s="3114"/>
      <c r="BH659" s="3114"/>
      <c r="BI659" s="3114"/>
      <c r="BJ659" s="3114"/>
      <c r="BK659" s="3114"/>
      <c r="BL659" s="3114"/>
      <c r="BM659" s="3114"/>
      <c r="BN659" s="3114"/>
      <c r="CA659" s="7537">
        <v>0</v>
      </c>
      <c r="CB659" s="7538"/>
      <c r="CC659" s="2638">
        <v>0</v>
      </c>
      <c r="CD659" s="2638">
        <v>0</v>
      </c>
      <c r="CE659" s="2602">
        <v>0</v>
      </c>
      <c r="CF659" s="2639">
        <v>0</v>
      </c>
      <c r="CG659" s="2640">
        <f>CD659</f>
        <v>0</v>
      </c>
      <c r="CH659" s="2606">
        <f>CA659-CG659</f>
        <v>0</v>
      </c>
      <c r="CI659" s="2639" t="e">
        <f>CG659/CA659</f>
        <v>#DIV/0!</v>
      </c>
      <c r="CJ659" s="2631"/>
      <c r="CK659" s="2631"/>
      <c r="CL659" s="2631"/>
      <c r="CY659" s="5716"/>
      <c r="CZ659" s="5716"/>
      <c r="DA659" s="3890"/>
      <c r="DB659" s="3890"/>
      <c r="DC659" s="4755"/>
      <c r="DD659" s="2972"/>
      <c r="DE659" s="3890"/>
      <c r="DF659" s="4755"/>
      <c r="DG659" s="2972"/>
      <c r="DH659" s="5716"/>
      <c r="DI659" s="5716"/>
      <c r="DJ659" s="3890"/>
      <c r="DK659" s="3890"/>
      <c r="DL659" s="4755"/>
      <c r="DM659" s="2972"/>
      <c r="DN659" s="3890"/>
      <c r="DO659" s="4755"/>
      <c r="DP659" s="2972"/>
      <c r="DQ659" s="4755"/>
      <c r="DR659" s="4755"/>
      <c r="DS659" s="3890"/>
      <c r="DT659" s="3890"/>
      <c r="DU659" s="4755"/>
      <c r="DV659" s="2972"/>
      <c r="DW659" s="3890"/>
      <c r="DX659" s="4755"/>
      <c r="DY659" s="2972"/>
      <c r="DZ659" s="5716"/>
      <c r="EA659" s="5716"/>
      <c r="EB659" s="2618"/>
      <c r="EC659" s="2522"/>
      <c r="ED659" s="2641"/>
      <c r="EE659" s="2642"/>
      <c r="EF659" s="2643"/>
      <c r="EG659" s="2641"/>
      <c r="EH659" s="2642"/>
      <c r="EI659" s="7537">
        <v>1</v>
      </c>
      <c r="EJ659" s="7538"/>
      <c r="EK659" s="2646">
        <v>0</v>
      </c>
      <c r="EL659" s="2646">
        <v>0</v>
      </c>
      <c r="EM659" s="2641">
        <f>EL659-EK659</f>
        <v>0</v>
      </c>
      <c r="EN659" s="2642" t="e">
        <f>EL659/EK659</f>
        <v>#DIV/0!</v>
      </c>
      <c r="EO659" s="2647"/>
      <c r="EP659" s="2641"/>
      <c r="EQ659" s="2642"/>
      <c r="ER659" s="3176"/>
      <c r="ES659" s="3177"/>
      <c r="ET659" s="2646"/>
      <c r="EU659" s="2646"/>
      <c r="EV659" s="2641"/>
      <c r="EW659" s="2642"/>
      <c r="EX659" s="2647"/>
      <c r="EY659" s="2641"/>
      <c r="EZ659" s="2642"/>
      <c r="FA659" s="7537">
        <v>1</v>
      </c>
      <c r="FB659" s="7538"/>
      <c r="FC659" s="2522"/>
      <c r="FD659" s="2522"/>
      <c r="FE659" s="2641"/>
      <c r="FF659" s="2642"/>
      <c r="FG659" s="2643"/>
      <c r="FH659" s="2641"/>
      <c r="FI659" s="2642"/>
      <c r="FJ659" s="7537">
        <v>1</v>
      </c>
      <c r="FK659" s="7538"/>
      <c r="FL659" s="2646">
        <v>0</v>
      </c>
      <c r="FM659" s="2646">
        <v>0</v>
      </c>
      <c r="FN659" s="2641">
        <f>FM659-FL659</f>
        <v>0</v>
      </c>
      <c r="FO659" s="2642" t="e">
        <f>FM659/FL659</f>
        <v>#DIV/0!</v>
      </c>
      <c r="FP659" s="2647"/>
      <c r="FQ659" s="2641"/>
      <c r="FR659" s="2642"/>
      <c r="FS659" s="2644"/>
      <c r="FT659" s="2645"/>
      <c r="FU659" s="2646"/>
      <c r="FV659" s="2646"/>
      <c r="FW659" s="2641"/>
      <c r="FX659" s="2642"/>
      <c r="FY659" s="2647"/>
      <c r="FZ659" s="2641"/>
      <c r="GA659" s="2642"/>
      <c r="GE659" s="3"/>
      <c r="GF659" s="3"/>
      <c r="GG659" s="3"/>
      <c r="GH659" s="3"/>
    </row>
    <row r="660" spans="5:193" s="2628" customFormat="1" ht="15" customHeight="1" x14ac:dyDescent="0.25">
      <c r="E660" s="5"/>
      <c r="F660" s="3"/>
      <c r="G660" s="3"/>
      <c r="H660" s="3"/>
      <c r="I660" s="3"/>
      <c r="J660" s="2658"/>
      <c r="K660" s="2658"/>
      <c r="L660" s="2658"/>
      <c r="M660" s="2658"/>
      <c r="N660" s="2658"/>
      <c r="O660" s="2659"/>
      <c r="P660" s="2660"/>
      <c r="Q660" s="2660"/>
      <c r="R660" s="5388"/>
      <c r="S660" s="2660"/>
      <c r="T660" s="2660"/>
      <c r="U660" s="5403"/>
      <c r="V660" s="2658"/>
      <c r="W660" s="2661"/>
      <c r="X660" s="1729"/>
      <c r="Z660" s="1729"/>
      <c r="AA660" s="1729"/>
      <c r="AB660" s="1729"/>
      <c r="AK660" s="2635"/>
      <c r="AL660" s="1103"/>
      <c r="AM660" s="2635"/>
      <c r="AN660" s="973"/>
      <c r="AO660" s="2635"/>
      <c r="AP660" s="1025"/>
      <c r="AQ660" s="942"/>
      <c r="AR660" s="2635"/>
      <c r="AS660" s="2635"/>
      <c r="AT660" s="2635"/>
      <c r="AU660" s="2635"/>
      <c r="AV660" s="4123"/>
      <c r="AW660" s="4123"/>
      <c r="AX660" s="4123"/>
      <c r="AY660" s="4123"/>
      <c r="AZ660" s="4123"/>
      <c r="BA660" s="4123"/>
      <c r="BB660" s="4123"/>
      <c r="BC660" s="4123"/>
      <c r="BD660" s="4123"/>
      <c r="BE660" s="4123"/>
      <c r="BF660" s="3124"/>
      <c r="BG660" s="3124"/>
      <c r="BH660" s="3124"/>
      <c r="BI660" s="3124"/>
      <c r="BJ660" s="3124"/>
      <c r="BK660" s="3124"/>
      <c r="BL660" s="3124"/>
      <c r="BM660" s="3124"/>
      <c r="BN660" s="3124"/>
      <c r="BO660" s="1485"/>
      <c r="BQ660" s="2635"/>
      <c r="BR660" s="2635"/>
      <c r="BS660" s="2635"/>
      <c r="CG660" s="2631"/>
      <c r="CH660" s="2631"/>
      <c r="CI660" s="2631"/>
      <c r="CJ660" s="2631"/>
      <c r="CK660" s="2631"/>
      <c r="CL660" s="2631"/>
      <c r="CY660" s="4107"/>
      <c r="CZ660" s="4107"/>
      <c r="DA660" s="4163"/>
      <c r="DB660" s="4163"/>
      <c r="DC660" s="4163"/>
      <c r="DD660" s="4163"/>
      <c r="DE660" s="4163"/>
      <c r="DF660" s="4163"/>
      <c r="DG660" s="4163"/>
      <c r="DH660" s="4107"/>
      <c r="DI660" s="4107"/>
      <c r="DJ660" s="4163"/>
      <c r="DK660" s="4163"/>
      <c r="DL660" s="4163"/>
      <c r="DM660" s="4163"/>
      <c r="DN660" s="4163"/>
      <c r="DO660" s="4163"/>
      <c r="DP660" s="4163"/>
      <c r="DQ660" s="4107"/>
      <c r="DR660" s="4107"/>
      <c r="DS660" s="4163"/>
      <c r="DT660" s="4163"/>
      <c r="DU660" s="4163"/>
      <c r="DV660" s="4163"/>
      <c r="DW660" s="4163"/>
      <c r="DX660" s="4163"/>
      <c r="DY660" s="4163"/>
      <c r="DZ660" s="3169"/>
      <c r="EA660" s="3169"/>
      <c r="EB660" s="3169"/>
      <c r="EC660" s="3169"/>
      <c r="ED660" s="3169"/>
      <c r="EE660" s="3169"/>
      <c r="EF660" s="3169"/>
      <c r="EG660" s="3169"/>
      <c r="EH660" s="3169"/>
      <c r="EI660" s="3169"/>
      <c r="EJ660" s="3169"/>
      <c r="EK660" s="3169"/>
      <c r="EL660" s="3169"/>
      <c r="EM660" s="3169"/>
      <c r="EN660" s="3169"/>
      <c r="EO660" s="3169"/>
      <c r="EP660" s="3169"/>
      <c r="EQ660" s="3169"/>
      <c r="ER660" s="3169"/>
      <c r="ES660" s="3169"/>
      <c r="ET660" s="3169"/>
      <c r="EU660" s="3169"/>
      <c r="EV660" s="3169"/>
      <c r="EW660" s="3169"/>
      <c r="EX660" s="3169"/>
      <c r="EY660" s="3169"/>
      <c r="EZ660" s="3169"/>
      <c r="GE660" s="3"/>
      <c r="GF660" s="3"/>
      <c r="GG660" s="3"/>
      <c r="GH660" s="3"/>
    </row>
    <row r="661" spans="5:193" s="2628" customFormat="1" ht="15" customHeight="1" x14ac:dyDescent="0.25">
      <c r="E661" s="5"/>
      <c r="F661" s="3"/>
      <c r="G661" s="3"/>
      <c r="H661" s="3"/>
      <c r="I661" s="3"/>
      <c r="J661" s="2658"/>
      <c r="K661" s="2658"/>
      <c r="L661" s="2658"/>
      <c r="M661" s="2658"/>
      <c r="N661" s="2658"/>
      <c r="O661" s="2659"/>
      <c r="P661" s="2660"/>
      <c r="Q661" s="2660"/>
      <c r="R661" s="5388"/>
      <c r="S661" s="2660"/>
      <c r="T661" s="2660"/>
      <c r="U661" s="5403"/>
      <c r="V661" s="2658"/>
      <c r="W661" s="2661"/>
      <c r="X661" s="1729"/>
      <c r="Z661" s="1729"/>
      <c r="AA661" s="1729"/>
      <c r="AB661" s="1729"/>
      <c r="AK661" s="2635"/>
      <c r="AL661" s="1103"/>
      <c r="AM661" s="2635"/>
      <c r="AN661" s="973"/>
      <c r="AO661" s="2635"/>
      <c r="AP661" s="1025"/>
      <c r="AQ661" s="942"/>
      <c r="AR661" s="2635"/>
      <c r="AS661" s="2635"/>
      <c r="AT661" s="2635"/>
      <c r="AU661" s="2635"/>
      <c r="AV661" s="4123"/>
      <c r="AW661" s="4123"/>
      <c r="AX661" s="4123"/>
      <c r="AY661" s="4123"/>
      <c r="AZ661" s="4123"/>
      <c r="BA661" s="4123"/>
      <c r="BB661" s="4123"/>
      <c r="BC661" s="4123"/>
      <c r="BD661" s="4123"/>
      <c r="BE661" s="4123"/>
      <c r="BF661" s="3124"/>
      <c r="BG661" s="3124"/>
      <c r="BH661" s="3124"/>
      <c r="BI661" s="3124"/>
      <c r="BJ661" s="3124"/>
      <c r="BK661" s="3124"/>
      <c r="BL661" s="3124"/>
      <c r="BM661" s="3124"/>
      <c r="BN661" s="3124"/>
      <c r="BO661" s="1485"/>
      <c r="BQ661" s="2635"/>
      <c r="BR661" s="2635"/>
      <c r="BS661" s="2635"/>
      <c r="CG661" s="2631"/>
      <c r="CH661" s="2631"/>
      <c r="CI661" s="2631"/>
      <c r="CJ661" s="2631"/>
      <c r="CK661" s="2631"/>
      <c r="CL661" s="2631"/>
      <c r="CY661" s="4107"/>
      <c r="CZ661" s="4107"/>
      <c r="DA661" s="4163"/>
      <c r="DB661" s="4163"/>
      <c r="DC661" s="4163"/>
      <c r="DD661" s="4163"/>
      <c r="DE661" s="4163"/>
      <c r="DF661" s="4163"/>
      <c r="DG661" s="4163"/>
      <c r="DH661" s="4107"/>
      <c r="DI661" s="4107"/>
      <c r="DJ661" s="4163"/>
      <c r="DK661" s="4163"/>
      <c r="DL661" s="4163"/>
      <c r="DM661" s="4163"/>
      <c r="DN661" s="4163"/>
      <c r="DO661" s="4163"/>
      <c r="DP661" s="4163"/>
      <c r="DQ661" s="4107"/>
      <c r="DR661" s="4107"/>
      <c r="DS661" s="4163"/>
      <c r="DT661" s="4163"/>
      <c r="DU661" s="4163"/>
      <c r="DV661" s="4163"/>
      <c r="DW661" s="4163"/>
      <c r="DX661" s="4163"/>
      <c r="DY661" s="4163"/>
      <c r="DZ661" s="3169"/>
      <c r="EA661" s="3169"/>
      <c r="EB661" s="3169"/>
      <c r="EC661" s="3169"/>
      <c r="ED661" s="3169"/>
      <c r="EE661" s="3169"/>
      <c r="EF661" s="3169"/>
      <c r="EG661" s="3169"/>
      <c r="EH661" s="3169"/>
      <c r="EI661" s="3169"/>
      <c r="EJ661" s="3169"/>
      <c r="EK661" s="3169"/>
      <c r="EL661" s="3169"/>
      <c r="EM661" s="3169"/>
      <c r="EN661" s="3169"/>
      <c r="EO661" s="3169"/>
      <c r="EP661" s="3169"/>
      <c r="EQ661" s="3169"/>
      <c r="ER661" s="3169"/>
      <c r="ES661" s="3169"/>
      <c r="ET661" s="3169"/>
      <c r="EU661" s="3169"/>
      <c r="EV661" s="3169"/>
      <c r="EW661" s="3169"/>
      <c r="EX661" s="3169"/>
      <c r="EY661" s="3169"/>
      <c r="EZ661" s="3169"/>
      <c r="GE661" s="3"/>
      <c r="GF661" s="3"/>
      <c r="GG661" s="3"/>
      <c r="GH661" s="3"/>
    </row>
    <row r="662" spans="5:193" s="2628" customFormat="1" ht="15" customHeight="1" x14ac:dyDescent="0.25">
      <c r="E662" s="5"/>
      <c r="F662" s="3"/>
      <c r="G662" s="3"/>
      <c r="H662" s="3"/>
      <c r="I662" s="3"/>
      <c r="J662" s="2658"/>
      <c r="K662" s="2658"/>
      <c r="L662" s="2658"/>
      <c r="M662" s="2658"/>
      <c r="N662" s="2658"/>
      <c r="O662" s="2659"/>
      <c r="P662" s="2660"/>
      <c r="Q662" s="2660"/>
      <c r="R662" s="5388"/>
      <c r="S662" s="2660"/>
      <c r="T662" s="2660"/>
      <c r="U662" s="5403"/>
      <c r="V662" s="2658"/>
      <c r="W662" s="2661"/>
      <c r="X662" s="1729"/>
      <c r="Z662" s="1729"/>
      <c r="AA662" s="1729"/>
      <c r="AB662" s="1729"/>
      <c r="AK662" s="2635"/>
      <c r="AL662" s="1103"/>
      <c r="AM662" s="2635"/>
      <c r="AN662" s="973"/>
      <c r="AO662" s="2635"/>
      <c r="AP662" s="1025"/>
      <c r="AQ662" s="942"/>
      <c r="AR662" s="2635"/>
      <c r="AS662" s="2635"/>
      <c r="AT662" s="2635"/>
      <c r="AU662" s="2635"/>
      <c r="AV662" s="4123"/>
      <c r="AW662" s="4123"/>
      <c r="AX662" s="4123"/>
      <c r="AY662" s="4123"/>
      <c r="AZ662" s="4123"/>
      <c r="BA662" s="4123"/>
      <c r="BB662" s="4123"/>
      <c r="BC662" s="4123"/>
      <c r="BD662" s="4123"/>
      <c r="BE662" s="4123"/>
      <c r="BF662" s="3124"/>
      <c r="BG662" s="3124"/>
      <c r="BH662" s="3124"/>
      <c r="BI662" s="3124"/>
      <c r="BJ662" s="3124"/>
      <c r="BK662" s="3124"/>
      <c r="BL662" s="3124"/>
      <c r="BM662" s="3124"/>
      <c r="BN662" s="3124"/>
      <c r="BO662" s="1485"/>
      <c r="BQ662" s="2635"/>
      <c r="BR662" s="2635"/>
      <c r="BS662" s="2635"/>
      <c r="CG662" s="2631"/>
      <c r="CH662" s="2631"/>
      <c r="CI662" s="2631"/>
      <c r="CJ662" s="2631"/>
      <c r="CK662" s="2631"/>
      <c r="CL662" s="2631"/>
      <c r="CY662" s="4107"/>
      <c r="CZ662" s="4107"/>
      <c r="DA662" s="4163"/>
      <c r="DB662" s="4163"/>
      <c r="DC662" s="4163"/>
      <c r="DD662" s="4163"/>
      <c r="DE662" s="4163"/>
      <c r="DF662" s="4163"/>
      <c r="DG662" s="4163"/>
      <c r="DH662" s="4107"/>
      <c r="DI662" s="4107"/>
      <c r="DJ662" s="4163"/>
      <c r="DK662" s="4163"/>
      <c r="DL662" s="4163"/>
      <c r="DM662" s="4163"/>
      <c r="DN662" s="4163"/>
      <c r="DO662" s="4163"/>
      <c r="DP662" s="4163"/>
      <c r="DQ662" s="4107"/>
      <c r="DR662" s="4107"/>
      <c r="DS662" s="4163"/>
      <c r="DT662" s="4163"/>
      <c r="DU662" s="4163"/>
      <c r="DV662" s="4163"/>
      <c r="DW662" s="4163"/>
      <c r="DX662" s="4163"/>
      <c r="DY662" s="4163"/>
      <c r="DZ662" s="3169"/>
      <c r="EA662" s="3169"/>
      <c r="EB662" s="3169"/>
      <c r="EC662" s="3169"/>
      <c r="ED662" s="3169"/>
      <c r="EE662" s="3169"/>
      <c r="EF662" s="3169"/>
      <c r="EG662" s="3169"/>
      <c r="EH662" s="3169"/>
      <c r="EI662" s="3169"/>
      <c r="EJ662" s="3169"/>
      <c r="EK662" s="3169"/>
      <c r="EL662" s="3169"/>
      <c r="EM662" s="3169"/>
      <c r="EN662" s="3169"/>
      <c r="EO662" s="3169"/>
      <c r="EP662" s="3169"/>
      <c r="EQ662" s="3169"/>
      <c r="ER662" s="3169"/>
      <c r="ES662" s="3169"/>
      <c r="ET662" s="3169"/>
      <c r="EU662" s="3169"/>
      <c r="EV662" s="3169"/>
      <c r="EW662" s="3169"/>
      <c r="EX662" s="3169"/>
      <c r="EY662" s="3169"/>
      <c r="EZ662" s="3169"/>
      <c r="GE662" s="3"/>
      <c r="GF662" s="3"/>
      <c r="GG662" s="3"/>
      <c r="GH662" s="3"/>
    </row>
    <row r="663" spans="5:193" ht="15" customHeight="1" x14ac:dyDescent="0.25">
      <c r="AK663" s="810"/>
      <c r="AL663" s="933"/>
      <c r="AM663" s="810"/>
      <c r="AN663" s="960"/>
      <c r="AO663" s="960"/>
      <c r="AP663" s="960"/>
      <c r="AQ663" s="942"/>
      <c r="AR663" s="810"/>
      <c r="AS663" s="810"/>
      <c r="AT663" s="2227"/>
      <c r="AU663" s="810"/>
      <c r="AV663" s="4123"/>
      <c r="AW663" s="4123"/>
      <c r="AX663" s="4123"/>
      <c r="AY663" s="4123"/>
      <c r="AZ663" s="4123"/>
      <c r="BA663" s="4123"/>
      <c r="BB663" s="4123"/>
      <c r="BC663" s="4123"/>
      <c r="BD663" s="4123"/>
      <c r="BE663" s="4123"/>
      <c r="BF663" s="3124"/>
      <c r="BG663" s="3124"/>
      <c r="BH663" s="3124"/>
      <c r="BI663" s="3124"/>
      <c r="BJ663" s="3124"/>
      <c r="BK663" s="3124"/>
      <c r="BL663" s="3124"/>
      <c r="BM663" s="3124"/>
      <c r="BN663" s="3124"/>
      <c r="BO663" s="1485"/>
      <c r="BQ663" s="810"/>
      <c r="BR663" s="810"/>
      <c r="BS663" s="810"/>
    </row>
    <row r="664" spans="5:193" ht="15.75" customHeight="1" thickBot="1" x14ac:dyDescent="0.3">
      <c r="AK664" s="810"/>
      <c r="AL664" s="1103"/>
      <c r="AM664" s="810"/>
      <c r="AN664" s="973"/>
      <c r="AO664" s="998"/>
      <c r="AP664" s="998"/>
      <c r="AQ664" s="942"/>
      <c r="AR664" s="942"/>
      <c r="AS664" s="960"/>
      <c r="AT664" s="960"/>
      <c r="AU664" s="810"/>
      <c r="AV664" s="4123"/>
      <c r="AW664" s="4123"/>
      <c r="AX664" s="4123"/>
      <c r="AY664" s="4123"/>
      <c r="AZ664" s="4123"/>
      <c r="BA664" s="4123"/>
      <c r="BB664" s="4123"/>
      <c r="BC664" s="4123"/>
      <c r="BD664" s="4123"/>
      <c r="BE664" s="4123"/>
      <c r="BF664" s="3124"/>
      <c r="BG664" s="3124"/>
      <c r="BH664" s="3124"/>
      <c r="BI664" s="3124"/>
      <c r="BJ664" s="3124"/>
      <c r="BK664" s="3124"/>
      <c r="BL664" s="3124"/>
      <c r="BM664" s="3124"/>
      <c r="BN664" s="3124"/>
      <c r="BO664" s="1506"/>
      <c r="BQ664" s="960"/>
      <c r="BR664" s="961"/>
      <c r="BS664" s="810"/>
    </row>
    <row r="665" spans="5:193" ht="15.75" thickTop="1" x14ac:dyDescent="0.25">
      <c r="E665" s="7243" t="s">
        <v>327</v>
      </c>
      <c r="F665" s="7244"/>
      <c r="W665" s="7241">
        <f>W64+W68+W79+W172+W195+W213+W235+W244+W265+W314+W334+W338+W361+W365+W409+W446+W517+W521+W548+W624+W640+W659</f>
        <v>5459563117.1999998</v>
      </c>
      <c r="AL665" s="933"/>
      <c r="AM665" s="810"/>
      <c r="AN665" s="810"/>
      <c r="AO665" s="810"/>
      <c r="AP665" s="810"/>
      <c r="AQ665" s="810"/>
      <c r="AR665" s="810"/>
      <c r="AS665" s="810"/>
      <c r="AT665" s="2227"/>
      <c r="AU665" s="810"/>
      <c r="AV665" s="4123"/>
      <c r="AW665" s="4123"/>
      <c r="AX665" s="4123"/>
      <c r="AY665" s="4123"/>
      <c r="AZ665" s="4123"/>
      <c r="BA665" s="4123"/>
      <c r="BB665" s="4123"/>
      <c r="BC665" s="4123"/>
      <c r="BD665" s="4123"/>
      <c r="BE665" s="4123"/>
      <c r="BF665" s="3124"/>
      <c r="BG665" s="3124"/>
      <c r="BH665" s="3124"/>
      <c r="BI665" s="3124"/>
      <c r="BJ665" s="3124"/>
      <c r="BK665" s="3124"/>
      <c r="BL665" s="3124"/>
      <c r="BM665" s="3124"/>
      <c r="BN665" s="3124"/>
      <c r="BO665" s="1485"/>
      <c r="BQ665" s="810"/>
      <c r="BR665" s="810"/>
      <c r="BS665" s="810"/>
      <c r="GE665" s="1964"/>
    </row>
    <row r="666" spans="5:193" ht="15.75" thickBot="1" x14ac:dyDescent="0.3">
      <c r="E666" s="7245"/>
      <c r="F666" s="7246"/>
      <c r="W666" s="7242"/>
      <c r="GE666" s="1964"/>
    </row>
    <row r="667" spans="5:193" ht="15.75" thickTop="1" x14ac:dyDescent="0.25"/>
  </sheetData>
  <mergeCells count="9635">
    <mergeCell ref="EI617:EJ617"/>
    <mergeCell ref="EI655:EJ655"/>
    <mergeCell ref="ER655:ES655"/>
    <mergeCell ref="DZ628:EA628"/>
    <mergeCell ref="EI628:EJ628"/>
    <mergeCell ref="ER628:ES628"/>
    <mergeCell ref="DZ629:EA629"/>
    <mergeCell ref="EI629:EJ629"/>
    <mergeCell ref="ER629:ES629"/>
    <mergeCell ref="DZ630:EA630"/>
    <mergeCell ref="EI630:EJ630"/>
    <mergeCell ref="ER630:ES630"/>
    <mergeCell ref="DZ631:EA631"/>
    <mergeCell ref="EI631:EJ631"/>
    <mergeCell ref="ER631:ES631"/>
    <mergeCell ref="ER617:ES617"/>
    <mergeCell ref="DZ618:EA618"/>
    <mergeCell ref="EI618:EJ618"/>
    <mergeCell ref="ER618:ES618"/>
    <mergeCell ref="DZ621:EA621"/>
    <mergeCell ref="EI621:EJ621"/>
    <mergeCell ref="ER621:ES621"/>
    <mergeCell ref="DZ622:EA622"/>
    <mergeCell ref="EI622:EJ622"/>
    <mergeCell ref="ER622:ES622"/>
    <mergeCell ref="ER620:ES620"/>
    <mergeCell ref="ER619:ES619"/>
    <mergeCell ref="DZ620:EA620"/>
    <mergeCell ref="EI620:EJ620"/>
    <mergeCell ref="DZ617:EA617"/>
    <mergeCell ref="DZ623:EA623"/>
    <mergeCell ref="EI623:EJ623"/>
    <mergeCell ref="ER623:ES623"/>
    <mergeCell ref="DZ656:EA656"/>
    <mergeCell ref="EI656:EJ656"/>
    <mergeCell ref="ER656:ES656"/>
    <mergeCell ref="EI637:EJ637"/>
    <mergeCell ref="ER637:ES637"/>
    <mergeCell ref="DZ638:EA638"/>
    <mergeCell ref="EI638:EJ638"/>
    <mergeCell ref="ER638:ES638"/>
    <mergeCell ref="DZ639:EA639"/>
    <mergeCell ref="EI639:EJ639"/>
    <mergeCell ref="ER639:ES639"/>
    <mergeCell ref="DZ644:EA644"/>
    <mergeCell ref="EI644:EJ644"/>
    <mergeCell ref="ER644:ES644"/>
    <mergeCell ref="DZ645:EA645"/>
    <mergeCell ref="EI645:EJ645"/>
    <mergeCell ref="EI632:EJ632"/>
    <mergeCell ref="ER632:ES632"/>
    <mergeCell ref="ER645:ES645"/>
    <mergeCell ref="DZ646:EA646"/>
    <mergeCell ref="ER652:ES652"/>
    <mergeCell ref="DZ637:EA637"/>
    <mergeCell ref="ER651:ES651"/>
    <mergeCell ref="ER646:ES646"/>
    <mergeCell ref="EI646:EJ646"/>
    <mergeCell ref="DZ653:EA653"/>
    <mergeCell ref="EI653:EJ653"/>
    <mergeCell ref="ER653:ES653"/>
    <mergeCell ref="DZ654:EA654"/>
    <mergeCell ref="EI654:EJ654"/>
    <mergeCell ref="ER654:ES654"/>
    <mergeCell ref="DZ655:EA655"/>
    <mergeCell ref="DZ659:EA659"/>
    <mergeCell ref="EI659:EJ659"/>
    <mergeCell ref="DZ647:EA647"/>
    <mergeCell ref="EI647:EJ647"/>
    <mergeCell ref="ER647:ES647"/>
    <mergeCell ref="DZ648:EA648"/>
    <mergeCell ref="EI648:EJ648"/>
    <mergeCell ref="ER648:ES648"/>
    <mergeCell ref="DZ649:EA649"/>
    <mergeCell ref="EI649:EJ649"/>
    <mergeCell ref="ER649:ES649"/>
    <mergeCell ref="DZ650:EA650"/>
    <mergeCell ref="EI650:EJ650"/>
    <mergeCell ref="ER650:ES650"/>
    <mergeCell ref="DZ651:EA651"/>
    <mergeCell ref="EI651:EJ651"/>
    <mergeCell ref="DZ633:EA633"/>
    <mergeCell ref="EI633:EJ633"/>
    <mergeCell ref="ER633:ES633"/>
    <mergeCell ref="DZ634:EA634"/>
    <mergeCell ref="EI634:EJ634"/>
    <mergeCell ref="ER634:ES634"/>
    <mergeCell ref="DZ635:EA635"/>
    <mergeCell ref="EI635:EJ635"/>
    <mergeCell ref="ER635:ES635"/>
    <mergeCell ref="DZ636:EA636"/>
    <mergeCell ref="EI636:EJ636"/>
    <mergeCell ref="ER636:ES636"/>
    <mergeCell ref="DZ652:EA652"/>
    <mergeCell ref="EI652:EJ652"/>
    <mergeCell ref="ER657:ES657"/>
    <mergeCell ref="ER658:ES658"/>
    <mergeCell ref="DZ610:EA610"/>
    <mergeCell ref="EI610:EJ610"/>
    <mergeCell ref="ER610:ES610"/>
    <mergeCell ref="DZ611:EA611"/>
    <mergeCell ref="EI611:EJ611"/>
    <mergeCell ref="ER611:ES611"/>
    <mergeCell ref="DZ612:EA612"/>
    <mergeCell ref="EI612:EJ612"/>
    <mergeCell ref="ER612:ES612"/>
    <mergeCell ref="DZ613:EA613"/>
    <mergeCell ref="EI613:EJ613"/>
    <mergeCell ref="ER613:ES613"/>
    <mergeCell ref="DZ614:EA614"/>
    <mergeCell ref="EI614:EJ614"/>
    <mergeCell ref="ER614:ES614"/>
    <mergeCell ref="DZ615:EA615"/>
    <mergeCell ref="EI615:EJ615"/>
    <mergeCell ref="ER615:ES615"/>
    <mergeCell ref="DZ597:EA597"/>
    <mergeCell ref="EI597:EJ597"/>
    <mergeCell ref="ER597:ES597"/>
    <mergeCell ref="DZ598:EA598"/>
    <mergeCell ref="EI598:EJ598"/>
    <mergeCell ref="ER598:ES598"/>
    <mergeCell ref="DZ605:EA605"/>
    <mergeCell ref="EI605:EJ605"/>
    <mergeCell ref="ER605:ES605"/>
    <mergeCell ref="DZ606:EA606"/>
    <mergeCell ref="EI606:EJ606"/>
    <mergeCell ref="ER606:ES606"/>
    <mergeCell ref="ER603:ES603"/>
    <mergeCell ref="DZ604:EA604"/>
    <mergeCell ref="EI604:EJ604"/>
    <mergeCell ref="ER604:ES604"/>
    <mergeCell ref="EI609:EJ609"/>
    <mergeCell ref="ER609:ES609"/>
    <mergeCell ref="ER608:ES608"/>
    <mergeCell ref="DZ609:EA609"/>
    <mergeCell ref="DZ591:EA591"/>
    <mergeCell ref="EI591:EJ591"/>
    <mergeCell ref="ER591:ES591"/>
    <mergeCell ref="DZ592:EA592"/>
    <mergeCell ref="EI592:EJ592"/>
    <mergeCell ref="ER592:ES592"/>
    <mergeCell ref="DZ593:EA593"/>
    <mergeCell ref="EI593:EJ593"/>
    <mergeCell ref="ER593:ES593"/>
    <mergeCell ref="DZ594:EA594"/>
    <mergeCell ref="EI594:EJ594"/>
    <mergeCell ref="ER594:ES594"/>
    <mergeCell ref="DZ595:EA595"/>
    <mergeCell ref="EI595:EJ595"/>
    <mergeCell ref="ER595:ES595"/>
    <mergeCell ref="DZ596:EA596"/>
    <mergeCell ref="EI596:EJ596"/>
    <mergeCell ref="ER596:ES596"/>
    <mergeCell ref="EI585:EJ585"/>
    <mergeCell ref="ER585:ES585"/>
    <mergeCell ref="DZ586:EA586"/>
    <mergeCell ref="EI586:EJ586"/>
    <mergeCell ref="ER586:ES586"/>
    <mergeCell ref="DZ587:EA587"/>
    <mergeCell ref="EI587:EJ587"/>
    <mergeCell ref="ER587:ES587"/>
    <mergeCell ref="DZ588:EA588"/>
    <mergeCell ref="EI588:EJ588"/>
    <mergeCell ref="ER588:ES588"/>
    <mergeCell ref="DZ589:EA589"/>
    <mergeCell ref="EI589:EJ589"/>
    <mergeCell ref="ER589:ES589"/>
    <mergeCell ref="DZ590:EA590"/>
    <mergeCell ref="EI590:EJ590"/>
    <mergeCell ref="ER590:ES590"/>
    <mergeCell ref="DZ567:EA567"/>
    <mergeCell ref="EI567:EJ567"/>
    <mergeCell ref="ER567:ES567"/>
    <mergeCell ref="DZ568:EA568"/>
    <mergeCell ref="EI568:EJ568"/>
    <mergeCell ref="ER568:ES568"/>
    <mergeCell ref="DZ569:EA569"/>
    <mergeCell ref="EI569:EJ569"/>
    <mergeCell ref="ER569:ES569"/>
    <mergeCell ref="EI577:EJ577"/>
    <mergeCell ref="ER577:ES577"/>
    <mergeCell ref="DZ582:EA582"/>
    <mergeCell ref="EI582:EJ582"/>
    <mergeCell ref="ER582:ES582"/>
    <mergeCell ref="EI575:EJ575"/>
    <mergeCell ref="ER576:ES576"/>
    <mergeCell ref="DZ573:EA573"/>
    <mergeCell ref="EI573:EJ573"/>
    <mergeCell ref="ER573:ES573"/>
    <mergeCell ref="DZ574:EA574"/>
    <mergeCell ref="EI574:EJ574"/>
    <mergeCell ref="ER574:ES574"/>
    <mergeCell ref="DZ575:EA575"/>
    <mergeCell ref="EI576:EJ576"/>
    <mergeCell ref="EI580:EJ580"/>
    <mergeCell ref="ER580:ES580"/>
    <mergeCell ref="DZ581:EA581"/>
    <mergeCell ref="EI581:EJ581"/>
    <mergeCell ref="ER581:ES581"/>
    <mergeCell ref="DZ561:EA561"/>
    <mergeCell ref="EI561:EJ561"/>
    <mergeCell ref="ER561:ES561"/>
    <mergeCell ref="DZ562:EA562"/>
    <mergeCell ref="EI562:EJ562"/>
    <mergeCell ref="ER562:ES562"/>
    <mergeCell ref="DZ563:EA563"/>
    <mergeCell ref="EI563:EJ563"/>
    <mergeCell ref="ER563:ES563"/>
    <mergeCell ref="DZ564:EA564"/>
    <mergeCell ref="EI564:EJ564"/>
    <mergeCell ref="ER564:ES564"/>
    <mergeCell ref="DZ565:EA565"/>
    <mergeCell ref="EI565:EJ565"/>
    <mergeCell ref="ER565:ES565"/>
    <mergeCell ref="DZ566:EA566"/>
    <mergeCell ref="EI566:EJ566"/>
    <mergeCell ref="ER566:ES566"/>
    <mergeCell ref="DZ556:EA556"/>
    <mergeCell ref="EI556:EJ556"/>
    <mergeCell ref="ER556:ES556"/>
    <mergeCell ref="DZ553:EA553"/>
    <mergeCell ref="DZ557:EA557"/>
    <mergeCell ref="EI557:EJ557"/>
    <mergeCell ref="ER557:ES557"/>
    <mergeCell ref="DZ546:EA546"/>
    <mergeCell ref="EI546:EJ546"/>
    <mergeCell ref="DZ558:EA558"/>
    <mergeCell ref="EI558:EJ558"/>
    <mergeCell ref="ER558:ES558"/>
    <mergeCell ref="DZ559:EA559"/>
    <mergeCell ref="EI559:EJ559"/>
    <mergeCell ref="ER559:ES559"/>
    <mergeCell ref="DZ560:EA560"/>
    <mergeCell ref="EI560:EJ560"/>
    <mergeCell ref="ER560:ES560"/>
    <mergeCell ref="EI545:EJ545"/>
    <mergeCell ref="ER545:ES545"/>
    <mergeCell ref="ER543:ES543"/>
    <mergeCell ref="DZ544:EA544"/>
    <mergeCell ref="EI544:EJ544"/>
    <mergeCell ref="ER544:ES544"/>
    <mergeCell ref="DZ545:EA545"/>
    <mergeCell ref="ER546:ES546"/>
    <mergeCell ref="DZ547:EA547"/>
    <mergeCell ref="EI547:EJ547"/>
    <mergeCell ref="ER547:ES547"/>
    <mergeCell ref="EI553:EJ553"/>
    <mergeCell ref="ER553:ES553"/>
    <mergeCell ref="DZ554:EA554"/>
    <mergeCell ref="EI554:EJ554"/>
    <mergeCell ref="ER554:ES554"/>
    <mergeCell ref="DZ555:EA555"/>
    <mergeCell ref="EI555:EJ555"/>
    <mergeCell ref="ER555:ES555"/>
    <mergeCell ref="DZ529:EA529"/>
    <mergeCell ref="EI529:EJ529"/>
    <mergeCell ref="ER529:ES529"/>
    <mergeCell ref="DZ530:EA530"/>
    <mergeCell ref="EI530:EJ530"/>
    <mergeCell ref="ER530:ES530"/>
    <mergeCell ref="DZ531:EA531"/>
    <mergeCell ref="EI531:EJ531"/>
    <mergeCell ref="ER531:ES531"/>
    <mergeCell ref="DZ532:EA532"/>
    <mergeCell ref="EI532:EJ532"/>
    <mergeCell ref="ER532:ES532"/>
    <mergeCell ref="DZ533:EA533"/>
    <mergeCell ref="EI533:EJ533"/>
    <mergeCell ref="ER533:ES533"/>
    <mergeCell ref="DZ537:EA537"/>
    <mergeCell ref="EI537:EJ537"/>
    <mergeCell ref="ER537:ES537"/>
    <mergeCell ref="DZ523:EA523"/>
    <mergeCell ref="EI523:EJ523"/>
    <mergeCell ref="ER523:ES523"/>
    <mergeCell ref="DZ524:EA524"/>
    <mergeCell ref="EI524:EJ524"/>
    <mergeCell ref="ER524:ES524"/>
    <mergeCell ref="DZ525:EA525"/>
    <mergeCell ref="EI525:EJ525"/>
    <mergeCell ref="ER525:ES525"/>
    <mergeCell ref="DZ526:EA526"/>
    <mergeCell ref="EI526:EJ526"/>
    <mergeCell ref="ER526:ES526"/>
    <mergeCell ref="DZ527:EA527"/>
    <mergeCell ref="EI527:EJ527"/>
    <mergeCell ref="ER527:ES527"/>
    <mergeCell ref="DZ528:EA528"/>
    <mergeCell ref="EI528:EJ528"/>
    <mergeCell ref="ER528:ES528"/>
    <mergeCell ref="EI513:EJ513"/>
    <mergeCell ref="ER513:ES513"/>
    <mergeCell ref="DZ514:EA514"/>
    <mergeCell ref="EI514:EJ514"/>
    <mergeCell ref="ER514:ES514"/>
    <mergeCell ref="DZ515:EA515"/>
    <mergeCell ref="EI515:EJ515"/>
    <mergeCell ref="ER515:ES515"/>
    <mergeCell ref="DZ516:EA516"/>
    <mergeCell ref="EI516:EJ516"/>
    <mergeCell ref="ER516:ES516"/>
    <mergeCell ref="DZ521:EA521"/>
    <mergeCell ref="EI521:EJ521"/>
    <mergeCell ref="ER521:ES521"/>
    <mergeCell ref="DZ522:EA522"/>
    <mergeCell ref="EI522:EJ522"/>
    <mergeCell ref="ER522:ES522"/>
    <mergeCell ref="DZ501:EA501"/>
    <mergeCell ref="EI501:EJ501"/>
    <mergeCell ref="ER501:ES501"/>
    <mergeCell ref="DZ502:EA502"/>
    <mergeCell ref="EI502:EJ502"/>
    <mergeCell ref="ER502:ES502"/>
    <mergeCell ref="DZ496:EA496"/>
    <mergeCell ref="EI496:EJ496"/>
    <mergeCell ref="ER496:ES496"/>
    <mergeCell ref="DZ497:EA497"/>
    <mergeCell ref="EI497:EJ497"/>
    <mergeCell ref="EI508:EJ508"/>
    <mergeCell ref="ER508:ES508"/>
    <mergeCell ref="DZ504:EA504"/>
    <mergeCell ref="EI504:EJ504"/>
    <mergeCell ref="ER504:ES504"/>
    <mergeCell ref="DZ505:EA505"/>
    <mergeCell ref="EI505:EJ505"/>
    <mergeCell ref="ER505:ES505"/>
    <mergeCell ref="DZ506:EA506"/>
    <mergeCell ref="EI506:EJ506"/>
    <mergeCell ref="ER506:ES506"/>
    <mergeCell ref="DZ507:EA507"/>
    <mergeCell ref="EI507:EJ507"/>
    <mergeCell ref="ER507:ES507"/>
    <mergeCell ref="DZ494:EA494"/>
    <mergeCell ref="EI494:EJ494"/>
    <mergeCell ref="ER494:ES494"/>
    <mergeCell ref="DZ475:EA475"/>
    <mergeCell ref="DZ495:EA495"/>
    <mergeCell ref="EI495:EJ495"/>
    <mergeCell ref="ER495:ES495"/>
    <mergeCell ref="ER497:ES497"/>
    <mergeCell ref="DZ498:EA498"/>
    <mergeCell ref="EI498:EJ498"/>
    <mergeCell ref="ER498:ES498"/>
    <mergeCell ref="DZ499:EA499"/>
    <mergeCell ref="EI499:EJ499"/>
    <mergeCell ref="ER499:ES499"/>
    <mergeCell ref="DZ500:EA500"/>
    <mergeCell ref="EI500:EJ500"/>
    <mergeCell ref="ER500:ES500"/>
    <mergeCell ref="ER475:ES475"/>
    <mergeCell ref="DZ476:EA476"/>
    <mergeCell ref="EI476:EJ476"/>
    <mergeCell ref="ER476:ES476"/>
    <mergeCell ref="DZ477:EA477"/>
    <mergeCell ref="EI477:EJ477"/>
    <mergeCell ref="EI482:EJ482"/>
    <mergeCell ref="ER482:ES482"/>
    <mergeCell ref="DZ483:EA483"/>
    <mergeCell ref="EI483:EJ483"/>
    <mergeCell ref="ER483:ES483"/>
    <mergeCell ref="DZ492:EA492"/>
    <mergeCell ref="EI492:EJ492"/>
    <mergeCell ref="ER492:ES492"/>
    <mergeCell ref="DZ493:EA493"/>
    <mergeCell ref="EI493:EJ493"/>
    <mergeCell ref="ER493:ES493"/>
    <mergeCell ref="EI470:EJ470"/>
    <mergeCell ref="ER470:ES470"/>
    <mergeCell ref="DZ471:EA471"/>
    <mergeCell ref="EI471:EJ471"/>
    <mergeCell ref="ER471:ES471"/>
    <mergeCell ref="DZ467:EA467"/>
    <mergeCell ref="EI467:EJ467"/>
    <mergeCell ref="ER467:ES467"/>
    <mergeCell ref="DZ468:EA468"/>
    <mergeCell ref="DZ472:EA472"/>
    <mergeCell ref="EI472:EJ472"/>
    <mergeCell ref="ER472:ES472"/>
    <mergeCell ref="DZ473:EA473"/>
    <mergeCell ref="EI473:EJ473"/>
    <mergeCell ref="ER473:ES473"/>
    <mergeCell ref="DZ474:EA474"/>
    <mergeCell ref="EI474:EJ474"/>
    <mergeCell ref="ER474:ES474"/>
    <mergeCell ref="DZ385:EA385"/>
    <mergeCell ref="EI385:EJ385"/>
    <mergeCell ref="ER385:ES385"/>
    <mergeCell ref="DZ388:EA388"/>
    <mergeCell ref="DZ390:EA390"/>
    <mergeCell ref="EI416:EJ416"/>
    <mergeCell ref="DZ393:EA393"/>
    <mergeCell ref="EI393:EJ393"/>
    <mergeCell ref="DZ445:EA445"/>
    <mergeCell ref="DZ453:EA453"/>
    <mergeCell ref="EI453:EJ453"/>
    <mergeCell ref="ER453:ES453"/>
    <mergeCell ref="DZ454:EA454"/>
    <mergeCell ref="ER439:ES439"/>
    <mergeCell ref="DZ440:EA440"/>
    <mergeCell ref="EI440:EJ440"/>
    <mergeCell ref="ER440:ES440"/>
    <mergeCell ref="DZ441:EA441"/>
    <mergeCell ref="EI441:EJ441"/>
    <mergeCell ref="ER441:ES441"/>
    <mergeCell ref="ER446:ES446"/>
    <mergeCell ref="DZ450:EA450"/>
    <mergeCell ref="EI450:EJ450"/>
    <mergeCell ref="ER450:ES450"/>
    <mergeCell ref="EI454:EJ454"/>
    <mergeCell ref="EI390:EJ390"/>
    <mergeCell ref="DZ386:EA386"/>
    <mergeCell ref="EI386:EJ386"/>
    <mergeCell ref="ER393:ES393"/>
    <mergeCell ref="ER395:ES395"/>
    <mergeCell ref="ER390:ES390"/>
    <mergeCell ref="DZ391:EA391"/>
    <mergeCell ref="EI334:EJ334"/>
    <mergeCell ref="ER328:ES328"/>
    <mergeCell ref="DZ329:EA329"/>
    <mergeCell ref="ER320:ES320"/>
    <mergeCell ref="ER321:ES321"/>
    <mergeCell ref="DZ322:EA322"/>
    <mergeCell ref="EI322:EJ322"/>
    <mergeCell ref="ER322:ES322"/>
    <mergeCell ref="DZ323:EA323"/>
    <mergeCell ref="EI362:EJ362"/>
    <mergeCell ref="ER383:ES383"/>
    <mergeCell ref="DZ384:EA384"/>
    <mergeCell ref="EI384:EJ384"/>
    <mergeCell ref="ER384:ES384"/>
    <mergeCell ref="ER331:ES331"/>
    <mergeCell ref="ER303:ES303"/>
    <mergeCell ref="EI328:EJ328"/>
    <mergeCell ref="EI327:EJ327"/>
    <mergeCell ref="ER327:ES327"/>
    <mergeCell ref="ER330:ES330"/>
    <mergeCell ref="DZ331:EA331"/>
    <mergeCell ref="EI331:EJ331"/>
    <mergeCell ref="DZ353:EA353"/>
    <mergeCell ref="EI353:EJ353"/>
    <mergeCell ref="EI341:EJ341"/>
    <mergeCell ref="DZ290:EA290"/>
    <mergeCell ref="EI290:EJ290"/>
    <mergeCell ref="ER290:ES290"/>
    <mergeCell ref="EI293:EJ293"/>
    <mergeCell ref="ER293:ES293"/>
    <mergeCell ref="DZ332:EA332"/>
    <mergeCell ref="EI332:EJ332"/>
    <mergeCell ref="ER332:ES332"/>
    <mergeCell ref="ER417:ES417"/>
    <mergeCell ref="DZ418:EA418"/>
    <mergeCell ref="EI418:EJ418"/>
    <mergeCell ref="ER418:ES418"/>
    <mergeCell ref="EI406:EJ406"/>
    <mergeCell ref="ER406:ES406"/>
    <mergeCell ref="EI413:EJ413"/>
    <mergeCell ref="ER413:ES413"/>
    <mergeCell ref="DZ414:EA414"/>
    <mergeCell ref="EI414:EJ414"/>
    <mergeCell ref="ER414:ES414"/>
    <mergeCell ref="DZ415:EA415"/>
    <mergeCell ref="EI415:EJ415"/>
    <mergeCell ref="DZ417:EA417"/>
    <mergeCell ref="EI417:EJ417"/>
    <mergeCell ref="ER299:ES299"/>
    <mergeCell ref="DZ300:EA300"/>
    <mergeCell ref="EI300:EJ300"/>
    <mergeCell ref="ER300:ES300"/>
    <mergeCell ref="DZ333:EA333"/>
    <mergeCell ref="DZ294:EA294"/>
    <mergeCell ref="EI294:EJ294"/>
    <mergeCell ref="ER294:ES294"/>
    <mergeCell ref="DZ295:EA295"/>
    <mergeCell ref="EI295:EJ295"/>
    <mergeCell ref="ER295:ES295"/>
    <mergeCell ref="DZ306:EA306"/>
    <mergeCell ref="EI306:EJ306"/>
    <mergeCell ref="DZ309:EA309"/>
    <mergeCell ref="ER296:ES296"/>
    <mergeCell ref="DZ297:EA297"/>
    <mergeCell ref="EI297:EJ297"/>
    <mergeCell ref="ER297:ES297"/>
    <mergeCell ref="DZ298:EA298"/>
    <mergeCell ref="EI298:EJ298"/>
    <mergeCell ref="ER298:ES298"/>
    <mergeCell ref="DZ296:EA296"/>
    <mergeCell ref="DZ318:EA318"/>
    <mergeCell ref="EI318:EJ318"/>
    <mergeCell ref="DZ303:EA303"/>
    <mergeCell ref="EI303:EJ303"/>
    <mergeCell ref="DZ299:EA299"/>
    <mergeCell ref="EI299:EJ299"/>
    <mergeCell ref="EI305:EJ305"/>
    <mergeCell ref="ER305:ES305"/>
    <mergeCell ref="EI308:EJ308"/>
    <mergeCell ref="ER306:ES306"/>
    <mergeCell ref="DZ307:EA307"/>
    <mergeCell ref="DZ301:EA301"/>
    <mergeCell ref="EI301:EJ301"/>
    <mergeCell ref="ER301:ES301"/>
    <mergeCell ref="ER285:ES285"/>
    <mergeCell ref="DZ286:EA286"/>
    <mergeCell ref="EI291:EJ291"/>
    <mergeCell ref="ER291:ES291"/>
    <mergeCell ref="DZ291:EA291"/>
    <mergeCell ref="DZ292:EA292"/>
    <mergeCell ref="EI292:EJ292"/>
    <mergeCell ref="ER292:ES292"/>
    <mergeCell ref="DZ281:EA281"/>
    <mergeCell ref="EI281:EJ281"/>
    <mergeCell ref="ER281:ES281"/>
    <mergeCell ref="DZ293:EA293"/>
    <mergeCell ref="DZ282:EA282"/>
    <mergeCell ref="EI282:EJ282"/>
    <mergeCell ref="ER282:ES282"/>
    <mergeCell ref="EI286:EJ286"/>
    <mergeCell ref="ER286:ES286"/>
    <mergeCell ref="DZ287:EA287"/>
    <mergeCell ref="EI287:EJ287"/>
    <mergeCell ref="ER287:ES287"/>
    <mergeCell ref="DZ283:EA283"/>
    <mergeCell ref="EI283:EJ283"/>
    <mergeCell ref="ER283:ES283"/>
    <mergeCell ref="DZ284:EA284"/>
    <mergeCell ref="EI284:EJ284"/>
    <mergeCell ref="ER284:ES284"/>
    <mergeCell ref="DZ285:EA285"/>
    <mergeCell ref="EI285:EJ285"/>
    <mergeCell ref="DZ288:EA288"/>
    <mergeCell ref="EI288:EJ288"/>
    <mergeCell ref="ER288:ES288"/>
    <mergeCell ref="DZ289:EA289"/>
    <mergeCell ref="EI277:EJ277"/>
    <mergeCell ref="ER277:ES277"/>
    <mergeCell ref="EI276:EJ276"/>
    <mergeCell ref="ER276:ES276"/>
    <mergeCell ref="DZ277:EA277"/>
    <mergeCell ref="ER224:ES224"/>
    <mergeCell ref="DZ234:EA234"/>
    <mergeCell ref="EI234:EJ234"/>
    <mergeCell ref="ER234:ES234"/>
    <mergeCell ref="ER232:ES232"/>
    <mergeCell ref="ER210:ES210"/>
    <mergeCell ref="ER217:ES217"/>
    <mergeCell ref="DZ225:EA225"/>
    <mergeCell ref="DZ220:EA220"/>
    <mergeCell ref="EI220:EJ220"/>
    <mergeCell ref="ER220:ES220"/>
    <mergeCell ref="EI280:EJ280"/>
    <mergeCell ref="ER280:ES280"/>
    <mergeCell ref="EI271:EJ271"/>
    <mergeCell ref="DZ272:EA272"/>
    <mergeCell ref="EI272:EJ272"/>
    <mergeCell ref="DZ228:EA228"/>
    <mergeCell ref="DZ233:EA233"/>
    <mergeCell ref="EI233:EJ233"/>
    <mergeCell ref="DZ260:EA260"/>
    <mergeCell ref="EI260:EJ260"/>
    <mergeCell ref="DZ271:EA271"/>
    <mergeCell ref="EI255:EJ255"/>
    <mergeCell ref="DZ261:EA261"/>
    <mergeCell ref="EI261:EJ261"/>
    <mergeCell ref="ER261:ES261"/>
    <mergeCell ref="DZ262:EA262"/>
    <mergeCell ref="DZ209:EA209"/>
    <mergeCell ref="EI209:EJ209"/>
    <mergeCell ref="ER209:ES209"/>
    <mergeCell ref="DZ206:EA206"/>
    <mergeCell ref="EI206:EJ206"/>
    <mergeCell ref="ER206:ES206"/>
    <mergeCell ref="DZ226:EA226"/>
    <mergeCell ref="EI226:EJ226"/>
    <mergeCell ref="ER226:ES226"/>
    <mergeCell ref="ER257:ES257"/>
    <mergeCell ref="DZ258:EA258"/>
    <mergeCell ref="EI258:EJ258"/>
    <mergeCell ref="ER258:ES258"/>
    <mergeCell ref="DZ259:EA259"/>
    <mergeCell ref="EI259:EJ259"/>
    <mergeCell ref="ER259:ES259"/>
    <mergeCell ref="ER240:ES240"/>
    <mergeCell ref="DZ241:EA241"/>
    <mergeCell ref="EI241:EJ241"/>
    <mergeCell ref="ER241:ES241"/>
    <mergeCell ref="DZ242:EA242"/>
    <mergeCell ref="EI242:EJ242"/>
    <mergeCell ref="ER242:ES242"/>
    <mergeCell ref="EI252:EJ252"/>
    <mergeCell ref="ER252:ES252"/>
    <mergeCell ref="DZ254:EA254"/>
    <mergeCell ref="EI251:EJ251"/>
    <mergeCell ref="DZ227:EA227"/>
    <mergeCell ref="EI227:EJ227"/>
    <mergeCell ref="DZ199:EA199"/>
    <mergeCell ref="EI199:EJ199"/>
    <mergeCell ref="ER199:ES199"/>
    <mergeCell ref="DZ190:EA190"/>
    <mergeCell ref="EI190:EJ190"/>
    <mergeCell ref="ER190:ES190"/>
    <mergeCell ref="DZ191:EA191"/>
    <mergeCell ref="EI191:EJ191"/>
    <mergeCell ref="DZ204:EA204"/>
    <mergeCell ref="EI204:EJ204"/>
    <mergeCell ref="ER204:ES204"/>
    <mergeCell ref="EI200:EJ200"/>
    <mergeCell ref="ER200:ES200"/>
    <mergeCell ref="DZ200:EA200"/>
    <mergeCell ref="DZ208:EA208"/>
    <mergeCell ref="EI208:EJ208"/>
    <mergeCell ref="ER208:ES208"/>
    <mergeCell ref="ER191:ES191"/>
    <mergeCell ref="DZ192:EA192"/>
    <mergeCell ref="EI192:EJ192"/>
    <mergeCell ref="ER192:ES192"/>
    <mergeCell ref="EI186:EJ186"/>
    <mergeCell ref="ER186:ES186"/>
    <mergeCell ref="DZ187:EA187"/>
    <mergeCell ref="EI187:EJ187"/>
    <mergeCell ref="ER187:ES187"/>
    <mergeCell ref="DZ188:EA188"/>
    <mergeCell ref="EI188:EJ188"/>
    <mergeCell ref="DZ193:EA193"/>
    <mergeCell ref="EI193:EJ193"/>
    <mergeCell ref="ER193:ES193"/>
    <mergeCell ref="DZ194:EA194"/>
    <mergeCell ref="EI194:EJ194"/>
    <mergeCell ref="ER194:ES194"/>
    <mergeCell ref="DZ181:EA181"/>
    <mergeCell ref="EI181:EJ181"/>
    <mergeCell ref="ER181:ES181"/>
    <mergeCell ref="DZ182:EA182"/>
    <mergeCell ref="EI182:EJ182"/>
    <mergeCell ref="ER182:ES182"/>
    <mergeCell ref="DZ183:EA183"/>
    <mergeCell ref="EI183:EJ183"/>
    <mergeCell ref="ER183:ES183"/>
    <mergeCell ref="DZ184:EA184"/>
    <mergeCell ref="EI184:EJ184"/>
    <mergeCell ref="ER184:ES184"/>
    <mergeCell ref="EI185:EJ185"/>
    <mergeCell ref="ER185:ES185"/>
    <mergeCell ref="ER188:ES188"/>
    <mergeCell ref="DZ189:EA189"/>
    <mergeCell ref="EI189:EJ189"/>
    <mergeCell ref="ER189:ES189"/>
    <mergeCell ref="DZ171:EA171"/>
    <mergeCell ref="EI171:EJ171"/>
    <mergeCell ref="ER171:ES171"/>
    <mergeCell ref="DZ176:EA176"/>
    <mergeCell ref="EI176:EJ176"/>
    <mergeCell ref="ER176:ES176"/>
    <mergeCell ref="EI172:EJ172"/>
    <mergeCell ref="DZ172:EA172"/>
    <mergeCell ref="DZ177:EA177"/>
    <mergeCell ref="EI177:EJ177"/>
    <mergeCell ref="ER177:ES177"/>
    <mergeCell ref="DZ178:EA178"/>
    <mergeCell ref="EI178:EJ178"/>
    <mergeCell ref="ER178:ES178"/>
    <mergeCell ref="ER172:ES172"/>
    <mergeCell ref="DZ180:EA180"/>
    <mergeCell ref="EI180:EJ180"/>
    <mergeCell ref="ER180:ES180"/>
    <mergeCell ref="DZ165:EA165"/>
    <mergeCell ref="EI165:EJ165"/>
    <mergeCell ref="ER165:ES165"/>
    <mergeCell ref="DZ166:EA166"/>
    <mergeCell ref="EI166:EJ166"/>
    <mergeCell ref="ER166:ES166"/>
    <mergeCell ref="DZ167:EA167"/>
    <mergeCell ref="EI167:EJ167"/>
    <mergeCell ref="ER167:ES167"/>
    <mergeCell ref="DZ168:EA168"/>
    <mergeCell ref="EI168:EJ168"/>
    <mergeCell ref="ER168:ES168"/>
    <mergeCell ref="DZ169:EA169"/>
    <mergeCell ref="EI169:EJ169"/>
    <mergeCell ref="ER169:ES169"/>
    <mergeCell ref="DZ170:EA170"/>
    <mergeCell ref="EI170:EJ170"/>
    <mergeCell ref="ER170:ES170"/>
    <mergeCell ref="DZ156:EA156"/>
    <mergeCell ref="EI156:EJ156"/>
    <mergeCell ref="ER156:ES156"/>
    <mergeCell ref="DZ160:EA160"/>
    <mergeCell ref="EI160:EJ160"/>
    <mergeCell ref="ER160:ES160"/>
    <mergeCell ref="DZ161:EA161"/>
    <mergeCell ref="EI161:EJ161"/>
    <mergeCell ref="ER161:ES161"/>
    <mergeCell ref="DZ162:EA162"/>
    <mergeCell ref="EI162:EJ162"/>
    <mergeCell ref="ER162:ES162"/>
    <mergeCell ref="DZ163:EA163"/>
    <mergeCell ref="EI163:EJ163"/>
    <mergeCell ref="ER163:ES163"/>
    <mergeCell ref="DZ164:EA164"/>
    <mergeCell ref="EI164:EJ164"/>
    <mergeCell ref="ER164:ES164"/>
    <mergeCell ref="DZ147:EA147"/>
    <mergeCell ref="EI147:EJ147"/>
    <mergeCell ref="ER147:ES147"/>
    <mergeCell ref="DZ148:EA148"/>
    <mergeCell ref="EI148:EJ148"/>
    <mergeCell ref="ER148:ES148"/>
    <mergeCell ref="DZ151:EA151"/>
    <mergeCell ref="EI151:EJ151"/>
    <mergeCell ref="ER151:ES151"/>
    <mergeCell ref="DZ150:EA150"/>
    <mergeCell ref="EI150:EJ150"/>
    <mergeCell ref="ER150:ES150"/>
    <mergeCell ref="ER153:ES153"/>
    <mergeCell ref="DZ154:EA154"/>
    <mergeCell ref="EI154:EJ154"/>
    <mergeCell ref="ER154:ES154"/>
    <mergeCell ref="DZ155:EA155"/>
    <mergeCell ref="EI155:EJ155"/>
    <mergeCell ref="ER155:ES155"/>
    <mergeCell ref="DZ93:EA93"/>
    <mergeCell ref="EI93:EJ93"/>
    <mergeCell ref="ER93:ES93"/>
    <mergeCell ref="EI80:EJ80"/>
    <mergeCell ref="ER80:ES80"/>
    <mergeCell ref="EI81:EJ81"/>
    <mergeCell ref="ER81:ES81"/>
    <mergeCell ref="DZ82:EA82"/>
    <mergeCell ref="EI82:EJ82"/>
    <mergeCell ref="ER82:ES82"/>
    <mergeCell ref="EI51:EJ51"/>
    <mergeCell ref="DZ130:EA130"/>
    <mergeCell ref="EI130:EJ130"/>
    <mergeCell ref="ER130:ES130"/>
    <mergeCell ref="DZ131:EA131"/>
    <mergeCell ref="EI131:EJ131"/>
    <mergeCell ref="ER131:ES131"/>
    <mergeCell ref="EI99:EJ99"/>
    <mergeCell ref="EI119:EJ119"/>
    <mergeCell ref="ER119:ES119"/>
    <mergeCell ref="EI117:EJ117"/>
    <mergeCell ref="ER117:ES117"/>
    <mergeCell ref="DZ120:EA120"/>
    <mergeCell ref="EI120:EJ120"/>
    <mergeCell ref="ER120:ES120"/>
    <mergeCell ref="DZ121:EA121"/>
    <mergeCell ref="EI121:EJ121"/>
    <mergeCell ref="DZ113:EA113"/>
    <mergeCell ref="EI113:EJ113"/>
    <mergeCell ref="ER113:ES113"/>
    <mergeCell ref="DZ122:EA122"/>
    <mergeCell ref="EI122:EJ122"/>
    <mergeCell ref="BQ56:BR56"/>
    <mergeCell ref="BQ57:BR57"/>
    <mergeCell ref="BQ51:BR51"/>
    <mergeCell ref="DZ96:EA96"/>
    <mergeCell ref="EI96:EJ96"/>
    <mergeCell ref="ER96:ES96"/>
    <mergeCell ref="ER128:ES128"/>
    <mergeCell ref="DZ129:EA129"/>
    <mergeCell ref="EI129:EJ129"/>
    <mergeCell ref="ER129:ES129"/>
    <mergeCell ref="EI69:EJ69"/>
    <mergeCell ref="DZ47:EA47"/>
    <mergeCell ref="EI47:EJ47"/>
    <mergeCell ref="EI48:EJ48"/>
    <mergeCell ref="DZ94:EA94"/>
    <mergeCell ref="EI94:EJ94"/>
    <mergeCell ref="ER94:ES94"/>
    <mergeCell ref="EI86:EJ86"/>
    <mergeCell ref="DZ95:EA95"/>
    <mergeCell ref="EI95:EJ95"/>
    <mergeCell ref="ER95:ES95"/>
    <mergeCell ref="ER86:ES86"/>
    <mergeCell ref="DZ90:EA90"/>
    <mergeCell ref="EI90:EJ90"/>
    <mergeCell ref="ER90:ES90"/>
    <mergeCell ref="DZ91:EA91"/>
    <mergeCell ref="EI91:EJ91"/>
    <mergeCell ref="ER91:ES91"/>
    <mergeCell ref="DZ92:EA92"/>
    <mergeCell ref="ER85:ES85"/>
    <mergeCell ref="EI92:EJ92"/>
    <mergeCell ref="ER92:ES92"/>
    <mergeCell ref="I248:I252"/>
    <mergeCell ref="J248:J252"/>
    <mergeCell ref="K248:K252"/>
    <mergeCell ref="L248:L252"/>
    <mergeCell ref="M248:M252"/>
    <mergeCell ref="N248:N252"/>
    <mergeCell ref="O248:O252"/>
    <mergeCell ref="P248:P252"/>
    <mergeCell ref="Q248:Q252"/>
    <mergeCell ref="R248:R252"/>
    <mergeCell ref="S248:S252"/>
    <mergeCell ref="T248:T252"/>
    <mergeCell ref="U248:U252"/>
    <mergeCell ref="V248:V252"/>
    <mergeCell ref="W248:W252"/>
    <mergeCell ref="X248:X252"/>
    <mergeCell ref="ER112:ES112"/>
    <mergeCell ref="ER121:ES121"/>
    <mergeCell ref="CJ132:CJ139"/>
    <mergeCell ref="CJ140:CJ148"/>
    <mergeCell ref="DZ132:EA132"/>
    <mergeCell ref="EI132:EJ132"/>
    <mergeCell ref="ER132:ES132"/>
    <mergeCell ref="DZ133:EA133"/>
    <mergeCell ref="EI133:EJ133"/>
    <mergeCell ref="ER133:ES133"/>
    <mergeCell ref="ER137:ES137"/>
    <mergeCell ref="DZ138:EA138"/>
    <mergeCell ref="EI138:EJ138"/>
    <mergeCell ref="ER138:ES138"/>
    <mergeCell ref="DZ139:EA139"/>
    <mergeCell ref="EI139:EJ139"/>
    <mergeCell ref="CA659:CB659"/>
    <mergeCell ref="BQ252:BR252"/>
    <mergeCell ref="BQ628:BR628"/>
    <mergeCell ref="FJ631:FK631"/>
    <mergeCell ref="FJ632:FK632"/>
    <mergeCell ref="FJ292:FK292"/>
    <mergeCell ref="FJ390:FK390"/>
    <mergeCell ref="FA280:FB280"/>
    <mergeCell ref="FJ274:FK274"/>
    <mergeCell ref="ER269:ES269"/>
    <mergeCell ref="DZ270:EA270"/>
    <mergeCell ref="FA279:FB279"/>
    <mergeCell ref="FA295:FB295"/>
    <mergeCell ref="DZ324:EA324"/>
    <mergeCell ref="EI324:EJ324"/>
    <mergeCell ref="ER324:ES324"/>
    <mergeCell ref="ER326:ES326"/>
    <mergeCell ref="FJ331:FK331"/>
    <mergeCell ref="FJ320:FK320"/>
    <mergeCell ref="FJ321:FK321"/>
    <mergeCell ref="DZ320:EA320"/>
    <mergeCell ref="CJ306:CJ313"/>
    <mergeCell ref="FA659:FB659"/>
    <mergeCell ref="FJ308:FK308"/>
    <mergeCell ref="FJ309:FK309"/>
    <mergeCell ref="FJ310:FK310"/>
    <mergeCell ref="FJ659:FK659"/>
    <mergeCell ref="DZ278:EA278"/>
    <mergeCell ref="EI278:EJ278"/>
    <mergeCell ref="ER278:ES278"/>
    <mergeCell ref="DZ279:EA279"/>
    <mergeCell ref="DZ305:EA305"/>
    <mergeCell ref="CA153:CB153"/>
    <mergeCell ref="FJ319:FK319"/>
    <mergeCell ref="FA294:FB294"/>
    <mergeCell ref="EI62:EJ62"/>
    <mergeCell ref="DZ85:EA85"/>
    <mergeCell ref="EI85:EJ85"/>
    <mergeCell ref="FJ293:FK293"/>
    <mergeCell ref="FA292:FB292"/>
    <mergeCell ref="FA293:FB293"/>
    <mergeCell ref="FJ283:FK283"/>
    <mergeCell ref="FJ284:FK284"/>
    <mergeCell ref="FA286:FB286"/>
    <mergeCell ref="FA283:FB283"/>
    <mergeCell ref="FA264:FB264"/>
    <mergeCell ref="FJ261:FK261"/>
    <mergeCell ref="FA297:FB297"/>
    <mergeCell ref="FA298:FB298"/>
    <mergeCell ref="DZ248:EA248"/>
    <mergeCell ref="EI248:EJ248"/>
    <mergeCell ref="ER248:ES248"/>
    <mergeCell ref="DZ251:EA251"/>
    <mergeCell ref="FA308:FB308"/>
    <mergeCell ref="EI75:EJ75"/>
    <mergeCell ref="ER75:ES75"/>
    <mergeCell ref="ER79:ES79"/>
    <mergeCell ref="DZ97:EA97"/>
    <mergeCell ref="EI97:EJ97"/>
    <mergeCell ref="ER97:ES97"/>
    <mergeCell ref="DZ98:EA98"/>
    <mergeCell ref="EI98:EJ98"/>
    <mergeCell ref="ER98:ES98"/>
    <mergeCell ref="DZ99:EA99"/>
    <mergeCell ref="ER123:ES123"/>
    <mergeCell ref="DZ124:EA124"/>
    <mergeCell ref="EI124:EJ124"/>
    <mergeCell ref="ER124:ES124"/>
    <mergeCell ref="DZ125:EA125"/>
    <mergeCell ref="EI125:EJ125"/>
    <mergeCell ref="ER125:ES125"/>
    <mergeCell ref="DZ126:EA126"/>
    <mergeCell ref="EI126:EJ126"/>
    <mergeCell ref="EI279:EJ279"/>
    <mergeCell ref="ER139:ES139"/>
    <mergeCell ref="FJ241:FK241"/>
    <mergeCell ref="FS241:FT241"/>
    <mergeCell ref="FA141:FB141"/>
    <mergeCell ref="FA142:FB142"/>
    <mergeCell ref="FA143:FB143"/>
    <mergeCell ref="FA144:FB144"/>
    <mergeCell ref="FS137:FT137"/>
    <mergeCell ref="FS138:FT138"/>
    <mergeCell ref="FS149:FT149"/>
    <mergeCell ref="FS150:FT150"/>
    <mergeCell ref="FS151:FT151"/>
    <mergeCell ref="FS152:FT152"/>
    <mergeCell ref="FJ151:FK151"/>
    <mergeCell ref="FJ152:FK152"/>
    <mergeCell ref="FA146:FB146"/>
    <mergeCell ref="FS161:FT161"/>
    <mergeCell ref="DZ134:EA134"/>
    <mergeCell ref="EI134:EJ134"/>
    <mergeCell ref="DZ142:EA142"/>
    <mergeCell ref="EI142:EJ142"/>
    <mergeCell ref="ER142:ES142"/>
    <mergeCell ref="FH2:FI2"/>
    <mergeCell ref="FJ48:FK48"/>
    <mergeCell ref="FJ144:FK144"/>
    <mergeCell ref="FA101:FB101"/>
    <mergeCell ref="FA102:FB102"/>
    <mergeCell ref="ER37:ES37"/>
    <mergeCell ref="ER38:ES38"/>
    <mergeCell ref="ER25:ES25"/>
    <mergeCell ref="ER27:ES27"/>
    <mergeCell ref="ER71:ES71"/>
    <mergeCell ref="ER62:ES62"/>
    <mergeCell ref="FA108:FB108"/>
    <mergeCell ref="ER33:ES33"/>
    <mergeCell ref="ER35:ES35"/>
    <mergeCell ref="ER115:ES115"/>
    <mergeCell ref="ER116:ES116"/>
    <mergeCell ref="FA50:FB50"/>
    <mergeCell ref="ER106:ES106"/>
    <mergeCell ref="ER107:ES107"/>
    <mergeCell ref="ER48:ES48"/>
    <mergeCell ref="ER126:ES126"/>
    <mergeCell ref="ER50:ES50"/>
    <mergeCell ref="ER45:ES45"/>
    <mergeCell ref="ER140:ES140"/>
    <mergeCell ref="ER51:ES51"/>
    <mergeCell ref="ER141:ES141"/>
    <mergeCell ref="ER70:ES70"/>
    <mergeCell ref="FA109:FB109"/>
    <mergeCell ref="FA110:FB110"/>
    <mergeCell ref="FA111:FB111"/>
    <mergeCell ref="FA135:FB135"/>
    <mergeCell ref="ER134:ES134"/>
    <mergeCell ref="EI61:EJ61"/>
    <mergeCell ref="ER61:ES61"/>
    <mergeCell ref="ER56:ES56"/>
    <mergeCell ref="DZ71:EA71"/>
    <mergeCell ref="ER99:ES99"/>
    <mergeCell ref="FP2:FP3"/>
    <mergeCell ref="FA131:FB131"/>
    <mergeCell ref="FJ125:FK125"/>
    <mergeCell ref="FJ126:FK126"/>
    <mergeCell ref="FJ127:FK127"/>
    <mergeCell ref="FJ128:FK128"/>
    <mergeCell ref="FA125:FB125"/>
    <mergeCell ref="FA126:FB126"/>
    <mergeCell ref="FJ129:FK129"/>
    <mergeCell ref="FJ132:FK132"/>
    <mergeCell ref="FS133:FT133"/>
    <mergeCell ref="FS134:FT134"/>
    <mergeCell ref="DZ63:EA63"/>
    <mergeCell ref="EI63:EJ63"/>
    <mergeCell ref="EI33:EJ33"/>
    <mergeCell ref="DZ35:EA35"/>
    <mergeCell ref="EI35:EJ35"/>
    <mergeCell ref="EI79:EJ79"/>
    <mergeCell ref="DZ40:EA40"/>
    <mergeCell ref="EI40:EJ40"/>
    <mergeCell ref="EI108:EJ108"/>
    <mergeCell ref="DZ106:EA106"/>
    <mergeCell ref="EI106:EJ106"/>
    <mergeCell ref="DZ107:EA107"/>
    <mergeCell ref="EI107:EJ107"/>
    <mergeCell ref="DZ108:EA108"/>
    <mergeCell ref="EI112:EJ112"/>
    <mergeCell ref="DZ68:EA68"/>
    <mergeCell ref="EI68:EJ68"/>
    <mergeCell ref="CJ125:CJ131"/>
    <mergeCell ref="CJ90:CJ95"/>
    <mergeCell ref="ER63:ES63"/>
    <mergeCell ref="ER114:ES114"/>
    <mergeCell ref="DZ115:EA115"/>
    <mergeCell ref="FS274:FT274"/>
    <mergeCell ref="FA249:FB249"/>
    <mergeCell ref="FA269:FB269"/>
    <mergeCell ref="FA257:FB257"/>
    <mergeCell ref="FA281:FB281"/>
    <mergeCell ref="FJ273:FK273"/>
    <mergeCell ref="FJ278:FK278"/>
    <mergeCell ref="FS277:FT277"/>
    <mergeCell ref="FA277:FB277"/>
    <mergeCell ref="ER279:ES279"/>
    <mergeCell ref="DZ280:EA280"/>
    <mergeCell ref="ER69:ES69"/>
    <mergeCell ref="DZ70:EA70"/>
    <mergeCell ref="EI70:EJ70"/>
    <mergeCell ref="DZ79:EA79"/>
    <mergeCell ref="FJ271:FK271"/>
    <mergeCell ref="FJ272:FK272"/>
    <mergeCell ref="FA275:FB275"/>
    <mergeCell ref="FJ270:FK270"/>
    <mergeCell ref="FS264:FT264"/>
    <mergeCell ref="FS263:FT263"/>
    <mergeCell ref="FJ240:FK240"/>
    <mergeCell ref="FS240:FT240"/>
    <mergeCell ref="FJ250:FK250"/>
    <mergeCell ref="FA136:FB136"/>
    <mergeCell ref="DZ50:EA50"/>
    <mergeCell ref="EI50:EJ50"/>
    <mergeCell ref="DZ51:EA51"/>
    <mergeCell ref="CA141:CB141"/>
    <mergeCell ref="FA113:FB113"/>
    <mergeCell ref="BQ147:BR147"/>
    <mergeCell ref="BQ148:BR148"/>
    <mergeCell ref="BQ114:BR114"/>
    <mergeCell ref="DZ80:EA80"/>
    <mergeCell ref="DZ83:EA83"/>
    <mergeCell ref="EI83:EJ83"/>
    <mergeCell ref="ER83:ES83"/>
    <mergeCell ref="DZ84:EA84"/>
    <mergeCell ref="EI84:EJ84"/>
    <mergeCell ref="BQ131:BR131"/>
    <mergeCell ref="BQ103:BR103"/>
    <mergeCell ref="BQ104:BR104"/>
    <mergeCell ref="BQ116:BR116"/>
    <mergeCell ref="BQ117:BR117"/>
    <mergeCell ref="BQ118:BR118"/>
    <mergeCell ref="DZ100:EA100"/>
    <mergeCell ref="EI100:EJ100"/>
    <mergeCell ref="ER100:ES100"/>
    <mergeCell ref="DZ101:EA101"/>
    <mergeCell ref="EI101:EJ101"/>
    <mergeCell ref="ER101:ES101"/>
    <mergeCell ref="DZ127:EA127"/>
    <mergeCell ref="EI127:EJ127"/>
    <mergeCell ref="ER127:ES127"/>
    <mergeCell ref="DZ128:EA128"/>
    <mergeCell ref="EI128:EJ128"/>
    <mergeCell ref="ER108:ES108"/>
    <mergeCell ref="DZ59:EA59"/>
    <mergeCell ref="CJ96:CJ104"/>
    <mergeCell ref="ER68:ES68"/>
    <mergeCell ref="EI59:EJ59"/>
    <mergeCell ref="ER59:ES59"/>
    <mergeCell ref="DQ56:DR56"/>
    <mergeCell ref="CA32:CB32"/>
    <mergeCell ref="CA33:CB33"/>
    <mergeCell ref="CA34:CB34"/>
    <mergeCell ref="CA35:CB35"/>
    <mergeCell ref="BQ31:BR31"/>
    <mergeCell ref="BQ32:BR32"/>
    <mergeCell ref="ER26:ES26"/>
    <mergeCell ref="DZ27:EA27"/>
    <mergeCell ref="BQ26:BR26"/>
    <mergeCell ref="BQ27:BR27"/>
    <mergeCell ref="BQ28:BR28"/>
    <mergeCell ref="BQ29:BR29"/>
    <mergeCell ref="BQ30:BR30"/>
    <mergeCell ref="DZ28:EA28"/>
    <mergeCell ref="EI28:EJ28"/>
    <mergeCell ref="ER28:ES28"/>
    <mergeCell ref="DZ29:EA29"/>
    <mergeCell ref="DZ34:EA34"/>
    <mergeCell ref="EI34:EJ34"/>
    <mergeCell ref="ER34:ES34"/>
    <mergeCell ref="BQ35:BR35"/>
    <mergeCell ref="CY26:CZ26"/>
    <mergeCell ref="DH26:DI26"/>
    <mergeCell ref="DZ56:EA56"/>
    <mergeCell ref="EI56:EJ56"/>
    <mergeCell ref="DZ49:EA49"/>
    <mergeCell ref="ER60:ES60"/>
    <mergeCell ref="CA46:CB46"/>
    <mergeCell ref="CA47:CB47"/>
    <mergeCell ref="EI109:EJ109"/>
    <mergeCell ref="ER109:ES109"/>
    <mergeCell ref="DZ110:EA110"/>
    <mergeCell ref="EI110:EJ110"/>
    <mergeCell ref="ER110:ES110"/>
    <mergeCell ref="DZ111:EA111"/>
    <mergeCell ref="EI111:EJ111"/>
    <mergeCell ref="ER111:ES111"/>
    <mergeCell ref="DZ112:EA112"/>
    <mergeCell ref="BQ85:BR85"/>
    <mergeCell ref="DZ86:EA86"/>
    <mergeCell ref="CA113:CB113"/>
    <mergeCell ref="DZ114:EA114"/>
    <mergeCell ref="EI114:EJ114"/>
    <mergeCell ref="CA54:CB54"/>
    <mergeCell ref="CA55:CB55"/>
    <mergeCell ref="CA56:CB56"/>
    <mergeCell ref="CA57:CB57"/>
    <mergeCell ref="CA58:CB58"/>
    <mergeCell ref="CA59:CB59"/>
    <mergeCell ref="CA60:CB60"/>
    <mergeCell ref="BQ58:BR58"/>
    <mergeCell ref="BQ59:BR59"/>
    <mergeCell ref="DZ57:EA57"/>
    <mergeCell ref="EI57:EJ57"/>
    <mergeCell ref="ER57:ES57"/>
    <mergeCell ref="DZ58:EA58"/>
    <mergeCell ref="EI58:EJ58"/>
    <mergeCell ref="ER58:ES58"/>
    <mergeCell ref="ER74:ES74"/>
    <mergeCell ref="CA92:CB92"/>
    <mergeCell ref="CA69:CB69"/>
    <mergeCell ref="CA51:CB51"/>
    <mergeCell ref="CA93:CB93"/>
    <mergeCell ref="CA91:CB91"/>
    <mergeCell ref="DZ69:EA69"/>
    <mergeCell ref="DZ75:EA75"/>
    <mergeCell ref="EI71:EJ71"/>
    <mergeCell ref="ER84:ES84"/>
    <mergeCell ref="EI46:EJ46"/>
    <mergeCell ref="ER46:ES46"/>
    <mergeCell ref="ER47:ES47"/>
    <mergeCell ref="DZ48:EA48"/>
    <mergeCell ref="BQ95:BR95"/>
    <mergeCell ref="CA109:CB109"/>
    <mergeCell ref="CA110:CB110"/>
    <mergeCell ref="DQ53:DR53"/>
    <mergeCell ref="DQ54:DR54"/>
    <mergeCell ref="CY55:CZ55"/>
    <mergeCell ref="DH55:DI55"/>
    <mergeCell ref="DQ55:DR55"/>
    <mergeCell ref="CY56:CZ56"/>
    <mergeCell ref="DH56:DI56"/>
    <mergeCell ref="BQ53:BR53"/>
    <mergeCell ref="CY57:CZ57"/>
    <mergeCell ref="DH57:DI57"/>
    <mergeCell ref="DQ57:DR57"/>
    <mergeCell ref="DZ60:EA60"/>
    <mergeCell ref="EI60:EJ60"/>
    <mergeCell ref="DH51:DI51"/>
    <mergeCell ref="DQ51:DR51"/>
    <mergeCell ref="BQ119:BR119"/>
    <mergeCell ref="BQ120:BR120"/>
    <mergeCell ref="CA108:CB108"/>
    <mergeCell ref="FA115:FB115"/>
    <mergeCell ref="FA123:FB123"/>
    <mergeCell ref="FA112:FB112"/>
    <mergeCell ref="CA48:CB48"/>
    <mergeCell ref="CA49:CB49"/>
    <mergeCell ref="FA53:FB53"/>
    <mergeCell ref="DZ55:EA55"/>
    <mergeCell ref="EI55:EJ55"/>
    <mergeCell ref="ER55:ES55"/>
    <mergeCell ref="EI49:EJ49"/>
    <mergeCell ref="ER49:ES49"/>
    <mergeCell ref="FA82:FB82"/>
    <mergeCell ref="CA95:CB95"/>
    <mergeCell ref="CA80:CB80"/>
    <mergeCell ref="DZ61:EA61"/>
    <mergeCell ref="CA101:CB101"/>
    <mergeCell ref="CY50:CZ50"/>
    <mergeCell ref="DH50:DI50"/>
    <mergeCell ref="DQ50:DR50"/>
    <mergeCell ref="DH54:DI54"/>
    <mergeCell ref="CA70:CB70"/>
    <mergeCell ref="CA71:CB71"/>
    <mergeCell ref="CA72:CB72"/>
    <mergeCell ref="CA73:CB73"/>
    <mergeCell ref="DZ73:EA73"/>
    <mergeCell ref="EI73:EJ73"/>
    <mergeCell ref="ER73:ES73"/>
    <mergeCell ref="DZ74:EA74"/>
    <mergeCell ref="EI74:EJ74"/>
    <mergeCell ref="CA118:CB118"/>
    <mergeCell ref="CA119:CB119"/>
    <mergeCell ref="DZ102:EA102"/>
    <mergeCell ref="EI102:EJ102"/>
    <mergeCell ref="ER102:ES102"/>
    <mergeCell ref="DZ103:EA103"/>
    <mergeCell ref="EI103:EJ103"/>
    <mergeCell ref="ER103:ES103"/>
    <mergeCell ref="DZ104:EA104"/>
    <mergeCell ref="EI104:EJ104"/>
    <mergeCell ref="ER104:ES104"/>
    <mergeCell ref="DZ105:EA105"/>
    <mergeCell ref="EI105:EJ105"/>
    <mergeCell ref="ER105:ES105"/>
    <mergeCell ref="FA124:FB124"/>
    <mergeCell ref="DZ117:EA117"/>
    <mergeCell ref="CJ105:CJ124"/>
    <mergeCell ref="DZ116:EA116"/>
    <mergeCell ref="EI116:EJ116"/>
    <mergeCell ref="EI115:EJ115"/>
    <mergeCell ref="DZ118:EA118"/>
    <mergeCell ref="EI118:EJ118"/>
    <mergeCell ref="ER118:ES118"/>
    <mergeCell ref="DZ119:EA119"/>
    <mergeCell ref="CA111:CB111"/>
    <mergeCell ref="CA112:CB112"/>
    <mergeCell ref="FA103:FB103"/>
    <mergeCell ref="FA104:FB104"/>
    <mergeCell ref="DZ109:EA109"/>
    <mergeCell ref="ER122:ES122"/>
    <mergeCell ref="DZ123:EA123"/>
    <mergeCell ref="EI123:EJ123"/>
    <mergeCell ref="DZ135:EA135"/>
    <mergeCell ref="EI135:EJ135"/>
    <mergeCell ref="ER135:ES135"/>
    <mergeCell ref="DZ136:EA136"/>
    <mergeCell ref="EI136:EJ136"/>
    <mergeCell ref="ER136:ES136"/>
    <mergeCell ref="DZ137:EA137"/>
    <mergeCell ref="EI137:EJ137"/>
    <mergeCell ref="FJ146:FK146"/>
    <mergeCell ref="FJ138:FK138"/>
    <mergeCell ref="FJ140:FK140"/>
    <mergeCell ref="FJ141:FK141"/>
    <mergeCell ref="FJ142:FK142"/>
    <mergeCell ref="FJ145:FK145"/>
    <mergeCell ref="DZ140:EA140"/>
    <mergeCell ref="EI140:EJ140"/>
    <mergeCell ref="DZ141:EA141"/>
    <mergeCell ref="EI141:EJ141"/>
    <mergeCell ref="DZ143:EA143"/>
    <mergeCell ref="EI143:EJ143"/>
    <mergeCell ref="ER143:ES143"/>
    <mergeCell ref="DZ144:EA144"/>
    <mergeCell ref="EI144:EJ144"/>
    <mergeCell ref="ER144:ES144"/>
    <mergeCell ref="DZ145:EA145"/>
    <mergeCell ref="EI145:EJ145"/>
    <mergeCell ref="ER145:ES145"/>
    <mergeCell ref="DZ146:EA146"/>
    <mergeCell ref="EI146:EJ146"/>
    <mergeCell ref="ER146:ES146"/>
    <mergeCell ref="GO2:GO3"/>
    <mergeCell ref="GO407:GO408"/>
    <mergeCell ref="GP407:GP408"/>
    <mergeCell ref="GP2:GP3"/>
    <mergeCell ref="GQ2:GQ3"/>
    <mergeCell ref="GP1:GQ1"/>
    <mergeCell ref="GR2:GS2"/>
    <mergeCell ref="FJ199:FK199"/>
    <mergeCell ref="FS234:FT234"/>
    <mergeCell ref="FS219:FT219"/>
    <mergeCell ref="FS220:FT220"/>
    <mergeCell ref="FS203:FT203"/>
    <mergeCell ref="FJ254:FK254"/>
    <mergeCell ref="FJ256:FK256"/>
    <mergeCell ref="FS250:FT250"/>
    <mergeCell ref="FS239:FT239"/>
    <mergeCell ref="FS249:FT249"/>
    <mergeCell ref="FS210:FT210"/>
    <mergeCell ref="FS248:FT248"/>
    <mergeCell ref="FS211:FT211"/>
    <mergeCell ref="FS231:FT231"/>
    <mergeCell ref="GE336:GE337"/>
    <mergeCell ref="GF215:GF216"/>
    <mergeCell ref="FJ29:FK29"/>
    <mergeCell ref="FS366:FT366"/>
    <mergeCell ref="GE174:GE175"/>
    <mergeCell ref="FJ122:FK122"/>
    <mergeCell ref="FS139:FT139"/>
    <mergeCell ref="FS123:FT123"/>
    <mergeCell ref="FS204:FT204"/>
    <mergeCell ref="FJ243:FK243"/>
    <mergeCell ref="FS276:FT276"/>
    <mergeCell ref="GE267:GE268"/>
    <mergeCell ref="GF267:GF268"/>
    <mergeCell ref="GE215:GE216"/>
    <mergeCell ref="GF174:GF175"/>
    <mergeCell ref="GE197:GE198"/>
    <mergeCell ref="FJ259:FK259"/>
    <mergeCell ref="GM2:GM3"/>
    <mergeCell ref="GM407:GM408"/>
    <mergeCell ref="GN2:GN3"/>
    <mergeCell ref="GN407:GN408"/>
    <mergeCell ref="FS54:FT54"/>
    <mergeCell ref="FS202:FT202"/>
    <mergeCell ref="FJ234:FK234"/>
    <mergeCell ref="FJ211:FK211"/>
    <mergeCell ref="FJ230:FK230"/>
    <mergeCell ref="FJ210:FK210"/>
    <mergeCell ref="FS177:FT177"/>
    <mergeCell ref="FS178:FT178"/>
    <mergeCell ref="FS165:FT165"/>
    <mergeCell ref="FJ228:FK228"/>
    <mergeCell ref="FJ223:FK223"/>
    <mergeCell ref="FJ224:FK224"/>
    <mergeCell ref="FJ221:FK221"/>
    <mergeCell ref="FS232:FT232"/>
    <mergeCell ref="FS224:FT224"/>
    <mergeCell ref="FJ130:FK130"/>
    <mergeCell ref="FJ131:FK131"/>
    <mergeCell ref="FS184:FT184"/>
    <mergeCell ref="FJ188:FK188"/>
    <mergeCell ref="FJ143:FK143"/>
    <mergeCell ref="FS55:FT55"/>
    <mergeCell ref="FS56:FT56"/>
    <mergeCell ref="FS475:FT475"/>
    <mergeCell ref="FS480:FT480"/>
    <mergeCell ref="FS481:FT481"/>
    <mergeCell ref="GU2:GV2"/>
    <mergeCell ref="GL2:GL3"/>
    <mergeCell ref="GL407:GL408"/>
    <mergeCell ref="GF197:GF198"/>
    <mergeCell ref="GE66:GE67"/>
    <mergeCell ref="GF66:GF67"/>
    <mergeCell ref="GE77:GE78"/>
    <mergeCell ref="GF77:GF78"/>
    <mergeCell ref="GE88:GE89"/>
    <mergeCell ref="GF88:GF89"/>
    <mergeCell ref="GE363:GE364"/>
    <mergeCell ref="GF363:GF364"/>
    <mergeCell ref="GE377:GE378"/>
    <mergeCell ref="GF377:GF378"/>
    <mergeCell ref="GE379:GE389"/>
    <mergeCell ref="GF379:GF389"/>
    <mergeCell ref="GE390:GE393"/>
    <mergeCell ref="GE394:GE397"/>
    <mergeCell ref="GF394:GF397"/>
    <mergeCell ref="GF390:GF393"/>
    <mergeCell ref="GE316:GE317"/>
    <mergeCell ref="GF316:GF317"/>
    <mergeCell ref="GF336:GF337"/>
    <mergeCell ref="GE348:GE349"/>
    <mergeCell ref="GF348:GF349"/>
    <mergeCell ref="GE2:GE3"/>
    <mergeCell ref="FS53:FT53"/>
    <mergeCell ref="GE246:GE247"/>
    <mergeCell ref="GF246:GF247"/>
    <mergeCell ref="GF2:GF3"/>
    <mergeCell ref="FS540:FT540"/>
    <mergeCell ref="FS541:FT541"/>
    <mergeCell ref="FS473:FT473"/>
    <mergeCell ref="FS474:FT474"/>
    <mergeCell ref="FS365:FT365"/>
    <mergeCell ref="FS566:FT566"/>
    <mergeCell ref="GK521:GK533"/>
    <mergeCell ref="GG398:GG399"/>
    <mergeCell ref="GH398:GH399"/>
    <mergeCell ref="GI398:GI399"/>
    <mergeCell ref="GJ398:GJ399"/>
    <mergeCell ref="GK398:GK399"/>
    <mergeCell ref="GG400:GG403"/>
    <mergeCell ref="GH400:GH403"/>
    <mergeCell ref="GI400:GI403"/>
    <mergeCell ref="GG379:GG389"/>
    <mergeCell ref="GH379:GH389"/>
    <mergeCell ref="GI379:GI389"/>
    <mergeCell ref="GJ379:GJ389"/>
    <mergeCell ref="GK379:GK389"/>
    <mergeCell ref="GG390:GG393"/>
    <mergeCell ref="GH390:GH393"/>
    <mergeCell ref="GI390:GI393"/>
    <mergeCell ref="GJ390:GJ393"/>
    <mergeCell ref="GK390:GK393"/>
    <mergeCell ref="GJ400:GJ403"/>
    <mergeCell ref="GG521:GG533"/>
    <mergeCell ref="GH521:GH533"/>
    <mergeCell ref="GI521:GI533"/>
    <mergeCell ref="GJ521:GJ533"/>
    <mergeCell ref="FS460:FT460"/>
    <mergeCell ref="GE237:GE238"/>
    <mergeCell ref="GF237:GF238"/>
    <mergeCell ref="FS309:FT309"/>
    <mergeCell ref="FS582:FT582"/>
    <mergeCell ref="FS583:FT583"/>
    <mergeCell ref="FS584:FT584"/>
    <mergeCell ref="FS585:FT585"/>
    <mergeCell ref="FS589:FT589"/>
    <mergeCell ref="FS590:FT590"/>
    <mergeCell ref="FS591:FT591"/>
    <mergeCell ref="FS592:FT592"/>
    <mergeCell ref="FS593:FT593"/>
    <mergeCell ref="FS340:FT340"/>
    <mergeCell ref="FS319:FT319"/>
    <mergeCell ref="FJ295:FK295"/>
    <mergeCell ref="FS290:FT290"/>
    <mergeCell ref="FJ257:FK257"/>
    <mergeCell ref="FJ258:FK258"/>
    <mergeCell ref="FJ255:FK255"/>
    <mergeCell ref="FS261:FT261"/>
    <mergeCell ref="FS297:FT297"/>
    <mergeCell ref="FS312:FT312"/>
    <mergeCell ref="FJ307:FK307"/>
    <mergeCell ref="FJ312:FK312"/>
    <mergeCell ref="FJ311:FK311"/>
    <mergeCell ref="FJ516:FK516"/>
    <mergeCell ref="FJ515:FK515"/>
    <mergeCell ref="FJ434:FK434"/>
    <mergeCell ref="FJ554:FK554"/>
    <mergeCell ref="FS432:FT432"/>
    <mergeCell ref="FS522:FT522"/>
    <mergeCell ref="FS434:FT434"/>
    <mergeCell ref="GE626:GE627"/>
    <mergeCell ref="GF626:GF627"/>
    <mergeCell ref="GE642:GE643"/>
    <mergeCell ref="GF642:GF643"/>
    <mergeCell ref="GE519:GE520"/>
    <mergeCell ref="GF519:GF520"/>
    <mergeCell ref="GE521:GE533"/>
    <mergeCell ref="GF521:GF533"/>
    <mergeCell ref="GE535:GE536"/>
    <mergeCell ref="GF535:GF536"/>
    <mergeCell ref="GE404:GE406"/>
    <mergeCell ref="GF404:GF406"/>
    <mergeCell ref="GE411:GE412"/>
    <mergeCell ref="GF411:GF412"/>
    <mergeCell ref="GE448:GE449"/>
    <mergeCell ref="GF448:GF449"/>
    <mergeCell ref="FJ227:FK227"/>
    <mergeCell ref="FS252:FT252"/>
    <mergeCell ref="FS243:FT243"/>
    <mergeCell ref="FS233:FT233"/>
    <mergeCell ref="FJ564:FK564"/>
    <mergeCell ref="FS552:FT552"/>
    <mergeCell ref="FS553:FT553"/>
    <mergeCell ref="FS554:FT554"/>
    <mergeCell ref="FS560:FT560"/>
    <mergeCell ref="FS561:FT561"/>
    <mergeCell ref="FS562:FT562"/>
    <mergeCell ref="FJ260:FK260"/>
    <mergeCell ref="GE550:GE551"/>
    <mergeCell ref="GF550:GF551"/>
    <mergeCell ref="FS571:FT571"/>
    <mergeCell ref="FS572:FT572"/>
    <mergeCell ref="FJ171:FK171"/>
    <mergeCell ref="FA167:FB167"/>
    <mergeCell ref="FJ183:FK183"/>
    <mergeCell ref="FA181:FB181"/>
    <mergeCell ref="FA184:FB184"/>
    <mergeCell ref="FA191:FB191"/>
    <mergeCell ref="FJ136:FK136"/>
    <mergeCell ref="FJ137:FK137"/>
    <mergeCell ref="FJ139:FK139"/>
    <mergeCell ref="FJ153:FK153"/>
    <mergeCell ref="FJ154:FK154"/>
    <mergeCell ref="FJ156:FK156"/>
    <mergeCell ref="FA128:FB128"/>
    <mergeCell ref="FA129:FB129"/>
    <mergeCell ref="FJ155:FK155"/>
    <mergeCell ref="FA132:FB132"/>
    <mergeCell ref="FA155:FB155"/>
    <mergeCell ref="FJ157:FK157"/>
    <mergeCell ref="FA130:FB130"/>
    <mergeCell ref="FA133:FB133"/>
    <mergeCell ref="FJ158:FK158"/>
    <mergeCell ref="FA134:FB134"/>
    <mergeCell ref="FA165:FB165"/>
    <mergeCell ref="FA166:FB166"/>
    <mergeCell ref="FA139:FB139"/>
    <mergeCell ref="FJ164:FK164"/>
    <mergeCell ref="FA151:FB151"/>
    <mergeCell ref="FJ165:FK165"/>
    <mergeCell ref="FA152:FB152"/>
    <mergeCell ref="FA153:FB153"/>
    <mergeCell ref="FA186:FB186"/>
    <mergeCell ref="FS125:FT125"/>
    <mergeCell ref="FS126:FT126"/>
    <mergeCell ref="FS127:FT127"/>
    <mergeCell ref="FS128:FT128"/>
    <mergeCell ref="FS129:FT129"/>
    <mergeCell ref="FS130:FT130"/>
    <mergeCell ref="FS131:FT131"/>
    <mergeCell ref="FJ150:FK150"/>
    <mergeCell ref="FJ147:FK147"/>
    <mergeCell ref="FA116:FB116"/>
    <mergeCell ref="FA122:FB122"/>
    <mergeCell ref="FJ133:FK133"/>
    <mergeCell ref="FA120:FB120"/>
    <mergeCell ref="FA121:FB121"/>
    <mergeCell ref="FS118:FT118"/>
    <mergeCell ref="FJ120:FK120"/>
    <mergeCell ref="FJ121:FK121"/>
    <mergeCell ref="FA127:FB127"/>
    <mergeCell ref="FJ112:FK112"/>
    <mergeCell ref="FA117:FB117"/>
    <mergeCell ref="FA118:FB118"/>
    <mergeCell ref="FA119:FB119"/>
    <mergeCell ref="FA114:FB114"/>
    <mergeCell ref="FJ115:FK115"/>
    <mergeCell ref="FS121:FT121"/>
    <mergeCell ref="FA140:FB140"/>
    <mergeCell ref="FJ118:FK118"/>
    <mergeCell ref="FJ134:FK134"/>
    <mergeCell ref="FJ135:FK135"/>
    <mergeCell ref="FA137:FB137"/>
    <mergeCell ref="FA138:FB138"/>
    <mergeCell ref="FS225:FT225"/>
    <mergeCell ref="FS269:FT269"/>
    <mergeCell ref="DZ264:EA264"/>
    <mergeCell ref="EI264:EJ264"/>
    <mergeCell ref="ER264:ES264"/>
    <mergeCell ref="FS262:FT262"/>
    <mergeCell ref="FS136:FT136"/>
    <mergeCell ref="FA209:FB209"/>
    <mergeCell ref="FA210:FB210"/>
    <mergeCell ref="FJ181:FK181"/>
    <mergeCell ref="FS169:FT169"/>
    <mergeCell ref="FS170:FT170"/>
    <mergeCell ref="FS171:FT171"/>
    <mergeCell ref="FJ233:FK233"/>
    <mergeCell ref="FJ252:FK252"/>
    <mergeCell ref="FS242:FT242"/>
    <mergeCell ref="FJ202:FK202"/>
    <mergeCell ref="FJ204:FK204"/>
    <mergeCell ref="FJ205:FK205"/>
    <mergeCell ref="CA211:CB211"/>
    <mergeCell ref="CA212:CB212"/>
    <mergeCell ref="CA221:CB221"/>
    <mergeCell ref="CA231:CB231"/>
    <mergeCell ref="FA171:FB171"/>
    <mergeCell ref="FJ187:FK187"/>
    <mergeCell ref="FA188:FB188"/>
    <mergeCell ref="FS157:FT157"/>
    <mergeCell ref="BQ256:BR256"/>
    <mergeCell ref="FA154:FB154"/>
    <mergeCell ref="FA162:FB162"/>
    <mergeCell ref="FA163:FB163"/>
    <mergeCell ref="FJ189:FK189"/>
    <mergeCell ref="FA156:FB156"/>
    <mergeCell ref="CJ149:CJ154"/>
    <mergeCell ref="DZ149:EA149"/>
    <mergeCell ref="EI149:EJ149"/>
    <mergeCell ref="ER149:ES149"/>
    <mergeCell ref="FS166:FT166"/>
    <mergeCell ref="FJ218:FK218"/>
    <mergeCell ref="FJ219:FK219"/>
    <mergeCell ref="DZ152:EA152"/>
    <mergeCell ref="EI152:EJ152"/>
    <mergeCell ref="ER152:ES152"/>
    <mergeCell ref="DZ153:EA153"/>
    <mergeCell ref="EI153:EJ153"/>
    <mergeCell ref="FA250:FB250"/>
    <mergeCell ref="FS209:FT209"/>
    <mergeCell ref="FA228:FB228"/>
    <mergeCell ref="FS162:FT162"/>
    <mergeCell ref="FA201:FB201"/>
    <mergeCell ref="FA164:FB164"/>
    <mergeCell ref="CA144:CB144"/>
    <mergeCell ref="CA143:CB143"/>
    <mergeCell ref="CA142:CB142"/>
    <mergeCell ref="FA149:FB149"/>
    <mergeCell ref="FA219:FB219"/>
    <mergeCell ref="FS208:FT208"/>
    <mergeCell ref="FS154:FT154"/>
    <mergeCell ref="FS158:FT158"/>
    <mergeCell ref="FS159:FT159"/>
    <mergeCell ref="FJ209:FK209"/>
    <mergeCell ref="FJ231:FK231"/>
    <mergeCell ref="EI207:EJ207"/>
    <mergeCell ref="ER207:ES207"/>
    <mergeCell ref="DZ205:EA205"/>
    <mergeCell ref="CA230:CB230"/>
    <mergeCell ref="FA148:FB148"/>
    <mergeCell ref="FJ149:FK149"/>
    <mergeCell ref="FS155:FT155"/>
    <mergeCell ref="FA147:FB147"/>
    <mergeCell ref="FJ225:FK225"/>
    <mergeCell ref="FS226:FT226"/>
    <mergeCell ref="FS188:FT188"/>
    <mergeCell ref="FJ226:FK226"/>
    <mergeCell ref="FS227:FT227"/>
    <mergeCell ref="FS229:FT229"/>
    <mergeCell ref="FS186:FT186"/>
    <mergeCell ref="FS217:FT217"/>
    <mergeCell ref="FA158:FB158"/>
    <mergeCell ref="FA159:FB159"/>
    <mergeCell ref="FA160:FB160"/>
    <mergeCell ref="FS223:FT223"/>
    <mergeCell ref="FA145:FB145"/>
    <mergeCell ref="FA204:FB204"/>
    <mergeCell ref="FA205:FB205"/>
    <mergeCell ref="FA242:FB242"/>
    <mergeCell ref="FA252:FB252"/>
    <mergeCell ref="FA157:FB157"/>
    <mergeCell ref="FJ163:FK163"/>
    <mergeCell ref="FJ185:FK185"/>
    <mergeCell ref="FJ186:FK186"/>
    <mergeCell ref="FJ178:FK178"/>
    <mergeCell ref="FJ159:FK159"/>
    <mergeCell ref="FJ220:FK220"/>
    <mergeCell ref="FJ212:FK212"/>
    <mergeCell ref="FA218:FB218"/>
    <mergeCell ref="FJ275:FK275"/>
    <mergeCell ref="FJ249:FK249"/>
    <mergeCell ref="FJ264:FK264"/>
    <mergeCell ref="ER243:ES243"/>
    <mergeCell ref="ER253:ES253"/>
    <mergeCell ref="ER251:ES251"/>
    <mergeCell ref="ER271:ES271"/>
    <mergeCell ref="ER227:ES227"/>
    <mergeCell ref="FA225:FB225"/>
    <mergeCell ref="FA226:FB226"/>
    <mergeCell ref="FA233:FB233"/>
    <mergeCell ref="FJ248:FK248"/>
    <mergeCell ref="FA248:FB248"/>
    <mergeCell ref="FA270:FB270"/>
    <mergeCell ref="FA274:FB274"/>
    <mergeCell ref="ER233:ES233"/>
    <mergeCell ref="ER225:ES225"/>
    <mergeCell ref="ER260:ES260"/>
    <mergeCell ref="FA239:FB239"/>
    <mergeCell ref="FJ269:FK269"/>
    <mergeCell ref="ER254:ES254"/>
    <mergeCell ref="FA271:FB271"/>
    <mergeCell ref="DZ243:EA243"/>
    <mergeCell ref="EI243:EJ243"/>
    <mergeCell ref="FJ229:FK229"/>
    <mergeCell ref="FJ262:FK262"/>
    <mergeCell ref="ER239:ES239"/>
    <mergeCell ref="DZ240:EA240"/>
    <mergeCell ref="EI240:EJ240"/>
    <mergeCell ref="FA254:FB254"/>
    <mergeCell ref="FA212:FB212"/>
    <mergeCell ref="FA263:FB263"/>
    <mergeCell ref="ER263:ES263"/>
    <mergeCell ref="FA255:FB255"/>
    <mergeCell ref="EI210:EJ210"/>
    <mergeCell ref="FA230:FB230"/>
    <mergeCell ref="EI225:EJ225"/>
    <mergeCell ref="FJ263:FK263"/>
    <mergeCell ref="DZ223:EA223"/>
    <mergeCell ref="EI223:EJ223"/>
    <mergeCell ref="ER223:ES223"/>
    <mergeCell ref="FA222:FB222"/>
    <mergeCell ref="DZ224:EA224"/>
    <mergeCell ref="EI224:EJ224"/>
    <mergeCell ref="EI218:EJ218"/>
    <mergeCell ref="ER218:ES218"/>
    <mergeCell ref="DZ219:EA219"/>
    <mergeCell ref="EI219:EJ219"/>
    <mergeCell ref="ER219:ES219"/>
    <mergeCell ref="EI270:EJ270"/>
    <mergeCell ref="ER270:ES270"/>
    <mergeCell ref="FA260:FB260"/>
    <mergeCell ref="FJ288:FK288"/>
    <mergeCell ref="FJ290:FK290"/>
    <mergeCell ref="FJ280:FK280"/>
    <mergeCell ref="FA206:FB206"/>
    <mergeCell ref="DZ211:EA211"/>
    <mergeCell ref="EI211:EJ211"/>
    <mergeCell ref="ER211:ES211"/>
    <mergeCell ref="DZ212:EA212"/>
    <mergeCell ref="EI212:EJ212"/>
    <mergeCell ref="ER212:ES212"/>
    <mergeCell ref="DZ217:EA217"/>
    <mergeCell ref="FA211:FB211"/>
    <mergeCell ref="DZ202:EA202"/>
    <mergeCell ref="EI202:EJ202"/>
    <mergeCell ref="ER202:ES202"/>
    <mergeCell ref="DZ203:EA203"/>
    <mergeCell ref="EI203:EJ203"/>
    <mergeCell ref="ER203:ES203"/>
    <mergeCell ref="ER205:ES205"/>
    <mergeCell ref="DZ207:EA207"/>
    <mergeCell ref="FA223:FB223"/>
    <mergeCell ref="FA217:FB217"/>
    <mergeCell ref="DZ210:EA210"/>
    <mergeCell ref="EI205:EJ205"/>
    <mergeCell ref="EI254:EJ254"/>
    <mergeCell ref="FJ242:FK242"/>
    <mergeCell ref="ER272:ES272"/>
    <mergeCell ref="DZ273:EA273"/>
    <mergeCell ref="EI273:EJ273"/>
    <mergeCell ref="ER273:ES273"/>
    <mergeCell ref="DZ255:EA255"/>
    <mergeCell ref="FS156:FT156"/>
    <mergeCell ref="FS189:FT189"/>
    <mergeCell ref="FA194:FB194"/>
    <mergeCell ref="FA185:FB185"/>
    <mergeCell ref="FS212:FT212"/>
    <mergeCell ref="FS187:FT187"/>
    <mergeCell ref="FS160:FT160"/>
    <mergeCell ref="FJ182:FK182"/>
    <mergeCell ref="DZ185:EA185"/>
    <mergeCell ref="FJ208:FK208"/>
    <mergeCell ref="FJ217:FK217"/>
    <mergeCell ref="FS205:FT205"/>
    <mergeCell ref="FA168:FB168"/>
    <mergeCell ref="FA169:FB169"/>
    <mergeCell ref="FA170:FB170"/>
    <mergeCell ref="FS163:FT163"/>
    <mergeCell ref="FS153:FT153"/>
    <mergeCell ref="DZ186:EA186"/>
    <mergeCell ref="FA190:FB190"/>
    <mergeCell ref="FJ167:FK167"/>
    <mergeCell ref="DZ157:EA157"/>
    <mergeCell ref="EI157:EJ157"/>
    <mergeCell ref="ER157:ES157"/>
    <mergeCell ref="DZ158:EA158"/>
    <mergeCell ref="EI158:EJ158"/>
    <mergeCell ref="ER158:ES158"/>
    <mergeCell ref="DZ159:EA159"/>
    <mergeCell ref="EI159:EJ159"/>
    <mergeCell ref="ER159:ES159"/>
    <mergeCell ref="FJ168:FK168"/>
    <mergeCell ref="FJ169:FK169"/>
    <mergeCell ref="FJ170:FK170"/>
    <mergeCell ref="FJ326:FK326"/>
    <mergeCell ref="FA343:FB343"/>
    <mergeCell ref="DZ343:EA343"/>
    <mergeCell ref="BQ504:BR504"/>
    <mergeCell ref="DZ325:EA325"/>
    <mergeCell ref="EI325:EJ325"/>
    <mergeCell ref="ER325:ES325"/>
    <mergeCell ref="BQ557:BR557"/>
    <mergeCell ref="DZ321:EA321"/>
    <mergeCell ref="FA305:FB305"/>
    <mergeCell ref="FA310:FB310"/>
    <mergeCell ref="CA388:CB388"/>
    <mergeCell ref="CA389:CB389"/>
    <mergeCell ref="FJ415:FK415"/>
    <mergeCell ref="BQ319:BR319"/>
    <mergeCell ref="ER374:ES374"/>
    <mergeCell ref="FA371:FB371"/>
    <mergeCell ref="FJ341:FK341"/>
    <mergeCell ref="BQ394:BR394"/>
    <mergeCell ref="BQ395:BR395"/>
    <mergeCell ref="BQ396:BR396"/>
    <mergeCell ref="FJ437:FK437"/>
    <mergeCell ref="BQ320:BR320"/>
    <mergeCell ref="BQ321:BR321"/>
    <mergeCell ref="EI356:EJ356"/>
    <mergeCell ref="DZ334:EA334"/>
    <mergeCell ref="ER334:ES334"/>
    <mergeCell ref="ER339:ES339"/>
    <mergeCell ref="DZ338:EA338"/>
    <mergeCell ref="EI323:EJ323"/>
    <mergeCell ref="ER323:ES323"/>
    <mergeCell ref="ER341:ES341"/>
    <mergeCell ref="FS329:FT329"/>
    <mergeCell ref="FS330:FT330"/>
    <mergeCell ref="BQ503:BR503"/>
    <mergeCell ref="FA324:FB324"/>
    <mergeCell ref="FA325:FB325"/>
    <mergeCell ref="FJ435:FK435"/>
    <mergeCell ref="FJ436:FK436"/>
    <mergeCell ref="FJ439:FK439"/>
    <mergeCell ref="CF407:CF408"/>
    <mergeCell ref="FA351:FB351"/>
    <mergeCell ref="CG407:CG408"/>
    <mergeCell ref="CA385:CB385"/>
    <mergeCell ref="CA386:CB386"/>
    <mergeCell ref="CA387:CB387"/>
    <mergeCell ref="FA360:FB360"/>
    <mergeCell ref="FJ365:FK365"/>
    <mergeCell ref="FA359:FB359"/>
    <mergeCell ref="FJ356:FK356"/>
    <mergeCell ref="FS482:FT482"/>
    <mergeCell ref="FS358:FT358"/>
    <mergeCell ref="FS467:FT467"/>
    <mergeCell ref="FS468:FT468"/>
    <mergeCell ref="FS487:FT487"/>
    <mergeCell ref="FS466:FT466"/>
    <mergeCell ref="FS396:FT396"/>
    <mergeCell ref="FS374:FT374"/>
    <mergeCell ref="DZ398:EA398"/>
    <mergeCell ref="EI398:EJ398"/>
    <mergeCell ref="ER398:ES398"/>
    <mergeCell ref="FJ338:FK338"/>
    <mergeCell ref="FJ345:FK345"/>
    <mergeCell ref="DZ356:EA356"/>
    <mergeCell ref="FS628:FT628"/>
    <mergeCell ref="FS629:FT629"/>
    <mergeCell ref="FS630:FT630"/>
    <mergeCell ref="FA510:FB510"/>
    <mergeCell ref="FA511:FB511"/>
    <mergeCell ref="FJ432:FK432"/>
    <mergeCell ref="FA323:FB323"/>
    <mergeCell ref="FA390:FB390"/>
    <mergeCell ref="FS563:FT563"/>
    <mergeCell ref="FS564:FT564"/>
    <mergeCell ref="FS386:FT386"/>
    <mergeCell ref="FS387:FT387"/>
    <mergeCell ref="FS373:FT373"/>
    <mergeCell ref="FS371:FT371"/>
    <mergeCell ref="FS372:FT372"/>
    <mergeCell ref="FS379:FT379"/>
    <mergeCell ref="FS375:FT375"/>
    <mergeCell ref="FS523:FT523"/>
    <mergeCell ref="FS508:FT508"/>
    <mergeCell ref="FS509:FT509"/>
    <mergeCell ref="FS381:FT381"/>
    <mergeCell ref="FS382:FT382"/>
    <mergeCell ref="FJ391:FK391"/>
    <mergeCell ref="FJ392:FK392"/>
    <mergeCell ref="FJ360:FK360"/>
    <mergeCell ref="FJ357:FK357"/>
    <mergeCell ref="FJ327:FK327"/>
    <mergeCell ref="FS388:FT388"/>
    <mergeCell ref="FS389:FT389"/>
    <mergeCell ref="FS537:FT537"/>
    <mergeCell ref="FS538:FT538"/>
    <mergeCell ref="FS539:FT539"/>
    <mergeCell ref="FJ350:FK350"/>
    <mergeCell ref="ER381:ES381"/>
    <mergeCell ref="DZ365:EA365"/>
    <mergeCell ref="EI365:EJ365"/>
    <mergeCell ref="EI343:EJ343"/>
    <mergeCell ref="ER343:ES343"/>
    <mergeCell ref="DZ344:EA344"/>
    <mergeCell ref="FJ369:FK369"/>
    <mergeCell ref="FJ370:FK370"/>
    <mergeCell ref="EI368:EJ368"/>
    <mergeCell ref="FJ380:FK380"/>
    <mergeCell ref="FJ381:FK381"/>
    <mergeCell ref="FJ382:FK382"/>
    <mergeCell ref="ER370:ES370"/>
    <mergeCell ref="ER365:ES365"/>
    <mergeCell ref="FA373:FB373"/>
    <mergeCell ref="ER375:ES375"/>
    <mergeCell ref="ER366:ES366"/>
    <mergeCell ref="FJ352:FK352"/>
    <mergeCell ref="FJ343:FK343"/>
    <mergeCell ref="FJ344:FK344"/>
    <mergeCell ref="DZ366:EA366"/>
    <mergeCell ref="EI366:EJ366"/>
    <mergeCell ref="FA357:FB357"/>
    <mergeCell ref="FA358:FB358"/>
    <mergeCell ref="FA344:FB344"/>
    <mergeCell ref="FA353:FB353"/>
    <mergeCell ref="FA369:FB369"/>
    <mergeCell ref="FA370:FB370"/>
    <mergeCell ref="EI372:EJ372"/>
    <mergeCell ref="ER372:ES372"/>
    <mergeCell ref="DZ373:EA373"/>
    <mergeCell ref="EI391:EJ391"/>
    <mergeCell ref="ER391:ES391"/>
    <mergeCell ref="DZ392:EA392"/>
    <mergeCell ref="EI392:EJ392"/>
    <mergeCell ref="ER392:ES392"/>
    <mergeCell ref="ER340:ES340"/>
    <mergeCell ref="DZ341:EA341"/>
    <mergeCell ref="DZ372:EA372"/>
    <mergeCell ref="DZ387:EA387"/>
    <mergeCell ref="DZ374:EA374"/>
    <mergeCell ref="EI383:EJ383"/>
    <mergeCell ref="DZ369:EA369"/>
    <mergeCell ref="EI369:EJ369"/>
    <mergeCell ref="ER369:ES369"/>
    <mergeCell ref="DZ370:EA370"/>
    <mergeCell ref="EI370:EJ370"/>
    <mergeCell ref="ER356:ES356"/>
    <mergeCell ref="DZ357:EA357"/>
    <mergeCell ref="EI357:EJ357"/>
    <mergeCell ref="ER357:ES357"/>
    <mergeCell ref="DZ340:EA340"/>
    <mergeCell ref="ER388:ES388"/>
    <mergeCell ref="EI379:EJ379"/>
    <mergeCell ref="ER379:ES379"/>
    <mergeCell ref="DZ389:EA389"/>
    <mergeCell ref="EI389:EJ389"/>
    <mergeCell ref="ER382:ES382"/>
    <mergeCell ref="DZ383:EA383"/>
    <mergeCell ref="ER351:ES351"/>
    <mergeCell ref="DZ352:EA352"/>
    <mergeCell ref="EI352:EJ352"/>
    <mergeCell ref="ER352:ES352"/>
    <mergeCell ref="FS555:FT555"/>
    <mergeCell ref="FA539:FB539"/>
    <mergeCell ref="FA540:FB540"/>
    <mergeCell ref="FS433:FT433"/>
    <mergeCell ref="FJ509:FK509"/>
    <mergeCell ref="FA512:FB512"/>
    <mergeCell ref="FJ541:FK541"/>
    <mergeCell ref="EI419:EJ419"/>
    <mergeCell ref="DZ419:EA419"/>
    <mergeCell ref="FA413:FB413"/>
    <mergeCell ref="FA414:FB414"/>
    <mergeCell ref="FA415:FB415"/>
    <mergeCell ref="FA416:FB416"/>
    <mergeCell ref="FA417:FB417"/>
    <mergeCell ref="DZ421:EA421"/>
    <mergeCell ref="EI421:EJ421"/>
    <mergeCell ref="FA471:FB471"/>
    <mergeCell ref="FA472:FB472"/>
    <mergeCell ref="FJ438:FK438"/>
    <mergeCell ref="FA473:FB473"/>
    <mergeCell ref="FA463:FB463"/>
    <mergeCell ref="FA464:FB464"/>
    <mergeCell ref="FJ460:FK460"/>
    <mergeCell ref="FJ467:FK467"/>
    <mergeCell ref="FJ458:FK458"/>
    <mergeCell ref="FA422:FB422"/>
    <mergeCell ref="FA440:FB440"/>
    <mergeCell ref="FA441:FB441"/>
    <mergeCell ref="FS413:FT413"/>
    <mergeCell ref="FS414:FT414"/>
    <mergeCell ref="FS452:FT452"/>
    <mergeCell ref="FS438:FT438"/>
    <mergeCell ref="FS556:FT556"/>
    <mergeCell ref="FS557:FT557"/>
    <mergeCell ref="FJ394:FK394"/>
    <mergeCell ref="FJ333:FK333"/>
    <mergeCell ref="BQ397:BR397"/>
    <mergeCell ref="FJ342:FK342"/>
    <mergeCell ref="FA342:FB342"/>
    <mergeCell ref="FJ430:FK430"/>
    <mergeCell ref="FJ431:FK431"/>
    <mergeCell ref="DZ399:EA399"/>
    <mergeCell ref="EI399:EJ399"/>
    <mergeCell ref="ER399:ES399"/>
    <mergeCell ref="DZ400:EA400"/>
    <mergeCell ref="EI400:EJ400"/>
    <mergeCell ref="FJ418:FK418"/>
    <mergeCell ref="EI403:EJ403"/>
    <mergeCell ref="ER403:ES403"/>
    <mergeCell ref="DZ404:EA404"/>
    <mergeCell ref="EI404:EJ404"/>
    <mergeCell ref="ER404:ES404"/>
    <mergeCell ref="DZ405:EA405"/>
    <mergeCell ref="EI405:EJ405"/>
    <mergeCell ref="ER405:ES405"/>
    <mergeCell ref="ER400:ES400"/>
    <mergeCell ref="DZ406:EA406"/>
    <mergeCell ref="DZ416:EA416"/>
    <mergeCell ref="EI340:EJ340"/>
    <mergeCell ref="DZ403:EA403"/>
    <mergeCell ref="FJ366:FK366"/>
    <mergeCell ref="CH407:CH408"/>
    <mergeCell ref="DZ394:EA394"/>
    <mergeCell ref="FA538:FB538"/>
    <mergeCell ref="FS353:FT353"/>
    <mergeCell ref="FA541:FB541"/>
    <mergeCell ref="FJ386:FK386"/>
    <mergeCell ref="FJ387:FK387"/>
    <mergeCell ref="CA558:CB558"/>
    <mergeCell ref="CA559:CB559"/>
    <mergeCell ref="BQ325:BR325"/>
    <mergeCell ref="BQ326:BR326"/>
    <mergeCell ref="FS325:FT325"/>
    <mergeCell ref="FJ328:FK328"/>
    <mergeCell ref="FJ329:FK329"/>
    <mergeCell ref="FJ330:FK330"/>
    <mergeCell ref="FJ351:FK351"/>
    <mergeCell ref="FJ555:FK555"/>
    <mergeCell ref="FJ556:FK556"/>
    <mergeCell ref="FJ429:FK429"/>
    <mergeCell ref="FA386:FB386"/>
    <mergeCell ref="FA404:FB404"/>
    <mergeCell ref="FA405:FB405"/>
    <mergeCell ref="FA406:FB406"/>
    <mergeCell ref="CJ404:CJ406"/>
    <mergeCell ref="BQ354:BR354"/>
    <mergeCell ref="CY394:CZ394"/>
    <mergeCell ref="BQ355:BR355"/>
    <mergeCell ref="FA350:FB350"/>
    <mergeCell ref="BQ528:BR528"/>
    <mergeCell ref="FS333:FT333"/>
    <mergeCell ref="BQ385:BR385"/>
    <mergeCell ref="BQ559:BR559"/>
    <mergeCell ref="BQ541:BR541"/>
    <mergeCell ref="BQ522:BR522"/>
    <mergeCell ref="BQ523:BR523"/>
    <mergeCell ref="FJ563:FK563"/>
    <mergeCell ref="CA587:CB587"/>
    <mergeCell ref="DZ583:EA583"/>
    <mergeCell ref="EI583:EJ583"/>
    <mergeCell ref="ER583:ES583"/>
    <mergeCell ref="DZ584:EA584"/>
    <mergeCell ref="FS326:FT326"/>
    <mergeCell ref="FA509:FB509"/>
    <mergeCell ref="FA552:FB552"/>
    <mergeCell ref="FA553:FB553"/>
    <mergeCell ref="FA554:FB554"/>
    <mergeCell ref="FA555:FB555"/>
    <mergeCell ref="FA556:FB556"/>
    <mergeCell ref="FA557:FB557"/>
    <mergeCell ref="FA558:FB558"/>
    <mergeCell ref="FA559:FB559"/>
    <mergeCell ref="FJ513:FK513"/>
    <mergeCell ref="FJ514:FK514"/>
    <mergeCell ref="FS546:FT546"/>
    <mergeCell ref="FJ524:FK524"/>
    <mergeCell ref="FJ525:FK525"/>
    <mergeCell ref="FJ526:FK526"/>
    <mergeCell ref="FJ359:FK359"/>
    <mergeCell ref="FJ423:FK423"/>
    <mergeCell ref="FA426:FB426"/>
    <mergeCell ref="FS423:FT423"/>
    <mergeCell ref="FA330:FB330"/>
    <mergeCell ref="FA331:FB331"/>
    <mergeCell ref="FA332:FB332"/>
    <mergeCell ref="FJ528:FK528"/>
    <mergeCell ref="FJ529:FK529"/>
    <mergeCell ref="ER371:ES371"/>
    <mergeCell ref="FS601:FT601"/>
    <mergeCell ref="FJ589:FK589"/>
    <mergeCell ref="FJ590:FK590"/>
    <mergeCell ref="FS581:FT581"/>
    <mergeCell ref="BQ570:BR570"/>
    <mergeCell ref="BQ571:BR571"/>
    <mergeCell ref="BQ572:BR572"/>
    <mergeCell ref="BQ588:BR588"/>
    <mergeCell ref="FS578:FT578"/>
    <mergeCell ref="FS579:FT579"/>
    <mergeCell ref="FS580:FT580"/>
    <mergeCell ref="CA580:CB580"/>
    <mergeCell ref="CA581:CB581"/>
    <mergeCell ref="FA571:FB571"/>
    <mergeCell ref="FA586:FB586"/>
    <mergeCell ref="FA587:FB587"/>
    <mergeCell ref="FA588:FB588"/>
    <mergeCell ref="FA582:FB582"/>
    <mergeCell ref="FS594:FT594"/>
    <mergeCell ref="DZ571:EA571"/>
    <mergeCell ref="EI571:EJ571"/>
    <mergeCell ref="ER571:ES571"/>
    <mergeCell ref="DZ585:EA585"/>
    <mergeCell ref="DZ570:EA570"/>
    <mergeCell ref="EI570:EJ570"/>
    <mergeCell ref="ER570:ES570"/>
    <mergeCell ref="ER575:ES575"/>
    <mergeCell ref="DZ576:EA576"/>
    <mergeCell ref="DZ572:EA572"/>
    <mergeCell ref="EI572:EJ572"/>
    <mergeCell ref="ER572:ES572"/>
    <mergeCell ref="DZ577:EA577"/>
    <mergeCell ref="BQ595:BR595"/>
    <mergeCell ref="BQ577:BR577"/>
    <mergeCell ref="BQ587:BR587"/>
    <mergeCell ref="BQ581:BR581"/>
    <mergeCell ref="CA585:CB585"/>
    <mergeCell ref="BQ582:BR582"/>
    <mergeCell ref="BQ583:BR583"/>
    <mergeCell ref="BQ584:BR584"/>
    <mergeCell ref="FA577:FB577"/>
    <mergeCell ref="BQ575:BR575"/>
    <mergeCell ref="DZ578:EA578"/>
    <mergeCell ref="EI578:EJ578"/>
    <mergeCell ref="ER578:ES578"/>
    <mergeCell ref="DZ579:EA579"/>
    <mergeCell ref="EI579:EJ579"/>
    <mergeCell ref="ER579:ES579"/>
    <mergeCell ref="DZ580:EA580"/>
    <mergeCell ref="BQ585:BR585"/>
    <mergeCell ref="BQ586:BR586"/>
    <mergeCell ref="BQ589:BR589"/>
    <mergeCell ref="BQ590:BR590"/>
    <mergeCell ref="CA575:CB575"/>
    <mergeCell ref="CA586:CB586"/>
    <mergeCell ref="CA588:CB588"/>
    <mergeCell ref="CA589:CB589"/>
    <mergeCell ref="CA577:CB577"/>
    <mergeCell ref="CA576:CB576"/>
    <mergeCell ref="BQ593:BR593"/>
    <mergeCell ref="BQ594:BR594"/>
    <mergeCell ref="EI584:EJ584"/>
    <mergeCell ref="ER584:ES584"/>
    <mergeCell ref="CA579:CB579"/>
    <mergeCell ref="BQ576:BR576"/>
    <mergeCell ref="FS573:FT573"/>
    <mergeCell ref="FS574:FT574"/>
    <mergeCell ref="CA573:CB573"/>
    <mergeCell ref="CA574:CB574"/>
    <mergeCell ref="CA561:CB561"/>
    <mergeCell ref="FJ542:FK542"/>
    <mergeCell ref="FJ543:FK543"/>
    <mergeCell ref="FJ544:FK544"/>
    <mergeCell ref="FJ545:FK545"/>
    <mergeCell ref="FS547:FT547"/>
    <mergeCell ref="FS565:FT565"/>
    <mergeCell ref="DZ552:EA552"/>
    <mergeCell ref="EI552:EJ552"/>
    <mergeCell ref="ER552:ES552"/>
    <mergeCell ref="FA542:FB542"/>
    <mergeCell ref="BQ568:BR568"/>
    <mergeCell ref="BQ569:BR569"/>
    <mergeCell ref="FS567:FT567"/>
    <mergeCell ref="BQ561:BR561"/>
    <mergeCell ref="BQ562:BR562"/>
    <mergeCell ref="BQ563:BR563"/>
    <mergeCell ref="BQ564:BR564"/>
    <mergeCell ref="FS568:FT568"/>
    <mergeCell ref="FS569:FT569"/>
    <mergeCell ref="FA560:FB560"/>
    <mergeCell ref="FA561:FB561"/>
    <mergeCell ref="FA562:FB562"/>
    <mergeCell ref="FA563:FB563"/>
    <mergeCell ref="FS559:FT559"/>
    <mergeCell ref="BQ565:BR565"/>
    <mergeCell ref="BQ566:BR566"/>
    <mergeCell ref="BQ567:BR567"/>
    <mergeCell ref="FA565:FB565"/>
    <mergeCell ref="DZ538:EA538"/>
    <mergeCell ref="EI538:EJ538"/>
    <mergeCell ref="ER538:ES538"/>
    <mergeCell ref="DZ539:EA539"/>
    <mergeCell ref="EI539:EJ539"/>
    <mergeCell ref="ER539:ES539"/>
    <mergeCell ref="DZ540:EA540"/>
    <mergeCell ref="EI540:EJ540"/>
    <mergeCell ref="ER540:ES540"/>
    <mergeCell ref="DZ541:EA541"/>
    <mergeCell ref="EI541:EJ541"/>
    <mergeCell ref="FA564:FB564"/>
    <mergeCell ref="ER541:ES541"/>
    <mergeCell ref="DZ542:EA542"/>
    <mergeCell ref="EI542:EJ542"/>
    <mergeCell ref="ER542:ES542"/>
    <mergeCell ref="DZ543:EA543"/>
    <mergeCell ref="EI543:EJ543"/>
    <mergeCell ref="BQ553:BR553"/>
    <mergeCell ref="BQ554:BR554"/>
    <mergeCell ref="CA540:CB540"/>
    <mergeCell ref="CA542:CB542"/>
    <mergeCell ref="CA543:CB543"/>
    <mergeCell ref="CA541:CB541"/>
    <mergeCell ref="CA566:CI566"/>
    <mergeCell ref="CA567:CI567"/>
    <mergeCell ref="BQ547:BR547"/>
    <mergeCell ref="BQ555:BR555"/>
    <mergeCell ref="BQ542:BR542"/>
    <mergeCell ref="CA560:CB560"/>
    <mergeCell ref="BQ525:BR525"/>
    <mergeCell ref="BQ526:BR526"/>
    <mergeCell ref="FS524:FT524"/>
    <mergeCell ref="FS525:FT525"/>
    <mergeCell ref="FS526:FT526"/>
    <mergeCell ref="FS367:FT367"/>
    <mergeCell ref="FS368:FT368"/>
    <mergeCell ref="FS418:FT418"/>
    <mergeCell ref="FS419:FT419"/>
    <mergeCell ref="FS420:FT420"/>
    <mergeCell ref="FS369:FT369"/>
    <mergeCell ref="FS370:FT370"/>
    <mergeCell ref="FJ510:FK510"/>
    <mergeCell ref="FJ511:FK511"/>
    <mergeCell ref="FJ512:FK512"/>
    <mergeCell ref="FS395:FT395"/>
    <mergeCell ref="FJ419:FK419"/>
    <mergeCell ref="FJ420:FK420"/>
    <mergeCell ref="FJ426:FK426"/>
    <mergeCell ref="FJ427:FK427"/>
    <mergeCell ref="FJ428:FK428"/>
    <mergeCell ref="ER396:ES396"/>
    <mergeCell ref="DZ397:EA397"/>
    <mergeCell ref="EI397:EJ397"/>
    <mergeCell ref="ER397:ES397"/>
    <mergeCell ref="EI371:EJ371"/>
    <mergeCell ref="BQ524:BR524"/>
    <mergeCell ref="ER416:ES416"/>
    <mergeCell ref="FS380:FT380"/>
    <mergeCell ref="FA435:FB435"/>
    <mergeCell ref="FA513:FB513"/>
    <mergeCell ref="BQ510:BR510"/>
    <mergeCell ref="FS350:FT350"/>
    <mergeCell ref="FS320:FT320"/>
    <mergeCell ref="FA307:FB307"/>
    <mergeCell ref="FA318:FB318"/>
    <mergeCell ref="FJ318:FK318"/>
    <mergeCell ref="FJ322:FK322"/>
    <mergeCell ref="FA319:FB319"/>
    <mergeCell ref="FJ297:FK297"/>
    <mergeCell ref="FJ298:FK298"/>
    <mergeCell ref="FJ299:FK299"/>
    <mergeCell ref="FJ300:FK300"/>
    <mergeCell ref="FS439:FT439"/>
    <mergeCell ref="CJ394:CJ397"/>
    <mergeCell ref="FA394:FB394"/>
    <mergeCell ref="FA395:FB395"/>
    <mergeCell ref="FA396:FB396"/>
    <mergeCell ref="BQ333:BR333"/>
    <mergeCell ref="FS324:FT324"/>
    <mergeCell ref="FJ305:FK305"/>
    <mergeCell ref="FS327:FT327"/>
    <mergeCell ref="FS328:FT328"/>
    <mergeCell ref="FS331:FT331"/>
    <mergeCell ref="FS332:FT332"/>
    <mergeCell ref="FJ372:FK372"/>
    <mergeCell ref="FJ375:FK375"/>
    <mergeCell ref="DZ371:EA371"/>
    <mergeCell ref="FJ433:FK433"/>
    <mergeCell ref="FS397:FT397"/>
    <mergeCell ref="FJ402:FK402"/>
    <mergeCell ref="FJ301:FK301"/>
    <mergeCell ref="FS308:FT308"/>
    <mergeCell ref="FS306:FT306"/>
    <mergeCell ref="BQ507:BR507"/>
    <mergeCell ref="BQ509:BR509"/>
    <mergeCell ref="BQ512:BR512"/>
    <mergeCell ref="BQ513:BR513"/>
    <mergeCell ref="FS384:FT384"/>
    <mergeCell ref="FJ425:FK425"/>
    <mergeCell ref="FS426:FT426"/>
    <mergeCell ref="FS427:FT427"/>
    <mergeCell ref="FS428:FT428"/>
    <mergeCell ref="FJ397:FK397"/>
    <mergeCell ref="FS385:FT385"/>
    <mergeCell ref="FS435:FT435"/>
    <mergeCell ref="FS436:FT436"/>
    <mergeCell ref="BQ505:BR505"/>
    <mergeCell ref="BQ560:BR560"/>
    <mergeCell ref="FJ416:FK416"/>
    <mergeCell ref="FJ417:FK417"/>
    <mergeCell ref="FJ413:FK413"/>
    <mergeCell ref="FJ421:FK421"/>
    <mergeCell ref="FA391:FB391"/>
    <mergeCell ref="FA392:FB392"/>
    <mergeCell ref="FA393:FB393"/>
    <mergeCell ref="CJ390:CJ393"/>
    <mergeCell ref="FJ424:FK424"/>
    <mergeCell ref="BW407:BW408"/>
    <mergeCell ref="FA425:FB425"/>
    <mergeCell ref="BX407:BX408"/>
    <mergeCell ref="FA438:FB438"/>
    <mergeCell ref="FA432:FB432"/>
    <mergeCell ref="FA434:FB434"/>
    <mergeCell ref="FJ398:FK398"/>
    <mergeCell ref="FJ399:FK399"/>
    <mergeCell ref="BQ532:BR532"/>
    <mergeCell ref="FA544:FB544"/>
    <mergeCell ref="FS270:FT270"/>
    <mergeCell ref="FA312:FB312"/>
    <mergeCell ref="FS311:FT311"/>
    <mergeCell ref="FJ287:FK287"/>
    <mergeCell ref="FS287:FT287"/>
    <mergeCell ref="FS289:FT289"/>
    <mergeCell ref="FS281:FT281"/>
    <mergeCell ref="FS291:FT291"/>
    <mergeCell ref="FS286:FT286"/>
    <mergeCell ref="FS275:FT275"/>
    <mergeCell ref="FJ285:FK285"/>
    <mergeCell ref="FA290:FB290"/>
    <mergeCell ref="FJ332:FK332"/>
    <mergeCell ref="FS323:FT323"/>
    <mergeCell ref="FA301:FB301"/>
    <mergeCell ref="FA302:FB302"/>
    <mergeCell ref="FS321:FT321"/>
    <mergeCell ref="FA311:FB311"/>
    <mergeCell ref="FJ276:FK276"/>
    <mergeCell ref="FA282:FB282"/>
    <mergeCell ref="FS294:FT294"/>
    <mergeCell ref="FJ289:FK289"/>
    <mergeCell ref="FS283:FT283"/>
    <mergeCell ref="FS284:FT284"/>
    <mergeCell ref="FA300:FB300"/>
    <mergeCell ref="FS437:FT437"/>
    <mergeCell ref="FS383:FT383"/>
    <mergeCell ref="FS299:FT299"/>
    <mergeCell ref="FS343:FT343"/>
    <mergeCell ref="FS280:FT280"/>
    <mergeCell ref="FA287:FB287"/>
    <mergeCell ref="FA240:FB240"/>
    <mergeCell ref="FA234:FB234"/>
    <mergeCell ref="FA262:FB262"/>
    <mergeCell ref="FA251:FB251"/>
    <mergeCell ref="FS285:FT285"/>
    <mergeCell ref="FA261:FB261"/>
    <mergeCell ref="FS221:FT221"/>
    <mergeCell ref="FS218:FT218"/>
    <mergeCell ref="FS228:FT228"/>
    <mergeCell ref="FS230:FT230"/>
    <mergeCell ref="FA150:FB150"/>
    <mergeCell ref="FS272:FT272"/>
    <mergeCell ref="FJ277:FK277"/>
    <mergeCell ref="FA161:FB161"/>
    <mergeCell ref="FJ161:FK161"/>
    <mergeCell ref="FS164:FT164"/>
    <mergeCell ref="FS180:FT180"/>
    <mergeCell ref="FS181:FT181"/>
    <mergeCell ref="FS182:FT182"/>
    <mergeCell ref="FS185:FT185"/>
    <mergeCell ref="FS167:FT167"/>
    <mergeCell ref="FA208:FB208"/>
    <mergeCell ref="FA207:FB207"/>
    <mergeCell ref="FJ190:FK190"/>
    <mergeCell ref="FA200:FB200"/>
    <mergeCell ref="FS190:FT190"/>
    <mergeCell ref="FS168:FT168"/>
    <mergeCell ref="FJ160:FK160"/>
    <mergeCell ref="FJ200:FK200"/>
    <mergeCell ref="FS200:FT200"/>
    <mergeCell ref="FS201:FT201"/>
    <mergeCell ref="FJ194:FK194"/>
    <mergeCell ref="FJ176:FK176"/>
    <mergeCell ref="FJ177:FK177"/>
    <mergeCell ref="FA192:FB192"/>
    <mergeCell ref="FA193:FB193"/>
    <mergeCell ref="FA199:FB199"/>
    <mergeCell ref="FJ201:FK201"/>
    <mergeCell ref="FA202:FB202"/>
    <mergeCell ref="FA203:FB203"/>
    <mergeCell ref="FA187:FB187"/>
    <mergeCell ref="FJ203:FK203"/>
    <mergeCell ref="FS176:FT176"/>
    <mergeCell ref="FJ180:FK180"/>
    <mergeCell ref="FA189:FB189"/>
    <mergeCell ref="FS183:FT183"/>
    <mergeCell ref="FA180:FB180"/>
    <mergeCell ref="FA182:FB182"/>
    <mergeCell ref="FA183:FB183"/>
    <mergeCell ref="FJ184:FK184"/>
    <mergeCell ref="FJ191:FK191"/>
    <mergeCell ref="FJ192:FK192"/>
    <mergeCell ref="FS207:FT207"/>
    <mergeCell ref="FJ193:FK193"/>
    <mergeCell ref="EI228:EJ228"/>
    <mergeCell ref="ER228:ES228"/>
    <mergeCell ref="DZ229:EA229"/>
    <mergeCell ref="EI229:EJ229"/>
    <mergeCell ref="ER229:ES229"/>
    <mergeCell ref="DZ230:EA230"/>
    <mergeCell ref="EI230:EJ230"/>
    <mergeCell ref="ER230:ES230"/>
    <mergeCell ref="DZ239:EA239"/>
    <mergeCell ref="EI239:EJ239"/>
    <mergeCell ref="FJ239:FK239"/>
    <mergeCell ref="DZ231:EA231"/>
    <mergeCell ref="EI231:EJ231"/>
    <mergeCell ref="ER231:ES231"/>
    <mergeCell ref="DZ232:EA232"/>
    <mergeCell ref="EI232:EJ232"/>
    <mergeCell ref="DZ221:EA221"/>
    <mergeCell ref="EI221:EJ221"/>
    <mergeCell ref="ER221:ES221"/>
    <mergeCell ref="DZ222:EA222"/>
    <mergeCell ref="EI222:EJ222"/>
    <mergeCell ref="FA220:FB220"/>
    <mergeCell ref="DZ218:EA218"/>
    <mergeCell ref="EI217:EJ217"/>
    <mergeCell ref="FA221:FB221"/>
    <mergeCell ref="FJ206:FK206"/>
    <mergeCell ref="FJ207:FK207"/>
    <mergeCell ref="DZ201:EA201"/>
    <mergeCell ref="EI201:EJ201"/>
    <mergeCell ref="ER201:ES201"/>
    <mergeCell ref="FA229:FB229"/>
    <mergeCell ref="CA271:CB271"/>
    <mergeCell ref="FA256:FB256"/>
    <mergeCell ref="FA231:FB231"/>
    <mergeCell ref="EI262:EJ262"/>
    <mergeCell ref="ER262:ES262"/>
    <mergeCell ref="CA261:CB261"/>
    <mergeCell ref="CY261:CZ261"/>
    <mergeCell ref="DH261:DI261"/>
    <mergeCell ref="CA260:CB260"/>
    <mergeCell ref="CA251:CB251"/>
    <mergeCell ref="CA254:CB254"/>
    <mergeCell ref="FA259:FB259"/>
    <mergeCell ref="CA255:CB255"/>
    <mergeCell ref="CA256:CB256"/>
    <mergeCell ref="CA257:CB257"/>
    <mergeCell ref="CY255:CZ255"/>
    <mergeCell ref="DH255:DI255"/>
    <mergeCell ref="DQ255:DR255"/>
    <mergeCell ref="CY256:CZ256"/>
    <mergeCell ref="DH256:DI256"/>
    <mergeCell ref="ER255:ES255"/>
    <mergeCell ref="DZ256:EA256"/>
    <mergeCell ref="EI256:EJ256"/>
    <mergeCell ref="ER256:ES256"/>
    <mergeCell ref="DZ249:EA249"/>
    <mergeCell ref="EI249:EJ249"/>
    <mergeCell ref="ER249:ES249"/>
    <mergeCell ref="DZ250:EA250"/>
    <mergeCell ref="EI250:EJ250"/>
    <mergeCell ref="ER250:ES250"/>
    <mergeCell ref="DZ252:EA252"/>
    <mergeCell ref="DZ263:EA263"/>
    <mergeCell ref="EI263:EJ263"/>
    <mergeCell ref="CY249:CZ249"/>
    <mergeCell ref="DH249:DI249"/>
    <mergeCell ref="DQ249:DR249"/>
    <mergeCell ref="CY250:CZ250"/>
    <mergeCell ref="DH250:DI250"/>
    <mergeCell ref="DQ250:DR250"/>
    <mergeCell ref="CY251:CZ251"/>
    <mergeCell ref="DH251:DI251"/>
    <mergeCell ref="DQ251:DR251"/>
    <mergeCell ref="CY252:CZ252"/>
    <mergeCell ref="DH252:DI252"/>
    <mergeCell ref="DQ252:DR252"/>
    <mergeCell ref="DQ253:DR253"/>
    <mergeCell ref="DZ257:EA257"/>
    <mergeCell ref="EI257:EJ257"/>
    <mergeCell ref="DH258:DI258"/>
    <mergeCell ref="DQ258:DR258"/>
    <mergeCell ref="CY259:CZ259"/>
    <mergeCell ref="DH259:DI259"/>
    <mergeCell ref="DQ259:DR259"/>
    <mergeCell ref="CY260:CZ260"/>
    <mergeCell ref="DH260:DI260"/>
    <mergeCell ref="DQ260:DR260"/>
    <mergeCell ref="CY263:CZ263"/>
    <mergeCell ref="DH263:DI263"/>
    <mergeCell ref="DQ263:DR263"/>
    <mergeCell ref="FJ286:FK286"/>
    <mergeCell ref="FA339:FB339"/>
    <mergeCell ref="CA341:CB341"/>
    <mergeCell ref="CA342:CB342"/>
    <mergeCell ref="CA343:CB343"/>
    <mergeCell ref="CA344:CB344"/>
    <mergeCell ref="CA278:CB278"/>
    <mergeCell ref="CA279:CB279"/>
    <mergeCell ref="CA273:CB273"/>
    <mergeCell ref="DZ274:EA274"/>
    <mergeCell ref="EI274:EJ274"/>
    <mergeCell ref="ER274:ES274"/>
    <mergeCell ref="DZ275:EA275"/>
    <mergeCell ref="BQ261:BR261"/>
    <mergeCell ref="CA282:CB282"/>
    <mergeCell ref="BQ269:BR269"/>
    <mergeCell ref="FA258:FB258"/>
    <mergeCell ref="CA280:CB280"/>
    <mergeCell ref="CA281:CB281"/>
    <mergeCell ref="CA277:CB277"/>
    <mergeCell ref="FA272:FB272"/>
    <mergeCell ref="FA338:FB338"/>
    <mergeCell ref="EI339:EJ339"/>
    <mergeCell ref="DZ339:EA339"/>
    <mergeCell ref="FJ302:FK302"/>
    <mergeCell ref="FA304:FB304"/>
    <mergeCell ref="FJ304:FK304"/>
    <mergeCell ref="FJ303:FK303"/>
    <mergeCell ref="ER312:ES312"/>
    <mergeCell ref="DZ313:EA313"/>
    <mergeCell ref="EI313:EJ313"/>
    <mergeCell ref="ER313:ES313"/>
    <mergeCell ref="FJ291:FK291"/>
    <mergeCell ref="CA306:CB306"/>
    <mergeCell ref="FJ306:FK306"/>
    <mergeCell ref="FJ324:FK324"/>
    <mergeCell ref="FJ325:FK325"/>
    <mergeCell ref="FA326:FB326"/>
    <mergeCell ref="FA328:FB328"/>
    <mergeCell ref="FA327:FB327"/>
    <mergeCell ref="FJ323:FK323"/>
    <mergeCell ref="CL338:CL346"/>
    <mergeCell ref="DH345:DI345"/>
    <mergeCell ref="DQ345:DR345"/>
    <mergeCell ref="CY346:CZ346"/>
    <mergeCell ref="DH346:DI346"/>
    <mergeCell ref="DQ346:DR346"/>
    <mergeCell ref="FA341:FB341"/>
    <mergeCell ref="DZ342:EA342"/>
    <mergeCell ref="EI342:EJ342"/>
    <mergeCell ref="ER342:ES342"/>
    <mergeCell ref="DZ302:EA302"/>
    <mergeCell ref="EI302:EJ302"/>
    <mergeCell ref="FJ346:FK346"/>
    <mergeCell ref="DZ310:EA310"/>
    <mergeCell ref="EI310:EJ310"/>
    <mergeCell ref="ER310:ES310"/>
    <mergeCell ref="DZ311:EA311"/>
    <mergeCell ref="EI311:EJ311"/>
    <mergeCell ref="ER329:ES329"/>
    <mergeCell ref="DZ327:EA327"/>
    <mergeCell ref="DZ330:EA330"/>
    <mergeCell ref="EI330:EJ330"/>
    <mergeCell ref="EI329:EJ329"/>
    <mergeCell ref="FJ279:FK279"/>
    <mergeCell ref="BQ264:BR264"/>
    <mergeCell ref="EI275:EJ275"/>
    <mergeCell ref="ER275:ES275"/>
    <mergeCell ref="DZ269:EA269"/>
    <mergeCell ref="EI269:EJ269"/>
    <mergeCell ref="DZ276:EA276"/>
    <mergeCell ref="FJ393:FK393"/>
    <mergeCell ref="FS390:FT390"/>
    <mergeCell ref="FS391:FT391"/>
    <mergeCell ref="FS392:FT392"/>
    <mergeCell ref="FS393:FT393"/>
    <mergeCell ref="CJ381:CK381"/>
    <mergeCell ref="DZ380:EA380"/>
    <mergeCell ref="EI380:EJ380"/>
    <mergeCell ref="ER380:ES380"/>
    <mergeCell ref="DZ381:EA381"/>
    <mergeCell ref="EI381:EJ381"/>
    <mergeCell ref="FA374:FB374"/>
    <mergeCell ref="FA375:FB375"/>
    <mergeCell ref="EI387:EJ387"/>
    <mergeCell ref="FJ371:FK371"/>
    <mergeCell ref="BQ371:BR371"/>
    <mergeCell ref="FA379:FB379"/>
    <mergeCell ref="FA380:FB380"/>
    <mergeCell ref="FJ355:FK355"/>
    <mergeCell ref="CA381:CB381"/>
    <mergeCell ref="CA382:CB382"/>
    <mergeCell ref="CY345:CZ345"/>
    <mergeCell ref="FA273:FB273"/>
    <mergeCell ref="CA390:CB390"/>
    <mergeCell ref="CA285:CB285"/>
    <mergeCell ref="FJ388:FK388"/>
    <mergeCell ref="FJ389:FK389"/>
    <mergeCell ref="FJ373:FK373"/>
    <mergeCell ref="FJ385:FK385"/>
    <mergeCell ref="FA388:FB388"/>
    <mergeCell ref="FJ383:FK383"/>
    <mergeCell ref="FJ384:FK384"/>
    <mergeCell ref="FA389:FB389"/>
    <mergeCell ref="ER389:ES389"/>
    <mergeCell ref="ER387:ES387"/>
    <mergeCell ref="FA387:FB387"/>
    <mergeCell ref="CA379:CB379"/>
    <mergeCell ref="EI374:EJ374"/>
    <mergeCell ref="CJ377:CK377"/>
    <mergeCell ref="CY373:CZ373"/>
    <mergeCell ref="EI344:EJ344"/>
    <mergeCell ref="ER344:ES344"/>
    <mergeCell ref="DZ345:EA345"/>
    <mergeCell ref="EI345:EJ345"/>
    <mergeCell ref="ER345:ES345"/>
    <mergeCell ref="FA381:FB381"/>
    <mergeCell ref="FA382:FB382"/>
    <mergeCell ref="FA383:FB383"/>
    <mergeCell ref="FA385:FB385"/>
    <mergeCell ref="EI373:EJ373"/>
    <mergeCell ref="ER373:ES373"/>
    <mergeCell ref="DZ379:EA379"/>
    <mergeCell ref="FA365:FB365"/>
    <mergeCell ref="FA366:FB366"/>
    <mergeCell ref="DZ382:EA382"/>
    <mergeCell ref="EI382:EJ382"/>
    <mergeCell ref="ER368:ES368"/>
    <mergeCell ref="FA345:FB345"/>
    <mergeCell ref="DZ360:EA360"/>
    <mergeCell ref="DZ367:EA367"/>
    <mergeCell ref="EI367:EJ367"/>
    <mergeCell ref="ER367:ES367"/>
    <mergeCell ref="DZ361:EA361"/>
    <mergeCell ref="DZ362:EA362"/>
    <mergeCell ref="ER361:ES361"/>
    <mergeCell ref="ER362:ES362"/>
    <mergeCell ref="DZ368:EA368"/>
    <mergeCell ref="EI361:EJ361"/>
    <mergeCell ref="FA367:FB367"/>
    <mergeCell ref="FA368:FB368"/>
    <mergeCell ref="EI355:EJ355"/>
    <mergeCell ref="ER355:ES355"/>
    <mergeCell ref="CA353:CB353"/>
    <mergeCell ref="CA354:CB354"/>
    <mergeCell ref="FA352:FB352"/>
    <mergeCell ref="FA354:FB354"/>
    <mergeCell ref="FA356:FB356"/>
    <mergeCell ref="DZ358:EA358"/>
    <mergeCell ref="EI358:EJ358"/>
    <mergeCell ref="ER358:ES358"/>
    <mergeCell ref="DZ359:EA359"/>
    <mergeCell ref="EI359:EJ359"/>
    <mergeCell ref="ER359:ES359"/>
    <mergeCell ref="CA359:CB359"/>
    <mergeCell ref="CA360:CB360"/>
    <mergeCell ref="CY355:CZ355"/>
    <mergeCell ref="DH355:DI355"/>
    <mergeCell ref="DQ355:DR355"/>
    <mergeCell ref="CY356:CZ356"/>
    <mergeCell ref="CA365:CB365"/>
    <mergeCell ref="CY350:CZ350"/>
    <mergeCell ref="DH350:DI350"/>
    <mergeCell ref="DQ350:DR350"/>
    <mergeCell ref="CA375:CB375"/>
    <mergeCell ref="EI360:EJ360"/>
    <mergeCell ref="ER360:ES360"/>
    <mergeCell ref="FA346:FB346"/>
    <mergeCell ref="DZ346:EA346"/>
    <mergeCell ref="EI346:EJ346"/>
    <mergeCell ref="ER346:ES346"/>
    <mergeCell ref="ER353:ES353"/>
    <mergeCell ref="DZ354:EA354"/>
    <mergeCell ref="EI354:EJ354"/>
    <mergeCell ref="ER354:ES354"/>
    <mergeCell ref="DZ355:EA355"/>
    <mergeCell ref="CA346:CB346"/>
    <mergeCell ref="CA350:CB350"/>
    <mergeCell ref="DH356:DI356"/>
    <mergeCell ref="DQ356:DR356"/>
    <mergeCell ref="CY357:CZ357"/>
    <mergeCell ref="DH357:DI357"/>
    <mergeCell ref="DQ357:DR357"/>
    <mergeCell ref="CY358:CZ358"/>
    <mergeCell ref="DH358:DI358"/>
    <mergeCell ref="DQ358:DR358"/>
    <mergeCell ref="DQ360:DR360"/>
    <mergeCell ref="DZ350:EA350"/>
    <mergeCell ref="EI350:EJ350"/>
    <mergeCell ref="ER350:ES350"/>
    <mergeCell ref="DZ351:EA351"/>
    <mergeCell ref="EI351:EJ351"/>
    <mergeCell ref="CA358:CB358"/>
    <mergeCell ref="CA351:CB351"/>
    <mergeCell ref="CA352:CB352"/>
    <mergeCell ref="BQ350:BR350"/>
    <mergeCell ref="CY361:CZ361"/>
    <mergeCell ref="CY341:CZ341"/>
    <mergeCell ref="DH341:DI341"/>
    <mergeCell ref="DQ341:DR341"/>
    <mergeCell ref="CY342:CZ342"/>
    <mergeCell ref="DH342:DI342"/>
    <mergeCell ref="CA357:CB357"/>
    <mergeCell ref="CA355:CB355"/>
    <mergeCell ref="CA356:CB356"/>
    <mergeCell ref="CA383:CB383"/>
    <mergeCell ref="CA400:CB400"/>
    <mergeCell ref="DZ401:EA401"/>
    <mergeCell ref="EI401:EJ401"/>
    <mergeCell ref="BQ379:BR379"/>
    <mergeCell ref="BQ381:BR381"/>
    <mergeCell ref="CY351:CZ351"/>
    <mergeCell ref="DH351:DI351"/>
    <mergeCell ref="DQ351:DR351"/>
    <mergeCell ref="CY347:CZ347"/>
    <mergeCell ref="DH347:DI347"/>
    <mergeCell ref="DQ347:DR347"/>
    <mergeCell ref="CY352:CZ352"/>
    <mergeCell ref="DH352:DI352"/>
    <mergeCell ref="DQ352:DR352"/>
    <mergeCell ref="DQ353:DR353"/>
    <mergeCell ref="CY354:CZ354"/>
    <mergeCell ref="DH354:DI354"/>
    <mergeCell ref="DQ354:DR354"/>
    <mergeCell ref="ER401:ES401"/>
    <mergeCell ref="DZ402:EA402"/>
    <mergeCell ref="EI402:EJ402"/>
    <mergeCell ref="ER402:ES402"/>
    <mergeCell ref="BV407:BV408"/>
    <mergeCell ref="CA402:CB402"/>
    <mergeCell ref="CA403:CB403"/>
    <mergeCell ref="CA404:CB404"/>
    <mergeCell ref="CA405:CB405"/>
    <mergeCell ref="CA406:CB406"/>
    <mergeCell ref="CA407:CB408"/>
    <mergeCell ref="DH383:DI383"/>
    <mergeCell ref="DQ383:DR383"/>
    <mergeCell ref="CY387:CZ387"/>
    <mergeCell ref="DH387:DI387"/>
    <mergeCell ref="DQ387:DR387"/>
    <mergeCell ref="CY388:CZ388"/>
    <mergeCell ref="DH388:DI388"/>
    <mergeCell ref="DQ388:DR388"/>
    <mergeCell ref="CY389:CZ389"/>
    <mergeCell ref="DH389:DI389"/>
    <mergeCell ref="DQ389:DR389"/>
    <mergeCell ref="CY390:CZ390"/>
    <mergeCell ref="DH390:DI390"/>
    <mergeCell ref="DQ390:DR390"/>
    <mergeCell ref="ER394:ES394"/>
    <mergeCell ref="DZ395:EA395"/>
    <mergeCell ref="EI395:EJ395"/>
    <mergeCell ref="CY397:CZ397"/>
    <mergeCell ref="DH397:DI397"/>
    <mergeCell ref="DQ397:DR397"/>
    <mergeCell ref="CY398:CZ398"/>
    <mergeCell ref="BQ407:BR408"/>
    <mergeCell ref="CJ378:CK378"/>
    <mergeCell ref="DZ396:EA396"/>
    <mergeCell ref="EI396:EJ396"/>
    <mergeCell ref="DZ375:EA375"/>
    <mergeCell ref="EI375:EJ375"/>
    <mergeCell ref="EI394:EJ394"/>
    <mergeCell ref="ER386:ES386"/>
    <mergeCell ref="EI388:EJ388"/>
    <mergeCell ref="CA416:CB416"/>
    <mergeCell ref="CA417:CB417"/>
    <mergeCell ref="DZ413:EA413"/>
    <mergeCell ref="EI430:EJ430"/>
    <mergeCell ref="ER430:ES430"/>
    <mergeCell ref="CA429:CB429"/>
    <mergeCell ref="CA430:CB430"/>
    <mergeCell ref="CY385:CZ385"/>
    <mergeCell ref="DH385:DI385"/>
    <mergeCell ref="DQ385:DR385"/>
    <mergeCell ref="CY386:CZ386"/>
    <mergeCell ref="DH386:DI386"/>
    <mergeCell ref="DQ386:DR386"/>
    <mergeCell ref="CY384:CZ384"/>
    <mergeCell ref="DH384:DI384"/>
    <mergeCell ref="DQ384:DR384"/>
    <mergeCell ref="CY382:CZ382"/>
    <mergeCell ref="DH382:DI382"/>
    <mergeCell ref="DQ382:DR382"/>
    <mergeCell ref="CY383:CZ383"/>
    <mergeCell ref="BQ399:BR399"/>
    <mergeCell ref="CA393:CB393"/>
    <mergeCell ref="CA398:CB398"/>
    <mergeCell ref="FA421:FB421"/>
    <mergeCell ref="CA424:CB424"/>
    <mergeCell ref="CA419:CB419"/>
    <mergeCell ref="CA420:CB420"/>
    <mergeCell ref="CA421:CB421"/>
    <mergeCell ref="DZ407:EA407"/>
    <mergeCell ref="EI407:EJ407"/>
    <mergeCell ref="ER407:ES407"/>
    <mergeCell ref="ER415:ES415"/>
    <mergeCell ref="FA419:FB419"/>
    <mergeCell ref="FA423:FB423"/>
    <mergeCell ref="DZ420:EA420"/>
    <mergeCell ref="EI420:EJ420"/>
    <mergeCell ref="DZ426:EA426"/>
    <mergeCell ref="EI426:EJ426"/>
    <mergeCell ref="ER426:ES426"/>
    <mergeCell ref="CI407:CI408"/>
    <mergeCell ref="CY414:CZ414"/>
    <mergeCell ref="DH414:DI414"/>
    <mergeCell ref="DQ414:DR414"/>
    <mergeCell ref="CY415:CZ415"/>
    <mergeCell ref="DH415:DI415"/>
    <mergeCell ref="DQ415:DR415"/>
    <mergeCell ref="CY416:CZ416"/>
    <mergeCell ref="DH416:DI416"/>
    <mergeCell ref="DQ416:DR416"/>
    <mergeCell ref="CY417:CZ417"/>
    <mergeCell ref="DH417:DI417"/>
    <mergeCell ref="DQ417:DR417"/>
    <mergeCell ref="CY418:CZ418"/>
    <mergeCell ref="DH418:DI418"/>
    <mergeCell ref="DQ418:DR418"/>
    <mergeCell ref="FA428:FB428"/>
    <mergeCell ref="ER423:ES423"/>
    <mergeCell ref="DZ424:EA424"/>
    <mergeCell ref="EI424:EJ424"/>
    <mergeCell ref="ER424:ES424"/>
    <mergeCell ref="DZ423:EA423"/>
    <mergeCell ref="EI423:EJ423"/>
    <mergeCell ref="DZ425:EA425"/>
    <mergeCell ref="CJ407:CJ408"/>
    <mergeCell ref="EI422:EJ422"/>
    <mergeCell ref="BQ415:BR415"/>
    <mergeCell ref="FA355:FB355"/>
    <mergeCell ref="FA384:FB384"/>
    <mergeCell ref="CA414:CB414"/>
    <mergeCell ref="CA415:CB415"/>
    <mergeCell ref="BQ426:BR426"/>
    <mergeCell ref="BQ405:BR405"/>
    <mergeCell ref="BQ406:BR406"/>
    <mergeCell ref="CA422:CB422"/>
    <mergeCell ref="CA423:CB423"/>
    <mergeCell ref="CY426:CZ426"/>
    <mergeCell ref="FA418:FB418"/>
    <mergeCell ref="CA425:CB425"/>
    <mergeCell ref="BQ370:BR370"/>
    <mergeCell ref="CA372:CB372"/>
    <mergeCell ref="CA366:CB366"/>
    <mergeCell ref="CA367:CB367"/>
    <mergeCell ref="CA373:CB373"/>
    <mergeCell ref="CA374:CB374"/>
    <mergeCell ref="CA426:CB426"/>
    <mergeCell ref="CA427:CB427"/>
    <mergeCell ref="CA401:CB401"/>
    <mergeCell ref="FA442:FB442"/>
    <mergeCell ref="CA368:CB368"/>
    <mergeCell ref="CA369:CB369"/>
    <mergeCell ref="BQ390:BR390"/>
    <mergeCell ref="BQ391:BR391"/>
    <mergeCell ref="BQ392:BR392"/>
    <mergeCell ref="BQ393:BR393"/>
    <mergeCell ref="DZ428:EA428"/>
    <mergeCell ref="DZ429:EA429"/>
    <mergeCell ref="EI429:EJ429"/>
    <mergeCell ref="ER429:ES429"/>
    <mergeCell ref="DZ430:EA430"/>
    <mergeCell ref="FA420:FB420"/>
    <mergeCell ref="BT407:BT408"/>
    <mergeCell ref="BU407:BU408"/>
    <mergeCell ref="FA427:FB427"/>
    <mergeCell ref="CA441:CB441"/>
    <mergeCell ref="CA442:CB442"/>
    <mergeCell ref="ER421:ES421"/>
    <mergeCell ref="CC407:CC408"/>
    <mergeCell ref="BQ432:BR432"/>
    <mergeCell ref="BQ433:BR433"/>
    <mergeCell ref="BQ429:BR429"/>
    <mergeCell ref="BQ420:BR420"/>
    <mergeCell ref="BQ428:BR428"/>
    <mergeCell ref="BQ422:BR422"/>
    <mergeCell ref="BQ423:BR423"/>
    <mergeCell ref="BQ434:BR434"/>
    <mergeCell ref="DQ424:DR424"/>
    <mergeCell ref="CY425:CZ425"/>
    <mergeCell ref="DH425:DI425"/>
    <mergeCell ref="DQ425:DR425"/>
    <mergeCell ref="BQ495:BR495"/>
    <mergeCell ref="FA443:FB443"/>
    <mergeCell ref="FA451:FB451"/>
    <mergeCell ref="FA452:FB452"/>
    <mergeCell ref="CA456:CB456"/>
    <mergeCell ref="CA457:CB457"/>
    <mergeCell ref="CA458:CB458"/>
    <mergeCell ref="CA459:CB459"/>
    <mergeCell ref="CA460:CB460"/>
    <mergeCell ref="CA445:CB445"/>
    <mergeCell ref="CA455:CB455"/>
    <mergeCell ref="CA444:CB444"/>
    <mergeCell ref="CA451:CB451"/>
    <mergeCell ref="CA452:CB452"/>
    <mergeCell ref="CA453:CB453"/>
    <mergeCell ref="CA454:CB454"/>
    <mergeCell ref="DZ443:EA443"/>
    <mergeCell ref="EI443:EJ443"/>
    <mergeCell ref="ER443:ES443"/>
    <mergeCell ref="DZ444:EA444"/>
    <mergeCell ref="EI444:EJ444"/>
    <mergeCell ref="ER444:ES444"/>
    <mergeCell ref="BQ480:BR480"/>
    <mergeCell ref="BQ481:BR481"/>
    <mergeCell ref="BQ482:BR482"/>
    <mergeCell ref="BQ483:BR483"/>
    <mergeCell ref="FA483:FB483"/>
    <mergeCell ref="DZ451:EA451"/>
    <mergeCell ref="FA484:FB484"/>
    <mergeCell ref="FA485:FB485"/>
    <mergeCell ref="EI445:EJ445"/>
    <mergeCell ref="ER445:ES445"/>
    <mergeCell ref="BQ492:BR492"/>
    <mergeCell ref="BQ493:BR493"/>
    <mergeCell ref="BQ494:BR494"/>
    <mergeCell ref="FA488:FB488"/>
    <mergeCell ref="CA491:CB491"/>
    <mergeCell ref="FA439:FB439"/>
    <mergeCell ref="FA429:FB429"/>
    <mergeCell ref="FA430:FB430"/>
    <mergeCell ref="EI475:EJ475"/>
    <mergeCell ref="FA431:FB431"/>
    <mergeCell ref="FA424:FB424"/>
    <mergeCell ref="FA459:FB459"/>
    <mergeCell ref="CA485:CB485"/>
    <mergeCell ref="CA486:CB486"/>
    <mergeCell ref="CA487:CB487"/>
    <mergeCell ref="CA488:CB488"/>
    <mergeCell ref="CA489:CB489"/>
    <mergeCell ref="CA490:CB490"/>
    <mergeCell ref="BQ479:BR479"/>
    <mergeCell ref="BQ491:BR491"/>
    <mergeCell ref="FA458:FB458"/>
    <mergeCell ref="FA457:FB457"/>
    <mergeCell ref="CA483:CB483"/>
    <mergeCell ref="CA484:CB484"/>
    <mergeCell ref="FA489:FB489"/>
    <mergeCell ref="CA477:CB477"/>
    <mergeCell ref="EI478:EJ478"/>
    <mergeCell ref="BQ427:BR427"/>
    <mergeCell ref="BQ488:BR488"/>
    <mergeCell ref="BQ466:BR466"/>
    <mergeCell ref="BQ467:BR467"/>
    <mergeCell ref="BQ468:BR468"/>
    <mergeCell ref="ER419:ES419"/>
    <mergeCell ref="ER425:ES425"/>
    <mergeCell ref="DZ422:EA422"/>
    <mergeCell ref="ER422:ES422"/>
    <mergeCell ref="ER420:ES420"/>
    <mergeCell ref="DZ431:EA431"/>
    <mergeCell ref="EI431:EJ431"/>
    <mergeCell ref="ER431:ES431"/>
    <mergeCell ref="DZ427:EA427"/>
    <mergeCell ref="EI427:EJ427"/>
    <mergeCell ref="ER427:ES427"/>
    <mergeCell ref="DZ438:EA438"/>
    <mergeCell ref="EI438:EJ438"/>
    <mergeCell ref="ER438:ES438"/>
    <mergeCell ref="DZ439:EA439"/>
    <mergeCell ref="EI432:EJ432"/>
    <mergeCell ref="CY424:CZ424"/>
    <mergeCell ref="DH424:DI424"/>
    <mergeCell ref="ER432:ES432"/>
    <mergeCell ref="EI428:EJ428"/>
    <mergeCell ref="ER428:ES428"/>
    <mergeCell ref="DZ433:EA433"/>
    <mergeCell ref="EI433:EJ433"/>
    <mergeCell ref="ER434:ES434"/>
    <mergeCell ref="DZ435:EA435"/>
    <mergeCell ref="EI435:EJ435"/>
    <mergeCell ref="ER435:ES435"/>
    <mergeCell ref="DZ436:EA436"/>
    <mergeCell ref="EI436:EJ436"/>
    <mergeCell ref="ER436:ES436"/>
    <mergeCell ref="DZ437:EA437"/>
    <mergeCell ref="CY419:CZ419"/>
    <mergeCell ref="ER455:ES455"/>
    <mergeCell ref="ER457:ES457"/>
    <mergeCell ref="DZ458:EA458"/>
    <mergeCell ref="EI458:EJ458"/>
    <mergeCell ref="ER458:ES458"/>
    <mergeCell ref="DZ457:EA457"/>
    <mergeCell ref="DZ455:EA455"/>
    <mergeCell ref="DZ465:EA465"/>
    <mergeCell ref="EI456:EJ456"/>
    <mergeCell ref="FA456:FB456"/>
    <mergeCell ref="FA466:FB466"/>
    <mergeCell ref="FA455:FB455"/>
    <mergeCell ref="DZ442:EA442"/>
    <mergeCell ref="EI442:EJ442"/>
    <mergeCell ref="ER442:ES442"/>
    <mergeCell ref="EI437:EJ437"/>
    <mergeCell ref="ER437:ES437"/>
    <mergeCell ref="EI451:EJ451"/>
    <mergeCell ref="ER451:ES451"/>
    <mergeCell ref="DZ452:EA452"/>
    <mergeCell ref="EI452:EJ452"/>
    <mergeCell ref="ER452:ES452"/>
    <mergeCell ref="ER459:ES459"/>
    <mergeCell ref="DZ460:EA460"/>
    <mergeCell ref="EI460:EJ460"/>
    <mergeCell ref="EI465:EJ465"/>
    <mergeCell ref="ER465:ES465"/>
    <mergeCell ref="DZ466:EA466"/>
    <mergeCell ref="EI466:EJ466"/>
    <mergeCell ref="ER466:ES466"/>
    <mergeCell ref="EI455:EJ455"/>
    <mergeCell ref="DZ456:EA456"/>
    <mergeCell ref="CA473:CB473"/>
    <mergeCell ref="CA462:CB462"/>
    <mergeCell ref="CA463:CB463"/>
    <mergeCell ref="CA465:CB465"/>
    <mergeCell ref="CA468:CB468"/>
    <mergeCell ref="CA464:CB464"/>
    <mergeCell ref="DZ461:EA461"/>
    <mergeCell ref="EI461:EJ461"/>
    <mergeCell ref="ER461:ES461"/>
    <mergeCell ref="DZ462:EA462"/>
    <mergeCell ref="EI468:EJ468"/>
    <mergeCell ref="ER468:ES468"/>
    <mergeCell ref="EI462:EJ462"/>
    <mergeCell ref="ER462:ES462"/>
    <mergeCell ref="DZ463:EA463"/>
    <mergeCell ref="EI463:EJ463"/>
    <mergeCell ref="ER463:ES463"/>
    <mergeCell ref="DZ464:EA464"/>
    <mergeCell ref="EI464:EJ464"/>
    <mergeCell ref="ER464:ES464"/>
    <mergeCell ref="EI469:EJ469"/>
    <mergeCell ref="ER469:ES469"/>
    <mergeCell ref="DZ470:EA470"/>
    <mergeCell ref="CY465:CZ465"/>
    <mergeCell ref="DH465:DI465"/>
    <mergeCell ref="DQ465:DR465"/>
    <mergeCell ref="CY466:CZ466"/>
    <mergeCell ref="DH466:DI466"/>
    <mergeCell ref="DQ466:DR466"/>
    <mergeCell ref="CY467:CZ467"/>
    <mergeCell ref="DH467:DI467"/>
    <mergeCell ref="DQ467:DR467"/>
    <mergeCell ref="BQ489:BR489"/>
    <mergeCell ref="BQ465:BR465"/>
    <mergeCell ref="FJ474:FK474"/>
    <mergeCell ref="FJ468:FK468"/>
    <mergeCell ref="FA480:FB480"/>
    <mergeCell ref="FA481:FB481"/>
    <mergeCell ref="FA482:FB482"/>
    <mergeCell ref="BQ472:BR472"/>
    <mergeCell ref="FA450:FB450"/>
    <mergeCell ref="BQ461:BR461"/>
    <mergeCell ref="BQ462:BR462"/>
    <mergeCell ref="BQ463:BR463"/>
    <mergeCell ref="BQ450:BR450"/>
    <mergeCell ref="BQ473:BR473"/>
    <mergeCell ref="BQ469:BR469"/>
    <mergeCell ref="FJ469:FK469"/>
    <mergeCell ref="FJ465:FK465"/>
    <mergeCell ref="FJ466:FK466"/>
    <mergeCell ref="FA479:FB479"/>
    <mergeCell ref="FJ472:FK472"/>
    <mergeCell ref="FJ471:FK471"/>
    <mergeCell ref="FJ473:FK473"/>
    <mergeCell ref="FJ461:FK461"/>
    <mergeCell ref="FJ456:FK456"/>
    <mergeCell ref="FJ457:FK457"/>
    <mergeCell ref="FJ462:FK462"/>
    <mergeCell ref="FJ463:FK463"/>
    <mergeCell ref="ER460:ES460"/>
    <mergeCell ref="EI457:EJ457"/>
    <mergeCell ref="ER456:ES456"/>
    <mergeCell ref="DZ459:EA459"/>
    <mergeCell ref="EI459:EJ459"/>
    <mergeCell ref="BQ490:BR490"/>
    <mergeCell ref="DZ480:EA480"/>
    <mergeCell ref="EI480:EJ480"/>
    <mergeCell ref="ER480:ES480"/>
    <mergeCell ref="DZ481:EA481"/>
    <mergeCell ref="EI481:EJ481"/>
    <mergeCell ref="ER481:ES481"/>
    <mergeCell ref="DZ482:EA482"/>
    <mergeCell ref="BQ487:BR487"/>
    <mergeCell ref="BQ486:BR486"/>
    <mergeCell ref="ER478:ES478"/>
    <mergeCell ref="DZ479:EA479"/>
    <mergeCell ref="EI479:EJ479"/>
    <mergeCell ref="ER479:ES479"/>
    <mergeCell ref="ER477:ES477"/>
    <mergeCell ref="DZ478:EA478"/>
    <mergeCell ref="BQ485:BR485"/>
    <mergeCell ref="CY479:CZ479"/>
    <mergeCell ref="DH479:DI479"/>
    <mergeCell ref="DQ479:DR479"/>
    <mergeCell ref="CY480:CZ480"/>
    <mergeCell ref="DH480:DI480"/>
    <mergeCell ref="DQ480:DR480"/>
    <mergeCell ref="CA482:CB482"/>
    <mergeCell ref="CY487:CZ487"/>
    <mergeCell ref="DH487:DI487"/>
    <mergeCell ref="DQ487:DR487"/>
    <mergeCell ref="CY488:CZ488"/>
    <mergeCell ref="DH488:DI488"/>
    <mergeCell ref="DQ488:DR488"/>
    <mergeCell ref="CY489:CZ489"/>
    <mergeCell ref="DH489:DI489"/>
    <mergeCell ref="BQ477:BR477"/>
    <mergeCell ref="BQ478:BR478"/>
    <mergeCell ref="BQ401:BR401"/>
    <mergeCell ref="BQ356:BR356"/>
    <mergeCell ref="BQ359:BR359"/>
    <mergeCell ref="BQ360:BR360"/>
    <mergeCell ref="BQ389:BR389"/>
    <mergeCell ref="BQ413:BR413"/>
    <mergeCell ref="BQ430:BR430"/>
    <mergeCell ref="BQ431:BR431"/>
    <mergeCell ref="BY376:BY378"/>
    <mergeCell ref="FA477:FB477"/>
    <mergeCell ref="FA478:FB478"/>
    <mergeCell ref="FA467:FB467"/>
    <mergeCell ref="FA468:FB468"/>
    <mergeCell ref="CA440:CB440"/>
    <mergeCell ref="CA418:CB418"/>
    <mergeCell ref="CY360:CZ360"/>
    <mergeCell ref="DH360:DI360"/>
    <mergeCell ref="BQ439:BR439"/>
    <mergeCell ref="FA433:FB433"/>
    <mergeCell ref="CA461:CB461"/>
    <mergeCell ref="BQ435:BR435"/>
    <mergeCell ref="BQ470:BR470"/>
    <mergeCell ref="BQ460:BR460"/>
    <mergeCell ref="FA436:FB436"/>
    <mergeCell ref="FA437:FB437"/>
    <mergeCell ref="FA453:FB453"/>
    <mergeCell ref="FA454:FB454"/>
    <mergeCell ref="CY420:CZ420"/>
    <mergeCell ref="DH420:DI420"/>
    <mergeCell ref="DQ420:DR420"/>
    <mergeCell ref="BQ382:BR382"/>
    <mergeCell ref="BQ383:BR383"/>
    <mergeCell ref="BQ384:BR384"/>
    <mergeCell ref="FA460:FB460"/>
    <mergeCell ref="CA413:CB413"/>
    <mergeCell ref="CY407:CZ407"/>
    <mergeCell ref="BQ404:BR404"/>
    <mergeCell ref="BQ474:BR474"/>
    <mergeCell ref="CY421:CZ421"/>
    <mergeCell ref="DH421:DI421"/>
    <mergeCell ref="DQ421:DR421"/>
    <mergeCell ref="CY422:CZ422"/>
    <mergeCell ref="DH422:DI422"/>
    <mergeCell ref="DQ422:DR422"/>
    <mergeCell ref="CY423:CZ423"/>
    <mergeCell ref="DH423:DI423"/>
    <mergeCell ref="DQ423:DR423"/>
    <mergeCell ref="EI425:EJ425"/>
    <mergeCell ref="DZ432:EA432"/>
    <mergeCell ref="EI439:EJ439"/>
    <mergeCell ref="CY436:CZ436"/>
    <mergeCell ref="DH436:DI436"/>
    <mergeCell ref="DQ436:DR436"/>
    <mergeCell ref="ER433:ES433"/>
    <mergeCell ref="DZ434:EA434"/>
    <mergeCell ref="EI434:EJ434"/>
    <mergeCell ref="FA444:FB444"/>
    <mergeCell ref="FA445:FB445"/>
    <mergeCell ref="CA469:CB469"/>
    <mergeCell ref="CA470:CB470"/>
    <mergeCell ref="CA471:CB471"/>
    <mergeCell ref="CA472:CB472"/>
    <mergeCell ref="CD407:CD408"/>
    <mergeCell ref="CE407:CE408"/>
    <mergeCell ref="BS407:BS408"/>
    <mergeCell ref="BY407:BY408"/>
    <mergeCell ref="BQ400:BR400"/>
    <mergeCell ref="BQ387:BR387"/>
    <mergeCell ref="BQ388:BR388"/>
    <mergeCell ref="CA370:CB370"/>
    <mergeCell ref="CA371:CB371"/>
    <mergeCell ref="CA384:CB384"/>
    <mergeCell ref="CA380:CB380"/>
    <mergeCell ref="CA345:CB345"/>
    <mergeCell ref="CY353:CZ353"/>
    <mergeCell ref="DH353:DI353"/>
    <mergeCell ref="CA327:CB327"/>
    <mergeCell ref="BQ476:BR476"/>
    <mergeCell ref="BQ375:BR375"/>
    <mergeCell ref="BQ380:BR380"/>
    <mergeCell ref="BQ342:BR342"/>
    <mergeCell ref="BQ345:BR345"/>
    <mergeCell ref="BQ351:BR351"/>
    <mergeCell ref="BQ332:BR332"/>
    <mergeCell ref="BQ340:BR340"/>
    <mergeCell ref="BQ365:BR365"/>
    <mergeCell ref="BQ366:BR366"/>
    <mergeCell ref="BQ373:BR373"/>
    <mergeCell ref="BQ374:BR374"/>
    <mergeCell ref="BQ398:BR398"/>
    <mergeCell ref="BQ471:BR471"/>
    <mergeCell ref="BQ402:BR402"/>
    <mergeCell ref="BQ403:BR403"/>
    <mergeCell ref="BQ475:BR475"/>
    <mergeCell ref="FA309:FB309"/>
    <mergeCell ref="CA326:CB326"/>
    <mergeCell ref="BQ289:BR289"/>
    <mergeCell ref="BQ290:BR290"/>
    <mergeCell ref="BQ291:BR291"/>
    <mergeCell ref="BQ300:BR300"/>
    <mergeCell ref="CA288:CB288"/>
    <mergeCell ref="CA318:CB318"/>
    <mergeCell ref="CY287:CZ287"/>
    <mergeCell ref="FA288:FB288"/>
    <mergeCell ref="EI320:EJ320"/>
    <mergeCell ref="ER319:ES319"/>
    <mergeCell ref="DZ326:EA326"/>
    <mergeCell ref="EI326:EJ326"/>
    <mergeCell ref="ER318:ES318"/>
    <mergeCell ref="DZ319:EA319"/>
    <mergeCell ref="EI319:EJ319"/>
    <mergeCell ref="ER308:ES308"/>
    <mergeCell ref="FA289:FB289"/>
    <mergeCell ref="EI321:EJ321"/>
    <mergeCell ref="FA306:FB306"/>
    <mergeCell ref="ER302:ES302"/>
    <mergeCell ref="CA307:CB307"/>
    <mergeCell ref="DZ304:EA304"/>
    <mergeCell ref="EI304:EJ304"/>
    <mergeCell ref="ER304:ES304"/>
    <mergeCell ref="EI309:EJ309"/>
    <mergeCell ref="ER309:ES309"/>
    <mergeCell ref="ER311:ES311"/>
    <mergeCell ref="DZ312:EA312"/>
    <mergeCell ref="EI289:EJ289"/>
    <mergeCell ref="ER289:ES289"/>
    <mergeCell ref="FA276:FB276"/>
    <mergeCell ref="FA284:FB284"/>
    <mergeCell ref="FA285:FB285"/>
    <mergeCell ref="CA332:CB332"/>
    <mergeCell ref="CA338:CB338"/>
    <mergeCell ref="CA339:CB339"/>
    <mergeCell ref="CA340:CB340"/>
    <mergeCell ref="CA293:CB293"/>
    <mergeCell ref="CA303:CB303"/>
    <mergeCell ref="CA304:CB304"/>
    <mergeCell ref="CA312:CB312"/>
    <mergeCell ref="CA313:CB313"/>
    <mergeCell ref="CA319:CB319"/>
    <mergeCell ref="FA340:FB340"/>
    <mergeCell ref="CA323:CB323"/>
    <mergeCell ref="CA301:CB301"/>
    <mergeCell ref="CA302:CB302"/>
    <mergeCell ref="CA320:CB320"/>
    <mergeCell ref="CA321:CB321"/>
    <mergeCell ref="CA322:CB322"/>
    <mergeCell ref="FA278:FB278"/>
    <mergeCell ref="DZ328:EA328"/>
    <mergeCell ref="EI333:EJ333"/>
    <mergeCell ref="ER333:ES333"/>
    <mergeCell ref="EI338:EJ338"/>
    <mergeCell ref="ER338:ES338"/>
    <mergeCell ref="FA320:FB320"/>
    <mergeCell ref="FA321:FB321"/>
    <mergeCell ref="FA322:FB322"/>
    <mergeCell ref="CA330:CB330"/>
    <mergeCell ref="CA300:CB300"/>
    <mergeCell ref="CA331:CB331"/>
    <mergeCell ref="BS1:BW1"/>
    <mergeCell ref="BQ2:BR3"/>
    <mergeCell ref="BS2:BS3"/>
    <mergeCell ref="BT2:BT3"/>
    <mergeCell ref="BQ79:BR79"/>
    <mergeCell ref="BQ80:BR80"/>
    <mergeCell ref="BQ81:BR81"/>
    <mergeCell ref="BQ90:BR90"/>
    <mergeCell ref="BQ91:BR91"/>
    <mergeCell ref="BQ92:BR92"/>
    <mergeCell ref="BQ150:BR150"/>
    <mergeCell ref="BQ96:BR96"/>
    <mergeCell ref="BQ97:BR97"/>
    <mergeCell ref="BQ98:BR98"/>
    <mergeCell ref="BQ99:BR99"/>
    <mergeCell ref="BQ100:BR100"/>
    <mergeCell ref="BQ21:BR21"/>
    <mergeCell ref="BQ94:BR94"/>
    <mergeCell ref="BQ101:BR101"/>
    <mergeCell ref="BQ34:BR34"/>
    <mergeCell ref="BQ133:BR133"/>
    <mergeCell ref="BQ136:BR136"/>
    <mergeCell ref="BQ5:BR5"/>
    <mergeCell ref="BQ13:BR13"/>
    <mergeCell ref="BQ9:BR9"/>
    <mergeCell ref="BQ22:BR22"/>
    <mergeCell ref="BQ23:BR23"/>
    <mergeCell ref="BQ55:BR55"/>
    <mergeCell ref="BQ111:BR111"/>
    <mergeCell ref="BQ102:BR102"/>
    <mergeCell ref="BQ121:BR121"/>
    <mergeCell ref="BQ127:BR127"/>
    <mergeCell ref="CA333:CB333"/>
    <mergeCell ref="CA310:CB310"/>
    <mergeCell ref="CA262:CB262"/>
    <mergeCell ref="CA286:CB286"/>
    <mergeCell ref="CA287:CB287"/>
    <mergeCell ref="CA294:CB294"/>
    <mergeCell ref="BQ260:BR260"/>
    <mergeCell ref="BQ262:BR262"/>
    <mergeCell ref="BQ263:BR263"/>
    <mergeCell ref="BQ278:BR278"/>
    <mergeCell ref="BQ301:BR301"/>
    <mergeCell ref="BQ292:BR292"/>
    <mergeCell ref="BQ293:BR293"/>
    <mergeCell ref="BQ303:BR303"/>
    <mergeCell ref="CA298:CB298"/>
    <mergeCell ref="BQ308:BR308"/>
    <mergeCell ref="BQ282:BR282"/>
    <mergeCell ref="BQ277:BR277"/>
    <mergeCell ref="BQ296:BR296"/>
    <mergeCell ref="CA290:CB290"/>
    <mergeCell ref="BQ284:BR284"/>
    <mergeCell ref="BQ309:BR309"/>
    <mergeCell ref="BQ310:BR310"/>
    <mergeCell ref="BQ311:BR311"/>
    <mergeCell ref="BQ304:BR304"/>
    <mergeCell ref="BQ305:BR305"/>
    <mergeCell ref="BQ285:BR285"/>
    <mergeCell ref="CA289:CB289"/>
    <mergeCell ref="CA275:CB275"/>
    <mergeCell ref="BQ327:BR327"/>
    <mergeCell ref="CA308:CB308"/>
    <mergeCell ref="CA309:CB309"/>
    <mergeCell ref="BQ44:BR44"/>
    <mergeCell ref="BQ45:BR45"/>
    <mergeCell ref="BQ52:BR52"/>
    <mergeCell ref="BQ70:BR70"/>
    <mergeCell ref="BQ93:BR93"/>
    <mergeCell ref="BQ239:BR239"/>
    <mergeCell ref="BQ157:BR157"/>
    <mergeCell ref="BQ158:BR158"/>
    <mergeCell ref="BQ324:BR324"/>
    <mergeCell ref="BQ184:BR184"/>
    <mergeCell ref="BQ185:BR185"/>
    <mergeCell ref="BQ190:BR190"/>
    <mergeCell ref="BQ176:BR176"/>
    <mergeCell ref="BQ154:BR154"/>
    <mergeCell ref="BQ170:BR170"/>
    <mergeCell ref="BQ139:BR139"/>
    <mergeCell ref="BQ168:BR168"/>
    <mergeCell ref="BQ169:BR169"/>
    <mergeCell ref="BQ171:BR171"/>
    <mergeCell ref="BQ306:BR306"/>
    <mergeCell ref="BQ297:BR297"/>
    <mergeCell ref="BQ299:BR299"/>
    <mergeCell ref="BQ159:BR159"/>
    <mergeCell ref="BQ160:BR160"/>
    <mergeCell ref="BQ161:BR161"/>
    <mergeCell ref="BQ162:BR162"/>
    <mergeCell ref="BQ153:BR153"/>
    <mergeCell ref="BQ272:BR272"/>
    <mergeCell ref="BQ273:BR273"/>
    <mergeCell ref="BQ302:BR302"/>
    <mergeCell ref="BQ126:BR126"/>
    <mergeCell ref="BQ125:BR125"/>
    <mergeCell ref="U495:U507"/>
    <mergeCell ref="BQ330:BR330"/>
    <mergeCell ref="BQ331:BR331"/>
    <mergeCell ref="BQ288:BR288"/>
    <mergeCell ref="BQ369:BR369"/>
    <mergeCell ref="BQ275:BR275"/>
    <mergeCell ref="BQ280:BR280"/>
    <mergeCell ref="U426:U428"/>
    <mergeCell ref="BQ211:BR211"/>
    <mergeCell ref="BQ254:BR254"/>
    <mergeCell ref="BQ230:BR230"/>
    <mergeCell ref="BQ367:BR367"/>
    <mergeCell ref="BQ344:BR344"/>
    <mergeCell ref="BQ281:BR281"/>
    <mergeCell ref="BQ339:BR339"/>
    <mergeCell ref="BQ357:BR357"/>
    <mergeCell ref="BQ358:BR358"/>
    <mergeCell ref="BQ368:BR368"/>
    <mergeCell ref="BQ352:BR352"/>
    <mergeCell ref="BQ353:BR353"/>
    <mergeCell ref="BQ338:BR338"/>
    <mergeCell ref="BQ255:BR255"/>
    <mergeCell ref="BQ234:BR234"/>
    <mergeCell ref="BQ222:BR222"/>
    <mergeCell ref="BQ223:BR223"/>
    <mergeCell ref="BQ212:BR212"/>
    <mergeCell ref="BQ313:BR313"/>
    <mergeCell ref="BQ414:BR414"/>
    <mergeCell ref="BQ416:BR416"/>
    <mergeCell ref="BQ438:BR438"/>
    <mergeCell ref="BQ424:BR424"/>
    <mergeCell ref="BQ425:BR425"/>
    <mergeCell ref="BQ372:BR372"/>
    <mergeCell ref="BQ240:BR240"/>
    <mergeCell ref="BQ257:BR257"/>
    <mergeCell ref="BQ294:BR294"/>
    <mergeCell ref="BQ295:BR295"/>
    <mergeCell ref="BQ322:BR322"/>
    <mergeCell ref="BQ323:BR323"/>
    <mergeCell ref="U487:U494"/>
    <mergeCell ref="BQ443:BR443"/>
    <mergeCell ref="BQ444:BR444"/>
    <mergeCell ref="BQ421:BR421"/>
    <mergeCell ref="BQ418:BR418"/>
    <mergeCell ref="BQ419:BR419"/>
    <mergeCell ref="BQ417:BR417"/>
    <mergeCell ref="BQ445:BR445"/>
    <mergeCell ref="BQ440:BR440"/>
    <mergeCell ref="BQ455:BR455"/>
    <mergeCell ref="BQ334:BY334"/>
    <mergeCell ref="BQ346:BR346"/>
    <mergeCell ref="BQ454:BR454"/>
    <mergeCell ref="BQ451:BR451"/>
    <mergeCell ref="BQ458:BR458"/>
    <mergeCell ref="BQ441:BR441"/>
    <mergeCell ref="BQ442:BR442"/>
    <mergeCell ref="BQ464:BR464"/>
    <mergeCell ref="BQ457:BR457"/>
    <mergeCell ref="BQ452:BR452"/>
    <mergeCell ref="BQ456:BR456"/>
    <mergeCell ref="BQ453:BR453"/>
    <mergeCell ref="BQ436:BR436"/>
    <mergeCell ref="BQ437:BR437"/>
    <mergeCell ref="BQ459:BR459"/>
    <mergeCell ref="U435:U439"/>
    <mergeCell ref="V537:V542"/>
    <mergeCell ref="BQ243:BR243"/>
    <mergeCell ref="BQ343:BR343"/>
    <mergeCell ref="AU407:AU408"/>
    <mergeCell ref="U418:U420"/>
    <mergeCell ref="AB407:AB408"/>
    <mergeCell ref="AC407:AC408"/>
    <mergeCell ref="AO407:AO408"/>
    <mergeCell ref="AP407:AP408"/>
    <mergeCell ref="AE407:AE408"/>
    <mergeCell ref="U413:U417"/>
    <mergeCell ref="X440:X445"/>
    <mergeCell ref="W411:W412"/>
    <mergeCell ref="AQ407:AQ408"/>
    <mergeCell ref="AR407:AR408"/>
    <mergeCell ref="AL407:AL408"/>
    <mergeCell ref="AM407:AM408"/>
    <mergeCell ref="AS407:AS408"/>
    <mergeCell ref="AN407:AN408"/>
    <mergeCell ref="X426:X428"/>
    <mergeCell ref="V424:V425"/>
    <mergeCell ref="V418:V420"/>
    <mergeCell ref="U318:U323"/>
    <mergeCell ref="U287:U288"/>
    <mergeCell ref="V287:V288"/>
    <mergeCell ref="V365:V375"/>
    <mergeCell ref="BQ329:BR329"/>
    <mergeCell ref="W521:W533"/>
    <mergeCell ref="BQ386:BR386"/>
    <mergeCell ref="BQ287:BR287"/>
    <mergeCell ref="BQ283:BR283"/>
    <mergeCell ref="D642:D643"/>
    <mergeCell ref="Q644:Q648"/>
    <mergeCell ref="D644:D648"/>
    <mergeCell ref="S601:S606"/>
    <mergeCell ref="S589:S600"/>
    <mergeCell ref="P568:P575"/>
    <mergeCell ref="Q568:Q575"/>
    <mergeCell ref="S577:S588"/>
    <mergeCell ref="R637:R639"/>
    <mergeCell ref="Q637:Q639"/>
    <mergeCell ref="P637:P639"/>
    <mergeCell ref="O637:O639"/>
    <mergeCell ref="N637:N639"/>
    <mergeCell ref="M637:M639"/>
    <mergeCell ref="N607:N623"/>
    <mergeCell ref="R601:R606"/>
    <mergeCell ref="P601:P606"/>
    <mergeCell ref="O601:O606"/>
    <mergeCell ref="Q634:Q636"/>
    <mergeCell ref="N568:N575"/>
    <mergeCell ref="Q601:Q606"/>
    <mergeCell ref="L589:L600"/>
    <mergeCell ref="K577:K588"/>
    <mergeCell ref="J568:J575"/>
    <mergeCell ref="Q589:Q600"/>
    <mergeCell ref="F589:F600"/>
    <mergeCell ref="F642:F643"/>
    <mergeCell ref="K634:K636"/>
    <mergeCell ref="J637:J639"/>
    <mergeCell ref="F601:F606"/>
    <mergeCell ref="H637:H639"/>
    <mergeCell ref="I637:I639"/>
    <mergeCell ref="W626:W627"/>
    <mergeCell ref="X495:X507"/>
    <mergeCell ref="U589:U600"/>
    <mergeCell ref="X631:X633"/>
    <mergeCell ref="W418:W420"/>
    <mergeCell ref="V495:V507"/>
    <mergeCell ref="V413:V417"/>
    <mergeCell ref="V461:V468"/>
    <mergeCell ref="W440:W445"/>
    <mergeCell ref="W535:W536"/>
    <mergeCell ref="V487:V494"/>
    <mergeCell ref="V521:V533"/>
    <mergeCell ref="X448:X449"/>
    <mergeCell ref="X469:X486"/>
    <mergeCell ref="V450:V460"/>
    <mergeCell ref="W448:W449"/>
    <mergeCell ref="V631:V633"/>
    <mergeCell ref="W628:W630"/>
    <mergeCell ref="V628:V630"/>
    <mergeCell ref="V440:V445"/>
    <mergeCell ref="U429:U434"/>
    <mergeCell ref="U521:U533"/>
    <mergeCell ref="U537:U542"/>
    <mergeCell ref="W426:W428"/>
    <mergeCell ref="X535:X536"/>
    <mergeCell ref="U469:U486"/>
    <mergeCell ref="U424:U425"/>
    <mergeCell ref="U421:U423"/>
    <mergeCell ref="U461:U468"/>
    <mergeCell ref="U508:U516"/>
    <mergeCell ref="V435:V439"/>
    <mergeCell ref="U440:U445"/>
    <mergeCell ref="D649:D653"/>
    <mergeCell ref="C644:C648"/>
    <mergeCell ref="E644:E648"/>
    <mergeCell ref="T654:T656"/>
    <mergeCell ref="S654:S656"/>
    <mergeCell ref="R654:R656"/>
    <mergeCell ref="Q654:Q656"/>
    <mergeCell ref="U634:U636"/>
    <mergeCell ref="H642:M642"/>
    <mergeCell ref="P642:T642"/>
    <mergeCell ref="R607:R623"/>
    <mergeCell ref="Q607:Q623"/>
    <mergeCell ref="P607:P623"/>
    <mergeCell ref="O607:O623"/>
    <mergeCell ref="T628:T630"/>
    <mergeCell ref="K644:K648"/>
    <mergeCell ref="K649:K653"/>
    <mergeCell ref="S637:S639"/>
    <mergeCell ref="U649:U653"/>
    <mergeCell ref="U644:U648"/>
    <mergeCell ref="J649:J653"/>
    <mergeCell ref="U628:U630"/>
    <mergeCell ref="F649:F653"/>
    <mergeCell ref="J634:J636"/>
    <mergeCell ref="T649:T653"/>
    <mergeCell ref="S649:S653"/>
    <mergeCell ref="E642:E643"/>
    <mergeCell ref="G642:G643"/>
    <mergeCell ref="D654:D656"/>
    <mergeCell ref="C654:C656"/>
    <mergeCell ref="U637:U639"/>
    <mergeCell ref="S631:S633"/>
    <mergeCell ref="W644:W648"/>
    <mergeCell ref="V644:V648"/>
    <mergeCell ref="P649:P653"/>
    <mergeCell ref="P644:P648"/>
    <mergeCell ref="U543:U547"/>
    <mergeCell ref="T631:T633"/>
    <mergeCell ref="T521:T533"/>
    <mergeCell ref="V637:V639"/>
    <mergeCell ref="T568:T575"/>
    <mergeCell ref="K637:K639"/>
    <mergeCell ref="K628:K630"/>
    <mergeCell ref="X649:X653"/>
    <mergeCell ref="L644:L648"/>
    <mergeCell ref="L649:L653"/>
    <mergeCell ref="L654:L656"/>
    <mergeCell ref="K654:K656"/>
    <mergeCell ref="J654:J656"/>
    <mergeCell ref="U568:U575"/>
    <mergeCell ref="N601:N606"/>
    <mergeCell ref="R631:R633"/>
    <mergeCell ref="O631:O633"/>
    <mergeCell ref="R577:R588"/>
    <mergeCell ref="J548:M548"/>
    <mergeCell ref="R537:R542"/>
    <mergeCell ref="J589:J600"/>
    <mergeCell ref="T577:T588"/>
    <mergeCell ref="R589:R600"/>
    <mergeCell ref="J607:J623"/>
    <mergeCell ref="Q631:Q633"/>
    <mergeCell ref="W637:W639"/>
    <mergeCell ref="U631:U633"/>
    <mergeCell ref="U607:U623"/>
    <mergeCell ref="X413:X417"/>
    <mergeCell ref="X429:X434"/>
    <mergeCell ref="V426:V428"/>
    <mergeCell ref="W429:W434"/>
    <mergeCell ref="C649:C653"/>
    <mergeCell ref="E654:E656"/>
    <mergeCell ref="E649:E653"/>
    <mergeCell ref="I654:I656"/>
    <mergeCell ref="X654:X656"/>
    <mergeCell ref="W654:W656"/>
    <mergeCell ref="X404:X406"/>
    <mergeCell ref="X400:X403"/>
    <mergeCell ref="W400:W403"/>
    <mergeCell ref="V400:V403"/>
    <mergeCell ref="X450:X460"/>
    <mergeCell ref="X537:X542"/>
    <mergeCell ref="W424:W425"/>
    <mergeCell ref="X424:X425"/>
    <mergeCell ref="V421:V423"/>
    <mergeCell ref="W421:W423"/>
    <mergeCell ref="W577:W588"/>
    <mergeCell ref="W404:W406"/>
    <mergeCell ref="V404:V406"/>
    <mergeCell ref="X601:X606"/>
    <mergeCell ref="W450:W460"/>
    <mergeCell ref="W537:W542"/>
    <mergeCell ref="X642:X643"/>
    <mergeCell ref="W413:W417"/>
    <mergeCell ref="S607:S623"/>
    <mergeCell ref="R634:R636"/>
    <mergeCell ref="I589:I600"/>
    <mergeCell ref="X644:X648"/>
    <mergeCell ref="X519:X520"/>
    <mergeCell ref="X628:X630"/>
    <mergeCell ref="W642:W643"/>
    <mergeCell ref="X577:X588"/>
    <mergeCell ref="X508:X516"/>
    <mergeCell ref="W461:W468"/>
    <mergeCell ref="X634:X636"/>
    <mergeCell ref="W634:W636"/>
    <mergeCell ref="V634:V636"/>
    <mergeCell ref="X521:X533"/>
    <mergeCell ref="X550:X551"/>
    <mergeCell ref="X607:X623"/>
    <mergeCell ref="X589:X600"/>
    <mergeCell ref="W589:W600"/>
    <mergeCell ref="X626:X627"/>
    <mergeCell ref="W469:W486"/>
    <mergeCell ref="V469:V486"/>
    <mergeCell ref="W495:W507"/>
    <mergeCell ref="W487:W494"/>
    <mergeCell ref="X637:X639"/>
    <mergeCell ref="X543:X547"/>
    <mergeCell ref="W601:W606"/>
    <mergeCell ref="W543:W547"/>
    <mergeCell ref="V543:V547"/>
    <mergeCell ref="W508:W516"/>
    <mergeCell ref="W550:W551"/>
    <mergeCell ref="V508:V516"/>
    <mergeCell ref="X487:X494"/>
    <mergeCell ref="X461:X468"/>
    <mergeCell ref="W631:W633"/>
    <mergeCell ref="W607:W623"/>
    <mergeCell ref="V607:V623"/>
    <mergeCell ref="V429:V434"/>
    <mergeCell ref="X435:X439"/>
    <mergeCell ref="W435:W439"/>
    <mergeCell ref="X411:X412"/>
    <mergeCell ref="BQ201:BR201"/>
    <mergeCell ref="X208:X210"/>
    <mergeCell ref="X206:X207"/>
    <mergeCell ref="X237:X238"/>
    <mergeCell ref="V155:V171"/>
    <mergeCell ref="BQ122:BR122"/>
    <mergeCell ref="BQ123:BR123"/>
    <mergeCell ref="BQ107:BR107"/>
    <mergeCell ref="BQ149:BR149"/>
    <mergeCell ref="X230:X234"/>
    <mergeCell ref="W215:W216"/>
    <mergeCell ref="X359:X360"/>
    <mergeCell ref="W359:W360"/>
    <mergeCell ref="W316:W317"/>
    <mergeCell ref="V184:V186"/>
    <mergeCell ref="AV165:AW165"/>
    <mergeCell ref="AV166:AW166"/>
    <mergeCell ref="AV167:AW167"/>
    <mergeCell ref="V202:V205"/>
    <mergeCell ref="V208:V210"/>
    <mergeCell ref="V222:V229"/>
    <mergeCell ref="BQ200:BR200"/>
    <mergeCell ref="BF249:BG249"/>
    <mergeCell ref="BQ229:BR229"/>
    <mergeCell ref="BQ219:BR219"/>
    <mergeCell ref="BQ220:BR220"/>
    <mergeCell ref="X348:X349"/>
    <mergeCell ref="BQ209:BR209"/>
    <mergeCell ref="Z407:Z408"/>
    <mergeCell ref="BQ86:BR86"/>
    <mergeCell ref="BQ83:BR83"/>
    <mergeCell ref="AA407:AA408"/>
    <mergeCell ref="AH407:AH408"/>
    <mergeCell ref="AI407:AI408"/>
    <mergeCell ref="AJ407:AJ408"/>
    <mergeCell ref="Y407:Y408"/>
    <mergeCell ref="AK407:AK408"/>
    <mergeCell ref="AG407:AG408"/>
    <mergeCell ref="X377:X378"/>
    <mergeCell ref="X96:X104"/>
    <mergeCell ref="X398:X399"/>
    <mergeCell ref="AF407:AF408"/>
    <mergeCell ref="AD407:AD408"/>
    <mergeCell ref="BQ276:BR276"/>
    <mergeCell ref="BF243:BG243"/>
    <mergeCell ref="BF248:BG248"/>
    <mergeCell ref="AV192:AW192"/>
    <mergeCell ref="AV161:AW161"/>
    <mergeCell ref="AV162:AW162"/>
    <mergeCell ref="AV163:AW163"/>
    <mergeCell ref="AV164:AW164"/>
    <mergeCell ref="BQ318:BR318"/>
    <mergeCell ref="BQ307:BR307"/>
    <mergeCell ref="BQ312:BR312"/>
    <mergeCell ref="BQ274:BR274"/>
    <mergeCell ref="BQ270:BR270"/>
    <mergeCell ref="BQ298:BR298"/>
    <mergeCell ref="BF217:BG217"/>
    <mergeCell ref="BQ208:BR208"/>
    <mergeCell ref="BQ221:BR221"/>
    <mergeCell ref="W140:W148"/>
    <mergeCell ref="X289:X296"/>
    <mergeCell ref="X274:X282"/>
    <mergeCell ref="W274:W282"/>
    <mergeCell ref="W125:W131"/>
    <mergeCell ref="W50:W59"/>
    <mergeCell ref="W239:W240"/>
    <mergeCell ref="W155:W171"/>
    <mergeCell ref="W338:W346"/>
    <mergeCell ref="W318:W323"/>
    <mergeCell ref="W180:W183"/>
    <mergeCell ref="W88:W89"/>
    <mergeCell ref="X155:X171"/>
    <mergeCell ref="X287:X288"/>
    <mergeCell ref="W287:W288"/>
    <mergeCell ref="X187:X190"/>
    <mergeCell ref="W222:W229"/>
    <mergeCell ref="X60:X63"/>
    <mergeCell ref="W197:W198"/>
    <mergeCell ref="W191:W194"/>
    <mergeCell ref="X88:X89"/>
    <mergeCell ref="X254:X260"/>
    <mergeCell ref="X105:X124"/>
    <mergeCell ref="W297:W305"/>
    <mergeCell ref="W267:W268"/>
    <mergeCell ref="W237:W238"/>
    <mergeCell ref="W336:W337"/>
    <mergeCell ref="X184:X186"/>
    <mergeCell ref="W184:W186"/>
    <mergeCell ref="X338:X346"/>
    <mergeCell ref="X326:X333"/>
    <mergeCell ref="W326:W333"/>
    <mergeCell ref="BQ12:BR12"/>
    <mergeCell ref="BQ36:BR36"/>
    <mergeCell ref="BQ84:BR84"/>
    <mergeCell ref="BQ74:BR74"/>
    <mergeCell ref="BQ75:BR75"/>
    <mergeCell ref="BQ60:BR60"/>
    <mergeCell ref="BQ62:BR62"/>
    <mergeCell ref="BQ63:BR63"/>
    <mergeCell ref="BQ40:BR40"/>
    <mergeCell ref="BQ72:BR72"/>
    <mergeCell ref="BQ73:BR73"/>
    <mergeCell ref="BQ227:BR227"/>
    <mergeCell ref="BQ258:BR258"/>
    <mergeCell ref="BQ259:BR259"/>
    <mergeCell ref="BQ271:BR271"/>
    <mergeCell ref="BQ251:BR251"/>
    <mergeCell ref="X68:X75"/>
    <mergeCell ref="BQ151:BR151"/>
    <mergeCell ref="BF205:BG205"/>
    <mergeCell ref="BQ108:BR108"/>
    <mergeCell ref="BQ109:BR109"/>
    <mergeCell ref="BQ155:BR155"/>
    <mergeCell ref="BQ187:BR187"/>
    <mergeCell ref="BQ188:BR188"/>
    <mergeCell ref="BQ186:BR186"/>
    <mergeCell ref="BQ178:BR178"/>
    <mergeCell ref="BQ177:BR177"/>
    <mergeCell ref="BF218:BG218"/>
    <mergeCell ref="BF219:BG219"/>
    <mergeCell ref="AV193:AW193"/>
    <mergeCell ref="AV194:AW194"/>
    <mergeCell ref="AV199:AW199"/>
    <mergeCell ref="BU2:BV2"/>
    <mergeCell ref="AM2:AM3"/>
    <mergeCell ref="AU2:AU3"/>
    <mergeCell ref="AO2:AQ2"/>
    <mergeCell ref="BQ228:BR228"/>
    <mergeCell ref="BQ199:BR199"/>
    <mergeCell ref="BQ172:BR172"/>
    <mergeCell ref="BQ140:BR140"/>
    <mergeCell ref="BQ115:BR115"/>
    <mergeCell ref="BQ105:BR105"/>
    <mergeCell ref="BQ106:BR106"/>
    <mergeCell ref="BQ141:BR141"/>
    <mergeCell ref="BQ142:BR142"/>
    <mergeCell ref="BQ134:BR134"/>
    <mergeCell ref="BQ135:BR135"/>
    <mergeCell ref="BQ41:BR41"/>
    <mergeCell ref="BQ24:BR24"/>
    <mergeCell ref="BQ25:BR25"/>
    <mergeCell ref="BQ68:BR68"/>
    <mergeCell ref="BQ69:BR69"/>
    <mergeCell ref="BQ166:BR166"/>
    <mergeCell ref="BF167:BG167"/>
    <mergeCell ref="BF168:BG168"/>
    <mergeCell ref="BF170:BG170"/>
    <mergeCell ref="BF212:BG212"/>
    <mergeCell ref="BQ152:BR152"/>
    <mergeCell ref="BQ204:BR204"/>
    <mergeCell ref="BF204:BG204"/>
    <mergeCell ref="BQ189:BR189"/>
    <mergeCell ref="BQ207:BR207"/>
    <mergeCell ref="BQ38:BR38"/>
    <mergeCell ref="BQ39:BR39"/>
    <mergeCell ref="W23:W30"/>
    <mergeCell ref="X125:X131"/>
    <mergeCell ref="W132:W139"/>
    <mergeCell ref="AN2:AN3"/>
    <mergeCell ref="X43:X49"/>
    <mergeCell ref="W68:W75"/>
    <mergeCell ref="W43:W49"/>
    <mergeCell ref="AA2:AA3"/>
    <mergeCell ref="AB2:AB3"/>
    <mergeCell ref="X10:X12"/>
    <mergeCell ref="X13:X22"/>
    <mergeCell ref="X40:X42"/>
    <mergeCell ref="W10:W12"/>
    <mergeCell ref="X31:X39"/>
    <mergeCell ref="U149:U154"/>
    <mergeCell ref="U96:U104"/>
    <mergeCell ref="W241:W243"/>
    <mergeCell ref="U155:U171"/>
    <mergeCell ref="X180:X183"/>
    <mergeCell ref="W96:W104"/>
    <mergeCell ref="X197:X198"/>
    <mergeCell ref="X149:X154"/>
    <mergeCell ref="X90:X95"/>
    <mergeCell ref="X174:X175"/>
    <mergeCell ref="W66:W67"/>
    <mergeCell ref="W79:W86"/>
    <mergeCell ref="U206:U207"/>
    <mergeCell ref="W77:W78"/>
    <mergeCell ref="X50:X59"/>
    <mergeCell ref="W217:W221"/>
    <mergeCell ref="W230:W234"/>
    <mergeCell ref="W206:W207"/>
    <mergeCell ref="S318:S323"/>
    <mergeCell ref="T318:T323"/>
    <mergeCell ref="T222:T229"/>
    <mergeCell ref="R306:R313"/>
    <mergeCell ref="T306:T313"/>
    <mergeCell ref="BQ248:BR248"/>
    <mergeCell ref="X246:X247"/>
    <mergeCell ref="BF230:BG230"/>
    <mergeCell ref="BF231:BG231"/>
    <mergeCell ref="BF223:BG223"/>
    <mergeCell ref="BF225:BG225"/>
    <mergeCell ref="T287:T288"/>
    <mergeCell ref="S254:S260"/>
    <mergeCell ref="U217:U221"/>
    <mergeCell ref="U269:U273"/>
    <mergeCell ref="U283:U286"/>
    <mergeCell ref="X239:X240"/>
    <mergeCell ref="BQ226:BR226"/>
    <mergeCell ref="U254:U260"/>
    <mergeCell ref="V261:V264"/>
    <mergeCell ref="V283:V286"/>
    <mergeCell ref="BF264:BG264"/>
    <mergeCell ref="BF269:BG269"/>
    <mergeCell ref="BF270:BG270"/>
    <mergeCell ref="BF262:BG262"/>
    <mergeCell ref="BF263:BG263"/>
    <mergeCell ref="BF271:BG271"/>
    <mergeCell ref="U230:U234"/>
    <mergeCell ref="W246:W247"/>
    <mergeCell ref="W269:W273"/>
    <mergeCell ref="X261:X264"/>
    <mergeCell ref="BQ279:BR279"/>
    <mergeCell ref="U326:U333"/>
    <mergeCell ref="BF256:BG256"/>
    <mergeCell ref="V306:V313"/>
    <mergeCell ref="BF257:BG257"/>
    <mergeCell ref="BF258:BG258"/>
    <mergeCell ref="BF226:BG226"/>
    <mergeCell ref="BF239:BG239"/>
    <mergeCell ref="BF228:BG228"/>
    <mergeCell ref="BF224:BG224"/>
    <mergeCell ref="BQ249:BR249"/>
    <mergeCell ref="BQ250:BR250"/>
    <mergeCell ref="BQ242:BR242"/>
    <mergeCell ref="BQ328:BR328"/>
    <mergeCell ref="BQ224:BR224"/>
    <mergeCell ref="BQ225:BR225"/>
    <mergeCell ref="V239:V240"/>
    <mergeCell ref="V254:V260"/>
    <mergeCell ref="U274:U282"/>
    <mergeCell ref="V274:V282"/>
    <mergeCell ref="W254:W260"/>
    <mergeCell ref="X269:X273"/>
    <mergeCell ref="BQ241:BR241"/>
    <mergeCell ref="BQ231:BR231"/>
    <mergeCell ref="BQ232:BR232"/>
    <mergeCell ref="BQ233:BR233"/>
    <mergeCell ref="BQ286:BR286"/>
    <mergeCell ref="U297:U305"/>
    <mergeCell ref="V289:V296"/>
    <mergeCell ref="X267:X268"/>
    <mergeCell ref="W261:W264"/>
    <mergeCell ref="V269:V273"/>
    <mergeCell ref="R318:R323"/>
    <mergeCell ref="X297:X305"/>
    <mergeCell ref="X365:X375"/>
    <mergeCell ref="X336:X337"/>
    <mergeCell ref="V338:V346"/>
    <mergeCell ref="S326:S333"/>
    <mergeCell ref="X318:X323"/>
    <mergeCell ref="X316:X317"/>
    <mergeCell ref="X191:X194"/>
    <mergeCell ref="X361:X362"/>
    <mergeCell ref="X363:X364"/>
    <mergeCell ref="P215:T215"/>
    <mergeCell ref="T202:T205"/>
    <mergeCell ref="Q217:Q221"/>
    <mergeCell ref="T289:T296"/>
    <mergeCell ref="U261:U264"/>
    <mergeCell ref="V241:V243"/>
    <mergeCell ref="T208:T210"/>
    <mergeCell ref="S297:S305"/>
    <mergeCell ref="R297:R305"/>
    <mergeCell ref="Q297:Q305"/>
    <mergeCell ref="T269:T273"/>
    <mergeCell ref="R261:R264"/>
    <mergeCell ref="P289:P296"/>
    <mergeCell ref="Q306:Q313"/>
    <mergeCell ref="S350:S358"/>
    <mergeCell ref="P287:P288"/>
    <mergeCell ref="S274:S282"/>
    <mergeCell ref="T274:T282"/>
    <mergeCell ref="P283:P286"/>
    <mergeCell ref="R283:R286"/>
    <mergeCell ref="V326:V333"/>
    <mergeCell ref="V217:V221"/>
    <mergeCell ref="V230:V234"/>
    <mergeCell ref="T350:T358"/>
    <mergeCell ref="P336:T336"/>
    <mergeCell ref="S338:S346"/>
    <mergeCell ref="S306:S313"/>
    <mergeCell ref="P365:P375"/>
    <mergeCell ref="P363:T363"/>
    <mergeCell ref="Q338:Q346"/>
    <mergeCell ref="Q318:Q323"/>
    <mergeCell ref="U306:U313"/>
    <mergeCell ref="V318:V323"/>
    <mergeCell ref="X421:X423"/>
    <mergeCell ref="X418:X420"/>
    <mergeCell ref="S365:S375"/>
    <mergeCell ref="W398:W399"/>
    <mergeCell ref="V398:V399"/>
    <mergeCell ref="W390:W393"/>
    <mergeCell ref="V390:V393"/>
    <mergeCell ref="U400:U403"/>
    <mergeCell ref="R365:R375"/>
    <mergeCell ref="Q359:Q360"/>
    <mergeCell ref="P379:P389"/>
    <mergeCell ref="R379:R389"/>
    <mergeCell ref="R398:R399"/>
    <mergeCell ref="S390:S393"/>
    <mergeCell ref="W350:W358"/>
    <mergeCell ref="Q350:Q358"/>
    <mergeCell ref="V350:V358"/>
    <mergeCell ref="U350:U358"/>
    <mergeCell ref="Q390:Q393"/>
    <mergeCell ref="U289:U296"/>
    <mergeCell ref="X394:X397"/>
    <mergeCell ref="X390:X393"/>
    <mergeCell ref="U379:U389"/>
    <mergeCell ref="X379:X389"/>
    <mergeCell ref="W377:W378"/>
    <mergeCell ref="U365:U375"/>
    <mergeCell ref="V359:V360"/>
    <mergeCell ref="W365:W375"/>
    <mergeCell ref="W363:W364"/>
    <mergeCell ref="X350:X358"/>
    <mergeCell ref="U398:U399"/>
    <mergeCell ref="R359:R360"/>
    <mergeCell ref="P377:T377"/>
    <mergeCell ref="S359:S360"/>
    <mergeCell ref="T365:T375"/>
    <mergeCell ref="W394:W397"/>
    <mergeCell ref="S398:S399"/>
    <mergeCell ref="U359:U360"/>
    <mergeCell ref="N398:N399"/>
    <mergeCell ref="U390:U393"/>
    <mergeCell ref="U404:U406"/>
    <mergeCell ref="V394:V397"/>
    <mergeCell ref="P338:P346"/>
    <mergeCell ref="U394:U397"/>
    <mergeCell ref="V379:V389"/>
    <mergeCell ref="R400:R403"/>
    <mergeCell ref="P348:T348"/>
    <mergeCell ref="O390:O393"/>
    <mergeCell ref="R390:R393"/>
    <mergeCell ref="R404:R406"/>
    <mergeCell ref="T400:T403"/>
    <mergeCell ref="P359:P360"/>
    <mergeCell ref="N350:N358"/>
    <mergeCell ref="P390:P393"/>
    <mergeCell ref="W379:W389"/>
    <mergeCell ref="N359:N360"/>
    <mergeCell ref="Q365:Q375"/>
    <mergeCell ref="Q400:Q403"/>
    <mergeCell ref="R350:R358"/>
    <mergeCell ref="S400:S403"/>
    <mergeCell ref="N400:N403"/>
    <mergeCell ref="U338:U346"/>
    <mergeCell ref="T359:T360"/>
    <mergeCell ref="O398:O399"/>
    <mergeCell ref="W348:W349"/>
    <mergeCell ref="O326:O333"/>
    <mergeCell ref="S421:S423"/>
    <mergeCell ref="S418:S420"/>
    <mergeCell ref="J446:M446"/>
    <mergeCell ref="O404:O406"/>
    <mergeCell ref="J361:M361"/>
    <mergeCell ref="F287:F288"/>
    <mergeCell ref="I287:I288"/>
    <mergeCell ref="H435:H439"/>
    <mergeCell ref="D404:D406"/>
    <mergeCell ref="D413:D417"/>
    <mergeCell ref="H411:M411"/>
    <mergeCell ref="M338:M346"/>
    <mergeCell ref="O350:O358"/>
    <mergeCell ref="K359:K360"/>
    <mergeCell ref="R338:R346"/>
    <mergeCell ref="P404:P406"/>
    <mergeCell ref="P400:P403"/>
    <mergeCell ref="P326:P333"/>
    <mergeCell ref="P350:P358"/>
    <mergeCell ref="P398:P399"/>
    <mergeCell ref="P413:P417"/>
    <mergeCell ref="R326:R333"/>
    <mergeCell ref="O400:O403"/>
    <mergeCell ref="O297:O305"/>
    <mergeCell ref="G394:G397"/>
    <mergeCell ref="F394:F397"/>
    <mergeCell ref="O318:O323"/>
    <mergeCell ref="E398:E399"/>
    <mergeCell ref="O359:O360"/>
    <mergeCell ref="K398:K399"/>
    <mergeCell ref="I426:I428"/>
    <mergeCell ref="P654:P656"/>
    <mergeCell ref="T326:T333"/>
    <mergeCell ref="T338:T346"/>
    <mergeCell ref="P424:P425"/>
    <mergeCell ref="Q424:Q425"/>
    <mergeCell ref="Q379:Q389"/>
    <mergeCell ref="T404:T406"/>
    <mergeCell ref="R413:R417"/>
    <mergeCell ref="N424:N425"/>
    <mergeCell ref="S379:S389"/>
    <mergeCell ref="D174:D175"/>
    <mergeCell ref="O191:O194"/>
    <mergeCell ref="B521:B533"/>
    <mergeCell ref="K495:K507"/>
    <mergeCell ref="O461:O468"/>
    <mergeCell ref="G521:G533"/>
    <mergeCell ref="F521:F533"/>
    <mergeCell ref="N469:N486"/>
    <mergeCell ref="O469:O486"/>
    <mergeCell ref="E450:E460"/>
    <mergeCell ref="O508:O516"/>
    <mergeCell ref="L487:L494"/>
    <mergeCell ref="H508:H516"/>
    <mergeCell ref="F461:F468"/>
    <mergeCell ref="G461:G468"/>
    <mergeCell ref="F421:F423"/>
    <mergeCell ref="G400:G403"/>
    <mergeCell ref="K426:K428"/>
    <mergeCell ref="F400:F403"/>
    <mergeCell ref="M495:M507"/>
    <mergeCell ref="E487:E494"/>
    <mergeCell ref="O379:O389"/>
    <mergeCell ref="T487:T494"/>
    <mergeCell ref="C435:C439"/>
    <mergeCell ref="C440:C445"/>
    <mergeCell ref="W665:W666"/>
    <mergeCell ref="V654:V656"/>
    <mergeCell ref="W649:W653"/>
    <mergeCell ref="V649:V653"/>
    <mergeCell ref="F654:F656"/>
    <mergeCell ref="I649:I653"/>
    <mergeCell ref="H644:H648"/>
    <mergeCell ref="I644:I648"/>
    <mergeCell ref="J644:J648"/>
    <mergeCell ref="U654:U656"/>
    <mergeCell ref="H649:H653"/>
    <mergeCell ref="G649:G653"/>
    <mergeCell ref="L508:L516"/>
    <mergeCell ref="Q537:Q542"/>
    <mergeCell ref="P537:P542"/>
    <mergeCell ref="E665:F666"/>
    <mergeCell ref="F537:F542"/>
    <mergeCell ref="L543:L547"/>
    <mergeCell ref="T537:T542"/>
    <mergeCell ref="S537:S542"/>
    <mergeCell ref="J543:J547"/>
    <mergeCell ref="W519:W520"/>
    <mergeCell ref="H654:H656"/>
    <mergeCell ref="G654:G656"/>
    <mergeCell ref="O644:O648"/>
    <mergeCell ref="O649:O653"/>
    <mergeCell ref="N644:N648"/>
    <mergeCell ref="N649:N653"/>
    <mergeCell ref="N654:N656"/>
    <mergeCell ref="T450:T460"/>
    <mergeCell ref="I461:I468"/>
    <mergeCell ref="O589:O600"/>
    <mergeCell ref="O654:O656"/>
    <mergeCell ref="M644:M648"/>
    <mergeCell ref="R435:R439"/>
    <mergeCell ref="M577:M588"/>
    <mergeCell ref="R450:R460"/>
    <mergeCell ref="P440:P445"/>
    <mergeCell ref="T390:T393"/>
    <mergeCell ref="T495:T507"/>
    <mergeCell ref="O495:O507"/>
    <mergeCell ref="S404:S406"/>
    <mergeCell ref="T398:T399"/>
    <mergeCell ref="P411:T411"/>
    <mergeCell ref="Q398:Q399"/>
    <mergeCell ref="P450:P460"/>
    <mergeCell ref="S435:S439"/>
    <mergeCell ref="T421:T423"/>
    <mergeCell ref="S413:S417"/>
    <mergeCell ref="P421:P423"/>
    <mergeCell ref="O424:O425"/>
    <mergeCell ref="R421:R423"/>
    <mergeCell ref="R424:R425"/>
    <mergeCell ref="N413:N417"/>
    <mergeCell ref="T413:T417"/>
    <mergeCell ref="R418:R420"/>
    <mergeCell ref="M508:M516"/>
    <mergeCell ref="M435:M439"/>
    <mergeCell ref="T418:T420"/>
    <mergeCell ref="Q413:Q417"/>
    <mergeCell ref="Q404:Q406"/>
    <mergeCell ref="T440:T445"/>
    <mergeCell ref="P426:P428"/>
    <mergeCell ref="S429:S434"/>
    <mergeCell ref="F644:F648"/>
    <mergeCell ref="G644:G648"/>
    <mergeCell ref="T644:T648"/>
    <mergeCell ref="J657:M657"/>
    <mergeCell ref="R644:R648"/>
    <mergeCell ref="P550:T550"/>
    <mergeCell ref="N577:N588"/>
    <mergeCell ref="O577:O588"/>
    <mergeCell ref="M649:M653"/>
    <mergeCell ref="M654:M656"/>
    <mergeCell ref="G404:G406"/>
    <mergeCell ref="Q649:Q653"/>
    <mergeCell ref="T508:T516"/>
    <mergeCell ref="T637:T639"/>
    <mergeCell ref="T634:T636"/>
    <mergeCell ref="J640:M640"/>
    <mergeCell ref="S634:S636"/>
    <mergeCell ref="M634:M636"/>
    <mergeCell ref="S644:S648"/>
    <mergeCell ref="R649:R653"/>
    <mergeCell ref="H628:H630"/>
    <mergeCell ref="T424:T425"/>
    <mergeCell ref="O429:O434"/>
    <mergeCell ref="O426:O428"/>
    <mergeCell ref="M631:M633"/>
    <mergeCell ref="M628:M630"/>
    <mergeCell ref="L628:L630"/>
    <mergeCell ref="P495:P507"/>
    <mergeCell ref="M589:M600"/>
    <mergeCell ref="O418:O420"/>
    <mergeCell ref="Q421:Q423"/>
    <mergeCell ref="J418:J420"/>
    <mergeCell ref="N495:N507"/>
    <mergeCell ref="L601:L606"/>
    <mergeCell ref="P519:T519"/>
    <mergeCell ref="P508:P516"/>
    <mergeCell ref="Q426:Q428"/>
    <mergeCell ref="M418:M420"/>
    <mergeCell ref="J421:J423"/>
    <mergeCell ref="O568:O575"/>
    <mergeCell ref="R495:R507"/>
    <mergeCell ref="R469:R486"/>
    <mergeCell ref="Q577:Q588"/>
    <mergeCell ref="S568:S575"/>
    <mergeCell ref="K461:K468"/>
    <mergeCell ref="J508:J516"/>
    <mergeCell ref="T435:T439"/>
    <mergeCell ref="P461:P468"/>
    <mergeCell ref="T426:T428"/>
    <mergeCell ref="T429:T434"/>
    <mergeCell ref="R429:R434"/>
    <mergeCell ref="M426:M428"/>
    <mergeCell ref="R426:R428"/>
    <mergeCell ref="Q469:Q486"/>
    <mergeCell ref="Q461:Q468"/>
    <mergeCell ref="T461:T468"/>
    <mergeCell ref="Q450:Q460"/>
    <mergeCell ref="P448:T448"/>
    <mergeCell ref="S426:S428"/>
    <mergeCell ref="M461:M468"/>
    <mergeCell ref="Q440:Q445"/>
    <mergeCell ref="O435:O439"/>
    <mergeCell ref="O421:O423"/>
    <mergeCell ref="N450:N460"/>
    <mergeCell ref="S450:S460"/>
    <mergeCell ref="S487:S494"/>
    <mergeCell ref="I543:I547"/>
    <mergeCell ref="I607:I623"/>
    <mergeCell ref="Q543:Q547"/>
    <mergeCell ref="S469:S486"/>
    <mergeCell ref="N487:N494"/>
    <mergeCell ref="N461:N468"/>
    <mergeCell ref="R521:R533"/>
    <mergeCell ref="I487:I494"/>
    <mergeCell ref="P543:P547"/>
    <mergeCell ref="O543:O547"/>
    <mergeCell ref="N543:N547"/>
    <mergeCell ref="M543:M547"/>
    <mergeCell ref="R461:R468"/>
    <mergeCell ref="L495:L507"/>
    <mergeCell ref="N521:N533"/>
    <mergeCell ref="R440:R445"/>
    <mergeCell ref="P589:P600"/>
    <mergeCell ref="N589:N600"/>
    <mergeCell ref="S424:S425"/>
    <mergeCell ref="K543:K547"/>
    <mergeCell ref="N440:N445"/>
    <mergeCell ref="O450:O460"/>
    <mergeCell ref="T543:T547"/>
    <mergeCell ref="S543:S547"/>
    <mergeCell ref="R543:R547"/>
    <mergeCell ref="T607:T623"/>
    <mergeCell ref="Q628:Q630"/>
    <mergeCell ref="P628:P630"/>
    <mergeCell ref="P634:P636"/>
    <mergeCell ref="P626:T626"/>
    <mergeCell ref="T589:T600"/>
    <mergeCell ref="P631:P633"/>
    <mergeCell ref="P535:T535"/>
    <mergeCell ref="K537:K542"/>
    <mergeCell ref="N508:N516"/>
    <mergeCell ref="J461:J468"/>
    <mergeCell ref="Q495:Q507"/>
    <mergeCell ref="H495:H507"/>
    <mergeCell ref="R487:R494"/>
    <mergeCell ref="K469:K486"/>
    <mergeCell ref="L469:L486"/>
    <mergeCell ref="K508:K516"/>
    <mergeCell ref="J495:J507"/>
    <mergeCell ref="P577:P588"/>
    <mergeCell ref="M568:M575"/>
    <mergeCell ref="T469:T486"/>
    <mergeCell ref="P487:P494"/>
    <mergeCell ref="Q487:Q494"/>
    <mergeCell ref="H487:H494"/>
    <mergeCell ref="S628:S630"/>
    <mergeCell ref="R628:R630"/>
    <mergeCell ref="O537:O542"/>
    <mergeCell ref="R568:R575"/>
    <mergeCell ref="R508:R516"/>
    <mergeCell ref="D521:D533"/>
    <mergeCell ref="K487:K494"/>
    <mergeCell ref="F508:F516"/>
    <mergeCell ref="H461:H468"/>
    <mergeCell ref="L521:L533"/>
    <mergeCell ref="J469:J486"/>
    <mergeCell ref="G487:G494"/>
    <mergeCell ref="M450:M460"/>
    <mergeCell ref="F448:F449"/>
    <mergeCell ref="O521:O533"/>
    <mergeCell ref="Q508:Q516"/>
    <mergeCell ref="D508:D516"/>
    <mergeCell ref="E440:E445"/>
    <mergeCell ref="L435:L439"/>
    <mergeCell ref="S521:S533"/>
    <mergeCell ref="F487:F494"/>
    <mergeCell ref="F440:F445"/>
    <mergeCell ref="G440:G445"/>
    <mergeCell ref="G448:G449"/>
    <mergeCell ref="G435:G439"/>
    <mergeCell ref="F450:F460"/>
    <mergeCell ref="F435:F439"/>
    <mergeCell ref="G469:G486"/>
    <mergeCell ref="F469:F486"/>
    <mergeCell ref="P469:P486"/>
    <mergeCell ref="S495:S507"/>
    <mergeCell ref="S440:S445"/>
    <mergeCell ref="H521:H533"/>
    <mergeCell ref="N435:N439"/>
    <mergeCell ref="S508:S516"/>
    <mergeCell ref="H469:H486"/>
    <mergeCell ref="O440:O445"/>
    <mergeCell ref="B537:B547"/>
    <mergeCell ref="J577:J588"/>
    <mergeCell ref="K589:K600"/>
    <mergeCell ref="B552:B623"/>
    <mergeCell ref="E535:E536"/>
    <mergeCell ref="C607:C623"/>
    <mergeCell ref="D607:D623"/>
    <mergeCell ref="E607:E623"/>
    <mergeCell ref="B450:B516"/>
    <mergeCell ref="I450:I460"/>
    <mergeCell ref="H450:H460"/>
    <mergeCell ref="U450:U460"/>
    <mergeCell ref="E550:E551"/>
    <mergeCell ref="F550:F551"/>
    <mergeCell ref="G550:G551"/>
    <mergeCell ref="J537:J542"/>
    <mergeCell ref="I537:I542"/>
    <mergeCell ref="H537:H542"/>
    <mergeCell ref="G508:G516"/>
    <mergeCell ref="E521:E533"/>
    <mergeCell ref="B550:B551"/>
    <mergeCell ref="C550:C551"/>
    <mergeCell ref="D550:D551"/>
    <mergeCell ref="C450:C460"/>
    <mergeCell ref="E568:E575"/>
    <mergeCell ref="K601:K606"/>
    <mergeCell ref="C469:C486"/>
    <mergeCell ref="O487:O494"/>
    <mergeCell ref="D487:D494"/>
    <mergeCell ref="K450:K460"/>
    <mergeCell ref="L450:L460"/>
    <mergeCell ref="S461:S468"/>
    <mergeCell ref="C521:C533"/>
    <mergeCell ref="G450:G460"/>
    <mergeCell ref="K607:K623"/>
    <mergeCell ref="B642:B643"/>
    <mergeCell ref="C642:C643"/>
    <mergeCell ref="C495:C507"/>
    <mergeCell ref="B519:B520"/>
    <mergeCell ref="C519:C520"/>
    <mergeCell ref="D519:D520"/>
    <mergeCell ref="E519:E520"/>
    <mergeCell ref="F519:F520"/>
    <mergeCell ref="G519:G520"/>
    <mergeCell ref="V589:V600"/>
    <mergeCell ref="U601:U606"/>
    <mergeCell ref="V601:V606"/>
    <mergeCell ref="T601:T606"/>
    <mergeCell ref="V577:V588"/>
    <mergeCell ref="V568:V575"/>
    <mergeCell ref="U577:U588"/>
    <mergeCell ref="G637:G639"/>
    <mergeCell ref="I577:I588"/>
    <mergeCell ref="J624:M624"/>
    <mergeCell ref="E631:E633"/>
    <mergeCell ref="D631:D633"/>
    <mergeCell ref="B626:B627"/>
    <mergeCell ref="C626:C627"/>
    <mergeCell ref="B535:B536"/>
    <mergeCell ref="C535:C536"/>
    <mergeCell ref="D535:D536"/>
    <mergeCell ref="H519:M519"/>
    <mergeCell ref="D577:D588"/>
    <mergeCell ref="I495:I507"/>
    <mergeCell ref="B628:B639"/>
    <mergeCell ref="E628:E630"/>
    <mergeCell ref="D628:D630"/>
    <mergeCell ref="C637:C639"/>
    <mergeCell ref="J628:J630"/>
    <mergeCell ref="L631:L633"/>
    <mergeCell ref="K631:K633"/>
    <mergeCell ref="J631:J633"/>
    <mergeCell ref="I631:I633"/>
    <mergeCell ref="H631:H633"/>
    <mergeCell ref="G631:G633"/>
    <mergeCell ref="C628:C630"/>
    <mergeCell ref="L637:L639"/>
    <mergeCell ref="C487:C494"/>
    <mergeCell ref="C537:C542"/>
    <mergeCell ref="E543:E547"/>
    <mergeCell ref="D543:D547"/>
    <mergeCell ref="H535:M535"/>
    <mergeCell ref="D495:D507"/>
    <mergeCell ref="M487:M494"/>
    <mergeCell ref="G495:G507"/>
    <mergeCell ref="H568:H575"/>
    <mergeCell ref="F543:F547"/>
    <mergeCell ref="M537:M542"/>
    <mergeCell ref="L537:L542"/>
    <mergeCell ref="C543:C547"/>
    <mergeCell ref="G537:G542"/>
    <mergeCell ref="F607:F623"/>
    <mergeCell ref="I568:I575"/>
    <mergeCell ref="F637:F639"/>
    <mergeCell ref="E637:E639"/>
    <mergeCell ref="D637:D639"/>
    <mergeCell ref="G634:G636"/>
    <mergeCell ref="C577:C588"/>
    <mergeCell ref="C589:C600"/>
    <mergeCell ref="G589:G600"/>
    <mergeCell ref="E577:E588"/>
    <mergeCell ref="C634:C636"/>
    <mergeCell ref="I634:I636"/>
    <mergeCell ref="O634:O636"/>
    <mergeCell ref="N634:N636"/>
    <mergeCell ref="F634:F636"/>
    <mergeCell ref="F577:F588"/>
    <mergeCell ref="H601:H606"/>
    <mergeCell ref="I601:I606"/>
    <mergeCell ref="J601:J606"/>
    <mergeCell ref="M607:M623"/>
    <mergeCell ref="H607:H623"/>
    <mergeCell ref="H634:H636"/>
    <mergeCell ref="L634:L636"/>
    <mergeCell ref="D634:D636"/>
    <mergeCell ref="F631:F633"/>
    <mergeCell ref="D626:D627"/>
    <mergeCell ref="H577:H588"/>
    <mergeCell ref="E634:E636"/>
    <mergeCell ref="E589:E600"/>
    <mergeCell ref="G607:G623"/>
    <mergeCell ref="G577:G588"/>
    <mergeCell ref="I628:I630"/>
    <mergeCell ref="G568:G575"/>
    <mergeCell ref="C601:C606"/>
    <mergeCell ref="C631:C633"/>
    <mergeCell ref="D589:D600"/>
    <mergeCell ref="G601:G606"/>
    <mergeCell ref="E601:E606"/>
    <mergeCell ref="D601:D606"/>
    <mergeCell ref="O628:O630"/>
    <mergeCell ref="N628:N630"/>
    <mergeCell ref="N631:N633"/>
    <mergeCell ref="L607:L623"/>
    <mergeCell ref="H626:M626"/>
    <mergeCell ref="G543:G547"/>
    <mergeCell ref="H550:M550"/>
    <mergeCell ref="L568:L575"/>
    <mergeCell ref="K568:K575"/>
    <mergeCell ref="E626:E627"/>
    <mergeCell ref="F626:F627"/>
    <mergeCell ref="G626:G627"/>
    <mergeCell ref="H543:H547"/>
    <mergeCell ref="F568:F575"/>
    <mergeCell ref="D568:D575"/>
    <mergeCell ref="G628:G630"/>
    <mergeCell ref="F628:F630"/>
    <mergeCell ref="M601:M606"/>
    <mergeCell ref="L577:L588"/>
    <mergeCell ref="H589:H600"/>
    <mergeCell ref="D424:D425"/>
    <mergeCell ref="D429:D434"/>
    <mergeCell ref="D469:D486"/>
    <mergeCell ref="C508:C516"/>
    <mergeCell ref="M521:M533"/>
    <mergeCell ref="C429:C434"/>
    <mergeCell ref="N537:N542"/>
    <mergeCell ref="D461:D468"/>
    <mergeCell ref="D537:D542"/>
    <mergeCell ref="M469:M486"/>
    <mergeCell ref="J450:J460"/>
    <mergeCell ref="L461:L468"/>
    <mergeCell ref="E495:E507"/>
    <mergeCell ref="J487:J494"/>
    <mergeCell ref="C448:C449"/>
    <mergeCell ref="D448:D449"/>
    <mergeCell ref="E448:E449"/>
    <mergeCell ref="L424:L425"/>
    <mergeCell ref="H426:H428"/>
    <mergeCell ref="D435:D439"/>
    <mergeCell ref="G429:G434"/>
    <mergeCell ref="I429:I434"/>
    <mergeCell ref="F424:F425"/>
    <mergeCell ref="G424:G425"/>
    <mergeCell ref="E537:E542"/>
    <mergeCell ref="J435:J439"/>
    <mergeCell ref="I508:I516"/>
    <mergeCell ref="F535:F536"/>
    <mergeCell ref="J517:M517"/>
    <mergeCell ref="N429:N434"/>
    <mergeCell ref="K521:K533"/>
    <mergeCell ref="J521:J533"/>
    <mergeCell ref="J413:J417"/>
    <mergeCell ref="I413:I417"/>
    <mergeCell ref="F413:F417"/>
    <mergeCell ref="M398:M399"/>
    <mergeCell ref="J409:M409"/>
    <mergeCell ref="I400:I403"/>
    <mergeCell ref="L404:L406"/>
    <mergeCell ref="K404:K406"/>
    <mergeCell ref="J404:J406"/>
    <mergeCell ref="G413:G417"/>
    <mergeCell ref="M424:M425"/>
    <mergeCell ref="E404:E406"/>
    <mergeCell ref="C461:C468"/>
    <mergeCell ref="D450:D460"/>
    <mergeCell ref="E469:E486"/>
    <mergeCell ref="E461:E468"/>
    <mergeCell ref="H448:M448"/>
    <mergeCell ref="I469:I486"/>
    <mergeCell ref="I435:I439"/>
    <mergeCell ref="K421:K423"/>
    <mergeCell ref="H413:H417"/>
    <mergeCell ref="G421:G423"/>
    <mergeCell ref="E413:E417"/>
    <mergeCell ref="M400:M403"/>
    <mergeCell ref="L400:L403"/>
    <mergeCell ref="H418:H420"/>
    <mergeCell ref="I418:I420"/>
    <mergeCell ref="E418:E420"/>
    <mergeCell ref="E400:E403"/>
    <mergeCell ref="K413:K417"/>
    <mergeCell ref="E411:E412"/>
    <mergeCell ref="M413:M417"/>
    <mergeCell ref="H421:H423"/>
    <mergeCell ref="G418:G420"/>
    <mergeCell ref="I424:I425"/>
    <mergeCell ref="I521:I533"/>
    <mergeCell ref="K435:K439"/>
    <mergeCell ref="K418:K420"/>
    <mergeCell ref="K424:K425"/>
    <mergeCell ref="L429:L434"/>
    <mergeCell ref="N421:N423"/>
    <mergeCell ref="E508:E516"/>
    <mergeCell ref="F495:F507"/>
    <mergeCell ref="N418:N420"/>
    <mergeCell ref="N426:N428"/>
    <mergeCell ref="G535:G536"/>
    <mergeCell ref="C398:C399"/>
    <mergeCell ref="H400:H403"/>
    <mergeCell ref="B379:B408"/>
    <mergeCell ref="L379:L389"/>
    <mergeCell ref="K379:K389"/>
    <mergeCell ref="D394:D397"/>
    <mergeCell ref="C400:C403"/>
    <mergeCell ref="C394:C397"/>
    <mergeCell ref="J379:J389"/>
    <mergeCell ref="D411:D412"/>
    <mergeCell ref="I404:I406"/>
    <mergeCell ref="M404:M406"/>
    <mergeCell ref="C411:C412"/>
    <mergeCell ref="C404:C406"/>
    <mergeCell ref="D400:D403"/>
    <mergeCell ref="J390:J393"/>
    <mergeCell ref="D398:D399"/>
    <mergeCell ref="F398:F399"/>
    <mergeCell ref="K390:K393"/>
    <mergeCell ref="L398:L399"/>
    <mergeCell ref="J398:J399"/>
    <mergeCell ref="M390:M393"/>
    <mergeCell ref="C261:C264"/>
    <mergeCell ref="C269:C273"/>
    <mergeCell ref="I274:I282"/>
    <mergeCell ref="C215:C216"/>
    <mergeCell ref="B239:B243"/>
    <mergeCell ref="J244:M244"/>
    <mergeCell ref="E267:E268"/>
    <mergeCell ref="F267:F268"/>
    <mergeCell ref="E248:E252"/>
    <mergeCell ref="F248:F252"/>
    <mergeCell ref="G248:G252"/>
    <mergeCell ref="H248:H252"/>
    <mergeCell ref="C267:C268"/>
    <mergeCell ref="J274:J282"/>
    <mergeCell ref="K274:K282"/>
    <mergeCell ref="L274:L282"/>
    <mergeCell ref="M274:M282"/>
    <mergeCell ref="L269:L273"/>
    <mergeCell ref="M269:M273"/>
    <mergeCell ref="E246:E247"/>
    <mergeCell ref="B248:B264"/>
    <mergeCell ref="C246:C247"/>
    <mergeCell ref="B269:B313"/>
    <mergeCell ref="D248:D252"/>
    <mergeCell ref="D254:D260"/>
    <mergeCell ref="B237:B238"/>
    <mergeCell ref="C237:C238"/>
    <mergeCell ref="D237:D238"/>
    <mergeCell ref="C241:C243"/>
    <mergeCell ref="D246:D247"/>
    <mergeCell ref="G246:G247"/>
    <mergeCell ref="H241:H243"/>
    <mergeCell ref="C180:C183"/>
    <mergeCell ref="N132:N139"/>
    <mergeCell ref="D155:D171"/>
    <mergeCell ref="F174:F175"/>
    <mergeCell ref="P180:P183"/>
    <mergeCell ref="F180:F183"/>
    <mergeCell ref="E180:E183"/>
    <mergeCell ref="M208:M210"/>
    <mergeCell ref="J195:M195"/>
    <mergeCell ref="M187:M190"/>
    <mergeCell ref="F105:F124"/>
    <mergeCell ref="M125:M131"/>
    <mergeCell ref="E155:E171"/>
    <mergeCell ref="K155:K171"/>
    <mergeCell ref="L155:L171"/>
    <mergeCell ref="L105:L124"/>
    <mergeCell ref="H155:H171"/>
    <mergeCell ref="H174:M174"/>
    <mergeCell ref="H208:H210"/>
    <mergeCell ref="F155:F171"/>
    <mergeCell ref="E187:E190"/>
    <mergeCell ref="E125:E131"/>
    <mergeCell ref="E174:E175"/>
    <mergeCell ref="E191:E194"/>
    <mergeCell ref="F191:F194"/>
    <mergeCell ref="F208:F210"/>
    <mergeCell ref="E184:E186"/>
    <mergeCell ref="C140:C148"/>
    <mergeCell ref="G140:G148"/>
    <mergeCell ref="F140:F148"/>
    <mergeCell ref="H132:H139"/>
    <mergeCell ref="K140:K148"/>
    <mergeCell ref="N191:N194"/>
    <mergeCell ref="P206:P207"/>
    <mergeCell ref="S187:S190"/>
    <mergeCell ref="P155:P171"/>
    <mergeCell ref="Q155:Q171"/>
    <mergeCell ref="S125:S131"/>
    <mergeCell ref="S206:S207"/>
    <mergeCell ref="S222:S229"/>
    <mergeCell ref="R187:R190"/>
    <mergeCell ref="O140:O148"/>
    <mergeCell ref="L187:L190"/>
    <mergeCell ref="M202:M205"/>
    <mergeCell ref="K222:K229"/>
    <mergeCell ref="J222:J229"/>
    <mergeCell ref="L184:L186"/>
    <mergeCell ref="H197:M197"/>
    <mergeCell ref="P197:T197"/>
    <mergeCell ref="K184:K186"/>
    <mergeCell ref="T187:T190"/>
    <mergeCell ref="R208:R210"/>
    <mergeCell ref="S208:S210"/>
    <mergeCell ref="P149:P154"/>
    <mergeCell ref="S191:S194"/>
    <mergeCell ref="T191:T194"/>
    <mergeCell ref="G174:G175"/>
    <mergeCell ref="P140:P148"/>
    <mergeCell ref="M180:M183"/>
    <mergeCell ref="L180:L183"/>
    <mergeCell ref="J184:J186"/>
    <mergeCell ref="S184:S186"/>
    <mergeCell ref="P184:P186"/>
    <mergeCell ref="L217:L221"/>
    <mergeCell ref="M206:M207"/>
    <mergeCell ref="N184:N186"/>
    <mergeCell ref="L206:L207"/>
    <mergeCell ref="N187:N190"/>
    <mergeCell ref="O241:O243"/>
    <mergeCell ref="Q230:Q234"/>
    <mergeCell ref="N239:N240"/>
    <mergeCell ref="O206:O207"/>
    <mergeCell ref="M140:M148"/>
    <mergeCell ref="L140:L148"/>
    <mergeCell ref="I222:I229"/>
    <mergeCell ref="M217:M221"/>
    <mergeCell ref="I230:I234"/>
    <mergeCell ref="P217:P221"/>
    <mergeCell ref="O184:O186"/>
    <mergeCell ref="S241:S243"/>
    <mergeCell ref="Q184:Q186"/>
    <mergeCell ref="R222:R229"/>
    <mergeCell ref="Q222:Q229"/>
    <mergeCell ref="I239:I240"/>
    <mergeCell ref="S217:S221"/>
    <mergeCell ref="J230:J234"/>
    <mergeCell ref="J140:J148"/>
    <mergeCell ref="N222:N229"/>
    <mergeCell ref="N149:N154"/>
    <mergeCell ref="S202:S205"/>
    <mergeCell ref="R149:R154"/>
    <mergeCell ref="P239:P240"/>
    <mergeCell ref="E140:E148"/>
    <mergeCell ref="L96:L104"/>
    <mergeCell ref="D149:D154"/>
    <mergeCell ref="I149:I154"/>
    <mergeCell ref="E149:E154"/>
    <mergeCell ref="P174:T174"/>
    <mergeCell ref="R180:R183"/>
    <mergeCell ref="H149:H154"/>
    <mergeCell ref="J125:J131"/>
    <mergeCell ref="I125:I131"/>
    <mergeCell ref="T105:T124"/>
    <mergeCell ref="N155:N171"/>
    <mergeCell ref="M155:M171"/>
    <mergeCell ref="N180:N183"/>
    <mergeCell ref="H125:H131"/>
    <mergeCell ref="I155:I171"/>
    <mergeCell ref="Q180:Q183"/>
    <mergeCell ref="G149:G154"/>
    <mergeCell ref="S180:S183"/>
    <mergeCell ref="D180:D183"/>
    <mergeCell ref="S149:S154"/>
    <mergeCell ref="E132:E139"/>
    <mergeCell ref="O96:O104"/>
    <mergeCell ref="K105:K124"/>
    <mergeCell ref="J105:J124"/>
    <mergeCell ref="F125:F131"/>
    <mergeCell ref="H176:H179"/>
    <mergeCell ref="G176:G179"/>
    <mergeCell ref="F176:F179"/>
    <mergeCell ref="E176:E179"/>
    <mergeCell ref="D176:D179"/>
    <mergeCell ref="S155:S171"/>
    <mergeCell ref="C96:C104"/>
    <mergeCell ref="T125:T131"/>
    <mergeCell ref="T140:T148"/>
    <mergeCell ref="I187:I190"/>
    <mergeCell ref="C105:C124"/>
    <mergeCell ref="Q140:Q148"/>
    <mergeCell ref="I132:I139"/>
    <mergeCell ref="T10:T12"/>
    <mergeCell ref="S10:S12"/>
    <mergeCell ref="R10:R12"/>
    <mergeCell ref="Q10:Q12"/>
    <mergeCell ref="P10:P12"/>
    <mergeCell ref="S40:S42"/>
    <mergeCell ref="U10:U12"/>
    <mergeCell ref="V40:V42"/>
    <mergeCell ref="U40:U42"/>
    <mergeCell ref="V13:V22"/>
    <mergeCell ref="P125:P131"/>
    <mergeCell ref="Q149:Q154"/>
    <mergeCell ref="D132:D139"/>
    <mergeCell ref="Q90:Q95"/>
    <mergeCell ref="P105:P124"/>
    <mergeCell ref="G96:G104"/>
    <mergeCell ref="I96:I104"/>
    <mergeCell ref="H96:H104"/>
    <mergeCell ref="D96:D104"/>
    <mergeCell ref="J96:J104"/>
    <mergeCell ref="K125:K131"/>
    <mergeCell ref="L125:L131"/>
    <mergeCell ref="H105:H124"/>
    <mergeCell ref="O68:O75"/>
    <mergeCell ref="J68:J75"/>
    <mergeCell ref="S5:S9"/>
    <mergeCell ref="M5:M9"/>
    <mergeCell ref="L43:L49"/>
    <mergeCell ref="R5:R9"/>
    <mergeCell ref="U43:U49"/>
    <mergeCell ref="Q5:Q9"/>
    <mergeCell ref="P5:P9"/>
    <mergeCell ref="R43:R49"/>
    <mergeCell ref="O13:O22"/>
    <mergeCell ref="N13:N22"/>
    <mergeCell ref="L13:L22"/>
    <mergeCell ref="N43:N49"/>
    <mergeCell ref="K68:K75"/>
    <mergeCell ref="R60:R63"/>
    <mergeCell ref="V5:V9"/>
    <mergeCell ref="N140:N148"/>
    <mergeCell ref="C125:C131"/>
    <mergeCell ref="S96:S104"/>
    <mergeCell ref="R96:R104"/>
    <mergeCell ref="P96:P104"/>
    <mergeCell ref="G105:G124"/>
    <mergeCell ref="N96:N104"/>
    <mergeCell ref="D125:D131"/>
    <mergeCell ref="D105:D124"/>
    <mergeCell ref="L68:L75"/>
    <mergeCell ref="J79:J86"/>
    <mergeCell ref="I79:I86"/>
    <mergeCell ref="K90:K95"/>
    <mergeCell ref="O105:O124"/>
    <mergeCell ref="F96:F104"/>
    <mergeCell ref="N125:N131"/>
    <mergeCell ref="R90:R95"/>
    <mergeCell ref="K79:K86"/>
    <mergeCell ref="F132:F139"/>
    <mergeCell ref="G132:G139"/>
    <mergeCell ref="Q105:Q124"/>
    <mergeCell ref="H60:H63"/>
    <mergeCell ref="I60:I63"/>
    <mergeCell ref="S31:S39"/>
    <mergeCell ref="S13:S22"/>
    <mergeCell ref="S43:S49"/>
    <mergeCell ref="V31:V39"/>
    <mergeCell ref="V10:V12"/>
    <mergeCell ref="R40:R42"/>
    <mergeCell ref="Q40:Q42"/>
    <mergeCell ref="Q43:Q49"/>
    <mergeCell ref="P43:P49"/>
    <mergeCell ref="T68:T75"/>
    <mergeCell ref="U68:U75"/>
    <mergeCell ref="R13:R22"/>
    <mergeCell ref="P23:P30"/>
    <mergeCell ref="O23:O30"/>
    <mergeCell ref="L10:L12"/>
    <mergeCell ref="K132:K139"/>
    <mergeCell ref="L132:L139"/>
    <mergeCell ref="Q60:Q63"/>
    <mergeCell ref="P60:P63"/>
    <mergeCell ref="O60:O63"/>
    <mergeCell ref="N60:N63"/>
    <mergeCell ref="M60:M63"/>
    <mergeCell ref="J43:J49"/>
    <mergeCell ref="J60:J63"/>
    <mergeCell ref="M43:M49"/>
    <mergeCell ref="K40:K42"/>
    <mergeCell ref="E50:E59"/>
    <mergeCell ref="E66:E67"/>
    <mergeCell ref="L50:L59"/>
    <mergeCell ref="F77:F78"/>
    <mergeCell ref="D43:D49"/>
    <mergeCell ref="G68:G75"/>
    <mergeCell ref="I68:I75"/>
    <mergeCell ref="P66:T66"/>
    <mergeCell ref="T50:T59"/>
    <mergeCell ref="K60:K63"/>
    <mergeCell ref="C66:C67"/>
    <mergeCell ref="S60:S63"/>
    <mergeCell ref="M50:M59"/>
    <mergeCell ref="E43:E49"/>
    <mergeCell ref="F43:F49"/>
    <mergeCell ref="L60:L63"/>
    <mergeCell ref="F60:F63"/>
    <mergeCell ref="G60:G63"/>
    <mergeCell ref="E60:E63"/>
    <mergeCell ref="S23:S30"/>
    <mergeCell ref="N50:N59"/>
    <mergeCell ref="L31:L39"/>
    <mergeCell ref="G13:G22"/>
    <mergeCell ref="E13:E22"/>
    <mergeCell ref="H31:H39"/>
    <mergeCell ref="B88:B89"/>
    <mergeCell ref="C88:C89"/>
    <mergeCell ref="D88:D89"/>
    <mergeCell ref="B68:B75"/>
    <mergeCell ref="C68:C75"/>
    <mergeCell ref="D68:D75"/>
    <mergeCell ref="E68:E75"/>
    <mergeCell ref="J64:M64"/>
    <mergeCell ref="B66:B67"/>
    <mergeCell ref="C79:C86"/>
    <mergeCell ref="E79:E86"/>
    <mergeCell ref="H88:M88"/>
    <mergeCell ref="H79:H86"/>
    <mergeCell ref="P77:T77"/>
    <mergeCell ref="N79:N86"/>
    <mergeCell ref="O79:O86"/>
    <mergeCell ref="P79:P86"/>
    <mergeCell ref="Q79:Q86"/>
    <mergeCell ref="R79:R86"/>
    <mergeCell ref="S79:S86"/>
    <mergeCell ref="T79:T86"/>
    <mergeCell ref="T43:T49"/>
    <mergeCell ref="T40:T42"/>
    <mergeCell ref="S50:S59"/>
    <mergeCell ref="F66:F67"/>
    <mergeCell ref="G66:G67"/>
    <mergeCell ref="V50:V59"/>
    <mergeCell ref="G79:G86"/>
    <mergeCell ref="C5:C9"/>
    <mergeCell ref="O10:O12"/>
    <mergeCell ref="O50:O59"/>
    <mergeCell ref="R23:R30"/>
    <mergeCell ref="E10:E12"/>
    <mergeCell ref="D13:D22"/>
    <mergeCell ref="D23:D30"/>
    <mergeCell ref="F23:F30"/>
    <mergeCell ref="K23:K30"/>
    <mergeCell ref="J23:J30"/>
    <mergeCell ref="F13:F22"/>
    <mergeCell ref="M40:M42"/>
    <mergeCell ref="L40:L42"/>
    <mergeCell ref="I5:I9"/>
    <mergeCell ref="K5:K9"/>
    <mergeCell ref="F5:F9"/>
    <mergeCell ref="J5:J9"/>
    <mergeCell ref="N5:N9"/>
    <mergeCell ref="F10:F12"/>
    <mergeCell ref="K43:K49"/>
    <mergeCell ref="D50:D59"/>
    <mergeCell ref="O43:O49"/>
    <mergeCell ref="N23:N30"/>
    <mergeCell ref="I10:I12"/>
    <mergeCell ref="O5:O9"/>
    <mergeCell ref="L5:L9"/>
    <mergeCell ref="D40:D42"/>
    <mergeCell ref="H43:H49"/>
    <mergeCell ref="H68:H75"/>
    <mergeCell ref="M31:M39"/>
    <mergeCell ref="B2:B3"/>
    <mergeCell ref="C2:C3"/>
    <mergeCell ref="D2:D3"/>
    <mergeCell ref="E2:E3"/>
    <mergeCell ref="F2:F3"/>
    <mergeCell ref="E5:E9"/>
    <mergeCell ref="J13:J22"/>
    <mergeCell ref="I13:I22"/>
    <mergeCell ref="Q31:Q39"/>
    <mergeCell ref="P31:P39"/>
    <mergeCell ref="O31:O39"/>
    <mergeCell ref="N31:N39"/>
    <mergeCell ref="J31:J39"/>
    <mergeCell ref="I31:I39"/>
    <mergeCell ref="H13:H22"/>
    <mergeCell ref="H40:H42"/>
    <mergeCell ref="P40:P42"/>
    <mergeCell ref="K13:K22"/>
    <mergeCell ref="K31:K39"/>
    <mergeCell ref="G23:G30"/>
    <mergeCell ref="G5:G9"/>
    <mergeCell ref="H5:H9"/>
    <mergeCell ref="L23:L30"/>
    <mergeCell ref="M23:M30"/>
    <mergeCell ref="D5:D9"/>
    <mergeCell ref="N40:N42"/>
    <mergeCell ref="B4:B63"/>
    <mergeCell ref="F50:F59"/>
    <mergeCell ref="C13:C22"/>
    <mergeCell ref="I50:I59"/>
    <mergeCell ref="J40:J42"/>
    <mergeCell ref="I40:I42"/>
    <mergeCell ref="H90:H95"/>
    <mergeCell ref="G90:G95"/>
    <mergeCell ref="G10:G12"/>
    <mergeCell ref="C23:C30"/>
    <mergeCell ref="E23:E30"/>
    <mergeCell ref="H23:H30"/>
    <mergeCell ref="I23:I30"/>
    <mergeCell ref="Q13:Q22"/>
    <mergeCell ref="M13:M22"/>
    <mergeCell ref="P68:P75"/>
    <mergeCell ref="R31:R39"/>
    <mergeCell ref="P13:P22"/>
    <mergeCell ref="V68:V75"/>
    <mergeCell ref="F68:F75"/>
    <mergeCell ref="E31:E39"/>
    <mergeCell ref="H50:H59"/>
    <mergeCell ref="C43:C49"/>
    <mergeCell ref="C50:C59"/>
    <mergeCell ref="T23:T30"/>
    <mergeCell ref="U31:U39"/>
    <mergeCell ref="N68:N75"/>
    <mergeCell ref="M68:M75"/>
    <mergeCell ref="T31:T39"/>
    <mergeCell ref="C40:C42"/>
    <mergeCell ref="Q23:Q30"/>
    <mergeCell ref="K50:K59"/>
    <mergeCell ref="C31:C39"/>
    <mergeCell ref="E40:E42"/>
    <mergeCell ref="G43:G49"/>
    <mergeCell ref="H66:M66"/>
    <mergeCell ref="D66:D67"/>
    <mergeCell ref="V43:V49"/>
    <mergeCell ref="AC1:AJ1"/>
    <mergeCell ref="X66:X67"/>
    <mergeCell ref="AC2:AD2"/>
    <mergeCell ref="AE2:AF2"/>
    <mergeCell ref="X77:X78"/>
    <mergeCell ref="Z2:Z3"/>
    <mergeCell ref="V2:V3"/>
    <mergeCell ref="W2:W3"/>
    <mergeCell ref="X2:X3"/>
    <mergeCell ref="AI2:AJ2"/>
    <mergeCell ref="AG2:AH2"/>
    <mergeCell ref="Y2:Y3"/>
    <mergeCell ref="D10:D12"/>
    <mergeCell ref="G50:G59"/>
    <mergeCell ref="C60:C63"/>
    <mergeCell ref="D31:D39"/>
    <mergeCell ref="N10:N12"/>
    <mergeCell ref="H10:H12"/>
    <mergeCell ref="F31:F39"/>
    <mergeCell ref="K10:K12"/>
    <mergeCell ref="U50:U59"/>
    <mergeCell ref="U23:U30"/>
    <mergeCell ref="V23:V30"/>
    <mergeCell ref="C10:C12"/>
    <mergeCell ref="G31:G39"/>
    <mergeCell ref="J50:J59"/>
    <mergeCell ref="T13:T22"/>
    <mergeCell ref="G40:G42"/>
    <mergeCell ref="T60:T63"/>
    <mergeCell ref="D60:D63"/>
    <mergeCell ref="G2:G3"/>
    <mergeCell ref="H2:M2"/>
    <mergeCell ref="P2:T2"/>
    <mergeCell ref="Q68:Q75"/>
    <mergeCell ref="R68:R75"/>
    <mergeCell ref="I43:I49"/>
    <mergeCell ref="X79:X86"/>
    <mergeCell ref="X23:X30"/>
    <mergeCell ref="W31:W39"/>
    <mergeCell ref="W40:W42"/>
    <mergeCell ref="F79:F86"/>
    <mergeCell ref="M90:M95"/>
    <mergeCell ref="M96:M104"/>
    <mergeCell ref="S68:S75"/>
    <mergeCell ref="O40:O42"/>
    <mergeCell ref="E77:E78"/>
    <mergeCell ref="U2:U3"/>
    <mergeCell ref="X5:X9"/>
    <mergeCell ref="W5:W9"/>
    <mergeCell ref="W60:W63"/>
    <mergeCell ref="V60:V63"/>
    <mergeCell ref="U60:U63"/>
    <mergeCell ref="U13:U22"/>
    <mergeCell ref="U5:U9"/>
    <mergeCell ref="M10:M12"/>
    <mergeCell ref="F40:F42"/>
    <mergeCell ref="T5:T9"/>
    <mergeCell ref="J10:J12"/>
    <mergeCell ref="O90:O95"/>
    <mergeCell ref="V96:V104"/>
    <mergeCell ref="W13:W22"/>
    <mergeCell ref="F90:F95"/>
    <mergeCell ref="L79:L86"/>
    <mergeCell ref="M79:M86"/>
    <mergeCell ref="B90:B171"/>
    <mergeCell ref="K180:K183"/>
    <mergeCell ref="J180:J183"/>
    <mergeCell ref="O132:O139"/>
    <mergeCell ref="B77:B78"/>
    <mergeCell ref="C77:C78"/>
    <mergeCell ref="G155:G171"/>
    <mergeCell ref="J155:J171"/>
    <mergeCell ref="E88:E89"/>
    <mergeCell ref="F88:F89"/>
    <mergeCell ref="G88:G89"/>
    <mergeCell ref="D79:D86"/>
    <mergeCell ref="J172:M172"/>
    <mergeCell ref="M149:M154"/>
    <mergeCell ref="L149:L154"/>
    <mergeCell ref="K149:K154"/>
    <mergeCell ref="J149:J154"/>
    <mergeCell ref="B79:B86"/>
    <mergeCell ref="L90:L95"/>
    <mergeCell ref="B174:B175"/>
    <mergeCell ref="E105:E124"/>
    <mergeCell ref="D77:D78"/>
    <mergeCell ref="G77:G78"/>
    <mergeCell ref="H77:M77"/>
    <mergeCell ref="K96:K104"/>
    <mergeCell ref="D90:D95"/>
    <mergeCell ref="E96:E104"/>
    <mergeCell ref="C90:C95"/>
    <mergeCell ref="E90:E95"/>
    <mergeCell ref="J90:J95"/>
    <mergeCell ref="N90:N95"/>
    <mergeCell ref="I90:I95"/>
    <mergeCell ref="C155:C171"/>
    <mergeCell ref="C174:C175"/>
    <mergeCell ref="I105:I124"/>
    <mergeCell ref="D191:D194"/>
    <mergeCell ref="C187:C190"/>
    <mergeCell ref="H187:H190"/>
    <mergeCell ref="M105:M124"/>
    <mergeCell ref="C191:C194"/>
    <mergeCell ref="H140:H148"/>
    <mergeCell ref="F149:F154"/>
    <mergeCell ref="J132:J139"/>
    <mergeCell ref="K191:K194"/>
    <mergeCell ref="L191:L194"/>
    <mergeCell ref="I140:I148"/>
    <mergeCell ref="H184:H186"/>
    <mergeCell ref="G184:G186"/>
    <mergeCell ref="C149:C154"/>
    <mergeCell ref="G125:G131"/>
    <mergeCell ref="I180:I183"/>
    <mergeCell ref="F187:F190"/>
    <mergeCell ref="G187:G190"/>
    <mergeCell ref="J187:J190"/>
    <mergeCell ref="D184:D186"/>
    <mergeCell ref="D187:D190"/>
    <mergeCell ref="G191:G194"/>
    <mergeCell ref="M184:M186"/>
    <mergeCell ref="C184:C186"/>
    <mergeCell ref="M191:M194"/>
    <mergeCell ref="H180:H183"/>
    <mergeCell ref="G180:G183"/>
    <mergeCell ref="D140:D148"/>
    <mergeCell ref="C132:C139"/>
    <mergeCell ref="E230:E234"/>
    <mergeCell ref="F230:F234"/>
    <mergeCell ref="D197:D198"/>
    <mergeCell ref="E197:E198"/>
    <mergeCell ref="C230:C234"/>
    <mergeCell ref="I206:I207"/>
    <mergeCell ref="J206:J207"/>
    <mergeCell ref="L202:L205"/>
    <mergeCell ref="N202:N205"/>
    <mergeCell ref="E202:E205"/>
    <mergeCell ref="D202:D205"/>
    <mergeCell ref="C206:C207"/>
    <mergeCell ref="K206:K207"/>
    <mergeCell ref="N217:N221"/>
    <mergeCell ref="D217:D221"/>
    <mergeCell ref="I217:I221"/>
    <mergeCell ref="N206:N207"/>
    <mergeCell ref="D222:D229"/>
    <mergeCell ref="H230:H234"/>
    <mergeCell ref="K208:K210"/>
    <mergeCell ref="L208:L210"/>
    <mergeCell ref="M230:M234"/>
    <mergeCell ref="N208:N210"/>
    <mergeCell ref="K230:K234"/>
    <mergeCell ref="G215:G216"/>
    <mergeCell ref="J217:J221"/>
    <mergeCell ref="K217:K221"/>
    <mergeCell ref="E217:E221"/>
    <mergeCell ref="E206:E207"/>
    <mergeCell ref="C217:C221"/>
    <mergeCell ref="C208:C210"/>
    <mergeCell ref="L222:L229"/>
    <mergeCell ref="B197:B198"/>
    <mergeCell ref="K187:K190"/>
    <mergeCell ref="I208:I210"/>
    <mergeCell ref="M239:M240"/>
    <mergeCell ref="L239:L240"/>
    <mergeCell ref="K239:K240"/>
    <mergeCell ref="D230:D234"/>
    <mergeCell ref="G230:G234"/>
    <mergeCell ref="F237:F238"/>
    <mergeCell ref="M241:M243"/>
    <mergeCell ref="B215:B216"/>
    <mergeCell ref="D215:D216"/>
    <mergeCell ref="E215:E216"/>
    <mergeCell ref="F215:F216"/>
    <mergeCell ref="E208:E210"/>
    <mergeCell ref="B176:B194"/>
    <mergeCell ref="C197:C198"/>
    <mergeCell ref="F206:F207"/>
    <mergeCell ref="G206:G207"/>
    <mergeCell ref="H206:H207"/>
    <mergeCell ref="H217:H221"/>
    <mergeCell ref="G208:G210"/>
    <mergeCell ref="F217:F221"/>
    <mergeCell ref="G217:G221"/>
    <mergeCell ref="H222:H229"/>
    <mergeCell ref="E222:E229"/>
    <mergeCell ref="C222:C229"/>
    <mergeCell ref="H215:M215"/>
    <mergeCell ref="D208:D210"/>
    <mergeCell ref="J208:J210"/>
    <mergeCell ref="F184:F186"/>
    <mergeCell ref="B217:B234"/>
    <mergeCell ref="B267:B268"/>
    <mergeCell ref="B246:B247"/>
    <mergeCell ref="C248:C252"/>
    <mergeCell ref="C254:C260"/>
    <mergeCell ref="B199:B212"/>
    <mergeCell ref="I261:I264"/>
    <mergeCell ref="D261:D264"/>
    <mergeCell ref="H267:M267"/>
    <mergeCell ref="H239:H240"/>
    <mergeCell ref="F222:F229"/>
    <mergeCell ref="J213:M213"/>
    <mergeCell ref="F197:F198"/>
    <mergeCell ref="G197:G198"/>
    <mergeCell ref="I184:I186"/>
    <mergeCell ref="M222:M229"/>
    <mergeCell ref="F269:F273"/>
    <mergeCell ref="E269:E273"/>
    <mergeCell ref="D269:D273"/>
    <mergeCell ref="D206:D207"/>
    <mergeCell ref="G222:G229"/>
    <mergeCell ref="D241:D243"/>
    <mergeCell ref="G237:G238"/>
    <mergeCell ref="G241:G243"/>
    <mergeCell ref="E241:E243"/>
    <mergeCell ref="F241:F243"/>
    <mergeCell ref="H261:H264"/>
    <mergeCell ref="J239:J240"/>
    <mergeCell ref="H237:M237"/>
    <mergeCell ref="J235:M235"/>
    <mergeCell ref="H191:H194"/>
    <mergeCell ref="I191:I194"/>
    <mergeCell ref="J191:J194"/>
    <mergeCell ref="G239:G240"/>
    <mergeCell ref="F239:F240"/>
    <mergeCell ref="F246:F247"/>
    <mergeCell ref="E237:E238"/>
    <mergeCell ref="G338:G346"/>
    <mergeCell ref="J338:J346"/>
    <mergeCell ref="H338:H346"/>
    <mergeCell ref="H336:M336"/>
    <mergeCell ref="F283:F286"/>
    <mergeCell ref="E283:E286"/>
    <mergeCell ref="F261:F264"/>
    <mergeCell ref="G261:G264"/>
    <mergeCell ref="L241:L243"/>
    <mergeCell ref="K241:K243"/>
    <mergeCell ref="J241:J243"/>
    <mergeCell ref="I241:I243"/>
    <mergeCell ref="G287:G288"/>
    <mergeCell ref="L261:L264"/>
    <mergeCell ref="M261:M264"/>
    <mergeCell ref="J306:J313"/>
    <mergeCell ref="E316:E317"/>
    <mergeCell ref="E289:E296"/>
    <mergeCell ref="F289:F296"/>
    <mergeCell ref="F297:F305"/>
    <mergeCell ref="E297:E305"/>
    <mergeCell ref="F274:F282"/>
    <mergeCell ref="G267:G268"/>
    <mergeCell ref="E287:E288"/>
    <mergeCell ref="K254:K260"/>
    <mergeCell ref="E254:E260"/>
    <mergeCell ref="H246:M246"/>
    <mergeCell ref="F254:F260"/>
    <mergeCell ref="O269:O273"/>
    <mergeCell ref="O254:O260"/>
    <mergeCell ref="L230:L234"/>
    <mergeCell ref="N230:N234"/>
    <mergeCell ref="Q241:Q243"/>
    <mergeCell ref="O261:O264"/>
    <mergeCell ref="Q254:Q260"/>
    <mergeCell ref="Q287:Q288"/>
    <mergeCell ref="M254:M260"/>
    <mergeCell ref="L254:L260"/>
    <mergeCell ref="P316:T316"/>
    <mergeCell ref="N261:N264"/>
    <mergeCell ref="J254:J260"/>
    <mergeCell ref="J261:J264"/>
    <mergeCell ref="O283:O286"/>
    <mergeCell ref="R287:R288"/>
    <mergeCell ref="P261:P264"/>
    <mergeCell ref="Q261:Q264"/>
    <mergeCell ref="R230:R234"/>
    <mergeCell ref="S230:S234"/>
    <mergeCell ref="T230:T234"/>
    <mergeCell ref="R241:R243"/>
    <mergeCell ref="P230:P234"/>
    <mergeCell ref="N241:N243"/>
    <mergeCell ref="N254:N260"/>
    <mergeCell ref="O230:O234"/>
    <mergeCell ref="O239:O240"/>
    <mergeCell ref="L287:L288"/>
    <mergeCell ref="P246:T246"/>
    <mergeCell ref="O306:O313"/>
    <mergeCell ref="K269:K273"/>
    <mergeCell ref="R289:R296"/>
    <mergeCell ref="Q418:Q420"/>
    <mergeCell ref="P418:P420"/>
    <mergeCell ref="K289:K296"/>
    <mergeCell ref="I289:I296"/>
    <mergeCell ref="H359:H360"/>
    <mergeCell ref="G359:G360"/>
    <mergeCell ref="F359:F360"/>
    <mergeCell ref="L338:L346"/>
    <mergeCell ref="Q283:Q286"/>
    <mergeCell ref="Q326:Q333"/>
    <mergeCell ref="P318:P323"/>
    <mergeCell ref="P297:P305"/>
    <mergeCell ref="J350:J358"/>
    <mergeCell ref="G336:G337"/>
    <mergeCell ref="H363:M363"/>
    <mergeCell ref="N379:N389"/>
    <mergeCell ref="G390:G393"/>
    <mergeCell ref="F390:F393"/>
    <mergeCell ref="L390:L393"/>
    <mergeCell ref="O365:O375"/>
    <mergeCell ref="O413:O417"/>
    <mergeCell ref="P306:P313"/>
    <mergeCell ref="N404:N406"/>
    <mergeCell ref="M306:M313"/>
    <mergeCell ref="H287:H288"/>
    <mergeCell ref="H283:H286"/>
    <mergeCell ref="F404:F406"/>
    <mergeCell ref="L359:L360"/>
    <mergeCell ref="J283:J286"/>
    <mergeCell ref="K283:K286"/>
    <mergeCell ref="G283:G286"/>
    <mergeCell ref="J400:J403"/>
    <mergeCell ref="B316:B317"/>
    <mergeCell ref="H297:H305"/>
    <mergeCell ref="H306:H313"/>
    <mergeCell ref="F318:F323"/>
    <mergeCell ref="J287:J288"/>
    <mergeCell ref="G306:G313"/>
    <mergeCell ref="F306:F313"/>
    <mergeCell ref="H316:M316"/>
    <mergeCell ref="M287:M288"/>
    <mergeCell ref="J289:J296"/>
    <mergeCell ref="M289:M296"/>
    <mergeCell ref="G289:G296"/>
    <mergeCell ref="H289:H296"/>
    <mergeCell ref="C287:C288"/>
    <mergeCell ref="C336:C337"/>
    <mergeCell ref="E318:E323"/>
    <mergeCell ref="E326:E333"/>
    <mergeCell ref="M326:M335"/>
    <mergeCell ref="L326:L335"/>
    <mergeCell ref="K326:K335"/>
    <mergeCell ref="C289:C296"/>
    <mergeCell ref="D306:D313"/>
    <mergeCell ref="C297:C305"/>
    <mergeCell ref="D336:D337"/>
    <mergeCell ref="C326:C333"/>
    <mergeCell ref="J326:J335"/>
    <mergeCell ref="I326:I335"/>
    <mergeCell ref="H326:H335"/>
    <mergeCell ref="G326:G335"/>
    <mergeCell ref="F326:F335"/>
    <mergeCell ref="K306:K313"/>
    <mergeCell ref="F336:F337"/>
    <mergeCell ref="B318:B333"/>
    <mergeCell ref="M318:M323"/>
    <mergeCell ref="D318:D323"/>
    <mergeCell ref="K350:K358"/>
    <mergeCell ref="D350:D358"/>
    <mergeCell ref="E359:E360"/>
    <mergeCell ref="D348:D349"/>
    <mergeCell ref="H379:H389"/>
    <mergeCell ref="B365:B375"/>
    <mergeCell ref="I365:I375"/>
    <mergeCell ref="J365:J375"/>
    <mergeCell ref="B363:B364"/>
    <mergeCell ref="C363:C364"/>
    <mergeCell ref="D426:D428"/>
    <mergeCell ref="E426:E428"/>
    <mergeCell ref="F377:F378"/>
    <mergeCell ref="C350:C358"/>
    <mergeCell ref="E394:E397"/>
    <mergeCell ref="H398:H399"/>
    <mergeCell ref="I398:I399"/>
    <mergeCell ref="C348:C349"/>
    <mergeCell ref="D338:D346"/>
    <mergeCell ref="G318:G323"/>
    <mergeCell ref="H350:H358"/>
    <mergeCell ref="I421:I423"/>
    <mergeCell ref="B336:B337"/>
    <mergeCell ref="C318:C323"/>
    <mergeCell ref="D326:D333"/>
    <mergeCell ref="B338:B346"/>
    <mergeCell ref="B348:B349"/>
    <mergeCell ref="G348:G349"/>
    <mergeCell ref="G377:G378"/>
    <mergeCell ref="B413:B445"/>
    <mergeCell ref="D390:D393"/>
    <mergeCell ref="C390:C393"/>
    <mergeCell ref="G426:G428"/>
    <mergeCell ref="F411:F412"/>
    <mergeCell ref="D359:D360"/>
    <mergeCell ref="M359:M360"/>
    <mergeCell ref="E350:E358"/>
    <mergeCell ref="L418:L420"/>
    <mergeCell ref="J424:J425"/>
    <mergeCell ref="L421:L423"/>
    <mergeCell ref="J359:J360"/>
    <mergeCell ref="G411:G412"/>
    <mergeCell ref="G350:G358"/>
    <mergeCell ref="F350:F358"/>
    <mergeCell ref="C359:C360"/>
    <mergeCell ref="B350:B360"/>
    <mergeCell ref="E421:E423"/>
    <mergeCell ref="D418:D420"/>
    <mergeCell ref="L426:L428"/>
    <mergeCell ref="F418:F420"/>
    <mergeCell ref="D379:D389"/>
    <mergeCell ref="C379:C389"/>
    <mergeCell ref="E365:E375"/>
    <mergeCell ref="F365:F375"/>
    <mergeCell ref="M350:M358"/>
    <mergeCell ref="D440:D445"/>
    <mergeCell ref="B411:B412"/>
    <mergeCell ref="L413:L417"/>
    <mergeCell ref="M394:M397"/>
    <mergeCell ref="K400:K403"/>
    <mergeCell ref="G398:G399"/>
    <mergeCell ref="B448:B449"/>
    <mergeCell ref="E429:E434"/>
    <mergeCell ref="F429:F434"/>
    <mergeCell ref="C421:C423"/>
    <mergeCell ref="C424:C425"/>
    <mergeCell ref="E424:E425"/>
    <mergeCell ref="C413:C417"/>
    <mergeCell ref="E363:E364"/>
    <mergeCell ref="F363:F364"/>
    <mergeCell ref="G363:G364"/>
    <mergeCell ref="M379:M389"/>
    <mergeCell ref="J429:J434"/>
    <mergeCell ref="K429:K434"/>
    <mergeCell ref="M429:M434"/>
    <mergeCell ref="C365:C375"/>
    <mergeCell ref="H404:H406"/>
    <mergeCell ref="I390:I393"/>
    <mergeCell ref="H424:H425"/>
    <mergeCell ref="E435:E439"/>
    <mergeCell ref="D421:D423"/>
    <mergeCell ref="M421:M423"/>
    <mergeCell ref="J426:J428"/>
    <mergeCell ref="C418:C420"/>
    <mergeCell ref="F426:F428"/>
    <mergeCell ref="C426:C428"/>
    <mergeCell ref="H429:H434"/>
    <mergeCell ref="H365:H375"/>
    <mergeCell ref="M365:M375"/>
    <mergeCell ref="B377:B378"/>
    <mergeCell ref="C377:C378"/>
    <mergeCell ref="D377:D378"/>
    <mergeCell ref="H390:H393"/>
    <mergeCell ref="F316:F317"/>
    <mergeCell ref="E336:E337"/>
    <mergeCell ref="I379:I389"/>
    <mergeCell ref="H377:M377"/>
    <mergeCell ref="E390:E393"/>
    <mergeCell ref="N365:N375"/>
    <mergeCell ref="L350:L358"/>
    <mergeCell ref="O338:O346"/>
    <mergeCell ref="M297:M305"/>
    <mergeCell ref="N289:N296"/>
    <mergeCell ref="N306:N313"/>
    <mergeCell ref="O287:O288"/>
    <mergeCell ref="K365:K375"/>
    <mergeCell ref="L365:L375"/>
    <mergeCell ref="I359:I360"/>
    <mergeCell ref="E377:E378"/>
    <mergeCell ref="I318:I323"/>
    <mergeCell ref="J318:J323"/>
    <mergeCell ref="K318:K323"/>
    <mergeCell ref="L318:L323"/>
    <mergeCell ref="J314:M314"/>
    <mergeCell ref="N338:N346"/>
    <mergeCell ref="I338:I346"/>
    <mergeCell ref="G379:G389"/>
    <mergeCell ref="F379:F389"/>
    <mergeCell ref="E379:E389"/>
    <mergeCell ref="F348:F349"/>
    <mergeCell ref="N287:N288"/>
    <mergeCell ref="N318:N323"/>
    <mergeCell ref="N326:N333"/>
    <mergeCell ref="N390:N393"/>
    <mergeCell ref="I350:I358"/>
    <mergeCell ref="C316:C317"/>
    <mergeCell ref="D365:D375"/>
    <mergeCell ref="G365:G375"/>
    <mergeCell ref="D363:D364"/>
    <mergeCell ref="F338:F346"/>
    <mergeCell ref="E348:E349"/>
    <mergeCell ref="E338:E346"/>
    <mergeCell ref="C338:C346"/>
    <mergeCell ref="K338:K346"/>
    <mergeCell ref="H348:M348"/>
    <mergeCell ref="H274:H282"/>
    <mergeCell ref="J297:J305"/>
    <mergeCell ref="I297:I305"/>
    <mergeCell ref="D283:D286"/>
    <mergeCell ref="K287:K288"/>
    <mergeCell ref="I283:I286"/>
    <mergeCell ref="E274:E282"/>
    <mergeCell ref="C274:C282"/>
    <mergeCell ref="C283:C286"/>
    <mergeCell ref="G297:G305"/>
    <mergeCell ref="I306:I313"/>
    <mergeCell ref="L306:L313"/>
    <mergeCell ref="D316:D317"/>
    <mergeCell ref="E306:E313"/>
    <mergeCell ref="C306:C313"/>
    <mergeCell ref="D297:D305"/>
    <mergeCell ref="G274:G282"/>
    <mergeCell ref="L283:L286"/>
    <mergeCell ref="L297:L305"/>
    <mergeCell ref="K297:K305"/>
    <mergeCell ref="G316:G317"/>
    <mergeCell ref="H318:H323"/>
    <mergeCell ref="H269:H273"/>
    <mergeCell ref="E261:E264"/>
    <mergeCell ref="D267:D268"/>
    <mergeCell ref="H254:H260"/>
    <mergeCell ref="J269:J273"/>
    <mergeCell ref="D289:D296"/>
    <mergeCell ref="D274:D282"/>
    <mergeCell ref="D287:D288"/>
    <mergeCell ref="L289:L296"/>
    <mergeCell ref="N283:N286"/>
    <mergeCell ref="G254:G260"/>
    <mergeCell ref="I254:I260"/>
    <mergeCell ref="I269:I273"/>
    <mergeCell ref="K261:K264"/>
    <mergeCell ref="M283:M286"/>
    <mergeCell ref="N297:N305"/>
    <mergeCell ref="N269:N273"/>
    <mergeCell ref="N274:N282"/>
    <mergeCell ref="J265:M265"/>
    <mergeCell ref="G269:G273"/>
    <mergeCell ref="T283:T286"/>
    <mergeCell ref="S283:S286"/>
    <mergeCell ref="T254:T260"/>
    <mergeCell ref="P274:P282"/>
    <mergeCell ref="P254:P260"/>
    <mergeCell ref="R254:R260"/>
    <mergeCell ref="Q269:Q273"/>
    <mergeCell ref="R274:R282"/>
    <mergeCell ref="P269:P273"/>
    <mergeCell ref="R269:R273"/>
    <mergeCell ref="P267:T267"/>
    <mergeCell ref="S261:S264"/>
    <mergeCell ref="T261:T264"/>
    <mergeCell ref="T297:T305"/>
    <mergeCell ref="Q274:Q282"/>
    <mergeCell ref="S289:S296"/>
    <mergeCell ref="S287:S288"/>
    <mergeCell ref="W208:W210"/>
    <mergeCell ref="T184:T186"/>
    <mergeCell ref="T217:T221"/>
    <mergeCell ref="U191:U194"/>
    <mergeCell ref="Q187:Q190"/>
    <mergeCell ref="U208:U210"/>
    <mergeCell ref="U239:U240"/>
    <mergeCell ref="U241:U243"/>
    <mergeCell ref="V191:V194"/>
    <mergeCell ref="W187:W190"/>
    <mergeCell ref="S90:S95"/>
    <mergeCell ref="X132:X139"/>
    <mergeCell ref="X140:X148"/>
    <mergeCell ref="T155:T171"/>
    <mergeCell ref="W174:W175"/>
    <mergeCell ref="Q208:Q210"/>
    <mergeCell ref="T96:T104"/>
    <mergeCell ref="V90:V95"/>
    <mergeCell ref="U90:U95"/>
    <mergeCell ref="R206:R207"/>
    <mergeCell ref="W202:W205"/>
    <mergeCell ref="P237:T237"/>
    <mergeCell ref="P187:P190"/>
    <mergeCell ref="P132:P139"/>
    <mergeCell ref="W90:W95"/>
    <mergeCell ref="P222:P229"/>
    <mergeCell ref="W149:W154"/>
    <mergeCell ref="V149:V154"/>
    <mergeCell ref="U222:U229"/>
    <mergeCell ref="R191:R194"/>
    <mergeCell ref="V180:V183"/>
    <mergeCell ref="U184:U186"/>
    <mergeCell ref="U79:U86"/>
    <mergeCell ref="R202:R205"/>
    <mergeCell ref="Q202:Q205"/>
    <mergeCell ref="P202:P205"/>
    <mergeCell ref="Q206:Q207"/>
    <mergeCell ref="O202:O205"/>
    <mergeCell ref="O180:O183"/>
    <mergeCell ref="U187:U190"/>
    <mergeCell ref="O187:O190"/>
    <mergeCell ref="S132:S139"/>
    <mergeCell ref="R184:R186"/>
    <mergeCell ref="M132:M139"/>
    <mergeCell ref="R132:R139"/>
    <mergeCell ref="Q132:Q139"/>
    <mergeCell ref="P191:P194"/>
    <mergeCell ref="Q96:Q104"/>
    <mergeCell ref="T206:T207"/>
    <mergeCell ref="U180:U183"/>
    <mergeCell ref="T180:T183"/>
    <mergeCell ref="R105:R124"/>
    <mergeCell ref="S140:S148"/>
    <mergeCell ref="T132:T139"/>
    <mergeCell ref="P90:P95"/>
    <mergeCell ref="T149:T154"/>
    <mergeCell ref="U140:U148"/>
    <mergeCell ref="U132:U139"/>
    <mergeCell ref="U105:U124"/>
    <mergeCell ref="U202:U205"/>
    <mergeCell ref="N105:N124"/>
    <mergeCell ref="T90:T95"/>
    <mergeCell ref="V79:V86"/>
    <mergeCell ref="O125:O131"/>
    <mergeCell ref="R140:R148"/>
    <mergeCell ref="O149:O154"/>
    <mergeCell ref="W105:W124"/>
    <mergeCell ref="U125:U131"/>
    <mergeCell ref="S105:S124"/>
    <mergeCell ref="R155:R171"/>
    <mergeCell ref="HC239:HC241"/>
    <mergeCell ref="T241:T243"/>
    <mergeCell ref="X215:X216"/>
    <mergeCell ref="P208:P210"/>
    <mergeCell ref="V132:V139"/>
    <mergeCell ref="V187:V190"/>
    <mergeCell ref="V105:V124"/>
    <mergeCell ref="V140:V148"/>
    <mergeCell ref="BQ110:BR110"/>
    <mergeCell ref="BQ112:BR112"/>
    <mergeCell ref="BQ113:BR113"/>
    <mergeCell ref="CA239:CB239"/>
    <mergeCell ref="FA227:FB227"/>
    <mergeCell ref="ER222:ES222"/>
    <mergeCell ref="FA232:FB232"/>
    <mergeCell ref="FA224:FB224"/>
    <mergeCell ref="FJ166:FK166"/>
    <mergeCell ref="BF220:BG220"/>
    <mergeCell ref="BF221:BG221"/>
    <mergeCell ref="BF222:BG222"/>
    <mergeCell ref="Q191:Q194"/>
    <mergeCell ref="R217:R221"/>
    <mergeCell ref="P88:T88"/>
    <mergeCell ref="AV186:AW186"/>
    <mergeCell ref="B644:B656"/>
    <mergeCell ref="C239:C240"/>
    <mergeCell ref="D239:D240"/>
    <mergeCell ref="E239:E240"/>
    <mergeCell ref="X306:X313"/>
    <mergeCell ref="W306:W313"/>
    <mergeCell ref="T379:T389"/>
    <mergeCell ref="X283:X286"/>
    <mergeCell ref="W283:W286"/>
    <mergeCell ref="C202:C205"/>
    <mergeCell ref="F202:F205"/>
    <mergeCell ref="G202:G205"/>
    <mergeCell ref="H202:H205"/>
    <mergeCell ref="I202:I205"/>
    <mergeCell ref="J202:J205"/>
    <mergeCell ref="K202:K205"/>
    <mergeCell ref="Q125:Q131"/>
    <mergeCell ref="V125:V131"/>
    <mergeCell ref="R125:R131"/>
    <mergeCell ref="O155:O171"/>
    <mergeCell ref="O274:O282"/>
    <mergeCell ref="O217:O221"/>
    <mergeCell ref="V297:V305"/>
    <mergeCell ref="P241:P243"/>
    <mergeCell ref="R239:R240"/>
    <mergeCell ref="Q239:Q240"/>
    <mergeCell ref="O289:O296"/>
    <mergeCell ref="S269:S273"/>
    <mergeCell ref="O208:O210"/>
    <mergeCell ref="O222:O229"/>
    <mergeCell ref="Q289:Q296"/>
    <mergeCell ref="W289:W296"/>
    <mergeCell ref="BF234:BG234"/>
    <mergeCell ref="AV239:AW239"/>
    <mergeCell ref="X222:X229"/>
    <mergeCell ref="BF260:BG260"/>
    <mergeCell ref="BF251:BG251"/>
    <mergeCell ref="BF261:BG261"/>
    <mergeCell ref="BF259:BG259"/>
    <mergeCell ref="BF253:BG253"/>
    <mergeCell ref="BF211:BG211"/>
    <mergeCell ref="BF250:BG250"/>
    <mergeCell ref="BF252:BG252"/>
    <mergeCell ref="BF254:BG254"/>
    <mergeCell ref="BF255:BG255"/>
    <mergeCell ref="AV202:AW202"/>
    <mergeCell ref="AV203:AW203"/>
    <mergeCell ref="AV204:AW204"/>
    <mergeCell ref="AV205:AW205"/>
    <mergeCell ref="AV206:AW206"/>
    <mergeCell ref="AV207:AW207"/>
    <mergeCell ref="AV242:AW242"/>
    <mergeCell ref="AV243:AW243"/>
    <mergeCell ref="AV248:AW248"/>
    <mergeCell ref="AV249:AW249"/>
    <mergeCell ref="AV250:AW250"/>
    <mergeCell ref="BF227:BG227"/>
    <mergeCell ref="BF232:BG232"/>
    <mergeCell ref="BF240:BG240"/>
    <mergeCell ref="BF241:BG241"/>
    <mergeCell ref="BF242:BG242"/>
    <mergeCell ref="BF233:BG233"/>
    <mergeCell ref="AV251:AW251"/>
    <mergeCell ref="AV255:AW255"/>
    <mergeCell ref="AV168:AW168"/>
    <mergeCell ref="AV169:AW169"/>
    <mergeCell ref="BF176:BG176"/>
    <mergeCell ref="AV170:AW170"/>
    <mergeCell ref="AV171:AW171"/>
    <mergeCell ref="AV176:AW176"/>
    <mergeCell ref="AV177:AW177"/>
    <mergeCell ref="AV178:AW178"/>
    <mergeCell ref="AV184:AW184"/>
    <mergeCell ref="AV185:AW185"/>
    <mergeCell ref="HB242:HB243"/>
    <mergeCell ref="T239:T240"/>
    <mergeCell ref="S239:S240"/>
    <mergeCell ref="BQ191:BR191"/>
    <mergeCell ref="BQ194:BR194"/>
    <mergeCell ref="CJ191:CK194"/>
    <mergeCell ref="X241:X243"/>
    <mergeCell ref="GY239:GY241"/>
    <mergeCell ref="FA243:FB243"/>
    <mergeCell ref="HA239:HA240"/>
    <mergeCell ref="HA241:HA242"/>
    <mergeCell ref="V206:V207"/>
    <mergeCell ref="FJ232:FK232"/>
    <mergeCell ref="FJ222:FK222"/>
    <mergeCell ref="BQ218:BR218"/>
    <mergeCell ref="BQ202:BR202"/>
    <mergeCell ref="CA228:CB228"/>
    <mergeCell ref="CA229:CB229"/>
    <mergeCell ref="CA226:CB226"/>
    <mergeCell ref="X202:X205"/>
    <mergeCell ref="CA207:CB207"/>
    <mergeCell ref="BQ217:BR217"/>
    <mergeCell ref="CA227:CB227"/>
    <mergeCell ref="HB239:HB241"/>
    <mergeCell ref="FA241:FB241"/>
    <mergeCell ref="BQ203:BR203"/>
    <mergeCell ref="BQ210:BR210"/>
    <mergeCell ref="BF194:BG194"/>
    <mergeCell ref="FC1:FG1"/>
    <mergeCell ref="FA2:FB3"/>
    <mergeCell ref="FC2:FC3"/>
    <mergeCell ref="FD2:FD3"/>
    <mergeCell ref="FE2:FF2"/>
    <mergeCell ref="CA11:CB11"/>
    <mergeCell ref="CA12:CB12"/>
    <mergeCell ref="CA26:CB26"/>
    <mergeCell ref="CA27:CB27"/>
    <mergeCell ref="CA28:CB28"/>
    <mergeCell ref="CA29:CB29"/>
    <mergeCell ref="CA30:CB30"/>
    <mergeCell ref="CA31:CB31"/>
    <mergeCell ref="CA37:CB37"/>
    <mergeCell ref="CA38:CB38"/>
    <mergeCell ref="CA39:CB39"/>
    <mergeCell ref="FA44:FB44"/>
    <mergeCell ref="DZ41:EA41"/>
    <mergeCell ref="EI41:EJ41"/>
    <mergeCell ref="ER41:ES41"/>
    <mergeCell ref="EI29:EJ29"/>
    <mergeCell ref="ER29:ES29"/>
    <mergeCell ref="BQ192:BR192"/>
    <mergeCell ref="BQ193:BR193"/>
    <mergeCell ref="BQ206:BR206"/>
    <mergeCell ref="FA33:FB33"/>
    <mergeCell ref="FA34:FB34"/>
    <mergeCell ref="FA35:FB35"/>
    <mergeCell ref="FA31:FB31"/>
    <mergeCell ref="DZ39:EA39"/>
    <mergeCell ref="ER32:ES32"/>
    <mergeCell ref="CJ2:CL2"/>
    <mergeCell ref="ER40:ES40"/>
    <mergeCell ref="EI39:EJ39"/>
    <mergeCell ref="CA8:CB8"/>
    <mergeCell ref="BF203:BG203"/>
    <mergeCell ref="CA233:CB233"/>
    <mergeCell ref="X217:X221"/>
    <mergeCell ref="BQ205:BR205"/>
    <mergeCell ref="CA191:CB191"/>
    <mergeCell ref="CA192:CB192"/>
    <mergeCell ref="CA193:CB193"/>
    <mergeCell ref="CA194:CB194"/>
    <mergeCell ref="CA199:CB199"/>
    <mergeCell ref="BF206:BG206"/>
    <mergeCell ref="BF208:BG208"/>
    <mergeCell ref="BF209:BG209"/>
    <mergeCell ref="BF210:BG210"/>
    <mergeCell ref="AV180:AW180"/>
    <mergeCell ref="AV181:AW181"/>
    <mergeCell ref="AV182:AW182"/>
    <mergeCell ref="AV183:AW183"/>
    <mergeCell ref="BF182:BG182"/>
    <mergeCell ref="BF183:BG183"/>
    <mergeCell ref="BF229:BG229"/>
    <mergeCell ref="BQ180:BR180"/>
    <mergeCell ref="BQ181:BR181"/>
    <mergeCell ref="BQ182:BR182"/>
    <mergeCell ref="BQ183:BR183"/>
    <mergeCell ref="AV187:AW187"/>
    <mergeCell ref="AV188:AW188"/>
    <mergeCell ref="AV189:AW189"/>
    <mergeCell ref="AV190:AW190"/>
    <mergeCell ref="AV191:AW191"/>
    <mergeCell ref="AV200:AW200"/>
    <mergeCell ref="AV201:AW201"/>
    <mergeCell ref="CA131:CB131"/>
    <mergeCell ref="CA96:CB96"/>
    <mergeCell ref="CA97:CB97"/>
    <mergeCell ref="CA40:CB40"/>
    <mergeCell ref="BQ167:BR167"/>
    <mergeCell ref="BQ124:BR124"/>
    <mergeCell ref="BQ71:BR71"/>
    <mergeCell ref="BQ137:BR137"/>
    <mergeCell ref="BQ47:BR47"/>
    <mergeCell ref="BQ48:BR48"/>
    <mergeCell ref="BQ49:BR49"/>
    <mergeCell ref="BQ164:BR164"/>
    <mergeCell ref="BQ165:BR165"/>
    <mergeCell ref="BQ128:BR128"/>
    <mergeCell ref="BQ129:BR129"/>
    <mergeCell ref="BQ130:BR130"/>
    <mergeCell ref="BQ156:BR156"/>
    <mergeCell ref="BQ163:BR163"/>
    <mergeCell ref="CA106:CB106"/>
    <mergeCell ref="BQ132:BR132"/>
    <mergeCell ref="BQ138:BR138"/>
    <mergeCell ref="BQ143:BR143"/>
    <mergeCell ref="BQ144:BR144"/>
    <mergeCell ref="BQ145:BR145"/>
    <mergeCell ref="BQ146:BR146"/>
    <mergeCell ref="CA94:CB94"/>
    <mergeCell ref="BQ54:BR54"/>
    <mergeCell ref="CA68:CB68"/>
    <mergeCell ref="BQ82:BR82"/>
    <mergeCell ref="CA62:CB62"/>
    <mergeCell ref="CA122:CB122"/>
    <mergeCell ref="CA43:CB43"/>
    <mergeCell ref="CA9:CB9"/>
    <mergeCell ref="CA10:CB10"/>
    <mergeCell ref="BQ10:BR10"/>
    <mergeCell ref="BQ11:BR11"/>
    <mergeCell ref="DZ53:EA53"/>
    <mergeCell ref="EI53:EJ53"/>
    <mergeCell ref="ER53:ES53"/>
    <mergeCell ref="DZ54:EA54"/>
    <mergeCell ref="EI54:EJ54"/>
    <mergeCell ref="EI45:EJ45"/>
    <mergeCell ref="CA21:CB21"/>
    <mergeCell ref="DZ10:EA10"/>
    <mergeCell ref="EI10:EJ10"/>
    <mergeCell ref="ER10:ES10"/>
    <mergeCell ref="ER17:ES17"/>
    <mergeCell ref="EI44:EJ44"/>
    <mergeCell ref="CA13:CB13"/>
    <mergeCell ref="CA14:CB14"/>
    <mergeCell ref="CA15:CB15"/>
    <mergeCell ref="CA16:CB16"/>
    <mergeCell ref="CA17:CB17"/>
    <mergeCell ref="CA18:CB18"/>
    <mergeCell ref="CA19:CB19"/>
    <mergeCell ref="CA20:CB20"/>
    <mergeCell ref="DZ24:EA24"/>
    <mergeCell ref="EI24:EJ24"/>
    <mergeCell ref="BQ37:BR37"/>
    <mergeCell ref="ER54:ES54"/>
    <mergeCell ref="DQ26:DR26"/>
    <mergeCell ref="EI30:EJ30"/>
    <mergeCell ref="ER30:ES30"/>
    <mergeCell ref="DZ42:EA42"/>
    <mergeCell ref="CE2:CF2"/>
    <mergeCell ref="BX2:BY2"/>
    <mergeCell ref="EI43:EJ43"/>
    <mergeCell ref="BQ33:BR33"/>
    <mergeCell ref="ER44:ES44"/>
    <mergeCell ref="BF15:BG15"/>
    <mergeCell ref="BF16:BG16"/>
    <mergeCell ref="BF17:BG17"/>
    <mergeCell ref="BF18:BG18"/>
    <mergeCell ref="BF19:BG19"/>
    <mergeCell ref="BF20:BG20"/>
    <mergeCell ref="BF21:BG21"/>
    <mergeCell ref="BF22:BG22"/>
    <mergeCell ref="DZ30:EA30"/>
    <mergeCell ref="DZ7:EA7"/>
    <mergeCell ref="EI7:EJ7"/>
    <mergeCell ref="DZ13:EA13"/>
    <mergeCell ref="CA2:CB3"/>
    <mergeCell ref="CC2:CC3"/>
    <mergeCell ref="CD2:CD3"/>
    <mergeCell ref="CH2:CI2"/>
    <mergeCell ref="CA4:CB4"/>
    <mergeCell ref="CA5:CB5"/>
    <mergeCell ref="EI25:EJ25"/>
    <mergeCell ref="DZ12:EA12"/>
    <mergeCell ref="EI12:EJ12"/>
    <mergeCell ref="BF23:BG23"/>
    <mergeCell ref="BF24:BG24"/>
    <mergeCell ref="BF25:BG25"/>
    <mergeCell ref="BF26:BG26"/>
    <mergeCell ref="CA6:CB6"/>
    <mergeCell ref="CA7:CB7"/>
    <mergeCell ref="BF27:BG27"/>
    <mergeCell ref="DZ25:EA25"/>
    <mergeCell ref="DH24:DI24"/>
    <mergeCell ref="DX2:DY2"/>
    <mergeCell ref="CY4:CZ4"/>
    <mergeCell ref="DH4:DI4"/>
    <mergeCell ref="DQ4:DR4"/>
    <mergeCell ref="EB2:EB3"/>
    <mergeCell ref="BQ6:BR6"/>
    <mergeCell ref="DS2:DS3"/>
    <mergeCell ref="DT2:DT3"/>
    <mergeCell ref="DU2:DV2"/>
    <mergeCell ref="DW2:DW3"/>
    <mergeCell ref="DQ5:DR5"/>
    <mergeCell ref="CY6:CZ6"/>
    <mergeCell ref="DH6:DI6"/>
    <mergeCell ref="DQ6:DR6"/>
    <mergeCell ref="CY7:CZ7"/>
    <mergeCell ref="DH7:DI7"/>
    <mergeCell ref="DQ7:DR7"/>
    <mergeCell ref="CY8:CZ8"/>
    <mergeCell ref="DH8:DI8"/>
    <mergeCell ref="DQ8:DR8"/>
    <mergeCell ref="CY9:CZ9"/>
    <mergeCell ref="BF34:BG34"/>
    <mergeCell ref="BF35:BG35"/>
    <mergeCell ref="BF36:BG36"/>
    <mergeCell ref="BF37:BG37"/>
    <mergeCell ref="CC1:CG1"/>
    <mergeCell ref="BQ50:BR50"/>
    <mergeCell ref="BQ42:BR42"/>
    <mergeCell ref="BQ43:BR43"/>
    <mergeCell ref="BQ46:BR46"/>
    <mergeCell ref="CA36:CB36"/>
    <mergeCell ref="BQ4:BR4"/>
    <mergeCell ref="DZ44:EA44"/>
    <mergeCell ref="DZ18:EA18"/>
    <mergeCell ref="CA22:CB22"/>
    <mergeCell ref="CA23:CB23"/>
    <mergeCell ref="CA24:CB24"/>
    <mergeCell ref="CA25:CB25"/>
    <mergeCell ref="CY24:CZ24"/>
    <mergeCell ref="BF38:BG38"/>
    <mergeCell ref="BF39:BG39"/>
    <mergeCell ref="BF40:BG40"/>
    <mergeCell ref="BF41:BG41"/>
    <mergeCell ref="BF42:BG42"/>
    <mergeCell ref="BF43:BG43"/>
    <mergeCell ref="DZ37:EA37"/>
    <mergeCell ref="DZ2:EA3"/>
    <mergeCell ref="CY10:CZ10"/>
    <mergeCell ref="CY16:CZ16"/>
    <mergeCell ref="DH16:DI16"/>
    <mergeCell ref="DQ16:DR16"/>
    <mergeCell ref="CY17:CZ17"/>
    <mergeCell ref="DH17:DI17"/>
    <mergeCell ref="ER43:ES43"/>
    <mergeCell ref="DZ21:EA21"/>
    <mergeCell ref="DZ14:EA14"/>
    <mergeCell ref="EI14:EJ14"/>
    <mergeCell ref="ER14:ES14"/>
    <mergeCell ref="DZ15:EA15"/>
    <mergeCell ref="EI15:EJ15"/>
    <mergeCell ref="ER15:ES15"/>
    <mergeCell ref="DZ16:EA16"/>
    <mergeCell ref="EI16:EJ16"/>
    <mergeCell ref="ER16:ES16"/>
    <mergeCell ref="DZ17:EA17"/>
    <mergeCell ref="EI17:EJ17"/>
    <mergeCell ref="ER24:ES24"/>
    <mergeCell ref="EL2:EL3"/>
    <mergeCell ref="EM2:EN2"/>
    <mergeCell ref="DZ31:EA31"/>
    <mergeCell ref="EI31:EJ31"/>
    <mergeCell ref="ER31:ES31"/>
    <mergeCell ref="DZ32:EA32"/>
    <mergeCell ref="EI32:EJ32"/>
    <mergeCell ref="DZ36:EA36"/>
    <mergeCell ref="EI36:EJ36"/>
    <mergeCell ref="EO2:EO3"/>
    <mergeCell ref="EP2:EQ2"/>
    <mergeCell ref="ER36:ES36"/>
    <mergeCell ref="DZ26:EA26"/>
    <mergeCell ref="EI42:EJ42"/>
    <mergeCell ref="ER42:ES42"/>
    <mergeCell ref="DZ43:EA43"/>
    <mergeCell ref="ER39:ES39"/>
    <mergeCell ref="EI21:EJ21"/>
    <mergeCell ref="ET1:EX1"/>
    <mergeCell ref="EC2:EC3"/>
    <mergeCell ref="ER18:ES18"/>
    <mergeCell ref="ER13:ES13"/>
    <mergeCell ref="DZ19:EA19"/>
    <mergeCell ref="EI19:EJ19"/>
    <mergeCell ref="ER19:ES19"/>
    <mergeCell ref="DZ20:EA20"/>
    <mergeCell ref="EI20:EJ20"/>
    <mergeCell ref="ER20:ES20"/>
    <mergeCell ref="FA4:FB4"/>
    <mergeCell ref="EY2:EZ2"/>
    <mergeCell ref="CV2:CX2"/>
    <mergeCell ref="EX2:EX3"/>
    <mergeCell ref="EI4:EJ4"/>
    <mergeCell ref="ER4:ES4"/>
    <mergeCell ref="DZ5:EA5"/>
    <mergeCell ref="EI5:EJ5"/>
    <mergeCell ref="ED2:EE2"/>
    <mergeCell ref="EG2:EH2"/>
    <mergeCell ref="EI2:EJ3"/>
    <mergeCell ref="EK2:EK3"/>
    <mergeCell ref="ER2:ES3"/>
    <mergeCell ref="EU2:EU3"/>
    <mergeCell ref="EV2:EW2"/>
    <mergeCell ref="ET2:ET3"/>
    <mergeCell ref="FA5:FB5"/>
    <mergeCell ref="FA6:FB6"/>
    <mergeCell ref="DL2:DM2"/>
    <mergeCell ref="DN2:DN3"/>
    <mergeCell ref="DO2:DP2"/>
    <mergeCell ref="DQ2:DR3"/>
    <mergeCell ref="FA29:FB29"/>
    <mergeCell ref="FA30:FB30"/>
    <mergeCell ref="EI26:EJ26"/>
    <mergeCell ref="ER7:ES7"/>
    <mergeCell ref="DZ8:EA8"/>
    <mergeCell ref="EI8:EJ8"/>
    <mergeCell ref="ER8:ES8"/>
    <mergeCell ref="DZ9:EA9"/>
    <mergeCell ref="EI9:EJ9"/>
    <mergeCell ref="ER9:ES9"/>
    <mergeCell ref="DZ11:EA11"/>
    <mergeCell ref="EI11:EJ11"/>
    <mergeCell ref="ER11:ES11"/>
    <mergeCell ref="CM1:CX1"/>
    <mergeCell ref="CM2:CO2"/>
    <mergeCell ref="CP2:CR2"/>
    <mergeCell ref="CS2:CU2"/>
    <mergeCell ref="ER6:ES6"/>
    <mergeCell ref="EI13:EJ13"/>
    <mergeCell ref="EB1:EF1"/>
    <mergeCell ref="EK1:EO1"/>
    <mergeCell ref="ER5:ES5"/>
    <mergeCell ref="DZ6:EA6"/>
    <mergeCell ref="EI6:EJ6"/>
    <mergeCell ref="DZ4:EA4"/>
    <mergeCell ref="DS1:DW1"/>
    <mergeCell ref="CY2:CZ3"/>
    <mergeCell ref="DA2:DA3"/>
    <mergeCell ref="DB2:DB3"/>
    <mergeCell ref="DC2:DD2"/>
    <mergeCell ref="DF2:DG2"/>
    <mergeCell ref="DQ15:DR15"/>
    <mergeCell ref="ER21:ES21"/>
    <mergeCell ref="DZ22:EA22"/>
    <mergeCell ref="EI22:EJ22"/>
    <mergeCell ref="ER22:ES22"/>
    <mergeCell ref="DZ23:EA23"/>
    <mergeCell ref="EI23:EJ23"/>
    <mergeCell ref="ER23:ES23"/>
    <mergeCell ref="DZ38:EA38"/>
    <mergeCell ref="EI38:EJ38"/>
    <mergeCell ref="EI27:EJ27"/>
    <mergeCell ref="DZ33:EA33"/>
    <mergeCell ref="EI37:EJ37"/>
    <mergeCell ref="DQ17:DR17"/>
    <mergeCell ref="CY18:CZ18"/>
    <mergeCell ref="DH18:DI18"/>
    <mergeCell ref="DQ18:DR18"/>
    <mergeCell ref="CA90:CB90"/>
    <mergeCell ref="DZ45:EA45"/>
    <mergeCell ref="CA52:CB52"/>
    <mergeCell ref="CA53:CB53"/>
    <mergeCell ref="CA61:CB61"/>
    <mergeCell ref="DZ52:EA52"/>
    <mergeCell ref="EI52:EJ52"/>
    <mergeCell ref="ER52:ES52"/>
    <mergeCell ref="DQ30:DR30"/>
    <mergeCell ref="DZ62:EA62"/>
    <mergeCell ref="ER72:ES72"/>
    <mergeCell ref="DQ32:DR32"/>
    <mergeCell ref="CY33:CZ33"/>
    <mergeCell ref="DH33:DI33"/>
    <mergeCell ref="DQ33:DR33"/>
    <mergeCell ref="CY34:CZ34"/>
    <mergeCell ref="FJ102:FK102"/>
    <mergeCell ref="BQ14:BR14"/>
    <mergeCell ref="BQ15:BR15"/>
    <mergeCell ref="BQ16:BR16"/>
    <mergeCell ref="BQ17:BR17"/>
    <mergeCell ref="BQ18:BR18"/>
    <mergeCell ref="BQ19:BR19"/>
    <mergeCell ref="BQ20:BR20"/>
    <mergeCell ref="BQ61:BR61"/>
    <mergeCell ref="BQ7:BR7"/>
    <mergeCell ref="BQ8:BR8"/>
    <mergeCell ref="FA12:FB12"/>
    <mergeCell ref="CA63:CB63"/>
    <mergeCell ref="FA54:FB54"/>
    <mergeCell ref="FA49:FB49"/>
    <mergeCell ref="FJ26:FK26"/>
    <mergeCell ref="FJ27:FK27"/>
    <mergeCell ref="CA44:CB44"/>
    <mergeCell ref="CA45:CB45"/>
    <mergeCell ref="FA32:FB32"/>
    <mergeCell ref="ER12:ES12"/>
    <mergeCell ref="EI18:EJ18"/>
    <mergeCell ref="FJ45:FK45"/>
    <mergeCell ref="FJ53:FK53"/>
    <mergeCell ref="FJ79:FK79"/>
    <mergeCell ref="FA92:FB92"/>
    <mergeCell ref="FA99:FB99"/>
    <mergeCell ref="FA43:FB43"/>
    <mergeCell ref="CA42:CB42"/>
    <mergeCell ref="FA100:FB100"/>
    <mergeCell ref="FJ35:FK35"/>
    <mergeCell ref="FJ36:FK36"/>
    <mergeCell ref="FA61:FB61"/>
    <mergeCell ref="FA62:FB62"/>
    <mergeCell ref="FJ56:FK56"/>
    <mergeCell ref="FJ61:FK61"/>
    <mergeCell ref="FJ62:FK62"/>
    <mergeCell ref="FJ96:FK96"/>
    <mergeCell ref="FJ97:FK97"/>
    <mergeCell ref="FJ98:FK98"/>
    <mergeCell ref="FJ99:FK99"/>
    <mergeCell ref="FJ100:FK100"/>
    <mergeCell ref="FA52:FB52"/>
    <mergeCell ref="FA96:FB96"/>
    <mergeCell ref="FA56:FB56"/>
    <mergeCell ref="FA57:FB57"/>
    <mergeCell ref="FJ80:FK80"/>
    <mergeCell ref="FA94:FB94"/>
    <mergeCell ref="FA36:FB36"/>
    <mergeCell ref="FA37:FB37"/>
    <mergeCell ref="FA38:FB38"/>
    <mergeCell ref="FA39:FB39"/>
    <mergeCell ref="FA51:FB51"/>
    <mergeCell ref="FJ50:FK50"/>
    <mergeCell ref="FA48:FB48"/>
    <mergeCell ref="FA95:FB95"/>
    <mergeCell ref="FA63:FB63"/>
    <mergeCell ref="FA97:FB97"/>
    <mergeCell ref="FA98:FB98"/>
    <mergeCell ref="FA55:FB55"/>
    <mergeCell ref="FJ57:FK57"/>
    <mergeCell ref="FA70:FB70"/>
    <mergeCell ref="FA71:FB71"/>
    <mergeCell ref="FA72:FB72"/>
    <mergeCell ref="FU1:FY1"/>
    <mergeCell ref="FS2:FT3"/>
    <mergeCell ref="FW2:FX2"/>
    <mergeCell ref="FZ2:GA2"/>
    <mergeCell ref="FS191:FT191"/>
    <mergeCell ref="FS192:FT192"/>
    <mergeCell ref="FS193:FT193"/>
    <mergeCell ref="FS194:FT194"/>
    <mergeCell ref="FJ148:FK148"/>
    <mergeCell ref="FS140:FT140"/>
    <mergeCell ref="FS141:FT141"/>
    <mergeCell ref="FS142:FT142"/>
    <mergeCell ref="FS143:FT143"/>
    <mergeCell ref="FS144:FT144"/>
    <mergeCell ref="FS145:FT145"/>
    <mergeCell ref="FS146:FT146"/>
    <mergeCell ref="FS147:FT147"/>
    <mergeCell ref="FS148:FT148"/>
    <mergeCell ref="FS90:FT90"/>
    <mergeCell ref="FS91:FT91"/>
    <mergeCell ref="FJ58:FK58"/>
    <mergeCell ref="FJ59:FK59"/>
    <mergeCell ref="FJ60:FK60"/>
    <mergeCell ref="FL1:FP1"/>
    <mergeCell ref="FM2:FM3"/>
    <mergeCell ref="FN2:FO2"/>
    <mergeCell ref="FU2:FU3"/>
    <mergeCell ref="FV2:FV3"/>
    <mergeCell ref="FJ4:FK4"/>
    <mergeCell ref="FS135:FT135"/>
    <mergeCell ref="FQ2:FR2"/>
    <mergeCell ref="FJ2:FK3"/>
    <mergeCell ref="FS415:FT415"/>
    <mergeCell ref="FS416:FT416"/>
    <mergeCell ref="FS417:FT417"/>
    <mergeCell ref="FS424:FT424"/>
    <mergeCell ref="FS425:FT425"/>
    <mergeCell ref="FS421:FT421"/>
    <mergeCell ref="FS422:FT422"/>
    <mergeCell ref="FJ281:FK281"/>
    <mergeCell ref="FJ282:FK282"/>
    <mergeCell ref="FJ358:FK358"/>
    <mergeCell ref="FS356:FT356"/>
    <mergeCell ref="FJ70:FK70"/>
    <mergeCell ref="FJ93:FK93"/>
    <mergeCell ref="FS85:FT85"/>
    <mergeCell ref="FS86:FT86"/>
    <mergeCell ref="FS92:FT92"/>
    <mergeCell ref="FS93:FT93"/>
    <mergeCell ref="FS132:FT132"/>
    <mergeCell ref="FJ123:FK123"/>
    <mergeCell ref="FJ414:FK414"/>
    <mergeCell ref="FS97:FT97"/>
    <mergeCell ref="FS105:FT105"/>
    <mergeCell ref="FS352:FT352"/>
    <mergeCell ref="FJ422:FK422"/>
    <mergeCell ref="FJ368:FK368"/>
    <mergeCell ref="FJ379:FK379"/>
    <mergeCell ref="FJ374:FK374"/>
    <mergeCell ref="FS199:FT199"/>
    <mergeCell ref="FS206:FT206"/>
    <mergeCell ref="FJ367:FK367"/>
    <mergeCell ref="FJ353:FK353"/>
    <mergeCell ref="FJ354:FK354"/>
    <mergeCell ref="FL2:FL3"/>
    <mergeCell ref="FA400:FB400"/>
    <mergeCell ref="FA401:FB401"/>
    <mergeCell ref="FA372:FB372"/>
    <mergeCell ref="FA176:FB176"/>
    <mergeCell ref="FA177:FB177"/>
    <mergeCell ref="FA178:FB178"/>
    <mergeCell ref="FA83:FB83"/>
    <mergeCell ref="FA84:FB84"/>
    <mergeCell ref="FA85:FB85"/>
    <mergeCell ref="FA86:FB86"/>
    <mergeCell ref="FA93:FB93"/>
    <mergeCell ref="FA80:FB80"/>
    <mergeCell ref="FA81:FB81"/>
    <mergeCell ref="FA329:FB329"/>
    <mergeCell ref="FA333:FB333"/>
    <mergeCell ref="FJ117:FK117"/>
    <mergeCell ref="FJ11:FK11"/>
    <mergeCell ref="FJ82:FK82"/>
    <mergeCell ref="FJ39:FK39"/>
    <mergeCell ref="FA105:FB105"/>
    <mergeCell ref="FJ90:FK90"/>
    <mergeCell ref="FJ91:FK91"/>
    <mergeCell ref="FJ51:FK51"/>
    <mergeCell ref="FJ52:FK52"/>
    <mergeCell ref="FJ43:FK43"/>
    <mergeCell ref="FJ44:FK44"/>
    <mergeCell ref="FJ68:FK68"/>
    <mergeCell ref="FJ69:FK69"/>
    <mergeCell ref="FJ46:FK46"/>
    <mergeCell ref="FA27:FB27"/>
    <mergeCell ref="FA28:FB28"/>
    <mergeCell ref="FS461:FT461"/>
    <mergeCell ref="FS462:FT462"/>
    <mergeCell ref="FS463:FT463"/>
    <mergeCell ref="FS464:FT464"/>
    <mergeCell ref="FS465:FT465"/>
    <mergeCell ref="FA476:FB476"/>
    <mergeCell ref="FS492:FT492"/>
    <mergeCell ref="FS493:FT493"/>
    <mergeCell ref="FS494:FT494"/>
    <mergeCell ref="FA494:FB494"/>
    <mergeCell ref="FA461:FB461"/>
    <mergeCell ref="FA462:FB462"/>
    <mergeCell ref="ER490:ES490"/>
    <mergeCell ref="DZ491:EA491"/>
    <mergeCell ref="EI491:EJ491"/>
    <mergeCell ref="ER491:ES491"/>
    <mergeCell ref="FJ479:FK479"/>
    <mergeCell ref="FS469:FT469"/>
    <mergeCell ref="FS470:FT470"/>
    <mergeCell ref="FS476:FT476"/>
    <mergeCell ref="FJ476:FK476"/>
    <mergeCell ref="FJ477:FK477"/>
    <mergeCell ref="FJ478:FK478"/>
    <mergeCell ref="FS471:FT471"/>
    <mergeCell ref="FS472:FT472"/>
    <mergeCell ref="FA465:FB465"/>
    <mergeCell ref="FA475:FB475"/>
    <mergeCell ref="FJ470:FK470"/>
    <mergeCell ref="DZ469:EA469"/>
    <mergeCell ref="FA474:FB474"/>
    <mergeCell ref="FA469:FB469"/>
    <mergeCell ref="FA470:FB470"/>
    <mergeCell ref="BQ496:BR496"/>
    <mergeCell ref="FA491:FB491"/>
    <mergeCell ref="FA492:FB492"/>
    <mergeCell ref="FJ492:FK492"/>
    <mergeCell ref="FJ493:FK493"/>
    <mergeCell ref="FS495:FT495"/>
    <mergeCell ref="FS496:FT496"/>
    <mergeCell ref="FA498:FB498"/>
    <mergeCell ref="FA487:FB487"/>
    <mergeCell ref="FS483:FT483"/>
    <mergeCell ref="FS484:FT484"/>
    <mergeCell ref="FS485:FT485"/>
    <mergeCell ref="FJ485:FK485"/>
    <mergeCell ref="FJ491:FK491"/>
    <mergeCell ref="FS491:FT491"/>
    <mergeCell ref="FA495:FB495"/>
    <mergeCell ref="FJ483:FK483"/>
    <mergeCell ref="DZ487:EA487"/>
    <mergeCell ref="ER485:ES485"/>
    <mergeCell ref="EI487:EJ487"/>
    <mergeCell ref="ER487:ES487"/>
    <mergeCell ref="DZ488:EA488"/>
    <mergeCell ref="EI488:EJ488"/>
    <mergeCell ref="ER488:ES488"/>
    <mergeCell ref="DZ489:EA489"/>
    <mergeCell ref="EI489:EJ489"/>
    <mergeCell ref="ER489:ES489"/>
    <mergeCell ref="DZ490:EA490"/>
    <mergeCell ref="EI490:EJ490"/>
    <mergeCell ref="BQ498:BR498"/>
    <mergeCell ref="CA492:CB492"/>
    <mergeCell ref="CY484:CZ484"/>
    <mergeCell ref="BQ499:BR499"/>
    <mergeCell ref="BQ500:BR500"/>
    <mergeCell ref="FJ494:FK494"/>
    <mergeCell ref="FJ486:FK486"/>
    <mergeCell ref="FS498:FT498"/>
    <mergeCell ref="FS499:FT499"/>
    <mergeCell ref="FS500:FT500"/>
    <mergeCell ref="BQ501:BR501"/>
    <mergeCell ref="BQ502:BR502"/>
    <mergeCell ref="FA499:FB499"/>
    <mergeCell ref="FA500:FB500"/>
    <mergeCell ref="DZ484:EA484"/>
    <mergeCell ref="EI484:EJ484"/>
    <mergeCell ref="ER484:ES484"/>
    <mergeCell ref="DZ485:EA485"/>
    <mergeCell ref="EI485:EJ485"/>
    <mergeCell ref="FA493:FB493"/>
    <mergeCell ref="FA490:FB490"/>
    <mergeCell ref="FJ484:FK484"/>
    <mergeCell ref="FA501:FB501"/>
    <mergeCell ref="FA502:FB502"/>
    <mergeCell ref="FJ490:FK490"/>
    <mergeCell ref="FS501:FT501"/>
    <mergeCell ref="FS502:FT502"/>
    <mergeCell ref="FS486:FT486"/>
    <mergeCell ref="FA486:FB486"/>
    <mergeCell ref="DZ486:EA486"/>
    <mergeCell ref="EI486:EJ486"/>
    <mergeCell ref="ER486:ES486"/>
    <mergeCell ref="FA496:FB496"/>
    <mergeCell ref="BQ484:BR484"/>
    <mergeCell ref="BQ497:BR497"/>
    <mergeCell ref="FA507:FB507"/>
    <mergeCell ref="BQ514:BR514"/>
    <mergeCell ref="BQ515:BR515"/>
    <mergeCell ref="FS503:FT503"/>
    <mergeCell ref="FS504:FT504"/>
    <mergeCell ref="FS505:FT505"/>
    <mergeCell ref="FS506:FT506"/>
    <mergeCell ref="FS507:FT507"/>
    <mergeCell ref="CA502:CB502"/>
    <mergeCell ref="CA503:CB503"/>
    <mergeCell ref="CA504:CB504"/>
    <mergeCell ref="CA505:CB505"/>
    <mergeCell ref="CA506:CB506"/>
    <mergeCell ref="CA507:CB507"/>
    <mergeCell ref="CA508:CB508"/>
    <mergeCell ref="CA509:CB509"/>
    <mergeCell ref="DZ503:EA503"/>
    <mergeCell ref="EI503:EJ503"/>
    <mergeCell ref="ER503:ES503"/>
    <mergeCell ref="FA505:FB505"/>
    <mergeCell ref="ER510:ES510"/>
    <mergeCell ref="DZ511:EA511"/>
    <mergeCell ref="EI511:EJ511"/>
    <mergeCell ref="ER511:ES511"/>
    <mergeCell ref="DZ512:EA512"/>
    <mergeCell ref="EI512:EJ512"/>
    <mergeCell ref="ER512:ES512"/>
    <mergeCell ref="DZ513:EA513"/>
    <mergeCell ref="FA503:FB503"/>
    <mergeCell ref="FA504:FB504"/>
    <mergeCell ref="BQ511:BR511"/>
    <mergeCell ref="DZ508:EA508"/>
    <mergeCell ref="BQ578:BR578"/>
    <mergeCell ref="BQ506:BR506"/>
    <mergeCell ref="FJ508:FK508"/>
    <mergeCell ref="FJ527:FK527"/>
    <mergeCell ref="CA530:CB530"/>
    <mergeCell ref="CA531:CB531"/>
    <mergeCell ref="FJ506:FK506"/>
    <mergeCell ref="FJ507:FK507"/>
    <mergeCell ref="BQ508:BR508"/>
    <mergeCell ref="FA508:FB508"/>
    <mergeCell ref="BQ521:BR521"/>
    <mergeCell ref="FA514:FB514"/>
    <mergeCell ref="FA515:FB515"/>
    <mergeCell ref="BQ527:BR527"/>
    <mergeCell ref="FA527:FB527"/>
    <mergeCell ref="FA528:FB528"/>
    <mergeCell ref="CA524:CB524"/>
    <mergeCell ref="CA525:CB525"/>
    <mergeCell ref="CA526:CB526"/>
    <mergeCell ref="CA516:CB516"/>
    <mergeCell ref="DZ509:EA509"/>
    <mergeCell ref="EI509:EJ509"/>
    <mergeCell ref="ER509:ES509"/>
    <mergeCell ref="DZ510:EA510"/>
    <mergeCell ref="EI510:EJ510"/>
    <mergeCell ref="FA506:FB506"/>
    <mergeCell ref="BQ516:BR516"/>
    <mergeCell ref="FA530:FB530"/>
    <mergeCell ref="FA531:FB531"/>
    <mergeCell ref="BQ531:BR531"/>
    <mergeCell ref="FA521:FB521"/>
    <mergeCell ref="FA522:FB522"/>
    <mergeCell ref="FA523:FB523"/>
    <mergeCell ref="FA524:FB524"/>
    <mergeCell ref="FA525:FB525"/>
    <mergeCell ref="FA526:FB526"/>
    <mergeCell ref="FJ522:FK522"/>
    <mergeCell ref="FJ523:FK523"/>
    <mergeCell ref="FA516:FB516"/>
    <mergeCell ref="CA572:CB572"/>
    <mergeCell ref="FJ562:FK562"/>
    <mergeCell ref="FJ565:FK565"/>
    <mergeCell ref="BQ558:BR558"/>
    <mergeCell ref="CA564:CB564"/>
    <mergeCell ref="FJ553:FK553"/>
    <mergeCell ref="CA555:CB555"/>
    <mergeCell ref="BQ529:BR529"/>
    <mergeCell ref="BQ530:BR530"/>
    <mergeCell ref="BQ538:BR538"/>
    <mergeCell ref="BQ543:BR543"/>
    <mergeCell ref="FA537:FB537"/>
    <mergeCell ref="FA568:FB568"/>
    <mergeCell ref="FA569:FB569"/>
    <mergeCell ref="FA570:FB570"/>
    <mergeCell ref="FJ547:FK547"/>
    <mergeCell ref="FA547:FB547"/>
    <mergeCell ref="FJ559:FK559"/>
    <mergeCell ref="FJ560:FK560"/>
    <mergeCell ref="FJ538:FK538"/>
    <mergeCell ref="FJ539:FK539"/>
    <mergeCell ref="FJ540:FK540"/>
    <mergeCell ref="FA543:FB543"/>
    <mergeCell ref="CA521:CB521"/>
    <mergeCell ref="CA522:CB522"/>
    <mergeCell ref="BQ654:BR654"/>
    <mergeCell ref="BQ655:BR655"/>
    <mergeCell ref="BQ656:BR656"/>
    <mergeCell ref="FA654:FB654"/>
    <mergeCell ref="FA655:FB655"/>
    <mergeCell ref="FA656:FB656"/>
    <mergeCell ref="FJ654:FK654"/>
    <mergeCell ref="FJ655:FK655"/>
    <mergeCell ref="FJ656:FK656"/>
    <mergeCell ref="BQ537:BR537"/>
    <mergeCell ref="BQ653:BR653"/>
    <mergeCell ref="BQ634:BR634"/>
    <mergeCell ref="BQ635:BR635"/>
    <mergeCell ref="BQ636:BR636"/>
    <mergeCell ref="FA634:FB634"/>
    <mergeCell ref="FA635:FB635"/>
    <mergeCell ref="FA636:FB636"/>
    <mergeCell ref="FJ634:FK634"/>
    <mergeCell ref="BQ539:BR539"/>
    <mergeCell ref="BQ540:BR540"/>
    <mergeCell ref="BQ652:BR652"/>
    <mergeCell ref="FA612:FB612"/>
    <mergeCell ref="FA613:FB613"/>
    <mergeCell ref="FA614:FB614"/>
    <mergeCell ref="BQ649:BR649"/>
    <mergeCell ref="BQ650:BR650"/>
    <mergeCell ref="FJ573:FK573"/>
    <mergeCell ref="FJ574:FK574"/>
    <mergeCell ref="FJ575:FK575"/>
    <mergeCell ref="BQ591:BR591"/>
    <mergeCell ref="BQ592:BR592"/>
    <mergeCell ref="BQ648:BR648"/>
    <mergeCell ref="FJ619:FK619"/>
    <mergeCell ref="FJ620:FK620"/>
    <mergeCell ref="FJ621:FK621"/>
    <mergeCell ref="FJ622:FK622"/>
    <mergeCell ref="BQ573:BR573"/>
    <mergeCell ref="BQ574:BR574"/>
    <mergeCell ref="FA619:FB619"/>
    <mergeCell ref="FA620:FB620"/>
    <mergeCell ref="BQ606:BR606"/>
    <mergeCell ref="CA610:CB610"/>
    <mergeCell ref="CA611:CB611"/>
    <mergeCell ref="BQ599:BR599"/>
    <mergeCell ref="BQ600:BR600"/>
    <mergeCell ref="BQ596:BR596"/>
    <mergeCell ref="BQ610:BR610"/>
    <mergeCell ref="BQ603:BR603"/>
    <mergeCell ref="BQ604:BR604"/>
    <mergeCell ref="BQ611:BR611"/>
    <mergeCell ref="BQ608:BR608"/>
    <mergeCell ref="BQ605:BR605"/>
    <mergeCell ref="CA602:CB602"/>
    <mergeCell ref="CA603:CB603"/>
    <mergeCell ref="CA604:CB604"/>
    <mergeCell ref="CA605:CB605"/>
    <mergeCell ref="FJ597:FK597"/>
    <mergeCell ref="FJ598:FK598"/>
    <mergeCell ref="FJ599:FK599"/>
    <mergeCell ref="CA597:CB597"/>
    <mergeCell ref="CA598:CB598"/>
    <mergeCell ref="CA599:CB599"/>
    <mergeCell ref="CA600:CB600"/>
    <mergeCell ref="CA578:CB578"/>
    <mergeCell ref="FJ637:FK637"/>
    <mergeCell ref="CA606:CB606"/>
    <mergeCell ref="CA607:CB607"/>
    <mergeCell ref="CA608:CB608"/>
    <mergeCell ref="CA609:CB609"/>
    <mergeCell ref="FJ610:FK610"/>
    <mergeCell ref="FJ611:FK611"/>
    <mergeCell ref="FJ612:FK612"/>
    <mergeCell ref="FJ613:FK613"/>
    <mergeCell ref="FA545:FB545"/>
    <mergeCell ref="FA546:FB546"/>
    <mergeCell ref="FJ596:FK596"/>
    <mergeCell ref="BQ607:BR607"/>
    <mergeCell ref="CA582:CB582"/>
    <mergeCell ref="CA583:CB583"/>
    <mergeCell ref="CA584:CB584"/>
    <mergeCell ref="FA593:FB593"/>
    <mergeCell ref="FA594:FB594"/>
    <mergeCell ref="BQ556:BR556"/>
    <mergeCell ref="BQ612:BR612"/>
    <mergeCell ref="BQ609:BR609"/>
    <mergeCell ref="CA592:CB592"/>
    <mergeCell ref="CA593:CB593"/>
    <mergeCell ref="CA594:CB594"/>
    <mergeCell ref="CA595:CB595"/>
    <mergeCell ref="FJ591:FK591"/>
    <mergeCell ref="FJ592:FK592"/>
    <mergeCell ref="CA596:CB596"/>
    <mergeCell ref="CA590:CB590"/>
    <mergeCell ref="CA591:CB591"/>
    <mergeCell ref="BQ597:BR597"/>
    <mergeCell ref="BQ598:BR598"/>
    <mergeCell ref="FS644:FT644"/>
    <mergeCell ref="BQ651:BR651"/>
    <mergeCell ref="FJ579:FK579"/>
    <mergeCell ref="BQ533:BR533"/>
    <mergeCell ref="BQ579:BR579"/>
    <mergeCell ref="BQ580:BR580"/>
    <mergeCell ref="CA569:CB569"/>
    <mergeCell ref="CA570:CB570"/>
    <mergeCell ref="FJ649:FK649"/>
    <mergeCell ref="FJ650:FK650"/>
    <mergeCell ref="BQ601:BR601"/>
    <mergeCell ref="BQ602:BR602"/>
    <mergeCell ref="BQ613:BR613"/>
    <mergeCell ref="BQ614:BR614"/>
    <mergeCell ref="BQ615:BR615"/>
    <mergeCell ref="BQ616:BR616"/>
    <mergeCell ref="FA607:FB607"/>
    <mergeCell ref="FA608:FB608"/>
    <mergeCell ref="FA609:FB609"/>
    <mergeCell ref="BQ544:BR544"/>
    <mergeCell ref="BQ545:BR545"/>
    <mergeCell ref="BQ546:BR546"/>
    <mergeCell ref="FJ569:FK569"/>
    <mergeCell ref="FJ570:FK570"/>
    <mergeCell ref="BQ639:BR639"/>
    <mergeCell ref="BQ637:BR637"/>
    <mergeCell ref="BQ638:BR638"/>
    <mergeCell ref="FJ646:FK646"/>
    <mergeCell ref="FJ561:FK561"/>
    <mergeCell ref="FJ594:FK594"/>
    <mergeCell ref="FJ648:FK648"/>
    <mergeCell ref="BQ552:BR552"/>
    <mergeCell ref="FS654:FT654"/>
    <mergeCell ref="FS655:FT655"/>
    <mergeCell ref="FS656:FT656"/>
    <mergeCell ref="FA644:FB644"/>
    <mergeCell ref="FA645:FB645"/>
    <mergeCell ref="FA646:FB646"/>
    <mergeCell ref="FA647:FB647"/>
    <mergeCell ref="FA648:FB648"/>
    <mergeCell ref="FJ644:FK644"/>
    <mergeCell ref="FJ645:FK645"/>
    <mergeCell ref="FA649:FB649"/>
    <mergeCell ref="FA650:FB650"/>
    <mergeCell ref="BQ644:BR644"/>
    <mergeCell ref="BQ645:BR645"/>
    <mergeCell ref="BQ646:BR646"/>
    <mergeCell ref="FA651:FB651"/>
    <mergeCell ref="FA652:FB652"/>
    <mergeCell ref="FA653:FB653"/>
    <mergeCell ref="FS651:FT651"/>
    <mergeCell ref="FJ651:FK651"/>
    <mergeCell ref="FJ652:FK652"/>
    <mergeCell ref="FJ653:FK653"/>
    <mergeCell ref="FS652:FT652"/>
    <mergeCell ref="FS653:FT653"/>
    <mergeCell ref="BQ647:BR647"/>
    <mergeCell ref="FS649:FT649"/>
    <mergeCell ref="FS650:FT650"/>
    <mergeCell ref="FS645:FT645"/>
    <mergeCell ref="FS646:FT646"/>
    <mergeCell ref="FS647:FT647"/>
    <mergeCell ref="FS648:FT648"/>
    <mergeCell ref="FJ647:FK647"/>
    <mergeCell ref="CA601:CB601"/>
    <mergeCell ref="FA621:FB621"/>
    <mergeCell ref="FA622:FB622"/>
    <mergeCell ref="FA623:FB623"/>
    <mergeCell ref="FA616:FB616"/>
    <mergeCell ref="FJ603:FK603"/>
    <mergeCell ref="FJ604:FK604"/>
    <mergeCell ref="FJ605:FK605"/>
    <mergeCell ref="FJ606:FK606"/>
    <mergeCell ref="DZ600:EA600"/>
    <mergeCell ref="EI600:EJ600"/>
    <mergeCell ref="ER600:ES600"/>
    <mergeCell ref="DZ599:EA599"/>
    <mergeCell ref="EI599:EJ599"/>
    <mergeCell ref="ER599:ES599"/>
    <mergeCell ref="DZ601:EA601"/>
    <mergeCell ref="EI601:EJ601"/>
    <mergeCell ref="ER601:ES601"/>
    <mergeCell ref="DZ602:EA602"/>
    <mergeCell ref="EI602:EJ602"/>
    <mergeCell ref="ER602:ES602"/>
    <mergeCell ref="DZ603:EA603"/>
    <mergeCell ref="EI603:EJ603"/>
    <mergeCell ref="DZ607:EA607"/>
    <mergeCell ref="EI607:EJ607"/>
    <mergeCell ref="ER607:ES607"/>
    <mergeCell ref="DZ608:EA608"/>
    <mergeCell ref="FA606:FB606"/>
    <mergeCell ref="EI608:EJ608"/>
    <mergeCell ref="FJ618:FK618"/>
    <mergeCell ref="CY601:CZ601"/>
    <mergeCell ref="DH601:DI601"/>
    <mergeCell ref="FJ629:FK629"/>
    <mergeCell ref="FJ630:FK630"/>
    <mergeCell ref="FJ639:FK639"/>
    <mergeCell ref="FS637:FT637"/>
    <mergeCell ref="FS638:FT638"/>
    <mergeCell ref="FS639:FT639"/>
    <mergeCell ref="FA611:FB611"/>
    <mergeCell ref="CA612:CB612"/>
    <mergeCell ref="CA613:CB613"/>
    <mergeCell ref="CA614:CB614"/>
    <mergeCell ref="FS617:FT617"/>
    <mergeCell ref="FA639:FB639"/>
    <mergeCell ref="FS609:FT609"/>
    <mergeCell ref="FS610:FT610"/>
    <mergeCell ref="FS611:FT611"/>
    <mergeCell ref="FS612:FT612"/>
    <mergeCell ref="FS613:FT613"/>
    <mergeCell ref="FA615:FB615"/>
    <mergeCell ref="FJ609:FK609"/>
    <mergeCell ref="FS614:FT614"/>
    <mergeCell ref="CA615:CB615"/>
    <mergeCell ref="FA618:FB618"/>
    <mergeCell ref="FA610:FB610"/>
    <mergeCell ref="FJ633:FK633"/>
    <mergeCell ref="FS631:FT631"/>
    <mergeCell ref="FS632:FT632"/>
    <mergeCell ref="FS633:FT633"/>
    <mergeCell ref="FA628:FB628"/>
    <mergeCell ref="FA629:FB629"/>
    <mergeCell ref="FA630:FB630"/>
    <mergeCell ref="FJ628:FK628"/>
    <mergeCell ref="FJ636:FK636"/>
    <mergeCell ref="FS634:FT634"/>
    <mergeCell ref="FS635:FT635"/>
    <mergeCell ref="FS636:FT636"/>
    <mergeCell ref="FA637:FB637"/>
    <mergeCell ref="FA638:FB638"/>
    <mergeCell ref="FS586:FT586"/>
    <mergeCell ref="FS587:FT587"/>
    <mergeCell ref="FS588:FT588"/>
    <mergeCell ref="FA579:FB579"/>
    <mergeCell ref="FA580:FB580"/>
    <mergeCell ref="FJ635:FK635"/>
    <mergeCell ref="FJ600:FK600"/>
    <mergeCell ref="FJ601:FK601"/>
    <mergeCell ref="FJ602:FK602"/>
    <mergeCell ref="FA605:FB605"/>
    <mergeCell ref="FJ623:FK623"/>
    <mergeCell ref="FS618:FT618"/>
    <mergeCell ref="FS619:FT619"/>
    <mergeCell ref="FS620:FT620"/>
    <mergeCell ref="FS621:FT621"/>
    <mergeCell ref="FS622:FT622"/>
    <mergeCell ref="FS623:FT623"/>
    <mergeCell ref="FA617:FB617"/>
    <mergeCell ref="FJ638:FK638"/>
    <mergeCell ref="FJ617:FK617"/>
    <mergeCell ref="FS606:FT606"/>
    <mergeCell ref="FA589:FB589"/>
    <mergeCell ref="FA590:FB590"/>
    <mergeCell ref="FS600:FT600"/>
    <mergeCell ref="FJ616:FK616"/>
    <mergeCell ref="FS607:FT607"/>
    <mergeCell ref="FJ585:FK585"/>
    <mergeCell ref="BQ631:BR631"/>
    <mergeCell ref="BQ632:BR632"/>
    <mergeCell ref="BQ633:BR633"/>
    <mergeCell ref="FA631:FB631"/>
    <mergeCell ref="FA632:FB632"/>
    <mergeCell ref="FA633:FB633"/>
    <mergeCell ref="CA618:CB618"/>
    <mergeCell ref="CA619:CB619"/>
    <mergeCell ref="CA616:CB616"/>
    <mergeCell ref="CA617:CB617"/>
    <mergeCell ref="CA620:CB620"/>
    <mergeCell ref="CA621:CB621"/>
    <mergeCell ref="CA622:CB622"/>
    <mergeCell ref="CA623:CB623"/>
    <mergeCell ref="CA628:CB628"/>
    <mergeCell ref="CA629:CB629"/>
    <mergeCell ref="CA630:CB630"/>
    <mergeCell ref="BQ617:BR617"/>
    <mergeCell ref="BQ629:BR629"/>
    <mergeCell ref="BQ630:BR630"/>
    <mergeCell ref="BQ618:BR618"/>
    <mergeCell ref="BQ619:BR619"/>
    <mergeCell ref="BQ620:BR620"/>
    <mergeCell ref="BQ621:BR621"/>
    <mergeCell ref="BQ622:BR622"/>
    <mergeCell ref="BQ623:BR623"/>
    <mergeCell ref="DZ619:EA619"/>
    <mergeCell ref="EI619:EJ619"/>
    <mergeCell ref="DZ616:EA616"/>
    <mergeCell ref="EI616:EJ616"/>
    <mergeCell ref="ER616:ES616"/>
    <mergeCell ref="DZ632:EA632"/>
    <mergeCell ref="FS615:FT615"/>
    <mergeCell ref="FS616:FT616"/>
    <mergeCell ref="FA595:FB595"/>
    <mergeCell ref="FA596:FB596"/>
    <mergeCell ref="FA597:FB597"/>
    <mergeCell ref="FA598:FB598"/>
    <mergeCell ref="FA599:FB599"/>
    <mergeCell ref="FA600:FB600"/>
    <mergeCell ref="FJ614:FK614"/>
    <mergeCell ref="FJ615:FK615"/>
    <mergeCell ref="FA572:FB572"/>
    <mergeCell ref="FA573:FB573"/>
    <mergeCell ref="FA574:FB574"/>
    <mergeCell ref="FA576:FB576"/>
    <mergeCell ref="FS575:FT575"/>
    <mergeCell ref="FS576:FT576"/>
    <mergeCell ref="FJ607:FK607"/>
    <mergeCell ref="FJ608:FK608"/>
    <mergeCell ref="FJ576:FK576"/>
    <mergeCell ref="FA603:FB603"/>
    <mergeCell ref="FA604:FB604"/>
    <mergeCell ref="FS605:FT605"/>
    <mergeCell ref="FJ586:FK586"/>
    <mergeCell ref="FJ587:FK587"/>
    <mergeCell ref="FJ588:FK588"/>
    <mergeCell ref="FJ577:FK577"/>
    <mergeCell ref="FJ578:FK578"/>
    <mergeCell ref="FA578:FB578"/>
    <mergeCell ref="FA601:FB601"/>
    <mergeCell ref="FA602:FB602"/>
    <mergeCell ref="FS577:FT577"/>
    <mergeCell ref="FJ581:FK581"/>
    <mergeCell ref="FS602:FT602"/>
    <mergeCell ref="FS603:FT603"/>
    <mergeCell ref="FS604:FT604"/>
    <mergeCell ref="FS595:FT595"/>
    <mergeCell ref="FS596:FT596"/>
    <mergeCell ref="FS597:FT597"/>
    <mergeCell ref="FS598:FT598"/>
    <mergeCell ref="FS599:FT599"/>
    <mergeCell ref="FS570:FT570"/>
    <mergeCell ref="FA575:FB575"/>
    <mergeCell ref="FS542:FT542"/>
    <mergeCell ref="FA591:FB591"/>
    <mergeCell ref="FA592:FB592"/>
    <mergeCell ref="FA581:FB581"/>
    <mergeCell ref="FA584:FB584"/>
    <mergeCell ref="FA585:FB585"/>
    <mergeCell ref="FJ593:FK593"/>
    <mergeCell ref="FJ580:FK580"/>
    <mergeCell ref="FJ582:FK582"/>
    <mergeCell ref="FJ583:FK583"/>
    <mergeCell ref="FJ584:FK584"/>
    <mergeCell ref="FA583:FB583"/>
    <mergeCell ref="FJ552:FK552"/>
    <mergeCell ref="FJ595:FK595"/>
    <mergeCell ref="FJ557:FK557"/>
    <mergeCell ref="FJ558:FK558"/>
    <mergeCell ref="FJ546:FK546"/>
    <mergeCell ref="FS545:FT545"/>
    <mergeCell ref="FS558:FT558"/>
    <mergeCell ref="FJ568:FK568"/>
    <mergeCell ref="FJ571:FK571"/>
    <mergeCell ref="FJ572:FK572"/>
    <mergeCell ref="FJ500:FK500"/>
    <mergeCell ref="FS608:FT608"/>
    <mergeCell ref="FA533:FB533"/>
    <mergeCell ref="FJ533:FK533"/>
    <mergeCell ref="FS440:FT440"/>
    <mergeCell ref="FS441:FT441"/>
    <mergeCell ref="FS442:FT442"/>
    <mergeCell ref="FS443:FT443"/>
    <mergeCell ref="FS444:FT444"/>
    <mergeCell ref="FS497:FT497"/>
    <mergeCell ref="FS543:FT543"/>
    <mergeCell ref="FS544:FT544"/>
    <mergeCell ref="FJ440:FK440"/>
    <mergeCell ref="FJ441:FK441"/>
    <mergeCell ref="FJ442:FK442"/>
    <mergeCell ref="FJ443:FK443"/>
    <mergeCell ref="FJ444:FK444"/>
    <mergeCell ref="FJ521:FK521"/>
    <mergeCell ref="FS527:FT527"/>
    <mergeCell ref="FS528:FT528"/>
    <mergeCell ref="FS529:FT529"/>
    <mergeCell ref="FA529:FB529"/>
    <mergeCell ref="FJ495:FK495"/>
    <mergeCell ref="FA532:FB532"/>
    <mergeCell ref="FJ530:FK530"/>
    <mergeCell ref="FJ531:FK531"/>
    <mergeCell ref="FJ532:FK532"/>
    <mergeCell ref="FA497:FB497"/>
    <mergeCell ref="FS533:FT533"/>
    <mergeCell ref="FJ487:FK487"/>
    <mergeCell ref="FJ454:FK454"/>
    <mergeCell ref="FJ537:FK537"/>
    <mergeCell ref="FS346:FT346"/>
    <mergeCell ref="FJ450:FK450"/>
    <mergeCell ref="FJ451:FK451"/>
    <mergeCell ref="FJ452:FK452"/>
    <mergeCell ref="FJ455:FK455"/>
    <mergeCell ref="FJ503:FK503"/>
    <mergeCell ref="FJ504:FK504"/>
    <mergeCell ref="FJ505:FK505"/>
    <mergeCell ref="FJ480:FK480"/>
    <mergeCell ref="FJ481:FK481"/>
    <mergeCell ref="FJ482:FK482"/>
    <mergeCell ref="FS453:FT453"/>
    <mergeCell ref="FS455:FT455"/>
    <mergeCell ref="FS456:FT456"/>
    <mergeCell ref="FS457:FT457"/>
    <mergeCell ref="FS459:FT459"/>
    <mergeCell ref="FJ459:FK459"/>
    <mergeCell ref="FJ453:FK453"/>
    <mergeCell ref="FJ488:FK488"/>
    <mergeCell ref="FJ489:FK489"/>
    <mergeCell ref="FJ496:FK496"/>
    <mergeCell ref="FJ497:FK497"/>
    <mergeCell ref="FJ498:FK498"/>
    <mergeCell ref="FJ499:FK499"/>
    <mergeCell ref="FS488:FT488"/>
    <mergeCell ref="FS489:FT489"/>
    <mergeCell ref="FS490:FT490"/>
    <mergeCell ref="FJ501:FK501"/>
    <mergeCell ref="FJ502:FK502"/>
    <mergeCell ref="FJ475:FK475"/>
    <mergeCell ref="FS458:FT458"/>
    <mergeCell ref="FS355:FT355"/>
    <mergeCell ref="FS338:FT338"/>
    <mergeCell ref="FS339:FT339"/>
    <mergeCell ref="BQ341:BR341"/>
    <mergeCell ref="FS521:FT521"/>
    <mergeCell ref="FS450:FT450"/>
    <mergeCell ref="FS451:FT451"/>
    <mergeCell ref="FS530:FT530"/>
    <mergeCell ref="FS531:FT531"/>
    <mergeCell ref="FS532:FT532"/>
    <mergeCell ref="FS341:FT341"/>
    <mergeCell ref="FS342:FT342"/>
    <mergeCell ref="FS445:FT445"/>
    <mergeCell ref="FJ445:FK445"/>
    <mergeCell ref="FS515:FT515"/>
    <mergeCell ref="FS516:FT516"/>
    <mergeCell ref="FS477:FT477"/>
    <mergeCell ref="FS478:FT478"/>
    <mergeCell ref="FS479:FT479"/>
    <mergeCell ref="FS429:FT429"/>
    <mergeCell ref="FS430:FT430"/>
    <mergeCell ref="FS431:FT431"/>
    <mergeCell ref="FS510:FT510"/>
    <mergeCell ref="FS511:FT511"/>
    <mergeCell ref="FS512:FT512"/>
    <mergeCell ref="FS513:FT513"/>
    <mergeCell ref="FS514:FT514"/>
    <mergeCell ref="FS359:FT359"/>
    <mergeCell ref="FS360:FT360"/>
    <mergeCell ref="FS446:FT446"/>
    <mergeCell ref="FJ464:FK464"/>
    <mergeCell ref="FS357:FT357"/>
    <mergeCell ref="FS354:FT354"/>
    <mergeCell ref="FS305:FT305"/>
    <mergeCell ref="CA305:CB305"/>
    <mergeCell ref="FS292:FT292"/>
    <mergeCell ref="CA299:CB299"/>
    <mergeCell ref="FA299:FB299"/>
    <mergeCell ref="FS302:FT302"/>
    <mergeCell ref="FS303:FT303"/>
    <mergeCell ref="CA291:CB291"/>
    <mergeCell ref="CA292:CB292"/>
    <mergeCell ref="CA311:CB311"/>
    <mergeCell ref="FS310:FT310"/>
    <mergeCell ref="FS318:FT318"/>
    <mergeCell ref="FS313:FT313"/>
    <mergeCell ref="EI312:EJ312"/>
    <mergeCell ref="FJ294:FK294"/>
    <mergeCell ref="FS296:FT296"/>
    <mergeCell ref="FS295:FT295"/>
    <mergeCell ref="EI296:EJ296"/>
    <mergeCell ref="FA303:FB303"/>
    <mergeCell ref="FJ296:FK296"/>
    <mergeCell ref="FA296:FB296"/>
    <mergeCell ref="EI307:EJ307"/>
    <mergeCell ref="ER307:ES307"/>
    <mergeCell ref="DZ308:EA308"/>
    <mergeCell ref="FJ313:FK313"/>
    <mergeCell ref="FS307:FT307"/>
    <mergeCell ref="CA295:CB295"/>
    <mergeCell ref="CA296:CB296"/>
    <mergeCell ref="CA297:CB297"/>
    <mergeCell ref="CY296:CZ296"/>
    <mergeCell ref="FA291:FB291"/>
    <mergeCell ref="FS293:FT293"/>
    <mergeCell ref="FS113:FT113"/>
    <mergeCell ref="FS111:FT111"/>
    <mergeCell ref="FJ103:FK103"/>
    <mergeCell ref="FJ104:FK104"/>
    <mergeCell ref="FS115:FT115"/>
    <mergeCell ref="FS116:FT116"/>
    <mergeCell ref="FS117:FT117"/>
    <mergeCell ref="FJ101:FK101"/>
    <mergeCell ref="FS114:FT114"/>
    <mergeCell ref="FJ114:FK114"/>
    <mergeCell ref="FJ116:FK116"/>
    <mergeCell ref="FJ109:FK109"/>
    <mergeCell ref="FJ111:FK111"/>
    <mergeCell ref="FJ106:FK106"/>
    <mergeCell ref="FJ113:FK113"/>
    <mergeCell ref="FS298:FT298"/>
    <mergeCell ref="FS304:FT304"/>
    <mergeCell ref="FJ105:FK105"/>
    <mergeCell ref="FS255:FT255"/>
    <mergeCell ref="FS256:FT256"/>
    <mergeCell ref="FS257:FT257"/>
    <mergeCell ref="FS258:FT258"/>
    <mergeCell ref="FS259:FT259"/>
    <mergeCell ref="FS260:FT260"/>
    <mergeCell ref="FS222:FT222"/>
    <mergeCell ref="FS278:FT278"/>
    <mergeCell ref="FS288:FT288"/>
    <mergeCell ref="FS271:FT271"/>
    <mergeCell ref="FS279:FT279"/>
    <mergeCell ref="FS273:FT273"/>
    <mergeCell ref="FS282:FT282"/>
    <mergeCell ref="FS254:FT254"/>
    <mergeCell ref="FS36:FT36"/>
    <mergeCell ref="FS37:FT37"/>
    <mergeCell ref="FJ23:FK23"/>
    <mergeCell ref="FJ24:FK24"/>
    <mergeCell ref="FJ30:FK30"/>
    <mergeCell ref="FS344:FT344"/>
    <mergeCell ref="FS345:FT345"/>
    <mergeCell ref="FS351:FT351"/>
    <mergeCell ref="FJ339:FK339"/>
    <mergeCell ref="FS34:FT34"/>
    <mergeCell ref="FA45:FB45"/>
    <mergeCell ref="FA46:FB46"/>
    <mergeCell ref="FA47:FB47"/>
    <mergeCell ref="FS45:FT45"/>
    <mergeCell ref="FS46:FT46"/>
    <mergeCell ref="FS47:FT47"/>
    <mergeCell ref="FJ49:FK49"/>
    <mergeCell ref="FJ34:FK34"/>
    <mergeCell ref="FS39:FT39"/>
    <mergeCell ref="FJ37:FK37"/>
    <mergeCell ref="FJ38:FK38"/>
    <mergeCell ref="FJ54:FK54"/>
    <mergeCell ref="FJ55:FK55"/>
    <mergeCell ref="FS43:FT43"/>
    <mergeCell ref="FJ47:FK47"/>
    <mergeCell ref="FJ340:FK340"/>
    <mergeCell ref="FA313:FB313"/>
    <mergeCell ref="FJ110:FK110"/>
    <mergeCell ref="FS109:FT109"/>
    <mergeCell ref="FS119:FT119"/>
    <mergeCell ref="FS120:FT120"/>
    <mergeCell ref="FS98:FT98"/>
    <mergeCell ref="FS38:FT38"/>
    <mergeCell ref="FJ25:FK25"/>
    <mergeCell ref="FJ5:FK5"/>
    <mergeCell ref="FJ12:FK12"/>
    <mergeCell ref="FJ13:FK13"/>
    <mergeCell ref="FJ14:FK14"/>
    <mergeCell ref="FJ15:FK15"/>
    <mergeCell ref="FJ16:FK16"/>
    <mergeCell ref="FJ17:FK17"/>
    <mergeCell ref="FJ10:FK10"/>
    <mergeCell ref="FS10:FT10"/>
    <mergeCell ref="FA7:FB7"/>
    <mergeCell ref="FA8:FB8"/>
    <mergeCell ref="FA9:FB9"/>
    <mergeCell ref="FJ6:FK6"/>
    <mergeCell ref="FJ7:FK7"/>
    <mergeCell ref="FJ8:FK8"/>
    <mergeCell ref="FJ9:FK9"/>
    <mergeCell ref="FS22:FT22"/>
    <mergeCell ref="FA21:FB21"/>
    <mergeCell ref="FA22:FB22"/>
    <mergeCell ref="FA17:FB17"/>
    <mergeCell ref="FA10:FB10"/>
    <mergeCell ref="FA11:FB11"/>
    <mergeCell ref="FA18:FB18"/>
    <mergeCell ref="FA19:FB19"/>
    <mergeCell ref="FA20:FB20"/>
    <mergeCell ref="FA13:FB13"/>
    <mergeCell ref="FA14:FB14"/>
    <mergeCell ref="FA15:FB15"/>
    <mergeCell ref="FA16:FB16"/>
    <mergeCell ref="FS35:FT35"/>
    <mergeCell ref="FS9:FT9"/>
    <mergeCell ref="FS31:FT31"/>
    <mergeCell ref="FS32:FT32"/>
    <mergeCell ref="FS33:FT33"/>
    <mergeCell ref="FS11:FT11"/>
    <mergeCell ref="FS12:FT12"/>
    <mergeCell ref="FS23:FT23"/>
    <mergeCell ref="FS24:FT24"/>
    <mergeCell ref="FS30:FT30"/>
    <mergeCell ref="FS29:FT29"/>
    <mergeCell ref="FJ18:FK18"/>
    <mergeCell ref="FJ19:FK19"/>
    <mergeCell ref="FJ20:FK20"/>
    <mergeCell ref="FJ21:FK21"/>
    <mergeCell ref="FJ22:FK22"/>
    <mergeCell ref="FS13:FT13"/>
    <mergeCell ref="FS14:FT14"/>
    <mergeCell ref="FS15:FT15"/>
    <mergeCell ref="FS16:FT16"/>
    <mergeCell ref="FS17:FT17"/>
    <mergeCell ref="FS18:FT18"/>
    <mergeCell ref="FS19:FT19"/>
    <mergeCell ref="FS20:FT20"/>
    <mergeCell ref="FS21:FT21"/>
    <mergeCell ref="FS25:FT25"/>
    <mergeCell ref="FS26:FT26"/>
    <mergeCell ref="FS27:FT27"/>
    <mergeCell ref="FS28:FT28"/>
    <mergeCell ref="FJ31:FK31"/>
    <mergeCell ref="FJ32:FK32"/>
    <mergeCell ref="FJ33:FK33"/>
    <mergeCell ref="FJ28:FK28"/>
    <mergeCell ref="DH34:DI34"/>
    <mergeCell ref="DQ34:DR34"/>
    <mergeCell ref="CY35:CZ35"/>
    <mergeCell ref="DH35:DI35"/>
    <mergeCell ref="DQ35:DR35"/>
    <mergeCell ref="DQ31:DR31"/>
    <mergeCell ref="CY36:CZ36"/>
    <mergeCell ref="DH36:DI36"/>
    <mergeCell ref="DQ36:DR36"/>
    <mergeCell ref="CY37:CZ37"/>
    <mergeCell ref="DQ39:DR39"/>
    <mergeCell ref="CY40:CZ40"/>
    <mergeCell ref="DH40:DI40"/>
    <mergeCell ref="DQ40:DR40"/>
    <mergeCell ref="CY41:CZ41"/>
    <mergeCell ref="FS60:FT60"/>
    <mergeCell ref="FS61:FT61"/>
    <mergeCell ref="DH37:DI37"/>
    <mergeCell ref="DQ37:DR37"/>
    <mergeCell ref="DH38:DI38"/>
    <mergeCell ref="DQ38:DR38"/>
    <mergeCell ref="DH41:DI41"/>
    <mergeCell ref="DQ41:DR41"/>
    <mergeCell ref="CY42:CZ42"/>
    <mergeCell ref="DH42:DI42"/>
    <mergeCell ref="DQ42:DR42"/>
    <mergeCell ref="CY43:CZ43"/>
    <mergeCell ref="DH43:DI43"/>
    <mergeCell ref="DQ43:DR43"/>
    <mergeCell ref="CY44:CZ44"/>
    <mergeCell ref="DH44:DI44"/>
    <mergeCell ref="DQ44:DR44"/>
    <mergeCell ref="FS72:FT72"/>
    <mergeCell ref="FA40:FB40"/>
    <mergeCell ref="FA41:FB41"/>
    <mergeCell ref="FA42:FB42"/>
    <mergeCell ref="FJ40:FK40"/>
    <mergeCell ref="CA75:CB75"/>
    <mergeCell ref="CA79:CB79"/>
    <mergeCell ref="FA73:FB73"/>
    <mergeCell ref="FS79:FT79"/>
    <mergeCell ref="FS52:FT52"/>
    <mergeCell ref="FS50:FT50"/>
    <mergeCell ref="FS62:FT62"/>
    <mergeCell ref="FS51:FT51"/>
    <mergeCell ref="FS48:FT48"/>
    <mergeCell ref="FS49:FT49"/>
    <mergeCell ref="FS57:FT57"/>
    <mergeCell ref="FA74:FB74"/>
    <mergeCell ref="FA68:FB68"/>
    <mergeCell ref="FA69:FB69"/>
    <mergeCell ref="FJ73:FK73"/>
    <mergeCell ref="FJ74:FK74"/>
    <mergeCell ref="FS59:FT59"/>
    <mergeCell ref="FS73:FT73"/>
    <mergeCell ref="FS44:FT44"/>
    <mergeCell ref="CA41:CB41"/>
    <mergeCell ref="CA50:CB50"/>
    <mergeCell ref="DZ46:EA46"/>
    <mergeCell ref="CA74:CB74"/>
    <mergeCell ref="DZ72:EA72"/>
    <mergeCell ref="EI72:EJ72"/>
    <mergeCell ref="FS63:FT63"/>
    <mergeCell ref="FJ63:FK63"/>
    <mergeCell ref="FS81:FT81"/>
    <mergeCell ref="FA75:FB75"/>
    <mergeCell ref="FJ71:FK71"/>
    <mergeCell ref="FJ72:FK72"/>
    <mergeCell ref="FS71:FT71"/>
    <mergeCell ref="FS75:FT75"/>
    <mergeCell ref="FJ81:FK81"/>
    <mergeCell ref="FA79:FB79"/>
    <mergeCell ref="FS74:FT74"/>
    <mergeCell ref="FS80:FT80"/>
    <mergeCell ref="FA58:FB58"/>
    <mergeCell ref="FA59:FB59"/>
    <mergeCell ref="FA60:FB60"/>
    <mergeCell ref="FS69:FT69"/>
    <mergeCell ref="FS58:FT58"/>
    <mergeCell ref="GT407:GT408"/>
    <mergeCell ref="GU407:GU408"/>
    <mergeCell ref="FS82:FT82"/>
    <mergeCell ref="FJ85:FK85"/>
    <mergeCell ref="FJ75:FK75"/>
    <mergeCell ref="FS70:FT70"/>
    <mergeCell ref="FJ162:FK162"/>
    <mergeCell ref="FS107:FT107"/>
    <mergeCell ref="FS322:FT322"/>
    <mergeCell ref="FJ251:FK251"/>
    <mergeCell ref="FS300:FT300"/>
    <mergeCell ref="FS301:FT301"/>
    <mergeCell ref="FS99:FT99"/>
    <mergeCell ref="FS100:FT100"/>
    <mergeCell ref="FS101:FT101"/>
    <mergeCell ref="FS102:FT102"/>
    <mergeCell ref="FS106:FT106"/>
    <mergeCell ref="GV407:GV408"/>
    <mergeCell ref="FA398:FB398"/>
    <mergeCell ref="FS398:FT398"/>
    <mergeCell ref="FS399:FT399"/>
    <mergeCell ref="GG394:GG397"/>
    <mergeCell ref="GH394:GH397"/>
    <mergeCell ref="GI394:GI397"/>
    <mergeCell ref="GJ394:GJ397"/>
    <mergeCell ref="GK394:GK397"/>
    <mergeCell ref="GE398:GE399"/>
    <mergeCell ref="GF398:GF399"/>
    <mergeCell ref="GE400:GE403"/>
    <mergeCell ref="GF400:GF403"/>
    <mergeCell ref="GK400:GK403"/>
    <mergeCell ref="GG404:GG406"/>
    <mergeCell ref="GH404:GH406"/>
    <mergeCell ref="GI404:GI406"/>
    <mergeCell ref="GJ404:GJ406"/>
    <mergeCell ref="GK404:GK406"/>
    <mergeCell ref="FA399:FB399"/>
    <mergeCell ref="GQ407:GQ408"/>
    <mergeCell ref="GR407:GR408"/>
    <mergeCell ref="FA402:FB402"/>
    <mergeCell ref="FA403:FB403"/>
    <mergeCell ref="FJ407:FK407"/>
    <mergeCell ref="FA397:FB397"/>
    <mergeCell ref="FJ395:FK395"/>
    <mergeCell ref="FJ396:FK396"/>
    <mergeCell ref="GS407:GS408"/>
    <mergeCell ref="FS394:FT394"/>
    <mergeCell ref="FJ400:FK400"/>
    <mergeCell ref="FJ401:FK401"/>
    <mergeCell ref="FA90:FB90"/>
    <mergeCell ref="FA91:FB91"/>
    <mergeCell ref="CA83:CB83"/>
    <mergeCell ref="FS68:FT68"/>
    <mergeCell ref="CA84:CB84"/>
    <mergeCell ref="CA85:CB85"/>
    <mergeCell ref="CA86:CB86"/>
    <mergeCell ref="CA81:CB81"/>
    <mergeCell ref="CA82:CB82"/>
    <mergeCell ref="DZ81:EA81"/>
    <mergeCell ref="CY63:CZ63"/>
    <mergeCell ref="DH63:DI63"/>
    <mergeCell ref="DQ63:DR63"/>
    <mergeCell ref="CY68:CZ68"/>
    <mergeCell ref="DH68:DI68"/>
    <mergeCell ref="DQ68:DR68"/>
    <mergeCell ref="CY69:CZ69"/>
    <mergeCell ref="DH69:DI69"/>
    <mergeCell ref="DQ69:DR69"/>
    <mergeCell ref="CY70:CZ70"/>
    <mergeCell ref="DH70:DI70"/>
    <mergeCell ref="DQ70:DR70"/>
    <mergeCell ref="CY71:CZ71"/>
    <mergeCell ref="DH71:DI71"/>
    <mergeCell ref="CY73:CZ73"/>
    <mergeCell ref="DH73:DI73"/>
    <mergeCell ref="DQ73:DR73"/>
    <mergeCell ref="CY74:CZ74"/>
    <mergeCell ref="DH74:DI74"/>
    <mergeCell ref="DQ74:DR74"/>
    <mergeCell ref="CY75:CZ75"/>
    <mergeCell ref="DH75:DI75"/>
    <mergeCell ref="FS103:FT103"/>
    <mergeCell ref="FJ107:FK107"/>
    <mergeCell ref="FJ108:FK108"/>
    <mergeCell ref="FJ94:FK94"/>
    <mergeCell ref="FS104:FT104"/>
    <mergeCell ref="CA148:CB148"/>
    <mergeCell ref="CA149:CB149"/>
    <mergeCell ref="CA150:CB150"/>
    <mergeCell ref="FS83:FT83"/>
    <mergeCell ref="FS84:FT84"/>
    <mergeCell ref="FJ92:FK92"/>
    <mergeCell ref="FJ83:FK83"/>
    <mergeCell ref="FJ84:FK84"/>
    <mergeCell ref="CA125:CB125"/>
    <mergeCell ref="CA126:CB126"/>
    <mergeCell ref="FS95:FT95"/>
    <mergeCell ref="FJ95:FK95"/>
    <mergeCell ref="FS94:FT94"/>
    <mergeCell ref="FJ86:FK86"/>
    <mergeCell ref="FA107:FB107"/>
    <mergeCell ref="FA106:FB106"/>
    <mergeCell ref="FS122:FT122"/>
    <mergeCell ref="FS124:FT124"/>
    <mergeCell ref="FJ124:FK124"/>
    <mergeCell ref="FJ119:FK119"/>
    <mergeCell ref="FS96:FT96"/>
    <mergeCell ref="CA98:CB98"/>
    <mergeCell ref="CA99:CB99"/>
    <mergeCell ref="FS108:FT108"/>
    <mergeCell ref="CA100:CB100"/>
    <mergeCell ref="FS110:FT110"/>
    <mergeCell ref="FS112:FT112"/>
    <mergeCell ref="CA123:CB123"/>
    <mergeCell ref="CA124:CB124"/>
    <mergeCell ref="CA163:CB163"/>
    <mergeCell ref="CA116:CB116"/>
    <mergeCell ref="CA117:CB117"/>
    <mergeCell ref="CA120:CB120"/>
    <mergeCell ref="CA121:CB121"/>
    <mergeCell ref="CA102:CB102"/>
    <mergeCell ref="CA103:CB103"/>
    <mergeCell ref="CA104:CB104"/>
    <mergeCell ref="CA134:CB134"/>
    <mergeCell ref="CA135:CB135"/>
    <mergeCell ref="CA136:CB136"/>
    <mergeCell ref="CA139:CB139"/>
    <mergeCell ref="CA140:CB140"/>
    <mergeCell ref="CA137:CB137"/>
    <mergeCell ref="CA132:CB132"/>
    <mergeCell ref="CA133:CB133"/>
    <mergeCell ref="CA138:CB138"/>
    <mergeCell ref="CA127:CB127"/>
    <mergeCell ref="CA128:CB128"/>
    <mergeCell ref="CA151:CB151"/>
    <mergeCell ref="CA152:CB152"/>
    <mergeCell ref="CA129:CB129"/>
    <mergeCell ref="CA130:CB130"/>
    <mergeCell ref="CA145:CB145"/>
    <mergeCell ref="CA146:CB146"/>
    <mergeCell ref="CA147:CB147"/>
    <mergeCell ref="CA115:CB115"/>
    <mergeCell ref="CA105:CB105"/>
    <mergeCell ref="CA114:CB114"/>
    <mergeCell ref="CA107:CB107"/>
    <mergeCell ref="CA169:CB169"/>
    <mergeCell ref="CA164:CB164"/>
    <mergeCell ref="CA178:CB178"/>
    <mergeCell ref="CA180:CB180"/>
    <mergeCell ref="CA181:CB181"/>
    <mergeCell ref="CA182:CB182"/>
    <mergeCell ref="CA184:CB184"/>
    <mergeCell ref="CA185:CB185"/>
    <mergeCell ref="CA186:CB186"/>
    <mergeCell ref="CA187:CB187"/>
    <mergeCell ref="CA188:CB188"/>
    <mergeCell ref="CA189:CB189"/>
    <mergeCell ref="CA154:CB154"/>
    <mergeCell ref="CA206:CB206"/>
    <mergeCell ref="CA203:CB203"/>
    <mergeCell ref="CA162:CB162"/>
    <mergeCell ref="CA170:CB170"/>
    <mergeCell ref="CA200:CB200"/>
    <mergeCell ref="CA201:CB201"/>
    <mergeCell ref="CA205:CB205"/>
    <mergeCell ref="CA177:CB177"/>
    <mergeCell ref="CA165:CB165"/>
    <mergeCell ref="CA166:CB166"/>
    <mergeCell ref="CA155:CB155"/>
    <mergeCell ref="CA156:CB156"/>
    <mergeCell ref="CA157:CB157"/>
    <mergeCell ref="CA158:CB158"/>
    <mergeCell ref="CA159:CB159"/>
    <mergeCell ref="CA190:CB190"/>
    <mergeCell ref="CA160:CB160"/>
    <mergeCell ref="CA204:CB204"/>
    <mergeCell ref="CA161:CB161"/>
    <mergeCell ref="CA171:CB171"/>
    <mergeCell ref="CA176:CB176"/>
    <mergeCell ref="CA183:CB183"/>
    <mergeCell ref="CA252:CB252"/>
    <mergeCell ref="CA223:CB223"/>
    <mergeCell ref="CA224:CB224"/>
    <mergeCell ref="CA225:CB225"/>
    <mergeCell ref="CA270:CB270"/>
    <mergeCell ref="CA263:CB263"/>
    <mergeCell ref="CA264:CB264"/>
    <mergeCell ref="CA269:CB269"/>
    <mergeCell ref="CA232:CB232"/>
    <mergeCell ref="CA208:CB208"/>
    <mergeCell ref="CA209:CB209"/>
    <mergeCell ref="CA324:CB324"/>
    <mergeCell ref="CA202:CB202"/>
    <mergeCell ref="CA276:CB276"/>
    <mergeCell ref="CA283:CB283"/>
    <mergeCell ref="CA284:CB284"/>
    <mergeCell ref="CA249:CB249"/>
    <mergeCell ref="CA250:CB250"/>
    <mergeCell ref="CA241:CB241"/>
    <mergeCell ref="CA242:CB242"/>
    <mergeCell ref="CA243:CB243"/>
    <mergeCell ref="CA248:CB248"/>
    <mergeCell ref="CA272:CB272"/>
    <mergeCell ref="CA258:CB258"/>
    <mergeCell ref="CA259:CB259"/>
    <mergeCell ref="CA217:CB217"/>
    <mergeCell ref="CA218:CB218"/>
    <mergeCell ref="CA220:CB220"/>
    <mergeCell ref="CA210:CB210"/>
    <mergeCell ref="CA325:CB325"/>
    <mergeCell ref="CA274:CB274"/>
    <mergeCell ref="CA334:CI334"/>
    <mergeCell ref="CA222:CB222"/>
    <mergeCell ref="CA219:CB219"/>
    <mergeCell ref="CA240:CB240"/>
    <mergeCell ref="CA234:CB234"/>
    <mergeCell ref="CA328:CB328"/>
    <mergeCell ref="CA329:CB329"/>
    <mergeCell ref="CA167:CB167"/>
    <mergeCell ref="CA168:CB168"/>
    <mergeCell ref="CA391:CB391"/>
    <mergeCell ref="CA392:CB392"/>
    <mergeCell ref="CA443:CB443"/>
    <mergeCell ref="CA479:CB479"/>
    <mergeCell ref="CA480:CB480"/>
    <mergeCell ref="CA481:CB481"/>
    <mergeCell ref="CA466:CB466"/>
    <mergeCell ref="CA467:CB467"/>
    <mergeCell ref="CA431:CB431"/>
    <mergeCell ref="CA432:CB432"/>
    <mergeCell ref="CA433:CB433"/>
    <mergeCell ref="CA434:CB434"/>
    <mergeCell ref="CA478:CB478"/>
    <mergeCell ref="CA450:CB450"/>
    <mergeCell ref="CA435:CB435"/>
    <mergeCell ref="CA436:CB436"/>
    <mergeCell ref="CA437:CB437"/>
    <mergeCell ref="CA438:CB438"/>
    <mergeCell ref="CA439:CB439"/>
    <mergeCell ref="CA399:CB399"/>
    <mergeCell ref="CA428:CB428"/>
    <mergeCell ref="CA474:CB474"/>
    <mergeCell ref="CA475:CB475"/>
    <mergeCell ref="CA476:CB476"/>
    <mergeCell ref="FY2:FY3"/>
    <mergeCell ref="FJ566:FK566"/>
    <mergeCell ref="FJ567:FK567"/>
    <mergeCell ref="FA566:FB566"/>
    <mergeCell ref="FA567:FB567"/>
    <mergeCell ref="FJ403:FK403"/>
    <mergeCell ref="FS400:FT400"/>
    <mergeCell ref="FS401:FT401"/>
    <mergeCell ref="FS402:FT402"/>
    <mergeCell ref="FS403:FT403"/>
    <mergeCell ref="FJ404:FK404"/>
    <mergeCell ref="FJ405:FK405"/>
    <mergeCell ref="FJ406:FK406"/>
    <mergeCell ref="FS404:FT404"/>
    <mergeCell ref="FS405:FT405"/>
    <mergeCell ref="FS406:FT406"/>
    <mergeCell ref="FA407:FB407"/>
    <mergeCell ref="FS407:FT407"/>
    <mergeCell ref="FS5:FT5"/>
    <mergeCell ref="FS6:FT6"/>
    <mergeCell ref="FS7:FT7"/>
    <mergeCell ref="FS8:FT8"/>
    <mergeCell ref="FS4:FT4"/>
    <mergeCell ref="FJ41:FK41"/>
    <mergeCell ref="FJ42:FK42"/>
    <mergeCell ref="FS40:FT40"/>
    <mergeCell ref="FS41:FT41"/>
    <mergeCell ref="FS42:FT42"/>
    <mergeCell ref="FA23:FB23"/>
    <mergeCell ref="FA24:FB24"/>
    <mergeCell ref="FA25:FB25"/>
    <mergeCell ref="FA26:FB26"/>
    <mergeCell ref="CA562:CB562"/>
    <mergeCell ref="CA563:CB563"/>
    <mergeCell ref="CA554:CB554"/>
    <mergeCell ref="CA528:CB528"/>
    <mergeCell ref="CA529:CB529"/>
    <mergeCell ref="CA513:CB513"/>
    <mergeCell ref="CA493:CB493"/>
    <mergeCell ref="CA494:CB494"/>
    <mergeCell ref="CA495:CB495"/>
    <mergeCell ref="CA496:CB496"/>
    <mergeCell ref="CA510:CB510"/>
    <mergeCell ref="CA511:CB511"/>
    <mergeCell ref="CA512:CB512"/>
    <mergeCell ref="CA533:CB533"/>
    <mergeCell ref="CA537:CB537"/>
    <mergeCell ref="CA497:CB497"/>
    <mergeCell ref="CA498:CB498"/>
    <mergeCell ref="CA499:CB499"/>
    <mergeCell ref="CA500:CB500"/>
    <mergeCell ref="CA501:CB501"/>
    <mergeCell ref="CA556:CB556"/>
    <mergeCell ref="CA557:CB557"/>
    <mergeCell ref="CA538:CB538"/>
    <mergeCell ref="CA539:CB539"/>
    <mergeCell ref="CA544:CB544"/>
    <mergeCell ref="CA545:CB545"/>
    <mergeCell ref="CA514:CB514"/>
    <mergeCell ref="CA515:CB515"/>
    <mergeCell ref="CA527:CB527"/>
    <mergeCell ref="CA655:CB655"/>
    <mergeCell ref="CA656:CB656"/>
    <mergeCell ref="CA631:CB631"/>
    <mergeCell ref="CA632:CB632"/>
    <mergeCell ref="CA633:CB633"/>
    <mergeCell ref="CA634:CB634"/>
    <mergeCell ref="CA635:CB635"/>
    <mergeCell ref="CA636:CB636"/>
    <mergeCell ref="CA637:CB637"/>
    <mergeCell ref="CA638:CB638"/>
    <mergeCell ref="CA639:CB639"/>
    <mergeCell ref="CA644:CB644"/>
    <mergeCell ref="CA645:CB645"/>
    <mergeCell ref="CA646:CB646"/>
    <mergeCell ref="CA647:CB647"/>
    <mergeCell ref="CA648:CB648"/>
    <mergeCell ref="CA649:CB649"/>
    <mergeCell ref="CA650:CB650"/>
    <mergeCell ref="CA651:CB651"/>
    <mergeCell ref="CA652:CB652"/>
    <mergeCell ref="CA653:CB653"/>
    <mergeCell ref="CA654:CB654"/>
    <mergeCell ref="CA571:CB571"/>
    <mergeCell ref="CA532:CB532"/>
    <mergeCell ref="CA565:CB565"/>
    <mergeCell ref="CA568:CB568"/>
    <mergeCell ref="CA523:CB523"/>
    <mergeCell ref="CA546:CB546"/>
    <mergeCell ref="CA547:CB547"/>
    <mergeCell ref="CA552:CB552"/>
    <mergeCell ref="CA553:CB553"/>
    <mergeCell ref="BH1:BL1"/>
    <mergeCell ref="BF2:BG3"/>
    <mergeCell ref="BH2:BH3"/>
    <mergeCell ref="BI2:BI3"/>
    <mergeCell ref="BJ2:BK2"/>
    <mergeCell ref="BM2:BN2"/>
    <mergeCell ref="BF4:BG4"/>
    <mergeCell ref="BF5:BG5"/>
    <mergeCell ref="BF6:BG6"/>
    <mergeCell ref="BF7:BG7"/>
    <mergeCell ref="BF8:BG8"/>
    <mergeCell ref="BF9:BG9"/>
    <mergeCell ref="BF10:BG10"/>
    <mergeCell ref="BF11:BG11"/>
    <mergeCell ref="BF12:BG12"/>
    <mergeCell ref="BF13:BG13"/>
    <mergeCell ref="BF14:BG14"/>
    <mergeCell ref="BF28:BG28"/>
    <mergeCell ref="BF29:BG29"/>
    <mergeCell ref="BF30:BG30"/>
    <mergeCell ref="BF31:BG31"/>
    <mergeCell ref="BF32:BG32"/>
    <mergeCell ref="BF33:BG33"/>
    <mergeCell ref="BF44:BG44"/>
    <mergeCell ref="BF45:BG45"/>
    <mergeCell ref="BF46:BG46"/>
    <mergeCell ref="BF47:BG47"/>
    <mergeCell ref="BF48:BG48"/>
    <mergeCell ref="BF51:BG51"/>
    <mergeCell ref="BF52:BG52"/>
    <mergeCell ref="BF53:BG53"/>
    <mergeCell ref="BF54:BG54"/>
    <mergeCell ref="BF55:BG55"/>
    <mergeCell ref="BF56:BG56"/>
    <mergeCell ref="BF57:BG57"/>
    <mergeCell ref="BF58:BG58"/>
    <mergeCell ref="BF49:BG49"/>
    <mergeCell ref="BF59:BG59"/>
    <mergeCell ref="BF60:BG60"/>
    <mergeCell ref="BF61:BG61"/>
    <mergeCell ref="BF62:BG62"/>
    <mergeCell ref="BF50:BG50"/>
    <mergeCell ref="BF63:BG63"/>
    <mergeCell ref="BF68:BG68"/>
    <mergeCell ref="BF69:BG69"/>
    <mergeCell ref="BF70:BG70"/>
    <mergeCell ref="BF71:BG71"/>
    <mergeCell ref="BF72:BG72"/>
    <mergeCell ref="BF73:BG73"/>
    <mergeCell ref="BF74:BG74"/>
    <mergeCell ref="BF75:BG75"/>
    <mergeCell ref="BF79:BG79"/>
    <mergeCell ref="BF80:BG80"/>
    <mergeCell ref="BF81:BG81"/>
    <mergeCell ref="BF82:BG82"/>
    <mergeCell ref="BF83:BG83"/>
    <mergeCell ref="BF84:BG84"/>
    <mergeCell ref="BF85:BG85"/>
    <mergeCell ref="BF86:BG86"/>
    <mergeCell ref="BF90:BG90"/>
    <mergeCell ref="BF91:BG91"/>
    <mergeCell ref="BF92:BG92"/>
    <mergeCell ref="BF93:BG93"/>
    <mergeCell ref="BF94:BG94"/>
    <mergeCell ref="BF95:BG95"/>
    <mergeCell ref="BF96:BG96"/>
    <mergeCell ref="BF97:BG97"/>
    <mergeCell ref="BF98:BG98"/>
    <mergeCell ref="BF99:BG99"/>
    <mergeCell ref="BF100:BG100"/>
    <mergeCell ref="BF101:BG101"/>
    <mergeCell ref="BF102:BG102"/>
    <mergeCell ref="BF103:BG103"/>
    <mergeCell ref="BF104:BG104"/>
    <mergeCell ref="BF105:BG105"/>
    <mergeCell ref="BF106:BG106"/>
    <mergeCell ref="BF107:BG107"/>
    <mergeCell ref="BF108:BG108"/>
    <mergeCell ref="BF109:BG109"/>
    <mergeCell ref="BF110:BG110"/>
    <mergeCell ref="BF111:BG111"/>
    <mergeCell ref="BF112:BG112"/>
    <mergeCell ref="BF113:BG113"/>
    <mergeCell ref="BF114:BG114"/>
    <mergeCell ref="BF115:BG115"/>
    <mergeCell ref="BF116:BG116"/>
    <mergeCell ref="BF117:BG117"/>
    <mergeCell ref="BF118:BG118"/>
    <mergeCell ref="BF119:BG119"/>
    <mergeCell ref="BF120:BG120"/>
    <mergeCell ref="BF121:BG121"/>
    <mergeCell ref="BF122:BG122"/>
    <mergeCell ref="BF123:BG123"/>
    <mergeCell ref="BF124:BG124"/>
    <mergeCell ref="BF125:BG125"/>
    <mergeCell ref="BF126:BG126"/>
    <mergeCell ref="BF127:BG127"/>
    <mergeCell ref="BF128:BG128"/>
    <mergeCell ref="BF129:BG129"/>
    <mergeCell ref="BF130:BG130"/>
    <mergeCell ref="BF131:BG131"/>
    <mergeCell ref="BF132:BG132"/>
    <mergeCell ref="BF133:BG133"/>
    <mergeCell ref="BF134:BG134"/>
    <mergeCell ref="BF135:BG135"/>
    <mergeCell ref="BF136:BG136"/>
    <mergeCell ref="BF137:BG137"/>
    <mergeCell ref="BF138:BG138"/>
    <mergeCell ref="BF139:BG139"/>
    <mergeCell ref="BF140:BG140"/>
    <mergeCell ref="BF141:BG141"/>
    <mergeCell ref="BF142:BG142"/>
    <mergeCell ref="BF143:BG143"/>
    <mergeCell ref="BF144:BG144"/>
    <mergeCell ref="BF145:BG145"/>
    <mergeCell ref="BF146:BG146"/>
    <mergeCell ref="BF147:BG147"/>
    <mergeCell ref="BF148:BG148"/>
    <mergeCell ref="BF149:BG149"/>
    <mergeCell ref="BF150:BG150"/>
    <mergeCell ref="BF151:BG151"/>
    <mergeCell ref="BF152:BG152"/>
    <mergeCell ref="BF153:BG153"/>
    <mergeCell ref="BF154:BG154"/>
    <mergeCell ref="BF155:BG155"/>
    <mergeCell ref="BF156:BG156"/>
    <mergeCell ref="BF207:BG207"/>
    <mergeCell ref="BF157:BG157"/>
    <mergeCell ref="BF158:BG158"/>
    <mergeCell ref="BF159:BG159"/>
    <mergeCell ref="BF160:BG160"/>
    <mergeCell ref="BF161:BG161"/>
    <mergeCell ref="BF162:BG162"/>
    <mergeCell ref="BF163:BG163"/>
    <mergeCell ref="BF164:BG164"/>
    <mergeCell ref="BF165:BG165"/>
    <mergeCell ref="BF166:BG166"/>
    <mergeCell ref="BF192:BG192"/>
    <mergeCell ref="BF169:BG169"/>
    <mergeCell ref="BF171:BG171"/>
    <mergeCell ref="BF193:BG193"/>
    <mergeCell ref="BF202:BG202"/>
    <mergeCell ref="BF187:BG187"/>
    <mergeCell ref="BF188:BG188"/>
    <mergeCell ref="BF189:BG189"/>
    <mergeCell ref="BF190:BG190"/>
    <mergeCell ref="BF191:BG191"/>
    <mergeCell ref="BF177:BG177"/>
    <mergeCell ref="BF178:BG178"/>
    <mergeCell ref="BF180:BG180"/>
    <mergeCell ref="BF181:BG181"/>
    <mergeCell ref="BF184:BG184"/>
    <mergeCell ref="BF185:BG185"/>
    <mergeCell ref="BF186:BG186"/>
    <mergeCell ref="BF199:BG199"/>
    <mergeCell ref="BF200:BG200"/>
    <mergeCell ref="BF201:BG201"/>
    <mergeCell ref="BF272:BG272"/>
    <mergeCell ref="BF273:BG273"/>
    <mergeCell ref="BF274:BG274"/>
    <mergeCell ref="BF275:BG275"/>
    <mergeCell ref="BF276:BG276"/>
    <mergeCell ref="BF277:BG277"/>
    <mergeCell ref="BF278:BG278"/>
    <mergeCell ref="BF279:BG279"/>
    <mergeCell ref="BF280:BG280"/>
    <mergeCell ref="BF318:BG318"/>
    <mergeCell ref="BF281:BG281"/>
    <mergeCell ref="BF282:BG282"/>
    <mergeCell ref="BF283:BG283"/>
    <mergeCell ref="BF284:BG284"/>
    <mergeCell ref="BF285:BG285"/>
    <mergeCell ref="BF286:BG286"/>
    <mergeCell ref="BF287:BG287"/>
    <mergeCell ref="BF288:BG288"/>
    <mergeCell ref="BF289:BG289"/>
    <mergeCell ref="BF290:BG290"/>
    <mergeCell ref="BF291:BG291"/>
    <mergeCell ref="BF292:BG292"/>
    <mergeCell ref="BF293:BG293"/>
    <mergeCell ref="BF294:BG294"/>
    <mergeCell ref="BF295:BG295"/>
    <mergeCell ref="BF296:BG296"/>
    <mergeCell ref="BF297:BG297"/>
    <mergeCell ref="BF319:BG319"/>
    <mergeCell ref="BF320:BG320"/>
    <mergeCell ref="BF321:BG321"/>
    <mergeCell ref="BF322:BG322"/>
    <mergeCell ref="BF323:BG323"/>
    <mergeCell ref="BF324:BG324"/>
    <mergeCell ref="BF325:BG325"/>
    <mergeCell ref="BF326:BG326"/>
    <mergeCell ref="BF327:BG327"/>
    <mergeCell ref="BF328:BG328"/>
    <mergeCell ref="BF329:BG329"/>
    <mergeCell ref="BF330:BG330"/>
    <mergeCell ref="BF331:BG331"/>
    <mergeCell ref="BF332:BG332"/>
    <mergeCell ref="BF333:BG333"/>
    <mergeCell ref="BF338:BG338"/>
    <mergeCell ref="BF298:BG298"/>
    <mergeCell ref="BF299:BG299"/>
    <mergeCell ref="BF300:BG300"/>
    <mergeCell ref="BF301:BG301"/>
    <mergeCell ref="BF302:BG302"/>
    <mergeCell ref="BF303:BG303"/>
    <mergeCell ref="BF304:BG304"/>
    <mergeCell ref="BF305:BG305"/>
    <mergeCell ref="BF306:BG306"/>
    <mergeCell ref="BF307:BG307"/>
    <mergeCell ref="BF308:BG308"/>
    <mergeCell ref="BF309:BG309"/>
    <mergeCell ref="BF310:BG310"/>
    <mergeCell ref="BF311:BG311"/>
    <mergeCell ref="BF312:BG312"/>
    <mergeCell ref="BF313:BG313"/>
    <mergeCell ref="BF339:BG339"/>
    <mergeCell ref="BF340:BG340"/>
    <mergeCell ref="BF341:BG341"/>
    <mergeCell ref="BF342:BG342"/>
    <mergeCell ref="BF343:BG343"/>
    <mergeCell ref="BF344:BG344"/>
    <mergeCell ref="BF345:BG345"/>
    <mergeCell ref="BF346:BG346"/>
    <mergeCell ref="BF350:BG350"/>
    <mergeCell ref="BF351:BG351"/>
    <mergeCell ref="BF352:BG352"/>
    <mergeCell ref="BF353:BG353"/>
    <mergeCell ref="BF354:BG354"/>
    <mergeCell ref="BF355:BG355"/>
    <mergeCell ref="BF356:BG356"/>
    <mergeCell ref="BF357:BG357"/>
    <mergeCell ref="BF358:BG358"/>
    <mergeCell ref="BF359:BG359"/>
    <mergeCell ref="BF360:BG360"/>
    <mergeCell ref="BF365:BG365"/>
    <mergeCell ref="BF366:BG366"/>
    <mergeCell ref="BF367:BG367"/>
    <mergeCell ref="BF368:BG368"/>
    <mergeCell ref="BF369:BG369"/>
    <mergeCell ref="BF370:BG370"/>
    <mergeCell ref="BF371:BG371"/>
    <mergeCell ref="BF372:BG372"/>
    <mergeCell ref="BF373:BG373"/>
    <mergeCell ref="BF374:BG374"/>
    <mergeCell ref="BF375:BG375"/>
    <mergeCell ref="BN376:BN378"/>
    <mergeCell ref="BF379:BG379"/>
    <mergeCell ref="BF380:BG380"/>
    <mergeCell ref="BF381:BG381"/>
    <mergeCell ref="BF361:BG361"/>
    <mergeCell ref="BF362:BG362"/>
    <mergeCell ref="BF399:BG399"/>
    <mergeCell ref="BF400:BG400"/>
    <mergeCell ref="BF401:BG401"/>
    <mergeCell ref="BF402:BG402"/>
    <mergeCell ref="BF403:BG403"/>
    <mergeCell ref="BF404:BG404"/>
    <mergeCell ref="BF405:BG405"/>
    <mergeCell ref="BF406:BG406"/>
    <mergeCell ref="BF413:BG413"/>
    <mergeCell ref="BF382:BG382"/>
    <mergeCell ref="BF383:BG383"/>
    <mergeCell ref="BF384:BG384"/>
    <mergeCell ref="BF385:BG385"/>
    <mergeCell ref="BF386:BG386"/>
    <mergeCell ref="BF387:BG387"/>
    <mergeCell ref="BF388:BG388"/>
    <mergeCell ref="BF389:BG389"/>
    <mergeCell ref="BF390:BG390"/>
    <mergeCell ref="BF391:BG391"/>
    <mergeCell ref="BF392:BG392"/>
    <mergeCell ref="BF393:BG393"/>
    <mergeCell ref="BF394:BG394"/>
    <mergeCell ref="BF395:BG395"/>
    <mergeCell ref="BF396:BG396"/>
    <mergeCell ref="BF397:BG397"/>
    <mergeCell ref="BF398:BG398"/>
    <mergeCell ref="BF407:BG407"/>
    <mergeCell ref="BF414:BG414"/>
    <mergeCell ref="BF415:BG415"/>
    <mergeCell ref="BF416:BG416"/>
    <mergeCell ref="BF417:BG417"/>
    <mergeCell ref="BF418:BG418"/>
    <mergeCell ref="BF419:BG419"/>
    <mergeCell ref="BF420:BG420"/>
    <mergeCell ref="BF421:BG421"/>
    <mergeCell ref="BF422:BG422"/>
    <mergeCell ref="BF423:BG423"/>
    <mergeCell ref="BF424:BG424"/>
    <mergeCell ref="BF425:BG425"/>
    <mergeCell ref="BF426:BG426"/>
    <mergeCell ref="BF427:BG427"/>
    <mergeCell ref="BF428:BG428"/>
    <mergeCell ref="BF429:BG429"/>
    <mergeCell ref="BF430:BG430"/>
    <mergeCell ref="BF431:BG431"/>
    <mergeCell ref="BF432:BG432"/>
    <mergeCell ref="BF433:BG433"/>
    <mergeCell ref="BF434:BG434"/>
    <mergeCell ref="BF435:BG435"/>
    <mergeCell ref="BF436:BG436"/>
    <mergeCell ref="BF437:BG437"/>
    <mergeCell ref="BF438:BG438"/>
    <mergeCell ref="BF439:BG439"/>
    <mergeCell ref="BF440:BG440"/>
    <mergeCell ref="BF441:BG441"/>
    <mergeCell ref="BF442:BG442"/>
    <mergeCell ref="BF443:BG443"/>
    <mergeCell ref="BF444:BG444"/>
    <mergeCell ref="BF445:BG445"/>
    <mergeCell ref="BF450:BG450"/>
    <mergeCell ref="BF451:BG451"/>
    <mergeCell ref="BF452:BG452"/>
    <mergeCell ref="BF453:BG453"/>
    <mergeCell ref="BF454:BG454"/>
    <mergeCell ref="BF455:BG455"/>
    <mergeCell ref="BF456:BG456"/>
    <mergeCell ref="BF457:BG457"/>
    <mergeCell ref="BF458:BG458"/>
    <mergeCell ref="BF459:BG459"/>
    <mergeCell ref="BF460:BG460"/>
    <mergeCell ref="BF461:BG461"/>
    <mergeCell ref="BF462:BG462"/>
    <mergeCell ref="BF463:BG463"/>
    <mergeCell ref="BF464:BG464"/>
    <mergeCell ref="BF465:BG465"/>
    <mergeCell ref="BF466:BG466"/>
    <mergeCell ref="BF467:BG467"/>
    <mergeCell ref="BF468:BG468"/>
    <mergeCell ref="BF469:BG469"/>
    <mergeCell ref="BF470:BG470"/>
    <mergeCell ref="BF471:BG471"/>
    <mergeCell ref="BF472:BG472"/>
    <mergeCell ref="BF473:BG473"/>
    <mergeCell ref="BF474:BG474"/>
    <mergeCell ref="BF475:BG475"/>
    <mergeCell ref="BF476:BG476"/>
    <mergeCell ref="BF477:BG477"/>
    <mergeCell ref="BF478:BG478"/>
    <mergeCell ref="BF479:BG479"/>
    <mergeCell ref="BF480:BG480"/>
    <mergeCell ref="BF481:BG481"/>
    <mergeCell ref="BF482:BG482"/>
    <mergeCell ref="BF483:BG483"/>
    <mergeCell ref="BF484:BG484"/>
    <mergeCell ref="BF485:BG485"/>
    <mergeCell ref="BF486:BG486"/>
    <mergeCell ref="BF487:BG487"/>
    <mergeCell ref="BF488:BG488"/>
    <mergeCell ref="BF489:BG489"/>
    <mergeCell ref="BF490:BG490"/>
    <mergeCell ref="BF491:BG491"/>
    <mergeCell ref="BF492:BG492"/>
    <mergeCell ref="BF493:BG493"/>
    <mergeCell ref="BF494:BG494"/>
    <mergeCell ref="BF495:BG495"/>
    <mergeCell ref="BF496:BG496"/>
    <mergeCell ref="BF497:BG497"/>
    <mergeCell ref="BF498:BG498"/>
    <mergeCell ref="BF499:BG499"/>
    <mergeCell ref="BF500:BG500"/>
    <mergeCell ref="BF501:BG501"/>
    <mergeCell ref="BF502:BG502"/>
    <mergeCell ref="BF503:BG503"/>
    <mergeCell ref="BF504:BG504"/>
    <mergeCell ref="BF505:BG505"/>
    <mergeCell ref="BF506:BG506"/>
    <mergeCell ref="BF507:BG507"/>
    <mergeCell ref="BF508:BG508"/>
    <mergeCell ref="BF509:BG509"/>
    <mergeCell ref="BF510:BG510"/>
    <mergeCell ref="BF511:BG511"/>
    <mergeCell ref="BF512:BG512"/>
    <mergeCell ref="BF513:BG513"/>
    <mergeCell ref="BF514:BG514"/>
    <mergeCell ref="BF515:BG515"/>
    <mergeCell ref="BF516:BG516"/>
    <mergeCell ref="BF521:BG521"/>
    <mergeCell ref="BF522:BG522"/>
    <mergeCell ref="BF523:BG523"/>
    <mergeCell ref="BF524:BG524"/>
    <mergeCell ref="BF525:BG525"/>
    <mergeCell ref="BF526:BG526"/>
    <mergeCell ref="BF527:BG527"/>
    <mergeCell ref="BF528:BG528"/>
    <mergeCell ref="BF529:BG529"/>
    <mergeCell ref="BF530:BG530"/>
    <mergeCell ref="BF531:BG531"/>
    <mergeCell ref="BF532:BG532"/>
    <mergeCell ref="BF533:BG533"/>
    <mergeCell ref="BF537:BG537"/>
    <mergeCell ref="BF538:BG538"/>
    <mergeCell ref="BF539:BG539"/>
    <mergeCell ref="BF540:BG540"/>
    <mergeCell ref="BF541:BG541"/>
    <mergeCell ref="BF542:BG542"/>
    <mergeCell ref="BF543:BG543"/>
    <mergeCell ref="BF544:BG544"/>
    <mergeCell ref="BF545:BG545"/>
    <mergeCell ref="BF546:BG546"/>
    <mergeCell ref="BF547:BG547"/>
    <mergeCell ref="BF552:BG552"/>
    <mergeCell ref="BF553:BG553"/>
    <mergeCell ref="BF554:BG554"/>
    <mergeCell ref="BF555:BG555"/>
    <mergeCell ref="BF556:BG556"/>
    <mergeCell ref="BF557:BG557"/>
    <mergeCell ref="BF558:BG558"/>
    <mergeCell ref="BF559:BG559"/>
    <mergeCell ref="BF560:BG560"/>
    <mergeCell ref="BF561:BG561"/>
    <mergeCell ref="BF562:BG562"/>
    <mergeCell ref="BF563:BG563"/>
    <mergeCell ref="BF564:BG564"/>
    <mergeCell ref="BF565:BG565"/>
    <mergeCell ref="BF566:BG566"/>
    <mergeCell ref="BF567:BG567"/>
    <mergeCell ref="BF568:BG568"/>
    <mergeCell ref="BF569:BG569"/>
    <mergeCell ref="BF570:BG570"/>
    <mergeCell ref="BF571:BG571"/>
    <mergeCell ref="BF572:BG572"/>
    <mergeCell ref="BF573:BG573"/>
    <mergeCell ref="BF574:BG574"/>
    <mergeCell ref="BF575:BG575"/>
    <mergeCell ref="BF576:BG576"/>
    <mergeCell ref="BF577:BG577"/>
    <mergeCell ref="BF578:BG578"/>
    <mergeCell ref="BF579:BG579"/>
    <mergeCell ref="BF580:BG580"/>
    <mergeCell ref="BF581:BG581"/>
    <mergeCell ref="BF582:BG582"/>
    <mergeCell ref="BF583:BG583"/>
    <mergeCell ref="BF584:BG584"/>
    <mergeCell ref="BF585:BG585"/>
    <mergeCell ref="BF586:BG586"/>
    <mergeCell ref="BF587:BG587"/>
    <mergeCell ref="BF588:BG588"/>
    <mergeCell ref="BF589:BG589"/>
    <mergeCell ref="BF590:BG590"/>
    <mergeCell ref="BF591:BG591"/>
    <mergeCell ref="BF592:BG592"/>
    <mergeCell ref="BF593:BG593"/>
    <mergeCell ref="BF594:BG594"/>
    <mergeCell ref="BF595:BG595"/>
    <mergeCell ref="BF596:BG596"/>
    <mergeCell ref="BF597:BG597"/>
    <mergeCell ref="BF598:BG598"/>
    <mergeCell ref="BF646:BG646"/>
    <mergeCell ref="BF647:BG647"/>
    <mergeCell ref="BF648:BG648"/>
    <mergeCell ref="BF649:BG649"/>
    <mergeCell ref="BF650:BG650"/>
    <mergeCell ref="BF651:BG651"/>
    <mergeCell ref="BF652:BG652"/>
    <mergeCell ref="BF653:BG653"/>
    <mergeCell ref="BF654:BG654"/>
    <mergeCell ref="BF601:BG601"/>
    <mergeCell ref="BF602:BG602"/>
    <mergeCell ref="BF603:BG603"/>
    <mergeCell ref="BF655:BG655"/>
    <mergeCell ref="BF617:BG617"/>
    <mergeCell ref="BF618:BG618"/>
    <mergeCell ref="BF604:BG604"/>
    <mergeCell ref="BF605:BG605"/>
    <mergeCell ref="BF606:BG606"/>
    <mergeCell ref="BF607:BG607"/>
    <mergeCell ref="BF608:BG608"/>
    <mergeCell ref="BF609:BG609"/>
    <mergeCell ref="BF610:BG610"/>
    <mergeCell ref="BF611:BG611"/>
    <mergeCell ref="BF612:BG612"/>
    <mergeCell ref="BF613:BG613"/>
    <mergeCell ref="BF614:BG614"/>
    <mergeCell ref="BF615:BG615"/>
    <mergeCell ref="BF616:BG616"/>
    <mergeCell ref="AV68:AW68"/>
    <mergeCell ref="AV69:AW69"/>
    <mergeCell ref="AX1:BB1"/>
    <mergeCell ref="AV2:AW3"/>
    <mergeCell ref="AX2:AX3"/>
    <mergeCell ref="AY2:AY3"/>
    <mergeCell ref="AZ2:BA2"/>
    <mergeCell ref="BC2:BD2"/>
    <mergeCell ref="BF657:BG657"/>
    <mergeCell ref="BF658:BG658"/>
    <mergeCell ref="BF599:BG599"/>
    <mergeCell ref="BF600:BG600"/>
    <mergeCell ref="BF656:BG656"/>
    <mergeCell ref="BF619:BG619"/>
    <mergeCell ref="BF620:BG620"/>
    <mergeCell ref="BF621:BG621"/>
    <mergeCell ref="BF622:BG622"/>
    <mergeCell ref="BF623:BG623"/>
    <mergeCell ref="BF628:BG628"/>
    <mergeCell ref="BF629:BG629"/>
    <mergeCell ref="BF630:BG630"/>
    <mergeCell ref="BF631:BG631"/>
    <mergeCell ref="BF632:BG632"/>
    <mergeCell ref="BF633:BG633"/>
    <mergeCell ref="BF634:BG634"/>
    <mergeCell ref="BF635:BG635"/>
    <mergeCell ref="BF636:BG636"/>
    <mergeCell ref="BF637:BG637"/>
    <mergeCell ref="BF638:BG638"/>
    <mergeCell ref="BF639:BG639"/>
    <mergeCell ref="BF644:BG644"/>
    <mergeCell ref="BF645:BG645"/>
    <mergeCell ref="AV70:AW70"/>
    <mergeCell ref="AV71:AW71"/>
    <mergeCell ref="AV72:AW72"/>
    <mergeCell ref="AV73:AW73"/>
    <mergeCell ref="AV74:AW74"/>
    <mergeCell ref="AV75:AW75"/>
    <mergeCell ref="AV79:AW79"/>
    <mergeCell ref="AV80:AW80"/>
    <mergeCell ref="AV81:AW81"/>
    <mergeCell ref="AV82:AW82"/>
    <mergeCell ref="AV83:AW83"/>
    <mergeCell ref="AV84:AW84"/>
    <mergeCell ref="AV85:AW85"/>
    <mergeCell ref="AV86:AW86"/>
    <mergeCell ref="AV90:AW90"/>
    <mergeCell ref="AV91:AW91"/>
    <mergeCell ref="AV92:AW92"/>
    <mergeCell ref="AV93:AW93"/>
    <mergeCell ref="AV94:AW94"/>
    <mergeCell ref="AV95:AW95"/>
    <mergeCell ref="AV96:AW96"/>
    <mergeCell ref="AV97:AW97"/>
    <mergeCell ref="AV98:AW98"/>
    <mergeCell ref="AV99:AW99"/>
    <mergeCell ref="AV100:AW100"/>
    <mergeCell ref="AV101:AW101"/>
    <mergeCell ref="AV102:AW102"/>
    <mergeCell ref="AV103:AW103"/>
    <mergeCell ref="AV104:AW104"/>
    <mergeCell ref="AV105:AW105"/>
    <mergeCell ref="AV106:AW106"/>
    <mergeCell ref="AV107:AW107"/>
    <mergeCell ref="AV108:AW108"/>
    <mergeCell ref="AV109:AW109"/>
    <mergeCell ref="AV110:AW110"/>
    <mergeCell ref="AV111:AW111"/>
    <mergeCell ref="AV112:AW112"/>
    <mergeCell ref="AV113:AW113"/>
    <mergeCell ref="AV114:AW114"/>
    <mergeCell ref="AV115:AW115"/>
    <mergeCell ref="AV116:AW116"/>
    <mergeCell ref="AV117:AW117"/>
    <mergeCell ref="AV118:AW118"/>
    <mergeCell ref="AV119:AW119"/>
    <mergeCell ref="AV120:AW120"/>
    <mergeCell ref="AV121:AW121"/>
    <mergeCell ref="AV122:AW122"/>
    <mergeCell ref="AV123:AW123"/>
    <mergeCell ref="AV124:AW124"/>
    <mergeCell ref="AV125:AW125"/>
    <mergeCell ref="AV126:AW126"/>
    <mergeCell ref="AV127:AW127"/>
    <mergeCell ref="AV128:AW128"/>
    <mergeCell ref="AV129:AW129"/>
    <mergeCell ref="AV130:AW130"/>
    <mergeCell ref="AV131:AW131"/>
    <mergeCell ref="AV132:AW132"/>
    <mergeCell ref="AV133:AW133"/>
    <mergeCell ref="AV134:AW134"/>
    <mergeCell ref="AV135:AW135"/>
    <mergeCell ref="AV136:AW136"/>
    <mergeCell ref="AV137:AW137"/>
    <mergeCell ref="AV138:AW138"/>
    <mergeCell ref="AV139:AW139"/>
    <mergeCell ref="AV140:AW140"/>
    <mergeCell ref="AV141:AW141"/>
    <mergeCell ref="AV142:AW142"/>
    <mergeCell ref="AV143:AW143"/>
    <mergeCell ref="AV144:AW144"/>
    <mergeCell ref="AV145:AW145"/>
    <mergeCell ref="AV146:AW146"/>
    <mergeCell ref="AV147:AW147"/>
    <mergeCell ref="AV148:AW148"/>
    <mergeCell ref="AV149:AW149"/>
    <mergeCell ref="AV150:AW150"/>
    <mergeCell ref="AV151:AW151"/>
    <mergeCell ref="AV152:AW152"/>
    <mergeCell ref="AV153:AW153"/>
    <mergeCell ref="AV154:AW154"/>
    <mergeCell ref="AV155:AW155"/>
    <mergeCell ref="AV156:AW156"/>
    <mergeCell ref="AV157:AW157"/>
    <mergeCell ref="AV158:AW158"/>
    <mergeCell ref="AV159:AW159"/>
    <mergeCell ref="AV160:AW160"/>
    <mergeCell ref="AV256:AW256"/>
    <mergeCell ref="AV257:AW257"/>
    <mergeCell ref="AV258:AW258"/>
    <mergeCell ref="AV259:AW259"/>
    <mergeCell ref="AV260:AW260"/>
    <mergeCell ref="AV261:AW261"/>
    <mergeCell ref="AV262:AW262"/>
    <mergeCell ref="AV263:AW263"/>
    <mergeCell ref="AV264:AW264"/>
    <mergeCell ref="AV331:AW331"/>
    <mergeCell ref="AV252:AW252"/>
    <mergeCell ref="AV253:AW253"/>
    <mergeCell ref="AV254:AW254"/>
    <mergeCell ref="AV208:AW208"/>
    <mergeCell ref="AV209:AW209"/>
    <mergeCell ref="AV210:AW210"/>
    <mergeCell ref="AV211:AW211"/>
    <mergeCell ref="AV212:AW212"/>
    <mergeCell ref="AV241:AW241"/>
    <mergeCell ref="AV240:AW240"/>
    <mergeCell ref="AV318:AW318"/>
    <mergeCell ref="AV319:AW319"/>
    <mergeCell ref="AV320:AW320"/>
    <mergeCell ref="AV321:AW321"/>
    <mergeCell ref="AV322:AW322"/>
    <mergeCell ref="AV323:AW323"/>
    <mergeCell ref="AV324:AW324"/>
    <mergeCell ref="AV332:AW332"/>
    <mergeCell ref="AV333:AW333"/>
    <mergeCell ref="AV338:AW338"/>
    <mergeCell ref="AV339:AW339"/>
    <mergeCell ref="AV340:AW340"/>
    <mergeCell ref="AV341:AW341"/>
    <mergeCell ref="AV342:AW342"/>
    <mergeCell ref="AV343:AW343"/>
    <mergeCell ref="AV344:AW344"/>
    <mergeCell ref="AV345:AW345"/>
    <mergeCell ref="AV346:AW346"/>
    <mergeCell ref="AV350:AW350"/>
    <mergeCell ref="AV351:AW351"/>
    <mergeCell ref="AV352:AW352"/>
    <mergeCell ref="AV353:AW353"/>
    <mergeCell ref="AV325:AW325"/>
    <mergeCell ref="AV326:AW326"/>
    <mergeCell ref="AV327:AW327"/>
    <mergeCell ref="AV328:AW328"/>
    <mergeCell ref="AV329:AW329"/>
    <mergeCell ref="AV330:AW330"/>
    <mergeCell ref="AV354:AW354"/>
    <mergeCell ref="AV355:AW355"/>
    <mergeCell ref="AV356:AW356"/>
    <mergeCell ref="AV357:AW357"/>
    <mergeCell ref="AV358:AW358"/>
    <mergeCell ref="AV359:AW359"/>
    <mergeCell ref="AV360:AW360"/>
    <mergeCell ref="AV361:AW361"/>
    <mergeCell ref="AV362:AW362"/>
    <mergeCell ref="AV365:AW365"/>
    <mergeCell ref="AV366:AW366"/>
    <mergeCell ref="AV367:AW367"/>
    <mergeCell ref="AV368:AW368"/>
    <mergeCell ref="AV369:AW369"/>
    <mergeCell ref="AV370:AW370"/>
    <mergeCell ref="AV371:AW371"/>
    <mergeCell ref="AV372:AW372"/>
    <mergeCell ref="AV373:AW373"/>
    <mergeCell ref="AV374:AW374"/>
    <mergeCell ref="AV375:AW375"/>
    <mergeCell ref="BD376:BD378"/>
    <mergeCell ref="AV379:AW379"/>
    <mergeCell ref="AV380:AW380"/>
    <mergeCell ref="AV381:AW381"/>
    <mergeCell ref="AV382:AW382"/>
    <mergeCell ref="AV383:AW383"/>
    <mergeCell ref="AV384:AW384"/>
    <mergeCell ref="AV385:AW385"/>
    <mergeCell ref="AV386:AW386"/>
    <mergeCell ref="AV387:AW387"/>
    <mergeCell ref="AV388:AW388"/>
    <mergeCell ref="AV389:AW389"/>
    <mergeCell ref="AV390:AW390"/>
    <mergeCell ref="AV391:AW391"/>
    <mergeCell ref="AV392:AW392"/>
    <mergeCell ref="AV393:AW393"/>
    <mergeCell ref="AV394:AW394"/>
    <mergeCell ref="AV395:AW395"/>
    <mergeCell ref="AV396:AW396"/>
    <mergeCell ref="AV397:AW397"/>
    <mergeCell ref="AV398:AW398"/>
    <mergeCell ref="AV399:AW399"/>
    <mergeCell ref="AV400:AW400"/>
    <mergeCell ref="AV401:AW401"/>
    <mergeCell ref="AV402:AW402"/>
    <mergeCell ref="AV403:AW403"/>
    <mergeCell ref="AV404:AW404"/>
    <mergeCell ref="AV405:AW405"/>
    <mergeCell ref="AV406:AW406"/>
    <mergeCell ref="AV407:AW407"/>
    <mergeCell ref="AV413:AW413"/>
    <mergeCell ref="AV414:AW414"/>
    <mergeCell ref="AV415:AW415"/>
    <mergeCell ref="AV416:AW416"/>
    <mergeCell ref="AV417:AW417"/>
    <mergeCell ref="AV418:AW418"/>
    <mergeCell ref="AV419:AW419"/>
    <mergeCell ref="AV420:AW420"/>
    <mergeCell ref="AV421:AW421"/>
    <mergeCell ref="AV422:AW422"/>
    <mergeCell ref="AV423:AW423"/>
    <mergeCell ref="AV424:AW424"/>
    <mergeCell ref="AV425:AW425"/>
    <mergeCell ref="AV426:AW426"/>
    <mergeCell ref="AV427:AW427"/>
    <mergeCell ref="AV428:AW428"/>
    <mergeCell ref="AV429:AW429"/>
    <mergeCell ref="AV430:AW430"/>
    <mergeCell ref="AV431:AW431"/>
    <mergeCell ref="AV432:AW432"/>
    <mergeCell ref="AV433:AW433"/>
    <mergeCell ref="AV434:AW434"/>
    <mergeCell ref="AV435:AW435"/>
    <mergeCell ref="AV436:AW436"/>
    <mergeCell ref="AV437:AW437"/>
    <mergeCell ref="AV438:AW438"/>
    <mergeCell ref="AV439:AW439"/>
    <mergeCell ref="AV440:AW440"/>
    <mergeCell ref="AV441:AW441"/>
    <mergeCell ref="AV442:AW442"/>
    <mergeCell ref="AV443:AW443"/>
    <mergeCell ref="AV444:AW444"/>
    <mergeCell ref="AV445:AW445"/>
    <mergeCell ref="AV521:AW521"/>
    <mergeCell ref="AV522:AW522"/>
    <mergeCell ref="AV523:AW523"/>
    <mergeCell ref="AV524:AW524"/>
    <mergeCell ref="AV525:AW525"/>
    <mergeCell ref="AV526:AW526"/>
    <mergeCell ref="AV527:AW527"/>
    <mergeCell ref="AV528:AW528"/>
    <mergeCell ref="AV529:AW529"/>
    <mergeCell ref="AV530:AW530"/>
    <mergeCell ref="AV531:AW531"/>
    <mergeCell ref="AV532:AW532"/>
    <mergeCell ref="AV533:AW533"/>
    <mergeCell ref="AV537:AW537"/>
    <mergeCell ref="AV538:AW538"/>
    <mergeCell ref="AV539:AW539"/>
    <mergeCell ref="AV540:AW540"/>
    <mergeCell ref="AV541:AW541"/>
    <mergeCell ref="AV542:AW542"/>
    <mergeCell ref="AV543:AW543"/>
    <mergeCell ref="AV544:AW544"/>
    <mergeCell ref="AV545:AW545"/>
    <mergeCell ref="AV546:AW546"/>
    <mergeCell ref="AV547:AW547"/>
    <mergeCell ref="AV552:AW552"/>
    <mergeCell ref="AV553:AW553"/>
    <mergeCell ref="AV554:AW554"/>
    <mergeCell ref="AV555:AW555"/>
    <mergeCell ref="AV556:AW556"/>
    <mergeCell ref="AV557:AW557"/>
    <mergeCell ref="AV558:AW558"/>
    <mergeCell ref="AV559:AW559"/>
    <mergeCell ref="AV560:AW560"/>
    <mergeCell ref="AV561:AW561"/>
    <mergeCell ref="AV562:AW562"/>
    <mergeCell ref="AV563:AW563"/>
    <mergeCell ref="AV564:AW564"/>
    <mergeCell ref="AV565:AW565"/>
    <mergeCell ref="AV566:AW566"/>
    <mergeCell ref="AV567:AW567"/>
    <mergeCell ref="AV568:AW568"/>
    <mergeCell ref="AV569:AW569"/>
    <mergeCell ref="AV570:AW570"/>
    <mergeCell ref="AV571:AW571"/>
    <mergeCell ref="AV572:AW572"/>
    <mergeCell ref="AV573:AW573"/>
    <mergeCell ref="AV574:AW574"/>
    <mergeCell ref="AV575:AW575"/>
    <mergeCell ref="AV576:AW576"/>
    <mergeCell ref="AV577:AW577"/>
    <mergeCell ref="AV578:AW578"/>
    <mergeCell ref="AV579:AW579"/>
    <mergeCell ref="AV580:AW580"/>
    <mergeCell ref="AV581:AW581"/>
    <mergeCell ref="AV582:AW582"/>
    <mergeCell ref="AV583:AW583"/>
    <mergeCell ref="AV584:AW584"/>
    <mergeCell ref="AV585:AW585"/>
    <mergeCell ref="AV586:AW586"/>
    <mergeCell ref="AV587:AW587"/>
    <mergeCell ref="AV588:AW588"/>
    <mergeCell ref="AV589:AW589"/>
    <mergeCell ref="AV590:AW590"/>
    <mergeCell ref="AV591:AW591"/>
    <mergeCell ref="AV592:AW592"/>
    <mergeCell ref="AV593:AW593"/>
    <mergeCell ref="AV594:AW594"/>
    <mergeCell ref="AV595:AW595"/>
    <mergeCell ref="AV596:AW596"/>
    <mergeCell ref="AV597:AW597"/>
    <mergeCell ref="AV598:AW598"/>
    <mergeCell ref="AV599:AW599"/>
    <mergeCell ref="AV600:AW600"/>
    <mergeCell ref="AV601:AW601"/>
    <mergeCell ref="AV602:AW602"/>
    <mergeCell ref="AV603:AW603"/>
    <mergeCell ref="AV604:AW604"/>
    <mergeCell ref="AV605:AW605"/>
    <mergeCell ref="AV606:AW606"/>
    <mergeCell ref="AV607:AW607"/>
    <mergeCell ref="AV608:AW608"/>
    <mergeCell ref="AV609:AW609"/>
    <mergeCell ref="AV610:AW610"/>
    <mergeCell ref="AV611:AW611"/>
    <mergeCell ref="AV612:AW612"/>
    <mergeCell ref="AV613:AW613"/>
    <mergeCell ref="AV614:AW614"/>
    <mergeCell ref="AV615:AW615"/>
    <mergeCell ref="AV616:AW616"/>
    <mergeCell ref="AV617:AW617"/>
    <mergeCell ref="AV618:AW618"/>
    <mergeCell ref="AV619:AW619"/>
    <mergeCell ref="AV620:AW620"/>
    <mergeCell ref="AV621:AW621"/>
    <mergeCell ref="AV622:AW622"/>
    <mergeCell ref="AV623:AW623"/>
    <mergeCell ref="AV628:AW628"/>
    <mergeCell ref="AV629:AW629"/>
    <mergeCell ref="AV630:AW630"/>
    <mergeCell ref="AV631:AW631"/>
    <mergeCell ref="AV632:AW632"/>
    <mergeCell ref="AV633:AW633"/>
    <mergeCell ref="AV634:AW634"/>
    <mergeCell ref="AV635:AW635"/>
    <mergeCell ref="AV636:AW636"/>
    <mergeCell ref="AV637:AW637"/>
    <mergeCell ref="AV638:AW638"/>
    <mergeCell ref="AV639:AW639"/>
    <mergeCell ref="AV644:AW644"/>
    <mergeCell ref="AV645:AW645"/>
    <mergeCell ref="AV646:AW646"/>
    <mergeCell ref="AV647:AW647"/>
    <mergeCell ref="AV648:AW648"/>
    <mergeCell ref="AV649:AW649"/>
    <mergeCell ref="AV650:AW650"/>
    <mergeCell ref="AV651:AW651"/>
    <mergeCell ref="AV652:AW652"/>
    <mergeCell ref="AV653:AW653"/>
    <mergeCell ref="AV654:AW654"/>
    <mergeCell ref="AV655:AW655"/>
    <mergeCell ref="AV656:AW656"/>
    <mergeCell ref="AV657:AW657"/>
    <mergeCell ref="AV658:AW658"/>
    <mergeCell ref="DA1:DE1"/>
    <mergeCell ref="DJ1:DN1"/>
    <mergeCell ref="CY14:CZ14"/>
    <mergeCell ref="DH14:DI14"/>
    <mergeCell ref="CY21:CZ21"/>
    <mergeCell ref="DH21:DI21"/>
    <mergeCell ref="CY31:CZ31"/>
    <mergeCell ref="DH31:DI31"/>
    <mergeCell ref="CY32:CZ32"/>
    <mergeCell ref="DH32:DI32"/>
    <mergeCell ref="CY39:CZ39"/>
    <mergeCell ref="DH39:DI39"/>
    <mergeCell ref="CY46:CZ46"/>
    <mergeCell ref="DH46:DI46"/>
    <mergeCell ref="CY53:CZ53"/>
    <mergeCell ref="DH53:DI53"/>
    <mergeCell ref="CY60:CZ60"/>
    <mergeCell ref="CY11:CZ11"/>
    <mergeCell ref="DH11:DI11"/>
    <mergeCell ref="CY12:CZ12"/>
    <mergeCell ref="DH12:DI12"/>
    <mergeCell ref="CY13:CZ13"/>
    <mergeCell ref="DH13:DI13"/>
    <mergeCell ref="CY5:CZ5"/>
    <mergeCell ref="DH5:DI5"/>
    <mergeCell ref="CY19:CZ19"/>
    <mergeCell ref="DH19:DI19"/>
    <mergeCell ref="CY30:CZ30"/>
    <mergeCell ref="DH30:DI30"/>
    <mergeCell ref="CY38:CZ38"/>
    <mergeCell ref="DH9:DI9"/>
    <mergeCell ref="DQ9:DR9"/>
    <mergeCell ref="DJ2:DJ3"/>
    <mergeCell ref="DK2:DK3"/>
    <mergeCell ref="DH2:DI3"/>
    <mergeCell ref="DH10:DI10"/>
    <mergeCell ref="DQ19:DR19"/>
    <mergeCell ref="CY20:CZ20"/>
    <mergeCell ref="DH20:DI20"/>
    <mergeCell ref="DQ20:DR20"/>
    <mergeCell ref="DQ21:DR21"/>
    <mergeCell ref="CY22:CZ22"/>
    <mergeCell ref="DH22:DI22"/>
    <mergeCell ref="DQ22:DR22"/>
    <mergeCell ref="CY23:CZ23"/>
    <mergeCell ref="DH23:DI23"/>
    <mergeCell ref="DQ23:DR23"/>
    <mergeCell ref="DQ24:DR24"/>
    <mergeCell ref="CY25:CZ25"/>
    <mergeCell ref="DH25:DI25"/>
    <mergeCell ref="DQ25:DR25"/>
    <mergeCell ref="DH29:DI29"/>
    <mergeCell ref="DQ29:DR29"/>
    <mergeCell ref="CY27:CZ27"/>
    <mergeCell ref="DH27:DI27"/>
    <mergeCell ref="DQ27:DR27"/>
    <mergeCell ref="CY28:CZ28"/>
    <mergeCell ref="DH28:DI28"/>
    <mergeCell ref="DQ28:DR28"/>
    <mergeCell ref="CY29:CZ29"/>
    <mergeCell ref="DQ10:DR10"/>
    <mergeCell ref="DQ11:DR11"/>
    <mergeCell ref="DQ12:DR12"/>
    <mergeCell ref="DQ13:DR13"/>
    <mergeCell ref="DQ14:DR14"/>
    <mergeCell ref="CY15:CZ15"/>
    <mergeCell ref="DH15:DI15"/>
    <mergeCell ref="CY45:CZ45"/>
    <mergeCell ref="DH45:DI45"/>
    <mergeCell ref="DQ45:DR45"/>
    <mergeCell ref="DQ46:DR46"/>
    <mergeCell ref="CY47:CZ47"/>
    <mergeCell ref="DH47:DI47"/>
    <mergeCell ref="DQ47:DR47"/>
    <mergeCell ref="CY48:CZ48"/>
    <mergeCell ref="DH48:DI48"/>
    <mergeCell ref="DQ48:DR48"/>
    <mergeCell ref="CY49:CZ49"/>
    <mergeCell ref="DH49:DI49"/>
    <mergeCell ref="DQ49:DR49"/>
    <mergeCell ref="CY52:CZ52"/>
    <mergeCell ref="DH52:DI52"/>
    <mergeCell ref="DQ52:DR52"/>
    <mergeCell ref="CY51:CZ51"/>
    <mergeCell ref="CY61:CZ61"/>
    <mergeCell ref="DH61:DI61"/>
    <mergeCell ref="DQ61:DR61"/>
    <mergeCell ref="CY62:CZ62"/>
    <mergeCell ref="DH62:DI62"/>
    <mergeCell ref="DQ62:DR62"/>
    <mergeCell ref="DH58:DI58"/>
    <mergeCell ref="DQ58:DR58"/>
    <mergeCell ref="CY59:CZ59"/>
    <mergeCell ref="DH59:DI59"/>
    <mergeCell ref="DQ59:DR59"/>
    <mergeCell ref="DH60:DI60"/>
    <mergeCell ref="DQ60:DR60"/>
    <mergeCell ref="CY54:CZ54"/>
    <mergeCell ref="DQ71:DR71"/>
    <mergeCell ref="CY72:CZ72"/>
    <mergeCell ref="DH72:DI72"/>
    <mergeCell ref="DQ72:DR72"/>
    <mergeCell ref="CY58:CZ58"/>
    <mergeCell ref="DQ75:DR75"/>
    <mergeCell ref="CY79:CZ79"/>
    <mergeCell ref="DH79:DI79"/>
    <mergeCell ref="DQ79:DR79"/>
    <mergeCell ref="CY80:CZ80"/>
    <mergeCell ref="DH80:DI80"/>
    <mergeCell ref="DQ80:DR80"/>
    <mergeCell ref="CY81:CZ81"/>
    <mergeCell ref="DH81:DI81"/>
    <mergeCell ref="DQ81:DR81"/>
    <mergeCell ref="CY82:CZ82"/>
    <mergeCell ref="DH82:DI82"/>
    <mergeCell ref="DQ82:DR82"/>
    <mergeCell ref="CY83:CZ83"/>
    <mergeCell ref="DH83:DI83"/>
    <mergeCell ref="DQ83:DR83"/>
    <mergeCell ref="CY84:CZ84"/>
    <mergeCell ref="DH84:DI84"/>
    <mergeCell ref="DQ84:DR84"/>
    <mergeCell ref="CY85:CZ85"/>
    <mergeCell ref="DH85:DI85"/>
    <mergeCell ref="DQ85:DR85"/>
    <mergeCell ref="CY86:CZ86"/>
    <mergeCell ref="DH86:DI86"/>
    <mergeCell ref="DQ86:DR86"/>
    <mergeCell ref="CY90:CZ90"/>
    <mergeCell ref="DH90:DI90"/>
    <mergeCell ref="DQ90:DR90"/>
    <mergeCell ref="CY91:CZ91"/>
    <mergeCell ref="DH91:DI91"/>
    <mergeCell ref="DQ91:DR91"/>
    <mergeCell ref="CY92:CZ92"/>
    <mergeCell ref="DH92:DI92"/>
    <mergeCell ref="DQ92:DR92"/>
    <mergeCell ref="CY93:CZ93"/>
    <mergeCell ref="DH93:DI93"/>
    <mergeCell ref="DQ93:DR93"/>
    <mergeCell ref="CY94:CZ94"/>
    <mergeCell ref="DH94:DI94"/>
    <mergeCell ref="DQ94:DR94"/>
    <mergeCell ref="CY95:CZ95"/>
    <mergeCell ref="DH95:DI95"/>
    <mergeCell ref="DQ95:DR95"/>
    <mergeCell ref="CY96:CZ96"/>
    <mergeCell ref="DH96:DI96"/>
    <mergeCell ref="DQ96:DR96"/>
    <mergeCell ref="CY97:CZ97"/>
    <mergeCell ref="DH97:DI97"/>
    <mergeCell ref="DQ97:DR97"/>
    <mergeCell ref="CY98:CZ98"/>
    <mergeCell ref="DH98:DI98"/>
    <mergeCell ref="DQ98:DR98"/>
    <mergeCell ref="CY99:CZ99"/>
    <mergeCell ref="DH99:DI99"/>
    <mergeCell ref="DQ99:DR99"/>
    <mergeCell ref="CY100:CZ100"/>
    <mergeCell ref="DH100:DI100"/>
    <mergeCell ref="DQ100:DR100"/>
    <mergeCell ref="CY101:CZ101"/>
    <mergeCell ref="DH101:DI101"/>
    <mergeCell ref="DQ101:DR101"/>
    <mergeCell ref="CY102:CZ102"/>
    <mergeCell ref="DH102:DI102"/>
    <mergeCell ref="DQ102:DR102"/>
    <mergeCell ref="CY103:CZ103"/>
    <mergeCell ref="DH103:DI103"/>
    <mergeCell ref="DQ103:DR103"/>
    <mergeCell ref="CY104:CZ104"/>
    <mergeCell ref="DH104:DI104"/>
    <mergeCell ref="DQ104:DR104"/>
    <mergeCell ref="CY105:CZ105"/>
    <mergeCell ref="DH105:DI105"/>
    <mergeCell ref="DQ105:DR105"/>
    <mergeCell ref="CY106:CZ106"/>
    <mergeCell ref="DH106:DI106"/>
    <mergeCell ref="DQ106:DR106"/>
    <mergeCell ref="CY107:CZ107"/>
    <mergeCell ref="DH107:DI107"/>
    <mergeCell ref="DQ107:DR107"/>
    <mergeCell ref="CY108:CZ108"/>
    <mergeCell ref="DH108:DI108"/>
    <mergeCell ref="DQ108:DR108"/>
    <mergeCell ref="CY109:CZ109"/>
    <mergeCell ref="DH109:DI109"/>
    <mergeCell ref="DQ109:DR109"/>
    <mergeCell ref="CY110:CZ110"/>
    <mergeCell ref="DH110:DI110"/>
    <mergeCell ref="DQ110:DR110"/>
    <mergeCell ref="CY111:CZ111"/>
    <mergeCell ref="DH111:DI111"/>
    <mergeCell ref="DQ111:DR111"/>
    <mergeCell ref="CY112:CZ112"/>
    <mergeCell ref="DH112:DI112"/>
    <mergeCell ref="DQ112:DR112"/>
    <mergeCell ref="DH116:DI116"/>
    <mergeCell ref="DQ116:DR116"/>
    <mergeCell ref="CY117:CZ117"/>
    <mergeCell ref="DH117:DI117"/>
    <mergeCell ref="DQ117:DR117"/>
    <mergeCell ref="CY118:CZ118"/>
    <mergeCell ref="DH118:DI118"/>
    <mergeCell ref="DQ118:DR118"/>
    <mergeCell ref="CY113:CZ113"/>
    <mergeCell ref="DH113:DI113"/>
    <mergeCell ref="DQ113:DR113"/>
    <mergeCell ref="CY114:CZ114"/>
    <mergeCell ref="DH114:DI114"/>
    <mergeCell ref="CY119:CZ119"/>
    <mergeCell ref="DH119:DI119"/>
    <mergeCell ref="DQ119:DR119"/>
    <mergeCell ref="DQ114:DR114"/>
    <mergeCell ref="CY115:CZ115"/>
    <mergeCell ref="DH115:DI115"/>
    <mergeCell ref="DQ115:DR115"/>
    <mergeCell ref="CY116:CZ116"/>
    <mergeCell ref="CY120:CZ120"/>
    <mergeCell ref="DH120:DI120"/>
    <mergeCell ref="DQ120:DR120"/>
    <mergeCell ref="CY121:CZ121"/>
    <mergeCell ref="DH121:DI121"/>
    <mergeCell ref="DQ121:DR121"/>
    <mergeCell ref="CY122:CZ122"/>
    <mergeCell ref="DH122:DI122"/>
    <mergeCell ref="DQ122:DR122"/>
    <mergeCell ref="CY123:CZ123"/>
    <mergeCell ref="DH123:DI123"/>
    <mergeCell ref="DQ123:DR123"/>
    <mergeCell ref="CY124:CZ124"/>
    <mergeCell ref="DH124:DI124"/>
    <mergeCell ref="DQ124:DR124"/>
    <mergeCell ref="CY125:CZ125"/>
    <mergeCell ref="DH125:DI125"/>
    <mergeCell ref="DQ125:DR125"/>
    <mergeCell ref="CY126:CZ126"/>
    <mergeCell ref="DH126:DI126"/>
    <mergeCell ref="DQ126:DR126"/>
    <mergeCell ref="CY127:CZ127"/>
    <mergeCell ref="DH127:DI127"/>
    <mergeCell ref="DQ127:DR127"/>
    <mergeCell ref="CY128:CZ128"/>
    <mergeCell ref="DH128:DI128"/>
    <mergeCell ref="DQ128:DR128"/>
    <mergeCell ref="CY129:CZ129"/>
    <mergeCell ref="DH129:DI129"/>
    <mergeCell ref="DQ129:DR129"/>
    <mergeCell ref="CY130:CZ130"/>
    <mergeCell ref="DH130:DI130"/>
    <mergeCell ref="DQ130:DR130"/>
    <mergeCell ref="CY131:CZ131"/>
    <mergeCell ref="DH131:DI131"/>
    <mergeCell ref="DQ131:DR131"/>
    <mergeCell ref="CY132:CZ132"/>
    <mergeCell ref="DH132:DI132"/>
    <mergeCell ref="DQ132:DR132"/>
    <mergeCell ref="CY133:CZ133"/>
    <mergeCell ref="DH133:DI133"/>
    <mergeCell ref="DQ133:DR133"/>
    <mergeCell ref="CY134:CZ134"/>
    <mergeCell ref="DH134:DI134"/>
    <mergeCell ref="DQ134:DR134"/>
    <mergeCell ref="CY135:CZ135"/>
    <mergeCell ref="DH135:DI135"/>
    <mergeCell ref="DQ135:DR135"/>
    <mergeCell ref="CY136:CZ136"/>
    <mergeCell ref="DH136:DI136"/>
    <mergeCell ref="DQ136:DR136"/>
    <mergeCell ref="CY137:CZ137"/>
    <mergeCell ref="DH137:DI137"/>
    <mergeCell ref="DQ137:DR137"/>
    <mergeCell ref="CY138:CZ138"/>
    <mergeCell ref="DH138:DI138"/>
    <mergeCell ref="DQ138:DR138"/>
    <mergeCell ref="CY139:CZ139"/>
    <mergeCell ref="DH139:DI139"/>
    <mergeCell ref="DQ139:DR139"/>
    <mergeCell ref="CY140:CZ140"/>
    <mergeCell ref="DH140:DI140"/>
    <mergeCell ref="DQ140:DR140"/>
    <mergeCell ref="CY141:CZ141"/>
    <mergeCell ref="DH141:DI141"/>
    <mergeCell ref="DQ141:DR141"/>
    <mergeCell ref="CY142:CZ142"/>
    <mergeCell ref="DH142:DI142"/>
    <mergeCell ref="DQ142:DR142"/>
    <mergeCell ref="CY143:CZ143"/>
    <mergeCell ref="DH143:DI143"/>
    <mergeCell ref="DQ143:DR143"/>
    <mergeCell ref="CY144:CZ144"/>
    <mergeCell ref="DH144:DI144"/>
    <mergeCell ref="DQ144:DR144"/>
    <mergeCell ref="CY145:CZ145"/>
    <mergeCell ref="DH145:DI145"/>
    <mergeCell ref="DQ145:DR145"/>
    <mergeCell ref="CY146:CZ146"/>
    <mergeCell ref="DH146:DI146"/>
    <mergeCell ref="DQ146:DR146"/>
    <mergeCell ref="CY147:CZ147"/>
    <mergeCell ref="DH147:DI147"/>
    <mergeCell ref="DQ147:DR147"/>
    <mergeCell ref="CY148:CZ148"/>
    <mergeCell ref="DH148:DI148"/>
    <mergeCell ref="DQ148:DR148"/>
    <mergeCell ref="CY149:CZ149"/>
    <mergeCell ref="DH149:DI149"/>
    <mergeCell ref="DQ149:DR149"/>
    <mergeCell ref="CY150:CZ150"/>
    <mergeCell ref="DH150:DI150"/>
    <mergeCell ref="DQ150:DR150"/>
    <mergeCell ref="CY151:CZ151"/>
    <mergeCell ref="DH151:DI151"/>
    <mergeCell ref="DQ151:DR151"/>
    <mergeCell ref="CY152:CZ152"/>
    <mergeCell ref="DH152:DI152"/>
    <mergeCell ref="DQ152:DR152"/>
    <mergeCell ref="CY153:CZ153"/>
    <mergeCell ref="DH153:DI153"/>
    <mergeCell ref="DQ153:DR153"/>
    <mergeCell ref="CY154:CZ154"/>
    <mergeCell ref="DH154:DI154"/>
    <mergeCell ref="DQ154:DR154"/>
    <mergeCell ref="CY155:CZ155"/>
    <mergeCell ref="DH155:DI155"/>
    <mergeCell ref="DQ155:DR155"/>
    <mergeCell ref="CY156:CZ156"/>
    <mergeCell ref="DH156:DI156"/>
    <mergeCell ref="DQ156:DR156"/>
    <mergeCell ref="CY157:CZ157"/>
    <mergeCell ref="DH157:DI157"/>
    <mergeCell ref="DQ157:DR157"/>
    <mergeCell ref="CY158:CZ158"/>
    <mergeCell ref="DH158:DI158"/>
    <mergeCell ref="DQ158:DR158"/>
    <mergeCell ref="CY159:CZ159"/>
    <mergeCell ref="DH159:DI159"/>
    <mergeCell ref="DQ159:DR159"/>
    <mergeCell ref="CY160:CZ160"/>
    <mergeCell ref="DH160:DI160"/>
    <mergeCell ref="DQ160:DR160"/>
    <mergeCell ref="CY161:CZ161"/>
    <mergeCell ref="DH161:DI161"/>
    <mergeCell ref="DQ161:DR161"/>
    <mergeCell ref="CY162:CZ162"/>
    <mergeCell ref="DH162:DI162"/>
    <mergeCell ref="DQ162:DR162"/>
    <mergeCell ref="CY163:CZ163"/>
    <mergeCell ref="DH163:DI163"/>
    <mergeCell ref="DQ163:DR163"/>
    <mergeCell ref="CY164:CZ164"/>
    <mergeCell ref="DH164:DI164"/>
    <mergeCell ref="DQ164:DR164"/>
    <mergeCell ref="CY165:CZ165"/>
    <mergeCell ref="DH165:DI165"/>
    <mergeCell ref="DQ165:DR165"/>
    <mergeCell ref="CY166:CZ166"/>
    <mergeCell ref="DH166:DI166"/>
    <mergeCell ref="DQ166:DR166"/>
    <mergeCell ref="CY167:CZ167"/>
    <mergeCell ref="DH167:DI167"/>
    <mergeCell ref="DQ167:DR167"/>
    <mergeCell ref="CY180:CZ180"/>
    <mergeCell ref="DH180:DI180"/>
    <mergeCell ref="DQ180:DR180"/>
    <mergeCell ref="CY181:CZ181"/>
    <mergeCell ref="DH181:DI181"/>
    <mergeCell ref="DQ181:DR181"/>
    <mergeCell ref="CY182:CZ182"/>
    <mergeCell ref="DH182:DI182"/>
    <mergeCell ref="DQ182:DR182"/>
    <mergeCell ref="CY183:CZ183"/>
    <mergeCell ref="DH183:DI183"/>
    <mergeCell ref="DQ183:DR183"/>
    <mergeCell ref="CY168:CZ168"/>
    <mergeCell ref="DH168:DI168"/>
    <mergeCell ref="DQ168:DR168"/>
    <mergeCell ref="CY169:CZ169"/>
    <mergeCell ref="DH169:DI169"/>
    <mergeCell ref="DQ169:DR169"/>
    <mergeCell ref="CY170:CZ170"/>
    <mergeCell ref="DH170:DI170"/>
    <mergeCell ref="DQ170:DR170"/>
    <mergeCell ref="CY171:CZ171"/>
    <mergeCell ref="DH171:DI171"/>
    <mergeCell ref="DQ171:DR171"/>
    <mergeCell ref="CY172:CZ172"/>
    <mergeCell ref="DH172:DI172"/>
    <mergeCell ref="DQ172:DR172"/>
    <mergeCell ref="CY176:CZ176"/>
    <mergeCell ref="DH176:DI176"/>
    <mergeCell ref="DQ176:DR176"/>
    <mergeCell ref="CY184:CZ184"/>
    <mergeCell ref="DH184:DI184"/>
    <mergeCell ref="DQ184:DR184"/>
    <mergeCell ref="CY185:CZ185"/>
    <mergeCell ref="DH185:DI185"/>
    <mergeCell ref="DQ185:DR185"/>
    <mergeCell ref="CY186:CZ186"/>
    <mergeCell ref="DH186:DI186"/>
    <mergeCell ref="DQ186:DR186"/>
    <mergeCell ref="CY187:CZ187"/>
    <mergeCell ref="DH187:DI187"/>
    <mergeCell ref="DQ187:DR187"/>
    <mergeCell ref="CY188:CZ188"/>
    <mergeCell ref="DH188:DI188"/>
    <mergeCell ref="DQ188:DR188"/>
    <mergeCell ref="CY189:CZ189"/>
    <mergeCell ref="DH189:DI189"/>
    <mergeCell ref="DQ189:DR189"/>
    <mergeCell ref="CY190:CZ190"/>
    <mergeCell ref="DH190:DI190"/>
    <mergeCell ref="DQ190:DR190"/>
    <mergeCell ref="CY191:CZ191"/>
    <mergeCell ref="DH191:DI191"/>
    <mergeCell ref="DQ191:DR191"/>
    <mergeCell ref="CY192:CZ192"/>
    <mergeCell ref="DH192:DI192"/>
    <mergeCell ref="DQ192:DR192"/>
    <mergeCell ref="CY193:CZ193"/>
    <mergeCell ref="DH193:DI193"/>
    <mergeCell ref="DQ193:DR193"/>
    <mergeCell ref="CY194:CZ194"/>
    <mergeCell ref="DH194:DI194"/>
    <mergeCell ref="DQ194:DR194"/>
    <mergeCell ref="CY199:CZ199"/>
    <mergeCell ref="DH199:DI199"/>
    <mergeCell ref="DQ199:DR199"/>
    <mergeCell ref="CY200:CZ200"/>
    <mergeCell ref="DH200:DI200"/>
    <mergeCell ref="DQ200:DR200"/>
    <mergeCell ref="CY201:CZ201"/>
    <mergeCell ref="DH201:DI201"/>
    <mergeCell ref="DQ201:DR201"/>
    <mergeCell ref="CY202:CZ202"/>
    <mergeCell ref="DH202:DI202"/>
    <mergeCell ref="DQ202:DR202"/>
    <mergeCell ref="CY203:CZ203"/>
    <mergeCell ref="DH203:DI203"/>
    <mergeCell ref="DQ203:DR203"/>
    <mergeCell ref="CY204:CZ204"/>
    <mergeCell ref="DH204:DI204"/>
    <mergeCell ref="DQ204:DR204"/>
    <mergeCell ref="CY205:CZ205"/>
    <mergeCell ref="DH205:DI205"/>
    <mergeCell ref="DQ205:DR205"/>
    <mergeCell ref="CY206:CZ206"/>
    <mergeCell ref="DH206:DI206"/>
    <mergeCell ref="DQ206:DR206"/>
    <mergeCell ref="CY207:CZ207"/>
    <mergeCell ref="DH207:DI207"/>
    <mergeCell ref="DQ207:DR207"/>
    <mergeCell ref="CY208:CZ208"/>
    <mergeCell ref="DH208:DI208"/>
    <mergeCell ref="DQ208:DR208"/>
    <mergeCell ref="CY209:CZ209"/>
    <mergeCell ref="DH209:DI209"/>
    <mergeCell ref="DQ209:DR209"/>
    <mergeCell ref="CY210:CZ210"/>
    <mergeCell ref="DH210:DI210"/>
    <mergeCell ref="DQ210:DR210"/>
    <mergeCell ref="CY211:CZ211"/>
    <mergeCell ref="DH211:DI211"/>
    <mergeCell ref="DQ211:DR211"/>
    <mergeCell ref="CY212:CZ212"/>
    <mergeCell ref="DH212:DI212"/>
    <mergeCell ref="DQ212:DR212"/>
    <mergeCell ref="CY217:CZ217"/>
    <mergeCell ref="DH217:DI217"/>
    <mergeCell ref="DQ217:DR217"/>
    <mergeCell ref="CY218:CZ218"/>
    <mergeCell ref="DH218:DI218"/>
    <mergeCell ref="DQ218:DR218"/>
    <mergeCell ref="CY219:CZ219"/>
    <mergeCell ref="DH219:DI219"/>
    <mergeCell ref="DQ219:DR219"/>
    <mergeCell ref="CY220:CZ220"/>
    <mergeCell ref="DH220:DI220"/>
    <mergeCell ref="DQ220:DR220"/>
    <mergeCell ref="CY221:CZ221"/>
    <mergeCell ref="DH221:DI221"/>
    <mergeCell ref="DQ221:DR221"/>
    <mergeCell ref="CY222:CZ222"/>
    <mergeCell ref="DH222:DI222"/>
    <mergeCell ref="DQ222:DR222"/>
    <mergeCell ref="CY223:CZ223"/>
    <mergeCell ref="DH223:DI223"/>
    <mergeCell ref="DQ223:DR223"/>
    <mergeCell ref="CY224:CZ224"/>
    <mergeCell ref="DH224:DI224"/>
    <mergeCell ref="DQ224:DR224"/>
    <mergeCell ref="CY225:CZ225"/>
    <mergeCell ref="DH225:DI225"/>
    <mergeCell ref="DQ225:DR225"/>
    <mergeCell ref="CY226:CZ226"/>
    <mergeCell ref="DH226:DI226"/>
    <mergeCell ref="DQ226:DR226"/>
    <mergeCell ref="CY227:CZ227"/>
    <mergeCell ref="DH227:DI227"/>
    <mergeCell ref="DQ227:DR227"/>
    <mergeCell ref="CY228:CZ228"/>
    <mergeCell ref="DH228:DI228"/>
    <mergeCell ref="DQ228:DR228"/>
    <mergeCell ref="CY229:CZ229"/>
    <mergeCell ref="DH229:DI229"/>
    <mergeCell ref="DQ229:DR229"/>
    <mergeCell ref="CY230:CZ230"/>
    <mergeCell ref="DH230:DI230"/>
    <mergeCell ref="DQ230:DR230"/>
    <mergeCell ref="CY231:CZ231"/>
    <mergeCell ref="DH231:DI231"/>
    <mergeCell ref="DQ231:DR231"/>
    <mergeCell ref="CY232:CZ232"/>
    <mergeCell ref="DH232:DI232"/>
    <mergeCell ref="DQ232:DR232"/>
    <mergeCell ref="CY233:CZ233"/>
    <mergeCell ref="DH233:DI233"/>
    <mergeCell ref="DQ233:DR233"/>
    <mergeCell ref="CY234:CZ234"/>
    <mergeCell ref="DH234:DI234"/>
    <mergeCell ref="DQ234:DR234"/>
    <mergeCell ref="CY239:CZ239"/>
    <mergeCell ref="DH239:DI239"/>
    <mergeCell ref="DQ239:DR239"/>
    <mergeCell ref="CY240:CZ240"/>
    <mergeCell ref="DH240:DI240"/>
    <mergeCell ref="DQ240:DR240"/>
    <mergeCell ref="CY241:CZ241"/>
    <mergeCell ref="DH241:DI241"/>
    <mergeCell ref="DQ241:DR241"/>
    <mergeCell ref="CY242:CZ242"/>
    <mergeCell ref="DH242:DI242"/>
    <mergeCell ref="DQ242:DR242"/>
    <mergeCell ref="CY243:CZ243"/>
    <mergeCell ref="DH243:DI243"/>
    <mergeCell ref="DQ243:DR243"/>
    <mergeCell ref="CY248:CZ248"/>
    <mergeCell ref="DH248:DI248"/>
    <mergeCell ref="DQ248:DR248"/>
    <mergeCell ref="CY254:CZ254"/>
    <mergeCell ref="DH254:DI254"/>
    <mergeCell ref="DQ254:DR254"/>
    <mergeCell ref="CY253:CZ253"/>
    <mergeCell ref="DH253:DI253"/>
    <mergeCell ref="DQ261:DR261"/>
    <mergeCell ref="CY262:CZ262"/>
    <mergeCell ref="DH262:DI262"/>
    <mergeCell ref="DQ262:DR262"/>
    <mergeCell ref="DQ256:DR256"/>
    <mergeCell ref="CY257:CZ257"/>
    <mergeCell ref="DH257:DI257"/>
    <mergeCell ref="DQ257:DR257"/>
    <mergeCell ref="CY258:CZ258"/>
    <mergeCell ref="CY264:CZ264"/>
    <mergeCell ref="DH264:DI264"/>
    <mergeCell ref="DQ264:DR264"/>
    <mergeCell ref="CY269:CZ269"/>
    <mergeCell ref="DH269:DI269"/>
    <mergeCell ref="DQ269:DR269"/>
    <mergeCell ref="CY270:CZ270"/>
    <mergeCell ref="DH270:DI270"/>
    <mergeCell ref="DQ270:DR270"/>
    <mergeCell ref="CY271:CZ271"/>
    <mergeCell ref="DH271:DI271"/>
    <mergeCell ref="DQ271:DR271"/>
    <mergeCell ref="CY272:CZ272"/>
    <mergeCell ref="DH272:DI272"/>
    <mergeCell ref="DQ272:DR272"/>
    <mergeCell ref="CY273:CZ273"/>
    <mergeCell ref="DH273:DI273"/>
    <mergeCell ref="DQ273:DR273"/>
    <mergeCell ref="CY274:CZ274"/>
    <mergeCell ref="DH274:DI274"/>
    <mergeCell ref="DQ274:DR274"/>
    <mergeCell ref="CY275:CZ275"/>
    <mergeCell ref="DH275:DI275"/>
    <mergeCell ref="DQ275:DR275"/>
    <mergeCell ref="CY276:CZ276"/>
    <mergeCell ref="DH276:DI276"/>
    <mergeCell ref="DQ276:DR276"/>
    <mergeCell ref="CY281:CZ281"/>
    <mergeCell ref="DH281:DI281"/>
    <mergeCell ref="DQ281:DR281"/>
    <mergeCell ref="CY282:CZ282"/>
    <mergeCell ref="DH282:DI282"/>
    <mergeCell ref="DQ282:DR282"/>
    <mergeCell ref="CY277:CZ277"/>
    <mergeCell ref="DH277:DI277"/>
    <mergeCell ref="DQ277:DR277"/>
    <mergeCell ref="CY278:CZ278"/>
    <mergeCell ref="DH278:DI278"/>
    <mergeCell ref="DQ278:DR278"/>
    <mergeCell ref="CY279:CZ279"/>
    <mergeCell ref="DH279:DI279"/>
    <mergeCell ref="DQ279:DR279"/>
    <mergeCell ref="CY280:CZ280"/>
    <mergeCell ref="DH280:DI280"/>
    <mergeCell ref="DQ280:DR280"/>
    <mergeCell ref="CY283:CZ283"/>
    <mergeCell ref="DH283:DI283"/>
    <mergeCell ref="DQ283:DR283"/>
    <mergeCell ref="CY284:CZ284"/>
    <mergeCell ref="DH284:DI284"/>
    <mergeCell ref="DQ284:DR284"/>
    <mergeCell ref="CY285:CZ285"/>
    <mergeCell ref="DH285:DI285"/>
    <mergeCell ref="DQ285:DR285"/>
    <mergeCell ref="CY286:CZ286"/>
    <mergeCell ref="DH286:DI286"/>
    <mergeCell ref="DQ286:DR286"/>
    <mergeCell ref="DH287:DI287"/>
    <mergeCell ref="DQ287:DR287"/>
    <mergeCell ref="CY288:CZ288"/>
    <mergeCell ref="DH288:DI288"/>
    <mergeCell ref="DQ288:DR288"/>
    <mergeCell ref="CY289:CZ289"/>
    <mergeCell ref="DH289:DI289"/>
    <mergeCell ref="DQ289:DR289"/>
    <mergeCell ref="CY290:CZ290"/>
    <mergeCell ref="DH290:DI290"/>
    <mergeCell ref="DQ290:DR290"/>
    <mergeCell ref="CY291:CZ291"/>
    <mergeCell ref="DH291:DI291"/>
    <mergeCell ref="DQ291:DR291"/>
    <mergeCell ref="CY292:CZ292"/>
    <mergeCell ref="DH292:DI292"/>
    <mergeCell ref="DQ292:DR292"/>
    <mergeCell ref="CY293:CZ293"/>
    <mergeCell ref="DH293:DI293"/>
    <mergeCell ref="DQ293:DR293"/>
    <mergeCell ref="CY294:CZ294"/>
    <mergeCell ref="DH294:DI294"/>
    <mergeCell ref="DQ294:DR294"/>
    <mergeCell ref="CY295:CZ295"/>
    <mergeCell ref="DH295:DI295"/>
    <mergeCell ref="DQ295:DR295"/>
    <mergeCell ref="DH296:DI296"/>
    <mergeCell ref="DQ296:DR296"/>
    <mergeCell ref="CY297:CZ297"/>
    <mergeCell ref="DH297:DI297"/>
    <mergeCell ref="DQ297:DR297"/>
    <mergeCell ref="CY298:CZ298"/>
    <mergeCell ref="DH298:DI298"/>
    <mergeCell ref="DQ298:DR298"/>
    <mergeCell ref="CY299:CZ299"/>
    <mergeCell ref="DH299:DI299"/>
    <mergeCell ref="DQ299:DR299"/>
    <mergeCell ref="CY300:CZ300"/>
    <mergeCell ref="DH300:DI300"/>
    <mergeCell ref="DQ300:DR300"/>
    <mergeCell ref="CY301:CZ301"/>
    <mergeCell ref="DH301:DI301"/>
    <mergeCell ref="DQ301:DR301"/>
    <mergeCell ref="CY302:CZ302"/>
    <mergeCell ref="DH302:DI302"/>
    <mergeCell ref="DQ302:DR302"/>
    <mergeCell ref="CY303:CZ303"/>
    <mergeCell ref="DH303:DI303"/>
    <mergeCell ref="DQ303:DR303"/>
    <mergeCell ref="CY304:CZ304"/>
    <mergeCell ref="DH304:DI304"/>
    <mergeCell ref="DQ304:DR304"/>
    <mergeCell ref="CY305:CZ305"/>
    <mergeCell ref="DH305:DI305"/>
    <mergeCell ref="DQ305:DR305"/>
    <mergeCell ref="CY306:CZ306"/>
    <mergeCell ref="DH306:DI306"/>
    <mergeCell ref="DQ306:DR306"/>
    <mergeCell ref="CY307:CZ307"/>
    <mergeCell ref="DH307:DI307"/>
    <mergeCell ref="DQ307:DR307"/>
    <mergeCell ref="CY308:CZ308"/>
    <mergeCell ref="DH308:DI308"/>
    <mergeCell ref="DQ308:DR308"/>
    <mergeCell ref="CY309:CZ309"/>
    <mergeCell ref="DH309:DI309"/>
    <mergeCell ref="DQ309:DR309"/>
    <mergeCell ref="CY310:CZ310"/>
    <mergeCell ref="DH310:DI310"/>
    <mergeCell ref="DQ310:DR310"/>
    <mergeCell ref="CY311:CZ311"/>
    <mergeCell ref="DH311:DI311"/>
    <mergeCell ref="DQ311:DR311"/>
    <mergeCell ref="CY312:CZ312"/>
    <mergeCell ref="DH312:DI312"/>
    <mergeCell ref="DQ312:DR312"/>
    <mergeCell ref="CY313:CZ313"/>
    <mergeCell ref="DH313:DI313"/>
    <mergeCell ref="DQ313:DR313"/>
    <mergeCell ref="CY318:CZ318"/>
    <mergeCell ref="DH318:DI318"/>
    <mergeCell ref="DQ318:DR318"/>
    <mergeCell ref="CY319:CZ319"/>
    <mergeCell ref="DH319:DI319"/>
    <mergeCell ref="DQ319:DR319"/>
    <mergeCell ref="CY320:CZ320"/>
    <mergeCell ref="DH320:DI320"/>
    <mergeCell ref="DQ320:DR320"/>
    <mergeCell ref="CY321:CZ321"/>
    <mergeCell ref="DH321:DI321"/>
    <mergeCell ref="DQ321:DR321"/>
    <mergeCell ref="CY322:CZ322"/>
    <mergeCell ref="DH322:DI322"/>
    <mergeCell ref="DQ322:DR322"/>
    <mergeCell ref="CY323:CZ323"/>
    <mergeCell ref="DH323:DI323"/>
    <mergeCell ref="DQ323:DR323"/>
    <mergeCell ref="CY324:CZ324"/>
    <mergeCell ref="DH324:DI324"/>
    <mergeCell ref="DQ324:DR324"/>
    <mergeCell ref="CY325:CZ325"/>
    <mergeCell ref="DH325:DI325"/>
    <mergeCell ref="DQ325:DR325"/>
    <mergeCell ref="CY326:CZ326"/>
    <mergeCell ref="DH326:DI326"/>
    <mergeCell ref="DQ326:DR326"/>
    <mergeCell ref="CY327:CZ327"/>
    <mergeCell ref="DH327:DI327"/>
    <mergeCell ref="DQ327:DR327"/>
    <mergeCell ref="CY328:CZ328"/>
    <mergeCell ref="DH328:DI328"/>
    <mergeCell ref="DQ328:DR328"/>
    <mergeCell ref="CY329:CZ329"/>
    <mergeCell ref="DH329:DI329"/>
    <mergeCell ref="DQ329:DR329"/>
    <mergeCell ref="CY330:CZ330"/>
    <mergeCell ref="DH330:DI330"/>
    <mergeCell ref="DQ330:DR330"/>
    <mergeCell ref="CY331:CZ331"/>
    <mergeCell ref="DH331:DI331"/>
    <mergeCell ref="DQ331:DR331"/>
    <mergeCell ref="CY332:CZ332"/>
    <mergeCell ref="DH332:DI332"/>
    <mergeCell ref="DQ332:DR332"/>
    <mergeCell ref="CY333:CZ333"/>
    <mergeCell ref="DH333:DI333"/>
    <mergeCell ref="DQ333:DR333"/>
    <mergeCell ref="CY334:CZ334"/>
    <mergeCell ref="DH334:DI334"/>
    <mergeCell ref="DQ334:DR334"/>
    <mergeCell ref="DQ338:DR338"/>
    <mergeCell ref="DH335:DI335"/>
    <mergeCell ref="DH336:DI336"/>
    <mergeCell ref="CY339:CZ339"/>
    <mergeCell ref="DH339:DI339"/>
    <mergeCell ref="DQ339:DR339"/>
    <mergeCell ref="CY340:CZ340"/>
    <mergeCell ref="DH340:DI340"/>
    <mergeCell ref="DQ340:DR340"/>
    <mergeCell ref="DQ335:DR335"/>
    <mergeCell ref="DQ336:DR336"/>
    <mergeCell ref="DQ342:DR342"/>
    <mergeCell ref="CY343:CZ343"/>
    <mergeCell ref="DH343:DI343"/>
    <mergeCell ref="DQ343:DR343"/>
    <mergeCell ref="CY344:CZ344"/>
    <mergeCell ref="DH344:DI344"/>
    <mergeCell ref="DQ344:DR344"/>
    <mergeCell ref="CY338:CZ338"/>
    <mergeCell ref="DH338:DI338"/>
    <mergeCell ref="DH359:DI359"/>
    <mergeCell ref="DQ359:DR359"/>
    <mergeCell ref="DQ365:DR365"/>
    <mergeCell ref="DH361:DI361"/>
    <mergeCell ref="CY366:CZ366"/>
    <mergeCell ref="DH366:DI366"/>
    <mergeCell ref="DQ366:DR366"/>
    <mergeCell ref="CY359:CZ359"/>
    <mergeCell ref="CY367:CZ367"/>
    <mergeCell ref="DH367:DI367"/>
    <mergeCell ref="DQ367:DR367"/>
    <mergeCell ref="CY368:CZ368"/>
    <mergeCell ref="DH368:DI368"/>
    <mergeCell ref="DQ368:DR368"/>
    <mergeCell ref="CY369:CZ369"/>
    <mergeCell ref="DH369:DI369"/>
    <mergeCell ref="DQ369:DR369"/>
    <mergeCell ref="CY370:CZ370"/>
    <mergeCell ref="DH370:DI370"/>
    <mergeCell ref="DQ370:DR370"/>
    <mergeCell ref="DQ361:DR361"/>
    <mergeCell ref="CY362:CZ362"/>
    <mergeCell ref="DH362:DI362"/>
    <mergeCell ref="DQ362:DR362"/>
    <mergeCell ref="CY365:CZ365"/>
    <mergeCell ref="DH365:DI365"/>
    <mergeCell ref="CY371:CZ371"/>
    <mergeCell ref="DH371:DI371"/>
    <mergeCell ref="DQ371:DR371"/>
    <mergeCell ref="CY372:CZ372"/>
    <mergeCell ref="DH372:DI372"/>
    <mergeCell ref="DQ372:DR372"/>
    <mergeCell ref="CY379:CZ379"/>
    <mergeCell ref="DH379:DI379"/>
    <mergeCell ref="DQ379:DR379"/>
    <mergeCell ref="CY380:CZ380"/>
    <mergeCell ref="DH380:DI380"/>
    <mergeCell ref="DQ380:DR380"/>
    <mergeCell ref="CY381:CZ381"/>
    <mergeCell ref="DH381:DI381"/>
    <mergeCell ref="DQ381:DR381"/>
    <mergeCell ref="DQ373:DR373"/>
    <mergeCell ref="CY374:CZ374"/>
    <mergeCell ref="DH374:DI374"/>
    <mergeCell ref="DQ374:DR374"/>
    <mergeCell ref="CY375:CZ375"/>
    <mergeCell ref="DH375:DI375"/>
    <mergeCell ref="DQ375:DR375"/>
    <mergeCell ref="DH373:DI373"/>
    <mergeCell ref="DH395:DI395"/>
    <mergeCell ref="DQ395:DR395"/>
    <mergeCell ref="CY396:CZ396"/>
    <mergeCell ref="DH396:DI396"/>
    <mergeCell ref="DQ396:DR396"/>
    <mergeCell ref="CY391:CZ391"/>
    <mergeCell ref="DH391:DI391"/>
    <mergeCell ref="DQ391:DR391"/>
    <mergeCell ref="CY392:CZ392"/>
    <mergeCell ref="DH392:DI392"/>
    <mergeCell ref="DQ392:DR392"/>
    <mergeCell ref="CY393:CZ393"/>
    <mergeCell ref="DH393:DI393"/>
    <mergeCell ref="DQ393:DR393"/>
    <mergeCell ref="DH394:DI394"/>
    <mergeCell ref="DQ394:DR394"/>
    <mergeCell ref="CY395:CZ395"/>
    <mergeCell ref="DH398:DI398"/>
    <mergeCell ref="DQ398:DR398"/>
    <mergeCell ref="CY399:CZ399"/>
    <mergeCell ref="DH399:DI399"/>
    <mergeCell ref="DQ399:DR399"/>
    <mergeCell ref="CY400:CZ400"/>
    <mergeCell ref="DH400:DI400"/>
    <mergeCell ref="DQ400:DR400"/>
    <mergeCell ref="CY401:CZ401"/>
    <mergeCell ref="DH401:DI401"/>
    <mergeCell ref="DQ401:DR401"/>
    <mergeCell ref="CY402:CZ402"/>
    <mergeCell ref="DH402:DI402"/>
    <mergeCell ref="DQ402:DR402"/>
    <mergeCell ref="CY403:CZ403"/>
    <mergeCell ref="DH403:DI403"/>
    <mergeCell ref="DQ403:DR403"/>
    <mergeCell ref="CY404:CZ404"/>
    <mergeCell ref="DH404:DI404"/>
    <mergeCell ref="DQ404:DR404"/>
    <mergeCell ref="CY405:CZ405"/>
    <mergeCell ref="DH405:DI405"/>
    <mergeCell ref="DQ405:DR405"/>
    <mergeCell ref="CY406:CZ406"/>
    <mergeCell ref="DH406:DI406"/>
    <mergeCell ref="DQ406:DR406"/>
    <mergeCell ref="DH407:DI407"/>
    <mergeCell ref="DQ407:DR407"/>
    <mergeCell ref="CY413:CZ413"/>
    <mergeCell ref="DH413:DI413"/>
    <mergeCell ref="DQ413:DR413"/>
    <mergeCell ref="DH419:DI419"/>
    <mergeCell ref="DQ419:DR419"/>
    <mergeCell ref="DH426:DI426"/>
    <mergeCell ref="DQ426:DR426"/>
    <mergeCell ref="CY427:CZ427"/>
    <mergeCell ref="DH427:DI427"/>
    <mergeCell ref="DQ427:DR427"/>
    <mergeCell ref="CY428:CZ428"/>
    <mergeCell ref="DH428:DI428"/>
    <mergeCell ref="DQ428:DR428"/>
    <mergeCell ref="CY429:CZ429"/>
    <mergeCell ref="DH429:DI429"/>
    <mergeCell ref="DQ429:DR429"/>
    <mergeCell ref="CY430:CZ430"/>
    <mergeCell ref="DH430:DI430"/>
    <mergeCell ref="DQ430:DR430"/>
    <mergeCell ref="CY431:CZ431"/>
    <mergeCell ref="DH431:DI431"/>
    <mergeCell ref="DQ431:DR431"/>
    <mergeCell ref="CY432:CZ432"/>
    <mergeCell ref="DH432:DI432"/>
    <mergeCell ref="DQ432:DR432"/>
    <mergeCell ref="CY433:CZ433"/>
    <mergeCell ref="DH433:DI433"/>
    <mergeCell ref="DQ433:DR433"/>
    <mergeCell ref="CY434:CZ434"/>
    <mergeCell ref="DH434:DI434"/>
    <mergeCell ref="DQ434:DR434"/>
    <mergeCell ref="CY435:CZ435"/>
    <mergeCell ref="DH435:DI435"/>
    <mergeCell ref="DQ435:DR435"/>
    <mergeCell ref="DH439:DI439"/>
    <mergeCell ref="DQ439:DR439"/>
    <mergeCell ref="CY440:CZ440"/>
    <mergeCell ref="DH440:DI440"/>
    <mergeCell ref="DQ440:DR440"/>
    <mergeCell ref="CY441:CZ441"/>
    <mergeCell ref="DH441:DI441"/>
    <mergeCell ref="DQ441:DR441"/>
    <mergeCell ref="CY437:CZ437"/>
    <mergeCell ref="DH437:DI437"/>
    <mergeCell ref="DQ437:DR437"/>
    <mergeCell ref="CY438:CZ438"/>
    <mergeCell ref="DH438:DI438"/>
    <mergeCell ref="DQ438:DR438"/>
    <mergeCell ref="CY439:CZ439"/>
    <mergeCell ref="CY442:CZ442"/>
    <mergeCell ref="DH442:DI442"/>
    <mergeCell ref="DQ442:DR442"/>
    <mergeCell ref="CY443:CZ443"/>
    <mergeCell ref="DH443:DI443"/>
    <mergeCell ref="DQ443:DR443"/>
    <mergeCell ref="CY444:CZ444"/>
    <mergeCell ref="DH444:DI444"/>
    <mergeCell ref="DQ444:DR444"/>
    <mergeCell ref="CY445:CZ445"/>
    <mergeCell ref="DH445:DI445"/>
    <mergeCell ref="DQ445:DR445"/>
    <mergeCell ref="DQ446:DR446"/>
    <mergeCell ref="CY450:CZ450"/>
    <mergeCell ref="DH450:DI450"/>
    <mergeCell ref="DQ450:DR450"/>
    <mergeCell ref="DQ452:DR452"/>
    <mergeCell ref="CY451:CZ451"/>
    <mergeCell ref="DH451:DI451"/>
    <mergeCell ref="DQ451:DR451"/>
    <mergeCell ref="CY452:CZ452"/>
    <mergeCell ref="DH452:DI452"/>
    <mergeCell ref="CY453:CZ453"/>
    <mergeCell ref="DH453:DI453"/>
    <mergeCell ref="DQ453:DR453"/>
    <mergeCell ref="CY454:CZ454"/>
    <mergeCell ref="DH454:DI454"/>
    <mergeCell ref="CY455:CZ455"/>
    <mergeCell ref="DH455:DI455"/>
    <mergeCell ref="DQ455:DR455"/>
    <mergeCell ref="CY456:CZ456"/>
    <mergeCell ref="DH456:DI456"/>
    <mergeCell ref="DQ456:DR456"/>
    <mergeCell ref="CY457:CZ457"/>
    <mergeCell ref="DH457:DI457"/>
    <mergeCell ref="DQ457:DR457"/>
    <mergeCell ref="CY458:CZ458"/>
    <mergeCell ref="DH458:DI458"/>
    <mergeCell ref="DQ458:DR458"/>
    <mergeCell ref="CY459:CZ459"/>
    <mergeCell ref="DH459:DI459"/>
    <mergeCell ref="DQ459:DR459"/>
    <mergeCell ref="CY460:CZ460"/>
    <mergeCell ref="DH460:DI460"/>
    <mergeCell ref="DQ460:DR460"/>
    <mergeCell ref="CY461:CZ461"/>
    <mergeCell ref="DH461:DI461"/>
    <mergeCell ref="DQ461:DR461"/>
    <mergeCell ref="CY462:CZ462"/>
    <mergeCell ref="DH462:DI462"/>
    <mergeCell ref="DQ462:DR462"/>
    <mergeCell ref="CY463:CZ463"/>
    <mergeCell ref="DH463:DI463"/>
    <mergeCell ref="DQ463:DR463"/>
    <mergeCell ref="CY464:CZ464"/>
    <mergeCell ref="DH464:DI464"/>
    <mergeCell ref="DQ464:DR464"/>
    <mergeCell ref="CY468:CZ468"/>
    <mergeCell ref="DH468:DI468"/>
    <mergeCell ref="DQ468:DR468"/>
    <mergeCell ref="CY469:CZ469"/>
    <mergeCell ref="DH469:DI469"/>
    <mergeCell ref="DQ469:DR469"/>
    <mergeCell ref="CY470:CZ470"/>
    <mergeCell ref="DH470:DI470"/>
    <mergeCell ref="DQ470:DR470"/>
    <mergeCell ref="CY471:CZ471"/>
    <mergeCell ref="DH471:DI471"/>
    <mergeCell ref="DQ471:DR471"/>
    <mergeCell ref="CY472:CZ472"/>
    <mergeCell ref="DH472:DI472"/>
    <mergeCell ref="DQ472:DR472"/>
    <mergeCell ref="CY473:CZ473"/>
    <mergeCell ref="DH473:DI473"/>
    <mergeCell ref="DQ473:DR473"/>
    <mergeCell ref="CY474:CZ474"/>
    <mergeCell ref="DH474:DI474"/>
    <mergeCell ref="DQ474:DR474"/>
    <mergeCell ref="CY475:CZ475"/>
    <mergeCell ref="DH475:DI475"/>
    <mergeCell ref="DQ475:DR475"/>
    <mergeCell ref="CY476:CZ476"/>
    <mergeCell ref="DH476:DI476"/>
    <mergeCell ref="DQ476:DR476"/>
    <mergeCell ref="CY477:CZ477"/>
    <mergeCell ref="DH477:DI477"/>
    <mergeCell ref="DQ477:DR477"/>
    <mergeCell ref="CY478:CZ478"/>
    <mergeCell ref="DH478:DI478"/>
    <mergeCell ref="DQ478:DR478"/>
    <mergeCell ref="DH484:DI484"/>
    <mergeCell ref="DQ484:DR484"/>
    <mergeCell ref="CY485:CZ485"/>
    <mergeCell ref="DH485:DI485"/>
    <mergeCell ref="DQ485:DR485"/>
    <mergeCell ref="CY486:CZ486"/>
    <mergeCell ref="DH486:DI486"/>
    <mergeCell ref="DQ486:DR486"/>
    <mergeCell ref="CY481:CZ481"/>
    <mergeCell ref="DH481:DI481"/>
    <mergeCell ref="DQ481:DR481"/>
    <mergeCell ref="CY482:CZ482"/>
    <mergeCell ref="DH482:DI482"/>
    <mergeCell ref="DQ482:DR482"/>
    <mergeCell ref="CY483:CZ483"/>
    <mergeCell ref="DH483:DI483"/>
    <mergeCell ref="DQ483:DR483"/>
    <mergeCell ref="DQ489:DR489"/>
    <mergeCell ref="CY490:CZ490"/>
    <mergeCell ref="DH490:DI490"/>
    <mergeCell ref="DQ490:DR490"/>
    <mergeCell ref="CY491:CZ491"/>
    <mergeCell ref="DH491:DI491"/>
    <mergeCell ref="DQ491:DR491"/>
    <mergeCell ref="CY492:CZ492"/>
    <mergeCell ref="DH492:DI492"/>
    <mergeCell ref="DQ492:DR492"/>
    <mergeCell ref="CY493:CZ493"/>
    <mergeCell ref="DH493:DI493"/>
    <mergeCell ref="DQ493:DR493"/>
    <mergeCell ref="CY494:CZ494"/>
    <mergeCell ref="DH494:DI494"/>
    <mergeCell ref="DQ494:DR494"/>
    <mergeCell ref="CY495:CZ495"/>
    <mergeCell ref="DH495:DI495"/>
    <mergeCell ref="DQ495:DR495"/>
    <mergeCell ref="CY496:CZ496"/>
    <mergeCell ref="DH496:DI496"/>
    <mergeCell ref="DQ496:DR496"/>
    <mergeCell ref="CY497:CZ497"/>
    <mergeCell ref="DH497:DI497"/>
    <mergeCell ref="DQ497:DR497"/>
    <mergeCell ref="CY498:CZ498"/>
    <mergeCell ref="DH498:DI498"/>
    <mergeCell ref="DQ498:DR498"/>
    <mergeCell ref="CY499:CZ499"/>
    <mergeCell ref="DH499:DI499"/>
    <mergeCell ref="DQ499:DR499"/>
    <mergeCell ref="CY500:CZ500"/>
    <mergeCell ref="DH500:DI500"/>
    <mergeCell ref="DQ500:DR500"/>
    <mergeCell ref="CY501:CZ501"/>
    <mergeCell ref="DH501:DI501"/>
    <mergeCell ref="DQ501:DR501"/>
    <mergeCell ref="CY502:CZ502"/>
    <mergeCell ref="DH502:DI502"/>
    <mergeCell ref="DQ502:DR502"/>
    <mergeCell ref="CY503:CZ503"/>
    <mergeCell ref="DH503:DI503"/>
    <mergeCell ref="DQ503:DR503"/>
    <mergeCell ref="CY504:CZ504"/>
    <mergeCell ref="DH504:DI504"/>
    <mergeCell ref="DQ504:DR504"/>
    <mergeCell ref="CY505:CZ505"/>
    <mergeCell ref="DH505:DI505"/>
    <mergeCell ref="DQ505:DR505"/>
    <mergeCell ref="CY506:CZ506"/>
    <mergeCell ref="DH506:DI506"/>
    <mergeCell ref="DQ506:DR506"/>
    <mergeCell ref="CY507:CZ507"/>
    <mergeCell ref="DH507:DI507"/>
    <mergeCell ref="DQ507:DR507"/>
    <mergeCell ref="CY508:CZ508"/>
    <mergeCell ref="DH508:DI508"/>
    <mergeCell ref="DQ508:DR508"/>
    <mergeCell ref="CY509:CZ509"/>
    <mergeCell ref="DH509:DI509"/>
    <mergeCell ref="DQ509:DR509"/>
    <mergeCell ref="CY510:CZ510"/>
    <mergeCell ref="DH510:DI510"/>
    <mergeCell ref="DQ510:DR510"/>
    <mergeCell ref="CY511:CZ511"/>
    <mergeCell ref="DH511:DI511"/>
    <mergeCell ref="DQ511:DR511"/>
    <mergeCell ref="CY512:CZ512"/>
    <mergeCell ref="DH512:DI512"/>
    <mergeCell ref="DQ512:DR512"/>
    <mergeCell ref="CY513:CZ513"/>
    <mergeCell ref="DH513:DI513"/>
    <mergeCell ref="DQ513:DR513"/>
    <mergeCell ref="CY514:CZ514"/>
    <mergeCell ref="DH514:DI514"/>
    <mergeCell ref="DQ514:DR514"/>
    <mergeCell ref="CY515:CZ515"/>
    <mergeCell ref="DH515:DI515"/>
    <mergeCell ref="DQ515:DR515"/>
    <mergeCell ref="CY516:CZ516"/>
    <mergeCell ref="DH516:DI516"/>
    <mergeCell ref="DQ516:DR516"/>
    <mergeCell ref="CY521:CZ521"/>
    <mergeCell ref="DH521:DI521"/>
    <mergeCell ref="DQ521:DR521"/>
    <mergeCell ref="CY522:CZ522"/>
    <mergeCell ref="DH522:DI522"/>
    <mergeCell ref="DQ522:DR522"/>
    <mergeCell ref="CY523:CZ523"/>
    <mergeCell ref="DH523:DI523"/>
    <mergeCell ref="DQ523:DR523"/>
    <mergeCell ref="CY524:CZ524"/>
    <mergeCell ref="DH524:DI524"/>
    <mergeCell ref="DQ524:DR524"/>
    <mergeCell ref="CY525:CZ525"/>
    <mergeCell ref="DH525:DI525"/>
    <mergeCell ref="DQ525:DR525"/>
    <mergeCell ref="CY526:CZ526"/>
    <mergeCell ref="DH526:DI526"/>
    <mergeCell ref="DQ526:DR526"/>
    <mergeCell ref="CY527:CZ527"/>
    <mergeCell ref="DH527:DI527"/>
    <mergeCell ref="DQ527:DR527"/>
    <mergeCell ref="CY528:CZ528"/>
    <mergeCell ref="DH528:DI528"/>
    <mergeCell ref="DQ528:DR528"/>
    <mergeCell ref="CY529:CZ529"/>
    <mergeCell ref="DH529:DI529"/>
    <mergeCell ref="DQ529:DR529"/>
    <mergeCell ref="CY530:CZ530"/>
    <mergeCell ref="DH530:DI530"/>
    <mergeCell ref="DQ530:DR530"/>
    <mergeCell ref="CY531:CZ531"/>
    <mergeCell ref="DH531:DI531"/>
    <mergeCell ref="DQ531:DR531"/>
    <mergeCell ref="CY532:CZ532"/>
    <mergeCell ref="DH532:DI532"/>
    <mergeCell ref="DQ532:DR532"/>
    <mergeCell ref="CY533:CZ533"/>
    <mergeCell ref="DH533:DI533"/>
    <mergeCell ref="DQ533:DR533"/>
    <mergeCell ref="CY537:CZ537"/>
    <mergeCell ref="DH537:DI537"/>
    <mergeCell ref="DQ537:DR537"/>
    <mergeCell ref="CY538:CZ538"/>
    <mergeCell ref="DH538:DI538"/>
    <mergeCell ref="DQ538:DR538"/>
    <mergeCell ref="CY539:CZ539"/>
    <mergeCell ref="DH539:DI539"/>
    <mergeCell ref="DQ539:DR539"/>
    <mergeCell ref="CY540:CZ540"/>
    <mergeCell ref="DH540:DI540"/>
    <mergeCell ref="DQ540:DR540"/>
    <mergeCell ref="CY541:CZ541"/>
    <mergeCell ref="DH541:DI541"/>
    <mergeCell ref="DQ541:DR541"/>
    <mergeCell ref="CY542:CZ542"/>
    <mergeCell ref="DH542:DI542"/>
    <mergeCell ref="DQ542:DR542"/>
    <mergeCell ref="CY543:CZ543"/>
    <mergeCell ref="DH543:DI543"/>
    <mergeCell ref="DQ543:DR543"/>
    <mergeCell ref="CY544:CZ544"/>
    <mergeCell ref="DH544:DI544"/>
    <mergeCell ref="DQ544:DR544"/>
    <mergeCell ref="CY545:CZ545"/>
    <mergeCell ref="DH545:DI545"/>
    <mergeCell ref="DQ545:DR545"/>
    <mergeCell ref="CY546:CZ546"/>
    <mergeCell ref="DH546:DI546"/>
    <mergeCell ref="DQ546:DR546"/>
    <mergeCell ref="CY547:CZ547"/>
    <mergeCell ref="DH547:DI547"/>
    <mergeCell ref="DQ547:DR547"/>
    <mergeCell ref="CY552:CZ552"/>
    <mergeCell ref="DH552:DI552"/>
    <mergeCell ref="DQ552:DR552"/>
    <mergeCell ref="CY553:CZ553"/>
    <mergeCell ref="DH553:DI553"/>
    <mergeCell ref="DQ553:DR553"/>
    <mergeCell ref="CY554:CZ554"/>
    <mergeCell ref="DH554:DI554"/>
    <mergeCell ref="DQ554:DR554"/>
    <mergeCell ref="CY555:CZ555"/>
    <mergeCell ref="DH555:DI555"/>
    <mergeCell ref="DQ555:DR555"/>
    <mergeCell ref="CY556:CZ556"/>
    <mergeCell ref="DH556:DI556"/>
    <mergeCell ref="DQ556:DR556"/>
    <mergeCell ref="CY557:CZ557"/>
    <mergeCell ref="DH557:DI557"/>
    <mergeCell ref="DQ557:DR557"/>
    <mergeCell ref="CY558:CZ558"/>
    <mergeCell ref="DH558:DI558"/>
    <mergeCell ref="DQ558:DR558"/>
    <mergeCell ref="CY559:CZ559"/>
    <mergeCell ref="DH559:DI559"/>
    <mergeCell ref="DQ559:DR559"/>
    <mergeCell ref="CY560:CZ560"/>
    <mergeCell ref="DH560:DI560"/>
    <mergeCell ref="DQ560:DR560"/>
    <mergeCell ref="CY561:CZ561"/>
    <mergeCell ref="DH561:DI561"/>
    <mergeCell ref="DQ561:DR561"/>
    <mergeCell ref="CY562:CZ562"/>
    <mergeCell ref="DH562:DI562"/>
    <mergeCell ref="DQ562:DR562"/>
    <mergeCell ref="CY563:CZ563"/>
    <mergeCell ref="DH563:DI563"/>
    <mergeCell ref="DQ563:DR563"/>
    <mergeCell ref="CY564:CZ564"/>
    <mergeCell ref="DH564:DI564"/>
    <mergeCell ref="DQ564:DR564"/>
    <mergeCell ref="CY565:CZ565"/>
    <mergeCell ref="DH565:DI565"/>
    <mergeCell ref="DQ565:DR565"/>
    <mergeCell ref="CY566:CZ566"/>
    <mergeCell ref="DH566:DI566"/>
    <mergeCell ref="DQ566:DR566"/>
    <mergeCell ref="CY567:CZ567"/>
    <mergeCell ref="DH567:DI567"/>
    <mergeCell ref="DQ567:DR567"/>
    <mergeCell ref="CY568:CZ568"/>
    <mergeCell ref="DH568:DI568"/>
    <mergeCell ref="DQ568:DR568"/>
    <mergeCell ref="CY569:CZ569"/>
    <mergeCell ref="DH569:DI569"/>
    <mergeCell ref="DQ569:DR569"/>
    <mergeCell ref="CY570:CZ570"/>
    <mergeCell ref="DH570:DI570"/>
    <mergeCell ref="DQ570:DR570"/>
    <mergeCell ref="CY571:CZ571"/>
    <mergeCell ref="DH571:DI571"/>
    <mergeCell ref="DQ571:DR571"/>
    <mergeCell ref="CY572:CZ572"/>
    <mergeCell ref="DH572:DI572"/>
    <mergeCell ref="DQ572:DR572"/>
    <mergeCell ref="CY573:CZ573"/>
    <mergeCell ref="DH573:DI573"/>
    <mergeCell ref="DQ573:DR573"/>
    <mergeCell ref="CY574:CZ574"/>
    <mergeCell ref="DH574:DI574"/>
    <mergeCell ref="DQ574:DR574"/>
    <mergeCell ref="CY575:CZ575"/>
    <mergeCell ref="DH575:DI575"/>
    <mergeCell ref="DQ575:DR575"/>
    <mergeCell ref="CY576:CZ576"/>
    <mergeCell ref="DH576:DI576"/>
    <mergeCell ref="DQ576:DR576"/>
    <mergeCell ref="CY577:CZ577"/>
    <mergeCell ref="DH577:DI577"/>
    <mergeCell ref="DQ577:DR577"/>
    <mergeCell ref="CY578:CZ578"/>
    <mergeCell ref="DH578:DI578"/>
    <mergeCell ref="DQ578:DR578"/>
    <mergeCell ref="CY579:CZ579"/>
    <mergeCell ref="DH579:DI579"/>
    <mergeCell ref="DQ579:DR579"/>
    <mergeCell ref="CY580:CZ580"/>
    <mergeCell ref="DH580:DI580"/>
    <mergeCell ref="DQ580:DR580"/>
    <mergeCell ref="CY581:CZ581"/>
    <mergeCell ref="DH581:DI581"/>
    <mergeCell ref="DQ581:DR581"/>
    <mergeCell ref="CY582:CZ582"/>
    <mergeCell ref="DH582:DI582"/>
    <mergeCell ref="DQ582:DR582"/>
    <mergeCell ref="CY583:CZ583"/>
    <mergeCell ref="DH583:DI583"/>
    <mergeCell ref="DQ583:DR583"/>
    <mergeCell ref="CY584:CZ584"/>
    <mergeCell ref="DH584:DI584"/>
    <mergeCell ref="DQ584:DR584"/>
    <mergeCell ref="CY585:CZ585"/>
    <mergeCell ref="DH585:DI585"/>
    <mergeCell ref="DQ585:DR585"/>
    <mergeCell ref="CY586:CZ586"/>
    <mergeCell ref="DH586:DI586"/>
    <mergeCell ref="DQ586:DR586"/>
    <mergeCell ref="CY587:CZ587"/>
    <mergeCell ref="DH587:DI587"/>
    <mergeCell ref="DQ587:DR587"/>
    <mergeCell ref="CY588:CZ588"/>
    <mergeCell ref="DH588:DI588"/>
    <mergeCell ref="DQ588:DR588"/>
    <mergeCell ref="CY589:CZ589"/>
    <mergeCell ref="DH589:DI589"/>
    <mergeCell ref="DQ589:DR589"/>
    <mergeCell ref="CY590:CZ590"/>
    <mergeCell ref="DH590:DI590"/>
    <mergeCell ref="DQ590:DR590"/>
    <mergeCell ref="CY591:CZ591"/>
    <mergeCell ref="DH591:DI591"/>
    <mergeCell ref="DQ591:DR591"/>
    <mergeCell ref="CY592:CZ592"/>
    <mergeCell ref="DH592:DI592"/>
    <mergeCell ref="DQ592:DR592"/>
    <mergeCell ref="CY593:CZ593"/>
    <mergeCell ref="DH593:DI593"/>
    <mergeCell ref="DQ593:DR593"/>
    <mergeCell ref="CY594:CZ594"/>
    <mergeCell ref="DH594:DI594"/>
    <mergeCell ref="DQ594:DR594"/>
    <mergeCell ref="CY595:CZ595"/>
    <mergeCell ref="DH595:DI595"/>
    <mergeCell ref="DQ595:DR595"/>
    <mergeCell ref="CY596:CZ596"/>
    <mergeCell ref="DH596:DI596"/>
    <mergeCell ref="DQ596:DR596"/>
    <mergeCell ref="CY597:CZ597"/>
    <mergeCell ref="DH597:DI597"/>
    <mergeCell ref="DQ597:DR597"/>
    <mergeCell ref="CY598:CZ598"/>
    <mergeCell ref="DH598:DI598"/>
    <mergeCell ref="DQ598:DR598"/>
    <mergeCell ref="CY599:CZ599"/>
    <mergeCell ref="DH599:DI599"/>
    <mergeCell ref="DQ599:DR599"/>
    <mergeCell ref="CY600:CZ600"/>
    <mergeCell ref="DH600:DI600"/>
    <mergeCell ref="DQ600:DR600"/>
    <mergeCell ref="DQ601:DR601"/>
    <mergeCell ref="CY602:CZ602"/>
    <mergeCell ref="DH602:DI602"/>
    <mergeCell ref="DQ602:DR602"/>
    <mergeCell ref="CY603:CZ603"/>
    <mergeCell ref="DH603:DI603"/>
    <mergeCell ref="DQ603:DR603"/>
    <mergeCell ref="CY604:CZ604"/>
    <mergeCell ref="DH604:DI604"/>
    <mergeCell ref="DQ604:DR604"/>
    <mergeCell ref="CY605:CZ605"/>
    <mergeCell ref="DH605:DI605"/>
    <mergeCell ref="DQ605:DR605"/>
    <mergeCell ref="CY606:CZ606"/>
    <mergeCell ref="DH606:DI606"/>
    <mergeCell ref="DQ606:DR606"/>
    <mergeCell ref="CY607:CZ607"/>
    <mergeCell ref="DH607:DI607"/>
    <mergeCell ref="DQ607:DR607"/>
    <mergeCell ref="CY608:CZ608"/>
    <mergeCell ref="DH608:DI608"/>
    <mergeCell ref="DQ608:DR608"/>
    <mergeCell ref="CY609:CZ609"/>
    <mergeCell ref="DH609:DI609"/>
    <mergeCell ref="DQ609:DR609"/>
    <mergeCell ref="CY610:CZ610"/>
    <mergeCell ref="DH610:DI610"/>
    <mergeCell ref="DQ610:DR610"/>
    <mergeCell ref="CY611:CZ611"/>
    <mergeCell ref="DH611:DI611"/>
    <mergeCell ref="DQ611:DR611"/>
    <mergeCell ref="CY612:CZ612"/>
    <mergeCell ref="DH612:DI612"/>
    <mergeCell ref="DQ612:DR612"/>
    <mergeCell ref="CY613:CZ613"/>
    <mergeCell ref="DH613:DI613"/>
    <mergeCell ref="DQ613:DR613"/>
    <mergeCell ref="CY614:CZ614"/>
    <mergeCell ref="DH614:DI614"/>
    <mergeCell ref="DQ614:DR614"/>
    <mergeCell ref="DH630:DI630"/>
    <mergeCell ref="DQ630:DR630"/>
    <mergeCell ref="CY615:CZ615"/>
    <mergeCell ref="DH615:DI615"/>
    <mergeCell ref="DQ615:DR615"/>
    <mergeCell ref="CY616:CZ616"/>
    <mergeCell ref="DH616:DI616"/>
    <mergeCell ref="DQ616:DR616"/>
    <mergeCell ref="CY617:CZ617"/>
    <mergeCell ref="DH617:DI617"/>
    <mergeCell ref="DQ617:DR617"/>
    <mergeCell ref="CY618:CZ618"/>
    <mergeCell ref="DH618:DI618"/>
    <mergeCell ref="DQ618:DR618"/>
    <mergeCell ref="CY619:CZ619"/>
    <mergeCell ref="DH619:DI619"/>
    <mergeCell ref="DQ619:DR619"/>
    <mergeCell ref="CY620:CZ620"/>
    <mergeCell ref="DH620:DI620"/>
    <mergeCell ref="DQ620:DR620"/>
    <mergeCell ref="DH647:DI647"/>
    <mergeCell ref="DQ647:DR647"/>
    <mergeCell ref="CY648:CZ648"/>
    <mergeCell ref="DH648:DI648"/>
    <mergeCell ref="DQ648:DR648"/>
    <mergeCell ref="DH644:DI644"/>
    <mergeCell ref="DQ644:DR644"/>
    <mergeCell ref="CY645:CZ645"/>
    <mergeCell ref="DH645:DI645"/>
    <mergeCell ref="DQ645:DR645"/>
    <mergeCell ref="CY646:CZ646"/>
    <mergeCell ref="DH646:DI646"/>
    <mergeCell ref="DQ646:DR646"/>
    <mergeCell ref="CY649:CZ649"/>
    <mergeCell ref="DH649:DI649"/>
    <mergeCell ref="DQ649:DR649"/>
    <mergeCell ref="CY621:CZ621"/>
    <mergeCell ref="DH621:DI621"/>
    <mergeCell ref="DQ621:DR621"/>
    <mergeCell ref="CY622:CZ622"/>
    <mergeCell ref="DH622:DI622"/>
    <mergeCell ref="DQ622:DR622"/>
    <mergeCell ref="CY623:CZ623"/>
    <mergeCell ref="DH623:DI623"/>
    <mergeCell ref="DQ623:DR623"/>
    <mergeCell ref="CY628:CZ628"/>
    <mergeCell ref="DH628:DI628"/>
    <mergeCell ref="DQ628:DR628"/>
    <mergeCell ref="CY629:CZ629"/>
    <mergeCell ref="DH629:DI629"/>
    <mergeCell ref="DQ629:DR629"/>
    <mergeCell ref="CY630:CZ630"/>
    <mergeCell ref="CY650:CZ650"/>
    <mergeCell ref="CY631:CZ631"/>
    <mergeCell ref="DH631:DI631"/>
    <mergeCell ref="DQ631:DR631"/>
    <mergeCell ref="CY632:CZ632"/>
    <mergeCell ref="DH632:DI632"/>
    <mergeCell ref="DQ632:DR632"/>
    <mergeCell ref="CY633:CZ633"/>
    <mergeCell ref="DH633:DI633"/>
    <mergeCell ref="DQ633:DR633"/>
    <mergeCell ref="CY634:CZ634"/>
    <mergeCell ref="DH634:DI634"/>
    <mergeCell ref="DQ634:DR634"/>
    <mergeCell ref="CY635:CZ635"/>
    <mergeCell ref="DH635:DI635"/>
    <mergeCell ref="DQ635:DR635"/>
    <mergeCell ref="CY636:CZ636"/>
    <mergeCell ref="DH636:DI636"/>
    <mergeCell ref="DQ636:DR636"/>
    <mergeCell ref="CY637:CZ637"/>
    <mergeCell ref="DH637:DI637"/>
    <mergeCell ref="DQ637:DR637"/>
    <mergeCell ref="CY638:CZ638"/>
    <mergeCell ref="DH638:DI638"/>
    <mergeCell ref="DQ638:DR638"/>
    <mergeCell ref="CY639:CZ639"/>
    <mergeCell ref="DH639:DI639"/>
    <mergeCell ref="DQ639:DR639"/>
    <mergeCell ref="CY644:CZ644"/>
    <mergeCell ref="DH650:DI650"/>
    <mergeCell ref="DQ650:DR650"/>
    <mergeCell ref="CY647:CZ647"/>
    <mergeCell ref="DQ657:DR657"/>
    <mergeCell ref="DQ658:DR658"/>
    <mergeCell ref="CY659:CZ659"/>
    <mergeCell ref="DH659:DI659"/>
    <mergeCell ref="CY651:CZ651"/>
    <mergeCell ref="DH651:DI651"/>
    <mergeCell ref="DQ651:DR651"/>
    <mergeCell ref="CY652:CZ652"/>
    <mergeCell ref="DH652:DI652"/>
    <mergeCell ref="DQ652:DR652"/>
    <mergeCell ref="CY653:CZ653"/>
    <mergeCell ref="DH653:DI653"/>
    <mergeCell ref="DQ653:DR653"/>
    <mergeCell ref="CY654:CZ654"/>
    <mergeCell ref="DH654:DI654"/>
    <mergeCell ref="DQ654:DR654"/>
    <mergeCell ref="CY655:CZ655"/>
    <mergeCell ref="DH655:DI655"/>
    <mergeCell ref="DQ655:DR655"/>
    <mergeCell ref="CY656:CZ656"/>
    <mergeCell ref="DH656:DI656"/>
    <mergeCell ref="DQ656:DR656"/>
    <mergeCell ref="CY657:CZ657"/>
    <mergeCell ref="CY658:CZ658"/>
    <mergeCell ref="DH657:DI657"/>
    <mergeCell ref="DH658:DI658"/>
    <mergeCell ref="C176:C179"/>
    <mergeCell ref="DH179:DI179"/>
    <mergeCell ref="CY179:CZ179"/>
    <mergeCell ref="DZ179:EA179"/>
    <mergeCell ref="EI179:EJ179"/>
    <mergeCell ref="ER179:ES179"/>
    <mergeCell ref="DQ179:DR179"/>
    <mergeCell ref="AV179:AW179"/>
    <mergeCell ref="X176:X179"/>
    <mergeCell ref="W176:W179"/>
    <mergeCell ref="V176:V179"/>
    <mergeCell ref="U176:U179"/>
    <mergeCell ref="T176:T179"/>
    <mergeCell ref="S176:S179"/>
    <mergeCell ref="R176:R179"/>
    <mergeCell ref="Q176:Q179"/>
    <mergeCell ref="P176:P179"/>
    <mergeCell ref="O176:O179"/>
    <mergeCell ref="N176:N179"/>
    <mergeCell ref="M176:M179"/>
    <mergeCell ref="L176:L179"/>
    <mergeCell ref="K176:K179"/>
    <mergeCell ref="J176:J179"/>
    <mergeCell ref="I176:I179"/>
    <mergeCell ref="CY177:CZ177"/>
    <mergeCell ref="DH177:DI177"/>
    <mergeCell ref="DQ177:DR177"/>
    <mergeCell ref="CY178:CZ178"/>
    <mergeCell ref="DH178:DI178"/>
    <mergeCell ref="DQ178:DR178"/>
  </mergeCells>
  <printOptions horizontalCentered="1" verticalCentered="1"/>
  <pageMargins left="0.70866141732283472" right="0.70866141732283472" top="0.74803149606299213" bottom="0.74803149606299213" header="0.31496062992125984" footer="0.31496062992125984"/>
  <pageSetup scale="44" fitToHeight="0" orientation="landscape" r:id="rId1"/>
  <rowBreaks count="8" manualBreakCount="8">
    <brk id="172" max="171" man="1"/>
    <brk id="214" max="171" man="1"/>
    <brk id="234" max="208" man="1"/>
    <brk id="315" max="171" man="1"/>
    <brk id="406" max="171" man="1"/>
    <brk id="410" max="171" man="1"/>
    <brk id="526" max="171" man="1"/>
    <brk id="549" max="171" man="1"/>
  </rowBreaks>
  <colBreaks count="3" manualBreakCount="3">
    <brk id="44" max="674" man="1"/>
    <brk id="68" max="674" man="1"/>
    <brk id="156" max="669" man="1"/>
  </colBreaks>
  <ignoredErrors>
    <ignoredError sqref="AB70"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B664"/>
  <sheetViews>
    <sheetView view="pageBreakPreview" topLeftCell="A661" zoomScale="70" zoomScaleSheetLayoutView="70" workbookViewId="0">
      <selection activeCell="A661" sqref="A661"/>
    </sheetView>
  </sheetViews>
  <sheetFormatPr baseColWidth="10" defaultRowHeight="11.25" x14ac:dyDescent="0.25"/>
  <cols>
    <col min="1" max="1" width="16.5703125" style="5637" customWidth="1"/>
    <col min="2" max="2" width="64.5703125" style="5649" customWidth="1"/>
    <col min="3" max="3" width="23.85546875" style="5637" customWidth="1"/>
    <col min="4" max="4" width="11.42578125" style="5637" customWidth="1"/>
    <col min="5" max="5" width="46.42578125" style="5637" customWidth="1"/>
    <col min="6" max="6" width="19.42578125" style="5637" customWidth="1"/>
    <col min="7" max="7" width="20" style="5637" customWidth="1"/>
    <col min="8" max="16384" width="11.42578125" style="5637"/>
  </cols>
  <sheetData>
    <row r="1" spans="1:7" ht="15" customHeight="1" x14ac:dyDescent="0.25"/>
    <row r="2" spans="1:7" ht="13.5" customHeight="1" x14ac:dyDescent="0.25">
      <c r="A2" s="7799" t="s">
        <v>0</v>
      </c>
      <c r="B2" s="7800" t="s">
        <v>519</v>
      </c>
      <c r="C2" s="7801" t="s">
        <v>3329</v>
      </c>
      <c r="D2" s="7773" t="s">
        <v>756</v>
      </c>
      <c r="E2" s="7773" t="s">
        <v>1435</v>
      </c>
      <c r="F2" s="7773" t="s">
        <v>534</v>
      </c>
      <c r="G2" s="7774" t="s">
        <v>758</v>
      </c>
    </row>
    <row r="3" spans="1:7" ht="46.5" customHeight="1" x14ac:dyDescent="0.25">
      <c r="A3" s="7799"/>
      <c r="B3" s="7802"/>
      <c r="C3" s="7801"/>
      <c r="D3" s="7773"/>
      <c r="E3" s="7773"/>
      <c r="F3" s="7773"/>
      <c r="G3" s="7775"/>
    </row>
    <row r="4" spans="1:7" ht="49.5" customHeight="1" x14ac:dyDescent="0.25">
      <c r="A4" s="7803" t="s">
        <v>558</v>
      </c>
      <c r="B4" s="102" t="s">
        <v>704</v>
      </c>
      <c r="C4" s="5644" t="s">
        <v>22</v>
      </c>
      <c r="D4" s="5652" t="s">
        <v>16</v>
      </c>
      <c r="E4" s="5653" t="s">
        <v>1198</v>
      </c>
      <c r="F4" s="550" t="s">
        <v>1199</v>
      </c>
      <c r="G4" s="1726">
        <v>2500</v>
      </c>
    </row>
    <row r="5" spans="1:7" ht="23.25" customHeight="1" x14ac:dyDescent="0.25">
      <c r="A5" s="7065"/>
      <c r="B5" s="7742" t="s">
        <v>703</v>
      </c>
      <c r="C5" s="7804" t="s">
        <v>1239</v>
      </c>
      <c r="D5" s="5655" t="s">
        <v>16</v>
      </c>
      <c r="E5" s="5656" t="s">
        <v>1233</v>
      </c>
      <c r="F5" s="674" t="s">
        <v>1141</v>
      </c>
      <c r="G5" s="1726">
        <v>300</v>
      </c>
    </row>
    <row r="6" spans="1:7" ht="25.5" customHeight="1" x14ac:dyDescent="0.25">
      <c r="A6" s="7065"/>
      <c r="B6" s="7764"/>
      <c r="C6" s="7437"/>
      <c r="D6" s="1526" t="s">
        <v>20</v>
      </c>
      <c r="E6" s="1527" t="s">
        <v>1234</v>
      </c>
      <c r="F6" s="675" t="s">
        <v>1141</v>
      </c>
      <c r="G6" s="1727">
        <v>180</v>
      </c>
    </row>
    <row r="7" spans="1:7" ht="38.25" x14ac:dyDescent="0.25">
      <c r="A7" s="7065"/>
      <c r="B7" s="7764"/>
      <c r="C7" s="7437"/>
      <c r="D7" s="1526" t="s">
        <v>19</v>
      </c>
      <c r="E7" s="1527" t="s">
        <v>1235</v>
      </c>
      <c r="F7" s="558" t="s">
        <v>1141</v>
      </c>
      <c r="G7" s="1727">
        <v>6000</v>
      </c>
    </row>
    <row r="8" spans="1:7" ht="25.5" customHeight="1" x14ac:dyDescent="0.25">
      <c r="A8" s="7065"/>
      <c r="B8" s="7764"/>
      <c r="C8" s="7437"/>
      <c r="D8" s="1526" t="s">
        <v>29</v>
      </c>
      <c r="E8" s="1095" t="s">
        <v>1236</v>
      </c>
      <c r="F8" s="558" t="s">
        <v>1237</v>
      </c>
      <c r="G8" s="1727">
        <v>50</v>
      </c>
    </row>
    <row r="9" spans="1:7" ht="25.5" customHeight="1" x14ac:dyDescent="0.25">
      <c r="A9" s="7065"/>
      <c r="B9" s="7743"/>
      <c r="C9" s="7438"/>
      <c r="D9" s="5657" t="s">
        <v>17</v>
      </c>
      <c r="E9" s="5658" t="s">
        <v>1238</v>
      </c>
      <c r="F9" s="675" t="s">
        <v>1141</v>
      </c>
      <c r="G9" s="1727">
        <v>8400</v>
      </c>
    </row>
    <row r="10" spans="1:7" ht="38.25" customHeight="1" x14ac:dyDescent="0.25">
      <c r="A10" s="7065"/>
      <c r="B10" s="7742" t="s">
        <v>710</v>
      </c>
      <c r="C10" s="7739" t="s">
        <v>27</v>
      </c>
      <c r="D10" s="5655" t="s">
        <v>16</v>
      </c>
      <c r="E10" s="5659" t="s">
        <v>1229</v>
      </c>
      <c r="F10" s="674" t="s">
        <v>958</v>
      </c>
      <c r="G10" s="1726">
        <v>280</v>
      </c>
    </row>
    <row r="11" spans="1:7" ht="38.25" customHeight="1" x14ac:dyDescent="0.25">
      <c r="A11" s="7065"/>
      <c r="B11" s="7764"/>
      <c r="C11" s="7740"/>
      <c r="D11" s="1526" t="s">
        <v>20</v>
      </c>
      <c r="E11" s="5660" t="s">
        <v>1230</v>
      </c>
      <c r="F11" s="675" t="s">
        <v>773</v>
      </c>
      <c r="G11" s="1727">
        <v>150</v>
      </c>
    </row>
    <row r="12" spans="1:7" ht="50.25" customHeight="1" x14ac:dyDescent="0.25">
      <c r="A12" s="7065"/>
      <c r="B12" s="7743"/>
      <c r="C12" s="7741"/>
      <c r="D12" s="5657" t="s">
        <v>19</v>
      </c>
      <c r="E12" s="5662" t="s">
        <v>1231</v>
      </c>
      <c r="F12" s="1098" t="s">
        <v>1232</v>
      </c>
      <c r="G12" s="1728">
        <v>10</v>
      </c>
    </row>
    <row r="13" spans="1:7" ht="15" customHeight="1" x14ac:dyDescent="0.25">
      <c r="A13" s="7065"/>
      <c r="B13" s="7736" t="s">
        <v>706</v>
      </c>
      <c r="C13" s="7739" t="s">
        <v>1280</v>
      </c>
      <c r="D13" s="1092" t="s">
        <v>16</v>
      </c>
      <c r="E13" s="5663" t="s">
        <v>1485</v>
      </c>
      <c r="F13" s="222" t="s">
        <v>1050</v>
      </c>
      <c r="G13" s="459">
        <v>1</v>
      </c>
    </row>
    <row r="14" spans="1:7" ht="51" customHeight="1" x14ac:dyDescent="0.25">
      <c r="A14" s="7065"/>
      <c r="B14" s="7737"/>
      <c r="C14" s="7740"/>
      <c r="D14" s="5665" t="s">
        <v>20</v>
      </c>
      <c r="E14" s="751" t="s">
        <v>1486</v>
      </c>
      <c r="F14" s="224" t="s">
        <v>1487</v>
      </c>
      <c r="G14" s="460">
        <v>1</v>
      </c>
    </row>
    <row r="15" spans="1:7" ht="41.25" customHeight="1" x14ac:dyDescent="0.25">
      <c r="A15" s="7065"/>
      <c r="B15" s="7737"/>
      <c r="C15" s="7740"/>
      <c r="D15" s="5665" t="s">
        <v>19</v>
      </c>
      <c r="E15" s="751" t="s">
        <v>1488</v>
      </c>
      <c r="F15" s="223" t="s">
        <v>856</v>
      </c>
      <c r="G15" s="460">
        <v>1</v>
      </c>
    </row>
    <row r="16" spans="1:7" ht="25.5" customHeight="1" x14ac:dyDescent="0.25">
      <c r="A16" s="7065"/>
      <c r="B16" s="7737"/>
      <c r="C16" s="7740"/>
      <c r="D16" s="5665" t="s">
        <v>29</v>
      </c>
      <c r="E16" s="751" t="s">
        <v>1489</v>
      </c>
      <c r="F16" s="224" t="s">
        <v>856</v>
      </c>
      <c r="G16" s="460">
        <v>1</v>
      </c>
    </row>
    <row r="17" spans="1:7" ht="25.5" x14ac:dyDescent="0.25">
      <c r="A17" s="7065"/>
      <c r="B17" s="7737"/>
      <c r="C17" s="7740"/>
      <c r="D17" s="5665" t="s">
        <v>17</v>
      </c>
      <c r="E17" s="751" t="s">
        <v>1490</v>
      </c>
      <c r="F17" s="224" t="s">
        <v>1066</v>
      </c>
      <c r="G17" s="460">
        <v>3</v>
      </c>
    </row>
    <row r="18" spans="1:7" ht="63.75" customHeight="1" x14ac:dyDescent="0.25">
      <c r="A18" s="7065"/>
      <c r="B18" s="7737"/>
      <c r="C18" s="7740"/>
      <c r="D18" s="5665" t="s">
        <v>113</v>
      </c>
      <c r="E18" s="751" t="s">
        <v>1491</v>
      </c>
      <c r="F18" s="223" t="s">
        <v>1492</v>
      </c>
      <c r="G18" s="5638">
        <v>4</v>
      </c>
    </row>
    <row r="19" spans="1:7" ht="12.75" x14ac:dyDescent="0.25">
      <c r="A19" s="7065"/>
      <c r="B19" s="7737"/>
      <c r="C19" s="7740"/>
      <c r="D19" s="5665" t="s">
        <v>92</v>
      </c>
      <c r="E19" s="751" t="s">
        <v>1493</v>
      </c>
      <c r="F19" s="5666" t="s">
        <v>1494</v>
      </c>
      <c r="G19" s="460">
        <v>6</v>
      </c>
    </row>
    <row r="20" spans="1:7" ht="25.5" x14ac:dyDescent="0.25">
      <c r="A20" s="7065"/>
      <c r="B20" s="7737"/>
      <c r="C20" s="7740"/>
      <c r="D20" s="5665" t="s">
        <v>101</v>
      </c>
      <c r="E20" s="751" t="s">
        <v>1495</v>
      </c>
      <c r="F20" s="5666" t="s">
        <v>1066</v>
      </c>
      <c r="G20" s="460">
        <v>1</v>
      </c>
    </row>
    <row r="21" spans="1:7" ht="25.5" x14ac:dyDescent="0.25">
      <c r="A21" s="7065"/>
      <c r="B21" s="7737"/>
      <c r="C21" s="7740"/>
      <c r="D21" s="5665" t="s">
        <v>112</v>
      </c>
      <c r="E21" s="751" t="s">
        <v>1496</v>
      </c>
      <c r="F21" s="5666" t="s">
        <v>986</v>
      </c>
      <c r="G21" s="460">
        <v>6</v>
      </c>
    </row>
    <row r="22" spans="1:7" ht="63.75" customHeight="1" x14ac:dyDescent="0.25">
      <c r="A22" s="7065"/>
      <c r="B22" s="7738"/>
      <c r="C22" s="7741"/>
      <c r="D22" s="5665" t="s">
        <v>84</v>
      </c>
      <c r="E22" s="473" t="s">
        <v>1497</v>
      </c>
      <c r="F22" s="5666" t="s">
        <v>1498</v>
      </c>
      <c r="G22" s="460">
        <v>5</v>
      </c>
    </row>
    <row r="23" spans="1:7" ht="49.5" customHeight="1" x14ac:dyDescent="0.25">
      <c r="A23" s="7065"/>
      <c r="B23" s="7736" t="s">
        <v>707</v>
      </c>
      <c r="C23" s="7739" t="s">
        <v>32</v>
      </c>
      <c r="D23" s="478" t="s">
        <v>16</v>
      </c>
      <c r="E23" s="802" t="s">
        <v>1186</v>
      </c>
      <c r="F23" s="222" t="s">
        <v>1187</v>
      </c>
      <c r="G23" s="7805">
        <v>1</v>
      </c>
    </row>
    <row r="24" spans="1:7" ht="49.5" customHeight="1" x14ac:dyDescent="0.25">
      <c r="A24" s="7065"/>
      <c r="B24" s="7737"/>
      <c r="C24" s="7740"/>
      <c r="D24" s="5665" t="s">
        <v>20</v>
      </c>
      <c r="E24" s="653" t="s">
        <v>1188</v>
      </c>
      <c r="F24" s="224" t="s">
        <v>1189</v>
      </c>
      <c r="G24" s="5638">
        <v>4</v>
      </c>
    </row>
    <row r="25" spans="1:7" ht="49.5" customHeight="1" x14ac:dyDescent="0.25">
      <c r="A25" s="7065"/>
      <c r="B25" s="7737"/>
      <c r="C25" s="7740"/>
      <c r="D25" s="5665" t="s">
        <v>19</v>
      </c>
      <c r="E25" s="653" t="s">
        <v>1190</v>
      </c>
      <c r="F25" s="224" t="s">
        <v>1191</v>
      </c>
      <c r="G25" s="5638">
        <v>1</v>
      </c>
    </row>
    <row r="26" spans="1:7" ht="49.5" customHeight="1" x14ac:dyDescent="0.25">
      <c r="A26" s="7065"/>
      <c r="B26" s="7737"/>
      <c r="C26" s="7740"/>
      <c r="D26" s="5665" t="s">
        <v>29</v>
      </c>
      <c r="E26" s="653" t="s">
        <v>1192</v>
      </c>
      <c r="F26" s="224" t="s">
        <v>1125</v>
      </c>
      <c r="G26" s="5638">
        <v>1</v>
      </c>
    </row>
    <row r="27" spans="1:7" ht="25.5" x14ac:dyDescent="0.25">
      <c r="A27" s="7065"/>
      <c r="B27" s="7737"/>
      <c r="C27" s="7740"/>
      <c r="D27" s="5665" t="s">
        <v>17</v>
      </c>
      <c r="E27" s="1095" t="s">
        <v>1193</v>
      </c>
      <c r="F27" s="558" t="s">
        <v>768</v>
      </c>
      <c r="G27" s="5640">
        <v>1</v>
      </c>
    </row>
    <row r="28" spans="1:7" ht="25.5" customHeight="1" x14ac:dyDescent="0.25">
      <c r="A28" s="7065"/>
      <c r="B28" s="7737"/>
      <c r="C28" s="7740"/>
      <c r="D28" s="5665" t="s">
        <v>113</v>
      </c>
      <c r="E28" s="1095" t="s">
        <v>1194</v>
      </c>
      <c r="F28" s="558" t="s">
        <v>1042</v>
      </c>
      <c r="G28" s="5641">
        <v>13</v>
      </c>
    </row>
    <row r="29" spans="1:7" ht="12.75" x14ac:dyDescent="0.25">
      <c r="A29" s="7065"/>
      <c r="B29" s="7737"/>
      <c r="C29" s="7740"/>
      <c r="D29" s="5665" t="s">
        <v>92</v>
      </c>
      <c r="E29" s="1095" t="s">
        <v>1195</v>
      </c>
      <c r="F29" s="558" t="s">
        <v>1196</v>
      </c>
      <c r="G29" s="5640">
        <v>13</v>
      </c>
    </row>
    <row r="30" spans="1:7" ht="25.5" customHeight="1" x14ac:dyDescent="0.25">
      <c r="A30" s="7065"/>
      <c r="B30" s="7738"/>
      <c r="C30" s="7741"/>
      <c r="D30" s="5668" t="s">
        <v>101</v>
      </c>
      <c r="E30" s="1097" t="s">
        <v>1197</v>
      </c>
      <c r="F30" s="566" t="s">
        <v>1189</v>
      </c>
      <c r="G30" s="575">
        <v>1</v>
      </c>
    </row>
    <row r="31" spans="1:7" ht="12.75" customHeight="1" x14ac:dyDescent="0.25">
      <c r="A31" s="7065"/>
      <c r="B31" s="7742" t="s">
        <v>712</v>
      </c>
      <c r="C31" s="7739" t="s">
        <v>33</v>
      </c>
      <c r="D31" s="5655" t="s">
        <v>16</v>
      </c>
      <c r="E31" s="1093" t="s">
        <v>1200</v>
      </c>
      <c r="F31" s="550" t="s">
        <v>1199</v>
      </c>
      <c r="G31" s="1726">
        <v>3000</v>
      </c>
    </row>
    <row r="32" spans="1:7" ht="38.25" x14ac:dyDescent="0.25">
      <c r="A32" s="7065"/>
      <c r="B32" s="7764"/>
      <c r="C32" s="7740"/>
      <c r="D32" s="1526" t="s">
        <v>20</v>
      </c>
      <c r="E32" s="1095" t="s">
        <v>1201</v>
      </c>
      <c r="F32" s="558" t="s">
        <v>1202</v>
      </c>
      <c r="G32" s="1727">
        <v>52000</v>
      </c>
    </row>
    <row r="33" spans="1:7" ht="25.5" x14ac:dyDescent="0.25">
      <c r="A33" s="7065"/>
      <c r="B33" s="7764"/>
      <c r="C33" s="7740"/>
      <c r="D33" s="1526" t="s">
        <v>19</v>
      </c>
      <c r="E33" s="1095" t="s">
        <v>1203</v>
      </c>
      <c r="F33" s="558" t="s">
        <v>1204</v>
      </c>
      <c r="G33" s="1727">
        <v>32000</v>
      </c>
    </row>
    <row r="34" spans="1:7" ht="25.5" x14ac:dyDescent="0.25">
      <c r="A34" s="7065"/>
      <c r="B34" s="7764"/>
      <c r="C34" s="7740"/>
      <c r="D34" s="1526" t="s">
        <v>29</v>
      </c>
      <c r="E34" s="1095" t="s">
        <v>1205</v>
      </c>
      <c r="F34" s="558" t="s">
        <v>1206</v>
      </c>
      <c r="G34" s="1727">
        <v>35000</v>
      </c>
    </row>
    <row r="35" spans="1:7" ht="38.25" x14ac:dyDescent="0.25">
      <c r="A35" s="7065"/>
      <c r="B35" s="7764"/>
      <c r="C35" s="7740"/>
      <c r="D35" s="1526" t="s">
        <v>17</v>
      </c>
      <c r="E35" s="1095" t="s">
        <v>1207</v>
      </c>
      <c r="F35" s="558" t="s">
        <v>1206</v>
      </c>
      <c r="G35" s="1727">
        <v>11000</v>
      </c>
    </row>
    <row r="36" spans="1:7" ht="25.5" x14ac:dyDescent="0.25">
      <c r="A36" s="7065"/>
      <c r="B36" s="7764"/>
      <c r="C36" s="7740"/>
      <c r="D36" s="1526" t="s">
        <v>113</v>
      </c>
      <c r="E36" s="1095" t="s">
        <v>1208</v>
      </c>
      <c r="F36" s="558" t="s">
        <v>1209</v>
      </c>
      <c r="G36" s="1727">
        <v>240</v>
      </c>
    </row>
    <row r="37" spans="1:7" ht="25.5" x14ac:dyDescent="0.25">
      <c r="A37" s="7065"/>
      <c r="B37" s="7764"/>
      <c r="C37" s="7740"/>
      <c r="D37" s="5669" t="s">
        <v>92</v>
      </c>
      <c r="E37" s="5641" t="s">
        <v>1210</v>
      </c>
      <c r="F37" s="558" t="s">
        <v>1202</v>
      </c>
      <c r="G37" s="1727">
        <v>12</v>
      </c>
    </row>
    <row r="38" spans="1:7" ht="25.5" x14ac:dyDescent="0.25">
      <c r="A38" s="7065"/>
      <c r="B38" s="7764"/>
      <c r="C38" s="7740"/>
      <c r="D38" s="1526" t="s">
        <v>101</v>
      </c>
      <c r="E38" s="5670" t="s">
        <v>1211</v>
      </c>
      <c r="F38" s="558" t="s">
        <v>1212</v>
      </c>
      <c r="G38" s="1727">
        <v>1</v>
      </c>
    </row>
    <row r="39" spans="1:7" ht="38.25" customHeight="1" x14ac:dyDescent="0.25">
      <c r="A39" s="7065"/>
      <c r="B39" s="7743"/>
      <c r="C39" s="7741"/>
      <c r="D39" s="5671" t="s">
        <v>112</v>
      </c>
      <c r="E39" s="5672" t="s">
        <v>1213</v>
      </c>
      <c r="F39" s="566" t="s">
        <v>1212</v>
      </c>
      <c r="G39" s="1728">
        <v>22</v>
      </c>
    </row>
    <row r="40" spans="1:7" ht="25.5" customHeight="1" x14ac:dyDescent="0.25">
      <c r="A40" s="7065"/>
      <c r="B40" s="7736" t="s">
        <v>709</v>
      </c>
      <c r="C40" s="7739" t="s">
        <v>36</v>
      </c>
      <c r="D40" s="5673" t="s">
        <v>16</v>
      </c>
      <c r="E40" s="231" t="s">
        <v>1253</v>
      </c>
      <c r="F40" s="685" t="s">
        <v>1254</v>
      </c>
      <c r="G40" s="459">
        <v>30</v>
      </c>
    </row>
    <row r="41" spans="1:7" ht="51" x14ac:dyDescent="0.25">
      <c r="A41" s="7065"/>
      <c r="B41" s="7737"/>
      <c r="C41" s="7740"/>
      <c r="D41" s="5674" t="s">
        <v>20</v>
      </c>
      <c r="E41" s="751" t="s">
        <v>1255</v>
      </c>
      <c r="F41" s="223" t="s">
        <v>1256</v>
      </c>
      <c r="G41" s="460">
        <v>1000</v>
      </c>
    </row>
    <row r="42" spans="1:7" ht="12.75" x14ac:dyDescent="0.25">
      <c r="A42" s="7065"/>
      <c r="B42" s="7738"/>
      <c r="C42" s="7741"/>
      <c r="D42" s="5675" t="s">
        <v>19</v>
      </c>
      <c r="E42" s="473" t="s">
        <v>1257</v>
      </c>
      <c r="F42" s="227" t="s">
        <v>1258</v>
      </c>
      <c r="G42" s="420">
        <v>24</v>
      </c>
    </row>
    <row r="43" spans="1:7" ht="51" customHeight="1" x14ac:dyDescent="0.25">
      <c r="A43" s="7065"/>
      <c r="B43" s="7736" t="s">
        <v>708</v>
      </c>
      <c r="C43" s="7739" t="s">
        <v>39</v>
      </c>
      <c r="D43" s="5655" t="s">
        <v>16</v>
      </c>
      <c r="E43" s="5676" t="s">
        <v>1240</v>
      </c>
      <c r="F43" s="550" t="s">
        <v>768</v>
      </c>
      <c r="G43" s="1726">
        <v>2</v>
      </c>
    </row>
    <row r="44" spans="1:7" ht="63.75" customHeight="1" x14ac:dyDescent="0.25">
      <c r="A44" s="7065"/>
      <c r="B44" s="7737"/>
      <c r="C44" s="7740"/>
      <c r="D44" s="1526" t="s">
        <v>20</v>
      </c>
      <c r="E44" s="5677" t="s">
        <v>1247</v>
      </c>
      <c r="F44" s="558" t="s">
        <v>1061</v>
      </c>
      <c r="G44" s="1727">
        <v>5</v>
      </c>
    </row>
    <row r="45" spans="1:7" ht="45" customHeight="1" x14ac:dyDescent="0.25">
      <c r="A45" s="7065"/>
      <c r="B45" s="7737"/>
      <c r="C45" s="7740"/>
      <c r="D45" s="1526" t="s">
        <v>19</v>
      </c>
      <c r="E45" s="5677" t="s">
        <v>1243</v>
      </c>
      <c r="F45" s="558" t="s">
        <v>1241</v>
      </c>
      <c r="G45" s="1727">
        <v>1</v>
      </c>
    </row>
    <row r="46" spans="1:7" ht="38.25" customHeight="1" x14ac:dyDescent="0.25">
      <c r="A46" s="7065"/>
      <c r="B46" s="7737"/>
      <c r="C46" s="7740"/>
      <c r="D46" s="1526" t="s">
        <v>29</v>
      </c>
      <c r="E46" s="5677" t="s">
        <v>1242</v>
      </c>
      <c r="F46" s="675" t="s">
        <v>1061</v>
      </c>
      <c r="G46" s="1727">
        <v>1</v>
      </c>
    </row>
    <row r="47" spans="1:7" ht="38.25" x14ac:dyDescent="0.25">
      <c r="A47" s="7065"/>
      <c r="B47" s="7737"/>
      <c r="C47" s="7740"/>
      <c r="D47" s="1526" t="s">
        <v>17</v>
      </c>
      <c r="E47" s="5677" t="s">
        <v>1243</v>
      </c>
      <c r="F47" s="558" t="s">
        <v>1244</v>
      </c>
      <c r="G47" s="1727">
        <v>4</v>
      </c>
    </row>
    <row r="48" spans="1:7" ht="25.5" customHeight="1" x14ac:dyDescent="0.25">
      <c r="A48" s="7065"/>
      <c r="B48" s="7737"/>
      <c r="C48" s="7740"/>
      <c r="D48" s="1526" t="s">
        <v>113</v>
      </c>
      <c r="E48" s="5677" t="s">
        <v>1248</v>
      </c>
      <c r="F48" s="558" t="s">
        <v>1245</v>
      </c>
      <c r="G48" s="1727">
        <v>1</v>
      </c>
    </row>
    <row r="49" spans="1:7" ht="64.5" customHeight="1" x14ac:dyDescent="0.25">
      <c r="A49" s="7065"/>
      <c r="B49" s="7738"/>
      <c r="C49" s="7741"/>
      <c r="D49" s="5657" t="s">
        <v>92</v>
      </c>
      <c r="E49" s="5678" t="s">
        <v>1246</v>
      </c>
      <c r="F49" s="675" t="s">
        <v>1125</v>
      </c>
      <c r="G49" s="1727">
        <v>2</v>
      </c>
    </row>
    <row r="50" spans="1:7" ht="38.25" customHeight="1" x14ac:dyDescent="0.25">
      <c r="A50" s="7065"/>
      <c r="B50" s="7742" t="s">
        <v>711</v>
      </c>
      <c r="C50" s="7739" t="s">
        <v>41</v>
      </c>
      <c r="D50" s="5652" t="s">
        <v>16</v>
      </c>
      <c r="E50" s="5679" t="s">
        <v>1214</v>
      </c>
      <c r="F50" s="550" t="s">
        <v>1215</v>
      </c>
      <c r="G50" s="5654">
        <v>1074</v>
      </c>
    </row>
    <row r="51" spans="1:7" ht="12.75" x14ac:dyDescent="0.25">
      <c r="A51" s="7065"/>
      <c r="B51" s="7764"/>
      <c r="C51" s="7740"/>
      <c r="D51" s="1581" t="s">
        <v>20</v>
      </c>
      <c r="E51" s="5680" t="s">
        <v>1216</v>
      </c>
      <c r="F51" s="558" t="s">
        <v>1215</v>
      </c>
      <c r="G51" s="5632">
        <v>576</v>
      </c>
    </row>
    <row r="52" spans="1:7" ht="51" customHeight="1" x14ac:dyDescent="0.25">
      <c r="A52" s="7065"/>
      <c r="B52" s="7764"/>
      <c r="C52" s="7740"/>
      <c r="D52" s="1581" t="s">
        <v>19</v>
      </c>
      <c r="E52" s="5680" t="s">
        <v>1217</v>
      </c>
      <c r="F52" s="558" t="s">
        <v>1215</v>
      </c>
      <c r="G52" s="5632">
        <v>972</v>
      </c>
    </row>
    <row r="53" spans="1:7" ht="25.5" x14ac:dyDescent="0.25">
      <c r="A53" s="7065"/>
      <c r="B53" s="7764"/>
      <c r="C53" s="7740"/>
      <c r="D53" s="1581" t="s">
        <v>29</v>
      </c>
      <c r="E53" s="5680" t="s">
        <v>1218</v>
      </c>
      <c r="F53" s="558" t="s">
        <v>1215</v>
      </c>
      <c r="G53" s="5632">
        <v>240</v>
      </c>
    </row>
    <row r="54" spans="1:7" ht="25.5" x14ac:dyDescent="0.25">
      <c r="A54" s="7065"/>
      <c r="B54" s="7764"/>
      <c r="C54" s="7740"/>
      <c r="D54" s="1581" t="s">
        <v>17</v>
      </c>
      <c r="E54" s="1095" t="s">
        <v>1219</v>
      </c>
      <c r="F54" s="558" t="s">
        <v>1215</v>
      </c>
      <c r="G54" s="5632">
        <v>360</v>
      </c>
    </row>
    <row r="55" spans="1:7" ht="25.5" x14ac:dyDescent="0.25">
      <c r="A55" s="7065"/>
      <c r="B55" s="7764"/>
      <c r="C55" s="7740"/>
      <c r="D55" s="1581" t="s">
        <v>113</v>
      </c>
      <c r="E55" s="1095" t="s">
        <v>1220</v>
      </c>
      <c r="F55" s="558" t="s">
        <v>1215</v>
      </c>
      <c r="G55" s="5632">
        <v>400</v>
      </c>
    </row>
    <row r="56" spans="1:7" ht="51" customHeight="1" x14ac:dyDescent="0.25">
      <c r="A56" s="7065"/>
      <c r="B56" s="7764"/>
      <c r="C56" s="7740"/>
      <c r="D56" s="1581" t="s">
        <v>92</v>
      </c>
      <c r="E56" s="5680" t="s">
        <v>1221</v>
      </c>
      <c r="F56" s="543" t="s">
        <v>1222</v>
      </c>
      <c r="G56" s="5681">
        <v>5</v>
      </c>
    </row>
    <row r="57" spans="1:7" ht="38.25" x14ac:dyDescent="0.25">
      <c r="A57" s="7065"/>
      <c r="B57" s="7764"/>
      <c r="C57" s="7740"/>
      <c r="D57" s="1581" t="s">
        <v>101</v>
      </c>
      <c r="E57" s="1095" t="s">
        <v>1223</v>
      </c>
      <c r="F57" s="675" t="s">
        <v>1224</v>
      </c>
      <c r="G57" s="5632">
        <v>6</v>
      </c>
    </row>
    <row r="58" spans="1:7" ht="25.5" x14ac:dyDescent="0.25">
      <c r="A58" s="7065"/>
      <c r="B58" s="7764"/>
      <c r="C58" s="7740"/>
      <c r="D58" s="1581" t="s">
        <v>112</v>
      </c>
      <c r="E58" s="1095" t="s">
        <v>1225</v>
      </c>
      <c r="F58" s="681" t="s">
        <v>1226</v>
      </c>
      <c r="G58" s="5632">
        <v>6</v>
      </c>
    </row>
    <row r="59" spans="1:7" ht="12.75" x14ac:dyDescent="0.25">
      <c r="A59" s="7065"/>
      <c r="B59" s="7743"/>
      <c r="C59" s="7741"/>
      <c r="D59" s="5682">
        <v>10</v>
      </c>
      <c r="E59" s="1097" t="s">
        <v>1227</v>
      </c>
      <c r="F59" s="566" t="s">
        <v>1228</v>
      </c>
      <c r="G59" s="673">
        <v>35</v>
      </c>
    </row>
    <row r="60" spans="1:7" ht="81.75" customHeight="1" x14ac:dyDescent="0.25">
      <c r="A60" s="7065"/>
      <c r="B60" s="7742" t="s">
        <v>705</v>
      </c>
      <c r="C60" s="7739" t="s">
        <v>42</v>
      </c>
      <c r="D60" s="5655" t="s">
        <v>16</v>
      </c>
      <c r="E60" s="1093" t="s">
        <v>1249</v>
      </c>
      <c r="F60" s="550" t="s">
        <v>811</v>
      </c>
      <c r="G60" s="1726">
        <v>100</v>
      </c>
    </row>
    <row r="61" spans="1:7" ht="81.75" customHeight="1" x14ac:dyDescent="0.25">
      <c r="A61" s="7065"/>
      <c r="B61" s="7764"/>
      <c r="C61" s="7740"/>
      <c r="D61" s="1526" t="s">
        <v>20</v>
      </c>
      <c r="E61" s="1095" t="s">
        <v>1250</v>
      </c>
      <c r="F61" s="558" t="s">
        <v>811</v>
      </c>
      <c r="G61" s="1727">
        <v>60</v>
      </c>
    </row>
    <row r="62" spans="1:7" ht="81.75" customHeight="1" x14ac:dyDescent="0.25">
      <c r="A62" s="7065"/>
      <c r="B62" s="7764"/>
      <c r="C62" s="7740"/>
      <c r="D62" s="1526" t="s">
        <v>19</v>
      </c>
      <c r="E62" s="1095" t="s">
        <v>1251</v>
      </c>
      <c r="F62" s="558" t="s">
        <v>798</v>
      </c>
      <c r="G62" s="565">
        <v>40</v>
      </c>
    </row>
    <row r="63" spans="1:7" ht="81.75" customHeight="1" x14ac:dyDescent="0.25">
      <c r="A63" s="7065"/>
      <c r="B63" s="7743"/>
      <c r="C63" s="7741"/>
      <c r="D63" s="5657" t="s">
        <v>29</v>
      </c>
      <c r="E63" s="1097" t="s">
        <v>1252</v>
      </c>
      <c r="F63" s="566" t="s">
        <v>812</v>
      </c>
      <c r="G63" s="1728">
        <v>120</v>
      </c>
    </row>
    <row r="64" spans="1:7" ht="10.5" customHeight="1" x14ac:dyDescent="0.25">
      <c r="B64" s="7807"/>
    </row>
    <row r="65" spans="1:7" ht="10.5" customHeight="1" x14ac:dyDescent="0.25">
      <c r="B65" s="7808"/>
    </row>
    <row r="66" spans="1:7" ht="12" customHeight="1" x14ac:dyDescent="0.25">
      <c r="A66" s="7799" t="s">
        <v>0</v>
      </c>
      <c r="B66" s="7809"/>
      <c r="C66" s="7801" t="s">
        <v>14</v>
      </c>
    </row>
    <row r="67" spans="1:7" ht="12" customHeight="1" x14ac:dyDescent="0.25">
      <c r="A67" s="7799"/>
      <c r="B67" s="7810"/>
      <c r="C67" s="7801"/>
    </row>
    <row r="68" spans="1:7" ht="48.75" customHeight="1" x14ac:dyDescent="0.25">
      <c r="A68" s="7739" t="s">
        <v>43</v>
      </c>
      <c r="B68" s="7812" t="s">
        <v>574</v>
      </c>
      <c r="C68" s="7773" t="s">
        <v>47</v>
      </c>
      <c r="D68" s="7813">
        <v>1</v>
      </c>
      <c r="E68" s="1093" t="s">
        <v>1163</v>
      </c>
      <c r="F68" s="550" t="s">
        <v>1164</v>
      </c>
      <c r="G68" s="1726">
        <v>360</v>
      </c>
    </row>
    <row r="69" spans="1:7" ht="48.75" customHeight="1" x14ac:dyDescent="0.25">
      <c r="A69" s="7740"/>
      <c r="B69" s="7812"/>
      <c r="C69" s="7773"/>
      <c r="D69" s="7814">
        <v>2</v>
      </c>
      <c r="E69" s="1095" t="s">
        <v>1165</v>
      </c>
      <c r="F69" s="558" t="s">
        <v>1166</v>
      </c>
      <c r="G69" s="1727">
        <v>360</v>
      </c>
    </row>
    <row r="70" spans="1:7" ht="48.75" customHeight="1" x14ac:dyDescent="0.25">
      <c r="A70" s="7740"/>
      <c r="B70" s="7812"/>
      <c r="C70" s="7773"/>
      <c r="D70" s="7814">
        <v>3</v>
      </c>
      <c r="E70" s="1095" t="s">
        <v>1167</v>
      </c>
      <c r="F70" s="558" t="s">
        <v>1168</v>
      </c>
      <c r="G70" s="7815" t="s">
        <v>1179</v>
      </c>
    </row>
    <row r="71" spans="1:7" ht="48.75" customHeight="1" x14ac:dyDescent="0.25">
      <c r="A71" s="7740"/>
      <c r="B71" s="7812"/>
      <c r="C71" s="7773"/>
      <c r="D71" s="7814">
        <v>4</v>
      </c>
      <c r="E71" s="1095" t="s">
        <v>1169</v>
      </c>
      <c r="F71" s="558" t="s">
        <v>1170</v>
      </c>
      <c r="G71" s="1727">
        <v>728</v>
      </c>
    </row>
    <row r="72" spans="1:7" ht="48.75" customHeight="1" x14ac:dyDescent="0.25">
      <c r="A72" s="7740"/>
      <c r="B72" s="7812"/>
      <c r="C72" s="7773"/>
      <c r="D72" s="7814">
        <v>5</v>
      </c>
      <c r="E72" s="1095" t="s">
        <v>1171</v>
      </c>
      <c r="F72" s="558" t="s">
        <v>1172</v>
      </c>
      <c r="G72" s="1727">
        <v>96</v>
      </c>
    </row>
    <row r="73" spans="1:7" ht="48.75" customHeight="1" x14ac:dyDescent="0.25">
      <c r="A73" s="7740"/>
      <c r="B73" s="7812"/>
      <c r="C73" s="7773"/>
      <c r="D73" s="7814">
        <v>6</v>
      </c>
      <c r="E73" s="1095" t="s">
        <v>1173</v>
      </c>
      <c r="F73" s="558" t="s">
        <v>1174</v>
      </c>
      <c r="G73" s="1727">
        <v>180</v>
      </c>
    </row>
    <row r="74" spans="1:7" ht="60.75" customHeight="1" x14ac:dyDescent="0.25">
      <c r="A74" s="7740"/>
      <c r="B74" s="7812"/>
      <c r="C74" s="7773"/>
      <c r="D74" s="7814">
        <v>7</v>
      </c>
      <c r="E74" s="1095" t="s">
        <v>1175</v>
      </c>
      <c r="F74" s="558" t="s">
        <v>1176</v>
      </c>
      <c r="G74" s="1727">
        <v>364</v>
      </c>
    </row>
    <row r="75" spans="1:7" ht="48.75" customHeight="1" x14ac:dyDescent="0.25">
      <c r="A75" s="7741"/>
      <c r="B75" s="7812"/>
      <c r="C75" s="7773"/>
      <c r="D75" s="7816">
        <v>8</v>
      </c>
      <c r="E75" s="1097" t="s">
        <v>1177</v>
      </c>
      <c r="F75" s="566" t="s">
        <v>1178</v>
      </c>
      <c r="G75" s="1728">
        <v>492</v>
      </c>
    </row>
    <row r="76" spans="1:7" ht="13.5" customHeight="1" x14ac:dyDescent="0.25">
      <c r="B76" s="7808"/>
    </row>
    <row r="77" spans="1:7" ht="12" customHeight="1" x14ac:dyDescent="0.25">
      <c r="A77" s="7799" t="s">
        <v>0</v>
      </c>
      <c r="B77" s="7809"/>
      <c r="C77" s="7801" t="s">
        <v>14</v>
      </c>
    </row>
    <row r="78" spans="1:7" ht="12" customHeight="1" x14ac:dyDescent="0.25">
      <c r="A78" s="7817"/>
      <c r="B78" s="7818"/>
      <c r="C78" s="7819"/>
    </row>
    <row r="79" spans="1:7" ht="33.75" customHeight="1" x14ac:dyDescent="0.25">
      <c r="A79" s="7773" t="s">
        <v>49</v>
      </c>
      <c r="B79" s="7812" t="s">
        <v>575</v>
      </c>
      <c r="C79" s="7773" t="s">
        <v>53</v>
      </c>
      <c r="D79" s="1092" t="s">
        <v>16</v>
      </c>
      <c r="E79" s="231" t="s">
        <v>1499</v>
      </c>
      <c r="F79" s="674" t="s">
        <v>1121</v>
      </c>
      <c r="G79" s="459">
        <v>2800</v>
      </c>
    </row>
    <row r="80" spans="1:7" ht="25.5" x14ac:dyDescent="0.25">
      <c r="A80" s="7773"/>
      <c r="B80" s="7812"/>
      <c r="C80" s="7773"/>
      <c r="D80" s="1094" t="s">
        <v>20</v>
      </c>
      <c r="E80" s="751" t="s">
        <v>1500</v>
      </c>
      <c r="F80" s="675" t="s">
        <v>799</v>
      </c>
      <c r="G80" s="460">
        <v>120</v>
      </c>
    </row>
    <row r="81" spans="1:7" ht="25.5" x14ac:dyDescent="0.25">
      <c r="A81" s="7773"/>
      <c r="B81" s="7812"/>
      <c r="C81" s="7773"/>
      <c r="D81" s="1094" t="s">
        <v>19</v>
      </c>
      <c r="E81" s="751" t="s">
        <v>1501</v>
      </c>
      <c r="F81" s="558" t="s">
        <v>1121</v>
      </c>
      <c r="G81" s="460">
        <v>125</v>
      </c>
    </row>
    <row r="82" spans="1:7" ht="12.75" x14ac:dyDescent="0.25">
      <c r="A82" s="7773"/>
      <c r="B82" s="7812"/>
      <c r="C82" s="7773"/>
      <c r="D82" s="1094" t="s">
        <v>29</v>
      </c>
      <c r="E82" s="751" t="s">
        <v>1502</v>
      </c>
      <c r="F82" s="675" t="s">
        <v>1098</v>
      </c>
      <c r="G82" s="460">
        <v>11000</v>
      </c>
    </row>
    <row r="83" spans="1:7" ht="25.5" x14ac:dyDescent="0.25">
      <c r="A83" s="7773"/>
      <c r="B83" s="7812"/>
      <c r="C83" s="7773"/>
      <c r="D83" s="1094" t="s">
        <v>17</v>
      </c>
      <c r="E83" s="751" t="s">
        <v>1503</v>
      </c>
      <c r="F83" s="675" t="s">
        <v>1098</v>
      </c>
      <c r="G83" s="460">
        <v>1300</v>
      </c>
    </row>
    <row r="84" spans="1:7" ht="25.5" x14ac:dyDescent="0.25">
      <c r="A84" s="7773"/>
      <c r="B84" s="7812"/>
      <c r="C84" s="7773"/>
      <c r="D84" s="1094" t="s">
        <v>113</v>
      </c>
      <c r="E84" s="751" t="s">
        <v>1504</v>
      </c>
      <c r="F84" s="558" t="s">
        <v>1098</v>
      </c>
      <c r="G84" s="460">
        <v>4800</v>
      </c>
    </row>
    <row r="85" spans="1:7" ht="25.5" x14ac:dyDescent="0.25">
      <c r="A85" s="7773"/>
      <c r="B85" s="7812"/>
      <c r="C85" s="7773"/>
      <c r="D85" s="1094" t="s">
        <v>92</v>
      </c>
      <c r="E85" s="751" t="s">
        <v>1505</v>
      </c>
      <c r="F85" s="675" t="s">
        <v>774</v>
      </c>
      <c r="G85" s="460">
        <v>2</v>
      </c>
    </row>
    <row r="86" spans="1:7" ht="25.5" x14ac:dyDescent="0.25">
      <c r="A86" s="7773"/>
      <c r="B86" s="7812"/>
      <c r="C86" s="7773"/>
      <c r="D86" s="1096" t="s">
        <v>101</v>
      </c>
      <c r="E86" s="473" t="s">
        <v>1506</v>
      </c>
      <c r="F86" s="566" t="s">
        <v>1310</v>
      </c>
      <c r="G86" s="420">
        <v>20</v>
      </c>
    </row>
    <row r="87" spans="1:7" ht="11.25" customHeight="1" x14ac:dyDescent="0.25">
      <c r="B87" s="7808"/>
    </row>
    <row r="88" spans="1:7" ht="12" customHeight="1" x14ac:dyDescent="0.25">
      <c r="A88" s="7799" t="s">
        <v>0</v>
      </c>
      <c r="B88" s="7809"/>
      <c r="C88" s="7801" t="s">
        <v>14</v>
      </c>
    </row>
    <row r="89" spans="1:7" ht="12" customHeight="1" x14ac:dyDescent="0.25">
      <c r="A89" s="7799"/>
      <c r="B89" s="7810"/>
      <c r="C89" s="7801"/>
    </row>
    <row r="90" spans="1:7" ht="63.75" customHeight="1" x14ac:dyDescent="0.25">
      <c r="A90" s="7773" t="s">
        <v>54</v>
      </c>
      <c r="B90" s="7742" t="s">
        <v>572</v>
      </c>
      <c r="C90" s="7739" t="s">
        <v>58</v>
      </c>
      <c r="D90" s="868">
        <v>1</v>
      </c>
      <c r="E90" s="231" t="s">
        <v>2434</v>
      </c>
      <c r="F90" s="222" t="s">
        <v>839</v>
      </c>
      <c r="G90" s="459">
        <v>3300</v>
      </c>
    </row>
    <row r="91" spans="1:7" ht="63.75" customHeight="1" x14ac:dyDescent="0.25">
      <c r="A91" s="7773"/>
      <c r="B91" s="7764"/>
      <c r="C91" s="7740"/>
      <c r="D91" s="779">
        <v>2</v>
      </c>
      <c r="E91" s="751" t="s">
        <v>870</v>
      </c>
      <c r="F91" s="223" t="s">
        <v>875</v>
      </c>
      <c r="G91" s="460">
        <v>3200</v>
      </c>
    </row>
    <row r="92" spans="1:7" ht="63.75" customHeight="1" x14ac:dyDescent="0.25">
      <c r="A92" s="7773"/>
      <c r="B92" s="7764"/>
      <c r="C92" s="7740"/>
      <c r="D92" s="779">
        <v>3</v>
      </c>
      <c r="E92" s="751" t="s">
        <v>871</v>
      </c>
      <c r="F92" s="223" t="s">
        <v>876</v>
      </c>
      <c r="G92" s="460">
        <v>250</v>
      </c>
    </row>
    <row r="93" spans="1:7" ht="63.75" customHeight="1" x14ac:dyDescent="0.25">
      <c r="A93" s="7773"/>
      <c r="B93" s="7764"/>
      <c r="C93" s="7740"/>
      <c r="D93" s="779">
        <v>4</v>
      </c>
      <c r="E93" s="751" t="s">
        <v>872</v>
      </c>
      <c r="F93" s="224" t="s">
        <v>875</v>
      </c>
      <c r="G93" s="460">
        <v>950</v>
      </c>
    </row>
    <row r="94" spans="1:7" ht="63.75" customHeight="1" x14ac:dyDescent="0.25">
      <c r="A94" s="7773"/>
      <c r="B94" s="7764"/>
      <c r="C94" s="7740"/>
      <c r="D94" s="779">
        <v>5</v>
      </c>
      <c r="E94" s="751" t="s">
        <v>873</v>
      </c>
      <c r="F94" s="223" t="s">
        <v>877</v>
      </c>
      <c r="G94" s="460">
        <v>19</v>
      </c>
    </row>
    <row r="95" spans="1:7" ht="49.5" customHeight="1" x14ac:dyDescent="0.25">
      <c r="A95" s="7773"/>
      <c r="B95" s="7743"/>
      <c r="C95" s="7741"/>
      <c r="D95" s="869">
        <v>6</v>
      </c>
      <c r="E95" s="473" t="s">
        <v>874</v>
      </c>
      <c r="F95" s="227" t="s">
        <v>878</v>
      </c>
      <c r="G95" s="420">
        <v>2</v>
      </c>
    </row>
    <row r="96" spans="1:7" ht="71.25" customHeight="1" x14ac:dyDescent="0.25">
      <c r="A96" s="7773"/>
      <c r="B96" s="7742" t="s">
        <v>573</v>
      </c>
      <c r="C96" s="7739" t="s">
        <v>59</v>
      </c>
      <c r="D96" s="7821">
        <v>7</v>
      </c>
      <c r="E96" s="7822" t="s">
        <v>879</v>
      </c>
      <c r="F96" s="7823" t="s">
        <v>880</v>
      </c>
      <c r="G96" s="7824">
        <v>2800</v>
      </c>
    </row>
    <row r="97" spans="1:7" ht="71.25" customHeight="1" x14ac:dyDescent="0.25">
      <c r="A97" s="7773"/>
      <c r="B97" s="7764"/>
      <c r="C97" s="7740"/>
      <c r="D97" s="7825">
        <v>8</v>
      </c>
      <c r="E97" s="406" t="s">
        <v>881</v>
      </c>
      <c r="F97" s="7826" t="s">
        <v>882</v>
      </c>
      <c r="G97" s="7827">
        <v>3200</v>
      </c>
    </row>
    <row r="98" spans="1:7" ht="71.25" customHeight="1" x14ac:dyDescent="0.25">
      <c r="A98" s="7773"/>
      <c r="B98" s="7764"/>
      <c r="C98" s="7740"/>
      <c r="D98" s="7825">
        <v>9</v>
      </c>
      <c r="E98" s="406" t="s">
        <v>883</v>
      </c>
      <c r="F98" s="676" t="s">
        <v>884</v>
      </c>
      <c r="G98" s="7827">
        <v>40</v>
      </c>
    </row>
    <row r="99" spans="1:7" ht="71.25" customHeight="1" x14ac:dyDescent="0.25">
      <c r="A99" s="7773"/>
      <c r="B99" s="7764"/>
      <c r="C99" s="7740"/>
      <c r="D99" s="7825">
        <v>10</v>
      </c>
      <c r="E99" s="406" t="s">
        <v>885</v>
      </c>
      <c r="F99" s="7826" t="s">
        <v>882</v>
      </c>
      <c r="G99" s="7827">
        <v>720</v>
      </c>
    </row>
    <row r="100" spans="1:7" ht="71.25" customHeight="1" x14ac:dyDescent="0.25">
      <c r="A100" s="7773"/>
      <c r="B100" s="7764"/>
      <c r="C100" s="7740"/>
      <c r="D100" s="7825">
        <v>11</v>
      </c>
      <c r="E100" s="406" t="s">
        <v>886</v>
      </c>
      <c r="F100" s="676" t="s">
        <v>884</v>
      </c>
      <c r="G100" s="7827">
        <v>150</v>
      </c>
    </row>
    <row r="101" spans="1:7" ht="71.25" customHeight="1" x14ac:dyDescent="0.25">
      <c r="A101" s="7773"/>
      <c r="B101" s="7764"/>
      <c r="C101" s="7740"/>
      <c r="D101" s="7825">
        <v>12</v>
      </c>
      <c r="E101" s="406" t="s">
        <v>887</v>
      </c>
      <c r="F101" s="676" t="s">
        <v>888</v>
      </c>
      <c r="G101" s="7827">
        <v>12</v>
      </c>
    </row>
    <row r="102" spans="1:7" ht="71.25" customHeight="1" x14ac:dyDescent="0.25">
      <c r="A102" s="7773"/>
      <c r="B102" s="7764"/>
      <c r="C102" s="7740"/>
      <c r="D102" s="7825">
        <v>13</v>
      </c>
      <c r="E102" s="406" t="s">
        <v>889</v>
      </c>
      <c r="F102" s="7826" t="s">
        <v>890</v>
      </c>
      <c r="G102" s="7827">
        <v>5000</v>
      </c>
    </row>
    <row r="103" spans="1:7" ht="71.25" customHeight="1" x14ac:dyDescent="0.25">
      <c r="A103" s="7773"/>
      <c r="B103" s="7764"/>
      <c r="C103" s="7740"/>
      <c r="D103" s="7825">
        <v>14</v>
      </c>
      <c r="E103" s="406" t="s">
        <v>891</v>
      </c>
      <c r="F103" s="676" t="s">
        <v>892</v>
      </c>
      <c r="G103" s="7827">
        <v>50000</v>
      </c>
    </row>
    <row r="104" spans="1:7" ht="71.25" customHeight="1" x14ac:dyDescent="0.25">
      <c r="A104" s="7773"/>
      <c r="B104" s="7743"/>
      <c r="C104" s="7741"/>
      <c r="D104" s="7825">
        <v>15</v>
      </c>
      <c r="E104" s="411" t="s">
        <v>893</v>
      </c>
      <c r="F104" s="7828" t="s">
        <v>894</v>
      </c>
      <c r="G104" s="460">
        <v>28</v>
      </c>
    </row>
    <row r="105" spans="1:7" ht="99" customHeight="1" x14ac:dyDescent="0.25">
      <c r="A105" s="7773"/>
      <c r="B105" s="7742" t="s">
        <v>570</v>
      </c>
      <c r="C105" s="7739" t="s">
        <v>63</v>
      </c>
      <c r="D105" s="7829">
        <v>1</v>
      </c>
      <c r="E105" s="333" t="s">
        <v>815</v>
      </c>
      <c r="F105" s="7830" t="s">
        <v>835</v>
      </c>
      <c r="G105" s="7831">
        <v>1</v>
      </c>
    </row>
    <row r="106" spans="1:7" ht="70.5" customHeight="1" x14ac:dyDescent="0.25">
      <c r="A106" s="7773"/>
      <c r="B106" s="7764"/>
      <c r="C106" s="7740"/>
      <c r="D106" s="880">
        <v>2</v>
      </c>
      <c r="E106" s="339" t="s">
        <v>816</v>
      </c>
      <c r="F106" s="7832" t="s">
        <v>836</v>
      </c>
      <c r="G106" s="7833">
        <v>2</v>
      </c>
    </row>
    <row r="107" spans="1:7" ht="60.75" customHeight="1" x14ac:dyDescent="0.25">
      <c r="A107" s="7773"/>
      <c r="B107" s="7764"/>
      <c r="C107" s="7740"/>
      <c r="D107" s="879">
        <v>3</v>
      </c>
      <c r="E107" s="345" t="s">
        <v>817</v>
      </c>
      <c r="F107" s="7832" t="s">
        <v>837</v>
      </c>
      <c r="G107" s="7834">
        <v>16800</v>
      </c>
    </row>
    <row r="108" spans="1:7" ht="64.5" customHeight="1" x14ac:dyDescent="0.25">
      <c r="A108" s="7773"/>
      <c r="B108" s="7764"/>
      <c r="C108" s="7740"/>
      <c r="D108" s="879">
        <v>4</v>
      </c>
      <c r="E108" s="339" t="s">
        <v>818</v>
      </c>
      <c r="F108" s="7832" t="s">
        <v>838</v>
      </c>
      <c r="G108" s="7834">
        <v>2</v>
      </c>
    </row>
    <row r="109" spans="1:7" ht="60" customHeight="1" x14ac:dyDescent="0.25">
      <c r="A109" s="7773"/>
      <c r="B109" s="7764"/>
      <c r="C109" s="7740"/>
      <c r="D109" s="879">
        <v>5</v>
      </c>
      <c r="E109" s="345" t="s">
        <v>819</v>
      </c>
      <c r="F109" s="7832" t="s">
        <v>837</v>
      </c>
      <c r="G109" s="7834">
        <v>1940</v>
      </c>
    </row>
    <row r="110" spans="1:7" ht="52.5" customHeight="1" x14ac:dyDescent="0.25">
      <c r="A110" s="7773"/>
      <c r="B110" s="7764"/>
      <c r="C110" s="7740"/>
      <c r="D110" s="880">
        <v>6</v>
      </c>
      <c r="E110" s="339" t="s">
        <v>820</v>
      </c>
      <c r="F110" s="7832" t="s">
        <v>836</v>
      </c>
      <c r="G110" s="7834">
        <v>1</v>
      </c>
    </row>
    <row r="111" spans="1:7" ht="42.75" customHeight="1" x14ac:dyDescent="0.25">
      <c r="A111" s="7773"/>
      <c r="B111" s="7764"/>
      <c r="C111" s="7740"/>
      <c r="D111" s="880">
        <v>7</v>
      </c>
      <c r="E111" s="345" t="s">
        <v>821</v>
      </c>
      <c r="F111" s="7832" t="s">
        <v>836</v>
      </c>
      <c r="G111" s="7834">
        <v>1</v>
      </c>
    </row>
    <row r="112" spans="1:7" ht="57" customHeight="1" x14ac:dyDescent="0.25">
      <c r="A112" s="7773"/>
      <c r="B112" s="7764"/>
      <c r="C112" s="7740"/>
      <c r="D112" s="880">
        <v>8</v>
      </c>
      <c r="E112" s="339" t="s">
        <v>822</v>
      </c>
      <c r="F112" s="7832" t="s">
        <v>839</v>
      </c>
      <c r="G112" s="7834">
        <v>80</v>
      </c>
    </row>
    <row r="113" spans="1:7" ht="24" x14ac:dyDescent="0.25">
      <c r="A113" s="7773"/>
      <c r="B113" s="7764"/>
      <c r="C113" s="7740"/>
      <c r="D113" s="880">
        <v>9</v>
      </c>
      <c r="E113" s="345" t="s">
        <v>823</v>
      </c>
      <c r="F113" s="7832" t="s">
        <v>836</v>
      </c>
      <c r="G113" s="7834">
        <v>2</v>
      </c>
    </row>
    <row r="114" spans="1:7" ht="24" x14ac:dyDescent="0.25">
      <c r="A114" s="7773"/>
      <c r="B114" s="7764"/>
      <c r="C114" s="7740"/>
      <c r="D114" s="880">
        <v>10</v>
      </c>
      <c r="E114" s="345" t="s">
        <v>824</v>
      </c>
      <c r="F114" s="7832" t="s">
        <v>773</v>
      </c>
      <c r="G114" s="7834">
        <v>5500</v>
      </c>
    </row>
    <row r="115" spans="1:7" ht="12" x14ac:dyDescent="0.25">
      <c r="A115" s="7773"/>
      <c r="B115" s="7764"/>
      <c r="C115" s="7740"/>
      <c r="D115" s="880">
        <v>11</v>
      </c>
      <c r="E115" s="345" t="s">
        <v>825</v>
      </c>
      <c r="F115" s="7832" t="s">
        <v>840</v>
      </c>
      <c r="G115" s="7834">
        <v>5500</v>
      </c>
    </row>
    <row r="116" spans="1:7" ht="12" x14ac:dyDescent="0.25">
      <c r="A116" s="7773"/>
      <c r="B116" s="7764"/>
      <c r="C116" s="7740"/>
      <c r="D116" s="880">
        <v>12</v>
      </c>
      <c r="E116" s="345" t="s">
        <v>826</v>
      </c>
      <c r="F116" s="7832" t="s">
        <v>841</v>
      </c>
      <c r="G116" s="7834">
        <v>4</v>
      </c>
    </row>
    <row r="117" spans="1:7" ht="12" x14ac:dyDescent="0.25">
      <c r="A117" s="7773"/>
      <c r="B117" s="7764"/>
      <c r="C117" s="7740"/>
      <c r="D117" s="880">
        <v>13</v>
      </c>
      <c r="E117" s="345" t="s">
        <v>827</v>
      </c>
      <c r="F117" s="7832" t="s">
        <v>842</v>
      </c>
      <c r="G117" s="7834">
        <v>25</v>
      </c>
    </row>
    <row r="118" spans="1:7" ht="30.75" customHeight="1" x14ac:dyDescent="0.25">
      <c r="A118" s="7773"/>
      <c r="B118" s="7764"/>
      <c r="C118" s="7740"/>
      <c r="D118" s="880">
        <v>14</v>
      </c>
      <c r="E118" s="345" t="s">
        <v>828</v>
      </c>
      <c r="F118" s="7832" t="s">
        <v>842</v>
      </c>
      <c r="G118" s="7834">
        <v>60</v>
      </c>
    </row>
    <row r="119" spans="1:7" ht="60.75" customHeight="1" x14ac:dyDescent="0.25">
      <c r="A119" s="7773"/>
      <c r="B119" s="7764"/>
      <c r="C119" s="7740"/>
      <c r="D119" s="880">
        <v>15</v>
      </c>
      <c r="E119" s="345" t="s">
        <v>829</v>
      </c>
      <c r="F119" s="7832" t="s">
        <v>843</v>
      </c>
      <c r="G119" s="7834">
        <v>700</v>
      </c>
    </row>
    <row r="120" spans="1:7" ht="48" x14ac:dyDescent="0.25">
      <c r="A120" s="7773"/>
      <c r="B120" s="7764"/>
      <c r="C120" s="7740"/>
      <c r="D120" s="880">
        <v>16</v>
      </c>
      <c r="E120" s="345" t="s">
        <v>830</v>
      </c>
      <c r="F120" s="7832" t="s">
        <v>843</v>
      </c>
      <c r="G120" s="7834">
        <v>700</v>
      </c>
    </row>
    <row r="121" spans="1:7" ht="24" x14ac:dyDescent="0.25">
      <c r="A121" s="7773"/>
      <c r="B121" s="7764"/>
      <c r="C121" s="7740"/>
      <c r="D121" s="880">
        <v>17</v>
      </c>
      <c r="E121" s="345" t="s">
        <v>831</v>
      </c>
      <c r="F121" s="7832" t="s">
        <v>842</v>
      </c>
      <c r="G121" s="7834">
        <v>40</v>
      </c>
    </row>
    <row r="122" spans="1:7" ht="24" x14ac:dyDescent="0.25">
      <c r="A122" s="7773"/>
      <c r="B122" s="7764"/>
      <c r="C122" s="7740"/>
      <c r="D122" s="880">
        <v>18</v>
      </c>
      <c r="E122" s="347" t="s">
        <v>832</v>
      </c>
      <c r="F122" s="7832" t="s">
        <v>773</v>
      </c>
      <c r="G122" s="7834">
        <v>150</v>
      </c>
    </row>
    <row r="123" spans="1:7" ht="24" x14ac:dyDescent="0.25">
      <c r="A123" s="7773"/>
      <c r="B123" s="7764"/>
      <c r="C123" s="7740"/>
      <c r="D123" s="880">
        <v>19</v>
      </c>
      <c r="E123" s="345" t="s">
        <v>833</v>
      </c>
      <c r="F123" s="7832" t="s">
        <v>836</v>
      </c>
      <c r="G123" s="7834">
        <v>12</v>
      </c>
    </row>
    <row r="124" spans="1:7" ht="12" x14ac:dyDescent="0.2">
      <c r="A124" s="7773"/>
      <c r="B124" s="7743"/>
      <c r="C124" s="7741"/>
      <c r="D124" s="881">
        <v>20</v>
      </c>
      <c r="E124" s="7835" t="s">
        <v>834</v>
      </c>
      <c r="F124" s="7836" t="s">
        <v>844</v>
      </c>
      <c r="G124" s="7837">
        <v>5</v>
      </c>
    </row>
    <row r="125" spans="1:7" ht="115.5" customHeight="1" x14ac:dyDescent="0.25">
      <c r="A125" s="7773"/>
      <c r="B125" s="7742" t="s">
        <v>568</v>
      </c>
      <c r="C125" s="7739" t="s">
        <v>64</v>
      </c>
      <c r="D125" s="7838">
        <v>1</v>
      </c>
      <c r="E125" s="1093" t="s">
        <v>787</v>
      </c>
      <c r="F125" s="7839" t="s">
        <v>794</v>
      </c>
      <c r="G125" s="1726">
        <v>200</v>
      </c>
    </row>
    <row r="126" spans="1:7" ht="63.75" x14ac:dyDescent="0.25">
      <c r="A126" s="7773"/>
      <c r="B126" s="7764"/>
      <c r="C126" s="7740"/>
      <c r="D126" s="542">
        <v>2</v>
      </c>
      <c r="E126" s="1095" t="s">
        <v>788</v>
      </c>
      <c r="F126" s="7840" t="s">
        <v>795</v>
      </c>
      <c r="G126" s="1727">
        <v>1300</v>
      </c>
    </row>
    <row r="127" spans="1:7" ht="63.75" customHeight="1" x14ac:dyDescent="0.25">
      <c r="A127" s="7773"/>
      <c r="B127" s="7764"/>
      <c r="C127" s="7740"/>
      <c r="D127" s="542">
        <v>3</v>
      </c>
      <c r="E127" s="1095" t="s">
        <v>789</v>
      </c>
      <c r="F127" s="7841" t="s">
        <v>796</v>
      </c>
      <c r="G127" s="1727">
        <v>850</v>
      </c>
    </row>
    <row r="128" spans="1:7" ht="84.75" customHeight="1" x14ac:dyDescent="0.25">
      <c r="A128" s="7773"/>
      <c r="B128" s="7764"/>
      <c r="C128" s="7740"/>
      <c r="D128" s="542">
        <v>4</v>
      </c>
      <c r="E128" s="1095" t="s">
        <v>790</v>
      </c>
      <c r="F128" s="7841" t="s">
        <v>797</v>
      </c>
      <c r="G128" s="1727">
        <v>4000</v>
      </c>
    </row>
    <row r="129" spans="1:7" ht="97.5" customHeight="1" x14ac:dyDescent="0.25">
      <c r="A129" s="7773"/>
      <c r="B129" s="7764"/>
      <c r="C129" s="7740"/>
      <c r="D129" s="542">
        <v>5</v>
      </c>
      <c r="E129" s="1095" t="s">
        <v>791</v>
      </c>
      <c r="F129" s="7841" t="s">
        <v>798</v>
      </c>
      <c r="G129" s="1727">
        <v>2400</v>
      </c>
    </row>
    <row r="130" spans="1:7" ht="38.25" customHeight="1" x14ac:dyDescent="0.25">
      <c r="A130" s="7773"/>
      <c r="B130" s="7764"/>
      <c r="C130" s="7740"/>
      <c r="D130" s="542">
        <v>6</v>
      </c>
      <c r="E130" s="1095" t="s">
        <v>792</v>
      </c>
      <c r="F130" s="7841" t="s">
        <v>799</v>
      </c>
      <c r="G130" s="1727">
        <v>500</v>
      </c>
    </row>
    <row r="131" spans="1:7" ht="63.75" customHeight="1" x14ac:dyDescent="0.25">
      <c r="A131" s="7773"/>
      <c r="B131" s="7743"/>
      <c r="C131" s="7741"/>
      <c r="D131" s="7842">
        <v>7</v>
      </c>
      <c r="E131" s="1097" t="s">
        <v>793</v>
      </c>
      <c r="F131" s="7843" t="s">
        <v>800</v>
      </c>
      <c r="G131" s="1728">
        <v>1500</v>
      </c>
    </row>
    <row r="132" spans="1:7" ht="71.25" customHeight="1" x14ac:dyDescent="0.25">
      <c r="A132" s="7773"/>
      <c r="B132" s="7742" t="s">
        <v>567</v>
      </c>
      <c r="C132" s="7774" t="s">
        <v>67</v>
      </c>
      <c r="D132" s="7844">
        <v>1</v>
      </c>
      <c r="E132" s="7845" t="s">
        <v>776</v>
      </c>
      <c r="F132" s="7846" t="s">
        <v>773</v>
      </c>
      <c r="G132" s="460">
        <v>600</v>
      </c>
    </row>
    <row r="133" spans="1:7" ht="67.5" customHeight="1" x14ac:dyDescent="0.25">
      <c r="A133" s="7773"/>
      <c r="B133" s="7764"/>
      <c r="C133" s="7847"/>
      <c r="D133" s="7848">
        <v>2</v>
      </c>
      <c r="E133" s="7849" t="s">
        <v>777</v>
      </c>
      <c r="F133" s="7846" t="s">
        <v>773</v>
      </c>
      <c r="G133" s="460">
        <v>500</v>
      </c>
    </row>
    <row r="134" spans="1:7" ht="78" customHeight="1" x14ac:dyDescent="0.25">
      <c r="A134" s="7773"/>
      <c r="B134" s="7764"/>
      <c r="C134" s="7847"/>
      <c r="D134" s="7848">
        <v>3</v>
      </c>
      <c r="E134" s="7849" t="s">
        <v>778</v>
      </c>
      <c r="F134" s="7846" t="s">
        <v>766</v>
      </c>
      <c r="G134" s="460">
        <v>2000</v>
      </c>
    </row>
    <row r="135" spans="1:7" ht="82.5" customHeight="1" x14ac:dyDescent="0.25">
      <c r="A135" s="7773"/>
      <c r="B135" s="7764"/>
      <c r="C135" s="7847"/>
      <c r="D135" s="7848">
        <v>4</v>
      </c>
      <c r="E135" s="7849" t="s">
        <v>779</v>
      </c>
      <c r="F135" s="7846" t="s">
        <v>784</v>
      </c>
      <c r="G135" s="460">
        <v>12</v>
      </c>
    </row>
    <row r="136" spans="1:7" ht="78" customHeight="1" x14ac:dyDescent="0.25">
      <c r="A136" s="7773"/>
      <c r="B136" s="7764"/>
      <c r="C136" s="7847"/>
      <c r="D136" s="7848">
        <v>5</v>
      </c>
      <c r="E136" s="7850" t="s">
        <v>780</v>
      </c>
      <c r="F136" s="7846" t="s">
        <v>785</v>
      </c>
      <c r="G136" s="460">
        <v>60</v>
      </c>
    </row>
    <row r="137" spans="1:7" ht="45.75" customHeight="1" x14ac:dyDescent="0.25">
      <c r="A137" s="7773"/>
      <c r="B137" s="7764"/>
      <c r="C137" s="7847"/>
      <c r="D137" s="7848">
        <v>6</v>
      </c>
      <c r="E137" s="7851" t="s">
        <v>781</v>
      </c>
      <c r="F137" s="7846" t="s">
        <v>785</v>
      </c>
      <c r="G137" s="460">
        <v>40</v>
      </c>
    </row>
    <row r="138" spans="1:7" ht="54.75" customHeight="1" x14ac:dyDescent="0.25">
      <c r="A138" s="7773"/>
      <c r="B138" s="7764"/>
      <c r="C138" s="7847"/>
      <c r="D138" s="7848">
        <v>7</v>
      </c>
      <c r="E138" s="7851" t="s">
        <v>782</v>
      </c>
      <c r="F138" s="7846" t="s">
        <v>786</v>
      </c>
      <c r="G138" s="5639">
        <v>40</v>
      </c>
    </row>
    <row r="139" spans="1:7" ht="66" customHeight="1" x14ac:dyDescent="0.25">
      <c r="A139" s="7773"/>
      <c r="B139" s="7743"/>
      <c r="C139" s="7775"/>
      <c r="D139" s="7853">
        <v>8</v>
      </c>
      <c r="E139" s="7854" t="s">
        <v>783</v>
      </c>
      <c r="F139" s="7855" t="s">
        <v>786</v>
      </c>
      <c r="G139" s="426">
        <v>30</v>
      </c>
    </row>
    <row r="140" spans="1:7" ht="60.75" customHeight="1" x14ac:dyDescent="0.25">
      <c r="A140" s="7773"/>
      <c r="B140" s="7742" t="s">
        <v>569</v>
      </c>
      <c r="C140" s="7739" t="s">
        <v>72</v>
      </c>
      <c r="D140" s="7856">
        <v>1</v>
      </c>
      <c r="E140" s="7857" t="s">
        <v>801</v>
      </c>
      <c r="F140" s="7858" t="s">
        <v>810</v>
      </c>
      <c r="G140" s="7859">
        <v>96</v>
      </c>
    </row>
    <row r="141" spans="1:7" ht="60.75" customHeight="1" x14ac:dyDescent="0.25">
      <c r="A141" s="7773"/>
      <c r="B141" s="7764"/>
      <c r="C141" s="7740"/>
      <c r="D141" s="7856">
        <v>2</v>
      </c>
      <c r="E141" s="7861" t="s">
        <v>802</v>
      </c>
      <c r="F141" s="7858" t="s">
        <v>811</v>
      </c>
      <c r="G141" s="7859">
        <v>70</v>
      </c>
    </row>
    <row r="142" spans="1:7" ht="60.75" customHeight="1" x14ac:dyDescent="0.25">
      <c r="A142" s="7773"/>
      <c r="B142" s="7764"/>
      <c r="C142" s="7740"/>
      <c r="D142" s="7856">
        <v>3</v>
      </c>
      <c r="E142" s="7861" t="s">
        <v>803</v>
      </c>
      <c r="F142" s="7858" t="s">
        <v>811</v>
      </c>
      <c r="G142" s="7859">
        <v>180</v>
      </c>
    </row>
    <row r="143" spans="1:7" ht="60.75" customHeight="1" x14ac:dyDescent="0.25">
      <c r="A143" s="7773"/>
      <c r="B143" s="7764"/>
      <c r="C143" s="7740"/>
      <c r="D143" s="7856">
        <v>4</v>
      </c>
      <c r="E143" s="7861" t="s">
        <v>804</v>
      </c>
      <c r="F143" s="7858" t="s">
        <v>812</v>
      </c>
      <c r="G143" s="7859">
        <v>1320</v>
      </c>
    </row>
    <row r="144" spans="1:7" ht="60.75" customHeight="1" x14ac:dyDescent="0.25">
      <c r="A144" s="7773"/>
      <c r="B144" s="7764"/>
      <c r="C144" s="7740"/>
      <c r="D144" s="7856">
        <v>5</v>
      </c>
      <c r="E144" s="7861" t="s">
        <v>805</v>
      </c>
      <c r="F144" s="7858" t="s">
        <v>813</v>
      </c>
      <c r="G144" s="7859">
        <v>1</v>
      </c>
    </row>
    <row r="145" spans="1:7" ht="60.75" customHeight="1" x14ac:dyDescent="0.25">
      <c r="A145" s="7773"/>
      <c r="B145" s="7764"/>
      <c r="C145" s="7740"/>
      <c r="D145" s="7856">
        <v>6</v>
      </c>
      <c r="E145" s="7861" t="s">
        <v>806</v>
      </c>
      <c r="F145" s="7858" t="s">
        <v>814</v>
      </c>
      <c r="G145" s="7859">
        <v>110</v>
      </c>
    </row>
    <row r="146" spans="1:7" ht="60.75" customHeight="1" x14ac:dyDescent="0.25">
      <c r="A146" s="7773"/>
      <c r="B146" s="7764"/>
      <c r="C146" s="7740"/>
      <c r="D146" s="7856">
        <v>7</v>
      </c>
      <c r="E146" s="7861" t="s">
        <v>807</v>
      </c>
      <c r="F146" s="7858" t="s">
        <v>814</v>
      </c>
      <c r="G146" s="7859">
        <v>60</v>
      </c>
    </row>
    <row r="147" spans="1:7" ht="66.75" customHeight="1" x14ac:dyDescent="0.25">
      <c r="A147" s="7773"/>
      <c r="B147" s="7764"/>
      <c r="C147" s="7740"/>
      <c r="D147" s="7856">
        <v>8</v>
      </c>
      <c r="E147" s="7861" t="s">
        <v>808</v>
      </c>
      <c r="F147" s="7858" t="s">
        <v>814</v>
      </c>
      <c r="G147" s="7859">
        <v>43</v>
      </c>
    </row>
    <row r="148" spans="1:7" ht="60.75" customHeight="1" x14ac:dyDescent="0.25">
      <c r="A148" s="7773"/>
      <c r="B148" s="7743"/>
      <c r="C148" s="7741"/>
      <c r="D148" s="7856">
        <v>9</v>
      </c>
      <c r="E148" s="7862" t="s">
        <v>809</v>
      </c>
      <c r="F148" s="7858" t="s">
        <v>774</v>
      </c>
      <c r="G148" s="7859">
        <v>1</v>
      </c>
    </row>
    <row r="149" spans="1:7" ht="72" customHeight="1" x14ac:dyDescent="0.25">
      <c r="A149" s="7773"/>
      <c r="B149" s="7742" t="s">
        <v>566</v>
      </c>
      <c r="C149" s="7774" t="s">
        <v>71</v>
      </c>
      <c r="D149" s="7863">
        <v>1</v>
      </c>
      <c r="E149" s="333" t="s">
        <v>769</v>
      </c>
      <c r="F149" s="7864" t="s">
        <v>766</v>
      </c>
      <c r="G149" s="7865">
        <v>2000</v>
      </c>
    </row>
    <row r="150" spans="1:7" ht="52.5" customHeight="1" x14ac:dyDescent="0.25">
      <c r="A150" s="7773"/>
      <c r="B150" s="7764"/>
      <c r="C150" s="7847"/>
      <c r="D150" s="7867">
        <v>2</v>
      </c>
      <c r="E150" s="345" t="s">
        <v>770</v>
      </c>
      <c r="F150" s="7868" t="s">
        <v>773</v>
      </c>
      <c r="G150" s="7869">
        <v>3000</v>
      </c>
    </row>
    <row r="151" spans="1:7" ht="52.5" customHeight="1" x14ac:dyDescent="0.25">
      <c r="A151" s="7773"/>
      <c r="B151" s="7764"/>
      <c r="C151" s="7847"/>
      <c r="D151" s="7867">
        <v>3</v>
      </c>
      <c r="E151" s="345" t="s">
        <v>771</v>
      </c>
      <c r="F151" s="7868" t="s">
        <v>766</v>
      </c>
      <c r="G151" s="7869">
        <v>15000</v>
      </c>
    </row>
    <row r="152" spans="1:7" ht="52.5" customHeight="1" x14ac:dyDescent="0.25">
      <c r="A152" s="7773"/>
      <c r="B152" s="7764"/>
      <c r="C152" s="7847"/>
      <c r="D152" s="7867">
        <v>4</v>
      </c>
      <c r="E152" s="345" t="s">
        <v>772</v>
      </c>
      <c r="F152" s="7871" t="s">
        <v>774</v>
      </c>
      <c r="G152" s="7869">
        <v>1</v>
      </c>
    </row>
    <row r="153" spans="1:7" ht="72" x14ac:dyDescent="0.25">
      <c r="A153" s="7773"/>
      <c r="B153" s="7764"/>
      <c r="C153" s="7847"/>
      <c r="D153" s="7867">
        <v>5</v>
      </c>
      <c r="E153" s="1159" t="s">
        <v>765</v>
      </c>
      <c r="F153" s="7868" t="s">
        <v>766</v>
      </c>
      <c r="G153" s="7869">
        <v>145000</v>
      </c>
    </row>
    <row r="154" spans="1:7" ht="52.5" customHeight="1" x14ac:dyDescent="0.25">
      <c r="A154" s="7773"/>
      <c r="B154" s="7743"/>
      <c r="C154" s="7775"/>
      <c r="D154" s="7867">
        <v>6</v>
      </c>
      <c r="E154" s="1160" t="s">
        <v>767</v>
      </c>
      <c r="F154" s="7868" t="s">
        <v>768</v>
      </c>
      <c r="G154" s="7869">
        <v>6</v>
      </c>
    </row>
    <row r="155" spans="1:7" ht="12" customHeight="1" x14ac:dyDescent="0.25">
      <c r="A155" s="7773"/>
      <c r="B155" s="7742" t="s">
        <v>571</v>
      </c>
      <c r="C155" s="7739" t="s">
        <v>73</v>
      </c>
      <c r="D155" s="7821">
        <v>16</v>
      </c>
      <c r="E155" s="7822" t="s">
        <v>845</v>
      </c>
      <c r="F155" s="7872" t="s">
        <v>773</v>
      </c>
      <c r="G155" s="7866">
        <v>40</v>
      </c>
    </row>
    <row r="156" spans="1:7" ht="24" x14ac:dyDescent="0.25">
      <c r="A156" s="7773"/>
      <c r="B156" s="7873"/>
      <c r="C156" s="7740"/>
      <c r="D156" s="7825">
        <v>17</v>
      </c>
      <c r="E156" s="406" t="s">
        <v>846</v>
      </c>
      <c r="F156" s="7871" t="s">
        <v>1191</v>
      </c>
      <c r="G156" s="7870">
        <v>19</v>
      </c>
    </row>
    <row r="157" spans="1:7" ht="12" x14ac:dyDescent="0.25">
      <c r="A157" s="7773"/>
      <c r="B157" s="7873"/>
      <c r="C157" s="7740"/>
      <c r="D157" s="7825">
        <v>18</v>
      </c>
      <c r="E157" s="406" t="s">
        <v>847</v>
      </c>
      <c r="F157" s="7871" t="s">
        <v>773</v>
      </c>
      <c r="G157" s="7870">
        <v>12</v>
      </c>
    </row>
    <row r="158" spans="1:7" ht="24" x14ac:dyDescent="0.25">
      <c r="A158" s="7773"/>
      <c r="B158" s="7873"/>
      <c r="C158" s="7740"/>
      <c r="D158" s="7825">
        <v>19</v>
      </c>
      <c r="E158" s="406" t="s">
        <v>3770</v>
      </c>
      <c r="F158" s="7868" t="s">
        <v>855</v>
      </c>
      <c r="G158" s="7870">
        <v>8</v>
      </c>
    </row>
    <row r="159" spans="1:7" ht="36" x14ac:dyDescent="0.25">
      <c r="A159" s="7773"/>
      <c r="B159" s="7873"/>
      <c r="C159" s="7740"/>
      <c r="D159" s="7825">
        <v>20</v>
      </c>
      <c r="E159" s="7861" t="s">
        <v>849</v>
      </c>
      <c r="F159" s="7871" t="s">
        <v>856</v>
      </c>
      <c r="G159" s="7870">
        <v>12</v>
      </c>
    </row>
    <row r="160" spans="1:7" ht="92.25" customHeight="1" x14ac:dyDescent="0.25">
      <c r="A160" s="7773"/>
      <c r="B160" s="7873"/>
      <c r="C160" s="7740"/>
      <c r="D160" s="7825">
        <v>21</v>
      </c>
      <c r="E160" s="7861" t="s">
        <v>850</v>
      </c>
      <c r="F160" s="7868" t="s">
        <v>856</v>
      </c>
      <c r="G160" s="7870">
        <v>12</v>
      </c>
    </row>
    <row r="161" spans="1:7" ht="24" x14ac:dyDescent="0.25">
      <c r="A161" s="7773"/>
      <c r="B161" s="7873"/>
      <c r="C161" s="7740"/>
      <c r="D161" s="7825">
        <v>22</v>
      </c>
      <c r="E161" s="7861" t="s">
        <v>851</v>
      </c>
      <c r="F161" s="7868" t="s">
        <v>857</v>
      </c>
      <c r="G161" s="7870">
        <v>52</v>
      </c>
    </row>
    <row r="162" spans="1:7" ht="36" x14ac:dyDescent="0.25">
      <c r="A162" s="7773"/>
      <c r="B162" s="7873"/>
      <c r="C162" s="7740"/>
      <c r="D162" s="7825">
        <v>23</v>
      </c>
      <c r="E162" s="7861" t="s">
        <v>3742</v>
      </c>
      <c r="F162" s="7868" t="s">
        <v>773</v>
      </c>
      <c r="G162" s="7870">
        <v>1</v>
      </c>
    </row>
    <row r="163" spans="1:7" ht="24" x14ac:dyDescent="0.25">
      <c r="A163" s="7773"/>
      <c r="B163" s="7873"/>
      <c r="C163" s="7740"/>
      <c r="D163" s="7867">
        <v>24</v>
      </c>
      <c r="E163" s="7861" t="s">
        <v>853</v>
      </c>
      <c r="F163" s="7832" t="s">
        <v>857</v>
      </c>
      <c r="G163" s="7870">
        <v>96</v>
      </c>
    </row>
    <row r="164" spans="1:7" ht="81" customHeight="1" x14ac:dyDescent="0.25">
      <c r="A164" s="7773"/>
      <c r="B164" s="7873"/>
      <c r="C164" s="7740"/>
      <c r="D164" s="7876">
        <v>25</v>
      </c>
      <c r="E164" s="406" t="s">
        <v>862</v>
      </c>
      <c r="F164" s="7877" t="s">
        <v>858</v>
      </c>
      <c r="G164" s="7874">
        <v>24</v>
      </c>
    </row>
    <row r="165" spans="1:7" ht="70.5" customHeight="1" x14ac:dyDescent="0.25">
      <c r="A165" s="7773"/>
      <c r="B165" s="7873"/>
      <c r="C165" s="7740"/>
      <c r="D165" s="7876">
        <v>26</v>
      </c>
      <c r="E165" s="406" t="s">
        <v>863</v>
      </c>
      <c r="F165" s="7877" t="s">
        <v>784</v>
      </c>
      <c r="G165" s="7874">
        <v>2</v>
      </c>
    </row>
    <row r="166" spans="1:7" ht="60" x14ac:dyDescent="0.25">
      <c r="A166" s="7773"/>
      <c r="B166" s="7873"/>
      <c r="C166" s="7740"/>
      <c r="D166" s="7876">
        <v>27</v>
      </c>
      <c r="E166" s="406" t="s">
        <v>864</v>
      </c>
      <c r="F166" s="7877" t="s">
        <v>859</v>
      </c>
      <c r="G166" s="7874">
        <v>52</v>
      </c>
    </row>
    <row r="167" spans="1:7" ht="70.5" customHeight="1" x14ac:dyDescent="0.25">
      <c r="A167" s="7773"/>
      <c r="B167" s="7873"/>
      <c r="C167" s="7740"/>
      <c r="D167" s="7876">
        <v>28</v>
      </c>
      <c r="E167" s="406" t="s">
        <v>865</v>
      </c>
      <c r="F167" s="7877" t="s">
        <v>859</v>
      </c>
      <c r="G167" s="7874">
        <v>12</v>
      </c>
    </row>
    <row r="168" spans="1:7" ht="36" customHeight="1" x14ac:dyDescent="0.25">
      <c r="A168" s="7773"/>
      <c r="B168" s="7873"/>
      <c r="C168" s="7740"/>
      <c r="D168" s="7878">
        <v>29</v>
      </c>
      <c r="E168" s="7879" t="s">
        <v>862</v>
      </c>
      <c r="F168" s="7858" t="s">
        <v>857</v>
      </c>
      <c r="G168" s="7874">
        <v>6</v>
      </c>
    </row>
    <row r="169" spans="1:7" ht="70.5" customHeight="1" x14ac:dyDescent="0.25">
      <c r="A169" s="7773"/>
      <c r="B169" s="7873"/>
      <c r="C169" s="7740"/>
      <c r="D169" s="7881">
        <v>30</v>
      </c>
      <c r="E169" s="406" t="s">
        <v>867</v>
      </c>
      <c r="F169" s="7832" t="s">
        <v>856</v>
      </c>
      <c r="G169" s="7882">
        <v>12</v>
      </c>
    </row>
    <row r="170" spans="1:7" ht="70.5" customHeight="1" x14ac:dyDescent="0.25">
      <c r="A170" s="7773"/>
      <c r="B170" s="7873"/>
      <c r="C170" s="7740"/>
      <c r="D170" s="7881">
        <v>31</v>
      </c>
      <c r="E170" s="408" t="s">
        <v>868</v>
      </c>
      <c r="F170" s="7832" t="s">
        <v>860</v>
      </c>
      <c r="G170" s="7883">
        <v>2</v>
      </c>
    </row>
    <row r="171" spans="1:7" ht="70.5" customHeight="1" x14ac:dyDescent="0.25">
      <c r="A171" s="7773"/>
      <c r="B171" s="7884"/>
      <c r="C171" s="7741"/>
      <c r="D171" s="7885">
        <v>32</v>
      </c>
      <c r="E171" s="411" t="s">
        <v>3735</v>
      </c>
      <c r="F171" s="7886" t="s">
        <v>861</v>
      </c>
      <c r="G171" s="7887">
        <v>12</v>
      </c>
    </row>
    <row r="172" spans="1:7" ht="56.25" customHeight="1" x14ac:dyDescent="0.25">
      <c r="B172" s="7888"/>
      <c r="D172" s="5637">
        <v>33</v>
      </c>
      <c r="E172" s="5651" t="s">
        <v>3768</v>
      </c>
      <c r="F172" s="5637" t="s">
        <v>2115</v>
      </c>
      <c r="G172" s="5637">
        <v>6</v>
      </c>
    </row>
    <row r="173" spans="1:7" ht="15" customHeight="1" x14ac:dyDescent="0.25">
      <c r="B173" s="7890"/>
    </row>
    <row r="174" spans="1:7" ht="12" customHeight="1" x14ac:dyDescent="0.25">
      <c r="A174" s="7799" t="s">
        <v>0</v>
      </c>
      <c r="B174" s="7809"/>
      <c r="C174" s="7801" t="s">
        <v>14</v>
      </c>
    </row>
    <row r="175" spans="1:7" ht="12" customHeight="1" x14ac:dyDescent="0.25">
      <c r="A175" s="7817"/>
      <c r="B175" s="7818"/>
      <c r="C175" s="7819"/>
    </row>
    <row r="176" spans="1:7" ht="78.75" customHeight="1" x14ac:dyDescent="0.25">
      <c r="A176" s="7891" t="s">
        <v>74</v>
      </c>
      <c r="B176" s="7892" t="s">
        <v>699</v>
      </c>
      <c r="C176" s="7739" t="s">
        <v>77</v>
      </c>
      <c r="D176" s="229">
        <v>1</v>
      </c>
      <c r="E176" s="248" t="s">
        <v>895</v>
      </c>
      <c r="F176" s="232" t="s">
        <v>898</v>
      </c>
      <c r="G176" s="233">
        <v>4</v>
      </c>
    </row>
    <row r="177" spans="1:7" ht="86.25" customHeight="1" x14ac:dyDescent="0.25">
      <c r="A177" s="7539"/>
      <c r="B177" s="7893"/>
      <c r="C177" s="7740"/>
      <c r="D177" s="230">
        <v>2</v>
      </c>
      <c r="E177" s="249" t="s">
        <v>896</v>
      </c>
      <c r="F177" s="237" t="s">
        <v>811</v>
      </c>
      <c r="G177" s="242">
        <v>4</v>
      </c>
    </row>
    <row r="178" spans="1:7" ht="60.75" customHeight="1" x14ac:dyDescent="0.25">
      <c r="A178" s="7539"/>
      <c r="B178" s="7893"/>
      <c r="C178" s="7740"/>
      <c r="D178" s="251">
        <v>3</v>
      </c>
      <c r="E178" s="250" t="s">
        <v>897</v>
      </c>
      <c r="F178" s="243" t="s">
        <v>899</v>
      </c>
      <c r="G178" s="244">
        <v>12</v>
      </c>
    </row>
    <row r="179" spans="1:7" ht="66.75" customHeight="1" x14ac:dyDescent="0.25">
      <c r="A179" s="7539"/>
      <c r="B179" s="7894"/>
      <c r="C179" s="7741"/>
      <c r="D179" s="230">
        <v>4</v>
      </c>
      <c r="E179" s="751" t="s">
        <v>3837</v>
      </c>
      <c r="F179" s="237" t="s">
        <v>3838</v>
      </c>
      <c r="G179" s="242">
        <v>1</v>
      </c>
    </row>
    <row r="180" spans="1:7" ht="54.75" customHeight="1" x14ac:dyDescent="0.25">
      <c r="A180" s="7539"/>
      <c r="B180" s="7736" t="s">
        <v>698</v>
      </c>
      <c r="C180" s="7739" t="s">
        <v>80</v>
      </c>
      <c r="D180" s="235">
        <v>1</v>
      </c>
      <c r="E180" s="231" t="s">
        <v>900</v>
      </c>
      <c r="F180" s="232" t="s">
        <v>904</v>
      </c>
      <c r="G180" s="7895">
        <v>5000</v>
      </c>
    </row>
    <row r="181" spans="1:7" ht="38.25" customHeight="1" x14ac:dyDescent="0.25">
      <c r="A181" s="7539"/>
      <c r="B181" s="7737"/>
      <c r="C181" s="7740"/>
      <c r="D181" s="240">
        <v>2</v>
      </c>
      <c r="E181" s="1944" t="s">
        <v>901</v>
      </c>
      <c r="F181" s="237" t="s">
        <v>905</v>
      </c>
      <c r="G181" s="238">
        <v>1</v>
      </c>
    </row>
    <row r="182" spans="1:7" ht="38.25" customHeight="1" x14ac:dyDescent="0.25">
      <c r="A182" s="7539"/>
      <c r="B182" s="7737"/>
      <c r="C182" s="7740"/>
      <c r="D182" s="779">
        <v>3</v>
      </c>
      <c r="E182" s="751" t="s">
        <v>902</v>
      </c>
      <c r="F182" s="7896" t="s">
        <v>906</v>
      </c>
      <c r="G182" s="7896">
        <v>4</v>
      </c>
    </row>
    <row r="183" spans="1:7" ht="38.25" customHeight="1" x14ac:dyDescent="0.25">
      <c r="A183" s="7539"/>
      <c r="B183" s="7738"/>
      <c r="C183" s="7741"/>
      <c r="D183" s="779">
        <v>4</v>
      </c>
      <c r="E183" s="751" t="s">
        <v>903</v>
      </c>
      <c r="F183" s="7897" t="s">
        <v>907</v>
      </c>
      <c r="G183" s="7897">
        <v>4</v>
      </c>
    </row>
    <row r="184" spans="1:7" ht="48.75" customHeight="1" x14ac:dyDescent="0.25">
      <c r="A184" s="7539"/>
      <c r="B184" s="7736" t="s">
        <v>700</v>
      </c>
      <c r="C184" s="7739" t="s">
        <v>85</v>
      </c>
      <c r="D184" s="235">
        <v>1</v>
      </c>
      <c r="E184" s="231" t="s">
        <v>908</v>
      </c>
      <c r="F184" s="7895" t="s">
        <v>911</v>
      </c>
      <c r="G184" s="7895">
        <v>1</v>
      </c>
    </row>
    <row r="185" spans="1:7" ht="48.75" customHeight="1" x14ac:dyDescent="0.25">
      <c r="A185" s="7539"/>
      <c r="B185" s="7737"/>
      <c r="C185" s="7740"/>
      <c r="D185" s="240">
        <v>2</v>
      </c>
      <c r="E185" s="751" t="s">
        <v>909</v>
      </c>
      <c r="F185" s="237" t="s">
        <v>912</v>
      </c>
      <c r="G185" s="238">
        <v>2500</v>
      </c>
    </row>
    <row r="186" spans="1:7" ht="48.75" customHeight="1" x14ac:dyDescent="0.25">
      <c r="A186" s="7539"/>
      <c r="B186" s="7738"/>
      <c r="C186" s="7741"/>
      <c r="D186" s="779">
        <v>3</v>
      </c>
      <c r="E186" s="751" t="s">
        <v>910</v>
      </c>
      <c r="F186" s="7897" t="s">
        <v>913</v>
      </c>
      <c r="G186" s="7897">
        <v>500</v>
      </c>
    </row>
    <row r="187" spans="1:7" ht="65.25" customHeight="1" x14ac:dyDescent="0.25">
      <c r="A187" s="7539"/>
      <c r="B187" s="7742" t="s">
        <v>701</v>
      </c>
      <c r="C187" s="7739" t="s">
        <v>88</v>
      </c>
      <c r="D187" s="938">
        <v>1</v>
      </c>
      <c r="E187" s="802" t="s">
        <v>914</v>
      </c>
      <c r="F187" s="938" t="s">
        <v>915</v>
      </c>
      <c r="G187" s="306">
        <v>18</v>
      </c>
    </row>
    <row r="188" spans="1:7" ht="51" x14ac:dyDescent="0.25">
      <c r="A188" s="7539"/>
      <c r="B188" s="7764"/>
      <c r="C188" s="7740"/>
      <c r="D188" s="7898">
        <v>2</v>
      </c>
      <c r="E188" s="653" t="s">
        <v>916</v>
      </c>
      <c r="F188" s="7898" t="s">
        <v>917</v>
      </c>
      <c r="G188" s="719">
        <v>30</v>
      </c>
    </row>
    <row r="189" spans="1:7" ht="38.25" x14ac:dyDescent="0.25">
      <c r="A189" s="7539"/>
      <c r="B189" s="7764"/>
      <c r="C189" s="7740"/>
      <c r="D189" s="7898">
        <v>3</v>
      </c>
      <c r="E189" s="653" t="s">
        <v>918</v>
      </c>
      <c r="F189" s="7898" t="s">
        <v>919</v>
      </c>
      <c r="G189" s="719">
        <v>700</v>
      </c>
    </row>
    <row r="190" spans="1:7" ht="38.25" x14ac:dyDescent="0.25">
      <c r="A190" s="7539"/>
      <c r="B190" s="7743"/>
      <c r="C190" s="7741"/>
      <c r="D190" s="7898">
        <v>4</v>
      </c>
      <c r="E190" s="653" t="s">
        <v>920</v>
      </c>
      <c r="F190" s="704" t="s">
        <v>921</v>
      </c>
      <c r="G190" s="2217">
        <v>1</v>
      </c>
    </row>
    <row r="191" spans="1:7" ht="51" customHeight="1" x14ac:dyDescent="0.25">
      <c r="A191" s="7539"/>
      <c r="B191" s="7742" t="s">
        <v>702</v>
      </c>
      <c r="C191" s="7739" t="s">
        <v>89</v>
      </c>
      <c r="D191" s="868">
        <v>1</v>
      </c>
      <c r="E191" s="231" t="s">
        <v>922</v>
      </c>
      <c r="F191" s="232" t="s">
        <v>923</v>
      </c>
      <c r="G191" s="7895">
        <f>1600+624</f>
        <v>2224</v>
      </c>
    </row>
    <row r="192" spans="1:7" ht="63.75" customHeight="1" x14ac:dyDescent="0.25">
      <c r="A192" s="7539"/>
      <c r="B192" s="7764"/>
      <c r="C192" s="7740"/>
      <c r="D192" s="240">
        <v>2</v>
      </c>
      <c r="E192" s="751" t="s">
        <v>924</v>
      </c>
      <c r="F192" s="237" t="s">
        <v>925</v>
      </c>
      <c r="G192" s="7896">
        <v>2000</v>
      </c>
    </row>
    <row r="193" spans="1:7" ht="51" customHeight="1" x14ac:dyDescent="0.25">
      <c r="A193" s="7539"/>
      <c r="B193" s="7764"/>
      <c r="C193" s="7740"/>
      <c r="D193" s="779">
        <v>3</v>
      </c>
      <c r="E193" s="751" t="s">
        <v>926</v>
      </c>
      <c r="F193" s="237" t="s">
        <v>927</v>
      </c>
      <c r="G193" s="7896">
        <v>1500</v>
      </c>
    </row>
    <row r="194" spans="1:7" ht="63.75" customHeight="1" x14ac:dyDescent="0.25">
      <c r="A194" s="7899"/>
      <c r="B194" s="7743"/>
      <c r="C194" s="7741"/>
      <c r="D194" s="869">
        <v>4</v>
      </c>
      <c r="E194" s="473" t="s">
        <v>928</v>
      </c>
      <c r="F194" s="243" t="s">
        <v>929</v>
      </c>
      <c r="G194" s="7897">
        <v>500</v>
      </c>
    </row>
    <row r="195" spans="1:7" ht="12.75" customHeight="1" x14ac:dyDescent="0.25">
      <c r="B195" s="7888"/>
    </row>
    <row r="196" spans="1:7" ht="12.75" customHeight="1" x14ac:dyDescent="0.25">
      <c r="B196" s="7808"/>
    </row>
    <row r="197" spans="1:7" ht="12" customHeight="1" x14ac:dyDescent="0.25">
      <c r="A197" s="7799" t="s">
        <v>0</v>
      </c>
      <c r="B197" s="7809"/>
      <c r="C197" s="7801" t="s">
        <v>14</v>
      </c>
    </row>
    <row r="198" spans="1:7" ht="12" customHeight="1" x14ac:dyDescent="0.25">
      <c r="A198" s="7799"/>
      <c r="B198" s="7810"/>
      <c r="C198" s="7801"/>
    </row>
    <row r="199" spans="1:7" ht="92.25" customHeight="1" x14ac:dyDescent="0.25">
      <c r="A199" s="7773" t="s">
        <v>90</v>
      </c>
      <c r="B199" s="102" t="s">
        <v>717</v>
      </c>
      <c r="C199" s="5650" t="s">
        <v>93</v>
      </c>
      <c r="D199" s="863">
        <v>1</v>
      </c>
      <c r="E199" s="870" t="s">
        <v>1473</v>
      </c>
      <c r="F199" s="848" t="s">
        <v>2115</v>
      </c>
      <c r="G199" s="5635">
        <v>670</v>
      </c>
    </row>
    <row r="200" spans="1:7" ht="90" customHeight="1" x14ac:dyDescent="0.25">
      <c r="A200" s="7773"/>
      <c r="B200" s="102" t="s">
        <v>717</v>
      </c>
      <c r="C200" s="5650" t="s">
        <v>1470</v>
      </c>
      <c r="D200" s="863">
        <v>1</v>
      </c>
      <c r="E200" s="864" t="s">
        <v>1473</v>
      </c>
      <c r="F200" s="848" t="s">
        <v>1472</v>
      </c>
      <c r="G200" s="5635">
        <v>344</v>
      </c>
    </row>
    <row r="201" spans="1:7" ht="101.25" customHeight="1" x14ac:dyDescent="0.25">
      <c r="A201" s="7773"/>
      <c r="B201" s="102" t="s">
        <v>717</v>
      </c>
      <c r="C201" s="5650" t="s">
        <v>1470</v>
      </c>
      <c r="D201" s="863">
        <v>1</v>
      </c>
      <c r="E201" s="1946" t="s">
        <v>1471</v>
      </c>
      <c r="F201" s="848" t="s">
        <v>1472</v>
      </c>
      <c r="G201" s="5635">
        <v>84</v>
      </c>
    </row>
    <row r="202" spans="1:7" ht="82.5" customHeight="1" x14ac:dyDescent="0.25">
      <c r="A202" s="7773"/>
      <c r="B202" s="7900" t="s">
        <v>715</v>
      </c>
      <c r="C202" s="7739" t="s">
        <v>1470</v>
      </c>
      <c r="D202" s="779">
        <v>1</v>
      </c>
      <c r="E202" s="1945" t="s">
        <v>1477</v>
      </c>
      <c r="F202" s="224" t="s">
        <v>1472</v>
      </c>
      <c r="G202" s="460">
        <v>39</v>
      </c>
    </row>
    <row r="203" spans="1:7" ht="133.5" customHeight="1" x14ac:dyDescent="0.25">
      <c r="A203" s="7773"/>
      <c r="B203" s="7901"/>
      <c r="C203" s="7740"/>
      <c r="D203" s="779">
        <v>2</v>
      </c>
      <c r="E203" s="1944" t="s">
        <v>1478</v>
      </c>
      <c r="F203" s="224" t="s">
        <v>1472</v>
      </c>
      <c r="G203" s="460">
        <v>19</v>
      </c>
    </row>
    <row r="204" spans="1:7" ht="79.5" customHeight="1" x14ac:dyDescent="0.25">
      <c r="A204" s="7773"/>
      <c r="B204" s="7901"/>
      <c r="C204" s="7740"/>
      <c r="D204" s="779">
        <v>3</v>
      </c>
      <c r="E204" s="1944" t="s">
        <v>1479</v>
      </c>
      <c r="F204" s="224" t="s">
        <v>1472</v>
      </c>
      <c r="G204" s="460">
        <v>10</v>
      </c>
    </row>
    <row r="205" spans="1:7" ht="76.5" customHeight="1" x14ac:dyDescent="0.25">
      <c r="A205" s="7773"/>
      <c r="B205" s="7902"/>
      <c r="C205" s="7741"/>
      <c r="D205" s="779">
        <v>4</v>
      </c>
      <c r="E205" s="1947" t="s">
        <v>1480</v>
      </c>
      <c r="F205" s="224" t="s">
        <v>1472</v>
      </c>
      <c r="G205" s="460">
        <v>153</v>
      </c>
    </row>
    <row r="206" spans="1:7" ht="25.5" customHeight="1" x14ac:dyDescent="0.25">
      <c r="A206" s="7773"/>
      <c r="B206" s="7742" t="s">
        <v>718</v>
      </c>
      <c r="C206" s="7739" t="s">
        <v>115</v>
      </c>
      <c r="D206" s="868">
        <v>1</v>
      </c>
      <c r="E206" s="1945" t="s">
        <v>1475</v>
      </c>
      <c r="F206" s="222" t="s">
        <v>1472</v>
      </c>
      <c r="G206" s="459">
        <v>4</v>
      </c>
    </row>
    <row r="207" spans="1:7" ht="25.5" x14ac:dyDescent="0.25">
      <c r="A207" s="7773"/>
      <c r="B207" s="7743"/>
      <c r="C207" s="7741"/>
      <c r="D207" s="869">
        <v>2</v>
      </c>
      <c r="E207" s="1899" t="s">
        <v>1476</v>
      </c>
      <c r="F207" s="474" t="s">
        <v>1472</v>
      </c>
      <c r="G207" s="420">
        <v>1</v>
      </c>
    </row>
    <row r="208" spans="1:7" ht="25.5" customHeight="1" x14ac:dyDescent="0.25">
      <c r="A208" s="7773"/>
      <c r="B208" s="7736" t="s">
        <v>713</v>
      </c>
      <c r="C208" s="7739" t="s">
        <v>3663</v>
      </c>
      <c r="D208" s="868">
        <v>1</v>
      </c>
      <c r="E208" s="231" t="s">
        <v>1481</v>
      </c>
      <c r="F208" s="222" t="s">
        <v>1125</v>
      </c>
      <c r="G208" s="459">
        <v>8</v>
      </c>
    </row>
    <row r="209" spans="1:7" ht="25.5" x14ac:dyDescent="0.25">
      <c r="A209" s="7773"/>
      <c r="B209" s="7737"/>
      <c r="C209" s="7740"/>
      <c r="D209" s="779">
        <v>2</v>
      </c>
      <c r="E209" s="751" t="s">
        <v>1482</v>
      </c>
      <c r="F209" s="224" t="s">
        <v>1189</v>
      </c>
      <c r="G209" s="460">
        <v>4</v>
      </c>
    </row>
    <row r="210" spans="1:7" ht="12.75" x14ac:dyDescent="0.25">
      <c r="A210" s="7773"/>
      <c r="B210" s="7738"/>
      <c r="C210" s="7741"/>
      <c r="D210" s="869">
        <v>3</v>
      </c>
      <c r="E210" s="473" t="s">
        <v>1483</v>
      </c>
      <c r="F210" s="474" t="s">
        <v>1472</v>
      </c>
      <c r="G210" s="420">
        <v>2</v>
      </c>
    </row>
    <row r="211" spans="1:7" ht="76.5" customHeight="1" x14ac:dyDescent="0.25">
      <c r="A211" s="7773"/>
      <c r="B211" s="103" t="s">
        <v>716</v>
      </c>
      <c r="C211" s="5650" t="s">
        <v>125</v>
      </c>
      <c r="D211" s="779">
        <v>1</v>
      </c>
      <c r="E211" s="864" t="s">
        <v>1484</v>
      </c>
      <c r="F211" s="224" t="s">
        <v>1472</v>
      </c>
      <c r="G211" s="861">
        <v>1</v>
      </c>
    </row>
    <row r="212" spans="1:7" ht="67.5" customHeight="1" x14ac:dyDescent="0.25">
      <c r="A212" s="7773"/>
      <c r="B212" s="103" t="s">
        <v>714</v>
      </c>
      <c r="C212" s="5650" t="s">
        <v>169</v>
      </c>
      <c r="D212" s="863">
        <v>1</v>
      </c>
      <c r="E212" s="870" t="s">
        <v>1474</v>
      </c>
      <c r="F212" s="848" t="s">
        <v>1472</v>
      </c>
      <c r="G212" s="5635">
        <v>3</v>
      </c>
    </row>
    <row r="213" spans="1:7" ht="12.75" customHeight="1" x14ac:dyDescent="0.25">
      <c r="B213" s="7888"/>
    </row>
    <row r="214" spans="1:7" ht="11.25" customHeight="1" x14ac:dyDescent="0.25">
      <c r="B214" s="7808"/>
    </row>
    <row r="215" spans="1:7" ht="12" customHeight="1" x14ac:dyDescent="0.25">
      <c r="A215" s="7799" t="s">
        <v>0</v>
      </c>
      <c r="B215" s="7809"/>
      <c r="C215" s="7801" t="s">
        <v>14</v>
      </c>
    </row>
    <row r="216" spans="1:7" ht="12" customHeight="1" x14ac:dyDescent="0.25">
      <c r="A216" s="7799"/>
      <c r="B216" s="7810"/>
      <c r="C216" s="7801"/>
    </row>
    <row r="217" spans="1:7" ht="25.5" customHeight="1" x14ac:dyDescent="0.25">
      <c r="A217" s="7773" t="s">
        <v>170</v>
      </c>
      <c r="B217" s="7736" t="s">
        <v>576</v>
      </c>
      <c r="C217" s="7739" t="s">
        <v>170</v>
      </c>
      <c r="D217" s="1092" t="s">
        <v>16</v>
      </c>
      <c r="E217" s="231" t="s">
        <v>993</v>
      </c>
      <c r="F217" s="222" t="s">
        <v>994</v>
      </c>
      <c r="G217" s="466">
        <v>6</v>
      </c>
    </row>
    <row r="218" spans="1:7" ht="25.5" x14ac:dyDescent="0.25">
      <c r="A218" s="7773"/>
      <c r="B218" s="7737"/>
      <c r="C218" s="7740"/>
      <c r="D218" s="1094" t="s">
        <v>20</v>
      </c>
      <c r="E218" s="1095" t="s">
        <v>995</v>
      </c>
      <c r="F218" s="224" t="s">
        <v>814</v>
      </c>
      <c r="G218" s="465">
        <v>3</v>
      </c>
    </row>
    <row r="219" spans="1:7" ht="25.5" x14ac:dyDescent="0.25">
      <c r="A219" s="7773"/>
      <c r="B219" s="7737"/>
      <c r="C219" s="7740"/>
      <c r="D219" s="1094" t="s">
        <v>19</v>
      </c>
      <c r="E219" s="1095" t="s">
        <v>996</v>
      </c>
      <c r="F219" s="223" t="s">
        <v>994</v>
      </c>
      <c r="G219" s="465">
        <v>6</v>
      </c>
    </row>
    <row r="220" spans="1:7" ht="25.5" x14ac:dyDescent="0.25">
      <c r="A220" s="7773"/>
      <c r="B220" s="7737"/>
      <c r="C220" s="7740"/>
      <c r="D220" s="1094" t="s">
        <v>29</v>
      </c>
      <c r="E220" s="751" t="s">
        <v>997</v>
      </c>
      <c r="F220" s="223" t="s">
        <v>814</v>
      </c>
      <c r="G220" s="465">
        <v>12</v>
      </c>
    </row>
    <row r="221" spans="1:7" ht="38.25" x14ac:dyDescent="0.25">
      <c r="A221" s="7773"/>
      <c r="B221" s="7738"/>
      <c r="C221" s="7741"/>
      <c r="D221" s="1096" t="s">
        <v>17</v>
      </c>
      <c r="E221" s="473" t="s">
        <v>998</v>
      </c>
      <c r="F221" s="227" t="s">
        <v>814</v>
      </c>
      <c r="G221" s="475">
        <v>10</v>
      </c>
    </row>
    <row r="222" spans="1:7" ht="25.5" customHeight="1" x14ac:dyDescent="0.25">
      <c r="A222" s="7773"/>
      <c r="B222" s="7736" t="s">
        <v>576</v>
      </c>
      <c r="C222" s="7739" t="s">
        <v>174</v>
      </c>
      <c r="D222" s="478" t="s">
        <v>16</v>
      </c>
      <c r="E222" s="231" t="s">
        <v>999</v>
      </c>
      <c r="F222" s="222" t="s">
        <v>1000</v>
      </c>
      <c r="G222" s="466">
        <v>800</v>
      </c>
    </row>
    <row r="223" spans="1:7" ht="38.25" customHeight="1" x14ac:dyDescent="0.25">
      <c r="A223" s="7773"/>
      <c r="B223" s="7737"/>
      <c r="C223" s="7740"/>
      <c r="D223" s="5665" t="s">
        <v>20</v>
      </c>
      <c r="E223" s="751" t="s">
        <v>1001</v>
      </c>
      <c r="F223" s="224" t="s">
        <v>1000</v>
      </c>
      <c r="G223" s="465">
        <v>240</v>
      </c>
    </row>
    <row r="224" spans="1:7" ht="12.75" x14ac:dyDescent="0.25">
      <c r="A224" s="7773"/>
      <c r="B224" s="7737"/>
      <c r="C224" s="7740"/>
      <c r="D224" s="5665" t="s">
        <v>19</v>
      </c>
      <c r="E224" s="751" t="s">
        <v>1002</v>
      </c>
      <c r="F224" s="224" t="s">
        <v>960</v>
      </c>
      <c r="G224" s="465">
        <v>800</v>
      </c>
    </row>
    <row r="225" spans="1:7" ht="25.5" x14ac:dyDescent="0.25">
      <c r="A225" s="7773"/>
      <c r="B225" s="7737"/>
      <c r="C225" s="7740"/>
      <c r="D225" s="5665" t="s">
        <v>29</v>
      </c>
      <c r="E225" s="751" t="s">
        <v>1003</v>
      </c>
      <c r="F225" s="224" t="s">
        <v>1004</v>
      </c>
      <c r="G225" s="465">
        <v>30</v>
      </c>
    </row>
    <row r="226" spans="1:7" ht="12.75" x14ac:dyDescent="0.25">
      <c r="A226" s="7773"/>
      <c r="B226" s="7737"/>
      <c r="C226" s="7740"/>
      <c r="D226" s="5665" t="s">
        <v>17</v>
      </c>
      <c r="E226" s="751" t="s">
        <v>1005</v>
      </c>
      <c r="F226" s="224" t="s">
        <v>960</v>
      </c>
      <c r="G226" s="465">
        <v>450</v>
      </c>
    </row>
    <row r="227" spans="1:7" ht="12.75" x14ac:dyDescent="0.25">
      <c r="A227" s="7773"/>
      <c r="B227" s="7737"/>
      <c r="C227" s="7740"/>
      <c r="D227" s="5665" t="s">
        <v>113</v>
      </c>
      <c r="E227" s="751" t="s">
        <v>1006</v>
      </c>
      <c r="F227" s="224" t="s">
        <v>1007</v>
      </c>
      <c r="G227" s="465">
        <v>1700</v>
      </c>
    </row>
    <row r="228" spans="1:7" ht="25.5" x14ac:dyDescent="0.25">
      <c r="A228" s="7773"/>
      <c r="B228" s="7737"/>
      <c r="C228" s="7740"/>
      <c r="D228" s="5665" t="s">
        <v>92</v>
      </c>
      <c r="E228" s="751" t="s">
        <v>1008</v>
      </c>
      <c r="F228" s="224" t="s">
        <v>773</v>
      </c>
      <c r="G228" s="465">
        <v>210</v>
      </c>
    </row>
    <row r="229" spans="1:7" ht="12.75" x14ac:dyDescent="0.25">
      <c r="A229" s="7773"/>
      <c r="B229" s="7738"/>
      <c r="C229" s="7741"/>
      <c r="D229" s="5668" t="s">
        <v>101</v>
      </c>
      <c r="E229" s="473" t="s">
        <v>1009</v>
      </c>
      <c r="F229" s="474" t="s">
        <v>773</v>
      </c>
      <c r="G229" s="475">
        <v>30</v>
      </c>
    </row>
    <row r="230" spans="1:7" ht="38.25" x14ac:dyDescent="0.25">
      <c r="A230" s="7773"/>
      <c r="B230" s="7736" t="s">
        <v>576</v>
      </c>
      <c r="C230" s="7739" t="s">
        <v>176</v>
      </c>
      <c r="D230" s="478" t="s">
        <v>16</v>
      </c>
      <c r="E230" s="231" t="s">
        <v>1010</v>
      </c>
      <c r="F230" s="424" t="s">
        <v>773</v>
      </c>
      <c r="G230" s="466">
        <v>3</v>
      </c>
    </row>
    <row r="231" spans="1:7" ht="12.75" x14ac:dyDescent="0.25">
      <c r="A231" s="7773"/>
      <c r="B231" s="7737"/>
      <c r="C231" s="7740"/>
      <c r="D231" s="5665" t="s">
        <v>20</v>
      </c>
      <c r="E231" s="751" t="s">
        <v>1011</v>
      </c>
      <c r="F231" s="687" t="s">
        <v>773</v>
      </c>
      <c r="G231" s="460">
        <v>1</v>
      </c>
    </row>
    <row r="232" spans="1:7" ht="25.5" x14ac:dyDescent="0.25">
      <c r="A232" s="7773"/>
      <c r="B232" s="7737"/>
      <c r="C232" s="7740"/>
      <c r="D232" s="5665" t="s">
        <v>19</v>
      </c>
      <c r="E232" s="751" t="s">
        <v>1012</v>
      </c>
      <c r="F232" s="687" t="s">
        <v>1013</v>
      </c>
      <c r="G232" s="460">
        <v>70</v>
      </c>
    </row>
    <row r="233" spans="1:7" ht="38.25" x14ac:dyDescent="0.25">
      <c r="A233" s="7773"/>
      <c r="B233" s="7737"/>
      <c r="C233" s="7740"/>
      <c r="D233" s="5665" t="s">
        <v>29</v>
      </c>
      <c r="E233" s="751" t="s">
        <v>1014</v>
      </c>
      <c r="F233" s="687" t="s">
        <v>1015</v>
      </c>
      <c r="G233" s="460">
        <v>6</v>
      </c>
    </row>
    <row r="234" spans="1:7" ht="76.5" customHeight="1" x14ac:dyDescent="0.25">
      <c r="A234" s="7773"/>
      <c r="B234" s="7738"/>
      <c r="C234" s="7741"/>
      <c r="D234" s="5668" t="s">
        <v>17</v>
      </c>
      <c r="E234" s="473" t="s">
        <v>1016</v>
      </c>
      <c r="F234" s="425" t="s">
        <v>876</v>
      </c>
      <c r="G234" s="420">
        <v>250</v>
      </c>
    </row>
    <row r="235" spans="1:7" ht="12.75" customHeight="1" x14ac:dyDescent="0.25">
      <c r="B235" s="7807"/>
      <c r="C235" s="5651"/>
    </row>
    <row r="236" spans="1:7" ht="12.75" customHeight="1" x14ac:dyDescent="0.25">
      <c r="B236" s="7808"/>
      <c r="C236" s="5651"/>
    </row>
    <row r="237" spans="1:7" ht="12" customHeight="1" x14ac:dyDescent="0.25">
      <c r="A237" s="7799" t="s">
        <v>0</v>
      </c>
      <c r="B237" s="7809"/>
      <c r="C237" s="7801" t="s">
        <v>14</v>
      </c>
    </row>
    <row r="238" spans="1:7" ht="12" customHeight="1" x14ac:dyDescent="0.25">
      <c r="A238" s="7799"/>
      <c r="B238" s="7810"/>
      <c r="C238" s="7801"/>
    </row>
    <row r="239" spans="1:7" ht="76.5" x14ac:dyDescent="0.25">
      <c r="A239" s="7773" t="s">
        <v>177</v>
      </c>
      <c r="B239" s="7106" t="s">
        <v>578</v>
      </c>
      <c r="C239" s="7739" t="s">
        <v>181</v>
      </c>
      <c r="D239" s="1092" t="s">
        <v>16</v>
      </c>
      <c r="E239" s="248" t="s">
        <v>2435</v>
      </c>
      <c r="F239" s="537" t="s">
        <v>1121</v>
      </c>
      <c r="G239" s="1141">
        <v>3000</v>
      </c>
    </row>
    <row r="240" spans="1:7" ht="51" x14ac:dyDescent="0.25">
      <c r="A240" s="7773"/>
      <c r="B240" s="7108"/>
      <c r="C240" s="7741"/>
      <c r="D240" s="1096" t="s">
        <v>20</v>
      </c>
      <c r="E240" s="250" t="s">
        <v>2436</v>
      </c>
      <c r="F240" s="7904" t="s">
        <v>1121</v>
      </c>
      <c r="G240" s="1143">
        <v>1200</v>
      </c>
    </row>
    <row r="241" spans="1:7" ht="119.25" customHeight="1" x14ac:dyDescent="0.25">
      <c r="A241" s="7773"/>
      <c r="B241" s="7107" t="s">
        <v>577</v>
      </c>
      <c r="C241" s="7739" t="s">
        <v>177</v>
      </c>
      <c r="D241" s="1092" t="s">
        <v>16</v>
      </c>
      <c r="E241" s="231" t="s">
        <v>2420</v>
      </c>
      <c r="F241" s="1141" t="s">
        <v>1151</v>
      </c>
      <c r="G241" s="1141">
        <v>500</v>
      </c>
    </row>
    <row r="242" spans="1:7" ht="81.75" customHeight="1" x14ac:dyDescent="0.25">
      <c r="A242" s="7773"/>
      <c r="B242" s="7107"/>
      <c r="C242" s="7740"/>
      <c r="D242" s="1094" t="s">
        <v>20</v>
      </c>
      <c r="E242" s="751" t="s">
        <v>2421</v>
      </c>
      <c r="F242" s="2376" t="s">
        <v>1151</v>
      </c>
      <c r="G242" s="2376">
        <v>500</v>
      </c>
    </row>
    <row r="243" spans="1:7" ht="63" customHeight="1" x14ac:dyDescent="0.25">
      <c r="A243" s="7773"/>
      <c r="B243" s="7108"/>
      <c r="C243" s="7741"/>
      <c r="D243" s="1096" t="s">
        <v>19</v>
      </c>
      <c r="E243" s="473" t="s">
        <v>2422</v>
      </c>
      <c r="F243" s="1143" t="s">
        <v>2423</v>
      </c>
      <c r="G243" s="420">
        <v>130</v>
      </c>
    </row>
    <row r="244" spans="1:7" ht="15" customHeight="1" x14ac:dyDescent="0.25">
      <c r="B244" s="7807"/>
      <c r="C244" s="5651"/>
    </row>
    <row r="245" spans="1:7" ht="12.75" customHeight="1" x14ac:dyDescent="0.25">
      <c r="B245" s="7808"/>
      <c r="C245" s="5651"/>
    </row>
    <row r="246" spans="1:7" ht="12" customHeight="1" x14ac:dyDescent="0.25">
      <c r="A246" s="7799" t="s">
        <v>0</v>
      </c>
      <c r="B246" s="7809"/>
      <c r="C246" s="7801" t="s">
        <v>14</v>
      </c>
    </row>
    <row r="247" spans="1:7" ht="12" customHeight="1" x14ac:dyDescent="0.25">
      <c r="A247" s="7799"/>
      <c r="B247" s="7810"/>
      <c r="C247" s="7801"/>
    </row>
    <row r="248" spans="1:7" ht="48" customHeight="1" x14ac:dyDescent="0.25">
      <c r="A248" s="7739" t="s">
        <v>182</v>
      </c>
      <c r="B248" s="7892" t="s">
        <v>639</v>
      </c>
      <c r="C248" s="7739" t="s">
        <v>182</v>
      </c>
      <c r="D248" s="1092" t="s">
        <v>1453</v>
      </c>
      <c r="E248" s="231" t="s">
        <v>1388</v>
      </c>
      <c r="F248" s="537" t="s">
        <v>1389</v>
      </c>
      <c r="G248" s="459">
        <v>50000</v>
      </c>
    </row>
    <row r="249" spans="1:7" ht="25.5" x14ac:dyDescent="0.25">
      <c r="A249" s="7740"/>
      <c r="B249" s="7893"/>
      <c r="C249" s="7740"/>
      <c r="D249" s="1094" t="s">
        <v>1454</v>
      </c>
      <c r="E249" s="751" t="s">
        <v>1390</v>
      </c>
      <c r="F249" s="752" t="s">
        <v>1391</v>
      </c>
      <c r="G249" s="460">
        <v>16</v>
      </c>
    </row>
    <row r="250" spans="1:7" ht="25.5" x14ac:dyDescent="0.25">
      <c r="A250" s="7740"/>
      <c r="B250" s="7893"/>
      <c r="C250" s="7740"/>
      <c r="D250" s="1094" t="s">
        <v>1461</v>
      </c>
      <c r="E250" s="751" t="s">
        <v>1392</v>
      </c>
      <c r="F250" s="538" t="s">
        <v>1393</v>
      </c>
      <c r="G250" s="460">
        <v>1</v>
      </c>
    </row>
    <row r="251" spans="1:7" ht="63.75" customHeight="1" x14ac:dyDescent="0.25">
      <c r="A251" s="7740"/>
      <c r="B251" s="7893"/>
      <c r="C251" s="7740"/>
      <c r="D251" s="1094" t="s">
        <v>2441</v>
      </c>
      <c r="E251" s="751" t="s">
        <v>3758</v>
      </c>
      <c r="F251" s="538" t="s">
        <v>1215</v>
      </c>
      <c r="G251" s="460">
        <v>1</v>
      </c>
    </row>
    <row r="252" spans="1:7" ht="51" customHeight="1" x14ac:dyDescent="0.25">
      <c r="A252" s="7740"/>
      <c r="B252" s="7893"/>
      <c r="C252" s="7740"/>
      <c r="D252" s="5667">
        <v>7</v>
      </c>
      <c r="E252" s="7880" t="s">
        <v>3776</v>
      </c>
      <c r="F252" s="5667" t="s">
        <v>3777</v>
      </c>
      <c r="G252" s="4086">
        <v>1</v>
      </c>
    </row>
    <row r="253" spans="1:7" ht="51" customHeight="1" x14ac:dyDescent="0.25">
      <c r="A253" s="7740"/>
      <c r="B253" s="7905"/>
      <c r="C253" s="5648"/>
      <c r="D253" s="5637">
        <v>8</v>
      </c>
      <c r="E253" s="7903" t="s">
        <v>3803</v>
      </c>
      <c r="F253" s="5637" t="s">
        <v>3804</v>
      </c>
      <c r="G253" s="5644">
        <v>30</v>
      </c>
    </row>
    <row r="254" spans="1:7" ht="38.25" customHeight="1" x14ac:dyDescent="0.25">
      <c r="A254" s="7740"/>
      <c r="B254" s="7742" t="s">
        <v>639</v>
      </c>
      <c r="C254" s="7739" t="s">
        <v>187</v>
      </c>
      <c r="D254" s="1092" t="s">
        <v>16</v>
      </c>
      <c r="E254" s="231" t="s">
        <v>1396</v>
      </c>
      <c r="F254" s="537" t="s">
        <v>1397</v>
      </c>
      <c r="G254" s="459">
        <v>56</v>
      </c>
    </row>
    <row r="255" spans="1:7" ht="12.75" x14ac:dyDescent="0.25">
      <c r="A255" s="7740"/>
      <c r="B255" s="7764"/>
      <c r="C255" s="7740"/>
      <c r="D255" s="1094" t="s">
        <v>20</v>
      </c>
      <c r="E255" s="751" t="s">
        <v>1398</v>
      </c>
      <c r="F255" s="752" t="s">
        <v>1399</v>
      </c>
      <c r="G255" s="460">
        <v>40</v>
      </c>
    </row>
    <row r="256" spans="1:7" ht="12.75" x14ac:dyDescent="0.25">
      <c r="A256" s="7740"/>
      <c r="B256" s="7764"/>
      <c r="C256" s="7740"/>
      <c r="D256" s="1094" t="s">
        <v>19</v>
      </c>
      <c r="E256" s="751" t="s">
        <v>1400</v>
      </c>
      <c r="F256" s="538" t="s">
        <v>1401</v>
      </c>
      <c r="G256" s="460">
        <v>56</v>
      </c>
    </row>
    <row r="257" spans="1:7" ht="12.75" x14ac:dyDescent="0.25">
      <c r="A257" s="7740"/>
      <c r="B257" s="7764"/>
      <c r="C257" s="7740"/>
      <c r="D257" s="1094" t="s">
        <v>29</v>
      </c>
      <c r="E257" s="751" t="s">
        <v>1402</v>
      </c>
      <c r="F257" s="752" t="s">
        <v>1403</v>
      </c>
      <c r="G257" s="460">
        <v>700</v>
      </c>
    </row>
    <row r="258" spans="1:7" ht="87.75" customHeight="1" x14ac:dyDescent="0.25">
      <c r="A258" s="7740"/>
      <c r="B258" s="7764"/>
      <c r="C258" s="7740"/>
      <c r="D258" s="1094" t="s">
        <v>17</v>
      </c>
      <c r="E258" s="751" t="s">
        <v>1404</v>
      </c>
      <c r="F258" s="538" t="s">
        <v>1401</v>
      </c>
      <c r="G258" s="460">
        <v>16</v>
      </c>
    </row>
    <row r="259" spans="1:7" ht="12.75" x14ac:dyDescent="0.25">
      <c r="A259" s="7740"/>
      <c r="B259" s="7764"/>
      <c r="C259" s="7740"/>
      <c r="D259" s="1094" t="s">
        <v>113</v>
      </c>
      <c r="E259" s="751" t="s">
        <v>1405</v>
      </c>
      <c r="F259" s="538" t="s">
        <v>1397</v>
      </c>
      <c r="G259" s="460">
        <v>16</v>
      </c>
    </row>
    <row r="260" spans="1:7" ht="12.75" x14ac:dyDescent="0.25">
      <c r="A260" s="7740"/>
      <c r="B260" s="7743"/>
      <c r="C260" s="7741"/>
      <c r="D260" s="1094" t="s">
        <v>92</v>
      </c>
      <c r="E260" s="473" t="s">
        <v>1406</v>
      </c>
      <c r="F260" s="752" t="s">
        <v>1407</v>
      </c>
      <c r="G260" s="460">
        <v>3</v>
      </c>
    </row>
    <row r="261" spans="1:7" ht="38.25" customHeight="1" x14ac:dyDescent="0.25">
      <c r="A261" s="7740"/>
      <c r="B261" s="7736" t="s">
        <v>638</v>
      </c>
      <c r="C261" s="7739" t="s">
        <v>189</v>
      </c>
      <c r="D261" s="1092" t="s">
        <v>16</v>
      </c>
      <c r="E261" s="231" t="s">
        <v>1381</v>
      </c>
      <c r="F261" s="537" t="s">
        <v>1382</v>
      </c>
      <c r="G261" s="459">
        <v>740</v>
      </c>
    </row>
    <row r="262" spans="1:7" ht="51" customHeight="1" x14ac:dyDescent="0.25">
      <c r="A262" s="7740"/>
      <c r="B262" s="7737"/>
      <c r="C262" s="7740"/>
      <c r="D262" s="1094" t="s">
        <v>20</v>
      </c>
      <c r="E262" s="751" t="s">
        <v>1383</v>
      </c>
      <c r="F262" s="752" t="s">
        <v>1384</v>
      </c>
      <c r="G262" s="460">
        <v>27</v>
      </c>
    </row>
    <row r="263" spans="1:7" ht="58.5" customHeight="1" x14ac:dyDescent="0.25">
      <c r="A263" s="7740"/>
      <c r="B263" s="7737"/>
      <c r="C263" s="7740"/>
      <c r="D263" s="1094" t="s">
        <v>19</v>
      </c>
      <c r="E263" s="751" t="s">
        <v>1385</v>
      </c>
      <c r="F263" s="538" t="s">
        <v>1386</v>
      </c>
      <c r="G263" s="460">
        <v>900</v>
      </c>
    </row>
    <row r="264" spans="1:7" ht="25.5" x14ac:dyDescent="0.25">
      <c r="A264" s="7741"/>
      <c r="B264" s="7738"/>
      <c r="C264" s="7741"/>
      <c r="D264" s="1096" t="s">
        <v>29</v>
      </c>
      <c r="E264" s="473" t="s">
        <v>1387</v>
      </c>
      <c r="F264" s="7904" t="s">
        <v>1386</v>
      </c>
      <c r="G264" s="420">
        <v>900</v>
      </c>
    </row>
    <row r="265" spans="1:7" ht="12" customHeight="1" x14ac:dyDescent="0.25">
      <c r="B265" s="7807"/>
      <c r="C265" s="5651"/>
    </row>
    <row r="266" spans="1:7" ht="11.25" customHeight="1" x14ac:dyDescent="0.25">
      <c r="B266" s="7808"/>
      <c r="C266" s="5651"/>
    </row>
    <row r="267" spans="1:7" ht="12" customHeight="1" x14ac:dyDescent="0.25">
      <c r="A267" s="7799" t="s">
        <v>0</v>
      </c>
      <c r="B267" s="7809"/>
      <c r="C267" s="7801" t="s">
        <v>14</v>
      </c>
    </row>
    <row r="268" spans="1:7" ht="12" customHeight="1" x14ac:dyDescent="0.25">
      <c r="A268" s="7799"/>
      <c r="B268" s="7810"/>
      <c r="C268" s="7801"/>
    </row>
    <row r="269" spans="1:7" ht="48" customHeight="1" x14ac:dyDescent="0.25">
      <c r="A269" s="7773" t="s">
        <v>190</v>
      </c>
      <c r="B269" s="7906" t="s">
        <v>721</v>
      </c>
      <c r="C269" s="7739" t="s">
        <v>194</v>
      </c>
      <c r="D269" s="896">
        <v>1</v>
      </c>
      <c r="E269" s="231" t="s">
        <v>1525</v>
      </c>
      <c r="F269" s="7907" t="s">
        <v>1526</v>
      </c>
      <c r="G269" s="898">
        <v>750</v>
      </c>
    </row>
    <row r="270" spans="1:7" ht="37.5" customHeight="1" x14ac:dyDescent="0.25">
      <c r="A270" s="7773"/>
      <c r="B270" s="7908"/>
      <c r="C270" s="7740"/>
      <c r="D270" s="883">
        <v>2</v>
      </c>
      <c r="E270" s="751" t="s">
        <v>1527</v>
      </c>
      <c r="F270" s="7909" t="s">
        <v>1528</v>
      </c>
      <c r="G270" s="5636">
        <v>1300</v>
      </c>
    </row>
    <row r="271" spans="1:7" ht="36.75" customHeight="1" x14ac:dyDescent="0.25">
      <c r="A271" s="7773"/>
      <c r="B271" s="7908"/>
      <c r="C271" s="7740"/>
      <c r="D271" s="883">
        <v>3</v>
      </c>
      <c r="E271" s="751" t="s">
        <v>1529</v>
      </c>
      <c r="F271" s="7909" t="s">
        <v>1509</v>
      </c>
      <c r="G271" s="5636">
        <v>335000</v>
      </c>
    </row>
    <row r="272" spans="1:7" ht="25.5" customHeight="1" x14ac:dyDescent="0.25">
      <c r="A272" s="7773"/>
      <c r="B272" s="7908"/>
      <c r="C272" s="7740"/>
      <c r="D272" s="883">
        <v>4</v>
      </c>
      <c r="E272" s="751" t="s">
        <v>1530</v>
      </c>
      <c r="F272" s="7909" t="s">
        <v>1531</v>
      </c>
      <c r="G272" s="5636">
        <v>480</v>
      </c>
    </row>
    <row r="273" spans="1:7" ht="25.5" customHeight="1" x14ac:dyDescent="0.25">
      <c r="A273" s="7773"/>
      <c r="B273" s="7910"/>
      <c r="C273" s="7741"/>
      <c r="D273" s="885">
        <v>5</v>
      </c>
      <c r="E273" s="473" t="s">
        <v>1532</v>
      </c>
      <c r="F273" s="7911" t="s">
        <v>1533</v>
      </c>
      <c r="G273" s="888">
        <v>290</v>
      </c>
    </row>
    <row r="274" spans="1:7" ht="60" customHeight="1" x14ac:dyDescent="0.25">
      <c r="A274" s="7773"/>
      <c r="B274" s="7912" t="s">
        <v>725</v>
      </c>
      <c r="C274" s="7739" t="s">
        <v>195</v>
      </c>
      <c r="D274" s="883">
        <v>1</v>
      </c>
      <c r="E274" s="231" t="s">
        <v>1558</v>
      </c>
      <c r="F274" s="7909" t="s">
        <v>958</v>
      </c>
      <c r="G274" s="5636">
        <v>2250</v>
      </c>
    </row>
    <row r="275" spans="1:7" ht="38.25" customHeight="1" x14ac:dyDescent="0.25">
      <c r="A275" s="7773"/>
      <c r="B275" s="7913"/>
      <c r="C275" s="7740"/>
      <c r="D275" s="883">
        <v>2</v>
      </c>
      <c r="E275" s="751" t="s">
        <v>1559</v>
      </c>
      <c r="F275" s="7909" t="s">
        <v>1509</v>
      </c>
      <c r="G275" s="7914">
        <v>5200</v>
      </c>
    </row>
    <row r="276" spans="1:7" ht="12.75" x14ac:dyDescent="0.25">
      <c r="A276" s="7773"/>
      <c r="B276" s="7913"/>
      <c r="C276" s="7740"/>
      <c r="D276" s="883">
        <v>3</v>
      </c>
      <c r="E276" s="751" t="s">
        <v>1560</v>
      </c>
      <c r="F276" s="7909" t="s">
        <v>1539</v>
      </c>
      <c r="G276" s="5636">
        <v>900</v>
      </c>
    </row>
    <row r="277" spans="1:7" ht="51" customHeight="1" x14ac:dyDescent="0.25">
      <c r="A277" s="7773"/>
      <c r="B277" s="7913"/>
      <c r="C277" s="7740"/>
      <c r="D277" s="883">
        <v>4</v>
      </c>
      <c r="E277" s="751" t="s">
        <v>1561</v>
      </c>
      <c r="F277" s="7909" t="s">
        <v>1539</v>
      </c>
      <c r="G277" s="5636">
        <v>320</v>
      </c>
    </row>
    <row r="278" spans="1:7" ht="51" customHeight="1" x14ac:dyDescent="0.25">
      <c r="A278" s="7773"/>
      <c r="B278" s="7913"/>
      <c r="C278" s="7740"/>
      <c r="D278" s="883">
        <v>5</v>
      </c>
      <c r="E278" s="751" t="s">
        <v>1562</v>
      </c>
      <c r="F278" s="7909" t="s">
        <v>1515</v>
      </c>
      <c r="G278" s="5636">
        <v>6500</v>
      </c>
    </row>
    <row r="279" spans="1:7" ht="23.25" x14ac:dyDescent="0.25">
      <c r="A279" s="7773"/>
      <c r="B279" s="7913"/>
      <c r="C279" s="7740"/>
      <c r="D279" s="883">
        <v>6</v>
      </c>
      <c r="E279" s="751" t="s">
        <v>1563</v>
      </c>
      <c r="F279" s="7909" t="s">
        <v>1539</v>
      </c>
      <c r="G279" s="7915">
        <v>35000</v>
      </c>
    </row>
    <row r="280" spans="1:7" ht="12.75" x14ac:dyDescent="0.25">
      <c r="A280" s="7773"/>
      <c r="B280" s="7913"/>
      <c r="C280" s="7740"/>
      <c r="D280" s="883">
        <v>7</v>
      </c>
      <c r="E280" s="751" t="s">
        <v>1564</v>
      </c>
      <c r="F280" s="7909" t="s">
        <v>1539</v>
      </c>
      <c r="G280" s="5636">
        <v>35000</v>
      </c>
    </row>
    <row r="281" spans="1:7" ht="23.25" x14ac:dyDescent="0.25">
      <c r="A281" s="7773"/>
      <c r="B281" s="7913"/>
      <c r="C281" s="7740"/>
      <c r="D281" s="883">
        <v>8</v>
      </c>
      <c r="E281" s="751" t="s">
        <v>1565</v>
      </c>
      <c r="F281" s="7909" t="s">
        <v>1539</v>
      </c>
      <c r="G281" s="7916">
        <v>20000</v>
      </c>
    </row>
    <row r="282" spans="1:7" ht="12.75" x14ac:dyDescent="0.25">
      <c r="A282" s="7773"/>
      <c r="B282" s="7913"/>
      <c r="C282" s="7740"/>
      <c r="D282" s="883">
        <v>9</v>
      </c>
      <c r="E282" s="751" t="s">
        <v>1566</v>
      </c>
      <c r="F282" s="7909" t="s">
        <v>1567</v>
      </c>
      <c r="G282" s="5636">
        <v>30000</v>
      </c>
    </row>
    <row r="283" spans="1:7" ht="55.5" customHeight="1" x14ac:dyDescent="0.25">
      <c r="A283" s="7773"/>
      <c r="B283" s="7912" t="s">
        <v>720</v>
      </c>
      <c r="C283" s="7739" t="s">
        <v>190</v>
      </c>
      <c r="D283" s="896">
        <v>1</v>
      </c>
      <c r="E283" s="231" t="s">
        <v>1521</v>
      </c>
      <c r="F283" s="7907" t="s">
        <v>856</v>
      </c>
      <c r="G283" s="898">
        <v>4</v>
      </c>
    </row>
    <row r="284" spans="1:7" ht="58.5" customHeight="1" x14ac:dyDescent="0.25">
      <c r="A284" s="7773"/>
      <c r="B284" s="7913"/>
      <c r="C284" s="7740"/>
      <c r="D284" s="883">
        <v>2</v>
      </c>
      <c r="E284" s="751" t="s">
        <v>1522</v>
      </c>
      <c r="F284" s="7909" t="s">
        <v>856</v>
      </c>
      <c r="G284" s="5636">
        <v>12</v>
      </c>
    </row>
    <row r="285" spans="1:7" ht="25.5" customHeight="1" x14ac:dyDescent="0.25">
      <c r="A285" s="7773"/>
      <c r="B285" s="7913"/>
      <c r="C285" s="7740"/>
      <c r="D285" s="883">
        <v>3</v>
      </c>
      <c r="E285" s="751" t="s">
        <v>1523</v>
      </c>
      <c r="F285" s="7909" t="s">
        <v>856</v>
      </c>
      <c r="G285" s="5636">
        <v>12</v>
      </c>
    </row>
    <row r="286" spans="1:7" ht="25.5" customHeight="1" x14ac:dyDescent="0.25">
      <c r="A286" s="7773"/>
      <c r="B286" s="7917"/>
      <c r="C286" s="7741"/>
      <c r="D286" s="885">
        <v>4</v>
      </c>
      <c r="E286" s="473" t="s">
        <v>1524</v>
      </c>
      <c r="F286" s="7911" t="s">
        <v>856</v>
      </c>
      <c r="G286" s="888">
        <v>12</v>
      </c>
    </row>
    <row r="287" spans="1:7" ht="51" customHeight="1" x14ac:dyDescent="0.25">
      <c r="A287" s="7773"/>
      <c r="B287" s="7912" t="s">
        <v>722</v>
      </c>
      <c r="C287" s="7739" t="s">
        <v>197</v>
      </c>
      <c r="D287" s="896">
        <v>1</v>
      </c>
      <c r="E287" s="231" t="s">
        <v>1534</v>
      </c>
      <c r="F287" s="7907" t="s">
        <v>963</v>
      </c>
      <c r="G287" s="898">
        <v>5350</v>
      </c>
    </row>
    <row r="288" spans="1:7" ht="63.75" customHeight="1" x14ac:dyDescent="0.25">
      <c r="A288" s="7773"/>
      <c r="B288" s="7917"/>
      <c r="C288" s="7741"/>
      <c r="D288" s="885">
        <v>2</v>
      </c>
      <c r="E288" s="473" t="s">
        <v>1535</v>
      </c>
      <c r="F288" s="7911" t="s">
        <v>1212</v>
      </c>
      <c r="G288" s="888">
        <v>32</v>
      </c>
    </row>
    <row r="289" spans="1:7" ht="46.5" customHeight="1" x14ac:dyDescent="0.25">
      <c r="A289" s="7773"/>
      <c r="B289" s="7912" t="s">
        <v>724</v>
      </c>
      <c r="C289" s="7739" t="s">
        <v>199</v>
      </c>
      <c r="D289" s="883">
        <v>1</v>
      </c>
      <c r="E289" s="231" t="s">
        <v>1548</v>
      </c>
      <c r="F289" s="7909" t="s">
        <v>1549</v>
      </c>
      <c r="G289" s="7918">
        <v>270000</v>
      </c>
    </row>
    <row r="290" spans="1:7" ht="46.5" customHeight="1" x14ac:dyDescent="0.25">
      <c r="A290" s="7773"/>
      <c r="B290" s="7913"/>
      <c r="C290" s="7740"/>
      <c r="D290" s="883">
        <v>2</v>
      </c>
      <c r="E290" s="751" t="s">
        <v>1550</v>
      </c>
      <c r="F290" s="7909" t="s">
        <v>1549</v>
      </c>
      <c r="G290" s="7919">
        <v>175000</v>
      </c>
    </row>
    <row r="291" spans="1:7" ht="46.5" customHeight="1" x14ac:dyDescent="0.25">
      <c r="A291" s="7773"/>
      <c r="B291" s="7913"/>
      <c r="C291" s="7740"/>
      <c r="D291" s="883">
        <v>3</v>
      </c>
      <c r="E291" s="751" t="s">
        <v>1551</v>
      </c>
      <c r="F291" s="7909" t="s">
        <v>1539</v>
      </c>
      <c r="G291" s="7920">
        <v>45000</v>
      </c>
    </row>
    <row r="292" spans="1:7" ht="25.5" x14ac:dyDescent="0.25">
      <c r="A292" s="7773"/>
      <c r="B292" s="7913"/>
      <c r="C292" s="7740"/>
      <c r="D292" s="883">
        <v>4</v>
      </c>
      <c r="E292" s="751" t="s">
        <v>1552</v>
      </c>
      <c r="F292" s="7909" t="s">
        <v>1066</v>
      </c>
      <c r="G292" s="7919">
        <v>1650</v>
      </c>
    </row>
    <row r="293" spans="1:7" ht="12.75" x14ac:dyDescent="0.25">
      <c r="A293" s="7773"/>
      <c r="B293" s="7913"/>
      <c r="C293" s="7740"/>
      <c r="D293" s="883">
        <v>5</v>
      </c>
      <c r="E293" s="751" t="s">
        <v>1553</v>
      </c>
      <c r="F293" s="7909" t="s">
        <v>1053</v>
      </c>
      <c r="G293" s="7919">
        <v>150</v>
      </c>
    </row>
    <row r="294" spans="1:7" ht="46.5" customHeight="1" x14ac:dyDescent="0.25">
      <c r="A294" s="7773"/>
      <c r="B294" s="7913"/>
      <c r="C294" s="7740"/>
      <c r="D294" s="883">
        <v>6</v>
      </c>
      <c r="E294" s="751" t="s">
        <v>1554</v>
      </c>
      <c r="F294" s="7909" t="s">
        <v>1555</v>
      </c>
      <c r="G294" s="7919">
        <v>250000</v>
      </c>
    </row>
    <row r="295" spans="1:7" ht="25.5" x14ac:dyDescent="0.25">
      <c r="A295" s="7773"/>
      <c r="B295" s="7913"/>
      <c r="C295" s="7740"/>
      <c r="D295" s="883">
        <v>7</v>
      </c>
      <c r="E295" s="751" t="s">
        <v>1556</v>
      </c>
      <c r="F295" s="7909" t="s">
        <v>1215</v>
      </c>
      <c r="G295" s="7919">
        <v>10000</v>
      </c>
    </row>
    <row r="296" spans="1:7" ht="46.5" customHeight="1" x14ac:dyDescent="0.25">
      <c r="A296" s="7773"/>
      <c r="B296" s="7917"/>
      <c r="C296" s="7741"/>
      <c r="D296" s="883">
        <v>8</v>
      </c>
      <c r="E296" s="473" t="s">
        <v>1557</v>
      </c>
      <c r="F296" s="7909" t="s">
        <v>1053</v>
      </c>
      <c r="G296" s="7920">
        <v>1200</v>
      </c>
    </row>
    <row r="297" spans="1:7" ht="50.25" customHeight="1" x14ac:dyDescent="0.25">
      <c r="A297" s="7773"/>
      <c r="B297" s="7912" t="s">
        <v>719</v>
      </c>
      <c r="C297" s="7739" t="s">
        <v>201</v>
      </c>
      <c r="D297" s="896">
        <v>1</v>
      </c>
      <c r="E297" s="231" t="s">
        <v>1507</v>
      </c>
      <c r="F297" s="7907" t="s">
        <v>1066</v>
      </c>
      <c r="G297" s="7921">
        <v>1500</v>
      </c>
    </row>
    <row r="298" spans="1:7" ht="25.5" x14ac:dyDescent="0.25">
      <c r="A298" s="7773"/>
      <c r="B298" s="7913"/>
      <c r="C298" s="7740"/>
      <c r="D298" s="883">
        <v>2</v>
      </c>
      <c r="E298" s="751" t="s">
        <v>1508</v>
      </c>
      <c r="F298" s="7909" t="s">
        <v>1509</v>
      </c>
      <c r="G298" s="7920">
        <v>130000</v>
      </c>
    </row>
    <row r="299" spans="1:7" ht="21" x14ac:dyDescent="0.25">
      <c r="A299" s="7773"/>
      <c r="B299" s="7913"/>
      <c r="C299" s="7740"/>
      <c r="D299" s="883">
        <v>3</v>
      </c>
      <c r="E299" s="751" t="s">
        <v>1510</v>
      </c>
      <c r="F299" s="7909" t="s">
        <v>1511</v>
      </c>
      <c r="G299" s="7920">
        <v>50</v>
      </c>
    </row>
    <row r="300" spans="1:7" ht="38.25" customHeight="1" x14ac:dyDescent="0.25">
      <c r="A300" s="7773"/>
      <c r="B300" s="7913"/>
      <c r="C300" s="7740"/>
      <c r="D300" s="883">
        <v>4</v>
      </c>
      <c r="E300" s="751" t="s">
        <v>1512</v>
      </c>
      <c r="F300" s="7909" t="s">
        <v>1513</v>
      </c>
      <c r="G300" s="7920">
        <v>60</v>
      </c>
    </row>
    <row r="301" spans="1:7" ht="21" x14ac:dyDescent="0.25">
      <c r="A301" s="7773"/>
      <c r="B301" s="7913"/>
      <c r="C301" s="7740"/>
      <c r="D301" s="883">
        <v>5</v>
      </c>
      <c r="E301" s="751" t="s">
        <v>1514</v>
      </c>
      <c r="F301" s="7909" t="s">
        <v>1515</v>
      </c>
      <c r="G301" s="7920">
        <v>1100000</v>
      </c>
    </row>
    <row r="302" spans="1:7" ht="25.5" customHeight="1" x14ac:dyDescent="0.25">
      <c r="A302" s="7773"/>
      <c r="B302" s="7913"/>
      <c r="C302" s="7740"/>
      <c r="D302" s="883">
        <v>6</v>
      </c>
      <c r="E302" s="751" t="s">
        <v>1516</v>
      </c>
      <c r="F302" s="7909" t="s">
        <v>1517</v>
      </c>
      <c r="G302" s="7920">
        <v>3500</v>
      </c>
    </row>
    <row r="303" spans="1:7" ht="25.5" customHeight="1" x14ac:dyDescent="0.25">
      <c r="A303" s="7773"/>
      <c r="B303" s="7913"/>
      <c r="C303" s="7740"/>
      <c r="D303" s="883">
        <v>7</v>
      </c>
      <c r="E303" s="751" t="s">
        <v>1518</v>
      </c>
      <c r="F303" s="7909" t="s">
        <v>1515</v>
      </c>
      <c r="G303" s="7920">
        <v>720000</v>
      </c>
    </row>
    <row r="304" spans="1:7" ht="25.5" customHeight="1" x14ac:dyDescent="0.25">
      <c r="A304" s="7773"/>
      <c r="B304" s="7913"/>
      <c r="C304" s="7740"/>
      <c r="D304" s="883">
        <v>8</v>
      </c>
      <c r="E304" s="751" t="s">
        <v>1519</v>
      </c>
      <c r="F304" s="7909" t="s">
        <v>1517</v>
      </c>
      <c r="G304" s="7920">
        <v>5300</v>
      </c>
    </row>
    <row r="305" spans="1:7" ht="25.5" customHeight="1" x14ac:dyDescent="0.25">
      <c r="A305" s="7773"/>
      <c r="B305" s="7917"/>
      <c r="C305" s="7740"/>
      <c r="D305" s="885">
        <v>9</v>
      </c>
      <c r="E305" s="473" t="s">
        <v>1520</v>
      </c>
      <c r="F305" s="7911" t="s">
        <v>1509</v>
      </c>
      <c r="G305" s="7922">
        <v>1</v>
      </c>
    </row>
    <row r="306" spans="1:7" ht="38.25" customHeight="1" x14ac:dyDescent="0.25">
      <c r="A306" s="7773"/>
      <c r="B306" s="7912" t="s">
        <v>723</v>
      </c>
      <c r="C306" s="7739" t="s">
        <v>203</v>
      </c>
      <c r="D306" s="883">
        <v>1</v>
      </c>
      <c r="E306" s="231" t="s">
        <v>1536</v>
      </c>
      <c r="F306" s="7907" t="s">
        <v>1066</v>
      </c>
      <c r="G306" s="7923">
        <v>13000</v>
      </c>
    </row>
    <row r="307" spans="1:7" ht="21" x14ac:dyDescent="0.25">
      <c r="A307" s="7773"/>
      <c r="B307" s="7913"/>
      <c r="C307" s="7740"/>
      <c r="D307" s="883">
        <v>2</v>
      </c>
      <c r="E307" s="751" t="s">
        <v>1537</v>
      </c>
      <c r="F307" s="7909" t="s">
        <v>1531</v>
      </c>
      <c r="G307" s="7920">
        <v>5000</v>
      </c>
    </row>
    <row r="308" spans="1:7" ht="21" x14ac:dyDescent="0.25">
      <c r="A308" s="7773"/>
      <c r="B308" s="7913"/>
      <c r="C308" s="7740"/>
      <c r="D308" s="883">
        <v>3</v>
      </c>
      <c r="E308" s="751" t="s">
        <v>1538</v>
      </c>
      <c r="F308" s="7909" t="s">
        <v>1539</v>
      </c>
      <c r="G308" s="7914">
        <v>500</v>
      </c>
    </row>
    <row r="309" spans="1:7" ht="25.5" x14ac:dyDescent="0.25">
      <c r="A309" s="7773"/>
      <c r="B309" s="7913"/>
      <c r="C309" s="7740"/>
      <c r="D309" s="883">
        <v>4</v>
      </c>
      <c r="E309" s="751" t="s">
        <v>1540</v>
      </c>
      <c r="F309" s="7909" t="s">
        <v>1539</v>
      </c>
      <c r="G309" s="7920">
        <v>3000</v>
      </c>
    </row>
    <row r="310" spans="1:7" ht="21" x14ac:dyDescent="0.25">
      <c r="A310" s="7773"/>
      <c r="B310" s="7913"/>
      <c r="C310" s="7740"/>
      <c r="D310" s="883">
        <v>5</v>
      </c>
      <c r="E310" s="751" t="s">
        <v>1541</v>
      </c>
      <c r="F310" s="7909" t="s">
        <v>1539</v>
      </c>
      <c r="G310" s="7914">
        <v>800</v>
      </c>
    </row>
    <row r="311" spans="1:7" ht="25.5" x14ac:dyDescent="0.25">
      <c r="A311" s="7773"/>
      <c r="B311" s="7913"/>
      <c r="C311" s="7740"/>
      <c r="D311" s="883">
        <v>6</v>
      </c>
      <c r="E311" s="751" t="s">
        <v>1542</v>
      </c>
      <c r="F311" s="7909" t="s">
        <v>1543</v>
      </c>
      <c r="G311" s="7914">
        <v>2500</v>
      </c>
    </row>
    <row r="312" spans="1:7" ht="25.5" x14ac:dyDescent="0.25">
      <c r="A312" s="7773"/>
      <c r="B312" s="7913"/>
      <c r="C312" s="7740"/>
      <c r="D312" s="883">
        <v>7</v>
      </c>
      <c r="E312" s="751" t="s">
        <v>1544</v>
      </c>
      <c r="F312" s="7909" t="s">
        <v>1545</v>
      </c>
      <c r="G312" s="7914">
        <v>2</v>
      </c>
    </row>
    <row r="313" spans="1:7" ht="38.25" x14ac:dyDescent="0.25">
      <c r="A313" s="7773"/>
      <c r="B313" s="7917"/>
      <c r="C313" s="7740"/>
      <c r="D313" s="885">
        <v>8</v>
      </c>
      <c r="E313" s="473" t="s">
        <v>1546</v>
      </c>
      <c r="F313" s="7911" t="s">
        <v>1547</v>
      </c>
      <c r="G313" s="7924">
        <v>1</v>
      </c>
    </row>
    <row r="314" spans="1:7" ht="12.75" customHeight="1" x14ac:dyDescent="0.25">
      <c r="B314" s="7807"/>
      <c r="C314" s="5651"/>
    </row>
    <row r="315" spans="1:7" ht="12.75" customHeight="1" x14ac:dyDescent="0.25">
      <c r="B315" s="7808"/>
      <c r="C315" s="5651"/>
    </row>
    <row r="316" spans="1:7" ht="12" customHeight="1" x14ac:dyDescent="0.25">
      <c r="A316" s="7799" t="s">
        <v>0</v>
      </c>
      <c r="B316" s="7809"/>
      <c r="C316" s="7801" t="s">
        <v>14</v>
      </c>
    </row>
    <row r="317" spans="1:7" ht="12" customHeight="1" x14ac:dyDescent="0.25">
      <c r="A317" s="7799"/>
      <c r="B317" s="7810"/>
      <c r="C317" s="7801"/>
    </row>
    <row r="318" spans="1:7" ht="51" customHeight="1" x14ac:dyDescent="0.25">
      <c r="A318" s="7739" t="s">
        <v>204</v>
      </c>
      <c r="B318" s="7742" t="s">
        <v>729</v>
      </c>
      <c r="C318" s="7739" t="s">
        <v>208</v>
      </c>
      <c r="D318" s="1898">
        <v>1</v>
      </c>
      <c r="E318" s="231" t="s">
        <v>1137</v>
      </c>
      <c r="F318" s="537" t="s">
        <v>773</v>
      </c>
      <c r="G318" s="459">
        <v>60</v>
      </c>
    </row>
    <row r="319" spans="1:7" ht="38.25" x14ac:dyDescent="0.25">
      <c r="A319" s="7740"/>
      <c r="B319" s="7764"/>
      <c r="C319" s="7740"/>
      <c r="D319" s="1949">
        <v>2</v>
      </c>
      <c r="E319" s="751" t="s">
        <v>1138</v>
      </c>
      <c r="F319" s="538" t="s">
        <v>773</v>
      </c>
      <c r="G319" s="460">
        <v>38</v>
      </c>
    </row>
    <row r="320" spans="1:7" ht="51" x14ac:dyDescent="0.25">
      <c r="A320" s="7740"/>
      <c r="B320" s="7764"/>
      <c r="C320" s="7740"/>
      <c r="D320" s="1949">
        <v>3</v>
      </c>
      <c r="E320" s="751" t="s">
        <v>1139</v>
      </c>
      <c r="F320" s="538" t="s">
        <v>1031</v>
      </c>
      <c r="G320" s="460">
        <v>44</v>
      </c>
    </row>
    <row r="321" spans="1:7" ht="76.5" x14ac:dyDescent="0.25">
      <c r="A321" s="7740"/>
      <c r="B321" s="7764"/>
      <c r="C321" s="7740"/>
      <c r="D321" s="1949">
        <v>4</v>
      </c>
      <c r="E321" s="751" t="s">
        <v>1140</v>
      </c>
      <c r="F321" s="538" t="s">
        <v>1141</v>
      </c>
      <c r="G321" s="460">
        <v>1600</v>
      </c>
    </row>
    <row r="322" spans="1:7" ht="102" customHeight="1" x14ac:dyDescent="0.25">
      <c r="A322" s="7740"/>
      <c r="B322" s="7764"/>
      <c r="C322" s="7740"/>
      <c r="D322" s="1949">
        <v>5</v>
      </c>
      <c r="E322" s="751" t="s">
        <v>1142</v>
      </c>
      <c r="F322" s="538" t="s">
        <v>1143</v>
      </c>
      <c r="G322" s="460">
        <v>40</v>
      </c>
    </row>
    <row r="323" spans="1:7" ht="76.5" customHeight="1" x14ac:dyDescent="0.25">
      <c r="A323" s="7740"/>
      <c r="B323" s="7743"/>
      <c r="C323" s="7741"/>
      <c r="D323" s="1899">
        <v>6</v>
      </c>
      <c r="E323" s="473" t="s">
        <v>1144</v>
      </c>
      <c r="F323" s="539" t="s">
        <v>1141</v>
      </c>
      <c r="G323" s="420">
        <v>650</v>
      </c>
    </row>
    <row r="324" spans="1:7" ht="90" customHeight="1" x14ac:dyDescent="0.25">
      <c r="A324" s="7740"/>
      <c r="B324" s="102" t="s">
        <v>728</v>
      </c>
      <c r="C324" s="7926" t="s">
        <v>211</v>
      </c>
      <c r="D324" s="1898">
        <v>1</v>
      </c>
      <c r="E324" s="231" t="s">
        <v>1124</v>
      </c>
      <c r="F324" s="7927" t="s">
        <v>1125</v>
      </c>
      <c r="G324" s="459">
        <v>1</v>
      </c>
    </row>
    <row r="325" spans="1:7" ht="115.5" customHeight="1" x14ac:dyDescent="0.25">
      <c r="A325" s="7740"/>
      <c r="B325" s="102" t="s">
        <v>728</v>
      </c>
      <c r="C325" s="7926" t="s">
        <v>212</v>
      </c>
      <c r="D325" s="1949">
        <v>2</v>
      </c>
      <c r="E325" s="751" t="s">
        <v>1126</v>
      </c>
      <c r="F325" s="7928" t="s">
        <v>1125</v>
      </c>
      <c r="G325" s="460">
        <v>1</v>
      </c>
    </row>
    <row r="326" spans="1:7" ht="51" x14ac:dyDescent="0.25">
      <c r="A326" s="7740"/>
      <c r="B326" s="7929" t="s">
        <v>728</v>
      </c>
      <c r="C326" s="7930" t="s">
        <v>204</v>
      </c>
      <c r="D326" s="1949">
        <v>3</v>
      </c>
      <c r="E326" s="751" t="s">
        <v>1127</v>
      </c>
      <c r="F326" s="7928" t="s">
        <v>1121</v>
      </c>
      <c r="G326" s="460">
        <v>1000</v>
      </c>
    </row>
    <row r="327" spans="1:7" ht="45" customHeight="1" x14ac:dyDescent="0.25">
      <c r="A327" s="7740"/>
      <c r="B327" s="7929"/>
      <c r="C327" s="7930"/>
      <c r="D327" s="1949">
        <v>4</v>
      </c>
      <c r="E327" s="751" t="s">
        <v>1128</v>
      </c>
      <c r="F327" s="7928" t="s">
        <v>1129</v>
      </c>
      <c r="G327" s="460">
        <v>12000</v>
      </c>
    </row>
    <row r="328" spans="1:7" ht="25.5" x14ac:dyDescent="0.25">
      <c r="A328" s="7740"/>
      <c r="B328" s="7929"/>
      <c r="C328" s="7930"/>
      <c r="D328" s="1949">
        <v>5</v>
      </c>
      <c r="E328" s="751" t="s">
        <v>1130</v>
      </c>
      <c r="F328" s="7928" t="s">
        <v>1129</v>
      </c>
      <c r="G328" s="460">
        <v>650</v>
      </c>
    </row>
    <row r="329" spans="1:7" ht="51" customHeight="1" x14ac:dyDescent="0.25">
      <c r="A329" s="7740"/>
      <c r="B329" s="7929"/>
      <c r="C329" s="7930"/>
      <c r="D329" s="1949">
        <v>6</v>
      </c>
      <c r="E329" s="751" t="s">
        <v>1131</v>
      </c>
      <c r="F329" s="7928" t="s">
        <v>1129</v>
      </c>
      <c r="G329" s="460">
        <v>25</v>
      </c>
    </row>
    <row r="330" spans="1:7" ht="51" customHeight="1" x14ac:dyDescent="0.25">
      <c r="A330" s="7740"/>
      <c r="B330" s="7929"/>
      <c r="C330" s="7930"/>
      <c r="D330" s="1949">
        <v>7</v>
      </c>
      <c r="E330" s="751" t="s">
        <v>1132</v>
      </c>
      <c r="F330" s="7928" t="s">
        <v>1133</v>
      </c>
      <c r="G330" s="460">
        <v>16000</v>
      </c>
    </row>
    <row r="331" spans="1:7" ht="38.25" x14ac:dyDescent="0.25">
      <c r="A331" s="7740"/>
      <c r="B331" s="7929"/>
      <c r="C331" s="7930"/>
      <c r="D331" s="1949">
        <v>8</v>
      </c>
      <c r="E331" s="751" t="s">
        <v>1134</v>
      </c>
      <c r="F331" s="7928" t="s">
        <v>856</v>
      </c>
      <c r="G331" s="460">
        <v>12</v>
      </c>
    </row>
    <row r="332" spans="1:7" ht="65.25" customHeight="1" x14ac:dyDescent="0.25">
      <c r="A332" s="7740"/>
      <c r="B332" s="7929"/>
      <c r="C332" s="7930"/>
      <c r="D332" s="1949">
        <v>9</v>
      </c>
      <c r="E332" s="751" t="s">
        <v>1135</v>
      </c>
      <c r="F332" s="223" t="s">
        <v>1047</v>
      </c>
      <c r="G332" s="460">
        <v>200</v>
      </c>
    </row>
    <row r="333" spans="1:7" ht="77.25" customHeight="1" x14ac:dyDescent="0.25">
      <c r="A333" s="7741"/>
      <c r="B333" s="7929"/>
      <c r="C333" s="7930"/>
      <c r="D333" s="1899">
        <v>10</v>
      </c>
      <c r="E333" s="473" t="s">
        <v>1136</v>
      </c>
      <c r="F333" s="227" t="s">
        <v>1133</v>
      </c>
      <c r="G333" s="420">
        <v>750</v>
      </c>
    </row>
    <row r="334" spans="1:7" ht="46.5" customHeight="1" x14ac:dyDescent="0.25">
      <c r="B334" s="7807"/>
      <c r="C334" s="7931" t="e">
        <f>SUM(#REF!+#REF!+#REF!)</f>
        <v>#REF!</v>
      </c>
      <c r="D334" s="5667">
        <v>11</v>
      </c>
      <c r="E334" s="7880" t="s">
        <v>3774</v>
      </c>
      <c r="F334" s="7932" t="s">
        <v>1133</v>
      </c>
      <c r="G334" s="7932">
        <v>135000</v>
      </c>
    </row>
    <row r="335" spans="1:7" ht="40.5" customHeight="1" x14ac:dyDescent="0.25">
      <c r="B335" s="7933"/>
      <c r="C335" s="5651"/>
      <c r="D335" s="5667">
        <v>12</v>
      </c>
      <c r="E335" s="7934" t="s">
        <v>3821</v>
      </c>
      <c r="F335" s="5667" t="s">
        <v>1133</v>
      </c>
      <c r="G335" s="5667">
        <v>55</v>
      </c>
    </row>
    <row r="336" spans="1:7" ht="42.75" customHeight="1" x14ac:dyDescent="0.25">
      <c r="A336" s="7799" t="s">
        <v>0</v>
      </c>
      <c r="B336" s="7809"/>
      <c r="C336" s="7801" t="s">
        <v>14</v>
      </c>
      <c r="D336" s="5667">
        <v>13</v>
      </c>
      <c r="E336" s="7935" t="s">
        <v>3822</v>
      </c>
      <c r="F336" s="5667" t="s">
        <v>1286</v>
      </c>
      <c r="G336" s="5667">
        <v>1</v>
      </c>
    </row>
    <row r="337" spans="1:7" ht="12" customHeight="1" x14ac:dyDescent="0.25">
      <c r="A337" s="7799"/>
      <c r="B337" s="7810"/>
      <c r="C337" s="7801"/>
    </row>
    <row r="338" spans="1:7" ht="50.25" customHeight="1" x14ac:dyDescent="0.25">
      <c r="A338" s="7773" t="s">
        <v>213</v>
      </c>
      <c r="B338" s="7736" t="s">
        <v>727</v>
      </c>
      <c r="C338" s="7739" t="s">
        <v>213</v>
      </c>
      <c r="D338" s="1092" t="s">
        <v>16</v>
      </c>
      <c r="E338" s="231" t="s">
        <v>1017</v>
      </c>
      <c r="F338" s="685" t="s">
        <v>1018</v>
      </c>
      <c r="G338" s="459">
        <v>1400</v>
      </c>
    </row>
    <row r="339" spans="1:7" ht="25.5" x14ac:dyDescent="0.25">
      <c r="A339" s="7773"/>
      <c r="B339" s="7737"/>
      <c r="C339" s="7740"/>
      <c r="D339" s="1094" t="s">
        <v>20</v>
      </c>
      <c r="E339" s="751" t="s">
        <v>1019</v>
      </c>
      <c r="F339" s="223" t="s">
        <v>861</v>
      </c>
      <c r="G339" s="460">
        <v>20</v>
      </c>
    </row>
    <row r="340" spans="1:7" ht="25.5" x14ac:dyDescent="0.25">
      <c r="A340" s="7773"/>
      <c r="B340" s="7737"/>
      <c r="C340" s="7740"/>
      <c r="D340" s="1094" t="s">
        <v>19</v>
      </c>
      <c r="E340" s="751" t="s">
        <v>1020</v>
      </c>
      <c r="F340" s="223" t="s">
        <v>1018</v>
      </c>
      <c r="G340" s="460">
        <v>11800</v>
      </c>
    </row>
    <row r="341" spans="1:7" ht="25.5" x14ac:dyDescent="0.25">
      <c r="A341" s="7773"/>
      <c r="B341" s="7737"/>
      <c r="C341" s="7740"/>
      <c r="D341" s="1094" t="s">
        <v>29</v>
      </c>
      <c r="E341" s="751" t="s">
        <v>1021</v>
      </c>
      <c r="F341" s="223" t="s">
        <v>784</v>
      </c>
      <c r="G341" s="460">
        <v>10</v>
      </c>
    </row>
    <row r="342" spans="1:7" ht="63.75" customHeight="1" x14ac:dyDescent="0.25">
      <c r="A342" s="7773"/>
      <c r="B342" s="7737"/>
      <c r="C342" s="7740"/>
      <c r="D342" s="1094" t="s">
        <v>17</v>
      </c>
      <c r="E342" s="751" t="s">
        <v>1022</v>
      </c>
      <c r="F342" s="223" t="s">
        <v>1023</v>
      </c>
      <c r="G342" s="460">
        <v>160</v>
      </c>
    </row>
    <row r="343" spans="1:7" ht="12.75" x14ac:dyDescent="0.25">
      <c r="A343" s="7773"/>
      <c r="B343" s="7737"/>
      <c r="C343" s="7740"/>
      <c r="D343" s="1094" t="s">
        <v>113</v>
      </c>
      <c r="E343" s="751" t="s">
        <v>1024</v>
      </c>
      <c r="F343" s="223" t="s">
        <v>936</v>
      </c>
      <c r="G343" s="460">
        <v>13</v>
      </c>
    </row>
    <row r="344" spans="1:7" ht="12.75" x14ac:dyDescent="0.25">
      <c r="A344" s="7773"/>
      <c r="B344" s="7737"/>
      <c r="C344" s="7740"/>
      <c r="D344" s="1094" t="s">
        <v>92</v>
      </c>
      <c r="E344" s="751" t="s">
        <v>1025</v>
      </c>
      <c r="F344" s="223" t="s">
        <v>1026</v>
      </c>
      <c r="G344" s="460">
        <v>350</v>
      </c>
    </row>
    <row r="345" spans="1:7" ht="25.5" x14ac:dyDescent="0.25">
      <c r="A345" s="7773"/>
      <c r="B345" s="7737"/>
      <c r="C345" s="7740"/>
      <c r="D345" s="1094" t="s">
        <v>101</v>
      </c>
      <c r="E345" s="751" t="s">
        <v>1027</v>
      </c>
      <c r="F345" s="223" t="s">
        <v>1028</v>
      </c>
      <c r="G345" s="460">
        <v>130</v>
      </c>
    </row>
    <row r="346" spans="1:7" ht="48" customHeight="1" x14ac:dyDescent="0.25">
      <c r="A346" s="7773"/>
      <c r="B346" s="7738"/>
      <c r="C346" s="7741"/>
      <c r="D346" s="5668" t="s">
        <v>112</v>
      </c>
      <c r="E346" s="473" t="s">
        <v>1029</v>
      </c>
      <c r="F346" s="227" t="s">
        <v>1026</v>
      </c>
      <c r="G346" s="420">
        <v>1</v>
      </c>
    </row>
    <row r="347" spans="1:7" ht="27.75" customHeight="1" x14ac:dyDescent="0.25">
      <c r="B347" s="7808"/>
      <c r="C347" s="5651"/>
      <c r="D347" s="7936" t="s">
        <v>84</v>
      </c>
      <c r="E347" s="7937" t="s">
        <v>3831</v>
      </c>
      <c r="F347" s="7860" t="s">
        <v>1018</v>
      </c>
      <c r="G347" s="7860">
        <v>70</v>
      </c>
    </row>
    <row r="348" spans="1:7" ht="12" customHeight="1" x14ac:dyDescent="0.25">
      <c r="A348" s="7799" t="s">
        <v>0</v>
      </c>
      <c r="B348" s="7809"/>
      <c r="C348" s="7801" t="s">
        <v>14</v>
      </c>
    </row>
    <row r="349" spans="1:7" ht="12" customHeight="1" x14ac:dyDescent="0.25">
      <c r="A349" s="7799"/>
      <c r="B349" s="7810"/>
      <c r="C349" s="7801"/>
    </row>
    <row r="350" spans="1:7" ht="61.5" customHeight="1" x14ac:dyDescent="0.25">
      <c r="A350" s="7739" t="s">
        <v>216</v>
      </c>
      <c r="B350" s="7736" t="s">
        <v>726</v>
      </c>
      <c r="C350" s="7739" t="s">
        <v>219</v>
      </c>
      <c r="D350" s="1092" t="s">
        <v>16</v>
      </c>
      <c r="E350" s="231" t="s">
        <v>1437</v>
      </c>
      <c r="F350" s="685" t="s">
        <v>1438</v>
      </c>
      <c r="G350" s="459">
        <v>150</v>
      </c>
    </row>
    <row r="351" spans="1:7" ht="25.5" x14ac:dyDescent="0.25">
      <c r="A351" s="7740"/>
      <c r="B351" s="7737"/>
      <c r="C351" s="7740"/>
      <c r="D351" s="1094" t="s">
        <v>20</v>
      </c>
      <c r="E351" s="751" t="s">
        <v>1439</v>
      </c>
      <c r="F351" s="224" t="s">
        <v>986</v>
      </c>
      <c r="G351" s="460">
        <v>6</v>
      </c>
    </row>
    <row r="352" spans="1:7" ht="25.5" x14ac:dyDescent="0.25">
      <c r="A352" s="7740"/>
      <c r="B352" s="7737"/>
      <c r="C352" s="7740"/>
      <c r="D352" s="1094" t="s">
        <v>19</v>
      </c>
      <c r="E352" s="751" t="s">
        <v>1440</v>
      </c>
      <c r="F352" s="223" t="s">
        <v>1441</v>
      </c>
      <c r="G352" s="460">
        <v>500</v>
      </c>
    </row>
    <row r="353" spans="1:7" ht="25.5" x14ac:dyDescent="0.25">
      <c r="A353" s="7740"/>
      <c r="B353" s="7737"/>
      <c r="C353" s="7740"/>
      <c r="D353" s="1094" t="s">
        <v>29</v>
      </c>
      <c r="E353" s="751" t="s">
        <v>1442</v>
      </c>
      <c r="F353" s="223" t="s">
        <v>986</v>
      </c>
      <c r="G353" s="460">
        <v>200</v>
      </c>
    </row>
    <row r="354" spans="1:7" ht="25.5" x14ac:dyDescent="0.25">
      <c r="A354" s="7740"/>
      <c r="B354" s="7737"/>
      <c r="C354" s="7740"/>
      <c r="D354" s="1094" t="s">
        <v>17</v>
      </c>
      <c r="E354" s="751" t="s">
        <v>1443</v>
      </c>
      <c r="F354" s="223" t="s">
        <v>1444</v>
      </c>
      <c r="G354" s="460">
        <v>45000</v>
      </c>
    </row>
    <row r="355" spans="1:7" ht="12.75" x14ac:dyDescent="0.25">
      <c r="A355" s="7740"/>
      <c r="B355" s="7737"/>
      <c r="C355" s="7740"/>
      <c r="D355" s="1094" t="s">
        <v>113</v>
      </c>
      <c r="E355" s="751" t="s">
        <v>1445</v>
      </c>
      <c r="F355" s="224" t="s">
        <v>1042</v>
      </c>
      <c r="G355" s="460">
        <v>120</v>
      </c>
    </row>
    <row r="356" spans="1:7" ht="25.5" x14ac:dyDescent="0.25">
      <c r="A356" s="7740"/>
      <c r="B356" s="7737"/>
      <c r="C356" s="7740"/>
      <c r="D356" s="1094" t="s">
        <v>92</v>
      </c>
      <c r="E356" s="751" t="s">
        <v>1446</v>
      </c>
      <c r="F356" s="223" t="s">
        <v>1447</v>
      </c>
      <c r="G356" s="460">
        <v>12000</v>
      </c>
    </row>
    <row r="357" spans="1:7" ht="25.5" x14ac:dyDescent="0.25">
      <c r="A357" s="7740"/>
      <c r="B357" s="7737"/>
      <c r="C357" s="7740"/>
      <c r="D357" s="1094" t="s">
        <v>101</v>
      </c>
      <c r="E357" s="751" t="s">
        <v>1448</v>
      </c>
      <c r="F357" s="223" t="s">
        <v>984</v>
      </c>
      <c r="G357" s="460">
        <v>18</v>
      </c>
    </row>
    <row r="358" spans="1:7" ht="12.75" x14ac:dyDescent="0.25">
      <c r="A358" s="7740"/>
      <c r="B358" s="7738"/>
      <c r="C358" s="7741"/>
      <c r="D358" s="1096" t="s">
        <v>112</v>
      </c>
      <c r="E358" s="473" t="s">
        <v>1449</v>
      </c>
      <c r="F358" s="227" t="s">
        <v>1450</v>
      </c>
      <c r="G358" s="420">
        <v>40</v>
      </c>
    </row>
    <row r="359" spans="1:7" ht="39.75" customHeight="1" x14ac:dyDescent="0.25">
      <c r="A359" s="7740"/>
      <c r="B359" s="7736" t="s">
        <v>726</v>
      </c>
      <c r="C359" s="7739" t="s">
        <v>221</v>
      </c>
      <c r="D359" s="478" t="s">
        <v>16</v>
      </c>
      <c r="E359" s="1945" t="s">
        <v>1462</v>
      </c>
      <c r="F359" s="222" t="s">
        <v>1463</v>
      </c>
      <c r="G359" s="459">
        <v>2000</v>
      </c>
    </row>
    <row r="360" spans="1:7" ht="25.5" customHeight="1" x14ac:dyDescent="0.25">
      <c r="A360" s="7741"/>
      <c r="B360" s="7738"/>
      <c r="C360" s="7741"/>
      <c r="D360" s="1096" t="s">
        <v>20</v>
      </c>
      <c r="E360" s="1947" t="s">
        <v>1464</v>
      </c>
      <c r="F360" s="227" t="s">
        <v>1465</v>
      </c>
      <c r="G360" s="420">
        <v>120</v>
      </c>
    </row>
    <row r="361" spans="1:7" ht="25.5" customHeight="1" x14ac:dyDescent="0.25">
      <c r="B361" s="7888"/>
      <c r="C361" s="7739" t="str">
        <f t="shared" ref="C361" si="0">$C$350</f>
        <v xml:space="preserve">DEPARTAMENTO DE PROGRAMAS DE APOYO A LAS MUJERES </v>
      </c>
      <c r="D361" s="5637">
        <v>10</v>
      </c>
      <c r="E361" s="5650" t="s">
        <v>3771</v>
      </c>
      <c r="F361" s="5644" t="s">
        <v>3773</v>
      </c>
      <c r="G361" s="5637">
        <v>300</v>
      </c>
    </row>
    <row r="362" spans="1:7" ht="23.25" customHeight="1" x14ac:dyDescent="0.25">
      <c r="B362" s="7808"/>
      <c r="C362" s="7741"/>
      <c r="D362" s="5637">
        <v>11</v>
      </c>
      <c r="E362" s="5650" t="s">
        <v>3772</v>
      </c>
      <c r="F362" s="5644" t="s">
        <v>1441</v>
      </c>
      <c r="G362" s="5637">
        <v>1200</v>
      </c>
    </row>
    <row r="363" spans="1:7" ht="12" customHeight="1" x14ac:dyDescent="0.25">
      <c r="A363" s="7799" t="s">
        <v>0</v>
      </c>
      <c r="B363" s="7809"/>
      <c r="C363" s="7801" t="s">
        <v>14</v>
      </c>
    </row>
    <row r="364" spans="1:7" ht="12" customHeight="1" x14ac:dyDescent="0.25">
      <c r="A364" s="7817"/>
      <c r="B364" s="7818"/>
      <c r="C364" s="7819"/>
    </row>
    <row r="365" spans="1:7" ht="84" customHeight="1" x14ac:dyDescent="0.25">
      <c r="A365" s="7803" t="s">
        <v>222</v>
      </c>
      <c r="B365" s="7938" t="s">
        <v>689</v>
      </c>
      <c r="C365" s="7939" t="s">
        <v>222</v>
      </c>
      <c r="D365" s="868">
        <v>1</v>
      </c>
      <c r="E365" s="1093" t="s">
        <v>1145</v>
      </c>
      <c r="F365" s="550" t="s">
        <v>1146</v>
      </c>
      <c r="G365" s="459">
        <v>12500</v>
      </c>
    </row>
    <row r="366" spans="1:7" ht="114.75" customHeight="1" x14ac:dyDescent="0.25">
      <c r="A366" s="7065"/>
      <c r="B366" s="7938"/>
      <c r="C366" s="7940"/>
      <c r="D366" s="779">
        <v>2</v>
      </c>
      <c r="E366" s="1095" t="s">
        <v>1147</v>
      </c>
      <c r="F366" s="680" t="s">
        <v>1148</v>
      </c>
      <c r="G366" s="460">
        <v>510</v>
      </c>
    </row>
    <row r="367" spans="1:7" ht="38.25" customHeight="1" x14ac:dyDescent="0.25">
      <c r="A367" s="7065"/>
      <c r="B367" s="7938"/>
      <c r="C367" s="7940"/>
      <c r="D367" s="779">
        <v>3</v>
      </c>
      <c r="E367" s="1095" t="s">
        <v>1149</v>
      </c>
      <c r="F367" s="680" t="s">
        <v>799</v>
      </c>
      <c r="G367" s="460">
        <v>1200</v>
      </c>
    </row>
    <row r="368" spans="1:7" ht="38.25" customHeight="1" x14ac:dyDescent="0.25">
      <c r="A368" s="7065"/>
      <c r="B368" s="7938"/>
      <c r="C368" s="7940"/>
      <c r="D368" s="779">
        <v>4</v>
      </c>
      <c r="E368" s="1095" t="s">
        <v>1150</v>
      </c>
      <c r="F368" s="680" t="s">
        <v>1151</v>
      </c>
      <c r="G368" s="460">
        <v>900</v>
      </c>
    </row>
    <row r="369" spans="1:7" ht="51" x14ac:dyDescent="0.25">
      <c r="A369" s="7065"/>
      <c r="B369" s="7938"/>
      <c r="C369" s="7940"/>
      <c r="D369" s="779">
        <v>5</v>
      </c>
      <c r="E369" s="1095" t="s">
        <v>1152</v>
      </c>
      <c r="F369" s="680" t="s">
        <v>1153</v>
      </c>
      <c r="G369" s="460">
        <v>15</v>
      </c>
    </row>
    <row r="370" spans="1:7" ht="37.5" customHeight="1" x14ac:dyDescent="0.25">
      <c r="A370" s="7065"/>
      <c r="B370" s="7938"/>
      <c r="C370" s="7940"/>
      <c r="D370" s="779">
        <v>6</v>
      </c>
      <c r="E370" s="1095" t="s">
        <v>1154</v>
      </c>
      <c r="F370" s="541" t="s">
        <v>859</v>
      </c>
      <c r="G370" s="460">
        <v>240</v>
      </c>
    </row>
    <row r="371" spans="1:7" ht="51" x14ac:dyDescent="0.25">
      <c r="A371" s="7065"/>
      <c r="B371" s="7938"/>
      <c r="C371" s="7940"/>
      <c r="D371" s="779">
        <v>7</v>
      </c>
      <c r="E371" s="1095" t="s">
        <v>1155</v>
      </c>
      <c r="F371" s="541" t="s">
        <v>800</v>
      </c>
      <c r="G371" s="460">
        <v>210</v>
      </c>
    </row>
    <row r="372" spans="1:7" ht="25.5" x14ac:dyDescent="0.25">
      <c r="A372" s="7065"/>
      <c r="B372" s="7938"/>
      <c r="C372" s="7940"/>
      <c r="D372" s="779">
        <v>8</v>
      </c>
      <c r="E372" s="1095" t="s">
        <v>1156</v>
      </c>
      <c r="F372" s="541" t="s">
        <v>800</v>
      </c>
      <c r="G372" s="460">
        <v>175</v>
      </c>
    </row>
    <row r="373" spans="1:7" ht="38.25" x14ac:dyDescent="0.25">
      <c r="A373" s="7065"/>
      <c r="B373" s="7938"/>
      <c r="C373" s="7940"/>
      <c r="D373" s="779">
        <v>9</v>
      </c>
      <c r="E373" s="1095" t="s">
        <v>1157</v>
      </c>
      <c r="F373" s="541" t="s">
        <v>1158</v>
      </c>
      <c r="G373" s="460">
        <v>95</v>
      </c>
    </row>
    <row r="374" spans="1:7" ht="51" x14ac:dyDescent="0.25">
      <c r="A374" s="7065"/>
      <c r="B374" s="7938"/>
      <c r="C374" s="7940"/>
      <c r="D374" s="779">
        <v>10</v>
      </c>
      <c r="E374" s="1095" t="s">
        <v>1159</v>
      </c>
      <c r="F374" s="541" t="s">
        <v>1160</v>
      </c>
      <c r="G374" s="460">
        <v>48</v>
      </c>
    </row>
    <row r="375" spans="1:7" ht="38.25" customHeight="1" x14ac:dyDescent="0.25">
      <c r="A375" s="7941"/>
      <c r="B375" s="7938"/>
      <c r="C375" s="7942"/>
      <c r="D375" s="869">
        <v>11</v>
      </c>
      <c r="E375" s="546" t="s">
        <v>1161</v>
      </c>
      <c r="F375" s="547" t="s">
        <v>1162</v>
      </c>
      <c r="G375" s="420">
        <v>72</v>
      </c>
    </row>
    <row r="376" spans="1:7" ht="12.75" customHeight="1" x14ac:dyDescent="0.25">
      <c r="B376" s="7808"/>
    </row>
    <row r="377" spans="1:7" ht="12" customHeight="1" x14ac:dyDescent="0.25">
      <c r="A377" s="7799" t="s">
        <v>0</v>
      </c>
      <c r="B377" s="7809"/>
      <c r="C377" s="7801" t="s">
        <v>14</v>
      </c>
    </row>
    <row r="378" spans="1:7" ht="12" customHeight="1" x14ac:dyDescent="0.25">
      <c r="A378" s="7799"/>
      <c r="B378" s="7810"/>
      <c r="C378" s="7801"/>
    </row>
    <row r="379" spans="1:7" ht="30" customHeight="1" x14ac:dyDescent="0.25">
      <c r="A379" s="7773" t="s">
        <v>225</v>
      </c>
      <c r="B379" s="7106" t="s">
        <v>730</v>
      </c>
      <c r="C379" s="7774" t="s">
        <v>229</v>
      </c>
      <c r="D379" s="1599">
        <v>1</v>
      </c>
      <c r="E379" s="1596" t="s">
        <v>3333</v>
      </c>
      <c r="F379" s="550" t="s">
        <v>3260</v>
      </c>
      <c r="G379" s="1597">
        <v>791413921</v>
      </c>
    </row>
    <row r="380" spans="1:7" ht="45" x14ac:dyDescent="0.25">
      <c r="A380" s="7773"/>
      <c r="B380" s="7107"/>
      <c r="C380" s="7847"/>
      <c r="D380" s="541">
        <v>2</v>
      </c>
      <c r="E380" s="1592" t="s">
        <v>3334</v>
      </c>
      <c r="F380" s="558" t="s">
        <v>3335</v>
      </c>
      <c r="G380" s="1593">
        <v>130000</v>
      </c>
    </row>
    <row r="381" spans="1:7" ht="60" x14ac:dyDescent="0.25">
      <c r="A381" s="7773"/>
      <c r="B381" s="7107"/>
      <c r="C381" s="7847"/>
      <c r="D381" s="1600">
        <v>3</v>
      </c>
      <c r="E381" s="1592" t="s">
        <v>3336</v>
      </c>
      <c r="F381" s="558" t="s">
        <v>2115</v>
      </c>
      <c r="G381" s="1594">
        <v>940</v>
      </c>
    </row>
    <row r="382" spans="1:7" ht="45" x14ac:dyDescent="0.25">
      <c r="A382" s="7773"/>
      <c r="B382" s="7107"/>
      <c r="C382" s="7847"/>
      <c r="D382" s="1600">
        <v>4</v>
      </c>
      <c r="E382" s="1592" t="s">
        <v>3337</v>
      </c>
      <c r="F382" s="558" t="s">
        <v>836</v>
      </c>
      <c r="G382" s="1594">
        <v>30000</v>
      </c>
    </row>
    <row r="383" spans="1:7" ht="45" x14ac:dyDescent="0.25">
      <c r="A383" s="7773"/>
      <c r="B383" s="7107"/>
      <c r="C383" s="7847"/>
      <c r="D383" s="1600">
        <v>5</v>
      </c>
      <c r="E383" s="1592" t="s">
        <v>3354</v>
      </c>
      <c r="F383" s="558" t="s">
        <v>960</v>
      </c>
      <c r="G383" s="1594">
        <v>1400</v>
      </c>
    </row>
    <row r="384" spans="1:7" ht="90" x14ac:dyDescent="0.25">
      <c r="A384" s="7773"/>
      <c r="B384" s="7107"/>
      <c r="C384" s="7847"/>
      <c r="D384" s="541">
        <v>6</v>
      </c>
      <c r="E384" s="1592" t="s">
        <v>3355</v>
      </c>
      <c r="F384" s="558" t="s">
        <v>3356</v>
      </c>
      <c r="G384" s="1594">
        <v>122175</v>
      </c>
    </row>
    <row r="385" spans="1:7" ht="75" x14ac:dyDescent="0.25">
      <c r="A385" s="7773"/>
      <c r="B385" s="7107"/>
      <c r="C385" s="7847"/>
      <c r="D385" s="1600">
        <v>7</v>
      </c>
      <c r="E385" s="1592" t="s">
        <v>3357</v>
      </c>
      <c r="F385" s="558" t="s">
        <v>811</v>
      </c>
      <c r="G385" s="1594">
        <v>12</v>
      </c>
    </row>
    <row r="386" spans="1:7" ht="108" customHeight="1" x14ac:dyDescent="0.25">
      <c r="A386" s="7773"/>
      <c r="B386" s="7107"/>
      <c r="C386" s="7847"/>
      <c r="D386" s="2037">
        <v>8</v>
      </c>
      <c r="E386" s="1885" t="s">
        <v>1466</v>
      </c>
      <c r="F386" s="7943" t="s">
        <v>784</v>
      </c>
      <c r="G386" s="1594">
        <v>1</v>
      </c>
    </row>
    <row r="387" spans="1:7" ht="38.25" x14ac:dyDescent="0.25">
      <c r="A387" s="7773"/>
      <c r="B387" s="7107"/>
      <c r="C387" s="7847"/>
      <c r="D387" s="543">
        <v>9</v>
      </c>
      <c r="E387" s="1885" t="s">
        <v>1467</v>
      </c>
      <c r="F387" s="543" t="s">
        <v>3358</v>
      </c>
      <c r="G387" s="1595">
        <v>12</v>
      </c>
    </row>
    <row r="388" spans="1:7" ht="38.25" x14ac:dyDescent="0.25">
      <c r="A388" s="7773"/>
      <c r="B388" s="7107"/>
      <c r="C388" s="7847"/>
      <c r="D388" s="2039">
        <v>10</v>
      </c>
      <c r="E388" s="1885" t="s">
        <v>1468</v>
      </c>
      <c r="F388" s="543" t="s">
        <v>784</v>
      </c>
      <c r="G388" s="1595">
        <v>1</v>
      </c>
    </row>
    <row r="389" spans="1:7" ht="102" customHeight="1" x14ac:dyDescent="0.25">
      <c r="A389" s="7773"/>
      <c r="B389" s="7108"/>
      <c r="C389" s="7847"/>
      <c r="D389" s="2040">
        <v>11</v>
      </c>
      <c r="E389" s="1886" t="s">
        <v>1469</v>
      </c>
      <c r="F389" s="2041" t="s">
        <v>3359</v>
      </c>
      <c r="G389" s="1606">
        <v>1</v>
      </c>
    </row>
    <row r="390" spans="1:7" ht="30" customHeight="1" x14ac:dyDescent="0.25">
      <c r="A390" s="7773"/>
      <c r="B390" s="7106" t="s">
        <v>733</v>
      </c>
      <c r="C390" s="7739" t="s">
        <v>232</v>
      </c>
      <c r="D390" s="1613">
        <v>1</v>
      </c>
      <c r="E390" s="1614" t="s">
        <v>3259</v>
      </c>
      <c r="F390" s="1615" t="s">
        <v>3260</v>
      </c>
      <c r="G390" s="1388">
        <v>3164698268.862</v>
      </c>
    </row>
    <row r="391" spans="1:7" ht="30" x14ac:dyDescent="0.25">
      <c r="A391" s="7773"/>
      <c r="B391" s="7107"/>
      <c r="C391" s="7740"/>
      <c r="D391" s="1613">
        <v>2</v>
      </c>
      <c r="E391" s="1614" t="s">
        <v>3261</v>
      </c>
      <c r="F391" s="1615" t="s">
        <v>3260</v>
      </c>
      <c r="G391" s="1388">
        <v>45238233.560000002</v>
      </c>
    </row>
    <row r="392" spans="1:7" ht="30" x14ac:dyDescent="0.25">
      <c r="A392" s="7773"/>
      <c r="B392" s="7107"/>
      <c r="C392" s="7740"/>
      <c r="D392" s="1613">
        <v>3</v>
      </c>
      <c r="E392" s="1614" t="s">
        <v>3262</v>
      </c>
      <c r="F392" s="1615" t="s">
        <v>3260</v>
      </c>
      <c r="G392" s="1388">
        <v>298431587.23000002</v>
      </c>
    </row>
    <row r="393" spans="1:7" ht="72" customHeight="1" x14ac:dyDescent="0.25">
      <c r="A393" s="7773"/>
      <c r="B393" s="7108"/>
      <c r="C393" s="7741"/>
      <c r="D393" s="1613">
        <v>4</v>
      </c>
      <c r="E393" s="1614" t="s">
        <v>3263</v>
      </c>
      <c r="F393" s="1615" t="s">
        <v>2864</v>
      </c>
      <c r="G393" s="1423">
        <v>100</v>
      </c>
    </row>
    <row r="394" spans="1:7" ht="60.75" customHeight="1" x14ac:dyDescent="0.25">
      <c r="A394" s="7773"/>
      <c r="B394" s="7736" t="s">
        <v>731</v>
      </c>
      <c r="C394" s="7739" t="s">
        <v>235</v>
      </c>
      <c r="D394" s="1450">
        <v>1</v>
      </c>
      <c r="E394" s="1450" t="s">
        <v>3292</v>
      </c>
      <c r="F394" s="5661" t="s">
        <v>773</v>
      </c>
      <c r="G394" s="1449">
        <v>1</v>
      </c>
    </row>
    <row r="395" spans="1:7" ht="45" x14ac:dyDescent="0.25">
      <c r="A395" s="7773"/>
      <c r="B395" s="7737"/>
      <c r="C395" s="7740"/>
      <c r="D395" s="7944">
        <v>2</v>
      </c>
      <c r="E395" s="1450" t="s">
        <v>3293</v>
      </c>
      <c r="F395" s="5661" t="s">
        <v>773</v>
      </c>
      <c r="G395" s="1449">
        <v>1</v>
      </c>
    </row>
    <row r="396" spans="1:7" ht="82.5" customHeight="1" x14ac:dyDescent="0.25">
      <c r="A396" s="7773"/>
      <c r="B396" s="7737"/>
      <c r="C396" s="7740"/>
      <c r="D396" s="1450">
        <v>3</v>
      </c>
      <c r="E396" s="1450" t="s">
        <v>3294</v>
      </c>
      <c r="F396" s="5661" t="s">
        <v>3720</v>
      </c>
      <c r="G396" s="1449">
        <v>100</v>
      </c>
    </row>
    <row r="397" spans="1:7" ht="61.5" customHeight="1" x14ac:dyDescent="0.25">
      <c r="A397" s="7773"/>
      <c r="B397" s="7738"/>
      <c r="C397" s="7741"/>
      <c r="D397" s="1450">
        <v>4</v>
      </c>
      <c r="E397" s="1450" t="s">
        <v>3296</v>
      </c>
      <c r="F397" s="5661" t="s">
        <v>856</v>
      </c>
      <c r="G397" s="1449">
        <v>12</v>
      </c>
    </row>
    <row r="398" spans="1:7" ht="76.5" customHeight="1" x14ac:dyDescent="0.25">
      <c r="A398" s="7773"/>
      <c r="B398" s="7742" t="s">
        <v>732</v>
      </c>
      <c r="C398" s="7739" t="s">
        <v>238</v>
      </c>
      <c r="D398" s="1450">
        <v>1</v>
      </c>
      <c r="E398" s="1450" t="s">
        <v>3312</v>
      </c>
      <c r="F398" s="5661" t="s">
        <v>3313</v>
      </c>
      <c r="G398" s="7945">
        <v>5000</v>
      </c>
    </row>
    <row r="399" spans="1:7" ht="118.5" customHeight="1" x14ac:dyDescent="0.25">
      <c r="A399" s="7773"/>
      <c r="B399" s="7743"/>
      <c r="C399" s="7741"/>
      <c r="D399" s="1450">
        <v>2</v>
      </c>
      <c r="E399" s="1450" t="s">
        <v>3314</v>
      </c>
      <c r="F399" s="5661" t="s">
        <v>3313</v>
      </c>
      <c r="G399" s="7945">
        <v>6000</v>
      </c>
    </row>
    <row r="400" spans="1:7" ht="45" customHeight="1" x14ac:dyDescent="0.25">
      <c r="A400" s="7773"/>
      <c r="B400" s="7106" t="s">
        <v>733</v>
      </c>
      <c r="C400" s="7739" t="s">
        <v>241</v>
      </c>
      <c r="D400" s="1450">
        <v>1</v>
      </c>
      <c r="E400" s="1450" t="s">
        <v>3264</v>
      </c>
      <c r="F400" s="5661" t="s">
        <v>3265</v>
      </c>
      <c r="G400" s="1813">
        <v>22500</v>
      </c>
    </row>
    <row r="401" spans="1:7" ht="30" x14ac:dyDescent="0.25">
      <c r="A401" s="7773"/>
      <c r="B401" s="7107"/>
      <c r="C401" s="7740"/>
      <c r="D401" s="7944">
        <v>2</v>
      </c>
      <c r="E401" s="1450" t="s">
        <v>3266</v>
      </c>
      <c r="F401" s="5661" t="s">
        <v>856</v>
      </c>
      <c r="G401" s="1813">
        <v>12</v>
      </c>
    </row>
    <row r="402" spans="1:7" ht="48" customHeight="1" x14ac:dyDescent="0.25">
      <c r="A402" s="7773"/>
      <c r="B402" s="7107"/>
      <c r="C402" s="7740"/>
      <c r="D402" s="1450">
        <v>3</v>
      </c>
      <c r="E402" s="1450" t="s">
        <v>3267</v>
      </c>
      <c r="F402" s="5661" t="s">
        <v>856</v>
      </c>
      <c r="G402" s="1813">
        <v>1</v>
      </c>
    </row>
    <row r="403" spans="1:7" ht="60" x14ac:dyDescent="0.25">
      <c r="A403" s="7773"/>
      <c r="B403" s="7108"/>
      <c r="C403" s="7741"/>
      <c r="D403" s="1450">
        <v>4</v>
      </c>
      <c r="E403" s="1450" t="s">
        <v>3268</v>
      </c>
      <c r="F403" s="5661" t="s">
        <v>856</v>
      </c>
      <c r="G403" s="1813">
        <v>12</v>
      </c>
    </row>
    <row r="404" spans="1:7" ht="96" customHeight="1" x14ac:dyDescent="0.25">
      <c r="A404" s="7773"/>
      <c r="B404" s="7106" t="s">
        <v>733</v>
      </c>
      <c r="C404" s="7739" t="s">
        <v>225</v>
      </c>
      <c r="D404" s="7946">
        <v>1</v>
      </c>
      <c r="E404" s="7947" t="s">
        <v>3284</v>
      </c>
      <c r="F404" s="1388" t="s">
        <v>3260</v>
      </c>
      <c r="G404" s="7948">
        <v>1980074227.2920001</v>
      </c>
    </row>
    <row r="405" spans="1:7" ht="48" customHeight="1" x14ac:dyDescent="0.25">
      <c r="A405" s="7773"/>
      <c r="B405" s="7107"/>
      <c r="C405" s="7740"/>
      <c r="D405" s="7949">
        <v>2</v>
      </c>
      <c r="E405" s="7947" t="s">
        <v>3285</v>
      </c>
      <c r="F405" s="1388" t="s">
        <v>3260</v>
      </c>
      <c r="G405" s="1388">
        <v>732403090.57000005</v>
      </c>
    </row>
    <row r="406" spans="1:7" ht="96" customHeight="1" x14ac:dyDescent="0.25">
      <c r="A406" s="7773"/>
      <c r="B406" s="7108"/>
      <c r="C406" s="7741"/>
      <c r="D406" s="7946">
        <v>3</v>
      </c>
      <c r="E406" s="7947" t="s">
        <v>3286</v>
      </c>
      <c r="F406" s="1388" t="s">
        <v>2864</v>
      </c>
      <c r="G406" s="1388">
        <v>100</v>
      </c>
    </row>
    <row r="407" spans="1:7" ht="51" customHeight="1" x14ac:dyDescent="0.25">
      <c r="A407" s="7773"/>
      <c r="B407" s="103" t="s">
        <v>733</v>
      </c>
      <c r="C407" s="5650" t="s">
        <v>244</v>
      </c>
      <c r="D407" s="7950">
        <v>1</v>
      </c>
      <c r="E407" s="7951" t="s">
        <v>3287</v>
      </c>
      <c r="F407" s="7952" t="s">
        <v>3260</v>
      </c>
      <c r="G407" s="7952">
        <v>452220951</v>
      </c>
    </row>
    <row r="408" spans="1:7" ht="22.5" x14ac:dyDescent="0.25">
      <c r="A408" s="7773"/>
      <c r="B408" s="103" t="s">
        <v>733</v>
      </c>
      <c r="C408" s="5650" t="s">
        <v>245</v>
      </c>
      <c r="D408" s="7950"/>
      <c r="E408" s="7951"/>
      <c r="F408" s="7952"/>
      <c r="G408" s="7952"/>
    </row>
    <row r="409" spans="1:7" ht="12" customHeight="1" x14ac:dyDescent="0.25">
      <c r="B409" s="7807"/>
      <c r="C409" s="7931" t="e">
        <f>SUM(#REF!)</f>
        <v>#REF!</v>
      </c>
    </row>
    <row r="410" spans="1:7" ht="11.25" customHeight="1" x14ac:dyDescent="0.25">
      <c r="B410" s="7808"/>
      <c r="C410" s="5651"/>
    </row>
    <row r="411" spans="1:7" ht="12" customHeight="1" x14ac:dyDescent="0.25">
      <c r="A411" s="7799" t="s">
        <v>0</v>
      </c>
      <c r="B411" s="7809"/>
      <c r="C411" s="7801" t="s">
        <v>14</v>
      </c>
    </row>
    <row r="412" spans="1:7" ht="12" customHeight="1" x14ac:dyDescent="0.25">
      <c r="A412" s="7799"/>
      <c r="B412" s="7810"/>
      <c r="C412" s="7801"/>
    </row>
    <row r="413" spans="1:7" ht="45" customHeight="1" x14ac:dyDescent="0.25">
      <c r="A413" s="7773" t="s">
        <v>246</v>
      </c>
      <c r="B413" s="7900" t="s">
        <v>693</v>
      </c>
      <c r="C413" s="7739" t="s">
        <v>246</v>
      </c>
      <c r="D413" s="7813">
        <v>1</v>
      </c>
      <c r="E413" s="5679" t="s">
        <v>957</v>
      </c>
      <c r="F413" s="674" t="s">
        <v>958</v>
      </c>
      <c r="G413" s="1726">
        <v>1600</v>
      </c>
    </row>
    <row r="414" spans="1:7" ht="25.5" customHeight="1" x14ac:dyDescent="0.25">
      <c r="A414" s="7773"/>
      <c r="B414" s="7901"/>
      <c r="C414" s="7740"/>
      <c r="D414" s="7814">
        <v>2</v>
      </c>
      <c r="E414" s="1095" t="s">
        <v>959</v>
      </c>
      <c r="F414" s="675" t="s">
        <v>960</v>
      </c>
      <c r="G414" s="1727">
        <v>1700</v>
      </c>
    </row>
    <row r="415" spans="1:7" ht="38.25" x14ac:dyDescent="0.25">
      <c r="A415" s="7773"/>
      <c r="B415" s="7901"/>
      <c r="C415" s="7740"/>
      <c r="D415" s="7814">
        <v>3</v>
      </c>
      <c r="E415" s="1095" t="s">
        <v>961</v>
      </c>
      <c r="F415" s="558" t="s">
        <v>800</v>
      </c>
      <c r="G415" s="1727">
        <v>50</v>
      </c>
    </row>
    <row r="416" spans="1:7" ht="30" x14ac:dyDescent="0.25">
      <c r="A416" s="7773"/>
      <c r="B416" s="7901"/>
      <c r="C416" s="7740"/>
      <c r="D416" s="7814">
        <v>4</v>
      </c>
      <c r="E416" s="7953" t="s">
        <v>962</v>
      </c>
      <c r="F416" s="675" t="s">
        <v>963</v>
      </c>
      <c r="G416" s="1727">
        <v>3380</v>
      </c>
    </row>
    <row r="417" spans="1:7" ht="38.25" customHeight="1" x14ac:dyDescent="0.25">
      <c r="A417" s="7773"/>
      <c r="B417" s="7902"/>
      <c r="C417" s="7741"/>
      <c r="D417" s="869">
        <v>5</v>
      </c>
      <c r="E417" s="473" t="s">
        <v>964</v>
      </c>
      <c r="F417" s="676" t="s">
        <v>965</v>
      </c>
      <c r="G417" s="1727">
        <v>4</v>
      </c>
    </row>
    <row r="418" spans="1:7" ht="60" customHeight="1" x14ac:dyDescent="0.25">
      <c r="A418" s="7773"/>
      <c r="B418" s="7742" t="s">
        <v>697</v>
      </c>
      <c r="C418" s="7739" t="s">
        <v>251</v>
      </c>
      <c r="D418" s="779">
        <v>1</v>
      </c>
      <c r="E418" s="653" t="s">
        <v>987</v>
      </c>
      <c r="F418" s="223" t="s">
        <v>988</v>
      </c>
      <c r="G418" s="460">
        <v>900</v>
      </c>
    </row>
    <row r="419" spans="1:7" ht="60" customHeight="1" x14ac:dyDescent="0.25">
      <c r="A419" s="7773"/>
      <c r="B419" s="7764"/>
      <c r="C419" s="7740"/>
      <c r="D419" s="779">
        <v>2</v>
      </c>
      <c r="E419" s="653" t="s">
        <v>989</v>
      </c>
      <c r="F419" s="223" t="s">
        <v>990</v>
      </c>
      <c r="G419" s="460">
        <v>800</v>
      </c>
    </row>
    <row r="420" spans="1:7" ht="66" customHeight="1" x14ac:dyDescent="0.25">
      <c r="A420" s="7773"/>
      <c r="B420" s="7743"/>
      <c r="C420" s="7741"/>
      <c r="D420" s="779">
        <v>3</v>
      </c>
      <c r="E420" s="654" t="s">
        <v>991</v>
      </c>
      <c r="F420" s="223" t="s">
        <v>992</v>
      </c>
      <c r="G420" s="420">
        <v>650</v>
      </c>
    </row>
    <row r="421" spans="1:7" ht="91.5" customHeight="1" x14ac:dyDescent="0.25">
      <c r="A421" s="7773"/>
      <c r="B421" s="7742" t="s">
        <v>695</v>
      </c>
      <c r="C421" s="7739" t="s">
        <v>254</v>
      </c>
      <c r="D421" s="868">
        <v>1</v>
      </c>
      <c r="E421" s="802" t="s">
        <v>976</v>
      </c>
      <c r="F421" s="222" t="s">
        <v>977</v>
      </c>
      <c r="G421" s="460">
        <v>170</v>
      </c>
    </row>
    <row r="422" spans="1:7" ht="38.25" x14ac:dyDescent="0.25">
      <c r="A422" s="7773"/>
      <c r="B422" s="7764"/>
      <c r="C422" s="7740"/>
      <c r="D422" s="779">
        <v>2</v>
      </c>
      <c r="E422" s="653" t="s">
        <v>978</v>
      </c>
      <c r="F422" s="224" t="s">
        <v>979</v>
      </c>
      <c r="G422" s="677">
        <v>1200000</v>
      </c>
    </row>
    <row r="423" spans="1:7" ht="51" x14ac:dyDescent="0.25">
      <c r="A423" s="7773"/>
      <c r="B423" s="7764"/>
      <c r="C423" s="7740"/>
      <c r="D423" s="779">
        <v>3</v>
      </c>
      <c r="E423" s="653" t="s">
        <v>980</v>
      </c>
      <c r="F423" s="223" t="s">
        <v>979</v>
      </c>
      <c r="G423" s="677">
        <v>6000000</v>
      </c>
    </row>
    <row r="424" spans="1:7" ht="25.5" customHeight="1" x14ac:dyDescent="0.25">
      <c r="A424" s="7773"/>
      <c r="B424" s="7736" t="s">
        <v>691</v>
      </c>
      <c r="C424" s="7739" t="s">
        <v>258</v>
      </c>
      <c r="D424" s="7954">
        <v>1</v>
      </c>
      <c r="E424" s="7955" t="s">
        <v>941</v>
      </c>
      <c r="F424" s="424" t="s">
        <v>942</v>
      </c>
      <c r="G424" s="868">
        <v>7</v>
      </c>
    </row>
    <row r="425" spans="1:7" ht="38.25" customHeight="1" x14ac:dyDescent="0.25">
      <c r="A425" s="7773"/>
      <c r="B425" s="7737"/>
      <c r="C425" s="7740"/>
      <c r="D425" s="7925">
        <v>2</v>
      </c>
      <c r="E425" s="7956" t="s">
        <v>943</v>
      </c>
      <c r="F425" s="425" t="s">
        <v>944</v>
      </c>
      <c r="G425" s="869">
        <v>12</v>
      </c>
    </row>
    <row r="426" spans="1:7" ht="38.25" customHeight="1" x14ac:dyDescent="0.25">
      <c r="A426" s="7773"/>
      <c r="B426" s="7742" t="s">
        <v>696</v>
      </c>
      <c r="C426" s="7739" t="s">
        <v>259</v>
      </c>
      <c r="D426" s="868">
        <v>1</v>
      </c>
      <c r="E426" s="231" t="s">
        <v>981</v>
      </c>
      <c r="F426" s="222" t="s">
        <v>982</v>
      </c>
      <c r="G426" s="459">
        <v>1</v>
      </c>
    </row>
    <row r="427" spans="1:7" ht="25.5" x14ac:dyDescent="0.25">
      <c r="A427" s="7773"/>
      <c r="B427" s="7764"/>
      <c r="C427" s="7740"/>
      <c r="D427" s="779">
        <v>2</v>
      </c>
      <c r="E427" s="751" t="s">
        <v>983</v>
      </c>
      <c r="F427" s="224" t="s">
        <v>984</v>
      </c>
      <c r="G427" s="460">
        <v>6</v>
      </c>
    </row>
    <row r="428" spans="1:7" ht="25.5" x14ac:dyDescent="0.25">
      <c r="A428" s="7773"/>
      <c r="B428" s="7743"/>
      <c r="C428" s="7741"/>
      <c r="D428" s="779">
        <v>3</v>
      </c>
      <c r="E428" s="653" t="s">
        <v>985</v>
      </c>
      <c r="F428" s="223" t="s">
        <v>986</v>
      </c>
      <c r="G428" s="460">
        <v>1</v>
      </c>
    </row>
    <row r="429" spans="1:7" ht="52.5" customHeight="1" x14ac:dyDescent="0.25">
      <c r="A429" s="7773"/>
      <c r="B429" s="7742" t="s">
        <v>690</v>
      </c>
      <c r="C429" s="7739" t="s">
        <v>262</v>
      </c>
      <c r="D429" s="868">
        <v>1</v>
      </c>
      <c r="E429" s="231" t="s">
        <v>930</v>
      </c>
      <c r="F429" s="222" t="s">
        <v>812</v>
      </c>
      <c r="G429" s="459">
        <v>140</v>
      </c>
    </row>
    <row r="430" spans="1:7" ht="12.75" x14ac:dyDescent="0.25">
      <c r="A430" s="7773"/>
      <c r="B430" s="7764"/>
      <c r="C430" s="7740"/>
      <c r="D430" s="779">
        <v>2</v>
      </c>
      <c r="E430" s="751" t="s">
        <v>931</v>
      </c>
      <c r="F430" s="224" t="s">
        <v>932</v>
      </c>
      <c r="G430" s="460">
        <v>10</v>
      </c>
    </row>
    <row r="431" spans="1:7" ht="25.5" x14ac:dyDescent="0.25">
      <c r="A431" s="7773"/>
      <c r="B431" s="7764"/>
      <c r="C431" s="7740"/>
      <c r="D431" s="779">
        <v>3</v>
      </c>
      <c r="E431" s="751" t="s">
        <v>933</v>
      </c>
      <c r="F431" s="224" t="s">
        <v>934</v>
      </c>
      <c r="G431" s="460">
        <v>2</v>
      </c>
    </row>
    <row r="432" spans="1:7" ht="25.5" x14ac:dyDescent="0.25">
      <c r="A432" s="7773"/>
      <c r="B432" s="7764"/>
      <c r="C432" s="7740"/>
      <c r="D432" s="779">
        <v>4</v>
      </c>
      <c r="E432" s="751" t="s">
        <v>935</v>
      </c>
      <c r="F432" s="224" t="s">
        <v>936</v>
      </c>
      <c r="G432" s="460">
        <v>4</v>
      </c>
    </row>
    <row r="433" spans="1:7" ht="25.5" x14ac:dyDescent="0.25">
      <c r="A433" s="7773"/>
      <c r="B433" s="7764"/>
      <c r="C433" s="7740"/>
      <c r="D433" s="779">
        <v>5</v>
      </c>
      <c r="E433" s="751" t="s">
        <v>937</v>
      </c>
      <c r="F433" s="223" t="s">
        <v>938</v>
      </c>
      <c r="G433" s="460">
        <v>3</v>
      </c>
    </row>
    <row r="434" spans="1:7" ht="38.25" customHeight="1" x14ac:dyDescent="0.25">
      <c r="A434" s="7773"/>
      <c r="B434" s="7743"/>
      <c r="C434" s="7741"/>
      <c r="D434" s="869">
        <v>6</v>
      </c>
      <c r="E434" s="473" t="s">
        <v>939</v>
      </c>
      <c r="F434" s="474" t="s">
        <v>940</v>
      </c>
      <c r="G434" s="420">
        <v>1</v>
      </c>
    </row>
    <row r="435" spans="1:7" ht="45" customHeight="1" x14ac:dyDescent="0.25">
      <c r="A435" s="7773"/>
      <c r="B435" s="7742" t="s">
        <v>694</v>
      </c>
      <c r="C435" s="7739" t="s">
        <v>265</v>
      </c>
      <c r="D435" s="7813">
        <v>1</v>
      </c>
      <c r="E435" s="1093" t="s">
        <v>966</v>
      </c>
      <c r="F435" s="674" t="s">
        <v>967</v>
      </c>
      <c r="G435" s="1726">
        <v>2</v>
      </c>
    </row>
    <row r="436" spans="1:7" ht="45" customHeight="1" x14ac:dyDescent="0.25">
      <c r="A436" s="7773"/>
      <c r="B436" s="7764"/>
      <c r="C436" s="7740"/>
      <c r="D436" s="7814">
        <v>2</v>
      </c>
      <c r="E436" s="1095" t="s">
        <v>968</v>
      </c>
      <c r="F436" s="558" t="s">
        <v>972</v>
      </c>
      <c r="G436" s="1727">
        <v>2</v>
      </c>
    </row>
    <row r="437" spans="1:7" ht="45" customHeight="1" x14ac:dyDescent="0.25">
      <c r="A437" s="7773"/>
      <c r="B437" s="7764"/>
      <c r="C437" s="7740"/>
      <c r="D437" s="7814">
        <v>3</v>
      </c>
      <c r="E437" s="1095" t="s">
        <v>969</v>
      </c>
      <c r="F437" s="558" t="s">
        <v>973</v>
      </c>
      <c r="G437" s="1727">
        <v>4</v>
      </c>
    </row>
    <row r="438" spans="1:7" ht="51" x14ac:dyDescent="0.25">
      <c r="A438" s="7773"/>
      <c r="B438" s="7764"/>
      <c r="C438" s="7740"/>
      <c r="D438" s="681">
        <v>4</v>
      </c>
      <c r="E438" s="5680" t="s">
        <v>970</v>
      </c>
      <c r="F438" s="558" t="s">
        <v>974</v>
      </c>
      <c r="G438" s="1727">
        <v>559</v>
      </c>
    </row>
    <row r="439" spans="1:7" ht="38.25" x14ac:dyDescent="0.25">
      <c r="A439" s="7773"/>
      <c r="B439" s="7743"/>
      <c r="C439" s="7741"/>
      <c r="D439" s="681">
        <v>5</v>
      </c>
      <c r="E439" s="546" t="s">
        <v>971</v>
      </c>
      <c r="F439" s="558" t="s">
        <v>975</v>
      </c>
      <c r="G439" s="1727">
        <v>5</v>
      </c>
    </row>
    <row r="440" spans="1:7" ht="25.5" customHeight="1" x14ac:dyDescent="0.25">
      <c r="A440" s="7773"/>
      <c r="B440" s="7742" t="s">
        <v>692</v>
      </c>
      <c r="C440" s="7773" t="s">
        <v>266</v>
      </c>
      <c r="D440" s="7813">
        <v>1</v>
      </c>
      <c r="E440" s="1093" t="s">
        <v>945</v>
      </c>
      <c r="F440" s="674" t="s">
        <v>946</v>
      </c>
      <c r="G440" s="1726">
        <v>5</v>
      </c>
    </row>
    <row r="441" spans="1:7" ht="46.5" customHeight="1" x14ac:dyDescent="0.25">
      <c r="A441" s="7773"/>
      <c r="B441" s="7764"/>
      <c r="C441" s="7773"/>
      <c r="D441" s="7814">
        <v>2</v>
      </c>
      <c r="E441" s="1095" t="s">
        <v>947</v>
      </c>
      <c r="F441" s="675" t="s">
        <v>948</v>
      </c>
      <c r="G441" s="1727">
        <v>2</v>
      </c>
    </row>
    <row r="442" spans="1:7" ht="12.75" x14ac:dyDescent="0.25">
      <c r="A442" s="7773"/>
      <c r="B442" s="7764"/>
      <c r="C442" s="7773"/>
      <c r="D442" s="7814">
        <v>3</v>
      </c>
      <c r="E442" s="1095" t="s">
        <v>949</v>
      </c>
      <c r="F442" s="675" t="s">
        <v>950</v>
      </c>
      <c r="G442" s="1727">
        <v>1</v>
      </c>
    </row>
    <row r="443" spans="1:7" ht="25.5" x14ac:dyDescent="0.25">
      <c r="A443" s="7773"/>
      <c r="B443" s="7764"/>
      <c r="C443" s="7773"/>
      <c r="D443" s="7957">
        <v>4</v>
      </c>
      <c r="E443" s="1095" t="s">
        <v>951</v>
      </c>
      <c r="F443" s="558" t="s">
        <v>952</v>
      </c>
      <c r="G443" s="1727">
        <v>600</v>
      </c>
    </row>
    <row r="444" spans="1:7" ht="12.75" x14ac:dyDescent="0.25">
      <c r="A444" s="7773"/>
      <c r="B444" s="7764"/>
      <c r="C444" s="7773"/>
      <c r="D444" s="7957">
        <v>5</v>
      </c>
      <c r="E444" s="1095" t="s">
        <v>953</v>
      </c>
      <c r="F444" s="558" t="s">
        <v>954</v>
      </c>
      <c r="G444" s="1727">
        <v>50</v>
      </c>
    </row>
    <row r="445" spans="1:7" ht="25.5" x14ac:dyDescent="0.25">
      <c r="A445" s="7773"/>
      <c r="B445" s="7743"/>
      <c r="C445" s="7773"/>
      <c r="D445" s="7816">
        <v>6</v>
      </c>
      <c r="E445" s="1097" t="s">
        <v>955</v>
      </c>
      <c r="F445" s="1098" t="s">
        <v>956</v>
      </c>
      <c r="G445" s="1728">
        <v>4</v>
      </c>
    </row>
    <row r="446" spans="1:7" ht="12.75" customHeight="1" x14ac:dyDescent="0.25">
      <c r="B446" s="7807"/>
    </row>
    <row r="447" spans="1:7" ht="12.75" customHeight="1" x14ac:dyDescent="0.25">
      <c r="B447" s="7808"/>
    </row>
    <row r="448" spans="1:7" ht="12" customHeight="1" x14ac:dyDescent="0.25">
      <c r="A448" s="7799" t="s">
        <v>0</v>
      </c>
      <c r="B448" s="7809"/>
      <c r="C448" s="7801" t="s">
        <v>14</v>
      </c>
    </row>
    <row r="449" spans="1:7" ht="12" customHeight="1" x14ac:dyDescent="0.25">
      <c r="A449" s="7799"/>
      <c r="B449" s="7810"/>
      <c r="C449" s="7801"/>
    </row>
    <row r="450" spans="1:7" ht="25.5" customHeight="1" x14ac:dyDescent="0.25">
      <c r="A450" s="7773" t="s">
        <v>267</v>
      </c>
      <c r="B450" s="7742" t="s">
        <v>734</v>
      </c>
      <c r="C450" s="7739" t="s">
        <v>272</v>
      </c>
      <c r="D450" s="7958">
        <v>1</v>
      </c>
      <c r="E450" s="692" t="s">
        <v>1281</v>
      </c>
      <c r="F450" s="424" t="s">
        <v>1026</v>
      </c>
      <c r="G450" s="233">
        <v>300</v>
      </c>
    </row>
    <row r="451" spans="1:7" ht="12.75" x14ac:dyDescent="0.25">
      <c r="A451" s="7773"/>
      <c r="B451" s="7764"/>
      <c r="C451" s="7740"/>
      <c r="D451" s="806">
        <v>2</v>
      </c>
      <c r="E451" s="693" t="s">
        <v>1282</v>
      </c>
      <c r="F451" s="687" t="s">
        <v>936</v>
      </c>
      <c r="G451" s="238">
        <v>1</v>
      </c>
    </row>
    <row r="452" spans="1:7" ht="12.75" x14ac:dyDescent="0.25">
      <c r="A452" s="7773"/>
      <c r="B452" s="7764"/>
      <c r="C452" s="7740"/>
      <c r="D452" s="806">
        <v>3</v>
      </c>
      <c r="E452" s="693" t="s">
        <v>1283</v>
      </c>
      <c r="F452" s="687" t="s">
        <v>936</v>
      </c>
      <c r="G452" s="238">
        <v>1</v>
      </c>
    </row>
    <row r="453" spans="1:7" ht="25.5" x14ac:dyDescent="0.25">
      <c r="A453" s="7773"/>
      <c r="B453" s="7764"/>
      <c r="C453" s="7740"/>
      <c r="D453" s="806">
        <v>4</v>
      </c>
      <c r="E453" s="693" t="s">
        <v>1284</v>
      </c>
      <c r="F453" s="687" t="s">
        <v>936</v>
      </c>
      <c r="G453" s="238">
        <v>1</v>
      </c>
    </row>
    <row r="454" spans="1:7" ht="25.5" x14ac:dyDescent="0.25">
      <c r="A454" s="7773"/>
      <c r="B454" s="7764"/>
      <c r="C454" s="7740"/>
      <c r="D454" s="806">
        <v>5</v>
      </c>
      <c r="E454" s="693" t="s">
        <v>1285</v>
      </c>
      <c r="F454" s="7959" t="s">
        <v>1286</v>
      </c>
      <c r="G454" s="7960">
        <v>20</v>
      </c>
    </row>
    <row r="455" spans="1:7" ht="38.25" x14ac:dyDescent="0.25">
      <c r="A455" s="7773"/>
      <c r="B455" s="7764"/>
      <c r="C455" s="7740"/>
      <c r="D455" s="806">
        <v>6</v>
      </c>
      <c r="E455" s="693" t="s">
        <v>1287</v>
      </c>
      <c r="F455" s="687" t="s">
        <v>1286</v>
      </c>
      <c r="G455" s="238">
        <v>180</v>
      </c>
    </row>
    <row r="456" spans="1:7" ht="25.5" x14ac:dyDescent="0.25">
      <c r="A456" s="7773"/>
      <c r="B456" s="7764"/>
      <c r="C456" s="7740"/>
      <c r="D456" s="806">
        <v>7</v>
      </c>
      <c r="E456" s="693" t="s">
        <v>1288</v>
      </c>
      <c r="F456" s="687" t="s">
        <v>1129</v>
      </c>
      <c r="G456" s="238">
        <v>40</v>
      </c>
    </row>
    <row r="457" spans="1:7" ht="12.75" x14ac:dyDescent="0.25">
      <c r="A457" s="7773"/>
      <c r="B457" s="7764"/>
      <c r="C457" s="7740"/>
      <c r="D457" s="779">
        <v>8</v>
      </c>
      <c r="E457" s="1944" t="s">
        <v>1289</v>
      </c>
      <c r="F457" s="223" t="s">
        <v>1290</v>
      </c>
      <c r="G457" s="460">
        <v>1</v>
      </c>
    </row>
    <row r="458" spans="1:7" ht="38.25" x14ac:dyDescent="0.25">
      <c r="A458" s="7773"/>
      <c r="B458" s="7764"/>
      <c r="C458" s="7740"/>
      <c r="D458" s="779">
        <v>9</v>
      </c>
      <c r="E458" s="1944" t="s">
        <v>1291</v>
      </c>
      <c r="F458" s="223" t="s">
        <v>1129</v>
      </c>
      <c r="G458" s="460">
        <v>6</v>
      </c>
    </row>
    <row r="459" spans="1:7" ht="25.5" x14ac:dyDescent="0.25">
      <c r="A459" s="7773"/>
      <c r="B459" s="7764"/>
      <c r="C459" s="7740"/>
      <c r="D459" s="779">
        <v>10</v>
      </c>
      <c r="E459" s="1944" t="s">
        <v>1292</v>
      </c>
      <c r="F459" s="223" t="s">
        <v>1293</v>
      </c>
      <c r="G459" s="460">
        <v>1</v>
      </c>
    </row>
    <row r="460" spans="1:7" ht="38.25" customHeight="1" x14ac:dyDescent="0.25">
      <c r="A460" s="7773"/>
      <c r="B460" s="7743"/>
      <c r="C460" s="7741"/>
      <c r="D460" s="7961">
        <v>11</v>
      </c>
      <c r="E460" s="7962" t="s">
        <v>1294</v>
      </c>
      <c r="F460" s="227" t="s">
        <v>1026</v>
      </c>
      <c r="G460" s="420">
        <v>1</v>
      </c>
    </row>
    <row r="461" spans="1:7" ht="25.5" customHeight="1" x14ac:dyDescent="0.25">
      <c r="A461" s="7773"/>
      <c r="B461" s="7742" t="s">
        <v>735</v>
      </c>
      <c r="C461" s="7739" t="s">
        <v>274</v>
      </c>
      <c r="D461" s="801">
        <v>1</v>
      </c>
      <c r="E461" s="802" t="s">
        <v>1295</v>
      </c>
      <c r="F461" s="645" t="s">
        <v>1296</v>
      </c>
      <c r="G461" s="233">
        <v>22057</v>
      </c>
    </row>
    <row r="462" spans="1:7" ht="128.25" customHeight="1" x14ac:dyDescent="0.25">
      <c r="A462" s="7773"/>
      <c r="B462" s="7764"/>
      <c r="C462" s="7740"/>
      <c r="D462" s="803">
        <v>2</v>
      </c>
      <c r="E462" s="653" t="s">
        <v>1297</v>
      </c>
      <c r="F462" s="646" t="s">
        <v>1296</v>
      </c>
      <c r="G462" s="238">
        <v>2642</v>
      </c>
    </row>
    <row r="463" spans="1:7" ht="38.25" x14ac:dyDescent="0.25">
      <c r="A463" s="7773"/>
      <c r="B463" s="7764"/>
      <c r="C463" s="7740"/>
      <c r="D463" s="803">
        <v>3</v>
      </c>
      <c r="E463" s="653" t="s">
        <v>1298</v>
      </c>
      <c r="F463" s="646" t="s">
        <v>1296</v>
      </c>
      <c r="G463" s="238">
        <v>2745</v>
      </c>
    </row>
    <row r="464" spans="1:7" ht="89.25" customHeight="1" x14ac:dyDescent="0.25">
      <c r="A464" s="7773"/>
      <c r="B464" s="7764"/>
      <c r="C464" s="7740"/>
      <c r="D464" s="803">
        <v>4</v>
      </c>
      <c r="E464" s="653" t="s">
        <v>1299</v>
      </c>
      <c r="F464" s="646" t="s">
        <v>1296</v>
      </c>
      <c r="G464" s="238">
        <v>2319</v>
      </c>
    </row>
    <row r="465" spans="1:7" ht="63.75" customHeight="1" x14ac:dyDescent="0.25">
      <c r="A465" s="7773"/>
      <c r="B465" s="7764"/>
      <c r="C465" s="7740"/>
      <c r="D465" s="803">
        <v>5</v>
      </c>
      <c r="E465" s="653" t="s">
        <v>1300</v>
      </c>
      <c r="F465" s="646" t="s">
        <v>1031</v>
      </c>
      <c r="G465" s="238">
        <v>1500</v>
      </c>
    </row>
    <row r="466" spans="1:7" ht="25.5" x14ac:dyDescent="0.25">
      <c r="A466" s="7773"/>
      <c r="B466" s="7764"/>
      <c r="C466" s="7740"/>
      <c r="D466" s="803">
        <v>6</v>
      </c>
      <c r="E466" s="653" t="s">
        <v>1301</v>
      </c>
      <c r="F466" s="646" t="s">
        <v>936</v>
      </c>
      <c r="G466" s="238">
        <v>1</v>
      </c>
    </row>
    <row r="467" spans="1:7" ht="38.25" x14ac:dyDescent="0.25">
      <c r="A467" s="7773"/>
      <c r="B467" s="7764"/>
      <c r="C467" s="7740"/>
      <c r="D467" s="803">
        <v>7</v>
      </c>
      <c r="E467" s="653" t="s">
        <v>1302</v>
      </c>
      <c r="F467" s="646" t="s">
        <v>1303</v>
      </c>
      <c r="G467" s="238">
        <v>1</v>
      </c>
    </row>
    <row r="468" spans="1:7" ht="51" x14ac:dyDescent="0.25">
      <c r="A468" s="7773"/>
      <c r="B468" s="7743"/>
      <c r="C468" s="7741"/>
      <c r="D468" s="804">
        <v>8</v>
      </c>
      <c r="E468" s="654" t="s">
        <v>1304</v>
      </c>
      <c r="F468" s="702" t="s">
        <v>986</v>
      </c>
      <c r="G468" s="703">
        <v>15</v>
      </c>
    </row>
    <row r="469" spans="1:7" ht="25.5" customHeight="1" x14ac:dyDescent="0.25">
      <c r="A469" s="7773"/>
      <c r="B469" s="7742" t="s">
        <v>739</v>
      </c>
      <c r="C469" s="7739" t="s">
        <v>276</v>
      </c>
      <c r="D469" s="806">
        <v>1</v>
      </c>
      <c r="E469" s="716" t="s">
        <v>1326</v>
      </c>
      <c r="F469" s="687" t="s">
        <v>1327</v>
      </c>
      <c r="G469" s="238">
        <v>4500</v>
      </c>
    </row>
    <row r="470" spans="1:7" ht="25.5" x14ac:dyDescent="0.25">
      <c r="A470" s="7773"/>
      <c r="B470" s="7764"/>
      <c r="C470" s="7740"/>
      <c r="D470" s="806">
        <v>2</v>
      </c>
      <c r="E470" s="717" t="s">
        <v>1328</v>
      </c>
      <c r="F470" s="687" t="s">
        <v>1212</v>
      </c>
      <c r="G470" s="238">
        <v>247</v>
      </c>
    </row>
    <row r="471" spans="1:7" ht="25.5" x14ac:dyDescent="0.25">
      <c r="A471" s="7773"/>
      <c r="B471" s="7764"/>
      <c r="C471" s="7740"/>
      <c r="D471" s="806">
        <v>3</v>
      </c>
      <c r="E471" s="717" t="s">
        <v>1329</v>
      </c>
      <c r="F471" s="687" t="s">
        <v>1330</v>
      </c>
      <c r="G471" s="238">
        <v>92000</v>
      </c>
    </row>
    <row r="472" spans="1:7" ht="38.25" x14ac:dyDescent="0.25">
      <c r="A472" s="7773"/>
      <c r="B472" s="7764"/>
      <c r="C472" s="7740"/>
      <c r="D472" s="806">
        <v>4</v>
      </c>
      <c r="E472" s="717" t="s">
        <v>3766</v>
      </c>
      <c r="F472" s="687" t="s">
        <v>1332</v>
      </c>
      <c r="G472" s="238">
        <v>12</v>
      </c>
    </row>
    <row r="473" spans="1:7" ht="25.5" x14ac:dyDescent="0.25">
      <c r="A473" s="7773"/>
      <c r="B473" s="7764"/>
      <c r="C473" s="7740"/>
      <c r="D473" s="806">
        <v>5</v>
      </c>
      <c r="E473" s="717" t="s">
        <v>1333</v>
      </c>
      <c r="F473" s="687" t="s">
        <v>842</v>
      </c>
      <c r="G473" s="238">
        <v>31500</v>
      </c>
    </row>
    <row r="474" spans="1:7" ht="25.5" x14ac:dyDescent="0.25">
      <c r="A474" s="7773"/>
      <c r="B474" s="7764"/>
      <c r="C474" s="7740"/>
      <c r="D474" s="806">
        <v>6</v>
      </c>
      <c r="E474" s="717" t="s">
        <v>1334</v>
      </c>
      <c r="F474" s="687" t="s">
        <v>1335</v>
      </c>
      <c r="G474" s="238">
        <v>247</v>
      </c>
    </row>
    <row r="475" spans="1:7" ht="25.5" x14ac:dyDescent="0.25">
      <c r="A475" s="7773"/>
      <c r="B475" s="7764"/>
      <c r="C475" s="7740"/>
      <c r="D475" s="806">
        <v>7</v>
      </c>
      <c r="E475" s="717" t="s">
        <v>1336</v>
      </c>
      <c r="F475" s="646" t="s">
        <v>1337</v>
      </c>
      <c r="G475" s="5636">
        <v>31500</v>
      </c>
    </row>
    <row r="476" spans="1:7" ht="63.75" x14ac:dyDescent="0.25">
      <c r="A476" s="7773"/>
      <c r="B476" s="7764"/>
      <c r="C476" s="7740"/>
      <c r="D476" s="806">
        <v>8</v>
      </c>
      <c r="E476" s="717" t="s">
        <v>1338</v>
      </c>
      <c r="F476" s="646" t="s">
        <v>1339</v>
      </c>
      <c r="G476" s="238">
        <v>32</v>
      </c>
    </row>
    <row r="477" spans="1:7" ht="38.25" x14ac:dyDescent="0.25">
      <c r="A477" s="7773"/>
      <c r="B477" s="7764"/>
      <c r="C477" s="7740"/>
      <c r="D477" s="806">
        <v>9</v>
      </c>
      <c r="E477" s="717" t="s">
        <v>1340</v>
      </c>
      <c r="F477" s="646" t="s">
        <v>1330</v>
      </c>
      <c r="G477" s="238">
        <v>22464</v>
      </c>
    </row>
    <row r="478" spans="1:7" ht="63.75" customHeight="1" x14ac:dyDescent="0.25">
      <c r="A478" s="7773"/>
      <c r="B478" s="7764"/>
      <c r="C478" s="7740"/>
      <c r="D478" s="806">
        <v>10</v>
      </c>
      <c r="E478" s="717" t="s">
        <v>1341</v>
      </c>
      <c r="F478" s="646" t="s">
        <v>1330</v>
      </c>
      <c r="G478" s="238">
        <v>22464</v>
      </c>
    </row>
    <row r="479" spans="1:7" ht="38.25" x14ac:dyDescent="0.25">
      <c r="A479" s="7773"/>
      <c r="B479" s="7764"/>
      <c r="C479" s="7740"/>
      <c r="D479" s="806">
        <v>11</v>
      </c>
      <c r="E479" s="717" t="s">
        <v>1342</v>
      </c>
      <c r="F479" s="646" t="s">
        <v>1343</v>
      </c>
      <c r="G479" s="238">
        <v>2040</v>
      </c>
    </row>
    <row r="480" spans="1:7" ht="63.75" customHeight="1" x14ac:dyDescent="0.25">
      <c r="A480" s="7773"/>
      <c r="B480" s="7764"/>
      <c r="C480" s="7740"/>
      <c r="D480" s="805">
        <v>12</v>
      </c>
      <c r="E480" s="717" t="s">
        <v>1344</v>
      </c>
      <c r="F480" s="646" t="s">
        <v>1330</v>
      </c>
      <c r="G480" s="238">
        <v>850</v>
      </c>
    </row>
    <row r="481" spans="1:7" ht="12.75" x14ac:dyDescent="0.25">
      <c r="A481" s="7773"/>
      <c r="B481" s="7764"/>
      <c r="C481" s="7740"/>
      <c r="D481" s="806">
        <v>13</v>
      </c>
      <c r="E481" s="717" t="s">
        <v>1345</v>
      </c>
      <c r="F481" s="646" t="s">
        <v>1327</v>
      </c>
      <c r="G481" s="238">
        <v>300</v>
      </c>
    </row>
    <row r="482" spans="1:7" ht="25.5" x14ac:dyDescent="0.25">
      <c r="A482" s="7773"/>
      <c r="B482" s="7764"/>
      <c r="C482" s="7740"/>
      <c r="D482" s="805">
        <v>14</v>
      </c>
      <c r="E482" s="717" t="s">
        <v>1346</v>
      </c>
      <c r="F482" s="646" t="s">
        <v>936</v>
      </c>
      <c r="G482" s="238">
        <v>1</v>
      </c>
    </row>
    <row r="483" spans="1:7" ht="12.75" x14ac:dyDescent="0.25">
      <c r="A483" s="7773"/>
      <c r="B483" s="7764"/>
      <c r="C483" s="7740"/>
      <c r="D483" s="806">
        <v>15</v>
      </c>
      <c r="E483" s="717" t="s">
        <v>1347</v>
      </c>
      <c r="F483" s="646" t="s">
        <v>936</v>
      </c>
      <c r="G483" s="238">
        <v>1</v>
      </c>
    </row>
    <row r="484" spans="1:7" ht="12.75" x14ac:dyDescent="0.25">
      <c r="A484" s="7773"/>
      <c r="B484" s="7764"/>
      <c r="C484" s="7740"/>
      <c r="D484" s="806">
        <v>16</v>
      </c>
      <c r="E484" s="717" t="s">
        <v>1348</v>
      </c>
      <c r="F484" s="646" t="s">
        <v>1349</v>
      </c>
      <c r="G484" s="238">
        <v>1</v>
      </c>
    </row>
    <row r="485" spans="1:7" ht="25.5" x14ac:dyDescent="0.25">
      <c r="A485" s="7773"/>
      <c r="B485" s="7764"/>
      <c r="C485" s="7740"/>
      <c r="D485" s="805">
        <v>17</v>
      </c>
      <c r="E485" s="717" t="s">
        <v>1350</v>
      </c>
      <c r="F485" s="646" t="s">
        <v>936</v>
      </c>
      <c r="G485" s="238">
        <v>1</v>
      </c>
    </row>
    <row r="486" spans="1:7" ht="38.25" customHeight="1" x14ac:dyDescent="0.25">
      <c r="A486" s="7773"/>
      <c r="B486" s="7743"/>
      <c r="C486" s="7741"/>
      <c r="D486" s="806">
        <v>18</v>
      </c>
      <c r="E486" s="718" t="s">
        <v>1351</v>
      </c>
      <c r="F486" s="646" t="s">
        <v>936</v>
      </c>
      <c r="G486" s="238">
        <v>1</v>
      </c>
    </row>
    <row r="487" spans="1:7" ht="38.25" customHeight="1" x14ac:dyDescent="0.25">
      <c r="A487" s="7773"/>
      <c r="B487" s="7742" t="s">
        <v>736</v>
      </c>
      <c r="C487" s="7739" t="s">
        <v>279</v>
      </c>
      <c r="D487" s="7963">
        <v>1</v>
      </c>
      <c r="E487" s="651" t="s">
        <v>1305</v>
      </c>
      <c r="F487" s="222" t="s">
        <v>1306</v>
      </c>
      <c r="G487" s="459">
        <v>68000</v>
      </c>
    </row>
    <row r="488" spans="1:7" ht="25.5" x14ac:dyDescent="0.25">
      <c r="A488" s="7773"/>
      <c r="B488" s="7764"/>
      <c r="C488" s="7740"/>
      <c r="D488" s="7964">
        <v>2</v>
      </c>
      <c r="E488" s="652" t="s">
        <v>1307</v>
      </c>
      <c r="F488" s="223" t="s">
        <v>936</v>
      </c>
      <c r="G488" s="460">
        <v>35</v>
      </c>
    </row>
    <row r="489" spans="1:7" ht="38.25" customHeight="1" x14ac:dyDescent="0.25">
      <c r="A489" s="7773"/>
      <c r="B489" s="7764"/>
      <c r="C489" s="7740"/>
      <c r="D489" s="7964">
        <v>3</v>
      </c>
      <c r="E489" s="652" t="s">
        <v>1308</v>
      </c>
      <c r="F489" s="223" t="s">
        <v>936</v>
      </c>
      <c r="G489" s="460">
        <v>5</v>
      </c>
    </row>
    <row r="490" spans="1:7" ht="38.25" customHeight="1" x14ac:dyDescent="0.25">
      <c r="A490" s="7773"/>
      <c r="B490" s="7764"/>
      <c r="C490" s="7740"/>
      <c r="D490" s="7964">
        <v>4</v>
      </c>
      <c r="E490" s="652" t="s">
        <v>1309</v>
      </c>
      <c r="F490" s="223" t="s">
        <v>1310</v>
      </c>
      <c r="G490" s="460">
        <v>1</v>
      </c>
    </row>
    <row r="491" spans="1:7" ht="51" customHeight="1" x14ac:dyDescent="0.25">
      <c r="A491" s="7773"/>
      <c r="B491" s="7764"/>
      <c r="C491" s="7740"/>
      <c r="D491" s="7964">
        <v>5</v>
      </c>
      <c r="E491" s="652" t="s">
        <v>1311</v>
      </c>
      <c r="F491" s="224" t="s">
        <v>1293</v>
      </c>
      <c r="G491" s="460">
        <v>5</v>
      </c>
    </row>
    <row r="492" spans="1:7" ht="38.25" customHeight="1" x14ac:dyDescent="0.25">
      <c r="A492" s="7773"/>
      <c r="B492" s="7764"/>
      <c r="C492" s="7740"/>
      <c r="D492" s="7964">
        <v>6</v>
      </c>
      <c r="E492" s="652" t="s">
        <v>1312</v>
      </c>
      <c r="F492" s="223" t="s">
        <v>784</v>
      </c>
      <c r="G492" s="460">
        <v>24</v>
      </c>
    </row>
    <row r="493" spans="1:7" ht="38.25" customHeight="1" x14ac:dyDescent="0.25">
      <c r="A493" s="7773"/>
      <c r="B493" s="7764"/>
      <c r="C493" s="7740"/>
      <c r="D493" s="7964">
        <v>7</v>
      </c>
      <c r="E493" s="652" t="s">
        <v>1313</v>
      </c>
      <c r="F493" s="223" t="s">
        <v>936</v>
      </c>
      <c r="G493" s="460">
        <v>1</v>
      </c>
    </row>
    <row r="494" spans="1:7" ht="38.25" customHeight="1" x14ac:dyDescent="0.2">
      <c r="A494" s="7773"/>
      <c r="B494" s="7743"/>
      <c r="C494" s="7741"/>
      <c r="D494" s="7965">
        <v>8</v>
      </c>
      <c r="E494" s="7966" t="s">
        <v>1314</v>
      </c>
      <c r="F494" s="227" t="s">
        <v>936</v>
      </c>
      <c r="G494" s="420">
        <v>1</v>
      </c>
    </row>
    <row r="495" spans="1:7" ht="12.75" customHeight="1" x14ac:dyDescent="0.25">
      <c r="A495" s="7773"/>
      <c r="B495" s="7742" t="s">
        <v>738</v>
      </c>
      <c r="C495" s="7739" t="s">
        <v>281</v>
      </c>
      <c r="D495" s="7964">
        <v>1</v>
      </c>
      <c r="E495" s="651" t="s">
        <v>1352</v>
      </c>
      <c r="F495" s="685" t="s">
        <v>1310</v>
      </c>
      <c r="G495" s="657">
        <v>46</v>
      </c>
    </row>
    <row r="496" spans="1:7" ht="12.75" x14ac:dyDescent="0.25">
      <c r="A496" s="7773"/>
      <c r="B496" s="7764"/>
      <c r="C496" s="7740"/>
      <c r="D496" s="7964">
        <v>2</v>
      </c>
      <c r="E496" s="652" t="s">
        <v>1353</v>
      </c>
      <c r="F496" s="223" t="s">
        <v>1310</v>
      </c>
      <c r="G496" s="659">
        <v>44</v>
      </c>
    </row>
    <row r="497" spans="1:7" ht="12.75" x14ac:dyDescent="0.25">
      <c r="A497" s="7773"/>
      <c r="B497" s="7764"/>
      <c r="C497" s="7740"/>
      <c r="D497" s="7964">
        <v>3</v>
      </c>
      <c r="E497" s="652" t="s">
        <v>1354</v>
      </c>
      <c r="F497" s="223" t="s">
        <v>1310</v>
      </c>
      <c r="G497" s="659">
        <v>45</v>
      </c>
    </row>
    <row r="498" spans="1:7" ht="12.75" x14ac:dyDescent="0.25">
      <c r="A498" s="7773"/>
      <c r="B498" s="7764"/>
      <c r="C498" s="7740"/>
      <c r="D498" s="7964">
        <v>4</v>
      </c>
      <c r="E498" s="652" t="s">
        <v>1355</v>
      </c>
      <c r="F498" s="223" t="s">
        <v>1310</v>
      </c>
      <c r="G498" s="659">
        <v>46</v>
      </c>
    </row>
    <row r="499" spans="1:7" ht="38.25" x14ac:dyDescent="0.25">
      <c r="A499" s="7773"/>
      <c r="B499" s="7764"/>
      <c r="C499" s="7740"/>
      <c r="D499" s="7964">
        <v>5</v>
      </c>
      <c r="E499" s="652" t="s">
        <v>1356</v>
      </c>
      <c r="F499" s="223" t="s">
        <v>1357</v>
      </c>
      <c r="G499" s="659">
        <v>11</v>
      </c>
    </row>
    <row r="500" spans="1:7" ht="12.75" x14ac:dyDescent="0.25">
      <c r="A500" s="7773"/>
      <c r="B500" s="7764"/>
      <c r="C500" s="7740"/>
      <c r="D500" s="7964">
        <v>6</v>
      </c>
      <c r="E500" s="652" t="s">
        <v>1358</v>
      </c>
      <c r="F500" s="223" t="s">
        <v>1310</v>
      </c>
      <c r="G500" s="806">
        <v>1</v>
      </c>
    </row>
    <row r="501" spans="1:7" ht="12.75" x14ac:dyDescent="0.25">
      <c r="A501" s="7773"/>
      <c r="B501" s="7764"/>
      <c r="C501" s="7740"/>
      <c r="D501" s="7964">
        <v>7</v>
      </c>
      <c r="E501" s="652" t="s">
        <v>1359</v>
      </c>
      <c r="F501" s="806" t="s">
        <v>1310</v>
      </c>
      <c r="G501" s="806">
        <v>1</v>
      </c>
    </row>
    <row r="502" spans="1:7" ht="25.5" x14ac:dyDescent="0.25">
      <c r="A502" s="7773"/>
      <c r="B502" s="7764"/>
      <c r="C502" s="7740"/>
      <c r="D502" s="7964">
        <v>8</v>
      </c>
      <c r="E502" s="652" t="s">
        <v>1360</v>
      </c>
      <c r="F502" s="806" t="s">
        <v>1310</v>
      </c>
      <c r="G502" s="806">
        <v>36</v>
      </c>
    </row>
    <row r="503" spans="1:7" ht="12.75" x14ac:dyDescent="0.25">
      <c r="A503" s="7773"/>
      <c r="B503" s="7764"/>
      <c r="C503" s="7740"/>
      <c r="D503" s="7964">
        <v>9</v>
      </c>
      <c r="E503" s="652" t="s">
        <v>1361</v>
      </c>
      <c r="F503" s="806" t="s">
        <v>1349</v>
      </c>
      <c r="G503" s="803">
        <v>1</v>
      </c>
    </row>
    <row r="504" spans="1:7" ht="25.5" customHeight="1" x14ac:dyDescent="0.25">
      <c r="A504" s="7773"/>
      <c r="B504" s="7764"/>
      <c r="C504" s="7740"/>
      <c r="D504" s="7964">
        <v>10</v>
      </c>
      <c r="E504" s="652" t="s">
        <v>1362</v>
      </c>
      <c r="F504" s="806" t="s">
        <v>1363</v>
      </c>
      <c r="G504" s="806">
        <v>7</v>
      </c>
    </row>
    <row r="505" spans="1:7" ht="12.75" x14ac:dyDescent="0.25">
      <c r="A505" s="7773"/>
      <c r="B505" s="7764"/>
      <c r="C505" s="7740"/>
      <c r="D505" s="7964">
        <v>11</v>
      </c>
      <c r="E505" s="652" t="s">
        <v>1364</v>
      </c>
      <c r="F505" s="7967" t="s">
        <v>1212</v>
      </c>
      <c r="G505" s="7967">
        <v>2</v>
      </c>
    </row>
    <row r="506" spans="1:7" ht="15" x14ac:dyDescent="0.25">
      <c r="A506" s="7773"/>
      <c r="B506" s="7764"/>
      <c r="C506" s="7740"/>
      <c r="D506" s="7964">
        <v>12</v>
      </c>
      <c r="E506" s="652" t="s">
        <v>1365</v>
      </c>
      <c r="F506" s="7968" t="s">
        <v>1310</v>
      </c>
      <c r="G506" s="7969">
        <v>1</v>
      </c>
    </row>
    <row r="507" spans="1:7" ht="15" x14ac:dyDescent="0.25">
      <c r="A507" s="7773"/>
      <c r="B507" s="7743"/>
      <c r="C507" s="7741"/>
      <c r="D507" s="7965">
        <v>13</v>
      </c>
      <c r="E507" s="7970" t="s">
        <v>1366</v>
      </c>
      <c r="F507" s="7961" t="s">
        <v>1310</v>
      </c>
      <c r="G507" s="7971">
        <v>1</v>
      </c>
    </row>
    <row r="508" spans="1:7" ht="51" customHeight="1" x14ac:dyDescent="0.25">
      <c r="A508" s="7773"/>
      <c r="B508" s="7742" t="s">
        <v>3664</v>
      </c>
      <c r="C508" s="7773" t="s">
        <v>282</v>
      </c>
      <c r="D508" s="7963">
        <v>9</v>
      </c>
      <c r="E508" s="651" t="s">
        <v>1315</v>
      </c>
      <c r="F508" s="550" t="s">
        <v>1293</v>
      </c>
      <c r="G508" s="459">
        <v>4</v>
      </c>
    </row>
    <row r="509" spans="1:7" ht="25.5" customHeight="1" x14ac:dyDescent="0.25">
      <c r="A509" s="7773"/>
      <c r="B509" s="7764"/>
      <c r="C509" s="7773"/>
      <c r="D509" s="7964">
        <v>10</v>
      </c>
      <c r="E509" s="652" t="s">
        <v>1316</v>
      </c>
      <c r="F509" s="558" t="s">
        <v>1317</v>
      </c>
      <c r="G509" s="460">
        <v>6</v>
      </c>
    </row>
    <row r="510" spans="1:7" ht="25.5" customHeight="1" x14ac:dyDescent="0.25">
      <c r="A510" s="7773"/>
      <c r="B510" s="7764"/>
      <c r="C510" s="7773"/>
      <c r="D510" s="7964">
        <v>11</v>
      </c>
      <c r="E510" s="652" t="s">
        <v>1318</v>
      </c>
      <c r="F510" s="558" t="s">
        <v>1035</v>
      </c>
      <c r="G510" s="460">
        <v>2</v>
      </c>
    </row>
    <row r="511" spans="1:7" ht="25.5" customHeight="1" x14ac:dyDescent="0.25">
      <c r="A511" s="7773"/>
      <c r="B511" s="7764"/>
      <c r="C511" s="7773"/>
      <c r="D511" s="7964">
        <v>12</v>
      </c>
      <c r="E511" s="652" t="s">
        <v>1319</v>
      </c>
      <c r="F511" s="558" t="s">
        <v>1320</v>
      </c>
      <c r="G511" s="460">
        <v>8</v>
      </c>
    </row>
    <row r="512" spans="1:7" ht="51" customHeight="1" x14ac:dyDescent="0.25">
      <c r="A512" s="7773"/>
      <c r="B512" s="7764"/>
      <c r="C512" s="7773"/>
      <c r="D512" s="7964">
        <v>13</v>
      </c>
      <c r="E512" s="652" t="s">
        <v>1321</v>
      </c>
      <c r="F512" s="558" t="s">
        <v>936</v>
      </c>
      <c r="G512" s="460">
        <v>15</v>
      </c>
    </row>
    <row r="513" spans="1:7" ht="12.75" x14ac:dyDescent="0.25">
      <c r="A513" s="7773"/>
      <c r="B513" s="7764"/>
      <c r="C513" s="7773"/>
      <c r="D513" s="7964">
        <v>14</v>
      </c>
      <c r="E513" s="652" t="s">
        <v>1322</v>
      </c>
      <c r="F513" s="558" t="s">
        <v>936</v>
      </c>
      <c r="G513" s="460">
        <v>25</v>
      </c>
    </row>
    <row r="514" spans="1:7" ht="25.5" x14ac:dyDescent="0.25">
      <c r="A514" s="7773"/>
      <c r="B514" s="7764"/>
      <c r="C514" s="7773"/>
      <c r="D514" s="7964">
        <v>15</v>
      </c>
      <c r="E514" s="652" t="s">
        <v>1323</v>
      </c>
      <c r="F514" s="558" t="s">
        <v>936</v>
      </c>
      <c r="G514" s="460">
        <v>2</v>
      </c>
    </row>
    <row r="515" spans="1:7" ht="12.75" x14ac:dyDescent="0.25">
      <c r="A515" s="7773"/>
      <c r="B515" s="7764"/>
      <c r="C515" s="7773"/>
      <c r="D515" s="7964">
        <v>16</v>
      </c>
      <c r="E515" s="652" t="s">
        <v>1324</v>
      </c>
      <c r="F515" s="558" t="s">
        <v>936</v>
      </c>
      <c r="G515" s="460">
        <v>3</v>
      </c>
    </row>
    <row r="516" spans="1:7" ht="51" customHeight="1" x14ac:dyDescent="0.25">
      <c r="A516" s="7773"/>
      <c r="B516" s="7743"/>
      <c r="C516" s="7773"/>
      <c r="D516" s="7965">
        <v>17</v>
      </c>
      <c r="E516" s="7970" t="s">
        <v>1325</v>
      </c>
      <c r="F516" s="227" t="s">
        <v>784</v>
      </c>
      <c r="G516" s="420">
        <v>25</v>
      </c>
    </row>
    <row r="517" spans="1:7" ht="12.75" customHeight="1" x14ac:dyDescent="0.25">
      <c r="B517" s="7807"/>
      <c r="C517" s="5651"/>
    </row>
    <row r="518" spans="1:7" ht="12.75" customHeight="1" x14ac:dyDescent="0.25">
      <c r="B518" s="7808"/>
    </row>
    <row r="519" spans="1:7" ht="12" customHeight="1" x14ac:dyDescent="0.25">
      <c r="A519" s="7799" t="s">
        <v>0</v>
      </c>
      <c r="B519" s="7809"/>
      <c r="C519" s="7801" t="s">
        <v>14</v>
      </c>
    </row>
    <row r="520" spans="1:7" ht="12" customHeight="1" x14ac:dyDescent="0.25">
      <c r="A520" s="7799"/>
      <c r="B520" s="7810"/>
      <c r="C520" s="7801"/>
    </row>
    <row r="521" spans="1:7" ht="48" x14ac:dyDescent="0.25">
      <c r="A521" s="7739" t="s">
        <v>283</v>
      </c>
      <c r="B521" s="7742" t="s">
        <v>740</v>
      </c>
      <c r="C521" s="7739" t="s">
        <v>286</v>
      </c>
      <c r="D521" s="791">
        <v>1</v>
      </c>
      <c r="E521" s="792" t="s">
        <v>1408</v>
      </c>
      <c r="F521" s="791" t="s">
        <v>1409</v>
      </c>
      <c r="G521" s="789">
        <v>220000</v>
      </c>
    </row>
    <row r="522" spans="1:7" ht="60" customHeight="1" x14ac:dyDescent="0.25">
      <c r="A522" s="7740"/>
      <c r="B522" s="7764"/>
      <c r="C522" s="7740"/>
      <c r="D522" s="793">
        <v>2</v>
      </c>
      <c r="E522" s="794" t="s">
        <v>1410</v>
      </c>
      <c r="F522" s="676" t="s">
        <v>1411</v>
      </c>
      <c r="G522" s="790">
        <v>150</v>
      </c>
    </row>
    <row r="523" spans="1:7" ht="60" x14ac:dyDescent="0.25">
      <c r="A523" s="7740"/>
      <c r="B523" s="7764"/>
      <c r="C523" s="7740"/>
      <c r="D523" s="795">
        <v>3</v>
      </c>
      <c r="E523" s="794" t="s">
        <v>1412</v>
      </c>
      <c r="F523" s="795" t="s">
        <v>1409</v>
      </c>
      <c r="G523" s="790">
        <v>12000</v>
      </c>
    </row>
    <row r="524" spans="1:7" ht="36" x14ac:dyDescent="0.25">
      <c r="A524" s="7740"/>
      <c r="B524" s="7764"/>
      <c r="C524" s="7740"/>
      <c r="D524" s="795">
        <v>4</v>
      </c>
      <c r="E524" s="794" t="s">
        <v>1413</v>
      </c>
      <c r="F524" s="795" t="s">
        <v>1409</v>
      </c>
      <c r="G524" s="790">
        <v>16000</v>
      </c>
    </row>
    <row r="525" spans="1:7" ht="54" customHeight="1" x14ac:dyDescent="0.25">
      <c r="A525" s="7740"/>
      <c r="B525" s="7764"/>
      <c r="C525" s="7740"/>
      <c r="D525" s="779">
        <v>5</v>
      </c>
      <c r="E525" s="796" t="s">
        <v>1414</v>
      </c>
      <c r="F525" s="795" t="s">
        <v>1415</v>
      </c>
      <c r="G525" s="790">
        <v>1</v>
      </c>
    </row>
    <row r="526" spans="1:7" ht="12.75" x14ac:dyDescent="0.25">
      <c r="A526" s="7740"/>
      <c r="B526" s="7764"/>
      <c r="C526" s="7740"/>
      <c r="D526" s="779">
        <v>6</v>
      </c>
      <c r="E526" s="796" t="s">
        <v>1416</v>
      </c>
      <c r="F526" s="676" t="s">
        <v>1286</v>
      </c>
      <c r="G526" s="790">
        <v>5</v>
      </c>
    </row>
    <row r="527" spans="1:7" ht="48" x14ac:dyDescent="0.25">
      <c r="A527" s="7740"/>
      <c r="B527" s="7764"/>
      <c r="C527" s="7740"/>
      <c r="D527" s="779">
        <v>7</v>
      </c>
      <c r="E527" s="796" t="s">
        <v>1417</v>
      </c>
      <c r="F527" s="676" t="s">
        <v>1409</v>
      </c>
      <c r="G527" s="790">
        <v>35000</v>
      </c>
    </row>
    <row r="528" spans="1:7" ht="54.75" customHeight="1" x14ac:dyDescent="0.25">
      <c r="A528" s="7740"/>
      <c r="B528" s="7764"/>
      <c r="C528" s="7740"/>
      <c r="D528" s="795">
        <v>8</v>
      </c>
      <c r="E528" s="794" t="s">
        <v>1418</v>
      </c>
      <c r="F528" s="795" t="s">
        <v>1419</v>
      </c>
      <c r="G528" s="790">
        <v>80</v>
      </c>
    </row>
    <row r="529" spans="1:7" ht="24" x14ac:dyDescent="0.25">
      <c r="A529" s="7740"/>
      <c r="B529" s="7764"/>
      <c r="C529" s="7740"/>
      <c r="D529" s="793">
        <v>9</v>
      </c>
      <c r="E529" s="794" t="s">
        <v>1420</v>
      </c>
      <c r="F529" s="676" t="s">
        <v>1421</v>
      </c>
      <c r="G529" s="790">
        <v>10</v>
      </c>
    </row>
    <row r="530" spans="1:7" ht="33.75" x14ac:dyDescent="0.25">
      <c r="A530" s="7740"/>
      <c r="B530" s="7764"/>
      <c r="C530" s="7740"/>
      <c r="D530" s="5633">
        <v>10</v>
      </c>
      <c r="E530" s="7973" t="s">
        <v>1422</v>
      </c>
      <c r="F530" s="5633" t="s">
        <v>1212</v>
      </c>
      <c r="G530" s="5645">
        <v>200</v>
      </c>
    </row>
    <row r="531" spans="1:7" ht="63.75" customHeight="1" x14ac:dyDescent="0.25">
      <c r="A531" s="7740"/>
      <c r="B531" s="7764"/>
      <c r="C531" s="7740"/>
      <c r="D531" s="5633">
        <v>11</v>
      </c>
      <c r="E531" s="7973" t="s">
        <v>1423</v>
      </c>
      <c r="F531" s="5633" t="s">
        <v>1424</v>
      </c>
      <c r="G531" s="5645">
        <v>8</v>
      </c>
    </row>
    <row r="532" spans="1:7" ht="33.75" x14ac:dyDescent="0.25">
      <c r="A532" s="7740"/>
      <c r="B532" s="7764"/>
      <c r="C532" s="7740"/>
      <c r="D532" s="5633">
        <v>12</v>
      </c>
      <c r="E532" s="7973" t="s">
        <v>1425</v>
      </c>
      <c r="F532" s="5633" t="s">
        <v>1426</v>
      </c>
      <c r="G532" s="5645">
        <v>1</v>
      </c>
    </row>
    <row r="533" spans="1:7" ht="33.75" x14ac:dyDescent="0.25">
      <c r="A533" s="7741"/>
      <c r="B533" s="7743"/>
      <c r="C533" s="7741"/>
      <c r="D533" s="5634">
        <v>13</v>
      </c>
      <c r="E533" s="7974" t="s">
        <v>1427</v>
      </c>
      <c r="F533" s="5634" t="s">
        <v>1428</v>
      </c>
      <c r="G533" s="7889">
        <v>1</v>
      </c>
    </row>
    <row r="534" spans="1:7" ht="11.25" customHeight="1" x14ac:dyDescent="0.25">
      <c r="B534" s="7808"/>
    </row>
    <row r="535" spans="1:7" ht="12" customHeight="1" x14ac:dyDescent="0.25">
      <c r="A535" s="7799" t="s">
        <v>0</v>
      </c>
      <c r="B535" s="7809"/>
      <c r="C535" s="7801" t="s">
        <v>14</v>
      </c>
    </row>
    <row r="536" spans="1:7" ht="12" customHeight="1" x14ac:dyDescent="0.25">
      <c r="A536" s="7799"/>
      <c r="B536" s="7810"/>
      <c r="C536" s="7801"/>
    </row>
    <row r="537" spans="1:7" ht="33.75" customHeight="1" x14ac:dyDescent="0.25">
      <c r="A537" s="7739" t="s">
        <v>287</v>
      </c>
      <c r="B537" s="7736" t="s">
        <v>741</v>
      </c>
      <c r="C537" s="7739" t="s">
        <v>290</v>
      </c>
      <c r="D537" s="868">
        <v>1</v>
      </c>
      <c r="E537" s="231" t="s">
        <v>1367</v>
      </c>
      <c r="F537" s="222" t="s">
        <v>1053</v>
      </c>
      <c r="G537" s="459">
        <v>120</v>
      </c>
    </row>
    <row r="538" spans="1:7" ht="25.5" customHeight="1" x14ac:dyDescent="0.25">
      <c r="A538" s="7740"/>
      <c r="B538" s="7737"/>
      <c r="C538" s="7740"/>
      <c r="D538" s="779">
        <v>2</v>
      </c>
      <c r="E538" s="751" t="s">
        <v>1368</v>
      </c>
      <c r="F538" s="224" t="s">
        <v>1053</v>
      </c>
      <c r="G538" s="460">
        <v>6</v>
      </c>
    </row>
    <row r="539" spans="1:7" ht="38.25" customHeight="1" x14ac:dyDescent="0.25">
      <c r="A539" s="7740"/>
      <c r="B539" s="7737"/>
      <c r="C539" s="7740"/>
      <c r="D539" s="779">
        <v>3</v>
      </c>
      <c r="E539" s="751" t="s">
        <v>1369</v>
      </c>
      <c r="F539" s="223" t="s">
        <v>1189</v>
      </c>
      <c r="G539" s="460">
        <v>31000</v>
      </c>
    </row>
    <row r="540" spans="1:7" ht="38.25" customHeight="1" x14ac:dyDescent="0.25">
      <c r="A540" s="7740"/>
      <c r="B540" s="7737"/>
      <c r="C540" s="7740"/>
      <c r="D540" s="779">
        <v>4</v>
      </c>
      <c r="E540" s="751" t="s">
        <v>1370</v>
      </c>
      <c r="F540" s="223" t="s">
        <v>1371</v>
      </c>
      <c r="G540" s="460">
        <v>243</v>
      </c>
    </row>
    <row r="541" spans="1:7" ht="38.25" customHeight="1" x14ac:dyDescent="0.25">
      <c r="A541" s="7740"/>
      <c r="B541" s="7737"/>
      <c r="C541" s="7740"/>
      <c r="D541" s="779">
        <v>5</v>
      </c>
      <c r="E541" s="751" t="s">
        <v>1372</v>
      </c>
      <c r="F541" s="223" t="s">
        <v>773</v>
      </c>
      <c r="G541" s="460">
        <v>2000</v>
      </c>
    </row>
    <row r="542" spans="1:7" ht="51" customHeight="1" x14ac:dyDescent="0.25">
      <c r="A542" s="7740"/>
      <c r="B542" s="7738"/>
      <c r="C542" s="7741"/>
      <c r="D542" s="869">
        <v>6</v>
      </c>
      <c r="E542" s="473" t="s">
        <v>1373</v>
      </c>
      <c r="F542" s="227" t="s">
        <v>1374</v>
      </c>
      <c r="G542" s="420">
        <v>233</v>
      </c>
    </row>
    <row r="543" spans="1:7" ht="38.25" x14ac:dyDescent="0.25">
      <c r="A543" s="7740"/>
      <c r="B543" s="7736" t="s">
        <v>742</v>
      </c>
      <c r="C543" s="7739" t="s">
        <v>292</v>
      </c>
      <c r="D543" s="938">
        <v>1</v>
      </c>
      <c r="E543" s="802" t="s">
        <v>1375</v>
      </c>
      <c r="F543" s="222" t="s">
        <v>1215</v>
      </c>
      <c r="G543" s="459">
        <v>26000</v>
      </c>
    </row>
    <row r="544" spans="1:7" ht="25.5" x14ac:dyDescent="0.25">
      <c r="A544" s="7740"/>
      <c r="B544" s="7737"/>
      <c r="C544" s="7740"/>
      <c r="D544" s="7898">
        <v>2</v>
      </c>
      <c r="E544" s="653" t="s">
        <v>1376</v>
      </c>
      <c r="F544" s="224" t="s">
        <v>1377</v>
      </c>
      <c r="G544" s="460">
        <v>4500</v>
      </c>
    </row>
    <row r="545" spans="1:7" ht="12.75" x14ac:dyDescent="0.25">
      <c r="A545" s="7740"/>
      <c r="B545" s="7737"/>
      <c r="C545" s="7740"/>
      <c r="D545" s="7898">
        <v>3</v>
      </c>
      <c r="E545" s="653" t="s">
        <v>1378</v>
      </c>
      <c r="F545" s="224" t="s">
        <v>1377</v>
      </c>
      <c r="G545" s="460">
        <v>4500</v>
      </c>
    </row>
    <row r="546" spans="1:7" ht="21" customHeight="1" x14ac:dyDescent="0.25">
      <c r="A546" s="7740"/>
      <c r="B546" s="7737"/>
      <c r="C546" s="7740"/>
      <c r="D546" s="7898">
        <v>4</v>
      </c>
      <c r="E546" s="653" t="s">
        <v>1379</v>
      </c>
      <c r="F546" s="224" t="s">
        <v>1377</v>
      </c>
      <c r="G546" s="460">
        <v>500</v>
      </c>
    </row>
    <row r="547" spans="1:7" ht="12.75" x14ac:dyDescent="0.25">
      <c r="A547" s="7741"/>
      <c r="B547" s="7738"/>
      <c r="C547" s="7741"/>
      <c r="D547" s="1075">
        <v>5</v>
      </c>
      <c r="E547" s="654" t="s">
        <v>1380</v>
      </c>
      <c r="F547" s="227" t="s">
        <v>1293</v>
      </c>
      <c r="G547" s="420">
        <v>1</v>
      </c>
    </row>
    <row r="548" spans="1:7" ht="12.75" customHeight="1" x14ac:dyDescent="0.25">
      <c r="B548" s="103"/>
    </row>
    <row r="549" spans="1:7" ht="12.75" customHeight="1" x14ac:dyDescent="0.25">
      <c r="B549" s="7808"/>
    </row>
    <row r="550" spans="1:7" ht="12" customHeight="1" x14ac:dyDescent="0.25">
      <c r="A550" s="7799" t="s">
        <v>0</v>
      </c>
      <c r="B550" s="7809"/>
      <c r="C550" s="7801" t="s">
        <v>14</v>
      </c>
    </row>
    <row r="551" spans="1:7" ht="12" customHeight="1" x14ac:dyDescent="0.25">
      <c r="A551" s="7799"/>
      <c r="B551" s="7810"/>
      <c r="C551" s="7801"/>
    </row>
    <row r="552" spans="1:7" ht="45" x14ac:dyDescent="0.25">
      <c r="A552" s="7739" t="s">
        <v>293</v>
      </c>
      <c r="B552" s="102" t="s">
        <v>640</v>
      </c>
      <c r="C552" s="5650" t="s">
        <v>293</v>
      </c>
      <c r="D552" s="868">
        <v>1</v>
      </c>
      <c r="E552" s="802" t="s">
        <v>1107</v>
      </c>
      <c r="F552" s="685" t="s">
        <v>1108</v>
      </c>
      <c r="G552" s="657">
        <v>30</v>
      </c>
    </row>
    <row r="553" spans="1:7" ht="38.25" x14ac:dyDescent="0.25">
      <c r="A553" s="7740"/>
      <c r="B553" s="102"/>
      <c r="C553" s="7975"/>
      <c r="D553" s="779">
        <v>2</v>
      </c>
      <c r="E553" s="653" t="s">
        <v>1109</v>
      </c>
      <c r="F553" s="223" t="s">
        <v>1395</v>
      </c>
      <c r="G553" s="659">
        <v>2</v>
      </c>
    </row>
    <row r="554" spans="1:7" ht="64.5" customHeight="1" x14ac:dyDescent="0.25">
      <c r="A554" s="7740"/>
      <c r="B554" s="102"/>
      <c r="C554" s="5650"/>
      <c r="D554" s="779">
        <v>3</v>
      </c>
      <c r="E554" s="653" t="s">
        <v>1111</v>
      </c>
      <c r="F554" s="223" t="s">
        <v>1033</v>
      </c>
      <c r="G554" s="659">
        <v>500</v>
      </c>
    </row>
    <row r="555" spans="1:7" ht="38.25" customHeight="1" x14ac:dyDescent="0.25">
      <c r="A555" s="7740"/>
      <c r="B555" s="102"/>
      <c r="C555" s="5650"/>
      <c r="D555" s="779">
        <v>4</v>
      </c>
      <c r="E555" s="653" t="s">
        <v>1112</v>
      </c>
      <c r="F555" s="223" t="s">
        <v>811</v>
      </c>
      <c r="G555" s="659">
        <v>500</v>
      </c>
    </row>
    <row r="556" spans="1:7" ht="63.75" customHeight="1" x14ac:dyDescent="0.25">
      <c r="A556" s="7740"/>
      <c r="B556" s="102"/>
      <c r="C556" s="5650"/>
      <c r="D556" s="779">
        <v>5</v>
      </c>
      <c r="E556" s="653" t="s">
        <v>1113</v>
      </c>
      <c r="F556" s="223" t="s">
        <v>1033</v>
      </c>
      <c r="G556" s="659">
        <v>1800</v>
      </c>
    </row>
    <row r="557" spans="1:7" ht="45" x14ac:dyDescent="0.25">
      <c r="A557" s="7740"/>
      <c r="B557" s="102" t="s">
        <v>640</v>
      </c>
      <c r="C557" s="5650" t="s">
        <v>298</v>
      </c>
      <c r="D557" s="779">
        <v>6</v>
      </c>
      <c r="E557" s="653" t="s">
        <v>1114</v>
      </c>
      <c r="F557" s="223" t="s">
        <v>1026</v>
      </c>
      <c r="G557" s="659">
        <v>4</v>
      </c>
    </row>
    <row r="558" spans="1:7" ht="39" customHeight="1" x14ac:dyDescent="0.25">
      <c r="A558" s="7740"/>
      <c r="B558" s="102"/>
      <c r="C558" s="5650"/>
      <c r="D558" s="779">
        <v>7</v>
      </c>
      <c r="E558" s="653" t="s">
        <v>1115</v>
      </c>
      <c r="F558" s="223" t="s">
        <v>1092</v>
      </c>
      <c r="G558" s="659">
        <v>600</v>
      </c>
    </row>
    <row r="559" spans="1:7" ht="25.5" x14ac:dyDescent="0.25">
      <c r="A559" s="7740"/>
      <c r="B559" s="102"/>
      <c r="C559" s="7976"/>
      <c r="D559" s="1949">
        <v>8</v>
      </c>
      <c r="E559" s="653" t="s">
        <v>1116</v>
      </c>
      <c r="F559" s="646" t="s">
        <v>1026</v>
      </c>
      <c r="G559" s="661">
        <v>4</v>
      </c>
    </row>
    <row r="560" spans="1:7" ht="40.5" customHeight="1" x14ac:dyDescent="0.25">
      <c r="A560" s="7740"/>
      <c r="B560" s="102"/>
      <c r="C560" s="5650"/>
      <c r="D560" s="779">
        <v>9</v>
      </c>
      <c r="E560" s="653" t="s">
        <v>1117</v>
      </c>
      <c r="F560" s="223" t="s">
        <v>1031</v>
      </c>
      <c r="G560" s="659">
        <v>3</v>
      </c>
    </row>
    <row r="561" spans="1:7" ht="25.5" x14ac:dyDescent="0.25">
      <c r="A561" s="7740"/>
      <c r="B561" s="102"/>
      <c r="C561" s="5650"/>
      <c r="D561" s="779">
        <v>10</v>
      </c>
      <c r="E561" s="653" t="s">
        <v>1118</v>
      </c>
      <c r="F561" s="223" t="s">
        <v>1031</v>
      </c>
      <c r="G561" s="659">
        <v>1</v>
      </c>
    </row>
    <row r="562" spans="1:7" ht="45" x14ac:dyDescent="0.25">
      <c r="A562" s="7740"/>
      <c r="B562" s="102" t="s">
        <v>640</v>
      </c>
      <c r="C562" s="5650" t="s">
        <v>300</v>
      </c>
      <c r="D562" s="779">
        <v>11</v>
      </c>
      <c r="E562" s="653" t="s">
        <v>1119</v>
      </c>
      <c r="F562" s="223" t="s">
        <v>1066</v>
      </c>
      <c r="G562" s="659">
        <v>12</v>
      </c>
    </row>
    <row r="563" spans="1:7" ht="12.75" x14ac:dyDescent="0.25">
      <c r="A563" s="7740"/>
      <c r="B563" s="7977" t="e">
        <f>SUM(B564-B567)</f>
        <v>#REF!</v>
      </c>
      <c r="C563" s="7978"/>
      <c r="D563" s="779">
        <v>12</v>
      </c>
      <c r="E563" s="653" t="s">
        <v>1120</v>
      </c>
      <c r="F563" s="223" t="s">
        <v>1121</v>
      </c>
      <c r="G563" s="659">
        <v>400</v>
      </c>
    </row>
    <row r="564" spans="1:7" ht="54.75" customHeight="1" x14ac:dyDescent="0.25">
      <c r="A564" s="7740"/>
      <c r="B564" s="7977" t="e">
        <f>SUM(B565+#REF!+#REF!)</f>
        <v>#REF!</v>
      </c>
      <c r="C564" s="7978"/>
      <c r="D564" s="779">
        <v>13</v>
      </c>
      <c r="E564" s="653" t="s">
        <v>1122</v>
      </c>
      <c r="F564" s="223" t="s">
        <v>1066</v>
      </c>
      <c r="G564" s="659">
        <v>12</v>
      </c>
    </row>
    <row r="565" spans="1:7" ht="48" customHeight="1" x14ac:dyDescent="0.25">
      <c r="A565" s="7740"/>
      <c r="B565" s="7977">
        <v>13516800</v>
      </c>
      <c r="C565" s="5647"/>
      <c r="D565" s="869">
        <v>14</v>
      </c>
      <c r="E565" s="654" t="s">
        <v>1123</v>
      </c>
      <c r="F565" s="227" t="s">
        <v>1033</v>
      </c>
      <c r="G565" s="665">
        <v>50</v>
      </c>
    </row>
    <row r="566" spans="1:7" ht="54.75" customHeight="1" x14ac:dyDescent="0.25">
      <c r="A566" s="7740"/>
      <c r="B566" s="5646"/>
      <c r="C566" s="5647" t="s">
        <v>3718</v>
      </c>
      <c r="D566" s="779">
        <v>30</v>
      </c>
      <c r="E566" s="653" t="s">
        <v>3708</v>
      </c>
      <c r="F566" s="223" t="s">
        <v>1045</v>
      </c>
      <c r="G566" s="659">
        <v>660</v>
      </c>
    </row>
    <row r="567" spans="1:7" ht="40.5" customHeight="1" x14ac:dyDescent="0.25">
      <c r="A567" s="7740"/>
      <c r="B567" s="7979"/>
      <c r="C567" s="5647" t="s">
        <v>3719</v>
      </c>
      <c r="D567" s="779">
        <v>31</v>
      </c>
      <c r="E567" s="653" t="s">
        <v>3713</v>
      </c>
      <c r="F567" s="223" t="s">
        <v>3714</v>
      </c>
      <c r="G567" s="659">
        <v>19200</v>
      </c>
    </row>
    <row r="568" spans="1:7" ht="45" customHeight="1" x14ac:dyDescent="0.25">
      <c r="A568" s="7740"/>
      <c r="B568" s="7742" t="s">
        <v>640</v>
      </c>
      <c r="C568" s="7980" t="s">
        <v>302</v>
      </c>
      <c r="D568" s="7981">
        <v>15</v>
      </c>
      <c r="E568" s="231" t="s">
        <v>1095</v>
      </c>
      <c r="F568" s="222" t="s">
        <v>1045</v>
      </c>
      <c r="G568" s="459">
        <v>1750</v>
      </c>
    </row>
    <row r="569" spans="1:7" ht="22.5" x14ac:dyDescent="0.25">
      <c r="A569" s="7740"/>
      <c r="B569" s="7764"/>
      <c r="C569" s="7980" t="s">
        <v>3665</v>
      </c>
      <c r="D569" s="7982">
        <v>16</v>
      </c>
      <c r="E569" s="751" t="s">
        <v>1096</v>
      </c>
      <c r="F569" s="224" t="s">
        <v>1045</v>
      </c>
      <c r="G569" s="460">
        <v>5600</v>
      </c>
    </row>
    <row r="570" spans="1:7" ht="25.5" x14ac:dyDescent="0.25">
      <c r="A570" s="7740"/>
      <c r="B570" s="7764"/>
      <c r="C570" s="7980" t="s">
        <v>3665</v>
      </c>
      <c r="D570" s="7982">
        <v>17</v>
      </c>
      <c r="E570" s="751" t="s">
        <v>1097</v>
      </c>
      <c r="F570" s="223" t="s">
        <v>1098</v>
      </c>
      <c r="G570" s="460">
        <v>1500</v>
      </c>
    </row>
    <row r="571" spans="1:7" ht="25.5" customHeight="1" x14ac:dyDescent="0.25">
      <c r="A571" s="7740"/>
      <c r="B571" s="7764"/>
      <c r="C571" s="7980" t="s">
        <v>3665</v>
      </c>
      <c r="D571" s="7982">
        <v>18</v>
      </c>
      <c r="E571" s="751" t="s">
        <v>1099</v>
      </c>
      <c r="F571" s="224" t="s">
        <v>1098</v>
      </c>
      <c r="G571" s="460">
        <v>25800</v>
      </c>
    </row>
    <row r="572" spans="1:7" ht="38.25" customHeight="1" x14ac:dyDescent="0.25">
      <c r="A572" s="7740"/>
      <c r="B572" s="7764"/>
      <c r="C572" s="7980" t="s">
        <v>3665</v>
      </c>
      <c r="D572" s="7983">
        <v>19</v>
      </c>
      <c r="E572" s="751" t="s">
        <v>1100</v>
      </c>
      <c r="F572" s="223" t="s">
        <v>1061</v>
      </c>
      <c r="G572" s="460">
        <v>1</v>
      </c>
    </row>
    <row r="573" spans="1:7" ht="51" customHeight="1" x14ac:dyDescent="0.25">
      <c r="A573" s="7740"/>
      <c r="B573" s="7764"/>
      <c r="C573" s="7980" t="s">
        <v>3665</v>
      </c>
      <c r="D573" s="7982">
        <v>20</v>
      </c>
      <c r="E573" s="751" t="s">
        <v>1101</v>
      </c>
      <c r="F573" s="223" t="s">
        <v>1066</v>
      </c>
      <c r="G573" s="460">
        <v>6</v>
      </c>
    </row>
    <row r="574" spans="1:7" ht="22.5" x14ac:dyDescent="0.25">
      <c r="A574" s="7740"/>
      <c r="B574" s="7764"/>
      <c r="C574" s="7980" t="s">
        <v>3665</v>
      </c>
      <c r="D574" s="7982">
        <v>21</v>
      </c>
      <c r="E574" s="751" t="s">
        <v>1102</v>
      </c>
      <c r="F574" s="224" t="s">
        <v>1103</v>
      </c>
      <c r="G574" s="460">
        <v>1</v>
      </c>
    </row>
    <row r="575" spans="1:7" ht="25.5" customHeight="1" x14ac:dyDescent="0.25">
      <c r="A575" s="7740"/>
      <c r="B575" s="7743"/>
      <c r="C575" s="7980" t="s">
        <v>3665</v>
      </c>
      <c r="D575" s="7982">
        <v>22</v>
      </c>
      <c r="E575" s="751" t="s">
        <v>1104</v>
      </c>
      <c r="F575" s="223" t="s">
        <v>1103</v>
      </c>
      <c r="G575" s="460">
        <v>1</v>
      </c>
    </row>
    <row r="576" spans="1:7" ht="45" customHeight="1" x14ac:dyDescent="0.25">
      <c r="A576" s="7740"/>
      <c r="B576" s="102" t="s">
        <v>640</v>
      </c>
      <c r="C576" s="7926" t="s">
        <v>304</v>
      </c>
      <c r="D576" s="7982">
        <v>23</v>
      </c>
      <c r="E576" s="473" t="s">
        <v>1105</v>
      </c>
      <c r="F576" s="223" t="s">
        <v>1106</v>
      </c>
      <c r="G576" s="460">
        <v>5553</v>
      </c>
    </row>
    <row r="577" spans="1:7" ht="51" customHeight="1" x14ac:dyDescent="0.25">
      <c r="A577" s="7740"/>
      <c r="B577" s="7742" t="s">
        <v>640</v>
      </c>
      <c r="C577" s="7739" t="s">
        <v>305</v>
      </c>
      <c r="D577" s="1898">
        <v>1</v>
      </c>
      <c r="E577" s="491" t="s">
        <v>1041</v>
      </c>
      <c r="F577" s="486" t="s">
        <v>1042</v>
      </c>
      <c r="G577" s="657">
        <v>400</v>
      </c>
    </row>
    <row r="578" spans="1:7" ht="51" customHeight="1" x14ac:dyDescent="0.25">
      <c r="A578" s="7740"/>
      <c r="B578" s="7764"/>
      <c r="C578" s="7740"/>
      <c r="D578" s="1949">
        <v>2</v>
      </c>
      <c r="E578" s="492" t="s">
        <v>1043</v>
      </c>
      <c r="F578" s="487" t="s">
        <v>932</v>
      </c>
      <c r="G578" s="659">
        <v>2</v>
      </c>
    </row>
    <row r="579" spans="1:7" ht="33.75" x14ac:dyDescent="0.25">
      <c r="A579" s="7740"/>
      <c r="B579" s="7764"/>
      <c r="C579" s="7740"/>
      <c r="D579" s="1949">
        <v>3</v>
      </c>
      <c r="E579" s="492" t="s">
        <v>1044</v>
      </c>
      <c r="F579" s="487" t="s">
        <v>1045</v>
      </c>
      <c r="G579" s="659">
        <v>36</v>
      </c>
    </row>
    <row r="580" spans="1:7" ht="12.75" x14ac:dyDescent="0.25">
      <c r="A580" s="7740"/>
      <c r="B580" s="7764"/>
      <c r="C580" s="7740"/>
      <c r="D580" s="1949">
        <v>4</v>
      </c>
      <c r="E580" s="492" t="s">
        <v>1046</v>
      </c>
      <c r="F580" s="487" t="s">
        <v>1047</v>
      </c>
      <c r="G580" s="659">
        <v>400</v>
      </c>
    </row>
    <row r="581" spans="1:7" ht="22.5" x14ac:dyDescent="0.25">
      <c r="A581" s="7740"/>
      <c r="B581" s="7764"/>
      <c r="C581" s="7740"/>
      <c r="D581" s="1949">
        <v>5</v>
      </c>
      <c r="E581" s="492" t="s">
        <v>1048</v>
      </c>
      <c r="F581" s="487" t="s">
        <v>1035</v>
      </c>
      <c r="G581" s="659">
        <v>400</v>
      </c>
    </row>
    <row r="582" spans="1:7" ht="22.5" x14ac:dyDescent="0.25">
      <c r="A582" s="7740"/>
      <c r="B582" s="7764"/>
      <c r="C582" s="7740"/>
      <c r="D582" s="1949">
        <v>6</v>
      </c>
      <c r="E582" s="492" t="s">
        <v>1049</v>
      </c>
      <c r="F582" s="487" t="s">
        <v>1050</v>
      </c>
      <c r="G582" s="659">
        <v>8</v>
      </c>
    </row>
    <row r="583" spans="1:7" ht="12.75" x14ac:dyDescent="0.25">
      <c r="A583" s="7740"/>
      <c r="B583" s="7764"/>
      <c r="C583" s="7740"/>
      <c r="D583" s="1949">
        <v>7</v>
      </c>
      <c r="E583" s="492" t="s">
        <v>1051</v>
      </c>
      <c r="F583" s="487" t="s">
        <v>932</v>
      </c>
      <c r="G583" s="659">
        <v>1</v>
      </c>
    </row>
    <row r="584" spans="1:7" ht="23.25" customHeight="1" x14ac:dyDescent="0.25">
      <c r="A584" s="7740"/>
      <c r="B584" s="7764"/>
      <c r="C584" s="7740"/>
      <c r="D584" s="1949">
        <v>8</v>
      </c>
      <c r="E584" s="492" t="s">
        <v>1052</v>
      </c>
      <c r="F584" s="494" t="s">
        <v>1053</v>
      </c>
      <c r="G584" s="661">
        <v>40</v>
      </c>
    </row>
    <row r="585" spans="1:7" ht="33.75" x14ac:dyDescent="0.25">
      <c r="A585" s="7740"/>
      <c r="B585" s="7764"/>
      <c r="C585" s="7740"/>
      <c r="D585" s="1949">
        <v>9</v>
      </c>
      <c r="E585" s="492" t="s">
        <v>1054</v>
      </c>
      <c r="F585" s="487" t="s">
        <v>856</v>
      </c>
      <c r="G585" s="460">
        <v>12</v>
      </c>
    </row>
    <row r="586" spans="1:7" ht="22.5" x14ac:dyDescent="0.25">
      <c r="A586" s="7740"/>
      <c r="B586" s="7764"/>
      <c r="C586" s="7740"/>
      <c r="D586" s="1949">
        <v>10</v>
      </c>
      <c r="E586" s="492" t="s">
        <v>1055</v>
      </c>
      <c r="F586" s="487" t="s">
        <v>1042</v>
      </c>
      <c r="G586" s="460">
        <v>48</v>
      </c>
    </row>
    <row r="587" spans="1:7" ht="22.5" x14ac:dyDescent="0.25">
      <c r="A587" s="7740"/>
      <c r="B587" s="7764"/>
      <c r="C587" s="7740"/>
      <c r="D587" s="1949">
        <v>11</v>
      </c>
      <c r="E587" s="492" t="s">
        <v>1056</v>
      </c>
      <c r="F587" s="487" t="s">
        <v>1057</v>
      </c>
      <c r="G587" s="460">
        <v>200</v>
      </c>
    </row>
    <row r="588" spans="1:7" ht="76.5" customHeight="1" x14ac:dyDescent="0.25">
      <c r="A588" s="7740"/>
      <c r="B588" s="7743"/>
      <c r="C588" s="7741"/>
      <c r="D588" s="1899">
        <v>12</v>
      </c>
      <c r="E588" s="493" t="s">
        <v>1058</v>
      </c>
      <c r="F588" s="488" t="s">
        <v>1059</v>
      </c>
      <c r="G588" s="420">
        <v>60</v>
      </c>
    </row>
    <row r="589" spans="1:7" ht="25.5" customHeight="1" x14ac:dyDescent="0.25">
      <c r="A589" s="7740"/>
      <c r="B589" s="7742" t="s">
        <v>640</v>
      </c>
      <c r="C589" s="7739" t="s">
        <v>307</v>
      </c>
      <c r="D589" s="868">
        <v>1</v>
      </c>
      <c r="E589" s="231" t="s">
        <v>1060</v>
      </c>
      <c r="F589" s="222" t="s">
        <v>1061</v>
      </c>
      <c r="G589" s="459">
        <v>1</v>
      </c>
    </row>
    <row r="590" spans="1:7" ht="65.25" customHeight="1" x14ac:dyDescent="0.25">
      <c r="A590" s="7740"/>
      <c r="B590" s="7764"/>
      <c r="C590" s="7740"/>
      <c r="D590" s="779">
        <v>2</v>
      </c>
      <c r="E590" s="751" t="s">
        <v>1062</v>
      </c>
      <c r="F590" s="224" t="s">
        <v>1061</v>
      </c>
      <c r="G590" s="460">
        <v>1</v>
      </c>
    </row>
    <row r="591" spans="1:7" ht="63.75" customHeight="1" x14ac:dyDescent="0.25">
      <c r="A591" s="7740"/>
      <c r="B591" s="7764"/>
      <c r="C591" s="7740"/>
      <c r="D591" s="779">
        <v>3</v>
      </c>
      <c r="E591" s="751" t="s">
        <v>1063</v>
      </c>
      <c r="F591" s="223" t="s">
        <v>1061</v>
      </c>
      <c r="G591" s="460">
        <v>1</v>
      </c>
    </row>
    <row r="592" spans="1:7" ht="66.75" customHeight="1" x14ac:dyDescent="0.25">
      <c r="A592" s="7740"/>
      <c r="B592" s="7764"/>
      <c r="C592" s="7740"/>
      <c r="D592" s="779">
        <v>4</v>
      </c>
      <c r="E592" s="751" t="s">
        <v>1064</v>
      </c>
      <c r="F592" s="224" t="s">
        <v>1061</v>
      </c>
      <c r="G592" s="460">
        <v>1</v>
      </c>
    </row>
    <row r="593" spans="1:7" ht="25.5" x14ac:dyDescent="0.25">
      <c r="A593" s="7740"/>
      <c r="B593" s="7764"/>
      <c r="C593" s="7740"/>
      <c r="D593" s="779">
        <v>5</v>
      </c>
      <c r="E593" s="751" t="s">
        <v>1065</v>
      </c>
      <c r="F593" s="223" t="s">
        <v>1066</v>
      </c>
      <c r="G593" s="460">
        <v>12</v>
      </c>
    </row>
    <row r="594" spans="1:7" ht="52.5" customHeight="1" x14ac:dyDescent="0.25">
      <c r="A594" s="7740"/>
      <c r="B594" s="7764"/>
      <c r="C594" s="7740"/>
      <c r="D594" s="779">
        <v>6</v>
      </c>
      <c r="E594" s="751" t="s">
        <v>1067</v>
      </c>
      <c r="F594" s="223" t="s">
        <v>1066</v>
      </c>
      <c r="G594" s="460">
        <v>12</v>
      </c>
    </row>
    <row r="595" spans="1:7" ht="12.75" x14ac:dyDescent="0.25">
      <c r="A595" s="7740"/>
      <c r="B595" s="7764"/>
      <c r="C595" s="7740"/>
      <c r="D595" s="779">
        <v>7</v>
      </c>
      <c r="E595" s="7984" t="s">
        <v>1068</v>
      </c>
      <c r="F595" s="495" t="s">
        <v>1066</v>
      </c>
      <c r="G595" s="5638">
        <v>12</v>
      </c>
    </row>
    <row r="596" spans="1:7" ht="65.25" customHeight="1" x14ac:dyDescent="0.25">
      <c r="A596" s="7740"/>
      <c r="B596" s="7764"/>
      <c r="C596" s="7740"/>
      <c r="D596" s="779">
        <v>8</v>
      </c>
      <c r="E596" s="751" t="s">
        <v>1069</v>
      </c>
      <c r="F596" s="224" t="s">
        <v>768</v>
      </c>
      <c r="G596" s="460">
        <v>1</v>
      </c>
    </row>
    <row r="597" spans="1:7" ht="63.75" customHeight="1" x14ac:dyDescent="0.25">
      <c r="A597" s="7740"/>
      <c r="B597" s="7764"/>
      <c r="C597" s="7740"/>
      <c r="D597" s="779">
        <v>9</v>
      </c>
      <c r="E597" s="751" t="s">
        <v>1070</v>
      </c>
      <c r="F597" s="224" t="s">
        <v>856</v>
      </c>
      <c r="G597" s="460">
        <v>9600</v>
      </c>
    </row>
    <row r="598" spans="1:7" ht="55.5" customHeight="1" x14ac:dyDescent="0.25">
      <c r="A598" s="7740"/>
      <c r="B598" s="7764"/>
      <c r="C598" s="7740"/>
      <c r="D598" s="779">
        <v>10</v>
      </c>
      <c r="E598" s="751" t="s">
        <v>1071</v>
      </c>
      <c r="F598" s="223" t="s">
        <v>1066</v>
      </c>
      <c r="G598" s="460">
        <v>1400</v>
      </c>
    </row>
    <row r="599" spans="1:7" ht="25.5" x14ac:dyDescent="0.25">
      <c r="A599" s="7740"/>
      <c r="B599" s="7764"/>
      <c r="C599" s="7740"/>
      <c r="D599" s="779">
        <v>11</v>
      </c>
      <c r="E599" s="751" t="s">
        <v>1072</v>
      </c>
      <c r="F599" s="223" t="s">
        <v>856</v>
      </c>
      <c r="G599" s="460">
        <v>365</v>
      </c>
    </row>
    <row r="600" spans="1:7" ht="25.5" x14ac:dyDescent="0.25">
      <c r="A600" s="7740"/>
      <c r="B600" s="7743"/>
      <c r="C600" s="7741"/>
      <c r="D600" s="779">
        <v>12</v>
      </c>
      <c r="E600" s="473" t="s">
        <v>1073</v>
      </c>
      <c r="F600" s="223" t="s">
        <v>1039</v>
      </c>
      <c r="G600" s="460">
        <v>2</v>
      </c>
    </row>
    <row r="601" spans="1:7" ht="25.5" customHeight="1" x14ac:dyDescent="0.25">
      <c r="A601" s="7740"/>
      <c r="B601" s="7742" t="s">
        <v>640</v>
      </c>
      <c r="C601" s="7739" t="s">
        <v>308</v>
      </c>
      <c r="D601" s="868">
        <v>24</v>
      </c>
      <c r="E601" s="231" t="s">
        <v>1030</v>
      </c>
      <c r="F601" s="222" t="s">
        <v>1031</v>
      </c>
      <c r="G601" s="459">
        <v>1</v>
      </c>
    </row>
    <row r="602" spans="1:7" ht="51" customHeight="1" x14ac:dyDescent="0.25">
      <c r="A602" s="7740"/>
      <c r="B602" s="7764"/>
      <c r="C602" s="7740"/>
      <c r="D602" s="779">
        <v>25</v>
      </c>
      <c r="E602" s="751" t="s">
        <v>1032</v>
      </c>
      <c r="F602" s="224" t="s">
        <v>1033</v>
      </c>
      <c r="G602" s="460">
        <v>50</v>
      </c>
    </row>
    <row r="603" spans="1:7" ht="25.5" x14ac:dyDescent="0.25">
      <c r="A603" s="7740"/>
      <c r="B603" s="7764"/>
      <c r="C603" s="7740"/>
      <c r="D603" s="779">
        <v>26</v>
      </c>
      <c r="E603" s="751" t="s">
        <v>1034</v>
      </c>
      <c r="F603" s="223" t="s">
        <v>1035</v>
      </c>
      <c r="G603" s="460">
        <v>50</v>
      </c>
    </row>
    <row r="604" spans="1:7" ht="25.5" x14ac:dyDescent="0.25">
      <c r="A604" s="7740"/>
      <c r="B604" s="7764"/>
      <c r="C604" s="7740"/>
      <c r="D604" s="779">
        <v>27</v>
      </c>
      <c r="E604" s="751" t="s">
        <v>1036</v>
      </c>
      <c r="F604" s="224" t="s">
        <v>1037</v>
      </c>
      <c r="G604" s="460">
        <v>200</v>
      </c>
    </row>
    <row r="605" spans="1:7" ht="25.5" x14ac:dyDescent="0.25">
      <c r="A605" s="7740"/>
      <c r="B605" s="7764"/>
      <c r="C605" s="7740"/>
      <c r="D605" s="779">
        <v>28</v>
      </c>
      <c r="E605" s="751" t="s">
        <v>1038</v>
      </c>
      <c r="F605" s="223" t="s">
        <v>1039</v>
      </c>
      <c r="G605" s="460">
        <v>4</v>
      </c>
    </row>
    <row r="606" spans="1:7" ht="63.75" customHeight="1" x14ac:dyDescent="0.25">
      <c r="A606" s="7740"/>
      <c r="B606" s="7743"/>
      <c r="C606" s="7741"/>
      <c r="D606" s="869">
        <v>29</v>
      </c>
      <c r="E606" s="473" t="s">
        <v>1040</v>
      </c>
      <c r="F606" s="227" t="s">
        <v>768</v>
      </c>
      <c r="G606" s="420">
        <v>2</v>
      </c>
    </row>
    <row r="607" spans="1:7" ht="56.25" customHeight="1" x14ac:dyDescent="0.25">
      <c r="A607" s="7740"/>
      <c r="B607" s="7742" t="s">
        <v>640</v>
      </c>
      <c r="C607" s="7774" t="s">
        <v>310</v>
      </c>
      <c r="D607" s="868">
        <v>1</v>
      </c>
      <c r="E607" s="651" t="s">
        <v>1074</v>
      </c>
      <c r="F607" s="645" t="s">
        <v>1026</v>
      </c>
      <c r="G607" s="459">
        <v>2</v>
      </c>
    </row>
    <row r="608" spans="1:7" ht="25.5" x14ac:dyDescent="0.25">
      <c r="A608" s="7740"/>
      <c r="B608" s="7764"/>
      <c r="C608" s="7847"/>
      <c r="D608" s="779">
        <v>2</v>
      </c>
      <c r="E608" s="652" t="s">
        <v>1075</v>
      </c>
      <c r="F608" s="646" t="s">
        <v>1076</v>
      </c>
      <c r="G608" s="460">
        <v>2400</v>
      </c>
    </row>
    <row r="609" spans="1:7" ht="12.75" x14ac:dyDescent="0.25">
      <c r="A609" s="7740"/>
      <c r="B609" s="7764"/>
      <c r="C609" s="7847"/>
      <c r="D609" s="779">
        <v>3</v>
      </c>
      <c r="E609" s="652" t="s">
        <v>1077</v>
      </c>
      <c r="F609" s="647" t="s">
        <v>856</v>
      </c>
      <c r="G609" s="460">
        <v>12</v>
      </c>
    </row>
    <row r="610" spans="1:7" ht="38.25" customHeight="1" x14ac:dyDescent="0.25">
      <c r="A610" s="7740"/>
      <c r="B610" s="7764"/>
      <c r="C610" s="7847"/>
      <c r="D610" s="779">
        <v>4</v>
      </c>
      <c r="E610" s="652" t="s">
        <v>1078</v>
      </c>
      <c r="F610" s="647" t="s">
        <v>1033</v>
      </c>
      <c r="G610" s="460">
        <v>200</v>
      </c>
    </row>
    <row r="611" spans="1:7" ht="25.5" x14ac:dyDescent="0.25">
      <c r="A611" s="7740"/>
      <c r="B611" s="7764"/>
      <c r="C611" s="7847"/>
      <c r="D611" s="779">
        <v>5</v>
      </c>
      <c r="E611" s="653" t="s">
        <v>1079</v>
      </c>
      <c r="F611" s="647" t="s">
        <v>1033</v>
      </c>
      <c r="G611" s="460">
        <v>200</v>
      </c>
    </row>
    <row r="612" spans="1:7" ht="25.5" x14ac:dyDescent="0.25">
      <c r="A612" s="7740"/>
      <c r="B612" s="7764"/>
      <c r="C612" s="7847"/>
      <c r="D612" s="779">
        <v>6</v>
      </c>
      <c r="E612" s="653" t="s">
        <v>1080</v>
      </c>
      <c r="F612" s="647" t="s">
        <v>1033</v>
      </c>
      <c r="G612" s="460">
        <v>1200</v>
      </c>
    </row>
    <row r="613" spans="1:7" ht="25.5" x14ac:dyDescent="0.25">
      <c r="A613" s="7740"/>
      <c r="B613" s="7764"/>
      <c r="C613" s="7847"/>
      <c r="D613" s="779">
        <v>7</v>
      </c>
      <c r="E613" s="653" t="s">
        <v>1081</v>
      </c>
      <c r="F613" s="647" t="s">
        <v>1033</v>
      </c>
      <c r="G613" s="460">
        <v>200</v>
      </c>
    </row>
    <row r="614" spans="1:7" ht="25.5" x14ac:dyDescent="0.25">
      <c r="A614" s="7740"/>
      <c r="B614" s="7764"/>
      <c r="C614" s="7847"/>
      <c r="D614" s="779">
        <v>8</v>
      </c>
      <c r="E614" s="653" t="s">
        <v>1082</v>
      </c>
      <c r="F614" s="647" t="s">
        <v>1033</v>
      </c>
      <c r="G614" s="460">
        <v>100</v>
      </c>
    </row>
    <row r="615" spans="1:7" ht="25.5" x14ac:dyDescent="0.25">
      <c r="A615" s="7740"/>
      <c r="B615" s="7764"/>
      <c r="C615" s="7847"/>
      <c r="D615" s="1949">
        <v>9</v>
      </c>
      <c r="E615" s="249" t="s">
        <v>1083</v>
      </c>
      <c r="F615" s="648" t="s">
        <v>1033</v>
      </c>
      <c r="G615" s="5638">
        <v>104</v>
      </c>
    </row>
    <row r="616" spans="1:7" ht="25.5" x14ac:dyDescent="0.25">
      <c r="A616" s="7740"/>
      <c r="B616" s="7764"/>
      <c r="C616" s="7847"/>
      <c r="D616" s="779">
        <v>10</v>
      </c>
      <c r="E616" s="652" t="s">
        <v>1084</v>
      </c>
      <c r="F616" s="224" t="s">
        <v>1033</v>
      </c>
      <c r="G616" s="460">
        <v>104</v>
      </c>
    </row>
    <row r="617" spans="1:7" ht="25.5" x14ac:dyDescent="0.25">
      <c r="A617" s="7740"/>
      <c r="B617" s="7764"/>
      <c r="C617" s="7847"/>
      <c r="D617" s="779">
        <v>11</v>
      </c>
      <c r="E617" s="652" t="s">
        <v>1085</v>
      </c>
      <c r="F617" s="224" t="s">
        <v>1033</v>
      </c>
      <c r="G617" s="460">
        <v>104</v>
      </c>
    </row>
    <row r="618" spans="1:7" ht="38.25" x14ac:dyDescent="0.25">
      <c r="A618" s="7740"/>
      <c r="B618" s="7764"/>
      <c r="C618" s="7847"/>
      <c r="D618" s="779">
        <v>12</v>
      </c>
      <c r="E618" s="652" t="s">
        <v>1086</v>
      </c>
      <c r="F618" s="224" t="s">
        <v>1033</v>
      </c>
      <c r="G618" s="460">
        <v>104</v>
      </c>
    </row>
    <row r="619" spans="1:7" ht="25.5" x14ac:dyDescent="0.25">
      <c r="A619" s="7740"/>
      <c r="B619" s="7764"/>
      <c r="C619" s="7847"/>
      <c r="D619" s="779">
        <v>13</v>
      </c>
      <c r="E619" s="652" t="s">
        <v>1087</v>
      </c>
      <c r="F619" s="224" t="s">
        <v>1033</v>
      </c>
      <c r="G619" s="460">
        <v>104</v>
      </c>
    </row>
    <row r="620" spans="1:7" ht="38.25" x14ac:dyDescent="0.25">
      <c r="A620" s="7740"/>
      <c r="B620" s="7764"/>
      <c r="C620" s="7847"/>
      <c r="D620" s="779">
        <v>14</v>
      </c>
      <c r="E620" s="653" t="s">
        <v>1088</v>
      </c>
      <c r="F620" s="224" t="s">
        <v>1033</v>
      </c>
      <c r="G620" s="460">
        <v>104</v>
      </c>
    </row>
    <row r="621" spans="1:7" ht="25.5" x14ac:dyDescent="0.25">
      <c r="A621" s="7740"/>
      <c r="B621" s="7764"/>
      <c r="C621" s="7847"/>
      <c r="D621" s="779">
        <v>15</v>
      </c>
      <c r="E621" s="653" t="s">
        <v>1089</v>
      </c>
      <c r="F621" s="224" t="s">
        <v>1090</v>
      </c>
      <c r="G621" s="460">
        <v>1280</v>
      </c>
    </row>
    <row r="622" spans="1:7" ht="25.5" x14ac:dyDescent="0.25">
      <c r="A622" s="7740"/>
      <c r="B622" s="7764"/>
      <c r="C622" s="7847"/>
      <c r="D622" s="779">
        <v>16</v>
      </c>
      <c r="E622" s="653" t="s">
        <v>1091</v>
      </c>
      <c r="F622" s="649" t="s">
        <v>1092</v>
      </c>
      <c r="G622" s="460">
        <v>2416</v>
      </c>
    </row>
    <row r="623" spans="1:7" ht="38.25" x14ac:dyDescent="0.25">
      <c r="A623" s="7741"/>
      <c r="B623" s="7743"/>
      <c r="C623" s="7775"/>
      <c r="D623" s="869">
        <v>17</v>
      </c>
      <c r="E623" s="654" t="s">
        <v>1093</v>
      </c>
      <c r="F623" s="650" t="s">
        <v>1094</v>
      </c>
      <c r="G623" s="420">
        <v>2</v>
      </c>
    </row>
    <row r="624" spans="1:7" ht="12.75" customHeight="1" x14ac:dyDescent="0.25">
      <c r="B624" s="7888"/>
    </row>
    <row r="625" spans="1:7" ht="12.75" customHeight="1" x14ac:dyDescent="0.25">
      <c r="B625" s="7808"/>
    </row>
    <row r="626" spans="1:7" ht="12" customHeight="1" x14ac:dyDescent="0.25">
      <c r="A626" s="7799" t="s">
        <v>0</v>
      </c>
      <c r="B626" s="7809"/>
      <c r="C626" s="7801" t="s">
        <v>14</v>
      </c>
    </row>
    <row r="627" spans="1:7" ht="12" customHeight="1" x14ac:dyDescent="0.25">
      <c r="A627" s="7799"/>
      <c r="B627" s="7810"/>
      <c r="C627" s="7801"/>
    </row>
    <row r="628" spans="1:7" ht="52.5" customHeight="1" x14ac:dyDescent="0.25">
      <c r="A628" s="7739" t="s">
        <v>311</v>
      </c>
      <c r="B628" s="7742" t="s">
        <v>748</v>
      </c>
      <c r="C628" s="7739" t="s">
        <v>311</v>
      </c>
      <c r="D628" s="7985" t="s">
        <v>16</v>
      </c>
      <c r="E628" s="248" t="s">
        <v>1270</v>
      </c>
      <c r="F628" s="537" t="s">
        <v>1271</v>
      </c>
      <c r="G628" s="459">
        <v>1</v>
      </c>
    </row>
    <row r="629" spans="1:7" ht="63" customHeight="1" x14ac:dyDescent="0.25">
      <c r="A629" s="7740"/>
      <c r="B629" s="7764"/>
      <c r="C629" s="7740"/>
      <c r="D629" s="7986" t="s">
        <v>20</v>
      </c>
      <c r="E629" s="249" t="s">
        <v>1272</v>
      </c>
      <c r="F629" s="538" t="s">
        <v>1273</v>
      </c>
      <c r="G629" s="460">
        <v>330</v>
      </c>
    </row>
    <row r="630" spans="1:7" ht="63.75" x14ac:dyDescent="0.25">
      <c r="A630" s="7740"/>
      <c r="B630" s="7743"/>
      <c r="C630" s="7741"/>
      <c r="D630" s="7987" t="s">
        <v>19</v>
      </c>
      <c r="E630" s="250" t="s">
        <v>1274</v>
      </c>
      <c r="F630" s="539" t="s">
        <v>1275</v>
      </c>
      <c r="G630" s="420">
        <v>10</v>
      </c>
    </row>
    <row r="631" spans="1:7" ht="51" customHeight="1" x14ac:dyDescent="0.25">
      <c r="A631" s="7740"/>
      <c r="B631" s="7736" t="s">
        <v>746</v>
      </c>
      <c r="C631" s="7739" t="s">
        <v>315</v>
      </c>
      <c r="D631" s="7985" t="s">
        <v>16</v>
      </c>
      <c r="E631" s="248" t="s">
        <v>1259</v>
      </c>
      <c r="F631" s="630" t="s">
        <v>1260</v>
      </c>
      <c r="G631" s="459">
        <v>12</v>
      </c>
    </row>
    <row r="632" spans="1:7" ht="63.75" customHeight="1" x14ac:dyDescent="0.25">
      <c r="A632" s="7740"/>
      <c r="B632" s="7737"/>
      <c r="C632" s="7740"/>
      <c r="D632" s="7986" t="s">
        <v>20</v>
      </c>
      <c r="E632" s="249" t="s">
        <v>1261</v>
      </c>
      <c r="F632" s="538" t="s">
        <v>861</v>
      </c>
      <c r="G632" s="460">
        <v>123</v>
      </c>
    </row>
    <row r="633" spans="1:7" ht="51" x14ac:dyDescent="0.25">
      <c r="A633" s="7740"/>
      <c r="B633" s="7738"/>
      <c r="C633" s="7741"/>
      <c r="D633" s="7987" t="s">
        <v>19</v>
      </c>
      <c r="E633" s="250" t="s">
        <v>1262</v>
      </c>
      <c r="F633" s="539" t="s">
        <v>1263</v>
      </c>
      <c r="G633" s="420">
        <v>200</v>
      </c>
    </row>
    <row r="634" spans="1:7" ht="25.5" customHeight="1" x14ac:dyDescent="0.25">
      <c r="A634" s="7740"/>
      <c r="B634" s="7742" t="s">
        <v>748</v>
      </c>
      <c r="C634" s="7739" t="s">
        <v>316</v>
      </c>
      <c r="D634" s="7986" t="s">
        <v>29</v>
      </c>
      <c r="E634" s="248" t="s">
        <v>1276</v>
      </c>
      <c r="F634" s="752" t="s">
        <v>1045</v>
      </c>
      <c r="G634" s="460">
        <v>79200</v>
      </c>
    </row>
    <row r="635" spans="1:7" ht="51" x14ac:dyDescent="0.25">
      <c r="A635" s="7740"/>
      <c r="B635" s="7764"/>
      <c r="C635" s="7740"/>
      <c r="D635" s="7986" t="s">
        <v>17</v>
      </c>
      <c r="E635" s="249" t="s">
        <v>1277</v>
      </c>
      <c r="F635" s="538" t="s">
        <v>1045</v>
      </c>
      <c r="G635" s="460">
        <v>186</v>
      </c>
    </row>
    <row r="636" spans="1:7" ht="38.25" x14ac:dyDescent="0.25">
      <c r="A636" s="7740"/>
      <c r="B636" s="7743"/>
      <c r="C636" s="7741"/>
      <c r="D636" s="7986" t="s">
        <v>113</v>
      </c>
      <c r="E636" s="250" t="s">
        <v>1278</v>
      </c>
      <c r="F636" s="538" t="s">
        <v>1279</v>
      </c>
      <c r="G636" s="460">
        <v>2880</v>
      </c>
    </row>
    <row r="637" spans="1:7" ht="51" customHeight="1" x14ac:dyDescent="0.25">
      <c r="A637" s="7740"/>
      <c r="B637" s="7736" t="s">
        <v>747</v>
      </c>
      <c r="C637" s="7739" t="s">
        <v>318</v>
      </c>
      <c r="D637" s="7954">
        <v>1</v>
      </c>
      <c r="E637" s="716" t="s">
        <v>3740</v>
      </c>
      <c r="F637" s="7988" t="s">
        <v>1265</v>
      </c>
      <c r="G637" s="306">
        <v>212902</v>
      </c>
    </row>
    <row r="638" spans="1:7" ht="38.25" customHeight="1" x14ac:dyDescent="0.25">
      <c r="A638" s="7740"/>
      <c r="B638" s="7737"/>
      <c r="C638" s="7740"/>
      <c r="D638" s="7967">
        <v>2</v>
      </c>
      <c r="E638" s="717" t="s">
        <v>3741</v>
      </c>
      <c r="F638" s="7989" t="s">
        <v>1267</v>
      </c>
      <c r="G638" s="917">
        <v>1</v>
      </c>
    </row>
    <row r="639" spans="1:7" ht="38.25" x14ac:dyDescent="0.25">
      <c r="A639" s="7741"/>
      <c r="B639" s="7738"/>
      <c r="C639" s="7741"/>
      <c r="D639" s="1075">
        <v>3</v>
      </c>
      <c r="E639" s="718" t="s">
        <v>1268</v>
      </c>
      <c r="F639" s="7990" t="s">
        <v>1269</v>
      </c>
      <c r="G639" s="2217">
        <v>18480</v>
      </c>
    </row>
    <row r="640" spans="1:7" ht="12.75" customHeight="1" x14ac:dyDescent="0.25">
      <c r="B640" s="7888"/>
    </row>
    <row r="641" spans="1:7" ht="12.75" customHeight="1" x14ac:dyDescent="0.25">
      <c r="B641" s="7808"/>
    </row>
    <row r="642" spans="1:7" ht="12" customHeight="1" x14ac:dyDescent="0.25">
      <c r="A642" s="7799" t="s">
        <v>0</v>
      </c>
      <c r="B642" s="7809"/>
      <c r="C642" s="7801" t="s">
        <v>14</v>
      </c>
    </row>
    <row r="643" spans="1:7" ht="12" customHeight="1" x14ac:dyDescent="0.25">
      <c r="A643" s="7799"/>
      <c r="B643" s="7810"/>
      <c r="C643" s="7801"/>
    </row>
    <row r="644" spans="1:7" ht="15" customHeight="1" x14ac:dyDescent="0.25">
      <c r="A644" s="7939" t="s">
        <v>319</v>
      </c>
      <c r="B644" s="7736" t="s">
        <v>743</v>
      </c>
      <c r="C644" s="7739" t="s">
        <v>319</v>
      </c>
      <c r="D644" s="1092" t="s">
        <v>16</v>
      </c>
      <c r="E644" s="7991" t="s">
        <v>2104</v>
      </c>
      <c r="F644" s="7992" t="s">
        <v>1393</v>
      </c>
      <c r="G644" s="1726">
        <v>1</v>
      </c>
    </row>
    <row r="645" spans="1:7" ht="45" x14ac:dyDescent="0.25">
      <c r="A645" s="7940"/>
      <c r="B645" s="7737"/>
      <c r="C645" s="7740"/>
      <c r="D645" s="1094" t="s">
        <v>20</v>
      </c>
      <c r="E645" s="7993" t="s">
        <v>2105</v>
      </c>
      <c r="F645" s="7994" t="s">
        <v>1094</v>
      </c>
      <c r="G645" s="1727">
        <v>10</v>
      </c>
    </row>
    <row r="646" spans="1:7" ht="30" x14ac:dyDescent="0.25">
      <c r="A646" s="7940"/>
      <c r="B646" s="7737"/>
      <c r="C646" s="7740"/>
      <c r="D646" s="1094" t="s">
        <v>19</v>
      </c>
      <c r="E646" s="7993" t="s">
        <v>2106</v>
      </c>
      <c r="F646" s="7994" t="s">
        <v>1094</v>
      </c>
      <c r="G646" s="1727">
        <v>4</v>
      </c>
    </row>
    <row r="647" spans="1:7" ht="45" x14ac:dyDescent="0.25">
      <c r="A647" s="7940"/>
      <c r="B647" s="7737"/>
      <c r="C647" s="7740"/>
      <c r="D647" s="1094" t="s">
        <v>29</v>
      </c>
      <c r="E647" s="7995" t="s">
        <v>2107</v>
      </c>
      <c r="F647" s="7994" t="s">
        <v>2108</v>
      </c>
      <c r="G647" s="1727">
        <v>5500</v>
      </c>
    </row>
    <row r="648" spans="1:7" ht="15" x14ac:dyDescent="0.25">
      <c r="A648" s="7940"/>
      <c r="B648" s="7738"/>
      <c r="C648" s="7740"/>
      <c r="D648" s="1096" t="s">
        <v>17</v>
      </c>
      <c r="E648" s="7996" t="s">
        <v>2109</v>
      </c>
      <c r="F648" s="7997" t="s">
        <v>2110</v>
      </c>
      <c r="G648" s="1728">
        <v>10</v>
      </c>
    </row>
    <row r="649" spans="1:7" ht="45" customHeight="1" x14ac:dyDescent="0.25">
      <c r="A649" s="7940"/>
      <c r="B649" s="7736" t="s">
        <v>744</v>
      </c>
      <c r="C649" s="7739" t="s">
        <v>323</v>
      </c>
      <c r="D649" s="1092" t="s">
        <v>16</v>
      </c>
      <c r="E649" s="1093" t="s">
        <v>2111</v>
      </c>
      <c r="F649" s="674" t="s">
        <v>861</v>
      </c>
      <c r="G649" s="1726">
        <v>700</v>
      </c>
    </row>
    <row r="650" spans="1:7" ht="12.75" x14ac:dyDescent="0.25">
      <c r="A650" s="7940"/>
      <c r="B650" s="7737"/>
      <c r="C650" s="7740"/>
      <c r="D650" s="1094" t="s">
        <v>20</v>
      </c>
      <c r="E650" s="1095" t="s">
        <v>2112</v>
      </c>
      <c r="F650" s="558" t="s">
        <v>2113</v>
      </c>
      <c r="G650" s="1727">
        <v>3000</v>
      </c>
    </row>
    <row r="651" spans="1:7" ht="12.75" x14ac:dyDescent="0.25">
      <c r="A651" s="7940"/>
      <c r="B651" s="7737"/>
      <c r="C651" s="7740"/>
      <c r="D651" s="1094" t="s">
        <v>19</v>
      </c>
      <c r="E651" s="1095" t="s">
        <v>2114</v>
      </c>
      <c r="F651" s="675" t="s">
        <v>2115</v>
      </c>
      <c r="G651" s="1727">
        <v>500</v>
      </c>
    </row>
    <row r="652" spans="1:7" ht="12.75" x14ac:dyDescent="0.25">
      <c r="A652" s="7940"/>
      <c r="B652" s="7737"/>
      <c r="C652" s="7740"/>
      <c r="D652" s="1094" t="s">
        <v>29</v>
      </c>
      <c r="E652" s="1095" t="s">
        <v>2116</v>
      </c>
      <c r="F652" s="675" t="s">
        <v>841</v>
      </c>
      <c r="G652" s="1727">
        <v>4</v>
      </c>
    </row>
    <row r="653" spans="1:7" ht="25.5" x14ac:dyDescent="0.25">
      <c r="A653" s="7940"/>
      <c r="B653" s="7738"/>
      <c r="C653" s="7741"/>
      <c r="D653" s="1096" t="s">
        <v>17</v>
      </c>
      <c r="E653" s="1095" t="s">
        <v>2117</v>
      </c>
      <c r="F653" s="675" t="s">
        <v>1189</v>
      </c>
      <c r="G653" s="1728">
        <v>1</v>
      </c>
    </row>
    <row r="654" spans="1:7" ht="25.5" customHeight="1" x14ac:dyDescent="0.25">
      <c r="A654" s="7940"/>
      <c r="B654" s="7736" t="s">
        <v>745</v>
      </c>
      <c r="C654" s="7739" t="s">
        <v>326</v>
      </c>
      <c r="D654" s="1092" t="s">
        <v>16</v>
      </c>
      <c r="E654" s="7998" t="s">
        <v>2118</v>
      </c>
      <c r="F654" s="1593" t="s">
        <v>2119</v>
      </c>
      <c r="G654" s="1578">
        <v>700</v>
      </c>
    </row>
    <row r="655" spans="1:7" ht="25.5" x14ac:dyDescent="0.25">
      <c r="A655" s="7940"/>
      <c r="B655" s="7737"/>
      <c r="C655" s="7740"/>
      <c r="D655" s="1094" t="s">
        <v>20</v>
      </c>
      <c r="E655" s="7998" t="s">
        <v>2120</v>
      </c>
      <c r="F655" s="1587" t="s">
        <v>1098</v>
      </c>
      <c r="G655" s="1588">
        <v>5000</v>
      </c>
    </row>
    <row r="656" spans="1:7" ht="25.5" x14ac:dyDescent="0.25">
      <c r="A656" s="7940"/>
      <c r="B656" s="7738"/>
      <c r="C656" s="7741"/>
      <c r="D656" s="1096" t="s">
        <v>19</v>
      </c>
      <c r="E656" s="7998" t="s">
        <v>2121</v>
      </c>
      <c r="F656" s="1593" t="s">
        <v>1035</v>
      </c>
      <c r="G656" s="7999">
        <v>20</v>
      </c>
    </row>
    <row r="657" spans="2:7" ht="15" customHeight="1" x14ac:dyDescent="0.25">
      <c r="B657" s="7806"/>
      <c r="D657" s="1096" t="s">
        <v>29</v>
      </c>
      <c r="E657" s="143" t="s">
        <v>3812</v>
      </c>
      <c r="F657" s="5645" t="s">
        <v>3756</v>
      </c>
      <c r="G657" s="5637">
        <v>600</v>
      </c>
    </row>
    <row r="658" spans="2:7" ht="15" customHeight="1" x14ac:dyDescent="0.25">
      <c r="B658" s="8000"/>
      <c r="D658" s="1096" t="s">
        <v>17</v>
      </c>
      <c r="E658" s="143" t="s">
        <v>3813</v>
      </c>
      <c r="F658" s="5637" t="s">
        <v>3814</v>
      </c>
      <c r="G658" s="5637">
        <v>15</v>
      </c>
    </row>
    <row r="659" spans="2:7" ht="15" customHeight="1" x14ac:dyDescent="0.25">
      <c r="B659" s="8000"/>
    </row>
    <row r="660" spans="2:7" ht="15" customHeight="1" x14ac:dyDescent="0.25">
      <c r="B660" s="8000"/>
    </row>
    <row r="661" spans="2:7" ht="15" customHeight="1" x14ac:dyDescent="0.25">
      <c r="B661" s="8000"/>
    </row>
    <row r="662" spans="2:7" ht="15" customHeight="1" x14ac:dyDescent="0.25">
      <c r="B662" s="8000"/>
    </row>
    <row r="663" spans="2:7" ht="15" customHeight="1" x14ac:dyDescent="0.25"/>
    <row r="664" spans="2:7" ht="15.75" customHeight="1" x14ac:dyDescent="0.25"/>
  </sheetData>
  <mergeCells count="241">
    <mergeCell ref="A267:A268"/>
    <mergeCell ref="A248:A264"/>
    <mergeCell ref="A239:A243"/>
    <mergeCell ref="A215:A216"/>
    <mergeCell ref="A199:A212"/>
    <mergeCell ref="A197:A198"/>
    <mergeCell ref="A90:A171"/>
    <mergeCell ref="A88:A89"/>
    <mergeCell ref="A79:A86"/>
    <mergeCell ref="A77:A78"/>
    <mergeCell ref="A2:A3"/>
    <mergeCell ref="A628:A639"/>
    <mergeCell ref="A626:A627"/>
    <mergeCell ref="A552:A623"/>
    <mergeCell ref="A550:A551"/>
    <mergeCell ref="A537:A547"/>
    <mergeCell ref="A521:A533"/>
    <mergeCell ref="A450:A516"/>
    <mergeCell ref="A448:A449"/>
    <mergeCell ref="A413:A445"/>
    <mergeCell ref="A379:A408"/>
    <mergeCell ref="A377:A378"/>
    <mergeCell ref="A365:A375"/>
    <mergeCell ref="A363:A364"/>
    <mergeCell ref="A350:A360"/>
    <mergeCell ref="A338:A346"/>
    <mergeCell ref="A318:A333"/>
    <mergeCell ref="A316:A317"/>
    <mergeCell ref="B2:B3"/>
    <mergeCell ref="C2:C3"/>
    <mergeCell ref="D2:D3"/>
    <mergeCell ref="E2:E3"/>
    <mergeCell ref="F2:F3"/>
    <mergeCell ref="G2:G3"/>
    <mergeCell ref="A4:A63"/>
    <mergeCell ref="B5:B9"/>
    <mergeCell ref="C5:C9"/>
    <mergeCell ref="C10:C12"/>
    <mergeCell ref="B10:B12"/>
    <mergeCell ref="B13:B22"/>
    <mergeCell ref="C13:C22"/>
    <mergeCell ref="B23:B30"/>
    <mergeCell ref="C23:C30"/>
    <mergeCell ref="C31:C39"/>
    <mergeCell ref="B31:B39"/>
    <mergeCell ref="B40:B42"/>
    <mergeCell ref="C40:C42"/>
    <mergeCell ref="C43:C49"/>
    <mergeCell ref="B43:B49"/>
    <mergeCell ref="B50:B59"/>
    <mergeCell ref="C50:C59"/>
    <mergeCell ref="B60:B63"/>
    <mergeCell ref="C60:C63"/>
    <mergeCell ref="A68:A75"/>
    <mergeCell ref="A66:A67"/>
    <mergeCell ref="B68:B75"/>
    <mergeCell ref="C68:C75"/>
    <mergeCell ref="C66:C67"/>
    <mergeCell ref="C77:C78"/>
    <mergeCell ref="B79:B86"/>
    <mergeCell ref="C79:C86"/>
    <mergeCell ref="C88:C89"/>
    <mergeCell ref="B90:B95"/>
    <mergeCell ref="C90:C95"/>
    <mergeCell ref="C96:C104"/>
    <mergeCell ref="B96:B104"/>
    <mergeCell ref="C105:C124"/>
    <mergeCell ref="B105:B124"/>
    <mergeCell ref="B125:B131"/>
    <mergeCell ref="C125:C131"/>
    <mergeCell ref="B132:B139"/>
    <mergeCell ref="C132:C139"/>
    <mergeCell ref="C140:C148"/>
    <mergeCell ref="B140:B148"/>
    <mergeCell ref="C149:C154"/>
    <mergeCell ref="B149:B154"/>
    <mergeCell ref="B155:B171"/>
    <mergeCell ref="C155:C171"/>
    <mergeCell ref="A176:A194"/>
    <mergeCell ref="A174:A175"/>
    <mergeCell ref="B176:B179"/>
    <mergeCell ref="C176:C179"/>
    <mergeCell ref="C174:C175"/>
    <mergeCell ref="B180:B183"/>
    <mergeCell ref="C180:C183"/>
    <mergeCell ref="B184:B186"/>
    <mergeCell ref="B187:B190"/>
    <mergeCell ref="C184:C186"/>
    <mergeCell ref="C187:C190"/>
    <mergeCell ref="C191:C194"/>
    <mergeCell ref="B191:B194"/>
    <mergeCell ref="C197:C198"/>
    <mergeCell ref="C202:C205"/>
    <mergeCell ref="B202:B205"/>
    <mergeCell ref="B206:B207"/>
    <mergeCell ref="C206:C207"/>
    <mergeCell ref="B208:B210"/>
    <mergeCell ref="C208:C210"/>
    <mergeCell ref="C215:C216"/>
    <mergeCell ref="A217:A234"/>
    <mergeCell ref="B222:B229"/>
    <mergeCell ref="B217:B221"/>
    <mergeCell ref="C217:C221"/>
    <mergeCell ref="C222:C229"/>
    <mergeCell ref="C230:C234"/>
    <mergeCell ref="A237:A238"/>
    <mergeCell ref="B230:B234"/>
    <mergeCell ref="C237:C238"/>
    <mergeCell ref="B239:B240"/>
    <mergeCell ref="C239:C240"/>
    <mergeCell ref="C241:C243"/>
    <mergeCell ref="A246:A247"/>
    <mergeCell ref="B241:B243"/>
    <mergeCell ref="B248:B252"/>
    <mergeCell ref="C246:C247"/>
    <mergeCell ref="C248:C252"/>
    <mergeCell ref="B254:B260"/>
    <mergeCell ref="C254:C260"/>
    <mergeCell ref="B261:B264"/>
    <mergeCell ref="C261:C264"/>
    <mergeCell ref="C267:C268"/>
    <mergeCell ref="A269:A313"/>
    <mergeCell ref="B269:B273"/>
    <mergeCell ref="C269:C273"/>
    <mergeCell ref="B274:B282"/>
    <mergeCell ref="C274:C282"/>
    <mergeCell ref="B283:B286"/>
    <mergeCell ref="C283:C286"/>
    <mergeCell ref="B287:B288"/>
    <mergeCell ref="C287:C288"/>
    <mergeCell ref="B289:B296"/>
    <mergeCell ref="C289:C296"/>
    <mergeCell ref="B297:B305"/>
    <mergeCell ref="C297:C305"/>
    <mergeCell ref="B306:B313"/>
    <mergeCell ref="C306:C313"/>
    <mergeCell ref="C316:C317"/>
    <mergeCell ref="B318:B323"/>
    <mergeCell ref="C318:C323"/>
    <mergeCell ref="C326:C333"/>
    <mergeCell ref="A336:A337"/>
    <mergeCell ref="B326:B333"/>
    <mergeCell ref="C336:C337"/>
    <mergeCell ref="B338:B346"/>
    <mergeCell ref="C338:C346"/>
    <mergeCell ref="A348:A349"/>
    <mergeCell ref="C348:C349"/>
    <mergeCell ref="B350:B358"/>
    <mergeCell ref="C350:C358"/>
    <mergeCell ref="B359:B360"/>
    <mergeCell ref="C359:C360"/>
    <mergeCell ref="C361:C362"/>
    <mergeCell ref="C363:C364"/>
    <mergeCell ref="B365:B375"/>
    <mergeCell ref="C365:C375"/>
    <mergeCell ref="C377:C378"/>
    <mergeCell ref="C379:C389"/>
    <mergeCell ref="B379:B389"/>
    <mergeCell ref="B390:B393"/>
    <mergeCell ref="C390:C393"/>
    <mergeCell ref="C394:C397"/>
    <mergeCell ref="B394:B397"/>
    <mergeCell ref="B398:B399"/>
    <mergeCell ref="C398:C399"/>
    <mergeCell ref="B400:B403"/>
    <mergeCell ref="C400:C403"/>
    <mergeCell ref="C404:C406"/>
    <mergeCell ref="B404:B406"/>
    <mergeCell ref="D407:D408"/>
    <mergeCell ref="E407:E408"/>
    <mergeCell ref="F407:F408"/>
    <mergeCell ref="G407:G408"/>
    <mergeCell ref="A411:A412"/>
    <mergeCell ref="C411:C412"/>
    <mergeCell ref="B413:B417"/>
    <mergeCell ref="C413:C417"/>
    <mergeCell ref="B418:B420"/>
    <mergeCell ref="C418:C420"/>
    <mergeCell ref="B421:B423"/>
    <mergeCell ref="C421:C423"/>
    <mergeCell ref="B424:B425"/>
    <mergeCell ref="C424:C425"/>
    <mergeCell ref="C426:C428"/>
    <mergeCell ref="B426:B428"/>
    <mergeCell ref="C429:C434"/>
    <mergeCell ref="B435:B439"/>
    <mergeCell ref="B429:B434"/>
    <mergeCell ref="C435:C439"/>
    <mergeCell ref="B440:B445"/>
    <mergeCell ref="C440:C445"/>
    <mergeCell ref="C448:C449"/>
    <mergeCell ref="B450:B460"/>
    <mergeCell ref="C450:C460"/>
    <mergeCell ref="C461:C468"/>
    <mergeCell ref="B461:B468"/>
    <mergeCell ref="C469:C486"/>
    <mergeCell ref="B469:B486"/>
    <mergeCell ref="C487:C494"/>
    <mergeCell ref="B495:B507"/>
    <mergeCell ref="B487:B494"/>
    <mergeCell ref="C495:C507"/>
    <mergeCell ref="C508:C516"/>
    <mergeCell ref="A519:A520"/>
    <mergeCell ref="B508:B516"/>
    <mergeCell ref="B521:B533"/>
    <mergeCell ref="C519:C520"/>
    <mergeCell ref="A535:A536"/>
    <mergeCell ref="C521:C533"/>
    <mergeCell ref="C535:C536"/>
    <mergeCell ref="B537:B542"/>
    <mergeCell ref="C537:C542"/>
    <mergeCell ref="C550:C551"/>
    <mergeCell ref="C543:C547"/>
    <mergeCell ref="B543:B547"/>
    <mergeCell ref="B568:B575"/>
    <mergeCell ref="C577:C588"/>
    <mergeCell ref="B577:B588"/>
    <mergeCell ref="B589:B600"/>
    <mergeCell ref="C589:C600"/>
    <mergeCell ref="C601:C606"/>
    <mergeCell ref="B601:B606"/>
    <mergeCell ref="C626:C627"/>
    <mergeCell ref="B607:B623"/>
    <mergeCell ref="C607:C623"/>
    <mergeCell ref="B628:B630"/>
    <mergeCell ref="C628:C630"/>
    <mergeCell ref="B631:B633"/>
    <mergeCell ref="C631:C633"/>
    <mergeCell ref="C634:C636"/>
    <mergeCell ref="B634:B636"/>
    <mergeCell ref="C637:C639"/>
    <mergeCell ref="B637:B639"/>
    <mergeCell ref="A644:A656"/>
    <mergeCell ref="C642:C643"/>
    <mergeCell ref="A642:A643"/>
    <mergeCell ref="B644:B648"/>
    <mergeCell ref="C644:C648"/>
    <mergeCell ref="C649:C653"/>
    <mergeCell ref="B654:B656"/>
    <mergeCell ref="B649:B653"/>
    <mergeCell ref="C654:C656"/>
  </mergeCells>
  <printOptions horizontalCentered="1" verticalCentered="1"/>
  <pageMargins left="0.70866141732283472" right="0.70866141732283472" top="0.74803149606299213" bottom="0.74803149606299213" header="0.31496062992125984" footer="0.31496062992125984"/>
  <pageSetup scale="4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64"/>
  <sheetViews>
    <sheetView tabSelected="1" view="pageBreakPreview" zoomScale="80" zoomScaleSheetLayoutView="80" workbookViewId="0">
      <selection activeCell="A5" sqref="A5"/>
    </sheetView>
  </sheetViews>
  <sheetFormatPr baseColWidth="10" defaultRowHeight="11.25" x14ac:dyDescent="0.25"/>
  <cols>
    <col min="1" max="1" width="78.28515625" style="5649" customWidth="1"/>
    <col min="2" max="2" width="28.140625" style="5649" customWidth="1"/>
    <col min="3" max="3" width="7.28515625" style="5373" customWidth="1"/>
    <col min="4" max="4" width="75.7109375" style="5373" customWidth="1"/>
    <col min="5" max="5" width="16.28515625" style="5373" customWidth="1"/>
    <col min="6" max="6" width="13.7109375" style="5373" customWidth="1"/>
    <col min="7" max="16384" width="11.42578125" style="5373"/>
  </cols>
  <sheetData>
    <row r="1" spans="1:6" ht="15" customHeight="1" x14ac:dyDescent="0.25">
      <c r="A1" s="7779" t="s">
        <v>3852</v>
      </c>
      <c r="B1" s="7779"/>
      <c r="C1" s="7779"/>
      <c r="D1" s="7779"/>
      <c r="E1" s="7779"/>
      <c r="F1" s="7779"/>
    </row>
    <row r="2" spans="1:6" ht="15" customHeight="1" x14ac:dyDescent="0.25">
      <c r="A2" s="7777"/>
      <c r="B2" s="7777"/>
      <c r="C2" s="7777"/>
      <c r="D2" s="7777"/>
      <c r="E2" s="7777"/>
      <c r="F2" s="7777"/>
    </row>
    <row r="3" spans="1:6" ht="13.5" customHeight="1" x14ac:dyDescent="0.25">
      <c r="A3" s="7772" t="s">
        <v>519</v>
      </c>
      <c r="B3" s="8012" t="s">
        <v>3329</v>
      </c>
      <c r="C3" s="7776" t="s">
        <v>756</v>
      </c>
      <c r="D3" s="7776" t="s">
        <v>1435</v>
      </c>
      <c r="E3" s="7776" t="s">
        <v>534</v>
      </c>
      <c r="F3" s="7776" t="s">
        <v>758</v>
      </c>
    </row>
    <row r="4" spans="1:6" ht="46.5" customHeight="1" x14ac:dyDescent="0.25">
      <c r="A4" s="7772"/>
      <c r="B4" s="8012"/>
      <c r="C4" s="7776"/>
      <c r="D4" s="7776"/>
      <c r="E4" s="7776"/>
      <c r="F4" s="7776"/>
    </row>
    <row r="5" spans="1:6" ht="44.25" customHeight="1" x14ac:dyDescent="0.25">
      <c r="A5" s="7780" t="s">
        <v>704</v>
      </c>
      <c r="B5" s="5644" t="s">
        <v>22</v>
      </c>
      <c r="C5" s="7781" t="s">
        <v>16</v>
      </c>
      <c r="D5" s="7782" t="s">
        <v>1198</v>
      </c>
      <c r="E5" s="7783" t="s">
        <v>1199</v>
      </c>
      <c r="F5" s="7784">
        <v>2500</v>
      </c>
    </row>
    <row r="6" spans="1:6" ht="21.75" customHeight="1" x14ac:dyDescent="0.25">
      <c r="A6" s="7785" t="s">
        <v>703</v>
      </c>
      <c r="B6" s="7804" t="s">
        <v>1239</v>
      </c>
      <c r="C6" s="7786" t="s">
        <v>16</v>
      </c>
      <c r="D6" s="7787" t="s">
        <v>1233</v>
      </c>
      <c r="E6" s="7783" t="s">
        <v>1141</v>
      </c>
      <c r="F6" s="7784">
        <v>300</v>
      </c>
    </row>
    <row r="7" spans="1:6" ht="24.75" customHeight="1" x14ac:dyDescent="0.25">
      <c r="A7" s="7785"/>
      <c r="B7" s="7437"/>
      <c r="C7" s="7786" t="s">
        <v>20</v>
      </c>
      <c r="D7" s="7787" t="s">
        <v>1234</v>
      </c>
      <c r="E7" s="7783" t="s">
        <v>1141</v>
      </c>
      <c r="F7" s="7784">
        <v>180</v>
      </c>
    </row>
    <row r="8" spans="1:6" ht="33.75" customHeight="1" x14ac:dyDescent="0.25">
      <c r="A8" s="7785"/>
      <c r="B8" s="7437"/>
      <c r="C8" s="7786" t="s">
        <v>19</v>
      </c>
      <c r="D8" s="7787" t="s">
        <v>1235</v>
      </c>
      <c r="E8" s="7783" t="s">
        <v>1141</v>
      </c>
      <c r="F8" s="7784">
        <v>6000</v>
      </c>
    </row>
    <row r="9" spans="1:6" ht="30" customHeight="1" x14ac:dyDescent="0.25">
      <c r="A9" s="7785"/>
      <c r="B9" s="7437"/>
      <c r="C9" s="7786" t="s">
        <v>29</v>
      </c>
      <c r="D9" s="7782" t="s">
        <v>1236</v>
      </c>
      <c r="E9" s="7783" t="s">
        <v>1237</v>
      </c>
      <c r="F9" s="7784">
        <v>50</v>
      </c>
    </row>
    <row r="10" spans="1:6" ht="24.75" customHeight="1" x14ac:dyDescent="0.25">
      <c r="A10" s="7785"/>
      <c r="B10" s="7438"/>
      <c r="C10" s="7786" t="s">
        <v>17</v>
      </c>
      <c r="D10" s="7787" t="s">
        <v>1238</v>
      </c>
      <c r="E10" s="7783" t="s">
        <v>1141</v>
      </c>
      <c r="F10" s="7784">
        <v>8400</v>
      </c>
    </row>
    <row r="11" spans="1:6" ht="45.75" customHeight="1" x14ac:dyDescent="0.25">
      <c r="A11" s="7785" t="s">
        <v>710</v>
      </c>
      <c r="B11" s="7739" t="s">
        <v>27</v>
      </c>
      <c r="C11" s="7786" t="s">
        <v>16</v>
      </c>
      <c r="D11" s="7782" t="s">
        <v>1229</v>
      </c>
      <c r="E11" s="7783" t="s">
        <v>958</v>
      </c>
      <c r="F11" s="7784">
        <v>280</v>
      </c>
    </row>
    <row r="12" spans="1:6" ht="36.75" customHeight="1" x14ac:dyDescent="0.25">
      <c r="A12" s="7785"/>
      <c r="B12" s="7740"/>
      <c r="C12" s="7786" t="s">
        <v>20</v>
      </c>
      <c r="D12" s="7782" t="s">
        <v>1230</v>
      </c>
      <c r="E12" s="7783" t="s">
        <v>773</v>
      </c>
      <c r="F12" s="7784">
        <v>150</v>
      </c>
    </row>
    <row r="13" spans="1:6" ht="44.25" customHeight="1" x14ac:dyDescent="0.25">
      <c r="A13" s="7785"/>
      <c r="B13" s="7741"/>
      <c r="C13" s="7786" t="s">
        <v>19</v>
      </c>
      <c r="D13" s="7782" t="s">
        <v>1231</v>
      </c>
      <c r="E13" s="7783" t="s">
        <v>1232</v>
      </c>
      <c r="F13" s="7784">
        <v>10</v>
      </c>
    </row>
    <row r="14" spans="1:6" ht="18.75" customHeight="1" x14ac:dyDescent="0.25">
      <c r="A14" s="7788" t="s">
        <v>706</v>
      </c>
      <c r="B14" s="7739" t="s">
        <v>1280</v>
      </c>
      <c r="C14" s="7781" t="s">
        <v>16</v>
      </c>
      <c r="D14" s="7789" t="s">
        <v>1485</v>
      </c>
      <c r="E14" s="7783" t="s">
        <v>1050</v>
      </c>
      <c r="F14" s="7784">
        <v>1</v>
      </c>
    </row>
    <row r="15" spans="1:6" ht="17.25" customHeight="1" x14ac:dyDescent="0.25">
      <c r="A15" s="7788"/>
      <c r="B15" s="7740"/>
      <c r="C15" s="7781" t="s">
        <v>20</v>
      </c>
      <c r="D15" s="7782" t="s">
        <v>1486</v>
      </c>
      <c r="E15" s="7783" t="s">
        <v>1487</v>
      </c>
      <c r="F15" s="7784">
        <v>1</v>
      </c>
    </row>
    <row r="16" spans="1:6" ht="24" customHeight="1" x14ac:dyDescent="0.25">
      <c r="A16" s="7788"/>
      <c r="B16" s="7740"/>
      <c r="C16" s="7781" t="s">
        <v>19</v>
      </c>
      <c r="D16" s="7782" t="s">
        <v>1488</v>
      </c>
      <c r="E16" s="7783" t="s">
        <v>856</v>
      </c>
      <c r="F16" s="7784">
        <v>1</v>
      </c>
    </row>
    <row r="17" spans="1:6" ht="25.5" customHeight="1" x14ac:dyDescent="0.25">
      <c r="A17" s="7788"/>
      <c r="B17" s="7740"/>
      <c r="C17" s="7781" t="s">
        <v>29</v>
      </c>
      <c r="D17" s="7782" t="s">
        <v>1489</v>
      </c>
      <c r="E17" s="7783" t="s">
        <v>856</v>
      </c>
      <c r="F17" s="7784">
        <v>1</v>
      </c>
    </row>
    <row r="18" spans="1:6" ht="31.5" customHeight="1" x14ac:dyDescent="0.25">
      <c r="A18" s="7788"/>
      <c r="B18" s="7740"/>
      <c r="C18" s="7781" t="s">
        <v>17</v>
      </c>
      <c r="D18" s="7782" t="s">
        <v>1490</v>
      </c>
      <c r="E18" s="7783" t="s">
        <v>1066</v>
      </c>
      <c r="F18" s="7784">
        <v>3</v>
      </c>
    </row>
    <row r="19" spans="1:6" ht="42.75" customHeight="1" x14ac:dyDescent="0.25">
      <c r="A19" s="7788"/>
      <c r="B19" s="7740"/>
      <c r="C19" s="7781" t="s">
        <v>113</v>
      </c>
      <c r="D19" s="7782" t="s">
        <v>1491</v>
      </c>
      <c r="E19" s="7783" t="s">
        <v>1492</v>
      </c>
      <c r="F19" s="7784">
        <v>4</v>
      </c>
    </row>
    <row r="20" spans="1:6" ht="21.75" customHeight="1" x14ac:dyDescent="0.25">
      <c r="A20" s="7788"/>
      <c r="B20" s="7740"/>
      <c r="C20" s="7781" t="s">
        <v>92</v>
      </c>
      <c r="D20" s="7782" t="s">
        <v>1493</v>
      </c>
      <c r="E20" s="7790" t="s">
        <v>1494</v>
      </c>
      <c r="F20" s="7784">
        <v>6</v>
      </c>
    </row>
    <row r="21" spans="1:6" ht="27.75" customHeight="1" x14ac:dyDescent="0.25">
      <c r="A21" s="7788"/>
      <c r="B21" s="7740"/>
      <c r="C21" s="7781" t="s">
        <v>101</v>
      </c>
      <c r="D21" s="7782" t="s">
        <v>1495</v>
      </c>
      <c r="E21" s="7790" t="s">
        <v>1066</v>
      </c>
      <c r="F21" s="7784">
        <v>1</v>
      </c>
    </row>
    <row r="22" spans="1:6" ht="27.75" customHeight="1" x14ac:dyDescent="0.25">
      <c r="A22" s="7788"/>
      <c r="B22" s="7740"/>
      <c r="C22" s="7781" t="s">
        <v>112</v>
      </c>
      <c r="D22" s="7782" t="s">
        <v>1496</v>
      </c>
      <c r="E22" s="7790" t="s">
        <v>986</v>
      </c>
      <c r="F22" s="7784">
        <v>6</v>
      </c>
    </row>
    <row r="23" spans="1:6" ht="36" customHeight="1" x14ac:dyDescent="0.25">
      <c r="A23" s="7788"/>
      <c r="B23" s="7741"/>
      <c r="C23" s="7781" t="s">
        <v>84</v>
      </c>
      <c r="D23" s="7782" t="s">
        <v>1497</v>
      </c>
      <c r="E23" s="7790" t="s">
        <v>1498</v>
      </c>
      <c r="F23" s="7784">
        <v>5</v>
      </c>
    </row>
    <row r="24" spans="1:6" ht="45" customHeight="1" x14ac:dyDescent="0.25">
      <c r="A24" s="7788" t="s">
        <v>707</v>
      </c>
      <c r="B24" s="7739" t="s">
        <v>32</v>
      </c>
      <c r="C24" s="7781" t="s">
        <v>16</v>
      </c>
      <c r="D24" s="7791" t="s">
        <v>1186</v>
      </c>
      <c r="E24" s="7783" t="s">
        <v>1187</v>
      </c>
      <c r="F24" s="7792">
        <v>1</v>
      </c>
    </row>
    <row r="25" spans="1:6" ht="49.5" customHeight="1" x14ac:dyDescent="0.25">
      <c r="A25" s="7788"/>
      <c r="B25" s="7740"/>
      <c r="C25" s="7781" t="s">
        <v>20</v>
      </c>
      <c r="D25" s="7791" t="s">
        <v>1188</v>
      </c>
      <c r="E25" s="7783" t="s">
        <v>1189</v>
      </c>
      <c r="F25" s="7784">
        <v>4</v>
      </c>
    </row>
    <row r="26" spans="1:6" ht="42" customHeight="1" x14ac:dyDescent="0.25">
      <c r="A26" s="7788"/>
      <c r="B26" s="7740"/>
      <c r="C26" s="7781" t="s">
        <v>19</v>
      </c>
      <c r="D26" s="7791" t="s">
        <v>1190</v>
      </c>
      <c r="E26" s="7783" t="s">
        <v>1191</v>
      </c>
      <c r="F26" s="7784">
        <v>1</v>
      </c>
    </row>
    <row r="27" spans="1:6" ht="34.5" customHeight="1" x14ac:dyDescent="0.25">
      <c r="A27" s="7788"/>
      <c r="B27" s="7740"/>
      <c r="C27" s="7781" t="s">
        <v>29</v>
      </c>
      <c r="D27" s="7791" t="s">
        <v>1192</v>
      </c>
      <c r="E27" s="7783" t="s">
        <v>1125</v>
      </c>
      <c r="F27" s="7784">
        <v>1</v>
      </c>
    </row>
    <row r="28" spans="1:6" ht="25.5" x14ac:dyDescent="0.25">
      <c r="A28" s="7788"/>
      <c r="B28" s="7740"/>
      <c r="C28" s="7781" t="s">
        <v>17</v>
      </c>
      <c r="D28" s="7782" t="s">
        <v>1193</v>
      </c>
      <c r="E28" s="7783" t="s">
        <v>768</v>
      </c>
      <c r="F28" s="7784">
        <v>1</v>
      </c>
    </row>
    <row r="29" spans="1:6" ht="31.5" customHeight="1" x14ac:dyDescent="0.25">
      <c r="A29" s="7788"/>
      <c r="B29" s="7740"/>
      <c r="C29" s="7781" t="s">
        <v>113</v>
      </c>
      <c r="D29" s="7782" t="s">
        <v>1194</v>
      </c>
      <c r="E29" s="7783" t="s">
        <v>1042</v>
      </c>
      <c r="F29" s="7793">
        <v>13</v>
      </c>
    </row>
    <row r="30" spans="1:6" ht="28.5" customHeight="1" x14ac:dyDescent="0.25">
      <c r="A30" s="7788"/>
      <c r="B30" s="7740"/>
      <c r="C30" s="7781" t="s">
        <v>92</v>
      </c>
      <c r="D30" s="7782" t="s">
        <v>1195</v>
      </c>
      <c r="E30" s="7783" t="s">
        <v>1196</v>
      </c>
      <c r="F30" s="7784">
        <v>13</v>
      </c>
    </row>
    <row r="31" spans="1:6" ht="23.25" customHeight="1" x14ac:dyDescent="0.25">
      <c r="A31" s="7788"/>
      <c r="B31" s="7741"/>
      <c r="C31" s="7781" t="s">
        <v>101</v>
      </c>
      <c r="D31" s="7782" t="s">
        <v>1197</v>
      </c>
      <c r="E31" s="7783" t="s">
        <v>1189</v>
      </c>
      <c r="F31" s="7784">
        <v>1</v>
      </c>
    </row>
    <row r="32" spans="1:6" ht="22.5" customHeight="1" x14ac:dyDescent="0.25">
      <c r="A32" s="7785" t="s">
        <v>712</v>
      </c>
      <c r="B32" s="7739" t="s">
        <v>33</v>
      </c>
      <c r="C32" s="7786" t="s">
        <v>16</v>
      </c>
      <c r="D32" s="7782" t="s">
        <v>1200</v>
      </c>
      <c r="E32" s="7783" t="s">
        <v>1199</v>
      </c>
      <c r="F32" s="7784">
        <v>3000</v>
      </c>
    </row>
    <row r="33" spans="1:6" ht="31.5" customHeight="1" x14ac:dyDescent="0.25">
      <c r="A33" s="7785"/>
      <c r="B33" s="7740"/>
      <c r="C33" s="7786" t="s">
        <v>20</v>
      </c>
      <c r="D33" s="7782" t="s">
        <v>1201</v>
      </c>
      <c r="E33" s="7783" t="s">
        <v>1202</v>
      </c>
      <c r="F33" s="7784">
        <v>52000</v>
      </c>
    </row>
    <row r="34" spans="1:6" ht="31.5" customHeight="1" x14ac:dyDescent="0.25">
      <c r="A34" s="7785"/>
      <c r="B34" s="7740"/>
      <c r="C34" s="7786" t="s">
        <v>19</v>
      </c>
      <c r="D34" s="7782" t="s">
        <v>1203</v>
      </c>
      <c r="E34" s="7783" t="s">
        <v>1204</v>
      </c>
      <c r="F34" s="7784">
        <v>32000</v>
      </c>
    </row>
    <row r="35" spans="1:6" ht="33.75" customHeight="1" x14ac:dyDescent="0.25">
      <c r="A35" s="7785"/>
      <c r="B35" s="7740"/>
      <c r="C35" s="7786" t="s">
        <v>29</v>
      </c>
      <c r="D35" s="7782" t="s">
        <v>1205</v>
      </c>
      <c r="E35" s="7783" t="s">
        <v>1206</v>
      </c>
      <c r="F35" s="7784">
        <v>35000</v>
      </c>
    </row>
    <row r="36" spans="1:6" ht="36.75" customHeight="1" x14ac:dyDescent="0.25">
      <c r="A36" s="7785"/>
      <c r="B36" s="7740"/>
      <c r="C36" s="7786" t="s">
        <v>17</v>
      </c>
      <c r="D36" s="7782" t="s">
        <v>1207</v>
      </c>
      <c r="E36" s="7783" t="s">
        <v>1206</v>
      </c>
      <c r="F36" s="7784">
        <v>11000</v>
      </c>
    </row>
    <row r="37" spans="1:6" ht="26.25" customHeight="1" x14ac:dyDescent="0.25">
      <c r="A37" s="7785"/>
      <c r="B37" s="7740"/>
      <c r="C37" s="7786" t="s">
        <v>113</v>
      </c>
      <c r="D37" s="7782" t="s">
        <v>1208</v>
      </c>
      <c r="E37" s="7783" t="s">
        <v>1209</v>
      </c>
      <c r="F37" s="7784">
        <v>240</v>
      </c>
    </row>
    <row r="38" spans="1:6" ht="34.5" customHeight="1" x14ac:dyDescent="0.25">
      <c r="A38" s="7785"/>
      <c r="B38" s="7740"/>
      <c r="C38" s="7786" t="s">
        <v>92</v>
      </c>
      <c r="D38" s="7794" t="s">
        <v>1210</v>
      </c>
      <c r="E38" s="7783" t="s">
        <v>1202</v>
      </c>
      <c r="F38" s="7784">
        <v>12</v>
      </c>
    </row>
    <row r="39" spans="1:6" ht="34.5" customHeight="1" x14ac:dyDescent="0.25">
      <c r="A39" s="7785"/>
      <c r="B39" s="7740"/>
      <c r="C39" s="7786" t="s">
        <v>101</v>
      </c>
      <c r="D39" s="7794" t="s">
        <v>1211</v>
      </c>
      <c r="E39" s="7783" t="s">
        <v>1212</v>
      </c>
      <c r="F39" s="7784">
        <v>1</v>
      </c>
    </row>
    <row r="40" spans="1:6" ht="22.5" customHeight="1" x14ac:dyDescent="0.25">
      <c r="A40" s="7785"/>
      <c r="B40" s="7741"/>
      <c r="C40" s="7786" t="s">
        <v>112</v>
      </c>
      <c r="D40" s="7794" t="s">
        <v>1213</v>
      </c>
      <c r="E40" s="7783" t="s">
        <v>1212</v>
      </c>
      <c r="F40" s="7784">
        <v>22</v>
      </c>
    </row>
    <row r="41" spans="1:6" ht="33" customHeight="1" x14ac:dyDescent="0.25">
      <c r="A41" s="7788" t="s">
        <v>709</v>
      </c>
      <c r="B41" s="7739" t="s">
        <v>36</v>
      </c>
      <c r="C41" s="7795" t="s">
        <v>16</v>
      </c>
      <c r="D41" s="7782" t="s">
        <v>1253</v>
      </c>
      <c r="E41" s="7783" t="s">
        <v>1254</v>
      </c>
      <c r="F41" s="7784">
        <v>30</v>
      </c>
    </row>
    <row r="42" spans="1:6" ht="36.75" customHeight="1" x14ac:dyDescent="0.25">
      <c r="A42" s="7788"/>
      <c r="B42" s="7740"/>
      <c r="C42" s="7795" t="s">
        <v>20</v>
      </c>
      <c r="D42" s="7782" t="s">
        <v>1255</v>
      </c>
      <c r="E42" s="7783" t="s">
        <v>1256</v>
      </c>
      <c r="F42" s="7784">
        <v>1000</v>
      </c>
    </row>
    <row r="43" spans="1:6" ht="36" customHeight="1" x14ac:dyDescent="0.25">
      <c r="A43" s="7788"/>
      <c r="B43" s="7741"/>
      <c r="C43" s="7795" t="s">
        <v>19</v>
      </c>
      <c r="D43" s="7782" t="s">
        <v>1257</v>
      </c>
      <c r="E43" s="7783" t="s">
        <v>1258</v>
      </c>
      <c r="F43" s="7784">
        <v>24</v>
      </c>
    </row>
    <row r="44" spans="1:6" ht="36.75" customHeight="1" x14ac:dyDescent="0.25">
      <c r="A44" s="7788" t="s">
        <v>708</v>
      </c>
      <c r="B44" s="7739" t="s">
        <v>39</v>
      </c>
      <c r="C44" s="7786" t="s">
        <v>16</v>
      </c>
      <c r="D44" s="7782" t="s">
        <v>1240</v>
      </c>
      <c r="E44" s="7783" t="s">
        <v>768</v>
      </c>
      <c r="F44" s="7784">
        <v>2</v>
      </c>
    </row>
    <row r="45" spans="1:6" ht="59.25" customHeight="1" x14ac:dyDescent="0.25">
      <c r="A45" s="7788"/>
      <c r="B45" s="7740"/>
      <c r="C45" s="7786" t="s">
        <v>20</v>
      </c>
      <c r="D45" s="7782" t="s">
        <v>1247</v>
      </c>
      <c r="E45" s="7783" t="s">
        <v>1061</v>
      </c>
      <c r="F45" s="7784">
        <v>5</v>
      </c>
    </row>
    <row r="46" spans="1:6" ht="36" customHeight="1" x14ac:dyDescent="0.25">
      <c r="A46" s="7788"/>
      <c r="B46" s="7740"/>
      <c r="C46" s="7786" t="s">
        <v>19</v>
      </c>
      <c r="D46" s="7782" t="s">
        <v>1243</v>
      </c>
      <c r="E46" s="7783" t="s">
        <v>1241</v>
      </c>
      <c r="F46" s="7784">
        <v>1</v>
      </c>
    </row>
    <row r="47" spans="1:6" ht="33" customHeight="1" x14ac:dyDescent="0.25">
      <c r="A47" s="7788"/>
      <c r="B47" s="7740"/>
      <c r="C47" s="7786" t="s">
        <v>29</v>
      </c>
      <c r="D47" s="7782" t="s">
        <v>1242</v>
      </c>
      <c r="E47" s="7783" t="s">
        <v>1061</v>
      </c>
      <c r="F47" s="7784">
        <v>1</v>
      </c>
    </row>
    <row r="48" spans="1:6" ht="34.5" customHeight="1" x14ac:dyDescent="0.25">
      <c r="A48" s="7788"/>
      <c r="B48" s="7740"/>
      <c r="C48" s="7786" t="s">
        <v>17</v>
      </c>
      <c r="D48" s="7782" t="s">
        <v>1243</v>
      </c>
      <c r="E48" s="7783" t="s">
        <v>1244</v>
      </c>
      <c r="F48" s="7784">
        <v>4</v>
      </c>
    </row>
    <row r="49" spans="1:6" ht="24.75" customHeight="1" x14ac:dyDescent="0.25">
      <c r="A49" s="7788"/>
      <c r="B49" s="7740"/>
      <c r="C49" s="7786" t="s">
        <v>113</v>
      </c>
      <c r="D49" s="7782" t="s">
        <v>1248</v>
      </c>
      <c r="E49" s="7783" t="s">
        <v>1245</v>
      </c>
      <c r="F49" s="7784">
        <v>1</v>
      </c>
    </row>
    <row r="50" spans="1:6" ht="48.75" customHeight="1" x14ac:dyDescent="0.25">
      <c r="A50" s="7788"/>
      <c r="B50" s="7741"/>
      <c r="C50" s="7786" t="s">
        <v>92</v>
      </c>
      <c r="D50" s="7782" t="s">
        <v>3851</v>
      </c>
      <c r="E50" s="7783" t="s">
        <v>1125</v>
      </c>
      <c r="F50" s="7784">
        <v>2</v>
      </c>
    </row>
    <row r="51" spans="1:6" ht="25.5" customHeight="1" x14ac:dyDescent="0.25">
      <c r="A51" s="7785" t="s">
        <v>711</v>
      </c>
      <c r="B51" s="7739" t="s">
        <v>41</v>
      </c>
      <c r="C51" s="7781" t="s">
        <v>16</v>
      </c>
      <c r="D51" s="7791" t="s">
        <v>1214</v>
      </c>
      <c r="E51" s="7783" t="s">
        <v>1215</v>
      </c>
      <c r="F51" s="7784">
        <v>1074</v>
      </c>
    </row>
    <row r="52" spans="1:6" ht="27.75" customHeight="1" x14ac:dyDescent="0.25">
      <c r="A52" s="7785"/>
      <c r="B52" s="7740"/>
      <c r="C52" s="7781" t="s">
        <v>20</v>
      </c>
      <c r="D52" s="7791" t="s">
        <v>1216</v>
      </c>
      <c r="E52" s="7783" t="s">
        <v>1215</v>
      </c>
      <c r="F52" s="7784">
        <v>576</v>
      </c>
    </row>
    <row r="53" spans="1:6" ht="30" customHeight="1" x14ac:dyDescent="0.25">
      <c r="A53" s="7785"/>
      <c r="B53" s="7740"/>
      <c r="C53" s="7781" t="s">
        <v>19</v>
      </c>
      <c r="D53" s="7791" t="s">
        <v>1217</v>
      </c>
      <c r="E53" s="7783" t="s">
        <v>1215</v>
      </c>
      <c r="F53" s="7784">
        <v>972</v>
      </c>
    </row>
    <row r="54" spans="1:6" ht="28.5" customHeight="1" x14ac:dyDescent="0.25">
      <c r="A54" s="7785"/>
      <c r="B54" s="7740"/>
      <c r="C54" s="7781" t="s">
        <v>29</v>
      </c>
      <c r="D54" s="7791" t="s">
        <v>1218</v>
      </c>
      <c r="E54" s="7783" t="s">
        <v>1215</v>
      </c>
      <c r="F54" s="7784">
        <v>240</v>
      </c>
    </row>
    <row r="55" spans="1:6" ht="24" customHeight="1" x14ac:dyDescent="0.25">
      <c r="A55" s="7785"/>
      <c r="B55" s="7740"/>
      <c r="C55" s="7781" t="s">
        <v>17</v>
      </c>
      <c r="D55" s="7782" t="s">
        <v>1219</v>
      </c>
      <c r="E55" s="7783" t="s">
        <v>1215</v>
      </c>
      <c r="F55" s="7784">
        <v>360</v>
      </c>
    </row>
    <row r="56" spans="1:6" ht="32.25" customHeight="1" x14ac:dyDescent="0.25">
      <c r="A56" s="7785"/>
      <c r="B56" s="7740"/>
      <c r="C56" s="7781" t="s">
        <v>113</v>
      </c>
      <c r="D56" s="7782" t="s">
        <v>1220</v>
      </c>
      <c r="E56" s="7783" t="s">
        <v>1215</v>
      </c>
      <c r="F56" s="7784">
        <v>400</v>
      </c>
    </row>
    <row r="57" spans="1:6" ht="33" customHeight="1" x14ac:dyDescent="0.25">
      <c r="A57" s="7785"/>
      <c r="B57" s="7740"/>
      <c r="C57" s="7781" t="s">
        <v>92</v>
      </c>
      <c r="D57" s="7791" t="s">
        <v>1221</v>
      </c>
      <c r="E57" s="7796" t="s">
        <v>1222</v>
      </c>
      <c r="F57" s="7793">
        <v>5</v>
      </c>
    </row>
    <row r="58" spans="1:6" ht="36" customHeight="1" x14ac:dyDescent="0.25">
      <c r="A58" s="7785"/>
      <c r="B58" s="7740"/>
      <c r="C58" s="7781" t="s">
        <v>101</v>
      </c>
      <c r="D58" s="7782" t="s">
        <v>1223</v>
      </c>
      <c r="E58" s="7783" t="s">
        <v>1224</v>
      </c>
      <c r="F58" s="7784">
        <v>6</v>
      </c>
    </row>
    <row r="59" spans="1:6" ht="38.25" customHeight="1" x14ac:dyDescent="0.25">
      <c r="A59" s="7785"/>
      <c r="B59" s="7740"/>
      <c r="C59" s="7781" t="s">
        <v>112</v>
      </c>
      <c r="D59" s="7782" t="s">
        <v>1225</v>
      </c>
      <c r="E59" s="7796" t="s">
        <v>1226</v>
      </c>
      <c r="F59" s="7784">
        <v>6</v>
      </c>
    </row>
    <row r="60" spans="1:6" ht="32.25" customHeight="1" x14ac:dyDescent="0.25">
      <c r="A60" s="7785"/>
      <c r="B60" s="7741"/>
      <c r="C60" s="7781">
        <v>10</v>
      </c>
      <c r="D60" s="7782" t="s">
        <v>1227</v>
      </c>
      <c r="E60" s="7783" t="s">
        <v>1228</v>
      </c>
      <c r="F60" s="7784">
        <v>35</v>
      </c>
    </row>
    <row r="61" spans="1:6" ht="42" customHeight="1" x14ac:dyDescent="0.25">
      <c r="A61" s="7785" t="s">
        <v>705</v>
      </c>
      <c r="B61" s="7739" t="s">
        <v>42</v>
      </c>
      <c r="C61" s="7786" t="s">
        <v>16</v>
      </c>
      <c r="D61" s="7782" t="s">
        <v>1249</v>
      </c>
      <c r="E61" s="7783" t="s">
        <v>811</v>
      </c>
      <c r="F61" s="7784">
        <v>100</v>
      </c>
    </row>
    <row r="62" spans="1:6" ht="40.5" customHeight="1" x14ac:dyDescent="0.25">
      <c r="A62" s="7785"/>
      <c r="B62" s="7740"/>
      <c r="C62" s="7786" t="s">
        <v>20</v>
      </c>
      <c r="D62" s="7782" t="s">
        <v>1250</v>
      </c>
      <c r="E62" s="7783" t="s">
        <v>811</v>
      </c>
      <c r="F62" s="7784">
        <v>60</v>
      </c>
    </row>
    <row r="63" spans="1:6" ht="27" customHeight="1" x14ac:dyDescent="0.25">
      <c r="A63" s="7785"/>
      <c r="B63" s="7740"/>
      <c r="C63" s="7786" t="s">
        <v>19</v>
      </c>
      <c r="D63" s="7782" t="s">
        <v>1251</v>
      </c>
      <c r="E63" s="7783" t="s">
        <v>798</v>
      </c>
      <c r="F63" s="7797">
        <v>40</v>
      </c>
    </row>
    <row r="64" spans="1:6" ht="37.5" customHeight="1" x14ac:dyDescent="0.25">
      <c r="A64" s="7785"/>
      <c r="B64" s="7741"/>
      <c r="C64" s="7786" t="s">
        <v>29</v>
      </c>
      <c r="D64" s="7782" t="s">
        <v>1252</v>
      </c>
      <c r="E64" s="7783" t="s">
        <v>812</v>
      </c>
      <c r="F64" s="7784">
        <v>120</v>
      </c>
    </row>
  </sheetData>
  <mergeCells count="25">
    <mergeCell ref="A1:F2"/>
    <mergeCell ref="C3:C4"/>
    <mergeCell ref="D3:D4"/>
    <mergeCell ref="E3:E4"/>
    <mergeCell ref="F3:F4"/>
    <mergeCell ref="B24:B31"/>
    <mergeCell ref="B32:B40"/>
    <mergeCell ref="B41:B43"/>
    <mergeCell ref="B44:B50"/>
    <mergeCell ref="B51:B60"/>
    <mergeCell ref="B61:B64"/>
    <mergeCell ref="B3:B4"/>
    <mergeCell ref="B6:B10"/>
    <mergeCell ref="B11:B13"/>
    <mergeCell ref="B14:B23"/>
    <mergeCell ref="A61:A64"/>
    <mergeCell ref="A51:A60"/>
    <mergeCell ref="A44:A50"/>
    <mergeCell ref="A41:A43"/>
    <mergeCell ref="A32:A40"/>
    <mergeCell ref="A24:A31"/>
    <mergeCell ref="A14:A23"/>
    <mergeCell ref="A11:A13"/>
    <mergeCell ref="A6:A10"/>
    <mergeCell ref="A3:A4"/>
  </mergeCells>
  <printOptions horizontalCentered="1"/>
  <pageMargins left="0.31496062992125984" right="0.31496062992125984" top="0.15748031496062992" bottom="0.35433070866141736" header="0.31496062992125984" footer="0.31496062992125984"/>
  <pageSetup scale="55" fitToHeight="0" orientation="landscape" r:id="rId1"/>
  <rowBreaks count="1" manualBreakCount="1">
    <brk id="31"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12"/>
  <sheetViews>
    <sheetView view="pageBreakPreview" topLeftCell="A4" zoomScale="80" zoomScaleSheetLayoutView="80" workbookViewId="0">
      <selection activeCell="A3" sqref="A3:A4"/>
    </sheetView>
  </sheetViews>
  <sheetFormatPr baseColWidth="10" defaultRowHeight="11.25" x14ac:dyDescent="0.25"/>
  <cols>
    <col min="1" max="1" width="56.7109375" style="5637" customWidth="1"/>
    <col min="2" max="2" width="28.5703125" style="5637" customWidth="1"/>
    <col min="3" max="3" width="6.7109375" style="5637" customWidth="1"/>
    <col min="4" max="4" width="47.7109375" style="7798" customWidth="1"/>
    <col min="5" max="5" width="14" style="5649" customWidth="1"/>
    <col min="6" max="6" width="16.14062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43</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6"/>
      <c r="H3" s="8007"/>
      <c r="I3" s="8007"/>
      <c r="J3" s="8007"/>
      <c r="K3" s="8007"/>
    </row>
    <row r="4" spans="1:11" ht="21.75" customHeight="1" x14ac:dyDescent="0.25">
      <c r="A4" s="7772"/>
      <c r="B4" s="8012"/>
      <c r="C4" s="7776"/>
      <c r="D4" s="7776"/>
      <c r="E4" s="7776"/>
      <c r="F4" s="7776"/>
      <c r="G4" s="8009"/>
      <c r="H4" s="8009"/>
      <c r="I4" s="8009"/>
      <c r="J4" s="8009"/>
      <c r="K4" s="8009"/>
    </row>
    <row r="5" spans="1:11" ht="48.75" customHeight="1" x14ac:dyDescent="0.25">
      <c r="A5" s="7812" t="s">
        <v>574</v>
      </c>
      <c r="B5" s="7773" t="s">
        <v>47</v>
      </c>
      <c r="C5" s="7813">
        <v>1</v>
      </c>
      <c r="D5" s="1093" t="s">
        <v>1163</v>
      </c>
      <c r="E5" s="550" t="s">
        <v>1164</v>
      </c>
      <c r="F5" s="1726">
        <v>360</v>
      </c>
      <c r="G5" s="8013"/>
      <c r="H5" s="7788"/>
      <c r="I5" s="8003"/>
      <c r="J5" s="8008"/>
      <c r="K5" s="8004"/>
    </row>
    <row r="6" spans="1:11" ht="48.75" customHeight="1" x14ac:dyDescent="0.25">
      <c r="A6" s="7812"/>
      <c r="B6" s="7773"/>
      <c r="C6" s="7814">
        <v>2</v>
      </c>
      <c r="D6" s="1095" t="s">
        <v>1165</v>
      </c>
      <c r="E6" s="558" t="s">
        <v>1166</v>
      </c>
      <c r="F6" s="1727">
        <v>360</v>
      </c>
      <c r="G6" s="8014"/>
      <c r="H6" s="7788"/>
      <c r="I6" s="8003"/>
      <c r="J6" s="8008"/>
      <c r="K6" s="8004"/>
    </row>
    <row r="7" spans="1:11" ht="48.75" customHeight="1" x14ac:dyDescent="0.25">
      <c r="A7" s="7812"/>
      <c r="B7" s="7773"/>
      <c r="C7" s="7814">
        <v>3</v>
      </c>
      <c r="D7" s="1095" t="s">
        <v>1167</v>
      </c>
      <c r="E7" s="558" t="s">
        <v>1168</v>
      </c>
      <c r="F7" s="7815" t="s">
        <v>1179</v>
      </c>
      <c r="G7" s="8014"/>
      <c r="H7" s="7788"/>
      <c r="I7" s="8003"/>
      <c r="J7" s="8008"/>
      <c r="K7" s="8004"/>
    </row>
    <row r="8" spans="1:11" ht="48.75" customHeight="1" x14ac:dyDescent="0.25">
      <c r="A8" s="7812"/>
      <c r="B8" s="7773"/>
      <c r="C8" s="7814">
        <v>4</v>
      </c>
      <c r="D8" s="1095" t="s">
        <v>1169</v>
      </c>
      <c r="E8" s="558" t="s">
        <v>1170</v>
      </c>
      <c r="F8" s="1727">
        <v>728</v>
      </c>
      <c r="G8" s="8014"/>
      <c r="H8" s="7788"/>
      <c r="I8" s="8003"/>
      <c r="J8" s="8008"/>
      <c r="K8" s="8004"/>
    </row>
    <row r="9" spans="1:11" ht="48.75" customHeight="1" x14ac:dyDescent="0.25">
      <c r="A9" s="7812"/>
      <c r="B9" s="7773"/>
      <c r="C9" s="7814">
        <v>5</v>
      </c>
      <c r="D9" s="1095" t="s">
        <v>1171</v>
      </c>
      <c r="E9" s="558" t="s">
        <v>1172</v>
      </c>
      <c r="F9" s="1727">
        <v>96</v>
      </c>
      <c r="G9" s="8014"/>
      <c r="H9" s="7788"/>
      <c r="I9" s="8003"/>
      <c r="J9" s="8008"/>
      <c r="K9" s="8004"/>
    </row>
    <row r="10" spans="1:11" ht="48.75" customHeight="1" x14ac:dyDescent="0.25">
      <c r="A10" s="7812"/>
      <c r="B10" s="7773"/>
      <c r="C10" s="7814">
        <v>6</v>
      </c>
      <c r="D10" s="1095" t="s">
        <v>1173</v>
      </c>
      <c r="E10" s="558" t="s">
        <v>1174</v>
      </c>
      <c r="F10" s="1727">
        <v>180</v>
      </c>
      <c r="G10" s="8014"/>
      <c r="H10" s="7788"/>
      <c r="I10" s="8003"/>
      <c r="J10" s="8008"/>
      <c r="K10" s="8004"/>
    </row>
    <row r="11" spans="1:11" ht="60.75" customHeight="1" x14ac:dyDescent="0.25">
      <c r="A11" s="7812"/>
      <c r="B11" s="7773"/>
      <c r="C11" s="7814">
        <v>7</v>
      </c>
      <c r="D11" s="1095" t="s">
        <v>1175</v>
      </c>
      <c r="E11" s="558" t="s">
        <v>1176</v>
      </c>
      <c r="F11" s="1727">
        <v>364</v>
      </c>
      <c r="G11" s="8014"/>
      <c r="H11" s="7788"/>
      <c r="I11" s="8003"/>
      <c r="J11" s="8008"/>
      <c r="K11" s="8004"/>
    </row>
    <row r="12" spans="1:11" ht="48.75" customHeight="1" x14ac:dyDescent="0.25">
      <c r="A12" s="7812"/>
      <c r="B12" s="7773"/>
      <c r="C12" s="7816">
        <v>8</v>
      </c>
      <c r="D12" s="1097" t="s">
        <v>1177</v>
      </c>
      <c r="E12" s="566" t="s">
        <v>1178</v>
      </c>
      <c r="F12" s="1728">
        <v>492</v>
      </c>
      <c r="G12" s="8015"/>
      <c r="H12" s="7788"/>
      <c r="I12" s="8003"/>
      <c r="J12" s="8008"/>
      <c r="K12" s="8004"/>
    </row>
  </sheetData>
  <mergeCells count="15">
    <mergeCell ref="A5:A12"/>
    <mergeCell ref="A1:F2"/>
    <mergeCell ref="H5:H12"/>
    <mergeCell ref="I5:I12"/>
    <mergeCell ref="J5:J12"/>
    <mergeCell ref="K5:K12"/>
    <mergeCell ref="G5:G12"/>
    <mergeCell ref="G3:K3"/>
    <mergeCell ref="B5:B1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12"/>
  <sheetViews>
    <sheetView view="pageBreakPreview" zoomScale="80" zoomScaleSheetLayoutView="80" workbookViewId="0">
      <selection activeCell="B5" sqref="B5:B12"/>
    </sheetView>
  </sheetViews>
  <sheetFormatPr baseColWidth="10" defaultRowHeight="11.25" x14ac:dyDescent="0.25"/>
  <cols>
    <col min="1" max="1" width="56.7109375" style="5637" customWidth="1"/>
    <col min="2" max="2" width="28.5703125" style="5637" customWidth="1"/>
    <col min="3" max="3" width="6.7109375" style="5637" customWidth="1"/>
    <col min="4" max="4" width="47.7109375" style="7798" customWidth="1"/>
    <col min="5" max="5" width="17.42578125" style="5649" customWidth="1"/>
    <col min="6" max="6" width="18.71093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3853</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6"/>
      <c r="H3" s="8007"/>
      <c r="I3" s="8007"/>
      <c r="J3" s="8007"/>
      <c r="K3" s="8007"/>
    </row>
    <row r="4" spans="1:11" ht="39" customHeight="1" x14ac:dyDescent="0.25">
      <c r="A4" s="7772"/>
      <c r="B4" s="8012"/>
      <c r="C4" s="7776"/>
      <c r="D4" s="7776"/>
      <c r="E4" s="7776"/>
      <c r="F4" s="7776"/>
      <c r="G4" s="8009"/>
      <c r="H4" s="8009"/>
      <c r="I4" s="8009"/>
      <c r="J4" s="8009"/>
      <c r="K4" s="8009"/>
    </row>
    <row r="5" spans="1:11" ht="48.75" customHeight="1" x14ac:dyDescent="0.25">
      <c r="A5" s="7812" t="s">
        <v>575</v>
      </c>
      <c r="B5" s="7773" t="s">
        <v>53</v>
      </c>
      <c r="C5" s="5664" t="s">
        <v>16</v>
      </c>
      <c r="D5" s="8016" t="s">
        <v>1499</v>
      </c>
      <c r="E5" s="1449" t="s">
        <v>1121</v>
      </c>
      <c r="F5" s="5635">
        <v>2800</v>
      </c>
      <c r="G5" s="8013"/>
      <c r="H5" s="7788"/>
      <c r="I5" s="8003"/>
      <c r="J5" s="8008"/>
      <c r="K5" s="8004"/>
    </row>
    <row r="6" spans="1:11" ht="48.75" customHeight="1" x14ac:dyDescent="0.25">
      <c r="A6" s="7812"/>
      <c r="B6" s="7773"/>
      <c r="C6" s="5664" t="s">
        <v>20</v>
      </c>
      <c r="D6" s="8016" t="s">
        <v>1500</v>
      </c>
      <c r="E6" s="1449" t="s">
        <v>799</v>
      </c>
      <c r="F6" s="5635">
        <v>120</v>
      </c>
      <c r="G6" s="8014"/>
      <c r="H6" s="7788"/>
      <c r="I6" s="8003"/>
      <c r="J6" s="8008"/>
      <c r="K6" s="8004"/>
    </row>
    <row r="7" spans="1:11" ht="48.75" customHeight="1" x14ac:dyDescent="0.25">
      <c r="A7" s="7812"/>
      <c r="B7" s="7773"/>
      <c r="C7" s="5664" t="s">
        <v>19</v>
      </c>
      <c r="D7" s="8016" t="s">
        <v>1501</v>
      </c>
      <c r="E7" s="5661" t="s">
        <v>1121</v>
      </c>
      <c r="F7" s="5635">
        <v>125</v>
      </c>
      <c r="G7" s="8014"/>
      <c r="H7" s="7788"/>
      <c r="I7" s="8003"/>
      <c r="J7" s="8008"/>
      <c r="K7" s="8004"/>
    </row>
    <row r="8" spans="1:11" ht="48.75" customHeight="1" x14ac:dyDescent="0.25">
      <c r="A8" s="7812"/>
      <c r="B8" s="7773"/>
      <c r="C8" s="5664" t="s">
        <v>29</v>
      </c>
      <c r="D8" s="8016" t="s">
        <v>1502</v>
      </c>
      <c r="E8" s="1449" t="s">
        <v>1098</v>
      </c>
      <c r="F8" s="5635">
        <v>11000</v>
      </c>
      <c r="G8" s="8014"/>
      <c r="H8" s="7788"/>
      <c r="I8" s="8003"/>
      <c r="J8" s="8008"/>
      <c r="K8" s="8004"/>
    </row>
    <row r="9" spans="1:11" ht="48.75" customHeight="1" x14ac:dyDescent="0.25">
      <c r="A9" s="7812"/>
      <c r="B9" s="7773"/>
      <c r="C9" s="5664" t="s">
        <v>17</v>
      </c>
      <c r="D9" s="8016" t="s">
        <v>1503</v>
      </c>
      <c r="E9" s="1449" t="s">
        <v>1098</v>
      </c>
      <c r="F9" s="5635">
        <v>1300</v>
      </c>
      <c r="G9" s="8014"/>
      <c r="H9" s="7788"/>
      <c r="I9" s="8003"/>
      <c r="J9" s="8008"/>
      <c r="K9" s="8004"/>
    </row>
    <row r="10" spans="1:11" ht="48.75" customHeight="1" x14ac:dyDescent="0.25">
      <c r="A10" s="7812"/>
      <c r="B10" s="7773"/>
      <c r="C10" s="5664" t="s">
        <v>113</v>
      </c>
      <c r="D10" s="8016" t="s">
        <v>1504</v>
      </c>
      <c r="E10" s="5661" t="s">
        <v>1098</v>
      </c>
      <c r="F10" s="5635">
        <v>4800</v>
      </c>
      <c r="G10" s="8014"/>
      <c r="H10" s="7788"/>
      <c r="I10" s="8003"/>
      <c r="J10" s="8008"/>
      <c r="K10" s="8004"/>
    </row>
    <row r="11" spans="1:11" ht="60.75" customHeight="1" x14ac:dyDescent="0.25">
      <c r="A11" s="7812"/>
      <c r="B11" s="7773"/>
      <c r="C11" s="5664" t="s">
        <v>92</v>
      </c>
      <c r="D11" s="8016" t="s">
        <v>1505</v>
      </c>
      <c r="E11" s="1449" t="s">
        <v>774</v>
      </c>
      <c r="F11" s="5635">
        <v>2</v>
      </c>
      <c r="G11" s="8014"/>
      <c r="H11" s="7788"/>
      <c r="I11" s="8003"/>
      <c r="J11" s="8008"/>
      <c r="K11" s="8004"/>
    </row>
    <row r="12" spans="1:11" ht="48.75" customHeight="1" x14ac:dyDescent="0.25">
      <c r="A12" s="7812"/>
      <c r="B12" s="7773"/>
      <c r="C12" s="5664" t="s">
        <v>101</v>
      </c>
      <c r="D12" s="8016" t="s">
        <v>1506</v>
      </c>
      <c r="E12" s="5661" t="s">
        <v>1310</v>
      </c>
      <c r="F12" s="5635">
        <v>20</v>
      </c>
      <c r="G12" s="8015"/>
      <c r="H12" s="7788"/>
      <c r="I12" s="8003"/>
      <c r="J12" s="8008"/>
      <c r="K12" s="8004"/>
    </row>
  </sheetData>
  <mergeCells count="15">
    <mergeCell ref="G3:K3"/>
    <mergeCell ref="A5:A12"/>
    <mergeCell ref="B5:B12"/>
    <mergeCell ref="G5:G12"/>
    <mergeCell ref="H5:H12"/>
    <mergeCell ref="I5:I12"/>
    <mergeCell ref="J5:J12"/>
    <mergeCell ref="K5:K12"/>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87"/>
  <sheetViews>
    <sheetView view="pageBreakPreview" zoomScaleSheetLayoutView="100" workbookViewId="0">
      <selection activeCell="B70" sqref="B70:B87"/>
    </sheetView>
  </sheetViews>
  <sheetFormatPr baseColWidth="10" defaultRowHeight="11.25" x14ac:dyDescent="0.25"/>
  <cols>
    <col min="1" max="1" width="47.28515625" style="5637" customWidth="1"/>
    <col min="2" max="2" width="22.42578125" style="5637" customWidth="1"/>
    <col min="3" max="3" width="6.7109375" style="5637" customWidth="1"/>
    <col min="4" max="4" width="61.85546875" style="7798" customWidth="1"/>
    <col min="5" max="5" width="17.42578125" style="5649" customWidth="1"/>
    <col min="6" max="6" width="18.71093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8" t="s">
        <v>58</v>
      </c>
      <c r="B1" s="8044"/>
      <c r="C1" s="8044"/>
      <c r="D1" s="8044"/>
      <c r="E1" s="8044"/>
      <c r="F1" s="8045"/>
      <c r="G1" s="8011"/>
      <c r="H1" s="7806"/>
      <c r="I1" s="7806"/>
      <c r="J1" s="7806"/>
      <c r="K1" s="7806"/>
    </row>
    <row r="2" spans="1:11" ht="21.75" customHeight="1" x14ac:dyDescent="0.25">
      <c r="A2" s="8046"/>
      <c r="B2" s="8042"/>
      <c r="C2" s="8042"/>
      <c r="D2" s="8042"/>
      <c r="E2" s="8042"/>
      <c r="F2" s="8047"/>
    </row>
    <row r="3" spans="1:11" ht="12" customHeight="1" x14ac:dyDescent="0.25">
      <c r="A3" s="7772" t="s">
        <v>519</v>
      </c>
      <c r="B3" s="8037" t="s">
        <v>3329</v>
      </c>
      <c r="C3" s="8037" t="s">
        <v>756</v>
      </c>
      <c r="D3" s="8037" t="s">
        <v>1435</v>
      </c>
      <c r="E3" s="8037" t="s">
        <v>534</v>
      </c>
      <c r="F3" s="8037" t="s">
        <v>758</v>
      </c>
      <c r="G3" s="8007"/>
      <c r="H3" s="8007"/>
      <c r="I3" s="8007"/>
      <c r="J3" s="8007"/>
      <c r="K3" s="8007"/>
    </row>
    <row r="4" spans="1:11" ht="39" customHeight="1" x14ac:dyDescent="0.25">
      <c r="A4" s="7772"/>
      <c r="B4" s="8037"/>
      <c r="C4" s="8037"/>
      <c r="D4" s="8037"/>
      <c r="E4" s="8037"/>
      <c r="F4" s="8037"/>
      <c r="G4" s="8018"/>
      <c r="H4" s="8009"/>
      <c r="I4" s="8009"/>
      <c r="J4" s="8009"/>
      <c r="K4" s="8009"/>
    </row>
    <row r="5" spans="1:11" ht="30.75" customHeight="1" x14ac:dyDescent="0.25">
      <c r="A5" s="7785" t="s">
        <v>572</v>
      </c>
      <c r="B5" s="8038" t="s">
        <v>58</v>
      </c>
      <c r="C5" s="8022">
        <v>1</v>
      </c>
      <c r="D5" s="8023" t="s">
        <v>2434</v>
      </c>
      <c r="E5" s="8024" t="s">
        <v>839</v>
      </c>
      <c r="F5" s="8025">
        <v>3300</v>
      </c>
      <c r="G5" s="8019"/>
      <c r="H5" s="7788"/>
      <c r="I5" s="8003"/>
      <c r="J5" s="8008"/>
      <c r="K5" s="8004"/>
    </row>
    <row r="6" spans="1:11" ht="33" customHeight="1" x14ac:dyDescent="0.25">
      <c r="A6" s="7785"/>
      <c r="B6" s="8038"/>
      <c r="C6" s="8022">
        <v>2</v>
      </c>
      <c r="D6" s="8023" t="s">
        <v>870</v>
      </c>
      <c r="E6" s="7783" t="s">
        <v>875</v>
      </c>
      <c r="F6" s="8025">
        <v>3200</v>
      </c>
      <c r="G6" s="8020"/>
      <c r="H6" s="7788"/>
      <c r="I6" s="8003"/>
      <c r="J6" s="8008"/>
      <c r="K6" s="8004"/>
    </row>
    <row r="7" spans="1:11" ht="30" customHeight="1" x14ac:dyDescent="0.25">
      <c r="A7" s="7785"/>
      <c r="B7" s="8038"/>
      <c r="C7" s="8022">
        <v>3</v>
      </c>
      <c r="D7" s="8023" t="s">
        <v>871</v>
      </c>
      <c r="E7" s="7783" t="s">
        <v>876</v>
      </c>
      <c r="F7" s="8025">
        <v>250</v>
      </c>
      <c r="G7" s="8020"/>
      <c r="H7" s="7788"/>
      <c r="I7" s="8003"/>
      <c r="J7" s="8008"/>
      <c r="K7" s="8004"/>
    </row>
    <row r="8" spans="1:11" ht="21.75" customHeight="1" x14ac:dyDescent="0.25">
      <c r="A8" s="7785"/>
      <c r="B8" s="8038"/>
      <c r="C8" s="8022">
        <v>4</v>
      </c>
      <c r="D8" s="8023" t="s">
        <v>872</v>
      </c>
      <c r="E8" s="8024" t="s">
        <v>875</v>
      </c>
      <c r="F8" s="8025">
        <v>950</v>
      </c>
      <c r="G8" s="8020"/>
      <c r="H8" s="7788"/>
      <c r="I8" s="8003"/>
      <c r="J8" s="8008"/>
      <c r="K8" s="8004"/>
    </row>
    <row r="9" spans="1:11" ht="34.5" customHeight="1" x14ac:dyDescent="0.25">
      <c r="A9" s="7785"/>
      <c r="B9" s="8038"/>
      <c r="C9" s="8022">
        <v>5</v>
      </c>
      <c r="D9" s="8023" t="s">
        <v>873</v>
      </c>
      <c r="E9" s="7783" t="s">
        <v>877</v>
      </c>
      <c r="F9" s="8025">
        <v>19</v>
      </c>
      <c r="G9" s="8020"/>
      <c r="H9" s="7788"/>
      <c r="I9" s="8003"/>
      <c r="J9" s="8008"/>
      <c r="K9" s="8004"/>
    </row>
    <row r="10" spans="1:11" ht="20.25" customHeight="1" x14ac:dyDescent="0.25">
      <c r="A10" s="7785"/>
      <c r="B10" s="8038"/>
      <c r="C10" s="8022">
        <v>6</v>
      </c>
      <c r="D10" s="8023" t="s">
        <v>874</v>
      </c>
      <c r="E10" s="7783" t="s">
        <v>878</v>
      </c>
      <c r="F10" s="8025">
        <v>2</v>
      </c>
      <c r="G10" s="8020"/>
      <c r="H10" s="7788"/>
      <c r="I10" s="8003"/>
      <c r="J10" s="8008"/>
      <c r="K10" s="8004"/>
    </row>
    <row r="11" spans="1:11" ht="39" customHeight="1" x14ac:dyDescent="0.25">
      <c r="A11" s="7785" t="s">
        <v>3863</v>
      </c>
      <c r="B11" s="8038" t="s">
        <v>59</v>
      </c>
      <c r="C11" s="8022">
        <v>7</v>
      </c>
      <c r="D11" s="8039" t="s">
        <v>3854</v>
      </c>
      <c r="E11" s="8040" t="s">
        <v>839</v>
      </c>
      <c r="F11" s="8025">
        <v>2800</v>
      </c>
      <c r="G11" s="8020"/>
      <c r="H11" s="7788"/>
      <c r="I11" s="8003"/>
      <c r="J11" s="8008"/>
      <c r="K11" s="8004"/>
    </row>
    <row r="12" spans="1:11" ht="34.5" customHeight="1" x14ac:dyDescent="0.25">
      <c r="A12" s="7785"/>
      <c r="B12" s="8038"/>
      <c r="C12" s="8022">
        <v>8</v>
      </c>
      <c r="D12" s="8039" t="s">
        <v>3855</v>
      </c>
      <c r="E12" s="8040" t="s">
        <v>3865</v>
      </c>
      <c r="F12" s="8025">
        <v>3200</v>
      </c>
      <c r="G12" s="8021"/>
      <c r="H12" s="7788"/>
      <c r="I12" s="8003"/>
      <c r="J12" s="8008"/>
      <c r="K12" s="8004"/>
    </row>
    <row r="13" spans="1:11" ht="28.5" customHeight="1" x14ac:dyDescent="0.25">
      <c r="A13" s="7785"/>
      <c r="B13" s="8038"/>
      <c r="C13" s="8022">
        <v>9</v>
      </c>
      <c r="D13" s="8039" t="s">
        <v>3856</v>
      </c>
      <c r="E13" s="8041" t="s">
        <v>1232</v>
      </c>
      <c r="F13" s="8025">
        <v>40</v>
      </c>
    </row>
    <row r="14" spans="1:11" ht="27.75" customHeight="1" x14ac:dyDescent="0.25">
      <c r="A14" s="7785"/>
      <c r="B14" s="8038"/>
      <c r="C14" s="8022">
        <v>10</v>
      </c>
      <c r="D14" s="8039" t="s">
        <v>3857</v>
      </c>
      <c r="E14" s="8040" t="s">
        <v>3865</v>
      </c>
      <c r="F14" s="8025">
        <v>720</v>
      </c>
    </row>
    <row r="15" spans="1:11" ht="28.5" customHeight="1" x14ac:dyDescent="0.25">
      <c r="A15" s="7785"/>
      <c r="B15" s="8038"/>
      <c r="C15" s="8022">
        <v>11</v>
      </c>
      <c r="D15" s="8039" t="s">
        <v>3858</v>
      </c>
      <c r="E15" s="8041" t="s">
        <v>1232</v>
      </c>
      <c r="F15" s="8025">
        <v>150</v>
      </c>
    </row>
    <row r="16" spans="1:11" ht="22.5" customHeight="1" x14ac:dyDescent="0.25">
      <c r="A16" s="7785"/>
      <c r="B16" s="8038"/>
      <c r="C16" s="8022">
        <v>12</v>
      </c>
      <c r="D16" s="8039" t="s">
        <v>3859</v>
      </c>
      <c r="E16" s="8041" t="s">
        <v>3866</v>
      </c>
      <c r="F16" s="8025">
        <v>12</v>
      </c>
    </row>
    <row r="17" spans="1:6" ht="25.5" x14ac:dyDescent="0.25">
      <c r="A17" s="7785"/>
      <c r="B17" s="8038"/>
      <c r="C17" s="8022">
        <v>13</v>
      </c>
      <c r="D17" s="8039" t="s">
        <v>3860</v>
      </c>
      <c r="E17" s="8040" t="s">
        <v>3867</v>
      </c>
      <c r="F17" s="8025">
        <v>5000</v>
      </c>
    </row>
    <row r="18" spans="1:6" ht="28.5" customHeight="1" x14ac:dyDescent="0.25">
      <c r="A18" s="7785"/>
      <c r="B18" s="8038"/>
      <c r="C18" s="8022">
        <v>14</v>
      </c>
      <c r="D18" s="8039" t="s">
        <v>3861</v>
      </c>
      <c r="E18" s="8041" t="s">
        <v>785</v>
      </c>
      <c r="F18" s="8025">
        <v>50000</v>
      </c>
    </row>
    <row r="19" spans="1:6" ht="25.5" customHeight="1" x14ac:dyDescent="0.25">
      <c r="A19" s="7785"/>
      <c r="B19" s="8038"/>
      <c r="C19" s="8022">
        <v>15</v>
      </c>
      <c r="D19" s="8039" t="s">
        <v>3862</v>
      </c>
      <c r="E19" s="8040" t="s">
        <v>842</v>
      </c>
      <c r="F19" s="8025">
        <v>28</v>
      </c>
    </row>
    <row r="20" spans="1:6" ht="34.5" customHeight="1" x14ac:dyDescent="0.25">
      <c r="A20" s="7785" t="s">
        <v>570</v>
      </c>
      <c r="B20" s="8038" t="s">
        <v>63</v>
      </c>
      <c r="C20" s="8029">
        <v>1</v>
      </c>
      <c r="D20" s="8023" t="s">
        <v>815</v>
      </c>
      <c r="E20" s="7783" t="s">
        <v>835</v>
      </c>
      <c r="F20" s="7784">
        <v>1</v>
      </c>
    </row>
    <row r="21" spans="1:6" ht="34.5" customHeight="1" x14ac:dyDescent="0.25">
      <c r="A21" s="7785"/>
      <c r="B21" s="8038"/>
      <c r="C21" s="8029">
        <v>2</v>
      </c>
      <c r="D21" s="8030" t="s">
        <v>816</v>
      </c>
      <c r="E21" s="7783" t="s">
        <v>836</v>
      </c>
      <c r="F21" s="7792">
        <v>2</v>
      </c>
    </row>
    <row r="22" spans="1:6" ht="34.5" customHeight="1" x14ac:dyDescent="0.25">
      <c r="A22" s="7785"/>
      <c r="B22" s="8038"/>
      <c r="C22" s="7796">
        <v>3</v>
      </c>
      <c r="D22" s="8023" t="s">
        <v>817</v>
      </c>
      <c r="E22" s="7783" t="s">
        <v>837</v>
      </c>
      <c r="F22" s="7784">
        <v>16800</v>
      </c>
    </row>
    <row r="23" spans="1:6" ht="33" customHeight="1" x14ac:dyDescent="0.25">
      <c r="A23" s="7785"/>
      <c r="B23" s="8038"/>
      <c r="C23" s="7796">
        <v>4</v>
      </c>
      <c r="D23" s="8030" t="s">
        <v>818</v>
      </c>
      <c r="E23" s="7783" t="s">
        <v>838</v>
      </c>
      <c r="F23" s="7784">
        <v>2</v>
      </c>
    </row>
    <row r="24" spans="1:6" ht="33" customHeight="1" x14ac:dyDescent="0.25">
      <c r="A24" s="7785"/>
      <c r="B24" s="8038"/>
      <c r="C24" s="7796">
        <v>5</v>
      </c>
      <c r="D24" s="8023" t="s">
        <v>819</v>
      </c>
      <c r="E24" s="7783" t="s">
        <v>837</v>
      </c>
      <c r="F24" s="7784">
        <v>1940</v>
      </c>
    </row>
    <row r="25" spans="1:6" ht="33" customHeight="1" x14ac:dyDescent="0.25">
      <c r="A25" s="7785"/>
      <c r="B25" s="8038"/>
      <c r="C25" s="8029">
        <v>6</v>
      </c>
      <c r="D25" s="8030" t="s">
        <v>820</v>
      </c>
      <c r="E25" s="7783" t="s">
        <v>836</v>
      </c>
      <c r="F25" s="7784">
        <v>1</v>
      </c>
    </row>
    <row r="26" spans="1:6" ht="33" customHeight="1" x14ac:dyDescent="0.25">
      <c r="A26" s="7785"/>
      <c r="B26" s="8038"/>
      <c r="C26" s="8029">
        <v>7</v>
      </c>
      <c r="D26" s="8023" t="s">
        <v>821</v>
      </c>
      <c r="E26" s="7783" t="s">
        <v>836</v>
      </c>
      <c r="F26" s="7784">
        <v>1</v>
      </c>
    </row>
    <row r="27" spans="1:6" ht="26.25" customHeight="1" x14ac:dyDescent="0.25">
      <c r="A27" s="7785"/>
      <c r="B27" s="8038"/>
      <c r="C27" s="8029">
        <v>8</v>
      </c>
      <c r="D27" s="8030" t="s">
        <v>822</v>
      </c>
      <c r="E27" s="7783" t="s">
        <v>839</v>
      </c>
      <c r="F27" s="7784">
        <v>80</v>
      </c>
    </row>
    <row r="28" spans="1:6" ht="26.25" customHeight="1" x14ac:dyDescent="0.25">
      <c r="A28" s="7785"/>
      <c r="B28" s="8038"/>
      <c r="C28" s="8029">
        <v>9</v>
      </c>
      <c r="D28" s="8023" t="s">
        <v>823</v>
      </c>
      <c r="E28" s="7783" t="s">
        <v>836</v>
      </c>
      <c r="F28" s="7784">
        <v>2</v>
      </c>
    </row>
    <row r="29" spans="1:6" ht="27.75" customHeight="1" x14ac:dyDescent="0.25">
      <c r="A29" s="7785"/>
      <c r="B29" s="8038"/>
      <c r="C29" s="8029">
        <v>10</v>
      </c>
      <c r="D29" s="8023" t="s">
        <v>824</v>
      </c>
      <c r="E29" s="7783" t="s">
        <v>773</v>
      </c>
      <c r="F29" s="7784">
        <v>5500</v>
      </c>
    </row>
    <row r="30" spans="1:6" ht="27.75" customHeight="1" x14ac:dyDescent="0.25">
      <c r="A30" s="7785"/>
      <c r="B30" s="8038"/>
      <c r="C30" s="8029">
        <v>11</v>
      </c>
      <c r="D30" s="8023" t="s">
        <v>825</v>
      </c>
      <c r="E30" s="7783" t="s">
        <v>840</v>
      </c>
      <c r="F30" s="7784">
        <v>5500</v>
      </c>
    </row>
    <row r="31" spans="1:6" ht="27.75" customHeight="1" x14ac:dyDescent="0.25">
      <c r="A31" s="7785"/>
      <c r="B31" s="8038"/>
      <c r="C31" s="8029">
        <v>12</v>
      </c>
      <c r="D31" s="8023" t="s">
        <v>826</v>
      </c>
      <c r="E31" s="7783" t="s">
        <v>841</v>
      </c>
      <c r="F31" s="7784">
        <v>4</v>
      </c>
    </row>
    <row r="32" spans="1:6" ht="29.25" customHeight="1" x14ac:dyDescent="0.25">
      <c r="A32" s="7785"/>
      <c r="B32" s="8038"/>
      <c r="C32" s="8029">
        <v>13</v>
      </c>
      <c r="D32" s="8023" t="s">
        <v>827</v>
      </c>
      <c r="E32" s="7783" t="s">
        <v>842</v>
      </c>
      <c r="F32" s="7784">
        <v>25</v>
      </c>
    </row>
    <row r="33" spans="1:6" ht="29.25" customHeight="1" x14ac:dyDescent="0.25">
      <c r="A33" s="7785"/>
      <c r="B33" s="8038"/>
      <c r="C33" s="8029">
        <v>14</v>
      </c>
      <c r="D33" s="8023" t="s">
        <v>828</v>
      </c>
      <c r="E33" s="7783" t="s">
        <v>842</v>
      </c>
      <c r="F33" s="7784">
        <v>60</v>
      </c>
    </row>
    <row r="34" spans="1:6" ht="40.5" customHeight="1" x14ac:dyDescent="0.25">
      <c r="A34" s="7785"/>
      <c r="B34" s="8038"/>
      <c r="C34" s="8029">
        <v>15</v>
      </c>
      <c r="D34" s="8023" t="s">
        <v>829</v>
      </c>
      <c r="E34" s="7783" t="s">
        <v>843</v>
      </c>
      <c r="F34" s="7784">
        <v>700</v>
      </c>
    </row>
    <row r="35" spans="1:6" ht="40.5" customHeight="1" x14ac:dyDescent="0.25">
      <c r="A35" s="7785"/>
      <c r="B35" s="8038"/>
      <c r="C35" s="8029">
        <v>16</v>
      </c>
      <c r="D35" s="8023" t="s">
        <v>830</v>
      </c>
      <c r="E35" s="7783" t="s">
        <v>843</v>
      </c>
      <c r="F35" s="7784">
        <v>700</v>
      </c>
    </row>
    <row r="36" spans="1:6" ht="28.5" customHeight="1" x14ac:dyDescent="0.25">
      <c r="A36" s="7785"/>
      <c r="B36" s="8038"/>
      <c r="C36" s="8029">
        <v>17</v>
      </c>
      <c r="D36" s="8023" t="s">
        <v>831</v>
      </c>
      <c r="E36" s="7783" t="s">
        <v>842</v>
      </c>
      <c r="F36" s="7784">
        <v>40</v>
      </c>
    </row>
    <row r="37" spans="1:6" ht="28.5" customHeight="1" x14ac:dyDescent="0.25">
      <c r="A37" s="7785"/>
      <c r="B37" s="8038"/>
      <c r="C37" s="8029">
        <v>18</v>
      </c>
      <c r="D37" s="8023" t="s">
        <v>832</v>
      </c>
      <c r="E37" s="7783" t="s">
        <v>773</v>
      </c>
      <c r="F37" s="7784">
        <v>150</v>
      </c>
    </row>
    <row r="38" spans="1:6" ht="40.5" customHeight="1" x14ac:dyDescent="0.25">
      <c r="A38" s="7785"/>
      <c r="B38" s="8038"/>
      <c r="C38" s="8029">
        <v>19</v>
      </c>
      <c r="D38" s="8023" t="s">
        <v>833</v>
      </c>
      <c r="E38" s="7783" t="s">
        <v>836</v>
      </c>
      <c r="F38" s="7784">
        <v>12</v>
      </c>
    </row>
    <row r="39" spans="1:6" ht="40.5" customHeight="1" x14ac:dyDescent="0.25">
      <c r="A39" s="7785"/>
      <c r="B39" s="8038"/>
      <c r="C39" s="8029">
        <v>20</v>
      </c>
      <c r="D39" s="8023" t="s">
        <v>834</v>
      </c>
      <c r="E39" s="8024" t="s">
        <v>844</v>
      </c>
      <c r="F39" s="8025">
        <v>5</v>
      </c>
    </row>
    <row r="40" spans="1:6" ht="44.25" customHeight="1" x14ac:dyDescent="0.25">
      <c r="A40" s="7785" t="s">
        <v>568</v>
      </c>
      <c r="B40" s="8038" t="s">
        <v>64</v>
      </c>
      <c r="C40" s="8031">
        <v>1</v>
      </c>
      <c r="D40" s="8023" t="s">
        <v>787</v>
      </c>
      <c r="E40" s="8032" t="s">
        <v>794</v>
      </c>
      <c r="F40" s="8025">
        <v>200</v>
      </c>
    </row>
    <row r="41" spans="1:6" ht="42" customHeight="1" x14ac:dyDescent="0.25">
      <c r="A41" s="7785"/>
      <c r="B41" s="8038"/>
      <c r="C41" s="8031">
        <v>2</v>
      </c>
      <c r="D41" s="8023" t="s">
        <v>788</v>
      </c>
      <c r="E41" s="8032" t="s">
        <v>795</v>
      </c>
      <c r="F41" s="8025">
        <v>1300</v>
      </c>
    </row>
    <row r="42" spans="1:6" ht="42.75" customHeight="1" x14ac:dyDescent="0.25">
      <c r="A42" s="7785"/>
      <c r="B42" s="8038"/>
      <c r="C42" s="8031">
        <v>3</v>
      </c>
      <c r="D42" s="8023" t="s">
        <v>789</v>
      </c>
      <c r="E42" s="8032" t="s">
        <v>796</v>
      </c>
      <c r="F42" s="8025">
        <v>850</v>
      </c>
    </row>
    <row r="43" spans="1:6" ht="36" customHeight="1" x14ac:dyDescent="0.25">
      <c r="A43" s="7785"/>
      <c r="B43" s="8038"/>
      <c r="C43" s="8031">
        <v>4</v>
      </c>
      <c r="D43" s="8023" t="s">
        <v>790</v>
      </c>
      <c r="E43" s="8032" t="s">
        <v>797</v>
      </c>
      <c r="F43" s="8025">
        <v>4000</v>
      </c>
    </row>
    <row r="44" spans="1:6" ht="51.75" customHeight="1" x14ac:dyDescent="0.25">
      <c r="A44" s="7785"/>
      <c r="B44" s="8038"/>
      <c r="C44" s="8031">
        <v>5</v>
      </c>
      <c r="D44" s="8023" t="s">
        <v>791</v>
      </c>
      <c r="E44" s="8032" t="s">
        <v>798</v>
      </c>
      <c r="F44" s="8025">
        <v>2400</v>
      </c>
    </row>
    <row r="45" spans="1:6" ht="24" customHeight="1" x14ac:dyDescent="0.25">
      <c r="A45" s="7785"/>
      <c r="B45" s="8038"/>
      <c r="C45" s="8031">
        <v>6</v>
      </c>
      <c r="D45" s="8023" t="s">
        <v>792</v>
      </c>
      <c r="E45" s="8032" t="s">
        <v>799</v>
      </c>
      <c r="F45" s="8025">
        <v>500</v>
      </c>
    </row>
    <row r="46" spans="1:6" ht="21.75" customHeight="1" x14ac:dyDescent="0.25">
      <c r="A46" s="7785"/>
      <c r="B46" s="8038"/>
      <c r="C46" s="8033">
        <v>7</v>
      </c>
      <c r="D46" s="8023" t="s">
        <v>793</v>
      </c>
      <c r="E46" s="8032" t="s">
        <v>800</v>
      </c>
      <c r="F46" s="8025">
        <v>1500</v>
      </c>
    </row>
    <row r="47" spans="1:6" ht="63.75" x14ac:dyDescent="0.25">
      <c r="A47" s="7785" t="s">
        <v>567</v>
      </c>
      <c r="B47" s="8038" t="s">
        <v>67</v>
      </c>
      <c r="C47" s="8022">
        <v>1</v>
      </c>
      <c r="D47" s="8034" t="s">
        <v>776</v>
      </c>
      <c r="E47" s="7783" t="s">
        <v>773</v>
      </c>
      <c r="F47" s="8025">
        <v>600</v>
      </c>
    </row>
    <row r="48" spans="1:6" ht="38.25" x14ac:dyDescent="0.25">
      <c r="A48" s="7785"/>
      <c r="B48" s="8038"/>
      <c r="C48" s="8022">
        <v>2</v>
      </c>
      <c r="D48" s="8034" t="s">
        <v>777</v>
      </c>
      <c r="E48" s="7783" t="s">
        <v>773</v>
      </c>
      <c r="F48" s="8025">
        <v>500</v>
      </c>
    </row>
    <row r="49" spans="1:6" ht="51" x14ac:dyDescent="0.25">
      <c r="A49" s="7785"/>
      <c r="B49" s="8038"/>
      <c r="C49" s="8022">
        <v>3</v>
      </c>
      <c r="D49" s="8034" t="s">
        <v>778</v>
      </c>
      <c r="E49" s="7783" t="s">
        <v>766</v>
      </c>
      <c r="F49" s="8025">
        <v>2000</v>
      </c>
    </row>
    <row r="50" spans="1:6" ht="51" x14ac:dyDescent="0.25">
      <c r="A50" s="7785"/>
      <c r="B50" s="8038"/>
      <c r="C50" s="8022">
        <v>4</v>
      </c>
      <c r="D50" s="8034" t="s">
        <v>779</v>
      </c>
      <c r="E50" s="7783" t="s">
        <v>784</v>
      </c>
      <c r="F50" s="8025">
        <v>12</v>
      </c>
    </row>
    <row r="51" spans="1:6" ht="51" x14ac:dyDescent="0.25">
      <c r="A51" s="7785"/>
      <c r="B51" s="8038"/>
      <c r="C51" s="8022">
        <v>5</v>
      </c>
      <c r="D51" s="8023" t="s">
        <v>780</v>
      </c>
      <c r="E51" s="7783" t="s">
        <v>785</v>
      </c>
      <c r="F51" s="8025">
        <v>60</v>
      </c>
    </row>
    <row r="52" spans="1:6" ht="25.5" x14ac:dyDescent="0.25">
      <c r="A52" s="7785"/>
      <c r="B52" s="8038"/>
      <c r="C52" s="8022">
        <v>6</v>
      </c>
      <c r="D52" s="8030" t="s">
        <v>781</v>
      </c>
      <c r="E52" s="7783" t="s">
        <v>785</v>
      </c>
      <c r="F52" s="8025">
        <v>40</v>
      </c>
    </row>
    <row r="53" spans="1:6" ht="38.25" x14ac:dyDescent="0.25">
      <c r="A53" s="7785"/>
      <c r="B53" s="8038"/>
      <c r="C53" s="8022">
        <v>7</v>
      </c>
      <c r="D53" s="8030" t="s">
        <v>782</v>
      </c>
      <c r="E53" s="7783" t="s">
        <v>786</v>
      </c>
      <c r="F53" s="8025">
        <v>40</v>
      </c>
    </row>
    <row r="54" spans="1:6" ht="45.75" customHeight="1" x14ac:dyDescent="0.25">
      <c r="A54" s="7785"/>
      <c r="B54" s="8038"/>
      <c r="C54" s="8022">
        <v>8</v>
      </c>
      <c r="D54" s="8030" t="s">
        <v>783</v>
      </c>
      <c r="E54" s="7783" t="s">
        <v>786</v>
      </c>
      <c r="F54" s="8025">
        <v>30</v>
      </c>
    </row>
    <row r="55" spans="1:6" ht="30" customHeight="1" x14ac:dyDescent="0.25">
      <c r="A55" s="7785" t="s">
        <v>569</v>
      </c>
      <c r="B55" s="8038" t="s">
        <v>72</v>
      </c>
      <c r="C55" s="8031">
        <v>1</v>
      </c>
      <c r="D55" s="8034" t="s">
        <v>801</v>
      </c>
      <c r="E55" s="8024" t="s">
        <v>810</v>
      </c>
      <c r="F55" s="8035">
        <v>96</v>
      </c>
    </row>
    <row r="56" spans="1:6" ht="42" customHeight="1" x14ac:dyDescent="0.25">
      <c r="A56" s="7785"/>
      <c r="B56" s="8038"/>
      <c r="C56" s="8031">
        <v>2</v>
      </c>
      <c r="D56" s="8034" t="s">
        <v>802</v>
      </c>
      <c r="E56" s="8024" t="s">
        <v>811</v>
      </c>
      <c r="F56" s="8035">
        <v>70</v>
      </c>
    </row>
    <row r="57" spans="1:6" ht="33" customHeight="1" x14ac:dyDescent="0.25">
      <c r="A57" s="7785"/>
      <c r="B57" s="8038"/>
      <c r="C57" s="8031">
        <v>3</v>
      </c>
      <c r="D57" s="8034" t="s">
        <v>803</v>
      </c>
      <c r="E57" s="8024" t="s">
        <v>811</v>
      </c>
      <c r="F57" s="8035">
        <v>180</v>
      </c>
    </row>
    <row r="58" spans="1:6" ht="28.5" customHeight="1" x14ac:dyDescent="0.25">
      <c r="A58" s="7785"/>
      <c r="B58" s="8038"/>
      <c r="C58" s="8031">
        <v>4</v>
      </c>
      <c r="D58" s="8034" t="s">
        <v>804</v>
      </c>
      <c r="E58" s="8024" t="s">
        <v>812</v>
      </c>
      <c r="F58" s="8035">
        <v>1320</v>
      </c>
    </row>
    <row r="59" spans="1:6" ht="25.5" x14ac:dyDescent="0.25">
      <c r="A59" s="7785"/>
      <c r="B59" s="8038"/>
      <c r="C59" s="8031">
        <v>5</v>
      </c>
      <c r="D59" s="8034" t="s">
        <v>805</v>
      </c>
      <c r="E59" s="8024" t="s">
        <v>813</v>
      </c>
      <c r="F59" s="8035">
        <v>1</v>
      </c>
    </row>
    <row r="60" spans="1:6" ht="38.25" x14ac:dyDescent="0.25">
      <c r="A60" s="7785"/>
      <c r="B60" s="8038"/>
      <c r="C60" s="8031">
        <v>6</v>
      </c>
      <c r="D60" s="8034" t="s">
        <v>806</v>
      </c>
      <c r="E60" s="8024" t="s">
        <v>814</v>
      </c>
      <c r="F60" s="8035">
        <v>110</v>
      </c>
    </row>
    <row r="61" spans="1:6" ht="31.5" customHeight="1" x14ac:dyDescent="0.25">
      <c r="A61" s="7785"/>
      <c r="B61" s="8038"/>
      <c r="C61" s="8031">
        <v>7</v>
      </c>
      <c r="D61" s="8034" t="s">
        <v>807</v>
      </c>
      <c r="E61" s="8024" t="s">
        <v>814</v>
      </c>
      <c r="F61" s="8035">
        <v>60</v>
      </c>
    </row>
    <row r="62" spans="1:6" ht="43.5" customHeight="1" x14ac:dyDescent="0.25">
      <c r="A62" s="7785"/>
      <c r="B62" s="8038"/>
      <c r="C62" s="8031">
        <v>8</v>
      </c>
      <c r="D62" s="8034" t="s">
        <v>808</v>
      </c>
      <c r="E62" s="8024" t="s">
        <v>814</v>
      </c>
      <c r="F62" s="8035">
        <v>43</v>
      </c>
    </row>
    <row r="63" spans="1:6" ht="49.5" customHeight="1" x14ac:dyDescent="0.25">
      <c r="A63" s="7785"/>
      <c r="B63" s="8038"/>
      <c r="C63" s="8031">
        <v>9</v>
      </c>
      <c r="D63" s="8034" t="s">
        <v>809</v>
      </c>
      <c r="E63" s="8024" t="s">
        <v>774</v>
      </c>
      <c r="F63" s="8035">
        <v>1</v>
      </c>
    </row>
    <row r="64" spans="1:6" ht="56.25" customHeight="1" x14ac:dyDescent="0.25">
      <c r="A64" s="7785" t="s">
        <v>566</v>
      </c>
      <c r="B64" s="8038" t="s">
        <v>71</v>
      </c>
      <c r="C64" s="8022">
        <v>1</v>
      </c>
      <c r="D64" s="8023" t="s">
        <v>769</v>
      </c>
      <c r="E64" s="8024" t="s">
        <v>766</v>
      </c>
      <c r="F64" s="8025">
        <v>2000</v>
      </c>
    </row>
    <row r="65" spans="1:6" ht="23.25" customHeight="1" x14ac:dyDescent="0.25">
      <c r="A65" s="7785"/>
      <c r="B65" s="8038"/>
      <c r="C65" s="8022">
        <v>2</v>
      </c>
      <c r="D65" s="8023" t="s">
        <v>770</v>
      </c>
      <c r="E65" s="7783" t="s">
        <v>773</v>
      </c>
      <c r="F65" s="8025">
        <v>3000</v>
      </c>
    </row>
    <row r="66" spans="1:6" ht="30" customHeight="1" x14ac:dyDescent="0.25">
      <c r="A66" s="7785"/>
      <c r="B66" s="8038"/>
      <c r="C66" s="8022">
        <v>3</v>
      </c>
      <c r="D66" s="8023" t="s">
        <v>771</v>
      </c>
      <c r="E66" s="7783" t="s">
        <v>766</v>
      </c>
      <c r="F66" s="8025">
        <v>15000</v>
      </c>
    </row>
    <row r="67" spans="1:6" ht="19.5" customHeight="1" x14ac:dyDescent="0.25">
      <c r="A67" s="7785"/>
      <c r="B67" s="8038"/>
      <c r="C67" s="8022">
        <v>4</v>
      </c>
      <c r="D67" s="8023" t="s">
        <v>772</v>
      </c>
      <c r="E67" s="8024" t="s">
        <v>774</v>
      </c>
      <c r="F67" s="8025">
        <v>1</v>
      </c>
    </row>
    <row r="68" spans="1:6" ht="58.5" customHeight="1" x14ac:dyDescent="0.25">
      <c r="A68" s="7785"/>
      <c r="B68" s="8038"/>
      <c r="C68" s="8022">
        <v>5</v>
      </c>
      <c r="D68" s="8034" t="s">
        <v>765</v>
      </c>
      <c r="E68" s="7783" t="s">
        <v>766</v>
      </c>
      <c r="F68" s="8025">
        <v>145000</v>
      </c>
    </row>
    <row r="69" spans="1:6" ht="29.25" customHeight="1" x14ac:dyDescent="0.25">
      <c r="A69" s="7785"/>
      <c r="B69" s="8038"/>
      <c r="C69" s="8022">
        <v>6</v>
      </c>
      <c r="D69" s="8023" t="s">
        <v>767</v>
      </c>
      <c r="E69" s="7783" t="s">
        <v>768</v>
      </c>
      <c r="F69" s="8025">
        <v>6</v>
      </c>
    </row>
    <row r="70" spans="1:6" ht="27.75" customHeight="1" x14ac:dyDescent="0.25">
      <c r="A70" s="8043" t="s">
        <v>3864</v>
      </c>
      <c r="B70" s="8038" t="s">
        <v>73</v>
      </c>
      <c r="C70" s="8022">
        <v>1</v>
      </c>
      <c r="D70" s="8023" t="s">
        <v>845</v>
      </c>
      <c r="E70" s="8033" t="s">
        <v>773</v>
      </c>
      <c r="F70" s="8025">
        <v>40</v>
      </c>
    </row>
    <row r="71" spans="1:6" ht="28.5" customHeight="1" x14ac:dyDescent="0.25">
      <c r="A71" s="8043"/>
      <c r="B71" s="8038"/>
      <c r="C71" s="8022">
        <v>2</v>
      </c>
      <c r="D71" s="8023" t="s">
        <v>846</v>
      </c>
      <c r="E71" s="8024" t="s">
        <v>1191</v>
      </c>
      <c r="F71" s="8025">
        <v>19</v>
      </c>
    </row>
    <row r="72" spans="1:6" ht="19.5" customHeight="1" x14ac:dyDescent="0.25">
      <c r="A72" s="8043"/>
      <c r="B72" s="8038"/>
      <c r="C72" s="8022">
        <v>3</v>
      </c>
      <c r="D72" s="8023" t="s">
        <v>847</v>
      </c>
      <c r="E72" s="8024" t="s">
        <v>773</v>
      </c>
      <c r="F72" s="8025">
        <v>12</v>
      </c>
    </row>
    <row r="73" spans="1:6" ht="25.5" x14ac:dyDescent="0.25">
      <c r="A73" s="8043"/>
      <c r="B73" s="8038"/>
      <c r="C73" s="8022">
        <v>4</v>
      </c>
      <c r="D73" s="8023" t="s">
        <v>3770</v>
      </c>
      <c r="E73" s="7783" t="s">
        <v>855</v>
      </c>
      <c r="F73" s="8025">
        <v>8</v>
      </c>
    </row>
    <row r="74" spans="1:6" ht="32.25" customHeight="1" x14ac:dyDescent="0.25">
      <c r="A74" s="8043"/>
      <c r="B74" s="8038"/>
      <c r="C74" s="8022">
        <v>5</v>
      </c>
      <c r="D74" s="8034" t="s">
        <v>849</v>
      </c>
      <c r="E74" s="8024" t="s">
        <v>856</v>
      </c>
      <c r="F74" s="8025">
        <v>12</v>
      </c>
    </row>
    <row r="75" spans="1:6" ht="38.25" x14ac:dyDescent="0.25">
      <c r="A75" s="8043"/>
      <c r="B75" s="8038"/>
      <c r="C75" s="8022">
        <v>6</v>
      </c>
      <c r="D75" s="8034" t="s">
        <v>850</v>
      </c>
      <c r="E75" s="7783" t="s">
        <v>856</v>
      </c>
      <c r="F75" s="8025">
        <v>12</v>
      </c>
    </row>
    <row r="76" spans="1:6" ht="25.5" x14ac:dyDescent="0.25">
      <c r="A76" s="8043"/>
      <c r="B76" s="8038"/>
      <c r="C76" s="8022">
        <v>7</v>
      </c>
      <c r="D76" s="8034" t="s">
        <v>851</v>
      </c>
      <c r="E76" s="7783" t="s">
        <v>857</v>
      </c>
      <c r="F76" s="8025">
        <v>52</v>
      </c>
    </row>
    <row r="77" spans="1:6" ht="25.5" x14ac:dyDescent="0.25">
      <c r="A77" s="8043"/>
      <c r="B77" s="8038"/>
      <c r="C77" s="8022">
        <v>8</v>
      </c>
      <c r="D77" s="8034" t="s">
        <v>3742</v>
      </c>
      <c r="E77" s="7783" t="s">
        <v>773</v>
      </c>
      <c r="F77" s="8025">
        <v>1</v>
      </c>
    </row>
    <row r="78" spans="1:6" ht="37.5" customHeight="1" x14ac:dyDescent="0.25">
      <c r="A78" s="8043"/>
      <c r="B78" s="8038"/>
      <c r="C78" s="8022">
        <v>9</v>
      </c>
      <c r="D78" s="8034" t="s">
        <v>853</v>
      </c>
      <c r="E78" s="7783" t="s">
        <v>857</v>
      </c>
      <c r="F78" s="8025">
        <v>96</v>
      </c>
    </row>
    <row r="79" spans="1:6" ht="34.5" customHeight="1" x14ac:dyDescent="0.25">
      <c r="A79" s="8043"/>
      <c r="B79" s="8038"/>
      <c r="C79" s="8022">
        <v>10</v>
      </c>
      <c r="D79" s="8023" t="s">
        <v>862</v>
      </c>
      <c r="E79" s="8032" t="s">
        <v>858</v>
      </c>
      <c r="F79" s="8025">
        <v>24</v>
      </c>
    </row>
    <row r="80" spans="1:6" ht="25.5" x14ac:dyDescent="0.25">
      <c r="A80" s="8043"/>
      <c r="B80" s="8038"/>
      <c r="C80" s="8022">
        <v>11</v>
      </c>
      <c r="D80" s="8023" t="s">
        <v>863</v>
      </c>
      <c r="E80" s="8032" t="s">
        <v>784</v>
      </c>
      <c r="F80" s="8025">
        <v>2</v>
      </c>
    </row>
    <row r="81" spans="1:6" ht="47.25" customHeight="1" x14ac:dyDescent="0.25">
      <c r="A81" s="8043"/>
      <c r="B81" s="8038"/>
      <c r="C81" s="8022">
        <v>12</v>
      </c>
      <c r="D81" s="8023" t="s">
        <v>864</v>
      </c>
      <c r="E81" s="8032" t="s">
        <v>859</v>
      </c>
      <c r="F81" s="8025">
        <v>52</v>
      </c>
    </row>
    <row r="82" spans="1:6" ht="35.25" customHeight="1" x14ac:dyDescent="0.25">
      <c r="A82" s="8043"/>
      <c r="B82" s="8038"/>
      <c r="C82" s="8022">
        <v>13</v>
      </c>
      <c r="D82" s="8023" t="s">
        <v>865</v>
      </c>
      <c r="E82" s="8032" t="s">
        <v>859</v>
      </c>
      <c r="F82" s="8025">
        <v>12</v>
      </c>
    </row>
    <row r="83" spans="1:6" ht="35.25" customHeight="1" x14ac:dyDescent="0.25">
      <c r="A83" s="8043"/>
      <c r="B83" s="8038"/>
      <c r="C83" s="8022">
        <v>14</v>
      </c>
      <c r="D83" s="8023" t="s">
        <v>862</v>
      </c>
      <c r="E83" s="8024" t="s">
        <v>857</v>
      </c>
      <c r="F83" s="8025">
        <v>6</v>
      </c>
    </row>
    <row r="84" spans="1:6" ht="32.25" customHeight="1" x14ac:dyDescent="0.25">
      <c r="A84" s="8043"/>
      <c r="B84" s="8038"/>
      <c r="C84" s="8022">
        <v>15</v>
      </c>
      <c r="D84" s="8023" t="s">
        <v>867</v>
      </c>
      <c r="E84" s="7783" t="s">
        <v>856</v>
      </c>
      <c r="F84" s="7784">
        <v>12</v>
      </c>
    </row>
    <row r="85" spans="1:6" ht="30" customHeight="1" x14ac:dyDescent="0.25">
      <c r="A85" s="8043"/>
      <c r="B85" s="8038"/>
      <c r="C85" s="8022">
        <v>16</v>
      </c>
      <c r="D85" s="8030" t="s">
        <v>868</v>
      </c>
      <c r="E85" s="7783" t="s">
        <v>860</v>
      </c>
      <c r="F85" s="7792">
        <v>2</v>
      </c>
    </row>
    <row r="86" spans="1:6" ht="31.5" customHeight="1" x14ac:dyDescent="0.25">
      <c r="A86" s="8043"/>
      <c r="B86" s="8038"/>
      <c r="C86" s="8022">
        <v>17</v>
      </c>
      <c r="D86" s="8023" t="s">
        <v>3735</v>
      </c>
      <c r="E86" s="7783" t="s">
        <v>861</v>
      </c>
      <c r="F86" s="7784">
        <v>12</v>
      </c>
    </row>
    <row r="87" spans="1:6" ht="40.5" customHeight="1" x14ac:dyDescent="0.25">
      <c r="A87" s="8043"/>
      <c r="B87" s="8038"/>
      <c r="C87" s="8022">
        <v>18</v>
      </c>
      <c r="D87" s="7782" t="s">
        <v>3768</v>
      </c>
      <c r="E87" s="8033" t="s">
        <v>2115</v>
      </c>
      <c r="F87" s="8033">
        <v>6</v>
      </c>
    </row>
  </sheetData>
  <mergeCells count="29">
    <mergeCell ref="A70:A87"/>
    <mergeCell ref="B70:B87"/>
    <mergeCell ref="A5:A10"/>
    <mergeCell ref="A11:A19"/>
    <mergeCell ref="A20:A39"/>
    <mergeCell ref="A40:A46"/>
    <mergeCell ref="A47:A54"/>
    <mergeCell ref="A55:A63"/>
    <mergeCell ref="A64:A69"/>
    <mergeCell ref="B47:B54"/>
    <mergeCell ref="B55:B63"/>
    <mergeCell ref="B64:B69"/>
    <mergeCell ref="B11:B19"/>
    <mergeCell ref="B20:B39"/>
    <mergeCell ref="B40:B46"/>
    <mergeCell ref="G3:K3"/>
    <mergeCell ref="G5:G12"/>
    <mergeCell ref="H5:H12"/>
    <mergeCell ref="I5:I12"/>
    <mergeCell ref="J5:J12"/>
    <mergeCell ref="K5:K12"/>
    <mergeCell ref="B5:B10"/>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5" fitToHeight="0" orientation="landscape" r:id="rId1"/>
  <rowBreaks count="4" manualBreakCount="4">
    <brk id="19" max="10" man="1"/>
    <brk id="39" max="10" man="1"/>
    <brk id="54" max="10" man="1"/>
    <brk id="69"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23"/>
  <sheetViews>
    <sheetView view="pageBreakPreview" zoomScale="90" zoomScaleSheetLayoutView="90" workbookViewId="0">
      <selection activeCell="L5" sqref="L5"/>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77</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6"/>
      <c r="H3" s="8007"/>
      <c r="I3" s="8007"/>
      <c r="J3" s="8007"/>
      <c r="K3" s="8007"/>
    </row>
    <row r="4" spans="1:11" ht="39" customHeight="1" x14ac:dyDescent="0.25">
      <c r="A4" s="7772"/>
      <c r="B4" s="8012"/>
      <c r="C4" s="7776"/>
      <c r="D4" s="7776"/>
      <c r="E4" s="7776"/>
      <c r="F4" s="7776"/>
      <c r="G4" s="8009"/>
      <c r="H4" s="8009"/>
      <c r="I4" s="8009"/>
      <c r="J4" s="8009"/>
      <c r="K4" s="8009"/>
    </row>
    <row r="5" spans="1:11" ht="52.5" customHeight="1" x14ac:dyDescent="0.25">
      <c r="A5" s="7785" t="s">
        <v>699</v>
      </c>
      <c r="B5" s="8004" t="s">
        <v>77</v>
      </c>
      <c r="C5" s="8022">
        <v>1</v>
      </c>
      <c r="D5" s="8023" t="s">
        <v>895</v>
      </c>
      <c r="E5" s="8032" t="s">
        <v>898</v>
      </c>
      <c r="F5" s="8050">
        <v>4</v>
      </c>
      <c r="G5" s="8013"/>
      <c r="H5" s="7788"/>
      <c r="I5" s="8003"/>
      <c r="J5" s="8008"/>
      <c r="K5" s="8004"/>
    </row>
    <row r="6" spans="1:11" ht="48.75" customHeight="1" x14ac:dyDescent="0.25">
      <c r="A6" s="7785"/>
      <c r="B6" s="8004"/>
      <c r="C6" s="8022">
        <v>2</v>
      </c>
      <c r="D6" s="8023" t="s">
        <v>896</v>
      </c>
      <c r="E6" s="8032" t="s">
        <v>811</v>
      </c>
      <c r="F6" s="8050">
        <v>4</v>
      </c>
      <c r="G6" s="8014"/>
      <c r="H6" s="7788"/>
      <c r="I6" s="8003"/>
      <c r="J6" s="8008"/>
      <c r="K6" s="8004"/>
    </row>
    <row r="7" spans="1:11" ht="48.75" customHeight="1" x14ac:dyDescent="0.25">
      <c r="A7" s="7785"/>
      <c r="B7" s="8004"/>
      <c r="C7" s="8022">
        <v>3</v>
      </c>
      <c r="D7" s="8023" t="s">
        <v>897</v>
      </c>
      <c r="E7" s="8032" t="s">
        <v>899</v>
      </c>
      <c r="F7" s="8050">
        <v>12</v>
      </c>
      <c r="G7" s="8014"/>
      <c r="H7" s="7788"/>
      <c r="I7" s="8003"/>
      <c r="J7" s="8008"/>
      <c r="K7" s="8004"/>
    </row>
    <row r="8" spans="1:11" ht="48.75" customHeight="1" x14ac:dyDescent="0.25">
      <c r="A8" s="7785"/>
      <c r="B8" s="8004"/>
      <c r="C8" s="8022">
        <v>4</v>
      </c>
      <c r="D8" s="8023" t="s">
        <v>3837</v>
      </c>
      <c r="E8" s="8032" t="s">
        <v>3838</v>
      </c>
      <c r="F8" s="8050">
        <v>1</v>
      </c>
      <c r="G8" s="8014"/>
      <c r="H8" s="7788"/>
      <c r="I8" s="8003"/>
      <c r="J8" s="8008"/>
      <c r="K8" s="8004"/>
    </row>
    <row r="9" spans="1:11" ht="43.5" customHeight="1" x14ac:dyDescent="0.25">
      <c r="A9" s="7788" t="s">
        <v>698</v>
      </c>
      <c r="B9" s="8004" t="s">
        <v>80</v>
      </c>
      <c r="C9" s="8022">
        <v>1</v>
      </c>
      <c r="D9" s="8023" t="s">
        <v>900</v>
      </c>
      <c r="E9" s="8032" t="s">
        <v>904</v>
      </c>
      <c r="F9" s="8050">
        <v>5000</v>
      </c>
      <c r="G9" s="8014"/>
      <c r="H9" s="7788"/>
      <c r="I9" s="8003"/>
      <c r="J9" s="8008"/>
      <c r="K9" s="8004"/>
    </row>
    <row r="10" spans="1:11" ht="40.5" customHeight="1" x14ac:dyDescent="0.25">
      <c r="A10" s="7788"/>
      <c r="B10" s="8004"/>
      <c r="C10" s="8022">
        <v>2</v>
      </c>
      <c r="D10" s="7782" t="s">
        <v>901</v>
      </c>
      <c r="E10" s="8032" t="s">
        <v>905</v>
      </c>
      <c r="F10" s="8050">
        <v>1</v>
      </c>
      <c r="G10" s="8014"/>
      <c r="H10" s="7788"/>
      <c r="I10" s="8003"/>
      <c r="J10" s="8008"/>
      <c r="K10" s="8004"/>
    </row>
    <row r="11" spans="1:11" ht="45" customHeight="1" x14ac:dyDescent="0.25">
      <c r="A11" s="7788"/>
      <c r="B11" s="8004"/>
      <c r="C11" s="8022">
        <v>3</v>
      </c>
      <c r="D11" s="8023" t="s">
        <v>902</v>
      </c>
      <c r="E11" s="8050" t="s">
        <v>906</v>
      </c>
      <c r="F11" s="8050">
        <v>4</v>
      </c>
      <c r="G11" s="8014"/>
      <c r="H11" s="7788"/>
      <c r="I11" s="8003"/>
      <c r="J11" s="8008"/>
      <c r="K11" s="8004"/>
    </row>
    <row r="12" spans="1:11" ht="43.5" customHeight="1" x14ac:dyDescent="0.25">
      <c r="A12" s="7788"/>
      <c r="B12" s="8004"/>
      <c r="C12" s="8022">
        <v>4</v>
      </c>
      <c r="D12" s="8023" t="s">
        <v>903</v>
      </c>
      <c r="E12" s="8050" t="s">
        <v>907</v>
      </c>
      <c r="F12" s="8050">
        <v>4</v>
      </c>
      <c r="G12" s="8015"/>
      <c r="H12" s="7788"/>
      <c r="I12" s="8003"/>
      <c r="J12" s="8008"/>
      <c r="K12" s="8004"/>
    </row>
    <row r="13" spans="1:11" ht="58.5" customHeight="1" x14ac:dyDescent="0.25">
      <c r="A13" s="7788" t="s">
        <v>700</v>
      </c>
      <c r="B13" s="8004" t="s">
        <v>85</v>
      </c>
      <c r="C13" s="8022">
        <v>1</v>
      </c>
      <c r="D13" s="8023" t="s">
        <v>908</v>
      </c>
      <c r="E13" s="8050" t="s">
        <v>911</v>
      </c>
      <c r="F13" s="8050">
        <v>1</v>
      </c>
    </row>
    <row r="14" spans="1:11" ht="48.75" customHeight="1" x14ac:dyDescent="0.25">
      <c r="A14" s="7788"/>
      <c r="B14" s="8004"/>
      <c r="C14" s="8022">
        <v>2</v>
      </c>
      <c r="D14" s="8023" t="s">
        <v>909</v>
      </c>
      <c r="E14" s="8053" t="s">
        <v>912</v>
      </c>
      <c r="F14" s="8050">
        <v>2500</v>
      </c>
    </row>
    <row r="15" spans="1:11" ht="44.25" customHeight="1" x14ac:dyDescent="0.25">
      <c r="A15" s="7788"/>
      <c r="B15" s="8004"/>
      <c r="C15" s="8022">
        <v>3</v>
      </c>
      <c r="D15" s="8023" t="s">
        <v>910</v>
      </c>
      <c r="E15" s="8050" t="s">
        <v>913</v>
      </c>
      <c r="F15" s="8050">
        <v>500</v>
      </c>
    </row>
    <row r="16" spans="1:11" ht="44.25" customHeight="1" x14ac:dyDescent="0.25">
      <c r="A16" s="7785" t="s">
        <v>701</v>
      </c>
      <c r="B16" s="8004" t="s">
        <v>88</v>
      </c>
      <c r="C16" s="7796">
        <v>1</v>
      </c>
      <c r="D16" s="8034" t="s">
        <v>914</v>
      </c>
      <c r="E16" s="7796" t="s">
        <v>915</v>
      </c>
      <c r="F16" s="8051">
        <v>18</v>
      </c>
    </row>
    <row r="17" spans="1:6" ht="42.75" customHeight="1" x14ac:dyDescent="0.25">
      <c r="A17" s="7785"/>
      <c r="B17" s="8004"/>
      <c r="C17" s="7796">
        <v>2</v>
      </c>
      <c r="D17" s="8034" t="s">
        <v>916</v>
      </c>
      <c r="E17" s="7796" t="s">
        <v>917</v>
      </c>
      <c r="F17" s="8051">
        <v>30</v>
      </c>
    </row>
    <row r="18" spans="1:6" ht="33" customHeight="1" x14ac:dyDescent="0.25">
      <c r="A18" s="7785"/>
      <c r="B18" s="8004"/>
      <c r="C18" s="7796">
        <v>3</v>
      </c>
      <c r="D18" s="8034" t="s">
        <v>918</v>
      </c>
      <c r="E18" s="7796" t="s">
        <v>919</v>
      </c>
      <c r="F18" s="8051">
        <v>700</v>
      </c>
    </row>
    <row r="19" spans="1:6" ht="47.25" customHeight="1" x14ac:dyDescent="0.25">
      <c r="A19" s="7785"/>
      <c r="B19" s="8004"/>
      <c r="C19" s="7796">
        <v>4</v>
      </c>
      <c r="D19" s="8034" t="s">
        <v>920</v>
      </c>
      <c r="E19" s="8052" t="s">
        <v>921</v>
      </c>
      <c r="F19" s="8051">
        <v>1</v>
      </c>
    </row>
    <row r="20" spans="1:6" ht="46.5" customHeight="1" x14ac:dyDescent="0.25">
      <c r="A20" s="7785" t="s">
        <v>702</v>
      </c>
      <c r="B20" s="8004" t="s">
        <v>89</v>
      </c>
      <c r="C20" s="8022">
        <v>1</v>
      </c>
      <c r="D20" s="8023" t="s">
        <v>922</v>
      </c>
      <c r="E20" s="8032" t="s">
        <v>923</v>
      </c>
      <c r="F20" s="8050">
        <f>1600+624</f>
        <v>2224</v>
      </c>
    </row>
    <row r="21" spans="1:6" ht="42.75" customHeight="1" x14ac:dyDescent="0.25">
      <c r="A21" s="7785"/>
      <c r="B21" s="8004"/>
      <c r="C21" s="8022">
        <v>2</v>
      </c>
      <c r="D21" s="8023" t="s">
        <v>924</v>
      </c>
      <c r="E21" s="8032" t="s">
        <v>925</v>
      </c>
      <c r="F21" s="8050">
        <v>2000</v>
      </c>
    </row>
    <row r="22" spans="1:6" ht="44.25" customHeight="1" x14ac:dyDescent="0.25">
      <c r="A22" s="7785"/>
      <c r="B22" s="8004"/>
      <c r="C22" s="8022">
        <v>3</v>
      </c>
      <c r="D22" s="8023" t="s">
        <v>926</v>
      </c>
      <c r="E22" s="8032" t="s">
        <v>927</v>
      </c>
      <c r="F22" s="8050">
        <v>1500</v>
      </c>
    </row>
    <row r="23" spans="1:6" ht="51" customHeight="1" x14ac:dyDescent="0.25">
      <c r="A23" s="7785"/>
      <c r="B23" s="8004"/>
      <c r="C23" s="8022">
        <v>4</v>
      </c>
      <c r="D23" s="8023" t="s">
        <v>928</v>
      </c>
      <c r="E23" s="8032" t="s">
        <v>929</v>
      </c>
      <c r="F23" s="8050">
        <v>500</v>
      </c>
    </row>
  </sheetData>
  <mergeCells count="23">
    <mergeCell ref="A20:A23"/>
    <mergeCell ref="B20:B23"/>
    <mergeCell ref="A9:A12"/>
    <mergeCell ref="B9:B12"/>
    <mergeCell ref="A13:A15"/>
    <mergeCell ref="B13:B15"/>
    <mergeCell ref="A16:A19"/>
    <mergeCell ref="B16:B19"/>
    <mergeCell ref="G3:K3"/>
    <mergeCell ref="G5:G12"/>
    <mergeCell ref="H5:H12"/>
    <mergeCell ref="I5:I12"/>
    <mergeCell ref="J5:J12"/>
    <mergeCell ref="K5:K12"/>
    <mergeCell ref="A5:A8"/>
    <mergeCell ref="B5:B8"/>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rowBreaks count="1" manualBreakCount="1">
    <brk id="19"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35"/>
  <sheetViews>
    <sheetView view="pageBreakPreview" topLeftCell="A7" zoomScale="90" zoomScaleSheetLayoutView="90" workbookViewId="0">
      <selection activeCell="M5" sqref="M5"/>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90</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116.25" customHeight="1" x14ac:dyDescent="0.25">
      <c r="A5" s="5683" t="s">
        <v>3868</v>
      </c>
      <c r="B5" s="8010" t="s">
        <v>93</v>
      </c>
      <c r="C5" s="8022">
        <v>1</v>
      </c>
      <c r="D5" s="8023" t="s">
        <v>1473</v>
      </c>
      <c r="E5" s="8024" t="s">
        <v>2115</v>
      </c>
      <c r="F5" s="8025">
        <v>670</v>
      </c>
      <c r="G5" s="8019"/>
      <c r="H5" s="7788"/>
      <c r="I5" s="8003"/>
      <c r="J5" s="8008"/>
      <c r="K5" s="8004"/>
    </row>
    <row r="6" spans="1:11" ht="111.75" customHeight="1" x14ac:dyDescent="0.25">
      <c r="A6" s="5683" t="s">
        <v>3868</v>
      </c>
      <c r="B6" s="8010" t="s">
        <v>1470</v>
      </c>
      <c r="C6" s="8022">
        <v>1</v>
      </c>
      <c r="D6" s="8023" t="s">
        <v>1473</v>
      </c>
      <c r="E6" s="8024" t="s">
        <v>1472</v>
      </c>
      <c r="F6" s="8025">
        <v>344</v>
      </c>
      <c r="G6" s="8020"/>
      <c r="H6" s="7788"/>
      <c r="I6" s="8003"/>
      <c r="J6" s="8008"/>
      <c r="K6" s="8004"/>
    </row>
    <row r="7" spans="1:11" ht="114" customHeight="1" x14ac:dyDescent="0.25">
      <c r="A7" s="5683" t="s">
        <v>3868</v>
      </c>
      <c r="B7" s="8010" t="s">
        <v>1470</v>
      </c>
      <c r="C7" s="8022">
        <v>1</v>
      </c>
      <c r="D7" s="7782" t="s">
        <v>1471</v>
      </c>
      <c r="E7" s="8024" t="s">
        <v>1472</v>
      </c>
      <c r="F7" s="8025">
        <v>84</v>
      </c>
      <c r="G7" s="8020"/>
      <c r="H7" s="7788"/>
      <c r="I7" s="8003"/>
      <c r="J7" s="8008"/>
      <c r="K7" s="8004"/>
    </row>
    <row r="8" spans="1:11" ht="38.25" customHeight="1" x14ac:dyDescent="0.25">
      <c r="A8" s="7771" t="s">
        <v>3869</v>
      </c>
      <c r="B8" s="8004" t="s">
        <v>1470</v>
      </c>
      <c r="C8" s="8022">
        <v>1</v>
      </c>
      <c r="D8" s="7782" t="s">
        <v>1477</v>
      </c>
      <c r="E8" s="8024" t="s">
        <v>1472</v>
      </c>
      <c r="F8" s="8025">
        <v>39</v>
      </c>
      <c r="G8" s="8020"/>
      <c r="H8" s="7788"/>
      <c r="I8" s="8003"/>
      <c r="J8" s="8008"/>
      <c r="K8" s="8004"/>
    </row>
    <row r="9" spans="1:11" ht="43.5" customHeight="1" x14ac:dyDescent="0.25">
      <c r="A9" s="7771"/>
      <c r="B9" s="8004"/>
      <c r="C9" s="8022">
        <v>2</v>
      </c>
      <c r="D9" s="7782" t="s">
        <v>1478</v>
      </c>
      <c r="E9" s="8024" t="s">
        <v>1472</v>
      </c>
      <c r="F9" s="8025">
        <v>19</v>
      </c>
      <c r="G9" s="8020"/>
      <c r="H9" s="7788"/>
      <c r="I9" s="8003"/>
      <c r="J9" s="8008"/>
      <c r="K9" s="8004"/>
    </row>
    <row r="10" spans="1:11" ht="35.25" customHeight="1" x14ac:dyDescent="0.25">
      <c r="A10" s="7771"/>
      <c r="B10" s="8004"/>
      <c r="C10" s="8022">
        <v>3</v>
      </c>
      <c r="D10" s="7782" t="s">
        <v>1479</v>
      </c>
      <c r="E10" s="8024" t="s">
        <v>1472</v>
      </c>
      <c r="F10" s="8025">
        <v>10</v>
      </c>
      <c r="G10" s="8020"/>
      <c r="H10" s="7788"/>
      <c r="I10" s="8003"/>
      <c r="J10" s="8008"/>
      <c r="K10" s="8004"/>
    </row>
    <row r="11" spans="1:11" ht="45" customHeight="1" x14ac:dyDescent="0.25">
      <c r="A11" s="7771"/>
      <c r="B11" s="8004"/>
      <c r="C11" s="8022">
        <v>4</v>
      </c>
      <c r="D11" s="7782" t="s">
        <v>1480</v>
      </c>
      <c r="E11" s="8024" t="s">
        <v>1472</v>
      </c>
      <c r="F11" s="8025">
        <v>153</v>
      </c>
      <c r="G11" s="8020"/>
      <c r="H11" s="7788"/>
      <c r="I11" s="8003"/>
      <c r="J11" s="8008"/>
      <c r="K11" s="8004"/>
    </row>
    <row r="12" spans="1:11" ht="43.5" customHeight="1" x14ac:dyDescent="0.25">
      <c r="A12" s="7771" t="s">
        <v>3870</v>
      </c>
      <c r="B12" s="8004" t="s">
        <v>115</v>
      </c>
      <c r="C12" s="8022">
        <v>1</v>
      </c>
      <c r="D12" s="7782" t="s">
        <v>1475</v>
      </c>
      <c r="E12" s="8024" t="s">
        <v>1472</v>
      </c>
      <c r="F12" s="8025">
        <v>4</v>
      </c>
      <c r="G12" s="8021"/>
      <c r="H12" s="7788"/>
      <c r="I12" s="8003"/>
      <c r="J12" s="8008"/>
      <c r="K12" s="8004"/>
    </row>
    <row r="13" spans="1:11" ht="76.5" customHeight="1" x14ac:dyDescent="0.25">
      <c r="A13" s="7771"/>
      <c r="B13" s="8004"/>
      <c r="C13" s="8022">
        <v>2</v>
      </c>
      <c r="D13" s="7782" t="s">
        <v>1476</v>
      </c>
      <c r="E13" s="8024" t="s">
        <v>1472</v>
      </c>
      <c r="F13" s="8025">
        <v>1</v>
      </c>
    </row>
    <row r="14" spans="1:11" ht="38.25" customHeight="1" x14ac:dyDescent="0.25">
      <c r="A14" s="7771" t="s">
        <v>3871</v>
      </c>
      <c r="B14" s="8004" t="s">
        <v>3663</v>
      </c>
      <c r="C14" s="8022">
        <v>1</v>
      </c>
      <c r="D14" s="8023" t="s">
        <v>1481</v>
      </c>
      <c r="E14" s="8024" t="s">
        <v>1125</v>
      </c>
      <c r="F14" s="8025">
        <v>8</v>
      </c>
    </row>
    <row r="15" spans="1:11" ht="36" customHeight="1" x14ac:dyDescent="0.25">
      <c r="A15" s="7771"/>
      <c r="B15" s="8004"/>
      <c r="C15" s="8022">
        <v>2</v>
      </c>
      <c r="D15" s="8023" t="s">
        <v>1482</v>
      </c>
      <c r="E15" s="8024" t="s">
        <v>1189</v>
      </c>
      <c r="F15" s="8025">
        <v>4</v>
      </c>
    </row>
    <row r="16" spans="1:11" ht="32.25" customHeight="1" x14ac:dyDescent="0.25">
      <c r="A16" s="7771"/>
      <c r="B16" s="8004"/>
      <c r="C16" s="8022">
        <v>3</v>
      </c>
      <c r="D16" s="8023" t="s">
        <v>1483</v>
      </c>
      <c r="E16" s="8024" t="s">
        <v>1472</v>
      </c>
      <c r="F16" s="8025">
        <v>2</v>
      </c>
    </row>
    <row r="17" spans="1:6" ht="57.75" customHeight="1" x14ac:dyDescent="0.25">
      <c r="A17" s="5683" t="s">
        <v>3872</v>
      </c>
      <c r="B17" s="8010" t="s">
        <v>125</v>
      </c>
      <c r="C17" s="8022">
        <v>1</v>
      </c>
      <c r="D17" s="8023" t="s">
        <v>1484</v>
      </c>
      <c r="E17" s="8024" t="s">
        <v>1472</v>
      </c>
      <c r="F17" s="8022">
        <v>1</v>
      </c>
    </row>
    <row r="18" spans="1:6" ht="66.75" customHeight="1" x14ac:dyDescent="0.25">
      <c r="A18" s="5683" t="s">
        <v>3873</v>
      </c>
      <c r="B18" s="8010" t="s">
        <v>169</v>
      </c>
      <c r="C18" s="8022">
        <v>1</v>
      </c>
      <c r="D18" s="8023" t="s">
        <v>1474</v>
      </c>
      <c r="E18" s="8024" t="s">
        <v>1472</v>
      </c>
      <c r="F18" s="8025">
        <v>3</v>
      </c>
    </row>
    <row r="19" spans="1:6" ht="12.75" x14ac:dyDescent="0.25">
      <c r="A19" s="8001"/>
      <c r="B19" s="8001"/>
      <c r="C19" s="8001"/>
      <c r="D19" s="8059"/>
      <c r="E19" s="8060"/>
      <c r="F19" s="8060"/>
    </row>
    <row r="20" spans="1:6" ht="12.75" x14ac:dyDescent="0.25">
      <c r="A20" s="8001"/>
      <c r="B20" s="8001"/>
      <c r="C20" s="8001"/>
      <c r="D20" s="8059"/>
      <c r="E20" s="8060"/>
      <c r="F20" s="8060"/>
    </row>
    <row r="21" spans="1:6" ht="12.75" x14ac:dyDescent="0.25">
      <c r="A21" s="8001"/>
      <c r="B21" s="8001"/>
      <c r="C21" s="8001"/>
      <c r="D21" s="8059"/>
      <c r="E21" s="8060"/>
      <c r="F21" s="8060"/>
    </row>
    <row r="22" spans="1:6" ht="12.75" x14ac:dyDescent="0.25">
      <c r="A22" s="8001"/>
      <c r="B22" s="8001"/>
      <c r="C22" s="8001"/>
      <c r="D22" s="8059"/>
      <c r="E22" s="8060"/>
      <c r="F22" s="8060"/>
    </row>
    <row r="23" spans="1:6" ht="12.75" x14ac:dyDescent="0.25">
      <c r="A23" s="8001"/>
      <c r="B23" s="8001"/>
      <c r="C23" s="8001"/>
      <c r="D23" s="8059"/>
      <c r="E23" s="8060"/>
      <c r="F23" s="8060"/>
    </row>
    <row r="24" spans="1:6" ht="12.75" x14ac:dyDescent="0.25">
      <c r="A24" s="8001"/>
      <c r="B24" s="8001"/>
      <c r="C24" s="8001"/>
      <c r="D24" s="8059"/>
      <c r="E24" s="8060"/>
      <c r="F24" s="8060"/>
    </row>
    <row r="25" spans="1:6" ht="12.75" x14ac:dyDescent="0.25">
      <c r="A25" s="8001"/>
      <c r="B25" s="8001"/>
      <c r="C25" s="8001"/>
      <c r="D25" s="8059"/>
      <c r="E25" s="8060"/>
      <c r="F25" s="8060"/>
    </row>
    <row r="26" spans="1:6" ht="12.75" x14ac:dyDescent="0.25">
      <c r="A26" s="8001"/>
      <c r="B26" s="8001"/>
      <c r="C26" s="8001"/>
      <c r="D26" s="8059"/>
      <c r="E26" s="8060"/>
      <c r="F26" s="8060"/>
    </row>
    <row r="27" spans="1:6" ht="12.75" x14ac:dyDescent="0.25">
      <c r="A27" s="8001"/>
      <c r="B27" s="8001"/>
      <c r="C27" s="8001"/>
      <c r="D27" s="8059"/>
      <c r="E27" s="8060"/>
      <c r="F27" s="8060"/>
    </row>
    <row r="28" spans="1:6" ht="12.75" x14ac:dyDescent="0.25">
      <c r="A28" s="8001"/>
      <c r="B28" s="8001"/>
      <c r="C28" s="8001"/>
      <c r="D28" s="8059"/>
      <c r="E28" s="8060"/>
      <c r="F28" s="8060"/>
    </row>
    <row r="29" spans="1:6" ht="12.75" x14ac:dyDescent="0.25">
      <c r="A29" s="8001"/>
      <c r="B29" s="8001"/>
      <c r="C29" s="8001"/>
      <c r="D29" s="8059"/>
      <c r="E29" s="8060"/>
      <c r="F29" s="8060"/>
    </row>
    <row r="30" spans="1:6" ht="12.75" x14ac:dyDescent="0.25">
      <c r="A30" s="8001"/>
      <c r="B30" s="8001"/>
      <c r="C30" s="8001"/>
      <c r="D30" s="8059"/>
      <c r="E30" s="8060"/>
      <c r="F30" s="8060"/>
    </row>
    <row r="31" spans="1:6" ht="12.75" x14ac:dyDescent="0.25">
      <c r="A31" s="8001"/>
      <c r="B31" s="8001"/>
      <c r="C31" s="8001"/>
      <c r="D31" s="8059"/>
      <c r="E31" s="8060"/>
      <c r="F31" s="8060"/>
    </row>
    <row r="32" spans="1:6" ht="12.75" x14ac:dyDescent="0.25">
      <c r="A32" s="8001"/>
      <c r="B32" s="8001"/>
      <c r="C32" s="8001"/>
      <c r="D32" s="8059"/>
      <c r="E32" s="8060"/>
      <c r="F32" s="8060"/>
    </row>
    <row r="33" spans="1:6" ht="12.75" x14ac:dyDescent="0.25">
      <c r="A33" s="8001"/>
      <c r="B33" s="8001"/>
      <c r="C33" s="8001"/>
      <c r="D33" s="8059"/>
      <c r="E33" s="8060"/>
      <c r="F33" s="8060"/>
    </row>
    <row r="34" spans="1:6" ht="12.75" x14ac:dyDescent="0.25">
      <c r="A34" s="8001"/>
      <c r="B34" s="8001"/>
      <c r="C34" s="8001"/>
      <c r="D34" s="8059"/>
      <c r="E34" s="8060"/>
      <c r="F34" s="8060"/>
    </row>
    <row r="35" spans="1:6" ht="12.75" x14ac:dyDescent="0.25">
      <c r="A35" s="8001"/>
      <c r="B35" s="8001"/>
      <c r="C35" s="8001"/>
      <c r="D35" s="8059"/>
      <c r="E35" s="8060"/>
      <c r="F35" s="8060"/>
    </row>
  </sheetData>
  <mergeCells count="19">
    <mergeCell ref="A8:A11"/>
    <mergeCell ref="B8:B11"/>
    <mergeCell ref="A12:A13"/>
    <mergeCell ref="B12:B13"/>
    <mergeCell ref="A14:A16"/>
    <mergeCell ref="B14:B16"/>
    <mergeCell ref="G3:K3"/>
    <mergeCell ref="G5:G12"/>
    <mergeCell ref="H5:H12"/>
    <mergeCell ref="I5:I12"/>
    <mergeCell ref="J5:J12"/>
    <mergeCell ref="K5:K12"/>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rowBreaks count="1" manualBreakCount="1">
    <brk id="13"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35"/>
  <sheetViews>
    <sheetView view="pageBreakPreview" zoomScale="90" zoomScaleSheetLayoutView="90" workbookViewId="0">
      <selection activeCell="M7" sqref="M7"/>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170</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25.5" customHeight="1" x14ac:dyDescent="0.25">
      <c r="A5" s="7812" t="s">
        <v>576</v>
      </c>
      <c r="B5" s="7773" t="s">
        <v>170</v>
      </c>
      <c r="C5" s="5664" t="s">
        <v>16</v>
      </c>
      <c r="D5" s="8016" t="s">
        <v>993</v>
      </c>
      <c r="E5" s="848" t="s">
        <v>994</v>
      </c>
      <c r="F5" s="8061">
        <v>6</v>
      </c>
      <c r="G5" s="8019"/>
      <c r="H5" s="7788"/>
      <c r="I5" s="8003"/>
      <c r="J5" s="8008"/>
      <c r="K5" s="8004"/>
    </row>
    <row r="6" spans="1:11" ht="31.5" customHeight="1" x14ac:dyDescent="0.25">
      <c r="A6" s="7812"/>
      <c r="B6" s="7773"/>
      <c r="C6" s="5664" t="s">
        <v>20</v>
      </c>
      <c r="D6" s="8062" t="s">
        <v>995</v>
      </c>
      <c r="E6" s="848" t="s">
        <v>814</v>
      </c>
      <c r="F6" s="8061">
        <v>3</v>
      </c>
      <c r="G6" s="8020"/>
      <c r="H6" s="7788"/>
      <c r="I6" s="8003"/>
      <c r="J6" s="8008"/>
      <c r="K6" s="8004"/>
    </row>
    <row r="7" spans="1:11" ht="34.5" customHeight="1" x14ac:dyDescent="0.25">
      <c r="A7" s="7812"/>
      <c r="B7" s="7773"/>
      <c r="C7" s="5664" t="s">
        <v>19</v>
      </c>
      <c r="D7" s="8062" t="s">
        <v>996</v>
      </c>
      <c r="E7" s="7875" t="s">
        <v>994</v>
      </c>
      <c r="F7" s="8061">
        <v>6</v>
      </c>
      <c r="G7" s="8020"/>
      <c r="H7" s="7788"/>
      <c r="I7" s="8003"/>
      <c r="J7" s="8008"/>
      <c r="K7" s="8004"/>
    </row>
    <row r="8" spans="1:11" ht="38.25" customHeight="1" x14ac:dyDescent="0.25">
      <c r="A8" s="7812"/>
      <c r="B8" s="7773"/>
      <c r="C8" s="5664" t="s">
        <v>29</v>
      </c>
      <c r="D8" s="8016" t="s">
        <v>997</v>
      </c>
      <c r="E8" s="7875" t="s">
        <v>814</v>
      </c>
      <c r="F8" s="8061">
        <v>12</v>
      </c>
      <c r="G8" s="8020"/>
      <c r="H8" s="7788"/>
      <c r="I8" s="8003"/>
      <c r="J8" s="8008"/>
      <c r="K8" s="8004"/>
    </row>
    <row r="9" spans="1:11" ht="43.5" customHeight="1" x14ac:dyDescent="0.25">
      <c r="A9" s="7812"/>
      <c r="B9" s="7773"/>
      <c r="C9" s="5664" t="s">
        <v>17</v>
      </c>
      <c r="D9" s="8016" t="s">
        <v>998</v>
      </c>
      <c r="E9" s="7875" t="s">
        <v>814</v>
      </c>
      <c r="F9" s="8061">
        <v>10</v>
      </c>
      <c r="G9" s="8020"/>
      <c r="H9" s="7788"/>
      <c r="I9" s="8003"/>
      <c r="J9" s="8008"/>
      <c r="K9" s="8004"/>
    </row>
    <row r="10" spans="1:11" ht="29.25" customHeight="1" x14ac:dyDescent="0.25">
      <c r="A10" s="7812" t="s">
        <v>576</v>
      </c>
      <c r="B10" s="7773" t="s">
        <v>174</v>
      </c>
      <c r="C10" s="5664" t="s">
        <v>16</v>
      </c>
      <c r="D10" s="8016" t="s">
        <v>999</v>
      </c>
      <c r="E10" s="848" t="s">
        <v>1000</v>
      </c>
      <c r="F10" s="8061">
        <v>800</v>
      </c>
      <c r="G10" s="8020"/>
      <c r="H10" s="7788"/>
      <c r="I10" s="8003"/>
      <c r="J10" s="8008"/>
      <c r="K10" s="8004"/>
    </row>
    <row r="11" spans="1:11" ht="27.75" customHeight="1" x14ac:dyDescent="0.25">
      <c r="A11" s="7812"/>
      <c r="B11" s="7773"/>
      <c r="C11" s="5664" t="s">
        <v>20</v>
      </c>
      <c r="D11" s="8016" t="s">
        <v>1001</v>
      </c>
      <c r="E11" s="848" t="s">
        <v>1000</v>
      </c>
      <c r="F11" s="8061">
        <v>240</v>
      </c>
      <c r="G11" s="8020"/>
      <c r="H11" s="7788"/>
      <c r="I11" s="8003"/>
      <c r="J11" s="8008"/>
      <c r="K11" s="8004"/>
    </row>
    <row r="12" spans="1:11" ht="28.5" customHeight="1" x14ac:dyDescent="0.25">
      <c r="A12" s="7812"/>
      <c r="B12" s="7773"/>
      <c r="C12" s="5664" t="s">
        <v>19</v>
      </c>
      <c r="D12" s="8016" t="s">
        <v>1002</v>
      </c>
      <c r="E12" s="848" t="s">
        <v>960</v>
      </c>
      <c r="F12" s="8061">
        <v>800</v>
      </c>
      <c r="G12" s="8021"/>
      <c r="H12" s="7788"/>
      <c r="I12" s="8003"/>
      <c r="J12" s="8008"/>
      <c r="K12" s="8004"/>
    </row>
    <row r="13" spans="1:11" ht="28.5" customHeight="1" x14ac:dyDescent="0.25">
      <c r="A13" s="7812"/>
      <c r="B13" s="7773"/>
      <c r="C13" s="5664" t="s">
        <v>29</v>
      </c>
      <c r="D13" s="8016" t="s">
        <v>1003</v>
      </c>
      <c r="E13" s="848" t="s">
        <v>1004</v>
      </c>
      <c r="F13" s="8061">
        <v>30</v>
      </c>
    </row>
    <row r="14" spans="1:11" ht="24" customHeight="1" x14ac:dyDescent="0.25">
      <c r="A14" s="7812"/>
      <c r="B14" s="7773"/>
      <c r="C14" s="5664" t="s">
        <v>17</v>
      </c>
      <c r="D14" s="8016" t="s">
        <v>1005</v>
      </c>
      <c r="E14" s="848" t="s">
        <v>960</v>
      </c>
      <c r="F14" s="8061">
        <v>450</v>
      </c>
    </row>
    <row r="15" spans="1:11" ht="20.25" customHeight="1" x14ac:dyDescent="0.25">
      <c r="A15" s="7812"/>
      <c r="B15" s="7773"/>
      <c r="C15" s="5664" t="s">
        <v>113</v>
      </c>
      <c r="D15" s="8016" t="s">
        <v>1006</v>
      </c>
      <c r="E15" s="848" t="s">
        <v>1007</v>
      </c>
      <c r="F15" s="8061">
        <v>1700</v>
      </c>
    </row>
    <row r="16" spans="1:11" ht="22.5" customHeight="1" x14ac:dyDescent="0.25">
      <c r="A16" s="7812"/>
      <c r="B16" s="7773"/>
      <c r="C16" s="5664" t="s">
        <v>92</v>
      </c>
      <c r="D16" s="8016" t="s">
        <v>1008</v>
      </c>
      <c r="E16" s="848" t="s">
        <v>773</v>
      </c>
      <c r="F16" s="8061">
        <v>210</v>
      </c>
    </row>
    <row r="17" spans="1:6" ht="21.75" customHeight="1" x14ac:dyDescent="0.25">
      <c r="A17" s="7812"/>
      <c r="B17" s="7773"/>
      <c r="C17" s="5664" t="s">
        <v>101</v>
      </c>
      <c r="D17" s="8016" t="s">
        <v>1009</v>
      </c>
      <c r="E17" s="848" t="s">
        <v>773</v>
      </c>
      <c r="F17" s="8061">
        <v>30</v>
      </c>
    </row>
    <row r="18" spans="1:6" ht="43.5" customHeight="1" x14ac:dyDescent="0.25">
      <c r="A18" s="7812" t="s">
        <v>576</v>
      </c>
      <c r="B18" s="7773" t="s">
        <v>176</v>
      </c>
      <c r="C18" s="5664" t="s">
        <v>16</v>
      </c>
      <c r="D18" s="8016" t="s">
        <v>1010</v>
      </c>
      <c r="E18" s="848" t="s">
        <v>773</v>
      </c>
      <c r="F18" s="8061">
        <v>3</v>
      </c>
    </row>
    <row r="19" spans="1:6" ht="31.5" customHeight="1" x14ac:dyDescent="0.25">
      <c r="A19" s="7812"/>
      <c r="B19" s="7773"/>
      <c r="C19" s="5664" t="s">
        <v>20</v>
      </c>
      <c r="D19" s="8016" t="s">
        <v>1011</v>
      </c>
      <c r="E19" s="848" t="s">
        <v>773</v>
      </c>
      <c r="F19" s="5635">
        <v>1</v>
      </c>
    </row>
    <row r="20" spans="1:6" ht="33.75" customHeight="1" x14ac:dyDescent="0.25">
      <c r="A20" s="7812"/>
      <c r="B20" s="7773"/>
      <c r="C20" s="5664" t="s">
        <v>19</v>
      </c>
      <c r="D20" s="8016" t="s">
        <v>1012</v>
      </c>
      <c r="E20" s="848" t="s">
        <v>1013</v>
      </c>
      <c r="F20" s="5635">
        <v>70</v>
      </c>
    </row>
    <row r="21" spans="1:6" ht="39" customHeight="1" x14ac:dyDescent="0.25">
      <c r="A21" s="7812"/>
      <c r="B21" s="7773"/>
      <c r="C21" s="5664" t="s">
        <v>29</v>
      </c>
      <c r="D21" s="8016" t="s">
        <v>1014</v>
      </c>
      <c r="E21" s="848" t="s">
        <v>1015</v>
      </c>
      <c r="F21" s="5635">
        <v>6</v>
      </c>
    </row>
    <row r="22" spans="1:6" ht="46.5" customHeight="1" x14ac:dyDescent="0.25">
      <c r="A22" s="7812"/>
      <c r="B22" s="7773"/>
      <c r="C22" s="5664" t="s">
        <v>17</v>
      </c>
      <c r="D22" s="8016" t="s">
        <v>1016</v>
      </c>
      <c r="E22" s="848" t="s">
        <v>876</v>
      </c>
      <c r="F22" s="5635">
        <v>250</v>
      </c>
    </row>
    <row r="23" spans="1:6" ht="12.75" x14ac:dyDescent="0.25">
      <c r="A23" s="8001"/>
      <c r="B23" s="8001"/>
      <c r="C23" s="8001"/>
      <c r="D23" s="8059"/>
      <c r="E23" s="8060"/>
      <c r="F23" s="8060"/>
    </row>
    <row r="24" spans="1:6" ht="12.75" x14ac:dyDescent="0.25">
      <c r="A24" s="8001"/>
      <c r="B24" s="8001"/>
      <c r="C24" s="8001"/>
      <c r="D24" s="8059"/>
      <c r="E24" s="8060"/>
      <c r="F24" s="8060"/>
    </row>
    <row r="25" spans="1:6" ht="12.75" x14ac:dyDescent="0.25">
      <c r="A25" s="8001"/>
      <c r="B25" s="8001"/>
      <c r="C25" s="8001"/>
      <c r="D25" s="8059"/>
      <c r="E25" s="8060"/>
      <c r="F25" s="8060"/>
    </row>
    <row r="26" spans="1:6" ht="12.75" x14ac:dyDescent="0.25">
      <c r="A26" s="8001"/>
      <c r="B26" s="8001"/>
      <c r="C26" s="8001"/>
      <c r="D26" s="8059"/>
      <c r="E26" s="8060"/>
      <c r="F26" s="8060"/>
    </row>
    <row r="27" spans="1:6" ht="12.75" x14ac:dyDescent="0.25">
      <c r="A27" s="8001"/>
      <c r="B27" s="8001"/>
      <c r="C27" s="8001"/>
      <c r="D27" s="8059"/>
      <c r="E27" s="8060"/>
      <c r="F27" s="8060"/>
    </row>
    <row r="28" spans="1:6" ht="12.75" x14ac:dyDescent="0.25">
      <c r="A28" s="8001"/>
      <c r="B28" s="8001"/>
      <c r="C28" s="8001"/>
      <c r="D28" s="8059"/>
      <c r="E28" s="8060"/>
      <c r="F28" s="8060"/>
    </row>
    <row r="29" spans="1:6" ht="12.75" x14ac:dyDescent="0.25">
      <c r="A29" s="8001"/>
      <c r="B29" s="8001"/>
      <c r="C29" s="8001"/>
      <c r="D29" s="8059"/>
      <c r="E29" s="8060"/>
      <c r="F29" s="8060"/>
    </row>
    <row r="30" spans="1:6" ht="12.75" x14ac:dyDescent="0.25">
      <c r="A30" s="8001"/>
      <c r="B30" s="8001"/>
      <c r="C30" s="8001"/>
      <c r="D30" s="8059"/>
      <c r="E30" s="8060"/>
      <c r="F30" s="8060"/>
    </row>
    <row r="31" spans="1:6" ht="12.75" x14ac:dyDescent="0.25">
      <c r="A31" s="8001"/>
      <c r="B31" s="8001"/>
      <c r="C31" s="8001"/>
      <c r="D31" s="8059"/>
      <c r="E31" s="8060"/>
      <c r="F31" s="8060"/>
    </row>
    <row r="32" spans="1:6" ht="12.75" x14ac:dyDescent="0.25">
      <c r="A32" s="8001"/>
      <c r="B32" s="8001"/>
      <c r="C32" s="8001"/>
      <c r="D32" s="8059"/>
      <c r="E32" s="8060"/>
      <c r="F32" s="8060"/>
    </row>
    <row r="33" spans="1:6" ht="12.75" x14ac:dyDescent="0.25">
      <c r="A33" s="8001"/>
      <c r="B33" s="8001"/>
      <c r="C33" s="8001"/>
      <c r="D33" s="8059"/>
      <c r="E33" s="8060"/>
      <c r="F33" s="8060"/>
    </row>
    <row r="34" spans="1:6" ht="12.75" x14ac:dyDescent="0.25">
      <c r="A34" s="8001"/>
      <c r="B34" s="8001"/>
      <c r="C34" s="8001"/>
      <c r="D34" s="8059"/>
      <c r="E34" s="8060"/>
      <c r="F34" s="8060"/>
    </row>
    <row r="35" spans="1:6" ht="12.75" x14ac:dyDescent="0.25">
      <c r="A35" s="8001"/>
      <c r="B35" s="8001"/>
      <c r="C35" s="8001"/>
      <c r="D35" s="8059"/>
      <c r="E35" s="8060"/>
      <c r="F35" s="8060"/>
    </row>
  </sheetData>
  <mergeCells count="19">
    <mergeCell ref="A18:A22"/>
    <mergeCell ref="B18:B22"/>
    <mergeCell ref="A5:A9"/>
    <mergeCell ref="B5:B9"/>
    <mergeCell ref="A10:A17"/>
    <mergeCell ref="B10:B17"/>
    <mergeCell ref="G3:K3"/>
    <mergeCell ref="G5:G12"/>
    <mergeCell ref="H5:H12"/>
    <mergeCell ref="I5:I12"/>
    <mergeCell ref="J5:J12"/>
    <mergeCell ref="K5:K12"/>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22"/>
  <sheetViews>
    <sheetView view="pageBreakPreview" zoomScale="90" zoomScaleSheetLayoutView="90" workbookViewId="0">
      <selection activeCell="A3" sqref="A3:A4"/>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99" ht="17.25" customHeight="1" x14ac:dyDescent="0.25">
      <c r="A1" s="7779" t="s">
        <v>177</v>
      </c>
      <c r="B1" s="7779"/>
      <c r="C1" s="7779"/>
      <c r="D1" s="7779"/>
      <c r="E1" s="7779"/>
      <c r="F1" s="7779"/>
      <c r="G1" s="7806"/>
      <c r="H1" s="7806"/>
      <c r="I1" s="7806"/>
      <c r="J1" s="7806"/>
      <c r="K1" s="7806"/>
    </row>
    <row r="2" spans="1:199" ht="21.75" customHeight="1" x14ac:dyDescent="0.25">
      <c r="A2" s="7777"/>
      <c r="B2" s="7777"/>
      <c r="C2" s="7777"/>
      <c r="D2" s="7777"/>
      <c r="E2" s="7777"/>
      <c r="F2" s="7777"/>
    </row>
    <row r="3" spans="1:199" ht="12" customHeight="1" x14ac:dyDescent="0.25">
      <c r="A3" s="7772" t="s">
        <v>519</v>
      </c>
      <c r="B3" s="8012" t="s">
        <v>3329</v>
      </c>
      <c r="C3" s="7776" t="s">
        <v>756</v>
      </c>
      <c r="D3" s="7776" t="s">
        <v>1435</v>
      </c>
      <c r="E3" s="7776" t="s">
        <v>534</v>
      </c>
      <c r="F3" s="7776" t="s">
        <v>758</v>
      </c>
      <c r="G3" s="8007"/>
      <c r="H3" s="8007"/>
      <c r="I3" s="8007"/>
      <c r="J3" s="8007"/>
      <c r="K3" s="8007"/>
    </row>
    <row r="4" spans="1:199" ht="39" customHeight="1" x14ac:dyDescent="0.25">
      <c r="A4" s="7772"/>
      <c r="B4" s="8012"/>
      <c r="C4" s="7776"/>
      <c r="D4" s="7776"/>
      <c r="E4" s="7776"/>
      <c r="F4" s="7776"/>
      <c r="G4" s="8018"/>
      <c r="H4" s="8009"/>
      <c r="I4" s="8009"/>
      <c r="J4" s="8009"/>
      <c r="K4" s="8009"/>
    </row>
    <row r="5" spans="1:199" ht="53.25" customHeight="1" x14ac:dyDescent="0.25">
      <c r="A5" s="7812" t="s">
        <v>578</v>
      </c>
      <c r="B5" s="7773" t="s">
        <v>181</v>
      </c>
      <c r="C5" s="5664" t="s">
        <v>16</v>
      </c>
      <c r="D5" s="8065" t="s">
        <v>3874</v>
      </c>
      <c r="E5" s="848" t="s">
        <v>1121</v>
      </c>
      <c r="F5" s="5643">
        <v>3000</v>
      </c>
      <c r="G5" s="8019"/>
      <c r="H5" s="8048"/>
      <c r="I5" s="8013"/>
      <c r="J5" s="8063"/>
      <c r="K5" s="8002"/>
    </row>
    <row r="6" spans="1:199" ht="55.5" customHeight="1" x14ac:dyDescent="0.25">
      <c r="A6" s="7812"/>
      <c r="B6" s="7773"/>
      <c r="C6" s="5664" t="s">
        <v>20</v>
      </c>
      <c r="D6" s="8016" t="s">
        <v>2436</v>
      </c>
      <c r="E6" s="848" t="s">
        <v>1121</v>
      </c>
      <c r="F6" s="5643">
        <v>1200</v>
      </c>
      <c r="G6" s="8020"/>
      <c r="H6" s="8049"/>
      <c r="I6" s="8014"/>
      <c r="J6" s="8064"/>
      <c r="K6" s="8005"/>
    </row>
    <row r="7" spans="1:199" ht="37.5" customHeight="1" x14ac:dyDescent="0.25">
      <c r="A7" s="7812" t="s">
        <v>577</v>
      </c>
      <c r="B7" s="7773" t="s">
        <v>177</v>
      </c>
      <c r="C7" s="5664" t="s">
        <v>16</v>
      </c>
      <c r="D7" s="8016" t="s">
        <v>2420</v>
      </c>
      <c r="E7" s="5643" t="s">
        <v>1151</v>
      </c>
      <c r="F7" s="5643">
        <v>500</v>
      </c>
      <c r="G7" s="8020"/>
      <c r="H7" s="8049"/>
      <c r="I7" s="8014"/>
      <c r="J7" s="8064"/>
      <c r="K7" s="8005"/>
    </row>
    <row r="8" spans="1:199" ht="40.5" customHeight="1" x14ac:dyDescent="0.25">
      <c r="A8" s="7812"/>
      <c r="B8" s="7773"/>
      <c r="C8" s="5664" t="s">
        <v>20</v>
      </c>
      <c r="D8" s="8016" t="s">
        <v>2421</v>
      </c>
      <c r="E8" s="5643" t="s">
        <v>1151</v>
      </c>
      <c r="F8" s="5643">
        <v>500</v>
      </c>
      <c r="G8" s="8020"/>
      <c r="H8" s="8049"/>
      <c r="I8" s="8014"/>
      <c r="J8" s="8064"/>
      <c r="K8" s="8005"/>
    </row>
    <row r="9" spans="1:199" ht="43.5" customHeight="1" x14ac:dyDescent="0.25">
      <c r="A9" s="7812"/>
      <c r="B9" s="7773"/>
      <c r="C9" s="5664" t="s">
        <v>19</v>
      </c>
      <c r="D9" s="8016" t="s">
        <v>2422</v>
      </c>
      <c r="E9" s="5643" t="s">
        <v>2423</v>
      </c>
      <c r="F9" s="5635">
        <v>130</v>
      </c>
      <c r="G9" s="8020"/>
      <c r="H9" s="8049"/>
      <c r="I9" s="8014"/>
      <c r="J9" s="8064"/>
      <c r="K9" s="8005"/>
    </row>
    <row r="10" spans="1:199" s="5649" customFormat="1" ht="12.75" x14ac:dyDescent="0.25">
      <c r="A10" s="8001"/>
      <c r="B10" s="8001"/>
      <c r="C10" s="8001"/>
      <c r="D10" s="8059"/>
      <c r="E10" s="8060"/>
      <c r="F10" s="8060"/>
      <c r="L10" s="5637"/>
      <c r="M10" s="5637"/>
      <c r="N10" s="5637"/>
      <c r="O10" s="5637"/>
      <c r="P10" s="5637"/>
      <c r="Q10" s="5637"/>
      <c r="R10" s="5637"/>
      <c r="S10" s="5637"/>
      <c r="T10" s="5637"/>
      <c r="U10" s="5637"/>
      <c r="V10" s="5637"/>
      <c r="W10" s="5637"/>
      <c r="X10" s="5637"/>
      <c r="Y10" s="5637"/>
      <c r="Z10" s="5637"/>
      <c r="AA10" s="5637"/>
      <c r="AB10" s="5637"/>
      <c r="AC10" s="5637"/>
      <c r="AD10" s="5637"/>
      <c r="AE10" s="5637"/>
      <c r="AF10" s="5637"/>
      <c r="AG10" s="5637"/>
      <c r="AH10" s="5637"/>
      <c r="AI10" s="5637"/>
      <c r="AJ10" s="5637"/>
      <c r="AK10" s="5637"/>
      <c r="AL10" s="5637"/>
      <c r="AM10" s="5637"/>
      <c r="AN10" s="5637"/>
      <c r="AO10" s="5637"/>
      <c r="AP10" s="5637"/>
      <c r="AQ10" s="5637"/>
      <c r="AR10" s="5637"/>
      <c r="AS10" s="5637"/>
      <c r="AT10" s="5637"/>
      <c r="AU10" s="5637"/>
      <c r="AV10" s="5637"/>
      <c r="AW10" s="5637"/>
      <c r="AX10" s="5637"/>
      <c r="AY10" s="5637"/>
      <c r="AZ10" s="5637"/>
      <c r="BA10" s="5637"/>
      <c r="BB10" s="5637"/>
      <c r="BC10" s="5637"/>
      <c r="BD10" s="5637"/>
      <c r="BE10" s="5637"/>
      <c r="BF10" s="5637"/>
      <c r="BG10" s="5637"/>
      <c r="BH10" s="5637"/>
      <c r="BI10" s="5637"/>
      <c r="BJ10" s="5637"/>
      <c r="BK10" s="5637"/>
      <c r="BL10" s="5637"/>
      <c r="BM10" s="5637"/>
      <c r="BN10" s="5637"/>
      <c r="BO10" s="5637"/>
      <c r="BP10" s="5637"/>
      <c r="BQ10" s="5637"/>
      <c r="BR10" s="5637"/>
      <c r="BS10" s="5637"/>
      <c r="BT10" s="5637"/>
      <c r="BU10" s="5637"/>
      <c r="BV10" s="5637"/>
      <c r="BW10" s="5637"/>
      <c r="BX10" s="5637"/>
      <c r="BY10" s="5637"/>
      <c r="BZ10" s="5637"/>
      <c r="CA10" s="5637"/>
      <c r="CB10" s="5637"/>
      <c r="CC10" s="5637"/>
      <c r="CD10" s="5637"/>
      <c r="CE10" s="5637"/>
      <c r="CF10" s="5637"/>
      <c r="CG10" s="5637"/>
      <c r="CH10" s="5637"/>
      <c r="CI10" s="5637"/>
      <c r="CJ10" s="5637"/>
      <c r="CK10" s="5637"/>
      <c r="CL10" s="5637"/>
      <c r="CM10" s="5637"/>
      <c r="CN10" s="5637"/>
      <c r="CO10" s="5637"/>
      <c r="CP10" s="5637"/>
      <c r="CQ10" s="5637"/>
      <c r="CR10" s="5637"/>
      <c r="CS10" s="5637"/>
      <c r="CT10" s="5637"/>
      <c r="CU10" s="5637"/>
      <c r="CV10" s="5637"/>
      <c r="CW10" s="5637"/>
      <c r="CX10" s="5637"/>
      <c r="CY10" s="5637"/>
      <c r="CZ10" s="5637"/>
      <c r="DA10" s="5637"/>
      <c r="DB10" s="5637"/>
      <c r="DC10" s="5637"/>
      <c r="DD10" s="5637"/>
      <c r="DE10" s="5637"/>
      <c r="DF10" s="5637"/>
      <c r="DG10" s="5637"/>
      <c r="DH10" s="5637"/>
      <c r="DI10" s="5637"/>
      <c r="DJ10" s="5637"/>
      <c r="DK10" s="5637"/>
      <c r="DL10" s="5637"/>
      <c r="DM10" s="5637"/>
      <c r="DN10" s="5637"/>
      <c r="DO10" s="5637"/>
      <c r="DP10" s="5637"/>
      <c r="DQ10" s="5637"/>
      <c r="DR10" s="5637"/>
      <c r="DS10" s="5637"/>
      <c r="DT10" s="5637"/>
      <c r="DU10" s="5637"/>
      <c r="DV10" s="5637"/>
      <c r="DW10" s="5637"/>
      <c r="DX10" s="5637"/>
      <c r="DY10" s="5637"/>
      <c r="DZ10" s="5637"/>
      <c r="EA10" s="5637"/>
      <c r="EB10" s="5637"/>
      <c r="EC10" s="5637"/>
      <c r="ED10" s="5637"/>
      <c r="EE10" s="5637"/>
      <c r="EF10" s="5637"/>
      <c r="EG10" s="5637"/>
      <c r="EH10" s="5637"/>
      <c r="EI10" s="5637"/>
      <c r="EJ10" s="5637"/>
      <c r="EK10" s="5637"/>
      <c r="EL10" s="5637"/>
      <c r="EM10" s="5637"/>
      <c r="EN10" s="5637"/>
      <c r="EO10" s="5637"/>
      <c r="EP10" s="5637"/>
      <c r="EQ10" s="5637"/>
      <c r="ER10" s="5637"/>
      <c r="ES10" s="5637"/>
      <c r="ET10" s="5637"/>
      <c r="EU10" s="5637"/>
      <c r="EV10" s="5637"/>
      <c r="EW10" s="5637"/>
      <c r="EX10" s="5637"/>
      <c r="EY10" s="5637"/>
      <c r="EZ10" s="5637"/>
      <c r="FA10" s="5637"/>
      <c r="FB10" s="5637"/>
      <c r="FC10" s="5637"/>
      <c r="FD10" s="5637"/>
      <c r="FE10" s="5637"/>
      <c r="FF10" s="5637"/>
      <c r="FG10" s="5637"/>
      <c r="FH10" s="5637"/>
      <c r="FI10" s="5637"/>
      <c r="FJ10" s="5637"/>
      <c r="FK10" s="5637"/>
      <c r="FL10" s="5637"/>
      <c r="FM10" s="5637"/>
      <c r="FN10" s="5637"/>
      <c r="FO10" s="5637"/>
      <c r="FP10" s="5637"/>
      <c r="FQ10" s="5637"/>
      <c r="FR10" s="5637"/>
      <c r="FS10" s="5637"/>
      <c r="FT10" s="5637"/>
      <c r="FU10" s="5637"/>
      <c r="FV10" s="5637"/>
      <c r="FW10" s="5637"/>
      <c r="FX10" s="5637"/>
      <c r="FY10" s="5637"/>
      <c r="FZ10" s="5637"/>
      <c r="GA10" s="5637"/>
      <c r="GB10" s="5637"/>
      <c r="GC10" s="5637"/>
      <c r="GD10" s="5637"/>
      <c r="GE10" s="5637"/>
      <c r="GF10" s="5637"/>
      <c r="GG10" s="5637"/>
      <c r="GH10" s="5637"/>
      <c r="GI10" s="5637"/>
      <c r="GJ10" s="5637"/>
      <c r="GK10" s="5637"/>
      <c r="GL10" s="5637"/>
      <c r="GM10" s="5637"/>
      <c r="GN10" s="5637"/>
      <c r="GO10" s="5637"/>
      <c r="GP10" s="5637"/>
      <c r="GQ10" s="5637"/>
    </row>
    <row r="11" spans="1:199" s="5649" customFormat="1" ht="12.75" x14ac:dyDescent="0.25">
      <c r="A11" s="8001"/>
      <c r="B11" s="8001"/>
      <c r="C11" s="8001"/>
      <c r="D11" s="8059"/>
      <c r="E11" s="8060"/>
      <c r="F11" s="8060"/>
      <c r="L11" s="5637"/>
      <c r="M11" s="5637"/>
      <c r="N11" s="5637"/>
      <c r="O11" s="5637"/>
      <c r="P11" s="5637"/>
      <c r="Q11" s="5637"/>
      <c r="R11" s="5637"/>
      <c r="S11" s="5637"/>
      <c r="T11" s="5637"/>
      <c r="U11" s="5637"/>
      <c r="V11" s="5637"/>
      <c r="W11" s="5637"/>
      <c r="X11" s="5637"/>
      <c r="Y11" s="5637"/>
      <c r="Z11" s="5637"/>
      <c r="AA11" s="5637"/>
      <c r="AB11" s="5637"/>
      <c r="AC11" s="5637"/>
      <c r="AD11" s="5637"/>
      <c r="AE11" s="5637"/>
      <c r="AF11" s="5637"/>
      <c r="AG11" s="5637"/>
      <c r="AH11" s="5637"/>
      <c r="AI11" s="5637"/>
      <c r="AJ11" s="5637"/>
      <c r="AK11" s="5637"/>
      <c r="AL11" s="5637"/>
      <c r="AM11" s="5637"/>
      <c r="AN11" s="5637"/>
      <c r="AO11" s="5637"/>
      <c r="AP11" s="5637"/>
      <c r="AQ11" s="5637"/>
      <c r="AR11" s="5637"/>
      <c r="AS11" s="5637"/>
      <c r="AT11" s="5637"/>
      <c r="AU11" s="5637"/>
      <c r="AV11" s="5637"/>
      <c r="AW11" s="5637"/>
      <c r="AX11" s="5637"/>
      <c r="AY11" s="5637"/>
      <c r="AZ11" s="5637"/>
      <c r="BA11" s="5637"/>
      <c r="BB11" s="5637"/>
      <c r="BC11" s="5637"/>
      <c r="BD11" s="5637"/>
      <c r="BE11" s="5637"/>
      <c r="BF11" s="5637"/>
      <c r="BG11" s="5637"/>
      <c r="BH11" s="5637"/>
      <c r="BI11" s="5637"/>
      <c r="BJ11" s="5637"/>
      <c r="BK11" s="5637"/>
      <c r="BL11" s="5637"/>
      <c r="BM11" s="5637"/>
      <c r="BN11" s="5637"/>
      <c r="BO11" s="5637"/>
      <c r="BP11" s="5637"/>
      <c r="BQ11" s="5637"/>
      <c r="BR11" s="5637"/>
      <c r="BS11" s="5637"/>
      <c r="BT11" s="5637"/>
      <c r="BU11" s="5637"/>
      <c r="BV11" s="5637"/>
      <c r="BW11" s="5637"/>
      <c r="BX11" s="5637"/>
      <c r="BY11" s="5637"/>
      <c r="BZ11" s="5637"/>
      <c r="CA11" s="5637"/>
      <c r="CB11" s="5637"/>
      <c r="CC11" s="5637"/>
      <c r="CD11" s="5637"/>
      <c r="CE11" s="5637"/>
      <c r="CF11" s="5637"/>
      <c r="CG11" s="5637"/>
      <c r="CH11" s="5637"/>
      <c r="CI11" s="5637"/>
      <c r="CJ11" s="5637"/>
      <c r="CK11" s="5637"/>
      <c r="CL11" s="5637"/>
      <c r="CM11" s="5637"/>
      <c r="CN11" s="5637"/>
      <c r="CO11" s="5637"/>
      <c r="CP11" s="5637"/>
      <c r="CQ11" s="5637"/>
      <c r="CR11" s="5637"/>
      <c r="CS11" s="5637"/>
      <c r="CT11" s="5637"/>
      <c r="CU11" s="5637"/>
      <c r="CV11" s="5637"/>
      <c r="CW11" s="5637"/>
      <c r="CX11" s="5637"/>
      <c r="CY11" s="5637"/>
      <c r="CZ11" s="5637"/>
      <c r="DA11" s="5637"/>
      <c r="DB11" s="5637"/>
      <c r="DC11" s="5637"/>
      <c r="DD11" s="5637"/>
      <c r="DE11" s="5637"/>
      <c r="DF11" s="5637"/>
      <c r="DG11" s="5637"/>
      <c r="DH11" s="5637"/>
      <c r="DI11" s="5637"/>
      <c r="DJ11" s="5637"/>
      <c r="DK11" s="5637"/>
      <c r="DL11" s="5637"/>
      <c r="DM11" s="5637"/>
      <c r="DN11" s="5637"/>
      <c r="DO11" s="5637"/>
      <c r="DP11" s="5637"/>
      <c r="DQ11" s="5637"/>
      <c r="DR11" s="5637"/>
      <c r="DS11" s="5637"/>
      <c r="DT11" s="5637"/>
      <c r="DU11" s="5637"/>
      <c r="DV11" s="5637"/>
      <c r="DW11" s="5637"/>
      <c r="DX11" s="5637"/>
      <c r="DY11" s="5637"/>
      <c r="DZ11" s="5637"/>
      <c r="EA11" s="5637"/>
      <c r="EB11" s="5637"/>
      <c r="EC11" s="5637"/>
      <c r="ED11" s="5637"/>
      <c r="EE11" s="5637"/>
      <c r="EF11" s="5637"/>
      <c r="EG11" s="5637"/>
      <c r="EH11" s="5637"/>
      <c r="EI11" s="5637"/>
      <c r="EJ11" s="5637"/>
      <c r="EK11" s="5637"/>
      <c r="EL11" s="5637"/>
      <c r="EM11" s="5637"/>
      <c r="EN11" s="5637"/>
      <c r="EO11" s="5637"/>
      <c r="EP11" s="5637"/>
      <c r="EQ11" s="5637"/>
      <c r="ER11" s="5637"/>
      <c r="ES11" s="5637"/>
      <c r="ET11" s="5637"/>
      <c r="EU11" s="5637"/>
      <c r="EV11" s="5637"/>
      <c r="EW11" s="5637"/>
      <c r="EX11" s="5637"/>
      <c r="EY11" s="5637"/>
      <c r="EZ11" s="5637"/>
      <c r="FA11" s="5637"/>
      <c r="FB11" s="5637"/>
      <c r="FC11" s="5637"/>
      <c r="FD11" s="5637"/>
      <c r="FE11" s="5637"/>
      <c r="FF11" s="5637"/>
      <c r="FG11" s="5637"/>
      <c r="FH11" s="5637"/>
      <c r="FI11" s="5637"/>
      <c r="FJ11" s="5637"/>
      <c r="FK11" s="5637"/>
      <c r="FL11" s="5637"/>
      <c r="FM11" s="5637"/>
      <c r="FN11" s="5637"/>
      <c r="FO11" s="5637"/>
      <c r="FP11" s="5637"/>
      <c r="FQ11" s="5637"/>
      <c r="FR11" s="5637"/>
      <c r="FS11" s="5637"/>
      <c r="FT11" s="5637"/>
      <c r="FU11" s="5637"/>
      <c r="FV11" s="5637"/>
      <c r="FW11" s="5637"/>
      <c r="FX11" s="5637"/>
      <c r="FY11" s="5637"/>
      <c r="FZ11" s="5637"/>
      <c r="GA11" s="5637"/>
      <c r="GB11" s="5637"/>
      <c r="GC11" s="5637"/>
      <c r="GD11" s="5637"/>
      <c r="GE11" s="5637"/>
      <c r="GF11" s="5637"/>
      <c r="GG11" s="5637"/>
      <c r="GH11" s="5637"/>
      <c r="GI11" s="5637"/>
      <c r="GJ11" s="5637"/>
      <c r="GK11" s="5637"/>
      <c r="GL11" s="5637"/>
      <c r="GM11" s="5637"/>
      <c r="GN11" s="5637"/>
      <c r="GO11" s="5637"/>
      <c r="GP11" s="5637"/>
      <c r="GQ11" s="5637"/>
    </row>
    <row r="12" spans="1:199" s="5649" customFormat="1" ht="12.75" x14ac:dyDescent="0.25">
      <c r="A12" s="8001"/>
      <c r="B12" s="8001"/>
      <c r="C12" s="8001"/>
      <c r="D12" s="8059"/>
      <c r="E12" s="8060"/>
      <c r="F12" s="8060"/>
      <c r="L12" s="5637"/>
      <c r="M12" s="5637"/>
      <c r="N12" s="5637"/>
      <c r="O12" s="5637"/>
      <c r="P12" s="5637"/>
      <c r="Q12" s="5637"/>
      <c r="R12" s="5637"/>
      <c r="S12" s="5637"/>
      <c r="T12" s="5637"/>
      <c r="U12" s="5637"/>
      <c r="V12" s="5637"/>
      <c r="W12" s="5637"/>
      <c r="X12" s="5637"/>
      <c r="Y12" s="5637"/>
      <c r="Z12" s="5637"/>
      <c r="AA12" s="5637"/>
      <c r="AB12" s="5637"/>
      <c r="AC12" s="5637"/>
      <c r="AD12" s="5637"/>
      <c r="AE12" s="5637"/>
      <c r="AF12" s="5637"/>
      <c r="AG12" s="5637"/>
      <c r="AH12" s="5637"/>
      <c r="AI12" s="5637"/>
      <c r="AJ12" s="5637"/>
      <c r="AK12" s="5637"/>
      <c r="AL12" s="5637"/>
      <c r="AM12" s="5637"/>
      <c r="AN12" s="5637"/>
      <c r="AO12" s="5637"/>
      <c r="AP12" s="5637"/>
      <c r="AQ12" s="5637"/>
      <c r="AR12" s="5637"/>
      <c r="AS12" s="5637"/>
      <c r="AT12" s="5637"/>
      <c r="AU12" s="5637"/>
      <c r="AV12" s="5637"/>
      <c r="AW12" s="5637"/>
      <c r="AX12" s="5637"/>
      <c r="AY12" s="5637"/>
      <c r="AZ12" s="5637"/>
      <c r="BA12" s="5637"/>
      <c r="BB12" s="5637"/>
      <c r="BC12" s="5637"/>
      <c r="BD12" s="5637"/>
      <c r="BE12" s="5637"/>
      <c r="BF12" s="5637"/>
      <c r="BG12" s="5637"/>
      <c r="BH12" s="5637"/>
      <c r="BI12" s="5637"/>
      <c r="BJ12" s="5637"/>
      <c r="BK12" s="5637"/>
      <c r="BL12" s="5637"/>
      <c r="BM12" s="5637"/>
      <c r="BN12" s="5637"/>
      <c r="BO12" s="5637"/>
      <c r="BP12" s="5637"/>
      <c r="BQ12" s="5637"/>
      <c r="BR12" s="5637"/>
      <c r="BS12" s="5637"/>
      <c r="BT12" s="5637"/>
      <c r="BU12" s="5637"/>
      <c r="BV12" s="5637"/>
      <c r="BW12" s="5637"/>
      <c r="BX12" s="5637"/>
      <c r="BY12" s="5637"/>
      <c r="BZ12" s="5637"/>
      <c r="CA12" s="5637"/>
      <c r="CB12" s="5637"/>
      <c r="CC12" s="5637"/>
      <c r="CD12" s="5637"/>
      <c r="CE12" s="5637"/>
      <c r="CF12" s="5637"/>
      <c r="CG12" s="5637"/>
      <c r="CH12" s="5637"/>
      <c r="CI12" s="5637"/>
      <c r="CJ12" s="5637"/>
      <c r="CK12" s="5637"/>
      <c r="CL12" s="5637"/>
      <c r="CM12" s="5637"/>
      <c r="CN12" s="5637"/>
      <c r="CO12" s="5637"/>
      <c r="CP12" s="5637"/>
      <c r="CQ12" s="5637"/>
      <c r="CR12" s="5637"/>
      <c r="CS12" s="5637"/>
      <c r="CT12" s="5637"/>
      <c r="CU12" s="5637"/>
      <c r="CV12" s="5637"/>
      <c r="CW12" s="5637"/>
      <c r="CX12" s="5637"/>
      <c r="CY12" s="5637"/>
      <c r="CZ12" s="5637"/>
      <c r="DA12" s="5637"/>
      <c r="DB12" s="5637"/>
      <c r="DC12" s="5637"/>
      <c r="DD12" s="5637"/>
      <c r="DE12" s="5637"/>
      <c r="DF12" s="5637"/>
      <c r="DG12" s="5637"/>
      <c r="DH12" s="5637"/>
      <c r="DI12" s="5637"/>
      <c r="DJ12" s="5637"/>
      <c r="DK12" s="5637"/>
      <c r="DL12" s="5637"/>
      <c r="DM12" s="5637"/>
      <c r="DN12" s="5637"/>
      <c r="DO12" s="5637"/>
      <c r="DP12" s="5637"/>
      <c r="DQ12" s="5637"/>
      <c r="DR12" s="5637"/>
      <c r="DS12" s="5637"/>
      <c r="DT12" s="5637"/>
      <c r="DU12" s="5637"/>
      <c r="DV12" s="5637"/>
      <c r="DW12" s="5637"/>
      <c r="DX12" s="5637"/>
      <c r="DY12" s="5637"/>
      <c r="DZ12" s="5637"/>
      <c r="EA12" s="5637"/>
      <c r="EB12" s="5637"/>
      <c r="EC12" s="5637"/>
      <c r="ED12" s="5637"/>
      <c r="EE12" s="5637"/>
      <c r="EF12" s="5637"/>
      <c r="EG12" s="5637"/>
      <c r="EH12" s="5637"/>
      <c r="EI12" s="5637"/>
      <c r="EJ12" s="5637"/>
      <c r="EK12" s="5637"/>
      <c r="EL12" s="5637"/>
      <c r="EM12" s="5637"/>
      <c r="EN12" s="5637"/>
      <c r="EO12" s="5637"/>
      <c r="EP12" s="5637"/>
      <c r="EQ12" s="5637"/>
      <c r="ER12" s="5637"/>
      <c r="ES12" s="5637"/>
      <c r="ET12" s="5637"/>
      <c r="EU12" s="5637"/>
      <c r="EV12" s="5637"/>
      <c r="EW12" s="5637"/>
      <c r="EX12" s="5637"/>
      <c r="EY12" s="5637"/>
      <c r="EZ12" s="5637"/>
      <c r="FA12" s="5637"/>
      <c r="FB12" s="5637"/>
      <c r="FC12" s="5637"/>
      <c r="FD12" s="5637"/>
      <c r="FE12" s="5637"/>
      <c r="FF12" s="5637"/>
      <c r="FG12" s="5637"/>
      <c r="FH12" s="5637"/>
      <c r="FI12" s="5637"/>
      <c r="FJ12" s="5637"/>
      <c r="FK12" s="5637"/>
      <c r="FL12" s="5637"/>
      <c r="FM12" s="5637"/>
      <c r="FN12" s="5637"/>
      <c r="FO12" s="5637"/>
      <c r="FP12" s="5637"/>
      <c r="FQ12" s="5637"/>
      <c r="FR12" s="5637"/>
      <c r="FS12" s="5637"/>
      <c r="FT12" s="5637"/>
      <c r="FU12" s="5637"/>
      <c r="FV12" s="5637"/>
      <c r="FW12" s="5637"/>
      <c r="FX12" s="5637"/>
      <c r="FY12" s="5637"/>
      <c r="FZ12" s="5637"/>
      <c r="GA12" s="5637"/>
      <c r="GB12" s="5637"/>
      <c r="GC12" s="5637"/>
      <c r="GD12" s="5637"/>
      <c r="GE12" s="5637"/>
      <c r="GF12" s="5637"/>
      <c r="GG12" s="5637"/>
      <c r="GH12" s="5637"/>
      <c r="GI12" s="5637"/>
      <c r="GJ12" s="5637"/>
      <c r="GK12" s="5637"/>
      <c r="GL12" s="5637"/>
      <c r="GM12" s="5637"/>
      <c r="GN12" s="5637"/>
      <c r="GO12" s="5637"/>
      <c r="GP12" s="5637"/>
      <c r="GQ12" s="5637"/>
    </row>
    <row r="13" spans="1:199" s="5649" customFormat="1" ht="12.75" x14ac:dyDescent="0.25">
      <c r="A13" s="8001"/>
      <c r="B13" s="8001"/>
      <c r="C13" s="8001"/>
      <c r="D13" s="8059"/>
      <c r="E13" s="8060"/>
      <c r="F13" s="8060"/>
      <c r="L13" s="5637"/>
      <c r="M13" s="5637"/>
      <c r="N13" s="5637"/>
      <c r="O13" s="5637"/>
      <c r="P13" s="5637"/>
      <c r="Q13" s="5637"/>
      <c r="R13" s="5637"/>
      <c r="S13" s="5637"/>
      <c r="T13" s="5637"/>
      <c r="U13" s="5637"/>
      <c r="V13" s="5637"/>
      <c r="W13" s="5637"/>
      <c r="X13" s="5637"/>
      <c r="Y13" s="5637"/>
      <c r="Z13" s="5637"/>
      <c r="AA13" s="5637"/>
      <c r="AB13" s="5637"/>
      <c r="AC13" s="5637"/>
      <c r="AD13" s="5637"/>
      <c r="AE13" s="5637"/>
      <c r="AF13" s="5637"/>
      <c r="AG13" s="5637"/>
      <c r="AH13" s="5637"/>
      <c r="AI13" s="5637"/>
      <c r="AJ13" s="5637"/>
      <c r="AK13" s="5637"/>
      <c r="AL13" s="5637"/>
      <c r="AM13" s="5637"/>
      <c r="AN13" s="5637"/>
      <c r="AO13" s="5637"/>
      <c r="AP13" s="5637"/>
      <c r="AQ13" s="5637"/>
      <c r="AR13" s="5637"/>
      <c r="AS13" s="5637"/>
      <c r="AT13" s="5637"/>
      <c r="AU13" s="5637"/>
      <c r="AV13" s="5637"/>
      <c r="AW13" s="5637"/>
      <c r="AX13" s="5637"/>
      <c r="AY13" s="5637"/>
      <c r="AZ13" s="5637"/>
      <c r="BA13" s="5637"/>
      <c r="BB13" s="5637"/>
      <c r="BC13" s="5637"/>
      <c r="BD13" s="5637"/>
      <c r="BE13" s="5637"/>
      <c r="BF13" s="5637"/>
      <c r="BG13" s="5637"/>
      <c r="BH13" s="5637"/>
      <c r="BI13" s="5637"/>
      <c r="BJ13" s="5637"/>
      <c r="BK13" s="5637"/>
      <c r="BL13" s="5637"/>
      <c r="BM13" s="5637"/>
      <c r="BN13" s="5637"/>
      <c r="BO13" s="5637"/>
      <c r="BP13" s="5637"/>
      <c r="BQ13" s="5637"/>
      <c r="BR13" s="5637"/>
      <c r="BS13" s="5637"/>
      <c r="BT13" s="5637"/>
      <c r="BU13" s="5637"/>
      <c r="BV13" s="5637"/>
      <c r="BW13" s="5637"/>
      <c r="BX13" s="5637"/>
      <c r="BY13" s="5637"/>
      <c r="BZ13" s="5637"/>
      <c r="CA13" s="5637"/>
      <c r="CB13" s="5637"/>
      <c r="CC13" s="5637"/>
      <c r="CD13" s="5637"/>
      <c r="CE13" s="5637"/>
      <c r="CF13" s="5637"/>
      <c r="CG13" s="5637"/>
      <c r="CH13" s="5637"/>
      <c r="CI13" s="5637"/>
      <c r="CJ13" s="5637"/>
      <c r="CK13" s="5637"/>
      <c r="CL13" s="5637"/>
      <c r="CM13" s="5637"/>
      <c r="CN13" s="5637"/>
      <c r="CO13" s="5637"/>
      <c r="CP13" s="5637"/>
      <c r="CQ13" s="5637"/>
      <c r="CR13" s="5637"/>
      <c r="CS13" s="5637"/>
      <c r="CT13" s="5637"/>
      <c r="CU13" s="5637"/>
      <c r="CV13" s="5637"/>
      <c r="CW13" s="5637"/>
      <c r="CX13" s="5637"/>
      <c r="CY13" s="5637"/>
      <c r="CZ13" s="5637"/>
      <c r="DA13" s="5637"/>
      <c r="DB13" s="5637"/>
      <c r="DC13" s="5637"/>
      <c r="DD13" s="5637"/>
      <c r="DE13" s="5637"/>
      <c r="DF13" s="5637"/>
      <c r="DG13" s="5637"/>
      <c r="DH13" s="5637"/>
      <c r="DI13" s="5637"/>
      <c r="DJ13" s="5637"/>
      <c r="DK13" s="5637"/>
      <c r="DL13" s="5637"/>
      <c r="DM13" s="5637"/>
      <c r="DN13" s="5637"/>
      <c r="DO13" s="5637"/>
      <c r="DP13" s="5637"/>
      <c r="DQ13" s="5637"/>
      <c r="DR13" s="5637"/>
      <c r="DS13" s="5637"/>
      <c r="DT13" s="5637"/>
      <c r="DU13" s="5637"/>
      <c r="DV13" s="5637"/>
      <c r="DW13" s="5637"/>
      <c r="DX13" s="5637"/>
      <c r="DY13" s="5637"/>
      <c r="DZ13" s="5637"/>
      <c r="EA13" s="5637"/>
      <c r="EB13" s="5637"/>
      <c r="EC13" s="5637"/>
      <c r="ED13" s="5637"/>
      <c r="EE13" s="5637"/>
      <c r="EF13" s="5637"/>
      <c r="EG13" s="5637"/>
      <c r="EH13" s="5637"/>
      <c r="EI13" s="5637"/>
      <c r="EJ13" s="5637"/>
      <c r="EK13" s="5637"/>
      <c r="EL13" s="5637"/>
      <c r="EM13" s="5637"/>
      <c r="EN13" s="5637"/>
      <c r="EO13" s="5637"/>
      <c r="EP13" s="5637"/>
      <c r="EQ13" s="5637"/>
      <c r="ER13" s="5637"/>
      <c r="ES13" s="5637"/>
      <c r="ET13" s="5637"/>
      <c r="EU13" s="5637"/>
      <c r="EV13" s="5637"/>
      <c r="EW13" s="5637"/>
      <c r="EX13" s="5637"/>
      <c r="EY13" s="5637"/>
      <c r="EZ13" s="5637"/>
      <c r="FA13" s="5637"/>
      <c r="FB13" s="5637"/>
      <c r="FC13" s="5637"/>
      <c r="FD13" s="5637"/>
      <c r="FE13" s="5637"/>
      <c r="FF13" s="5637"/>
      <c r="FG13" s="5637"/>
      <c r="FH13" s="5637"/>
      <c r="FI13" s="5637"/>
      <c r="FJ13" s="5637"/>
      <c r="FK13" s="5637"/>
      <c r="FL13" s="5637"/>
      <c r="FM13" s="5637"/>
      <c r="FN13" s="5637"/>
      <c r="FO13" s="5637"/>
      <c r="FP13" s="5637"/>
      <c r="FQ13" s="5637"/>
      <c r="FR13" s="5637"/>
      <c r="FS13" s="5637"/>
      <c r="FT13" s="5637"/>
      <c r="FU13" s="5637"/>
      <c r="FV13" s="5637"/>
      <c r="FW13" s="5637"/>
      <c r="FX13" s="5637"/>
      <c r="FY13" s="5637"/>
      <c r="FZ13" s="5637"/>
      <c r="GA13" s="5637"/>
      <c r="GB13" s="5637"/>
      <c r="GC13" s="5637"/>
      <c r="GD13" s="5637"/>
      <c r="GE13" s="5637"/>
      <c r="GF13" s="5637"/>
      <c r="GG13" s="5637"/>
      <c r="GH13" s="5637"/>
      <c r="GI13" s="5637"/>
      <c r="GJ13" s="5637"/>
      <c r="GK13" s="5637"/>
      <c r="GL13" s="5637"/>
      <c r="GM13" s="5637"/>
      <c r="GN13" s="5637"/>
      <c r="GO13" s="5637"/>
      <c r="GP13" s="5637"/>
      <c r="GQ13" s="5637"/>
    </row>
    <row r="14" spans="1:199" s="5649" customFormat="1" ht="12.75" x14ac:dyDescent="0.25">
      <c r="A14" s="8001"/>
      <c r="B14" s="8001"/>
      <c r="C14" s="8001"/>
      <c r="D14" s="8059"/>
      <c r="E14" s="8060"/>
      <c r="F14" s="8060"/>
      <c r="L14" s="5637"/>
      <c r="M14" s="5637"/>
      <c r="N14" s="5637"/>
      <c r="O14" s="5637"/>
      <c r="P14" s="5637"/>
      <c r="Q14" s="5637"/>
      <c r="R14" s="5637"/>
      <c r="S14" s="5637"/>
      <c r="T14" s="5637"/>
      <c r="U14" s="5637"/>
      <c r="V14" s="5637"/>
      <c r="W14" s="5637"/>
      <c r="X14" s="5637"/>
      <c r="Y14" s="5637"/>
      <c r="Z14" s="5637"/>
      <c r="AA14" s="5637"/>
      <c r="AB14" s="5637"/>
      <c r="AC14" s="5637"/>
      <c r="AD14" s="5637"/>
      <c r="AE14" s="5637"/>
      <c r="AF14" s="5637"/>
      <c r="AG14" s="5637"/>
      <c r="AH14" s="5637"/>
      <c r="AI14" s="5637"/>
      <c r="AJ14" s="5637"/>
      <c r="AK14" s="5637"/>
      <c r="AL14" s="5637"/>
      <c r="AM14" s="5637"/>
      <c r="AN14" s="5637"/>
      <c r="AO14" s="5637"/>
      <c r="AP14" s="5637"/>
      <c r="AQ14" s="5637"/>
      <c r="AR14" s="5637"/>
      <c r="AS14" s="5637"/>
      <c r="AT14" s="5637"/>
      <c r="AU14" s="5637"/>
      <c r="AV14" s="5637"/>
      <c r="AW14" s="5637"/>
      <c r="AX14" s="5637"/>
      <c r="AY14" s="5637"/>
      <c r="AZ14" s="5637"/>
      <c r="BA14" s="5637"/>
      <c r="BB14" s="5637"/>
      <c r="BC14" s="5637"/>
      <c r="BD14" s="5637"/>
      <c r="BE14" s="5637"/>
      <c r="BF14" s="5637"/>
      <c r="BG14" s="5637"/>
      <c r="BH14" s="5637"/>
      <c r="BI14" s="5637"/>
      <c r="BJ14" s="5637"/>
      <c r="BK14" s="5637"/>
      <c r="BL14" s="5637"/>
      <c r="BM14" s="5637"/>
      <c r="BN14" s="5637"/>
      <c r="BO14" s="5637"/>
      <c r="BP14" s="5637"/>
      <c r="BQ14" s="5637"/>
      <c r="BR14" s="5637"/>
      <c r="BS14" s="5637"/>
      <c r="BT14" s="5637"/>
      <c r="BU14" s="5637"/>
      <c r="BV14" s="5637"/>
      <c r="BW14" s="5637"/>
      <c r="BX14" s="5637"/>
      <c r="BY14" s="5637"/>
      <c r="BZ14" s="5637"/>
      <c r="CA14" s="5637"/>
      <c r="CB14" s="5637"/>
      <c r="CC14" s="5637"/>
      <c r="CD14" s="5637"/>
      <c r="CE14" s="5637"/>
      <c r="CF14" s="5637"/>
      <c r="CG14" s="5637"/>
      <c r="CH14" s="5637"/>
      <c r="CI14" s="5637"/>
      <c r="CJ14" s="5637"/>
      <c r="CK14" s="5637"/>
      <c r="CL14" s="5637"/>
      <c r="CM14" s="5637"/>
      <c r="CN14" s="5637"/>
      <c r="CO14" s="5637"/>
      <c r="CP14" s="5637"/>
      <c r="CQ14" s="5637"/>
      <c r="CR14" s="5637"/>
      <c r="CS14" s="5637"/>
      <c r="CT14" s="5637"/>
      <c r="CU14" s="5637"/>
      <c r="CV14" s="5637"/>
      <c r="CW14" s="5637"/>
      <c r="CX14" s="5637"/>
      <c r="CY14" s="5637"/>
      <c r="CZ14" s="5637"/>
      <c r="DA14" s="5637"/>
      <c r="DB14" s="5637"/>
      <c r="DC14" s="5637"/>
      <c r="DD14" s="5637"/>
      <c r="DE14" s="5637"/>
      <c r="DF14" s="5637"/>
      <c r="DG14" s="5637"/>
      <c r="DH14" s="5637"/>
      <c r="DI14" s="5637"/>
      <c r="DJ14" s="5637"/>
      <c r="DK14" s="5637"/>
      <c r="DL14" s="5637"/>
      <c r="DM14" s="5637"/>
      <c r="DN14" s="5637"/>
      <c r="DO14" s="5637"/>
      <c r="DP14" s="5637"/>
      <c r="DQ14" s="5637"/>
      <c r="DR14" s="5637"/>
      <c r="DS14" s="5637"/>
      <c r="DT14" s="5637"/>
      <c r="DU14" s="5637"/>
      <c r="DV14" s="5637"/>
      <c r="DW14" s="5637"/>
      <c r="DX14" s="5637"/>
      <c r="DY14" s="5637"/>
      <c r="DZ14" s="5637"/>
      <c r="EA14" s="5637"/>
      <c r="EB14" s="5637"/>
      <c r="EC14" s="5637"/>
      <c r="ED14" s="5637"/>
      <c r="EE14" s="5637"/>
      <c r="EF14" s="5637"/>
      <c r="EG14" s="5637"/>
      <c r="EH14" s="5637"/>
      <c r="EI14" s="5637"/>
      <c r="EJ14" s="5637"/>
      <c r="EK14" s="5637"/>
      <c r="EL14" s="5637"/>
      <c r="EM14" s="5637"/>
      <c r="EN14" s="5637"/>
      <c r="EO14" s="5637"/>
      <c r="EP14" s="5637"/>
      <c r="EQ14" s="5637"/>
      <c r="ER14" s="5637"/>
      <c r="ES14" s="5637"/>
      <c r="ET14" s="5637"/>
      <c r="EU14" s="5637"/>
      <c r="EV14" s="5637"/>
      <c r="EW14" s="5637"/>
      <c r="EX14" s="5637"/>
      <c r="EY14" s="5637"/>
      <c r="EZ14" s="5637"/>
      <c r="FA14" s="5637"/>
      <c r="FB14" s="5637"/>
      <c r="FC14" s="5637"/>
      <c r="FD14" s="5637"/>
      <c r="FE14" s="5637"/>
      <c r="FF14" s="5637"/>
      <c r="FG14" s="5637"/>
      <c r="FH14" s="5637"/>
      <c r="FI14" s="5637"/>
      <c r="FJ14" s="5637"/>
      <c r="FK14" s="5637"/>
      <c r="FL14" s="5637"/>
      <c r="FM14" s="5637"/>
      <c r="FN14" s="5637"/>
      <c r="FO14" s="5637"/>
      <c r="FP14" s="5637"/>
      <c r="FQ14" s="5637"/>
      <c r="FR14" s="5637"/>
      <c r="FS14" s="5637"/>
      <c r="FT14" s="5637"/>
      <c r="FU14" s="5637"/>
      <c r="FV14" s="5637"/>
      <c r="FW14" s="5637"/>
      <c r="FX14" s="5637"/>
      <c r="FY14" s="5637"/>
      <c r="FZ14" s="5637"/>
      <c r="GA14" s="5637"/>
      <c r="GB14" s="5637"/>
      <c r="GC14" s="5637"/>
      <c r="GD14" s="5637"/>
      <c r="GE14" s="5637"/>
      <c r="GF14" s="5637"/>
      <c r="GG14" s="5637"/>
      <c r="GH14" s="5637"/>
      <c r="GI14" s="5637"/>
      <c r="GJ14" s="5637"/>
      <c r="GK14" s="5637"/>
      <c r="GL14" s="5637"/>
      <c r="GM14" s="5637"/>
      <c r="GN14" s="5637"/>
      <c r="GO14" s="5637"/>
      <c r="GP14" s="5637"/>
      <c r="GQ14" s="5637"/>
    </row>
    <row r="15" spans="1:199" s="5649" customFormat="1" ht="12.75" x14ac:dyDescent="0.25">
      <c r="A15" s="8001"/>
      <c r="B15" s="8001"/>
      <c r="C15" s="8001"/>
      <c r="D15" s="8059"/>
      <c r="E15" s="8060"/>
      <c r="F15" s="8060"/>
      <c r="L15" s="5637"/>
      <c r="M15" s="5637"/>
      <c r="N15" s="5637"/>
      <c r="O15" s="5637"/>
      <c r="P15" s="5637"/>
      <c r="Q15" s="5637"/>
      <c r="R15" s="5637"/>
      <c r="S15" s="5637"/>
      <c r="T15" s="5637"/>
      <c r="U15" s="5637"/>
      <c r="V15" s="5637"/>
      <c r="W15" s="5637"/>
      <c r="X15" s="5637"/>
      <c r="Y15" s="5637"/>
      <c r="Z15" s="5637"/>
      <c r="AA15" s="5637"/>
      <c r="AB15" s="5637"/>
      <c r="AC15" s="5637"/>
      <c r="AD15" s="5637"/>
      <c r="AE15" s="5637"/>
      <c r="AF15" s="5637"/>
      <c r="AG15" s="5637"/>
      <c r="AH15" s="5637"/>
      <c r="AI15" s="5637"/>
      <c r="AJ15" s="5637"/>
      <c r="AK15" s="5637"/>
      <c r="AL15" s="5637"/>
      <c r="AM15" s="5637"/>
      <c r="AN15" s="5637"/>
      <c r="AO15" s="5637"/>
      <c r="AP15" s="5637"/>
      <c r="AQ15" s="5637"/>
      <c r="AR15" s="5637"/>
      <c r="AS15" s="5637"/>
      <c r="AT15" s="5637"/>
      <c r="AU15" s="5637"/>
      <c r="AV15" s="5637"/>
      <c r="AW15" s="5637"/>
      <c r="AX15" s="5637"/>
      <c r="AY15" s="5637"/>
      <c r="AZ15" s="5637"/>
      <c r="BA15" s="5637"/>
      <c r="BB15" s="5637"/>
      <c r="BC15" s="5637"/>
      <c r="BD15" s="5637"/>
      <c r="BE15" s="5637"/>
      <c r="BF15" s="5637"/>
      <c r="BG15" s="5637"/>
      <c r="BH15" s="5637"/>
      <c r="BI15" s="5637"/>
      <c r="BJ15" s="5637"/>
      <c r="BK15" s="5637"/>
      <c r="BL15" s="5637"/>
      <c r="BM15" s="5637"/>
      <c r="BN15" s="5637"/>
      <c r="BO15" s="5637"/>
      <c r="BP15" s="5637"/>
      <c r="BQ15" s="5637"/>
      <c r="BR15" s="5637"/>
      <c r="BS15" s="5637"/>
      <c r="BT15" s="5637"/>
      <c r="BU15" s="5637"/>
      <c r="BV15" s="5637"/>
      <c r="BW15" s="5637"/>
      <c r="BX15" s="5637"/>
      <c r="BY15" s="5637"/>
      <c r="BZ15" s="5637"/>
      <c r="CA15" s="5637"/>
      <c r="CB15" s="5637"/>
      <c r="CC15" s="5637"/>
      <c r="CD15" s="5637"/>
      <c r="CE15" s="5637"/>
      <c r="CF15" s="5637"/>
      <c r="CG15" s="5637"/>
      <c r="CH15" s="5637"/>
      <c r="CI15" s="5637"/>
      <c r="CJ15" s="5637"/>
      <c r="CK15" s="5637"/>
      <c r="CL15" s="5637"/>
      <c r="CM15" s="5637"/>
      <c r="CN15" s="5637"/>
      <c r="CO15" s="5637"/>
      <c r="CP15" s="5637"/>
      <c r="CQ15" s="5637"/>
      <c r="CR15" s="5637"/>
      <c r="CS15" s="5637"/>
      <c r="CT15" s="5637"/>
      <c r="CU15" s="5637"/>
      <c r="CV15" s="5637"/>
      <c r="CW15" s="5637"/>
      <c r="CX15" s="5637"/>
      <c r="CY15" s="5637"/>
      <c r="CZ15" s="5637"/>
      <c r="DA15" s="5637"/>
      <c r="DB15" s="5637"/>
      <c r="DC15" s="5637"/>
      <c r="DD15" s="5637"/>
      <c r="DE15" s="5637"/>
      <c r="DF15" s="5637"/>
      <c r="DG15" s="5637"/>
      <c r="DH15" s="5637"/>
      <c r="DI15" s="5637"/>
      <c r="DJ15" s="5637"/>
      <c r="DK15" s="5637"/>
      <c r="DL15" s="5637"/>
      <c r="DM15" s="5637"/>
      <c r="DN15" s="5637"/>
      <c r="DO15" s="5637"/>
      <c r="DP15" s="5637"/>
      <c r="DQ15" s="5637"/>
      <c r="DR15" s="5637"/>
      <c r="DS15" s="5637"/>
      <c r="DT15" s="5637"/>
      <c r="DU15" s="5637"/>
      <c r="DV15" s="5637"/>
      <c r="DW15" s="5637"/>
      <c r="DX15" s="5637"/>
      <c r="DY15" s="5637"/>
      <c r="DZ15" s="5637"/>
      <c r="EA15" s="5637"/>
      <c r="EB15" s="5637"/>
      <c r="EC15" s="5637"/>
      <c r="ED15" s="5637"/>
      <c r="EE15" s="5637"/>
      <c r="EF15" s="5637"/>
      <c r="EG15" s="5637"/>
      <c r="EH15" s="5637"/>
      <c r="EI15" s="5637"/>
      <c r="EJ15" s="5637"/>
      <c r="EK15" s="5637"/>
      <c r="EL15" s="5637"/>
      <c r="EM15" s="5637"/>
      <c r="EN15" s="5637"/>
      <c r="EO15" s="5637"/>
      <c r="EP15" s="5637"/>
      <c r="EQ15" s="5637"/>
      <c r="ER15" s="5637"/>
      <c r="ES15" s="5637"/>
      <c r="ET15" s="5637"/>
      <c r="EU15" s="5637"/>
      <c r="EV15" s="5637"/>
      <c r="EW15" s="5637"/>
      <c r="EX15" s="5637"/>
      <c r="EY15" s="5637"/>
      <c r="EZ15" s="5637"/>
      <c r="FA15" s="5637"/>
      <c r="FB15" s="5637"/>
      <c r="FC15" s="5637"/>
      <c r="FD15" s="5637"/>
      <c r="FE15" s="5637"/>
      <c r="FF15" s="5637"/>
      <c r="FG15" s="5637"/>
      <c r="FH15" s="5637"/>
      <c r="FI15" s="5637"/>
      <c r="FJ15" s="5637"/>
      <c r="FK15" s="5637"/>
      <c r="FL15" s="5637"/>
      <c r="FM15" s="5637"/>
      <c r="FN15" s="5637"/>
      <c r="FO15" s="5637"/>
      <c r="FP15" s="5637"/>
      <c r="FQ15" s="5637"/>
      <c r="FR15" s="5637"/>
      <c r="FS15" s="5637"/>
      <c r="FT15" s="5637"/>
      <c r="FU15" s="5637"/>
      <c r="FV15" s="5637"/>
      <c r="FW15" s="5637"/>
      <c r="FX15" s="5637"/>
      <c r="FY15" s="5637"/>
      <c r="FZ15" s="5637"/>
      <c r="GA15" s="5637"/>
      <c r="GB15" s="5637"/>
      <c r="GC15" s="5637"/>
      <c r="GD15" s="5637"/>
      <c r="GE15" s="5637"/>
      <c r="GF15" s="5637"/>
      <c r="GG15" s="5637"/>
      <c r="GH15" s="5637"/>
      <c r="GI15" s="5637"/>
      <c r="GJ15" s="5637"/>
      <c r="GK15" s="5637"/>
      <c r="GL15" s="5637"/>
      <c r="GM15" s="5637"/>
      <c r="GN15" s="5637"/>
      <c r="GO15" s="5637"/>
      <c r="GP15" s="5637"/>
      <c r="GQ15" s="5637"/>
    </row>
    <row r="16" spans="1:199" s="5649" customFormat="1" ht="12.75" x14ac:dyDescent="0.25">
      <c r="A16" s="8001"/>
      <c r="B16" s="8001"/>
      <c r="C16" s="8001"/>
      <c r="D16" s="8059"/>
      <c r="E16" s="8060"/>
      <c r="F16" s="8060"/>
      <c r="L16" s="5637"/>
      <c r="M16" s="5637"/>
      <c r="N16" s="5637"/>
      <c r="O16" s="5637"/>
      <c r="P16" s="5637"/>
      <c r="Q16" s="5637"/>
      <c r="R16" s="5637"/>
      <c r="S16" s="5637"/>
      <c r="T16" s="5637"/>
      <c r="U16" s="5637"/>
      <c r="V16" s="5637"/>
      <c r="W16" s="5637"/>
      <c r="X16" s="5637"/>
      <c r="Y16" s="5637"/>
      <c r="Z16" s="5637"/>
      <c r="AA16" s="5637"/>
      <c r="AB16" s="5637"/>
      <c r="AC16" s="5637"/>
      <c r="AD16" s="5637"/>
      <c r="AE16" s="5637"/>
      <c r="AF16" s="5637"/>
      <c r="AG16" s="5637"/>
      <c r="AH16" s="5637"/>
      <c r="AI16" s="5637"/>
      <c r="AJ16" s="5637"/>
      <c r="AK16" s="5637"/>
      <c r="AL16" s="5637"/>
      <c r="AM16" s="5637"/>
      <c r="AN16" s="5637"/>
      <c r="AO16" s="5637"/>
      <c r="AP16" s="5637"/>
      <c r="AQ16" s="5637"/>
      <c r="AR16" s="5637"/>
      <c r="AS16" s="5637"/>
      <c r="AT16" s="5637"/>
      <c r="AU16" s="5637"/>
      <c r="AV16" s="5637"/>
      <c r="AW16" s="5637"/>
      <c r="AX16" s="5637"/>
      <c r="AY16" s="5637"/>
      <c r="AZ16" s="5637"/>
      <c r="BA16" s="5637"/>
      <c r="BB16" s="5637"/>
      <c r="BC16" s="5637"/>
      <c r="BD16" s="5637"/>
      <c r="BE16" s="5637"/>
      <c r="BF16" s="5637"/>
      <c r="BG16" s="5637"/>
      <c r="BH16" s="5637"/>
      <c r="BI16" s="5637"/>
      <c r="BJ16" s="5637"/>
      <c r="BK16" s="5637"/>
      <c r="BL16" s="5637"/>
      <c r="BM16" s="5637"/>
      <c r="BN16" s="5637"/>
      <c r="BO16" s="5637"/>
      <c r="BP16" s="5637"/>
      <c r="BQ16" s="5637"/>
      <c r="BR16" s="5637"/>
      <c r="BS16" s="5637"/>
      <c r="BT16" s="5637"/>
      <c r="BU16" s="5637"/>
      <c r="BV16" s="5637"/>
      <c r="BW16" s="5637"/>
      <c r="BX16" s="5637"/>
      <c r="BY16" s="5637"/>
      <c r="BZ16" s="5637"/>
      <c r="CA16" s="5637"/>
      <c r="CB16" s="5637"/>
      <c r="CC16" s="5637"/>
      <c r="CD16" s="5637"/>
      <c r="CE16" s="5637"/>
      <c r="CF16" s="5637"/>
      <c r="CG16" s="5637"/>
      <c r="CH16" s="5637"/>
      <c r="CI16" s="5637"/>
      <c r="CJ16" s="5637"/>
      <c r="CK16" s="5637"/>
      <c r="CL16" s="5637"/>
      <c r="CM16" s="5637"/>
      <c r="CN16" s="5637"/>
      <c r="CO16" s="5637"/>
      <c r="CP16" s="5637"/>
      <c r="CQ16" s="5637"/>
      <c r="CR16" s="5637"/>
      <c r="CS16" s="5637"/>
      <c r="CT16" s="5637"/>
      <c r="CU16" s="5637"/>
      <c r="CV16" s="5637"/>
      <c r="CW16" s="5637"/>
      <c r="CX16" s="5637"/>
      <c r="CY16" s="5637"/>
      <c r="CZ16" s="5637"/>
      <c r="DA16" s="5637"/>
      <c r="DB16" s="5637"/>
      <c r="DC16" s="5637"/>
      <c r="DD16" s="5637"/>
      <c r="DE16" s="5637"/>
      <c r="DF16" s="5637"/>
      <c r="DG16" s="5637"/>
      <c r="DH16" s="5637"/>
      <c r="DI16" s="5637"/>
      <c r="DJ16" s="5637"/>
      <c r="DK16" s="5637"/>
      <c r="DL16" s="5637"/>
      <c r="DM16" s="5637"/>
      <c r="DN16" s="5637"/>
      <c r="DO16" s="5637"/>
      <c r="DP16" s="5637"/>
      <c r="DQ16" s="5637"/>
      <c r="DR16" s="5637"/>
      <c r="DS16" s="5637"/>
      <c r="DT16" s="5637"/>
      <c r="DU16" s="5637"/>
      <c r="DV16" s="5637"/>
      <c r="DW16" s="5637"/>
      <c r="DX16" s="5637"/>
      <c r="DY16" s="5637"/>
      <c r="DZ16" s="5637"/>
      <c r="EA16" s="5637"/>
      <c r="EB16" s="5637"/>
      <c r="EC16" s="5637"/>
      <c r="ED16" s="5637"/>
      <c r="EE16" s="5637"/>
      <c r="EF16" s="5637"/>
      <c r="EG16" s="5637"/>
      <c r="EH16" s="5637"/>
      <c r="EI16" s="5637"/>
      <c r="EJ16" s="5637"/>
      <c r="EK16" s="5637"/>
      <c r="EL16" s="5637"/>
      <c r="EM16" s="5637"/>
      <c r="EN16" s="5637"/>
      <c r="EO16" s="5637"/>
      <c r="EP16" s="5637"/>
      <c r="EQ16" s="5637"/>
      <c r="ER16" s="5637"/>
      <c r="ES16" s="5637"/>
      <c r="ET16" s="5637"/>
      <c r="EU16" s="5637"/>
      <c r="EV16" s="5637"/>
      <c r="EW16" s="5637"/>
      <c r="EX16" s="5637"/>
      <c r="EY16" s="5637"/>
      <c r="EZ16" s="5637"/>
      <c r="FA16" s="5637"/>
      <c r="FB16" s="5637"/>
      <c r="FC16" s="5637"/>
      <c r="FD16" s="5637"/>
      <c r="FE16" s="5637"/>
      <c r="FF16" s="5637"/>
      <c r="FG16" s="5637"/>
      <c r="FH16" s="5637"/>
      <c r="FI16" s="5637"/>
      <c r="FJ16" s="5637"/>
      <c r="FK16" s="5637"/>
      <c r="FL16" s="5637"/>
      <c r="FM16" s="5637"/>
      <c r="FN16" s="5637"/>
      <c r="FO16" s="5637"/>
      <c r="FP16" s="5637"/>
      <c r="FQ16" s="5637"/>
      <c r="FR16" s="5637"/>
      <c r="FS16" s="5637"/>
      <c r="FT16" s="5637"/>
      <c r="FU16" s="5637"/>
      <c r="FV16" s="5637"/>
      <c r="FW16" s="5637"/>
      <c r="FX16" s="5637"/>
      <c r="FY16" s="5637"/>
      <c r="FZ16" s="5637"/>
      <c r="GA16" s="5637"/>
      <c r="GB16" s="5637"/>
      <c r="GC16" s="5637"/>
      <c r="GD16" s="5637"/>
      <c r="GE16" s="5637"/>
      <c r="GF16" s="5637"/>
      <c r="GG16" s="5637"/>
      <c r="GH16" s="5637"/>
      <c r="GI16" s="5637"/>
      <c r="GJ16" s="5637"/>
      <c r="GK16" s="5637"/>
      <c r="GL16" s="5637"/>
      <c r="GM16" s="5637"/>
      <c r="GN16" s="5637"/>
      <c r="GO16" s="5637"/>
      <c r="GP16" s="5637"/>
      <c r="GQ16" s="5637"/>
    </row>
    <row r="17" spans="1:199" s="5649" customFormat="1" ht="12.75" x14ac:dyDescent="0.25">
      <c r="A17" s="8001"/>
      <c r="B17" s="8001"/>
      <c r="C17" s="8001"/>
      <c r="D17" s="8059"/>
      <c r="E17" s="8060"/>
      <c r="F17" s="8060"/>
      <c r="L17" s="5637"/>
      <c r="M17" s="5637"/>
      <c r="N17" s="5637"/>
      <c r="O17" s="5637"/>
      <c r="P17" s="5637"/>
      <c r="Q17" s="5637"/>
      <c r="R17" s="5637"/>
      <c r="S17" s="5637"/>
      <c r="T17" s="5637"/>
      <c r="U17" s="5637"/>
      <c r="V17" s="5637"/>
      <c r="W17" s="5637"/>
      <c r="X17" s="5637"/>
      <c r="Y17" s="5637"/>
      <c r="Z17" s="5637"/>
      <c r="AA17" s="5637"/>
      <c r="AB17" s="5637"/>
      <c r="AC17" s="5637"/>
      <c r="AD17" s="5637"/>
      <c r="AE17" s="5637"/>
      <c r="AF17" s="5637"/>
      <c r="AG17" s="5637"/>
      <c r="AH17" s="5637"/>
      <c r="AI17" s="5637"/>
      <c r="AJ17" s="5637"/>
      <c r="AK17" s="5637"/>
      <c r="AL17" s="5637"/>
      <c r="AM17" s="5637"/>
      <c r="AN17" s="5637"/>
      <c r="AO17" s="5637"/>
      <c r="AP17" s="5637"/>
      <c r="AQ17" s="5637"/>
      <c r="AR17" s="5637"/>
      <c r="AS17" s="5637"/>
      <c r="AT17" s="5637"/>
      <c r="AU17" s="5637"/>
      <c r="AV17" s="5637"/>
      <c r="AW17" s="5637"/>
      <c r="AX17" s="5637"/>
      <c r="AY17" s="5637"/>
      <c r="AZ17" s="5637"/>
      <c r="BA17" s="5637"/>
      <c r="BB17" s="5637"/>
      <c r="BC17" s="5637"/>
      <c r="BD17" s="5637"/>
      <c r="BE17" s="5637"/>
      <c r="BF17" s="5637"/>
      <c r="BG17" s="5637"/>
      <c r="BH17" s="5637"/>
      <c r="BI17" s="5637"/>
      <c r="BJ17" s="5637"/>
      <c r="BK17" s="5637"/>
      <c r="BL17" s="5637"/>
      <c r="BM17" s="5637"/>
      <c r="BN17" s="5637"/>
      <c r="BO17" s="5637"/>
      <c r="BP17" s="5637"/>
      <c r="BQ17" s="5637"/>
      <c r="BR17" s="5637"/>
      <c r="BS17" s="5637"/>
      <c r="BT17" s="5637"/>
      <c r="BU17" s="5637"/>
      <c r="BV17" s="5637"/>
      <c r="BW17" s="5637"/>
      <c r="BX17" s="5637"/>
      <c r="BY17" s="5637"/>
      <c r="BZ17" s="5637"/>
      <c r="CA17" s="5637"/>
      <c r="CB17" s="5637"/>
      <c r="CC17" s="5637"/>
      <c r="CD17" s="5637"/>
      <c r="CE17" s="5637"/>
      <c r="CF17" s="5637"/>
      <c r="CG17" s="5637"/>
      <c r="CH17" s="5637"/>
      <c r="CI17" s="5637"/>
      <c r="CJ17" s="5637"/>
      <c r="CK17" s="5637"/>
      <c r="CL17" s="5637"/>
      <c r="CM17" s="5637"/>
      <c r="CN17" s="5637"/>
      <c r="CO17" s="5637"/>
      <c r="CP17" s="5637"/>
      <c r="CQ17" s="5637"/>
      <c r="CR17" s="5637"/>
      <c r="CS17" s="5637"/>
      <c r="CT17" s="5637"/>
      <c r="CU17" s="5637"/>
      <c r="CV17" s="5637"/>
      <c r="CW17" s="5637"/>
      <c r="CX17" s="5637"/>
      <c r="CY17" s="5637"/>
      <c r="CZ17" s="5637"/>
      <c r="DA17" s="5637"/>
      <c r="DB17" s="5637"/>
      <c r="DC17" s="5637"/>
      <c r="DD17" s="5637"/>
      <c r="DE17" s="5637"/>
      <c r="DF17" s="5637"/>
      <c r="DG17" s="5637"/>
      <c r="DH17" s="5637"/>
      <c r="DI17" s="5637"/>
      <c r="DJ17" s="5637"/>
      <c r="DK17" s="5637"/>
      <c r="DL17" s="5637"/>
      <c r="DM17" s="5637"/>
      <c r="DN17" s="5637"/>
      <c r="DO17" s="5637"/>
      <c r="DP17" s="5637"/>
      <c r="DQ17" s="5637"/>
      <c r="DR17" s="5637"/>
      <c r="DS17" s="5637"/>
      <c r="DT17" s="5637"/>
      <c r="DU17" s="5637"/>
      <c r="DV17" s="5637"/>
      <c r="DW17" s="5637"/>
      <c r="DX17" s="5637"/>
      <c r="DY17" s="5637"/>
      <c r="DZ17" s="5637"/>
      <c r="EA17" s="5637"/>
      <c r="EB17" s="5637"/>
      <c r="EC17" s="5637"/>
      <c r="ED17" s="5637"/>
      <c r="EE17" s="5637"/>
      <c r="EF17" s="5637"/>
      <c r="EG17" s="5637"/>
      <c r="EH17" s="5637"/>
      <c r="EI17" s="5637"/>
      <c r="EJ17" s="5637"/>
      <c r="EK17" s="5637"/>
      <c r="EL17" s="5637"/>
      <c r="EM17" s="5637"/>
      <c r="EN17" s="5637"/>
      <c r="EO17" s="5637"/>
      <c r="EP17" s="5637"/>
      <c r="EQ17" s="5637"/>
      <c r="ER17" s="5637"/>
      <c r="ES17" s="5637"/>
      <c r="ET17" s="5637"/>
      <c r="EU17" s="5637"/>
      <c r="EV17" s="5637"/>
      <c r="EW17" s="5637"/>
      <c r="EX17" s="5637"/>
      <c r="EY17" s="5637"/>
      <c r="EZ17" s="5637"/>
      <c r="FA17" s="5637"/>
      <c r="FB17" s="5637"/>
      <c r="FC17" s="5637"/>
      <c r="FD17" s="5637"/>
      <c r="FE17" s="5637"/>
      <c r="FF17" s="5637"/>
      <c r="FG17" s="5637"/>
      <c r="FH17" s="5637"/>
      <c r="FI17" s="5637"/>
      <c r="FJ17" s="5637"/>
      <c r="FK17" s="5637"/>
      <c r="FL17" s="5637"/>
      <c r="FM17" s="5637"/>
      <c r="FN17" s="5637"/>
      <c r="FO17" s="5637"/>
      <c r="FP17" s="5637"/>
      <c r="FQ17" s="5637"/>
      <c r="FR17" s="5637"/>
      <c r="FS17" s="5637"/>
      <c r="FT17" s="5637"/>
      <c r="FU17" s="5637"/>
      <c r="FV17" s="5637"/>
      <c r="FW17" s="5637"/>
      <c r="FX17" s="5637"/>
      <c r="FY17" s="5637"/>
      <c r="FZ17" s="5637"/>
      <c r="GA17" s="5637"/>
      <c r="GB17" s="5637"/>
      <c r="GC17" s="5637"/>
      <c r="GD17" s="5637"/>
      <c r="GE17" s="5637"/>
      <c r="GF17" s="5637"/>
      <c r="GG17" s="5637"/>
      <c r="GH17" s="5637"/>
      <c r="GI17" s="5637"/>
      <c r="GJ17" s="5637"/>
      <c r="GK17" s="5637"/>
      <c r="GL17" s="5637"/>
      <c r="GM17" s="5637"/>
      <c r="GN17" s="5637"/>
      <c r="GO17" s="5637"/>
      <c r="GP17" s="5637"/>
      <c r="GQ17" s="5637"/>
    </row>
    <row r="18" spans="1:199" s="5649" customFormat="1" ht="12.75" x14ac:dyDescent="0.25">
      <c r="A18" s="8001"/>
      <c r="B18" s="8001"/>
      <c r="C18" s="8001"/>
      <c r="D18" s="8059"/>
      <c r="E18" s="8060"/>
      <c r="F18" s="8060"/>
      <c r="L18" s="5637"/>
      <c r="M18" s="5637"/>
      <c r="N18" s="5637"/>
      <c r="O18" s="5637"/>
      <c r="P18" s="5637"/>
      <c r="Q18" s="5637"/>
      <c r="R18" s="5637"/>
      <c r="S18" s="5637"/>
      <c r="T18" s="5637"/>
      <c r="U18" s="5637"/>
      <c r="V18" s="5637"/>
      <c r="W18" s="5637"/>
      <c r="X18" s="5637"/>
      <c r="Y18" s="5637"/>
      <c r="Z18" s="5637"/>
      <c r="AA18" s="5637"/>
      <c r="AB18" s="5637"/>
      <c r="AC18" s="5637"/>
      <c r="AD18" s="5637"/>
      <c r="AE18" s="5637"/>
      <c r="AF18" s="5637"/>
      <c r="AG18" s="5637"/>
      <c r="AH18" s="5637"/>
      <c r="AI18" s="5637"/>
      <c r="AJ18" s="5637"/>
      <c r="AK18" s="5637"/>
      <c r="AL18" s="5637"/>
      <c r="AM18" s="5637"/>
      <c r="AN18" s="5637"/>
      <c r="AO18" s="5637"/>
      <c r="AP18" s="5637"/>
      <c r="AQ18" s="5637"/>
      <c r="AR18" s="5637"/>
      <c r="AS18" s="5637"/>
      <c r="AT18" s="5637"/>
      <c r="AU18" s="5637"/>
      <c r="AV18" s="5637"/>
      <c r="AW18" s="5637"/>
      <c r="AX18" s="5637"/>
      <c r="AY18" s="5637"/>
      <c r="AZ18" s="5637"/>
      <c r="BA18" s="5637"/>
      <c r="BB18" s="5637"/>
      <c r="BC18" s="5637"/>
      <c r="BD18" s="5637"/>
      <c r="BE18" s="5637"/>
      <c r="BF18" s="5637"/>
      <c r="BG18" s="5637"/>
      <c r="BH18" s="5637"/>
      <c r="BI18" s="5637"/>
      <c r="BJ18" s="5637"/>
      <c r="BK18" s="5637"/>
      <c r="BL18" s="5637"/>
      <c r="BM18" s="5637"/>
      <c r="BN18" s="5637"/>
      <c r="BO18" s="5637"/>
      <c r="BP18" s="5637"/>
      <c r="BQ18" s="5637"/>
      <c r="BR18" s="5637"/>
      <c r="BS18" s="5637"/>
      <c r="BT18" s="5637"/>
      <c r="BU18" s="5637"/>
      <c r="BV18" s="5637"/>
      <c r="BW18" s="5637"/>
      <c r="BX18" s="5637"/>
      <c r="BY18" s="5637"/>
      <c r="BZ18" s="5637"/>
      <c r="CA18" s="5637"/>
      <c r="CB18" s="5637"/>
      <c r="CC18" s="5637"/>
      <c r="CD18" s="5637"/>
      <c r="CE18" s="5637"/>
      <c r="CF18" s="5637"/>
      <c r="CG18" s="5637"/>
      <c r="CH18" s="5637"/>
      <c r="CI18" s="5637"/>
      <c r="CJ18" s="5637"/>
      <c r="CK18" s="5637"/>
      <c r="CL18" s="5637"/>
      <c r="CM18" s="5637"/>
      <c r="CN18" s="5637"/>
      <c r="CO18" s="5637"/>
      <c r="CP18" s="5637"/>
      <c r="CQ18" s="5637"/>
      <c r="CR18" s="5637"/>
      <c r="CS18" s="5637"/>
      <c r="CT18" s="5637"/>
      <c r="CU18" s="5637"/>
      <c r="CV18" s="5637"/>
      <c r="CW18" s="5637"/>
      <c r="CX18" s="5637"/>
      <c r="CY18" s="5637"/>
      <c r="CZ18" s="5637"/>
      <c r="DA18" s="5637"/>
      <c r="DB18" s="5637"/>
      <c r="DC18" s="5637"/>
      <c r="DD18" s="5637"/>
      <c r="DE18" s="5637"/>
      <c r="DF18" s="5637"/>
      <c r="DG18" s="5637"/>
      <c r="DH18" s="5637"/>
      <c r="DI18" s="5637"/>
      <c r="DJ18" s="5637"/>
      <c r="DK18" s="5637"/>
      <c r="DL18" s="5637"/>
      <c r="DM18" s="5637"/>
      <c r="DN18" s="5637"/>
      <c r="DO18" s="5637"/>
      <c r="DP18" s="5637"/>
      <c r="DQ18" s="5637"/>
      <c r="DR18" s="5637"/>
      <c r="DS18" s="5637"/>
      <c r="DT18" s="5637"/>
      <c r="DU18" s="5637"/>
      <c r="DV18" s="5637"/>
      <c r="DW18" s="5637"/>
      <c r="DX18" s="5637"/>
      <c r="DY18" s="5637"/>
      <c r="DZ18" s="5637"/>
      <c r="EA18" s="5637"/>
      <c r="EB18" s="5637"/>
      <c r="EC18" s="5637"/>
      <c r="ED18" s="5637"/>
      <c r="EE18" s="5637"/>
      <c r="EF18" s="5637"/>
      <c r="EG18" s="5637"/>
      <c r="EH18" s="5637"/>
      <c r="EI18" s="5637"/>
      <c r="EJ18" s="5637"/>
      <c r="EK18" s="5637"/>
      <c r="EL18" s="5637"/>
      <c r="EM18" s="5637"/>
      <c r="EN18" s="5637"/>
      <c r="EO18" s="5637"/>
      <c r="EP18" s="5637"/>
      <c r="EQ18" s="5637"/>
      <c r="ER18" s="5637"/>
      <c r="ES18" s="5637"/>
      <c r="ET18" s="5637"/>
      <c r="EU18" s="5637"/>
      <c r="EV18" s="5637"/>
      <c r="EW18" s="5637"/>
      <c r="EX18" s="5637"/>
      <c r="EY18" s="5637"/>
      <c r="EZ18" s="5637"/>
      <c r="FA18" s="5637"/>
      <c r="FB18" s="5637"/>
      <c r="FC18" s="5637"/>
      <c r="FD18" s="5637"/>
      <c r="FE18" s="5637"/>
      <c r="FF18" s="5637"/>
      <c r="FG18" s="5637"/>
      <c r="FH18" s="5637"/>
      <c r="FI18" s="5637"/>
      <c r="FJ18" s="5637"/>
      <c r="FK18" s="5637"/>
      <c r="FL18" s="5637"/>
      <c r="FM18" s="5637"/>
      <c r="FN18" s="5637"/>
      <c r="FO18" s="5637"/>
      <c r="FP18" s="5637"/>
      <c r="FQ18" s="5637"/>
      <c r="FR18" s="5637"/>
      <c r="FS18" s="5637"/>
      <c r="FT18" s="5637"/>
      <c r="FU18" s="5637"/>
      <c r="FV18" s="5637"/>
      <c r="FW18" s="5637"/>
      <c r="FX18" s="5637"/>
      <c r="FY18" s="5637"/>
      <c r="FZ18" s="5637"/>
      <c r="GA18" s="5637"/>
      <c r="GB18" s="5637"/>
      <c r="GC18" s="5637"/>
      <c r="GD18" s="5637"/>
      <c r="GE18" s="5637"/>
      <c r="GF18" s="5637"/>
      <c r="GG18" s="5637"/>
      <c r="GH18" s="5637"/>
      <c r="GI18" s="5637"/>
      <c r="GJ18" s="5637"/>
      <c r="GK18" s="5637"/>
      <c r="GL18" s="5637"/>
      <c r="GM18" s="5637"/>
      <c r="GN18" s="5637"/>
      <c r="GO18" s="5637"/>
      <c r="GP18" s="5637"/>
      <c r="GQ18" s="5637"/>
    </row>
    <row r="19" spans="1:199" s="5649" customFormat="1" ht="12.75" x14ac:dyDescent="0.25">
      <c r="A19" s="8001"/>
      <c r="B19" s="8001"/>
      <c r="C19" s="8001"/>
      <c r="D19" s="8059"/>
      <c r="E19" s="8060"/>
      <c r="F19" s="8060"/>
      <c r="L19" s="5637"/>
      <c r="M19" s="5637"/>
      <c r="N19" s="5637"/>
      <c r="O19" s="5637"/>
      <c r="P19" s="5637"/>
      <c r="Q19" s="5637"/>
      <c r="R19" s="5637"/>
      <c r="S19" s="5637"/>
      <c r="T19" s="5637"/>
      <c r="U19" s="5637"/>
      <c r="V19" s="5637"/>
      <c r="W19" s="5637"/>
      <c r="X19" s="5637"/>
      <c r="Y19" s="5637"/>
      <c r="Z19" s="5637"/>
      <c r="AA19" s="5637"/>
      <c r="AB19" s="5637"/>
      <c r="AC19" s="5637"/>
      <c r="AD19" s="5637"/>
      <c r="AE19" s="5637"/>
      <c r="AF19" s="5637"/>
      <c r="AG19" s="5637"/>
      <c r="AH19" s="5637"/>
      <c r="AI19" s="5637"/>
      <c r="AJ19" s="5637"/>
      <c r="AK19" s="5637"/>
      <c r="AL19" s="5637"/>
      <c r="AM19" s="5637"/>
      <c r="AN19" s="5637"/>
      <c r="AO19" s="5637"/>
      <c r="AP19" s="5637"/>
      <c r="AQ19" s="5637"/>
      <c r="AR19" s="5637"/>
      <c r="AS19" s="5637"/>
      <c r="AT19" s="5637"/>
      <c r="AU19" s="5637"/>
      <c r="AV19" s="5637"/>
      <c r="AW19" s="5637"/>
      <c r="AX19" s="5637"/>
      <c r="AY19" s="5637"/>
      <c r="AZ19" s="5637"/>
      <c r="BA19" s="5637"/>
      <c r="BB19" s="5637"/>
      <c r="BC19" s="5637"/>
      <c r="BD19" s="5637"/>
      <c r="BE19" s="5637"/>
      <c r="BF19" s="5637"/>
      <c r="BG19" s="5637"/>
      <c r="BH19" s="5637"/>
      <c r="BI19" s="5637"/>
      <c r="BJ19" s="5637"/>
      <c r="BK19" s="5637"/>
      <c r="BL19" s="5637"/>
      <c r="BM19" s="5637"/>
      <c r="BN19" s="5637"/>
      <c r="BO19" s="5637"/>
      <c r="BP19" s="5637"/>
      <c r="BQ19" s="5637"/>
      <c r="BR19" s="5637"/>
      <c r="BS19" s="5637"/>
      <c r="BT19" s="5637"/>
      <c r="BU19" s="5637"/>
      <c r="BV19" s="5637"/>
      <c r="BW19" s="5637"/>
      <c r="BX19" s="5637"/>
      <c r="BY19" s="5637"/>
      <c r="BZ19" s="5637"/>
      <c r="CA19" s="5637"/>
      <c r="CB19" s="5637"/>
      <c r="CC19" s="5637"/>
      <c r="CD19" s="5637"/>
      <c r="CE19" s="5637"/>
      <c r="CF19" s="5637"/>
      <c r="CG19" s="5637"/>
      <c r="CH19" s="5637"/>
      <c r="CI19" s="5637"/>
      <c r="CJ19" s="5637"/>
      <c r="CK19" s="5637"/>
      <c r="CL19" s="5637"/>
      <c r="CM19" s="5637"/>
      <c r="CN19" s="5637"/>
      <c r="CO19" s="5637"/>
      <c r="CP19" s="5637"/>
      <c r="CQ19" s="5637"/>
      <c r="CR19" s="5637"/>
      <c r="CS19" s="5637"/>
      <c r="CT19" s="5637"/>
      <c r="CU19" s="5637"/>
      <c r="CV19" s="5637"/>
      <c r="CW19" s="5637"/>
      <c r="CX19" s="5637"/>
      <c r="CY19" s="5637"/>
      <c r="CZ19" s="5637"/>
      <c r="DA19" s="5637"/>
      <c r="DB19" s="5637"/>
      <c r="DC19" s="5637"/>
      <c r="DD19" s="5637"/>
      <c r="DE19" s="5637"/>
      <c r="DF19" s="5637"/>
      <c r="DG19" s="5637"/>
      <c r="DH19" s="5637"/>
      <c r="DI19" s="5637"/>
      <c r="DJ19" s="5637"/>
      <c r="DK19" s="5637"/>
      <c r="DL19" s="5637"/>
      <c r="DM19" s="5637"/>
      <c r="DN19" s="5637"/>
      <c r="DO19" s="5637"/>
      <c r="DP19" s="5637"/>
      <c r="DQ19" s="5637"/>
      <c r="DR19" s="5637"/>
      <c r="DS19" s="5637"/>
      <c r="DT19" s="5637"/>
      <c r="DU19" s="5637"/>
      <c r="DV19" s="5637"/>
      <c r="DW19" s="5637"/>
      <c r="DX19" s="5637"/>
      <c r="DY19" s="5637"/>
      <c r="DZ19" s="5637"/>
      <c r="EA19" s="5637"/>
      <c r="EB19" s="5637"/>
      <c r="EC19" s="5637"/>
      <c r="ED19" s="5637"/>
      <c r="EE19" s="5637"/>
      <c r="EF19" s="5637"/>
      <c r="EG19" s="5637"/>
      <c r="EH19" s="5637"/>
      <c r="EI19" s="5637"/>
      <c r="EJ19" s="5637"/>
      <c r="EK19" s="5637"/>
      <c r="EL19" s="5637"/>
      <c r="EM19" s="5637"/>
      <c r="EN19" s="5637"/>
      <c r="EO19" s="5637"/>
      <c r="EP19" s="5637"/>
      <c r="EQ19" s="5637"/>
      <c r="ER19" s="5637"/>
      <c r="ES19" s="5637"/>
      <c r="ET19" s="5637"/>
      <c r="EU19" s="5637"/>
      <c r="EV19" s="5637"/>
      <c r="EW19" s="5637"/>
      <c r="EX19" s="5637"/>
      <c r="EY19" s="5637"/>
      <c r="EZ19" s="5637"/>
      <c r="FA19" s="5637"/>
      <c r="FB19" s="5637"/>
      <c r="FC19" s="5637"/>
      <c r="FD19" s="5637"/>
      <c r="FE19" s="5637"/>
      <c r="FF19" s="5637"/>
      <c r="FG19" s="5637"/>
      <c r="FH19" s="5637"/>
      <c r="FI19" s="5637"/>
      <c r="FJ19" s="5637"/>
      <c r="FK19" s="5637"/>
      <c r="FL19" s="5637"/>
      <c r="FM19" s="5637"/>
      <c r="FN19" s="5637"/>
      <c r="FO19" s="5637"/>
      <c r="FP19" s="5637"/>
      <c r="FQ19" s="5637"/>
      <c r="FR19" s="5637"/>
      <c r="FS19" s="5637"/>
      <c r="FT19" s="5637"/>
      <c r="FU19" s="5637"/>
      <c r="FV19" s="5637"/>
      <c r="FW19" s="5637"/>
      <c r="FX19" s="5637"/>
      <c r="FY19" s="5637"/>
      <c r="FZ19" s="5637"/>
      <c r="GA19" s="5637"/>
      <c r="GB19" s="5637"/>
      <c r="GC19" s="5637"/>
      <c r="GD19" s="5637"/>
      <c r="GE19" s="5637"/>
      <c r="GF19" s="5637"/>
      <c r="GG19" s="5637"/>
      <c r="GH19" s="5637"/>
      <c r="GI19" s="5637"/>
      <c r="GJ19" s="5637"/>
      <c r="GK19" s="5637"/>
      <c r="GL19" s="5637"/>
      <c r="GM19" s="5637"/>
      <c r="GN19" s="5637"/>
      <c r="GO19" s="5637"/>
      <c r="GP19" s="5637"/>
      <c r="GQ19" s="5637"/>
    </row>
    <row r="20" spans="1:199" s="5649" customFormat="1" ht="12.75" x14ac:dyDescent="0.25">
      <c r="A20" s="8001"/>
      <c r="B20" s="8001"/>
      <c r="C20" s="8001"/>
      <c r="D20" s="8059"/>
      <c r="E20" s="8060"/>
      <c r="F20" s="8060"/>
      <c r="L20" s="5637"/>
      <c r="M20" s="5637"/>
      <c r="N20" s="5637"/>
      <c r="O20" s="5637"/>
      <c r="P20" s="5637"/>
      <c r="Q20" s="5637"/>
      <c r="R20" s="5637"/>
      <c r="S20" s="5637"/>
      <c r="T20" s="5637"/>
      <c r="U20" s="5637"/>
      <c r="V20" s="5637"/>
      <c r="W20" s="5637"/>
      <c r="X20" s="5637"/>
      <c r="Y20" s="5637"/>
      <c r="Z20" s="5637"/>
      <c r="AA20" s="5637"/>
      <c r="AB20" s="5637"/>
      <c r="AC20" s="5637"/>
      <c r="AD20" s="5637"/>
      <c r="AE20" s="5637"/>
      <c r="AF20" s="5637"/>
      <c r="AG20" s="5637"/>
      <c r="AH20" s="5637"/>
      <c r="AI20" s="5637"/>
      <c r="AJ20" s="5637"/>
      <c r="AK20" s="5637"/>
      <c r="AL20" s="5637"/>
      <c r="AM20" s="5637"/>
      <c r="AN20" s="5637"/>
      <c r="AO20" s="5637"/>
      <c r="AP20" s="5637"/>
      <c r="AQ20" s="5637"/>
      <c r="AR20" s="5637"/>
      <c r="AS20" s="5637"/>
      <c r="AT20" s="5637"/>
      <c r="AU20" s="5637"/>
      <c r="AV20" s="5637"/>
      <c r="AW20" s="5637"/>
      <c r="AX20" s="5637"/>
      <c r="AY20" s="5637"/>
      <c r="AZ20" s="5637"/>
      <c r="BA20" s="5637"/>
      <c r="BB20" s="5637"/>
      <c r="BC20" s="5637"/>
      <c r="BD20" s="5637"/>
      <c r="BE20" s="5637"/>
      <c r="BF20" s="5637"/>
      <c r="BG20" s="5637"/>
      <c r="BH20" s="5637"/>
      <c r="BI20" s="5637"/>
      <c r="BJ20" s="5637"/>
      <c r="BK20" s="5637"/>
      <c r="BL20" s="5637"/>
      <c r="BM20" s="5637"/>
      <c r="BN20" s="5637"/>
      <c r="BO20" s="5637"/>
      <c r="BP20" s="5637"/>
      <c r="BQ20" s="5637"/>
      <c r="BR20" s="5637"/>
      <c r="BS20" s="5637"/>
      <c r="BT20" s="5637"/>
      <c r="BU20" s="5637"/>
      <c r="BV20" s="5637"/>
      <c r="BW20" s="5637"/>
      <c r="BX20" s="5637"/>
      <c r="BY20" s="5637"/>
      <c r="BZ20" s="5637"/>
      <c r="CA20" s="5637"/>
      <c r="CB20" s="5637"/>
      <c r="CC20" s="5637"/>
      <c r="CD20" s="5637"/>
      <c r="CE20" s="5637"/>
      <c r="CF20" s="5637"/>
      <c r="CG20" s="5637"/>
      <c r="CH20" s="5637"/>
      <c r="CI20" s="5637"/>
      <c r="CJ20" s="5637"/>
      <c r="CK20" s="5637"/>
      <c r="CL20" s="5637"/>
      <c r="CM20" s="5637"/>
      <c r="CN20" s="5637"/>
      <c r="CO20" s="5637"/>
      <c r="CP20" s="5637"/>
      <c r="CQ20" s="5637"/>
      <c r="CR20" s="5637"/>
      <c r="CS20" s="5637"/>
      <c r="CT20" s="5637"/>
      <c r="CU20" s="5637"/>
      <c r="CV20" s="5637"/>
      <c r="CW20" s="5637"/>
      <c r="CX20" s="5637"/>
      <c r="CY20" s="5637"/>
      <c r="CZ20" s="5637"/>
      <c r="DA20" s="5637"/>
      <c r="DB20" s="5637"/>
      <c r="DC20" s="5637"/>
      <c r="DD20" s="5637"/>
      <c r="DE20" s="5637"/>
      <c r="DF20" s="5637"/>
      <c r="DG20" s="5637"/>
      <c r="DH20" s="5637"/>
      <c r="DI20" s="5637"/>
      <c r="DJ20" s="5637"/>
      <c r="DK20" s="5637"/>
      <c r="DL20" s="5637"/>
      <c r="DM20" s="5637"/>
      <c r="DN20" s="5637"/>
      <c r="DO20" s="5637"/>
      <c r="DP20" s="5637"/>
      <c r="DQ20" s="5637"/>
      <c r="DR20" s="5637"/>
      <c r="DS20" s="5637"/>
      <c r="DT20" s="5637"/>
      <c r="DU20" s="5637"/>
      <c r="DV20" s="5637"/>
      <c r="DW20" s="5637"/>
      <c r="DX20" s="5637"/>
      <c r="DY20" s="5637"/>
      <c r="DZ20" s="5637"/>
      <c r="EA20" s="5637"/>
      <c r="EB20" s="5637"/>
      <c r="EC20" s="5637"/>
      <c r="ED20" s="5637"/>
      <c r="EE20" s="5637"/>
      <c r="EF20" s="5637"/>
      <c r="EG20" s="5637"/>
      <c r="EH20" s="5637"/>
      <c r="EI20" s="5637"/>
      <c r="EJ20" s="5637"/>
      <c r="EK20" s="5637"/>
      <c r="EL20" s="5637"/>
      <c r="EM20" s="5637"/>
      <c r="EN20" s="5637"/>
      <c r="EO20" s="5637"/>
      <c r="EP20" s="5637"/>
      <c r="EQ20" s="5637"/>
      <c r="ER20" s="5637"/>
      <c r="ES20" s="5637"/>
      <c r="ET20" s="5637"/>
      <c r="EU20" s="5637"/>
      <c r="EV20" s="5637"/>
      <c r="EW20" s="5637"/>
      <c r="EX20" s="5637"/>
      <c r="EY20" s="5637"/>
      <c r="EZ20" s="5637"/>
      <c r="FA20" s="5637"/>
      <c r="FB20" s="5637"/>
      <c r="FC20" s="5637"/>
      <c r="FD20" s="5637"/>
      <c r="FE20" s="5637"/>
      <c r="FF20" s="5637"/>
      <c r="FG20" s="5637"/>
      <c r="FH20" s="5637"/>
      <c r="FI20" s="5637"/>
      <c r="FJ20" s="5637"/>
      <c r="FK20" s="5637"/>
      <c r="FL20" s="5637"/>
      <c r="FM20" s="5637"/>
      <c r="FN20" s="5637"/>
      <c r="FO20" s="5637"/>
      <c r="FP20" s="5637"/>
      <c r="FQ20" s="5637"/>
      <c r="FR20" s="5637"/>
      <c r="FS20" s="5637"/>
      <c r="FT20" s="5637"/>
      <c r="FU20" s="5637"/>
      <c r="FV20" s="5637"/>
      <c r="FW20" s="5637"/>
      <c r="FX20" s="5637"/>
      <c r="FY20" s="5637"/>
      <c r="FZ20" s="5637"/>
      <c r="GA20" s="5637"/>
      <c r="GB20" s="5637"/>
      <c r="GC20" s="5637"/>
      <c r="GD20" s="5637"/>
      <c r="GE20" s="5637"/>
      <c r="GF20" s="5637"/>
      <c r="GG20" s="5637"/>
      <c r="GH20" s="5637"/>
      <c r="GI20" s="5637"/>
      <c r="GJ20" s="5637"/>
      <c r="GK20" s="5637"/>
      <c r="GL20" s="5637"/>
      <c r="GM20" s="5637"/>
      <c r="GN20" s="5637"/>
      <c r="GO20" s="5637"/>
      <c r="GP20" s="5637"/>
      <c r="GQ20" s="5637"/>
    </row>
    <row r="21" spans="1:199" s="5649" customFormat="1" ht="12.75" x14ac:dyDescent="0.25">
      <c r="A21" s="8001"/>
      <c r="B21" s="8001"/>
      <c r="C21" s="8001"/>
      <c r="D21" s="8059"/>
      <c r="E21" s="8060"/>
      <c r="F21" s="8060"/>
      <c r="L21" s="5637"/>
      <c r="M21" s="5637"/>
      <c r="N21" s="5637"/>
      <c r="O21" s="5637"/>
      <c r="P21" s="5637"/>
      <c r="Q21" s="5637"/>
      <c r="R21" s="5637"/>
      <c r="S21" s="5637"/>
      <c r="T21" s="5637"/>
      <c r="U21" s="5637"/>
      <c r="V21" s="5637"/>
      <c r="W21" s="5637"/>
      <c r="X21" s="5637"/>
      <c r="Y21" s="5637"/>
      <c r="Z21" s="5637"/>
      <c r="AA21" s="5637"/>
      <c r="AB21" s="5637"/>
      <c r="AC21" s="5637"/>
      <c r="AD21" s="5637"/>
      <c r="AE21" s="5637"/>
      <c r="AF21" s="5637"/>
      <c r="AG21" s="5637"/>
      <c r="AH21" s="5637"/>
      <c r="AI21" s="5637"/>
      <c r="AJ21" s="5637"/>
      <c r="AK21" s="5637"/>
      <c r="AL21" s="5637"/>
      <c r="AM21" s="5637"/>
      <c r="AN21" s="5637"/>
      <c r="AO21" s="5637"/>
      <c r="AP21" s="5637"/>
      <c r="AQ21" s="5637"/>
      <c r="AR21" s="5637"/>
      <c r="AS21" s="5637"/>
      <c r="AT21" s="5637"/>
      <c r="AU21" s="5637"/>
      <c r="AV21" s="5637"/>
      <c r="AW21" s="5637"/>
      <c r="AX21" s="5637"/>
      <c r="AY21" s="5637"/>
      <c r="AZ21" s="5637"/>
      <c r="BA21" s="5637"/>
      <c r="BB21" s="5637"/>
      <c r="BC21" s="5637"/>
      <c r="BD21" s="5637"/>
      <c r="BE21" s="5637"/>
      <c r="BF21" s="5637"/>
      <c r="BG21" s="5637"/>
      <c r="BH21" s="5637"/>
      <c r="BI21" s="5637"/>
      <c r="BJ21" s="5637"/>
      <c r="BK21" s="5637"/>
      <c r="BL21" s="5637"/>
      <c r="BM21" s="5637"/>
      <c r="BN21" s="5637"/>
      <c r="BO21" s="5637"/>
      <c r="BP21" s="5637"/>
      <c r="BQ21" s="5637"/>
      <c r="BR21" s="5637"/>
      <c r="BS21" s="5637"/>
      <c r="BT21" s="5637"/>
      <c r="BU21" s="5637"/>
      <c r="BV21" s="5637"/>
      <c r="BW21" s="5637"/>
      <c r="BX21" s="5637"/>
      <c r="BY21" s="5637"/>
      <c r="BZ21" s="5637"/>
      <c r="CA21" s="5637"/>
      <c r="CB21" s="5637"/>
      <c r="CC21" s="5637"/>
      <c r="CD21" s="5637"/>
      <c r="CE21" s="5637"/>
      <c r="CF21" s="5637"/>
      <c r="CG21" s="5637"/>
      <c r="CH21" s="5637"/>
      <c r="CI21" s="5637"/>
      <c r="CJ21" s="5637"/>
      <c r="CK21" s="5637"/>
      <c r="CL21" s="5637"/>
      <c r="CM21" s="5637"/>
      <c r="CN21" s="5637"/>
      <c r="CO21" s="5637"/>
      <c r="CP21" s="5637"/>
      <c r="CQ21" s="5637"/>
      <c r="CR21" s="5637"/>
      <c r="CS21" s="5637"/>
      <c r="CT21" s="5637"/>
      <c r="CU21" s="5637"/>
      <c r="CV21" s="5637"/>
      <c r="CW21" s="5637"/>
      <c r="CX21" s="5637"/>
      <c r="CY21" s="5637"/>
      <c r="CZ21" s="5637"/>
      <c r="DA21" s="5637"/>
      <c r="DB21" s="5637"/>
      <c r="DC21" s="5637"/>
      <c r="DD21" s="5637"/>
      <c r="DE21" s="5637"/>
      <c r="DF21" s="5637"/>
      <c r="DG21" s="5637"/>
      <c r="DH21" s="5637"/>
      <c r="DI21" s="5637"/>
      <c r="DJ21" s="5637"/>
      <c r="DK21" s="5637"/>
      <c r="DL21" s="5637"/>
      <c r="DM21" s="5637"/>
      <c r="DN21" s="5637"/>
      <c r="DO21" s="5637"/>
      <c r="DP21" s="5637"/>
      <c r="DQ21" s="5637"/>
      <c r="DR21" s="5637"/>
      <c r="DS21" s="5637"/>
      <c r="DT21" s="5637"/>
      <c r="DU21" s="5637"/>
      <c r="DV21" s="5637"/>
      <c r="DW21" s="5637"/>
      <c r="DX21" s="5637"/>
      <c r="DY21" s="5637"/>
      <c r="DZ21" s="5637"/>
      <c r="EA21" s="5637"/>
      <c r="EB21" s="5637"/>
      <c r="EC21" s="5637"/>
      <c r="ED21" s="5637"/>
      <c r="EE21" s="5637"/>
      <c r="EF21" s="5637"/>
      <c r="EG21" s="5637"/>
      <c r="EH21" s="5637"/>
      <c r="EI21" s="5637"/>
      <c r="EJ21" s="5637"/>
      <c r="EK21" s="5637"/>
      <c r="EL21" s="5637"/>
      <c r="EM21" s="5637"/>
      <c r="EN21" s="5637"/>
      <c r="EO21" s="5637"/>
      <c r="EP21" s="5637"/>
      <c r="EQ21" s="5637"/>
      <c r="ER21" s="5637"/>
      <c r="ES21" s="5637"/>
      <c r="ET21" s="5637"/>
      <c r="EU21" s="5637"/>
      <c r="EV21" s="5637"/>
      <c r="EW21" s="5637"/>
      <c r="EX21" s="5637"/>
      <c r="EY21" s="5637"/>
      <c r="EZ21" s="5637"/>
      <c r="FA21" s="5637"/>
      <c r="FB21" s="5637"/>
      <c r="FC21" s="5637"/>
      <c r="FD21" s="5637"/>
      <c r="FE21" s="5637"/>
      <c r="FF21" s="5637"/>
      <c r="FG21" s="5637"/>
      <c r="FH21" s="5637"/>
      <c r="FI21" s="5637"/>
      <c r="FJ21" s="5637"/>
      <c r="FK21" s="5637"/>
      <c r="FL21" s="5637"/>
      <c r="FM21" s="5637"/>
      <c r="FN21" s="5637"/>
      <c r="FO21" s="5637"/>
      <c r="FP21" s="5637"/>
      <c r="FQ21" s="5637"/>
      <c r="FR21" s="5637"/>
      <c r="FS21" s="5637"/>
      <c r="FT21" s="5637"/>
      <c r="FU21" s="5637"/>
      <c r="FV21" s="5637"/>
      <c r="FW21" s="5637"/>
      <c r="FX21" s="5637"/>
      <c r="FY21" s="5637"/>
      <c r="FZ21" s="5637"/>
      <c r="GA21" s="5637"/>
      <c r="GB21" s="5637"/>
      <c r="GC21" s="5637"/>
      <c r="GD21" s="5637"/>
      <c r="GE21" s="5637"/>
      <c r="GF21" s="5637"/>
      <c r="GG21" s="5637"/>
      <c r="GH21" s="5637"/>
      <c r="GI21" s="5637"/>
      <c r="GJ21" s="5637"/>
      <c r="GK21" s="5637"/>
      <c r="GL21" s="5637"/>
      <c r="GM21" s="5637"/>
      <c r="GN21" s="5637"/>
      <c r="GO21" s="5637"/>
      <c r="GP21" s="5637"/>
      <c r="GQ21" s="5637"/>
    </row>
    <row r="22" spans="1:199" s="5649" customFormat="1" ht="12.75" x14ac:dyDescent="0.25">
      <c r="A22" s="8001"/>
      <c r="B22" s="8001"/>
      <c r="C22" s="8001"/>
      <c r="D22" s="8059"/>
      <c r="E22" s="8060"/>
      <c r="F22" s="8060"/>
      <c r="L22" s="5637"/>
      <c r="M22" s="5637"/>
      <c r="N22" s="5637"/>
      <c r="O22" s="5637"/>
      <c r="P22" s="5637"/>
      <c r="Q22" s="5637"/>
      <c r="R22" s="5637"/>
      <c r="S22" s="5637"/>
      <c r="T22" s="5637"/>
      <c r="U22" s="5637"/>
      <c r="V22" s="5637"/>
      <c r="W22" s="5637"/>
      <c r="X22" s="5637"/>
      <c r="Y22" s="5637"/>
      <c r="Z22" s="5637"/>
      <c r="AA22" s="5637"/>
      <c r="AB22" s="5637"/>
      <c r="AC22" s="5637"/>
      <c r="AD22" s="5637"/>
      <c r="AE22" s="5637"/>
      <c r="AF22" s="5637"/>
      <c r="AG22" s="5637"/>
      <c r="AH22" s="5637"/>
      <c r="AI22" s="5637"/>
      <c r="AJ22" s="5637"/>
      <c r="AK22" s="5637"/>
      <c r="AL22" s="5637"/>
      <c r="AM22" s="5637"/>
      <c r="AN22" s="5637"/>
      <c r="AO22" s="5637"/>
      <c r="AP22" s="5637"/>
      <c r="AQ22" s="5637"/>
      <c r="AR22" s="5637"/>
      <c r="AS22" s="5637"/>
      <c r="AT22" s="5637"/>
      <c r="AU22" s="5637"/>
      <c r="AV22" s="5637"/>
      <c r="AW22" s="5637"/>
      <c r="AX22" s="5637"/>
      <c r="AY22" s="5637"/>
      <c r="AZ22" s="5637"/>
      <c r="BA22" s="5637"/>
      <c r="BB22" s="5637"/>
      <c r="BC22" s="5637"/>
      <c r="BD22" s="5637"/>
      <c r="BE22" s="5637"/>
      <c r="BF22" s="5637"/>
      <c r="BG22" s="5637"/>
      <c r="BH22" s="5637"/>
      <c r="BI22" s="5637"/>
      <c r="BJ22" s="5637"/>
      <c r="BK22" s="5637"/>
      <c r="BL22" s="5637"/>
      <c r="BM22" s="5637"/>
      <c r="BN22" s="5637"/>
      <c r="BO22" s="5637"/>
      <c r="BP22" s="5637"/>
      <c r="BQ22" s="5637"/>
      <c r="BR22" s="5637"/>
      <c r="BS22" s="5637"/>
      <c r="BT22" s="5637"/>
      <c r="BU22" s="5637"/>
      <c r="BV22" s="5637"/>
      <c r="BW22" s="5637"/>
      <c r="BX22" s="5637"/>
      <c r="BY22" s="5637"/>
      <c r="BZ22" s="5637"/>
      <c r="CA22" s="5637"/>
      <c r="CB22" s="5637"/>
      <c r="CC22" s="5637"/>
      <c r="CD22" s="5637"/>
      <c r="CE22" s="5637"/>
      <c r="CF22" s="5637"/>
      <c r="CG22" s="5637"/>
      <c r="CH22" s="5637"/>
      <c r="CI22" s="5637"/>
      <c r="CJ22" s="5637"/>
      <c r="CK22" s="5637"/>
      <c r="CL22" s="5637"/>
      <c r="CM22" s="5637"/>
      <c r="CN22" s="5637"/>
      <c r="CO22" s="5637"/>
      <c r="CP22" s="5637"/>
      <c r="CQ22" s="5637"/>
      <c r="CR22" s="5637"/>
      <c r="CS22" s="5637"/>
      <c r="CT22" s="5637"/>
      <c r="CU22" s="5637"/>
      <c r="CV22" s="5637"/>
      <c r="CW22" s="5637"/>
      <c r="CX22" s="5637"/>
      <c r="CY22" s="5637"/>
      <c r="CZ22" s="5637"/>
      <c r="DA22" s="5637"/>
      <c r="DB22" s="5637"/>
      <c r="DC22" s="5637"/>
      <c r="DD22" s="5637"/>
      <c r="DE22" s="5637"/>
      <c r="DF22" s="5637"/>
      <c r="DG22" s="5637"/>
      <c r="DH22" s="5637"/>
      <c r="DI22" s="5637"/>
      <c r="DJ22" s="5637"/>
      <c r="DK22" s="5637"/>
      <c r="DL22" s="5637"/>
      <c r="DM22" s="5637"/>
      <c r="DN22" s="5637"/>
      <c r="DO22" s="5637"/>
      <c r="DP22" s="5637"/>
      <c r="DQ22" s="5637"/>
      <c r="DR22" s="5637"/>
      <c r="DS22" s="5637"/>
      <c r="DT22" s="5637"/>
      <c r="DU22" s="5637"/>
      <c r="DV22" s="5637"/>
      <c r="DW22" s="5637"/>
      <c r="DX22" s="5637"/>
      <c r="DY22" s="5637"/>
      <c r="DZ22" s="5637"/>
      <c r="EA22" s="5637"/>
      <c r="EB22" s="5637"/>
      <c r="EC22" s="5637"/>
      <c r="ED22" s="5637"/>
      <c r="EE22" s="5637"/>
      <c r="EF22" s="5637"/>
      <c r="EG22" s="5637"/>
      <c r="EH22" s="5637"/>
      <c r="EI22" s="5637"/>
      <c r="EJ22" s="5637"/>
      <c r="EK22" s="5637"/>
      <c r="EL22" s="5637"/>
      <c r="EM22" s="5637"/>
      <c r="EN22" s="5637"/>
      <c r="EO22" s="5637"/>
      <c r="EP22" s="5637"/>
      <c r="EQ22" s="5637"/>
      <c r="ER22" s="5637"/>
      <c r="ES22" s="5637"/>
      <c r="ET22" s="5637"/>
      <c r="EU22" s="5637"/>
      <c r="EV22" s="5637"/>
      <c r="EW22" s="5637"/>
      <c r="EX22" s="5637"/>
      <c r="EY22" s="5637"/>
      <c r="EZ22" s="5637"/>
      <c r="FA22" s="5637"/>
      <c r="FB22" s="5637"/>
      <c r="FC22" s="5637"/>
      <c r="FD22" s="5637"/>
      <c r="FE22" s="5637"/>
      <c r="FF22" s="5637"/>
      <c r="FG22" s="5637"/>
      <c r="FH22" s="5637"/>
      <c r="FI22" s="5637"/>
      <c r="FJ22" s="5637"/>
      <c r="FK22" s="5637"/>
      <c r="FL22" s="5637"/>
      <c r="FM22" s="5637"/>
      <c r="FN22" s="5637"/>
      <c r="FO22" s="5637"/>
      <c r="FP22" s="5637"/>
      <c r="FQ22" s="5637"/>
      <c r="FR22" s="5637"/>
      <c r="FS22" s="5637"/>
      <c r="FT22" s="5637"/>
      <c r="FU22" s="5637"/>
      <c r="FV22" s="5637"/>
      <c r="FW22" s="5637"/>
      <c r="FX22" s="5637"/>
      <c r="FY22" s="5637"/>
      <c r="FZ22" s="5637"/>
      <c r="GA22" s="5637"/>
      <c r="GB22" s="5637"/>
      <c r="GC22" s="5637"/>
      <c r="GD22" s="5637"/>
      <c r="GE22" s="5637"/>
      <c r="GF22" s="5637"/>
      <c r="GG22" s="5637"/>
      <c r="GH22" s="5637"/>
      <c r="GI22" s="5637"/>
      <c r="GJ22" s="5637"/>
      <c r="GK22" s="5637"/>
      <c r="GL22" s="5637"/>
      <c r="GM22" s="5637"/>
      <c r="GN22" s="5637"/>
      <c r="GO22" s="5637"/>
      <c r="GP22" s="5637"/>
      <c r="GQ22" s="5637"/>
    </row>
  </sheetData>
  <mergeCells count="17">
    <mergeCell ref="K5:K9"/>
    <mergeCell ref="J5:J9"/>
    <mergeCell ref="I5:I9"/>
    <mergeCell ref="H5:H9"/>
    <mergeCell ref="G5:G9"/>
    <mergeCell ref="A5:A6"/>
    <mergeCell ref="B5:B6"/>
    <mergeCell ref="A7:A9"/>
    <mergeCell ref="B7:B9"/>
    <mergeCell ref="G3:K3"/>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34"/>
  <sheetViews>
    <sheetView view="pageBreakPreview" topLeftCell="A13" zoomScale="90" zoomScaleSheetLayoutView="90" workbookViewId="0">
      <selection activeCell="D9" sqref="D9"/>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182</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25.5" customHeight="1" x14ac:dyDescent="0.25">
      <c r="A5" s="8073" t="s">
        <v>639</v>
      </c>
      <c r="B5" s="8072" t="s">
        <v>182</v>
      </c>
      <c r="C5" s="5664" t="s">
        <v>1453</v>
      </c>
      <c r="D5" s="8016" t="s">
        <v>1388</v>
      </c>
      <c r="E5" s="848" t="s">
        <v>1389</v>
      </c>
      <c r="F5" s="5635">
        <v>50000</v>
      </c>
      <c r="G5" s="8066"/>
      <c r="H5" s="8056"/>
      <c r="I5" s="8056"/>
      <c r="J5" s="8067"/>
      <c r="K5" s="8054"/>
    </row>
    <row r="6" spans="1:11" ht="31.5" customHeight="1" x14ac:dyDescent="0.25">
      <c r="A6" s="8075"/>
      <c r="B6" s="8074"/>
      <c r="C6" s="5664" t="s">
        <v>1454</v>
      </c>
      <c r="D6" s="8016" t="s">
        <v>1390</v>
      </c>
      <c r="E6" s="848" t="s">
        <v>1391</v>
      </c>
      <c r="F6" s="5635">
        <v>16</v>
      </c>
      <c r="G6" s="8068"/>
      <c r="H6" s="8057"/>
      <c r="I6" s="8057"/>
      <c r="J6" s="8069"/>
      <c r="K6" s="8017"/>
    </row>
    <row r="7" spans="1:11" ht="34.5" customHeight="1" x14ac:dyDescent="0.25">
      <c r="A7" s="8075"/>
      <c r="B7" s="8074"/>
      <c r="C7" s="5664" t="s">
        <v>1461</v>
      </c>
      <c r="D7" s="8016" t="s">
        <v>1392</v>
      </c>
      <c r="E7" s="7875" t="s">
        <v>1393</v>
      </c>
      <c r="F7" s="5635">
        <v>1</v>
      </c>
      <c r="G7" s="8068"/>
      <c r="H7" s="8057"/>
      <c r="I7" s="8057"/>
      <c r="J7" s="8069"/>
      <c r="K7" s="8017"/>
    </row>
    <row r="8" spans="1:11" ht="38.25" customHeight="1" x14ac:dyDescent="0.25">
      <c r="A8" s="8075"/>
      <c r="B8" s="8074"/>
      <c r="C8" s="5664" t="s">
        <v>2441</v>
      </c>
      <c r="D8" s="8016" t="s">
        <v>3758</v>
      </c>
      <c r="E8" s="7875" t="s">
        <v>1215</v>
      </c>
      <c r="F8" s="5635">
        <v>1</v>
      </c>
      <c r="G8" s="8068"/>
      <c r="H8" s="8057"/>
      <c r="I8" s="8057"/>
      <c r="J8" s="8069"/>
      <c r="K8" s="8017"/>
    </row>
    <row r="9" spans="1:11" ht="30" customHeight="1" x14ac:dyDescent="0.25">
      <c r="A9" s="8075"/>
      <c r="B9" s="8074"/>
      <c r="C9" s="4086">
        <v>7</v>
      </c>
      <c r="D9" s="8078" t="s">
        <v>3776</v>
      </c>
      <c r="E9" s="4086" t="s">
        <v>3777</v>
      </c>
      <c r="F9" s="4086">
        <v>1</v>
      </c>
      <c r="G9" s="8068"/>
      <c r="H9" s="8057"/>
      <c r="I9" s="8057"/>
      <c r="J9" s="8069"/>
      <c r="K9" s="8017"/>
    </row>
    <row r="10" spans="1:11" ht="38.25" customHeight="1" x14ac:dyDescent="0.25">
      <c r="A10" s="8081"/>
      <c r="B10" s="8076"/>
      <c r="C10" s="4086">
        <v>8</v>
      </c>
      <c r="D10" s="8078" t="s">
        <v>3803</v>
      </c>
      <c r="E10" s="4086" t="s">
        <v>3804</v>
      </c>
      <c r="F10" s="4086">
        <v>30</v>
      </c>
      <c r="G10" s="8068"/>
      <c r="H10" s="8057"/>
      <c r="I10" s="8057"/>
      <c r="J10" s="8069"/>
      <c r="K10" s="8017"/>
    </row>
    <row r="11" spans="1:11" ht="27.75" customHeight="1" x14ac:dyDescent="0.25">
      <c r="A11" s="8079" t="s">
        <v>639</v>
      </c>
      <c r="B11" s="8077" t="s">
        <v>187</v>
      </c>
      <c r="C11" s="5664" t="s">
        <v>16</v>
      </c>
      <c r="D11" s="8016" t="s">
        <v>1396</v>
      </c>
      <c r="E11" s="848" t="s">
        <v>1397</v>
      </c>
      <c r="F11" s="5635">
        <v>56</v>
      </c>
      <c r="G11" s="8068"/>
      <c r="H11" s="8057"/>
      <c r="I11" s="8057"/>
      <c r="J11" s="8069"/>
      <c r="K11" s="8017"/>
    </row>
    <row r="12" spans="1:11" ht="28.5" customHeight="1" x14ac:dyDescent="0.25">
      <c r="A12" s="8079"/>
      <c r="B12" s="8077"/>
      <c r="C12" s="5664" t="s">
        <v>20</v>
      </c>
      <c r="D12" s="8016" t="s">
        <v>1398</v>
      </c>
      <c r="E12" s="848" t="s">
        <v>1399</v>
      </c>
      <c r="F12" s="5635">
        <v>40</v>
      </c>
      <c r="G12" s="8070"/>
      <c r="H12" s="8058"/>
      <c r="I12" s="8058"/>
      <c r="J12" s="8071"/>
      <c r="K12" s="8055"/>
    </row>
    <row r="13" spans="1:11" ht="28.5" customHeight="1" x14ac:dyDescent="0.25">
      <c r="A13" s="8079"/>
      <c r="B13" s="8077"/>
      <c r="C13" s="5664" t="s">
        <v>19</v>
      </c>
      <c r="D13" s="8016" t="s">
        <v>1400</v>
      </c>
      <c r="E13" s="7875" t="s">
        <v>1401</v>
      </c>
      <c r="F13" s="5635">
        <v>56</v>
      </c>
    </row>
    <row r="14" spans="1:11" ht="24" customHeight="1" x14ac:dyDescent="0.25">
      <c r="A14" s="8079"/>
      <c r="B14" s="8077"/>
      <c r="C14" s="5664" t="s">
        <v>29</v>
      </c>
      <c r="D14" s="8016" t="s">
        <v>1402</v>
      </c>
      <c r="E14" s="848" t="s">
        <v>1403</v>
      </c>
      <c r="F14" s="5635">
        <v>700</v>
      </c>
    </row>
    <row r="15" spans="1:11" ht="27.75" customHeight="1" x14ac:dyDescent="0.25">
      <c r="A15" s="8079"/>
      <c r="B15" s="8077"/>
      <c r="C15" s="5664" t="s">
        <v>17</v>
      </c>
      <c r="D15" s="8016" t="s">
        <v>1404</v>
      </c>
      <c r="E15" s="7875" t="s">
        <v>1401</v>
      </c>
      <c r="F15" s="5635">
        <v>16</v>
      </c>
    </row>
    <row r="16" spans="1:11" ht="29.25" customHeight="1" x14ac:dyDescent="0.25">
      <c r="A16" s="8079"/>
      <c r="B16" s="8077"/>
      <c r="C16" s="5664" t="s">
        <v>113</v>
      </c>
      <c r="D16" s="8016" t="s">
        <v>1405</v>
      </c>
      <c r="E16" s="7875" t="s">
        <v>1397</v>
      </c>
      <c r="F16" s="5635">
        <v>16</v>
      </c>
    </row>
    <row r="17" spans="1:6" ht="27" customHeight="1" x14ac:dyDescent="0.25">
      <c r="A17" s="8079"/>
      <c r="B17" s="8077"/>
      <c r="C17" s="5664" t="s">
        <v>92</v>
      </c>
      <c r="D17" s="8016" t="s">
        <v>1406</v>
      </c>
      <c r="E17" s="848" t="s">
        <v>1407</v>
      </c>
      <c r="F17" s="5635">
        <v>3</v>
      </c>
    </row>
    <row r="18" spans="1:6" ht="33.75" customHeight="1" x14ac:dyDescent="0.25">
      <c r="A18" s="8080" t="s">
        <v>638</v>
      </c>
      <c r="B18" s="8077" t="s">
        <v>189</v>
      </c>
      <c r="C18" s="5664" t="s">
        <v>16</v>
      </c>
      <c r="D18" s="8016" t="s">
        <v>1381</v>
      </c>
      <c r="E18" s="848" t="s">
        <v>1382</v>
      </c>
      <c r="F18" s="5635">
        <v>740</v>
      </c>
    </row>
    <row r="19" spans="1:6" ht="48" customHeight="1" x14ac:dyDescent="0.25">
      <c r="A19" s="8080"/>
      <c r="B19" s="8077"/>
      <c r="C19" s="5664" t="s">
        <v>20</v>
      </c>
      <c r="D19" s="8016" t="s">
        <v>1383</v>
      </c>
      <c r="E19" s="848" t="s">
        <v>1384</v>
      </c>
      <c r="F19" s="5635">
        <v>27</v>
      </c>
    </row>
    <row r="20" spans="1:6" ht="33.75" customHeight="1" x14ac:dyDescent="0.25">
      <c r="A20" s="8080"/>
      <c r="B20" s="8077"/>
      <c r="C20" s="5664" t="s">
        <v>19</v>
      </c>
      <c r="D20" s="8016" t="s">
        <v>1385</v>
      </c>
      <c r="E20" s="7875" t="s">
        <v>1386</v>
      </c>
      <c r="F20" s="5635">
        <v>900</v>
      </c>
    </row>
    <row r="21" spans="1:6" ht="39" customHeight="1" x14ac:dyDescent="0.25">
      <c r="A21" s="8080"/>
      <c r="B21" s="8077"/>
      <c r="C21" s="5664" t="s">
        <v>29</v>
      </c>
      <c r="D21" s="8016" t="s">
        <v>1387</v>
      </c>
      <c r="E21" s="848" t="s">
        <v>1386</v>
      </c>
      <c r="F21" s="5635">
        <v>900</v>
      </c>
    </row>
    <row r="22" spans="1:6" ht="12.75" x14ac:dyDescent="0.25">
      <c r="A22" s="8001"/>
      <c r="B22" s="8001"/>
      <c r="C22" s="8001"/>
      <c r="D22" s="8059"/>
      <c r="E22" s="8060"/>
      <c r="F22" s="8060"/>
    </row>
    <row r="23" spans="1:6" ht="12.75" x14ac:dyDescent="0.25">
      <c r="A23" s="8001"/>
      <c r="B23" s="8001"/>
      <c r="C23" s="8001"/>
      <c r="D23" s="8059"/>
      <c r="E23" s="8060"/>
      <c r="F23" s="8060"/>
    </row>
    <row r="24" spans="1:6" ht="12.75" x14ac:dyDescent="0.25">
      <c r="A24" s="8001"/>
      <c r="B24" s="8001"/>
      <c r="C24" s="8001"/>
      <c r="D24" s="8059"/>
      <c r="E24" s="8060"/>
      <c r="F24" s="8060"/>
    </row>
    <row r="25" spans="1:6" ht="12.75" x14ac:dyDescent="0.25">
      <c r="A25" s="8001"/>
      <c r="B25" s="8001"/>
      <c r="C25" s="8001"/>
      <c r="D25" s="8059"/>
      <c r="E25" s="8060"/>
      <c r="F25" s="8060"/>
    </row>
    <row r="26" spans="1:6" ht="12.75" x14ac:dyDescent="0.25">
      <c r="A26" s="8001"/>
      <c r="B26" s="8001"/>
      <c r="C26" s="8001"/>
      <c r="D26" s="8059"/>
      <c r="E26" s="8060"/>
      <c r="F26" s="8060"/>
    </row>
    <row r="27" spans="1:6" ht="12.75" x14ac:dyDescent="0.25">
      <c r="A27" s="8001"/>
      <c r="B27" s="8001"/>
      <c r="C27" s="8001"/>
      <c r="D27" s="8059"/>
      <c r="E27" s="8060"/>
      <c r="F27" s="8060"/>
    </row>
    <row r="28" spans="1:6" ht="12.75" x14ac:dyDescent="0.25">
      <c r="A28" s="8001"/>
      <c r="B28" s="8001"/>
      <c r="C28" s="8001"/>
      <c r="D28" s="8059"/>
      <c r="E28" s="8060"/>
      <c r="F28" s="8060"/>
    </row>
    <row r="29" spans="1:6" ht="12.75" x14ac:dyDescent="0.25">
      <c r="A29" s="8001"/>
      <c r="B29" s="8001"/>
      <c r="C29" s="8001"/>
      <c r="D29" s="8059"/>
      <c r="E29" s="8060"/>
      <c r="F29" s="8060"/>
    </row>
    <row r="30" spans="1:6" ht="12.75" x14ac:dyDescent="0.25">
      <c r="A30" s="8001"/>
      <c r="B30" s="8001"/>
      <c r="C30" s="8001"/>
      <c r="D30" s="8059"/>
      <c r="E30" s="8060"/>
      <c r="F30" s="8060"/>
    </row>
    <row r="31" spans="1:6" ht="12.75" x14ac:dyDescent="0.25">
      <c r="A31" s="8001"/>
      <c r="B31" s="8001"/>
      <c r="C31" s="8001"/>
      <c r="D31" s="8059"/>
      <c r="E31" s="8060"/>
      <c r="F31" s="8060"/>
    </row>
    <row r="32" spans="1:6" ht="12.75" x14ac:dyDescent="0.25">
      <c r="A32" s="8001"/>
      <c r="B32" s="8001"/>
      <c r="C32" s="8001"/>
      <c r="D32" s="8059"/>
      <c r="E32" s="8060"/>
      <c r="F32" s="8060"/>
    </row>
    <row r="33" spans="1:6" ht="12.75" x14ac:dyDescent="0.25">
      <c r="A33" s="8001"/>
      <c r="B33" s="8001"/>
      <c r="C33" s="8001"/>
      <c r="D33" s="8059"/>
      <c r="E33" s="8060"/>
      <c r="F33" s="8060"/>
    </row>
    <row r="34" spans="1:6" ht="12.75" x14ac:dyDescent="0.25">
      <c r="A34" s="8001"/>
      <c r="B34" s="8001"/>
      <c r="C34" s="8001"/>
      <c r="D34" s="8059"/>
      <c r="E34" s="8060"/>
      <c r="F34" s="8060"/>
    </row>
  </sheetData>
  <mergeCells count="14">
    <mergeCell ref="A11:A17"/>
    <mergeCell ref="B11:B17"/>
    <mergeCell ref="A18:A21"/>
    <mergeCell ref="B18:B21"/>
    <mergeCell ref="A5:A10"/>
    <mergeCell ref="B5:B10"/>
    <mergeCell ref="G3:K3"/>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CY629"/>
  <sheetViews>
    <sheetView view="pageBreakPreview" zoomScale="70" zoomScaleSheetLayoutView="70" workbookViewId="0">
      <selection activeCell="Y29" sqref="Y29"/>
    </sheetView>
  </sheetViews>
  <sheetFormatPr baseColWidth="10" defaultRowHeight="11.25" x14ac:dyDescent="0.25"/>
  <cols>
    <col min="1" max="1" width="4.42578125" style="1" customWidth="1"/>
    <col min="2" max="2" width="16.5703125" style="1" customWidth="1"/>
    <col min="3" max="3" width="4.42578125" style="1" customWidth="1"/>
    <col min="4" max="4" width="5" style="1" customWidth="1"/>
    <col min="5" max="5" width="42.5703125" style="5" customWidth="1"/>
    <col min="6" max="13" width="3.85546875" style="3" customWidth="1"/>
    <col min="14" max="14" width="16.42578125" style="3" customWidth="1"/>
    <col min="15" max="15" width="21" style="3" customWidth="1"/>
    <col min="16" max="16" width="16.42578125" style="3" customWidth="1"/>
    <col min="17" max="17" width="13.42578125" style="3" customWidth="1"/>
    <col min="18" max="18" width="12.42578125" style="3" customWidth="1"/>
    <col min="19" max="19" width="15.42578125" style="3" customWidth="1"/>
    <col min="20" max="20" width="16.7109375" style="3" customWidth="1"/>
    <col min="21" max="21" width="64.5703125" style="3" customWidth="1"/>
    <col min="22" max="22" width="16.7109375" style="3" customWidth="1"/>
    <col min="23" max="23" width="14.85546875" style="4" customWidth="1"/>
    <col min="24" max="24" width="23.85546875" style="5" customWidth="1"/>
    <col min="25" max="29" width="11.42578125" style="1"/>
    <col min="30" max="30" width="22.85546875" style="1" customWidth="1"/>
    <col min="31" max="33" width="11.42578125" style="1"/>
    <col min="34" max="34" width="22.7109375" style="1" customWidth="1"/>
    <col min="35" max="56" width="11.42578125" style="1"/>
    <col min="57" max="57" width="29.28515625" style="1" customWidth="1"/>
    <col min="58" max="82" width="11.42578125" style="1"/>
    <col min="83" max="83" width="23.42578125" style="1" customWidth="1"/>
    <col min="84" max="84" width="31.28515625" style="1" customWidth="1"/>
    <col min="85" max="16384" width="11.42578125" style="1"/>
  </cols>
  <sheetData>
    <row r="1" spans="1:101" ht="15" customHeight="1" x14ac:dyDescent="0.25">
      <c r="AI1" s="57"/>
      <c r="AJ1" s="57"/>
      <c r="AK1" s="57"/>
      <c r="AL1" s="57"/>
      <c r="AM1" s="57"/>
      <c r="AN1" s="57"/>
      <c r="AO1" s="7562" t="s">
        <v>536</v>
      </c>
      <c r="AP1" s="7562"/>
      <c r="AQ1" s="7562"/>
      <c r="AR1" s="7562"/>
      <c r="AS1" s="7562" t="s">
        <v>536</v>
      </c>
      <c r="AT1" s="7562"/>
      <c r="AU1" s="7562"/>
      <c r="AV1" s="7562"/>
      <c r="AW1" s="112" t="s">
        <v>751</v>
      </c>
      <c r="AX1" s="7564" t="s">
        <v>750</v>
      </c>
      <c r="AY1" s="7564"/>
      <c r="AZ1" s="7564"/>
      <c r="BA1" s="7564"/>
      <c r="BB1" s="7562" t="s">
        <v>537</v>
      </c>
      <c r="BC1" s="7562"/>
      <c r="BD1" s="7562"/>
      <c r="BE1" s="58"/>
      <c r="BF1" s="7561" t="s">
        <v>550</v>
      </c>
      <c r="BG1" s="7561"/>
      <c r="BH1" s="7561"/>
      <c r="BI1" s="7561"/>
      <c r="BJ1" s="7561" t="s">
        <v>550</v>
      </c>
      <c r="BK1" s="7561"/>
      <c r="BL1" s="7561"/>
      <c r="BM1" s="7561"/>
      <c r="BN1" s="7561"/>
      <c r="BO1" s="7561"/>
      <c r="BP1" s="7561"/>
      <c r="BQ1" s="7561"/>
      <c r="BR1" s="7561"/>
      <c r="BS1" s="7561"/>
      <c r="BT1" s="7561"/>
      <c r="BU1" s="7561"/>
      <c r="BV1" s="7561"/>
      <c r="BW1" s="7561"/>
    </row>
    <row r="2" spans="1:101" ht="13.5" customHeight="1" x14ac:dyDescent="0.25">
      <c r="B2" s="7146" t="s">
        <v>0</v>
      </c>
      <c r="C2" s="7146" t="s">
        <v>1</v>
      </c>
      <c r="D2" s="7146" t="s">
        <v>2</v>
      </c>
      <c r="E2" s="7146" t="s">
        <v>3</v>
      </c>
      <c r="F2" s="7155" t="s">
        <v>4</v>
      </c>
      <c r="G2" s="7155" t="s">
        <v>5</v>
      </c>
      <c r="H2" s="7155" t="s">
        <v>12</v>
      </c>
      <c r="I2" s="7155"/>
      <c r="J2" s="7155"/>
      <c r="K2" s="7155"/>
      <c r="L2" s="7155"/>
      <c r="M2" s="7155"/>
      <c r="N2" s="49"/>
      <c r="O2" s="49"/>
      <c r="P2" s="7120" t="s">
        <v>328</v>
      </c>
      <c r="Q2" s="7121"/>
      <c r="R2" s="7121"/>
      <c r="S2" s="7121"/>
      <c r="T2" s="7121"/>
      <c r="U2" s="7557" t="s">
        <v>519</v>
      </c>
      <c r="V2" s="7216" t="s">
        <v>518</v>
      </c>
      <c r="W2" s="7139" t="s">
        <v>13</v>
      </c>
      <c r="X2" s="7216" t="s">
        <v>14</v>
      </c>
      <c r="Y2" s="7199" t="s">
        <v>520</v>
      </c>
      <c r="Z2" s="7199" t="s">
        <v>521</v>
      </c>
      <c r="AA2" s="7199" t="s">
        <v>526</v>
      </c>
      <c r="AB2" s="7199"/>
      <c r="AC2" s="7199"/>
      <c r="AD2" s="7559" t="s">
        <v>525</v>
      </c>
      <c r="AE2" s="7559" t="s">
        <v>527</v>
      </c>
      <c r="AF2" s="7559" t="s">
        <v>528</v>
      </c>
      <c r="AG2" s="7559" t="s">
        <v>529</v>
      </c>
      <c r="AH2" s="7559" t="s">
        <v>530</v>
      </c>
      <c r="AI2" s="7560" t="s">
        <v>531</v>
      </c>
      <c r="AJ2" s="7560"/>
      <c r="AK2" s="7560" t="s">
        <v>534</v>
      </c>
      <c r="AL2" s="7560"/>
      <c r="AM2" s="7560" t="s">
        <v>535</v>
      </c>
      <c r="AN2" s="7560"/>
      <c r="AO2" s="54">
        <v>1</v>
      </c>
      <c r="AP2" s="54">
        <v>2</v>
      </c>
      <c r="AQ2" s="54">
        <v>3</v>
      </c>
      <c r="AR2" s="54">
        <v>4</v>
      </c>
      <c r="AS2" s="54">
        <v>1</v>
      </c>
      <c r="AT2" s="54">
        <v>2</v>
      </c>
      <c r="AU2" s="54">
        <v>3</v>
      </c>
      <c r="AV2" s="54">
        <v>4</v>
      </c>
      <c r="AW2" s="112">
        <v>100</v>
      </c>
      <c r="AX2" s="54">
        <v>1</v>
      </c>
      <c r="AY2" s="54">
        <v>2</v>
      </c>
      <c r="AZ2" s="54">
        <v>3</v>
      </c>
      <c r="BA2" s="54">
        <v>4</v>
      </c>
      <c r="BB2" s="7562"/>
      <c r="BC2" s="7562"/>
      <c r="BD2" s="7562"/>
      <c r="BE2" s="7562" t="s">
        <v>549</v>
      </c>
      <c r="BF2" s="7563" t="s">
        <v>551</v>
      </c>
      <c r="BG2" s="7563"/>
      <c r="BH2" s="7563" t="s">
        <v>534</v>
      </c>
      <c r="BI2" s="7563"/>
      <c r="BJ2" s="7563">
        <v>2007</v>
      </c>
      <c r="BK2" s="7563"/>
      <c r="BL2" s="7563">
        <v>2008</v>
      </c>
      <c r="BM2" s="7563"/>
      <c r="BN2" s="7563">
        <v>2009</v>
      </c>
      <c r="BO2" s="7563"/>
      <c r="BP2" s="7563">
        <v>2010</v>
      </c>
      <c r="BQ2" s="7563"/>
      <c r="BR2" s="7563">
        <v>2011</v>
      </c>
      <c r="BS2" s="7563"/>
      <c r="BT2" s="7563">
        <v>2012</v>
      </c>
      <c r="BU2" s="7563"/>
      <c r="BV2" s="7563">
        <v>2013</v>
      </c>
      <c r="BW2" s="7563"/>
      <c r="BX2" s="7563" t="s">
        <v>552</v>
      </c>
      <c r="BY2" s="7563"/>
      <c r="BZ2" s="7563"/>
      <c r="CA2" s="7563"/>
      <c r="CB2" s="7563"/>
      <c r="CC2" s="7563"/>
      <c r="CD2" s="7563"/>
      <c r="CE2" s="7566" t="s">
        <v>553</v>
      </c>
      <c r="CF2" s="7565" t="s">
        <v>554</v>
      </c>
    </row>
    <row r="3" spans="1:101" ht="13.5" customHeight="1" x14ac:dyDescent="0.25">
      <c r="B3" s="7146"/>
      <c r="C3" s="7146"/>
      <c r="D3" s="7146"/>
      <c r="E3" s="7146"/>
      <c r="F3" s="7155"/>
      <c r="G3" s="7155"/>
      <c r="H3" s="35" t="s">
        <v>6</v>
      </c>
      <c r="I3" s="35" t="s">
        <v>7</v>
      </c>
      <c r="J3" s="35" t="s">
        <v>8</v>
      </c>
      <c r="K3" s="35" t="s">
        <v>9</v>
      </c>
      <c r="L3" s="35" t="s">
        <v>10</v>
      </c>
      <c r="M3" s="35" t="s">
        <v>11</v>
      </c>
      <c r="N3" s="118" t="s">
        <v>580</v>
      </c>
      <c r="O3" s="118" t="s">
        <v>581</v>
      </c>
      <c r="P3" s="35" t="s">
        <v>6</v>
      </c>
      <c r="Q3" s="35" t="s">
        <v>7</v>
      </c>
      <c r="R3" s="35" t="s">
        <v>8</v>
      </c>
      <c r="S3" s="35" t="s">
        <v>9</v>
      </c>
      <c r="T3" s="35" t="s">
        <v>10</v>
      </c>
      <c r="U3" s="7558"/>
      <c r="V3" s="7216"/>
      <c r="W3" s="7139"/>
      <c r="X3" s="7216"/>
      <c r="Y3" s="7199"/>
      <c r="Z3" s="7199"/>
      <c r="AA3" s="52" t="s">
        <v>522</v>
      </c>
      <c r="AB3" s="53" t="s">
        <v>523</v>
      </c>
      <c r="AC3" s="53" t="s">
        <v>524</v>
      </c>
      <c r="AD3" s="7559"/>
      <c r="AE3" s="7559"/>
      <c r="AF3" s="7559"/>
      <c r="AG3" s="7559"/>
      <c r="AH3" s="7559"/>
      <c r="AI3" s="55" t="s">
        <v>532</v>
      </c>
      <c r="AJ3" s="54" t="s">
        <v>533</v>
      </c>
      <c r="AK3" s="54" t="s">
        <v>532</v>
      </c>
      <c r="AL3" s="54" t="s">
        <v>533</v>
      </c>
      <c r="AM3" s="56" t="s">
        <v>532</v>
      </c>
      <c r="AN3" s="56" t="s">
        <v>533</v>
      </c>
      <c r="AO3" s="55" t="s">
        <v>538</v>
      </c>
      <c r="AP3" s="55" t="s">
        <v>539</v>
      </c>
      <c r="AQ3" s="54" t="s">
        <v>540</v>
      </c>
      <c r="AR3" s="54" t="s">
        <v>541</v>
      </c>
      <c r="AS3" s="54" t="s">
        <v>542</v>
      </c>
      <c r="AT3" s="54" t="s">
        <v>543</v>
      </c>
      <c r="AU3" s="54" t="s">
        <v>544</v>
      </c>
      <c r="AV3" s="54" t="s">
        <v>545</v>
      </c>
      <c r="AW3" s="112">
        <v>1000</v>
      </c>
      <c r="AX3" s="111" t="s">
        <v>652</v>
      </c>
      <c r="AY3" s="111" t="s">
        <v>651</v>
      </c>
      <c r="AZ3" s="111" t="s">
        <v>650</v>
      </c>
      <c r="BA3" s="111" t="s">
        <v>649</v>
      </c>
      <c r="BB3" s="54" t="s">
        <v>546</v>
      </c>
      <c r="BC3" s="54" t="s">
        <v>547</v>
      </c>
      <c r="BD3" s="54" t="s">
        <v>548</v>
      </c>
      <c r="BE3" s="7562"/>
      <c r="BF3" s="51" t="s">
        <v>532</v>
      </c>
      <c r="BG3" s="51" t="s">
        <v>533</v>
      </c>
      <c r="BH3" s="51" t="s">
        <v>532</v>
      </c>
      <c r="BI3" s="51" t="s">
        <v>533</v>
      </c>
      <c r="BJ3" s="51" t="s">
        <v>532</v>
      </c>
      <c r="BK3" s="51" t="s">
        <v>533</v>
      </c>
      <c r="BL3" s="51" t="s">
        <v>532</v>
      </c>
      <c r="BM3" s="51" t="s">
        <v>533</v>
      </c>
      <c r="BN3" s="51" t="s">
        <v>532</v>
      </c>
      <c r="BO3" s="51" t="s">
        <v>533</v>
      </c>
      <c r="BP3" s="51" t="s">
        <v>532</v>
      </c>
      <c r="BQ3" s="51" t="s">
        <v>533</v>
      </c>
      <c r="BR3" s="51" t="s">
        <v>532</v>
      </c>
      <c r="BS3" s="51" t="s">
        <v>533</v>
      </c>
      <c r="BT3" s="51" t="s">
        <v>532</v>
      </c>
      <c r="BU3" s="51" t="s">
        <v>533</v>
      </c>
      <c r="BV3" s="51" t="s">
        <v>532</v>
      </c>
      <c r="BW3" s="51" t="s">
        <v>533</v>
      </c>
      <c r="BX3" s="51">
        <v>2007</v>
      </c>
      <c r="BY3" s="51">
        <v>2008</v>
      </c>
      <c r="BZ3" s="51">
        <v>2009</v>
      </c>
      <c r="CA3" s="51">
        <v>2010</v>
      </c>
      <c r="CB3" s="51">
        <v>2011</v>
      </c>
      <c r="CC3" s="51">
        <v>2012</v>
      </c>
      <c r="CD3" s="51">
        <v>2013</v>
      </c>
      <c r="CE3" s="7566"/>
      <c r="CF3" s="7565"/>
    </row>
    <row r="4" spans="1:101" ht="54" customHeight="1" x14ac:dyDescent="0.25">
      <c r="A4" s="1">
        <v>1</v>
      </c>
      <c r="B4" s="5684" t="s">
        <v>558</v>
      </c>
      <c r="C4" s="6">
        <v>100</v>
      </c>
      <c r="D4" s="6">
        <v>1</v>
      </c>
      <c r="E4" s="7" t="s">
        <v>23</v>
      </c>
      <c r="F4" s="31" t="s">
        <v>15</v>
      </c>
      <c r="G4" s="31" t="s">
        <v>18</v>
      </c>
      <c r="H4" s="2" t="s">
        <v>17</v>
      </c>
      <c r="I4" s="2" t="s">
        <v>16</v>
      </c>
      <c r="J4" s="2" t="s">
        <v>19</v>
      </c>
      <c r="K4" s="2" t="s">
        <v>20</v>
      </c>
      <c r="L4" s="2" t="s">
        <v>16</v>
      </c>
      <c r="M4" s="2" t="s">
        <v>21</v>
      </c>
      <c r="N4" s="2" t="s">
        <v>579</v>
      </c>
      <c r="O4" s="2" t="s">
        <v>582</v>
      </c>
      <c r="P4" s="37" t="s">
        <v>329</v>
      </c>
      <c r="Q4" s="37" t="s">
        <v>330</v>
      </c>
      <c r="R4" s="37" t="s">
        <v>334</v>
      </c>
      <c r="S4" s="37" t="s">
        <v>431</v>
      </c>
      <c r="T4" s="37" t="s">
        <v>432</v>
      </c>
      <c r="U4" s="60" t="s">
        <v>704</v>
      </c>
      <c r="V4" s="37" t="s">
        <v>564</v>
      </c>
      <c r="W4" s="8">
        <v>105784267.23999999</v>
      </c>
      <c r="X4" s="7" t="s">
        <v>22</v>
      </c>
      <c r="AE4" s="40" t="s">
        <v>753</v>
      </c>
      <c r="AF4" s="1" t="s">
        <v>754</v>
      </c>
      <c r="AI4" s="1">
        <f>$AA$4</f>
        <v>0</v>
      </c>
      <c r="AJ4" s="1">
        <f>$AB$4</f>
        <v>0</v>
      </c>
      <c r="AO4" s="1">
        <v>70</v>
      </c>
      <c r="AP4" s="90">
        <v>300</v>
      </c>
      <c r="AQ4" s="110">
        <v>250</v>
      </c>
      <c r="AR4" s="110">
        <v>90</v>
      </c>
      <c r="AS4" s="110">
        <v>250</v>
      </c>
      <c r="AT4" s="110">
        <v>250</v>
      </c>
      <c r="AU4" s="110">
        <v>250</v>
      </c>
      <c r="AV4" s="110">
        <v>250</v>
      </c>
      <c r="AW4" s="110">
        <v>100</v>
      </c>
      <c r="AX4" s="129">
        <f>SUM(AO4/AS4)*AW4</f>
        <v>28.000000000000004</v>
      </c>
      <c r="AY4" s="129">
        <f>SUM(AP4/AT4)*AW4</f>
        <v>120</v>
      </c>
      <c r="AZ4" s="129">
        <f>SUM(AQ4/AU4)*AW4</f>
        <v>100</v>
      </c>
      <c r="BA4" s="129">
        <f>SUM(AR4/AV4)*AW4</f>
        <v>36</v>
      </c>
      <c r="BB4" s="110">
        <v>120</v>
      </c>
      <c r="BC4" s="110">
        <v>135</v>
      </c>
      <c r="BD4" s="110">
        <f>SUM(BB4/BC4)*AW4</f>
        <v>88.888888888888886</v>
      </c>
      <c r="BJ4" s="1">
        <v>130</v>
      </c>
      <c r="BK4" s="1">
        <v>125</v>
      </c>
      <c r="BL4" s="1">
        <v>140</v>
      </c>
      <c r="BM4" s="1">
        <v>165</v>
      </c>
      <c r="BN4" s="1">
        <v>150</v>
      </c>
      <c r="BO4" s="1">
        <v>145</v>
      </c>
      <c r="BP4" s="1">
        <v>150</v>
      </c>
      <c r="BQ4" s="1">
        <v>165</v>
      </c>
      <c r="BR4" s="1">
        <v>150</v>
      </c>
      <c r="BS4" s="1">
        <v>175</v>
      </c>
      <c r="BT4" s="1">
        <v>175</v>
      </c>
      <c r="BU4" s="1">
        <v>175</v>
      </c>
      <c r="BV4" s="1">
        <v>175</v>
      </c>
      <c r="BW4" s="1">
        <v>0</v>
      </c>
    </row>
    <row r="5" spans="1:101" ht="85.5" customHeight="1" x14ac:dyDescent="0.25">
      <c r="A5" s="1">
        <f>SUM(A4+1)</f>
        <v>2</v>
      </c>
      <c r="B5" s="5685"/>
      <c r="C5" s="6">
        <v>101</v>
      </c>
      <c r="D5" s="6">
        <v>2</v>
      </c>
      <c r="E5" s="7" t="s">
        <v>23</v>
      </c>
      <c r="F5" s="31" t="s">
        <v>15</v>
      </c>
      <c r="G5" s="31" t="s">
        <v>24</v>
      </c>
      <c r="H5" s="2" t="s">
        <v>17</v>
      </c>
      <c r="I5" s="2" t="s">
        <v>16</v>
      </c>
      <c r="J5" s="2" t="s">
        <v>19</v>
      </c>
      <c r="K5" s="2" t="s">
        <v>20</v>
      </c>
      <c r="L5" s="2" t="s">
        <v>16</v>
      </c>
      <c r="M5" s="2" t="s">
        <v>21</v>
      </c>
      <c r="N5" s="2" t="s">
        <v>579</v>
      </c>
      <c r="O5" s="2" t="s">
        <v>583</v>
      </c>
      <c r="P5" s="37" t="s">
        <v>329</v>
      </c>
      <c r="Q5" s="37" t="s">
        <v>330</v>
      </c>
      <c r="R5" s="37" t="s">
        <v>334</v>
      </c>
      <c r="S5" s="37" t="s">
        <v>431</v>
      </c>
      <c r="T5" s="37" t="s">
        <v>432</v>
      </c>
      <c r="U5" s="60" t="s">
        <v>703</v>
      </c>
      <c r="V5" s="37" t="s">
        <v>564</v>
      </c>
      <c r="W5" s="8">
        <v>136856994.74000001</v>
      </c>
      <c r="X5" s="7" t="s">
        <v>25</v>
      </c>
      <c r="AW5" s="128"/>
    </row>
    <row r="6" spans="1:101" ht="105.75" customHeight="1" x14ac:dyDescent="0.25">
      <c r="A6" s="1">
        <f t="shared" ref="A6:A13" si="0">SUM(A5+1)</f>
        <v>3</v>
      </c>
      <c r="B6" s="5685"/>
      <c r="C6" s="6">
        <v>102</v>
      </c>
      <c r="D6" s="6">
        <v>3</v>
      </c>
      <c r="E6" s="7" t="s">
        <v>23</v>
      </c>
      <c r="F6" s="31" t="s">
        <v>15</v>
      </c>
      <c r="G6" s="31" t="s">
        <v>26</v>
      </c>
      <c r="H6" s="2" t="s">
        <v>17</v>
      </c>
      <c r="I6" s="2" t="s">
        <v>16</v>
      </c>
      <c r="J6" s="2" t="s">
        <v>19</v>
      </c>
      <c r="K6" s="2" t="s">
        <v>20</v>
      </c>
      <c r="L6" s="2" t="s">
        <v>16</v>
      </c>
      <c r="M6" s="2" t="s">
        <v>21</v>
      </c>
      <c r="N6" s="2" t="s">
        <v>579</v>
      </c>
      <c r="O6" s="38" t="s">
        <v>584</v>
      </c>
      <c r="P6" s="37" t="s">
        <v>329</v>
      </c>
      <c r="Q6" s="37" t="s">
        <v>330</v>
      </c>
      <c r="R6" s="37" t="s">
        <v>334</v>
      </c>
      <c r="S6" s="37" t="s">
        <v>431</v>
      </c>
      <c r="T6" s="37" t="s">
        <v>432</v>
      </c>
      <c r="U6" s="60" t="s">
        <v>710</v>
      </c>
      <c r="V6" s="37" t="s">
        <v>564</v>
      </c>
      <c r="W6" s="8">
        <v>450307.21</v>
      </c>
      <c r="X6" s="9" t="s">
        <v>27</v>
      </c>
    </row>
    <row r="7" spans="1:101" ht="83.25" customHeight="1" x14ac:dyDescent="0.25">
      <c r="A7" s="1">
        <f t="shared" si="0"/>
        <v>4</v>
      </c>
      <c r="B7" s="5685"/>
      <c r="C7" s="6">
        <v>103</v>
      </c>
      <c r="D7" s="6">
        <v>4</v>
      </c>
      <c r="E7" s="9" t="s">
        <v>28</v>
      </c>
      <c r="F7" s="31" t="s">
        <v>15</v>
      </c>
      <c r="G7" s="31" t="s">
        <v>21</v>
      </c>
      <c r="H7" s="2" t="s">
        <v>17</v>
      </c>
      <c r="I7" s="2" t="s">
        <v>16</v>
      </c>
      <c r="J7" s="2" t="s">
        <v>19</v>
      </c>
      <c r="K7" s="2" t="s">
        <v>19</v>
      </c>
      <c r="L7" s="2" t="s">
        <v>29</v>
      </c>
      <c r="M7" s="2" t="s">
        <v>21</v>
      </c>
      <c r="N7" s="2" t="s">
        <v>579</v>
      </c>
      <c r="O7" s="37" t="s">
        <v>585</v>
      </c>
      <c r="P7" s="37" t="s">
        <v>329</v>
      </c>
      <c r="Q7" s="37" t="s">
        <v>330</v>
      </c>
      <c r="R7" s="37" t="s">
        <v>334</v>
      </c>
      <c r="S7" s="37" t="s">
        <v>433</v>
      </c>
      <c r="T7" s="37" t="s">
        <v>434</v>
      </c>
      <c r="U7" s="62" t="s">
        <v>706</v>
      </c>
      <c r="V7" s="37" t="s">
        <v>564</v>
      </c>
      <c r="W7" s="8">
        <v>8146111</v>
      </c>
      <c r="X7" s="7" t="s">
        <v>30</v>
      </c>
    </row>
    <row r="8" spans="1:101" ht="49.5" customHeight="1" x14ac:dyDescent="0.25">
      <c r="A8" s="1">
        <f t="shared" si="0"/>
        <v>5</v>
      </c>
      <c r="B8" s="5685"/>
      <c r="C8" s="6">
        <v>104</v>
      </c>
      <c r="D8" s="6">
        <v>5</v>
      </c>
      <c r="E8" s="9" t="s">
        <v>31</v>
      </c>
      <c r="F8" s="31" t="s">
        <v>15</v>
      </c>
      <c r="G8" s="31" t="s">
        <v>21</v>
      </c>
      <c r="H8" s="2" t="s">
        <v>17</v>
      </c>
      <c r="I8" s="2" t="s">
        <v>16</v>
      </c>
      <c r="J8" s="2" t="s">
        <v>19</v>
      </c>
      <c r="K8" s="2" t="s">
        <v>19</v>
      </c>
      <c r="L8" s="2" t="s">
        <v>20</v>
      </c>
      <c r="M8" s="2" t="s">
        <v>21</v>
      </c>
      <c r="N8" s="2" t="s">
        <v>579</v>
      </c>
      <c r="O8" s="2" t="s">
        <v>585</v>
      </c>
      <c r="P8" s="37" t="s">
        <v>329</v>
      </c>
      <c r="Q8" s="37" t="s">
        <v>330</v>
      </c>
      <c r="R8" s="37" t="s">
        <v>334</v>
      </c>
      <c r="S8" s="37" t="s">
        <v>433</v>
      </c>
      <c r="T8" s="37" t="s">
        <v>435</v>
      </c>
      <c r="U8" s="62" t="s">
        <v>707</v>
      </c>
      <c r="V8" s="37" t="s">
        <v>564</v>
      </c>
      <c r="W8" s="8">
        <v>23375843.210000001</v>
      </c>
      <c r="X8" s="7" t="s">
        <v>32</v>
      </c>
    </row>
    <row r="9" spans="1:101" ht="108" customHeight="1" x14ac:dyDescent="0.25">
      <c r="A9" s="1">
        <f t="shared" si="0"/>
        <v>6</v>
      </c>
      <c r="B9" s="5685"/>
      <c r="C9" s="6">
        <v>105</v>
      </c>
      <c r="D9" s="6">
        <v>6</v>
      </c>
      <c r="E9" s="7" t="s">
        <v>23</v>
      </c>
      <c r="F9" s="31" t="s">
        <v>15</v>
      </c>
      <c r="G9" s="31" t="s">
        <v>18</v>
      </c>
      <c r="H9" s="2" t="s">
        <v>17</v>
      </c>
      <c r="I9" s="2" t="s">
        <v>16</v>
      </c>
      <c r="J9" s="2" t="s">
        <v>19</v>
      </c>
      <c r="K9" s="2" t="s">
        <v>20</v>
      </c>
      <c r="L9" s="2" t="s">
        <v>16</v>
      </c>
      <c r="M9" s="2" t="s">
        <v>21</v>
      </c>
      <c r="N9" s="2" t="s">
        <v>579</v>
      </c>
      <c r="O9" s="2" t="s">
        <v>582</v>
      </c>
      <c r="P9" s="37" t="s">
        <v>329</v>
      </c>
      <c r="Q9" s="37" t="s">
        <v>330</v>
      </c>
      <c r="R9" s="37" t="s">
        <v>334</v>
      </c>
      <c r="S9" s="37" t="s">
        <v>431</v>
      </c>
      <c r="T9" s="37" t="s">
        <v>432</v>
      </c>
      <c r="U9" s="60" t="s">
        <v>712</v>
      </c>
      <c r="V9" s="37" t="s">
        <v>564</v>
      </c>
      <c r="W9" s="8">
        <v>16964437.890000001</v>
      </c>
      <c r="X9" s="9" t="s">
        <v>33</v>
      </c>
    </row>
    <row r="10" spans="1:101" ht="46.5" customHeight="1" x14ac:dyDescent="0.25">
      <c r="A10" s="1">
        <f t="shared" si="0"/>
        <v>7</v>
      </c>
      <c r="B10" s="5685"/>
      <c r="C10" s="6">
        <v>106</v>
      </c>
      <c r="D10" s="6">
        <v>7</v>
      </c>
      <c r="E10" s="7" t="s">
        <v>34</v>
      </c>
      <c r="F10" s="2" t="s">
        <v>15</v>
      </c>
      <c r="G10" s="2" t="s">
        <v>35</v>
      </c>
      <c r="H10" s="2" t="s">
        <v>17</v>
      </c>
      <c r="I10" s="2" t="s">
        <v>20</v>
      </c>
      <c r="J10" s="2" t="s">
        <v>16</v>
      </c>
      <c r="K10" s="2" t="s">
        <v>16</v>
      </c>
      <c r="L10" s="2" t="s">
        <v>20</v>
      </c>
      <c r="M10" s="2" t="s">
        <v>21</v>
      </c>
      <c r="N10" s="2" t="s">
        <v>579</v>
      </c>
      <c r="O10" s="2" t="s">
        <v>586</v>
      </c>
      <c r="P10" s="37" t="s">
        <v>329</v>
      </c>
      <c r="Q10" s="37" t="s">
        <v>331</v>
      </c>
      <c r="R10" s="37" t="s">
        <v>335</v>
      </c>
      <c r="S10" s="37" t="s">
        <v>436</v>
      </c>
      <c r="T10" s="2" t="s">
        <v>437</v>
      </c>
      <c r="U10" s="62" t="s">
        <v>709</v>
      </c>
      <c r="V10" s="37" t="s">
        <v>565</v>
      </c>
      <c r="W10" s="8">
        <v>1710916</v>
      </c>
      <c r="X10" s="9" t="s">
        <v>36</v>
      </c>
    </row>
    <row r="11" spans="1:101" ht="45" customHeight="1" x14ac:dyDescent="0.25">
      <c r="A11" s="1">
        <f t="shared" si="0"/>
        <v>8</v>
      </c>
      <c r="B11" s="5685"/>
      <c r="C11" s="6">
        <v>107</v>
      </c>
      <c r="D11" s="6">
        <v>8</v>
      </c>
      <c r="E11" s="7" t="s">
        <v>37</v>
      </c>
      <c r="F11" s="31" t="s">
        <v>15</v>
      </c>
      <c r="G11" s="31" t="s">
        <v>38</v>
      </c>
      <c r="H11" s="2" t="s">
        <v>19</v>
      </c>
      <c r="I11" s="2" t="s">
        <v>20</v>
      </c>
      <c r="J11" s="2" t="s">
        <v>16</v>
      </c>
      <c r="K11" s="2" t="s">
        <v>16</v>
      </c>
      <c r="L11" s="2" t="s">
        <v>20</v>
      </c>
      <c r="M11" s="2" t="s">
        <v>21</v>
      </c>
      <c r="N11" s="2" t="s">
        <v>579</v>
      </c>
      <c r="O11" s="37" t="s">
        <v>587</v>
      </c>
      <c r="P11" s="37" t="s">
        <v>341</v>
      </c>
      <c r="Q11" s="37" t="s">
        <v>342</v>
      </c>
      <c r="R11" s="37" t="s">
        <v>343</v>
      </c>
      <c r="S11" s="37" t="s">
        <v>344</v>
      </c>
      <c r="T11" s="37" t="s">
        <v>345</v>
      </c>
      <c r="U11" s="62" t="s">
        <v>708</v>
      </c>
      <c r="V11" s="37" t="s">
        <v>565</v>
      </c>
      <c r="W11" s="8">
        <v>7957976.5800000001</v>
      </c>
      <c r="X11" s="9" t="s">
        <v>39</v>
      </c>
    </row>
    <row r="12" spans="1:101" ht="63" customHeight="1" x14ac:dyDescent="0.25">
      <c r="A12" s="1">
        <f t="shared" si="0"/>
        <v>9</v>
      </c>
      <c r="B12" s="5685"/>
      <c r="C12" s="6">
        <v>108</v>
      </c>
      <c r="D12" s="6">
        <v>9</v>
      </c>
      <c r="E12" s="9" t="s">
        <v>40</v>
      </c>
      <c r="F12" s="2" t="s">
        <v>15</v>
      </c>
      <c r="G12" s="2" t="s">
        <v>38</v>
      </c>
      <c r="H12" s="2" t="s">
        <v>17</v>
      </c>
      <c r="I12" s="2" t="s">
        <v>16</v>
      </c>
      <c r="J12" s="2" t="s">
        <v>16</v>
      </c>
      <c r="K12" s="2" t="s">
        <v>17</v>
      </c>
      <c r="L12" s="2" t="s">
        <v>16</v>
      </c>
      <c r="M12" s="2" t="s">
        <v>21</v>
      </c>
      <c r="N12" s="2" t="s">
        <v>579</v>
      </c>
      <c r="O12" s="37" t="s">
        <v>587</v>
      </c>
      <c r="P12" s="37" t="s">
        <v>329</v>
      </c>
      <c r="Q12" s="37" t="s">
        <v>330</v>
      </c>
      <c r="R12" s="37" t="s">
        <v>336</v>
      </c>
      <c r="S12" s="37" t="s">
        <v>438</v>
      </c>
      <c r="T12" s="37" t="s">
        <v>439</v>
      </c>
      <c r="U12" s="60" t="s">
        <v>711</v>
      </c>
      <c r="V12" s="37" t="s">
        <v>564</v>
      </c>
      <c r="W12" s="8">
        <v>14582343.58</v>
      </c>
      <c r="X12" s="9" t="s">
        <v>41</v>
      </c>
    </row>
    <row r="13" spans="1:101" ht="81.75" customHeight="1" x14ac:dyDescent="0.25">
      <c r="A13" s="1">
        <f t="shared" si="0"/>
        <v>10</v>
      </c>
      <c r="B13" s="5686"/>
      <c r="C13" s="6">
        <v>109</v>
      </c>
      <c r="D13" s="6">
        <v>10</v>
      </c>
      <c r="E13" s="7" t="s">
        <v>23</v>
      </c>
      <c r="F13" s="2" t="s">
        <v>15</v>
      </c>
      <c r="G13" s="2" t="s">
        <v>18</v>
      </c>
      <c r="H13" s="2" t="s">
        <v>17</v>
      </c>
      <c r="I13" s="2" t="s">
        <v>16</v>
      </c>
      <c r="J13" s="2" t="s">
        <v>19</v>
      </c>
      <c r="K13" s="2" t="s">
        <v>20</v>
      </c>
      <c r="L13" s="2" t="s">
        <v>16</v>
      </c>
      <c r="M13" s="2" t="s">
        <v>21</v>
      </c>
      <c r="N13" s="2" t="s">
        <v>579</v>
      </c>
      <c r="O13" s="2" t="s">
        <v>582</v>
      </c>
      <c r="P13" s="37" t="s">
        <v>329</v>
      </c>
      <c r="Q13" s="37" t="s">
        <v>330</v>
      </c>
      <c r="R13" s="37" t="s">
        <v>334</v>
      </c>
      <c r="S13" s="37" t="s">
        <v>431</v>
      </c>
      <c r="T13" s="37" t="s">
        <v>432</v>
      </c>
      <c r="U13" s="60" t="s">
        <v>705</v>
      </c>
      <c r="V13" s="37" t="s">
        <v>564</v>
      </c>
      <c r="W13" s="8">
        <v>5727217.8600000003</v>
      </c>
      <c r="X13" s="9" t="s">
        <v>42</v>
      </c>
      <c r="AX13" s="2071"/>
      <c r="AY13" s="2071"/>
      <c r="AZ13" s="2012"/>
      <c r="BA13" s="2012"/>
      <c r="BB13" s="2012"/>
      <c r="BC13" s="2012"/>
      <c r="BD13" s="2012"/>
      <c r="BE13" s="46"/>
      <c r="BF13" s="46"/>
      <c r="BG13" s="46"/>
      <c r="BW13" s="2012"/>
      <c r="BX13" s="2012"/>
      <c r="BY13" s="1">
        <v>0</v>
      </c>
      <c r="BZ13" s="1">
        <v>0</v>
      </c>
      <c r="CA13" s="2012"/>
      <c r="CB13" s="1895">
        <v>0</v>
      </c>
      <c r="CC13" s="2012"/>
      <c r="CD13" s="2012"/>
      <c r="CE13" s="2012"/>
      <c r="CF13" s="2012"/>
      <c r="CG13" s="2012"/>
      <c r="CH13" s="2012">
        <v>1</v>
      </c>
      <c r="CI13" s="2012">
        <v>1</v>
      </c>
      <c r="CJ13" s="2012"/>
      <c r="CK13" s="2012"/>
      <c r="CL13" s="2012"/>
      <c r="CM13" s="2012"/>
      <c r="CN13" s="2012"/>
      <c r="CO13" s="2012"/>
      <c r="CP13" s="2012"/>
      <c r="CQ13" s="1">
        <v>0</v>
      </c>
      <c r="CR13" s="1">
        <v>0</v>
      </c>
      <c r="CS13" s="2012"/>
      <c r="CT13" s="1895">
        <v>0</v>
      </c>
      <c r="CU13" s="2012"/>
      <c r="CV13" s="2012"/>
      <c r="CW13" s="2012"/>
    </row>
    <row r="14" spans="1:101" ht="10.5" customHeight="1" x14ac:dyDescent="0.25">
      <c r="J14" s="7148" t="s">
        <v>48</v>
      </c>
      <c r="K14" s="7148"/>
      <c r="L14" s="7148"/>
      <c r="M14" s="7148"/>
      <c r="N14" s="48"/>
      <c r="O14" s="48"/>
      <c r="P14" s="21"/>
      <c r="Q14" s="21"/>
      <c r="R14" s="21"/>
      <c r="S14" s="21"/>
      <c r="T14" s="21"/>
      <c r="U14" s="42"/>
      <c r="V14" s="48"/>
      <c r="W14" s="19">
        <f>SUM(W4:W13)</f>
        <v>321556415.31</v>
      </c>
      <c r="AX14" s="2071"/>
      <c r="AY14" s="2071"/>
      <c r="AZ14" s="2012"/>
      <c r="BA14" s="2012"/>
      <c r="BB14" s="2012"/>
      <c r="BC14" s="2012"/>
      <c r="BD14" s="2012"/>
      <c r="BE14" s="46"/>
      <c r="BF14" s="46"/>
      <c r="BG14" s="46"/>
      <c r="BW14" s="2012"/>
      <c r="BX14" s="2012"/>
      <c r="BY14" s="1">
        <v>0</v>
      </c>
      <c r="BZ14" s="1">
        <v>0</v>
      </c>
      <c r="CA14" s="2012"/>
      <c r="CB14" s="1895">
        <v>0</v>
      </c>
      <c r="CC14" s="2012"/>
      <c r="CD14" s="2012"/>
      <c r="CE14" s="2012"/>
      <c r="CF14" s="2012"/>
      <c r="CG14" s="2012"/>
      <c r="CH14" s="2012">
        <v>0</v>
      </c>
      <c r="CI14" s="2012">
        <v>0</v>
      </c>
      <c r="CJ14" s="2012"/>
      <c r="CK14" s="1895">
        <v>0</v>
      </c>
      <c r="CL14" s="2012"/>
      <c r="CM14" s="2012"/>
      <c r="CN14" s="2012"/>
      <c r="CO14" s="2012"/>
      <c r="CP14" s="2012"/>
      <c r="CQ14" s="2012">
        <v>1</v>
      </c>
      <c r="CR14" s="2012">
        <v>1</v>
      </c>
      <c r="CS14" s="2012"/>
      <c r="CT14" s="2012"/>
      <c r="CU14" s="2012"/>
      <c r="CV14" s="2012"/>
      <c r="CW14" s="2012"/>
    </row>
    <row r="15" spans="1:101" ht="10.5" customHeight="1" x14ac:dyDescent="0.25">
      <c r="AX15" s="2071"/>
      <c r="AY15" s="2071"/>
      <c r="AZ15" s="2012"/>
      <c r="BA15" s="1895">
        <v>0</v>
      </c>
      <c r="BB15" s="2012"/>
      <c r="BC15" s="2012"/>
      <c r="BD15" s="2012"/>
      <c r="BE15" s="46"/>
      <c r="BF15" s="46"/>
      <c r="BG15" s="46"/>
      <c r="BW15" s="2012"/>
      <c r="BX15" s="2012"/>
      <c r="BY15" s="1">
        <v>0</v>
      </c>
      <c r="BZ15" s="1">
        <v>0</v>
      </c>
      <c r="CA15" s="2012"/>
      <c r="CB15" s="1895">
        <v>0</v>
      </c>
      <c r="CC15" s="2012"/>
      <c r="CD15" s="2012"/>
      <c r="CE15" s="2012"/>
      <c r="CF15" s="2012"/>
      <c r="CG15" s="2012"/>
      <c r="CH15" s="2012">
        <v>0</v>
      </c>
      <c r="CI15" s="2012">
        <v>0</v>
      </c>
      <c r="CJ15" s="2012"/>
      <c r="CK15" s="1895">
        <v>0</v>
      </c>
      <c r="CL15" s="2012"/>
      <c r="CM15" s="2012"/>
      <c r="CN15" s="2012"/>
      <c r="CO15" s="2012"/>
      <c r="CP15" s="2012"/>
      <c r="CQ15" s="2012">
        <v>0</v>
      </c>
      <c r="CR15" s="2012">
        <v>0</v>
      </c>
      <c r="CS15" s="2012"/>
      <c r="CT15" s="1895">
        <v>0</v>
      </c>
      <c r="CU15" s="2012"/>
      <c r="CV15" s="2012"/>
      <c r="CW15" s="2012"/>
    </row>
    <row r="16" spans="1:101" ht="12" customHeight="1" x14ac:dyDescent="0.25">
      <c r="B16" s="7146" t="s">
        <v>0</v>
      </c>
      <c r="C16" s="7146" t="s">
        <v>1</v>
      </c>
      <c r="D16" s="7146" t="s">
        <v>2</v>
      </c>
      <c r="E16" s="7146" t="s">
        <v>3</v>
      </c>
      <c r="F16" s="7155" t="s">
        <v>4</v>
      </c>
      <c r="G16" s="7155" t="s">
        <v>5</v>
      </c>
      <c r="H16" s="7155" t="s">
        <v>12</v>
      </c>
      <c r="I16" s="7155"/>
      <c r="J16" s="7155"/>
      <c r="K16" s="7155"/>
      <c r="L16" s="7155"/>
      <c r="M16" s="7155"/>
      <c r="N16" s="49"/>
      <c r="O16" s="49"/>
      <c r="P16" s="7120" t="s">
        <v>328</v>
      </c>
      <c r="Q16" s="7121"/>
      <c r="R16" s="7121"/>
      <c r="S16" s="7121"/>
      <c r="T16" s="7121"/>
      <c r="U16" s="41"/>
      <c r="V16" s="50"/>
      <c r="W16" s="7139" t="s">
        <v>13</v>
      </c>
      <c r="X16" s="7216" t="s">
        <v>14</v>
      </c>
      <c r="AX16" s="2071"/>
      <c r="AY16" s="2071"/>
      <c r="AZ16" s="2012"/>
      <c r="BA16" s="1895">
        <v>0</v>
      </c>
      <c r="BB16" s="2012"/>
      <c r="BC16" s="2012"/>
      <c r="BD16" s="2012"/>
      <c r="BE16" s="46"/>
      <c r="BF16" s="46"/>
      <c r="BG16" s="46"/>
      <c r="BH16" s="2071"/>
      <c r="BW16" s="2012"/>
      <c r="BX16" s="2012"/>
      <c r="BY16" s="1">
        <v>0</v>
      </c>
      <c r="BZ16" s="1">
        <v>0</v>
      </c>
      <c r="CA16" s="2012"/>
      <c r="CB16" s="1895">
        <v>0</v>
      </c>
      <c r="CC16" s="2012"/>
      <c r="CD16" s="2012"/>
      <c r="CE16" s="2012"/>
      <c r="CF16" s="2012"/>
      <c r="CG16" s="2012"/>
      <c r="CH16" s="2012">
        <v>0</v>
      </c>
      <c r="CI16" s="2012">
        <v>0</v>
      </c>
      <c r="CJ16" s="2012"/>
      <c r="CK16" s="1895">
        <v>0</v>
      </c>
      <c r="CL16" s="2012"/>
      <c r="CM16" s="2012"/>
      <c r="CN16" s="2012"/>
      <c r="CO16" s="2012"/>
      <c r="CP16" s="2012"/>
      <c r="CQ16" s="2012">
        <v>0</v>
      </c>
      <c r="CR16" s="2012">
        <v>0</v>
      </c>
      <c r="CS16" s="2012"/>
      <c r="CT16" s="1895">
        <v>0</v>
      </c>
      <c r="CU16" s="2012"/>
      <c r="CV16" s="2012"/>
      <c r="CW16" s="2012"/>
    </row>
    <row r="17" spans="1:101" ht="12" customHeight="1" x14ac:dyDescent="0.25">
      <c r="B17" s="7146"/>
      <c r="C17" s="7146"/>
      <c r="D17" s="7146"/>
      <c r="E17" s="7146"/>
      <c r="F17" s="7155"/>
      <c r="G17" s="7155"/>
      <c r="H17" s="35" t="s">
        <v>6</v>
      </c>
      <c r="I17" s="35" t="s">
        <v>7</v>
      </c>
      <c r="J17" s="35" t="s">
        <v>8</v>
      </c>
      <c r="K17" s="35" t="s">
        <v>9</v>
      </c>
      <c r="L17" s="35" t="s">
        <v>10</v>
      </c>
      <c r="M17" s="35" t="s">
        <v>11</v>
      </c>
      <c r="N17" s="35"/>
      <c r="O17" s="35"/>
      <c r="P17" s="35" t="s">
        <v>6</v>
      </c>
      <c r="Q17" s="35" t="s">
        <v>7</v>
      </c>
      <c r="R17" s="35" t="s">
        <v>8</v>
      </c>
      <c r="S17" s="35" t="s">
        <v>9</v>
      </c>
      <c r="T17" s="35" t="s">
        <v>10</v>
      </c>
      <c r="U17" s="35"/>
      <c r="V17" s="35"/>
      <c r="W17" s="7139"/>
      <c r="X17" s="7216"/>
      <c r="AX17" s="2071"/>
      <c r="AY17" s="2071"/>
      <c r="AZ17" s="2012"/>
      <c r="BA17" s="1895">
        <v>0</v>
      </c>
      <c r="BB17" s="2012"/>
      <c r="BC17" s="2012"/>
      <c r="BD17" s="2012"/>
      <c r="BE17" s="46"/>
      <c r="BF17" s="46"/>
      <c r="BG17" s="46"/>
      <c r="BW17" s="2012"/>
      <c r="BX17" s="2012"/>
      <c r="BY17" s="1">
        <v>0</v>
      </c>
      <c r="BZ17" s="1">
        <v>0</v>
      </c>
      <c r="CA17" s="2012"/>
      <c r="CB17" s="1895">
        <v>0</v>
      </c>
      <c r="CC17" s="2012"/>
      <c r="CD17" s="2012"/>
      <c r="CE17" s="2012"/>
      <c r="CF17" s="2012"/>
      <c r="CG17" s="2012"/>
      <c r="CH17" s="2012">
        <v>0</v>
      </c>
      <c r="CI17" s="2012">
        <v>0</v>
      </c>
      <c r="CJ17" s="2012"/>
      <c r="CK17" s="1895">
        <v>0</v>
      </c>
      <c r="CL17" s="2012"/>
      <c r="CM17" s="2012"/>
      <c r="CN17" s="2012"/>
      <c r="CO17" s="2012"/>
      <c r="CP17" s="2012"/>
      <c r="CQ17" s="2012">
        <v>0</v>
      </c>
      <c r="CR17" s="2012">
        <v>0</v>
      </c>
      <c r="CS17" s="2012"/>
      <c r="CT17" s="1895">
        <v>0</v>
      </c>
      <c r="CU17" s="2012"/>
      <c r="CV17" s="2012"/>
      <c r="CW17" s="2012"/>
    </row>
    <row r="18" spans="1:101" ht="48.75" customHeight="1" x14ac:dyDescent="0.25">
      <c r="A18" s="1">
        <f>SUM(A13+1)</f>
        <v>11</v>
      </c>
      <c r="B18" s="6" t="s">
        <v>43</v>
      </c>
      <c r="C18" s="6">
        <v>200</v>
      </c>
      <c r="D18" s="6">
        <v>1</v>
      </c>
      <c r="E18" s="7" t="s">
        <v>44</v>
      </c>
      <c r="F18" s="45" t="s">
        <v>45</v>
      </c>
      <c r="G18" s="45" t="s">
        <v>46</v>
      </c>
      <c r="H18" s="2" t="s">
        <v>17</v>
      </c>
      <c r="I18" s="2" t="s">
        <v>17</v>
      </c>
      <c r="J18" s="2" t="s">
        <v>16</v>
      </c>
      <c r="K18" s="2" t="s">
        <v>16</v>
      </c>
      <c r="L18" s="2" t="s">
        <v>19</v>
      </c>
      <c r="M18" s="2" t="s">
        <v>21</v>
      </c>
      <c r="N18" s="2" t="s">
        <v>601</v>
      </c>
      <c r="O18" s="2" t="s">
        <v>588</v>
      </c>
      <c r="P18" s="37" t="s">
        <v>329</v>
      </c>
      <c r="Q18" s="2" t="s">
        <v>333</v>
      </c>
      <c r="R18" s="37" t="s">
        <v>337</v>
      </c>
      <c r="S18" s="37" t="s">
        <v>440</v>
      </c>
      <c r="T18" s="37" t="s">
        <v>441</v>
      </c>
      <c r="U18" s="62" t="s">
        <v>574</v>
      </c>
      <c r="V18" s="37" t="s">
        <v>564</v>
      </c>
      <c r="W18" s="19">
        <v>20419812.59</v>
      </c>
      <c r="X18" s="9" t="s">
        <v>47</v>
      </c>
      <c r="AX18" s="2071"/>
      <c r="AY18" s="2071"/>
      <c r="AZ18" s="2012"/>
      <c r="BA18" s="2012"/>
      <c r="BB18" s="2012"/>
      <c r="BC18" s="2012"/>
      <c r="BD18" s="2012"/>
      <c r="BE18" s="46"/>
      <c r="BF18" s="46"/>
      <c r="BG18" s="46"/>
      <c r="BW18" s="2012"/>
      <c r="BX18" s="2012"/>
      <c r="BY18" s="1">
        <v>0</v>
      </c>
      <c r="BZ18" s="1">
        <v>0</v>
      </c>
      <c r="CA18" s="2012"/>
      <c r="CB18" s="1895">
        <v>0</v>
      </c>
      <c r="CC18" s="2012"/>
      <c r="CD18" s="2012"/>
      <c r="CE18" s="2012"/>
      <c r="CF18" s="2012"/>
      <c r="CG18" s="2012"/>
      <c r="CH18" s="2012">
        <v>1</v>
      </c>
      <c r="CI18" s="2012">
        <v>1</v>
      </c>
      <c r="CJ18" s="2012"/>
      <c r="CK18" s="2012"/>
      <c r="CL18" s="2012"/>
      <c r="CM18" s="2012"/>
      <c r="CN18" s="2012"/>
      <c r="CO18" s="2012"/>
      <c r="CP18" s="2012"/>
      <c r="CQ18" s="2012">
        <v>0</v>
      </c>
      <c r="CR18" s="2012">
        <v>0</v>
      </c>
      <c r="CS18" s="2012"/>
      <c r="CT18" s="1895">
        <v>0</v>
      </c>
      <c r="CU18" s="2012"/>
      <c r="CV18" s="2012"/>
      <c r="CW18" s="2012"/>
    </row>
    <row r="19" spans="1:101" ht="13.5" customHeight="1" x14ac:dyDescent="0.25">
      <c r="AX19" s="2071"/>
      <c r="AY19" s="2071"/>
      <c r="AZ19" s="2012"/>
      <c r="BA19" s="2012"/>
      <c r="BB19" s="2012"/>
      <c r="BC19" s="2012"/>
      <c r="BD19" s="2012"/>
      <c r="BE19" s="46"/>
      <c r="BF19" s="46"/>
      <c r="BG19" s="46"/>
      <c r="BW19" s="2012"/>
      <c r="BX19" s="2012"/>
      <c r="BY19" s="1">
        <v>1</v>
      </c>
      <c r="BZ19" s="1">
        <v>1</v>
      </c>
      <c r="CA19" s="2012"/>
      <c r="CB19" s="2012"/>
      <c r="CC19" s="2012"/>
      <c r="CD19" s="2012"/>
      <c r="CE19" s="2012"/>
      <c r="CF19" s="2012"/>
      <c r="CG19" s="2012"/>
      <c r="CH19" s="2012">
        <v>0</v>
      </c>
      <c r="CI19" s="2012">
        <v>0</v>
      </c>
      <c r="CJ19" s="2012"/>
      <c r="CK19" s="1895">
        <v>0</v>
      </c>
      <c r="CL19" s="2012"/>
      <c r="CM19" s="2012"/>
      <c r="CN19" s="2012"/>
      <c r="CO19" s="2012"/>
      <c r="CP19" s="2012"/>
      <c r="CQ19" s="2012">
        <v>0</v>
      </c>
      <c r="CR19" s="2012">
        <v>0</v>
      </c>
      <c r="CS19" s="2012"/>
      <c r="CT19" s="1895">
        <v>0</v>
      </c>
      <c r="CU19" s="2012"/>
      <c r="CV19" s="2012"/>
      <c r="CW19" s="2012"/>
    </row>
    <row r="20" spans="1:101" ht="12" customHeight="1" x14ac:dyDescent="0.25">
      <c r="B20" s="7146" t="s">
        <v>0</v>
      </c>
      <c r="C20" s="7146" t="s">
        <v>1</v>
      </c>
      <c r="D20" s="7146" t="s">
        <v>2</v>
      </c>
      <c r="E20" s="7146" t="s">
        <v>3</v>
      </c>
      <c r="F20" s="7155" t="s">
        <v>4</v>
      </c>
      <c r="G20" s="7155" t="s">
        <v>5</v>
      </c>
      <c r="H20" s="7155" t="s">
        <v>12</v>
      </c>
      <c r="I20" s="7155"/>
      <c r="J20" s="7155"/>
      <c r="K20" s="7155"/>
      <c r="L20" s="7155"/>
      <c r="M20" s="7155"/>
      <c r="N20" s="49"/>
      <c r="O20" s="49"/>
      <c r="P20" s="7120" t="s">
        <v>328</v>
      </c>
      <c r="Q20" s="7121"/>
      <c r="R20" s="7121"/>
      <c r="S20" s="7121"/>
      <c r="T20" s="7121"/>
      <c r="U20" s="41"/>
      <c r="V20" s="50"/>
      <c r="W20" s="7139" t="s">
        <v>13</v>
      </c>
      <c r="X20" s="7216" t="s">
        <v>14</v>
      </c>
      <c r="AX20" s="2071"/>
      <c r="AY20" s="2071"/>
      <c r="AZ20" s="2012"/>
      <c r="BA20" s="1895">
        <v>0</v>
      </c>
      <c r="BB20" s="2012"/>
      <c r="BC20" s="2012"/>
      <c r="BD20" s="2012"/>
      <c r="BE20" s="46"/>
      <c r="BF20" s="46"/>
      <c r="BG20" s="46"/>
      <c r="BW20" s="2012"/>
      <c r="BX20" s="2012"/>
      <c r="BY20" s="1">
        <v>0</v>
      </c>
      <c r="BZ20" s="1">
        <v>0</v>
      </c>
      <c r="CA20" s="2012"/>
      <c r="CB20" s="1895">
        <v>0</v>
      </c>
      <c r="CC20" s="2012"/>
      <c r="CD20" s="2012"/>
      <c r="CE20" s="2012"/>
      <c r="CF20" s="2012"/>
      <c r="CG20" s="2012"/>
      <c r="CH20" s="2012">
        <v>0</v>
      </c>
      <c r="CI20" s="2012">
        <v>0</v>
      </c>
      <c r="CJ20" s="2012"/>
      <c r="CK20" s="1895">
        <v>0</v>
      </c>
      <c r="CL20" s="2012"/>
      <c r="CM20" s="2012"/>
      <c r="CN20" s="2012"/>
      <c r="CO20" s="2012"/>
      <c r="CP20" s="2012"/>
      <c r="CQ20" s="2012">
        <v>0</v>
      </c>
      <c r="CR20" s="2012">
        <v>0</v>
      </c>
      <c r="CS20" s="2012"/>
      <c r="CT20" s="1895">
        <v>0</v>
      </c>
      <c r="CU20" s="2012"/>
      <c r="CV20" s="2012"/>
      <c r="CW20" s="2012"/>
    </row>
    <row r="21" spans="1:101" ht="12" customHeight="1" x14ac:dyDescent="0.25">
      <c r="B21" s="7146"/>
      <c r="C21" s="7146"/>
      <c r="D21" s="7146"/>
      <c r="E21" s="7146"/>
      <c r="F21" s="7155"/>
      <c r="G21" s="7155"/>
      <c r="H21" s="35" t="s">
        <v>6</v>
      </c>
      <c r="I21" s="35" t="s">
        <v>7</v>
      </c>
      <c r="J21" s="35" t="s">
        <v>8</v>
      </c>
      <c r="K21" s="35" t="s">
        <v>9</v>
      </c>
      <c r="L21" s="35" t="s">
        <v>10</v>
      </c>
      <c r="M21" s="35" t="s">
        <v>11</v>
      </c>
      <c r="N21" s="35"/>
      <c r="O21" s="35"/>
      <c r="P21" s="35" t="s">
        <v>6</v>
      </c>
      <c r="Q21" s="35" t="s">
        <v>7</v>
      </c>
      <c r="R21" s="35" t="s">
        <v>8</v>
      </c>
      <c r="S21" s="35" t="s">
        <v>9</v>
      </c>
      <c r="T21" s="35" t="s">
        <v>10</v>
      </c>
      <c r="U21" s="35"/>
      <c r="V21" s="35"/>
      <c r="W21" s="7139"/>
      <c r="X21" s="7216"/>
      <c r="AX21" s="2071"/>
      <c r="AY21" s="2071"/>
      <c r="AZ21" s="2012"/>
      <c r="BA21" s="2012"/>
      <c r="BB21" s="2012"/>
      <c r="BC21" s="2012"/>
      <c r="BD21" s="2012"/>
      <c r="BE21" s="46"/>
      <c r="BF21" s="46"/>
      <c r="BG21" s="46"/>
      <c r="BW21" s="2012"/>
      <c r="BX21" s="2012"/>
      <c r="BY21" s="1">
        <v>0</v>
      </c>
      <c r="BZ21" s="1">
        <v>0</v>
      </c>
      <c r="CA21" s="2012"/>
      <c r="CB21" s="1895">
        <v>0</v>
      </c>
      <c r="CC21" s="2012"/>
      <c r="CD21" s="2012"/>
      <c r="CE21" s="2012"/>
      <c r="CF21" s="2012"/>
      <c r="CG21" s="2012"/>
      <c r="CH21" s="2012">
        <v>2</v>
      </c>
      <c r="CI21" s="2012">
        <v>2</v>
      </c>
      <c r="CJ21" s="2012"/>
      <c r="CK21" s="2012"/>
      <c r="CL21" s="2012"/>
      <c r="CM21" s="2012"/>
      <c r="CN21" s="2012"/>
      <c r="CO21" s="2012"/>
      <c r="CP21" s="2012"/>
      <c r="CQ21" s="2012">
        <v>0</v>
      </c>
      <c r="CR21" s="2012">
        <v>0</v>
      </c>
      <c r="CS21" s="2012"/>
      <c r="CT21" s="1895">
        <v>0</v>
      </c>
      <c r="CU21" s="2012"/>
      <c r="CV21" s="2012"/>
      <c r="CW21" s="2012"/>
    </row>
    <row r="22" spans="1:101" ht="27.75" customHeight="1" x14ac:dyDescent="0.25">
      <c r="A22" s="1">
        <f>SUM(A18+1)</f>
        <v>12</v>
      </c>
      <c r="B22" s="6" t="s">
        <v>49</v>
      </c>
      <c r="C22" s="6">
        <v>300</v>
      </c>
      <c r="D22" s="6">
        <v>1</v>
      </c>
      <c r="E22" s="7" t="s">
        <v>50</v>
      </c>
      <c r="F22" s="2" t="s">
        <v>51</v>
      </c>
      <c r="G22" s="2" t="s">
        <v>52</v>
      </c>
      <c r="H22" s="2" t="s">
        <v>19</v>
      </c>
      <c r="I22" s="2" t="s">
        <v>20</v>
      </c>
      <c r="J22" s="2" t="s">
        <v>16</v>
      </c>
      <c r="K22" s="2" t="s">
        <v>16</v>
      </c>
      <c r="L22" s="2" t="s">
        <v>20</v>
      </c>
      <c r="M22" s="2" t="s">
        <v>21</v>
      </c>
      <c r="N22" s="2" t="s">
        <v>589</v>
      </c>
      <c r="O22" s="2" t="s">
        <v>589</v>
      </c>
      <c r="P22" s="37" t="s">
        <v>341</v>
      </c>
      <c r="Q22" s="37" t="s">
        <v>342</v>
      </c>
      <c r="R22" s="37" t="s">
        <v>343</v>
      </c>
      <c r="S22" s="37" t="s">
        <v>344</v>
      </c>
      <c r="T22" s="37" t="s">
        <v>345</v>
      </c>
      <c r="U22" s="62" t="s">
        <v>575</v>
      </c>
      <c r="V22" s="37" t="s">
        <v>565</v>
      </c>
      <c r="W22" s="19">
        <v>4347989.45</v>
      </c>
      <c r="X22" s="9" t="s">
        <v>53</v>
      </c>
      <c r="AX22" s="2071"/>
      <c r="AY22" s="2071"/>
      <c r="AZ22" s="2012"/>
      <c r="BA22" s="2012"/>
      <c r="BB22" s="2012"/>
      <c r="BC22" s="2012"/>
      <c r="BD22" s="2012"/>
      <c r="BE22" s="46"/>
      <c r="BF22" s="46"/>
      <c r="BG22" s="46"/>
      <c r="BW22" s="2012"/>
      <c r="BX22" s="2012"/>
      <c r="BY22" s="1">
        <v>0</v>
      </c>
      <c r="BZ22" s="1">
        <v>0</v>
      </c>
      <c r="CA22" s="2012"/>
      <c r="CB22" s="1895">
        <v>0</v>
      </c>
      <c r="CC22" s="2012"/>
      <c r="CD22" s="2012"/>
      <c r="CE22" s="2012"/>
      <c r="CF22" s="2012"/>
      <c r="CG22" s="2012"/>
      <c r="CH22" s="2012">
        <v>1</v>
      </c>
      <c r="CI22" s="2012">
        <v>1</v>
      </c>
      <c r="CJ22" s="2012"/>
      <c r="CK22" s="2012"/>
      <c r="CL22" s="2012"/>
      <c r="CM22" s="2012"/>
      <c r="CN22" s="2012"/>
      <c r="CO22" s="2012"/>
      <c r="CP22" s="2012"/>
      <c r="CQ22" s="2012">
        <v>2</v>
      </c>
      <c r="CR22" s="2012">
        <v>2</v>
      </c>
      <c r="CS22" s="2012"/>
      <c r="CT22" s="2012"/>
      <c r="CU22" s="2012"/>
      <c r="CV22" s="2012"/>
      <c r="CW22" s="2012"/>
    </row>
    <row r="24" spans="1:101" ht="12" customHeight="1" x14ac:dyDescent="0.25">
      <c r="B24" s="7146" t="s">
        <v>0</v>
      </c>
      <c r="C24" s="7146" t="s">
        <v>1</v>
      </c>
      <c r="D24" s="7146" t="s">
        <v>2</v>
      </c>
      <c r="E24" s="7146" t="s">
        <v>3</v>
      </c>
      <c r="F24" s="7155" t="s">
        <v>4</v>
      </c>
      <c r="G24" s="7155" t="s">
        <v>5</v>
      </c>
      <c r="H24" s="7155" t="s">
        <v>12</v>
      </c>
      <c r="I24" s="7155"/>
      <c r="J24" s="7155"/>
      <c r="K24" s="7155"/>
      <c r="L24" s="7155"/>
      <c r="M24" s="7155"/>
      <c r="N24" s="49"/>
      <c r="O24" s="49"/>
      <c r="P24" s="7120" t="s">
        <v>328</v>
      </c>
      <c r="Q24" s="7121"/>
      <c r="R24" s="7121"/>
      <c r="S24" s="7121"/>
      <c r="T24" s="7121"/>
      <c r="U24" s="41"/>
      <c r="V24" s="50"/>
      <c r="W24" s="7139" t="s">
        <v>13</v>
      </c>
      <c r="X24" s="7216" t="s">
        <v>14</v>
      </c>
    </row>
    <row r="25" spans="1:101" ht="12" customHeight="1" x14ac:dyDescent="0.25">
      <c r="B25" s="7146"/>
      <c r="C25" s="7146"/>
      <c r="D25" s="7146"/>
      <c r="E25" s="7146"/>
      <c r="F25" s="7155"/>
      <c r="G25" s="7155"/>
      <c r="H25" s="35" t="s">
        <v>6</v>
      </c>
      <c r="I25" s="35" t="s">
        <v>7</v>
      </c>
      <c r="J25" s="35" t="s">
        <v>8</v>
      </c>
      <c r="K25" s="35" t="s">
        <v>9</v>
      </c>
      <c r="L25" s="35" t="s">
        <v>10</v>
      </c>
      <c r="M25" s="35" t="s">
        <v>11</v>
      </c>
      <c r="N25" s="35"/>
      <c r="O25" s="35"/>
      <c r="P25" s="35" t="s">
        <v>6</v>
      </c>
      <c r="Q25" s="35" t="s">
        <v>7</v>
      </c>
      <c r="R25" s="35" t="s">
        <v>8</v>
      </c>
      <c r="S25" s="35" t="s">
        <v>9</v>
      </c>
      <c r="T25" s="35" t="s">
        <v>10</v>
      </c>
      <c r="U25" s="35"/>
      <c r="V25" s="35"/>
      <c r="W25" s="7139"/>
      <c r="X25" s="7216"/>
    </row>
    <row r="26" spans="1:101" ht="49.5" customHeight="1" x14ac:dyDescent="0.25">
      <c r="A26" s="1">
        <f>SUM(A22+1)</f>
        <v>13</v>
      </c>
      <c r="B26" s="7102" t="s">
        <v>54</v>
      </c>
      <c r="C26" s="6">
        <v>400</v>
      </c>
      <c r="D26" s="6">
        <v>1</v>
      </c>
      <c r="E26" s="7" t="s">
        <v>55</v>
      </c>
      <c r="F26" s="27" t="s">
        <v>56</v>
      </c>
      <c r="G26" s="27" t="s">
        <v>57</v>
      </c>
      <c r="H26" s="2" t="s">
        <v>16</v>
      </c>
      <c r="I26" s="2" t="s">
        <v>16</v>
      </c>
      <c r="J26" s="2" t="s">
        <v>16</v>
      </c>
      <c r="K26" s="2" t="s">
        <v>16</v>
      </c>
      <c r="L26" s="2" t="s">
        <v>16</v>
      </c>
      <c r="M26" s="2" t="s">
        <v>21</v>
      </c>
      <c r="N26" s="2" t="s">
        <v>600</v>
      </c>
      <c r="O26" s="2" t="s">
        <v>590</v>
      </c>
      <c r="P26" s="2" t="s">
        <v>346</v>
      </c>
      <c r="Q26" s="37" t="s">
        <v>347</v>
      </c>
      <c r="R26" s="37" t="s">
        <v>348</v>
      </c>
      <c r="S26" s="37" t="s">
        <v>349</v>
      </c>
      <c r="T26" s="37" t="s">
        <v>350</v>
      </c>
      <c r="U26" s="60" t="s">
        <v>572</v>
      </c>
      <c r="V26" s="37" t="s">
        <v>560</v>
      </c>
      <c r="W26" s="8">
        <v>31207919.739999998</v>
      </c>
      <c r="X26" s="7" t="s">
        <v>58</v>
      </c>
    </row>
    <row r="27" spans="1:101" ht="71.25" customHeight="1" x14ac:dyDescent="0.25">
      <c r="A27" s="1">
        <f>SUM(A26+1)</f>
        <v>14</v>
      </c>
      <c r="B27" s="7145"/>
      <c r="C27" s="6">
        <v>401</v>
      </c>
      <c r="D27" s="6">
        <v>2</v>
      </c>
      <c r="E27" s="7" t="s">
        <v>55</v>
      </c>
      <c r="F27" s="27" t="s">
        <v>56</v>
      </c>
      <c r="G27" s="27" t="s">
        <v>57</v>
      </c>
      <c r="H27" s="2" t="s">
        <v>16</v>
      </c>
      <c r="I27" s="2" t="s">
        <v>16</v>
      </c>
      <c r="J27" s="2" t="s">
        <v>16</v>
      </c>
      <c r="K27" s="2" t="s">
        <v>16</v>
      </c>
      <c r="L27" s="2" t="s">
        <v>16</v>
      </c>
      <c r="M27" s="2" t="s">
        <v>21</v>
      </c>
      <c r="N27" s="2" t="s">
        <v>600</v>
      </c>
      <c r="O27" s="2" t="s">
        <v>590</v>
      </c>
      <c r="P27" s="2" t="s">
        <v>346</v>
      </c>
      <c r="Q27" s="37" t="s">
        <v>347</v>
      </c>
      <c r="R27" s="37" t="s">
        <v>348</v>
      </c>
      <c r="S27" s="37" t="s">
        <v>349</v>
      </c>
      <c r="T27" s="37" t="s">
        <v>350</v>
      </c>
      <c r="U27" s="60" t="s">
        <v>573</v>
      </c>
      <c r="V27" s="37" t="s">
        <v>560</v>
      </c>
      <c r="W27" s="8">
        <v>8490621</v>
      </c>
      <c r="X27" s="9" t="s">
        <v>59</v>
      </c>
    </row>
    <row r="28" spans="1:101" ht="56.25" x14ac:dyDescent="0.25">
      <c r="A28" s="1">
        <f t="shared" ref="A28:A33" si="1">SUM(A27+1)</f>
        <v>15</v>
      </c>
      <c r="B28" s="7145"/>
      <c r="C28" s="6">
        <v>402</v>
      </c>
      <c r="D28" s="6">
        <v>3</v>
      </c>
      <c r="E28" s="7" t="s">
        <v>60</v>
      </c>
      <c r="F28" s="132" t="s">
        <v>61</v>
      </c>
      <c r="G28" s="132" t="s">
        <v>62</v>
      </c>
      <c r="H28" s="2" t="s">
        <v>17</v>
      </c>
      <c r="I28" s="2" t="s">
        <v>16</v>
      </c>
      <c r="J28" s="2" t="s">
        <v>16</v>
      </c>
      <c r="K28" s="2" t="s">
        <v>19</v>
      </c>
      <c r="L28" s="2" t="s">
        <v>16</v>
      </c>
      <c r="M28" s="2" t="s">
        <v>21</v>
      </c>
      <c r="N28" s="2" t="s">
        <v>600</v>
      </c>
      <c r="O28" s="2" t="s">
        <v>591</v>
      </c>
      <c r="P28" s="37" t="s">
        <v>329</v>
      </c>
      <c r="Q28" s="37" t="s">
        <v>330</v>
      </c>
      <c r="R28" s="37" t="s">
        <v>336</v>
      </c>
      <c r="S28" s="37" t="s">
        <v>442</v>
      </c>
      <c r="T28" s="37" t="s">
        <v>443</v>
      </c>
      <c r="U28" s="61" t="s">
        <v>570</v>
      </c>
      <c r="V28" s="37" t="s">
        <v>564</v>
      </c>
      <c r="W28" s="8">
        <v>10013718.32</v>
      </c>
      <c r="X28" s="9" t="s">
        <v>63</v>
      </c>
    </row>
    <row r="29" spans="1:101" ht="84.75" customHeight="1" x14ac:dyDescent="0.25">
      <c r="A29" s="1">
        <f t="shared" si="1"/>
        <v>16</v>
      </c>
      <c r="B29" s="7145"/>
      <c r="C29" s="6">
        <v>403</v>
      </c>
      <c r="D29" s="6">
        <v>4</v>
      </c>
      <c r="E29" s="7" t="s">
        <v>34</v>
      </c>
      <c r="F29" s="30" t="s">
        <v>56</v>
      </c>
      <c r="G29" s="30" t="s">
        <v>35</v>
      </c>
      <c r="H29" s="2" t="s">
        <v>17</v>
      </c>
      <c r="I29" s="2" t="s">
        <v>20</v>
      </c>
      <c r="J29" s="2" t="s">
        <v>16</v>
      </c>
      <c r="K29" s="2" t="s">
        <v>16</v>
      </c>
      <c r="L29" s="2" t="s">
        <v>20</v>
      </c>
      <c r="M29" s="2" t="s">
        <v>21</v>
      </c>
      <c r="N29" s="2" t="s">
        <v>600</v>
      </c>
      <c r="O29" s="2" t="s">
        <v>586</v>
      </c>
      <c r="P29" s="37" t="s">
        <v>329</v>
      </c>
      <c r="Q29" s="37" t="s">
        <v>331</v>
      </c>
      <c r="R29" s="37" t="s">
        <v>335</v>
      </c>
      <c r="S29" s="37" t="s">
        <v>436</v>
      </c>
      <c r="T29" s="2" t="s">
        <v>437</v>
      </c>
      <c r="U29" s="60" t="s">
        <v>568</v>
      </c>
      <c r="V29" s="37" t="s">
        <v>565</v>
      </c>
      <c r="W29" s="8">
        <v>13034138</v>
      </c>
      <c r="X29" s="9" t="s">
        <v>64</v>
      </c>
    </row>
    <row r="30" spans="1:101" ht="104.25" customHeight="1" x14ac:dyDescent="0.25">
      <c r="A30" s="1">
        <f t="shared" si="1"/>
        <v>17</v>
      </c>
      <c r="B30" s="7145"/>
      <c r="C30" s="6">
        <v>404</v>
      </c>
      <c r="D30" s="6">
        <v>5</v>
      </c>
      <c r="E30" s="7" t="s">
        <v>65</v>
      </c>
      <c r="F30" s="135" t="s">
        <v>56</v>
      </c>
      <c r="G30" s="135" t="s">
        <v>66</v>
      </c>
      <c r="H30" s="2" t="s">
        <v>20</v>
      </c>
      <c r="I30" s="2" t="s">
        <v>16</v>
      </c>
      <c r="J30" s="2" t="s">
        <v>16</v>
      </c>
      <c r="K30" s="2" t="s">
        <v>16</v>
      </c>
      <c r="L30" s="2" t="s">
        <v>29</v>
      </c>
      <c r="M30" s="2" t="s">
        <v>21</v>
      </c>
      <c r="N30" s="2" t="s">
        <v>600</v>
      </c>
      <c r="O30" s="2" t="s">
        <v>592</v>
      </c>
      <c r="P30" s="37" t="s">
        <v>366</v>
      </c>
      <c r="Q30" s="37" t="s">
        <v>367</v>
      </c>
      <c r="R30" s="2" t="s">
        <v>368</v>
      </c>
      <c r="S30" s="37" t="s">
        <v>369</v>
      </c>
      <c r="T30" s="37" t="s">
        <v>370</v>
      </c>
      <c r="U30" s="60" t="s">
        <v>567</v>
      </c>
      <c r="V30" s="37" t="s">
        <v>560</v>
      </c>
      <c r="W30" s="8">
        <v>6068452</v>
      </c>
      <c r="X30" s="9" t="s">
        <v>67</v>
      </c>
    </row>
    <row r="31" spans="1:101" ht="60.75" customHeight="1" x14ac:dyDescent="0.25">
      <c r="A31" s="1">
        <f t="shared" si="1"/>
        <v>18</v>
      </c>
      <c r="B31" s="7145"/>
      <c r="C31" s="6">
        <v>405</v>
      </c>
      <c r="D31" s="6">
        <v>6</v>
      </c>
      <c r="E31" s="7" t="s">
        <v>68</v>
      </c>
      <c r="F31" s="31" t="s">
        <v>61</v>
      </c>
      <c r="G31" s="31" t="s">
        <v>57</v>
      </c>
      <c r="H31" s="2" t="s">
        <v>17</v>
      </c>
      <c r="I31" s="2" t="s">
        <v>17</v>
      </c>
      <c r="J31" s="2" t="s">
        <v>20</v>
      </c>
      <c r="K31" s="2" t="s">
        <v>16</v>
      </c>
      <c r="L31" s="2" t="s">
        <v>20</v>
      </c>
      <c r="M31" s="2" t="s">
        <v>21</v>
      </c>
      <c r="N31" s="2" t="s">
        <v>600</v>
      </c>
      <c r="O31" s="2" t="s">
        <v>590</v>
      </c>
      <c r="P31" s="37" t="s">
        <v>329</v>
      </c>
      <c r="Q31" s="2" t="s">
        <v>333</v>
      </c>
      <c r="R31" s="37" t="s">
        <v>338</v>
      </c>
      <c r="S31" s="37" t="s">
        <v>444</v>
      </c>
      <c r="T31" s="37" t="s">
        <v>445</v>
      </c>
      <c r="U31" s="60" t="s">
        <v>569</v>
      </c>
      <c r="V31" s="37" t="s">
        <v>564</v>
      </c>
      <c r="W31" s="8">
        <v>29173146</v>
      </c>
      <c r="X31" s="9" t="s">
        <v>72</v>
      </c>
    </row>
    <row r="32" spans="1:101" ht="52.5" customHeight="1" x14ac:dyDescent="0.25">
      <c r="A32" s="1">
        <f t="shared" si="1"/>
        <v>19</v>
      </c>
      <c r="B32" s="7145"/>
      <c r="C32" s="6">
        <v>406</v>
      </c>
      <c r="D32" s="6">
        <v>7</v>
      </c>
      <c r="E32" s="7" t="s">
        <v>69</v>
      </c>
      <c r="F32" s="30" t="s">
        <v>56</v>
      </c>
      <c r="G32" s="30" t="s">
        <v>70</v>
      </c>
      <c r="H32" s="2" t="s">
        <v>17</v>
      </c>
      <c r="I32" s="2" t="s">
        <v>20</v>
      </c>
      <c r="J32" s="2" t="s">
        <v>16</v>
      </c>
      <c r="K32" s="2" t="s">
        <v>19</v>
      </c>
      <c r="L32" s="2" t="s">
        <v>16</v>
      </c>
      <c r="M32" s="2" t="s">
        <v>21</v>
      </c>
      <c r="N32" s="2" t="s">
        <v>600</v>
      </c>
      <c r="O32" s="2" t="s">
        <v>605</v>
      </c>
      <c r="P32" s="37" t="s">
        <v>329</v>
      </c>
      <c r="Q32" s="37" t="s">
        <v>331</v>
      </c>
      <c r="R32" s="37" t="s">
        <v>335</v>
      </c>
      <c r="S32" s="37" t="s">
        <v>446</v>
      </c>
      <c r="T32" s="37" t="s">
        <v>447</v>
      </c>
      <c r="U32" s="60" t="s">
        <v>566</v>
      </c>
      <c r="V32" s="37" t="s">
        <v>565</v>
      </c>
      <c r="W32" s="8">
        <v>20028565</v>
      </c>
      <c r="X32" s="9" t="s">
        <v>71</v>
      </c>
    </row>
    <row r="33" spans="1:27" ht="70.5" customHeight="1" x14ac:dyDescent="0.25">
      <c r="A33" s="1">
        <f t="shared" si="1"/>
        <v>20</v>
      </c>
      <c r="B33" s="7103"/>
      <c r="C33" s="6">
        <v>407</v>
      </c>
      <c r="D33" s="6">
        <v>8</v>
      </c>
      <c r="E33" s="7" t="s">
        <v>55</v>
      </c>
      <c r="F33" s="27" t="s">
        <v>56</v>
      </c>
      <c r="G33" s="27" t="s">
        <v>57</v>
      </c>
      <c r="H33" s="2" t="s">
        <v>16</v>
      </c>
      <c r="I33" s="2" t="s">
        <v>16</v>
      </c>
      <c r="J33" s="2" t="s">
        <v>16</v>
      </c>
      <c r="K33" s="2" t="s">
        <v>16</v>
      </c>
      <c r="L33" s="2" t="s">
        <v>16</v>
      </c>
      <c r="M33" s="2" t="s">
        <v>21</v>
      </c>
      <c r="N33" s="2" t="s">
        <v>600</v>
      </c>
      <c r="O33" s="2" t="s">
        <v>590</v>
      </c>
      <c r="P33" s="2" t="s">
        <v>346</v>
      </c>
      <c r="Q33" s="37" t="s">
        <v>347</v>
      </c>
      <c r="R33" s="37" t="s">
        <v>348</v>
      </c>
      <c r="S33" s="37" t="s">
        <v>349</v>
      </c>
      <c r="T33" s="37" t="s">
        <v>350</v>
      </c>
      <c r="U33" s="61" t="s">
        <v>571</v>
      </c>
      <c r="V33" s="37" t="s">
        <v>560</v>
      </c>
      <c r="W33" s="8">
        <v>4968871</v>
      </c>
      <c r="X33" s="9" t="s">
        <v>73</v>
      </c>
    </row>
    <row r="34" spans="1:27" ht="12" x14ac:dyDescent="0.25">
      <c r="J34" s="7188" t="s">
        <v>48</v>
      </c>
      <c r="K34" s="7188"/>
      <c r="L34" s="7188"/>
      <c r="M34" s="7188"/>
      <c r="N34" s="47"/>
      <c r="O34" s="47"/>
      <c r="P34" s="22"/>
      <c r="Q34" s="22"/>
      <c r="R34" s="22"/>
      <c r="S34" s="22"/>
      <c r="T34" s="22"/>
      <c r="U34" s="43"/>
      <c r="V34" s="47"/>
      <c r="W34" s="20">
        <f>SUM(W26:W33)</f>
        <v>122985431.06</v>
      </c>
    </row>
    <row r="35" spans="1:27" ht="12" x14ac:dyDescent="0.25">
      <c r="J35" s="13"/>
      <c r="K35" s="13"/>
      <c r="L35" s="13"/>
      <c r="M35" s="13"/>
      <c r="N35" s="13"/>
      <c r="O35" s="13"/>
      <c r="P35" s="13"/>
      <c r="Q35" s="13"/>
      <c r="R35" s="13"/>
      <c r="S35" s="13"/>
      <c r="T35" s="13"/>
      <c r="U35" s="13"/>
      <c r="V35" s="13"/>
      <c r="W35" s="14"/>
    </row>
    <row r="36" spans="1:27" ht="12" customHeight="1" x14ac:dyDescent="0.25">
      <c r="B36" s="7146" t="s">
        <v>0</v>
      </c>
      <c r="C36" s="7146" t="s">
        <v>1</v>
      </c>
      <c r="D36" s="7146" t="s">
        <v>2</v>
      </c>
      <c r="E36" s="7146" t="s">
        <v>3</v>
      </c>
      <c r="F36" s="7155" t="s">
        <v>4</v>
      </c>
      <c r="G36" s="7155" t="s">
        <v>5</v>
      </c>
      <c r="H36" s="7155" t="s">
        <v>12</v>
      </c>
      <c r="I36" s="7155"/>
      <c r="J36" s="7155"/>
      <c r="K36" s="7155"/>
      <c r="L36" s="7155"/>
      <c r="M36" s="7155"/>
      <c r="N36" s="49"/>
      <c r="O36" s="49"/>
      <c r="P36" s="7120" t="s">
        <v>328</v>
      </c>
      <c r="Q36" s="7121"/>
      <c r="R36" s="7121"/>
      <c r="S36" s="7121"/>
      <c r="T36" s="7121"/>
      <c r="U36" s="41"/>
      <c r="V36" s="50"/>
      <c r="W36" s="7139" t="s">
        <v>13</v>
      </c>
      <c r="X36" s="7216" t="s">
        <v>14</v>
      </c>
    </row>
    <row r="37" spans="1:27" ht="12" customHeight="1" x14ac:dyDescent="0.25">
      <c r="B37" s="7146"/>
      <c r="C37" s="7146"/>
      <c r="D37" s="7146"/>
      <c r="E37" s="7146"/>
      <c r="F37" s="7155"/>
      <c r="G37" s="7155"/>
      <c r="H37" s="35" t="s">
        <v>6</v>
      </c>
      <c r="I37" s="35" t="s">
        <v>7</v>
      </c>
      <c r="J37" s="35" t="s">
        <v>8</v>
      </c>
      <c r="K37" s="35" t="s">
        <v>9</v>
      </c>
      <c r="L37" s="35" t="s">
        <v>10</v>
      </c>
      <c r="M37" s="35" t="s">
        <v>11</v>
      </c>
      <c r="N37" s="35"/>
      <c r="O37" s="35"/>
      <c r="P37" s="35" t="s">
        <v>6</v>
      </c>
      <c r="Q37" s="35" t="s">
        <v>7</v>
      </c>
      <c r="R37" s="35" t="s">
        <v>8</v>
      </c>
      <c r="S37" s="35" t="s">
        <v>9</v>
      </c>
      <c r="T37" s="35" t="s">
        <v>10</v>
      </c>
      <c r="U37" s="35"/>
      <c r="V37" s="35"/>
      <c r="W37" s="7139"/>
      <c r="X37" s="7216"/>
    </row>
    <row r="38" spans="1:27" ht="37.5" customHeight="1" x14ac:dyDescent="0.25">
      <c r="A38" s="1">
        <f>SUM(A33+1)</f>
        <v>21</v>
      </c>
      <c r="B38" s="5684" t="s">
        <v>74</v>
      </c>
      <c r="C38" s="6">
        <v>500</v>
      </c>
      <c r="D38" s="6">
        <v>1</v>
      </c>
      <c r="E38" s="9" t="s">
        <v>75</v>
      </c>
      <c r="F38" s="2" t="s">
        <v>76</v>
      </c>
      <c r="G38" s="2" t="s">
        <v>38</v>
      </c>
      <c r="H38" s="2" t="s">
        <v>17</v>
      </c>
      <c r="I38" s="2" t="s">
        <v>16</v>
      </c>
      <c r="J38" s="2" t="s">
        <v>16</v>
      </c>
      <c r="K38" s="2" t="s">
        <v>17</v>
      </c>
      <c r="L38" s="2" t="s">
        <v>16</v>
      </c>
      <c r="M38" s="2" t="s">
        <v>21</v>
      </c>
      <c r="N38" s="2" t="s">
        <v>602</v>
      </c>
      <c r="O38" s="37" t="s">
        <v>593</v>
      </c>
      <c r="P38" s="37" t="s">
        <v>329</v>
      </c>
      <c r="Q38" s="37" t="s">
        <v>330</v>
      </c>
      <c r="R38" s="37" t="s">
        <v>336</v>
      </c>
      <c r="S38" s="37" t="s">
        <v>438</v>
      </c>
      <c r="T38" s="37" t="s">
        <v>439</v>
      </c>
      <c r="U38" s="60" t="s">
        <v>699</v>
      </c>
      <c r="V38" s="37" t="s">
        <v>564</v>
      </c>
      <c r="W38" s="8">
        <v>28458707.43</v>
      </c>
      <c r="X38" s="9" t="s">
        <v>77</v>
      </c>
    </row>
    <row r="39" spans="1:27" ht="48.75" customHeight="1" x14ac:dyDescent="0.25">
      <c r="A39" s="1">
        <f>SUM(A38+1)</f>
        <v>22</v>
      </c>
      <c r="B39" s="5685"/>
      <c r="C39" s="6">
        <v>501</v>
      </c>
      <c r="D39" s="6">
        <v>2</v>
      </c>
      <c r="E39" s="7" t="s">
        <v>78</v>
      </c>
      <c r="F39" s="2" t="s">
        <v>76</v>
      </c>
      <c r="G39" s="2" t="s">
        <v>79</v>
      </c>
      <c r="H39" s="2" t="s">
        <v>17</v>
      </c>
      <c r="I39" s="2" t="s">
        <v>16</v>
      </c>
      <c r="J39" s="2" t="s">
        <v>16</v>
      </c>
      <c r="K39" s="2" t="s">
        <v>16</v>
      </c>
      <c r="L39" s="2" t="s">
        <v>16</v>
      </c>
      <c r="M39" s="2" t="s">
        <v>21</v>
      </c>
      <c r="N39" s="2" t="s">
        <v>602</v>
      </c>
      <c r="O39" s="37" t="s">
        <v>594</v>
      </c>
      <c r="P39" s="37" t="s">
        <v>329</v>
      </c>
      <c r="Q39" s="37" t="s">
        <v>330</v>
      </c>
      <c r="R39" s="37" t="s">
        <v>336</v>
      </c>
      <c r="S39" s="37" t="s">
        <v>448</v>
      </c>
      <c r="T39" s="37" t="s">
        <v>449</v>
      </c>
      <c r="U39" s="62" t="s">
        <v>698</v>
      </c>
      <c r="V39" s="37" t="s">
        <v>564</v>
      </c>
      <c r="W39" s="8">
        <v>17270646</v>
      </c>
      <c r="X39" s="9" t="s">
        <v>80</v>
      </c>
    </row>
    <row r="40" spans="1:27" ht="48.75" customHeight="1" x14ac:dyDescent="0.25">
      <c r="A40" s="1">
        <f t="shared" ref="A40:A42" si="2">SUM(A39+1)</f>
        <v>23</v>
      </c>
      <c r="B40" s="5685"/>
      <c r="C40" s="6">
        <v>502</v>
      </c>
      <c r="D40" s="6">
        <v>3</v>
      </c>
      <c r="E40" s="7" t="s">
        <v>81</v>
      </c>
      <c r="F40" s="2" t="s">
        <v>82</v>
      </c>
      <c r="G40" s="2" t="s">
        <v>79</v>
      </c>
      <c r="H40" s="2" t="s">
        <v>17</v>
      </c>
      <c r="I40" s="2" t="s">
        <v>16</v>
      </c>
      <c r="J40" s="2" t="s">
        <v>16</v>
      </c>
      <c r="K40" s="2" t="s">
        <v>16</v>
      </c>
      <c r="L40" s="2" t="s">
        <v>20</v>
      </c>
      <c r="M40" s="2" t="s">
        <v>21</v>
      </c>
      <c r="N40" s="2" t="s">
        <v>602</v>
      </c>
      <c r="O40" s="37" t="s">
        <v>594</v>
      </c>
      <c r="P40" s="37" t="s">
        <v>329</v>
      </c>
      <c r="Q40" s="37" t="s">
        <v>330</v>
      </c>
      <c r="R40" s="37" t="s">
        <v>336</v>
      </c>
      <c r="S40" s="37" t="s">
        <v>448</v>
      </c>
      <c r="T40" s="37" t="s">
        <v>450</v>
      </c>
      <c r="U40" s="62" t="s">
        <v>700</v>
      </c>
      <c r="V40" s="37" t="s">
        <v>564</v>
      </c>
      <c r="W40" s="8">
        <v>9302008</v>
      </c>
      <c r="X40" s="9" t="s">
        <v>85</v>
      </c>
    </row>
    <row r="41" spans="1:27" ht="46.5" customHeight="1" x14ac:dyDescent="0.25">
      <c r="A41" s="1">
        <f t="shared" si="2"/>
        <v>24</v>
      </c>
      <c r="B41" s="5685"/>
      <c r="C41" s="6">
        <v>503</v>
      </c>
      <c r="D41" s="6">
        <v>4</v>
      </c>
      <c r="E41" s="7" t="s">
        <v>86</v>
      </c>
      <c r="F41" s="2" t="s">
        <v>76</v>
      </c>
      <c r="G41" s="2" t="s">
        <v>87</v>
      </c>
      <c r="H41" s="2" t="s">
        <v>17</v>
      </c>
      <c r="I41" s="2" t="s">
        <v>16</v>
      </c>
      <c r="J41" s="2" t="s">
        <v>16</v>
      </c>
      <c r="K41" s="2" t="s">
        <v>20</v>
      </c>
      <c r="L41" s="2" t="s">
        <v>16</v>
      </c>
      <c r="M41" s="2" t="s">
        <v>21</v>
      </c>
      <c r="N41" s="2" t="s">
        <v>602</v>
      </c>
      <c r="O41" s="2" t="s">
        <v>595</v>
      </c>
      <c r="P41" s="37" t="s">
        <v>329</v>
      </c>
      <c r="Q41" s="37" t="s">
        <v>330</v>
      </c>
      <c r="R41" s="37" t="s">
        <v>336</v>
      </c>
      <c r="S41" s="37" t="s">
        <v>451</v>
      </c>
      <c r="T41" s="37" t="s">
        <v>452</v>
      </c>
      <c r="U41" s="60" t="s">
        <v>701</v>
      </c>
      <c r="V41" s="37" t="s">
        <v>564</v>
      </c>
      <c r="W41" s="8">
        <v>16689182</v>
      </c>
      <c r="X41" s="9" t="s">
        <v>88</v>
      </c>
    </row>
    <row r="42" spans="1:27" ht="51" customHeight="1" x14ac:dyDescent="0.25">
      <c r="A42" s="1">
        <f t="shared" si="2"/>
        <v>25</v>
      </c>
      <c r="B42" s="5686"/>
      <c r="C42" s="6">
        <v>504</v>
      </c>
      <c r="D42" s="6">
        <v>5</v>
      </c>
      <c r="E42" s="7" t="s">
        <v>86</v>
      </c>
      <c r="F42" s="2" t="s">
        <v>76</v>
      </c>
      <c r="G42" s="2" t="s">
        <v>87</v>
      </c>
      <c r="H42" s="2" t="s">
        <v>17</v>
      </c>
      <c r="I42" s="2" t="s">
        <v>16</v>
      </c>
      <c r="J42" s="2" t="s">
        <v>16</v>
      </c>
      <c r="K42" s="2" t="s">
        <v>20</v>
      </c>
      <c r="L42" s="2" t="s">
        <v>16</v>
      </c>
      <c r="M42" s="2" t="s">
        <v>21</v>
      </c>
      <c r="N42" s="2" t="s">
        <v>602</v>
      </c>
      <c r="O42" s="2" t="s">
        <v>595</v>
      </c>
      <c r="P42" s="37" t="s">
        <v>329</v>
      </c>
      <c r="Q42" s="37" t="s">
        <v>330</v>
      </c>
      <c r="R42" s="37" t="s">
        <v>336</v>
      </c>
      <c r="S42" s="37" t="s">
        <v>451</v>
      </c>
      <c r="T42" s="37" t="s">
        <v>452</v>
      </c>
      <c r="U42" s="60" t="s">
        <v>702</v>
      </c>
      <c r="V42" s="37" t="s">
        <v>564</v>
      </c>
      <c r="W42" s="8">
        <v>57648018</v>
      </c>
      <c r="X42" s="7" t="s">
        <v>89</v>
      </c>
    </row>
    <row r="43" spans="1:27" ht="12" x14ac:dyDescent="0.25">
      <c r="J43" s="7188" t="s">
        <v>48</v>
      </c>
      <c r="K43" s="7188"/>
      <c r="L43" s="7188"/>
      <c r="M43" s="7188"/>
      <c r="N43" s="47"/>
      <c r="O43" s="47"/>
      <c r="P43" s="22"/>
      <c r="Q43" s="22"/>
      <c r="R43" s="22"/>
      <c r="S43" s="22"/>
      <c r="T43" s="22"/>
      <c r="U43" s="43"/>
      <c r="V43" s="47"/>
      <c r="W43" s="20">
        <f>SUM(W38:W42)</f>
        <v>129368561.43000001</v>
      </c>
    </row>
    <row r="45" spans="1:27" ht="12" customHeight="1" x14ac:dyDescent="0.25">
      <c r="B45" s="7146" t="s">
        <v>0</v>
      </c>
      <c r="C45" s="7146" t="s">
        <v>1</v>
      </c>
      <c r="D45" s="7146" t="s">
        <v>2</v>
      </c>
      <c r="E45" s="7146" t="s">
        <v>3</v>
      </c>
      <c r="F45" s="7155" t="s">
        <v>4</v>
      </c>
      <c r="G45" s="7155" t="s">
        <v>5</v>
      </c>
      <c r="H45" s="7155" t="s">
        <v>12</v>
      </c>
      <c r="I45" s="7155"/>
      <c r="J45" s="7155"/>
      <c r="K45" s="7155"/>
      <c r="L45" s="7155"/>
      <c r="M45" s="7155"/>
      <c r="N45" s="49"/>
      <c r="O45" s="49"/>
      <c r="P45" s="7120" t="s">
        <v>328</v>
      </c>
      <c r="Q45" s="7121"/>
      <c r="R45" s="7121"/>
      <c r="S45" s="7121"/>
      <c r="T45" s="7121"/>
      <c r="U45" s="41"/>
      <c r="V45" s="50"/>
      <c r="W45" s="7139" t="s">
        <v>13</v>
      </c>
      <c r="X45" s="7216" t="s">
        <v>14</v>
      </c>
    </row>
    <row r="46" spans="1:27" ht="12" customHeight="1" x14ac:dyDescent="0.25">
      <c r="B46" s="7146"/>
      <c r="C46" s="7146"/>
      <c r="D46" s="7146"/>
      <c r="E46" s="7146"/>
      <c r="F46" s="7155"/>
      <c r="G46" s="7155"/>
      <c r="H46" s="35" t="s">
        <v>6</v>
      </c>
      <c r="I46" s="35" t="s">
        <v>7</v>
      </c>
      <c r="J46" s="35" t="s">
        <v>8</v>
      </c>
      <c r="K46" s="35" t="s">
        <v>9</v>
      </c>
      <c r="L46" s="35" t="s">
        <v>10</v>
      </c>
      <c r="M46" s="35" t="s">
        <v>11</v>
      </c>
      <c r="N46" s="35"/>
      <c r="O46" s="35"/>
      <c r="P46" s="35" t="s">
        <v>6</v>
      </c>
      <c r="Q46" s="35" t="s">
        <v>7</v>
      </c>
      <c r="R46" s="35" t="s">
        <v>8</v>
      </c>
      <c r="S46" s="35" t="s">
        <v>9</v>
      </c>
      <c r="T46" s="35" t="s">
        <v>10</v>
      </c>
      <c r="U46" s="35"/>
      <c r="V46" s="35"/>
      <c r="W46" s="7139"/>
      <c r="X46" s="7216"/>
    </row>
    <row r="47" spans="1:27" ht="45" x14ac:dyDescent="0.25">
      <c r="A47" s="1">
        <f>SUM(A42+1)</f>
        <v>26</v>
      </c>
      <c r="B47" s="7156" t="s">
        <v>90</v>
      </c>
      <c r="C47" s="6">
        <v>600</v>
      </c>
      <c r="D47" s="6">
        <v>1</v>
      </c>
      <c r="E47" s="7" t="s">
        <v>91</v>
      </c>
      <c r="F47" s="134" t="s">
        <v>82</v>
      </c>
      <c r="G47" s="134" t="s">
        <v>83</v>
      </c>
      <c r="H47" s="28" t="s">
        <v>84</v>
      </c>
      <c r="I47" s="28" t="s">
        <v>20</v>
      </c>
      <c r="J47" s="28" t="s">
        <v>16</v>
      </c>
      <c r="K47" s="28" t="s">
        <v>92</v>
      </c>
      <c r="L47" s="28" t="s">
        <v>19</v>
      </c>
      <c r="M47" s="28" t="s">
        <v>21</v>
      </c>
      <c r="N47" s="38" t="s">
        <v>597</v>
      </c>
      <c r="O47" s="45" t="s">
        <v>596</v>
      </c>
      <c r="P47" s="38" t="s">
        <v>351</v>
      </c>
      <c r="Q47" s="38" t="s">
        <v>352</v>
      </c>
      <c r="R47" s="38" t="s">
        <v>357</v>
      </c>
      <c r="S47" s="38" t="s">
        <v>453</v>
      </c>
      <c r="T47" s="38" t="s">
        <v>454</v>
      </c>
      <c r="U47" s="102" t="s">
        <v>717</v>
      </c>
      <c r="V47" s="37" t="s">
        <v>559</v>
      </c>
      <c r="W47" s="8">
        <v>93228867.590000004</v>
      </c>
      <c r="X47" s="9" t="s">
        <v>93</v>
      </c>
      <c r="AA47" s="46"/>
    </row>
    <row r="48" spans="1:27" ht="45" x14ac:dyDescent="0.25">
      <c r="A48" s="1">
        <f>SUM(A47+1)</f>
        <v>27</v>
      </c>
      <c r="B48" s="7156"/>
      <c r="C48" s="6">
        <v>601</v>
      </c>
      <c r="D48" s="6">
        <v>2</v>
      </c>
      <c r="E48" s="7" t="s">
        <v>94</v>
      </c>
      <c r="F48" s="134" t="s">
        <v>82</v>
      </c>
      <c r="G48" s="134" t="s">
        <v>83</v>
      </c>
      <c r="H48" s="24" t="s">
        <v>84</v>
      </c>
      <c r="I48" s="24" t="s">
        <v>20</v>
      </c>
      <c r="J48" s="24" t="s">
        <v>16</v>
      </c>
      <c r="K48" s="24" t="s">
        <v>17</v>
      </c>
      <c r="L48" s="24" t="s">
        <v>29</v>
      </c>
      <c r="M48" s="24" t="s">
        <v>95</v>
      </c>
      <c r="N48" s="38" t="s">
        <v>597</v>
      </c>
      <c r="O48" s="45" t="s">
        <v>596</v>
      </c>
      <c r="P48" s="38" t="s">
        <v>351</v>
      </c>
      <c r="Q48" s="38" t="s">
        <v>352</v>
      </c>
      <c r="R48" s="38" t="s">
        <v>357</v>
      </c>
      <c r="S48" s="38" t="s">
        <v>358</v>
      </c>
      <c r="T48" s="38" t="s">
        <v>359</v>
      </c>
      <c r="U48" s="102" t="s">
        <v>717</v>
      </c>
      <c r="V48" s="37" t="s">
        <v>559</v>
      </c>
      <c r="W48" s="8">
        <v>42603912.079999998</v>
      </c>
      <c r="X48" s="9" t="s">
        <v>96</v>
      </c>
      <c r="AA48" s="46"/>
    </row>
    <row r="49" spans="1:27" ht="45" x14ac:dyDescent="0.25">
      <c r="A49" s="1">
        <f t="shared" ref="A49" si="3">SUM(A48+1)</f>
        <v>28</v>
      </c>
      <c r="B49" s="7156"/>
      <c r="C49" s="6">
        <v>602</v>
      </c>
      <c r="D49" s="6">
        <v>3</v>
      </c>
      <c r="E49" s="7" t="s">
        <v>116</v>
      </c>
      <c r="F49" s="134" t="s">
        <v>82</v>
      </c>
      <c r="G49" s="134" t="s">
        <v>83</v>
      </c>
      <c r="H49" s="27" t="s">
        <v>84</v>
      </c>
      <c r="I49" s="27" t="s">
        <v>20</v>
      </c>
      <c r="J49" s="27" t="s">
        <v>16</v>
      </c>
      <c r="K49" s="27" t="s">
        <v>29</v>
      </c>
      <c r="L49" s="27" t="s">
        <v>17</v>
      </c>
      <c r="M49" s="27" t="s">
        <v>95</v>
      </c>
      <c r="N49" s="38" t="s">
        <v>597</v>
      </c>
      <c r="O49" s="45" t="s">
        <v>596</v>
      </c>
      <c r="P49" s="38" t="s">
        <v>351</v>
      </c>
      <c r="Q49" s="38" t="s">
        <v>352</v>
      </c>
      <c r="R49" s="38" t="s">
        <v>357</v>
      </c>
      <c r="S49" s="45" t="s">
        <v>455</v>
      </c>
      <c r="T49" s="38" t="s">
        <v>456</v>
      </c>
      <c r="U49" s="102" t="s">
        <v>717</v>
      </c>
      <c r="V49" s="37" t="s">
        <v>559</v>
      </c>
      <c r="W49" s="8">
        <v>2634321.48</v>
      </c>
      <c r="X49" s="9" t="s">
        <v>96</v>
      </c>
      <c r="AA49" s="46"/>
    </row>
    <row r="50" spans="1:27" ht="45" x14ac:dyDescent="0.25">
      <c r="B50" s="7156"/>
      <c r="C50" s="6">
        <v>603</v>
      </c>
      <c r="D50" s="6">
        <v>4</v>
      </c>
      <c r="E50" s="7" t="s">
        <v>97</v>
      </c>
      <c r="F50" s="134" t="s">
        <v>82</v>
      </c>
      <c r="G50" s="134" t="s">
        <v>83</v>
      </c>
      <c r="H50" s="25" t="s">
        <v>84</v>
      </c>
      <c r="I50" s="25" t="s">
        <v>20</v>
      </c>
      <c r="J50" s="25" t="s">
        <v>16</v>
      </c>
      <c r="K50" s="25" t="s">
        <v>17</v>
      </c>
      <c r="L50" s="25" t="s">
        <v>29</v>
      </c>
      <c r="M50" s="25" t="s">
        <v>98</v>
      </c>
      <c r="N50" s="38" t="s">
        <v>597</v>
      </c>
      <c r="O50" s="45" t="s">
        <v>596</v>
      </c>
      <c r="P50" s="38" t="s">
        <v>351</v>
      </c>
      <c r="Q50" s="38" t="s">
        <v>352</v>
      </c>
      <c r="R50" s="38" t="s">
        <v>357</v>
      </c>
      <c r="S50" s="38" t="s">
        <v>358</v>
      </c>
      <c r="T50" s="38" t="s">
        <v>359</v>
      </c>
      <c r="U50" s="102" t="s">
        <v>717</v>
      </c>
      <c r="V50" s="37" t="s">
        <v>559</v>
      </c>
      <c r="W50" s="8">
        <v>16550000</v>
      </c>
      <c r="X50" s="9" t="s">
        <v>99</v>
      </c>
      <c r="AA50" s="46"/>
    </row>
    <row r="51" spans="1:27" ht="45" x14ac:dyDescent="0.25">
      <c r="B51" s="7156"/>
      <c r="C51" s="6">
        <v>604</v>
      </c>
      <c r="D51" s="6">
        <v>5</v>
      </c>
      <c r="E51" s="7" t="s">
        <v>97</v>
      </c>
      <c r="F51" s="134" t="s">
        <v>82</v>
      </c>
      <c r="G51" s="134" t="s">
        <v>83</v>
      </c>
      <c r="H51" s="25" t="s">
        <v>84</v>
      </c>
      <c r="I51" s="25" t="s">
        <v>20</v>
      </c>
      <c r="J51" s="25" t="s">
        <v>16</v>
      </c>
      <c r="K51" s="25" t="s">
        <v>17</v>
      </c>
      <c r="L51" s="25" t="s">
        <v>29</v>
      </c>
      <c r="M51" s="25" t="s">
        <v>21</v>
      </c>
      <c r="N51" s="38" t="s">
        <v>597</v>
      </c>
      <c r="O51" s="45" t="s">
        <v>596</v>
      </c>
      <c r="P51" s="38" t="s">
        <v>351</v>
      </c>
      <c r="Q51" s="38" t="s">
        <v>352</v>
      </c>
      <c r="R51" s="38" t="s">
        <v>357</v>
      </c>
      <c r="S51" s="38" t="s">
        <v>358</v>
      </c>
      <c r="T51" s="38" t="s">
        <v>359</v>
      </c>
      <c r="U51" s="102" t="s">
        <v>717</v>
      </c>
      <c r="V51" s="37" t="s">
        <v>559</v>
      </c>
      <c r="W51" s="8">
        <v>50800000</v>
      </c>
      <c r="X51" s="9" t="s">
        <v>100</v>
      </c>
      <c r="AA51" s="46"/>
    </row>
    <row r="52" spans="1:27" ht="45" x14ac:dyDescent="0.25">
      <c r="A52" s="1">
        <f>SUM(A49+1)</f>
        <v>29</v>
      </c>
      <c r="B52" s="7156"/>
      <c r="C52" s="6">
        <v>605</v>
      </c>
      <c r="D52" s="6">
        <v>6</v>
      </c>
      <c r="E52" s="9" t="s">
        <v>105</v>
      </c>
      <c r="F52" s="30" t="s">
        <v>82</v>
      </c>
      <c r="G52" s="30" t="s">
        <v>83</v>
      </c>
      <c r="H52" s="30" t="s">
        <v>101</v>
      </c>
      <c r="I52" s="30" t="s">
        <v>16</v>
      </c>
      <c r="J52" s="30" t="s">
        <v>16</v>
      </c>
      <c r="K52" s="30" t="s">
        <v>92</v>
      </c>
      <c r="L52" s="30" t="s">
        <v>16</v>
      </c>
      <c r="M52" s="30" t="s">
        <v>102</v>
      </c>
      <c r="N52" s="38" t="s">
        <v>597</v>
      </c>
      <c r="O52" s="45" t="s">
        <v>596</v>
      </c>
      <c r="P52" s="38" t="s">
        <v>371</v>
      </c>
      <c r="Q52" s="38" t="s">
        <v>372</v>
      </c>
      <c r="R52" s="38" t="s">
        <v>375</v>
      </c>
      <c r="S52" s="38" t="s">
        <v>457</v>
      </c>
      <c r="T52" s="38" t="s">
        <v>458</v>
      </c>
      <c r="U52" s="103" t="s">
        <v>715</v>
      </c>
      <c r="V52" s="37" t="s">
        <v>562</v>
      </c>
      <c r="W52" s="8">
        <v>6500000</v>
      </c>
      <c r="X52" s="9" t="s">
        <v>103</v>
      </c>
      <c r="AA52" s="46"/>
    </row>
    <row r="53" spans="1:27" ht="45" x14ac:dyDescent="0.25">
      <c r="B53" s="7156"/>
      <c r="C53" s="6">
        <v>606</v>
      </c>
      <c r="D53" s="6">
        <v>7</v>
      </c>
      <c r="E53" s="9" t="s">
        <v>104</v>
      </c>
      <c r="F53" s="30" t="s">
        <v>82</v>
      </c>
      <c r="G53" s="30" t="s">
        <v>83</v>
      </c>
      <c r="H53" s="30" t="s">
        <v>101</v>
      </c>
      <c r="I53" s="30" t="s">
        <v>16</v>
      </c>
      <c r="J53" s="30" t="s">
        <v>16</v>
      </c>
      <c r="K53" s="30" t="s">
        <v>92</v>
      </c>
      <c r="L53" s="30" t="s">
        <v>16</v>
      </c>
      <c r="M53" s="30" t="s">
        <v>106</v>
      </c>
      <c r="N53" s="38" t="s">
        <v>597</v>
      </c>
      <c r="O53" s="45" t="s">
        <v>596</v>
      </c>
      <c r="P53" s="38" t="s">
        <v>371</v>
      </c>
      <c r="Q53" s="38" t="s">
        <v>372</v>
      </c>
      <c r="R53" s="38" t="s">
        <v>375</v>
      </c>
      <c r="S53" s="38" t="s">
        <v>457</v>
      </c>
      <c r="T53" s="38" t="s">
        <v>458</v>
      </c>
      <c r="U53" s="103" t="s">
        <v>715</v>
      </c>
      <c r="V53" s="37" t="s">
        <v>562</v>
      </c>
      <c r="W53" s="8">
        <v>9200000</v>
      </c>
      <c r="X53" s="9" t="s">
        <v>107</v>
      </c>
      <c r="AA53" s="46"/>
    </row>
    <row r="54" spans="1:27" ht="45" x14ac:dyDescent="0.25">
      <c r="B54" s="7156"/>
      <c r="C54" s="6">
        <v>607</v>
      </c>
      <c r="D54" s="6">
        <v>8</v>
      </c>
      <c r="E54" s="7" t="s">
        <v>97</v>
      </c>
      <c r="F54" s="134" t="s">
        <v>82</v>
      </c>
      <c r="G54" s="134" t="s">
        <v>83</v>
      </c>
      <c r="H54" s="26" t="s">
        <v>84</v>
      </c>
      <c r="I54" s="26" t="s">
        <v>20</v>
      </c>
      <c r="J54" s="26" t="s">
        <v>16</v>
      </c>
      <c r="K54" s="26" t="s">
        <v>17</v>
      </c>
      <c r="L54" s="26" t="s">
        <v>29</v>
      </c>
      <c r="M54" s="26" t="s">
        <v>106</v>
      </c>
      <c r="N54" s="38" t="s">
        <v>597</v>
      </c>
      <c r="O54" s="45" t="s">
        <v>596</v>
      </c>
      <c r="P54" s="38" t="s">
        <v>351</v>
      </c>
      <c r="Q54" s="38" t="s">
        <v>352</v>
      </c>
      <c r="R54" s="38" t="s">
        <v>357</v>
      </c>
      <c r="S54" s="38" t="s">
        <v>358</v>
      </c>
      <c r="T54" s="38" t="s">
        <v>359</v>
      </c>
      <c r="U54" s="102" t="s">
        <v>717</v>
      </c>
      <c r="V54" s="37" t="s">
        <v>559</v>
      </c>
      <c r="W54" s="8">
        <v>7470725.4299999997</v>
      </c>
      <c r="X54" s="9" t="s">
        <v>108</v>
      </c>
      <c r="AA54" s="46"/>
    </row>
    <row r="55" spans="1:27" ht="45" x14ac:dyDescent="0.25">
      <c r="B55" s="7156"/>
      <c r="C55" s="6">
        <v>608</v>
      </c>
      <c r="D55" s="6">
        <v>9</v>
      </c>
      <c r="E55" s="9" t="s">
        <v>97</v>
      </c>
      <c r="F55" s="134" t="s">
        <v>82</v>
      </c>
      <c r="G55" s="134" t="s">
        <v>83</v>
      </c>
      <c r="H55" s="26" t="s">
        <v>84</v>
      </c>
      <c r="I55" s="26" t="s">
        <v>20</v>
      </c>
      <c r="J55" s="26" t="s">
        <v>16</v>
      </c>
      <c r="K55" s="26" t="s">
        <v>17</v>
      </c>
      <c r="L55" s="26" t="s">
        <v>29</v>
      </c>
      <c r="M55" s="26" t="s">
        <v>109</v>
      </c>
      <c r="N55" s="38" t="s">
        <v>597</v>
      </c>
      <c r="O55" s="45" t="s">
        <v>596</v>
      </c>
      <c r="P55" s="38" t="s">
        <v>351</v>
      </c>
      <c r="Q55" s="38" t="s">
        <v>352</v>
      </c>
      <c r="R55" s="38" t="s">
        <v>357</v>
      </c>
      <c r="S55" s="38" t="s">
        <v>358</v>
      </c>
      <c r="T55" s="38" t="s">
        <v>359</v>
      </c>
      <c r="U55" s="102" t="s">
        <v>717</v>
      </c>
      <c r="V55" s="37" t="s">
        <v>559</v>
      </c>
      <c r="W55" s="8">
        <v>39744994.200000003</v>
      </c>
      <c r="X55" s="9" t="s">
        <v>110</v>
      </c>
      <c r="AA55" s="46"/>
    </row>
    <row r="56" spans="1:27" ht="45" x14ac:dyDescent="0.25">
      <c r="A56" s="1">
        <f>SUM(A52+1)</f>
        <v>30</v>
      </c>
      <c r="B56" s="7156"/>
      <c r="C56" s="6">
        <v>609</v>
      </c>
      <c r="D56" s="6">
        <v>10</v>
      </c>
      <c r="E56" s="9" t="s">
        <v>111</v>
      </c>
      <c r="F56" s="31" t="s">
        <v>82</v>
      </c>
      <c r="G56" s="31" t="s">
        <v>83</v>
      </c>
      <c r="H56" s="31" t="s">
        <v>112</v>
      </c>
      <c r="I56" s="31" t="s">
        <v>113</v>
      </c>
      <c r="J56" s="31" t="s">
        <v>16</v>
      </c>
      <c r="K56" s="31" t="s">
        <v>17</v>
      </c>
      <c r="L56" s="31" t="s">
        <v>17</v>
      </c>
      <c r="M56" s="31" t="s">
        <v>114</v>
      </c>
      <c r="N56" s="38" t="s">
        <v>597</v>
      </c>
      <c r="O56" s="45" t="s">
        <v>596</v>
      </c>
      <c r="P56" s="44" t="s">
        <v>378</v>
      </c>
      <c r="Q56" s="44" t="s">
        <v>379</v>
      </c>
      <c r="R56" s="44" t="s">
        <v>383</v>
      </c>
      <c r="S56" s="38" t="s">
        <v>459</v>
      </c>
      <c r="T56" s="38" t="s">
        <v>460</v>
      </c>
      <c r="U56" s="102" t="s">
        <v>718</v>
      </c>
      <c r="V56" s="37" t="s">
        <v>559</v>
      </c>
      <c r="W56" s="8">
        <v>50000000</v>
      </c>
      <c r="X56" s="9" t="s">
        <v>115</v>
      </c>
    </row>
    <row r="57" spans="1:27" ht="47.25" customHeight="1" x14ac:dyDescent="0.25">
      <c r="B57" s="7156"/>
      <c r="C57" s="6">
        <v>610</v>
      </c>
      <c r="D57" s="6">
        <v>11</v>
      </c>
      <c r="E57" s="9" t="s">
        <v>116</v>
      </c>
      <c r="F57" s="134" t="s">
        <v>82</v>
      </c>
      <c r="G57" s="134" t="s">
        <v>83</v>
      </c>
      <c r="H57" s="27" t="s">
        <v>84</v>
      </c>
      <c r="I57" s="27" t="s">
        <v>20</v>
      </c>
      <c r="J57" s="27" t="s">
        <v>16</v>
      </c>
      <c r="K57" s="27" t="s">
        <v>29</v>
      </c>
      <c r="L57" s="27" t="s">
        <v>17</v>
      </c>
      <c r="M57" s="27" t="s">
        <v>21</v>
      </c>
      <c r="N57" s="38" t="s">
        <v>597</v>
      </c>
      <c r="O57" s="45" t="s">
        <v>596</v>
      </c>
      <c r="P57" s="38" t="s">
        <v>351</v>
      </c>
      <c r="Q57" s="38" t="s">
        <v>352</v>
      </c>
      <c r="R57" s="38" t="s">
        <v>357</v>
      </c>
      <c r="S57" s="45" t="s">
        <v>455</v>
      </c>
      <c r="T57" s="38" t="s">
        <v>456</v>
      </c>
      <c r="U57" s="102" t="s">
        <v>717</v>
      </c>
      <c r="V57" s="37" t="s">
        <v>559</v>
      </c>
      <c r="W57" s="8">
        <v>124200000</v>
      </c>
      <c r="X57" s="9" t="s">
        <v>117</v>
      </c>
    </row>
    <row r="58" spans="1:27" ht="45" x14ac:dyDescent="0.25">
      <c r="A58" s="1">
        <f>SUM(A56+1)</f>
        <v>31</v>
      </c>
      <c r="B58" s="7156"/>
      <c r="C58" s="6">
        <v>611</v>
      </c>
      <c r="D58" s="6">
        <v>12</v>
      </c>
      <c r="E58" s="9" t="s">
        <v>118</v>
      </c>
      <c r="F58" s="32" t="s">
        <v>82</v>
      </c>
      <c r="G58" s="32" t="s">
        <v>83</v>
      </c>
      <c r="H58" s="32" t="s">
        <v>17</v>
      </c>
      <c r="I58" s="32" t="s">
        <v>16</v>
      </c>
      <c r="J58" s="32" t="s">
        <v>16</v>
      </c>
      <c r="K58" s="32" t="s">
        <v>92</v>
      </c>
      <c r="L58" s="32" t="s">
        <v>16</v>
      </c>
      <c r="M58" s="32" t="s">
        <v>21</v>
      </c>
      <c r="N58" s="38" t="s">
        <v>597</v>
      </c>
      <c r="O58" s="45" t="s">
        <v>596</v>
      </c>
      <c r="P58" s="37" t="s">
        <v>329</v>
      </c>
      <c r="Q58" s="37" t="s">
        <v>330</v>
      </c>
      <c r="R58" s="37" t="s">
        <v>336</v>
      </c>
      <c r="S58" s="38" t="s">
        <v>461</v>
      </c>
      <c r="T58" s="38" t="s">
        <v>461</v>
      </c>
      <c r="U58" s="103" t="s">
        <v>713</v>
      </c>
      <c r="V58" s="37" t="s">
        <v>564</v>
      </c>
      <c r="W58" s="8">
        <v>1540000</v>
      </c>
      <c r="X58" s="9" t="s">
        <v>119</v>
      </c>
    </row>
    <row r="59" spans="1:27" ht="45" x14ac:dyDescent="0.25">
      <c r="B59" s="7156"/>
      <c r="C59" s="6">
        <v>612</v>
      </c>
      <c r="D59" s="6">
        <v>13</v>
      </c>
      <c r="E59" s="9" t="s">
        <v>120</v>
      </c>
      <c r="F59" s="30" t="s">
        <v>82</v>
      </c>
      <c r="G59" s="30" t="s">
        <v>83</v>
      </c>
      <c r="H59" s="30" t="s">
        <v>101</v>
      </c>
      <c r="I59" s="30" t="s">
        <v>16</v>
      </c>
      <c r="J59" s="30" t="s">
        <v>16</v>
      </c>
      <c r="K59" s="30" t="s">
        <v>92</v>
      </c>
      <c r="L59" s="30" t="s">
        <v>16</v>
      </c>
      <c r="M59" s="30" t="s">
        <v>21</v>
      </c>
      <c r="N59" s="38" t="s">
        <v>597</v>
      </c>
      <c r="O59" s="45" t="s">
        <v>596</v>
      </c>
      <c r="P59" s="38" t="s">
        <v>371</v>
      </c>
      <c r="Q59" s="38" t="s">
        <v>372</v>
      </c>
      <c r="R59" s="38" t="s">
        <v>375</v>
      </c>
      <c r="S59" s="38" t="s">
        <v>457</v>
      </c>
      <c r="T59" s="38" t="s">
        <v>458</v>
      </c>
      <c r="U59" s="103" t="s">
        <v>715</v>
      </c>
      <c r="V59" s="37" t="s">
        <v>562</v>
      </c>
      <c r="W59" s="8">
        <v>54010000</v>
      </c>
      <c r="X59" s="9" t="s">
        <v>121</v>
      </c>
    </row>
    <row r="60" spans="1:27" ht="45" x14ac:dyDescent="0.25">
      <c r="B60" s="7156"/>
      <c r="C60" s="6">
        <v>613</v>
      </c>
      <c r="D60" s="6">
        <v>14</v>
      </c>
      <c r="E60" s="9" t="s">
        <v>122</v>
      </c>
      <c r="F60" s="134" t="s">
        <v>82</v>
      </c>
      <c r="G60" s="134" t="s">
        <v>83</v>
      </c>
      <c r="H60" s="28" t="s">
        <v>84</v>
      </c>
      <c r="I60" s="28" t="s">
        <v>20</v>
      </c>
      <c r="J60" s="28" t="s">
        <v>16</v>
      </c>
      <c r="K60" s="28" t="s">
        <v>92</v>
      </c>
      <c r="L60" s="28" t="s">
        <v>19</v>
      </c>
      <c r="M60" s="28" t="s">
        <v>21</v>
      </c>
      <c r="N60" s="38" t="s">
        <v>597</v>
      </c>
      <c r="O60" s="45" t="s">
        <v>596</v>
      </c>
      <c r="P60" s="38" t="s">
        <v>351</v>
      </c>
      <c r="Q60" s="38" t="s">
        <v>352</v>
      </c>
      <c r="R60" s="38" t="s">
        <v>357</v>
      </c>
      <c r="S60" s="38" t="s">
        <v>453</v>
      </c>
      <c r="T60" s="38" t="s">
        <v>454</v>
      </c>
      <c r="U60" s="102" t="s">
        <v>717</v>
      </c>
      <c r="V60" s="37" t="s">
        <v>559</v>
      </c>
      <c r="W60" s="8">
        <v>25000000</v>
      </c>
      <c r="X60" s="9" t="s">
        <v>123</v>
      </c>
    </row>
    <row r="61" spans="1:27" ht="45" x14ac:dyDescent="0.25">
      <c r="A61" s="1">
        <f>SUM(A58+1)</f>
        <v>32</v>
      </c>
      <c r="B61" s="7156"/>
      <c r="C61" s="6">
        <v>614</v>
      </c>
      <c r="D61" s="6">
        <v>15</v>
      </c>
      <c r="E61" s="9" t="s">
        <v>124</v>
      </c>
      <c r="F61" s="33" t="s">
        <v>82</v>
      </c>
      <c r="G61" s="33" t="s">
        <v>83</v>
      </c>
      <c r="H61" s="33" t="s">
        <v>29</v>
      </c>
      <c r="I61" s="33" t="s">
        <v>16</v>
      </c>
      <c r="J61" s="33" t="s">
        <v>16</v>
      </c>
      <c r="K61" s="33" t="s">
        <v>17</v>
      </c>
      <c r="L61" s="33" t="s">
        <v>16</v>
      </c>
      <c r="M61" s="33" t="s">
        <v>21</v>
      </c>
      <c r="N61" s="38" t="s">
        <v>597</v>
      </c>
      <c r="O61" s="45" t="s">
        <v>596</v>
      </c>
      <c r="P61" s="44" t="s">
        <v>388</v>
      </c>
      <c r="Q61" s="44" t="s">
        <v>389</v>
      </c>
      <c r="R61" s="44" t="s">
        <v>390</v>
      </c>
      <c r="S61" s="38" t="s">
        <v>462</v>
      </c>
      <c r="T61" s="38" t="s">
        <v>463</v>
      </c>
      <c r="U61" s="103" t="s">
        <v>716</v>
      </c>
      <c r="V61" s="37" t="s">
        <v>560</v>
      </c>
      <c r="W61" s="8">
        <v>70000000</v>
      </c>
      <c r="X61" s="9" t="s">
        <v>125</v>
      </c>
    </row>
    <row r="62" spans="1:27" ht="45" x14ac:dyDescent="0.25">
      <c r="B62" s="7156"/>
      <c r="C62" s="6">
        <v>615</v>
      </c>
      <c r="D62" s="6">
        <v>16</v>
      </c>
      <c r="E62" s="9" t="s">
        <v>111</v>
      </c>
      <c r="F62" s="31" t="s">
        <v>82</v>
      </c>
      <c r="G62" s="31" t="s">
        <v>83</v>
      </c>
      <c r="H62" s="31" t="s">
        <v>112</v>
      </c>
      <c r="I62" s="31" t="s">
        <v>113</v>
      </c>
      <c r="J62" s="31" t="s">
        <v>16</v>
      </c>
      <c r="K62" s="31" t="s">
        <v>17</v>
      </c>
      <c r="L62" s="31" t="s">
        <v>17</v>
      </c>
      <c r="M62" s="31" t="s">
        <v>21</v>
      </c>
      <c r="N62" s="38" t="s">
        <v>597</v>
      </c>
      <c r="O62" s="45" t="s">
        <v>596</v>
      </c>
      <c r="P62" s="44" t="s">
        <v>378</v>
      </c>
      <c r="Q62" s="44" t="s">
        <v>379</v>
      </c>
      <c r="R62" s="44" t="s">
        <v>383</v>
      </c>
      <c r="S62" s="38" t="s">
        <v>459</v>
      </c>
      <c r="T62" s="38" t="s">
        <v>460</v>
      </c>
      <c r="U62" s="102" t="s">
        <v>718</v>
      </c>
      <c r="V62" s="37" t="s">
        <v>559</v>
      </c>
      <c r="W62" s="8" t="s">
        <v>126</v>
      </c>
      <c r="X62" s="9" t="s">
        <v>127</v>
      </c>
    </row>
    <row r="63" spans="1:27" ht="45" x14ac:dyDescent="0.25">
      <c r="B63" s="7156"/>
      <c r="C63" s="6">
        <v>616</v>
      </c>
      <c r="D63" s="6">
        <v>17</v>
      </c>
      <c r="E63" s="7" t="s">
        <v>128</v>
      </c>
      <c r="F63" s="134" t="s">
        <v>82</v>
      </c>
      <c r="G63" s="134" t="s">
        <v>83</v>
      </c>
      <c r="H63" s="24" t="s">
        <v>84</v>
      </c>
      <c r="I63" s="24" t="s">
        <v>20</v>
      </c>
      <c r="J63" s="24" t="s">
        <v>16</v>
      </c>
      <c r="K63" s="24" t="s">
        <v>17</v>
      </c>
      <c r="L63" s="24" t="s">
        <v>29</v>
      </c>
      <c r="M63" s="24" t="s">
        <v>129</v>
      </c>
      <c r="N63" s="38" t="s">
        <v>597</v>
      </c>
      <c r="O63" s="45" t="s">
        <v>596</v>
      </c>
      <c r="P63" s="38" t="s">
        <v>351</v>
      </c>
      <c r="Q63" s="38" t="s">
        <v>352</v>
      </c>
      <c r="R63" s="38" t="s">
        <v>357</v>
      </c>
      <c r="S63" s="38" t="s">
        <v>358</v>
      </c>
      <c r="T63" s="38" t="s">
        <v>359</v>
      </c>
      <c r="U63" s="102" t="s">
        <v>717</v>
      </c>
      <c r="V63" s="37" t="s">
        <v>559</v>
      </c>
      <c r="W63" s="8">
        <v>20425.84</v>
      </c>
      <c r="X63" s="9" t="s">
        <v>132</v>
      </c>
    </row>
    <row r="64" spans="1:27" ht="45" x14ac:dyDescent="0.25">
      <c r="B64" s="7156"/>
      <c r="C64" s="6">
        <v>617</v>
      </c>
      <c r="D64" s="6">
        <v>18</v>
      </c>
      <c r="E64" s="7" t="s">
        <v>97</v>
      </c>
      <c r="F64" s="134" t="s">
        <v>82</v>
      </c>
      <c r="G64" s="134" t="s">
        <v>83</v>
      </c>
      <c r="H64" s="24" t="s">
        <v>84</v>
      </c>
      <c r="I64" s="24" t="s">
        <v>20</v>
      </c>
      <c r="J64" s="24" t="s">
        <v>16</v>
      </c>
      <c r="K64" s="24" t="s">
        <v>17</v>
      </c>
      <c r="L64" s="24" t="s">
        <v>29</v>
      </c>
      <c r="M64" s="24" t="s">
        <v>130</v>
      </c>
      <c r="N64" s="38" t="s">
        <v>597</v>
      </c>
      <c r="O64" s="45" t="s">
        <v>596</v>
      </c>
      <c r="P64" s="38" t="s">
        <v>351</v>
      </c>
      <c r="Q64" s="38" t="s">
        <v>352</v>
      </c>
      <c r="R64" s="38" t="s">
        <v>357</v>
      </c>
      <c r="S64" s="38" t="s">
        <v>358</v>
      </c>
      <c r="T64" s="38" t="s">
        <v>359</v>
      </c>
      <c r="U64" s="102" t="s">
        <v>717</v>
      </c>
      <c r="V64" s="37" t="s">
        <v>559</v>
      </c>
      <c r="W64" s="8">
        <v>458535.61</v>
      </c>
      <c r="X64" s="9" t="s">
        <v>131</v>
      </c>
    </row>
    <row r="65" spans="2:96" ht="45" x14ac:dyDescent="0.25">
      <c r="B65" s="7156"/>
      <c r="C65" s="6">
        <v>618</v>
      </c>
      <c r="D65" s="6">
        <v>19</v>
      </c>
      <c r="E65" s="7" t="s">
        <v>128</v>
      </c>
      <c r="F65" s="134" t="s">
        <v>82</v>
      </c>
      <c r="G65" s="134" t="s">
        <v>83</v>
      </c>
      <c r="H65" s="24" t="s">
        <v>84</v>
      </c>
      <c r="I65" s="24" t="s">
        <v>20</v>
      </c>
      <c r="J65" s="24" t="s">
        <v>16</v>
      </c>
      <c r="K65" s="24" t="s">
        <v>17</v>
      </c>
      <c r="L65" s="24" t="s">
        <v>29</v>
      </c>
      <c r="M65" s="24" t="s">
        <v>133</v>
      </c>
      <c r="N65" s="38" t="s">
        <v>597</v>
      </c>
      <c r="O65" s="45" t="s">
        <v>596</v>
      </c>
      <c r="P65" s="38" t="s">
        <v>351</v>
      </c>
      <c r="Q65" s="38" t="s">
        <v>352</v>
      </c>
      <c r="R65" s="38" t="s">
        <v>357</v>
      </c>
      <c r="S65" s="38" t="s">
        <v>358</v>
      </c>
      <c r="T65" s="38" t="s">
        <v>359</v>
      </c>
      <c r="U65" s="102" t="s">
        <v>717</v>
      </c>
      <c r="V65" s="37" t="s">
        <v>559</v>
      </c>
      <c r="W65" s="8">
        <v>367613.88</v>
      </c>
      <c r="X65" s="9" t="s">
        <v>134</v>
      </c>
    </row>
    <row r="66" spans="2:96" ht="45" x14ac:dyDescent="0.25">
      <c r="B66" s="7156"/>
      <c r="C66" s="6">
        <v>619</v>
      </c>
      <c r="D66" s="6">
        <v>20</v>
      </c>
      <c r="E66" s="7" t="s">
        <v>97</v>
      </c>
      <c r="F66" s="134" t="s">
        <v>82</v>
      </c>
      <c r="G66" s="134" t="s">
        <v>83</v>
      </c>
      <c r="H66" s="24" t="s">
        <v>84</v>
      </c>
      <c r="I66" s="24" t="s">
        <v>20</v>
      </c>
      <c r="J66" s="24" t="s">
        <v>16</v>
      </c>
      <c r="K66" s="24" t="s">
        <v>17</v>
      </c>
      <c r="L66" s="24" t="s">
        <v>29</v>
      </c>
      <c r="M66" s="24" t="s">
        <v>135</v>
      </c>
      <c r="N66" s="38" t="s">
        <v>597</v>
      </c>
      <c r="O66" s="45" t="s">
        <v>596</v>
      </c>
      <c r="P66" s="38" t="s">
        <v>351</v>
      </c>
      <c r="Q66" s="38" t="s">
        <v>352</v>
      </c>
      <c r="R66" s="38" t="s">
        <v>357</v>
      </c>
      <c r="S66" s="38" t="s">
        <v>358</v>
      </c>
      <c r="T66" s="38" t="s">
        <v>359</v>
      </c>
      <c r="U66" s="102" t="s">
        <v>717</v>
      </c>
      <c r="V66" s="37" t="s">
        <v>559</v>
      </c>
      <c r="W66" s="8">
        <v>779849.64</v>
      </c>
      <c r="X66" s="9" t="s">
        <v>136</v>
      </c>
    </row>
    <row r="67" spans="2:96" ht="49.5" customHeight="1" x14ac:dyDescent="0.25">
      <c r="B67" s="7156"/>
      <c r="C67" s="6">
        <v>620</v>
      </c>
      <c r="D67" s="6">
        <v>21</v>
      </c>
      <c r="E67" s="7" t="s">
        <v>97</v>
      </c>
      <c r="F67" s="134" t="s">
        <v>82</v>
      </c>
      <c r="G67" s="134" t="s">
        <v>83</v>
      </c>
      <c r="H67" s="24" t="s">
        <v>84</v>
      </c>
      <c r="I67" s="24" t="s">
        <v>20</v>
      </c>
      <c r="J67" s="24" t="s">
        <v>16</v>
      </c>
      <c r="K67" s="24" t="s">
        <v>17</v>
      </c>
      <c r="L67" s="24" t="s">
        <v>29</v>
      </c>
      <c r="M67" s="24" t="s">
        <v>137</v>
      </c>
      <c r="N67" s="38" t="s">
        <v>597</v>
      </c>
      <c r="O67" s="45" t="s">
        <v>596</v>
      </c>
      <c r="P67" s="38" t="s">
        <v>351</v>
      </c>
      <c r="Q67" s="38" t="s">
        <v>352</v>
      </c>
      <c r="R67" s="38" t="s">
        <v>357</v>
      </c>
      <c r="S67" s="38" t="s">
        <v>358</v>
      </c>
      <c r="T67" s="38" t="s">
        <v>359</v>
      </c>
      <c r="U67" s="102" t="s">
        <v>717</v>
      </c>
      <c r="V67" s="37" t="s">
        <v>559</v>
      </c>
      <c r="W67" s="8">
        <v>1409746.88</v>
      </c>
      <c r="X67" s="9" t="s">
        <v>138</v>
      </c>
    </row>
    <row r="68" spans="2:96" ht="45" x14ac:dyDescent="0.25">
      <c r="B68" s="7156"/>
      <c r="C68" s="6">
        <v>621</v>
      </c>
      <c r="D68" s="6">
        <v>22</v>
      </c>
      <c r="E68" s="7" t="s">
        <v>139</v>
      </c>
      <c r="F68" s="134" t="s">
        <v>82</v>
      </c>
      <c r="G68" s="134" t="s">
        <v>83</v>
      </c>
      <c r="H68" s="24" t="s">
        <v>84</v>
      </c>
      <c r="I68" s="24" t="s">
        <v>20</v>
      </c>
      <c r="J68" s="24" t="s">
        <v>16</v>
      </c>
      <c r="K68" s="24" t="s">
        <v>17</v>
      </c>
      <c r="L68" s="24" t="s">
        <v>29</v>
      </c>
      <c r="M68" s="24" t="s">
        <v>140</v>
      </c>
      <c r="N68" s="38" t="s">
        <v>597</v>
      </c>
      <c r="O68" s="45" t="s">
        <v>596</v>
      </c>
      <c r="P68" s="38" t="s">
        <v>351</v>
      </c>
      <c r="Q68" s="38" t="s">
        <v>352</v>
      </c>
      <c r="R68" s="38" t="s">
        <v>357</v>
      </c>
      <c r="S68" s="38" t="s">
        <v>358</v>
      </c>
      <c r="T68" s="38" t="s">
        <v>359</v>
      </c>
      <c r="U68" s="102" t="s">
        <v>717</v>
      </c>
      <c r="V68" s="37" t="s">
        <v>559</v>
      </c>
      <c r="W68" s="8">
        <v>1394218.33</v>
      </c>
      <c r="X68" s="9" t="s">
        <v>141</v>
      </c>
    </row>
    <row r="69" spans="2:96" ht="45" x14ac:dyDescent="0.25">
      <c r="B69" s="7156"/>
      <c r="C69" s="6">
        <v>622</v>
      </c>
      <c r="D69" s="6">
        <v>23</v>
      </c>
      <c r="E69" s="9" t="s">
        <v>120</v>
      </c>
      <c r="F69" s="30" t="s">
        <v>82</v>
      </c>
      <c r="G69" s="30" t="s">
        <v>83</v>
      </c>
      <c r="H69" s="30" t="s">
        <v>101</v>
      </c>
      <c r="I69" s="30" t="s">
        <v>16</v>
      </c>
      <c r="J69" s="30" t="s">
        <v>16</v>
      </c>
      <c r="K69" s="30" t="s">
        <v>92</v>
      </c>
      <c r="L69" s="30" t="s">
        <v>16</v>
      </c>
      <c r="M69" s="30" t="s">
        <v>140</v>
      </c>
      <c r="N69" s="38" t="s">
        <v>597</v>
      </c>
      <c r="O69" s="45" t="s">
        <v>596</v>
      </c>
      <c r="P69" s="38" t="s">
        <v>371</v>
      </c>
      <c r="Q69" s="38" t="s">
        <v>372</v>
      </c>
      <c r="R69" s="38" t="s">
        <v>375</v>
      </c>
      <c r="S69" s="38" t="s">
        <v>457</v>
      </c>
      <c r="T69" s="38" t="s">
        <v>458</v>
      </c>
      <c r="U69" s="103" t="s">
        <v>715</v>
      </c>
      <c r="V69" s="37" t="s">
        <v>562</v>
      </c>
      <c r="W69" s="8">
        <v>276455.78000000003</v>
      </c>
      <c r="X69" s="9" t="s">
        <v>142</v>
      </c>
    </row>
    <row r="70" spans="2:96" ht="45" x14ac:dyDescent="0.25">
      <c r="B70" s="7156"/>
      <c r="C70" s="6">
        <v>623</v>
      </c>
      <c r="D70" s="6">
        <v>24</v>
      </c>
      <c r="E70" s="7" t="s">
        <v>97</v>
      </c>
      <c r="F70" s="134" t="s">
        <v>82</v>
      </c>
      <c r="G70" s="134" t="s">
        <v>83</v>
      </c>
      <c r="H70" s="24" t="s">
        <v>84</v>
      </c>
      <c r="I70" s="24" t="s">
        <v>20</v>
      </c>
      <c r="J70" s="24" t="s">
        <v>16</v>
      </c>
      <c r="K70" s="24" t="s">
        <v>17</v>
      </c>
      <c r="L70" s="24" t="s">
        <v>29</v>
      </c>
      <c r="M70" s="24" t="s">
        <v>144</v>
      </c>
      <c r="N70" s="38" t="s">
        <v>597</v>
      </c>
      <c r="O70" s="45" t="s">
        <v>596</v>
      </c>
      <c r="P70" s="38" t="s">
        <v>351</v>
      </c>
      <c r="Q70" s="38" t="s">
        <v>352</v>
      </c>
      <c r="R70" s="38" t="s">
        <v>357</v>
      </c>
      <c r="S70" s="38" t="s">
        <v>358</v>
      </c>
      <c r="T70" s="38" t="s">
        <v>359</v>
      </c>
      <c r="U70" s="102" t="s">
        <v>717</v>
      </c>
      <c r="V70" s="37" t="s">
        <v>559</v>
      </c>
      <c r="W70" s="8">
        <v>1563300.69</v>
      </c>
      <c r="X70" s="9" t="s">
        <v>143</v>
      </c>
    </row>
    <row r="71" spans="2:96" ht="45" x14ac:dyDescent="0.25">
      <c r="B71" s="7156"/>
      <c r="C71" s="6">
        <v>624</v>
      </c>
      <c r="D71" s="6">
        <v>25</v>
      </c>
      <c r="E71" s="9" t="s">
        <v>105</v>
      </c>
      <c r="F71" s="30" t="s">
        <v>82</v>
      </c>
      <c r="G71" s="30" t="s">
        <v>83</v>
      </c>
      <c r="H71" s="30" t="s">
        <v>101</v>
      </c>
      <c r="I71" s="30" t="s">
        <v>16</v>
      </c>
      <c r="J71" s="30" t="s">
        <v>16</v>
      </c>
      <c r="K71" s="30" t="s">
        <v>92</v>
      </c>
      <c r="L71" s="30" t="s">
        <v>16</v>
      </c>
      <c r="M71" s="30" t="s">
        <v>144</v>
      </c>
      <c r="N71" s="38" t="s">
        <v>597</v>
      </c>
      <c r="O71" s="45" t="s">
        <v>596</v>
      </c>
      <c r="P71" s="38" t="s">
        <v>371</v>
      </c>
      <c r="Q71" s="38" t="s">
        <v>372</v>
      </c>
      <c r="R71" s="38" t="s">
        <v>375</v>
      </c>
      <c r="S71" s="38" t="s">
        <v>457</v>
      </c>
      <c r="T71" s="38" t="s">
        <v>458</v>
      </c>
      <c r="U71" s="103" t="s">
        <v>715</v>
      </c>
      <c r="V71" s="37" t="s">
        <v>562</v>
      </c>
      <c r="W71" s="8">
        <v>487866.94</v>
      </c>
      <c r="X71" s="9" t="s">
        <v>145</v>
      </c>
    </row>
    <row r="72" spans="2:96" ht="45" x14ac:dyDescent="0.25">
      <c r="B72" s="7156"/>
      <c r="C72" s="6">
        <v>625</v>
      </c>
      <c r="D72" s="6">
        <v>26</v>
      </c>
      <c r="E72" s="9" t="s">
        <v>97</v>
      </c>
      <c r="F72" s="134" t="s">
        <v>82</v>
      </c>
      <c r="G72" s="134" t="s">
        <v>83</v>
      </c>
      <c r="H72" s="24" t="s">
        <v>84</v>
      </c>
      <c r="I72" s="24" t="s">
        <v>20</v>
      </c>
      <c r="J72" s="24" t="s">
        <v>16</v>
      </c>
      <c r="K72" s="24" t="s">
        <v>17</v>
      </c>
      <c r="L72" s="24" t="s">
        <v>29</v>
      </c>
      <c r="M72" s="24" t="s">
        <v>146</v>
      </c>
      <c r="N72" s="38" t="s">
        <v>597</v>
      </c>
      <c r="O72" s="45" t="s">
        <v>596</v>
      </c>
      <c r="P72" s="38" t="s">
        <v>351</v>
      </c>
      <c r="Q72" s="38" t="s">
        <v>352</v>
      </c>
      <c r="R72" s="38" t="s">
        <v>357</v>
      </c>
      <c r="S72" s="38" t="s">
        <v>358</v>
      </c>
      <c r="T72" s="38" t="s">
        <v>359</v>
      </c>
      <c r="U72" s="102" t="s">
        <v>717</v>
      </c>
      <c r="V72" s="37" t="s">
        <v>559</v>
      </c>
      <c r="W72" s="8">
        <v>2785162.38</v>
      </c>
      <c r="X72" s="9" t="s">
        <v>147</v>
      </c>
    </row>
    <row r="73" spans="2:96" ht="45" x14ac:dyDescent="0.25">
      <c r="B73" s="7156"/>
      <c r="C73" s="6">
        <v>626</v>
      </c>
      <c r="D73" s="6">
        <v>27</v>
      </c>
      <c r="E73" s="9" t="s">
        <v>105</v>
      </c>
      <c r="F73" s="30" t="s">
        <v>82</v>
      </c>
      <c r="G73" s="30" t="s">
        <v>83</v>
      </c>
      <c r="H73" s="30" t="s">
        <v>101</v>
      </c>
      <c r="I73" s="30" t="s">
        <v>16</v>
      </c>
      <c r="J73" s="30" t="s">
        <v>16</v>
      </c>
      <c r="K73" s="30" t="s">
        <v>92</v>
      </c>
      <c r="L73" s="30" t="s">
        <v>16</v>
      </c>
      <c r="M73" s="30" t="s">
        <v>146</v>
      </c>
      <c r="N73" s="38" t="s">
        <v>597</v>
      </c>
      <c r="O73" s="45" t="s">
        <v>596</v>
      </c>
      <c r="P73" s="38" t="s">
        <v>371</v>
      </c>
      <c r="Q73" s="38" t="s">
        <v>372</v>
      </c>
      <c r="R73" s="38" t="s">
        <v>375</v>
      </c>
      <c r="S73" s="38" t="s">
        <v>457</v>
      </c>
      <c r="T73" s="38" t="s">
        <v>458</v>
      </c>
      <c r="U73" s="103" t="s">
        <v>715</v>
      </c>
      <c r="V73" s="37" t="s">
        <v>562</v>
      </c>
      <c r="W73" s="8">
        <v>553543.30000000005</v>
      </c>
      <c r="X73" s="9" t="s">
        <v>148</v>
      </c>
      <c r="AY73" s="2071"/>
      <c r="CR73" s="1">
        <v>63</v>
      </c>
    </row>
    <row r="74" spans="2:96" ht="45" x14ac:dyDescent="0.25">
      <c r="B74" s="7156"/>
      <c r="C74" s="6">
        <v>627</v>
      </c>
      <c r="D74" s="6">
        <v>28</v>
      </c>
      <c r="E74" s="9" t="s">
        <v>128</v>
      </c>
      <c r="F74" s="134" t="s">
        <v>82</v>
      </c>
      <c r="G74" s="134" t="s">
        <v>83</v>
      </c>
      <c r="H74" s="24" t="s">
        <v>84</v>
      </c>
      <c r="I74" s="24" t="s">
        <v>20</v>
      </c>
      <c r="J74" s="24" t="s">
        <v>16</v>
      </c>
      <c r="K74" s="24" t="s">
        <v>17</v>
      </c>
      <c r="L74" s="24" t="s">
        <v>29</v>
      </c>
      <c r="M74" s="24" t="s">
        <v>149</v>
      </c>
      <c r="N74" s="38" t="s">
        <v>597</v>
      </c>
      <c r="O74" s="45" t="s">
        <v>596</v>
      </c>
      <c r="P74" s="38" t="s">
        <v>351</v>
      </c>
      <c r="Q74" s="38" t="s">
        <v>352</v>
      </c>
      <c r="R74" s="38" t="s">
        <v>357</v>
      </c>
      <c r="S74" s="38" t="s">
        <v>358</v>
      </c>
      <c r="T74" s="38" t="s">
        <v>359</v>
      </c>
      <c r="U74" s="102" t="s">
        <v>717</v>
      </c>
      <c r="V74" s="37" t="s">
        <v>559</v>
      </c>
      <c r="W74" s="8">
        <v>8834705.5800000001</v>
      </c>
      <c r="X74" s="9" t="s">
        <v>150</v>
      </c>
      <c r="AY74" s="2071"/>
      <c r="CR74" s="1">
        <v>31</v>
      </c>
    </row>
    <row r="75" spans="2:96" ht="45" x14ac:dyDescent="0.25">
      <c r="B75" s="7156"/>
      <c r="C75" s="6">
        <v>628</v>
      </c>
      <c r="D75" s="6">
        <v>29</v>
      </c>
      <c r="E75" s="9" t="s">
        <v>122</v>
      </c>
      <c r="F75" s="28" t="s">
        <v>82</v>
      </c>
      <c r="G75" s="28" t="s">
        <v>83</v>
      </c>
      <c r="H75" s="28" t="s">
        <v>84</v>
      </c>
      <c r="I75" s="28" t="s">
        <v>20</v>
      </c>
      <c r="J75" s="28" t="s">
        <v>16</v>
      </c>
      <c r="K75" s="28" t="s">
        <v>92</v>
      </c>
      <c r="L75" s="28" t="s">
        <v>19</v>
      </c>
      <c r="M75" s="28" t="s">
        <v>149</v>
      </c>
      <c r="N75" s="38" t="s">
        <v>597</v>
      </c>
      <c r="O75" s="45" t="s">
        <v>596</v>
      </c>
      <c r="P75" s="38" t="s">
        <v>351</v>
      </c>
      <c r="Q75" s="38" t="s">
        <v>352</v>
      </c>
      <c r="R75" s="38" t="s">
        <v>357</v>
      </c>
      <c r="S75" s="38" t="s">
        <v>453</v>
      </c>
      <c r="T75" s="38" t="s">
        <v>454</v>
      </c>
      <c r="U75" s="102" t="s">
        <v>717</v>
      </c>
      <c r="V75" s="37" t="s">
        <v>559</v>
      </c>
      <c r="W75" s="8">
        <v>940000</v>
      </c>
      <c r="X75" s="9" t="s">
        <v>151</v>
      </c>
      <c r="AY75" s="2081"/>
    </row>
    <row r="76" spans="2:96" ht="45" x14ac:dyDescent="0.25">
      <c r="B76" s="7156"/>
      <c r="C76" s="6">
        <v>629</v>
      </c>
      <c r="D76" s="6">
        <v>30</v>
      </c>
      <c r="E76" s="9" t="s">
        <v>128</v>
      </c>
      <c r="F76" s="134" t="s">
        <v>82</v>
      </c>
      <c r="G76" s="134" t="s">
        <v>83</v>
      </c>
      <c r="H76" s="25" t="s">
        <v>84</v>
      </c>
      <c r="I76" s="25" t="s">
        <v>20</v>
      </c>
      <c r="J76" s="25" t="s">
        <v>16</v>
      </c>
      <c r="K76" s="25" t="s">
        <v>17</v>
      </c>
      <c r="L76" s="25" t="s">
        <v>29</v>
      </c>
      <c r="M76" s="25" t="s">
        <v>106</v>
      </c>
      <c r="N76" s="38" t="s">
        <v>597</v>
      </c>
      <c r="O76" s="45" t="s">
        <v>596</v>
      </c>
      <c r="P76" s="38" t="s">
        <v>351</v>
      </c>
      <c r="Q76" s="38" t="s">
        <v>352</v>
      </c>
      <c r="R76" s="38" t="s">
        <v>357</v>
      </c>
      <c r="S76" s="38" t="s">
        <v>358</v>
      </c>
      <c r="T76" s="38" t="s">
        <v>359</v>
      </c>
      <c r="U76" s="102" t="s">
        <v>717</v>
      </c>
      <c r="V76" s="37" t="s">
        <v>559</v>
      </c>
      <c r="W76" s="8">
        <v>12969.94</v>
      </c>
      <c r="X76" s="9" t="s">
        <v>152</v>
      </c>
    </row>
    <row r="77" spans="2:96" ht="45" x14ac:dyDescent="0.25">
      <c r="B77" s="7156"/>
      <c r="C77" s="6">
        <v>630</v>
      </c>
      <c r="D77" s="6">
        <v>31</v>
      </c>
      <c r="E77" s="9" t="s">
        <v>105</v>
      </c>
      <c r="F77" s="30" t="s">
        <v>82</v>
      </c>
      <c r="G77" s="30" t="s">
        <v>83</v>
      </c>
      <c r="H77" s="30" t="s">
        <v>101</v>
      </c>
      <c r="I77" s="30" t="s">
        <v>16</v>
      </c>
      <c r="J77" s="30" t="s">
        <v>16</v>
      </c>
      <c r="K77" s="30" t="s">
        <v>92</v>
      </c>
      <c r="L77" s="30" t="s">
        <v>16</v>
      </c>
      <c r="M77" s="30" t="s">
        <v>106</v>
      </c>
      <c r="N77" s="38" t="s">
        <v>597</v>
      </c>
      <c r="O77" s="45" t="s">
        <v>596</v>
      </c>
      <c r="P77" s="38" t="s">
        <v>371</v>
      </c>
      <c r="Q77" s="38" t="s">
        <v>372</v>
      </c>
      <c r="R77" s="38" t="s">
        <v>375</v>
      </c>
      <c r="S77" s="38" t="s">
        <v>457</v>
      </c>
      <c r="T77" s="38" t="s">
        <v>458</v>
      </c>
      <c r="U77" s="103" t="s">
        <v>715</v>
      </c>
      <c r="V77" s="37" t="s">
        <v>562</v>
      </c>
      <c r="W77" s="8">
        <v>288885.81</v>
      </c>
      <c r="X77" s="9" t="s">
        <v>153</v>
      </c>
    </row>
    <row r="78" spans="2:96" ht="45" x14ac:dyDescent="0.25">
      <c r="B78" s="7156"/>
      <c r="C78" s="6">
        <v>631</v>
      </c>
      <c r="D78" s="6">
        <v>32</v>
      </c>
      <c r="E78" s="9" t="s">
        <v>105</v>
      </c>
      <c r="F78" s="30" t="s">
        <v>82</v>
      </c>
      <c r="G78" s="30" t="s">
        <v>83</v>
      </c>
      <c r="H78" s="30" t="s">
        <v>101</v>
      </c>
      <c r="I78" s="30" t="s">
        <v>16</v>
      </c>
      <c r="J78" s="30" t="s">
        <v>16</v>
      </c>
      <c r="K78" s="30" t="s">
        <v>92</v>
      </c>
      <c r="L78" s="30" t="s">
        <v>16</v>
      </c>
      <c r="M78" s="30" t="s">
        <v>154</v>
      </c>
      <c r="N78" s="38" t="s">
        <v>597</v>
      </c>
      <c r="O78" s="45" t="s">
        <v>596</v>
      </c>
      <c r="P78" s="38" t="s">
        <v>371</v>
      </c>
      <c r="Q78" s="38" t="s">
        <v>372</v>
      </c>
      <c r="R78" s="38" t="s">
        <v>375</v>
      </c>
      <c r="S78" s="38" t="s">
        <v>457</v>
      </c>
      <c r="T78" s="38" t="s">
        <v>458</v>
      </c>
      <c r="U78" s="103" t="s">
        <v>715</v>
      </c>
      <c r="V78" s="37" t="s">
        <v>562</v>
      </c>
      <c r="W78" s="8">
        <v>10559.99</v>
      </c>
      <c r="X78" s="9" t="s">
        <v>155</v>
      </c>
    </row>
    <row r="79" spans="2:96" ht="45" x14ac:dyDescent="0.25">
      <c r="B79" s="7156"/>
      <c r="C79" s="6">
        <v>632</v>
      </c>
      <c r="D79" s="6">
        <v>33</v>
      </c>
      <c r="E79" s="9" t="s">
        <v>97</v>
      </c>
      <c r="F79" s="134" t="s">
        <v>82</v>
      </c>
      <c r="G79" s="134" t="s">
        <v>83</v>
      </c>
      <c r="H79" s="25" t="s">
        <v>84</v>
      </c>
      <c r="I79" s="25" t="s">
        <v>20</v>
      </c>
      <c r="J79" s="25" t="s">
        <v>16</v>
      </c>
      <c r="K79" s="25" t="s">
        <v>17</v>
      </c>
      <c r="L79" s="25" t="s">
        <v>29</v>
      </c>
      <c r="M79" s="25" t="s">
        <v>156</v>
      </c>
      <c r="N79" s="38" t="s">
        <v>597</v>
      </c>
      <c r="O79" s="45" t="s">
        <v>596</v>
      </c>
      <c r="P79" s="38" t="s">
        <v>351</v>
      </c>
      <c r="Q79" s="38" t="s">
        <v>352</v>
      </c>
      <c r="R79" s="38" t="s">
        <v>357</v>
      </c>
      <c r="S79" s="38" t="s">
        <v>358</v>
      </c>
      <c r="T79" s="38" t="s">
        <v>359</v>
      </c>
      <c r="U79" s="102" t="s">
        <v>717</v>
      </c>
      <c r="V79" s="37" t="s">
        <v>559</v>
      </c>
      <c r="W79" s="8">
        <v>1349304.31</v>
      </c>
      <c r="X79" s="9" t="s">
        <v>157</v>
      </c>
    </row>
    <row r="80" spans="2:96" ht="45" x14ac:dyDescent="0.25">
      <c r="B80" s="7156"/>
      <c r="C80" s="6">
        <v>633</v>
      </c>
      <c r="D80" s="6">
        <v>34</v>
      </c>
      <c r="E80" s="9" t="s">
        <v>97</v>
      </c>
      <c r="F80" s="134" t="s">
        <v>82</v>
      </c>
      <c r="G80" s="134" t="s">
        <v>83</v>
      </c>
      <c r="H80" s="25" t="s">
        <v>84</v>
      </c>
      <c r="I80" s="25" t="s">
        <v>20</v>
      </c>
      <c r="J80" s="25" t="s">
        <v>16</v>
      </c>
      <c r="K80" s="25" t="s">
        <v>17</v>
      </c>
      <c r="L80" s="25" t="s">
        <v>29</v>
      </c>
      <c r="M80" s="25" t="s">
        <v>158</v>
      </c>
      <c r="N80" s="38" t="s">
        <v>597</v>
      </c>
      <c r="O80" s="45" t="s">
        <v>596</v>
      </c>
      <c r="P80" s="38" t="s">
        <v>351</v>
      </c>
      <c r="Q80" s="38" t="s">
        <v>352</v>
      </c>
      <c r="R80" s="38" t="s">
        <v>357</v>
      </c>
      <c r="S80" s="38" t="s">
        <v>358</v>
      </c>
      <c r="T80" s="38" t="s">
        <v>359</v>
      </c>
      <c r="U80" s="102" t="s">
        <v>717</v>
      </c>
      <c r="V80" s="37" t="s">
        <v>559</v>
      </c>
      <c r="W80" s="8">
        <v>3664764.25</v>
      </c>
      <c r="X80" s="9" t="s">
        <v>159</v>
      </c>
    </row>
    <row r="81" spans="1:24" ht="45" x14ac:dyDescent="0.25">
      <c r="B81" s="7156"/>
      <c r="C81" s="6">
        <v>634</v>
      </c>
      <c r="D81" s="6">
        <v>35</v>
      </c>
      <c r="E81" s="9" t="s">
        <v>111</v>
      </c>
      <c r="F81" s="31" t="s">
        <v>82</v>
      </c>
      <c r="G81" s="31" t="s">
        <v>83</v>
      </c>
      <c r="H81" s="31" t="s">
        <v>112</v>
      </c>
      <c r="I81" s="31" t="s">
        <v>113</v>
      </c>
      <c r="J81" s="31" t="s">
        <v>16</v>
      </c>
      <c r="K81" s="31" t="s">
        <v>17</v>
      </c>
      <c r="L81" s="31" t="s">
        <v>17</v>
      </c>
      <c r="M81" s="31" t="s">
        <v>160</v>
      </c>
      <c r="N81" s="38" t="s">
        <v>597</v>
      </c>
      <c r="O81" s="45" t="s">
        <v>596</v>
      </c>
      <c r="P81" s="44" t="s">
        <v>378</v>
      </c>
      <c r="Q81" s="44" t="s">
        <v>379</v>
      </c>
      <c r="R81" s="44" t="s">
        <v>383</v>
      </c>
      <c r="S81" s="38" t="s">
        <v>459</v>
      </c>
      <c r="T81" s="38" t="s">
        <v>460</v>
      </c>
      <c r="U81" s="102" t="s">
        <v>718</v>
      </c>
      <c r="V81" s="37" t="s">
        <v>559</v>
      </c>
      <c r="W81" s="8">
        <v>89269.67</v>
      </c>
      <c r="X81" s="9" t="s">
        <v>161</v>
      </c>
    </row>
    <row r="82" spans="1:24" ht="45" x14ac:dyDescent="0.25">
      <c r="B82" s="7156"/>
      <c r="C82" s="6">
        <v>635</v>
      </c>
      <c r="D82" s="6">
        <v>36</v>
      </c>
      <c r="E82" s="9" t="s">
        <v>97</v>
      </c>
      <c r="F82" s="134" t="s">
        <v>82</v>
      </c>
      <c r="G82" s="134" t="s">
        <v>83</v>
      </c>
      <c r="H82" s="25" t="s">
        <v>84</v>
      </c>
      <c r="I82" s="25" t="s">
        <v>20</v>
      </c>
      <c r="J82" s="25" t="s">
        <v>16</v>
      </c>
      <c r="K82" s="25" t="s">
        <v>17</v>
      </c>
      <c r="L82" s="25" t="s">
        <v>29</v>
      </c>
      <c r="M82" s="25" t="s">
        <v>160</v>
      </c>
      <c r="N82" s="38" t="s">
        <v>597</v>
      </c>
      <c r="O82" s="45" t="s">
        <v>596</v>
      </c>
      <c r="P82" s="38" t="s">
        <v>351</v>
      </c>
      <c r="Q82" s="38" t="s">
        <v>352</v>
      </c>
      <c r="R82" s="38" t="s">
        <v>357</v>
      </c>
      <c r="S82" s="38" t="s">
        <v>358</v>
      </c>
      <c r="T82" s="38" t="s">
        <v>359</v>
      </c>
      <c r="U82" s="102" t="s">
        <v>717</v>
      </c>
      <c r="V82" s="37" t="s">
        <v>559</v>
      </c>
      <c r="W82" s="8">
        <v>11850515.41</v>
      </c>
      <c r="X82" s="9" t="s">
        <v>162</v>
      </c>
    </row>
    <row r="83" spans="1:24" ht="45" x14ac:dyDescent="0.25">
      <c r="B83" s="7156"/>
      <c r="C83" s="6">
        <v>636</v>
      </c>
      <c r="D83" s="6">
        <v>37</v>
      </c>
      <c r="E83" s="9" t="s">
        <v>118</v>
      </c>
      <c r="F83" s="32" t="s">
        <v>82</v>
      </c>
      <c r="G83" s="32" t="s">
        <v>83</v>
      </c>
      <c r="H83" s="32" t="s">
        <v>17</v>
      </c>
      <c r="I83" s="32" t="s">
        <v>16</v>
      </c>
      <c r="J83" s="32" t="s">
        <v>16</v>
      </c>
      <c r="K83" s="32" t="s">
        <v>92</v>
      </c>
      <c r="L83" s="32" t="s">
        <v>16</v>
      </c>
      <c r="M83" s="32" t="s">
        <v>21</v>
      </c>
      <c r="N83" s="38" t="s">
        <v>597</v>
      </c>
      <c r="O83" s="45" t="s">
        <v>596</v>
      </c>
      <c r="P83" s="37" t="s">
        <v>329</v>
      </c>
      <c r="Q83" s="37" t="s">
        <v>330</v>
      </c>
      <c r="R83" s="37" t="s">
        <v>336</v>
      </c>
      <c r="S83" s="38" t="s">
        <v>461</v>
      </c>
      <c r="T83" s="38" t="s">
        <v>461</v>
      </c>
      <c r="U83" s="103" t="s">
        <v>713</v>
      </c>
      <c r="V83" s="37" t="s">
        <v>564</v>
      </c>
      <c r="W83" s="8">
        <v>1303826.98</v>
      </c>
      <c r="X83" s="9" t="s">
        <v>163</v>
      </c>
    </row>
    <row r="84" spans="1:24" ht="45" x14ac:dyDescent="0.25">
      <c r="B84" s="7156"/>
      <c r="C84" s="6">
        <v>637</v>
      </c>
      <c r="D84" s="6">
        <v>38</v>
      </c>
      <c r="E84" s="9" t="s">
        <v>105</v>
      </c>
      <c r="F84" s="30" t="s">
        <v>82</v>
      </c>
      <c r="G84" s="30" t="s">
        <v>83</v>
      </c>
      <c r="H84" s="30" t="s">
        <v>101</v>
      </c>
      <c r="I84" s="30" t="s">
        <v>16</v>
      </c>
      <c r="J84" s="30" t="s">
        <v>16</v>
      </c>
      <c r="K84" s="30" t="s">
        <v>92</v>
      </c>
      <c r="L84" s="30" t="s">
        <v>16</v>
      </c>
      <c r="M84" s="30" t="s">
        <v>21</v>
      </c>
      <c r="N84" s="38" t="s">
        <v>597</v>
      </c>
      <c r="O84" s="45" t="s">
        <v>596</v>
      </c>
      <c r="P84" s="38" t="s">
        <v>371</v>
      </c>
      <c r="Q84" s="38" t="s">
        <v>372</v>
      </c>
      <c r="R84" s="38" t="s">
        <v>375</v>
      </c>
      <c r="S84" s="38" t="s">
        <v>457</v>
      </c>
      <c r="T84" s="38" t="s">
        <v>458</v>
      </c>
      <c r="U84" s="103" t="s">
        <v>715</v>
      </c>
      <c r="V84" s="37" t="s">
        <v>562</v>
      </c>
      <c r="W84" s="8">
        <v>48239618.670000002</v>
      </c>
      <c r="X84" s="9" t="s">
        <v>164</v>
      </c>
    </row>
    <row r="85" spans="1:24" ht="45" x14ac:dyDescent="0.25">
      <c r="B85" s="7156"/>
      <c r="C85" s="6">
        <v>638</v>
      </c>
      <c r="D85" s="6">
        <v>39</v>
      </c>
      <c r="E85" s="9" t="s">
        <v>97</v>
      </c>
      <c r="F85" s="134" t="s">
        <v>82</v>
      </c>
      <c r="G85" s="134" t="s">
        <v>83</v>
      </c>
      <c r="H85" s="25" t="s">
        <v>84</v>
      </c>
      <c r="I85" s="25" t="s">
        <v>20</v>
      </c>
      <c r="J85" s="25" t="s">
        <v>16</v>
      </c>
      <c r="K85" s="25" t="s">
        <v>17</v>
      </c>
      <c r="L85" s="25" t="s">
        <v>29</v>
      </c>
      <c r="M85" s="25" t="s">
        <v>21</v>
      </c>
      <c r="N85" s="38" t="s">
        <v>597</v>
      </c>
      <c r="O85" s="45" t="s">
        <v>596</v>
      </c>
      <c r="P85" s="38" t="s">
        <v>351</v>
      </c>
      <c r="Q85" s="38" t="s">
        <v>352</v>
      </c>
      <c r="R85" s="38" t="s">
        <v>357</v>
      </c>
      <c r="S85" s="38" t="s">
        <v>358</v>
      </c>
      <c r="T85" s="38" t="s">
        <v>359</v>
      </c>
      <c r="U85" s="102" t="s">
        <v>717</v>
      </c>
      <c r="V85" s="37" t="s">
        <v>559</v>
      </c>
      <c r="W85" s="8">
        <v>57700881.280000001</v>
      </c>
      <c r="X85" s="9" t="s">
        <v>165</v>
      </c>
    </row>
    <row r="86" spans="1:24" ht="45" x14ac:dyDescent="0.25">
      <c r="B86" s="7156"/>
      <c r="C86" s="6">
        <v>639</v>
      </c>
      <c r="D86" s="6">
        <v>40</v>
      </c>
      <c r="E86" s="9" t="s">
        <v>116</v>
      </c>
      <c r="F86" s="134" t="s">
        <v>82</v>
      </c>
      <c r="G86" s="134" t="s">
        <v>83</v>
      </c>
      <c r="H86" s="27" t="s">
        <v>84</v>
      </c>
      <c r="I86" s="27" t="s">
        <v>20</v>
      </c>
      <c r="J86" s="27" t="s">
        <v>16</v>
      </c>
      <c r="K86" s="27" t="s">
        <v>29</v>
      </c>
      <c r="L86" s="27" t="s">
        <v>17</v>
      </c>
      <c r="M86" s="27" t="s">
        <v>21</v>
      </c>
      <c r="N86" s="38" t="s">
        <v>597</v>
      </c>
      <c r="O86" s="45" t="s">
        <v>596</v>
      </c>
      <c r="P86" s="38" t="s">
        <v>351</v>
      </c>
      <c r="Q86" s="38" t="s">
        <v>352</v>
      </c>
      <c r="R86" s="38" t="s">
        <v>357</v>
      </c>
      <c r="S86" s="45" t="s">
        <v>455</v>
      </c>
      <c r="T86" s="38" t="s">
        <v>456</v>
      </c>
      <c r="U86" s="102" t="s">
        <v>717</v>
      </c>
      <c r="V86" s="37" t="s">
        <v>559</v>
      </c>
      <c r="W86" s="8">
        <v>1663135.75</v>
      </c>
      <c r="X86" s="9" t="s">
        <v>166</v>
      </c>
    </row>
    <row r="87" spans="1:24" ht="45" x14ac:dyDescent="0.25">
      <c r="B87" s="7156"/>
      <c r="C87" s="6">
        <v>640</v>
      </c>
      <c r="D87" s="6">
        <v>41</v>
      </c>
      <c r="E87" s="9" t="s">
        <v>91</v>
      </c>
      <c r="F87" s="134" t="s">
        <v>82</v>
      </c>
      <c r="G87" s="134" t="s">
        <v>83</v>
      </c>
      <c r="H87" s="28" t="s">
        <v>84</v>
      </c>
      <c r="I87" s="28" t="s">
        <v>20</v>
      </c>
      <c r="J87" s="28" t="s">
        <v>16</v>
      </c>
      <c r="K87" s="28" t="s">
        <v>92</v>
      </c>
      <c r="L87" s="28" t="s">
        <v>19</v>
      </c>
      <c r="M87" s="28" t="s">
        <v>21</v>
      </c>
      <c r="N87" s="38" t="s">
        <v>597</v>
      </c>
      <c r="O87" s="45" t="s">
        <v>596</v>
      </c>
      <c r="P87" s="38" t="s">
        <v>351</v>
      </c>
      <c r="Q87" s="38" t="s">
        <v>352</v>
      </c>
      <c r="R87" s="38" t="s">
        <v>357</v>
      </c>
      <c r="S87" s="38" t="s">
        <v>453</v>
      </c>
      <c r="T87" s="38" t="s">
        <v>454</v>
      </c>
      <c r="U87" s="102" t="s">
        <v>717</v>
      </c>
      <c r="V87" s="37" t="s">
        <v>559</v>
      </c>
      <c r="W87" s="8">
        <v>3648990.9</v>
      </c>
      <c r="X87" s="9" t="s">
        <v>167</v>
      </c>
    </row>
    <row r="88" spans="1:24" ht="71.25" customHeight="1" x14ac:dyDescent="0.25">
      <c r="A88" s="1">
        <f>SUM(A61+1)</f>
        <v>33</v>
      </c>
      <c r="B88" s="7156"/>
      <c r="C88" s="6">
        <v>641</v>
      </c>
      <c r="D88" s="6">
        <v>42</v>
      </c>
      <c r="E88" s="9" t="s">
        <v>168</v>
      </c>
      <c r="F88" s="29" t="s">
        <v>82</v>
      </c>
      <c r="G88" s="29" t="s">
        <v>83</v>
      </c>
      <c r="H88" s="29" t="s">
        <v>84</v>
      </c>
      <c r="I88" s="29" t="s">
        <v>20</v>
      </c>
      <c r="J88" s="29" t="s">
        <v>20</v>
      </c>
      <c r="K88" s="34" t="s">
        <v>20</v>
      </c>
      <c r="L88" s="29" t="s">
        <v>20</v>
      </c>
      <c r="M88" s="29" t="s">
        <v>21</v>
      </c>
      <c r="N88" s="38" t="s">
        <v>597</v>
      </c>
      <c r="O88" s="45" t="s">
        <v>596</v>
      </c>
      <c r="P88" s="38" t="s">
        <v>351</v>
      </c>
      <c r="Q88" s="38" t="s">
        <v>352</v>
      </c>
      <c r="R88" s="38" t="s">
        <v>360</v>
      </c>
      <c r="S88" s="45" t="s">
        <v>464</v>
      </c>
      <c r="T88" s="38" t="s">
        <v>465</v>
      </c>
      <c r="U88" s="103" t="s">
        <v>714</v>
      </c>
      <c r="V88" s="37" t="s">
        <v>559</v>
      </c>
      <c r="W88" s="8">
        <v>305852.19</v>
      </c>
      <c r="X88" s="9" t="s">
        <v>169</v>
      </c>
    </row>
    <row r="89" spans="1:24" ht="12" x14ac:dyDescent="0.25">
      <c r="J89" s="7188" t="s">
        <v>48</v>
      </c>
      <c r="K89" s="7188"/>
      <c r="L89" s="7188"/>
      <c r="M89" s="7188"/>
      <c r="N89" s="47"/>
      <c r="O89" s="47"/>
      <c r="P89" s="22"/>
      <c r="Q89" s="22"/>
      <c r="R89" s="22"/>
      <c r="S89" s="22"/>
      <c r="T89" s="22"/>
      <c r="U89" s="43"/>
      <c r="V89" s="47"/>
      <c r="W89" s="15">
        <f>SUM(W47:W88)</f>
        <v>743482820.77999997</v>
      </c>
    </row>
    <row r="91" spans="1:24" ht="12" customHeight="1" x14ac:dyDescent="0.25">
      <c r="B91" s="7146" t="s">
        <v>0</v>
      </c>
      <c r="C91" s="7146" t="s">
        <v>1</v>
      </c>
      <c r="D91" s="7146" t="s">
        <v>2</v>
      </c>
      <c r="E91" s="7146" t="s">
        <v>3</v>
      </c>
      <c r="F91" s="7155" t="s">
        <v>4</v>
      </c>
      <c r="G91" s="7155" t="s">
        <v>5</v>
      </c>
      <c r="H91" s="7155" t="s">
        <v>12</v>
      </c>
      <c r="I91" s="7155"/>
      <c r="J91" s="7155"/>
      <c r="K91" s="7155"/>
      <c r="L91" s="7155"/>
      <c r="M91" s="7155"/>
      <c r="N91" s="49"/>
      <c r="O91" s="49"/>
      <c r="P91" s="7120" t="s">
        <v>328</v>
      </c>
      <c r="Q91" s="7121"/>
      <c r="R91" s="7121"/>
      <c r="S91" s="7121"/>
      <c r="T91" s="7121"/>
      <c r="U91" s="41"/>
      <c r="V91" s="50"/>
      <c r="W91" s="7139" t="s">
        <v>13</v>
      </c>
      <c r="X91" s="7216" t="s">
        <v>14</v>
      </c>
    </row>
    <row r="92" spans="1:24" ht="12" customHeight="1" x14ac:dyDescent="0.25">
      <c r="B92" s="7146"/>
      <c r="C92" s="7146"/>
      <c r="D92" s="7146"/>
      <c r="E92" s="7146"/>
      <c r="F92" s="7155"/>
      <c r="G92" s="7155"/>
      <c r="H92" s="35" t="s">
        <v>6</v>
      </c>
      <c r="I92" s="35" t="s">
        <v>7</v>
      </c>
      <c r="J92" s="35" t="s">
        <v>8</v>
      </c>
      <c r="K92" s="35" t="s">
        <v>9</v>
      </c>
      <c r="L92" s="35" t="s">
        <v>10</v>
      </c>
      <c r="M92" s="35" t="s">
        <v>11</v>
      </c>
      <c r="N92" s="35"/>
      <c r="O92" s="35"/>
      <c r="P92" s="35" t="s">
        <v>6</v>
      </c>
      <c r="Q92" s="35" t="s">
        <v>7</v>
      </c>
      <c r="R92" s="35" t="s">
        <v>8</v>
      </c>
      <c r="S92" s="35" t="s">
        <v>9</v>
      </c>
      <c r="T92" s="35" t="s">
        <v>10</v>
      </c>
      <c r="U92" s="35"/>
      <c r="V92" s="35"/>
      <c r="W92" s="7139"/>
      <c r="X92" s="7216"/>
    </row>
    <row r="93" spans="1:24" ht="33.75" x14ac:dyDescent="0.25">
      <c r="A93" s="1">
        <f>SUM(A88+1)</f>
        <v>34</v>
      </c>
      <c r="B93" s="7102" t="s">
        <v>170</v>
      </c>
      <c r="C93" s="6">
        <v>700</v>
      </c>
      <c r="D93" s="6">
        <v>1</v>
      </c>
      <c r="E93" s="9" t="s">
        <v>116</v>
      </c>
      <c r="F93" s="2" t="s">
        <v>171</v>
      </c>
      <c r="G93" s="2" t="s">
        <v>172</v>
      </c>
      <c r="H93" s="2" t="s">
        <v>84</v>
      </c>
      <c r="I93" s="2" t="s">
        <v>20</v>
      </c>
      <c r="J93" s="2" t="s">
        <v>16</v>
      </c>
      <c r="K93" s="2" t="s">
        <v>29</v>
      </c>
      <c r="L93" s="2" t="s">
        <v>17</v>
      </c>
      <c r="M93" s="2" t="s">
        <v>21</v>
      </c>
      <c r="N93" s="37" t="s">
        <v>599</v>
      </c>
      <c r="O93" s="2" t="s">
        <v>598</v>
      </c>
      <c r="P93" s="38" t="s">
        <v>351</v>
      </c>
      <c r="Q93" s="38" t="s">
        <v>352</v>
      </c>
      <c r="R93" s="38" t="s">
        <v>357</v>
      </c>
      <c r="S93" s="2" t="s">
        <v>455</v>
      </c>
      <c r="T93" s="37" t="s">
        <v>456</v>
      </c>
      <c r="U93" s="62" t="s">
        <v>576</v>
      </c>
      <c r="V93" s="37" t="s">
        <v>559</v>
      </c>
      <c r="W93" s="8">
        <v>7387998.4400000004</v>
      </c>
      <c r="X93" s="9" t="s">
        <v>170</v>
      </c>
    </row>
    <row r="94" spans="1:24" ht="33.75" x14ac:dyDescent="0.25">
      <c r="A94" s="1">
        <f>SUM(A93+1)</f>
        <v>35</v>
      </c>
      <c r="B94" s="7145"/>
      <c r="C94" s="6">
        <v>701</v>
      </c>
      <c r="D94" s="6">
        <v>2</v>
      </c>
      <c r="E94" s="9" t="s">
        <v>173</v>
      </c>
      <c r="F94" s="2" t="s">
        <v>171</v>
      </c>
      <c r="G94" s="2" t="s">
        <v>172</v>
      </c>
      <c r="H94" s="2" t="s">
        <v>84</v>
      </c>
      <c r="I94" s="2" t="s">
        <v>20</v>
      </c>
      <c r="J94" s="2" t="s">
        <v>16</v>
      </c>
      <c r="K94" s="2" t="s">
        <v>20</v>
      </c>
      <c r="L94" s="2" t="s">
        <v>19</v>
      </c>
      <c r="M94" s="2" t="s">
        <v>21</v>
      </c>
      <c r="N94" s="37" t="s">
        <v>599</v>
      </c>
      <c r="O94" s="2" t="s">
        <v>598</v>
      </c>
      <c r="P94" s="38" t="s">
        <v>351</v>
      </c>
      <c r="Q94" s="38" t="s">
        <v>352</v>
      </c>
      <c r="R94" s="38" t="s">
        <v>357</v>
      </c>
      <c r="S94" s="37" t="s">
        <v>466</v>
      </c>
      <c r="T94" s="37" t="s">
        <v>467</v>
      </c>
      <c r="U94" s="62" t="s">
        <v>576</v>
      </c>
      <c r="V94" s="37" t="s">
        <v>559</v>
      </c>
      <c r="W94" s="8">
        <v>11038622.92</v>
      </c>
      <c r="X94" s="9" t="s">
        <v>174</v>
      </c>
    </row>
    <row r="95" spans="1:24" ht="33.75" x14ac:dyDescent="0.25">
      <c r="A95" s="1">
        <f>SUM(A94+1)</f>
        <v>36</v>
      </c>
      <c r="B95" s="7103"/>
      <c r="C95" s="6">
        <v>702</v>
      </c>
      <c r="D95" s="6">
        <v>3</v>
      </c>
      <c r="E95" s="9" t="s">
        <v>175</v>
      </c>
      <c r="F95" s="2" t="s">
        <v>171</v>
      </c>
      <c r="G95" s="2" t="s">
        <v>172</v>
      </c>
      <c r="H95" s="2" t="s">
        <v>84</v>
      </c>
      <c r="I95" s="2" t="s">
        <v>20</v>
      </c>
      <c r="J95" s="2" t="s">
        <v>16</v>
      </c>
      <c r="K95" s="2" t="s">
        <v>20</v>
      </c>
      <c r="L95" s="2" t="s">
        <v>16</v>
      </c>
      <c r="M95" s="2" t="s">
        <v>21</v>
      </c>
      <c r="N95" s="37" t="s">
        <v>599</v>
      </c>
      <c r="O95" s="2" t="s">
        <v>598</v>
      </c>
      <c r="P95" s="38" t="s">
        <v>351</v>
      </c>
      <c r="Q95" s="38" t="s">
        <v>352</v>
      </c>
      <c r="R95" s="38" t="s">
        <v>357</v>
      </c>
      <c r="S95" s="37" t="s">
        <v>466</v>
      </c>
      <c r="T95" s="37" t="s">
        <v>468</v>
      </c>
      <c r="U95" s="62" t="s">
        <v>576</v>
      </c>
      <c r="V95" s="37" t="s">
        <v>559</v>
      </c>
      <c r="W95" s="8">
        <v>5669513.1600000001</v>
      </c>
      <c r="X95" s="9" t="s">
        <v>176</v>
      </c>
    </row>
    <row r="96" spans="1:24" ht="12" x14ac:dyDescent="0.25">
      <c r="E96" s="12"/>
      <c r="J96" s="7148" t="s">
        <v>48</v>
      </c>
      <c r="K96" s="7148"/>
      <c r="L96" s="7148"/>
      <c r="M96" s="7148"/>
      <c r="N96" s="48"/>
      <c r="O96" s="48"/>
      <c r="P96" s="21"/>
      <c r="Q96" s="21"/>
      <c r="R96" s="21"/>
      <c r="S96" s="21"/>
      <c r="T96" s="21"/>
      <c r="U96" s="42"/>
      <c r="V96" s="48"/>
      <c r="W96" s="19">
        <f>SUM(W93:W95)</f>
        <v>24096134.52</v>
      </c>
      <c r="X96" s="12"/>
    </row>
    <row r="97" spans="1:24" x14ac:dyDescent="0.25">
      <c r="E97" s="12"/>
      <c r="X97" s="12"/>
    </row>
    <row r="98" spans="1:24" ht="12" customHeight="1" x14ac:dyDescent="0.25">
      <c r="B98" s="7146" t="s">
        <v>0</v>
      </c>
      <c r="C98" s="7146" t="s">
        <v>1</v>
      </c>
      <c r="D98" s="7146" t="s">
        <v>2</v>
      </c>
      <c r="E98" s="7146" t="s">
        <v>3</v>
      </c>
      <c r="F98" s="7155" t="s">
        <v>4</v>
      </c>
      <c r="G98" s="7155" t="s">
        <v>5</v>
      </c>
      <c r="H98" s="7155" t="s">
        <v>12</v>
      </c>
      <c r="I98" s="7155"/>
      <c r="J98" s="7155"/>
      <c r="K98" s="7155"/>
      <c r="L98" s="7155"/>
      <c r="M98" s="7155"/>
      <c r="N98" s="49"/>
      <c r="O98" s="49"/>
      <c r="P98" s="7120" t="s">
        <v>328</v>
      </c>
      <c r="Q98" s="7121"/>
      <c r="R98" s="7121"/>
      <c r="S98" s="7121"/>
      <c r="T98" s="7121"/>
      <c r="U98" s="41"/>
      <c r="V98" s="50"/>
      <c r="W98" s="7139" t="s">
        <v>13</v>
      </c>
      <c r="X98" s="7216" t="s">
        <v>14</v>
      </c>
    </row>
    <row r="99" spans="1:24" ht="12" customHeight="1" x14ac:dyDescent="0.25">
      <c r="B99" s="7146"/>
      <c r="C99" s="7146"/>
      <c r="D99" s="7146"/>
      <c r="E99" s="7146"/>
      <c r="F99" s="7155"/>
      <c r="G99" s="7155"/>
      <c r="H99" s="35" t="s">
        <v>6</v>
      </c>
      <c r="I99" s="35" t="s">
        <v>7</v>
      </c>
      <c r="J99" s="35" t="s">
        <v>8</v>
      </c>
      <c r="K99" s="35" t="s">
        <v>9</v>
      </c>
      <c r="L99" s="35" t="s">
        <v>10</v>
      </c>
      <c r="M99" s="35" t="s">
        <v>11</v>
      </c>
      <c r="N99" s="35"/>
      <c r="O99" s="35"/>
      <c r="P99" s="35" t="s">
        <v>6</v>
      </c>
      <c r="Q99" s="35" t="s">
        <v>7</v>
      </c>
      <c r="R99" s="35" t="s">
        <v>8</v>
      </c>
      <c r="S99" s="35" t="s">
        <v>9</v>
      </c>
      <c r="T99" s="35" t="s">
        <v>10</v>
      </c>
      <c r="U99" s="35"/>
      <c r="V99" s="35"/>
      <c r="W99" s="7139"/>
      <c r="X99" s="7216"/>
    </row>
    <row r="100" spans="1:24" ht="40.5" customHeight="1" x14ac:dyDescent="0.25">
      <c r="A100" s="1">
        <f>SUM(A95+1)</f>
        <v>37</v>
      </c>
      <c r="B100" s="7156" t="s">
        <v>177</v>
      </c>
      <c r="C100" s="6">
        <v>800</v>
      </c>
      <c r="D100" s="6">
        <v>1</v>
      </c>
      <c r="E100" s="9" t="s">
        <v>178</v>
      </c>
      <c r="F100" s="2" t="s">
        <v>171</v>
      </c>
      <c r="G100" s="2" t="s">
        <v>179</v>
      </c>
      <c r="H100" s="2" t="s">
        <v>84</v>
      </c>
      <c r="I100" s="2" t="s">
        <v>19</v>
      </c>
      <c r="J100" s="2" t="s">
        <v>16</v>
      </c>
      <c r="K100" s="2" t="s">
        <v>20</v>
      </c>
      <c r="L100" s="2" t="s">
        <v>16</v>
      </c>
      <c r="M100" s="2" t="s">
        <v>21</v>
      </c>
      <c r="N100" s="37" t="s">
        <v>599</v>
      </c>
      <c r="O100" s="2" t="s">
        <v>603</v>
      </c>
      <c r="P100" s="38" t="s">
        <v>351</v>
      </c>
      <c r="Q100" s="37" t="s">
        <v>353</v>
      </c>
      <c r="R100" s="2" t="s">
        <v>361</v>
      </c>
      <c r="S100" s="37" t="s">
        <v>362</v>
      </c>
      <c r="T100" s="37" t="s">
        <v>363</v>
      </c>
      <c r="U100" s="62" t="s">
        <v>577</v>
      </c>
      <c r="V100" s="37" t="s">
        <v>559</v>
      </c>
      <c r="W100" s="8">
        <v>10475656.42</v>
      </c>
      <c r="X100" s="9" t="s">
        <v>177</v>
      </c>
    </row>
    <row r="101" spans="1:24" ht="38.25" customHeight="1" x14ac:dyDescent="0.25">
      <c r="A101" s="1">
        <f>SUM(A100+1)</f>
        <v>38</v>
      </c>
      <c r="B101" s="7156"/>
      <c r="C101" s="6">
        <v>801</v>
      </c>
      <c r="D101" s="6">
        <v>2</v>
      </c>
      <c r="E101" s="9" t="s">
        <v>180</v>
      </c>
      <c r="F101" s="31" t="s">
        <v>171</v>
      </c>
      <c r="G101" s="31" t="s">
        <v>179</v>
      </c>
      <c r="H101" s="2" t="s">
        <v>84</v>
      </c>
      <c r="I101" s="2" t="s">
        <v>19</v>
      </c>
      <c r="J101" s="2" t="s">
        <v>20</v>
      </c>
      <c r="K101" s="2" t="s">
        <v>16</v>
      </c>
      <c r="L101" s="2" t="s">
        <v>16</v>
      </c>
      <c r="M101" s="2" t="s">
        <v>21</v>
      </c>
      <c r="N101" s="37" t="s">
        <v>599</v>
      </c>
      <c r="O101" s="2" t="s">
        <v>603</v>
      </c>
      <c r="P101" s="38" t="s">
        <v>351</v>
      </c>
      <c r="Q101" s="37" t="s">
        <v>353</v>
      </c>
      <c r="R101" s="2" t="s">
        <v>364</v>
      </c>
      <c r="S101" s="37" t="s">
        <v>365</v>
      </c>
      <c r="T101" s="37" t="s">
        <v>365</v>
      </c>
      <c r="U101" s="62" t="s">
        <v>578</v>
      </c>
      <c r="V101" s="37" t="s">
        <v>559</v>
      </c>
      <c r="W101" s="8">
        <v>4062859.4</v>
      </c>
      <c r="X101" s="9" t="s">
        <v>181</v>
      </c>
    </row>
    <row r="102" spans="1:24" ht="12" x14ac:dyDescent="0.25">
      <c r="E102" s="12"/>
      <c r="J102" s="7148" t="s">
        <v>48</v>
      </c>
      <c r="K102" s="7148"/>
      <c r="L102" s="7148"/>
      <c r="M102" s="7148"/>
      <c r="N102" s="48"/>
      <c r="O102" s="48"/>
      <c r="P102" s="21"/>
      <c r="Q102" s="21"/>
      <c r="R102" s="21"/>
      <c r="S102" s="21"/>
      <c r="T102" s="21"/>
      <c r="U102" s="42"/>
      <c r="V102" s="48"/>
      <c r="W102" s="19">
        <f>SUM(W100:W101)</f>
        <v>14538515.82</v>
      </c>
      <c r="X102" s="12"/>
    </row>
    <row r="103" spans="1:24" x14ac:dyDescent="0.25">
      <c r="E103" s="12"/>
      <c r="X103" s="12"/>
    </row>
    <row r="104" spans="1:24" ht="12" customHeight="1" x14ac:dyDescent="0.25">
      <c r="B104" s="7146" t="s">
        <v>0</v>
      </c>
      <c r="C104" s="7146" t="s">
        <v>1</v>
      </c>
      <c r="D104" s="7146" t="s">
        <v>2</v>
      </c>
      <c r="E104" s="7146" t="s">
        <v>3</v>
      </c>
      <c r="F104" s="7155" t="s">
        <v>4</v>
      </c>
      <c r="G104" s="7155" t="s">
        <v>5</v>
      </c>
      <c r="H104" s="7155" t="s">
        <v>12</v>
      </c>
      <c r="I104" s="7155"/>
      <c r="J104" s="7155"/>
      <c r="K104" s="7155"/>
      <c r="L104" s="7155"/>
      <c r="M104" s="7155"/>
      <c r="N104" s="49"/>
      <c r="O104" s="49"/>
      <c r="P104" s="7120" t="s">
        <v>328</v>
      </c>
      <c r="Q104" s="7121"/>
      <c r="R104" s="7121"/>
      <c r="S104" s="7121"/>
      <c r="T104" s="7121"/>
      <c r="U104" s="41"/>
      <c r="V104" s="50"/>
      <c r="W104" s="7139" t="s">
        <v>13</v>
      </c>
      <c r="X104" s="7216" t="s">
        <v>14</v>
      </c>
    </row>
    <row r="105" spans="1:24" ht="12" customHeight="1" x14ac:dyDescent="0.25">
      <c r="B105" s="7146"/>
      <c r="C105" s="7146"/>
      <c r="D105" s="7146"/>
      <c r="E105" s="7146"/>
      <c r="F105" s="7155"/>
      <c r="G105" s="7155"/>
      <c r="H105" s="35" t="s">
        <v>6</v>
      </c>
      <c r="I105" s="35" t="s">
        <v>7</v>
      </c>
      <c r="J105" s="35" t="s">
        <v>8</v>
      </c>
      <c r="K105" s="35" t="s">
        <v>9</v>
      </c>
      <c r="L105" s="35" t="s">
        <v>10</v>
      </c>
      <c r="M105" s="35" t="s">
        <v>11</v>
      </c>
      <c r="N105" s="35"/>
      <c r="O105" s="35"/>
      <c r="P105" s="35" t="s">
        <v>6</v>
      </c>
      <c r="Q105" s="35" t="s">
        <v>7</v>
      </c>
      <c r="R105" s="35" t="s">
        <v>8</v>
      </c>
      <c r="S105" s="35" t="s">
        <v>9</v>
      </c>
      <c r="T105" s="35" t="s">
        <v>10</v>
      </c>
      <c r="U105" s="35"/>
      <c r="V105" s="35"/>
      <c r="W105" s="7139"/>
      <c r="X105" s="7216"/>
    </row>
    <row r="106" spans="1:24" ht="60" customHeight="1" x14ac:dyDescent="0.25">
      <c r="A106" s="1">
        <f>SUM(A101+1)</f>
        <v>39</v>
      </c>
      <c r="B106" s="7156" t="s">
        <v>182</v>
      </c>
      <c r="C106" s="6">
        <v>900</v>
      </c>
      <c r="D106" s="6">
        <v>1</v>
      </c>
      <c r="E106" s="9" t="s">
        <v>183</v>
      </c>
      <c r="F106" s="2" t="s">
        <v>184</v>
      </c>
      <c r="G106" s="2" t="s">
        <v>38</v>
      </c>
      <c r="H106" s="2" t="s">
        <v>185</v>
      </c>
      <c r="I106" s="2" t="s">
        <v>16</v>
      </c>
      <c r="J106" s="2" t="s">
        <v>16</v>
      </c>
      <c r="K106" s="2" t="s">
        <v>113</v>
      </c>
      <c r="L106" s="2" t="s">
        <v>20</v>
      </c>
      <c r="M106" s="2" t="s">
        <v>21</v>
      </c>
      <c r="N106" s="2" t="s">
        <v>604</v>
      </c>
      <c r="O106" s="37" t="s">
        <v>587</v>
      </c>
      <c r="P106" s="37" t="s">
        <v>391</v>
      </c>
      <c r="Q106" s="37" t="s">
        <v>392</v>
      </c>
      <c r="R106" s="37" t="s">
        <v>393</v>
      </c>
      <c r="S106" s="37" t="s">
        <v>469</v>
      </c>
      <c r="T106" s="37" t="s">
        <v>470</v>
      </c>
      <c r="U106" s="60" t="s">
        <v>639</v>
      </c>
      <c r="V106" s="37" t="s">
        <v>559</v>
      </c>
      <c r="W106" s="8">
        <v>8737422.2899999991</v>
      </c>
      <c r="X106" s="9" t="s">
        <v>182</v>
      </c>
    </row>
    <row r="107" spans="1:24" ht="61.5" customHeight="1" x14ac:dyDescent="0.25">
      <c r="A107" s="1">
        <f>SUM(A106+1)</f>
        <v>40</v>
      </c>
      <c r="B107" s="7156"/>
      <c r="C107" s="6">
        <v>901</v>
      </c>
      <c r="D107" s="6">
        <v>2</v>
      </c>
      <c r="E107" s="9" t="s">
        <v>186</v>
      </c>
      <c r="F107" s="2" t="s">
        <v>184</v>
      </c>
      <c r="G107" s="2" t="s">
        <v>38</v>
      </c>
      <c r="H107" s="2" t="s">
        <v>185</v>
      </c>
      <c r="I107" s="2" t="s">
        <v>16</v>
      </c>
      <c r="J107" s="2" t="s">
        <v>16</v>
      </c>
      <c r="K107" s="2" t="s">
        <v>19</v>
      </c>
      <c r="L107" s="2" t="s">
        <v>20</v>
      </c>
      <c r="M107" s="2" t="s">
        <v>21</v>
      </c>
      <c r="N107" s="2" t="s">
        <v>604</v>
      </c>
      <c r="O107" s="37" t="s">
        <v>587</v>
      </c>
      <c r="P107" s="37" t="s">
        <v>391</v>
      </c>
      <c r="Q107" s="37" t="s">
        <v>392</v>
      </c>
      <c r="R107" s="37" t="s">
        <v>393</v>
      </c>
      <c r="S107" s="37" t="s">
        <v>471</v>
      </c>
      <c r="T107" s="37" t="s">
        <v>472</v>
      </c>
      <c r="U107" s="60" t="s">
        <v>639</v>
      </c>
      <c r="V107" s="37" t="s">
        <v>559</v>
      </c>
      <c r="W107" s="8">
        <v>2971131</v>
      </c>
      <c r="X107" s="9" t="s">
        <v>187</v>
      </c>
    </row>
    <row r="108" spans="1:24" ht="45" customHeight="1" x14ac:dyDescent="0.25">
      <c r="A108" s="1">
        <f>SUM(A107+1)</f>
        <v>41</v>
      </c>
      <c r="B108" s="7156"/>
      <c r="C108" s="6">
        <v>902</v>
      </c>
      <c r="D108" s="6">
        <v>3</v>
      </c>
      <c r="E108" s="9" t="s">
        <v>188</v>
      </c>
      <c r="F108" s="2" t="s">
        <v>184</v>
      </c>
      <c r="G108" s="2" t="s">
        <v>38</v>
      </c>
      <c r="H108" s="2" t="s">
        <v>185</v>
      </c>
      <c r="I108" s="2" t="s">
        <v>16</v>
      </c>
      <c r="J108" s="2" t="s">
        <v>16</v>
      </c>
      <c r="K108" s="2" t="s">
        <v>17</v>
      </c>
      <c r="L108" s="2" t="s">
        <v>29</v>
      </c>
      <c r="M108" s="2" t="s">
        <v>21</v>
      </c>
      <c r="N108" s="2" t="s">
        <v>604</v>
      </c>
      <c r="O108" s="37" t="s">
        <v>587</v>
      </c>
      <c r="P108" s="37" t="s">
        <v>391</v>
      </c>
      <c r="Q108" s="37" t="s">
        <v>392</v>
      </c>
      <c r="R108" s="37" t="s">
        <v>393</v>
      </c>
      <c r="S108" s="37" t="s">
        <v>473</v>
      </c>
      <c r="T108" s="37" t="s">
        <v>474</v>
      </c>
      <c r="U108" s="62" t="s">
        <v>638</v>
      </c>
      <c r="V108" s="37" t="s">
        <v>559</v>
      </c>
      <c r="W108" s="8">
        <v>2873777.5</v>
      </c>
      <c r="X108" s="9" t="s">
        <v>189</v>
      </c>
    </row>
    <row r="109" spans="1:24" ht="12" x14ac:dyDescent="0.25">
      <c r="E109" s="12"/>
      <c r="J109" s="7148" t="s">
        <v>48</v>
      </c>
      <c r="K109" s="7148"/>
      <c r="L109" s="7148"/>
      <c r="M109" s="7148"/>
      <c r="N109" s="48"/>
      <c r="O109" s="48"/>
      <c r="P109" s="21"/>
      <c r="Q109" s="21"/>
      <c r="R109" s="21"/>
      <c r="S109" s="21"/>
      <c r="T109" s="21"/>
      <c r="U109" s="42"/>
      <c r="V109" s="48"/>
      <c r="W109" s="19">
        <f>SUM(W106:W108)</f>
        <v>14582330.789999999</v>
      </c>
      <c r="X109" s="12"/>
    </row>
    <row r="110" spans="1:24" x14ac:dyDescent="0.25">
      <c r="E110" s="12"/>
      <c r="X110" s="12"/>
    </row>
    <row r="111" spans="1:24" ht="12" customHeight="1" x14ac:dyDescent="0.25">
      <c r="B111" s="7146" t="s">
        <v>0</v>
      </c>
      <c r="C111" s="7146" t="s">
        <v>1</v>
      </c>
      <c r="D111" s="7146" t="s">
        <v>2</v>
      </c>
      <c r="E111" s="7146" t="s">
        <v>3</v>
      </c>
      <c r="F111" s="7155" t="s">
        <v>4</v>
      </c>
      <c r="G111" s="7155" t="s">
        <v>5</v>
      </c>
      <c r="H111" s="7155" t="s">
        <v>12</v>
      </c>
      <c r="I111" s="7155"/>
      <c r="J111" s="7155"/>
      <c r="K111" s="7155"/>
      <c r="L111" s="7155"/>
      <c r="M111" s="7155"/>
      <c r="N111" s="49"/>
      <c r="O111" s="49"/>
      <c r="P111" s="7120" t="s">
        <v>328</v>
      </c>
      <c r="Q111" s="7121"/>
      <c r="R111" s="7121"/>
      <c r="S111" s="7121"/>
      <c r="T111" s="7121"/>
      <c r="U111" s="41"/>
      <c r="V111" s="50"/>
      <c r="W111" s="7139" t="s">
        <v>13</v>
      </c>
      <c r="X111" s="7216" t="s">
        <v>14</v>
      </c>
    </row>
    <row r="112" spans="1:24" ht="12" customHeight="1" x14ac:dyDescent="0.25">
      <c r="B112" s="7146"/>
      <c r="C112" s="7146"/>
      <c r="D112" s="7146"/>
      <c r="E112" s="7146"/>
      <c r="F112" s="7155"/>
      <c r="G112" s="7155"/>
      <c r="H112" s="35" t="s">
        <v>6</v>
      </c>
      <c r="I112" s="35" t="s">
        <v>7</v>
      </c>
      <c r="J112" s="35" t="s">
        <v>8</v>
      </c>
      <c r="K112" s="35" t="s">
        <v>9</v>
      </c>
      <c r="L112" s="35" t="s">
        <v>10</v>
      </c>
      <c r="M112" s="35" t="s">
        <v>11</v>
      </c>
      <c r="N112" s="35"/>
      <c r="O112" s="35"/>
      <c r="P112" s="35" t="s">
        <v>6</v>
      </c>
      <c r="Q112" s="35" t="s">
        <v>7</v>
      </c>
      <c r="R112" s="35" t="s">
        <v>8</v>
      </c>
      <c r="S112" s="35" t="s">
        <v>9</v>
      </c>
      <c r="T112" s="35" t="s">
        <v>10</v>
      </c>
      <c r="U112" s="35"/>
      <c r="V112" s="35"/>
      <c r="W112" s="7139"/>
      <c r="X112" s="7216"/>
    </row>
    <row r="113" spans="1:24" ht="48" x14ac:dyDescent="0.25">
      <c r="A113" s="1">
        <f>SUM(A108+1)</f>
        <v>42</v>
      </c>
      <c r="B113" s="7156" t="s">
        <v>190</v>
      </c>
      <c r="C113" s="6">
        <v>1000</v>
      </c>
      <c r="D113" s="6">
        <v>1</v>
      </c>
      <c r="E113" s="9" t="s">
        <v>191</v>
      </c>
      <c r="F113" s="137" t="s">
        <v>192</v>
      </c>
      <c r="G113" s="137" t="s">
        <v>193</v>
      </c>
      <c r="H113" s="2" t="s">
        <v>101</v>
      </c>
      <c r="I113" s="2" t="s">
        <v>20</v>
      </c>
      <c r="J113" s="2" t="s">
        <v>20</v>
      </c>
      <c r="K113" s="2" t="s">
        <v>20</v>
      </c>
      <c r="L113" s="2" t="s">
        <v>16</v>
      </c>
      <c r="M113" s="2" t="s">
        <v>21</v>
      </c>
      <c r="N113" s="2" t="s">
        <v>606</v>
      </c>
      <c r="O113" s="2" t="s">
        <v>606</v>
      </c>
      <c r="P113" s="38" t="s">
        <v>371</v>
      </c>
      <c r="Q113" s="37" t="s">
        <v>373</v>
      </c>
      <c r="R113" s="2" t="s">
        <v>376</v>
      </c>
      <c r="S113" s="37" t="s">
        <v>485</v>
      </c>
      <c r="T113" s="37" t="s">
        <v>486</v>
      </c>
      <c r="U113" s="105" t="s">
        <v>721</v>
      </c>
      <c r="V113" s="37" t="s">
        <v>562</v>
      </c>
      <c r="W113" s="8">
        <v>3796477.96</v>
      </c>
      <c r="X113" s="9" t="s">
        <v>194</v>
      </c>
    </row>
    <row r="114" spans="1:24" ht="60" x14ac:dyDescent="0.2">
      <c r="A114" s="1">
        <f>SUM(A113+1)</f>
        <v>43</v>
      </c>
      <c r="B114" s="7156"/>
      <c r="C114" s="6">
        <v>1001</v>
      </c>
      <c r="D114" s="6">
        <v>2</v>
      </c>
      <c r="E114" s="9" t="s">
        <v>188</v>
      </c>
      <c r="F114" s="133" t="s">
        <v>192</v>
      </c>
      <c r="G114" s="133" t="s">
        <v>193</v>
      </c>
      <c r="H114" s="2" t="s">
        <v>185</v>
      </c>
      <c r="I114" s="2" t="s">
        <v>16</v>
      </c>
      <c r="J114" s="2" t="s">
        <v>16</v>
      </c>
      <c r="K114" s="2" t="s">
        <v>17</v>
      </c>
      <c r="L114" s="2" t="s">
        <v>29</v>
      </c>
      <c r="M114" s="2" t="s">
        <v>21</v>
      </c>
      <c r="N114" s="2" t="s">
        <v>606</v>
      </c>
      <c r="O114" s="2" t="s">
        <v>606</v>
      </c>
      <c r="P114" s="37" t="s">
        <v>391</v>
      </c>
      <c r="Q114" s="37" t="s">
        <v>392</v>
      </c>
      <c r="R114" s="37" t="s">
        <v>393</v>
      </c>
      <c r="S114" s="37" t="s">
        <v>473</v>
      </c>
      <c r="T114" s="37" t="s">
        <v>474</v>
      </c>
      <c r="U114" s="106" t="s">
        <v>725</v>
      </c>
      <c r="V114" s="37" t="s">
        <v>559</v>
      </c>
      <c r="W114" s="8">
        <v>43883841.039999999</v>
      </c>
      <c r="X114" s="9" t="s">
        <v>195</v>
      </c>
    </row>
    <row r="115" spans="1:24" ht="60" x14ac:dyDescent="0.2">
      <c r="A115" s="1">
        <f t="shared" ref="A115:A119" si="4">SUM(A114+1)</f>
        <v>44</v>
      </c>
      <c r="B115" s="7156"/>
      <c r="C115" s="6">
        <v>1002</v>
      </c>
      <c r="D115" s="6">
        <v>3</v>
      </c>
      <c r="E115" s="9" t="s">
        <v>40</v>
      </c>
      <c r="F115" s="30" t="s">
        <v>192</v>
      </c>
      <c r="G115" s="30" t="s">
        <v>193</v>
      </c>
      <c r="H115" s="2" t="s">
        <v>17</v>
      </c>
      <c r="I115" s="2" t="s">
        <v>16</v>
      </c>
      <c r="J115" s="2" t="s">
        <v>16</v>
      </c>
      <c r="K115" s="2" t="s">
        <v>17</v>
      </c>
      <c r="L115" s="2" t="s">
        <v>16</v>
      </c>
      <c r="M115" s="2" t="s">
        <v>21</v>
      </c>
      <c r="N115" s="2" t="s">
        <v>606</v>
      </c>
      <c r="O115" s="2" t="s">
        <v>606</v>
      </c>
      <c r="P115" s="37" t="s">
        <v>329</v>
      </c>
      <c r="Q115" s="37" t="s">
        <v>330</v>
      </c>
      <c r="R115" s="37" t="s">
        <v>336</v>
      </c>
      <c r="S115" s="39" t="s">
        <v>438</v>
      </c>
      <c r="T115" s="37" t="s">
        <v>439</v>
      </c>
      <c r="U115" s="106" t="s">
        <v>720</v>
      </c>
      <c r="V115" s="37" t="s">
        <v>564</v>
      </c>
      <c r="W115" s="8">
        <v>42627806</v>
      </c>
      <c r="X115" s="9" t="s">
        <v>190</v>
      </c>
    </row>
    <row r="116" spans="1:24" ht="36" x14ac:dyDescent="0.2">
      <c r="A116" s="1">
        <f t="shared" si="4"/>
        <v>45</v>
      </c>
      <c r="B116" s="7156"/>
      <c r="C116" s="6">
        <v>1003</v>
      </c>
      <c r="D116" s="6">
        <v>4</v>
      </c>
      <c r="E116" s="9" t="s">
        <v>196</v>
      </c>
      <c r="F116" s="33" t="s">
        <v>192</v>
      </c>
      <c r="G116" s="33" t="s">
        <v>193</v>
      </c>
      <c r="H116" s="2" t="s">
        <v>92</v>
      </c>
      <c r="I116" s="2" t="s">
        <v>20</v>
      </c>
      <c r="J116" s="2" t="s">
        <v>16</v>
      </c>
      <c r="K116" s="2" t="s">
        <v>20</v>
      </c>
      <c r="L116" s="2" t="s">
        <v>113</v>
      </c>
      <c r="M116" s="2" t="s">
        <v>21</v>
      </c>
      <c r="N116" s="2" t="s">
        <v>606</v>
      </c>
      <c r="O116" s="2" t="s">
        <v>606</v>
      </c>
      <c r="P116" s="37" t="s">
        <v>394</v>
      </c>
      <c r="Q116" s="37" t="s">
        <v>396</v>
      </c>
      <c r="R116" s="37" t="s">
        <v>402</v>
      </c>
      <c r="S116" s="37" t="s">
        <v>475</v>
      </c>
      <c r="T116" s="37" t="s">
        <v>476</v>
      </c>
      <c r="U116" s="107" t="s">
        <v>722</v>
      </c>
      <c r="V116" s="37" t="s">
        <v>559</v>
      </c>
      <c r="W116" s="8">
        <v>4699088.04</v>
      </c>
      <c r="X116" s="9" t="s">
        <v>197</v>
      </c>
    </row>
    <row r="117" spans="1:24" ht="46.5" customHeight="1" x14ac:dyDescent="0.25">
      <c r="A117" s="1">
        <f t="shared" si="4"/>
        <v>46</v>
      </c>
      <c r="B117" s="7156"/>
      <c r="C117" s="6">
        <v>1004</v>
      </c>
      <c r="D117" s="6">
        <v>5</v>
      </c>
      <c r="E117" s="9" t="s">
        <v>183</v>
      </c>
      <c r="F117" s="133" t="s">
        <v>192</v>
      </c>
      <c r="G117" s="133" t="s">
        <v>198</v>
      </c>
      <c r="H117" s="2" t="s">
        <v>185</v>
      </c>
      <c r="I117" s="2" t="s">
        <v>16</v>
      </c>
      <c r="J117" s="2" t="s">
        <v>16</v>
      </c>
      <c r="K117" s="2" t="s">
        <v>113</v>
      </c>
      <c r="L117" s="2" t="s">
        <v>20</v>
      </c>
      <c r="M117" s="2" t="s">
        <v>21</v>
      </c>
      <c r="N117" s="2" t="s">
        <v>606</v>
      </c>
      <c r="O117" s="2" t="s">
        <v>607</v>
      </c>
      <c r="P117" s="37" t="s">
        <v>391</v>
      </c>
      <c r="Q117" s="37" t="s">
        <v>392</v>
      </c>
      <c r="R117" s="37" t="s">
        <v>393</v>
      </c>
      <c r="S117" s="37" t="s">
        <v>469</v>
      </c>
      <c r="T117" s="37" t="s">
        <v>470</v>
      </c>
      <c r="U117" s="108" t="s">
        <v>724</v>
      </c>
      <c r="V117" s="37" t="s">
        <v>559</v>
      </c>
      <c r="W117" s="8">
        <v>124348314</v>
      </c>
      <c r="X117" s="9" t="s">
        <v>199</v>
      </c>
    </row>
    <row r="118" spans="1:24" ht="48" x14ac:dyDescent="0.2">
      <c r="A118" s="1">
        <f t="shared" si="4"/>
        <v>47</v>
      </c>
      <c r="B118" s="7156"/>
      <c r="C118" s="6">
        <v>1005</v>
      </c>
      <c r="D118" s="7">
        <v>6</v>
      </c>
      <c r="E118" s="9" t="s">
        <v>128</v>
      </c>
      <c r="F118" s="31" t="s">
        <v>192</v>
      </c>
      <c r="G118" s="31" t="s">
        <v>200</v>
      </c>
      <c r="H118" s="2" t="s">
        <v>84</v>
      </c>
      <c r="I118" s="2" t="s">
        <v>20</v>
      </c>
      <c r="J118" s="2" t="s">
        <v>16</v>
      </c>
      <c r="K118" s="2" t="s">
        <v>17</v>
      </c>
      <c r="L118" s="2" t="s">
        <v>29</v>
      </c>
      <c r="M118" s="2" t="s">
        <v>21</v>
      </c>
      <c r="N118" s="2" t="s">
        <v>606</v>
      </c>
      <c r="O118" s="2" t="s">
        <v>608</v>
      </c>
      <c r="P118" s="38" t="s">
        <v>351</v>
      </c>
      <c r="Q118" s="38" t="s">
        <v>352</v>
      </c>
      <c r="R118" s="37" t="s">
        <v>357</v>
      </c>
      <c r="S118" s="39" t="s">
        <v>358</v>
      </c>
      <c r="T118" s="37" t="s">
        <v>359</v>
      </c>
      <c r="U118" s="106" t="s">
        <v>719</v>
      </c>
      <c r="V118" s="37" t="s">
        <v>559</v>
      </c>
      <c r="W118" s="8">
        <v>59277083</v>
      </c>
      <c r="X118" s="9" t="s">
        <v>201</v>
      </c>
    </row>
    <row r="119" spans="1:24" ht="72" customHeight="1" x14ac:dyDescent="0.2">
      <c r="A119" s="1">
        <f t="shared" si="4"/>
        <v>48</v>
      </c>
      <c r="B119" s="7156"/>
      <c r="C119" s="6">
        <v>1006</v>
      </c>
      <c r="D119" s="6">
        <v>7</v>
      </c>
      <c r="E119" s="9" t="s">
        <v>202</v>
      </c>
      <c r="F119" s="131" t="s">
        <v>192</v>
      </c>
      <c r="G119" s="131" t="s">
        <v>200</v>
      </c>
      <c r="H119" s="2" t="s">
        <v>84</v>
      </c>
      <c r="I119" s="2" t="s">
        <v>29</v>
      </c>
      <c r="J119" s="2" t="s">
        <v>16</v>
      </c>
      <c r="K119" s="2" t="s">
        <v>20</v>
      </c>
      <c r="L119" s="2" t="s">
        <v>16</v>
      </c>
      <c r="M119" s="2" t="s">
        <v>21</v>
      </c>
      <c r="N119" s="2" t="s">
        <v>606</v>
      </c>
      <c r="O119" s="2" t="s">
        <v>608</v>
      </c>
      <c r="P119" s="38" t="s">
        <v>351</v>
      </c>
      <c r="Q119" s="37" t="s">
        <v>354</v>
      </c>
      <c r="R119" s="2" t="s">
        <v>355</v>
      </c>
      <c r="S119" s="37" t="s">
        <v>356</v>
      </c>
      <c r="T119" s="2" t="s">
        <v>356</v>
      </c>
      <c r="U119" s="106" t="s">
        <v>723</v>
      </c>
      <c r="V119" s="37" t="s">
        <v>559</v>
      </c>
      <c r="W119" s="8">
        <v>31833891</v>
      </c>
      <c r="X119" s="9" t="s">
        <v>203</v>
      </c>
    </row>
    <row r="120" spans="1:24" ht="12" x14ac:dyDescent="0.25">
      <c r="E120" s="12"/>
      <c r="J120" s="7148" t="s">
        <v>48</v>
      </c>
      <c r="K120" s="7148"/>
      <c r="L120" s="7148"/>
      <c r="M120" s="7148"/>
      <c r="N120" s="48"/>
      <c r="O120" s="48"/>
      <c r="P120" s="21"/>
      <c r="Q120" s="21"/>
      <c r="R120" s="21"/>
      <c r="S120" s="21"/>
      <c r="T120" s="21"/>
      <c r="U120" s="42"/>
      <c r="V120" s="48"/>
      <c r="W120" s="19">
        <f>SUM(W113:W119)</f>
        <v>310466501.04000002</v>
      </c>
      <c r="X120" s="12"/>
    </row>
    <row r="121" spans="1:24" x14ac:dyDescent="0.25">
      <c r="X121" s="12"/>
    </row>
    <row r="122" spans="1:24" ht="12" customHeight="1" x14ac:dyDescent="0.25">
      <c r="B122" s="7146" t="s">
        <v>0</v>
      </c>
      <c r="C122" s="7146" t="s">
        <v>1</v>
      </c>
      <c r="D122" s="7146" t="s">
        <v>2</v>
      </c>
      <c r="E122" s="7146" t="s">
        <v>3</v>
      </c>
      <c r="F122" s="7155" t="s">
        <v>4</v>
      </c>
      <c r="G122" s="7155" t="s">
        <v>5</v>
      </c>
      <c r="H122" s="7155" t="s">
        <v>12</v>
      </c>
      <c r="I122" s="7155"/>
      <c r="J122" s="7155"/>
      <c r="K122" s="7155"/>
      <c r="L122" s="7155"/>
      <c r="M122" s="7155"/>
      <c r="N122" s="49"/>
      <c r="O122" s="49"/>
      <c r="P122" s="7120" t="s">
        <v>328</v>
      </c>
      <c r="Q122" s="7121"/>
      <c r="R122" s="7121"/>
      <c r="S122" s="7121"/>
      <c r="T122" s="7121"/>
      <c r="U122" s="41"/>
      <c r="V122" s="50"/>
      <c r="W122" s="7139" t="s">
        <v>13</v>
      </c>
      <c r="X122" s="7216" t="s">
        <v>14</v>
      </c>
    </row>
    <row r="123" spans="1:24" ht="12" customHeight="1" x14ac:dyDescent="0.25">
      <c r="B123" s="7146"/>
      <c r="C123" s="7146"/>
      <c r="D123" s="7146"/>
      <c r="E123" s="7146"/>
      <c r="F123" s="7155"/>
      <c r="G123" s="7155"/>
      <c r="H123" s="35" t="s">
        <v>6</v>
      </c>
      <c r="I123" s="35" t="s">
        <v>7</v>
      </c>
      <c r="J123" s="35" t="s">
        <v>8</v>
      </c>
      <c r="K123" s="35" t="s">
        <v>9</v>
      </c>
      <c r="L123" s="35" t="s">
        <v>10</v>
      </c>
      <c r="M123" s="35" t="s">
        <v>11</v>
      </c>
      <c r="N123" s="35"/>
      <c r="O123" s="35"/>
      <c r="P123" s="35" t="s">
        <v>6</v>
      </c>
      <c r="Q123" s="35" t="s">
        <v>7</v>
      </c>
      <c r="R123" s="35" t="s">
        <v>8</v>
      </c>
      <c r="S123" s="35" t="s">
        <v>9</v>
      </c>
      <c r="T123" s="35" t="s">
        <v>10</v>
      </c>
      <c r="U123" s="35"/>
      <c r="V123" s="35"/>
      <c r="W123" s="7139"/>
      <c r="X123" s="7216"/>
    </row>
    <row r="124" spans="1:24" ht="59.25" customHeight="1" x14ac:dyDescent="0.25">
      <c r="A124" s="1">
        <f>SUM(A119+1)</f>
        <v>49</v>
      </c>
      <c r="B124" s="7156" t="s">
        <v>204</v>
      </c>
      <c r="C124" s="6">
        <v>1100</v>
      </c>
      <c r="D124" s="6">
        <v>1</v>
      </c>
      <c r="E124" s="9" t="s">
        <v>205</v>
      </c>
      <c r="F124" s="2" t="s">
        <v>206</v>
      </c>
      <c r="G124" s="2" t="s">
        <v>207</v>
      </c>
      <c r="H124" s="2" t="s">
        <v>17</v>
      </c>
      <c r="I124" s="2" t="s">
        <v>19</v>
      </c>
      <c r="J124" s="2" t="s">
        <v>16</v>
      </c>
      <c r="K124" s="2" t="s">
        <v>16</v>
      </c>
      <c r="L124" s="2" t="s">
        <v>29</v>
      </c>
      <c r="M124" s="2" t="s">
        <v>21</v>
      </c>
      <c r="N124" s="2" t="s">
        <v>610</v>
      </c>
      <c r="O124" s="2" t="s">
        <v>609</v>
      </c>
      <c r="P124" s="37" t="s">
        <v>329</v>
      </c>
      <c r="Q124" s="37" t="s">
        <v>332</v>
      </c>
      <c r="R124" s="37" t="s">
        <v>339</v>
      </c>
      <c r="S124" s="37" t="s">
        <v>487</v>
      </c>
      <c r="T124" s="37" t="s">
        <v>488</v>
      </c>
      <c r="U124" s="60" t="s">
        <v>729</v>
      </c>
      <c r="V124" s="37" t="s">
        <v>564</v>
      </c>
      <c r="W124" s="8">
        <v>1291054</v>
      </c>
      <c r="X124" s="9" t="s">
        <v>208</v>
      </c>
    </row>
    <row r="125" spans="1:24" ht="63.75" customHeight="1" x14ac:dyDescent="0.25">
      <c r="A125" s="1">
        <f>SUM(A124+1)</f>
        <v>50</v>
      </c>
      <c r="B125" s="7156"/>
      <c r="C125" s="6">
        <v>1101</v>
      </c>
      <c r="D125" s="6">
        <v>2</v>
      </c>
      <c r="E125" s="9" t="s">
        <v>209</v>
      </c>
      <c r="F125" s="134" t="s">
        <v>210</v>
      </c>
      <c r="G125" s="134" t="s">
        <v>207</v>
      </c>
      <c r="H125" s="2" t="s">
        <v>92</v>
      </c>
      <c r="I125" s="2" t="s">
        <v>16</v>
      </c>
      <c r="J125" s="2" t="s">
        <v>20</v>
      </c>
      <c r="K125" s="2" t="s">
        <v>20</v>
      </c>
      <c r="L125" s="2" t="s">
        <v>16</v>
      </c>
      <c r="M125" s="2" t="s">
        <v>21</v>
      </c>
      <c r="N125" s="2" t="s">
        <v>611</v>
      </c>
      <c r="O125" s="2" t="s">
        <v>609</v>
      </c>
      <c r="P125" s="37" t="s">
        <v>394</v>
      </c>
      <c r="Q125" s="37" t="s">
        <v>395</v>
      </c>
      <c r="R125" s="37" t="s">
        <v>399</v>
      </c>
      <c r="S125" s="37" t="s">
        <v>489</v>
      </c>
      <c r="T125" s="37" t="s">
        <v>490</v>
      </c>
      <c r="U125" s="60" t="s">
        <v>728</v>
      </c>
      <c r="V125" s="37" t="s">
        <v>562</v>
      </c>
      <c r="W125" s="8">
        <v>25554358.300000001</v>
      </c>
      <c r="X125" s="9" t="s">
        <v>204</v>
      </c>
    </row>
    <row r="126" spans="1:24" ht="57.75" customHeight="1" x14ac:dyDescent="0.25">
      <c r="A126" s="1">
        <f t="shared" ref="A126:A127" si="5">SUM(A125+1)</f>
        <v>51</v>
      </c>
      <c r="B126" s="7156"/>
      <c r="C126" s="6">
        <v>1101</v>
      </c>
      <c r="D126" s="6">
        <v>3</v>
      </c>
      <c r="E126" s="9" t="s">
        <v>209</v>
      </c>
      <c r="F126" s="134" t="s">
        <v>210</v>
      </c>
      <c r="G126" s="134" t="s">
        <v>207</v>
      </c>
      <c r="H126" s="2" t="s">
        <v>92</v>
      </c>
      <c r="I126" s="2" t="s">
        <v>16</v>
      </c>
      <c r="J126" s="2" t="s">
        <v>20</v>
      </c>
      <c r="K126" s="2" t="s">
        <v>20</v>
      </c>
      <c r="L126" s="2" t="s">
        <v>16</v>
      </c>
      <c r="M126" s="2" t="s">
        <v>21</v>
      </c>
      <c r="N126" s="2" t="s">
        <v>611</v>
      </c>
      <c r="O126" s="2" t="s">
        <v>609</v>
      </c>
      <c r="P126" s="37" t="s">
        <v>394</v>
      </c>
      <c r="Q126" s="37" t="s">
        <v>395</v>
      </c>
      <c r="R126" s="37" t="s">
        <v>399</v>
      </c>
      <c r="S126" s="37" t="s">
        <v>489</v>
      </c>
      <c r="T126" s="37" t="s">
        <v>490</v>
      </c>
      <c r="U126" s="60" t="s">
        <v>728</v>
      </c>
      <c r="V126" s="37" t="s">
        <v>562</v>
      </c>
      <c r="W126" s="8">
        <v>4000000</v>
      </c>
      <c r="X126" s="9" t="s">
        <v>211</v>
      </c>
    </row>
    <row r="127" spans="1:24" ht="57.75" customHeight="1" x14ac:dyDescent="0.25">
      <c r="A127" s="1">
        <f t="shared" si="5"/>
        <v>52</v>
      </c>
      <c r="B127" s="7156"/>
      <c r="C127" s="6">
        <v>1101</v>
      </c>
      <c r="D127" s="6">
        <v>4</v>
      </c>
      <c r="E127" s="9" t="s">
        <v>209</v>
      </c>
      <c r="F127" s="134" t="s">
        <v>210</v>
      </c>
      <c r="G127" s="134" t="s">
        <v>207</v>
      </c>
      <c r="H127" s="2" t="s">
        <v>92</v>
      </c>
      <c r="I127" s="2" t="s">
        <v>16</v>
      </c>
      <c r="J127" s="2" t="s">
        <v>20</v>
      </c>
      <c r="K127" s="2" t="s">
        <v>20</v>
      </c>
      <c r="L127" s="2" t="s">
        <v>16</v>
      </c>
      <c r="M127" s="2" t="s">
        <v>21</v>
      </c>
      <c r="N127" s="2" t="s">
        <v>611</v>
      </c>
      <c r="O127" s="2" t="s">
        <v>609</v>
      </c>
      <c r="P127" s="37" t="s">
        <v>394</v>
      </c>
      <c r="Q127" s="37" t="s">
        <v>395</v>
      </c>
      <c r="R127" s="37" t="s">
        <v>399</v>
      </c>
      <c r="S127" s="37" t="s">
        <v>489</v>
      </c>
      <c r="T127" s="37" t="s">
        <v>490</v>
      </c>
      <c r="U127" s="60" t="s">
        <v>728</v>
      </c>
      <c r="V127" s="37" t="s">
        <v>562</v>
      </c>
      <c r="W127" s="8">
        <v>1800000</v>
      </c>
      <c r="X127" s="9" t="s">
        <v>212</v>
      </c>
    </row>
    <row r="128" spans="1:24" ht="12" x14ac:dyDescent="0.25">
      <c r="E128" s="12"/>
      <c r="J128" s="7148" t="s">
        <v>48</v>
      </c>
      <c r="K128" s="7148"/>
      <c r="L128" s="7148"/>
      <c r="M128" s="7148"/>
      <c r="N128" s="48"/>
      <c r="O128" s="48"/>
      <c r="P128" s="21"/>
      <c r="Q128" s="21"/>
      <c r="R128" s="21"/>
      <c r="S128" s="21"/>
      <c r="T128" s="21"/>
      <c r="U128" s="42"/>
      <c r="V128" s="48"/>
      <c r="W128" s="19">
        <f>SUM(W124:W127)</f>
        <v>32645412.300000001</v>
      </c>
      <c r="X128" s="12"/>
    </row>
    <row r="129" spans="1:24" ht="12" x14ac:dyDescent="0.25">
      <c r="E129" s="12"/>
      <c r="J129" s="13"/>
      <c r="K129" s="13"/>
      <c r="L129" s="13"/>
      <c r="M129" s="16"/>
      <c r="N129" s="36"/>
      <c r="O129" s="36"/>
      <c r="P129" s="36"/>
      <c r="Q129" s="36"/>
      <c r="R129" s="36"/>
      <c r="S129" s="36"/>
      <c r="T129" s="36"/>
      <c r="U129" s="36"/>
      <c r="V129" s="36"/>
      <c r="W129" s="17"/>
      <c r="X129" s="12"/>
    </row>
    <row r="130" spans="1:24" ht="12" customHeight="1" x14ac:dyDescent="0.25">
      <c r="B130" s="7146" t="s">
        <v>0</v>
      </c>
      <c r="C130" s="7146" t="s">
        <v>1</v>
      </c>
      <c r="D130" s="7146" t="s">
        <v>2</v>
      </c>
      <c r="E130" s="7146" t="s">
        <v>3</v>
      </c>
      <c r="F130" s="7155" t="s">
        <v>4</v>
      </c>
      <c r="G130" s="7155" t="s">
        <v>5</v>
      </c>
      <c r="H130" s="7155" t="s">
        <v>12</v>
      </c>
      <c r="I130" s="7155"/>
      <c r="J130" s="7155"/>
      <c r="K130" s="7155"/>
      <c r="L130" s="7155"/>
      <c r="M130" s="7155"/>
      <c r="N130" s="49"/>
      <c r="O130" s="49"/>
      <c r="P130" s="7120" t="s">
        <v>328</v>
      </c>
      <c r="Q130" s="7121"/>
      <c r="R130" s="7121"/>
      <c r="S130" s="7121"/>
      <c r="T130" s="7121"/>
      <c r="U130" s="41"/>
      <c r="V130" s="50"/>
      <c r="W130" s="7139" t="s">
        <v>13</v>
      </c>
      <c r="X130" s="7216" t="s">
        <v>14</v>
      </c>
    </row>
    <row r="131" spans="1:24" ht="12" customHeight="1" x14ac:dyDescent="0.25">
      <c r="B131" s="7146"/>
      <c r="C131" s="7146"/>
      <c r="D131" s="7146"/>
      <c r="E131" s="7146"/>
      <c r="F131" s="7155"/>
      <c r="G131" s="7155"/>
      <c r="H131" s="35" t="s">
        <v>6</v>
      </c>
      <c r="I131" s="35" t="s">
        <v>7</v>
      </c>
      <c r="J131" s="35" t="s">
        <v>8</v>
      </c>
      <c r="K131" s="35" t="s">
        <v>9</v>
      </c>
      <c r="L131" s="35" t="s">
        <v>10</v>
      </c>
      <c r="M131" s="35" t="s">
        <v>11</v>
      </c>
      <c r="N131" s="35"/>
      <c r="O131" s="35"/>
      <c r="P131" s="35" t="s">
        <v>6</v>
      </c>
      <c r="Q131" s="35" t="s">
        <v>7</v>
      </c>
      <c r="R131" s="35" t="s">
        <v>8</v>
      </c>
      <c r="S131" s="35" t="s">
        <v>9</v>
      </c>
      <c r="T131" s="35" t="s">
        <v>10</v>
      </c>
      <c r="U131" s="35"/>
      <c r="V131" s="35"/>
      <c r="W131" s="7139"/>
      <c r="X131" s="7216"/>
    </row>
    <row r="132" spans="1:24" ht="33.75" x14ac:dyDescent="0.25">
      <c r="A132" s="1">
        <f>SUM(A127+1)</f>
        <v>53</v>
      </c>
      <c r="B132" s="91" t="s">
        <v>213</v>
      </c>
      <c r="C132" s="6">
        <v>1200</v>
      </c>
      <c r="D132" s="6">
        <v>1</v>
      </c>
      <c r="E132" s="9" t="s">
        <v>214</v>
      </c>
      <c r="F132" s="2" t="s">
        <v>206</v>
      </c>
      <c r="G132" s="2" t="s">
        <v>215</v>
      </c>
      <c r="H132" s="2" t="s">
        <v>92</v>
      </c>
      <c r="I132" s="2" t="s">
        <v>29</v>
      </c>
      <c r="J132" s="2" t="s">
        <v>16</v>
      </c>
      <c r="K132" s="2" t="s">
        <v>20</v>
      </c>
      <c r="L132" s="2" t="s">
        <v>20</v>
      </c>
      <c r="M132" s="2" t="s">
        <v>21</v>
      </c>
      <c r="N132" s="2" t="s">
        <v>610</v>
      </c>
      <c r="O132" s="2" t="s">
        <v>613</v>
      </c>
      <c r="P132" s="37" t="s">
        <v>394</v>
      </c>
      <c r="Q132" s="37" t="s">
        <v>398</v>
      </c>
      <c r="R132" s="37" t="s">
        <v>400</v>
      </c>
      <c r="S132" s="37" t="s">
        <v>489</v>
      </c>
      <c r="T132" s="37" t="s">
        <v>491</v>
      </c>
      <c r="U132" s="62" t="s">
        <v>727</v>
      </c>
      <c r="V132" s="37" t="s">
        <v>562</v>
      </c>
      <c r="W132" s="19">
        <v>7400182</v>
      </c>
      <c r="X132" s="9" t="s">
        <v>213</v>
      </c>
    </row>
    <row r="133" spans="1:24" x14ac:dyDescent="0.25">
      <c r="E133" s="12"/>
      <c r="X133" s="12"/>
    </row>
    <row r="134" spans="1:24" ht="12" customHeight="1" x14ac:dyDescent="0.25">
      <c r="B134" s="7146" t="s">
        <v>0</v>
      </c>
      <c r="C134" s="7146" t="s">
        <v>1</v>
      </c>
      <c r="D134" s="7146" t="s">
        <v>2</v>
      </c>
      <c r="E134" s="7146" t="s">
        <v>3</v>
      </c>
      <c r="F134" s="7155" t="s">
        <v>4</v>
      </c>
      <c r="G134" s="7155" t="s">
        <v>5</v>
      </c>
      <c r="H134" s="7155" t="s">
        <v>12</v>
      </c>
      <c r="I134" s="7155"/>
      <c r="J134" s="7155"/>
      <c r="K134" s="7155"/>
      <c r="L134" s="7155"/>
      <c r="M134" s="7155"/>
      <c r="N134" s="49"/>
      <c r="O134" s="49"/>
      <c r="P134" s="7120" t="s">
        <v>328</v>
      </c>
      <c r="Q134" s="7121"/>
      <c r="R134" s="7121"/>
      <c r="S134" s="7121"/>
      <c r="T134" s="7121"/>
      <c r="U134" s="41"/>
      <c r="V134" s="50"/>
      <c r="W134" s="7139" t="s">
        <v>13</v>
      </c>
      <c r="X134" s="7216" t="s">
        <v>14</v>
      </c>
    </row>
    <row r="135" spans="1:24" ht="12" customHeight="1" x14ac:dyDescent="0.25">
      <c r="B135" s="7146"/>
      <c r="C135" s="7146"/>
      <c r="D135" s="7146"/>
      <c r="E135" s="7146"/>
      <c r="F135" s="7155"/>
      <c r="G135" s="7155"/>
      <c r="H135" s="35" t="s">
        <v>6</v>
      </c>
      <c r="I135" s="35" t="s">
        <v>7</v>
      </c>
      <c r="J135" s="35" t="s">
        <v>8</v>
      </c>
      <c r="K135" s="35" t="s">
        <v>9</v>
      </c>
      <c r="L135" s="35" t="s">
        <v>10</v>
      </c>
      <c r="M135" s="35" t="s">
        <v>11</v>
      </c>
      <c r="N135" s="35"/>
      <c r="O135" s="35"/>
      <c r="P135" s="35" t="s">
        <v>6</v>
      </c>
      <c r="Q135" s="35" t="s">
        <v>7</v>
      </c>
      <c r="R135" s="35" t="s">
        <v>8</v>
      </c>
      <c r="S135" s="35" t="s">
        <v>9</v>
      </c>
      <c r="T135" s="35" t="s">
        <v>10</v>
      </c>
      <c r="U135" s="35"/>
      <c r="V135" s="35"/>
      <c r="W135" s="7139"/>
      <c r="X135" s="7216"/>
    </row>
    <row r="136" spans="1:24" ht="61.5" customHeight="1" x14ac:dyDescent="0.25">
      <c r="A136" s="1">
        <f>SUM(A132+1)</f>
        <v>54</v>
      </c>
      <c r="B136" s="7156" t="s">
        <v>216</v>
      </c>
      <c r="C136" s="6">
        <v>1300</v>
      </c>
      <c r="D136" s="6">
        <v>1</v>
      </c>
      <c r="E136" s="9" t="s">
        <v>217</v>
      </c>
      <c r="F136" s="2" t="s">
        <v>206</v>
      </c>
      <c r="G136" s="2" t="s">
        <v>218</v>
      </c>
      <c r="H136" s="2" t="s">
        <v>92</v>
      </c>
      <c r="I136" s="2" t="s">
        <v>19</v>
      </c>
      <c r="J136" s="2" t="s">
        <v>16</v>
      </c>
      <c r="K136" s="2" t="s">
        <v>20</v>
      </c>
      <c r="L136" s="2" t="s">
        <v>20</v>
      </c>
      <c r="M136" s="2" t="s">
        <v>21</v>
      </c>
      <c r="N136" s="2" t="s">
        <v>610</v>
      </c>
      <c r="O136" s="2" t="s">
        <v>612</v>
      </c>
      <c r="P136" s="37" t="s">
        <v>394</v>
      </c>
      <c r="Q136" s="37" t="s">
        <v>397</v>
      </c>
      <c r="R136" s="37" t="s">
        <v>401</v>
      </c>
      <c r="S136" s="37" t="s">
        <v>492</v>
      </c>
      <c r="T136" s="37" t="s">
        <v>493</v>
      </c>
      <c r="U136" s="62" t="s">
        <v>726</v>
      </c>
      <c r="V136" s="37" t="s">
        <v>562</v>
      </c>
      <c r="W136" s="8">
        <v>8085280.1699999999</v>
      </c>
      <c r="X136" s="9" t="s">
        <v>219</v>
      </c>
    </row>
    <row r="137" spans="1:24" ht="56.25" x14ac:dyDescent="0.25">
      <c r="A137" s="1">
        <f>SUM(A136+1)</f>
        <v>55</v>
      </c>
      <c r="B137" s="7156"/>
      <c r="C137" s="2">
        <v>1301</v>
      </c>
      <c r="D137" s="6">
        <v>2</v>
      </c>
      <c r="E137" s="9" t="s">
        <v>220</v>
      </c>
      <c r="F137" s="2" t="s">
        <v>206</v>
      </c>
      <c r="G137" s="2" t="s">
        <v>218</v>
      </c>
      <c r="H137" s="2" t="s">
        <v>92</v>
      </c>
      <c r="I137" s="2" t="s">
        <v>19</v>
      </c>
      <c r="J137" s="2" t="s">
        <v>16</v>
      </c>
      <c r="K137" s="2" t="s">
        <v>20</v>
      </c>
      <c r="L137" s="2" t="s">
        <v>16</v>
      </c>
      <c r="M137" s="2" t="s">
        <v>21</v>
      </c>
      <c r="N137" s="2" t="s">
        <v>610</v>
      </c>
      <c r="O137" s="2" t="s">
        <v>612</v>
      </c>
      <c r="P137" s="37" t="s">
        <v>394</v>
      </c>
      <c r="Q137" s="37" t="s">
        <v>397</v>
      </c>
      <c r="R137" s="37" t="s">
        <v>401</v>
      </c>
      <c r="S137" s="37" t="s">
        <v>492</v>
      </c>
      <c r="T137" s="37" t="s">
        <v>494</v>
      </c>
      <c r="U137" s="62" t="s">
        <v>726</v>
      </c>
      <c r="V137" s="37" t="s">
        <v>559</v>
      </c>
      <c r="W137" s="8">
        <v>1438338</v>
      </c>
      <c r="X137" s="9" t="s">
        <v>221</v>
      </c>
    </row>
    <row r="138" spans="1:24" ht="12" x14ac:dyDescent="0.25">
      <c r="E138" s="12"/>
      <c r="J138" s="7148" t="s">
        <v>48</v>
      </c>
      <c r="K138" s="7148"/>
      <c r="L138" s="7148"/>
      <c r="M138" s="7148"/>
      <c r="N138" s="48"/>
      <c r="O138" s="48"/>
      <c r="P138" s="21"/>
      <c r="Q138" s="21"/>
      <c r="R138" s="21"/>
      <c r="S138" s="21"/>
      <c r="T138" s="21"/>
      <c r="U138" s="42"/>
      <c r="V138" s="48"/>
      <c r="W138" s="19">
        <f>SUM(W136:W137)</f>
        <v>9523618.1699999999</v>
      </c>
      <c r="X138" s="12"/>
    </row>
    <row r="139" spans="1:24" x14ac:dyDescent="0.25">
      <c r="E139" s="12"/>
      <c r="X139" s="12"/>
    </row>
    <row r="140" spans="1:24" ht="12" customHeight="1" x14ac:dyDescent="0.25">
      <c r="B140" s="7146" t="s">
        <v>0</v>
      </c>
      <c r="C140" s="7146" t="s">
        <v>1</v>
      </c>
      <c r="D140" s="7146" t="s">
        <v>2</v>
      </c>
      <c r="E140" s="7146" t="s">
        <v>3</v>
      </c>
      <c r="F140" s="7155" t="s">
        <v>4</v>
      </c>
      <c r="G140" s="7155" t="s">
        <v>5</v>
      </c>
      <c r="H140" s="7155" t="s">
        <v>12</v>
      </c>
      <c r="I140" s="7155"/>
      <c r="J140" s="7155"/>
      <c r="K140" s="7155"/>
      <c r="L140" s="7155"/>
      <c r="M140" s="7155"/>
      <c r="N140" s="49"/>
      <c r="O140" s="49"/>
      <c r="P140" s="7120" t="s">
        <v>328</v>
      </c>
      <c r="Q140" s="7121"/>
      <c r="R140" s="7121"/>
      <c r="S140" s="7121"/>
      <c r="T140" s="7121"/>
      <c r="U140" s="41"/>
      <c r="V140" s="50"/>
      <c r="W140" s="7139" t="s">
        <v>13</v>
      </c>
      <c r="X140" s="7216" t="s">
        <v>14</v>
      </c>
    </row>
    <row r="141" spans="1:24" ht="12" customHeight="1" x14ac:dyDescent="0.25">
      <c r="B141" s="7146"/>
      <c r="C141" s="7146"/>
      <c r="D141" s="7146"/>
      <c r="E141" s="7146"/>
      <c r="F141" s="7155"/>
      <c r="G141" s="7155"/>
      <c r="H141" s="35" t="s">
        <v>6</v>
      </c>
      <c r="I141" s="35" t="s">
        <v>7</v>
      </c>
      <c r="J141" s="35" t="s">
        <v>8</v>
      </c>
      <c r="K141" s="35" t="s">
        <v>9</v>
      </c>
      <c r="L141" s="35" t="s">
        <v>10</v>
      </c>
      <c r="M141" s="35" t="s">
        <v>11</v>
      </c>
      <c r="N141" s="35"/>
      <c r="O141" s="35"/>
      <c r="P141" s="35" t="s">
        <v>6</v>
      </c>
      <c r="Q141" s="35" t="s">
        <v>7</v>
      </c>
      <c r="R141" s="35" t="s">
        <v>8</v>
      </c>
      <c r="S141" s="35" t="s">
        <v>9</v>
      </c>
      <c r="T141" s="35" t="s">
        <v>10</v>
      </c>
      <c r="U141" s="35"/>
      <c r="V141" s="35"/>
      <c r="W141" s="7139"/>
      <c r="X141" s="7216"/>
    </row>
    <row r="142" spans="1:24" ht="84" customHeight="1" x14ac:dyDescent="0.25">
      <c r="A142" s="1">
        <f>SUM(A137+1)</f>
        <v>56</v>
      </c>
      <c r="B142" s="91" t="s">
        <v>222</v>
      </c>
      <c r="C142" s="18">
        <v>1400</v>
      </c>
      <c r="D142" s="6">
        <v>1</v>
      </c>
      <c r="E142" s="9" t="s">
        <v>223</v>
      </c>
      <c r="F142" s="2" t="s">
        <v>224</v>
      </c>
      <c r="G142" s="2" t="s">
        <v>38</v>
      </c>
      <c r="H142" s="2" t="s">
        <v>17</v>
      </c>
      <c r="I142" s="2" t="s">
        <v>16</v>
      </c>
      <c r="J142" s="2" t="s">
        <v>20</v>
      </c>
      <c r="K142" s="2" t="s">
        <v>16</v>
      </c>
      <c r="L142" s="2" t="s">
        <v>16</v>
      </c>
      <c r="M142" s="2" t="s">
        <v>21</v>
      </c>
      <c r="N142" s="2" t="s">
        <v>614</v>
      </c>
      <c r="O142" s="37" t="s">
        <v>587</v>
      </c>
      <c r="P142" s="37" t="s">
        <v>329</v>
      </c>
      <c r="Q142" s="37" t="s">
        <v>330</v>
      </c>
      <c r="R142" s="37" t="s">
        <v>340</v>
      </c>
      <c r="S142" s="37" t="s">
        <v>495</v>
      </c>
      <c r="T142" s="37" t="s">
        <v>496</v>
      </c>
      <c r="U142" s="60" t="s">
        <v>689</v>
      </c>
      <c r="V142" s="37" t="s">
        <v>564</v>
      </c>
      <c r="W142" s="19">
        <v>21547607.09</v>
      </c>
      <c r="X142" s="9" t="s">
        <v>222</v>
      </c>
    </row>
    <row r="144" spans="1:24" ht="12" customHeight="1" x14ac:dyDescent="0.25">
      <c r="B144" s="7146" t="s">
        <v>0</v>
      </c>
      <c r="C144" s="7146" t="s">
        <v>1</v>
      </c>
      <c r="D144" s="7146" t="s">
        <v>2</v>
      </c>
      <c r="E144" s="7146" t="s">
        <v>3</v>
      </c>
      <c r="F144" s="7155" t="s">
        <v>4</v>
      </c>
      <c r="G144" s="7155" t="s">
        <v>5</v>
      </c>
      <c r="H144" s="7155" t="s">
        <v>12</v>
      </c>
      <c r="I144" s="7155"/>
      <c r="J144" s="7155"/>
      <c r="K144" s="7155"/>
      <c r="L144" s="7155"/>
      <c r="M144" s="7155"/>
      <c r="N144" s="49"/>
      <c r="O144" s="49"/>
      <c r="P144" s="7120" t="s">
        <v>328</v>
      </c>
      <c r="Q144" s="7121"/>
      <c r="R144" s="7121"/>
      <c r="S144" s="7121"/>
      <c r="T144" s="7121"/>
      <c r="U144" s="41"/>
      <c r="V144" s="50"/>
      <c r="W144" s="7139" t="s">
        <v>13</v>
      </c>
      <c r="X144" s="7216" t="s">
        <v>14</v>
      </c>
    </row>
    <row r="145" spans="1:101" ht="12" customHeight="1" x14ac:dyDescent="0.25">
      <c r="B145" s="7146"/>
      <c r="C145" s="7146"/>
      <c r="D145" s="7146"/>
      <c r="E145" s="7146"/>
      <c r="F145" s="7155"/>
      <c r="G145" s="7155"/>
      <c r="H145" s="35" t="s">
        <v>6</v>
      </c>
      <c r="I145" s="35" t="s">
        <v>7</v>
      </c>
      <c r="J145" s="35" t="s">
        <v>8</v>
      </c>
      <c r="K145" s="35" t="s">
        <v>9</v>
      </c>
      <c r="L145" s="35" t="s">
        <v>10</v>
      </c>
      <c r="M145" s="35" t="s">
        <v>11</v>
      </c>
      <c r="N145" s="35"/>
      <c r="O145" s="35"/>
      <c r="P145" s="35" t="s">
        <v>6</v>
      </c>
      <c r="Q145" s="35" t="s">
        <v>7</v>
      </c>
      <c r="R145" s="35" t="s">
        <v>8</v>
      </c>
      <c r="S145" s="35" t="s">
        <v>9</v>
      </c>
      <c r="T145" s="35" t="s">
        <v>10</v>
      </c>
      <c r="U145" s="35"/>
      <c r="V145" s="35"/>
      <c r="W145" s="7139"/>
      <c r="X145" s="7216"/>
    </row>
    <row r="146" spans="1:101" ht="45" x14ac:dyDescent="0.25">
      <c r="A146" s="1">
        <f>SUM(A142+1)</f>
        <v>57</v>
      </c>
      <c r="B146" s="7156" t="s">
        <v>225</v>
      </c>
      <c r="C146" s="6">
        <v>1500</v>
      </c>
      <c r="D146" s="6">
        <v>1</v>
      </c>
      <c r="E146" s="7" t="s">
        <v>226</v>
      </c>
      <c r="F146" s="133" t="s">
        <v>227</v>
      </c>
      <c r="G146" s="133" t="s">
        <v>228</v>
      </c>
      <c r="H146" s="2" t="s">
        <v>113</v>
      </c>
      <c r="I146" s="2" t="s">
        <v>16</v>
      </c>
      <c r="J146" s="2" t="s">
        <v>20</v>
      </c>
      <c r="K146" s="2" t="s">
        <v>16</v>
      </c>
      <c r="L146" s="2" t="s">
        <v>16</v>
      </c>
      <c r="M146" s="2" t="s">
        <v>21</v>
      </c>
      <c r="N146" s="2" t="s">
        <v>410</v>
      </c>
      <c r="O146" s="2" t="s">
        <v>615</v>
      </c>
      <c r="P146" s="37" t="s">
        <v>404</v>
      </c>
      <c r="Q146" s="37" t="s">
        <v>403</v>
      </c>
      <c r="R146" s="37" t="s">
        <v>406</v>
      </c>
      <c r="S146" s="37" t="s">
        <v>479</v>
      </c>
      <c r="T146" s="37" t="s">
        <v>480</v>
      </c>
      <c r="U146" s="62" t="s">
        <v>730</v>
      </c>
      <c r="V146" s="38" t="s">
        <v>561</v>
      </c>
      <c r="W146" s="8">
        <v>147567638.83000001</v>
      </c>
      <c r="X146" s="9" t="s">
        <v>229</v>
      </c>
    </row>
    <row r="147" spans="1:101" ht="45" x14ac:dyDescent="0.25">
      <c r="A147" s="1">
        <f>SUM(A146+1)</f>
        <v>58</v>
      </c>
      <c r="B147" s="7156"/>
      <c r="C147" s="6">
        <v>1501</v>
      </c>
      <c r="D147" s="6">
        <v>2</v>
      </c>
      <c r="E147" s="7" t="s">
        <v>230</v>
      </c>
      <c r="F147" s="133" t="s">
        <v>227</v>
      </c>
      <c r="G147" s="133" t="s">
        <v>231</v>
      </c>
      <c r="H147" s="2" t="s">
        <v>113</v>
      </c>
      <c r="I147" s="2" t="s">
        <v>16</v>
      </c>
      <c r="J147" s="2" t="s">
        <v>20</v>
      </c>
      <c r="K147" s="2" t="s">
        <v>29</v>
      </c>
      <c r="L147" s="2" t="s">
        <v>16</v>
      </c>
      <c r="M147" s="2" t="s">
        <v>21</v>
      </c>
      <c r="N147" s="2" t="s">
        <v>410</v>
      </c>
      <c r="O147" s="2" t="s">
        <v>616</v>
      </c>
      <c r="P147" s="37" t="s">
        <v>404</v>
      </c>
      <c r="Q147" s="37" t="s">
        <v>403</v>
      </c>
      <c r="R147" s="37" t="s">
        <v>406</v>
      </c>
      <c r="S147" s="2" t="s">
        <v>410</v>
      </c>
      <c r="T147" s="37" t="s">
        <v>411</v>
      </c>
      <c r="U147" s="62" t="s">
        <v>733</v>
      </c>
      <c r="V147" s="38" t="s">
        <v>561</v>
      </c>
      <c r="W147" s="8">
        <v>45393974</v>
      </c>
      <c r="X147" s="9" t="s">
        <v>232</v>
      </c>
    </row>
    <row r="148" spans="1:101" ht="56.25" x14ac:dyDescent="0.25">
      <c r="A148" s="1">
        <f t="shared" ref="A148:A153" si="6">SUM(A147+1)</f>
        <v>59</v>
      </c>
      <c r="B148" s="7156"/>
      <c r="C148" s="6">
        <v>1502</v>
      </c>
      <c r="D148" s="6">
        <v>3</v>
      </c>
      <c r="E148" s="7" t="s">
        <v>233</v>
      </c>
      <c r="F148" s="30" t="s">
        <v>227</v>
      </c>
      <c r="G148" s="30" t="s">
        <v>234</v>
      </c>
      <c r="H148" s="2" t="s">
        <v>17</v>
      </c>
      <c r="I148" s="2" t="s">
        <v>19</v>
      </c>
      <c r="J148" s="2" t="s">
        <v>16</v>
      </c>
      <c r="K148" s="2" t="s">
        <v>20</v>
      </c>
      <c r="L148" s="2" t="s">
        <v>16</v>
      </c>
      <c r="M148" s="2" t="s">
        <v>21</v>
      </c>
      <c r="N148" s="2" t="s">
        <v>410</v>
      </c>
      <c r="O148" s="2" t="s">
        <v>617</v>
      </c>
      <c r="P148" s="37" t="s">
        <v>329</v>
      </c>
      <c r="Q148" s="37" t="s">
        <v>332</v>
      </c>
      <c r="R148" s="37" t="s">
        <v>339</v>
      </c>
      <c r="S148" s="37" t="s">
        <v>481</v>
      </c>
      <c r="T148" s="37" t="s">
        <v>482</v>
      </c>
      <c r="U148" s="62" t="s">
        <v>731</v>
      </c>
      <c r="V148" s="37" t="s">
        <v>564</v>
      </c>
      <c r="W148" s="8">
        <v>2481348</v>
      </c>
      <c r="X148" s="9" t="s">
        <v>235</v>
      </c>
    </row>
    <row r="149" spans="1:101" ht="90" x14ac:dyDescent="0.25">
      <c r="A149" s="1">
        <f t="shared" si="6"/>
        <v>60</v>
      </c>
      <c r="B149" s="7156"/>
      <c r="C149" s="6">
        <v>1503</v>
      </c>
      <c r="D149" s="6">
        <v>4</v>
      </c>
      <c r="E149" s="7" t="s">
        <v>236</v>
      </c>
      <c r="F149" s="30" t="s">
        <v>227</v>
      </c>
      <c r="G149" s="30" t="s">
        <v>237</v>
      </c>
      <c r="H149" s="2" t="s">
        <v>17</v>
      </c>
      <c r="I149" s="2" t="s">
        <v>19</v>
      </c>
      <c r="J149" s="2" t="s">
        <v>16</v>
      </c>
      <c r="K149" s="2" t="s">
        <v>19</v>
      </c>
      <c r="L149" s="2" t="s">
        <v>19</v>
      </c>
      <c r="M149" s="2" t="s">
        <v>21</v>
      </c>
      <c r="N149" s="2" t="s">
        <v>410</v>
      </c>
      <c r="O149" s="2" t="s">
        <v>618</v>
      </c>
      <c r="P149" s="37" t="s">
        <v>329</v>
      </c>
      <c r="Q149" s="37" t="s">
        <v>332</v>
      </c>
      <c r="R149" s="37" t="s">
        <v>339</v>
      </c>
      <c r="S149" s="37" t="s">
        <v>483</v>
      </c>
      <c r="T149" s="2" t="s">
        <v>484</v>
      </c>
      <c r="U149" s="60" t="s">
        <v>732</v>
      </c>
      <c r="V149" s="37" t="s">
        <v>564</v>
      </c>
      <c r="W149" s="8">
        <v>5531206</v>
      </c>
      <c r="X149" s="9" t="s">
        <v>238</v>
      </c>
    </row>
    <row r="150" spans="1:101" ht="45" x14ac:dyDescent="0.25">
      <c r="A150" s="1">
        <f t="shared" si="6"/>
        <v>61</v>
      </c>
      <c r="B150" s="7156"/>
      <c r="C150" s="6">
        <v>1504</v>
      </c>
      <c r="D150" s="6">
        <v>5</v>
      </c>
      <c r="E150" s="7" t="s">
        <v>239</v>
      </c>
      <c r="F150" s="133" t="s">
        <v>227</v>
      </c>
      <c r="G150" s="133" t="s">
        <v>240</v>
      </c>
      <c r="H150" s="2" t="s">
        <v>113</v>
      </c>
      <c r="I150" s="2" t="s">
        <v>16</v>
      </c>
      <c r="J150" s="2" t="s">
        <v>20</v>
      </c>
      <c r="K150" s="2" t="s">
        <v>29</v>
      </c>
      <c r="L150" s="2" t="s">
        <v>16</v>
      </c>
      <c r="M150" s="2" t="s">
        <v>21</v>
      </c>
      <c r="N150" s="2" t="s">
        <v>410</v>
      </c>
      <c r="O150" s="2" t="s">
        <v>619</v>
      </c>
      <c r="P150" s="37" t="s">
        <v>404</v>
      </c>
      <c r="Q150" s="37" t="s">
        <v>403</v>
      </c>
      <c r="R150" s="37" t="s">
        <v>406</v>
      </c>
      <c r="S150" s="2" t="s">
        <v>410</v>
      </c>
      <c r="T150" s="37" t="s">
        <v>411</v>
      </c>
      <c r="U150" s="62" t="s">
        <v>733</v>
      </c>
      <c r="V150" s="37" t="s">
        <v>562</v>
      </c>
      <c r="W150" s="8">
        <v>4652248</v>
      </c>
      <c r="X150" s="9" t="s">
        <v>241</v>
      </c>
    </row>
    <row r="151" spans="1:101" ht="45" x14ac:dyDescent="0.25">
      <c r="A151" s="1">
        <f t="shared" si="6"/>
        <v>62</v>
      </c>
      <c r="B151" s="7156"/>
      <c r="C151" s="6">
        <v>1505</v>
      </c>
      <c r="D151" s="6">
        <v>6</v>
      </c>
      <c r="E151" s="7" t="s">
        <v>239</v>
      </c>
      <c r="F151" s="133" t="s">
        <v>227</v>
      </c>
      <c r="G151" s="133" t="s">
        <v>207</v>
      </c>
      <c r="H151" s="2" t="s">
        <v>113</v>
      </c>
      <c r="I151" s="2" t="s">
        <v>16</v>
      </c>
      <c r="J151" s="2" t="s">
        <v>20</v>
      </c>
      <c r="K151" s="2" t="s">
        <v>29</v>
      </c>
      <c r="L151" s="2" t="s">
        <v>16</v>
      </c>
      <c r="M151" s="2" t="s">
        <v>21</v>
      </c>
      <c r="N151" s="2" t="s">
        <v>410</v>
      </c>
      <c r="O151" s="2" t="s">
        <v>609</v>
      </c>
      <c r="P151" s="37" t="s">
        <v>404</v>
      </c>
      <c r="Q151" s="37" t="s">
        <v>403</v>
      </c>
      <c r="R151" s="37" t="s">
        <v>406</v>
      </c>
      <c r="S151" s="2" t="s">
        <v>410</v>
      </c>
      <c r="T151" s="37" t="s">
        <v>411</v>
      </c>
      <c r="U151" s="62" t="s">
        <v>733</v>
      </c>
      <c r="V151" s="38" t="s">
        <v>561</v>
      </c>
      <c r="W151" s="8">
        <v>39404391</v>
      </c>
      <c r="X151" s="9" t="s">
        <v>225</v>
      </c>
    </row>
    <row r="152" spans="1:101" ht="45" x14ac:dyDescent="0.25">
      <c r="A152" s="1">
        <f t="shared" si="6"/>
        <v>63</v>
      </c>
      <c r="B152" s="7156"/>
      <c r="C152" s="6">
        <v>1506</v>
      </c>
      <c r="D152" s="6">
        <v>7</v>
      </c>
      <c r="E152" s="7" t="s">
        <v>242</v>
      </c>
      <c r="F152" s="31" t="s">
        <v>227</v>
      </c>
      <c r="G152" s="31" t="s">
        <v>231</v>
      </c>
      <c r="H152" s="2" t="s">
        <v>113</v>
      </c>
      <c r="I152" s="2" t="s">
        <v>20</v>
      </c>
      <c r="J152" s="2" t="s">
        <v>20</v>
      </c>
      <c r="K152" s="2" t="s">
        <v>16</v>
      </c>
      <c r="L152" s="2" t="s">
        <v>20</v>
      </c>
      <c r="M152" s="2" t="s">
        <v>243</v>
      </c>
      <c r="N152" s="2" t="s">
        <v>410</v>
      </c>
      <c r="O152" s="2" t="s">
        <v>616</v>
      </c>
      <c r="P152" s="37" t="s">
        <v>404</v>
      </c>
      <c r="Q152" s="37" t="s">
        <v>405</v>
      </c>
      <c r="R152" s="37" t="s">
        <v>407</v>
      </c>
      <c r="S152" s="37" t="s">
        <v>408</v>
      </c>
      <c r="T152" s="37" t="s">
        <v>409</v>
      </c>
      <c r="U152" s="62" t="s">
        <v>733</v>
      </c>
      <c r="V152" s="38" t="s">
        <v>561</v>
      </c>
      <c r="W152" s="8">
        <v>145000000</v>
      </c>
      <c r="X152" s="9" t="s">
        <v>244</v>
      </c>
    </row>
    <row r="153" spans="1:101" ht="45" x14ac:dyDescent="0.25">
      <c r="A153" s="1">
        <f t="shared" si="6"/>
        <v>64</v>
      </c>
      <c r="B153" s="7156"/>
      <c r="C153" s="6">
        <v>1506</v>
      </c>
      <c r="D153" s="6">
        <v>8</v>
      </c>
      <c r="E153" s="7" t="s">
        <v>242</v>
      </c>
      <c r="F153" s="31" t="s">
        <v>227</v>
      </c>
      <c r="G153" s="31" t="s">
        <v>231</v>
      </c>
      <c r="H153" s="2" t="s">
        <v>113</v>
      </c>
      <c r="I153" s="2" t="s">
        <v>20</v>
      </c>
      <c r="J153" s="2" t="s">
        <v>20</v>
      </c>
      <c r="K153" s="2" t="s">
        <v>16</v>
      </c>
      <c r="L153" s="11" t="s">
        <v>20</v>
      </c>
      <c r="M153" s="2" t="s">
        <v>21</v>
      </c>
      <c r="N153" s="2" t="s">
        <v>410</v>
      </c>
      <c r="O153" s="2" t="s">
        <v>616</v>
      </c>
      <c r="P153" s="37" t="s">
        <v>404</v>
      </c>
      <c r="Q153" s="37" t="s">
        <v>405</v>
      </c>
      <c r="R153" s="37" t="s">
        <v>407</v>
      </c>
      <c r="S153" s="37" t="s">
        <v>408</v>
      </c>
      <c r="T153" s="37" t="s">
        <v>409</v>
      </c>
      <c r="U153" s="62" t="s">
        <v>733</v>
      </c>
      <c r="V153" s="37" t="s">
        <v>562</v>
      </c>
      <c r="W153" s="8">
        <v>307220951</v>
      </c>
      <c r="X153" s="9" t="s">
        <v>245</v>
      </c>
    </row>
    <row r="154" spans="1:101" ht="12" x14ac:dyDescent="0.25">
      <c r="J154" s="7148" t="s">
        <v>48</v>
      </c>
      <c r="K154" s="7148"/>
      <c r="L154" s="7148"/>
      <c r="M154" s="7148"/>
      <c r="N154" s="48"/>
      <c r="O154" s="48"/>
      <c r="P154" s="21"/>
      <c r="Q154" s="21"/>
      <c r="R154" s="21"/>
      <c r="S154" s="21"/>
      <c r="T154" s="21"/>
      <c r="U154" s="42"/>
      <c r="V154" s="48"/>
      <c r="W154" s="19">
        <f>SUM(W146:W153)</f>
        <v>697251756.83000004</v>
      </c>
      <c r="X154" s="12"/>
      <c r="CL154" s="46"/>
    </row>
    <row r="155" spans="1:101" ht="18.75" x14ac:dyDescent="0.25">
      <c r="X155" s="12"/>
      <c r="Y155" s="1">
        <v>16</v>
      </c>
      <c r="AL155" s="1964">
        <v>16</v>
      </c>
      <c r="AV155" s="7571">
        <v>40</v>
      </c>
      <c r="AW155" s="7572"/>
      <c r="AX155" s="46"/>
      <c r="AY155" s="46"/>
      <c r="AZ155" s="46"/>
      <c r="BA155" s="46"/>
      <c r="BB155" s="46"/>
      <c r="BC155" s="46"/>
      <c r="BD155" s="46"/>
      <c r="BK155" s="2024">
        <v>3</v>
      </c>
      <c r="BL155" s="1742">
        <v>3</v>
      </c>
      <c r="BM155" s="1924">
        <v>3</v>
      </c>
      <c r="BW155" s="7571">
        <v>40</v>
      </c>
      <c r="BX155" s="7572"/>
      <c r="BY155" s="1942">
        <v>3</v>
      </c>
      <c r="BZ155" s="1856">
        <v>5</v>
      </c>
      <c r="CA155" s="1964"/>
      <c r="CB155" s="1964"/>
      <c r="CC155" s="1964"/>
      <c r="CD155" s="1964"/>
      <c r="CE155" s="1964"/>
      <c r="CF155" s="7571">
        <v>40</v>
      </c>
      <c r="CG155" s="7572"/>
      <c r="CH155" s="1913">
        <v>3</v>
      </c>
      <c r="CI155" s="1856">
        <v>4</v>
      </c>
      <c r="CJ155" s="1964"/>
      <c r="CK155" s="1964"/>
      <c r="CL155" s="1729"/>
      <c r="CM155" s="1964"/>
      <c r="CN155" s="1964"/>
      <c r="CO155" s="7571">
        <v>40</v>
      </c>
      <c r="CP155" s="7572"/>
      <c r="CQ155" s="1913">
        <v>3</v>
      </c>
      <c r="CR155" s="1856">
        <v>3</v>
      </c>
      <c r="CS155" s="1964"/>
      <c r="CT155" s="1964"/>
      <c r="CU155" s="1964"/>
      <c r="CV155" s="1964"/>
      <c r="CW155" s="1964"/>
    </row>
    <row r="156" spans="1:101" ht="12" customHeight="1" x14ac:dyDescent="0.25">
      <c r="B156" s="7146" t="s">
        <v>0</v>
      </c>
      <c r="C156" s="7146" t="s">
        <v>1</v>
      </c>
      <c r="D156" s="7146" t="s">
        <v>2</v>
      </c>
      <c r="E156" s="7146" t="s">
        <v>3</v>
      </c>
      <c r="F156" s="7155" t="s">
        <v>4</v>
      </c>
      <c r="G156" s="7155" t="s">
        <v>5</v>
      </c>
      <c r="H156" s="7155" t="s">
        <v>12</v>
      </c>
      <c r="I156" s="7155"/>
      <c r="J156" s="7155"/>
      <c r="K156" s="7155"/>
      <c r="L156" s="7155"/>
      <c r="M156" s="7155"/>
      <c r="N156" s="49"/>
      <c r="O156" s="49"/>
      <c r="P156" s="7120" t="s">
        <v>328</v>
      </c>
      <c r="Q156" s="7121"/>
      <c r="R156" s="7121"/>
      <c r="S156" s="7121"/>
      <c r="T156" s="7121"/>
      <c r="U156" s="41"/>
      <c r="V156" s="50"/>
      <c r="W156" s="7139" t="s">
        <v>13</v>
      </c>
      <c r="X156" s="7216" t="s">
        <v>14</v>
      </c>
      <c r="Y156" s="1">
        <v>17</v>
      </c>
      <c r="AL156" s="1964">
        <v>17</v>
      </c>
      <c r="AV156" s="7567">
        <v>19</v>
      </c>
      <c r="AW156" s="7568"/>
      <c r="AX156" s="46"/>
      <c r="AY156" s="46"/>
      <c r="AZ156" s="46"/>
      <c r="BA156" s="46"/>
      <c r="BB156" s="46"/>
      <c r="BC156" s="46"/>
      <c r="BD156" s="46"/>
      <c r="BK156" s="2021">
        <f>+'[4]PbRM-02a'!BM159/3</f>
        <v>0</v>
      </c>
      <c r="BL156" s="1744">
        <v>2</v>
      </c>
      <c r="BM156" s="1926">
        <v>1</v>
      </c>
      <c r="BW156" s="7567">
        <v>19</v>
      </c>
      <c r="BX156" s="7568"/>
      <c r="BY156" s="1942">
        <v>1.6666666666666667</v>
      </c>
      <c r="BZ156" s="1857">
        <v>0</v>
      </c>
      <c r="CA156" s="1964"/>
      <c r="CB156" s="1964"/>
      <c r="CC156" s="1964"/>
      <c r="CD156" s="1964"/>
      <c r="CE156" s="1964"/>
      <c r="CF156" s="7567">
        <v>19</v>
      </c>
      <c r="CG156" s="7568"/>
      <c r="CH156" s="1913">
        <v>2</v>
      </c>
      <c r="CI156" s="1857">
        <v>5</v>
      </c>
      <c r="CJ156" s="1964"/>
      <c r="CK156" s="1964"/>
      <c r="CL156" s="1729"/>
      <c r="CM156" s="1964"/>
      <c r="CN156" s="1964"/>
      <c r="CO156" s="7567">
        <v>19</v>
      </c>
      <c r="CP156" s="7568"/>
      <c r="CQ156" s="1913">
        <v>1</v>
      </c>
      <c r="CR156" s="1857">
        <v>5</v>
      </c>
      <c r="CS156" s="1964"/>
      <c r="CT156" s="1964"/>
      <c r="CU156" s="1964"/>
      <c r="CV156" s="1964"/>
      <c r="CW156" s="1964"/>
    </row>
    <row r="157" spans="1:101" ht="12" customHeight="1" x14ac:dyDescent="0.25">
      <c r="B157" s="7146"/>
      <c r="C157" s="7146"/>
      <c r="D157" s="7146"/>
      <c r="E157" s="7146"/>
      <c r="F157" s="7155"/>
      <c r="G157" s="7155"/>
      <c r="H157" s="35" t="s">
        <v>6</v>
      </c>
      <c r="I157" s="35" t="s">
        <v>7</v>
      </c>
      <c r="J157" s="35" t="s">
        <v>8</v>
      </c>
      <c r="K157" s="35" t="s">
        <v>9</v>
      </c>
      <c r="L157" s="35" t="s">
        <v>10</v>
      </c>
      <c r="M157" s="35" t="s">
        <v>11</v>
      </c>
      <c r="N157" s="35"/>
      <c r="O157" s="35"/>
      <c r="P157" s="35" t="s">
        <v>6</v>
      </c>
      <c r="Q157" s="35" t="s">
        <v>7</v>
      </c>
      <c r="R157" s="35" t="s">
        <v>8</v>
      </c>
      <c r="S157" s="35" t="s">
        <v>9</v>
      </c>
      <c r="T157" s="35" t="s">
        <v>10</v>
      </c>
      <c r="U157" s="35"/>
      <c r="V157" s="35"/>
      <c r="W157" s="7139"/>
      <c r="X157" s="7216"/>
      <c r="Y157" s="1">
        <v>18</v>
      </c>
      <c r="AL157" s="1964">
        <v>18</v>
      </c>
      <c r="AV157" s="7567">
        <v>12</v>
      </c>
      <c r="AW157" s="7568"/>
      <c r="AX157" s="46"/>
      <c r="AY157" s="46"/>
      <c r="AZ157" s="46"/>
      <c r="BA157" s="46"/>
      <c r="BB157" s="46"/>
      <c r="BC157" s="46"/>
      <c r="BD157" s="46"/>
      <c r="BK157" s="2021">
        <f>+'[4]PbRM-02a'!BM160/3</f>
        <v>0</v>
      </c>
      <c r="BL157" s="1744">
        <v>1</v>
      </c>
      <c r="BM157" s="1926">
        <v>1</v>
      </c>
      <c r="BW157" s="7567">
        <v>12</v>
      </c>
      <c r="BX157" s="7568"/>
      <c r="BY157" s="1942">
        <v>1</v>
      </c>
      <c r="BZ157" s="1857">
        <v>1</v>
      </c>
      <c r="CA157" s="1964"/>
      <c r="CB157" s="1964"/>
      <c r="CC157" s="1964"/>
      <c r="CD157" s="1964"/>
      <c r="CE157" s="1964"/>
      <c r="CF157" s="7567">
        <v>12</v>
      </c>
      <c r="CG157" s="7568"/>
      <c r="CH157" s="1913">
        <v>1</v>
      </c>
      <c r="CI157" s="1857">
        <v>1</v>
      </c>
      <c r="CJ157" s="1964"/>
      <c r="CK157" s="1964"/>
      <c r="CL157" s="1729"/>
      <c r="CM157" s="1964"/>
      <c r="CN157" s="1964"/>
      <c r="CO157" s="7567">
        <v>12</v>
      </c>
      <c r="CP157" s="7568"/>
      <c r="CQ157" s="1913">
        <v>1</v>
      </c>
      <c r="CR157" s="1857">
        <v>1</v>
      </c>
      <c r="CS157" s="1964"/>
      <c r="CT157" s="1964"/>
      <c r="CU157" s="1964"/>
      <c r="CV157" s="1964"/>
      <c r="CW157" s="1964"/>
    </row>
    <row r="158" spans="1:101" ht="45" x14ac:dyDescent="0.25">
      <c r="A158" s="1">
        <f>SUM(A153+1)</f>
        <v>65</v>
      </c>
      <c r="B158" s="7156" t="s">
        <v>246</v>
      </c>
      <c r="C158" s="6">
        <v>1600</v>
      </c>
      <c r="D158" s="6">
        <v>1</v>
      </c>
      <c r="E158" s="9" t="s">
        <v>75</v>
      </c>
      <c r="F158" s="132" t="s">
        <v>247</v>
      </c>
      <c r="G158" s="132" t="s">
        <v>248</v>
      </c>
      <c r="H158" s="2" t="s">
        <v>17</v>
      </c>
      <c r="I158" s="2" t="s">
        <v>16</v>
      </c>
      <c r="J158" s="2" t="s">
        <v>16</v>
      </c>
      <c r="K158" s="2" t="s">
        <v>17</v>
      </c>
      <c r="L158" s="2" t="s">
        <v>16</v>
      </c>
      <c r="M158" s="2" t="s">
        <v>21</v>
      </c>
      <c r="N158" s="37" t="s">
        <v>626</v>
      </c>
      <c r="O158" s="2" t="s">
        <v>620</v>
      </c>
      <c r="P158" s="37" t="s">
        <v>329</v>
      </c>
      <c r="Q158" s="37" t="s">
        <v>330</v>
      </c>
      <c r="R158" s="37" t="s">
        <v>336</v>
      </c>
      <c r="S158" s="37" t="s">
        <v>438</v>
      </c>
      <c r="T158" s="37" t="s">
        <v>439</v>
      </c>
      <c r="U158" s="62" t="s">
        <v>693</v>
      </c>
      <c r="V158" s="37" t="s">
        <v>564</v>
      </c>
      <c r="W158" s="8">
        <v>11859730.800000001</v>
      </c>
      <c r="X158" s="9" t="s">
        <v>246</v>
      </c>
      <c r="Y158" s="1">
        <v>19</v>
      </c>
      <c r="AL158" s="1964">
        <v>19</v>
      </c>
      <c r="AV158" s="7567">
        <v>8</v>
      </c>
      <c r="AW158" s="7568"/>
      <c r="AX158" s="46"/>
      <c r="AY158" s="46"/>
      <c r="AZ158" s="46"/>
      <c r="BA158" s="46"/>
      <c r="BB158" s="46"/>
      <c r="BC158" s="46"/>
      <c r="BD158" s="46"/>
      <c r="BK158" s="2021">
        <f>+'[4]PbRM-02a'!BM161/3</f>
        <v>0</v>
      </c>
      <c r="BL158" s="1705">
        <v>1</v>
      </c>
      <c r="BM158" s="1705">
        <v>1</v>
      </c>
      <c r="BW158" s="7567">
        <v>8</v>
      </c>
      <c r="BX158" s="7568"/>
      <c r="BY158" s="1942">
        <v>1</v>
      </c>
      <c r="BZ158" s="1857">
        <v>1</v>
      </c>
      <c r="CA158" s="1964"/>
      <c r="CB158" s="1964"/>
      <c r="CC158" s="1964"/>
      <c r="CD158" s="1964"/>
      <c r="CE158" s="1964"/>
      <c r="CF158" s="7567">
        <v>8</v>
      </c>
      <c r="CG158" s="7568"/>
      <c r="CH158" s="1913">
        <v>1</v>
      </c>
      <c r="CI158" s="1857">
        <v>1</v>
      </c>
      <c r="CJ158" s="1964"/>
      <c r="CK158" s="1964"/>
      <c r="CL158" s="1729"/>
      <c r="CM158" s="1964"/>
      <c r="CN158" s="1964"/>
      <c r="CO158" s="7567">
        <v>8</v>
      </c>
      <c r="CP158" s="7568"/>
      <c r="CQ158" s="1913">
        <v>1</v>
      </c>
      <c r="CR158" s="1857">
        <v>1</v>
      </c>
      <c r="CS158" s="1964"/>
      <c r="CT158" s="1964"/>
      <c r="CU158" s="1964"/>
      <c r="CV158" s="1964"/>
      <c r="CW158" s="1964"/>
    </row>
    <row r="159" spans="1:101" ht="60" customHeight="1" x14ac:dyDescent="0.25">
      <c r="A159" s="1">
        <f>SUM(A158+1)</f>
        <v>66</v>
      </c>
      <c r="B159" s="7156"/>
      <c r="C159" s="6">
        <v>1601</v>
      </c>
      <c r="D159" s="6">
        <v>2</v>
      </c>
      <c r="E159" s="9" t="s">
        <v>249</v>
      </c>
      <c r="F159" s="134" t="s">
        <v>247</v>
      </c>
      <c r="G159" s="134" t="s">
        <v>250</v>
      </c>
      <c r="H159" s="2" t="s">
        <v>112</v>
      </c>
      <c r="I159" s="2" t="s">
        <v>29</v>
      </c>
      <c r="J159" s="2" t="s">
        <v>29</v>
      </c>
      <c r="K159" s="2" t="s">
        <v>16</v>
      </c>
      <c r="L159" s="2" t="s">
        <v>16</v>
      </c>
      <c r="M159" s="2" t="s">
        <v>21</v>
      </c>
      <c r="N159" s="37" t="s">
        <v>626</v>
      </c>
      <c r="O159" s="37" t="s">
        <v>621</v>
      </c>
      <c r="P159" s="44" t="s">
        <v>378</v>
      </c>
      <c r="Q159" s="37" t="s">
        <v>381</v>
      </c>
      <c r="R159" s="37" t="s">
        <v>384</v>
      </c>
      <c r="S159" s="2" t="s">
        <v>497</v>
      </c>
      <c r="T159" s="37" t="s">
        <v>498</v>
      </c>
      <c r="U159" s="60" t="s">
        <v>697</v>
      </c>
      <c r="V159" s="37" t="s">
        <v>559</v>
      </c>
      <c r="W159" s="8">
        <v>2061327.67</v>
      </c>
      <c r="X159" s="9" t="s">
        <v>251</v>
      </c>
      <c r="Y159" s="1">
        <v>20</v>
      </c>
      <c r="AL159" s="1964">
        <v>20</v>
      </c>
      <c r="AV159" s="7567">
        <v>12</v>
      </c>
      <c r="AW159" s="7568"/>
      <c r="AX159" s="46"/>
      <c r="AY159" s="46"/>
      <c r="AZ159" s="46"/>
      <c r="BA159" s="46"/>
      <c r="BB159" s="46"/>
      <c r="BC159" s="46"/>
      <c r="BD159" s="46"/>
      <c r="BK159" s="2021">
        <f>+'[4]PbRM-02a'!BM162/3</f>
        <v>0</v>
      </c>
      <c r="BL159" s="1706">
        <v>1</v>
      </c>
      <c r="BM159" s="1705">
        <v>1</v>
      </c>
      <c r="BW159" s="7567">
        <v>12</v>
      </c>
      <c r="BX159" s="7568"/>
      <c r="BY159" s="1942">
        <v>1</v>
      </c>
      <c r="BZ159" s="1857">
        <v>0</v>
      </c>
      <c r="CA159" s="1964"/>
      <c r="CB159" s="1964"/>
      <c r="CC159" s="1964"/>
      <c r="CD159" s="1964"/>
      <c r="CE159" s="1964"/>
      <c r="CF159" s="7567">
        <v>12</v>
      </c>
      <c r="CG159" s="7568"/>
      <c r="CH159" s="1913">
        <v>1</v>
      </c>
      <c r="CI159" s="1857">
        <v>1</v>
      </c>
      <c r="CJ159" s="1964"/>
      <c r="CK159" s="1964"/>
      <c r="CL159" s="1729"/>
      <c r="CM159" s="1964"/>
      <c r="CN159" s="1964"/>
      <c r="CO159" s="7567">
        <v>12</v>
      </c>
      <c r="CP159" s="7568"/>
      <c r="CQ159" s="1913">
        <v>1</v>
      </c>
      <c r="CR159" s="1857">
        <v>1</v>
      </c>
      <c r="CS159" s="1964"/>
      <c r="CT159" s="1964"/>
      <c r="CU159" s="1964"/>
      <c r="CV159" s="1964"/>
      <c r="CW159" s="1964"/>
    </row>
    <row r="160" spans="1:101" ht="72.75" customHeight="1" x14ac:dyDescent="0.25">
      <c r="A160" s="1">
        <f t="shared" ref="A160:A165" si="7">SUM(A159+1)</f>
        <v>67</v>
      </c>
      <c r="B160" s="7156"/>
      <c r="C160" s="6">
        <v>1602</v>
      </c>
      <c r="D160" s="6">
        <v>3</v>
      </c>
      <c r="E160" s="9" t="s">
        <v>252</v>
      </c>
      <c r="F160" s="134" t="s">
        <v>247</v>
      </c>
      <c r="G160" s="134" t="s">
        <v>253</v>
      </c>
      <c r="H160" s="2" t="s">
        <v>112</v>
      </c>
      <c r="I160" s="2" t="s">
        <v>29</v>
      </c>
      <c r="J160" s="2" t="s">
        <v>29</v>
      </c>
      <c r="K160" s="2" t="s">
        <v>20</v>
      </c>
      <c r="L160" s="2" t="s">
        <v>20</v>
      </c>
      <c r="M160" s="2" t="s">
        <v>21</v>
      </c>
      <c r="N160" s="37" t="s">
        <v>626</v>
      </c>
      <c r="O160" s="2" t="s">
        <v>622</v>
      </c>
      <c r="P160" s="44" t="s">
        <v>378</v>
      </c>
      <c r="Q160" s="37" t="s">
        <v>381</v>
      </c>
      <c r="R160" s="37" t="s">
        <v>384</v>
      </c>
      <c r="S160" s="2" t="s">
        <v>499</v>
      </c>
      <c r="T160" s="37" t="s">
        <v>500</v>
      </c>
      <c r="U160" s="60" t="s">
        <v>695</v>
      </c>
      <c r="V160" s="37" t="s">
        <v>559</v>
      </c>
      <c r="W160" s="8">
        <v>11890664.42</v>
      </c>
      <c r="X160" s="9" t="s">
        <v>254</v>
      </c>
      <c r="Y160" s="1">
        <v>21</v>
      </c>
      <c r="AL160" s="1964">
        <v>21</v>
      </c>
      <c r="AV160" s="7567">
        <v>12</v>
      </c>
      <c r="AW160" s="7568"/>
      <c r="AX160" s="46"/>
      <c r="AY160" s="46"/>
      <c r="AZ160" s="46"/>
      <c r="BA160" s="46"/>
      <c r="BB160" s="46"/>
      <c r="BC160" s="46"/>
      <c r="BD160" s="46"/>
      <c r="BK160" s="2021">
        <f>+'[4]PbRM-02a'!BM163/3</f>
        <v>0</v>
      </c>
      <c r="BL160" s="1706">
        <v>1</v>
      </c>
      <c r="BM160" s="1705">
        <v>1</v>
      </c>
      <c r="BW160" s="7567">
        <v>12</v>
      </c>
      <c r="BX160" s="7568"/>
      <c r="BY160" s="1942">
        <v>1</v>
      </c>
      <c r="BZ160" s="1857">
        <v>1</v>
      </c>
      <c r="CA160" s="1964"/>
      <c r="CB160" s="1964"/>
      <c r="CC160" s="1964"/>
      <c r="CD160" s="1964"/>
      <c r="CE160" s="1964"/>
      <c r="CF160" s="7567">
        <v>12</v>
      </c>
      <c r="CG160" s="7568"/>
      <c r="CH160" s="1913">
        <v>1</v>
      </c>
      <c r="CI160" s="1857">
        <v>1</v>
      </c>
      <c r="CJ160" s="1964"/>
      <c r="CK160" s="1964"/>
      <c r="CL160" s="1729"/>
      <c r="CM160" s="1964"/>
      <c r="CN160" s="1964"/>
      <c r="CO160" s="7567">
        <v>12</v>
      </c>
      <c r="CP160" s="7568"/>
      <c r="CQ160" s="1913">
        <v>1</v>
      </c>
      <c r="CR160" s="1857">
        <v>1</v>
      </c>
      <c r="CS160" s="1964"/>
      <c r="CT160" s="1964"/>
      <c r="CU160" s="1964"/>
      <c r="CV160" s="1964"/>
      <c r="CW160" s="1964"/>
    </row>
    <row r="161" spans="1:101" ht="33.75" x14ac:dyDescent="0.25">
      <c r="A161" s="1">
        <f t="shared" si="7"/>
        <v>68</v>
      </c>
      <c r="B161" s="7156"/>
      <c r="C161" s="6">
        <v>1603</v>
      </c>
      <c r="D161" s="6">
        <v>4</v>
      </c>
      <c r="E161" s="9" t="s">
        <v>255</v>
      </c>
      <c r="F161" s="136" t="s">
        <v>247</v>
      </c>
      <c r="G161" s="136" t="s">
        <v>257</v>
      </c>
      <c r="H161" s="2" t="s">
        <v>92</v>
      </c>
      <c r="I161" s="2" t="s">
        <v>20</v>
      </c>
      <c r="J161" s="2" t="s">
        <v>16</v>
      </c>
      <c r="K161" s="2" t="s">
        <v>20</v>
      </c>
      <c r="L161" s="2" t="s">
        <v>113</v>
      </c>
      <c r="M161" s="2" t="s">
        <v>21</v>
      </c>
      <c r="N161" s="37" t="s">
        <v>626</v>
      </c>
      <c r="O161" s="2" t="s">
        <v>623</v>
      </c>
      <c r="P161" s="37" t="s">
        <v>394</v>
      </c>
      <c r="Q161" s="37" t="s">
        <v>396</v>
      </c>
      <c r="R161" s="37" t="s">
        <v>402</v>
      </c>
      <c r="S161" s="37" t="s">
        <v>475</v>
      </c>
      <c r="T161" s="37" t="s">
        <v>476</v>
      </c>
      <c r="U161" s="62" t="s">
        <v>691</v>
      </c>
      <c r="V161" s="2" t="s">
        <v>563</v>
      </c>
      <c r="W161" s="8">
        <v>6613825.8799999999</v>
      </c>
      <c r="X161" s="9" t="s">
        <v>258</v>
      </c>
      <c r="Y161" s="1">
        <v>22</v>
      </c>
      <c r="AL161" s="1964">
        <v>22</v>
      </c>
      <c r="AV161" s="7567">
        <v>52</v>
      </c>
      <c r="AW161" s="7568"/>
      <c r="AX161" s="46"/>
      <c r="AY161" s="46"/>
      <c r="AZ161" s="46"/>
      <c r="BA161" s="46"/>
      <c r="BB161" s="46"/>
      <c r="BC161" s="46"/>
      <c r="BD161" s="46"/>
      <c r="BK161" s="2021">
        <f>+'[4]PbRM-02a'!BM164/3</f>
        <v>0</v>
      </c>
      <c r="BL161" s="1706">
        <v>4</v>
      </c>
      <c r="BM161" s="1705">
        <v>5</v>
      </c>
      <c r="BW161" s="7567">
        <v>52</v>
      </c>
      <c r="BX161" s="7568"/>
      <c r="BY161" s="1942">
        <v>4.333333333333333</v>
      </c>
      <c r="BZ161" s="1857">
        <v>4</v>
      </c>
      <c r="CA161" s="1964"/>
      <c r="CB161" s="1964"/>
      <c r="CC161" s="1964"/>
      <c r="CD161" s="1964"/>
      <c r="CE161" s="1964"/>
      <c r="CF161" s="7567">
        <v>52</v>
      </c>
      <c r="CG161" s="7568"/>
      <c r="CH161" s="1913">
        <v>4</v>
      </c>
      <c r="CI161" s="1857">
        <v>4</v>
      </c>
      <c r="CJ161" s="1964"/>
      <c r="CK161" s="1964"/>
      <c r="CL161" s="1729"/>
      <c r="CM161" s="1964"/>
      <c r="CN161" s="1964"/>
      <c r="CO161" s="7567">
        <v>52</v>
      </c>
      <c r="CP161" s="7568"/>
      <c r="CQ161" s="1913">
        <v>5</v>
      </c>
      <c r="CR161" s="1857">
        <v>5</v>
      </c>
      <c r="CS161" s="1964"/>
      <c r="CT161" s="1964"/>
      <c r="CU161" s="1964"/>
      <c r="CV161" s="1964"/>
      <c r="CW161" s="1964"/>
    </row>
    <row r="162" spans="1:101" ht="85.5" customHeight="1" x14ac:dyDescent="0.25">
      <c r="A162" s="1">
        <f t="shared" si="7"/>
        <v>69</v>
      </c>
      <c r="B162" s="7156"/>
      <c r="C162" s="6">
        <v>1604</v>
      </c>
      <c r="D162" s="6">
        <v>5</v>
      </c>
      <c r="E162" s="9" t="s">
        <v>256</v>
      </c>
      <c r="F162" s="30" t="s">
        <v>247</v>
      </c>
      <c r="G162" s="30" t="s">
        <v>248</v>
      </c>
      <c r="H162" s="2" t="s">
        <v>112</v>
      </c>
      <c r="I162" s="2" t="s">
        <v>29</v>
      </c>
      <c r="J162" s="2" t="s">
        <v>16</v>
      </c>
      <c r="K162" s="2" t="s">
        <v>16</v>
      </c>
      <c r="L162" s="2" t="s">
        <v>19</v>
      </c>
      <c r="M162" s="2" t="s">
        <v>21</v>
      </c>
      <c r="N162" s="37" t="s">
        <v>626</v>
      </c>
      <c r="O162" s="2" t="s">
        <v>620</v>
      </c>
      <c r="P162" s="44" t="s">
        <v>378</v>
      </c>
      <c r="Q162" s="37" t="s">
        <v>381</v>
      </c>
      <c r="R162" s="37" t="s">
        <v>385</v>
      </c>
      <c r="S162" s="37" t="s">
        <v>501</v>
      </c>
      <c r="T162" s="37" t="s">
        <v>502</v>
      </c>
      <c r="U162" s="60" t="s">
        <v>696</v>
      </c>
      <c r="V162" s="37" t="s">
        <v>559</v>
      </c>
      <c r="W162" s="8">
        <v>2940710.13</v>
      </c>
      <c r="X162" s="9" t="s">
        <v>259</v>
      </c>
      <c r="Y162" s="1">
        <v>23</v>
      </c>
      <c r="AL162" s="1964">
        <v>23</v>
      </c>
      <c r="AV162" s="7567">
        <v>1</v>
      </c>
      <c r="AW162" s="7568"/>
      <c r="AX162" s="46"/>
      <c r="AY162" s="46"/>
      <c r="AZ162" s="46"/>
      <c r="BA162" s="2058">
        <v>0</v>
      </c>
      <c r="BB162" s="46"/>
      <c r="BC162" s="46"/>
      <c r="BD162" s="46"/>
      <c r="BK162" s="2021">
        <f>+'[4]PbRM-02a'!BM165/3</f>
        <v>0</v>
      </c>
      <c r="BL162" s="1706">
        <v>0</v>
      </c>
      <c r="BM162" s="1705">
        <v>0</v>
      </c>
      <c r="BW162" s="7567">
        <v>1</v>
      </c>
      <c r="BX162" s="7568"/>
      <c r="BY162" s="1942">
        <v>0</v>
      </c>
      <c r="BZ162" s="1857">
        <v>0</v>
      </c>
      <c r="CA162" s="1964"/>
      <c r="CB162" s="1895">
        <v>0</v>
      </c>
      <c r="CC162" s="1964"/>
      <c r="CD162" s="1964"/>
      <c r="CE162" s="1964"/>
      <c r="CF162" s="7567">
        <v>1</v>
      </c>
      <c r="CG162" s="7568"/>
      <c r="CH162" s="1913">
        <v>0</v>
      </c>
      <c r="CI162" s="1857">
        <v>0</v>
      </c>
      <c r="CJ162" s="1964"/>
      <c r="CK162" s="1964"/>
      <c r="CL162" s="1729"/>
      <c r="CM162" s="1964"/>
      <c r="CN162" s="1964"/>
      <c r="CO162" s="7567">
        <v>1</v>
      </c>
      <c r="CP162" s="7568"/>
      <c r="CQ162" s="1913">
        <v>0</v>
      </c>
      <c r="CR162" s="1857">
        <v>0</v>
      </c>
      <c r="CS162" s="1964"/>
      <c r="CT162" s="1895">
        <v>0</v>
      </c>
      <c r="CU162" s="1964"/>
      <c r="CV162" s="1964"/>
      <c r="CW162" s="1964"/>
    </row>
    <row r="163" spans="1:101" ht="56.25" x14ac:dyDescent="0.25">
      <c r="A163" s="1">
        <f t="shared" si="7"/>
        <v>70</v>
      </c>
      <c r="B163" s="7156"/>
      <c r="C163" s="6">
        <v>1605</v>
      </c>
      <c r="D163" s="6">
        <v>6</v>
      </c>
      <c r="E163" s="9" t="s">
        <v>260</v>
      </c>
      <c r="F163" s="131" t="s">
        <v>247</v>
      </c>
      <c r="G163" s="131" t="s">
        <v>261</v>
      </c>
      <c r="H163" s="2" t="s">
        <v>112</v>
      </c>
      <c r="I163" s="2" t="s">
        <v>17</v>
      </c>
      <c r="J163" s="2" t="s">
        <v>20</v>
      </c>
      <c r="K163" s="2" t="s">
        <v>16</v>
      </c>
      <c r="L163" s="2" t="s">
        <v>16</v>
      </c>
      <c r="M163" s="2" t="s">
        <v>21</v>
      </c>
      <c r="N163" s="37" t="s">
        <v>626</v>
      </c>
      <c r="O163" s="2" t="s">
        <v>624</v>
      </c>
      <c r="P163" s="44" t="s">
        <v>378</v>
      </c>
      <c r="Q163" s="37" t="s">
        <v>380</v>
      </c>
      <c r="R163" s="37" t="s">
        <v>386</v>
      </c>
      <c r="S163" s="37" t="s">
        <v>503</v>
      </c>
      <c r="T163" s="37" t="s">
        <v>504</v>
      </c>
      <c r="U163" s="60" t="s">
        <v>690</v>
      </c>
      <c r="V163" s="37" t="s">
        <v>559</v>
      </c>
      <c r="W163" s="8">
        <v>1935277.88</v>
      </c>
      <c r="X163" s="9" t="s">
        <v>262</v>
      </c>
      <c r="Y163" s="1">
        <v>24</v>
      </c>
      <c r="AL163" s="1964">
        <v>24</v>
      </c>
      <c r="AV163" s="7567">
        <v>96</v>
      </c>
      <c r="AW163" s="7568"/>
      <c r="AX163" s="46"/>
      <c r="AY163" s="46"/>
      <c r="AZ163" s="46"/>
      <c r="BA163" s="46"/>
      <c r="BB163" s="46"/>
      <c r="BC163" s="46"/>
      <c r="BD163" s="46"/>
      <c r="BK163" s="2021">
        <f>+'[4]PbRM-02a'!BM166/3</f>
        <v>0</v>
      </c>
      <c r="BL163" s="1706">
        <v>8</v>
      </c>
      <c r="BM163" s="1705">
        <v>8</v>
      </c>
      <c r="BW163" s="7567">
        <v>96</v>
      </c>
      <c r="BX163" s="7568"/>
      <c r="BY163" s="1942">
        <v>8</v>
      </c>
      <c r="BZ163" s="1857">
        <v>8</v>
      </c>
      <c r="CA163" s="1964"/>
      <c r="CB163" s="1964"/>
      <c r="CC163" s="1964"/>
      <c r="CD163" s="1964"/>
      <c r="CE163" s="1964"/>
      <c r="CF163" s="7567">
        <v>96</v>
      </c>
      <c r="CG163" s="7568"/>
      <c r="CH163" s="1913">
        <v>8</v>
      </c>
      <c r="CI163" s="1857">
        <v>8</v>
      </c>
      <c r="CJ163" s="1964"/>
      <c r="CK163" s="1964"/>
      <c r="CL163" s="1729"/>
      <c r="CM163" s="1964"/>
      <c r="CN163" s="1964"/>
      <c r="CO163" s="7567">
        <v>96</v>
      </c>
      <c r="CP163" s="7568"/>
      <c r="CQ163" s="1913">
        <v>8</v>
      </c>
      <c r="CR163" s="1857">
        <v>8</v>
      </c>
      <c r="CS163" s="1964"/>
      <c r="CT163" s="1964"/>
      <c r="CU163" s="1964"/>
      <c r="CV163" s="1964"/>
      <c r="CW163" s="1964"/>
    </row>
    <row r="164" spans="1:101" ht="45" x14ac:dyDescent="0.25">
      <c r="A164" s="1">
        <f t="shared" si="7"/>
        <v>71</v>
      </c>
      <c r="B164" s="7156"/>
      <c r="C164" s="6">
        <v>1606</v>
      </c>
      <c r="D164" s="6">
        <v>7</v>
      </c>
      <c r="E164" s="9" t="s">
        <v>263</v>
      </c>
      <c r="F164" s="33" t="s">
        <v>247</v>
      </c>
      <c r="G164" s="33" t="s">
        <v>264</v>
      </c>
      <c r="H164" s="2" t="s">
        <v>112</v>
      </c>
      <c r="I164" s="2" t="s">
        <v>16</v>
      </c>
      <c r="J164" s="2" t="s">
        <v>16</v>
      </c>
      <c r="K164" s="2" t="s">
        <v>20</v>
      </c>
      <c r="L164" s="2" t="s">
        <v>20</v>
      </c>
      <c r="M164" s="2" t="s">
        <v>21</v>
      </c>
      <c r="N164" s="37" t="s">
        <v>626</v>
      </c>
      <c r="O164" s="37" t="s">
        <v>625</v>
      </c>
      <c r="P164" s="44" t="s">
        <v>378</v>
      </c>
      <c r="Q164" s="37" t="s">
        <v>382</v>
      </c>
      <c r="R164" s="2" t="s">
        <v>387</v>
      </c>
      <c r="S164" s="37" t="s">
        <v>505</v>
      </c>
      <c r="T164" s="37" t="s">
        <v>506</v>
      </c>
      <c r="U164" s="102" t="s">
        <v>694</v>
      </c>
      <c r="V164" s="37" t="s">
        <v>559</v>
      </c>
      <c r="W164" s="8">
        <v>14430175.23</v>
      </c>
      <c r="X164" s="9" t="s">
        <v>265</v>
      </c>
      <c r="Y164" s="1">
        <v>25</v>
      </c>
      <c r="AL164" s="1964">
        <v>25</v>
      </c>
      <c r="AV164" s="7569">
        <v>24</v>
      </c>
      <c r="AW164" s="7570"/>
      <c r="AX164" s="46"/>
      <c r="AY164" s="46"/>
      <c r="AZ164" s="46"/>
      <c r="BA164" s="46"/>
      <c r="BB164" s="46"/>
      <c r="BC164" s="46"/>
      <c r="BD164" s="46"/>
      <c r="BK164" s="2021">
        <v>2</v>
      </c>
      <c r="BL164" s="1744">
        <v>2</v>
      </c>
      <c r="BM164" s="1926">
        <v>2</v>
      </c>
      <c r="BW164" s="7569">
        <v>24</v>
      </c>
      <c r="BX164" s="7570"/>
      <c r="BY164" s="1911">
        <v>2</v>
      </c>
      <c r="BZ164" s="1856">
        <v>2</v>
      </c>
      <c r="CA164" s="1964"/>
      <c r="CB164" s="1964"/>
      <c r="CC164" s="1964"/>
      <c r="CD164" s="1964"/>
      <c r="CE164" s="1964"/>
      <c r="CF164" s="7569">
        <v>24</v>
      </c>
      <c r="CG164" s="7570"/>
      <c r="CH164" s="1913">
        <v>2</v>
      </c>
      <c r="CI164" s="1856">
        <v>2</v>
      </c>
      <c r="CJ164" s="1964"/>
      <c r="CK164" s="1964"/>
      <c r="CL164" s="1729"/>
      <c r="CM164" s="1964"/>
      <c r="CN164" s="1964"/>
      <c r="CO164" s="7569">
        <v>24</v>
      </c>
      <c r="CP164" s="7570"/>
      <c r="CQ164" s="1913">
        <v>2</v>
      </c>
      <c r="CR164" s="1856">
        <v>2</v>
      </c>
      <c r="CS164" s="1964"/>
      <c r="CT164" s="1964"/>
      <c r="CU164" s="1964"/>
      <c r="CV164" s="1964"/>
      <c r="CW164" s="1964"/>
    </row>
    <row r="165" spans="1:101" ht="56.25" x14ac:dyDescent="0.25">
      <c r="A165" s="1">
        <f t="shared" si="7"/>
        <v>72</v>
      </c>
      <c r="B165" s="7156"/>
      <c r="C165" s="6">
        <v>1607</v>
      </c>
      <c r="D165" s="6">
        <v>8</v>
      </c>
      <c r="E165" s="9" t="s">
        <v>256</v>
      </c>
      <c r="F165" s="30" t="s">
        <v>247</v>
      </c>
      <c r="G165" s="30" t="s">
        <v>248</v>
      </c>
      <c r="H165" s="2" t="s">
        <v>112</v>
      </c>
      <c r="I165" s="2" t="s">
        <v>29</v>
      </c>
      <c r="J165" s="2" t="s">
        <v>16</v>
      </c>
      <c r="K165" s="2" t="s">
        <v>16</v>
      </c>
      <c r="L165" s="2" t="s">
        <v>19</v>
      </c>
      <c r="M165" s="2" t="s">
        <v>21</v>
      </c>
      <c r="N165" s="37" t="s">
        <v>626</v>
      </c>
      <c r="O165" s="2" t="s">
        <v>620</v>
      </c>
      <c r="P165" s="44" t="s">
        <v>378</v>
      </c>
      <c r="Q165" s="37" t="s">
        <v>381</v>
      </c>
      <c r="R165" s="37" t="s">
        <v>385</v>
      </c>
      <c r="S165" s="37" t="s">
        <v>501</v>
      </c>
      <c r="T165" s="37" t="s">
        <v>502</v>
      </c>
      <c r="U165" s="60" t="s">
        <v>692</v>
      </c>
      <c r="V165" s="37" t="s">
        <v>559</v>
      </c>
      <c r="W165" s="8">
        <v>956723.86</v>
      </c>
      <c r="X165" s="9" t="s">
        <v>266</v>
      </c>
      <c r="Y165" s="1">
        <v>26</v>
      </c>
      <c r="AL165" s="1964">
        <v>26</v>
      </c>
      <c r="AV165" s="7575">
        <v>2</v>
      </c>
      <c r="AW165" s="7576"/>
      <c r="AX165" s="46"/>
      <c r="AY165" s="46"/>
      <c r="AZ165" s="46"/>
      <c r="BA165" s="2058">
        <v>0</v>
      </c>
      <c r="BB165" s="46"/>
      <c r="BC165" s="46"/>
      <c r="BD165" s="46"/>
      <c r="BK165" s="2021">
        <v>0</v>
      </c>
      <c r="BL165" s="1744">
        <v>0</v>
      </c>
      <c r="BM165" s="1926">
        <v>0</v>
      </c>
      <c r="BW165" s="7575">
        <v>2</v>
      </c>
      <c r="BX165" s="7576"/>
      <c r="BY165" s="1911">
        <v>0</v>
      </c>
      <c r="BZ165" s="1857">
        <v>0</v>
      </c>
      <c r="CA165" s="1964"/>
      <c r="CB165" s="1895">
        <v>0</v>
      </c>
      <c r="CC165" s="1964"/>
      <c r="CD165" s="1964"/>
      <c r="CE165" s="1964"/>
      <c r="CF165" s="7575">
        <v>2</v>
      </c>
      <c r="CG165" s="7576"/>
      <c r="CH165" s="1913">
        <v>0</v>
      </c>
      <c r="CI165" s="1857">
        <v>0</v>
      </c>
      <c r="CJ165" s="1964"/>
      <c r="CK165" s="1964"/>
      <c r="CL165" s="1729"/>
      <c r="CM165" s="1964"/>
      <c r="CN165" s="1964"/>
      <c r="CO165" s="7575">
        <v>2</v>
      </c>
      <c r="CP165" s="7576"/>
      <c r="CQ165" s="1913">
        <v>0</v>
      </c>
      <c r="CR165" s="1857">
        <v>0</v>
      </c>
      <c r="CS165" s="1964"/>
      <c r="CT165" s="1895">
        <v>0</v>
      </c>
      <c r="CU165" s="1964"/>
      <c r="CV165" s="1964"/>
      <c r="CW165" s="1964"/>
    </row>
    <row r="166" spans="1:101" ht="18.75" x14ac:dyDescent="0.25">
      <c r="J166" s="7148" t="s">
        <v>48</v>
      </c>
      <c r="K166" s="7148"/>
      <c r="L166" s="7148"/>
      <c r="M166" s="7148"/>
      <c r="N166" s="48"/>
      <c r="O166" s="48"/>
      <c r="P166" s="21"/>
      <c r="Q166" s="21"/>
      <c r="R166" s="21"/>
      <c r="S166" s="21"/>
      <c r="T166" s="21"/>
      <c r="U166" s="42"/>
      <c r="V166" s="48"/>
      <c r="W166" s="19">
        <f>SUM(W158:W165)</f>
        <v>52688435.870000005</v>
      </c>
      <c r="Y166" s="1">
        <v>27</v>
      </c>
      <c r="AL166" s="1964">
        <v>27</v>
      </c>
      <c r="AV166" s="7575">
        <v>52</v>
      </c>
      <c r="AW166" s="7576"/>
      <c r="AX166" s="46"/>
      <c r="AY166" s="46"/>
      <c r="AZ166" s="46"/>
      <c r="BA166" s="46"/>
      <c r="BB166" s="46"/>
      <c r="BC166" s="46"/>
      <c r="BD166" s="46"/>
      <c r="BK166" s="2021">
        <v>4.333333333333333</v>
      </c>
      <c r="BL166" s="1744">
        <v>4</v>
      </c>
      <c r="BM166" s="1926">
        <v>5</v>
      </c>
      <c r="BW166" s="7575">
        <v>52</v>
      </c>
      <c r="BX166" s="7576"/>
      <c r="BY166" s="1911">
        <v>4.333333333333333</v>
      </c>
      <c r="BZ166" s="1857">
        <v>4</v>
      </c>
      <c r="CA166" s="1964"/>
      <c r="CB166" s="1964"/>
      <c r="CC166" s="1964"/>
      <c r="CD166" s="1964"/>
      <c r="CE166" s="1964"/>
      <c r="CF166" s="7575">
        <v>52</v>
      </c>
      <c r="CG166" s="7576"/>
      <c r="CH166" s="1913">
        <v>4</v>
      </c>
      <c r="CI166" s="1857">
        <v>5</v>
      </c>
      <c r="CJ166" s="1964"/>
      <c r="CK166" s="1964"/>
      <c r="CL166" s="1729"/>
      <c r="CM166" s="1964"/>
      <c r="CN166" s="1964"/>
      <c r="CO166" s="7575">
        <v>52</v>
      </c>
      <c r="CP166" s="7576"/>
      <c r="CQ166" s="1913">
        <v>5</v>
      </c>
      <c r="CR166" s="1857">
        <v>4</v>
      </c>
      <c r="CS166" s="1964"/>
      <c r="CT166" s="1964"/>
      <c r="CU166" s="1964"/>
      <c r="CV166" s="1964"/>
      <c r="CW166" s="1964"/>
    </row>
    <row r="167" spans="1:101" ht="18.75" x14ac:dyDescent="0.25">
      <c r="Y167" s="1">
        <v>28</v>
      </c>
      <c r="AL167" s="1964">
        <v>28</v>
      </c>
      <c r="AV167" s="7575">
        <v>12</v>
      </c>
      <c r="AW167" s="7576"/>
      <c r="AX167" s="46"/>
      <c r="AY167" s="46"/>
      <c r="AZ167" s="46"/>
      <c r="BA167" s="46"/>
      <c r="BB167" s="46"/>
      <c r="BC167" s="46"/>
      <c r="BD167" s="46"/>
      <c r="BK167" s="2021">
        <v>1</v>
      </c>
      <c r="BL167" s="1744">
        <v>1</v>
      </c>
      <c r="BM167" s="1926">
        <v>1</v>
      </c>
      <c r="BW167" s="7575">
        <v>12</v>
      </c>
      <c r="BX167" s="7576"/>
      <c r="BY167" s="1911">
        <v>1</v>
      </c>
      <c r="BZ167" s="1857">
        <v>1</v>
      </c>
      <c r="CA167" s="1964"/>
      <c r="CB167" s="1964"/>
      <c r="CC167" s="1964"/>
      <c r="CD167" s="1964"/>
      <c r="CE167" s="1964"/>
      <c r="CF167" s="7575">
        <v>12</v>
      </c>
      <c r="CG167" s="7576"/>
      <c r="CH167" s="1913">
        <v>1</v>
      </c>
      <c r="CI167" s="1857">
        <v>1</v>
      </c>
      <c r="CJ167" s="1964"/>
      <c r="CK167" s="1964"/>
      <c r="CL167" s="1729"/>
      <c r="CM167" s="1964"/>
      <c r="CN167" s="1964"/>
      <c r="CO167" s="7575">
        <v>12</v>
      </c>
      <c r="CP167" s="7576"/>
      <c r="CQ167" s="1913">
        <v>1</v>
      </c>
      <c r="CR167" s="1857">
        <v>1</v>
      </c>
      <c r="CS167" s="1964"/>
      <c r="CT167" s="1964"/>
      <c r="CU167" s="1964"/>
      <c r="CV167" s="1964"/>
      <c r="CW167" s="1964"/>
    </row>
    <row r="168" spans="1:101" ht="12" customHeight="1" x14ac:dyDescent="0.25">
      <c r="B168" s="7146" t="s">
        <v>0</v>
      </c>
      <c r="C168" s="7146" t="s">
        <v>1</v>
      </c>
      <c r="D168" s="7146" t="s">
        <v>2</v>
      </c>
      <c r="E168" s="7146" t="s">
        <v>3</v>
      </c>
      <c r="F168" s="7155" t="s">
        <v>4</v>
      </c>
      <c r="G168" s="7155" t="s">
        <v>5</v>
      </c>
      <c r="H168" s="7155" t="s">
        <v>12</v>
      </c>
      <c r="I168" s="7155"/>
      <c r="J168" s="7155"/>
      <c r="K168" s="7155"/>
      <c r="L168" s="7155"/>
      <c r="M168" s="7155"/>
      <c r="N168" s="49"/>
      <c r="O168" s="49"/>
      <c r="P168" s="7120" t="s">
        <v>328</v>
      </c>
      <c r="Q168" s="7121"/>
      <c r="R168" s="7121"/>
      <c r="S168" s="7121"/>
      <c r="T168" s="7121"/>
      <c r="U168" s="41"/>
      <c r="V168" s="50"/>
      <c r="W168" s="7139" t="s">
        <v>13</v>
      </c>
      <c r="X168" s="7216" t="s">
        <v>14</v>
      </c>
      <c r="Y168" s="1">
        <v>29</v>
      </c>
      <c r="AL168" s="1964">
        <v>29</v>
      </c>
      <c r="AV168" s="7573">
        <v>6</v>
      </c>
      <c r="AW168" s="7574"/>
      <c r="AX168" s="46"/>
      <c r="AY168" s="46"/>
      <c r="AZ168" s="46"/>
      <c r="BA168" s="46"/>
      <c r="BB168" s="46"/>
      <c r="BC168" s="46"/>
      <c r="BD168" s="46"/>
      <c r="BK168" s="2021">
        <v>0</v>
      </c>
      <c r="BL168" s="1744">
        <v>0</v>
      </c>
      <c r="BM168" s="1926">
        <v>1</v>
      </c>
      <c r="BW168" s="7573">
        <v>6</v>
      </c>
      <c r="BX168" s="7574"/>
      <c r="BY168" s="1911">
        <v>0</v>
      </c>
      <c r="BZ168" s="1857">
        <v>0</v>
      </c>
      <c r="CA168" s="1964"/>
      <c r="CB168" s="1895">
        <v>0</v>
      </c>
      <c r="CC168" s="1964"/>
      <c r="CD168" s="1964"/>
      <c r="CE168" s="1964"/>
      <c r="CF168" s="7573">
        <v>6</v>
      </c>
      <c r="CG168" s="7574"/>
      <c r="CH168" s="1913">
        <v>0</v>
      </c>
      <c r="CI168" s="1857">
        <v>0</v>
      </c>
      <c r="CJ168" s="1964"/>
      <c r="CK168" s="1964"/>
      <c r="CL168" s="1729"/>
      <c r="CM168" s="1964"/>
      <c r="CN168" s="1964"/>
      <c r="CO168" s="7573">
        <v>6</v>
      </c>
      <c r="CP168" s="7574"/>
      <c r="CQ168" s="1913">
        <v>1</v>
      </c>
      <c r="CR168" s="1857">
        <v>0</v>
      </c>
      <c r="CS168" s="1964"/>
      <c r="CT168" s="1964"/>
      <c r="CU168" s="1964"/>
      <c r="CV168" s="1964"/>
      <c r="CW168" s="1964"/>
    </row>
    <row r="169" spans="1:101" ht="12" customHeight="1" x14ac:dyDescent="0.25">
      <c r="B169" s="7146"/>
      <c r="C169" s="7146"/>
      <c r="D169" s="7146"/>
      <c r="E169" s="7146"/>
      <c r="F169" s="7155"/>
      <c r="G169" s="7155"/>
      <c r="H169" s="35" t="s">
        <v>6</v>
      </c>
      <c r="I169" s="35" t="s">
        <v>7</v>
      </c>
      <c r="J169" s="35" t="s">
        <v>8</v>
      </c>
      <c r="K169" s="35" t="s">
        <v>9</v>
      </c>
      <c r="L169" s="35" t="s">
        <v>10</v>
      </c>
      <c r="M169" s="35" t="s">
        <v>11</v>
      </c>
      <c r="N169" s="35"/>
      <c r="O169" s="35"/>
      <c r="P169" s="35" t="s">
        <v>6</v>
      </c>
      <c r="Q169" s="35" t="s">
        <v>7</v>
      </c>
      <c r="R169" s="35" t="s">
        <v>8</v>
      </c>
      <c r="S169" s="35" t="s">
        <v>9</v>
      </c>
      <c r="T169" s="35" t="s">
        <v>10</v>
      </c>
      <c r="U169" s="35"/>
      <c r="V169" s="35"/>
      <c r="W169" s="7139"/>
      <c r="X169" s="7216"/>
      <c r="Y169" s="1">
        <v>30</v>
      </c>
      <c r="AL169" s="1964">
        <v>30</v>
      </c>
      <c r="AV169" s="7575">
        <v>12</v>
      </c>
      <c r="AW169" s="7576"/>
      <c r="AX169" s="46"/>
      <c r="AY169" s="46"/>
      <c r="AZ169" s="46"/>
      <c r="BA169" s="46"/>
      <c r="BB169" s="46"/>
      <c r="BC169" s="46"/>
      <c r="BD169" s="46"/>
      <c r="BK169" s="2021">
        <v>1</v>
      </c>
      <c r="BL169" s="1744">
        <v>1</v>
      </c>
      <c r="BM169" s="1926">
        <v>1</v>
      </c>
      <c r="BW169" s="7575">
        <v>12</v>
      </c>
      <c r="BX169" s="7576"/>
      <c r="BY169" s="1911">
        <v>1</v>
      </c>
      <c r="BZ169" s="1857">
        <v>0</v>
      </c>
      <c r="CA169" s="1964"/>
      <c r="CB169" s="1964"/>
      <c r="CC169" s="1964"/>
      <c r="CD169" s="1964"/>
      <c r="CE169" s="1964"/>
      <c r="CF169" s="7575">
        <v>12</v>
      </c>
      <c r="CG169" s="7576"/>
      <c r="CH169" s="1913">
        <v>1</v>
      </c>
      <c r="CI169" s="1857">
        <v>0</v>
      </c>
      <c r="CJ169" s="1964"/>
      <c r="CK169" s="1964"/>
      <c r="CL169" s="1729"/>
      <c r="CM169" s="1964"/>
      <c r="CN169" s="1964"/>
      <c r="CO169" s="7575">
        <v>12</v>
      </c>
      <c r="CP169" s="7576"/>
      <c r="CQ169" s="1913">
        <v>1</v>
      </c>
      <c r="CR169" s="1857">
        <v>1</v>
      </c>
      <c r="CS169" s="1964"/>
      <c r="CT169" s="1964"/>
      <c r="CU169" s="1964"/>
      <c r="CV169" s="1964"/>
      <c r="CW169" s="1964"/>
    </row>
    <row r="170" spans="1:101" ht="56.25" x14ac:dyDescent="0.25">
      <c r="A170" s="1">
        <f>SUM(A165+1)</f>
        <v>73</v>
      </c>
      <c r="B170" s="7156" t="s">
        <v>267</v>
      </c>
      <c r="C170" s="6">
        <v>1700</v>
      </c>
      <c r="D170" s="6">
        <v>1</v>
      </c>
      <c r="E170" s="9" t="s">
        <v>268</v>
      </c>
      <c r="F170" s="132" t="s">
        <v>269</v>
      </c>
      <c r="G170" s="132" t="s">
        <v>270</v>
      </c>
      <c r="H170" s="2" t="s">
        <v>101</v>
      </c>
      <c r="I170" s="2" t="s">
        <v>16</v>
      </c>
      <c r="J170" s="2" t="s">
        <v>16</v>
      </c>
      <c r="K170" s="2" t="s">
        <v>20</v>
      </c>
      <c r="L170" s="2" t="s">
        <v>271</v>
      </c>
      <c r="M170" s="2" t="s">
        <v>21</v>
      </c>
      <c r="N170" s="37" t="s">
        <v>629</v>
      </c>
      <c r="O170" s="2" t="s">
        <v>627</v>
      </c>
      <c r="P170" s="38" t="s">
        <v>371</v>
      </c>
      <c r="Q170" s="38" t="s">
        <v>372</v>
      </c>
      <c r="R170" s="38" t="s">
        <v>375</v>
      </c>
      <c r="S170" s="37" t="s">
        <v>507</v>
      </c>
      <c r="T170" s="37" t="s">
        <v>508</v>
      </c>
      <c r="U170" s="60" t="s">
        <v>734</v>
      </c>
      <c r="V170" s="37" t="s">
        <v>562</v>
      </c>
      <c r="W170" s="8">
        <v>10096238.84</v>
      </c>
      <c r="X170" s="9" t="s">
        <v>272</v>
      </c>
      <c r="Y170" s="1">
        <v>31</v>
      </c>
      <c r="AL170" s="1964">
        <v>31</v>
      </c>
      <c r="AV170" s="7577">
        <v>2</v>
      </c>
      <c r="AW170" s="7578"/>
      <c r="AX170" s="46"/>
      <c r="AY170" s="46"/>
      <c r="AZ170" s="46"/>
      <c r="BA170" s="2058">
        <v>0</v>
      </c>
      <c r="BB170" s="46"/>
      <c r="BC170" s="46"/>
      <c r="BD170" s="46"/>
      <c r="BK170" s="2021">
        <v>0</v>
      </c>
      <c r="BL170" s="1744">
        <v>0</v>
      </c>
      <c r="BM170" s="1926">
        <v>0</v>
      </c>
      <c r="BW170" s="7577">
        <v>2</v>
      </c>
      <c r="BX170" s="7578"/>
      <c r="BY170" s="1911">
        <v>0</v>
      </c>
      <c r="BZ170" s="1857">
        <v>0</v>
      </c>
      <c r="CA170" s="1964"/>
      <c r="CB170" s="1895">
        <v>0</v>
      </c>
      <c r="CC170" s="1964"/>
      <c r="CD170" s="1964"/>
      <c r="CE170" s="1964"/>
      <c r="CF170" s="7577">
        <v>2</v>
      </c>
      <c r="CG170" s="7578"/>
      <c r="CH170" s="1913">
        <v>0</v>
      </c>
      <c r="CI170" s="1857">
        <v>0</v>
      </c>
      <c r="CJ170" s="1964"/>
      <c r="CK170" s="1964"/>
      <c r="CL170" s="1729"/>
      <c r="CM170" s="1964"/>
      <c r="CN170" s="1964"/>
      <c r="CO170" s="7577">
        <v>2</v>
      </c>
      <c r="CP170" s="7578"/>
      <c r="CQ170" s="1913">
        <v>0</v>
      </c>
      <c r="CR170" s="1857">
        <v>0</v>
      </c>
      <c r="CS170" s="1964"/>
      <c r="CT170" s="1895">
        <v>0</v>
      </c>
      <c r="CU170" s="1964"/>
      <c r="CV170" s="1964"/>
      <c r="CW170" s="1964"/>
    </row>
    <row r="171" spans="1:101" ht="56.25" x14ac:dyDescent="0.25">
      <c r="A171" s="1">
        <f>SUM(A170+1)</f>
        <v>74</v>
      </c>
      <c r="B171" s="7156"/>
      <c r="C171" s="6">
        <v>1701</v>
      </c>
      <c r="D171" s="6">
        <v>2</v>
      </c>
      <c r="E171" s="9" t="s">
        <v>273</v>
      </c>
      <c r="F171" s="132" t="s">
        <v>269</v>
      </c>
      <c r="G171" s="132" t="s">
        <v>270</v>
      </c>
      <c r="H171" s="2" t="s">
        <v>101</v>
      </c>
      <c r="I171" s="2" t="s">
        <v>16</v>
      </c>
      <c r="J171" s="2" t="s">
        <v>16</v>
      </c>
      <c r="K171" s="2" t="s">
        <v>112</v>
      </c>
      <c r="L171" s="2" t="s">
        <v>20</v>
      </c>
      <c r="M171" s="2" t="s">
        <v>21</v>
      </c>
      <c r="N171" s="37" t="s">
        <v>629</v>
      </c>
      <c r="O171" s="2" t="s">
        <v>627</v>
      </c>
      <c r="P171" s="38" t="s">
        <v>371</v>
      </c>
      <c r="Q171" s="38" t="s">
        <v>372</v>
      </c>
      <c r="R171" s="38" t="s">
        <v>375</v>
      </c>
      <c r="S171" s="37" t="s">
        <v>509</v>
      </c>
      <c r="T171" s="37" t="s">
        <v>510</v>
      </c>
      <c r="U171" s="60" t="s">
        <v>735</v>
      </c>
      <c r="V171" s="37" t="s">
        <v>562</v>
      </c>
      <c r="W171" s="8">
        <v>22304812.489999998</v>
      </c>
      <c r="X171" s="9" t="s">
        <v>274</v>
      </c>
      <c r="Y171" s="1">
        <v>32</v>
      </c>
      <c r="AL171" s="1964">
        <v>32</v>
      </c>
      <c r="AV171" s="7577">
        <v>12</v>
      </c>
      <c r="AW171" s="7578"/>
      <c r="AX171" s="46"/>
      <c r="AY171" s="46"/>
      <c r="AZ171" s="46"/>
      <c r="BA171" s="46"/>
      <c r="BB171" s="46"/>
      <c r="BC171" s="46"/>
      <c r="BD171" s="46"/>
      <c r="BK171" s="2021">
        <v>1</v>
      </c>
      <c r="BL171" s="1744">
        <v>1</v>
      </c>
      <c r="BM171" s="1926">
        <v>1</v>
      </c>
      <c r="BW171" s="7577">
        <v>12</v>
      </c>
      <c r="BX171" s="7578"/>
      <c r="BY171" s="1911">
        <v>1</v>
      </c>
      <c r="BZ171" s="1857">
        <v>1</v>
      </c>
      <c r="CA171" s="1964"/>
      <c r="CB171" s="1964"/>
      <c r="CC171" s="1964"/>
      <c r="CD171" s="1964"/>
      <c r="CE171" s="1964"/>
      <c r="CF171" s="7577">
        <v>12</v>
      </c>
      <c r="CG171" s="7578"/>
      <c r="CH171" s="1913">
        <v>1</v>
      </c>
      <c r="CI171" s="1857">
        <v>1</v>
      </c>
      <c r="CJ171" s="1964"/>
      <c r="CK171" s="1964"/>
      <c r="CL171" s="1729"/>
      <c r="CM171" s="1964"/>
      <c r="CN171" s="1964"/>
      <c r="CO171" s="7577">
        <v>12</v>
      </c>
      <c r="CP171" s="7578"/>
      <c r="CQ171" s="1913">
        <v>1</v>
      </c>
      <c r="CR171" s="1857">
        <v>1</v>
      </c>
      <c r="CS171" s="1964"/>
      <c r="CT171" s="1964"/>
      <c r="CU171" s="1964"/>
      <c r="CV171" s="1964"/>
      <c r="CW171" s="1964"/>
    </row>
    <row r="172" spans="1:101" ht="45" x14ac:dyDescent="0.25">
      <c r="A172" s="1">
        <f t="shared" ref="A172:A175" si="8">SUM(A171+1)</f>
        <v>75</v>
      </c>
      <c r="B172" s="7156"/>
      <c r="C172" s="6">
        <v>1702</v>
      </c>
      <c r="D172" s="6">
        <v>3</v>
      </c>
      <c r="E172" s="9" t="s">
        <v>275</v>
      </c>
      <c r="F172" s="132" t="s">
        <v>269</v>
      </c>
      <c r="G172" s="132" t="s">
        <v>270</v>
      </c>
      <c r="H172" s="2" t="s">
        <v>101</v>
      </c>
      <c r="I172" s="2" t="s">
        <v>16</v>
      </c>
      <c r="J172" s="2" t="s">
        <v>16</v>
      </c>
      <c r="K172" s="2" t="s">
        <v>17</v>
      </c>
      <c r="L172" s="2" t="s">
        <v>16</v>
      </c>
      <c r="M172" s="2" t="s">
        <v>21</v>
      </c>
      <c r="N172" s="37" t="s">
        <v>629</v>
      </c>
      <c r="O172" s="2" t="s">
        <v>627</v>
      </c>
      <c r="P172" s="38" t="s">
        <v>371</v>
      </c>
      <c r="Q172" s="38" t="s">
        <v>372</v>
      </c>
      <c r="R172" s="38" t="s">
        <v>375</v>
      </c>
      <c r="S172" s="37" t="s">
        <v>511</v>
      </c>
      <c r="T172" s="37" t="s">
        <v>512</v>
      </c>
      <c r="U172" s="60" t="s">
        <v>739</v>
      </c>
      <c r="V172" s="37" t="s">
        <v>562</v>
      </c>
      <c r="W172" s="8">
        <v>25821078.23</v>
      </c>
      <c r="X172" s="9" t="s">
        <v>276</v>
      </c>
    </row>
    <row r="173" spans="1:101" ht="47.25" customHeight="1" x14ac:dyDescent="0.25">
      <c r="A173" s="1">
        <f t="shared" si="8"/>
        <v>76</v>
      </c>
      <c r="B173" s="7156"/>
      <c r="C173" s="6">
        <v>1703</v>
      </c>
      <c r="D173" s="6">
        <v>4</v>
      </c>
      <c r="E173" s="9" t="s">
        <v>277</v>
      </c>
      <c r="F173" s="134" t="s">
        <v>269</v>
      </c>
      <c r="G173" s="134" t="s">
        <v>278</v>
      </c>
      <c r="H173" s="2" t="s">
        <v>101</v>
      </c>
      <c r="I173" s="2" t="s">
        <v>20</v>
      </c>
      <c r="J173" s="2" t="s">
        <v>20</v>
      </c>
      <c r="K173" s="2" t="s">
        <v>16</v>
      </c>
      <c r="L173" s="2" t="s">
        <v>16</v>
      </c>
      <c r="M173" s="2" t="s">
        <v>21</v>
      </c>
      <c r="N173" s="37" t="s">
        <v>629</v>
      </c>
      <c r="O173" s="2" t="s">
        <v>628</v>
      </c>
      <c r="P173" s="38" t="s">
        <v>371</v>
      </c>
      <c r="Q173" s="37" t="s">
        <v>373</v>
      </c>
      <c r="R173" s="2" t="s">
        <v>376</v>
      </c>
      <c r="S173" s="37" t="s">
        <v>513</v>
      </c>
      <c r="T173" s="2" t="s">
        <v>514</v>
      </c>
      <c r="U173" s="60" t="s">
        <v>736</v>
      </c>
      <c r="V173" s="37" t="s">
        <v>562</v>
      </c>
      <c r="W173" s="8">
        <v>15637688.449999999</v>
      </c>
      <c r="X173" s="9" t="s">
        <v>279</v>
      </c>
    </row>
    <row r="174" spans="1:101" ht="56.25" x14ac:dyDescent="0.25">
      <c r="A174" s="1">
        <f t="shared" si="8"/>
        <v>77</v>
      </c>
      <c r="B174" s="7156"/>
      <c r="C174" s="6">
        <v>1704</v>
      </c>
      <c r="D174" s="6">
        <v>5</v>
      </c>
      <c r="E174" s="9" t="s">
        <v>280</v>
      </c>
      <c r="F174" s="134" t="s">
        <v>269</v>
      </c>
      <c r="G174" s="134" t="s">
        <v>278</v>
      </c>
      <c r="H174" s="2" t="s">
        <v>101</v>
      </c>
      <c r="I174" s="2" t="s">
        <v>20</v>
      </c>
      <c r="J174" s="2" t="s">
        <v>20</v>
      </c>
      <c r="K174" s="2" t="s">
        <v>16</v>
      </c>
      <c r="L174" s="2" t="s">
        <v>20</v>
      </c>
      <c r="M174" s="2" t="s">
        <v>21</v>
      </c>
      <c r="N174" s="37" t="s">
        <v>629</v>
      </c>
      <c r="O174" s="2" t="s">
        <v>628</v>
      </c>
      <c r="P174" s="38" t="s">
        <v>371</v>
      </c>
      <c r="Q174" s="37" t="s">
        <v>373</v>
      </c>
      <c r="R174" s="2" t="s">
        <v>376</v>
      </c>
      <c r="S174" s="37" t="s">
        <v>513</v>
      </c>
      <c r="T174" s="2" t="s">
        <v>515</v>
      </c>
      <c r="U174" s="60" t="s">
        <v>738</v>
      </c>
      <c r="V174" s="37" t="s">
        <v>562</v>
      </c>
      <c r="W174" s="8">
        <v>23504261.489999998</v>
      </c>
      <c r="X174" s="9" t="s">
        <v>281</v>
      </c>
    </row>
    <row r="175" spans="1:101" ht="51" customHeight="1" x14ac:dyDescent="0.25">
      <c r="A175" s="1">
        <f t="shared" si="8"/>
        <v>78</v>
      </c>
      <c r="B175" s="7156"/>
      <c r="C175" s="6">
        <v>1705</v>
      </c>
      <c r="D175" s="6">
        <v>6</v>
      </c>
      <c r="E175" s="9" t="s">
        <v>277</v>
      </c>
      <c r="F175" s="134" t="s">
        <v>269</v>
      </c>
      <c r="G175" s="134" t="s">
        <v>278</v>
      </c>
      <c r="H175" s="2" t="s">
        <v>101</v>
      </c>
      <c r="I175" s="2" t="s">
        <v>20</v>
      </c>
      <c r="J175" s="2" t="s">
        <v>20</v>
      </c>
      <c r="K175" s="2" t="s">
        <v>16</v>
      </c>
      <c r="L175" s="2" t="s">
        <v>16</v>
      </c>
      <c r="M175" s="2" t="s">
        <v>21</v>
      </c>
      <c r="N175" s="37" t="s">
        <v>629</v>
      </c>
      <c r="O175" s="2" t="s">
        <v>628</v>
      </c>
      <c r="P175" s="38" t="s">
        <v>371</v>
      </c>
      <c r="Q175" s="37" t="s">
        <v>373</v>
      </c>
      <c r="R175" s="2" t="s">
        <v>376</v>
      </c>
      <c r="S175" s="37" t="s">
        <v>513</v>
      </c>
      <c r="T175" s="2" t="s">
        <v>514</v>
      </c>
      <c r="U175" s="60" t="s">
        <v>737</v>
      </c>
      <c r="V175" s="37" t="s">
        <v>562</v>
      </c>
      <c r="W175" s="8">
        <v>14122692.289999999</v>
      </c>
      <c r="X175" s="9" t="s">
        <v>282</v>
      </c>
    </row>
    <row r="176" spans="1:101" ht="12" x14ac:dyDescent="0.25">
      <c r="J176" s="7148" t="s">
        <v>48</v>
      </c>
      <c r="K176" s="7148"/>
      <c r="L176" s="7148"/>
      <c r="M176" s="7148"/>
      <c r="N176" s="48"/>
      <c r="O176" s="48"/>
      <c r="P176" s="21"/>
      <c r="Q176" s="21"/>
      <c r="R176" s="21"/>
      <c r="S176" s="21"/>
      <c r="T176" s="21"/>
      <c r="U176" s="42"/>
      <c r="V176" s="48"/>
      <c r="W176" s="19">
        <f>SUM(W170:W175)</f>
        <v>111486771.78999999</v>
      </c>
      <c r="X176" s="12"/>
    </row>
    <row r="178" spans="1:24" ht="12" customHeight="1" x14ac:dyDescent="0.25">
      <c r="B178" s="7146" t="s">
        <v>0</v>
      </c>
      <c r="C178" s="7146" t="s">
        <v>1</v>
      </c>
      <c r="D178" s="7146" t="s">
        <v>2</v>
      </c>
      <c r="E178" s="7146" t="s">
        <v>3</v>
      </c>
      <c r="F178" s="7155" t="s">
        <v>4</v>
      </c>
      <c r="G178" s="7155" t="s">
        <v>5</v>
      </c>
      <c r="H178" s="7155" t="s">
        <v>12</v>
      </c>
      <c r="I178" s="7155"/>
      <c r="J178" s="7155"/>
      <c r="K178" s="7155"/>
      <c r="L178" s="7155"/>
      <c r="M178" s="7155"/>
      <c r="N178" s="49"/>
      <c r="O178" s="49"/>
      <c r="P178" s="7120" t="s">
        <v>328</v>
      </c>
      <c r="Q178" s="7121"/>
      <c r="R178" s="7121"/>
      <c r="S178" s="7121"/>
      <c r="T178" s="7121"/>
      <c r="U178" s="41"/>
      <c r="V178" s="50"/>
      <c r="W178" s="7139" t="s">
        <v>13</v>
      </c>
      <c r="X178" s="7216" t="s">
        <v>14</v>
      </c>
    </row>
    <row r="179" spans="1:24" ht="12" customHeight="1" x14ac:dyDescent="0.25">
      <c r="B179" s="7146"/>
      <c r="C179" s="7146"/>
      <c r="D179" s="7146"/>
      <c r="E179" s="7146"/>
      <c r="F179" s="7155"/>
      <c r="G179" s="7155"/>
      <c r="H179" s="35" t="s">
        <v>6</v>
      </c>
      <c r="I179" s="35" t="s">
        <v>7</v>
      </c>
      <c r="J179" s="35" t="s">
        <v>8</v>
      </c>
      <c r="K179" s="35" t="s">
        <v>9</v>
      </c>
      <c r="L179" s="35" t="s">
        <v>10</v>
      </c>
      <c r="M179" s="35" t="s">
        <v>11</v>
      </c>
      <c r="N179" s="35"/>
      <c r="O179" s="35"/>
      <c r="P179" s="35" t="s">
        <v>6</v>
      </c>
      <c r="Q179" s="35" t="s">
        <v>7</v>
      </c>
      <c r="R179" s="35" t="s">
        <v>8</v>
      </c>
      <c r="S179" s="35" t="s">
        <v>9</v>
      </c>
      <c r="T179" s="35" t="s">
        <v>10</v>
      </c>
      <c r="U179" s="35"/>
      <c r="V179" s="35"/>
      <c r="W179" s="7139"/>
      <c r="X179" s="7216"/>
    </row>
    <row r="180" spans="1:24" ht="85.5" customHeight="1" x14ac:dyDescent="0.25">
      <c r="A180" s="1">
        <f>SUM(A175+1)</f>
        <v>79</v>
      </c>
      <c r="B180" s="10" t="s">
        <v>283</v>
      </c>
      <c r="C180" s="6">
        <v>1800</v>
      </c>
      <c r="D180" s="6">
        <v>1</v>
      </c>
      <c r="E180" s="7" t="s">
        <v>284</v>
      </c>
      <c r="F180" s="2" t="s">
        <v>269</v>
      </c>
      <c r="G180" s="2" t="s">
        <v>285</v>
      </c>
      <c r="H180" s="2" t="s">
        <v>101</v>
      </c>
      <c r="I180" s="2" t="s">
        <v>19</v>
      </c>
      <c r="J180" s="2" t="s">
        <v>16</v>
      </c>
      <c r="K180" s="2" t="s">
        <v>16</v>
      </c>
      <c r="L180" s="2" t="s">
        <v>16</v>
      </c>
      <c r="M180" s="2" t="s">
        <v>21</v>
      </c>
      <c r="N180" s="37" t="s">
        <v>629</v>
      </c>
      <c r="O180" s="2" t="s">
        <v>630</v>
      </c>
      <c r="P180" s="38" t="s">
        <v>371</v>
      </c>
      <c r="Q180" s="37" t="s">
        <v>374</v>
      </c>
      <c r="R180" s="37" t="s">
        <v>377</v>
      </c>
      <c r="S180" s="2" t="s">
        <v>516</v>
      </c>
      <c r="T180" s="37" t="s">
        <v>517</v>
      </c>
      <c r="U180" s="60" t="s">
        <v>740</v>
      </c>
      <c r="V180" s="37" t="s">
        <v>562</v>
      </c>
      <c r="W180" s="19">
        <v>34363028.700000003</v>
      </c>
      <c r="X180" s="9" t="s">
        <v>286</v>
      </c>
    </row>
    <row r="182" spans="1:24" ht="12" customHeight="1" x14ac:dyDescent="0.25">
      <c r="B182" s="7146" t="s">
        <v>0</v>
      </c>
      <c r="C182" s="7146" t="s">
        <v>1</v>
      </c>
      <c r="D182" s="7146" t="s">
        <v>2</v>
      </c>
      <c r="E182" s="7146" t="s">
        <v>3</v>
      </c>
      <c r="F182" s="7155" t="s">
        <v>4</v>
      </c>
      <c r="G182" s="7155" t="s">
        <v>5</v>
      </c>
      <c r="H182" s="7155" t="s">
        <v>12</v>
      </c>
      <c r="I182" s="7155"/>
      <c r="J182" s="7155"/>
      <c r="K182" s="7155"/>
      <c r="L182" s="7155"/>
      <c r="M182" s="7155"/>
      <c r="N182" s="49"/>
      <c r="O182" s="49"/>
      <c r="P182" s="7120" t="s">
        <v>328</v>
      </c>
      <c r="Q182" s="7121"/>
      <c r="R182" s="7121"/>
      <c r="S182" s="7121"/>
      <c r="T182" s="7121"/>
      <c r="U182" s="41"/>
      <c r="V182" s="50"/>
      <c r="W182" s="7139" t="s">
        <v>13</v>
      </c>
      <c r="X182" s="7216" t="s">
        <v>14</v>
      </c>
    </row>
    <row r="183" spans="1:24" ht="12" customHeight="1" x14ac:dyDescent="0.25">
      <c r="B183" s="7146"/>
      <c r="C183" s="7146"/>
      <c r="D183" s="7146"/>
      <c r="E183" s="7146"/>
      <c r="F183" s="7155"/>
      <c r="G183" s="7155"/>
      <c r="H183" s="35" t="s">
        <v>6</v>
      </c>
      <c r="I183" s="35" t="s">
        <v>7</v>
      </c>
      <c r="J183" s="35" t="s">
        <v>8</v>
      </c>
      <c r="K183" s="35" t="s">
        <v>9</v>
      </c>
      <c r="L183" s="35" t="s">
        <v>10</v>
      </c>
      <c r="M183" s="35" t="s">
        <v>11</v>
      </c>
      <c r="N183" s="35"/>
      <c r="O183" s="35"/>
      <c r="P183" s="35" t="s">
        <v>6</v>
      </c>
      <c r="Q183" s="35" t="s">
        <v>7</v>
      </c>
      <c r="R183" s="35" t="s">
        <v>8</v>
      </c>
      <c r="S183" s="35" t="s">
        <v>9</v>
      </c>
      <c r="T183" s="35" t="s">
        <v>10</v>
      </c>
      <c r="U183" s="35"/>
      <c r="V183" s="35"/>
      <c r="W183" s="7139"/>
      <c r="X183" s="7216"/>
    </row>
    <row r="184" spans="1:24" ht="33.75" x14ac:dyDescent="0.25">
      <c r="A184" s="1">
        <f>SUM(A180+1)</f>
        <v>80</v>
      </c>
      <c r="B184" s="7156" t="s">
        <v>287</v>
      </c>
      <c r="C184" s="6">
        <v>1900</v>
      </c>
      <c r="D184" s="6">
        <v>1</v>
      </c>
      <c r="E184" s="7" t="s">
        <v>288</v>
      </c>
      <c r="F184" s="2" t="s">
        <v>269</v>
      </c>
      <c r="G184" s="2" t="s">
        <v>289</v>
      </c>
      <c r="H184" s="2" t="s">
        <v>92</v>
      </c>
      <c r="I184" s="2" t="s">
        <v>20</v>
      </c>
      <c r="J184" s="2" t="s">
        <v>16</v>
      </c>
      <c r="K184" s="2" t="s">
        <v>113</v>
      </c>
      <c r="L184" s="2" t="s">
        <v>16</v>
      </c>
      <c r="M184" s="2" t="s">
        <v>21</v>
      </c>
      <c r="N184" s="37" t="s">
        <v>629</v>
      </c>
      <c r="O184" s="2" t="s">
        <v>631</v>
      </c>
      <c r="P184" s="37" t="s">
        <v>394</v>
      </c>
      <c r="Q184" s="37" t="s">
        <v>396</v>
      </c>
      <c r="R184" s="37" t="s">
        <v>402</v>
      </c>
      <c r="S184" s="37" t="s">
        <v>477</v>
      </c>
      <c r="T184" s="37" t="s">
        <v>478</v>
      </c>
      <c r="U184" s="62" t="s">
        <v>741</v>
      </c>
      <c r="V184" s="37" t="s">
        <v>559</v>
      </c>
      <c r="W184" s="8">
        <v>12976206.75</v>
      </c>
      <c r="X184" s="9" t="s">
        <v>290</v>
      </c>
    </row>
    <row r="185" spans="1:24" ht="33.75" x14ac:dyDescent="0.25">
      <c r="A185" s="1">
        <f>SUM(A184+1)</f>
        <v>81</v>
      </c>
      <c r="B185" s="7156"/>
      <c r="C185" s="6">
        <v>1901</v>
      </c>
      <c r="D185" s="6">
        <v>2</v>
      </c>
      <c r="E185" s="7" t="s">
        <v>196</v>
      </c>
      <c r="F185" s="2" t="s">
        <v>269</v>
      </c>
      <c r="G185" s="2" t="s">
        <v>291</v>
      </c>
      <c r="H185" s="2" t="s">
        <v>92</v>
      </c>
      <c r="I185" s="2" t="s">
        <v>20</v>
      </c>
      <c r="J185" s="2" t="s">
        <v>16</v>
      </c>
      <c r="K185" s="2" t="s">
        <v>20</v>
      </c>
      <c r="L185" s="2" t="s">
        <v>113</v>
      </c>
      <c r="M185" s="2" t="s">
        <v>21</v>
      </c>
      <c r="N185" s="37" t="s">
        <v>629</v>
      </c>
      <c r="O185" s="2" t="s">
        <v>632</v>
      </c>
      <c r="P185" s="37" t="s">
        <v>394</v>
      </c>
      <c r="Q185" s="37" t="s">
        <v>396</v>
      </c>
      <c r="R185" s="37" t="s">
        <v>402</v>
      </c>
      <c r="S185" s="37" t="s">
        <v>475</v>
      </c>
      <c r="T185" s="37" t="s">
        <v>476</v>
      </c>
      <c r="U185" s="62" t="s">
        <v>742</v>
      </c>
      <c r="V185" s="37" t="s">
        <v>559</v>
      </c>
      <c r="W185" s="8">
        <v>4009999.9</v>
      </c>
      <c r="X185" s="9" t="s">
        <v>292</v>
      </c>
    </row>
    <row r="186" spans="1:24" ht="12" x14ac:dyDescent="0.25">
      <c r="J186" s="7148" t="s">
        <v>48</v>
      </c>
      <c r="K186" s="7148"/>
      <c r="L186" s="7148"/>
      <c r="M186" s="7148"/>
      <c r="N186" s="48"/>
      <c r="O186" s="48"/>
      <c r="P186" s="21"/>
      <c r="Q186" s="21"/>
      <c r="R186" s="21"/>
      <c r="S186" s="21"/>
      <c r="T186" s="21"/>
      <c r="U186" s="42"/>
      <c r="V186" s="48"/>
      <c r="W186" s="19">
        <f>SUM(W184:W185)</f>
        <v>16986206.649999999</v>
      </c>
    </row>
    <row r="188" spans="1:24" ht="12" customHeight="1" x14ac:dyDescent="0.25">
      <c r="B188" s="7146" t="s">
        <v>0</v>
      </c>
      <c r="C188" s="7146" t="s">
        <v>1</v>
      </c>
      <c r="D188" s="7146" t="s">
        <v>2</v>
      </c>
      <c r="E188" s="7146" t="s">
        <v>3</v>
      </c>
      <c r="F188" s="7155" t="s">
        <v>4</v>
      </c>
      <c r="G188" s="7155" t="s">
        <v>5</v>
      </c>
      <c r="H188" s="7155" t="s">
        <v>12</v>
      </c>
      <c r="I188" s="7155"/>
      <c r="J188" s="7155"/>
      <c r="K188" s="7155"/>
      <c r="L188" s="7155"/>
      <c r="M188" s="7155"/>
      <c r="N188" s="49"/>
      <c r="O188" s="49"/>
      <c r="P188" s="7120" t="s">
        <v>328</v>
      </c>
      <c r="Q188" s="7121"/>
      <c r="R188" s="7121"/>
      <c r="S188" s="7121"/>
      <c r="T188" s="7121"/>
      <c r="U188" s="41"/>
      <c r="V188" s="50"/>
      <c r="W188" s="7139" t="s">
        <v>13</v>
      </c>
      <c r="X188" s="7216" t="s">
        <v>14</v>
      </c>
    </row>
    <row r="189" spans="1:24" ht="12" customHeight="1" x14ac:dyDescent="0.25">
      <c r="B189" s="7146"/>
      <c r="C189" s="7146"/>
      <c r="D189" s="7146"/>
      <c r="E189" s="7146"/>
      <c r="F189" s="7155"/>
      <c r="G189" s="7155"/>
      <c r="H189" s="35" t="s">
        <v>6</v>
      </c>
      <c r="I189" s="35" t="s">
        <v>7</v>
      </c>
      <c r="J189" s="35" t="s">
        <v>8</v>
      </c>
      <c r="K189" s="35" t="s">
        <v>9</v>
      </c>
      <c r="L189" s="35" t="s">
        <v>10</v>
      </c>
      <c r="M189" s="35" t="s">
        <v>11</v>
      </c>
      <c r="N189" s="35"/>
      <c r="O189" s="35"/>
      <c r="P189" s="35" t="s">
        <v>6</v>
      </c>
      <c r="Q189" s="35" t="s">
        <v>7</v>
      </c>
      <c r="R189" s="35" t="s">
        <v>8</v>
      </c>
      <c r="S189" s="35" t="s">
        <v>9</v>
      </c>
      <c r="T189" s="35" t="s">
        <v>10</v>
      </c>
      <c r="U189" s="35"/>
      <c r="V189" s="35"/>
      <c r="W189" s="7139"/>
      <c r="X189" s="7216"/>
    </row>
    <row r="190" spans="1:24" ht="45" x14ac:dyDescent="0.25">
      <c r="A190" s="1">
        <f>SUM(A185+1)</f>
        <v>82</v>
      </c>
      <c r="B190" s="7156" t="s">
        <v>293</v>
      </c>
      <c r="C190" s="6">
        <v>2000</v>
      </c>
      <c r="D190" s="6">
        <v>1</v>
      </c>
      <c r="E190" s="7" t="s">
        <v>294</v>
      </c>
      <c r="F190" s="2" t="s">
        <v>295</v>
      </c>
      <c r="G190" s="2" t="s">
        <v>296</v>
      </c>
      <c r="H190" s="2" t="s">
        <v>29</v>
      </c>
      <c r="I190" s="2" t="s">
        <v>16</v>
      </c>
      <c r="J190" s="2" t="s">
        <v>16</v>
      </c>
      <c r="K190" s="2" t="s">
        <v>16</v>
      </c>
      <c r="L190" s="2" t="s">
        <v>16</v>
      </c>
      <c r="M190" s="2" t="s">
        <v>21</v>
      </c>
      <c r="N190" s="37" t="s">
        <v>633</v>
      </c>
      <c r="O190" s="2" t="s">
        <v>634</v>
      </c>
      <c r="P190" s="37" t="s">
        <v>388</v>
      </c>
      <c r="Q190" s="37" t="s">
        <v>389</v>
      </c>
      <c r="R190" s="37" t="s">
        <v>390</v>
      </c>
      <c r="S190" s="37" t="s">
        <v>422</v>
      </c>
      <c r="T190" s="37" t="s">
        <v>425</v>
      </c>
      <c r="U190" s="60" t="s">
        <v>640</v>
      </c>
      <c r="V190" s="37" t="s">
        <v>560</v>
      </c>
      <c r="W190" s="8">
        <v>30099969</v>
      </c>
      <c r="X190" s="9" t="s">
        <v>293</v>
      </c>
    </row>
    <row r="191" spans="1:24" ht="45" x14ac:dyDescent="0.25">
      <c r="A191" s="1">
        <f>SUM(A190+1)</f>
        <v>83</v>
      </c>
      <c r="B191" s="7156"/>
      <c r="C191" s="6">
        <v>2001</v>
      </c>
      <c r="D191" s="6">
        <v>2</v>
      </c>
      <c r="E191" s="7" t="s">
        <v>294</v>
      </c>
      <c r="F191" s="2" t="s">
        <v>295</v>
      </c>
      <c r="G191" s="2" t="s">
        <v>296</v>
      </c>
      <c r="H191" s="2" t="s">
        <v>29</v>
      </c>
      <c r="I191" s="2" t="s">
        <v>16</v>
      </c>
      <c r="J191" s="2" t="s">
        <v>16</v>
      </c>
      <c r="K191" s="2" t="s">
        <v>16</v>
      </c>
      <c r="L191" s="2" t="s">
        <v>16</v>
      </c>
      <c r="M191" s="2" t="s">
        <v>297</v>
      </c>
      <c r="N191" s="37" t="s">
        <v>633</v>
      </c>
      <c r="O191" s="2" t="s">
        <v>634</v>
      </c>
      <c r="P191" s="37" t="s">
        <v>388</v>
      </c>
      <c r="Q191" s="37" t="s">
        <v>389</v>
      </c>
      <c r="R191" s="37" t="s">
        <v>390</v>
      </c>
      <c r="S191" s="37" t="s">
        <v>422</v>
      </c>
      <c r="T191" s="37" t="s">
        <v>425</v>
      </c>
      <c r="U191" s="60" t="s">
        <v>640</v>
      </c>
      <c r="V191" s="37" t="s">
        <v>560</v>
      </c>
      <c r="W191" s="8">
        <v>19456875</v>
      </c>
      <c r="X191" s="9" t="s">
        <v>298</v>
      </c>
    </row>
    <row r="192" spans="1:24" ht="45" x14ac:dyDescent="0.25">
      <c r="A192" s="1">
        <f t="shared" ref="A192:A198" si="9">SUM(A191+1)</f>
        <v>84</v>
      </c>
      <c r="B192" s="7156"/>
      <c r="C192" s="6">
        <v>2002</v>
      </c>
      <c r="D192" s="6">
        <v>3</v>
      </c>
      <c r="E192" s="7" t="s">
        <v>294</v>
      </c>
      <c r="F192" s="2" t="s">
        <v>295</v>
      </c>
      <c r="G192" s="2" t="s">
        <v>296</v>
      </c>
      <c r="H192" s="2" t="s">
        <v>29</v>
      </c>
      <c r="I192" s="2" t="s">
        <v>16</v>
      </c>
      <c r="J192" s="2" t="s">
        <v>16</v>
      </c>
      <c r="K192" s="2" t="s">
        <v>16</v>
      </c>
      <c r="L192" s="2" t="s">
        <v>16</v>
      </c>
      <c r="M192" s="2" t="s">
        <v>299</v>
      </c>
      <c r="N192" s="37" t="s">
        <v>633</v>
      </c>
      <c r="O192" s="2" t="s">
        <v>634</v>
      </c>
      <c r="P192" s="37" t="s">
        <v>388</v>
      </c>
      <c r="Q192" s="37" t="s">
        <v>389</v>
      </c>
      <c r="R192" s="37" t="s">
        <v>390</v>
      </c>
      <c r="S192" s="37" t="s">
        <v>422</v>
      </c>
      <c r="T192" s="37" t="s">
        <v>425</v>
      </c>
      <c r="U192" s="60" t="s">
        <v>640</v>
      </c>
      <c r="V192" s="37" t="s">
        <v>560</v>
      </c>
      <c r="W192" s="8">
        <v>4211514</v>
      </c>
      <c r="X192" s="9" t="s">
        <v>300</v>
      </c>
    </row>
    <row r="193" spans="1:24" ht="45" x14ac:dyDescent="0.25">
      <c r="A193" s="1">
        <f t="shared" si="9"/>
        <v>85</v>
      </c>
      <c r="B193" s="7156"/>
      <c r="C193" s="6">
        <v>2003</v>
      </c>
      <c r="D193" s="6">
        <v>4</v>
      </c>
      <c r="E193" s="7" t="s">
        <v>294</v>
      </c>
      <c r="F193" s="2" t="s">
        <v>301</v>
      </c>
      <c r="G193" s="2" t="s">
        <v>296</v>
      </c>
      <c r="H193" s="2" t="s">
        <v>29</v>
      </c>
      <c r="I193" s="2" t="s">
        <v>16</v>
      </c>
      <c r="J193" s="2" t="s">
        <v>16</v>
      </c>
      <c r="K193" s="2" t="s">
        <v>16</v>
      </c>
      <c r="L193" s="2" t="s">
        <v>16</v>
      </c>
      <c r="M193" s="2" t="s">
        <v>21</v>
      </c>
      <c r="N193" s="37" t="s">
        <v>633</v>
      </c>
      <c r="O193" s="2" t="s">
        <v>634</v>
      </c>
      <c r="P193" s="37" t="s">
        <v>388</v>
      </c>
      <c r="Q193" s="37" t="s">
        <v>389</v>
      </c>
      <c r="R193" s="37" t="s">
        <v>390</v>
      </c>
      <c r="S193" s="37" t="s">
        <v>422</v>
      </c>
      <c r="T193" s="37" t="s">
        <v>425</v>
      </c>
      <c r="U193" s="60" t="s">
        <v>640</v>
      </c>
      <c r="V193" s="37" t="s">
        <v>560</v>
      </c>
      <c r="W193" s="8">
        <v>86120839.959999993</v>
      </c>
      <c r="X193" s="9" t="s">
        <v>302</v>
      </c>
    </row>
    <row r="194" spans="1:24" ht="45" x14ac:dyDescent="0.25">
      <c r="A194" s="1">
        <f t="shared" si="9"/>
        <v>86</v>
      </c>
      <c r="B194" s="7156"/>
      <c r="C194" s="6">
        <v>2004</v>
      </c>
      <c r="D194" s="6">
        <v>5</v>
      </c>
      <c r="E194" s="7" t="s">
        <v>294</v>
      </c>
      <c r="F194" s="2" t="s">
        <v>295</v>
      </c>
      <c r="G194" s="2" t="s">
        <v>296</v>
      </c>
      <c r="H194" s="2" t="s">
        <v>29</v>
      </c>
      <c r="I194" s="2" t="s">
        <v>16</v>
      </c>
      <c r="J194" s="2" t="s">
        <v>16</v>
      </c>
      <c r="K194" s="2" t="s">
        <v>16</v>
      </c>
      <c r="L194" s="2" t="s">
        <v>16</v>
      </c>
      <c r="M194" s="2" t="s">
        <v>243</v>
      </c>
      <c r="N194" s="37" t="s">
        <v>633</v>
      </c>
      <c r="O194" s="2" t="s">
        <v>634</v>
      </c>
      <c r="P194" s="37" t="s">
        <v>388</v>
      </c>
      <c r="Q194" s="37" t="s">
        <v>389</v>
      </c>
      <c r="R194" s="37" t="s">
        <v>390</v>
      </c>
      <c r="S194" s="37" t="s">
        <v>422</v>
      </c>
      <c r="T194" s="37" t="s">
        <v>425</v>
      </c>
      <c r="U194" s="60" t="s">
        <v>640</v>
      </c>
      <c r="V194" s="37" t="s">
        <v>560</v>
      </c>
      <c r="W194" s="8">
        <v>153431587.22999999</v>
      </c>
      <c r="X194" s="9" t="s">
        <v>304</v>
      </c>
    </row>
    <row r="195" spans="1:24" ht="45" x14ac:dyDescent="0.25">
      <c r="A195" s="1">
        <f t="shared" si="9"/>
        <v>87</v>
      </c>
      <c r="B195" s="7156"/>
      <c r="C195" s="6">
        <v>2005</v>
      </c>
      <c r="D195" s="6">
        <v>6</v>
      </c>
      <c r="E195" s="7" t="s">
        <v>303</v>
      </c>
      <c r="F195" s="2" t="s">
        <v>295</v>
      </c>
      <c r="G195" s="2" t="s">
        <v>296</v>
      </c>
      <c r="H195" s="2" t="s">
        <v>29</v>
      </c>
      <c r="I195" s="2" t="s">
        <v>16</v>
      </c>
      <c r="J195" s="2" t="s">
        <v>16</v>
      </c>
      <c r="K195" s="2" t="s">
        <v>20</v>
      </c>
      <c r="L195" s="2" t="s">
        <v>16</v>
      </c>
      <c r="M195" s="2" t="s">
        <v>21</v>
      </c>
      <c r="N195" s="37" t="s">
        <v>633</v>
      </c>
      <c r="O195" s="2" t="s">
        <v>634</v>
      </c>
      <c r="P195" s="37" t="s">
        <v>388</v>
      </c>
      <c r="Q195" s="37" t="s">
        <v>389</v>
      </c>
      <c r="R195" s="37" t="s">
        <v>390</v>
      </c>
      <c r="S195" s="37" t="s">
        <v>423</v>
      </c>
      <c r="T195" s="37" t="s">
        <v>424</v>
      </c>
      <c r="U195" s="60" t="s">
        <v>640</v>
      </c>
      <c r="V195" s="37" t="s">
        <v>560</v>
      </c>
      <c r="W195" s="8">
        <v>1746072.04</v>
      </c>
      <c r="X195" s="9" t="s">
        <v>305</v>
      </c>
    </row>
    <row r="196" spans="1:24" ht="56.25" x14ac:dyDescent="0.25">
      <c r="A196" s="1">
        <f t="shared" si="9"/>
        <v>88</v>
      </c>
      <c r="B196" s="7156"/>
      <c r="C196" s="6">
        <v>2006</v>
      </c>
      <c r="D196" s="6">
        <v>7</v>
      </c>
      <c r="E196" s="9" t="s">
        <v>306</v>
      </c>
      <c r="F196" s="2" t="s">
        <v>295</v>
      </c>
      <c r="G196" s="2" t="s">
        <v>296</v>
      </c>
      <c r="H196" s="2" t="s">
        <v>29</v>
      </c>
      <c r="I196" s="2" t="s">
        <v>16</v>
      </c>
      <c r="J196" s="2" t="s">
        <v>16</v>
      </c>
      <c r="K196" s="2" t="s">
        <v>16</v>
      </c>
      <c r="L196" s="2" t="s">
        <v>20</v>
      </c>
      <c r="M196" s="2" t="s">
        <v>21</v>
      </c>
      <c r="N196" s="37" t="s">
        <v>633</v>
      </c>
      <c r="O196" s="2" t="s">
        <v>634</v>
      </c>
      <c r="P196" s="37" t="s">
        <v>388</v>
      </c>
      <c r="Q196" s="37" t="s">
        <v>389</v>
      </c>
      <c r="R196" s="37" t="s">
        <v>390</v>
      </c>
      <c r="S196" s="37" t="s">
        <v>422</v>
      </c>
      <c r="T196" s="37" t="s">
        <v>426</v>
      </c>
      <c r="U196" s="60" t="s">
        <v>640</v>
      </c>
      <c r="V196" s="37" t="s">
        <v>560</v>
      </c>
      <c r="W196" s="8">
        <v>5733622.21</v>
      </c>
      <c r="X196" s="9" t="s">
        <v>307</v>
      </c>
    </row>
    <row r="197" spans="1:24" ht="45" x14ac:dyDescent="0.25">
      <c r="A197" s="1">
        <f t="shared" si="9"/>
        <v>89</v>
      </c>
      <c r="B197" s="7156"/>
      <c r="C197" s="6">
        <v>2007</v>
      </c>
      <c r="D197" s="6">
        <v>8</v>
      </c>
      <c r="E197" s="7" t="s">
        <v>294</v>
      </c>
      <c r="F197" s="2" t="s">
        <v>295</v>
      </c>
      <c r="G197" s="2" t="s">
        <v>296</v>
      </c>
      <c r="H197" s="2" t="s">
        <v>29</v>
      </c>
      <c r="I197" s="2" t="s">
        <v>16</v>
      </c>
      <c r="J197" s="2" t="s">
        <v>16</v>
      </c>
      <c r="K197" s="2" t="s">
        <v>16</v>
      </c>
      <c r="L197" s="2" t="s">
        <v>16</v>
      </c>
      <c r="M197" s="2" t="s">
        <v>21</v>
      </c>
      <c r="N197" s="37" t="s">
        <v>633</v>
      </c>
      <c r="O197" s="2" t="s">
        <v>634</v>
      </c>
      <c r="P197" s="37" t="s">
        <v>388</v>
      </c>
      <c r="Q197" s="37" t="s">
        <v>389</v>
      </c>
      <c r="R197" s="37" t="s">
        <v>390</v>
      </c>
      <c r="S197" s="37" t="s">
        <v>422</v>
      </c>
      <c r="T197" s="37" t="s">
        <v>427</v>
      </c>
      <c r="U197" s="60" t="s">
        <v>640</v>
      </c>
      <c r="V197" s="37" t="s">
        <v>560</v>
      </c>
      <c r="W197" s="8">
        <v>8854778</v>
      </c>
      <c r="X197" s="9" t="s">
        <v>308</v>
      </c>
    </row>
    <row r="198" spans="1:24" ht="56.25" x14ac:dyDescent="0.25">
      <c r="A198" s="1">
        <f t="shared" si="9"/>
        <v>90</v>
      </c>
      <c r="B198" s="7156"/>
      <c r="C198" s="6">
        <v>2008</v>
      </c>
      <c r="D198" s="6">
        <v>9</v>
      </c>
      <c r="E198" s="9" t="s">
        <v>309</v>
      </c>
      <c r="F198" s="2" t="s">
        <v>295</v>
      </c>
      <c r="G198" s="2" t="s">
        <v>296</v>
      </c>
      <c r="H198" s="2" t="s">
        <v>29</v>
      </c>
      <c r="I198" s="2" t="s">
        <v>16</v>
      </c>
      <c r="J198" s="2" t="s">
        <v>16</v>
      </c>
      <c r="K198" s="2" t="s">
        <v>16</v>
      </c>
      <c r="L198" s="2" t="s">
        <v>19</v>
      </c>
      <c r="M198" s="2" t="s">
        <v>21</v>
      </c>
      <c r="N198" s="37" t="s">
        <v>633</v>
      </c>
      <c r="O198" s="2" t="s">
        <v>634</v>
      </c>
      <c r="P198" s="37" t="s">
        <v>388</v>
      </c>
      <c r="Q198" s="37" t="s">
        <v>389</v>
      </c>
      <c r="R198" s="37" t="s">
        <v>390</v>
      </c>
      <c r="S198" s="37" t="s">
        <v>422</v>
      </c>
      <c r="T198" s="37" t="s">
        <v>428</v>
      </c>
      <c r="U198" s="60" t="s">
        <v>640</v>
      </c>
      <c r="V198" s="37" t="s">
        <v>560</v>
      </c>
      <c r="W198" s="8">
        <v>2381016</v>
      </c>
      <c r="X198" s="9" t="s">
        <v>310</v>
      </c>
    </row>
    <row r="199" spans="1:24" ht="12" x14ac:dyDescent="0.25">
      <c r="J199" s="7148" t="s">
        <v>48</v>
      </c>
      <c r="K199" s="7148"/>
      <c r="L199" s="7148"/>
      <c r="M199" s="7148"/>
      <c r="N199" s="48"/>
      <c r="O199" s="48"/>
      <c r="P199" s="21"/>
      <c r="Q199" s="21"/>
      <c r="R199" s="21"/>
      <c r="S199" s="21"/>
      <c r="T199" s="23"/>
      <c r="U199" s="42"/>
      <c r="V199" s="48"/>
      <c r="W199" s="19">
        <f>SUM(W190:W198)</f>
        <v>312036273.43999994</v>
      </c>
    </row>
    <row r="201" spans="1:24" ht="12" customHeight="1" x14ac:dyDescent="0.25">
      <c r="B201" s="7146" t="s">
        <v>0</v>
      </c>
      <c r="C201" s="7146" t="s">
        <v>1</v>
      </c>
      <c r="D201" s="7146" t="s">
        <v>2</v>
      </c>
      <c r="E201" s="7146" t="s">
        <v>3</v>
      </c>
      <c r="F201" s="7155" t="s">
        <v>4</v>
      </c>
      <c r="G201" s="7155" t="s">
        <v>5</v>
      </c>
      <c r="H201" s="7155" t="s">
        <v>12</v>
      </c>
      <c r="I201" s="7155"/>
      <c r="J201" s="7155"/>
      <c r="K201" s="7155"/>
      <c r="L201" s="7155"/>
      <c r="M201" s="7155"/>
      <c r="N201" s="49"/>
      <c r="O201" s="49"/>
      <c r="P201" s="7120" t="s">
        <v>328</v>
      </c>
      <c r="Q201" s="7121"/>
      <c r="R201" s="7121"/>
      <c r="S201" s="7121"/>
      <c r="T201" s="7121"/>
      <c r="U201" s="41"/>
      <c r="V201" s="50"/>
      <c r="W201" s="7139" t="s">
        <v>13</v>
      </c>
      <c r="X201" s="7216" t="s">
        <v>14</v>
      </c>
    </row>
    <row r="202" spans="1:24" ht="12" customHeight="1" x14ac:dyDescent="0.25">
      <c r="B202" s="7146"/>
      <c r="C202" s="7146"/>
      <c r="D202" s="7146"/>
      <c r="E202" s="7146"/>
      <c r="F202" s="7155"/>
      <c r="G202" s="7155"/>
      <c r="H202" s="35" t="s">
        <v>6</v>
      </c>
      <c r="I202" s="35" t="s">
        <v>7</v>
      </c>
      <c r="J202" s="35" t="s">
        <v>8</v>
      </c>
      <c r="K202" s="35" t="s">
        <v>9</v>
      </c>
      <c r="L202" s="35" t="s">
        <v>10</v>
      </c>
      <c r="M202" s="35" t="s">
        <v>11</v>
      </c>
      <c r="N202" s="35"/>
      <c r="O202" s="35"/>
      <c r="P202" s="35" t="s">
        <v>6</v>
      </c>
      <c r="Q202" s="35" t="s">
        <v>7</v>
      </c>
      <c r="R202" s="35" t="s">
        <v>8</v>
      </c>
      <c r="S202" s="35" t="s">
        <v>9</v>
      </c>
      <c r="T202" s="35" t="s">
        <v>10</v>
      </c>
      <c r="U202" s="35"/>
      <c r="V202" s="35"/>
      <c r="W202" s="7139"/>
      <c r="X202" s="7216"/>
    </row>
    <row r="203" spans="1:24" ht="67.5" x14ac:dyDescent="0.25">
      <c r="A203" s="1">
        <f>SUM(A198+1)</f>
        <v>91</v>
      </c>
      <c r="B203" s="7156" t="s">
        <v>311</v>
      </c>
      <c r="C203" s="6">
        <v>2101</v>
      </c>
      <c r="D203" s="6">
        <v>1</v>
      </c>
      <c r="E203" s="9" t="s">
        <v>312</v>
      </c>
      <c r="F203" s="134" t="s">
        <v>295</v>
      </c>
      <c r="G203" s="134" t="s">
        <v>313</v>
      </c>
      <c r="H203" s="2" t="s">
        <v>29</v>
      </c>
      <c r="I203" s="2" t="s">
        <v>16</v>
      </c>
      <c r="J203" s="2" t="s">
        <v>16</v>
      </c>
      <c r="K203" s="2" t="s">
        <v>19</v>
      </c>
      <c r="L203" s="2" t="s">
        <v>29</v>
      </c>
      <c r="M203" s="2" t="s">
        <v>21</v>
      </c>
      <c r="N203" s="37" t="s">
        <v>633</v>
      </c>
      <c r="O203" s="2" t="s">
        <v>635</v>
      </c>
      <c r="P203" s="37" t="s">
        <v>388</v>
      </c>
      <c r="Q203" s="37" t="s">
        <v>389</v>
      </c>
      <c r="R203" s="37" t="s">
        <v>390</v>
      </c>
      <c r="S203" s="37" t="s">
        <v>419</v>
      </c>
      <c r="T203" s="37" t="s">
        <v>420</v>
      </c>
      <c r="U203" s="60" t="s">
        <v>748</v>
      </c>
      <c r="V203" s="37" t="s">
        <v>560</v>
      </c>
      <c r="W203" s="8">
        <v>9149251</v>
      </c>
      <c r="X203" s="9" t="s">
        <v>311</v>
      </c>
    </row>
    <row r="204" spans="1:24" ht="94.5" customHeight="1" x14ac:dyDescent="0.25">
      <c r="A204" s="1">
        <f>SUM(A203+1)</f>
        <v>92</v>
      </c>
      <c r="B204" s="7156"/>
      <c r="C204" s="6">
        <v>2100</v>
      </c>
      <c r="D204" s="6">
        <v>2</v>
      </c>
      <c r="E204" s="9" t="s">
        <v>314</v>
      </c>
      <c r="F204" s="2" t="s">
        <v>295</v>
      </c>
      <c r="G204" s="2" t="s">
        <v>313</v>
      </c>
      <c r="H204" s="2" t="s">
        <v>112</v>
      </c>
      <c r="I204" s="2" t="s">
        <v>113</v>
      </c>
      <c r="J204" s="2" t="s">
        <v>16</v>
      </c>
      <c r="K204" s="2" t="s">
        <v>92</v>
      </c>
      <c r="L204" s="2" t="s">
        <v>112</v>
      </c>
      <c r="M204" s="2" t="s">
        <v>21</v>
      </c>
      <c r="N204" s="37" t="s">
        <v>633</v>
      </c>
      <c r="O204" s="2" t="s">
        <v>635</v>
      </c>
      <c r="P204" s="44" t="s">
        <v>378</v>
      </c>
      <c r="Q204" s="44" t="s">
        <v>379</v>
      </c>
      <c r="R204" s="44" t="s">
        <v>383</v>
      </c>
      <c r="S204" s="37" t="s">
        <v>429</v>
      </c>
      <c r="T204" s="37" t="s">
        <v>430</v>
      </c>
      <c r="U204" s="62" t="s">
        <v>746</v>
      </c>
      <c r="V204" s="37" t="s">
        <v>559</v>
      </c>
      <c r="W204" s="8">
        <v>2412174</v>
      </c>
      <c r="X204" s="9" t="s">
        <v>315</v>
      </c>
    </row>
    <row r="205" spans="1:24" ht="73.5" customHeight="1" x14ac:dyDescent="0.25">
      <c r="A205" s="1">
        <f t="shared" ref="A205:A206" si="10">SUM(A204+1)</f>
        <v>93</v>
      </c>
      <c r="B205" s="7156"/>
      <c r="C205" s="6">
        <v>2102</v>
      </c>
      <c r="D205" s="6">
        <v>3</v>
      </c>
      <c r="E205" s="9" t="s">
        <v>312</v>
      </c>
      <c r="F205" s="134" t="s">
        <v>295</v>
      </c>
      <c r="G205" s="134" t="s">
        <v>313</v>
      </c>
      <c r="H205" s="2" t="s">
        <v>29</v>
      </c>
      <c r="I205" s="2" t="s">
        <v>16</v>
      </c>
      <c r="J205" s="2" t="s">
        <v>16</v>
      </c>
      <c r="K205" s="2" t="s">
        <v>19</v>
      </c>
      <c r="L205" s="2" t="s">
        <v>29</v>
      </c>
      <c r="M205" s="2" t="s">
        <v>21</v>
      </c>
      <c r="N205" s="37" t="s">
        <v>633</v>
      </c>
      <c r="O205" s="2" t="s">
        <v>635</v>
      </c>
      <c r="P205" s="37" t="s">
        <v>388</v>
      </c>
      <c r="Q205" s="37" t="s">
        <v>389</v>
      </c>
      <c r="R205" s="37" t="s">
        <v>390</v>
      </c>
      <c r="S205" s="37" t="s">
        <v>419</v>
      </c>
      <c r="T205" s="37" t="s">
        <v>420</v>
      </c>
      <c r="U205" s="60" t="s">
        <v>748</v>
      </c>
      <c r="V205" s="37" t="s">
        <v>560</v>
      </c>
      <c r="W205" s="8">
        <v>79930661</v>
      </c>
      <c r="X205" s="9" t="s">
        <v>316</v>
      </c>
    </row>
    <row r="206" spans="1:24" ht="45" x14ac:dyDescent="0.25">
      <c r="A206" s="1">
        <f t="shared" si="10"/>
        <v>94</v>
      </c>
      <c r="B206" s="7156"/>
      <c r="C206" s="6">
        <v>2103</v>
      </c>
      <c r="D206" s="6">
        <v>4</v>
      </c>
      <c r="E206" s="9" t="s">
        <v>317</v>
      </c>
      <c r="F206" s="134" t="s">
        <v>295</v>
      </c>
      <c r="G206" s="134" t="s">
        <v>313</v>
      </c>
      <c r="H206" s="2" t="s">
        <v>29</v>
      </c>
      <c r="I206" s="2" t="s">
        <v>16</v>
      </c>
      <c r="J206" s="2" t="s">
        <v>16</v>
      </c>
      <c r="K206" s="2" t="s">
        <v>19</v>
      </c>
      <c r="L206" s="2" t="s">
        <v>19</v>
      </c>
      <c r="M206" s="2" t="s">
        <v>21</v>
      </c>
      <c r="N206" s="37" t="s">
        <v>633</v>
      </c>
      <c r="O206" s="2" t="s">
        <v>635</v>
      </c>
      <c r="P206" s="37" t="s">
        <v>388</v>
      </c>
      <c r="Q206" s="37" t="s">
        <v>389</v>
      </c>
      <c r="R206" s="37" t="s">
        <v>390</v>
      </c>
      <c r="S206" s="37" t="s">
        <v>419</v>
      </c>
      <c r="T206" s="2" t="s">
        <v>421</v>
      </c>
      <c r="U206" s="62" t="s">
        <v>747</v>
      </c>
      <c r="V206" s="37" t="s">
        <v>560</v>
      </c>
      <c r="W206" s="8">
        <v>13677192</v>
      </c>
      <c r="X206" s="9" t="s">
        <v>318</v>
      </c>
    </row>
    <row r="207" spans="1:24" ht="12" x14ac:dyDescent="0.25">
      <c r="J207" s="7148" t="s">
        <v>48</v>
      </c>
      <c r="K207" s="7148"/>
      <c r="L207" s="7148"/>
      <c r="M207" s="7148"/>
      <c r="N207" s="48"/>
      <c r="O207" s="48"/>
      <c r="P207" s="21"/>
      <c r="Q207" s="21"/>
      <c r="R207" s="21"/>
      <c r="S207" s="21"/>
      <c r="T207" s="21"/>
      <c r="U207" s="59"/>
      <c r="V207" s="48"/>
      <c r="W207" s="19">
        <f>SUM(W203:W206)</f>
        <v>105169278</v>
      </c>
    </row>
    <row r="209" spans="1:24" ht="12" customHeight="1" x14ac:dyDescent="0.25">
      <c r="B209" s="7146" t="s">
        <v>0</v>
      </c>
      <c r="C209" s="7146" t="s">
        <v>1</v>
      </c>
      <c r="D209" s="7146" t="s">
        <v>2</v>
      </c>
      <c r="E209" s="7146" t="s">
        <v>3</v>
      </c>
      <c r="F209" s="7155" t="s">
        <v>4</v>
      </c>
      <c r="G209" s="7155" t="s">
        <v>5</v>
      </c>
      <c r="H209" s="7155" t="s">
        <v>12</v>
      </c>
      <c r="I209" s="7155"/>
      <c r="J209" s="7155"/>
      <c r="K209" s="7155"/>
      <c r="L209" s="7155"/>
      <c r="M209" s="7155"/>
      <c r="N209" s="49"/>
      <c r="O209" s="49"/>
      <c r="P209" s="7120" t="s">
        <v>328</v>
      </c>
      <c r="Q209" s="7121"/>
      <c r="R209" s="7121"/>
      <c r="S209" s="7121"/>
      <c r="T209" s="7121"/>
      <c r="U209" s="41"/>
      <c r="V209" s="50"/>
      <c r="W209" s="7139" t="s">
        <v>13</v>
      </c>
      <c r="X209" s="7216" t="s">
        <v>14</v>
      </c>
    </row>
    <row r="210" spans="1:24" ht="12" customHeight="1" x14ac:dyDescent="0.25">
      <c r="B210" s="7146"/>
      <c r="C210" s="7146"/>
      <c r="D210" s="7146"/>
      <c r="E210" s="7146"/>
      <c r="F210" s="7155"/>
      <c r="G210" s="7155"/>
      <c r="H210" s="35" t="s">
        <v>6</v>
      </c>
      <c r="I210" s="35" t="s">
        <v>7</v>
      </c>
      <c r="J210" s="35" t="s">
        <v>8</v>
      </c>
      <c r="K210" s="35" t="s">
        <v>9</v>
      </c>
      <c r="L210" s="35" t="s">
        <v>10</v>
      </c>
      <c r="M210" s="35" t="s">
        <v>11</v>
      </c>
      <c r="N210" s="35"/>
      <c r="O210" s="35"/>
      <c r="P210" s="35" t="s">
        <v>6</v>
      </c>
      <c r="Q210" s="35" t="s">
        <v>7</v>
      </c>
      <c r="R210" s="35" t="s">
        <v>8</v>
      </c>
      <c r="S210" s="35" t="s">
        <v>9</v>
      </c>
      <c r="T210" s="35" t="s">
        <v>10</v>
      </c>
      <c r="U210" s="35"/>
      <c r="V210" s="35"/>
      <c r="W210" s="7139"/>
      <c r="X210" s="7216"/>
    </row>
    <row r="211" spans="1:24" ht="45" x14ac:dyDescent="0.25">
      <c r="A211" s="1">
        <f>SUM(A206+1)</f>
        <v>95</v>
      </c>
      <c r="B211" s="7156" t="s">
        <v>319</v>
      </c>
      <c r="C211" s="6">
        <v>2200</v>
      </c>
      <c r="D211" s="6">
        <v>1</v>
      </c>
      <c r="E211" s="7" t="s">
        <v>320</v>
      </c>
      <c r="F211" s="2" t="s">
        <v>295</v>
      </c>
      <c r="G211" s="2" t="s">
        <v>321</v>
      </c>
      <c r="H211" s="2" t="s">
        <v>29</v>
      </c>
      <c r="I211" s="2" t="s">
        <v>16</v>
      </c>
      <c r="J211" s="2" t="s">
        <v>20</v>
      </c>
      <c r="K211" s="2" t="s">
        <v>16</v>
      </c>
      <c r="L211" s="2" t="s">
        <v>16</v>
      </c>
      <c r="M211" s="2" t="s">
        <v>21</v>
      </c>
      <c r="N211" s="37" t="s">
        <v>633</v>
      </c>
      <c r="O211" s="2" t="s">
        <v>636</v>
      </c>
      <c r="P211" s="37" t="s">
        <v>388</v>
      </c>
      <c r="Q211" s="37" t="s">
        <v>389</v>
      </c>
      <c r="R211" s="37" t="s">
        <v>412</v>
      </c>
      <c r="S211" s="37" t="s">
        <v>413</v>
      </c>
      <c r="T211" s="37" t="s">
        <v>416</v>
      </c>
      <c r="U211" s="62" t="s">
        <v>743</v>
      </c>
      <c r="V211" s="37" t="s">
        <v>560</v>
      </c>
      <c r="W211" s="8">
        <v>15149238.24</v>
      </c>
      <c r="X211" s="9" t="s">
        <v>319</v>
      </c>
    </row>
    <row r="212" spans="1:24" ht="45" x14ac:dyDescent="0.25">
      <c r="A212" s="1">
        <f>SUM(A211+1)</f>
        <v>96</v>
      </c>
      <c r="B212" s="7156"/>
      <c r="C212" s="6">
        <v>2201</v>
      </c>
      <c r="D212" s="6">
        <v>2</v>
      </c>
      <c r="E212" s="7" t="s">
        <v>322</v>
      </c>
      <c r="F212" s="2" t="s">
        <v>295</v>
      </c>
      <c r="G212" s="2" t="s">
        <v>321</v>
      </c>
      <c r="H212" s="2" t="s">
        <v>29</v>
      </c>
      <c r="I212" s="2" t="s">
        <v>16</v>
      </c>
      <c r="J212" s="2" t="s">
        <v>20</v>
      </c>
      <c r="K212" s="2" t="s">
        <v>20</v>
      </c>
      <c r="L212" s="2" t="s">
        <v>16</v>
      </c>
      <c r="M212" s="2" t="s">
        <v>21</v>
      </c>
      <c r="N212" s="37" t="s">
        <v>633</v>
      </c>
      <c r="O212" s="2" t="s">
        <v>636</v>
      </c>
      <c r="P212" s="37" t="s">
        <v>388</v>
      </c>
      <c r="Q212" s="37" t="s">
        <v>389</v>
      </c>
      <c r="R212" s="37" t="s">
        <v>412</v>
      </c>
      <c r="S212" s="37" t="s">
        <v>414</v>
      </c>
      <c r="T212" s="37" t="s">
        <v>417</v>
      </c>
      <c r="U212" s="62" t="s">
        <v>744</v>
      </c>
      <c r="V212" s="37" t="s">
        <v>560</v>
      </c>
      <c r="W212" s="8">
        <v>4323661</v>
      </c>
      <c r="X212" s="9" t="s">
        <v>323</v>
      </c>
    </row>
    <row r="213" spans="1:24" ht="56.25" x14ac:dyDescent="0.25">
      <c r="A213" s="1">
        <f>SUM(A212+1)</f>
        <v>97</v>
      </c>
      <c r="B213" s="7156"/>
      <c r="C213" s="6">
        <v>2202</v>
      </c>
      <c r="D213" s="6">
        <v>3</v>
      </c>
      <c r="E213" s="7" t="s">
        <v>324</v>
      </c>
      <c r="F213" s="2" t="s">
        <v>295</v>
      </c>
      <c r="G213" s="2" t="s">
        <v>325</v>
      </c>
      <c r="H213" s="2" t="s">
        <v>29</v>
      </c>
      <c r="I213" s="2" t="s">
        <v>16</v>
      </c>
      <c r="J213" s="2" t="s">
        <v>20</v>
      </c>
      <c r="K213" s="2" t="s">
        <v>19</v>
      </c>
      <c r="L213" s="2" t="s">
        <v>19</v>
      </c>
      <c r="M213" s="2" t="s">
        <v>21</v>
      </c>
      <c r="N213" s="37" t="s">
        <v>633</v>
      </c>
      <c r="O213" s="2" t="s">
        <v>637</v>
      </c>
      <c r="P213" s="37" t="s">
        <v>388</v>
      </c>
      <c r="Q213" s="37" t="s">
        <v>389</v>
      </c>
      <c r="R213" s="37" t="s">
        <v>412</v>
      </c>
      <c r="S213" s="37" t="s">
        <v>415</v>
      </c>
      <c r="T213" s="37" t="s">
        <v>418</v>
      </c>
      <c r="U213" s="62" t="s">
        <v>745</v>
      </c>
      <c r="V213" s="37" t="s">
        <v>560</v>
      </c>
      <c r="W213" s="8">
        <v>38282286</v>
      </c>
      <c r="X213" s="7" t="s">
        <v>326</v>
      </c>
    </row>
    <row r="214" spans="1:24" ht="12" x14ac:dyDescent="0.25">
      <c r="J214" s="7148" t="s">
        <v>48</v>
      </c>
      <c r="K214" s="7148"/>
      <c r="L214" s="7148"/>
      <c r="M214" s="7148"/>
      <c r="N214" s="48"/>
      <c r="O214" s="48"/>
      <c r="P214" s="21"/>
      <c r="Q214" s="21"/>
      <c r="R214" s="21"/>
      <c r="S214" s="21"/>
      <c r="T214" s="21"/>
      <c r="U214" s="42"/>
      <c r="V214" s="48"/>
      <c r="W214" s="19">
        <f>SUM(W211:W213)</f>
        <v>57755185.240000002</v>
      </c>
    </row>
    <row r="216" spans="1:24" ht="12" thickBot="1" x14ac:dyDescent="0.3"/>
    <row r="217" spans="1:24" ht="12" thickTop="1" x14ac:dyDescent="0.25">
      <c r="E217" s="7243" t="s">
        <v>327</v>
      </c>
      <c r="F217" s="7244"/>
      <c r="W217" s="7241">
        <f>W14+W18+W22+W34+W43+W89+W96+W102+W109+W120+W128+W132+W138+W142+W154+W166+W176+W180+W186+W199+W207+W214</f>
        <v>3164698268.8699994</v>
      </c>
    </row>
    <row r="218" spans="1:24" ht="12" thickBot="1" x14ac:dyDescent="0.3">
      <c r="E218" s="7245"/>
      <c r="F218" s="7246"/>
      <c r="W218" s="7242"/>
    </row>
    <row r="219" spans="1:24" ht="12" thickTop="1" x14ac:dyDescent="0.25"/>
    <row r="238" spans="48:101" ht="15.75" x14ac:dyDescent="0.25">
      <c r="BK238" s="2000"/>
      <c r="BL238" s="1940"/>
      <c r="BM238" s="1938"/>
      <c r="CL238" s="1939">
        <f t="shared" ref="CL238:CL239" si="11">SUM(CI238+BZ238)</f>
        <v>0</v>
      </c>
      <c r="CU238" s="1939">
        <f t="shared" ref="CU238:CU239" si="12">SUM(CR238+CI238+BZ238)</f>
        <v>0</v>
      </c>
    </row>
    <row r="239" spans="48:101" ht="15.75" x14ac:dyDescent="0.25">
      <c r="BK239" s="2001"/>
      <c r="BL239" s="1840"/>
      <c r="BM239" s="1840"/>
      <c r="CL239" s="1939">
        <f t="shared" si="11"/>
        <v>0</v>
      </c>
      <c r="CU239" s="1939">
        <f t="shared" si="12"/>
        <v>0</v>
      </c>
    </row>
    <row r="240" spans="48:101" ht="18.75" x14ac:dyDescent="0.25">
      <c r="AV240" s="7154"/>
      <c r="AW240" s="7154"/>
      <c r="AX240" s="1937"/>
      <c r="AY240" s="2009"/>
      <c r="AZ240" s="2009"/>
      <c r="BA240" s="2009"/>
      <c r="BB240" s="2009"/>
      <c r="BC240" s="2009"/>
      <c r="BD240" s="2009"/>
      <c r="BK240" s="2000"/>
      <c r="BL240" s="1940"/>
      <c r="BM240" s="1938"/>
      <c r="BW240" s="6802"/>
      <c r="BX240" s="7172"/>
      <c r="BY240" s="1760">
        <v>10</v>
      </c>
      <c r="BZ240" s="1730">
        <v>327</v>
      </c>
      <c r="CA240" s="1936"/>
      <c r="CB240" s="1936"/>
      <c r="CC240" s="1936"/>
      <c r="CD240" s="1936"/>
      <c r="CE240" s="1936"/>
      <c r="CF240" s="6802"/>
      <c r="CG240" s="7172"/>
      <c r="CH240" s="1">
        <v>20</v>
      </c>
      <c r="CI240" s="1">
        <v>120</v>
      </c>
      <c r="CJ240" s="1936"/>
      <c r="CK240" s="1936"/>
      <c r="CL240" s="1939">
        <f t="shared" ref="CL240:CL241" si="13">SUM(CI240+BZ240)</f>
        <v>447</v>
      </c>
      <c r="CM240" s="1936"/>
      <c r="CN240" s="1936"/>
      <c r="CO240" s="6802"/>
      <c r="CP240" s="7172"/>
      <c r="CQ240" s="1">
        <v>20</v>
      </c>
      <c r="CR240" s="1">
        <v>128</v>
      </c>
      <c r="CS240" s="1936"/>
      <c r="CT240" s="1936"/>
      <c r="CU240" s="1939">
        <f>SUM(CR240+CI240+BZ240)</f>
        <v>575</v>
      </c>
      <c r="CV240" s="1936"/>
      <c r="CW240" s="1936"/>
    </row>
    <row r="241" spans="48:101" ht="18.75" x14ac:dyDescent="0.25">
      <c r="AV241" s="7154"/>
      <c r="AW241" s="7154"/>
      <c r="AX241" s="1937"/>
      <c r="AY241" s="2009"/>
      <c r="AZ241" s="2009"/>
      <c r="BA241" s="2009"/>
      <c r="BB241" s="2009"/>
      <c r="BC241" s="2009"/>
      <c r="BD241" s="2009"/>
      <c r="BK241" s="2001"/>
      <c r="BL241" s="1840"/>
      <c r="BM241" s="1840"/>
      <c r="BW241" s="6802"/>
      <c r="BX241" s="7172"/>
      <c r="BY241" s="1761">
        <v>10</v>
      </c>
      <c r="BZ241" s="1734">
        <v>0</v>
      </c>
      <c r="CA241" s="1936"/>
      <c r="CB241" s="1936"/>
      <c r="CC241" s="1936"/>
      <c r="CD241" s="1936"/>
      <c r="CE241" s="1936"/>
      <c r="CF241" s="6802"/>
      <c r="CG241" s="7172"/>
      <c r="CH241" s="1">
        <v>20</v>
      </c>
      <c r="CI241" s="1">
        <v>0</v>
      </c>
      <c r="CJ241" s="1936"/>
      <c r="CK241" s="1936"/>
      <c r="CL241" s="1939">
        <f t="shared" si="13"/>
        <v>0</v>
      </c>
      <c r="CM241" s="1936"/>
      <c r="CN241" s="1936"/>
      <c r="CO241" s="6802"/>
      <c r="CP241" s="7172"/>
      <c r="CQ241" s="1">
        <v>20</v>
      </c>
      <c r="CR241" s="1">
        <v>0</v>
      </c>
      <c r="CS241" s="1936"/>
      <c r="CT241" s="1936"/>
      <c r="CU241" s="1939">
        <f t="shared" ref="CU241:CU242" si="14">SUM(CR241+CI241+BZ241)</f>
        <v>0</v>
      </c>
      <c r="CV241" s="1936"/>
      <c r="CW241" s="1936"/>
    </row>
    <row r="242" spans="48:101" ht="18.75" x14ac:dyDescent="0.25">
      <c r="AV242" s="7154"/>
      <c r="AW242" s="7154"/>
      <c r="AX242" s="1937"/>
      <c r="AY242" s="2009"/>
      <c r="AZ242" s="2009"/>
      <c r="BA242" s="2009"/>
      <c r="BB242" s="2009"/>
      <c r="BC242" s="2009"/>
      <c r="BD242" s="2009"/>
      <c r="BK242" s="1841"/>
      <c r="BL242" s="1842" t="s">
        <v>3629</v>
      </c>
      <c r="BM242" s="1935">
        <v>500</v>
      </c>
      <c r="BW242" s="6802"/>
      <c r="BX242" s="7172"/>
      <c r="BY242" s="1761">
        <v>10</v>
      </c>
      <c r="BZ242" s="1734">
        <v>0</v>
      </c>
      <c r="CA242" s="1936"/>
      <c r="CB242" s="1936"/>
      <c r="CC242" s="1936"/>
      <c r="CD242" s="1936"/>
      <c r="CE242" s="1936"/>
      <c r="CF242" s="6802"/>
      <c r="CG242" s="7172"/>
      <c r="CH242" s="1">
        <v>10</v>
      </c>
      <c r="CI242" s="1">
        <v>0</v>
      </c>
      <c r="CJ242" s="1936"/>
      <c r="CK242" s="1936"/>
      <c r="CL242" s="1939">
        <f>SUM(CI242+BZ242)</f>
        <v>0</v>
      </c>
      <c r="CM242" s="1936"/>
      <c r="CN242" s="1936"/>
      <c r="CO242" s="6802"/>
      <c r="CP242" s="7172"/>
      <c r="CQ242" s="1">
        <v>10</v>
      </c>
      <c r="CR242" s="1">
        <v>0</v>
      </c>
      <c r="CS242" s="1936"/>
      <c r="CT242" s="1936"/>
      <c r="CU242" s="1939">
        <f t="shared" si="14"/>
        <v>0</v>
      </c>
      <c r="CV242" s="1936"/>
      <c r="CW242" s="1936"/>
    </row>
    <row r="272" spans="31:36" x14ac:dyDescent="0.25">
      <c r="AE272" s="1479"/>
      <c r="AF272" s="1479"/>
      <c r="AG272" s="1479"/>
      <c r="AH272" s="1479"/>
      <c r="AI272" s="1479"/>
      <c r="AJ272" s="1479"/>
    </row>
    <row r="273" spans="31:37" x14ac:dyDescent="0.25">
      <c r="AE273" s="1479"/>
      <c r="AF273" s="1479"/>
      <c r="AG273" s="1479"/>
      <c r="AH273" s="1479"/>
      <c r="AI273" s="1479"/>
      <c r="AJ273" s="1479"/>
    </row>
    <row r="274" spans="31:37" x14ac:dyDescent="0.25">
      <c r="AE274" s="1479"/>
      <c r="AF274" s="1479"/>
      <c r="AG274" s="1479"/>
      <c r="AH274" s="1479"/>
      <c r="AI274" s="1479"/>
      <c r="AJ274" s="1479"/>
    </row>
    <row r="275" spans="31:37" x14ac:dyDescent="0.25">
      <c r="AE275" s="1479"/>
      <c r="AF275" s="1479"/>
      <c r="AG275" s="1479"/>
      <c r="AH275" s="1479"/>
      <c r="AI275" s="1479"/>
      <c r="AJ275" s="1479"/>
    </row>
    <row r="276" spans="31:37" x14ac:dyDescent="0.25">
      <c r="AE276" s="1479">
        <v>1800</v>
      </c>
      <c r="AF276" s="1479"/>
      <c r="AG276" s="1479">
        <v>1850</v>
      </c>
      <c r="AH276" s="1479"/>
      <c r="AI276" s="1479">
        <v>1800</v>
      </c>
      <c r="AJ276" s="1479"/>
      <c r="AK276" s="2078"/>
    </row>
    <row r="277" spans="31:37" x14ac:dyDescent="0.25">
      <c r="AE277" s="1479">
        <v>9900</v>
      </c>
      <c r="AF277" s="1479"/>
      <c r="AG277" s="1479">
        <v>9900</v>
      </c>
      <c r="AH277" s="1479"/>
      <c r="AI277" s="1479"/>
      <c r="AJ277" s="1479"/>
      <c r="AK277" s="2078"/>
    </row>
    <row r="278" spans="31:37" x14ac:dyDescent="0.25">
      <c r="AE278" s="1479"/>
      <c r="AF278" s="1479"/>
      <c r="AG278" s="1479">
        <v>9700</v>
      </c>
      <c r="AH278" s="1479"/>
      <c r="AI278" s="1479"/>
      <c r="AJ278" s="1479"/>
    </row>
    <row r="279" spans="31:37" x14ac:dyDescent="0.25">
      <c r="AE279" s="1479"/>
      <c r="AF279" s="1479"/>
      <c r="AG279" s="1479"/>
      <c r="AH279" s="1479"/>
      <c r="AI279" s="1479"/>
      <c r="AJ279" s="1479"/>
    </row>
    <row r="280" spans="31:37" x14ac:dyDescent="0.25">
      <c r="AE280" s="1479"/>
      <c r="AF280" s="1479"/>
      <c r="AG280" s="1479"/>
      <c r="AH280" s="1479"/>
      <c r="AI280" s="1479"/>
      <c r="AJ280" s="1479"/>
    </row>
    <row r="535" spans="48:103" ht="15.75" x14ac:dyDescent="0.25">
      <c r="AV535" s="6713">
        <v>120</v>
      </c>
      <c r="AW535" s="6713"/>
      <c r="AX535" s="1771"/>
      <c r="AY535" s="1771"/>
      <c r="AZ535" s="1731">
        <f t="shared" ref="AZ535:AZ540" si="15">AY535-AX535</f>
        <v>0</v>
      </c>
      <c r="BA535" s="1732" t="e">
        <f t="shared" ref="BA535:BA540" si="16">AY535/AX535</f>
        <v>#DIV/0!</v>
      </c>
      <c r="BB535" s="1733">
        <f t="shared" ref="BB535:BB540" si="17">AY535</f>
        <v>0</v>
      </c>
      <c r="BC535" s="1731">
        <f t="shared" ref="BC535:BC540" si="18">BB535-AV535</f>
        <v>-120</v>
      </c>
      <c r="BD535" s="1732">
        <f t="shared" ref="BD535:BD540" si="19">BB535/AV535</f>
        <v>0</v>
      </c>
      <c r="BK535" s="1457"/>
      <c r="BL535" s="1845"/>
      <c r="BM535" s="1845"/>
      <c r="BW535" s="6713">
        <v>120</v>
      </c>
      <c r="BX535" s="6713"/>
      <c r="BY535" s="1772">
        <v>10</v>
      </c>
      <c r="BZ535" s="1730">
        <v>4</v>
      </c>
      <c r="CA535" s="1731">
        <f t="shared" ref="CA535:CA540" si="20">BZ535-BY535</f>
        <v>-6</v>
      </c>
      <c r="CB535" s="1732">
        <f>BZ535/BY535</f>
        <v>0.4</v>
      </c>
      <c r="CC535" s="1733">
        <f t="shared" ref="CC535:CC540" si="21">BZ535</f>
        <v>4</v>
      </c>
      <c r="CD535" s="1731">
        <f t="shared" ref="CD535:CD540" si="22">CC535-BW535</f>
        <v>-116</v>
      </c>
      <c r="CE535" s="1732">
        <f t="shared" ref="CE535:CE540" si="23">CC535/BW535</f>
        <v>3.3333333333333333E-2</v>
      </c>
      <c r="CF535" s="6713">
        <v>120</v>
      </c>
      <c r="CG535" s="6713"/>
      <c r="CH535" s="1">
        <v>10</v>
      </c>
      <c r="CI535" s="1730">
        <v>5</v>
      </c>
      <c r="CJ535" s="1731">
        <f t="shared" ref="CJ535:CJ540" si="24">CI535-CH535</f>
        <v>-5</v>
      </c>
      <c r="CK535" s="1732">
        <f t="shared" ref="CK535:CK540" si="25">CI535/CH535</f>
        <v>0.5</v>
      </c>
      <c r="CL535" s="1733">
        <f t="shared" ref="CL535:CL540" si="26">CI535</f>
        <v>5</v>
      </c>
      <c r="CM535" s="1731">
        <f t="shared" ref="CM535:CM540" si="27">CL535-CF535</f>
        <v>-115</v>
      </c>
      <c r="CN535" s="1732">
        <f t="shared" ref="CN535:CN540" si="28">CL535/CF535</f>
        <v>4.1666666666666664E-2</v>
      </c>
      <c r="CO535" s="6713">
        <v>120</v>
      </c>
      <c r="CP535" s="6713"/>
      <c r="CQ535" s="1767">
        <v>10</v>
      </c>
      <c r="CR535" s="1730">
        <v>15</v>
      </c>
      <c r="CS535" s="1731">
        <f t="shared" ref="CS535:CS540" si="29">CR535-CQ535</f>
        <v>5</v>
      </c>
      <c r="CT535" s="1732">
        <f>CR535/CQ535</f>
        <v>1.5</v>
      </c>
      <c r="CU535" s="1733">
        <f t="shared" ref="CU535:CU540" si="30">CR535</f>
        <v>15</v>
      </c>
      <c r="CV535" s="1731">
        <f t="shared" ref="CV535:CV540" si="31">CU535-CO535</f>
        <v>-105</v>
      </c>
      <c r="CW535" s="1732">
        <f t="shared" ref="CW535:CW540" si="32">CU535/CO535</f>
        <v>0.125</v>
      </c>
      <c r="CX535" s="1830"/>
      <c r="CY535" s="1784"/>
    </row>
    <row r="536" spans="48:103" ht="15.75" x14ac:dyDescent="0.25">
      <c r="AV536" s="6667">
        <v>6</v>
      </c>
      <c r="AW536" s="6667"/>
      <c r="AX536" s="1771"/>
      <c r="AY536" s="1771"/>
      <c r="AZ536" s="1735">
        <f t="shared" si="15"/>
        <v>0</v>
      </c>
      <c r="BA536" s="1736" t="e">
        <f t="shared" si="16"/>
        <v>#DIV/0!</v>
      </c>
      <c r="BB536" s="1737">
        <f t="shared" si="17"/>
        <v>0</v>
      </c>
      <c r="BC536" s="1735">
        <f t="shared" si="18"/>
        <v>-6</v>
      </c>
      <c r="BD536" s="1736">
        <f t="shared" si="19"/>
        <v>0</v>
      </c>
      <c r="BK536" s="1846"/>
      <c r="BL536" s="1840"/>
      <c r="BM536" s="1847"/>
      <c r="BW536" s="6667">
        <v>6</v>
      </c>
      <c r="BX536" s="6667"/>
      <c r="BY536" s="1774">
        <v>0</v>
      </c>
      <c r="BZ536" s="1734">
        <v>0</v>
      </c>
      <c r="CA536" s="1735">
        <f t="shared" si="20"/>
        <v>0</v>
      </c>
      <c r="CB536" s="1736">
        <v>0</v>
      </c>
      <c r="CC536" s="1737">
        <f t="shared" si="21"/>
        <v>0</v>
      </c>
      <c r="CD536" s="1735">
        <f t="shared" si="22"/>
        <v>-6</v>
      </c>
      <c r="CE536" s="1736">
        <f t="shared" si="23"/>
        <v>0</v>
      </c>
      <c r="CF536" s="6667">
        <v>6</v>
      </c>
      <c r="CG536" s="6667"/>
      <c r="CH536" s="1">
        <v>1</v>
      </c>
      <c r="CI536" s="1734">
        <v>1</v>
      </c>
      <c r="CJ536" s="1735">
        <f t="shared" si="24"/>
        <v>0</v>
      </c>
      <c r="CK536" s="1736">
        <f t="shared" si="25"/>
        <v>1</v>
      </c>
      <c r="CL536" s="1737">
        <f t="shared" si="26"/>
        <v>1</v>
      </c>
      <c r="CM536" s="1735">
        <f t="shared" si="27"/>
        <v>-5</v>
      </c>
      <c r="CN536" s="1736">
        <f t="shared" si="28"/>
        <v>0.16666666666666666</v>
      </c>
      <c r="CO536" s="6667">
        <v>6</v>
      </c>
      <c r="CP536" s="6667"/>
      <c r="CQ536" s="1768">
        <v>0</v>
      </c>
      <c r="CR536" s="1734">
        <v>1</v>
      </c>
      <c r="CS536" s="1735">
        <f t="shared" si="29"/>
        <v>1</v>
      </c>
      <c r="CT536" s="1736">
        <v>0</v>
      </c>
      <c r="CU536" s="1737">
        <f t="shared" si="30"/>
        <v>1</v>
      </c>
      <c r="CV536" s="1735">
        <f t="shared" si="31"/>
        <v>-5</v>
      </c>
      <c r="CW536" s="1736">
        <f t="shared" si="32"/>
        <v>0.16666666666666666</v>
      </c>
      <c r="CX536" s="1830"/>
      <c r="CY536" s="1784"/>
    </row>
    <row r="537" spans="48:103" ht="12.75" x14ac:dyDescent="0.25">
      <c r="AV537" s="6667">
        <v>31000</v>
      </c>
      <c r="AW537" s="6667"/>
      <c r="AX537" s="1771"/>
      <c r="AY537" s="1771"/>
      <c r="AZ537" s="1735">
        <f t="shared" si="15"/>
        <v>0</v>
      </c>
      <c r="BA537" s="1736" t="e">
        <f t="shared" si="16"/>
        <v>#DIV/0!</v>
      </c>
      <c r="BB537" s="1737">
        <f t="shared" si="17"/>
        <v>0</v>
      </c>
      <c r="BC537" s="1735">
        <f t="shared" si="18"/>
        <v>-31000</v>
      </c>
      <c r="BD537" s="1736">
        <f t="shared" si="19"/>
        <v>0</v>
      </c>
      <c r="BK537" s="1841"/>
      <c r="BL537" s="1842">
        <f>'[10]PbRM-02a1'!BI535</f>
        <v>0</v>
      </c>
      <c r="BM537" s="1769">
        <f>'[10]PbRM-02a1'!BJ535</f>
        <v>0</v>
      </c>
      <c r="BW537" s="6667">
        <v>31000</v>
      </c>
      <c r="BX537" s="6667"/>
      <c r="BY537" s="1774">
        <v>1500</v>
      </c>
      <c r="BZ537" s="1734">
        <v>53</v>
      </c>
      <c r="CA537" s="1735">
        <f t="shared" si="20"/>
        <v>-1447</v>
      </c>
      <c r="CB537" s="1736">
        <f>BZ537/BY537</f>
        <v>3.5333333333333335E-2</v>
      </c>
      <c r="CC537" s="1737">
        <f t="shared" si="21"/>
        <v>53</v>
      </c>
      <c r="CD537" s="1735">
        <f t="shared" si="22"/>
        <v>-30947</v>
      </c>
      <c r="CE537" s="1736">
        <f t="shared" si="23"/>
        <v>1.7096774193548388E-3</v>
      </c>
      <c r="CF537" s="6667">
        <v>31000</v>
      </c>
      <c r="CG537" s="6667"/>
      <c r="CH537" s="1">
        <v>1000</v>
      </c>
      <c r="CI537" s="1734">
        <v>914</v>
      </c>
      <c r="CJ537" s="1735">
        <f t="shared" si="24"/>
        <v>-86</v>
      </c>
      <c r="CK537" s="1736">
        <f t="shared" si="25"/>
        <v>0.91400000000000003</v>
      </c>
      <c r="CL537" s="1737">
        <f t="shared" si="26"/>
        <v>914</v>
      </c>
      <c r="CM537" s="1735">
        <f t="shared" si="27"/>
        <v>-30086</v>
      </c>
      <c r="CN537" s="1736">
        <f t="shared" si="28"/>
        <v>2.9483870967741934E-2</v>
      </c>
      <c r="CO537" s="6667">
        <v>31000</v>
      </c>
      <c r="CP537" s="6667"/>
      <c r="CQ537" s="1768">
        <v>1000</v>
      </c>
      <c r="CR537" s="1734">
        <v>212</v>
      </c>
      <c r="CS537" s="1735">
        <f t="shared" si="29"/>
        <v>-788</v>
      </c>
      <c r="CT537" s="1736">
        <f>CR537/CQ537</f>
        <v>0.21199999999999999</v>
      </c>
      <c r="CU537" s="1737">
        <f t="shared" si="30"/>
        <v>212</v>
      </c>
      <c r="CV537" s="1735">
        <f t="shared" si="31"/>
        <v>-30788</v>
      </c>
      <c r="CW537" s="1736">
        <f t="shared" si="32"/>
        <v>6.8387096774193551E-3</v>
      </c>
      <c r="CX537" s="1830"/>
      <c r="CY537" s="1784"/>
    </row>
    <row r="538" spans="48:103" ht="15.75" x14ac:dyDescent="0.25">
      <c r="AV538" s="6667">
        <v>243</v>
      </c>
      <c r="AW538" s="6667"/>
      <c r="AX538" s="1771"/>
      <c r="AY538" s="1771"/>
      <c r="AZ538" s="1735">
        <f t="shared" si="15"/>
        <v>0</v>
      </c>
      <c r="BA538" s="1736" t="e">
        <f t="shared" si="16"/>
        <v>#DIV/0!</v>
      </c>
      <c r="BB538" s="1737">
        <f t="shared" si="17"/>
        <v>0</v>
      </c>
      <c r="BC538" s="1735">
        <f t="shared" si="18"/>
        <v>-243</v>
      </c>
      <c r="BD538" s="1736">
        <f t="shared" si="19"/>
        <v>0</v>
      </c>
      <c r="BK538" s="1843"/>
      <c r="BL538" s="1844">
        <f>'[10]PbRM-02a1'!BI536</f>
        <v>0</v>
      </c>
      <c r="BM538" s="1770">
        <f>'[10]PbRM-02a1'!BJ536</f>
        <v>0</v>
      </c>
      <c r="BW538" s="6667">
        <v>243</v>
      </c>
      <c r="BX538" s="6667"/>
      <c r="BY538" s="1774">
        <v>10</v>
      </c>
      <c r="BZ538" s="1738">
        <v>8</v>
      </c>
      <c r="CA538" s="1735">
        <f t="shared" si="20"/>
        <v>-2</v>
      </c>
      <c r="CB538" s="1736">
        <f>BZ538/BY538</f>
        <v>0.8</v>
      </c>
      <c r="CC538" s="1737">
        <f t="shared" si="21"/>
        <v>8</v>
      </c>
      <c r="CD538" s="1735">
        <f t="shared" si="22"/>
        <v>-235</v>
      </c>
      <c r="CE538" s="1736">
        <f t="shared" si="23"/>
        <v>3.292181069958848E-2</v>
      </c>
      <c r="CF538" s="6667">
        <v>243</v>
      </c>
      <c r="CG538" s="6667"/>
      <c r="CH538" s="1">
        <v>10</v>
      </c>
      <c r="CI538" s="1738">
        <v>5</v>
      </c>
      <c r="CJ538" s="1735">
        <f t="shared" si="24"/>
        <v>-5</v>
      </c>
      <c r="CK538" s="1736">
        <f t="shared" si="25"/>
        <v>0.5</v>
      </c>
      <c r="CL538" s="1737">
        <f t="shared" si="26"/>
        <v>5</v>
      </c>
      <c r="CM538" s="1735">
        <f t="shared" si="27"/>
        <v>-238</v>
      </c>
      <c r="CN538" s="1736">
        <f t="shared" si="28"/>
        <v>2.0576131687242798E-2</v>
      </c>
      <c r="CO538" s="6667">
        <v>243</v>
      </c>
      <c r="CP538" s="6667"/>
      <c r="CQ538" s="1768">
        <v>20</v>
      </c>
      <c r="CR538" s="1738">
        <v>9</v>
      </c>
      <c r="CS538" s="1735">
        <f t="shared" si="29"/>
        <v>-11</v>
      </c>
      <c r="CT538" s="1736">
        <f>CR538/CQ538</f>
        <v>0.45</v>
      </c>
      <c r="CU538" s="1737">
        <f t="shared" si="30"/>
        <v>9</v>
      </c>
      <c r="CV538" s="1735">
        <f t="shared" si="31"/>
        <v>-234</v>
      </c>
      <c r="CW538" s="1736">
        <f t="shared" si="32"/>
        <v>3.7037037037037035E-2</v>
      </c>
      <c r="CX538" s="1830"/>
      <c r="CY538" s="1784"/>
    </row>
    <row r="539" spans="48:103" ht="15.75" x14ac:dyDescent="0.25">
      <c r="AV539" s="6667">
        <v>2000</v>
      </c>
      <c r="AW539" s="6667"/>
      <c r="AX539" s="1771"/>
      <c r="AY539" s="1771"/>
      <c r="AZ539" s="1735">
        <f t="shared" si="15"/>
        <v>0</v>
      </c>
      <c r="BA539" s="1736" t="e">
        <f t="shared" si="16"/>
        <v>#DIV/0!</v>
      </c>
      <c r="BB539" s="1737">
        <f t="shared" si="17"/>
        <v>0</v>
      </c>
      <c r="BC539" s="1735">
        <f t="shared" si="18"/>
        <v>-2000</v>
      </c>
      <c r="BD539" s="1736">
        <f t="shared" si="19"/>
        <v>0</v>
      </c>
      <c r="BK539" s="1843"/>
      <c r="BL539" s="1844">
        <f>'[10]PbRM-02a1'!BI537</f>
        <v>0</v>
      </c>
      <c r="BM539" s="1770">
        <f>'[10]PbRM-02a1'!BJ537</f>
        <v>0</v>
      </c>
      <c r="BW539" s="6667">
        <v>2000</v>
      </c>
      <c r="BX539" s="6667"/>
      <c r="BY539" s="1774">
        <v>200</v>
      </c>
      <c r="BZ539" s="1738">
        <v>108</v>
      </c>
      <c r="CA539" s="1735">
        <f t="shared" si="20"/>
        <v>-92</v>
      </c>
      <c r="CB539" s="1736">
        <f>BZ539/BY539</f>
        <v>0.54</v>
      </c>
      <c r="CC539" s="1737">
        <f t="shared" si="21"/>
        <v>108</v>
      </c>
      <c r="CD539" s="1735">
        <f t="shared" si="22"/>
        <v>-1892</v>
      </c>
      <c r="CE539" s="1736">
        <f t="shared" si="23"/>
        <v>5.3999999999999999E-2</v>
      </c>
      <c r="CF539" s="6667">
        <v>2000</v>
      </c>
      <c r="CG539" s="6667"/>
      <c r="CH539" s="1">
        <v>150</v>
      </c>
      <c r="CI539" s="1738">
        <v>31</v>
      </c>
      <c r="CJ539" s="1735">
        <f t="shared" si="24"/>
        <v>-119</v>
      </c>
      <c r="CK539" s="1736">
        <f t="shared" si="25"/>
        <v>0.20666666666666667</v>
      </c>
      <c r="CL539" s="1737">
        <f t="shared" si="26"/>
        <v>31</v>
      </c>
      <c r="CM539" s="1735">
        <f t="shared" si="27"/>
        <v>-1969</v>
      </c>
      <c r="CN539" s="1736">
        <f t="shared" si="28"/>
        <v>1.55E-2</v>
      </c>
      <c r="CO539" s="6667">
        <v>2000</v>
      </c>
      <c r="CP539" s="6667"/>
      <c r="CQ539" s="1768">
        <v>150</v>
      </c>
      <c r="CR539" s="1738">
        <v>12</v>
      </c>
      <c r="CS539" s="1735">
        <f t="shared" si="29"/>
        <v>-138</v>
      </c>
      <c r="CT539" s="1736">
        <f>CR539/CQ539</f>
        <v>0.08</v>
      </c>
      <c r="CU539" s="1737">
        <f t="shared" si="30"/>
        <v>12</v>
      </c>
      <c r="CV539" s="1735">
        <f t="shared" si="31"/>
        <v>-1988</v>
      </c>
      <c r="CW539" s="1736">
        <f t="shared" si="32"/>
        <v>6.0000000000000001E-3</v>
      </c>
      <c r="CX539" s="1830"/>
      <c r="CY539" s="1784"/>
    </row>
    <row r="540" spans="48:103" ht="15.75" x14ac:dyDescent="0.25">
      <c r="AV540" s="6667">
        <v>233</v>
      </c>
      <c r="AW540" s="6667"/>
      <c r="AX540" s="1771"/>
      <c r="AY540" s="1771"/>
      <c r="AZ540" s="1735">
        <f t="shared" si="15"/>
        <v>0</v>
      </c>
      <c r="BA540" s="1736" t="e">
        <f t="shared" si="16"/>
        <v>#DIV/0!</v>
      </c>
      <c r="BB540" s="1737">
        <f t="shared" si="17"/>
        <v>0</v>
      </c>
      <c r="BC540" s="1735">
        <f t="shared" si="18"/>
        <v>-233</v>
      </c>
      <c r="BD540" s="1736">
        <f t="shared" si="19"/>
        <v>0</v>
      </c>
      <c r="BK540" s="1848"/>
      <c r="BL540" s="1849">
        <f>'[10]PbRM-02a1'!BI538</f>
        <v>0</v>
      </c>
      <c r="BM540" s="1766">
        <f>'[10]PbRM-02a1'!BJ538</f>
        <v>0</v>
      </c>
      <c r="BW540" s="6667">
        <v>233</v>
      </c>
      <c r="BX540" s="6667"/>
      <c r="BY540" s="1773">
        <v>0</v>
      </c>
      <c r="BZ540" s="1738">
        <v>0</v>
      </c>
      <c r="CA540" s="1735">
        <f t="shared" si="20"/>
        <v>0</v>
      </c>
      <c r="CB540" s="1736">
        <v>0</v>
      </c>
      <c r="CC540" s="1737">
        <f t="shared" si="21"/>
        <v>0</v>
      </c>
      <c r="CD540" s="1735">
        <f t="shared" si="22"/>
        <v>-233</v>
      </c>
      <c r="CE540" s="1736">
        <f t="shared" si="23"/>
        <v>0</v>
      </c>
      <c r="CF540" s="6667">
        <v>233</v>
      </c>
      <c r="CG540" s="6667"/>
      <c r="CH540" s="1">
        <v>20</v>
      </c>
      <c r="CI540" s="1738">
        <v>10</v>
      </c>
      <c r="CJ540" s="1735">
        <f t="shared" si="24"/>
        <v>-10</v>
      </c>
      <c r="CK540" s="1736">
        <f t="shared" si="25"/>
        <v>0.5</v>
      </c>
      <c r="CL540" s="1737">
        <f t="shared" si="26"/>
        <v>10</v>
      </c>
      <c r="CM540" s="1735">
        <f t="shared" si="27"/>
        <v>-223</v>
      </c>
      <c r="CN540" s="1736">
        <f t="shared" si="28"/>
        <v>4.2918454935622317E-2</v>
      </c>
      <c r="CO540" s="6667">
        <v>233</v>
      </c>
      <c r="CP540" s="6667"/>
      <c r="CQ540" s="1768">
        <v>20</v>
      </c>
      <c r="CR540" s="1738">
        <v>10</v>
      </c>
      <c r="CS540" s="1735">
        <f t="shared" si="29"/>
        <v>-10</v>
      </c>
      <c r="CT540" s="1736">
        <f>CR540/CQ540</f>
        <v>0.5</v>
      </c>
      <c r="CU540" s="1737">
        <f t="shared" si="30"/>
        <v>10</v>
      </c>
      <c r="CV540" s="1735">
        <f t="shared" si="31"/>
        <v>-223</v>
      </c>
      <c r="CW540" s="1736">
        <f t="shared" si="32"/>
        <v>4.2918454935622317E-2</v>
      </c>
      <c r="CX540" s="1830"/>
      <c r="CY540" s="1784"/>
    </row>
    <row r="625" spans="48:101" ht="12.75" x14ac:dyDescent="0.25">
      <c r="AV625" s="6713">
        <v>1</v>
      </c>
      <c r="AW625" s="6713"/>
      <c r="AX625" s="1964"/>
      <c r="AY625" s="1964"/>
      <c r="AZ625" s="1997">
        <f>AY625-AX625</f>
        <v>0</v>
      </c>
      <c r="BA625" s="128" t="e">
        <f>AY625/AX625</f>
        <v>#DIV/0!</v>
      </c>
      <c r="BB625" s="1997">
        <f>AY625</f>
        <v>0</v>
      </c>
      <c r="BC625" s="1997">
        <f>BB625-AV625</f>
        <v>-1</v>
      </c>
      <c r="BD625" s="128">
        <f>BB625/AV625</f>
        <v>0</v>
      </c>
      <c r="BW625" s="6713">
        <v>1</v>
      </c>
      <c r="BX625" s="6713"/>
      <c r="BY625" s="1760">
        <v>0</v>
      </c>
      <c r="BZ625" s="1730">
        <v>0</v>
      </c>
      <c r="CA625" s="1964"/>
      <c r="CB625" s="1895">
        <v>0</v>
      </c>
      <c r="CC625" s="1964"/>
      <c r="CD625" s="1964"/>
      <c r="CE625" s="1964"/>
      <c r="CF625" s="6713">
        <v>1</v>
      </c>
      <c r="CG625" s="6713"/>
      <c r="CH625" s="1760">
        <v>0</v>
      </c>
      <c r="CI625" s="1730">
        <v>0</v>
      </c>
      <c r="CJ625" s="1964"/>
      <c r="CK625" s="1895">
        <v>0</v>
      </c>
      <c r="CL625" s="1964"/>
      <c r="CM625" s="1964"/>
      <c r="CN625" s="1964"/>
      <c r="CO625" s="6713">
        <v>1</v>
      </c>
      <c r="CP625" s="6713"/>
      <c r="CQ625" s="1760">
        <v>0</v>
      </c>
      <c r="CR625" s="1730">
        <v>0</v>
      </c>
      <c r="CS625" s="1964"/>
      <c r="CT625" s="1895">
        <v>0</v>
      </c>
      <c r="CU625" s="1964"/>
      <c r="CV625" s="1964"/>
      <c r="CW625" s="1964"/>
    </row>
    <row r="626" spans="48:101" ht="12.75" x14ac:dyDescent="0.25">
      <c r="AV626" s="6667">
        <v>330</v>
      </c>
      <c r="AW626" s="6667"/>
      <c r="AX626" s="1964"/>
      <c r="AY626" s="1964"/>
      <c r="AZ626" s="1997">
        <f>AY626-AX626</f>
        <v>0</v>
      </c>
      <c r="BA626" s="128" t="e">
        <f>AY626/AX626</f>
        <v>#DIV/0!</v>
      </c>
      <c r="BB626" s="1997">
        <f>AY626</f>
        <v>0</v>
      </c>
      <c r="BC626" s="1997">
        <f>BB626-AV626</f>
        <v>-330</v>
      </c>
      <c r="BD626" s="128">
        <f>BB626/AV626</f>
        <v>0</v>
      </c>
      <c r="BW626" s="6667">
        <v>330</v>
      </c>
      <c r="BX626" s="6667"/>
      <c r="BY626" s="1761">
        <v>0</v>
      </c>
      <c r="BZ626" s="1734">
        <v>0</v>
      </c>
      <c r="CA626" s="1964"/>
      <c r="CB626" s="1895">
        <v>0</v>
      </c>
      <c r="CC626" s="1964"/>
      <c r="CD626" s="1964"/>
      <c r="CE626" s="1964"/>
      <c r="CF626" s="6667">
        <v>330</v>
      </c>
      <c r="CG626" s="6667"/>
      <c r="CH626" s="1761">
        <v>0</v>
      </c>
      <c r="CI626" s="1734">
        <v>0</v>
      </c>
      <c r="CJ626" s="1964"/>
      <c r="CK626" s="1895">
        <v>0</v>
      </c>
      <c r="CL626" s="1964"/>
      <c r="CM626" s="1964"/>
      <c r="CN626" s="1964"/>
      <c r="CO626" s="6667">
        <v>330</v>
      </c>
      <c r="CP626" s="6667"/>
      <c r="CQ626" s="1761">
        <v>0</v>
      </c>
      <c r="CR626" s="1734">
        <v>0</v>
      </c>
      <c r="CS626" s="1964"/>
      <c r="CT626" s="1895">
        <v>0</v>
      </c>
      <c r="CU626" s="1964"/>
      <c r="CV626" s="1964"/>
      <c r="CW626" s="1964"/>
    </row>
    <row r="627" spans="48:101" ht="15.75" x14ac:dyDescent="0.25">
      <c r="AV627" s="6667">
        <v>10</v>
      </c>
      <c r="AW627" s="6667"/>
      <c r="AX627" s="1964"/>
      <c r="AY627" s="1964"/>
      <c r="AZ627" s="1997">
        <f>AY627-AX627</f>
        <v>0</v>
      </c>
      <c r="BA627" s="128" t="e">
        <f>AY627/AX627</f>
        <v>#DIV/0!</v>
      </c>
      <c r="BB627" s="1997">
        <f>AY627</f>
        <v>0</v>
      </c>
      <c r="BC627" s="1997">
        <f>BB627-AV627</f>
        <v>-10</v>
      </c>
      <c r="BD627" s="128">
        <f>BB627/AV627</f>
        <v>0</v>
      </c>
      <c r="BW627" s="6667">
        <v>10</v>
      </c>
      <c r="BX627" s="6667"/>
      <c r="BY627" s="1746">
        <v>0</v>
      </c>
      <c r="BZ627" s="1738">
        <v>0</v>
      </c>
      <c r="CA627" s="1964"/>
      <c r="CB627" s="1895">
        <v>0</v>
      </c>
      <c r="CC627" s="1964"/>
      <c r="CD627" s="1964"/>
      <c r="CE627" s="1964"/>
      <c r="CF627" s="6667">
        <v>10</v>
      </c>
      <c r="CG627" s="6667"/>
      <c r="CH627" s="1746">
        <v>0</v>
      </c>
      <c r="CI627" s="1738">
        <v>0</v>
      </c>
      <c r="CJ627" s="1964"/>
      <c r="CK627" s="1895">
        <v>0</v>
      </c>
      <c r="CL627" s="1964"/>
      <c r="CM627" s="1964"/>
      <c r="CN627" s="1964"/>
      <c r="CO627" s="6667">
        <v>10</v>
      </c>
      <c r="CP627" s="6667"/>
      <c r="CQ627" s="1746">
        <v>1</v>
      </c>
      <c r="CR627" s="1738">
        <v>1</v>
      </c>
      <c r="CS627" s="1964"/>
      <c r="CT627" s="1964"/>
      <c r="CU627" s="1964"/>
      <c r="CV627" s="1964"/>
      <c r="CW627" s="1964"/>
    </row>
    <row r="628" spans="48:101" ht="12.75" x14ac:dyDescent="0.25">
      <c r="AV628" s="6667"/>
      <c r="AW628" s="6667"/>
    </row>
    <row r="629" spans="48:101" ht="12.75" x14ac:dyDescent="0.25">
      <c r="AV629" s="6667">
        <v>10</v>
      </c>
      <c r="AW629" s="6667"/>
    </row>
  </sheetData>
  <mergeCells count="406">
    <mergeCell ref="CO164:CP164"/>
    <mergeCell ref="CO165:CP165"/>
    <mergeCell ref="CO166:CP166"/>
    <mergeCell ref="CO167:CP167"/>
    <mergeCell ref="CO168:CP168"/>
    <mergeCell ref="CO169:CP169"/>
    <mergeCell ref="CO170:CP170"/>
    <mergeCell ref="CO171:CP171"/>
    <mergeCell ref="CO155:CP155"/>
    <mergeCell ref="CO156:CP156"/>
    <mergeCell ref="CO157:CP157"/>
    <mergeCell ref="CO158:CP158"/>
    <mergeCell ref="CO159:CP159"/>
    <mergeCell ref="CO160:CP160"/>
    <mergeCell ref="CO161:CP161"/>
    <mergeCell ref="CO162:CP162"/>
    <mergeCell ref="CO163:CP163"/>
    <mergeCell ref="CF167:CG167"/>
    <mergeCell ref="CF168:CG168"/>
    <mergeCell ref="CF169:CG169"/>
    <mergeCell ref="CF170:CG170"/>
    <mergeCell ref="CF171:CG171"/>
    <mergeCell ref="BW159:BX159"/>
    <mergeCell ref="BW160:BX160"/>
    <mergeCell ref="BW161:BX161"/>
    <mergeCell ref="BW165:BX165"/>
    <mergeCell ref="BW166:BX166"/>
    <mergeCell ref="BW167:BX167"/>
    <mergeCell ref="CF155:CG155"/>
    <mergeCell ref="CF156:CG156"/>
    <mergeCell ref="CF157:CG157"/>
    <mergeCell ref="CF158:CG158"/>
    <mergeCell ref="CF159:CG159"/>
    <mergeCell ref="CF160:CG160"/>
    <mergeCell ref="CF161:CG161"/>
    <mergeCell ref="CF162:CG162"/>
    <mergeCell ref="CF163:CG163"/>
    <mergeCell ref="CO625:CP625"/>
    <mergeCell ref="CO626:CP626"/>
    <mergeCell ref="CO627:CP627"/>
    <mergeCell ref="CF535:CG535"/>
    <mergeCell ref="CF536:CG536"/>
    <mergeCell ref="CF537:CG537"/>
    <mergeCell ref="CF538:CG538"/>
    <mergeCell ref="CF539:CG539"/>
    <mergeCell ref="CF540:CG540"/>
    <mergeCell ref="CO535:CP535"/>
    <mergeCell ref="CO536:CP536"/>
    <mergeCell ref="CO537:CP537"/>
    <mergeCell ref="CO538:CP538"/>
    <mergeCell ref="CO539:CP539"/>
    <mergeCell ref="CO540:CP540"/>
    <mergeCell ref="CO240:CP240"/>
    <mergeCell ref="CO241:CP241"/>
    <mergeCell ref="CO242:CP242"/>
    <mergeCell ref="BW168:BX168"/>
    <mergeCell ref="BW169:BX169"/>
    <mergeCell ref="BW170:BX170"/>
    <mergeCell ref="AV164:AW164"/>
    <mergeCell ref="AV165:AW165"/>
    <mergeCell ref="AV166:AW166"/>
    <mergeCell ref="AV167:AW167"/>
    <mergeCell ref="AV168:AW168"/>
    <mergeCell ref="AV169:AW169"/>
    <mergeCell ref="AV170:AW170"/>
    <mergeCell ref="AV171:AW171"/>
    <mergeCell ref="AV240:AW240"/>
    <mergeCell ref="AV241:AW241"/>
    <mergeCell ref="AV242:AW242"/>
    <mergeCell ref="CF240:CG240"/>
    <mergeCell ref="CF241:CG241"/>
    <mergeCell ref="CF242:CG242"/>
    <mergeCell ref="BW171:BX171"/>
    <mergeCell ref="CF164:CG164"/>
    <mergeCell ref="CF165:CG165"/>
    <mergeCell ref="CF166:CG166"/>
    <mergeCell ref="BW155:BX155"/>
    <mergeCell ref="BW156:BX156"/>
    <mergeCell ref="BW157:BX157"/>
    <mergeCell ref="BW158:BX158"/>
    <mergeCell ref="AV155:AW155"/>
    <mergeCell ref="AV156:AW156"/>
    <mergeCell ref="AV157:AW157"/>
    <mergeCell ref="AV158:AW158"/>
    <mergeCell ref="AV159:AW159"/>
    <mergeCell ref="AV160:AW160"/>
    <mergeCell ref="AV161:AW161"/>
    <mergeCell ref="AV162:AW162"/>
    <mergeCell ref="AV163:AW163"/>
    <mergeCell ref="BW162:BX162"/>
    <mergeCell ref="BW163:BX163"/>
    <mergeCell ref="BW164:BX164"/>
    <mergeCell ref="AV625:AW625"/>
    <mergeCell ref="AV626:AW626"/>
    <mergeCell ref="AV535:AW535"/>
    <mergeCell ref="AV536:AW536"/>
    <mergeCell ref="AV537:AW537"/>
    <mergeCell ref="AV538:AW538"/>
    <mergeCell ref="AV539:AW539"/>
    <mergeCell ref="AV540:AW540"/>
    <mergeCell ref="BW535:BX535"/>
    <mergeCell ref="BW536:BX536"/>
    <mergeCell ref="BW537:BX537"/>
    <mergeCell ref="BW538:BX538"/>
    <mergeCell ref="BW539:BX539"/>
    <mergeCell ref="BW540:BX540"/>
    <mergeCell ref="BW240:BX240"/>
    <mergeCell ref="BW241:BX241"/>
    <mergeCell ref="BW242:BX242"/>
    <mergeCell ref="AV627:AW627"/>
    <mergeCell ref="AV628:AW628"/>
    <mergeCell ref="AV629:AW629"/>
    <mergeCell ref="BW625:BX625"/>
    <mergeCell ref="BW626:BX626"/>
    <mergeCell ref="BW627:BX627"/>
    <mergeCell ref="CF625:CG625"/>
    <mergeCell ref="CF626:CG626"/>
    <mergeCell ref="CF627:CG627"/>
    <mergeCell ref="BX2:CD2"/>
    <mergeCell ref="CF2:CF3"/>
    <mergeCell ref="CE2:CE3"/>
    <mergeCell ref="BL2:BM2"/>
    <mergeCell ref="BN2:BO2"/>
    <mergeCell ref="BP2:BQ2"/>
    <mergeCell ref="BR2:BS2"/>
    <mergeCell ref="BT2:BU2"/>
    <mergeCell ref="BV2:BW2"/>
    <mergeCell ref="BJ1:BW1"/>
    <mergeCell ref="BB1:BD2"/>
    <mergeCell ref="BE2:BE3"/>
    <mergeCell ref="BF2:BG2"/>
    <mergeCell ref="BH2:BI2"/>
    <mergeCell ref="BJ2:BK2"/>
    <mergeCell ref="AK2:AL2"/>
    <mergeCell ref="AO1:AR1"/>
    <mergeCell ref="AM2:AN2"/>
    <mergeCell ref="AS1:AV1"/>
    <mergeCell ref="AX1:BA1"/>
    <mergeCell ref="AD2:AD3"/>
    <mergeCell ref="AE2:AE3"/>
    <mergeCell ref="AF2:AF3"/>
    <mergeCell ref="AG2:AG3"/>
    <mergeCell ref="AH2:AH3"/>
    <mergeCell ref="AI2:AJ2"/>
    <mergeCell ref="Z2:Z3"/>
    <mergeCell ref="Y2:Y3"/>
    <mergeCell ref="BF1:BI1"/>
    <mergeCell ref="P36:T36"/>
    <mergeCell ref="P45:T45"/>
    <mergeCell ref="P91:T91"/>
    <mergeCell ref="W36:W37"/>
    <mergeCell ref="X36:X37"/>
    <mergeCell ref="W45:W46"/>
    <mergeCell ref="X45:X46"/>
    <mergeCell ref="U2:U3"/>
    <mergeCell ref="AA2:AC2"/>
    <mergeCell ref="B211:B213"/>
    <mergeCell ref="J214:M214"/>
    <mergeCell ref="W217:W218"/>
    <mergeCell ref="E217:F218"/>
    <mergeCell ref="W201:W202"/>
    <mergeCell ref="X201:X202"/>
    <mergeCell ref="B203:B206"/>
    <mergeCell ref="J207:M207"/>
    <mergeCell ref="B209:B210"/>
    <mergeCell ref="C209:C210"/>
    <mergeCell ref="D209:D210"/>
    <mergeCell ref="E209:E210"/>
    <mergeCell ref="F209:F210"/>
    <mergeCell ref="G209:G210"/>
    <mergeCell ref="H209:M209"/>
    <mergeCell ref="W209:W210"/>
    <mergeCell ref="X209:X210"/>
    <mergeCell ref="P201:T201"/>
    <mergeCell ref="P209:T209"/>
    <mergeCell ref="B190:B198"/>
    <mergeCell ref="J199:M199"/>
    <mergeCell ref="B201:B202"/>
    <mergeCell ref="C201:C202"/>
    <mergeCell ref="D201:D202"/>
    <mergeCell ref="E201:E202"/>
    <mergeCell ref="F201:F202"/>
    <mergeCell ref="G201:G202"/>
    <mergeCell ref="H201:M201"/>
    <mergeCell ref="F188:F189"/>
    <mergeCell ref="G188:G189"/>
    <mergeCell ref="H188:M188"/>
    <mergeCell ref="W188:W189"/>
    <mergeCell ref="X188:X189"/>
    <mergeCell ref="B184:B185"/>
    <mergeCell ref="B188:B189"/>
    <mergeCell ref="C188:C189"/>
    <mergeCell ref="D188:D189"/>
    <mergeCell ref="E188:E189"/>
    <mergeCell ref="P188:T188"/>
    <mergeCell ref="G182:G183"/>
    <mergeCell ref="H182:M182"/>
    <mergeCell ref="W182:W183"/>
    <mergeCell ref="X182:X183"/>
    <mergeCell ref="J186:M186"/>
    <mergeCell ref="B182:B183"/>
    <mergeCell ref="C182:C183"/>
    <mergeCell ref="D182:D183"/>
    <mergeCell ref="E182:E183"/>
    <mergeCell ref="F182:F183"/>
    <mergeCell ref="P182:T182"/>
    <mergeCell ref="W168:W169"/>
    <mergeCell ref="X168:X169"/>
    <mergeCell ref="B170:B175"/>
    <mergeCell ref="J176:M176"/>
    <mergeCell ref="B178:B179"/>
    <mergeCell ref="C178:C179"/>
    <mergeCell ref="D178:D179"/>
    <mergeCell ref="E178:E179"/>
    <mergeCell ref="F178:F179"/>
    <mergeCell ref="G178:G179"/>
    <mergeCell ref="H178:M178"/>
    <mergeCell ref="W178:W179"/>
    <mergeCell ref="X178:X179"/>
    <mergeCell ref="P168:T168"/>
    <mergeCell ref="P178:T178"/>
    <mergeCell ref="B158:B165"/>
    <mergeCell ref="J166:M166"/>
    <mergeCell ref="B168:B169"/>
    <mergeCell ref="C168:C169"/>
    <mergeCell ref="D168:D169"/>
    <mergeCell ref="E168:E169"/>
    <mergeCell ref="F168:F169"/>
    <mergeCell ref="G168:G169"/>
    <mergeCell ref="H168:M168"/>
    <mergeCell ref="F156:F157"/>
    <mergeCell ref="G156:G157"/>
    <mergeCell ref="H156:M156"/>
    <mergeCell ref="W156:W157"/>
    <mergeCell ref="X156:X157"/>
    <mergeCell ref="B146:B153"/>
    <mergeCell ref="B156:B157"/>
    <mergeCell ref="C156:C157"/>
    <mergeCell ref="D156:D157"/>
    <mergeCell ref="E156:E157"/>
    <mergeCell ref="P156:T156"/>
    <mergeCell ref="G144:G145"/>
    <mergeCell ref="H144:M144"/>
    <mergeCell ref="W144:W145"/>
    <mergeCell ref="X144:X145"/>
    <mergeCell ref="J154:M154"/>
    <mergeCell ref="B144:B145"/>
    <mergeCell ref="C144:C145"/>
    <mergeCell ref="D144:D145"/>
    <mergeCell ref="E144:E145"/>
    <mergeCell ref="F144:F145"/>
    <mergeCell ref="P144:T144"/>
    <mergeCell ref="W134:W135"/>
    <mergeCell ref="X134:X135"/>
    <mergeCell ref="J138:M138"/>
    <mergeCell ref="B136:B137"/>
    <mergeCell ref="B140:B141"/>
    <mergeCell ref="C140:C141"/>
    <mergeCell ref="D140:D141"/>
    <mergeCell ref="E140:E141"/>
    <mergeCell ref="F140:F141"/>
    <mergeCell ref="G140:G141"/>
    <mergeCell ref="H140:M140"/>
    <mergeCell ref="W140:W141"/>
    <mergeCell ref="X140:X141"/>
    <mergeCell ref="B134:B135"/>
    <mergeCell ref="C134:C135"/>
    <mergeCell ref="D134:D135"/>
    <mergeCell ref="E134:E135"/>
    <mergeCell ref="F134:F135"/>
    <mergeCell ref="G134:G135"/>
    <mergeCell ref="H134:M134"/>
    <mergeCell ref="P134:T134"/>
    <mergeCell ref="P140:T140"/>
    <mergeCell ref="W122:W123"/>
    <mergeCell ref="X122:X123"/>
    <mergeCell ref="B124:B127"/>
    <mergeCell ref="J128:M128"/>
    <mergeCell ref="B130:B131"/>
    <mergeCell ref="C130:C131"/>
    <mergeCell ref="D130:D131"/>
    <mergeCell ref="E130:E131"/>
    <mergeCell ref="F130:F131"/>
    <mergeCell ref="G130:G131"/>
    <mergeCell ref="H130:M130"/>
    <mergeCell ref="W130:W131"/>
    <mergeCell ref="X130:X131"/>
    <mergeCell ref="P122:T122"/>
    <mergeCell ref="P130:T130"/>
    <mergeCell ref="B113:B119"/>
    <mergeCell ref="J120:M120"/>
    <mergeCell ref="B122:B123"/>
    <mergeCell ref="C122:C123"/>
    <mergeCell ref="D122:D123"/>
    <mergeCell ref="E122:E123"/>
    <mergeCell ref="F122:F123"/>
    <mergeCell ref="G122:G123"/>
    <mergeCell ref="H122:M122"/>
    <mergeCell ref="W104:W105"/>
    <mergeCell ref="X104:X105"/>
    <mergeCell ref="B106:B108"/>
    <mergeCell ref="J109:M109"/>
    <mergeCell ref="B111:B112"/>
    <mergeCell ref="C111:C112"/>
    <mergeCell ref="D111:D112"/>
    <mergeCell ref="E111:E112"/>
    <mergeCell ref="F111:F112"/>
    <mergeCell ref="G111:G112"/>
    <mergeCell ref="H111:M111"/>
    <mergeCell ref="W111:W112"/>
    <mergeCell ref="X111:X112"/>
    <mergeCell ref="P104:T104"/>
    <mergeCell ref="P111:T111"/>
    <mergeCell ref="B100:B101"/>
    <mergeCell ref="J102:M102"/>
    <mergeCell ref="B104:B105"/>
    <mergeCell ref="C104:C105"/>
    <mergeCell ref="D104:D105"/>
    <mergeCell ref="E104:E105"/>
    <mergeCell ref="F104:F105"/>
    <mergeCell ref="G104:G105"/>
    <mergeCell ref="H104:M104"/>
    <mergeCell ref="G98:G99"/>
    <mergeCell ref="H98:M98"/>
    <mergeCell ref="W98:W99"/>
    <mergeCell ref="X98:X99"/>
    <mergeCell ref="B93:B95"/>
    <mergeCell ref="B98:B99"/>
    <mergeCell ref="C98:C99"/>
    <mergeCell ref="D98:D99"/>
    <mergeCell ref="E98:E99"/>
    <mergeCell ref="F98:F99"/>
    <mergeCell ref="P98:T98"/>
    <mergeCell ref="G91:G92"/>
    <mergeCell ref="H91:M91"/>
    <mergeCell ref="W91:W92"/>
    <mergeCell ref="X91:X92"/>
    <mergeCell ref="J96:M96"/>
    <mergeCell ref="B91:B92"/>
    <mergeCell ref="C91:C92"/>
    <mergeCell ref="D91:D92"/>
    <mergeCell ref="E91:E92"/>
    <mergeCell ref="F91:F92"/>
    <mergeCell ref="H2:M2"/>
    <mergeCell ref="W2:W3"/>
    <mergeCell ref="X2:X3"/>
    <mergeCell ref="B4:B13"/>
    <mergeCell ref="B16:B17"/>
    <mergeCell ref="C16:C17"/>
    <mergeCell ref="D16:D17"/>
    <mergeCell ref="E16:E17"/>
    <mergeCell ref="F16:F17"/>
    <mergeCell ref="G16:G17"/>
    <mergeCell ref="B2:B3"/>
    <mergeCell ref="C2:C3"/>
    <mergeCell ref="D2:D3"/>
    <mergeCell ref="E2:E3"/>
    <mergeCell ref="F2:F3"/>
    <mergeCell ref="G2:G3"/>
    <mergeCell ref="H16:M16"/>
    <mergeCell ref="W16:W17"/>
    <mergeCell ref="X16:X17"/>
    <mergeCell ref="J14:M14"/>
    <mergeCell ref="V2:V3"/>
    <mergeCell ref="P2:T2"/>
    <mergeCell ref="P16:T16"/>
    <mergeCell ref="B20:B21"/>
    <mergeCell ref="C20:C21"/>
    <mergeCell ref="D20:D21"/>
    <mergeCell ref="E20:E21"/>
    <mergeCell ref="F20:F21"/>
    <mergeCell ref="G20:G21"/>
    <mergeCell ref="H20:M20"/>
    <mergeCell ref="W20:W21"/>
    <mergeCell ref="X20:X21"/>
    <mergeCell ref="P20:T20"/>
    <mergeCell ref="B24:B25"/>
    <mergeCell ref="C24:C25"/>
    <mergeCell ref="D24:D25"/>
    <mergeCell ref="E24:E25"/>
    <mergeCell ref="F24:F25"/>
    <mergeCell ref="G24:G25"/>
    <mergeCell ref="H24:M24"/>
    <mergeCell ref="W24:W25"/>
    <mergeCell ref="X24:X25"/>
    <mergeCell ref="P24:T24"/>
    <mergeCell ref="J34:M34"/>
    <mergeCell ref="B26:B33"/>
    <mergeCell ref="B36:B37"/>
    <mergeCell ref="C36:C37"/>
    <mergeCell ref="D36:D37"/>
    <mergeCell ref="E36:E37"/>
    <mergeCell ref="F36:F37"/>
    <mergeCell ref="G36:G37"/>
    <mergeCell ref="J89:M89"/>
    <mergeCell ref="H36:M36"/>
    <mergeCell ref="B47:B88"/>
    <mergeCell ref="B38:B42"/>
    <mergeCell ref="J43:M43"/>
    <mergeCell ref="B45:B46"/>
    <mergeCell ref="C45:C46"/>
    <mergeCell ref="D45:D46"/>
    <mergeCell ref="E45:E46"/>
    <mergeCell ref="F45:F46"/>
    <mergeCell ref="G45:G46"/>
    <mergeCell ref="H45:M45"/>
  </mergeCells>
  <pageMargins left="0.7" right="0.7" top="0.75" bottom="0.75" header="0.3" footer="0.3"/>
  <pageSetup scale="10" fitToHeight="0" orientation="landscape" r:id="rId1"/>
  <rowBreaks count="6" manualBreakCount="6">
    <brk id="34" min="1" max="85" man="1"/>
    <brk id="67" min="1" max="85" man="1"/>
    <brk id="90" min="1" max="85" man="1"/>
    <brk id="121" min="1" max="85" man="1"/>
    <brk id="155" min="1" max="85" man="1"/>
    <brk id="187" min="1" max="8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49"/>
  <sheetViews>
    <sheetView view="pageBreakPreview" topLeftCell="A13" zoomScale="90" zoomScaleSheetLayoutView="90" workbookViewId="0">
      <selection activeCell="E36" sqref="E36"/>
    </sheetView>
  </sheetViews>
  <sheetFormatPr baseColWidth="10" defaultRowHeight="11.25" x14ac:dyDescent="0.25"/>
  <cols>
    <col min="1" max="1" width="45.28515625" style="5637" customWidth="1"/>
    <col min="2" max="2" width="21.85546875" style="5637" customWidth="1"/>
    <col min="3" max="3" width="7.28515625" style="5637" customWidth="1"/>
    <col min="4" max="4" width="76.28515625" style="7798" customWidth="1"/>
    <col min="5" max="5" width="15.425781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190</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8082" t="s">
        <v>519</v>
      </c>
      <c r="B3" s="8037" t="s">
        <v>3329</v>
      </c>
      <c r="C3" s="8037" t="s">
        <v>756</v>
      </c>
      <c r="D3" s="8037" t="s">
        <v>1435</v>
      </c>
      <c r="E3" s="8037" t="s">
        <v>534</v>
      </c>
      <c r="F3" s="8037" t="s">
        <v>758</v>
      </c>
      <c r="G3" s="8007"/>
      <c r="H3" s="8007"/>
      <c r="I3" s="8007"/>
      <c r="J3" s="8007"/>
      <c r="K3" s="8007"/>
    </row>
    <row r="4" spans="1:11" ht="39" customHeight="1" x14ac:dyDescent="0.25">
      <c r="A4" s="8082"/>
      <c r="B4" s="8037"/>
      <c r="C4" s="8037"/>
      <c r="D4" s="8037"/>
      <c r="E4" s="8037"/>
      <c r="F4" s="8037"/>
      <c r="G4" s="8018"/>
      <c r="H4" s="8009"/>
      <c r="I4" s="8009"/>
      <c r="J4" s="8009"/>
      <c r="K4" s="8009"/>
    </row>
    <row r="5" spans="1:11" ht="30.75" customHeight="1" x14ac:dyDescent="0.25">
      <c r="A5" s="8087" t="s">
        <v>3875</v>
      </c>
      <c r="B5" s="8038" t="s">
        <v>194</v>
      </c>
      <c r="C5" s="8083">
        <v>1</v>
      </c>
      <c r="D5" s="8023" t="s">
        <v>1525</v>
      </c>
      <c r="E5" s="8084" t="s">
        <v>1526</v>
      </c>
      <c r="F5" s="8085">
        <v>750</v>
      </c>
      <c r="G5" s="8066"/>
      <c r="H5" s="8056"/>
      <c r="I5" s="8056"/>
      <c r="J5" s="8067"/>
      <c r="K5" s="8054"/>
    </row>
    <row r="6" spans="1:11" ht="23.25" customHeight="1" x14ac:dyDescent="0.25">
      <c r="A6" s="8088"/>
      <c r="B6" s="8038"/>
      <c r="C6" s="8083">
        <v>2</v>
      </c>
      <c r="D6" s="8023" t="s">
        <v>1527</v>
      </c>
      <c r="E6" s="8084" t="s">
        <v>1528</v>
      </c>
      <c r="F6" s="8085">
        <v>1300</v>
      </c>
      <c r="G6" s="8068"/>
      <c r="H6" s="8057"/>
      <c r="I6" s="8057"/>
      <c r="J6" s="8069"/>
      <c r="K6" s="8017"/>
    </row>
    <row r="7" spans="1:11" ht="29.25" customHeight="1" x14ac:dyDescent="0.25">
      <c r="A7" s="8088"/>
      <c r="B7" s="8038"/>
      <c r="C7" s="8083">
        <v>3</v>
      </c>
      <c r="D7" s="8023" t="s">
        <v>1529</v>
      </c>
      <c r="E7" s="8084" t="s">
        <v>1509</v>
      </c>
      <c r="F7" s="8085">
        <v>335000</v>
      </c>
      <c r="G7" s="8068"/>
      <c r="H7" s="8057"/>
      <c r="I7" s="8057"/>
      <c r="J7" s="8069"/>
      <c r="K7" s="8017"/>
    </row>
    <row r="8" spans="1:11" ht="29.25" customHeight="1" x14ac:dyDescent="0.25">
      <c r="A8" s="8088"/>
      <c r="B8" s="8038"/>
      <c r="C8" s="8083">
        <v>4</v>
      </c>
      <c r="D8" s="8023" t="s">
        <v>1530</v>
      </c>
      <c r="E8" s="8084" t="s">
        <v>1531</v>
      </c>
      <c r="F8" s="8085">
        <v>480</v>
      </c>
      <c r="G8" s="8068"/>
      <c r="H8" s="8057"/>
      <c r="I8" s="8057"/>
      <c r="J8" s="8069"/>
      <c r="K8" s="8017"/>
    </row>
    <row r="9" spans="1:11" ht="34.5" customHeight="1" x14ac:dyDescent="0.25">
      <c r="A9" s="8089"/>
      <c r="B9" s="8038"/>
      <c r="C9" s="8083">
        <v>5</v>
      </c>
      <c r="D9" s="8023" t="s">
        <v>1532</v>
      </c>
      <c r="E9" s="8084" t="s">
        <v>1533</v>
      </c>
      <c r="F9" s="8085">
        <v>290</v>
      </c>
      <c r="G9" s="8068"/>
      <c r="H9" s="8057"/>
      <c r="I9" s="8057"/>
      <c r="J9" s="8069"/>
      <c r="K9" s="8017"/>
    </row>
    <row r="10" spans="1:11" ht="30.75" customHeight="1" x14ac:dyDescent="0.25">
      <c r="A10" s="8086" t="s">
        <v>3876</v>
      </c>
      <c r="B10" s="8038" t="s">
        <v>195</v>
      </c>
      <c r="C10" s="8083">
        <v>1</v>
      </c>
      <c r="D10" s="8023" t="s">
        <v>1558</v>
      </c>
      <c r="E10" s="8084" t="s">
        <v>958</v>
      </c>
      <c r="F10" s="8085">
        <v>2250</v>
      </c>
      <c r="G10" s="8068"/>
      <c r="H10" s="8057"/>
      <c r="I10" s="8057"/>
      <c r="J10" s="8069"/>
      <c r="K10" s="8017"/>
    </row>
    <row r="11" spans="1:11" ht="32.25" customHeight="1" x14ac:dyDescent="0.25">
      <c r="A11" s="8086"/>
      <c r="B11" s="8038"/>
      <c r="C11" s="8083">
        <v>2</v>
      </c>
      <c r="D11" s="8023" t="s">
        <v>1559</v>
      </c>
      <c r="E11" s="8084" t="s">
        <v>1509</v>
      </c>
      <c r="F11" s="8085">
        <v>5200</v>
      </c>
      <c r="G11" s="8068"/>
      <c r="H11" s="8057"/>
      <c r="I11" s="8057"/>
      <c r="J11" s="8069"/>
      <c r="K11" s="8017"/>
    </row>
    <row r="12" spans="1:11" ht="28.5" customHeight="1" x14ac:dyDescent="0.25">
      <c r="A12" s="8086"/>
      <c r="B12" s="8038"/>
      <c r="C12" s="8083">
        <v>3</v>
      </c>
      <c r="D12" s="8023" t="s">
        <v>1560</v>
      </c>
      <c r="E12" s="8084" t="s">
        <v>1539</v>
      </c>
      <c r="F12" s="8085">
        <v>900</v>
      </c>
      <c r="G12" s="8070"/>
      <c r="H12" s="8058"/>
      <c r="I12" s="8058"/>
      <c r="J12" s="8071"/>
      <c r="K12" s="8055"/>
    </row>
    <row r="13" spans="1:11" ht="23.25" customHeight="1" x14ac:dyDescent="0.25">
      <c r="A13" s="8086"/>
      <c r="B13" s="8038"/>
      <c r="C13" s="8083">
        <v>4</v>
      </c>
      <c r="D13" s="8023" t="s">
        <v>1561</v>
      </c>
      <c r="E13" s="8084" t="s">
        <v>1539</v>
      </c>
      <c r="F13" s="8085">
        <v>320</v>
      </c>
    </row>
    <row r="14" spans="1:11" ht="24" customHeight="1" x14ac:dyDescent="0.25">
      <c r="A14" s="8086"/>
      <c r="B14" s="8038"/>
      <c r="C14" s="8083">
        <v>5</v>
      </c>
      <c r="D14" s="8023" t="s">
        <v>1562</v>
      </c>
      <c r="E14" s="8084" t="s">
        <v>1515</v>
      </c>
      <c r="F14" s="8085">
        <v>6500</v>
      </c>
    </row>
    <row r="15" spans="1:11" ht="20.25" customHeight="1" x14ac:dyDescent="0.25">
      <c r="A15" s="8086"/>
      <c r="B15" s="8038"/>
      <c r="C15" s="8083">
        <v>6</v>
      </c>
      <c r="D15" s="8023" t="s">
        <v>1563</v>
      </c>
      <c r="E15" s="8084" t="s">
        <v>1539</v>
      </c>
      <c r="F15" s="8085">
        <v>35000</v>
      </c>
    </row>
    <row r="16" spans="1:11" ht="22.5" customHeight="1" x14ac:dyDescent="0.25">
      <c r="A16" s="8086"/>
      <c r="B16" s="8038"/>
      <c r="C16" s="8083">
        <v>7</v>
      </c>
      <c r="D16" s="8023" t="s">
        <v>1564</v>
      </c>
      <c r="E16" s="8084" t="s">
        <v>1539</v>
      </c>
      <c r="F16" s="8085">
        <v>35000</v>
      </c>
    </row>
    <row r="17" spans="1:6" ht="21.75" customHeight="1" x14ac:dyDescent="0.25">
      <c r="A17" s="8086"/>
      <c r="B17" s="8038"/>
      <c r="C17" s="8083">
        <v>8</v>
      </c>
      <c r="D17" s="8023" t="s">
        <v>1565</v>
      </c>
      <c r="E17" s="8084" t="s">
        <v>1539</v>
      </c>
      <c r="F17" s="8085">
        <v>20000</v>
      </c>
    </row>
    <row r="18" spans="1:6" ht="28.5" customHeight="1" x14ac:dyDescent="0.25">
      <c r="A18" s="8086"/>
      <c r="B18" s="8038"/>
      <c r="C18" s="8083">
        <v>9</v>
      </c>
      <c r="D18" s="8023" t="s">
        <v>1566</v>
      </c>
      <c r="E18" s="8084" t="s">
        <v>1567</v>
      </c>
      <c r="F18" s="8085">
        <v>30000</v>
      </c>
    </row>
    <row r="19" spans="1:6" ht="31.5" customHeight="1" x14ac:dyDescent="0.25">
      <c r="A19" s="8086" t="s">
        <v>3877</v>
      </c>
      <c r="B19" s="8038" t="s">
        <v>190</v>
      </c>
      <c r="C19" s="8083">
        <v>1</v>
      </c>
      <c r="D19" s="8023" t="s">
        <v>1521</v>
      </c>
      <c r="E19" s="8084" t="s">
        <v>856</v>
      </c>
      <c r="F19" s="8085">
        <v>4</v>
      </c>
    </row>
    <row r="20" spans="1:6" ht="33.75" customHeight="1" x14ac:dyDescent="0.25">
      <c r="A20" s="8086"/>
      <c r="B20" s="8038"/>
      <c r="C20" s="8083">
        <v>2</v>
      </c>
      <c r="D20" s="8023" t="s">
        <v>1522</v>
      </c>
      <c r="E20" s="8084" t="s">
        <v>856</v>
      </c>
      <c r="F20" s="8085">
        <v>12</v>
      </c>
    </row>
    <row r="21" spans="1:6" ht="31.5" customHeight="1" x14ac:dyDescent="0.25">
      <c r="A21" s="8086"/>
      <c r="B21" s="8038"/>
      <c r="C21" s="8083">
        <v>3</v>
      </c>
      <c r="D21" s="8023" t="s">
        <v>1523</v>
      </c>
      <c r="E21" s="8084" t="s">
        <v>856</v>
      </c>
      <c r="F21" s="8085">
        <v>12</v>
      </c>
    </row>
    <row r="22" spans="1:6" ht="37.5" customHeight="1" x14ac:dyDescent="0.25">
      <c r="A22" s="8086"/>
      <c r="B22" s="8038"/>
      <c r="C22" s="8083">
        <v>4</v>
      </c>
      <c r="D22" s="8023" t="s">
        <v>1524</v>
      </c>
      <c r="E22" s="8084" t="s">
        <v>856</v>
      </c>
      <c r="F22" s="8085">
        <v>12</v>
      </c>
    </row>
    <row r="23" spans="1:6" ht="50.25" customHeight="1" x14ac:dyDescent="0.25">
      <c r="A23" s="8086" t="s">
        <v>3878</v>
      </c>
      <c r="B23" s="8038" t="s">
        <v>197</v>
      </c>
      <c r="C23" s="8083">
        <v>1</v>
      </c>
      <c r="D23" s="8023" t="s">
        <v>1534</v>
      </c>
      <c r="E23" s="8084" t="s">
        <v>963</v>
      </c>
      <c r="F23" s="8085">
        <v>5350</v>
      </c>
    </row>
    <row r="24" spans="1:6" ht="49.5" customHeight="1" x14ac:dyDescent="0.25">
      <c r="A24" s="8086"/>
      <c r="B24" s="8038"/>
      <c r="C24" s="8083">
        <v>2</v>
      </c>
      <c r="D24" s="8023" t="s">
        <v>1535</v>
      </c>
      <c r="E24" s="8084" t="s">
        <v>1212</v>
      </c>
      <c r="F24" s="8085">
        <v>32</v>
      </c>
    </row>
    <row r="25" spans="1:6" ht="24.75" customHeight="1" x14ac:dyDescent="0.25">
      <c r="A25" s="8086" t="s">
        <v>3879</v>
      </c>
      <c r="B25" s="8038" t="s">
        <v>199</v>
      </c>
      <c r="C25" s="8083">
        <v>1</v>
      </c>
      <c r="D25" s="8023" t="s">
        <v>1548</v>
      </c>
      <c r="E25" s="8084" t="s">
        <v>1549</v>
      </c>
      <c r="F25" s="8085">
        <v>270000</v>
      </c>
    </row>
    <row r="26" spans="1:6" ht="24.75" customHeight="1" x14ac:dyDescent="0.25">
      <c r="A26" s="8086"/>
      <c r="B26" s="8038"/>
      <c r="C26" s="8083">
        <v>2</v>
      </c>
      <c r="D26" s="8023" t="s">
        <v>1550</v>
      </c>
      <c r="E26" s="8084" t="s">
        <v>1549</v>
      </c>
      <c r="F26" s="8085">
        <v>175000</v>
      </c>
    </row>
    <row r="27" spans="1:6" ht="24.75" customHeight="1" x14ac:dyDescent="0.25">
      <c r="A27" s="8086"/>
      <c r="B27" s="8038"/>
      <c r="C27" s="8083">
        <v>3</v>
      </c>
      <c r="D27" s="8023" t="s">
        <v>1551</v>
      </c>
      <c r="E27" s="8084" t="s">
        <v>1539</v>
      </c>
      <c r="F27" s="8085">
        <v>45000</v>
      </c>
    </row>
    <row r="28" spans="1:6" ht="24.75" customHeight="1" x14ac:dyDescent="0.25">
      <c r="A28" s="8086"/>
      <c r="B28" s="8038"/>
      <c r="C28" s="8083">
        <v>4</v>
      </c>
      <c r="D28" s="8023" t="s">
        <v>1552</v>
      </c>
      <c r="E28" s="8084" t="s">
        <v>1066</v>
      </c>
      <c r="F28" s="8085">
        <v>1650</v>
      </c>
    </row>
    <row r="29" spans="1:6" ht="24.75" customHeight="1" x14ac:dyDescent="0.25">
      <c r="A29" s="8086"/>
      <c r="B29" s="8038"/>
      <c r="C29" s="8083">
        <v>5</v>
      </c>
      <c r="D29" s="8023" t="s">
        <v>1553</v>
      </c>
      <c r="E29" s="8084" t="s">
        <v>1053</v>
      </c>
      <c r="F29" s="8085">
        <v>150</v>
      </c>
    </row>
    <row r="30" spans="1:6" ht="24.75" customHeight="1" x14ac:dyDescent="0.25">
      <c r="A30" s="8086"/>
      <c r="B30" s="8038"/>
      <c r="C30" s="8083">
        <v>6</v>
      </c>
      <c r="D30" s="8023" t="s">
        <v>1554</v>
      </c>
      <c r="E30" s="8084" t="s">
        <v>1555</v>
      </c>
      <c r="F30" s="8085">
        <v>250000</v>
      </c>
    </row>
    <row r="31" spans="1:6" ht="24.75" customHeight="1" x14ac:dyDescent="0.25">
      <c r="A31" s="8086"/>
      <c r="B31" s="8038"/>
      <c r="C31" s="8083">
        <v>7</v>
      </c>
      <c r="D31" s="8023" t="s">
        <v>1556</v>
      </c>
      <c r="E31" s="8084" t="s">
        <v>1215</v>
      </c>
      <c r="F31" s="8085">
        <v>10000</v>
      </c>
    </row>
    <row r="32" spans="1:6" ht="24.75" customHeight="1" x14ac:dyDescent="0.25">
      <c r="A32" s="8086"/>
      <c r="B32" s="8038"/>
      <c r="C32" s="8083">
        <v>8</v>
      </c>
      <c r="D32" s="8023" t="s">
        <v>1557</v>
      </c>
      <c r="E32" s="8084" t="s">
        <v>1053</v>
      </c>
      <c r="F32" s="8085">
        <v>1200</v>
      </c>
    </row>
    <row r="33" spans="1:6" ht="24.75" customHeight="1" x14ac:dyDescent="0.25">
      <c r="A33" s="8086" t="s">
        <v>3880</v>
      </c>
      <c r="B33" s="8038" t="s">
        <v>201</v>
      </c>
      <c r="C33" s="8083">
        <v>1</v>
      </c>
      <c r="D33" s="8023" t="s">
        <v>1507</v>
      </c>
      <c r="E33" s="8084" t="s">
        <v>1066</v>
      </c>
      <c r="F33" s="8085">
        <v>1500</v>
      </c>
    </row>
    <row r="34" spans="1:6" ht="24.75" customHeight="1" x14ac:dyDescent="0.25">
      <c r="A34" s="8086"/>
      <c r="B34" s="8038"/>
      <c r="C34" s="8083">
        <v>2</v>
      </c>
      <c r="D34" s="8023" t="s">
        <v>1508</v>
      </c>
      <c r="E34" s="8084" t="s">
        <v>1509</v>
      </c>
      <c r="F34" s="8085">
        <v>130000</v>
      </c>
    </row>
    <row r="35" spans="1:6" ht="24.75" customHeight="1" x14ac:dyDescent="0.25">
      <c r="A35" s="8086"/>
      <c r="B35" s="8038"/>
      <c r="C35" s="8083">
        <v>3</v>
      </c>
      <c r="D35" s="8023" t="s">
        <v>1510</v>
      </c>
      <c r="E35" s="8084" t="s">
        <v>1511</v>
      </c>
      <c r="F35" s="8085">
        <v>50</v>
      </c>
    </row>
    <row r="36" spans="1:6" ht="24.75" customHeight="1" x14ac:dyDescent="0.25">
      <c r="A36" s="8086"/>
      <c r="B36" s="8038"/>
      <c r="C36" s="8083">
        <v>4</v>
      </c>
      <c r="D36" s="8023" t="s">
        <v>1512</v>
      </c>
      <c r="E36" s="8032" t="s">
        <v>1513</v>
      </c>
      <c r="F36" s="8085">
        <v>60</v>
      </c>
    </row>
    <row r="37" spans="1:6" ht="24.75" customHeight="1" x14ac:dyDescent="0.25">
      <c r="A37" s="8086"/>
      <c r="B37" s="8038"/>
      <c r="C37" s="8083">
        <v>5</v>
      </c>
      <c r="D37" s="8023" t="s">
        <v>1514</v>
      </c>
      <c r="E37" s="8084" t="s">
        <v>1515</v>
      </c>
      <c r="F37" s="8085">
        <v>1100000</v>
      </c>
    </row>
    <row r="38" spans="1:6" ht="24.75" customHeight="1" x14ac:dyDescent="0.25">
      <c r="A38" s="8086"/>
      <c r="B38" s="8038"/>
      <c r="C38" s="8083">
        <v>6</v>
      </c>
      <c r="D38" s="8023" t="s">
        <v>1516</v>
      </c>
      <c r="E38" s="8084" t="s">
        <v>1517</v>
      </c>
      <c r="F38" s="8085">
        <v>3500</v>
      </c>
    </row>
    <row r="39" spans="1:6" ht="24.75" customHeight="1" x14ac:dyDescent="0.25">
      <c r="A39" s="8086"/>
      <c r="B39" s="8038"/>
      <c r="C39" s="8083">
        <v>7</v>
      </c>
      <c r="D39" s="8023" t="s">
        <v>1518</v>
      </c>
      <c r="E39" s="8084" t="s">
        <v>1515</v>
      </c>
      <c r="F39" s="8085">
        <v>720000</v>
      </c>
    </row>
    <row r="40" spans="1:6" ht="24.75" customHeight="1" x14ac:dyDescent="0.25">
      <c r="A40" s="8086"/>
      <c r="B40" s="8038"/>
      <c r="C40" s="8083">
        <v>8</v>
      </c>
      <c r="D40" s="8023" t="s">
        <v>1519</v>
      </c>
      <c r="E40" s="8084" t="s">
        <v>1517</v>
      </c>
      <c r="F40" s="8085">
        <v>5300</v>
      </c>
    </row>
    <row r="41" spans="1:6" ht="24.75" customHeight="1" x14ac:dyDescent="0.25">
      <c r="A41" s="8086"/>
      <c r="B41" s="8038"/>
      <c r="C41" s="8083">
        <v>9</v>
      </c>
      <c r="D41" s="8023" t="s">
        <v>1520</v>
      </c>
      <c r="E41" s="8084" t="s">
        <v>1509</v>
      </c>
      <c r="F41" s="8085">
        <v>1</v>
      </c>
    </row>
    <row r="42" spans="1:6" ht="24.75" customHeight="1" x14ac:dyDescent="0.25">
      <c r="A42" s="8086" t="s">
        <v>3881</v>
      </c>
      <c r="B42" s="8038" t="s">
        <v>203</v>
      </c>
      <c r="C42" s="8083">
        <v>1</v>
      </c>
      <c r="D42" s="8023" t="s">
        <v>1536</v>
      </c>
      <c r="E42" s="8084" t="s">
        <v>1066</v>
      </c>
      <c r="F42" s="8085">
        <v>13000</v>
      </c>
    </row>
    <row r="43" spans="1:6" ht="24.75" customHeight="1" x14ac:dyDescent="0.25">
      <c r="A43" s="8086"/>
      <c r="B43" s="8038"/>
      <c r="C43" s="8083">
        <v>2</v>
      </c>
      <c r="D43" s="8023" t="s">
        <v>1537</v>
      </c>
      <c r="E43" s="8084" t="s">
        <v>1531</v>
      </c>
      <c r="F43" s="8085">
        <v>5000</v>
      </c>
    </row>
    <row r="44" spans="1:6" ht="24.75" customHeight="1" x14ac:dyDescent="0.25">
      <c r="A44" s="8086"/>
      <c r="B44" s="8038"/>
      <c r="C44" s="8083">
        <v>3</v>
      </c>
      <c r="D44" s="8023" t="s">
        <v>1538</v>
      </c>
      <c r="E44" s="8084" t="s">
        <v>1539</v>
      </c>
      <c r="F44" s="8085">
        <v>500</v>
      </c>
    </row>
    <row r="45" spans="1:6" ht="24.75" customHeight="1" x14ac:dyDescent="0.25">
      <c r="A45" s="8086"/>
      <c r="B45" s="8038"/>
      <c r="C45" s="8083">
        <v>4</v>
      </c>
      <c r="D45" s="8023" t="s">
        <v>1540</v>
      </c>
      <c r="E45" s="8084" t="s">
        <v>1539</v>
      </c>
      <c r="F45" s="8085">
        <v>3000</v>
      </c>
    </row>
    <row r="46" spans="1:6" ht="24.75" customHeight="1" x14ac:dyDescent="0.25">
      <c r="A46" s="8086"/>
      <c r="B46" s="8038"/>
      <c r="C46" s="8083">
        <v>5</v>
      </c>
      <c r="D46" s="8023" t="s">
        <v>1541</v>
      </c>
      <c r="E46" s="8084" t="s">
        <v>1539</v>
      </c>
      <c r="F46" s="8085">
        <v>800</v>
      </c>
    </row>
    <row r="47" spans="1:6" ht="24.75" customHeight="1" x14ac:dyDescent="0.25">
      <c r="A47" s="8086"/>
      <c r="B47" s="8038"/>
      <c r="C47" s="8083">
        <v>6</v>
      </c>
      <c r="D47" s="8023" t="s">
        <v>1542</v>
      </c>
      <c r="E47" s="8084" t="s">
        <v>1543</v>
      </c>
      <c r="F47" s="8085">
        <v>2500</v>
      </c>
    </row>
    <row r="48" spans="1:6" ht="33" customHeight="1" x14ac:dyDescent="0.25">
      <c r="A48" s="8086"/>
      <c r="B48" s="8038"/>
      <c r="C48" s="8083">
        <v>7</v>
      </c>
      <c r="D48" s="8023" t="s">
        <v>1544</v>
      </c>
      <c r="E48" s="8084" t="s">
        <v>1545</v>
      </c>
      <c r="F48" s="8085">
        <v>2</v>
      </c>
    </row>
    <row r="49" spans="1:6" ht="35.25" customHeight="1" x14ac:dyDescent="0.25">
      <c r="A49" s="8086"/>
      <c r="B49" s="8038"/>
      <c r="C49" s="8083">
        <v>8</v>
      </c>
      <c r="D49" s="8023" t="s">
        <v>1546</v>
      </c>
      <c r="E49" s="8084" t="s">
        <v>1547</v>
      </c>
      <c r="F49" s="8085">
        <v>1</v>
      </c>
    </row>
  </sheetData>
  <mergeCells count="22">
    <mergeCell ref="A25:A32"/>
    <mergeCell ref="B25:B32"/>
    <mergeCell ref="A33:A41"/>
    <mergeCell ref="B33:B41"/>
    <mergeCell ref="A42:A49"/>
    <mergeCell ref="B42:B49"/>
    <mergeCell ref="G3:K3"/>
    <mergeCell ref="A5:A9"/>
    <mergeCell ref="B5:B9"/>
    <mergeCell ref="A10:A18"/>
    <mergeCell ref="B10:B18"/>
    <mergeCell ref="A19:A22"/>
    <mergeCell ref="B19:B22"/>
    <mergeCell ref="A23:A24"/>
    <mergeCell ref="B23:B24"/>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rowBreaks count="1" manualBreakCount="1">
    <brk id="24"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33"/>
  <sheetViews>
    <sheetView view="pageBreakPreview" zoomScale="90" zoomScaleSheetLayoutView="90" workbookViewId="0">
      <selection activeCell="A11" sqref="A11:A12"/>
    </sheetView>
  </sheetViews>
  <sheetFormatPr baseColWidth="10" defaultRowHeight="11.25" x14ac:dyDescent="0.25"/>
  <cols>
    <col min="1" max="1" width="47.57031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204</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48" customHeight="1" x14ac:dyDescent="0.25">
      <c r="A5" s="7771" t="s">
        <v>3882</v>
      </c>
      <c r="B5" s="8004" t="s">
        <v>208</v>
      </c>
      <c r="C5" s="8022">
        <v>1</v>
      </c>
      <c r="D5" s="8023" t="s">
        <v>1137</v>
      </c>
      <c r="E5" s="8024" t="s">
        <v>773</v>
      </c>
      <c r="F5" s="8025">
        <v>60</v>
      </c>
      <c r="G5" s="8066"/>
      <c r="H5" s="8056"/>
      <c r="I5" s="8056"/>
      <c r="J5" s="8067"/>
      <c r="K5" s="8054"/>
    </row>
    <row r="6" spans="1:11" ht="48" customHeight="1" x14ac:dyDescent="0.25">
      <c r="A6" s="7771"/>
      <c r="B6" s="8004"/>
      <c r="C6" s="8022">
        <v>2</v>
      </c>
      <c r="D6" s="8023" t="s">
        <v>1138</v>
      </c>
      <c r="E6" s="7783" t="s">
        <v>773</v>
      </c>
      <c r="F6" s="8025">
        <v>38</v>
      </c>
      <c r="G6" s="8068"/>
      <c r="H6" s="8057"/>
      <c r="I6" s="8057"/>
      <c r="J6" s="8069"/>
      <c r="K6" s="8017"/>
    </row>
    <row r="7" spans="1:11" ht="48" customHeight="1" x14ac:dyDescent="0.25">
      <c r="A7" s="7771"/>
      <c r="B7" s="8004"/>
      <c r="C7" s="8022">
        <v>3</v>
      </c>
      <c r="D7" s="8023" t="s">
        <v>1139</v>
      </c>
      <c r="E7" s="7783" t="s">
        <v>1031</v>
      </c>
      <c r="F7" s="8025">
        <v>44</v>
      </c>
      <c r="G7" s="8068"/>
      <c r="H7" s="8057"/>
      <c r="I7" s="8057"/>
      <c r="J7" s="8069"/>
      <c r="K7" s="8017"/>
    </row>
    <row r="8" spans="1:11" ht="57.75" customHeight="1" x14ac:dyDescent="0.25">
      <c r="A8" s="7771"/>
      <c r="B8" s="8004"/>
      <c r="C8" s="8022">
        <v>4</v>
      </c>
      <c r="D8" s="8023" t="s">
        <v>1140</v>
      </c>
      <c r="E8" s="7783" t="s">
        <v>1141</v>
      </c>
      <c r="F8" s="8025">
        <v>1600</v>
      </c>
      <c r="G8" s="8068"/>
      <c r="H8" s="8057"/>
      <c r="I8" s="8057"/>
      <c r="J8" s="8069"/>
      <c r="K8" s="8017"/>
    </row>
    <row r="9" spans="1:11" ht="48" customHeight="1" x14ac:dyDescent="0.25">
      <c r="A9" s="7771"/>
      <c r="B9" s="8004"/>
      <c r="C9" s="8022">
        <v>5</v>
      </c>
      <c r="D9" s="8023" t="s">
        <v>1142</v>
      </c>
      <c r="E9" s="7783" t="s">
        <v>1143</v>
      </c>
      <c r="F9" s="8025">
        <v>40</v>
      </c>
      <c r="G9" s="8068"/>
      <c r="H9" s="8057"/>
      <c r="I9" s="8057"/>
      <c r="J9" s="8069"/>
      <c r="K9" s="8017"/>
    </row>
    <row r="10" spans="1:11" ht="48" customHeight="1" x14ac:dyDescent="0.25">
      <c r="A10" s="7771"/>
      <c r="B10" s="8004"/>
      <c r="C10" s="8022">
        <v>6</v>
      </c>
      <c r="D10" s="8023" t="s">
        <v>1144</v>
      </c>
      <c r="E10" s="7783" t="s">
        <v>1141</v>
      </c>
      <c r="F10" s="8025">
        <v>650</v>
      </c>
      <c r="G10" s="8068"/>
      <c r="H10" s="8057"/>
      <c r="I10" s="8057"/>
      <c r="J10" s="8069"/>
      <c r="K10" s="8017"/>
    </row>
    <row r="11" spans="1:11" ht="88.5" customHeight="1" x14ac:dyDescent="0.25">
      <c r="A11" s="8090" t="s">
        <v>3883</v>
      </c>
      <c r="B11" s="8010" t="s">
        <v>211</v>
      </c>
      <c r="C11" s="8022">
        <v>1</v>
      </c>
      <c r="D11" s="8023" t="s">
        <v>1124</v>
      </c>
      <c r="E11" s="8084" t="s">
        <v>1125</v>
      </c>
      <c r="F11" s="8025">
        <v>1</v>
      </c>
      <c r="G11" s="8068"/>
      <c r="H11" s="8057"/>
      <c r="I11" s="8057"/>
      <c r="J11" s="8069"/>
      <c r="K11" s="8017"/>
    </row>
    <row r="12" spans="1:11" ht="83.25" customHeight="1" x14ac:dyDescent="0.25">
      <c r="A12" s="8091"/>
      <c r="B12" s="8010" t="s">
        <v>212</v>
      </c>
      <c r="C12" s="8022">
        <v>2</v>
      </c>
      <c r="D12" s="8023" t="s">
        <v>1126</v>
      </c>
      <c r="E12" s="8084" t="s">
        <v>1125</v>
      </c>
      <c r="F12" s="8025">
        <v>1</v>
      </c>
      <c r="G12" s="8070"/>
      <c r="H12" s="8058"/>
      <c r="I12" s="8058"/>
      <c r="J12" s="8071"/>
      <c r="K12" s="8055"/>
    </row>
    <row r="13" spans="1:11" ht="42.95" customHeight="1" x14ac:dyDescent="0.25">
      <c r="A13" s="7771" t="s">
        <v>3883</v>
      </c>
      <c r="B13" s="8004" t="s">
        <v>204</v>
      </c>
      <c r="C13" s="8022">
        <v>3</v>
      </c>
      <c r="D13" s="8023" t="s">
        <v>1127</v>
      </c>
      <c r="E13" s="8084" t="s">
        <v>1121</v>
      </c>
      <c r="F13" s="8025">
        <v>1000</v>
      </c>
    </row>
    <row r="14" spans="1:11" ht="42.95" customHeight="1" x14ac:dyDescent="0.25">
      <c r="A14" s="7771"/>
      <c r="B14" s="8004"/>
      <c r="C14" s="8022">
        <v>4</v>
      </c>
      <c r="D14" s="8023" t="s">
        <v>1128</v>
      </c>
      <c r="E14" s="8084" t="s">
        <v>1129</v>
      </c>
      <c r="F14" s="8025">
        <v>12000</v>
      </c>
    </row>
    <row r="15" spans="1:11" ht="42.95" customHeight="1" x14ac:dyDescent="0.25">
      <c r="A15" s="7771"/>
      <c r="B15" s="8004"/>
      <c r="C15" s="8022">
        <v>5</v>
      </c>
      <c r="D15" s="8023" t="s">
        <v>1130</v>
      </c>
      <c r="E15" s="8084" t="s">
        <v>1129</v>
      </c>
      <c r="F15" s="8025">
        <v>650</v>
      </c>
    </row>
    <row r="16" spans="1:11" ht="42.95" customHeight="1" x14ac:dyDescent="0.25">
      <c r="A16" s="7771"/>
      <c r="B16" s="8004"/>
      <c r="C16" s="8022">
        <v>6</v>
      </c>
      <c r="D16" s="8023" t="s">
        <v>1131</v>
      </c>
      <c r="E16" s="8084" t="s">
        <v>1129</v>
      </c>
      <c r="F16" s="8025">
        <v>25</v>
      </c>
    </row>
    <row r="17" spans="1:6" ht="42.95" customHeight="1" x14ac:dyDescent="0.25">
      <c r="A17" s="7771"/>
      <c r="B17" s="8004"/>
      <c r="C17" s="8022">
        <v>7</v>
      </c>
      <c r="D17" s="8023" t="s">
        <v>1132</v>
      </c>
      <c r="E17" s="8084" t="s">
        <v>1133</v>
      </c>
      <c r="F17" s="8025">
        <v>16000</v>
      </c>
    </row>
    <row r="18" spans="1:6" ht="42.95" customHeight="1" x14ac:dyDescent="0.25">
      <c r="A18" s="7771"/>
      <c r="B18" s="8004"/>
      <c r="C18" s="8022">
        <v>8</v>
      </c>
      <c r="D18" s="8023" t="s">
        <v>1134</v>
      </c>
      <c r="E18" s="8084" t="s">
        <v>856</v>
      </c>
      <c r="F18" s="8025">
        <v>12</v>
      </c>
    </row>
    <row r="19" spans="1:6" ht="42.95" customHeight="1" x14ac:dyDescent="0.25">
      <c r="A19" s="7771"/>
      <c r="B19" s="8004"/>
      <c r="C19" s="8022">
        <v>9</v>
      </c>
      <c r="D19" s="8023" t="s">
        <v>1135</v>
      </c>
      <c r="E19" s="7783" t="s">
        <v>1047</v>
      </c>
      <c r="F19" s="8025">
        <v>200</v>
      </c>
    </row>
    <row r="20" spans="1:6" ht="42.95" customHeight="1" x14ac:dyDescent="0.25">
      <c r="A20" s="7771"/>
      <c r="B20" s="8004"/>
      <c r="C20" s="8022">
        <v>10</v>
      </c>
      <c r="D20" s="8023" t="s">
        <v>1136</v>
      </c>
      <c r="E20" s="7783" t="s">
        <v>1133</v>
      </c>
      <c r="F20" s="8025">
        <v>750</v>
      </c>
    </row>
    <row r="21" spans="1:6" ht="12.75" x14ac:dyDescent="0.25">
      <c r="A21" s="8001"/>
      <c r="B21" s="8001"/>
      <c r="C21" s="8001"/>
      <c r="D21" s="8059"/>
      <c r="E21" s="8060"/>
      <c r="F21" s="8060"/>
    </row>
    <row r="22" spans="1:6" ht="12.75" x14ac:dyDescent="0.25">
      <c r="A22" s="8001"/>
      <c r="B22" s="8001"/>
      <c r="C22" s="8001"/>
      <c r="D22" s="8059"/>
      <c r="E22" s="8060"/>
      <c r="F22" s="8060"/>
    </row>
    <row r="23" spans="1:6" ht="12.75" x14ac:dyDescent="0.25">
      <c r="A23" s="8001"/>
      <c r="B23" s="8001"/>
      <c r="C23" s="8001"/>
      <c r="D23" s="8059"/>
      <c r="E23" s="8060"/>
      <c r="F23" s="8060"/>
    </row>
    <row r="24" spans="1:6" ht="12.75" x14ac:dyDescent="0.25">
      <c r="A24" s="8001"/>
      <c r="B24" s="8001"/>
      <c r="C24" s="8001"/>
      <c r="D24" s="8059"/>
      <c r="E24" s="8060"/>
      <c r="F24" s="8060"/>
    </row>
    <row r="25" spans="1:6" ht="12.75" x14ac:dyDescent="0.25">
      <c r="A25" s="8001"/>
      <c r="B25" s="8001"/>
      <c r="C25" s="8001"/>
      <c r="D25" s="8059"/>
      <c r="E25" s="8060"/>
      <c r="F25" s="8060"/>
    </row>
    <row r="26" spans="1:6" ht="12.75" x14ac:dyDescent="0.25">
      <c r="A26" s="8001"/>
      <c r="B26" s="8001"/>
      <c r="C26" s="8001"/>
      <c r="D26" s="8059"/>
      <c r="E26" s="8060"/>
      <c r="F26" s="8060"/>
    </row>
    <row r="27" spans="1:6" ht="12.75" x14ac:dyDescent="0.25">
      <c r="A27" s="8001"/>
      <c r="B27" s="8001"/>
      <c r="C27" s="8001"/>
      <c r="D27" s="8059"/>
      <c r="E27" s="8060"/>
      <c r="F27" s="8060"/>
    </row>
    <row r="28" spans="1:6" ht="12.75" x14ac:dyDescent="0.25">
      <c r="A28" s="8001"/>
      <c r="B28" s="8001"/>
      <c r="C28" s="8001"/>
      <c r="D28" s="8059"/>
      <c r="E28" s="8060"/>
      <c r="F28" s="8060"/>
    </row>
    <row r="29" spans="1:6" ht="12.75" x14ac:dyDescent="0.25">
      <c r="A29" s="8001"/>
      <c r="B29" s="8001"/>
      <c r="C29" s="8001"/>
      <c r="D29" s="8059"/>
      <c r="E29" s="8060"/>
      <c r="F29" s="8060"/>
    </row>
    <row r="30" spans="1:6" ht="12.75" x14ac:dyDescent="0.25">
      <c r="A30" s="8001"/>
      <c r="B30" s="8001"/>
      <c r="C30" s="8001"/>
      <c r="D30" s="8059"/>
      <c r="E30" s="8060"/>
      <c r="F30" s="8060"/>
    </row>
    <row r="31" spans="1:6" ht="12.75" x14ac:dyDescent="0.25">
      <c r="A31" s="8001"/>
      <c r="B31" s="8001"/>
      <c r="C31" s="8001"/>
      <c r="D31" s="8059"/>
      <c r="E31" s="8060"/>
      <c r="F31" s="8060"/>
    </row>
    <row r="32" spans="1:6" ht="12.75" x14ac:dyDescent="0.25">
      <c r="A32" s="8001"/>
      <c r="B32" s="8001"/>
      <c r="C32" s="8001"/>
      <c r="D32" s="8059"/>
      <c r="E32" s="8060"/>
      <c r="F32" s="8060"/>
    </row>
    <row r="33" spans="1:6" ht="12.75" x14ac:dyDescent="0.25">
      <c r="A33" s="8001"/>
      <c r="B33" s="8001"/>
      <c r="C33" s="8001"/>
      <c r="D33" s="8059"/>
      <c r="E33" s="8060"/>
      <c r="F33" s="8060"/>
    </row>
  </sheetData>
  <mergeCells count="13">
    <mergeCell ref="G3:K3"/>
    <mergeCell ref="A5:A10"/>
    <mergeCell ref="B5:B10"/>
    <mergeCell ref="A13:A20"/>
    <mergeCell ref="B13:B20"/>
    <mergeCell ref="A11:A12"/>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rowBreaks count="1" manualBreakCount="1">
    <brk id="12" max="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21"/>
  <sheetViews>
    <sheetView view="pageBreakPreview" zoomScale="90" zoomScaleSheetLayoutView="90" workbookViewId="0">
      <selection activeCell="B5" sqref="B5:B13"/>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213</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35.1" customHeight="1" x14ac:dyDescent="0.25">
      <c r="A5" s="7736" t="s">
        <v>3884</v>
      </c>
      <c r="B5" s="7739" t="s">
        <v>213</v>
      </c>
      <c r="C5" s="1092" t="s">
        <v>16</v>
      </c>
      <c r="D5" s="231" t="s">
        <v>1017</v>
      </c>
      <c r="E5" s="685" t="s">
        <v>1018</v>
      </c>
      <c r="F5" s="459">
        <v>1400</v>
      </c>
      <c r="G5" s="8066"/>
      <c r="H5" s="8056"/>
      <c r="I5" s="8056"/>
      <c r="J5" s="8067"/>
      <c r="K5" s="8054"/>
    </row>
    <row r="6" spans="1:11" ht="35.1" customHeight="1" x14ac:dyDescent="0.25">
      <c r="A6" s="7737"/>
      <c r="B6" s="7740"/>
      <c r="C6" s="1094" t="s">
        <v>20</v>
      </c>
      <c r="D6" s="751" t="s">
        <v>1019</v>
      </c>
      <c r="E6" s="223" t="s">
        <v>861</v>
      </c>
      <c r="F6" s="460">
        <v>20</v>
      </c>
      <c r="G6" s="8068"/>
      <c r="H6" s="8057"/>
      <c r="I6" s="8057"/>
      <c r="J6" s="8069"/>
      <c r="K6" s="8017"/>
    </row>
    <row r="7" spans="1:11" ht="35.1" customHeight="1" x14ac:dyDescent="0.25">
      <c r="A7" s="7737"/>
      <c r="B7" s="7740"/>
      <c r="C7" s="1094" t="s">
        <v>19</v>
      </c>
      <c r="D7" s="751" t="s">
        <v>1020</v>
      </c>
      <c r="E7" s="223" t="s">
        <v>1018</v>
      </c>
      <c r="F7" s="460">
        <v>11800</v>
      </c>
      <c r="G7" s="8068"/>
      <c r="H7" s="8057"/>
      <c r="I7" s="8057"/>
      <c r="J7" s="8069"/>
      <c r="K7" s="8017"/>
    </row>
    <row r="8" spans="1:11" ht="35.1" customHeight="1" x14ac:dyDescent="0.25">
      <c r="A8" s="7737"/>
      <c r="B8" s="7740"/>
      <c r="C8" s="1094" t="s">
        <v>29</v>
      </c>
      <c r="D8" s="751" t="s">
        <v>1021</v>
      </c>
      <c r="E8" s="223" t="s">
        <v>784</v>
      </c>
      <c r="F8" s="460">
        <v>10</v>
      </c>
      <c r="G8" s="8068"/>
      <c r="H8" s="8057"/>
      <c r="I8" s="8057"/>
      <c r="J8" s="8069"/>
      <c r="K8" s="8017"/>
    </row>
    <row r="9" spans="1:11" ht="35.1" customHeight="1" x14ac:dyDescent="0.25">
      <c r="A9" s="7737"/>
      <c r="B9" s="7740"/>
      <c r="C9" s="1094" t="s">
        <v>17</v>
      </c>
      <c r="D9" s="751" t="s">
        <v>1022</v>
      </c>
      <c r="E9" s="223" t="s">
        <v>1023</v>
      </c>
      <c r="F9" s="460">
        <v>160</v>
      </c>
      <c r="G9" s="8068"/>
      <c r="H9" s="8057"/>
      <c r="I9" s="8057"/>
      <c r="J9" s="8069"/>
      <c r="K9" s="8017"/>
    </row>
    <row r="10" spans="1:11" ht="35.1" customHeight="1" x14ac:dyDescent="0.25">
      <c r="A10" s="7737"/>
      <c r="B10" s="7740"/>
      <c r="C10" s="1094" t="s">
        <v>113</v>
      </c>
      <c r="D10" s="751" t="s">
        <v>1024</v>
      </c>
      <c r="E10" s="223" t="s">
        <v>936</v>
      </c>
      <c r="F10" s="460">
        <v>13</v>
      </c>
      <c r="G10" s="8068"/>
      <c r="H10" s="8057"/>
      <c r="I10" s="8057"/>
      <c r="J10" s="8069"/>
      <c r="K10" s="8017"/>
    </row>
    <row r="11" spans="1:11" ht="35.1" customHeight="1" x14ac:dyDescent="0.25">
      <c r="A11" s="7737"/>
      <c r="B11" s="7740"/>
      <c r="C11" s="1094" t="s">
        <v>92</v>
      </c>
      <c r="D11" s="751" t="s">
        <v>1025</v>
      </c>
      <c r="E11" s="223" t="s">
        <v>1026</v>
      </c>
      <c r="F11" s="460">
        <v>350</v>
      </c>
      <c r="G11" s="8068"/>
      <c r="H11" s="8057"/>
      <c r="I11" s="8057"/>
      <c r="J11" s="8069"/>
      <c r="K11" s="8017"/>
    </row>
    <row r="12" spans="1:11" ht="35.1" customHeight="1" x14ac:dyDescent="0.25">
      <c r="A12" s="7737"/>
      <c r="B12" s="7740"/>
      <c r="C12" s="1094" t="s">
        <v>101</v>
      </c>
      <c r="D12" s="751" t="s">
        <v>1027</v>
      </c>
      <c r="E12" s="223" t="s">
        <v>1028</v>
      </c>
      <c r="F12" s="460">
        <v>130</v>
      </c>
      <c r="G12" s="8070"/>
      <c r="H12" s="8058"/>
      <c r="I12" s="8058"/>
      <c r="J12" s="8071"/>
      <c r="K12" s="8055"/>
    </row>
    <row r="13" spans="1:11" ht="35.1" customHeight="1" x14ac:dyDescent="0.25">
      <c r="A13" s="7738"/>
      <c r="B13" s="7741"/>
      <c r="C13" s="5668" t="s">
        <v>112</v>
      </c>
      <c r="D13" s="473" t="s">
        <v>1029</v>
      </c>
      <c r="E13" s="227" t="s">
        <v>1026</v>
      </c>
      <c r="F13" s="420">
        <v>1</v>
      </c>
    </row>
    <row r="14" spans="1:11" ht="12.75" x14ac:dyDescent="0.25">
      <c r="A14" s="8001"/>
      <c r="B14" s="8001"/>
      <c r="C14" s="8001"/>
      <c r="D14" s="8059"/>
      <c r="E14" s="8060"/>
      <c r="F14" s="8060"/>
    </row>
    <row r="15" spans="1:11" ht="12.75" x14ac:dyDescent="0.25">
      <c r="A15" s="8001"/>
      <c r="B15" s="8001"/>
      <c r="C15" s="8001"/>
      <c r="D15" s="8059"/>
      <c r="E15" s="8060"/>
      <c r="F15" s="8060"/>
    </row>
    <row r="16" spans="1:11" ht="12.75" x14ac:dyDescent="0.25">
      <c r="A16" s="8001"/>
      <c r="B16" s="8001"/>
      <c r="C16" s="8001"/>
      <c r="D16" s="8059"/>
      <c r="E16" s="8060"/>
      <c r="F16" s="8060"/>
    </row>
    <row r="17" spans="1:6" ht="12.75" x14ac:dyDescent="0.25">
      <c r="A17" s="8001"/>
      <c r="B17" s="8001"/>
      <c r="C17" s="8001"/>
      <c r="D17" s="8059"/>
      <c r="E17" s="8060"/>
      <c r="F17" s="8060"/>
    </row>
    <row r="18" spans="1:6" ht="12.75" x14ac:dyDescent="0.25">
      <c r="A18" s="8001"/>
      <c r="B18" s="8001"/>
      <c r="C18" s="8001"/>
      <c r="D18" s="8059"/>
      <c r="E18" s="8060"/>
      <c r="F18" s="8060"/>
    </row>
    <row r="19" spans="1:6" ht="12.75" x14ac:dyDescent="0.25">
      <c r="A19" s="8001"/>
      <c r="B19" s="8001"/>
      <c r="C19" s="8001"/>
      <c r="D19" s="8059"/>
      <c r="E19" s="8060"/>
      <c r="F19" s="8060"/>
    </row>
    <row r="20" spans="1:6" ht="12.75" x14ac:dyDescent="0.25">
      <c r="A20" s="8001"/>
      <c r="B20" s="8001"/>
      <c r="C20" s="8001"/>
      <c r="D20" s="8059"/>
      <c r="E20" s="8060"/>
      <c r="F20" s="8060"/>
    </row>
    <row r="21" spans="1:6" ht="12.75" x14ac:dyDescent="0.25">
      <c r="A21" s="8001"/>
      <c r="B21" s="8001"/>
      <c r="C21" s="8001"/>
      <c r="D21" s="8059"/>
      <c r="E21" s="8060"/>
      <c r="F21" s="8060"/>
    </row>
  </sheetData>
  <mergeCells count="10">
    <mergeCell ref="G3:K3"/>
    <mergeCell ref="A5:A13"/>
    <mergeCell ref="B5:B13"/>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25"/>
  <sheetViews>
    <sheetView view="pageBreakPreview" topLeftCell="A7" zoomScale="90" zoomScaleSheetLayoutView="90" workbookViewId="0">
      <selection activeCell="E14" sqref="E14"/>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216</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33" customHeight="1" x14ac:dyDescent="0.25">
      <c r="A5" s="8003" t="s">
        <v>3885</v>
      </c>
      <c r="B5" s="8004" t="s">
        <v>219</v>
      </c>
      <c r="C5" s="7781" t="s">
        <v>16</v>
      </c>
      <c r="D5" s="7782" t="s">
        <v>1437</v>
      </c>
      <c r="E5" s="7783" t="s">
        <v>1438</v>
      </c>
      <c r="F5" s="8025">
        <v>150</v>
      </c>
      <c r="G5" s="8066"/>
      <c r="H5" s="8056"/>
      <c r="I5" s="8056"/>
      <c r="J5" s="8067"/>
      <c r="K5" s="8054"/>
    </row>
    <row r="6" spans="1:11" ht="31.5" customHeight="1" x14ac:dyDescent="0.25">
      <c r="A6" s="8003"/>
      <c r="B6" s="8004"/>
      <c r="C6" s="7781" t="s">
        <v>20</v>
      </c>
      <c r="D6" s="7782" t="s">
        <v>1439</v>
      </c>
      <c r="E6" s="8024" t="s">
        <v>986</v>
      </c>
      <c r="F6" s="8025">
        <v>6</v>
      </c>
      <c r="G6" s="8068"/>
      <c r="H6" s="8057"/>
      <c r="I6" s="8057"/>
      <c r="J6" s="8069"/>
      <c r="K6" s="8017"/>
    </row>
    <row r="7" spans="1:11" ht="34.5" customHeight="1" x14ac:dyDescent="0.25">
      <c r="A7" s="8003"/>
      <c r="B7" s="8004"/>
      <c r="C7" s="7781" t="s">
        <v>19</v>
      </c>
      <c r="D7" s="7782" t="s">
        <v>1440</v>
      </c>
      <c r="E7" s="7783" t="s">
        <v>1441</v>
      </c>
      <c r="F7" s="8025">
        <v>500</v>
      </c>
      <c r="G7" s="8068"/>
      <c r="H7" s="8057"/>
      <c r="I7" s="8057"/>
      <c r="J7" s="8069"/>
      <c r="K7" s="8017"/>
    </row>
    <row r="8" spans="1:11" ht="38.25" customHeight="1" x14ac:dyDescent="0.25">
      <c r="A8" s="8003"/>
      <c r="B8" s="8004"/>
      <c r="C8" s="7781" t="s">
        <v>29</v>
      </c>
      <c r="D8" s="7782" t="s">
        <v>1442</v>
      </c>
      <c r="E8" s="7783" t="s">
        <v>986</v>
      </c>
      <c r="F8" s="8025">
        <v>200</v>
      </c>
      <c r="G8" s="8068"/>
      <c r="H8" s="8057"/>
      <c r="I8" s="8057"/>
      <c r="J8" s="8069"/>
      <c r="K8" s="8017"/>
    </row>
    <row r="9" spans="1:11" ht="30.75" customHeight="1" x14ac:dyDescent="0.25">
      <c r="A9" s="8003"/>
      <c r="B9" s="8004"/>
      <c r="C9" s="7781" t="s">
        <v>17</v>
      </c>
      <c r="D9" s="7782" t="s">
        <v>1443</v>
      </c>
      <c r="E9" s="7783" t="s">
        <v>1444</v>
      </c>
      <c r="F9" s="8025">
        <v>45000</v>
      </c>
      <c r="G9" s="8068"/>
      <c r="H9" s="8057"/>
      <c r="I9" s="8057"/>
      <c r="J9" s="8069"/>
      <c r="K9" s="8017"/>
    </row>
    <row r="10" spans="1:11" ht="29.25" customHeight="1" x14ac:dyDescent="0.25">
      <c r="A10" s="8003"/>
      <c r="B10" s="8004"/>
      <c r="C10" s="7781" t="s">
        <v>113</v>
      </c>
      <c r="D10" s="7782" t="s">
        <v>1445</v>
      </c>
      <c r="E10" s="8024" t="s">
        <v>1042</v>
      </c>
      <c r="F10" s="8025">
        <v>120</v>
      </c>
      <c r="G10" s="8068"/>
      <c r="H10" s="8057"/>
      <c r="I10" s="8057"/>
      <c r="J10" s="8069"/>
      <c r="K10" s="8017"/>
    </row>
    <row r="11" spans="1:11" ht="33" customHeight="1" x14ac:dyDescent="0.25">
      <c r="A11" s="8003"/>
      <c r="B11" s="8004"/>
      <c r="C11" s="7781" t="s">
        <v>92</v>
      </c>
      <c r="D11" s="7782" t="s">
        <v>1446</v>
      </c>
      <c r="E11" s="7783" t="s">
        <v>1447</v>
      </c>
      <c r="F11" s="8025">
        <v>12000</v>
      </c>
      <c r="G11" s="8068"/>
      <c r="H11" s="8057"/>
      <c r="I11" s="8057"/>
      <c r="J11" s="8069"/>
      <c r="K11" s="8017"/>
    </row>
    <row r="12" spans="1:11" ht="28.5" customHeight="1" x14ac:dyDescent="0.25">
      <c r="A12" s="8003"/>
      <c r="B12" s="8004"/>
      <c r="C12" s="7781" t="s">
        <v>101</v>
      </c>
      <c r="D12" s="7782" t="s">
        <v>1448</v>
      </c>
      <c r="E12" s="7783" t="s">
        <v>984</v>
      </c>
      <c r="F12" s="8025">
        <v>18</v>
      </c>
      <c r="G12" s="8070"/>
      <c r="H12" s="8058"/>
      <c r="I12" s="8058"/>
      <c r="J12" s="8071"/>
      <c r="K12" s="8055"/>
    </row>
    <row r="13" spans="1:11" ht="28.5" customHeight="1" x14ac:dyDescent="0.25">
      <c r="A13" s="8003"/>
      <c r="B13" s="8004"/>
      <c r="C13" s="7781" t="s">
        <v>112</v>
      </c>
      <c r="D13" s="7782" t="s">
        <v>1449</v>
      </c>
      <c r="E13" s="7783" t="s">
        <v>1450</v>
      </c>
      <c r="F13" s="8025">
        <v>40</v>
      </c>
    </row>
    <row r="14" spans="1:11" ht="28.5" customHeight="1" x14ac:dyDescent="0.25">
      <c r="A14" s="8003"/>
      <c r="B14" s="8004"/>
      <c r="C14" s="7781" t="s">
        <v>84</v>
      </c>
      <c r="D14" s="8092" t="s">
        <v>3771</v>
      </c>
      <c r="E14" s="8010" t="s">
        <v>3773</v>
      </c>
      <c r="F14" s="8036">
        <v>300</v>
      </c>
    </row>
    <row r="15" spans="1:11" ht="28.5" customHeight="1" x14ac:dyDescent="0.25">
      <c r="A15" s="8003"/>
      <c r="B15" s="8004"/>
      <c r="C15" s="7781" t="s">
        <v>185</v>
      </c>
      <c r="D15" s="8092" t="s">
        <v>3772</v>
      </c>
      <c r="E15" s="8036" t="s">
        <v>1441</v>
      </c>
      <c r="F15" s="8036">
        <v>1200</v>
      </c>
    </row>
    <row r="16" spans="1:11" ht="33.75" customHeight="1" x14ac:dyDescent="0.25">
      <c r="A16" s="8003"/>
      <c r="B16" s="8004" t="s">
        <v>221</v>
      </c>
      <c r="C16" s="7781" t="s">
        <v>16</v>
      </c>
      <c r="D16" s="7782" t="s">
        <v>1462</v>
      </c>
      <c r="E16" s="8024" t="s">
        <v>1463</v>
      </c>
      <c r="F16" s="8025">
        <v>2000</v>
      </c>
    </row>
    <row r="17" spans="1:6" ht="37.5" customHeight="1" x14ac:dyDescent="0.25">
      <c r="A17" s="8003"/>
      <c r="B17" s="8004"/>
      <c r="C17" s="7781" t="s">
        <v>20</v>
      </c>
      <c r="D17" s="7782" t="s">
        <v>1464</v>
      </c>
      <c r="E17" s="7783" t="s">
        <v>1465</v>
      </c>
      <c r="F17" s="8025">
        <v>120</v>
      </c>
    </row>
    <row r="18" spans="1:6" ht="12.75" x14ac:dyDescent="0.25">
      <c r="A18" s="8001"/>
      <c r="B18" s="8001"/>
      <c r="C18" s="8001"/>
      <c r="D18" s="8059"/>
      <c r="E18" s="8060"/>
      <c r="F18" s="8060"/>
    </row>
    <row r="19" spans="1:6" ht="12.75" x14ac:dyDescent="0.25">
      <c r="A19" s="8001"/>
      <c r="B19" s="8001"/>
      <c r="C19" s="8001"/>
      <c r="D19" s="8059"/>
      <c r="E19" s="8060"/>
      <c r="F19" s="8060"/>
    </row>
    <row r="20" spans="1:6" ht="12.75" x14ac:dyDescent="0.25">
      <c r="A20" s="8001"/>
      <c r="B20" s="8001"/>
      <c r="C20" s="8001"/>
      <c r="D20" s="8059"/>
      <c r="E20" s="8060"/>
      <c r="F20" s="8060"/>
    </row>
    <row r="21" spans="1:6" ht="12.75" x14ac:dyDescent="0.25">
      <c r="A21" s="8001"/>
      <c r="B21" s="8001"/>
      <c r="C21" s="8001"/>
      <c r="D21" s="8059"/>
      <c r="E21" s="8060"/>
      <c r="F21" s="8060"/>
    </row>
    <row r="22" spans="1:6" ht="12.75" x14ac:dyDescent="0.25">
      <c r="A22" s="8001"/>
      <c r="B22" s="8001"/>
      <c r="C22" s="8001"/>
      <c r="D22" s="8059"/>
      <c r="E22" s="8060"/>
      <c r="F22" s="8060"/>
    </row>
    <row r="23" spans="1:6" ht="12.75" x14ac:dyDescent="0.25">
      <c r="A23" s="8001"/>
      <c r="B23" s="8001"/>
      <c r="C23" s="8001"/>
      <c r="D23" s="8059"/>
      <c r="E23" s="8060"/>
      <c r="F23" s="8060"/>
    </row>
    <row r="24" spans="1:6" ht="12.75" x14ac:dyDescent="0.25">
      <c r="A24" s="8001"/>
      <c r="B24" s="8001"/>
      <c r="C24" s="8001"/>
      <c r="D24" s="8059"/>
      <c r="E24" s="8060"/>
      <c r="F24" s="8060"/>
    </row>
    <row r="25" spans="1:6" ht="12.75" x14ac:dyDescent="0.25">
      <c r="A25" s="8001"/>
      <c r="B25" s="8001"/>
      <c r="C25" s="8001"/>
      <c r="D25" s="8059"/>
      <c r="E25" s="8060"/>
      <c r="F25" s="8060"/>
    </row>
  </sheetData>
  <mergeCells count="11">
    <mergeCell ref="A5:A17"/>
    <mergeCell ref="B5:B15"/>
    <mergeCell ref="G3:K3"/>
    <mergeCell ref="B16:B17"/>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21"/>
  <sheetViews>
    <sheetView view="pageBreakPreview" topLeftCell="A10" zoomScale="90" zoomScaleSheetLayoutView="90" workbookViewId="0">
      <selection activeCell="D14" sqref="D14"/>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222</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39" customHeight="1" x14ac:dyDescent="0.25">
      <c r="A5" s="7938" t="s">
        <v>689</v>
      </c>
      <c r="B5" s="7773" t="s">
        <v>222</v>
      </c>
      <c r="C5" s="863">
        <v>1</v>
      </c>
      <c r="D5" s="8062" t="s">
        <v>1145</v>
      </c>
      <c r="E5" s="5661" t="s">
        <v>1146</v>
      </c>
      <c r="F5" s="5635">
        <v>12500</v>
      </c>
      <c r="G5" s="8066"/>
      <c r="H5" s="8056"/>
      <c r="I5" s="8056"/>
      <c r="J5" s="8067"/>
      <c r="K5" s="8054"/>
    </row>
    <row r="6" spans="1:11" ht="66" customHeight="1" x14ac:dyDescent="0.25">
      <c r="A6" s="7938"/>
      <c r="B6" s="7773"/>
      <c r="C6" s="863">
        <v>2</v>
      </c>
      <c r="D6" s="8062" t="s">
        <v>1147</v>
      </c>
      <c r="E6" s="5661" t="s">
        <v>1148</v>
      </c>
      <c r="F6" s="5635">
        <v>510</v>
      </c>
      <c r="G6" s="8068"/>
      <c r="H6" s="8057"/>
      <c r="I6" s="8057"/>
      <c r="J6" s="8069"/>
      <c r="K6" s="8017"/>
    </row>
    <row r="7" spans="1:11" ht="40.5" customHeight="1" x14ac:dyDescent="0.25">
      <c r="A7" s="7938"/>
      <c r="B7" s="7773"/>
      <c r="C7" s="863">
        <v>3</v>
      </c>
      <c r="D7" s="8062" t="s">
        <v>1149</v>
      </c>
      <c r="E7" s="5661" t="s">
        <v>799</v>
      </c>
      <c r="F7" s="5635">
        <v>1200</v>
      </c>
      <c r="G7" s="8068"/>
      <c r="H7" s="8057"/>
      <c r="I7" s="8057"/>
      <c r="J7" s="8069"/>
      <c r="K7" s="8017"/>
    </row>
    <row r="8" spans="1:11" ht="40.5" customHeight="1" x14ac:dyDescent="0.25">
      <c r="A8" s="7938"/>
      <c r="B8" s="7773"/>
      <c r="C8" s="863">
        <v>4</v>
      </c>
      <c r="D8" s="8062" t="s">
        <v>1150</v>
      </c>
      <c r="E8" s="5661" t="s">
        <v>1151</v>
      </c>
      <c r="F8" s="5635">
        <v>900</v>
      </c>
      <c r="G8" s="8068"/>
      <c r="H8" s="8057"/>
      <c r="I8" s="8057"/>
      <c r="J8" s="8069"/>
      <c r="K8" s="8017"/>
    </row>
    <row r="9" spans="1:11" ht="43.5" customHeight="1" x14ac:dyDescent="0.25">
      <c r="A9" s="7938"/>
      <c r="B9" s="7773"/>
      <c r="C9" s="863">
        <v>5</v>
      </c>
      <c r="D9" s="8062" t="s">
        <v>1152</v>
      </c>
      <c r="E9" s="5661" t="s">
        <v>1153</v>
      </c>
      <c r="F9" s="5635">
        <v>15</v>
      </c>
      <c r="G9" s="8068"/>
      <c r="H9" s="8057"/>
      <c r="I9" s="8057"/>
      <c r="J9" s="8069"/>
      <c r="K9" s="8017"/>
    </row>
    <row r="10" spans="1:11" ht="49.5" customHeight="1" x14ac:dyDescent="0.25">
      <c r="A10" s="7938"/>
      <c r="B10" s="7773"/>
      <c r="C10" s="863">
        <v>6</v>
      </c>
      <c r="D10" s="8062" t="s">
        <v>1154</v>
      </c>
      <c r="E10" s="7944" t="s">
        <v>859</v>
      </c>
      <c r="F10" s="5635">
        <v>240</v>
      </c>
      <c r="G10" s="8068"/>
      <c r="H10" s="8057"/>
      <c r="I10" s="8057"/>
      <c r="J10" s="8069"/>
      <c r="K10" s="8017"/>
    </row>
    <row r="11" spans="1:11" ht="37.5" customHeight="1" x14ac:dyDescent="0.25">
      <c r="A11" s="7938"/>
      <c r="B11" s="7773"/>
      <c r="C11" s="863">
        <v>7</v>
      </c>
      <c r="D11" s="8062" t="s">
        <v>1155</v>
      </c>
      <c r="E11" s="7944" t="s">
        <v>800</v>
      </c>
      <c r="F11" s="5635">
        <v>210</v>
      </c>
      <c r="G11" s="8068"/>
      <c r="H11" s="8057"/>
      <c r="I11" s="8057"/>
      <c r="J11" s="8069"/>
      <c r="K11" s="8017"/>
    </row>
    <row r="12" spans="1:11" ht="28.5" customHeight="1" x14ac:dyDescent="0.25">
      <c r="A12" s="7938"/>
      <c r="B12" s="7773"/>
      <c r="C12" s="863">
        <v>8</v>
      </c>
      <c r="D12" s="8062" t="s">
        <v>1156</v>
      </c>
      <c r="E12" s="7944" t="s">
        <v>800</v>
      </c>
      <c r="F12" s="5635">
        <v>175</v>
      </c>
      <c r="G12" s="8070"/>
      <c r="H12" s="8058"/>
      <c r="I12" s="8058"/>
      <c r="J12" s="8071"/>
      <c r="K12" s="8055"/>
    </row>
    <row r="13" spans="1:11" ht="37.5" customHeight="1" x14ac:dyDescent="0.25">
      <c r="A13" s="7938"/>
      <c r="B13" s="7773"/>
      <c r="C13" s="863">
        <v>9</v>
      </c>
      <c r="D13" s="8062" t="s">
        <v>1157</v>
      </c>
      <c r="E13" s="7944" t="s">
        <v>1158</v>
      </c>
      <c r="F13" s="5635">
        <v>95</v>
      </c>
    </row>
    <row r="14" spans="1:11" ht="48.75" customHeight="1" x14ac:dyDescent="0.25">
      <c r="A14" s="7938"/>
      <c r="B14" s="7773"/>
      <c r="C14" s="863">
        <v>10</v>
      </c>
      <c r="D14" s="8062" t="s">
        <v>1159</v>
      </c>
      <c r="E14" s="7944" t="s">
        <v>1160</v>
      </c>
      <c r="F14" s="5635">
        <v>48</v>
      </c>
    </row>
    <row r="15" spans="1:11" ht="39.75" customHeight="1" x14ac:dyDescent="0.25">
      <c r="A15" s="7938"/>
      <c r="B15" s="7773"/>
      <c r="C15" s="863">
        <v>11</v>
      </c>
      <c r="D15" s="8093" t="s">
        <v>1161</v>
      </c>
      <c r="E15" s="7944" t="s">
        <v>1162</v>
      </c>
      <c r="F15" s="5635">
        <v>72</v>
      </c>
    </row>
    <row r="16" spans="1:11" ht="12.75" x14ac:dyDescent="0.25">
      <c r="A16" s="8001"/>
      <c r="B16" s="8001"/>
      <c r="C16" s="8001"/>
      <c r="D16" s="8059"/>
      <c r="E16" s="8060"/>
      <c r="F16" s="8060"/>
    </row>
    <row r="17" spans="1:6" ht="12.75" x14ac:dyDescent="0.25">
      <c r="A17" s="8001"/>
      <c r="B17" s="8001"/>
      <c r="C17" s="8001"/>
      <c r="D17" s="8059"/>
      <c r="E17" s="8060"/>
      <c r="F17" s="8060"/>
    </row>
    <row r="18" spans="1:6" ht="12.75" x14ac:dyDescent="0.25">
      <c r="A18" s="8001"/>
      <c r="B18" s="8001"/>
      <c r="C18" s="8001"/>
      <c r="D18" s="8059"/>
      <c r="E18" s="8060"/>
      <c r="F18" s="8060"/>
    </row>
    <row r="19" spans="1:6" ht="12.75" x14ac:dyDescent="0.25">
      <c r="A19" s="8001"/>
      <c r="B19" s="8001"/>
      <c r="C19" s="8001"/>
      <c r="D19" s="8059"/>
      <c r="E19" s="8060"/>
      <c r="F19" s="8060"/>
    </row>
    <row r="20" spans="1:6" ht="12.75" x14ac:dyDescent="0.25">
      <c r="A20" s="8001"/>
      <c r="B20" s="8001"/>
      <c r="C20" s="8001"/>
      <c r="D20" s="8059"/>
      <c r="E20" s="8060"/>
      <c r="F20" s="8060"/>
    </row>
    <row r="21" spans="1:6" ht="12.75" x14ac:dyDescent="0.25">
      <c r="A21" s="8001"/>
      <c r="B21" s="8001"/>
      <c r="C21" s="8001"/>
      <c r="D21" s="8059"/>
      <c r="E21" s="8060"/>
      <c r="F21" s="8060"/>
    </row>
  </sheetData>
  <mergeCells count="10">
    <mergeCell ref="G3:K3"/>
    <mergeCell ref="A5:A15"/>
    <mergeCell ref="B5:B15"/>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35"/>
  <sheetViews>
    <sheetView view="pageBreakPreview" topLeftCell="A28" zoomScale="90" zoomScaleSheetLayoutView="90" workbookViewId="0">
      <selection activeCell="F44" sqref="F44"/>
    </sheetView>
  </sheetViews>
  <sheetFormatPr baseColWidth="10" defaultRowHeight="11.25" x14ac:dyDescent="0.25"/>
  <cols>
    <col min="1" max="1" width="45.28515625" style="5637" customWidth="1"/>
    <col min="2" max="2" width="21.85546875" style="5637" customWidth="1"/>
    <col min="3" max="3" width="7.28515625" style="5637" customWidth="1"/>
    <col min="4" max="4" width="76.140625" style="7798" customWidth="1"/>
    <col min="5" max="5" width="14.7109375" style="5649" customWidth="1"/>
    <col min="6" max="6" width="13.14062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225</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27.75" customHeight="1" x14ac:dyDescent="0.25">
      <c r="A5" s="7788" t="s">
        <v>730</v>
      </c>
      <c r="B5" s="8004" t="s">
        <v>229</v>
      </c>
      <c r="C5" s="7793">
        <v>1</v>
      </c>
      <c r="D5" s="7794" t="s">
        <v>3333</v>
      </c>
      <c r="E5" s="7783" t="s">
        <v>3260</v>
      </c>
      <c r="F5" s="8024">
        <v>791413921</v>
      </c>
      <c r="G5" s="8066"/>
      <c r="H5" s="8056"/>
      <c r="I5" s="8056"/>
      <c r="J5" s="8067"/>
      <c r="K5" s="8054"/>
    </row>
    <row r="6" spans="1:11" ht="31.5" customHeight="1" x14ac:dyDescent="0.25">
      <c r="A6" s="7788"/>
      <c r="B6" s="8004"/>
      <c r="C6" s="7793">
        <v>2</v>
      </c>
      <c r="D6" s="7794" t="s">
        <v>3334</v>
      </c>
      <c r="E6" s="7783" t="s">
        <v>3335</v>
      </c>
      <c r="F6" s="8024">
        <v>130000</v>
      </c>
      <c r="G6" s="8068"/>
      <c r="H6" s="8057"/>
      <c r="I6" s="8057"/>
      <c r="J6" s="8069"/>
      <c r="K6" s="8017"/>
    </row>
    <row r="7" spans="1:11" ht="34.5" customHeight="1" x14ac:dyDescent="0.25">
      <c r="A7" s="7788"/>
      <c r="B7" s="8004"/>
      <c r="C7" s="7793">
        <v>3</v>
      </c>
      <c r="D7" s="7794" t="s">
        <v>3336</v>
      </c>
      <c r="E7" s="7783" t="s">
        <v>2115</v>
      </c>
      <c r="F7" s="8095">
        <v>940</v>
      </c>
      <c r="G7" s="8068"/>
      <c r="H7" s="8057"/>
      <c r="I7" s="8057"/>
      <c r="J7" s="8069"/>
      <c r="K7" s="8017"/>
    </row>
    <row r="8" spans="1:11" ht="38.25" customHeight="1" x14ac:dyDescent="0.25">
      <c r="A8" s="7788"/>
      <c r="B8" s="8004"/>
      <c r="C8" s="7793">
        <v>4</v>
      </c>
      <c r="D8" s="7794" t="s">
        <v>3337</v>
      </c>
      <c r="E8" s="7783" t="s">
        <v>836</v>
      </c>
      <c r="F8" s="8095">
        <v>30000</v>
      </c>
      <c r="G8" s="8068"/>
      <c r="H8" s="8057"/>
      <c r="I8" s="8057"/>
      <c r="J8" s="8069"/>
      <c r="K8" s="8017"/>
    </row>
    <row r="9" spans="1:11" ht="38.25" customHeight="1" x14ac:dyDescent="0.25">
      <c r="A9" s="7788"/>
      <c r="B9" s="8004"/>
      <c r="C9" s="7793">
        <v>5</v>
      </c>
      <c r="D9" s="7794" t="s">
        <v>3354</v>
      </c>
      <c r="E9" s="7783" t="s">
        <v>960</v>
      </c>
      <c r="F9" s="8095">
        <v>1400</v>
      </c>
      <c r="G9" s="8068"/>
      <c r="H9" s="8057"/>
      <c r="I9" s="8057"/>
      <c r="J9" s="8069"/>
      <c r="K9" s="8017"/>
    </row>
    <row r="10" spans="1:11" ht="48" customHeight="1" x14ac:dyDescent="0.25">
      <c r="A10" s="7788"/>
      <c r="B10" s="8004"/>
      <c r="C10" s="7793">
        <v>6</v>
      </c>
      <c r="D10" s="7794" t="s">
        <v>3355</v>
      </c>
      <c r="E10" s="7783" t="s">
        <v>3356</v>
      </c>
      <c r="F10" s="8095">
        <v>122175</v>
      </c>
      <c r="G10" s="8068"/>
      <c r="H10" s="8057"/>
      <c r="I10" s="8057"/>
      <c r="J10" s="8069"/>
      <c r="K10" s="8017"/>
    </row>
    <row r="11" spans="1:11" ht="51.75" customHeight="1" x14ac:dyDescent="0.25">
      <c r="A11" s="7788"/>
      <c r="B11" s="8004"/>
      <c r="C11" s="7793">
        <v>7</v>
      </c>
      <c r="D11" s="7794" t="s">
        <v>3357</v>
      </c>
      <c r="E11" s="7783" t="s">
        <v>811</v>
      </c>
      <c r="F11" s="8095">
        <v>12</v>
      </c>
      <c r="G11" s="8068"/>
      <c r="H11" s="8057"/>
      <c r="I11" s="8057"/>
      <c r="J11" s="8069"/>
      <c r="K11" s="8017"/>
    </row>
    <row r="12" spans="1:11" ht="34.5" customHeight="1" x14ac:dyDescent="0.25">
      <c r="A12" s="7788"/>
      <c r="B12" s="8004"/>
      <c r="C12" s="7796">
        <v>8</v>
      </c>
      <c r="D12" s="8103" t="s">
        <v>1466</v>
      </c>
      <c r="E12" s="8052" t="s">
        <v>784</v>
      </c>
      <c r="F12" s="8095">
        <v>1</v>
      </c>
      <c r="G12" s="8070"/>
      <c r="H12" s="8058"/>
      <c r="I12" s="8058"/>
      <c r="J12" s="8071"/>
      <c r="K12" s="8055"/>
    </row>
    <row r="13" spans="1:11" ht="37.5" customHeight="1" x14ac:dyDescent="0.25">
      <c r="A13" s="7788"/>
      <c r="B13" s="8004"/>
      <c r="C13" s="8029">
        <v>9</v>
      </c>
      <c r="D13" s="8103" t="s">
        <v>1467</v>
      </c>
      <c r="E13" s="8029" t="s">
        <v>3358</v>
      </c>
      <c r="F13" s="8104">
        <v>12</v>
      </c>
    </row>
    <row r="14" spans="1:11" ht="33" customHeight="1" x14ac:dyDescent="0.25">
      <c r="A14" s="7788"/>
      <c r="B14" s="8004"/>
      <c r="C14" s="8029">
        <v>10</v>
      </c>
      <c r="D14" s="8103" t="s">
        <v>1468</v>
      </c>
      <c r="E14" s="8029" t="s">
        <v>784</v>
      </c>
      <c r="F14" s="8104">
        <v>1</v>
      </c>
    </row>
    <row r="15" spans="1:11" ht="32.25" customHeight="1" x14ac:dyDescent="0.25">
      <c r="A15" s="7788"/>
      <c r="B15" s="8004"/>
      <c r="C15" s="8029">
        <v>11</v>
      </c>
      <c r="D15" s="8103" t="s">
        <v>1469</v>
      </c>
      <c r="E15" s="8105" t="s">
        <v>3359</v>
      </c>
      <c r="F15" s="8106">
        <v>1</v>
      </c>
    </row>
    <row r="16" spans="1:11" ht="30" customHeight="1" x14ac:dyDescent="0.25">
      <c r="A16" s="7788" t="s">
        <v>733</v>
      </c>
      <c r="B16" s="8004" t="s">
        <v>232</v>
      </c>
      <c r="C16" s="8099">
        <v>1</v>
      </c>
      <c r="D16" s="8101" t="s">
        <v>3259</v>
      </c>
      <c r="E16" s="8107" t="s">
        <v>3260</v>
      </c>
      <c r="F16" s="8094">
        <v>3164698268.862</v>
      </c>
    </row>
    <row r="17" spans="1:6" ht="29.25" customHeight="1" x14ac:dyDescent="0.25">
      <c r="A17" s="7788"/>
      <c r="B17" s="8004"/>
      <c r="C17" s="8099">
        <v>2</v>
      </c>
      <c r="D17" s="8101" t="s">
        <v>3261</v>
      </c>
      <c r="E17" s="8107" t="s">
        <v>3260</v>
      </c>
      <c r="F17" s="8094">
        <v>45238233.560000002</v>
      </c>
    </row>
    <row r="18" spans="1:6" ht="43.5" customHeight="1" x14ac:dyDescent="0.25">
      <c r="A18" s="7788"/>
      <c r="B18" s="8004"/>
      <c r="C18" s="8099">
        <v>3</v>
      </c>
      <c r="D18" s="8101" t="s">
        <v>3262</v>
      </c>
      <c r="E18" s="8107" t="s">
        <v>3260</v>
      </c>
      <c r="F18" s="8094">
        <v>298431587.23000002</v>
      </c>
    </row>
    <row r="19" spans="1:6" ht="31.5" customHeight="1" x14ac:dyDescent="0.25">
      <c r="A19" s="7788"/>
      <c r="B19" s="8004"/>
      <c r="C19" s="8099">
        <v>4</v>
      </c>
      <c r="D19" s="8101" t="s">
        <v>3263</v>
      </c>
      <c r="E19" s="8107" t="s">
        <v>2864</v>
      </c>
      <c r="F19" s="8094">
        <v>100</v>
      </c>
    </row>
    <row r="20" spans="1:6" ht="33.75" customHeight="1" x14ac:dyDescent="0.25">
      <c r="A20" s="7788" t="s">
        <v>731</v>
      </c>
      <c r="B20" s="8004" t="s">
        <v>235</v>
      </c>
      <c r="C20" s="7793">
        <v>1</v>
      </c>
      <c r="D20" s="7794" t="s">
        <v>3292</v>
      </c>
      <c r="E20" s="7783" t="s">
        <v>773</v>
      </c>
      <c r="F20" s="8024">
        <v>1</v>
      </c>
    </row>
    <row r="21" spans="1:6" ht="39" customHeight="1" x14ac:dyDescent="0.25">
      <c r="A21" s="7788"/>
      <c r="B21" s="8004"/>
      <c r="C21" s="7793">
        <v>2</v>
      </c>
      <c r="D21" s="7794" t="s">
        <v>3293</v>
      </c>
      <c r="E21" s="7783" t="s">
        <v>773</v>
      </c>
      <c r="F21" s="8024">
        <v>1</v>
      </c>
    </row>
    <row r="22" spans="1:6" ht="42" customHeight="1" x14ac:dyDescent="0.25">
      <c r="A22" s="7788"/>
      <c r="B22" s="8004"/>
      <c r="C22" s="7793">
        <v>3</v>
      </c>
      <c r="D22" s="7794" t="s">
        <v>3294</v>
      </c>
      <c r="E22" s="7783" t="s">
        <v>3720</v>
      </c>
      <c r="F22" s="8024">
        <v>100</v>
      </c>
    </row>
    <row r="23" spans="1:6" ht="27.75" customHeight="1" x14ac:dyDescent="0.25">
      <c r="A23" s="7788"/>
      <c r="B23" s="8004"/>
      <c r="C23" s="7793">
        <v>4</v>
      </c>
      <c r="D23" s="7794" t="s">
        <v>3296</v>
      </c>
      <c r="E23" s="7783" t="s">
        <v>856</v>
      </c>
      <c r="F23" s="8024">
        <v>12</v>
      </c>
    </row>
    <row r="24" spans="1:6" ht="108" customHeight="1" x14ac:dyDescent="0.25">
      <c r="A24" s="7785" t="s">
        <v>3886</v>
      </c>
      <c r="B24" s="8004" t="s">
        <v>238</v>
      </c>
      <c r="C24" s="7793">
        <v>1</v>
      </c>
      <c r="D24" s="7794" t="s">
        <v>3312</v>
      </c>
      <c r="E24" s="7783" t="s">
        <v>3313</v>
      </c>
      <c r="F24" s="8095">
        <v>5000</v>
      </c>
    </row>
    <row r="25" spans="1:6" ht="100.5" customHeight="1" x14ac:dyDescent="0.25">
      <c r="A25" s="7785"/>
      <c r="B25" s="8004"/>
      <c r="C25" s="7793">
        <v>2</v>
      </c>
      <c r="D25" s="7794" t="s">
        <v>3314</v>
      </c>
      <c r="E25" s="7783" t="s">
        <v>3313</v>
      </c>
      <c r="F25" s="8095">
        <v>6000</v>
      </c>
    </row>
    <row r="26" spans="1:6" ht="41.25" customHeight="1" x14ac:dyDescent="0.25">
      <c r="A26" s="7788" t="s">
        <v>733</v>
      </c>
      <c r="B26" s="8004" t="s">
        <v>241</v>
      </c>
      <c r="C26" s="7793">
        <v>1</v>
      </c>
      <c r="D26" s="7794" t="s">
        <v>3264</v>
      </c>
      <c r="E26" s="7783" t="s">
        <v>3265</v>
      </c>
      <c r="F26" s="8025">
        <v>22500</v>
      </c>
    </row>
    <row r="27" spans="1:6" ht="41.25" customHeight="1" x14ac:dyDescent="0.25">
      <c r="A27" s="7788"/>
      <c r="B27" s="8004"/>
      <c r="C27" s="7793">
        <v>2</v>
      </c>
      <c r="D27" s="7794" t="s">
        <v>3266</v>
      </c>
      <c r="E27" s="7783" t="s">
        <v>856</v>
      </c>
      <c r="F27" s="8025">
        <v>12</v>
      </c>
    </row>
    <row r="28" spans="1:6" ht="41.25" customHeight="1" x14ac:dyDescent="0.25">
      <c r="A28" s="7788"/>
      <c r="B28" s="8004"/>
      <c r="C28" s="7793">
        <v>3</v>
      </c>
      <c r="D28" s="7794" t="s">
        <v>3267</v>
      </c>
      <c r="E28" s="7783" t="s">
        <v>856</v>
      </c>
      <c r="F28" s="8025">
        <v>1</v>
      </c>
    </row>
    <row r="29" spans="1:6" ht="41.25" customHeight="1" x14ac:dyDescent="0.25">
      <c r="A29" s="7788"/>
      <c r="B29" s="8004"/>
      <c r="C29" s="7793">
        <v>4</v>
      </c>
      <c r="D29" s="7794" t="s">
        <v>3268</v>
      </c>
      <c r="E29" s="7783" t="s">
        <v>856</v>
      </c>
      <c r="F29" s="8025">
        <v>12</v>
      </c>
    </row>
    <row r="30" spans="1:6" ht="33" customHeight="1" x14ac:dyDescent="0.25">
      <c r="A30" s="7788" t="s">
        <v>733</v>
      </c>
      <c r="B30" s="8004" t="s">
        <v>225</v>
      </c>
      <c r="C30" s="8097">
        <v>1</v>
      </c>
      <c r="D30" s="8101" t="s">
        <v>3284</v>
      </c>
      <c r="E30" s="8094" t="s">
        <v>3260</v>
      </c>
      <c r="F30" s="8096">
        <v>1980074227.2920001</v>
      </c>
    </row>
    <row r="31" spans="1:6" ht="33" customHeight="1" x14ac:dyDescent="0.25">
      <c r="A31" s="7788"/>
      <c r="B31" s="8004"/>
      <c r="C31" s="8097">
        <v>2</v>
      </c>
      <c r="D31" s="8101" t="s">
        <v>3285</v>
      </c>
      <c r="E31" s="8094" t="s">
        <v>3260</v>
      </c>
      <c r="F31" s="8094">
        <v>732403090.57000005</v>
      </c>
    </row>
    <row r="32" spans="1:6" ht="33" customHeight="1" x14ac:dyDescent="0.25">
      <c r="A32" s="7788"/>
      <c r="B32" s="8004"/>
      <c r="C32" s="8097">
        <v>3</v>
      </c>
      <c r="D32" s="8101" t="s">
        <v>3286</v>
      </c>
      <c r="E32" s="8094" t="s">
        <v>2864</v>
      </c>
      <c r="F32" s="8094">
        <v>100</v>
      </c>
    </row>
    <row r="33" spans="1:6" ht="54.75" customHeight="1" x14ac:dyDescent="0.25">
      <c r="A33" s="8013" t="s">
        <v>733</v>
      </c>
      <c r="B33" s="8010" t="s">
        <v>244</v>
      </c>
      <c r="C33" s="8100">
        <v>1</v>
      </c>
      <c r="D33" s="8102" t="s">
        <v>3287</v>
      </c>
      <c r="E33" s="8098" t="s">
        <v>3260</v>
      </c>
      <c r="F33" s="8098">
        <v>452220951</v>
      </c>
    </row>
    <row r="34" spans="1:6" ht="54.75" customHeight="1" x14ac:dyDescent="0.25">
      <c r="A34" s="8015"/>
      <c r="B34" s="8010" t="s">
        <v>245</v>
      </c>
      <c r="C34" s="8100"/>
      <c r="D34" s="8102"/>
      <c r="E34" s="8098"/>
      <c r="F34" s="8098"/>
    </row>
    <row r="35" spans="1:6" ht="12.75" x14ac:dyDescent="0.25">
      <c r="A35" s="8001"/>
      <c r="B35" s="8001"/>
      <c r="C35" s="8001"/>
      <c r="D35" s="8059"/>
      <c r="E35" s="8060"/>
      <c r="F35" s="8060"/>
    </row>
  </sheetData>
  <mergeCells count="25">
    <mergeCell ref="E33:E34"/>
    <mergeCell ref="F33:F34"/>
    <mergeCell ref="A33:A34"/>
    <mergeCell ref="A26:A29"/>
    <mergeCell ref="B26:B29"/>
    <mergeCell ref="A30:A32"/>
    <mergeCell ref="B30:B32"/>
    <mergeCell ref="C33:C34"/>
    <mergeCell ref="D33:D34"/>
    <mergeCell ref="G3:K3"/>
    <mergeCell ref="A5:A15"/>
    <mergeCell ref="B5:B15"/>
    <mergeCell ref="A16:A19"/>
    <mergeCell ref="B16:B19"/>
    <mergeCell ref="A20:A23"/>
    <mergeCell ref="B20:B23"/>
    <mergeCell ref="A24:A25"/>
    <mergeCell ref="B24:B25"/>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37"/>
  <sheetViews>
    <sheetView view="pageBreakPreview" zoomScale="90" zoomScaleSheetLayoutView="90" workbookViewId="0">
      <selection activeCell="B5" sqref="B5:B9"/>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246</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34.5" customHeight="1" x14ac:dyDescent="0.25">
      <c r="A5" s="7771" t="s">
        <v>3887</v>
      </c>
      <c r="B5" s="8004" t="s">
        <v>246</v>
      </c>
      <c r="C5" s="8022">
        <v>1</v>
      </c>
      <c r="D5" s="8034" t="s">
        <v>957</v>
      </c>
      <c r="E5" s="8024" t="s">
        <v>958</v>
      </c>
      <c r="F5" s="8025">
        <v>1600</v>
      </c>
      <c r="G5" s="8066"/>
      <c r="H5" s="8056"/>
      <c r="I5" s="8056"/>
      <c r="J5" s="8067"/>
      <c r="K5" s="8054"/>
    </row>
    <row r="6" spans="1:11" ht="26.25" customHeight="1" x14ac:dyDescent="0.25">
      <c r="A6" s="7771"/>
      <c r="B6" s="8004"/>
      <c r="C6" s="8022">
        <v>2</v>
      </c>
      <c r="D6" s="8023" t="s">
        <v>959</v>
      </c>
      <c r="E6" s="8024" t="s">
        <v>960</v>
      </c>
      <c r="F6" s="8025">
        <v>1700</v>
      </c>
      <c r="G6" s="8068"/>
      <c r="H6" s="8057"/>
      <c r="I6" s="8057"/>
      <c r="J6" s="8069"/>
      <c r="K6" s="8017"/>
    </row>
    <row r="7" spans="1:11" ht="35.25" customHeight="1" x14ac:dyDescent="0.25">
      <c r="A7" s="7771"/>
      <c r="B7" s="8004"/>
      <c r="C7" s="8022">
        <v>3</v>
      </c>
      <c r="D7" s="8023" t="s">
        <v>961</v>
      </c>
      <c r="E7" s="7783" t="s">
        <v>800</v>
      </c>
      <c r="F7" s="8025">
        <v>50</v>
      </c>
      <c r="G7" s="8068"/>
      <c r="H7" s="8057"/>
      <c r="I7" s="8057"/>
      <c r="J7" s="8069"/>
      <c r="K7" s="8017"/>
    </row>
    <row r="8" spans="1:11" ht="30.75" customHeight="1" x14ac:dyDescent="0.25">
      <c r="A8" s="7771"/>
      <c r="B8" s="8004"/>
      <c r="C8" s="8022">
        <v>4</v>
      </c>
      <c r="D8" s="8034" t="s">
        <v>962</v>
      </c>
      <c r="E8" s="8024" t="s">
        <v>963</v>
      </c>
      <c r="F8" s="8025">
        <v>3380</v>
      </c>
      <c r="G8" s="8068"/>
      <c r="H8" s="8057"/>
      <c r="I8" s="8057"/>
      <c r="J8" s="8069"/>
      <c r="K8" s="8017"/>
    </row>
    <row r="9" spans="1:11" ht="43.5" customHeight="1" x14ac:dyDescent="0.25">
      <c r="A9" s="7771"/>
      <c r="B9" s="8004"/>
      <c r="C9" s="8022">
        <v>5</v>
      </c>
      <c r="D9" s="8023" t="s">
        <v>964</v>
      </c>
      <c r="E9" s="7783" t="s">
        <v>965</v>
      </c>
      <c r="F9" s="8025">
        <v>4</v>
      </c>
      <c r="G9" s="8068"/>
      <c r="H9" s="8057"/>
      <c r="I9" s="8057"/>
      <c r="J9" s="8069"/>
      <c r="K9" s="8017"/>
    </row>
    <row r="10" spans="1:11" ht="65.099999999999994" customHeight="1" x14ac:dyDescent="0.25">
      <c r="A10" s="7771" t="s">
        <v>3888</v>
      </c>
      <c r="B10" s="8004" t="s">
        <v>251</v>
      </c>
      <c r="C10" s="8022">
        <v>1</v>
      </c>
      <c r="D10" s="8026" t="s">
        <v>3895</v>
      </c>
      <c r="E10" s="8028" t="s">
        <v>3911</v>
      </c>
      <c r="F10" s="8025">
        <v>900</v>
      </c>
      <c r="G10" s="8068"/>
      <c r="H10" s="8057"/>
      <c r="I10" s="8057"/>
      <c r="J10" s="8069"/>
      <c r="K10" s="8017"/>
    </row>
    <row r="11" spans="1:11" ht="65.099999999999994" customHeight="1" x14ac:dyDescent="0.25">
      <c r="A11" s="7771"/>
      <c r="B11" s="8004"/>
      <c r="C11" s="8022">
        <v>2</v>
      </c>
      <c r="D11" s="8026" t="s">
        <v>3896</v>
      </c>
      <c r="E11" s="8028" t="s">
        <v>3912</v>
      </c>
      <c r="F11" s="8025">
        <v>800</v>
      </c>
      <c r="G11" s="8068"/>
      <c r="H11" s="8057"/>
      <c r="I11" s="8057"/>
      <c r="J11" s="8069"/>
      <c r="K11" s="8017"/>
    </row>
    <row r="12" spans="1:11" ht="65.099999999999994" customHeight="1" x14ac:dyDescent="0.25">
      <c r="A12" s="7771"/>
      <c r="B12" s="8004"/>
      <c r="C12" s="8022">
        <v>3</v>
      </c>
      <c r="D12" s="8026" t="s">
        <v>3897</v>
      </c>
      <c r="E12" s="8028" t="s">
        <v>2773</v>
      </c>
      <c r="F12" s="8025">
        <v>650</v>
      </c>
      <c r="G12" s="8070"/>
      <c r="H12" s="8058"/>
      <c r="I12" s="8058"/>
      <c r="J12" s="8071"/>
      <c r="K12" s="8055"/>
    </row>
    <row r="13" spans="1:11" ht="65.099999999999994" customHeight="1" x14ac:dyDescent="0.25">
      <c r="A13" s="7771" t="s">
        <v>3889</v>
      </c>
      <c r="B13" s="8004" t="s">
        <v>254</v>
      </c>
      <c r="C13" s="8022">
        <v>1</v>
      </c>
      <c r="D13" s="8026" t="s">
        <v>3898</v>
      </c>
      <c r="E13" s="8027" t="s">
        <v>3028</v>
      </c>
      <c r="F13" s="8025">
        <v>170</v>
      </c>
    </row>
    <row r="14" spans="1:11" ht="65.099999999999994" customHeight="1" x14ac:dyDescent="0.25">
      <c r="A14" s="7771"/>
      <c r="B14" s="8004"/>
      <c r="C14" s="8022">
        <v>2</v>
      </c>
      <c r="D14" s="8026" t="s">
        <v>3899</v>
      </c>
      <c r="E14" s="8027" t="s">
        <v>3260</v>
      </c>
      <c r="F14" s="8108">
        <v>1200000</v>
      </c>
    </row>
    <row r="15" spans="1:11" ht="65.099999999999994" customHeight="1" x14ac:dyDescent="0.25">
      <c r="A15" s="7771"/>
      <c r="B15" s="8004"/>
      <c r="C15" s="8022">
        <v>3</v>
      </c>
      <c r="D15" s="8026" t="s">
        <v>3900</v>
      </c>
      <c r="E15" s="8028" t="s">
        <v>3260</v>
      </c>
      <c r="F15" s="8108">
        <v>6000000</v>
      </c>
    </row>
    <row r="16" spans="1:11" ht="36" customHeight="1" x14ac:dyDescent="0.25">
      <c r="A16" s="7771" t="s">
        <v>3890</v>
      </c>
      <c r="B16" s="8004" t="s">
        <v>258</v>
      </c>
      <c r="C16" s="8029">
        <v>1</v>
      </c>
      <c r="D16" s="8026" t="s">
        <v>3901</v>
      </c>
      <c r="E16" s="8027" t="s">
        <v>1424</v>
      </c>
      <c r="F16" s="8022">
        <v>7</v>
      </c>
    </row>
    <row r="17" spans="1:6" ht="36" customHeight="1" x14ac:dyDescent="0.25">
      <c r="A17" s="7771"/>
      <c r="B17" s="8004"/>
      <c r="C17" s="8029">
        <v>2</v>
      </c>
      <c r="D17" s="8026" t="s">
        <v>3902</v>
      </c>
      <c r="E17" s="8027" t="s">
        <v>856</v>
      </c>
      <c r="F17" s="8022">
        <v>12</v>
      </c>
    </row>
    <row r="18" spans="1:6" ht="70.5" customHeight="1" x14ac:dyDescent="0.25">
      <c r="A18" s="7771" t="s">
        <v>3891</v>
      </c>
      <c r="B18" s="8004" t="s">
        <v>259</v>
      </c>
      <c r="C18" s="8022">
        <v>1</v>
      </c>
      <c r="D18" s="8026" t="s">
        <v>981</v>
      </c>
      <c r="E18" s="8027" t="s">
        <v>982</v>
      </c>
      <c r="F18" s="8025">
        <v>1</v>
      </c>
    </row>
    <row r="19" spans="1:6" ht="70.5" customHeight="1" x14ac:dyDescent="0.25">
      <c r="A19" s="7771"/>
      <c r="B19" s="8004"/>
      <c r="C19" s="8022">
        <v>2</v>
      </c>
      <c r="D19" s="8026" t="s">
        <v>983</v>
      </c>
      <c r="E19" s="8027" t="s">
        <v>984</v>
      </c>
      <c r="F19" s="8025">
        <v>6</v>
      </c>
    </row>
    <row r="20" spans="1:6" ht="70.5" customHeight="1" x14ac:dyDescent="0.25">
      <c r="A20" s="7771"/>
      <c r="B20" s="8004"/>
      <c r="C20" s="8022">
        <v>3</v>
      </c>
      <c r="D20" s="8026" t="s">
        <v>985</v>
      </c>
      <c r="E20" s="8028" t="s">
        <v>986</v>
      </c>
      <c r="F20" s="8025">
        <v>1</v>
      </c>
    </row>
    <row r="21" spans="1:6" ht="30" customHeight="1" x14ac:dyDescent="0.25">
      <c r="A21" s="7771" t="s">
        <v>3892</v>
      </c>
      <c r="B21" s="8004" t="s">
        <v>262</v>
      </c>
      <c r="C21" s="8022">
        <v>1</v>
      </c>
      <c r="D21" s="8026" t="s">
        <v>3903</v>
      </c>
      <c r="E21" s="8027" t="s">
        <v>812</v>
      </c>
      <c r="F21" s="8025">
        <v>140</v>
      </c>
    </row>
    <row r="22" spans="1:6" ht="30" customHeight="1" x14ac:dyDescent="0.25">
      <c r="A22" s="7771"/>
      <c r="B22" s="8004"/>
      <c r="C22" s="8022">
        <v>2</v>
      </c>
      <c r="D22" s="8026" t="s">
        <v>931</v>
      </c>
      <c r="E22" s="8027" t="s">
        <v>932</v>
      </c>
      <c r="F22" s="8025">
        <v>10</v>
      </c>
    </row>
    <row r="23" spans="1:6" ht="30" customHeight="1" x14ac:dyDescent="0.25">
      <c r="A23" s="7771"/>
      <c r="B23" s="8004"/>
      <c r="C23" s="8022">
        <v>3</v>
      </c>
      <c r="D23" s="8026" t="s">
        <v>933</v>
      </c>
      <c r="E23" s="8027" t="s">
        <v>934</v>
      </c>
      <c r="F23" s="8025">
        <v>2</v>
      </c>
    </row>
    <row r="24" spans="1:6" ht="30" customHeight="1" x14ac:dyDescent="0.25">
      <c r="A24" s="7771"/>
      <c r="B24" s="8004"/>
      <c r="C24" s="8022">
        <v>4</v>
      </c>
      <c r="D24" s="8026" t="s">
        <v>935</v>
      </c>
      <c r="E24" s="8027" t="s">
        <v>936</v>
      </c>
      <c r="F24" s="8025">
        <v>4</v>
      </c>
    </row>
    <row r="25" spans="1:6" ht="30" customHeight="1" x14ac:dyDescent="0.25">
      <c r="A25" s="7771"/>
      <c r="B25" s="8004"/>
      <c r="C25" s="8022">
        <v>5</v>
      </c>
      <c r="D25" s="8026" t="s">
        <v>937</v>
      </c>
      <c r="E25" s="8028" t="s">
        <v>938</v>
      </c>
      <c r="F25" s="8025">
        <v>3</v>
      </c>
    </row>
    <row r="26" spans="1:6" ht="30" customHeight="1" x14ac:dyDescent="0.25">
      <c r="A26" s="7771"/>
      <c r="B26" s="8004"/>
      <c r="C26" s="8022">
        <v>6</v>
      </c>
      <c r="D26" s="8026" t="s">
        <v>939</v>
      </c>
      <c r="E26" s="8027" t="s">
        <v>940</v>
      </c>
      <c r="F26" s="8025">
        <v>1</v>
      </c>
    </row>
    <row r="27" spans="1:6" ht="40.5" customHeight="1" x14ac:dyDescent="0.25">
      <c r="A27" s="7771" t="s">
        <v>3893</v>
      </c>
      <c r="B27" s="8004" t="s">
        <v>265</v>
      </c>
      <c r="C27" s="8022">
        <v>1</v>
      </c>
      <c r="D27" s="8026" t="s">
        <v>966</v>
      </c>
      <c r="E27" s="8027" t="s">
        <v>3913</v>
      </c>
      <c r="F27" s="8025">
        <v>2</v>
      </c>
    </row>
    <row r="28" spans="1:6" ht="40.5" customHeight="1" x14ac:dyDescent="0.25">
      <c r="A28" s="7771"/>
      <c r="B28" s="8004"/>
      <c r="C28" s="8022">
        <v>2</v>
      </c>
      <c r="D28" s="8026" t="s">
        <v>968</v>
      </c>
      <c r="E28" s="8028" t="s">
        <v>972</v>
      </c>
      <c r="F28" s="8025">
        <v>2</v>
      </c>
    </row>
    <row r="29" spans="1:6" ht="40.5" customHeight="1" x14ac:dyDescent="0.25">
      <c r="A29" s="7771"/>
      <c r="B29" s="8004"/>
      <c r="C29" s="8022">
        <v>3</v>
      </c>
      <c r="D29" s="8026" t="s">
        <v>3904</v>
      </c>
      <c r="E29" s="8028" t="s">
        <v>973</v>
      </c>
      <c r="F29" s="8025">
        <v>4</v>
      </c>
    </row>
    <row r="30" spans="1:6" ht="40.5" customHeight="1" x14ac:dyDescent="0.25">
      <c r="A30" s="7771"/>
      <c r="B30" s="8004"/>
      <c r="C30" s="7796">
        <v>4</v>
      </c>
      <c r="D30" s="8026" t="s">
        <v>970</v>
      </c>
      <c r="E30" s="8028" t="s">
        <v>974</v>
      </c>
      <c r="F30" s="8025">
        <v>559</v>
      </c>
    </row>
    <row r="31" spans="1:6" ht="40.5" customHeight="1" x14ac:dyDescent="0.25">
      <c r="A31" s="7771"/>
      <c r="B31" s="8004"/>
      <c r="C31" s="7796">
        <v>5</v>
      </c>
      <c r="D31" s="8026" t="s">
        <v>971</v>
      </c>
      <c r="E31" s="8028" t="s">
        <v>975</v>
      </c>
      <c r="F31" s="8025">
        <v>5</v>
      </c>
    </row>
    <row r="32" spans="1:6" ht="31.5" customHeight="1" x14ac:dyDescent="0.25">
      <c r="A32" s="7771" t="s">
        <v>3894</v>
      </c>
      <c r="B32" s="8004" t="s">
        <v>266</v>
      </c>
      <c r="C32" s="8022">
        <v>1</v>
      </c>
      <c r="D32" s="8026" t="s">
        <v>3905</v>
      </c>
      <c r="E32" s="8027" t="s">
        <v>1094</v>
      </c>
      <c r="F32" s="8025">
        <v>5</v>
      </c>
    </row>
    <row r="33" spans="1:6" ht="31.5" customHeight="1" x14ac:dyDescent="0.25">
      <c r="A33" s="7771"/>
      <c r="B33" s="8004"/>
      <c r="C33" s="8022">
        <v>2</v>
      </c>
      <c r="D33" s="8026" t="s">
        <v>3906</v>
      </c>
      <c r="E33" s="8027" t="s">
        <v>1004</v>
      </c>
      <c r="F33" s="8025">
        <v>2</v>
      </c>
    </row>
    <row r="34" spans="1:6" ht="31.5" customHeight="1" x14ac:dyDescent="0.25">
      <c r="A34" s="7771"/>
      <c r="B34" s="8004"/>
      <c r="C34" s="8022">
        <v>3</v>
      </c>
      <c r="D34" s="8026" t="s">
        <v>3907</v>
      </c>
      <c r="E34" s="8027" t="s">
        <v>1363</v>
      </c>
      <c r="F34" s="8025">
        <v>1</v>
      </c>
    </row>
    <row r="35" spans="1:6" ht="31.5" customHeight="1" x14ac:dyDescent="0.25">
      <c r="A35" s="7771"/>
      <c r="B35" s="8004"/>
      <c r="C35" s="8022">
        <v>4</v>
      </c>
      <c r="D35" s="8026" t="s">
        <v>3908</v>
      </c>
      <c r="E35" s="8028" t="s">
        <v>1018</v>
      </c>
      <c r="F35" s="8025">
        <v>600</v>
      </c>
    </row>
    <row r="36" spans="1:6" ht="31.5" customHeight="1" x14ac:dyDescent="0.25">
      <c r="A36" s="7771"/>
      <c r="B36" s="8004"/>
      <c r="C36" s="8022">
        <v>5</v>
      </c>
      <c r="D36" s="8026" t="s">
        <v>3909</v>
      </c>
      <c r="E36" s="8028" t="s">
        <v>1125</v>
      </c>
      <c r="F36" s="8025">
        <v>50</v>
      </c>
    </row>
    <row r="37" spans="1:6" ht="31.5" customHeight="1" x14ac:dyDescent="0.25">
      <c r="A37" s="7771"/>
      <c r="B37" s="8004"/>
      <c r="C37" s="8022">
        <v>6</v>
      </c>
      <c r="D37" s="8026" t="s">
        <v>3910</v>
      </c>
      <c r="E37" s="8027" t="s">
        <v>3914</v>
      </c>
      <c r="F37" s="8025">
        <v>4</v>
      </c>
    </row>
  </sheetData>
  <mergeCells count="24">
    <mergeCell ref="A32:A37"/>
    <mergeCell ref="B32:B37"/>
    <mergeCell ref="A18:A20"/>
    <mergeCell ref="B18:B20"/>
    <mergeCell ref="A21:A26"/>
    <mergeCell ref="B21:B26"/>
    <mergeCell ref="A27:A31"/>
    <mergeCell ref="B27:B31"/>
    <mergeCell ref="G3:K3"/>
    <mergeCell ref="A5:A9"/>
    <mergeCell ref="B5:B9"/>
    <mergeCell ref="A10:A12"/>
    <mergeCell ref="B10:B12"/>
    <mergeCell ref="A13:A15"/>
    <mergeCell ref="B13:B15"/>
    <mergeCell ref="A16:A17"/>
    <mergeCell ref="B16:B17"/>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rowBreaks count="1" manualBreakCount="1">
    <brk id="31" max="10"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71"/>
  <sheetViews>
    <sheetView view="pageBreakPreview" topLeftCell="A61" zoomScale="90" zoomScaleSheetLayoutView="90" workbookViewId="0">
      <selection activeCell="B5" sqref="B5:B15"/>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267</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8082" t="s">
        <v>519</v>
      </c>
      <c r="B3" s="8109" t="s">
        <v>3329</v>
      </c>
      <c r="C3" s="8037" t="s">
        <v>756</v>
      </c>
      <c r="D3" s="8037" t="s">
        <v>1435</v>
      </c>
      <c r="E3" s="8037" t="s">
        <v>534</v>
      </c>
      <c r="F3" s="8037" t="s">
        <v>758</v>
      </c>
      <c r="G3" s="8007"/>
      <c r="H3" s="8007"/>
      <c r="I3" s="8007"/>
      <c r="J3" s="8007"/>
      <c r="K3" s="8007"/>
    </row>
    <row r="4" spans="1:11" ht="39" customHeight="1" x14ac:dyDescent="0.25">
      <c r="A4" s="8082"/>
      <c r="B4" s="8109"/>
      <c r="C4" s="8037"/>
      <c r="D4" s="8037"/>
      <c r="E4" s="8037"/>
      <c r="F4" s="8037"/>
      <c r="G4" s="8018"/>
      <c r="H4" s="8009"/>
      <c r="I4" s="8009"/>
      <c r="J4" s="8009"/>
      <c r="K4" s="8009"/>
    </row>
    <row r="5" spans="1:11" ht="27.95" customHeight="1" x14ac:dyDescent="0.25">
      <c r="A5" s="8079" t="s">
        <v>734</v>
      </c>
      <c r="B5" s="8077" t="s">
        <v>272</v>
      </c>
      <c r="C5" s="7972">
        <v>1</v>
      </c>
      <c r="D5" s="1001" t="s">
        <v>1281</v>
      </c>
      <c r="E5" s="848" t="s">
        <v>1026</v>
      </c>
      <c r="F5" s="4197">
        <v>300</v>
      </c>
      <c r="G5" s="8066"/>
      <c r="H5" s="8056"/>
      <c r="I5" s="8056"/>
      <c r="J5" s="8067"/>
      <c r="K5" s="8054"/>
    </row>
    <row r="6" spans="1:11" ht="27.95" customHeight="1" x14ac:dyDescent="0.25">
      <c r="A6" s="8079"/>
      <c r="B6" s="8077"/>
      <c r="C6" s="7972">
        <v>2</v>
      </c>
      <c r="D6" s="1001" t="s">
        <v>1282</v>
      </c>
      <c r="E6" s="848" t="s">
        <v>936</v>
      </c>
      <c r="F6" s="4197">
        <v>1</v>
      </c>
      <c r="G6" s="8068"/>
      <c r="H6" s="8057"/>
      <c r="I6" s="8057"/>
      <c r="J6" s="8069"/>
      <c r="K6" s="8017"/>
    </row>
    <row r="7" spans="1:11" ht="27.95" customHeight="1" x14ac:dyDescent="0.25">
      <c r="A7" s="8079"/>
      <c r="B7" s="8077"/>
      <c r="C7" s="7972">
        <v>3</v>
      </c>
      <c r="D7" s="1001" t="s">
        <v>1283</v>
      </c>
      <c r="E7" s="848" t="s">
        <v>936</v>
      </c>
      <c r="F7" s="4197">
        <v>1</v>
      </c>
      <c r="G7" s="8068"/>
      <c r="H7" s="8057"/>
      <c r="I7" s="8057"/>
      <c r="J7" s="8069"/>
      <c r="K7" s="8017"/>
    </row>
    <row r="8" spans="1:11" ht="27.95" customHeight="1" x14ac:dyDescent="0.25">
      <c r="A8" s="8079"/>
      <c r="B8" s="8077"/>
      <c r="C8" s="7972">
        <v>4</v>
      </c>
      <c r="D8" s="1001" t="s">
        <v>1284</v>
      </c>
      <c r="E8" s="848" t="s">
        <v>936</v>
      </c>
      <c r="F8" s="4197">
        <v>1</v>
      </c>
      <c r="G8" s="8068"/>
      <c r="H8" s="8057"/>
      <c r="I8" s="8057"/>
      <c r="J8" s="8069"/>
      <c r="K8" s="8017"/>
    </row>
    <row r="9" spans="1:11" ht="27.95" customHeight="1" x14ac:dyDescent="0.25">
      <c r="A9" s="8079"/>
      <c r="B9" s="8077"/>
      <c r="C9" s="7972">
        <v>5</v>
      </c>
      <c r="D9" s="1001" t="s">
        <v>1285</v>
      </c>
      <c r="E9" s="848" t="s">
        <v>1286</v>
      </c>
      <c r="F9" s="4197">
        <v>20</v>
      </c>
      <c r="G9" s="8068"/>
      <c r="H9" s="8057"/>
      <c r="I9" s="8057"/>
      <c r="J9" s="8069"/>
      <c r="K9" s="8017"/>
    </row>
    <row r="10" spans="1:11" ht="27.95" customHeight="1" x14ac:dyDescent="0.25">
      <c r="A10" s="8079"/>
      <c r="B10" s="8077"/>
      <c r="C10" s="7972">
        <v>6</v>
      </c>
      <c r="D10" s="1001" t="s">
        <v>1287</v>
      </c>
      <c r="E10" s="848" t="s">
        <v>1286</v>
      </c>
      <c r="F10" s="4197">
        <v>180</v>
      </c>
      <c r="G10" s="8068"/>
      <c r="H10" s="8057"/>
      <c r="I10" s="8057"/>
      <c r="J10" s="8069"/>
      <c r="K10" s="8017"/>
    </row>
    <row r="11" spans="1:11" ht="27.95" customHeight="1" x14ac:dyDescent="0.25">
      <c r="A11" s="8079"/>
      <c r="B11" s="8077"/>
      <c r="C11" s="7972">
        <v>7</v>
      </c>
      <c r="D11" s="1001" t="s">
        <v>1288</v>
      </c>
      <c r="E11" s="848" t="s">
        <v>1129</v>
      </c>
      <c r="F11" s="4197">
        <v>40</v>
      </c>
      <c r="G11" s="8068"/>
      <c r="H11" s="8057"/>
      <c r="I11" s="8057"/>
      <c r="J11" s="8069"/>
      <c r="K11" s="8017"/>
    </row>
    <row r="12" spans="1:11" ht="27.95" customHeight="1" x14ac:dyDescent="0.25">
      <c r="A12" s="8079"/>
      <c r="B12" s="8077"/>
      <c r="C12" s="863">
        <v>8</v>
      </c>
      <c r="D12" s="8065" t="s">
        <v>1289</v>
      </c>
      <c r="E12" s="7875" t="s">
        <v>1290</v>
      </c>
      <c r="F12" s="5635">
        <v>1</v>
      </c>
      <c r="G12" s="8070"/>
      <c r="H12" s="8058"/>
      <c r="I12" s="8058"/>
      <c r="J12" s="8071"/>
      <c r="K12" s="8055"/>
    </row>
    <row r="13" spans="1:11" ht="27.95" customHeight="1" x14ac:dyDescent="0.25">
      <c r="A13" s="8079"/>
      <c r="B13" s="8077"/>
      <c r="C13" s="863">
        <v>9</v>
      </c>
      <c r="D13" s="8065" t="s">
        <v>1291</v>
      </c>
      <c r="E13" s="7875" t="s">
        <v>1129</v>
      </c>
      <c r="F13" s="5635">
        <v>6</v>
      </c>
    </row>
    <row r="14" spans="1:11" ht="27.95" customHeight="1" x14ac:dyDescent="0.25">
      <c r="A14" s="8079"/>
      <c r="B14" s="8077"/>
      <c r="C14" s="863">
        <v>10</v>
      </c>
      <c r="D14" s="8065" t="s">
        <v>1292</v>
      </c>
      <c r="E14" s="7875" t="s">
        <v>1293</v>
      </c>
      <c r="F14" s="5635">
        <v>1</v>
      </c>
    </row>
    <row r="15" spans="1:11" ht="27.95" customHeight="1" x14ac:dyDescent="0.25">
      <c r="A15" s="8079"/>
      <c r="B15" s="8077"/>
      <c r="C15" s="7972">
        <v>11</v>
      </c>
      <c r="D15" s="8110" t="s">
        <v>1294</v>
      </c>
      <c r="E15" s="7875" t="s">
        <v>1026</v>
      </c>
      <c r="F15" s="5635">
        <v>1</v>
      </c>
    </row>
    <row r="16" spans="1:11" ht="30" customHeight="1" x14ac:dyDescent="0.25">
      <c r="A16" s="8079" t="s">
        <v>735</v>
      </c>
      <c r="B16" s="8077" t="s">
        <v>274</v>
      </c>
      <c r="C16" s="7820">
        <v>1</v>
      </c>
      <c r="D16" s="930" t="s">
        <v>1295</v>
      </c>
      <c r="E16" s="7875" t="s">
        <v>1296</v>
      </c>
      <c r="F16" s="4197">
        <v>22057</v>
      </c>
    </row>
    <row r="17" spans="1:6" ht="34.5" customHeight="1" x14ac:dyDescent="0.25">
      <c r="A17" s="8079"/>
      <c r="B17" s="8077"/>
      <c r="C17" s="7820">
        <v>2</v>
      </c>
      <c r="D17" s="930" t="s">
        <v>1297</v>
      </c>
      <c r="E17" s="7875" t="s">
        <v>1296</v>
      </c>
      <c r="F17" s="4197">
        <v>2642</v>
      </c>
    </row>
    <row r="18" spans="1:6" ht="43.5" customHeight="1" x14ac:dyDescent="0.25">
      <c r="A18" s="8079"/>
      <c r="B18" s="8077"/>
      <c r="C18" s="7820">
        <v>3</v>
      </c>
      <c r="D18" s="930" t="s">
        <v>1298</v>
      </c>
      <c r="E18" s="7875" t="s">
        <v>1296</v>
      </c>
      <c r="F18" s="4197">
        <v>2745</v>
      </c>
    </row>
    <row r="19" spans="1:6" ht="60" customHeight="1" x14ac:dyDescent="0.25">
      <c r="A19" s="8079"/>
      <c r="B19" s="8077"/>
      <c r="C19" s="7820">
        <v>4</v>
      </c>
      <c r="D19" s="930" t="s">
        <v>1299</v>
      </c>
      <c r="E19" s="7875" t="s">
        <v>1296</v>
      </c>
      <c r="F19" s="4197">
        <v>2319</v>
      </c>
    </row>
    <row r="20" spans="1:6" ht="51.75" customHeight="1" x14ac:dyDescent="0.25">
      <c r="A20" s="8079"/>
      <c r="B20" s="8077"/>
      <c r="C20" s="7820">
        <v>5</v>
      </c>
      <c r="D20" s="930" t="s">
        <v>3915</v>
      </c>
      <c r="E20" s="7875" t="s">
        <v>1031</v>
      </c>
      <c r="F20" s="4197">
        <v>1500</v>
      </c>
    </row>
    <row r="21" spans="1:6" ht="39" customHeight="1" x14ac:dyDescent="0.25">
      <c r="A21" s="8079"/>
      <c r="B21" s="8077"/>
      <c r="C21" s="7820">
        <v>6</v>
      </c>
      <c r="D21" s="930" t="s">
        <v>1301</v>
      </c>
      <c r="E21" s="7875" t="s">
        <v>936</v>
      </c>
      <c r="F21" s="4197">
        <v>1</v>
      </c>
    </row>
    <row r="22" spans="1:6" ht="39" customHeight="1" x14ac:dyDescent="0.25">
      <c r="A22" s="8079"/>
      <c r="B22" s="8077"/>
      <c r="C22" s="7820">
        <v>7</v>
      </c>
      <c r="D22" s="930" t="s">
        <v>1302</v>
      </c>
      <c r="E22" s="7875" t="s">
        <v>1303</v>
      </c>
      <c r="F22" s="4197">
        <v>1</v>
      </c>
    </row>
    <row r="23" spans="1:6" ht="40.5" customHeight="1" x14ac:dyDescent="0.25">
      <c r="A23" s="8079"/>
      <c r="B23" s="8077"/>
      <c r="C23" s="7820">
        <v>8</v>
      </c>
      <c r="D23" s="930" t="s">
        <v>1304</v>
      </c>
      <c r="E23" s="7875" t="s">
        <v>986</v>
      </c>
      <c r="F23" s="4197">
        <v>15</v>
      </c>
    </row>
    <row r="24" spans="1:6" ht="28.5" customHeight="1" x14ac:dyDescent="0.25">
      <c r="A24" s="8079" t="s">
        <v>739</v>
      </c>
      <c r="B24" s="8077" t="s">
        <v>276</v>
      </c>
      <c r="C24" s="7972">
        <v>1</v>
      </c>
      <c r="D24" s="930" t="s">
        <v>1326</v>
      </c>
      <c r="E24" s="848" t="s">
        <v>1327</v>
      </c>
      <c r="F24" s="4197">
        <v>4500</v>
      </c>
    </row>
    <row r="25" spans="1:6" ht="28.5" customHeight="1" x14ac:dyDescent="0.25">
      <c r="A25" s="8079"/>
      <c r="B25" s="8077"/>
      <c r="C25" s="7972">
        <v>2</v>
      </c>
      <c r="D25" s="930" t="s">
        <v>1328</v>
      </c>
      <c r="E25" s="848" t="s">
        <v>1212</v>
      </c>
      <c r="F25" s="4197">
        <v>247</v>
      </c>
    </row>
    <row r="26" spans="1:6" ht="28.5" customHeight="1" x14ac:dyDescent="0.25">
      <c r="A26" s="8079"/>
      <c r="B26" s="8077"/>
      <c r="C26" s="7972">
        <v>3</v>
      </c>
      <c r="D26" s="930" t="s">
        <v>1329</v>
      </c>
      <c r="E26" s="848" t="s">
        <v>1330</v>
      </c>
      <c r="F26" s="4197">
        <v>92000</v>
      </c>
    </row>
    <row r="27" spans="1:6" ht="28.5" customHeight="1" x14ac:dyDescent="0.25">
      <c r="A27" s="8079"/>
      <c r="B27" s="8077"/>
      <c r="C27" s="7972">
        <v>4</v>
      </c>
      <c r="D27" s="930" t="s">
        <v>3766</v>
      </c>
      <c r="E27" s="848" t="s">
        <v>1332</v>
      </c>
      <c r="F27" s="4197">
        <v>12</v>
      </c>
    </row>
    <row r="28" spans="1:6" ht="28.5" customHeight="1" x14ac:dyDescent="0.25">
      <c r="A28" s="8079"/>
      <c r="B28" s="8077"/>
      <c r="C28" s="7972">
        <v>5</v>
      </c>
      <c r="D28" s="930" t="s">
        <v>1333</v>
      </c>
      <c r="E28" s="848" t="s">
        <v>842</v>
      </c>
      <c r="F28" s="4197">
        <v>31500</v>
      </c>
    </row>
    <row r="29" spans="1:6" ht="28.5" customHeight="1" x14ac:dyDescent="0.25">
      <c r="A29" s="8079"/>
      <c r="B29" s="8077"/>
      <c r="C29" s="7972">
        <v>6</v>
      </c>
      <c r="D29" s="930" t="s">
        <v>1334</v>
      </c>
      <c r="E29" s="848" t="s">
        <v>1335</v>
      </c>
      <c r="F29" s="4197">
        <v>247</v>
      </c>
    </row>
    <row r="30" spans="1:6" ht="28.5" customHeight="1" x14ac:dyDescent="0.25">
      <c r="A30" s="8079"/>
      <c r="B30" s="8077"/>
      <c r="C30" s="7972">
        <v>7</v>
      </c>
      <c r="D30" s="930" t="s">
        <v>1336</v>
      </c>
      <c r="E30" s="7875" t="s">
        <v>1337</v>
      </c>
      <c r="F30" s="1980">
        <v>31500</v>
      </c>
    </row>
    <row r="31" spans="1:6" ht="56.25" customHeight="1" x14ac:dyDescent="0.25">
      <c r="A31" s="8079"/>
      <c r="B31" s="8077"/>
      <c r="C31" s="7972">
        <v>8</v>
      </c>
      <c r="D31" s="930" t="s">
        <v>1338</v>
      </c>
      <c r="E31" s="7875" t="s">
        <v>1339</v>
      </c>
      <c r="F31" s="4197">
        <v>32</v>
      </c>
    </row>
    <row r="32" spans="1:6" ht="38.25" customHeight="1" x14ac:dyDescent="0.25">
      <c r="A32" s="8079"/>
      <c r="B32" s="8077"/>
      <c r="C32" s="7972">
        <v>9</v>
      </c>
      <c r="D32" s="930" t="s">
        <v>1340</v>
      </c>
      <c r="E32" s="7875" t="s">
        <v>1330</v>
      </c>
      <c r="F32" s="4197">
        <v>22464</v>
      </c>
    </row>
    <row r="33" spans="1:6" ht="30.75" customHeight="1" x14ac:dyDescent="0.25">
      <c r="A33" s="8079"/>
      <c r="B33" s="8077"/>
      <c r="C33" s="7972">
        <v>10</v>
      </c>
      <c r="D33" s="930" t="s">
        <v>1341</v>
      </c>
      <c r="E33" s="7875" t="s">
        <v>1330</v>
      </c>
      <c r="F33" s="4197">
        <v>22464</v>
      </c>
    </row>
    <row r="34" spans="1:6" ht="37.5" customHeight="1" x14ac:dyDescent="0.25">
      <c r="A34" s="8079"/>
      <c r="B34" s="8077"/>
      <c r="C34" s="7972">
        <v>11</v>
      </c>
      <c r="D34" s="930" t="s">
        <v>1342</v>
      </c>
      <c r="E34" s="7875" t="s">
        <v>1343</v>
      </c>
      <c r="F34" s="4197">
        <v>2040</v>
      </c>
    </row>
    <row r="35" spans="1:6" ht="33.75" customHeight="1" x14ac:dyDescent="0.25">
      <c r="A35" s="8079"/>
      <c r="B35" s="8077"/>
      <c r="C35" s="8111">
        <v>12</v>
      </c>
      <c r="D35" s="930" t="s">
        <v>1344</v>
      </c>
      <c r="E35" s="7875" t="s">
        <v>1330</v>
      </c>
      <c r="F35" s="4197">
        <v>850</v>
      </c>
    </row>
    <row r="36" spans="1:6" ht="28.5" customHeight="1" x14ac:dyDescent="0.25">
      <c r="A36" s="8079"/>
      <c r="B36" s="8077"/>
      <c r="C36" s="7972">
        <v>13</v>
      </c>
      <c r="D36" s="930" t="s">
        <v>1345</v>
      </c>
      <c r="E36" s="7875" t="s">
        <v>1327</v>
      </c>
      <c r="F36" s="4197">
        <v>300</v>
      </c>
    </row>
    <row r="37" spans="1:6" ht="28.5" customHeight="1" x14ac:dyDescent="0.25">
      <c r="A37" s="8079"/>
      <c r="B37" s="8077"/>
      <c r="C37" s="8111">
        <v>14</v>
      </c>
      <c r="D37" s="930" t="s">
        <v>1346</v>
      </c>
      <c r="E37" s="7875" t="s">
        <v>936</v>
      </c>
      <c r="F37" s="4197">
        <v>1</v>
      </c>
    </row>
    <row r="38" spans="1:6" ht="28.5" customHeight="1" x14ac:dyDescent="0.25">
      <c r="A38" s="8079"/>
      <c r="B38" s="8077"/>
      <c r="C38" s="7972">
        <v>15</v>
      </c>
      <c r="D38" s="930" t="s">
        <v>1347</v>
      </c>
      <c r="E38" s="7875" t="s">
        <v>936</v>
      </c>
      <c r="F38" s="4197">
        <v>1</v>
      </c>
    </row>
    <row r="39" spans="1:6" ht="28.5" customHeight="1" x14ac:dyDescent="0.25">
      <c r="A39" s="8079"/>
      <c r="B39" s="8077"/>
      <c r="C39" s="7972">
        <v>16</v>
      </c>
      <c r="D39" s="930" t="s">
        <v>1348</v>
      </c>
      <c r="E39" s="7875" t="s">
        <v>1349</v>
      </c>
      <c r="F39" s="4197">
        <v>1</v>
      </c>
    </row>
    <row r="40" spans="1:6" ht="28.5" customHeight="1" x14ac:dyDescent="0.25">
      <c r="A40" s="8079"/>
      <c r="B40" s="8077"/>
      <c r="C40" s="8111">
        <v>17</v>
      </c>
      <c r="D40" s="930" t="s">
        <v>1350</v>
      </c>
      <c r="E40" s="7875" t="s">
        <v>936</v>
      </c>
      <c r="F40" s="4197">
        <v>1</v>
      </c>
    </row>
    <row r="41" spans="1:6" ht="28.5" customHeight="1" x14ac:dyDescent="0.25">
      <c r="A41" s="8079"/>
      <c r="B41" s="8077"/>
      <c r="C41" s="7972">
        <v>18</v>
      </c>
      <c r="D41" s="930" t="s">
        <v>1351</v>
      </c>
      <c r="E41" s="7875" t="s">
        <v>936</v>
      </c>
      <c r="F41" s="4197">
        <v>1</v>
      </c>
    </row>
    <row r="42" spans="1:6" ht="27.75" customHeight="1" x14ac:dyDescent="0.25">
      <c r="A42" s="8079" t="s">
        <v>736</v>
      </c>
      <c r="B42" s="8077" t="s">
        <v>279</v>
      </c>
      <c r="C42" s="7972">
        <v>1</v>
      </c>
      <c r="D42" s="8112" t="s">
        <v>1305</v>
      </c>
      <c r="E42" s="848" t="s">
        <v>1306</v>
      </c>
      <c r="F42" s="5635">
        <v>68000</v>
      </c>
    </row>
    <row r="43" spans="1:6" ht="27.75" customHeight="1" x14ac:dyDescent="0.25">
      <c r="A43" s="8079"/>
      <c r="B43" s="8077"/>
      <c r="C43" s="7972">
        <v>2</v>
      </c>
      <c r="D43" s="8112" t="s">
        <v>1307</v>
      </c>
      <c r="E43" s="7875" t="s">
        <v>936</v>
      </c>
      <c r="F43" s="5635">
        <v>35</v>
      </c>
    </row>
    <row r="44" spans="1:6" ht="27.75" customHeight="1" x14ac:dyDescent="0.25">
      <c r="A44" s="8079"/>
      <c r="B44" s="8077"/>
      <c r="C44" s="7972">
        <v>3</v>
      </c>
      <c r="D44" s="8112" t="s">
        <v>1308</v>
      </c>
      <c r="E44" s="7875" t="s">
        <v>936</v>
      </c>
      <c r="F44" s="5635">
        <v>5</v>
      </c>
    </row>
    <row r="45" spans="1:6" ht="27.75" customHeight="1" x14ac:dyDescent="0.25">
      <c r="A45" s="8079"/>
      <c r="B45" s="8077"/>
      <c r="C45" s="7972">
        <v>4</v>
      </c>
      <c r="D45" s="8112" t="s">
        <v>1309</v>
      </c>
      <c r="E45" s="7875" t="s">
        <v>1310</v>
      </c>
      <c r="F45" s="5635">
        <v>1</v>
      </c>
    </row>
    <row r="46" spans="1:6" ht="27.75" customHeight="1" x14ac:dyDescent="0.25">
      <c r="A46" s="8079"/>
      <c r="B46" s="8077"/>
      <c r="C46" s="7972">
        <v>5</v>
      </c>
      <c r="D46" s="8112" t="s">
        <v>1311</v>
      </c>
      <c r="E46" s="848" t="s">
        <v>1293</v>
      </c>
      <c r="F46" s="5635">
        <v>5</v>
      </c>
    </row>
    <row r="47" spans="1:6" ht="27.75" customHeight="1" x14ac:dyDescent="0.25">
      <c r="A47" s="8079"/>
      <c r="B47" s="8077"/>
      <c r="C47" s="7972">
        <v>6</v>
      </c>
      <c r="D47" s="8112" t="s">
        <v>1312</v>
      </c>
      <c r="E47" s="7875" t="s">
        <v>784</v>
      </c>
      <c r="F47" s="5635">
        <v>24</v>
      </c>
    </row>
    <row r="48" spans="1:6" ht="27.75" customHeight="1" x14ac:dyDescent="0.25">
      <c r="A48" s="8079"/>
      <c r="B48" s="8077"/>
      <c r="C48" s="7972">
        <v>7</v>
      </c>
      <c r="D48" s="8112" t="s">
        <v>1313</v>
      </c>
      <c r="E48" s="7875" t="s">
        <v>936</v>
      </c>
      <c r="F48" s="5635">
        <v>1</v>
      </c>
    </row>
    <row r="49" spans="1:6" ht="27.75" customHeight="1" x14ac:dyDescent="0.2">
      <c r="A49" s="8079"/>
      <c r="B49" s="8077"/>
      <c r="C49" s="7972">
        <v>8</v>
      </c>
      <c r="D49" s="8113" t="s">
        <v>1314</v>
      </c>
      <c r="E49" s="7875" t="s">
        <v>936</v>
      </c>
      <c r="F49" s="5635">
        <v>1</v>
      </c>
    </row>
    <row r="50" spans="1:6" ht="26.25" customHeight="1" x14ac:dyDescent="0.25">
      <c r="A50" s="8079" t="s">
        <v>738</v>
      </c>
      <c r="B50" s="8077" t="s">
        <v>281</v>
      </c>
      <c r="C50" s="7972">
        <v>1</v>
      </c>
      <c r="D50" s="8112" t="s">
        <v>1352</v>
      </c>
      <c r="E50" s="7875" t="s">
        <v>1310</v>
      </c>
      <c r="F50" s="8114">
        <v>46</v>
      </c>
    </row>
    <row r="51" spans="1:6" ht="26.25" customHeight="1" x14ac:dyDescent="0.25">
      <c r="A51" s="8079"/>
      <c r="B51" s="8077"/>
      <c r="C51" s="7972">
        <v>2</v>
      </c>
      <c r="D51" s="8112" t="s">
        <v>1353</v>
      </c>
      <c r="E51" s="7875" t="s">
        <v>1310</v>
      </c>
      <c r="F51" s="8114">
        <v>44</v>
      </c>
    </row>
    <row r="52" spans="1:6" ht="26.25" customHeight="1" x14ac:dyDescent="0.25">
      <c r="A52" s="8079"/>
      <c r="B52" s="8077"/>
      <c r="C52" s="7972">
        <v>3</v>
      </c>
      <c r="D52" s="8112" t="s">
        <v>1354</v>
      </c>
      <c r="E52" s="7875" t="s">
        <v>1310</v>
      </c>
      <c r="F52" s="8114">
        <v>45</v>
      </c>
    </row>
    <row r="53" spans="1:6" ht="26.25" customHeight="1" x14ac:dyDescent="0.25">
      <c r="A53" s="8079"/>
      <c r="B53" s="8077"/>
      <c r="C53" s="7972">
        <v>4</v>
      </c>
      <c r="D53" s="8112" t="s">
        <v>1355</v>
      </c>
      <c r="E53" s="7875" t="s">
        <v>1310</v>
      </c>
      <c r="F53" s="8114">
        <v>46</v>
      </c>
    </row>
    <row r="54" spans="1:6" ht="26.25" customHeight="1" x14ac:dyDescent="0.25">
      <c r="A54" s="8079"/>
      <c r="B54" s="8077"/>
      <c r="C54" s="7972">
        <v>5</v>
      </c>
      <c r="D54" s="8112" t="s">
        <v>1356</v>
      </c>
      <c r="E54" s="7875" t="s">
        <v>1357</v>
      </c>
      <c r="F54" s="8114">
        <v>11</v>
      </c>
    </row>
    <row r="55" spans="1:6" ht="26.25" customHeight="1" x14ac:dyDescent="0.25">
      <c r="A55" s="8079"/>
      <c r="B55" s="8077"/>
      <c r="C55" s="7972">
        <v>6</v>
      </c>
      <c r="D55" s="8112" t="s">
        <v>1358</v>
      </c>
      <c r="E55" s="7875" t="s">
        <v>1310</v>
      </c>
      <c r="F55" s="7972">
        <v>1</v>
      </c>
    </row>
    <row r="56" spans="1:6" ht="26.25" customHeight="1" x14ac:dyDescent="0.25">
      <c r="A56" s="8079"/>
      <c r="B56" s="8077"/>
      <c r="C56" s="7972">
        <v>7</v>
      </c>
      <c r="D56" s="8112" t="s">
        <v>1359</v>
      </c>
      <c r="E56" s="7972" t="s">
        <v>1310</v>
      </c>
      <c r="F56" s="7972">
        <v>1</v>
      </c>
    </row>
    <row r="57" spans="1:6" ht="26.25" customHeight="1" x14ac:dyDescent="0.25">
      <c r="A57" s="8079"/>
      <c r="B57" s="8077"/>
      <c r="C57" s="7972">
        <v>8</v>
      </c>
      <c r="D57" s="8112" t="s">
        <v>1360</v>
      </c>
      <c r="E57" s="7972" t="s">
        <v>1310</v>
      </c>
      <c r="F57" s="7972">
        <v>36</v>
      </c>
    </row>
    <row r="58" spans="1:6" ht="26.25" customHeight="1" x14ac:dyDescent="0.25">
      <c r="A58" s="8079"/>
      <c r="B58" s="8077"/>
      <c r="C58" s="7972">
        <v>9</v>
      </c>
      <c r="D58" s="8112" t="s">
        <v>1361</v>
      </c>
      <c r="E58" s="7972" t="s">
        <v>1349</v>
      </c>
      <c r="F58" s="7820">
        <v>1</v>
      </c>
    </row>
    <row r="59" spans="1:6" ht="26.25" customHeight="1" x14ac:dyDescent="0.25">
      <c r="A59" s="8079"/>
      <c r="B59" s="8077"/>
      <c r="C59" s="7972">
        <v>10</v>
      </c>
      <c r="D59" s="8112" t="s">
        <v>1362</v>
      </c>
      <c r="E59" s="7972" t="s">
        <v>1363</v>
      </c>
      <c r="F59" s="7972">
        <v>7</v>
      </c>
    </row>
    <row r="60" spans="1:6" ht="26.25" customHeight="1" x14ac:dyDescent="0.25">
      <c r="A60" s="8079"/>
      <c r="B60" s="8077"/>
      <c r="C60" s="7972">
        <v>11</v>
      </c>
      <c r="D60" s="8112" t="s">
        <v>1364</v>
      </c>
      <c r="E60" s="1601" t="s">
        <v>1212</v>
      </c>
      <c r="F60" s="1601">
        <v>2</v>
      </c>
    </row>
    <row r="61" spans="1:6" ht="26.25" customHeight="1" x14ac:dyDescent="0.25">
      <c r="A61" s="8079"/>
      <c r="B61" s="8077"/>
      <c r="C61" s="7972">
        <v>12</v>
      </c>
      <c r="D61" s="8112" t="s">
        <v>1365</v>
      </c>
      <c r="E61" s="7972" t="s">
        <v>1310</v>
      </c>
      <c r="F61" s="8115">
        <v>1</v>
      </c>
    </row>
    <row r="62" spans="1:6" ht="26.25" customHeight="1" x14ac:dyDescent="0.25">
      <c r="A62" s="8079"/>
      <c r="B62" s="8077"/>
      <c r="C62" s="7972">
        <v>13</v>
      </c>
      <c r="D62" s="8112" t="s">
        <v>1366</v>
      </c>
      <c r="E62" s="7972" t="s">
        <v>1310</v>
      </c>
      <c r="F62" s="8115">
        <v>1</v>
      </c>
    </row>
    <row r="63" spans="1:6" ht="33.75" customHeight="1" x14ac:dyDescent="0.25">
      <c r="A63" s="8079" t="s">
        <v>3916</v>
      </c>
      <c r="B63" s="8077" t="s">
        <v>282</v>
      </c>
      <c r="C63" s="7972">
        <v>9</v>
      </c>
      <c r="D63" s="8112" t="s">
        <v>1315</v>
      </c>
      <c r="E63" s="5661" t="s">
        <v>1293</v>
      </c>
      <c r="F63" s="5635">
        <v>4</v>
      </c>
    </row>
    <row r="64" spans="1:6" ht="33.75" customHeight="1" x14ac:dyDescent="0.25">
      <c r="A64" s="8079"/>
      <c r="B64" s="8077"/>
      <c r="C64" s="7972">
        <v>10</v>
      </c>
      <c r="D64" s="8112" t="s">
        <v>1316</v>
      </c>
      <c r="E64" s="5661" t="s">
        <v>1317</v>
      </c>
      <c r="F64" s="5635">
        <v>6</v>
      </c>
    </row>
    <row r="65" spans="1:6" ht="33.75" customHeight="1" x14ac:dyDescent="0.25">
      <c r="A65" s="8079"/>
      <c r="B65" s="8077"/>
      <c r="C65" s="7972">
        <v>11</v>
      </c>
      <c r="D65" s="8112" t="s">
        <v>1318</v>
      </c>
      <c r="E65" s="5661" t="s">
        <v>1035</v>
      </c>
      <c r="F65" s="5635">
        <v>2</v>
      </c>
    </row>
    <row r="66" spans="1:6" ht="33.75" customHeight="1" x14ac:dyDescent="0.25">
      <c r="A66" s="8079"/>
      <c r="B66" s="8077"/>
      <c r="C66" s="7972">
        <v>12</v>
      </c>
      <c r="D66" s="8112" t="s">
        <v>1319</v>
      </c>
      <c r="E66" s="5661" t="s">
        <v>1320</v>
      </c>
      <c r="F66" s="5635">
        <v>8</v>
      </c>
    </row>
    <row r="67" spans="1:6" ht="33.75" customHeight="1" x14ac:dyDescent="0.25">
      <c r="A67" s="8079"/>
      <c r="B67" s="8077"/>
      <c r="C67" s="7972">
        <v>13</v>
      </c>
      <c r="D67" s="8112" t="s">
        <v>1321</v>
      </c>
      <c r="E67" s="5661" t="s">
        <v>936</v>
      </c>
      <c r="F67" s="5635">
        <v>15</v>
      </c>
    </row>
    <row r="68" spans="1:6" ht="33.75" customHeight="1" x14ac:dyDescent="0.25">
      <c r="A68" s="8079"/>
      <c r="B68" s="8077"/>
      <c r="C68" s="7972">
        <v>14</v>
      </c>
      <c r="D68" s="8112" t="s">
        <v>1322</v>
      </c>
      <c r="E68" s="5661" t="s">
        <v>936</v>
      </c>
      <c r="F68" s="5635">
        <v>25</v>
      </c>
    </row>
    <row r="69" spans="1:6" ht="33.75" customHeight="1" x14ac:dyDescent="0.25">
      <c r="A69" s="8079"/>
      <c r="B69" s="8077"/>
      <c r="C69" s="7972">
        <v>15</v>
      </c>
      <c r="D69" s="8112" t="s">
        <v>1323</v>
      </c>
      <c r="E69" s="5661" t="s">
        <v>936</v>
      </c>
      <c r="F69" s="5635">
        <v>2</v>
      </c>
    </row>
    <row r="70" spans="1:6" ht="33.75" customHeight="1" x14ac:dyDescent="0.25">
      <c r="A70" s="8079"/>
      <c r="B70" s="8077"/>
      <c r="C70" s="7972">
        <v>16</v>
      </c>
      <c r="D70" s="8112" t="s">
        <v>1324</v>
      </c>
      <c r="E70" s="5661" t="s">
        <v>936</v>
      </c>
      <c r="F70" s="5635">
        <v>3</v>
      </c>
    </row>
    <row r="71" spans="1:6" ht="46.5" customHeight="1" x14ac:dyDescent="0.25">
      <c r="A71" s="8079"/>
      <c r="B71" s="8077"/>
      <c r="C71" s="7972">
        <v>17</v>
      </c>
      <c r="D71" s="8112" t="s">
        <v>1325</v>
      </c>
      <c r="E71" s="7875" t="s">
        <v>784</v>
      </c>
      <c r="F71" s="5635">
        <v>25</v>
      </c>
    </row>
  </sheetData>
  <mergeCells count="20">
    <mergeCell ref="A50:A62"/>
    <mergeCell ref="B50:B62"/>
    <mergeCell ref="A63:A71"/>
    <mergeCell ref="B63:B71"/>
    <mergeCell ref="G3:K3"/>
    <mergeCell ref="A5:A15"/>
    <mergeCell ref="B5:B15"/>
    <mergeCell ref="A16:A23"/>
    <mergeCell ref="B16:B23"/>
    <mergeCell ref="A24:A41"/>
    <mergeCell ref="B24:B41"/>
    <mergeCell ref="A42:A49"/>
    <mergeCell ref="B42:B49"/>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rowBreaks count="3" manualBreakCount="3">
    <brk id="23" max="10" man="1"/>
    <brk id="41" max="10" man="1"/>
    <brk id="62" max="10"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29"/>
  <sheetViews>
    <sheetView view="pageBreakPreview" topLeftCell="A10" zoomScale="90" zoomScaleSheetLayoutView="90" workbookViewId="0">
      <selection activeCell="C7" sqref="C7"/>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4.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283</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45" customHeight="1" x14ac:dyDescent="0.25">
      <c r="A5" s="7785" t="s">
        <v>3917</v>
      </c>
      <c r="B5" s="8004" t="s">
        <v>286</v>
      </c>
      <c r="C5" s="7793">
        <v>1</v>
      </c>
      <c r="D5" s="8030" t="s">
        <v>1408</v>
      </c>
      <c r="E5" s="7793" t="s">
        <v>1409</v>
      </c>
      <c r="F5" s="8025">
        <v>220000</v>
      </c>
      <c r="G5" s="8066"/>
      <c r="H5" s="8056"/>
      <c r="I5" s="8056"/>
      <c r="J5" s="8067"/>
      <c r="K5" s="8054"/>
    </row>
    <row r="6" spans="1:11" ht="46.5" customHeight="1" x14ac:dyDescent="0.25">
      <c r="A6" s="7785"/>
      <c r="B6" s="8004"/>
      <c r="C6" s="8022">
        <v>2</v>
      </c>
      <c r="D6" s="8030" t="s">
        <v>1410</v>
      </c>
      <c r="E6" s="7783" t="s">
        <v>1411</v>
      </c>
      <c r="F6" s="8025">
        <v>150</v>
      </c>
      <c r="G6" s="8068"/>
      <c r="H6" s="8057"/>
      <c r="I6" s="8057"/>
      <c r="J6" s="8069"/>
      <c r="K6" s="8017"/>
    </row>
    <row r="7" spans="1:11" ht="61.5" customHeight="1" x14ac:dyDescent="0.25">
      <c r="A7" s="7785"/>
      <c r="B7" s="8004"/>
      <c r="C7" s="7793">
        <v>3</v>
      </c>
      <c r="D7" s="8030" t="s">
        <v>1412</v>
      </c>
      <c r="E7" s="7793" t="s">
        <v>1409</v>
      </c>
      <c r="F7" s="8025">
        <v>12000</v>
      </c>
      <c r="G7" s="8068"/>
      <c r="H7" s="8057"/>
      <c r="I7" s="8057"/>
      <c r="J7" s="8069"/>
      <c r="K7" s="8017"/>
    </row>
    <row r="8" spans="1:11" ht="38.25" customHeight="1" x14ac:dyDescent="0.25">
      <c r="A8" s="7785"/>
      <c r="B8" s="8004"/>
      <c r="C8" s="7793">
        <v>4</v>
      </c>
      <c r="D8" s="8030" t="s">
        <v>1413</v>
      </c>
      <c r="E8" s="7793" t="s">
        <v>1409</v>
      </c>
      <c r="F8" s="8025">
        <v>16000</v>
      </c>
      <c r="G8" s="8068"/>
      <c r="H8" s="8057"/>
      <c r="I8" s="8057"/>
      <c r="J8" s="8069"/>
      <c r="K8" s="8017"/>
    </row>
    <row r="9" spans="1:11" ht="43.5" customHeight="1" x14ac:dyDescent="0.25">
      <c r="A9" s="7785"/>
      <c r="B9" s="8004"/>
      <c r="C9" s="8022">
        <v>5</v>
      </c>
      <c r="D9" s="8023" t="s">
        <v>1414</v>
      </c>
      <c r="E9" s="7793" t="s">
        <v>1415</v>
      </c>
      <c r="F9" s="8025">
        <v>1</v>
      </c>
      <c r="G9" s="8068"/>
      <c r="H9" s="8057"/>
      <c r="I9" s="8057"/>
      <c r="J9" s="8069"/>
      <c r="K9" s="8017"/>
    </row>
    <row r="10" spans="1:11" ht="29.25" customHeight="1" x14ac:dyDescent="0.25">
      <c r="A10" s="7785"/>
      <c r="B10" s="8004"/>
      <c r="C10" s="8022">
        <v>6</v>
      </c>
      <c r="D10" s="8023" t="s">
        <v>1416</v>
      </c>
      <c r="E10" s="7783" t="s">
        <v>1286</v>
      </c>
      <c r="F10" s="8025">
        <v>5</v>
      </c>
      <c r="G10" s="8068"/>
      <c r="H10" s="8057"/>
      <c r="I10" s="8057"/>
      <c r="J10" s="8069"/>
      <c r="K10" s="8017"/>
    </row>
    <row r="11" spans="1:11" ht="49.5" customHeight="1" x14ac:dyDescent="0.25">
      <c r="A11" s="7785"/>
      <c r="B11" s="8004"/>
      <c r="C11" s="8022">
        <v>7</v>
      </c>
      <c r="D11" s="8023" t="s">
        <v>1417</v>
      </c>
      <c r="E11" s="7783" t="s">
        <v>1409</v>
      </c>
      <c r="F11" s="8025">
        <v>35000</v>
      </c>
      <c r="G11" s="8068"/>
      <c r="H11" s="8057"/>
      <c r="I11" s="8057"/>
      <c r="J11" s="8069"/>
      <c r="K11" s="8017"/>
    </row>
    <row r="12" spans="1:11" ht="28.5" customHeight="1" x14ac:dyDescent="0.25">
      <c r="A12" s="7785"/>
      <c r="B12" s="8004"/>
      <c r="C12" s="7793">
        <v>8</v>
      </c>
      <c r="D12" s="8030" t="s">
        <v>1418</v>
      </c>
      <c r="E12" s="7793" t="s">
        <v>1419</v>
      </c>
      <c r="F12" s="8025">
        <v>80</v>
      </c>
      <c r="G12" s="8070"/>
      <c r="H12" s="8058"/>
      <c r="I12" s="8058"/>
      <c r="J12" s="8071"/>
      <c r="K12" s="8055"/>
    </row>
    <row r="13" spans="1:11" ht="34.5" customHeight="1" x14ac:dyDescent="0.25">
      <c r="A13" s="7785"/>
      <c r="B13" s="8004"/>
      <c r="C13" s="8022">
        <v>9</v>
      </c>
      <c r="D13" s="8030" t="s">
        <v>1420</v>
      </c>
      <c r="E13" s="7783" t="s">
        <v>1421</v>
      </c>
      <c r="F13" s="8025">
        <v>10</v>
      </c>
    </row>
    <row r="14" spans="1:11" ht="36" customHeight="1" x14ac:dyDescent="0.25">
      <c r="A14" s="7785"/>
      <c r="B14" s="8004"/>
      <c r="C14" s="8036">
        <v>10</v>
      </c>
      <c r="D14" s="8092" t="s">
        <v>1422</v>
      </c>
      <c r="E14" s="8036" t="s">
        <v>1212</v>
      </c>
      <c r="F14" s="8036">
        <v>200</v>
      </c>
    </row>
    <row r="15" spans="1:11" ht="36" customHeight="1" x14ac:dyDescent="0.25">
      <c r="A15" s="7785"/>
      <c r="B15" s="8004"/>
      <c r="C15" s="8036">
        <v>11</v>
      </c>
      <c r="D15" s="8092" t="s">
        <v>1423</v>
      </c>
      <c r="E15" s="8036" t="s">
        <v>1424</v>
      </c>
      <c r="F15" s="8036">
        <v>8</v>
      </c>
    </row>
    <row r="16" spans="1:11" ht="36" customHeight="1" x14ac:dyDescent="0.25">
      <c r="A16" s="7785"/>
      <c r="B16" s="8004"/>
      <c r="C16" s="8036">
        <v>12</v>
      </c>
      <c r="D16" s="8092" t="s">
        <v>1425</v>
      </c>
      <c r="E16" s="8036" t="s">
        <v>1426</v>
      </c>
      <c r="F16" s="8036">
        <v>1</v>
      </c>
    </row>
    <row r="17" spans="1:199" ht="36" customHeight="1" x14ac:dyDescent="0.25">
      <c r="A17" s="7785"/>
      <c r="B17" s="8004"/>
      <c r="C17" s="8036">
        <v>13</v>
      </c>
      <c r="D17" s="8092" t="s">
        <v>1427</v>
      </c>
      <c r="E17" s="8036" t="s">
        <v>1428</v>
      </c>
      <c r="F17" s="8036">
        <v>1</v>
      </c>
    </row>
    <row r="18" spans="1:199" s="5649" customFormat="1" ht="12.75" x14ac:dyDescent="0.25">
      <c r="A18" s="8001"/>
      <c r="B18" s="8001"/>
      <c r="C18" s="8001"/>
      <c r="D18" s="8059"/>
      <c r="E18" s="8060"/>
      <c r="F18" s="8060"/>
      <c r="L18" s="5637"/>
      <c r="M18" s="5637"/>
      <c r="N18" s="5637"/>
      <c r="O18" s="5637"/>
      <c r="P18" s="5637"/>
      <c r="Q18" s="5637"/>
      <c r="R18" s="5637"/>
      <c r="S18" s="5637"/>
      <c r="T18" s="5637"/>
      <c r="U18" s="5637"/>
      <c r="V18" s="5637"/>
      <c r="W18" s="5637"/>
      <c r="X18" s="5637"/>
      <c r="Y18" s="5637"/>
      <c r="Z18" s="5637"/>
      <c r="AA18" s="5637"/>
      <c r="AB18" s="5637"/>
      <c r="AC18" s="5637"/>
      <c r="AD18" s="5637"/>
      <c r="AE18" s="5637"/>
      <c r="AF18" s="5637"/>
      <c r="AG18" s="5637"/>
      <c r="AH18" s="5637"/>
      <c r="AI18" s="5637"/>
      <c r="AJ18" s="5637"/>
      <c r="AK18" s="5637"/>
      <c r="AL18" s="5637"/>
      <c r="AM18" s="5637"/>
      <c r="AN18" s="5637"/>
      <c r="AO18" s="5637"/>
      <c r="AP18" s="5637"/>
      <c r="AQ18" s="5637"/>
      <c r="AR18" s="5637"/>
      <c r="AS18" s="5637"/>
      <c r="AT18" s="5637"/>
      <c r="AU18" s="5637"/>
      <c r="AV18" s="5637"/>
      <c r="AW18" s="5637"/>
      <c r="AX18" s="5637"/>
      <c r="AY18" s="5637"/>
      <c r="AZ18" s="5637"/>
      <c r="BA18" s="5637"/>
      <c r="BB18" s="5637"/>
      <c r="BC18" s="5637"/>
      <c r="BD18" s="5637"/>
      <c r="BE18" s="5637"/>
      <c r="BF18" s="5637"/>
      <c r="BG18" s="5637"/>
      <c r="BH18" s="5637"/>
      <c r="BI18" s="5637"/>
      <c r="BJ18" s="5637"/>
      <c r="BK18" s="5637"/>
      <c r="BL18" s="5637"/>
      <c r="BM18" s="5637"/>
      <c r="BN18" s="5637"/>
      <c r="BO18" s="5637"/>
      <c r="BP18" s="5637"/>
      <c r="BQ18" s="5637"/>
      <c r="BR18" s="5637"/>
      <c r="BS18" s="5637"/>
      <c r="BT18" s="5637"/>
      <c r="BU18" s="5637"/>
      <c r="BV18" s="5637"/>
      <c r="BW18" s="5637"/>
      <c r="BX18" s="5637"/>
      <c r="BY18" s="5637"/>
      <c r="BZ18" s="5637"/>
      <c r="CA18" s="5637"/>
      <c r="CB18" s="5637"/>
      <c r="CC18" s="5637"/>
      <c r="CD18" s="5637"/>
      <c r="CE18" s="5637"/>
      <c r="CF18" s="5637"/>
      <c r="CG18" s="5637"/>
      <c r="CH18" s="5637"/>
      <c r="CI18" s="5637"/>
      <c r="CJ18" s="5637"/>
      <c r="CK18" s="5637"/>
      <c r="CL18" s="5637"/>
      <c r="CM18" s="5637"/>
      <c r="CN18" s="5637"/>
      <c r="CO18" s="5637"/>
      <c r="CP18" s="5637"/>
      <c r="CQ18" s="5637"/>
      <c r="CR18" s="5637"/>
      <c r="CS18" s="5637"/>
      <c r="CT18" s="5637"/>
      <c r="CU18" s="5637"/>
      <c r="CV18" s="5637"/>
      <c r="CW18" s="5637"/>
      <c r="CX18" s="5637"/>
      <c r="CY18" s="5637"/>
      <c r="CZ18" s="5637"/>
      <c r="DA18" s="5637"/>
      <c r="DB18" s="5637"/>
      <c r="DC18" s="5637"/>
      <c r="DD18" s="5637"/>
      <c r="DE18" s="5637"/>
      <c r="DF18" s="5637"/>
      <c r="DG18" s="5637"/>
      <c r="DH18" s="5637"/>
      <c r="DI18" s="5637"/>
      <c r="DJ18" s="5637"/>
      <c r="DK18" s="5637"/>
      <c r="DL18" s="5637"/>
      <c r="DM18" s="5637"/>
      <c r="DN18" s="5637"/>
      <c r="DO18" s="5637"/>
      <c r="DP18" s="5637"/>
      <c r="DQ18" s="5637"/>
      <c r="DR18" s="5637"/>
      <c r="DS18" s="5637"/>
      <c r="DT18" s="5637"/>
      <c r="DU18" s="5637"/>
      <c r="DV18" s="5637"/>
      <c r="DW18" s="5637"/>
      <c r="DX18" s="5637"/>
      <c r="DY18" s="5637"/>
      <c r="DZ18" s="5637"/>
      <c r="EA18" s="5637"/>
      <c r="EB18" s="5637"/>
      <c r="EC18" s="5637"/>
      <c r="ED18" s="5637"/>
      <c r="EE18" s="5637"/>
      <c r="EF18" s="5637"/>
      <c r="EG18" s="5637"/>
      <c r="EH18" s="5637"/>
      <c r="EI18" s="5637"/>
      <c r="EJ18" s="5637"/>
      <c r="EK18" s="5637"/>
      <c r="EL18" s="5637"/>
      <c r="EM18" s="5637"/>
      <c r="EN18" s="5637"/>
      <c r="EO18" s="5637"/>
      <c r="EP18" s="5637"/>
      <c r="EQ18" s="5637"/>
      <c r="ER18" s="5637"/>
      <c r="ES18" s="5637"/>
      <c r="ET18" s="5637"/>
      <c r="EU18" s="5637"/>
      <c r="EV18" s="5637"/>
      <c r="EW18" s="5637"/>
      <c r="EX18" s="5637"/>
      <c r="EY18" s="5637"/>
      <c r="EZ18" s="5637"/>
      <c r="FA18" s="5637"/>
      <c r="FB18" s="5637"/>
      <c r="FC18" s="5637"/>
      <c r="FD18" s="5637"/>
      <c r="FE18" s="5637"/>
      <c r="FF18" s="5637"/>
      <c r="FG18" s="5637"/>
      <c r="FH18" s="5637"/>
      <c r="FI18" s="5637"/>
      <c r="FJ18" s="5637"/>
      <c r="FK18" s="5637"/>
      <c r="FL18" s="5637"/>
      <c r="FM18" s="5637"/>
      <c r="FN18" s="5637"/>
      <c r="FO18" s="5637"/>
      <c r="FP18" s="5637"/>
      <c r="FQ18" s="5637"/>
      <c r="FR18" s="5637"/>
      <c r="FS18" s="5637"/>
      <c r="FT18" s="5637"/>
      <c r="FU18" s="5637"/>
      <c r="FV18" s="5637"/>
      <c r="FW18" s="5637"/>
      <c r="FX18" s="5637"/>
      <c r="FY18" s="5637"/>
      <c r="FZ18" s="5637"/>
      <c r="GA18" s="5637"/>
      <c r="GB18" s="5637"/>
      <c r="GC18" s="5637"/>
      <c r="GD18" s="5637"/>
      <c r="GE18" s="5637"/>
      <c r="GF18" s="5637"/>
      <c r="GG18" s="5637"/>
      <c r="GH18" s="5637"/>
      <c r="GI18" s="5637"/>
      <c r="GJ18" s="5637"/>
      <c r="GK18" s="5637"/>
      <c r="GL18" s="5637"/>
      <c r="GM18" s="5637"/>
      <c r="GN18" s="5637"/>
      <c r="GO18" s="5637"/>
      <c r="GP18" s="5637"/>
      <c r="GQ18" s="5637"/>
    </row>
    <row r="19" spans="1:199" s="5649" customFormat="1" ht="12.75" x14ac:dyDescent="0.25">
      <c r="A19" s="8001"/>
      <c r="B19" s="8001"/>
      <c r="C19" s="8001"/>
      <c r="D19" s="8059"/>
      <c r="E19" s="8060"/>
      <c r="F19" s="8060"/>
      <c r="L19" s="5637"/>
      <c r="M19" s="5637"/>
      <c r="N19" s="5637"/>
      <c r="O19" s="5637"/>
      <c r="P19" s="5637"/>
      <c r="Q19" s="5637"/>
      <c r="R19" s="5637"/>
      <c r="S19" s="5637"/>
      <c r="T19" s="5637"/>
      <c r="U19" s="5637"/>
      <c r="V19" s="5637"/>
      <c r="W19" s="5637"/>
      <c r="X19" s="5637"/>
      <c r="Y19" s="5637"/>
      <c r="Z19" s="5637"/>
      <c r="AA19" s="5637"/>
      <c r="AB19" s="5637"/>
      <c r="AC19" s="5637"/>
      <c r="AD19" s="5637"/>
      <c r="AE19" s="5637"/>
      <c r="AF19" s="5637"/>
      <c r="AG19" s="5637"/>
      <c r="AH19" s="5637"/>
      <c r="AI19" s="5637"/>
      <c r="AJ19" s="5637"/>
      <c r="AK19" s="5637"/>
      <c r="AL19" s="5637"/>
      <c r="AM19" s="5637"/>
      <c r="AN19" s="5637"/>
      <c r="AO19" s="5637"/>
      <c r="AP19" s="5637"/>
      <c r="AQ19" s="5637"/>
      <c r="AR19" s="5637"/>
      <c r="AS19" s="5637"/>
      <c r="AT19" s="5637"/>
      <c r="AU19" s="5637"/>
      <c r="AV19" s="5637"/>
      <c r="AW19" s="5637"/>
      <c r="AX19" s="5637"/>
      <c r="AY19" s="5637"/>
      <c r="AZ19" s="5637"/>
      <c r="BA19" s="5637"/>
      <c r="BB19" s="5637"/>
      <c r="BC19" s="5637"/>
      <c r="BD19" s="5637"/>
      <c r="BE19" s="5637"/>
      <c r="BF19" s="5637"/>
      <c r="BG19" s="5637"/>
      <c r="BH19" s="5637"/>
      <c r="BI19" s="5637"/>
      <c r="BJ19" s="5637"/>
      <c r="BK19" s="5637"/>
      <c r="BL19" s="5637"/>
      <c r="BM19" s="5637"/>
      <c r="BN19" s="5637"/>
      <c r="BO19" s="5637"/>
      <c r="BP19" s="5637"/>
      <c r="BQ19" s="5637"/>
      <c r="BR19" s="5637"/>
      <c r="BS19" s="5637"/>
      <c r="BT19" s="5637"/>
      <c r="BU19" s="5637"/>
      <c r="BV19" s="5637"/>
      <c r="BW19" s="5637"/>
      <c r="BX19" s="5637"/>
      <c r="BY19" s="5637"/>
      <c r="BZ19" s="5637"/>
      <c r="CA19" s="5637"/>
      <c r="CB19" s="5637"/>
      <c r="CC19" s="5637"/>
      <c r="CD19" s="5637"/>
      <c r="CE19" s="5637"/>
      <c r="CF19" s="5637"/>
      <c r="CG19" s="5637"/>
      <c r="CH19" s="5637"/>
      <c r="CI19" s="5637"/>
      <c r="CJ19" s="5637"/>
      <c r="CK19" s="5637"/>
      <c r="CL19" s="5637"/>
      <c r="CM19" s="5637"/>
      <c r="CN19" s="5637"/>
      <c r="CO19" s="5637"/>
      <c r="CP19" s="5637"/>
      <c r="CQ19" s="5637"/>
      <c r="CR19" s="5637"/>
      <c r="CS19" s="5637"/>
      <c r="CT19" s="5637"/>
      <c r="CU19" s="5637"/>
      <c r="CV19" s="5637"/>
      <c r="CW19" s="5637"/>
      <c r="CX19" s="5637"/>
      <c r="CY19" s="5637"/>
      <c r="CZ19" s="5637"/>
      <c r="DA19" s="5637"/>
      <c r="DB19" s="5637"/>
      <c r="DC19" s="5637"/>
      <c r="DD19" s="5637"/>
      <c r="DE19" s="5637"/>
      <c r="DF19" s="5637"/>
      <c r="DG19" s="5637"/>
      <c r="DH19" s="5637"/>
      <c r="DI19" s="5637"/>
      <c r="DJ19" s="5637"/>
      <c r="DK19" s="5637"/>
      <c r="DL19" s="5637"/>
      <c r="DM19" s="5637"/>
      <c r="DN19" s="5637"/>
      <c r="DO19" s="5637"/>
      <c r="DP19" s="5637"/>
      <c r="DQ19" s="5637"/>
      <c r="DR19" s="5637"/>
      <c r="DS19" s="5637"/>
      <c r="DT19" s="5637"/>
      <c r="DU19" s="5637"/>
      <c r="DV19" s="5637"/>
      <c r="DW19" s="5637"/>
      <c r="DX19" s="5637"/>
      <c r="DY19" s="5637"/>
      <c r="DZ19" s="5637"/>
      <c r="EA19" s="5637"/>
      <c r="EB19" s="5637"/>
      <c r="EC19" s="5637"/>
      <c r="ED19" s="5637"/>
      <c r="EE19" s="5637"/>
      <c r="EF19" s="5637"/>
      <c r="EG19" s="5637"/>
      <c r="EH19" s="5637"/>
      <c r="EI19" s="5637"/>
      <c r="EJ19" s="5637"/>
      <c r="EK19" s="5637"/>
      <c r="EL19" s="5637"/>
      <c r="EM19" s="5637"/>
      <c r="EN19" s="5637"/>
      <c r="EO19" s="5637"/>
      <c r="EP19" s="5637"/>
      <c r="EQ19" s="5637"/>
      <c r="ER19" s="5637"/>
      <c r="ES19" s="5637"/>
      <c r="ET19" s="5637"/>
      <c r="EU19" s="5637"/>
      <c r="EV19" s="5637"/>
      <c r="EW19" s="5637"/>
      <c r="EX19" s="5637"/>
      <c r="EY19" s="5637"/>
      <c r="EZ19" s="5637"/>
      <c r="FA19" s="5637"/>
      <c r="FB19" s="5637"/>
      <c r="FC19" s="5637"/>
      <c r="FD19" s="5637"/>
      <c r="FE19" s="5637"/>
      <c r="FF19" s="5637"/>
      <c r="FG19" s="5637"/>
      <c r="FH19" s="5637"/>
      <c r="FI19" s="5637"/>
      <c r="FJ19" s="5637"/>
      <c r="FK19" s="5637"/>
      <c r="FL19" s="5637"/>
      <c r="FM19" s="5637"/>
      <c r="FN19" s="5637"/>
      <c r="FO19" s="5637"/>
      <c r="FP19" s="5637"/>
      <c r="FQ19" s="5637"/>
      <c r="FR19" s="5637"/>
      <c r="FS19" s="5637"/>
      <c r="FT19" s="5637"/>
      <c r="FU19" s="5637"/>
      <c r="FV19" s="5637"/>
      <c r="FW19" s="5637"/>
      <c r="FX19" s="5637"/>
      <c r="FY19" s="5637"/>
      <c r="FZ19" s="5637"/>
      <c r="GA19" s="5637"/>
      <c r="GB19" s="5637"/>
      <c r="GC19" s="5637"/>
      <c r="GD19" s="5637"/>
      <c r="GE19" s="5637"/>
      <c r="GF19" s="5637"/>
      <c r="GG19" s="5637"/>
      <c r="GH19" s="5637"/>
      <c r="GI19" s="5637"/>
      <c r="GJ19" s="5637"/>
      <c r="GK19" s="5637"/>
      <c r="GL19" s="5637"/>
      <c r="GM19" s="5637"/>
      <c r="GN19" s="5637"/>
      <c r="GO19" s="5637"/>
      <c r="GP19" s="5637"/>
      <c r="GQ19" s="5637"/>
    </row>
    <row r="20" spans="1:199" s="5649" customFormat="1" ht="12.75" x14ac:dyDescent="0.25">
      <c r="A20" s="8001"/>
      <c r="B20" s="8001"/>
      <c r="C20" s="8001"/>
      <c r="D20" s="8059"/>
      <c r="E20" s="8060"/>
      <c r="F20" s="8060"/>
      <c r="L20" s="5637"/>
      <c r="M20" s="5637"/>
      <c r="N20" s="5637"/>
      <c r="O20" s="5637"/>
      <c r="P20" s="5637"/>
      <c r="Q20" s="5637"/>
      <c r="R20" s="5637"/>
      <c r="S20" s="5637"/>
      <c r="T20" s="5637"/>
      <c r="U20" s="5637"/>
      <c r="V20" s="5637"/>
      <c r="W20" s="5637"/>
      <c r="X20" s="5637"/>
      <c r="Y20" s="5637"/>
      <c r="Z20" s="5637"/>
      <c r="AA20" s="5637"/>
      <c r="AB20" s="5637"/>
      <c r="AC20" s="5637"/>
      <c r="AD20" s="5637"/>
      <c r="AE20" s="5637"/>
      <c r="AF20" s="5637"/>
      <c r="AG20" s="5637"/>
      <c r="AH20" s="5637"/>
      <c r="AI20" s="5637"/>
      <c r="AJ20" s="5637"/>
      <c r="AK20" s="5637"/>
      <c r="AL20" s="5637"/>
      <c r="AM20" s="5637"/>
      <c r="AN20" s="5637"/>
      <c r="AO20" s="5637"/>
      <c r="AP20" s="5637"/>
      <c r="AQ20" s="5637"/>
      <c r="AR20" s="5637"/>
      <c r="AS20" s="5637"/>
      <c r="AT20" s="5637"/>
      <c r="AU20" s="5637"/>
      <c r="AV20" s="5637"/>
      <c r="AW20" s="5637"/>
      <c r="AX20" s="5637"/>
      <c r="AY20" s="5637"/>
      <c r="AZ20" s="5637"/>
      <c r="BA20" s="5637"/>
      <c r="BB20" s="5637"/>
      <c r="BC20" s="5637"/>
      <c r="BD20" s="5637"/>
      <c r="BE20" s="5637"/>
      <c r="BF20" s="5637"/>
      <c r="BG20" s="5637"/>
      <c r="BH20" s="5637"/>
      <c r="BI20" s="5637"/>
      <c r="BJ20" s="5637"/>
      <c r="BK20" s="5637"/>
      <c r="BL20" s="5637"/>
      <c r="BM20" s="5637"/>
      <c r="BN20" s="5637"/>
      <c r="BO20" s="5637"/>
      <c r="BP20" s="5637"/>
      <c r="BQ20" s="5637"/>
      <c r="BR20" s="5637"/>
      <c r="BS20" s="5637"/>
      <c r="BT20" s="5637"/>
      <c r="BU20" s="5637"/>
      <c r="BV20" s="5637"/>
      <c r="BW20" s="5637"/>
      <c r="BX20" s="5637"/>
      <c r="BY20" s="5637"/>
      <c r="BZ20" s="5637"/>
      <c r="CA20" s="5637"/>
      <c r="CB20" s="5637"/>
      <c r="CC20" s="5637"/>
      <c r="CD20" s="5637"/>
      <c r="CE20" s="5637"/>
      <c r="CF20" s="5637"/>
      <c r="CG20" s="5637"/>
      <c r="CH20" s="5637"/>
      <c r="CI20" s="5637"/>
      <c r="CJ20" s="5637"/>
      <c r="CK20" s="5637"/>
      <c r="CL20" s="5637"/>
      <c r="CM20" s="5637"/>
      <c r="CN20" s="5637"/>
      <c r="CO20" s="5637"/>
      <c r="CP20" s="5637"/>
      <c r="CQ20" s="5637"/>
      <c r="CR20" s="5637"/>
      <c r="CS20" s="5637"/>
      <c r="CT20" s="5637"/>
      <c r="CU20" s="5637"/>
      <c r="CV20" s="5637"/>
      <c r="CW20" s="5637"/>
      <c r="CX20" s="5637"/>
      <c r="CY20" s="5637"/>
      <c r="CZ20" s="5637"/>
      <c r="DA20" s="5637"/>
      <c r="DB20" s="5637"/>
      <c r="DC20" s="5637"/>
      <c r="DD20" s="5637"/>
      <c r="DE20" s="5637"/>
      <c r="DF20" s="5637"/>
      <c r="DG20" s="5637"/>
      <c r="DH20" s="5637"/>
      <c r="DI20" s="5637"/>
      <c r="DJ20" s="5637"/>
      <c r="DK20" s="5637"/>
      <c r="DL20" s="5637"/>
      <c r="DM20" s="5637"/>
      <c r="DN20" s="5637"/>
      <c r="DO20" s="5637"/>
      <c r="DP20" s="5637"/>
      <c r="DQ20" s="5637"/>
      <c r="DR20" s="5637"/>
      <c r="DS20" s="5637"/>
      <c r="DT20" s="5637"/>
      <c r="DU20" s="5637"/>
      <c r="DV20" s="5637"/>
      <c r="DW20" s="5637"/>
      <c r="DX20" s="5637"/>
      <c r="DY20" s="5637"/>
      <c r="DZ20" s="5637"/>
      <c r="EA20" s="5637"/>
      <c r="EB20" s="5637"/>
      <c r="EC20" s="5637"/>
      <c r="ED20" s="5637"/>
      <c r="EE20" s="5637"/>
      <c r="EF20" s="5637"/>
      <c r="EG20" s="5637"/>
      <c r="EH20" s="5637"/>
      <c r="EI20" s="5637"/>
      <c r="EJ20" s="5637"/>
      <c r="EK20" s="5637"/>
      <c r="EL20" s="5637"/>
      <c r="EM20" s="5637"/>
      <c r="EN20" s="5637"/>
      <c r="EO20" s="5637"/>
      <c r="EP20" s="5637"/>
      <c r="EQ20" s="5637"/>
      <c r="ER20" s="5637"/>
      <c r="ES20" s="5637"/>
      <c r="ET20" s="5637"/>
      <c r="EU20" s="5637"/>
      <c r="EV20" s="5637"/>
      <c r="EW20" s="5637"/>
      <c r="EX20" s="5637"/>
      <c r="EY20" s="5637"/>
      <c r="EZ20" s="5637"/>
      <c r="FA20" s="5637"/>
      <c r="FB20" s="5637"/>
      <c r="FC20" s="5637"/>
      <c r="FD20" s="5637"/>
      <c r="FE20" s="5637"/>
      <c r="FF20" s="5637"/>
      <c r="FG20" s="5637"/>
      <c r="FH20" s="5637"/>
      <c r="FI20" s="5637"/>
      <c r="FJ20" s="5637"/>
      <c r="FK20" s="5637"/>
      <c r="FL20" s="5637"/>
      <c r="FM20" s="5637"/>
      <c r="FN20" s="5637"/>
      <c r="FO20" s="5637"/>
      <c r="FP20" s="5637"/>
      <c r="FQ20" s="5637"/>
      <c r="FR20" s="5637"/>
      <c r="FS20" s="5637"/>
      <c r="FT20" s="5637"/>
      <c r="FU20" s="5637"/>
      <c r="FV20" s="5637"/>
      <c r="FW20" s="5637"/>
      <c r="FX20" s="5637"/>
      <c r="FY20" s="5637"/>
      <c r="FZ20" s="5637"/>
      <c r="GA20" s="5637"/>
      <c r="GB20" s="5637"/>
      <c r="GC20" s="5637"/>
      <c r="GD20" s="5637"/>
      <c r="GE20" s="5637"/>
      <c r="GF20" s="5637"/>
      <c r="GG20" s="5637"/>
      <c r="GH20" s="5637"/>
      <c r="GI20" s="5637"/>
      <c r="GJ20" s="5637"/>
      <c r="GK20" s="5637"/>
      <c r="GL20" s="5637"/>
      <c r="GM20" s="5637"/>
      <c r="GN20" s="5637"/>
      <c r="GO20" s="5637"/>
      <c r="GP20" s="5637"/>
      <c r="GQ20" s="5637"/>
    </row>
    <row r="21" spans="1:199" s="5649" customFormat="1" ht="12.75" x14ac:dyDescent="0.25">
      <c r="A21" s="8001"/>
      <c r="B21" s="8001"/>
      <c r="C21" s="8001"/>
      <c r="D21" s="8059"/>
      <c r="E21" s="8060"/>
      <c r="F21" s="8060"/>
      <c r="L21" s="5637"/>
      <c r="M21" s="5637"/>
      <c r="N21" s="5637"/>
      <c r="O21" s="5637"/>
      <c r="P21" s="5637"/>
      <c r="Q21" s="5637"/>
      <c r="R21" s="5637"/>
      <c r="S21" s="5637"/>
      <c r="T21" s="5637"/>
      <c r="U21" s="5637"/>
      <c r="V21" s="5637"/>
      <c r="W21" s="5637"/>
      <c r="X21" s="5637"/>
      <c r="Y21" s="5637"/>
      <c r="Z21" s="5637"/>
      <c r="AA21" s="5637"/>
      <c r="AB21" s="5637"/>
      <c r="AC21" s="5637"/>
      <c r="AD21" s="5637"/>
      <c r="AE21" s="5637"/>
      <c r="AF21" s="5637"/>
      <c r="AG21" s="5637"/>
      <c r="AH21" s="5637"/>
      <c r="AI21" s="5637"/>
      <c r="AJ21" s="5637"/>
      <c r="AK21" s="5637"/>
      <c r="AL21" s="5637"/>
      <c r="AM21" s="5637"/>
      <c r="AN21" s="5637"/>
      <c r="AO21" s="5637"/>
      <c r="AP21" s="5637"/>
      <c r="AQ21" s="5637"/>
      <c r="AR21" s="5637"/>
      <c r="AS21" s="5637"/>
      <c r="AT21" s="5637"/>
      <c r="AU21" s="5637"/>
      <c r="AV21" s="5637"/>
      <c r="AW21" s="5637"/>
      <c r="AX21" s="5637"/>
      <c r="AY21" s="5637"/>
      <c r="AZ21" s="5637"/>
      <c r="BA21" s="5637"/>
      <c r="BB21" s="5637"/>
      <c r="BC21" s="5637"/>
      <c r="BD21" s="5637"/>
      <c r="BE21" s="5637"/>
      <c r="BF21" s="5637"/>
      <c r="BG21" s="5637"/>
      <c r="BH21" s="5637"/>
      <c r="BI21" s="5637"/>
      <c r="BJ21" s="5637"/>
      <c r="BK21" s="5637"/>
      <c r="BL21" s="5637"/>
      <c r="BM21" s="5637"/>
      <c r="BN21" s="5637"/>
      <c r="BO21" s="5637"/>
      <c r="BP21" s="5637"/>
      <c r="BQ21" s="5637"/>
      <c r="BR21" s="5637"/>
      <c r="BS21" s="5637"/>
      <c r="BT21" s="5637"/>
      <c r="BU21" s="5637"/>
      <c r="BV21" s="5637"/>
      <c r="BW21" s="5637"/>
      <c r="BX21" s="5637"/>
      <c r="BY21" s="5637"/>
      <c r="BZ21" s="5637"/>
      <c r="CA21" s="5637"/>
      <c r="CB21" s="5637"/>
      <c r="CC21" s="5637"/>
      <c r="CD21" s="5637"/>
      <c r="CE21" s="5637"/>
      <c r="CF21" s="5637"/>
      <c r="CG21" s="5637"/>
      <c r="CH21" s="5637"/>
      <c r="CI21" s="5637"/>
      <c r="CJ21" s="5637"/>
      <c r="CK21" s="5637"/>
      <c r="CL21" s="5637"/>
      <c r="CM21" s="5637"/>
      <c r="CN21" s="5637"/>
      <c r="CO21" s="5637"/>
      <c r="CP21" s="5637"/>
      <c r="CQ21" s="5637"/>
      <c r="CR21" s="5637"/>
      <c r="CS21" s="5637"/>
      <c r="CT21" s="5637"/>
      <c r="CU21" s="5637"/>
      <c r="CV21" s="5637"/>
      <c r="CW21" s="5637"/>
      <c r="CX21" s="5637"/>
      <c r="CY21" s="5637"/>
      <c r="CZ21" s="5637"/>
      <c r="DA21" s="5637"/>
      <c r="DB21" s="5637"/>
      <c r="DC21" s="5637"/>
      <c r="DD21" s="5637"/>
      <c r="DE21" s="5637"/>
      <c r="DF21" s="5637"/>
      <c r="DG21" s="5637"/>
      <c r="DH21" s="5637"/>
      <c r="DI21" s="5637"/>
      <c r="DJ21" s="5637"/>
      <c r="DK21" s="5637"/>
      <c r="DL21" s="5637"/>
      <c r="DM21" s="5637"/>
      <c r="DN21" s="5637"/>
      <c r="DO21" s="5637"/>
      <c r="DP21" s="5637"/>
      <c r="DQ21" s="5637"/>
      <c r="DR21" s="5637"/>
      <c r="DS21" s="5637"/>
      <c r="DT21" s="5637"/>
      <c r="DU21" s="5637"/>
      <c r="DV21" s="5637"/>
      <c r="DW21" s="5637"/>
      <c r="DX21" s="5637"/>
      <c r="DY21" s="5637"/>
      <c r="DZ21" s="5637"/>
      <c r="EA21" s="5637"/>
      <c r="EB21" s="5637"/>
      <c r="EC21" s="5637"/>
      <c r="ED21" s="5637"/>
      <c r="EE21" s="5637"/>
      <c r="EF21" s="5637"/>
      <c r="EG21" s="5637"/>
      <c r="EH21" s="5637"/>
      <c r="EI21" s="5637"/>
      <c r="EJ21" s="5637"/>
      <c r="EK21" s="5637"/>
      <c r="EL21" s="5637"/>
      <c r="EM21" s="5637"/>
      <c r="EN21" s="5637"/>
      <c r="EO21" s="5637"/>
      <c r="EP21" s="5637"/>
      <c r="EQ21" s="5637"/>
      <c r="ER21" s="5637"/>
      <c r="ES21" s="5637"/>
      <c r="ET21" s="5637"/>
      <c r="EU21" s="5637"/>
      <c r="EV21" s="5637"/>
      <c r="EW21" s="5637"/>
      <c r="EX21" s="5637"/>
      <c r="EY21" s="5637"/>
      <c r="EZ21" s="5637"/>
      <c r="FA21" s="5637"/>
      <c r="FB21" s="5637"/>
      <c r="FC21" s="5637"/>
      <c r="FD21" s="5637"/>
      <c r="FE21" s="5637"/>
      <c r="FF21" s="5637"/>
      <c r="FG21" s="5637"/>
      <c r="FH21" s="5637"/>
      <c r="FI21" s="5637"/>
      <c r="FJ21" s="5637"/>
      <c r="FK21" s="5637"/>
      <c r="FL21" s="5637"/>
      <c r="FM21" s="5637"/>
      <c r="FN21" s="5637"/>
      <c r="FO21" s="5637"/>
      <c r="FP21" s="5637"/>
      <c r="FQ21" s="5637"/>
      <c r="FR21" s="5637"/>
      <c r="FS21" s="5637"/>
      <c r="FT21" s="5637"/>
      <c r="FU21" s="5637"/>
      <c r="FV21" s="5637"/>
      <c r="FW21" s="5637"/>
      <c r="FX21" s="5637"/>
      <c r="FY21" s="5637"/>
      <c r="FZ21" s="5637"/>
      <c r="GA21" s="5637"/>
      <c r="GB21" s="5637"/>
      <c r="GC21" s="5637"/>
      <c r="GD21" s="5637"/>
      <c r="GE21" s="5637"/>
      <c r="GF21" s="5637"/>
      <c r="GG21" s="5637"/>
      <c r="GH21" s="5637"/>
      <c r="GI21" s="5637"/>
      <c r="GJ21" s="5637"/>
      <c r="GK21" s="5637"/>
      <c r="GL21" s="5637"/>
      <c r="GM21" s="5637"/>
      <c r="GN21" s="5637"/>
      <c r="GO21" s="5637"/>
      <c r="GP21" s="5637"/>
      <c r="GQ21" s="5637"/>
    </row>
    <row r="22" spans="1:199" s="5649" customFormat="1" ht="12.75" x14ac:dyDescent="0.25">
      <c r="A22" s="8001"/>
      <c r="B22" s="8001"/>
      <c r="C22" s="8001"/>
      <c r="D22" s="8059"/>
      <c r="E22" s="8060"/>
      <c r="F22" s="8060"/>
      <c r="L22" s="5637"/>
      <c r="M22" s="5637"/>
      <c r="N22" s="5637"/>
      <c r="O22" s="5637"/>
      <c r="P22" s="5637"/>
      <c r="Q22" s="5637"/>
      <c r="R22" s="5637"/>
      <c r="S22" s="5637"/>
      <c r="T22" s="5637"/>
      <c r="U22" s="5637"/>
      <c r="V22" s="5637"/>
      <c r="W22" s="5637"/>
      <c r="X22" s="5637"/>
      <c r="Y22" s="5637"/>
      <c r="Z22" s="5637"/>
      <c r="AA22" s="5637"/>
      <c r="AB22" s="5637"/>
      <c r="AC22" s="5637"/>
      <c r="AD22" s="5637"/>
      <c r="AE22" s="5637"/>
      <c r="AF22" s="5637"/>
      <c r="AG22" s="5637"/>
      <c r="AH22" s="5637"/>
      <c r="AI22" s="5637"/>
      <c r="AJ22" s="5637"/>
      <c r="AK22" s="5637"/>
      <c r="AL22" s="5637"/>
      <c r="AM22" s="5637"/>
      <c r="AN22" s="5637"/>
      <c r="AO22" s="5637"/>
      <c r="AP22" s="5637"/>
      <c r="AQ22" s="5637"/>
      <c r="AR22" s="5637"/>
      <c r="AS22" s="5637"/>
      <c r="AT22" s="5637"/>
      <c r="AU22" s="5637"/>
      <c r="AV22" s="5637"/>
      <c r="AW22" s="5637"/>
      <c r="AX22" s="5637"/>
      <c r="AY22" s="5637"/>
      <c r="AZ22" s="5637"/>
      <c r="BA22" s="5637"/>
      <c r="BB22" s="5637"/>
      <c r="BC22" s="5637"/>
      <c r="BD22" s="5637"/>
      <c r="BE22" s="5637"/>
      <c r="BF22" s="5637"/>
      <c r="BG22" s="5637"/>
      <c r="BH22" s="5637"/>
      <c r="BI22" s="5637"/>
      <c r="BJ22" s="5637"/>
      <c r="BK22" s="5637"/>
      <c r="BL22" s="5637"/>
      <c r="BM22" s="5637"/>
      <c r="BN22" s="5637"/>
      <c r="BO22" s="5637"/>
      <c r="BP22" s="5637"/>
      <c r="BQ22" s="5637"/>
      <c r="BR22" s="5637"/>
      <c r="BS22" s="5637"/>
      <c r="BT22" s="5637"/>
      <c r="BU22" s="5637"/>
      <c r="BV22" s="5637"/>
      <c r="BW22" s="5637"/>
      <c r="BX22" s="5637"/>
      <c r="BY22" s="5637"/>
      <c r="BZ22" s="5637"/>
      <c r="CA22" s="5637"/>
      <c r="CB22" s="5637"/>
      <c r="CC22" s="5637"/>
      <c r="CD22" s="5637"/>
      <c r="CE22" s="5637"/>
      <c r="CF22" s="5637"/>
      <c r="CG22" s="5637"/>
      <c r="CH22" s="5637"/>
      <c r="CI22" s="5637"/>
      <c r="CJ22" s="5637"/>
      <c r="CK22" s="5637"/>
      <c r="CL22" s="5637"/>
      <c r="CM22" s="5637"/>
      <c r="CN22" s="5637"/>
      <c r="CO22" s="5637"/>
      <c r="CP22" s="5637"/>
      <c r="CQ22" s="5637"/>
      <c r="CR22" s="5637"/>
      <c r="CS22" s="5637"/>
      <c r="CT22" s="5637"/>
      <c r="CU22" s="5637"/>
      <c r="CV22" s="5637"/>
      <c r="CW22" s="5637"/>
      <c r="CX22" s="5637"/>
      <c r="CY22" s="5637"/>
      <c r="CZ22" s="5637"/>
      <c r="DA22" s="5637"/>
      <c r="DB22" s="5637"/>
      <c r="DC22" s="5637"/>
      <c r="DD22" s="5637"/>
      <c r="DE22" s="5637"/>
      <c r="DF22" s="5637"/>
      <c r="DG22" s="5637"/>
      <c r="DH22" s="5637"/>
      <c r="DI22" s="5637"/>
      <c r="DJ22" s="5637"/>
      <c r="DK22" s="5637"/>
      <c r="DL22" s="5637"/>
      <c r="DM22" s="5637"/>
      <c r="DN22" s="5637"/>
      <c r="DO22" s="5637"/>
      <c r="DP22" s="5637"/>
      <c r="DQ22" s="5637"/>
      <c r="DR22" s="5637"/>
      <c r="DS22" s="5637"/>
      <c r="DT22" s="5637"/>
      <c r="DU22" s="5637"/>
      <c r="DV22" s="5637"/>
      <c r="DW22" s="5637"/>
      <c r="DX22" s="5637"/>
      <c r="DY22" s="5637"/>
      <c r="DZ22" s="5637"/>
      <c r="EA22" s="5637"/>
      <c r="EB22" s="5637"/>
      <c r="EC22" s="5637"/>
      <c r="ED22" s="5637"/>
      <c r="EE22" s="5637"/>
      <c r="EF22" s="5637"/>
      <c r="EG22" s="5637"/>
      <c r="EH22" s="5637"/>
      <c r="EI22" s="5637"/>
      <c r="EJ22" s="5637"/>
      <c r="EK22" s="5637"/>
      <c r="EL22" s="5637"/>
      <c r="EM22" s="5637"/>
      <c r="EN22" s="5637"/>
      <c r="EO22" s="5637"/>
      <c r="EP22" s="5637"/>
      <c r="EQ22" s="5637"/>
      <c r="ER22" s="5637"/>
      <c r="ES22" s="5637"/>
      <c r="ET22" s="5637"/>
      <c r="EU22" s="5637"/>
      <c r="EV22" s="5637"/>
      <c r="EW22" s="5637"/>
      <c r="EX22" s="5637"/>
      <c r="EY22" s="5637"/>
      <c r="EZ22" s="5637"/>
      <c r="FA22" s="5637"/>
      <c r="FB22" s="5637"/>
      <c r="FC22" s="5637"/>
      <c r="FD22" s="5637"/>
      <c r="FE22" s="5637"/>
      <c r="FF22" s="5637"/>
      <c r="FG22" s="5637"/>
      <c r="FH22" s="5637"/>
      <c r="FI22" s="5637"/>
      <c r="FJ22" s="5637"/>
      <c r="FK22" s="5637"/>
      <c r="FL22" s="5637"/>
      <c r="FM22" s="5637"/>
      <c r="FN22" s="5637"/>
      <c r="FO22" s="5637"/>
      <c r="FP22" s="5637"/>
      <c r="FQ22" s="5637"/>
      <c r="FR22" s="5637"/>
      <c r="FS22" s="5637"/>
      <c r="FT22" s="5637"/>
      <c r="FU22" s="5637"/>
      <c r="FV22" s="5637"/>
      <c r="FW22" s="5637"/>
      <c r="FX22" s="5637"/>
      <c r="FY22" s="5637"/>
      <c r="FZ22" s="5637"/>
      <c r="GA22" s="5637"/>
      <c r="GB22" s="5637"/>
      <c r="GC22" s="5637"/>
      <c r="GD22" s="5637"/>
      <c r="GE22" s="5637"/>
      <c r="GF22" s="5637"/>
      <c r="GG22" s="5637"/>
      <c r="GH22" s="5637"/>
      <c r="GI22" s="5637"/>
      <c r="GJ22" s="5637"/>
      <c r="GK22" s="5637"/>
      <c r="GL22" s="5637"/>
      <c r="GM22" s="5637"/>
      <c r="GN22" s="5637"/>
      <c r="GO22" s="5637"/>
      <c r="GP22" s="5637"/>
      <c r="GQ22" s="5637"/>
    </row>
    <row r="23" spans="1:199" s="5649" customFormat="1" ht="12.75" x14ac:dyDescent="0.25">
      <c r="A23" s="8001"/>
      <c r="B23" s="8001"/>
      <c r="C23" s="8001"/>
      <c r="D23" s="8059"/>
      <c r="E23" s="8060"/>
      <c r="F23" s="8060"/>
      <c r="L23" s="5637"/>
      <c r="M23" s="5637"/>
      <c r="N23" s="5637"/>
      <c r="O23" s="5637"/>
      <c r="P23" s="5637"/>
      <c r="Q23" s="5637"/>
      <c r="R23" s="5637"/>
      <c r="S23" s="5637"/>
      <c r="T23" s="5637"/>
      <c r="U23" s="5637"/>
      <c r="V23" s="5637"/>
      <c r="W23" s="5637"/>
      <c r="X23" s="5637"/>
      <c r="Y23" s="5637"/>
      <c r="Z23" s="5637"/>
      <c r="AA23" s="5637"/>
      <c r="AB23" s="5637"/>
      <c r="AC23" s="5637"/>
      <c r="AD23" s="5637"/>
      <c r="AE23" s="5637"/>
      <c r="AF23" s="5637"/>
      <c r="AG23" s="5637"/>
      <c r="AH23" s="5637"/>
      <c r="AI23" s="5637"/>
      <c r="AJ23" s="5637"/>
      <c r="AK23" s="5637"/>
      <c r="AL23" s="5637"/>
      <c r="AM23" s="5637"/>
      <c r="AN23" s="5637"/>
      <c r="AO23" s="5637"/>
      <c r="AP23" s="5637"/>
      <c r="AQ23" s="5637"/>
      <c r="AR23" s="5637"/>
      <c r="AS23" s="5637"/>
      <c r="AT23" s="5637"/>
      <c r="AU23" s="5637"/>
      <c r="AV23" s="5637"/>
      <c r="AW23" s="5637"/>
      <c r="AX23" s="5637"/>
      <c r="AY23" s="5637"/>
      <c r="AZ23" s="5637"/>
      <c r="BA23" s="5637"/>
      <c r="BB23" s="5637"/>
      <c r="BC23" s="5637"/>
      <c r="BD23" s="5637"/>
      <c r="BE23" s="5637"/>
      <c r="BF23" s="5637"/>
      <c r="BG23" s="5637"/>
      <c r="BH23" s="5637"/>
      <c r="BI23" s="5637"/>
      <c r="BJ23" s="5637"/>
      <c r="BK23" s="5637"/>
      <c r="BL23" s="5637"/>
      <c r="BM23" s="5637"/>
      <c r="BN23" s="5637"/>
      <c r="BO23" s="5637"/>
      <c r="BP23" s="5637"/>
      <c r="BQ23" s="5637"/>
      <c r="BR23" s="5637"/>
      <c r="BS23" s="5637"/>
      <c r="BT23" s="5637"/>
      <c r="BU23" s="5637"/>
      <c r="BV23" s="5637"/>
      <c r="BW23" s="5637"/>
      <c r="BX23" s="5637"/>
      <c r="BY23" s="5637"/>
      <c r="BZ23" s="5637"/>
      <c r="CA23" s="5637"/>
      <c r="CB23" s="5637"/>
      <c r="CC23" s="5637"/>
      <c r="CD23" s="5637"/>
      <c r="CE23" s="5637"/>
      <c r="CF23" s="5637"/>
      <c r="CG23" s="5637"/>
      <c r="CH23" s="5637"/>
      <c r="CI23" s="5637"/>
      <c r="CJ23" s="5637"/>
      <c r="CK23" s="5637"/>
      <c r="CL23" s="5637"/>
      <c r="CM23" s="5637"/>
      <c r="CN23" s="5637"/>
      <c r="CO23" s="5637"/>
      <c r="CP23" s="5637"/>
      <c r="CQ23" s="5637"/>
      <c r="CR23" s="5637"/>
      <c r="CS23" s="5637"/>
      <c r="CT23" s="5637"/>
      <c r="CU23" s="5637"/>
      <c r="CV23" s="5637"/>
      <c r="CW23" s="5637"/>
      <c r="CX23" s="5637"/>
      <c r="CY23" s="5637"/>
      <c r="CZ23" s="5637"/>
      <c r="DA23" s="5637"/>
      <c r="DB23" s="5637"/>
      <c r="DC23" s="5637"/>
      <c r="DD23" s="5637"/>
      <c r="DE23" s="5637"/>
      <c r="DF23" s="5637"/>
      <c r="DG23" s="5637"/>
      <c r="DH23" s="5637"/>
      <c r="DI23" s="5637"/>
      <c r="DJ23" s="5637"/>
      <c r="DK23" s="5637"/>
      <c r="DL23" s="5637"/>
      <c r="DM23" s="5637"/>
      <c r="DN23" s="5637"/>
      <c r="DO23" s="5637"/>
      <c r="DP23" s="5637"/>
      <c r="DQ23" s="5637"/>
      <c r="DR23" s="5637"/>
      <c r="DS23" s="5637"/>
      <c r="DT23" s="5637"/>
      <c r="DU23" s="5637"/>
      <c r="DV23" s="5637"/>
      <c r="DW23" s="5637"/>
      <c r="DX23" s="5637"/>
      <c r="DY23" s="5637"/>
      <c r="DZ23" s="5637"/>
      <c r="EA23" s="5637"/>
      <c r="EB23" s="5637"/>
      <c r="EC23" s="5637"/>
      <c r="ED23" s="5637"/>
      <c r="EE23" s="5637"/>
      <c r="EF23" s="5637"/>
      <c r="EG23" s="5637"/>
      <c r="EH23" s="5637"/>
      <c r="EI23" s="5637"/>
      <c r="EJ23" s="5637"/>
      <c r="EK23" s="5637"/>
      <c r="EL23" s="5637"/>
      <c r="EM23" s="5637"/>
      <c r="EN23" s="5637"/>
      <c r="EO23" s="5637"/>
      <c r="EP23" s="5637"/>
      <c r="EQ23" s="5637"/>
      <c r="ER23" s="5637"/>
      <c r="ES23" s="5637"/>
      <c r="ET23" s="5637"/>
      <c r="EU23" s="5637"/>
      <c r="EV23" s="5637"/>
      <c r="EW23" s="5637"/>
      <c r="EX23" s="5637"/>
      <c r="EY23" s="5637"/>
      <c r="EZ23" s="5637"/>
      <c r="FA23" s="5637"/>
      <c r="FB23" s="5637"/>
      <c r="FC23" s="5637"/>
      <c r="FD23" s="5637"/>
      <c r="FE23" s="5637"/>
      <c r="FF23" s="5637"/>
      <c r="FG23" s="5637"/>
      <c r="FH23" s="5637"/>
      <c r="FI23" s="5637"/>
      <c r="FJ23" s="5637"/>
      <c r="FK23" s="5637"/>
      <c r="FL23" s="5637"/>
      <c r="FM23" s="5637"/>
      <c r="FN23" s="5637"/>
      <c r="FO23" s="5637"/>
      <c r="FP23" s="5637"/>
      <c r="FQ23" s="5637"/>
      <c r="FR23" s="5637"/>
      <c r="FS23" s="5637"/>
      <c r="FT23" s="5637"/>
      <c r="FU23" s="5637"/>
      <c r="FV23" s="5637"/>
      <c r="FW23" s="5637"/>
      <c r="FX23" s="5637"/>
      <c r="FY23" s="5637"/>
      <c r="FZ23" s="5637"/>
      <c r="GA23" s="5637"/>
      <c r="GB23" s="5637"/>
      <c r="GC23" s="5637"/>
      <c r="GD23" s="5637"/>
      <c r="GE23" s="5637"/>
      <c r="GF23" s="5637"/>
      <c r="GG23" s="5637"/>
      <c r="GH23" s="5637"/>
      <c r="GI23" s="5637"/>
      <c r="GJ23" s="5637"/>
      <c r="GK23" s="5637"/>
      <c r="GL23" s="5637"/>
      <c r="GM23" s="5637"/>
      <c r="GN23" s="5637"/>
      <c r="GO23" s="5637"/>
      <c r="GP23" s="5637"/>
      <c r="GQ23" s="5637"/>
    </row>
    <row r="24" spans="1:199" s="5649" customFormat="1" ht="12.75" x14ac:dyDescent="0.25">
      <c r="A24" s="8001"/>
      <c r="B24" s="8001"/>
      <c r="C24" s="8001"/>
      <c r="D24" s="8059"/>
      <c r="E24" s="8060"/>
      <c r="F24" s="8060"/>
      <c r="L24" s="5637"/>
      <c r="M24" s="5637"/>
      <c r="N24" s="5637"/>
      <c r="O24" s="5637"/>
      <c r="P24" s="5637"/>
      <c r="Q24" s="5637"/>
      <c r="R24" s="5637"/>
      <c r="S24" s="5637"/>
      <c r="T24" s="5637"/>
      <c r="U24" s="5637"/>
      <c r="V24" s="5637"/>
      <c r="W24" s="5637"/>
      <c r="X24" s="5637"/>
      <c r="Y24" s="5637"/>
      <c r="Z24" s="5637"/>
      <c r="AA24" s="5637"/>
      <c r="AB24" s="5637"/>
      <c r="AC24" s="5637"/>
      <c r="AD24" s="5637"/>
      <c r="AE24" s="5637"/>
      <c r="AF24" s="5637"/>
      <c r="AG24" s="5637"/>
      <c r="AH24" s="5637"/>
      <c r="AI24" s="5637"/>
      <c r="AJ24" s="5637"/>
      <c r="AK24" s="5637"/>
      <c r="AL24" s="5637"/>
      <c r="AM24" s="5637"/>
      <c r="AN24" s="5637"/>
      <c r="AO24" s="5637"/>
      <c r="AP24" s="5637"/>
      <c r="AQ24" s="5637"/>
      <c r="AR24" s="5637"/>
      <c r="AS24" s="5637"/>
      <c r="AT24" s="5637"/>
      <c r="AU24" s="5637"/>
      <c r="AV24" s="5637"/>
      <c r="AW24" s="5637"/>
      <c r="AX24" s="5637"/>
      <c r="AY24" s="5637"/>
      <c r="AZ24" s="5637"/>
      <c r="BA24" s="5637"/>
      <c r="BB24" s="5637"/>
      <c r="BC24" s="5637"/>
      <c r="BD24" s="5637"/>
      <c r="BE24" s="5637"/>
      <c r="BF24" s="5637"/>
      <c r="BG24" s="5637"/>
      <c r="BH24" s="5637"/>
      <c r="BI24" s="5637"/>
      <c r="BJ24" s="5637"/>
      <c r="BK24" s="5637"/>
      <c r="BL24" s="5637"/>
      <c r="BM24" s="5637"/>
      <c r="BN24" s="5637"/>
      <c r="BO24" s="5637"/>
      <c r="BP24" s="5637"/>
      <c r="BQ24" s="5637"/>
      <c r="BR24" s="5637"/>
      <c r="BS24" s="5637"/>
      <c r="BT24" s="5637"/>
      <c r="BU24" s="5637"/>
      <c r="BV24" s="5637"/>
      <c r="BW24" s="5637"/>
      <c r="BX24" s="5637"/>
      <c r="BY24" s="5637"/>
      <c r="BZ24" s="5637"/>
      <c r="CA24" s="5637"/>
      <c r="CB24" s="5637"/>
      <c r="CC24" s="5637"/>
      <c r="CD24" s="5637"/>
      <c r="CE24" s="5637"/>
      <c r="CF24" s="5637"/>
      <c r="CG24" s="5637"/>
      <c r="CH24" s="5637"/>
      <c r="CI24" s="5637"/>
      <c r="CJ24" s="5637"/>
      <c r="CK24" s="5637"/>
      <c r="CL24" s="5637"/>
      <c r="CM24" s="5637"/>
      <c r="CN24" s="5637"/>
      <c r="CO24" s="5637"/>
      <c r="CP24" s="5637"/>
      <c r="CQ24" s="5637"/>
      <c r="CR24" s="5637"/>
      <c r="CS24" s="5637"/>
      <c r="CT24" s="5637"/>
      <c r="CU24" s="5637"/>
      <c r="CV24" s="5637"/>
      <c r="CW24" s="5637"/>
      <c r="CX24" s="5637"/>
      <c r="CY24" s="5637"/>
      <c r="CZ24" s="5637"/>
      <c r="DA24" s="5637"/>
      <c r="DB24" s="5637"/>
      <c r="DC24" s="5637"/>
      <c r="DD24" s="5637"/>
      <c r="DE24" s="5637"/>
      <c r="DF24" s="5637"/>
      <c r="DG24" s="5637"/>
      <c r="DH24" s="5637"/>
      <c r="DI24" s="5637"/>
      <c r="DJ24" s="5637"/>
      <c r="DK24" s="5637"/>
      <c r="DL24" s="5637"/>
      <c r="DM24" s="5637"/>
      <c r="DN24" s="5637"/>
      <c r="DO24" s="5637"/>
      <c r="DP24" s="5637"/>
      <c r="DQ24" s="5637"/>
      <c r="DR24" s="5637"/>
      <c r="DS24" s="5637"/>
      <c r="DT24" s="5637"/>
      <c r="DU24" s="5637"/>
      <c r="DV24" s="5637"/>
      <c r="DW24" s="5637"/>
      <c r="DX24" s="5637"/>
      <c r="DY24" s="5637"/>
      <c r="DZ24" s="5637"/>
      <c r="EA24" s="5637"/>
      <c r="EB24" s="5637"/>
      <c r="EC24" s="5637"/>
      <c r="ED24" s="5637"/>
      <c r="EE24" s="5637"/>
      <c r="EF24" s="5637"/>
      <c r="EG24" s="5637"/>
      <c r="EH24" s="5637"/>
      <c r="EI24" s="5637"/>
      <c r="EJ24" s="5637"/>
      <c r="EK24" s="5637"/>
      <c r="EL24" s="5637"/>
      <c r="EM24" s="5637"/>
      <c r="EN24" s="5637"/>
      <c r="EO24" s="5637"/>
      <c r="EP24" s="5637"/>
      <c r="EQ24" s="5637"/>
      <c r="ER24" s="5637"/>
      <c r="ES24" s="5637"/>
      <c r="ET24" s="5637"/>
      <c r="EU24" s="5637"/>
      <c r="EV24" s="5637"/>
      <c r="EW24" s="5637"/>
      <c r="EX24" s="5637"/>
      <c r="EY24" s="5637"/>
      <c r="EZ24" s="5637"/>
      <c r="FA24" s="5637"/>
      <c r="FB24" s="5637"/>
      <c r="FC24" s="5637"/>
      <c r="FD24" s="5637"/>
      <c r="FE24" s="5637"/>
      <c r="FF24" s="5637"/>
      <c r="FG24" s="5637"/>
      <c r="FH24" s="5637"/>
      <c r="FI24" s="5637"/>
      <c r="FJ24" s="5637"/>
      <c r="FK24" s="5637"/>
      <c r="FL24" s="5637"/>
      <c r="FM24" s="5637"/>
      <c r="FN24" s="5637"/>
      <c r="FO24" s="5637"/>
      <c r="FP24" s="5637"/>
      <c r="FQ24" s="5637"/>
      <c r="FR24" s="5637"/>
      <c r="FS24" s="5637"/>
      <c r="FT24" s="5637"/>
      <c r="FU24" s="5637"/>
      <c r="FV24" s="5637"/>
      <c r="FW24" s="5637"/>
      <c r="FX24" s="5637"/>
      <c r="FY24" s="5637"/>
      <c r="FZ24" s="5637"/>
      <c r="GA24" s="5637"/>
      <c r="GB24" s="5637"/>
      <c r="GC24" s="5637"/>
      <c r="GD24" s="5637"/>
      <c r="GE24" s="5637"/>
      <c r="GF24" s="5637"/>
      <c r="GG24" s="5637"/>
      <c r="GH24" s="5637"/>
      <c r="GI24" s="5637"/>
      <c r="GJ24" s="5637"/>
      <c r="GK24" s="5637"/>
      <c r="GL24" s="5637"/>
      <c r="GM24" s="5637"/>
      <c r="GN24" s="5637"/>
      <c r="GO24" s="5637"/>
      <c r="GP24" s="5637"/>
      <c r="GQ24" s="5637"/>
    </row>
    <row r="25" spans="1:199" s="5649" customFormat="1" ht="12.75" x14ac:dyDescent="0.25">
      <c r="A25" s="8001"/>
      <c r="B25" s="8001"/>
      <c r="C25" s="8001"/>
      <c r="D25" s="8059"/>
      <c r="E25" s="8060"/>
      <c r="F25" s="8060"/>
      <c r="L25" s="5637"/>
      <c r="M25" s="5637"/>
      <c r="N25" s="5637"/>
      <c r="O25" s="5637"/>
      <c r="P25" s="5637"/>
      <c r="Q25" s="5637"/>
      <c r="R25" s="5637"/>
      <c r="S25" s="5637"/>
      <c r="T25" s="5637"/>
      <c r="U25" s="5637"/>
      <c r="V25" s="5637"/>
      <c r="W25" s="5637"/>
      <c r="X25" s="5637"/>
      <c r="Y25" s="5637"/>
      <c r="Z25" s="5637"/>
      <c r="AA25" s="5637"/>
      <c r="AB25" s="5637"/>
      <c r="AC25" s="5637"/>
      <c r="AD25" s="5637"/>
      <c r="AE25" s="5637"/>
      <c r="AF25" s="5637"/>
      <c r="AG25" s="5637"/>
      <c r="AH25" s="5637"/>
      <c r="AI25" s="5637"/>
      <c r="AJ25" s="5637"/>
      <c r="AK25" s="5637"/>
      <c r="AL25" s="5637"/>
      <c r="AM25" s="5637"/>
      <c r="AN25" s="5637"/>
      <c r="AO25" s="5637"/>
      <c r="AP25" s="5637"/>
      <c r="AQ25" s="5637"/>
      <c r="AR25" s="5637"/>
      <c r="AS25" s="5637"/>
      <c r="AT25" s="5637"/>
      <c r="AU25" s="5637"/>
      <c r="AV25" s="5637"/>
      <c r="AW25" s="5637"/>
      <c r="AX25" s="5637"/>
      <c r="AY25" s="5637"/>
      <c r="AZ25" s="5637"/>
      <c r="BA25" s="5637"/>
      <c r="BB25" s="5637"/>
      <c r="BC25" s="5637"/>
      <c r="BD25" s="5637"/>
      <c r="BE25" s="5637"/>
      <c r="BF25" s="5637"/>
      <c r="BG25" s="5637"/>
      <c r="BH25" s="5637"/>
      <c r="BI25" s="5637"/>
      <c r="BJ25" s="5637"/>
      <c r="BK25" s="5637"/>
      <c r="BL25" s="5637"/>
      <c r="BM25" s="5637"/>
      <c r="BN25" s="5637"/>
      <c r="BO25" s="5637"/>
      <c r="BP25" s="5637"/>
      <c r="BQ25" s="5637"/>
      <c r="BR25" s="5637"/>
      <c r="BS25" s="5637"/>
      <c r="BT25" s="5637"/>
      <c r="BU25" s="5637"/>
      <c r="BV25" s="5637"/>
      <c r="BW25" s="5637"/>
      <c r="BX25" s="5637"/>
      <c r="BY25" s="5637"/>
      <c r="BZ25" s="5637"/>
      <c r="CA25" s="5637"/>
      <c r="CB25" s="5637"/>
      <c r="CC25" s="5637"/>
      <c r="CD25" s="5637"/>
      <c r="CE25" s="5637"/>
      <c r="CF25" s="5637"/>
      <c r="CG25" s="5637"/>
      <c r="CH25" s="5637"/>
      <c r="CI25" s="5637"/>
      <c r="CJ25" s="5637"/>
      <c r="CK25" s="5637"/>
      <c r="CL25" s="5637"/>
      <c r="CM25" s="5637"/>
      <c r="CN25" s="5637"/>
      <c r="CO25" s="5637"/>
      <c r="CP25" s="5637"/>
      <c r="CQ25" s="5637"/>
      <c r="CR25" s="5637"/>
      <c r="CS25" s="5637"/>
      <c r="CT25" s="5637"/>
      <c r="CU25" s="5637"/>
      <c r="CV25" s="5637"/>
      <c r="CW25" s="5637"/>
      <c r="CX25" s="5637"/>
      <c r="CY25" s="5637"/>
      <c r="CZ25" s="5637"/>
      <c r="DA25" s="5637"/>
      <c r="DB25" s="5637"/>
      <c r="DC25" s="5637"/>
      <c r="DD25" s="5637"/>
      <c r="DE25" s="5637"/>
      <c r="DF25" s="5637"/>
      <c r="DG25" s="5637"/>
      <c r="DH25" s="5637"/>
      <c r="DI25" s="5637"/>
      <c r="DJ25" s="5637"/>
      <c r="DK25" s="5637"/>
      <c r="DL25" s="5637"/>
      <c r="DM25" s="5637"/>
      <c r="DN25" s="5637"/>
      <c r="DO25" s="5637"/>
      <c r="DP25" s="5637"/>
      <c r="DQ25" s="5637"/>
      <c r="DR25" s="5637"/>
      <c r="DS25" s="5637"/>
      <c r="DT25" s="5637"/>
      <c r="DU25" s="5637"/>
      <c r="DV25" s="5637"/>
      <c r="DW25" s="5637"/>
      <c r="DX25" s="5637"/>
      <c r="DY25" s="5637"/>
      <c r="DZ25" s="5637"/>
      <c r="EA25" s="5637"/>
      <c r="EB25" s="5637"/>
      <c r="EC25" s="5637"/>
      <c r="ED25" s="5637"/>
      <c r="EE25" s="5637"/>
      <c r="EF25" s="5637"/>
      <c r="EG25" s="5637"/>
      <c r="EH25" s="5637"/>
      <c r="EI25" s="5637"/>
      <c r="EJ25" s="5637"/>
      <c r="EK25" s="5637"/>
      <c r="EL25" s="5637"/>
      <c r="EM25" s="5637"/>
      <c r="EN25" s="5637"/>
      <c r="EO25" s="5637"/>
      <c r="EP25" s="5637"/>
      <c r="EQ25" s="5637"/>
      <c r="ER25" s="5637"/>
      <c r="ES25" s="5637"/>
      <c r="ET25" s="5637"/>
      <c r="EU25" s="5637"/>
      <c r="EV25" s="5637"/>
      <c r="EW25" s="5637"/>
      <c r="EX25" s="5637"/>
      <c r="EY25" s="5637"/>
      <c r="EZ25" s="5637"/>
      <c r="FA25" s="5637"/>
      <c r="FB25" s="5637"/>
      <c r="FC25" s="5637"/>
      <c r="FD25" s="5637"/>
      <c r="FE25" s="5637"/>
      <c r="FF25" s="5637"/>
      <c r="FG25" s="5637"/>
      <c r="FH25" s="5637"/>
      <c r="FI25" s="5637"/>
      <c r="FJ25" s="5637"/>
      <c r="FK25" s="5637"/>
      <c r="FL25" s="5637"/>
      <c r="FM25" s="5637"/>
      <c r="FN25" s="5637"/>
      <c r="FO25" s="5637"/>
      <c r="FP25" s="5637"/>
      <c r="FQ25" s="5637"/>
      <c r="FR25" s="5637"/>
      <c r="FS25" s="5637"/>
      <c r="FT25" s="5637"/>
      <c r="FU25" s="5637"/>
      <c r="FV25" s="5637"/>
      <c r="FW25" s="5637"/>
      <c r="FX25" s="5637"/>
      <c r="FY25" s="5637"/>
      <c r="FZ25" s="5637"/>
      <c r="GA25" s="5637"/>
      <c r="GB25" s="5637"/>
      <c r="GC25" s="5637"/>
      <c r="GD25" s="5637"/>
      <c r="GE25" s="5637"/>
      <c r="GF25" s="5637"/>
      <c r="GG25" s="5637"/>
      <c r="GH25" s="5637"/>
      <c r="GI25" s="5637"/>
      <c r="GJ25" s="5637"/>
      <c r="GK25" s="5637"/>
      <c r="GL25" s="5637"/>
      <c r="GM25" s="5637"/>
      <c r="GN25" s="5637"/>
      <c r="GO25" s="5637"/>
      <c r="GP25" s="5637"/>
      <c r="GQ25" s="5637"/>
    </row>
    <row r="26" spans="1:199" s="5649" customFormat="1" ht="12.75" x14ac:dyDescent="0.25">
      <c r="A26" s="8001"/>
      <c r="B26" s="8001"/>
      <c r="C26" s="8001"/>
      <c r="D26" s="8059"/>
      <c r="E26" s="8060"/>
      <c r="F26" s="8060"/>
      <c r="L26" s="5637"/>
      <c r="M26" s="5637"/>
      <c r="N26" s="5637"/>
      <c r="O26" s="5637"/>
      <c r="P26" s="5637"/>
      <c r="Q26" s="5637"/>
      <c r="R26" s="5637"/>
      <c r="S26" s="5637"/>
      <c r="T26" s="5637"/>
      <c r="U26" s="5637"/>
      <c r="V26" s="5637"/>
      <c r="W26" s="5637"/>
      <c r="X26" s="5637"/>
      <c r="Y26" s="5637"/>
      <c r="Z26" s="5637"/>
      <c r="AA26" s="5637"/>
      <c r="AB26" s="5637"/>
      <c r="AC26" s="5637"/>
      <c r="AD26" s="5637"/>
      <c r="AE26" s="5637"/>
      <c r="AF26" s="5637"/>
      <c r="AG26" s="5637"/>
      <c r="AH26" s="5637"/>
      <c r="AI26" s="5637"/>
      <c r="AJ26" s="5637"/>
      <c r="AK26" s="5637"/>
      <c r="AL26" s="5637"/>
      <c r="AM26" s="5637"/>
      <c r="AN26" s="5637"/>
      <c r="AO26" s="5637"/>
      <c r="AP26" s="5637"/>
      <c r="AQ26" s="5637"/>
      <c r="AR26" s="5637"/>
      <c r="AS26" s="5637"/>
      <c r="AT26" s="5637"/>
      <c r="AU26" s="5637"/>
      <c r="AV26" s="5637"/>
      <c r="AW26" s="5637"/>
      <c r="AX26" s="5637"/>
      <c r="AY26" s="5637"/>
      <c r="AZ26" s="5637"/>
      <c r="BA26" s="5637"/>
      <c r="BB26" s="5637"/>
      <c r="BC26" s="5637"/>
      <c r="BD26" s="5637"/>
      <c r="BE26" s="5637"/>
      <c r="BF26" s="5637"/>
      <c r="BG26" s="5637"/>
      <c r="BH26" s="5637"/>
      <c r="BI26" s="5637"/>
      <c r="BJ26" s="5637"/>
      <c r="BK26" s="5637"/>
      <c r="BL26" s="5637"/>
      <c r="BM26" s="5637"/>
      <c r="BN26" s="5637"/>
      <c r="BO26" s="5637"/>
      <c r="BP26" s="5637"/>
      <c r="BQ26" s="5637"/>
      <c r="BR26" s="5637"/>
      <c r="BS26" s="5637"/>
      <c r="BT26" s="5637"/>
      <c r="BU26" s="5637"/>
      <c r="BV26" s="5637"/>
      <c r="BW26" s="5637"/>
      <c r="BX26" s="5637"/>
      <c r="BY26" s="5637"/>
      <c r="BZ26" s="5637"/>
      <c r="CA26" s="5637"/>
      <c r="CB26" s="5637"/>
      <c r="CC26" s="5637"/>
      <c r="CD26" s="5637"/>
      <c r="CE26" s="5637"/>
      <c r="CF26" s="5637"/>
      <c r="CG26" s="5637"/>
      <c r="CH26" s="5637"/>
      <c r="CI26" s="5637"/>
      <c r="CJ26" s="5637"/>
      <c r="CK26" s="5637"/>
      <c r="CL26" s="5637"/>
      <c r="CM26" s="5637"/>
      <c r="CN26" s="5637"/>
      <c r="CO26" s="5637"/>
      <c r="CP26" s="5637"/>
      <c r="CQ26" s="5637"/>
      <c r="CR26" s="5637"/>
      <c r="CS26" s="5637"/>
      <c r="CT26" s="5637"/>
      <c r="CU26" s="5637"/>
      <c r="CV26" s="5637"/>
      <c r="CW26" s="5637"/>
      <c r="CX26" s="5637"/>
      <c r="CY26" s="5637"/>
      <c r="CZ26" s="5637"/>
      <c r="DA26" s="5637"/>
      <c r="DB26" s="5637"/>
      <c r="DC26" s="5637"/>
      <c r="DD26" s="5637"/>
      <c r="DE26" s="5637"/>
      <c r="DF26" s="5637"/>
      <c r="DG26" s="5637"/>
      <c r="DH26" s="5637"/>
      <c r="DI26" s="5637"/>
      <c r="DJ26" s="5637"/>
      <c r="DK26" s="5637"/>
      <c r="DL26" s="5637"/>
      <c r="DM26" s="5637"/>
      <c r="DN26" s="5637"/>
      <c r="DO26" s="5637"/>
      <c r="DP26" s="5637"/>
      <c r="DQ26" s="5637"/>
      <c r="DR26" s="5637"/>
      <c r="DS26" s="5637"/>
      <c r="DT26" s="5637"/>
      <c r="DU26" s="5637"/>
      <c r="DV26" s="5637"/>
      <c r="DW26" s="5637"/>
      <c r="DX26" s="5637"/>
      <c r="DY26" s="5637"/>
      <c r="DZ26" s="5637"/>
      <c r="EA26" s="5637"/>
      <c r="EB26" s="5637"/>
      <c r="EC26" s="5637"/>
      <c r="ED26" s="5637"/>
      <c r="EE26" s="5637"/>
      <c r="EF26" s="5637"/>
      <c r="EG26" s="5637"/>
      <c r="EH26" s="5637"/>
      <c r="EI26" s="5637"/>
      <c r="EJ26" s="5637"/>
      <c r="EK26" s="5637"/>
      <c r="EL26" s="5637"/>
      <c r="EM26" s="5637"/>
      <c r="EN26" s="5637"/>
      <c r="EO26" s="5637"/>
      <c r="EP26" s="5637"/>
      <c r="EQ26" s="5637"/>
      <c r="ER26" s="5637"/>
      <c r="ES26" s="5637"/>
      <c r="ET26" s="5637"/>
      <c r="EU26" s="5637"/>
      <c r="EV26" s="5637"/>
      <c r="EW26" s="5637"/>
      <c r="EX26" s="5637"/>
      <c r="EY26" s="5637"/>
      <c r="EZ26" s="5637"/>
      <c r="FA26" s="5637"/>
      <c r="FB26" s="5637"/>
      <c r="FC26" s="5637"/>
      <c r="FD26" s="5637"/>
      <c r="FE26" s="5637"/>
      <c r="FF26" s="5637"/>
      <c r="FG26" s="5637"/>
      <c r="FH26" s="5637"/>
      <c r="FI26" s="5637"/>
      <c r="FJ26" s="5637"/>
      <c r="FK26" s="5637"/>
      <c r="FL26" s="5637"/>
      <c r="FM26" s="5637"/>
      <c r="FN26" s="5637"/>
      <c r="FO26" s="5637"/>
      <c r="FP26" s="5637"/>
      <c r="FQ26" s="5637"/>
      <c r="FR26" s="5637"/>
      <c r="FS26" s="5637"/>
      <c r="FT26" s="5637"/>
      <c r="FU26" s="5637"/>
      <c r="FV26" s="5637"/>
      <c r="FW26" s="5637"/>
      <c r="FX26" s="5637"/>
      <c r="FY26" s="5637"/>
      <c r="FZ26" s="5637"/>
      <c r="GA26" s="5637"/>
      <c r="GB26" s="5637"/>
      <c r="GC26" s="5637"/>
      <c r="GD26" s="5637"/>
      <c r="GE26" s="5637"/>
      <c r="GF26" s="5637"/>
      <c r="GG26" s="5637"/>
      <c r="GH26" s="5637"/>
      <c r="GI26" s="5637"/>
      <c r="GJ26" s="5637"/>
      <c r="GK26" s="5637"/>
      <c r="GL26" s="5637"/>
      <c r="GM26" s="5637"/>
      <c r="GN26" s="5637"/>
      <c r="GO26" s="5637"/>
      <c r="GP26" s="5637"/>
      <c r="GQ26" s="5637"/>
    </row>
    <row r="27" spans="1:199" s="5649" customFormat="1" ht="12.75" x14ac:dyDescent="0.25">
      <c r="A27" s="8001"/>
      <c r="B27" s="8001"/>
      <c r="C27" s="8001"/>
      <c r="D27" s="8059"/>
      <c r="E27" s="8060"/>
      <c r="F27" s="8060"/>
      <c r="L27" s="5637"/>
      <c r="M27" s="5637"/>
      <c r="N27" s="5637"/>
      <c r="O27" s="5637"/>
      <c r="P27" s="5637"/>
      <c r="Q27" s="5637"/>
      <c r="R27" s="5637"/>
      <c r="S27" s="5637"/>
      <c r="T27" s="5637"/>
      <c r="U27" s="5637"/>
      <c r="V27" s="5637"/>
      <c r="W27" s="5637"/>
      <c r="X27" s="5637"/>
      <c r="Y27" s="5637"/>
      <c r="Z27" s="5637"/>
      <c r="AA27" s="5637"/>
      <c r="AB27" s="5637"/>
      <c r="AC27" s="5637"/>
      <c r="AD27" s="5637"/>
      <c r="AE27" s="5637"/>
      <c r="AF27" s="5637"/>
      <c r="AG27" s="5637"/>
      <c r="AH27" s="5637"/>
      <c r="AI27" s="5637"/>
      <c r="AJ27" s="5637"/>
      <c r="AK27" s="5637"/>
      <c r="AL27" s="5637"/>
      <c r="AM27" s="5637"/>
      <c r="AN27" s="5637"/>
      <c r="AO27" s="5637"/>
      <c r="AP27" s="5637"/>
      <c r="AQ27" s="5637"/>
      <c r="AR27" s="5637"/>
      <c r="AS27" s="5637"/>
      <c r="AT27" s="5637"/>
      <c r="AU27" s="5637"/>
      <c r="AV27" s="5637"/>
      <c r="AW27" s="5637"/>
      <c r="AX27" s="5637"/>
      <c r="AY27" s="5637"/>
      <c r="AZ27" s="5637"/>
      <c r="BA27" s="5637"/>
      <c r="BB27" s="5637"/>
      <c r="BC27" s="5637"/>
      <c r="BD27" s="5637"/>
      <c r="BE27" s="5637"/>
      <c r="BF27" s="5637"/>
      <c r="BG27" s="5637"/>
      <c r="BH27" s="5637"/>
      <c r="BI27" s="5637"/>
      <c r="BJ27" s="5637"/>
      <c r="BK27" s="5637"/>
      <c r="BL27" s="5637"/>
      <c r="BM27" s="5637"/>
      <c r="BN27" s="5637"/>
      <c r="BO27" s="5637"/>
      <c r="BP27" s="5637"/>
      <c r="BQ27" s="5637"/>
      <c r="BR27" s="5637"/>
      <c r="BS27" s="5637"/>
      <c r="BT27" s="5637"/>
      <c r="BU27" s="5637"/>
      <c r="BV27" s="5637"/>
      <c r="BW27" s="5637"/>
      <c r="BX27" s="5637"/>
      <c r="BY27" s="5637"/>
      <c r="BZ27" s="5637"/>
      <c r="CA27" s="5637"/>
      <c r="CB27" s="5637"/>
      <c r="CC27" s="5637"/>
      <c r="CD27" s="5637"/>
      <c r="CE27" s="5637"/>
      <c r="CF27" s="5637"/>
      <c r="CG27" s="5637"/>
      <c r="CH27" s="5637"/>
      <c r="CI27" s="5637"/>
      <c r="CJ27" s="5637"/>
      <c r="CK27" s="5637"/>
      <c r="CL27" s="5637"/>
      <c r="CM27" s="5637"/>
      <c r="CN27" s="5637"/>
      <c r="CO27" s="5637"/>
      <c r="CP27" s="5637"/>
      <c r="CQ27" s="5637"/>
      <c r="CR27" s="5637"/>
      <c r="CS27" s="5637"/>
      <c r="CT27" s="5637"/>
      <c r="CU27" s="5637"/>
      <c r="CV27" s="5637"/>
      <c r="CW27" s="5637"/>
      <c r="CX27" s="5637"/>
      <c r="CY27" s="5637"/>
      <c r="CZ27" s="5637"/>
      <c r="DA27" s="5637"/>
      <c r="DB27" s="5637"/>
      <c r="DC27" s="5637"/>
      <c r="DD27" s="5637"/>
      <c r="DE27" s="5637"/>
      <c r="DF27" s="5637"/>
      <c r="DG27" s="5637"/>
      <c r="DH27" s="5637"/>
      <c r="DI27" s="5637"/>
      <c r="DJ27" s="5637"/>
      <c r="DK27" s="5637"/>
      <c r="DL27" s="5637"/>
      <c r="DM27" s="5637"/>
      <c r="DN27" s="5637"/>
      <c r="DO27" s="5637"/>
      <c r="DP27" s="5637"/>
      <c r="DQ27" s="5637"/>
      <c r="DR27" s="5637"/>
      <c r="DS27" s="5637"/>
      <c r="DT27" s="5637"/>
      <c r="DU27" s="5637"/>
      <c r="DV27" s="5637"/>
      <c r="DW27" s="5637"/>
      <c r="DX27" s="5637"/>
      <c r="DY27" s="5637"/>
      <c r="DZ27" s="5637"/>
      <c r="EA27" s="5637"/>
      <c r="EB27" s="5637"/>
      <c r="EC27" s="5637"/>
      <c r="ED27" s="5637"/>
      <c r="EE27" s="5637"/>
      <c r="EF27" s="5637"/>
      <c r="EG27" s="5637"/>
      <c r="EH27" s="5637"/>
      <c r="EI27" s="5637"/>
      <c r="EJ27" s="5637"/>
      <c r="EK27" s="5637"/>
      <c r="EL27" s="5637"/>
      <c r="EM27" s="5637"/>
      <c r="EN27" s="5637"/>
      <c r="EO27" s="5637"/>
      <c r="EP27" s="5637"/>
      <c r="EQ27" s="5637"/>
      <c r="ER27" s="5637"/>
      <c r="ES27" s="5637"/>
      <c r="ET27" s="5637"/>
      <c r="EU27" s="5637"/>
      <c r="EV27" s="5637"/>
      <c r="EW27" s="5637"/>
      <c r="EX27" s="5637"/>
      <c r="EY27" s="5637"/>
      <c r="EZ27" s="5637"/>
      <c r="FA27" s="5637"/>
      <c r="FB27" s="5637"/>
      <c r="FC27" s="5637"/>
      <c r="FD27" s="5637"/>
      <c r="FE27" s="5637"/>
      <c r="FF27" s="5637"/>
      <c r="FG27" s="5637"/>
      <c r="FH27" s="5637"/>
      <c r="FI27" s="5637"/>
      <c r="FJ27" s="5637"/>
      <c r="FK27" s="5637"/>
      <c r="FL27" s="5637"/>
      <c r="FM27" s="5637"/>
      <c r="FN27" s="5637"/>
      <c r="FO27" s="5637"/>
      <c r="FP27" s="5637"/>
      <c r="FQ27" s="5637"/>
      <c r="FR27" s="5637"/>
      <c r="FS27" s="5637"/>
      <c r="FT27" s="5637"/>
      <c r="FU27" s="5637"/>
      <c r="FV27" s="5637"/>
      <c r="FW27" s="5637"/>
      <c r="FX27" s="5637"/>
      <c r="FY27" s="5637"/>
      <c r="FZ27" s="5637"/>
      <c r="GA27" s="5637"/>
      <c r="GB27" s="5637"/>
      <c r="GC27" s="5637"/>
      <c r="GD27" s="5637"/>
      <c r="GE27" s="5637"/>
      <c r="GF27" s="5637"/>
      <c r="GG27" s="5637"/>
      <c r="GH27" s="5637"/>
      <c r="GI27" s="5637"/>
      <c r="GJ27" s="5637"/>
      <c r="GK27" s="5637"/>
      <c r="GL27" s="5637"/>
      <c r="GM27" s="5637"/>
      <c r="GN27" s="5637"/>
      <c r="GO27" s="5637"/>
      <c r="GP27" s="5637"/>
      <c r="GQ27" s="5637"/>
    </row>
    <row r="28" spans="1:199" s="5649" customFormat="1" ht="12.75" x14ac:dyDescent="0.25">
      <c r="A28" s="8001"/>
      <c r="B28" s="8001"/>
      <c r="C28" s="8001"/>
      <c r="D28" s="8059"/>
      <c r="E28" s="8060"/>
      <c r="F28" s="8060"/>
      <c r="L28" s="5637"/>
      <c r="M28" s="5637"/>
      <c r="N28" s="5637"/>
      <c r="O28" s="5637"/>
      <c r="P28" s="5637"/>
      <c r="Q28" s="5637"/>
      <c r="R28" s="5637"/>
      <c r="S28" s="5637"/>
      <c r="T28" s="5637"/>
      <c r="U28" s="5637"/>
      <c r="V28" s="5637"/>
      <c r="W28" s="5637"/>
      <c r="X28" s="5637"/>
      <c r="Y28" s="5637"/>
      <c r="Z28" s="5637"/>
      <c r="AA28" s="5637"/>
      <c r="AB28" s="5637"/>
      <c r="AC28" s="5637"/>
      <c r="AD28" s="5637"/>
      <c r="AE28" s="5637"/>
      <c r="AF28" s="5637"/>
      <c r="AG28" s="5637"/>
      <c r="AH28" s="5637"/>
      <c r="AI28" s="5637"/>
      <c r="AJ28" s="5637"/>
      <c r="AK28" s="5637"/>
      <c r="AL28" s="5637"/>
      <c r="AM28" s="5637"/>
      <c r="AN28" s="5637"/>
      <c r="AO28" s="5637"/>
      <c r="AP28" s="5637"/>
      <c r="AQ28" s="5637"/>
      <c r="AR28" s="5637"/>
      <c r="AS28" s="5637"/>
      <c r="AT28" s="5637"/>
      <c r="AU28" s="5637"/>
      <c r="AV28" s="5637"/>
      <c r="AW28" s="5637"/>
      <c r="AX28" s="5637"/>
      <c r="AY28" s="5637"/>
      <c r="AZ28" s="5637"/>
      <c r="BA28" s="5637"/>
      <c r="BB28" s="5637"/>
      <c r="BC28" s="5637"/>
      <c r="BD28" s="5637"/>
      <c r="BE28" s="5637"/>
      <c r="BF28" s="5637"/>
      <c r="BG28" s="5637"/>
      <c r="BH28" s="5637"/>
      <c r="BI28" s="5637"/>
      <c r="BJ28" s="5637"/>
      <c r="BK28" s="5637"/>
      <c r="BL28" s="5637"/>
      <c r="BM28" s="5637"/>
      <c r="BN28" s="5637"/>
      <c r="BO28" s="5637"/>
      <c r="BP28" s="5637"/>
      <c r="BQ28" s="5637"/>
      <c r="BR28" s="5637"/>
      <c r="BS28" s="5637"/>
      <c r="BT28" s="5637"/>
      <c r="BU28" s="5637"/>
      <c r="BV28" s="5637"/>
      <c r="BW28" s="5637"/>
      <c r="BX28" s="5637"/>
      <c r="BY28" s="5637"/>
      <c r="BZ28" s="5637"/>
      <c r="CA28" s="5637"/>
      <c r="CB28" s="5637"/>
      <c r="CC28" s="5637"/>
      <c r="CD28" s="5637"/>
      <c r="CE28" s="5637"/>
      <c r="CF28" s="5637"/>
      <c r="CG28" s="5637"/>
      <c r="CH28" s="5637"/>
      <c r="CI28" s="5637"/>
      <c r="CJ28" s="5637"/>
      <c r="CK28" s="5637"/>
      <c r="CL28" s="5637"/>
      <c r="CM28" s="5637"/>
      <c r="CN28" s="5637"/>
      <c r="CO28" s="5637"/>
      <c r="CP28" s="5637"/>
      <c r="CQ28" s="5637"/>
      <c r="CR28" s="5637"/>
      <c r="CS28" s="5637"/>
      <c r="CT28" s="5637"/>
      <c r="CU28" s="5637"/>
      <c r="CV28" s="5637"/>
      <c r="CW28" s="5637"/>
      <c r="CX28" s="5637"/>
      <c r="CY28" s="5637"/>
      <c r="CZ28" s="5637"/>
      <c r="DA28" s="5637"/>
      <c r="DB28" s="5637"/>
      <c r="DC28" s="5637"/>
      <c r="DD28" s="5637"/>
      <c r="DE28" s="5637"/>
      <c r="DF28" s="5637"/>
      <c r="DG28" s="5637"/>
      <c r="DH28" s="5637"/>
      <c r="DI28" s="5637"/>
      <c r="DJ28" s="5637"/>
      <c r="DK28" s="5637"/>
      <c r="DL28" s="5637"/>
      <c r="DM28" s="5637"/>
      <c r="DN28" s="5637"/>
      <c r="DO28" s="5637"/>
      <c r="DP28" s="5637"/>
      <c r="DQ28" s="5637"/>
      <c r="DR28" s="5637"/>
      <c r="DS28" s="5637"/>
      <c r="DT28" s="5637"/>
      <c r="DU28" s="5637"/>
      <c r="DV28" s="5637"/>
      <c r="DW28" s="5637"/>
      <c r="DX28" s="5637"/>
      <c r="DY28" s="5637"/>
      <c r="DZ28" s="5637"/>
      <c r="EA28" s="5637"/>
      <c r="EB28" s="5637"/>
      <c r="EC28" s="5637"/>
      <c r="ED28" s="5637"/>
      <c r="EE28" s="5637"/>
      <c r="EF28" s="5637"/>
      <c r="EG28" s="5637"/>
      <c r="EH28" s="5637"/>
      <c r="EI28" s="5637"/>
      <c r="EJ28" s="5637"/>
      <c r="EK28" s="5637"/>
      <c r="EL28" s="5637"/>
      <c r="EM28" s="5637"/>
      <c r="EN28" s="5637"/>
      <c r="EO28" s="5637"/>
      <c r="EP28" s="5637"/>
      <c r="EQ28" s="5637"/>
      <c r="ER28" s="5637"/>
      <c r="ES28" s="5637"/>
      <c r="ET28" s="5637"/>
      <c r="EU28" s="5637"/>
      <c r="EV28" s="5637"/>
      <c r="EW28" s="5637"/>
      <c r="EX28" s="5637"/>
      <c r="EY28" s="5637"/>
      <c r="EZ28" s="5637"/>
      <c r="FA28" s="5637"/>
      <c r="FB28" s="5637"/>
      <c r="FC28" s="5637"/>
      <c r="FD28" s="5637"/>
      <c r="FE28" s="5637"/>
      <c r="FF28" s="5637"/>
      <c r="FG28" s="5637"/>
      <c r="FH28" s="5637"/>
      <c r="FI28" s="5637"/>
      <c r="FJ28" s="5637"/>
      <c r="FK28" s="5637"/>
      <c r="FL28" s="5637"/>
      <c r="FM28" s="5637"/>
      <c r="FN28" s="5637"/>
      <c r="FO28" s="5637"/>
      <c r="FP28" s="5637"/>
      <c r="FQ28" s="5637"/>
      <c r="FR28" s="5637"/>
      <c r="FS28" s="5637"/>
      <c r="FT28" s="5637"/>
      <c r="FU28" s="5637"/>
      <c r="FV28" s="5637"/>
      <c r="FW28" s="5637"/>
      <c r="FX28" s="5637"/>
      <c r="FY28" s="5637"/>
      <c r="FZ28" s="5637"/>
      <c r="GA28" s="5637"/>
      <c r="GB28" s="5637"/>
      <c r="GC28" s="5637"/>
      <c r="GD28" s="5637"/>
      <c r="GE28" s="5637"/>
      <c r="GF28" s="5637"/>
      <c r="GG28" s="5637"/>
      <c r="GH28" s="5637"/>
      <c r="GI28" s="5637"/>
      <c r="GJ28" s="5637"/>
      <c r="GK28" s="5637"/>
      <c r="GL28" s="5637"/>
      <c r="GM28" s="5637"/>
      <c r="GN28" s="5637"/>
      <c r="GO28" s="5637"/>
      <c r="GP28" s="5637"/>
      <c r="GQ28" s="5637"/>
    </row>
    <row r="29" spans="1:199" s="5649" customFormat="1" ht="12.75" x14ac:dyDescent="0.25">
      <c r="A29" s="8001"/>
      <c r="B29" s="8001"/>
      <c r="C29" s="8001"/>
      <c r="D29" s="8059"/>
      <c r="E29" s="8060"/>
      <c r="F29" s="8060"/>
      <c r="L29" s="5637"/>
      <c r="M29" s="5637"/>
      <c r="N29" s="5637"/>
      <c r="O29" s="5637"/>
      <c r="P29" s="5637"/>
      <c r="Q29" s="5637"/>
      <c r="R29" s="5637"/>
      <c r="S29" s="5637"/>
      <c r="T29" s="5637"/>
      <c r="U29" s="5637"/>
      <c r="V29" s="5637"/>
      <c r="W29" s="5637"/>
      <c r="X29" s="5637"/>
      <c r="Y29" s="5637"/>
      <c r="Z29" s="5637"/>
      <c r="AA29" s="5637"/>
      <c r="AB29" s="5637"/>
      <c r="AC29" s="5637"/>
      <c r="AD29" s="5637"/>
      <c r="AE29" s="5637"/>
      <c r="AF29" s="5637"/>
      <c r="AG29" s="5637"/>
      <c r="AH29" s="5637"/>
      <c r="AI29" s="5637"/>
      <c r="AJ29" s="5637"/>
      <c r="AK29" s="5637"/>
      <c r="AL29" s="5637"/>
      <c r="AM29" s="5637"/>
      <c r="AN29" s="5637"/>
      <c r="AO29" s="5637"/>
      <c r="AP29" s="5637"/>
      <c r="AQ29" s="5637"/>
      <c r="AR29" s="5637"/>
      <c r="AS29" s="5637"/>
      <c r="AT29" s="5637"/>
      <c r="AU29" s="5637"/>
      <c r="AV29" s="5637"/>
      <c r="AW29" s="5637"/>
      <c r="AX29" s="5637"/>
      <c r="AY29" s="5637"/>
      <c r="AZ29" s="5637"/>
      <c r="BA29" s="5637"/>
      <c r="BB29" s="5637"/>
      <c r="BC29" s="5637"/>
      <c r="BD29" s="5637"/>
      <c r="BE29" s="5637"/>
      <c r="BF29" s="5637"/>
      <c r="BG29" s="5637"/>
      <c r="BH29" s="5637"/>
      <c r="BI29" s="5637"/>
      <c r="BJ29" s="5637"/>
      <c r="BK29" s="5637"/>
      <c r="BL29" s="5637"/>
      <c r="BM29" s="5637"/>
      <c r="BN29" s="5637"/>
      <c r="BO29" s="5637"/>
      <c r="BP29" s="5637"/>
      <c r="BQ29" s="5637"/>
      <c r="BR29" s="5637"/>
      <c r="BS29" s="5637"/>
      <c r="BT29" s="5637"/>
      <c r="BU29" s="5637"/>
      <c r="BV29" s="5637"/>
      <c r="BW29" s="5637"/>
      <c r="BX29" s="5637"/>
      <c r="BY29" s="5637"/>
      <c r="BZ29" s="5637"/>
      <c r="CA29" s="5637"/>
      <c r="CB29" s="5637"/>
      <c r="CC29" s="5637"/>
      <c r="CD29" s="5637"/>
      <c r="CE29" s="5637"/>
      <c r="CF29" s="5637"/>
      <c r="CG29" s="5637"/>
      <c r="CH29" s="5637"/>
      <c r="CI29" s="5637"/>
      <c r="CJ29" s="5637"/>
      <c r="CK29" s="5637"/>
      <c r="CL29" s="5637"/>
      <c r="CM29" s="5637"/>
      <c r="CN29" s="5637"/>
      <c r="CO29" s="5637"/>
      <c r="CP29" s="5637"/>
      <c r="CQ29" s="5637"/>
      <c r="CR29" s="5637"/>
      <c r="CS29" s="5637"/>
      <c r="CT29" s="5637"/>
      <c r="CU29" s="5637"/>
      <c r="CV29" s="5637"/>
      <c r="CW29" s="5637"/>
      <c r="CX29" s="5637"/>
      <c r="CY29" s="5637"/>
      <c r="CZ29" s="5637"/>
      <c r="DA29" s="5637"/>
      <c r="DB29" s="5637"/>
      <c r="DC29" s="5637"/>
      <c r="DD29" s="5637"/>
      <c r="DE29" s="5637"/>
      <c r="DF29" s="5637"/>
      <c r="DG29" s="5637"/>
      <c r="DH29" s="5637"/>
      <c r="DI29" s="5637"/>
      <c r="DJ29" s="5637"/>
      <c r="DK29" s="5637"/>
      <c r="DL29" s="5637"/>
      <c r="DM29" s="5637"/>
      <c r="DN29" s="5637"/>
      <c r="DO29" s="5637"/>
      <c r="DP29" s="5637"/>
      <c r="DQ29" s="5637"/>
      <c r="DR29" s="5637"/>
      <c r="DS29" s="5637"/>
      <c r="DT29" s="5637"/>
      <c r="DU29" s="5637"/>
      <c r="DV29" s="5637"/>
      <c r="DW29" s="5637"/>
      <c r="DX29" s="5637"/>
      <c r="DY29" s="5637"/>
      <c r="DZ29" s="5637"/>
      <c r="EA29" s="5637"/>
      <c r="EB29" s="5637"/>
      <c r="EC29" s="5637"/>
      <c r="ED29" s="5637"/>
      <c r="EE29" s="5637"/>
      <c r="EF29" s="5637"/>
      <c r="EG29" s="5637"/>
      <c r="EH29" s="5637"/>
      <c r="EI29" s="5637"/>
      <c r="EJ29" s="5637"/>
      <c r="EK29" s="5637"/>
      <c r="EL29" s="5637"/>
      <c r="EM29" s="5637"/>
      <c r="EN29" s="5637"/>
      <c r="EO29" s="5637"/>
      <c r="EP29" s="5637"/>
      <c r="EQ29" s="5637"/>
      <c r="ER29" s="5637"/>
      <c r="ES29" s="5637"/>
      <c r="ET29" s="5637"/>
      <c r="EU29" s="5637"/>
      <c r="EV29" s="5637"/>
      <c r="EW29" s="5637"/>
      <c r="EX29" s="5637"/>
      <c r="EY29" s="5637"/>
      <c r="EZ29" s="5637"/>
      <c r="FA29" s="5637"/>
      <c r="FB29" s="5637"/>
      <c r="FC29" s="5637"/>
      <c r="FD29" s="5637"/>
      <c r="FE29" s="5637"/>
      <c r="FF29" s="5637"/>
      <c r="FG29" s="5637"/>
      <c r="FH29" s="5637"/>
      <c r="FI29" s="5637"/>
      <c r="FJ29" s="5637"/>
      <c r="FK29" s="5637"/>
      <c r="FL29" s="5637"/>
      <c r="FM29" s="5637"/>
      <c r="FN29" s="5637"/>
      <c r="FO29" s="5637"/>
      <c r="FP29" s="5637"/>
      <c r="FQ29" s="5637"/>
      <c r="FR29" s="5637"/>
      <c r="FS29" s="5637"/>
      <c r="FT29" s="5637"/>
      <c r="FU29" s="5637"/>
      <c r="FV29" s="5637"/>
      <c r="FW29" s="5637"/>
      <c r="FX29" s="5637"/>
      <c r="FY29" s="5637"/>
      <c r="FZ29" s="5637"/>
      <c r="GA29" s="5637"/>
      <c r="GB29" s="5637"/>
      <c r="GC29" s="5637"/>
      <c r="GD29" s="5637"/>
      <c r="GE29" s="5637"/>
      <c r="GF29" s="5637"/>
      <c r="GG29" s="5637"/>
      <c r="GH29" s="5637"/>
      <c r="GI29" s="5637"/>
      <c r="GJ29" s="5637"/>
      <c r="GK29" s="5637"/>
      <c r="GL29" s="5637"/>
      <c r="GM29" s="5637"/>
      <c r="GN29" s="5637"/>
      <c r="GO29" s="5637"/>
      <c r="GP29" s="5637"/>
      <c r="GQ29" s="5637"/>
    </row>
  </sheetData>
  <mergeCells count="10">
    <mergeCell ref="G3:K3"/>
    <mergeCell ref="A5:A17"/>
    <mergeCell ref="B5:B17"/>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21"/>
  <sheetViews>
    <sheetView view="pageBreakPreview" zoomScale="90" zoomScaleSheetLayoutView="90" workbookViewId="0">
      <selection activeCell="D8" sqref="D8"/>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99" ht="17.25" customHeight="1" x14ac:dyDescent="0.25">
      <c r="A1" s="7779" t="s">
        <v>287</v>
      </c>
      <c r="B1" s="7779"/>
      <c r="C1" s="7779"/>
      <c r="D1" s="7779"/>
      <c r="E1" s="7779"/>
      <c r="F1" s="7779"/>
      <c r="G1" s="7806"/>
      <c r="H1" s="7806"/>
      <c r="I1" s="7806"/>
      <c r="J1" s="7806"/>
      <c r="K1" s="7806"/>
    </row>
    <row r="2" spans="1:199" ht="21.75" customHeight="1" x14ac:dyDescent="0.25">
      <c r="A2" s="7777"/>
      <c r="B2" s="7777"/>
      <c r="C2" s="7777"/>
      <c r="D2" s="7777"/>
      <c r="E2" s="7777"/>
      <c r="F2" s="7777"/>
    </row>
    <row r="3" spans="1:199" ht="12" customHeight="1" x14ac:dyDescent="0.25">
      <c r="A3" s="7772" t="s">
        <v>519</v>
      </c>
      <c r="B3" s="8012" t="s">
        <v>3329</v>
      </c>
      <c r="C3" s="7776" t="s">
        <v>756</v>
      </c>
      <c r="D3" s="7776" t="s">
        <v>1435</v>
      </c>
      <c r="E3" s="7776" t="s">
        <v>534</v>
      </c>
      <c r="F3" s="7776" t="s">
        <v>758</v>
      </c>
      <c r="G3" s="8007"/>
      <c r="H3" s="8007"/>
      <c r="I3" s="8007"/>
      <c r="J3" s="8007"/>
      <c r="K3" s="8007"/>
    </row>
    <row r="4" spans="1:199" ht="39" customHeight="1" x14ac:dyDescent="0.25">
      <c r="A4" s="7772"/>
      <c r="B4" s="8012"/>
      <c r="C4" s="7776"/>
      <c r="D4" s="7776"/>
      <c r="E4" s="7776"/>
      <c r="F4" s="7776"/>
      <c r="G4" s="8018"/>
      <c r="H4" s="8009"/>
      <c r="I4" s="8009"/>
      <c r="J4" s="8009"/>
      <c r="K4" s="8009"/>
    </row>
    <row r="5" spans="1:199" ht="25.5" customHeight="1" x14ac:dyDescent="0.25">
      <c r="A5" s="7812" t="s">
        <v>741</v>
      </c>
      <c r="B5" s="7773" t="s">
        <v>290</v>
      </c>
      <c r="C5" s="863">
        <v>1</v>
      </c>
      <c r="D5" s="8016" t="s">
        <v>1367</v>
      </c>
      <c r="E5" s="848" t="s">
        <v>1053</v>
      </c>
      <c r="F5" s="5635">
        <v>120</v>
      </c>
      <c r="G5" s="8066"/>
      <c r="H5" s="8056"/>
      <c r="I5" s="8056"/>
      <c r="J5" s="8067"/>
      <c r="K5" s="8054"/>
    </row>
    <row r="6" spans="1:199" ht="31.5" customHeight="1" x14ac:dyDescent="0.25">
      <c r="A6" s="7812"/>
      <c r="B6" s="7773"/>
      <c r="C6" s="863">
        <v>2</v>
      </c>
      <c r="D6" s="8016" t="s">
        <v>1368</v>
      </c>
      <c r="E6" s="848" t="s">
        <v>1053</v>
      </c>
      <c r="F6" s="5635">
        <v>6</v>
      </c>
      <c r="G6" s="8068"/>
      <c r="H6" s="8057"/>
      <c r="I6" s="8057"/>
      <c r="J6" s="8069"/>
      <c r="K6" s="8017"/>
    </row>
    <row r="7" spans="1:199" ht="34.5" customHeight="1" x14ac:dyDescent="0.25">
      <c r="A7" s="7812"/>
      <c r="B7" s="7773"/>
      <c r="C7" s="863">
        <v>3</v>
      </c>
      <c r="D7" s="8016" t="s">
        <v>1369</v>
      </c>
      <c r="E7" s="7875" t="s">
        <v>1189</v>
      </c>
      <c r="F7" s="5635">
        <v>31000</v>
      </c>
      <c r="G7" s="8068"/>
      <c r="H7" s="8057"/>
      <c r="I7" s="8057"/>
      <c r="J7" s="8069"/>
      <c r="K7" s="8017"/>
    </row>
    <row r="8" spans="1:199" ht="38.25" customHeight="1" x14ac:dyDescent="0.25">
      <c r="A8" s="7812"/>
      <c r="B8" s="7773"/>
      <c r="C8" s="863">
        <v>4</v>
      </c>
      <c r="D8" s="8016" t="s">
        <v>1370</v>
      </c>
      <c r="E8" s="7875" t="s">
        <v>1371</v>
      </c>
      <c r="F8" s="5635">
        <v>243</v>
      </c>
      <c r="G8" s="8068"/>
      <c r="H8" s="8057"/>
      <c r="I8" s="8057"/>
      <c r="J8" s="8069"/>
      <c r="K8" s="8017"/>
    </row>
    <row r="9" spans="1:199" ht="43.5" customHeight="1" x14ac:dyDescent="0.25">
      <c r="A9" s="7812"/>
      <c r="B9" s="7773"/>
      <c r="C9" s="863">
        <v>5</v>
      </c>
      <c r="D9" s="8016" t="s">
        <v>1372</v>
      </c>
      <c r="E9" s="7875" t="s">
        <v>773</v>
      </c>
      <c r="F9" s="5635">
        <v>2000</v>
      </c>
      <c r="G9" s="8068"/>
      <c r="H9" s="8057"/>
      <c r="I9" s="8057"/>
      <c r="J9" s="8069"/>
      <c r="K9" s="8017"/>
    </row>
    <row r="10" spans="1:199" ht="46.5" customHeight="1" x14ac:dyDescent="0.25">
      <c r="A10" s="7812"/>
      <c r="B10" s="7773"/>
      <c r="C10" s="863">
        <v>6</v>
      </c>
      <c r="D10" s="8016" t="s">
        <v>1373</v>
      </c>
      <c r="E10" s="7875" t="s">
        <v>1374</v>
      </c>
      <c r="F10" s="5635">
        <v>233</v>
      </c>
      <c r="G10" s="8068"/>
      <c r="H10" s="8057"/>
      <c r="I10" s="8057"/>
      <c r="J10" s="8069"/>
      <c r="K10" s="8017"/>
    </row>
    <row r="11" spans="1:199" ht="27.75" customHeight="1" x14ac:dyDescent="0.25">
      <c r="A11" s="7812" t="s">
        <v>742</v>
      </c>
      <c r="B11" s="7773" t="s">
        <v>292</v>
      </c>
      <c r="C11" s="2438">
        <v>1</v>
      </c>
      <c r="D11" s="930" t="s">
        <v>1375</v>
      </c>
      <c r="E11" s="848" t="s">
        <v>1215</v>
      </c>
      <c r="F11" s="5635">
        <v>26000</v>
      </c>
      <c r="G11" s="8068"/>
      <c r="H11" s="8057"/>
      <c r="I11" s="8057"/>
      <c r="J11" s="8069"/>
      <c r="K11" s="8017"/>
    </row>
    <row r="12" spans="1:199" ht="28.5" customHeight="1" x14ac:dyDescent="0.25">
      <c r="A12" s="7812"/>
      <c r="B12" s="7773"/>
      <c r="C12" s="2438">
        <v>2</v>
      </c>
      <c r="D12" s="930" t="s">
        <v>1376</v>
      </c>
      <c r="E12" s="848" t="s">
        <v>1377</v>
      </c>
      <c r="F12" s="5635">
        <v>4500</v>
      </c>
      <c r="G12" s="8070"/>
      <c r="H12" s="8058"/>
      <c r="I12" s="8058"/>
      <c r="J12" s="8071"/>
      <c r="K12" s="8055"/>
    </row>
    <row r="13" spans="1:199" ht="28.5" customHeight="1" x14ac:dyDescent="0.25">
      <c r="A13" s="7812"/>
      <c r="B13" s="7773"/>
      <c r="C13" s="2438">
        <v>3</v>
      </c>
      <c r="D13" s="930" t="s">
        <v>1378</v>
      </c>
      <c r="E13" s="848" t="s">
        <v>1377</v>
      </c>
      <c r="F13" s="5635">
        <v>4500</v>
      </c>
    </row>
    <row r="14" spans="1:199" ht="24" customHeight="1" x14ac:dyDescent="0.25">
      <c r="A14" s="7812"/>
      <c r="B14" s="7773"/>
      <c r="C14" s="2438">
        <v>4</v>
      </c>
      <c r="D14" s="930" t="s">
        <v>1379</v>
      </c>
      <c r="E14" s="848" t="s">
        <v>1377</v>
      </c>
      <c r="F14" s="5635">
        <v>500</v>
      </c>
    </row>
    <row r="15" spans="1:199" ht="20.25" customHeight="1" x14ac:dyDescent="0.25">
      <c r="A15" s="7812"/>
      <c r="B15" s="7773"/>
      <c r="C15" s="2438">
        <v>5</v>
      </c>
      <c r="D15" s="930" t="s">
        <v>1380</v>
      </c>
      <c r="E15" s="7875" t="s">
        <v>1293</v>
      </c>
      <c r="F15" s="5635">
        <v>1</v>
      </c>
    </row>
    <row r="16" spans="1:199" s="5649" customFormat="1" ht="12.75" x14ac:dyDescent="0.25">
      <c r="A16" s="8001"/>
      <c r="B16" s="8001"/>
      <c r="C16" s="8001"/>
      <c r="D16" s="8059"/>
      <c r="E16" s="8060"/>
      <c r="F16" s="8060"/>
      <c r="L16" s="5637"/>
      <c r="M16" s="5637"/>
      <c r="N16" s="5637"/>
      <c r="O16" s="5637"/>
      <c r="P16" s="5637"/>
      <c r="Q16" s="5637"/>
      <c r="R16" s="5637"/>
      <c r="S16" s="5637"/>
      <c r="T16" s="5637"/>
      <c r="U16" s="5637"/>
      <c r="V16" s="5637"/>
      <c r="W16" s="5637"/>
      <c r="X16" s="5637"/>
      <c r="Y16" s="5637"/>
      <c r="Z16" s="5637"/>
      <c r="AA16" s="5637"/>
      <c r="AB16" s="5637"/>
      <c r="AC16" s="5637"/>
      <c r="AD16" s="5637"/>
      <c r="AE16" s="5637"/>
      <c r="AF16" s="5637"/>
      <c r="AG16" s="5637"/>
      <c r="AH16" s="5637"/>
      <c r="AI16" s="5637"/>
      <c r="AJ16" s="5637"/>
      <c r="AK16" s="5637"/>
      <c r="AL16" s="5637"/>
      <c r="AM16" s="5637"/>
      <c r="AN16" s="5637"/>
      <c r="AO16" s="5637"/>
      <c r="AP16" s="5637"/>
      <c r="AQ16" s="5637"/>
      <c r="AR16" s="5637"/>
      <c r="AS16" s="5637"/>
      <c r="AT16" s="5637"/>
      <c r="AU16" s="5637"/>
      <c r="AV16" s="5637"/>
      <c r="AW16" s="5637"/>
      <c r="AX16" s="5637"/>
      <c r="AY16" s="5637"/>
      <c r="AZ16" s="5637"/>
      <c r="BA16" s="5637"/>
      <c r="BB16" s="5637"/>
      <c r="BC16" s="5637"/>
      <c r="BD16" s="5637"/>
      <c r="BE16" s="5637"/>
      <c r="BF16" s="5637"/>
      <c r="BG16" s="5637"/>
      <c r="BH16" s="5637"/>
      <c r="BI16" s="5637"/>
      <c r="BJ16" s="5637"/>
      <c r="BK16" s="5637"/>
      <c r="BL16" s="5637"/>
      <c r="BM16" s="5637"/>
      <c r="BN16" s="5637"/>
      <c r="BO16" s="5637"/>
      <c r="BP16" s="5637"/>
      <c r="BQ16" s="5637"/>
      <c r="BR16" s="5637"/>
      <c r="BS16" s="5637"/>
      <c r="BT16" s="5637"/>
      <c r="BU16" s="5637"/>
      <c r="BV16" s="5637"/>
      <c r="BW16" s="5637"/>
      <c r="BX16" s="5637"/>
      <c r="BY16" s="5637"/>
      <c r="BZ16" s="5637"/>
      <c r="CA16" s="5637"/>
      <c r="CB16" s="5637"/>
      <c r="CC16" s="5637"/>
      <c r="CD16" s="5637"/>
      <c r="CE16" s="5637"/>
      <c r="CF16" s="5637"/>
      <c r="CG16" s="5637"/>
      <c r="CH16" s="5637"/>
      <c r="CI16" s="5637"/>
      <c r="CJ16" s="5637"/>
      <c r="CK16" s="5637"/>
      <c r="CL16" s="5637"/>
      <c r="CM16" s="5637"/>
      <c r="CN16" s="5637"/>
      <c r="CO16" s="5637"/>
      <c r="CP16" s="5637"/>
      <c r="CQ16" s="5637"/>
      <c r="CR16" s="5637"/>
      <c r="CS16" s="5637"/>
      <c r="CT16" s="5637"/>
      <c r="CU16" s="5637"/>
      <c r="CV16" s="5637"/>
      <c r="CW16" s="5637"/>
      <c r="CX16" s="5637"/>
      <c r="CY16" s="5637"/>
      <c r="CZ16" s="5637"/>
      <c r="DA16" s="5637"/>
      <c r="DB16" s="5637"/>
      <c r="DC16" s="5637"/>
      <c r="DD16" s="5637"/>
      <c r="DE16" s="5637"/>
      <c r="DF16" s="5637"/>
      <c r="DG16" s="5637"/>
      <c r="DH16" s="5637"/>
      <c r="DI16" s="5637"/>
      <c r="DJ16" s="5637"/>
      <c r="DK16" s="5637"/>
      <c r="DL16" s="5637"/>
      <c r="DM16" s="5637"/>
      <c r="DN16" s="5637"/>
      <c r="DO16" s="5637"/>
      <c r="DP16" s="5637"/>
      <c r="DQ16" s="5637"/>
      <c r="DR16" s="5637"/>
      <c r="DS16" s="5637"/>
      <c r="DT16" s="5637"/>
      <c r="DU16" s="5637"/>
      <c r="DV16" s="5637"/>
      <c r="DW16" s="5637"/>
      <c r="DX16" s="5637"/>
      <c r="DY16" s="5637"/>
      <c r="DZ16" s="5637"/>
      <c r="EA16" s="5637"/>
      <c r="EB16" s="5637"/>
      <c r="EC16" s="5637"/>
      <c r="ED16" s="5637"/>
      <c r="EE16" s="5637"/>
      <c r="EF16" s="5637"/>
      <c r="EG16" s="5637"/>
      <c r="EH16" s="5637"/>
      <c r="EI16" s="5637"/>
      <c r="EJ16" s="5637"/>
      <c r="EK16" s="5637"/>
      <c r="EL16" s="5637"/>
      <c r="EM16" s="5637"/>
      <c r="EN16" s="5637"/>
      <c r="EO16" s="5637"/>
      <c r="EP16" s="5637"/>
      <c r="EQ16" s="5637"/>
      <c r="ER16" s="5637"/>
      <c r="ES16" s="5637"/>
      <c r="ET16" s="5637"/>
      <c r="EU16" s="5637"/>
      <c r="EV16" s="5637"/>
      <c r="EW16" s="5637"/>
      <c r="EX16" s="5637"/>
      <c r="EY16" s="5637"/>
      <c r="EZ16" s="5637"/>
      <c r="FA16" s="5637"/>
      <c r="FB16" s="5637"/>
      <c r="FC16" s="5637"/>
      <c r="FD16" s="5637"/>
      <c r="FE16" s="5637"/>
      <c r="FF16" s="5637"/>
      <c r="FG16" s="5637"/>
      <c r="FH16" s="5637"/>
      <c r="FI16" s="5637"/>
      <c r="FJ16" s="5637"/>
      <c r="FK16" s="5637"/>
      <c r="FL16" s="5637"/>
      <c r="FM16" s="5637"/>
      <c r="FN16" s="5637"/>
      <c r="FO16" s="5637"/>
      <c r="FP16" s="5637"/>
      <c r="FQ16" s="5637"/>
      <c r="FR16" s="5637"/>
      <c r="FS16" s="5637"/>
      <c r="FT16" s="5637"/>
      <c r="FU16" s="5637"/>
      <c r="FV16" s="5637"/>
      <c r="FW16" s="5637"/>
      <c r="FX16" s="5637"/>
      <c r="FY16" s="5637"/>
      <c r="FZ16" s="5637"/>
      <c r="GA16" s="5637"/>
      <c r="GB16" s="5637"/>
      <c r="GC16" s="5637"/>
      <c r="GD16" s="5637"/>
      <c r="GE16" s="5637"/>
      <c r="GF16" s="5637"/>
      <c r="GG16" s="5637"/>
      <c r="GH16" s="5637"/>
      <c r="GI16" s="5637"/>
      <c r="GJ16" s="5637"/>
      <c r="GK16" s="5637"/>
      <c r="GL16" s="5637"/>
      <c r="GM16" s="5637"/>
      <c r="GN16" s="5637"/>
      <c r="GO16" s="5637"/>
      <c r="GP16" s="5637"/>
      <c r="GQ16" s="5637"/>
    </row>
    <row r="17" spans="1:199" s="5649" customFormat="1" ht="12.75" x14ac:dyDescent="0.25">
      <c r="A17" s="8001"/>
      <c r="B17" s="8001"/>
      <c r="C17" s="8001"/>
      <c r="D17" s="8059"/>
      <c r="E17" s="8060"/>
      <c r="F17" s="8060"/>
      <c r="L17" s="5637"/>
      <c r="M17" s="5637"/>
      <c r="N17" s="5637"/>
      <c r="O17" s="5637"/>
      <c r="P17" s="5637"/>
      <c r="Q17" s="5637"/>
      <c r="R17" s="5637"/>
      <c r="S17" s="5637"/>
      <c r="T17" s="5637"/>
      <c r="U17" s="5637"/>
      <c r="V17" s="5637"/>
      <c r="W17" s="5637"/>
      <c r="X17" s="5637"/>
      <c r="Y17" s="5637"/>
      <c r="Z17" s="5637"/>
      <c r="AA17" s="5637"/>
      <c r="AB17" s="5637"/>
      <c r="AC17" s="5637"/>
      <c r="AD17" s="5637"/>
      <c r="AE17" s="5637"/>
      <c r="AF17" s="5637"/>
      <c r="AG17" s="5637"/>
      <c r="AH17" s="5637"/>
      <c r="AI17" s="5637"/>
      <c r="AJ17" s="5637"/>
      <c r="AK17" s="5637"/>
      <c r="AL17" s="5637"/>
      <c r="AM17" s="5637"/>
      <c r="AN17" s="5637"/>
      <c r="AO17" s="5637"/>
      <c r="AP17" s="5637"/>
      <c r="AQ17" s="5637"/>
      <c r="AR17" s="5637"/>
      <c r="AS17" s="5637"/>
      <c r="AT17" s="5637"/>
      <c r="AU17" s="5637"/>
      <c r="AV17" s="5637"/>
      <c r="AW17" s="5637"/>
      <c r="AX17" s="5637"/>
      <c r="AY17" s="5637"/>
      <c r="AZ17" s="5637"/>
      <c r="BA17" s="5637"/>
      <c r="BB17" s="5637"/>
      <c r="BC17" s="5637"/>
      <c r="BD17" s="5637"/>
      <c r="BE17" s="5637"/>
      <c r="BF17" s="5637"/>
      <c r="BG17" s="5637"/>
      <c r="BH17" s="5637"/>
      <c r="BI17" s="5637"/>
      <c r="BJ17" s="5637"/>
      <c r="BK17" s="5637"/>
      <c r="BL17" s="5637"/>
      <c r="BM17" s="5637"/>
      <c r="BN17" s="5637"/>
      <c r="BO17" s="5637"/>
      <c r="BP17" s="5637"/>
      <c r="BQ17" s="5637"/>
      <c r="BR17" s="5637"/>
      <c r="BS17" s="5637"/>
      <c r="BT17" s="5637"/>
      <c r="BU17" s="5637"/>
      <c r="BV17" s="5637"/>
      <c r="BW17" s="5637"/>
      <c r="BX17" s="5637"/>
      <c r="BY17" s="5637"/>
      <c r="BZ17" s="5637"/>
      <c r="CA17" s="5637"/>
      <c r="CB17" s="5637"/>
      <c r="CC17" s="5637"/>
      <c r="CD17" s="5637"/>
      <c r="CE17" s="5637"/>
      <c r="CF17" s="5637"/>
      <c r="CG17" s="5637"/>
      <c r="CH17" s="5637"/>
      <c r="CI17" s="5637"/>
      <c r="CJ17" s="5637"/>
      <c r="CK17" s="5637"/>
      <c r="CL17" s="5637"/>
      <c r="CM17" s="5637"/>
      <c r="CN17" s="5637"/>
      <c r="CO17" s="5637"/>
      <c r="CP17" s="5637"/>
      <c r="CQ17" s="5637"/>
      <c r="CR17" s="5637"/>
      <c r="CS17" s="5637"/>
      <c r="CT17" s="5637"/>
      <c r="CU17" s="5637"/>
      <c r="CV17" s="5637"/>
      <c r="CW17" s="5637"/>
      <c r="CX17" s="5637"/>
      <c r="CY17" s="5637"/>
      <c r="CZ17" s="5637"/>
      <c r="DA17" s="5637"/>
      <c r="DB17" s="5637"/>
      <c r="DC17" s="5637"/>
      <c r="DD17" s="5637"/>
      <c r="DE17" s="5637"/>
      <c r="DF17" s="5637"/>
      <c r="DG17" s="5637"/>
      <c r="DH17" s="5637"/>
      <c r="DI17" s="5637"/>
      <c r="DJ17" s="5637"/>
      <c r="DK17" s="5637"/>
      <c r="DL17" s="5637"/>
      <c r="DM17" s="5637"/>
      <c r="DN17" s="5637"/>
      <c r="DO17" s="5637"/>
      <c r="DP17" s="5637"/>
      <c r="DQ17" s="5637"/>
      <c r="DR17" s="5637"/>
      <c r="DS17" s="5637"/>
      <c r="DT17" s="5637"/>
      <c r="DU17" s="5637"/>
      <c r="DV17" s="5637"/>
      <c r="DW17" s="5637"/>
      <c r="DX17" s="5637"/>
      <c r="DY17" s="5637"/>
      <c r="DZ17" s="5637"/>
      <c r="EA17" s="5637"/>
      <c r="EB17" s="5637"/>
      <c r="EC17" s="5637"/>
      <c r="ED17" s="5637"/>
      <c r="EE17" s="5637"/>
      <c r="EF17" s="5637"/>
      <c r="EG17" s="5637"/>
      <c r="EH17" s="5637"/>
      <c r="EI17" s="5637"/>
      <c r="EJ17" s="5637"/>
      <c r="EK17" s="5637"/>
      <c r="EL17" s="5637"/>
      <c r="EM17" s="5637"/>
      <c r="EN17" s="5637"/>
      <c r="EO17" s="5637"/>
      <c r="EP17" s="5637"/>
      <c r="EQ17" s="5637"/>
      <c r="ER17" s="5637"/>
      <c r="ES17" s="5637"/>
      <c r="ET17" s="5637"/>
      <c r="EU17" s="5637"/>
      <c r="EV17" s="5637"/>
      <c r="EW17" s="5637"/>
      <c r="EX17" s="5637"/>
      <c r="EY17" s="5637"/>
      <c r="EZ17" s="5637"/>
      <c r="FA17" s="5637"/>
      <c r="FB17" s="5637"/>
      <c r="FC17" s="5637"/>
      <c r="FD17" s="5637"/>
      <c r="FE17" s="5637"/>
      <c r="FF17" s="5637"/>
      <c r="FG17" s="5637"/>
      <c r="FH17" s="5637"/>
      <c r="FI17" s="5637"/>
      <c r="FJ17" s="5637"/>
      <c r="FK17" s="5637"/>
      <c r="FL17" s="5637"/>
      <c r="FM17" s="5637"/>
      <c r="FN17" s="5637"/>
      <c r="FO17" s="5637"/>
      <c r="FP17" s="5637"/>
      <c r="FQ17" s="5637"/>
      <c r="FR17" s="5637"/>
      <c r="FS17" s="5637"/>
      <c r="FT17" s="5637"/>
      <c r="FU17" s="5637"/>
      <c r="FV17" s="5637"/>
      <c r="FW17" s="5637"/>
      <c r="FX17" s="5637"/>
      <c r="FY17" s="5637"/>
      <c r="FZ17" s="5637"/>
      <c r="GA17" s="5637"/>
      <c r="GB17" s="5637"/>
      <c r="GC17" s="5637"/>
      <c r="GD17" s="5637"/>
      <c r="GE17" s="5637"/>
      <c r="GF17" s="5637"/>
      <c r="GG17" s="5637"/>
      <c r="GH17" s="5637"/>
      <c r="GI17" s="5637"/>
      <c r="GJ17" s="5637"/>
      <c r="GK17" s="5637"/>
      <c r="GL17" s="5637"/>
      <c r="GM17" s="5637"/>
      <c r="GN17" s="5637"/>
      <c r="GO17" s="5637"/>
      <c r="GP17" s="5637"/>
      <c r="GQ17" s="5637"/>
    </row>
    <row r="18" spans="1:199" s="5649" customFormat="1" ht="12.75" x14ac:dyDescent="0.25">
      <c r="A18" s="8001"/>
      <c r="B18" s="8001"/>
      <c r="C18" s="8001"/>
      <c r="D18" s="8059"/>
      <c r="E18" s="8060"/>
      <c r="F18" s="8060"/>
      <c r="L18" s="5637"/>
      <c r="M18" s="5637"/>
      <c r="N18" s="5637"/>
      <c r="O18" s="5637"/>
      <c r="P18" s="5637"/>
      <c r="Q18" s="5637"/>
      <c r="R18" s="5637"/>
      <c r="S18" s="5637"/>
      <c r="T18" s="5637"/>
      <c r="U18" s="5637"/>
      <c r="V18" s="5637"/>
      <c r="W18" s="5637"/>
      <c r="X18" s="5637"/>
      <c r="Y18" s="5637"/>
      <c r="Z18" s="5637"/>
      <c r="AA18" s="5637"/>
      <c r="AB18" s="5637"/>
      <c r="AC18" s="5637"/>
      <c r="AD18" s="5637"/>
      <c r="AE18" s="5637"/>
      <c r="AF18" s="5637"/>
      <c r="AG18" s="5637"/>
      <c r="AH18" s="5637"/>
      <c r="AI18" s="5637"/>
      <c r="AJ18" s="5637"/>
      <c r="AK18" s="5637"/>
      <c r="AL18" s="5637"/>
      <c r="AM18" s="5637"/>
      <c r="AN18" s="5637"/>
      <c r="AO18" s="5637"/>
      <c r="AP18" s="5637"/>
      <c r="AQ18" s="5637"/>
      <c r="AR18" s="5637"/>
      <c r="AS18" s="5637"/>
      <c r="AT18" s="5637"/>
      <c r="AU18" s="5637"/>
      <c r="AV18" s="5637"/>
      <c r="AW18" s="5637"/>
      <c r="AX18" s="5637"/>
      <c r="AY18" s="5637"/>
      <c r="AZ18" s="5637"/>
      <c r="BA18" s="5637"/>
      <c r="BB18" s="5637"/>
      <c r="BC18" s="5637"/>
      <c r="BD18" s="5637"/>
      <c r="BE18" s="5637"/>
      <c r="BF18" s="5637"/>
      <c r="BG18" s="5637"/>
      <c r="BH18" s="5637"/>
      <c r="BI18" s="5637"/>
      <c r="BJ18" s="5637"/>
      <c r="BK18" s="5637"/>
      <c r="BL18" s="5637"/>
      <c r="BM18" s="5637"/>
      <c r="BN18" s="5637"/>
      <c r="BO18" s="5637"/>
      <c r="BP18" s="5637"/>
      <c r="BQ18" s="5637"/>
      <c r="BR18" s="5637"/>
      <c r="BS18" s="5637"/>
      <c r="BT18" s="5637"/>
      <c r="BU18" s="5637"/>
      <c r="BV18" s="5637"/>
      <c r="BW18" s="5637"/>
      <c r="BX18" s="5637"/>
      <c r="BY18" s="5637"/>
      <c r="BZ18" s="5637"/>
      <c r="CA18" s="5637"/>
      <c r="CB18" s="5637"/>
      <c r="CC18" s="5637"/>
      <c r="CD18" s="5637"/>
      <c r="CE18" s="5637"/>
      <c r="CF18" s="5637"/>
      <c r="CG18" s="5637"/>
      <c r="CH18" s="5637"/>
      <c r="CI18" s="5637"/>
      <c r="CJ18" s="5637"/>
      <c r="CK18" s="5637"/>
      <c r="CL18" s="5637"/>
      <c r="CM18" s="5637"/>
      <c r="CN18" s="5637"/>
      <c r="CO18" s="5637"/>
      <c r="CP18" s="5637"/>
      <c r="CQ18" s="5637"/>
      <c r="CR18" s="5637"/>
      <c r="CS18" s="5637"/>
      <c r="CT18" s="5637"/>
      <c r="CU18" s="5637"/>
      <c r="CV18" s="5637"/>
      <c r="CW18" s="5637"/>
      <c r="CX18" s="5637"/>
      <c r="CY18" s="5637"/>
      <c r="CZ18" s="5637"/>
      <c r="DA18" s="5637"/>
      <c r="DB18" s="5637"/>
      <c r="DC18" s="5637"/>
      <c r="DD18" s="5637"/>
      <c r="DE18" s="5637"/>
      <c r="DF18" s="5637"/>
      <c r="DG18" s="5637"/>
      <c r="DH18" s="5637"/>
      <c r="DI18" s="5637"/>
      <c r="DJ18" s="5637"/>
      <c r="DK18" s="5637"/>
      <c r="DL18" s="5637"/>
      <c r="DM18" s="5637"/>
      <c r="DN18" s="5637"/>
      <c r="DO18" s="5637"/>
      <c r="DP18" s="5637"/>
      <c r="DQ18" s="5637"/>
      <c r="DR18" s="5637"/>
      <c r="DS18" s="5637"/>
      <c r="DT18" s="5637"/>
      <c r="DU18" s="5637"/>
      <c r="DV18" s="5637"/>
      <c r="DW18" s="5637"/>
      <c r="DX18" s="5637"/>
      <c r="DY18" s="5637"/>
      <c r="DZ18" s="5637"/>
      <c r="EA18" s="5637"/>
      <c r="EB18" s="5637"/>
      <c r="EC18" s="5637"/>
      <c r="ED18" s="5637"/>
      <c r="EE18" s="5637"/>
      <c r="EF18" s="5637"/>
      <c r="EG18" s="5637"/>
      <c r="EH18" s="5637"/>
      <c r="EI18" s="5637"/>
      <c r="EJ18" s="5637"/>
      <c r="EK18" s="5637"/>
      <c r="EL18" s="5637"/>
      <c r="EM18" s="5637"/>
      <c r="EN18" s="5637"/>
      <c r="EO18" s="5637"/>
      <c r="EP18" s="5637"/>
      <c r="EQ18" s="5637"/>
      <c r="ER18" s="5637"/>
      <c r="ES18" s="5637"/>
      <c r="ET18" s="5637"/>
      <c r="EU18" s="5637"/>
      <c r="EV18" s="5637"/>
      <c r="EW18" s="5637"/>
      <c r="EX18" s="5637"/>
      <c r="EY18" s="5637"/>
      <c r="EZ18" s="5637"/>
      <c r="FA18" s="5637"/>
      <c r="FB18" s="5637"/>
      <c r="FC18" s="5637"/>
      <c r="FD18" s="5637"/>
      <c r="FE18" s="5637"/>
      <c r="FF18" s="5637"/>
      <c r="FG18" s="5637"/>
      <c r="FH18" s="5637"/>
      <c r="FI18" s="5637"/>
      <c r="FJ18" s="5637"/>
      <c r="FK18" s="5637"/>
      <c r="FL18" s="5637"/>
      <c r="FM18" s="5637"/>
      <c r="FN18" s="5637"/>
      <c r="FO18" s="5637"/>
      <c r="FP18" s="5637"/>
      <c r="FQ18" s="5637"/>
      <c r="FR18" s="5637"/>
      <c r="FS18" s="5637"/>
      <c r="FT18" s="5637"/>
      <c r="FU18" s="5637"/>
      <c r="FV18" s="5637"/>
      <c r="FW18" s="5637"/>
      <c r="FX18" s="5637"/>
      <c r="FY18" s="5637"/>
      <c r="FZ18" s="5637"/>
      <c r="GA18" s="5637"/>
      <c r="GB18" s="5637"/>
      <c r="GC18" s="5637"/>
      <c r="GD18" s="5637"/>
      <c r="GE18" s="5637"/>
      <c r="GF18" s="5637"/>
      <c r="GG18" s="5637"/>
      <c r="GH18" s="5637"/>
      <c r="GI18" s="5637"/>
      <c r="GJ18" s="5637"/>
      <c r="GK18" s="5637"/>
      <c r="GL18" s="5637"/>
      <c r="GM18" s="5637"/>
      <c r="GN18" s="5637"/>
      <c r="GO18" s="5637"/>
      <c r="GP18" s="5637"/>
      <c r="GQ18" s="5637"/>
    </row>
    <row r="19" spans="1:199" s="5649" customFormat="1" ht="12.75" x14ac:dyDescent="0.25">
      <c r="A19" s="8001"/>
      <c r="B19" s="8001"/>
      <c r="C19" s="8001"/>
      <c r="D19" s="8059"/>
      <c r="E19" s="8060"/>
      <c r="F19" s="8060"/>
      <c r="L19" s="5637"/>
      <c r="M19" s="5637"/>
      <c r="N19" s="5637"/>
      <c r="O19" s="5637"/>
      <c r="P19" s="5637"/>
      <c r="Q19" s="5637"/>
      <c r="R19" s="5637"/>
      <c r="S19" s="5637"/>
      <c r="T19" s="5637"/>
      <c r="U19" s="5637"/>
      <c r="V19" s="5637"/>
      <c r="W19" s="5637"/>
      <c r="X19" s="5637"/>
      <c r="Y19" s="5637"/>
      <c r="Z19" s="5637"/>
      <c r="AA19" s="5637"/>
      <c r="AB19" s="5637"/>
      <c r="AC19" s="5637"/>
      <c r="AD19" s="5637"/>
      <c r="AE19" s="5637"/>
      <c r="AF19" s="5637"/>
      <c r="AG19" s="5637"/>
      <c r="AH19" s="5637"/>
      <c r="AI19" s="5637"/>
      <c r="AJ19" s="5637"/>
      <c r="AK19" s="5637"/>
      <c r="AL19" s="5637"/>
      <c r="AM19" s="5637"/>
      <c r="AN19" s="5637"/>
      <c r="AO19" s="5637"/>
      <c r="AP19" s="5637"/>
      <c r="AQ19" s="5637"/>
      <c r="AR19" s="5637"/>
      <c r="AS19" s="5637"/>
      <c r="AT19" s="5637"/>
      <c r="AU19" s="5637"/>
      <c r="AV19" s="5637"/>
      <c r="AW19" s="5637"/>
      <c r="AX19" s="5637"/>
      <c r="AY19" s="5637"/>
      <c r="AZ19" s="5637"/>
      <c r="BA19" s="5637"/>
      <c r="BB19" s="5637"/>
      <c r="BC19" s="5637"/>
      <c r="BD19" s="5637"/>
      <c r="BE19" s="5637"/>
      <c r="BF19" s="5637"/>
      <c r="BG19" s="5637"/>
      <c r="BH19" s="5637"/>
      <c r="BI19" s="5637"/>
      <c r="BJ19" s="5637"/>
      <c r="BK19" s="5637"/>
      <c r="BL19" s="5637"/>
      <c r="BM19" s="5637"/>
      <c r="BN19" s="5637"/>
      <c r="BO19" s="5637"/>
      <c r="BP19" s="5637"/>
      <c r="BQ19" s="5637"/>
      <c r="BR19" s="5637"/>
      <c r="BS19" s="5637"/>
      <c r="BT19" s="5637"/>
      <c r="BU19" s="5637"/>
      <c r="BV19" s="5637"/>
      <c r="BW19" s="5637"/>
      <c r="BX19" s="5637"/>
      <c r="BY19" s="5637"/>
      <c r="BZ19" s="5637"/>
      <c r="CA19" s="5637"/>
      <c r="CB19" s="5637"/>
      <c r="CC19" s="5637"/>
      <c r="CD19" s="5637"/>
      <c r="CE19" s="5637"/>
      <c r="CF19" s="5637"/>
      <c r="CG19" s="5637"/>
      <c r="CH19" s="5637"/>
      <c r="CI19" s="5637"/>
      <c r="CJ19" s="5637"/>
      <c r="CK19" s="5637"/>
      <c r="CL19" s="5637"/>
      <c r="CM19" s="5637"/>
      <c r="CN19" s="5637"/>
      <c r="CO19" s="5637"/>
      <c r="CP19" s="5637"/>
      <c r="CQ19" s="5637"/>
      <c r="CR19" s="5637"/>
      <c r="CS19" s="5637"/>
      <c r="CT19" s="5637"/>
      <c r="CU19" s="5637"/>
      <c r="CV19" s="5637"/>
      <c r="CW19" s="5637"/>
      <c r="CX19" s="5637"/>
      <c r="CY19" s="5637"/>
      <c r="CZ19" s="5637"/>
      <c r="DA19" s="5637"/>
      <c r="DB19" s="5637"/>
      <c r="DC19" s="5637"/>
      <c r="DD19" s="5637"/>
      <c r="DE19" s="5637"/>
      <c r="DF19" s="5637"/>
      <c r="DG19" s="5637"/>
      <c r="DH19" s="5637"/>
      <c r="DI19" s="5637"/>
      <c r="DJ19" s="5637"/>
      <c r="DK19" s="5637"/>
      <c r="DL19" s="5637"/>
      <c r="DM19" s="5637"/>
      <c r="DN19" s="5637"/>
      <c r="DO19" s="5637"/>
      <c r="DP19" s="5637"/>
      <c r="DQ19" s="5637"/>
      <c r="DR19" s="5637"/>
      <c r="DS19" s="5637"/>
      <c r="DT19" s="5637"/>
      <c r="DU19" s="5637"/>
      <c r="DV19" s="5637"/>
      <c r="DW19" s="5637"/>
      <c r="DX19" s="5637"/>
      <c r="DY19" s="5637"/>
      <c r="DZ19" s="5637"/>
      <c r="EA19" s="5637"/>
      <c r="EB19" s="5637"/>
      <c r="EC19" s="5637"/>
      <c r="ED19" s="5637"/>
      <c r="EE19" s="5637"/>
      <c r="EF19" s="5637"/>
      <c r="EG19" s="5637"/>
      <c r="EH19" s="5637"/>
      <c r="EI19" s="5637"/>
      <c r="EJ19" s="5637"/>
      <c r="EK19" s="5637"/>
      <c r="EL19" s="5637"/>
      <c r="EM19" s="5637"/>
      <c r="EN19" s="5637"/>
      <c r="EO19" s="5637"/>
      <c r="EP19" s="5637"/>
      <c r="EQ19" s="5637"/>
      <c r="ER19" s="5637"/>
      <c r="ES19" s="5637"/>
      <c r="ET19" s="5637"/>
      <c r="EU19" s="5637"/>
      <c r="EV19" s="5637"/>
      <c r="EW19" s="5637"/>
      <c r="EX19" s="5637"/>
      <c r="EY19" s="5637"/>
      <c r="EZ19" s="5637"/>
      <c r="FA19" s="5637"/>
      <c r="FB19" s="5637"/>
      <c r="FC19" s="5637"/>
      <c r="FD19" s="5637"/>
      <c r="FE19" s="5637"/>
      <c r="FF19" s="5637"/>
      <c r="FG19" s="5637"/>
      <c r="FH19" s="5637"/>
      <c r="FI19" s="5637"/>
      <c r="FJ19" s="5637"/>
      <c r="FK19" s="5637"/>
      <c r="FL19" s="5637"/>
      <c r="FM19" s="5637"/>
      <c r="FN19" s="5637"/>
      <c r="FO19" s="5637"/>
      <c r="FP19" s="5637"/>
      <c r="FQ19" s="5637"/>
      <c r="FR19" s="5637"/>
      <c r="FS19" s="5637"/>
      <c r="FT19" s="5637"/>
      <c r="FU19" s="5637"/>
      <c r="FV19" s="5637"/>
      <c r="FW19" s="5637"/>
      <c r="FX19" s="5637"/>
      <c r="FY19" s="5637"/>
      <c r="FZ19" s="5637"/>
      <c r="GA19" s="5637"/>
      <c r="GB19" s="5637"/>
      <c r="GC19" s="5637"/>
      <c r="GD19" s="5637"/>
      <c r="GE19" s="5637"/>
      <c r="GF19" s="5637"/>
      <c r="GG19" s="5637"/>
      <c r="GH19" s="5637"/>
      <c r="GI19" s="5637"/>
      <c r="GJ19" s="5637"/>
      <c r="GK19" s="5637"/>
      <c r="GL19" s="5637"/>
      <c r="GM19" s="5637"/>
      <c r="GN19" s="5637"/>
      <c r="GO19" s="5637"/>
      <c r="GP19" s="5637"/>
      <c r="GQ19" s="5637"/>
    </row>
    <row r="20" spans="1:199" s="5649" customFormat="1" ht="12.75" x14ac:dyDescent="0.25">
      <c r="A20" s="8001"/>
      <c r="B20" s="8001"/>
      <c r="C20" s="8001"/>
      <c r="D20" s="8059"/>
      <c r="E20" s="8060"/>
      <c r="F20" s="8060"/>
      <c r="L20" s="5637"/>
      <c r="M20" s="5637"/>
      <c r="N20" s="5637"/>
      <c r="O20" s="5637"/>
      <c r="P20" s="5637"/>
      <c r="Q20" s="5637"/>
      <c r="R20" s="5637"/>
      <c r="S20" s="5637"/>
      <c r="T20" s="5637"/>
      <c r="U20" s="5637"/>
      <c r="V20" s="5637"/>
      <c r="W20" s="5637"/>
      <c r="X20" s="5637"/>
      <c r="Y20" s="5637"/>
      <c r="Z20" s="5637"/>
      <c r="AA20" s="5637"/>
      <c r="AB20" s="5637"/>
      <c r="AC20" s="5637"/>
      <c r="AD20" s="5637"/>
      <c r="AE20" s="5637"/>
      <c r="AF20" s="5637"/>
      <c r="AG20" s="5637"/>
      <c r="AH20" s="5637"/>
      <c r="AI20" s="5637"/>
      <c r="AJ20" s="5637"/>
      <c r="AK20" s="5637"/>
      <c r="AL20" s="5637"/>
      <c r="AM20" s="5637"/>
      <c r="AN20" s="5637"/>
      <c r="AO20" s="5637"/>
      <c r="AP20" s="5637"/>
      <c r="AQ20" s="5637"/>
      <c r="AR20" s="5637"/>
      <c r="AS20" s="5637"/>
      <c r="AT20" s="5637"/>
      <c r="AU20" s="5637"/>
      <c r="AV20" s="5637"/>
      <c r="AW20" s="5637"/>
      <c r="AX20" s="5637"/>
      <c r="AY20" s="5637"/>
      <c r="AZ20" s="5637"/>
      <c r="BA20" s="5637"/>
      <c r="BB20" s="5637"/>
      <c r="BC20" s="5637"/>
      <c r="BD20" s="5637"/>
      <c r="BE20" s="5637"/>
      <c r="BF20" s="5637"/>
      <c r="BG20" s="5637"/>
      <c r="BH20" s="5637"/>
      <c r="BI20" s="5637"/>
      <c r="BJ20" s="5637"/>
      <c r="BK20" s="5637"/>
      <c r="BL20" s="5637"/>
      <c r="BM20" s="5637"/>
      <c r="BN20" s="5637"/>
      <c r="BO20" s="5637"/>
      <c r="BP20" s="5637"/>
      <c r="BQ20" s="5637"/>
      <c r="BR20" s="5637"/>
      <c r="BS20" s="5637"/>
      <c r="BT20" s="5637"/>
      <c r="BU20" s="5637"/>
      <c r="BV20" s="5637"/>
      <c r="BW20" s="5637"/>
      <c r="BX20" s="5637"/>
      <c r="BY20" s="5637"/>
      <c r="BZ20" s="5637"/>
      <c r="CA20" s="5637"/>
      <c r="CB20" s="5637"/>
      <c r="CC20" s="5637"/>
      <c r="CD20" s="5637"/>
      <c r="CE20" s="5637"/>
      <c r="CF20" s="5637"/>
      <c r="CG20" s="5637"/>
      <c r="CH20" s="5637"/>
      <c r="CI20" s="5637"/>
      <c r="CJ20" s="5637"/>
      <c r="CK20" s="5637"/>
      <c r="CL20" s="5637"/>
      <c r="CM20" s="5637"/>
      <c r="CN20" s="5637"/>
      <c r="CO20" s="5637"/>
      <c r="CP20" s="5637"/>
      <c r="CQ20" s="5637"/>
      <c r="CR20" s="5637"/>
      <c r="CS20" s="5637"/>
      <c r="CT20" s="5637"/>
      <c r="CU20" s="5637"/>
      <c r="CV20" s="5637"/>
      <c r="CW20" s="5637"/>
      <c r="CX20" s="5637"/>
      <c r="CY20" s="5637"/>
      <c r="CZ20" s="5637"/>
      <c r="DA20" s="5637"/>
      <c r="DB20" s="5637"/>
      <c r="DC20" s="5637"/>
      <c r="DD20" s="5637"/>
      <c r="DE20" s="5637"/>
      <c r="DF20" s="5637"/>
      <c r="DG20" s="5637"/>
      <c r="DH20" s="5637"/>
      <c r="DI20" s="5637"/>
      <c r="DJ20" s="5637"/>
      <c r="DK20" s="5637"/>
      <c r="DL20" s="5637"/>
      <c r="DM20" s="5637"/>
      <c r="DN20" s="5637"/>
      <c r="DO20" s="5637"/>
      <c r="DP20" s="5637"/>
      <c r="DQ20" s="5637"/>
      <c r="DR20" s="5637"/>
      <c r="DS20" s="5637"/>
      <c r="DT20" s="5637"/>
      <c r="DU20" s="5637"/>
      <c r="DV20" s="5637"/>
      <c r="DW20" s="5637"/>
      <c r="DX20" s="5637"/>
      <c r="DY20" s="5637"/>
      <c r="DZ20" s="5637"/>
      <c r="EA20" s="5637"/>
      <c r="EB20" s="5637"/>
      <c r="EC20" s="5637"/>
      <c r="ED20" s="5637"/>
      <c r="EE20" s="5637"/>
      <c r="EF20" s="5637"/>
      <c r="EG20" s="5637"/>
      <c r="EH20" s="5637"/>
      <c r="EI20" s="5637"/>
      <c r="EJ20" s="5637"/>
      <c r="EK20" s="5637"/>
      <c r="EL20" s="5637"/>
      <c r="EM20" s="5637"/>
      <c r="EN20" s="5637"/>
      <c r="EO20" s="5637"/>
      <c r="EP20" s="5637"/>
      <c r="EQ20" s="5637"/>
      <c r="ER20" s="5637"/>
      <c r="ES20" s="5637"/>
      <c r="ET20" s="5637"/>
      <c r="EU20" s="5637"/>
      <c r="EV20" s="5637"/>
      <c r="EW20" s="5637"/>
      <c r="EX20" s="5637"/>
      <c r="EY20" s="5637"/>
      <c r="EZ20" s="5637"/>
      <c r="FA20" s="5637"/>
      <c r="FB20" s="5637"/>
      <c r="FC20" s="5637"/>
      <c r="FD20" s="5637"/>
      <c r="FE20" s="5637"/>
      <c r="FF20" s="5637"/>
      <c r="FG20" s="5637"/>
      <c r="FH20" s="5637"/>
      <c r="FI20" s="5637"/>
      <c r="FJ20" s="5637"/>
      <c r="FK20" s="5637"/>
      <c r="FL20" s="5637"/>
      <c r="FM20" s="5637"/>
      <c r="FN20" s="5637"/>
      <c r="FO20" s="5637"/>
      <c r="FP20" s="5637"/>
      <c r="FQ20" s="5637"/>
      <c r="FR20" s="5637"/>
      <c r="FS20" s="5637"/>
      <c r="FT20" s="5637"/>
      <c r="FU20" s="5637"/>
      <c r="FV20" s="5637"/>
      <c r="FW20" s="5637"/>
      <c r="FX20" s="5637"/>
      <c r="FY20" s="5637"/>
      <c r="FZ20" s="5637"/>
      <c r="GA20" s="5637"/>
      <c r="GB20" s="5637"/>
      <c r="GC20" s="5637"/>
      <c r="GD20" s="5637"/>
      <c r="GE20" s="5637"/>
      <c r="GF20" s="5637"/>
      <c r="GG20" s="5637"/>
      <c r="GH20" s="5637"/>
      <c r="GI20" s="5637"/>
      <c r="GJ20" s="5637"/>
      <c r="GK20" s="5637"/>
      <c r="GL20" s="5637"/>
      <c r="GM20" s="5637"/>
      <c r="GN20" s="5637"/>
      <c r="GO20" s="5637"/>
      <c r="GP20" s="5637"/>
      <c r="GQ20" s="5637"/>
    </row>
    <row r="21" spans="1:199" s="5649" customFormat="1" ht="12.75" x14ac:dyDescent="0.25">
      <c r="A21" s="8001"/>
      <c r="B21" s="8001"/>
      <c r="C21" s="8001"/>
      <c r="D21" s="8059"/>
      <c r="E21" s="8060"/>
      <c r="F21" s="8060"/>
      <c r="L21" s="5637"/>
      <c r="M21" s="5637"/>
      <c r="N21" s="5637"/>
      <c r="O21" s="5637"/>
      <c r="P21" s="5637"/>
      <c r="Q21" s="5637"/>
      <c r="R21" s="5637"/>
      <c r="S21" s="5637"/>
      <c r="T21" s="5637"/>
      <c r="U21" s="5637"/>
      <c r="V21" s="5637"/>
      <c r="W21" s="5637"/>
      <c r="X21" s="5637"/>
      <c r="Y21" s="5637"/>
      <c r="Z21" s="5637"/>
      <c r="AA21" s="5637"/>
      <c r="AB21" s="5637"/>
      <c r="AC21" s="5637"/>
      <c r="AD21" s="5637"/>
      <c r="AE21" s="5637"/>
      <c r="AF21" s="5637"/>
      <c r="AG21" s="5637"/>
      <c r="AH21" s="5637"/>
      <c r="AI21" s="5637"/>
      <c r="AJ21" s="5637"/>
      <c r="AK21" s="5637"/>
      <c r="AL21" s="5637"/>
      <c r="AM21" s="5637"/>
      <c r="AN21" s="5637"/>
      <c r="AO21" s="5637"/>
      <c r="AP21" s="5637"/>
      <c r="AQ21" s="5637"/>
      <c r="AR21" s="5637"/>
      <c r="AS21" s="5637"/>
      <c r="AT21" s="5637"/>
      <c r="AU21" s="5637"/>
      <c r="AV21" s="5637"/>
      <c r="AW21" s="5637"/>
      <c r="AX21" s="5637"/>
      <c r="AY21" s="5637"/>
      <c r="AZ21" s="5637"/>
      <c r="BA21" s="5637"/>
      <c r="BB21" s="5637"/>
      <c r="BC21" s="5637"/>
      <c r="BD21" s="5637"/>
      <c r="BE21" s="5637"/>
      <c r="BF21" s="5637"/>
      <c r="BG21" s="5637"/>
      <c r="BH21" s="5637"/>
      <c r="BI21" s="5637"/>
      <c r="BJ21" s="5637"/>
      <c r="BK21" s="5637"/>
      <c r="BL21" s="5637"/>
      <c r="BM21" s="5637"/>
      <c r="BN21" s="5637"/>
      <c r="BO21" s="5637"/>
      <c r="BP21" s="5637"/>
      <c r="BQ21" s="5637"/>
      <c r="BR21" s="5637"/>
      <c r="BS21" s="5637"/>
      <c r="BT21" s="5637"/>
      <c r="BU21" s="5637"/>
      <c r="BV21" s="5637"/>
      <c r="BW21" s="5637"/>
      <c r="BX21" s="5637"/>
      <c r="BY21" s="5637"/>
      <c r="BZ21" s="5637"/>
      <c r="CA21" s="5637"/>
      <c r="CB21" s="5637"/>
      <c r="CC21" s="5637"/>
      <c r="CD21" s="5637"/>
      <c r="CE21" s="5637"/>
      <c r="CF21" s="5637"/>
      <c r="CG21" s="5637"/>
      <c r="CH21" s="5637"/>
      <c r="CI21" s="5637"/>
      <c r="CJ21" s="5637"/>
      <c r="CK21" s="5637"/>
      <c r="CL21" s="5637"/>
      <c r="CM21" s="5637"/>
      <c r="CN21" s="5637"/>
      <c r="CO21" s="5637"/>
      <c r="CP21" s="5637"/>
      <c r="CQ21" s="5637"/>
      <c r="CR21" s="5637"/>
      <c r="CS21" s="5637"/>
      <c r="CT21" s="5637"/>
      <c r="CU21" s="5637"/>
      <c r="CV21" s="5637"/>
      <c r="CW21" s="5637"/>
      <c r="CX21" s="5637"/>
      <c r="CY21" s="5637"/>
      <c r="CZ21" s="5637"/>
      <c r="DA21" s="5637"/>
      <c r="DB21" s="5637"/>
      <c r="DC21" s="5637"/>
      <c r="DD21" s="5637"/>
      <c r="DE21" s="5637"/>
      <c r="DF21" s="5637"/>
      <c r="DG21" s="5637"/>
      <c r="DH21" s="5637"/>
      <c r="DI21" s="5637"/>
      <c r="DJ21" s="5637"/>
      <c r="DK21" s="5637"/>
      <c r="DL21" s="5637"/>
      <c r="DM21" s="5637"/>
      <c r="DN21" s="5637"/>
      <c r="DO21" s="5637"/>
      <c r="DP21" s="5637"/>
      <c r="DQ21" s="5637"/>
      <c r="DR21" s="5637"/>
      <c r="DS21" s="5637"/>
      <c r="DT21" s="5637"/>
      <c r="DU21" s="5637"/>
      <c r="DV21" s="5637"/>
      <c r="DW21" s="5637"/>
      <c r="DX21" s="5637"/>
      <c r="DY21" s="5637"/>
      <c r="DZ21" s="5637"/>
      <c r="EA21" s="5637"/>
      <c r="EB21" s="5637"/>
      <c r="EC21" s="5637"/>
      <c r="ED21" s="5637"/>
      <c r="EE21" s="5637"/>
      <c r="EF21" s="5637"/>
      <c r="EG21" s="5637"/>
      <c r="EH21" s="5637"/>
      <c r="EI21" s="5637"/>
      <c r="EJ21" s="5637"/>
      <c r="EK21" s="5637"/>
      <c r="EL21" s="5637"/>
      <c r="EM21" s="5637"/>
      <c r="EN21" s="5637"/>
      <c r="EO21" s="5637"/>
      <c r="EP21" s="5637"/>
      <c r="EQ21" s="5637"/>
      <c r="ER21" s="5637"/>
      <c r="ES21" s="5637"/>
      <c r="ET21" s="5637"/>
      <c r="EU21" s="5637"/>
      <c r="EV21" s="5637"/>
      <c r="EW21" s="5637"/>
      <c r="EX21" s="5637"/>
      <c r="EY21" s="5637"/>
      <c r="EZ21" s="5637"/>
      <c r="FA21" s="5637"/>
      <c r="FB21" s="5637"/>
      <c r="FC21" s="5637"/>
      <c r="FD21" s="5637"/>
      <c r="FE21" s="5637"/>
      <c r="FF21" s="5637"/>
      <c r="FG21" s="5637"/>
      <c r="FH21" s="5637"/>
      <c r="FI21" s="5637"/>
      <c r="FJ21" s="5637"/>
      <c r="FK21" s="5637"/>
      <c r="FL21" s="5637"/>
      <c r="FM21" s="5637"/>
      <c r="FN21" s="5637"/>
      <c r="FO21" s="5637"/>
      <c r="FP21" s="5637"/>
      <c r="FQ21" s="5637"/>
      <c r="FR21" s="5637"/>
      <c r="FS21" s="5637"/>
      <c r="FT21" s="5637"/>
      <c r="FU21" s="5637"/>
      <c r="FV21" s="5637"/>
      <c r="FW21" s="5637"/>
      <c r="FX21" s="5637"/>
      <c r="FY21" s="5637"/>
      <c r="FZ21" s="5637"/>
      <c r="GA21" s="5637"/>
      <c r="GB21" s="5637"/>
      <c r="GC21" s="5637"/>
      <c r="GD21" s="5637"/>
      <c r="GE21" s="5637"/>
      <c r="GF21" s="5637"/>
      <c r="GG21" s="5637"/>
      <c r="GH21" s="5637"/>
      <c r="GI21" s="5637"/>
      <c r="GJ21" s="5637"/>
      <c r="GK21" s="5637"/>
      <c r="GL21" s="5637"/>
      <c r="GM21" s="5637"/>
      <c r="GN21" s="5637"/>
      <c r="GO21" s="5637"/>
      <c r="GP21" s="5637"/>
      <c r="GQ21" s="5637"/>
    </row>
  </sheetData>
  <mergeCells count="12">
    <mergeCell ref="G3:K3"/>
    <mergeCell ref="A5:A10"/>
    <mergeCell ref="B5:B10"/>
    <mergeCell ref="A11:A15"/>
    <mergeCell ref="B11:B15"/>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Y629"/>
  <sheetViews>
    <sheetView topLeftCell="A22" zoomScale="70" zoomScaleNormal="70" workbookViewId="0">
      <selection activeCell="V24" sqref="V24"/>
    </sheetView>
  </sheetViews>
  <sheetFormatPr baseColWidth="10" defaultRowHeight="15" x14ac:dyDescent="0.25"/>
  <cols>
    <col min="1" max="1" width="1.7109375" customWidth="1"/>
    <col min="4" max="5" width="3.5703125" customWidth="1"/>
    <col min="6" max="6" width="5.140625" customWidth="1"/>
    <col min="8" max="8" width="12.5703125" customWidth="1"/>
    <col min="10" max="10" width="16.7109375" customWidth="1"/>
    <col min="11" max="11" width="3.42578125" customWidth="1"/>
    <col min="12" max="13" width="3.28515625" customWidth="1"/>
    <col min="14" max="14" width="3.140625" customWidth="1"/>
    <col min="15" max="15" width="3.42578125" customWidth="1"/>
    <col min="21" max="21" width="1.85546875" customWidth="1"/>
  </cols>
  <sheetData>
    <row r="1" spans="1:98" ht="9" customHeight="1" x14ac:dyDescent="0.25">
      <c r="A1" s="63"/>
      <c r="U1" s="63"/>
    </row>
    <row r="2" spans="1:98" ht="72" customHeight="1" x14ac:dyDescent="0.25">
      <c r="A2" s="63"/>
      <c r="B2" s="7603"/>
      <c r="C2" s="7604"/>
      <c r="D2" s="7604"/>
      <c r="E2" s="7604"/>
      <c r="F2" s="7604"/>
      <c r="G2" s="7604"/>
      <c r="H2" s="7604"/>
      <c r="I2" s="7604"/>
      <c r="J2" s="7604"/>
      <c r="K2" s="7604"/>
      <c r="L2" s="7604"/>
      <c r="M2" s="7604"/>
      <c r="N2" s="7604"/>
      <c r="O2" s="7604"/>
      <c r="P2" s="7604"/>
      <c r="Q2" s="7604"/>
      <c r="R2" s="7604"/>
      <c r="S2" s="7604"/>
      <c r="T2" s="7605"/>
      <c r="U2" s="63"/>
    </row>
    <row r="3" spans="1:98" ht="5.25" customHeight="1" x14ac:dyDescent="0.25">
      <c r="A3" s="63"/>
      <c r="U3" s="63"/>
    </row>
    <row r="4" spans="1:98" ht="23.25" customHeight="1" x14ac:dyDescent="0.25">
      <c r="A4" s="63"/>
      <c r="B4" s="7606" t="s">
        <v>675</v>
      </c>
      <c r="C4" s="7606"/>
      <c r="D4" s="7606"/>
      <c r="E4" s="7606"/>
      <c r="F4" s="7606"/>
      <c r="G4" s="7606"/>
      <c r="H4" s="7606"/>
      <c r="I4" s="7606"/>
      <c r="J4" s="7606"/>
      <c r="K4" s="7606"/>
      <c r="L4" s="7606"/>
      <c r="M4" s="7606"/>
      <c r="N4" s="7606"/>
      <c r="O4" s="7606"/>
      <c r="P4" s="7606"/>
      <c r="Q4" s="7606"/>
      <c r="R4" s="7606"/>
      <c r="S4" s="7606"/>
      <c r="T4" s="7606"/>
      <c r="U4" s="63"/>
    </row>
    <row r="5" spans="1:98" ht="26.25" customHeight="1" x14ac:dyDescent="0.25">
      <c r="A5" s="63"/>
      <c r="B5" s="7616" t="s">
        <v>674</v>
      </c>
      <c r="C5" s="7617"/>
      <c r="D5" s="7617"/>
      <c r="E5" s="7617"/>
      <c r="F5" s="7617"/>
      <c r="G5" s="7617"/>
      <c r="H5" s="7617"/>
      <c r="I5" s="7618"/>
      <c r="J5" s="7619" t="str">
        <f>'BASE DISEÑO'!$V$4</f>
        <v>Gobierno de Resultados</v>
      </c>
      <c r="K5" s="7620"/>
      <c r="L5" s="7620"/>
      <c r="M5" s="7620"/>
      <c r="N5" s="7620"/>
      <c r="O5" s="7620"/>
      <c r="P5" s="7620"/>
      <c r="Q5" s="7620"/>
      <c r="R5" s="7620"/>
      <c r="S5" s="7620"/>
      <c r="T5" s="7621"/>
      <c r="U5" s="63"/>
    </row>
    <row r="6" spans="1:98" ht="33" customHeight="1" x14ac:dyDescent="0.25">
      <c r="A6" s="63"/>
      <c r="B6" s="7607" t="s">
        <v>673</v>
      </c>
      <c r="C6" s="7608"/>
      <c r="D6" s="83" t="str">
        <f>'BASE DISEÑO'!H4</f>
        <v>05</v>
      </c>
      <c r="E6" s="83" t="str">
        <f>'BASE DISEÑO'!I4</f>
        <v>01</v>
      </c>
      <c r="F6" s="83" t="str">
        <f>'BASE DISEÑO'!J4</f>
        <v>03</v>
      </c>
      <c r="G6" s="7609" t="str">
        <f>'BASE DISEÑO'!$R$4</f>
        <v>Conducción de las políticas generales de gobierno</v>
      </c>
      <c r="H6" s="7610"/>
      <c r="I6" s="7611"/>
      <c r="J6" s="3348" t="s">
        <v>672</v>
      </c>
      <c r="K6" s="84" t="str">
        <f>'BASE DISEÑO'!H4</f>
        <v>05</v>
      </c>
      <c r="L6" s="84" t="str">
        <f>'BASE DISEÑO'!I4</f>
        <v>01</v>
      </c>
      <c r="M6" s="84" t="str">
        <f>'BASE DISEÑO'!J4</f>
        <v>03</v>
      </c>
      <c r="N6" s="84" t="str">
        <f>'BASE DISEÑO'!K4</f>
        <v>02</v>
      </c>
      <c r="O6" s="84" t="str">
        <f>'BASE DISEÑO'!L4</f>
        <v>01</v>
      </c>
      <c r="P6" s="7613" t="str">
        <f>'BASE DISEÑO'!$T$4</f>
        <v>Audiencia pública y consulta popular</v>
      </c>
      <c r="Q6" s="7614"/>
      <c r="R6" s="7614"/>
      <c r="S6" s="7614"/>
      <c r="T6" s="7615"/>
      <c r="U6" s="63"/>
    </row>
    <row r="7" spans="1:98" ht="15" customHeight="1" x14ac:dyDescent="0.25">
      <c r="A7" s="63"/>
      <c r="B7" s="85" t="s">
        <v>671</v>
      </c>
      <c r="C7" s="86"/>
      <c r="D7" s="86"/>
      <c r="E7" s="86"/>
      <c r="F7" s="86"/>
      <c r="G7" s="86"/>
      <c r="H7" s="86"/>
      <c r="I7" s="86"/>
      <c r="J7" s="86"/>
      <c r="K7" s="86"/>
      <c r="L7" s="86"/>
      <c r="M7" s="86"/>
      <c r="N7" s="86"/>
      <c r="O7" s="86"/>
      <c r="P7" s="86"/>
      <c r="Q7" s="86"/>
      <c r="R7" s="86"/>
      <c r="S7" s="86"/>
      <c r="T7" s="87"/>
      <c r="U7" s="63"/>
    </row>
    <row r="8" spans="1:98" ht="48.75" customHeight="1" x14ac:dyDescent="0.25">
      <c r="A8" s="63"/>
      <c r="B8" s="7622" t="str">
        <f>'BASE DISEÑO'!$U$4</f>
        <v xml:space="preserve">BRINDAR UNA ATENCIÓN OPORTUNA Y EXPEDITA A LA CIUDADANIA QUE LO SOLICITE   A TRAVÉS DE AUDIENCIAS, GIRAS Y ASESORIAS QUE SE GARANTICE EL DERECHO DE SER ESCUCHADOS </v>
      </c>
      <c r="C8" s="7623"/>
      <c r="D8" s="7623"/>
      <c r="E8" s="7623"/>
      <c r="F8" s="7623"/>
      <c r="G8" s="7623"/>
      <c r="H8" s="7623"/>
      <c r="I8" s="7623"/>
      <c r="J8" s="7623"/>
      <c r="K8" s="7623"/>
      <c r="L8" s="7623"/>
      <c r="M8" s="7623"/>
      <c r="N8" s="7623"/>
      <c r="O8" s="7623"/>
      <c r="P8" s="7623"/>
      <c r="Q8" s="7623"/>
      <c r="R8" s="7623"/>
      <c r="S8" s="7623"/>
      <c r="T8" s="7624"/>
      <c r="U8" s="63"/>
    </row>
    <row r="9" spans="1:98" x14ac:dyDescent="0.25">
      <c r="A9" s="63"/>
      <c r="B9" s="88" t="s">
        <v>676</v>
      </c>
      <c r="C9" s="89"/>
      <c r="D9" s="89"/>
      <c r="E9" s="89"/>
      <c r="F9" s="89"/>
      <c r="G9" s="7625" t="str">
        <f>'BASE DISEÑO'!$N$4</f>
        <v>Presidencia</v>
      </c>
      <c r="H9" s="7626"/>
      <c r="I9" s="7626"/>
      <c r="J9" s="7626"/>
      <c r="K9" s="7626"/>
      <c r="L9" s="7626"/>
      <c r="M9" s="7626"/>
      <c r="N9" s="7627" t="str">
        <f>'BASE DISEÑO'!$O$4</f>
        <v>Participación Ciudadana</v>
      </c>
      <c r="O9" s="7628"/>
      <c r="P9" s="7628"/>
      <c r="Q9" s="7628"/>
      <c r="R9" s="7628"/>
      <c r="S9" s="7628"/>
      <c r="T9" s="7629"/>
      <c r="U9" s="63"/>
    </row>
    <row r="10" spans="1:98" ht="29.25" customHeight="1" x14ac:dyDescent="0.25">
      <c r="A10" s="63"/>
      <c r="B10" s="7612" t="s">
        <v>669</v>
      </c>
      <c r="C10" s="7612"/>
      <c r="D10" s="7612"/>
      <c r="E10" s="7612"/>
      <c r="F10" s="7612"/>
      <c r="G10" s="7612"/>
      <c r="H10" s="7612"/>
      <c r="I10" s="7612"/>
      <c r="J10" s="7612"/>
      <c r="K10" s="7612"/>
      <c r="L10" s="7612"/>
      <c r="M10" s="7612"/>
      <c r="N10" s="7612"/>
      <c r="O10" s="7612"/>
      <c r="P10" s="7612"/>
      <c r="Q10" s="7612"/>
      <c r="R10" s="7612"/>
      <c r="S10" s="7612"/>
      <c r="T10" s="7612"/>
      <c r="U10" s="63"/>
    </row>
    <row r="11" spans="1:98" ht="24.75" customHeight="1" x14ac:dyDescent="0.25">
      <c r="A11" s="63"/>
      <c r="B11" s="75" t="s">
        <v>668</v>
      </c>
      <c r="C11" s="76"/>
      <c r="D11" s="76"/>
      <c r="E11" s="7594">
        <f>'BASE DISEÑO'!$Y$4</f>
        <v>0</v>
      </c>
      <c r="F11" s="7594"/>
      <c r="G11" s="7594"/>
      <c r="H11" s="7594"/>
      <c r="I11" s="7595"/>
      <c r="J11" s="75" t="s">
        <v>667</v>
      </c>
      <c r="K11" s="76"/>
      <c r="L11" s="76"/>
      <c r="M11" s="76"/>
      <c r="N11" s="7590">
        <f>'BASE DISEÑO'!$Z$4</f>
        <v>0</v>
      </c>
      <c r="O11" s="7590"/>
      <c r="P11" s="7590"/>
      <c r="Q11" s="7590"/>
      <c r="R11" s="7590"/>
      <c r="S11" s="7590"/>
      <c r="T11" s="7591"/>
      <c r="U11" s="63"/>
    </row>
    <row r="12" spans="1:98" ht="31.5" customHeight="1" x14ac:dyDescent="0.25">
      <c r="A12" s="63"/>
      <c r="B12" s="75" t="s">
        <v>666</v>
      </c>
      <c r="C12" s="76"/>
      <c r="D12" s="76"/>
      <c r="E12" s="76"/>
      <c r="F12" s="76"/>
      <c r="G12" s="7590">
        <f>'BASE DISEÑO'!$AA$4</f>
        <v>0</v>
      </c>
      <c r="H12" s="7590"/>
      <c r="I12" s="7590"/>
      <c r="J12" s="7590"/>
      <c r="K12" s="7590"/>
      <c r="L12" s="81" t="s">
        <v>749</v>
      </c>
      <c r="M12" s="7590">
        <f>'BASE DISEÑO'!$AB$4</f>
        <v>0</v>
      </c>
      <c r="N12" s="7590"/>
      <c r="O12" s="7590"/>
      <c r="P12" s="7590"/>
      <c r="Q12" s="7590"/>
      <c r="R12" s="7590"/>
      <c r="S12" s="7590"/>
      <c r="T12" s="82">
        <f>'BASE DISEÑO'!$AC$4</f>
        <v>0</v>
      </c>
      <c r="U12" s="63"/>
    </row>
    <row r="13" spans="1:98" ht="20.25" customHeight="1" x14ac:dyDescent="0.25">
      <c r="A13" s="63"/>
      <c r="B13" s="75" t="s">
        <v>665</v>
      </c>
      <c r="C13" s="76"/>
      <c r="D13" s="7590">
        <f>'BASE DISEÑO'!$AD$4</f>
        <v>0</v>
      </c>
      <c r="E13" s="7590"/>
      <c r="F13" s="7590"/>
      <c r="G13" s="7590"/>
      <c r="H13" s="7590"/>
      <c r="I13" s="7590"/>
      <c r="J13" s="7590"/>
      <c r="K13" s="7590"/>
      <c r="L13" s="7590"/>
      <c r="M13" s="7590"/>
      <c r="N13" s="7590"/>
      <c r="O13" s="7590"/>
      <c r="P13" s="7590"/>
      <c r="Q13" s="7590"/>
      <c r="R13" s="7590"/>
      <c r="S13" s="7590"/>
      <c r="T13" s="7591"/>
      <c r="U13" s="63"/>
      <c r="BE13" s="2069"/>
      <c r="BF13" s="2069"/>
      <c r="BG13" s="2069"/>
      <c r="BY13">
        <v>0</v>
      </c>
      <c r="BZ13">
        <v>0</v>
      </c>
      <c r="CB13" s="2057">
        <v>0</v>
      </c>
      <c r="CH13">
        <v>1</v>
      </c>
      <c r="CI13">
        <v>1</v>
      </c>
      <c r="CQ13">
        <v>0</v>
      </c>
      <c r="CR13">
        <v>0</v>
      </c>
      <c r="CT13" s="2057">
        <v>0</v>
      </c>
    </row>
    <row r="14" spans="1:98" ht="22.5" customHeight="1" x14ac:dyDescent="0.25">
      <c r="A14" s="63"/>
      <c r="B14" s="78" t="s">
        <v>664</v>
      </c>
      <c r="C14" s="79"/>
      <c r="D14" s="79"/>
      <c r="E14" s="79"/>
      <c r="F14" s="7590" t="str">
        <f>'BASE DISEÑO'!$AE$4</f>
        <v>EFICIENCIA</v>
      </c>
      <c r="G14" s="7590"/>
      <c r="H14" s="7590"/>
      <c r="I14" s="7591"/>
      <c r="J14" s="78" t="s">
        <v>663</v>
      </c>
      <c r="K14" s="79"/>
      <c r="L14" s="79"/>
      <c r="M14" s="79"/>
      <c r="N14" s="79"/>
      <c r="O14" s="79"/>
      <c r="P14" s="7590" t="str">
        <f>'BASE DISEÑO'!$AF$4</f>
        <v>TRIMESTRAL</v>
      </c>
      <c r="Q14" s="7590"/>
      <c r="R14" s="7590"/>
      <c r="S14" s="7590"/>
      <c r="T14" s="7591"/>
      <c r="U14" s="63"/>
      <c r="BE14" s="2069"/>
      <c r="BF14" s="2069"/>
      <c r="BG14" s="2069"/>
      <c r="BY14">
        <v>0</v>
      </c>
      <c r="BZ14">
        <v>0</v>
      </c>
      <c r="CB14" s="2057">
        <v>0</v>
      </c>
      <c r="CH14">
        <v>0</v>
      </c>
      <c r="CI14">
        <v>0</v>
      </c>
      <c r="CK14" s="2057">
        <v>0</v>
      </c>
      <c r="CQ14">
        <v>1</v>
      </c>
      <c r="CR14">
        <v>1</v>
      </c>
    </row>
    <row r="15" spans="1:98" ht="21.75" customHeight="1" x14ac:dyDescent="0.25">
      <c r="A15" s="63"/>
      <c r="B15" s="77" t="s">
        <v>662</v>
      </c>
      <c r="C15" s="109"/>
      <c r="D15" s="109"/>
      <c r="E15" s="109"/>
      <c r="F15" s="7620">
        <f>'BASE DISEÑO'!$AG$4</f>
        <v>0</v>
      </c>
      <c r="G15" s="7620"/>
      <c r="H15" s="7620"/>
      <c r="I15" s="7620"/>
      <c r="J15" s="7620"/>
      <c r="K15" s="7620"/>
      <c r="L15" s="7620"/>
      <c r="M15" s="7620"/>
      <c r="N15" s="7620"/>
      <c r="O15" s="7620"/>
      <c r="P15" s="7620"/>
      <c r="Q15" s="7620"/>
      <c r="R15" s="7620"/>
      <c r="S15" s="7620"/>
      <c r="T15" s="7621"/>
      <c r="U15" s="63"/>
      <c r="BA15" s="2057">
        <v>0</v>
      </c>
      <c r="BE15" s="2069"/>
      <c r="BF15" s="2069"/>
      <c r="BG15" s="2069"/>
      <c r="BY15">
        <v>0</v>
      </c>
      <c r="BZ15">
        <v>0</v>
      </c>
      <c r="CB15" s="2057">
        <v>0</v>
      </c>
      <c r="CH15">
        <v>0</v>
      </c>
      <c r="CI15">
        <v>0</v>
      </c>
      <c r="CK15" s="2057">
        <v>0</v>
      </c>
      <c r="CQ15">
        <v>0</v>
      </c>
      <c r="CR15">
        <v>0</v>
      </c>
      <c r="CT15" s="2057">
        <v>0</v>
      </c>
    </row>
    <row r="16" spans="1:98" ht="16.5" customHeight="1" x14ac:dyDescent="0.25">
      <c r="A16" s="63"/>
      <c r="B16" s="85" t="s">
        <v>661</v>
      </c>
      <c r="C16" s="86"/>
      <c r="D16" s="86"/>
      <c r="E16" s="86"/>
      <c r="F16" s="86"/>
      <c r="G16" s="86"/>
      <c r="H16" s="7634"/>
      <c r="I16" s="7634"/>
      <c r="J16" s="7634"/>
      <c r="K16" s="7634"/>
      <c r="L16" s="7634"/>
      <c r="M16" s="7634"/>
      <c r="N16" s="7634"/>
      <c r="O16" s="7634"/>
      <c r="P16" s="7634"/>
      <c r="Q16" s="7634"/>
      <c r="R16" s="7634"/>
      <c r="S16" s="7634"/>
      <c r="T16" s="7635"/>
      <c r="U16" s="63"/>
      <c r="BA16" s="2057">
        <v>0</v>
      </c>
      <c r="BE16" s="2069"/>
      <c r="BF16" s="2069"/>
      <c r="BG16" s="2069"/>
      <c r="BY16">
        <v>0</v>
      </c>
      <c r="BZ16">
        <v>0</v>
      </c>
      <c r="CB16" s="2057">
        <v>0</v>
      </c>
      <c r="CH16">
        <v>0</v>
      </c>
      <c r="CI16">
        <v>0</v>
      </c>
      <c r="CK16" s="2057">
        <v>0</v>
      </c>
      <c r="CQ16">
        <v>0</v>
      </c>
      <c r="CR16">
        <v>0</v>
      </c>
      <c r="CT16" s="2057">
        <v>0</v>
      </c>
    </row>
    <row r="17" spans="1:98" ht="32.25" customHeight="1" x14ac:dyDescent="0.25">
      <c r="A17" s="63"/>
      <c r="B17" s="7631">
        <f>'BASE DISEÑO'!$AH$4</f>
        <v>0</v>
      </c>
      <c r="C17" s="7632"/>
      <c r="D17" s="7632"/>
      <c r="E17" s="7632"/>
      <c r="F17" s="7632"/>
      <c r="G17" s="7632"/>
      <c r="H17" s="7632"/>
      <c r="I17" s="7632"/>
      <c r="J17" s="7632"/>
      <c r="K17" s="7632"/>
      <c r="L17" s="7632"/>
      <c r="M17" s="7632"/>
      <c r="N17" s="7632"/>
      <c r="O17" s="7632"/>
      <c r="P17" s="7632"/>
      <c r="Q17" s="7632"/>
      <c r="R17" s="7632"/>
      <c r="S17" s="7632"/>
      <c r="T17" s="7633"/>
      <c r="U17" s="63"/>
      <c r="BA17" s="2057">
        <v>0</v>
      </c>
      <c r="BE17" s="2069"/>
      <c r="BF17" s="2069"/>
      <c r="BG17" s="2069"/>
      <c r="BY17">
        <v>0</v>
      </c>
      <c r="BZ17">
        <v>0</v>
      </c>
      <c r="CB17" s="2057">
        <v>0</v>
      </c>
      <c r="CH17">
        <v>0</v>
      </c>
      <c r="CI17">
        <v>0</v>
      </c>
      <c r="CK17" s="2057">
        <v>0</v>
      </c>
      <c r="CQ17">
        <v>0</v>
      </c>
      <c r="CR17">
        <v>0</v>
      </c>
      <c r="CT17" s="2057">
        <v>0</v>
      </c>
    </row>
    <row r="18" spans="1:98" ht="25.5" customHeight="1" x14ac:dyDescent="0.25">
      <c r="A18" s="63"/>
      <c r="B18" s="7630" t="s">
        <v>660</v>
      </c>
      <c r="C18" s="7630"/>
      <c r="D18" s="7630"/>
      <c r="E18" s="7630"/>
      <c r="F18" s="7630"/>
      <c r="G18" s="7630"/>
      <c r="H18" s="7630"/>
      <c r="I18" s="7630"/>
      <c r="J18" s="7630"/>
      <c r="K18" s="7630"/>
      <c r="L18" s="7630"/>
      <c r="M18" s="7630"/>
      <c r="N18" s="7630"/>
      <c r="O18" s="7630"/>
      <c r="P18" s="7630"/>
      <c r="Q18" s="7630"/>
      <c r="R18" s="7630"/>
      <c r="S18" s="7630"/>
      <c r="T18" s="7630"/>
      <c r="U18" s="63"/>
      <c r="BE18" s="2069"/>
      <c r="BF18" s="2069"/>
      <c r="BG18" s="2069"/>
      <c r="BY18">
        <v>0</v>
      </c>
      <c r="BZ18">
        <v>0</v>
      </c>
      <c r="CB18" s="2057">
        <v>0</v>
      </c>
      <c r="CH18">
        <v>1</v>
      </c>
      <c r="CI18">
        <v>1</v>
      </c>
      <c r="CQ18">
        <v>0</v>
      </c>
      <c r="CR18">
        <v>0</v>
      </c>
      <c r="CT18" s="2057">
        <v>0</v>
      </c>
    </row>
    <row r="19" spans="1:98" ht="31.5" customHeight="1" x14ac:dyDescent="0.25">
      <c r="A19" s="63"/>
      <c r="B19" s="7589" t="s">
        <v>659</v>
      </c>
      <c r="C19" s="7590"/>
      <c r="D19" s="7590"/>
      <c r="E19" s="7590"/>
      <c r="F19" s="7590"/>
      <c r="G19" s="7591"/>
      <c r="H19" s="7592" t="s">
        <v>646</v>
      </c>
      <c r="I19" s="7592"/>
      <c r="J19" s="74" t="s">
        <v>658</v>
      </c>
      <c r="K19" s="7593" t="s">
        <v>657</v>
      </c>
      <c r="L19" s="7594"/>
      <c r="M19" s="7594"/>
      <c r="N19" s="7595"/>
      <c r="O19" s="7593" t="s">
        <v>656</v>
      </c>
      <c r="P19" s="7595"/>
      <c r="Q19" s="71" t="s">
        <v>655</v>
      </c>
      <c r="R19" s="71" t="s">
        <v>654</v>
      </c>
      <c r="S19" s="7592" t="s">
        <v>653</v>
      </c>
      <c r="T19" s="7592"/>
      <c r="U19" s="63"/>
      <c r="BE19" s="2069"/>
      <c r="BF19" s="2069"/>
      <c r="BG19" s="2069"/>
      <c r="BY19">
        <v>1</v>
      </c>
      <c r="BZ19">
        <v>1</v>
      </c>
      <c r="CH19">
        <v>0</v>
      </c>
      <c r="CI19">
        <v>0</v>
      </c>
      <c r="CK19" s="2057">
        <v>0</v>
      </c>
      <c r="CQ19">
        <v>0</v>
      </c>
      <c r="CR19">
        <v>0</v>
      </c>
      <c r="CT19" s="2057">
        <v>0</v>
      </c>
    </row>
    <row r="20" spans="1:98" x14ac:dyDescent="0.25">
      <c r="A20" s="63"/>
      <c r="B20" s="88" t="s">
        <v>532</v>
      </c>
      <c r="C20" s="7590">
        <f>'BASE DISEÑO'!$AI$4</f>
        <v>0</v>
      </c>
      <c r="D20" s="7590"/>
      <c r="E20" s="7590"/>
      <c r="F20" s="7590"/>
      <c r="G20" s="7591"/>
      <c r="H20" s="7589">
        <f>'BASE DISEÑO'!$AK$4</f>
        <v>0</v>
      </c>
      <c r="I20" s="7591"/>
      <c r="J20" s="71">
        <f>'BASE DISEÑO'!$AM$4</f>
        <v>0</v>
      </c>
      <c r="K20" s="7638">
        <f>'BASE DISEÑO'!$AO$4</f>
        <v>70</v>
      </c>
      <c r="L20" s="7639"/>
      <c r="M20" s="7639"/>
      <c r="N20" s="7640"/>
      <c r="O20" s="7638">
        <f>'BASE DISEÑO'!$AP$4</f>
        <v>300</v>
      </c>
      <c r="P20" s="7640"/>
      <c r="Q20" s="72">
        <f>'BASE DISEÑO'!$AQ$4</f>
        <v>250</v>
      </c>
      <c r="R20" s="72">
        <f>'BASE DISEÑO'!$AR$4</f>
        <v>90</v>
      </c>
      <c r="S20" s="7637">
        <f>'BASE DISEÑO'!$BB$4</f>
        <v>120</v>
      </c>
      <c r="T20" s="7637"/>
      <c r="U20" s="63"/>
      <c r="W20" s="125">
        <f>'BASE DISEÑO'!$AO$4</f>
        <v>70</v>
      </c>
      <c r="X20" s="125">
        <f>'BASE DISEÑO'!$AP$4</f>
        <v>300</v>
      </c>
      <c r="Y20" s="126">
        <f>'BASE DISEÑO'!$AQ$4</f>
        <v>250</v>
      </c>
      <c r="Z20" s="126">
        <f>'BASE DISEÑO'!$AR$4</f>
        <v>90</v>
      </c>
      <c r="BA20" s="2057">
        <v>0</v>
      </c>
      <c r="BE20" s="2069"/>
      <c r="BF20" s="2069"/>
      <c r="BG20" s="2069"/>
      <c r="BY20">
        <v>0</v>
      </c>
      <c r="BZ20">
        <v>0</v>
      </c>
      <c r="CB20" s="2057">
        <v>0</v>
      </c>
      <c r="CH20">
        <v>0</v>
      </c>
      <c r="CI20">
        <v>0</v>
      </c>
      <c r="CK20" s="2057">
        <v>0</v>
      </c>
      <c r="CQ20">
        <v>0</v>
      </c>
      <c r="CR20">
        <v>0</v>
      </c>
      <c r="CT20" s="2057">
        <v>0</v>
      </c>
    </row>
    <row r="21" spans="1:98" x14ac:dyDescent="0.25">
      <c r="A21" s="63"/>
      <c r="B21" s="88" t="s">
        <v>533</v>
      </c>
      <c r="C21" s="7590">
        <f>'BASE DISEÑO'!$AJ$4</f>
        <v>0</v>
      </c>
      <c r="D21" s="7590"/>
      <c r="E21" s="7590"/>
      <c r="F21" s="7590"/>
      <c r="G21" s="7591"/>
      <c r="H21" s="7589">
        <f>'BASE DISEÑO'!$AL$4</f>
        <v>0</v>
      </c>
      <c r="I21" s="7591"/>
      <c r="J21" s="71">
        <f>'BASE DISEÑO'!$AN$4</f>
        <v>0</v>
      </c>
      <c r="K21" s="7638">
        <f>'BASE DISEÑO'!$AS$4</f>
        <v>250</v>
      </c>
      <c r="L21" s="7639"/>
      <c r="M21" s="7639"/>
      <c r="N21" s="7640"/>
      <c r="O21" s="7638">
        <f>'BASE DISEÑO'!$AT$4</f>
        <v>250</v>
      </c>
      <c r="P21" s="7640"/>
      <c r="Q21" s="72">
        <f>'BASE DISEÑO'!$AU$4</f>
        <v>250</v>
      </c>
      <c r="R21" s="72">
        <f>'BASE DISEÑO'!$AV$4</f>
        <v>250</v>
      </c>
      <c r="S21" s="7637">
        <f>'BASE DISEÑO'!$BC$4</f>
        <v>135</v>
      </c>
      <c r="T21" s="7637"/>
      <c r="U21" s="63"/>
      <c r="W21" s="126">
        <f>'BASE DISEÑO'!$AS$4</f>
        <v>250</v>
      </c>
      <c r="X21" s="126">
        <f>'BASE DISEÑO'!$AT$4</f>
        <v>250</v>
      </c>
      <c r="Y21" s="126">
        <f>'BASE DISEÑO'!$AU$4</f>
        <v>250</v>
      </c>
      <c r="Z21" s="126">
        <f>'BASE DISEÑO'!$AV$4</f>
        <v>250</v>
      </c>
      <c r="BE21" s="2069"/>
      <c r="BF21" s="2069"/>
      <c r="BG21" s="2069"/>
      <c r="BY21">
        <v>0</v>
      </c>
      <c r="BZ21">
        <v>0</v>
      </c>
      <c r="CB21" s="2057">
        <v>0</v>
      </c>
      <c r="CH21">
        <v>2</v>
      </c>
      <c r="CI21">
        <v>2</v>
      </c>
      <c r="CQ21">
        <v>0</v>
      </c>
      <c r="CR21">
        <v>0</v>
      </c>
      <c r="CT21" s="2057">
        <v>0</v>
      </c>
    </row>
    <row r="22" spans="1:98" ht="29.25" customHeight="1" x14ac:dyDescent="0.25">
      <c r="A22" s="63"/>
      <c r="B22" s="65"/>
      <c r="C22" s="65"/>
      <c r="D22" s="65"/>
      <c r="E22" s="65"/>
      <c r="F22" s="65"/>
      <c r="G22" s="65"/>
      <c r="H22" s="7641" t="s">
        <v>752</v>
      </c>
      <c r="I22" s="7641"/>
      <c r="J22" s="7642"/>
      <c r="K22" s="7644">
        <f>'BASE DISEÑO'!$AX$4</f>
        <v>28.000000000000004</v>
      </c>
      <c r="L22" s="7644"/>
      <c r="M22" s="7644"/>
      <c r="N22" s="7644"/>
      <c r="O22" s="7644">
        <f>'BASE DISEÑO'!$AY$4</f>
        <v>120</v>
      </c>
      <c r="P22" s="7644"/>
      <c r="Q22" s="130">
        <f>'BASE DISEÑO'!$AZ$4</f>
        <v>100</v>
      </c>
      <c r="R22" s="130">
        <f>'BASE DISEÑO'!$BA$4</f>
        <v>36</v>
      </c>
      <c r="S22" s="7643">
        <f>'BASE DISEÑO'!$BD$4</f>
        <v>88.888888888888886</v>
      </c>
      <c r="T22" s="7643"/>
      <c r="U22" s="63"/>
      <c r="BE22" s="2069"/>
      <c r="BF22" s="2069"/>
      <c r="BG22" s="2069"/>
      <c r="BY22">
        <v>0</v>
      </c>
      <c r="BZ22">
        <v>0</v>
      </c>
      <c r="CB22" s="2057">
        <v>0</v>
      </c>
      <c r="CH22">
        <v>1</v>
      </c>
      <c r="CI22">
        <v>1</v>
      </c>
      <c r="CQ22">
        <v>2</v>
      </c>
      <c r="CR22">
        <v>2</v>
      </c>
    </row>
    <row r="23" spans="1:98" ht="7.5" customHeight="1" x14ac:dyDescent="0.25">
      <c r="A23" s="63"/>
      <c r="U23" s="63"/>
    </row>
    <row r="24" spans="1:98" x14ac:dyDescent="0.25">
      <c r="A24" s="63"/>
      <c r="B24" s="113" t="s">
        <v>648</v>
      </c>
      <c r="C24" s="113"/>
      <c r="D24" s="113"/>
      <c r="E24" s="113"/>
      <c r="F24" s="113"/>
      <c r="G24" s="7636">
        <f>'BASE DISEÑO'!$BE$4</f>
        <v>0</v>
      </c>
      <c r="H24" s="7636"/>
      <c r="I24" s="7636"/>
      <c r="J24" s="7636"/>
      <c r="K24" s="7636"/>
      <c r="L24" s="7636"/>
      <c r="M24" s="7636"/>
      <c r="N24" s="7636"/>
      <c r="O24" s="7636"/>
      <c r="P24" s="7636"/>
      <c r="Q24" s="7636"/>
      <c r="R24" s="7636"/>
      <c r="S24" s="7636"/>
      <c r="T24" s="7636"/>
      <c r="U24" s="63"/>
    </row>
    <row r="25" spans="1:98" x14ac:dyDescent="0.25">
      <c r="A25" s="63"/>
      <c r="U25" s="63"/>
    </row>
    <row r="26" spans="1:98" x14ac:dyDescent="0.25">
      <c r="A26" s="63"/>
      <c r="B26" s="7596" t="s">
        <v>647</v>
      </c>
      <c r="C26" s="7596"/>
      <c r="D26" s="7596"/>
      <c r="E26" s="7596"/>
      <c r="F26" s="7596"/>
      <c r="G26" s="7596"/>
      <c r="H26" s="7596"/>
      <c r="I26" s="7596"/>
      <c r="J26" s="7596"/>
      <c r="K26" s="7596"/>
      <c r="L26" s="7596"/>
      <c r="M26" s="7596"/>
      <c r="N26" s="7596"/>
      <c r="O26" s="7596"/>
      <c r="P26" s="7596"/>
      <c r="Q26" s="7596"/>
      <c r="R26" s="7596"/>
      <c r="S26" s="7596"/>
      <c r="T26" s="7596"/>
      <c r="U26" s="63"/>
    </row>
    <row r="27" spans="1:98" ht="30" customHeight="1" x14ac:dyDescent="0.25">
      <c r="A27" s="63"/>
      <c r="B27" s="7597" t="s">
        <v>551</v>
      </c>
      <c r="C27" s="7597"/>
      <c r="D27" s="7597"/>
      <c r="E27" s="7597"/>
      <c r="F27" s="7597"/>
      <c r="G27" s="7597"/>
      <c r="H27" s="115" t="s">
        <v>646</v>
      </c>
      <c r="I27" s="69">
        <v>2007</v>
      </c>
      <c r="J27" s="70">
        <v>2008</v>
      </c>
      <c r="K27" s="7598">
        <v>2009</v>
      </c>
      <c r="L27" s="7599"/>
      <c r="M27" s="7599"/>
      <c r="N27" s="7600"/>
      <c r="O27" s="7598">
        <v>2010</v>
      </c>
      <c r="P27" s="7600"/>
      <c r="Q27" s="69">
        <v>2011</v>
      </c>
      <c r="R27" s="69">
        <v>2012</v>
      </c>
      <c r="S27" s="7601">
        <v>2013</v>
      </c>
      <c r="T27" s="7602"/>
      <c r="U27" s="63"/>
      <c r="W27" s="138">
        <v>2007</v>
      </c>
      <c r="X27" s="138">
        <v>2008</v>
      </c>
      <c r="Y27" s="138">
        <v>2009</v>
      </c>
      <c r="Z27" s="138">
        <v>2010</v>
      </c>
      <c r="AA27" s="138">
        <v>2011</v>
      </c>
      <c r="AB27" s="138">
        <v>2012</v>
      </c>
      <c r="AC27" s="138">
        <v>2013</v>
      </c>
    </row>
    <row r="28" spans="1:98" x14ac:dyDescent="0.25">
      <c r="A28" s="63"/>
      <c r="B28" s="114" t="s">
        <v>532</v>
      </c>
      <c r="C28" s="7585">
        <f>'BASE DISEÑO'!$BF$4</f>
        <v>0</v>
      </c>
      <c r="D28" s="7585"/>
      <c r="E28" s="7585"/>
      <c r="F28" s="7585"/>
      <c r="G28" s="7584"/>
      <c r="H28" s="116">
        <f>'BASE DISEÑO'!$BH$4</f>
        <v>0</v>
      </c>
      <c r="I28" s="66">
        <f>'BASE DISEÑO'!$BJ$4</f>
        <v>130</v>
      </c>
      <c r="J28" s="66">
        <f>'BASE DISEÑO'!$BL$4</f>
        <v>140</v>
      </c>
      <c r="K28" s="7583">
        <f>'BASE DISEÑO'!$BN$4</f>
        <v>150</v>
      </c>
      <c r="L28" s="7585"/>
      <c r="M28" s="7585"/>
      <c r="N28" s="7584"/>
      <c r="O28" s="7583">
        <f>'BASE DISEÑO'!$BP$4</f>
        <v>150</v>
      </c>
      <c r="P28" s="7584"/>
      <c r="Q28" s="66">
        <f>'BASE DISEÑO'!$BR$4</f>
        <v>150</v>
      </c>
      <c r="R28" s="66">
        <f>'BASE DISEÑO'!$BT$4</f>
        <v>175</v>
      </c>
      <c r="S28" s="7588">
        <f>'BASE DISEÑO'!$BV$4</f>
        <v>175</v>
      </c>
      <c r="T28" s="7588"/>
      <c r="U28" s="63"/>
      <c r="W28" s="138">
        <f t="shared" ref="W28:X29" si="0">I28</f>
        <v>130</v>
      </c>
      <c r="X28" s="138">
        <f t="shared" si="0"/>
        <v>140</v>
      </c>
      <c r="Y28" s="139">
        <f>'BASE DISEÑO'!$BN$4</f>
        <v>150</v>
      </c>
      <c r="Z28" s="139">
        <f>'BASE DISEÑO'!$BP$4</f>
        <v>150</v>
      </c>
      <c r="AA28" s="140">
        <f>'BASE DISEÑO'!$BR$4</f>
        <v>150</v>
      </c>
      <c r="AB28" s="140">
        <f>'BASE DISEÑO'!$BT$4</f>
        <v>175</v>
      </c>
      <c r="AC28" s="139">
        <f>'BASE DISEÑO'!$BV$4</f>
        <v>175</v>
      </c>
      <c r="AD28" s="127"/>
    </row>
    <row r="29" spans="1:98" x14ac:dyDescent="0.25">
      <c r="A29" s="63"/>
      <c r="B29" s="114" t="s">
        <v>533</v>
      </c>
      <c r="C29" s="7585">
        <f>'BASE DISEÑO'!$BG$4</f>
        <v>0</v>
      </c>
      <c r="D29" s="7585"/>
      <c r="E29" s="7585"/>
      <c r="F29" s="7585"/>
      <c r="G29" s="7584"/>
      <c r="H29" s="116">
        <f>'BASE DISEÑO'!$BI$4</f>
        <v>0</v>
      </c>
      <c r="I29" s="66">
        <f>'BASE DISEÑO'!$BK$4</f>
        <v>125</v>
      </c>
      <c r="J29" s="66">
        <f>'BASE DISEÑO'!$BM$4</f>
        <v>165</v>
      </c>
      <c r="K29" s="7583">
        <f>'BASE DISEÑO'!$BO$4</f>
        <v>145</v>
      </c>
      <c r="L29" s="7585"/>
      <c r="M29" s="7585"/>
      <c r="N29" s="7584"/>
      <c r="O29" s="7583">
        <f>'BASE DISEÑO'!$BQ$4</f>
        <v>165</v>
      </c>
      <c r="P29" s="7584"/>
      <c r="Q29" s="66">
        <f>'BASE DISEÑO'!$BS$4</f>
        <v>175</v>
      </c>
      <c r="R29" s="66">
        <f>'BASE DISEÑO'!$BU$4</f>
        <v>175</v>
      </c>
      <c r="S29" s="7588">
        <f>'BASE DISEÑO'!$BW$4</f>
        <v>0</v>
      </c>
      <c r="T29" s="7588"/>
      <c r="U29" s="63"/>
      <c r="W29" s="138">
        <f t="shared" si="0"/>
        <v>125</v>
      </c>
      <c r="X29" s="138">
        <f t="shared" si="0"/>
        <v>165</v>
      </c>
      <c r="Y29" s="139">
        <f>'BASE DISEÑO'!$BO$4</f>
        <v>145</v>
      </c>
      <c r="Z29" s="139">
        <f>'BASE DISEÑO'!$BQ$4</f>
        <v>165</v>
      </c>
      <c r="AA29" s="140">
        <f>'BASE DISEÑO'!$BS$4</f>
        <v>175</v>
      </c>
      <c r="AB29" s="140">
        <f>'BASE DISEÑO'!$BU$4</f>
        <v>175</v>
      </c>
      <c r="AC29" s="139">
        <f>'BASE DISEÑO'!$BW$4</f>
        <v>0</v>
      </c>
      <c r="AD29" s="127"/>
    </row>
    <row r="30" spans="1:98" x14ac:dyDescent="0.25">
      <c r="A30" s="63"/>
      <c r="F30" s="109" t="s">
        <v>645</v>
      </c>
      <c r="I30" s="117">
        <f>'BASE DISEÑO'!$BX$4</f>
        <v>0</v>
      </c>
      <c r="J30" s="117">
        <f>'BASE DISEÑO'!$BY$4</f>
        <v>0</v>
      </c>
      <c r="K30" s="7582">
        <f>'BASE DISEÑO'!$BZ$4</f>
        <v>0</v>
      </c>
      <c r="L30" s="7582"/>
      <c r="M30" s="7582"/>
      <c r="N30" s="7582"/>
      <c r="O30" s="7582">
        <f>'BASE DISEÑO'!$CA$4</f>
        <v>0</v>
      </c>
      <c r="P30" s="7582"/>
      <c r="Q30" s="66">
        <f>'BASE DISEÑO'!$CB$4</f>
        <v>0</v>
      </c>
      <c r="R30" s="66">
        <f>'BASE DISEÑO'!$CC$4</f>
        <v>0</v>
      </c>
      <c r="S30" s="7588">
        <f>'BASE DISEÑO'!$CD$4</f>
        <v>0</v>
      </c>
      <c r="T30" s="7588"/>
      <c r="U30" s="63"/>
    </row>
    <row r="31" spans="1:98" x14ac:dyDescent="0.25">
      <c r="A31" s="63"/>
      <c r="U31" s="63"/>
    </row>
    <row r="32" spans="1:98" x14ac:dyDescent="0.25">
      <c r="A32" s="63"/>
      <c r="B32" s="7579"/>
      <c r="C32" s="7579"/>
      <c r="D32" s="7579"/>
      <c r="E32" s="7579"/>
      <c r="F32" s="7579"/>
      <c r="G32" s="7579"/>
      <c r="H32" s="7579"/>
      <c r="L32" s="7579"/>
      <c r="M32" s="7579"/>
      <c r="N32" s="7579"/>
      <c r="O32" s="7579"/>
      <c r="P32" s="7579"/>
      <c r="Q32" s="7579"/>
      <c r="R32" s="7579"/>
      <c r="S32" s="7579"/>
      <c r="T32" s="7579"/>
      <c r="U32" s="63"/>
    </row>
    <row r="33" spans="1:21" x14ac:dyDescent="0.25">
      <c r="A33" s="63"/>
      <c r="B33" s="7579"/>
      <c r="C33" s="7579"/>
      <c r="D33" s="7579"/>
      <c r="E33" s="7579"/>
      <c r="F33" s="7579"/>
      <c r="G33" s="7579"/>
      <c r="H33" s="7579"/>
      <c r="I33" s="3346" t="s">
        <v>755</v>
      </c>
      <c r="J33" s="119">
        <f>$S$22+IF(S22&lt;25,S22&lt;25,S22&gt;25)</f>
        <v>89.888888888888886</v>
      </c>
      <c r="L33" s="7579"/>
      <c r="M33" s="7579"/>
      <c r="N33" s="7579"/>
      <c r="O33" s="7579"/>
      <c r="P33" s="7579"/>
      <c r="Q33" s="7579"/>
      <c r="R33" s="7579"/>
      <c r="S33" s="7579"/>
      <c r="T33" s="7579"/>
      <c r="U33" s="63"/>
    </row>
    <row r="34" spans="1:21" x14ac:dyDescent="0.25">
      <c r="A34" s="63"/>
      <c r="B34" s="7579"/>
      <c r="C34" s="7579"/>
      <c r="D34" s="7579"/>
      <c r="E34" s="7579"/>
      <c r="F34" s="7579"/>
      <c r="G34" s="7579"/>
      <c r="H34" s="7579"/>
      <c r="I34" s="3346" t="s">
        <v>3786</v>
      </c>
      <c r="J34" s="119"/>
      <c r="L34" s="7579"/>
      <c r="M34" s="7579"/>
      <c r="N34" s="7579"/>
      <c r="O34" s="7579"/>
      <c r="P34" s="7579"/>
      <c r="Q34" s="7579"/>
      <c r="R34" s="7579"/>
      <c r="S34" s="7579"/>
      <c r="T34" s="7579"/>
      <c r="U34" s="63"/>
    </row>
    <row r="35" spans="1:21" x14ac:dyDescent="0.25">
      <c r="A35" s="63"/>
      <c r="B35" s="7579"/>
      <c r="C35" s="7579"/>
      <c r="D35" s="7579"/>
      <c r="E35" s="7579"/>
      <c r="F35" s="7579"/>
      <c r="G35" s="7579"/>
      <c r="H35" s="7579"/>
      <c r="I35" s="3346" t="s">
        <v>3788</v>
      </c>
      <c r="J35" s="119">
        <v>2</v>
      </c>
      <c r="L35" s="7579"/>
      <c r="M35" s="7579"/>
      <c r="N35" s="7579"/>
      <c r="O35" s="7579"/>
      <c r="P35" s="7579"/>
      <c r="Q35" s="7579"/>
      <c r="R35" s="7579"/>
      <c r="S35" s="7579"/>
      <c r="T35" s="7579"/>
      <c r="U35" s="63"/>
    </row>
    <row r="36" spans="1:21" x14ac:dyDescent="0.25">
      <c r="A36" s="63"/>
      <c r="B36" s="7579"/>
      <c r="C36" s="7579"/>
      <c r="D36" s="7579"/>
      <c r="E36" s="7579"/>
      <c r="F36" s="7579"/>
      <c r="G36" s="7579"/>
      <c r="H36" s="7579"/>
      <c r="I36" s="3346" t="s">
        <v>3785</v>
      </c>
      <c r="J36" s="119"/>
      <c r="L36" s="7579"/>
      <c r="M36" s="7579"/>
      <c r="N36" s="7579"/>
      <c r="O36" s="7579"/>
      <c r="P36" s="7579"/>
      <c r="Q36" s="7579"/>
      <c r="R36" s="7579"/>
      <c r="S36" s="7579"/>
      <c r="T36" s="7579"/>
      <c r="U36" s="63"/>
    </row>
    <row r="37" spans="1:21" x14ac:dyDescent="0.25">
      <c r="A37" s="63"/>
      <c r="B37" s="7579"/>
      <c r="C37" s="7579"/>
      <c r="D37" s="7579"/>
      <c r="E37" s="7579"/>
      <c r="F37" s="7579"/>
      <c r="G37" s="7579"/>
      <c r="H37" s="7579"/>
      <c r="I37" s="3346" t="s">
        <v>3789</v>
      </c>
      <c r="J37" s="119">
        <v>3</v>
      </c>
      <c r="L37" s="7579"/>
      <c r="M37" s="7579"/>
      <c r="N37" s="7579"/>
      <c r="O37" s="7579"/>
      <c r="P37" s="7579"/>
      <c r="Q37" s="7579"/>
      <c r="R37" s="7579"/>
      <c r="S37" s="7579"/>
      <c r="T37" s="7579"/>
      <c r="U37" s="63"/>
    </row>
    <row r="38" spans="1:21" x14ac:dyDescent="0.25">
      <c r="A38" s="63"/>
      <c r="B38" s="7579"/>
      <c r="C38" s="7579"/>
      <c r="D38" s="7579"/>
      <c r="E38" s="7579"/>
      <c r="F38" s="7579"/>
      <c r="G38" s="7579"/>
      <c r="H38" s="7579"/>
      <c r="I38" s="3346" t="s">
        <v>3784</v>
      </c>
      <c r="J38" s="119"/>
      <c r="L38" s="7579"/>
      <c r="M38" s="7579"/>
      <c r="N38" s="7579"/>
      <c r="O38" s="7579"/>
      <c r="P38" s="7579"/>
      <c r="Q38" s="7579"/>
      <c r="R38" s="7579"/>
      <c r="S38" s="7579"/>
      <c r="T38" s="7579"/>
      <c r="U38" s="63"/>
    </row>
    <row r="39" spans="1:21" x14ac:dyDescent="0.25">
      <c r="A39" s="63"/>
      <c r="B39" s="7579"/>
      <c r="C39" s="7579"/>
      <c r="D39" s="7579"/>
      <c r="E39" s="7579"/>
      <c r="F39" s="7579"/>
      <c r="G39" s="7579"/>
      <c r="H39" s="7579"/>
      <c r="I39" s="3346" t="s">
        <v>3790</v>
      </c>
      <c r="J39" s="124">
        <v>4</v>
      </c>
      <c r="L39" s="7579"/>
      <c r="M39" s="7579"/>
      <c r="N39" s="7579"/>
      <c r="O39" s="7579"/>
      <c r="P39" s="7579"/>
      <c r="Q39" s="7579"/>
      <c r="R39" s="7579"/>
      <c r="S39" s="7579"/>
      <c r="T39" s="7579"/>
      <c r="U39" s="63"/>
    </row>
    <row r="40" spans="1:21" x14ac:dyDescent="0.25">
      <c r="A40" s="63"/>
      <c r="B40" s="7579"/>
      <c r="C40" s="7579"/>
      <c r="D40" s="7579"/>
      <c r="E40" s="7579"/>
      <c r="F40" s="7579"/>
      <c r="G40" s="7579"/>
      <c r="H40" s="7579"/>
      <c r="I40" s="3346" t="s">
        <v>3787</v>
      </c>
      <c r="J40" s="124"/>
      <c r="L40" s="7579"/>
      <c r="M40" s="7579"/>
      <c r="N40" s="7579"/>
      <c r="O40" s="7579"/>
      <c r="P40" s="7579"/>
      <c r="Q40" s="7579"/>
      <c r="R40" s="7579"/>
      <c r="S40" s="7579"/>
      <c r="T40" s="7579"/>
      <c r="U40" s="63"/>
    </row>
    <row r="41" spans="1:21" x14ac:dyDescent="0.25">
      <c r="A41" s="63"/>
      <c r="B41" s="7579"/>
      <c r="C41" s="7579"/>
      <c r="D41" s="7579"/>
      <c r="E41" s="7579"/>
      <c r="F41" s="7579"/>
      <c r="G41" s="7579"/>
      <c r="H41" s="7579"/>
      <c r="J41" s="124">
        <v>5</v>
      </c>
      <c r="L41" s="7579"/>
      <c r="M41" s="7579"/>
      <c r="N41" s="7579"/>
      <c r="O41" s="7579"/>
      <c r="P41" s="7579"/>
      <c r="Q41" s="7579"/>
      <c r="R41" s="7579"/>
      <c r="S41" s="7579"/>
      <c r="T41" s="7579"/>
      <c r="U41" s="63"/>
    </row>
    <row r="42" spans="1:21" x14ac:dyDescent="0.25">
      <c r="A42" s="63"/>
      <c r="B42" s="7579"/>
      <c r="C42" s="7579"/>
      <c r="D42" s="7579"/>
      <c r="E42" s="7579"/>
      <c r="F42" s="7579"/>
      <c r="G42" s="7579"/>
      <c r="H42" s="7579"/>
      <c r="I42" s="124"/>
      <c r="L42" s="7579"/>
      <c r="M42" s="7579"/>
      <c r="N42" s="7579"/>
      <c r="O42" s="7579"/>
      <c r="P42" s="7579"/>
      <c r="Q42" s="7579"/>
      <c r="R42" s="7579"/>
      <c r="S42" s="7579"/>
      <c r="T42" s="7579"/>
      <c r="U42" s="63"/>
    </row>
    <row r="43" spans="1:21" x14ac:dyDescent="0.25">
      <c r="A43" s="63"/>
      <c r="L43" s="104"/>
      <c r="M43" s="104"/>
      <c r="N43" s="104"/>
      <c r="O43" s="104"/>
      <c r="P43" s="104"/>
      <c r="Q43" s="104"/>
      <c r="R43" s="104"/>
      <c r="S43" s="104"/>
      <c r="T43" s="104"/>
      <c r="U43" s="63"/>
    </row>
    <row r="44" spans="1:21" x14ac:dyDescent="0.25">
      <c r="A44" s="63"/>
      <c r="B44" s="65" t="s">
        <v>644</v>
      </c>
      <c r="C44" s="65"/>
      <c r="D44" s="65"/>
      <c r="E44" s="65"/>
      <c r="F44" s="7586">
        <f>'BASE DISEÑO'!$CE$4</f>
        <v>0</v>
      </c>
      <c r="G44" s="7586"/>
      <c r="H44" s="7586"/>
      <c r="I44" s="7586"/>
      <c r="J44" s="7586"/>
      <c r="K44" s="7586"/>
      <c r="L44" s="7586"/>
      <c r="M44" s="7586"/>
      <c r="N44" s="7586"/>
      <c r="O44" s="7586"/>
      <c r="P44" s="7586"/>
      <c r="Q44" s="7586"/>
      <c r="R44" s="7586"/>
      <c r="S44" s="7586"/>
      <c r="T44" s="7586"/>
      <c r="U44" s="63"/>
    </row>
    <row r="45" spans="1:21" x14ac:dyDescent="0.25">
      <c r="A45" s="63"/>
      <c r="B45" s="65" t="s">
        <v>643</v>
      </c>
      <c r="C45" s="65"/>
      <c r="D45" s="65"/>
      <c r="E45" s="65"/>
      <c r="F45" s="65"/>
      <c r="G45" s="65"/>
      <c r="H45" s="65"/>
      <c r="U45" s="63"/>
    </row>
    <row r="46" spans="1:21" x14ac:dyDescent="0.25">
      <c r="A46" s="63"/>
      <c r="B46" s="7587">
        <f>'BASE DISEÑO'!$CF$4</f>
        <v>0</v>
      </c>
      <c r="C46" s="7587"/>
      <c r="D46" s="7587"/>
      <c r="E46" s="7587"/>
      <c r="F46" s="7587"/>
      <c r="G46" s="7587"/>
      <c r="H46" s="7587"/>
      <c r="I46" s="7587"/>
      <c r="J46" s="7587"/>
      <c r="K46" s="7587"/>
      <c r="L46" s="7587"/>
      <c r="M46" s="7587"/>
      <c r="N46" s="7587"/>
      <c r="O46" s="7587"/>
      <c r="P46" s="7587"/>
      <c r="Q46" s="7587"/>
      <c r="R46" s="7587"/>
      <c r="S46" s="7587"/>
      <c r="T46" s="7587"/>
      <c r="U46" s="63"/>
    </row>
    <row r="47" spans="1:21" x14ac:dyDescent="0.25">
      <c r="A47" s="63"/>
      <c r="U47" s="63"/>
    </row>
    <row r="48" spans="1:21" x14ac:dyDescent="0.25">
      <c r="A48" s="63"/>
      <c r="G48" s="7645"/>
      <c r="H48" s="7645"/>
      <c r="Q48" s="7645" t="s">
        <v>641</v>
      </c>
      <c r="R48" s="7645"/>
      <c r="U48" s="63"/>
    </row>
    <row r="49" spans="1:21" x14ac:dyDescent="0.25">
      <c r="A49" s="63"/>
      <c r="U49" s="63"/>
    </row>
    <row r="50" spans="1:21" x14ac:dyDescent="0.25">
      <c r="A50" s="63"/>
      <c r="U50" s="63"/>
    </row>
    <row r="51" spans="1:21" x14ac:dyDescent="0.25">
      <c r="A51" s="63"/>
      <c r="U51" s="63"/>
    </row>
    <row r="52" spans="1:21" ht="15.75" thickBot="1" x14ac:dyDescent="0.3">
      <c r="A52" s="63"/>
      <c r="G52" s="64"/>
      <c r="H52" s="64"/>
      <c r="Q52" s="64"/>
      <c r="R52" s="64"/>
      <c r="U52" s="63"/>
    </row>
    <row r="53" spans="1:21" ht="9" customHeight="1" x14ac:dyDescent="0.25">
      <c r="A53" s="63"/>
      <c r="U53" s="63"/>
    </row>
    <row r="54" spans="1:21" ht="8.25" customHeight="1" x14ac:dyDescent="0.25">
      <c r="A54" s="63"/>
      <c r="B54" s="63"/>
      <c r="C54" s="63"/>
      <c r="D54" s="63"/>
      <c r="E54" s="63"/>
      <c r="F54" s="63"/>
      <c r="G54" s="63"/>
      <c r="H54" s="63"/>
      <c r="I54" s="63"/>
      <c r="J54" s="63"/>
      <c r="K54" s="63"/>
      <c r="L54" s="63"/>
      <c r="M54" s="63"/>
      <c r="N54" s="63"/>
      <c r="O54" s="63"/>
      <c r="P54" s="63"/>
      <c r="Q54" s="63"/>
      <c r="R54" s="63"/>
      <c r="S54" s="63"/>
      <c r="T54" s="63"/>
      <c r="U54" s="63"/>
    </row>
    <row r="73" spans="51:96" x14ac:dyDescent="0.25">
      <c r="CR73">
        <v>63</v>
      </c>
    </row>
    <row r="74" spans="51:96" x14ac:dyDescent="0.25">
      <c r="CR74">
        <v>31</v>
      </c>
    </row>
    <row r="75" spans="51:96" x14ac:dyDescent="0.25">
      <c r="AY75" s="2080"/>
    </row>
    <row r="154" spans="25:96" x14ac:dyDescent="0.25">
      <c r="CL154" s="2069"/>
    </row>
    <row r="155" spans="25:96" ht="18.75" x14ac:dyDescent="0.25">
      <c r="Y155">
        <v>16</v>
      </c>
      <c r="AL155">
        <v>16</v>
      </c>
      <c r="AV155" s="7571">
        <v>40</v>
      </c>
      <c r="AW155" s="7572"/>
      <c r="AX155" s="2069"/>
      <c r="AY155" s="2069"/>
      <c r="AZ155" s="2069"/>
      <c r="BA155" s="2069"/>
      <c r="BB155" s="2069"/>
      <c r="BC155" s="2069"/>
      <c r="BD155" s="2069"/>
      <c r="BK155" s="2024">
        <v>3</v>
      </c>
      <c r="BL155" s="1742">
        <v>3</v>
      </c>
      <c r="BM155" s="1924">
        <v>3</v>
      </c>
      <c r="BW155" s="7571">
        <v>40</v>
      </c>
      <c r="BX155" s="7572"/>
      <c r="BY155" s="2068">
        <v>3</v>
      </c>
      <c r="BZ155" s="1856">
        <v>5</v>
      </c>
      <c r="CF155" s="7571">
        <v>40</v>
      </c>
      <c r="CG155" s="7572"/>
      <c r="CH155" s="2067">
        <v>3</v>
      </c>
      <c r="CI155" s="1856">
        <v>4</v>
      </c>
      <c r="CL155" s="2070"/>
      <c r="CO155" s="7571">
        <v>40</v>
      </c>
      <c r="CP155" s="7572"/>
      <c r="CQ155" s="2067">
        <v>3</v>
      </c>
      <c r="CR155" s="1856">
        <v>3</v>
      </c>
    </row>
    <row r="156" spans="25:96" ht="18.75" x14ac:dyDescent="0.25">
      <c r="Y156">
        <v>17</v>
      </c>
      <c r="AL156">
        <v>17</v>
      </c>
      <c r="AV156" s="7567">
        <v>19</v>
      </c>
      <c r="AW156" s="7568"/>
      <c r="AX156" s="2069"/>
      <c r="AY156" s="2069"/>
      <c r="AZ156" s="2069"/>
      <c r="BA156" s="2069"/>
      <c r="BB156" s="2069"/>
      <c r="BC156" s="2069"/>
      <c r="BD156" s="2069"/>
      <c r="BK156" s="2021">
        <f>+'[4]PbRM-02a'!BM159/3</f>
        <v>0</v>
      </c>
      <c r="BL156" s="1744">
        <v>2</v>
      </c>
      <c r="BM156" s="1926">
        <v>1</v>
      </c>
      <c r="BW156" s="7567">
        <v>19</v>
      </c>
      <c r="BX156" s="7568"/>
      <c r="BY156" s="2068">
        <v>1.6666666666666667</v>
      </c>
      <c r="BZ156" s="1857">
        <v>0</v>
      </c>
      <c r="CF156" s="7567">
        <v>19</v>
      </c>
      <c r="CG156" s="7568"/>
      <c r="CH156" s="2067">
        <v>2</v>
      </c>
      <c r="CI156" s="1857">
        <v>5</v>
      </c>
      <c r="CL156" s="2070"/>
      <c r="CO156" s="7567">
        <v>19</v>
      </c>
      <c r="CP156" s="7568"/>
      <c r="CQ156" s="2067">
        <v>1</v>
      </c>
      <c r="CR156" s="1857">
        <v>5</v>
      </c>
    </row>
    <row r="157" spans="25:96" ht="18.75" x14ac:dyDescent="0.25">
      <c r="Y157">
        <v>18</v>
      </c>
      <c r="AL157">
        <v>18</v>
      </c>
      <c r="AV157" s="7567">
        <v>12</v>
      </c>
      <c r="AW157" s="7568"/>
      <c r="AX157" s="2069"/>
      <c r="AY157" s="2069"/>
      <c r="AZ157" s="2069"/>
      <c r="BA157" s="2069"/>
      <c r="BB157" s="2069"/>
      <c r="BC157" s="2069"/>
      <c r="BD157" s="2069"/>
      <c r="BK157" s="2021">
        <f>+'[4]PbRM-02a'!BM160/3</f>
        <v>0</v>
      </c>
      <c r="BL157" s="1744">
        <v>1</v>
      </c>
      <c r="BM157" s="1926">
        <v>1</v>
      </c>
      <c r="BW157" s="7567">
        <v>12</v>
      </c>
      <c r="BX157" s="7568"/>
      <c r="BY157" s="2068">
        <v>1</v>
      </c>
      <c r="BZ157" s="1857">
        <v>1</v>
      </c>
      <c r="CF157" s="7567">
        <v>12</v>
      </c>
      <c r="CG157" s="7568"/>
      <c r="CH157" s="2067">
        <v>1</v>
      </c>
      <c r="CI157" s="1857">
        <v>1</v>
      </c>
      <c r="CL157" s="2070"/>
      <c r="CO157" s="7567">
        <v>12</v>
      </c>
      <c r="CP157" s="7568"/>
      <c r="CQ157" s="2067">
        <v>1</v>
      </c>
      <c r="CR157" s="1857">
        <v>1</v>
      </c>
    </row>
    <row r="158" spans="25:96" ht="18.75" x14ac:dyDescent="0.25">
      <c r="Y158">
        <v>19</v>
      </c>
      <c r="AL158">
        <v>19</v>
      </c>
      <c r="AV158" s="7567">
        <v>8</v>
      </c>
      <c r="AW158" s="7568"/>
      <c r="AX158" s="2069"/>
      <c r="AY158" s="2069"/>
      <c r="AZ158" s="2069"/>
      <c r="BA158" s="2069"/>
      <c r="BB158" s="2069"/>
      <c r="BC158" s="2069"/>
      <c r="BD158" s="2069"/>
      <c r="BK158" s="2021">
        <f>+'[4]PbRM-02a'!BM161/3</f>
        <v>0</v>
      </c>
      <c r="BL158" s="1705">
        <v>1</v>
      </c>
      <c r="BM158" s="1705">
        <v>1</v>
      </c>
      <c r="BW158" s="7567">
        <v>8</v>
      </c>
      <c r="BX158" s="7568"/>
      <c r="BY158" s="2068">
        <v>1</v>
      </c>
      <c r="BZ158" s="1857">
        <v>1</v>
      </c>
      <c r="CF158" s="7567">
        <v>8</v>
      </c>
      <c r="CG158" s="7568"/>
      <c r="CH158" s="2067">
        <v>1</v>
      </c>
      <c r="CI158" s="1857">
        <v>1</v>
      </c>
      <c r="CL158" s="2070"/>
      <c r="CO158" s="7567">
        <v>8</v>
      </c>
      <c r="CP158" s="7568"/>
      <c r="CQ158" s="2067">
        <v>1</v>
      </c>
      <c r="CR158" s="1857">
        <v>1</v>
      </c>
    </row>
    <row r="159" spans="25:96" ht="18.75" x14ac:dyDescent="0.25">
      <c r="Y159">
        <v>20</v>
      </c>
      <c r="AL159">
        <v>20</v>
      </c>
      <c r="AV159" s="7567">
        <v>12</v>
      </c>
      <c r="AW159" s="7568"/>
      <c r="AX159" s="2069"/>
      <c r="AY159" s="2069"/>
      <c r="AZ159" s="2069"/>
      <c r="BA159" s="2069"/>
      <c r="BB159" s="2069"/>
      <c r="BC159" s="2069"/>
      <c r="BD159" s="2069"/>
      <c r="BK159" s="2021">
        <f>+'[4]PbRM-02a'!BM162/3</f>
        <v>0</v>
      </c>
      <c r="BL159" s="1706">
        <v>1</v>
      </c>
      <c r="BM159" s="1705">
        <v>1</v>
      </c>
      <c r="BW159" s="7567">
        <v>12</v>
      </c>
      <c r="BX159" s="7568"/>
      <c r="BY159" s="2068">
        <v>1</v>
      </c>
      <c r="BZ159" s="1857">
        <v>0</v>
      </c>
      <c r="CF159" s="7567">
        <v>12</v>
      </c>
      <c r="CG159" s="7568"/>
      <c r="CH159" s="2067">
        <v>1</v>
      </c>
      <c r="CI159" s="1857">
        <v>1</v>
      </c>
      <c r="CL159" s="2070"/>
      <c r="CO159" s="7567">
        <v>12</v>
      </c>
      <c r="CP159" s="7568"/>
      <c r="CQ159" s="2067">
        <v>1</v>
      </c>
      <c r="CR159" s="1857">
        <v>1</v>
      </c>
    </row>
    <row r="160" spans="25:96" ht="18.75" x14ac:dyDescent="0.25">
      <c r="Y160">
        <v>21</v>
      </c>
      <c r="AL160">
        <v>21</v>
      </c>
      <c r="AV160" s="7567">
        <v>12</v>
      </c>
      <c r="AW160" s="7568"/>
      <c r="AX160" s="2069"/>
      <c r="AY160" s="2069"/>
      <c r="AZ160" s="2069"/>
      <c r="BA160" s="2069"/>
      <c r="BB160" s="2069"/>
      <c r="BC160" s="2069"/>
      <c r="BD160" s="2069"/>
      <c r="BK160" s="2021">
        <f>+'[4]PbRM-02a'!BM163/3</f>
        <v>0</v>
      </c>
      <c r="BL160" s="1706">
        <v>1</v>
      </c>
      <c r="BM160" s="1705">
        <v>1</v>
      </c>
      <c r="BW160" s="7567">
        <v>12</v>
      </c>
      <c r="BX160" s="7568"/>
      <c r="BY160" s="2068">
        <v>1</v>
      </c>
      <c r="BZ160" s="1857">
        <v>1</v>
      </c>
      <c r="CF160" s="7567">
        <v>12</v>
      </c>
      <c r="CG160" s="7568"/>
      <c r="CH160" s="2067">
        <v>1</v>
      </c>
      <c r="CI160" s="1857">
        <v>1</v>
      </c>
      <c r="CL160" s="2070"/>
      <c r="CO160" s="7567">
        <v>12</v>
      </c>
      <c r="CP160" s="7568"/>
      <c r="CQ160" s="2067">
        <v>1</v>
      </c>
      <c r="CR160" s="1857">
        <v>1</v>
      </c>
    </row>
    <row r="161" spans="25:98" ht="18.75" x14ac:dyDescent="0.25">
      <c r="Y161">
        <v>22</v>
      </c>
      <c r="AL161">
        <v>22</v>
      </c>
      <c r="AV161" s="7567">
        <v>52</v>
      </c>
      <c r="AW161" s="7568"/>
      <c r="AX161" s="2069"/>
      <c r="AY161" s="2069"/>
      <c r="AZ161" s="2069"/>
      <c r="BA161" s="2069"/>
      <c r="BB161" s="2069"/>
      <c r="BC161" s="2069"/>
      <c r="BD161" s="2069"/>
      <c r="BK161" s="2021">
        <f>+'[4]PbRM-02a'!BM164/3</f>
        <v>0</v>
      </c>
      <c r="BL161" s="1706">
        <v>4</v>
      </c>
      <c r="BM161" s="1705">
        <v>5</v>
      </c>
      <c r="BW161" s="7567">
        <v>52</v>
      </c>
      <c r="BX161" s="7568"/>
      <c r="BY161" s="2068">
        <v>4.333333333333333</v>
      </c>
      <c r="BZ161" s="1857">
        <v>4</v>
      </c>
      <c r="CF161" s="7567">
        <v>52</v>
      </c>
      <c r="CG161" s="7568"/>
      <c r="CH161" s="2067">
        <v>4</v>
      </c>
      <c r="CI161" s="1857">
        <v>4</v>
      </c>
      <c r="CL161" s="2070"/>
      <c r="CO161" s="7567">
        <v>52</v>
      </c>
      <c r="CP161" s="7568"/>
      <c r="CQ161" s="2067">
        <v>5</v>
      </c>
      <c r="CR161" s="1857">
        <v>5</v>
      </c>
    </row>
    <row r="162" spans="25:98" ht="18.75" x14ac:dyDescent="0.25">
      <c r="Y162">
        <v>23</v>
      </c>
      <c r="AL162">
        <v>23</v>
      </c>
      <c r="AV162" s="7567">
        <v>1</v>
      </c>
      <c r="AW162" s="7568"/>
      <c r="AX162" s="2069"/>
      <c r="AY162" s="2069"/>
      <c r="AZ162" s="2069"/>
      <c r="BA162" s="2059">
        <v>0</v>
      </c>
      <c r="BB162" s="2069"/>
      <c r="BC162" s="2069"/>
      <c r="BD162" s="2069"/>
      <c r="BK162" s="2021">
        <f>+'[4]PbRM-02a'!BM165/3</f>
        <v>0</v>
      </c>
      <c r="BL162" s="1706">
        <v>0</v>
      </c>
      <c r="BM162" s="1705">
        <v>0</v>
      </c>
      <c r="BW162" s="7567">
        <v>1</v>
      </c>
      <c r="BX162" s="7568"/>
      <c r="BY162" s="2068">
        <v>0</v>
      </c>
      <c r="BZ162" s="1857">
        <v>0</v>
      </c>
      <c r="CB162" s="2057">
        <v>0</v>
      </c>
      <c r="CF162" s="7567">
        <v>1</v>
      </c>
      <c r="CG162" s="7568"/>
      <c r="CH162" s="2067">
        <v>0</v>
      </c>
      <c r="CI162" s="1857">
        <v>0</v>
      </c>
      <c r="CL162" s="2070"/>
      <c r="CO162" s="7567">
        <v>1</v>
      </c>
      <c r="CP162" s="7568"/>
      <c r="CQ162" s="2067">
        <v>0</v>
      </c>
      <c r="CR162" s="1857">
        <v>0</v>
      </c>
      <c r="CT162" s="2057">
        <v>0</v>
      </c>
    </row>
    <row r="163" spans="25:98" ht="18.75" x14ac:dyDescent="0.25">
      <c r="Y163">
        <v>24</v>
      </c>
      <c r="AL163">
        <v>24</v>
      </c>
      <c r="AV163" s="7567">
        <v>96</v>
      </c>
      <c r="AW163" s="7568"/>
      <c r="AX163" s="2069"/>
      <c r="AY163" s="2069"/>
      <c r="AZ163" s="2069"/>
      <c r="BA163" s="2069"/>
      <c r="BB163" s="2069"/>
      <c r="BC163" s="2069"/>
      <c r="BD163" s="2069"/>
      <c r="BK163" s="2021">
        <f>+'[4]PbRM-02a'!BM166/3</f>
        <v>0</v>
      </c>
      <c r="BL163" s="1706">
        <v>8</v>
      </c>
      <c r="BM163" s="1705">
        <v>8</v>
      </c>
      <c r="BW163" s="7567">
        <v>96</v>
      </c>
      <c r="BX163" s="7568"/>
      <c r="BY163" s="2068">
        <v>8</v>
      </c>
      <c r="BZ163" s="1857">
        <v>8</v>
      </c>
      <c r="CF163" s="7567">
        <v>96</v>
      </c>
      <c r="CG163" s="7568"/>
      <c r="CH163" s="2067">
        <v>8</v>
      </c>
      <c r="CI163" s="1857">
        <v>8</v>
      </c>
      <c r="CL163" s="2070"/>
      <c r="CO163" s="7567">
        <v>96</v>
      </c>
      <c r="CP163" s="7568"/>
      <c r="CQ163" s="2067">
        <v>8</v>
      </c>
      <c r="CR163" s="1857">
        <v>8</v>
      </c>
    </row>
    <row r="164" spans="25:98" ht="18.75" x14ac:dyDescent="0.25">
      <c r="Y164">
        <v>25</v>
      </c>
      <c r="AL164">
        <v>25</v>
      </c>
      <c r="AV164" s="7569">
        <v>24</v>
      </c>
      <c r="AW164" s="7570"/>
      <c r="AX164" s="2069"/>
      <c r="AY164" s="2069"/>
      <c r="AZ164" s="2069"/>
      <c r="BA164" s="2069"/>
      <c r="BB164" s="2069"/>
      <c r="BC164" s="2069"/>
      <c r="BD164" s="2069"/>
      <c r="BK164" s="2021">
        <v>2</v>
      </c>
      <c r="BL164" s="1744">
        <v>2</v>
      </c>
      <c r="BM164" s="1926">
        <v>2</v>
      </c>
      <c r="BW164" s="7569">
        <v>24</v>
      </c>
      <c r="BX164" s="7570"/>
      <c r="BY164" s="2066">
        <v>2</v>
      </c>
      <c r="BZ164" s="1856">
        <v>2</v>
      </c>
      <c r="CF164" s="7569">
        <v>24</v>
      </c>
      <c r="CG164" s="7570"/>
      <c r="CH164" s="2067">
        <v>2</v>
      </c>
      <c r="CI164" s="1856">
        <v>2</v>
      </c>
      <c r="CL164" s="2070"/>
      <c r="CO164" s="7569">
        <v>24</v>
      </c>
      <c r="CP164" s="7570"/>
      <c r="CQ164" s="2067">
        <v>2</v>
      </c>
      <c r="CR164" s="1856">
        <v>2</v>
      </c>
    </row>
    <row r="165" spans="25:98" ht="18.75" x14ac:dyDescent="0.25">
      <c r="Y165">
        <v>26</v>
      </c>
      <c r="AL165">
        <v>26</v>
      </c>
      <c r="AV165" s="7575">
        <v>2</v>
      </c>
      <c r="AW165" s="7576"/>
      <c r="AX165" s="2069"/>
      <c r="AY165" s="2069"/>
      <c r="AZ165" s="2069"/>
      <c r="BA165" s="2059">
        <v>0</v>
      </c>
      <c r="BB165" s="2069"/>
      <c r="BC165" s="2069"/>
      <c r="BD165" s="2069"/>
      <c r="BK165" s="2021">
        <v>0</v>
      </c>
      <c r="BL165" s="1744">
        <v>0</v>
      </c>
      <c r="BM165" s="1926">
        <v>0</v>
      </c>
      <c r="BW165" s="7575">
        <v>2</v>
      </c>
      <c r="BX165" s="7576"/>
      <c r="BY165" s="2066">
        <v>0</v>
      </c>
      <c r="BZ165" s="1857">
        <v>0</v>
      </c>
      <c r="CB165" s="2057">
        <v>0</v>
      </c>
      <c r="CF165" s="7575">
        <v>2</v>
      </c>
      <c r="CG165" s="7576"/>
      <c r="CH165" s="2067">
        <v>0</v>
      </c>
      <c r="CI165" s="1857">
        <v>0</v>
      </c>
      <c r="CL165" s="2070"/>
      <c r="CO165" s="7575">
        <v>2</v>
      </c>
      <c r="CP165" s="7576"/>
      <c r="CQ165" s="2067">
        <v>0</v>
      </c>
      <c r="CR165" s="1857">
        <v>0</v>
      </c>
      <c r="CT165" s="2057">
        <v>0</v>
      </c>
    </row>
    <row r="166" spans="25:98" ht="18.75" x14ac:dyDescent="0.25">
      <c r="Y166">
        <v>27</v>
      </c>
      <c r="AL166">
        <v>27</v>
      </c>
      <c r="AV166" s="7575">
        <v>52</v>
      </c>
      <c r="AW166" s="7576"/>
      <c r="AX166" s="2069"/>
      <c r="AY166" s="2069"/>
      <c r="AZ166" s="2069"/>
      <c r="BA166" s="2069"/>
      <c r="BB166" s="2069"/>
      <c r="BC166" s="2069"/>
      <c r="BD166" s="2069"/>
      <c r="BK166" s="2021">
        <v>4.333333333333333</v>
      </c>
      <c r="BL166" s="1744">
        <v>4</v>
      </c>
      <c r="BM166" s="1926">
        <v>5</v>
      </c>
      <c r="BW166" s="7575">
        <v>52</v>
      </c>
      <c r="BX166" s="7576"/>
      <c r="BY166" s="2066">
        <v>4.333333333333333</v>
      </c>
      <c r="BZ166" s="1857">
        <v>4</v>
      </c>
      <c r="CF166" s="7575">
        <v>52</v>
      </c>
      <c r="CG166" s="7576"/>
      <c r="CH166" s="2067">
        <v>4</v>
      </c>
      <c r="CI166" s="1857">
        <v>5</v>
      </c>
      <c r="CL166" s="2070"/>
      <c r="CO166" s="7575">
        <v>52</v>
      </c>
      <c r="CP166" s="7576"/>
      <c r="CQ166" s="2067">
        <v>5</v>
      </c>
      <c r="CR166" s="1857">
        <v>4</v>
      </c>
    </row>
    <row r="167" spans="25:98" ht="18.75" x14ac:dyDescent="0.25">
      <c r="Y167">
        <v>28</v>
      </c>
      <c r="AL167">
        <v>28</v>
      </c>
      <c r="AV167" s="7575">
        <v>12</v>
      </c>
      <c r="AW167" s="7576"/>
      <c r="AX167" s="2069"/>
      <c r="AY167" s="2069"/>
      <c r="AZ167" s="2069"/>
      <c r="BA167" s="2069"/>
      <c r="BB167" s="2069"/>
      <c r="BC167" s="2069"/>
      <c r="BD167" s="2069"/>
      <c r="BK167" s="2021">
        <v>1</v>
      </c>
      <c r="BL167" s="1744">
        <v>1</v>
      </c>
      <c r="BM167" s="1926">
        <v>1</v>
      </c>
      <c r="BW167" s="7575">
        <v>12</v>
      </c>
      <c r="BX167" s="7576"/>
      <c r="BY167" s="2066">
        <v>1</v>
      </c>
      <c r="BZ167" s="1857">
        <v>1</v>
      </c>
      <c r="CF167" s="7575">
        <v>12</v>
      </c>
      <c r="CG167" s="7576"/>
      <c r="CH167" s="2067">
        <v>1</v>
      </c>
      <c r="CI167" s="1857">
        <v>1</v>
      </c>
      <c r="CL167" s="2070"/>
      <c r="CO167" s="7575">
        <v>12</v>
      </c>
      <c r="CP167" s="7576"/>
      <c r="CQ167" s="2067">
        <v>1</v>
      </c>
      <c r="CR167" s="1857">
        <v>1</v>
      </c>
    </row>
    <row r="168" spans="25:98" ht="18.75" x14ac:dyDescent="0.25">
      <c r="Y168">
        <v>29</v>
      </c>
      <c r="AL168">
        <v>29</v>
      </c>
      <c r="AV168" s="7573">
        <v>6</v>
      </c>
      <c r="AW168" s="7574"/>
      <c r="AX168" s="2069"/>
      <c r="AY168" s="2069"/>
      <c r="AZ168" s="2069"/>
      <c r="BA168" s="2069"/>
      <c r="BB168" s="2069"/>
      <c r="BC168" s="2069"/>
      <c r="BD168" s="2069"/>
      <c r="BK168" s="2021">
        <v>0</v>
      </c>
      <c r="BL168" s="1744">
        <v>0</v>
      </c>
      <c r="BM168" s="1926">
        <v>1</v>
      </c>
      <c r="BW168" s="7573">
        <v>6</v>
      </c>
      <c r="BX168" s="7574"/>
      <c r="BY168" s="2066">
        <v>0</v>
      </c>
      <c r="BZ168" s="1857">
        <v>0</v>
      </c>
      <c r="CB168" s="2057">
        <v>0</v>
      </c>
      <c r="CF168" s="7573">
        <v>6</v>
      </c>
      <c r="CG168" s="7574"/>
      <c r="CH168" s="2067">
        <v>0</v>
      </c>
      <c r="CI168" s="1857">
        <v>0</v>
      </c>
      <c r="CL168" s="2070"/>
      <c r="CO168" s="7573">
        <v>6</v>
      </c>
      <c r="CP168" s="7574"/>
      <c r="CQ168" s="2067">
        <v>1</v>
      </c>
      <c r="CR168" s="1857">
        <v>0</v>
      </c>
    </row>
    <row r="169" spans="25:98" ht="18.75" x14ac:dyDescent="0.25">
      <c r="Y169">
        <v>30</v>
      </c>
      <c r="AL169">
        <v>30</v>
      </c>
      <c r="AV169" s="7575">
        <v>12</v>
      </c>
      <c r="AW169" s="7576"/>
      <c r="AX169" s="2069"/>
      <c r="AY169" s="2069"/>
      <c r="AZ169" s="2069"/>
      <c r="BA169" s="2069"/>
      <c r="BB169" s="2069"/>
      <c r="BC169" s="2069"/>
      <c r="BD169" s="2069"/>
      <c r="BK169" s="2021">
        <v>1</v>
      </c>
      <c r="BL169" s="1744">
        <v>1</v>
      </c>
      <c r="BM169" s="1926">
        <v>1</v>
      </c>
      <c r="BW169" s="7575">
        <v>12</v>
      </c>
      <c r="BX169" s="7576"/>
      <c r="BY169" s="2066">
        <v>1</v>
      </c>
      <c r="BZ169" s="1857">
        <v>0</v>
      </c>
      <c r="CF169" s="7575">
        <v>12</v>
      </c>
      <c r="CG169" s="7576"/>
      <c r="CH169" s="2067">
        <v>1</v>
      </c>
      <c r="CI169" s="1857">
        <v>0</v>
      </c>
      <c r="CL169" s="2070"/>
      <c r="CO169" s="7575">
        <v>12</v>
      </c>
      <c r="CP169" s="7576"/>
      <c r="CQ169" s="2067">
        <v>1</v>
      </c>
      <c r="CR169" s="1857">
        <v>1</v>
      </c>
    </row>
    <row r="170" spans="25:98" ht="18.75" x14ac:dyDescent="0.25">
      <c r="Y170">
        <v>31</v>
      </c>
      <c r="AL170">
        <v>31</v>
      </c>
      <c r="AV170" s="7577">
        <v>2</v>
      </c>
      <c r="AW170" s="7578"/>
      <c r="AX170" s="2069"/>
      <c r="AY170" s="2069"/>
      <c r="AZ170" s="2069"/>
      <c r="BA170" s="2059">
        <v>0</v>
      </c>
      <c r="BB170" s="2069"/>
      <c r="BC170" s="2069"/>
      <c r="BD170" s="2069"/>
      <c r="BK170" s="2021">
        <v>0</v>
      </c>
      <c r="BL170" s="1744">
        <v>0</v>
      </c>
      <c r="BM170" s="1926">
        <v>0</v>
      </c>
      <c r="BW170" s="7577">
        <v>2</v>
      </c>
      <c r="BX170" s="7578"/>
      <c r="BY170" s="2066">
        <v>0</v>
      </c>
      <c r="BZ170" s="1857">
        <v>0</v>
      </c>
      <c r="CB170" s="2057">
        <v>0</v>
      </c>
      <c r="CF170" s="7577">
        <v>2</v>
      </c>
      <c r="CG170" s="7578"/>
      <c r="CH170" s="2067">
        <v>0</v>
      </c>
      <c r="CI170" s="1857">
        <v>0</v>
      </c>
      <c r="CL170" s="2070"/>
      <c r="CO170" s="7577">
        <v>2</v>
      </c>
      <c r="CP170" s="7578"/>
      <c r="CQ170" s="2067">
        <v>0</v>
      </c>
      <c r="CR170" s="1857">
        <v>0</v>
      </c>
      <c r="CT170" s="2057">
        <v>0</v>
      </c>
    </row>
    <row r="171" spans="25:98" ht="18.75" x14ac:dyDescent="0.25">
      <c r="Y171">
        <v>32</v>
      </c>
      <c r="AL171">
        <v>32</v>
      </c>
      <c r="AV171" s="7577">
        <v>12</v>
      </c>
      <c r="AW171" s="7578"/>
      <c r="AX171" s="2069"/>
      <c r="AY171" s="2069"/>
      <c r="AZ171" s="2069"/>
      <c r="BA171" s="2069"/>
      <c r="BB171" s="2069"/>
      <c r="BC171" s="2069"/>
      <c r="BD171" s="2069"/>
      <c r="BK171" s="2021">
        <v>1</v>
      </c>
      <c r="BL171" s="1744">
        <v>1</v>
      </c>
      <c r="BM171" s="1926">
        <v>1</v>
      </c>
      <c r="BW171" s="7577">
        <v>12</v>
      </c>
      <c r="BX171" s="7578"/>
      <c r="BY171" s="2066">
        <v>1</v>
      </c>
      <c r="BZ171" s="1857">
        <v>1</v>
      </c>
      <c r="CF171" s="7577">
        <v>12</v>
      </c>
      <c r="CG171" s="7578"/>
      <c r="CH171" s="2067">
        <v>1</v>
      </c>
      <c r="CI171" s="1857">
        <v>1</v>
      </c>
      <c r="CL171" s="2070"/>
      <c r="CO171" s="7577">
        <v>12</v>
      </c>
      <c r="CP171" s="7578"/>
      <c r="CQ171" s="2067">
        <v>1</v>
      </c>
      <c r="CR171" s="1857">
        <v>1</v>
      </c>
    </row>
    <row r="238" spans="48:99" ht="15.75" x14ac:dyDescent="0.25">
      <c r="BK238" s="2000"/>
      <c r="BL238" s="1940"/>
      <c r="BM238" s="1938"/>
      <c r="CL238" s="2004">
        <f t="shared" ref="CL238:CL239" si="1">SUM(CI238+BZ238)</f>
        <v>0</v>
      </c>
      <c r="CU238" s="2004">
        <f t="shared" ref="CU238:CU239" si="2">SUM(CR238+CI238+BZ238)</f>
        <v>0</v>
      </c>
    </row>
    <row r="239" spans="48:99" ht="15.75" x14ac:dyDescent="0.25">
      <c r="BK239" s="2001"/>
      <c r="BL239" s="1840"/>
      <c r="BM239" s="1840"/>
      <c r="CL239" s="2004">
        <f t="shared" si="1"/>
        <v>0</v>
      </c>
      <c r="CU239" s="2004">
        <f t="shared" si="2"/>
        <v>0</v>
      </c>
    </row>
    <row r="240" spans="48:99" ht="18.75" x14ac:dyDescent="0.3">
      <c r="AV240" s="7581"/>
      <c r="AW240" s="7581"/>
      <c r="AX240" s="68"/>
      <c r="AY240" s="2010"/>
      <c r="AZ240" s="2010"/>
      <c r="BA240" s="2010"/>
      <c r="BB240" s="2010"/>
      <c r="BC240" s="2010"/>
      <c r="BD240" s="2010"/>
      <c r="BK240" s="2000"/>
      <c r="BL240" s="1940"/>
      <c r="BM240" s="1938"/>
      <c r="BW240" s="7579"/>
      <c r="BX240" s="7580"/>
      <c r="BY240" s="1760">
        <v>10</v>
      </c>
      <c r="BZ240" s="1730">
        <v>327</v>
      </c>
      <c r="CF240" s="7579"/>
      <c r="CG240" s="7580"/>
      <c r="CH240">
        <v>20</v>
      </c>
      <c r="CI240">
        <v>120</v>
      </c>
      <c r="CL240" s="2004">
        <f t="shared" ref="CL240:CL241" si="3">SUM(CI240+BZ240)</f>
        <v>447</v>
      </c>
      <c r="CO240" s="7579"/>
      <c r="CP240" s="7580"/>
      <c r="CQ240">
        <v>20</v>
      </c>
      <c r="CR240">
        <v>128</v>
      </c>
      <c r="CU240" s="2004">
        <f>SUM(CR240+CI240+BZ240)</f>
        <v>575</v>
      </c>
    </row>
    <row r="241" spans="48:99" ht="18.75" x14ac:dyDescent="0.3">
      <c r="AV241" s="7581"/>
      <c r="AW241" s="7581"/>
      <c r="AX241" s="68"/>
      <c r="AY241" s="2010"/>
      <c r="AZ241" s="2010"/>
      <c r="BA241" s="2010"/>
      <c r="BB241" s="2010"/>
      <c r="BC241" s="2010"/>
      <c r="BD241" s="2010"/>
      <c r="BK241" s="2001"/>
      <c r="BL241" s="1840"/>
      <c r="BM241" s="1840"/>
      <c r="BW241" s="7579"/>
      <c r="BX241" s="7580"/>
      <c r="BY241" s="1761">
        <v>10</v>
      </c>
      <c r="BZ241" s="1734">
        <v>0</v>
      </c>
      <c r="CF241" s="7579"/>
      <c r="CG241" s="7580"/>
      <c r="CH241">
        <v>20</v>
      </c>
      <c r="CI241">
        <v>0</v>
      </c>
      <c r="CL241" s="2004">
        <f t="shared" si="3"/>
        <v>0</v>
      </c>
      <c r="CO241" s="7579"/>
      <c r="CP241" s="7580"/>
      <c r="CQ241">
        <v>20</v>
      </c>
      <c r="CR241">
        <v>0</v>
      </c>
      <c r="CU241" s="2004">
        <f t="shared" ref="CU241:CU242" si="4">SUM(CR241+CI241+BZ241)</f>
        <v>0</v>
      </c>
    </row>
    <row r="242" spans="48:99" ht="18.75" x14ac:dyDescent="0.3">
      <c r="AV242" s="7581"/>
      <c r="AW242" s="7581"/>
      <c r="AX242" s="68"/>
      <c r="AY242" s="2010"/>
      <c r="AZ242" s="2010"/>
      <c r="BA242" s="2010"/>
      <c r="BB242" s="2010"/>
      <c r="BC242" s="2010"/>
      <c r="BD242" s="2010"/>
      <c r="BK242" s="1841"/>
      <c r="BL242" s="1842" t="s">
        <v>3629</v>
      </c>
      <c r="BM242" s="1935">
        <v>500</v>
      </c>
      <c r="BW242" s="7579"/>
      <c r="BX242" s="7580"/>
      <c r="BY242" s="1761">
        <v>10</v>
      </c>
      <c r="BZ242" s="1734">
        <v>0</v>
      </c>
      <c r="CF242" s="7579"/>
      <c r="CG242" s="7580"/>
      <c r="CH242">
        <v>10</v>
      </c>
      <c r="CI242">
        <v>0</v>
      </c>
      <c r="CL242" s="2004">
        <f>SUM(CI242+BZ242)</f>
        <v>0</v>
      </c>
      <c r="CO242" s="7579"/>
      <c r="CP242" s="7580"/>
      <c r="CQ242">
        <v>10</v>
      </c>
      <c r="CR242">
        <v>0</v>
      </c>
      <c r="CU242" s="2004">
        <f t="shared" si="4"/>
        <v>0</v>
      </c>
    </row>
    <row r="272" spans="31:36" x14ac:dyDescent="0.25">
      <c r="AE272" s="2065"/>
      <c r="AF272" s="2065"/>
      <c r="AG272" s="2065"/>
      <c r="AH272" s="2065"/>
      <c r="AI272" s="2065"/>
      <c r="AJ272" s="2065"/>
    </row>
    <row r="273" spans="31:37" x14ac:dyDescent="0.25">
      <c r="AE273" s="2065"/>
      <c r="AF273" s="2065"/>
      <c r="AG273" s="2065"/>
      <c r="AH273" s="2065"/>
      <c r="AI273" s="2065"/>
      <c r="AJ273" s="2065"/>
    </row>
    <row r="274" spans="31:37" x14ac:dyDescent="0.25">
      <c r="AE274" s="2065"/>
      <c r="AF274" s="2065"/>
      <c r="AG274" s="2065"/>
      <c r="AH274" s="2065"/>
      <c r="AI274" s="2065"/>
      <c r="AJ274" s="2065"/>
    </row>
    <row r="275" spans="31:37" x14ac:dyDescent="0.25">
      <c r="AE275" s="2065"/>
      <c r="AF275" s="2065"/>
      <c r="AG275" s="2065"/>
      <c r="AH275" s="2065"/>
      <c r="AI275" s="2065"/>
      <c r="AJ275" s="2065"/>
    </row>
    <row r="276" spans="31:37" x14ac:dyDescent="0.25">
      <c r="AE276" s="2065">
        <v>1800</v>
      </c>
      <c r="AF276" s="2065"/>
      <c r="AG276" s="2065">
        <v>1850</v>
      </c>
      <c r="AH276" s="2065"/>
      <c r="AI276" s="2065">
        <v>1800</v>
      </c>
      <c r="AJ276" s="2065"/>
      <c r="AK276" s="2077"/>
    </row>
    <row r="277" spans="31:37" x14ac:dyDescent="0.25">
      <c r="AE277" s="2065">
        <v>9900</v>
      </c>
      <c r="AF277" s="2065"/>
      <c r="AG277" s="2065">
        <v>9900</v>
      </c>
      <c r="AH277" s="2065"/>
      <c r="AI277" s="2065"/>
      <c r="AJ277" s="2065"/>
      <c r="AK277" s="2077"/>
    </row>
    <row r="278" spans="31:37" x14ac:dyDescent="0.25">
      <c r="AE278" s="2065"/>
      <c r="AF278" s="2065"/>
      <c r="AG278" s="2065">
        <v>9700</v>
      </c>
      <c r="AH278" s="2065"/>
      <c r="AI278" s="2065"/>
      <c r="AJ278" s="2065"/>
    </row>
    <row r="279" spans="31:37" x14ac:dyDescent="0.25">
      <c r="AE279" s="2065"/>
      <c r="AF279" s="2065"/>
      <c r="AG279" s="2065"/>
      <c r="AH279" s="2065"/>
      <c r="AI279" s="2065"/>
      <c r="AJ279" s="2065"/>
    </row>
    <row r="280" spans="31:37" x14ac:dyDescent="0.25">
      <c r="AE280" s="2065"/>
      <c r="AF280" s="2065"/>
      <c r="AG280" s="2065"/>
      <c r="AH280" s="2065"/>
      <c r="AI280" s="2065"/>
      <c r="AJ280" s="2065"/>
    </row>
    <row r="535" spans="48:103" ht="15.75" x14ac:dyDescent="0.25">
      <c r="AV535" s="6713">
        <v>120</v>
      </c>
      <c r="AW535" s="6713"/>
      <c r="AZ535" s="1731">
        <f t="shared" ref="AZ535:AZ540" si="5">AY535-AX535</f>
        <v>0</v>
      </c>
      <c r="BA535" s="1732" t="e">
        <f t="shared" ref="BA535:BA540" si="6">AY535/AX535</f>
        <v>#DIV/0!</v>
      </c>
      <c r="BB535" s="1733">
        <f t="shared" ref="BB535:BB540" si="7">AY535</f>
        <v>0</v>
      </c>
      <c r="BC535" s="1731">
        <f t="shared" ref="BC535:BC540" si="8">BB535-AV535</f>
        <v>-120</v>
      </c>
      <c r="BD535" s="1732">
        <f t="shared" ref="BD535:BD540" si="9">BB535/AV535</f>
        <v>0</v>
      </c>
      <c r="BK535" s="1457"/>
      <c r="BL535" s="1845"/>
      <c r="BM535" s="1845"/>
      <c r="BW535" s="6713">
        <v>120</v>
      </c>
      <c r="BX535" s="6713"/>
      <c r="BY535" s="1850">
        <v>10</v>
      </c>
      <c r="BZ535" s="1730">
        <v>4</v>
      </c>
      <c r="CA535" s="1731">
        <f t="shared" ref="CA535:CA540" si="10">BZ535-BY535</f>
        <v>-6</v>
      </c>
      <c r="CB535" s="1732">
        <f>BZ535/BY535</f>
        <v>0.4</v>
      </c>
      <c r="CC535" s="1733">
        <f t="shared" ref="CC535:CC540" si="11">BZ535</f>
        <v>4</v>
      </c>
      <c r="CD535" s="1731">
        <f t="shared" ref="CD535:CD540" si="12">CC535-BW535</f>
        <v>-116</v>
      </c>
      <c r="CE535" s="1732">
        <f t="shared" ref="CE535:CE540" si="13">CC535/BW535</f>
        <v>3.3333333333333333E-2</v>
      </c>
      <c r="CF535" s="6713">
        <v>120</v>
      </c>
      <c r="CG535" s="6713"/>
      <c r="CH535">
        <v>10</v>
      </c>
      <c r="CI535" s="1730">
        <v>5</v>
      </c>
      <c r="CJ535" s="1731">
        <f t="shared" ref="CJ535:CJ540" si="14">CI535-CH535</f>
        <v>-5</v>
      </c>
      <c r="CK535" s="1732">
        <f t="shared" ref="CK535:CK540" si="15">CI535/CH535</f>
        <v>0.5</v>
      </c>
      <c r="CL535" s="1733">
        <f t="shared" ref="CL535:CL540" si="16">CI535</f>
        <v>5</v>
      </c>
      <c r="CM535" s="1731">
        <f t="shared" ref="CM535:CM540" si="17">CL535-CF535</f>
        <v>-115</v>
      </c>
      <c r="CN535" s="1732">
        <f t="shared" ref="CN535:CN540" si="18">CL535/CF535</f>
        <v>4.1666666666666664E-2</v>
      </c>
      <c r="CO535" s="6713">
        <v>120</v>
      </c>
      <c r="CP535" s="6713"/>
      <c r="CQ535" s="1767">
        <v>10</v>
      </c>
      <c r="CR535" s="1730">
        <v>15</v>
      </c>
      <c r="CS535" s="1731">
        <f t="shared" ref="CS535:CS540" si="19">CR535-CQ535</f>
        <v>5</v>
      </c>
      <c r="CT535" s="1732">
        <f>CR535/CQ535</f>
        <v>1.5</v>
      </c>
      <c r="CU535" s="1733">
        <f t="shared" ref="CU535:CU540" si="20">CR535</f>
        <v>15</v>
      </c>
      <c r="CV535" s="1731">
        <f t="shared" ref="CV535:CV540" si="21">CU535-CO535</f>
        <v>-105</v>
      </c>
      <c r="CW535" s="1732">
        <f t="shared" ref="CW535:CW540" si="22">CU535/CO535</f>
        <v>0.125</v>
      </c>
      <c r="CX535" s="1830"/>
      <c r="CY535" s="1784"/>
    </row>
    <row r="536" spans="48:103" ht="15.75" x14ac:dyDescent="0.25">
      <c r="AV536" s="6667">
        <v>6</v>
      </c>
      <c r="AW536" s="6667"/>
      <c r="AZ536" s="1735">
        <f t="shared" si="5"/>
        <v>0</v>
      </c>
      <c r="BA536" s="1736" t="e">
        <f t="shared" si="6"/>
        <v>#DIV/0!</v>
      </c>
      <c r="BB536" s="1737">
        <f t="shared" si="7"/>
        <v>0</v>
      </c>
      <c r="BC536" s="1735">
        <f t="shared" si="8"/>
        <v>-6</v>
      </c>
      <c r="BD536" s="1736">
        <f t="shared" si="9"/>
        <v>0</v>
      </c>
      <c r="BK536" s="1846"/>
      <c r="BL536" s="1840"/>
      <c r="BM536" s="1847"/>
      <c r="BW536" s="6667">
        <v>6</v>
      </c>
      <c r="BX536" s="6667"/>
      <c r="BY536" s="1775">
        <v>0</v>
      </c>
      <c r="BZ536" s="1734">
        <v>0</v>
      </c>
      <c r="CA536" s="1735">
        <f t="shared" si="10"/>
        <v>0</v>
      </c>
      <c r="CB536" s="1736">
        <v>0</v>
      </c>
      <c r="CC536" s="1737">
        <f t="shared" si="11"/>
        <v>0</v>
      </c>
      <c r="CD536" s="1735">
        <f t="shared" si="12"/>
        <v>-6</v>
      </c>
      <c r="CE536" s="1736">
        <f t="shared" si="13"/>
        <v>0</v>
      </c>
      <c r="CF536" s="6667">
        <v>6</v>
      </c>
      <c r="CG536" s="6667"/>
      <c r="CH536">
        <v>1</v>
      </c>
      <c r="CI536" s="1734">
        <v>1</v>
      </c>
      <c r="CJ536" s="1735">
        <f t="shared" si="14"/>
        <v>0</v>
      </c>
      <c r="CK536" s="1736">
        <f t="shared" si="15"/>
        <v>1</v>
      </c>
      <c r="CL536" s="1737">
        <f t="shared" si="16"/>
        <v>1</v>
      </c>
      <c r="CM536" s="1735">
        <f t="shared" si="17"/>
        <v>-5</v>
      </c>
      <c r="CN536" s="1736">
        <f t="shared" si="18"/>
        <v>0.16666666666666666</v>
      </c>
      <c r="CO536" s="6667">
        <v>6</v>
      </c>
      <c r="CP536" s="6667"/>
      <c r="CQ536" s="1768">
        <v>0</v>
      </c>
      <c r="CR536" s="1734">
        <v>1</v>
      </c>
      <c r="CS536" s="1735">
        <f t="shared" si="19"/>
        <v>1</v>
      </c>
      <c r="CT536" s="1736">
        <v>0</v>
      </c>
      <c r="CU536" s="1737">
        <f t="shared" si="20"/>
        <v>1</v>
      </c>
      <c r="CV536" s="1735">
        <f t="shared" si="21"/>
        <v>-5</v>
      </c>
      <c r="CW536" s="1736">
        <f t="shared" si="22"/>
        <v>0.16666666666666666</v>
      </c>
      <c r="CX536" s="1830"/>
      <c r="CY536" s="1784"/>
    </row>
    <row r="537" spans="48:103" x14ac:dyDescent="0.25">
      <c r="AV537" s="6667">
        <v>31000</v>
      </c>
      <c r="AW537" s="6667"/>
      <c r="AZ537" s="1735">
        <f t="shared" si="5"/>
        <v>0</v>
      </c>
      <c r="BA537" s="1736" t="e">
        <f t="shared" si="6"/>
        <v>#DIV/0!</v>
      </c>
      <c r="BB537" s="1737">
        <f t="shared" si="7"/>
        <v>0</v>
      </c>
      <c r="BC537" s="1735">
        <f t="shared" si="8"/>
        <v>-31000</v>
      </c>
      <c r="BD537" s="1736">
        <f t="shared" si="9"/>
        <v>0</v>
      </c>
      <c r="BK537" s="1841"/>
      <c r="BL537" s="1842">
        <f>'[10]PbRM-02a1'!BI535</f>
        <v>0</v>
      </c>
      <c r="BM537" s="1769">
        <f>'[10]PbRM-02a1'!BJ535</f>
        <v>0</v>
      </c>
      <c r="BW537" s="6667">
        <v>31000</v>
      </c>
      <c r="BX537" s="6667"/>
      <c r="BY537" s="1775">
        <v>1500</v>
      </c>
      <c r="BZ537" s="1734">
        <v>53</v>
      </c>
      <c r="CA537" s="1735">
        <f t="shared" si="10"/>
        <v>-1447</v>
      </c>
      <c r="CB537" s="1736">
        <f>BZ537/BY537</f>
        <v>3.5333333333333335E-2</v>
      </c>
      <c r="CC537" s="1737">
        <f t="shared" si="11"/>
        <v>53</v>
      </c>
      <c r="CD537" s="1735">
        <f t="shared" si="12"/>
        <v>-30947</v>
      </c>
      <c r="CE537" s="1736">
        <f t="shared" si="13"/>
        <v>1.7096774193548388E-3</v>
      </c>
      <c r="CF537" s="6667">
        <v>31000</v>
      </c>
      <c r="CG537" s="6667"/>
      <c r="CH537">
        <v>1000</v>
      </c>
      <c r="CI537" s="1734">
        <v>914</v>
      </c>
      <c r="CJ537" s="1735">
        <f t="shared" si="14"/>
        <v>-86</v>
      </c>
      <c r="CK537" s="1736">
        <f t="shared" si="15"/>
        <v>0.91400000000000003</v>
      </c>
      <c r="CL537" s="1737">
        <f t="shared" si="16"/>
        <v>914</v>
      </c>
      <c r="CM537" s="1735">
        <f t="shared" si="17"/>
        <v>-30086</v>
      </c>
      <c r="CN537" s="1736">
        <f t="shared" si="18"/>
        <v>2.9483870967741934E-2</v>
      </c>
      <c r="CO537" s="6667">
        <v>31000</v>
      </c>
      <c r="CP537" s="6667"/>
      <c r="CQ537" s="1768">
        <v>1000</v>
      </c>
      <c r="CR537" s="1734">
        <v>212</v>
      </c>
      <c r="CS537" s="1735">
        <f t="shared" si="19"/>
        <v>-788</v>
      </c>
      <c r="CT537" s="1736">
        <f>CR537/CQ537</f>
        <v>0.21199999999999999</v>
      </c>
      <c r="CU537" s="1737">
        <f t="shared" si="20"/>
        <v>212</v>
      </c>
      <c r="CV537" s="1735">
        <f t="shared" si="21"/>
        <v>-30788</v>
      </c>
      <c r="CW537" s="1736">
        <f t="shared" si="22"/>
        <v>6.8387096774193551E-3</v>
      </c>
      <c r="CX537" s="1830"/>
      <c r="CY537" s="1784"/>
    </row>
    <row r="538" spans="48:103" ht="15.75" x14ac:dyDescent="0.25">
      <c r="AV538" s="6667">
        <v>243</v>
      </c>
      <c r="AW538" s="6667"/>
      <c r="AZ538" s="1735">
        <f t="shared" si="5"/>
        <v>0</v>
      </c>
      <c r="BA538" s="1736" t="e">
        <f t="shared" si="6"/>
        <v>#DIV/0!</v>
      </c>
      <c r="BB538" s="1737">
        <f t="shared" si="7"/>
        <v>0</v>
      </c>
      <c r="BC538" s="1735">
        <f t="shared" si="8"/>
        <v>-243</v>
      </c>
      <c r="BD538" s="1736">
        <f t="shared" si="9"/>
        <v>0</v>
      </c>
      <c r="BK538" s="1843"/>
      <c r="BL538" s="1844">
        <f>'[10]PbRM-02a1'!BI536</f>
        <v>0</v>
      </c>
      <c r="BM538" s="1770">
        <f>'[10]PbRM-02a1'!BJ536</f>
        <v>0</v>
      </c>
      <c r="BW538" s="6667">
        <v>243</v>
      </c>
      <c r="BX538" s="6667"/>
      <c r="BY538" s="1775">
        <v>10</v>
      </c>
      <c r="BZ538" s="1738">
        <v>8</v>
      </c>
      <c r="CA538" s="1735">
        <f t="shared" si="10"/>
        <v>-2</v>
      </c>
      <c r="CB538" s="1736">
        <f>BZ538/BY538</f>
        <v>0.8</v>
      </c>
      <c r="CC538" s="1737">
        <f t="shared" si="11"/>
        <v>8</v>
      </c>
      <c r="CD538" s="1735">
        <f t="shared" si="12"/>
        <v>-235</v>
      </c>
      <c r="CE538" s="1736">
        <f t="shared" si="13"/>
        <v>3.292181069958848E-2</v>
      </c>
      <c r="CF538" s="6667">
        <v>243</v>
      </c>
      <c r="CG538" s="6667"/>
      <c r="CH538">
        <v>10</v>
      </c>
      <c r="CI538" s="1738">
        <v>5</v>
      </c>
      <c r="CJ538" s="1735">
        <f t="shared" si="14"/>
        <v>-5</v>
      </c>
      <c r="CK538" s="1736">
        <f t="shared" si="15"/>
        <v>0.5</v>
      </c>
      <c r="CL538" s="1737">
        <f t="shared" si="16"/>
        <v>5</v>
      </c>
      <c r="CM538" s="1735">
        <f t="shared" si="17"/>
        <v>-238</v>
      </c>
      <c r="CN538" s="1736">
        <f t="shared" si="18"/>
        <v>2.0576131687242798E-2</v>
      </c>
      <c r="CO538" s="6667">
        <v>243</v>
      </c>
      <c r="CP538" s="6667"/>
      <c r="CQ538" s="1768">
        <v>20</v>
      </c>
      <c r="CR538" s="1738">
        <v>9</v>
      </c>
      <c r="CS538" s="1735">
        <f t="shared" si="19"/>
        <v>-11</v>
      </c>
      <c r="CT538" s="1736">
        <f>CR538/CQ538</f>
        <v>0.45</v>
      </c>
      <c r="CU538" s="1737">
        <f t="shared" si="20"/>
        <v>9</v>
      </c>
      <c r="CV538" s="1735">
        <f t="shared" si="21"/>
        <v>-234</v>
      </c>
      <c r="CW538" s="1736">
        <f t="shared" si="22"/>
        <v>3.7037037037037035E-2</v>
      </c>
      <c r="CX538" s="1830"/>
      <c r="CY538" s="1784"/>
    </row>
    <row r="539" spans="48:103" ht="15.75" x14ac:dyDescent="0.25">
      <c r="AV539" s="6667">
        <v>2000</v>
      </c>
      <c r="AW539" s="6667"/>
      <c r="AZ539" s="1735">
        <f t="shared" si="5"/>
        <v>0</v>
      </c>
      <c r="BA539" s="1736" t="e">
        <f t="shared" si="6"/>
        <v>#DIV/0!</v>
      </c>
      <c r="BB539" s="1737">
        <f t="shared" si="7"/>
        <v>0</v>
      </c>
      <c r="BC539" s="1735">
        <f t="shared" si="8"/>
        <v>-2000</v>
      </c>
      <c r="BD539" s="1736">
        <f t="shared" si="9"/>
        <v>0</v>
      </c>
      <c r="BK539" s="1843"/>
      <c r="BL539" s="1844">
        <f>'[10]PbRM-02a1'!BI537</f>
        <v>0</v>
      </c>
      <c r="BM539" s="1770">
        <f>'[10]PbRM-02a1'!BJ537</f>
        <v>0</v>
      </c>
      <c r="BW539" s="6667">
        <v>2000</v>
      </c>
      <c r="BX539" s="6667"/>
      <c r="BY539" s="1775">
        <v>200</v>
      </c>
      <c r="BZ539" s="1738">
        <v>108</v>
      </c>
      <c r="CA539" s="1735">
        <f t="shared" si="10"/>
        <v>-92</v>
      </c>
      <c r="CB539" s="1736">
        <f>BZ539/BY539</f>
        <v>0.54</v>
      </c>
      <c r="CC539" s="1737">
        <f t="shared" si="11"/>
        <v>108</v>
      </c>
      <c r="CD539" s="1735">
        <f t="shared" si="12"/>
        <v>-1892</v>
      </c>
      <c r="CE539" s="1736">
        <f t="shared" si="13"/>
        <v>5.3999999999999999E-2</v>
      </c>
      <c r="CF539" s="6667">
        <v>2000</v>
      </c>
      <c r="CG539" s="6667"/>
      <c r="CH539">
        <v>150</v>
      </c>
      <c r="CI539" s="1738">
        <v>31</v>
      </c>
      <c r="CJ539" s="1735">
        <f t="shared" si="14"/>
        <v>-119</v>
      </c>
      <c r="CK539" s="1736">
        <f t="shared" si="15"/>
        <v>0.20666666666666667</v>
      </c>
      <c r="CL539" s="1737">
        <f t="shared" si="16"/>
        <v>31</v>
      </c>
      <c r="CM539" s="1735">
        <f t="shared" si="17"/>
        <v>-1969</v>
      </c>
      <c r="CN539" s="1736">
        <f t="shared" si="18"/>
        <v>1.55E-2</v>
      </c>
      <c r="CO539" s="6667">
        <v>2000</v>
      </c>
      <c r="CP539" s="6667"/>
      <c r="CQ539" s="1768">
        <v>150</v>
      </c>
      <c r="CR539" s="1738">
        <v>12</v>
      </c>
      <c r="CS539" s="1735">
        <f t="shared" si="19"/>
        <v>-138</v>
      </c>
      <c r="CT539" s="1736">
        <f>CR539/CQ539</f>
        <v>0.08</v>
      </c>
      <c r="CU539" s="1737">
        <f t="shared" si="20"/>
        <v>12</v>
      </c>
      <c r="CV539" s="1735">
        <f t="shared" si="21"/>
        <v>-1988</v>
      </c>
      <c r="CW539" s="1736">
        <f t="shared" si="22"/>
        <v>6.0000000000000001E-3</v>
      </c>
      <c r="CX539" s="1830"/>
      <c r="CY539" s="1784"/>
    </row>
    <row r="540" spans="48:103" ht="15.75" x14ac:dyDescent="0.25">
      <c r="AV540" s="6667">
        <v>233</v>
      </c>
      <c r="AW540" s="6667"/>
      <c r="AZ540" s="1735">
        <f t="shared" si="5"/>
        <v>0</v>
      </c>
      <c r="BA540" s="1736" t="e">
        <f t="shared" si="6"/>
        <v>#DIV/0!</v>
      </c>
      <c r="BB540" s="1737">
        <f t="shared" si="7"/>
        <v>0</v>
      </c>
      <c r="BC540" s="1735">
        <f t="shared" si="8"/>
        <v>-233</v>
      </c>
      <c r="BD540" s="1736">
        <f t="shared" si="9"/>
        <v>0</v>
      </c>
      <c r="BK540" s="1848"/>
      <c r="BL540" s="1849">
        <f>'[10]PbRM-02a1'!BI538</f>
        <v>0</v>
      </c>
      <c r="BM540" s="1766">
        <f>'[10]PbRM-02a1'!BJ538</f>
        <v>0</v>
      </c>
      <c r="BW540" s="6667">
        <v>233</v>
      </c>
      <c r="BX540" s="6667"/>
      <c r="BY540" s="1851">
        <v>0</v>
      </c>
      <c r="BZ540" s="1738">
        <v>0</v>
      </c>
      <c r="CA540" s="1735">
        <f t="shared" si="10"/>
        <v>0</v>
      </c>
      <c r="CB540" s="1736">
        <v>0</v>
      </c>
      <c r="CC540" s="1737">
        <f t="shared" si="11"/>
        <v>0</v>
      </c>
      <c r="CD540" s="1735">
        <f t="shared" si="12"/>
        <v>-233</v>
      </c>
      <c r="CE540" s="1736">
        <f t="shared" si="13"/>
        <v>0</v>
      </c>
      <c r="CF540" s="6667">
        <v>233</v>
      </c>
      <c r="CG540" s="6667"/>
      <c r="CH540">
        <v>20</v>
      </c>
      <c r="CI540" s="1738">
        <v>10</v>
      </c>
      <c r="CJ540" s="1735">
        <f t="shared" si="14"/>
        <v>-10</v>
      </c>
      <c r="CK540" s="1736">
        <f t="shared" si="15"/>
        <v>0.5</v>
      </c>
      <c r="CL540" s="1737">
        <f t="shared" si="16"/>
        <v>10</v>
      </c>
      <c r="CM540" s="1735">
        <f t="shared" si="17"/>
        <v>-223</v>
      </c>
      <c r="CN540" s="1736">
        <f t="shared" si="18"/>
        <v>4.2918454935622317E-2</v>
      </c>
      <c r="CO540" s="6667">
        <v>233</v>
      </c>
      <c r="CP540" s="6667"/>
      <c r="CQ540" s="1768">
        <v>20</v>
      </c>
      <c r="CR540" s="1738">
        <v>10</v>
      </c>
      <c r="CS540" s="1735">
        <f t="shared" si="19"/>
        <v>-10</v>
      </c>
      <c r="CT540" s="1736">
        <f>CR540/CQ540</f>
        <v>0.5</v>
      </c>
      <c r="CU540" s="1737">
        <f t="shared" si="20"/>
        <v>10</v>
      </c>
      <c r="CV540" s="1735">
        <f t="shared" si="21"/>
        <v>-223</v>
      </c>
      <c r="CW540" s="1736">
        <f t="shared" si="22"/>
        <v>4.2918454935622317E-2</v>
      </c>
      <c r="CX540" s="1830"/>
      <c r="CY540" s="1784"/>
    </row>
    <row r="625" spans="48:98" x14ac:dyDescent="0.25">
      <c r="AV625" s="6713">
        <v>1</v>
      </c>
      <c r="AW625" s="6713"/>
      <c r="AZ625" s="2063">
        <f>AY625-AX625</f>
        <v>0</v>
      </c>
      <c r="BA625" s="2064">
        <v>0</v>
      </c>
      <c r="BB625" s="2063">
        <f>AY625</f>
        <v>0</v>
      </c>
      <c r="BC625" s="2063">
        <f>BB625-AV625</f>
        <v>-1</v>
      </c>
      <c r="BD625" s="2064">
        <f>BB625/AV625</f>
        <v>0</v>
      </c>
      <c r="BW625" s="6713">
        <v>1</v>
      </c>
      <c r="BX625" s="6713"/>
      <c r="BY625" s="1760">
        <v>0</v>
      </c>
      <c r="BZ625" s="1730">
        <v>0</v>
      </c>
      <c r="CB625" s="2057">
        <v>0</v>
      </c>
      <c r="CF625" s="6713">
        <v>1</v>
      </c>
      <c r="CG625" s="6713"/>
      <c r="CH625" s="1760">
        <v>0</v>
      </c>
      <c r="CI625" s="1730">
        <v>0</v>
      </c>
      <c r="CK625" s="2057">
        <v>0</v>
      </c>
      <c r="CO625" s="6713">
        <v>1</v>
      </c>
      <c r="CP625" s="6713"/>
      <c r="CQ625" s="1760">
        <v>0</v>
      </c>
      <c r="CR625" s="1730">
        <v>0</v>
      </c>
      <c r="CT625" s="2057">
        <v>0</v>
      </c>
    </row>
    <row r="626" spans="48:98" x14ac:dyDescent="0.25">
      <c r="AV626" s="6667">
        <v>330</v>
      </c>
      <c r="AW626" s="6667"/>
      <c r="AZ626" s="2063">
        <f>AY626-AX626</f>
        <v>0</v>
      </c>
      <c r="BA626" s="2064">
        <v>0</v>
      </c>
      <c r="BB626" s="2063">
        <f>AY626</f>
        <v>0</v>
      </c>
      <c r="BC626" s="2063">
        <f>BB626-AV626</f>
        <v>-330</v>
      </c>
      <c r="BD626" s="2064">
        <f>BB626/AV626</f>
        <v>0</v>
      </c>
      <c r="BW626" s="6667">
        <v>330</v>
      </c>
      <c r="BX626" s="6667"/>
      <c r="BY626" s="1761">
        <v>0</v>
      </c>
      <c r="BZ626" s="1734">
        <v>0</v>
      </c>
      <c r="CB626" s="2057">
        <v>0</v>
      </c>
      <c r="CF626" s="6667">
        <v>330</v>
      </c>
      <c r="CG626" s="6667"/>
      <c r="CH626" s="1761">
        <v>0</v>
      </c>
      <c r="CI626" s="1734">
        <v>0</v>
      </c>
      <c r="CK626" s="2057">
        <v>0</v>
      </c>
      <c r="CO626" s="6667">
        <v>330</v>
      </c>
      <c r="CP626" s="6667"/>
      <c r="CQ626" s="1761">
        <v>0</v>
      </c>
      <c r="CR626" s="1734">
        <v>0</v>
      </c>
      <c r="CT626" s="2057">
        <v>0</v>
      </c>
    </row>
    <row r="627" spans="48:98" ht="15.75" x14ac:dyDescent="0.25">
      <c r="AV627" s="6667">
        <v>10</v>
      </c>
      <c r="AW627" s="6667"/>
      <c r="AZ627" s="2063">
        <f>AY627-AX627</f>
        <v>0</v>
      </c>
      <c r="BA627" s="2064" t="e">
        <f>AY627/AX627</f>
        <v>#DIV/0!</v>
      </c>
      <c r="BB627" s="2063">
        <f>AY627</f>
        <v>0</v>
      </c>
      <c r="BC627" s="2063">
        <f>BB627-AV627</f>
        <v>-10</v>
      </c>
      <c r="BD627" s="2064">
        <f>BB627/AV627</f>
        <v>0</v>
      </c>
      <c r="BW627" s="6667">
        <v>10</v>
      </c>
      <c r="BX627" s="6667"/>
      <c r="BY627" s="1746">
        <v>1</v>
      </c>
      <c r="BZ627" s="1738">
        <v>1</v>
      </c>
      <c r="CB627" s="2057">
        <v>0</v>
      </c>
      <c r="CF627" s="6667">
        <v>10</v>
      </c>
      <c r="CG627" s="6667"/>
      <c r="CH627" s="1746">
        <v>1</v>
      </c>
      <c r="CI627" s="1738">
        <v>1</v>
      </c>
      <c r="CK627" s="2057">
        <v>0</v>
      </c>
      <c r="CO627" s="6667">
        <v>10</v>
      </c>
      <c r="CP627" s="6667"/>
      <c r="CQ627" s="1746">
        <v>1</v>
      </c>
      <c r="CR627" s="1738">
        <v>1</v>
      </c>
    </row>
    <row r="628" spans="48:98" x14ac:dyDescent="0.25">
      <c r="AV628" s="6667"/>
      <c r="AW628" s="6667"/>
    </row>
    <row r="629" spans="48:98" x14ac:dyDescent="0.25">
      <c r="AV629" s="6667">
        <v>10</v>
      </c>
      <c r="AW629" s="6667"/>
    </row>
  </sheetData>
  <mergeCells count="182">
    <mergeCell ref="CO169:CP169"/>
    <mergeCell ref="CO170:CP170"/>
    <mergeCell ref="CO171:CP171"/>
    <mergeCell ref="CF170:CG170"/>
    <mergeCell ref="CF171:CG171"/>
    <mergeCell ref="CO155:CP155"/>
    <mergeCell ref="CO156:CP156"/>
    <mergeCell ref="CO157:CP157"/>
    <mergeCell ref="CO158:CP158"/>
    <mergeCell ref="CO159:CP159"/>
    <mergeCell ref="CO160:CP160"/>
    <mergeCell ref="CO161:CP161"/>
    <mergeCell ref="CO162:CP162"/>
    <mergeCell ref="CO163:CP163"/>
    <mergeCell ref="CO164:CP164"/>
    <mergeCell ref="CO165:CP165"/>
    <mergeCell ref="CO166:CP166"/>
    <mergeCell ref="CO167:CP167"/>
    <mergeCell ref="CO168:CP168"/>
    <mergeCell ref="CF165:CG165"/>
    <mergeCell ref="CF166:CG166"/>
    <mergeCell ref="CF167:CG167"/>
    <mergeCell ref="CF168:CG168"/>
    <mergeCell ref="CF169:CG169"/>
    <mergeCell ref="CF160:CG160"/>
    <mergeCell ref="CF161:CG161"/>
    <mergeCell ref="CF162:CG162"/>
    <mergeCell ref="CF163:CG163"/>
    <mergeCell ref="CF164:CG164"/>
    <mergeCell ref="CF155:CG155"/>
    <mergeCell ref="CF156:CG156"/>
    <mergeCell ref="CF157:CG157"/>
    <mergeCell ref="CF158:CG158"/>
    <mergeCell ref="CF159:CG159"/>
    <mergeCell ref="BW167:BX167"/>
    <mergeCell ref="BW168:BX168"/>
    <mergeCell ref="BW169:BX169"/>
    <mergeCell ref="BW170:BX170"/>
    <mergeCell ref="BW171:BX171"/>
    <mergeCell ref="AV168:AW168"/>
    <mergeCell ref="AV169:AW169"/>
    <mergeCell ref="AV170:AW170"/>
    <mergeCell ref="AV171:AW171"/>
    <mergeCell ref="BW155:BX155"/>
    <mergeCell ref="BW156:BX156"/>
    <mergeCell ref="BW157:BX157"/>
    <mergeCell ref="BW158:BX158"/>
    <mergeCell ref="BW159:BX159"/>
    <mergeCell ref="BW160:BX160"/>
    <mergeCell ref="BW161:BX161"/>
    <mergeCell ref="BW162:BX162"/>
    <mergeCell ref="BW163:BX163"/>
    <mergeCell ref="BW164:BX164"/>
    <mergeCell ref="BW165:BX165"/>
    <mergeCell ref="BW166:BX166"/>
    <mergeCell ref="CO625:CP625"/>
    <mergeCell ref="CO626:CP626"/>
    <mergeCell ref="CO627:CP627"/>
    <mergeCell ref="AV155:AW155"/>
    <mergeCell ref="AV156:AW156"/>
    <mergeCell ref="AV157:AW157"/>
    <mergeCell ref="AV158:AW158"/>
    <mergeCell ref="AV159:AW159"/>
    <mergeCell ref="AV160:AW160"/>
    <mergeCell ref="AV161:AW161"/>
    <mergeCell ref="AV162:AW162"/>
    <mergeCell ref="AV163:AW163"/>
    <mergeCell ref="AV164:AW164"/>
    <mergeCell ref="AV165:AW165"/>
    <mergeCell ref="AV166:AW166"/>
    <mergeCell ref="AV167:AW167"/>
    <mergeCell ref="BW625:BX625"/>
    <mergeCell ref="BW626:BX626"/>
    <mergeCell ref="BW627:BX627"/>
    <mergeCell ref="CF625:CG625"/>
    <mergeCell ref="CF626:CG626"/>
    <mergeCell ref="CF627:CG627"/>
    <mergeCell ref="AV625:AW625"/>
    <mergeCell ref="AV626:AW626"/>
    <mergeCell ref="AV627:AW627"/>
    <mergeCell ref="AV628:AW628"/>
    <mergeCell ref="AV629:AW629"/>
    <mergeCell ref="C20:G20"/>
    <mergeCell ref="C21:G21"/>
    <mergeCell ref="G24:T24"/>
    <mergeCell ref="H20:I20"/>
    <mergeCell ref="S20:T20"/>
    <mergeCell ref="K20:N20"/>
    <mergeCell ref="O20:P20"/>
    <mergeCell ref="H21:I21"/>
    <mergeCell ref="S21:T21"/>
    <mergeCell ref="H22:J22"/>
    <mergeCell ref="S22:T22"/>
    <mergeCell ref="K21:N21"/>
    <mergeCell ref="K22:N22"/>
    <mergeCell ref="O21:P21"/>
    <mergeCell ref="O22:P22"/>
    <mergeCell ref="G48:H48"/>
    <mergeCell ref="Q48:R48"/>
    <mergeCell ref="K29:N29"/>
    <mergeCell ref="E11:I11"/>
    <mergeCell ref="N11:T11"/>
    <mergeCell ref="G12:K12"/>
    <mergeCell ref="M12:S12"/>
    <mergeCell ref="B18:T18"/>
    <mergeCell ref="D13:T13"/>
    <mergeCell ref="F14:I14"/>
    <mergeCell ref="B17:T17"/>
    <mergeCell ref="H16:T16"/>
    <mergeCell ref="P14:T14"/>
    <mergeCell ref="F15:T15"/>
    <mergeCell ref="B2:T2"/>
    <mergeCell ref="B4:T4"/>
    <mergeCell ref="B6:C6"/>
    <mergeCell ref="G6:I6"/>
    <mergeCell ref="B10:T10"/>
    <mergeCell ref="P6:T6"/>
    <mergeCell ref="B5:I5"/>
    <mergeCell ref="J5:T5"/>
    <mergeCell ref="B8:T8"/>
    <mergeCell ref="G9:M9"/>
    <mergeCell ref="N9:T9"/>
    <mergeCell ref="B19:G19"/>
    <mergeCell ref="H19:I19"/>
    <mergeCell ref="S19:T19"/>
    <mergeCell ref="K19:N19"/>
    <mergeCell ref="O19:P19"/>
    <mergeCell ref="B26:T26"/>
    <mergeCell ref="B27:G27"/>
    <mergeCell ref="S28:T28"/>
    <mergeCell ref="K27:N27"/>
    <mergeCell ref="K28:N28"/>
    <mergeCell ref="O27:P27"/>
    <mergeCell ref="O28:P28"/>
    <mergeCell ref="C28:G28"/>
    <mergeCell ref="S27:T27"/>
    <mergeCell ref="K30:N30"/>
    <mergeCell ref="O29:P29"/>
    <mergeCell ref="O30:P30"/>
    <mergeCell ref="C29:G29"/>
    <mergeCell ref="F44:T44"/>
    <mergeCell ref="B46:T46"/>
    <mergeCell ref="B32:H42"/>
    <mergeCell ref="L32:T42"/>
    <mergeCell ref="S29:T29"/>
    <mergeCell ref="S30:T30"/>
    <mergeCell ref="AV540:AW540"/>
    <mergeCell ref="BW535:BX535"/>
    <mergeCell ref="BW536:BX536"/>
    <mergeCell ref="BW537:BX537"/>
    <mergeCell ref="BW538:BX538"/>
    <mergeCell ref="BW539:BX539"/>
    <mergeCell ref="BW540:BX540"/>
    <mergeCell ref="AV535:AW535"/>
    <mergeCell ref="AV536:AW536"/>
    <mergeCell ref="AV537:AW537"/>
    <mergeCell ref="AV538:AW538"/>
    <mergeCell ref="AV539:AW539"/>
    <mergeCell ref="CF540:CG540"/>
    <mergeCell ref="CO535:CP535"/>
    <mergeCell ref="CO536:CP536"/>
    <mergeCell ref="CO537:CP537"/>
    <mergeCell ref="CO538:CP538"/>
    <mergeCell ref="CO539:CP539"/>
    <mergeCell ref="CO540:CP540"/>
    <mergeCell ref="CF535:CG535"/>
    <mergeCell ref="CF536:CG536"/>
    <mergeCell ref="CF537:CG537"/>
    <mergeCell ref="CF538:CG538"/>
    <mergeCell ref="CF539:CG539"/>
    <mergeCell ref="CO240:CP240"/>
    <mergeCell ref="CO241:CP241"/>
    <mergeCell ref="CO242:CP242"/>
    <mergeCell ref="BW240:BX240"/>
    <mergeCell ref="BW241:BX241"/>
    <mergeCell ref="BW242:BX242"/>
    <mergeCell ref="AV240:AW240"/>
    <mergeCell ref="AV241:AW241"/>
    <mergeCell ref="AV242:AW242"/>
    <mergeCell ref="CF240:CG240"/>
    <mergeCell ref="CF241:CG241"/>
    <mergeCell ref="CF242:CG242"/>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74"/>
  <sheetViews>
    <sheetView view="pageBreakPreview" zoomScale="90" zoomScaleSheetLayoutView="90" workbookViewId="0">
      <selection activeCell="L4" sqref="L4"/>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293</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40.5" customHeight="1" x14ac:dyDescent="0.25">
      <c r="A5" s="7929" t="s">
        <v>3918</v>
      </c>
      <c r="B5" s="7773" t="s">
        <v>293</v>
      </c>
      <c r="C5" s="863">
        <v>1</v>
      </c>
      <c r="D5" s="930" t="s">
        <v>1107</v>
      </c>
      <c r="E5" s="7875" t="s">
        <v>1108</v>
      </c>
      <c r="F5" s="8114">
        <v>30</v>
      </c>
      <c r="G5" s="8066"/>
      <c r="H5" s="8056"/>
      <c r="I5" s="8056"/>
      <c r="J5" s="8067"/>
      <c r="K5" s="8054"/>
    </row>
    <row r="6" spans="1:11" ht="31.5" customHeight="1" x14ac:dyDescent="0.25">
      <c r="A6" s="7929"/>
      <c r="B6" s="7773"/>
      <c r="C6" s="863">
        <v>2</v>
      </c>
      <c r="D6" s="930" t="s">
        <v>1109</v>
      </c>
      <c r="E6" s="7875" t="s">
        <v>1395</v>
      </c>
      <c r="F6" s="8114">
        <v>2</v>
      </c>
      <c r="G6" s="8068"/>
      <c r="H6" s="8057"/>
      <c r="I6" s="8057"/>
      <c r="J6" s="8069"/>
      <c r="K6" s="8017"/>
    </row>
    <row r="7" spans="1:11" ht="28.5" customHeight="1" x14ac:dyDescent="0.25">
      <c r="A7" s="7929"/>
      <c r="B7" s="7773"/>
      <c r="C7" s="863">
        <v>3</v>
      </c>
      <c r="D7" s="930" t="s">
        <v>1111</v>
      </c>
      <c r="E7" s="7875" t="s">
        <v>1033</v>
      </c>
      <c r="F7" s="8114">
        <v>500</v>
      </c>
      <c r="G7" s="8068"/>
      <c r="H7" s="8057"/>
      <c r="I7" s="8057"/>
      <c r="J7" s="8069"/>
      <c r="K7" s="8017"/>
    </row>
    <row r="8" spans="1:11" ht="30" customHeight="1" x14ac:dyDescent="0.25">
      <c r="A8" s="7929"/>
      <c r="B8" s="7773"/>
      <c r="C8" s="863">
        <v>4</v>
      </c>
      <c r="D8" s="930" t="s">
        <v>1112</v>
      </c>
      <c r="E8" s="7875" t="s">
        <v>811</v>
      </c>
      <c r="F8" s="8114">
        <v>500</v>
      </c>
      <c r="G8" s="8068"/>
      <c r="H8" s="8057"/>
      <c r="I8" s="8057"/>
      <c r="J8" s="8069"/>
      <c r="K8" s="8017"/>
    </row>
    <row r="9" spans="1:11" ht="29.25" customHeight="1" x14ac:dyDescent="0.25">
      <c r="A9" s="7929"/>
      <c r="B9" s="7773"/>
      <c r="C9" s="863">
        <v>5</v>
      </c>
      <c r="D9" s="930" t="s">
        <v>1113</v>
      </c>
      <c r="E9" s="7875" t="s">
        <v>1033</v>
      </c>
      <c r="F9" s="8114">
        <v>1800</v>
      </c>
      <c r="G9" s="8068"/>
      <c r="H9" s="8057"/>
      <c r="I9" s="8057"/>
      <c r="J9" s="8069"/>
      <c r="K9" s="8017"/>
    </row>
    <row r="10" spans="1:11" ht="29.25" customHeight="1" x14ac:dyDescent="0.25">
      <c r="A10" s="7929"/>
      <c r="B10" s="7773" t="s">
        <v>298</v>
      </c>
      <c r="C10" s="863">
        <v>6</v>
      </c>
      <c r="D10" s="930" t="s">
        <v>1114</v>
      </c>
      <c r="E10" s="7875" t="s">
        <v>1026</v>
      </c>
      <c r="F10" s="8114">
        <v>4</v>
      </c>
      <c r="G10" s="8068"/>
      <c r="H10" s="8057"/>
      <c r="I10" s="8057"/>
      <c r="J10" s="8069"/>
      <c r="K10" s="8017"/>
    </row>
    <row r="11" spans="1:11" ht="27.75" customHeight="1" x14ac:dyDescent="0.25">
      <c r="A11" s="7929"/>
      <c r="B11" s="7773"/>
      <c r="C11" s="863">
        <v>7</v>
      </c>
      <c r="D11" s="930" t="s">
        <v>1115</v>
      </c>
      <c r="E11" s="7875" t="s">
        <v>1092</v>
      </c>
      <c r="F11" s="8114">
        <v>600</v>
      </c>
      <c r="G11" s="8068"/>
      <c r="H11" s="8057"/>
      <c r="I11" s="8057"/>
      <c r="J11" s="8069"/>
      <c r="K11" s="8017"/>
    </row>
    <row r="12" spans="1:11" ht="28.5" customHeight="1" x14ac:dyDescent="0.25">
      <c r="A12" s="7929"/>
      <c r="B12" s="7773"/>
      <c r="C12" s="863">
        <v>8</v>
      </c>
      <c r="D12" s="930" t="s">
        <v>1116</v>
      </c>
      <c r="E12" s="7875" t="s">
        <v>1026</v>
      </c>
      <c r="F12" s="8114">
        <v>4</v>
      </c>
      <c r="G12" s="8070"/>
      <c r="H12" s="8058"/>
      <c r="I12" s="8058"/>
      <c r="J12" s="8071"/>
      <c r="K12" s="8055"/>
    </row>
    <row r="13" spans="1:11" ht="28.5" customHeight="1" x14ac:dyDescent="0.25">
      <c r="A13" s="7929"/>
      <c r="B13" s="7773"/>
      <c r="C13" s="863">
        <v>9</v>
      </c>
      <c r="D13" s="930" t="s">
        <v>1117</v>
      </c>
      <c r="E13" s="7875" t="s">
        <v>1031</v>
      </c>
      <c r="F13" s="8114">
        <v>3</v>
      </c>
    </row>
    <row r="14" spans="1:11" ht="24" customHeight="1" x14ac:dyDescent="0.25">
      <c r="A14" s="7929"/>
      <c r="B14" s="7773"/>
      <c r="C14" s="863">
        <v>10</v>
      </c>
      <c r="D14" s="930" t="s">
        <v>1118</v>
      </c>
      <c r="E14" s="7875" t="s">
        <v>1031</v>
      </c>
      <c r="F14" s="8114">
        <v>1</v>
      </c>
    </row>
    <row r="15" spans="1:11" ht="20.25" customHeight="1" x14ac:dyDescent="0.25">
      <c r="A15" s="7929"/>
      <c r="B15" s="7773" t="s">
        <v>300</v>
      </c>
      <c r="C15" s="863">
        <v>11</v>
      </c>
      <c r="D15" s="930" t="s">
        <v>1119</v>
      </c>
      <c r="E15" s="7875" t="s">
        <v>1066</v>
      </c>
      <c r="F15" s="8114">
        <v>12</v>
      </c>
    </row>
    <row r="16" spans="1:11" ht="22.5" customHeight="1" x14ac:dyDescent="0.25">
      <c r="A16" s="7929"/>
      <c r="B16" s="7773"/>
      <c r="C16" s="863">
        <v>12</v>
      </c>
      <c r="D16" s="930" t="s">
        <v>1120</v>
      </c>
      <c r="E16" s="7875" t="s">
        <v>1121</v>
      </c>
      <c r="F16" s="8114">
        <v>400</v>
      </c>
    </row>
    <row r="17" spans="1:199" ht="21.75" customHeight="1" x14ac:dyDescent="0.25">
      <c r="A17" s="7929"/>
      <c r="B17" s="7773"/>
      <c r="C17" s="863">
        <v>13</v>
      </c>
      <c r="D17" s="930" t="s">
        <v>1122</v>
      </c>
      <c r="E17" s="7875" t="s">
        <v>1066</v>
      </c>
      <c r="F17" s="8114">
        <v>12</v>
      </c>
    </row>
    <row r="18" spans="1:199" ht="17.25" customHeight="1" x14ac:dyDescent="0.25">
      <c r="A18" s="7929"/>
      <c r="B18" s="7773"/>
      <c r="C18" s="863">
        <v>14</v>
      </c>
      <c r="D18" s="930" t="s">
        <v>1123</v>
      </c>
      <c r="E18" s="7875" t="s">
        <v>1033</v>
      </c>
      <c r="F18" s="8114">
        <v>50</v>
      </c>
    </row>
    <row r="19" spans="1:199" s="5649" customFormat="1" ht="39" customHeight="1" x14ac:dyDescent="0.25">
      <c r="A19" s="7929"/>
      <c r="B19" s="5650" t="s">
        <v>302</v>
      </c>
      <c r="C19" s="5642">
        <v>15</v>
      </c>
      <c r="D19" s="8016" t="s">
        <v>1095</v>
      </c>
      <c r="E19" s="848" t="s">
        <v>1045</v>
      </c>
      <c r="F19" s="5635">
        <v>1750</v>
      </c>
      <c r="L19" s="5637"/>
      <c r="M19" s="5637"/>
      <c r="N19" s="5637"/>
      <c r="O19" s="5637"/>
      <c r="P19" s="5637"/>
      <c r="Q19" s="5637"/>
      <c r="R19" s="5637"/>
      <c r="S19" s="5637"/>
      <c r="T19" s="5637"/>
      <c r="U19" s="5637"/>
      <c r="V19" s="5637"/>
      <c r="W19" s="5637"/>
      <c r="X19" s="5637"/>
      <c r="Y19" s="5637"/>
      <c r="Z19" s="5637"/>
      <c r="AA19" s="5637"/>
      <c r="AB19" s="5637"/>
      <c r="AC19" s="5637"/>
      <c r="AD19" s="5637"/>
      <c r="AE19" s="5637"/>
      <c r="AF19" s="5637"/>
      <c r="AG19" s="5637"/>
      <c r="AH19" s="5637"/>
      <c r="AI19" s="5637"/>
      <c r="AJ19" s="5637"/>
      <c r="AK19" s="5637"/>
      <c r="AL19" s="5637"/>
      <c r="AM19" s="5637"/>
      <c r="AN19" s="5637"/>
      <c r="AO19" s="5637"/>
      <c r="AP19" s="5637"/>
      <c r="AQ19" s="5637"/>
      <c r="AR19" s="5637"/>
      <c r="AS19" s="5637"/>
      <c r="AT19" s="5637"/>
      <c r="AU19" s="5637"/>
      <c r="AV19" s="5637"/>
      <c r="AW19" s="5637"/>
      <c r="AX19" s="5637"/>
      <c r="AY19" s="5637"/>
      <c r="AZ19" s="5637"/>
      <c r="BA19" s="5637"/>
      <c r="BB19" s="5637"/>
      <c r="BC19" s="5637"/>
      <c r="BD19" s="5637"/>
      <c r="BE19" s="5637"/>
      <c r="BF19" s="5637"/>
      <c r="BG19" s="5637"/>
      <c r="BH19" s="5637"/>
      <c r="BI19" s="5637"/>
      <c r="BJ19" s="5637"/>
      <c r="BK19" s="5637"/>
      <c r="BL19" s="5637"/>
      <c r="BM19" s="5637"/>
      <c r="BN19" s="5637"/>
      <c r="BO19" s="5637"/>
      <c r="BP19" s="5637"/>
      <c r="BQ19" s="5637"/>
      <c r="BR19" s="5637"/>
      <c r="BS19" s="5637"/>
      <c r="BT19" s="5637"/>
      <c r="BU19" s="5637"/>
      <c r="BV19" s="5637"/>
      <c r="BW19" s="5637"/>
      <c r="BX19" s="5637"/>
      <c r="BY19" s="5637"/>
      <c r="BZ19" s="5637"/>
      <c r="CA19" s="5637"/>
      <c r="CB19" s="5637"/>
      <c r="CC19" s="5637"/>
      <c r="CD19" s="5637"/>
      <c r="CE19" s="5637"/>
      <c r="CF19" s="5637"/>
      <c r="CG19" s="5637"/>
      <c r="CH19" s="5637"/>
      <c r="CI19" s="5637"/>
      <c r="CJ19" s="5637"/>
      <c r="CK19" s="5637"/>
      <c r="CL19" s="5637"/>
      <c r="CM19" s="5637"/>
      <c r="CN19" s="5637"/>
      <c r="CO19" s="5637"/>
      <c r="CP19" s="5637"/>
      <c r="CQ19" s="5637"/>
      <c r="CR19" s="5637"/>
      <c r="CS19" s="5637"/>
      <c r="CT19" s="5637"/>
      <c r="CU19" s="5637"/>
      <c r="CV19" s="5637"/>
      <c r="CW19" s="5637"/>
      <c r="CX19" s="5637"/>
      <c r="CY19" s="5637"/>
      <c r="CZ19" s="5637"/>
      <c r="DA19" s="5637"/>
      <c r="DB19" s="5637"/>
      <c r="DC19" s="5637"/>
      <c r="DD19" s="5637"/>
      <c r="DE19" s="5637"/>
      <c r="DF19" s="5637"/>
      <c r="DG19" s="5637"/>
      <c r="DH19" s="5637"/>
      <c r="DI19" s="5637"/>
      <c r="DJ19" s="5637"/>
      <c r="DK19" s="5637"/>
      <c r="DL19" s="5637"/>
      <c r="DM19" s="5637"/>
      <c r="DN19" s="5637"/>
      <c r="DO19" s="5637"/>
      <c r="DP19" s="5637"/>
      <c r="DQ19" s="5637"/>
      <c r="DR19" s="5637"/>
      <c r="DS19" s="5637"/>
      <c r="DT19" s="5637"/>
      <c r="DU19" s="5637"/>
      <c r="DV19" s="5637"/>
      <c r="DW19" s="5637"/>
      <c r="DX19" s="5637"/>
      <c r="DY19" s="5637"/>
      <c r="DZ19" s="5637"/>
      <c r="EA19" s="5637"/>
      <c r="EB19" s="5637"/>
      <c r="EC19" s="5637"/>
      <c r="ED19" s="5637"/>
      <c r="EE19" s="5637"/>
      <c r="EF19" s="5637"/>
      <c r="EG19" s="5637"/>
      <c r="EH19" s="5637"/>
      <c r="EI19" s="5637"/>
      <c r="EJ19" s="5637"/>
      <c r="EK19" s="5637"/>
      <c r="EL19" s="5637"/>
      <c r="EM19" s="5637"/>
      <c r="EN19" s="5637"/>
      <c r="EO19" s="5637"/>
      <c r="EP19" s="5637"/>
      <c r="EQ19" s="5637"/>
      <c r="ER19" s="5637"/>
      <c r="ES19" s="5637"/>
      <c r="ET19" s="5637"/>
      <c r="EU19" s="5637"/>
      <c r="EV19" s="5637"/>
      <c r="EW19" s="5637"/>
      <c r="EX19" s="5637"/>
      <c r="EY19" s="5637"/>
      <c r="EZ19" s="5637"/>
      <c r="FA19" s="5637"/>
      <c r="FB19" s="5637"/>
      <c r="FC19" s="5637"/>
      <c r="FD19" s="5637"/>
      <c r="FE19" s="5637"/>
      <c r="FF19" s="5637"/>
      <c r="FG19" s="5637"/>
      <c r="FH19" s="5637"/>
      <c r="FI19" s="5637"/>
      <c r="FJ19" s="5637"/>
      <c r="FK19" s="5637"/>
      <c r="FL19" s="5637"/>
      <c r="FM19" s="5637"/>
      <c r="FN19" s="5637"/>
      <c r="FO19" s="5637"/>
      <c r="FP19" s="5637"/>
      <c r="FQ19" s="5637"/>
      <c r="FR19" s="5637"/>
      <c r="FS19" s="5637"/>
      <c r="FT19" s="5637"/>
      <c r="FU19" s="5637"/>
      <c r="FV19" s="5637"/>
      <c r="FW19" s="5637"/>
      <c r="FX19" s="5637"/>
      <c r="FY19" s="5637"/>
      <c r="FZ19" s="5637"/>
      <c r="GA19" s="5637"/>
      <c r="GB19" s="5637"/>
      <c r="GC19" s="5637"/>
      <c r="GD19" s="5637"/>
      <c r="GE19" s="5637"/>
      <c r="GF19" s="5637"/>
      <c r="GG19" s="5637"/>
      <c r="GH19" s="5637"/>
      <c r="GI19" s="5637"/>
      <c r="GJ19" s="5637"/>
      <c r="GK19" s="5637"/>
      <c r="GL19" s="5637"/>
      <c r="GM19" s="5637"/>
      <c r="GN19" s="5637"/>
      <c r="GO19" s="5637"/>
      <c r="GP19" s="5637"/>
      <c r="GQ19" s="5637"/>
    </row>
    <row r="20" spans="1:199" s="5649" customFormat="1" ht="34.5" customHeight="1" x14ac:dyDescent="0.25">
      <c r="A20" s="7929"/>
      <c r="B20" s="7773" t="s">
        <v>3665</v>
      </c>
      <c r="C20" s="5642">
        <v>16</v>
      </c>
      <c r="D20" s="8016" t="s">
        <v>1096</v>
      </c>
      <c r="E20" s="848" t="s">
        <v>1045</v>
      </c>
      <c r="F20" s="5635">
        <v>5600</v>
      </c>
      <c r="L20" s="5637"/>
      <c r="M20" s="5637"/>
      <c r="N20" s="5637"/>
      <c r="O20" s="5637"/>
      <c r="P20" s="5637"/>
      <c r="Q20" s="5637"/>
      <c r="R20" s="5637"/>
      <c r="S20" s="5637"/>
      <c r="T20" s="5637"/>
      <c r="U20" s="5637"/>
      <c r="V20" s="5637"/>
      <c r="W20" s="5637"/>
      <c r="X20" s="5637"/>
      <c r="Y20" s="5637"/>
      <c r="Z20" s="5637"/>
      <c r="AA20" s="5637"/>
      <c r="AB20" s="5637"/>
      <c r="AC20" s="5637"/>
      <c r="AD20" s="5637"/>
      <c r="AE20" s="5637"/>
      <c r="AF20" s="5637"/>
      <c r="AG20" s="5637"/>
      <c r="AH20" s="5637"/>
      <c r="AI20" s="5637"/>
      <c r="AJ20" s="5637"/>
      <c r="AK20" s="5637"/>
      <c r="AL20" s="5637"/>
      <c r="AM20" s="5637"/>
      <c r="AN20" s="5637"/>
      <c r="AO20" s="5637"/>
      <c r="AP20" s="5637"/>
      <c r="AQ20" s="5637"/>
      <c r="AR20" s="5637"/>
      <c r="AS20" s="5637"/>
      <c r="AT20" s="5637"/>
      <c r="AU20" s="5637"/>
      <c r="AV20" s="5637"/>
      <c r="AW20" s="5637"/>
      <c r="AX20" s="5637"/>
      <c r="AY20" s="5637"/>
      <c r="AZ20" s="5637"/>
      <c r="BA20" s="5637"/>
      <c r="BB20" s="5637"/>
      <c r="BC20" s="5637"/>
      <c r="BD20" s="5637"/>
      <c r="BE20" s="5637"/>
      <c r="BF20" s="5637"/>
      <c r="BG20" s="5637"/>
      <c r="BH20" s="5637"/>
      <c r="BI20" s="5637"/>
      <c r="BJ20" s="5637"/>
      <c r="BK20" s="5637"/>
      <c r="BL20" s="5637"/>
      <c r="BM20" s="5637"/>
      <c r="BN20" s="5637"/>
      <c r="BO20" s="5637"/>
      <c r="BP20" s="5637"/>
      <c r="BQ20" s="5637"/>
      <c r="BR20" s="5637"/>
      <c r="BS20" s="5637"/>
      <c r="BT20" s="5637"/>
      <c r="BU20" s="5637"/>
      <c r="BV20" s="5637"/>
      <c r="BW20" s="5637"/>
      <c r="BX20" s="5637"/>
      <c r="BY20" s="5637"/>
      <c r="BZ20" s="5637"/>
      <c r="CA20" s="5637"/>
      <c r="CB20" s="5637"/>
      <c r="CC20" s="5637"/>
      <c r="CD20" s="5637"/>
      <c r="CE20" s="5637"/>
      <c r="CF20" s="5637"/>
      <c r="CG20" s="5637"/>
      <c r="CH20" s="5637"/>
      <c r="CI20" s="5637"/>
      <c r="CJ20" s="5637"/>
      <c r="CK20" s="5637"/>
      <c r="CL20" s="5637"/>
      <c r="CM20" s="5637"/>
      <c r="CN20" s="5637"/>
      <c r="CO20" s="5637"/>
      <c r="CP20" s="5637"/>
      <c r="CQ20" s="5637"/>
      <c r="CR20" s="5637"/>
      <c r="CS20" s="5637"/>
      <c r="CT20" s="5637"/>
      <c r="CU20" s="5637"/>
      <c r="CV20" s="5637"/>
      <c r="CW20" s="5637"/>
      <c r="CX20" s="5637"/>
      <c r="CY20" s="5637"/>
      <c r="CZ20" s="5637"/>
      <c r="DA20" s="5637"/>
      <c r="DB20" s="5637"/>
      <c r="DC20" s="5637"/>
      <c r="DD20" s="5637"/>
      <c r="DE20" s="5637"/>
      <c r="DF20" s="5637"/>
      <c r="DG20" s="5637"/>
      <c r="DH20" s="5637"/>
      <c r="DI20" s="5637"/>
      <c r="DJ20" s="5637"/>
      <c r="DK20" s="5637"/>
      <c r="DL20" s="5637"/>
      <c r="DM20" s="5637"/>
      <c r="DN20" s="5637"/>
      <c r="DO20" s="5637"/>
      <c r="DP20" s="5637"/>
      <c r="DQ20" s="5637"/>
      <c r="DR20" s="5637"/>
      <c r="DS20" s="5637"/>
      <c r="DT20" s="5637"/>
      <c r="DU20" s="5637"/>
      <c r="DV20" s="5637"/>
      <c r="DW20" s="5637"/>
      <c r="DX20" s="5637"/>
      <c r="DY20" s="5637"/>
      <c r="DZ20" s="5637"/>
      <c r="EA20" s="5637"/>
      <c r="EB20" s="5637"/>
      <c r="EC20" s="5637"/>
      <c r="ED20" s="5637"/>
      <c r="EE20" s="5637"/>
      <c r="EF20" s="5637"/>
      <c r="EG20" s="5637"/>
      <c r="EH20" s="5637"/>
      <c r="EI20" s="5637"/>
      <c r="EJ20" s="5637"/>
      <c r="EK20" s="5637"/>
      <c r="EL20" s="5637"/>
      <c r="EM20" s="5637"/>
      <c r="EN20" s="5637"/>
      <c r="EO20" s="5637"/>
      <c r="EP20" s="5637"/>
      <c r="EQ20" s="5637"/>
      <c r="ER20" s="5637"/>
      <c r="ES20" s="5637"/>
      <c r="ET20" s="5637"/>
      <c r="EU20" s="5637"/>
      <c r="EV20" s="5637"/>
      <c r="EW20" s="5637"/>
      <c r="EX20" s="5637"/>
      <c r="EY20" s="5637"/>
      <c r="EZ20" s="5637"/>
      <c r="FA20" s="5637"/>
      <c r="FB20" s="5637"/>
      <c r="FC20" s="5637"/>
      <c r="FD20" s="5637"/>
      <c r="FE20" s="5637"/>
      <c r="FF20" s="5637"/>
      <c r="FG20" s="5637"/>
      <c r="FH20" s="5637"/>
      <c r="FI20" s="5637"/>
      <c r="FJ20" s="5637"/>
      <c r="FK20" s="5637"/>
      <c r="FL20" s="5637"/>
      <c r="FM20" s="5637"/>
      <c r="FN20" s="5637"/>
      <c r="FO20" s="5637"/>
      <c r="FP20" s="5637"/>
      <c r="FQ20" s="5637"/>
      <c r="FR20" s="5637"/>
      <c r="FS20" s="5637"/>
      <c r="FT20" s="5637"/>
      <c r="FU20" s="5637"/>
      <c r="FV20" s="5637"/>
      <c r="FW20" s="5637"/>
      <c r="FX20" s="5637"/>
      <c r="FY20" s="5637"/>
      <c r="FZ20" s="5637"/>
      <c r="GA20" s="5637"/>
      <c r="GB20" s="5637"/>
      <c r="GC20" s="5637"/>
      <c r="GD20" s="5637"/>
      <c r="GE20" s="5637"/>
      <c r="GF20" s="5637"/>
      <c r="GG20" s="5637"/>
      <c r="GH20" s="5637"/>
      <c r="GI20" s="5637"/>
      <c r="GJ20" s="5637"/>
      <c r="GK20" s="5637"/>
      <c r="GL20" s="5637"/>
      <c r="GM20" s="5637"/>
      <c r="GN20" s="5637"/>
      <c r="GO20" s="5637"/>
      <c r="GP20" s="5637"/>
      <c r="GQ20" s="5637"/>
    </row>
    <row r="21" spans="1:199" s="5649" customFormat="1" ht="22.5" customHeight="1" x14ac:dyDescent="0.25">
      <c r="A21" s="7929"/>
      <c r="B21" s="7773"/>
      <c r="C21" s="5642">
        <v>17</v>
      </c>
      <c r="D21" s="8016" t="s">
        <v>1097</v>
      </c>
      <c r="E21" s="7875" t="s">
        <v>1098</v>
      </c>
      <c r="F21" s="5635">
        <v>1500</v>
      </c>
      <c r="L21" s="5637"/>
      <c r="M21" s="5637"/>
      <c r="N21" s="5637"/>
      <c r="O21" s="5637"/>
      <c r="P21" s="5637"/>
      <c r="Q21" s="5637"/>
      <c r="R21" s="5637"/>
      <c r="S21" s="5637"/>
      <c r="T21" s="5637"/>
      <c r="U21" s="5637"/>
      <c r="V21" s="5637"/>
      <c r="W21" s="5637"/>
      <c r="X21" s="5637"/>
      <c r="Y21" s="5637"/>
      <c r="Z21" s="5637"/>
      <c r="AA21" s="5637"/>
      <c r="AB21" s="5637"/>
      <c r="AC21" s="5637"/>
      <c r="AD21" s="5637"/>
      <c r="AE21" s="5637"/>
      <c r="AF21" s="5637"/>
      <c r="AG21" s="5637"/>
      <c r="AH21" s="5637"/>
      <c r="AI21" s="5637"/>
      <c r="AJ21" s="5637"/>
      <c r="AK21" s="5637"/>
      <c r="AL21" s="5637"/>
      <c r="AM21" s="5637"/>
      <c r="AN21" s="5637"/>
      <c r="AO21" s="5637"/>
      <c r="AP21" s="5637"/>
      <c r="AQ21" s="5637"/>
      <c r="AR21" s="5637"/>
      <c r="AS21" s="5637"/>
      <c r="AT21" s="5637"/>
      <c r="AU21" s="5637"/>
      <c r="AV21" s="5637"/>
      <c r="AW21" s="5637"/>
      <c r="AX21" s="5637"/>
      <c r="AY21" s="5637"/>
      <c r="AZ21" s="5637"/>
      <c r="BA21" s="5637"/>
      <c r="BB21" s="5637"/>
      <c r="BC21" s="5637"/>
      <c r="BD21" s="5637"/>
      <c r="BE21" s="5637"/>
      <c r="BF21" s="5637"/>
      <c r="BG21" s="5637"/>
      <c r="BH21" s="5637"/>
      <c r="BI21" s="5637"/>
      <c r="BJ21" s="5637"/>
      <c r="BK21" s="5637"/>
      <c r="BL21" s="5637"/>
      <c r="BM21" s="5637"/>
      <c r="BN21" s="5637"/>
      <c r="BO21" s="5637"/>
      <c r="BP21" s="5637"/>
      <c r="BQ21" s="5637"/>
      <c r="BR21" s="5637"/>
      <c r="BS21" s="5637"/>
      <c r="BT21" s="5637"/>
      <c r="BU21" s="5637"/>
      <c r="BV21" s="5637"/>
      <c r="BW21" s="5637"/>
      <c r="BX21" s="5637"/>
      <c r="BY21" s="5637"/>
      <c r="BZ21" s="5637"/>
      <c r="CA21" s="5637"/>
      <c r="CB21" s="5637"/>
      <c r="CC21" s="5637"/>
      <c r="CD21" s="5637"/>
      <c r="CE21" s="5637"/>
      <c r="CF21" s="5637"/>
      <c r="CG21" s="5637"/>
      <c r="CH21" s="5637"/>
      <c r="CI21" s="5637"/>
      <c r="CJ21" s="5637"/>
      <c r="CK21" s="5637"/>
      <c r="CL21" s="5637"/>
      <c r="CM21" s="5637"/>
      <c r="CN21" s="5637"/>
      <c r="CO21" s="5637"/>
      <c r="CP21" s="5637"/>
      <c r="CQ21" s="5637"/>
      <c r="CR21" s="5637"/>
      <c r="CS21" s="5637"/>
      <c r="CT21" s="5637"/>
      <c r="CU21" s="5637"/>
      <c r="CV21" s="5637"/>
      <c r="CW21" s="5637"/>
      <c r="CX21" s="5637"/>
      <c r="CY21" s="5637"/>
      <c r="CZ21" s="5637"/>
      <c r="DA21" s="5637"/>
      <c r="DB21" s="5637"/>
      <c r="DC21" s="5637"/>
      <c r="DD21" s="5637"/>
      <c r="DE21" s="5637"/>
      <c r="DF21" s="5637"/>
      <c r="DG21" s="5637"/>
      <c r="DH21" s="5637"/>
      <c r="DI21" s="5637"/>
      <c r="DJ21" s="5637"/>
      <c r="DK21" s="5637"/>
      <c r="DL21" s="5637"/>
      <c r="DM21" s="5637"/>
      <c r="DN21" s="5637"/>
      <c r="DO21" s="5637"/>
      <c r="DP21" s="5637"/>
      <c r="DQ21" s="5637"/>
      <c r="DR21" s="5637"/>
      <c r="DS21" s="5637"/>
      <c r="DT21" s="5637"/>
      <c r="DU21" s="5637"/>
      <c r="DV21" s="5637"/>
      <c r="DW21" s="5637"/>
      <c r="DX21" s="5637"/>
      <c r="DY21" s="5637"/>
      <c r="DZ21" s="5637"/>
      <c r="EA21" s="5637"/>
      <c r="EB21" s="5637"/>
      <c r="EC21" s="5637"/>
      <c r="ED21" s="5637"/>
      <c r="EE21" s="5637"/>
      <c r="EF21" s="5637"/>
      <c r="EG21" s="5637"/>
      <c r="EH21" s="5637"/>
      <c r="EI21" s="5637"/>
      <c r="EJ21" s="5637"/>
      <c r="EK21" s="5637"/>
      <c r="EL21" s="5637"/>
      <c r="EM21" s="5637"/>
      <c r="EN21" s="5637"/>
      <c r="EO21" s="5637"/>
      <c r="EP21" s="5637"/>
      <c r="EQ21" s="5637"/>
      <c r="ER21" s="5637"/>
      <c r="ES21" s="5637"/>
      <c r="ET21" s="5637"/>
      <c r="EU21" s="5637"/>
      <c r="EV21" s="5637"/>
      <c r="EW21" s="5637"/>
      <c r="EX21" s="5637"/>
      <c r="EY21" s="5637"/>
      <c r="EZ21" s="5637"/>
      <c r="FA21" s="5637"/>
      <c r="FB21" s="5637"/>
      <c r="FC21" s="5637"/>
      <c r="FD21" s="5637"/>
      <c r="FE21" s="5637"/>
      <c r="FF21" s="5637"/>
      <c r="FG21" s="5637"/>
      <c r="FH21" s="5637"/>
      <c r="FI21" s="5637"/>
      <c r="FJ21" s="5637"/>
      <c r="FK21" s="5637"/>
      <c r="FL21" s="5637"/>
      <c r="FM21" s="5637"/>
      <c r="FN21" s="5637"/>
      <c r="FO21" s="5637"/>
      <c r="FP21" s="5637"/>
      <c r="FQ21" s="5637"/>
      <c r="FR21" s="5637"/>
      <c r="FS21" s="5637"/>
      <c r="FT21" s="5637"/>
      <c r="FU21" s="5637"/>
      <c r="FV21" s="5637"/>
      <c r="FW21" s="5637"/>
      <c r="FX21" s="5637"/>
      <c r="FY21" s="5637"/>
      <c r="FZ21" s="5637"/>
      <c r="GA21" s="5637"/>
      <c r="GB21" s="5637"/>
      <c r="GC21" s="5637"/>
      <c r="GD21" s="5637"/>
      <c r="GE21" s="5637"/>
      <c r="GF21" s="5637"/>
      <c r="GG21" s="5637"/>
      <c r="GH21" s="5637"/>
      <c r="GI21" s="5637"/>
      <c r="GJ21" s="5637"/>
      <c r="GK21" s="5637"/>
      <c r="GL21" s="5637"/>
      <c r="GM21" s="5637"/>
      <c r="GN21" s="5637"/>
      <c r="GO21" s="5637"/>
      <c r="GP21" s="5637"/>
      <c r="GQ21" s="5637"/>
    </row>
    <row r="22" spans="1:199" s="5649" customFormat="1" ht="38.25" customHeight="1" x14ac:dyDescent="0.25">
      <c r="A22" s="7929"/>
      <c r="B22" s="7773"/>
      <c r="C22" s="5642">
        <v>18</v>
      </c>
      <c r="D22" s="8016" t="s">
        <v>1099</v>
      </c>
      <c r="E22" s="848" t="s">
        <v>1098</v>
      </c>
      <c r="F22" s="5635">
        <v>25800</v>
      </c>
      <c r="L22" s="5637"/>
      <c r="M22" s="5637"/>
      <c r="N22" s="5637"/>
      <c r="O22" s="5637"/>
      <c r="P22" s="5637"/>
      <c r="Q22" s="5637"/>
      <c r="R22" s="5637"/>
      <c r="S22" s="5637"/>
      <c r="T22" s="5637"/>
      <c r="U22" s="5637"/>
      <c r="V22" s="5637"/>
      <c r="W22" s="5637"/>
      <c r="X22" s="5637"/>
      <c r="Y22" s="5637"/>
      <c r="Z22" s="5637"/>
      <c r="AA22" s="5637"/>
      <c r="AB22" s="5637"/>
      <c r="AC22" s="5637"/>
      <c r="AD22" s="5637"/>
      <c r="AE22" s="5637"/>
      <c r="AF22" s="5637"/>
      <c r="AG22" s="5637"/>
      <c r="AH22" s="5637"/>
      <c r="AI22" s="5637"/>
      <c r="AJ22" s="5637"/>
      <c r="AK22" s="5637"/>
      <c r="AL22" s="5637"/>
      <c r="AM22" s="5637"/>
      <c r="AN22" s="5637"/>
      <c r="AO22" s="5637"/>
      <c r="AP22" s="5637"/>
      <c r="AQ22" s="5637"/>
      <c r="AR22" s="5637"/>
      <c r="AS22" s="5637"/>
      <c r="AT22" s="5637"/>
      <c r="AU22" s="5637"/>
      <c r="AV22" s="5637"/>
      <c r="AW22" s="5637"/>
      <c r="AX22" s="5637"/>
      <c r="AY22" s="5637"/>
      <c r="AZ22" s="5637"/>
      <c r="BA22" s="5637"/>
      <c r="BB22" s="5637"/>
      <c r="BC22" s="5637"/>
      <c r="BD22" s="5637"/>
      <c r="BE22" s="5637"/>
      <c r="BF22" s="5637"/>
      <c r="BG22" s="5637"/>
      <c r="BH22" s="5637"/>
      <c r="BI22" s="5637"/>
      <c r="BJ22" s="5637"/>
      <c r="BK22" s="5637"/>
      <c r="BL22" s="5637"/>
      <c r="BM22" s="5637"/>
      <c r="BN22" s="5637"/>
      <c r="BO22" s="5637"/>
      <c r="BP22" s="5637"/>
      <c r="BQ22" s="5637"/>
      <c r="BR22" s="5637"/>
      <c r="BS22" s="5637"/>
      <c r="BT22" s="5637"/>
      <c r="BU22" s="5637"/>
      <c r="BV22" s="5637"/>
      <c r="BW22" s="5637"/>
      <c r="BX22" s="5637"/>
      <c r="BY22" s="5637"/>
      <c r="BZ22" s="5637"/>
      <c r="CA22" s="5637"/>
      <c r="CB22" s="5637"/>
      <c r="CC22" s="5637"/>
      <c r="CD22" s="5637"/>
      <c r="CE22" s="5637"/>
      <c r="CF22" s="5637"/>
      <c r="CG22" s="5637"/>
      <c r="CH22" s="5637"/>
      <c r="CI22" s="5637"/>
      <c r="CJ22" s="5637"/>
      <c r="CK22" s="5637"/>
      <c r="CL22" s="5637"/>
      <c r="CM22" s="5637"/>
      <c r="CN22" s="5637"/>
      <c r="CO22" s="5637"/>
      <c r="CP22" s="5637"/>
      <c r="CQ22" s="5637"/>
      <c r="CR22" s="5637"/>
      <c r="CS22" s="5637"/>
      <c r="CT22" s="5637"/>
      <c r="CU22" s="5637"/>
      <c r="CV22" s="5637"/>
      <c r="CW22" s="5637"/>
      <c r="CX22" s="5637"/>
      <c r="CY22" s="5637"/>
      <c r="CZ22" s="5637"/>
      <c r="DA22" s="5637"/>
      <c r="DB22" s="5637"/>
      <c r="DC22" s="5637"/>
      <c r="DD22" s="5637"/>
      <c r="DE22" s="5637"/>
      <c r="DF22" s="5637"/>
      <c r="DG22" s="5637"/>
      <c r="DH22" s="5637"/>
      <c r="DI22" s="5637"/>
      <c r="DJ22" s="5637"/>
      <c r="DK22" s="5637"/>
      <c r="DL22" s="5637"/>
      <c r="DM22" s="5637"/>
      <c r="DN22" s="5637"/>
      <c r="DO22" s="5637"/>
      <c r="DP22" s="5637"/>
      <c r="DQ22" s="5637"/>
      <c r="DR22" s="5637"/>
      <c r="DS22" s="5637"/>
      <c r="DT22" s="5637"/>
      <c r="DU22" s="5637"/>
      <c r="DV22" s="5637"/>
      <c r="DW22" s="5637"/>
      <c r="DX22" s="5637"/>
      <c r="DY22" s="5637"/>
      <c r="DZ22" s="5637"/>
      <c r="EA22" s="5637"/>
      <c r="EB22" s="5637"/>
      <c r="EC22" s="5637"/>
      <c r="ED22" s="5637"/>
      <c r="EE22" s="5637"/>
      <c r="EF22" s="5637"/>
      <c r="EG22" s="5637"/>
      <c r="EH22" s="5637"/>
      <c r="EI22" s="5637"/>
      <c r="EJ22" s="5637"/>
      <c r="EK22" s="5637"/>
      <c r="EL22" s="5637"/>
      <c r="EM22" s="5637"/>
      <c r="EN22" s="5637"/>
      <c r="EO22" s="5637"/>
      <c r="EP22" s="5637"/>
      <c r="EQ22" s="5637"/>
      <c r="ER22" s="5637"/>
      <c r="ES22" s="5637"/>
      <c r="ET22" s="5637"/>
      <c r="EU22" s="5637"/>
      <c r="EV22" s="5637"/>
      <c r="EW22" s="5637"/>
      <c r="EX22" s="5637"/>
      <c r="EY22" s="5637"/>
      <c r="EZ22" s="5637"/>
      <c r="FA22" s="5637"/>
      <c r="FB22" s="5637"/>
      <c r="FC22" s="5637"/>
      <c r="FD22" s="5637"/>
      <c r="FE22" s="5637"/>
      <c r="FF22" s="5637"/>
      <c r="FG22" s="5637"/>
      <c r="FH22" s="5637"/>
      <c r="FI22" s="5637"/>
      <c r="FJ22" s="5637"/>
      <c r="FK22" s="5637"/>
      <c r="FL22" s="5637"/>
      <c r="FM22" s="5637"/>
      <c r="FN22" s="5637"/>
      <c r="FO22" s="5637"/>
      <c r="FP22" s="5637"/>
      <c r="FQ22" s="5637"/>
      <c r="FR22" s="5637"/>
      <c r="FS22" s="5637"/>
      <c r="FT22" s="5637"/>
      <c r="FU22" s="5637"/>
      <c r="FV22" s="5637"/>
      <c r="FW22" s="5637"/>
      <c r="FX22" s="5637"/>
      <c r="FY22" s="5637"/>
      <c r="FZ22" s="5637"/>
      <c r="GA22" s="5637"/>
      <c r="GB22" s="5637"/>
      <c r="GC22" s="5637"/>
      <c r="GD22" s="5637"/>
      <c r="GE22" s="5637"/>
      <c r="GF22" s="5637"/>
      <c r="GG22" s="5637"/>
      <c r="GH22" s="5637"/>
      <c r="GI22" s="5637"/>
      <c r="GJ22" s="5637"/>
      <c r="GK22" s="5637"/>
      <c r="GL22" s="5637"/>
      <c r="GM22" s="5637"/>
      <c r="GN22" s="5637"/>
      <c r="GO22" s="5637"/>
      <c r="GP22" s="5637"/>
      <c r="GQ22" s="5637"/>
    </row>
    <row r="23" spans="1:199" s="5649" customFormat="1" ht="30.75" customHeight="1" x14ac:dyDescent="0.25">
      <c r="A23" s="7929"/>
      <c r="B23" s="7773"/>
      <c r="C23" s="8116">
        <v>19</v>
      </c>
      <c r="D23" s="8016" t="s">
        <v>1100</v>
      </c>
      <c r="E23" s="7875" t="s">
        <v>1061</v>
      </c>
      <c r="F23" s="5635">
        <v>1</v>
      </c>
      <c r="L23" s="5637"/>
      <c r="M23" s="5637"/>
      <c r="N23" s="5637"/>
      <c r="O23" s="5637"/>
      <c r="P23" s="5637"/>
      <c r="Q23" s="5637"/>
      <c r="R23" s="5637"/>
      <c r="S23" s="5637"/>
      <c r="T23" s="5637"/>
      <c r="U23" s="5637"/>
      <c r="V23" s="5637"/>
      <c r="W23" s="5637"/>
      <c r="X23" s="5637"/>
      <c r="Y23" s="5637"/>
      <c r="Z23" s="5637"/>
      <c r="AA23" s="5637"/>
      <c r="AB23" s="5637"/>
      <c r="AC23" s="5637"/>
      <c r="AD23" s="5637"/>
      <c r="AE23" s="5637"/>
      <c r="AF23" s="5637"/>
      <c r="AG23" s="5637"/>
      <c r="AH23" s="5637"/>
      <c r="AI23" s="5637"/>
      <c r="AJ23" s="5637"/>
      <c r="AK23" s="5637"/>
      <c r="AL23" s="5637"/>
      <c r="AM23" s="5637"/>
      <c r="AN23" s="5637"/>
      <c r="AO23" s="5637"/>
      <c r="AP23" s="5637"/>
      <c r="AQ23" s="5637"/>
      <c r="AR23" s="5637"/>
      <c r="AS23" s="5637"/>
      <c r="AT23" s="5637"/>
      <c r="AU23" s="5637"/>
      <c r="AV23" s="5637"/>
      <c r="AW23" s="5637"/>
      <c r="AX23" s="5637"/>
      <c r="AY23" s="5637"/>
      <c r="AZ23" s="5637"/>
      <c r="BA23" s="5637"/>
      <c r="BB23" s="5637"/>
      <c r="BC23" s="5637"/>
      <c r="BD23" s="5637"/>
      <c r="BE23" s="5637"/>
      <c r="BF23" s="5637"/>
      <c r="BG23" s="5637"/>
      <c r="BH23" s="5637"/>
      <c r="BI23" s="5637"/>
      <c r="BJ23" s="5637"/>
      <c r="BK23" s="5637"/>
      <c r="BL23" s="5637"/>
      <c r="BM23" s="5637"/>
      <c r="BN23" s="5637"/>
      <c r="BO23" s="5637"/>
      <c r="BP23" s="5637"/>
      <c r="BQ23" s="5637"/>
      <c r="BR23" s="5637"/>
      <c r="BS23" s="5637"/>
      <c r="BT23" s="5637"/>
      <c r="BU23" s="5637"/>
      <c r="BV23" s="5637"/>
      <c r="BW23" s="5637"/>
      <c r="BX23" s="5637"/>
      <c r="BY23" s="5637"/>
      <c r="BZ23" s="5637"/>
      <c r="CA23" s="5637"/>
      <c r="CB23" s="5637"/>
      <c r="CC23" s="5637"/>
      <c r="CD23" s="5637"/>
      <c r="CE23" s="5637"/>
      <c r="CF23" s="5637"/>
      <c r="CG23" s="5637"/>
      <c r="CH23" s="5637"/>
      <c r="CI23" s="5637"/>
      <c r="CJ23" s="5637"/>
      <c r="CK23" s="5637"/>
      <c r="CL23" s="5637"/>
      <c r="CM23" s="5637"/>
      <c r="CN23" s="5637"/>
      <c r="CO23" s="5637"/>
      <c r="CP23" s="5637"/>
      <c r="CQ23" s="5637"/>
      <c r="CR23" s="5637"/>
      <c r="CS23" s="5637"/>
      <c r="CT23" s="5637"/>
      <c r="CU23" s="5637"/>
      <c r="CV23" s="5637"/>
      <c r="CW23" s="5637"/>
      <c r="CX23" s="5637"/>
      <c r="CY23" s="5637"/>
      <c r="CZ23" s="5637"/>
      <c r="DA23" s="5637"/>
      <c r="DB23" s="5637"/>
      <c r="DC23" s="5637"/>
      <c r="DD23" s="5637"/>
      <c r="DE23" s="5637"/>
      <c r="DF23" s="5637"/>
      <c r="DG23" s="5637"/>
      <c r="DH23" s="5637"/>
      <c r="DI23" s="5637"/>
      <c r="DJ23" s="5637"/>
      <c r="DK23" s="5637"/>
      <c r="DL23" s="5637"/>
      <c r="DM23" s="5637"/>
      <c r="DN23" s="5637"/>
      <c r="DO23" s="5637"/>
      <c r="DP23" s="5637"/>
      <c r="DQ23" s="5637"/>
      <c r="DR23" s="5637"/>
      <c r="DS23" s="5637"/>
      <c r="DT23" s="5637"/>
      <c r="DU23" s="5637"/>
      <c r="DV23" s="5637"/>
      <c r="DW23" s="5637"/>
      <c r="DX23" s="5637"/>
      <c r="DY23" s="5637"/>
      <c r="DZ23" s="5637"/>
      <c r="EA23" s="5637"/>
      <c r="EB23" s="5637"/>
      <c r="EC23" s="5637"/>
      <c r="ED23" s="5637"/>
      <c r="EE23" s="5637"/>
      <c r="EF23" s="5637"/>
      <c r="EG23" s="5637"/>
      <c r="EH23" s="5637"/>
      <c r="EI23" s="5637"/>
      <c r="EJ23" s="5637"/>
      <c r="EK23" s="5637"/>
      <c r="EL23" s="5637"/>
      <c r="EM23" s="5637"/>
      <c r="EN23" s="5637"/>
      <c r="EO23" s="5637"/>
      <c r="EP23" s="5637"/>
      <c r="EQ23" s="5637"/>
      <c r="ER23" s="5637"/>
      <c r="ES23" s="5637"/>
      <c r="ET23" s="5637"/>
      <c r="EU23" s="5637"/>
      <c r="EV23" s="5637"/>
      <c r="EW23" s="5637"/>
      <c r="EX23" s="5637"/>
      <c r="EY23" s="5637"/>
      <c r="EZ23" s="5637"/>
      <c r="FA23" s="5637"/>
      <c r="FB23" s="5637"/>
      <c r="FC23" s="5637"/>
      <c r="FD23" s="5637"/>
      <c r="FE23" s="5637"/>
      <c r="FF23" s="5637"/>
      <c r="FG23" s="5637"/>
      <c r="FH23" s="5637"/>
      <c r="FI23" s="5637"/>
      <c r="FJ23" s="5637"/>
      <c r="FK23" s="5637"/>
      <c r="FL23" s="5637"/>
      <c r="FM23" s="5637"/>
      <c r="FN23" s="5637"/>
      <c r="FO23" s="5637"/>
      <c r="FP23" s="5637"/>
      <c r="FQ23" s="5637"/>
      <c r="FR23" s="5637"/>
      <c r="FS23" s="5637"/>
      <c r="FT23" s="5637"/>
      <c r="FU23" s="5637"/>
      <c r="FV23" s="5637"/>
      <c r="FW23" s="5637"/>
      <c r="FX23" s="5637"/>
      <c r="FY23" s="5637"/>
      <c r="FZ23" s="5637"/>
      <c r="GA23" s="5637"/>
      <c r="GB23" s="5637"/>
      <c r="GC23" s="5637"/>
      <c r="GD23" s="5637"/>
      <c r="GE23" s="5637"/>
      <c r="GF23" s="5637"/>
      <c r="GG23" s="5637"/>
      <c r="GH23" s="5637"/>
      <c r="GI23" s="5637"/>
      <c r="GJ23" s="5637"/>
      <c r="GK23" s="5637"/>
      <c r="GL23" s="5637"/>
      <c r="GM23" s="5637"/>
      <c r="GN23" s="5637"/>
      <c r="GO23" s="5637"/>
      <c r="GP23" s="5637"/>
      <c r="GQ23" s="5637"/>
    </row>
    <row r="24" spans="1:199" s="5649" customFormat="1" ht="30" customHeight="1" x14ac:dyDescent="0.25">
      <c r="A24" s="7929"/>
      <c r="B24" s="7773"/>
      <c r="C24" s="5642">
        <v>20</v>
      </c>
      <c r="D24" s="8016" t="s">
        <v>1101</v>
      </c>
      <c r="E24" s="7875" t="s">
        <v>1066</v>
      </c>
      <c r="F24" s="5635">
        <v>6</v>
      </c>
      <c r="L24" s="5637"/>
      <c r="M24" s="5637"/>
      <c r="N24" s="5637"/>
      <c r="O24" s="5637"/>
      <c r="P24" s="5637"/>
      <c r="Q24" s="5637"/>
      <c r="R24" s="5637"/>
      <c r="S24" s="5637"/>
      <c r="T24" s="5637"/>
      <c r="U24" s="5637"/>
      <c r="V24" s="5637"/>
      <c r="W24" s="5637"/>
      <c r="X24" s="5637"/>
      <c r="Y24" s="5637"/>
      <c r="Z24" s="5637"/>
      <c r="AA24" s="5637"/>
      <c r="AB24" s="5637"/>
      <c r="AC24" s="5637"/>
      <c r="AD24" s="5637"/>
      <c r="AE24" s="5637"/>
      <c r="AF24" s="5637"/>
      <c r="AG24" s="5637"/>
      <c r="AH24" s="5637"/>
      <c r="AI24" s="5637"/>
      <c r="AJ24" s="5637"/>
      <c r="AK24" s="5637"/>
      <c r="AL24" s="5637"/>
      <c r="AM24" s="5637"/>
      <c r="AN24" s="5637"/>
      <c r="AO24" s="5637"/>
      <c r="AP24" s="5637"/>
      <c r="AQ24" s="5637"/>
      <c r="AR24" s="5637"/>
      <c r="AS24" s="5637"/>
      <c r="AT24" s="5637"/>
      <c r="AU24" s="5637"/>
      <c r="AV24" s="5637"/>
      <c r="AW24" s="5637"/>
      <c r="AX24" s="5637"/>
      <c r="AY24" s="5637"/>
      <c r="AZ24" s="5637"/>
      <c r="BA24" s="5637"/>
      <c r="BB24" s="5637"/>
      <c r="BC24" s="5637"/>
      <c r="BD24" s="5637"/>
      <c r="BE24" s="5637"/>
      <c r="BF24" s="5637"/>
      <c r="BG24" s="5637"/>
      <c r="BH24" s="5637"/>
      <c r="BI24" s="5637"/>
      <c r="BJ24" s="5637"/>
      <c r="BK24" s="5637"/>
      <c r="BL24" s="5637"/>
      <c r="BM24" s="5637"/>
      <c r="BN24" s="5637"/>
      <c r="BO24" s="5637"/>
      <c r="BP24" s="5637"/>
      <c r="BQ24" s="5637"/>
      <c r="BR24" s="5637"/>
      <c r="BS24" s="5637"/>
      <c r="BT24" s="5637"/>
      <c r="BU24" s="5637"/>
      <c r="BV24" s="5637"/>
      <c r="BW24" s="5637"/>
      <c r="BX24" s="5637"/>
      <c r="BY24" s="5637"/>
      <c r="BZ24" s="5637"/>
      <c r="CA24" s="5637"/>
      <c r="CB24" s="5637"/>
      <c r="CC24" s="5637"/>
      <c r="CD24" s="5637"/>
      <c r="CE24" s="5637"/>
      <c r="CF24" s="5637"/>
      <c r="CG24" s="5637"/>
      <c r="CH24" s="5637"/>
      <c r="CI24" s="5637"/>
      <c r="CJ24" s="5637"/>
      <c r="CK24" s="5637"/>
      <c r="CL24" s="5637"/>
      <c r="CM24" s="5637"/>
      <c r="CN24" s="5637"/>
      <c r="CO24" s="5637"/>
      <c r="CP24" s="5637"/>
      <c r="CQ24" s="5637"/>
      <c r="CR24" s="5637"/>
      <c r="CS24" s="5637"/>
      <c r="CT24" s="5637"/>
      <c r="CU24" s="5637"/>
      <c r="CV24" s="5637"/>
      <c r="CW24" s="5637"/>
      <c r="CX24" s="5637"/>
      <c r="CY24" s="5637"/>
      <c r="CZ24" s="5637"/>
      <c r="DA24" s="5637"/>
      <c r="DB24" s="5637"/>
      <c r="DC24" s="5637"/>
      <c r="DD24" s="5637"/>
      <c r="DE24" s="5637"/>
      <c r="DF24" s="5637"/>
      <c r="DG24" s="5637"/>
      <c r="DH24" s="5637"/>
      <c r="DI24" s="5637"/>
      <c r="DJ24" s="5637"/>
      <c r="DK24" s="5637"/>
      <c r="DL24" s="5637"/>
      <c r="DM24" s="5637"/>
      <c r="DN24" s="5637"/>
      <c r="DO24" s="5637"/>
      <c r="DP24" s="5637"/>
      <c r="DQ24" s="5637"/>
      <c r="DR24" s="5637"/>
      <c r="DS24" s="5637"/>
      <c r="DT24" s="5637"/>
      <c r="DU24" s="5637"/>
      <c r="DV24" s="5637"/>
      <c r="DW24" s="5637"/>
      <c r="DX24" s="5637"/>
      <c r="DY24" s="5637"/>
      <c r="DZ24" s="5637"/>
      <c r="EA24" s="5637"/>
      <c r="EB24" s="5637"/>
      <c r="EC24" s="5637"/>
      <c r="ED24" s="5637"/>
      <c r="EE24" s="5637"/>
      <c r="EF24" s="5637"/>
      <c r="EG24" s="5637"/>
      <c r="EH24" s="5637"/>
      <c r="EI24" s="5637"/>
      <c r="EJ24" s="5637"/>
      <c r="EK24" s="5637"/>
      <c r="EL24" s="5637"/>
      <c r="EM24" s="5637"/>
      <c r="EN24" s="5637"/>
      <c r="EO24" s="5637"/>
      <c r="EP24" s="5637"/>
      <c r="EQ24" s="5637"/>
      <c r="ER24" s="5637"/>
      <c r="ES24" s="5637"/>
      <c r="ET24" s="5637"/>
      <c r="EU24" s="5637"/>
      <c r="EV24" s="5637"/>
      <c r="EW24" s="5637"/>
      <c r="EX24" s="5637"/>
      <c r="EY24" s="5637"/>
      <c r="EZ24" s="5637"/>
      <c r="FA24" s="5637"/>
      <c r="FB24" s="5637"/>
      <c r="FC24" s="5637"/>
      <c r="FD24" s="5637"/>
      <c r="FE24" s="5637"/>
      <c r="FF24" s="5637"/>
      <c r="FG24" s="5637"/>
      <c r="FH24" s="5637"/>
      <c r="FI24" s="5637"/>
      <c r="FJ24" s="5637"/>
      <c r="FK24" s="5637"/>
      <c r="FL24" s="5637"/>
      <c r="FM24" s="5637"/>
      <c r="FN24" s="5637"/>
      <c r="FO24" s="5637"/>
      <c r="FP24" s="5637"/>
      <c r="FQ24" s="5637"/>
      <c r="FR24" s="5637"/>
      <c r="FS24" s="5637"/>
      <c r="FT24" s="5637"/>
      <c r="FU24" s="5637"/>
      <c r="FV24" s="5637"/>
      <c r="FW24" s="5637"/>
      <c r="FX24" s="5637"/>
      <c r="FY24" s="5637"/>
      <c r="FZ24" s="5637"/>
      <c r="GA24" s="5637"/>
      <c r="GB24" s="5637"/>
      <c r="GC24" s="5637"/>
      <c r="GD24" s="5637"/>
      <c r="GE24" s="5637"/>
      <c r="GF24" s="5637"/>
      <c r="GG24" s="5637"/>
      <c r="GH24" s="5637"/>
      <c r="GI24" s="5637"/>
      <c r="GJ24" s="5637"/>
      <c r="GK24" s="5637"/>
      <c r="GL24" s="5637"/>
      <c r="GM24" s="5637"/>
      <c r="GN24" s="5637"/>
      <c r="GO24" s="5637"/>
      <c r="GP24" s="5637"/>
      <c r="GQ24" s="5637"/>
    </row>
    <row r="25" spans="1:199" s="5649" customFormat="1" ht="26.25" customHeight="1" x14ac:dyDescent="0.25">
      <c r="A25" s="7929"/>
      <c r="B25" s="7773"/>
      <c r="C25" s="5642">
        <v>21</v>
      </c>
      <c r="D25" s="8016" t="s">
        <v>1102</v>
      </c>
      <c r="E25" s="848" t="s">
        <v>1103</v>
      </c>
      <c r="F25" s="5635">
        <v>1</v>
      </c>
      <c r="L25" s="5637"/>
      <c r="M25" s="5637"/>
      <c r="N25" s="5637"/>
      <c r="O25" s="5637"/>
      <c r="P25" s="5637"/>
      <c r="Q25" s="5637"/>
      <c r="R25" s="5637"/>
      <c r="S25" s="5637"/>
      <c r="T25" s="5637"/>
      <c r="U25" s="5637"/>
      <c r="V25" s="5637"/>
      <c r="W25" s="5637"/>
      <c r="X25" s="5637"/>
      <c r="Y25" s="5637"/>
      <c r="Z25" s="5637"/>
      <c r="AA25" s="5637"/>
      <c r="AB25" s="5637"/>
      <c r="AC25" s="5637"/>
      <c r="AD25" s="5637"/>
      <c r="AE25" s="5637"/>
      <c r="AF25" s="5637"/>
      <c r="AG25" s="5637"/>
      <c r="AH25" s="5637"/>
      <c r="AI25" s="5637"/>
      <c r="AJ25" s="5637"/>
      <c r="AK25" s="5637"/>
      <c r="AL25" s="5637"/>
      <c r="AM25" s="5637"/>
      <c r="AN25" s="5637"/>
      <c r="AO25" s="5637"/>
      <c r="AP25" s="5637"/>
      <c r="AQ25" s="5637"/>
      <c r="AR25" s="5637"/>
      <c r="AS25" s="5637"/>
      <c r="AT25" s="5637"/>
      <c r="AU25" s="5637"/>
      <c r="AV25" s="5637"/>
      <c r="AW25" s="5637"/>
      <c r="AX25" s="5637"/>
      <c r="AY25" s="5637"/>
      <c r="AZ25" s="5637"/>
      <c r="BA25" s="5637"/>
      <c r="BB25" s="5637"/>
      <c r="BC25" s="5637"/>
      <c r="BD25" s="5637"/>
      <c r="BE25" s="5637"/>
      <c r="BF25" s="5637"/>
      <c r="BG25" s="5637"/>
      <c r="BH25" s="5637"/>
      <c r="BI25" s="5637"/>
      <c r="BJ25" s="5637"/>
      <c r="BK25" s="5637"/>
      <c r="BL25" s="5637"/>
      <c r="BM25" s="5637"/>
      <c r="BN25" s="5637"/>
      <c r="BO25" s="5637"/>
      <c r="BP25" s="5637"/>
      <c r="BQ25" s="5637"/>
      <c r="BR25" s="5637"/>
      <c r="BS25" s="5637"/>
      <c r="BT25" s="5637"/>
      <c r="BU25" s="5637"/>
      <c r="BV25" s="5637"/>
      <c r="BW25" s="5637"/>
      <c r="BX25" s="5637"/>
      <c r="BY25" s="5637"/>
      <c r="BZ25" s="5637"/>
      <c r="CA25" s="5637"/>
      <c r="CB25" s="5637"/>
      <c r="CC25" s="5637"/>
      <c r="CD25" s="5637"/>
      <c r="CE25" s="5637"/>
      <c r="CF25" s="5637"/>
      <c r="CG25" s="5637"/>
      <c r="CH25" s="5637"/>
      <c r="CI25" s="5637"/>
      <c r="CJ25" s="5637"/>
      <c r="CK25" s="5637"/>
      <c r="CL25" s="5637"/>
      <c r="CM25" s="5637"/>
      <c r="CN25" s="5637"/>
      <c r="CO25" s="5637"/>
      <c r="CP25" s="5637"/>
      <c r="CQ25" s="5637"/>
      <c r="CR25" s="5637"/>
      <c r="CS25" s="5637"/>
      <c r="CT25" s="5637"/>
      <c r="CU25" s="5637"/>
      <c r="CV25" s="5637"/>
      <c r="CW25" s="5637"/>
      <c r="CX25" s="5637"/>
      <c r="CY25" s="5637"/>
      <c r="CZ25" s="5637"/>
      <c r="DA25" s="5637"/>
      <c r="DB25" s="5637"/>
      <c r="DC25" s="5637"/>
      <c r="DD25" s="5637"/>
      <c r="DE25" s="5637"/>
      <c r="DF25" s="5637"/>
      <c r="DG25" s="5637"/>
      <c r="DH25" s="5637"/>
      <c r="DI25" s="5637"/>
      <c r="DJ25" s="5637"/>
      <c r="DK25" s="5637"/>
      <c r="DL25" s="5637"/>
      <c r="DM25" s="5637"/>
      <c r="DN25" s="5637"/>
      <c r="DO25" s="5637"/>
      <c r="DP25" s="5637"/>
      <c r="DQ25" s="5637"/>
      <c r="DR25" s="5637"/>
      <c r="DS25" s="5637"/>
      <c r="DT25" s="5637"/>
      <c r="DU25" s="5637"/>
      <c r="DV25" s="5637"/>
      <c r="DW25" s="5637"/>
      <c r="DX25" s="5637"/>
      <c r="DY25" s="5637"/>
      <c r="DZ25" s="5637"/>
      <c r="EA25" s="5637"/>
      <c r="EB25" s="5637"/>
      <c r="EC25" s="5637"/>
      <c r="ED25" s="5637"/>
      <c r="EE25" s="5637"/>
      <c r="EF25" s="5637"/>
      <c r="EG25" s="5637"/>
      <c r="EH25" s="5637"/>
      <c r="EI25" s="5637"/>
      <c r="EJ25" s="5637"/>
      <c r="EK25" s="5637"/>
      <c r="EL25" s="5637"/>
      <c r="EM25" s="5637"/>
      <c r="EN25" s="5637"/>
      <c r="EO25" s="5637"/>
      <c r="EP25" s="5637"/>
      <c r="EQ25" s="5637"/>
      <c r="ER25" s="5637"/>
      <c r="ES25" s="5637"/>
      <c r="ET25" s="5637"/>
      <c r="EU25" s="5637"/>
      <c r="EV25" s="5637"/>
      <c r="EW25" s="5637"/>
      <c r="EX25" s="5637"/>
      <c r="EY25" s="5637"/>
      <c r="EZ25" s="5637"/>
      <c r="FA25" s="5637"/>
      <c r="FB25" s="5637"/>
      <c r="FC25" s="5637"/>
      <c r="FD25" s="5637"/>
      <c r="FE25" s="5637"/>
      <c r="FF25" s="5637"/>
      <c r="FG25" s="5637"/>
      <c r="FH25" s="5637"/>
      <c r="FI25" s="5637"/>
      <c r="FJ25" s="5637"/>
      <c r="FK25" s="5637"/>
      <c r="FL25" s="5637"/>
      <c r="FM25" s="5637"/>
      <c r="FN25" s="5637"/>
      <c r="FO25" s="5637"/>
      <c r="FP25" s="5637"/>
      <c r="FQ25" s="5637"/>
      <c r="FR25" s="5637"/>
      <c r="FS25" s="5637"/>
      <c r="FT25" s="5637"/>
      <c r="FU25" s="5637"/>
      <c r="FV25" s="5637"/>
      <c r="FW25" s="5637"/>
      <c r="FX25" s="5637"/>
      <c r="FY25" s="5637"/>
      <c r="FZ25" s="5637"/>
      <c r="GA25" s="5637"/>
      <c r="GB25" s="5637"/>
      <c r="GC25" s="5637"/>
      <c r="GD25" s="5637"/>
      <c r="GE25" s="5637"/>
      <c r="GF25" s="5637"/>
      <c r="GG25" s="5637"/>
      <c r="GH25" s="5637"/>
      <c r="GI25" s="5637"/>
      <c r="GJ25" s="5637"/>
      <c r="GK25" s="5637"/>
      <c r="GL25" s="5637"/>
      <c r="GM25" s="5637"/>
      <c r="GN25" s="5637"/>
      <c r="GO25" s="5637"/>
      <c r="GP25" s="5637"/>
      <c r="GQ25" s="5637"/>
    </row>
    <row r="26" spans="1:199" s="5649" customFormat="1" ht="28.5" customHeight="1" x14ac:dyDescent="0.25">
      <c r="A26" s="7929"/>
      <c r="B26" s="7773"/>
      <c r="C26" s="5642">
        <v>22</v>
      </c>
      <c r="D26" s="8016" t="s">
        <v>1104</v>
      </c>
      <c r="E26" s="7875" t="s">
        <v>1103</v>
      </c>
      <c r="F26" s="5635">
        <v>1</v>
      </c>
      <c r="L26" s="5637"/>
      <c r="M26" s="5637"/>
      <c r="N26" s="5637"/>
      <c r="O26" s="5637"/>
      <c r="P26" s="5637"/>
      <c r="Q26" s="5637"/>
      <c r="R26" s="5637"/>
      <c r="S26" s="5637"/>
      <c r="T26" s="5637"/>
      <c r="U26" s="5637"/>
      <c r="V26" s="5637"/>
      <c r="W26" s="5637"/>
      <c r="X26" s="5637"/>
      <c r="Y26" s="5637"/>
      <c r="Z26" s="5637"/>
      <c r="AA26" s="5637"/>
      <c r="AB26" s="5637"/>
      <c r="AC26" s="5637"/>
      <c r="AD26" s="5637"/>
      <c r="AE26" s="5637"/>
      <c r="AF26" s="5637"/>
      <c r="AG26" s="5637"/>
      <c r="AH26" s="5637"/>
      <c r="AI26" s="5637"/>
      <c r="AJ26" s="5637"/>
      <c r="AK26" s="5637"/>
      <c r="AL26" s="5637"/>
      <c r="AM26" s="5637"/>
      <c r="AN26" s="5637"/>
      <c r="AO26" s="5637"/>
      <c r="AP26" s="5637"/>
      <c r="AQ26" s="5637"/>
      <c r="AR26" s="5637"/>
      <c r="AS26" s="5637"/>
      <c r="AT26" s="5637"/>
      <c r="AU26" s="5637"/>
      <c r="AV26" s="5637"/>
      <c r="AW26" s="5637"/>
      <c r="AX26" s="5637"/>
      <c r="AY26" s="5637"/>
      <c r="AZ26" s="5637"/>
      <c r="BA26" s="5637"/>
      <c r="BB26" s="5637"/>
      <c r="BC26" s="5637"/>
      <c r="BD26" s="5637"/>
      <c r="BE26" s="5637"/>
      <c r="BF26" s="5637"/>
      <c r="BG26" s="5637"/>
      <c r="BH26" s="5637"/>
      <c r="BI26" s="5637"/>
      <c r="BJ26" s="5637"/>
      <c r="BK26" s="5637"/>
      <c r="BL26" s="5637"/>
      <c r="BM26" s="5637"/>
      <c r="BN26" s="5637"/>
      <c r="BO26" s="5637"/>
      <c r="BP26" s="5637"/>
      <c r="BQ26" s="5637"/>
      <c r="BR26" s="5637"/>
      <c r="BS26" s="5637"/>
      <c r="BT26" s="5637"/>
      <c r="BU26" s="5637"/>
      <c r="BV26" s="5637"/>
      <c r="BW26" s="5637"/>
      <c r="BX26" s="5637"/>
      <c r="BY26" s="5637"/>
      <c r="BZ26" s="5637"/>
      <c r="CA26" s="5637"/>
      <c r="CB26" s="5637"/>
      <c r="CC26" s="5637"/>
      <c r="CD26" s="5637"/>
      <c r="CE26" s="5637"/>
      <c r="CF26" s="5637"/>
      <c r="CG26" s="5637"/>
      <c r="CH26" s="5637"/>
      <c r="CI26" s="5637"/>
      <c r="CJ26" s="5637"/>
      <c r="CK26" s="5637"/>
      <c r="CL26" s="5637"/>
      <c r="CM26" s="5637"/>
      <c r="CN26" s="5637"/>
      <c r="CO26" s="5637"/>
      <c r="CP26" s="5637"/>
      <c r="CQ26" s="5637"/>
      <c r="CR26" s="5637"/>
      <c r="CS26" s="5637"/>
      <c r="CT26" s="5637"/>
      <c r="CU26" s="5637"/>
      <c r="CV26" s="5637"/>
      <c r="CW26" s="5637"/>
      <c r="CX26" s="5637"/>
      <c r="CY26" s="5637"/>
      <c r="CZ26" s="5637"/>
      <c r="DA26" s="5637"/>
      <c r="DB26" s="5637"/>
      <c r="DC26" s="5637"/>
      <c r="DD26" s="5637"/>
      <c r="DE26" s="5637"/>
      <c r="DF26" s="5637"/>
      <c r="DG26" s="5637"/>
      <c r="DH26" s="5637"/>
      <c r="DI26" s="5637"/>
      <c r="DJ26" s="5637"/>
      <c r="DK26" s="5637"/>
      <c r="DL26" s="5637"/>
      <c r="DM26" s="5637"/>
      <c r="DN26" s="5637"/>
      <c r="DO26" s="5637"/>
      <c r="DP26" s="5637"/>
      <c r="DQ26" s="5637"/>
      <c r="DR26" s="5637"/>
      <c r="DS26" s="5637"/>
      <c r="DT26" s="5637"/>
      <c r="DU26" s="5637"/>
      <c r="DV26" s="5637"/>
      <c r="DW26" s="5637"/>
      <c r="DX26" s="5637"/>
      <c r="DY26" s="5637"/>
      <c r="DZ26" s="5637"/>
      <c r="EA26" s="5637"/>
      <c r="EB26" s="5637"/>
      <c r="EC26" s="5637"/>
      <c r="ED26" s="5637"/>
      <c r="EE26" s="5637"/>
      <c r="EF26" s="5637"/>
      <c r="EG26" s="5637"/>
      <c r="EH26" s="5637"/>
      <c r="EI26" s="5637"/>
      <c r="EJ26" s="5637"/>
      <c r="EK26" s="5637"/>
      <c r="EL26" s="5637"/>
      <c r="EM26" s="5637"/>
      <c r="EN26" s="5637"/>
      <c r="EO26" s="5637"/>
      <c r="EP26" s="5637"/>
      <c r="EQ26" s="5637"/>
      <c r="ER26" s="5637"/>
      <c r="ES26" s="5637"/>
      <c r="ET26" s="5637"/>
      <c r="EU26" s="5637"/>
      <c r="EV26" s="5637"/>
      <c r="EW26" s="5637"/>
      <c r="EX26" s="5637"/>
      <c r="EY26" s="5637"/>
      <c r="EZ26" s="5637"/>
      <c r="FA26" s="5637"/>
      <c r="FB26" s="5637"/>
      <c r="FC26" s="5637"/>
      <c r="FD26" s="5637"/>
      <c r="FE26" s="5637"/>
      <c r="FF26" s="5637"/>
      <c r="FG26" s="5637"/>
      <c r="FH26" s="5637"/>
      <c r="FI26" s="5637"/>
      <c r="FJ26" s="5637"/>
      <c r="FK26" s="5637"/>
      <c r="FL26" s="5637"/>
      <c r="FM26" s="5637"/>
      <c r="FN26" s="5637"/>
      <c r="FO26" s="5637"/>
      <c r="FP26" s="5637"/>
      <c r="FQ26" s="5637"/>
      <c r="FR26" s="5637"/>
      <c r="FS26" s="5637"/>
      <c r="FT26" s="5637"/>
      <c r="FU26" s="5637"/>
      <c r="FV26" s="5637"/>
      <c r="FW26" s="5637"/>
      <c r="FX26" s="5637"/>
      <c r="FY26" s="5637"/>
      <c r="FZ26" s="5637"/>
      <c r="GA26" s="5637"/>
      <c r="GB26" s="5637"/>
      <c r="GC26" s="5637"/>
      <c r="GD26" s="5637"/>
      <c r="GE26" s="5637"/>
      <c r="GF26" s="5637"/>
      <c r="GG26" s="5637"/>
      <c r="GH26" s="5637"/>
      <c r="GI26" s="5637"/>
      <c r="GJ26" s="5637"/>
      <c r="GK26" s="5637"/>
      <c r="GL26" s="5637"/>
      <c r="GM26" s="5637"/>
      <c r="GN26" s="5637"/>
      <c r="GO26" s="5637"/>
      <c r="GP26" s="5637"/>
      <c r="GQ26" s="5637"/>
    </row>
    <row r="27" spans="1:199" s="5649" customFormat="1" ht="32.25" customHeight="1" x14ac:dyDescent="0.25">
      <c r="A27" s="7929"/>
      <c r="B27" s="5650" t="s">
        <v>304</v>
      </c>
      <c r="C27" s="5642">
        <v>23</v>
      </c>
      <c r="D27" s="8016" t="s">
        <v>1105</v>
      </c>
      <c r="E27" s="7875" t="s">
        <v>1106</v>
      </c>
      <c r="F27" s="5635">
        <v>5553</v>
      </c>
      <c r="L27" s="5637"/>
      <c r="M27" s="5637"/>
      <c r="N27" s="5637"/>
      <c r="O27" s="5637"/>
      <c r="P27" s="5637"/>
      <c r="Q27" s="5637"/>
      <c r="R27" s="5637"/>
      <c r="S27" s="5637"/>
      <c r="T27" s="5637"/>
      <c r="U27" s="5637"/>
      <c r="V27" s="5637"/>
      <c r="W27" s="5637"/>
      <c r="X27" s="5637"/>
      <c r="Y27" s="5637"/>
      <c r="Z27" s="5637"/>
      <c r="AA27" s="5637"/>
      <c r="AB27" s="5637"/>
      <c r="AC27" s="5637"/>
      <c r="AD27" s="5637"/>
      <c r="AE27" s="5637"/>
      <c r="AF27" s="5637"/>
      <c r="AG27" s="5637"/>
      <c r="AH27" s="5637"/>
      <c r="AI27" s="5637"/>
      <c r="AJ27" s="5637"/>
      <c r="AK27" s="5637"/>
      <c r="AL27" s="5637"/>
      <c r="AM27" s="5637"/>
      <c r="AN27" s="5637"/>
      <c r="AO27" s="5637"/>
      <c r="AP27" s="5637"/>
      <c r="AQ27" s="5637"/>
      <c r="AR27" s="5637"/>
      <c r="AS27" s="5637"/>
      <c r="AT27" s="5637"/>
      <c r="AU27" s="5637"/>
      <c r="AV27" s="5637"/>
      <c r="AW27" s="5637"/>
      <c r="AX27" s="5637"/>
      <c r="AY27" s="5637"/>
      <c r="AZ27" s="5637"/>
      <c r="BA27" s="5637"/>
      <c r="BB27" s="5637"/>
      <c r="BC27" s="5637"/>
      <c r="BD27" s="5637"/>
      <c r="BE27" s="5637"/>
      <c r="BF27" s="5637"/>
      <c r="BG27" s="5637"/>
      <c r="BH27" s="5637"/>
      <c r="BI27" s="5637"/>
      <c r="BJ27" s="5637"/>
      <c r="BK27" s="5637"/>
      <c r="BL27" s="5637"/>
      <c r="BM27" s="5637"/>
      <c r="BN27" s="5637"/>
      <c r="BO27" s="5637"/>
      <c r="BP27" s="5637"/>
      <c r="BQ27" s="5637"/>
      <c r="BR27" s="5637"/>
      <c r="BS27" s="5637"/>
      <c r="BT27" s="5637"/>
      <c r="BU27" s="5637"/>
      <c r="BV27" s="5637"/>
      <c r="BW27" s="5637"/>
      <c r="BX27" s="5637"/>
      <c r="BY27" s="5637"/>
      <c r="BZ27" s="5637"/>
      <c r="CA27" s="5637"/>
      <c r="CB27" s="5637"/>
      <c r="CC27" s="5637"/>
      <c r="CD27" s="5637"/>
      <c r="CE27" s="5637"/>
      <c r="CF27" s="5637"/>
      <c r="CG27" s="5637"/>
      <c r="CH27" s="5637"/>
      <c r="CI27" s="5637"/>
      <c r="CJ27" s="5637"/>
      <c r="CK27" s="5637"/>
      <c r="CL27" s="5637"/>
      <c r="CM27" s="5637"/>
      <c r="CN27" s="5637"/>
      <c r="CO27" s="5637"/>
      <c r="CP27" s="5637"/>
      <c r="CQ27" s="5637"/>
      <c r="CR27" s="5637"/>
      <c r="CS27" s="5637"/>
      <c r="CT27" s="5637"/>
      <c r="CU27" s="5637"/>
      <c r="CV27" s="5637"/>
      <c r="CW27" s="5637"/>
      <c r="CX27" s="5637"/>
      <c r="CY27" s="5637"/>
      <c r="CZ27" s="5637"/>
      <c r="DA27" s="5637"/>
      <c r="DB27" s="5637"/>
      <c r="DC27" s="5637"/>
      <c r="DD27" s="5637"/>
      <c r="DE27" s="5637"/>
      <c r="DF27" s="5637"/>
      <c r="DG27" s="5637"/>
      <c r="DH27" s="5637"/>
      <c r="DI27" s="5637"/>
      <c r="DJ27" s="5637"/>
      <c r="DK27" s="5637"/>
      <c r="DL27" s="5637"/>
      <c r="DM27" s="5637"/>
      <c r="DN27" s="5637"/>
      <c r="DO27" s="5637"/>
      <c r="DP27" s="5637"/>
      <c r="DQ27" s="5637"/>
      <c r="DR27" s="5637"/>
      <c r="DS27" s="5637"/>
      <c r="DT27" s="5637"/>
      <c r="DU27" s="5637"/>
      <c r="DV27" s="5637"/>
      <c r="DW27" s="5637"/>
      <c r="DX27" s="5637"/>
      <c r="DY27" s="5637"/>
      <c r="DZ27" s="5637"/>
      <c r="EA27" s="5637"/>
      <c r="EB27" s="5637"/>
      <c r="EC27" s="5637"/>
      <c r="ED27" s="5637"/>
      <c r="EE27" s="5637"/>
      <c r="EF27" s="5637"/>
      <c r="EG27" s="5637"/>
      <c r="EH27" s="5637"/>
      <c r="EI27" s="5637"/>
      <c r="EJ27" s="5637"/>
      <c r="EK27" s="5637"/>
      <c r="EL27" s="5637"/>
      <c r="EM27" s="5637"/>
      <c r="EN27" s="5637"/>
      <c r="EO27" s="5637"/>
      <c r="EP27" s="5637"/>
      <c r="EQ27" s="5637"/>
      <c r="ER27" s="5637"/>
      <c r="ES27" s="5637"/>
      <c r="ET27" s="5637"/>
      <c r="EU27" s="5637"/>
      <c r="EV27" s="5637"/>
      <c r="EW27" s="5637"/>
      <c r="EX27" s="5637"/>
      <c r="EY27" s="5637"/>
      <c r="EZ27" s="5637"/>
      <c r="FA27" s="5637"/>
      <c r="FB27" s="5637"/>
      <c r="FC27" s="5637"/>
      <c r="FD27" s="5637"/>
      <c r="FE27" s="5637"/>
      <c r="FF27" s="5637"/>
      <c r="FG27" s="5637"/>
      <c r="FH27" s="5637"/>
      <c r="FI27" s="5637"/>
      <c r="FJ27" s="5637"/>
      <c r="FK27" s="5637"/>
      <c r="FL27" s="5637"/>
      <c r="FM27" s="5637"/>
      <c r="FN27" s="5637"/>
      <c r="FO27" s="5637"/>
      <c r="FP27" s="5637"/>
      <c r="FQ27" s="5637"/>
      <c r="FR27" s="5637"/>
      <c r="FS27" s="5637"/>
      <c r="FT27" s="5637"/>
      <c r="FU27" s="5637"/>
      <c r="FV27" s="5637"/>
      <c r="FW27" s="5637"/>
      <c r="FX27" s="5637"/>
      <c r="FY27" s="5637"/>
      <c r="FZ27" s="5637"/>
      <c r="GA27" s="5637"/>
      <c r="GB27" s="5637"/>
      <c r="GC27" s="5637"/>
      <c r="GD27" s="5637"/>
      <c r="GE27" s="5637"/>
      <c r="GF27" s="5637"/>
      <c r="GG27" s="5637"/>
      <c r="GH27" s="5637"/>
      <c r="GI27" s="5637"/>
      <c r="GJ27" s="5637"/>
      <c r="GK27" s="5637"/>
      <c r="GL27" s="5637"/>
      <c r="GM27" s="5637"/>
      <c r="GN27" s="5637"/>
      <c r="GO27" s="5637"/>
      <c r="GP27" s="5637"/>
      <c r="GQ27" s="5637"/>
    </row>
    <row r="28" spans="1:199" s="5649" customFormat="1" ht="26.25" customHeight="1" x14ac:dyDescent="0.25">
      <c r="A28" s="7938" t="s">
        <v>3918</v>
      </c>
      <c r="B28" s="7773" t="s">
        <v>305</v>
      </c>
      <c r="C28" s="863">
        <v>1</v>
      </c>
      <c r="D28" s="8117" t="s">
        <v>1041</v>
      </c>
      <c r="E28" s="7852" t="s">
        <v>1042</v>
      </c>
      <c r="F28" s="8114">
        <v>400</v>
      </c>
      <c r="L28" s="5637"/>
      <c r="M28" s="5637"/>
      <c r="N28" s="5637"/>
      <c r="O28" s="5637"/>
      <c r="P28" s="5637"/>
      <c r="Q28" s="5637"/>
      <c r="R28" s="5637"/>
      <c r="S28" s="5637"/>
      <c r="T28" s="5637"/>
      <c r="U28" s="5637"/>
      <c r="V28" s="5637"/>
      <c r="W28" s="5637"/>
      <c r="X28" s="5637"/>
      <c r="Y28" s="5637"/>
      <c r="Z28" s="5637"/>
      <c r="AA28" s="5637"/>
      <c r="AB28" s="5637"/>
      <c r="AC28" s="5637"/>
      <c r="AD28" s="5637"/>
      <c r="AE28" s="5637"/>
      <c r="AF28" s="5637"/>
      <c r="AG28" s="5637"/>
      <c r="AH28" s="5637"/>
      <c r="AI28" s="5637"/>
      <c r="AJ28" s="5637"/>
      <c r="AK28" s="5637"/>
      <c r="AL28" s="5637"/>
      <c r="AM28" s="5637"/>
      <c r="AN28" s="5637"/>
      <c r="AO28" s="5637"/>
      <c r="AP28" s="5637"/>
      <c r="AQ28" s="5637"/>
      <c r="AR28" s="5637"/>
      <c r="AS28" s="5637"/>
      <c r="AT28" s="5637"/>
      <c r="AU28" s="5637"/>
      <c r="AV28" s="5637"/>
      <c r="AW28" s="5637"/>
      <c r="AX28" s="5637"/>
      <c r="AY28" s="5637"/>
      <c r="AZ28" s="5637"/>
      <c r="BA28" s="5637"/>
      <c r="BB28" s="5637"/>
      <c r="BC28" s="5637"/>
      <c r="BD28" s="5637"/>
      <c r="BE28" s="5637"/>
      <c r="BF28" s="5637"/>
      <c r="BG28" s="5637"/>
      <c r="BH28" s="5637"/>
      <c r="BI28" s="5637"/>
      <c r="BJ28" s="5637"/>
      <c r="BK28" s="5637"/>
      <c r="BL28" s="5637"/>
      <c r="BM28" s="5637"/>
      <c r="BN28" s="5637"/>
      <c r="BO28" s="5637"/>
      <c r="BP28" s="5637"/>
      <c r="BQ28" s="5637"/>
      <c r="BR28" s="5637"/>
      <c r="BS28" s="5637"/>
      <c r="BT28" s="5637"/>
      <c r="BU28" s="5637"/>
      <c r="BV28" s="5637"/>
      <c r="BW28" s="5637"/>
      <c r="BX28" s="5637"/>
      <c r="BY28" s="5637"/>
      <c r="BZ28" s="5637"/>
      <c r="CA28" s="5637"/>
      <c r="CB28" s="5637"/>
      <c r="CC28" s="5637"/>
      <c r="CD28" s="5637"/>
      <c r="CE28" s="5637"/>
      <c r="CF28" s="5637"/>
      <c r="CG28" s="5637"/>
      <c r="CH28" s="5637"/>
      <c r="CI28" s="5637"/>
      <c r="CJ28" s="5637"/>
      <c r="CK28" s="5637"/>
      <c r="CL28" s="5637"/>
      <c r="CM28" s="5637"/>
      <c r="CN28" s="5637"/>
      <c r="CO28" s="5637"/>
      <c r="CP28" s="5637"/>
      <c r="CQ28" s="5637"/>
      <c r="CR28" s="5637"/>
      <c r="CS28" s="5637"/>
      <c r="CT28" s="5637"/>
      <c r="CU28" s="5637"/>
      <c r="CV28" s="5637"/>
      <c r="CW28" s="5637"/>
      <c r="CX28" s="5637"/>
      <c r="CY28" s="5637"/>
      <c r="CZ28" s="5637"/>
      <c r="DA28" s="5637"/>
      <c r="DB28" s="5637"/>
      <c r="DC28" s="5637"/>
      <c r="DD28" s="5637"/>
      <c r="DE28" s="5637"/>
      <c r="DF28" s="5637"/>
      <c r="DG28" s="5637"/>
      <c r="DH28" s="5637"/>
      <c r="DI28" s="5637"/>
      <c r="DJ28" s="5637"/>
      <c r="DK28" s="5637"/>
      <c r="DL28" s="5637"/>
      <c r="DM28" s="5637"/>
      <c r="DN28" s="5637"/>
      <c r="DO28" s="5637"/>
      <c r="DP28" s="5637"/>
      <c r="DQ28" s="5637"/>
      <c r="DR28" s="5637"/>
      <c r="DS28" s="5637"/>
      <c r="DT28" s="5637"/>
      <c r="DU28" s="5637"/>
      <c r="DV28" s="5637"/>
      <c r="DW28" s="5637"/>
      <c r="DX28" s="5637"/>
      <c r="DY28" s="5637"/>
      <c r="DZ28" s="5637"/>
      <c r="EA28" s="5637"/>
      <c r="EB28" s="5637"/>
      <c r="EC28" s="5637"/>
      <c r="ED28" s="5637"/>
      <c r="EE28" s="5637"/>
      <c r="EF28" s="5637"/>
      <c r="EG28" s="5637"/>
      <c r="EH28" s="5637"/>
      <c r="EI28" s="5637"/>
      <c r="EJ28" s="5637"/>
      <c r="EK28" s="5637"/>
      <c r="EL28" s="5637"/>
      <c r="EM28" s="5637"/>
      <c r="EN28" s="5637"/>
      <c r="EO28" s="5637"/>
      <c r="EP28" s="5637"/>
      <c r="EQ28" s="5637"/>
      <c r="ER28" s="5637"/>
      <c r="ES28" s="5637"/>
      <c r="ET28" s="5637"/>
      <c r="EU28" s="5637"/>
      <c r="EV28" s="5637"/>
      <c r="EW28" s="5637"/>
      <c r="EX28" s="5637"/>
      <c r="EY28" s="5637"/>
      <c r="EZ28" s="5637"/>
      <c r="FA28" s="5637"/>
      <c r="FB28" s="5637"/>
      <c r="FC28" s="5637"/>
      <c r="FD28" s="5637"/>
      <c r="FE28" s="5637"/>
      <c r="FF28" s="5637"/>
      <c r="FG28" s="5637"/>
      <c r="FH28" s="5637"/>
      <c r="FI28" s="5637"/>
      <c r="FJ28" s="5637"/>
      <c r="FK28" s="5637"/>
      <c r="FL28" s="5637"/>
      <c r="FM28" s="5637"/>
      <c r="FN28" s="5637"/>
      <c r="FO28" s="5637"/>
      <c r="FP28" s="5637"/>
      <c r="FQ28" s="5637"/>
      <c r="FR28" s="5637"/>
      <c r="FS28" s="5637"/>
      <c r="FT28" s="5637"/>
      <c r="FU28" s="5637"/>
      <c r="FV28" s="5637"/>
      <c r="FW28" s="5637"/>
      <c r="FX28" s="5637"/>
      <c r="FY28" s="5637"/>
      <c r="FZ28" s="5637"/>
      <c r="GA28" s="5637"/>
      <c r="GB28" s="5637"/>
      <c r="GC28" s="5637"/>
      <c r="GD28" s="5637"/>
      <c r="GE28" s="5637"/>
      <c r="GF28" s="5637"/>
      <c r="GG28" s="5637"/>
      <c r="GH28" s="5637"/>
      <c r="GI28" s="5637"/>
      <c r="GJ28" s="5637"/>
      <c r="GK28" s="5637"/>
      <c r="GL28" s="5637"/>
      <c r="GM28" s="5637"/>
      <c r="GN28" s="5637"/>
      <c r="GO28" s="5637"/>
      <c r="GP28" s="5637"/>
      <c r="GQ28" s="5637"/>
    </row>
    <row r="29" spans="1:199" s="5649" customFormat="1" ht="26.25" customHeight="1" x14ac:dyDescent="0.25">
      <c r="A29" s="7938"/>
      <c r="B29" s="7773"/>
      <c r="C29" s="863">
        <v>2</v>
      </c>
      <c r="D29" s="8117" t="s">
        <v>1043</v>
      </c>
      <c r="E29" s="7852" t="s">
        <v>932</v>
      </c>
      <c r="F29" s="8114">
        <v>2</v>
      </c>
      <c r="L29" s="5637"/>
      <c r="M29" s="5637"/>
      <c r="N29" s="5637"/>
      <c r="O29" s="5637"/>
      <c r="P29" s="5637"/>
      <c r="Q29" s="5637"/>
      <c r="R29" s="5637"/>
      <c r="S29" s="5637"/>
      <c r="T29" s="5637"/>
      <c r="U29" s="5637"/>
      <c r="V29" s="5637"/>
      <c r="W29" s="5637"/>
      <c r="X29" s="5637"/>
      <c r="Y29" s="5637"/>
      <c r="Z29" s="5637"/>
      <c r="AA29" s="5637"/>
      <c r="AB29" s="5637"/>
      <c r="AC29" s="5637"/>
      <c r="AD29" s="5637"/>
      <c r="AE29" s="5637"/>
      <c r="AF29" s="5637"/>
      <c r="AG29" s="5637"/>
      <c r="AH29" s="5637"/>
      <c r="AI29" s="5637"/>
      <c r="AJ29" s="5637"/>
      <c r="AK29" s="5637"/>
      <c r="AL29" s="5637"/>
      <c r="AM29" s="5637"/>
      <c r="AN29" s="5637"/>
      <c r="AO29" s="5637"/>
      <c r="AP29" s="5637"/>
      <c r="AQ29" s="5637"/>
      <c r="AR29" s="5637"/>
      <c r="AS29" s="5637"/>
      <c r="AT29" s="5637"/>
      <c r="AU29" s="5637"/>
      <c r="AV29" s="5637"/>
      <c r="AW29" s="5637"/>
      <c r="AX29" s="5637"/>
      <c r="AY29" s="5637"/>
      <c r="AZ29" s="5637"/>
      <c r="BA29" s="5637"/>
      <c r="BB29" s="5637"/>
      <c r="BC29" s="5637"/>
      <c r="BD29" s="5637"/>
      <c r="BE29" s="5637"/>
      <c r="BF29" s="5637"/>
      <c r="BG29" s="5637"/>
      <c r="BH29" s="5637"/>
      <c r="BI29" s="5637"/>
      <c r="BJ29" s="5637"/>
      <c r="BK29" s="5637"/>
      <c r="BL29" s="5637"/>
      <c r="BM29" s="5637"/>
      <c r="BN29" s="5637"/>
      <c r="BO29" s="5637"/>
      <c r="BP29" s="5637"/>
      <c r="BQ29" s="5637"/>
      <c r="BR29" s="5637"/>
      <c r="BS29" s="5637"/>
      <c r="BT29" s="5637"/>
      <c r="BU29" s="5637"/>
      <c r="BV29" s="5637"/>
      <c r="BW29" s="5637"/>
      <c r="BX29" s="5637"/>
      <c r="BY29" s="5637"/>
      <c r="BZ29" s="5637"/>
      <c r="CA29" s="5637"/>
      <c r="CB29" s="5637"/>
      <c r="CC29" s="5637"/>
      <c r="CD29" s="5637"/>
      <c r="CE29" s="5637"/>
      <c r="CF29" s="5637"/>
      <c r="CG29" s="5637"/>
      <c r="CH29" s="5637"/>
      <c r="CI29" s="5637"/>
      <c r="CJ29" s="5637"/>
      <c r="CK29" s="5637"/>
      <c r="CL29" s="5637"/>
      <c r="CM29" s="5637"/>
      <c r="CN29" s="5637"/>
      <c r="CO29" s="5637"/>
      <c r="CP29" s="5637"/>
      <c r="CQ29" s="5637"/>
      <c r="CR29" s="5637"/>
      <c r="CS29" s="5637"/>
      <c r="CT29" s="5637"/>
      <c r="CU29" s="5637"/>
      <c r="CV29" s="5637"/>
      <c r="CW29" s="5637"/>
      <c r="CX29" s="5637"/>
      <c r="CY29" s="5637"/>
      <c r="CZ29" s="5637"/>
      <c r="DA29" s="5637"/>
      <c r="DB29" s="5637"/>
      <c r="DC29" s="5637"/>
      <c r="DD29" s="5637"/>
      <c r="DE29" s="5637"/>
      <c r="DF29" s="5637"/>
      <c r="DG29" s="5637"/>
      <c r="DH29" s="5637"/>
      <c r="DI29" s="5637"/>
      <c r="DJ29" s="5637"/>
      <c r="DK29" s="5637"/>
      <c r="DL29" s="5637"/>
      <c r="DM29" s="5637"/>
      <c r="DN29" s="5637"/>
      <c r="DO29" s="5637"/>
      <c r="DP29" s="5637"/>
      <c r="DQ29" s="5637"/>
      <c r="DR29" s="5637"/>
      <c r="DS29" s="5637"/>
      <c r="DT29" s="5637"/>
      <c r="DU29" s="5637"/>
      <c r="DV29" s="5637"/>
      <c r="DW29" s="5637"/>
      <c r="DX29" s="5637"/>
      <c r="DY29" s="5637"/>
      <c r="DZ29" s="5637"/>
      <c r="EA29" s="5637"/>
      <c r="EB29" s="5637"/>
      <c r="EC29" s="5637"/>
      <c r="ED29" s="5637"/>
      <c r="EE29" s="5637"/>
      <c r="EF29" s="5637"/>
      <c r="EG29" s="5637"/>
      <c r="EH29" s="5637"/>
      <c r="EI29" s="5637"/>
      <c r="EJ29" s="5637"/>
      <c r="EK29" s="5637"/>
      <c r="EL29" s="5637"/>
      <c r="EM29" s="5637"/>
      <c r="EN29" s="5637"/>
      <c r="EO29" s="5637"/>
      <c r="EP29" s="5637"/>
      <c r="EQ29" s="5637"/>
      <c r="ER29" s="5637"/>
      <c r="ES29" s="5637"/>
      <c r="ET29" s="5637"/>
      <c r="EU29" s="5637"/>
      <c r="EV29" s="5637"/>
      <c r="EW29" s="5637"/>
      <c r="EX29" s="5637"/>
      <c r="EY29" s="5637"/>
      <c r="EZ29" s="5637"/>
      <c r="FA29" s="5637"/>
      <c r="FB29" s="5637"/>
      <c r="FC29" s="5637"/>
      <c r="FD29" s="5637"/>
      <c r="FE29" s="5637"/>
      <c r="FF29" s="5637"/>
      <c r="FG29" s="5637"/>
      <c r="FH29" s="5637"/>
      <c r="FI29" s="5637"/>
      <c r="FJ29" s="5637"/>
      <c r="FK29" s="5637"/>
      <c r="FL29" s="5637"/>
      <c r="FM29" s="5637"/>
      <c r="FN29" s="5637"/>
      <c r="FO29" s="5637"/>
      <c r="FP29" s="5637"/>
      <c r="FQ29" s="5637"/>
      <c r="FR29" s="5637"/>
      <c r="FS29" s="5637"/>
      <c r="FT29" s="5637"/>
      <c r="FU29" s="5637"/>
      <c r="FV29" s="5637"/>
      <c r="FW29" s="5637"/>
      <c r="FX29" s="5637"/>
      <c r="FY29" s="5637"/>
      <c r="FZ29" s="5637"/>
      <c r="GA29" s="5637"/>
      <c r="GB29" s="5637"/>
      <c r="GC29" s="5637"/>
      <c r="GD29" s="5637"/>
      <c r="GE29" s="5637"/>
      <c r="GF29" s="5637"/>
      <c r="GG29" s="5637"/>
      <c r="GH29" s="5637"/>
      <c r="GI29" s="5637"/>
      <c r="GJ29" s="5637"/>
      <c r="GK29" s="5637"/>
      <c r="GL29" s="5637"/>
      <c r="GM29" s="5637"/>
      <c r="GN29" s="5637"/>
      <c r="GO29" s="5637"/>
      <c r="GP29" s="5637"/>
      <c r="GQ29" s="5637"/>
    </row>
    <row r="30" spans="1:199" s="5649" customFormat="1" ht="26.25" customHeight="1" x14ac:dyDescent="0.25">
      <c r="A30" s="7938"/>
      <c r="B30" s="7773"/>
      <c r="C30" s="863">
        <v>3</v>
      </c>
      <c r="D30" s="8117" t="s">
        <v>1044</v>
      </c>
      <c r="E30" s="7852" t="s">
        <v>1045</v>
      </c>
      <c r="F30" s="8114">
        <v>36</v>
      </c>
      <c r="L30" s="5637"/>
      <c r="M30" s="5637"/>
      <c r="N30" s="5637"/>
      <c r="O30" s="5637"/>
      <c r="P30" s="5637"/>
      <c r="Q30" s="5637"/>
      <c r="R30" s="5637"/>
      <c r="S30" s="5637"/>
      <c r="T30" s="5637"/>
      <c r="U30" s="5637"/>
      <c r="V30" s="5637"/>
      <c r="W30" s="5637"/>
      <c r="X30" s="5637"/>
      <c r="Y30" s="5637"/>
      <c r="Z30" s="5637"/>
      <c r="AA30" s="5637"/>
      <c r="AB30" s="5637"/>
      <c r="AC30" s="5637"/>
      <c r="AD30" s="5637"/>
      <c r="AE30" s="5637"/>
      <c r="AF30" s="5637"/>
      <c r="AG30" s="5637"/>
      <c r="AH30" s="5637"/>
      <c r="AI30" s="5637"/>
      <c r="AJ30" s="5637"/>
      <c r="AK30" s="5637"/>
      <c r="AL30" s="5637"/>
      <c r="AM30" s="5637"/>
      <c r="AN30" s="5637"/>
      <c r="AO30" s="5637"/>
      <c r="AP30" s="5637"/>
      <c r="AQ30" s="5637"/>
      <c r="AR30" s="5637"/>
      <c r="AS30" s="5637"/>
      <c r="AT30" s="5637"/>
      <c r="AU30" s="5637"/>
      <c r="AV30" s="5637"/>
      <c r="AW30" s="5637"/>
      <c r="AX30" s="5637"/>
      <c r="AY30" s="5637"/>
      <c r="AZ30" s="5637"/>
      <c r="BA30" s="5637"/>
      <c r="BB30" s="5637"/>
      <c r="BC30" s="5637"/>
      <c r="BD30" s="5637"/>
      <c r="BE30" s="5637"/>
      <c r="BF30" s="5637"/>
      <c r="BG30" s="5637"/>
      <c r="BH30" s="5637"/>
      <c r="BI30" s="5637"/>
      <c r="BJ30" s="5637"/>
      <c r="BK30" s="5637"/>
      <c r="BL30" s="5637"/>
      <c r="BM30" s="5637"/>
      <c r="BN30" s="5637"/>
      <c r="BO30" s="5637"/>
      <c r="BP30" s="5637"/>
      <c r="BQ30" s="5637"/>
      <c r="BR30" s="5637"/>
      <c r="BS30" s="5637"/>
      <c r="BT30" s="5637"/>
      <c r="BU30" s="5637"/>
      <c r="BV30" s="5637"/>
      <c r="BW30" s="5637"/>
      <c r="BX30" s="5637"/>
      <c r="BY30" s="5637"/>
      <c r="BZ30" s="5637"/>
      <c r="CA30" s="5637"/>
      <c r="CB30" s="5637"/>
      <c r="CC30" s="5637"/>
      <c r="CD30" s="5637"/>
      <c r="CE30" s="5637"/>
      <c r="CF30" s="5637"/>
      <c r="CG30" s="5637"/>
      <c r="CH30" s="5637"/>
      <c r="CI30" s="5637"/>
      <c r="CJ30" s="5637"/>
      <c r="CK30" s="5637"/>
      <c r="CL30" s="5637"/>
      <c r="CM30" s="5637"/>
      <c r="CN30" s="5637"/>
      <c r="CO30" s="5637"/>
      <c r="CP30" s="5637"/>
      <c r="CQ30" s="5637"/>
      <c r="CR30" s="5637"/>
      <c r="CS30" s="5637"/>
      <c r="CT30" s="5637"/>
      <c r="CU30" s="5637"/>
      <c r="CV30" s="5637"/>
      <c r="CW30" s="5637"/>
      <c r="CX30" s="5637"/>
      <c r="CY30" s="5637"/>
      <c r="CZ30" s="5637"/>
      <c r="DA30" s="5637"/>
      <c r="DB30" s="5637"/>
      <c r="DC30" s="5637"/>
      <c r="DD30" s="5637"/>
      <c r="DE30" s="5637"/>
      <c r="DF30" s="5637"/>
      <c r="DG30" s="5637"/>
      <c r="DH30" s="5637"/>
      <c r="DI30" s="5637"/>
      <c r="DJ30" s="5637"/>
      <c r="DK30" s="5637"/>
      <c r="DL30" s="5637"/>
      <c r="DM30" s="5637"/>
      <c r="DN30" s="5637"/>
      <c r="DO30" s="5637"/>
      <c r="DP30" s="5637"/>
      <c r="DQ30" s="5637"/>
      <c r="DR30" s="5637"/>
      <c r="DS30" s="5637"/>
      <c r="DT30" s="5637"/>
      <c r="DU30" s="5637"/>
      <c r="DV30" s="5637"/>
      <c r="DW30" s="5637"/>
      <c r="DX30" s="5637"/>
      <c r="DY30" s="5637"/>
      <c r="DZ30" s="5637"/>
      <c r="EA30" s="5637"/>
      <c r="EB30" s="5637"/>
      <c r="EC30" s="5637"/>
      <c r="ED30" s="5637"/>
      <c r="EE30" s="5637"/>
      <c r="EF30" s="5637"/>
      <c r="EG30" s="5637"/>
      <c r="EH30" s="5637"/>
      <c r="EI30" s="5637"/>
      <c r="EJ30" s="5637"/>
      <c r="EK30" s="5637"/>
      <c r="EL30" s="5637"/>
      <c r="EM30" s="5637"/>
      <c r="EN30" s="5637"/>
      <c r="EO30" s="5637"/>
      <c r="EP30" s="5637"/>
      <c r="EQ30" s="5637"/>
      <c r="ER30" s="5637"/>
      <c r="ES30" s="5637"/>
      <c r="ET30" s="5637"/>
      <c r="EU30" s="5637"/>
      <c r="EV30" s="5637"/>
      <c r="EW30" s="5637"/>
      <c r="EX30" s="5637"/>
      <c r="EY30" s="5637"/>
      <c r="EZ30" s="5637"/>
      <c r="FA30" s="5637"/>
      <c r="FB30" s="5637"/>
      <c r="FC30" s="5637"/>
      <c r="FD30" s="5637"/>
      <c r="FE30" s="5637"/>
      <c r="FF30" s="5637"/>
      <c r="FG30" s="5637"/>
      <c r="FH30" s="5637"/>
      <c r="FI30" s="5637"/>
      <c r="FJ30" s="5637"/>
      <c r="FK30" s="5637"/>
      <c r="FL30" s="5637"/>
      <c r="FM30" s="5637"/>
      <c r="FN30" s="5637"/>
      <c r="FO30" s="5637"/>
      <c r="FP30" s="5637"/>
      <c r="FQ30" s="5637"/>
      <c r="FR30" s="5637"/>
      <c r="FS30" s="5637"/>
      <c r="FT30" s="5637"/>
      <c r="FU30" s="5637"/>
      <c r="FV30" s="5637"/>
      <c r="FW30" s="5637"/>
      <c r="FX30" s="5637"/>
      <c r="FY30" s="5637"/>
      <c r="FZ30" s="5637"/>
      <c r="GA30" s="5637"/>
      <c r="GB30" s="5637"/>
      <c r="GC30" s="5637"/>
      <c r="GD30" s="5637"/>
      <c r="GE30" s="5637"/>
      <c r="GF30" s="5637"/>
      <c r="GG30" s="5637"/>
      <c r="GH30" s="5637"/>
      <c r="GI30" s="5637"/>
      <c r="GJ30" s="5637"/>
      <c r="GK30" s="5637"/>
      <c r="GL30" s="5637"/>
      <c r="GM30" s="5637"/>
      <c r="GN30" s="5637"/>
      <c r="GO30" s="5637"/>
      <c r="GP30" s="5637"/>
      <c r="GQ30" s="5637"/>
    </row>
    <row r="31" spans="1:199" s="5649" customFormat="1" ht="26.25" customHeight="1" x14ac:dyDescent="0.25">
      <c r="A31" s="7938"/>
      <c r="B31" s="7773"/>
      <c r="C31" s="863">
        <v>4</v>
      </c>
      <c r="D31" s="8117" t="s">
        <v>1046</v>
      </c>
      <c r="E31" s="7852" t="s">
        <v>1047</v>
      </c>
      <c r="F31" s="8114">
        <v>400</v>
      </c>
      <c r="L31" s="5637"/>
      <c r="M31" s="5637"/>
      <c r="N31" s="5637"/>
      <c r="O31" s="5637"/>
      <c r="P31" s="5637"/>
      <c r="Q31" s="5637"/>
      <c r="R31" s="5637"/>
      <c r="S31" s="5637"/>
      <c r="T31" s="5637"/>
      <c r="U31" s="5637"/>
      <c r="V31" s="5637"/>
      <c r="W31" s="5637"/>
      <c r="X31" s="5637"/>
      <c r="Y31" s="5637"/>
      <c r="Z31" s="5637"/>
      <c r="AA31" s="5637"/>
      <c r="AB31" s="5637"/>
      <c r="AC31" s="5637"/>
      <c r="AD31" s="5637"/>
      <c r="AE31" s="5637"/>
      <c r="AF31" s="5637"/>
      <c r="AG31" s="5637"/>
      <c r="AH31" s="5637"/>
      <c r="AI31" s="5637"/>
      <c r="AJ31" s="5637"/>
      <c r="AK31" s="5637"/>
      <c r="AL31" s="5637"/>
      <c r="AM31" s="5637"/>
      <c r="AN31" s="5637"/>
      <c r="AO31" s="5637"/>
      <c r="AP31" s="5637"/>
      <c r="AQ31" s="5637"/>
      <c r="AR31" s="5637"/>
      <c r="AS31" s="5637"/>
      <c r="AT31" s="5637"/>
      <c r="AU31" s="5637"/>
      <c r="AV31" s="5637"/>
      <c r="AW31" s="5637"/>
      <c r="AX31" s="5637"/>
      <c r="AY31" s="5637"/>
      <c r="AZ31" s="5637"/>
      <c r="BA31" s="5637"/>
      <c r="BB31" s="5637"/>
      <c r="BC31" s="5637"/>
      <c r="BD31" s="5637"/>
      <c r="BE31" s="5637"/>
      <c r="BF31" s="5637"/>
      <c r="BG31" s="5637"/>
      <c r="BH31" s="5637"/>
      <c r="BI31" s="5637"/>
      <c r="BJ31" s="5637"/>
      <c r="BK31" s="5637"/>
      <c r="BL31" s="5637"/>
      <c r="BM31" s="5637"/>
      <c r="BN31" s="5637"/>
      <c r="BO31" s="5637"/>
      <c r="BP31" s="5637"/>
      <c r="BQ31" s="5637"/>
      <c r="BR31" s="5637"/>
      <c r="BS31" s="5637"/>
      <c r="BT31" s="5637"/>
      <c r="BU31" s="5637"/>
      <c r="BV31" s="5637"/>
      <c r="BW31" s="5637"/>
      <c r="BX31" s="5637"/>
      <c r="BY31" s="5637"/>
      <c r="BZ31" s="5637"/>
      <c r="CA31" s="5637"/>
      <c r="CB31" s="5637"/>
      <c r="CC31" s="5637"/>
      <c r="CD31" s="5637"/>
      <c r="CE31" s="5637"/>
      <c r="CF31" s="5637"/>
      <c r="CG31" s="5637"/>
      <c r="CH31" s="5637"/>
      <c r="CI31" s="5637"/>
      <c r="CJ31" s="5637"/>
      <c r="CK31" s="5637"/>
      <c r="CL31" s="5637"/>
      <c r="CM31" s="5637"/>
      <c r="CN31" s="5637"/>
      <c r="CO31" s="5637"/>
      <c r="CP31" s="5637"/>
      <c r="CQ31" s="5637"/>
      <c r="CR31" s="5637"/>
      <c r="CS31" s="5637"/>
      <c r="CT31" s="5637"/>
      <c r="CU31" s="5637"/>
      <c r="CV31" s="5637"/>
      <c r="CW31" s="5637"/>
      <c r="CX31" s="5637"/>
      <c r="CY31" s="5637"/>
      <c r="CZ31" s="5637"/>
      <c r="DA31" s="5637"/>
      <c r="DB31" s="5637"/>
      <c r="DC31" s="5637"/>
      <c r="DD31" s="5637"/>
      <c r="DE31" s="5637"/>
      <c r="DF31" s="5637"/>
      <c r="DG31" s="5637"/>
      <c r="DH31" s="5637"/>
      <c r="DI31" s="5637"/>
      <c r="DJ31" s="5637"/>
      <c r="DK31" s="5637"/>
      <c r="DL31" s="5637"/>
      <c r="DM31" s="5637"/>
      <c r="DN31" s="5637"/>
      <c r="DO31" s="5637"/>
      <c r="DP31" s="5637"/>
      <c r="DQ31" s="5637"/>
      <c r="DR31" s="5637"/>
      <c r="DS31" s="5637"/>
      <c r="DT31" s="5637"/>
      <c r="DU31" s="5637"/>
      <c r="DV31" s="5637"/>
      <c r="DW31" s="5637"/>
      <c r="DX31" s="5637"/>
      <c r="DY31" s="5637"/>
      <c r="DZ31" s="5637"/>
      <c r="EA31" s="5637"/>
      <c r="EB31" s="5637"/>
      <c r="EC31" s="5637"/>
      <c r="ED31" s="5637"/>
      <c r="EE31" s="5637"/>
      <c r="EF31" s="5637"/>
      <c r="EG31" s="5637"/>
      <c r="EH31" s="5637"/>
      <c r="EI31" s="5637"/>
      <c r="EJ31" s="5637"/>
      <c r="EK31" s="5637"/>
      <c r="EL31" s="5637"/>
      <c r="EM31" s="5637"/>
      <c r="EN31" s="5637"/>
      <c r="EO31" s="5637"/>
      <c r="EP31" s="5637"/>
      <c r="EQ31" s="5637"/>
      <c r="ER31" s="5637"/>
      <c r="ES31" s="5637"/>
      <c r="ET31" s="5637"/>
      <c r="EU31" s="5637"/>
      <c r="EV31" s="5637"/>
      <c r="EW31" s="5637"/>
      <c r="EX31" s="5637"/>
      <c r="EY31" s="5637"/>
      <c r="EZ31" s="5637"/>
      <c r="FA31" s="5637"/>
      <c r="FB31" s="5637"/>
      <c r="FC31" s="5637"/>
      <c r="FD31" s="5637"/>
      <c r="FE31" s="5637"/>
      <c r="FF31" s="5637"/>
      <c r="FG31" s="5637"/>
      <c r="FH31" s="5637"/>
      <c r="FI31" s="5637"/>
      <c r="FJ31" s="5637"/>
      <c r="FK31" s="5637"/>
      <c r="FL31" s="5637"/>
      <c r="FM31" s="5637"/>
      <c r="FN31" s="5637"/>
      <c r="FO31" s="5637"/>
      <c r="FP31" s="5637"/>
      <c r="FQ31" s="5637"/>
      <c r="FR31" s="5637"/>
      <c r="FS31" s="5637"/>
      <c r="FT31" s="5637"/>
      <c r="FU31" s="5637"/>
      <c r="FV31" s="5637"/>
      <c r="FW31" s="5637"/>
      <c r="FX31" s="5637"/>
      <c r="FY31" s="5637"/>
      <c r="FZ31" s="5637"/>
      <c r="GA31" s="5637"/>
      <c r="GB31" s="5637"/>
      <c r="GC31" s="5637"/>
      <c r="GD31" s="5637"/>
      <c r="GE31" s="5637"/>
      <c r="GF31" s="5637"/>
      <c r="GG31" s="5637"/>
      <c r="GH31" s="5637"/>
      <c r="GI31" s="5637"/>
      <c r="GJ31" s="5637"/>
      <c r="GK31" s="5637"/>
      <c r="GL31" s="5637"/>
      <c r="GM31" s="5637"/>
      <c r="GN31" s="5637"/>
      <c r="GO31" s="5637"/>
      <c r="GP31" s="5637"/>
      <c r="GQ31" s="5637"/>
    </row>
    <row r="32" spans="1:199" s="5649" customFormat="1" ht="26.25" customHeight="1" x14ac:dyDescent="0.25">
      <c r="A32" s="7938"/>
      <c r="B32" s="7773"/>
      <c r="C32" s="863">
        <v>5</v>
      </c>
      <c r="D32" s="8117" t="s">
        <v>1048</v>
      </c>
      <c r="E32" s="7852" t="s">
        <v>1035</v>
      </c>
      <c r="F32" s="8114">
        <v>400</v>
      </c>
      <c r="L32" s="5637"/>
      <c r="M32" s="5637"/>
      <c r="N32" s="5637"/>
      <c r="O32" s="5637"/>
      <c r="P32" s="5637"/>
      <c r="Q32" s="5637"/>
      <c r="R32" s="5637"/>
      <c r="S32" s="5637"/>
      <c r="T32" s="5637"/>
      <c r="U32" s="5637"/>
      <c r="V32" s="5637"/>
      <c r="W32" s="5637"/>
      <c r="X32" s="5637"/>
      <c r="Y32" s="5637"/>
      <c r="Z32" s="5637"/>
      <c r="AA32" s="5637"/>
      <c r="AB32" s="5637"/>
      <c r="AC32" s="5637"/>
      <c r="AD32" s="5637"/>
      <c r="AE32" s="5637"/>
      <c r="AF32" s="5637"/>
      <c r="AG32" s="5637"/>
      <c r="AH32" s="5637"/>
      <c r="AI32" s="5637"/>
      <c r="AJ32" s="5637"/>
      <c r="AK32" s="5637"/>
      <c r="AL32" s="5637"/>
      <c r="AM32" s="5637"/>
      <c r="AN32" s="5637"/>
      <c r="AO32" s="5637"/>
      <c r="AP32" s="5637"/>
      <c r="AQ32" s="5637"/>
      <c r="AR32" s="5637"/>
      <c r="AS32" s="5637"/>
      <c r="AT32" s="5637"/>
      <c r="AU32" s="5637"/>
      <c r="AV32" s="5637"/>
      <c r="AW32" s="5637"/>
      <c r="AX32" s="5637"/>
      <c r="AY32" s="5637"/>
      <c r="AZ32" s="5637"/>
      <c r="BA32" s="5637"/>
      <c r="BB32" s="5637"/>
      <c r="BC32" s="5637"/>
      <c r="BD32" s="5637"/>
      <c r="BE32" s="5637"/>
      <c r="BF32" s="5637"/>
      <c r="BG32" s="5637"/>
      <c r="BH32" s="5637"/>
      <c r="BI32" s="5637"/>
      <c r="BJ32" s="5637"/>
      <c r="BK32" s="5637"/>
      <c r="BL32" s="5637"/>
      <c r="BM32" s="5637"/>
      <c r="BN32" s="5637"/>
      <c r="BO32" s="5637"/>
      <c r="BP32" s="5637"/>
      <c r="BQ32" s="5637"/>
      <c r="BR32" s="5637"/>
      <c r="BS32" s="5637"/>
      <c r="BT32" s="5637"/>
      <c r="BU32" s="5637"/>
      <c r="BV32" s="5637"/>
      <c r="BW32" s="5637"/>
      <c r="BX32" s="5637"/>
      <c r="BY32" s="5637"/>
      <c r="BZ32" s="5637"/>
      <c r="CA32" s="5637"/>
      <c r="CB32" s="5637"/>
      <c r="CC32" s="5637"/>
      <c r="CD32" s="5637"/>
      <c r="CE32" s="5637"/>
      <c r="CF32" s="5637"/>
      <c r="CG32" s="5637"/>
      <c r="CH32" s="5637"/>
      <c r="CI32" s="5637"/>
      <c r="CJ32" s="5637"/>
      <c r="CK32" s="5637"/>
      <c r="CL32" s="5637"/>
      <c r="CM32" s="5637"/>
      <c r="CN32" s="5637"/>
      <c r="CO32" s="5637"/>
      <c r="CP32" s="5637"/>
      <c r="CQ32" s="5637"/>
      <c r="CR32" s="5637"/>
      <c r="CS32" s="5637"/>
      <c r="CT32" s="5637"/>
      <c r="CU32" s="5637"/>
      <c r="CV32" s="5637"/>
      <c r="CW32" s="5637"/>
      <c r="CX32" s="5637"/>
      <c r="CY32" s="5637"/>
      <c r="CZ32" s="5637"/>
      <c r="DA32" s="5637"/>
      <c r="DB32" s="5637"/>
      <c r="DC32" s="5637"/>
      <c r="DD32" s="5637"/>
      <c r="DE32" s="5637"/>
      <c r="DF32" s="5637"/>
      <c r="DG32" s="5637"/>
      <c r="DH32" s="5637"/>
      <c r="DI32" s="5637"/>
      <c r="DJ32" s="5637"/>
      <c r="DK32" s="5637"/>
      <c r="DL32" s="5637"/>
      <c r="DM32" s="5637"/>
      <c r="DN32" s="5637"/>
      <c r="DO32" s="5637"/>
      <c r="DP32" s="5637"/>
      <c r="DQ32" s="5637"/>
      <c r="DR32" s="5637"/>
      <c r="DS32" s="5637"/>
      <c r="DT32" s="5637"/>
      <c r="DU32" s="5637"/>
      <c r="DV32" s="5637"/>
      <c r="DW32" s="5637"/>
      <c r="DX32" s="5637"/>
      <c r="DY32" s="5637"/>
      <c r="DZ32" s="5637"/>
      <c r="EA32" s="5637"/>
      <c r="EB32" s="5637"/>
      <c r="EC32" s="5637"/>
      <c r="ED32" s="5637"/>
      <c r="EE32" s="5637"/>
      <c r="EF32" s="5637"/>
      <c r="EG32" s="5637"/>
      <c r="EH32" s="5637"/>
      <c r="EI32" s="5637"/>
      <c r="EJ32" s="5637"/>
      <c r="EK32" s="5637"/>
      <c r="EL32" s="5637"/>
      <c r="EM32" s="5637"/>
      <c r="EN32" s="5637"/>
      <c r="EO32" s="5637"/>
      <c r="EP32" s="5637"/>
      <c r="EQ32" s="5637"/>
      <c r="ER32" s="5637"/>
      <c r="ES32" s="5637"/>
      <c r="ET32" s="5637"/>
      <c r="EU32" s="5637"/>
      <c r="EV32" s="5637"/>
      <c r="EW32" s="5637"/>
      <c r="EX32" s="5637"/>
      <c r="EY32" s="5637"/>
      <c r="EZ32" s="5637"/>
      <c r="FA32" s="5637"/>
      <c r="FB32" s="5637"/>
      <c r="FC32" s="5637"/>
      <c r="FD32" s="5637"/>
      <c r="FE32" s="5637"/>
      <c r="FF32" s="5637"/>
      <c r="FG32" s="5637"/>
      <c r="FH32" s="5637"/>
      <c r="FI32" s="5637"/>
      <c r="FJ32" s="5637"/>
      <c r="FK32" s="5637"/>
      <c r="FL32" s="5637"/>
      <c r="FM32" s="5637"/>
      <c r="FN32" s="5637"/>
      <c r="FO32" s="5637"/>
      <c r="FP32" s="5637"/>
      <c r="FQ32" s="5637"/>
      <c r="FR32" s="5637"/>
      <c r="FS32" s="5637"/>
      <c r="FT32" s="5637"/>
      <c r="FU32" s="5637"/>
      <c r="FV32" s="5637"/>
      <c r="FW32" s="5637"/>
      <c r="FX32" s="5637"/>
      <c r="FY32" s="5637"/>
      <c r="FZ32" s="5637"/>
      <c r="GA32" s="5637"/>
      <c r="GB32" s="5637"/>
      <c r="GC32" s="5637"/>
      <c r="GD32" s="5637"/>
      <c r="GE32" s="5637"/>
      <c r="GF32" s="5637"/>
      <c r="GG32" s="5637"/>
      <c r="GH32" s="5637"/>
      <c r="GI32" s="5637"/>
      <c r="GJ32" s="5637"/>
      <c r="GK32" s="5637"/>
      <c r="GL32" s="5637"/>
      <c r="GM32" s="5637"/>
      <c r="GN32" s="5637"/>
      <c r="GO32" s="5637"/>
      <c r="GP32" s="5637"/>
      <c r="GQ32" s="5637"/>
    </row>
    <row r="33" spans="1:199" s="5649" customFormat="1" ht="26.25" customHeight="1" x14ac:dyDescent="0.25">
      <c r="A33" s="7938"/>
      <c r="B33" s="7773"/>
      <c r="C33" s="863">
        <v>6</v>
      </c>
      <c r="D33" s="8117" t="s">
        <v>1049</v>
      </c>
      <c r="E33" s="7852" t="s">
        <v>1050</v>
      </c>
      <c r="F33" s="8114">
        <v>8</v>
      </c>
      <c r="L33" s="5637"/>
      <c r="M33" s="5637"/>
      <c r="N33" s="5637"/>
      <c r="O33" s="5637"/>
      <c r="P33" s="5637"/>
      <c r="Q33" s="5637"/>
      <c r="R33" s="5637"/>
      <c r="S33" s="5637"/>
      <c r="T33" s="5637"/>
      <c r="U33" s="5637"/>
      <c r="V33" s="5637"/>
      <c r="W33" s="5637"/>
      <c r="X33" s="5637"/>
      <c r="Y33" s="5637"/>
      <c r="Z33" s="5637"/>
      <c r="AA33" s="5637"/>
      <c r="AB33" s="5637"/>
      <c r="AC33" s="5637"/>
      <c r="AD33" s="5637"/>
      <c r="AE33" s="5637"/>
      <c r="AF33" s="5637"/>
      <c r="AG33" s="5637"/>
      <c r="AH33" s="5637"/>
      <c r="AI33" s="5637"/>
      <c r="AJ33" s="5637"/>
      <c r="AK33" s="5637"/>
      <c r="AL33" s="5637"/>
      <c r="AM33" s="5637"/>
      <c r="AN33" s="5637"/>
      <c r="AO33" s="5637"/>
      <c r="AP33" s="5637"/>
      <c r="AQ33" s="5637"/>
      <c r="AR33" s="5637"/>
      <c r="AS33" s="5637"/>
      <c r="AT33" s="5637"/>
      <c r="AU33" s="5637"/>
      <c r="AV33" s="5637"/>
      <c r="AW33" s="5637"/>
      <c r="AX33" s="5637"/>
      <c r="AY33" s="5637"/>
      <c r="AZ33" s="5637"/>
      <c r="BA33" s="5637"/>
      <c r="BB33" s="5637"/>
      <c r="BC33" s="5637"/>
      <c r="BD33" s="5637"/>
      <c r="BE33" s="5637"/>
      <c r="BF33" s="5637"/>
      <c r="BG33" s="5637"/>
      <c r="BH33" s="5637"/>
      <c r="BI33" s="5637"/>
      <c r="BJ33" s="5637"/>
      <c r="BK33" s="5637"/>
      <c r="BL33" s="5637"/>
      <c r="BM33" s="5637"/>
      <c r="BN33" s="5637"/>
      <c r="BO33" s="5637"/>
      <c r="BP33" s="5637"/>
      <c r="BQ33" s="5637"/>
      <c r="BR33" s="5637"/>
      <c r="BS33" s="5637"/>
      <c r="BT33" s="5637"/>
      <c r="BU33" s="5637"/>
      <c r="BV33" s="5637"/>
      <c r="BW33" s="5637"/>
      <c r="BX33" s="5637"/>
      <c r="BY33" s="5637"/>
      <c r="BZ33" s="5637"/>
      <c r="CA33" s="5637"/>
      <c r="CB33" s="5637"/>
      <c r="CC33" s="5637"/>
      <c r="CD33" s="5637"/>
      <c r="CE33" s="5637"/>
      <c r="CF33" s="5637"/>
      <c r="CG33" s="5637"/>
      <c r="CH33" s="5637"/>
      <c r="CI33" s="5637"/>
      <c r="CJ33" s="5637"/>
      <c r="CK33" s="5637"/>
      <c r="CL33" s="5637"/>
      <c r="CM33" s="5637"/>
      <c r="CN33" s="5637"/>
      <c r="CO33" s="5637"/>
      <c r="CP33" s="5637"/>
      <c r="CQ33" s="5637"/>
      <c r="CR33" s="5637"/>
      <c r="CS33" s="5637"/>
      <c r="CT33" s="5637"/>
      <c r="CU33" s="5637"/>
      <c r="CV33" s="5637"/>
      <c r="CW33" s="5637"/>
      <c r="CX33" s="5637"/>
      <c r="CY33" s="5637"/>
      <c r="CZ33" s="5637"/>
      <c r="DA33" s="5637"/>
      <c r="DB33" s="5637"/>
      <c r="DC33" s="5637"/>
      <c r="DD33" s="5637"/>
      <c r="DE33" s="5637"/>
      <c r="DF33" s="5637"/>
      <c r="DG33" s="5637"/>
      <c r="DH33" s="5637"/>
      <c r="DI33" s="5637"/>
      <c r="DJ33" s="5637"/>
      <c r="DK33" s="5637"/>
      <c r="DL33" s="5637"/>
      <c r="DM33" s="5637"/>
      <c r="DN33" s="5637"/>
      <c r="DO33" s="5637"/>
      <c r="DP33" s="5637"/>
      <c r="DQ33" s="5637"/>
      <c r="DR33" s="5637"/>
      <c r="DS33" s="5637"/>
      <c r="DT33" s="5637"/>
      <c r="DU33" s="5637"/>
      <c r="DV33" s="5637"/>
      <c r="DW33" s="5637"/>
      <c r="DX33" s="5637"/>
      <c r="DY33" s="5637"/>
      <c r="DZ33" s="5637"/>
      <c r="EA33" s="5637"/>
      <c r="EB33" s="5637"/>
      <c r="EC33" s="5637"/>
      <c r="ED33" s="5637"/>
      <c r="EE33" s="5637"/>
      <c r="EF33" s="5637"/>
      <c r="EG33" s="5637"/>
      <c r="EH33" s="5637"/>
      <c r="EI33" s="5637"/>
      <c r="EJ33" s="5637"/>
      <c r="EK33" s="5637"/>
      <c r="EL33" s="5637"/>
      <c r="EM33" s="5637"/>
      <c r="EN33" s="5637"/>
      <c r="EO33" s="5637"/>
      <c r="EP33" s="5637"/>
      <c r="EQ33" s="5637"/>
      <c r="ER33" s="5637"/>
      <c r="ES33" s="5637"/>
      <c r="ET33" s="5637"/>
      <c r="EU33" s="5637"/>
      <c r="EV33" s="5637"/>
      <c r="EW33" s="5637"/>
      <c r="EX33" s="5637"/>
      <c r="EY33" s="5637"/>
      <c r="EZ33" s="5637"/>
      <c r="FA33" s="5637"/>
      <c r="FB33" s="5637"/>
      <c r="FC33" s="5637"/>
      <c r="FD33" s="5637"/>
      <c r="FE33" s="5637"/>
      <c r="FF33" s="5637"/>
      <c r="FG33" s="5637"/>
      <c r="FH33" s="5637"/>
      <c r="FI33" s="5637"/>
      <c r="FJ33" s="5637"/>
      <c r="FK33" s="5637"/>
      <c r="FL33" s="5637"/>
      <c r="FM33" s="5637"/>
      <c r="FN33" s="5637"/>
      <c r="FO33" s="5637"/>
      <c r="FP33" s="5637"/>
      <c r="FQ33" s="5637"/>
      <c r="FR33" s="5637"/>
      <c r="FS33" s="5637"/>
      <c r="FT33" s="5637"/>
      <c r="FU33" s="5637"/>
      <c r="FV33" s="5637"/>
      <c r="FW33" s="5637"/>
      <c r="FX33" s="5637"/>
      <c r="FY33" s="5637"/>
      <c r="FZ33" s="5637"/>
      <c r="GA33" s="5637"/>
      <c r="GB33" s="5637"/>
      <c r="GC33" s="5637"/>
      <c r="GD33" s="5637"/>
      <c r="GE33" s="5637"/>
      <c r="GF33" s="5637"/>
      <c r="GG33" s="5637"/>
      <c r="GH33" s="5637"/>
      <c r="GI33" s="5637"/>
      <c r="GJ33" s="5637"/>
      <c r="GK33" s="5637"/>
      <c r="GL33" s="5637"/>
      <c r="GM33" s="5637"/>
      <c r="GN33" s="5637"/>
      <c r="GO33" s="5637"/>
      <c r="GP33" s="5637"/>
      <c r="GQ33" s="5637"/>
    </row>
    <row r="34" spans="1:199" ht="26.25" customHeight="1" x14ac:dyDescent="0.25">
      <c r="A34" s="7938"/>
      <c r="B34" s="7773"/>
      <c r="C34" s="863">
        <v>7</v>
      </c>
      <c r="D34" s="8117" t="s">
        <v>1051</v>
      </c>
      <c r="E34" s="7852" t="s">
        <v>932</v>
      </c>
      <c r="F34" s="8114">
        <v>1</v>
      </c>
    </row>
    <row r="35" spans="1:199" ht="26.25" customHeight="1" x14ac:dyDescent="0.25">
      <c r="A35" s="7938"/>
      <c r="B35" s="7773"/>
      <c r="C35" s="863">
        <v>8</v>
      </c>
      <c r="D35" s="8117" t="s">
        <v>1052</v>
      </c>
      <c r="E35" s="7852" t="s">
        <v>1053</v>
      </c>
      <c r="F35" s="8114">
        <v>40</v>
      </c>
    </row>
    <row r="36" spans="1:199" ht="26.25" customHeight="1" x14ac:dyDescent="0.25">
      <c r="A36" s="7938"/>
      <c r="B36" s="7773"/>
      <c r="C36" s="863">
        <v>9</v>
      </c>
      <c r="D36" s="8117" t="s">
        <v>1054</v>
      </c>
      <c r="E36" s="7852" t="s">
        <v>856</v>
      </c>
      <c r="F36" s="5635">
        <v>12</v>
      </c>
    </row>
    <row r="37" spans="1:199" ht="26.25" customHeight="1" x14ac:dyDescent="0.25">
      <c r="A37" s="7938"/>
      <c r="B37" s="7773"/>
      <c r="C37" s="863">
        <v>10</v>
      </c>
      <c r="D37" s="8117" t="s">
        <v>1055</v>
      </c>
      <c r="E37" s="7852" t="s">
        <v>1042</v>
      </c>
      <c r="F37" s="5635">
        <v>48</v>
      </c>
    </row>
    <row r="38" spans="1:199" ht="26.25" customHeight="1" x14ac:dyDescent="0.25">
      <c r="A38" s="7938"/>
      <c r="B38" s="7773"/>
      <c r="C38" s="863">
        <v>11</v>
      </c>
      <c r="D38" s="8117" t="s">
        <v>1056</v>
      </c>
      <c r="E38" s="7852" t="s">
        <v>1057</v>
      </c>
      <c r="F38" s="5635">
        <v>200</v>
      </c>
    </row>
    <row r="39" spans="1:199" ht="27" customHeight="1" x14ac:dyDescent="0.25">
      <c r="A39" s="7938"/>
      <c r="B39" s="7773"/>
      <c r="C39" s="863">
        <v>12</v>
      </c>
      <c r="D39" s="8117" t="s">
        <v>1058</v>
      </c>
      <c r="E39" s="7852" t="s">
        <v>1059</v>
      </c>
      <c r="F39" s="5635">
        <v>60</v>
      </c>
    </row>
    <row r="40" spans="1:199" ht="31.5" customHeight="1" x14ac:dyDescent="0.25">
      <c r="A40" s="7938" t="s">
        <v>3918</v>
      </c>
      <c r="B40" s="7773" t="s">
        <v>307</v>
      </c>
      <c r="C40" s="863">
        <v>1</v>
      </c>
      <c r="D40" s="8016" t="s">
        <v>1060</v>
      </c>
      <c r="E40" s="848" t="s">
        <v>1061</v>
      </c>
      <c r="F40" s="5635">
        <v>1</v>
      </c>
    </row>
    <row r="41" spans="1:199" ht="30.75" customHeight="1" x14ac:dyDescent="0.25">
      <c r="A41" s="7938"/>
      <c r="B41" s="7773"/>
      <c r="C41" s="863">
        <v>2</v>
      </c>
      <c r="D41" s="8016" t="s">
        <v>1062</v>
      </c>
      <c r="E41" s="848" t="s">
        <v>1061</v>
      </c>
      <c r="F41" s="5635">
        <v>1</v>
      </c>
    </row>
    <row r="42" spans="1:199" ht="32.25" customHeight="1" x14ac:dyDescent="0.25">
      <c r="A42" s="7938"/>
      <c r="B42" s="7773"/>
      <c r="C42" s="863">
        <v>3</v>
      </c>
      <c r="D42" s="8016" t="s">
        <v>1063</v>
      </c>
      <c r="E42" s="7875" t="s">
        <v>1061</v>
      </c>
      <c r="F42" s="5635">
        <v>1</v>
      </c>
    </row>
    <row r="43" spans="1:199" ht="54" customHeight="1" x14ac:dyDescent="0.25">
      <c r="A43" s="7938"/>
      <c r="B43" s="7773"/>
      <c r="C43" s="863">
        <v>4</v>
      </c>
      <c r="D43" s="8016" t="s">
        <v>1064</v>
      </c>
      <c r="E43" s="848" t="s">
        <v>1061</v>
      </c>
      <c r="F43" s="5635">
        <v>1</v>
      </c>
    </row>
    <row r="44" spans="1:199" ht="18" customHeight="1" x14ac:dyDescent="0.25">
      <c r="A44" s="7938"/>
      <c r="B44" s="7773"/>
      <c r="C44" s="863">
        <v>5</v>
      </c>
      <c r="D44" s="8016" t="s">
        <v>1065</v>
      </c>
      <c r="E44" s="7875" t="s">
        <v>1066</v>
      </c>
      <c r="F44" s="5635">
        <v>12</v>
      </c>
    </row>
    <row r="45" spans="1:199" ht="20.25" customHeight="1" x14ac:dyDescent="0.25">
      <c r="A45" s="7938"/>
      <c r="B45" s="7773"/>
      <c r="C45" s="863">
        <v>6</v>
      </c>
      <c r="D45" s="8016" t="s">
        <v>1067</v>
      </c>
      <c r="E45" s="7875" t="s">
        <v>1066</v>
      </c>
      <c r="F45" s="5635">
        <v>12</v>
      </c>
    </row>
    <row r="46" spans="1:199" ht="21.75" customHeight="1" x14ac:dyDescent="0.25">
      <c r="A46" s="7938"/>
      <c r="B46" s="7773"/>
      <c r="C46" s="863">
        <v>7</v>
      </c>
      <c r="D46" s="8016" t="s">
        <v>1068</v>
      </c>
      <c r="E46" s="848" t="s">
        <v>1066</v>
      </c>
      <c r="F46" s="5635">
        <v>12</v>
      </c>
    </row>
    <row r="47" spans="1:199" ht="28.5" customHeight="1" x14ac:dyDescent="0.25">
      <c r="A47" s="7938"/>
      <c r="B47" s="7773"/>
      <c r="C47" s="863">
        <v>8</v>
      </c>
      <c r="D47" s="8016" t="s">
        <v>1069</v>
      </c>
      <c r="E47" s="848" t="s">
        <v>768</v>
      </c>
      <c r="F47" s="5635">
        <v>1</v>
      </c>
    </row>
    <row r="48" spans="1:199" ht="25.5" x14ac:dyDescent="0.25">
      <c r="A48" s="7938"/>
      <c r="B48" s="7773"/>
      <c r="C48" s="863">
        <v>9</v>
      </c>
      <c r="D48" s="8016" t="s">
        <v>1070</v>
      </c>
      <c r="E48" s="848" t="s">
        <v>856</v>
      </c>
      <c r="F48" s="5635">
        <v>9600</v>
      </c>
    </row>
    <row r="49" spans="1:6" ht="18" customHeight="1" x14ac:dyDescent="0.25">
      <c r="A49" s="7938"/>
      <c r="B49" s="7773"/>
      <c r="C49" s="863">
        <v>10</v>
      </c>
      <c r="D49" s="8016" t="s">
        <v>1071</v>
      </c>
      <c r="E49" s="7875" t="s">
        <v>1066</v>
      </c>
      <c r="F49" s="5635">
        <v>1400</v>
      </c>
    </row>
    <row r="50" spans="1:6" ht="21" customHeight="1" x14ac:dyDescent="0.25">
      <c r="A50" s="7938"/>
      <c r="B50" s="7773"/>
      <c r="C50" s="863">
        <v>11</v>
      </c>
      <c r="D50" s="8016" t="s">
        <v>1072</v>
      </c>
      <c r="E50" s="7875" t="s">
        <v>856</v>
      </c>
      <c r="F50" s="5635">
        <v>365</v>
      </c>
    </row>
    <row r="51" spans="1:6" ht="21.75" customHeight="1" x14ac:dyDescent="0.25">
      <c r="A51" s="7938"/>
      <c r="B51" s="7773"/>
      <c r="C51" s="863">
        <v>12</v>
      </c>
      <c r="D51" s="8016" t="s">
        <v>1073</v>
      </c>
      <c r="E51" s="7875" t="s">
        <v>1039</v>
      </c>
      <c r="F51" s="5635">
        <v>2</v>
      </c>
    </row>
    <row r="52" spans="1:6" ht="32.25" customHeight="1" x14ac:dyDescent="0.25">
      <c r="A52" s="7938" t="s">
        <v>3918</v>
      </c>
      <c r="B52" s="7773" t="s">
        <v>308</v>
      </c>
      <c r="C52" s="863">
        <v>24</v>
      </c>
      <c r="D52" s="8016" t="s">
        <v>1030</v>
      </c>
      <c r="E52" s="848" t="s">
        <v>1031</v>
      </c>
      <c r="F52" s="5635">
        <v>1</v>
      </c>
    </row>
    <row r="53" spans="1:6" ht="32.25" customHeight="1" x14ac:dyDescent="0.25">
      <c r="A53" s="7938"/>
      <c r="B53" s="7773"/>
      <c r="C53" s="863">
        <v>25</v>
      </c>
      <c r="D53" s="8016" t="s">
        <v>1032</v>
      </c>
      <c r="E53" s="848" t="s">
        <v>1033</v>
      </c>
      <c r="F53" s="5635">
        <v>50</v>
      </c>
    </row>
    <row r="54" spans="1:6" ht="32.25" customHeight="1" x14ac:dyDescent="0.25">
      <c r="A54" s="7938"/>
      <c r="B54" s="7773"/>
      <c r="C54" s="863">
        <v>26</v>
      </c>
      <c r="D54" s="8016" t="s">
        <v>1034</v>
      </c>
      <c r="E54" s="7875" t="s">
        <v>1035</v>
      </c>
      <c r="F54" s="5635">
        <v>50</v>
      </c>
    </row>
    <row r="55" spans="1:6" ht="32.25" customHeight="1" x14ac:dyDescent="0.25">
      <c r="A55" s="7938"/>
      <c r="B55" s="7773"/>
      <c r="C55" s="863">
        <v>27</v>
      </c>
      <c r="D55" s="8016" t="s">
        <v>1036</v>
      </c>
      <c r="E55" s="848" t="s">
        <v>1037</v>
      </c>
      <c r="F55" s="5635">
        <v>200</v>
      </c>
    </row>
    <row r="56" spans="1:6" ht="32.25" customHeight="1" x14ac:dyDescent="0.25">
      <c r="A56" s="7938"/>
      <c r="B56" s="7773"/>
      <c r="C56" s="863">
        <v>28</v>
      </c>
      <c r="D56" s="8016" t="s">
        <v>1038</v>
      </c>
      <c r="E56" s="7875" t="s">
        <v>1039</v>
      </c>
      <c r="F56" s="5635">
        <v>4</v>
      </c>
    </row>
    <row r="57" spans="1:6" ht="32.25" customHeight="1" x14ac:dyDescent="0.25">
      <c r="A57" s="7938"/>
      <c r="B57" s="7773"/>
      <c r="C57" s="863">
        <v>29</v>
      </c>
      <c r="D57" s="8016" t="s">
        <v>1040</v>
      </c>
      <c r="E57" s="7875" t="s">
        <v>768</v>
      </c>
      <c r="F57" s="5635">
        <v>2</v>
      </c>
    </row>
    <row r="58" spans="1:6" ht="22.5" customHeight="1" x14ac:dyDescent="0.25">
      <c r="A58" s="7938" t="s">
        <v>3918</v>
      </c>
      <c r="B58" s="7773" t="s">
        <v>310</v>
      </c>
      <c r="C58" s="863">
        <v>1</v>
      </c>
      <c r="D58" s="8112" t="s">
        <v>1074</v>
      </c>
      <c r="E58" s="7875" t="s">
        <v>1026</v>
      </c>
      <c r="F58" s="5635">
        <v>2</v>
      </c>
    </row>
    <row r="59" spans="1:6" ht="25.5" x14ac:dyDescent="0.25">
      <c r="A59" s="7938"/>
      <c r="B59" s="7773"/>
      <c r="C59" s="863">
        <v>2</v>
      </c>
      <c r="D59" s="8112" t="s">
        <v>1075</v>
      </c>
      <c r="E59" s="7875" t="s">
        <v>1076</v>
      </c>
      <c r="F59" s="5635">
        <v>2400</v>
      </c>
    </row>
    <row r="60" spans="1:6" ht="23.25" customHeight="1" x14ac:dyDescent="0.25">
      <c r="A60" s="7938"/>
      <c r="B60" s="7773"/>
      <c r="C60" s="863">
        <v>3</v>
      </c>
      <c r="D60" s="8112" t="s">
        <v>1077</v>
      </c>
      <c r="E60" s="1297" t="s">
        <v>856</v>
      </c>
      <c r="F60" s="5635">
        <v>12</v>
      </c>
    </row>
    <row r="61" spans="1:6" ht="25.5" x14ac:dyDescent="0.25">
      <c r="A61" s="7938"/>
      <c r="B61" s="7773"/>
      <c r="C61" s="863">
        <v>4</v>
      </c>
      <c r="D61" s="8112" t="s">
        <v>1078</v>
      </c>
      <c r="E61" s="1297" t="s">
        <v>1033</v>
      </c>
      <c r="F61" s="5635">
        <v>200</v>
      </c>
    </row>
    <row r="62" spans="1:6" ht="21.75" customHeight="1" x14ac:dyDescent="0.25">
      <c r="A62" s="7938"/>
      <c r="B62" s="7773"/>
      <c r="C62" s="863">
        <v>5</v>
      </c>
      <c r="D62" s="930" t="s">
        <v>1079</v>
      </c>
      <c r="E62" s="1297" t="s">
        <v>1033</v>
      </c>
      <c r="F62" s="5635">
        <v>200</v>
      </c>
    </row>
    <row r="63" spans="1:6" ht="30.75" customHeight="1" x14ac:dyDescent="0.25">
      <c r="A63" s="7938"/>
      <c r="B63" s="7773"/>
      <c r="C63" s="863">
        <v>6</v>
      </c>
      <c r="D63" s="930" t="s">
        <v>1080</v>
      </c>
      <c r="E63" s="1297" t="s">
        <v>1033</v>
      </c>
      <c r="F63" s="5635">
        <v>1200</v>
      </c>
    </row>
    <row r="64" spans="1:6" ht="30" customHeight="1" x14ac:dyDescent="0.25">
      <c r="A64" s="7938"/>
      <c r="B64" s="7773"/>
      <c r="C64" s="863">
        <v>7</v>
      </c>
      <c r="D64" s="930" t="s">
        <v>1081</v>
      </c>
      <c r="E64" s="1297" t="s">
        <v>1033</v>
      </c>
      <c r="F64" s="5635">
        <v>200</v>
      </c>
    </row>
    <row r="65" spans="1:6" ht="23.25" customHeight="1" x14ac:dyDescent="0.25">
      <c r="A65" s="7938"/>
      <c r="B65" s="7773"/>
      <c r="C65" s="863">
        <v>8</v>
      </c>
      <c r="D65" s="930" t="s">
        <v>1082</v>
      </c>
      <c r="E65" s="1297" t="s">
        <v>1033</v>
      </c>
      <c r="F65" s="5635">
        <v>100</v>
      </c>
    </row>
    <row r="66" spans="1:6" ht="25.5" x14ac:dyDescent="0.25">
      <c r="A66" s="7938"/>
      <c r="B66" s="7773"/>
      <c r="C66" s="863">
        <v>9</v>
      </c>
      <c r="D66" s="8016" t="s">
        <v>1083</v>
      </c>
      <c r="E66" s="7875" t="s">
        <v>1033</v>
      </c>
      <c r="F66" s="5635">
        <v>104</v>
      </c>
    </row>
    <row r="67" spans="1:6" ht="25.5" x14ac:dyDescent="0.25">
      <c r="A67" s="7938"/>
      <c r="B67" s="7773"/>
      <c r="C67" s="863">
        <v>10</v>
      </c>
      <c r="D67" s="8112" t="s">
        <v>1084</v>
      </c>
      <c r="E67" s="848" t="s">
        <v>1033</v>
      </c>
      <c r="F67" s="5635">
        <v>104</v>
      </c>
    </row>
    <row r="68" spans="1:6" ht="34.5" customHeight="1" x14ac:dyDescent="0.25">
      <c r="A68" s="7938"/>
      <c r="B68" s="7773"/>
      <c r="C68" s="863">
        <v>11</v>
      </c>
      <c r="D68" s="8112" t="s">
        <v>1085</v>
      </c>
      <c r="E68" s="848" t="s">
        <v>1033</v>
      </c>
      <c r="F68" s="5635">
        <v>104</v>
      </c>
    </row>
    <row r="69" spans="1:6" ht="30" customHeight="1" x14ac:dyDescent="0.25">
      <c r="A69" s="7938"/>
      <c r="B69" s="7773"/>
      <c r="C69" s="863">
        <v>12</v>
      </c>
      <c r="D69" s="8112" t="s">
        <v>1086</v>
      </c>
      <c r="E69" s="848" t="s">
        <v>1033</v>
      </c>
      <c r="F69" s="5635">
        <v>104</v>
      </c>
    </row>
    <row r="70" spans="1:6" ht="33" customHeight="1" x14ac:dyDescent="0.25">
      <c r="A70" s="7938"/>
      <c r="B70" s="7773"/>
      <c r="C70" s="863">
        <v>13</v>
      </c>
      <c r="D70" s="8112" t="s">
        <v>1087</v>
      </c>
      <c r="E70" s="848" t="s">
        <v>1033</v>
      </c>
      <c r="F70" s="5635">
        <v>104</v>
      </c>
    </row>
    <row r="71" spans="1:6" ht="27.75" customHeight="1" x14ac:dyDescent="0.25">
      <c r="A71" s="7938"/>
      <c r="B71" s="7773"/>
      <c r="C71" s="863">
        <v>14</v>
      </c>
      <c r="D71" s="930" t="s">
        <v>1088</v>
      </c>
      <c r="E71" s="848" t="s">
        <v>1033</v>
      </c>
      <c r="F71" s="5635">
        <v>104</v>
      </c>
    </row>
    <row r="72" spans="1:6" ht="23.25" customHeight="1" x14ac:dyDescent="0.25">
      <c r="A72" s="7938"/>
      <c r="B72" s="7773"/>
      <c r="C72" s="863">
        <v>15</v>
      </c>
      <c r="D72" s="930" t="s">
        <v>1089</v>
      </c>
      <c r="E72" s="848" t="s">
        <v>1090</v>
      </c>
      <c r="F72" s="5635">
        <v>1280</v>
      </c>
    </row>
    <row r="73" spans="1:6" ht="22.5" customHeight="1" x14ac:dyDescent="0.25">
      <c r="A73" s="7938"/>
      <c r="B73" s="7773"/>
      <c r="C73" s="863">
        <v>16</v>
      </c>
      <c r="D73" s="930" t="s">
        <v>1091</v>
      </c>
      <c r="E73" s="8118" t="s">
        <v>1092</v>
      </c>
      <c r="F73" s="5635">
        <v>2416</v>
      </c>
    </row>
    <row r="74" spans="1:6" ht="31.5" customHeight="1" x14ac:dyDescent="0.25">
      <c r="A74" s="7938"/>
      <c r="B74" s="7773"/>
      <c r="C74" s="863">
        <v>17</v>
      </c>
      <c r="D74" s="930" t="s">
        <v>1093</v>
      </c>
      <c r="E74" s="8118" t="s">
        <v>1094</v>
      </c>
      <c r="F74" s="5635">
        <v>2</v>
      </c>
    </row>
  </sheetData>
  <mergeCells count="21">
    <mergeCell ref="B58:B74"/>
    <mergeCell ref="B5:B9"/>
    <mergeCell ref="B10:B14"/>
    <mergeCell ref="B15:B18"/>
    <mergeCell ref="A5:A27"/>
    <mergeCell ref="B20:B26"/>
    <mergeCell ref="G3:K3"/>
    <mergeCell ref="A28:A39"/>
    <mergeCell ref="B28:B39"/>
    <mergeCell ref="A40:A51"/>
    <mergeCell ref="B40:B51"/>
    <mergeCell ref="A52:A57"/>
    <mergeCell ref="B52:B57"/>
    <mergeCell ref="A58:A74"/>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rowBreaks count="2" manualBreakCount="2">
    <brk id="27" max="10" man="1"/>
    <brk id="51" max="10"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28"/>
  <sheetViews>
    <sheetView view="pageBreakPreview" zoomScale="90" zoomScaleSheetLayoutView="90" workbookViewId="0">
      <selection activeCell="L4" sqref="L4"/>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311</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50.25" customHeight="1" x14ac:dyDescent="0.25">
      <c r="A5" s="7742" t="s">
        <v>748</v>
      </c>
      <c r="B5" s="7739" t="s">
        <v>311</v>
      </c>
      <c r="C5" s="7985" t="s">
        <v>16</v>
      </c>
      <c r="D5" s="248" t="s">
        <v>1270</v>
      </c>
      <c r="E5" s="537" t="s">
        <v>1271</v>
      </c>
      <c r="F5" s="459">
        <v>1</v>
      </c>
      <c r="G5" s="8066"/>
      <c r="H5" s="8056"/>
      <c r="I5" s="8056"/>
      <c r="J5" s="8067"/>
      <c r="K5" s="8054"/>
    </row>
    <row r="6" spans="1:11" ht="50.25" customHeight="1" x14ac:dyDescent="0.25">
      <c r="A6" s="7764"/>
      <c r="B6" s="7740"/>
      <c r="C6" s="7986" t="s">
        <v>20</v>
      </c>
      <c r="D6" s="249" t="s">
        <v>1272</v>
      </c>
      <c r="E6" s="538" t="s">
        <v>1273</v>
      </c>
      <c r="F6" s="460">
        <v>330</v>
      </c>
      <c r="G6" s="8068"/>
      <c r="H6" s="8057"/>
      <c r="I6" s="8057"/>
      <c r="J6" s="8069"/>
      <c r="K6" s="8017"/>
    </row>
    <row r="7" spans="1:11" ht="50.25" customHeight="1" x14ac:dyDescent="0.25">
      <c r="A7" s="7743"/>
      <c r="B7" s="7741"/>
      <c r="C7" s="7987" t="s">
        <v>19</v>
      </c>
      <c r="D7" s="250" t="s">
        <v>1274</v>
      </c>
      <c r="E7" s="539" t="s">
        <v>1275</v>
      </c>
      <c r="F7" s="420">
        <v>10</v>
      </c>
      <c r="G7" s="8068"/>
      <c r="H7" s="8057"/>
      <c r="I7" s="8057"/>
      <c r="J7" s="8069"/>
      <c r="K7" s="8017"/>
    </row>
    <row r="8" spans="1:11" ht="54" customHeight="1" x14ac:dyDescent="0.25">
      <c r="A8" s="7736" t="s">
        <v>746</v>
      </c>
      <c r="B8" s="7739" t="s">
        <v>315</v>
      </c>
      <c r="C8" s="7985" t="s">
        <v>16</v>
      </c>
      <c r="D8" s="248" t="s">
        <v>1259</v>
      </c>
      <c r="E8" s="630" t="s">
        <v>1260</v>
      </c>
      <c r="F8" s="459">
        <v>12</v>
      </c>
      <c r="G8" s="8068"/>
      <c r="H8" s="8057"/>
      <c r="I8" s="8057"/>
      <c r="J8" s="8069"/>
      <c r="K8" s="8017"/>
    </row>
    <row r="9" spans="1:11" ht="54" customHeight="1" x14ac:dyDescent="0.25">
      <c r="A9" s="7737"/>
      <c r="B9" s="7740"/>
      <c r="C9" s="7986" t="s">
        <v>20</v>
      </c>
      <c r="D9" s="249" t="s">
        <v>1261</v>
      </c>
      <c r="E9" s="538" t="s">
        <v>861</v>
      </c>
      <c r="F9" s="460">
        <v>123</v>
      </c>
      <c r="G9" s="8068"/>
      <c r="H9" s="8057"/>
      <c r="I9" s="8057"/>
      <c r="J9" s="8069"/>
      <c r="K9" s="8017"/>
    </row>
    <row r="10" spans="1:11" ht="54" customHeight="1" x14ac:dyDescent="0.25">
      <c r="A10" s="7738"/>
      <c r="B10" s="7741"/>
      <c r="C10" s="7987" t="s">
        <v>19</v>
      </c>
      <c r="D10" s="250" t="s">
        <v>1262</v>
      </c>
      <c r="E10" s="539" t="s">
        <v>1263</v>
      </c>
      <c r="F10" s="420">
        <v>200</v>
      </c>
      <c r="G10" s="8068"/>
      <c r="H10" s="8057"/>
      <c r="I10" s="8057"/>
      <c r="J10" s="8069"/>
      <c r="K10" s="8017"/>
    </row>
    <row r="11" spans="1:11" ht="46.5" customHeight="1" x14ac:dyDescent="0.25">
      <c r="A11" s="7742" t="s">
        <v>748</v>
      </c>
      <c r="B11" s="7739" t="s">
        <v>316</v>
      </c>
      <c r="C11" s="7986" t="s">
        <v>29</v>
      </c>
      <c r="D11" s="248" t="s">
        <v>1276</v>
      </c>
      <c r="E11" s="752" t="s">
        <v>1045</v>
      </c>
      <c r="F11" s="460">
        <v>79200</v>
      </c>
      <c r="G11" s="8068"/>
      <c r="H11" s="8057"/>
      <c r="I11" s="8057"/>
      <c r="J11" s="8069"/>
      <c r="K11" s="8017"/>
    </row>
    <row r="12" spans="1:11" ht="46.5" customHeight="1" x14ac:dyDescent="0.25">
      <c r="A12" s="7764"/>
      <c r="B12" s="7740"/>
      <c r="C12" s="7986" t="s">
        <v>17</v>
      </c>
      <c r="D12" s="249" t="s">
        <v>1277</v>
      </c>
      <c r="E12" s="538" t="s">
        <v>1045</v>
      </c>
      <c r="F12" s="460">
        <v>186</v>
      </c>
      <c r="G12" s="8070"/>
      <c r="H12" s="8058"/>
      <c r="I12" s="8058"/>
      <c r="J12" s="8071"/>
      <c r="K12" s="8055"/>
    </row>
    <row r="13" spans="1:11" ht="46.5" customHeight="1" x14ac:dyDescent="0.25">
      <c r="A13" s="7743"/>
      <c r="B13" s="7741"/>
      <c r="C13" s="7986" t="s">
        <v>113</v>
      </c>
      <c r="D13" s="250" t="s">
        <v>1278</v>
      </c>
      <c r="E13" s="538" t="s">
        <v>1279</v>
      </c>
      <c r="F13" s="460">
        <v>2880</v>
      </c>
    </row>
    <row r="14" spans="1:11" ht="37.5" customHeight="1" x14ac:dyDescent="0.25">
      <c r="A14" s="7736" t="s">
        <v>747</v>
      </c>
      <c r="B14" s="7739" t="s">
        <v>318</v>
      </c>
      <c r="C14" s="7954">
        <v>1</v>
      </c>
      <c r="D14" s="716" t="s">
        <v>3740</v>
      </c>
      <c r="E14" s="7988" t="s">
        <v>1265</v>
      </c>
      <c r="F14" s="306">
        <v>212902</v>
      </c>
    </row>
    <row r="15" spans="1:11" ht="37.5" customHeight="1" x14ac:dyDescent="0.25">
      <c r="A15" s="7737"/>
      <c r="B15" s="7740"/>
      <c r="C15" s="7967">
        <v>2</v>
      </c>
      <c r="D15" s="717" t="s">
        <v>3741</v>
      </c>
      <c r="E15" s="7989" t="s">
        <v>1267</v>
      </c>
      <c r="F15" s="917">
        <v>1</v>
      </c>
    </row>
    <row r="16" spans="1:11" ht="37.5" customHeight="1" x14ac:dyDescent="0.25">
      <c r="A16" s="7738"/>
      <c r="B16" s="7741"/>
      <c r="C16" s="1075">
        <v>3</v>
      </c>
      <c r="D16" s="718" t="s">
        <v>1268</v>
      </c>
      <c r="E16" s="7990" t="s">
        <v>1269</v>
      </c>
      <c r="F16" s="2217">
        <v>18480</v>
      </c>
    </row>
    <row r="17" spans="1:199" s="5649" customFormat="1" ht="12.75" x14ac:dyDescent="0.25">
      <c r="A17" s="8001"/>
      <c r="B17" s="8001"/>
      <c r="C17" s="8001"/>
      <c r="D17" s="8059"/>
      <c r="E17" s="8060"/>
      <c r="F17" s="8060"/>
      <c r="L17" s="5637"/>
      <c r="M17" s="5637"/>
      <c r="N17" s="5637"/>
      <c r="O17" s="5637"/>
      <c r="P17" s="5637"/>
      <c r="Q17" s="5637"/>
      <c r="R17" s="5637"/>
      <c r="S17" s="5637"/>
      <c r="T17" s="5637"/>
      <c r="U17" s="5637"/>
      <c r="V17" s="5637"/>
      <c r="W17" s="5637"/>
      <c r="X17" s="5637"/>
      <c r="Y17" s="5637"/>
      <c r="Z17" s="5637"/>
      <c r="AA17" s="5637"/>
      <c r="AB17" s="5637"/>
      <c r="AC17" s="5637"/>
      <c r="AD17" s="5637"/>
      <c r="AE17" s="5637"/>
      <c r="AF17" s="5637"/>
      <c r="AG17" s="5637"/>
      <c r="AH17" s="5637"/>
      <c r="AI17" s="5637"/>
      <c r="AJ17" s="5637"/>
      <c r="AK17" s="5637"/>
      <c r="AL17" s="5637"/>
      <c r="AM17" s="5637"/>
      <c r="AN17" s="5637"/>
      <c r="AO17" s="5637"/>
      <c r="AP17" s="5637"/>
      <c r="AQ17" s="5637"/>
      <c r="AR17" s="5637"/>
      <c r="AS17" s="5637"/>
      <c r="AT17" s="5637"/>
      <c r="AU17" s="5637"/>
      <c r="AV17" s="5637"/>
      <c r="AW17" s="5637"/>
      <c r="AX17" s="5637"/>
      <c r="AY17" s="5637"/>
      <c r="AZ17" s="5637"/>
      <c r="BA17" s="5637"/>
      <c r="BB17" s="5637"/>
      <c r="BC17" s="5637"/>
      <c r="BD17" s="5637"/>
      <c r="BE17" s="5637"/>
      <c r="BF17" s="5637"/>
      <c r="BG17" s="5637"/>
      <c r="BH17" s="5637"/>
      <c r="BI17" s="5637"/>
      <c r="BJ17" s="5637"/>
      <c r="BK17" s="5637"/>
      <c r="BL17" s="5637"/>
      <c r="BM17" s="5637"/>
      <c r="BN17" s="5637"/>
      <c r="BO17" s="5637"/>
      <c r="BP17" s="5637"/>
      <c r="BQ17" s="5637"/>
      <c r="BR17" s="5637"/>
      <c r="BS17" s="5637"/>
      <c r="BT17" s="5637"/>
      <c r="BU17" s="5637"/>
      <c r="BV17" s="5637"/>
      <c r="BW17" s="5637"/>
      <c r="BX17" s="5637"/>
      <c r="BY17" s="5637"/>
      <c r="BZ17" s="5637"/>
      <c r="CA17" s="5637"/>
      <c r="CB17" s="5637"/>
      <c r="CC17" s="5637"/>
      <c r="CD17" s="5637"/>
      <c r="CE17" s="5637"/>
      <c r="CF17" s="5637"/>
      <c r="CG17" s="5637"/>
      <c r="CH17" s="5637"/>
      <c r="CI17" s="5637"/>
      <c r="CJ17" s="5637"/>
      <c r="CK17" s="5637"/>
      <c r="CL17" s="5637"/>
      <c r="CM17" s="5637"/>
      <c r="CN17" s="5637"/>
      <c r="CO17" s="5637"/>
      <c r="CP17" s="5637"/>
      <c r="CQ17" s="5637"/>
      <c r="CR17" s="5637"/>
      <c r="CS17" s="5637"/>
      <c r="CT17" s="5637"/>
      <c r="CU17" s="5637"/>
      <c r="CV17" s="5637"/>
      <c r="CW17" s="5637"/>
      <c r="CX17" s="5637"/>
      <c r="CY17" s="5637"/>
      <c r="CZ17" s="5637"/>
      <c r="DA17" s="5637"/>
      <c r="DB17" s="5637"/>
      <c r="DC17" s="5637"/>
      <c r="DD17" s="5637"/>
      <c r="DE17" s="5637"/>
      <c r="DF17" s="5637"/>
      <c r="DG17" s="5637"/>
      <c r="DH17" s="5637"/>
      <c r="DI17" s="5637"/>
      <c r="DJ17" s="5637"/>
      <c r="DK17" s="5637"/>
      <c r="DL17" s="5637"/>
      <c r="DM17" s="5637"/>
      <c r="DN17" s="5637"/>
      <c r="DO17" s="5637"/>
      <c r="DP17" s="5637"/>
      <c r="DQ17" s="5637"/>
      <c r="DR17" s="5637"/>
      <c r="DS17" s="5637"/>
      <c r="DT17" s="5637"/>
      <c r="DU17" s="5637"/>
      <c r="DV17" s="5637"/>
      <c r="DW17" s="5637"/>
      <c r="DX17" s="5637"/>
      <c r="DY17" s="5637"/>
      <c r="DZ17" s="5637"/>
      <c r="EA17" s="5637"/>
      <c r="EB17" s="5637"/>
      <c r="EC17" s="5637"/>
      <c r="ED17" s="5637"/>
      <c r="EE17" s="5637"/>
      <c r="EF17" s="5637"/>
      <c r="EG17" s="5637"/>
      <c r="EH17" s="5637"/>
      <c r="EI17" s="5637"/>
      <c r="EJ17" s="5637"/>
      <c r="EK17" s="5637"/>
      <c r="EL17" s="5637"/>
      <c r="EM17" s="5637"/>
      <c r="EN17" s="5637"/>
      <c r="EO17" s="5637"/>
      <c r="EP17" s="5637"/>
      <c r="EQ17" s="5637"/>
      <c r="ER17" s="5637"/>
      <c r="ES17" s="5637"/>
      <c r="ET17" s="5637"/>
      <c r="EU17" s="5637"/>
      <c r="EV17" s="5637"/>
      <c r="EW17" s="5637"/>
      <c r="EX17" s="5637"/>
      <c r="EY17" s="5637"/>
      <c r="EZ17" s="5637"/>
      <c r="FA17" s="5637"/>
      <c r="FB17" s="5637"/>
      <c r="FC17" s="5637"/>
      <c r="FD17" s="5637"/>
      <c r="FE17" s="5637"/>
      <c r="FF17" s="5637"/>
      <c r="FG17" s="5637"/>
      <c r="FH17" s="5637"/>
      <c r="FI17" s="5637"/>
      <c r="FJ17" s="5637"/>
      <c r="FK17" s="5637"/>
      <c r="FL17" s="5637"/>
      <c r="FM17" s="5637"/>
      <c r="FN17" s="5637"/>
      <c r="FO17" s="5637"/>
      <c r="FP17" s="5637"/>
      <c r="FQ17" s="5637"/>
      <c r="FR17" s="5637"/>
      <c r="FS17" s="5637"/>
      <c r="FT17" s="5637"/>
      <c r="FU17" s="5637"/>
      <c r="FV17" s="5637"/>
      <c r="FW17" s="5637"/>
      <c r="FX17" s="5637"/>
      <c r="FY17" s="5637"/>
      <c r="FZ17" s="5637"/>
      <c r="GA17" s="5637"/>
      <c r="GB17" s="5637"/>
      <c r="GC17" s="5637"/>
      <c r="GD17" s="5637"/>
      <c r="GE17" s="5637"/>
      <c r="GF17" s="5637"/>
      <c r="GG17" s="5637"/>
      <c r="GH17" s="5637"/>
      <c r="GI17" s="5637"/>
      <c r="GJ17" s="5637"/>
      <c r="GK17" s="5637"/>
      <c r="GL17" s="5637"/>
      <c r="GM17" s="5637"/>
      <c r="GN17" s="5637"/>
      <c r="GO17" s="5637"/>
      <c r="GP17" s="5637"/>
      <c r="GQ17" s="5637"/>
    </row>
    <row r="18" spans="1:199" s="5649" customFormat="1" ht="12.75" x14ac:dyDescent="0.25">
      <c r="A18" s="8001"/>
      <c r="B18" s="8001"/>
      <c r="C18" s="8001"/>
      <c r="D18" s="8059"/>
      <c r="E18" s="8060"/>
      <c r="F18" s="8060"/>
      <c r="L18" s="5637"/>
      <c r="M18" s="5637"/>
      <c r="N18" s="5637"/>
      <c r="O18" s="5637"/>
      <c r="P18" s="5637"/>
      <c r="Q18" s="5637"/>
      <c r="R18" s="5637"/>
      <c r="S18" s="5637"/>
      <c r="T18" s="5637"/>
      <c r="U18" s="5637"/>
      <c r="V18" s="5637"/>
      <c r="W18" s="5637"/>
      <c r="X18" s="5637"/>
      <c r="Y18" s="5637"/>
      <c r="Z18" s="5637"/>
      <c r="AA18" s="5637"/>
      <c r="AB18" s="5637"/>
      <c r="AC18" s="5637"/>
      <c r="AD18" s="5637"/>
      <c r="AE18" s="5637"/>
      <c r="AF18" s="5637"/>
      <c r="AG18" s="5637"/>
      <c r="AH18" s="5637"/>
      <c r="AI18" s="5637"/>
      <c r="AJ18" s="5637"/>
      <c r="AK18" s="5637"/>
      <c r="AL18" s="5637"/>
      <c r="AM18" s="5637"/>
      <c r="AN18" s="5637"/>
      <c r="AO18" s="5637"/>
      <c r="AP18" s="5637"/>
      <c r="AQ18" s="5637"/>
      <c r="AR18" s="5637"/>
      <c r="AS18" s="5637"/>
      <c r="AT18" s="5637"/>
      <c r="AU18" s="5637"/>
      <c r="AV18" s="5637"/>
      <c r="AW18" s="5637"/>
      <c r="AX18" s="5637"/>
      <c r="AY18" s="5637"/>
      <c r="AZ18" s="5637"/>
      <c r="BA18" s="5637"/>
      <c r="BB18" s="5637"/>
      <c r="BC18" s="5637"/>
      <c r="BD18" s="5637"/>
      <c r="BE18" s="5637"/>
      <c r="BF18" s="5637"/>
      <c r="BG18" s="5637"/>
      <c r="BH18" s="5637"/>
      <c r="BI18" s="5637"/>
      <c r="BJ18" s="5637"/>
      <c r="BK18" s="5637"/>
      <c r="BL18" s="5637"/>
      <c r="BM18" s="5637"/>
      <c r="BN18" s="5637"/>
      <c r="BO18" s="5637"/>
      <c r="BP18" s="5637"/>
      <c r="BQ18" s="5637"/>
      <c r="BR18" s="5637"/>
      <c r="BS18" s="5637"/>
      <c r="BT18" s="5637"/>
      <c r="BU18" s="5637"/>
      <c r="BV18" s="5637"/>
      <c r="BW18" s="5637"/>
      <c r="BX18" s="5637"/>
      <c r="BY18" s="5637"/>
      <c r="BZ18" s="5637"/>
      <c r="CA18" s="5637"/>
      <c r="CB18" s="5637"/>
      <c r="CC18" s="5637"/>
      <c r="CD18" s="5637"/>
      <c r="CE18" s="5637"/>
      <c r="CF18" s="5637"/>
      <c r="CG18" s="5637"/>
      <c r="CH18" s="5637"/>
      <c r="CI18" s="5637"/>
      <c r="CJ18" s="5637"/>
      <c r="CK18" s="5637"/>
      <c r="CL18" s="5637"/>
      <c r="CM18" s="5637"/>
      <c r="CN18" s="5637"/>
      <c r="CO18" s="5637"/>
      <c r="CP18" s="5637"/>
      <c r="CQ18" s="5637"/>
      <c r="CR18" s="5637"/>
      <c r="CS18" s="5637"/>
      <c r="CT18" s="5637"/>
      <c r="CU18" s="5637"/>
      <c r="CV18" s="5637"/>
      <c r="CW18" s="5637"/>
      <c r="CX18" s="5637"/>
      <c r="CY18" s="5637"/>
      <c r="CZ18" s="5637"/>
      <c r="DA18" s="5637"/>
      <c r="DB18" s="5637"/>
      <c r="DC18" s="5637"/>
      <c r="DD18" s="5637"/>
      <c r="DE18" s="5637"/>
      <c r="DF18" s="5637"/>
      <c r="DG18" s="5637"/>
      <c r="DH18" s="5637"/>
      <c r="DI18" s="5637"/>
      <c r="DJ18" s="5637"/>
      <c r="DK18" s="5637"/>
      <c r="DL18" s="5637"/>
      <c r="DM18" s="5637"/>
      <c r="DN18" s="5637"/>
      <c r="DO18" s="5637"/>
      <c r="DP18" s="5637"/>
      <c r="DQ18" s="5637"/>
      <c r="DR18" s="5637"/>
      <c r="DS18" s="5637"/>
      <c r="DT18" s="5637"/>
      <c r="DU18" s="5637"/>
      <c r="DV18" s="5637"/>
      <c r="DW18" s="5637"/>
      <c r="DX18" s="5637"/>
      <c r="DY18" s="5637"/>
      <c r="DZ18" s="5637"/>
      <c r="EA18" s="5637"/>
      <c r="EB18" s="5637"/>
      <c r="EC18" s="5637"/>
      <c r="ED18" s="5637"/>
      <c r="EE18" s="5637"/>
      <c r="EF18" s="5637"/>
      <c r="EG18" s="5637"/>
      <c r="EH18" s="5637"/>
      <c r="EI18" s="5637"/>
      <c r="EJ18" s="5637"/>
      <c r="EK18" s="5637"/>
      <c r="EL18" s="5637"/>
      <c r="EM18" s="5637"/>
      <c r="EN18" s="5637"/>
      <c r="EO18" s="5637"/>
      <c r="EP18" s="5637"/>
      <c r="EQ18" s="5637"/>
      <c r="ER18" s="5637"/>
      <c r="ES18" s="5637"/>
      <c r="ET18" s="5637"/>
      <c r="EU18" s="5637"/>
      <c r="EV18" s="5637"/>
      <c r="EW18" s="5637"/>
      <c r="EX18" s="5637"/>
      <c r="EY18" s="5637"/>
      <c r="EZ18" s="5637"/>
      <c r="FA18" s="5637"/>
      <c r="FB18" s="5637"/>
      <c r="FC18" s="5637"/>
      <c r="FD18" s="5637"/>
      <c r="FE18" s="5637"/>
      <c r="FF18" s="5637"/>
      <c r="FG18" s="5637"/>
      <c r="FH18" s="5637"/>
      <c r="FI18" s="5637"/>
      <c r="FJ18" s="5637"/>
      <c r="FK18" s="5637"/>
      <c r="FL18" s="5637"/>
      <c r="FM18" s="5637"/>
      <c r="FN18" s="5637"/>
      <c r="FO18" s="5637"/>
      <c r="FP18" s="5637"/>
      <c r="FQ18" s="5637"/>
      <c r="FR18" s="5637"/>
      <c r="FS18" s="5637"/>
      <c r="FT18" s="5637"/>
      <c r="FU18" s="5637"/>
      <c r="FV18" s="5637"/>
      <c r="FW18" s="5637"/>
      <c r="FX18" s="5637"/>
      <c r="FY18" s="5637"/>
      <c r="FZ18" s="5637"/>
      <c r="GA18" s="5637"/>
      <c r="GB18" s="5637"/>
      <c r="GC18" s="5637"/>
      <c r="GD18" s="5637"/>
      <c r="GE18" s="5637"/>
      <c r="GF18" s="5637"/>
      <c r="GG18" s="5637"/>
      <c r="GH18" s="5637"/>
      <c r="GI18" s="5637"/>
      <c r="GJ18" s="5637"/>
      <c r="GK18" s="5637"/>
      <c r="GL18" s="5637"/>
      <c r="GM18" s="5637"/>
      <c r="GN18" s="5637"/>
      <c r="GO18" s="5637"/>
      <c r="GP18" s="5637"/>
      <c r="GQ18" s="5637"/>
    </row>
    <row r="19" spans="1:199" s="5649" customFormat="1" ht="12.75" x14ac:dyDescent="0.25">
      <c r="A19" s="8001"/>
      <c r="B19" s="8001"/>
      <c r="C19" s="8001"/>
      <c r="D19" s="8059"/>
      <c r="E19" s="8060"/>
      <c r="F19" s="8060"/>
      <c r="L19" s="5637"/>
      <c r="M19" s="5637"/>
      <c r="N19" s="5637"/>
      <c r="O19" s="5637"/>
      <c r="P19" s="5637"/>
      <c r="Q19" s="5637"/>
      <c r="R19" s="5637"/>
      <c r="S19" s="5637"/>
      <c r="T19" s="5637"/>
      <c r="U19" s="5637"/>
      <c r="V19" s="5637"/>
      <c r="W19" s="5637"/>
      <c r="X19" s="5637"/>
      <c r="Y19" s="5637"/>
      <c r="Z19" s="5637"/>
      <c r="AA19" s="5637"/>
      <c r="AB19" s="5637"/>
      <c r="AC19" s="5637"/>
      <c r="AD19" s="5637"/>
      <c r="AE19" s="5637"/>
      <c r="AF19" s="5637"/>
      <c r="AG19" s="5637"/>
      <c r="AH19" s="5637"/>
      <c r="AI19" s="5637"/>
      <c r="AJ19" s="5637"/>
      <c r="AK19" s="5637"/>
      <c r="AL19" s="5637"/>
      <c r="AM19" s="5637"/>
      <c r="AN19" s="5637"/>
      <c r="AO19" s="5637"/>
      <c r="AP19" s="5637"/>
      <c r="AQ19" s="5637"/>
      <c r="AR19" s="5637"/>
      <c r="AS19" s="5637"/>
      <c r="AT19" s="5637"/>
      <c r="AU19" s="5637"/>
      <c r="AV19" s="5637"/>
      <c r="AW19" s="5637"/>
      <c r="AX19" s="5637"/>
      <c r="AY19" s="5637"/>
      <c r="AZ19" s="5637"/>
      <c r="BA19" s="5637"/>
      <c r="BB19" s="5637"/>
      <c r="BC19" s="5637"/>
      <c r="BD19" s="5637"/>
      <c r="BE19" s="5637"/>
      <c r="BF19" s="5637"/>
      <c r="BG19" s="5637"/>
      <c r="BH19" s="5637"/>
      <c r="BI19" s="5637"/>
      <c r="BJ19" s="5637"/>
      <c r="BK19" s="5637"/>
      <c r="BL19" s="5637"/>
      <c r="BM19" s="5637"/>
      <c r="BN19" s="5637"/>
      <c r="BO19" s="5637"/>
      <c r="BP19" s="5637"/>
      <c r="BQ19" s="5637"/>
      <c r="BR19" s="5637"/>
      <c r="BS19" s="5637"/>
      <c r="BT19" s="5637"/>
      <c r="BU19" s="5637"/>
      <c r="BV19" s="5637"/>
      <c r="BW19" s="5637"/>
      <c r="BX19" s="5637"/>
      <c r="BY19" s="5637"/>
      <c r="BZ19" s="5637"/>
      <c r="CA19" s="5637"/>
      <c r="CB19" s="5637"/>
      <c r="CC19" s="5637"/>
      <c r="CD19" s="5637"/>
      <c r="CE19" s="5637"/>
      <c r="CF19" s="5637"/>
      <c r="CG19" s="5637"/>
      <c r="CH19" s="5637"/>
      <c r="CI19" s="5637"/>
      <c r="CJ19" s="5637"/>
      <c r="CK19" s="5637"/>
      <c r="CL19" s="5637"/>
      <c r="CM19" s="5637"/>
      <c r="CN19" s="5637"/>
      <c r="CO19" s="5637"/>
      <c r="CP19" s="5637"/>
      <c r="CQ19" s="5637"/>
      <c r="CR19" s="5637"/>
      <c r="CS19" s="5637"/>
      <c r="CT19" s="5637"/>
      <c r="CU19" s="5637"/>
      <c r="CV19" s="5637"/>
      <c r="CW19" s="5637"/>
      <c r="CX19" s="5637"/>
      <c r="CY19" s="5637"/>
      <c r="CZ19" s="5637"/>
      <c r="DA19" s="5637"/>
      <c r="DB19" s="5637"/>
      <c r="DC19" s="5637"/>
      <c r="DD19" s="5637"/>
      <c r="DE19" s="5637"/>
      <c r="DF19" s="5637"/>
      <c r="DG19" s="5637"/>
      <c r="DH19" s="5637"/>
      <c r="DI19" s="5637"/>
      <c r="DJ19" s="5637"/>
      <c r="DK19" s="5637"/>
      <c r="DL19" s="5637"/>
      <c r="DM19" s="5637"/>
      <c r="DN19" s="5637"/>
      <c r="DO19" s="5637"/>
      <c r="DP19" s="5637"/>
      <c r="DQ19" s="5637"/>
      <c r="DR19" s="5637"/>
      <c r="DS19" s="5637"/>
      <c r="DT19" s="5637"/>
      <c r="DU19" s="5637"/>
      <c r="DV19" s="5637"/>
      <c r="DW19" s="5637"/>
      <c r="DX19" s="5637"/>
      <c r="DY19" s="5637"/>
      <c r="DZ19" s="5637"/>
      <c r="EA19" s="5637"/>
      <c r="EB19" s="5637"/>
      <c r="EC19" s="5637"/>
      <c r="ED19" s="5637"/>
      <c r="EE19" s="5637"/>
      <c r="EF19" s="5637"/>
      <c r="EG19" s="5637"/>
      <c r="EH19" s="5637"/>
      <c r="EI19" s="5637"/>
      <c r="EJ19" s="5637"/>
      <c r="EK19" s="5637"/>
      <c r="EL19" s="5637"/>
      <c r="EM19" s="5637"/>
      <c r="EN19" s="5637"/>
      <c r="EO19" s="5637"/>
      <c r="EP19" s="5637"/>
      <c r="EQ19" s="5637"/>
      <c r="ER19" s="5637"/>
      <c r="ES19" s="5637"/>
      <c r="ET19" s="5637"/>
      <c r="EU19" s="5637"/>
      <c r="EV19" s="5637"/>
      <c r="EW19" s="5637"/>
      <c r="EX19" s="5637"/>
      <c r="EY19" s="5637"/>
      <c r="EZ19" s="5637"/>
      <c r="FA19" s="5637"/>
      <c r="FB19" s="5637"/>
      <c r="FC19" s="5637"/>
      <c r="FD19" s="5637"/>
      <c r="FE19" s="5637"/>
      <c r="FF19" s="5637"/>
      <c r="FG19" s="5637"/>
      <c r="FH19" s="5637"/>
      <c r="FI19" s="5637"/>
      <c r="FJ19" s="5637"/>
      <c r="FK19" s="5637"/>
      <c r="FL19" s="5637"/>
      <c r="FM19" s="5637"/>
      <c r="FN19" s="5637"/>
      <c r="FO19" s="5637"/>
      <c r="FP19" s="5637"/>
      <c r="FQ19" s="5637"/>
      <c r="FR19" s="5637"/>
      <c r="FS19" s="5637"/>
      <c r="FT19" s="5637"/>
      <c r="FU19" s="5637"/>
      <c r="FV19" s="5637"/>
      <c r="FW19" s="5637"/>
      <c r="FX19" s="5637"/>
      <c r="FY19" s="5637"/>
      <c r="FZ19" s="5637"/>
      <c r="GA19" s="5637"/>
      <c r="GB19" s="5637"/>
      <c r="GC19" s="5637"/>
      <c r="GD19" s="5637"/>
      <c r="GE19" s="5637"/>
      <c r="GF19" s="5637"/>
      <c r="GG19" s="5637"/>
      <c r="GH19" s="5637"/>
      <c r="GI19" s="5637"/>
      <c r="GJ19" s="5637"/>
      <c r="GK19" s="5637"/>
      <c r="GL19" s="5637"/>
      <c r="GM19" s="5637"/>
      <c r="GN19" s="5637"/>
      <c r="GO19" s="5637"/>
      <c r="GP19" s="5637"/>
      <c r="GQ19" s="5637"/>
    </row>
    <row r="20" spans="1:199" s="5649" customFormat="1" ht="12.75" x14ac:dyDescent="0.25">
      <c r="A20" s="8001"/>
      <c r="B20" s="8001"/>
      <c r="C20" s="8001"/>
      <c r="D20" s="8059"/>
      <c r="E20" s="8060"/>
      <c r="F20" s="8060"/>
      <c r="L20" s="5637"/>
      <c r="M20" s="5637"/>
      <c r="N20" s="5637"/>
      <c r="O20" s="5637"/>
      <c r="P20" s="5637"/>
      <c r="Q20" s="5637"/>
      <c r="R20" s="5637"/>
      <c r="S20" s="5637"/>
      <c r="T20" s="5637"/>
      <c r="U20" s="5637"/>
      <c r="V20" s="5637"/>
      <c r="W20" s="5637"/>
      <c r="X20" s="5637"/>
      <c r="Y20" s="5637"/>
      <c r="Z20" s="5637"/>
      <c r="AA20" s="5637"/>
      <c r="AB20" s="5637"/>
      <c r="AC20" s="5637"/>
      <c r="AD20" s="5637"/>
      <c r="AE20" s="5637"/>
      <c r="AF20" s="5637"/>
      <c r="AG20" s="5637"/>
      <c r="AH20" s="5637"/>
      <c r="AI20" s="5637"/>
      <c r="AJ20" s="5637"/>
      <c r="AK20" s="5637"/>
      <c r="AL20" s="5637"/>
      <c r="AM20" s="5637"/>
      <c r="AN20" s="5637"/>
      <c r="AO20" s="5637"/>
      <c r="AP20" s="5637"/>
      <c r="AQ20" s="5637"/>
      <c r="AR20" s="5637"/>
      <c r="AS20" s="5637"/>
      <c r="AT20" s="5637"/>
      <c r="AU20" s="5637"/>
      <c r="AV20" s="5637"/>
      <c r="AW20" s="5637"/>
      <c r="AX20" s="5637"/>
      <c r="AY20" s="5637"/>
      <c r="AZ20" s="5637"/>
      <c r="BA20" s="5637"/>
      <c r="BB20" s="5637"/>
      <c r="BC20" s="5637"/>
      <c r="BD20" s="5637"/>
      <c r="BE20" s="5637"/>
      <c r="BF20" s="5637"/>
      <c r="BG20" s="5637"/>
      <c r="BH20" s="5637"/>
      <c r="BI20" s="5637"/>
      <c r="BJ20" s="5637"/>
      <c r="BK20" s="5637"/>
      <c r="BL20" s="5637"/>
      <c r="BM20" s="5637"/>
      <c r="BN20" s="5637"/>
      <c r="BO20" s="5637"/>
      <c r="BP20" s="5637"/>
      <c r="BQ20" s="5637"/>
      <c r="BR20" s="5637"/>
      <c r="BS20" s="5637"/>
      <c r="BT20" s="5637"/>
      <c r="BU20" s="5637"/>
      <c r="BV20" s="5637"/>
      <c r="BW20" s="5637"/>
      <c r="BX20" s="5637"/>
      <c r="BY20" s="5637"/>
      <c r="BZ20" s="5637"/>
      <c r="CA20" s="5637"/>
      <c r="CB20" s="5637"/>
      <c r="CC20" s="5637"/>
      <c r="CD20" s="5637"/>
      <c r="CE20" s="5637"/>
      <c r="CF20" s="5637"/>
      <c r="CG20" s="5637"/>
      <c r="CH20" s="5637"/>
      <c r="CI20" s="5637"/>
      <c r="CJ20" s="5637"/>
      <c r="CK20" s="5637"/>
      <c r="CL20" s="5637"/>
      <c r="CM20" s="5637"/>
      <c r="CN20" s="5637"/>
      <c r="CO20" s="5637"/>
      <c r="CP20" s="5637"/>
      <c r="CQ20" s="5637"/>
      <c r="CR20" s="5637"/>
      <c r="CS20" s="5637"/>
      <c r="CT20" s="5637"/>
      <c r="CU20" s="5637"/>
      <c r="CV20" s="5637"/>
      <c r="CW20" s="5637"/>
      <c r="CX20" s="5637"/>
      <c r="CY20" s="5637"/>
      <c r="CZ20" s="5637"/>
      <c r="DA20" s="5637"/>
      <c r="DB20" s="5637"/>
      <c r="DC20" s="5637"/>
      <c r="DD20" s="5637"/>
      <c r="DE20" s="5637"/>
      <c r="DF20" s="5637"/>
      <c r="DG20" s="5637"/>
      <c r="DH20" s="5637"/>
      <c r="DI20" s="5637"/>
      <c r="DJ20" s="5637"/>
      <c r="DK20" s="5637"/>
      <c r="DL20" s="5637"/>
      <c r="DM20" s="5637"/>
      <c r="DN20" s="5637"/>
      <c r="DO20" s="5637"/>
      <c r="DP20" s="5637"/>
      <c r="DQ20" s="5637"/>
      <c r="DR20" s="5637"/>
      <c r="DS20" s="5637"/>
      <c r="DT20" s="5637"/>
      <c r="DU20" s="5637"/>
      <c r="DV20" s="5637"/>
      <c r="DW20" s="5637"/>
      <c r="DX20" s="5637"/>
      <c r="DY20" s="5637"/>
      <c r="DZ20" s="5637"/>
      <c r="EA20" s="5637"/>
      <c r="EB20" s="5637"/>
      <c r="EC20" s="5637"/>
      <c r="ED20" s="5637"/>
      <c r="EE20" s="5637"/>
      <c r="EF20" s="5637"/>
      <c r="EG20" s="5637"/>
      <c r="EH20" s="5637"/>
      <c r="EI20" s="5637"/>
      <c r="EJ20" s="5637"/>
      <c r="EK20" s="5637"/>
      <c r="EL20" s="5637"/>
      <c r="EM20" s="5637"/>
      <c r="EN20" s="5637"/>
      <c r="EO20" s="5637"/>
      <c r="EP20" s="5637"/>
      <c r="EQ20" s="5637"/>
      <c r="ER20" s="5637"/>
      <c r="ES20" s="5637"/>
      <c r="ET20" s="5637"/>
      <c r="EU20" s="5637"/>
      <c r="EV20" s="5637"/>
      <c r="EW20" s="5637"/>
      <c r="EX20" s="5637"/>
      <c r="EY20" s="5637"/>
      <c r="EZ20" s="5637"/>
      <c r="FA20" s="5637"/>
      <c r="FB20" s="5637"/>
      <c r="FC20" s="5637"/>
      <c r="FD20" s="5637"/>
      <c r="FE20" s="5637"/>
      <c r="FF20" s="5637"/>
      <c r="FG20" s="5637"/>
      <c r="FH20" s="5637"/>
      <c r="FI20" s="5637"/>
      <c r="FJ20" s="5637"/>
      <c r="FK20" s="5637"/>
      <c r="FL20" s="5637"/>
      <c r="FM20" s="5637"/>
      <c r="FN20" s="5637"/>
      <c r="FO20" s="5637"/>
      <c r="FP20" s="5637"/>
      <c r="FQ20" s="5637"/>
      <c r="FR20" s="5637"/>
      <c r="FS20" s="5637"/>
      <c r="FT20" s="5637"/>
      <c r="FU20" s="5637"/>
      <c r="FV20" s="5637"/>
      <c r="FW20" s="5637"/>
      <c r="FX20" s="5637"/>
      <c r="FY20" s="5637"/>
      <c r="FZ20" s="5637"/>
      <c r="GA20" s="5637"/>
      <c r="GB20" s="5637"/>
      <c r="GC20" s="5637"/>
      <c r="GD20" s="5637"/>
      <c r="GE20" s="5637"/>
      <c r="GF20" s="5637"/>
      <c r="GG20" s="5637"/>
      <c r="GH20" s="5637"/>
      <c r="GI20" s="5637"/>
      <c r="GJ20" s="5637"/>
      <c r="GK20" s="5637"/>
      <c r="GL20" s="5637"/>
      <c r="GM20" s="5637"/>
      <c r="GN20" s="5637"/>
      <c r="GO20" s="5637"/>
      <c r="GP20" s="5637"/>
      <c r="GQ20" s="5637"/>
    </row>
    <row r="21" spans="1:199" s="5649" customFormat="1" ht="12.75" x14ac:dyDescent="0.25">
      <c r="A21" s="8001"/>
      <c r="B21" s="8001"/>
      <c r="C21" s="8001"/>
      <c r="D21" s="8059"/>
      <c r="E21" s="8060"/>
      <c r="F21" s="8060"/>
      <c r="L21" s="5637"/>
      <c r="M21" s="5637"/>
      <c r="N21" s="5637"/>
      <c r="O21" s="5637"/>
      <c r="P21" s="5637"/>
      <c r="Q21" s="5637"/>
      <c r="R21" s="5637"/>
      <c r="S21" s="5637"/>
      <c r="T21" s="5637"/>
      <c r="U21" s="5637"/>
      <c r="V21" s="5637"/>
      <c r="W21" s="5637"/>
      <c r="X21" s="5637"/>
      <c r="Y21" s="5637"/>
      <c r="Z21" s="5637"/>
      <c r="AA21" s="5637"/>
      <c r="AB21" s="5637"/>
      <c r="AC21" s="5637"/>
      <c r="AD21" s="5637"/>
      <c r="AE21" s="5637"/>
      <c r="AF21" s="5637"/>
      <c r="AG21" s="5637"/>
      <c r="AH21" s="5637"/>
      <c r="AI21" s="5637"/>
      <c r="AJ21" s="5637"/>
      <c r="AK21" s="5637"/>
      <c r="AL21" s="5637"/>
      <c r="AM21" s="5637"/>
      <c r="AN21" s="5637"/>
      <c r="AO21" s="5637"/>
      <c r="AP21" s="5637"/>
      <c r="AQ21" s="5637"/>
      <c r="AR21" s="5637"/>
      <c r="AS21" s="5637"/>
      <c r="AT21" s="5637"/>
      <c r="AU21" s="5637"/>
      <c r="AV21" s="5637"/>
      <c r="AW21" s="5637"/>
      <c r="AX21" s="5637"/>
      <c r="AY21" s="5637"/>
      <c r="AZ21" s="5637"/>
      <c r="BA21" s="5637"/>
      <c r="BB21" s="5637"/>
      <c r="BC21" s="5637"/>
      <c r="BD21" s="5637"/>
      <c r="BE21" s="5637"/>
      <c r="BF21" s="5637"/>
      <c r="BG21" s="5637"/>
      <c r="BH21" s="5637"/>
      <c r="BI21" s="5637"/>
      <c r="BJ21" s="5637"/>
      <c r="BK21" s="5637"/>
      <c r="BL21" s="5637"/>
      <c r="BM21" s="5637"/>
      <c r="BN21" s="5637"/>
      <c r="BO21" s="5637"/>
      <c r="BP21" s="5637"/>
      <c r="BQ21" s="5637"/>
      <c r="BR21" s="5637"/>
      <c r="BS21" s="5637"/>
      <c r="BT21" s="5637"/>
      <c r="BU21" s="5637"/>
      <c r="BV21" s="5637"/>
      <c r="BW21" s="5637"/>
      <c r="BX21" s="5637"/>
      <c r="BY21" s="5637"/>
      <c r="BZ21" s="5637"/>
      <c r="CA21" s="5637"/>
      <c r="CB21" s="5637"/>
      <c r="CC21" s="5637"/>
      <c r="CD21" s="5637"/>
      <c r="CE21" s="5637"/>
      <c r="CF21" s="5637"/>
      <c r="CG21" s="5637"/>
      <c r="CH21" s="5637"/>
      <c r="CI21" s="5637"/>
      <c r="CJ21" s="5637"/>
      <c r="CK21" s="5637"/>
      <c r="CL21" s="5637"/>
      <c r="CM21" s="5637"/>
      <c r="CN21" s="5637"/>
      <c r="CO21" s="5637"/>
      <c r="CP21" s="5637"/>
      <c r="CQ21" s="5637"/>
      <c r="CR21" s="5637"/>
      <c r="CS21" s="5637"/>
      <c r="CT21" s="5637"/>
      <c r="CU21" s="5637"/>
      <c r="CV21" s="5637"/>
      <c r="CW21" s="5637"/>
      <c r="CX21" s="5637"/>
      <c r="CY21" s="5637"/>
      <c r="CZ21" s="5637"/>
      <c r="DA21" s="5637"/>
      <c r="DB21" s="5637"/>
      <c r="DC21" s="5637"/>
      <c r="DD21" s="5637"/>
      <c r="DE21" s="5637"/>
      <c r="DF21" s="5637"/>
      <c r="DG21" s="5637"/>
      <c r="DH21" s="5637"/>
      <c r="DI21" s="5637"/>
      <c r="DJ21" s="5637"/>
      <c r="DK21" s="5637"/>
      <c r="DL21" s="5637"/>
      <c r="DM21" s="5637"/>
      <c r="DN21" s="5637"/>
      <c r="DO21" s="5637"/>
      <c r="DP21" s="5637"/>
      <c r="DQ21" s="5637"/>
      <c r="DR21" s="5637"/>
      <c r="DS21" s="5637"/>
      <c r="DT21" s="5637"/>
      <c r="DU21" s="5637"/>
      <c r="DV21" s="5637"/>
      <c r="DW21" s="5637"/>
      <c r="DX21" s="5637"/>
      <c r="DY21" s="5637"/>
      <c r="DZ21" s="5637"/>
      <c r="EA21" s="5637"/>
      <c r="EB21" s="5637"/>
      <c r="EC21" s="5637"/>
      <c r="ED21" s="5637"/>
      <c r="EE21" s="5637"/>
      <c r="EF21" s="5637"/>
      <c r="EG21" s="5637"/>
      <c r="EH21" s="5637"/>
      <c r="EI21" s="5637"/>
      <c r="EJ21" s="5637"/>
      <c r="EK21" s="5637"/>
      <c r="EL21" s="5637"/>
      <c r="EM21" s="5637"/>
      <c r="EN21" s="5637"/>
      <c r="EO21" s="5637"/>
      <c r="EP21" s="5637"/>
      <c r="EQ21" s="5637"/>
      <c r="ER21" s="5637"/>
      <c r="ES21" s="5637"/>
      <c r="ET21" s="5637"/>
      <c r="EU21" s="5637"/>
      <c r="EV21" s="5637"/>
      <c r="EW21" s="5637"/>
      <c r="EX21" s="5637"/>
      <c r="EY21" s="5637"/>
      <c r="EZ21" s="5637"/>
      <c r="FA21" s="5637"/>
      <c r="FB21" s="5637"/>
      <c r="FC21" s="5637"/>
      <c r="FD21" s="5637"/>
      <c r="FE21" s="5637"/>
      <c r="FF21" s="5637"/>
      <c r="FG21" s="5637"/>
      <c r="FH21" s="5637"/>
      <c r="FI21" s="5637"/>
      <c r="FJ21" s="5637"/>
      <c r="FK21" s="5637"/>
      <c r="FL21" s="5637"/>
      <c r="FM21" s="5637"/>
      <c r="FN21" s="5637"/>
      <c r="FO21" s="5637"/>
      <c r="FP21" s="5637"/>
      <c r="FQ21" s="5637"/>
      <c r="FR21" s="5637"/>
      <c r="FS21" s="5637"/>
      <c r="FT21" s="5637"/>
      <c r="FU21" s="5637"/>
      <c r="FV21" s="5637"/>
      <c r="FW21" s="5637"/>
      <c r="FX21" s="5637"/>
      <c r="FY21" s="5637"/>
      <c r="FZ21" s="5637"/>
      <c r="GA21" s="5637"/>
      <c r="GB21" s="5637"/>
      <c r="GC21" s="5637"/>
      <c r="GD21" s="5637"/>
      <c r="GE21" s="5637"/>
      <c r="GF21" s="5637"/>
      <c r="GG21" s="5637"/>
      <c r="GH21" s="5637"/>
      <c r="GI21" s="5637"/>
      <c r="GJ21" s="5637"/>
      <c r="GK21" s="5637"/>
      <c r="GL21" s="5637"/>
      <c r="GM21" s="5637"/>
      <c r="GN21" s="5637"/>
      <c r="GO21" s="5637"/>
      <c r="GP21" s="5637"/>
      <c r="GQ21" s="5637"/>
    </row>
    <row r="22" spans="1:199" s="5649" customFormat="1" ht="12.75" x14ac:dyDescent="0.25">
      <c r="A22" s="8001"/>
      <c r="B22" s="8001"/>
      <c r="C22" s="8001"/>
      <c r="D22" s="8059"/>
      <c r="E22" s="8060"/>
      <c r="F22" s="8060"/>
      <c r="L22" s="5637"/>
      <c r="M22" s="5637"/>
      <c r="N22" s="5637"/>
      <c r="O22" s="5637"/>
      <c r="P22" s="5637"/>
      <c r="Q22" s="5637"/>
      <c r="R22" s="5637"/>
      <c r="S22" s="5637"/>
      <c r="T22" s="5637"/>
      <c r="U22" s="5637"/>
      <c r="V22" s="5637"/>
      <c r="W22" s="5637"/>
      <c r="X22" s="5637"/>
      <c r="Y22" s="5637"/>
      <c r="Z22" s="5637"/>
      <c r="AA22" s="5637"/>
      <c r="AB22" s="5637"/>
      <c r="AC22" s="5637"/>
      <c r="AD22" s="5637"/>
      <c r="AE22" s="5637"/>
      <c r="AF22" s="5637"/>
      <c r="AG22" s="5637"/>
      <c r="AH22" s="5637"/>
      <c r="AI22" s="5637"/>
      <c r="AJ22" s="5637"/>
      <c r="AK22" s="5637"/>
      <c r="AL22" s="5637"/>
      <c r="AM22" s="5637"/>
      <c r="AN22" s="5637"/>
      <c r="AO22" s="5637"/>
      <c r="AP22" s="5637"/>
      <c r="AQ22" s="5637"/>
      <c r="AR22" s="5637"/>
      <c r="AS22" s="5637"/>
      <c r="AT22" s="5637"/>
      <c r="AU22" s="5637"/>
      <c r="AV22" s="5637"/>
      <c r="AW22" s="5637"/>
      <c r="AX22" s="5637"/>
      <c r="AY22" s="5637"/>
      <c r="AZ22" s="5637"/>
      <c r="BA22" s="5637"/>
      <c r="BB22" s="5637"/>
      <c r="BC22" s="5637"/>
      <c r="BD22" s="5637"/>
      <c r="BE22" s="5637"/>
      <c r="BF22" s="5637"/>
      <c r="BG22" s="5637"/>
      <c r="BH22" s="5637"/>
      <c r="BI22" s="5637"/>
      <c r="BJ22" s="5637"/>
      <c r="BK22" s="5637"/>
      <c r="BL22" s="5637"/>
      <c r="BM22" s="5637"/>
      <c r="BN22" s="5637"/>
      <c r="BO22" s="5637"/>
      <c r="BP22" s="5637"/>
      <c r="BQ22" s="5637"/>
      <c r="BR22" s="5637"/>
      <c r="BS22" s="5637"/>
      <c r="BT22" s="5637"/>
      <c r="BU22" s="5637"/>
      <c r="BV22" s="5637"/>
      <c r="BW22" s="5637"/>
      <c r="BX22" s="5637"/>
      <c r="BY22" s="5637"/>
      <c r="BZ22" s="5637"/>
      <c r="CA22" s="5637"/>
      <c r="CB22" s="5637"/>
      <c r="CC22" s="5637"/>
      <c r="CD22" s="5637"/>
      <c r="CE22" s="5637"/>
      <c r="CF22" s="5637"/>
      <c r="CG22" s="5637"/>
      <c r="CH22" s="5637"/>
      <c r="CI22" s="5637"/>
      <c r="CJ22" s="5637"/>
      <c r="CK22" s="5637"/>
      <c r="CL22" s="5637"/>
      <c r="CM22" s="5637"/>
      <c r="CN22" s="5637"/>
      <c r="CO22" s="5637"/>
      <c r="CP22" s="5637"/>
      <c r="CQ22" s="5637"/>
      <c r="CR22" s="5637"/>
      <c r="CS22" s="5637"/>
      <c r="CT22" s="5637"/>
      <c r="CU22" s="5637"/>
      <c r="CV22" s="5637"/>
      <c r="CW22" s="5637"/>
      <c r="CX22" s="5637"/>
      <c r="CY22" s="5637"/>
      <c r="CZ22" s="5637"/>
      <c r="DA22" s="5637"/>
      <c r="DB22" s="5637"/>
      <c r="DC22" s="5637"/>
      <c r="DD22" s="5637"/>
      <c r="DE22" s="5637"/>
      <c r="DF22" s="5637"/>
      <c r="DG22" s="5637"/>
      <c r="DH22" s="5637"/>
      <c r="DI22" s="5637"/>
      <c r="DJ22" s="5637"/>
      <c r="DK22" s="5637"/>
      <c r="DL22" s="5637"/>
      <c r="DM22" s="5637"/>
      <c r="DN22" s="5637"/>
      <c r="DO22" s="5637"/>
      <c r="DP22" s="5637"/>
      <c r="DQ22" s="5637"/>
      <c r="DR22" s="5637"/>
      <c r="DS22" s="5637"/>
      <c r="DT22" s="5637"/>
      <c r="DU22" s="5637"/>
      <c r="DV22" s="5637"/>
      <c r="DW22" s="5637"/>
      <c r="DX22" s="5637"/>
      <c r="DY22" s="5637"/>
      <c r="DZ22" s="5637"/>
      <c r="EA22" s="5637"/>
      <c r="EB22" s="5637"/>
      <c r="EC22" s="5637"/>
      <c r="ED22" s="5637"/>
      <c r="EE22" s="5637"/>
      <c r="EF22" s="5637"/>
      <c r="EG22" s="5637"/>
      <c r="EH22" s="5637"/>
      <c r="EI22" s="5637"/>
      <c r="EJ22" s="5637"/>
      <c r="EK22" s="5637"/>
      <c r="EL22" s="5637"/>
      <c r="EM22" s="5637"/>
      <c r="EN22" s="5637"/>
      <c r="EO22" s="5637"/>
      <c r="EP22" s="5637"/>
      <c r="EQ22" s="5637"/>
      <c r="ER22" s="5637"/>
      <c r="ES22" s="5637"/>
      <c r="ET22" s="5637"/>
      <c r="EU22" s="5637"/>
      <c r="EV22" s="5637"/>
      <c r="EW22" s="5637"/>
      <c r="EX22" s="5637"/>
      <c r="EY22" s="5637"/>
      <c r="EZ22" s="5637"/>
      <c r="FA22" s="5637"/>
      <c r="FB22" s="5637"/>
      <c r="FC22" s="5637"/>
      <c r="FD22" s="5637"/>
      <c r="FE22" s="5637"/>
      <c r="FF22" s="5637"/>
      <c r="FG22" s="5637"/>
      <c r="FH22" s="5637"/>
      <c r="FI22" s="5637"/>
      <c r="FJ22" s="5637"/>
      <c r="FK22" s="5637"/>
      <c r="FL22" s="5637"/>
      <c r="FM22" s="5637"/>
      <c r="FN22" s="5637"/>
      <c r="FO22" s="5637"/>
      <c r="FP22" s="5637"/>
      <c r="FQ22" s="5637"/>
      <c r="FR22" s="5637"/>
      <c r="FS22" s="5637"/>
      <c r="FT22" s="5637"/>
      <c r="FU22" s="5637"/>
      <c r="FV22" s="5637"/>
      <c r="FW22" s="5637"/>
      <c r="FX22" s="5637"/>
      <c r="FY22" s="5637"/>
      <c r="FZ22" s="5637"/>
      <c r="GA22" s="5637"/>
      <c r="GB22" s="5637"/>
      <c r="GC22" s="5637"/>
      <c r="GD22" s="5637"/>
      <c r="GE22" s="5637"/>
      <c r="GF22" s="5637"/>
      <c r="GG22" s="5637"/>
      <c r="GH22" s="5637"/>
      <c r="GI22" s="5637"/>
      <c r="GJ22" s="5637"/>
      <c r="GK22" s="5637"/>
      <c r="GL22" s="5637"/>
      <c r="GM22" s="5637"/>
      <c r="GN22" s="5637"/>
      <c r="GO22" s="5637"/>
      <c r="GP22" s="5637"/>
      <c r="GQ22" s="5637"/>
    </row>
    <row r="23" spans="1:199" s="5649" customFormat="1" ht="12.75" x14ac:dyDescent="0.25">
      <c r="A23" s="8001"/>
      <c r="B23" s="8001"/>
      <c r="C23" s="8001"/>
      <c r="D23" s="8059"/>
      <c r="E23" s="8060"/>
      <c r="F23" s="8060"/>
      <c r="L23" s="5637"/>
      <c r="M23" s="5637"/>
      <c r="N23" s="5637"/>
      <c r="O23" s="5637"/>
      <c r="P23" s="5637"/>
      <c r="Q23" s="5637"/>
      <c r="R23" s="5637"/>
      <c r="S23" s="5637"/>
      <c r="T23" s="5637"/>
      <c r="U23" s="5637"/>
      <c r="V23" s="5637"/>
      <c r="W23" s="5637"/>
      <c r="X23" s="5637"/>
      <c r="Y23" s="5637"/>
      <c r="Z23" s="5637"/>
      <c r="AA23" s="5637"/>
      <c r="AB23" s="5637"/>
      <c r="AC23" s="5637"/>
      <c r="AD23" s="5637"/>
      <c r="AE23" s="5637"/>
      <c r="AF23" s="5637"/>
      <c r="AG23" s="5637"/>
      <c r="AH23" s="5637"/>
      <c r="AI23" s="5637"/>
      <c r="AJ23" s="5637"/>
      <c r="AK23" s="5637"/>
      <c r="AL23" s="5637"/>
      <c r="AM23" s="5637"/>
      <c r="AN23" s="5637"/>
      <c r="AO23" s="5637"/>
      <c r="AP23" s="5637"/>
      <c r="AQ23" s="5637"/>
      <c r="AR23" s="5637"/>
      <c r="AS23" s="5637"/>
      <c r="AT23" s="5637"/>
      <c r="AU23" s="5637"/>
      <c r="AV23" s="5637"/>
      <c r="AW23" s="5637"/>
      <c r="AX23" s="5637"/>
      <c r="AY23" s="5637"/>
      <c r="AZ23" s="5637"/>
      <c r="BA23" s="5637"/>
      <c r="BB23" s="5637"/>
      <c r="BC23" s="5637"/>
      <c r="BD23" s="5637"/>
      <c r="BE23" s="5637"/>
      <c r="BF23" s="5637"/>
      <c r="BG23" s="5637"/>
      <c r="BH23" s="5637"/>
      <c r="BI23" s="5637"/>
      <c r="BJ23" s="5637"/>
      <c r="BK23" s="5637"/>
      <c r="BL23" s="5637"/>
      <c r="BM23" s="5637"/>
      <c r="BN23" s="5637"/>
      <c r="BO23" s="5637"/>
      <c r="BP23" s="5637"/>
      <c r="BQ23" s="5637"/>
      <c r="BR23" s="5637"/>
      <c r="BS23" s="5637"/>
      <c r="BT23" s="5637"/>
      <c r="BU23" s="5637"/>
      <c r="BV23" s="5637"/>
      <c r="BW23" s="5637"/>
      <c r="BX23" s="5637"/>
      <c r="BY23" s="5637"/>
      <c r="BZ23" s="5637"/>
      <c r="CA23" s="5637"/>
      <c r="CB23" s="5637"/>
      <c r="CC23" s="5637"/>
      <c r="CD23" s="5637"/>
      <c r="CE23" s="5637"/>
      <c r="CF23" s="5637"/>
      <c r="CG23" s="5637"/>
      <c r="CH23" s="5637"/>
      <c r="CI23" s="5637"/>
      <c r="CJ23" s="5637"/>
      <c r="CK23" s="5637"/>
      <c r="CL23" s="5637"/>
      <c r="CM23" s="5637"/>
      <c r="CN23" s="5637"/>
      <c r="CO23" s="5637"/>
      <c r="CP23" s="5637"/>
      <c r="CQ23" s="5637"/>
      <c r="CR23" s="5637"/>
      <c r="CS23" s="5637"/>
      <c r="CT23" s="5637"/>
      <c r="CU23" s="5637"/>
      <c r="CV23" s="5637"/>
      <c r="CW23" s="5637"/>
      <c r="CX23" s="5637"/>
      <c r="CY23" s="5637"/>
      <c r="CZ23" s="5637"/>
      <c r="DA23" s="5637"/>
      <c r="DB23" s="5637"/>
      <c r="DC23" s="5637"/>
      <c r="DD23" s="5637"/>
      <c r="DE23" s="5637"/>
      <c r="DF23" s="5637"/>
      <c r="DG23" s="5637"/>
      <c r="DH23" s="5637"/>
      <c r="DI23" s="5637"/>
      <c r="DJ23" s="5637"/>
      <c r="DK23" s="5637"/>
      <c r="DL23" s="5637"/>
      <c r="DM23" s="5637"/>
      <c r="DN23" s="5637"/>
      <c r="DO23" s="5637"/>
      <c r="DP23" s="5637"/>
      <c r="DQ23" s="5637"/>
      <c r="DR23" s="5637"/>
      <c r="DS23" s="5637"/>
      <c r="DT23" s="5637"/>
      <c r="DU23" s="5637"/>
      <c r="DV23" s="5637"/>
      <c r="DW23" s="5637"/>
      <c r="DX23" s="5637"/>
      <c r="DY23" s="5637"/>
      <c r="DZ23" s="5637"/>
      <c r="EA23" s="5637"/>
      <c r="EB23" s="5637"/>
      <c r="EC23" s="5637"/>
      <c r="ED23" s="5637"/>
      <c r="EE23" s="5637"/>
      <c r="EF23" s="5637"/>
      <c r="EG23" s="5637"/>
      <c r="EH23" s="5637"/>
      <c r="EI23" s="5637"/>
      <c r="EJ23" s="5637"/>
      <c r="EK23" s="5637"/>
      <c r="EL23" s="5637"/>
      <c r="EM23" s="5637"/>
      <c r="EN23" s="5637"/>
      <c r="EO23" s="5637"/>
      <c r="EP23" s="5637"/>
      <c r="EQ23" s="5637"/>
      <c r="ER23" s="5637"/>
      <c r="ES23" s="5637"/>
      <c r="ET23" s="5637"/>
      <c r="EU23" s="5637"/>
      <c r="EV23" s="5637"/>
      <c r="EW23" s="5637"/>
      <c r="EX23" s="5637"/>
      <c r="EY23" s="5637"/>
      <c r="EZ23" s="5637"/>
      <c r="FA23" s="5637"/>
      <c r="FB23" s="5637"/>
      <c r="FC23" s="5637"/>
      <c r="FD23" s="5637"/>
      <c r="FE23" s="5637"/>
      <c r="FF23" s="5637"/>
      <c r="FG23" s="5637"/>
      <c r="FH23" s="5637"/>
      <c r="FI23" s="5637"/>
      <c r="FJ23" s="5637"/>
      <c r="FK23" s="5637"/>
      <c r="FL23" s="5637"/>
      <c r="FM23" s="5637"/>
      <c r="FN23" s="5637"/>
      <c r="FO23" s="5637"/>
      <c r="FP23" s="5637"/>
      <c r="FQ23" s="5637"/>
      <c r="FR23" s="5637"/>
      <c r="FS23" s="5637"/>
      <c r="FT23" s="5637"/>
      <c r="FU23" s="5637"/>
      <c r="FV23" s="5637"/>
      <c r="FW23" s="5637"/>
      <c r="FX23" s="5637"/>
      <c r="FY23" s="5637"/>
      <c r="FZ23" s="5637"/>
      <c r="GA23" s="5637"/>
      <c r="GB23" s="5637"/>
      <c r="GC23" s="5637"/>
      <c r="GD23" s="5637"/>
      <c r="GE23" s="5637"/>
      <c r="GF23" s="5637"/>
      <c r="GG23" s="5637"/>
      <c r="GH23" s="5637"/>
      <c r="GI23" s="5637"/>
      <c r="GJ23" s="5637"/>
      <c r="GK23" s="5637"/>
      <c r="GL23" s="5637"/>
      <c r="GM23" s="5637"/>
      <c r="GN23" s="5637"/>
      <c r="GO23" s="5637"/>
      <c r="GP23" s="5637"/>
      <c r="GQ23" s="5637"/>
    </row>
    <row r="24" spans="1:199" s="5649" customFormat="1" ht="12.75" x14ac:dyDescent="0.25">
      <c r="A24" s="8001"/>
      <c r="B24" s="8001"/>
      <c r="C24" s="8001"/>
      <c r="D24" s="8059"/>
      <c r="E24" s="8060"/>
      <c r="F24" s="8060"/>
      <c r="L24" s="5637"/>
      <c r="M24" s="5637"/>
      <c r="N24" s="5637"/>
      <c r="O24" s="5637"/>
      <c r="P24" s="5637"/>
      <c r="Q24" s="5637"/>
      <c r="R24" s="5637"/>
      <c r="S24" s="5637"/>
      <c r="T24" s="5637"/>
      <c r="U24" s="5637"/>
      <c r="V24" s="5637"/>
      <c r="W24" s="5637"/>
      <c r="X24" s="5637"/>
      <c r="Y24" s="5637"/>
      <c r="Z24" s="5637"/>
      <c r="AA24" s="5637"/>
      <c r="AB24" s="5637"/>
      <c r="AC24" s="5637"/>
      <c r="AD24" s="5637"/>
      <c r="AE24" s="5637"/>
      <c r="AF24" s="5637"/>
      <c r="AG24" s="5637"/>
      <c r="AH24" s="5637"/>
      <c r="AI24" s="5637"/>
      <c r="AJ24" s="5637"/>
      <c r="AK24" s="5637"/>
      <c r="AL24" s="5637"/>
      <c r="AM24" s="5637"/>
      <c r="AN24" s="5637"/>
      <c r="AO24" s="5637"/>
      <c r="AP24" s="5637"/>
      <c r="AQ24" s="5637"/>
      <c r="AR24" s="5637"/>
      <c r="AS24" s="5637"/>
      <c r="AT24" s="5637"/>
      <c r="AU24" s="5637"/>
      <c r="AV24" s="5637"/>
      <c r="AW24" s="5637"/>
      <c r="AX24" s="5637"/>
      <c r="AY24" s="5637"/>
      <c r="AZ24" s="5637"/>
      <c r="BA24" s="5637"/>
      <c r="BB24" s="5637"/>
      <c r="BC24" s="5637"/>
      <c r="BD24" s="5637"/>
      <c r="BE24" s="5637"/>
      <c r="BF24" s="5637"/>
      <c r="BG24" s="5637"/>
      <c r="BH24" s="5637"/>
      <c r="BI24" s="5637"/>
      <c r="BJ24" s="5637"/>
      <c r="BK24" s="5637"/>
      <c r="BL24" s="5637"/>
      <c r="BM24" s="5637"/>
      <c r="BN24" s="5637"/>
      <c r="BO24" s="5637"/>
      <c r="BP24" s="5637"/>
      <c r="BQ24" s="5637"/>
      <c r="BR24" s="5637"/>
      <c r="BS24" s="5637"/>
      <c r="BT24" s="5637"/>
      <c r="BU24" s="5637"/>
      <c r="BV24" s="5637"/>
      <c r="BW24" s="5637"/>
      <c r="BX24" s="5637"/>
      <c r="BY24" s="5637"/>
      <c r="BZ24" s="5637"/>
      <c r="CA24" s="5637"/>
      <c r="CB24" s="5637"/>
      <c r="CC24" s="5637"/>
      <c r="CD24" s="5637"/>
      <c r="CE24" s="5637"/>
      <c r="CF24" s="5637"/>
      <c r="CG24" s="5637"/>
      <c r="CH24" s="5637"/>
      <c r="CI24" s="5637"/>
      <c r="CJ24" s="5637"/>
      <c r="CK24" s="5637"/>
      <c r="CL24" s="5637"/>
      <c r="CM24" s="5637"/>
      <c r="CN24" s="5637"/>
      <c r="CO24" s="5637"/>
      <c r="CP24" s="5637"/>
      <c r="CQ24" s="5637"/>
      <c r="CR24" s="5637"/>
      <c r="CS24" s="5637"/>
      <c r="CT24" s="5637"/>
      <c r="CU24" s="5637"/>
      <c r="CV24" s="5637"/>
      <c r="CW24" s="5637"/>
      <c r="CX24" s="5637"/>
      <c r="CY24" s="5637"/>
      <c r="CZ24" s="5637"/>
      <c r="DA24" s="5637"/>
      <c r="DB24" s="5637"/>
      <c r="DC24" s="5637"/>
      <c r="DD24" s="5637"/>
      <c r="DE24" s="5637"/>
      <c r="DF24" s="5637"/>
      <c r="DG24" s="5637"/>
      <c r="DH24" s="5637"/>
      <c r="DI24" s="5637"/>
      <c r="DJ24" s="5637"/>
      <c r="DK24" s="5637"/>
      <c r="DL24" s="5637"/>
      <c r="DM24" s="5637"/>
      <c r="DN24" s="5637"/>
      <c r="DO24" s="5637"/>
      <c r="DP24" s="5637"/>
      <c r="DQ24" s="5637"/>
      <c r="DR24" s="5637"/>
      <c r="DS24" s="5637"/>
      <c r="DT24" s="5637"/>
      <c r="DU24" s="5637"/>
      <c r="DV24" s="5637"/>
      <c r="DW24" s="5637"/>
      <c r="DX24" s="5637"/>
      <c r="DY24" s="5637"/>
      <c r="DZ24" s="5637"/>
      <c r="EA24" s="5637"/>
      <c r="EB24" s="5637"/>
      <c r="EC24" s="5637"/>
      <c r="ED24" s="5637"/>
      <c r="EE24" s="5637"/>
      <c r="EF24" s="5637"/>
      <c r="EG24" s="5637"/>
      <c r="EH24" s="5637"/>
      <c r="EI24" s="5637"/>
      <c r="EJ24" s="5637"/>
      <c r="EK24" s="5637"/>
      <c r="EL24" s="5637"/>
      <c r="EM24" s="5637"/>
      <c r="EN24" s="5637"/>
      <c r="EO24" s="5637"/>
      <c r="EP24" s="5637"/>
      <c r="EQ24" s="5637"/>
      <c r="ER24" s="5637"/>
      <c r="ES24" s="5637"/>
      <c r="ET24" s="5637"/>
      <c r="EU24" s="5637"/>
      <c r="EV24" s="5637"/>
      <c r="EW24" s="5637"/>
      <c r="EX24" s="5637"/>
      <c r="EY24" s="5637"/>
      <c r="EZ24" s="5637"/>
      <c r="FA24" s="5637"/>
      <c r="FB24" s="5637"/>
      <c r="FC24" s="5637"/>
      <c r="FD24" s="5637"/>
      <c r="FE24" s="5637"/>
      <c r="FF24" s="5637"/>
      <c r="FG24" s="5637"/>
      <c r="FH24" s="5637"/>
      <c r="FI24" s="5637"/>
      <c r="FJ24" s="5637"/>
      <c r="FK24" s="5637"/>
      <c r="FL24" s="5637"/>
      <c r="FM24" s="5637"/>
      <c r="FN24" s="5637"/>
      <c r="FO24" s="5637"/>
      <c r="FP24" s="5637"/>
      <c r="FQ24" s="5637"/>
      <c r="FR24" s="5637"/>
      <c r="FS24" s="5637"/>
      <c r="FT24" s="5637"/>
      <c r="FU24" s="5637"/>
      <c r="FV24" s="5637"/>
      <c r="FW24" s="5637"/>
      <c r="FX24" s="5637"/>
      <c r="FY24" s="5637"/>
      <c r="FZ24" s="5637"/>
      <c r="GA24" s="5637"/>
      <c r="GB24" s="5637"/>
      <c r="GC24" s="5637"/>
      <c r="GD24" s="5637"/>
      <c r="GE24" s="5637"/>
      <c r="GF24" s="5637"/>
      <c r="GG24" s="5637"/>
      <c r="GH24" s="5637"/>
      <c r="GI24" s="5637"/>
      <c r="GJ24" s="5637"/>
      <c r="GK24" s="5637"/>
      <c r="GL24" s="5637"/>
      <c r="GM24" s="5637"/>
      <c r="GN24" s="5637"/>
      <c r="GO24" s="5637"/>
      <c r="GP24" s="5637"/>
      <c r="GQ24" s="5637"/>
    </row>
    <row r="25" spans="1:199" s="5649" customFormat="1" ht="12.75" x14ac:dyDescent="0.25">
      <c r="A25" s="8001"/>
      <c r="B25" s="8001"/>
      <c r="C25" s="8001"/>
      <c r="D25" s="8059"/>
      <c r="E25" s="8060"/>
      <c r="F25" s="8060"/>
      <c r="L25" s="5637"/>
      <c r="M25" s="5637"/>
      <c r="N25" s="5637"/>
      <c r="O25" s="5637"/>
      <c r="P25" s="5637"/>
      <c r="Q25" s="5637"/>
      <c r="R25" s="5637"/>
      <c r="S25" s="5637"/>
      <c r="T25" s="5637"/>
      <c r="U25" s="5637"/>
      <c r="V25" s="5637"/>
      <c r="W25" s="5637"/>
      <c r="X25" s="5637"/>
      <c r="Y25" s="5637"/>
      <c r="Z25" s="5637"/>
      <c r="AA25" s="5637"/>
      <c r="AB25" s="5637"/>
      <c r="AC25" s="5637"/>
      <c r="AD25" s="5637"/>
      <c r="AE25" s="5637"/>
      <c r="AF25" s="5637"/>
      <c r="AG25" s="5637"/>
      <c r="AH25" s="5637"/>
      <c r="AI25" s="5637"/>
      <c r="AJ25" s="5637"/>
      <c r="AK25" s="5637"/>
      <c r="AL25" s="5637"/>
      <c r="AM25" s="5637"/>
      <c r="AN25" s="5637"/>
      <c r="AO25" s="5637"/>
      <c r="AP25" s="5637"/>
      <c r="AQ25" s="5637"/>
      <c r="AR25" s="5637"/>
      <c r="AS25" s="5637"/>
      <c r="AT25" s="5637"/>
      <c r="AU25" s="5637"/>
      <c r="AV25" s="5637"/>
      <c r="AW25" s="5637"/>
      <c r="AX25" s="5637"/>
      <c r="AY25" s="5637"/>
      <c r="AZ25" s="5637"/>
      <c r="BA25" s="5637"/>
      <c r="BB25" s="5637"/>
      <c r="BC25" s="5637"/>
      <c r="BD25" s="5637"/>
      <c r="BE25" s="5637"/>
      <c r="BF25" s="5637"/>
      <c r="BG25" s="5637"/>
      <c r="BH25" s="5637"/>
      <c r="BI25" s="5637"/>
      <c r="BJ25" s="5637"/>
      <c r="BK25" s="5637"/>
      <c r="BL25" s="5637"/>
      <c r="BM25" s="5637"/>
      <c r="BN25" s="5637"/>
      <c r="BO25" s="5637"/>
      <c r="BP25" s="5637"/>
      <c r="BQ25" s="5637"/>
      <c r="BR25" s="5637"/>
      <c r="BS25" s="5637"/>
      <c r="BT25" s="5637"/>
      <c r="BU25" s="5637"/>
      <c r="BV25" s="5637"/>
      <c r="BW25" s="5637"/>
      <c r="BX25" s="5637"/>
      <c r="BY25" s="5637"/>
      <c r="BZ25" s="5637"/>
      <c r="CA25" s="5637"/>
      <c r="CB25" s="5637"/>
      <c r="CC25" s="5637"/>
      <c r="CD25" s="5637"/>
      <c r="CE25" s="5637"/>
      <c r="CF25" s="5637"/>
      <c r="CG25" s="5637"/>
      <c r="CH25" s="5637"/>
      <c r="CI25" s="5637"/>
      <c r="CJ25" s="5637"/>
      <c r="CK25" s="5637"/>
      <c r="CL25" s="5637"/>
      <c r="CM25" s="5637"/>
      <c r="CN25" s="5637"/>
      <c r="CO25" s="5637"/>
      <c r="CP25" s="5637"/>
      <c r="CQ25" s="5637"/>
      <c r="CR25" s="5637"/>
      <c r="CS25" s="5637"/>
      <c r="CT25" s="5637"/>
      <c r="CU25" s="5637"/>
      <c r="CV25" s="5637"/>
      <c r="CW25" s="5637"/>
      <c r="CX25" s="5637"/>
      <c r="CY25" s="5637"/>
      <c r="CZ25" s="5637"/>
      <c r="DA25" s="5637"/>
      <c r="DB25" s="5637"/>
      <c r="DC25" s="5637"/>
      <c r="DD25" s="5637"/>
      <c r="DE25" s="5637"/>
      <c r="DF25" s="5637"/>
      <c r="DG25" s="5637"/>
      <c r="DH25" s="5637"/>
      <c r="DI25" s="5637"/>
      <c r="DJ25" s="5637"/>
      <c r="DK25" s="5637"/>
      <c r="DL25" s="5637"/>
      <c r="DM25" s="5637"/>
      <c r="DN25" s="5637"/>
      <c r="DO25" s="5637"/>
      <c r="DP25" s="5637"/>
      <c r="DQ25" s="5637"/>
      <c r="DR25" s="5637"/>
      <c r="DS25" s="5637"/>
      <c r="DT25" s="5637"/>
      <c r="DU25" s="5637"/>
      <c r="DV25" s="5637"/>
      <c r="DW25" s="5637"/>
      <c r="DX25" s="5637"/>
      <c r="DY25" s="5637"/>
      <c r="DZ25" s="5637"/>
      <c r="EA25" s="5637"/>
      <c r="EB25" s="5637"/>
      <c r="EC25" s="5637"/>
      <c r="ED25" s="5637"/>
      <c r="EE25" s="5637"/>
      <c r="EF25" s="5637"/>
      <c r="EG25" s="5637"/>
      <c r="EH25" s="5637"/>
      <c r="EI25" s="5637"/>
      <c r="EJ25" s="5637"/>
      <c r="EK25" s="5637"/>
      <c r="EL25" s="5637"/>
      <c r="EM25" s="5637"/>
      <c r="EN25" s="5637"/>
      <c r="EO25" s="5637"/>
      <c r="EP25" s="5637"/>
      <c r="EQ25" s="5637"/>
      <c r="ER25" s="5637"/>
      <c r="ES25" s="5637"/>
      <c r="ET25" s="5637"/>
      <c r="EU25" s="5637"/>
      <c r="EV25" s="5637"/>
      <c r="EW25" s="5637"/>
      <c r="EX25" s="5637"/>
      <c r="EY25" s="5637"/>
      <c r="EZ25" s="5637"/>
      <c r="FA25" s="5637"/>
      <c r="FB25" s="5637"/>
      <c r="FC25" s="5637"/>
      <c r="FD25" s="5637"/>
      <c r="FE25" s="5637"/>
      <c r="FF25" s="5637"/>
      <c r="FG25" s="5637"/>
      <c r="FH25" s="5637"/>
      <c r="FI25" s="5637"/>
      <c r="FJ25" s="5637"/>
      <c r="FK25" s="5637"/>
      <c r="FL25" s="5637"/>
      <c r="FM25" s="5637"/>
      <c r="FN25" s="5637"/>
      <c r="FO25" s="5637"/>
      <c r="FP25" s="5637"/>
      <c r="FQ25" s="5637"/>
      <c r="FR25" s="5637"/>
      <c r="FS25" s="5637"/>
      <c r="FT25" s="5637"/>
      <c r="FU25" s="5637"/>
      <c r="FV25" s="5637"/>
      <c r="FW25" s="5637"/>
      <c r="FX25" s="5637"/>
      <c r="FY25" s="5637"/>
      <c r="FZ25" s="5637"/>
      <c r="GA25" s="5637"/>
      <c r="GB25" s="5637"/>
      <c r="GC25" s="5637"/>
      <c r="GD25" s="5637"/>
      <c r="GE25" s="5637"/>
      <c r="GF25" s="5637"/>
      <c r="GG25" s="5637"/>
      <c r="GH25" s="5637"/>
      <c r="GI25" s="5637"/>
      <c r="GJ25" s="5637"/>
      <c r="GK25" s="5637"/>
      <c r="GL25" s="5637"/>
      <c r="GM25" s="5637"/>
      <c r="GN25" s="5637"/>
      <c r="GO25" s="5637"/>
      <c r="GP25" s="5637"/>
      <c r="GQ25" s="5637"/>
    </row>
    <row r="26" spans="1:199" s="5649" customFormat="1" ht="12.75" x14ac:dyDescent="0.25">
      <c r="A26" s="8001"/>
      <c r="B26" s="8001"/>
      <c r="C26" s="8001"/>
      <c r="D26" s="8059"/>
      <c r="E26" s="8060"/>
      <c r="F26" s="8060"/>
      <c r="L26" s="5637"/>
      <c r="M26" s="5637"/>
      <c r="N26" s="5637"/>
      <c r="O26" s="5637"/>
      <c r="P26" s="5637"/>
      <c r="Q26" s="5637"/>
      <c r="R26" s="5637"/>
      <c r="S26" s="5637"/>
      <c r="T26" s="5637"/>
      <c r="U26" s="5637"/>
      <c r="V26" s="5637"/>
      <c r="W26" s="5637"/>
      <c r="X26" s="5637"/>
      <c r="Y26" s="5637"/>
      <c r="Z26" s="5637"/>
      <c r="AA26" s="5637"/>
      <c r="AB26" s="5637"/>
      <c r="AC26" s="5637"/>
      <c r="AD26" s="5637"/>
      <c r="AE26" s="5637"/>
      <c r="AF26" s="5637"/>
      <c r="AG26" s="5637"/>
      <c r="AH26" s="5637"/>
      <c r="AI26" s="5637"/>
      <c r="AJ26" s="5637"/>
      <c r="AK26" s="5637"/>
      <c r="AL26" s="5637"/>
      <c r="AM26" s="5637"/>
      <c r="AN26" s="5637"/>
      <c r="AO26" s="5637"/>
      <c r="AP26" s="5637"/>
      <c r="AQ26" s="5637"/>
      <c r="AR26" s="5637"/>
      <c r="AS26" s="5637"/>
      <c r="AT26" s="5637"/>
      <c r="AU26" s="5637"/>
      <c r="AV26" s="5637"/>
      <c r="AW26" s="5637"/>
      <c r="AX26" s="5637"/>
      <c r="AY26" s="5637"/>
      <c r="AZ26" s="5637"/>
      <c r="BA26" s="5637"/>
      <c r="BB26" s="5637"/>
      <c r="BC26" s="5637"/>
      <c r="BD26" s="5637"/>
      <c r="BE26" s="5637"/>
      <c r="BF26" s="5637"/>
      <c r="BG26" s="5637"/>
      <c r="BH26" s="5637"/>
      <c r="BI26" s="5637"/>
      <c r="BJ26" s="5637"/>
      <c r="BK26" s="5637"/>
      <c r="BL26" s="5637"/>
      <c r="BM26" s="5637"/>
      <c r="BN26" s="5637"/>
      <c r="BO26" s="5637"/>
      <c r="BP26" s="5637"/>
      <c r="BQ26" s="5637"/>
      <c r="BR26" s="5637"/>
      <c r="BS26" s="5637"/>
      <c r="BT26" s="5637"/>
      <c r="BU26" s="5637"/>
      <c r="BV26" s="5637"/>
      <c r="BW26" s="5637"/>
      <c r="BX26" s="5637"/>
      <c r="BY26" s="5637"/>
      <c r="BZ26" s="5637"/>
      <c r="CA26" s="5637"/>
      <c r="CB26" s="5637"/>
      <c r="CC26" s="5637"/>
      <c r="CD26" s="5637"/>
      <c r="CE26" s="5637"/>
      <c r="CF26" s="5637"/>
      <c r="CG26" s="5637"/>
      <c r="CH26" s="5637"/>
      <c r="CI26" s="5637"/>
      <c r="CJ26" s="5637"/>
      <c r="CK26" s="5637"/>
      <c r="CL26" s="5637"/>
      <c r="CM26" s="5637"/>
      <c r="CN26" s="5637"/>
      <c r="CO26" s="5637"/>
      <c r="CP26" s="5637"/>
      <c r="CQ26" s="5637"/>
      <c r="CR26" s="5637"/>
      <c r="CS26" s="5637"/>
      <c r="CT26" s="5637"/>
      <c r="CU26" s="5637"/>
      <c r="CV26" s="5637"/>
      <c r="CW26" s="5637"/>
      <c r="CX26" s="5637"/>
      <c r="CY26" s="5637"/>
      <c r="CZ26" s="5637"/>
      <c r="DA26" s="5637"/>
      <c r="DB26" s="5637"/>
      <c r="DC26" s="5637"/>
      <c r="DD26" s="5637"/>
      <c r="DE26" s="5637"/>
      <c r="DF26" s="5637"/>
      <c r="DG26" s="5637"/>
      <c r="DH26" s="5637"/>
      <c r="DI26" s="5637"/>
      <c r="DJ26" s="5637"/>
      <c r="DK26" s="5637"/>
      <c r="DL26" s="5637"/>
      <c r="DM26" s="5637"/>
      <c r="DN26" s="5637"/>
      <c r="DO26" s="5637"/>
      <c r="DP26" s="5637"/>
      <c r="DQ26" s="5637"/>
      <c r="DR26" s="5637"/>
      <c r="DS26" s="5637"/>
      <c r="DT26" s="5637"/>
      <c r="DU26" s="5637"/>
      <c r="DV26" s="5637"/>
      <c r="DW26" s="5637"/>
      <c r="DX26" s="5637"/>
      <c r="DY26" s="5637"/>
      <c r="DZ26" s="5637"/>
      <c r="EA26" s="5637"/>
      <c r="EB26" s="5637"/>
      <c r="EC26" s="5637"/>
      <c r="ED26" s="5637"/>
      <c r="EE26" s="5637"/>
      <c r="EF26" s="5637"/>
      <c r="EG26" s="5637"/>
      <c r="EH26" s="5637"/>
      <c r="EI26" s="5637"/>
      <c r="EJ26" s="5637"/>
      <c r="EK26" s="5637"/>
      <c r="EL26" s="5637"/>
      <c r="EM26" s="5637"/>
      <c r="EN26" s="5637"/>
      <c r="EO26" s="5637"/>
      <c r="EP26" s="5637"/>
      <c r="EQ26" s="5637"/>
      <c r="ER26" s="5637"/>
      <c r="ES26" s="5637"/>
      <c r="ET26" s="5637"/>
      <c r="EU26" s="5637"/>
      <c r="EV26" s="5637"/>
      <c r="EW26" s="5637"/>
      <c r="EX26" s="5637"/>
      <c r="EY26" s="5637"/>
      <c r="EZ26" s="5637"/>
      <c r="FA26" s="5637"/>
      <c r="FB26" s="5637"/>
      <c r="FC26" s="5637"/>
      <c r="FD26" s="5637"/>
      <c r="FE26" s="5637"/>
      <c r="FF26" s="5637"/>
      <c r="FG26" s="5637"/>
      <c r="FH26" s="5637"/>
      <c r="FI26" s="5637"/>
      <c r="FJ26" s="5637"/>
      <c r="FK26" s="5637"/>
      <c r="FL26" s="5637"/>
      <c r="FM26" s="5637"/>
      <c r="FN26" s="5637"/>
      <c r="FO26" s="5637"/>
      <c r="FP26" s="5637"/>
      <c r="FQ26" s="5637"/>
      <c r="FR26" s="5637"/>
      <c r="FS26" s="5637"/>
      <c r="FT26" s="5637"/>
      <c r="FU26" s="5637"/>
      <c r="FV26" s="5637"/>
      <c r="FW26" s="5637"/>
      <c r="FX26" s="5637"/>
      <c r="FY26" s="5637"/>
      <c r="FZ26" s="5637"/>
      <c r="GA26" s="5637"/>
      <c r="GB26" s="5637"/>
      <c r="GC26" s="5637"/>
      <c r="GD26" s="5637"/>
      <c r="GE26" s="5637"/>
      <c r="GF26" s="5637"/>
      <c r="GG26" s="5637"/>
      <c r="GH26" s="5637"/>
      <c r="GI26" s="5637"/>
      <c r="GJ26" s="5637"/>
      <c r="GK26" s="5637"/>
      <c r="GL26" s="5637"/>
      <c r="GM26" s="5637"/>
      <c r="GN26" s="5637"/>
      <c r="GO26" s="5637"/>
      <c r="GP26" s="5637"/>
      <c r="GQ26" s="5637"/>
    </row>
    <row r="27" spans="1:199" s="5649" customFormat="1" ht="12.75" x14ac:dyDescent="0.25">
      <c r="A27" s="8001"/>
      <c r="B27" s="8001"/>
      <c r="C27" s="8001"/>
      <c r="D27" s="8059"/>
      <c r="E27" s="8060"/>
      <c r="F27" s="8060"/>
      <c r="L27" s="5637"/>
      <c r="M27" s="5637"/>
      <c r="N27" s="5637"/>
      <c r="O27" s="5637"/>
      <c r="P27" s="5637"/>
      <c r="Q27" s="5637"/>
      <c r="R27" s="5637"/>
      <c r="S27" s="5637"/>
      <c r="T27" s="5637"/>
      <c r="U27" s="5637"/>
      <c r="V27" s="5637"/>
      <c r="W27" s="5637"/>
      <c r="X27" s="5637"/>
      <c r="Y27" s="5637"/>
      <c r="Z27" s="5637"/>
      <c r="AA27" s="5637"/>
      <c r="AB27" s="5637"/>
      <c r="AC27" s="5637"/>
      <c r="AD27" s="5637"/>
      <c r="AE27" s="5637"/>
      <c r="AF27" s="5637"/>
      <c r="AG27" s="5637"/>
      <c r="AH27" s="5637"/>
      <c r="AI27" s="5637"/>
      <c r="AJ27" s="5637"/>
      <c r="AK27" s="5637"/>
      <c r="AL27" s="5637"/>
      <c r="AM27" s="5637"/>
      <c r="AN27" s="5637"/>
      <c r="AO27" s="5637"/>
      <c r="AP27" s="5637"/>
      <c r="AQ27" s="5637"/>
      <c r="AR27" s="5637"/>
      <c r="AS27" s="5637"/>
      <c r="AT27" s="5637"/>
      <c r="AU27" s="5637"/>
      <c r="AV27" s="5637"/>
      <c r="AW27" s="5637"/>
      <c r="AX27" s="5637"/>
      <c r="AY27" s="5637"/>
      <c r="AZ27" s="5637"/>
      <c r="BA27" s="5637"/>
      <c r="BB27" s="5637"/>
      <c r="BC27" s="5637"/>
      <c r="BD27" s="5637"/>
      <c r="BE27" s="5637"/>
      <c r="BF27" s="5637"/>
      <c r="BG27" s="5637"/>
      <c r="BH27" s="5637"/>
      <c r="BI27" s="5637"/>
      <c r="BJ27" s="5637"/>
      <c r="BK27" s="5637"/>
      <c r="BL27" s="5637"/>
      <c r="BM27" s="5637"/>
      <c r="BN27" s="5637"/>
      <c r="BO27" s="5637"/>
      <c r="BP27" s="5637"/>
      <c r="BQ27" s="5637"/>
      <c r="BR27" s="5637"/>
      <c r="BS27" s="5637"/>
      <c r="BT27" s="5637"/>
      <c r="BU27" s="5637"/>
      <c r="BV27" s="5637"/>
      <c r="BW27" s="5637"/>
      <c r="BX27" s="5637"/>
      <c r="BY27" s="5637"/>
      <c r="BZ27" s="5637"/>
      <c r="CA27" s="5637"/>
      <c r="CB27" s="5637"/>
      <c r="CC27" s="5637"/>
      <c r="CD27" s="5637"/>
      <c r="CE27" s="5637"/>
      <c r="CF27" s="5637"/>
      <c r="CG27" s="5637"/>
      <c r="CH27" s="5637"/>
      <c r="CI27" s="5637"/>
      <c r="CJ27" s="5637"/>
      <c r="CK27" s="5637"/>
      <c r="CL27" s="5637"/>
      <c r="CM27" s="5637"/>
      <c r="CN27" s="5637"/>
      <c r="CO27" s="5637"/>
      <c r="CP27" s="5637"/>
      <c r="CQ27" s="5637"/>
      <c r="CR27" s="5637"/>
      <c r="CS27" s="5637"/>
      <c r="CT27" s="5637"/>
      <c r="CU27" s="5637"/>
      <c r="CV27" s="5637"/>
      <c r="CW27" s="5637"/>
      <c r="CX27" s="5637"/>
      <c r="CY27" s="5637"/>
      <c r="CZ27" s="5637"/>
      <c r="DA27" s="5637"/>
      <c r="DB27" s="5637"/>
      <c r="DC27" s="5637"/>
      <c r="DD27" s="5637"/>
      <c r="DE27" s="5637"/>
      <c r="DF27" s="5637"/>
      <c r="DG27" s="5637"/>
      <c r="DH27" s="5637"/>
      <c r="DI27" s="5637"/>
      <c r="DJ27" s="5637"/>
      <c r="DK27" s="5637"/>
      <c r="DL27" s="5637"/>
      <c r="DM27" s="5637"/>
      <c r="DN27" s="5637"/>
      <c r="DO27" s="5637"/>
      <c r="DP27" s="5637"/>
      <c r="DQ27" s="5637"/>
      <c r="DR27" s="5637"/>
      <c r="DS27" s="5637"/>
      <c r="DT27" s="5637"/>
      <c r="DU27" s="5637"/>
      <c r="DV27" s="5637"/>
      <c r="DW27" s="5637"/>
      <c r="DX27" s="5637"/>
      <c r="DY27" s="5637"/>
      <c r="DZ27" s="5637"/>
      <c r="EA27" s="5637"/>
      <c r="EB27" s="5637"/>
      <c r="EC27" s="5637"/>
      <c r="ED27" s="5637"/>
      <c r="EE27" s="5637"/>
      <c r="EF27" s="5637"/>
      <c r="EG27" s="5637"/>
      <c r="EH27" s="5637"/>
      <c r="EI27" s="5637"/>
      <c r="EJ27" s="5637"/>
      <c r="EK27" s="5637"/>
      <c r="EL27" s="5637"/>
      <c r="EM27" s="5637"/>
      <c r="EN27" s="5637"/>
      <c r="EO27" s="5637"/>
      <c r="EP27" s="5637"/>
      <c r="EQ27" s="5637"/>
      <c r="ER27" s="5637"/>
      <c r="ES27" s="5637"/>
      <c r="ET27" s="5637"/>
      <c r="EU27" s="5637"/>
      <c r="EV27" s="5637"/>
      <c r="EW27" s="5637"/>
      <c r="EX27" s="5637"/>
      <c r="EY27" s="5637"/>
      <c r="EZ27" s="5637"/>
      <c r="FA27" s="5637"/>
      <c r="FB27" s="5637"/>
      <c r="FC27" s="5637"/>
      <c r="FD27" s="5637"/>
      <c r="FE27" s="5637"/>
      <c r="FF27" s="5637"/>
      <c r="FG27" s="5637"/>
      <c r="FH27" s="5637"/>
      <c r="FI27" s="5637"/>
      <c r="FJ27" s="5637"/>
      <c r="FK27" s="5637"/>
      <c r="FL27" s="5637"/>
      <c r="FM27" s="5637"/>
      <c r="FN27" s="5637"/>
      <c r="FO27" s="5637"/>
      <c r="FP27" s="5637"/>
      <c r="FQ27" s="5637"/>
      <c r="FR27" s="5637"/>
      <c r="FS27" s="5637"/>
      <c r="FT27" s="5637"/>
      <c r="FU27" s="5637"/>
      <c r="FV27" s="5637"/>
      <c r="FW27" s="5637"/>
      <c r="FX27" s="5637"/>
      <c r="FY27" s="5637"/>
      <c r="FZ27" s="5637"/>
      <c r="GA27" s="5637"/>
      <c r="GB27" s="5637"/>
      <c r="GC27" s="5637"/>
      <c r="GD27" s="5637"/>
      <c r="GE27" s="5637"/>
      <c r="GF27" s="5637"/>
      <c r="GG27" s="5637"/>
      <c r="GH27" s="5637"/>
      <c r="GI27" s="5637"/>
      <c r="GJ27" s="5637"/>
      <c r="GK27" s="5637"/>
      <c r="GL27" s="5637"/>
      <c r="GM27" s="5637"/>
      <c r="GN27" s="5637"/>
      <c r="GO27" s="5637"/>
      <c r="GP27" s="5637"/>
      <c r="GQ27" s="5637"/>
    </row>
    <row r="28" spans="1:199" s="5649" customFormat="1" ht="12.75" x14ac:dyDescent="0.25">
      <c r="A28" s="8001"/>
      <c r="B28" s="8001"/>
      <c r="C28" s="8001"/>
      <c r="D28" s="8059"/>
      <c r="E28" s="8060"/>
      <c r="F28" s="8060"/>
      <c r="L28" s="5637"/>
      <c r="M28" s="5637"/>
      <c r="N28" s="5637"/>
      <c r="O28" s="5637"/>
      <c r="P28" s="5637"/>
      <c r="Q28" s="5637"/>
      <c r="R28" s="5637"/>
      <c r="S28" s="5637"/>
      <c r="T28" s="5637"/>
      <c r="U28" s="5637"/>
      <c r="V28" s="5637"/>
      <c r="W28" s="5637"/>
      <c r="X28" s="5637"/>
      <c r="Y28" s="5637"/>
      <c r="Z28" s="5637"/>
      <c r="AA28" s="5637"/>
      <c r="AB28" s="5637"/>
      <c r="AC28" s="5637"/>
      <c r="AD28" s="5637"/>
      <c r="AE28" s="5637"/>
      <c r="AF28" s="5637"/>
      <c r="AG28" s="5637"/>
      <c r="AH28" s="5637"/>
      <c r="AI28" s="5637"/>
      <c r="AJ28" s="5637"/>
      <c r="AK28" s="5637"/>
      <c r="AL28" s="5637"/>
      <c r="AM28" s="5637"/>
      <c r="AN28" s="5637"/>
      <c r="AO28" s="5637"/>
      <c r="AP28" s="5637"/>
      <c r="AQ28" s="5637"/>
      <c r="AR28" s="5637"/>
      <c r="AS28" s="5637"/>
      <c r="AT28" s="5637"/>
      <c r="AU28" s="5637"/>
      <c r="AV28" s="5637"/>
      <c r="AW28" s="5637"/>
      <c r="AX28" s="5637"/>
      <c r="AY28" s="5637"/>
      <c r="AZ28" s="5637"/>
      <c r="BA28" s="5637"/>
      <c r="BB28" s="5637"/>
      <c r="BC28" s="5637"/>
      <c r="BD28" s="5637"/>
      <c r="BE28" s="5637"/>
      <c r="BF28" s="5637"/>
      <c r="BG28" s="5637"/>
      <c r="BH28" s="5637"/>
      <c r="BI28" s="5637"/>
      <c r="BJ28" s="5637"/>
      <c r="BK28" s="5637"/>
      <c r="BL28" s="5637"/>
      <c r="BM28" s="5637"/>
      <c r="BN28" s="5637"/>
      <c r="BO28" s="5637"/>
      <c r="BP28" s="5637"/>
      <c r="BQ28" s="5637"/>
      <c r="BR28" s="5637"/>
      <c r="BS28" s="5637"/>
      <c r="BT28" s="5637"/>
      <c r="BU28" s="5637"/>
      <c r="BV28" s="5637"/>
      <c r="BW28" s="5637"/>
      <c r="BX28" s="5637"/>
      <c r="BY28" s="5637"/>
      <c r="BZ28" s="5637"/>
      <c r="CA28" s="5637"/>
      <c r="CB28" s="5637"/>
      <c r="CC28" s="5637"/>
      <c r="CD28" s="5637"/>
      <c r="CE28" s="5637"/>
      <c r="CF28" s="5637"/>
      <c r="CG28" s="5637"/>
      <c r="CH28" s="5637"/>
      <c r="CI28" s="5637"/>
      <c r="CJ28" s="5637"/>
      <c r="CK28" s="5637"/>
      <c r="CL28" s="5637"/>
      <c r="CM28" s="5637"/>
      <c r="CN28" s="5637"/>
      <c r="CO28" s="5637"/>
      <c r="CP28" s="5637"/>
      <c r="CQ28" s="5637"/>
      <c r="CR28" s="5637"/>
      <c r="CS28" s="5637"/>
      <c r="CT28" s="5637"/>
      <c r="CU28" s="5637"/>
      <c r="CV28" s="5637"/>
      <c r="CW28" s="5637"/>
      <c r="CX28" s="5637"/>
      <c r="CY28" s="5637"/>
      <c r="CZ28" s="5637"/>
      <c r="DA28" s="5637"/>
      <c r="DB28" s="5637"/>
      <c r="DC28" s="5637"/>
      <c r="DD28" s="5637"/>
      <c r="DE28" s="5637"/>
      <c r="DF28" s="5637"/>
      <c r="DG28" s="5637"/>
      <c r="DH28" s="5637"/>
      <c r="DI28" s="5637"/>
      <c r="DJ28" s="5637"/>
      <c r="DK28" s="5637"/>
      <c r="DL28" s="5637"/>
      <c r="DM28" s="5637"/>
      <c r="DN28" s="5637"/>
      <c r="DO28" s="5637"/>
      <c r="DP28" s="5637"/>
      <c r="DQ28" s="5637"/>
      <c r="DR28" s="5637"/>
      <c r="DS28" s="5637"/>
      <c r="DT28" s="5637"/>
      <c r="DU28" s="5637"/>
      <c r="DV28" s="5637"/>
      <c r="DW28" s="5637"/>
      <c r="DX28" s="5637"/>
      <c r="DY28" s="5637"/>
      <c r="DZ28" s="5637"/>
      <c r="EA28" s="5637"/>
      <c r="EB28" s="5637"/>
      <c r="EC28" s="5637"/>
      <c r="ED28" s="5637"/>
      <c r="EE28" s="5637"/>
      <c r="EF28" s="5637"/>
      <c r="EG28" s="5637"/>
      <c r="EH28" s="5637"/>
      <c r="EI28" s="5637"/>
      <c r="EJ28" s="5637"/>
      <c r="EK28" s="5637"/>
      <c r="EL28" s="5637"/>
      <c r="EM28" s="5637"/>
      <c r="EN28" s="5637"/>
      <c r="EO28" s="5637"/>
      <c r="EP28" s="5637"/>
      <c r="EQ28" s="5637"/>
      <c r="ER28" s="5637"/>
      <c r="ES28" s="5637"/>
      <c r="ET28" s="5637"/>
      <c r="EU28" s="5637"/>
      <c r="EV28" s="5637"/>
      <c r="EW28" s="5637"/>
      <c r="EX28" s="5637"/>
      <c r="EY28" s="5637"/>
      <c r="EZ28" s="5637"/>
      <c r="FA28" s="5637"/>
      <c r="FB28" s="5637"/>
      <c r="FC28" s="5637"/>
      <c r="FD28" s="5637"/>
      <c r="FE28" s="5637"/>
      <c r="FF28" s="5637"/>
      <c r="FG28" s="5637"/>
      <c r="FH28" s="5637"/>
      <c r="FI28" s="5637"/>
      <c r="FJ28" s="5637"/>
      <c r="FK28" s="5637"/>
      <c r="FL28" s="5637"/>
      <c r="FM28" s="5637"/>
      <c r="FN28" s="5637"/>
      <c r="FO28" s="5637"/>
      <c r="FP28" s="5637"/>
      <c r="FQ28" s="5637"/>
      <c r="FR28" s="5637"/>
      <c r="FS28" s="5637"/>
      <c r="FT28" s="5637"/>
      <c r="FU28" s="5637"/>
      <c r="FV28" s="5637"/>
      <c r="FW28" s="5637"/>
      <c r="FX28" s="5637"/>
      <c r="FY28" s="5637"/>
      <c r="FZ28" s="5637"/>
      <c r="GA28" s="5637"/>
      <c r="GB28" s="5637"/>
      <c r="GC28" s="5637"/>
      <c r="GD28" s="5637"/>
      <c r="GE28" s="5637"/>
      <c r="GF28" s="5637"/>
      <c r="GG28" s="5637"/>
      <c r="GH28" s="5637"/>
      <c r="GI28" s="5637"/>
      <c r="GJ28" s="5637"/>
      <c r="GK28" s="5637"/>
      <c r="GL28" s="5637"/>
      <c r="GM28" s="5637"/>
      <c r="GN28" s="5637"/>
      <c r="GO28" s="5637"/>
      <c r="GP28" s="5637"/>
      <c r="GQ28" s="5637"/>
    </row>
  </sheetData>
  <mergeCells count="16">
    <mergeCell ref="G3:K3"/>
    <mergeCell ref="A5:A7"/>
    <mergeCell ref="B5:B7"/>
    <mergeCell ref="A8:A10"/>
    <mergeCell ref="B8:B10"/>
    <mergeCell ref="A11:A13"/>
    <mergeCell ref="B11:B13"/>
    <mergeCell ref="A14:A16"/>
    <mergeCell ref="B14:B16"/>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29"/>
  <sheetViews>
    <sheetView view="pageBreakPreview" topLeftCell="A13" zoomScale="90" zoomScaleSheetLayoutView="90" workbookViewId="0">
      <selection activeCell="D8" sqref="D8"/>
    </sheetView>
  </sheetViews>
  <sheetFormatPr baseColWidth="10" defaultRowHeight="11.25" x14ac:dyDescent="0.25"/>
  <cols>
    <col min="1" max="1" width="45.28515625" style="5637" customWidth="1"/>
    <col min="2" max="2" width="21.85546875" style="5637" customWidth="1"/>
    <col min="3" max="3" width="7.28515625" style="5637" customWidth="1"/>
    <col min="4" max="4" width="76.7109375" style="7798" customWidth="1"/>
    <col min="5" max="5" width="13.28515625" style="5649" customWidth="1"/>
    <col min="6" max="6" width="11.85546875" style="5649" customWidth="1"/>
    <col min="7" max="7" width="16.42578125" style="5649" hidden="1" customWidth="1"/>
    <col min="8" max="8" width="13.42578125" style="5649" hidden="1" customWidth="1"/>
    <col min="9" max="9" width="12.42578125" style="5649" hidden="1" customWidth="1"/>
    <col min="10" max="10" width="15.42578125" style="5649" hidden="1" customWidth="1"/>
    <col min="11" max="11" width="16.7109375" style="5649" hidden="1" customWidth="1"/>
    <col min="12" max="16384" width="11.42578125" style="5637"/>
  </cols>
  <sheetData>
    <row r="1" spans="1:11" ht="17.25" customHeight="1" x14ac:dyDescent="0.25">
      <c r="A1" s="7779" t="s">
        <v>319</v>
      </c>
      <c r="B1" s="7779"/>
      <c r="C1" s="7779"/>
      <c r="D1" s="7779"/>
      <c r="E1" s="7779"/>
      <c r="F1" s="7779"/>
      <c r="G1" s="7806"/>
      <c r="H1" s="7806"/>
      <c r="I1" s="7806"/>
      <c r="J1" s="7806"/>
      <c r="K1" s="7806"/>
    </row>
    <row r="2" spans="1:11" ht="21.75" customHeight="1" x14ac:dyDescent="0.25">
      <c r="A2" s="7777"/>
      <c r="B2" s="7777"/>
      <c r="C2" s="7777"/>
      <c r="D2" s="7777"/>
      <c r="E2" s="7777"/>
      <c r="F2" s="7777"/>
    </row>
    <row r="3" spans="1:11" ht="12" customHeight="1" x14ac:dyDescent="0.25">
      <c r="A3" s="7772" t="s">
        <v>519</v>
      </c>
      <c r="B3" s="8012" t="s">
        <v>3329</v>
      </c>
      <c r="C3" s="7776" t="s">
        <v>756</v>
      </c>
      <c r="D3" s="7776" t="s">
        <v>1435</v>
      </c>
      <c r="E3" s="7776" t="s">
        <v>534</v>
      </c>
      <c r="F3" s="7776" t="s">
        <v>758</v>
      </c>
      <c r="G3" s="8007"/>
      <c r="H3" s="8007"/>
      <c r="I3" s="8007"/>
      <c r="J3" s="8007"/>
      <c r="K3" s="8007"/>
    </row>
    <row r="4" spans="1:11" ht="39" customHeight="1" x14ac:dyDescent="0.25">
      <c r="A4" s="7772"/>
      <c r="B4" s="8012"/>
      <c r="C4" s="7776"/>
      <c r="D4" s="7776"/>
      <c r="E4" s="7776"/>
      <c r="F4" s="7776"/>
      <c r="G4" s="8018"/>
      <c r="H4" s="8009"/>
      <c r="I4" s="8009"/>
      <c r="J4" s="8009"/>
      <c r="K4" s="8009"/>
    </row>
    <row r="5" spans="1:11" ht="25.5" customHeight="1" x14ac:dyDescent="0.25">
      <c r="A5" s="7812" t="s">
        <v>743</v>
      </c>
      <c r="B5" s="7773" t="s">
        <v>319</v>
      </c>
      <c r="C5" s="5664" t="s">
        <v>16</v>
      </c>
      <c r="D5" s="1448" t="s">
        <v>2104</v>
      </c>
      <c r="E5" s="1449" t="s">
        <v>1393</v>
      </c>
      <c r="F5" s="1813">
        <v>1</v>
      </c>
      <c r="G5" s="8066"/>
      <c r="H5" s="8056"/>
      <c r="I5" s="8056"/>
      <c r="J5" s="8067"/>
      <c r="K5" s="8054"/>
    </row>
    <row r="6" spans="1:11" ht="31.5" customHeight="1" x14ac:dyDescent="0.25">
      <c r="A6" s="7812"/>
      <c r="B6" s="7773"/>
      <c r="C6" s="5664" t="s">
        <v>20</v>
      </c>
      <c r="D6" s="1448" t="s">
        <v>2105</v>
      </c>
      <c r="E6" s="1449" t="s">
        <v>1094</v>
      </c>
      <c r="F6" s="1813">
        <v>10</v>
      </c>
      <c r="G6" s="8068"/>
      <c r="H6" s="8057"/>
      <c r="I6" s="8057"/>
      <c r="J6" s="8069"/>
      <c r="K6" s="8017"/>
    </row>
    <row r="7" spans="1:11" ht="33" customHeight="1" x14ac:dyDescent="0.25">
      <c r="A7" s="7812"/>
      <c r="B7" s="7773"/>
      <c r="C7" s="5664" t="s">
        <v>19</v>
      </c>
      <c r="D7" s="1448" t="s">
        <v>2106</v>
      </c>
      <c r="E7" s="1449" t="s">
        <v>1094</v>
      </c>
      <c r="F7" s="1813">
        <v>4</v>
      </c>
      <c r="G7" s="8068"/>
      <c r="H7" s="8057"/>
      <c r="I7" s="8057"/>
      <c r="J7" s="8069"/>
      <c r="K7" s="8017"/>
    </row>
    <row r="8" spans="1:11" ht="32.25" customHeight="1" x14ac:dyDescent="0.25">
      <c r="A8" s="7812"/>
      <c r="B8" s="7773"/>
      <c r="C8" s="5664" t="s">
        <v>29</v>
      </c>
      <c r="D8" s="1451" t="s">
        <v>2107</v>
      </c>
      <c r="E8" s="1449" t="s">
        <v>2108</v>
      </c>
      <c r="F8" s="1813">
        <v>5500</v>
      </c>
      <c r="G8" s="8068"/>
      <c r="H8" s="8057"/>
      <c r="I8" s="8057"/>
      <c r="J8" s="8069"/>
      <c r="K8" s="8017"/>
    </row>
    <row r="9" spans="1:11" ht="30.75" customHeight="1" x14ac:dyDescent="0.25">
      <c r="A9" s="7812"/>
      <c r="B9" s="7773"/>
      <c r="C9" s="5664" t="s">
        <v>17</v>
      </c>
      <c r="D9" s="1448" t="s">
        <v>2109</v>
      </c>
      <c r="E9" s="1449" t="s">
        <v>2110</v>
      </c>
      <c r="F9" s="1813">
        <v>10</v>
      </c>
      <c r="G9" s="8068"/>
      <c r="H9" s="8057"/>
      <c r="I9" s="8057"/>
      <c r="J9" s="8069"/>
      <c r="K9" s="8017"/>
    </row>
    <row r="10" spans="1:11" ht="29.25" customHeight="1" x14ac:dyDescent="0.25">
      <c r="A10" s="7812" t="s">
        <v>744</v>
      </c>
      <c r="B10" s="7773" t="s">
        <v>323</v>
      </c>
      <c r="C10" s="5664" t="s">
        <v>16</v>
      </c>
      <c r="D10" s="8062" t="s">
        <v>2111</v>
      </c>
      <c r="E10" s="1449" t="s">
        <v>861</v>
      </c>
      <c r="F10" s="1813">
        <v>700</v>
      </c>
      <c r="G10" s="8068"/>
      <c r="H10" s="8057"/>
      <c r="I10" s="8057"/>
      <c r="J10" s="8069"/>
      <c r="K10" s="8017"/>
    </row>
    <row r="11" spans="1:11" ht="27.75" customHeight="1" x14ac:dyDescent="0.25">
      <c r="A11" s="7812"/>
      <c r="B11" s="7773"/>
      <c r="C11" s="5664" t="s">
        <v>20</v>
      </c>
      <c r="D11" s="8062" t="s">
        <v>2112</v>
      </c>
      <c r="E11" s="5661" t="s">
        <v>2113</v>
      </c>
      <c r="F11" s="1813">
        <v>3000</v>
      </c>
      <c r="G11" s="8068"/>
      <c r="H11" s="8057"/>
      <c r="I11" s="8057"/>
      <c r="J11" s="8069"/>
      <c r="K11" s="8017"/>
    </row>
    <row r="12" spans="1:11" ht="28.5" customHeight="1" x14ac:dyDescent="0.25">
      <c r="A12" s="7812"/>
      <c r="B12" s="7773"/>
      <c r="C12" s="5664" t="s">
        <v>19</v>
      </c>
      <c r="D12" s="8062" t="s">
        <v>2114</v>
      </c>
      <c r="E12" s="1449" t="s">
        <v>2115</v>
      </c>
      <c r="F12" s="1813">
        <v>500</v>
      </c>
      <c r="G12" s="8070"/>
      <c r="H12" s="8058"/>
      <c r="I12" s="8058"/>
      <c r="J12" s="8071"/>
      <c r="K12" s="8055"/>
    </row>
    <row r="13" spans="1:11" ht="28.5" customHeight="1" x14ac:dyDescent="0.25">
      <c r="A13" s="7812"/>
      <c r="B13" s="7773"/>
      <c r="C13" s="5664" t="s">
        <v>29</v>
      </c>
      <c r="D13" s="8062" t="s">
        <v>2116</v>
      </c>
      <c r="E13" s="1449" t="s">
        <v>841</v>
      </c>
      <c r="F13" s="1813">
        <v>4</v>
      </c>
    </row>
    <row r="14" spans="1:11" ht="32.25" customHeight="1" x14ac:dyDescent="0.25">
      <c r="A14" s="7812"/>
      <c r="B14" s="7773"/>
      <c r="C14" s="5664" t="s">
        <v>17</v>
      </c>
      <c r="D14" s="8062" t="s">
        <v>2117</v>
      </c>
      <c r="E14" s="1449" t="s">
        <v>1189</v>
      </c>
      <c r="F14" s="1813">
        <v>1</v>
      </c>
    </row>
    <row r="15" spans="1:11" ht="36" customHeight="1" x14ac:dyDescent="0.25">
      <c r="A15" s="7811" t="s">
        <v>745</v>
      </c>
      <c r="B15" s="7773" t="s">
        <v>326</v>
      </c>
      <c r="C15" s="5664" t="s">
        <v>16</v>
      </c>
      <c r="D15" s="8062" t="s">
        <v>2118</v>
      </c>
      <c r="E15" s="1449" t="s">
        <v>2119</v>
      </c>
      <c r="F15" s="1813">
        <v>700</v>
      </c>
    </row>
    <row r="16" spans="1:11" ht="22.5" customHeight="1" x14ac:dyDescent="0.25">
      <c r="A16" s="7811"/>
      <c r="B16" s="7773"/>
      <c r="C16" s="5664" t="s">
        <v>20</v>
      </c>
      <c r="D16" s="8062" t="s">
        <v>2120</v>
      </c>
      <c r="E16" s="5661" t="s">
        <v>1098</v>
      </c>
      <c r="F16" s="1813">
        <v>5000</v>
      </c>
    </row>
    <row r="17" spans="1:199" ht="27" customHeight="1" x14ac:dyDescent="0.25">
      <c r="A17" s="7811"/>
      <c r="B17" s="7773"/>
      <c r="C17" s="5664" t="s">
        <v>19</v>
      </c>
      <c r="D17" s="8062" t="s">
        <v>2121</v>
      </c>
      <c r="E17" s="1449" t="s">
        <v>1035</v>
      </c>
      <c r="F17" s="1813">
        <v>20</v>
      </c>
    </row>
    <row r="18" spans="1:199" ht="33" customHeight="1" x14ac:dyDescent="0.25">
      <c r="A18" s="7811"/>
      <c r="B18" s="7773"/>
      <c r="C18" s="5664" t="s">
        <v>29</v>
      </c>
      <c r="D18" s="8119" t="s">
        <v>3812</v>
      </c>
      <c r="E18" s="5644" t="s">
        <v>3756</v>
      </c>
      <c r="F18" s="5644">
        <v>600</v>
      </c>
    </row>
    <row r="19" spans="1:199" ht="31.5" customHeight="1" x14ac:dyDescent="0.25">
      <c r="A19" s="7811"/>
      <c r="B19" s="7773"/>
      <c r="C19" s="5664" t="s">
        <v>17</v>
      </c>
      <c r="D19" s="8119" t="s">
        <v>3813</v>
      </c>
      <c r="E19" s="5644" t="s">
        <v>3814</v>
      </c>
      <c r="F19" s="5644">
        <v>15</v>
      </c>
    </row>
    <row r="20" spans="1:199" s="5649" customFormat="1" ht="12.75" x14ac:dyDescent="0.25">
      <c r="A20" s="8001"/>
      <c r="B20" s="8001"/>
      <c r="C20" s="8001"/>
      <c r="D20" s="8059"/>
      <c r="E20" s="8060"/>
      <c r="F20" s="8060"/>
      <c r="L20" s="5637"/>
      <c r="M20" s="5637"/>
      <c r="N20" s="5637"/>
      <c r="O20" s="5637"/>
      <c r="P20" s="5637"/>
      <c r="Q20" s="5637"/>
      <c r="R20" s="5637"/>
      <c r="S20" s="5637"/>
      <c r="T20" s="5637"/>
      <c r="U20" s="5637"/>
      <c r="V20" s="5637"/>
      <c r="W20" s="5637"/>
      <c r="X20" s="5637"/>
      <c r="Y20" s="5637"/>
      <c r="Z20" s="5637"/>
      <c r="AA20" s="5637"/>
      <c r="AB20" s="5637"/>
      <c r="AC20" s="5637"/>
      <c r="AD20" s="5637"/>
      <c r="AE20" s="5637"/>
      <c r="AF20" s="5637"/>
      <c r="AG20" s="5637"/>
      <c r="AH20" s="5637"/>
      <c r="AI20" s="5637"/>
      <c r="AJ20" s="5637"/>
      <c r="AK20" s="5637"/>
      <c r="AL20" s="5637"/>
      <c r="AM20" s="5637"/>
      <c r="AN20" s="5637"/>
      <c r="AO20" s="5637"/>
      <c r="AP20" s="5637"/>
      <c r="AQ20" s="5637"/>
      <c r="AR20" s="5637"/>
      <c r="AS20" s="5637"/>
      <c r="AT20" s="5637"/>
      <c r="AU20" s="5637"/>
      <c r="AV20" s="5637"/>
      <c r="AW20" s="5637"/>
      <c r="AX20" s="5637"/>
      <c r="AY20" s="5637"/>
      <c r="AZ20" s="5637"/>
      <c r="BA20" s="5637"/>
      <c r="BB20" s="5637"/>
      <c r="BC20" s="5637"/>
      <c r="BD20" s="5637"/>
      <c r="BE20" s="5637"/>
      <c r="BF20" s="5637"/>
      <c r="BG20" s="5637"/>
      <c r="BH20" s="5637"/>
      <c r="BI20" s="5637"/>
      <c r="BJ20" s="5637"/>
      <c r="BK20" s="5637"/>
      <c r="BL20" s="5637"/>
      <c r="BM20" s="5637"/>
      <c r="BN20" s="5637"/>
      <c r="BO20" s="5637"/>
      <c r="BP20" s="5637"/>
      <c r="BQ20" s="5637"/>
      <c r="BR20" s="5637"/>
      <c r="BS20" s="5637"/>
      <c r="BT20" s="5637"/>
      <c r="BU20" s="5637"/>
      <c r="BV20" s="5637"/>
      <c r="BW20" s="5637"/>
      <c r="BX20" s="5637"/>
      <c r="BY20" s="5637"/>
      <c r="BZ20" s="5637"/>
      <c r="CA20" s="5637"/>
      <c r="CB20" s="5637"/>
      <c r="CC20" s="5637"/>
      <c r="CD20" s="5637"/>
      <c r="CE20" s="5637"/>
      <c r="CF20" s="5637"/>
      <c r="CG20" s="5637"/>
      <c r="CH20" s="5637"/>
      <c r="CI20" s="5637"/>
      <c r="CJ20" s="5637"/>
      <c r="CK20" s="5637"/>
      <c r="CL20" s="5637"/>
      <c r="CM20" s="5637"/>
      <c r="CN20" s="5637"/>
      <c r="CO20" s="5637"/>
      <c r="CP20" s="5637"/>
      <c r="CQ20" s="5637"/>
      <c r="CR20" s="5637"/>
      <c r="CS20" s="5637"/>
      <c r="CT20" s="5637"/>
      <c r="CU20" s="5637"/>
      <c r="CV20" s="5637"/>
      <c r="CW20" s="5637"/>
      <c r="CX20" s="5637"/>
      <c r="CY20" s="5637"/>
      <c r="CZ20" s="5637"/>
      <c r="DA20" s="5637"/>
      <c r="DB20" s="5637"/>
      <c r="DC20" s="5637"/>
      <c r="DD20" s="5637"/>
      <c r="DE20" s="5637"/>
      <c r="DF20" s="5637"/>
      <c r="DG20" s="5637"/>
      <c r="DH20" s="5637"/>
      <c r="DI20" s="5637"/>
      <c r="DJ20" s="5637"/>
      <c r="DK20" s="5637"/>
      <c r="DL20" s="5637"/>
      <c r="DM20" s="5637"/>
      <c r="DN20" s="5637"/>
      <c r="DO20" s="5637"/>
      <c r="DP20" s="5637"/>
      <c r="DQ20" s="5637"/>
      <c r="DR20" s="5637"/>
      <c r="DS20" s="5637"/>
      <c r="DT20" s="5637"/>
      <c r="DU20" s="5637"/>
      <c r="DV20" s="5637"/>
      <c r="DW20" s="5637"/>
      <c r="DX20" s="5637"/>
      <c r="DY20" s="5637"/>
      <c r="DZ20" s="5637"/>
      <c r="EA20" s="5637"/>
      <c r="EB20" s="5637"/>
      <c r="EC20" s="5637"/>
      <c r="ED20" s="5637"/>
      <c r="EE20" s="5637"/>
      <c r="EF20" s="5637"/>
      <c r="EG20" s="5637"/>
      <c r="EH20" s="5637"/>
      <c r="EI20" s="5637"/>
      <c r="EJ20" s="5637"/>
      <c r="EK20" s="5637"/>
      <c r="EL20" s="5637"/>
      <c r="EM20" s="5637"/>
      <c r="EN20" s="5637"/>
      <c r="EO20" s="5637"/>
      <c r="EP20" s="5637"/>
      <c r="EQ20" s="5637"/>
      <c r="ER20" s="5637"/>
      <c r="ES20" s="5637"/>
      <c r="ET20" s="5637"/>
      <c r="EU20" s="5637"/>
      <c r="EV20" s="5637"/>
      <c r="EW20" s="5637"/>
      <c r="EX20" s="5637"/>
      <c r="EY20" s="5637"/>
      <c r="EZ20" s="5637"/>
      <c r="FA20" s="5637"/>
      <c r="FB20" s="5637"/>
      <c r="FC20" s="5637"/>
      <c r="FD20" s="5637"/>
      <c r="FE20" s="5637"/>
      <c r="FF20" s="5637"/>
      <c r="FG20" s="5637"/>
      <c r="FH20" s="5637"/>
      <c r="FI20" s="5637"/>
      <c r="FJ20" s="5637"/>
      <c r="FK20" s="5637"/>
      <c r="FL20" s="5637"/>
      <c r="FM20" s="5637"/>
      <c r="FN20" s="5637"/>
      <c r="FO20" s="5637"/>
      <c r="FP20" s="5637"/>
      <c r="FQ20" s="5637"/>
      <c r="FR20" s="5637"/>
      <c r="FS20" s="5637"/>
      <c r="FT20" s="5637"/>
      <c r="FU20" s="5637"/>
      <c r="FV20" s="5637"/>
      <c r="FW20" s="5637"/>
      <c r="FX20" s="5637"/>
      <c r="FY20" s="5637"/>
      <c r="FZ20" s="5637"/>
      <c r="GA20" s="5637"/>
      <c r="GB20" s="5637"/>
      <c r="GC20" s="5637"/>
      <c r="GD20" s="5637"/>
      <c r="GE20" s="5637"/>
      <c r="GF20" s="5637"/>
      <c r="GG20" s="5637"/>
      <c r="GH20" s="5637"/>
      <c r="GI20" s="5637"/>
      <c r="GJ20" s="5637"/>
      <c r="GK20" s="5637"/>
      <c r="GL20" s="5637"/>
      <c r="GM20" s="5637"/>
      <c r="GN20" s="5637"/>
      <c r="GO20" s="5637"/>
      <c r="GP20" s="5637"/>
      <c r="GQ20" s="5637"/>
    </row>
    <row r="21" spans="1:199" s="5649" customFormat="1" ht="12.75" x14ac:dyDescent="0.25">
      <c r="A21" s="8001"/>
      <c r="B21" s="8001"/>
      <c r="C21" s="8001"/>
      <c r="D21" s="8059"/>
      <c r="E21" s="8060"/>
      <c r="F21" s="8060"/>
      <c r="L21" s="5637"/>
      <c r="M21" s="5637"/>
      <c r="N21" s="5637"/>
      <c r="O21" s="5637"/>
      <c r="P21" s="5637"/>
      <c r="Q21" s="5637"/>
      <c r="R21" s="5637"/>
      <c r="S21" s="5637"/>
      <c r="T21" s="5637"/>
      <c r="U21" s="5637"/>
      <c r="V21" s="5637"/>
      <c r="W21" s="5637"/>
      <c r="X21" s="5637"/>
      <c r="Y21" s="5637"/>
      <c r="Z21" s="5637"/>
      <c r="AA21" s="5637"/>
      <c r="AB21" s="5637"/>
      <c r="AC21" s="5637"/>
      <c r="AD21" s="5637"/>
      <c r="AE21" s="5637"/>
      <c r="AF21" s="5637"/>
      <c r="AG21" s="5637"/>
      <c r="AH21" s="5637"/>
      <c r="AI21" s="5637"/>
      <c r="AJ21" s="5637"/>
      <c r="AK21" s="5637"/>
      <c r="AL21" s="5637"/>
      <c r="AM21" s="5637"/>
      <c r="AN21" s="5637"/>
      <c r="AO21" s="5637"/>
      <c r="AP21" s="5637"/>
      <c r="AQ21" s="5637"/>
      <c r="AR21" s="5637"/>
      <c r="AS21" s="5637"/>
      <c r="AT21" s="5637"/>
      <c r="AU21" s="5637"/>
      <c r="AV21" s="5637"/>
      <c r="AW21" s="5637"/>
      <c r="AX21" s="5637"/>
      <c r="AY21" s="5637"/>
      <c r="AZ21" s="5637"/>
      <c r="BA21" s="5637"/>
      <c r="BB21" s="5637"/>
      <c r="BC21" s="5637"/>
      <c r="BD21" s="5637"/>
      <c r="BE21" s="5637"/>
      <c r="BF21" s="5637"/>
      <c r="BG21" s="5637"/>
      <c r="BH21" s="5637"/>
      <c r="BI21" s="5637"/>
      <c r="BJ21" s="5637"/>
      <c r="BK21" s="5637"/>
      <c r="BL21" s="5637"/>
      <c r="BM21" s="5637"/>
      <c r="BN21" s="5637"/>
      <c r="BO21" s="5637"/>
      <c r="BP21" s="5637"/>
      <c r="BQ21" s="5637"/>
      <c r="BR21" s="5637"/>
      <c r="BS21" s="5637"/>
      <c r="BT21" s="5637"/>
      <c r="BU21" s="5637"/>
      <c r="BV21" s="5637"/>
      <c r="BW21" s="5637"/>
      <c r="BX21" s="5637"/>
      <c r="BY21" s="5637"/>
      <c r="BZ21" s="5637"/>
      <c r="CA21" s="5637"/>
      <c r="CB21" s="5637"/>
      <c r="CC21" s="5637"/>
      <c r="CD21" s="5637"/>
      <c r="CE21" s="5637"/>
      <c r="CF21" s="5637"/>
      <c r="CG21" s="5637"/>
      <c r="CH21" s="5637"/>
      <c r="CI21" s="5637"/>
      <c r="CJ21" s="5637"/>
      <c r="CK21" s="5637"/>
      <c r="CL21" s="5637"/>
      <c r="CM21" s="5637"/>
      <c r="CN21" s="5637"/>
      <c r="CO21" s="5637"/>
      <c r="CP21" s="5637"/>
      <c r="CQ21" s="5637"/>
      <c r="CR21" s="5637"/>
      <c r="CS21" s="5637"/>
      <c r="CT21" s="5637"/>
      <c r="CU21" s="5637"/>
      <c r="CV21" s="5637"/>
      <c r="CW21" s="5637"/>
      <c r="CX21" s="5637"/>
      <c r="CY21" s="5637"/>
      <c r="CZ21" s="5637"/>
      <c r="DA21" s="5637"/>
      <c r="DB21" s="5637"/>
      <c r="DC21" s="5637"/>
      <c r="DD21" s="5637"/>
      <c r="DE21" s="5637"/>
      <c r="DF21" s="5637"/>
      <c r="DG21" s="5637"/>
      <c r="DH21" s="5637"/>
      <c r="DI21" s="5637"/>
      <c r="DJ21" s="5637"/>
      <c r="DK21" s="5637"/>
      <c r="DL21" s="5637"/>
      <c r="DM21" s="5637"/>
      <c r="DN21" s="5637"/>
      <c r="DO21" s="5637"/>
      <c r="DP21" s="5637"/>
      <c r="DQ21" s="5637"/>
      <c r="DR21" s="5637"/>
      <c r="DS21" s="5637"/>
      <c r="DT21" s="5637"/>
      <c r="DU21" s="5637"/>
      <c r="DV21" s="5637"/>
      <c r="DW21" s="5637"/>
      <c r="DX21" s="5637"/>
      <c r="DY21" s="5637"/>
      <c r="DZ21" s="5637"/>
      <c r="EA21" s="5637"/>
      <c r="EB21" s="5637"/>
      <c r="EC21" s="5637"/>
      <c r="ED21" s="5637"/>
      <c r="EE21" s="5637"/>
      <c r="EF21" s="5637"/>
      <c r="EG21" s="5637"/>
      <c r="EH21" s="5637"/>
      <c r="EI21" s="5637"/>
      <c r="EJ21" s="5637"/>
      <c r="EK21" s="5637"/>
      <c r="EL21" s="5637"/>
      <c r="EM21" s="5637"/>
      <c r="EN21" s="5637"/>
      <c r="EO21" s="5637"/>
      <c r="EP21" s="5637"/>
      <c r="EQ21" s="5637"/>
      <c r="ER21" s="5637"/>
      <c r="ES21" s="5637"/>
      <c r="ET21" s="5637"/>
      <c r="EU21" s="5637"/>
      <c r="EV21" s="5637"/>
      <c r="EW21" s="5637"/>
      <c r="EX21" s="5637"/>
      <c r="EY21" s="5637"/>
      <c r="EZ21" s="5637"/>
      <c r="FA21" s="5637"/>
      <c r="FB21" s="5637"/>
      <c r="FC21" s="5637"/>
      <c r="FD21" s="5637"/>
      <c r="FE21" s="5637"/>
      <c r="FF21" s="5637"/>
      <c r="FG21" s="5637"/>
      <c r="FH21" s="5637"/>
      <c r="FI21" s="5637"/>
      <c r="FJ21" s="5637"/>
      <c r="FK21" s="5637"/>
      <c r="FL21" s="5637"/>
      <c r="FM21" s="5637"/>
      <c r="FN21" s="5637"/>
      <c r="FO21" s="5637"/>
      <c r="FP21" s="5637"/>
      <c r="FQ21" s="5637"/>
      <c r="FR21" s="5637"/>
      <c r="FS21" s="5637"/>
      <c r="FT21" s="5637"/>
      <c r="FU21" s="5637"/>
      <c r="FV21" s="5637"/>
      <c r="FW21" s="5637"/>
      <c r="FX21" s="5637"/>
      <c r="FY21" s="5637"/>
      <c r="FZ21" s="5637"/>
      <c r="GA21" s="5637"/>
      <c r="GB21" s="5637"/>
      <c r="GC21" s="5637"/>
      <c r="GD21" s="5637"/>
      <c r="GE21" s="5637"/>
      <c r="GF21" s="5637"/>
      <c r="GG21" s="5637"/>
      <c r="GH21" s="5637"/>
      <c r="GI21" s="5637"/>
      <c r="GJ21" s="5637"/>
      <c r="GK21" s="5637"/>
      <c r="GL21" s="5637"/>
      <c r="GM21" s="5637"/>
      <c r="GN21" s="5637"/>
      <c r="GO21" s="5637"/>
      <c r="GP21" s="5637"/>
      <c r="GQ21" s="5637"/>
    </row>
    <row r="22" spans="1:199" s="5649" customFormat="1" ht="12.75" x14ac:dyDescent="0.25">
      <c r="A22" s="8001"/>
      <c r="B22" s="8001"/>
      <c r="C22" s="8001"/>
      <c r="D22" s="8059"/>
      <c r="E22" s="8060"/>
      <c r="F22" s="8060"/>
      <c r="L22" s="5637"/>
      <c r="M22" s="5637"/>
      <c r="N22" s="5637"/>
      <c r="O22" s="5637"/>
      <c r="P22" s="5637"/>
      <c r="Q22" s="5637"/>
      <c r="R22" s="5637"/>
      <c r="S22" s="5637"/>
      <c r="T22" s="5637"/>
      <c r="U22" s="5637"/>
      <c r="V22" s="5637"/>
      <c r="W22" s="5637"/>
      <c r="X22" s="5637"/>
      <c r="Y22" s="5637"/>
      <c r="Z22" s="5637"/>
      <c r="AA22" s="5637"/>
      <c r="AB22" s="5637"/>
      <c r="AC22" s="5637"/>
      <c r="AD22" s="5637"/>
      <c r="AE22" s="5637"/>
      <c r="AF22" s="5637"/>
      <c r="AG22" s="5637"/>
      <c r="AH22" s="5637"/>
      <c r="AI22" s="5637"/>
      <c r="AJ22" s="5637"/>
      <c r="AK22" s="5637"/>
      <c r="AL22" s="5637"/>
      <c r="AM22" s="5637"/>
      <c r="AN22" s="5637"/>
      <c r="AO22" s="5637"/>
      <c r="AP22" s="5637"/>
      <c r="AQ22" s="5637"/>
      <c r="AR22" s="5637"/>
      <c r="AS22" s="5637"/>
      <c r="AT22" s="5637"/>
      <c r="AU22" s="5637"/>
      <c r="AV22" s="5637"/>
      <c r="AW22" s="5637"/>
      <c r="AX22" s="5637"/>
      <c r="AY22" s="5637"/>
      <c r="AZ22" s="5637"/>
      <c r="BA22" s="5637"/>
      <c r="BB22" s="5637"/>
      <c r="BC22" s="5637"/>
      <c r="BD22" s="5637"/>
      <c r="BE22" s="5637"/>
      <c r="BF22" s="5637"/>
      <c r="BG22" s="5637"/>
      <c r="BH22" s="5637"/>
      <c r="BI22" s="5637"/>
      <c r="BJ22" s="5637"/>
      <c r="BK22" s="5637"/>
      <c r="BL22" s="5637"/>
      <c r="BM22" s="5637"/>
      <c r="BN22" s="5637"/>
      <c r="BO22" s="5637"/>
      <c r="BP22" s="5637"/>
      <c r="BQ22" s="5637"/>
      <c r="BR22" s="5637"/>
      <c r="BS22" s="5637"/>
      <c r="BT22" s="5637"/>
      <c r="BU22" s="5637"/>
      <c r="BV22" s="5637"/>
      <c r="BW22" s="5637"/>
      <c r="BX22" s="5637"/>
      <c r="BY22" s="5637"/>
      <c r="BZ22" s="5637"/>
      <c r="CA22" s="5637"/>
      <c r="CB22" s="5637"/>
      <c r="CC22" s="5637"/>
      <c r="CD22" s="5637"/>
      <c r="CE22" s="5637"/>
      <c r="CF22" s="5637"/>
      <c r="CG22" s="5637"/>
      <c r="CH22" s="5637"/>
      <c r="CI22" s="5637"/>
      <c r="CJ22" s="5637"/>
      <c r="CK22" s="5637"/>
      <c r="CL22" s="5637"/>
      <c r="CM22" s="5637"/>
      <c r="CN22" s="5637"/>
      <c r="CO22" s="5637"/>
      <c r="CP22" s="5637"/>
      <c r="CQ22" s="5637"/>
      <c r="CR22" s="5637"/>
      <c r="CS22" s="5637"/>
      <c r="CT22" s="5637"/>
      <c r="CU22" s="5637"/>
      <c r="CV22" s="5637"/>
      <c r="CW22" s="5637"/>
      <c r="CX22" s="5637"/>
      <c r="CY22" s="5637"/>
      <c r="CZ22" s="5637"/>
      <c r="DA22" s="5637"/>
      <c r="DB22" s="5637"/>
      <c r="DC22" s="5637"/>
      <c r="DD22" s="5637"/>
      <c r="DE22" s="5637"/>
      <c r="DF22" s="5637"/>
      <c r="DG22" s="5637"/>
      <c r="DH22" s="5637"/>
      <c r="DI22" s="5637"/>
      <c r="DJ22" s="5637"/>
      <c r="DK22" s="5637"/>
      <c r="DL22" s="5637"/>
      <c r="DM22" s="5637"/>
      <c r="DN22" s="5637"/>
      <c r="DO22" s="5637"/>
      <c r="DP22" s="5637"/>
      <c r="DQ22" s="5637"/>
      <c r="DR22" s="5637"/>
      <c r="DS22" s="5637"/>
      <c r="DT22" s="5637"/>
      <c r="DU22" s="5637"/>
      <c r="DV22" s="5637"/>
      <c r="DW22" s="5637"/>
      <c r="DX22" s="5637"/>
      <c r="DY22" s="5637"/>
      <c r="DZ22" s="5637"/>
      <c r="EA22" s="5637"/>
      <c r="EB22" s="5637"/>
      <c r="EC22" s="5637"/>
      <c r="ED22" s="5637"/>
      <c r="EE22" s="5637"/>
      <c r="EF22" s="5637"/>
      <c r="EG22" s="5637"/>
      <c r="EH22" s="5637"/>
      <c r="EI22" s="5637"/>
      <c r="EJ22" s="5637"/>
      <c r="EK22" s="5637"/>
      <c r="EL22" s="5637"/>
      <c r="EM22" s="5637"/>
      <c r="EN22" s="5637"/>
      <c r="EO22" s="5637"/>
      <c r="EP22" s="5637"/>
      <c r="EQ22" s="5637"/>
      <c r="ER22" s="5637"/>
      <c r="ES22" s="5637"/>
      <c r="ET22" s="5637"/>
      <c r="EU22" s="5637"/>
      <c r="EV22" s="5637"/>
      <c r="EW22" s="5637"/>
      <c r="EX22" s="5637"/>
      <c r="EY22" s="5637"/>
      <c r="EZ22" s="5637"/>
      <c r="FA22" s="5637"/>
      <c r="FB22" s="5637"/>
      <c r="FC22" s="5637"/>
      <c r="FD22" s="5637"/>
      <c r="FE22" s="5637"/>
      <c r="FF22" s="5637"/>
      <c r="FG22" s="5637"/>
      <c r="FH22" s="5637"/>
      <c r="FI22" s="5637"/>
      <c r="FJ22" s="5637"/>
      <c r="FK22" s="5637"/>
      <c r="FL22" s="5637"/>
      <c r="FM22" s="5637"/>
      <c r="FN22" s="5637"/>
      <c r="FO22" s="5637"/>
      <c r="FP22" s="5637"/>
      <c r="FQ22" s="5637"/>
      <c r="FR22" s="5637"/>
      <c r="FS22" s="5637"/>
      <c r="FT22" s="5637"/>
      <c r="FU22" s="5637"/>
      <c r="FV22" s="5637"/>
      <c r="FW22" s="5637"/>
      <c r="FX22" s="5637"/>
      <c r="FY22" s="5637"/>
      <c r="FZ22" s="5637"/>
      <c r="GA22" s="5637"/>
      <c r="GB22" s="5637"/>
      <c r="GC22" s="5637"/>
      <c r="GD22" s="5637"/>
      <c r="GE22" s="5637"/>
      <c r="GF22" s="5637"/>
      <c r="GG22" s="5637"/>
      <c r="GH22" s="5637"/>
      <c r="GI22" s="5637"/>
      <c r="GJ22" s="5637"/>
      <c r="GK22" s="5637"/>
      <c r="GL22" s="5637"/>
      <c r="GM22" s="5637"/>
      <c r="GN22" s="5637"/>
      <c r="GO22" s="5637"/>
      <c r="GP22" s="5637"/>
      <c r="GQ22" s="5637"/>
    </row>
    <row r="23" spans="1:199" s="5649" customFormat="1" ht="12.75" x14ac:dyDescent="0.25">
      <c r="A23" s="8001"/>
      <c r="B23" s="8001"/>
      <c r="C23" s="8001"/>
      <c r="D23" s="8059"/>
      <c r="E23" s="8060"/>
      <c r="F23" s="8060"/>
      <c r="L23" s="5637"/>
      <c r="M23" s="5637"/>
      <c r="N23" s="5637"/>
      <c r="O23" s="5637"/>
      <c r="P23" s="5637"/>
      <c r="Q23" s="5637"/>
      <c r="R23" s="5637"/>
      <c r="S23" s="5637"/>
      <c r="T23" s="5637"/>
      <c r="U23" s="5637"/>
      <c r="V23" s="5637"/>
      <c r="W23" s="5637"/>
      <c r="X23" s="5637"/>
      <c r="Y23" s="5637"/>
      <c r="Z23" s="5637"/>
      <c r="AA23" s="5637"/>
      <c r="AB23" s="5637"/>
      <c r="AC23" s="5637"/>
      <c r="AD23" s="5637"/>
      <c r="AE23" s="5637"/>
      <c r="AF23" s="5637"/>
      <c r="AG23" s="5637"/>
      <c r="AH23" s="5637"/>
      <c r="AI23" s="5637"/>
      <c r="AJ23" s="5637"/>
      <c r="AK23" s="5637"/>
      <c r="AL23" s="5637"/>
      <c r="AM23" s="5637"/>
      <c r="AN23" s="5637"/>
      <c r="AO23" s="5637"/>
      <c r="AP23" s="5637"/>
      <c r="AQ23" s="5637"/>
      <c r="AR23" s="5637"/>
      <c r="AS23" s="5637"/>
      <c r="AT23" s="5637"/>
      <c r="AU23" s="5637"/>
      <c r="AV23" s="5637"/>
      <c r="AW23" s="5637"/>
      <c r="AX23" s="5637"/>
      <c r="AY23" s="5637"/>
      <c r="AZ23" s="5637"/>
      <c r="BA23" s="5637"/>
      <c r="BB23" s="5637"/>
      <c r="BC23" s="5637"/>
      <c r="BD23" s="5637"/>
      <c r="BE23" s="5637"/>
      <c r="BF23" s="5637"/>
      <c r="BG23" s="5637"/>
      <c r="BH23" s="5637"/>
      <c r="BI23" s="5637"/>
      <c r="BJ23" s="5637"/>
      <c r="BK23" s="5637"/>
      <c r="BL23" s="5637"/>
      <c r="BM23" s="5637"/>
      <c r="BN23" s="5637"/>
      <c r="BO23" s="5637"/>
      <c r="BP23" s="5637"/>
      <c r="BQ23" s="5637"/>
      <c r="BR23" s="5637"/>
      <c r="BS23" s="5637"/>
      <c r="BT23" s="5637"/>
      <c r="BU23" s="5637"/>
      <c r="BV23" s="5637"/>
      <c r="BW23" s="5637"/>
      <c r="BX23" s="5637"/>
      <c r="BY23" s="5637"/>
      <c r="BZ23" s="5637"/>
      <c r="CA23" s="5637"/>
      <c r="CB23" s="5637"/>
      <c r="CC23" s="5637"/>
      <c r="CD23" s="5637"/>
      <c r="CE23" s="5637"/>
      <c r="CF23" s="5637"/>
      <c r="CG23" s="5637"/>
      <c r="CH23" s="5637"/>
      <c r="CI23" s="5637"/>
      <c r="CJ23" s="5637"/>
      <c r="CK23" s="5637"/>
      <c r="CL23" s="5637"/>
      <c r="CM23" s="5637"/>
      <c r="CN23" s="5637"/>
      <c r="CO23" s="5637"/>
      <c r="CP23" s="5637"/>
      <c r="CQ23" s="5637"/>
      <c r="CR23" s="5637"/>
      <c r="CS23" s="5637"/>
      <c r="CT23" s="5637"/>
      <c r="CU23" s="5637"/>
      <c r="CV23" s="5637"/>
      <c r="CW23" s="5637"/>
      <c r="CX23" s="5637"/>
      <c r="CY23" s="5637"/>
      <c r="CZ23" s="5637"/>
      <c r="DA23" s="5637"/>
      <c r="DB23" s="5637"/>
      <c r="DC23" s="5637"/>
      <c r="DD23" s="5637"/>
      <c r="DE23" s="5637"/>
      <c r="DF23" s="5637"/>
      <c r="DG23" s="5637"/>
      <c r="DH23" s="5637"/>
      <c r="DI23" s="5637"/>
      <c r="DJ23" s="5637"/>
      <c r="DK23" s="5637"/>
      <c r="DL23" s="5637"/>
      <c r="DM23" s="5637"/>
      <c r="DN23" s="5637"/>
      <c r="DO23" s="5637"/>
      <c r="DP23" s="5637"/>
      <c r="DQ23" s="5637"/>
      <c r="DR23" s="5637"/>
      <c r="DS23" s="5637"/>
      <c r="DT23" s="5637"/>
      <c r="DU23" s="5637"/>
      <c r="DV23" s="5637"/>
      <c r="DW23" s="5637"/>
      <c r="DX23" s="5637"/>
      <c r="DY23" s="5637"/>
      <c r="DZ23" s="5637"/>
      <c r="EA23" s="5637"/>
      <c r="EB23" s="5637"/>
      <c r="EC23" s="5637"/>
      <c r="ED23" s="5637"/>
      <c r="EE23" s="5637"/>
      <c r="EF23" s="5637"/>
      <c r="EG23" s="5637"/>
      <c r="EH23" s="5637"/>
      <c r="EI23" s="5637"/>
      <c r="EJ23" s="5637"/>
      <c r="EK23" s="5637"/>
      <c r="EL23" s="5637"/>
      <c r="EM23" s="5637"/>
      <c r="EN23" s="5637"/>
      <c r="EO23" s="5637"/>
      <c r="EP23" s="5637"/>
      <c r="EQ23" s="5637"/>
      <c r="ER23" s="5637"/>
      <c r="ES23" s="5637"/>
      <c r="ET23" s="5637"/>
      <c r="EU23" s="5637"/>
      <c r="EV23" s="5637"/>
      <c r="EW23" s="5637"/>
      <c r="EX23" s="5637"/>
      <c r="EY23" s="5637"/>
      <c r="EZ23" s="5637"/>
      <c r="FA23" s="5637"/>
      <c r="FB23" s="5637"/>
      <c r="FC23" s="5637"/>
      <c r="FD23" s="5637"/>
      <c r="FE23" s="5637"/>
      <c r="FF23" s="5637"/>
      <c r="FG23" s="5637"/>
      <c r="FH23" s="5637"/>
      <c r="FI23" s="5637"/>
      <c r="FJ23" s="5637"/>
      <c r="FK23" s="5637"/>
      <c r="FL23" s="5637"/>
      <c r="FM23" s="5637"/>
      <c r="FN23" s="5637"/>
      <c r="FO23" s="5637"/>
      <c r="FP23" s="5637"/>
      <c r="FQ23" s="5637"/>
      <c r="FR23" s="5637"/>
      <c r="FS23" s="5637"/>
      <c r="FT23" s="5637"/>
      <c r="FU23" s="5637"/>
      <c r="FV23" s="5637"/>
      <c r="FW23" s="5637"/>
      <c r="FX23" s="5637"/>
      <c r="FY23" s="5637"/>
      <c r="FZ23" s="5637"/>
      <c r="GA23" s="5637"/>
      <c r="GB23" s="5637"/>
      <c r="GC23" s="5637"/>
      <c r="GD23" s="5637"/>
      <c r="GE23" s="5637"/>
      <c r="GF23" s="5637"/>
      <c r="GG23" s="5637"/>
      <c r="GH23" s="5637"/>
      <c r="GI23" s="5637"/>
      <c r="GJ23" s="5637"/>
      <c r="GK23" s="5637"/>
      <c r="GL23" s="5637"/>
      <c r="GM23" s="5637"/>
      <c r="GN23" s="5637"/>
      <c r="GO23" s="5637"/>
      <c r="GP23" s="5637"/>
      <c r="GQ23" s="5637"/>
    </row>
    <row r="24" spans="1:199" s="5649" customFormat="1" ht="12.75" x14ac:dyDescent="0.25">
      <c r="A24" s="8001"/>
      <c r="B24" s="8001"/>
      <c r="C24" s="8001"/>
      <c r="D24" s="8059"/>
      <c r="E24" s="8060"/>
      <c r="F24" s="8060"/>
      <c r="L24" s="5637"/>
      <c r="M24" s="5637"/>
      <c r="N24" s="5637"/>
      <c r="O24" s="5637"/>
      <c r="P24" s="5637"/>
      <c r="Q24" s="5637"/>
      <c r="R24" s="5637"/>
      <c r="S24" s="5637"/>
      <c r="T24" s="5637"/>
      <c r="U24" s="5637"/>
      <c r="V24" s="5637"/>
      <c r="W24" s="5637"/>
      <c r="X24" s="5637"/>
      <c r="Y24" s="5637"/>
      <c r="Z24" s="5637"/>
      <c r="AA24" s="5637"/>
      <c r="AB24" s="5637"/>
      <c r="AC24" s="5637"/>
      <c r="AD24" s="5637"/>
      <c r="AE24" s="5637"/>
      <c r="AF24" s="5637"/>
      <c r="AG24" s="5637"/>
      <c r="AH24" s="5637"/>
      <c r="AI24" s="5637"/>
      <c r="AJ24" s="5637"/>
      <c r="AK24" s="5637"/>
      <c r="AL24" s="5637"/>
      <c r="AM24" s="5637"/>
      <c r="AN24" s="5637"/>
      <c r="AO24" s="5637"/>
      <c r="AP24" s="5637"/>
      <c r="AQ24" s="5637"/>
      <c r="AR24" s="5637"/>
      <c r="AS24" s="5637"/>
      <c r="AT24" s="5637"/>
      <c r="AU24" s="5637"/>
      <c r="AV24" s="5637"/>
      <c r="AW24" s="5637"/>
      <c r="AX24" s="5637"/>
      <c r="AY24" s="5637"/>
      <c r="AZ24" s="5637"/>
      <c r="BA24" s="5637"/>
      <c r="BB24" s="5637"/>
      <c r="BC24" s="5637"/>
      <c r="BD24" s="5637"/>
      <c r="BE24" s="5637"/>
      <c r="BF24" s="5637"/>
      <c r="BG24" s="5637"/>
      <c r="BH24" s="5637"/>
      <c r="BI24" s="5637"/>
      <c r="BJ24" s="5637"/>
      <c r="BK24" s="5637"/>
      <c r="BL24" s="5637"/>
      <c r="BM24" s="5637"/>
      <c r="BN24" s="5637"/>
      <c r="BO24" s="5637"/>
      <c r="BP24" s="5637"/>
      <c r="BQ24" s="5637"/>
      <c r="BR24" s="5637"/>
      <c r="BS24" s="5637"/>
      <c r="BT24" s="5637"/>
      <c r="BU24" s="5637"/>
      <c r="BV24" s="5637"/>
      <c r="BW24" s="5637"/>
      <c r="BX24" s="5637"/>
      <c r="BY24" s="5637"/>
      <c r="BZ24" s="5637"/>
      <c r="CA24" s="5637"/>
      <c r="CB24" s="5637"/>
      <c r="CC24" s="5637"/>
      <c r="CD24" s="5637"/>
      <c r="CE24" s="5637"/>
      <c r="CF24" s="5637"/>
      <c r="CG24" s="5637"/>
      <c r="CH24" s="5637"/>
      <c r="CI24" s="5637"/>
      <c r="CJ24" s="5637"/>
      <c r="CK24" s="5637"/>
      <c r="CL24" s="5637"/>
      <c r="CM24" s="5637"/>
      <c r="CN24" s="5637"/>
      <c r="CO24" s="5637"/>
      <c r="CP24" s="5637"/>
      <c r="CQ24" s="5637"/>
      <c r="CR24" s="5637"/>
      <c r="CS24" s="5637"/>
      <c r="CT24" s="5637"/>
      <c r="CU24" s="5637"/>
      <c r="CV24" s="5637"/>
      <c r="CW24" s="5637"/>
      <c r="CX24" s="5637"/>
      <c r="CY24" s="5637"/>
      <c r="CZ24" s="5637"/>
      <c r="DA24" s="5637"/>
      <c r="DB24" s="5637"/>
      <c r="DC24" s="5637"/>
      <c r="DD24" s="5637"/>
      <c r="DE24" s="5637"/>
      <c r="DF24" s="5637"/>
      <c r="DG24" s="5637"/>
      <c r="DH24" s="5637"/>
      <c r="DI24" s="5637"/>
      <c r="DJ24" s="5637"/>
      <c r="DK24" s="5637"/>
      <c r="DL24" s="5637"/>
      <c r="DM24" s="5637"/>
      <c r="DN24" s="5637"/>
      <c r="DO24" s="5637"/>
      <c r="DP24" s="5637"/>
      <c r="DQ24" s="5637"/>
      <c r="DR24" s="5637"/>
      <c r="DS24" s="5637"/>
      <c r="DT24" s="5637"/>
      <c r="DU24" s="5637"/>
      <c r="DV24" s="5637"/>
      <c r="DW24" s="5637"/>
      <c r="DX24" s="5637"/>
      <c r="DY24" s="5637"/>
      <c r="DZ24" s="5637"/>
      <c r="EA24" s="5637"/>
      <c r="EB24" s="5637"/>
      <c r="EC24" s="5637"/>
      <c r="ED24" s="5637"/>
      <c r="EE24" s="5637"/>
      <c r="EF24" s="5637"/>
      <c r="EG24" s="5637"/>
      <c r="EH24" s="5637"/>
      <c r="EI24" s="5637"/>
      <c r="EJ24" s="5637"/>
      <c r="EK24" s="5637"/>
      <c r="EL24" s="5637"/>
      <c r="EM24" s="5637"/>
      <c r="EN24" s="5637"/>
      <c r="EO24" s="5637"/>
      <c r="EP24" s="5637"/>
      <c r="EQ24" s="5637"/>
      <c r="ER24" s="5637"/>
      <c r="ES24" s="5637"/>
      <c r="ET24" s="5637"/>
      <c r="EU24" s="5637"/>
      <c r="EV24" s="5637"/>
      <c r="EW24" s="5637"/>
      <c r="EX24" s="5637"/>
      <c r="EY24" s="5637"/>
      <c r="EZ24" s="5637"/>
      <c r="FA24" s="5637"/>
      <c r="FB24" s="5637"/>
      <c r="FC24" s="5637"/>
      <c r="FD24" s="5637"/>
      <c r="FE24" s="5637"/>
      <c r="FF24" s="5637"/>
      <c r="FG24" s="5637"/>
      <c r="FH24" s="5637"/>
      <c r="FI24" s="5637"/>
      <c r="FJ24" s="5637"/>
      <c r="FK24" s="5637"/>
      <c r="FL24" s="5637"/>
      <c r="FM24" s="5637"/>
      <c r="FN24" s="5637"/>
      <c r="FO24" s="5637"/>
      <c r="FP24" s="5637"/>
      <c r="FQ24" s="5637"/>
      <c r="FR24" s="5637"/>
      <c r="FS24" s="5637"/>
      <c r="FT24" s="5637"/>
      <c r="FU24" s="5637"/>
      <c r="FV24" s="5637"/>
      <c r="FW24" s="5637"/>
      <c r="FX24" s="5637"/>
      <c r="FY24" s="5637"/>
      <c r="FZ24" s="5637"/>
      <c r="GA24" s="5637"/>
      <c r="GB24" s="5637"/>
      <c r="GC24" s="5637"/>
      <c r="GD24" s="5637"/>
      <c r="GE24" s="5637"/>
      <c r="GF24" s="5637"/>
      <c r="GG24" s="5637"/>
      <c r="GH24" s="5637"/>
      <c r="GI24" s="5637"/>
      <c r="GJ24" s="5637"/>
      <c r="GK24" s="5637"/>
      <c r="GL24" s="5637"/>
      <c r="GM24" s="5637"/>
      <c r="GN24" s="5637"/>
      <c r="GO24" s="5637"/>
      <c r="GP24" s="5637"/>
      <c r="GQ24" s="5637"/>
    </row>
    <row r="25" spans="1:199" s="5649" customFormat="1" ht="12.75" x14ac:dyDescent="0.25">
      <c r="A25" s="8001"/>
      <c r="B25" s="8001"/>
      <c r="C25" s="8001"/>
      <c r="D25" s="8059"/>
      <c r="E25" s="8060"/>
      <c r="F25" s="8060"/>
      <c r="L25" s="5637"/>
      <c r="M25" s="5637"/>
      <c r="N25" s="5637"/>
      <c r="O25" s="5637"/>
      <c r="P25" s="5637"/>
      <c r="Q25" s="5637"/>
      <c r="R25" s="5637"/>
      <c r="S25" s="5637"/>
      <c r="T25" s="5637"/>
      <c r="U25" s="5637"/>
      <c r="V25" s="5637"/>
      <c r="W25" s="5637"/>
      <c r="X25" s="5637"/>
      <c r="Y25" s="5637"/>
      <c r="Z25" s="5637"/>
      <c r="AA25" s="5637"/>
      <c r="AB25" s="5637"/>
      <c r="AC25" s="5637"/>
      <c r="AD25" s="5637"/>
      <c r="AE25" s="5637"/>
      <c r="AF25" s="5637"/>
      <c r="AG25" s="5637"/>
      <c r="AH25" s="5637"/>
      <c r="AI25" s="5637"/>
      <c r="AJ25" s="5637"/>
      <c r="AK25" s="5637"/>
      <c r="AL25" s="5637"/>
      <c r="AM25" s="5637"/>
      <c r="AN25" s="5637"/>
      <c r="AO25" s="5637"/>
      <c r="AP25" s="5637"/>
      <c r="AQ25" s="5637"/>
      <c r="AR25" s="5637"/>
      <c r="AS25" s="5637"/>
      <c r="AT25" s="5637"/>
      <c r="AU25" s="5637"/>
      <c r="AV25" s="5637"/>
      <c r="AW25" s="5637"/>
      <c r="AX25" s="5637"/>
      <c r="AY25" s="5637"/>
      <c r="AZ25" s="5637"/>
      <c r="BA25" s="5637"/>
      <c r="BB25" s="5637"/>
      <c r="BC25" s="5637"/>
      <c r="BD25" s="5637"/>
      <c r="BE25" s="5637"/>
      <c r="BF25" s="5637"/>
      <c r="BG25" s="5637"/>
      <c r="BH25" s="5637"/>
      <c r="BI25" s="5637"/>
      <c r="BJ25" s="5637"/>
      <c r="BK25" s="5637"/>
      <c r="BL25" s="5637"/>
      <c r="BM25" s="5637"/>
      <c r="BN25" s="5637"/>
      <c r="BO25" s="5637"/>
      <c r="BP25" s="5637"/>
      <c r="BQ25" s="5637"/>
      <c r="BR25" s="5637"/>
      <c r="BS25" s="5637"/>
      <c r="BT25" s="5637"/>
      <c r="BU25" s="5637"/>
      <c r="BV25" s="5637"/>
      <c r="BW25" s="5637"/>
      <c r="BX25" s="5637"/>
      <c r="BY25" s="5637"/>
      <c r="BZ25" s="5637"/>
      <c r="CA25" s="5637"/>
      <c r="CB25" s="5637"/>
      <c r="CC25" s="5637"/>
      <c r="CD25" s="5637"/>
      <c r="CE25" s="5637"/>
      <c r="CF25" s="5637"/>
      <c r="CG25" s="5637"/>
      <c r="CH25" s="5637"/>
      <c r="CI25" s="5637"/>
      <c r="CJ25" s="5637"/>
      <c r="CK25" s="5637"/>
      <c r="CL25" s="5637"/>
      <c r="CM25" s="5637"/>
      <c r="CN25" s="5637"/>
      <c r="CO25" s="5637"/>
      <c r="CP25" s="5637"/>
      <c r="CQ25" s="5637"/>
      <c r="CR25" s="5637"/>
      <c r="CS25" s="5637"/>
      <c r="CT25" s="5637"/>
      <c r="CU25" s="5637"/>
      <c r="CV25" s="5637"/>
      <c r="CW25" s="5637"/>
      <c r="CX25" s="5637"/>
      <c r="CY25" s="5637"/>
      <c r="CZ25" s="5637"/>
      <c r="DA25" s="5637"/>
      <c r="DB25" s="5637"/>
      <c r="DC25" s="5637"/>
      <c r="DD25" s="5637"/>
      <c r="DE25" s="5637"/>
      <c r="DF25" s="5637"/>
      <c r="DG25" s="5637"/>
      <c r="DH25" s="5637"/>
      <c r="DI25" s="5637"/>
      <c r="DJ25" s="5637"/>
      <c r="DK25" s="5637"/>
      <c r="DL25" s="5637"/>
      <c r="DM25" s="5637"/>
      <c r="DN25" s="5637"/>
      <c r="DO25" s="5637"/>
      <c r="DP25" s="5637"/>
      <c r="DQ25" s="5637"/>
      <c r="DR25" s="5637"/>
      <c r="DS25" s="5637"/>
      <c r="DT25" s="5637"/>
      <c r="DU25" s="5637"/>
      <c r="DV25" s="5637"/>
      <c r="DW25" s="5637"/>
      <c r="DX25" s="5637"/>
      <c r="DY25" s="5637"/>
      <c r="DZ25" s="5637"/>
      <c r="EA25" s="5637"/>
      <c r="EB25" s="5637"/>
      <c r="EC25" s="5637"/>
      <c r="ED25" s="5637"/>
      <c r="EE25" s="5637"/>
      <c r="EF25" s="5637"/>
      <c r="EG25" s="5637"/>
      <c r="EH25" s="5637"/>
      <c r="EI25" s="5637"/>
      <c r="EJ25" s="5637"/>
      <c r="EK25" s="5637"/>
      <c r="EL25" s="5637"/>
      <c r="EM25" s="5637"/>
      <c r="EN25" s="5637"/>
      <c r="EO25" s="5637"/>
      <c r="EP25" s="5637"/>
      <c r="EQ25" s="5637"/>
      <c r="ER25" s="5637"/>
      <c r="ES25" s="5637"/>
      <c r="ET25" s="5637"/>
      <c r="EU25" s="5637"/>
      <c r="EV25" s="5637"/>
      <c r="EW25" s="5637"/>
      <c r="EX25" s="5637"/>
      <c r="EY25" s="5637"/>
      <c r="EZ25" s="5637"/>
      <c r="FA25" s="5637"/>
      <c r="FB25" s="5637"/>
      <c r="FC25" s="5637"/>
      <c r="FD25" s="5637"/>
      <c r="FE25" s="5637"/>
      <c r="FF25" s="5637"/>
      <c r="FG25" s="5637"/>
      <c r="FH25" s="5637"/>
      <c r="FI25" s="5637"/>
      <c r="FJ25" s="5637"/>
      <c r="FK25" s="5637"/>
      <c r="FL25" s="5637"/>
      <c r="FM25" s="5637"/>
      <c r="FN25" s="5637"/>
      <c r="FO25" s="5637"/>
      <c r="FP25" s="5637"/>
      <c r="FQ25" s="5637"/>
      <c r="FR25" s="5637"/>
      <c r="FS25" s="5637"/>
      <c r="FT25" s="5637"/>
      <c r="FU25" s="5637"/>
      <c r="FV25" s="5637"/>
      <c r="FW25" s="5637"/>
      <c r="FX25" s="5637"/>
      <c r="FY25" s="5637"/>
      <c r="FZ25" s="5637"/>
      <c r="GA25" s="5637"/>
      <c r="GB25" s="5637"/>
      <c r="GC25" s="5637"/>
      <c r="GD25" s="5637"/>
      <c r="GE25" s="5637"/>
      <c r="GF25" s="5637"/>
      <c r="GG25" s="5637"/>
      <c r="GH25" s="5637"/>
      <c r="GI25" s="5637"/>
      <c r="GJ25" s="5637"/>
      <c r="GK25" s="5637"/>
      <c r="GL25" s="5637"/>
      <c r="GM25" s="5637"/>
      <c r="GN25" s="5637"/>
      <c r="GO25" s="5637"/>
      <c r="GP25" s="5637"/>
      <c r="GQ25" s="5637"/>
    </row>
    <row r="26" spans="1:199" s="5649" customFormat="1" ht="12.75" x14ac:dyDescent="0.25">
      <c r="A26" s="8001"/>
      <c r="B26" s="8001"/>
      <c r="C26" s="8001"/>
      <c r="D26" s="8059"/>
      <c r="E26" s="8060"/>
      <c r="F26" s="8060"/>
      <c r="L26" s="5637"/>
      <c r="M26" s="5637"/>
      <c r="N26" s="5637"/>
      <c r="O26" s="5637"/>
      <c r="P26" s="5637"/>
      <c r="Q26" s="5637"/>
      <c r="R26" s="5637"/>
      <c r="S26" s="5637"/>
      <c r="T26" s="5637"/>
      <c r="U26" s="5637"/>
      <c r="V26" s="5637"/>
      <c r="W26" s="5637"/>
      <c r="X26" s="5637"/>
      <c r="Y26" s="5637"/>
      <c r="Z26" s="5637"/>
      <c r="AA26" s="5637"/>
      <c r="AB26" s="5637"/>
      <c r="AC26" s="5637"/>
      <c r="AD26" s="5637"/>
      <c r="AE26" s="5637"/>
      <c r="AF26" s="5637"/>
      <c r="AG26" s="5637"/>
      <c r="AH26" s="5637"/>
      <c r="AI26" s="5637"/>
      <c r="AJ26" s="5637"/>
      <c r="AK26" s="5637"/>
      <c r="AL26" s="5637"/>
      <c r="AM26" s="5637"/>
      <c r="AN26" s="5637"/>
      <c r="AO26" s="5637"/>
      <c r="AP26" s="5637"/>
      <c r="AQ26" s="5637"/>
      <c r="AR26" s="5637"/>
      <c r="AS26" s="5637"/>
      <c r="AT26" s="5637"/>
      <c r="AU26" s="5637"/>
      <c r="AV26" s="5637"/>
      <c r="AW26" s="5637"/>
      <c r="AX26" s="5637"/>
      <c r="AY26" s="5637"/>
      <c r="AZ26" s="5637"/>
      <c r="BA26" s="5637"/>
      <c r="BB26" s="5637"/>
      <c r="BC26" s="5637"/>
      <c r="BD26" s="5637"/>
      <c r="BE26" s="5637"/>
      <c r="BF26" s="5637"/>
      <c r="BG26" s="5637"/>
      <c r="BH26" s="5637"/>
      <c r="BI26" s="5637"/>
      <c r="BJ26" s="5637"/>
      <c r="BK26" s="5637"/>
      <c r="BL26" s="5637"/>
      <c r="BM26" s="5637"/>
      <c r="BN26" s="5637"/>
      <c r="BO26" s="5637"/>
      <c r="BP26" s="5637"/>
      <c r="BQ26" s="5637"/>
      <c r="BR26" s="5637"/>
      <c r="BS26" s="5637"/>
      <c r="BT26" s="5637"/>
      <c r="BU26" s="5637"/>
      <c r="BV26" s="5637"/>
      <c r="BW26" s="5637"/>
      <c r="BX26" s="5637"/>
      <c r="BY26" s="5637"/>
      <c r="BZ26" s="5637"/>
      <c r="CA26" s="5637"/>
      <c r="CB26" s="5637"/>
      <c r="CC26" s="5637"/>
      <c r="CD26" s="5637"/>
      <c r="CE26" s="5637"/>
      <c r="CF26" s="5637"/>
      <c r="CG26" s="5637"/>
      <c r="CH26" s="5637"/>
      <c r="CI26" s="5637"/>
      <c r="CJ26" s="5637"/>
      <c r="CK26" s="5637"/>
      <c r="CL26" s="5637"/>
      <c r="CM26" s="5637"/>
      <c r="CN26" s="5637"/>
      <c r="CO26" s="5637"/>
      <c r="CP26" s="5637"/>
      <c r="CQ26" s="5637"/>
      <c r="CR26" s="5637"/>
      <c r="CS26" s="5637"/>
      <c r="CT26" s="5637"/>
      <c r="CU26" s="5637"/>
      <c r="CV26" s="5637"/>
      <c r="CW26" s="5637"/>
      <c r="CX26" s="5637"/>
      <c r="CY26" s="5637"/>
      <c r="CZ26" s="5637"/>
      <c r="DA26" s="5637"/>
      <c r="DB26" s="5637"/>
      <c r="DC26" s="5637"/>
      <c r="DD26" s="5637"/>
      <c r="DE26" s="5637"/>
      <c r="DF26" s="5637"/>
      <c r="DG26" s="5637"/>
      <c r="DH26" s="5637"/>
      <c r="DI26" s="5637"/>
      <c r="DJ26" s="5637"/>
      <c r="DK26" s="5637"/>
      <c r="DL26" s="5637"/>
      <c r="DM26" s="5637"/>
      <c r="DN26" s="5637"/>
      <c r="DO26" s="5637"/>
      <c r="DP26" s="5637"/>
      <c r="DQ26" s="5637"/>
      <c r="DR26" s="5637"/>
      <c r="DS26" s="5637"/>
      <c r="DT26" s="5637"/>
      <c r="DU26" s="5637"/>
      <c r="DV26" s="5637"/>
      <c r="DW26" s="5637"/>
      <c r="DX26" s="5637"/>
      <c r="DY26" s="5637"/>
      <c r="DZ26" s="5637"/>
      <c r="EA26" s="5637"/>
      <c r="EB26" s="5637"/>
      <c r="EC26" s="5637"/>
      <c r="ED26" s="5637"/>
      <c r="EE26" s="5637"/>
      <c r="EF26" s="5637"/>
      <c r="EG26" s="5637"/>
      <c r="EH26" s="5637"/>
      <c r="EI26" s="5637"/>
      <c r="EJ26" s="5637"/>
      <c r="EK26" s="5637"/>
      <c r="EL26" s="5637"/>
      <c r="EM26" s="5637"/>
      <c r="EN26" s="5637"/>
      <c r="EO26" s="5637"/>
      <c r="EP26" s="5637"/>
      <c r="EQ26" s="5637"/>
      <c r="ER26" s="5637"/>
      <c r="ES26" s="5637"/>
      <c r="ET26" s="5637"/>
      <c r="EU26" s="5637"/>
      <c r="EV26" s="5637"/>
      <c r="EW26" s="5637"/>
      <c r="EX26" s="5637"/>
      <c r="EY26" s="5637"/>
      <c r="EZ26" s="5637"/>
      <c r="FA26" s="5637"/>
      <c r="FB26" s="5637"/>
      <c r="FC26" s="5637"/>
      <c r="FD26" s="5637"/>
      <c r="FE26" s="5637"/>
      <c r="FF26" s="5637"/>
      <c r="FG26" s="5637"/>
      <c r="FH26" s="5637"/>
      <c r="FI26" s="5637"/>
      <c r="FJ26" s="5637"/>
      <c r="FK26" s="5637"/>
      <c r="FL26" s="5637"/>
      <c r="FM26" s="5637"/>
      <c r="FN26" s="5637"/>
      <c r="FO26" s="5637"/>
      <c r="FP26" s="5637"/>
      <c r="FQ26" s="5637"/>
      <c r="FR26" s="5637"/>
      <c r="FS26" s="5637"/>
      <c r="FT26" s="5637"/>
      <c r="FU26" s="5637"/>
      <c r="FV26" s="5637"/>
      <c r="FW26" s="5637"/>
      <c r="FX26" s="5637"/>
      <c r="FY26" s="5637"/>
      <c r="FZ26" s="5637"/>
      <c r="GA26" s="5637"/>
      <c r="GB26" s="5637"/>
      <c r="GC26" s="5637"/>
      <c r="GD26" s="5637"/>
      <c r="GE26" s="5637"/>
      <c r="GF26" s="5637"/>
      <c r="GG26" s="5637"/>
      <c r="GH26" s="5637"/>
      <c r="GI26" s="5637"/>
      <c r="GJ26" s="5637"/>
      <c r="GK26" s="5637"/>
      <c r="GL26" s="5637"/>
      <c r="GM26" s="5637"/>
      <c r="GN26" s="5637"/>
      <c r="GO26" s="5637"/>
      <c r="GP26" s="5637"/>
      <c r="GQ26" s="5637"/>
    </row>
    <row r="27" spans="1:199" s="5649" customFormat="1" ht="12.75" x14ac:dyDescent="0.25">
      <c r="A27" s="8001"/>
      <c r="B27" s="8001"/>
      <c r="C27" s="8001"/>
      <c r="D27" s="8059"/>
      <c r="E27" s="8060"/>
      <c r="F27" s="8060"/>
      <c r="L27" s="5637"/>
      <c r="M27" s="5637"/>
      <c r="N27" s="5637"/>
      <c r="O27" s="5637"/>
      <c r="P27" s="5637"/>
      <c r="Q27" s="5637"/>
      <c r="R27" s="5637"/>
      <c r="S27" s="5637"/>
      <c r="T27" s="5637"/>
      <c r="U27" s="5637"/>
      <c r="V27" s="5637"/>
      <c r="W27" s="5637"/>
      <c r="X27" s="5637"/>
      <c r="Y27" s="5637"/>
      <c r="Z27" s="5637"/>
      <c r="AA27" s="5637"/>
      <c r="AB27" s="5637"/>
      <c r="AC27" s="5637"/>
      <c r="AD27" s="5637"/>
      <c r="AE27" s="5637"/>
      <c r="AF27" s="5637"/>
      <c r="AG27" s="5637"/>
      <c r="AH27" s="5637"/>
      <c r="AI27" s="5637"/>
      <c r="AJ27" s="5637"/>
      <c r="AK27" s="5637"/>
      <c r="AL27" s="5637"/>
      <c r="AM27" s="5637"/>
      <c r="AN27" s="5637"/>
      <c r="AO27" s="5637"/>
      <c r="AP27" s="5637"/>
      <c r="AQ27" s="5637"/>
      <c r="AR27" s="5637"/>
      <c r="AS27" s="5637"/>
      <c r="AT27" s="5637"/>
      <c r="AU27" s="5637"/>
      <c r="AV27" s="5637"/>
      <c r="AW27" s="5637"/>
      <c r="AX27" s="5637"/>
      <c r="AY27" s="5637"/>
      <c r="AZ27" s="5637"/>
      <c r="BA27" s="5637"/>
      <c r="BB27" s="5637"/>
      <c r="BC27" s="5637"/>
      <c r="BD27" s="5637"/>
      <c r="BE27" s="5637"/>
      <c r="BF27" s="5637"/>
      <c r="BG27" s="5637"/>
      <c r="BH27" s="5637"/>
      <c r="BI27" s="5637"/>
      <c r="BJ27" s="5637"/>
      <c r="BK27" s="5637"/>
      <c r="BL27" s="5637"/>
      <c r="BM27" s="5637"/>
      <c r="BN27" s="5637"/>
      <c r="BO27" s="5637"/>
      <c r="BP27" s="5637"/>
      <c r="BQ27" s="5637"/>
      <c r="BR27" s="5637"/>
      <c r="BS27" s="5637"/>
      <c r="BT27" s="5637"/>
      <c r="BU27" s="5637"/>
      <c r="BV27" s="5637"/>
      <c r="BW27" s="5637"/>
      <c r="BX27" s="5637"/>
      <c r="BY27" s="5637"/>
      <c r="BZ27" s="5637"/>
      <c r="CA27" s="5637"/>
      <c r="CB27" s="5637"/>
      <c r="CC27" s="5637"/>
      <c r="CD27" s="5637"/>
      <c r="CE27" s="5637"/>
      <c r="CF27" s="5637"/>
      <c r="CG27" s="5637"/>
      <c r="CH27" s="5637"/>
      <c r="CI27" s="5637"/>
      <c r="CJ27" s="5637"/>
      <c r="CK27" s="5637"/>
      <c r="CL27" s="5637"/>
      <c r="CM27" s="5637"/>
      <c r="CN27" s="5637"/>
      <c r="CO27" s="5637"/>
      <c r="CP27" s="5637"/>
      <c r="CQ27" s="5637"/>
      <c r="CR27" s="5637"/>
      <c r="CS27" s="5637"/>
      <c r="CT27" s="5637"/>
      <c r="CU27" s="5637"/>
      <c r="CV27" s="5637"/>
      <c r="CW27" s="5637"/>
      <c r="CX27" s="5637"/>
      <c r="CY27" s="5637"/>
      <c r="CZ27" s="5637"/>
      <c r="DA27" s="5637"/>
      <c r="DB27" s="5637"/>
      <c r="DC27" s="5637"/>
      <c r="DD27" s="5637"/>
      <c r="DE27" s="5637"/>
      <c r="DF27" s="5637"/>
      <c r="DG27" s="5637"/>
      <c r="DH27" s="5637"/>
      <c r="DI27" s="5637"/>
      <c r="DJ27" s="5637"/>
      <c r="DK27" s="5637"/>
      <c r="DL27" s="5637"/>
      <c r="DM27" s="5637"/>
      <c r="DN27" s="5637"/>
      <c r="DO27" s="5637"/>
      <c r="DP27" s="5637"/>
      <c r="DQ27" s="5637"/>
      <c r="DR27" s="5637"/>
      <c r="DS27" s="5637"/>
      <c r="DT27" s="5637"/>
      <c r="DU27" s="5637"/>
      <c r="DV27" s="5637"/>
      <c r="DW27" s="5637"/>
      <c r="DX27" s="5637"/>
      <c r="DY27" s="5637"/>
      <c r="DZ27" s="5637"/>
      <c r="EA27" s="5637"/>
      <c r="EB27" s="5637"/>
      <c r="EC27" s="5637"/>
      <c r="ED27" s="5637"/>
      <c r="EE27" s="5637"/>
      <c r="EF27" s="5637"/>
      <c r="EG27" s="5637"/>
      <c r="EH27" s="5637"/>
      <c r="EI27" s="5637"/>
      <c r="EJ27" s="5637"/>
      <c r="EK27" s="5637"/>
      <c r="EL27" s="5637"/>
      <c r="EM27" s="5637"/>
      <c r="EN27" s="5637"/>
      <c r="EO27" s="5637"/>
      <c r="EP27" s="5637"/>
      <c r="EQ27" s="5637"/>
      <c r="ER27" s="5637"/>
      <c r="ES27" s="5637"/>
      <c r="ET27" s="5637"/>
      <c r="EU27" s="5637"/>
      <c r="EV27" s="5637"/>
      <c r="EW27" s="5637"/>
      <c r="EX27" s="5637"/>
      <c r="EY27" s="5637"/>
      <c r="EZ27" s="5637"/>
      <c r="FA27" s="5637"/>
      <c r="FB27" s="5637"/>
      <c r="FC27" s="5637"/>
      <c r="FD27" s="5637"/>
      <c r="FE27" s="5637"/>
      <c r="FF27" s="5637"/>
      <c r="FG27" s="5637"/>
      <c r="FH27" s="5637"/>
      <c r="FI27" s="5637"/>
      <c r="FJ27" s="5637"/>
      <c r="FK27" s="5637"/>
      <c r="FL27" s="5637"/>
      <c r="FM27" s="5637"/>
      <c r="FN27" s="5637"/>
      <c r="FO27" s="5637"/>
      <c r="FP27" s="5637"/>
      <c r="FQ27" s="5637"/>
      <c r="FR27" s="5637"/>
      <c r="FS27" s="5637"/>
      <c r="FT27" s="5637"/>
      <c r="FU27" s="5637"/>
      <c r="FV27" s="5637"/>
      <c r="FW27" s="5637"/>
      <c r="FX27" s="5637"/>
      <c r="FY27" s="5637"/>
      <c r="FZ27" s="5637"/>
      <c r="GA27" s="5637"/>
      <c r="GB27" s="5637"/>
      <c r="GC27" s="5637"/>
      <c r="GD27" s="5637"/>
      <c r="GE27" s="5637"/>
      <c r="GF27" s="5637"/>
      <c r="GG27" s="5637"/>
      <c r="GH27" s="5637"/>
      <c r="GI27" s="5637"/>
      <c r="GJ27" s="5637"/>
      <c r="GK27" s="5637"/>
      <c r="GL27" s="5637"/>
      <c r="GM27" s="5637"/>
      <c r="GN27" s="5637"/>
      <c r="GO27" s="5637"/>
      <c r="GP27" s="5637"/>
      <c r="GQ27" s="5637"/>
    </row>
    <row r="28" spans="1:199" s="5649" customFormat="1" ht="12.75" x14ac:dyDescent="0.25">
      <c r="A28" s="8001"/>
      <c r="B28" s="8001"/>
      <c r="C28" s="8001"/>
      <c r="D28" s="8059"/>
      <c r="E28" s="8060"/>
      <c r="F28" s="8060"/>
      <c r="L28" s="5637"/>
      <c r="M28" s="5637"/>
      <c r="N28" s="5637"/>
      <c r="O28" s="5637"/>
      <c r="P28" s="5637"/>
      <c r="Q28" s="5637"/>
      <c r="R28" s="5637"/>
      <c r="S28" s="5637"/>
      <c r="T28" s="5637"/>
      <c r="U28" s="5637"/>
      <c r="V28" s="5637"/>
      <c r="W28" s="5637"/>
      <c r="X28" s="5637"/>
      <c r="Y28" s="5637"/>
      <c r="Z28" s="5637"/>
      <c r="AA28" s="5637"/>
      <c r="AB28" s="5637"/>
      <c r="AC28" s="5637"/>
      <c r="AD28" s="5637"/>
      <c r="AE28" s="5637"/>
      <c r="AF28" s="5637"/>
      <c r="AG28" s="5637"/>
      <c r="AH28" s="5637"/>
      <c r="AI28" s="5637"/>
      <c r="AJ28" s="5637"/>
      <c r="AK28" s="5637"/>
      <c r="AL28" s="5637"/>
      <c r="AM28" s="5637"/>
      <c r="AN28" s="5637"/>
      <c r="AO28" s="5637"/>
      <c r="AP28" s="5637"/>
      <c r="AQ28" s="5637"/>
      <c r="AR28" s="5637"/>
      <c r="AS28" s="5637"/>
      <c r="AT28" s="5637"/>
      <c r="AU28" s="5637"/>
      <c r="AV28" s="5637"/>
      <c r="AW28" s="5637"/>
      <c r="AX28" s="5637"/>
      <c r="AY28" s="5637"/>
      <c r="AZ28" s="5637"/>
      <c r="BA28" s="5637"/>
      <c r="BB28" s="5637"/>
      <c r="BC28" s="5637"/>
      <c r="BD28" s="5637"/>
      <c r="BE28" s="5637"/>
      <c r="BF28" s="5637"/>
      <c r="BG28" s="5637"/>
      <c r="BH28" s="5637"/>
      <c r="BI28" s="5637"/>
      <c r="BJ28" s="5637"/>
      <c r="BK28" s="5637"/>
      <c r="BL28" s="5637"/>
      <c r="BM28" s="5637"/>
      <c r="BN28" s="5637"/>
      <c r="BO28" s="5637"/>
      <c r="BP28" s="5637"/>
      <c r="BQ28" s="5637"/>
      <c r="BR28" s="5637"/>
      <c r="BS28" s="5637"/>
      <c r="BT28" s="5637"/>
      <c r="BU28" s="5637"/>
      <c r="BV28" s="5637"/>
      <c r="BW28" s="5637"/>
      <c r="BX28" s="5637"/>
      <c r="BY28" s="5637"/>
      <c r="BZ28" s="5637"/>
      <c r="CA28" s="5637"/>
      <c r="CB28" s="5637"/>
      <c r="CC28" s="5637"/>
      <c r="CD28" s="5637"/>
      <c r="CE28" s="5637"/>
      <c r="CF28" s="5637"/>
      <c r="CG28" s="5637"/>
      <c r="CH28" s="5637"/>
      <c r="CI28" s="5637"/>
      <c r="CJ28" s="5637"/>
      <c r="CK28" s="5637"/>
      <c r="CL28" s="5637"/>
      <c r="CM28" s="5637"/>
      <c r="CN28" s="5637"/>
      <c r="CO28" s="5637"/>
      <c r="CP28" s="5637"/>
      <c r="CQ28" s="5637"/>
      <c r="CR28" s="5637"/>
      <c r="CS28" s="5637"/>
      <c r="CT28" s="5637"/>
      <c r="CU28" s="5637"/>
      <c r="CV28" s="5637"/>
      <c r="CW28" s="5637"/>
      <c r="CX28" s="5637"/>
      <c r="CY28" s="5637"/>
      <c r="CZ28" s="5637"/>
      <c r="DA28" s="5637"/>
      <c r="DB28" s="5637"/>
      <c r="DC28" s="5637"/>
      <c r="DD28" s="5637"/>
      <c r="DE28" s="5637"/>
      <c r="DF28" s="5637"/>
      <c r="DG28" s="5637"/>
      <c r="DH28" s="5637"/>
      <c r="DI28" s="5637"/>
      <c r="DJ28" s="5637"/>
      <c r="DK28" s="5637"/>
      <c r="DL28" s="5637"/>
      <c r="DM28" s="5637"/>
      <c r="DN28" s="5637"/>
      <c r="DO28" s="5637"/>
      <c r="DP28" s="5637"/>
      <c r="DQ28" s="5637"/>
      <c r="DR28" s="5637"/>
      <c r="DS28" s="5637"/>
      <c r="DT28" s="5637"/>
      <c r="DU28" s="5637"/>
      <c r="DV28" s="5637"/>
      <c r="DW28" s="5637"/>
      <c r="DX28" s="5637"/>
      <c r="DY28" s="5637"/>
      <c r="DZ28" s="5637"/>
      <c r="EA28" s="5637"/>
      <c r="EB28" s="5637"/>
      <c r="EC28" s="5637"/>
      <c r="ED28" s="5637"/>
      <c r="EE28" s="5637"/>
      <c r="EF28" s="5637"/>
      <c r="EG28" s="5637"/>
      <c r="EH28" s="5637"/>
      <c r="EI28" s="5637"/>
      <c r="EJ28" s="5637"/>
      <c r="EK28" s="5637"/>
      <c r="EL28" s="5637"/>
      <c r="EM28" s="5637"/>
      <c r="EN28" s="5637"/>
      <c r="EO28" s="5637"/>
      <c r="EP28" s="5637"/>
      <c r="EQ28" s="5637"/>
      <c r="ER28" s="5637"/>
      <c r="ES28" s="5637"/>
      <c r="ET28" s="5637"/>
      <c r="EU28" s="5637"/>
      <c r="EV28" s="5637"/>
      <c r="EW28" s="5637"/>
      <c r="EX28" s="5637"/>
      <c r="EY28" s="5637"/>
      <c r="EZ28" s="5637"/>
      <c r="FA28" s="5637"/>
      <c r="FB28" s="5637"/>
      <c r="FC28" s="5637"/>
      <c r="FD28" s="5637"/>
      <c r="FE28" s="5637"/>
      <c r="FF28" s="5637"/>
      <c r="FG28" s="5637"/>
      <c r="FH28" s="5637"/>
      <c r="FI28" s="5637"/>
      <c r="FJ28" s="5637"/>
      <c r="FK28" s="5637"/>
      <c r="FL28" s="5637"/>
      <c r="FM28" s="5637"/>
      <c r="FN28" s="5637"/>
      <c r="FO28" s="5637"/>
      <c r="FP28" s="5637"/>
      <c r="FQ28" s="5637"/>
      <c r="FR28" s="5637"/>
      <c r="FS28" s="5637"/>
      <c r="FT28" s="5637"/>
      <c r="FU28" s="5637"/>
      <c r="FV28" s="5637"/>
      <c r="FW28" s="5637"/>
      <c r="FX28" s="5637"/>
      <c r="FY28" s="5637"/>
      <c r="FZ28" s="5637"/>
      <c r="GA28" s="5637"/>
      <c r="GB28" s="5637"/>
      <c r="GC28" s="5637"/>
      <c r="GD28" s="5637"/>
      <c r="GE28" s="5637"/>
      <c r="GF28" s="5637"/>
      <c r="GG28" s="5637"/>
      <c r="GH28" s="5637"/>
      <c r="GI28" s="5637"/>
      <c r="GJ28" s="5637"/>
      <c r="GK28" s="5637"/>
      <c r="GL28" s="5637"/>
      <c r="GM28" s="5637"/>
      <c r="GN28" s="5637"/>
      <c r="GO28" s="5637"/>
      <c r="GP28" s="5637"/>
      <c r="GQ28" s="5637"/>
    </row>
    <row r="29" spans="1:199" s="5649" customFormat="1" ht="12.75" x14ac:dyDescent="0.25">
      <c r="A29" s="8001"/>
      <c r="B29" s="8001"/>
      <c r="C29" s="8001"/>
      <c r="D29" s="8059"/>
      <c r="E29" s="8060"/>
      <c r="F29" s="8060"/>
      <c r="L29" s="5637"/>
      <c r="M29" s="5637"/>
      <c r="N29" s="5637"/>
      <c r="O29" s="5637"/>
      <c r="P29" s="5637"/>
      <c r="Q29" s="5637"/>
      <c r="R29" s="5637"/>
      <c r="S29" s="5637"/>
      <c r="T29" s="5637"/>
      <c r="U29" s="5637"/>
      <c r="V29" s="5637"/>
      <c r="W29" s="5637"/>
      <c r="X29" s="5637"/>
      <c r="Y29" s="5637"/>
      <c r="Z29" s="5637"/>
      <c r="AA29" s="5637"/>
      <c r="AB29" s="5637"/>
      <c r="AC29" s="5637"/>
      <c r="AD29" s="5637"/>
      <c r="AE29" s="5637"/>
      <c r="AF29" s="5637"/>
      <c r="AG29" s="5637"/>
      <c r="AH29" s="5637"/>
      <c r="AI29" s="5637"/>
      <c r="AJ29" s="5637"/>
      <c r="AK29" s="5637"/>
      <c r="AL29" s="5637"/>
      <c r="AM29" s="5637"/>
      <c r="AN29" s="5637"/>
      <c r="AO29" s="5637"/>
      <c r="AP29" s="5637"/>
      <c r="AQ29" s="5637"/>
      <c r="AR29" s="5637"/>
      <c r="AS29" s="5637"/>
      <c r="AT29" s="5637"/>
      <c r="AU29" s="5637"/>
      <c r="AV29" s="5637"/>
      <c r="AW29" s="5637"/>
      <c r="AX29" s="5637"/>
      <c r="AY29" s="5637"/>
      <c r="AZ29" s="5637"/>
      <c r="BA29" s="5637"/>
      <c r="BB29" s="5637"/>
      <c r="BC29" s="5637"/>
      <c r="BD29" s="5637"/>
      <c r="BE29" s="5637"/>
      <c r="BF29" s="5637"/>
      <c r="BG29" s="5637"/>
      <c r="BH29" s="5637"/>
      <c r="BI29" s="5637"/>
      <c r="BJ29" s="5637"/>
      <c r="BK29" s="5637"/>
      <c r="BL29" s="5637"/>
      <c r="BM29" s="5637"/>
      <c r="BN29" s="5637"/>
      <c r="BO29" s="5637"/>
      <c r="BP29" s="5637"/>
      <c r="BQ29" s="5637"/>
      <c r="BR29" s="5637"/>
      <c r="BS29" s="5637"/>
      <c r="BT29" s="5637"/>
      <c r="BU29" s="5637"/>
      <c r="BV29" s="5637"/>
      <c r="BW29" s="5637"/>
      <c r="BX29" s="5637"/>
      <c r="BY29" s="5637"/>
      <c r="BZ29" s="5637"/>
      <c r="CA29" s="5637"/>
      <c r="CB29" s="5637"/>
      <c r="CC29" s="5637"/>
      <c r="CD29" s="5637"/>
      <c r="CE29" s="5637"/>
      <c r="CF29" s="5637"/>
      <c r="CG29" s="5637"/>
      <c r="CH29" s="5637"/>
      <c r="CI29" s="5637"/>
      <c r="CJ29" s="5637"/>
      <c r="CK29" s="5637"/>
      <c r="CL29" s="5637"/>
      <c r="CM29" s="5637"/>
      <c r="CN29" s="5637"/>
      <c r="CO29" s="5637"/>
      <c r="CP29" s="5637"/>
      <c r="CQ29" s="5637"/>
      <c r="CR29" s="5637"/>
      <c r="CS29" s="5637"/>
      <c r="CT29" s="5637"/>
      <c r="CU29" s="5637"/>
      <c r="CV29" s="5637"/>
      <c r="CW29" s="5637"/>
      <c r="CX29" s="5637"/>
      <c r="CY29" s="5637"/>
      <c r="CZ29" s="5637"/>
      <c r="DA29" s="5637"/>
      <c r="DB29" s="5637"/>
      <c r="DC29" s="5637"/>
      <c r="DD29" s="5637"/>
      <c r="DE29" s="5637"/>
      <c r="DF29" s="5637"/>
      <c r="DG29" s="5637"/>
      <c r="DH29" s="5637"/>
      <c r="DI29" s="5637"/>
      <c r="DJ29" s="5637"/>
      <c r="DK29" s="5637"/>
      <c r="DL29" s="5637"/>
      <c r="DM29" s="5637"/>
      <c r="DN29" s="5637"/>
      <c r="DO29" s="5637"/>
      <c r="DP29" s="5637"/>
      <c r="DQ29" s="5637"/>
      <c r="DR29" s="5637"/>
      <c r="DS29" s="5637"/>
      <c r="DT29" s="5637"/>
      <c r="DU29" s="5637"/>
      <c r="DV29" s="5637"/>
      <c r="DW29" s="5637"/>
      <c r="DX29" s="5637"/>
      <c r="DY29" s="5637"/>
      <c r="DZ29" s="5637"/>
      <c r="EA29" s="5637"/>
      <c r="EB29" s="5637"/>
      <c r="EC29" s="5637"/>
      <c r="ED29" s="5637"/>
      <c r="EE29" s="5637"/>
      <c r="EF29" s="5637"/>
      <c r="EG29" s="5637"/>
      <c r="EH29" s="5637"/>
      <c r="EI29" s="5637"/>
      <c r="EJ29" s="5637"/>
      <c r="EK29" s="5637"/>
      <c r="EL29" s="5637"/>
      <c r="EM29" s="5637"/>
      <c r="EN29" s="5637"/>
      <c r="EO29" s="5637"/>
      <c r="EP29" s="5637"/>
      <c r="EQ29" s="5637"/>
      <c r="ER29" s="5637"/>
      <c r="ES29" s="5637"/>
      <c r="ET29" s="5637"/>
      <c r="EU29" s="5637"/>
      <c r="EV29" s="5637"/>
      <c r="EW29" s="5637"/>
      <c r="EX29" s="5637"/>
      <c r="EY29" s="5637"/>
      <c r="EZ29" s="5637"/>
      <c r="FA29" s="5637"/>
      <c r="FB29" s="5637"/>
      <c r="FC29" s="5637"/>
      <c r="FD29" s="5637"/>
      <c r="FE29" s="5637"/>
      <c r="FF29" s="5637"/>
      <c r="FG29" s="5637"/>
      <c r="FH29" s="5637"/>
      <c r="FI29" s="5637"/>
      <c r="FJ29" s="5637"/>
      <c r="FK29" s="5637"/>
      <c r="FL29" s="5637"/>
      <c r="FM29" s="5637"/>
      <c r="FN29" s="5637"/>
      <c r="FO29" s="5637"/>
      <c r="FP29" s="5637"/>
      <c r="FQ29" s="5637"/>
      <c r="FR29" s="5637"/>
      <c r="FS29" s="5637"/>
      <c r="FT29" s="5637"/>
      <c r="FU29" s="5637"/>
      <c r="FV29" s="5637"/>
      <c r="FW29" s="5637"/>
      <c r="FX29" s="5637"/>
      <c r="FY29" s="5637"/>
      <c r="FZ29" s="5637"/>
      <c r="GA29" s="5637"/>
      <c r="GB29" s="5637"/>
      <c r="GC29" s="5637"/>
      <c r="GD29" s="5637"/>
      <c r="GE29" s="5637"/>
      <c r="GF29" s="5637"/>
      <c r="GG29" s="5637"/>
      <c r="GH29" s="5637"/>
      <c r="GI29" s="5637"/>
      <c r="GJ29" s="5637"/>
      <c r="GK29" s="5637"/>
      <c r="GL29" s="5637"/>
      <c r="GM29" s="5637"/>
      <c r="GN29" s="5637"/>
      <c r="GO29" s="5637"/>
      <c r="GP29" s="5637"/>
      <c r="GQ29" s="5637"/>
    </row>
  </sheetData>
  <mergeCells count="14">
    <mergeCell ref="G3:K3"/>
    <mergeCell ref="A5:A9"/>
    <mergeCell ref="B5:B9"/>
    <mergeCell ref="A10:A14"/>
    <mergeCell ref="B10:B14"/>
    <mergeCell ref="A15:A19"/>
    <mergeCell ref="B15:B19"/>
    <mergeCell ref="A1:F2"/>
    <mergeCell ref="A3:A4"/>
    <mergeCell ref="B3:B4"/>
    <mergeCell ref="C3:C4"/>
    <mergeCell ref="D3:D4"/>
    <mergeCell ref="E3:E4"/>
    <mergeCell ref="F3:F4"/>
  </mergeCells>
  <printOptions horizontalCentered="1"/>
  <pageMargins left="0.31496062992125984" right="0.31496062992125984" top="0.35433070866141736" bottom="0.35433070866141736" header="0.31496062992125984" footer="0.31496062992125984"/>
  <pageSetup scale="7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Y629"/>
  <sheetViews>
    <sheetView zoomScale="70" zoomScaleNormal="70" workbookViewId="0">
      <selection activeCell="BF19" sqref="BF19"/>
    </sheetView>
  </sheetViews>
  <sheetFormatPr baseColWidth="10" defaultRowHeight="15" x14ac:dyDescent="0.25"/>
  <cols>
    <col min="1" max="1" width="1.7109375" customWidth="1"/>
    <col min="8" max="8" width="14" customWidth="1"/>
    <col min="10" max="10" width="11.85546875" customWidth="1"/>
    <col min="11" max="11" width="3.28515625" customWidth="1"/>
    <col min="12" max="12" width="11.5703125" customWidth="1"/>
    <col min="13" max="13" width="3.28515625" customWidth="1"/>
    <col min="14" max="14" width="11.5703125" customWidth="1"/>
    <col min="15" max="15" width="3.42578125" customWidth="1"/>
    <col min="16" max="16" width="11.140625" customWidth="1"/>
    <col min="17" max="17" width="3.5703125" customWidth="1"/>
    <col min="18" max="18" width="1.85546875" customWidth="1"/>
  </cols>
  <sheetData>
    <row r="1" spans="1:98" ht="9" customHeight="1" thickBot="1" x14ac:dyDescent="0.3">
      <c r="A1" s="63"/>
      <c r="R1" s="63"/>
    </row>
    <row r="2" spans="1:98" ht="72" customHeight="1" thickBot="1" x14ac:dyDescent="0.3">
      <c r="A2" s="63"/>
      <c r="B2" s="7661"/>
      <c r="C2" s="7662"/>
      <c r="D2" s="7662"/>
      <c r="E2" s="7662"/>
      <c r="F2" s="7662"/>
      <c r="G2" s="7662"/>
      <c r="H2" s="7662"/>
      <c r="I2" s="7662"/>
      <c r="J2" s="7662"/>
      <c r="K2" s="7662"/>
      <c r="L2" s="7662"/>
      <c r="M2" s="7662"/>
      <c r="N2" s="7662"/>
      <c r="O2" s="7662"/>
      <c r="P2" s="7662"/>
      <c r="Q2" s="7663"/>
      <c r="R2" s="63"/>
    </row>
    <row r="3" spans="1:98" ht="5.25" customHeight="1" x14ac:dyDescent="0.25">
      <c r="A3" s="63"/>
      <c r="R3" s="63"/>
    </row>
    <row r="4" spans="1:98" ht="23.25" customHeight="1" x14ac:dyDescent="0.25">
      <c r="A4" s="63"/>
      <c r="B4" s="7606" t="s">
        <v>688</v>
      </c>
      <c r="C4" s="7606"/>
      <c r="D4" s="7606"/>
      <c r="E4" s="7606"/>
      <c r="F4" s="7606"/>
      <c r="G4" s="7606"/>
      <c r="H4" s="7606"/>
      <c r="I4" s="7606"/>
      <c r="J4" s="7606"/>
      <c r="K4" s="7606"/>
      <c r="L4" s="7606"/>
      <c r="M4" s="7606"/>
      <c r="N4" s="7606"/>
      <c r="O4" s="7606"/>
      <c r="P4" s="7606"/>
      <c r="Q4" s="7606"/>
      <c r="R4" s="63"/>
    </row>
    <row r="5" spans="1:98" ht="26.25" customHeight="1" x14ac:dyDescent="0.25">
      <c r="A5" s="63"/>
      <c r="B5" s="78" t="s">
        <v>674</v>
      </c>
      <c r="C5" s="79"/>
      <c r="D5" s="79"/>
      <c r="E5" s="7590"/>
      <c r="F5" s="7590"/>
      <c r="G5" s="7590"/>
      <c r="H5" s="7590"/>
      <c r="I5" s="7590"/>
      <c r="J5" s="7590"/>
      <c r="K5" s="7590"/>
      <c r="L5" s="7590"/>
      <c r="M5" s="7590"/>
      <c r="N5" s="7590"/>
      <c r="O5" s="7590"/>
      <c r="P5" s="7590"/>
      <c r="Q5" s="7591"/>
      <c r="R5" s="63"/>
    </row>
    <row r="6" spans="1:98" ht="27" customHeight="1" x14ac:dyDescent="0.25">
      <c r="A6" s="63"/>
      <c r="B6" s="75" t="s">
        <v>673</v>
      </c>
      <c r="C6" s="76"/>
      <c r="D6" s="76"/>
      <c r="E6" s="7664"/>
      <c r="F6" s="7664"/>
      <c r="G6" s="7665"/>
      <c r="H6" s="7647" t="s">
        <v>672</v>
      </c>
      <c r="I6" s="7647"/>
      <c r="J6" s="7647"/>
      <c r="K6" s="7647"/>
      <c r="L6" s="7647"/>
      <c r="M6" s="7647"/>
      <c r="N6" s="7647"/>
      <c r="O6" s="7647"/>
      <c r="P6" s="7647"/>
      <c r="Q6" s="7647"/>
      <c r="R6" s="63"/>
    </row>
    <row r="7" spans="1:98" ht="34.5" customHeight="1" x14ac:dyDescent="0.25">
      <c r="A7" s="63"/>
      <c r="B7" s="7647" t="s">
        <v>671</v>
      </c>
      <c r="C7" s="7647"/>
      <c r="D7" s="7647"/>
      <c r="E7" s="7647"/>
      <c r="F7" s="7647"/>
      <c r="G7" s="7647"/>
      <c r="H7" s="7647"/>
      <c r="I7" s="7647"/>
      <c r="J7" s="7647"/>
      <c r="K7" s="7647"/>
      <c r="L7" s="7647"/>
      <c r="M7" s="7647"/>
      <c r="N7" s="7647"/>
      <c r="O7" s="7647"/>
      <c r="P7" s="7647"/>
      <c r="Q7" s="7647"/>
      <c r="R7" s="63"/>
    </row>
    <row r="8" spans="1:98" x14ac:dyDescent="0.25">
      <c r="A8" s="63"/>
      <c r="B8" s="7666" t="s">
        <v>670</v>
      </c>
      <c r="C8" s="7666"/>
      <c r="D8" s="7666"/>
      <c r="E8" s="7666"/>
      <c r="F8" s="7666"/>
      <c r="G8" s="7666"/>
      <c r="H8" s="7666"/>
      <c r="I8" s="7666"/>
      <c r="J8" s="7666"/>
      <c r="K8" s="7666"/>
      <c r="L8" s="7666"/>
      <c r="M8" s="7666"/>
      <c r="N8" s="7666"/>
      <c r="O8" s="7666"/>
      <c r="P8" s="7666"/>
      <c r="Q8" s="7666"/>
      <c r="R8" s="63"/>
    </row>
    <row r="9" spans="1:98" ht="29.25" customHeight="1" x14ac:dyDescent="0.25">
      <c r="A9" s="63"/>
      <c r="B9" s="7612" t="s">
        <v>669</v>
      </c>
      <c r="C9" s="7612"/>
      <c r="D9" s="7612"/>
      <c r="E9" s="7612"/>
      <c r="F9" s="7612"/>
      <c r="G9" s="7612"/>
      <c r="H9" s="7612"/>
      <c r="I9" s="7612"/>
      <c r="J9" s="7612"/>
      <c r="K9" s="7612"/>
      <c r="L9" s="7612"/>
      <c r="M9" s="7612"/>
      <c r="N9" s="7612"/>
      <c r="O9" s="7612"/>
      <c r="P9" s="7612"/>
      <c r="Q9" s="7612"/>
      <c r="R9" s="63"/>
    </row>
    <row r="10" spans="1:98" ht="24.75" customHeight="1" x14ac:dyDescent="0.25">
      <c r="A10" s="63"/>
      <c r="B10" s="7647" t="s">
        <v>668</v>
      </c>
      <c r="C10" s="7647"/>
      <c r="D10" s="7647"/>
      <c r="E10" s="7647"/>
      <c r="F10" s="7647"/>
      <c r="G10" s="7647"/>
      <c r="H10" s="7647" t="s">
        <v>667</v>
      </c>
      <c r="I10" s="7647"/>
      <c r="J10" s="7647"/>
      <c r="K10" s="7647"/>
      <c r="L10" s="7647"/>
      <c r="M10" s="7647"/>
      <c r="N10" s="7647"/>
      <c r="O10" s="7647"/>
      <c r="P10" s="7647"/>
      <c r="Q10" s="7647"/>
      <c r="R10" s="63"/>
    </row>
    <row r="11" spans="1:98" ht="31.5" customHeight="1" x14ac:dyDescent="0.25">
      <c r="A11" s="63"/>
      <c r="B11" s="7647" t="s">
        <v>666</v>
      </c>
      <c r="C11" s="7647"/>
      <c r="D11" s="7647"/>
      <c r="E11" s="7647"/>
      <c r="F11" s="7647"/>
      <c r="G11" s="7647"/>
      <c r="H11" s="7647"/>
      <c r="I11" s="7647"/>
      <c r="J11" s="7647"/>
      <c r="K11" s="7647"/>
      <c r="L11" s="7647"/>
      <c r="M11" s="7647"/>
      <c r="N11" s="7647"/>
      <c r="O11" s="7647"/>
      <c r="P11" s="7647"/>
      <c r="Q11" s="7647"/>
      <c r="R11" s="63"/>
    </row>
    <row r="12" spans="1:98" ht="20.25" customHeight="1" x14ac:dyDescent="0.25">
      <c r="A12" s="63"/>
      <c r="B12" s="7647" t="s">
        <v>665</v>
      </c>
      <c r="C12" s="7647"/>
      <c r="D12" s="7647"/>
      <c r="E12" s="7647"/>
      <c r="F12" s="7647"/>
      <c r="G12" s="7647"/>
      <c r="H12" s="7647"/>
      <c r="I12" s="7647"/>
      <c r="J12" s="7647"/>
      <c r="K12" s="7647"/>
      <c r="L12" s="7647"/>
      <c r="M12" s="7647"/>
      <c r="N12" s="7647"/>
      <c r="O12" s="7647"/>
      <c r="P12" s="7647"/>
      <c r="Q12" s="7647"/>
      <c r="R12" s="63"/>
    </row>
    <row r="13" spans="1:98" ht="22.5" customHeight="1" x14ac:dyDescent="0.25">
      <c r="A13" s="63"/>
      <c r="B13" s="7646" t="s">
        <v>664</v>
      </c>
      <c r="C13" s="7646"/>
      <c r="D13" s="7646"/>
      <c r="E13" s="7646"/>
      <c r="F13" s="7646"/>
      <c r="G13" s="7646"/>
      <c r="H13" s="7646" t="s">
        <v>663</v>
      </c>
      <c r="I13" s="7646"/>
      <c r="J13" s="7646"/>
      <c r="K13" s="7646"/>
      <c r="L13" s="7646"/>
      <c r="M13" s="7646"/>
      <c r="N13" s="7646"/>
      <c r="O13" s="7646"/>
      <c r="P13" s="7646"/>
      <c r="Q13" s="7646"/>
      <c r="R13" s="63"/>
      <c r="BE13" s="2069"/>
      <c r="BF13" s="2069"/>
      <c r="BG13" s="2069"/>
      <c r="BY13">
        <v>0</v>
      </c>
      <c r="BZ13">
        <v>0</v>
      </c>
      <c r="CB13" s="2057">
        <v>0</v>
      </c>
      <c r="CH13">
        <v>1</v>
      </c>
      <c r="CI13">
        <v>1</v>
      </c>
      <c r="CQ13">
        <v>0</v>
      </c>
      <c r="CR13">
        <v>0</v>
      </c>
      <c r="CT13" s="2057">
        <v>0</v>
      </c>
    </row>
    <row r="14" spans="1:98" ht="21.75" customHeight="1" x14ac:dyDescent="0.25">
      <c r="A14" s="63"/>
      <c r="B14" s="7646" t="s">
        <v>662</v>
      </c>
      <c r="C14" s="7646"/>
      <c r="D14" s="7646"/>
      <c r="E14" s="7646"/>
      <c r="F14" s="7646"/>
      <c r="G14" s="7646"/>
      <c r="H14" s="7646"/>
      <c r="I14" s="7646"/>
      <c r="J14" s="7646"/>
      <c r="K14" s="7646"/>
      <c r="L14" s="7646"/>
      <c r="M14" s="7646"/>
      <c r="N14" s="7646"/>
      <c r="O14" s="7646"/>
      <c r="P14" s="7646"/>
      <c r="Q14" s="7646"/>
      <c r="R14" s="63"/>
      <c r="BE14" s="2069"/>
      <c r="BF14" s="2069"/>
      <c r="BG14" s="2069"/>
      <c r="BY14">
        <v>0</v>
      </c>
      <c r="BZ14">
        <v>0</v>
      </c>
      <c r="CB14" s="2057">
        <v>0</v>
      </c>
      <c r="CH14">
        <v>0</v>
      </c>
      <c r="CI14">
        <v>0</v>
      </c>
      <c r="CK14" s="2057">
        <v>0</v>
      </c>
      <c r="CQ14">
        <v>1</v>
      </c>
      <c r="CR14">
        <v>1</v>
      </c>
    </row>
    <row r="15" spans="1:98" ht="32.25" customHeight="1" x14ac:dyDescent="0.25">
      <c r="A15" s="63"/>
      <c r="B15" s="7647" t="s">
        <v>661</v>
      </c>
      <c r="C15" s="7647"/>
      <c r="D15" s="7647"/>
      <c r="E15" s="7647"/>
      <c r="F15" s="7647"/>
      <c r="G15" s="7647"/>
      <c r="H15" s="7647"/>
      <c r="I15" s="7647"/>
      <c r="J15" s="7647"/>
      <c r="K15" s="7647"/>
      <c r="L15" s="7647"/>
      <c r="M15" s="7647"/>
      <c r="N15" s="7647"/>
      <c r="O15" s="7647"/>
      <c r="P15" s="7647"/>
      <c r="Q15" s="7647"/>
      <c r="R15" s="63"/>
      <c r="BA15" s="2057">
        <v>0</v>
      </c>
      <c r="BE15" s="2069"/>
      <c r="BF15" s="2069"/>
      <c r="BG15" s="2069"/>
      <c r="BY15">
        <v>0</v>
      </c>
      <c r="BZ15">
        <v>0</v>
      </c>
      <c r="CB15" s="2057">
        <v>0</v>
      </c>
      <c r="CH15">
        <v>0</v>
      </c>
      <c r="CI15">
        <v>0</v>
      </c>
      <c r="CK15" s="2057">
        <v>0</v>
      </c>
      <c r="CQ15">
        <v>0</v>
      </c>
      <c r="CR15">
        <v>0</v>
      </c>
      <c r="CT15" s="2057">
        <v>0</v>
      </c>
    </row>
    <row r="16" spans="1:98" ht="25.5" customHeight="1" x14ac:dyDescent="0.25">
      <c r="A16" s="63"/>
      <c r="B16" s="7630" t="s">
        <v>660</v>
      </c>
      <c r="C16" s="7630"/>
      <c r="D16" s="7630"/>
      <c r="E16" s="7630"/>
      <c r="F16" s="7630"/>
      <c r="G16" s="7630"/>
      <c r="H16" s="7630"/>
      <c r="I16" s="7630"/>
      <c r="J16" s="7630"/>
      <c r="K16" s="7630"/>
      <c r="L16" s="7630"/>
      <c r="M16" s="7630"/>
      <c r="N16" s="7630"/>
      <c r="O16" s="7630"/>
      <c r="P16" s="7630"/>
      <c r="Q16" s="7630"/>
      <c r="R16" s="63"/>
      <c r="BA16" s="2057">
        <v>0</v>
      </c>
      <c r="BE16" s="2069"/>
      <c r="BF16" s="2069"/>
      <c r="BG16" s="2069"/>
      <c r="BY16">
        <v>0</v>
      </c>
      <c r="BZ16">
        <v>0</v>
      </c>
      <c r="CB16" s="2057">
        <v>0</v>
      </c>
      <c r="CH16">
        <v>0</v>
      </c>
      <c r="CI16">
        <v>0</v>
      </c>
      <c r="CK16" s="2057">
        <v>0</v>
      </c>
      <c r="CQ16">
        <v>0</v>
      </c>
      <c r="CR16">
        <v>0</v>
      </c>
      <c r="CT16" s="2057">
        <v>0</v>
      </c>
    </row>
    <row r="17" spans="1:98" ht="20.25" customHeight="1" x14ac:dyDescent="0.25">
      <c r="A17" s="63"/>
      <c r="B17" s="7648" t="s">
        <v>659</v>
      </c>
      <c r="C17" s="7649"/>
      <c r="D17" s="7649"/>
      <c r="E17" s="7650"/>
      <c r="F17" s="7654" t="s">
        <v>646</v>
      </c>
      <c r="G17" s="7642"/>
      <c r="H17" s="7657" t="s">
        <v>658</v>
      </c>
      <c r="I17" s="7654" t="s">
        <v>687</v>
      </c>
      <c r="J17" s="7659" t="s">
        <v>686</v>
      </c>
      <c r="K17" s="7659"/>
      <c r="L17" s="7659"/>
      <c r="M17" s="7659"/>
      <c r="N17" s="7589" t="s">
        <v>685</v>
      </c>
      <c r="O17" s="7590"/>
      <c r="P17" s="7590"/>
      <c r="Q17" s="7591"/>
      <c r="R17" s="63"/>
      <c r="BA17" s="2057">
        <v>0</v>
      </c>
      <c r="BE17" s="2069"/>
      <c r="BF17" s="2069"/>
      <c r="BG17" s="2069"/>
      <c r="BY17">
        <v>0</v>
      </c>
      <c r="BZ17">
        <v>0</v>
      </c>
      <c r="CB17" s="2057">
        <v>0</v>
      </c>
      <c r="CH17">
        <v>0</v>
      </c>
      <c r="CI17">
        <v>0</v>
      </c>
      <c r="CK17" s="2057">
        <v>0</v>
      </c>
      <c r="CQ17">
        <v>0</v>
      </c>
      <c r="CR17">
        <v>0</v>
      </c>
      <c r="CT17" s="2057">
        <v>0</v>
      </c>
    </row>
    <row r="18" spans="1:98" ht="14.25" customHeight="1" x14ac:dyDescent="0.25">
      <c r="A18" s="63"/>
      <c r="B18" s="7651"/>
      <c r="C18" s="7652"/>
      <c r="D18" s="7652"/>
      <c r="E18" s="7653"/>
      <c r="F18" s="7655"/>
      <c r="G18" s="7656"/>
      <c r="H18" s="7658"/>
      <c r="I18" s="7655"/>
      <c r="J18" s="101" t="s">
        <v>555</v>
      </c>
      <c r="K18" s="101" t="s">
        <v>556</v>
      </c>
      <c r="L18" s="101" t="s">
        <v>557</v>
      </c>
      <c r="M18" s="101" t="s">
        <v>556</v>
      </c>
      <c r="N18" s="101" t="s">
        <v>555</v>
      </c>
      <c r="O18" s="101" t="s">
        <v>556</v>
      </c>
      <c r="P18" s="101" t="s">
        <v>557</v>
      </c>
      <c r="Q18" s="101" t="s">
        <v>556</v>
      </c>
      <c r="R18" s="63"/>
      <c r="BE18" s="2069"/>
      <c r="BF18" s="2069"/>
      <c r="BG18" s="2069"/>
      <c r="BY18">
        <v>0</v>
      </c>
      <c r="BZ18">
        <v>0</v>
      </c>
      <c r="CB18" s="2057">
        <v>0</v>
      </c>
      <c r="CH18">
        <v>1</v>
      </c>
      <c r="CI18">
        <v>1</v>
      </c>
      <c r="CQ18">
        <v>0</v>
      </c>
      <c r="CR18">
        <v>0</v>
      </c>
      <c r="CT18" s="2057">
        <v>0</v>
      </c>
    </row>
    <row r="19" spans="1:98" x14ac:dyDescent="0.25">
      <c r="A19" s="63"/>
      <c r="B19" s="7666" t="s">
        <v>532</v>
      </c>
      <c r="C19" s="7666"/>
      <c r="D19" s="7666"/>
      <c r="E19" s="7666"/>
      <c r="F19" s="7637"/>
      <c r="G19" s="7637"/>
      <c r="H19" s="73"/>
      <c r="I19" s="100"/>
      <c r="J19" s="72"/>
      <c r="K19" s="72"/>
      <c r="L19" s="72"/>
      <c r="M19" s="72"/>
      <c r="N19" s="72"/>
      <c r="O19" s="99"/>
      <c r="P19" s="99"/>
      <c r="Q19" s="99"/>
      <c r="R19" s="63"/>
      <c r="BE19" s="2069"/>
      <c r="BF19" s="2069"/>
      <c r="BG19" s="2069"/>
      <c r="BY19">
        <v>1</v>
      </c>
      <c r="BZ19">
        <v>1</v>
      </c>
      <c r="CH19">
        <v>0</v>
      </c>
      <c r="CI19">
        <v>0</v>
      </c>
      <c r="CK19" s="2057">
        <v>0</v>
      </c>
      <c r="CQ19">
        <v>0</v>
      </c>
      <c r="CR19">
        <v>0</v>
      </c>
      <c r="CT19" s="2057">
        <v>0</v>
      </c>
    </row>
    <row r="20" spans="1:98" x14ac:dyDescent="0.25">
      <c r="A20" s="63"/>
      <c r="B20" s="7666" t="s">
        <v>533</v>
      </c>
      <c r="C20" s="7666"/>
      <c r="D20" s="7666"/>
      <c r="E20" s="7666"/>
      <c r="F20" s="7637"/>
      <c r="G20" s="7637"/>
      <c r="H20" s="73"/>
      <c r="I20" s="100"/>
      <c r="J20" s="72"/>
      <c r="K20" s="72"/>
      <c r="L20" s="72"/>
      <c r="M20" s="72"/>
      <c r="N20" s="72"/>
      <c r="O20" s="99"/>
      <c r="P20" s="99"/>
      <c r="Q20" s="99"/>
      <c r="R20" s="63"/>
      <c r="BA20" s="2057">
        <v>0</v>
      </c>
      <c r="BE20" s="2069"/>
      <c r="BF20" s="2069"/>
      <c r="BG20" s="2069"/>
      <c r="BY20">
        <v>0</v>
      </c>
      <c r="BZ20">
        <v>0</v>
      </c>
      <c r="CB20" s="2057">
        <v>0</v>
      </c>
      <c r="CH20">
        <v>0</v>
      </c>
      <c r="CI20">
        <v>0</v>
      </c>
      <c r="CK20" s="2057">
        <v>0</v>
      </c>
      <c r="CQ20">
        <v>0</v>
      </c>
      <c r="CR20">
        <v>0</v>
      </c>
      <c r="CT20" s="2057">
        <v>0</v>
      </c>
    </row>
    <row r="21" spans="1:98" ht="21" customHeight="1" x14ac:dyDescent="0.25">
      <c r="A21" s="63"/>
      <c r="B21" s="65"/>
      <c r="C21" s="65"/>
      <c r="D21" s="65"/>
      <c r="E21" s="65"/>
      <c r="F21" s="7649" t="s">
        <v>684</v>
      </c>
      <c r="G21" s="7649"/>
      <c r="H21" s="7650"/>
      <c r="I21" s="80"/>
      <c r="J21" s="71"/>
      <c r="K21" s="71"/>
      <c r="L21" s="71"/>
      <c r="M21" s="71"/>
      <c r="N21" s="71"/>
      <c r="O21" s="98"/>
      <c r="P21" s="98"/>
      <c r="Q21" s="98"/>
      <c r="R21" s="63"/>
      <c r="BE21" s="2069"/>
      <c r="BF21" s="2069"/>
      <c r="BG21" s="2069"/>
      <c r="BY21">
        <v>0</v>
      </c>
      <c r="BZ21">
        <v>0</v>
      </c>
      <c r="CB21" s="2057">
        <v>0</v>
      </c>
      <c r="CH21">
        <v>2</v>
      </c>
      <c r="CI21">
        <v>2</v>
      </c>
      <c r="CQ21">
        <v>0</v>
      </c>
      <c r="CR21">
        <v>0</v>
      </c>
      <c r="CT21" s="2057">
        <v>0</v>
      </c>
    </row>
    <row r="22" spans="1:98" x14ac:dyDescent="0.25">
      <c r="A22" s="63"/>
      <c r="R22" s="63"/>
      <c r="BE22" s="2069"/>
      <c r="BF22" s="2069"/>
      <c r="BG22" s="2069"/>
      <c r="BY22">
        <v>0</v>
      </c>
      <c r="BZ22">
        <v>0</v>
      </c>
      <c r="CB22" s="2057">
        <v>0</v>
      </c>
      <c r="CH22">
        <v>1</v>
      </c>
      <c r="CI22">
        <v>1</v>
      </c>
      <c r="CQ22">
        <v>2</v>
      </c>
      <c r="CR22">
        <v>2</v>
      </c>
    </row>
    <row r="23" spans="1:98" x14ac:dyDescent="0.25">
      <c r="A23" s="63"/>
      <c r="B23" s="7660" t="s">
        <v>683</v>
      </c>
      <c r="C23" s="7660"/>
      <c r="D23" s="7660"/>
      <c r="E23" s="7660"/>
      <c r="F23" s="7660"/>
      <c r="G23" s="7660"/>
      <c r="H23" s="7660"/>
      <c r="I23" s="7660"/>
      <c r="J23" s="7660"/>
      <c r="K23" s="7660"/>
      <c r="L23" s="7660"/>
      <c r="M23" s="7660"/>
      <c r="N23" s="7660"/>
      <c r="O23" s="7660"/>
      <c r="P23" s="7660"/>
      <c r="Q23" s="7660"/>
      <c r="R23" s="63"/>
    </row>
    <row r="24" spans="1:98" x14ac:dyDescent="0.25">
      <c r="A24" s="63"/>
      <c r="R24" s="63"/>
    </row>
    <row r="25" spans="1:98" x14ac:dyDescent="0.25">
      <c r="A25" s="63"/>
      <c r="B25" s="7596" t="s">
        <v>682</v>
      </c>
      <c r="C25" s="7596"/>
      <c r="D25" s="7596"/>
      <c r="E25" s="7596"/>
      <c r="F25" s="7596"/>
      <c r="G25" s="7596"/>
      <c r="H25" s="7596"/>
      <c r="I25" s="7596"/>
      <c r="J25" s="7596"/>
      <c r="K25" s="7596"/>
      <c r="L25" s="7596"/>
      <c r="M25" s="7596"/>
      <c r="N25" s="7596"/>
      <c r="O25" s="7596"/>
      <c r="P25" s="7596"/>
      <c r="Q25" s="7596"/>
      <c r="R25" s="63"/>
    </row>
    <row r="26" spans="1:98" ht="15" customHeight="1" x14ac:dyDescent="0.25">
      <c r="A26" s="63"/>
      <c r="B26" s="7597" t="s">
        <v>551</v>
      </c>
      <c r="C26" s="7597"/>
      <c r="D26" s="7597"/>
      <c r="E26" s="7597"/>
      <c r="F26" s="7667" t="s">
        <v>646</v>
      </c>
      <c r="G26" s="7667"/>
      <c r="H26" s="70">
        <v>2007</v>
      </c>
      <c r="I26" s="70">
        <v>2008</v>
      </c>
      <c r="J26" s="7601">
        <v>2009</v>
      </c>
      <c r="K26" s="7602"/>
      <c r="L26" s="7601">
        <v>2011</v>
      </c>
      <c r="M26" s="7602"/>
      <c r="N26" s="7601">
        <v>2012</v>
      </c>
      <c r="O26" s="7602"/>
      <c r="P26" s="7598">
        <v>2013</v>
      </c>
      <c r="Q26" s="7600"/>
      <c r="R26" s="63"/>
    </row>
    <row r="27" spans="1:98" x14ac:dyDescent="0.25">
      <c r="A27" s="63"/>
      <c r="B27" s="7668" t="s">
        <v>532</v>
      </c>
      <c r="C27" s="7668"/>
      <c r="D27" s="7668"/>
      <c r="E27" s="7668"/>
      <c r="F27" s="7581"/>
      <c r="G27" s="7581"/>
      <c r="H27" s="68"/>
      <c r="I27" s="67"/>
      <c r="J27" s="7669"/>
      <c r="K27" s="7670"/>
      <c r="L27" s="7669"/>
      <c r="M27" s="7670"/>
      <c r="N27" s="7581"/>
      <c r="O27" s="7581"/>
      <c r="P27" s="97"/>
      <c r="Q27" s="96"/>
      <c r="R27" s="63"/>
    </row>
    <row r="28" spans="1:98" x14ac:dyDescent="0.25">
      <c r="A28" s="63"/>
      <c r="B28" s="7668" t="s">
        <v>533</v>
      </c>
      <c r="C28" s="7668"/>
      <c r="D28" s="7668"/>
      <c r="E28" s="7668"/>
      <c r="F28" s="7581"/>
      <c r="G28" s="7581"/>
      <c r="H28" s="68"/>
      <c r="I28" s="67"/>
      <c r="J28" s="7669"/>
      <c r="K28" s="7670"/>
      <c r="L28" s="7669"/>
      <c r="M28" s="7670"/>
      <c r="N28" s="7581"/>
      <c r="O28" s="7581"/>
      <c r="P28" s="97"/>
      <c r="Q28" s="96"/>
      <c r="R28" s="63"/>
    </row>
    <row r="29" spans="1:98" x14ac:dyDescent="0.25">
      <c r="A29" s="63"/>
      <c r="F29" s="7649" t="s">
        <v>645</v>
      </c>
      <c r="G29" s="7649"/>
      <c r="H29" s="7650"/>
      <c r="I29" s="66"/>
      <c r="J29" s="7583"/>
      <c r="K29" s="7584"/>
      <c r="L29" s="7583"/>
      <c r="M29" s="7584"/>
      <c r="N29" s="7588"/>
      <c r="O29" s="7588"/>
      <c r="P29" s="95"/>
      <c r="Q29" s="94"/>
      <c r="R29" s="63"/>
    </row>
    <row r="30" spans="1:98" x14ac:dyDescent="0.25">
      <c r="A30" s="63"/>
      <c r="R30" s="63"/>
    </row>
    <row r="31" spans="1:98" x14ac:dyDescent="0.25">
      <c r="A31" s="63"/>
      <c r="H31" s="65" t="s">
        <v>681</v>
      </c>
      <c r="R31" s="63"/>
    </row>
    <row r="32" spans="1:98" x14ac:dyDescent="0.25">
      <c r="A32" s="63"/>
      <c r="R32" s="63"/>
    </row>
    <row r="33" spans="1:18" x14ac:dyDescent="0.25">
      <c r="A33" s="63"/>
      <c r="R33" s="63"/>
    </row>
    <row r="34" spans="1:18" x14ac:dyDescent="0.25">
      <c r="A34" s="63"/>
      <c r="R34" s="63"/>
    </row>
    <row r="35" spans="1:18" x14ac:dyDescent="0.25">
      <c r="A35" s="63"/>
      <c r="R35" s="63"/>
    </row>
    <row r="36" spans="1:18" x14ac:dyDescent="0.25">
      <c r="A36" s="63"/>
      <c r="R36" s="63"/>
    </row>
    <row r="37" spans="1:18" x14ac:dyDescent="0.25">
      <c r="A37" s="63"/>
      <c r="R37" s="63"/>
    </row>
    <row r="38" spans="1:18" x14ac:dyDescent="0.25">
      <c r="A38" s="63"/>
      <c r="R38" s="63"/>
    </row>
    <row r="39" spans="1:18" x14ac:dyDescent="0.25">
      <c r="A39" s="63"/>
      <c r="R39" s="63"/>
    </row>
    <row r="40" spans="1:18" x14ac:dyDescent="0.25">
      <c r="A40" s="63"/>
      <c r="R40" s="63"/>
    </row>
    <row r="41" spans="1:18" x14ac:dyDescent="0.25">
      <c r="A41" s="63"/>
      <c r="R41" s="63"/>
    </row>
    <row r="42" spans="1:18" ht="18.75" customHeight="1" x14ac:dyDescent="0.25">
      <c r="A42" s="63"/>
      <c r="B42" s="7666" t="s">
        <v>680</v>
      </c>
      <c r="C42" s="7666"/>
      <c r="D42" s="7666"/>
      <c r="E42" s="7666"/>
      <c r="F42" s="7666"/>
      <c r="G42" s="7666"/>
      <c r="H42" s="7666"/>
      <c r="I42" s="7666"/>
      <c r="J42" s="7666"/>
      <c r="K42" s="7666"/>
      <c r="L42" s="7666"/>
      <c r="M42" s="7666"/>
      <c r="N42" s="7666"/>
      <c r="O42" s="7666"/>
      <c r="P42" s="7666"/>
      <c r="Q42" s="7666"/>
      <c r="R42" s="63"/>
    </row>
    <row r="43" spans="1:18" ht="18.75" customHeight="1" x14ac:dyDescent="0.25">
      <c r="A43" s="63"/>
      <c r="B43" s="7666" t="s">
        <v>679</v>
      </c>
      <c r="C43" s="7666"/>
      <c r="D43" s="7666"/>
      <c r="E43" s="7666"/>
      <c r="F43" s="7666"/>
      <c r="G43" s="7666"/>
      <c r="H43" s="7666"/>
      <c r="I43" s="7666"/>
      <c r="J43" s="7666"/>
      <c r="K43" s="7666"/>
      <c r="L43" s="7666"/>
      <c r="M43" s="7666"/>
      <c r="N43" s="7666"/>
      <c r="O43" s="7666"/>
      <c r="P43" s="7666"/>
      <c r="Q43" s="7666"/>
      <c r="R43" s="63"/>
    </row>
    <row r="44" spans="1:18" ht="19.5" customHeight="1" x14ac:dyDescent="0.25">
      <c r="A44" s="63"/>
      <c r="B44" s="7671" t="s">
        <v>678</v>
      </c>
      <c r="C44" s="7628"/>
      <c r="D44" s="7628"/>
      <c r="E44" s="7628"/>
      <c r="F44" s="7628"/>
      <c r="G44" s="7628"/>
      <c r="H44" s="7628"/>
      <c r="I44" s="7628"/>
      <c r="J44" s="7628"/>
      <c r="K44" s="7628"/>
      <c r="L44" s="7628"/>
      <c r="M44" s="7628"/>
      <c r="N44" s="7628"/>
      <c r="O44" s="7628"/>
      <c r="P44" s="7628"/>
      <c r="Q44" s="7629"/>
      <c r="R44" s="63"/>
    </row>
    <row r="45" spans="1:18" ht="18.75" customHeight="1" x14ac:dyDescent="0.25">
      <c r="A45" s="63"/>
      <c r="B45" s="7666" t="s">
        <v>677</v>
      </c>
      <c r="C45" s="7666"/>
      <c r="D45" s="7666"/>
      <c r="E45" s="7666"/>
      <c r="F45" s="7666"/>
      <c r="G45" s="7666"/>
      <c r="H45" s="7666"/>
      <c r="I45" s="7666"/>
      <c r="J45" s="7666"/>
      <c r="K45" s="7666"/>
      <c r="L45" s="7666"/>
      <c r="M45" s="7666"/>
      <c r="N45" s="7666"/>
      <c r="O45" s="7666"/>
      <c r="P45" s="7666"/>
      <c r="Q45" s="7666"/>
      <c r="R45" s="63"/>
    </row>
    <row r="46" spans="1:18" x14ac:dyDescent="0.25">
      <c r="A46" s="63"/>
      <c r="R46" s="63"/>
    </row>
    <row r="47" spans="1:18" x14ac:dyDescent="0.25">
      <c r="A47" s="63"/>
      <c r="D47" s="7645" t="s">
        <v>642</v>
      </c>
      <c r="E47" s="7645"/>
      <c r="F47" s="7645"/>
      <c r="J47" s="7645" t="s">
        <v>641</v>
      </c>
      <c r="K47" s="7645"/>
      <c r="L47" s="7645"/>
      <c r="M47" s="93"/>
      <c r="N47" s="93"/>
      <c r="R47" s="63"/>
    </row>
    <row r="48" spans="1:18" x14ac:dyDescent="0.25">
      <c r="A48" s="63"/>
      <c r="R48" s="63"/>
    </row>
    <row r="49" spans="1:18" x14ac:dyDescent="0.25">
      <c r="A49" s="63"/>
      <c r="R49" s="63"/>
    </row>
    <row r="50" spans="1:18" x14ac:dyDescent="0.25">
      <c r="A50" s="63"/>
      <c r="R50" s="63"/>
    </row>
    <row r="51" spans="1:18" ht="15.75" thickBot="1" x14ac:dyDescent="0.3">
      <c r="A51" s="63"/>
      <c r="D51" s="64"/>
      <c r="E51" s="64"/>
      <c r="F51" s="64"/>
      <c r="J51" s="64"/>
      <c r="K51" s="64"/>
      <c r="L51" s="64"/>
      <c r="M51" s="92"/>
      <c r="N51" s="92"/>
      <c r="R51" s="63"/>
    </row>
    <row r="52" spans="1:18" ht="9" customHeight="1" x14ac:dyDescent="0.25">
      <c r="A52" s="63"/>
      <c r="R52" s="63"/>
    </row>
    <row r="53" spans="1:18" ht="8.25" customHeight="1" x14ac:dyDescent="0.25">
      <c r="A53" s="63"/>
      <c r="B53" s="63"/>
      <c r="C53" s="63"/>
      <c r="D53" s="63"/>
      <c r="E53" s="63"/>
      <c r="F53" s="63"/>
      <c r="G53" s="63"/>
      <c r="H53" s="63"/>
      <c r="I53" s="63"/>
      <c r="J53" s="63"/>
      <c r="K53" s="63"/>
      <c r="L53" s="63"/>
      <c r="M53" s="63"/>
      <c r="N53" s="63"/>
      <c r="O53" s="63"/>
      <c r="P53" s="63"/>
      <c r="Q53" s="63"/>
      <c r="R53" s="63"/>
    </row>
    <row r="73" spans="51:96" x14ac:dyDescent="0.25">
      <c r="CR73">
        <v>63</v>
      </c>
    </row>
    <row r="74" spans="51:96" x14ac:dyDescent="0.25">
      <c r="CR74">
        <v>31</v>
      </c>
    </row>
    <row r="75" spans="51:96" x14ac:dyDescent="0.25">
      <c r="AY75" s="2080"/>
    </row>
    <row r="154" spans="25:96" x14ac:dyDescent="0.25">
      <c r="CL154" s="2069"/>
    </row>
    <row r="155" spans="25:96" ht="18.75" x14ac:dyDescent="0.25">
      <c r="Y155">
        <v>16</v>
      </c>
      <c r="AL155">
        <v>16</v>
      </c>
      <c r="AV155" s="7571">
        <v>40</v>
      </c>
      <c r="AW155" s="7572"/>
      <c r="AX155" s="2069"/>
      <c r="AY155" s="2069"/>
      <c r="AZ155" s="2069"/>
      <c r="BA155" s="2069"/>
      <c r="BB155" s="2069"/>
      <c r="BC155" s="2069"/>
      <c r="BD155" s="2069"/>
      <c r="BK155" s="2024">
        <v>3</v>
      </c>
      <c r="BL155" s="1742">
        <v>3</v>
      </c>
      <c r="BM155" s="1924">
        <v>3</v>
      </c>
      <c r="BW155" s="7571">
        <v>40</v>
      </c>
      <c r="BX155" s="7572"/>
      <c r="BY155" s="2068">
        <v>3</v>
      </c>
      <c r="BZ155" s="1856">
        <v>5</v>
      </c>
      <c r="CF155" s="7571">
        <v>40</v>
      </c>
      <c r="CG155" s="7572"/>
      <c r="CH155" s="2067">
        <v>3</v>
      </c>
      <c r="CI155" s="1856">
        <v>4</v>
      </c>
      <c r="CL155" s="2070"/>
      <c r="CO155" s="7571">
        <v>40</v>
      </c>
      <c r="CP155" s="7572"/>
      <c r="CQ155" s="2067">
        <v>3</v>
      </c>
      <c r="CR155" s="1856">
        <v>3</v>
      </c>
    </row>
    <row r="156" spans="25:96" ht="18.75" x14ac:dyDescent="0.25">
      <c r="Y156">
        <v>17</v>
      </c>
      <c r="AL156">
        <v>17</v>
      </c>
      <c r="AV156" s="7567">
        <v>19</v>
      </c>
      <c r="AW156" s="7568"/>
      <c r="AX156" s="2069"/>
      <c r="AY156" s="2069"/>
      <c r="AZ156" s="2069"/>
      <c r="BA156" s="2069"/>
      <c r="BB156" s="2069"/>
      <c r="BC156" s="2069"/>
      <c r="BD156" s="2069"/>
      <c r="BK156" s="2021">
        <f>+'[4]PbRM-02a'!BM159/3</f>
        <v>0</v>
      </c>
      <c r="BL156" s="1744">
        <v>2</v>
      </c>
      <c r="BM156" s="1926">
        <v>1</v>
      </c>
      <c r="BW156" s="7567">
        <v>19</v>
      </c>
      <c r="BX156" s="7568"/>
      <c r="BY156" s="2068">
        <v>1.6666666666666667</v>
      </c>
      <c r="BZ156" s="1857">
        <v>0</v>
      </c>
      <c r="CF156" s="7567">
        <v>19</v>
      </c>
      <c r="CG156" s="7568"/>
      <c r="CH156" s="2067">
        <v>2</v>
      </c>
      <c r="CI156" s="1857">
        <v>5</v>
      </c>
      <c r="CL156" s="2070"/>
      <c r="CO156" s="7567">
        <v>19</v>
      </c>
      <c r="CP156" s="7568"/>
      <c r="CQ156" s="2067">
        <v>1</v>
      </c>
      <c r="CR156" s="1857">
        <v>5</v>
      </c>
    </row>
    <row r="157" spans="25:96" ht="18.75" x14ac:dyDescent="0.25">
      <c r="Y157">
        <v>18</v>
      </c>
      <c r="AL157">
        <v>18</v>
      </c>
      <c r="AV157" s="7567">
        <v>12</v>
      </c>
      <c r="AW157" s="7568"/>
      <c r="AX157" s="2069"/>
      <c r="AY157" s="2069"/>
      <c r="AZ157" s="2069"/>
      <c r="BA157" s="2069"/>
      <c r="BB157" s="2069"/>
      <c r="BC157" s="2069"/>
      <c r="BD157" s="2069"/>
      <c r="BK157" s="2021">
        <f>+'[4]PbRM-02a'!BM160/3</f>
        <v>0</v>
      </c>
      <c r="BL157" s="1744">
        <v>1</v>
      </c>
      <c r="BM157" s="1926">
        <v>1</v>
      </c>
      <c r="BW157" s="7567">
        <v>12</v>
      </c>
      <c r="BX157" s="7568"/>
      <c r="BY157" s="2068">
        <v>1</v>
      </c>
      <c r="BZ157" s="1857">
        <v>1</v>
      </c>
      <c r="CF157" s="7567">
        <v>12</v>
      </c>
      <c r="CG157" s="7568"/>
      <c r="CH157" s="2067">
        <v>1</v>
      </c>
      <c r="CI157" s="1857">
        <v>1</v>
      </c>
      <c r="CL157" s="2070"/>
      <c r="CO157" s="7567">
        <v>12</v>
      </c>
      <c r="CP157" s="7568"/>
      <c r="CQ157" s="2067">
        <v>1</v>
      </c>
      <c r="CR157" s="1857">
        <v>1</v>
      </c>
    </row>
    <row r="158" spans="25:96" ht="18.75" x14ac:dyDescent="0.25">
      <c r="Y158">
        <v>19</v>
      </c>
      <c r="AL158">
        <v>19</v>
      </c>
      <c r="AV158" s="7567">
        <v>8</v>
      </c>
      <c r="AW158" s="7568"/>
      <c r="AX158" s="2069"/>
      <c r="AY158" s="2069"/>
      <c r="AZ158" s="2069"/>
      <c r="BA158" s="2069"/>
      <c r="BB158" s="2069"/>
      <c r="BC158" s="2069"/>
      <c r="BD158" s="2069"/>
      <c r="BK158" s="2021">
        <f>+'[4]PbRM-02a'!BM161/3</f>
        <v>0</v>
      </c>
      <c r="BL158" s="1705">
        <v>1</v>
      </c>
      <c r="BM158" s="1705">
        <v>1</v>
      </c>
      <c r="BW158" s="7567">
        <v>8</v>
      </c>
      <c r="BX158" s="7568"/>
      <c r="BY158" s="2068">
        <v>1</v>
      </c>
      <c r="BZ158" s="1857">
        <v>1</v>
      </c>
      <c r="CF158" s="7567">
        <v>8</v>
      </c>
      <c r="CG158" s="7568"/>
      <c r="CH158" s="2067">
        <v>1</v>
      </c>
      <c r="CI158" s="1857">
        <v>1</v>
      </c>
      <c r="CL158" s="2070"/>
      <c r="CO158" s="7567">
        <v>8</v>
      </c>
      <c r="CP158" s="7568"/>
      <c r="CQ158" s="2067">
        <v>1</v>
      </c>
      <c r="CR158" s="1857">
        <v>1</v>
      </c>
    </row>
    <row r="159" spans="25:96" ht="18.75" x14ac:dyDescent="0.25">
      <c r="Y159">
        <v>20</v>
      </c>
      <c r="AL159">
        <v>20</v>
      </c>
      <c r="AV159" s="7567">
        <v>12</v>
      </c>
      <c r="AW159" s="7568"/>
      <c r="AX159" s="2069"/>
      <c r="AY159" s="2069"/>
      <c r="AZ159" s="2069"/>
      <c r="BA159" s="2069"/>
      <c r="BB159" s="2069"/>
      <c r="BC159" s="2069"/>
      <c r="BD159" s="2069"/>
      <c r="BK159" s="2021">
        <f>+'[4]PbRM-02a'!BM162/3</f>
        <v>0</v>
      </c>
      <c r="BL159" s="1706">
        <v>1</v>
      </c>
      <c r="BM159" s="1705">
        <v>1</v>
      </c>
      <c r="BW159" s="7567">
        <v>12</v>
      </c>
      <c r="BX159" s="7568"/>
      <c r="BY159" s="2068">
        <v>1</v>
      </c>
      <c r="BZ159" s="1857">
        <v>0</v>
      </c>
      <c r="CF159" s="7567">
        <v>12</v>
      </c>
      <c r="CG159" s="7568"/>
      <c r="CH159" s="2067">
        <v>1</v>
      </c>
      <c r="CI159" s="1857">
        <v>1</v>
      </c>
      <c r="CL159" s="2070"/>
      <c r="CO159" s="7567">
        <v>12</v>
      </c>
      <c r="CP159" s="7568"/>
      <c r="CQ159" s="2067">
        <v>1</v>
      </c>
      <c r="CR159" s="1857">
        <v>1</v>
      </c>
    </row>
    <row r="160" spans="25:96" ht="18.75" x14ac:dyDescent="0.25">
      <c r="Y160">
        <v>21</v>
      </c>
      <c r="AL160">
        <v>21</v>
      </c>
      <c r="AV160" s="7567">
        <v>12</v>
      </c>
      <c r="AW160" s="7568"/>
      <c r="AX160" s="2069"/>
      <c r="AY160" s="2069"/>
      <c r="AZ160" s="2069"/>
      <c r="BA160" s="2069"/>
      <c r="BB160" s="2069"/>
      <c r="BC160" s="2069"/>
      <c r="BD160" s="2069"/>
      <c r="BK160" s="2021">
        <f>+'[4]PbRM-02a'!BM163/3</f>
        <v>0</v>
      </c>
      <c r="BL160" s="1706">
        <v>1</v>
      </c>
      <c r="BM160" s="1705">
        <v>1</v>
      </c>
      <c r="BW160" s="7567">
        <v>12</v>
      </c>
      <c r="BX160" s="7568"/>
      <c r="BY160" s="2068">
        <v>1</v>
      </c>
      <c r="BZ160" s="1857">
        <v>1</v>
      </c>
      <c r="CF160" s="7567">
        <v>12</v>
      </c>
      <c r="CG160" s="7568"/>
      <c r="CH160" s="2067">
        <v>1</v>
      </c>
      <c r="CI160" s="1857">
        <v>1</v>
      </c>
      <c r="CL160" s="2070"/>
      <c r="CO160" s="7567">
        <v>12</v>
      </c>
      <c r="CP160" s="7568"/>
      <c r="CQ160" s="2067">
        <v>1</v>
      </c>
      <c r="CR160" s="1857">
        <v>1</v>
      </c>
    </row>
    <row r="161" spans="25:98" ht="18.75" x14ac:dyDescent="0.25">
      <c r="Y161">
        <v>22</v>
      </c>
      <c r="AL161">
        <v>22</v>
      </c>
      <c r="AV161" s="7567">
        <v>52</v>
      </c>
      <c r="AW161" s="7568"/>
      <c r="AX161" s="2069"/>
      <c r="AY161" s="2069"/>
      <c r="AZ161" s="2069"/>
      <c r="BA161" s="2069"/>
      <c r="BB161" s="2069"/>
      <c r="BC161" s="2069"/>
      <c r="BD161" s="2069"/>
      <c r="BK161" s="2021">
        <f>+'[4]PbRM-02a'!BM164/3</f>
        <v>0</v>
      </c>
      <c r="BL161" s="1706">
        <v>4</v>
      </c>
      <c r="BM161" s="1705">
        <v>5</v>
      </c>
      <c r="BW161" s="7567">
        <v>52</v>
      </c>
      <c r="BX161" s="7568"/>
      <c r="BY161" s="2068">
        <v>4.333333333333333</v>
      </c>
      <c r="BZ161" s="1857">
        <v>4</v>
      </c>
      <c r="CF161" s="7567">
        <v>52</v>
      </c>
      <c r="CG161" s="7568"/>
      <c r="CH161" s="2067">
        <v>4</v>
      </c>
      <c r="CI161" s="1857">
        <v>4</v>
      </c>
      <c r="CL161" s="2070"/>
      <c r="CO161" s="7567">
        <v>52</v>
      </c>
      <c r="CP161" s="7568"/>
      <c r="CQ161" s="2067">
        <v>5</v>
      </c>
      <c r="CR161" s="1857">
        <v>5</v>
      </c>
    </row>
    <row r="162" spans="25:98" ht="18.75" x14ac:dyDescent="0.25">
      <c r="Y162">
        <v>23</v>
      </c>
      <c r="AL162">
        <v>23</v>
      </c>
      <c r="AV162" s="7567">
        <v>1</v>
      </c>
      <c r="AW162" s="7568"/>
      <c r="AX162" s="2069"/>
      <c r="AY162" s="2069"/>
      <c r="AZ162" s="2069"/>
      <c r="BA162" s="2059">
        <v>0</v>
      </c>
      <c r="BB162" s="2069"/>
      <c r="BC162" s="2069"/>
      <c r="BD162" s="2069"/>
      <c r="BK162" s="2021">
        <f>+'[4]PbRM-02a'!BM165/3</f>
        <v>0</v>
      </c>
      <c r="BL162" s="1706">
        <v>0</v>
      </c>
      <c r="BM162" s="1705">
        <v>0</v>
      </c>
      <c r="BW162" s="7567">
        <v>1</v>
      </c>
      <c r="BX162" s="7568"/>
      <c r="BY162" s="2068">
        <v>0</v>
      </c>
      <c r="BZ162" s="1857">
        <v>0</v>
      </c>
      <c r="CB162" s="2057">
        <v>0</v>
      </c>
      <c r="CF162" s="7567">
        <v>1</v>
      </c>
      <c r="CG162" s="7568"/>
      <c r="CH162" s="2067">
        <v>0</v>
      </c>
      <c r="CI162" s="1857">
        <v>0</v>
      </c>
      <c r="CL162" s="2070"/>
      <c r="CO162" s="7567">
        <v>1</v>
      </c>
      <c r="CP162" s="7568"/>
      <c r="CQ162" s="2067">
        <v>0</v>
      </c>
      <c r="CR162" s="1857">
        <v>0</v>
      </c>
      <c r="CT162" s="2057">
        <v>0</v>
      </c>
    </row>
    <row r="163" spans="25:98" ht="18.75" x14ac:dyDescent="0.25">
      <c r="Y163">
        <v>24</v>
      </c>
      <c r="AL163">
        <v>24</v>
      </c>
      <c r="AV163" s="7567">
        <v>96</v>
      </c>
      <c r="AW163" s="7568"/>
      <c r="AX163" s="2069"/>
      <c r="AY163" s="2069"/>
      <c r="AZ163" s="2069"/>
      <c r="BA163" s="2069"/>
      <c r="BB163" s="2069"/>
      <c r="BC163" s="2069"/>
      <c r="BD163" s="2069"/>
      <c r="BK163" s="2021">
        <f>+'[4]PbRM-02a'!BM166/3</f>
        <v>0</v>
      </c>
      <c r="BL163" s="1706">
        <v>8</v>
      </c>
      <c r="BM163" s="1705">
        <v>8</v>
      </c>
      <c r="BW163" s="7567">
        <v>96</v>
      </c>
      <c r="BX163" s="7568"/>
      <c r="BY163" s="2068">
        <v>8</v>
      </c>
      <c r="BZ163" s="1857">
        <v>8</v>
      </c>
      <c r="CF163" s="7567">
        <v>96</v>
      </c>
      <c r="CG163" s="7568"/>
      <c r="CH163" s="2067">
        <v>8</v>
      </c>
      <c r="CI163" s="1857">
        <v>8</v>
      </c>
      <c r="CL163" s="2070"/>
      <c r="CO163" s="7567">
        <v>96</v>
      </c>
      <c r="CP163" s="7568"/>
      <c r="CQ163" s="2067">
        <v>8</v>
      </c>
      <c r="CR163" s="1857">
        <v>8</v>
      </c>
    </row>
    <row r="164" spans="25:98" ht="18.75" x14ac:dyDescent="0.25">
      <c r="Y164">
        <v>25</v>
      </c>
      <c r="AL164">
        <v>25</v>
      </c>
      <c r="AV164" s="7569">
        <v>24</v>
      </c>
      <c r="AW164" s="7570"/>
      <c r="AX164" s="2069"/>
      <c r="AY164" s="2069"/>
      <c r="AZ164" s="2069"/>
      <c r="BA164" s="2069"/>
      <c r="BB164" s="2069"/>
      <c r="BC164" s="2069"/>
      <c r="BD164" s="2069"/>
      <c r="BK164" s="2021">
        <v>2</v>
      </c>
      <c r="BL164" s="1744">
        <v>2</v>
      </c>
      <c r="BM164" s="1926">
        <v>2</v>
      </c>
      <c r="BW164" s="7569">
        <v>24</v>
      </c>
      <c r="BX164" s="7570"/>
      <c r="BY164" s="2066">
        <v>2</v>
      </c>
      <c r="BZ164" s="1856">
        <v>2</v>
      </c>
      <c r="CF164" s="7569">
        <v>24</v>
      </c>
      <c r="CG164" s="7570"/>
      <c r="CH164" s="2067">
        <v>2</v>
      </c>
      <c r="CI164" s="1856">
        <v>2</v>
      </c>
      <c r="CL164" s="2070"/>
      <c r="CO164" s="7569">
        <v>24</v>
      </c>
      <c r="CP164" s="7570"/>
      <c r="CQ164" s="2067">
        <v>2</v>
      </c>
      <c r="CR164" s="1856">
        <v>2</v>
      </c>
    </row>
    <row r="165" spans="25:98" ht="18.75" x14ac:dyDescent="0.25">
      <c r="Y165">
        <v>26</v>
      </c>
      <c r="AL165">
        <v>26</v>
      </c>
      <c r="AV165" s="7575">
        <v>2</v>
      </c>
      <c r="AW165" s="7576"/>
      <c r="AX165" s="2069"/>
      <c r="AY165" s="2069"/>
      <c r="AZ165" s="2069"/>
      <c r="BA165" s="2059">
        <v>0</v>
      </c>
      <c r="BB165" s="2069"/>
      <c r="BC165" s="2069"/>
      <c r="BD165" s="2069"/>
      <c r="BK165" s="2021">
        <v>0</v>
      </c>
      <c r="BL165" s="1744">
        <v>0</v>
      </c>
      <c r="BM165" s="1926">
        <v>0</v>
      </c>
      <c r="BW165" s="7575">
        <v>2</v>
      </c>
      <c r="BX165" s="7576"/>
      <c r="BY165" s="2066">
        <v>0</v>
      </c>
      <c r="BZ165" s="1857">
        <v>0</v>
      </c>
      <c r="CB165" s="2057">
        <v>0</v>
      </c>
      <c r="CF165" s="7575">
        <v>2</v>
      </c>
      <c r="CG165" s="7576"/>
      <c r="CH165" s="2067">
        <v>0</v>
      </c>
      <c r="CI165" s="1857">
        <v>0</v>
      </c>
      <c r="CL165" s="2070"/>
      <c r="CO165" s="7575">
        <v>2</v>
      </c>
      <c r="CP165" s="7576"/>
      <c r="CQ165" s="2067">
        <v>0</v>
      </c>
      <c r="CR165" s="1857">
        <v>0</v>
      </c>
      <c r="CT165" s="2057">
        <v>0</v>
      </c>
    </row>
    <row r="166" spans="25:98" ht="18.75" x14ac:dyDescent="0.25">
      <c r="Y166">
        <v>27</v>
      </c>
      <c r="AL166">
        <v>27</v>
      </c>
      <c r="AV166" s="7575">
        <v>52</v>
      </c>
      <c r="AW166" s="7576"/>
      <c r="AX166" s="2069"/>
      <c r="AY166" s="2069"/>
      <c r="AZ166" s="2069"/>
      <c r="BA166" s="2069"/>
      <c r="BB166" s="2069"/>
      <c r="BC166" s="2069"/>
      <c r="BD166" s="2069"/>
      <c r="BK166" s="2021">
        <v>4.333333333333333</v>
      </c>
      <c r="BL166" s="1744">
        <v>4</v>
      </c>
      <c r="BM166" s="1926">
        <v>5</v>
      </c>
      <c r="BW166" s="7575">
        <v>52</v>
      </c>
      <c r="BX166" s="7576"/>
      <c r="BY166" s="2066">
        <v>4.333333333333333</v>
      </c>
      <c r="BZ166" s="1857">
        <v>4</v>
      </c>
      <c r="CF166" s="7575">
        <v>52</v>
      </c>
      <c r="CG166" s="7576"/>
      <c r="CH166" s="2067">
        <v>4</v>
      </c>
      <c r="CI166" s="1857">
        <v>5</v>
      </c>
      <c r="CL166" s="2070"/>
      <c r="CO166" s="7575">
        <v>52</v>
      </c>
      <c r="CP166" s="7576"/>
      <c r="CQ166" s="2067">
        <v>5</v>
      </c>
      <c r="CR166" s="1857">
        <v>4</v>
      </c>
    </row>
    <row r="167" spans="25:98" ht="18.75" x14ac:dyDescent="0.25">
      <c r="Y167">
        <v>28</v>
      </c>
      <c r="AL167">
        <v>28</v>
      </c>
      <c r="AV167" s="7575">
        <v>12</v>
      </c>
      <c r="AW167" s="7576"/>
      <c r="AX167" s="2069"/>
      <c r="AY167" s="2069"/>
      <c r="AZ167" s="2069"/>
      <c r="BA167" s="2069"/>
      <c r="BB167" s="2069"/>
      <c r="BC167" s="2069"/>
      <c r="BD167" s="2069"/>
      <c r="BK167" s="2021">
        <v>1</v>
      </c>
      <c r="BL167" s="1744">
        <v>1</v>
      </c>
      <c r="BM167" s="1926">
        <v>1</v>
      </c>
      <c r="BW167" s="7575">
        <v>12</v>
      </c>
      <c r="BX167" s="7576"/>
      <c r="BY167" s="2066">
        <v>1</v>
      </c>
      <c r="BZ167" s="1857">
        <v>1</v>
      </c>
      <c r="CF167" s="7575">
        <v>12</v>
      </c>
      <c r="CG167" s="7576"/>
      <c r="CH167" s="2067">
        <v>1</v>
      </c>
      <c r="CI167" s="1857">
        <v>1</v>
      </c>
      <c r="CL167" s="2070"/>
      <c r="CO167" s="7575">
        <v>12</v>
      </c>
      <c r="CP167" s="7576"/>
      <c r="CQ167" s="2067">
        <v>1</v>
      </c>
      <c r="CR167" s="1857">
        <v>1</v>
      </c>
    </row>
    <row r="168" spans="25:98" ht="18.75" x14ac:dyDescent="0.25">
      <c r="Y168">
        <v>29</v>
      </c>
      <c r="AL168">
        <v>29</v>
      </c>
      <c r="AV168" s="7573">
        <v>6</v>
      </c>
      <c r="AW168" s="7574"/>
      <c r="AX168" s="2069"/>
      <c r="AY168" s="2069"/>
      <c r="AZ168" s="2069"/>
      <c r="BA168" s="2069"/>
      <c r="BB168" s="2069"/>
      <c r="BC168" s="2069"/>
      <c r="BD168" s="2069"/>
      <c r="BK168" s="2021">
        <v>0</v>
      </c>
      <c r="BL168" s="1744">
        <v>0</v>
      </c>
      <c r="BM168" s="1926">
        <v>1</v>
      </c>
      <c r="BW168" s="7573">
        <v>6</v>
      </c>
      <c r="BX168" s="7574"/>
      <c r="BY168" s="2066">
        <v>0</v>
      </c>
      <c r="BZ168" s="1857">
        <v>0</v>
      </c>
      <c r="CB168" s="2057">
        <v>0</v>
      </c>
      <c r="CF168" s="7573">
        <v>6</v>
      </c>
      <c r="CG168" s="7574"/>
      <c r="CH168" s="2067">
        <v>0</v>
      </c>
      <c r="CI168" s="1857">
        <v>0</v>
      </c>
      <c r="CL168" s="2070"/>
      <c r="CO168" s="7573">
        <v>6</v>
      </c>
      <c r="CP168" s="7574"/>
      <c r="CQ168" s="2067">
        <v>1</v>
      </c>
      <c r="CR168" s="1857">
        <v>0</v>
      </c>
    </row>
    <row r="169" spans="25:98" ht="18.75" x14ac:dyDescent="0.25">
      <c r="Y169">
        <v>30</v>
      </c>
      <c r="AL169">
        <v>30</v>
      </c>
      <c r="AV169" s="7575">
        <v>12</v>
      </c>
      <c r="AW169" s="7576"/>
      <c r="AX169" s="2069"/>
      <c r="AY169" s="2069"/>
      <c r="AZ169" s="2069"/>
      <c r="BA169" s="2069"/>
      <c r="BB169" s="2069"/>
      <c r="BC169" s="2069"/>
      <c r="BD169" s="2069"/>
      <c r="BK169" s="2021">
        <v>1</v>
      </c>
      <c r="BL169" s="1744">
        <v>1</v>
      </c>
      <c r="BM169" s="1926">
        <v>1</v>
      </c>
      <c r="BW169" s="7575">
        <v>12</v>
      </c>
      <c r="BX169" s="7576"/>
      <c r="BY169" s="2066">
        <v>1</v>
      </c>
      <c r="BZ169" s="1857">
        <v>0</v>
      </c>
      <c r="CF169" s="7575">
        <v>12</v>
      </c>
      <c r="CG169" s="7576"/>
      <c r="CH169" s="2067">
        <v>1</v>
      </c>
      <c r="CI169" s="1857">
        <v>0</v>
      </c>
      <c r="CL169" s="2070"/>
      <c r="CO169" s="7575">
        <v>12</v>
      </c>
      <c r="CP169" s="7576"/>
      <c r="CQ169" s="2067">
        <v>1</v>
      </c>
      <c r="CR169" s="1857">
        <v>1</v>
      </c>
    </row>
    <row r="170" spans="25:98" ht="18.75" x14ac:dyDescent="0.25">
      <c r="Y170">
        <v>31</v>
      </c>
      <c r="AL170">
        <v>31</v>
      </c>
      <c r="AV170" s="7577">
        <v>2</v>
      </c>
      <c r="AW170" s="7578"/>
      <c r="AX170" s="2069"/>
      <c r="AY170" s="2069"/>
      <c r="AZ170" s="2069"/>
      <c r="BA170" s="2059">
        <v>0</v>
      </c>
      <c r="BB170" s="2069"/>
      <c r="BC170" s="2069"/>
      <c r="BD170" s="2069"/>
      <c r="BK170" s="2021">
        <v>0</v>
      </c>
      <c r="BL170" s="1744">
        <v>0</v>
      </c>
      <c r="BM170" s="1926">
        <v>0</v>
      </c>
      <c r="BW170" s="7577">
        <v>2</v>
      </c>
      <c r="BX170" s="7578"/>
      <c r="BY170" s="2066">
        <v>0</v>
      </c>
      <c r="BZ170" s="1857">
        <v>0</v>
      </c>
      <c r="CB170" s="2057">
        <v>0</v>
      </c>
      <c r="CF170" s="7577">
        <v>2</v>
      </c>
      <c r="CG170" s="7578"/>
      <c r="CH170" s="2067">
        <v>0</v>
      </c>
      <c r="CI170" s="1857">
        <v>0</v>
      </c>
      <c r="CL170" s="2070"/>
      <c r="CO170" s="7577">
        <v>2</v>
      </c>
      <c r="CP170" s="7578"/>
      <c r="CQ170" s="2067">
        <v>0</v>
      </c>
      <c r="CR170" s="1857">
        <v>0</v>
      </c>
      <c r="CT170" s="2057">
        <v>0</v>
      </c>
    </row>
    <row r="171" spans="25:98" ht="18.75" x14ac:dyDescent="0.25">
      <c r="Y171">
        <v>32</v>
      </c>
      <c r="AL171">
        <v>32</v>
      </c>
      <c r="AV171" s="7577">
        <v>12</v>
      </c>
      <c r="AW171" s="7578"/>
      <c r="AX171" s="2069"/>
      <c r="AY171" s="2069"/>
      <c r="AZ171" s="2069"/>
      <c r="BA171" s="2069"/>
      <c r="BB171" s="2069"/>
      <c r="BC171" s="2069"/>
      <c r="BD171" s="2069"/>
      <c r="BK171" s="2021">
        <v>1</v>
      </c>
      <c r="BL171" s="1744">
        <v>1</v>
      </c>
      <c r="BM171" s="1926">
        <v>1</v>
      </c>
      <c r="BW171" s="7577">
        <v>12</v>
      </c>
      <c r="BX171" s="7578"/>
      <c r="BY171" s="2066">
        <v>1</v>
      </c>
      <c r="BZ171" s="1857">
        <v>1</v>
      </c>
      <c r="CF171" s="7577">
        <v>12</v>
      </c>
      <c r="CG171" s="7578"/>
      <c r="CH171" s="2067">
        <v>1</v>
      </c>
      <c r="CI171" s="1857">
        <v>1</v>
      </c>
      <c r="CL171" s="2070"/>
      <c r="CO171" s="7577">
        <v>12</v>
      </c>
      <c r="CP171" s="7578"/>
      <c r="CQ171" s="2067">
        <v>1</v>
      </c>
      <c r="CR171" s="1857">
        <v>1</v>
      </c>
    </row>
    <row r="238" spans="48:99" ht="15.75" x14ac:dyDescent="0.25">
      <c r="BK238" s="2000"/>
      <c r="BL238" s="1940"/>
      <c r="BM238" s="1938"/>
      <c r="CL238" s="2004">
        <f t="shared" ref="CL238:CL239" si="0">SUM(CI238+BZ238)</f>
        <v>0</v>
      </c>
      <c r="CU238" s="2004">
        <f t="shared" ref="CU238:CU239" si="1">SUM(CR238+CI238+BZ238)</f>
        <v>0</v>
      </c>
    </row>
    <row r="239" spans="48:99" ht="15.75" x14ac:dyDescent="0.25">
      <c r="BK239" s="2001"/>
      <c r="BL239" s="1840"/>
      <c r="BM239" s="1840"/>
      <c r="CL239" s="2004">
        <f t="shared" si="0"/>
        <v>0</v>
      </c>
      <c r="CU239" s="2004">
        <f t="shared" si="1"/>
        <v>0</v>
      </c>
    </row>
    <row r="240" spans="48:99" ht="18.75" x14ac:dyDescent="0.3">
      <c r="AV240" s="7581"/>
      <c r="AW240" s="7581"/>
      <c r="AX240" s="68"/>
      <c r="AY240" s="2010"/>
      <c r="AZ240" s="2010"/>
      <c r="BA240" s="2010"/>
      <c r="BB240" s="2010"/>
      <c r="BC240" s="2010"/>
      <c r="BD240" s="2010"/>
      <c r="BK240" s="2000"/>
      <c r="BL240" s="1940"/>
      <c r="BM240" s="1938"/>
      <c r="BW240" s="7579"/>
      <c r="BX240" s="7580"/>
      <c r="BY240" s="1760">
        <v>10</v>
      </c>
      <c r="BZ240" s="1730">
        <v>327</v>
      </c>
      <c r="CF240" s="7579"/>
      <c r="CG240" s="7580"/>
      <c r="CH240">
        <v>20</v>
      </c>
      <c r="CI240">
        <v>120</v>
      </c>
      <c r="CL240" s="2004">
        <f t="shared" ref="CL240:CL241" si="2">SUM(CI240+BZ240)</f>
        <v>447</v>
      </c>
      <c r="CO240" s="7579"/>
      <c r="CP240" s="7580"/>
      <c r="CQ240">
        <v>20</v>
      </c>
      <c r="CR240">
        <v>128</v>
      </c>
      <c r="CU240" s="2004">
        <f>SUM(CR240+CI240+BZ240)</f>
        <v>575</v>
      </c>
    </row>
    <row r="241" spans="48:99" ht="18.75" x14ac:dyDescent="0.3">
      <c r="AV241" s="7581"/>
      <c r="AW241" s="7581"/>
      <c r="AX241" s="68"/>
      <c r="AY241" s="2010"/>
      <c r="AZ241" s="2010"/>
      <c r="BA241" s="2010"/>
      <c r="BB241" s="2010"/>
      <c r="BC241" s="2010"/>
      <c r="BD241" s="2010"/>
      <c r="BK241" s="2001"/>
      <c r="BL241" s="1840"/>
      <c r="BM241" s="1840"/>
      <c r="BW241" s="7579"/>
      <c r="BX241" s="7580"/>
      <c r="BY241" s="1761">
        <v>10</v>
      </c>
      <c r="BZ241" s="1734">
        <v>0</v>
      </c>
      <c r="CF241" s="7579"/>
      <c r="CG241" s="7580"/>
      <c r="CH241">
        <v>20</v>
      </c>
      <c r="CI241">
        <v>0</v>
      </c>
      <c r="CL241" s="2004">
        <f t="shared" si="2"/>
        <v>0</v>
      </c>
      <c r="CO241" s="7579"/>
      <c r="CP241" s="7580"/>
      <c r="CQ241">
        <v>20</v>
      </c>
      <c r="CR241">
        <v>0</v>
      </c>
      <c r="CU241" s="2004">
        <f t="shared" ref="CU241:CU242" si="3">SUM(CR241+CI241+BZ241)</f>
        <v>0</v>
      </c>
    </row>
    <row r="242" spans="48:99" ht="18.75" x14ac:dyDescent="0.3">
      <c r="AV242" s="7581"/>
      <c r="AW242" s="7581"/>
      <c r="AX242" s="68"/>
      <c r="AY242" s="2010"/>
      <c r="AZ242" s="2010"/>
      <c r="BA242" s="2010"/>
      <c r="BB242" s="2010"/>
      <c r="BC242" s="2010"/>
      <c r="BD242" s="2010"/>
      <c r="BK242" s="1841"/>
      <c r="BL242" s="1842" t="s">
        <v>3629</v>
      </c>
      <c r="BM242" s="1935">
        <v>500</v>
      </c>
      <c r="BW242" s="7579"/>
      <c r="BX242" s="7580"/>
      <c r="BY242" s="1761">
        <v>10</v>
      </c>
      <c r="BZ242" s="1734">
        <v>0</v>
      </c>
      <c r="CF242" s="7579"/>
      <c r="CG242" s="7580"/>
      <c r="CH242">
        <v>10</v>
      </c>
      <c r="CI242">
        <v>0</v>
      </c>
      <c r="CL242" s="2004">
        <f>SUM(CI242+BZ242)</f>
        <v>0</v>
      </c>
      <c r="CO242" s="7579"/>
      <c r="CP242" s="7580"/>
      <c r="CQ242">
        <v>10</v>
      </c>
      <c r="CR242">
        <v>0</v>
      </c>
      <c r="CU242" s="2004">
        <f t="shared" si="3"/>
        <v>0</v>
      </c>
    </row>
    <row r="272" spans="31:36" x14ac:dyDescent="0.25">
      <c r="AE272" s="2065"/>
      <c r="AF272" s="2065"/>
      <c r="AG272" s="2065"/>
      <c r="AH272" s="2065"/>
      <c r="AI272" s="2065"/>
      <c r="AJ272" s="2065"/>
    </row>
    <row r="273" spans="31:37" x14ac:dyDescent="0.25">
      <c r="AE273" s="2065"/>
      <c r="AF273" s="2065"/>
      <c r="AG273" s="2065"/>
      <c r="AH273" s="2065"/>
      <c r="AI273" s="2065"/>
      <c r="AJ273" s="2065"/>
    </row>
    <row r="274" spans="31:37" x14ac:dyDescent="0.25">
      <c r="AE274" s="2065"/>
      <c r="AF274" s="2065"/>
      <c r="AG274" s="2065"/>
      <c r="AH274" s="2065"/>
      <c r="AI274" s="2065"/>
      <c r="AJ274" s="2065"/>
    </row>
    <row r="275" spans="31:37" x14ac:dyDescent="0.25">
      <c r="AE275" s="2065"/>
      <c r="AF275" s="2065"/>
      <c r="AG275" s="2065"/>
      <c r="AH275" s="2065"/>
      <c r="AI275" s="2065"/>
      <c r="AJ275" s="2065"/>
    </row>
    <row r="276" spans="31:37" x14ac:dyDescent="0.25">
      <c r="AE276" s="2065">
        <v>1800</v>
      </c>
      <c r="AF276" s="2065"/>
      <c r="AG276" s="2065">
        <v>1850</v>
      </c>
      <c r="AH276" s="2065"/>
      <c r="AI276" s="2065">
        <v>1800</v>
      </c>
      <c r="AJ276" s="2065"/>
      <c r="AK276" s="2077"/>
    </row>
    <row r="277" spans="31:37" x14ac:dyDescent="0.25">
      <c r="AE277" s="2065">
        <v>9900</v>
      </c>
      <c r="AF277" s="2065"/>
      <c r="AG277" s="2065">
        <v>9900</v>
      </c>
      <c r="AH277" s="2065"/>
      <c r="AI277" s="2065"/>
      <c r="AJ277" s="2065"/>
      <c r="AK277" s="2077"/>
    </row>
    <row r="278" spans="31:37" x14ac:dyDescent="0.25">
      <c r="AE278" s="2065"/>
      <c r="AF278" s="2065"/>
      <c r="AG278" s="2065">
        <v>9700</v>
      </c>
      <c r="AH278" s="2065"/>
      <c r="AI278" s="2065"/>
      <c r="AJ278" s="2065"/>
    </row>
    <row r="279" spans="31:37" x14ac:dyDescent="0.25">
      <c r="AE279" s="2065"/>
      <c r="AF279" s="2065"/>
      <c r="AG279" s="2065"/>
      <c r="AH279" s="2065"/>
      <c r="AI279" s="2065"/>
      <c r="AJ279" s="2065"/>
    </row>
    <row r="280" spans="31:37" x14ac:dyDescent="0.25">
      <c r="AE280" s="2065"/>
      <c r="AF280" s="2065"/>
      <c r="AG280" s="2065"/>
      <c r="AH280" s="2065"/>
      <c r="AI280" s="2065"/>
      <c r="AJ280" s="2065"/>
    </row>
    <row r="535" spans="48:103" ht="15.75" x14ac:dyDescent="0.25">
      <c r="AV535" s="6713">
        <v>120</v>
      </c>
      <c r="AW535" s="6713"/>
      <c r="AZ535" s="1731">
        <f t="shared" ref="AZ535:AZ540" si="4">AY535-AX535</f>
        <v>0</v>
      </c>
      <c r="BA535" s="1732" t="e">
        <f t="shared" ref="BA535:BA540" si="5">AY535/AX535</f>
        <v>#DIV/0!</v>
      </c>
      <c r="BB535" s="1733">
        <f t="shared" ref="BB535:BB540" si="6">AY535</f>
        <v>0</v>
      </c>
      <c r="BC535" s="1731">
        <f t="shared" ref="BC535:BC540" si="7">BB535-AV535</f>
        <v>-120</v>
      </c>
      <c r="BD535" s="1732">
        <f t="shared" ref="BD535:BD540" si="8">BB535/AV535</f>
        <v>0</v>
      </c>
      <c r="BK535" s="1457"/>
      <c r="BL535" s="1845"/>
      <c r="BM535" s="1845"/>
      <c r="BW535" s="6713">
        <v>120</v>
      </c>
      <c r="BX535" s="6713"/>
      <c r="BY535" s="1850">
        <v>10</v>
      </c>
      <c r="BZ535" s="1730">
        <v>4</v>
      </c>
      <c r="CA535" s="1731">
        <f t="shared" ref="CA535:CA540" si="9">BZ535-BY535</f>
        <v>-6</v>
      </c>
      <c r="CB535" s="1732">
        <f>BZ535/BY535</f>
        <v>0.4</v>
      </c>
      <c r="CC535" s="1733">
        <f t="shared" ref="CC535:CC540" si="10">BZ535</f>
        <v>4</v>
      </c>
      <c r="CD535" s="1731">
        <f t="shared" ref="CD535:CD540" si="11">CC535-BW535</f>
        <v>-116</v>
      </c>
      <c r="CE535" s="1732">
        <f t="shared" ref="CE535:CE540" si="12">CC535/BW535</f>
        <v>3.3333333333333333E-2</v>
      </c>
      <c r="CF535" s="6713">
        <v>120</v>
      </c>
      <c r="CG535" s="6713"/>
      <c r="CH535">
        <v>10</v>
      </c>
      <c r="CI535" s="1730">
        <v>5</v>
      </c>
      <c r="CJ535" s="1731">
        <f t="shared" ref="CJ535:CJ540" si="13">CI535-CH535</f>
        <v>-5</v>
      </c>
      <c r="CK535" s="1732">
        <f t="shared" ref="CK535:CK540" si="14">CI535/CH535</f>
        <v>0.5</v>
      </c>
      <c r="CL535" s="1733">
        <f t="shared" ref="CL535:CL540" si="15">CI535</f>
        <v>5</v>
      </c>
      <c r="CM535" s="1731">
        <f t="shared" ref="CM535:CM540" si="16">CL535-CF535</f>
        <v>-115</v>
      </c>
      <c r="CN535" s="1732">
        <f t="shared" ref="CN535:CN540" si="17">CL535/CF535</f>
        <v>4.1666666666666664E-2</v>
      </c>
      <c r="CO535" s="6713">
        <v>120</v>
      </c>
      <c r="CP535" s="6713"/>
      <c r="CQ535" s="1767">
        <v>10</v>
      </c>
      <c r="CR535" s="1730">
        <v>15</v>
      </c>
      <c r="CS535" s="1731">
        <f t="shared" ref="CS535:CS540" si="18">CR535-CQ535</f>
        <v>5</v>
      </c>
      <c r="CT535" s="1732">
        <f>CR535/CQ535</f>
        <v>1.5</v>
      </c>
      <c r="CU535" s="1733">
        <f t="shared" ref="CU535:CU540" si="19">CR535</f>
        <v>15</v>
      </c>
      <c r="CV535" s="1731">
        <f t="shared" ref="CV535:CV540" si="20">CU535-CO535</f>
        <v>-105</v>
      </c>
      <c r="CW535" s="1732">
        <f t="shared" ref="CW535:CW540" si="21">CU535/CO535</f>
        <v>0.125</v>
      </c>
      <c r="CX535" s="1830"/>
      <c r="CY535" s="1784"/>
    </row>
    <row r="536" spans="48:103" ht="15.75" x14ac:dyDescent="0.25">
      <c r="AV536" s="6667">
        <v>6</v>
      </c>
      <c r="AW536" s="6667"/>
      <c r="AZ536" s="1735">
        <f t="shared" si="4"/>
        <v>0</v>
      </c>
      <c r="BA536" s="1736" t="e">
        <f t="shared" si="5"/>
        <v>#DIV/0!</v>
      </c>
      <c r="BB536" s="1737">
        <f t="shared" si="6"/>
        <v>0</v>
      </c>
      <c r="BC536" s="1735">
        <f t="shared" si="7"/>
        <v>-6</v>
      </c>
      <c r="BD536" s="1736">
        <f t="shared" si="8"/>
        <v>0</v>
      </c>
      <c r="BK536" s="1846"/>
      <c r="BL536" s="1840"/>
      <c r="BM536" s="1847"/>
      <c r="BW536" s="6667">
        <v>6</v>
      </c>
      <c r="BX536" s="6667"/>
      <c r="BY536" s="1775">
        <v>0</v>
      </c>
      <c r="BZ536" s="1734">
        <v>0</v>
      </c>
      <c r="CA536" s="1735">
        <f t="shared" si="9"/>
        <v>0</v>
      </c>
      <c r="CB536" s="1736">
        <v>0</v>
      </c>
      <c r="CC536" s="1737">
        <f t="shared" si="10"/>
        <v>0</v>
      </c>
      <c r="CD536" s="1735">
        <f t="shared" si="11"/>
        <v>-6</v>
      </c>
      <c r="CE536" s="1736">
        <f t="shared" si="12"/>
        <v>0</v>
      </c>
      <c r="CF536" s="6667">
        <v>6</v>
      </c>
      <c r="CG536" s="6667"/>
      <c r="CH536">
        <v>1</v>
      </c>
      <c r="CI536" s="1734">
        <v>1</v>
      </c>
      <c r="CJ536" s="1735">
        <f t="shared" si="13"/>
        <v>0</v>
      </c>
      <c r="CK536" s="1736">
        <f t="shared" si="14"/>
        <v>1</v>
      </c>
      <c r="CL536" s="1737">
        <f t="shared" si="15"/>
        <v>1</v>
      </c>
      <c r="CM536" s="1735">
        <f t="shared" si="16"/>
        <v>-5</v>
      </c>
      <c r="CN536" s="1736">
        <f t="shared" si="17"/>
        <v>0.16666666666666666</v>
      </c>
      <c r="CO536" s="6667">
        <v>6</v>
      </c>
      <c r="CP536" s="6667"/>
      <c r="CQ536" s="1768">
        <v>0</v>
      </c>
      <c r="CR536" s="1734">
        <v>1</v>
      </c>
      <c r="CS536" s="1735">
        <f t="shared" si="18"/>
        <v>1</v>
      </c>
      <c r="CT536" s="1736">
        <v>0</v>
      </c>
      <c r="CU536" s="1737">
        <f t="shared" si="19"/>
        <v>1</v>
      </c>
      <c r="CV536" s="1735">
        <f t="shared" si="20"/>
        <v>-5</v>
      </c>
      <c r="CW536" s="1736">
        <f t="shared" si="21"/>
        <v>0.16666666666666666</v>
      </c>
      <c r="CX536" s="1830"/>
      <c r="CY536" s="1784"/>
    </row>
    <row r="537" spans="48:103" x14ac:dyDescent="0.25">
      <c r="AV537" s="6667">
        <v>31000</v>
      </c>
      <c r="AW537" s="6667"/>
      <c r="AZ537" s="1735">
        <f t="shared" si="4"/>
        <v>0</v>
      </c>
      <c r="BA537" s="1736" t="e">
        <f t="shared" si="5"/>
        <v>#DIV/0!</v>
      </c>
      <c r="BB537" s="1737">
        <f t="shared" si="6"/>
        <v>0</v>
      </c>
      <c r="BC537" s="1735">
        <f t="shared" si="7"/>
        <v>-31000</v>
      </c>
      <c r="BD537" s="1736">
        <f t="shared" si="8"/>
        <v>0</v>
      </c>
      <c r="BK537" s="1841"/>
      <c r="BL537" s="1842">
        <f>'[10]PbRM-02a1'!BI535</f>
        <v>0</v>
      </c>
      <c r="BM537" s="1769">
        <f>'[10]PbRM-02a1'!BJ535</f>
        <v>0</v>
      </c>
      <c r="BW537" s="6667">
        <v>31000</v>
      </c>
      <c r="BX537" s="6667"/>
      <c r="BY537" s="1775">
        <v>1500</v>
      </c>
      <c r="BZ537" s="1734">
        <v>53</v>
      </c>
      <c r="CA537" s="1735">
        <f t="shared" si="9"/>
        <v>-1447</v>
      </c>
      <c r="CB537" s="1736">
        <f>BZ537/BY537</f>
        <v>3.5333333333333335E-2</v>
      </c>
      <c r="CC537" s="1737">
        <f t="shared" si="10"/>
        <v>53</v>
      </c>
      <c r="CD537" s="1735">
        <f t="shared" si="11"/>
        <v>-30947</v>
      </c>
      <c r="CE537" s="1736">
        <f t="shared" si="12"/>
        <v>1.7096774193548388E-3</v>
      </c>
      <c r="CF537" s="6667">
        <v>31000</v>
      </c>
      <c r="CG537" s="6667"/>
      <c r="CH537">
        <v>1000</v>
      </c>
      <c r="CI537" s="1734">
        <v>914</v>
      </c>
      <c r="CJ537" s="1735">
        <f t="shared" si="13"/>
        <v>-86</v>
      </c>
      <c r="CK537" s="1736">
        <f t="shared" si="14"/>
        <v>0.91400000000000003</v>
      </c>
      <c r="CL537" s="1737">
        <f t="shared" si="15"/>
        <v>914</v>
      </c>
      <c r="CM537" s="1735">
        <f t="shared" si="16"/>
        <v>-30086</v>
      </c>
      <c r="CN537" s="1736">
        <f t="shared" si="17"/>
        <v>2.9483870967741934E-2</v>
      </c>
      <c r="CO537" s="6667">
        <v>31000</v>
      </c>
      <c r="CP537" s="6667"/>
      <c r="CQ537" s="1768">
        <v>1000</v>
      </c>
      <c r="CR537" s="1734">
        <v>212</v>
      </c>
      <c r="CS537" s="1735">
        <f t="shared" si="18"/>
        <v>-788</v>
      </c>
      <c r="CT537" s="1736">
        <f>CR537/CQ537</f>
        <v>0.21199999999999999</v>
      </c>
      <c r="CU537" s="1737">
        <f t="shared" si="19"/>
        <v>212</v>
      </c>
      <c r="CV537" s="1735">
        <f t="shared" si="20"/>
        <v>-30788</v>
      </c>
      <c r="CW537" s="1736">
        <f t="shared" si="21"/>
        <v>6.8387096774193551E-3</v>
      </c>
      <c r="CX537" s="1830"/>
      <c r="CY537" s="1784"/>
    </row>
    <row r="538" spans="48:103" ht="15.75" x14ac:dyDescent="0.25">
      <c r="AV538" s="6667">
        <v>243</v>
      </c>
      <c r="AW538" s="6667"/>
      <c r="AZ538" s="1735">
        <f t="shared" si="4"/>
        <v>0</v>
      </c>
      <c r="BA538" s="1736" t="e">
        <f t="shared" si="5"/>
        <v>#DIV/0!</v>
      </c>
      <c r="BB538" s="1737">
        <f t="shared" si="6"/>
        <v>0</v>
      </c>
      <c r="BC538" s="1735">
        <f t="shared" si="7"/>
        <v>-243</v>
      </c>
      <c r="BD538" s="1736">
        <f t="shared" si="8"/>
        <v>0</v>
      </c>
      <c r="BK538" s="1843"/>
      <c r="BL538" s="1844">
        <f>'[10]PbRM-02a1'!BI536</f>
        <v>0</v>
      </c>
      <c r="BM538" s="1770">
        <f>'[10]PbRM-02a1'!BJ536</f>
        <v>0</v>
      </c>
      <c r="BW538" s="6667">
        <v>243</v>
      </c>
      <c r="BX538" s="6667"/>
      <c r="BY538" s="1775">
        <v>10</v>
      </c>
      <c r="BZ538" s="1738">
        <v>8</v>
      </c>
      <c r="CA538" s="1735">
        <f t="shared" si="9"/>
        <v>-2</v>
      </c>
      <c r="CB538" s="1736">
        <f>BZ538/BY538</f>
        <v>0.8</v>
      </c>
      <c r="CC538" s="1737">
        <f t="shared" si="10"/>
        <v>8</v>
      </c>
      <c r="CD538" s="1735">
        <f t="shared" si="11"/>
        <v>-235</v>
      </c>
      <c r="CE538" s="1736">
        <f t="shared" si="12"/>
        <v>3.292181069958848E-2</v>
      </c>
      <c r="CF538" s="6667">
        <v>243</v>
      </c>
      <c r="CG538" s="6667"/>
      <c r="CH538">
        <v>10</v>
      </c>
      <c r="CI538" s="1738">
        <v>5</v>
      </c>
      <c r="CJ538" s="1735">
        <f t="shared" si="13"/>
        <v>-5</v>
      </c>
      <c r="CK538" s="1736">
        <f t="shared" si="14"/>
        <v>0.5</v>
      </c>
      <c r="CL538" s="1737">
        <f t="shared" si="15"/>
        <v>5</v>
      </c>
      <c r="CM538" s="1735">
        <f t="shared" si="16"/>
        <v>-238</v>
      </c>
      <c r="CN538" s="1736">
        <f t="shared" si="17"/>
        <v>2.0576131687242798E-2</v>
      </c>
      <c r="CO538" s="6667">
        <v>243</v>
      </c>
      <c r="CP538" s="6667"/>
      <c r="CQ538" s="1768">
        <v>20</v>
      </c>
      <c r="CR538" s="1738">
        <v>9</v>
      </c>
      <c r="CS538" s="1735">
        <f t="shared" si="18"/>
        <v>-11</v>
      </c>
      <c r="CT538" s="1736">
        <f>CR538/CQ538</f>
        <v>0.45</v>
      </c>
      <c r="CU538" s="1737">
        <f t="shared" si="19"/>
        <v>9</v>
      </c>
      <c r="CV538" s="1735">
        <f t="shared" si="20"/>
        <v>-234</v>
      </c>
      <c r="CW538" s="1736">
        <f t="shared" si="21"/>
        <v>3.7037037037037035E-2</v>
      </c>
      <c r="CX538" s="1830"/>
      <c r="CY538" s="1784"/>
    </row>
    <row r="539" spans="48:103" ht="15.75" x14ac:dyDescent="0.25">
      <c r="AV539" s="6667">
        <v>2000</v>
      </c>
      <c r="AW539" s="6667"/>
      <c r="AZ539" s="1735">
        <f t="shared" si="4"/>
        <v>0</v>
      </c>
      <c r="BA539" s="1736" t="e">
        <f t="shared" si="5"/>
        <v>#DIV/0!</v>
      </c>
      <c r="BB539" s="1737">
        <f t="shared" si="6"/>
        <v>0</v>
      </c>
      <c r="BC539" s="1735">
        <f t="shared" si="7"/>
        <v>-2000</v>
      </c>
      <c r="BD539" s="1736">
        <f t="shared" si="8"/>
        <v>0</v>
      </c>
      <c r="BK539" s="1843"/>
      <c r="BL539" s="1844">
        <f>'[10]PbRM-02a1'!BI537</f>
        <v>0</v>
      </c>
      <c r="BM539" s="1770">
        <f>'[10]PbRM-02a1'!BJ537</f>
        <v>0</v>
      </c>
      <c r="BW539" s="6667">
        <v>2000</v>
      </c>
      <c r="BX539" s="6667"/>
      <c r="BY539" s="1775">
        <v>200</v>
      </c>
      <c r="BZ539" s="1738">
        <v>108</v>
      </c>
      <c r="CA539" s="1735">
        <f t="shared" si="9"/>
        <v>-92</v>
      </c>
      <c r="CB539" s="1736">
        <f>BZ539/BY539</f>
        <v>0.54</v>
      </c>
      <c r="CC539" s="1737">
        <f t="shared" si="10"/>
        <v>108</v>
      </c>
      <c r="CD539" s="1735">
        <f t="shared" si="11"/>
        <v>-1892</v>
      </c>
      <c r="CE539" s="1736">
        <f t="shared" si="12"/>
        <v>5.3999999999999999E-2</v>
      </c>
      <c r="CF539" s="6667">
        <v>2000</v>
      </c>
      <c r="CG539" s="6667"/>
      <c r="CH539">
        <v>150</v>
      </c>
      <c r="CI539" s="1738">
        <v>31</v>
      </c>
      <c r="CJ539" s="1735">
        <f t="shared" si="13"/>
        <v>-119</v>
      </c>
      <c r="CK539" s="1736">
        <f t="shared" si="14"/>
        <v>0.20666666666666667</v>
      </c>
      <c r="CL539" s="1737">
        <f t="shared" si="15"/>
        <v>31</v>
      </c>
      <c r="CM539" s="1735">
        <f t="shared" si="16"/>
        <v>-1969</v>
      </c>
      <c r="CN539" s="1736">
        <f t="shared" si="17"/>
        <v>1.55E-2</v>
      </c>
      <c r="CO539" s="6667">
        <v>2000</v>
      </c>
      <c r="CP539" s="6667"/>
      <c r="CQ539" s="1768">
        <v>150</v>
      </c>
      <c r="CR539" s="1738">
        <v>12</v>
      </c>
      <c r="CS539" s="1735">
        <f t="shared" si="18"/>
        <v>-138</v>
      </c>
      <c r="CT539" s="1736">
        <f>CR539/CQ539</f>
        <v>0.08</v>
      </c>
      <c r="CU539" s="1737">
        <f t="shared" si="19"/>
        <v>12</v>
      </c>
      <c r="CV539" s="1735">
        <f t="shared" si="20"/>
        <v>-1988</v>
      </c>
      <c r="CW539" s="1736">
        <f t="shared" si="21"/>
        <v>6.0000000000000001E-3</v>
      </c>
      <c r="CX539" s="1830"/>
      <c r="CY539" s="1784"/>
    </row>
    <row r="540" spans="48:103" ht="15.75" x14ac:dyDescent="0.25">
      <c r="AV540" s="6667">
        <v>233</v>
      </c>
      <c r="AW540" s="6667"/>
      <c r="AZ540" s="1735">
        <f t="shared" si="4"/>
        <v>0</v>
      </c>
      <c r="BA540" s="1736" t="e">
        <f t="shared" si="5"/>
        <v>#DIV/0!</v>
      </c>
      <c r="BB540" s="1737">
        <f t="shared" si="6"/>
        <v>0</v>
      </c>
      <c r="BC540" s="1735">
        <f t="shared" si="7"/>
        <v>-233</v>
      </c>
      <c r="BD540" s="1736">
        <f t="shared" si="8"/>
        <v>0</v>
      </c>
      <c r="BK540" s="1848"/>
      <c r="BL540" s="1849">
        <f>'[10]PbRM-02a1'!BI538</f>
        <v>0</v>
      </c>
      <c r="BM540" s="1766">
        <f>'[10]PbRM-02a1'!BJ538</f>
        <v>0</v>
      </c>
      <c r="BW540" s="6667">
        <v>233</v>
      </c>
      <c r="BX540" s="6667"/>
      <c r="BY540" s="1851">
        <v>0</v>
      </c>
      <c r="BZ540" s="1738">
        <v>0</v>
      </c>
      <c r="CA540" s="1735">
        <f t="shared" si="9"/>
        <v>0</v>
      </c>
      <c r="CB540" s="1736">
        <v>0</v>
      </c>
      <c r="CC540" s="1737">
        <f t="shared" si="10"/>
        <v>0</v>
      </c>
      <c r="CD540" s="1735">
        <f t="shared" si="11"/>
        <v>-233</v>
      </c>
      <c r="CE540" s="1736">
        <f t="shared" si="12"/>
        <v>0</v>
      </c>
      <c r="CF540" s="6667">
        <v>233</v>
      </c>
      <c r="CG540" s="6667"/>
      <c r="CH540">
        <v>20</v>
      </c>
      <c r="CI540" s="1738">
        <v>10</v>
      </c>
      <c r="CJ540" s="1735">
        <f t="shared" si="13"/>
        <v>-10</v>
      </c>
      <c r="CK540" s="1736">
        <f t="shared" si="14"/>
        <v>0.5</v>
      </c>
      <c r="CL540" s="1737">
        <f t="shared" si="15"/>
        <v>10</v>
      </c>
      <c r="CM540" s="1735">
        <f t="shared" si="16"/>
        <v>-223</v>
      </c>
      <c r="CN540" s="1736">
        <f t="shared" si="17"/>
        <v>4.2918454935622317E-2</v>
      </c>
      <c r="CO540" s="6667">
        <v>233</v>
      </c>
      <c r="CP540" s="6667"/>
      <c r="CQ540" s="1768">
        <v>20</v>
      </c>
      <c r="CR540" s="1738">
        <v>10</v>
      </c>
      <c r="CS540" s="1735">
        <f t="shared" si="18"/>
        <v>-10</v>
      </c>
      <c r="CT540" s="1736">
        <f>CR540/CQ540</f>
        <v>0.5</v>
      </c>
      <c r="CU540" s="1737">
        <f t="shared" si="19"/>
        <v>10</v>
      </c>
      <c r="CV540" s="1735">
        <f t="shared" si="20"/>
        <v>-223</v>
      </c>
      <c r="CW540" s="1736">
        <f t="shared" si="21"/>
        <v>4.2918454935622317E-2</v>
      </c>
      <c r="CX540" s="1830"/>
      <c r="CY540" s="1784"/>
    </row>
    <row r="625" spans="48:98" x14ac:dyDescent="0.25">
      <c r="AV625" s="6713">
        <v>1</v>
      </c>
      <c r="AW625" s="6713"/>
      <c r="AZ625" s="2063">
        <f>AY625-AX625</f>
        <v>0</v>
      </c>
      <c r="BA625" s="2064">
        <v>0</v>
      </c>
      <c r="BB625" s="2063">
        <f>AY625</f>
        <v>0</v>
      </c>
      <c r="BC625" s="2063">
        <f>BB625-AV625</f>
        <v>-1</v>
      </c>
      <c r="BD625" s="2064">
        <f>BB625/AV625</f>
        <v>0</v>
      </c>
      <c r="BW625" s="6713">
        <v>1</v>
      </c>
      <c r="BX625" s="6713"/>
      <c r="BY625" s="1826">
        <v>0</v>
      </c>
      <c r="BZ625" s="1730">
        <v>0</v>
      </c>
      <c r="CB625" s="2057">
        <v>0</v>
      </c>
      <c r="CF625" s="6713">
        <v>1</v>
      </c>
      <c r="CG625" s="6713"/>
      <c r="CH625" s="1826">
        <v>0</v>
      </c>
      <c r="CI625" s="1730">
        <v>0</v>
      </c>
      <c r="CK625" s="2057">
        <v>0</v>
      </c>
      <c r="CO625" s="6713">
        <v>1</v>
      </c>
      <c r="CP625" s="6713"/>
      <c r="CQ625" s="1826">
        <v>0</v>
      </c>
      <c r="CR625" s="1730">
        <v>0</v>
      </c>
      <c r="CT625" s="2057">
        <v>0</v>
      </c>
    </row>
    <row r="626" spans="48:98" x14ac:dyDescent="0.25">
      <c r="AV626" s="6667">
        <v>330</v>
      </c>
      <c r="AW626" s="6667"/>
      <c r="AZ626" s="2063">
        <f>AY626-AX626</f>
        <v>0</v>
      </c>
      <c r="BA626" s="2064">
        <v>0</v>
      </c>
      <c r="BB626" s="2063">
        <f>AY626</f>
        <v>0</v>
      </c>
      <c r="BC626" s="2063">
        <f>BB626-AV626</f>
        <v>-330</v>
      </c>
      <c r="BD626" s="2064">
        <f>BB626/AV626</f>
        <v>0</v>
      </c>
      <c r="BW626" s="6667">
        <v>330</v>
      </c>
      <c r="BX626" s="6667"/>
      <c r="BY626" s="2002">
        <v>0</v>
      </c>
      <c r="BZ626" s="1734">
        <v>0</v>
      </c>
      <c r="CB626" s="2057">
        <v>0</v>
      </c>
      <c r="CF626" s="6667">
        <v>330</v>
      </c>
      <c r="CG626" s="6667"/>
      <c r="CH626" s="2002">
        <v>0</v>
      </c>
      <c r="CI626" s="1734">
        <v>0</v>
      </c>
      <c r="CK626" s="2057">
        <v>0</v>
      </c>
      <c r="CO626" s="6667">
        <v>330</v>
      </c>
      <c r="CP626" s="6667"/>
      <c r="CQ626" s="2002">
        <v>0</v>
      </c>
      <c r="CR626" s="1734">
        <v>0</v>
      </c>
      <c r="CT626" s="2057">
        <v>0</v>
      </c>
    </row>
    <row r="627" spans="48:98" ht="15.75" x14ac:dyDescent="0.25">
      <c r="AV627" s="6667">
        <v>10</v>
      </c>
      <c r="AW627" s="6667"/>
      <c r="AZ627" s="2063">
        <f>AY627-AX627</f>
        <v>0</v>
      </c>
      <c r="BA627" s="2064" t="e">
        <f>AY627/AX627</f>
        <v>#DIV/0!</v>
      </c>
      <c r="BB627" s="2063">
        <f>AY627</f>
        <v>0</v>
      </c>
      <c r="BC627" s="2063">
        <f>BB627-AV627</f>
        <v>-10</v>
      </c>
      <c r="BD627" s="2064">
        <f>BB627/AV627</f>
        <v>0</v>
      </c>
      <c r="BW627" s="6667">
        <v>10</v>
      </c>
      <c r="BX627" s="6667"/>
      <c r="BY627" s="2056">
        <v>1</v>
      </c>
      <c r="BZ627" s="1738">
        <v>1</v>
      </c>
      <c r="CB627" s="2057">
        <v>0</v>
      </c>
      <c r="CF627" s="6667">
        <v>10</v>
      </c>
      <c r="CG627" s="6667"/>
      <c r="CH627" s="2056">
        <v>1</v>
      </c>
      <c r="CI627" s="1738">
        <v>1</v>
      </c>
      <c r="CK627" s="2057">
        <v>0</v>
      </c>
      <c r="CO627" s="6667">
        <v>10</v>
      </c>
      <c r="CP627" s="6667"/>
      <c r="CQ627" s="2056">
        <v>1</v>
      </c>
      <c r="CR627" s="1738">
        <v>1</v>
      </c>
    </row>
    <row r="628" spans="48:98" x14ac:dyDescent="0.25">
      <c r="AV628" s="6667"/>
      <c r="AW628" s="6667"/>
    </row>
    <row r="629" spans="48:98" x14ac:dyDescent="0.25">
      <c r="AV629" s="6667">
        <v>10</v>
      </c>
      <c r="AW629" s="6667"/>
    </row>
  </sheetData>
  <mergeCells count="174">
    <mergeCell ref="CO169:CP169"/>
    <mergeCell ref="CO170:CP170"/>
    <mergeCell ref="CO171:CP171"/>
    <mergeCell ref="CF170:CG170"/>
    <mergeCell ref="CF171:CG171"/>
    <mergeCell ref="CO155:CP155"/>
    <mergeCell ref="CO156:CP156"/>
    <mergeCell ref="CO157:CP157"/>
    <mergeCell ref="CO158:CP158"/>
    <mergeCell ref="CO159:CP159"/>
    <mergeCell ref="CO160:CP160"/>
    <mergeCell ref="CO161:CP161"/>
    <mergeCell ref="CO162:CP162"/>
    <mergeCell ref="CO163:CP163"/>
    <mergeCell ref="CO164:CP164"/>
    <mergeCell ref="CO165:CP165"/>
    <mergeCell ref="CO166:CP166"/>
    <mergeCell ref="CO167:CP167"/>
    <mergeCell ref="CO168:CP168"/>
    <mergeCell ref="CF165:CG165"/>
    <mergeCell ref="CF166:CG166"/>
    <mergeCell ref="CF167:CG167"/>
    <mergeCell ref="CF168:CG168"/>
    <mergeCell ref="CF169:CG169"/>
    <mergeCell ref="CF160:CG160"/>
    <mergeCell ref="CF161:CG161"/>
    <mergeCell ref="CF162:CG162"/>
    <mergeCell ref="CF163:CG163"/>
    <mergeCell ref="CF164:CG164"/>
    <mergeCell ref="CF155:CG155"/>
    <mergeCell ref="CF156:CG156"/>
    <mergeCell ref="CF157:CG157"/>
    <mergeCell ref="CF158:CG158"/>
    <mergeCell ref="CF159:CG159"/>
    <mergeCell ref="BW167:BX167"/>
    <mergeCell ref="BW168:BX168"/>
    <mergeCell ref="BW169:BX169"/>
    <mergeCell ref="BW170:BX170"/>
    <mergeCell ref="BW171:BX171"/>
    <mergeCell ref="AV168:AW168"/>
    <mergeCell ref="AV169:AW169"/>
    <mergeCell ref="AV170:AW170"/>
    <mergeCell ref="AV171:AW171"/>
    <mergeCell ref="BW155:BX155"/>
    <mergeCell ref="BW156:BX156"/>
    <mergeCell ref="BW157:BX157"/>
    <mergeCell ref="BW158:BX158"/>
    <mergeCell ref="BW159:BX159"/>
    <mergeCell ref="BW160:BX160"/>
    <mergeCell ref="BW161:BX161"/>
    <mergeCell ref="BW162:BX162"/>
    <mergeCell ref="BW163:BX163"/>
    <mergeCell ref="BW164:BX164"/>
    <mergeCell ref="BW165:BX165"/>
    <mergeCell ref="BW166:BX166"/>
    <mergeCell ref="CO625:CP625"/>
    <mergeCell ref="CO626:CP626"/>
    <mergeCell ref="CO627:CP627"/>
    <mergeCell ref="AV155:AW155"/>
    <mergeCell ref="AV156:AW156"/>
    <mergeCell ref="AV157:AW157"/>
    <mergeCell ref="AV158:AW158"/>
    <mergeCell ref="AV159:AW159"/>
    <mergeCell ref="AV160:AW160"/>
    <mergeCell ref="AV161:AW161"/>
    <mergeCell ref="AV162:AW162"/>
    <mergeCell ref="AV163:AW163"/>
    <mergeCell ref="AV164:AW164"/>
    <mergeCell ref="AV165:AW165"/>
    <mergeCell ref="AV166:AW166"/>
    <mergeCell ref="AV167:AW167"/>
    <mergeCell ref="BW625:BX625"/>
    <mergeCell ref="BW626:BX626"/>
    <mergeCell ref="BW627:BX627"/>
    <mergeCell ref="CF625:CG625"/>
    <mergeCell ref="CF626:CG626"/>
    <mergeCell ref="CF627:CG627"/>
    <mergeCell ref="AV625:AW625"/>
    <mergeCell ref="AV626:AW626"/>
    <mergeCell ref="AV627:AW627"/>
    <mergeCell ref="AV628:AW628"/>
    <mergeCell ref="AV629:AW629"/>
    <mergeCell ref="B44:Q44"/>
    <mergeCell ref="B45:Q45"/>
    <mergeCell ref="D47:F47"/>
    <mergeCell ref="J47:L47"/>
    <mergeCell ref="AV540:AW540"/>
    <mergeCell ref="BW535:BX535"/>
    <mergeCell ref="BW536:BX536"/>
    <mergeCell ref="BW537:BX537"/>
    <mergeCell ref="BW538:BX538"/>
    <mergeCell ref="BW539:BX539"/>
    <mergeCell ref="BW540:BX540"/>
    <mergeCell ref="AV535:AW535"/>
    <mergeCell ref="AV536:AW536"/>
    <mergeCell ref="AV537:AW537"/>
    <mergeCell ref="AV538:AW538"/>
    <mergeCell ref="AV539:AW539"/>
    <mergeCell ref="CF540:CG540"/>
    <mergeCell ref="BW240:BX240"/>
    <mergeCell ref="F29:H29"/>
    <mergeCell ref="J29:K29"/>
    <mergeCell ref="L29:M29"/>
    <mergeCell ref="N29:O29"/>
    <mergeCell ref="B42:Q42"/>
    <mergeCell ref="B43:Q43"/>
    <mergeCell ref="B27:E27"/>
    <mergeCell ref="F27:G27"/>
    <mergeCell ref="J27:K27"/>
    <mergeCell ref="L27:M27"/>
    <mergeCell ref="N27:O27"/>
    <mergeCell ref="B28:E28"/>
    <mergeCell ref="F28:G28"/>
    <mergeCell ref="J28:K28"/>
    <mergeCell ref="L28:M28"/>
    <mergeCell ref="N28:O28"/>
    <mergeCell ref="B25:Q25"/>
    <mergeCell ref="B26:E26"/>
    <mergeCell ref="F26:G26"/>
    <mergeCell ref="J26:K26"/>
    <mergeCell ref="L26:M26"/>
    <mergeCell ref="N26:O26"/>
    <mergeCell ref="P26:Q26"/>
    <mergeCell ref="F21:H21"/>
    <mergeCell ref="B19:E19"/>
    <mergeCell ref="F19:G19"/>
    <mergeCell ref="B20:E20"/>
    <mergeCell ref="F20:G20"/>
    <mergeCell ref="B12:Q12"/>
    <mergeCell ref="B2:Q2"/>
    <mergeCell ref="B4:Q4"/>
    <mergeCell ref="E5:Q5"/>
    <mergeCell ref="E6:G6"/>
    <mergeCell ref="H6:Q6"/>
    <mergeCell ref="B7:Q7"/>
    <mergeCell ref="B8:Q8"/>
    <mergeCell ref="B9:Q9"/>
    <mergeCell ref="B10:G10"/>
    <mergeCell ref="H10:Q10"/>
    <mergeCell ref="B11:Q11"/>
    <mergeCell ref="B13:G13"/>
    <mergeCell ref="H13:Q13"/>
    <mergeCell ref="B14:Q14"/>
    <mergeCell ref="B15:Q15"/>
    <mergeCell ref="B16:Q16"/>
    <mergeCell ref="B17:E18"/>
    <mergeCell ref="F17:G18"/>
    <mergeCell ref="H17:H18"/>
    <mergeCell ref="CO535:CP535"/>
    <mergeCell ref="BW241:BX241"/>
    <mergeCell ref="BW242:BX242"/>
    <mergeCell ref="AV240:AW240"/>
    <mergeCell ref="AV241:AW241"/>
    <mergeCell ref="AV242:AW242"/>
    <mergeCell ref="CF240:CG240"/>
    <mergeCell ref="CF241:CG241"/>
    <mergeCell ref="CF242:CG242"/>
    <mergeCell ref="CO240:CP240"/>
    <mergeCell ref="CO241:CP241"/>
    <mergeCell ref="CO242:CP242"/>
    <mergeCell ref="I17:I18"/>
    <mergeCell ref="J17:M17"/>
    <mergeCell ref="N17:Q17"/>
    <mergeCell ref="B23:Q23"/>
    <mergeCell ref="CO536:CP536"/>
    <mergeCell ref="CO537:CP537"/>
    <mergeCell ref="CO538:CP538"/>
    <mergeCell ref="CO539:CP539"/>
    <mergeCell ref="CO540:CP540"/>
    <mergeCell ref="CF535:CG535"/>
    <mergeCell ref="CF536:CG536"/>
    <mergeCell ref="CF537:CG537"/>
    <mergeCell ref="CF538:CG538"/>
    <mergeCell ref="CF539:CG53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CY540"/>
  <sheetViews>
    <sheetView view="pageBreakPreview" topLeftCell="A49" zoomScale="90" zoomScaleSheetLayoutView="90" workbookViewId="0">
      <selection activeCell="BA357" sqref="BA357"/>
    </sheetView>
  </sheetViews>
  <sheetFormatPr baseColWidth="10" defaultRowHeight="11.25" x14ac:dyDescent="0.25"/>
  <cols>
    <col min="1" max="1" width="4.42578125" style="1" customWidth="1"/>
    <col min="2" max="2" width="16.5703125" style="1" customWidth="1"/>
    <col min="3" max="3" width="5.7109375" style="1" customWidth="1"/>
    <col min="4" max="4" width="5" style="1" customWidth="1"/>
    <col min="5" max="5" width="42.5703125" style="5" customWidth="1"/>
    <col min="6" max="13" width="3.85546875" style="3" customWidth="1"/>
    <col min="14" max="14" width="16.42578125" style="3" customWidth="1"/>
    <col min="15" max="15" width="21" style="3" customWidth="1"/>
    <col min="16" max="16" width="16.42578125" style="3" customWidth="1"/>
    <col min="17" max="17" width="13.42578125" style="3" customWidth="1"/>
    <col min="18" max="18" width="12.42578125" style="3" customWidth="1"/>
    <col min="19" max="19" width="15.42578125" style="3" customWidth="1"/>
    <col min="20" max="20" width="16.7109375" style="3" customWidth="1"/>
    <col min="21" max="21" width="64.5703125" style="3" customWidth="1"/>
    <col min="22" max="22" width="16.7109375" style="3" customWidth="1"/>
    <col min="23" max="23" width="18.85546875" style="4" customWidth="1"/>
    <col min="24" max="24" width="23.85546875" style="5" customWidth="1"/>
    <col min="25" max="25" width="11.42578125" style="1"/>
    <col min="26" max="26" width="43.85546875" style="1" customWidth="1"/>
    <col min="27" max="27" width="19.42578125" style="1" customWidth="1"/>
    <col min="28" max="28" width="14" style="1" customWidth="1"/>
    <col min="29" max="37" width="11.42578125" style="1"/>
    <col min="38" max="38" width="15.7109375" style="1" customWidth="1"/>
    <col min="39" max="39" width="19.85546875" style="1" customWidth="1"/>
    <col min="40" max="40" width="13.140625" style="1" customWidth="1"/>
    <col min="41" max="41" width="11.42578125" style="1"/>
    <col min="42" max="42" width="14.5703125" style="1" customWidth="1"/>
    <col min="43" max="43" width="11.42578125" style="1"/>
    <col min="44" max="45" width="14.28515625" style="1" customWidth="1"/>
    <col min="46" max="70" width="11.42578125" style="1"/>
    <col min="71" max="71" width="23.42578125" style="1" customWidth="1"/>
    <col min="72" max="72" width="31.28515625" style="1" customWidth="1"/>
    <col min="73" max="16384" width="11.42578125" style="1"/>
  </cols>
  <sheetData>
    <row r="1" spans="1:91" ht="15" customHeight="1" x14ac:dyDescent="0.25">
      <c r="AC1" s="7213" t="s">
        <v>764</v>
      </c>
      <c r="AD1" s="7213"/>
      <c r="AE1" s="7213"/>
      <c r="AF1" s="7213"/>
      <c r="AG1" s="7213"/>
      <c r="AH1" s="7213"/>
      <c r="AI1" s="7213"/>
      <c r="AJ1" s="7213"/>
      <c r="AK1" s="143"/>
      <c r="AT1" s="7674" t="str">
        <f>AC1</f>
        <v>Calendarización de Metas Físicas</v>
      </c>
      <c r="AU1" s="7674"/>
      <c r="AV1" s="7674"/>
      <c r="AW1" s="7674"/>
      <c r="AX1" s="7674"/>
      <c r="AY1" s="7674"/>
      <c r="AZ1" s="7674"/>
      <c r="BA1" s="7674"/>
      <c r="BB1" s="143"/>
      <c r="BC1" s="143"/>
      <c r="BD1" s="742"/>
      <c r="BE1" s="7672"/>
      <c r="BF1" s="7672"/>
      <c r="BG1" s="7672"/>
      <c r="BH1" s="7672"/>
      <c r="BI1" s="7672"/>
      <c r="BJ1" s="7672"/>
      <c r="BK1" s="7672"/>
      <c r="BL1" s="742"/>
      <c r="BM1" s="7672"/>
      <c r="BN1" s="7672"/>
      <c r="BO1" s="7672"/>
      <c r="BP1" s="7672"/>
      <c r="BQ1" s="7672"/>
      <c r="BR1" s="7672"/>
      <c r="BS1" s="7672"/>
      <c r="BT1" s="7672"/>
      <c r="BU1" s="7672"/>
      <c r="BV1" s="7672"/>
      <c r="BW1" s="7672"/>
      <c r="BX1" s="7672"/>
      <c r="BY1" s="7672"/>
      <c r="BZ1" s="7672"/>
      <c r="CA1" s="7672"/>
      <c r="CB1" s="7672"/>
      <c r="CC1" s="7672"/>
      <c r="CD1" s="7672"/>
      <c r="CE1" s="742"/>
      <c r="CF1" s="742"/>
      <c r="CG1" s="742"/>
      <c r="CH1" s="742"/>
      <c r="CI1" s="742"/>
      <c r="CJ1" s="742"/>
      <c r="CK1" s="742"/>
      <c r="CL1" s="742"/>
      <c r="CM1" s="742"/>
    </row>
    <row r="2" spans="1:91" ht="13.5" customHeight="1" x14ac:dyDescent="0.25">
      <c r="B2" s="7146" t="s">
        <v>0</v>
      </c>
      <c r="C2" s="7146" t="s">
        <v>1</v>
      </c>
      <c r="D2" s="7146" t="s">
        <v>2</v>
      </c>
      <c r="E2" s="7146" t="s">
        <v>3</v>
      </c>
      <c r="F2" s="7155" t="s">
        <v>4</v>
      </c>
      <c r="G2" s="7155" t="s">
        <v>5</v>
      </c>
      <c r="H2" s="7155" t="s">
        <v>12</v>
      </c>
      <c r="I2" s="7155"/>
      <c r="J2" s="7155"/>
      <c r="K2" s="7155"/>
      <c r="L2" s="7155"/>
      <c r="M2" s="7155"/>
      <c r="N2" s="744"/>
      <c r="O2" s="744"/>
      <c r="P2" s="7120" t="s">
        <v>328</v>
      </c>
      <c r="Q2" s="7121"/>
      <c r="R2" s="7121"/>
      <c r="S2" s="7121"/>
      <c r="T2" s="7121"/>
      <c r="U2" s="7557" t="s">
        <v>519</v>
      </c>
      <c r="V2" s="7216" t="s">
        <v>518</v>
      </c>
      <c r="W2" s="7139" t="s">
        <v>13</v>
      </c>
      <c r="X2" s="7216" t="s">
        <v>14</v>
      </c>
      <c r="Y2" s="7199" t="s">
        <v>756</v>
      </c>
      <c r="Z2" s="7199" t="s">
        <v>757</v>
      </c>
      <c r="AA2" s="7199" t="s">
        <v>534</v>
      </c>
      <c r="AB2" s="7509" t="s">
        <v>758</v>
      </c>
      <c r="AC2" s="7214" t="s">
        <v>760</v>
      </c>
      <c r="AD2" s="7214"/>
      <c r="AE2" s="7214" t="s">
        <v>761</v>
      </c>
      <c r="AF2" s="7214"/>
      <c r="AG2" s="7214" t="s">
        <v>762</v>
      </c>
      <c r="AH2" s="7214"/>
      <c r="AI2" s="7217" t="s">
        <v>763</v>
      </c>
      <c r="AJ2" s="7217"/>
      <c r="AK2" s="742"/>
      <c r="AL2" s="7199" t="s">
        <v>520</v>
      </c>
      <c r="AM2" s="7262" t="s">
        <v>1435</v>
      </c>
      <c r="AN2" s="7199" t="s">
        <v>521</v>
      </c>
      <c r="AO2" s="7199" t="s">
        <v>526</v>
      </c>
      <c r="AP2" s="7199"/>
      <c r="AQ2" s="7199"/>
      <c r="AR2" s="747"/>
      <c r="AS2" s="747"/>
      <c r="AT2" s="7673" t="str">
        <f>AC2</f>
        <v>Primer Trimestre</v>
      </c>
      <c r="AU2" s="7673"/>
      <c r="AV2" s="7065" t="str">
        <f>AE2</f>
        <v>Segundo Trimestre</v>
      </c>
      <c r="AW2" s="7065"/>
      <c r="AX2" s="7065" t="str">
        <f>AG2</f>
        <v>Tercer Trimestre</v>
      </c>
      <c r="AY2" s="7065"/>
      <c r="AZ2" s="7065" t="s">
        <v>763</v>
      </c>
      <c r="BA2" s="7065"/>
      <c r="BB2" s="742"/>
      <c r="BC2" s="742"/>
      <c r="BD2" s="742"/>
      <c r="BE2" s="742"/>
      <c r="BF2" s="742"/>
      <c r="BG2" s="742"/>
      <c r="BH2" s="742"/>
      <c r="BI2" s="7672"/>
      <c r="BJ2" s="7672"/>
      <c r="BK2" s="7672"/>
      <c r="BL2" s="7672"/>
      <c r="BM2" s="7672"/>
      <c r="BN2" s="7672"/>
      <c r="BO2" s="7672"/>
      <c r="BP2" s="7672"/>
      <c r="BQ2" s="7672"/>
      <c r="BR2" s="7672"/>
      <c r="BS2" s="7672"/>
      <c r="BT2" s="7672"/>
      <c r="BU2" s="7672"/>
      <c r="BV2" s="7672"/>
      <c r="BW2" s="7672"/>
      <c r="BX2" s="7672"/>
      <c r="BY2" s="7672"/>
      <c r="BZ2" s="7672"/>
      <c r="CA2" s="7672"/>
      <c r="CB2" s="7672"/>
      <c r="CC2" s="7672"/>
      <c r="CD2" s="7672"/>
      <c r="CE2" s="7672"/>
      <c r="CF2" s="7672"/>
      <c r="CG2" s="7672"/>
      <c r="CH2" s="7672"/>
      <c r="CI2" s="7672"/>
      <c r="CJ2" s="7672"/>
      <c r="CK2" s="7672"/>
      <c r="CL2" s="7672"/>
      <c r="CM2" s="7065"/>
    </row>
    <row r="3" spans="1:91" ht="32.25" customHeight="1" x14ac:dyDescent="0.25">
      <c r="B3" s="7146"/>
      <c r="C3" s="7146"/>
      <c r="D3" s="7146"/>
      <c r="E3" s="7146"/>
      <c r="F3" s="7155"/>
      <c r="G3" s="7155"/>
      <c r="H3" s="35" t="s">
        <v>6</v>
      </c>
      <c r="I3" s="35" t="s">
        <v>7</v>
      </c>
      <c r="J3" s="35" t="s">
        <v>8</v>
      </c>
      <c r="K3" s="35" t="s">
        <v>9</v>
      </c>
      <c r="L3" s="35" t="s">
        <v>10</v>
      </c>
      <c r="M3" s="35" t="s">
        <v>11</v>
      </c>
      <c r="N3" s="118" t="s">
        <v>580</v>
      </c>
      <c r="O3" s="118" t="s">
        <v>581</v>
      </c>
      <c r="P3" s="35" t="s">
        <v>6</v>
      </c>
      <c r="Q3" s="35" t="s">
        <v>7</v>
      </c>
      <c r="R3" s="35" t="s">
        <v>8</v>
      </c>
      <c r="S3" s="35" t="s">
        <v>9</v>
      </c>
      <c r="T3" s="35" t="s">
        <v>10</v>
      </c>
      <c r="U3" s="7558"/>
      <c r="V3" s="7216"/>
      <c r="W3" s="7139"/>
      <c r="X3" s="7216"/>
      <c r="Y3" s="7199"/>
      <c r="Z3" s="7199"/>
      <c r="AA3" s="7199"/>
      <c r="AB3" s="7510"/>
      <c r="AC3" s="743" t="s">
        <v>759</v>
      </c>
      <c r="AD3" s="743" t="s">
        <v>556</v>
      </c>
      <c r="AE3" s="743" t="s">
        <v>759</v>
      </c>
      <c r="AF3" s="743" t="s">
        <v>556</v>
      </c>
      <c r="AG3" s="743" t="s">
        <v>759</v>
      </c>
      <c r="AH3" s="743" t="s">
        <v>556</v>
      </c>
      <c r="AI3" s="743" t="s">
        <v>759</v>
      </c>
      <c r="AJ3" s="743" t="s">
        <v>556</v>
      </c>
      <c r="AK3" s="145" t="s">
        <v>775</v>
      </c>
      <c r="AL3" s="7199"/>
      <c r="AM3" s="7263"/>
      <c r="AN3" s="7199"/>
      <c r="AO3" s="747" t="s">
        <v>522</v>
      </c>
      <c r="AP3" s="747" t="s">
        <v>523</v>
      </c>
      <c r="AQ3" s="53" t="s">
        <v>524</v>
      </c>
      <c r="AR3" s="747" t="s">
        <v>534</v>
      </c>
      <c r="AS3" s="747" t="s">
        <v>1433</v>
      </c>
      <c r="AT3" s="809" t="s">
        <v>759</v>
      </c>
      <c r="AU3" s="808">
        <f>AD2</f>
        <v>0</v>
      </c>
      <c r="AV3" s="809" t="s">
        <v>759</v>
      </c>
      <c r="AW3" s="808">
        <f>AF2</f>
        <v>0</v>
      </c>
      <c r="AX3" s="809" t="s">
        <v>759</v>
      </c>
      <c r="AY3" s="808" t="str">
        <f>AH3</f>
        <v>%</v>
      </c>
      <c r="AZ3" s="742" t="str">
        <f>AI3</f>
        <v>Abs.</v>
      </c>
      <c r="BA3" s="144" t="str">
        <f>AJ3</f>
        <v>%</v>
      </c>
      <c r="BB3" s="742"/>
      <c r="BC3" s="742"/>
      <c r="BD3" s="742"/>
      <c r="BE3" s="742"/>
      <c r="BF3" s="742"/>
      <c r="BG3" s="742"/>
      <c r="BH3" s="742"/>
      <c r="BI3" s="742"/>
      <c r="BJ3" s="742"/>
      <c r="BK3" s="742"/>
      <c r="BL3" s="767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672"/>
      <c r="CM3" s="7065"/>
    </row>
    <row r="5" spans="1:91" ht="12" customHeight="1" x14ac:dyDescent="0.25">
      <c r="B5" s="7146" t="s">
        <v>0</v>
      </c>
      <c r="C5" s="7146" t="s">
        <v>1</v>
      </c>
      <c r="D5" s="7146" t="s">
        <v>2</v>
      </c>
      <c r="E5" s="7146" t="s">
        <v>3</v>
      </c>
      <c r="F5" s="7155" t="s">
        <v>4</v>
      </c>
      <c r="G5" s="7155" t="s">
        <v>5</v>
      </c>
      <c r="H5" s="7155" t="s">
        <v>12</v>
      </c>
      <c r="I5" s="7155"/>
      <c r="J5" s="7155"/>
      <c r="K5" s="7155"/>
      <c r="L5" s="7155"/>
      <c r="M5" s="7155"/>
      <c r="N5" s="744"/>
      <c r="O5" s="744"/>
      <c r="P5" s="7120" t="s">
        <v>328</v>
      </c>
      <c r="Q5" s="7121"/>
      <c r="R5" s="7121"/>
      <c r="S5" s="7121"/>
      <c r="T5" s="7121"/>
      <c r="U5" s="745"/>
      <c r="V5" s="745"/>
      <c r="W5" s="7139" t="s">
        <v>13</v>
      </c>
      <c r="X5" s="7216" t="s">
        <v>14</v>
      </c>
    </row>
    <row r="6" spans="1:91" ht="12" customHeight="1" x14ac:dyDescent="0.25">
      <c r="B6" s="7146"/>
      <c r="C6" s="7146"/>
      <c r="D6" s="7146"/>
      <c r="E6" s="7146"/>
      <c r="F6" s="7155"/>
      <c r="G6" s="7155"/>
      <c r="H6" s="35" t="s">
        <v>6</v>
      </c>
      <c r="I6" s="35" t="s">
        <v>7</v>
      </c>
      <c r="J6" s="35" t="s">
        <v>8</v>
      </c>
      <c r="K6" s="35" t="s">
        <v>9</v>
      </c>
      <c r="L6" s="35" t="s">
        <v>10</v>
      </c>
      <c r="M6" s="35" t="s">
        <v>11</v>
      </c>
      <c r="N6" s="35"/>
      <c r="O6" s="35"/>
      <c r="P6" s="35" t="s">
        <v>6</v>
      </c>
      <c r="Q6" s="35" t="s">
        <v>7</v>
      </c>
      <c r="R6" s="35" t="s">
        <v>8</v>
      </c>
      <c r="S6" s="35" t="s">
        <v>9</v>
      </c>
      <c r="T6" s="35" t="s">
        <v>10</v>
      </c>
      <c r="U6" s="35"/>
      <c r="V6" s="35"/>
      <c r="W6" s="7139"/>
      <c r="X6" s="7216"/>
    </row>
    <row r="7" spans="1:91" ht="45" x14ac:dyDescent="0.25">
      <c r="A7" s="1" t="e">
        <f>SUM(#REF!+1)</f>
        <v>#REF!</v>
      </c>
      <c r="B7" s="7156" t="s">
        <v>90</v>
      </c>
      <c r="C7" s="740">
        <v>600</v>
      </c>
      <c r="D7" s="740">
        <v>1</v>
      </c>
      <c r="E7" s="7" t="s">
        <v>91</v>
      </c>
      <c r="F7" s="749" t="s">
        <v>82</v>
      </c>
      <c r="G7" s="749" t="s">
        <v>83</v>
      </c>
      <c r="H7" s="28" t="s">
        <v>84</v>
      </c>
      <c r="I7" s="28" t="s">
        <v>20</v>
      </c>
      <c r="J7" s="28" t="s">
        <v>16</v>
      </c>
      <c r="K7" s="28" t="s">
        <v>92</v>
      </c>
      <c r="L7" s="28" t="s">
        <v>19</v>
      </c>
      <c r="M7" s="28" t="s">
        <v>21</v>
      </c>
      <c r="N7" s="38" t="s">
        <v>597</v>
      </c>
      <c r="O7" s="748" t="s">
        <v>596</v>
      </c>
      <c r="P7" s="38" t="s">
        <v>351</v>
      </c>
      <c r="Q7" s="38" t="s">
        <v>352</v>
      </c>
      <c r="R7" s="38" t="s">
        <v>357</v>
      </c>
      <c r="S7" s="38" t="s">
        <v>453</v>
      </c>
      <c r="T7" s="38" t="s">
        <v>454</v>
      </c>
      <c r="U7" s="102" t="s">
        <v>717</v>
      </c>
      <c r="V7" s="741" t="s">
        <v>559</v>
      </c>
      <c r="W7" s="8">
        <v>93228867.590000004</v>
      </c>
      <c r="X7" s="9" t="s">
        <v>93</v>
      </c>
      <c r="AA7" s="46"/>
    </row>
    <row r="8" spans="1:91" ht="45" x14ac:dyDescent="0.25">
      <c r="A8" s="1" t="e">
        <f>SUM(A7+1)</f>
        <v>#REF!</v>
      </c>
      <c r="B8" s="7156"/>
      <c r="C8" s="740">
        <v>601</v>
      </c>
      <c r="D8" s="740">
        <v>2</v>
      </c>
      <c r="E8" s="7" t="s">
        <v>94</v>
      </c>
      <c r="F8" s="749" t="s">
        <v>82</v>
      </c>
      <c r="G8" s="749" t="s">
        <v>83</v>
      </c>
      <c r="H8" s="24" t="s">
        <v>84</v>
      </c>
      <c r="I8" s="24" t="s">
        <v>20</v>
      </c>
      <c r="J8" s="24" t="s">
        <v>16</v>
      </c>
      <c r="K8" s="24" t="s">
        <v>17</v>
      </c>
      <c r="L8" s="24" t="s">
        <v>29</v>
      </c>
      <c r="M8" s="24" t="s">
        <v>95</v>
      </c>
      <c r="N8" s="38" t="s">
        <v>597</v>
      </c>
      <c r="O8" s="748" t="s">
        <v>596</v>
      </c>
      <c r="P8" s="38" t="s">
        <v>351</v>
      </c>
      <c r="Q8" s="38" t="s">
        <v>352</v>
      </c>
      <c r="R8" s="38" t="s">
        <v>357</v>
      </c>
      <c r="S8" s="38" t="s">
        <v>358</v>
      </c>
      <c r="T8" s="38" t="s">
        <v>359</v>
      </c>
      <c r="U8" s="102" t="s">
        <v>717</v>
      </c>
      <c r="V8" s="741" t="s">
        <v>559</v>
      </c>
      <c r="W8" s="8">
        <v>42603912.079999998</v>
      </c>
      <c r="X8" s="9" t="s">
        <v>96</v>
      </c>
      <c r="AA8" s="46"/>
    </row>
    <row r="9" spans="1:91" ht="45" x14ac:dyDescent="0.25">
      <c r="A9" s="1" t="e">
        <f t="shared" ref="A9" si="0">SUM(A8+1)</f>
        <v>#REF!</v>
      </c>
      <c r="B9" s="7156"/>
      <c r="C9" s="740">
        <v>602</v>
      </c>
      <c r="D9" s="740">
        <v>3</v>
      </c>
      <c r="E9" s="7" t="s">
        <v>116</v>
      </c>
      <c r="F9" s="749" t="s">
        <v>82</v>
      </c>
      <c r="G9" s="749" t="s">
        <v>83</v>
      </c>
      <c r="H9" s="27" t="s">
        <v>84</v>
      </c>
      <c r="I9" s="27" t="s">
        <v>20</v>
      </c>
      <c r="J9" s="27" t="s">
        <v>16</v>
      </c>
      <c r="K9" s="27" t="s">
        <v>29</v>
      </c>
      <c r="L9" s="27" t="s">
        <v>17</v>
      </c>
      <c r="M9" s="27" t="s">
        <v>95</v>
      </c>
      <c r="N9" s="38" t="s">
        <v>597</v>
      </c>
      <c r="O9" s="748" t="s">
        <v>596</v>
      </c>
      <c r="P9" s="38" t="s">
        <v>351</v>
      </c>
      <c r="Q9" s="38" t="s">
        <v>352</v>
      </c>
      <c r="R9" s="38" t="s">
        <v>357</v>
      </c>
      <c r="S9" s="748" t="s">
        <v>455</v>
      </c>
      <c r="T9" s="38" t="s">
        <v>456</v>
      </c>
      <c r="U9" s="102" t="s">
        <v>717</v>
      </c>
      <c r="V9" s="741" t="s">
        <v>559</v>
      </c>
      <c r="W9" s="8">
        <v>2634321.48</v>
      </c>
      <c r="X9" s="9" t="s">
        <v>96</v>
      </c>
      <c r="AA9" s="46"/>
    </row>
    <row r="10" spans="1:91" ht="45" x14ac:dyDescent="0.25">
      <c r="B10" s="7156"/>
      <c r="C10" s="740">
        <v>603</v>
      </c>
      <c r="D10" s="740">
        <v>4</v>
      </c>
      <c r="E10" s="7" t="s">
        <v>97</v>
      </c>
      <c r="F10" s="749" t="s">
        <v>82</v>
      </c>
      <c r="G10" s="749" t="s">
        <v>83</v>
      </c>
      <c r="H10" s="25" t="s">
        <v>84</v>
      </c>
      <c r="I10" s="25" t="s">
        <v>20</v>
      </c>
      <c r="J10" s="25" t="s">
        <v>16</v>
      </c>
      <c r="K10" s="25" t="s">
        <v>17</v>
      </c>
      <c r="L10" s="25" t="s">
        <v>29</v>
      </c>
      <c r="M10" s="25" t="s">
        <v>98</v>
      </c>
      <c r="N10" s="38" t="s">
        <v>597</v>
      </c>
      <c r="O10" s="748" t="s">
        <v>596</v>
      </c>
      <c r="P10" s="38" t="s">
        <v>351</v>
      </c>
      <c r="Q10" s="38" t="s">
        <v>352</v>
      </c>
      <c r="R10" s="38" t="s">
        <v>357</v>
      </c>
      <c r="S10" s="38" t="s">
        <v>358</v>
      </c>
      <c r="T10" s="38" t="s">
        <v>359</v>
      </c>
      <c r="U10" s="102" t="s">
        <v>717</v>
      </c>
      <c r="V10" s="741" t="s">
        <v>559</v>
      </c>
      <c r="W10" s="8">
        <v>16550000</v>
      </c>
      <c r="X10" s="9" t="s">
        <v>99</v>
      </c>
      <c r="AA10" s="46"/>
    </row>
    <row r="11" spans="1:91" ht="45" x14ac:dyDescent="0.25">
      <c r="B11" s="7156"/>
      <c r="C11" s="740">
        <v>604</v>
      </c>
      <c r="D11" s="740">
        <v>5</v>
      </c>
      <c r="E11" s="7" t="s">
        <v>97</v>
      </c>
      <c r="F11" s="749" t="s">
        <v>82</v>
      </c>
      <c r="G11" s="749" t="s">
        <v>83</v>
      </c>
      <c r="H11" s="25" t="s">
        <v>84</v>
      </c>
      <c r="I11" s="25" t="s">
        <v>20</v>
      </c>
      <c r="J11" s="25" t="s">
        <v>16</v>
      </c>
      <c r="K11" s="25" t="s">
        <v>17</v>
      </c>
      <c r="L11" s="25" t="s">
        <v>29</v>
      </c>
      <c r="M11" s="25" t="s">
        <v>21</v>
      </c>
      <c r="N11" s="38" t="s">
        <v>597</v>
      </c>
      <c r="O11" s="748" t="s">
        <v>596</v>
      </c>
      <c r="P11" s="38" t="s">
        <v>351</v>
      </c>
      <c r="Q11" s="38" t="s">
        <v>352</v>
      </c>
      <c r="R11" s="38" t="s">
        <v>357</v>
      </c>
      <c r="S11" s="38" t="s">
        <v>358</v>
      </c>
      <c r="T11" s="38" t="s">
        <v>359</v>
      </c>
      <c r="U11" s="102" t="s">
        <v>717</v>
      </c>
      <c r="V11" s="741" t="s">
        <v>559</v>
      </c>
      <c r="W11" s="8">
        <v>50800000</v>
      </c>
      <c r="X11" s="9" t="s">
        <v>100</v>
      </c>
      <c r="AA11" s="46"/>
    </row>
    <row r="12" spans="1:91" ht="45" x14ac:dyDescent="0.25">
      <c r="A12" s="1" t="e">
        <f>SUM(A9+1)</f>
        <v>#REF!</v>
      </c>
      <c r="B12" s="7156"/>
      <c r="C12" s="740">
        <v>605</v>
      </c>
      <c r="D12" s="740">
        <v>6</v>
      </c>
      <c r="E12" s="9" t="s">
        <v>105</v>
      </c>
      <c r="F12" s="30" t="s">
        <v>82</v>
      </c>
      <c r="G12" s="30" t="s">
        <v>83</v>
      </c>
      <c r="H12" s="30" t="s">
        <v>101</v>
      </c>
      <c r="I12" s="30" t="s">
        <v>16</v>
      </c>
      <c r="J12" s="30" t="s">
        <v>16</v>
      </c>
      <c r="K12" s="30" t="s">
        <v>92</v>
      </c>
      <c r="L12" s="30" t="s">
        <v>16</v>
      </c>
      <c r="M12" s="30" t="s">
        <v>102</v>
      </c>
      <c r="N12" s="38" t="s">
        <v>597</v>
      </c>
      <c r="O12" s="748" t="s">
        <v>596</v>
      </c>
      <c r="P12" s="38" t="s">
        <v>371</v>
      </c>
      <c r="Q12" s="38" t="s">
        <v>372</v>
      </c>
      <c r="R12" s="38" t="s">
        <v>375</v>
      </c>
      <c r="S12" s="38" t="s">
        <v>457</v>
      </c>
      <c r="T12" s="38" t="s">
        <v>458</v>
      </c>
      <c r="U12" s="103" t="s">
        <v>715</v>
      </c>
      <c r="V12" s="741" t="s">
        <v>562</v>
      </c>
      <c r="W12" s="8">
        <v>6500000</v>
      </c>
      <c r="X12" s="9" t="s">
        <v>103</v>
      </c>
      <c r="AA12" s="46"/>
    </row>
    <row r="13" spans="1:91" ht="45" x14ac:dyDescent="0.25">
      <c r="B13" s="7156"/>
      <c r="C13" s="740">
        <v>606</v>
      </c>
      <c r="D13" s="740">
        <v>7</v>
      </c>
      <c r="E13" s="9" t="s">
        <v>104</v>
      </c>
      <c r="F13" s="30" t="s">
        <v>82</v>
      </c>
      <c r="G13" s="30" t="s">
        <v>83</v>
      </c>
      <c r="H13" s="30" t="s">
        <v>101</v>
      </c>
      <c r="I13" s="30" t="s">
        <v>16</v>
      </c>
      <c r="J13" s="30" t="s">
        <v>16</v>
      </c>
      <c r="K13" s="30" t="s">
        <v>92</v>
      </c>
      <c r="L13" s="30" t="s">
        <v>16</v>
      </c>
      <c r="M13" s="30" t="s">
        <v>106</v>
      </c>
      <c r="N13" s="38" t="s">
        <v>597</v>
      </c>
      <c r="O13" s="748" t="s">
        <v>596</v>
      </c>
      <c r="P13" s="38" t="s">
        <v>371</v>
      </c>
      <c r="Q13" s="38" t="s">
        <v>372</v>
      </c>
      <c r="R13" s="38" t="s">
        <v>375</v>
      </c>
      <c r="S13" s="38" t="s">
        <v>457</v>
      </c>
      <c r="T13" s="38" t="s">
        <v>458</v>
      </c>
      <c r="U13" s="103" t="s">
        <v>715</v>
      </c>
      <c r="V13" s="741" t="s">
        <v>562</v>
      </c>
      <c r="W13" s="8">
        <v>9200000</v>
      </c>
      <c r="X13" s="9" t="s">
        <v>107</v>
      </c>
      <c r="AA13" s="46"/>
    </row>
    <row r="14" spans="1:91" ht="45" x14ac:dyDescent="0.25">
      <c r="B14" s="7156"/>
      <c r="C14" s="740">
        <v>607</v>
      </c>
      <c r="D14" s="740">
        <v>8</v>
      </c>
      <c r="E14" s="7" t="s">
        <v>97</v>
      </c>
      <c r="F14" s="749" t="s">
        <v>82</v>
      </c>
      <c r="G14" s="749" t="s">
        <v>83</v>
      </c>
      <c r="H14" s="26" t="s">
        <v>84</v>
      </c>
      <c r="I14" s="26" t="s">
        <v>20</v>
      </c>
      <c r="J14" s="26" t="s">
        <v>16</v>
      </c>
      <c r="K14" s="26" t="s">
        <v>17</v>
      </c>
      <c r="L14" s="26" t="s">
        <v>29</v>
      </c>
      <c r="M14" s="26" t="s">
        <v>106</v>
      </c>
      <c r="N14" s="38" t="s">
        <v>597</v>
      </c>
      <c r="O14" s="748" t="s">
        <v>596</v>
      </c>
      <c r="P14" s="38" t="s">
        <v>351</v>
      </c>
      <c r="Q14" s="38" t="s">
        <v>352</v>
      </c>
      <c r="R14" s="38" t="s">
        <v>357</v>
      </c>
      <c r="S14" s="38" t="s">
        <v>358</v>
      </c>
      <c r="T14" s="38" t="s">
        <v>359</v>
      </c>
      <c r="U14" s="102" t="s">
        <v>717</v>
      </c>
      <c r="V14" s="741" t="s">
        <v>559</v>
      </c>
      <c r="W14" s="8">
        <v>7470725.4299999997</v>
      </c>
      <c r="X14" s="9" t="s">
        <v>108</v>
      </c>
      <c r="AA14" s="46"/>
    </row>
    <row r="15" spans="1:91" ht="45" x14ac:dyDescent="0.25">
      <c r="B15" s="7156"/>
      <c r="C15" s="740">
        <v>608</v>
      </c>
      <c r="D15" s="740">
        <v>9</v>
      </c>
      <c r="E15" s="9" t="s">
        <v>97</v>
      </c>
      <c r="F15" s="749" t="s">
        <v>82</v>
      </c>
      <c r="G15" s="749" t="s">
        <v>83</v>
      </c>
      <c r="H15" s="26" t="s">
        <v>84</v>
      </c>
      <c r="I15" s="26" t="s">
        <v>20</v>
      </c>
      <c r="J15" s="26" t="s">
        <v>16</v>
      </c>
      <c r="K15" s="26" t="s">
        <v>17</v>
      </c>
      <c r="L15" s="26" t="s">
        <v>29</v>
      </c>
      <c r="M15" s="26" t="s">
        <v>109</v>
      </c>
      <c r="N15" s="38" t="s">
        <v>597</v>
      </c>
      <c r="O15" s="748" t="s">
        <v>596</v>
      </c>
      <c r="P15" s="38" t="s">
        <v>351</v>
      </c>
      <c r="Q15" s="38" t="s">
        <v>352</v>
      </c>
      <c r="R15" s="38" t="s">
        <v>357</v>
      </c>
      <c r="S15" s="38" t="s">
        <v>358</v>
      </c>
      <c r="T15" s="38" t="s">
        <v>359</v>
      </c>
      <c r="U15" s="102" t="s">
        <v>717</v>
      </c>
      <c r="V15" s="741" t="s">
        <v>559</v>
      </c>
      <c r="W15" s="8">
        <v>39744994.200000003</v>
      </c>
      <c r="X15" s="9" t="s">
        <v>110</v>
      </c>
      <c r="AA15" s="46"/>
    </row>
    <row r="16" spans="1:91" ht="45" x14ac:dyDescent="0.25">
      <c r="A16" s="1" t="e">
        <f>SUM(A12+1)</f>
        <v>#REF!</v>
      </c>
      <c r="B16" s="7156"/>
      <c r="C16" s="740">
        <v>609</v>
      </c>
      <c r="D16" s="740">
        <v>10</v>
      </c>
      <c r="E16" s="9" t="s">
        <v>111</v>
      </c>
      <c r="F16" s="31" t="s">
        <v>82</v>
      </c>
      <c r="G16" s="31" t="s">
        <v>83</v>
      </c>
      <c r="H16" s="31" t="s">
        <v>112</v>
      </c>
      <c r="I16" s="31" t="s">
        <v>113</v>
      </c>
      <c r="J16" s="31" t="s">
        <v>16</v>
      </c>
      <c r="K16" s="31" t="s">
        <v>17</v>
      </c>
      <c r="L16" s="31" t="s">
        <v>17</v>
      </c>
      <c r="M16" s="31" t="s">
        <v>114</v>
      </c>
      <c r="N16" s="38" t="s">
        <v>597</v>
      </c>
      <c r="O16" s="748" t="s">
        <v>596</v>
      </c>
      <c r="P16" s="44" t="s">
        <v>378</v>
      </c>
      <c r="Q16" s="44" t="s">
        <v>379</v>
      </c>
      <c r="R16" s="44" t="s">
        <v>383</v>
      </c>
      <c r="S16" s="38" t="s">
        <v>459</v>
      </c>
      <c r="T16" s="38" t="s">
        <v>460</v>
      </c>
      <c r="U16" s="102" t="s">
        <v>718</v>
      </c>
      <c r="V16" s="741" t="s">
        <v>559</v>
      </c>
      <c r="W16" s="8">
        <v>50000000</v>
      </c>
      <c r="X16" s="9" t="s">
        <v>115</v>
      </c>
    </row>
    <row r="17" spans="1:24" ht="47.25" customHeight="1" x14ac:dyDescent="0.25">
      <c r="B17" s="7156"/>
      <c r="C17" s="740">
        <v>610</v>
      </c>
      <c r="D17" s="740">
        <v>11</v>
      </c>
      <c r="E17" s="9" t="s">
        <v>116</v>
      </c>
      <c r="F17" s="749" t="s">
        <v>82</v>
      </c>
      <c r="G17" s="749" t="s">
        <v>83</v>
      </c>
      <c r="H17" s="27" t="s">
        <v>84</v>
      </c>
      <c r="I17" s="27" t="s">
        <v>20</v>
      </c>
      <c r="J17" s="27" t="s">
        <v>16</v>
      </c>
      <c r="K17" s="27" t="s">
        <v>29</v>
      </c>
      <c r="L17" s="27" t="s">
        <v>17</v>
      </c>
      <c r="M17" s="27" t="s">
        <v>21</v>
      </c>
      <c r="N17" s="38" t="s">
        <v>597</v>
      </c>
      <c r="O17" s="748" t="s">
        <v>596</v>
      </c>
      <c r="P17" s="38" t="s">
        <v>351</v>
      </c>
      <c r="Q17" s="38" t="s">
        <v>352</v>
      </c>
      <c r="R17" s="38" t="s">
        <v>357</v>
      </c>
      <c r="S17" s="748" t="s">
        <v>455</v>
      </c>
      <c r="T17" s="38" t="s">
        <v>456</v>
      </c>
      <c r="U17" s="102" t="s">
        <v>717</v>
      </c>
      <c r="V17" s="741" t="s">
        <v>559</v>
      </c>
      <c r="W17" s="8">
        <v>124200000</v>
      </c>
      <c r="X17" s="9" t="s">
        <v>117</v>
      </c>
    </row>
    <row r="18" spans="1:24" ht="45" x14ac:dyDescent="0.25">
      <c r="A18" s="1" t="e">
        <f>SUM(A16+1)</f>
        <v>#REF!</v>
      </c>
      <c r="B18" s="7156"/>
      <c r="C18" s="740">
        <v>611</v>
      </c>
      <c r="D18" s="740">
        <v>12</v>
      </c>
      <c r="E18" s="9" t="s">
        <v>118</v>
      </c>
      <c r="F18" s="32" t="s">
        <v>82</v>
      </c>
      <c r="G18" s="32" t="s">
        <v>83</v>
      </c>
      <c r="H18" s="32" t="s">
        <v>17</v>
      </c>
      <c r="I18" s="32" t="s">
        <v>16</v>
      </c>
      <c r="J18" s="32" t="s">
        <v>16</v>
      </c>
      <c r="K18" s="32" t="s">
        <v>92</v>
      </c>
      <c r="L18" s="32" t="s">
        <v>16</v>
      </c>
      <c r="M18" s="32" t="s">
        <v>21</v>
      </c>
      <c r="N18" s="38" t="s">
        <v>597</v>
      </c>
      <c r="O18" s="748" t="s">
        <v>596</v>
      </c>
      <c r="P18" s="741" t="s">
        <v>329</v>
      </c>
      <c r="Q18" s="741" t="s">
        <v>330</v>
      </c>
      <c r="R18" s="741" t="s">
        <v>336</v>
      </c>
      <c r="S18" s="38" t="s">
        <v>461</v>
      </c>
      <c r="T18" s="38" t="s">
        <v>461</v>
      </c>
      <c r="U18" s="103" t="s">
        <v>713</v>
      </c>
      <c r="V18" s="741" t="s">
        <v>564</v>
      </c>
      <c r="W18" s="8">
        <v>1540000</v>
      </c>
      <c r="X18" s="9" t="s">
        <v>119</v>
      </c>
    </row>
    <row r="19" spans="1:24" ht="45" x14ac:dyDescent="0.25">
      <c r="B19" s="7156"/>
      <c r="C19" s="740">
        <v>612</v>
      </c>
      <c r="D19" s="740">
        <v>13</v>
      </c>
      <c r="E19" s="9" t="s">
        <v>120</v>
      </c>
      <c r="F19" s="30" t="s">
        <v>82</v>
      </c>
      <c r="G19" s="30" t="s">
        <v>83</v>
      </c>
      <c r="H19" s="30" t="s">
        <v>101</v>
      </c>
      <c r="I19" s="30" t="s">
        <v>16</v>
      </c>
      <c r="J19" s="30" t="s">
        <v>16</v>
      </c>
      <c r="K19" s="30" t="s">
        <v>92</v>
      </c>
      <c r="L19" s="30" t="s">
        <v>16</v>
      </c>
      <c r="M19" s="30" t="s">
        <v>21</v>
      </c>
      <c r="N19" s="38" t="s">
        <v>597</v>
      </c>
      <c r="O19" s="748" t="s">
        <v>596</v>
      </c>
      <c r="P19" s="38" t="s">
        <v>371</v>
      </c>
      <c r="Q19" s="38" t="s">
        <v>372</v>
      </c>
      <c r="R19" s="38" t="s">
        <v>375</v>
      </c>
      <c r="S19" s="38" t="s">
        <v>457</v>
      </c>
      <c r="T19" s="38" t="s">
        <v>458</v>
      </c>
      <c r="U19" s="103" t="s">
        <v>715</v>
      </c>
      <c r="V19" s="741" t="s">
        <v>562</v>
      </c>
      <c r="W19" s="8">
        <v>54010000</v>
      </c>
      <c r="X19" s="9" t="s">
        <v>121</v>
      </c>
    </row>
    <row r="20" spans="1:24" ht="45" x14ac:dyDescent="0.25">
      <c r="B20" s="7156"/>
      <c r="C20" s="740">
        <v>613</v>
      </c>
      <c r="D20" s="740">
        <v>14</v>
      </c>
      <c r="E20" s="9" t="s">
        <v>122</v>
      </c>
      <c r="F20" s="749" t="s">
        <v>82</v>
      </c>
      <c r="G20" s="749" t="s">
        <v>83</v>
      </c>
      <c r="H20" s="28" t="s">
        <v>84</v>
      </c>
      <c r="I20" s="28" t="s">
        <v>20</v>
      </c>
      <c r="J20" s="28" t="s">
        <v>16</v>
      </c>
      <c r="K20" s="28" t="s">
        <v>92</v>
      </c>
      <c r="L20" s="28" t="s">
        <v>19</v>
      </c>
      <c r="M20" s="28" t="s">
        <v>21</v>
      </c>
      <c r="N20" s="38" t="s">
        <v>597</v>
      </c>
      <c r="O20" s="748" t="s">
        <v>596</v>
      </c>
      <c r="P20" s="38" t="s">
        <v>351</v>
      </c>
      <c r="Q20" s="38" t="s">
        <v>352</v>
      </c>
      <c r="R20" s="38" t="s">
        <v>357</v>
      </c>
      <c r="S20" s="38" t="s">
        <v>453</v>
      </c>
      <c r="T20" s="38" t="s">
        <v>454</v>
      </c>
      <c r="U20" s="102" t="s">
        <v>717</v>
      </c>
      <c r="V20" s="741" t="s">
        <v>559</v>
      </c>
      <c r="W20" s="8">
        <v>25000000</v>
      </c>
      <c r="X20" s="9" t="s">
        <v>123</v>
      </c>
    </row>
    <row r="21" spans="1:24" ht="45" x14ac:dyDescent="0.25">
      <c r="A21" s="1" t="e">
        <f>SUM(A18+1)</f>
        <v>#REF!</v>
      </c>
      <c r="B21" s="7156"/>
      <c r="C21" s="740">
        <v>614</v>
      </c>
      <c r="D21" s="740">
        <v>15</v>
      </c>
      <c r="E21" s="9" t="s">
        <v>124</v>
      </c>
      <c r="F21" s="33" t="s">
        <v>82</v>
      </c>
      <c r="G21" s="33" t="s">
        <v>83</v>
      </c>
      <c r="H21" s="33" t="s">
        <v>29</v>
      </c>
      <c r="I21" s="33" t="s">
        <v>16</v>
      </c>
      <c r="J21" s="33" t="s">
        <v>16</v>
      </c>
      <c r="K21" s="33" t="s">
        <v>17</v>
      </c>
      <c r="L21" s="33" t="s">
        <v>16</v>
      </c>
      <c r="M21" s="33" t="s">
        <v>21</v>
      </c>
      <c r="N21" s="38" t="s">
        <v>597</v>
      </c>
      <c r="O21" s="748" t="s">
        <v>596</v>
      </c>
      <c r="P21" s="44" t="s">
        <v>388</v>
      </c>
      <c r="Q21" s="44" t="s">
        <v>389</v>
      </c>
      <c r="R21" s="44" t="s">
        <v>390</v>
      </c>
      <c r="S21" s="38" t="s">
        <v>462</v>
      </c>
      <c r="T21" s="38" t="s">
        <v>463</v>
      </c>
      <c r="U21" s="103" t="s">
        <v>716</v>
      </c>
      <c r="V21" s="741" t="s">
        <v>560</v>
      </c>
      <c r="W21" s="8">
        <v>70000000</v>
      </c>
      <c r="X21" s="9" t="s">
        <v>125</v>
      </c>
    </row>
    <row r="22" spans="1:24" ht="45" x14ac:dyDescent="0.25">
      <c r="B22" s="7156"/>
      <c r="C22" s="740">
        <v>615</v>
      </c>
      <c r="D22" s="740">
        <v>16</v>
      </c>
      <c r="E22" s="9" t="s">
        <v>111</v>
      </c>
      <c r="F22" s="31" t="s">
        <v>82</v>
      </c>
      <c r="G22" s="31" t="s">
        <v>83</v>
      </c>
      <c r="H22" s="31" t="s">
        <v>112</v>
      </c>
      <c r="I22" s="31" t="s">
        <v>113</v>
      </c>
      <c r="J22" s="31" t="s">
        <v>16</v>
      </c>
      <c r="K22" s="31" t="s">
        <v>17</v>
      </c>
      <c r="L22" s="31" t="s">
        <v>17</v>
      </c>
      <c r="M22" s="31" t="s">
        <v>21</v>
      </c>
      <c r="N22" s="38" t="s">
        <v>597</v>
      </c>
      <c r="O22" s="748" t="s">
        <v>596</v>
      </c>
      <c r="P22" s="44" t="s">
        <v>378</v>
      </c>
      <c r="Q22" s="44" t="s">
        <v>379</v>
      </c>
      <c r="R22" s="44" t="s">
        <v>383</v>
      </c>
      <c r="S22" s="38" t="s">
        <v>459</v>
      </c>
      <c r="T22" s="38" t="s">
        <v>460</v>
      </c>
      <c r="U22" s="102" t="s">
        <v>718</v>
      </c>
      <c r="V22" s="741" t="s">
        <v>559</v>
      </c>
      <c r="W22" s="8" t="s">
        <v>126</v>
      </c>
      <c r="X22" s="9" t="s">
        <v>127</v>
      </c>
    </row>
    <row r="23" spans="1:24" ht="45" x14ac:dyDescent="0.25">
      <c r="B23" s="7156"/>
      <c r="C23" s="740">
        <v>616</v>
      </c>
      <c r="D23" s="740">
        <v>17</v>
      </c>
      <c r="E23" s="7" t="s">
        <v>128</v>
      </c>
      <c r="F23" s="749" t="s">
        <v>82</v>
      </c>
      <c r="G23" s="749" t="s">
        <v>83</v>
      </c>
      <c r="H23" s="24" t="s">
        <v>84</v>
      </c>
      <c r="I23" s="24" t="s">
        <v>20</v>
      </c>
      <c r="J23" s="24" t="s">
        <v>16</v>
      </c>
      <c r="K23" s="24" t="s">
        <v>17</v>
      </c>
      <c r="L23" s="24" t="s">
        <v>29</v>
      </c>
      <c r="M23" s="24" t="s">
        <v>129</v>
      </c>
      <c r="N23" s="38" t="s">
        <v>597</v>
      </c>
      <c r="O23" s="748" t="s">
        <v>596</v>
      </c>
      <c r="P23" s="38" t="s">
        <v>351</v>
      </c>
      <c r="Q23" s="38" t="s">
        <v>352</v>
      </c>
      <c r="R23" s="38" t="s">
        <v>357</v>
      </c>
      <c r="S23" s="38" t="s">
        <v>358</v>
      </c>
      <c r="T23" s="38" t="s">
        <v>359</v>
      </c>
      <c r="U23" s="102" t="s">
        <v>717</v>
      </c>
      <c r="V23" s="741" t="s">
        <v>559</v>
      </c>
      <c r="W23" s="8">
        <v>20425.84</v>
      </c>
      <c r="X23" s="9" t="s">
        <v>132</v>
      </c>
    </row>
    <row r="24" spans="1:24" ht="45" x14ac:dyDescent="0.25">
      <c r="B24" s="7156"/>
      <c r="C24" s="740">
        <v>617</v>
      </c>
      <c r="D24" s="740">
        <v>18</v>
      </c>
      <c r="E24" s="7" t="s">
        <v>97</v>
      </c>
      <c r="F24" s="749" t="s">
        <v>82</v>
      </c>
      <c r="G24" s="749" t="s">
        <v>83</v>
      </c>
      <c r="H24" s="24" t="s">
        <v>84</v>
      </c>
      <c r="I24" s="24" t="s">
        <v>20</v>
      </c>
      <c r="J24" s="24" t="s">
        <v>16</v>
      </c>
      <c r="K24" s="24" t="s">
        <v>17</v>
      </c>
      <c r="L24" s="24" t="s">
        <v>29</v>
      </c>
      <c r="M24" s="24" t="s">
        <v>130</v>
      </c>
      <c r="N24" s="38" t="s">
        <v>597</v>
      </c>
      <c r="O24" s="748" t="s">
        <v>596</v>
      </c>
      <c r="P24" s="38" t="s">
        <v>351</v>
      </c>
      <c r="Q24" s="38" t="s">
        <v>352</v>
      </c>
      <c r="R24" s="38" t="s">
        <v>357</v>
      </c>
      <c r="S24" s="38" t="s">
        <v>358</v>
      </c>
      <c r="T24" s="38" t="s">
        <v>359</v>
      </c>
      <c r="U24" s="102" t="s">
        <v>717</v>
      </c>
      <c r="V24" s="741" t="s">
        <v>559</v>
      </c>
      <c r="W24" s="8">
        <v>458535.61</v>
      </c>
      <c r="X24" s="9" t="s">
        <v>131</v>
      </c>
    </row>
    <row r="25" spans="1:24" ht="45" x14ac:dyDescent="0.25">
      <c r="B25" s="7156"/>
      <c r="C25" s="740">
        <v>618</v>
      </c>
      <c r="D25" s="740">
        <v>19</v>
      </c>
      <c r="E25" s="7" t="s">
        <v>128</v>
      </c>
      <c r="F25" s="749" t="s">
        <v>82</v>
      </c>
      <c r="G25" s="749" t="s">
        <v>83</v>
      </c>
      <c r="H25" s="24" t="s">
        <v>84</v>
      </c>
      <c r="I25" s="24" t="s">
        <v>20</v>
      </c>
      <c r="J25" s="24" t="s">
        <v>16</v>
      </c>
      <c r="K25" s="24" t="s">
        <v>17</v>
      </c>
      <c r="L25" s="24" t="s">
        <v>29</v>
      </c>
      <c r="M25" s="24" t="s">
        <v>133</v>
      </c>
      <c r="N25" s="38" t="s">
        <v>597</v>
      </c>
      <c r="O25" s="748" t="s">
        <v>596</v>
      </c>
      <c r="P25" s="38" t="s">
        <v>351</v>
      </c>
      <c r="Q25" s="38" t="s">
        <v>352</v>
      </c>
      <c r="R25" s="38" t="s">
        <v>357</v>
      </c>
      <c r="S25" s="38" t="s">
        <v>358</v>
      </c>
      <c r="T25" s="38" t="s">
        <v>359</v>
      </c>
      <c r="U25" s="102" t="s">
        <v>717</v>
      </c>
      <c r="V25" s="741" t="s">
        <v>559</v>
      </c>
      <c r="W25" s="8">
        <v>367613.88</v>
      </c>
      <c r="X25" s="9" t="s">
        <v>134</v>
      </c>
    </row>
    <row r="26" spans="1:24" ht="45" x14ac:dyDescent="0.25">
      <c r="B26" s="7156"/>
      <c r="C26" s="740">
        <v>619</v>
      </c>
      <c r="D26" s="740">
        <v>20</v>
      </c>
      <c r="E26" s="7" t="s">
        <v>97</v>
      </c>
      <c r="F26" s="749" t="s">
        <v>82</v>
      </c>
      <c r="G26" s="749" t="s">
        <v>83</v>
      </c>
      <c r="H26" s="24" t="s">
        <v>84</v>
      </c>
      <c r="I26" s="24" t="s">
        <v>20</v>
      </c>
      <c r="J26" s="24" t="s">
        <v>16</v>
      </c>
      <c r="K26" s="24" t="s">
        <v>17</v>
      </c>
      <c r="L26" s="24" t="s">
        <v>29</v>
      </c>
      <c r="M26" s="24" t="s">
        <v>135</v>
      </c>
      <c r="N26" s="38" t="s">
        <v>597</v>
      </c>
      <c r="O26" s="748" t="s">
        <v>596</v>
      </c>
      <c r="P26" s="38" t="s">
        <v>351</v>
      </c>
      <c r="Q26" s="38" t="s">
        <v>352</v>
      </c>
      <c r="R26" s="38" t="s">
        <v>357</v>
      </c>
      <c r="S26" s="38" t="s">
        <v>358</v>
      </c>
      <c r="T26" s="38" t="s">
        <v>359</v>
      </c>
      <c r="U26" s="102" t="s">
        <v>717</v>
      </c>
      <c r="V26" s="741" t="s">
        <v>559</v>
      </c>
      <c r="W26" s="8">
        <v>779849.64</v>
      </c>
      <c r="X26" s="9" t="s">
        <v>136</v>
      </c>
    </row>
    <row r="27" spans="1:24" ht="49.5" customHeight="1" x14ac:dyDescent="0.25">
      <c r="B27" s="7156"/>
      <c r="C27" s="740">
        <v>620</v>
      </c>
      <c r="D27" s="740">
        <v>21</v>
      </c>
      <c r="E27" s="7" t="s">
        <v>97</v>
      </c>
      <c r="F27" s="749" t="s">
        <v>82</v>
      </c>
      <c r="G27" s="749" t="s">
        <v>83</v>
      </c>
      <c r="H27" s="24" t="s">
        <v>84</v>
      </c>
      <c r="I27" s="24" t="s">
        <v>20</v>
      </c>
      <c r="J27" s="24" t="s">
        <v>16</v>
      </c>
      <c r="K27" s="24" t="s">
        <v>17</v>
      </c>
      <c r="L27" s="24" t="s">
        <v>29</v>
      </c>
      <c r="M27" s="24" t="s">
        <v>137</v>
      </c>
      <c r="N27" s="38" t="s">
        <v>597</v>
      </c>
      <c r="O27" s="748" t="s">
        <v>596</v>
      </c>
      <c r="P27" s="38" t="s">
        <v>351</v>
      </c>
      <c r="Q27" s="38" t="s">
        <v>352</v>
      </c>
      <c r="R27" s="38" t="s">
        <v>357</v>
      </c>
      <c r="S27" s="38" t="s">
        <v>358</v>
      </c>
      <c r="T27" s="38" t="s">
        <v>359</v>
      </c>
      <c r="U27" s="102" t="s">
        <v>717</v>
      </c>
      <c r="V27" s="741" t="s">
        <v>559</v>
      </c>
      <c r="W27" s="8">
        <v>1409746.88</v>
      </c>
      <c r="X27" s="9" t="s">
        <v>138</v>
      </c>
    </row>
    <row r="28" spans="1:24" ht="45" x14ac:dyDescent="0.25">
      <c r="B28" s="7156"/>
      <c r="C28" s="740">
        <v>621</v>
      </c>
      <c r="D28" s="740">
        <v>22</v>
      </c>
      <c r="E28" s="7" t="s">
        <v>139</v>
      </c>
      <c r="F28" s="749" t="s">
        <v>82</v>
      </c>
      <c r="G28" s="749" t="s">
        <v>83</v>
      </c>
      <c r="H28" s="24" t="s">
        <v>84</v>
      </c>
      <c r="I28" s="24" t="s">
        <v>20</v>
      </c>
      <c r="J28" s="24" t="s">
        <v>16</v>
      </c>
      <c r="K28" s="24" t="s">
        <v>17</v>
      </c>
      <c r="L28" s="24" t="s">
        <v>29</v>
      </c>
      <c r="M28" s="24" t="s">
        <v>140</v>
      </c>
      <c r="N28" s="38" t="s">
        <v>597</v>
      </c>
      <c r="O28" s="748" t="s">
        <v>596</v>
      </c>
      <c r="P28" s="38" t="s">
        <v>351</v>
      </c>
      <c r="Q28" s="38" t="s">
        <v>352</v>
      </c>
      <c r="R28" s="38" t="s">
        <v>357</v>
      </c>
      <c r="S28" s="38" t="s">
        <v>358</v>
      </c>
      <c r="T28" s="38" t="s">
        <v>359</v>
      </c>
      <c r="U28" s="102" t="s">
        <v>717</v>
      </c>
      <c r="V28" s="741" t="s">
        <v>559</v>
      </c>
      <c r="W28" s="8">
        <v>1394218.33</v>
      </c>
      <c r="X28" s="9" t="s">
        <v>141</v>
      </c>
    </row>
    <row r="29" spans="1:24" ht="45" x14ac:dyDescent="0.25">
      <c r="B29" s="7156"/>
      <c r="C29" s="740">
        <v>622</v>
      </c>
      <c r="D29" s="740">
        <v>23</v>
      </c>
      <c r="E29" s="9" t="s">
        <v>120</v>
      </c>
      <c r="F29" s="30" t="s">
        <v>82</v>
      </c>
      <c r="G29" s="30" t="s">
        <v>83</v>
      </c>
      <c r="H29" s="30" t="s">
        <v>101</v>
      </c>
      <c r="I29" s="30" t="s">
        <v>16</v>
      </c>
      <c r="J29" s="30" t="s">
        <v>16</v>
      </c>
      <c r="K29" s="30" t="s">
        <v>92</v>
      </c>
      <c r="L29" s="30" t="s">
        <v>16</v>
      </c>
      <c r="M29" s="30" t="s">
        <v>140</v>
      </c>
      <c r="N29" s="38" t="s">
        <v>597</v>
      </c>
      <c r="O29" s="748" t="s">
        <v>596</v>
      </c>
      <c r="P29" s="38" t="s">
        <v>371</v>
      </c>
      <c r="Q29" s="38" t="s">
        <v>372</v>
      </c>
      <c r="R29" s="38" t="s">
        <v>375</v>
      </c>
      <c r="S29" s="38" t="s">
        <v>457</v>
      </c>
      <c r="T29" s="38" t="s">
        <v>458</v>
      </c>
      <c r="U29" s="103" t="s">
        <v>715</v>
      </c>
      <c r="V29" s="741" t="s">
        <v>562</v>
      </c>
      <c r="W29" s="8">
        <v>276455.78000000003</v>
      </c>
      <c r="X29" s="9" t="s">
        <v>142</v>
      </c>
    </row>
    <row r="30" spans="1:24" ht="45" x14ac:dyDescent="0.25">
      <c r="B30" s="7156"/>
      <c r="C30" s="740">
        <v>623</v>
      </c>
      <c r="D30" s="740">
        <v>24</v>
      </c>
      <c r="E30" s="7" t="s">
        <v>97</v>
      </c>
      <c r="F30" s="749" t="s">
        <v>82</v>
      </c>
      <c r="G30" s="749" t="s">
        <v>83</v>
      </c>
      <c r="H30" s="24" t="s">
        <v>84</v>
      </c>
      <c r="I30" s="24" t="s">
        <v>20</v>
      </c>
      <c r="J30" s="24" t="s">
        <v>16</v>
      </c>
      <c r="K30" s="24" t="s">
        <v>17</v>
      </c>
      <c r="L30" s="24" t="s">
        <v>29</v>
      </c>
      <c r="M30" s="24" t="s">
        <v>144</v>
      </c>
      <c r="N30" s="38" t="s">
        <v>597</v>
      </c>
      <c r="O30" s="748" t="s">
        <v>596</v>
      </c>
      <c r="P30" s="38" t="s">
        <v>351</v>
      </c>
      <c r="Q30" s="38" t="s">
        <v>352</v>
      </c>
      <c r="R30" s="38" t="s">
        <v>357</v>
      </c>
      <c r="S30" s="38" t="s">
        <v>358</v>
      </c>
      <c r="T30" s="38" t="s">
        <v>359</v>
      </c>
      <c r="U30" s="102" t="s">
        <v>717</v>
      </c>
      <c r="V30" s="741" t="s">
        <v>559</v>
      </c>
      <c r="W30" s="8">
        <v>1563300.69</v>
      </c>
      <c r="X30" s="9" t="s">
        <v>143</v>
      </c>
    </row>
    <row r="31" spans="1:24" ht="45" x14ac:dyDescent="0.25">
      <c r="B31" s="7156"/>
      <c r="C31" s="740">
        <v>624</v>
      </c>
      <c r="D31" s="740">
        <v>25</v>
      </c>
      <c r="E31" s="9" t="s">
        <v>105</v>
      </c>
      <c r="F31" s="30" t="s">
        <v>82</v>
      </c>
      <c r="G31" s="30" t="s">
        <v>83</v>
      </c>
      <c r="H31" s="30" t="s">
        <v>101</v>
      </c>
      <c r="I31" s="30" t="s">
        <v>16</v>
      </c>
      <c r="J31" s="30" t="s">
        <v>16</v>
      </c>
      <c r="K31" s="30" t="s">
        <v>92</v>
      </c>
      <c r="L31" s="30" t="s">
        <v>16</v>
      </c>
      <c r="M31" s="30" t="s">
        <v>144</v>
      </c>
      <c r="N31" s="38" t="s">
        <v>597</v>
      </c>
      <c r="O31" s="748" t="s">
        <v>596</v>
      </c>
      <c r="P31" s="38" t="s">
        <v>371</v>
      </c>
      <c r="Q31" s="38" t="s">
        <v>372</v>
      </c>
      <c r="R31" s="38" t="s">
        <v>375</v>
      </c>
      <c r="S31" s="38" t="s">
        <v>457</v>
      </c>
      <c r="T31" s="38" t="s">
        <v>458</v>
      </c>
      <c r="U31" s="103" t="s">
        <v>715</v>
      </c>
      <c r="V31" s="741" t="s">
        <v>562</v>
      </c>
      <c r="W31" s="8">
        <v>487866.94</v>
      </c>
      <c r="X31" s="9" t="s">
        <v>145</v>
      </c>
    </row>
    <row r="32" spans="1:24" ht="45" x14ac:dyDescent="0.25">
      <c r="B32" s="7156"/>
      <c r="C32" s="740">
        <v>625</v>
      </c>
      <c r="D32" s="740">
        <v>26</v>
      </c>
      <c r="E32" s="9" t="s">
        <v>97</v>
      </c>
      <c r="F32" s="749" t="s">
        <v>82</v>
      </c>
      <c r="G32" s="749" t="s">
        <v>83</v>
      </c>
      <c r="H32" s="24" t="s">
        <v>84</v>
      </c>
      <c r="I32" s="24" t="s">
        <v>20</v>
      </c>
      <c r="J32" s="24" t="s">
        <v>16</v>
      </c>
      <c r="K32" s="24" t="s">
        <v>17</v>
      </c>
      <c r="L32" s="24" t="s">
        <v>29</v>
      </c>
      <c r="M32" s="24" t="s">
        <v>146</v>
      </c>
      <c r="N32" s="38" t="s">
        <v>597</v>
      </c>
      <c r="O32" s="748" t="s">
        <v>596</v>
      </c>
      <c r="P32" s="38" t="s">
        <v>351</v>
      </c>
      <c r="Q32" s="38" t="s">
        <v>352</v>
      </c>
      <c r="R32" s="38" t="s">
        <v>357</v>
      </c>
      <c r="S32" s="38" t="s">
        <v>358</v>
      </c>
      <c r="T32" s="38" t="s">
        <v>359</v>
      </c>
      <c r="U32" s="102" t="s">
        <v>717</v>
      </c>
      <c r="V32" s="741" t="s">
        <v>559</v>
      </c>
      <c r="W32" s="8">
        <v>2785162.38</v>
      </c>
      <c r="X32" s="9" t="s">
        <v>147</v>
      </c>
    </row>
    <row r="33" spans="1:24" ht="45" x14ac:dyDescent="0.25">
      <c r="B33" s="7156"/>
      <c r="C33" s="740">
        <v>626</v>
      </c>
      <c r="D33" s="740">
        <v>27</v>
      </c>
      <c r="E33" s="9" t="s">
        <v>105</v>
      </c>
      <c r="F33" s="30" t="s">
        <v>82</v>
      </c>
      <c r="G33" s="30" t="s">
        <v>83</v>
      </c>
      <c r="H33" s="30" t="s">
        <v>101</v>
      </c>
      <c r="I33" s="30" t="s">
        <v>16</v>
      </c>
      <c r="J33" s="30" t="s">
        <v>16</v>
      </c>
      <c r="K33" s="30" t="s">
        <v>92</v>
      </c>
      <c r="L33" s="30" t="s">
        <v>16</v>
      </c>
      <c r="M33" s="30" t="s">
        <v>146</v>
      </c>
      <c r="N33" s="38" t="s">
        <v>597</v>
      </c>
      <c r="O33" s="748" t="s">
        <v>596</v>
      </c>
      <c r="P33" s="38" t="s">
        <v>371</v>
      </c>
      <c r="Q33" s="38" t="s">
        <v>372</v>
      </c>
      <c r="R33" s="38" t="s">
        <v>375</v>
      </c>
      <c r="S33" s="38" t="s">
        <v>457</v>
      </c>
      <c r="T33" s="38" t="s">
        <v>458</v>
      </c>
      <c r="U33" s="103" t="s">
        <v>715</v>
      </c>
      <c r="V33" s="741" t="s">
        <v>562</v>
      </c>
      <c r="W33" s="8">
        <v>553543.30000000005</v>
      </c>
      <c r="X33" s="9" t="s">
        <v>148</v>
      </c>
    </row>
    <row r="34" spans="1:24" ht="45" x14ac:dyDescent="0.25">
      <c r="B34" s="7156"/>
      <c r="C34" s="740">
        <v>627</v>
      </c>
      <c r="D34" s="740">
        <v>28</v>
      </c>
      <c r="E34" s="9" t="s">
        <v>128</v>
      </c>
      <c r="F34" s="749" t="s">
        <v>82</v>
      </c>
      <c r="G34" s="749" t="s">
        <v>83</v>
      </c>
      <c r="H34" s="24" t="s">
        <v>84</v>
      </c>
      <c r="I34" s="24" t="s">
        <v>20</v>
      </c>
      <c r="J34" s="24" t="s">
        <v>16</v>
      </c>
      <c r="K34" s="24" t="s">
        <v>17</v>
      </c>
      <c r="L34" s="24" t="s">
        <v>29</v>
      </c>
      <c r="M34" s="24" t="s">
        <v>149</v>
      </c>
      <c r="N34" s="38" t="s">
        <v>597</v>
      </c>
      <c r="O34" s="748" t="s">
        <v>596</v>
      </c>
      <c r="P34" s="38" t="s">
        <v>351</v>
      </c>
      <c r="Q34" s="38" t="s">
        <v>352</v>
      </c>
      <c r="R34" s="38" t="s">
        <v>357</v>
      </c>
      <c r="S34" s="38" t="s">
        <v>358</v>
      </c>
      <c r="T34" s="38" t="s">
        <v>359</v>
      </c>
      <c r="U34" s="102" t="s">
        <v>717</v>
      </c>
      <c r="V34" s="741" t="s">
        <v>559</v>
      </c>
      <c r="W34" s="8">
        <v>8834705.5800000001</v>
      </c>
      <c r="X34" s="9" t="s">
        <v>150</v>
      </c>
    </row>
    <row r="35" spans="1:24" ht="45" x14ac:dyDescent="0.25">
      <c r="B35" s="7156"/>
      <c r="C35" s="740">
        <v>628</v>
      </c>
      <c r="D35" s="740">
        <v>29</v>
      </c>
      <c r="E35" s="9" t="s">
        <v>122</v>
      </c>
      <c r="F35" s="28" t="s">
        <v>82</v>
      </c>
      <c r="G35" s="28" t="s">
        <v>83</v>
      </c>
      <c r="H35" s="28" t="s">
        <v>84</v>
      </c>
      <c r="I35" s="28" t="s">
        <v>20</v>
      </c>
      <c r="J35" s="28" t="s">
        <v>16</v>
      </c>
      <c r="K35" s="28" t="s">
        <v>92</v>
      </c>
      <c r="L35" s="28" t="s">
        <v>19</v>
      </c>
      <c r="M35" s="28" t="s">
        <v>149</v>
      </c>
      <c r="N35" s="38" t="s">
        <v>597</v>
      </c>
      <c r="O35" s="748" t="s">
        <v>596</v>
      </c>
      <c r="P35" s="38" t="s">
        <v>351</v>
      </c>
      <c r="Q35" s="38" t="s">
        <v>352</v>
      </c>
      <c r="R35" s="38" t="s">
        <v>357</v>
      </c>
      <c r="S35" s="38" t="s">
        <v>453</v>
      </c>
      <c r="T35" s="38" t="s">
        <v>454</v>
      </c>
      <c r="U35" s="102" t="s">
        <v>717</v>
      </c>
      <c r="V35" s="741" t="s">
        <v>559</v>
      </c>
      <c r="W35" s="8">
        <v>940000</v>
      </c>
      <c r="X35" s="9" t="s">
        <v>151</v>
      </c>
    </row>
    <row r="36" spans="1:24" ht="45" x14ac:dyDescent="0.25">
      <c r="B36" s="7156"/>
      <c r="C36" s="740">
        <v>629</v>
      </c>
      <c r="D36" s="740">
        <v>30</v>
      </c>
      <c r="E36" s="9" t="s">
        <v>128</v>
      </c>
      <c r="F36" s="749" t="s">
        <v>82</v>
      </c>
      <c r="G36" s="749" t="s">
        <v>83</v>
      </c>
      <c r="H36" s="25" t="s">
        <v>84</v>
      </c>
      <c r="I36" s="25" t="s">
        <v>20</v>
      </c>
      <c r="J36" s="25" t="s">
        <v>16</v>
      </c>
      <c r="K36" s="25" t="s">
        <v>17</v>
      </c>
      <c r="L36" s="25" t="s">
        <v>29</v>
      </c>
      <c r="M36" s="25" t="s">
        <v>106</v>
      </c>
      <c r="N36" s="38" t="s">
        <v>597</v>
      </c>
      <c r="O36" s="748" t="s">
        <v>596</v>
      </c>
      <c r="P36" s="38" t="s">
        <v>351</v>
      </c>
      <c r="Q36" s="38" t="s">
        <v>352</v>
      </c>
      <c r="R36" s="38" t="s">
        <v>357</v>
      </c>
      <c r="S36" s="38" t="s">
        <v>358</v>
      </c>
      <c r="T36" s="38" t="s">
        <v>359</v>
      </c>
      <c r="U36" s="102" t="s">
        <v>717</v>
      </c>
      <c r="V36" s="741" t="s">
        <v>559</v>
      </c>
      <c r="W36" s="8">
        <v>12969.94</v>
      </c>
      <c r="X36" s="9" t="s">
        <v>152</v>
      </c>
    </row>
    <row r="37" spans="1:24" ht="45" x14ac:dyDescent="0.25">
      <c r="B37" s="7156"/>
      <c r="C37" s="740">
        <v>630</v>
      </c>
      <c r="D37" s="740">
        <v>31</v>
      </c>
      <c r="E37" s="9" t="s">
        <v>105</v>
      </c>
      <c r="F37" s="30" t="s">
        <v>82</v>
      </c>
      <c r="G37" s="30" t="s">
        <v>83</v>
      </c>
      <c r="H37" s="30" t="s">
        <v>101</v>
      </c>
      <c r="I37" s="30" t="s">
        <v>16</v>
      </c>
      <c r="J37" s="30" t="s">
        <v>16</v>
      </c>
      <c r="K37" s="30" t="s">
        <v>92</v>
      </c>
      <c r="L37" s="30" t="s">
        <v>16</v>
      </c>
      <c r="M37" s="30" t="s">
        <v>106</v>
      </c>
      <c r="N37" s="38" t="s">
        <v>597</v>
      </c>
      <c r="O37" s="748" t="s">
        <v>596</v>
      </c>
      <c r="P37" s="38" t="s">
        <v>371</v>
      </c>
      <c r="Q37" s="38" t="s">
        <v>372</v>
      </c>
      <c r="R37" s="38" t="s">
        <v>375</v>
      </c>
      <c r="S37" s="38" t="s">
        <v>457</v>
      </c>
      <c r="T37" s="38" t="s">
        <v>458</v>
      </c>
      <c r="U37" s="103" t="s">
        <v>715</v>
      </c>
      <c r="V37" s="741" t="s">
        <v>562</v>
      </c>
      <c r="W37" s="8">
        <v>288885.81</v>
      </c>
      <c r="X37" s="9" t="s">
        <v>153</v>
      </c>
    </row>
    <row r="38" spans="1:24" ht="45" x14ac:dyDescent="0.25">
      <c r="B38" s="7156"/>
      <c r="C38" s="740">
        <v>631</v>
      </c>
      <c r="D38" s="740">
        <v>32</v>
      </c>
      <c r="E38" s="9" t="s">
        <v>105</v>
      </c>
      <c r="F38" s="30" t="s">
        <v>82</v>
      </c>
      <c r="G38" s="30" t="s">
        <v>83</v>
      </c>
      <c r="H38" s="30" t="s">
        <v>101</v>
      </c>
      <c r="I38" s="30" t="s">
        <v>16</v>
      </c>
      <c r="J38" s="30" t="s">
        <v>16</v>
      </c>
      <c r="K38" s="30" t="s">
        <v>92</v>
      </c>
      <c r="L38" s="30" t="s">
        <v>16</v>
      </c>
      <c r="M38" s="30" t="s">
        <v>154</v>
      </c>
      <c r="N38" s="38" t="s">
        <v>597</v>
      </c>
      <c r="O38" s="748" t="s">
        <v>596</v>
      </c>
      <c r="P38" s="38" t="s">
        <v>371</v>
      </c>
      <c r="Q38" s="38" t="s">
        <v>372</v>
      </c>
      <c r="R38" s="38" t="s">
        <v>375</v>
      </c>
      <c r="S38" s="38" t="s">
        <v>457</v>
      </c>
      <c r="T38" s="38" t="s">
        <v>458</v>
      </c>
      <c r="U38" s="103" t="s">
        <v>715</v>
      </c>
      <c r="V38" s="741" t="s">
        <v>562</v>
      </c>
      <c r="W38" s="8">
        <v>10559.99</v>
      </c>
      <c r="X38" s="9" t="s">
        <v>155</v>
      </c>
    </row>
    <row r="39" spans="1:24" ht="45" x14ac:dyDescent="0.25">
      <c r="B39" s="7156"/>
      <c r="C39" s="740">
        <v>632</v>
      </c>
      <c r="D39" s="740">
        <v>33</v>
      </c>
      <c r="E39" s="9" t="s">
        <v>97</v>
      </c>
      <c r="F39" s="749" t="s">
        <v>82</v>
      </c>
      <c r="G39" s="749" t="s">
        <v>83</v>
      </c>
      <c r="H39" s="25" t="s">
        <v>84</v>
      </c>
      <c r="I39" s="25" t="s">
        <v>20</v>
      </c>
      <c r="J39" s="25" t="s">
        <v>16</v>
      </c>
      <c r="K39" s="25" t="s">
        <v>17</v>
      </c>
      <c r="L39" s="25" t="s">
        <v>29</v>
      </c>
      <c r="M39" s="25" t="s">
        <v>156</v>
      </c>
      <c r="N39" s="38" t="s">
        <v>597</v>
      </c>
      <c r="O39" s="748" t="s">
        <v>596</v>
      </c>
      <c r="P39" s="38" t="s">
        <v>351</v>
      </c>
      <c r="Q39" s="38" t="s">
        <v>352</v>
      </c>
      <c r="R39" s="38" t="s">
        <v>357</v>
      </c>
      <c r="S39" s="38" t="s">
        <v>358</v>
      </c>
      <c r="T39" s="38" t="s">
        <v>359</v>
      </c>
      <c r="U39" s="102" t="s">
        <v>717</v>
      </c>
      <c r="V39" s="741" t="s">
        <v>559</v>
      </c>
      <c r="W39" s="8">
        <v>1349304.31</v>
      </c>
      <c r="X39" s="9" t="s">
        <v>157</v>
      </c>
    </row>
    <row r="40" spans="1:24" ht="45" x14ac:dyDescent="0.25">
      <c r="B40" s="7156"/>
      <c r="C40" s="740">
        <v>633</v>
      </c>
      <c r="D40" s="740">
        <v>34</v>
      </c>
      <c r="E40" s="9" t="s">
        <v>97</v>
      </c>
      <c r="F40" s="749" t="s">
        <v>82</v>
      </c>
      <c r="G40" s="749" t="s">
        <v>83</v>
      </c>
      <c r="H40" s="25" t="s">
        <v>84</v>
      </c>
      <c r="I40" s="25" t="s">
        <v>20</v>
      </c>
      <c r="J40" s="25" t="s">
        <v>16</v>
      </c>
      <c r="K40" s="25" t="s">
        <v>17</v>
      </c>
      <c r="L40" s="25" t="s">
        <v>29</v>
      </c>
      <c r="M40" s="25" t="s">
        <v>158</v>
      </c>
      <c r="N40" s="38" t="s">
        <v>597</v>
      </c>
      <c r="O40" s="748" t="s">
        <v>596</v>
      </c>
      <c r="P40" s="38" t="s">
        <v>351</v>
      </c>
      <c r="Q40" s="38" t="s">
        <v>352</v>
      </c>
      <c r="R40" s="38" t="s">
        <v>357</v>
      </c>
      <c r="S40" s="38" t="s">
        <v>358</v>
      </c>
      <c r="T40" s="38" t="s">
        <v>359</v>
      </c>
      <c r="U40" s="102" t="s">
        <v>717</v>
      </c>
      <c r="V40" s="741" t="s">
        <v>559</v>
      </c>
      <c r="W40" s="8">
        <v>3664764.25</v>
      </c>
      <c r="X40" s="9" t="s">
        <v>159</v>
      </c>
    </row>
    <row r="41" spans="1:24" ht="45" x14ac:dyDescent="0.25">
      <c r="B41" s="7156"/>
      <c r="C41" s="740">
        <v>634</v>
      </c>
      <c r="D41" s="740">
        <v>35</v>
      </c>
      <c r="E41" s="9" t="s">
        <v>111</v>
      </c>
      <c r="F41" s="31" t="s">
        <v>82</v>
      </c>
      <c r="G41" s="31" t="s">
        <v>83</v>
      </c>
      <c r="H41" s="31" t="s">
        <v>112</v>
      </c>
      <c r="I41" s="31" t="s">
        <v>113</v>
      </c>
      <c r="J41" s="31" t="s">
        <v>16</v>
      </c>
      <c r="K41" s="31" t="s">
        <v>17</v>
      </c>
      <c r="L41" s="31" t="s">
        <v>17</v>
      </c>
      <c r="M41" s="31" t="s">
        <v>160</v>
      </c>
      <c r="N41" s="38" t="s">
        <v>597</v>
      </c>
      <c r="O41" s="748" t="s">
        <v>596</v>
      </c>
      <c r="P41" s="44" t="s">
        <v>378</v>
      </c>
      <c r="Q41" s="44" t="s">
        <v>379</v>
      </c>
      <c r="R41" s="44" t="s">
        <v>383</v>
      </c>
      <c r="S41" s="38" t="s">
        <v>459</v>
      </c>
      <c r="T41" s="38" t="s">
        <v>460</v>
      </c>
      <c r="U41" s="102" t="s">
        <v>718</v>
      </c>
      <c r="V41" s="741" t="s">
        <v>559</v>
      </c>
      <c r="W41" s="8">
        <v>89269.67</v>
      </c>
      <c r="X41" s="9" t="s">
        <v>161</v>
      </c>
    </row>
    <row r="42" spans="1:24" ht="45" x14ac:dyDescent="0.25">
      <c r="B42" s="7156"/>
      <c r="C42" s="740">
        <v>635</v>
      </c>
      <c r="D42" s="740">
        <v>36</v>
      </c>
      <c r="E42" s="9" t="s">
        <v>97</v>
      </c>
      <c r="F42" s="749" t="s">
        <v>82</v>
      </c>
      <c r="G42" s="749" t="s">
        <v>83</v>
      </c>
      <c r="H42" s="25" t="s">
        <v>84</v>
      </c>
      <c r="I42" s="25" t="s">
        <v>20</v>
      </c>
      <c r="J42" s="25" t="s">
        <v>16</v>
      </c>
      <c r="K42" s="25" t="s">
        <v>17</v>
      </c>
      <c r="L42" s="25" t="s">
        <v>29</v>
      </c>
      <c r="M42" s="25" t="s">
        <v>160</v>
      </c>
      <c r="N42" s="38" t="s">
        <v>597</v>
      </c>
      <c r="O42" s="748" t="s">
        <v>596</v>
      </c>
      <c r="P42" s="38" t="s">
        <v>351</v>
      </c>
      <c r="Q42" s="38" t="s">
        <v>352</v>
      </c>
      <c r="R42" s="38" t="s">
        <v>357</v>
      </c>
      <c r="S42" s="38" t="s">
        <v>358</v>
      </c>
      <c r="T42" s="38" t="s">
        <v>359</v>
      </c>
      <c r="U42" s="102" t="s">
        <v>717</v>
      </c>
      <c r="V42" s="741" t="s">
        <v>559</v>
      </c>
      <c r="W42" s="8">
        <v>11850515.41</v>
      </c>
      <c r="X42" s="9" t="s">
        <v>162</v>
      </c>
    </row>
    <row r="43" spans="1:24" ht="45" x14ac:dyDescent="0.25">
      <c r="B43" s="7156"/>
      <c r="C43" s="740">
        <v>636</v>
      </c>
      <c r="D43" s="740">
        <v>37</v>
      </c>
      <c r="E43" s="9" t="s">
        <v>118</v>
      </c>
      <c r="F43" s="32" t="s">
        <v>82</v>
      </c>
      <c r="G43" s="32" t="s">
        <v>83</v>
      </c>
      <c r="H43" s="32" t="s">
        <v>17</v>
      </c>
      <c r="I43" s="32" t="s">
        <v>16</v>
      </c>
      <c r="J43" s="32" t="s">
        <v>16</v>
      </c>
      <c r="K43" s="32" t="s">
        <v>92</v>
      </c>
      <c r="L43" s="32" t="s">
        <v>16</v>
      </c>
      <c r="M43" s="32" t="s">
        <v>21</v>
      </c>
      <c r="N43" s="38" t="s">
        <v>597</v>
      </c>
      <c r="O43" s="748" t="s">
        <v>596</v>
      </c>
      <c r="P43" s="741" t="s">
        <v>329</v>
      </c>
      <c r="Q43" s="741" t="s">
        <v>330</v>
      </c>
      <c r="R43" s="741" t="s">
        <v>336</v>
      </c>
      <c r="S43" s="38" t="s">
        <v>461</v>
      </c>
      <c r="T43" s="38" t="s">
        <v>461</v>
      </c>
      <c r="U43" s="103" t="s">
        <v>713</v>
      </c>
      <c r="V43" s="741" t="s">
        <v>564</v>
      </c>
      <c r="W43" s="8">
        <v>1303826.98</v>
      </c>
      <c r="X43" s="9" t="s">
        <v>163</v>
      </c>
    </row>
    <row r="44" spans="1:24" ht="45" x14ac:dyDescent="0.25">
      <c r="B44" s="7156"/>
      <c r="C44" s="740">
        <v>637</v>
      </c>
      <c r="D44" s="740">
        <v>38</v>
      </c>
      <c r="E44" s="9" t="s">
        <v>105</v>
      </c>
      <c r="F44" s="30" t="s">
        <v>82</v>
      </c>
      <c r="G44" s="30" t="s">
        <v>83</v>
      </c>
      <c r="H44" s="30" t="s">
        <v>101</v>
      </c>
      <c r="I44" s="30" t="s">
        <v>16</v>
      </c>
      <c r="J44" s="30" t="s">
        <v>16</v>
      </c>
      <c r="K44" s="30" t="s">
        <v>92</v>
      </c>
      <c r="L44" s="30" t="s">
        <v>16</v>
      </c>
      <c r="M44" s="30" t="s">
        <v>21</v>
      </c>
      <c r="N44" s="38" t="s">
        <v>597</v>
      </c>
      <c r="O44" s="748" t="s">
        <v>596</v>
      </c>
      <c r="P44" s="38" t="s">
        <v>371</v>
      </c>
      <c r="Q44" s="38" t="s">
        <v>372</v>
      </c>
      <c r="R44" s="38" t="s">
        <v>375</v>
      </c>
      <c r="S44" s="38" t="s">
        <v>457</v>
      </c>
      <c r="T44" s="38" t="s">
        <v>458</v>
      </c>
      <c r="U44" s="103" t="s">
        <v>715</v>
      </c>
      <c r="V44" s="741" t="s">
        <v>562</v>
      </c>
      <c r="W44" s="8">
        <v>48239618.670000002</v>
      </c>
      <c r="X44" s="9" t="s">
        <v>164</v>
      </c>
    </row>
    <row r="45" spans="1:24" ht="45" x14ac:dyDescent="0.25">
      <c r="B45" s="7156"/>
      <c r="C45" s="740">
        <v>638</v>
      </c>
      <c r="D45" s="740">
        <v>39</v>
      </c>
      <c r="E45" s="9" t="s">
        <v>97</v>
      </c>
      <c r="F45" s="749" t="s">
        <v>82</v>
      </c>
      <c r="G45" s="749" t="s">
        <v>83</v>
      </c>
      <c r="H45" s="25" t="s">
        <v>84</v>
      </c>
      <c r="I45" s="25" t="s">
        <v>20</v>
      </c>
      <c r="J45" s="25" t="s">
        <v>16</v>
      </c>
      <c r="K45" s="25" t="s">
        <v>17</v>
      </c>
      <c r="L45" s="25" t="s">
        <v>29</v>
      </c>
      <c r="M45" s="25" t="s">
        <v>21</v>
      </c>
      <c r="N45" s="38" t="s">
        <v>597</v>
      </c>
      <c r="O45" s="748" t="s">
        <v>596</v>
      </c>
      <c r="P45" s="38" t="s">
        <v>351</v>
      </c>
      <c r="Q45" s="38" t="s">
        <v>352</v>
      </c>
      <c r="R45" s="38" t="s">
        <v>357</v>
      </c>
      <c r="S45" s="38" t="s">
        <v>358</v>
      </c>
      <c r="T45" s="38" t="s">
        <v>359</v>
      </c>
      <c r="U45" s="102" t="s">
        <v>717</v>
      </c>
      <c r="V45" s="741" t="s">
        <v>559</v>
      </c>
      <c r="W45" s="8">
        <v>57700881.280000001</v>
      </c>
      <c r="X45" s="9" t="s">
        <v>165</v>
      </c>
    </row>
    <row r="46" spans="1:24" ht="45" x14ac:dyDescent="0.25">
      <c r="B46" s="7156"/>
      <c r="C46" s="740">
        <v>639</v>
      </c>
      <c r="D46" s="740">
        <v>40</v>
      </c>
      <c r="E46" s="9" t="s">
        <v>116</v>
      </c>
      <c r="F46" s="749" t="s">
        <v>82</v>
      </c>
      <c r="G46" s="749" t="s">
        <v>83</v>
      </c>
      <c r="H46" s="27" t="s">
        <v>84</v>
      </c>
      <c r="I46" s="27" t="s">
        <v>20</v>
      </c>
      <c r="J46" s="27" t="s">
        <v>16</v>
      </c>
      <c r="K46" s="27" t="s">
        <v>29</v>
      </c>
      <c r="L46" s="27" t="s">
        <v>17</v>
      </c>
      <c r="M46" s="27" t="s">
        <v>21</v>
      </c>
      <c r="N46" s="38" t="s">
        <v>597</v>
      </c>
      <c r="O46" s="748" t="s">
        <v>596</v>
      </c>
      <c r="P46" s="38" t="s">
        <v>351</v>
      </c>
      <c r="Q46" s="38" t="s">
        <v>352</v>
      </c>
      <c r="R46" s="38" t="s">
        <v>357</v>
      </c>
      <c r="S46" s="748" t="s">
        <v>455</v>
      </c>
      <c r="T46" s="38" t="s">
        <v>456</v>
      </c>
      <c r="U46" s="102" t="s">
        <v>717</v>
      </c>
      <c r="V46" s="741" t="s">
        <v>559</v>
      </c>
      <c r="W46" s="8">
        <v>1663135.75</v>
      </c>
      <c r="X46" s="9" t="s">
        <v>166</v>
      </c>
    </row>
    <row r="47" spans="1:24" ht="45" x14ac:dyDescent="0.25">
      <c r="B47" s="7156"/>
      <c r="C47" s="740">
        <v>640</v>
      </c>
      <c r="D47" s="740">
        <v>41</v>
      </c>
      <c r="E47" s="9" t="s">
        <v>91</v>
      </c>
      <c r="F47" s="749" t="s">
        <v>82</v>
      </c>
      <c r="G47" s="749" t="s">
        <v>83</v>
      </c>
      <c r="H47" s="28" t="s">
        <v>84</v>
      </c>
      <c r="I47" s="28" t="s">
        <v>20</v>
      </c>
      <c r="J47" s="28" t="s">
        <v>16</v>
      </c>
      <c r="K47" s="28" t="s">
        <v>92</v>
      </c>
      <c r="L47" s="28" t="s">
        <v>19</v>
      </c>
      <c r="M47" s="28" t="s">
        <v>21</v>
      </c>
      <c r="N47" s="38" t="s">
        <v>597</v>
      </c>
      <c r="O47" s="748" t="s">
        <v>596</v>
      </c>
      <c r="P47" s="38" t="s">
        <v>351</v>
      </c>
      <c r="Q47" s="38" t="s">
        <v>352</v>
      </c>
      <c r="R47" s="38" t="s">
        <v>357</v>
      </c>
      <c r="S47" s="38" t="s">
        <v>453</v>
      </c>
      <c r="T47" s="38" t="s">
        <v>454</v>
      </c>
      <c r="U47" s="102" t="s">
        <v>717</v>
      </c>
      <c r="V47" s="741" t="s">
        <v>559</v>
      </c>
      <c r="W47" s="8">
        <v>3648990.9</v>
      </c>
      <c r="X47" s="9" t="s">
        <v>167</v>
      </c>
    </row>
    <row r="48" spans="1:24" ht="71.25" customHeight="1" x14ac:dyDescent="0.25">
      <c r="A48" s="1" t="e">
        <f>SUM(A21+1)</f>
        <v>#REF!</v>
      </c>
      <c r="B48" s="7156"/>
      <c r="C48" s="740">
        <v>641</v>
      </c>
      <c r="D48" s="740">
        <v>42</v>
      </c>
      <c r="E48" s="9" t="s">
        <v>168</v>
      </c>
      <c r="F48" s="29" t="s">
        <v>82</v>
      </c>
      <c r="G48" s="29" t="s">
        <v>83</v>
      </c>
      <c r="H48" s="29" t="s">
        <v>84</v>
      </c>
      <c r="I48" s="29" t="s">
        <v>20</v>
      </c>
      <c r="J48" s="29" t="s">
        <v>20</v>
      </c>
      <c r="K48" s="34" t="s">
        <v>20</v>
      </c>
      <c r="L48" s="29" t="s">
        <v>20</v>
      </c>
      <c r="M48" s="29" t="s">
        <v>21</v>
      </c>
      <c r="N48" s="38" t="s">
        <v>597</v>
      </c>
      <c r="O48" s="748" t="s">
        <v>596</v>
      </c>
      <c r="P48" s="38" t="s">
        <v>351</v>
      </c>
      <c r="Q48" s="38" t="s">
        <v>352</v>
      </c>
      <c r="R48" s="38" t="s">
        <v>360</v>
      </c>
      <c r="S48" s="748" t="s">
        <v>464</v>
      </c>
      <c r="T48" s="38" t="s">
        <v>465</v>
      </c>
      <c r="U48" s="103" t="s">
        <v>714</v>
      </c>
      <c r="V48" s="741" t="s">
        <v>559</v>
      </c>
      <c r="W48" s="8">
        <v>305852.19</v>
      </c>
      <c r="X48" s="9" t="s">
        <v>169</v>
      </c>
    </row>
    <row r="49" spans="10:23" ht="12" x14ac:dyDescent="0.25">
      <c r="J49" s="7188" t="s">
        <v>48</v>
      </c>
      <c r="K49" s="7188"/>
      <c r="L49" s="7188"/>
      <c r="M49" s="7188"/>
      <c r="N49" s="746"/>
      <c r="O49" s="746"/>
      <c r="P49" s="746"/>
      <c r="Q49" s="746"/>
      <c r="R49" s="746"/>
      <c r="S49" s="746"/>
      <c r="T49" s="746"/>
      <c r="U49" s="746"/>
      <c r="V49" s="746"/>
      <c r="W49" s="15">
        <f>SUM(W7:W48)</f>
        <v>743482820.77999997</v>
      </c>
    </row>
    <row r="238" spans="48:101" ht="15.75" x14ac:dyDescent="0.25">
      <c r="BK238" s="2000"/>
      <c r="BL238" s="1940"/>
      <c r="BM238" s="1938"/>
      <c r="CL238" s="1939">
        <f t="shared" ref="CL238:CL239" si="1">SUM(CI238+BZ238)</f>
        <v>0</v>
      </c>
      <c r="CU238" s="1939">
        <f t="shared" ref="CU238:CU239" si="2">SUM(CR238+CI238+BZ238)</f>
        <v>0</v>
      </c>
    </row>
    <row r="239" spans="48:101" ht="15.75" x14ac:dyDescent="0.25">
      <c r="BK239" s="2001"/>
      <c r="BL239" s="1840"/>
      <c r="BM239" s="1840"/>
      <c r="CL239" s="1939">
        <f t="shared" si="1"/>
        <v>0</v>
      </c>
      <c r="CU239" s="1939">
        <f t="shared" si="2"/>
        <v>0</v>
      </c>
    </row>
    <row r="240" spans="48:101" ht="18.75" x14ac:dyDescent="0.25">
      <c r="AV240" s="7154"/>
      <c r="AW240" s="7154"/>
      <c r="AX240" s="1937"/>
      <c r="AY240" s="2009"/>
      <c r="AZ240" s="2009"/>
      <c r="BA240" s="2009"/>
      <c r="BB240" s="2009"/>
      <c r="BC240" s="2009"/>
      <c r="BD240" s="2009"/>
      <c r="BK240" s="2000"/>
      <c r="BL240" s="1940"/>
      <c r="BM240" s="1938"/>
      <c r="BW240" s="6802"/>
      <c r="BX240" s="7172"/>
      <c r="BY240" s="1826">
        <v>10</v>
      </c>
      <c r="BZ240" s="1730">
        <v>327</v>
      </c>
      <c r="CA240" s="1936"/>
      <c r="CB240" s="1936"/>
      <c r="CC240" s="1936"/>
      <c r="CD240" s="1936"/>
      <c r="CE240" s="1936"/>
      <c r="CF240" s="6802"/>
      <c r="CG240" s="7172"/>
      <c r="CH240" s="1">
        <v>20</v>
      </c>
      <c r="CI240" s="1">
        <v>120</v>
      </c>
      <c r="CJ240" s="1936"/>
      <c r="CK240" s="1936"/>
      <c r="CL240" s="1939">
        <f t="shared" ref="CL240:CL241" si="3">SUM(CI240+BZ240)</f>
        <v>447</v>
      </c>
      <c r="CM240" s="1936"/>
      <c r="CN240" s="1936"/>
      <c r="CO240" s="6802"/>
      <c r="CP240" s="7172"/>
      <c r="CQ240" s="1">
        <v>20</v>
      </c>
      <c r="CR240" s="1">
        <v>128</v>
      </c>
      <c r="CS240" s="1936"/>
      <c r="CT240" s="1936"/>
      <c r="CU240" s="1939">
        <f>SUM(CR240+CI240+BZ240)</f>
        <v>575</v>
      </c>
      <c r="CV240" s="1936"/>
      <c r="CW240" s="1936"/>
    </row>
    <row r="241" spans="48:101" ht="18.75" x14ac:dyDescent="0.25">
      <c r="AV241" s="7154"/>
      <c r="AW241" s="7154"/>
      <c r="AX241" s="1937"/>
      <c r="AY241" s="2009"/>
      <c r="AZ241" s="2009"/>
      <c r="BA241" s="2009"/>
      <c r="BB241" s="2009"/>
      <c r="BC241" s="2009"/>
      <c r="BD241" s="2009"/>
      <c r="BK241" s="2001"/>
      <c r="BL241" s="1840"/>
      <c r="BM241" s="1840"/>
      <c r="BW241" s="6802"/>
      <c r="BX241" s="7172"/>
      <c r="BY241" s="2002">
        <v>10</v>
      </c>
      <c r="BZ241" s="1734">
        <v>0</v>
      </c>
      <c r="CA241" s="1936"/>
      <c r="CB241" s="1936"/>
      <c r="CC241" s="1936"/>
      <c r="CD241" s="1936"/>
      <c r="CE241" s="1936"/>
      <c r="CF241" s="6802"/>
      <c r="CG241" s="7172"/>
      <c r="CH241" s="1">
        <v>20</v>
      </c>
      <c r="CI241" s="1">
        <v>0</v>
      </c>
      <c r="CJ241" s="1936"/>
      <c r="CK241" s="1936"/>
      <c r="CL241" s="1939">
        <f t="shared" si="3"/>
        <v>0</v>
      </c>
      <c r="CM241" s="1936"/>
      <c r="CN241" s="1936"/>
      <c r="CO241" s="6802"/>
      <c r="CP241" s="7172"/>
      <c r="CQ241" s="1">
        <v>20</v>
      </c>
      <c r="CR241" s="1">
        <v>0</v>
      </c>
      <c r="CS241" s="1936"/>
      <c r="CT241" s="1936"/>
      <c r="CU241" s="1939">
        <f t="shared" ref="CU241:CU242" si="4">SUM(CR241+CI241+BZ241)</f>
        <v>0</v>
      </c>
      <c r="CV241" s="1936"/>
      <c r="CW241" s="1936"/>
    </row>
    <row r="242" spans="48:101" ht="18.75" x14ac:dyDescent="0.25">
      <c r="AV242" s="7154"/>
      <c r="AW242" s="7154"/>
      <c r="AX242" s="1937"/>
      <c r="AY242" s="2009"/>
      <c r="AZ242" s="2009"/>
      <c r="BA242" s="2009"/>
      <c r="BB242" s="2009"/>
      <c r="BC242" s="2009"/>
      <c r="BD242" s="2009"/>
      <c r="BK242" s="1841"/>
      <c r="BL242" s="1842" t="s">
        <v>1151</v>
      </c>
      <c r="BM242" s="1935">
        <v>500</v>
      </c>
      <c r="BW242" s="6802"/>
      <c r="BX242" s="7172"/>
      <c r="BY242" s="2002">
        <v>10</v>
      </c>
      <c r="BZ242" s="1734">
        <v>0</v>
      </c>
      <c r="CA242" s="1936"/>
      <c r="CB242" s="1936"/>
      <c r="CC242" s="1936"/>
      <c r="CD242" s="1936"/>
      <c r="CE242" s="1936"/>
      <c r="CF242" s="6802"/>
      <c r="CG242" s="7172"/>
      <c r="CH242" s="1">
        <v>10</v>
      </c>
      <c r="CI242" s="1">
        <v>0</v>
      </c>
      <c r="CJ242" s="1936"/>
      <c r="CK242" s="1936"/>
      <c r="CL242" s="1939">
        <f>SUM(CI242+BZ242)</f>
        <v>0</v>
      </c>
      <c r="CM242" s="1936"/>
      <c r="CN242" s="1936"/>
      <c r="CO242" s="6802"/>
      <c r="CP242" s="7172"/>
      <c r="CQ242" s="1">
        <v>10</v>
      </c>
      <c r="CR242" s="1">
        <v>0</v>
      </c>
      <c r="CS242" s="1936"/>
      <c r="CT242" s="1936"/>
      <c r="CU242" s="1939">
        <f t="shared" si="4"/>
        <v>0</v>
      </c>
      <c r="CV242" s="1936"/>
      <c r="CW242" s="1936"/>
    </row>
    <row r="535" spans="48:103" ht="15.75" x14ac:dyDescent="0.25">
      <c r="AV535" s="6713">
        <v>120</v>
      </c>
      <c r="AW535" s="6713"/>
      <c r="AX535" s="1771"/>
      <c r="AY535" s="1771"/>
      <c r="AZ535" s="1731">
        <f t="shared" ref="AZ535:AZ540" si="5">AY535-AX535</f>
        <v>0</v>
      </c>
      <c r="BA535" s="1732" t="e">
        <f t="shared" ref="BA535:BA540" si="6">AY535/AX535</f>
        <v>#DIV/0!</v>
      </c>
      <c r="BB535" s="1733">
        <f t="shared" ref="BB535:BB540" si="7">AY535</f>
        <v>0</v>
      </c>
      <c r="BC535" s="1731">
        <f t="shared" ref="BC535:BC540" si="8">BB535-AV535</f>
        <v>-120</v>
      </c>
      <c r="BD535" s="1732">
        <f t="shared" ref="BD535:BD540" si="9">BB535/AV535</f>
        <v>0</v>
      </c>
      <c r="BK535" s="1457"/>
      <c r="BL535" s="1845"/>
      <c r="BM535" s="1845"/>
      <c r="BW535" s="6713">
        <v>120</v>
      </c>
      <c r="BX535" s="6713"/>
      <c r="BY535" s="1772">
        <v>10</v>
      </c>
      <c r="BZ535" s="1730">
        <v>4</v>
      </c>
      <c r="CA535" s="1731">
        <f t="shared" ref="CA535:CA540" si="10">BZ535-BY535</f>
        <v>-6</v>
      </c>
      <c r="CB535" s="1732">
        <f>BZ535/BY535</f>
        <v>0.4</v>
      </c>
      <c r="CC535" s="1733">
        <f t="shared" ref="CC535:CC540" si="11">BZ535</f>
        <v>4</v>
      </c>
      <c r="CD535" s="1731">
        <f t="shared" ref="CD535:CD540" si="12">CC535-BW535</f>
        <v>-116</v>
      </c>
      <c r="CE535" s="1732">
        <f t="shared" ref="CE535:CE540" si="13">CC535/BW535</f>
        <v>3.3333333333333333E-2</v>
      </c>
      <c r="CF535" s="6713">
        <v>120</v>
      </c>
      <c r="CG535" s="6713"/>
      <c r="CH535" s="1">
        <v>10</v>
      </c>
      <c r="CI535" s="1730">
        <v>5</v>
      </c>
      <c r="CJ535" s="1731">
        <f t="shared" ref="CJ535:CJ540" si="14">CI535-CH535</f>
        <v>-5</v>
      </c>
      <c r="CK535" s="1732">
        <f t="shared" ref="CK535:CK540" si="15">CI535/CH535</f>
        <v>0.5</v>
      </c>
      <c r="CL535" s="1733">
        <f t="shared" ref="CL535:CL540" si="16">CI535</f>
        <v>5</v>
      </c>
      <c r="CM535" s="1731">
        <f t="shared" ref="CM535:CM540" si="17">CL535-CF535</f>
        <v>-115</v>
      </c>
      <c r="CN535" s="1732">
        <f t="shared" ref="CN535:CN540" si="18">CL535/CF535</f>
        <v>4.1666666666666664E-2</v>
      </c>
      <c r="CO535" s="6713">
        <v>120</v>
      </c>
      <c r="CP535" s="6713"/>
      <c r="CQ535" s="1767">
        <v>10</v>
      </c>
      <c r="CR535" s="1730">
        <v>15</v>
      </c>
      <c r="CS535" s="1731">
        <f t="shared" ref="CS535:CS540" si="19">CR535-CQ535</f>
        <v>5</v>
      </c>
      <c r="CT535" s="1732">
        <f>CR535/CQ535</f>
        <v>1.5</v>
      </c>
      <c r="CU535" s="1733">
        <f t="shared" ref="CU535:CU540" si="20">CR535</f>
        <v>15</v>
      </c>
      <c r="CV535" s="1731">
        <f t="shared" ref="CV535:CV540" si="21">CU535-CO535</f>
        <v>-105</v>
      </c>
      <c r="CW535" s="1732">
        <f t="shared" ref="CW535:CW540" si="22">CU535/CO535</f>
        <v>0.125</v>
      </c>
      <c r="CX535" s="1830"/>
      <c r="CY535" s="1784"/>
    </row>
    <row r="536" spans="48:103" ht="15.75" x14ac:dyDescent="0.25">
      <c r="AV536" s="6667">
        <v>6</v>
      </c>
      <c r="AW536" s="6667"/>
      <c r="AX536" s="1771"/>
      <c r="AY536" s="1771"/>
      <c r="AZ536" s="1735">
        <f t="shared" si="5"/>
        <v>0</v>
      </c>
      <c r="BA536" s="1736" t="e">
        <f t="shared" si="6"/>
        <v>#DIV/0!</v>
      </c>
      <c r="BB536" s="1737">
        <f t="shared" si="7"/>
        <v>0</v>
      </c>
      <c r="BC536" s="1735">
        <f t="shared" si="8"/>
        <v>-6</v>
      </c>
      <c r="BD536" s="1736">
        <f t="shared" si="9"/>
        <v>0</v>
      </c>
      <c r="BK536" s="1846"/>
      <c r="BL536" s="1840"/>
      <c r="BM536" s="1847"/>
      <c r="BW536" s="6667">
        <v>6</v>
      </c>
      <c r="BX536" s="6667"/>
      <c r="BY536" s="1774">
        <v>0</v>
      </c>
      <c r="BZ536" s="1734">
        <v>0</v>
      </c>
      <c r="CA536" s="1735">
        <f t="shared" si="10"/>
        <v>0</v>
      </c>
      <c r="CB536" s="1736">
        <v>0</v>
      </c>
      <c r="CC536" s="1737">
        <f t="shared" si="11"/>
        <v>0</v>
      </c>
      <c r="CD536" s="1735">
        <f t="shared" si="12"/>
        <v>-6</v>
      </c>
      <c r="CE536" s="1736">
        <f t="shared" si="13"/>
        <v>0</v>
      </c>
      <c r="CF536" s="6667">
        <v>6</v>
      </c>
      <c r="CG536" s="6667"/>
      <c r="CH536" s="1">
        <v>1</v>
      </c>
      <c r="CI536" s="1734">
        <v>1</v>
      </c>
      <c r="CJ536" s="1735">
        <f t="shared" si="14"/>
        <v>0</v>
      </c>
      <c r="CK536" s="1736">
        <f t="shared" si="15"/>
        <v>1</v>
      </c>
      <c r="CL536" s="1737">
        <f t="shared" si="16"/>
        <v>1</v>
      </c>
      <c r="CM536" s="1735">
        <f t="shared" si="17"/>
        <v>-5</v>
      </c>
      <c r="CN536" s="1736">
        <f t="shared" si="18"/>
        <v>0.16666666666666666</v>
      </c>
      <c r="CO536" s="6667">
        <v>6</v>
      </c>
      <c r="CP536" s="6667"/>
      <c r="CQ536" s="1768">
        <v>0</v>
      </c>
      <c r="CR536" s="1734">
        <v>1</v>
      </c>
      <c r="CS536" s="1735">
        <f t="shared" si="19"/>
        <v>1</v>
      </c>
      <c r="CT536" s="1736">
        <v>0</v>
      </c>
      <c r="CU536" s="1737">
        <f t="shared" si="20"/>
        <v>1</v>
      </c>
      <c r="CV536" s="1735">
        <f t="shared" si="21"/>
        <v>-5</v>
      </c>
      <c r="CW536" s="1736">
        <f t="shared" si="22"/>
        <v>0.16666666666666666</v>
      </c>
      <c r="CX536" s="1830"/>
      <c r="CY536" s="1784"/>
    </row>
    <row r="537" spans="48:103" ht="12.75" x14ac:dyDescent="0.25">
      <c r="AV537" s="6667">
        <v>31000</v>
      </c>
      <c r="AW537" s="6667"/>
      <c r="AX537" s="1771"/>
      <c r="AY537" s="1771"/>
      <c r="AZ537" s="1735">
        <f t="shared" si="5"/>
        <v>0</v>
      </c>
      <c r="BA537" s="1736" t="e">
        <f t="shared" si="6"/>
        <v>#DIV/0!</v>
      </c>
      <c r="BB537" s="1737">
        <f t="shared" si="7"/>
        <v>0</v>
      </c>
      <c r="BC537" s="1735">
        <f t="shared" si="8"/>
        <v>-31000</v>
      </c>
      <c r="BD537" s="1736">
        <f t="shared" si="9"/>
        <v>0</v>
      </c>
      <c r="BK537" s="1841"/>
      <c r="BL537" s="1842">
        <f>'[10]PbRM-02a1'!BI535</f>
        <v>0</v>
      </c>
      <c r="BM537" s="1769">
        <f>'[10]PbRM-02a1'!BJ535</f>
        <v>0</v>
      </c>
      <c r="BW537" s="6667">
        <v>31000</v>
      </c>
      <c r="BX537" s="6667"/>
      <c r="BY537" s="1774">
        <v>1500</v>
      </c>
      <c r="BZ537" s="1734">
        <v>53</v>
      </c>
      <c r="CA537" s="1735">
        <f t="shared" si="10"/>
        <v>-1447</v>
      </c>
      <c r="CB537" s="1736">
        <f>BZ537/BY537</f>
        <v>3.5333333333333335E-2</v>
      </c>
      <c r="CC537" s="1737">
        <f t="shared" si="11"/>
        <v>53</v>
      </c>
      <c r="CD537" s="1735">
        <f t="shared" si="12"/>
        <v>-30947</v>
      </c>
      <c r="CE537" s="1736">
        <f t="shared" si="13"/>
        <v>1.7096774193548388E-3</v>
      </c>
      <c r="CF537" s="6667">
        <v>31000</v>
      </c>
      <c r="CG537" s="6667"/>
      <c r="CH537" s="1">
        <v>1000</v>
      </c>
      <c r="CI537" s="1734">
        <v>914</v>
      </c>
      <c r="CJ537" s="1735">
        <f t="shared" si="14"/>
        <v>-86</v>
      </c>
      <c r="CK537" s="1736">
        <f t="shared" si="15"/>
        <v>0.91400000000000003</v>
      </c>
      <c r="CL537" s="1737">
        <f t="shared" si="16"/>
        <v>914</v>
      </c>
      <c r="CM537" s="1735">
        <f t="shared" si="17"/>
        <v>-30086</v>
      </c>
      <c r="CN537" s="1736">
        <f t="shared" si="18"/>
        <v>2.9483870967741934E-2</v>
      </c>
      <c r="CO537" s="6667">
        <v>31000</v>
      </c>
      <c r="CP537" s="6667"/>
      <c r="CQ537" s="1768">
        <v>1000</v>
      </c>
      <c r="CR537" s="1734">
        <v>212</v>
      </c>
      <c r="CS537" s="1735">
        <f t="shared" si="19"/>
        <v>-788</v>
      </c>
      <c r="CT537" s="1736">
        <f>CR537/CQ537</f>
        <v>0.21199999999999999</v>
      </c>
      <c r="CU537" s="1737">
        <f t="shared" si="20"/>
        <v>212</v>
      </c>
      <c r="CV537" s="1735">
        <f t="shared" si="21"/>
        <v>-30788</v>
      </c>
      <c r="CW537" s="1736">
        <f t="shared" si="22"/>
        <v>6.8387096774193551E-3</v>
      </c>
      <c r="CX537" s="1830"/>
      <c r="CY537" s="1784"/>
    </row>
    <row r="538" spans="48:103" ht="15.75" x14ac:dyDescent="0.25">
      <c r="AV538" s="6667">
        <v>243</v>
      </c>
      <c r="AW538" s="6667"/>
      <c r="AX538" s="1771"/>
      <c r="AY538" s="1771"/>
      <c r="AZ538" s="1735">
        <f t="shared" si="5"/>
        <v>0</v>
      </c>
      <c r="BA538" s="1736" t="e">
        <f t="shared" si="6"/>
        <v>#DIV/0!</v>
      </c>
      <c r="BB538" s="1737">
        <f t="shared" si="7"/>
        <v>0</v>
      </c>
      <c r="BC538" s="1735">
        <f t="shared" si="8"/>
        <v>-243</v>
      </c>
      <c r="BD538" s="1736">
        <f t="shared" si="9"/>
        <v>0</v>
      </c>
      <c r="BK538" s="1843"/>
      <c r="BL538" s="1844">
        <f>'[10]PbRM-02a1'!BI536</f>
        <v>0</v>
      </c>
      <c r="BM538" s="1770">
        <f>'[10]PbRM-02a1'!BJ536</f>
        <v>0</v>
      </c>
      <c r="BW538" s="6667">
        <v>243</v>
      </c>
      <c r="BX538" s="6667"/>
      <c r="BY538" s="1774">
        <v>10</v>
      </c>
      <c r="BZ538" s="1738">
        <v>8</v>
      </c>
      <c r="CA538" s="1735">
        <f t="shared" si="10"/>
        <v>-2</v>
      </c>
      <c r="CB538" s="1736">
        <f>BZ538/BY538</f>
        <v>0.8</v>
      </c>
      <c r="CC538" s="1737">
        <f t="shared" si="11"/>
        <v>8</v>
      </c>
      <c r="CD538" s="1735">
        <f t="shared" si="12"/>
        <v>-235</v>
      </c>
      <c r="CE538" s="1736">
        <f t="shared" si="13"/>
        <v>3.292181069958848E-2</v>
      </c>
      <c r="CF538" s="6667">
        <v>243</v>
      </c>
      <c r="CG538" s="6667"/>
      <c r="CH538" s="1">
        <v>10</v>
      </c>
      <c r="CI538" s="1738">
        <v>5</v>
      </c>
      <c r="CJ538" s="1735">
        <f t="shared" si="14"/>
        <v>-5</v>
      </c>
      <c r="CK538" s="1736">
        <f t="shared" si="15"/>
        <v>0.5</v>
      </c>
      <c r="CL538" s="1737">
        <f t="shared" si="16"/>
        <v>5</v>
      </c>
      <c r="CM538" s="1735">
        <f t="shared" si="17"/>
        <v>-238</v>
      </c>
      <c r="CN538" s="1736">
        <f t="shared" si="18"/>
        <v>2.0576131687242798E-2</v>
      </c>
      <c r="CO538" s="6667">
        <v>243</v>
      </c>
      <c r="CP538" s="6667"/>
      <c r="CQ538" s="1768">
        <v>20</v>
      </c>
      <c r="CR538" s="1738">
        <v>9</v>
      </c>
      <c r="CS538" s="1735">
        <f t="shared" si="19"/>
        <v>-11</v>
      </c>
      <c r="CT538" s="1736">
        <f>CR538/CQ538</f>
        <v>0.45</v>
      </c>
      <c r="CU538" s="1737">
        <f t="shared" si="20"/>
        <v>9</v>
      </c>
      <c r="CV538" s="1735">
        <f t="shared" si="21"/>
        <v>-234</v>
      </c>
      <c r="CW538" s="1736">
        <f t="shared" si="22"/>
        <v>3.7037037037037035E-2</v>
      </c>
      <c r="CX538" s="1830"/>
      <c r="CY538" s="1784"/>
    </row>
    <row r="539" spans="48:103" ht="15.75" x14ac:dyDescent="0.25">
      <c r="AV539" s="6667">
        <v>2000</v>
      </c>
      <c r="AW539" s="6667"/>
      <c r="AX539" s="1771"/>
      <c r="AY539" s="1771"/>
      <c r="AZ539" s="1735">
        <f t="shared" si="5"/>
        <v>0</v>
      </c>
      <c r="BA539" s="1736" t="e">
        <f t="shared" si="6"/>
        <v>#DIV/0!</v>
      </c>
      <c r="BB539" s="1737">
        <f t="shared" si="7"/>
        <v>0</v>
      </c>
      <c r="BC539" s="1735">
        <f t="shared" si="8"/>
        <v>-2000</v>
      </c>
      <c r="BD539" s="1736">
        <f t="shared" si="9"/>
        <v>0</v>
      </c>
      <c r="BK539" s="1843"/>
      <c r="BL539" s="1844">
        <f>'[10]PbRM-02a1'!BI537</f>
        <v>0</v>
      </c>
      <c r="BM539" s="1770">
        <f>'[10]PbRM-02a1'!BJ537</f>
        <v>0</v>
      </c>
      <c r="BW539" s="6667">
        <v>2000</v>
      </c>
      <c r="BX539" s="6667"/>
      <c r="BY539" s="1774">
        <v>200</v>
      </c>
      <c r="BZ539" s="1738">
        <v>108</v>
      </c>
      <c r="CA539" s="1735">
        <f t="shared" si="10"/>
        <v>-92</v>
      </c>
      <c r="CB539" s="1736">
        <f>BZ539/BY539</f>
        <v>0.54</v>
      </c>
      <c r="CC539" s="1737">
        <f t="shared" si="11"/>
        <v>108</v>
      </c>
      <c r="CD539" s="1735">
        <f t="shared" si="12"/>
        <v>-1892</v>
      </c>
      <c r="CE539" s="1736">
        <f t="shared" si="13"/>
        <v>5.3999999999999999E-2</v>
      </c>
      <c r="CF539" s="6667">
        <v>2000</v>
      </c>
      <c r="CG539" s="6667"/>
      <c r="CH539" s="1">
        <v>150</v>
      </c>
      <c r="CI539" s="1738">
        <v>31</v>
      </c>
      <c r="CJ539" s="1735">
        <f t="shared" si="14"/>
        <v>-119</v>
      </c>
      <c r="CK539" s="1736">
        <f t="shared" si="15"/>
        <v>0.20666666666666667</v>
      </c>
      <c r="CL539" s="1737">
        <f t="shared" si="16"/>
        <v>31</v>
      </c>
      <c r="CM539" s="1735">
        <f t="shared" si="17"/>
        <v>-1969</v>
      </c>
      <c r="CN539" s="1736">
        <f t="shared" si="18"/>
        <v>1.55E-2</v>
      </c>
      <c r="CO539" s="6667">
        <v>2000</v>
      </c>
      <c r="CP539" s="6667"/>
      <c r="CQ539" s="1768">
        <v>150</v>
      </c>
      <c r="CR539" s="1738">
        <v>12</v>
      </c>
      <c r="CS539" s="1735">
        <f t="shared" si="19"/>
        <v>-138</v>
      </c>
      <c r="CT539" s="1736">
        <f>CR539/CQ539</f>
        <v>0.08</v>
      </c>
      <c r="CU539" s="1737">
        <f t="shared" si="20"/>
        <v>12</v>
      </c>
      <c r="CV539" s="1735">
        <f t="shared" si="21"/>
        <v>-1988</v>
      </c>
      <c r="CW539" s="1736">
        <f t="shared" si="22"/>
        <v>6.0000000000000001E-3</v>
      </c>
      <c r="CX539" s="1830"/>
      <c r="CY539" s="1784"/>
    </row>
    <row r="540" spans="48:103" ht="15.75" x14ac:dyDescent="0.25">
      <c r="AV540" s="6667">
        <v>233</v>
      </c>
      <c r="AW540" s="6667"/>
      <c r="AX540" s="1771"/>
      <c r="AY540" s="1771"/>
      <c r="AZ540" s="1735">
        <f t="shared" si="5"/>
        <v>0</v>
      </c>
      <c r="BA540" s="1736" t="e">
        <f t="shared" si="6"/>
        <v>#DIV/0!</v>
      </c>
      <c r="BB540" s="1737">
        <f t="shared" si="7"/>
        <v>0</v>
      </c>
      <c r="BC540" s="1735">
        <f t="shared" si="8"/>
        <v>-233</v>
      </c>
      <c r="BD540" s="1736">
        <f t="shared" si="9"/>
        <v>0</v>
      </c>
      <c r="BK540" s="1848"/>
      <c r="BL540" s="1849">
        <f>'[10]PbRM-02a1'!BI538</f>
        <v>0</v>
      </c>
      <c r="BM540" s="1766">
        <f>'[10]PbRM-02a1'!BJ538</f>
        <v>0</v>
      </c>
      <c r="BW540" s="6667">
        <v>233</v>
      </c>
      <c r="BX540" s="6667"/>
      <c r="BY540" s="1773">
        <v>0</v>
      </c>
      <c r="BZ540" s="1738">
        <v>0</v>
      </c>
      <c r="CA540" s="1735">
        <f t="shared" si="10"/>
        <v>0</v>
      </c>
      <c r="CB540" s="1736">
        <v>0</v>
      </c>
      <c r="CC540" s="1737">
        <f t="shared" si="11"/>
        <v>0</v>
      </c>
      <c r="CD540" s="1735">
        <f t="shared" si="12"/>
        <v>-233</v>
      </c>
      <c r="CE540" s="1736">
        <f t="shared" si="13"/>
        <v>0</v>
      </c>
      <c r="CF540" s="6667">
        <v>233</v>
      </c>
      <c r="CG540" s="6667"/>
      <c r="CH540" s="1">
        <v>20</v>
      </c>
      <c r="CI540" s="1738">
        <v>10</v>
      </c>
      <c r="CJ540" s="1735">
        <f t="shared" si="14"/>
        <v>-10</v>
      </c>
      <c r="CK540" s="1736">
        <f t="shared" si="15"/>
        <v>0.5</v>
      </c>
      <c r="CL540" s="1737">
        <f t="shared" si="16"/>
        <v>10</v>
      </c>
      <c r="CM540" s="1735">
        <f t="shared" si="17"/>
        <v>-223</v>
      </c>
      <c r="CN540" s="1736">
        <f t="shared" si="18"/>
        <v>4.2918454935622317E-2</v>
      </c>
      <c r="CO540" s="6667">
        <v>233</v>
      </c>
      <c r="CP540" s="6667"/>
      <c r="CQ540" s="1768">
        <v>20</v>
      </c>
      <c r="CR540" s="1738">
        <v>10</v>
      </c>
      <c r="CS540" s="1735">
        <f t="shared" si="19"/>
        <v>-10</v>
      </c>
      <c r="CT540" s="1736">
        <f>CR540/CQ540</f>
        <v>0.5</v>
      </c>
      <c r="CU540" s="1737">
        <f t="shared" si="20"/>
        <v>10</v>
      </c>
      <c r="CV540" s="1735">
        <f t="shared" si="21"/>
        <v>-223</v>
      </c>
      <c r="CW540" s="1736">
        <f t="shared" si="22"/>
        <v>4.2918454935622317E-2</v>
      </c>
      <c r="CX540" s="1830"/>
      <c r="CY540" s="1784"/>
    </row>
  </sheetData>
  <mergeCells count="95">
    <mergeCell ref="BM1:BP1"/>
    <mergeCell ref="BQ1:CD1"/>
    <mergeCell ref="AG2:AH2"/>
    <mergeCell ref="AI2:AJ2"/>
    <mergeCell ref="AL2:AL3"/>
    <mergeCell ref="AM2:AM3"/>
    <mergeCell ref="G2:G3"/>
    <mergeCell ref="AC1:AJ1"/>
    <mergeCell ref="AT1:BA1"/>
    <mergeCell ref="BE1:BH1"/>
    <mergeCell ref="BI1:BK2"/>
    <mergeCell ref="AE2:AF2"/>
    <mergeCell ref="H2:M2"/>
    <mergeCell ref="P2:T2"/>
    <mergeCell ref="U2:U3"/>
    <mergeCell ref="V2:V3"/>
    <mergeCell ref="W2:W3"/>
    <mergeCell ref="X2:X3"/>
    <mergeCell ref="Y2:Y3"/>
    <mergeCell ref="Z2:Z3"/>
    <mergeCell ref="AA2:AA3"/>
    <mergeCell ref="AB2:AB3"/>
    <mergeCell ref="B2:B3"/>
    <mergeCell ref="C2:C3"/>
    <mergeCell ref="D2:D3"/>
    <mergeCell ref="E2:E3"/>
    <mergeCell ref="F2:F3"/>
    <mergeCell ref="AC2:AD2"/>
    <mergeCell ref="BU2:BV2"/>
    <mergeCell ref="AN2:AN3"/>
    <mergeCell ref="AO2:AQ2"/>
    <mergeCell ref="AT2:AU2"/>
    <mergeCell ref="AV2:AW2"/>
    <mergeCell ref="AX2:AY2"/>
    <mergeCell ref="AZ2:BA2"/>
    <mergeCell ref="BL2:BL3"/>
    <mergeCell ref="BM2:BN2"/>
    <mergeCell ref="BO2:BP2"/>
    <mergeCell ref="BQ2:BR2"/>
    <mergeCell ref="BS2:BT2"/>
    <mergeCell ref="CM2:CM3"/>
    <mergeCell ref="BW2:BX2"/>
    <mergeCell ref="BY2:BZ2"/>
    <mergeCell ref="CA2:CB2"/>
    <mergeCell ref="CC2:CD2"/>
    <mergeCell ref="CE2:CK2"/>
    <mergeCell ref="CL2:CL3"/>
    <mergeCell ref="P5:T5"/>
    <mergeCell ref="W5:W6"/>
    <mergeCell ref="X5:X6"/>
    <mergeCell ref="B7:B48"/>
    <mergeCell ref="J49:M49"/>
    <mergeCell ref="B5:B6"/>
    <mergeCell ref="C5:C6"/>
    <mergeCell ref="D5:D6"/>
    <mergeCell ref="E5:E6"/>
    <mergeCell ref="F5:F6"/>
    <mergeCell ref="G5:G6"/>
    <mergeCell ref="H5:M5"/>
    <mergeCell ref="AV540:AW540"/>
    <mergeCell ref="BW535:BX535"/>
    <mergeCell ref="BW536:BX536"/>
    <mergeCell ref="BW537:BX537"/>
    <mergeCell ref="BW538:BX538"/>
    <mergeCell ref="BW539:BX539"/>
    <mergeCell ref="BW540:BX540"/>
    <mergeCell ref="AV535:AW535"/>
    <mergeCell ref="AV536:AW536"/>
    <mergeCell ref="AV537:AW537"/>
    <mergeCell ref="AV538:AW538"/>
    <mergeCell ref="AV539:AW539"/>
    <mergeCell ref="CF540:CG540"/>
    <mergeCell ref="CO535:CP535"/>
    <mergeCell ref="CO536:CP536"/>
    <mergeCell ref="CO537:CP537"/>
    <mergeCell ref="CO538:CP538"/>
    <mergeCell ref="CO539:CP539"/>
    <mergeCell ref="CO540:CP540"/>
    <mergeCell ref="CF535:CG535"/>
    <mergeCell ref="CF536:CG536"/>
    <mergeCell ref="CF537:CG537"/>
    <mergeCell ref="CF538:CG538"/>
    <mergeCell ref="CF539:CG539"/>
    <mergeCell ref="BW240:BX240"/>
    <mergeCell ref="BW241:BX241"/>
    <mergeCell ref="BW242:BX242"/>
    <mergeCell ref="AV240:AW240"/>
    <mergeCell ref="AV241:AW241"/>
    <mergeCell ref="AV242:AW242"/>
    <mergeCell ref="CF240:CG240"/>
    <mergeCell ref="CF241:CG241"/>
    <mergeCell ref="CF242:CG242"/>
    <mergeCell ref="CO240:CP240"/>
    <mergeCell ref="CO241:CP241"/>
    <mergeCell ref="CO242:CP242"/>
  </mergeCells>
  <pageMargins left="0.7" right="0.7" top="0.75" bottom="0.75" header="0.3" footer="0.3"/>
  <pageSetup scale="11" fitToHeight="0" orientation="landscape" r:id="rId1"/>
  <rowBreaks count="1" manualBreakCount="1">
    <brk id="27" min="1" max="8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CL12"/>
  <sheetViews>
    <sheetView view="pageBreakPreview" zoomScale="90" zoomScaleSheetLayoutView="90" workbookViewId="0">
      <selection activeCell="R17" sqref="R17"/>
    </sheetView>
  </sheetViews>
  <sheetFormatPr baseColWidth="10" defaultRowHeight="11.25" x14ac:dyDescent="0.25"/>
  <cols>
    <col min="1" max="1" width="3.140625" style="1" customWidth="1"/>
    <col min="2" max="2" width="11.42578125" style="3" customWidth="1"/>
    <col min="3" max="3" width="10.7109375" style="3" customWidth="1"/>
    <col min="4" max="4" width="14.140625" style="3" customWidth="1"/>
    <col min="5" max="5" width="15.140625" style="3" customWidth="1"/>
    <col min="6" max="6" width="11.7109375" style="3" customWidth="1"/>
    <col min="7" max="7" width="10.42578125" style="3" customWidth="1"/>
    <col min="8" max="8" width="9.85546875" style="3" customWidth="1"/>
    <col min="9" max="9" width="4.85546875" style="3" customWidth="1"/>
    <col min="10" max="10" width="11.42578125" style="3" customWidth="1"/>
    <col min="11" max="11" width="3.85546875" style="3" customWidth="1"/>
    <col min="12" max="12" width="19" style="3" customWidth="1"/>
    <col min="13" max="13" width="11.28515625" style="3" customWidth="1"/>
    <col min="14" max="14" width="7.7109375" style="3" customWidth="1"/>
    <col min="15" max="15" width="9.85546875" style="3" customWidth="1"/>
    <col min="16" max="16" width="7.42578125" style="3" customWidth="1"/>
    <col min="17" max="17" width="6.85546875" style="3" customWidth="1"/>
    <col min="18" max="18" width="6.28515625" style="3" customWidth="1"/>
    <col min="19" max="19" width="8.28515625" style="4" customWidth="1"/>
    <col min="20" max="20" width="9.140625" style="5" customWidth="1"/>
    <col min="21" max="21" width="7.5703125" style="1" customWidth="1"/>
    <col min="22" max="22" width="7.85546875" style="1" customWidth="1"/>
    <col min="23" max="23" width="6.7109375" style="1" customWidth="1"/>
    <col min="24" max="24" width="15.7109375" style="1" customWidth="1"/>
    <col min="25" max="25" width="11.42578125" style="1" customWidth="1"/>
    <col min="26" max="26" width="11.85546875" style="1" customWidth="1"/>
    <col min="27" max="27" width="10.42578125" style="1" customWidth="1"/>
    <col min="28" max="28" width="11.5703125" style="1" customWidth="1"/>
    <col min="29" max="29" width="13.85546875" style="1" customWidth="1"/>
    <col min="30" max="30" width="10.7109375" style="1" customWidth="1"/>
    <col min="31" max="31" width="13.140625" style="1" customWidth="1"/>
    <col min="32" max="32" width="16" style="1" customWidth="1"/>
    <col min="33" max="33" width="11.42578125" style="1"/>
    <col min="34" max="34" width="11.42578125" style="934"/>
    <col min="35" max="35" width="25.7109375" style="1" customWidth="1"/>
    <col min="36" max="36" width="27.140625" style="1" customWidth="1"/>
    <col min="37" max="37" width="13.140625" style="1" customWidth="1"/>
    <col min="38" max="38" width="17.28515625" style="1" customWidth="1"/>
    <col min="39" max="39" width="20.85546875" style="1" customWidth="1"/>
    <col min="40" max="40" width="11.42578125" style="1"/>
    <col min="41" max="41" width="16" style="1" customWidth="1"/>
    <col min="42" max="42" width="14.28515625" style="1" customWidth="1"/>
    <col min="43" max="43" width="4.28515625" style="1479" customWidth="1"/>
    <col min="44" max="44" width="11.42578125" style="1"/>
    <col min="45" max="45" width="6.85546875" style="1" customWidth="1"/>
    <col min="46" max="53" width="11.42578125" style="1"/>
    <col min="54" max="54" width="16.140625" style="1" customWidth="1"/>
    <col min="55" max="55" width="7" style="1" customWidth="1"/>
    <col min="56" max="56" width="15.140625" style="1" customWidth="1"/>
    <col min="57" max="69" width="11.42578125" style="1"/>
    <col min="70" max="70" width="23.42578125" style="1" customWidth="1"/>
    <col min="71" max="71" width="31.28515625" style="1" customWidth="1"/>
    <col min="72" max="16384" width="11.42578125" style="1"/>
  </cols>
  <sheetData>
    <row r="2" spans="2:90" ht="32.25" customHeight="1" x14ac:dyDescent="0.25">
      <c r="B2" s="1569" t="str">
        <f>'BASE METAS)'!F2</f>
        <v>DG</v>
      </c>
      <c r="C2" s="1568" t="str">
        <f>'BASE METAS)'!G2</f>
        <v>DA</v>
      </c>
      <c r="D2" s="7675" t="str">
        <f>'BASE METAS)'!H2</f>
        <v xml:space="preserve">CLAVE PROGRAMÁTICA </v>
      </c>
      <c r="E2" s="7676"/>
      <c r="F2" s="7676"/>
      <c r="G2" s="7676"/>
      <c r="H2" s="7676"/>
      <c r="I2" s="7676"/>
      <c r="J2" s="1554" t="str">
        <f>'BASE METAS)'!V2</f>
        <v>PILAR/EJE TRANSVERSAL</v>
      </c>
      <c r="K2" s="7677" t="str">
        <f>'BASE METAS)'!Y2</f>
        <v>CÓDIGO</v>
      </c>
      <c r="L2" s="7679" t="str">
        <f>'BASE METAS)'!Z2</f>
        <v>DESCRIPCIÓN</v>
      </c>
      <c r="M2" s="7681" t="str">
        <f>'BASE METAS)'!AA2</f>
        <v>UNIDAD DE MEDIDA</v>
      </c>
      <c r="N2" s="7681" t="s">
        <v>3331</v>
      </c>
      <c r="O2" s="7683"/>
      <c r="P2" s="7684" t="str">
        <f>'BASE METAS)'!BS1</f>
        <v>Periodo Trimestral: ABRIL-JUNIO 2013</v>
      </c>
      <c r="Q2" s="7685"/>
      <c r="R2" s="7686"/>
      <c r="S2" s="6554" t="str">
        <f>'BASE METAS)'!BU2</f>
        <v>Variación trimestral</v>
      </c>
      <c r="T2" s="6555"/>
      <c r="U2" s="7687" t="str">
        <f>'BASE METAS)'!BW3</f>
        <v>Avance acumulado anual</v>
      </c>
      <c r="V2" s="6554" t="str">
        <f>'BASE METAS)'!BX2</f>
        <v>Variación anual</v>
      </c>
      <c r="W2" s="6555"/>
      <c r="X2" s="7689" t="s">
        <v>3332</v>
      </c>
      <c r="Y2" s="1352"/>
      <c r="Z2" s="1352"/>
      <c r="AA2" s="7690" t="str">
        <f>'BASE METAS)'!AE2</f>
        <v>Segundo Trimestre</v>
      </c>
      <c r="AB2" s="7214"/>
      <c r="AC2" s="7214" t="str">
        <f>'BASE METAS)'!AG2</f>
        <v>Tercer Trimestre</v>
      </c>
      <c r="AD2" s="7214"/>
      <c r="AE2" s="7217" t="str">
        <f>'BASE METAS)'!AI2</f>
        <v>Cuarto Trimestre</v>
      </c>
      <c r="AF2" s="7217"/>
      <c r="AG2" s="1352">
        <f>'BASE METAS)'!AK2</f>
        <v>0</v>
      </c>
      <c r="AH2" s="933">
        <f>'BASE METAS)'!AL2</f>
        <v>0</v>
      </c>
      <c r="AI2" s="7199" t="str">
        <f>'BASE METAS)'!AM2</f>
        <v>NOMBRE DEL INDICADOR</v>
      </c>
      <c r="AJ2" s="7262" t="str">
        <f>'BASE METAS)'!AN2</f>
        <v>DESCRIPCIÓN</v>
      </c>
      <c r="AK2" s="7199" t="str">
        <f>'BASE METAS)'!AU2</f>
        <v>TIPO DE INDICADOR</v>
      </c>
      <c r="AL2" s="7199" t="str">
        <f>'BASE METAS)'!AO2</f>
        <v>FORMULA DE CÁLCULO</v>
      </c>
      <c r="AM2" s="7199"/>
      <c r="AN2" s="7199"/>
      <c r="AO2" s="1355">
        <f>'BASE METAS)'!AR2</f>
        <v>0</v>
      </c>
      <c r="AP2" s="1355">
        <f>'BASE METAS)'!AS2</f>
        <v>0</v>
      </c>
      <c r="AQ2" s="1480">
        <f>'BASE METAS)'!BO2</f>
        <v>0</v>
      </c>
      <c r="AR2" s="6546" t="str">
        <f>'BASE METAS)'!BQ2</f>
        <v>Programada Anual</v>
      </c>
      <c r="AS2" s="6547"/>
      <c r="AT2" s="6550" t="str">
        <f>'BASE METAS)'!BS2</f>
        <v>Programado</v>
      </c>
      <c r="BA2" s="7708">
        <f>'BASE METAS)'!CG2</f>
        <v>0</v>
      </c>
      <c r="BB2" s="7691" t="str">
        <f>'BASE METAS)'!CJ2</f>
        <v xml:space="preserve">MONTO EJERCIDO </v>
      </c>
      <c r="BC2" s="7692"/>
      <c r="BD2" s="7695">
        <f>'BASE METAS)'!CL2</f>
        <v>0</v>
      </c>
      <c r="BE2" s="1352" t="str">
        <f>'BASE METAS)'!CM2</f>
        <v>Primer Trimestre</v>
      </c>
      <c r="BF2" s="1352">
        <f>'BASE METAS)'!CN2</f>
        <v>0</v>
      </c>
      <c r="BG2" s="1352">
        <f>'BASE METAS)'!CO2</f>
        <v>0</v>
      </c>
      <c r="BH2" s="7672"/>
      <c r="BI2" s="7672"/>
      <c r="BJ2" s="7672"/>
      <c r="BK2" s="7672" t="str">
        <f>'BASE METAS)'!CS2</f>
        <v>Tercer Trimestre</v>
      </c>
      <c r="BL2" s="7672">
        <f>'BASE METAS)'!CT2</f>
        <v>0</v>
      </c>
      <c r="BM2" s="7672"/>
      <c r="BN2" s="7672" t="str">
        <f>'BASE METAS)'!CV2</f>
        <v>Cuarto Trimestre</v>
      </c>
      <c r="BO2" s="7672"/>
      <c r="BP2" s="7672">
        <f>'BASE METAS)'!CX2</f>
        <v>0</v>
      </c>
      <c r="BQ2" s="7672"/>
      <c r="BR2" s="7672">
        <f>'BASE METAS)'!FB2</f>
        <v>0</v>
      </c>
      <c r="BS2" s="7672"/>
      <c r="BT2" s="7672" t="str">
        <f>'BASE METAS)'!FD2</f>
        <v>Avance</v>
      </c>
      <c r="BU2" s="7672"/>
      <c r="BV2" s="7672">
        <f>'BASE METAS)'!FF2</f>
        <v>0</v>
      </c>
      <c r="BW2" s="7672"/>
      <c r="BX2" s="7672" t="str">
        <f>'BASE METAS)'!FH2</f>
        <v>Variación anual</v>
      </c>
      <c r="BY2" s="7672"/>
      <c r="BZ2" s="7672" t="str">
        <f>'BASE METAS)'!FJ2</f>
        <v>Programada Anual</v>
      </c>
      <c r="CA2" s="7672"/>
      <c r="CB2" s="7672" t="str">
        <f>'BASE METAS)'!FL2</f>
        <v>Programado</v>
      </c>
      <c r="CC2" s="7672"/>
      <c r="CD2" s="7672"/>
      <c r="CE2" s="7672"/>
      <c r="CF2" s="7672"/>
      <c r="CG2" s="7672"/>
      <c r="CH2" s="7672"/>
      <c r="CI2" s="7672"/>
      <c r="CJ2" s="7672"/>
      <c r="CK2" s="7672"/>
      <c r="CL2" s="7065"/>
    </row>
    <row r="3" spans="2:90" ht="32.25" customHeight="1" x14ac:dyDescent="0.25">
      <c r="B3" s="1572" t="str">
        <f>'BASE METAS)'!N3</f>
        <v>DEPENDENCIA GENERAL</v>
      </c>
      <c r="C3" s="1573" t="str">
        <f>'BASE METAS)'!O3</f>
        <v>DEPENDENCIA AUXILIAR</v>
      </c>
      <c r="D3" s="1570" t="str">
        <f>'BASE METAS)'!H3</f>
        <v>FN</v>
      </c>
      <c r="E3" s="1553" t="str">
        <f>'BASE METAS)'!I3</f>
        <v>Sf</v>
      </c>
      <c r="F3" s="1553" t="str">
        <f>'BASE METAS)'!J3</f>
        <v>PG</v>
      </c>
      <c r="G3" s="1553" t="str">
        <f>'BASE METAS)'!K3</f>
        <v>Sp</v>
      </c>
      <c r="H3" s="1553" t="str">
        <f>'BASE METAS)'!L3</f>
        <v>PY</v>
      </c>
      <c r="I3" s="1553" t="str">
        <f>'BASE METAS)'!M3</f>
        <v>FF</v>
      </c>
      <c r="J3" s="7696" t="str">
        <f>'BASE METAS)'!V4</f>
        <v>Gobierno de Resultados</v>
      </c>
      <c r="K3" s="7678"/>
      <c r="L3" s="7680"/>
      <c r="M3" s="7682"/>
      <c r="N3" s="1591" t="s">
        <v>3330</v>
      </c>
      <c r="O3" s="1590" t="s">
        <v>754</v>
      </c>
      <c r="P3" s="1461" t="str">
        <f>'BASE METAS)'!BT2</f>
        <v>Avance</v>
      </c>
      <c r="Q3" s="1575" t="str">
        <f>'BASE METAS)'!AC3</f>
        <v>Abs.</v>
      </c>
      <c r="R3" s="1576" t="str">
        <f>'BASE METAS)'!AD3</f>
        <v>%</v>
      </c>
      <c r="S3" s="1457" t="str">
        <f>'BASE METAS)'!BU3</f>
        <v>Abs.</v>
      </c>
      <c r="T3" s="1457" t="str">
        <f>'BASE METAS)'!BV3</f>
        <v>%</v>
      </c>
      <c r="U3" s="7688"/>
      <c r="V3" s="1458" t="str">
        <f>'BASE METAS)'!BX3</f>
        <v>Abs</v>
      </c>
      <c r="W3" s="1459" t="str">
        <f>'BASE METAS)'!BY3</f>
        <v>%</v>
      </c>
      <c r="X3" s="7689"/>
      <c r="Y3" s="1352"/>
      <c r="Z3" s="1352"/>
      <c r="AA3" s="1574" t="str">
        <f>'BASE METAS)'!AE3</f>
        <v>Abs.</v>
      </c>
      <c r="AB3" s="1372" t="str">
        <f>'BASE METAS)'!AF3</f>
        <v>%</v>
      </c>
      <c r="AC3" s="1372" t="str">
        <f>'BASE METAS)'!AG3</f>
        <v>Abs.</v>
      </c>
      <c r="AD3" s="1372" t="str">
        <f>'BASE METAS)'!AH3</f>
        <v>%</v>
      </c>
      <c r="AE3" s="1372" t="str">
        <f>'BASE METAS)'!AI3</f>
        <v>Abs.</v>
      </c>
      <c r="AF3" s="1372" t="str">
        <f>'BASE METAS)'!AJ3</f>
        <v>%</v>
      </c>
      <c r="AG3" s="145" t="str">
        <f>'BASE METAS)'!AK3</f>
        <v>VALIDACIÓN</v>
      </c>
      <c r="AH3" s="933" t="str">
        <f>'BASE METAS)'!AL3</f>
        <v>No.</v>
      </c>
      <c r="AI3" s="7199"/>
      <c r="AJ3" s="7263"/>
      <c r="AK3" s="7199"/>
      <c r="AL3" s="1355" t="str">
        <f>'BASE METAS)'!AO3</f>
        <v>NUMERADOR</v>
      </c>
      <c r="AM3" s="1355" t="str">
        <f>'BASE METAS)'!AP3</f>
        <v>DENOMINADOR</v>
      </c>
      <c r="AN3" s="53" t="str">
        <f>'BASE METAS)'!AQ3</f>
        <v>*X</v>
      </c>
      <c r="AO3" s="1355" t="str">
        <f>'BASE METAS)'!AR3</f>
        <v>UNIDAD DE MEDIDA</v>
      </c>
      <c r="AP3" s="1355" t="str">
        <f>'BASE METAS)'!AS3</f>
        <v>DIMENSIÓN</v>
      </c>
      <c r="AQ3" s="1481" t="str">
        <f>'BASE METAS)'!BO3</f>
        <v>VERIFICADOR PROGRAMADO TRIMESTRAL</v>
      </c>
      <c r="AR3" s="6548"/>
      <c r="AS3" s="6549"/>
      <c r="AT3" s="6551"/>
      <c r="BA3" s="7709"/>
      <c r="BB3" s="7693"/>
      <c r="BC3" s="7694"/>
      <c r="BD3" s="7695"/>
      <c r="BE3" s="1352" t="str">
        <f>'BASE METAS)'!CM3</f>
        <v>Enero</v>
      </c>
      <c r="BF3" s="1352" t="str">
        <f>'BASE METAS)'!CN3</f>
        <v>Febrero</v>
      </c>
      <c r="BG3" s="1352" t="str">
        <f>'BASE METAS)'!CO3</f>
        <v>Marzo</v>
      </c>
      <c r="BH3" s="1352" t="str">
        <f>'BASE METAS)'!CP3</f>
        <v>Abril</v>
      </c>
      <c r="BI3" s="1352" t="str">
        <f>'BASE METAS)'!CQ3</f>
        <v>Mayo</v>
      </c>
      <c r="BJ3" s="1352" t="str">
        <f>'BASE METAS)'!CR3</f>
        <v>Junio</v>
      </c>
      <c r="BK3" s="7672"/>
      <c r="BL3" s="1352" t="str">
        <f>'BASE METAS)'!CT3</f>
        <v>Agosto</v>
      </c>
      <c r="BM3" s="1352" t="str">
        <f>'BASE METAS)'!CU3</f>
        <v>Septiembre</v>
      </c>
      <c r="BN3" s="1352" t="str">
        <f>'BASE METAS)'!CV3</f>
        <v>Octubre</v>
      </c>
      <c r="BO3" s="1352" t="str">
        <f>'BASE METAS)'!CW3</f>
        <v>Noviembre</v>
      </c>
      <c r="BP3" s="1352" t="str">
        <f>'BASE METAS)'!CX3</f>
        <v>Diciembre</v>
      </c>
      <c r="BQ3" s="1352">
        <f>'BASE METAS)'!FA3</f>
        <v>0</v>
      </c>
      <c r="BR3" s="1352">
        <f>'BASE METAS)'!FB3</f>
        <v>0</v>
      </c>
      <c r="BS3" s="1352">
        <f>'BASE METAS)'!FC3</f>
        <v>0</v>
      </c>
      <c r="BT3" s="1352">
        <f>'BASE METAS)'!FD3</f>
        <v>0</v>
      </c>
      <c r="BU3" s="1352" t="str">
        <f>'BASE METAS)'!FE3</f>
        <v>Abs.</v>
      </c>
      <c r="BV3" s="1352" t="str">
        <f>'BASE METAS)'!FF3</f>
        <v>%</v>
      </c>
      <c r="BW3" s="1352" t="str">
        <f>'BASE METAS)'!FG3</f>
        <v>Avance acumulado anual</v>
      </c>
      <c r="BX3" s="1352" t="str">
        <f>'BASE METAS)'!FH3</f>
        <v>Abs</v>
      </c>
      <c r="BY3" s="1352" t="str">
        <f>'BASE METAS)'!FI3</f>
        <v>%</v>
      </c>
      <c r="BZ3" s="1352">
        <f>'BASE METAS)'!FJ3</f>
        <v>0</v>
      </c>
      <c r="CA3" s="1352">
        <f>'BASE METAS)'!FK3</f>
        <v>0</v>
      </c>
      <c r="CB3" s="1352">
        <f>'BASE METAS)'!FL3</f>
        <v>0</v>
      </c>
      <c r="CC3" s="1352">
        <f>'BASE METAS)'!FM3</f>
        <v>0</v>
      </c>
      <c r="CD3" s="1352"/>
      <c r="CE3" s="1352"/>
      <c r="CF3" s="1352"/>
      <c r="CG3" s="1352"/>
      <c r="CH3" s="1352"/>
      <c r="CI3" s="1352"/>
      <c r="CJ3" s="1352"/>
      <c r="CK3" s="7672"/>
      <c r="CL3" s="7065"/>
    </row>
    <row r="4" spans="2:90" ht="20.25" customHeight="1" thickBot="1" x14ac:dyDescent="0.3">
      <c r="B4" s="1571" t="str">
        <f>'BASE METAS)'!F4</f>
        <v>A00</v>
      </c>
      <c r="C4" s="1571" t="str">
        <f>'BASE METAS)'!G4</f>
        <v>112</v>
      </c>
      <c r="D4" s="1512" t="str">
        <f>'BASE METAS)'!H4</f>
        <v>05</v>
      </c>
      <c r="E4" s="1512" t="str">
        <f>'BASE METAS)'!I4</f>
        <v>01</v>
      </c>
      <c r="F4" s="1529" t="str">
        <f>'BASE METAS)'!J4</f>
        <v>03</v>
      </c>
      <c r="G4" s="1512" t="str">
        <f>'BASE METAS)'!K4</f>
        <v>02</v>
      </c>
      <c r="H4" s="1529" t="str">
        <f>'BASE METAS)'!L4</f>
        <v>01</v>
      </c>
      <c r="I4" s="1564" t="str">
        <f>'BASE METAS)'!M4</f>
        <v>101</v>
      </c>
      <c r="J4" s="7696"/>
      <c r="K4" s="7697" t="str">
        <f>'BASE METAS)'!Y4</f>
        <v>01</v>
      </c>
      <c r="L4" s="7700" t="str">
        <f>'BASE METAS)'!Z4</f>
        <v xml:space="preserve">BRINDAR ATENCIÓN A CIUDADANOS EN GIRAS Y ACTOS PUBLICOS </v>
      </c>
      <c r="M4" s="7703" t="str">
        <f>'BASE METAS)'!AA4</f>
        <v>CIUDADANO ATENDIDO</v>
      </c>
      <c r="N4" s="7706">
        <f>'BASE METAS)'!AB4</f>
        <v>2500</v>
      </c>
      <c r="O4" s="7715">
        <f>'BASE METAS)'!BS4</f>
        <v>625</v>
      </c>
      <c r="P4" s="7715">
        <f>'BASE METAS)'!BT4</f>
        <v>750</v>
      </c>
      <c r="Q4" s="7718">
        <f>'BASE METAS)'!AC4</f>
        <v>625</v>
      </c>
      <c r="R4" s="7719">
        <f>'BASE METAS)'!AD4</f>
        <v>0.25</v>
      </c>
      <c r="S4" s="7710">
        <f>'BASE METAS)'!BU4</f>
        <v>-125</v>
      </c>
      <c r="T4" s="7710">
        <f>'BASE METAS)'!BV4</f>
        <v>1.2</v>
      </c>
      <c r="U4" s="7710">
        <f>'BASE METAS)'!BW4</f>
        <v>1465</v>
      </c>
      <c r="V4" s="7710">
        <f>'BASE METAS)'!BX4</f>
        <v>1035</v>
      </c>
      <c r="W4" s="7710">
        <f>'BASE METAS)'!BY4</f>
        <v>0.58599999999999997</v>
      </c>
      <c r="X4" s="1543"/>
      <c r="Y4" s="1352"/>
      <c r="Z4" s="1352"/>
      <c r="AA4" s="1557">
        <f>'BASE METAS)'!AE4</f>
        <v>625</v>
      </c>
      <c r="AB4" s="440">
        <f>'BASE METAS)'!AF4</f>
        <v>0.25</v>
      </c>
      <c r="AC4" s="179">
        <f>'BASE METAS)'!AG4</f>
        <v>625</v>
      </c>
      <c r="AD4" s="440">
        <f>'BASE METAS)'!AH4</f>
        <v>0.25</v>
      </c>
      <c r="AE4" s="179">
        <f>'BASE METAS)'!AI4</f>
        <v>625</v>
      </c>
      <c r="AF4" s="440">
        <f>'BASE METAS)'!AJ4</f>
        <v>0.25</v>
      </c>
      <c r="AG4" s="228">
        <f>'BASE METAS)'!AK4</f>
        <v>1</v>
      </c>
      <c r="AH4" s="1205">
        <f>'BASE METAS)'!AL4</f>
        <v>1</v>
      </c>
      <c r="AI4" s="971" t="str">
        <f>'BASE METAS)'!AM4</f>
        <v xml:space="preserve">BRINDAR ATENCION </v>
      </c>
      <c r="AJ4" s="971" t="str">
        <f>'BASE METAS)'!AN4</f>
        <v xml:space="preserve">MIDE EL NUMERO DE CIUDADANOS ATENDIDOS ENTRE EL NUMERO DE PROGRAMADOS  </v>
      </c>
      <c r="AK4" s="1343" t="str">
        <f>'BASE METAS)'!AU4</f>
        <v>DESEMPEÑO</v>
      </c>
      <c r="AL4" s="1039" t="str">
        <f>'BASE METAS)'!AO4</f>
        <v>N° DE CIUDADANOS ATENDIDOS</v>
      </c>
      <c r="AM4" s="1039" t="str">
        <f>'BASE METAS)'!AP4</f>
        <v xml:space="preserve">N° DE CIUDADANOS PROGRAMADOS PARA ATENDER </v>
      </c>
      <c r="AN4" s="1039">
        <f>'BASE METAS)'!AQ4</f>
        <v>100</v>
      </c>
      <c r="AO4" s="1039" t="str">
        <f>'BASE METAS)'!AR4</f>
        <v>CIUDADANO ATENDIDO</v>
      </c>
      <c r="AP4" s="1039" t="str">
        <f>'BASE METAS)'!AS4</f>
        <v>EFICIENCIA</v>
      </c>
      <c r="AQ4" s="1482">
        <f>'BASE METAS)'!BO4</f>
        <v>0</v>
      </c>
      <c r="AR4" s="1">
        <f>'BASE METAS)'!BQ4</f>
        <v>2500</v>
      </c>
      <c r="AS4" s="816">
        <f>'BASE METAS)'!BR4</f>
        <v>0</v>
      </c>
      <c r="BA4" s="1352">
        <f>'BASE METAS)'!CG4</f>
        <v>715</v>
      </c>
      <c r="BB4" s="1352">
        <f>'BASE METAS)'!CJ4</f>
        <v>1</v>
      </c>
      <c r="BC4" s="1352">
        <f>'BASE METAS)'!CK4</f>
        <v>0</v>
      </c>
      <c r="BD4" s="1352">
        <f>'BASE METAS)'!CL4</f>
        <v>0</v>
      </c>
      <c r="BE4" s="1352">
        <f>'BASE METAS)'!CM4</f>
        <v>0</v>
      </c>
      <c r="BF4" s="1352">
        <f>'BASE METAS)'!CN4</f>
        <v>0</v>
      </c>
      <c r="BG4" s="1352">
        <f>'BASE METAS)'!CO4</f>
        <v>0</v>
      </c>
      <c r="BH4" s="1352">
        <f>'BASE METAS)'!CP4</f>
        <v>0</v>
      </c>
      <c r="BI4" s="1352">
        <f>'BASE METAS)'!CQ4</f>
        <v>0</v>
      </c>
      <c r="BJ4" s="1352">
        <f>'BASE METAS)'!CR4</f>
        <v>0</v>
      </c>
      <c r="BK4" s="1352">
        <f>'BASE METAS)'!CS4</f>
        <v>0</v>
      </c>
      <c r="BL4" s="1352">
        <f>'BASE METAS)'!CT4</f>
        <v>0</v>
      </c>
      <c r="BM4" s="1352">
        <f>'BASE METAS)'!CU4</f>
        <v>0</v>
      </c>
      <c r="BN4" s="1352">
        <f>'BASE METAS)'!CV4</f>
        <v>0</v>
      </c>
      <c r="BO4" s="1352">
        <f>'BASE METAS)'!CW4</f>
        <v>0</v>
      </c>
      <c r="BP4" s="1352">
        <f>'BASE METAS)'!CX4</f>
        <v>0</v>
      </c>
      <c r="BQ4" s="1352">
        <f>'BASE METAS)'!FA4</f>
        <v>2500</v>
      </c>
      <c r="BR4" s="1352">
        <f>'BASE METAS)'!FB4</f>
        <v>0</v>
      </c>
      <c r="BS4" s="1352">
        <f>'BASE METAS)'!FC4</f>
        <v>208</v>
      </c>
      <c r="BT4" s="1">
        <f>'BASE METAS)'!FD4</f>
        <v>258</v>
      </c>
      <c r="BU4" s="1">
        <f>'BASE METAS)'!FE4</f>
        <v>50</v>
      </c>
      <c r="BV4" s="1">
        <f>'BASE METAS)'!FF4</f>
        <v>1.2403846153846154</v>
      </c>
      <c r="BW4" s="1">
        <f>'BASE METAS)'!FG4</f>
        <v>973</v>
      </c>
      <c r="BX4" s="1">
        <f>'BASE METAS)'!FH4</f>
        <v>1527</v>
      </c>
      <c r="BY4" s="1">
        <f>'BASE METAS)'!FI4</f>
        <v>0.38919999999999999</v>
      </c>
      <c r="BZ4" s="1">
        <f>'BASE METAS)'!FJ4</f>
        <v>2500</v>
      </c>
      <c r="CA4" s="1">
        <f>'BASE METAS)'!FK4</f>
        <v>0</v>
      </c>
      <c r="CB4" s="1">
        <f>'BASE METAS)'!FL4</f>
        <v>208</v>
      </c>
      <c r="CC4" s="1">
        <f>'BASE METAS)'!FM4</f>
        <v>240</v>
      </c>
    </row>
    <row r="5" spans="2:90" ht="93.75" customHeight="1" x14ac:dyDescent="0.25">
      <c r="B5" s="1514" t="str">
        <f>'BASE METAS)'!N4</f>
        <v>Presidencia</v>
      </c>
      <c r="C5" s="1513" t="str">
        <f>'BASE METAS)'!O4</f>
        <v>Participación Ciudadana</v>
      </c>
      <c r="D5" s="1534" t="str">
        <f>'BASE METAS)'!P4</f>
        <v>Administración, planeación y control gubernamental</v>
      </c>
      <c r="E5" s="1535" t="str">
        <f>'BASE METAS)'!Q4</f>
        <v>Control y evaluación de la administración gubernamental</v>
      </c>
      <c r="F5" s="1550" t="str">
        <f>'BASE METAS)'!R4</f>
        <v>Conducción de las políticas generales de gobierno</v>
      </c>
      <c r="G5" s="1537" t="str">
        <f>'BASE METAS)'!S4</f>
        <v>Atención a la demanda ciudadana</v>
      </c>
      <c r="H5" s="1552" t="str">
        <f>'BASE METAS)'!T4</f>
        <v>Audiencia pública y consulta popular</v>
      </c>
      <c r="I5" s="1565" t="str">
        <f>'BASE METAS)'!W2</f>
        <v>PRESPUESTO</v>
      </c>
      <c r="J5" s="1589">
        <f>'BASE METAS)'!W4</f>
        <v>105784267.23999999</v>
      </c>
      <c r="K5" s="7698"/>
      <c r="L5" s="7701"/>
      <c r="M5" s="7704"/>
      <c r="N5" s="7706"/>
      <c r="O5" s="7716"/>
      <c r="P5" s="7716"/>
      <c r="Q5" s="7706"/>
      <c r="R5" s="7719"/>
      <c r="S5" s="7710"/>
      <c r="T5" s="7710"/>
      <c r="U5" s="7710"/>
      <c r="V5" s="7710"/>
      <c r="W5" s="7710"/>
      <c r="X5" s="559"/>
      <c r="Y5" s="671"/>
      <c r="Z5" s="667"/>
      <c r="AA5" s="1557"/>
      <c r="AB5" s="451"/>
      <c r="AC5" s="179"/>
      <c r="AD5" s="451"/>
      <c r="AE5" s="179"/>
      <c r="AF5" s="598"/>
      <c r="AG5" s="228"/>
      <c r="AH5" s="1205"/>
      <c r="AI5" s="971"/>
      <c r="AJ5" s="971"/>
      <c r="AK5" s="1343"/>
      <c r="AL5" s="1039"/>
      <c r="AM5" s="1039"/>
      <c r="AN5" s="1039"/>
      <c r="AO5" s="1039"/>
      <c r="AP5" s="1039"/>
      <c r="AQ5" s="1482"/>
      <c r="AS5" s="816"/>
      <c r="AT5" s="1352"/>
      <c r="AU5" s="1352"/>
      <c r="AV5" s="1352"/>
      <c r="AW5" s="1352"/>
      <c r="AX5" s="1352"/>
      <c r="AY5" s="1352"/>
      <c r="AZ5" s="1352"/>
      <c r="BA5" s="1352"/>
      <c r="BB5" s="1352"/>
      <c r="BC5" s="1352"/>
      <c r="BD5" s="1352"/>
      <c r="BE5" s="1352"/>
      <c r="BF5" s="1352"/>
      <c r="BG5" s="1352"/>
      <c r="BH5" s="1352"/>
      <c r="BI5" s="1352"/>
      <c r="BJ5" s="1352"/>
      <c r="BK5" s="1352"/>
      <c r="BL5" s="1352"/>
      <c r="BM5" s="1352"/>
      <c r="BN5" s="1352"/>
      <c r="BO5" s="1352"/>
      <c r="BP5" s="1352"/>
      <c r="BQ5" s="1352"/>
      <c r="BR5" s="1352"/>
      <c r="BS5" s="1352"/>
    </row>
    <row r="6" spans="2:90" ht="67.5" customHeight="1" x14ac:dyDescent="0.25">
      <c r="B6" s="7711" t="str">
        <f>'BASE METAS)'!U2</f>
        <v>OBJETIVO DEL PROGRAMA PRESUPUESTARIO</v>
      </c>
      <c r="C6" s="7712"/>
      <c r="D6" s="7713" t="str">
        <f>'BASE METAS)'!U4</f>
        <v xml:space="preserve">BRINDAR UNA ATENCIÓN OPORTUNA Y EXPEDITA A LA CIUDADANIA QUE LO SOLICITE   A TRAVÉS DE AUDIENCIAS, GIRAS Y ASESORIAS QUE SE GARANTICE EL DERECHO DE SER ESCUCHADOS </v>
      </c>
      <c r="E6" s="7714"/>
      <c r="F6" s="7714"/>
      <c r="G6" s="7714"/>
      <c r="H6" s="7714"/>
      <c r="I6" s="1566" t="str">
        <f>'BASE METAS)'!X2</f>
        <v>ÁREA EJECUTORA</v>
      </c>
      <c r="J6" s="1567" t="str">
        <f>'BASE METAS)'!X4</f>
        <v xml:space="preserve">CUERPO EDILICIO </v>
      </c>
      <c r="K6" s="7699"/>
      <c r="L6" s="7702"/>
      <c r="M6" s="7705"/>
      <c r="N6" s="7707"/>
      <c r="O6" s="7717"/>
      <c r="P6" s="7717"/>
      <c r="Q6" s="7707"/>
      <c r="R6" s="7719"/>
      <c r="S6" s="7710"/>
      <c r="T6" s="7710"/>
      <c r="U6" s="7710"/>
      <c r="V6" s="7710"/>
      <c r="W6" s="7710"/>
      <c r="X6" s="567"/>
      <c r="Y6" s="671"/>
      <c r="Z6" s="667"/>
      <c r="AA6" s="1557"/>
      <c r="AB6" s="451"/>
      <c r="AC6" s="179"/>
      <c r="AD6" s="451"/>
      <c r="AE6" s="179"/>
      <c r="AF6" s="598"/>
      <c r="AG6" s="228"/>
      <c r="AH6" s="1205"/>
      <c r="AI6" s="971"/>
      <c r="AJ6" s="971"/>
      <c r="AK6" s="1343"/>
      <c r="AL6" s="1039"/>
      <c r="AM6" s="1039"/>
      <c r="AN6" s="1039"/>
      <c r="AO6" s="1039"/>
      <c r="AP6" s="1039"/>
      <c r="AQ6" s="1482"/>
      <c r="AS6" s="816"/>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row>
    <row r="7" spans="2:90" s="46" customFormat="1" ht="6" customHeight="1" x14ac:dyDescent="0.25">
      <c r="B7" s="1560"/>
      <c r="C7" s="1560"/>
      <c r="D7" s="1551"/>
      <c r="E7" s="1551"/>
      <c r="F7" s="1545"/>
      <c r="G7" s="1551"/>
      <c r="H7" s="1545"/>
      <c r="I7" s="1561"/>
      <c r="J7" s="1354"/>
      <c r="K7" s="1541"/>
      <c r="L7" s="1542"/>
      <c r="M7" s="1546"/>
      <c r="N7" s="1546"/>
      <c r="O7" s="1546"/>
      <c r="P7" s="1546"/>
      <c r="Q7" s="1547"/>
      <c r="R7" s="1546"/>
      <c r="S7" s="1583"/>
      <c r="T7" s="1584"/>
      <c r="U7" s="1585"/>
      <c r="V7" s="1586"/>
      <c r="W7" s="1587"/>
      <c r="X7" s="671"/>
      <c r="Y7" s="1588"/>
      <c r="Z7" s="667"/>
      <c r="AA7" s="551"/>
      <c r="AB7" s="620"/>
      <c r="AC7" s="551"/>
      <c r="AD7" s="620"/>
      <c r="AE7" s="551"/>
      <c r="AF7" s="621"/>
      <c r="AG7" s="128"/>
      <c r="AH7" s="1548"/>
      <c r="AI7" s="974"/>
      <c r="AJ7" s="974"/>
      <c r="AK7" s="1377"/>
      <c r="AL7" s="974"/>
      <c r="AM7" s="974"/>
      <c r="AN7" s="974"/>
      <c r="AO7" s="974"/>
      <c r="AP7" s="974"/>
      <c r="AQ7" s="963"/>
      <c r="AS7" s="1352"/>
      <c r="AT7" s="1352"/>
      <c r="AU7" s="1352"/>
      <c r="AV7" s="1352"/>
      <c r="AW7" s="1352"/>
      <c r="AX7" s="1352"/>
      <c r="AY7" s="1352"/>
      <c r="AZ7" s="1352"/>
      <c r="BA7" s="1352"/>
      <c r="BB7" s="1352"/>
      <c r="BC7" s="1352"/>
      <c r="BD7" s="1352"/>
      <c r="BE7" s="1352"/>
      <c r="BF7" s="1352"/>
      <c r="BG7" s="1352"/>
      <c r="BH7" s="1352"/>
      <c r="BI7" s="1352"/>
      <c r="BJ7" s="1352"/>
      <c r="BK7" s="1352"/>
      <c r="BL7" s="1352"/>
      <c r="BM7" s="1352"/>
      <c r="BN7" s="1352"/>
      <c r="BO7" s="1352"/>
      <c r="BP7" s="1352"/>
      <c r="BQ7" s="1352"/>
      <c r="BR7" s="1352"/>
      <c r="BS7" s="1352"/>
    </row>
    <row r="8" spans="2:90" ht="18.75" x14ac:dyDescent="0.25">
      <c r="B8" s="1569"/>
      <c r="C8" s="1568"/>
      <c r="D8" s="7675"/>
      <c r="E8" s="7676"/>
      <c r="F8" s="7676"/>
      <c r="G8" s="7676"/>
      <c r="H8" s="7676"/>
      <c r="I8" s="7676"/>
      <c r="J8" s="1554"/>
      <c r="K8" s="7677"/>
      <c r="L8" s="7679"/>
      <c r="M8" s="7681"/>
      <c r="N8" s="7681"/>
      <c r="O8" s="7683"/>
      <c r="P8" s="7684"/>
      <c r="Q8" s="7685"/>
      <c r="R8" s="7686"/>
      <c r="S8" s="6554"/>
      <c r="T8" s="6555"/>
      <c r="U8" s="7687"/>
      <c r="V8" s="6554"/>
      <c r="W8" s="6555"/>
      <c r="X8" s="7689"/>
    </row>
    <row r="9" spans="2:90" ht="18.75" x14ac:dyDescent="0.25">
      <c r="B9" s="1572"/>
      <c r="C9" s="1573"/>
      <c r="D9" s="1570"/>
      <c r="E9" s="1553"/>
      <c r="F9" s="1553"/>
      <c r="G9" s="1553"/>
      <c r="H9" s="1553"/>
      <c r="I9" s="1553"/>
      <c r="J9" s="7696"/>
      <c r="K9" s="7678"/>
      <c r="L9" s="7680"/>
      <c r="M9" s="7682"/>
      <c r="N9" s="1591"/>
      <c r="O9" s="1590"/>
      <c r="P9" s="1461"/>
      <c r="Q9" s="1575"/>
      <c r="R9" s="1576"/>
      <c r="S9" s="1457"/>
      <c r="T9" s="1457"/>
      <c r="U9" s="7688"/>
      <c r="V9" s="1458"/>
      <c r="W9" s="1459"/>
      <c r="X9" s="7689"/>
    </row>
    <row r="10" spans="2:90" ht="19.5" thickBot="1" x14ac:dyDescent="0.3">
      <c r="B10" s="1571"/>
      <c r="C10" s="1571"/>
      <c r="D10" s="1512"/>
      <c r="E10" s="1512"/>
      <c r="F10" s="1529"/>
      <c r="G10" s="1512"/>
      <c r="H10" s="1529"/>
      <c r="I10" s="1564"/>
      <c r="J10" s="7696"/>
      <c r="K10" s="7697"/>
      <c r="L10" s="7700"/>
      <c r="M10" s="7703"/>
      <c r="N10" s="7706"/>
      <c r="O10" s="7715"/>
      <c r="P10" s="7715"/>
      <c r="Q10" s="7718"/>
      <c r="R10" s="7719"/>
      <c r="S10" s="7710"/>
      <c r="T10" s="7710"/>
      <c r="U10" s="7710"/>
      <c r="V10" s="7710"/>
      <c r="W10" s="7710"/>
      <c r="X10" s="1543"/>
    </row>
    <row r="11" spans="2:90" ht="12.75" x14ac:dyDescent="0.25">
      <c r="B11" s="1514"/>
      <c r="C11" s="1513"/>
      <c r="D11" s="1534"/>
      <c r="E11" s="1535"/>
      <c r="F11" s="1550"/>
      <c r="G11" s="1537"/>
      <c r="H11" s="1552"/>
      <c r="I11" s="1565"/>
      <c r="J11" s="1589"/>
      <c r="K11" s="7698"/>
      <c r="L11" s="7701"/>
      <c r="M11" s="7704"/>
      <c r="N11" s="7706"/>
      <c r="O11" s="7716"/>
      <c r="P11" s="7716"/>
      <c r="Q11" s="7706"/>
      <c r="R11" s="7719"/>
      <c r="S11" s="7710"/>
      <c r="T11" s="7710"/>
      <c r="U11" s="7710"/>
      <c r="V11" s="7710"/>
      <c r="W11" s="7710"/>
      <c r="X11" s="559"/>
    </row>
    <row r="12" spans="2:90" ht="15.75" x14ac:dyDescent="0.25">
      <c r="B12" s="7711"/>
      <c r="C12" s="7712"/>
      <c r="D12" s="7713"/>
      <c r="E12" s="7714"/>
      <c r="F12" s="7714"/>
      <c r="G12" s="7714"/>
      <c r="H12" s="7714"/>
      <c r="I12" s="1566"/>
      <c r="J12" s="1567"/>
      <c r="K12" s="7699"/>
      <c r="L12" s="7702"/>
      <c r="M12" s="7705"/>
      <c r="N12" s="7707"/>
      <c r="O12" s="7717"/>
      <c r="P12" s="7717"/>
      <c r="Q12" s="7707"/>
      <c r="R12" s="7719"/>
      <c r="S12" s="7710"/>
      <c r="T12" s="7710"/>
      <c r="U12" s="7710"/>
      <c r="V12" s="7710"/>
      <c r="W12" s="7710"/>
      <c r="X12" s="567"/>
    </row>
  </sheetData>
  <mergeCells count="78">
    <mergeCell ref="U10:U12"/>
    <mergeCell ref="V10:V12"/>
    <mergeCell ref="W10:W12"/>
    <mergeCell ref="B12:C12"/>
    <mergeCell ref="D12:H12"/>
    <mergeCell ref="S8:T8"/>
    <mergeCell ref="U8:U9"/>
    <mergeCell ref="V8:W8"/>
    <mergeCell ref="X8:X9"/>
    <mergeCell ref="J9:J10"/>
    <mergeCell ref="K10:K12"/>
    <mergeCell ref="L10:L12"/>
    <mergeCell ref="M10:M12"/>
    <mergeCell ref="N10:N12"/>
    <mergeCell ref="O10:O12"/>
    <mergeCell ref="P8:R8"/>
    <mergeCell ref="P10:P12"/>
    <mergeCell ref="Q10:Q12"/>
    <mergeCell ref="R10:R12"/>
    <mergeCell ref="S10:S12"/>
    <mergeCell ref="T10:T12"/>
    <mergeCell ref="D8:I8"/>
    <mergeCell ref="K8:K9"/>
    <mergeCell ref="L8:L9"/>
    <mergeCell ref="M8:M9"/>
    <mergeCell ref="N8:O8"/>
    <mergeCell ref="V4:V6"/>
    <mergeCell ref="W4:W6"/>
    <mergeCell ref="B6:C6"/>
    <mergeCell ref="D6:H6"/>
    <mergeCell ref="O4:O6"/>
    <mergeCell ref="P4:P6"/>
    <mergeCell ref="Q4:Q6"/>
    <mergeCell ref="R4:R6"/>
    <mergeCell ref="S4:S6"/>
    <mergeCell ref="T4:T6"/>
    <mergeCell ref="CD2:CJ2"/>
    <mergeCell ref="CK2:CK3"/>
    <mergeCell ref="CL2:CL3"/>
    <mergeCell ref="J3:J4"/>
    <mergeCell ref="K4:K6"/>
    <mergeCell ref="L4:L6"/>
    <mergeCell ref="M4:M6"/>
    <mergeCell ref="N4:N6"/>
    <mergeCell ref="BP2:BQ2"/>
    <mergeCell ref="BR2:BS2"/>
    <mergeCell ref="BT2:BU2"/>
    <mergeCell ref="BV2:BW2"/>
    <mergeCell ref="BX2:BY2"/>
    <mergeCell ref="BZ2:CA2"/>
    <mergeCell ref="BA2:BA3"/>
    <mergeCell ref="U4:U6"/>
    <mergeCell ref="BD2:BD3"/>
    <mergeCell ref="BK2:BK3"/>
    <mergeCell ref="BL2:BM2"/>
    <mergeCell ref="BN2:BO2"/>
    <mergeCell ref="CB2:CC2"/>
    <mergeCell ref="AJ2:AJ3"/>
    <mergeCell ref="AK2:AK3"/>
    <mergeCell ref="AL2:AN2"/>
    <mergeCell ref="AR2:AS3"/>
    <mergeCell ref="BB2:BC3"/>
    <mergeCell ref="S2:T2"/>
    <mergeCell ref="BH2:BJ2"/>
    <mergeCell ref="D2:I2"/>
    <mergeCell ref="K2:K3"/>
    <mergeCell ref="L2:L3"/>
    <mergeCell ref="M2:M3"/>
    <mergeCell ref="N2:O2"/>
    <mergeCell ref="P2:R2"/>
    <mergeCell ref="AT2:AT3"/>
    <mergeCell ref="U2:U3"/>
    <mergeCell ref="V2:W2"/>
    <mergeCell ref="X2:X3"/>
    <mergeCell ref="AA2:AB2"/>
    <mergeCell ref="AC2:AD2"/>
    <mergeCell ref="AE2:AF2"/>
    <mergeCell ref="AI2:AI3"/>
  </mergeCells>
  <pageMargins left="0.9055118110236221" right="0.19685039370078741" top="0.15748031496062992" bottom="0.15748031496062992" header="0.31496062992125984" footer="0.31496062992125984"/>
  <pageSetup scale="5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CP664"/>
  <sheetViews>
    <sheetView view="pageBreakPreview" topLeftCell="J22" zoomScale="90" zoomScaleSheetLayoutView="90" workbookViewId="0">
      <selection activeCell="AK6" sqref="AK6"/>
    </sheetView>
  </sheetViews>
  <sheetFormatPr baseColWidth="10" defaultRowHeight="11.25" x14ac:dyDescent="0.25"/>
  <cols>
    <col min="1" max="1" width="4.42578125" style="1" customWidth="1"/>
    <col min="2" max="2" width="16.5703125" style="1" customWidth="1"/>
    <col min="3" max="3" width="5.7109375" style="1" customWidth="1"/>
    <col min="4" max="4" width="5" style="1" customWidth="1"/>
    <col min="5" max="5" width="42.5703125" style="5" customWidth="1"/>
    <col min="6" max="6" width="11.42578125" style="3" customWidth="1"/>
    <col min="7" max="7" width="10.7109375" style="3" customWidth="1"/>
    <col min="8" max="8" width="14.140625" style="3" customWidth="1"/>
    <col min="9" max="9" width="15.140625" style="3" customWidth="1"/>
    <col min="10" max="10" width="11.7109375" style="3" customWidth="1"/>
    <col min="11" max="11" width="10.42578125" style="3" customWidth="1"/>
    <col min="12" max="12" width="9.85546875" style="3" customWidth="1"/>
    <col min="13" max="13" width="4.85546875" style="3" customWidth="1"/>
    <col min="14" max="14" width="11.42578125" style="3" customWidth="1"/>
    <col min="15" max="15" width="3.85546875" style="3" customWidth="1"/>
    <col min="16" max="16" width="19" style="3" customWidth="1"/>
    <col min="17" max="17" width="11.28515625" style="3" customWidth="1"/>
    <col min="18" max="18" width="7.7109375" style="3" customWidth="1"/>
    <col min="19" max="19" width="9.85546875" style="3" customWidth="1"/>
    <col min="20" max="20" width="7.42578125" style="3" customWidth="1"/>
    <col min="21" max="21" width="6.85546875" style="3" customWidth="1"/>
    <col min="22" max="22" width="6.28515625" style="3" customWidth="1"/>
    <col min="23" max="23" width="8.28515625" style="4" customWidth="1"/>
    <col min="24" max="24" width="9.140625" style="5" customWidth="1"/>
    <col min="25" max="25" width="7.5703125" style="1" customWidth="1"/>
    <col min="26" max="26" width="7.85546875" style="1" customWidth="1"/>
    <col min="27" max="27" width="6.7109375" style="1" customWidth="1"/>
    <col min="28" max="28" width="15.7109375" style="1" customWidth="1"/>
    <col min="29" max="29" width="11.42578125" style="1" customWidth="1"/>
    <col min="30" max="30" width="11.85546875" style="1" customWidth="1"/>
    <col min="31" max="31" width="10.42578125" style="1" customWidth="1"/>
    <col min="32" max="32" width="11.5703125" style="1" customWidth="1"/>
    <col min="33" max="33" width="13.85546875" style="1" customWidth="1"/>
    <col min="34" max="34" width="10.7109375" style="1" customWidth="1"/>
    <col min="35" max="35" width="13.140625" style="1" customWidth="1"/>
    <col min="36" max="36" width="16" style="1" customWidth="1"/>
    <col min="37" max="37" width="11.42578125" style="1"/>
    <col min="38" max="38" width="11.42578125" style="934"/>
    <col min="39" max="39" width="25.7109375" style="1" customWidth="1"/>
    <col min="40" max="40" width="27.140625" style="1" customWidth="1"/>
    <col min="41" max="41" width="13.140625" style="1" customWidth="1"/>
    <col min="42" max="42" width="17.28515625" style="1" customWidth="1"/>
    <col min="43" max="43" width="20.85546875" style="1" customWidth="1"/>
    <col min="44" max="44" width="11.42578125" style="1"/>
    <col min="45" max="45" width="16" style="1" customWidth="1"/>
    <col min="46" max="46" width="14.28515625" style="1" customWidth="1"/>
    <col min="47" max="47" width="4.28515625" style="1479" customWidth="1"/>
    <col min="48" max="48" width="11.42578125" style="1"/>
    <col min="49" max="49" width="6.85546875" style="1" customWidth="1"/>
    <col min="50" max="57" width="11.42578125" style="1"/>
    <col min="58" max="58" width="16.140625" style="1" customWidth="1"/>
    <col min="59" max="59" width="7" style="1" customWidth="1"/>
    <col min="60" max="60" width="15.140625" style="1" customWidth="1"/>
    <col min="61" max="73" width="11.42578125" style="1"/>
    <col min="74" max="74" width="23.42578125" style="1" customWidth="1"/>
    <col min="75" max="75" width="31.28515625" style="1" customWidth="1"/>
    <col min="76" max="16384" width="11.42578125" style="1"/>
  </cols>
  <sheetData>
    <row r="1" spans="1:94" ht="15" customHeight="1" x14ac:dyDescent="0.25">
      <c r="A1" s="1">
        <f>'BASE METAS)'!A1</f>
        <v>0</v>
      </c>
      <c r="B1" s="1">
        <f>'BASE METAS)'!B1</f>
        <v>0</v>
      </c>
      <c r="C1" s="1">
        <f>'BASE METAS)'!C1</f>
        <v>0</v>
      </c>
      <c r="D1" s="1">
        <f>'BASE METAS)'!D1</f>
        <v>0</v>
      </c>
      <c r="E1" s="5">
        <f>'BASE METAS)'!E1</f>
        <v>0</v>
      </c>
      <c r="F1" s="3">
        <f>'BASE METAS)'!F1</f>
        <v>0</v>
      </c>
      <c r="G1" s="3">
        <f>'BASE METAS)'!G1</f>
        <v>0</v>
      </c>
      <c r="H1" s="3">
        <f>'BASE METAS)'!H1</f>
        <v>0</v>
      </c>
      <c r="I1" s="3">
        <f>'BASE METAS)'!I1</f>
        <v>0</v>
      </c>
      <c r="J1" s="3">
        <f>'BASE METAS)'!J1</f>
        <v>0</v>
      </c>
      <c r="K1" s="3">
        <f>'BASE METAS)'!K1</f>
        <v>0</v>
      </c>
      <c r="L1" s="3">
        <f>'BASE METAS)'!L1</f>
        <v>0</v>
      </c>
      <c r="M1" s="3">
        <f>'BASE METAS)'!M1</f>
        <v>0</v>
      </c>
      <c r="N1" s="3">
        <f>'BASE METAS)'!N1</f>
        <v>0</v>
      </c>
      <c r="O1" s="3">
        <f>'BASE METAS)'!O1</f>
        <v>0</v>
      </c>
      <c r="P1" s="3">
        <f>'BASE METAS)'!P1</f>
        <v>0</v>
      </c>
      <c r="Q1" s="1">
        <f>'BASE METAS)'!Y1</f>
        <v>0</v>
      </c>
      <c r="R1" s="1">
        <f>'BASE METAS)'!Z1</f>
        <v>0</v>
      </c>
      <c r="S1" s="1">
        <f>'BASE METAS)'!AA1</f>
        <v>0</v>
      </c>
      <c r="T1" s="1">
        <f>'BASE METAS)'!AB1</f>
        <v>0</v>
      </c>
      <c r="AC1" s="7721" t="str">
        <f>'BASE METAS)'!AC1</f>
        <v>Calendarización de Metas Físicas</v>
      </c>
      <c r="AD1" s="7721"/>
      <c r="AE1" s="7213"/>
      <c r="AF1" s="7213"/>
      <c r="AG1" s="7213"/>
      <c r="AH1" s="7213"/>
      <c r="AI1" s="7213"/>
      <c r="AJ1" s="7213"/>
      <c r="AK1" s="143">
        <f>'BASE METAS)'!AK1</f>
        <v>0</v>
      </c>
      <c r="AL1" s="932">
        <f>'BASE METAS)'!AL1</f>
        <v>0</v>
      </c>
      <c r="AM1" s="1">
        <f>'BASE METAS)'!AM1</f>
        <v>0</v>
      </c>
      <c r="AN1" s="1">
        <f>'BASE METAS)'!AN1</f>
        <v>0</v>
      </c>
      <c r="AO1" s="1">
        <f>'BASE METAS)'!AU1</f>
        <v>0</v>
      </c>
      <c r="AP1" s="1">
        <f>'BASE METAS)'!AO1</f>
        <v>0</v>
      </c>
      <c r="AQ1" s="1">
        <f>'BASE METAS)'!AP1</f>
        <v>0</v>
      </c>
      <c r="AR1" s="1">
        <f>'BASE METAS)'!AQ1</f>
        <v>0</v>
      </c>
      <c r="AS1" s="1">
        <f>'BASE METAS)'!AR1</f>
        <v>0</v>
      </c>
      <c r="AT1" s="1">
        <f>'BASE METAS)'!AS1</f>
        <v>0</v>
      </c>
      <c r="AU1" s="1479">
        <f>'BASE METAS)'!BO1</f>
        <v>0</v>
      </c>
      <c r="AV1" s="1453">
        <f>'BASE METAS)'!BQ1</f>
        <v>0</v>
      </c>
      <c r="AW1" s="1454">
        <f>'BASE METAS)'!BR1</f>
        <v>0</v>
      </c>
      <c r="AY1" s="1577"/>
      <c r="AZ1" s="1577"/>
      <c r="BA1" s="1577"/>
      <c r="BB1" s="1577"/>
      <c r="BC1" s="1455">
        <f>'BASE METAS)'!BX1</f>
        <v>0</v>
      </c>
      <c r="BD1" s="1460">
        <f>'BASE METAS)'!BY1</f>
        <v>0</v>
      </c>
      <c r="BE1" s="1507">
        <f>'BASE METAS)'!CG1</f>
        <v>0</v>
      </c>
      <c r="BF1" s="143">
        <f>'BASE METAS)'!CJ1</f>
        <v>0</v>
      </c>
      <c r="BG1" s="1352">
        <f>'BASE METAS)'!CK1</f>
        <v>0</v>
      </c>
      <c r="BH1" s="7672">
        <f>'BASE METAS)'!CL1</f>
        <v>0</v>
      </c>
      <c r="BI1" s="7672"/>
      <c r="BJ1" s="7672"/>
      <c r="BK1" s="7672"/>
      <c r="BL1" s="7672">
        <f>'BASE METAS)'!CP1</f>
        <v>0</v>
      </c>
      <c r="BM1" s="7672"/>
      <c r="BN1" s="7672"/>
      <c r="BO1" s="1352">
        <f>'BASE METAS)'!CS1</f>
        <v>0</v>
      </c>
      <c r="BP1" s="7672">
        <f>'BASE METAS)'!CT1</f>
        <v>0</v>
      </c>
      <c r="BQ1" s="7672"/>
      <c r="BR1" s="7672"/>
      <c r="BS1" s="7672"/>
      <c r="BT1" s="7672">
        <f>'BASE METAS)'!CX1</f>
        <v>0</v>
      </c>
      <c r="BU1" s="7672"/>
      <c r="BV1" s="7672"/>
      <c r="BW1" s="7672"/>
      <c r="BX1" s="7672"/>
      <c r="BY1" s="7672"/>
      <c r="BZ1" s="7672"/>
      <c r="CA1" s="7672"/>
      <c r="CB1" s="7672"/>
      <c r="CC1" s="7672"/>
      <c r="CD1" s="7672"/>
      <c r="CE1" s="7672"/>
      <c r="CF1" s="7672"/>
      <c r="CG1" s="7672"/>
      <c r="CH1" s="1352"/>
      <c r="CI1" s="1352"/>
      <c r="CJ1" s="1352"/>
      <c r="CK1" s="1352"/>
      <c r="CL1" s="1352"/>
      <c r="CM1" s="1352"/>
      <c r="CN1" s="1352"/>
      <c r="CO1" s="1352"/>
      <c r="CP1" s="1352"/>
    </row>
    <row r="2" spans="1:94" ht="32.25" customHeight="1" x14ac:dyDescent="0.25">
      <c r="A2" s="1">
        <f>'BASE METAS)'!A2</f>
        <v>0</v>
      </c>
      <c r="B2" s="7146" t="str">
        <f>'BASE METAS)'!B2</f>
        <v xml:space="preserve">DEPENDENCIA </v>
      </c>
      <c r="C2" s="7146" t="str">
        <f>'BASE METAS)'!C2</f>
        <v>ENT</v>
      </c>
      <c r="D2" s="7146" t="str">
        <f>'BASE METAS)'!D2</f>
        <v>PROY</v>
      </c>
      <c r="E2" s="7720" t="str">
        <f>'BASE METAS)'!E2</f>
        <v>NOMBRE DEL PROYECTO</v>
      </c>
      <c r="F2" s="1569" t="str">
        <f>'BASE METAS)'!F2</f>
        <v>DG</v>
      </c>
      <c r="G2" s="1568" t="str">
        <f>'BASE METAS)'!G2</f>
        <v>DA</v>
      </c>
      <c r="H2" s="7675" t="str">
        <f>'BASE METAS)'!H2</f>
        <v xml:space="preserve">CLAVE PROGRAMÁTICA </v>
      </c>
      <c r="I2" s="7676"/>
      <c r="J2" s="7676"/>
      <c r="K2" s="7676"/>
      <c r="L2" s="7676"/>
      <c r="M2" s="7676"/>
      <c r="N2" s="1554" t="str">
        <f>'BASE METAS)'!V2</f>
        <v>PILAR/EJE TRANSVERSAL</v>
      </c>
      <c r="O2" s="7677" t="str">
        <f>'BASE METAS)'!Y2</f>
        <v>CÓDIGO</v>
      </c>
      <c r="P2" s="7679" t="str">
        <f>'BASE METAS)'!Z2</f>
        <v>DESCRIPCIÓN</v>
      </c>
      <c r="Q2" s="7681" t="str">
        <f>'BASE METAS)'!AA2</f>
        <v>UNIDAD DE MEDIDA</v>
      </c>
      <c r="R2" s="7681" t="s">
        <v>3331</v>
      </c>
      <c r="S2" s="7683"/>
      <c r="T2" s="7684" t="str">
        <f>'BASE METAS)'!BS1</f>
        <v>Periodo Trimestral: ABRIL-JUNIO 2013</v>
      </c>
      <c r="U2" s="7685"/>
      <c r="V2" s="7686"/>
      <c r="W2" s="6554" t="str">
        <f>'BASE METAS)'!BU2</f>
        <v>Variación trimestral</v>
      </c>
      <c r="X2" s="6555"/>
      <c r="Y2" s="7687" t="str">
        <f>'BASE METAS)'!BW3</f>
        <v>Avance acumulado anual</v>
      </c>
      <c r="Z2" s="6554" t="str">
        <f>'BASE METAS)'!BX2</f>
        <v>Variación anual</v>
      </c>
      <c r="AA2" s="6555"/>
      <c r="AB2" s="7689" t="s">
        <v>3332</v>
      </c>
      <c r="AC2" s="1352"/>
      <c r="AD2" s="1352"/>
      <c r="AE2" s="7690" t="str">
        <f>'BASE METAS)'!AE2</f>
        <v>Segundo Trimestre</v>
      </c>
      <c r="AF2" s="7214"/>
      <c r="AG2" s="7214" t="str">
        <f>'BASE METAS)'!AG2</f>
        <v>Tercer Trimestre</v>
      </c>
      <c r="AH2" s="7214"/>
      <c r="AI2" s="7217" t="str">
        <f>'BASE METAS)'!AI2</f>
        <v>Cuarto Trimestre</v>
      </c>
      <c r="AJ2" s="7217"/>
      <c r="AK2" s="1352">
        <f>'BASE METAS)'!AK2</f>
        <v>0</v>
      </c>
      <c r="AL2" s="933">
        <f>'BASE METAS)'!AL2</f>
        <v>0</v>
      </c>
      <c r="AM2" s="7199" t="str">
        <f>'BASE METAS)'!AM2</f>
        <v>NOMBRE DEL INDICADOR</v>
      </c>
      <c r="AN2" s="7262" t="str">
        <f>'BASE METAS)'!AN2</f>
        <v>DESCRIPCIÓN</v>
      </c>
      <c r="AO2" s="7199" t="str">
        <f>'BASE METAS)'!AU2</f>
        <v>TIPO DE INDICADOR</v>
      </c>
      <c r="AP2" s="7199" t="str">
        <f>'BASE METAS)'!AO2</f>
        <v>FORMULA DE CÁLCULO</v>
      </c>
      <c r="AQ2" s="7199"/>
      <c r="AR2" s="7199"/>
      <c r="AS2" s="1355">
        <f>'BASE METAS)'!AR2</f>
        <v>0</v>
      </c>
      <c r="AT2" s="1355">
        <f>'BASE METAS)'!AS2</f>
        <v>0</v>
      </c>
      <c r="AU2" s="1480">
        <f>'BASE METAS)'!BO2</f>
        <v>0</v>
      </c>
      <c r="AV2" s="6546" t="str">
        <f>'BASE METAS)'!BQ2</f>
        <v>Programada Anual</v>
      </c>
      <c r="AW2" s="6547"/>
      <c r="AX2" s="6550" t="str">
        <f>'BASE METAS)'!BS2</f>
        <v>Programado</v>
      </c>
      <c r="BE2" s="7708">
        <f>'BASE METAS)'!CG2</f>
        <v>0</v>
      </c>
      <c r="BF2" s="7691" t="str">
        <f>'BASE METAS)'!CJ2</f>
        <v xml:space="preserve">MONTO EJERCIDO </v>
      </c>
      <c r="BG2" s="7692"/>
      <c r="BH2" s="7695">
        <f>'BASE METAS)'!CL2</f>
        <v>0</v>
      </c>
      <c r="BI2" s="1352" t="str">
        <f>'BASE METAS)'!CM2</f>
        <v>Primer Trimestre</v>
      </c>
      <c r="BJ2" s="1352">
        <f>'BASE METAS)'!CN2</f>
        <v>0</v>
      </c>
      <c r="BK2" s="1352">
        <f>'BASE METAS)'!CO2</f>
        <v>0</v>
      </c>
      <c r="BL2" s="7672"/>
      <c r="BM2" s="7672"/>
      <c r="BN2" s="7672"/>
      <c r="BO2" s="7672" t="str">
        <f>'BASE METAS)'!CS2</f>
        <v>Tercer Trimestre</v>
      </c>
      <c r="BP2" s="7672">
        <f>'BASE METAS)'!CT2</f>
        <v>0</v>
      </c>
      <c r="BQ2" s="7672"/>
      <c r="BR2" s="7672" t="str">
        <f>'BASE METAS)'!CV2</f>
        <v>Cuarto Trimestre</v>
      </c>
      <c r="BS2" s="7672"/>
      <c r="BT2" s="7672">
        <f>'BASE METAS)'!CX2</f>
        <v>0</v>
      </c>
      <c r="BU2" s="7672"/>
      <c r="BV2" s="7672">
        <f>'BASE METAS)'!FB2</f>
        <v>0</v>
      </c>
      <c r="BW2" s="7672"/>
      <c r="BX2" s="7672" t="str">
        <f>'BASE METAS)'!FD2</f>
        <v>Avance</v>
      </c>
      <c r="BY2" s="7672"/>
      <c r="BZ2" s="7672">
        <f>'BASE METAS)'!FF2</f>
        <v>0</v>
      </c>
      <c r="CA2" s="7672"/>
      <c r="CB2" s="7672" t="str">
        <f>'BASE METAS)'!FH2</f>
        <v>Variación anual</v>
      </c>
      <c r="CC2" s="7672"/>
      <c r="CD2" s="7672" t="str">
        <f>'BASE METAS)'!FJ2</f>
        <v>Programada Anual</v>
      </c>
      <c r="CE2" s="7672"/>
      <c r="CF2" s="7672" t="str">
        <f>'BASE METAS)'!FL2</f>
        <v>Programado</v>
      </c>
      <c r="CG2" s="7672"/>
      <c r="CH2" s="7672"/>
      <c r="CI2" s="7672"/>
      <c r="CJ2" s="7672"/>
      <c r="CK2" s="7672"/>
      <c r="CL2" s="7672"/>
      <c r="CM2" s="7672"/>
      <c r="CN2" s="7672"/>
      <c r="CO2" s="7672"/>
      <c r="CP2" s="7065"/>
    </row>
    <row r="3" spans="1:94" ht="32.25" customHeight="1" x14ac:dyDescent="0.25">
      <c r="A3" s="1">
        <f>'BASE METAS)'!A3</f>
        <v>0</v>
      </c>
      <c r="B3" s="7146"/>
      <c r="C3" s="7146"/>
      <c r="D3" s="7146"/>
      <c r="E3" s="7720"/>
      <c r="F3" s="1572" t="str">
        <f>'BASE METAS)'!N3</f>
        <v>DEPENDENCIA GENERAL</v>
      </c>
      <c r="G3" s="1573" t="str">
        <f>'BASE METAS)'!O3</f>
        <v>DEPENDENCIA AUXILIAR</v>
      </c>
      <c r="H3" s="1570" t="str">
        <f>'BASE METAS)'!H3</f>
        <v>FN</v>
      </c>
      <c r="I3" s="1553" t="str">
        <f>'BASE METAS)'!I3</f>
        <v>Sf</v>
      </c>
      <c r="J3" s="1553" t="str">
        <f>'BASE METAS)'!J3</f>
        <v>PG</v>
      </c>
      <c r="K3" s="1553" t="str">
        <f>'BASE METAS)'!K3</f>
        <v>Sp</v>
      </c>
      <c r="L3" s="1553" t="str">
        <f>'BASE METAS)'!L3</f>
        <v>PY</v>
      </c>
      <c r="M3" s="1553" t="str">
        <f>'BASE METAS)'!M3</f>
        <v>FF</v>
      </c>
      <c r="N3" s="7696" t="str">
        <f>'BASE METAS)'!V4</f>
        <v>Gobierno de Resultados</v>
      </c>
      <c r="O3" s="7678"/>
      <c r="P3" s="7680"/>
      <c r="Q3" s="7682"/>
      <c r="R3" s="1591" t="s">
        <v>3330</v>
      </c>
      <c r="S3" s="1590" t="s">
        <v>754</v>
      </c>
      <c r="T3" s="1461" t="str">
        <f>'BASE METAS)'!BT2</f>
        <v>Avance</v>
      </c>
      <c r="U3" s="1575" t="str">
        <f>'BASE METAS)'!AC3</f>
        <v>Abs.</v>
      </c>
      <c r="V3" s="1576" t="str">
        <f>'BASE METAS)'!AD3</f>
        <v>%</v>
      </c>
      <c r="W3" s="1457" t="str">
        <f>'BASE METAS)'!BU3</f>
        <v>Abs.</v>
      </c>
      <c r="X3" s="1457" t="str">
        <f>'BASE METAS)'!BV3</f>
        <v>%</v>
      </c>
      <c r="Y3" s="7688"/>
      <c r="Z3" s="1458" t="str">
        <f>'BASE METAS)'!BX3</f>
        <v>Abs</v>
      </c>
      <c r="AA3" s="1459" t="str">
        <f>'BASE METAS)'!BY3</f>
        <v>%</v>
      </c>
      <c r="AB3" s="7689"/>
      <c r="AC3" s="1352"/>
      <c r="AD3" s="1352"/>
      <c r="AE3" s="1574" t="str">
        <f>'BASE METAS)'!AE3</f>
        <v>Abs.</v>
      </c>
      <c r="AF3" s="1372" t="str">
        <f>'BASE METAS)'!AF3</f>
        <v>%</v>
      </c>
      <c r="AG3" s="1372" t="str">
        <f>'BASE METAS)'!AG3</f>
        <v>Abs.</v>
      </c>
      <c r="AH3" s="1372" t="str">
        <f>'BASE METAS)'!AH3</f>
        <v>%</v>
      </c>
      <c r="AI3" s="1372" t="str">
        <f>'BASE METAS)'!AI3</f>
        <v>Abs.</v>
      </c>
      <c r="AJ3" s="1372" t="str">
        <f>'BASE METAS)'!AJ3</f>
        <v>%</v>
      </c>
      <c r="AK3" s="145" t="str">
        <f>'BASE METAS)'!AK3</f>
        <v>VALIDACIÓN</v>
      </c>
      <c r="AL3" s="933" t="str">
        <f>'BASE METAS)'!AL3</f>
        <v>No.</v>
      </c>
      <c r="AM3" s="7199"/>
      <c r="AN3" s="7263"/>
      <c r="AO3" s="7199"/>
      <c r="AP3" s="1355" t="str">
        <f>'BASE METAS)'!AO3</f>
        <v>NUMERADOR</v>
      </c>
      <c r="AQ3" s="1355" t="str">
        <f>'BASE METAS)'!AP3</f>
        <v>DENOMINADOR</v>
      </c>
      <c r="AR3" s="53" t="str">
        <f>'BASE METAS)'!AQ3</f>
        <v>*X</v>
      </c>
      <c r="AS3" s="1355" t="str">
        <f>'BASE METAS)'!AR3</f>
        <v>UNIDAD DE MEDIDA</v>
      </c>
      <c r="AT3" s="1355" t="str">
        <f>'BASE METAS)'!AS3</f>
        <v>DIMENSIÓN</v>
      </c>
      <c r="AU3" s="1481" t="str">
        <f>'BASE METAS)'!BO3</f>
        <v>VERIFICADOR PROGRAMADO TRIMESTRAL</v>
      </c>
      <c r="AV3" s="6548"/>
      <c r="AW3" s="6549"/>
      <c r="AX3" s="6551"/>
      <c r="BE3" s="7709"/>
      <c r="BF3" s="7693"/>
      <c r="BG3" s="7694"/>
      <c r="BH3" s="7695"/>
      <c r="BI3" s="1352" t="str">
        <f>'BASE METAS)'!CM3</f>
        <v>Enero</v>
      </c>
      <c r="BJ3" s="1352" t="str">
        <f>'BASE METAS)'!CN3</f>
        <v>Febrero</v>
      </c>
      <c r="BK3" s="1352" t="str">
        <f>'BASE METAS)'!CO3</f>
        <v>Marzo</v>
      </c>
      <c r="BL3" s="1352" t="str">
        <f>'BASE METAS)'!CP3</f>
        <v>Abril</v>
      </c>
      <c r="BM3" s="1352" t="str">
        <f>'BASE METAS)'!CQ3</f>
        <v>Mayo</v>
      </c>
      <c r="BN3" s="1352" t="str">
        <f>'BASE METAS)'!CR3</f>
        <v>Junio</v>
      </c>
      <c r="BO3" s="7672"/>
      <c r="BP3" s="1352" t="str">
        <f>'BASE METAS)'!CT3</f>
        <v>Agosto</v>
      </c>
      <c r="BQ3" s="1352" t="str">
        <f>'BASE METAS)'!CU3</f>
        <v>Septiembre</v>
      </c>
      <c r="BR3" s="1352" t="str">
        <f>'BASE METAS)'!CV3</f>
        <v>Octubre</v>
      </c>
      <c r="BS3" s="1352" t="str">
        <f>'BASE METAS)'!CW3</f>
        <v>Noviembre</v>
      </c>
      <c r="BT3" s="1352" t="str">
        <f>'BASE METAS)'!CX3</f>
        <v>Diciembre</v>
      </c>
      <c r="BU3" s="1352">
        <f>'BASE METAS)'!FA3</f>
        <v>0</v>
      </c>
      <c r="BV3" s="1352">
        <f>'BASE METAS)'!FB3</f>
        <v>0</v>
      </c>
      <c r="BW3" s="1352">
        <f>'BASE METAS)'!FC3</f>
        <v>0</v>
      </c>
      <c r="BX3" s="1352">
        <f>'BASE METAS)'!FD3</f>
        <v>0</v>
      </c>
      <c r="BY3" s="1352" t="str">
        <f>'BASE METAS)'!FE3</f>
        <v>Abs.</v>
      </c>
      <c r="BZ3" s="1352" t="str">
        <f>'BASE METAS)'!FF3</f>
        <v>%</v>
      </c>
      <c r="CA3" s="1352" t="str">
        <f>'BASE METAS)'!FG3</f>
        <v>Avance acumulado anual</v>
      </c>
      <c r="CB3" s="1352" t="str">
        <f>'BASE METAS)'!FH3</f>
        <v>Abs</v>
      </c>
      <c r="CC3" s="1352" t="str">
        <f>'BASE METAS)'!FI3</f>
        <v>%</v>
      </c>
      <c r="CD3" s="1352">
        <f>'BASE METAS)'!FJ3</f>
        <v>0</v>
      </c>
      <c r="CE3" s="1352">
        <f>'BASE METAS)'!FK3</f>
        <v>0</v>
      </c>
      <c r="CF3" s="1352">
        <f>'BASE METAS)'!FL3</f>
        <v>0</v>
      </c>
      <c r="CG3" s="1352">
        <f>'BASE METAS)'!FM3</f>
        <v>0</v>
      </c>
      <c r="CH3" s="1352"/>
      <c r="CI3" s="1352"/>
      <c r="CJ3" s="1352"/>
      <c r="CK3" s="1352"/>
      <c r="CL3" s="1352"/>
      <c r="CM3" s="1352"/>
      <c r="CN3" s="1352"/>
      <c r="CO3" s="7672"/>
      <c r="CP3" s="7065"/>
    </row>
    <row r="4" spans="1:94" ht="20.25" customHeight="1" thickBot="1" x14ac:dyDescent="0.3">
      <c r="A4" s="1">
        <f>'BASE METAS)'!A4</f>
        <v>1</v>
      </c>
      <c r="B4" s="7220" t="str">
        <f>'BASE METAS)'!B4</f>
        <v>PRESIDENCIA MUNICIPAL</v>
      </c>
      <c r="C4" s="1343">
        <f>'BASE METAS)'!C4</f>
        <v>100</v>
      </c>
      <c r="D4" s="1343">
        <f>'BASE METAS)'!D4</f>
        <v>1</v>
      </c>
      <c r="E4" s="7" t="str">
        <f>'BASE METAS)'!E4</f>
        <v xml:space="preserve">AUDIENCIA PÚBLICA Y CONSULTA POPULAR </v>
      </c>
      <c r="F4" s="1571" t="str">
        <f>'BASE METAS)'!F4</f>
        <v>A00</v>
      </c>
      <c r="G4" s="1571" t="str">
        <f>'BASE METAS)'!G4</f>
        <v>112</v>
      </c>
      <c r="H4" s="1512" t="str">
        <f>'BASE METAS)'!H4</f>
        <v>05</v>
      </c>
      <c r="I4" s="1512" t="str">
        <f>'BASE METAS)'!I4</f>
        <v>01</v>
      </c>
      <c r="J4" s="1529" t="str">
        <f>'BASE METAS)'!J4</f>
        <v>03</v>
      </c>
      <c r="K4" s="1512" t="str">
        <f>'BASE METAS)'!K4</f>
        <v>02</v>
      </c>
      <c r="L4" s="1529" t="str">
        <f>'BASE METAS)'!L4</f>
        <v>01</v>
      </c>
      <c r="M4" s="1564" t="str">
        <f>'BASE METAS)'!M4</f>
        <v>101</v>
      </c>
      <c r="N4" s="7696"/>
      <c r="O4" s="7697" t="str">
        <f>'BASE METAS)'!Y4</f>
        <v>01</v>
      </c>
      <c r="P4" s="7700" t="str">
        <f>'BASE METAS)'!Z4</f>
        <v xml:space="preserve">BRINDAR ATENCIÓN A CIUDADANOS EN GIRAS Y ACTOS PUBLICOS </v>
      </c>
      <c r="Q4" s="7703" t="str">
        <f>'BASE METAS)'!AA4</f>
        <v>CIUDADANO ATENDIDO</v>
      </c>
      <c r="R4" s="7706">
        <f>'BASE METAS)'!AB4</f>
        <v>2500</v>
      </c>
      <c r="S4" s="7715">
        <f>'BASE METAS)'!BS4</f>
        <v>625</v>
      </c>
      <c r="T4" s="7715">
        <f>'BASE METAS)'!BT4</f>
        <v>750</v>
      </c>
      <c r="U4" s="7718">
        <f>'BASE METAS)'!AC4</f>
        <v>625</v>
      </c>
      <c r="V4" s="7719">
        <f>'BASE METAS)'!AD4</f>
        <v>0.25</v>
      </c>
      <c r="W4" s="7710">
        <f>'BASE METAS)'!BU4</f>
        <v>-125</v>
      </c>
      <c r="X4" s="7710">
        <f>'BASE METAS)'!BV4</f>
        <v>1.2</v>
      </c>
      <c r="Y4" s="7710">
        <f>'BASE METAS)'!BW4</f>
        <v>1465</v>
      </c>
      <c r="Z4" s="7710">
        <f>'BASE METAS)'!BX4</f>
        <v>1035</v>
      </c>
      <c r="AA4" s="7710">
        <f>'BASE METAS)'!BY4</f>
        <v>0.58599999999999997</v>
      </c>
      <c r="AB4" s="1543"/>
      <c r="AC4" s="1352"/>
      <c r="AD4" s="1352"/>
      <c r="AE4" s="1557">
        <f>'BASE METAS)'!AE4</f>
        <v>625</v>
      </c>
      <c r="AF4" s="440">
        <f>'BASE METAS)'!AF4</f>
        <v>0.25</v>
      </c>
      <c r="AG4" s="179">
        <f>'BASE METAS)'!AG4</f>
        <v>625</v>
      </c>
      <c r="AH4" s="440">
        <f>'BASE METAS)'!AH4</f>
        <v>0.25</v>
      </c>
      <c r="AI4" s="179">
        <f>'BASE METAS)'!AI4</f>
        <v>625</v>
      </c>
      <c r="AJ4" s="440">
        <f>'BASE METAS)'!AJ4</f>
        <v>0.25</v>
      </c>
      <c r="AK4" s="228">
        <f>'BASE METAS)'!AK4</f>
        <v>1</v>
      </c>
      <c r="AL4" s="1205">
        <f>'BASE METAS)'!AL4</f>
        <v>1</v>
      </c>
      <c r="AM4" s="971" t="str">
        <f>'BASE METAS)'!AM4</f>
        <v xml:space="preserve">BRINDAR ATENCION </v>
      </c>
      <c r="AN4" s="971" t="str">
        <f>'BASE METAS)'!AN4</f>
        <v xml:space="preserve">MIDE EL NUMERO DE CIUDADANOS ATENDIDOS ENTRE EL NUMERO DE PROGRAMADOS  </v>
      </c>
      <c r="AO4" s="1343" t="str">
        <f>'BASE METAS)'!AU4</f>
        <v>DESEMPEÑO</v>
      </c>
      <c r="AP4" s="1039" t="str">
        <f>'BASE METAS)'!AO4</f>
        <v>N° DE CIUDADANOS ATENDIDOS</v>
      </c>
      <c r="AQ4" s="1039" t="str">
        <f>'BASE METAS)'!AP4</f>
        <v xml:space="preserve">N° DE CIUDADANOS PROGRAMADOS PARA ATENDER </v>
      </c>
      <c r="AR4" s="1039">
        <f>'BASE METAS)'!AQ4</f>
        <v>100</v>
      </c>
      <c r="AS4" s="1039" t="str">
        <f>'BASE METAS)'!AR4</f>
        <v>CIUDADANO ATENDIDO</v>
      </c>
      <c r="AT4" s="1039" t="str">
        <f>'BASE METAS)'!AS4</f>
        <v>EFICIENCIA</v>
      </c>
      <c r="AU4" s="1482">
        <f>'BASE METAS)'!BO4</f>
        <v>0</v>
      </c>
      <c r="AV4" s="1">
        <f>'BASE METAS)'!BQ4</f>
        <v>2500</v>
      </c>
      <c r="AW4" s="816">
        <f>'BASE METAS)'!BR4</f>
        <v>0</v>
      </c>
      <c r="BE4" s="1352">
        <f>'BASE METAS)'!CG4</f>
        <v>715</v>
      </c>
      <c r="BF4" s="1352">
        <f>'BASE METAS)'!CJ4</f>
        <v>1</v>
      </c>
      <c r="BG4" s="1352">
        <f>'BASE METAS)'!CK4</f>
        <v>0</v>
      </c>
      <c r="BH4" s="1352">
        <f>'BASE METAS)'!CL4</f>
        <v>0</v>
      </c>
      <c r="BI4" s="1352">
        <f>'BASE METAS)'!CM4</f>
        <v>0</v>
      </c>
      <c r="BJ4" s="1352">
        <f>'BASE METAS)'!CN4</f>
        <v>0</v>
      </c>
      <c r="BK4" s="1352">
        <f>'BASE METAS)'!CO4</f>
        <v>0</v>
      </c>
      <c r="BL4" s="1352">
        <f>'BASE METAS)'!CP4</f>
        <v>0</v>
      </c>
      <c r="BM4" s="1352">
        <f>'BASE METAS)'!CQ4</f>
        <v>0</v>
      </c>
      <c r="BN4" s="1352">
        <f>'BASE METAS)'!CR4</f>
        <v>0</v>
      </c>
      <c r="BO4" s="1352">
        <f>'BASE METAS)'!CS4</f>
        <v>0</v>
      </c>
      <c r="BP4" s="1352">
        <f>'BASE METAS)'!CT4</f>
        <v>0</v>
      </c>
      <c r="BQ4" s="1352">
        <f>'BASE METAS)'!CU4</f>
        <v>0</v>
      </c>
      <c r="BR4" s="1352">
        <f>'BASE METAS)'!CV4</f>
        <v>0</v>
      </c>
      <c r="BS4" s="1352">
        <f>'BASE METAS)'!CW4</f>
        <v>0</v>
      </c>
      <c r="BT4" s="1352">
        <f>'BASE METAS)'!CX4</f>
        <v>0</v>
      </c>
      <c r="BU4" s="1352">
        <f>'BASE METAS)'!FA4</f>
        <v>2500</v>
      </c>
      <c r="BV4" s="1352">
        <f>'BASE METAS)'!FB4</f>
        <v>0</v>
      </c>
      <c r="BW4" s="1352">
        <f>'BASE METAS)'!FC4</f>
        <v>208</v>
      </c>
      <c r="BX4" s="1">
        <f>'BASE METAS)'!FD4</f>
        <v>258</v>
      </c>
      <c r="BY4" s="1">
        <f>'BASE METAS)'!FE4</f>
        <v>50</v>
      </c>
      <c r="BZ4" s="1">
        <f>'BASE METAS)'!FF4</f>
        <v>1.2403846153846154</v>
      </c>
      <c r="CA4" s="1">
        <f>'BASE METAS)'!FG4</f>
        <v>973</v>
      </c>
      <c r="CB4" s="1">
        <f>'BASE METAS)'!FH4</f>
        <v>1527</v>
      </c>
      <c r="CC4" s="1">
        <f>'BASE METAS)'!FI4</f>
        <v>0.38919999999999999</v>
      </c>
      <c r="CD4" s="1">
        <f>'BASE METAS)'!FJ4</f>
        <v>2500</v>
      </c>
      <c r="CE4" s="1">
        <f>'BASE METAS)'!FK4</f>
        <v>0</v>
      </c>
      <c r="CF4" s="1">
        <f>'BASE METAS)'!FL4</f>
        <v>208</v>
      </c>
      <c r="CG4" s="1">
        <f>'BASE METAS)'!FM4</f>
        <v>240</v>
      </c>
    </row>
    <row r="5" spans="1:94" ht="93.75" customHeight="1" x14ac:dyDescent="0.25">
      <c r="B5" s="7221"/>
      <c r="C5" s="1330"/>
      <c r="D5" s="1330"/>
      <c r="E5" s="508"/>
      <c r="F5" s="1514" t="str">
        <f>'BASE METAS)'!N4</f>
        <v>Presidencia</v>
      </c>
      <c r="G5" s="1513" t="str">
        <f>'BASE METAS)'!O4</f>
        <v>Participación Ciudadana</v>
      </c>
      <c r="H5" s="1534" t="str">
        <f>'BASE METAS)'!P4</f>
        <v>Administración, planeación y control gubernamental</v>
      </c>
      <c r="I5" s="1535" t="str">
        <f>'BASE METAS)'!Q4</f>
        <v>Control y evaluación de la administración gubernamental</v>
      </c>
      <c r="J5" s="1550" t="str">
        <f>'BASE METAS)'!R4</f>
        <v>Conducción de las políticas generales de gobierno</v>
      </c>
      <c r="K5" s="1537" t="str">
        <f>'BASE METAS)'!S4</f>
        <v>Atención a la demanda ciudadana</v>
      </c>
      <c r="L5" s="1552" t="str">
        <f>'BASE METAS)'!T4</f>
        <v>Audiencia pública y consulta popular</v>
      </c>
      <c r="M5" s="1565" t="str">
        <f>'BASE METAS)'!W2</f>
        <v>PRESPUESTO</v>
      </c>
      <c r="N5" s="1589">
        <f>'BASE METAS)'!W4</f>
        <v>105784267.23999999</v>
      </c>
      <c r="O5" s="7698"/>
      <c r="P5" s="7701"/>
      <c r="Q5" s="7704"/>
      <c r="R5" s="7706"/>
      <c r="S5" s="7716"/>
      <c r="T5" s="7716"/>
      <c r="U5" s="7706"/>
      <c r="V5" s="7719"/>
      <c r="W5" s="7710"/>
      <c r="X5" s="7710"/>
      <c r="Y5" s="7710"/>
      <c r="Z5" s="7710"/>
      <c r="AA5" s="7710"/>
      <c r="AB5" s="559"/>
      <c r="AC5" s="671"/>
      <c r="AD5" s="667"/>
      <c r="AE5" s="1557"/>
      <c r="AF5" s="451"/>
      <c r="AG5" s="179"/>
      <c r="AH5" s="451"/>
      <c r="AI5" s="179"/>
      <c r="AJ5" s="598"/>
      <c r="AK5" s="228"/>
      <c r="AL5" s="1205"/>
      <c r="AM5" s="971"/>
      <c r="AN5" s="971"/>
      <c r="AO5" s="1343"/>
      <c r="AP5" s="1039"/>
      <c r="AQ5" s="1039"/>
      <c r="AR5" s="1039"/>
      <c r="AS5" s="1039"/>
      <c r="AT5" s="1039"/>
      <c r="AU5" s="1482"/>
      <c r="AW5" s="816"/>
      <c r="AX5" s="1352"/>
      <c r="AY5" s="1352"/>
      <c r="AZ5" s="1352"/>
      <c r="BA5" s="1352"/>
      <c r="BB5" s="1352"/>
      <c r="BC5" s="1352"/>
      <c r="BD5" s="1352"/>
      <c r="BE5" s="1352"/>
      <c r="BF5" s="1352"/>
      <c r="BG5" s="1352"/>
      <c r="BH5" s="1352"/>
      <c r="BI5" s="1352"/>
      <c r="BJ5" s="1352"/>
      <c r="BK5" s="1352"/>
      <c r="BL5" s="1352"/>
      <c r="BM5" s="1352"/>
      <c r="BN5" s="1352"/>
      <c r="BO5" s="1352"/>
      <c r="BP5" s="1352"/>
      <c r="BQ5" s="1352"/>
      <c r="BR5" s="1352"/>
      <c r="BS5" s="1352"/>
      <c r="BT5" s="1352"/>
      <c r="BU5" s="1352"/>
      <c r="BV5" s="1352"/>
      <c r="BW5" s="1352"/>
    </row>
    <row r="6" spans="1:94" ht="67.5" customHeight="1" x14ac:dyDescent="0.25">
      <c r="B6" s="7221"/>
      <c r="C6" s="1330"/>
      <c r="D6" s="1330"/>
      <c r="E6" s="508"/>
      <c r="F6" s="7711" t="str">
        <f>'BASE METAS)'!U2</f>
        <v>OBJETIVO DEL PROGRAMA PRESUPUESTARIO</v>
      </c>
      <c r="G6" s="7712"/>
      <c r="H6" s="7713" t="str">
        <f>'BASE METAS)'!U4</f>
        <v xml:space="preserve">BRINDAR UNA ATENCIÓN OPORTUNA Y EXPEDITA A LA CIUDADANIA QUE LO SOLICITE   A TRAVÉS DE AUDIENCIAS, GIRAS Y ASESORIAS QUE SE GARANTICE EL DERECHO DE SER ESCUCHADOS </v>
      </c>
      <c r="I6" s="7714"/>
      <c r="J6" s="7714"/>
      <c r="K6" s="7714"/>
      <c r="L6" s="7714"/>
      <c r="M6" s="1566" t="str">
        <f>'BASE METAS)'!X2</f>
        <v>ÁREA EJECUTORA</v>
      </c>
      <c r="N6" s="1567" t="str">
        <f>'BASE METAS)'!X4</f>
        <v xml:space="preserve">CUERPO EDILICIO </v>
      </c>
      <c r="O6" s="7699"/>
      <c r="P6" s="7702"/>
      <c r="Q6" s="7705"/>
      <c r="R6" s="7707"/>
      <c r="S6" s="7717"/>
      <c r="T6" s="7717"/>
      <c r="U6" s="7707"/>
      <c r="V6" s="7719"/>
      <c r="W6" s="7710"/>
      <c r="X6" s="7710"/>
      <c r="Y6" s="7710"/>
      <c r="Z6" s="7710"/>
      <c r="AA6" s="7710"/>
      <c r="AB6" s="567"/>
      <c r="AC6" s="671"/>
      <c r="AD6" s="667"/>
      <c r="AE6" s="1557"/>
      <c r="AF6" s="451"/>
      <c r="AG6" s="179"/>
      <c r="AH6" s="451"/>
      <c r="AI6" s="179"/>
      <c r="AJ6" s="598"/>
      <c r="AK6" s="228"/>
      <c r="AL6" s="1205"/>
      <c r="AM6" s="971"/>
      <c r="AN6" s="971"/>
      <c r="AO6" s="1343"/>
      <c r="AP6" s="1039"/>
      <c r="AQ6" s="1039"/>
      <c r="AR6" s="1039"/>
      <c r="AS6" s="1039"/>
      <c r="AT6" s="1039"/>
      <c r="AU6" s="1482"/>
      <c r="AW6" s="816"/>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row>
    <row r="7" spans="1:94" s="46" customFormat="1" ht="6" customHeight="1" x14ac:dyDescent="0.25">
      <c r="B7" s="7221"/>
      <c r="C7" s="1543"/>
      <c r="D7" s="1543"/>
      <c r="E7" s="1558"/>
      <c r="F7" s="1560"/>
      <c r="G7" s="1560"/>
      <c r="H7" s="1551"/>
      <c r="I7" s="1551"/>
      <c r="J7" s="1545"/>
      <c r="K7" s="1551"/>
      <c r="L7" s="1545"/>
      <c r="M7" s="1561"/>
      <c r="N7" s="1354"/>
      <c r="O7" s="1541"/>
      <c r="P7" s="1542"/>
      <c r="Q7" s="1546"/>
      <c r="R7" s="1546"/>
      <c r="S7" s="1546"/>
      <c r="T7" s="1546"/>
      <c r="U7" s="1547"/>
      <c r="V7" s="1546"/>
      <c r="W7" s="1583"/>
      <c r="X7" s="1584"/>
      <c r="Y7" s="1585"/>
      <c r="Z7" s="1586"/>
      <c r="AA7" s="1587"/>
      <c r="AB7" s="671"/>
      <c r="AC7" s="1588"/>
      <c r="AD7" s="667"/>
      <c r="AE7" s="551"/>
      <c r="AF7" s="620"/>
      <c r="AG7" s="551"/>
      <c r="AH7" s="620"/>
      <c r="AI7" s="551"/>
      <c r="AJ7" s="621"/>
      <c r="AK7" s="128"/>
      <c r="AL7" s="1548"/>
      <c r="AM7" s="974"/>
      <c r="AN7" s="974"/>
      <c r="AO7" s="1377"/>
      <c r="AP7" s="974"/>
      <c r="AQ7" s="974"/>
      <c r="AR7" s="974"/>
      <c r="AS7" s="974"/>
      <c r="AT7" s="974"/>
      <c r="AU7" s="963"/>
      <c r="AW7" s="1352"/>
      <c r="AX7" s="1352"/>
      <c r="AY7" s="1352"/>
      <c r="AZ7" s="1352"/>
      <c r="BA7" s="1352"/>
      <c r="BB7" s="1352"/>
      <c r="BC7" s="1352"/>
      <c r="BD7" s="1352"/>
      <c r="BE7" s="1352"/>
      <c r="BF7" s="1352"/>
      <c r="BG7" s="1352"/>
      <c r="BH7" s="1352"/>
      <c r="BI7" s="1352"/>
      <c r="BJ7" s="1352"/>
      <c r="BK7" s="1352"/>
      <c r="BL7" s="1352"/>
      <c r="BM7" s="1352"/>
      <c r="BN7" s="1352"/>
      <c r="BO7" s="1352"/>
      <c r="BP7" s="1352"/>
      <c r="BQ7" s="1352"/>
      <c r="BR7" s="1352"/>
      <c r="BS7" s="1352"/>
      <c r="BT7" s="1352"/>
      <c r="BU7" s="1352"/>
      <c r="BV7" s="1352"/>
      <c r="BW7" s="1352"/>
    </row>
    <row r="8" spans="1:94" s="46" customFormat="1" ht="33" customHeight="1" x14ac:dyDescent="0.25">
      <c r="B8" s="7221"/>
      <c r="C8" s="1543"/>
      <c r="D8" s="1543"/>
      <c r="E8" s="1544"/>
      <c r="F8" s="1367" t="str">
        <f t="shared" ref="F8:M9" si="0">F2</f>
        <v>DG</v>
      </c>
      <c r="G8" s="1367" t="str">
        <f t="shared" si="0"/>
        <v>DA</v>
      </c>
      <c r="H8" s="7722" t="str">
        <f t="shared" si="0"/>
        <v xml:space="preserve">CLAVE PROGRAMÁTICA </v>
      </c>
      <c r="I8" s="7722"/>
      <c r="J8" s="7722"/>
      <c r="K8" s="7722"/>
      <c r="L8" s="7722"/>
      <c r="M8" s="7722"/>
      <c r="N8" s="1462"/>
      <c r="O8" s="1541"/>
      <c r="P8" s="1542"/>
      <c r="Q8" s="1546"/>
      <c r="R8" s="1546"/>
      <c r="S8" s="1546"/>
      <c r="T8" s="1546"/>
      <c r="U8" s="1547"/>
      <c r="V8" s="1546"/>
      <c r="W8" s="1583"/>
      <c r="X8" s="1584"/>
      <c r="Y8" s="1585"/>
      <c r="Z8" s="1586"/>
      <c r="AA8" s="1587"/>
      <c r="AB8" s="671"/>
      <c r="AC8" s="1578"/>
      <c r="AD8" s="620"/>
      <c r="AE8" s="551"/>
      <c r="AF8" s="620"/>
      <c r="AG8" s="551"/>
      <c r="AH8" s="620"/>
      <c r="AI8" s="551"/>
      <c r="AJ8" s="621"/>
      <c r="AK8" s="128"/>
      <c r="AL8" s="1548"/>
      <c r="AM8" s="974"/>
      <c r="AN8" s="974"/>
      <c r="AO8" s="1377"/>
      <c r="AP8" s="974"/>
      <c r="AQ8" s="974"/>
      <c r="AR8" s="974"/>
      <c r="AS8" s="974"/>
      <c r="AT8" s="974"/>
      <c r="AU8" s="963"/>
      <c r="AW8" s="1352"/>
      <c r="AX8" s="1352"/>
      <c r="AY8" s="1352"/>
      <c r="AZ8" s="1352"/>
      <c r="BA8" s="1352"/>
      <c r="BB8" s="1352"/>
      <c r="BC8" s="1352"/>
      <c r="BD8" s="1352"/>
      <c r="BE8" s="1352"/>
      <c r="BF8" s="1352"/>
      <c r="BG8" s="1352"/>
      <c r="BH8" s="1352"/>
      <c r="BI8" s="1352"/>
      <c r="BJ8" s="1352"/>
      <c r="BK8" s="1352"/>
      <c r="BL8" s="1352"/>
      <c r="BM8" s="1352"/>
      <c r="BN8" s="1352"/>
      <c r="BO8" s="1352"/>
      <c r="BP8" s="1352"/>
      <c r="BQ8" s="1352"/>
      <c r="BR8" s="1352"/>
      <c r="BS8" s="1352"/>
      <c r="BT8" s="1352"/>
      <c r="BU8" s="1352"/>
      <c r="BV8" s="1352"/>
      <c r="BW8" s="1352"/>
    </row>
    <row r="9" spans="1:94" s="46" customFormat="1" ht="33" customHeight="1" x14ac:dyDescent="0.25">
      <c r="B9" s="7221"/>
      <c r="C9" s="1543"/>
      <c r="D9" s="1543"/>
      <c r="E9" s="1544"/>
      <c r="F9" s="1555" t="str">
        <f t="shared" si="0"/>
        <v>DEPENDENCIA GENERAL</v>
      </c>
      <c r="G9" s="1555" t="str">
        <f t="shared" si="0"/>
        <v>DEPENDENCIA AUXILIAR</v>
      </c>
      <c r="H9" s="1553" t="str">
        <f t="shared" si="0"/>
        <v>FN</v>
      </c>
      <c r="I9" s="1553" t="str">
        <f t="shared" si="0"/>
        <v>Sf</v>
      </c>
      <c r="J9" s="1553" t="str">
        <f t="shared" si="0"/>
        <v>PG</v>
      </c>
      <c r="K9" s="1553" t="str">
        <f t="shared" si="0"/>
        <v>Sp</v>
      </c>
      <c r="L9" s="1553" t="str">
        <f t="shared" si="0"/>
        <v>PY</v>
      </c>
      <c r="M9" s="1553" t="str">
        <f t="shared" si="0"/>
        <v>FF</v>
      </c>
      <c r="N9" s="1462"/>
      <c r="O9" s="1541"/>
      <c r="P9" s="1542"/>
      <c r="Q9" s="1546"/>
      <c r="R9" s="1546"/>
      <c r="S9" s="1546"/>
      <c r="T9" s="1546"/>
      <c r="U9" s="1547"/>
      <c r="V9" s="1341"/>
      <c r="W9" s="1579"/>
      <c r="X9" s="1580"/>
      <c r="Y9" s="1581"/>
      <c r="Z9" s="1582"/>
      <c r="AA9" s="558"/>
      <c r="AB9" s="559"/>
      <c r="AC9" s="551"/>
      <c r="AD9" s="620"/>
      <c r="AE9" s="551"/>
      <c r="AF9" s="620"/>
      <c r="AG9" s="551"/>
      <c r="AH9" s="620"/>
      <c r="AI9" s="551"/>
      <c r="AJ9" s="621"/>
      <c r="AK9" s="128"/>
      <c r="AL9" s="1548"/>
      <c r="AM9" s="974"/>
      <c r="AN9" s="974"/>
      <c r="AO9" s="1377"/>
      <c r="AP9" s="974"/>
      <c r="AQ9" s="974"/>
      <c r="AR9" s="974"/>
      <c r="AS9" s="974"/>
      <c r="AT9" s="974"/>
      <c r="AU9" s="963"/>
      <c r="AW9" s="1352"/>
      <c r="AX9" s="1352"/>
      <c r="AY9" s="1352"/>
      <c r="AZ9" s="1352"/>
      <c r="BA9" s="1352"/>
      <c r="BB9" s="1352"/>
      <c r="BC9" s="1352"/>
      <c r="BD9" s="1352"/>
      <c r="BE9" s="1352"/>
      <c r="BF9" s="1352"/>
      <c r="BG9" s="1352"/>
      <c r="BH9" s="1352"/>
      <c r="BI9" s="1352"/>
      <c r="BJ9" s="1352"/>
      <c r="BK9" s="1352"/>
      <c r="BL9" s="1352"/>
      <c r="BM9" s="1352"/>
      <c r="BN9" s="1352"/>
      <c r="BO9" s="1352"/>
      <c r="BP9" s="1352"/>
      <c r="BQ9" s="1352"/>
      <c r="BR9" s="1352"/>
      <c r="BS9" s="1352"/>
      <c r="BT9" s="1352"/>
      <c r="BU9" s="1352"/>
      <c r="BV9" s="1352"/>
      <c r="BW9" s="1352"/>
    </row>
    <row r="10" spans="1:94" ht="67.5" customHeight="1" x14ac:dyDescent="0.25">
      <c r="A10" s="1">
        <f>'BASE METAS)'!A5</f>
        <v>2</v>
      </c>
      <c r="B10" s="7221"/>
      <c r="C10" s="5684">
        <f>'BASE METAS)'!C5</f>
        <v>101</v>
      </c>
      <c r="D10" s="5684">
        <f>'BASE METAS)'!D5</f>
        <v>2</v>
      </c>
      <c r="E10" s="5684" t="str">
        <f>'BASE METAS)'!E5</f>
        <v xml:space="preserve">AUDIENCIA PÚBLICA Y CONSULTA POPULAR </v>
      </c>
      <c r="F10" s="7197" t="str">
        <f>'BASE METAS)'!F5</f>
        <v>A00</v>
      </c>
      <c r="G10" s="7197" t="str">
        <f>'BASE METAS)'!G5</f>
        <v>100</v>
      </c>
      <c r="H10" s="5706" t="str">
        <f>'BASE METAS)'!H5</f>
        <v>05</v>
      </c>
      <c r="I10" s="5706" t="str">
        <f>'BASE METAS)'!I5</f>
        <v>01</v>
      </c>
      <c r="J10" s="5706" t="str">
        <f>'BASE METAS)'!J5</f>
        <v>03</v>
      </c>
      <c r="K10" s="5706" t="str">
        <f>'BASE METAS)'!K5</f>
        <v>02</v>
      </c>
      <c r="L10" s="5706" t="str">
        <f>'BASE METAS)'!L5</f>
        <v>01</v>
      </c>
      <c r="M10" s="5706" t="str">
        <f>'BASE METAS)'!M5</f>
        <v>101</v>
      </c>
      <c r="N10" s="1"/>
      <c r="O10" s="1"/>
      <c r="P10" s="1"/>
      <c r="Q10" s="1"/>
      <c r="R10" s="1"/>
      <c r="S10" s="1"/>
      <c r="T10" s="1"/>
      <c r="U10" s="1"/>
      <c r="V10" s="5697" t="str">
        <f>'BASE METAS)'!V5</f>
        <v>Gobierno de Resultados</v>
      </c>
      <c r="W10" s="5694">
        <f>'BASE METAS)'!W5</f>
        <v>136856994.74000001</v>
      </c>
      <c r="X10" s="5684" t="str">
        <f>'BASE METAS)'!X5</f>
        <v>SECRETARÍA PARTICULAR</v>
      </c>
      <c r="Y10" s="593" t="str">
        <f>'BASE METAS)'!Y5</f>
        <v>01</v>
      </c>
      <c r="Z10" s="617" t="str">
        <f>'BASE METAS)'!Z5</f>
        <v xml:space="preserve">AGENDAR LAS ACTIVIADES DEL PRESIDENTE MUNICIPAL </v>
      </c>
      <c r="AA10" s="433" t="str">
        <f>'BASE METAS)'!AA5</f>
        <v xml:space="preserve">DOCUMENTO </v>
      </c>
      <c r="AB10" s="179">
        <f>'BASE METAS)'!AB5</f>
        <v>300</v>
      </c>
      <c r="AC10" s="179">
        <f>'BASE METAS)'!AC5</f>
        <v>75</v>
      </c>
      <c r="AD10" s="451">
        <f>'BASE METAS)'!AD5</f>
        <v>0.25</v>
      </c>
      <c r="AE10" s="179">
        <f>'BASE METAS)'!AE5</f>
        <v>75</v>
      </c>
      <c r="AF10" s="451">
        <f>'BASE METAS)'!AF5</f>
        <v>0.25</v>
      </c>
      <c r="AG10" s="179">
        <f>'BASE METAS)'!AG5</f>
        <v>75</v>
      </c>
      <c r="AH10" s="451">
        <f>'BASE METAS)'!AH5</f>
        <v>0.25</v>
      </c>
      <c r="AI10" s="179">
        <f>'BASE METAS)'!AI5</f>
        <v>75</v>
      </c>
      <c r="AJ10" s="598">
        <f>'BASE METAS)'!AJ5</f>
        <v>0.25</v>
      </c>
      <c r="AK10" s="228">
        <f>'BASE METAS)'!AK5</f>
        <v>1</v>
      </c>
      <c r="AL10" s="968">
        <f>'BASE METAS)'!AL5</f>
        <v>1</v>
      </c>
      <c r="AM10" s="971" t="str">
        <f>'BASE METAS)'!AM5</f>
        <v xml:space="preserve">AGENDA PARA EL PRESIDENTE MUNICIPAL </v>
      </c>
      <c r="AN10" s="971" t="str">
        <f>'BASE METAS)'!AN5</f>
        <v xml:space="preserve">MIDE EL NUMERO DE ACTIVIDADES REALIZADAS ENTRE EL NUMERO DE ACTIVIDADES PROGRAMADAS </v>
      </c>
      <c r="AO10" s="1343" t="str">
        <f>'BASE METAS)'!AU5</f>
        <v>DESEMPEÑO</v>
      </c>
      <c r="AP10" s="971" t="str">
        <f>'BASE METAS)'!AO5</f>
        <v xml:space="preserve">NUMERO DE ACTIVDADES REALIZADAS  </v>
      </c>
      <c r="AQ10" s="971" t="str">
        <f>'BASE METAS)'!AP5</f>
        <v xml:space="preserve">NUEMRO DE ACTIVIDADES PROGRAMADAS </v>
      </c>
      <c r="AR10" s="1039">
        <f>'BASE METAS)'!AQ5</f>
        <v>100</v>
      </c>
      <c r="AS10" s="971" t="str">
        <f>'BASE METAS)'!AR5</f>
        <v xml:space="preserve">DOCUMENTO </v>
      </c>
      <c r="AT10" s="971" t="str">
        <f>'BASE METAS)'!AS5</f>
        <v>EFICACIA</v>
      </c>
      <c r="AU10" s="1482">
        <f>'BASE METAS)'!BO5</f>
        <v>0</v>
      </c>
      <c r="AV10" s="1200">
        <f>'BASE METAS)'!BQ5</f>
        <v>300</v>
      </c>
      <c r="AW10" s="1">
        <f>'BASE METAS)'!BR5</f>
        <v>0</v>
      </c>
      <c r="AX10" s="1">
        <f>'BASE METAS)'!BS5</f>
        <v>75</v>
      </c>
      <c r="AY10" s="1">
        <f>'BASE METAS)'!BT5</f>
        <v>133</v>
      </c>
      <c r="AZ10" s="1">
        <f>'BASE METAS)'!BU5</f>
        <v>-58</v>
      </c>
      <c r="BA10" s="1">
        <f>'BASE METAS)'!BV5</f>
        <v>1.7733333333333334</v>
      </c>
      <c r="BB10" s="1">
        <f>'BASE METAS)'!BW5</f>
        <v>250</v>
      </c>
      <c r="BC10" s="1">
        <f>'BASE METAS)'!BX5</f>
        <v>50</v>
      </c>
      <c r="BD10" s="1">
        <f>'BASE METAS)'!BY5</f>
        <v>0.83333333333333337</v>
      </c>
      <c r="BE10" s="1">
        <f>'BASE METAS)'!CG5</f>
        <v>117</v>
      </c>
      <c r="BF10" s="1">
        <f>'BASE METAS)'!CJ5</f>
        <v>2</v>
      </c>
      <c r="BG10" s="1">
        <f>'BASE METAS)'!CK5</f>
        <v>0</v>
      </c>
      <c r="BH10" s="1">
        <f>'BASE METAS)'!CL5</f>
        <v>0</v>
      </c>
      <c r="BI10" s="1352">
        <f>'BASE METAS)'!CM5</f>
        <v>0</v>
      </c>
      <c r="BJ10" s="1352">
        <f>'BASE METAS)'!CN5</f>
        <v>0</v>
      </c>
      <c r="BK10" s="1352">
        <f>'BASE METAS)'!CO5</f>
        <v>0</v>
      </c>
      <c r="BL10" s="1352">
        <f>'BASE METAS)'!CP5</f>
        <v>0</v>
      </c>
      <c r="BM10" s="1352">
        <f>'BASE METAS)'!CQ5</f>
        <v>0</v>
      </c>
      <c r="BN10" s="1352">
        <f>'BASE METAS)'!CR5</f>
        <v>0</v>
      </c>
      <c r="BO10" s="1352">
        <f>'BASE METAS)'!CS5</f>
        <v>0</v>
      </c>
      <c r="BP10" s="1352">
        <f>'BASE METAS)'!CT5</f>
        <v>0</v>
      </c>
      <c r="BQ10" s="1352">
        <f>'BASE METAS)'!CU5</f>
        <v>0</v>
      </c>
      <c r="BR10" s="1352">
        <f>'BASE METAS)'!CV5</f>
        <v>0</v>
      </c>
      <c r="BS10" s="1352">
        <f>'BASE METAS)'!CW5</f>
        <v>0</v>
      </c>
      <c r="BT10" s="1352">
        <f>'BASE METAS)'!CX5</f>
        <v>0</v>
      </c>
      <c r="BU10" s="1352">
        <f>'BASE METAS)'!FA5</f>
        <v>300</v>
      </c>
      <c r="BV10" s="1352">
        <f>'BASE METAS)'!FB5</f>
        <v>0</v>
      </c>
      <c r="BW10" s="1352">
        <f>'BASE METAS)'!FC5</f>
        <v>25</v>
      </c>
      <c r="BX10" s="1">
        <f>'BASE METAS)'!FD5</f>
        <v>49</v>
      </c>
      <c r="BY10" s="1">
        <f>'BASE METAS)'!FE5</f>
        <v>24</v>
      </c>
      <c r="BZ10" s="1">
        <f>'BASE METAS)'!FF5</f>
        <v>1.96</v>
      </c>
      <c r="CA10" s="1">
        <f>'BASE METAS)'!FG5</f>
        <v>166</v>
      </c>
      <c r="CB10" s="1">
        <f>'BASE METAS)'!FH5</f>
        <v>134</v>
      </c>
      <c r="CC10" s="1">
        <f>'BASE METAS)'!FI5</f>
        <v>0.55333333333333334</v>
      </c>
      <c r="CD10" s="1">
        <f>'BASE METAS)'!FJ5</f>
        <v>300</v>
      </c>
      <c r="CE10" s="1">
        <f>'BASE METAS)'!FK5</f>
        <v>0</v>
      </c>
      <c r="CF10" s="1">
        <f>'BASE METAS)'!FL5</f>
        <v>25</v>
      </c>
      <c r="CG10" s="1">
        <f>'BASE METAS)'!FM5</f>
        <v>45</v>
      </c>
    </row>
    <row r="11" spans="1:94" ht="25.5" customHeight="1" x14ac:dyDescent="0.25">
      <c r="A11" s="1">
        <f>'BASE METAS)'!A6</f>
        <v>0</v>
      </c>
      <c r="B11" s="7221"/>
      <c r="C11" s="5685"/>
      <c r="D11" s="5685"/>
      <c r="E11" s="5685"/>
      <c r="F11" s="7218"/>
      <c r="G11" s="7218"/>
      <c r="H11" s="5707"/>
      <c r="I11" s="5707"/>
      <c r="J11" s="5707"/>
      <c r="K11" s="5707"/>
      <c r="L11" s="5707"/>
      <c r="M11" s="5707"/>
      <c r="N11" s="1562"/>
      <c r="O11" s="1"/>
      <c r="P11" s="1"/>
      <c r="Q11" s="1"/>
      <c r="R11" s="1"/>
      <c r="S11" s="1"/>
      <c r="T11" s="1"/>
      <c r="U11" s="1"/>
      <c r="V11" s="5698"/>
      <c r="W11" s="5695"/>
      <c r="X11" s="5685"/>
      <c r="Y11" s="594" t="str">
        <f>'BASE METAS)'!Y6</f>
        <v>02</v>
      </c>
      <c r="Z11" s="618" t="str">
        <f>'BASE METAS)'!Z6</f>
        <v xml:space="preserve">DAR SEGUIMIENTO A LAS GIRAS DE TRABAJO DEL PRESIDENTE MUNICIPAL </v>
      </c>
      <c r="AA11" s="435" t="str">
        <f>'BASE METAS)'!AA6</f>
        <v xml:space="preserve">DOCUMENTO </v>
      </c>
      <c r="AB11" s="170">
        <f>'BASE METAS)'!AB6</f>
        <v>180</v>
      </c>
      <c r="AC11" s="170">
        <f>'BASE METAS)'!AC6</f>
        <v>45</v>
      </c>
      <c r="AD11" s="452">
        <f>'BASE METAS)'!AD6</f>
        <v>0.25</v>
      </c>
      <c r="AE11" s="170">
        <f>'BASE METAS)'!AE6</f>
        <v>45</v>
      </c>
      <c r="AF11" s="452">
        <f>'BASE METAS)'!AF6</f>
        <v>0.25</v>
      </c>
      <c r="AG11" s="170">
        <f>'BASE METAS)'!AG6</f>
        <v>45</v>
      </c>
      <c r="AH11" s="452">
        <f>'BASE METAS)'!AH6</f>
        <v>0.25</v>
      </c>
      <c r="AI11" s="170">
        <f>'BASE METAS)'!AI6</f>
        <v>45</v>
      </c>
      <c r="AJ11" s="599">
        <f>'BASE METAS)'!AJ6</f>
        <v>0.25</v>
      </c>
      <c r="AK11" s="228">
        <f>'BASE METAS)'!AK6</f>
        <v>1</v>
      </c>
      <c r="AL11" s="968">
        <f>'BASE METAS)'!AL6</f>
        <v>2</v>
      </c>
      <c r="AM11" s="971" t="str">
        <f>'BASE METAS)'!AM6</f>
        <v>GIRAS DE TRABAJO DEL PRESIDENTE MUNICIPAL</v>
      </c>
      <c r="AN11" s="971" t="str">
        <f>'BASE METAS)'!AN6</f>
        <v>MIDE EL NUMERO DE GIRAS REALIZADAS ENTRE EL NUMERO DE GIRAS PROGRAMADAS</v>
      </c>
      <c r="AO11" s="1343" t="str">
        <f>'BASE METAS)'!AU6</f>
        <v>DESEMPEÑO</v>
      </c>
      <c r="AP11" s="971" t="str">
        <f>'BASE METAS)'!AO6</f>
        <v xml:space="preserve">NUMERO DE GIRAS REALIZADAS  </v>
      </c>
      <c r="AQ11" s="971" t="str">
        <f>'BASE METAS)'!AP6</f>
        <v>NUEMRO DE GIRAS PROGRAMADAS</v>
      </c>
      <c r="AR11" s="1039">
        <f>'BASE METAS)'!AQ6</f>
        <v>100</v>
      </c>
      <c r="AS11" s="971" t="str">
        <f>'BASE METAS)'!AR6</f>
        <v>DOCUMENTO</v>
      </c>
      <c r="AT11" s="971" t="str">
        <f>'BASE METAS)'!AS6</f>
        <v>EFICACIA</v>
      </c>
      <c r="AU11" s="1482">
        <f>'BASE METAS)'!BO6</f>
        <v>0</v>
      </c>
      <c r="AV11" s="1352">
        <f>'BASE METAS)'!BQ6</f>
        <v>180</v>
      </c>
      <c r="AW11" s="1">
        <f>'BASE METAS)'!BR6</f>
        <v>0</v>
      </c>
      <c r="AX11" s="1">
        <f>'BASE METAS)'!BS6</f>
        <v>45</v>
      </c>
      <c r="AY11" s="1">
        <f>'BASE METAS)'!BT6</f>
        <v>29</v>
      </c>
      <c r="AZ11" s="1">
        <f>'BASE METAS)'!BU6</f>
        <v>16</v>
      </c>
      <c r="BA11" s="1">
        <f>'BASE METAS)'!BV6</f>
        <v>0.64444444444444449</v>
      </c>
      <c r="BB11" s="1">
        <f>'BASE METAS)'!BW6</f>
        <v>59</v>
      </c>
      <c r="BC11" s="1">
        <f>'BASE METAS)'!BX6</f>
        <v>121</v>
      </c>
      <c r="BD11" s="1">
        <f>'BASE METAS)'!BY6</f>
        <v>0.32777777777777778</v>
      </c>
      <c r="BE11" s="1">
        <f>'BASE METAS)'!CG6</f>
        <v>30</v>
      </c>
      <c r="BF11" s="1">
        <f>'BASE METAS)'!CJ6</f>
        <v>3</v>
      </c>
      <c r="BG11" s="1">
        <f>'BASE METAS)'!CK6</f>
        <v>0</v>
      </c>
      <c r="BH11" s="1">
        <f>'BASE METAS)'!CL6</f>
        <v>0</v>
      </c>
      <c r="BI11" s="1352">
        <f>'BASE METAS)'!CM6</f>
        <v>0</v>
      </c>
      <c r="BJ11" s="1352">
        <f>'BASE METAS)'!CN6</f>
        <v>0</v>
      </c>
      <c r="BK11" s="1352">
        <f>'BASE METAS)'!CO6</f>
        <v>0</v>
      </c>
      <c r="BL11" s="1352">
        <f>'BASE METAS)'!CP6</f>
        <v>0</v>
      </c>
      <c r="BM11" s="1352">
        <f>'BASE METAS)'!CQ6</f>
        <v>0</v>
      </c>
      <c r="BN11" s="1352">
        <f>'BASE METAS)'!CR6</f>
        <v>0</v>
      </c>
      <c r="BO11" s="1352">
        <f>'BASE METAS)'!CS6</f>
        <v>0</v>
      </c>
      <c r="BP11" s="1352">
        <f>'BASE METAS)'!CT6</f>
        <v>0</v>
      </c>
      <c r="BQ11" s="1352">
        <f>'BASE METAS)'!CU6</f>
        <v>0</v>
      </c>
      <c r="BR11" s="1352">
        <f>'BASE METAS)'!CV6</f>
        <v>0</v>
      </c>
      <c r="BS11" s="1352">
        <f>'BASE METAS)'!CW6</f>
        <v>0</v>
      </c>
      <c r="BT11" s="1352">
        <f>'BASE METAS)'!CX6</f>
        <v>0</v>
      </c>
      <c r="BU11" s="1352">
        <f>'BASE METAS)'!FA6</f>
        <v>180</v>
      </c>
      <c r="BV11" s="1352">
        <f>'BASE METAS)'!FB6</f>
        <v>0</v>
      </c>
      <c r="BW11" s="1352">
        <f>'BASE METAS)'!FC6</f>
        <v>15</v>
      </c>
      <c r="BX11" s="1">
        <f>'BASE METAS)'!FD6</f>
        <v>11</v>
      </c>
      <c r="BY11" s="1">
        <f>'BASE METAS)'!FE6</f>
        <v>-4</v>
      </c>
      <c r="BZ11" s="1">
        <f>'BASE METAS)'!FF6</f>
        <v>0.73333333333333328</v>
      </c>
      <c r="CA11" s="1">
        <f>'BASE METAS)'!FG6</f>
        <v>41</v>
      </c>
      <c r="CB11" s="1">
        <f>'BASE METAS)'!FH6</f>
        <v>139</v>
      </c>
      <c r="CC11" s="1">
        <f>'BASE METAS)'!FI6</f>
        <v>0.22777777777777777</v>
      </c>
      <c r="CD11" s="1">
        <f>'BASE METAS)'!FJ6</f>
        <v>180</v>
      </c>
      <c r="CE11" s="1">
        <f>'BASE METAS)'!FK6</f>
        <v>0</v>
      </c>
      <c r="CF11" s="1">
        <f>'BASE METAS)'!FL6</f>
        <v>15</v>
      </c>
      <c r="CG11" s="1">
        <f>'BASE METAS)'!FM6</f>
        <v>8</v>
      </c>
    </row>
    <row r="12" spans="1:94" ht="293.25" x14ac:dyDescent="0.25">
      <c r="A12" s="1">
        <f>'BASE METAS)'!A7</f>
        <v>0</v>
      </c>
      <c r="B12" s="7221"/>
      <c r="C12" s="5685"/>
      <c r="D12" s="5685"/>
      <c r="E12" s="5685"/>
      <c r="F12" s="7218"/>
      <c r="G12" s="7218"/>
      <c r="H12" s="5707"/>
      <c r="I12" s="5707"/>
      <c r="J12" s="5707"/>
      <c r="K12" s="5707"/>
      <c r="L12" s="5707"/>
      <c r="M12" s="5707"/>
      <c r="N12" s="1562"/>
      <c r="O12" s="1"/>
      <c r="P12" s="1"/>
      <c r="Q12" s="1"/>
      <c r="R12" s="1"/>
      <c r="S12" s="1"/>
      <c r="T12" s="1"/>
      <c r="U12" s="1"/>
      <c r="V12" s="5698"/>
      <c r="W12" s="5695"/>
      <c r="X12" s="5685"/>
      <c r="Y12" s="594" t="str">
        <f>'BASE METAS)'!Y7</f>
        <v>03</v>
      </c>
      <c r="Z12" s="618" t="str">
        <f>'BASE METAS)'!Z7</f>
        <v xml:space="preserve">RECIBIR, REGISTRAR, ANALIZAR Y ACORDAR PARA EN SU MOMENTO TURNAR O DAR RESPUESTA A LA CORRESPONDENCIA ENVIADA AL PRESIDENTE MUNICIPAL </v>
      </c>
      <c r="AA12" s="437" t="str">
        <f>'BASE METAS)'!AA7</f>
        <v xml:space="preserve">DOCUMENTO </v>
      </c>
      <c r="AB12" s="170">
        <f>'BASE METAS)'!AB7</f>
        <v>6000</v>
      </c>
      <c r="AC12" s="170">
        <f>'BASE METAS)'!AC7</f>
        <v>1500</v>
      </c>
      <c r="AD12" s="452">
        <f>'BASE METAS)'!AD7</f>
        <v>0.25</v>
      </c>
      <c r="AE12" s="170">
        <f>'BASE METAS)'!AE7</f>
        <v>1500</v>
      </c>
      <c r="AF12" s="452">
        <f>'BASE METAS)'!AF7</f>
        <v>0.25</v>
      </c>
      <c r="AG12" s="170">
        <f>'BASE METAS)'!AG7</f>
        <v>1500</v>
      </c>
      <c r="AH12" s="452">
        <f>'BASE METAS)'!AH7</f>
        <v>0.25</v>
      </c>
      <c r="AI12" s="170">
        <f>'BASE METAS)'!AI7</f>
        <v>1500</v>
      </c>
      <c r="AJ12" s="599">
        <f>'BASE METAS)'!AJ7</f>
        <v>0.25</v>
      </c>
      <c r="AK12" s="228">
        <f>'BASE METAS)'!AK7</f>
        <v>1</v>
      </c>
      <c r="AL12" s="971">
        <f>'BASE METAS)'!AL7</f>
        <v>3</v>
      </c>
      <c r="AM12" s="971" t="str">
        <f>'BASE METAS)'!AM7</f>
        <v xml:space="preserve">CORRESPONDENCIA ENVIADA AL PRESIDENTE </v>
      </c>
      <c r="AN12" s="971" t="str">
        <f>'BASE METAS)'!AN7</f>
        <v>MIDE EL NUMERO DE CORRESPONDENCIA RECIBIDA ENTRE EL NUMERO DE CORRESPONDENCIA PROGRAMADA</v>
      </c>
      <c r="AO12" s="1343" t="str">
        <f>'BASE METAS)'!AU7</f>
        <v>DESEMPEÑO</v>
      </c>
      <c r="AP12" s="971" t="str">
        <f>'BASE METAS)'!AO7</f>
        <v xml:space="preserve">NUMERO DE CORRESPONDENCIA RECIBIDA    </v>
      </c>
      <c r="AQ12" s="971" t="str">
        <f>'BASE METAS)'!AP7</f>
        <v>NUMERO DE CORRESPONDENCIA PROGRAMADA</v>
      </c>
      <c r="AR12" s="1039">
        <f>'BASE METAS)'!AQ7</f>
        <v>100</v>
      </c>
      <c r="AS12" s="971" t="str">
        <f>'BASE METAS)'!AR7</f>
        <v>DOCUMENTO</v>
      </c>
      <c r="AT12" s="971" t="str">
        <f>'BASE METAS)'!AS7</f>
        <v>EFICIENCIA</v>
      </c>
      <c r="AU12" s="1482">
        <f>'BASE METAS)'!BO7</f>
        <v>0</v>
      </c>
      <c r="AV12" s="1352">
        <f>'BASE METAS)'!BQ7</f>
        <v>6000</v>
      </c>
      <c r="AW12" s="1">
        <f>'BASE METAS)'!BR7</f>
        <v>0</v>
      </c>
      <c r="AX12" s="1">
        <f>'BASE METAS)'!BS7</f>
        <v>1500</v>
      </c>
      <c r="AY12" s="1">
        <f>'BASE METAS)'!BT7</f>
        <v>1665</v>
      </c>
      <c r="AZ12" s="1">
        <f>'BASE METAS)'!BU7</f>
        <v>-165</v>
      </c>
      <c r="BA12" s="1">
        <f>'BASE METAS)'!BV7</f>
        <v>1.1100000000000001</v>
      </c>
      <c r="BB12" s="1">
        <f>'BASE METAS)'!BW7</f>
        <v>3137</v>
      </c>
      <c r="BC12" s="1">
        <f>'BASE METAS)'!BX7</f>
        <v>2863</v>
      </c>
      <c r="BD12" s="1">
        <f>'BASE METAS)'!BY7</f>
        <v>0.52283333333333337</v>
      </c>
      <c r="BE12" s="1">
        <f>'BASE METAS)'!CG7</f>
        <v>1472</v>
      </c>
      <c r="BF12" s="1">
        <f>'BASE METAS)'!CJ7</f>
        <v>4</v>
      </c>
      <c r="BG12" s="1">
        <f>'BASE METAS)'!CK7</f>
        <v>0</v>
      </c>
      <c r="BH12" s="1">
        <f>'BASE METAS)'!CL7</f>
        <v>0</v>
      </c>
      <c r="BI12" s="1352">
        <f>'BASE METAS)'!CM7</f>
        <v>0</v>
      </c>
      <c r="BJ12" s="1352">
        <f>'BASE METAS)'!CN7</f>
        <v>0</v>
      </c>
      <c r="BK12" s="1352">
        <f>'BASE METAS)'!CO7</f>
        <v>0</v>
      </c>
      <c r="BL12" s="1352">
        <f>'BASE METAS)'!CP7</f>
        <v>0</v>
      </c>
      <c r="BM12" s="1352">
        <f>'BASE METAS)'!CQ7</f>
        <v>0</v>
      </c>
      <c r="BN12" s="1352">
        <f>'BASE METAS)'!CR7</f>
        <v>0</v>
      </c>
      <c r="BO12" s="1352">
        <f>'BASE METAS)'!CS7</f>
        <v>0</v>
      </c>
      <c r="BP12" s="1352">
        <f>'BASE METAS)'!CT7</f>
        <v>0</v>
      </c>
      <c r="BQ12" s="1352">
        <f>'BASE METAS)'!CU7</f>
        <v>0</v>
      </c>
      <c r="BR12" s="1352">
        <f>'BASE METAS)'!CV7</f>
        <v>0</v>
      </c>
      <c r="BS12" s="1352">
        <f>'BASE METAS)'!CW7</f>
        <v>0</v>
      </c>
      <c r="BT12" s="1352">
        <f>'BASE METAS)'!CX7</f>
        <v>0</v>
      </c>
      <c r="BU12" s="1352">
        <f>'BASE METAS)'!FA7</f>
        <v>6000</v>
      </c>
      <c r="BV12" s="1352">
        <f>'BASE METAS)'!FB7</f>
        <v>0</v>
      </c>
      <c r="BW12" s="1352">
        <f>'BASE METAS)'!FC7</f>
        <v>500</v>
      </c>
      <c r="BX12" s="1">
        <f>'BASE METAS)'!FD7</f>
        <v>425</v>
      </c>
      <c r="BY12" s="1">
        <f>'BASE METAS)'!FE7</f>
        <v>-75</v>
      </c>
      <c r="BZ12" s="1">
        <f>'BASE METAS)'!FF7</f>
        <v>0.85</v>
      </c>
      <c r="CA12" s="1">
        <f>'BASE METAS)'!FG7</f>
        <v>1897</v>
      </c>
      <c r="CB12" s="1">
        <f>'BASE METAS)'!FH7</f>
        <v>4103</v>
      </c>
      <c r="CC12" s="1">
        <f>'BASE METAS)'!FI7</f>
        <v>0.31616666666666665</v>
      </c>
      <c r="CD12" s="1">
        <f>'BASE METAS)'!FJ7</f>
        <v>6000</v>
      </c>
      <c r="CE12" s="1">
        <f>'BASE METAS)'!FK7</f>
        <v>0</v>
      </c>
      <c r="CF12" s="1">
        <f>'BASE METAS)'!FL7</f>
        <v>500</v>
      </c>
      <c r="CG12" s="1">
        <f>'BASE METAS)'!FM7</f>
        <v>632</v>
      </c>
    </row>
    <row r="13" spans="1:94" ht="25.5" customHeight="1" x14ac:dyDescent="0.25">
      <c r="A13" s="1">
        <f>'BASE METAS)'!A8</f>
        <v>0</v>
      </c>
      <c r="B13" s="7221"/>
      <c r="C13" s="5685"/>
      <c r="D13" s="5685"/>
      <c r="E13" s="5685"/>
      <c r="F13" s="7218"/>
      <c r="G13" s="7218"/>
      <c r="H13" s="5707"/>
      <c r="I13" s="5707"/>
      <c r="J13" s="5707"/>
      <c r="K13" s="5707"/>
      <c r="L13" s="5707"/>
      <c r="M13" s="5707"/>
      <c r="N13" s="1562"/>
      <c r="O13" s="1"/>
      <c r="P13" s="1"/>
      <c r="Q13" s="1"/>
      <c r="R13" s="1"/>
      <c r="S13" s="1"/>
      <c r="T13" s="1"/>
      <c r="U13" s="1"/>
      <c r="V13" s="5698"/>
      <c r="W13" s="5695"/>
      <c r="X13" s="5685"/>
      <c r="Y13" s="594" t="str">
        <f>'BASE METAS)'!Y8</f>
        <v>04</v>
      </c>
      <c r="Z13" s="439" t="str">
        <f>'BASE METAS)'!Z8</f>
        <v xml:space="preserve">AGENDAR AUDIENCIAS PUBLICAS PARA DAR ATENCIÓN A LAS NESECIDADES DE LOS CIUDADANOS </v>
      </c>
      <c r="AA13" s="437" t="str">
        <f>'BASE METAS)'!AA8</f>
        <v>AGENDA</v>
      </c>
      <c r="AB13" s="170">
        <f>'BASE METAS)'!AB8</f>
        <v>50</v>
      </c>
      <c r="AC13" s="170">
        <f>'BASE METAS)'!AC8</f>
        <v>12</v>
      </c>
      <c r="AD13" s="452">
        <f>'BASE METAS)'!AD8</f>
        <v>0.24</v>
      </c>
      <c r="AE13" s="170">
        <f>'BASE METAS)'!AE8</f>
        <v>13</v>
      </c>
      <c r="AF13" s="452">
        <f>'BASE METAS)'!AF8</f>
        <v>0.26</v>
      </c>
      <c r="AG13" s="170">
        <f>'BASE METAS)'!AG8</f>
        <v>13</v>
      </c>
      <c r="AH13" s="452">
        <f>'BASE METAS)'!AH8</f>
        <v>0.26</v>
      </c>
      <c r="AI13" s="170">
        <f>'BASE METAS)'!AI8</f>
        <v>12</v>
      </c>
      <c r="AJ13" s="599">
        <f>'BASE METAS)'!AJ8</f>
        <v>0.24</v>
      </c>
      <c r="AK13" s="228">
        <f>'BASE METAS)'!AK8</f>
        <v>1</v>
      </c>
      <c r="AL13" s="971">
        <f>'BASE METAS)'!AL8</f>
        <v>4</v>
      </c>
      <c r="AM13" s="971" t="str">
        <f>'BASE METAS)'!AM8</f>
        <v xml:space="preserve">AUDIENCIA PUBLICA </v>
      </c>
      <c r="AN13" s="971" t="str">
        <f>'BASE METAS)'!AN8</f>
        <v xml:space="preserve">MIDE EL NUMERO DE AUDIENCIAS REALIZADAS ENTRE EL NUMERO DE AUDIENCIAS PROGRAMADAS </v>
      </c>
      <c r="AO13" s="1343" t="str">
        <f>'BASE METAS)'!AU8</f>
        <v>DESEMPEÑO</v>
      </c>
      <c r="AP13" s="971" t="str">
        <f>'BASE METAS)'!AO8</f>
        <v xml:space="preserve">NUMERO DE AUDIENCIAS REALIZADAS      </v>
      </c>
      <c r="AQ13" s="971" t="str">
        <f>'BASE METAS)'!AP8</f>
        <v xml:space="preserve">NUMERO DE AUDIENCIAS PROGRAMADAS </v>
      </c>
      <c r="AR13" s="1039">
        <f>'BASE METAS)'!AQ8</f>
        <v>100</v>
      </c>
      <c r="AS13" s="971" t="str">
        <f>'BASE METAS)'!AR8</f>
        <v>AGENDA</v>
      </c>
      <c r="AT13" s="971" t="str">
        <f>'BASE METAS)'!AS8</f>
        <v>EFICACIA</v>
      </c>
      <c r="AU13" s="1482">
        <f>'BASE METAS)'!BO8</f>
        <v>0</v>
      </c>
      <c r="AV13" s="1352">
        <f>'BASE METAS)'!BQ8</f>
        <v>50</v>
      </c>
      <c r="AW13" s="1">
        <f>'BASE METAS)'!BR8</f>
        <v>0</v>
      </c>
      <c r="AX13" s="1">
        <f>'BASE METAS)'!BS8</f>
        <v>13</v>
      </c>
      <c r="AY13" s="1">
        <f>'BASE METAS)'!BT8</f>
        <v>33</v>
      </c>
      <c r="AZ13" s="1">
        <f>'BASE METAS)'!BU8</f>
        <v>-20</v>
      </c>
      <c r="BA13" s="1">
        <f>'BASE METAS)'!BV8</f>
        <v>2.5384615384615383</v>
      </c>
      <c r="BB13" s="1">
        <f>'BASE METAS)'!BW8</f>
        <v>34</v>
      </c>
      <c r="BC13" s="1">
        <f>'BASE METAS)'!BX8</f>
        <v>16</v>
      </c>
      <c r="BD13" s="1">
        <f>'BASE METAS)'!BY8</f>
        <v>0.68</v>
      </c>
      <c r="BE13" s="1">
        <f>'BASE METAS)'!CG8</f>
        <v>1</v>
      </c>
      <c r="BF13" s="1">
        <f>'BASE METAS)'!CJ8</f>
        <v>5</v>
      </c>
      <c r="BG13" s="1">
        <f>'BASE METAS)'!CK8</f>
        <v>0</v>
      </c>
      <c r="BH13" s="1">
        <f>'BASE METAS)'!CL8</f>
        <v>0</v>
      </c>
      <c r="BI13" s="1352">
        <f>'BASE METAS)'!CM8</f>
        <v>0</v>
      </c>
      <c r="BJ13" s="1352">
        <f>'BASE METAS)'!CN8</f>
        <v>0</v>
      </c>
      <c r="BK13" s="1352">
        <f>'BASE METAS)'!CO8</f>
        <v>0</v>
      </c>
      <c r="BL13" s="1352">
        <f>'BASE METAS)'!CP8</f>
        <v>0</v>
      </c>
      <c r="BM13" s="1352">
        <f>'BASE METAS)'!CQ8</f>
        <v>0</v>
      </c>
      <c r="BN13" s="1352">
        <f>'BASE METAS)'!CR8</f>
        <v>0</v>
      </c>
      <c r="BO13" s="1352">
        <f>'BASE METAS)'!CS8</f>
        <v>0</v>
      </c>
      <c r="BP13" s="1352">
        <f>'BASE METAS)'!CT8</f>
        <v>0</v>
      </c>
      <c r="BQ13" s="1352">
        <f>'BASE METAS)'!CU8</f>
        <v>0</v>
      </c>
      <c r="BR13" s="1352">
        <f>'BASE METAS)'!CV8</f>
        <v>0</v>
      </c>
      <c r="BS13" s="1352">
        <f>'BASE METAS)'!CW8</f>
        <v>0</v>
      </c>
      <c r="BT13" s="1352">
        <f>'BASE METAS)'!CX8</f>
        <v>0</v>
      </c>
      <c r="BU13" s="1352">
        <f>'BASE METAS)'!FA8</f>
        <v>50</v>
      </c>
      <c r="BV13" s="1352">
        <f>'BASE METAS)'!FB8</f>
        <v>0</v>
      </c>
      <c r="BW13" s="1352">
        <f>'BASE METAS)'!FC8</f>
        <v>4</v>
      </c>
      <c r="BX13" s="1">
        <f>'BASE METAS)'!FD8</f>
        <v>1</v>
      </c>
      <c r="BY13" s="1">
        <f>'BASE METAS)'!FE8</f>
        <v>-3</v>
      </c>
      <c r="BZ13" s="1">
        <f>'BASE METAS)'!FF8</f>
        <v>0.25</v>
      </c>
      <c r="CA13" s="1">
        <f>'BASE METAS)'!FG8</f>
        <v>2</v>
      </c>
      <c r="CB13" s="1">
        <f>'BASE METAS)'!FH8</f>
        <v>48</v>
      </c>
      <c r="CC13" s="1">
        <f>'BASE METAS)'!FI8</f>
        <v>0.04</v>
      </c>
      <c r="CD13" s="1">
        <f>'BASE METAS)'!FJ8</f>
        <v>50</v>
      </c>
      <c r="CE13" s="1">
        <f>'BASE METAS)'!FK8</f>
        <v>0</v>
      </c>
      <c r="CF13" s="1">
        <f>'BASE METAS)'!FL8</f>
        <v>4</v>
      </c>
      <c r="CG13" s="1">
        <f>'BASE METAS)'!FM8</f>
        <v>8</v>
      </c>
    </row>
    <row r="14" spans="1:94" ht="25.5" customHeight="1" x14ac:dyDescent="0.25">
      <c r="A14" s="1">
        <f>'BASE METAS)'!A9</f>
        <v>0</v>
      </c>
      <c r="B14" s="7221"/>
      <c r="C14" s="5686"/>
      <c r="D14" s="5686"/>
      <c r="E14" s="5686"/>
      <c r="F14" s="7198"/>
      <c r="G14" s="7198"/>
      <c r="H14" s="5708"/>
      <c r="I14" s="5708"/>
      <c r="J14" s="5708"/>
      <c r="K14" s="5708"/>
      <c r="L14" s="5708"/>
      <c r="M14" s="5708"/>
      <c r="N14" s="1563"/>
      <c r="O14" s="1"/>
      <c r="P14" s="1"/>
      <c r="Q14" s="1"/>
      <c r="R14" s="1"/>
      <c r="S14" s="1"/>
      <c r="T14" s="1"/>
      <c r="U14" s="1"/>
      <c r="V14" s="5699"/>
      <c r="W14" s="5696"/>
      <c r="X14" s="5686"/>
      <c r="Y14" s="610" t="str">
        <f>'BASE METAS)'!Y9</f>
        <v>05</v>
      </c>
      <c r="Z14" s="619" t="str">
        <f>'BASE METAS)'!Z9</f>
        <v xml:space="preserve">REVISAR LA DOCUMENTACIÓN QUE SE TURNA A FIRMA AL PRESIDENTE MUNICIPAL </v>
      </c>
      <c r="AA14" s="435" t="str">
        <f>'BASE METAS)'!AA9</f>
        <v xml:space="preserve">DOCUMENTO </v>
      </c>
      <c r="AB14" s="170">
        <f>'BASE METAS)'!AB9</f>
        <v>8400</v>
      </c>
      <c r="AC14" s="187">
        <f>'BASE METAS)'!AC9</f>
        <v>2100</v>
      </c>
      <c r="AD14" s="611">
        <f>'BASE METAS)'!AD9</f>
        <v>0.25</v>
      </c>
      <c r="AE14" s="187">
        <f>'BASE METAS)'!AE9</f>
        <v>2100</v>
      </c>
      <c r="AF14" s="611">
        <f>'BASE METAS)'!AF9</f>
        <v>0.25</v>
      </c>
      <c r="AG14" s="187">
        <f>'BASE METAS)'!AG9</f>
        <v>2100</v>
      </c>
      <c r="AH14" s="611">
        <f>'BASE METAS)'!AH9</f>
        <v>0.25</v>
      </c>
      <c r="AI14" s="187">
        <f>'BASE METAS)'!AI9</f>
        <v>2100</v>
      </c>
      <c r="AJ14" s="612">
        <f>'BASE METAS)'!AJ9</f>
        <v>0.25</v>
      </c>
      <c r="AK14" s="228">
        <f>'BASE METAS)'!AK9</f>
        <v>1</v>
      </c>
      <c r="AL14" s="971">
        <f>'BASE METAS)'!AL9</f>
        <v>5</v>
      </c>
      <c r="AM14" s="971" t="str">
        <f>'BASE METAS)'!AM9</f>
        <v>DCUMENTACIÓN PARA FIRMA DEL PRESIDENTE MUNICIPAL</v>
      </c>
      <c r="AN14" s="971" t="str">
        <f>'BASE METAS)'!AN9</f>
        <v xml:space="preserve">MIDE EL NUMERO DE DOCUMENTOS FIRMADOS ENTRE EL NUMERO DE DOCUMENTOS PROGRAMADOS </v>
      </c>
      <c r="AO14" s="1343" t="str">
        <f>'BASE METAS)'!AU9</f>
        <v>DESEMPEÑO</v>
      </c>
      <c r="AP14" s="971" t="str">
        <f>'BASE METAS)'!AO9</f>
        <v xml:space="preserve">NUMERO DE DOCUMENTOS FIRMADOS  </v>
      </c>
      <c r="AQ14" s="971" t="str">
        <f>'BASE METAS)'!AP9</f>
        <v xml:space="preserve">NUMERO DE DOCUMENTOS PROGRAMADOS </v>
      </c>
      <c r="AR14" s="1039">
        <f>'BASE METAS)'!AQ9</f>
        <v>100</v>
      </c>
      <c r="AS14" s="971" t="str">
        <f>'BASE METAS)'!AR9</f>
        <v>DOCUMENTO</v>
      </c>
      <c r="AT14" s="971" t="str">
        <f>'BASE METAS)'!AS9</f>
        <v>EFICIENCIA</v>
      </c>
      <c r="AU14" s="1482">
        <f>'BASE METAS)'!BO9</f>
        <v>0</v>
      </c>
      <c r="AV14" s="1352">
        <f>'BASE METAS)'!BQ9</f>
        <v>8400</v>
      </c>
      <c r="AW14" s="1">
        <f>'BASE METAS)'!BR9</f>
        <v>0</v>
      </c>
      <c r="AX14" s="1">
        <f>'BASE METAS)'!BS9</f>
        <v>2100</v>
      </c>
      <c r="AY14" s="1">
        <f>'BASE METAS)'!BT9</f>
        <v>1514</v>
      </c>
      <c r="AZ14" s="1">
        <f>'BASE METAS)'!BU9</f>
        <v>586</v>
      </c>
      <c r="BA14" s="1">
        <f>'BASE METAS)'!BV9</f>
        <v>0.7209523809523809</v>
      </c>
      <c r="BB14" s="1">
        <f>'BASE METAS)'!BW9</f>
        <v>4306</v>
      </c>
      <c r="BC14" s="1">
        <f>'BASE METAS)'!BX9</f>
        <v>4094</v>
      </c>
      <c r="BD14" s="1">
        <f>'BASE METAS)'!BY9</f>
        <v>0.51261904761904764</v>
      </c>
      <c r="BE14" s="1">
        <f>'BASE METAS)'!CG9</f>
        <v>2792</v>
      </c>
      <c r="BF14" s="1">
        <f>'BASE METAS)'!CJ9</f>
        <v>6</v>
      </c>
      <c r="BG14" s="1">
        <f>'BASE METAS)'!CK9</f>
        <v>0</v>
      </c>
      <c r="BH14" s="1">
        <f>'BASE METAS)'!CL9</f>
        <v>0</v>
      </c>
      <c r="BI14" s="1352">
        <f>'BASE METAS)'!CM9</f>
        <v>0</v>
      </c>
      <c r="BJ14" s="1352">
        <f>'BASE METAS)'!CN9</f>
        <v>0</v>
      </c>
      <c r="BK14" s="1352">
        <f>'BASE METAS)'!CO9</f>
        <v>0</v>
      </c>
      <c r="BL14" s="1352">
        <f>'BASE METAS)'!CP9</f>
        <v>0</v>
      </c>
      <c r="BM14" s="1352">
        <f>'BASE METAS)'!CQ9</f>
        <v>0</v>
      </c>
      <c r="BN14" s="1352">
        <f>'BASE METAS)'!CR9</f>
        <v>0</v>
      </c>
      <c r="BO14" s="1352">
        <f>'BASE METAS)'!CS9</f>
        <v>0</v>
      </c>
      <c r="BP14" s="1352">
        <f>'BASE METAS)'!CT9</f>
        <v>0</v>
      </c>
      <c r="BQ14" s="1352">
        <f>'BASE METAS)'!CU9</f>
        <v>0</v>
      </c>
      <c r="BR14" s="1352">
        <f>'BASE METAS)'!CV9</f>
        <v>0</v>
      </c>
      <c r="BS14" s="1352">
        <f>'BASE METAS)'!CW9</f>
        <v>0</v>
      </c>
      <c r="BT14" s="1352">
        <f>'BASE METAS)'!CX9</f>
        <v>0</v>
      </c>
      <c r="BU14" s="1352">
        <f>'BASE METAS)'!FA9</f>
        <v>8400</v>
      </c>
      <c r="BV14" s="1352">
        <f>'BASE METAS)'!FB9</f>
        <v>0</v>
      </c>
      <c r="BW14" s="1352">
        <f>'BASE METAS)'!FC9</f>
        <v>700</v>
      </c>
      <c r="BX14" s="1">
        <f>'BASE METAS)'!FD9</f>
        <v>506</v>
      </c>
      <c r="BY14" s="1">
        <f>'BASE METAS)'!FE9</f>
        <v>-194</v>
      </c>
      <c r="BZ14" s="1">
        <f>'BASE METAS)'!FF9</f>
        <v>0.72285714285714286</v>
      </c>
      <c r="CA14" s="1">
        <f>'BASE METAS)'!FG9</f>
        <v>3298</v>
      </c>
      <c r="CB14" s="1">
        <f>'BASE METAS)'!FH9</f>
        <v>5102</v>
      </c>
      <c r="CC14" s="1">
        <f>'BASE METAS)'!FI9</f>
        <v>0.39261904761904765</v>
      </c>
      <c r="CD14" s="1">
        <f>'BASE METAS)'!FJ9</f>
        <v>8400</v>
      </c>
      <c r="CE14" s="1">
        <f>'BASE METAS)'!FK9</f>
        <v>0</v>
      </c>
      <c r="CF14" s="1">
        <f>'BASE METAS)'!FL9</f>
        <v>700</v>
      </c>
      <c r="CG14" s="1">
        <f>'BASE METAS)'!FM9</f>
        <v>516</v>
      </c>
    </row>
    <row r="15" spans="1:94" ht="62.25" customHeight="1" thickBot="1" x14ac:dyDescent="0.3">
      <c r="B15" s="7221"/>
      <c r="C15" s="1331"/>
      <c r="D15" s="1331"/>
      <c r="E15" s="1331"/>
      <c r="F15" s="1333" t="str">
        <f>'BASE METAS)'!N5</f>
        <v>Presidencia</v>
      </c>
      <c r="G15" s="1333" t="str">
        <f>'BASE METAS)'!O5</f>
        <v>Secretaría Particular</v>
      </c>
      <c r="H15" s="1336" t="str">
        <f>'BASE METAS)'!P5</f>
        <v>Administración, planeación y control gubernamental</v>
      </c>
      <c r="I15" s="1336" t="str">
        <f>'BASE METAS)'!Q5</f>
        <v>Control y evaluación de la administración gubernamental</v>
      </c>
      <c r="J15" s="1336" t="str">
        <f>'BASE METAS)'!R5</f>
        <v>Conducción de las políticas generales de gobierno</v>
      </c>
      <c r="K15" s="1336" t="str">
        <f>'BASE METAS)'!S5</f>
        <v>Atención a la demanda ciudadana</v>
      </c>
      <c r="L15" s="1336" t="str">
        <f>'BASE METAS)'!T5</f>
        <v>Audiencia pública y consulta popular</v>
      </c>
      <c r="M15" s="1556" t="s">
        <v>13</v>
      </c>
      <c r="N15" s="1334"/>
      <c r="O15" s="1334"/>
      <c r="P15" s="1337"/>
      <c r="Q15" s="1337"/>
      <c r="R15" s="1337"/>
      <c r="S15" s="1337"/>
      <c r="T15" s="1337"/>
      <c r="U15" s="1351"/>
      <c r="V15" s="1337"/>
      <c r="W15" s="1339"/>
      <c r="X15" s="1331"/>
      <c r="Y15" s="594"/>
      <c r="Z15" s="618"/>
      <c r="AA15" s="435"/>
      <c r="AB15" s="170"/>
      <c r="AC15" s="170"/>
      <c r="AD15" s="452"/>
      <c r="AE15" s="170"/>
      <c r="AF15" s="452"/>
      <c r="AG15" s="170"/>
      <c r="AH15" s="452"/>
      <c r="AI15" s="170"/>
      <c r="AJ15" s="599"/>
      <c r="AK15" s="228"/>
      <c r="AL15" s="971"/>
      <c r="AM15" s="971"/>
      <c r="AN15" s="971"/>
      <c r="AO15" s="1343"/>
      <c r="AP15" s="971"/>
      <c r="AQ15" s="971"/>
      <c r="AR15" s="1039"/>
      <c r="AS15" s="971"/>
      <c r="AT15" s="971"/>
      <c r="AU15" s="1482"/>
      <c r="AV15" s="1352"/>
      <c r="BI15" s="1352"/>
      <c r="BJ15" s="1352"/>
      <c r="BK15" s="1352"/>
      <c r="BL15" s="1352"/>
      <c r="BM15" s="1352"/>
      <c r="BN15" s="1352"/>
      <c r="BO15" s="1352"/>
      <c r="BP15" s="1352"/>
      <c r="BQ15" s="1352"/>
      <c r="BR15" s="1352"/>
      <c r="BS15" s="1352"/>
      <c r="BT15" s="1352"/>
      <c r="BU15" s="1352"/>
      <c r="BV15" s="1352"/>
      <c r="BW15" s="1352"/>
    </row>
    <row r="16" spans="1:94" ht="46.5" customHeight="1" x14ac:dyDescent="0.25">
      <c r="B16" s="7221"/>
      <c r="C16" s="1331"/>
      <c r="D16" s="1331"/>
      <c r="E16" s="1331"/>
      <c r="F16" s="1"/>
      <c r="G16" s="1549"/>
      <c r="H16" s="7723" t="str">
        <f>'BASE METAS)'!U5</f>
        <v xml:space="preserve">CONTROLAR LA DOCUMENTACIÓN DIRIGIDA AL PRESIDENTE MUNICIPAL AFIN DE DAR SEGUIMIENTO EN  RESPUESTA EFICAZ Y EFICIENTE, IDENTIFICANDO CADA CASO POR NIVEL DE PRIORIDAD; ASÍ COMO APOYO AL PRESIDENTE MUNICIPAL AL CUMPLIMIENTO DE SUS ATRIBUCIONES. 
MANTENER  VÍNCULO CON LA CIUDADANÍA A TRAVÉS DE AUDIENCIAS PÚBLICAS CON EL PROPÓSITO DE ATENDER, PROPORCIONAR, DAR SEGUIMIENTO Y  ATENCIÓN A SUS NECESIDADES </v>
      </c>
      <c r="I16" s="7724"/>
      <c r="J16" s="7724"/>
      <c r="K16" s="7724"/>
      <c r="L16" s="7725"/>
      <c r="M16" s="1559" t="s">
        <v>3329</v>
      </c>
      <c r="N16" s="1334"/>
      <c r="O16" s="1334"/>
      <c r="P16" s="1337"/>
      <c r="Q16" s="1337"/>
      <c r="R16" s="1337"/>
      <c r="S16" s="1337"/>
      <c r="T16" s="1337"/>
      <c r="U16" s="1351"/>
      <c r="V16" s="1337"/>
      <c r="W16" s="1339"/>
      <c r="X16" s="1331"/>
      <c r="Y16" s="594"/>
      <c r="Z16" s="618"/>
      <c r="AA16" s="435"/>
      <c r="AB16" s="170"/>
      <c r="AC16" s="170"/>
      <c r="AD16" s="452"/>
      <c r="AE16" s="170"/>
      <c r="AF16" s="452"/>
      <c r="AG16" s="170"/>
      <c r="AH16" s="452"/>
      <c r="AI16" s="170"/>
      <c r="AJ16" s="599"/>
      <c r="AK16" s="228"/>
      <c r="AL16" s="971"/>
      <c r="AM16" s="971"/>
      <c r="AN16" s="971"/>
      <c r="AO16" s="1343"/>
      <c r="AP16" s="971"/>
      <c r="AQ16" s="971"/>
      <c r="AR16" s="1039"/>
      <c r="AS16" s="971"/>
      <c r="AT16" s="971"/>
      <c r="AU16" s="1482"/>
      <c r="AV16" s="1352"/>
      <c r="BI16" s="1352"/>
      <c r="BJ16" s="1352"/>
      <c r="BK16" s="1352"/>
      <c r="BL16" s="1352"/>
      <c r="BM16" s="1352"/>
      <c r="BN16" s="1352"/>
      <c r="BO16" s="1352"/>
      <c r="BP16" s="1352"/>
      <c r="BQ16" s="1352"/>
      <c r="BR16" s="1352"/>
      <c r="BS16" s="1352"/>
      <c r="BT16" s="1352"/>
      <c r="BU16" s="1352"/>
      <c r="BV16" s="1352"/>
      <c r="BW16" s="1352"/>
    </row>
    <row r="17" spans="1:85" ht="25.5" customHeight="1" x14ac:dyDescent="0.25">
      <c r="B17" s="7221"/>
      <c r="C17" s="1331"/>
      <c r="D17" s="1331"/>
      <c r="E17" s="1331"/>
      <c r="F17" s="1426"/>
      <c r="G17" s="1426"/>
      <c r="H17" s="1427"/>
      <c r="I17" s="1427"/>
      <c r="J17" s="1427"/>
      <c r="K17" s="1427"/>
      <c r="L17" s="1427"/>
      <c r="M17" s="1334"/>
      <c r="N17" s="1334"/>
      <c r="O17" s="1334"/>
      <c r="P17" s="1337"/>
      <c r="Q17" s="1337"/>
      <c r="R17" s="1337"/>
      <c r="S17" s="1337"/>
      <c r="T17" s="1337"/>
      <c r="U17" s="1351"/>
      <c r="V17" s="1337"/>
      <c r="W17" s="1339"/>
      <c r="X17" s="1331"/>
      <c r="Y17" s="594"/>
      <c r="Z17" s="618"/>
      <c r="AA17" s="435"/>
      <c r="AB17" s="170"/>
      <c r="AC17" s="170"/>
      <c r="AD17" s="452"/>
      <c r="AE17" s="170"/>
      <c r="AF17" s="452"/>
      <c r="AG17" s="170"/>
      <c r="AH17" s="452"/>
      <c r="AI17" s="170"/>
      <c r="AJ17" s="599"/>
      <c r="AK17" s="228"/>
      <c r="AL17" s="971"/>
      <c r="AM17" s="971"/>
      <c r="AN17" s="971"/>
      <c r="AO17" s="1343"/>
      <c r="AP17" s="971"/>
      <c r="AQ17" s="971"/>
      <c r="AR17" s="1039"/>
      <c r="AS17" s="971"/>
      <c r="AT17" s="971"/>
      <c r="AU17" s="1482"/>
      <c r="AV17" s="1352"/>
      <c r="BI17" s="1352"/>
      <c r="BJ17" s="1352"/>
      <c r="BK17" s="1352"/>
      <c r="BL17" s="1352"/>
      <c r="BM17" s="1352"/>
      <c r="BN17" s="1352"/>
      <c r="BO17" s="1352"/>
      <c r="BP17" s="1352"/>
      <c r="BQ17" s="1352"/>
      <c r="BR17" s="1352"/>
      <c r="BS17" s="1352"/>
      <c r="BT17" s="1352"/>
      <c r="BU17" s="1352"/>
      <c r="BV17" s="1352"/>
      <c r="BW17" s="1352"/>
    </row>
    <row r="18" spans="1:85" ht="25.5" customHeight="1" x14ac:dyDescent="0.25">
      <c r="B18" s="7221"/>
      <c r="C18" s="1331"/>
      <c r="D18" s="1331"/>
      <c r="E18" s="1331"/>
      <c r="F18" s="1426"/>
      <c r="G18" s="1426"/>
      <c r="H18" s="1427"/>
      <c r="I18" s="1427"/>
      <c r="J18" s="1427"/>
      <c r="K18" s="1427"/>
      <c r="L18" s="1427"/>
      <c r="M18" s="1334"/>
      <c r="N18" s="1334"/>
      <c r="O18" s="1334"/>
      <c r="P18" s="1337"/>
      <c r="Q18" s="1337"/>
      <c r="R18" s="1337"/>
      <c r="S18" s="1337"/>
      <c r="T18" s="1337"/>
      <c r="U18" s="1351"/>
      <c r="V18" s="1337"/>
      <c r="W18" s="1339"/>
      <c r="X18" s="1331"/>
      <c r="Y18" s="594"/>
      <c r="Z18" s="618"/>
      <c r="AA18" s="435"/>
      <c r="AB18" s="170"/>
      <c r="AC18" s="170"/>
      <c r="AD18" s="452"/>
      <c r="AE18" s="170"/>
      <c r="AF18" s="452"/>
      <c r="AG18" s="170"/>
      <c r="AH18" s="452"/>
      <c r="AI18" s="170"/>
      <c r="AJ18" s="599"/>
      <c r="AK18" s="228"/>
      <c r="AL18" s="971"/>
      <c r="AM18" s="971"/>
      <c r="AN18" s="971"/>
      <c r="AO18" s="1343"/>
      <c r="AP18" s="971"/>
      <c r="AQ18" s="971"/>
      <c r="AR18" s="1039"/>
      <c r="AS18" s="971"/>
      <c r="AT18" s="971"/>
      <c r="AU18" s="1482"/>
      <c r="AV18" s="1352"/>
      <c r="BI18" s="1352"/>
      <c r="BJ18" s="1352"/>
      <c r="BK18" s="1352"/>
      <c r="BL18" s="1352"/>
      <c r="BM18" s="1352"/>
      <c r="BN18" s="1352"/>
      <c r="BO18" s="1352"/>
      <c r="BP18" s="1352"/>
      <c r="BQ18" s="1352"/>
      <c r="BR18" s="1352"/>
      <c r="BS18" s="1352"/>
      <c r="BT18" s="1352"/>
      <c r="BU18" s="1352"/>
      <c r="BV18" s="1352"/>
      <c r="BW18" s="1352"/>
    </row>
    <row r="19" spans="1:85" s="46" customFormat="1" ht="25.5" customHeight="1" x14ac:dyDescent="0.25">
      <c r="B19" s="7221"/>
      <c r="C19" s="1524"/>
      <c r="D19" s="1524"/>
      <c r="E19" s="1524"/>
      <c r="F19" s="1100"/>
      <c r="G19" s="1100"/>
      <c r="H19" s="1099"/>
      <c r="I19" s="1099"/>
      <c r="J19" s="1099"/>
      <c r="K19" s="1099"/>
      <c r="L19" s="1099"/>
      <c r="M19" s="1342"/>
      <c r="N19" s="1342"/>
      <c r="O19" s="1342"/>
      <c r="P19" s="1341"/>
      <c r="Q19" s="1341"/>
      <c r="R19" s="1341"/>
      <c r="S19" s="1341"/>
      <c r="T19" s="1341"/>
      <c r="U19" s="1375"/>
      <c r="V19" s="1341"/>
      <c r="W19" s="1525"/>
      <c r="X19" s="1524"/>
      <c r="Y19" s="1526"/>
      <c r="Z19" s="1527"/>
      <c r="AA19" s="675"/>
      <c r="AB19" s="559"/>
      <c r="AC19" s="559"/>
      <c r="AD19" s="667"/>
      <c r="AE19" s="559"/>
      <c r="AF19" s="667"/>
      <c r="AG19" s="559"/>
      <c r="AH19" s="667"/>
      <c r="AI19" s="559"/>
      <c r="AJ19" s="862"/>
      <c r="AK19" s="128"/>
      <c r="AL19" s="974"/>
      <c r="AM19" s="974"/>
      <c r="AN19" s="974"/>
      <c r="AO19" s="1377"/>
      <c r="AP19" s="974"/>
      <c r="AQ19" s="974"/>
      <c r="AR19" s="974"/>
      <c r="AS19" s="974"/>
      <c r="AT19" s="974"/>
      <c r="AU19" s="963"/>
      <c r="AV19" s="1352"/>
      <c r="BI19" s="1352"/>
      <c r="BJ19" s="1352"/>
      <c r="BK19" s="1352"/>
      <c r="BL19" s="1352"/>
      <c r="BM19" s="1352"/>
      <c r="BN19" s="1352"/>
      <c r="BO19" s="1352"/>
      <c r="BP19" s="1352"/>
      <c r="BQ19" s="1352"/>
      <c r="BR19" s="1352"/>
      <c r="BS19" s="1352"/>
      <c r="BT19" s="1352"/>
      <c r="BU19" s="1352"/>
      <c r="BV19" s="1352"/>
      <c r="BW19" s="1352"/>
    </row>
    <row r="20" spans="1:85" ht="216.75" x14ac:dyDescent="0.25">
      <c r="A20" s="1">
        <f>'BASE METAS)'!A10</f>
        <v>3</v>
      </c>
      <c r="B20" s="7221"/>
      <c r="C20" s="5684">
        <f>'BASE METAS)'!C10</f>
        <v>102</v>
      </c>
      <c r="D20" s="5684">
        <f>'BASE METAS)'!D10</f>
        <v>3</v>
      </c>
      <c r="E20" s="5684" t="str">
        <f>'BASE METAS)'!E10</f>
        <v xml:space="preserve">AUDIENCIA PÚBLICA Y CONSULTA POPULAR </v>
      </c>
      <c r="F20" s="7197" t="str">
        <f>'BASE METAS)'!F10</f>
        <v>A00</v>
      </c>
      <c r="G20" s="7197" t="str">
        <f>'BASE METAS)'!G10</f>
        <v>122</v>
      </c>
      <c r="H20" s="5706" t="str">
        <f>'BASE METAS)'!H10</f>
        <v>05</v>
      </c>
      <c r="I20" s="5706" t="str">
        <f>'BASE METAS)'!I10</f>
        <v>01</v>
      </c>
      <c r="J20" s="5706" t="str">
        <f>'BASE METAS)'!J10</f>
        <v>03</v>
      </c>
      <c r="K20" s="5706" t="str">
        <f>'BASE METAS)'!K10</f>
        <v>02</v>
      </c>
      <c r="L20" s="5706" t="str">
        <f>'BASE METAS)'!L10</f>
        <v>01</v>
      </c>
      <c r="M20" s="5706" t="str">
        <f>'BASE METAS)'!M10</f>
        <v>101</v>
      </c>
      <c r="N20" s="5706" t="str">
        <f>'BASE METAS)'!N10</f>
        <v>Presidencia</v>
      </c>
      <c r="O20" s="7106" t="str">
        <f>'BASE METAS)'!O10</f>
        <v>Información, Planeación, Programación y Evaluación</v>
      </c>
      <c r="P20" s="5697" t="str">
        <f>'BASE METAS)'!P10</f>
        <v>Administración, planeación y control gubernamental</v>
      </c>
      <c r="Q20" s="5697" t="str">
        <f>'BASE METAS)'!Q10</f>
        <v>Control y evaluación de la administración gubernamental</v>
      </c>
      <c r="R20" s="5697" t="str">
        <f>'BASE METAS)'!R10</f>
        <v>Conducción de las políticas generales de gobierno</v>
      </c>
      <c r="S20" s="5697" t="str">
        <f>'BASE METAS)'!S10</f>
        <v>Atención a la demanda ciudadana</v>
      </c>
      <c r="T20" s="5697" t="str">
        <f>'BASE METAS)'!T10</f>
        <v>Audiencia pública y consulta popular</v>
      </c>
      <c r="U20" s="7729" t="str">
        <f>'BASE METAS)'!U10</f>
        <v>CONTINUAR  EL TRABAJO DE OBSERVANCIA Y SEGUIMIENTO A LAS RESPUESTAS DE LAS SOLICITUDES DE ACCESO A LA INFORMACION PUBLICA EN COORDINACIÓN CON LOS SUJETOS OBLIGADOS DE ACUERDO A LO  ESTABLECIDOS EN LA LEY DE TRANSPARENCIA Y ACCESO A LA INFORMACION PUBLICA DEL ESTADO DE MEXICO Y MUNICIPIOS Y A LOS ALINEAMIENTOS QUE ESTABLEZCA EL COMITE DE INFORMACION; RESPONDER EN TIEMPO Y FORMA A LAS SOLICITUDES DE INFORMACIÓN POR PARTE DE LA CIUDADANIA, ACTUALIZAR DE FORMA EFICAZ Y EFICIENTE LA INFORMACIÓN PÚBLICA DE OFICIO EN PODER DE LAS DEPENDENCIAS Y ENTIDADES DE LA ADMINISTRACIÓN PÚBLICA MUNICIPAL CONFORME A ESTABLECIDO EN LA LEY DE TRANSPARENCIA.</v>
      </c>
      <c r="V20" s="5697" t="str">
        <f>'BASE METAS)'!V10</f>
        <v>Gobierno de Resultados</v>
      </c>
      <c r="W20" s="5694">
        <f>'BASE METAS)'!W10</f>
        <v>450307.21</v>
      </c>
      <c r="X20" s="7102" t="str">
        <f>'BASE METAS)'!X10</f>
        <v>UNIDAD DE TRANSPARENCIA Y ACCESO A LA INFORMACIÓN</v>
      </c>
      <c r="Y20" s="593" t="str">
        <f>'BASE METAS)'!Y10</f>
        <v>01</v>
      </c>
      <c r="Z20" s="614" t="str">
        <f>'BASE METAS)'!Z10</f>
        <v>ATENDER,REGISTRAR,TURNAR,DAR SEGUIMIENTO Y RESPUESTA A LAS SOLICITUDES DE  ACCESO A LA INFORMACION PUBLICA MUNICIPAL</v>
      </c>
      <c r="AA20" s="433" t="str">
        <f>'BASE METAS)'!AA10</f>
        <v>SOLICITUD</v>
      </c>
      <c r="AB20" s="551">
        <f>'BASE METAS)'!AB10</f>
        <v>280</v>
      </c>
      <c r="AC20" s="551">
        <f>'BASE METAS)'!AC10</f>
        <v>50</v>
      </c>
      <c r="AD20" s="620">
        <f>'BASE METAS)'!AD10</f>
        <v>0.17857142857142858</v>
      </c>
      <c r="AE20" s="551">
        <f>'BASE METAS)'!AE10</f>
        <v>70</v>
      </c>
      <c r="AF20" s="620">
        <f>'BASE METAS)'!AF10</f>
        <v>0.25</v>
      </c>
      <c r="AG20" s="551">
        <f>'BASE METAS)'!AG10</f>
        <v>80</v>
      </c>
      <c r="AH20" s="620">
        <f>'BASE METAS)'!AH10</f>
        <v>0.2857142857142857</v>
      </c>
      <c r="AI20" s="551">
        <f>'BASE METAS)'!AI10</f>
        <v>80</v>
      </c>
      <c r="AJ20" s="621">
        <f>'BASE METAS)'!AJ10</f>
        <v>0.2857142857142857</v>
      </c>
      <c r="AK20" s="228">
        <f>'BASE METAS)'!AK10</f>
        <v>1</v>
      </c>
      <c r="AL20" s="1039">
        <f>'BASE METAS)'!AL10</f>
        <v>1</v>
      </c>
      <c r="AM20" s="971" t="str">
        <f>'BASE METAS)'!AM10</f>
        <v xml:space="preserve">RESPUESTA A LAS SOLICITUDES </v>
      </c>
      <c r="AN20" s="971" t="str">
        <f>'BASE METAS)'!AN10</f>
        <v xml:space="preserve">MIDE EL NUMERO DE SOLICITUDES ATENDIDAS ENTRE EL NUMERO DE SOLICITUDES PROGRAMADAS </v>
      </c>
      <c r="AO20" s="1343" t="str">
        <f>'BASE METAS)'!AU10</f>
        <v>DESEMPEÑO</v>
      </c>
      <c r="AP20" s="1039" t="str">
        <f>'BASE METAS)'!AO10</f>
        <v xml:space="preserve">NUMERO DE SOLICITUDES ATENDIDAS   </v>
      </c>
      <c r="AQ20" s="1039" t="str">
        <f>'BASE METAS)'!AP10</f>
        <v>NUMERO DE SOLICITUDES PROGRAMADAS</v>
      </c>
      <c r="AR20" s="1039">
        <f>'BASE METAS)'!AQ10</f>
        <v>100</v>
      </c>
      <c r="AS20" s="1039" t="str">
        <f>'BASE METAS)'!AR10</f>
        <v>SOLICITUD</v>
      </c>
      <c r="AT20" s="1039" t="str">
        <f>'BASE METAS)'!AS10</f>
        <v>EFICACIA</v>
      </c>
      <c r="AU20" s="1482">
        <f>'BASE METAS)'!BO10</f>
        <v>0</v>
      </c>
      <c r="AV20" s="1">
        <f>'BASE METAS)'!BQ10</f>
        <v>280</v>
      </c>
      <c r="AW20" s="1">
        <f>'BASE METAS)'!BR10</f>
        <v>0</v>
      </c>
      <c r="AX20" s="1">
        <f>'BASE METAS)'!BS10</f>
        <v>70</v>
      </c>
      <c r="AY20" s="1">
        <f>'BASE METAS)'!BT10</f>
        <v>318</v>
      </c>
      <c r="AZ20" s="1">
        <f>'BASE METAS)'!BU10</f>
        <v>-248</v>
      </c>
      <c r="BA20" s="1">
        <f>'BASE METAS)'!BV10</f>
        <v>4.5428571428571427</v>
      </c>
      <c r="BB20" s="1">
        <f>'BASE METAS)'!BW10</f>
        <v>481</v>
      </c>
      <c r="BC20" s="1">
        <f>'BASE METAS)'!BX10</f>
        <v>-201</v>
      </c>
      <c r="BD20" s="1">
        <f>'BASE METAS)'!BY10</f>
        <v>1.7178571428571427</v>
      </c>
      <c r="BE20" s="1">
        <f>'BASE METAS)'!CG10</f>
        <v>163</v>
      </c>
      <c r="BF20" s="1">
        <f>'BASE METAS)'!CJ10</f>
        <v>7</v>
      </c>
      <c r="BG20" s="1">
        <f>'BASE METAS)'!CK10</f>
        <v>0</v>
      </c>
      <c r="BH20" s="1">
        <f>'BASE METAS)'!CL10</f>
        <v>0</v>
      </c>
      <c r="BI20" s="1">
        <f>'BASE METAS)'!CM10</f>
        <v>0</v>
      </c>
      <c r="BJ20" s="1">
        <f>'BASE METAS)'!CN10</f>
        <v>0</v>
      </c>
      <c r="BK20" s="1">
        <f>'BASE METAS)'!CO10</f>
        <v>0</v>
      </c>
      <c r="BL20" s="1">
        <f>'BASE METAS)'!CP10</f>
        <v>0</v>
      </c>
      <c r="BM20" s="1">
        <f>'BASE METAS)'!CQ10</f>
        <v>0</v>
      </c>
      <c r="BN20" s="1">
        <f>'BASE METAS)'!CR10</f>
        <v>0</v>
      </c>
      <c r="BO20" s="1">
        <f>'BASE METAS)'!CS10</f>
        <v>0</v>
      </c>
      <c r="BP20" s="1">
        <f>'BASE METAS)'!CT10</f>
        <v>0</v>
      </c>
      <c r="BQ20" s="1">
        <f>'BASE METAS)'!CU10</f>
        <v>0</v>
      </c>
      <c r="BR20" s="1">
        <f>'BASE METAS)'!CV10</f>
        <v>0</v>
      </c>
      <c r="BS20" s="1">
        <f>'BASE METAS)'!CW10</f>
        <v>0</v>
      </c>
      <c r="BT20" s="1">
        <f>'BASE METAS)'!CX10</f>
        <v>0</v>
      </c>
      <c r="BU20" s="1">
        <f>'BASE METAS)'!FA10</f>
        <v>280</v>
      </c>
      <c r="BV20" s="1">
        <f>'BASE METAS)'!FB10</f>
        <v>0</v>
      </c>
      <c r="BW20" s="1">
        <f>'BASE METAS)'!FC10</f>
        <v>30</v>
      </c>
      <c r="BX20" s="1">
        <f>'BASE METAS)'!FD10</f>
        <v>65</v>
      </c>
      <c r="BY20" s="1">
        <f>'BASE METAS)'!FE10</f>
        <v>35</v>
      </c>
      <c r="BZ20" s="1">
        <f>'BASE METAS)'!FF10</f>
        <v>2.1666666666666665</v>
      </c>
      <c r="CA20" s="1">
        <f>'BASE METAS)'!FG10</f>
        <v>228</v>
      </c>
      <c r="CB20" s="1">
        <f>'BASE METAS)'!FH10</f>
        <v>52</v>
      </c>
      <c r="CC20" s="1">
        <f>'BASE METAS)'!FI10</f>
        <v>0.81428571428571428</v>
      </c>
      <c r="CD20" s="1">
        <f>'BASE METAS)'!FJ10</f>
        <v>280</v>
      </c>
      <c r="CE20" s="1">
        <f>'BASE METAS)'!FK10</f>
        <v>0</v>
      </c>
      <c r="CF20" s="1">
        <f>'BASE METAS)'!FL10</f>
        <v>23</v>
      </c>
      <c r="CG20" s="1">
        <f>'BASE METAS)'!FM10</f>
        <v>69</v>
      </c>
    </row>
    <row r="21" spans="1:85" ht="38.25" customHeight="1" x14ac:dyDescent="0.25">
      <c r="A21" s="1">
        <f>'BASE METAS)'!A11</f>
        <v>0</v>
      </c>
      <c r="B21" s="7221"/>
      <c r="C21" s="5685"/>
      <c r="D21" s="5685"/>
      <c r="E21" s="5685"/>
      <c r="F21" s="7218"/>
      <c r="G21" s="7218"/>
      <c r="H21" s="5707"/>
      <c r="I21" s="5707"/>
      <c r="J21" s="5707"/>
      <c r="K21" s="5707"/>
      <c r="L21" s="5707"/>
      <c r="M21" s="5707"/>
      <c r="N21" s="5707"/>
      <c r="O21" s="7107"/>
      <c r="P21" s="5698"/>
      <c r="Q21" s="5698"/>
      <c r="R21" s="5698"/>
      <c r="S21" s="5698"/>
      <c r="T21" s="5698"/>
      <c r="U21" s="7730"/>
      <c r="V21" s="5698"/>
      <c r="W21" s="5695"/>
      <c r="X21" s="7145"/>
      <c r="Y21" s="594" t="str">
        <f>'BASE METAS)'!Y11</f>
        <v>02</v>
      </c>
      <c r="Z21" s="615" t="str">
        <f>'BASE METAS)'!Z11</f>
        <v>REVISAR Y ACTUALIZAR LA INFORMACION PUBLICA DE OFICIO CONTENIDA EN EL PORTAL WEB DEL H. AYUNTAMIENTO DE TLALNEPANTLA DE BAZ</v>
      </c>
      <c r="AA21" s="435" t="str">
        <f>'BASE METAS)'!AA11</f>
        <v>DOCUMENTO</v>
      </c>
      <c r="AB21" s="170">
        <f>'BASE METAS)'!AB11</f>
        <v>150</v>
      </c>
      <c r="AC21" s="170">
        <f>'BASE METAS)'!AC11</f>
        <v>30</v>
      </c>
      <c r="AD21" s="452">
        <f>'BASE METAS)'!AD11</f>
        <v>0.2</v>
      </c>
      <c r="AE21" s="170">
        <f>'BASE METAS)'!AE11</f>
        <v>40</v>
      </c>
      <c r="AF21" s="452">
        <f>'BASE METAS)'!AF11</f>
        <v>0.26666666666666666</v>
      </c>
      <c r="AG21" s="170">
        <f>'BASE METAS)'!AG11</f>
        <v>40</v>
      </c>
      <c r="AH21" s="452">
        <f>'BASE METAS)'!AH11</f>
        <v>0.26666666666666666</v>
      </c>
      <c r="AI21" s="170">
        <f>'BASE METAS)'!AI11</f>
        <v>40</v>
      </c>
      <c r="AJ21" s="599">
        <f>'BASE METAS)'!AJ11</f>
        <v>0.26666666666666666</v>
      </c>
      <c r="AK21" s="228">
        <f>'BASE METAS)'!AK11</f>
        <v>1</v>
      </c>
      <c r="AL21" s="1039">
        <f>'BASE METAS)'!AL11</f>
        <v>2</v>
      </c>
      <c r="AM21" s="1039" t="str">
        <f>'BASE METAS)'!AM11</f>
        <v>INFORMACIÓN PUBLICA CONTENIDA EN EL PORTAL</v>
      </c>
      <c r="AN21" s="971" t="str">
        <f>'BASE METAS)'!AN11</f>
        <v xml:space="preserve">MIDE LA INFORMACIÓN CONTENIDA EN EL PORTAL ENTRE LO PROGRAMADO </v>
      </c>
      <c r="AO21" s="1343" t="str">
        <f>'BASE METAS)'!AU11</f>
        <v>DESEMPEÑO</v>
      </c>
      <c r="AP21" s="1039" t="str">
        <f>'BASE METAS)'!AO11</f>
        <v xml:space="preserve">NUMERO DE INFORMACION PUBLICADA  </v>
      </c>
      <c r="AQ21" s="1039" t="str">
        <f>'BASE METAS)'!AP11</f>
        <v>NUMERO DE INFORMACIÓN PROGRAMADA</v>
      </c>
      <c r="AR21" s="1039">
        <f>'BASE METAS)'!AQ11</f>
        <v>100</v>
      </c>
      <c r="AS21" s="1204" t="str">
        <f>'BASE METAS)'!AR11</f>
        <v>DOCUMENTO</v>
      </c>
      <c r="AT21" s="1039" t="str">
        <f>'BASE METAS)'!AS11</f>
        <v>EFICACIA</v>
      </c>
      <c r="AU21" s="1482">
        <f>'BASE METAS)'!BO11</f>
        <v>0</v>
      </c>
      <c r="AV21" s="1">
        <f>'BASE METAS)'!BQ11</f>
        <v>150</v>
      </c>
      <c r="AW21" s="1">
        <f>'BASE METAS)'!BR11</f>
        <v>0</v>
      </c>
      <c r="AX21" s="1">
        <f>'BASE METAS)'!BS11</f>
        <v>40</v>
      </c>
      <c r="AY21" s="1">
        <f>'BASE METAS)'!BT11</f>
        <v>54</v>
      </c>
      <c r="AZ21" s="1">
        <f>'BASE METAS)'!BU11</f>
        <v>-14</v>
      </c>
      <c r="BA21" s="1">
        <f>'BASE METAS)'!BV11</f>
        <v>1.35</v>
      </c>
      <c r="BB21" s="1">
        <f>'BASE METAS)'!BW11</f>
        <v>126</v>
      </c>
      <c r="BC21" s="1">
        <f>'BASE METAS)'!BX11</f>
        <v>24</v>
      </c>
      <c r="BD21" s="1">
        <f>'BASE METAS)'!BY11</f>
        <v>0.84</v>
      </c>
      <c r="BE21" s="1">
        <f>'BASE METAS)'!CG11</f>
        <v>72</v>
      </c>
      <c r="BF21" s="1">
        <f>'BASE METAS)'!CJ11</f>
        <v>8</v>
      </c>
      <c r="BG21" s="1">
        <f>'BASE METAS)'!CK11</f>
        <v>0</v>
      </c>
      <c r="BH21" s="1">
        <f>'BASE METAS)'!CL11</f>
        <v>0</v>
      </c>
      <c r="BI21" s="1">
        <f>'BASE METAS)'!CM11</f>
        <v>0</v>
      </c>
      <c r="BJ21" s="1">
        <f>'BASE METAS)'!CN11</f>
        <v>0</v>
      </c>
      <c r="BK21" s="1">
        <f>'BASE METAS)'!CO11</f>
        <v>0</v>
      </c>
      <c r="BL21" s="1">
        <f>'BASE METAS)'!CP11</f>
        <v>0</v>
      </c>
      <c r="BM21" s="1">
        <f>'BASE METAS)'!CQ11</f>
        <v>0</v>
      </c>
      <c r="BN21" s="1">
        <f>'BASE METAS)'!CR11</f>
        <v>0</v>
      </c>
      <c r="BO21" s="1">
        <f>'BASE METAS)'!CS11</f>
        <v>0</v>
      </c>
      <c r="BP21" s="1">
        <f>'BASE METAS)'!CT11</f>
        <v>0</v>
      </c>
      <c r="BQ21" s="1">
        <f>'BASE METAS)'!CU11</f>
        <v>0</v>
      </c>
      <c r="BR21" s="1">
        <f>'BASE METAS)'!CV11</f>
        <v>0</v>
      </c>
      <c r="BS21" s="1">
        <f>'BASE METAS)'!CW11</f>
        <v>0</v>
      </c>
      <c r="BT21" s="1">
        <f>'BASE METAS)'!CX11</f>
        <v>0</v>
      </c>
      <c r="BU21" s="1">
        <f>'BASE METAS)'!FA11</f>
        <v>150</v>
      </c>
      <c r="BV21" s="1">
        <f>'BASE METAS)'!FB11</f>
        <v>0</v>
      </c>
      <c r="BW21" s="1">
        <f>'BASE METAS)'!FC11</f>
        <v>15</v>
      </c>
      <c r="BX21" s="1">
        <f>'BASE METAS)'!FD11</f>
        <v>1</v>
      </c>
      <c r="BY21" s="1">
        <f>'BASE METAS)'!FE11</f>
        <v>-14</v>
      </c>
      <c r="BZ21" s="1">
        <f>'BASE METAS)'!FF11</f>
        <v>6.6666666666666666E-2</v>
      </c>
      <c r="CA21" s="1">
        <f>'BASE METAS)'!FG11</f>
        <v>73</v>
      </c>
      <c r="CB21" s="1">
        <f>'BASE METAS)'!FH11</f>
        <v>77</v>
      </c>
      <c r="CC21" s="1">
        <f>'BASE METAS)'!FI11</f>
        <v>0.48666666666666669</v>
      </c>
      <c r="CD21" s="1">
        <f>'BASE METAS)'!FJ11</f>
        <v>150</v>
      </c>
      <c r="CE21" s="1">
        <f>'BASE METAS)'!FK11</f>
        <v>0</v>
      </c>
      <c r="CF21" s="1">
        <f>'BASE METAS)'!FL11</f>
        <v>13</v>
      </c>
      <c r="CG21" s="1">
        <f>'BASE METAS)'!FM11</f>
        <v>24</v>
      </c>
    </row>
    <row r="22" spans="1:85" ht="38.25" customHeight="1" x14ac:dyDescent="0.25">
      <c r="A22" s="1">
        <f>'BASE METAS)'!A12</f>
        <v>0</v>
      </c>
      <c r="B22" s="7221"/>
      <c r="C22" s="5686"/>
      <c r="D22" s="5686"/>
      <c r="E22" s="5686"/>
      <c r="F22" s="7198"/>
      <c r="G22" s="7198"/>
      <c r="H22" s="5708"/>
      <c r="I22" s="5708"/>
      <c r="J22" s="5708"/>
      <c r="K22" s="5708"/>
      <c r="L22" s="5708"/>
      <c r="M22" s="5708"/>
      <c r="N22" s="5708"/>
      <c r="O22" s="7108"/>
      <c r="P22" s="5699"/>
      <c r="Q22" s="5699"/>
      <c r="R22" s="5699"/>
      <c r="S22" s="5699"/>
      <c r="T22" s="5699"/>
      <c r="U22" s="7731"/>
      <c r="V22" s="5699"/>
      <c r="W22" s="5696"/>
      <c r="X22" s="7103"/>
      <c r="Y22" s="610" t="str">
        <f>'BASE METAS)'!Y12</f>
        <v>03</v>
      </c>
      <c r="Z22" s="616" t="str">
        <f>'BASE METAS)'!Z12</f>
        <v>INTEGRAR LA DOCUMENTACION RELATIVA A LOS RECURSOS DE REVISION QUE RESUELVE EL INFOEM, LLEVANDO EL SEGUIMIENTO HASTA SU RESOLUCION.</v>
      </c>
      <c r="AA22" s="446" t="str">
        <f>'BASE METAS)'!AA12</f>
        <v>EXPEDIENTE</v>
      </c>
      <c r="AB22" s="187">
        <f>'BASE METAS)'!AB12</f>
        <v>10</v>
      </c>
      <c r="AC22" s="187">
        <f>'BASE METAS)'!AC12</f>
        <v>0</v>
      </c>
      <c r="AD22" s="611">
        <f>'BASE METAS)'!AD12</f>
        <v>0</v>
      </c>
      <c r="AE22" s="187">
        <f>'BASE METAS)'!AE12</f>
        <v>3</v>
      </c>
      <c r="AF22" s="611">
        <f>'BASE METAS)'!AF12</f>
        <v>0.3</v>
      </c>
      <c r="AG22" s="187">
        <f>'BASE METAS)'!AG12</f>
        <v>3</v>
      </c>
      <c r="AH22" s="611">
        <f>'BASE METAS)'!AH12</f>
        <v>0.3</v>
      </c>
      <c r="AI22" s="187">
        <f>'BASE METAS)'!AI12</f>
        <v>4</v>
      </c>
      <c r="AJ22" s="612">
        <f>'BASE METAS)'!AJ12</f>
        <v>0.4</v>
      </c>
      <c r="AK22" s="228">
        <f>'BASE METAS)'!AK12</f>
        <v>1</v>
      </c>
      <c r="AL22" s="1039">
        <f>'BASE METAS)'!AL12</f>
        <v>3</v>
      </c>
      <c r="AM22" s="1039" t="str">
        <f>'BASE METAS)'!AM12</f>
        <v>DOCUMENTACIÓN RELATIVA</v>
      </c>
      <c r="AN22" s="1039" t="str">
        <f>'BASE METAS)'!AN12</f>
        <v xml:space="preserve">MIDE LA INTEGRACIÓN DE LOS DOCUMENTOS RESUELTOS ENTRE LO PROGRAMADO </v>
      </c>
      <c r="AO22" s="1343" t="str">
        <f>'BASE METAS)'!AU12</f>
        <v>DESEMPEÑO</v>
      </c>
      <c r="AP22" s="1039" t="str">
        <f>'BASE METAS)'!AO12</f>
        <v xml:space="preserve">NUEMRO DE DOCUMENTOS RESUELTOS   </v>
      </c>
      <c r="AQ22" s="1039" t="str">
        <f>'BASE METAS)'!AP12</f>
        <v xml:space="preserve">NUMERO DE DOCUMENTOS PROGRAMADOS </v>
      </c>
      <c r="AR22" s="1039">
        <f>'BASE METAS)'!AQ12</f>
        <v>100</v>
      </c>
      <c r="AS22" s="1204" t="str">
        <f>'BASE METAS)'!AR12</f>
        <v>EXPEDIENTE</v>
      </c>
      <c r="AT22" s="1039" t="str">
        <f>'BASE METAS)'!AS12</f>
        <v>EFICACIA</v>
      </c>
      <c r="AU22" s="1482">
        <f>'BASE METAS)'!BO12</f>
        <v>0</v>
      </c>
      <c r="AV22" s="1">
        <f>'BASE METAS)'!BQ12</f>
        <v>10</v>
      </c>
      <c r="AW22" s="1">
        <f>'BASE METAS)'!BR12</f>
        <v>0</v>
      </c>
      <c r="AX22" s="1">
        <f>'BASE METAS)'!BS12</f>
        <v>3</v>
      </c>
      <c r="AY22" s="1">
        <f>'BASE METAS)'!BT12</f>
        <v>9</v>
      </c>
      <c r="AZ22" s="1">
        <f>'BASE METAS)'!BU12</f>
        <v>-6</v>
      </c>
      <c r="BA22" s="1">
        <f>'BASE METAS)'!BV12</f>
        <v>3</v>
      </c>
      <c r="BB22" s="1">
        <f>'BASE METAS)'!BW12</f>
        <v>25</v>
      </c>
      <c r="BC22" s="1">
        <f>'BASE METAS)'!BX12</f>
        <v>-15</v>
      </c>
      <c r="BD22" s="1">
        <f>'BASE METAS)'!BY12</f>
        <v>2.5</v>
      </c>
      <c r="BE22" s="1">
        <f>'BASE METAS)'!CG12</f>
        <v>16</v>
      </c>
      <c r="BF22" s="1">
        <f>'BASE METAS)'!CJ12</f>
        <v>9</v>
      </c>
      <c r="BG22" s="1">
        <f>'BASE METAS)'!CK12</f>
        <v>0</v>
      </c>
      <c r="BH22" s="1">
        <f>'BASE METAS)'!CL12</f>
        <v>0</v>
      </c>
      <c r="BI22" s="1">
        <f>'BASE METAS)'!CM12</f>
        <v>0</v>
      </c>
      <c r="BJ22" s="1">
        <f>'BASE METAS)'!CN12</f>
        <v>0</v>
      </c>
      <c r="BK22" s="1">
        <f>'BASE METAS)'!CO12</f>
        <v>0</v>
      </c>
      <c r="BL22" s="1">
        <f>'BASE METAS)'!CP12</f>
        <v>0</v>
      </c>
      <c r="BM22" s="1">
        <f>'BASE METAS)'!CQ12</f>
        <v>0</v>
      </c>
      <c r="BN22" s="1">
        <f>'BASE METAS)'!CR12</f>
        <v>0</v>
      </c>
      <c r="BO22" s="1">
        <f>'BASE METAS)'!CS12</f>
        <v>0</v>
      </c>
      <c r="BP22" s="1">
        <f>'BASE METAS)'!CT12</f>
        <v>0</v>
      </c>
      <c r="BQ22" s="1">
        <f>'BASE METAS)'!CU12</f>
        <v>0</v>
      </c>
      <c r="BR22" s="1">
        <f>'BASE METAS)'!CV12</f>
        <v>0</v>
      </c>
      <c r="BS22" s="1">
        <f>'BASE METAS)'!CW12</f>
        <v>0</v>
      </c>
      <c r="BT22" s="1">
        <f>'BASE METAS)'!CX12</f>
        <v>0</v>
      </c>
      <c r="BU22" s="1">
        <f>'BASE METAS)'!FA12</f>
        <v>10</v>
      </c>
      <c r="BV22" s="1">
        <f>'BASE METAS)'!FB12</f>
        <v>0</v>
      </c>
      <c r="BW22" s="1">
        <f>'BASE METAS)'!FC12</f>
        <v>1</v>
      </c>
      <c r="BX22" s="1">
        <f>'BASE METAS)'!FD12</f>
        <v>1</v>
      </c>
      <c r="BY22" s="1">
        <f>'BASE METAS)'!FE12</f>
        <v>0</v>
      </c>
      <c r="BZ22" s="1">
        <f>'BASE METAS)'!FF12</f>
        <v>0</v>
      </c>
      <c r="CA22" s="1">
        <f>'BASE METAS)'!FG12</f>
        <v>17</v>
      </c>
      <c r="CB22" s="1">
        <f>'BASE METAS)'!FH12</f>
        <v>-7</v>
      </c>
      <c r="CC22" s="1">
        <f>'BASE METAS)'!FI12</f>
        <v>0</v>
      </c>
      <c r="CD22" s="1">
        <f>'BASE METAS)'!FJ12</f>
        <v>10</v>
      </c>
      <c r="CE22" s="1">
        <f>'BASE METAS)'!FK12</f>
        <v>0</v>
      </c>
      <c r="CF22" s="1">
        <f>'BASE METAS)'!FL12</f>
        <v>1</v>
      </c>
      <c r="CG22" s="1">
        <f>'BASE METAS)'!FM12</f>
        <v>3</v>
      </c>
    </row>
    <row r="23" spans="1:85" ht="38.25" x14ac:dyDescent="0.25">
      <c r="A23" s="1">
        <f>'BASE METAS)'!A13</f>
        <v>4</v>
      </c>
      <c r="B23" s="7221"/>
      <c r="C23" s="5684">
        <f>'BASE METAS)'!C13</f>
        <v>103</v>
      </c>
      <c r="D23" s="5684">
        <f>'BASE METAS)'!D13</f>
        <v>4</v>
      </c>
      <c r="E23" s="7102" t="str">
        <f>'BASE METAS)'!E13</f>
        <v>INFORMACIÓN, PLANEACIÓN, CONTROL Y EVALUACIÓN DE PROGRAMAS DE INSTRUMENTACIÓN DE LAS POLÍTICAS GUBERNAMENTALES</v>
      </c>
      <c r="F23" s="7197" t="str">
        <f>'BASE METAS)'!F13</f>
        <v>A00</v>
      </c>
      <c r="G23" s="7197" t="str">
        <f>'BASE METAS)'!G13</f>
        <v>101</v>
      </c>
      <c r="H23" s="5706" t="str">
        <f>'BASE METAS)'!H13</f>
        <v>05</v>
      </c>
      <c r="I23" s="5706" t="str">
        <f>'BASE METAS)'!I13</f>
        <v>01</v>
      </c>
      <c r="J23" s="5706" t="str">
        <f>'BASE METAS)'!J13</f>
        <v>03</v>
      </c>
      <c r="K23" s="5706" t="str">
        <f>'BASE METAS)'!K13</f>
        <v>03</v>
      </c>
      <c r="L23" s="5706" t="str">
        <f>'BASE METAS)'!L13</f>
        <v>04</v>
      </c>
      <c r="M23" s="5706" t="str">
        <f>'BASE METAS)'!M13</f>
        <v>101</v>
      </c>
      <c r="N23" s="5706" t="str">
        <f>'BASE METAS)'!N13</f>
        <v>Presidencia</v>
      </c>
      <c r="O23" s="5697" t="str">
        <f>'BASE METAS)'!O13</f>
        <v>Secretaría Técnica</v>
      </c>
      <c r="P23" s="5697" t="str">
        <f>'BASE METAS)'!P13</f>
        <v>Administración, planeación y control gubernamental</v>
      </c>
      <c r="Q23" s="5697" t="str">
        <f>'BASE METAS)'!Q13</f>
        <v>Control y evaluación de la administración gubernamental</v>
      </c>
      <c r="R23" s="5697" t="str">
        <f>'BASE METAS)'!R13</f>
        <v>Conducción de las políticas generales de gobierno</v>
      </c>
      <c r="S23" s="5697" t="str">
        <f>'BASE METAS)'!S13</f>
        <v>Coordinación de gestión de las políticas gubernamentales</v>
      </c>
      <c r="T23" s="5697" t="str">
        <f>'BASE METAS)'!T13</f>
        <v>Información, planeación, control y evaluación de programas de instrumentación de las políticas gubernamentales</v>
      </c>
      <c r="U23" s="7726" t="str">
        <f>'BASE METAS)'!U13</f>
        <v>IMPULSAR UN GOBIERNO EFICIENTE Y DEMOCRÁTICO, CAPAZ DE GENERAR MECANISMOS QUE PERMITAN MEJORAR Y MAXIMIZAR EL USO DE LOS RECURSOS PÚBLICOS, ORIENTADOLOS HACIA LA GENERACIÓN DE RESULTADOS</v>
      </c>
      <c r="V23" s="5697" t="str">
        <f>'BASE METAS)'!V13</f>
        <v>Gobierno de Resultados</v>
      </c>
      <c r="W23" s="5694">
        <f>'BASE METAS)'!W13</f>
        <v>8146111</v>
      </c>
      <c r="X23" s="7102" t="str">
        <f>'BASE METAS)'!X13</f>
        <v>SECRETARÍA TÉCNICA</v>
      </c>
      <c r="Y23" s="457" t="str">
        <f>'BASE METAS)'!Y13</f>
        <v>01</v>
      </c>
      <c r="Z23" s="872" t="str">
        <f>'BASE METAS)'!Z13</f>
        <v xml:space="preserve">REALIZAR FORO DE CONSULTA CIUDADANA </v>
      </c>
      <c r="AA23" s="735" t="str">
        <f>'BASE METAS)'!AA13</f>
        <v>FORO</v>
      </c>
      <c r="AB23" s="154">
        <f>'BASE METAS)'!AB13</f>
        <v>1</v>
      </c>
      <c r="AC23" s="154">
        <f>'BASE METAS)'!AC13</f>
        <v>1</v>
      </c>
      <c r="AD23" s="155">
        <f>'BASE METAS)'!AD13</f>
        <v>1</v>
      </c>
      <c r="AE23" s="154">
        <f>'BASE METAS)'!AE13</f>
        <v>0</v>
      </c>
      <c r="AF23" s="155">
        <f>'BASE METAS)'!AF13</f>
        <v>0</v>
      </c>
      <c r="AG23" s="154">
        <f>'BASE METAS)'!AG13</f>
        <v>0</v>
      </c>
      <c r="AH23" s="155">
        <f>'BASE METAS)'!AH13</f>
        <v>0</v>
      </c>
      <c r="AI23" s="154">
        <f>'BASE METAS)'!AI13</f>
        <v>0</v>
      </c>
      <c r="AJ23" s="736">
        <f>'BASE METAS)'!AJ13</f>
        <v>0</v>
      </c>
      <c r="AK23" s="228">
        <f>'BASE METAS)'!AK13</f>
        <v>1</v>
      </c>
      <c r="AL23" s="1215" t="str">
        <f>'BASE METAS)'!AL13</f>
        <v>01</v>
      </c>
      <c r="AM23" s="959" t="str">
        <f>'BASE METAS)'!AM13</f>
        <v xml:space="preserve">FORO DE CONSULTA CIUDADANA 
 </v>
      </c>
      <c r="AN23" s="959" t="str">
        <f>'BASE METAS)'!AN13</f>
        <v>MIDE LA CANTIDAD DE FOROS DE CONSULTA CIUDADANA REALIZADOS</v>
      </c>
      <c r="AO23" s="1343" t="str">
        <f>'BASE METAS)'!AU13</f>
        <v>DESEMPEÑO</v>
      </c>
      <c r="AP23" s="970" t="str">
        <f>'BASE METAS)'!AO13</f>
        <v xml:space="preserve">FOROS DE CONSULTA  REALIZADOS </v>
      </c>
      <c r="AQ23" s="970" t="str">
        <f>'BASE METAS)'!AP13</f>
        <v>FOROS DE CONSULTA  PROGRAMADOS</v>
      </c>
      <c r="AR23" s="1039">
        <f>'BASE METAS)'!AQ13</f>
        <v>100</v>
      </c>
      <c r="AS23" s="970" t="str">
        <f>'BASE METAS)'!AR13</f>
        <v xml:space="preserve">FORO </v>
      </c>
      <c r="AT23" s="970" t="str">
        <f>'BASE METAS)'!AS13</f>
        <v>EFICACIA</v>
      </c>
      <c r="AU23" s="1483">
        <f>'BASE METAS)'!BO13</f>
        <v>0</v>
      </c>
      <c r="AV23" s="1">
        <f>'BASE METAS)'!BQ13</f>
        <v>1</v>
      </c>
      <c r="AW23" s="1">
        <f>'BASE METAS)'!BR13</f>
        <v>0</v>
      </c>
      <c r="AX23" s="1">
        <f>'BASE METAS)'!BS13</f>
        <v>0</v>
      </c>
      <c r="AY23" s="1">
        <f>'BASE METAS)'!BT13</f>
        <v>0</v>
      </c>
      <c r="AZ23" s="1">
        <f>'BASE METAS)'!BU13</f>
        <v>0</v>
      </c>
      <c r="BA23" s="1" t="e">
        <f>'BASE METAS)'!BV13</f>
        <v>#DIV/0!</v>
      </c>
      <c r="BB23" s="1">
        <f>'BASE METAS)'!BW13</f>
        <v>1</v>
      </c>
      <c r="BC23" s="1">
        <f>'BASE METAS)'!BX13</f>
        <v>0</v>
      </c>
      <c r="BD23" s="1">
        <f>'BASE METAS)'!BY13</f>
        <v>1</v>
      </c>
      <c r="BE23" s="1">
        <f>'BASE METAS)'!CG13</f>
        <v>1</v>
      </c>
      <c r="BF23" s="1">
        <f>'BASE METAS)'!CJ13</f>
        <v>10</v>
      </c>
      <c r="BG23" s="1">
        <f>'BASE METAS)'!CK13</f>
        <v>0</v>
      </c>
      <c r="BH23" s="1">
        <f>'BASE METAS)'!CL13</f>
        <v>0</v>
      </c>
      <c r="BI23" s="1">
        <f>'BASE METAS)'!CM13</f>
        <v>0</v>
      </c>
      <c r="BJ23" s="1">
        <f>'BASE METAS)'!CN13</f>
        <v>0</v>
      </c>
      <c r="BK23" s="1">
        <f>'BASE METAS)'!CO13</f>
        <v>0</v>
      </c>
      <c r="BL23" s="1">
        <f>'BASE METAS)'!CP13</f>
        <v>0</v>
      </c>
      <c r="BM23" s="1">
        <f>'BASE METAS)'!CQ13</f>
        <v>0</v>
      </c>
      <c r="BN23" s="1">
        <f>'BASE METAS)'!CR13</f>
        <v>0</v>
      </c>
      <c r="BO23" s="1">
        <f>'BASE METAS)'!CS13</f>
        <v>0</v>
      </c>
      <c r="BP23" s="1">
        <f>'BASE METAS)'!CT13</f>
        <v>0</v>
      </c>
      <c r="BQ23" s="1">
        <f>'BASE METAS)'!CU13</f>
        <v>0</v>
      </c>
      <c r="BR23" s="1">
        <f>'BASE METAS)'!CV13</f>
        <v>0</v>
      </c>
      <c r="BS23" s="1">
        <f>'BASE METAS)'!CW13</f>
        <v>0</v>
      </c>
      <c r="BT23" s="1">
        <f>'BASE METAS)'!CX13</f>
        <v>0</v>
      </c>
      <c r="BU23" s="1">
        <f>'BASE METAS)'!FA13</f>
        <v>1</v>
      </c>
      <c r="BV23" s="1">
        <f>'BASE METAS)'!FB13</f>
        <v>0</v>
      </c>
      <c r="BW23" s="1">
        <f>'BASE METAS)'!FC13</f>
        <v>0</v>
      </c>
      <c r="BX23" s="1">
        <f>'BASE METAS)'!FD13</f>
        <v>0</v>
      </c>
      <c r="BY23" s="1">
        <f>'BASE METAS)'!FE13</f>
        <v>0</v>
      </c>
      <c r="BZ23" s="1">
        <f>'BASE METAS)'!FF13</f>
        <v>0</v>
      </c>
      <c r="CA23" s="1">
        <f>'BASE METAS)'!FG13</f>
        <v>1</v>
      </c>
      <c r="CB23" s="1">
        <f>'BASE METAS)'!FH13</f>
        <v>0</v>
      </c>
      <c r="CC23" s="1">
        <f>'BASE METAS)'!FI13</f>
        <v>1</v>
      </c>
      <c r="CD23" s="1">
        <f>'BASE METAS)'!FJ13</f>
        <v>1</v>
      </c>
      <c r="CE23" s="1">
        <f>'BASE METAS)'!FK13</f>
        <v>0</v>
      </c>
      <c r="CF23" s="1">
        <f>'BASE METAS)'!FL13</f>
        <v>0</v>
      </c>
      <c r="CG23" s="1">
        <f>'BASE METAS)'!FM13</f>
        <v>0</v>
      </c>
    </row>
    <row r="24" spans="1:85" ht="114.75" x14ac:dyDescent="0.2">
      <c r="A24" s="1">
        <f>'BASE METAS)'!A14</f>
        <v>0</v>
      </c>
      <c r="B24" s="7221"/>
      <c r="C24" s="5685"/>
      <c r="D24" s="5685"/>
      <c r="E24" s="7145"/>
      <c r="F24" s="7218"/>
      <c r="G24" s="7218"/>
      <c r="H24" s="5707"/>
      <c r="I24" s="5707"/>
      <c r="J24" s="5707"/>
      <c r="K24" s="5707"/>
      <c r="L24" s="5707"/>
      <c r="M24" s="5707"/>
      <c r="N24" s="5707"/>
      <c r="O24" s="5698"/>
      <c r="P24" s="5698"/>
      <c r="Q24" s="5698"/>
      <c r="R24" s="5698"/>
      <c r="S24" s="5698"/>
      <c r="T24" s="5698"/>
      <c r="U24" s="7727"/>
      <c r="V24" s="5698"/>
      <c r="W24" s="5695"/>
      <c r="X24" s="7145"/>
      <c r="Y24" s="464" t="str">
        <f>'BASE METAS)'!Y14</f>
        <v>02</v>
      </c>
      <c r="Z24" s="219" t="str">
        <f>'BASE METAS)'!Z14</f>
        <v>INTEGRAR EL PLAN DE DESARROLLO MUNICIPAL 2013-2015</v>
      </c>
      <c r="AA24" s="217" t="str">
        <f>'BASE METAS)'!AA14</f>
        <v xml:space="preserve">PLAN </v>
      </c>
      <c r="AB24" s="157">
        <f>'BASE METAS)'!AB14</f>
        <v>1</v>
      </c>
      <c r="AC24" s="157">
        <f>'BASE METAS)'!AC14</f>
        <v>1</v>
      </c>
      <c r="AD24" s="158">
        <f>'BASE METAS)'!AD14</f>
        <v>1</v>
      </c>
      <c r="AE24" s="157">
        <f>'BASE METAS)'!AE14</f>
        <v>0</v>
      </c>
      <c r="AF24" s="158">
        <f>'BASE METAS)'!AF14</f>
        <v>0</v>
      </c>
      <c r="AG24" s="157">
        <f>'BASE METAS)'!AG14</f>
        <v>0</v>
      </c>
      <c r="AH24" s="158">
        <f>'BASE METAS)'!AH14</f>
        <v>0</v>
      </c>
      <c r="AI24" s="157">
        <f>'BASE METAS)'!AI14</f>
        <v>0</v>
      </c>
      <c r="AJ24" s="208">
        <f>'BASE METAS)'!AJ14</f>
        <v>0</v>
      </c>
      <c r="AK24" s="228">
        <f>'BASE METAS)'!AK14</f>
        <v>1</v>
      </c>
      <c r="AL24" s="1215" t="str">
        <f>'BASE METAS)'!AL14</f>
        <v>02</v>
      </c>
      <c r="AM24" s="959" t="str">
        <f>'BASE METAS)'!AM14</f>
        <v xml:space="preserve">  PLAN DE DESARROLLO MUNICIPAL 2013-2015</v>
      </c>
      <c r="AN24" s="1018" t="str">
        <f>'BASE METAS)'!AN14</f>
        <v xml:space="preserve">  PLAN DE DESARROLLO MUNICIPAL 2013-2015</v>
      </c>
      <c r="AO24" s="1343" t="str">
        <f>'BASE METAS)'!AU14</f>
        <v>DESEMPEÑO</v>
      </c>
      <c r="AP24" s="981" t="str">
        <f>'BASE METAS)'!AO14</f>
        <v>PLAN DE DESARROLLO MUNICIPAL REALIZADO</v>
      </c>
      <c r="AQ24" s="970" t="str">
        <f>'BASE METAS)'!AP14</f>
        <v>PLAN DE DESARROLLO MUNICIPAL PROGRAMADO</v>
      </c>
      <c r="AR24" s="1039">
        <f>'BASE METAS)'!AQ14</f>
        <v>100</v>
      </c>
      <c r="AS24" s="970" t="str">
        <f>'BASE METAS)'!AR14</f>
        <v xml:space="preserve">PLAN </v>
      </c>
      <c r="AT24" s="970" t="str">
        <f>'BASE METAS)'!AS14</f>
        <v xml:space="preserve">EFICIENCIA </v>
      </c>
      <c r="AU24" s="1483">
        <f>'BASE METAS)'!BO14</f>
        <v>0</v>
      </c>
      <c r="AV24" s="1">
        <f>'BASE METAS)'!BQ14</f>
        <v>1</v>
      </c>
      <c r="AW24" s="1">
        <f>'BASE METAS)'!BR14</f>
        <v>0</v>
      </c>
      <c r="AX24" s="1">
        <f>'BASE METAS)'!BS14</f>
        <v>0</v>
      </c>
      <c r="AY24" s="1">
        <f>'BASE METAS)'!BT14</f>
        <v>0</v>
      </c>
      <c r="AZ24" s="1">
        <f>'BASE METAS)'!BU14</f>
        <v>0</v>
      </c>
      <c r="BA24" s="1" t="e">
        <f>'BASE METAS)'!BV14</f>
        <v>#DIV/0!</v>
      </c>
      <c r="BB24" s="1">
        <f>'BASE METAS)'!BW14</f>
        <v>1</v>
      </c>
      <c r="BC24" s="1">
        <f>'BASE METAS)'!BX14</f>
        <v>0</v>
      </c>
      <c r="BD24" s="1">
        <f>'BASE METAS)'!BY14</f>
        <v>1</v>
      </c>
      <c r="BE24" s="1">
        <f>'BASE METAS)'!CG14</f>
        <v>1</v>
      </c>
      <c r="BF24" s="1">
        <f>'BASE METAS)'!CJ14</f>
        <v>11</v>
      </c>
      <c r="BG24" s="1">
        <f>'BASE METAS)'!CK14</f>
        <v>0</v>
      </c>
      <c r="BH24" s="1">
        <f>'BASE METAS)'!CL14</f>
        <v>0</v>
      </c>
      <c r="BI24" s="1">
        <f>'BASE METAS)'!CM14</f>
        <v>0</v>
      </c>
      <c r="BJ24" s="1">
        <f>'BASE METAS)'!CN14</f>
        <v>0</v>
      </c>
      <c r="BK24" s="1">
        <f>'BASE METAS)'!CO14</f>
        <v>0</v>
      </c>
      <c r="BL24" s="1">
        <f>'BASE METAS)'!CP14</f>
        <v>0</v>
      </c>
      <c r="BM24" s="1">
        <f>'BASE METAS)'!CQ14</f>
        <v>0</v>
      </c>
      <c r="BN24" s="1">
        <f>'BASE METAS)'!CR14</f>
        <v>0</v>
      </c>
      <c r="BO24" s="1">
        <f>'BASE METAS)'!CS14</f>
        <v>0</v>
      </c>
      <c r="BP24" s="1">
        <f>'BASE METAS)'!CT14</f>
        <v>0</v>
      </c>
      <c r="BQ24" s="1">
        <f>'BASE METAS)'!CU14</f>
        <v>0</v>
      </c>
      <c r="BR24" s="1">
        <f>'BASE METAS)'!CV14</f>
        <v>0</v>
      </c>
      <c r="BS24" s="1">
        <f>'BASE METAS)'!CW14</f>
        <v>0</v>
      </c>
      <c r="BT24" s="1">
        <f>'BASE METAS)'!CX14</f>
        <v>0</v>
      </c>
      <c r="BU24" s="1">
        <f>'BASE METAS)'!FA14</f>
        <v>1</v>
      </c>
      <c r="BV24" s="1">
        <f>'BASE METAS)'!FB14</f>
        <v>0</v>
      </c>
      <c r="BW24" s="1">
        <f>'BASE METAS)'!FC14</f>
        <v>0</v>
      </c>
      <c r="BX24" s="1">
        <f>'BASE METAS)'!FD14</f>
        <v>0</v>
      </c>
      <c r="BY24" s="1">
        <f>'BASE METAS)'!FE14</f>
        <v>0</v>
      </c>
      <c r="BZ24" s="1">
        <f>'BASE METAS)'!FF14</f>
        <v>0</v>
      </c>
      <c r="CA24" s="1">
        <f>'BASE METAS)'!FG14</f>
        <v>1</v>
      </c>
      <c r="CB24" s="1">
        <f>'BASE METAS)'!FH14</f>
        <v>0</v>
      </c>
      <c r="CC24" s="1">
        <f>'BASE METAS)'!FI14</f>
        <v>1</v>
      </c>
      <c r="CD24" s="1">
        <f>'BASE METAS)'!FJ14</f>
        <v>1</v>
      </c>
      <c r="CE24" s="1">
        <f>'BASE METAS)'!FK14</f>
        <v>0</v>
      </c>
      <c r="CF24" s="1">
        <f>'BASE METAS)'!FL14</f>
        <v>0</v>
      </c>
      <c r="CG24" s="1">
        <f>'BASE METAS)'!FM14</f>
        <v>0</v>
      </c>
    </row>
    <row r="25" spans="1:85" ht="41.25" customHeight="1" x14ac:dyDescent="0.25">
      <c r="A25" s="1">
        <f>'BASE METAS)'!A15</f>
        <v>0</v>
      </c>
      <c r="B25" s="7221"/>
      <c r="C25" s="5685"/>
      <c r="D25" s="5685"/>
      <c r="E25" s="7145"/>
      <c r="F25" s="7218"/>
      <c r="G25" s="7218"/>
      <c r="H25" s="5707"/>
      <c r="I25" s="5707"/>
      <c r="J25" s="5707"/>
      <c r="K25" s="5707"/>
      <c r="L25" s="5707"/>
      <c r="M25" s="5707"/>
      <c r="N25" s="5707"/>
      <c r="O25" s="5698"/>
      <c r="P25" s="5698"/>
      <c r="Q25" s="5698"/>
      <c r="R25" s="5698"/>
      <c r="S25" s="5698"/>
      <c r="T25" s="5698"/>
      <c r="U25" s="7727"/>
      <c r="V25" s="5698"/>
      <c r="W25" s="5695"/>
      <c r="X25" s="7145"/>
      <c r="Y25" s="464" t="str">
        <f>'BASE METAS)'!Y15</f>
        <v>03</v>
      </c>
      <c r="Z25" s="219" t="str">
        <f>'BASE METAS)'!Z15</f>
        <v xml:space="preserve">COORDINAR LA INTEGRACIÓN DEL INFORME DE GOBIERNO DEL PRESIDENTE MUNICIPAL </v>
      </c>
      <c r="AA25" s="216" t="str">
        <f>'BASE METAS)'!AA15</f>
        <v>INFORME</v>
      </c>
      <c r="AB25" s="157">
        <f>'BASE METAS)'!AB15</f>
        <v>1</v>
      </c>
      <c r="AC25" s="157">
        <f>'BASE METAS)'!AC15</f>
        <v>0</v>
      </c>
      <c r="AD25" s="158">
        <f>'BASE METAS)'!AD15</f>
        <v>0</v>
      </c>
      <c r="AE25" s="157">
        <f>'BASE METAS)'!AE15</f>
        <v>0</v>
      </c>
      <c r="AF25" s="158">
        <f>'BASE METAS)'!AF15</f>
        <v>0</v>
      </c>
      <c r="AG25" s="157">
        <f>'BASE METAS)'!AG15</f>
        <v>0</v>
      </c>
      <c r="AH25" s="158">
        <f>'BASE METAS)'!AH15</f>
        <v>0</v>
      </c>
      <c r="AI25" s="157">
        <f>'BASE METAS)'!AI15</f>
        <v>1</v>
      </c>
      <c r="AJ25" s="208">
        <f>'BASE METAS)'!AJ15</f>
        <v>1</v>
      </c>
      <c r="AK25" s="228">
        <f>'BASE METAS)'!AK15</f>
        <v>1</v>
      </c>
      <c r="AL25" s="1215" t="str">
        <f>'BASE METAS)'!AL15</f>
        <v>03</v>
      </c>
      <c r="AM25" s="959" t="str">
        <f>'BASE METAS)'!AM15</f>
        <v xml:space="preserve">COORDINAR LA INTEGRACIÓN DEL INFORME DE GOBIERNO DEL PRESIDENTE MUNICIPAL </v>
      </c>
      <c r="AN25" s="1018" t="str">
        <f>'BASE METAS)'!AN15</f>
        <v xml:space="preserve">COORDINAR LA INTEGRACIÓN DEL INFORME DE GOBIERNO DEL PRESIDENTE MUNICIPAL </v>
      </c>
      <c r="AO25" s="1343" t="str">
        <f>'BASE METAS)'!AU15</f>
        <v>DESEMPEÑO</v>
      </c>
      <c r="AP25" s="970" t="str">
        <f>'BASE METAS)'!AO15</f>
        <v xml:space="preserve">INFORME DE GOBIERNO REALIZADO
</v>
      </c>
      <c r="AQ25" s="970" t="str">
        <f>'BASE METAS)'!AP15</f>
        <v>INFORME DE GOBIERNO PROGRAMADO</v>
      </c>
      <c r="AR25" s="1039">
        <f>'BASE METAS)'!AQ15</f>
        <v>100</v>
      </c>
      <c r="AS25" s="970" t="str">
        <f>'BASE METAS)'!AR15</f>
        <v>INFORMES</v>
      </c>
      <c r="AT25" s="970" t="str">
        <f>'BASE METAS)'!AS15</f>
        <v xml:space="preserve">EFICIENCIA </v>
      </c>
      <c r="AU25" s="1483">
        <f>'BASE METAS)'!BO15</f>
        <v>0</v>
      </c>
      <c r="AV25" s="1">
        <f>'BASE METAS)'!BQ15</f>
        <v>1</v>
      </c>
      <c r="AW25" s="1">
        <f>'BASE METAS)'!BR15</f>
        <v>0</v>
      </c>
      <c r="AX25" s="1">
        <f>'BASE METAS)'!BS15</f>
        <v>0</v>
      </c>
      <c r="AY25" s="1">
        <f>'BASE METAS)'!BT15</f>
        <v>0</v>
      </c>
      <c r="AZ25" s="1">
        <f>'BASE METAS)'!BU15</f>
        <v>0</v>
      </c>
      <c r="BA25" s="1" t="e">
        <f>'BASE METAS)'!BV15</f>
        <v>#DIV/0!</v>
      </c>
      <c r="BB25" s="1">
        <f>'BASE METAS)'!BW15</f>
        <v>0</v>
      </c>
      <c r="BC25" s="1">
        <f>'BASE METAS)'!BX15</f>
        <v>1</v>
      </c>
      <c r="BD25" s="1">
        <f>'BASE METAS)'!BY15</f>
        <v>0</v>
      </c>
      <c r="BE25" s="1">
        <f>'BASE METAS)'!CG15</f>
        <v>0</v>
      </c>
      <c r="BF25" s="1">
        <f>'BASE METAS)'!CJ15</f>
        <v>12</v>
      </c>
      <c r="BG25" s="1">
        <f>'BASE METAS)'!CK15</f>
        <v>0</v>
      </c>
      <c r="BH25" s="1">
        <f>'BASE METAS)'!CL15</f>
        <v>0</v>
      </c>
      <c r="BI25" s="1">
        <f>'BASE METAS)'!CM15</f>
        <v>0</v>
      </c>
      <c r="BJ25" s="1">
        <f>'BASE METAS)'!CN15</f>
        <v>0</v>
      </c>
      <c r="BK25" s="1">
        <f>'BASE METAS)'!CO15</f>
        <v>0</v>
      </c>
      <c r="BL25" s="1">
        <f>'BASE METAS)'!CP15</f>
        <v>0</v>
      </c>
      <c r="BM25" s="1">
        <f>'BASE METAS)'!CQ15</f>
        <v>0</v>
      </c>
      <c r="BN25" s="1">
        <f>'BASE METAS)'!CR15</f>
        <v>0</v>
      </c>
      <c r="BO25" s="1">
        <f>'BASE METAS)'!CS15</f>
        <v>0</v>
      </c>
      <c r="BP25" s="1">
        <f>'BASE METAS)'!CT15</f>
        <v>0</v>
      </c>
      <c r="BQ25" s="1">
        <f>'BASE METAS)'!CU15</f>
        <v>0</v>
      </c>
      <c r="BR25" s="1">
        <f>'BASE METAS)'!CV15</f>
        <v>0</v>
      </c>
      <c r="BS25" s="1">
        <f>'BASE METAS)'!CW15</f>
        <v>0</v>
      </c>
      <c r="BT25" s="1">
        <f>'BASE METAS)'!CX15</f>
        <v>0</v>
      </c>
      <c r="BU25" s="1">
        <f>'BASE METAS)'!FA15</f>
        <v>1</v>
      </c>
      <c r="BV25" s="1">
        <f>'BASE METAS)'!FB15</f>
        <v>0</v>
      </c>
      <c r="BW25" s="1">
        <f>'BASE METAS)'!FC15</f>
        <v>0</v>
      </c>
      <c r="BX25" s="1">
        <f>'BASE METAS)'!FD15</f>
        <v>0</v>
      </c>
      <c r="BY25" s="1">
        <f>'BASE METAS)'!FE15</f>
        <v>0</v>
      </c>
      <c r="BZ25" s="1">
        <f>'BASE METAS)'!FF15</f>
        <v>0</v>
      </c>
      <c r="CA25" s="1">
        <f>'BASE METAS)'!FG15</f>
        <v>0</v>
      </c>
      <c r="CB25" s="1">
        <f>'BASE METAS)'!FH15</f>
        <v>1</v>
      </c>
      <c r="CC25" s="1">
        <f>'BASE METAS)'!FI15</f>
        <v>0</v>
      </c>
      <c r="CD25" s="1">
        <f>'BASE METAS)'!FJ15</f>
        <v>1</v>
      </c>
      <c r="CE25" s="1">
        <f>'BASE METAS)'!FK15</f>
        <v>0</v>
      </c>
      <c r="CF25" s="1">
        <f>'BASE METAS)'!FL15</f>
        <v>0</v>
      </c>
      <c r="CG25" s="1">
        <f>'BASE METAS)'!FM15</f>
        <v>0</v>
      </c>
    </row>
    <row r="26" spans="1:85" ht="25.5" customHeight="1" x14ac:dyDescent="0.25">
      <c r="A26" s="1">
        <f>'BASE METAS)'!A16</f>
        <v>0</v>
      </c>
      <c r="B26" s="7221"/>
      <c r="C26" s="5685"/>
      <c r="D26" s="5685"/>
      <c r="E26" s="7145"/>
      <c r="F26" s="7218"/>
      <c r="G26" s="7218"/>
      <c r="H26" s="5707"/>
      <c r="I26" s="5707"/>
      <c r="J26" s="5707"/>
      <c r="K26" s="5707"/>
      <c r="L26" s="5707"/>
      <c r="M26" s="5707"/>
      <c r="N26" s="5707"/>
      <c r="O26" s="5698"/>
      <c r="P26" s="5698"/>
      <c r="Q26" s="5698"/>
      <c r="R26" s="5698"/>
      <c r="S26" s="5698"/>
      <c r="T26" s="5698"/>
      <c r="U26" s="7727"/>
      <c r="V26" s="5698"/>
      <c r="W26" s="5695"/>
      <c r="X26" s="7145"/>
      <c r="Y26" s="464" t="str">
        <f>'BASE METAS)'!Y16</f>
        <v>04</v>
      </c>
      <c r="Z26" s="219" t="str">
        <f>'BASE METAS)'!Z16</f>
        <v>ELABORAR EL INFORME  ANUAL DE EJECUCIÓN 2013 DEL PLAN DE DESARROLLO MUNICIPAL 2013-2015</v>
      </c>
      <c r="AA26" s="217" t="str">
        <f>'BASE METAS)'!AA16</f>
        <v>INFORME</v>
      </c>
      <c r="AB26" s="157">
        <f>'BASE METAS)'!AB16</f>
        <v>1</v>
      </c>
      <c r="AC26" s="157">
        <f>'BASE METAS)'!AC16</f>
        <v>0</v>
      </c>
      <c r="AD26" s="158">
        <f>'BASE METAS)'!AD16</f>
        <v>0</v>
      </c>
      <c r="AE26" s="157">
        <f>'BASE METAS)'!AE16</f>
        <v>0</v>
      </c>
      <c r="AF26" s="158">
        <f>'BASE METAS)'!AF16</f>
        <v>0</v>
      </c>
      <c r="AG26" s="157">
        <f>'BASE METAS)'!AG16</f>
        <v>0</v>
      </c>
      <c r="AH26" s="158">
        <f>'BASE METAS)'!AH16</f>
        <v>0</v>
      </c>
      <c r="AI26" s="157">
        <f>'BASE METAS)'!AI16</f>
        <v>1</v>
      </c>
      <c r="AJ26" s="208">
        <f>'BASE METAS)'!AJ16</f>
        <v>1</v>
      </c>
      <c r="AK26" s="228">
        <f>'BASE METAS)'!AK16</f>
        <v>1</v>
      </c>
      <c r="AL26" s="1215" t="str">
        <f>'BASE METAS)'!AL16</f>
        <v>04</v>
      </c>
      <c r="AM26" s="970" t="str">
        <f>'BASE METAS)'!AM16</f>
        <v>ELABORAR EL INFORME  ANUAL DE EJECUCIÓN 2013 DEL PLAN DE DESARROLLO MUNICIPAL 2013-2015</v>
      </c>
      <c r="AN26" s="1018" t="str">
        <f>'BASE METAS)'!AN16</f>
        <v>ELABORAR EL INFORME  ANUAL DE EJECUCIÓN 2013 DEL PLAN DE DESARROLLO MUNICIPAL 2013-2015</v>
      </c>
      <c r="AO26" s="1343" t="str">
        <f>'BASE METAS)'!AU16</f>
        <v>DESEMPEÑO</v>
      </c>
      <c r="AP26" s="970" t="str">
        <f>'BASE METAS)'!AO16</f>
        <v>NO. DE REPORTES REALIZADO</v>
      </c>
      <c r="AQ26" s="970" t="str">
        <f>'BASE METAS)'!AP16</f>
        <v>NO. DE INFORME REQUERIDO</v>
      </c>
      <c r="AR26" s="1039">
        <f>'BASE METAS)'!AQ16</f>
        <v>100</v>
      </c>
      <c r="AS26" s="970" t="str">
        <f>'BASE METAS)'!AR16</f>
        <v>INFORMES</v>
      </c>
      <c r="AT26" s="970" t="str">
        <f>'BASE METAS)'!AS16</f>
        <v xml:space="preserve">EFICIENCIA </v>
      </c>
      <c r="AU26" s="1483">
        <f>'BASE METAS)'!BO16</f>
        <v>0</v>
      </c>
      <c r="AV26" s="1">
        <f>'BASE METAS)'!BQ16</f>
        <v>1</v>
      </c>
      <c r="AW26" s="1">
        <f>'BASE METAS)'!BR16</f>
        <v>0</v>
      </c>
      <c r="AX26" s="1">
        <f>'BASE METAS)'!BS16</f>
        <v>0</v>
      </c>
      <c r="AY26" s="1">
        <f>'BASE METAS)'!BT16</f>
        <v>0</v>
      </c>
      <c r="AZ26" s="1">
        <f>'BASE METAS)'!BU16</f>
        <v>0</v>
      </c>
      <c r="BA26" s="1" t="e">
        <f>'BASE METAS)'!BV16</f>
        <v>#DIV/0!</v>
      </c>
      <c r="BB26" s="1">
        <f>'BASE METAS)'!BW16</f>
        <v>0</v>
      </c>
      <c r="BC26" s="1">
        <f>'BASE METAS)'!BX16</f>
        <v>1</v>
      </c>
      <c r="BD26" s="1">
        <f>'BASE METAS)'!BY16</f>
        <v>0</v>
      </c>
      <c r="BE26" s="1">
        <f>'BASE METAS)'!CG16</f>
        <v>0</v>
      </c>
      <c r="BF26" s="1">
        <f>'BASE METAS)'!CJ16</f>
        <v>13</v>
      </c>
      <c r="BG26" s="1">
        <f>'BASE METAS)'!CK16</f>
        <v>0</v>
      </c>
      <c r="BH26" s="1">
        <f>'BASE METAS)'!CL16</f>
        <v>0</v>
      </c>
      <c r="BI26" s="1">
        <f>'BASE METAS)'!CM16</f>
        <v>0</v>
      </c>
      <c r="BJ26" s="1">
        <f>'BASE METAS)'!CN16</f>
        <v>0</v>
      </c>
      <c r="BK26" s="1">
        <f>'BASE METAS)'!CO16</f>
        <v>0</v>
      </c>
      <c r="BL26" s="1">
        <f>'BASE METAS)'!CP16</f>
        <v>0</v>
      </c>
      <c r="BM26" s="1">
        <f>'BASE METAS)'!CQ16</f>
        <v>0</v>
      </c>
      <c r="BN26" s="1">
        <f>'BASE METAS)'!CR16</f>
        <v>0</v>
      </c>
      <c r="BO26" s="1">
        <f>'BASE METAS)'!CS16</f>
        <v>0</v>
      </c>
      <c r="BP26" s="1">
        <f>'BASE METAS)'!CT16</f>
        <v>0</v>
      </c>
      <c r="BQ26" s="1">
        <f>'BASE METAS)'!CU16</f>
        <v>0</v>
      </c>
      <c r="BR26" s="1">
        <f>'BASE METAS)'!CV16</f>
        <v>0</v>
      </c>
      <c r="BS26" s="1">
        <f>'BASE METAS)'!CW16</f>
        <v>0</v>
      </c>
      <c r="BT26" s="1">
        <f>'BASE METAS)'!CX16</f>
        <v>0</v>
      </c>
      <c r="BU26" s="1">
        <f>'BASE METAS)'!FA16</f>
        <v>1</v>
      </c>
      <c r="BV26" s="1">
        <f>'BASE METAS)'!FB16</f>
        <v>0</v>
      </c>
      <c r="BW26" s="1">
        <f>'BASE METAS)'!FC16</f>
        <v>0</v>
      </c>
      <c r="BX26" s="1">
        <f>'BASE METAS)'!FD16</f>
        <v>0</v>
      </c>
      <c r="BY26" s="1">
        <f>'BASE METAS)'!FE16</f>
        <v>0</v>
      </c>
      <c r="BZ26" s="1">
        <f>'BASE METAS)'!FF16</f>
        <v>0</v>
      </c>
      <c r="CA26" s="1">
        <f>'BASE METAS)'!FG16</f>
        <v>0</v>
      </c>
      <c r="CB26" s="1">
        <f>'BASE METAS)'!FH16</f>
        <v>1</v>
      </c>
      <c r="CC26" s="1">
        <f>'BASE METAS)'!FI16</f>
        <v>0</v>
      </c>
      <c r="CD26" s="1">
        <f>'BASE METAS)'!FJ16</f>
        <v>1</v>
      </c>
      <c r="CE26" s="1">
        <f>'BASE METAS)'!FK16</f>
        <v>0</v>
      </c>
      <c r="CF26" s="1">
        <f>'BASE METAS)'!FL16</f>
        <v>0</v>
      </c>
      <c r="CG26" s="1">
        <f>'BASE METAS)'!FM16</f>
        <v>0</v>
      </c>
    </row>
    <row r="27" spans="1:85" ht="178.5" x14ac:dyDescent="0.25">
      <c r="A27" s="1" t="str">
        <f>'BASE METAS)'!A17</f>
        <v xml:space="preserve"> </v>
      </c>
      <c r="B27" s="7221"/>
      <c r="C27" s="5685"/>
      <c r="D27" s="5685"/>
      <c r="E27" s="7145"/>
      <c r="F27" s="7218"/>
      <c r="G27" s="7218"/>
      <c r="H27" s="5707"/>
      <c r="I27" s="5707"/>
      <c r="J27" s="5707"/>
      <c r="K27" s="5707"/>
      <c r="L27" s="5707"/>
      <c r="M27" s="5707"/>
      <c r="N27" s="5707"/>
      <c r="O27" s="5698"/>
      <c r="P27" s="5698"/>
      <c r="Q27" s="5698"/>
      <c r="R27" s="5698"/>
      <c r="S27" s="5698"/>
      <c r="T27" s="5698"/>
      <c r="U27" s="7727"/>
      <c r="V27" s="5698"/>
      <c r="W27" s="5695"/>
      <c r="X27" s="7145"/>
      <c r="Y27" s="464" t="str">
        <f>'BASE METAS)'!Y17</f>
        <v>05</v>
      </c>
      <c r="Z27" s="219" t="str">
        <f>'BASE METAS)'!Z17</f>
        <v>ELABORAR EL REPORTE DE CUMPLIMIENTO DE METAS DE LOS PROGRAMAS OPERATIVOS ANUALES</v>
      </c>
      <c r="AA27" s="217" t="str">
        <f>'BASE METAS)'!AA17</f>
        <v>REPORTE</v>
      </c>
      <c r="AB27" s="157">
        <f>'BASE METAS)'!AB17</f>
        <v>3</v>
      </c>
      <c r="AC27" s="157">
        <f>'BASE METAS)'!AC17</f>
        <v>0</v>
      </c>
      <c r="AD27" s="158">
        <f>'BASE METAS)'!AD17</f>
        <v>0</v>
      </c>
      <c r="AE27" s="157">
        <f>'BASE METAS)'!AE17</f>
        <v>1</v>
      </c>
      <c r="AF27" s="158">
        <f>'BASE METAS)'!AF17</f>
        <v>0.33333333333333331</v>
      </c>
      <c r="AG27" s="157">
        <f>'BASE METAS)'!AG17</f>
        <v>1</v>
      </c>
      <c r="AH27" s="158">
        <f>'BASE METAS)'!AH17</f>
        <v>0.33333333333333331</v>
      </c>
      <c r="AI27" s="157">
        <f>'BASE METAS)'!AI17</f>
        <v>1</v>
      </c>
      <c r="AJ27" s="208">
        <f>'BASE METAS)'!AJ17</f>
        <v>0.33333333333333331</v>
      </c>
      <c r="AK27" s="228">
        <f>'BASE METAS)'!AK17</f>
        <v>1</v>
      </c>
      <c r="AL27" s="1215" t="str">
        <f>'BASE METAS)'!AL17</f>
        <v>05</v>
      </c>
      <c r="AM27" s="970" t="str">
        <f>'BASE METAS)'!AM17</f>
        <v>ELABORAR EL REPORTE DE CUMPLIMIENTO DE METAS DE LOS PROGRAMAS OPERATIVOS ANUALES</v>
      </c>
      <c r="AN27" s="1018" t="str">
        <f>'BASE METAS)'!AN17</f>
        <v>ELABORAR EL REPORTE DE CUMPLIMIENTO DE METAS DE LOS PROGRAMAS OPERATIVOS ANUALES</v>
      </c>
      <c r="AO27" s="1343" t="str">
        <f>'BASE METAS)'!AU17</f>
        <v>DESEMPEÑO</v>
      </c>
      <c r="AP27" s="970" t="str">
        <f>'BASE METAS)'!AO17</f>
        <v xml:space="preserve">NO. DE REPORTES  REALIZADOS </v>
      </c>
      <c r="AQ27" s="970" t="str">
        <f>'BASE METAS)'!AP17</f>
        <v>NO. DE REPORTES REQUERIDOS</v>
      </c>
      <c r="AR27" s="1039">
        <f>'BASE METAS)'!AQ17</f>
        <v>100</v>
      </c>
      <c r="AS27" s="970" t="str">
        <f>'BASE METAS)'!AR17</f>
        <v>INFORMES</v>
      </c>
      <c r="AT27" s="970" t="str">
        <f>'BASE METAS)'!AS17</f>
        <v xml:space="preserve">EFICIENCIA </v>
      </c>
      <c r="AU27" s="1483">
        <f>'BASE METAS)'!BO17</f>
        <v>0</v>
      </c>
      <c r="AV27" s="1">
        <f>'BASE METAS)'!BQ17</f>
        <v>3</v>
      </c>
      <c r="AW27" s="1">
        <f>'BASE METAS)'!BR17</f>
        <v>0</v>
      </c>
      <c r="AX27" s="1">
        <f>'BASE METAS)'!BS17</f>
        <v>1</v>
      </c>
      <c r="AY27" s="1">
        <f>'BASE METAS)'!BT17</f>
        <v>1</v>
      </c>
      <c r="AZ27" s="1">
        <f>'BASE METAS)'!BU17</f>
        <v>0</v>
      </c>
      <c r="BA27" s="1">
        <f>'BASE METAS)'!BV17</f>
        <v>1</v>
      </c>
      <c r="BB27" s="1">
        <f>'BASE METAS)'!BW17</f>
        <v>1</v>
      </c>
      <c r="BC27" s="1">
        <f>'BASE METAS)'!BX17</f>
        <v>2</v>
      </c>
      <c r="BD27" s="1">
        <f>'BASE METAS)'!BY17</f>
        <v>0.33333333333333331</v>
      </c>
      <c r="BE27" s="1">
        <f>'BASE METAS)'!CG17</f>
        <v>0</v>
      </c>
      <c r="BF27" s="1">
        <f>'BASE METAS)'!CJ17</f>
        <v>14</v>
      </c>
      <c r="BG27" s="1">
        <f>'BASE METAS)'!CK17</f>
        <v>0</v>
      </c>
      <c r="BH27" s="1">
        <f>'BASE METAS)'!CL17</f>
        <v>0</v>
      </c>
      <c r="BI27" s="1">
        <f>'BASE METAS)'!CM17</f>
        <v>0</v>
      </c>
      <c r="BJ27" s="1">
        <f>'BASE METAS)'!CN17</f>
        <v>0</v>
      </c>
      <c r="BK27" s="1">
        <f>'BASE METAS)'!CO17</f>
        <v>0</v>
      </c>
      <c r="BL27" s="1">
        <f>'BASE METAS)'!CP17</f>
        <v>0</v>
      </c>
      <c r="BM27" s="1">
        <f>'BASE METAS)'!CQ17</f>
        <v>0</v>
      </c>
      <c r="BN27" s="1">
        <f>'BASE METAS)'!CR17</f>
        <v>0</v>
      </c>
      <c r="BO27" s="1">
        <f>'BASE METAS)'!CS17</f>
        <v>0</v>
      </c>
      <c r="BP27" s="1">
        <f>'BASE METAS)'!CT17</f>
        <v>0</v>
      </c>
      <c r="BQ27" s="1">
        <f>'BASE METAS)'!CU17</f>
        <v>0</v>
      </c>
      <c r="BR27" s="1">
        <f>'BASE METAS)'!CV17</f>
        <v>0</v>
      </c>
      <c r="BS27" s="1">
        <f>'BASE METAS)'!CW17</f>
        <v>0</v>
      </c>
      <c r="BT27" s="1">
        <f>'BASE METAS)'!CX17</f>
        <v>0</v>
      </c>
      <c r="BU27" s="1">
        <f>'BASE METAS)'!FA17</f>
        <v>3</v>
      </c>
      <c r="BV27" s="1">
        <f>'BASE METAS)'!FB17</f>
        <v>0</v>
      </c>
      <c r="BW27" s="1">
        <f>'BASE METAS)'!FC17</f>
        <v>1</v>
      </c>
      <c r="BX27" s="1">
        <f>'BASE METAS)'!FD17</f>
        <v>1</v>
      </c>
      <c r="BY27" s="1">
        <f>'BASE METAS)'!FE17</f>
        <v>0</v>
      </c>
      <c r="BZ27" s="1">
        <f>'BASE METAS)'!FF17</f>
        <v>0</v>
      </c>
      <c r="CA27" s="1">
        <f>'BASE METAS)'!FG17</f>
        <v>1</v>
      </c>
      <c r="CB27" s="1">
        <f>'BASE METAS)'!FH17</f>
        <v>2</v>
      </c>
      <c r="CC27" s="1">
        <f>'BASE METAS)'!FI17</f>
        <v>0.33333333333333331</v>
      </c>
      <c r="CD27" s="1">
        <f>'BASE METAS)'!FJ17</f>
        <v>3</v>
      </c>
      <c r="CE27" s="1">
        <f>'BASE METAS)'!FK17</f>
        <v>0</v>
      </c>
      <c r="CF27" s="1">
        <f>'BASE METAS)'!FL17</f>
        <v>0</v>
      </c>
      <c r="CG27" s="1">
        <f>'BASE METAS)'!FM17</f>
        <v>0</v>
      </c>
    </row>
    <row r="28" spans="1:85" ht="293.25" x14ac:dyDescent="0.25">
      <c r="A28" s="1">
        <f>'BASE METAS)'!A18</f>
        <v>0</v>
      </c>
      <c r="B28" s="7221"/>
      <c r="C28" s="5685"/>
      <c r="D28" s="5685"/>
      <c r="E28" s="7145"/>
      <c r="F28" s="7218"/>
      <c r="G28" s="7218"/>
      <c r="H28" s="5707"/>
      <c r="I28" s="5707"/>
      <c r="J28" s="5707"/>
      <c r="K28" s="5707"/>
      <c r="L28" s="5707"/>
      <c r="M28" s="5707"/>
      <c r="N28" s="5707"/>
      <c r="O28" s="5698"/>
      <c r="P28" s="5698"/>
      <c r="Q28" s="5698"/>
      <c r="R28" s="5698"/>
      <c r="S28" s="5698"/>
      <c r="T28" s="5698"/>
      <c r="U28" s="7727"/>
      <c r="V28" s="5698"/>
      <c r="W28" s="5695"/>
      <c r="X28" s="7145"/>
      <c r="Y28" s="464" t="str">
        <f>'BASE METAS)'!Y18</f>
        <v>06</v>
      </c>
      <c r="Z28" s="219" t="str">
        <f>'BASE METAS)'!Z18</f>
        <v>ELABORAR FICHAS TÉCNICAS SOBRE EL ANÁLISIS DE LOS LINEAMIENTOS ESPECÍFICOS DE CADA PROGRAMA PÚBLICO, PRIVADO, NACIONAL O EXTRANJERO</v>
      </c>
      <c r="AA28" s="216" t="str">
        <f>'BASE METAS)'!AA18</f>
        <v xml:space="preserve">FICHA </v>
      </c>
      <c r="AB28" s="875">
        <f>'BASE METAS)'!AB18</f>
        <v>4</v>
      </c>
      <c r="AC28" s="876">
        <f>'BASE METAS)'!AC18</f>
        <v>1</v>
      </c>
      <c r="AD28" s="878">
        <f>'BASE METAS)'!AD18</f>
        <v>0.25</v>
      </c>
      <c r="AE28" s="876">
        <f>'BASE METAS)'!AE18</f>
        <v>1</v>
      </c>
      <c r="AF28" s="878">
        <f>'BASE METAS)'!AF18</f>
        <v>0.25</v>
      </c>
      <c r="AG28" s="873">
        <f>'BASE METAS)'!AG18</f>
        <v>1</v>
      </c>
      <c r="AH28" s="159">
        <f>'BASE METAS)'!AH18</f>
        <v>0.25</v>
      </c>
      <c r="AI28" s="877">
        <f>'BASE METAS)'!AI18</f>
        <v>1</v>
      </c>
      <c r="AJ28" s="159">
        <f>'BASE METAS)'!AJ18</f>
        <v>0.25</v>
      </c>
      <c r="AK28" s="211">
        <f>'BASE METAS)'!AK18</f>
        <v>1</v>
      </c>
      <c r="AL28" s="1215" t="str">
        <f>'BASE METAS)'!AL18</f>
        <v>06</v>
      </c>
      <c r="AM28" s="970" t="str">
        <f>'BASE METAS)'!AM18</f>
        <v xml:space="preserve"> FICHAS TÉCNICAS SOBRE EL ANÁLISIS DE LOS LINEAMIENTOS ESPECÍFICOS DE CADA PROGRAMA PÚBLICO, PRIVADO, NACIONAL O EXTRANJERO</v>
      </c>
      <c r="AN28" s="1018" t="str">
        <f>'BASE METAS)'!AN18</f>
        <v xml:space="preserve"> FICHAS TÉCNICAS SOBRE EL ANÁLISIS DE LOS LINEAMIENTOS ESPECÍFICOS DE CADA PROGRAMA PÚBLICO, PRIVADO, NACIONAL O EXTRANJERO</v>
      </c>
      <c r="AO28" s="1343" t="str">
        <f>'BASE METAS)'!AU18</f>
        <v>DESEMPEÑO</v>
      </c>
      <c r="AP28" s="970" t="str">
        <f>'BASE METAS)'!AO18</f>
        <v>FICHAS TÉCNICAS REALIZADAS</v>
      </c>
      <c r="AQ28" s="970" t="str">
        <f>'BASE METAS)'!AP18</f>
        <v>FICHAS TÉCNICAS PROGRAMADAS</v>
      </c>
      <c r="AR28" s="1039">
        <f>'BASE METAS)'!AQ18</f>
        <v>100</v>
      </c>
      <c r="AS28" s="970" t="str">
        <f>'BASE METAS)'!AR18</f>
        <v>FICHAS</v>
      </c>
      <c r="AT28" s="970" t="str">
        <f>'BASE METAS)'!AS18</f>
        <v>EFICACIA</v>
      </c>
      <c r="AU28" s="1483">
        <f>'BASE METAS)'!BO18</f>
        <v>0</v>
      </c>
      <c r="AV28" s="1">
        <f>'BASE METAS)'!BQ18</f>
        <v>4</v>
      </c>
      <c r="AW28" s="1">
        <f>'BASE METAS)'!BR18</f>
        <v>0</v>
      </c>
      <c r="AX28" s="1">
        <f>'BASE METAS)'!BS18</f>
        <v>1</v>
      </c>
      <c r="AY28" s="1">
        <f>'BASE METAS)'!BT18</f>
        <v>23</v>
      </c>
      <c r="AZ28" s="1">
        <f>'BASE METAS)'!BU18</f>
        <v>-22</v>
      </c>
      <c r="BA28" s="1">
        <f>'BASE METAS)'!BV18</f>
        <v>23</v>
      </c>
      <c r="BB28" s="1">
        <f>'BASE METAS)'!BW18</f>
        <v>24</v>
      </c>
      <c r="BC28" s="1">
        <f>'BASE METAS)'!BX18</f>
        <v>-20</v>
      </c>
      <c r="BD28" s="1">
        <f>'BASE METAS)'!BY18</f>
        <v>6</v>
      </c>
      <c r="BE28" s="1">
        <f>'BASE METAS)'!CG18</f>
        <v>1</v>
      </c>
      <c r="BF28" s="1">
        <f>'BASE METAS)'!CJ18</f>
        <v>15</v>
      </c>
      <c r="BG28" s="1">
        <f>'BASE METAS)'!CK18</f>
        <v>0</v>
      </c>
      <c r="BH28" s="1">
        <f>'BASE METAS)'!CL18</f>
        <v>0</v>
      </c>
      <c r="BI28" s="1">
        <f>'BASE METAS)'!CM18</f>
        <v>0</v>
      </c>
      <c r="BJ28" s="1">
        <f>'BASE METAS)'!CN18</f>
        <v>0</v>
      </c>
      <c r="BK28" s="1">
        <f>'BASE METAS)'!CO18</f>
        <v>0</v>
      </c>
      <c r="BL28" s="1">
        <f>'BASE METAS)'!CP18</f>
        <v>0</v>
      </c>
      <c r="BM28" s="1">
        <f>'BASE METAS)'!CQ18</f>
        <v>0</v>
      </c>
      <c r="BN28" s="1">
        <f>'BASE METAS)'!CR18</f>
        <v>0</v>
      </c>
      <c r="BO28" s="1">
        <f>'BASE METAS)'!CS18</f>
        <v>0</v>
      </c>
      <c r="BP28" s="1">
        <f>'BASE METAS)'!CT18</f>
        <v>0</v>
      </c>
      <c r="BQ28" s="1">
        <f>'BASE METAS)'!CU18</f>
        <v>0</v>
      </c>
      <c r="BR28" s="1">
        <f>'BASE METAS)'!CV18</f>
        <v>0</v>
      </c>
      <c r="BS28" s="1">
        <f>'BASE METAS)'!CW18</f>
        <v>0</v>
      </c>
      <c r="BT28" s="1">
        <f>'BASE METAS)'!CX18</f>
        <v>0</v>
      </c>
      <c r="BU28" s="1">
        <f>'BASE METAS)'!FA18</f>
        <v>4</v>
      </c>
      <c r="BV28" s="1">
        <f>'BASE METAS)'!FB18</f>
        <v>0</v>
      </c>
      <c r="BW28" s="1">
        <f>'BASE METAS)'!FC18</f>
        <v>1</v>
      </c>
      <c r="BX28" s="1">
        <f>'BASE METAS)'!FD18</f>
        <v>23</v>
      </c>
      <c r="BY28" s="1">
        <f>'BASE METAS)'!FE18</f>
        <v>22</v>
      </c>
      <c r="BZ28" s="1">
        <f>'BASE METAS)'!FF18</f>
        <v>0</v>
      </c>
      <c r="CA28" s="1">
        <f>'BASE METAS)'!FG18</f>
        <v>24</v>
      </c>
      <c r="CB28" s="1">
        <f>'BASE METAS)'!FH18</f>
        <v>-20</v>
      </c>
      <c r="CC28" s="1">
        <f>'BASE METAS)'!FI18</f>
        <v>6</v>
      </c>
      <c r="CD28" s="1">
        <f>'BASE METAS)'!FJ18</f>
        <v>4</v>
      </c>
      <c r="CE28" s="1">
        <f>'BASE METAS)'!FK18</f>
        <v>0</v>
      </c>
      <c r="CF28" s="1">
        <f>'BASE METAS)'!FL18</f>
        <v>0</v>
      </c>
      <c r="CG28" s="1">
        <f>'BASE METAS)'!FM18</f>
        <v>0</v>
      </c>
    </row>
    <row r="29" spans="1:85" ht="102" x14ac:dyDescent="0.25">
      <c r="A29" s="1">
        <f>'BASE METAS)'!A19</f>
        <v>0</v>
      </c>
      <c r="B29" s="7221"/>
      <c r="C29" s="5685"/>
      <c r="D29" s="5685"/>
      <c r="E29" s="7145"/>
      <c r="F29" s="7218"/>
      <c r="G29" s="7218"/>
      <c r="H29" s="5707"/>
      <c r="I29" s="5707"/>
      <c r="J29" s="5707"/>
      <c r="K29" s="5707"/>
      <c r="L29" s="5707"/>
      <c r="M29" s="5707"/>
      <c r="N29" s="5707"/>
      <c r="O29" s="5698"/>
      <c r="P29" s="5698"/>
      <c r="Q29" s="5698"/>
      <c r="R29" s="5698"/>
      <c r="S29" s="5698"/>
      <c r="T29" s="5698"/>
      <c r="U29" s="7727"/>
      <c r="V29" s="5698"/>
      <c r="W29" s="5695"/>
      <c r="X29" s="7145"/>
      <c r="Y29" s="464" t="str">
        <f>'BASE METAS)'!Y19</f>
        <v>07</v>
      </c>
      <c r="Z29" s="219" t="str">
        <f>'BASE METAS)'!Z19</f>
        <v>ORGANIZARCONFERENCIAS SOBRE TEMAS MUNICIPALES</v>
      </c>
      <c r="AA29" s="871" t="str">
        <f>'BASE METAS)'!AA19</f>
        <v>CONFERENCIAS</v>
      </c>
      <c r="AB29" s="157">
        <f>'BASE METAS)'!AB19</f>
        <v>6</v>
      </c>
      <c r="AC29" s="873">
        <f>'BASE METAS)'!AC19</f>
        <v>1</v>
      </c>
      <c r="AD29" s="158">
        <f>'BASE METAS)'!AD19</f>
        <v>0.16666666666666666</v>
      </c>
      <c r="AE29" s="873">
        <f>'BASE METAS)'!AE19</f>
        <v>2</v>
      </c>
      <c r="AF29" s="158">
        <f>'BASE METAS)'!AF19</f>
        <v>0.33333333333333331</v>
      </c>
      <c r="AG29" s="873">
        <f>'BASE METAS)'!AG19</f>
        <v>2</v>
      </c>
      <c r="AH29" s="158">
        <f>'BASE METAS)'!AH19</f>
        <v>0.33333333333333331</v>
      </c>
      <c r="AI29" s="873">
        <f>'BASE METAS)'!AI19</f>
        <v>1</v>
      </c>
      <c r="AJ29" s="159">
        <f>'BASE METAS)'!AJ19</f>
        <v>0.16666666666666666</v>
      </c>
      <c r="AK29" s="228">
        <f>'BASE METAS)'!AK19</f>
        <v>0.99999999999999989</v>
      </c>
      <c r="AL29" s="1215" t="str">
        <f>'BASE METAS)'!AL19</f>
        <v>07</v>
      </c>
      <c r="AM29" s="970" t="str">
        <f>'BASE METAS)'!AM19</f>
        <v>ORGANIZARCONFERENCIAS SOBRE TEMAS MUNICIPALES</v>
      </c>
      <c r="AN29" s="1018" t="str">
        <f>'BASE METAS)'!AN19</f>
        <v>ORGANIZARCONFERENCIAS SOBRE TEMAS MUNICIPALES</v>
      </c>
      <c r="AO29" s="1343" t="str">
        <f>'BASE METAS)'!AU19</f>
        <v>DESEMPEÑO</v>
      </c>
      <c r="AP29" s="970" t="str">
        <f>'BASE METAS)'!AO19</f>
        <v xml:space="preserve">NO. DE CONFERENCIAS  REALIZADAS </v>
      </c>
      <c r="AQ29" s="970" t="str">
        <f>'BASE METAS)'!AP19</f>
        <v>NO. DE CONFERENCIAS   PROGRAMADAS</v>
      </c>
      <c r="AR29" s="1039">
        <f>'BASE METAS)'!AQ19</f>
        <v>100</v>
      </c>
      <c r="AS29" s="970" t="str">
        <f>'BASE METAS)'!AR19</f>
        <v xml:space="preserve">CONFERENCIAS </v>
      </c>
      <c r="AT29" s="970" t="str">
        <f>'BASE METAS)'!AS19</f>
        <v>EFICACIA</v>
      </c>
      <c r="AU29" s="1483">
        <f>'BASE METAS)'!BO19</f>
        <v>0</v>
      </c>
      <c r="AV29" s="1">
        <f>'BASE METAS)'!BQ19</f>
        <v>6</v>
      </c>
      <c r="AW29" s="1">
        <f>'BASE METAS)'!BR19</f>
        <v>0</v>
      </c>
      <c r="AX29" s="1">
        <f>'BASE METAS)'!BS19</f>
        <v>2</v>
      </c>
      <c r="AY29" s="1">
        <f>'BASE METAS)'!BT19</f>
        <v>3</v>
      </c>
      <c r="AZ29" s="1">
        <f>'BASE METAS)'!BU19</f>
        <v>-1</v>
      </c>
      <c r="BA29" s="1">
        <f>'BASE METAS)'!BV19</f>
        <v>1.5</v>
      </c>
      <c r="BB29" s="1">
        <f>'BASE METAS)'!BW19</f>
        <v>4</v>
      </c>
      <c r="BC29" s="1">
        <f>'BASE METAS)'!BX19</f>
        <v>2</v>
      </c>
      <c r="BD29" s="1">
        <f>'BASE METAS)'!BY19</f>
        <v>0.66666666666666663</v>
      </c>
      <c r="BE29" s="1">
        <f>'BASE METAS)'!CG19</f>
        <v>1</v>
      </c>
      <c r="BF29" s="1">
        <f>'BASE METAS)'!CJ19</f>
        <v>16</v>
      </c>
      <c r="BG29" s="1">
        <f>'BASE METAS)'!CK19</f>
        <v>0</v>
      </c>
      <c r="BH29" s="1">
        <f>'BASE METAS)'!CL19</f>
        <v>0</v>
      </c>
      <c r="BI29" s="1">
        <f>'BASE METAS)'!CM19</f>
        <v>0</v>
      </c>
      <c r="BJ29" s="1">
        <f>'BASE METAS)'!CN19</f>
        <v>0</v>
      </c>
      <c r="BK29" s="1">
        <f>'BASE METAS)'!CO19</f>
        <v>0</v>
      </c>
      <c r="BL29" s="1">
        <f>'BASE METAS)'!CP19</f>
        <v>0</v>
      </c>
      <c r="BM29" s="1">
        <f>'BASE METAS)'!CQ19</f>
        <v>0</v>
      </c>
      <c r="BN29" s="1">
        <f>'BASE METAS)'!CR19</f>
        <v>0</v>
      </c>
      <c r="BO29" s="1">
        <f>'BASE METAS)'!CS19</f>
        <v>0</v>
      </c>
      <c r="BP29" s="1">
        <f>'BASE METAS)'!CT19</f>
        <v>0</v>
      </c>
      <c r="BQ29" s="1">
        <f>'BASE METAS)'!CU19</f>
        <v>0</v>
      </c>
      <c r="BR29" s="1">
        <f>'BASE METAS)'!CV19</f>
        <v>0</v>
      </c>
      <c r="BS29" s="1">
        <f>'BASE METAS)'!CW19</f>
        <v>0</v>
      </c>
      <c r="BT29" s="1">
        <f>'BASE METAS)'!CX19</f>
        <v>0</v>
      </c>
      <c r="BU29" s="1">
        <f>'BASE METAS)'!FA19</f>
        <v>6</v>
      </c>
      <c r="BV29" s="1">
        <f>'BASE METAS)'!FB19</f>
        <v>0</v>
      </c>
      <c r="BW29" s="1">
        <f>'BASE METAS)'!FC19</f>
        <v>0</v>
      </c>
      <c r="BX29" s="1">
        <f>'BASE METAS)'!FD19</f>
        <v>0</v>
      </c>
      <c r="BY29" s="1">
        <f>'BASE METAS)'!FE19</f>
        <v>0</v>
      </c>
      <c r="BZ29" s="1" t="e">
        <f>'BASE METAS)'!FF19</f>
        <v>#DIV/0!</v>
      </c>
      <c r="CA29" s="1">
        <f>'BASE METAS)'!FG19</f>
        <v>1</v>
      </c>
      <c r="CB29" s="1">
        <f>'BASE METAS)'!FH19</f>
        <v>5</v>
      </c>
      <c r="CC29" s="1">
        <f>'BASE METAS)'!FI19</f>
        <v>0.16666666666666666</v>
      </c>
      <c r="CD29" s="1">
        <f>'BASE METAS)'!FJ19</f>
        <v>6</v>
      </c>
      <c r="CE29" s="1">
        <f>'BASE METAS)'!FK19</f>
        <v>0</v>
      </c>
      <c r="CF29" s="1">
        <f>'BASE METAS)'!FL19</f>
        <v>0</v>
      </c>
      <c r="CG29" s="1">
        <f>'BASE METAS)'!FM19</f>
        <v>0</v>
      </c>
    </row>
    <row r="30" spans="1:85" ht="178.5" x14ac:dyDescent="0.25">
      <c r="A30" s="1">
        <f>'BASE METAS)'!A20</f>
        <v>0</v>
      </c>
      <c r="B30" s="7221"/>
      <c r="C30" s="5685"/>
      <c r="D30" s="5685"/>
      <c r="E30" s="7145"/>
      <c r="F30" s="7218"/>
      <c r="G30" s="7218"/>
      <c r="H30" s="5707"/>
      <c r="I30" s="5707"/>
      <c r="J30" s="5707"/>
      <c r="K30" s="5707"/>
      <c r="L30" s="5707"/>
      <c r="M30" s="5707"/>
      <c r="N30" s="5707"/>
      <c r="O30" s="5698"/>
      <c r="P30" s="5698"/>
      <c r="Q30" s="5698"/>
      <c r="R30" s="5698"/>
      <c r="S30" s="5698"/>
      <c r="T30" s="5698"/>
      <c r="U30" s="7727"/>
      <c r="V30" s="5698"/>
      <c r="W30" s="5695"/>
      <c r="X30" s="7145"/>
      <c r="Y30" s="464" t="str">
        <f>'BASE METAS)'!Y20</f>
        <v>08</v>
      </c>
      <c r="Z30" s="219" t="str">
        <f>'BASE METAS)'!Z20</f>
        <v xml:space="preserve">REALIZAR REPORTES SOBRE LA INTEGRACIÓN DEL PROGRAMA AGENDA DESDE LO LOCAL </v>
      </c>
      <c r="AA30" s="871" t="str">
        <f>'BASE METAS)'!AA20</f>
        <v>REPORTE</v>
      </c>
      <c r="AB30" s="157">
        <f>'BASE METAS)'!AB20</f>
        <v>1</v>
      </c>
      <c r="AC30" s="873">
        <f>'BASE METAS)'!AC20</f>
        <v>0</v>
      </c>
      <c r="AD30" s="158">
        <f>'BASE METAS)'!AD20</f>
        <v>0</v>
      </c>
      <c r="AE30" s="873">
        <f>'BASE METAS)'!AE20</f>
        <v>1</v>
      </c>
      <c r="AF30" s="158">
        <f>'BASE METAS)'!AF20</f>
        <v>1</v>
      </c>
      <c r="AG30" s="873">
        <f>'BASE METAS)'!AG20</f>
        <v>0</v>
      </c>
      <c r="AH30" s="158">
        <f>'BASE METAS)'!AH20</f>
        <v>0</v>
      </c>
      <c r="AI30" s="873">
        <f>'BASE METAS)'!AI20</f>
        <v>0</v>
      </c>
      <c r="AJ30" s="159">
        <f>'BASE METAS)'!AJ20</f>
        <v>0</v>
      </c>
      <c r="AK30" s="228">
        <f>'BASE METAS)'!AK20</f>
        <v>1</v>
      </c>
      <c r="AL30" s="1215" t="str">
        <f>'BASE METAS)'!AL20</f>
        <v>08</v>
      </c>
      <c r="AM30" s="970" t="str">
        <f>'BASE METAS)'!AM20</f>
        <v xml:space="preserve"> REPORTES SOBRE LA INTEGRACIÓN DEL PROGRAMA AGENDA DESDE LO LOCAL </v>
      </c>
      <c r="AN30" s="1018" t="str">
        <f>'BASE METAS)'!AN20</f>
        <v xml:space="preserve"> REPORTES SOBRE LA INTEGRACIÓN DEL PROGRAMA AGENDA DESDE LO LOCAL </v>
      </c>
      <c r="AO30" s="1343" t="str">
        <f>'BASE METAS)'!AU20</f>
        <v>DESEMPEÑO</v>
      </c>
      <c r="AP30" s="970" t="str">
        <f>'BASE METAS)'!AO20</f>
        <v>NO. DE REPORTES REALIZADOS</v>
      </c>
      <c r="AQ30" s="970" t="str">
        <f>'BASE METAS)'!AP20</f>
        <v xml:space="preserve">NO. DE REPORTES  PROGRAMADOS </v>
      </c>
      <c r="AR30" s="1039">
        <f>'BASE METAS)'!AQ20</f>
        <v>100</v>
      </c>
      <c r="AS30" s="970" t="str">
        <f>'BASE METAS)'!AR20</f>
        <v xml:space="preserve">REPORTES </v>
      </c>
      <c r="AT30" s="970" t="str">
        <f>'BASE METAS)'!AS20</f>
        <v xml:space="preserve">EFICIENCIA </v>
      </c>
      <c r="AU30" s="1483">
        <f>'BASE METAS)'!BO20</f>
        <v>0</v>
      </c>
      <c r="AV30" s="1">
        <f>'BASE METAS)'!BQ20</f>
        <v>1</v>
      </c>
      <c r="AW30" s="1">
        <f>'BASE METAS)'!BR20</f>
        <v>0</v>
      </c>
      <c r="AX30" s="1">
        <f>'BASE METAS)'!BS20</f>
        <v>1</v>
      </c>
      <c r="AY30" s="1">
        <f>'BASE METAS)'!BT20</f>
        <v>1</v>
      </c>
      <c r="AZ30" s="1">
        <f>'BASE METAS)'!BU20</f>
        <v>0</v>
      </c>
      <c r="BA30" s="1">
        <f>'BASE METAS)'!BV20</f>
        <v>1</v>
      </c>
      <c r="BB30" s="1">
        <f>'BASE METAS)'!BW20</f>
        <v>1</v>
      </c>
      <c r="BC30" s="1">
        <f>'BASE METAS)'!BX20</f>
        <v>0</v>
      </c>
      <c r="BD30" s="1">
        <f>'BASE METAS)'!BY20</f>
        <v>1</v>
      </c>
      <c r="BE30" s="1">
        <f>'BASE METAS)'!CG20</f>
        <v>0</v>
      </c>
      <c r="BF30" s="1">
        <f>'BASE METAS)'!CJ20</f>
        <v>17</v>
      </c>
      <c r="BG30" s="1">
        <f>'BASE METAS)'!CK20</f>
        <v>0</v>
      </c>
      <c r="BH30" s="1">
        <f>'BASE METAS)'!CL20</f>
        <v>0</v>
      </c>
      <c r="BI30" s="1">
        <f>'BASE METAS)'!CM20</f>
        <v>0</v>
      </c>
      <c r="BJ30" s="1">
        <f>'BASE METAS)'!CN20</f>
        <v>0</v>
      </c>
      <c r="BK30" s="1">
        <f>'BASE METAS)'!CO20</f>
        <v>0</v>
      </c>
      <c r="BL30" s="1">
        <f>'BASE METAS)'!CP20</f>
        <v>0</v>
      </c>
      <c r="BM30" s="1">
        <f>'BASE METAS)'!CQ20</f>
        <v>0</v>
      </c>
      <c r="BN30" s="1">
        <f>'BASE METAS)'!CR20</f>
        <v>0</v>
      </c>
      <c r="BO30" s="1">
        <f>'BASE METAS)'!CS20</f>
        <v>0</v>
      </c>
      <c r="BP30" s="1">
        <f>'BASE METAS)'!CT20</f>
        <v>0</v>
      </c>
      <c r="BQ30" s="1">
        <f>'BASE METAS)'!CU20</f>
        <v>0</v>
      </c>
      <c r="BR30" s="1">
        <f>'BASE METAS)'!CV20</f>
        <v>0</v>
      </c>
      <c r="BS30" s="1">
        <f>'BASE METAS)'!CW20</f>
        <v>0</v>
      </c>
      <c r="BT30" s="1">
        <f>'BASE METAS)'!CX20</f>
        <v>0</v>
      </c>
      <c r="BU30" s="1">
        <f>'BASE METAS)'!FA20</f>
        <v>1</v>
      </c>
      <c r="BV30" s="1">
        <f>'BASE METAS)'!FB20</f>
        <v>0</v>
      </c>
      <c r="BW30" s="1">
        <f>'BASE METAS)'!FC20</f>
        <v>0</v>
      </c>
      <c r="BX30" s="1">
        <f>'BASE METAS)'!FD20</f>
        <v>0</v>
      </c>
      <c r="BY30" s="1">
        <f>'BASE METAS)'!FE20</f>
        <v>0</v>
      </c>
      <c r="BZ30" s="1">
        <f>'BASE METAS)'!FF20</f>
        <v>0</v>
      </c>
      <c r="CA30" s="1">
        <f>'BASE METAS)'!FG20</f>
        <v>0</v>
      </c>
      <c r="CB30" s="1">
        <f>'BASE METAS)'!FH20</f>
        <v>1</v>
      </c>
      <c r="CC30" s="1">
        <f>'BASE METAS)'!FI20</f>
        <v>0</v>
      </c>
      <c r="CD30" s="1">
        <f>'BASE METAS)'!FJ20</f>
        <v>1</v>
      </c>
      <c r="CE30" s="1">
        <f>'BASE METAS)'!FK20</f>
        <v>0</v>
      </c>
      <c r="CF30" s="1">
        <f>'BASE METAS)'!FL20</f>
        <v>0</v>
      </c>
      <c r="CG30" s="1">
        <f>'BASE METAS)'!FM20</f>
        <v>0</v>
      </c>
    </row>
    <row r="31" spans="1:85" ht="165.75" x14ac:dyDescent="0.25">
      <c r="A31" s="1">
        <f>'BASE METAS)'!A21</f>
        <v>0</v>
      </c>
      <c r="B31" s="7221"/>
      <c r="C31" s="5685"/>
      <c r="D31" s="5685"/>
      <c r="E31" s="7145"/>
      <c r="F31" s="7218"/>
      <c r="G31" s="7218"/>
      <c r="H31" s="5707"/>
      <c r="I31" s="5707"/>
      <c r="J31" s="5707"/>
      <c r="K31" s="5707"/>
      <c r="L31" s="5707"/>
      <c r="M31" s="5707"/>
      <c r="N31" s="5707"/>
      <c r="O31" s="5698"/>
      <c r="P31" s="5698"/>
      <c r="Q31" s="5698"/>
      <c r="R31" s="5698"/>
      <c r="S31" s="5698"/>
      <c r="T31" s="5698"/>
      <c r="U31" s="7727"/>
      <c r="V31" s="5698"/>
      <c r="W31" s="5695"/>
      <c r="X31" s="7145"/>
      <c r="Y31" s="464" t="str">
        <f>'BASE METAS)'!Y21</f>
        <v>09</v>
      </c>
      <c r="Z31" s="219" t="str">
        <f>'BASE METAS)'!Z21</f>
        <v>GESTIONAR CONVENIOS CON INSTITUCIONES PÚBLICAS, PRIVADAS O SOCIALES</v>
      </c>
      <c r="AA31" s="871" t="str">
        <f>'BASE METAS)'!AA21</f>
        <v>CONVENIOS</v>
      </c>
      <c r="AB31" s="157">
        <f>'BASE METAS)'!AB21</f>
        <v>6</v>
      </c>
      <c r="AC31" s="873">
        <f>'BASE METAS)'!AC21</f>
        <v>1</v>
      </c>
      <c r="AD31" s="158">
        <f>'BASE METAS)'!AD21</f>
        <v>0.16666666666666666</v>
      </c>
      <c r="AE31" s="873">
        <f>'BASE METAS)'!AE21</f>
        <v>2</v>
      </c>
      <c r="AF31" s="158">
        <f>'BASE METAS)'!AF21</f>
        <v>0.33333333333333331</v>
      </c>
      <c r="AG31" s="873">
        <f>'BASE METAS)'!AG21</f>
        <v>2</v>
      </c>
      <c r="AH31" s="158">
        <f>'BASE METAS)'!AH21</f>
        <v>0.33333333333333331</v>
      </c>
      <c r="AI31" s="873">
        <f>'BASE METAS)'!AI21</f>
        <v>1</v>
      </c>
      <c r="AJ31" s="159">
        <f>'BASE METAS)'!AJ21</f>
        <v>0.16666666666666666</v>
      </c>
      <c r="AK31" s="228">
        <f>'BASE METAS)'!AK21</f>
        <v>0.99999999999999989</v>
      </c>
      <c r="AL31" s="1215" t="str">
        <f>'BASE METAS)'!AL21</f>
        <v>09</v>
      </c>
      <c r="AM31" s="970" t="str">
        <f>'BASE METAS)'!AM21</f>
        <v xml:space="preserve"> CONVENIOS CON INSTITUCIONES PÚBLICAS, PRIVADAS O SOCIALES</v>
      </c>
      <c r="AN31" s="1018" t="str">
        <f>'BASE METAS)'!AN21</f>
        <v xml:space="preserve"> CONVENIOS CON INSTITUCIONES PÚBLICAS, PRIVADAS O SOCIALES</v>
      </c>
      <c r="AO31" s="1343" t="str">
        <f>'BASE METAS)'!AU21</f>
        <v>DESEMPEÑO</v>
      </c>
      <c r="AP31" s="970" t="str">
        <f>'BASE METAS)'!AO21</f>
        <v xml:space="preserve">NO. DE  CONVENIOS   REALIZADOS </v>
      </c>
      <c r="AQ31" s="970" t="str">
        <f>'BASE METAS)'!AP21</f>
        <v>NO. DE CONVENIOS  PROGRAMADOS</v>
      </c>
      <c r="AR31" s="1039">
        <f>'BASE METAS)'!AQ21</f>
        <v>100</v>
      </c>
      <c r="AS31" s="970" t="str">
        <f>'BASE METAS)'!AR21</f>
        <v>CONVENIOS</v>
      </c>
      <c r="AT31" s="970" t="str">
        <f>'BASE METAS)'!AS21</f>
        <v>EFICACIA</v>
      </c>
      <c r="AU31" s="1483">
        <f>'BASE METAS)'!BO21</f>
        <v>0</v>
      </c>
      <c r="AV31" s="1">
        <f>'BASE METAS)'!BQ21</f>
        <v>6</v>
      </c>
      <c r="AW31" s="1">
        <f>'BASE METAS)'!BR21</f>
        <v>0</v>
      </c>
      <c r="AX31" s="816">
        <f>'BASE METAS)'!BS21</f>
        <v>2</v>
      </c>
      <c r="AY31" s="1">
        <f>'BASE METAS)'!BT21</f>
        <v>7</v>
      </c>
      <c r="AZ31" s="1">
        <f>'BASE METAS)'!BU21</f>
        <v>-5</v>
      </c>
      <c r="BA31" s="1">
        <f>'BASE METAS)'!BV21</f>
        <v>3.5</v>
      </c>
      <c r="BB31" s="1">
        <f>'BASE METAS)'!BW21</f>
        <v>9</v>
      </c>
      <c r="BC31" s="1">
        <f>'BASE METAS)'!BX21</f>
        <v>-3</v>
      </c>
      <c r="BD31" s="1">
        <f>'BASE METAS)'!BY21</f>
        <v>1.5</v>
      </c>
      <c r="BE31" s="1">
        <f>'BASE METAS)'!CG21</f>
        <v>2</v>
      </c>
      <c r="BF31" s="1">
        <f>'BASE METAS)'!CJ21</f>
        <v>18</v>
      </c>
      <c r="BG31" s="1">
        <f>'BASE METAS)'!CK21</f>
        <v>0</v>
      </c>
      <c r="BH31" s="1">
        <f>'BASE METAS)'!CL21</f>
        <v>0</v>
      </c>
      <c r="BI31" s="1">
        <f>'BASE METAS)'!CM21</f>
        <v>0</v>
      </c>
      <c r="BJ31" s="1">
        <f>'BASE METAS)'!CN21</f>
        <v>0</v>
      </c>
      <c r="BK31" s="1">
        <f>'BASE METAS)'!CO21</f>
        <v>0</v>
      </c>
      <c r="BL31" s="1">
        <f>'BASE METAS)'!CP21</f>
        <v>0</v>
      </c>
      <c r="BM31" s="1">
        <f>'BASE METAS)'!CQ21</f>
        <v>0</v>
      </c>
      <c r="BN31" s="1">
        <f>'BASE METAS)'!CR21</f>
        <v>0</v>
      </c>
      <c r="BO31" s="1">
        <f>'BASE METAS)'!CS21</f>
        <v>0</v>
      </c>
      <c r="BP31" s="1">
        <f>'BASE METAS)'!CT21</f>
        <v>0</v>
      </c>
      <c r="BQ31" s="1">
        <f>'BASE METAS)'!CU21</f>
        <v>0</v>
      </c>
      <c r="BR31" s="1">
        <f>'BASE METAS)'!CV21</f>
        <v>0</v>
      </c>
      <c r="BS31" s="1">
        <f>'BASE METAS)'!CW21</f>
        <v>0</v>
      </c>
      <c r="BT31" s="1">
        <f>'BASE METAS)'!CX21</f>
        <v>0</v>
      </c>
      <c r="BU31" s="1">
        <f>'BASE METAS)'!FA21</f>
        <v>6</v>
      </c>
      <c r="BV31" s="1">
        <f>'BASE METAS)'!FB21</f>
        <v>0</v>
      </c>
      <c r="BW31" s="1">
        <f>'BASE METAS)'!FC21</f>
        <v>2</v>
      </c>
      <c r="BX31" s="1">
        <f>'BASE METAS)'!FD21</f>
        <v>3</v>
      </c>
      <c r="BY31" s="1">
        <f>'BASE METAS)'!FE21</f>
        <v>1</v>
      </c>
      <c r="BZ31" s="1">
        <f>'BASE METAS)'!FF21</f>
        <v>0</v>
      </c>
      <c r="CA31" s="1">
        <f>'BASE METAS)'!FG21</f>
        <v>5</v>
      </c>
      <c r="CB31" s="1">
        <f>'BASE METAS)'!FH21</f>
        <v>1</v>
      </c>
      <c r="CC31" s="1">
        <f>'BASE METAS)'!FI21</f>
        <v>0.83333333333333337</v>
      </c>
      <c r="CD31" s="1">
        <f>'BASE METAS)'!FJ21</f>
        <v>6</v>
      </c>
      <c r="CE31" s="1">
        <f>'BASE METAS)'!FK21</f>
        <v>0</v>
      </c>
      <c r="CF31" s="1">
        <f>'BASE METAS)'!FL21</f>
        <v>0</v>
      </c>
      <c r="CG31" s="1">
        <f>'BASE METAS)'!FM21</f>
        <v>4</v>
      </c>
    </row>
    <row r="32" spans="1:85" ht="280.5" x14ac:dyDescent="0.25">
      <c r="A32" s="1">
        <f>'BASE METAS)'!A22</f>
        <v>0</v>
      </c>
      <c r="B32" s="7221"/>
      <c r="C32" s="5686"/>
      <c r="D32" s="5686"/>
      <c r="E32" s="7103"/>
      <c r="F32" s="7198"/>
      <c r="G32" s="7198"/>
      <c r="H32" s="5708"/>
      <c r="I32" s="5708"/>
      <c r="J32" s="5708"/>
      <c r="K32" s="5708"/>
      <c r="L32" s="5708"/>
      <c r="M32" s="5708"/>
      <c r="N32" s="5708"/>
      <c r="O32" s="5699"/>
      <c r="P32" s="5699"/>
      <c r="Q32" s="5699"/>
      <c r="R32" s="5699"/>
      <c r="S32" s="5699"/>
      <c r="T32" s="5699"/>
      <c r="U32" s="7728"/>
      <c r="V32" s="5699"/>
      <c r="W32" s="5696"/>
      <c r="X32" s="7103"/>
      <c r="Y32" s="464" t="str">
        <f>'BASE METAS)'!Y22</f>
        <v>10</v>
      </c>
      <c r="Z32" s="226" t="str">
        <f>'BASE METAS)'!Z22</f>
        <v>GENERAR TALLERES  DE CAPACITACIÓN A LAS DEPENDENCIAS PARA LA INTEGRACIÓN DE LA INFORMACIÓN DEL PROGRAMA AGENDA DESDE LO LOCAL</v>
      </c>
      <c r="AA32" s="871" t="str">
        <f>'BASE METAS)'!AA22</f>
        <v>CAPACITACOIÓN</v>
      </c>
      <c r="AB32" s="157">
        <f>'BASE METAS)'!AB22</f>
        <v>5</v>
      </c>
      <c r="AC32" s="874">
        <f>'BASE METAS)'!AC22</f>
        <v>3</v>
      </c>
      <c r="AD32" s="163">
        <f>'BASE METAS)'!AD22</f>
        <v>0.6</v>
      </c>
      <c r="AE32" s="874">
        <f>'BASE METAS)'!AE22</f>
        <v>2</v>
      </c>
      <c r="AF32" s="163">
        <f>'BASE METAS)'!AF22</f>
        <v>0.4</v>
      </c>
      <c r="AG32" s="874">
        <f>'BASE METAS)'!AG22</f>
        <v>0</v>
      </c>
      <c r="AH32" s="163">
        <f>'BASE METAS)'!AH22</f>
        <v>0</v>
      </c>
      <c r="AI32" s="874">
        <f>'BASE METAS)'!AI22</f>
        <v>0</v>
      </c>
      <c r="AJ32" s="164">
        <f>'BASE METAS)'!AJ22</f>
        <v>0</v>
      </c>
      <c r="AK32" s="228">
        <f>'BASE METAS)'!AK22</f>
        <v>1</v>
      </c>
      <c r="AL32" s="1215" t="str">
        <f>'BASE METAS)'!AL22</f>
        <v>10</v>
      </c>
      <c r="AM32" s="970" t="str">
        <f>'BASE METAS)'!AM22</f>
        <v xml:space="preserve"> TALLERES  DE CAPACITACIÓN A LAS DEPENDENCIAS PARA LA INTEGRACIÓN DE LA INFORMACIÓN DEL PROGRAMA AGENDA DESDE LO LOCAL</v>
      </c>
      <c r="AN32" s="1018" t="str">
        <f>'BASE METAS)'!AN22</f>
        <v xml:space="preserve"> TALLERES  DE CAPACITACIÓN A LAS DEPENDENCIAS PARA LA INTEGRACIÓN DE LA INFORMACIÓN DEL PROGRAMA AGENDA DESDE LO LOCAL</v>
      </c>
      <c r="AO32" s="1343" t="str">
        <f>'BASE METAS)'!AU22</f>
        <v>DESEMPEÑO</v>
      </c>
      <c r="AP32" s="970" t="str">
        <f>'BASE METAS)'!AO22</f>
        <v xml:space="preserve">NO. DE CAPACITACIONES  REALIZADAS </v>
      </c>
      <c r="AQ32" s="970" t="str">
        <f>'BASE METAS)'!AP22</f>
        <v>NO. DE CAPACITACIONES PROGRAMADOS</v>
      </c>
      <c r="AR32" s="1039">
        <f>'BASE METAS)'!AQ22</f>
        <v>100</v>
      </c>
      <c r="AS32" s="970" t="str">
        <f>'BASE METAS)'!AR22</f>
        <v>CAPACITACIONES</v>
      </c>
      <c r="AT32" s="970" t="str">
        <f>'BASE METAS)'!AS22</f>
        <v>EFICACIA</v>
      </c>
      <c r="AU32" s="1483">
        <f>'BASE METAS)'!BO22</f>
        <v>0</v>
      </c>
      <c r="AV32" s="1">
        <f>'BASE METAS)'!BQ22</f>
        <v>5</v>
      </c>
      <c r="AW32" s="1">
        <f>'BASE METAS)'!BR22</f>
        <v>0</v>
      </c>
      <c r="AX32" s="816">
        <f>'BASE METAS)'!BS22</f>
        <v>2</v>
      </c>
      <c r="AY32" s="1">
        <f>'BASE METAS)'!BT22</f>
        <v>2</v>
      </c>
      <c r="AZ32" s="1">
        <f>'BASE METAS)'!BU22</f>
        <v>0</v>
      </c>
      <c r="BA32" s="1">
        <f>'BASE METAS)'!BV22</f>
        <v>1</v>
      </c>
      <c r="BB32" s="1">
        <f>'BASE METAS)'!BW22</f>
        <v>5</v>
      </c>
      <c r="BC32" s="1">
        <f>'BASE METAS)'!BX22</f>
        <v>0</v>
      </c>
      <c r="BD32" s="1">
        <f>'BASE METAS)'!BY22</f>
        <v>1</v>
      </c>
      <c r="BE32" s="1">
        <f>'BASE METAS)'!CG22</f>
        <v>3</v>
      </c>
      <c r="BF32" s="1">
        <f>'BASE METAS)'!CJ22</f>
        <v>19</v>
      </c>
      <c r="BG32" s="1">
        <f>'BASE METAS)'!CK22</f>
        <v>0</v>
      </c>
      <c r="BH32" s="1">
        <f>'BASE METAS)'!CL22</f>
        <v>0</v>
      </c>
      <c r="BI32" s="1">
        <f>'BASE METAS)'!CM22</f>
        <v>0</v>
      </c>
      <c r="BJ32" s="1">
        <f>'BASE METAS)'!CN22</f>
        <v>0</v>
      </c>
      <c r="BK32" s="1">
        <f>'BASE METAS)'!CO22</f>
        <v>0</v>
      </c>
      <c r="BL32" s="1">
        <f>'BASE METAS)'!CP22</f>
        <v>0</v>
      </c>
      <c r="BM32" s="1">
        <f>'BASE METAS)'!CQ22</f>
        <v>0</v>
      </c>
      <c r="BN32" s="1">
        <f>'BASE METAS)'!CR22</f>
        <v>0</v>
      </c>
      <c r="BO32" s="1">
        <f>'BASE METAS)'!CS22</f>
        <v>0</v>
      </c>
      <c r="BP32" s="1">
        <f>'BASE METAS)'!CT22</f>
        <v>0</v>
      </c>
      <c r="BQ32" s="1">
        <f>'BASE METAS)'!CU22</f>
        <v>0</v>
      </c>
      <c r="BR32" s="1">
        <f>'BASE METAS)'!CV22</f>
        <v>0</v>
      </c>
      <c r="BS32" s="1">
        <f>'BASE METAS)'!CW22</f>
        <v>0</v>
      </c>
      <c r="BT32" s="1">
        <f>'BASE METAS)'!CX22</f>
        <v>0</v>
      </c>
      <c r="BU32" s="1">
        <f>'BASE METAS)'!FA22</f>
        <v>5</v>
      </c>
      <c r="BV32" s="1">
        <f>'BASE METAS)'!FB22</f>
        <v>0</v>
      </c>
      <c r="BW32" s="1">
        <f>'BASE METAS)'!FC22</f>
        <v>2</v>
      </c>
      <c r="BX32" s="1">
        <f>'BASE METAS)'!FD22</f>
        <v>2</v>
      </c>
      <c r="BY32" s="1">
        <f>'BASE METAS)'!FE22</f>
        <v>0</v>
      </c>
      <c r="BZ32" s="1">
        <f>'BASE METAS)'!FF22</f>
        <v>0</v>
      </c>
      <c r="CA32" s="1">
        <f>'BASE METAS)'!FG22</f>
        <v>5</v>
      </c>
      <c r="CB32" s="1">
        <f>'BASE METAS)'!FH22</f>
        <v>0</v>
      </c>
      <c r="CC32" s="1">
        <f>'BASE METAS)'!FI22</f>
        <v>1</v>
      </c>
      <c r="CD32" s="1">
        <f>'BASE METAS)'!FJ22</f>
        <v>5</v>
      </c>
      <c r="CE32" s="1">
        <f>'BASE METAS)'!FK22</f>
        <v>0</v>
      </c>
      <c r="CF32" s="1">
        <f>'BASE METAS)'!FL22</f>
        <v>0</v>
      </c>
      <c r="CG32" s="1">
        <f>'BASE METAS)'!FM22</f>
        <v>0</v>
      </c>
    </row>
    <row r="33" spans="1:85" ht="49.5" customHeight="1" x14ac:dyDescent="0.25">
      <c r="A33" s="1">
        <f>'BASE METAS)'!A23</f>
        <v>5</v>
      </c>
      <c r="B33" s="7221"/>
      <c r="C33" s="5684">
        <f>'BASE METAS)'!C23</f>
        <v>104</v>
      </c>
      <c r="D33" s="5684">
        <f>'BASE METAS)'!D23</f>
        <v>5</v>
      </c>
      <c r="E33" s="7102" t="str">
        <f>'BASE METAS)'!E23</f>
        <v>APOYO Y ASESORÍA PARA LA CONDUCCIÓN DE LAS POLÍTICAS GUBERNAMENTALES</v>
      </c>
      <c r="F33" s="7197" t="str">
        <f>'BASE METAS)'!F23</f>
        <v>A00</v>
      </c>
      <c r="G33" s="7197" t="str">
        <f>'BASE METAS)'!G23</f>
        <v>101</v>
      </c>
      <c r="H33" s="5706" t="str">
        <f>'BASE METAS)'!H23</f>
        <v>05</v>
      </c>
      <c r="I33" s="5706" t="str">
        <f>'BASE METAS)'!I23</f>
        <v>01</v>
      </c>
      <c r="J33" s="5706" t="str">
        <f>'BASE METAS)'!J23</f>
        <v>03</v>
      </c>
      <c r="K33" s="5706" t="str">
        <f>'BASE METAS)'!K23</f>
        <v>03</v>
      </c>
      <c r="L33" s="5706" t="str">
        <f>'BASE METAS)'!L23</f>
        <v>02</v>
      </c>
      <c r="M33" s="5706" t="str">
        <f>'BASE METAS)'!M23</f>
        <v>101</v>
      </c>
      <c r="N33" s="5706" t="str">
        <f>'BASE METAS)'!N23</f>
        <v>Presidencia</v>
      </c>
      <c r="O33" s="5706" t="str">
        <f>'BASE METAS)'!O23</f>
        <v>Secretaría Técnica</v>
      </c>
      <c r="P33" s="5697" t="str">
        <f>'BASE METAS)'!P23</f>
        <v>Administración, planeación y control gubernamental</v>
      </c>
      <c r="Q33" s="5697" t="str">
        <f>'BASE METAS)'!Q23</f>
        <v>Control y evaluación de la administración gubernamental</v>
      </c>
      <c r="R33" s="5697" t="str">
        <f>'BASE METAS)'!R23</f>
        <v>Conducción de las políticas generales de gobierno</v>
      </c>
      <c r="S33" s="5697" t="str">
        <f>'BASE METAS)'!S23</f>
        <v>Coordinación de gestión de las políticas gubernamentales</v>
      </c>
      <c r="T33" s="5697" t="str">
        <f>'BASE METAS)'!T23</f>
        <v>Apoyo y asesoría para la conducción de las políticas gubernamentales</v>
      </c>
      <c r="U33" s="7726" t="str">
        <f>'BASE METAS)'!U23</f>
        <v>REALIZAR ESTUDIOS Y  ANÁLISIS DE LOS PROYECTOS QUE FORTALEZCAN LAS POLÍTICAS, ESTRATEGIAS Y ACCIONES PARA MEJORAR EL BUEN DESEMPEÑO,TRANSPARENCIA Y  EFICACIA DEL GOBIERNO.</v>
      </c>
      <c r="V33" s="5697" t="str">
        <f>'BASE METAS)'!V23</f>
        <v>Gobierno de Resultados</v>
      </c>
      <c r="W33" s="5694">
        <f>'BASE METAS)'!W23</f>
        <v>23375843.210000001</v>
      </c>
      <c r="X33" s="7102" t="str">
        <f>'BASE METAS)'!X23</f>
        <v>COORDINACIÓN DE ASESORES</v>
      </c>
      <c r="Y33" s="769" t="str">
        <f>'BASE METAS)'!Y23</f>
        <v>01</v>
      </c>
      <c r="Z33" s="520" t="str">
        <f>'BASE METAS)'!Z23</f>
        <v>REALIZAR BASE DE DATOS QUE SEA SUSTANTIVA PARA LA PLANEACIÓN Y TOMA DE DECISIONES MEDIANTE LA ADQUISICIÓN DE INFORMACIÓN ESTADÍSTICA POR DESAGREGACIONES TERRITORIALES DEL MUNICIPIO.</v>
      </c>
      <c r="AA33" s="500" t="str">
        <f>'BASE METAS)'!AA23</f>
        <v>BASE DE DATOS</v>
      </c>
      <c r="AB33" s="600">
        <f>'BASE METAS)'!AB23</f>
        <v>1</v>
      </c>
      <c r="AC33" s="500">
        <f>'BASE METAS)'!AC23</f>
        <v>0</v>
      </c>
      <c r="AD33" s="601">
        <f>'BASE METAS)'!AD23</f>
        <v>0</v>
      </c>
      <c r="AE33" s="500">
        <f>'BASE METAS)'!AE23</f>
        <v>0</v>
      </c>
      <c r="AF33" s="601">
        <f>'BASE METAS)'!AF23</f>
        <v>0</v>
      </c>
      <c r="AG33" s="500">
        <f>'BASE METAS)'!AG23</f>
        <v>0</v>
      </c>
      <c r="AH33" s="601">
        <f>'BASE METAS)'!AH23</f>
        <v>0</v>
      </c>
      <c r="AI33" s="501">
        <f>'BASE METAS)'!AI23</f>
        <v>1</v>
      </c>
      <c r="AJ33" s="601">
        <f>'BASE METAS)'!AJ23</f>
        <v>1</v>
      </c>
      <c r="AK33" s="613">
        <f>'BASE METAS)'!AK23</f>
        <v>1</v>
      </c>
      <c r="AL33" s="959">
        <f>'BASE METAS)'!AL23</f>
        <v>1</v>
      </c>
      <c r="AM33" s="959" t="str">
        <f>'BASE METAS)'!AM23</f>
        <v xml:space="preserve">ADQUISICIÓN DE INFORMACIÓN ESTADISTICA </v>
      </c>
      <c r="AN33" s="959" t="str">
        <f>'BASE METAS)'!AN23</f>
        <v>MIDE EL NUMERO DE BASES REALIZADAS ENTRE EL NUMERO DE BASES PROGRAMADAS.</v>
      </c>
      <c r="AO33" s="1343" t="str">
        <f>'BASE METAS)'!AU23</f>
        <v>DESEMPEÑO</v>
      </c>
      <c r="AP33" s="970" t="str">
        <f>'BASE METAS)'!AO23</f>
        <v xml:space="preserve">NUMERO TOTAL DE BASE REALIZADO   </v>
      </c>
      <c r="AQ33" s="970" t="str">
        <f>'BASE METAS)'!AP23</f>
        <v>NUMERO DE  BASE PROGRAMADO.</v>
      </c>
      <c r="AR33" s="970">
        <f>'BASE METAS)'!AQ23</f>
        <v>100</v>
      </c>
      <c r="AS33" s="970" t="str">
        <f>'BASE METAS)'!AR23</f>
        <v>BASE DE DATOS</v>
      </c>
      <c r="AT33" s="959" t="str">
        <f>'BASE METAS)'!AS23</f>
        <v>EFICACIA</v>
      </c>
      <c r="AU33" s="1483">
        <f>'BASE METAS)'!BO23</f>
        <v>0</v>
      </c>
      <c r="AV33" s="979">
        <f>'BASE METAS)'!BQ23</f>
        <v>1</v>
      </c>
      <c r="AW33" s="957">
        <f>'BASE METAS)'!BR23</f>
        <v>0</v>
      </c>
      <c r="AX33" s="816">
        <f>'BASE METAS)'!BS23</f>
        <v>0</v>
      </c>
      <c r="AY33" s="1">
        <f>'BASE METAS)'!BT23</f>
        <v>0</v>
      </c>
      <c r="AZ33" s="1">
        <f>'BASE METAS)'!BU23</f>
        <v>0</v>
      </c>
      <c r="BA33" s="1" t="e">
        <f>'BASE METAS)'!BV23</f>
        <v>#DIV/0!</v>
      </c>
      <c r="BB33" s="1">
        <f>'BASE METAS)'!BW23</f>
        <v>0</v>
      </c>
      <c r="BC33" s="1">
        <f>'BASE METAS)'!BX23</f>
        <v>1</v>
      </c>
      <c r="BD33" s="1">
        <f>'BASE METAS)'!BY23</f>
        <v>0</v>
      </c>
      <c r="BE33" s="1">
        <f>'BASE METAS)'!CG23</f>
        <v>0</v>
      </c>
      <c r="BF33" s="1">
        <f>'BASE METAS)'!CJ23</f>
        <v>20</v>
      </c>
      <c r="BG33" s="1">
        <f>'BASE METAS)'!CK23</f>
        <v>0</v>
      </c>
      <c r="BH33" s="1">
        <f>'BASE METAS)'!CL23</f>
        <v>0</v>
      </c>
      <c r="BI33" s="1">
        <f>'BASE METAS)'!CM23</f>
        <v>0</v>
      </c>
      <c r="BJ33" s="1">
        <f>'BASE METAS)'!CN23</f>
        <v>0</v>
      </c>
      <c r="BK33" s="1">
        <f>'BASE METAS)'!CO23</f>
        <v>0</v>
      </c>
      <c r="BL33" s="1">
        <f>'BASE METAS)'!CP23</f>
        <v>0</v>
      </c>
      <c r="BM33" s="1">
        <f>'BASE METAS)'!CQ23</f>
        <v>0</v>
      </c>
      <c r="BN33" s="1">
        <f>'BASE METAS)'!CR23</f>
        <v>0</v>
      </c>
      <c r="BO33" s="1">
        <f>'BASE METAS)'!CS23</f>
        <v>0</v>
      </c>
      <c r="BP33" s="1">
        <f>'BASE METAS)'!CT23</f>
        <v>0</v>
      </c>
      <c r="BQ33" s="1">
        <f>'BASE METAS)'!CU23</f>
        <v>0</v>
      </c>
      <c r="BR33" s="1">
        <f>'BASE METAS)'!CV23</f>
        <v>0</v>
      </c>
      <c r="BS33" s="1">
        <f>'BASE METAS)'!CW23</f>
        <v>0</v>
      </c>
      <c r="BT33" s="1">
        <f>'BASE METAS)'!CX23</f>
        <v>0</v>
      </c>
      <c r="BU33" s="1">
        <f>'BASE METAS)'!FC23</f>
        <v>0</v>
      </c>
      <c r="BV33" s="1">
        <f>'BASE METAS)'!FD23</f>
        <v>0</v>
      </c>
      <c r="BW33" s="1" t="e">
        <f>'BASE METAS)'!#REF!</f>
        <v>#REF!</v>
      </c>
      <c r="BX33" s="1" t="e">
        <f>'BASE METAS)'!#REF!</f>
        <v>#REF!</v>
      </c>
      <c r="BY33" s="1">
        <f>'BASE METAS)'!FE23</f>
        <v>0</v>
      </c>
      <c r="BZ33" s="1">
        <f>'BASE METAS)'!FF23</f>
        <v>0</v>
      </c>
      <c r="CA33" s="1">
        <f>'BASE METAS)'!FG23</f>
        <v>0</v>
      </c>
      <c r="CB33" s="1">
        <f>'BASE METAS)'!FH23</f>
        <v>1</v>
      </c>
      <c r="CC33" s="1">
        <f>'BASE METAS)'!FI23</f>
        <v>0</v>
      </c>
      <c r="CD33" s="1">
        <f>'BASE METAS)'!FJ23</f>
        <v>1</v>
      </c>
      <c r="CE33" s="1">
        <f>'BASE METAS)'!FK23</f>
        <v>0</v>
      </c>
      <c r="CF33" s="1">
        <f>'BASE METAS)'!FL23</f>
        <v>0</v>
      </c>
      <c r="CG33" s="1">
        <f>'BASE METAS)'!FM23</f>
        <v>0</v>
      </c>
    </row>
    <row r="34" spans="1:85" ht="49.5" customHeight="1" x14ac:dyDescent="0.25">
      <c r="A34" s="1">
        <f>'BASE METAS)'!A24</f>
        <v>0</v>
      </c>
      <c r="B34" s="7221"/>
      <c r="C34" s="5685"/>
      <c r="D34" s="5685"/>
      <c r="E34" s="7145"/>
      <c r="F34" s="7218"/>
      <c r="G34" s="7218"/>
      <c r="H34" s="5707"/>
      <c r="I34" s="5707"/>
      <c r="J34" s="5707"/>
      <c r="K34" s="5707"/>
      <c r="L34" s="5707"/>
      <c r="M34" s="5707"/>
      <c r="N34" s="5707"/>
      <c r="O34" s="5707"/>
      <c r="P34" s="5698"/>
      <c r="Q34" s="5698"/>
      <c r="R34" s="5698"/>
      <c r="S34" s="5698"/>
      <c r="T34" s="5698"/>
      <c r="U34" s="7727"/>
      <c r="V34" s="5698"/>
      <c r="W34" s="5695"/>
      <c r="X34" s="7145"/>
      <c r="Y34" s="464" t="str">
        <f>'BASE METAS)'!Y24</f>
        <v>02</v>
      </c>
      <c r="Z34" s="305" t="str">
        <f>'BASE METAS)'!Z24</f>
        <v>REALIZAR ESTUDIOS SOCIALES SOBRE LA REALIDAD MUNICIPAL,  MEDIANTE  ANÁLISIS, HACIENDO USO DE SERVICIOS PROFESIONALES DE CONSULTORIA EN LA  OPERARACIÓN EN CAMPO DE ENCUESTAS Y MUESTREOS.</v>
      </c>
      <c r="AA34" s="224" t="str">
        <f>'BASE METAS)'!AA24</f>
        <v>ESTUDIO</v>
      </c>
      <c r="AB34" s="497">
        <f>'BASE METAS)'!AB24</f>
        <v>4</v>
      </c>
      <c r="AC34" s="460">
        <f>'BASE METAS)'!AC24</f>
        <v>1</v>
      </c>
      <c r="AD34" s="577">
        <f>'BASE METAS)'!AD24</f>
        <v>0.25</v>
      </c>
      <c r="AE34" s="460">
        <f>'BASE METAS)'!AE24</f>
        <v>1</v>
      </c>
      <c r="AF34" s="577">
        <f>'BASE METAS)'!AF24</f>
        <v>0.25</v>
      </c>
      <c r="AG34" s="460">
        <f>'BASE METAS)'!AG24</f>
        <v>1</v>
      </c>
      <c r="AH34" s="577">
        <f>'BASE METAS)'!AH24</f>
        <v>0.25</v>
      </c>
      <c r="AI34" s="460">
        <f>'BASE METAS)'!AI24</f>
        <v>1</v>
      </c>
      <c r="AJ34" s="561">
        <f>'BASE METAS)'!AJ24</f>
        <v>0.25</v>
      </c>
      <c r="AK34" s="228">
        <f>'BASE METAS)'!AK24</f>
        <v>1</v>
      </c>
      <c r="AL34" s="959">
        <f>'BASE METAS)'!AL24</f>
        <v>2</v>
      </c>
      <c r="AM34" s="959" t="str">
        <f>'BASE METAS)'!AM24</f>
        <v xml:space="preserve">ESTUDIO SOCIAL SOBRE LA REALIDAD MUNICIPAL </v>
      </c>
      <c r="AN34" s="959" t="str">
        <f>'BASE METAS)'!AN24</f>
        <v>MIDE EL NUMERO DE ESTUDIOS REALIZADOS SOBRE EL NUMERO DE ESTUDIOS PROGRAMADOS</v>
      </c>
      <c r="AO34" s="1343" t="str">
        <f>'BASE METAS)'!AU24</f>
        <v>DESEMPEÑO</v>
      </c>
      <c r="AP34" s="970" t="str">
        <f>'BASE METAS)'!AO24</f>
        <v xml:space="preserve">NUMERO TOTAL DE ESTUDIOS REALIZADOS   </v>
      </c>
      <c r="AQ34" s="970" t="str">
        <f>'BASE METAS)'!AP24</f>
        <v xml:space="preserve">NUMERO TOTAL DE ESTUDIOS PROGRAMADOS </v>
      </c>
      <c r="AR34" s="970">
        <f>'BASE METAS)'!AQ24</f>
        <v>100</v>
      </c>
      <c r="AS34" s="970" t="str">
        <f>'BASE METAS)'!AR24</f>
        <v>ESTUDIO</v>
      </c>
      <c r="AT34" s="959" t="str">
        <f>'BASE METAS)'!AS24</f>
        <v>EFICACIA</v>
      </c>
      <c r="AU34" s="1483">
        <f>'BASE METAS)'!BO24</f>
        <v>0</v>
      </c>
      <c r="AV34" s="816">
        <f>'BASE METAS)'!BQ24</f>
        <v>4</v>
      </c>
      <c r="AW34" s="816">
        <f>'BASE METAS)'!BR24</f>
        <v>0</v>
      </c>
      <c r="AX34" s="816">
        <f>'BASE METAS)'!BS24</f>
        <v>1</v>
      </c>
      <c r="AY34" s="1">
        <f>'BASE METAS)'!BT24</f>
        <v>1</v>
      </c>
      <c r="AZ34" s="1">
        <f>'BASE METAS)'!BU24</f>
        <v>0</v>
      </c>
      <c r="BA34" s="1">
        <f>'BASE METAS)'!BV24</f>
        <v>1</v>
      </c>
      <c r="BB34" s="1">
        <f>'BASE METAS)'!BW24</f>
        <v>2</v>
      </c>
      <c r="BC34" s="1">
        <f>'BASE METAS)'!BX24</f>
        <v>2</v>
      </c>
      <c r="BD34" s="1">
        <f>'BASE METAS)'!BY24</f>
        <v>0.5</v>
      </c>
      <c r="BE34" s="1">
        <f>'BASE METAS)'!CG24</f>
        <v>1</v>
      </c>
      <c r="BF34" s="1">
        <f>'BASE METAS)'!CJ24</f>
        <v>21</v>
      </c>
      <c r="BG34" s="1">
        <f>'BASE METAS)'!CK24</f>
        <v>0</v>
      </c>
      <c r="BH34" s="1">
        <f>'BASE METAS)'!CL24</f>
        <v>0</v>
      </c>
      <c r="BI34" s="1">
        <f>'BASE METAS)'!CM24</f>
        <v>0</v>
      </c>
      <c r="BJ34" s="1">
        <f>'BASE METAS)'!CN24</f>
        <v>0</v>
      </c>
      <c r="BK34" s="1">
        <f>'BASE METAS)'!CO24</f>
        <v>0</v>
      </c>
      <c r="BL34" s="1">
        <f>'BASE METAS)'!CP24</f>
        <v>0</v>
      </c>
      <c r="BM34" s="1">
        <f>'BASE METAS)'!CQ24</f>
        <v>0</v>
      </c>
      <c r="BN34" s="1">
        <f>'BASE METAS)'!CR24</f>
        <v>0</v>
      </c>
      <c r="BO34" s="1">
        <f>'BASE METAS)'!CS24</f>
        <v>0</v>
      </c>
      <c r="BP34" s="1">
        <f>'BASE METAS)'!CT24</f>
        <v>0</v>
      </c>
      <c r="BQ34" s="1">
        <f>'BASE METAS)'!CU24</f>
        <v>0</v>
      </c>
      <c r="BR34" s="1">
        <f>'BASE METAS)'!CV24</f>
        <v>0</v>
      </c>
      <c r="BS34" s="1">
        <f>'BASE METAS)'!CW24</f>
        <v>0</v>
      </c>
      <c r="BT34" s="1">
        <f>'BASE METAS)'!CX24</f>
        <v>0</v>
      </c>
      <c r="BU34" s="1">
        <f>'BASE METAS)'!FC24</f>
        <v>0</v>
      </c>
      <c r="BV34" s="1">
        <f>'BASE METAS)'!FD24</f>
        <v>0</v>
      </c>
      <c r="BW34" s="1" t="e">
        <f>'BASE METAS)'!#REF!</f>
        <v>#REF!</v>
      </c>
      <c r="BX34" s="1" t="e">
        <f>'BASE METAS)'!#REF!</f>
        <v>#REF!</v>
      </c>
      <c r="BY34" s="1">
        <f>'BASE METAS)'!FE24</f>
        <v>0</v>
      </c>
      <c r="BZ34" s="1">
        <f>'BASE METAS)'!FF24</f>
        <v>0</v>
      </c>
      <c r="CA34" s="1">
        <f>'BASE METAS)'!FG24</f>
        <v>1</v>
      </c>
      <c r="CB34" s="1">
        <f>'BASE METAS)'!FH24</f>
        <v>3</v>
      </c>
      <c r="CC34" s="1">
        <f>'BASE METAS)'!FI24</f>
        <v>0.25</v>
      </c>
      <c r="CD34" s="1">
        <f>'BASE METAS)'!FJ24</f>
        <v>4</v>
      </c>
      <c r="CE34" s="1">
        <f>'BASE METAS)'!FK24</f>
        <v>0</v>
      </c>
      <c r="CF34" s="1">
        <f>'BASE METAS)'!FL24</f>
        <v>1</v>
      </c>
      <c r="CG34" s="1">
        <f>'BASE METAS)'!FM24</f>
        <v>1</v>
      </c>
    </row>
    <row r="35" spans="1:85" ht="49.5" customHeight="1" x14ac:dyDescent="0.25">
      <c r="A35" s="1">
        <f>'BASE METAS)'!A25</f>
        <v>0</v>
      </c>
      <c r="B35" s="7221"/>
      <c r="C35" s="5685"/>
      <c r="D35" s="5685"/>
      <c r="E35" s="7145"/>
      <c r="F35" s="7218"/>
      <c r="G35" s="7218"/>
      <c r="H35" s="5707"/>
      <c r="I35" s="5707"/>
      <c r="J35" s="5707"/>
      <c r="K35" s="5707"/>
      <c r="L35" s="5707"/>
      <c r="M35" s="5707"/>
      <c r="N35" s="5707"/>
      <c r="O35" s="5707"/>
      <c r="P35" s="5698"/>
      <c r="Q35" s="5698"/>
      <c r="R35" s="5698"/>
      <c r="S35" s="5698"/>
      <c r="T35" s="5698"/>
      <c r="U35" s="7727"/>
      <c r="V35" s="5698"/>
      <c r="W35" s="5695"/>
      <c r="X35" s="7145"/>
      <c r="Y35" s="464" t="str">
        <f>'BASE METAS)'!Y25</f>
        <v>03</v>
      </c>
      <c r="Z35" s="305" t="str">
        <f>'BASE METAS)'!Z25</f>
        <v xml:space="preserve">REALIZAR PUBLICACIONES ESPECIALES QUE DEN A CONOCER,    ELEMENTOS REFERENTES AL MUNICIPIO Y LA EFICACIA DE LAS FUNCIONES SUSTANTIVAS DE LA ADMINISTRACIÓN.  </v>
      </c>
      <c r="AA35" s="224" t="str">
        <f>'BASE METAS)'!AA25</f>
        <v>PUBLICACIÓN</v>
      </c>
      <c r="AB35" s="497">
        <f>'BASE METAS)'!AB25</f>
        <v>1</v>
      </c>
      <c r="AC35" s="460">
        <f>'BASE METAS)'!AC25</f>
        <v>0</v>
      </c>
      <c r="AD35" s="577">
        <f>'BASE METAS)'!AD25</f>
        <v>0</v>
      </c>
      <c r="AE35" s="460">
        <f>'BASE METAS)'!AE25</f>
        <v>0</v>
      </c>
      <c r="AF35" s="577">
        <f>'BASE METAS)'!AF25</f>
        <v>0</v>
      </c>
      <c r="AG35" s="460">
        <f>'BASE METAS)'!AG25</f>
        <v>0</v>
      </c>
      <c r="AH35" s="577">
        <f>'BASE METAS)'!AH25</f>
        <v>0</v>
      </c>
      <c r="AI35" s="460">
        <f>'BASE METAS)'!AI25</f>
        <v>1</v>
      </c>
      <c r="AJ35" s="561">
        <f>'BASE METAS)'!AJ25</f>
        <v>1</v>
      </c>
      <c r="AK35" s="228">
        <f>'BASE METAS)'!AK25</f>
        <v>1</v>
      </c>
      <c r="AL35" s="959">
        <f>'BASE METAS)'!AL25</f>
        <v>3</v>
      </c>
      <c r="AM35" s="959" t="str">
        <f>'BASE METAS)'!AM25</f>
        <v>REALIZACIÓN DE PUBLICACIÓNES ESPECIALES</v>
      </c>
      <c r="AN35" s="970" t="str">
        <f>'BASE METAS)'!AN25</f>
        <v>MIDE EL NUMERO DE PUBLICACIONES REALIZADAS ENTRE EL NUMERO DE PUBLICACIONES PROGRAMADAS</v>
      </c>
      <c r="AO35" s="1343" t="str">
        <f>'BASE METAS)'!AU25</f>
        <v>DESEMPEÑO</v>
      </c>
      <c r="AP35" s="970" t="str">
        <f>'BASE METAS)'!AO25</f>
        <v xml:space="preserve">NUMERO DE PUBLICACIONES REALIZADAS  </v>
      </c>
      <c r="AQ35" s="970" t="str">
        <f>'BASE METAS)'!AP25</f>
        <v xml:space="preserve">NUMERO DE PUBLICACIONES N PROGRAMADAS </v>
      </c>
      <c r="AR35" s="970">
        <f>'BASE METAS)'!AQ25</f>
        <v>100</v>
      </c>
      <c r="AS35" s="970" t="str">
        <f>'BASE METAS)'!AR25</f>
        <v>PUBLICACIÓN</v>
      </c>
      <c r="AT35" s="959" t="str">
        <f>'BASE METAS)'!AS25</f>
        <v>EFICACIA</v>
      </c>
      <c r="AU35" s="1483">
        <f>'BASE METAS)'!BO25</f>
        <v>0</v>
      </c>
      <c r="AV35" s="979">
        <f>'BASE METAS)'!BQ25</f>
        <v>1</v>
      </c>
      <c r="AW35" s="957">
        <f>'BASE METAS)'!BR25</f>
        <v>0</v>
      </c>
      <c r="AX35" s="816">
        <f>'BASE METAS)'!BS25</f>
        <v>0</v>
      </c>
      <c r="AY35" s="1">
        <f>'BASE METAS)'!BT25</f>
        <v>0</v>
      </c>
      <c r="AZ35" s="1">
        <f>'BASE METAS)'!BU25</f>
        <v>0</v>
      </c>
      <c r="BA35" s="1" t="e">
        <f>'BASE METAS)'!BV25</f>
        <v>#DIV/0!</v>
      </c>
      <c r="BB35" s="1">
        <f>'BASE METAS)'!BW25</f>
        <v>0</v>
      </c>
      <c r="BC35" s="1">
        <f>'BASE METAS)'!BX25</f>
        <v>1</v>
      </c>
      <c r="BD35" s="1">
        <f>'BASE METAS)'!BY25</f>
        <v>0</v>
      </c>
      <c r="BE35" s="1">
        <f>'BASE METAS)'!CG25</f>
        <v>0</v>
      </c>
      <c r="BF35" s="1">
        <f>'BASE METAS)'!CJ25</f>
        <v>22</v>
      </c>
      <c r="BG35" s="1">
        <f>'BASE METAS)'!CK25</f>
        <v>0</v>
      </c>
      <c r="BH35" s="1">
        <f>'BASE METAS)'!CL25</f>
        <v>0</v>
      </c>
      <c r="BI35" s="1">
        <f>'BASE METAS)'!CM25</f>
        <v>0</v>
      </c>
      <c r="BJ35" s="1">
        <f>'BASE METAS)'!CN25</f>
        <v>0</v>
      </c>
      <c r="BK35" s="1">
        <f>'BASE METAS)'!CO25</f>
        <v>0</v>
      </c>
      <c r="BL35" s="1">
        <f>'BASE METAS)'!CP25</f>
        <v>0</v>
      </c>
      <c r="BM35" s="1">
        <f>'BASE METAS)'!CQ25</f>
        <v>0</v>
      </c>
      <c r="BN35" s="1">
        <f>'BASE METAS)'!CR25</f>
        <v>0</v>
      </c>
      <c r="BO35" s="1">
        <f>'BASE METAS)'!CS25</f>
        <v>0</v>
      </c>
      <c r="BP35" s="1">
        <f>'BASE METAS)'!CT25</f>
        <v>0</v>
      </c>
      <c r="BQ35" s="1">
        <f>'BASE METAS)'!CU25</f>
        <v>0</v>
      </c>
      <c r="BR35" s="1">
        <f>'BASE METAS)'!CV25</f>
        <v>0</v>
      </c>
      <c r="BS35" s="1">
        <f>'BASE METAS)'!CW25</f>
        <v>0</v>
      </c>
      <c r="BT35" s="1">
        <f>'BASE METAS)'!CX25</f>
        <v>0</v>
      </c>
      <c r="BU35" s="1">
        <f>'BASE METAS)'!FC25</f>
        <v>0</v>
      </c>
      <c r="BV35" s="1">
        <f>'BASE METAS)'!FD25</f>
        <v>0</v>
      </c>
      <c r="BW35" s="1" t="e">
        <f>'BASE METAS)'!#REF!</f>
        <v>#REF!</v>
      </c>
      <c r="BX35" s="1" t="e">
        <f>'BASE METAS)'!#REF!</f>
        <v>#REF!</v>
      </c>
      <c r="BY35" s="1">
        <f>'BASE METAS)'!FE25</f>
        <v>0</v>
      </c>
      <c r="BZ35" s="1">
        <f>'BASE METAS)'!FF25</f>
        <v>0</v>
      </c>
      <c r="CA35" s="1">
        <f>'BASE METAS)'!FG25</f>
        <v>0</v>
      </c>
      <c r="CB35" s="1">
        <f>'BASE METAS)'!FH25</f>
        <v>1</v>
      </c>
      <c r="CC35" s="1">
        <f>'BASE METAS)'!FI25</f>
        <v>0</v>
      </c>
      <c r="CD35" s="1">
        <f>'BASE METAS)'!FJ25</f>
        <v>1</v>
      </c>
      <c r="CE35" s="1">
        <f>'BASE METAS)'!FK25</f>
        <v>0</v>
      </c>
      <c r="CF35" s="1">
        <f>'BASE METAS)'!FL25</f>
        <v>0</v>
      </c>
      <c r="CG35" s="1">
        <f>'BASE METAS)'!FM25</f>
        <v>0</v>
      </c>
    </row>
    <row r="36" spans="1:85" ht="49.5" customHeight="1" x14ac:dyDescent="0.25">
      <c r="A36" s="1">
        <f>'BASE METAS)'!A26</f>
        <v>0</v>
      </c>
      <c r="B36" s="7221"/>
      <c r="C36" s="5685"/>
      <c r="D36" s="5685"/>
      <c r="E36" s="7145"/>
      <c r="F36" s="7218"/>
      <c r="G36" s="7218"/>
      <c r="H36" s="5707"/>
      <c r="I36" s="5707"/>
      <c r="J36" s="5707"/>
      <c r="K36" s="5707"/>
      <c r="L36" s="5707"/>
      <c r="M36" s="5707"/>
      <c r="N36" s="5707"/>
      <c r="O36" s="5707"/>
      <c r="P36" s="5698"/>
      <c r="Q36" s="5698"/>
      <c r="R36" s="5698"/>
      <c r="S36" s="5698"/>
      <c r="T36" s="5698"/>
      <c r="U36" s="7727"/>
      <c r="V36" s="5698"/>
      <c r="W36" s="5695"/>
      <c r="X36" s="7145"/>
      <c r="Y36" s="464" t="str">
        <f>'BASE METAS)'!Y26</f>
        <v>04</v>
      </c>
      <c r="Z36" s="305" t="str">
        <f>'BASE METAS)'!Z26</f>
        <v xml:space="preserve">DESARROLLAR PROYECTOS Y ESTUDIOS MUNICIPALES QUE PERMITAN GENERAR PROPUESTAS PARA EL DESARROLLO DE PROYECTOS Y ESTUDIOS MUNICIPALES. </v>
      </c>
      <c r="AA36" s="224" t="str">
        <f>'BASE METAS)'!AA26</f>
        <v>PROYECTO</v>
      </c>
      <c r="AB36" s="497">
        <f>'BASE METAS)'!AB26</f>
        <v>1</v>
      </c>
      <c r="AC36" s="460">
        <f>'BASE METAS)'!AC26</f>
        <v>0</v>
      </c>
      <c r="AD36" s="544">
        <f>'BASE METAS)'!AD26</f>
        <v>0</v>
      </c>
      <c r="AE36" s="460">
        <f>'BASE METAS)'!AE26</f>
        <v>0</v>
      </c>
      <c r="AF36" s="544">
        <f>'BASE METAS)'!AF26</f>
        <v>0</v>
      </c>
      <c r="AG36" s="460">
        <f>'BASE METAS)'!AG26</f>
        <v>1</v>
      </c>
      <c r="AH36" s="544">
        <f>'BASE METAS)'!AH26</f>
        <v>1</v>
      </c>
      <c r="AI36" s="460">
        <f>'BASE METAS)'!AI26</f>
        <v>0</v>
      </c>
      <c r="AJ36" s="544">
        <f>'BASE METAS)'!AJ26</f>
        <v>0</v>
      </c>
      <c r="AK36" s="228">
        <f>'BASE METAS)'!AK26</f>
        <v>1</v>
      </c>
      <c r="AL36" s="959">
        <f>'BASE METAS)'!AL26</f>
        <v>4</v>
      </c>
      <c r="AM36" s="970" t="str">
        <f>'BASE METAS)'!AM26</f>
        <v>DESARROLLO DE PROYECTOS</v>
      </c>
      <c r="AN36" s="970" t="str">
        <f>'BASE METAS)'!AN26</f>
        <v>MIDE EL NUMERO DE ESTUDIOS PROYECTOS REALIZADOS ENTRE EL NUMERO DE ESTUDIOS Y PROYECTOS REALIZADOS</v>
      </c>
      <c r="AO36" s="1343" t="str">
        <f>'BASE METAS)'!AU26</f>
        <v>DESEMPEÑO</v>
      </c>
      <c r="AP36" s="970" t="str">
        <f>'BASE METAS)'!AO26</f>
        <v xml:space="preserve">NUMERO DE  PROYECTOS REALIZADOS      </v>
      </c>
      <c r="AQ36" s="970" t="str">
        <f>'BASE METAS)'!AP26</f>
        <v xml:space="preserve">NUMERO DE PREOYECTOS  PROGRAMADOS </v>
      </c>
      <c r="AR36" s="970">
        <f>'BASE METAS)'!AQ26</f>
        <v>100</v>
      </c>
      <c r="AS36" s="970" t="str">
        <f>'BASE METAS)'!AR26</f>
        <v>PROYECTO</v>
      </c>
      <c r="AT36" s="959" t="str">
        <f>'BASE METAS)'!AS26</f>
        <v>EFICIENCIA</v>
      </c>
      <c r="AU36" s="1483">
        <f>'BASE METAS)'!BO26</f>
        <v>0</v>
      </c>
      <c r="AV36" s="816">
        <f>'BASE METAS)'!BQ26</f>
        <v>1</v>
      </c>
      <c r="AW36" s="816">
        <f>'BASE METAS)'!BR26</f>
        <v>0</v>
      </c>
      <c r="AX36" s="816">
        <f>'BASE METAS)'!BS26</f>
        <v>0</v>
      </c>
      <c r="AY36" s="1">
        <f>'BASE METAS)'!BT26</f>
        <v>0</v>
      </c>
      <c r="AZ36" s="1">
        <f>'BASE METAS)'!BU26</f>
        <v>0</v>
      </c>
      <c r="BA36" s="1" t="e">
        <f>'BASE METAS)'!BV26</f>
        <v>#DIV/0!</v>
      </c>
      <c r="BB36" s="1">
        <f>'BASE METAS)'!BW26</f>
        <v>0</v>
      </c>
      <c r="BC36" s="1">
        <f>'BASE METAS)'!BX26</f>
        <v>1</v>
      </c>
      <c r="BD36" s="1">
        <f>'BASE METAS)'!BY26</f>
        <v>0</v>
      </c>
      <c r="BE36" s="1">
        <f>'BASE METAS)'!CG26</f>
        <v>0</v>
      </c>
      <c r="BF36" s="1">
        <f>'BASE METAS)'!CJ26</f>
        <v>23</v>
      </c>
      <c r="BG36" s="1">
        <f>'BASE METAS)'!CK26</f>
        <v>0</v>
      </c>
      <c r="BH36" s="1">
        <f>'BASE METAS)'!CL26</f>
        <v>0</v>
      </c>
      <c r="BI36" s="1">
        <f>'BASE METAS)'!CM26</f>
        <v>0</v>
      </c>
      <c r="BJ36" s="1">
        <f>'BASE METAS)'!CN26</f>
        <v>0</v>
      </c>
      <c r="BK36" s="1">
        <f>'BASE METAS)'!CO26</f>
        <v>0</v>
      </c>
      <c r="BL36" s="1">
        <f>'BASE METAS)'!CP26</f>
        <v>0</v>
      </c>
      <c r="BM36" s="1">
        <f>'BASE METAS)'!CQ26</f>
        <v>0</v>
      </c>
      <c r="BN36" s="1">
        <f>'BASE METAS)'!CR26</f>
        <v>0</v>
      </c>
      <c r="BO36" s="1">
        <f>'BASE METAS)'!CS26</f>
        <v>0</v>
      </c>
      <c r="BP36" s="1">
        <f>'BASE METAS)'!CT26</f>
        <v>0</v>
      </c>
      <c r="BQ36" s="1">
        <f>'BASE METAS)'!CU26</f>
        <v>0</v>
      </c>
      <c r="BR36" s="1">
        <f>'BASE METAS)'!CV26</f>
        <v>0</v>
      </c>
      <c r="BS36" s="1">
        <f>'BASE METAS)'!CW26</f>
        <v>0</v>
      </c>
      <c r="BT36" s="1">
        <f>'BASE METAS)'!CX26</f>
        <v>0</v>
      </c>
      <c r="BU36" s="1">
        <f>'BASE METAS)'!FC26</f>
        <v>0</v>
      </c>
      <c r="BV36" s="1">
        <f>'BASE METAS)'!FD26</f>
        <v>0</v>
      </c>
      <c r="BW36" s="1" t="e">
        <f>'BASE METAS)'!#REF!</f>
        <v>#REF!</v>
      </c>
      <c r="BX36" s="1" t="e">
        <f>'BASE METAS)'!#REF!</f>
        <v>#REF!</v>
      </c>
      <c r="BY36" s="1">
        <f>'BASE METAS)'!FE26</f>
        <v>0</v>
      </c>
      <c r="BZ36" s="1">
        <f>'BASE METAS)'!FF26</f>
        <v>0</v>
      </c>
      <c r="CA36" s="1">
        <f>'BASE METAS)'!FG26</f>
        <v>0</v>
      </c>
      <c r="CB36" s="1">
        <f>'BASE METAS)'!FH26</f>
        <v>1</v>
      </c>
      <c r="CC36" s="1">
        <f>'BASE METAS)'!FI26</f>
        <v>0</v>
      </c>
      <c r="CD36" s="1">
        <f>'BASE METAS)'!FJ26</f>
        <v>1</v>
      </c>
      <c r="CE36" s="1">
        <f>'BASE METAS)'!FK26</f>
        <v>0</v>
      </c>
      <c r="CF36" s="1">
        <f>'BASE METAS)'!FL26</f>
        <v>0</v>
      </c>
      <c r="CG36" s="1">
        <f>'BASE METAS)'!FM26</f>
        <v>0</v>
      </c>
    </row>
    <row r="37" spans="1:85" ht="191.25" x14ac:dyDescent="0.25">
      <c r="A37" s="1">
        <f>'BASE METAS)'!A27</f>
        <v>0</v>
      </c>
      <c r="B37" s="7221"/>
      <c r="C37" s="5685"/>
      <c r="D37" s="5685"/>
      <c r="E37" s="7145"/>
      <c r="F37" s="7218"/>
      <c r="G37" s="7218"/>
      <c r="H37" s="5707"/>
      <c r="I37" s="5707"/>
      <c r="J37" s="5707"/>
      <c r="K37" s="5707"/>
      <c r="L37" s="5707"/>
      <c r="M37" s="5707"/>
      <c r="N37" s="5707"/>
      <c r="O37" s="5707"/>
      <c r="P37" s="5698"/>
      <c r="Q37" s="5698"/>
      <c r="R37" s="5698"/>
      <c r="S37" s="5698"/>
      <c r="T37" s="5698"/>
      <c r="U37" s="7727"/>
      <c r="V37" s="5698"/>
      <c r="W37" s="5695"/>
      <c r="X37" s="7145"/>
      <c r="Y37" s="464" t="str">
        <f>'BASE METAS)'!Y27</f>
        <v>05</v>
      </c>
      <c r="Z37" s="439" t="str">
        <f>'BASE METAS)'!Z27</f>
        <v>REALIZAR CAMPAÑA DE COMUNICACIÓN PARA LANZAR EL PROGRAMA CULTURA PARTICIPATIVA.</v>
      </c>
      <c r="AA37" s="558" t="str">
        <f>'BASE METAS)'!AA27</f>
        <v>CAMPAÑA</v>
      </c>
      <c r="AB37" s="573">
        <f>'BASE METAS)'!AB27</f>
        <v>1</v>
      </c>
      <c r="AC37" s="578">
        <f>'BASE METAS)'!AC27</f>
        <v>0</v>
      </c>
      <c r="AD37" s="579">
        <f>'BASE METAS)'!AD27</f>
        <v>0</v>
      </c>
      <c r="AE37" s="559">
        <f>'BASE METAS)'!AE27</f>
        <v>1</v>
      </c>
      <c r="AF37" s="580">
        <f>'BASE METAS)'!AF27</f>
        <v>1</v>
      </c>
      <c r="AG37" s="581">
        <f>'BASE METAS)'!AG27</f>
        <v>0</v>
      </c>
      <c r="AH37" s="582">
        <f>'BASE METAS)'!AH27</f>
        <v>0</v>
      </c>
      <c r="AI37" s="542">
        <f>'BASE METAS)'!AI27</f>
        <v>0</v>
      </c>
      <c r="AJ37" s="582">
        <f>'BASE METAS)'!AJ27</f>
        <v>0</v>
      </c>
      <c r="AK37" s="228">
        <f>'BASE METAS)'!AK27</f>
        <v>1</v>
      </c>
      <c r="AL37" s="959">
        <f>'BASE METAS)'!AL27</f>
        <v>5</v>
      </c>
      <c r="AM37" s="1039" t="str">
        <f>'BASE METAS)'!AM27</f>
        <v xml:space="preserve">CAMPAÑA DE COMUNICACIÓN </v>
      </c>
      <c r="AN37" s="1201" t="str">
        <f>'BASE METAS)'!AN27</f>
        <v xml:space="preserve">MIDE EL NUMERO DE CAMPAÑAS REALIZADAS ENTRE EL NUMERO DE CAMPAÑAS PROGRAMADAS </v>
      </c>
      <c r="AO37" s="1343" t="str">
        <f>'BASE METAS)'!AU27</f>
        <v>DESEMPEÑO</v>
      </c>
      <c r="AP37" s="1039" t="str">
        <f>'BASE METAS)'!AO27</f>
        <v xml:space="preserve">NO. DE CAMPAÑAS REALIZADAS   </v>
      </c>
      <c r="AQ37" s="1039" t="str">
        <f>'BASE METAS)'!AP27</f>
        <v>NO. CAMPAÑAS  PROGRAMADAS</v>
      </c>
      <c r="AR37" s="970">
        <f>'BASE METAS)'!AQ27</f>
        <v>100</v>
      </c>
      <c r="AS37" s="1039" t="str">
        <f>'BASE METAS)'!AR27</f>
        <v>CAMPAÑA</v>
      </c>
      <c r="AT37" s="1265" t="str">
        <f>'BASE METAS)'!AS27</f>
        <v>EFICACIA</v>
      </c>
      <c r="AU37" s="1482">
        <f>'BASE METAS)'!BO27</f>
        <v>0</v>
      </c>
      <c r="AV37" s="1">
        <f>'BASE METAS)'!BQ27</f>
        <v>1</v>
      </c>
      <c r="AW37" s="1">
        <f>'BASE METAS)'!BR27</f>
        <v>0</v>
      </c>
      <c r="AX37" s="1">
        <f>'BASE METAS)'!BS27</f>
        <v>1</v>
      </c>
      <c r="AY37" s="1">
        <f>'BASE METAS)'!BT27</f>
        <v>0</v>
      </c>
      <c r="AZ37" s="1">
        <f>'BASE METAS)'!BU27</f>
        <v>1</v>
      </c>
      <c r="BA37" s="1">
        <f>'BASE METAS)'!BV27</f>
        <v>0</v>
      </c>
      <c r="BB37" s="1">
        <f>'BASE METAS)'!BW27</f>
        <v>0</v>
      </c>
      <c r="BC37" s="1">
        <f>'BASE METAS)'!BX27</f>
        <v>1</v>
      </c>
      <c r="BD37" s="1">
        <f>'BASE METAS)'!BY27</f>
        <v>0</v>
      </c>
      <c r="BE37" s="1">
        <f>'BASE METAS)'!CG27</f>
        <v>0</v>
      </c>
      <c r="BF37" s="1">
        <f>'BASE METAS)'!CJ27</f>
        <v>24</v>
      </c>
      <c r="BG37" s="1">
        <f>'BASE METAS)'!CK27</f>
        <v>0</v>
      </c>
      <c r="BH37" s="1">
        <f>'BASE METAS)'!CL27</f>
        <v>0</v>
      </c>
      <c r="BI37" s="1">
        <f>'BASE METAS)'!CM27</f>
        <v>0</v>
      </c>
      <c r="BJ37" s="1">
        <f>'BASE METAS)'!CN27</f>
        <v>0</v>
      </c>
      <c r="BK37" s="1">
        <f>'BASE METAS)'!CO27</f>
        <v>0</v>
      </c>
      <c r="BL37" s="1">
        <f>'BASE METAS)'!CP27</f>
        <v>0</v>
      </c>
      <c r="BM37" s="1">
        <f>'BASE METAS)'!CQ27</f>
        <v>0</v>
      </c>
      <c r="BN37" s="1">
        <f>'BASE METAS)'!CR27</f>
        <v>0</v>
      </c>
      <c r="BO37" s="1">
        <f>'BASE METAS)'!CS27</f>
        <v>0</v>
      </c>
      <c r="BP37" s="1">
        <f>'BASE METAS)'!CT27</f>
        <v>0</v>
      </c>
      <c r="BQ37" s="1">
        <f>'BASE METAS)'!CU27</f>
        <v>0</v>
      </c>
      <c r="BR37" s="1">
        <f>'BASE METAS)'!CV27</f>
        <v>0</v>
      </c>
      <c r="BS37" s="1">
        <f>'BASE METAS)'!CW27</f>
        <v>0</v>
      </c>
      <c r="BT37" s="1">
        <f>'BASE METAS)'!CX27</f>
        <v>0</v>
      </c>
      <c r="BU37" s="1">
        <f>'BASE METAS)'!FC27</f>
        <v>0</v>
      </c>
      <c r="BV37" s="1">
        <f>'BASE METAS)'!FD27</f>
        <v>0</v>
      </c>
      <c r="BW37" s="1" t="e">
        <f>'BASE METAS)'!#REF!</f>
        <v>#REF!</v>
      </c>
      <c r="BX37" s="1" t="e">
        <f>'BASE METAS)'!#REF!</f>
        <v>#REF!</v>
      </c>
      <c r="BY37" s="1">
        <f>'BASE METAS)'!FE27</f>
        <v>0</v>
      </c>
      <c r="BZ37" s="1">
        <f>'BASE METAS)'!FF27</f>
        <v>0</v>
      </c>
      <c r="CA37" s="1">
        <f>'BASE METAS)'!FG27</f>
        <v>0</v>
      </c>
      <c r="CB37" s="1">
        <f>'BASE METAS)'!FH27</f>
        <v>1</v>
      </c>
      <c r="CC37" s="1">
        <f>'BASE METAS)'!FI27</f>
        <v>0</v>
      </c>
      <c r="CD37" s="1">
        <f>'BASE METAS)'!FJ27</f>
        <v>1</v>
      </c>
      <c r="CE37" s="1">
        <f>'BASE METAS)'!FK27</f>
        <v>0</v>
      </c>
      <c r="CF37" s="1">
        <f>'BASE METAS)'!FL27</f>
        <v>0</v>
      </c>
      <c r="CG37" s="1">
        <f>'BASE METAS)'!FM27</f>
        <v>0</v>
      </c>
    </row>
    <row r="38" spans="1:85" ht="25.5" customHeight="1" x14ac:dyDescent="0.25">
      <c r="A38" s="1">
        <f>'BASE METAS)'!A28</f>
        <v>0</v>
      </c>
      <c r="B38" s="7221"/>
      <c r="C38" s="5685"/>
      <c r="D38" s="5685"/>
      <c r="E38" s="7145"/>
      <c r="F38" s="7218"/>
      <c r="G38" s="7218"/>
      <c r="H38" s="5707"/>
      <c r="I38" s="5707"/>
      <c r="J38" s="5707"/>
      <c r="K38" s="5707"/>
      <c r="L38" s="5707"/>
      <c r="M38" s="5707"/>
      <c r="N38" s="5707"/>
      <c r="O38" s="5707"/>
      <c r="P38" s="5698"/>
      <c r="Q38" s="5698"/>
      <c r="R38" s="5698"/>
      <c r="S38" s="5698"/>
      <c r="T38" s="5698"/>
      <c r="U38" s="7727"/>
      <c r="V38" s="5698"/>
      <c r="W38" s="5695"/>
      <c r="X38" s="7145"/>
      <c r="Y38" s="464" t="str">
        <f>'BASE METAS)'!Y28</f>
        <v>06</v>
      </c>
      <c r="Z38" s="439" t="str">
        <f>'BASE METAS)'!Z28</f>
        <v xml:space="preserve">REALIZACIÓN DE TALLERES DE CAPACITACION PARA FOMEMTAR LA CULTURA PARTICIPATIVA. </v>
      </c>
      <c r="AA38" s="558" t="str">
        <f>'BASE METAS)'!AA28</f>
        <v>TALLER</v>
      </c>
      <c r="AB38" s="574">
        <f>'BASE METAS)'!AB28</f>
        <v>13</v>
      </c>
      <c r="AC38" s="541">
        <f>'BASE METAS)'!AC28</f>
        <v>0</v>
      </c>
      <c r="AD38" s="583">
        <f>'BASE METAS)'!AD28</f>
        <v>0</v>
      </c>
      <c r="AE38" s="584">
        <f>'BASE METAS)'!AE28</f>
        <v>13</v>
      </c>
      <c r="AF38" s="580">
        <f>'BASE METAS)'!AF28</f>
        <v>1</v>
      </c>
      <c r="AG38" s="581">
        <f>'BASE METAS)'!AG28</f>
        <v>0</v>
      </c>
      <c r="AH38" s="582">
        <f>'BASE METAS)'!AH28</f>
        <v>0</v>
      </c>
      <c r="AI38" s="542">
        <f>'BASE METAS)'!AI28</f>
        <v>0</v>
      </c>
      <c r="AJ38" s="582">
        <f>'BASE METAS)'!AJ28</f>
        <v>0</v>
      </c>
      <c r="AK38" s="228">
        <f>'BASE METAS)'!AK28</f>
        <v>1</v>
      </c>
      <c r="AL38" s="1039">
        <f>'BASE METAS)'!AL28</f>
        <v>6</v>
      </c>
      <c r="AM38" s="971" t="str">
        <f>'BASE METAS)'!AM28</f>
        <v>TALLERES DE CAPACITACIÓN</v>
      </c>
      <c r="AN38" s="971" t="str">
        <f>'BASE METAS)'!AN28</f>
        <v>MIDE LA REALIZACIÓN DE TALLERES REALIZADOS SOBRE LO PROGRAMADO</v>
      </c>
      <c r="AO38" s="1343" t="str">
        <f>'BASE METAS)'!AU28</f>
        <v>DESEMPEÑO</v>
      </c>
      <c r="AP38" s="1039" t="str">
        <f>'BASE METAS)'!AO28</f>
        <v xml:space="preserve">NO. DE TALLERES REALIZADOS    </v>
      </c>
      <c r="AQ38" s="1039" t="str">
        <f>'BASE METAS)'!AP28</f>
        <v>NO. TALLERES PROGRAMADOS</v>
      </c>
      <c r="AR38" s="970">
        <f>'BASE METAS)'!AQ28</f>
        <v>100</v>
      </c>
      <c r="AS38" s="1039" t="str">
        <f>'BASE METAS)'!AR28</f>
        <v>TALLER</v>
      </c>
      <c r="AT38" s="1265" t="str">
        <f>'BASE METAS)'!AS28</f>
        <v>EFICACIA</v>
      </c>
      <c r="AU38" s="1482">
        <f>'BASE METAS)'!BO28</f>
        <v>0</v>
      </c>
      <c r="AV38" s="1">
        <f>'BASE METAS)'!BQ28</f>
        <v>13</v>
      </c>
      <c r="AW38" s="1">
        <f>'BASE METAS)'!BR28</f>
        <v>0</v>
      </c>
      <c r="AX38" s="1">
        <f>'BASE METAS)'!BS28</f>
        <v>13</v>
      </c>
      <c r="AY38" s="1">
        <f>'BASE METAS)'!BT28</f>
        <v>0</v>
      </c>
      <c r="AZ38" s="1">
        <f>'BASE METAS)'!BU28</f>
        <v>13</v>
      </c>
      <c r="BA38" s="1">
        <f>'BASE METAS)'!BV28</f>
        <v>0</v>
      </c>
      <c r="BB38" s="1">
        <f>'BASE METAS)'!BW28</f>
        <v>0</v>
      </c>
      <c r="BC38" s="1">
        <f>'BASE METAS)'!BX28</f>
        <v>13</v>
      </c>
      <c r="BD38" s="1">
        <f>'BASE METAS)'!BY28</f>
        <v>0</v>
      </c>
      <c r="BE38" s="1">
        <f>'BASE METAS)'!CG28</f>
        <v>0</v>
      </c>
      <c r="BF38" s="1">
        <f>'BASE METAS)'!CJ28</f>
        <v>25</v>
      </c>
      <c r="BG38" s="1">
        <f>'BASE METAS)'!CK28</f>
        <v>0</v>
      </c>
      <c r="BH38" s="1">
        <f>'BASE METAS)'!CL28</f>
        <v>0</v>
      </c>
      <c r="BI38" s="1">
        <f>'BASE METAS)'!CM28</f>
        <v>0</v>
      </c>
      <c r="BJ38" s="1">
        <f>'BASE METAS)'!CN28</f>
        <v>0</v>
      </c>
      <c r="BK38" s="1">
        <f>'BASE METAS)'!CO28</f>
        <v>0</v>
      </c>
      <c r="BL38" s="1">
        <f>'BASE METAS)'!CP28</f>
        <v>0</v>
      </c>
      <c r="BM38" s="1">
        <f>'BASE METAS)'!CQ28</f>
        <v>0</v>
      </c>
      <c r="BN38" s="1">
        <f>'BASE METAS)'!CR28</f>
        <v>0</v>
      </c>
      <c r="BO38" s="1">
        <f>'BASE METAS)'!CS28</f>
        <v>0</v>
      </c>
      <c r="BP38" s="1">
        <f>'BASE METAS)'!CT28</f>
        <v>0</v>
      </c>
      <c r="BQ38" s="1">
        <f>'BASE METAS)'!CU28</f>
        <v>0</v>
      </c>
      <c r="BR38" s="1">
        <f>'BASE METAS)'!CV28</f>
        <v>0</v>
      </c>
      <c r="BS38" s="1">
        <f>'BASE METAS)'!CW28</f>
        <v>0</v>
      </c>
      <c r="BT38" s="1">
        <f>'BASE METAS)'!CX28</f>
        <v>0</v>
      </c>
      <c r="BU38" s="1">
        <f>'BASE METAS)'!FC28</f>
        <v>0</v>
      </c>
      <c r="BV38" s="1">
        <f>'BASE METAS)'!FD28</f>
        <v>0</v>
      </c>
      <c r="BW38" s="1" t="e">
        <f>'BASE METAS)'!#REF!</f>
        <v>#REF!</v>
      </c>
      <c r="BX38" s="1" t="e">
        <f>'BASE METAS)'!#REF!</f>
        <v>#REF!</v>
      </c>
      <c r="BY38" s="1">
        <f>'BASE METAS)'!FE28</f>
        <v>0</v>
      </c>
      <c r="BZ38" s="1">
        <f>'BASE METAS)'!FF28</f>
        <v>0</v>
      </c>
      <c r="CA38" s="1">
        <f>'BASE METAS)'!FG28</f>
        <v>0</v>
      </c>
      <c r="CB38" s="1">
        <f>'BASE METAS)'!FH28</f>
        <v>13</v>
      </c>
      <c r="CC38" s="1">
        <f>'BASE METAS)'!FI28</f>
        <v>0</v>
      </c>
      <c r="CD38" s="1">
        <f>'BASE METAS)'!FJ28</f>
        <v>13</v>
      </c>
      <c r="CE38" s="1">
        <f>'BASE METAS)'!FK28</f>
        <v>0</v>
      </c>
      <c r="CF38" s="1">
        <f>'BASE METAS)'!FL28</f>
        <v>0</v>
      </c>
      <c r="CG38" s="1">
        <f>'BASE METAS)'!FM28</f>
        <v>0</v>
      </c>
    </row>
    <row r="39" spans="1:85" ht="76.5" x14ac:dyDescent="0.25">
      <c r="A39" s="1">
        <f>'BASE METAS)'!A29</f>
        <v>0</v>
      </c>
      <c r="B39" s="7221"/>
      <c r="C39" s="5685"/>
      <c r="D39" s="5685"/>
      <c r="E39" s="7145"/>
      <c r="F39" s="7218"/>
      <c r="G39" s="7218"/>
      <c r="H39" s="5707"/>
      <c r="I39" s="5707"/>
      <c r="J39" s="5707"/>
      <c r="K39" s="5707"/>
      <c r="L39" s="5707"/>
      <c r="M39" s="5707"/>
      <c r="N39" s="5707"/>
      <c r="O39" s="5707"/>
      <c r="P39" s="5698"/>
      <c r="Q39" s="5698"/>
      <c r="R39" s="5698"/>
      <c r="S39" s="5698"/>
      <c r="T39" s="5698"/>
      <c r="U39" s="7727"/>
      <c r="V39" s="5698"/>
      <c r="W39" s="5695"/>
      <c r="X39" s="7145"/>
      <c r="Y39" s="464" t="str">
        <f>'BASE METAS)'!Y29</f>
        <v>07</v>
      </c>
      <c r="Z39" s="439" t="str">
        <f>'BASE METAS)'!Z29</f>
        <v>REALIZACIÓN DE ASAMBLEAS SECTORIALES.</v>
      </c>
      <c r="AA39" s="558" t="str">
        <f>'BASE METAS)'!AA29</f>
        <v>ASAMBLEA</v>
      </c>
      <c r="AB39" s="573">
        <f>'BASE METAS)'!AB29</f>
        <v>13</v>
      </c>
      <c r="AC39" s="578">
        <f>'BASE METAS)'!AC29</f>
        <v>0</v>
      </c>
      <c r="AD39" s="585">
        <f>'BASE METAS)'!AD29</f>
        <v>0</v>
      </c>
      <c r="AE39" s="559">
        <f>'BASE METAS)'!AE29</f>
        <v>0</v>
      </c>
      <c r="AF39" s="580">
        <f>'BASE METAS)'!AF29</f>
        <v>0</v>
      </c>
      <c r="AG39" s="581">
        <f>'BASE METAS)'!AG29</f>
        <v>13</v>
      </c>
      <c r="AH39" s="582">
        <f>'BASE METAS)'!AH29</f>
        <v>1</v>
      </c>
      <c r="AI39" s="542">
        <f>'BASE METAS)'!AI29</f>
        <v>0</v>
      </c>
      <c r="AJ39" s="582">
        <f>'BASE METAS)'!AJ29</f>
        <v>0</v>
      </c>
      <c r="AK39" s="228">
        <f>'BASE METAS)'!AK29</f>
        <v>1</v>
      </c>
      <c r="AL39" s="1202">
        <f>'BASE METAS)'!AL29</f>
        <v>7</v>
      </c>
      <c r="AM39" s="1201" t="str">
        <f>'BASE METAS)'!AM29</f>
        <v>ASAMBLEAS SECTORIALES</v>
      </c>
      <c r="AN39" s="1201" t="str">
        <f>'BASE METAS)'!AN29</f>
        <v xml:space="preserve">MIDE LA REALIZACIÓN DE ASAMBLEAS REALIZADAS SOBRE LO PROGRAMADO </v>
      </c>
      <c r="AO39" s="1343" t="str">
        <f>'BASE METAS)'!AU29</f>
        <v>DESEMPEÑO</v>
      </c>
      <c r="AP39" s="1039" t="str">
        <f>'BASE METAS)'!AO29</f>
        <v xml:space="preserve">NO. DE ASAMBLEAS  REALIZADAS    </v>
      </c>
      <c r="AQ39" s="1039" t="str">
        <f>'BASE METAS)'!AP29</f>
        <v>NO. ASAMBLEAS PROGRAMADAS</v>
      </c>
      <c r="AR39" s="970">
        <f>'BASE METAS)'!AQ29</f>
        <v>100</v>
      </c>
      <c r="AS39" s="1039" t="str">
        <f>'BASE METAS)'!AR29</f>
        <v>ASAMBLEA</v>
      </c>
      <c r="AT39" s="1265" t="str">
        <f>'BASE METAS)'!AS29</f>
        <v>EFICACIA</v>
      </c>
      <c r="AU39" s="1482">
        <f>'BASE METAS)'!BO29</f>
        <v>0</v>
      </c>
      <c r="AV39" s="1">
        <f>'BASE METAS)'!BQ29</f>
        <v>13</v>
      </c>
      <c r="AW39" s="1">
        <f>'BASE METAS)'!BR29</f>
        <v>0</v>
      </c>
      <c r="AX39" s="1">
        <f>'BASE METAS)'!BS29</f>
        <v>0</v>
      </c>
      <c r="AY39" s="1">
        <f>'BASE METAS)'!BT29</f>
        <v>0</v>
      </c>
      <c r="AZ39" s="1">
        <f>'BASE METAS)'!BU29</f>
        <v>0</v>
      </c>
      <c r="BA39" s="1" t="e">
        <f>'BASE METAS)'!BV29</f>
        <v>#DIV/0!</v>
      </c>
      <c r="BB39" s="1">
        <f>'BASE METAS)'!BW29</f>
        <v>0</v>
      </c>
      <c r="BC39" s="1">
        <f>'BASE METAS)'!BX29</f>
        <v>13</v>
      </c>
      <c r="BD39" s="1">
        <f>'BASE METAS)'!BY29</f>
        <v>0</v>
      </c>
      <c r="BE39" s="1">
        <f>'BASE METAS)'!CG29</f>
        <v>0</v>
      </c>
      <c r="BF39" s="1">
        <f>'BASE METAS)'!CJ29</f>
        <v>26</v>
      </c>
      <c r="BG39" s="1">
        <f>'BASE METAS)'!CK29</f>
        <v>0</v>
      </c>
      <c r="BH39" s="1">
        <f>'BASE METAS)'!CL29</f>
        <v>0</v>
      </c>
      <c r="BI39" s="1">
        <f>'BASE METAS)'!CM29</f>
        <v>0</v>
      </c>
      <c r="BJ39" s="1">
        <f>'BASE METAS)'!CN29</f>
        <v>0</v>
      </c>
      <c r="BK39" s="1">
        <f>'BASE METAS)'!CO29</f>
        <v>0</v>
      </c>
      <c r="BL39" s="1">
        <f>'BASE METAS)'!CP29</f>
        <v>0</v>
      </c>
      <c r="BM39" s="1">
        <f>'BASE METAS)'!CQ29</f>
        <v>0</v>
      </c>
      <c r="BN39" s="1">
        <f>'BASE METAS)'!CR29</f>
        <v>0</v>
      </c>
      <c r="BO39" s="1">
        <f>'BASE METAS)'!CS29</f>
        <v>0</v>
      </c>
      <c r="BP39" s="1">
        <f>'BASE METAS)'!CT29</f>
        <v>0</v>
      </c>
      <c r="BQ39" s="1">
        <f>'BASE METAS)'!CU29</f>
        <v>0</v>
      </c>
      <c r="BR39" s="1">
        <f>'BASE METAS)'!CV29</f>
        <v>0</v>
      </c>
      <c r="BS39" s="1">
        <f>'BASE METAS)'!CW29</f>
        <v>0</v>
      </c>
      <c r="BT39" s="1">
        <f>'BASE METAS)'!CX29</f>
        <v>0</v>
      </c>
      <c r="BU39" s="1">
        <f>'BASE METAS)'!FC29</f>
        <v>0</v>
      </c>
      <c r="BV39" s="1">
        <f>'BASE METAS)'!FD29</f>
        <v>0</v>
      </c>
      <c r="BW39" s="1" t="e">
        <f>'BASE METAS)'!#REF!</f>
        <v>#REF!</v>
      </c>
      <c r="BX39" s="1" t="e">
        <f>'BASE METAS)'!#REF!</f>
        <v>#REF!</v>
      </c>
      <c r="BY39" s="1">
        <f>'BASE METAS)'!FE29</f>
        <v>0</v>
      </c>
      <c r="BZ39" s="1">
        <f>'BASE METAS)'!FF29</f>
        <v>0</v>
      </c>
      <c r="CA39" s="1">
        <f>'BASE METAS)'!FG29</f>
        <v>0</v>
      </c>
      <c r="CB39" s="1">
        <f>'BASE METAS)'!FH29</f>
        <v>13</v>
      </c>
      <c r="CC39" s="1">
        <f>'BASE METAS)'!FI29</f>
        <v>0</v>
      </c>
      <c r="CD39" s="1">
        <f>'BASE METAS)'!FJ29</f>
        <v>13</v>
      </c>
      <c r="CE39" s="1">
        <f>'BASE METAS)'!FK29</f>
        <v>0</v>
      </c>
      <c r="CF39" s="1">
        <f>'BASE METAS)'!FL29</f>
        <v>0</v>
      </c>
      <c r="CG39" s="1">
        <f>'BASE METAS)'!FM29</f>
        <v>0</v>
      </c>
    </row>
    <row r="40" spans="1:85" ht="25.5" customHeight="1" x14ac:dyDescent="0.25">
      <c r="A40" s="1">
        <f>'BASE METAS)'!A30</f>
        <v>0</v>
      </c>
      <c r="B40" s="7221"/>
      <c r="C40" s="5686"/>
      <c r="D40" s="5686"/>
      <c r="E40" s="7103"/>
      <c r="F40" s="7198"/>
      <c r="G40" s="7198"/>
      <c r="H40" s="5708"/>
      <c r="I40" s="5708"/>
      <c r="J40" s="5708"/>
      <c r="K40" s="5708"/>
      <c r="L40" s="5708"/>
      <c r="M40" s="5708"/>
      <c r="N40" s="5708"/>
      <c r="O40" s="5708"/>
      <c r="P40" s="5699"/>
      <c r="Q40" s="5699"/>
      <c r="R40" s="5699"/>
      <c r="S40" s="5699"/>
      <c r="T40" s="5699"/>
      <c r="U40" s="7728"/>
      <c r="V40" s="5699"/>
      <c r="W40" s="5696"/>
      <c r="X40" s="7103"/>
      <c r="Y40" s="472" t="str">
        <f>'BASE METAS)'!Y30</f>
        <v>08</v>
      </c>
      <c r="Z40" s="445" t="str">
        <f>'BASE METAS)'!Z30</f>
        <v>REALIZACIÓN DE ESTUDIO DE EVALUACIÓN DE RENDIMIENTO SOCIAL.</v>
      </c>
      <c r="AA40" s="566" t="str">
        <f>'BASE METAS)'!AA30</f>
        <v>ESTUDIO</v>
      </c>
      <c r="AB40" s="575">
        <f>'BASE METAS)'!AB30</f>
        <v>1</v>
      </c>
      <c r="AC40" s="586">
        <f>'BASE METAS)'!AC30</f>
        <v>0</v>
      </c>
      <c r="AD40" s="587">
        <f>'BASE METAS)'!AD30</f>
        <v>0</v>
      </c>
      <c r="AE40" s="567">
        <f>'BASE METAS)'!AE30</f>
        <v>0</v>
      </c>
      <c r="AF40" s="588">
        <f>'BASE METAS)'!AF30</f>
        <v>0</v>
      </c>
      <c r="AG40" s="589">
        <f>'BASE METAS)'!AG30</f>
        <v>0</v>
      </c>
      <c r="AH40" s="587">
        <f>'BASE METAS)'!AH30</f>
        <v>0</v>
      </c>
      <c r="AI40" s="590">
        <f>'BASE METAS)'!AI30</f>
        <v>1</v>
      </c>
      <c r="AJ40" s="587">
        <f>'BASE METAS)'!AJ30</f>
        <v>1</v>
      </c>
      <c r="AK40" s="228">
        <f>'BASE METAS)'!AK30</f>
        <v>1</v>
      </c>
      <c r="AL40" s="1202">
        <f>'BASE METAS)'!AL30</f>
        <v>8</v>
      </c>
      <c r="AM40" s="971" t="str">
        <f>'BASE METAS)'!AM30</f>
        <v>ESTUDIO DE RENDIMIENTO SOCIAL</v>
      </c>
      <c r="AN40" s="971" t="str">
        <f>'BASE METAS)'!AN30</f>
        <v>MIDE LA REALIZACIÓN DE ESTUDIOS REALIZADOS</v>
      </c>
      <c r="AO40" s="1343" t="str">
        <f>'BASE METAS)'!AU30</f>
        <v>DESEMPEÑO</v>
      </c>
      <c r="AP40" s="1039" t="str">
        <f>'BASE METAS)'!AO30</f>
        <v xml:space="preserve">NO. DE TALLERES REALIZADOS  </v>
      </c>
      <c r="AQ40" s="1039" t="str">
        <f>'BASE METAS)'!AP30</f>
        <v>NO. TALLERES PROGRAMADOS</v>
      </c>
      <c r="AR40" s="970">
        <f>'BASE METAS)'!AQ30</f>
        <v>100</v>
      </c>
      <c r="AS40" s="1039" t="str">
        <f>'BASE METAS)'!AR30</f>
        <v>ESTUDIO</v>
      </c>
      <c r="AT40" s="1039" t="str">
        <f>'BASE METAS)'!AS30</f>
        <v>EFICACIA</v>
      </c>
      <c r="AU40" s="1482">
        <f>'BASE METAS)'!BO30</f>
        <v>0</v>
      </c>
      <c r="AV40" s="1">
        <f>'BASE METAS)'!BQ30</f>
        <v>1</v>
      </c>
      <c r="AW40" s="1">
        <f>'BASE METAS)'!BR30</f>
        <v>0</v>
      </c>
      <c r="AX40" s="1">
        <f>'BASE METAS)'!BS30</f>
        <v>0</v>
      </c>
      <c r="AY40" s="1">
        <f>'BASE METAS)'!BT30</f>
        <v>0</v>
      </c>
      <c r="AZ40" s="1">
        <f>'BASE METAS)'!BU30</f>
        <v>0</v>
      </c>
      <c r="BA40" s="1" t="e">
        <f>'BASE METAS)'!BV30</f>
        <v>#DIV/0!</v>
      </c>
      <c r="BB40" s="1">
        <f>'BASE METAS)'!BW30</f>
        <v>0</v>
      </c>
      <c r="BC40" s="1">
        <f>'BASE METAS)'!BX30</f>
        <v>1</v>
      </c>
      <c r="BD40" s="1">
        <f>'BASE METAS)'!BY30</f>
        <v>0</v>
      </c>
      <c r="BE40" s="1">
        <f>'BASE METAS)'!CG30</f>
        <v>0</v>
      </c>
      <c r="BF40" s="1">
        <f>'BASE METAS)'!CJ30</f>
        <v>27</v>
      </c>
      <c r="BG40" s="1">
        <f>'BASE METAS)'!CK30</f>
        <v>0</v>
      </c>
      <c r="BH40" s="1">
        <f>'BASE METAS)'!CL30</f>
        <v>0</v>
      </c>
      <c r="BI40" s="1">
        <f>'BASE METAS)'!CM30</f>
        <v>0</v>
      </c>
      <c r="BJ40" s="1">
        <f>'BASE METAS)'!CN30</f>
        <v>0</v>
      </c>
      <c r="BK40" s="1">
        <f>'BASE METAS)'!CO30</f>
        <v>0</v>
      </c>
      <c r="BL40" s="1">
        <f>'BASE METAS)'!CP30</f>
        <v>0</v>
      </c>
      <c r="BM40" s="1">
        <f>'BASE METAS)'!CQ30</f>
        <v>0</v>
      </c>
      <c r="BN40" s="1">
        <f>'BASE METAS)'!CR30</f>
        <v>0</v>
      </c>
      <c r="BO40" s="1">
        <f>'BASE METAS)'!CS30</f>
        <v>0</v>
      </c>
      <c r="BP40" s="1">
        <f>'BASE METAS)'!CT30</f>
        <v>0</v>
      </c>
      <c r="BQ40" s="1">
        <f>'BASE METAS)'!CU30</f>
        <v>0</v>
      </c>
      <c r="BR40" s="1">
        <f>'BASE METAS)'!CV30</f>
        <v>0</v>
      </c>
      <c r="BS40" s="1">
        <f>'BASE METAS)'!CW30</f>
        <v>0</v>
      </c>
      <c r="BT40" s="1">
        <f>'BASE METAS)'!CX30</f>
        <v>0</v>
      </c>
      <c r="BU40" s="1">
        <f>'BASE METAS)'!FC30</f>
        <v>0</v>
      </c>
      <c r="BV40" s="1">
        <f>'BASE METAS)'!FD30</f>
        <v>0</v>
      </c>
      <c r="BW40" s="1" t="e">
        <f>'BASE METAS)'!#REF!</f>
        <v>#REF!</v>
      </c>
      <c r="BX40" s="1" t="e">
        <f>'BASE METAS)'!#REF!</f>
        <v>#REF!</v>
      </c>
      <c r="BY40" s="1">
        <f>'BASE METAS)'!FE30</f>
        <v>0</v>
      </c>
      <c r="BZ40" s="1">
        <f>'BASE METAS)'!FF30</f>
        <v>0</v>
      </c>
      <c r="CA40" s="1">
        <f>'BASE METAS)'!FG30</f>
        <v>0</v>
      </c>
      <c r="CB40" s="1">
        <f>'BASE METAS)'!FH30</f>
        <v>1</v>
      </c>
      <c r="CC40" s="1">
        <f>'BASE METAS)'!FI30</f>
        <v>0</v>
      </c>
      <c r="CD40" s="1">
        <f>'BASE METAS)'!FJ30</f>
        <v>1</v>
      </c>
      <c r="CE40" s="1">
        <f>'BASE METAS)'!FK30</f>
        <v>0</v>
      </c>
      <c r="CF40" s="1">
        <f>'BASE METAS)'!FL30</f>
        <v>0</v>
      </c>
      <c r="CG40" s="1">
        <f>'BASE METAS)'!FM30</f>
        <v>0</v>
      </c>
    </row>
    <row r="41" spans="1:85" ht="114.75" x14ac:dyDescent="0.25">
      <c r="A41" s="1">
        <f>'BASE METAS)'!A31</f>
        <v>6</v>
      </c>
      <c r="B41" s="7221"/>
      <c r="C41" s="5684">
        <f>'BASE METAS)'!C31</f>
        <v>105</v>
      </c>
      <c r="D41" s="5684">
        <f>'BASE METAS)'!D31</f>
        <v>6</v>
      </c>
      <c r="E41" s="5684" t="str">
        <f>'BASE METAS)'!E31</f>
        <v xml:space="preserve">AUDIENCIA PÚBLICA Y CONSULTA POPULAR </v>
      </c>
      <c r="F41" s="7197" t="str">
        <f>'BASE METAS)'!F31</f>
        <v>A00</v>
      </c>
      <c r="G41" s="7197" t="str">
        <f>'BASE METAS)'!G31</f>
        <v>112</v>
      </c>
      <c r="H41" s="5706" t="str">
        <f>'BASE METAS)'!H31</f>
        <v>05</v>
      </c>
      <c r="I41" s="5706" t="str">
        <f>'BASE METAS)'!I31</f>
        <v>01</v>
      </c>
      <c r="J41" s="5706" t="str">
        <f>'BASE METAS)'!J31</f>
        <v>03</v>
      </c>
      <c r="K41" s="5706" t="str">
        <f>'BASE METAS)'!K31</f>
        <v>02</v>
      </c>
      <c r="L41" s="5706" t="str">
        <f>'BASE METAS)'!L31</f>
        <v>01</v>
      </c>
      <c r="M41" s="5706" t="str">
        <f>'BASE METAS)'!M31</f>
        <v>101</v>
      </c>
      <c r="N41" s="5706" t="str">
        <f>'BASE METAS)'!N31</f>
        <v>Presidencia</v>
      </c>
      <c r="O41" s="5706" t="str">
        <f>'BASE METAS)'!O31</f>
        <v>Participación Ciudadana</v>
      </c>
      <c r="P41" s="5697" t="str">
        <f>'BASE METAS)'!P31</f>
        <v>Administración, planeación y control gubernamental</v>
      </c>
      <c r="Q41" s="5697" t="str">
        <f>'BASE METAS)'!Q31</f>
        <v>Control y evaluación de la administración gubernamental</v>
      </c>
      <c r="R41" s="5697" t="str">
        <f>'BASE METAS)'!R31</f>
        <v>Conducción de las políticas generales de gobierno</v>
      </c>
      <c r="S41" s="5697" t="str">
        <f>'BASE METAS)'!S31</f>
        <v>Atención a la demanda ciudadana</v>
      </c>
      <c r="T41" s="5697" t="str">
        <f>'BASE METAS)'!T31</f>
        <v>Audiencia pública y consulta popular</v>
      </c>
      <c r="U41" s="7729" t="str">
        <f>'BASE METAS)'!U31</f>
        <v>FORTALECER EL SISTEMA DE CONTROL DE GESTIÓN, ASÍ COMO GARANTIZAR EL EJERCICIO DE DERECHO DE PETICIÓN, LOS OBJETIVOS FUNDAMENTALES DE COORDINACIÓN DE ATENCIÓN CIUDADANA CON EL FIN DE INSTAURAR Y FOMENTAR UNA CULTURA DE PARTICIPACIÓN CIUDADANA Y TRANSPARENCIA EN EL SERVICIO PÚBLICO CON RENDICIÓN DE CUENTAS, ÁDEMAS DE SER LA RECEPTORA DE LAS PETICIONES DIRECTAS DE LA CIUDADANIA Y PRINCIPALMENTE UN VÍNCULO CON LAS DEPENDENCIAS QUE ATIENDEN DIRECTAMENTE A LAS DEMANDAS DE LA POBLACIÓN, ASÍ COMO ASEGURAR LA ATENCIÓN DE LAS PETICIONES QUE PRESENTA LA CIUDADANÍA, VERIFICANDO EL CUMPLIMIENTO DE LAS PETICIONES Y COMPROMISOS EN EL TIEMPO ESTABLECIDO.</v>
      </c>
      <c r="V41" s="5697" t="str">
        <f>'BASE METAS)'!V31</f>
        <v>Gobierno de Resultados</v>
      </c>
      <c r="W41" s="5694">
        <f>'BASE METAS)'!W31</f>
        <v>16964437.890000001</v>
      </c>
      <c r="X41" s="7102" t="str">
        <f>'BASE METAS)'!X31</f>
        <v>COORDINACIÓN DE ATENCIÓN CIUDADANA</v>
      </c>
      <c r="Y41" s="593" t="str">
        <f>'BASE METAS)'!Y31</f>
        <v>01</v>
      </c>
      <c r="Z41" s="438" t="str">
        <f>'BASE METAS)'!Z31</f>
        <v>BRINDAR ATENCIÓN A CIUDADANOS EN GIRAS Y EVENTOS</v>
      </c>
      <c r="AA41" s="540" t="str">
        <f>'BASE METAS)'!AA31</f>
        <v>CIUDADANO ATENDIDO</v>
      </c>
      <c r="AB41" s="179">
        <f>'BASE METAS)'!AB31</f>
        <v>3000</v>
      </c>
      <c r="AC41" s="179">
        <f>'BASE METAS)'!AC31</f>
        <v>750</v>
      </c>
      <c r="AD41" s="451">
        <f>'BASE METAS)'!AD31</f>
        <v>0.25</v>
      </c>
      <c r="AE41" s="179">
        <f>'BASE METAS)'!AE31</f>
        <v>750</v>
      </c>
      <c r="AF41" s="451">
        <f>'BASE METAS)'!AF31</f>
        <v>0.25</v>
      </c>
      <c r="AG41" s="179">
        <f>'BASE METAS)'!AG31</f>
        <v>750</v>
      </c>
      <c r="AH41" s="451">
        <f>'BASE METAS)'!AH31</f>
        <v>0.25</v>
      </c>
      <c r="AI41" s="179">
        <f>'BASE METAS)'!AI31</f>
        <v>750</v>
      </c>
      <c r="AJ41" s="598">
        <f>'BASE METAS)'!AJ31</f>
        <v>0.25</v>
      </c>
      <c r="AK41" s="228">
        <f>'BASE METAS)'!AK31</f>
        <v>1</v>
      </c>
      <c r="AL41" s="968">
        <f>'BASE METAS)'!AL31</f>
        <v>1</v>
      </c>
      <c r="AM41" s="971" t="str">
        <f>'BASE METAS)'!AM31</f>
        <v xml:space="preserve">BRINDAR ATENCION </v>
      </c>
      <c r="AN41" s="971" t="str">
        <f>'BASE METAS)'!AN31</f>
        <v xml:space="preserve">MIDE EL NUMERO DE CIUDADANOS ATENDIDOS  </v>
      </c>
      <c r="AO41" s="1343" t="str">
        <f>'BASE METAS)'!AU31</f>
        <v>DESEMPEÑO</v>
      </c>
      <c r="AP41" s="1039" t="str">
        <f>'BASE METAS)'!AO31</f>
        <v>N° DECIUDADANOS ATENDIDOS</v>
      </c>
      <c r="AQ41" s="1039" t="str">
        <f>'BASE METAS)'!AP31</f>
        <v xml:space="preserve">N° DE CIUDADANOS PROGRAMADOS </v>
      </c>
      <c r="AR41" s="970">
        <f>'BASE METAS)'!AQ31</f>
        <v>100</v>
      </c>
      <c r="AS41" s="1039" t="str">
        <f>'BASE METAS)'!AR31</f>
        <v>CIUDADANO ATENDIDO</v>
      </c>
      <c r="AT41" s="1039" t="str">
        <f>'BASE METAS)'!AS31</f>
        <v>EFICIENCIA</v>
      </c>
      <c r="AU41" s="1482">
        <f>'BASE METAS)'!BO31</f>
        <v>0</v>
      </c>
      <c r="AV41" s="1">
        <f>'BASE METAS)'!BQ31</f>
        <v>3000</v>
      </c>
      <c r="AW41" s="1">
        <f>'BASE METAS)'!BR31</f>
        <v>0</v>
      </c>
      <c r="AX41" s="1">
        <f>'BASE METAS)'!BS31</f>
        <v>750</v>
      </c>
      <c r="AY41" s="1">
        <f>'BASE METAS)'!BT31</f>
        <v>1690</v>
      </c>
      <c r="AZ41" s="1">
        <f>'BASE METAS)'!BU31</f>
        <v>-940</v>
      </c>
      <c r="BA41" s="1">
        <f>'BASE METAS)'!BV31</f>
        <v>2.2533333333333334</v>
      </c>
      <c r="BB41" s="1">
        <f>'BASE METAS)'!BW31</f>
        <v>2272</v>
      </c>
      <c r="BC41" s="1">
        <f>'BASE METAS)'!BX31</f>
        <v>728</v>
      </c>
      <c r="BD41" s="1">
        <f>'BASE METAS)'!BY31</f>
        <v>0.7573333333333333</v>
      </c>
      <c r="BE41" s="1">
        <f>'BASE METAS)'!CG31</f>
        <v>582</v>
      </c>
      <c r="BF41" s="1">
        <f>'BASE METAS)'!CJ31</f>
        <v>28</v>
      </c>
      <c r="BG41" s="1">
        <f>'BASE METAS)'!CK31</f>
        <v>0</v>
      </c>
      <c r="BH41" s="1">
        <f>'BASE METAS)'!CL31</f>
        <v>0</v>
      </c>
      <c r="BI41" s="1">
        <f>'BASE METAS)'!CM31</f>
        <v>0</v>
      </c>
      <c r="BJ41" s="1">
        <f>'BASE METAS)'!CN31</f>
        <v>0</v>
      </c>
      <c r="BK41" s="1">
        <f>'BASE METAS)'!CO31</f>
        <v>0</v>
      </c>
      <c r="BL41" s="1">
        <f>'BASE METAS)'!CP31</f>
        <v>0</v>
      </c>
      <c r="BM41" s="1">
        <f>'BASE METAS)'!CQ31</f>
        <v>0</v>
      </c>
      <c r="BN41" s="1">
        <f>'BASE METAS)'!CR31</f>
        <v>0</v>
      </c>
      <c r="BO41" s="1">
        <f>'BASE METAS)'!CS31</f>
        <v>0</v>
      </c>
      <c r="BP41" s="1">
        <f>'BASE METAS)'!CT31</f>
        <v>0</v>
      </c>
      <c r="BQ41" s="1">
        <f>'BASE METAS)'!CU31</f>
        <v>0</v>
      </c>
      <c r="BR41" s="1">
        <f>'BASE METAS)'!CV31</f>
        <v>0</v>
      </c>
      <c r="BS41" s="1">
        <f>'BASE METAS)'!CW31</f>
        <v>0</v>
      </c>
      <c r="BT41" s="1">
        <f>'BASE METAS)'!CX31</f>
        <v>0</v>
      </c>
      <c r="BU41" s="1">
        <f>'BASE METAS)'!FA31</f>
        <v>3000</v>
      </c>
      <c r="BV41" s="1">
        <f>'BASE METAS)'!FB31</f>
        <v>0</v>
      </c>
      <c r="BW41" s="1">
        <f>'BASE METAS)'!FC31</f>
        <v>250</v>
      </c>
      <c r="BX41" s="1">
        <f>'BASE METAS)'!FD31</f>
        <v>130</v>
      </c>
      <c r="BY41" s="1">
        <f>'BASE METAS)'!FE31</f>
        <v>-120</v>
      </c>
      <c r="BZ41" s="1">
        <f>'BASE METAS)'!FF31</f>
        <v>0.52</v>
      </c>
      <c r="CA41" s="1">
        <f>'BASE METAS)'!FG31</f>
        <v>712</v>
      </c>
      <c r="CB41" s="1">
        <f>'BASE METAS)'!FH31</f>
        <v>2288</v>
      </c>
      <c r="CC41" s="1">
        <f>'BASE METAS)'!FI31</f>
        <v>0.23733333333333334</v>
      </c>
      <c r="CD41" s="1">
        <f>'BASE METAS)'!FJ31</f>
        <v>3000</v>
      </c>
      <c r="CE41" s="1">
        <f>'BASE METAS)'!FK31</f>
        <v>0</v>
      </c>
      <c r="CF41" s="1">
        <f>'BASE METAS)'!FL31</f>
        <v>250</v>
      </c>
      <c r="CG41" s="1">
        <f>'BASE METAS)'!FM31</f>
        <v>408</v>
      </c>
    </row>
    <row r="42" spans="1:85" ht="293.25" x14ac:dyDescent="0.25">
      <c r="A42" s="1">
        <f>'BASE METAS)'!A32</f>
        <v>0</v>
      </c>
      <c r="B42" s="7221"/>
      <c r="C42" s="5685"/>
      <c r="D42" s="5685"/>
      <c r="E42" s="5685"/>
      <c r="F42" s="7218"/>
      <c r="G42" s="7218"/>
      <c r="H42" s="5707"/>
      <c r="I42" s="5707"/>
      <c r="J42" s="5707"/>
      <c r="K42" s="5707"/>
      <c r="L42" s="5707"/>
      <c r="M42" s="5707"/>
      <c r="N42" s="5707"/>
      <c r="O42" s="5707"/>
      <c r="P42" s="5698"/>
      <c r="Q42" s="5698"/>
      <c r="R42" s="5698"/>
      <c r="S42" s="5698"/>
      <c r="T42" s="5698"/>
      <c r="U42" s="7730"/>
      <c r="V42" s="5698"/>
      <c r="W42" s="5695"/>
      <c r="X42" s="7145"/>
      <c r="Y42" s="594" t="str">
        <f>'BASE METAS)'!Y32</f>
        <v>02</v>
      </c>
      <c r="Z42" s="439" t="str">
        <f>'BASE METAS)'!Z32</f>
        <v xml:space="preserve">BRINDAR ATENCIÓN DE SOLICITUDES DE SERVICIOS E INFORMACIÓN VÍA TELEFONICA, E-MAIL, AYUDA EN LINEA Y VENTANILLA EN LINEA, LOS 365 DIAS DEL AÑO </v>
      </c>
      <c r="AA42" s="437" t="str">
        <f>'BASE METAS)'!AA32</f>
        <v>SOLICITUD DE SERVICIO</v>
      </c>
      <c r="AB42" s="170">
        <f>'BASE METAS)'!AB32</f>
        <v>52000</v>
      </c>
      <c r="AC42" s="170">
        <f>'BASE METAS)'!AC32</f>
        <v>13000</v>
      </c>
      <c r="AD42" s="452">
        <f>'BASE METAS)'!AD32</f>
        <v>0.25</v>
      </c>
      <c r="AE42" s="170">
        <f>'BASE METAS)'!AE32</f>
        <v>13000</v>
      </c>
      <c r="AF42" s="452">
        <f>'BASE METAS)'!AF32</f>
        <v>0.25</v>
      </c>
      <c r="AG42" s="170">
        <f>'BASE METAS)'!AG32</f>
        <v>13000</v>
      </c>
      <c r="AH42" s="452">
        <f>'BASE METAS)'!AH32</f>
        <v>0.25</v>
      </c>
      <c r="AI42" s="170">
        <f>'BASE METAS)'!AI32</f>
        <v>13000</v>
      </c>
      <c r="AJ42" s="599">
        <f>'BASE METAS)'!AJ32</f>
        <v>0.25</v>
      </c>
      <c r="AK42" s="228">
        <f>'BASE METAS)'!AK32</f>
        <v>1</v>
      </c>
      <c r="AL42" s="968">
        <f>'BASE METAS)'!AL32</f>
        <v>2</v>
      </c>
      <c r="AM42" s="971" t="str">
        <f>'BASE METAS)'!AM32</f>
        <v xml:space="preserve">ATENCIÓN A LOS SOLICITANTES EN LINEA </v>
      </c>
      <c r="AN42" s="971" t="str">
        <f>'BASE METAS)'!AN32</f>
        <v>MIDE EL NUMERO DE SOLICITANTES ATENDIDOS</v>
      </c>
      <c r="AO42" s="1343" t="str">
        <f>'BASE METAS)'!AU32</f>
        <v>DESEMPEÑO</v>
      </c>
      <c r="AP42" s="1039" t="str">
        <f>'BASE METAS)'!AO32</f>
        <v xml:space="preserve">N° DE SOLICITANTES ATENDIDOS   </v>
      </c>
      <c r="AQ42" s="1039" t="str">
        <f>'BASE METAS)'!AP32</f>
        <v xml:space="preserve">N° DE SOLICITANTES PROGRAMADOS </v>
      </c>
      <c r="AR42" s="970">
        <f>'BASE METAS)'!AQ32</f>
        <v>100</v>
      </c>
      <c r="AS42" s="1039" t="str">
        <f>'BASE METAS)'!AR32</f>
        <v>SOLICITUD DE SERVICIO</v>
      </c>
      <c r="AT42" s="1039" t="str">
        <f>'BASE METAS)'!AS32</f>
        <v>EFICIENCIA</v>
      </c>
      <c r="AU42" s="1482">
        <f>'BASE METAS)'!BO32</f>
        <v>0</v>
      </c>
      <c r="AV42" s="1">
        <f>'BASE METAS)'!BQ32</f>
        <v>52000</v>
      </c>
      <c r="AW42" s="1">
        <f>'BASE METAS)'!BR32</f>
        <v>0</v>
      </c>
      <c r="AX42" s="1">
        <f>'BASE METAS)'!BS32</f>
        <v>13000</v>
      </c>
      <c r="AY42" s="1">
        <f>'BASE METAS)'!BT32</f>
        <v>13122</v>
      </c>
      <c r="AZ42" s="1">
        <f>'BASE METAS)'!BU32</f>
        <v>-122</v>
      </c>
      <c r="BA42" s="1">
        <f>'BASE METAS)'!BV32</f>
        <v>1.0093846153846153</v>
      </c>
      <c r="BB42" s="1">
        <f>'BASE METAS)'!BW32</f>
        <v>27171</v>
      </c>
      <c r="BC42" s="1">
        <f>'BASE METAS)'!BX32</f>
        <v>24829</v>
      </c>
      <c r="BD42" s="1">
        <f>'BASE METAS)'!BY32</f>
        <v>0.52251923076923079</v>
      </c>
      <c r="BE42" s="1">
        <f>'BASE METAS)'!CG32</f>
        <v>14049</v>
      </c>
      <c r="BF42" s="1">
        <f>'BASE METAS)'!CJ32</f>
        <v>29</v>
      </c>
      <c r="BG42" s="1">
        <f>'BASE METAS)'!CK32</f>
        <v>0</v>
      </c>
      <c r="BH42" s="1">
        <f>'BASE METAS)'!CL32</f>
        <v>0</v>
      </c>
      <c r="BI42" s="1">
        <f>'BASE METAS)'!CM32</f>
        <v>0</v>
      </c>
      <c r="BJ42" s="1">
        <f>'BASE METAS)'!CN32</f>
        <v>0</v>
      </c>
      <c r="BK42" s="1">
        <f>'BASE METAS)'!CO32</f>
        <v>0</v>
      </c>
      <c r="BL42" s="1">
        <f>'BASE METAS)'!CP32</f>
        <v>0</v>
      </c>
      <c r="BM42" s="1">
        <f>'BASE METAS)'!CQ32</f>
        <v>0</v>
      </c>
      <c r="BN42" s="1">
        <f>'BASE METAS)'!CR32</f>
        <v>0</v>
      </c>
      <c r="BO42" s="1">
        <f>'BASE METAS)'!CS32</f>
        <v>0</v>
      </c>
      <c r="BP42" s="1">
        <f>'BASE METAS)'!CT32</f>
        <v>0</v>
      </c>
      <c r="BQ42" s="1">
        <f>'BASE METAS)'!CU32</f>
        <v>0</v>
      </c>
      <c r="BR42" s="1">
        <f>'BASE METAS)'!CV32</f>
        <v>0</v>
      </c>
      <c r="BS42" s="1">
        <f>'BASE METAS)'!CW32</f>
        <v>0</v>
      </c>
      <c r="BT42" s="1">
        <f>'BASE METAS)'!CX32</f>
        <v>0</v>
      </c>
      <c r="BU42" s="1">
        <f>'BASE METAS)'!FA32</f>
        <v>52000</v>
      </c>
      <c r="BV42" s="1">
        <f>'BASE METAS)'!FB32</f>
        <v>0</v>
      </c>
      <c r="BW42" s="1">
        <f>'BASE METAS)'!FC32</f>
        <v>4333</v>
      </c>
      <c r="BX42" s="1">
        <f>'BASE METAS)'!FD32</f>
        <v>4290</v>
      </c>
      <c r="BY42" s="1">
        <f>'BASE METAS)'!FE32</f>
        <v>-43</v>
      </c>
      <c r="BZ42" s="1">
        <f>'BASE METAS)'!FF32</f>
        <v>0.99007615970459262</v>
      </c>
      <c r="CA42" s="1">
        <f>'BASE METAS)'!FG32</f>
        <v>18339</v>
      </c>
      <c r="CB42" s="1">
        <f>'BASE METAS)'!FH32</f>
        <v>33661</v>
      </c>
      <c r="CC42" s="1">
        <f>'BASE METAS)'!FI32</f>
        <v>0.35267307692307692</v>
      </c>
      <c r="CD42" s="1">
        <f>'BASE METAS)'!FJ32</f>
        <v>52000</v>
      </c>
      <c r="CE42" s="1">
        <f>'BASE METAS)'!FK32</f>
        <v>0</v>
      </c>
      <c r="CF42" s="1">
        <f>'BASE METAS)'!FL32</f>
        <v>4333</v>
      </c>
      <c r="CG42" s="1">
        <f>'BASE METAS)'!FM32</f>
        <v>4539</v>
      </c>
    </row>
    <row r="43" spans="1:85" ht="216.75" x14ac:dyDescent="0.25">
      <c r="A43" s="1">
        <f>'BASE METAS)'!A33</f>
        <v>0</v>
      </c>
      <c r="B43" s="7221"/>
      <c r="C43" s="5685"/>
      <c r="D43" s="5685"/>
      <c r="E43" s="5685"/>
      <c r="F43" s="7218"/>
      <c r="G43" s="7218"/>
      <c r="H43" s="5707"/>
      <c r="I43" s="5707"/>
      <c r="J43" s="5707"/>
      <c r="K43" s="5707"/>
      <c r="L43" s="5707"/>
      <c r="M43" s="5707"/>
      <c r="N43" s="5707"/>
      <c r="O43" s="5707"/>
      <c r="P43" s="5698"/>
      <c r="Q43" s="5698"/>
      <c r="R43" s="5698"/>
      <c r="S43" s="5698"/>
      <c r="T43" s="5698"/>
      <c r="U43" s="7730"/>
      <c r="V43" s="5698"/>
      <c r="W43" s="5695"/>
      <c r="X43" s="7145"/>
      <c r="Y43" s="770" t="str">
        <f>'BASE METAS)'!Y33</f>
        <v>03</v>
      </c>
      <c r="Z43" s="771" t="str">
        <f>'BASE METAS)'!Z33</f>
        <v>REALIZAR LA RECEPCIÓN, ASIGNACIÓN Y SEGUIMEINTO DE OFICIOS PARTICULARES, ASÍ COMO OFICIOS INTERNOS</v>
      </c>
      <c r="AA43" s="772" t="str">
        <f>'BASE METAS)'!AA33</f>
        <v>OFICIO</v>
      </c>
      <c r="AB43" s="602">
        <f>'BASE METAS)'!AB33</f>
        <v>32000</v>
      </c>
      <c r="AC43" s="602">
        <f>'BASE METAS)'!AC33</f>
        <v>8000</v>
      </c>
      <c r="AD43" s="603">
        <f>'BASE METAS)'!AD33</f>
        <v>0.25</v>
      </c>
      <c r="AE43" s="602">
        <f>'BASE METAS)'!AE33</f>
        <v>8000</v>
      </c>
      <c r="AF43" s="603">
        <f>'BASE METAS)'!AF33</f>
        <v>0.25</v>
      </c>
      <c r="AG43" s="602">
        <f>'BASE METAS)'!AG33</f>
        <v>8000</v>
      </c>
      <c r="AH43" s="603">
        <f>'BASE METAS)'!AH33</f>
        <v>0.25</v>
      </c>
      <c r="AI43" s="602">
        <f>'BASE METAS)'!AI33</f>
        <v>8000</v>
      </c>
      <c r="AJ43" s="604">
        <f>'BASE METAS)'!AJ33</f>
        <v>0.25</v>
      </c>
      <c r="AK43" s="613">
        <f>'BASE METAS)'!AK33</f>
        <v>1</v>
      </c>
      <c r="AL43" s="968">
        <f>'BASE METAS)'!AL33</f>
        <v>3</v>
      </c>
      <c r="AM43" s="1039" t="str">
        <f>'BASE METAS)'!AM33</f>
        <v xml:space="preserve">ASIGNACIÓN Y SEGUIMINTO DE OFICIOS DE PARTICULARES </v>
      </c>
      <c r="AN43" s="971" t="str">
        <f>'BASE METAS)'!AN33</f>
        <v xml:space="preserve">MIDE EL NUMERO DE OFICIOS  ASIGNADOS ENTRE EL NUMERO DE OFICIOS PROGRAMADOS </v>
      </c>
      <c r="AO43" s="1343" t="str">
        <f>'BASE METAS)'!AU33</f>
        <v>DESEMPEÑO</v>
      </c>
      <c r="AP43" s="1039" t="str">
        <f>'BASE METAS)'!AO33</f>
        <v>N° DE OFICIOS RECEPCIONADOS</v>
      </c>
      <c r="AQ43" s="1039" t="str">
        <f>'BASE METAS)'!AP33</f>
        <v>N° DE OFICIOS PROGRAMADO</v>
      </c>
      <c r="AR43" s="970">
        <f>'BASE METAS)'!AQ33</f>
        <v>100</v>
      </c>
      <c r="AS43" s="1039" t="str">
        <f>'BASE METAS)'!AR33</f>
        <v>OFICIO</v>
      </c>
      <c r="AT43" s="1039" t="str">
        <f>'BASE METAS)'!AS33</f>
        <v>EFICIENCIA</v>
      </c>
      <c r="AU43" s="1482">
        <f>'BASE METAS)'!BO33</f>
        <v>0</v>
      </c>
      <c r="AV43" s="1">
        <f>'BASE METAS)'!BQ33</f>
        <v>32000</v>
      </c>
      <c r="AW43" s="1">
        <f>'BASE METAS)'!BR33</f>
        <v>0</v>
      </c>
      <c r="AX43" s="1">
        <f>'BASE METAS)'!BS33</f>
        <v>8000</v>
      </c>
      <c r="AY43" s="1">
        <f>'BASE METAS)'!BT33</f>
        <v>15573</v>
      </c>
      <c r="AZ43" s="1">
        <f>'BASE METAS)'!BU33</f>
        <v>-7573</v>
      </c>
      <c r="BA43" s="1">
        <f>'BASE METAS)'!BV33</f>
        <v>1.946625</v>
      </c>
      <c r="BB43" s="1">
        <f>'BASE METAS)'!BW33</f>
        <v>26125</v>
      </c>
      <c r="BC43" s="1">
        <f>'BASE METAS)'!BX33</f>
        <v>5875</v>
      </c>
      <c r="BD43" s="1">
        <f>'BASE METAS)'!BY33</f>
        <v>0.81640625</v>
      </c>
      <c r="BE43" s="1">
        <f>'BASE METAS)'!CG33</f>
        <v>10552</v>
      </c>
      <c r="BF43" s="1">
        <f>'BASE METAS)'!CJ33</f>
        <v>30</v>
      </c>
      <c r="BG43" s="1">
        <f>'BASE METAS)'!CK33</f>
        <v>0</v>
      </c>
      <c r="BH43" s="1">
        <f>'BASE METAS)'!CL33</f>
        <v>0</v>
      </c>
      <c r="BI43" s="1">
        <f>'BASE METAS)'!CM33</f>
        <v>0</v>
      </c>
      <c r="BJ43" s="1">
        <f>'BASE METAS)'!CN33</f>
        <v>0</v>
      </c>
      <c r="BK43" s="1">
        <f>'BASE METAS)'!CO33</f>
        <v>0</v>
      </c>
      <c r="BL43" s="1">
        <f>'BASE METAS)'!CP33</f>
        <v>0</v>
      </c>
      <c r="BM43" s="1">
        <f>'BASE METAS)'!CQ33</f>
        <v>0</v>
      </c>
      <c r="BN43" s="1">
        <f>'BASE METAS)'!CR33</f>
        <v>0</v>
      </c>
      <c r="BO43" s="1">
        <f>'BASE METAS)'!CS33</f>
        <v>0</v>
      </c>
      <c r="BP43" s="1">
        <f>'BASE METAS)'!CT33</f>
        <v>0</v>
      </c>
      <c r="BQ43" s="1">
        <f>'BASE METAS)'!CU33</f>
        <v>0</v>
      </c>
      <c r="BR43" s="1">
        <f>'BASE METAS)'!CV33</f>
        <v>0</v>
      </c>
      <c r="BS43" s="1">
        <f>'BASE METAS)'!CW33</f>
        <v>0</v>
      </c>
      <c r="BT43" s="1">
        <f>'BASE METAS)'!CX33</f>
        <v>0</v>
      </c>
      <c r="BU43" s="1">
        <f>'BASE METAS)'!FA33</f>
        <v>32000</v>
      </c>
      <c r="BV43" s="1">
        <f>'BASE METAS)'!FB33</f>
        <v>0</v>
      </c>
      <c r="BW43" s="1">
        <f>'BASE METAS)'!FC33</f>
        <v>2667</v>
      </c>
      <c r="BX43" s="1">
        <f>'BASE METAS)'!FD33</f>
        <v>4290</v>
      </c>
      <c r="BY43" s="1">
        <f>'BASE METAS)'!FE33</f>
        <v>1623</v>
      </c>
      <c r="BZ43" s="1">
        <f>'BASE METAS)'!FF33</f>
        <v>1.608548931383577</v>
      </c>
      <c r="CA43" s="1">
        <f>'BASE METAS)'!FG33</f>
        <v>14842</v>
      </c>
      <c r="CB43" s="1">
        <f>'BASE METAS)'!FH33</f>
        <v>17158</v>
      </c>
      <c r="CC43" s="1">
        <f>'BASE METAS)'!FI33</f>
        <v>0.46381250000000002</v>
      </c>
      <c r="CD43" s="1">
        <f>'BASE METAS)'!FJ33</f>
        <v>32000</v>
      </c>
      <c r="CE43" s="1">
        <f>'BASE METAS)'!FK33</f>
        <v>0</v>
      </c>
      <c r="CF43" s="1">
        <f>'BASE METAS)'!FL33</f>
        <v>2666</v>
      </c>
      <c r="CG43" s="1">
        <f>'BASE METAS)'!FM33</f>
        <v>4560</v>
      </c>
    </row>
    <row r="44" spans="1:85" ht="191.25" x14ac:dyDescent="0.25">
      <c r="A44" s="1">
        <f>'BASE METAS)'!A34</f>
        <v>0</v>
      </c>
      <c r="B44" s="7221"/>
      <c r="C44" s="5685"/>
      <c r="D44" s="5685"/>
      <c r="E44" s="5685"/>
      <c r="F44" s="7218"/>
      <c r="G44" s="7218"/>
      <c r="H44" s="5707"/>
      <c r="I44" s="5707"/>
      <c r="J44" s="5707"/>
      <c r="K44" s="5707"/>
      <c r="L44" s="5707"/>
      <c r="M44" s="5707"/>
      <c r="N44" s="5707"/>
      <c r="O44" s="5707"/>
      <c r="P44" s="5698"/>
      <c r="Q44" s="5698"/>
      <c r="R44" s="5698"/>
      <c r="S44" s="5698"/>
      <c r="T44" s="5698"/>
      <c r="U44" s="7730"/>
      <c r="V44" s="5698"/>
      <c r="W44" s="5695"/>
      <c r="X44" s="7145"/>
      <c r="Y44" s="770" t="str">
        <f>'BASE METAS)'!Y34</f>
        <v>04</v>
      </c>
      <c r="Z44" s="771" t="str">
        <f>'BASE METAS)'!Z34</f>
        <v>LLEVAR A CABO LAS NOTIFICACIONES A PARTICULARES DENTRO Y FUERA DEL TERRITORIO MUNICIPAL</v>
      </c>
      <c r="AA44" s="772" t="str">
        <f>'BASE METAS)'!AA34</f>
        <v>NOTIFICACION</v>
      </c>
      <c r="AB44" s="602">
        <f>'BASE METAS)'!AB34</f>
        <v>35000</v>
      </c>
      <c r="AC44" s="602">
        <f>'BASE METAS)'!AC34</f>
        <v>8750</v>
      </c>
      <c r="AD44" s="603">
        <f>'BASE METAS)'!AD34</f>
        <v>0.25</v>
      </c>
      <c r="AE44" s="602">
        <f>'BASE METAS)'!AE34</f>
        <v>8750</v>
      </c>
      <c r="AF44" s="603">
        <f>'BASE METAS)'!AF34</f>
        <v>0.25</v>
      </c>
      <c r="AG44" s="602">
        <f>'BASE METAS)'!AG34</f>
        <v>8750</v>
      </c>
      <c r="AH44" s="603">
        <f>'BASE METAS)'!AH34</f>
        <v>0.25</v>
      </c>
      <c r="AI44" s="602">
        <f>'BASE METAS)'!AI34</f>
        <v>8750</v>
      </c>
      <c r="AJ44" s="604">
        <f>'BASE METAS)'!AJ34</f>
        <v>0.25</v>
      </c>
      <c r="AK44" s="613">
        <f>'BASE METAS)'!AK34</f>
        <v>1</v>
      </c>
      <c r="AL44" s="968">
        <f>'BASE METAS)'!AL34</f>
        <v>4</v>
      </c>
      <c r="AM44" s="1039" t="str">
        <f>'BASE METAS)'!AM34</f>
        <v xml:space="preserve">ASIGNACIÓN Y SEGUIMINTO DE OFICIOS INTERNOS  </v>
      </c>
      <c r="AN44" s="971" t="str">
        <f>'BASE METAS)'!AN34</f>
        <v xml:space="preserve">MIDE EL NUMERO DE OFICIOS  ASIGNADOS ENTRE EL NUMERO DE OFICIOS PROGRAMADOS </v>
      </c>
      <c r="AO44" s="1343" t="str">
        <f>'BASE METAS)'!AU34</f>
        <v>DESEMPEÑO</v>
      </c>
      <c r="AP44" s="1039" t="str">
        <f>'BASE METAS)'!AO34</f>
        <v>N° DE OFICIOS RECEPCIONADOS</v>
      </c>
      <c r="AQ44" s="1039" t="str">
        <f>'BASE METAS)'!AP34</f>
        <v>N° DE OFICIOS PROGRAMADO</v>
      </c>
      <c r="AR44" s="970">
        <f>'BASE METAS)'!AQ34</f>
        <v>100</v>
      </c>
      <c r="AS44" s="1039" t="str">
        <f>'BASE METAS)'!AR34</f>
        <v>OFICIO</v>
      </c>
      <c r="AT44" s="1039" t="str">
        <f>'BASE METAS)'!AS34</f>
        <v>EFICIENCIA</v>
      </c>
      <c r="AU44" s="1482">
        <f>'BASE METAS)'!BO34</f>
        <v>0</v>
      </c>
      <c r="AV44" s="1">
        <f>'BASE METAS)'!BQ34</f>
        <v>35000</v>
      </c>
      <c r="AW44" s="1">
        <f>'BASE METAS)'!BR34</f>
        <v>0</v>
      </c>
      <c r="AX44" s="1">
        <f>'BASE METAS)'!BS34</f>
        <v>8750</v>
      </c>
      <c r="AY44" s="1">
        <f>'BASE METAS)'!BT34</f>
        <v>4310</v>
      </c>
      <c r="AZ44" s="1">
        <f>'BASE METAS)'!BU34</f>
        <v>4440</v>
      </c>
      <c r="BA44" s="1">
        <f>'BASE METAS)'!BV34</f>
        <v>0.49257142857142855</v>
      </c>
      <c r="BB44" s="1">
        <f>'BASE METAS)'!BW34</f>
        <v>6478</v>
      </c>
      <c r="BC44" s="1">
        <f>'BASE METAS)'!BX34</f>
        <v>28522</v>
      </c>
      <c r="BD44" s="1">
        <f>'BASE METAS)'!BY34</f>
        <v>0.1850857142857143</v>
      </c>
      <c r="BE44" s="1">
        <f>'BASE METAS)'!CG34</f>
        <v>2168</v>
      </c>
      <c r="BF44" s="1">
        <f>'BASE METAS)'!CJ34</f>
        <v>31</v>
      </c>
      <c r="BG44" s="1">
        <f>'BASE METAS)'!CK34</f>
        <v>0</v>
      </c>
      <c r="BH44" s="1">
        <f>'BASE METAS)'!CL34</f>
        <v>0</v>
      </c>
      <c r="BI44" s="1">
        <f>'BASE METAS)'!CM34</f>
        <v>0</v>
      </c>
      <c r="BJ44" s="1">
        <f>'BASE METAS)'!CN34</f>
        <v>0</v>
      </c>
      <c r="BK44" s="1">
        <f>'BASE METAS)'!CO34</f>
        <v>0</v>
      </c>
      <c r="BL44" s="1">
        <f>'BASE METAS)'!CP34</f>
        <v>0</v>
      </c>
      <c r="BM44" s="1">
        <f>'BASE METAS)'!CQ34</f>
        <v>0</v>
      </c>
      <c r="BN44" s="1">
        <f>'BASE METAS)'!CR34</f>
        <v>0</v>
      </c>
      <c r="BO44" s="1">
        <f>'BASE METAS)'!CS34</f>
        <v>0</v>
      </c>
      <c r="BP44" s="1">
        <f>'BASE METAS)'!CT34</f>
        <v>0</v>
      </c>
      <c r="BQ44" s="1">
        <f>'BASE METAS)'!CU34</f>
        <v>0</v>
      </c>
      <c r="BR44" s="1">
        <f>'BASE METAS)'!CV34</f>
        <v>0</v>
      </c>
      <c r="BS44" s="1">
        <f>'BASE METAS)'!CW34</f>
        <v>0</v>
      </c>
      <c r="BT44" s="1">
        <f>'BASE METAS)'!CX34</f>
        <v>0</v>
      </c>
      <c r="BU44" s="1">
        <f>'BASE METAS)'!FA34</f>
        <v>35000</v>
      </c>
      <c r="BV44" s="1">
        <f>'BASE METAS)'!FB34</f>
        <v>0</v>
      </c>
      <c r="BW44" s="1">
        <f>'BASE METAS)'!FC34</f>
        <v>2917</v>
      </c>
      <c r="BX44" s="1">
        <f>'BASE METAS)'!FD34</f>
        <v>1181</v>
      </c>
      <c r="BY44" s="1">
        <f>'BASE METAS)'!FE34</f>
        <v>-1736</v>
      </c>
      <c r="BZ44" s="1">
        <f>'BASE METAS)'!FF34</f>
        <v>0.4048680150839904</v>
      </c>
      <c r="CA44" s="1">
        <f>'BASE METAS)'!FG34</f>
        <v>3349</v>
      </c>
      <c r="CB44" s="1">
        <f>'BASE METAS)'!FH34</f>
        <v>31651</v>
      </c>
      <c r="CC44" s="1">
        <f>'BASE METAS)'!FI34</f>
        <v>9.5685714285714291E-2</v>
      </c>
      <c r="CD44" s="1">
        <f>'BASE METAS)'!FJ34</f>
        <v>35000</v>
      </c>
      <c r="CE44" s="1">
        <f>'BASE METAS)'!FK34</f>
        <v>0</v>
      </c>
      <c r="CF44" s="1">
        <f>'BASE METAS)'!FL34</f>
        <v>2917</v>
      </c>
      <c r="CG44" s="1">
        <f>'BASE METAS)'!FM34</f>
        <v>1774</v>
      </c>
    </row>
    <row r="45" spans="1:85" ht="255" x14ac:dyDescent="0.25">
      <c r="A45" s="1">
        <f>'BASE METAS)'!A35</f>
        <v>0</v>
      </c>
      <c r="B45" s="7221"/>
      <c r="C45" s="5685"/>
      <c r="D45" s="5685"/>
      <c r="E45" s="5685"/>
      <c r="F45" s="7218"/>
      <c r="G45" s="7218"/>
      <c r="H45" s="5707"/>
      <c r="I45" s="5707"/>
      <c r="J45" s="5707"/>
      <c r="K45" s="5707"/>
      <c r="L45" s="5707"/>
      <c r="M45" s="5707"/>
      <c r="N45" s="5707"/>
      <c r="O45" s="5707"/>
      <c r="P45" s="5698"/>
      <c r="Q45" s="5698"/>
      <c r="R45" s="5698"/>
      <c r="S45" s="5698"/>
      <c r="T45" s="5698"/>
      <c r="U45" s="7730"/>
      <c r="V45" s="5698"/>
      <c r="W45" s="5695"/>
      <c r="X45" s="7145"/>
      <c r="Y45" s="770" t="str">
        <f>'BASE METAS)'!Y35</f>
        <v>05</v>
      </c>
      <c r="Z45" s="771" t="str">
        <f>'BASE METAS)'!Z35</f>
        <v>LLEVAR A CABO LAS NOTIFICACIONES LEGALES A ORGANOS JURISDICCIONALES DENTRO Y FUERA DEL TERRITORIO MUNICIPAL</v>
      </c>
      <c r="AA45" s="772" t="str">
        <f>'BASE METAS)'!AA35</f>
        <v>NOTIFICACION</v>
      </c>
      <c r="AB45" s="602">
        <f>'BASE METAS)'!AB35</f>
        <v>11000</v>
      </c>
      <c r="AC45" s="602">
        <f>'BASE METAS)'!AC35</f>
        <v>2750</v>
      </c>
      <c r="AD45" s="603">
        <f>'BASE METAS)'!AD35</f>
        <v>0.25</v>
      </c>
      <c r="AE45" s="602">
        <f>'BASE METAS)'!AE35</f>
        <v>2750</v>
      </c>
      <c r="AF45" s="603">
        <f>'BASE METAS)'!AF35</f>
        <v>0.25</v>
      </c>
      <c r="AG45" s="602">
        <f>'BASE METAS)'!AG35</f>
        <v>2750</v>
      </c>
      <c r="AH45" s="603">
        <f>'BASE METAS)'!AH35</f>
        <v>0.25</v>
      </c>
      <c r="AI45" s="602">
        <f>'BASE METAS)'!AI35</f>
        <v>2750</v>
      </c>
      <c r="AJ45" s="604">
        <f>'BASE METAS)'!AJ35</f>
        <v>0.25</v>
      </c>
      <c r="AK45" s="613">
        <f>'BASE METAS)'!AK35</f>
        <v>1</v>
      </c>
      <c r="AL45" s="968">
        <f>'BASE METAS)'!AL35</f>
        <v>5</v>
      </c>
      <c r="AM45" s="1039" t="str">
        <f>'BASE METAS)'!AM35</f>
        <v xml:space="preserve">NOTIFICACIONES A PARTICULARES </v>
      </c>
      <c r="AN45" s="1039" t="str">
        <f>'BASE METAS)'!AN35</f>
        <v xml:space="preserve">MIDE EL NUMERO DE NOTIFICACIONES ENTREGADAS ENTRE EL NUMERO DE NOTIFICACIONES PROGRAMADAS </v>
      </c>
      <c r="AO45" s="1343" t="str">
        <f>'BASE METAS)'!AU35</f>
        <v>DESEMPEÑO</v>
      </c>
      <c r="AP45" s="1039" t="str">
        <f>'BASE METAS)'!AO35</f>
        <v>N° DE NOTIFICACIONES ENTREGADAS</v>
      </c>
      <c r="AQ45" s="1039" t="str">
        <f>'BASE METAS)'!AP35</f>
        <v>N° DE NOTIFICACIONES  PROGRAMADAS</v>
      </c>
      <c r="AR45" s="970">
        <f>'BASE METAS)'!AQ35</f>
        <v>100</v>
      </c>
      <c r="AS45" s="1039" t="str">
        <f>'BASE METAS)'!AR35</f>
        <v>NOTIFICACION</v>
      </c>
      <c r="AT45" s="1039" t="str">
        <f>'BASE METAS)'!AS35</f>
        <v>EFICIENCIA</v>
      </c>
      <c r="AU45" s="1482">
        <f>'BASE METAS)'!BO35</f>
        <v>0</v>
      </c>
      <c r="AV45" s="1">
        <f>'BASE METAS)'!BQ35</f>
        <v>11000</v>
      </c>
      <c r="AW45" s="1">
        <f>'BASE METAS)'!BR35</f>
        <v>0</v>
      </c>
      <c r="AX45" s="1">
        <f>'BASE METAS)'!BS35</f>
        <v>2750</v>
      </c>
      <c r="AY45" s="1">
        <f>'BASE METAS)'!BT35</f>
        <v>3155</v>
      </c>
      <c r="AZ45" s="1">
        <f>'BASE METAS)'!BU35</f>
        <v>-405</v>
      </c>
      <c r="BA45" s="1">
        <f>'BASE METAS)'!BV35</f>
        <v>1.1472727272727272</v>
      </c>
      <c r="BB45" s="1">
        <f>'BASE METAS)'!BW35</f>
        <v>3219</v>
      </c>
      <c r="BC45" s="1">
        <f>'BASE METAS)'!BX35</f>
        <v>7781</v>
      </c>
      <c r="BD45" s="1">
        <f>'BASE METAS)'!BY35</f>
        <v>0.29263636363636364</v>
      </c>
      <c r="BE45" s="1">
        <f>'BASE METAS)'!CG35</f>
        <v>64</v>
      </c>
      <c r="BF45" s="1">
        <f>'BASE METAS)'!CJ35</f>
        <v>32</v>
      </c>
      <c r="BG45" s="1">
        <f>'BASE METAS)'!CK35</f>
        <v>0</v>
      </c>
      <c r="BH45" s="1">
        <f>'BASE METAS)'!CL35</f>
        <v>0</v>
      </c>
      <c r="BI45" s="1">
        <f>'BASE METAS)'!CM35</f>
        <v>0</v>
      </c>
      <c r="BJ45" s="1">
        <f>'BASE METAS)'!CN35</f>
        <v>0</v>
      </c>
      <c r="BK45" s="1">
        <f>'BASE METAS)'!CO35</f>
        <v>0</v>
      </c>
      <c r="BL45" s="1">
        <f>'BASE METAS)'!CP35</f>
        <v>0</v>
      </c>
      <c r="BM45" s="1">
        <f>'BASE METAS)'!CQ35</f>
        <v>0</v>
      </c>
      <c r="BN45" s="1">
        <f>'BASE METAS)'!CR35</f>
        <v>0</v>
      </c>
      <c r="BO45" s="1">
        <f>'BASE METAS)'!CS35</f>
        <v>0</v>
      </c>
      <c r="BP45" s="1">
        <f>'BASE METAS)'!CT35</f>
        <v>0</v>
      </c>
      <c r="BQ45" s="1">
        <f>'BASE METAS)'!CU35</f>
        <v>0</v>
      </c>
      <c r="BR45" s="1">
        <f>'BASE METAS)'!CV35</f>
        <v>0</v>
      </c>
      <c r="BS45" s="1">
        <f>'BASE METAS)'!CW35</f>
        <v>0</v>
      </c>
      <c r="BT45" s="1">
        <f>'BASE METAS)'!CX35</f>
        <v>0</v>
      </c>
      <c r="BU45" s="1">
        <f>'BASE METAS)'!FA35</f>
        <v>11000</v>
      </c>
      <c r="BV45" s="1">
        <f>'BASE METAS)'!FB35</f>
        <v>0</v>
      </c>
      <c r="BW45" s="1">
        <f>'BASE METAS)'!FC35</f>
        <v>917</v>
      </c>
      <c r="BX45" s="1">
        <f>'BASE METAS)'!FD35</f>
        <v>848</v>
      </c>
      <c r="BY45" s="1">
        <f>'BASE METAS)'!FE35</f>
        <v>-69</v>
      </c>
      <c r="BZ45" s="1">
        <f>'BASE METAS)'!FF35</f>
        <v>0.92475463467829877</v>
      </c>
      <c r="CA45" s="1">
        <f>'BASE METAS)'!FG35</f>
        <v>912</v>
      </c>
      <c r="CB45" s="1">
        <f>'BASE METAS)'!FH35</f>
        <v>10088</v>
      </c>
      <c r="CC45" s="1">
        <f>'BASE METAS)'!FI35</f>
        <v>8.2909090909090905E-2</v>
      </c>
      <c r="CD45" s="1">
        <f>'BASE METAS)'!FJ35</f>
        <v>11000</v>
      </c>
      <c r="CE45" s="1">
        <f>'BASE METAS)'!FK35</f>
        <v>0</v>
      </c>
      <c r="CF45" s="1">
        <f>'BASE METAS)'!FL35</f>
        <v>917</v>
      </c>
      <c r="CG45" s="1">
        <f>'BASE METAS)'!FM35</f>
        <v>952</v>
      </c>
    </row>
    <row r="46" spans="1:85" ht="153" x14ac:dyDescent="0.25">
      <c r="A46" s="1">
        <f>'BASE METAS)'!A36</f>
        <v>0</v>
      </c>
      <c r="B46" s="7221"/>
      <c r="C46" s="5685"/>
      <c r="D46" s="5685"/>
      <c r="E46" s="5685"/>
      <c r="F46" s="7218"/>
      <c r="G46" s="7218"/>
      <c r="H46" s="5707"/>
      <c r="I46" s="5707"/>
      <c r="J46" s="5707"/>
      <c r="K46" s="5707"/>
      <c r="L46" s="5707"/>
      <c r="M46" s="5707"/>
      <c r="N46" s="5707"/>
      <c r="O46" s="5707"/>
      <c r="P46" s="5698"/>
      <c r="Q46" s="5698"/>
      <c r="R46" s="5698"/>
      <c r="S46" s="5698"/>
      <c r="T46" s="5698"/>
      <c r="U46" s="7730"/>
      <c r="V46" s="5698"/>
      <c r="W46" s="5695"/>
      <c r="X46" s="7145"/>
      <c r="Y46" s="770" t="str">
        <f>'BASE METAS)'!Y36</f>
        <v>06</v>
      </c>
      <c r="Z46" s="771" t="str">
        <f>'BASE METAS)'!Z36</f>
        <v>REALIZAR ESTADISTICA Y CONTROL DE LA ATENCIÓN A LAS SOLICITUDES CIUDADANAS</v>
      </c>
      <c r="AA46" s="772" t="str">
        <f>'BASE METAS)'!AA36</f>
        <v>ESTADISTICA</v>
      </c>
      <c r="AB46" s="602">
        <f>'BASE METAS)'!AB36</f>
        <v>240</v>
      </c>
      <c r="AC46" s="602">
        <f>'BASE METAS)'!AC36</f>
        <v>60</v>
      </c>
      <c r="AD46" s="603">
        <f>'BASE METAS)'!AD36</f>
        <v>0.25</v>
      </c>
      <c r="AE46" s="602">
        <f>'BASE METAS)'!AE36</f>
        <v>60</v>
      </c>
      <c r="AF46" s="603">
        <f>'BASE METAS)'!AF36</f>
        <v>0.25</v>
      </c>
      <c r="AG46" s="602">
        <f>'BASE METAS)'!AG36</f>
        <v>60</v>
      </c>
      <c r="AH46" s="603">
        <f>'BASE METAS)'!AH36</f>
        <v>0.25</v>
      </c>
      <c r="AI46" s="602">
        <f>'BASE METAS)'!AI36</f>
        <v>60</v>
      </c>
      <c r="AJ46" s="604">
        <f>'BASE METAS)'!AJ36</f>
        <v>0.25</v>
      </c>
      <c r="AK46" s="613">
        <f>'BASE METAS)'!AK36</f>
        <v>1</v>
      </c>
      <c r="AL46" s="968">
        <f>'BASE METAS)'!AL36</f>
        <v>6</v>
      </c>
      <c r="AM46" s="1039" t="str">
        <f>'BASE METAS)'!AM36</f>
        <v xml:space="preserve">NOTIFICACIONES LEGALES </v>
      </c>
      <c r="AN46" s="1039" t="str">
        <f>'BASE METAS)'!AN36</f>
        <v xml:space="preserve">MIDE EL NUMERO DE NOTIFICACIONES ENTREGADAS ENTRE EL NUMERO DE NOTIFICACIONES PROGRAMADAS </v>
      </c>
      <c r="AO46" s="1343" t="str">
        <f>'BASE METAS)'!AU36</f>
        <v>DESEMPEÑO</v>
      </c>
      <c r="AP46" s="1039" t="str">
        <f>'BASE METAS)'!AO36</f>
        <v>N° DE NOTIFICACIONES LEGALES  ENTREGADAS</v>
      </c>
      <c r="AQ46" s="1039" t="str">
        <f>'BASE METAS)'!AP36</f>
        <v>N° DE NOTIFICACIONES  PROGRAMADAS</v>
      </c>
      <c r="AR46" s="970">
        <f>'BASE METAS)'!AQ36</f>
        <v>100</v>
      </c>
      <c r="AS46" s="1039" t="str">
        <f>'BASE METAS)'!AR36</f>
        <v>NOTIFICACION</v>
      </c>
      <c r="AT46" s="1039" t="str">
        <f>'BASE METAS)'!AS36</f>
        <v>EFICIENCIA</v>
      </c>
      <c r="AU46" s="1482">
        <f>'BASE METAS)'!BO36</f>
        <v>0</v>
      </c>
      <c r="AV46" s="1">
        <f>'BASE METAS)'!BQ36</f>
        <v>240</v>
      </c>
      <c r="AW46" s="1">
        <f>'BASE METAS)'!BR36</f>
        <v>0</v>
      </c>
      <c r="AX46" s="1">
        <f>'BASE METAS)'!BS36</f>
        <v>60</v>
      </c>
      <c r="AY46" s="1">
        <f>'BASE METAS)'!BT36</f>
        <v>95</v>
      </c>
      <c r="AZ46" s="1">
        <f>'BASE METAS)'!BU36</f>
        <v>-35</v>
      </c>
      <c r="BA46" s="1">
        <f>'BASE METAS)'!BV36</f>
        <v>1.5833333333333333</v>
      </c>
      <c r="BB46" s="1">
        <f>'BASE METAS)'!BW36</f>
        <v>95</v>
      </c>
      <c r="BC46" s="1">
        <f>'BASE METAS)'!BX36</f>
        <v>145</v>
      </c>
      <c r="BD46" s="1">
        <f>'BASE METAS)'!BY36</f>
        <v>0.39583333333333331</v>
      </c>
      <c r="BE46" s="1">
        <f>'BASE METAS)'!CG36</f>
        <v>0</v>
      </c>
      <c r="BF46" s="1">
        <f>'BASE METAS)'!CJ36</f>
        <v>33</v>
      </c>
      <c r="BG46" s="1">
        <f>'BASE METAS)'!CK36</f>
        <v>0</v>
      </c>
      <c r="BH46" s="1">
        <f>'BASE METAS)'!CL36</f>
        <v>0</v>
      </c>
      <c r="BI46" s="1">
        <f>'BASE METAS)'!CM36</f>
        <v>0</v>
      </c>
      <c r="BJ46" s="1">
        <f>'BASE METAS)'!CN36</f>
        <v>0</v>
      </c>
      <c r="BK46" s="1">
        <f>'BASE METAS)'!CO36</f>
        <v>0</v>
      </c>
      <c r="BL46" s="1">
        <f>'BASE METAS)'!CP36</f>
        <v>0</v>
      </c>
      <c r="BM46" s="1">
        <f>'BASE METAS)'!CQ36</f>
        <v>0</v>
      </c>
      <c r="BN46" s="1">
        <f>'BASE METAS)'!CR36</f>
        <v>0</v>
      </c>
      <c r="BO46" s="1">
        <f>'BASE METAS)'!CS36</f>
        <v>0</v>
      </c>
      <c r="BP46" s="1">
        <f>'BASE METAS)'!CT36</f>
        <v>0</v>
      </c>
      <c r="BQ46" s="1">
        <f>'BASE METAS)'!CU36</f>
        <v>0</v>
      </c>
      <c r="BR46" s="1">
        <f>'BASE METAS)'!CV36</f>
        <v>0</v>
      </c>
      <c r="BS46" s="1">
        <f>'BASE METAS)'!CW36</f>
        <v>0</v>
      </c>
      <c r="BT46" s="1">
        <f>'BASE METAS)'!CX36</f>
        <v>0</v>
      </c>
      <c r="BU46" s="1">
        <f>'BASE METAS)'!FA36</f>
        <v>240</v>
      </c>
      <c r="BV46" s="1">
        <f>'BASE METAS)'!FB36</f>
        <v>0</v>
      </c>
      <c r="BW46" s="1">
        <f>'BASE METAS)'!FC36</f>
        <v>20</v>
      </c>
      <c r="BX46" s="1">
        <f>'BASE METAS)'!FD36</f>
        <v>0</v>
      </c>
      <c r="BY46" s="1">
        <f>'BASE METAS)'!FE36</f>
        <v>-20</v>
      </c>
      <c r="BZ46" s="1">
        <f>'BASE METAS)'!FF36</f>
        <v>0</v>
      </c>
      <c r="CA46" s="1">
        <f>'BASE METAS)'!FG36</f>
        <v>0</v>
      </c>
      <c r="CB46" s="1">
        <f>'BASE METAS)'!FH36</f>
        <v>240</v>
      </c>
      <c r="CC46" s="1">
        <f>'BASE METAS)'!FI36</f>
        <v>0</v>
      </c>
      <c r="CD46" s="1">
        <f>'BASE METAS)'!FJ36</f>
        <v>240</v>
      </c>
      <c r="CE46" s="1">
        <f>'BASE METAS)'!FK36</f>
        <v>0</v>
      </c>
      <c r="CF46" s="1">
        <f>'BASE METAS)'!FL36</f>
        <v>20</v>
      </c>
      <c r="CG46" s="1">
        <f>'BASE METAS)'!FM36</f>
        <v>20</v>
      </c>
    </row>
    <row r="47" spans="1:85" ht="204" x14ac:dyDescent="0.25">
      <c r="A47" s="1">
        <f>'BASE METAS)'!A37</f>
        <v>0</v>
      </c>
      <c r="B47" s="7221"/>
      <c r="C47" s="5685"/>
      <c r="D47" s="5685"/>
      <c r="E47" s="5685"/>
      <c r="F47" s="7218"/>
      <c r="G47" s="7218"/>
      <c r="H47" s="5707"/>
      <c r="I47" s="5707"/>
      <c r="J47" s="5707"/>
      <c r="K47" s="5707"/>
      <c r="L47" s="5707"/>
      <c r="M47" s="5707"/>
      <c r="N47" s="5707"/>
      <c r="O47" s="5707"/>
      <c r="P47" s="5698"/>
      <c r="Q47" s="5698"/>
      <c r="R47" s="5698"/>
      <c r="S47" s="5698"/>
      <c r="T47" s="5698"/>
      <c r="U47" s="7730"/>
      <c r="V47" s="5698"/>
      <c r="W47" s="5695"/>
      <c r="X47" s="7145"/>
      <c r="Y47" s="773" t="str">
        <f>'BASE METAS)'!Y37</f>
        <v>07</v>
      </c>
      <c r="Z47" s="774" t="str">
        <f>'BASE METAS)'!Z37</f>
        <v>BRINDAR ATENCIÓN DE SOLICITUDES DE SERVICIOS E INFORMACIÓN MEDIANTE CENTROS REGIONALES</v>
      </c>
      <c r="AA47" s="772" t="str">
        <f>'BASE METAS)'!AA37</f>
        <v>SOLICITUD DE SERVICIO</v>
      </c>
      <c r="AB47" s="602">
        <f>'BASE METAS)'!AB37</f>
        <v>12</v>
      </c>
      <c r="AC47" s="602">
        <f>'BASE METAS)'!AC37</f>
        <v>3</v>
      </c>
      <c r="AD47" s="605">
        <f>'BASE METAS)'!AD37</f>
        <v>0.25</v>
      </c>
      <c r="AE47" s="602">
        <f>'BASE METAS)'!AE37</f>
        <v>3</v>
      </c>
      <c r="AF47" s="605">
        <f>'BASE METAS)'!AF37</f>
        <v>0.25</v>
      </c>
      <c r="AG47" s="602">
        <f>'BASE METAS)'!AG37</f>
        <v>3</v>
      </c>
      <c r="AH47" s="605">
        <f>'BASE METAS)'!AH37</f>
        <v>0.25</v>
      </c>
      <c r="AI47" s="602">
        <f>'BASE METAS)'!AI37</f>
        <v>3</v>
      </c>
      <c r="AJ47" s="605">
        <f>'BASE METAS)'!AJ37</f>
        <v>0.25</v>
      </c>
      <c r="AK47" s="613">
        <f>'BASE METAS)'!AK37</f>
        <v>1</v>
      </c>
      <c r="AL47" s="968">
        <f>'BASE METAS)'!AL37</f>
        <v>7</v>
      </c>
      <c r="AM47" s="1039" t="str">
        <f>'BASE METAS)'!AM37</f>
        <v xml:space="preserve">ESTADISTICA Y CONTROL DE LA ATENCIÓN </v>
      </c>
      <c r="AN47" s="1039" t="str">
        <f>'BASE METAS)'!AN37</f>
        <v xml:space="preserve">MIDE LA ATENCIÓN BRINDADA ENTRE LA ATENCIÓN PROGRAMADA </v>
      </c>
      <c r="AO47" s="1343" t="str">
        <f>'BASE METAS)'!AU37</f>
        <v>DESEMPEÑO</v>
      </c>
      <c r="AP47" s="1039" t="str">
        <f>'BASE METAS)'!AO37</f>
        <v>N° DE ESTADISTCAS DE ATENCIÓN BRINDADA</v>
      </c>
      <c r="AQ47" s="1039" t="str">
        <f>'BASE METAS)'!AP37</f>
        <v xml:space="preserve">N° DE ESTADISTICAS PROGRAMADAS </v>
      </c>
      <c r="AR47" s="970">
        <f>'BASE METAS)'!AQ37</f>
        <v>100</v>
      </c>
      <c r="AS47" s="1039" t="str">
        <f>'BASE METAS)'!AR37</f>
        <v xml:space="preserve">ESTADISTICA </v>
      </c>
      <c r="AT47" s="1039" t="str">
        <f>'BASE METAS)'!AS37</f>
        <v>EFICIENCIA</v>
      </c>
      <c r="AU47" s="1482">
        <f>'BASE METAS)'!BO37</f>
        <v>0</v>
      </c>
      <c r="AV47" s="1">
        <f>'BASE METAS)'!BQ37</f>
        <v>12</v>
      </c>
      <c r="AW47" s="1">
        <f>'BASE METAS)'!BR37</f>
        <v>0</v>
      </c>
      <c r="AX47" s="1">
        <f>'BASE METAS)'!BS37</f>
        <v>3</v>
      </c>
      <c r="AY47" s="1">
        <f>'BASE METAS)'!BT37</f>
        <v>5</v>
      </c>
      <c r="AZ47" s="1">
        <f>'BASE METAS)'!BU37</f>
        <v>-2</v>
      </c>
      <c r="BA47" s="1">
        <f>'BASE METAS)'!BV37</f>
        <v>1.6666666666666667</v>
      </c>
      <c r="BB47" s="1">
        <f>'BASE METAS)'!BW37</f>
        <v>8</v>
      </c>
      <c r="BC47" s="1">
        <f>'BASE METAS)'!BX37</f>
        <v>4</v>
      </c>
      <c r="BD47" s="1">
        <f>'BASE METAS)'!BY37</f>
        <v>0.66666666666666663</v>
      </c>
      <c r="BE47" s="1">
        <f>'BASE METAS)'!CG37</f>
        <v>3</v>
      </c>
      <c r="BF47" s="1">
        <f>'BASE METAS)'!CJ37</f>
        <v>34</v>
      </c>
      <c r="BG47" s="1">
        <f>'BASE METAS)'!CK37</f>
        <v>0</v>
      </c>
      <c r="BH47" s="1">
        <f>'BASE METAS)'!CL37</f>
        <v>0</v>
      </c>
      <c r="BI47" s="1">
        <f>'BASE METAS)'!CM37</f>
        <v>0</v>
      </c>
      <c r="BJ47" s="1">
        <f>'BASE METAS)'!CN37</f>
        <v>0</v>
      </c>
      <c r="BK47" s="1">
        <f>'BASE METAS)'!CO37</f>
        <v>0</v>
      </c>
      <c r="BL47" s="1">
        <f>'BASE METAS)'!CP37</f>
        <v>0</v>
      </c>
      <c r="BM47" s="1">
        <f>'BASE METAS)'!CQ37</f>
        <v>0</v>
      </c>
      <c r="BN47" s="1">
        <f>'BASE METAS)'!CR37</f>
        <v>0</v>
      </c>
      <c r="BO47" s="1">
        <f>'BASE METAS)'!CS37</f>
        <v>0</v>
      </c>
      <c r="BP47" s="1">
        <f>'BASE METAS)'!CT37</f>
        <v>0</v>
      </c>
      <c r="BQ47" s="1">
        <f>'BASE METAS)'!CU37</f>
        <v>0</v>
      </c>
      <c r="BR47" s="1">
        <f>'BASE METAS)'!CV37</f>
        <v>0</v>
      </c>
      <c r="BS47" s="1">
        <f>'BASE METAS)'!CW37</f>
        <v>0</v>
      </c>
      <c r="BT47" s="1">
        <f>'BASE METAS)'!CX37</f>
        <v>0</v>
      </c>
      <c r="BU47" s="1">
        <f>'BASE METAS)'!FA37</f>
        <v>12</v>
      </c>
      <c r="BV47" s="1">
        <f>'BASE METAS)'!FB37</f>
        <v>0</v>
      </c>
      <c r="BW47" s="1">
        <f>'BASE METAS)'!FC37</f>
        <v>1</v>
      </c>
      <c r="BX47" s="1">
        <f>'BASE METAS)'!FD37</f>
        <v>0</v>
      </c>
      <c r="BY47" s="1">
        <f>'BASE METAS)'!FE37</f>
        <v>-1</v>
      </c>
      <c r="BZ47" s="1">
        <f>'BASE METAS)'!FF37</f>
        <v>0</v>
      </c>
      <c r="CA47" s="1">
        <f>'BASE METAS)'!FG37</f>
        <v>3</v>
      </c>
      <c r="CB47" s="1">
        <f>'BASE METAS)'!FH37</f>
        <v>9</v>
      </c>
      <c r="CC47" s="1">
        <f>'BASE METAS)'!FI37</f>
        <v>0.25</v>
      </c>
      <c r="CD47" s="1">
        <f>'BASE METAS)'!FJ37</f>
        <v>12</v>
      </c>
      <c r="CE47" s="1">
        <f>'BASE METAS)'!FK37</f>
        <v>0</v>
      </c>
      <c r="CF47" s="1">
        <f>'BASE METAS)'!FL37</f>
        <v>1</v>
      </c>
      <c r="CG47" s="1">
        <f>'BASE METAS)'!FM37</f>
        <v>1</v>
      </c>
    </row>
    <row r="48" spans="1:85" ht="216.75" x14ac:dyDescent="0.25">
      <c r="A48" s="1">
        <f>'BASE METAS)'!A38</f>
        <v>0</v>
      </c>
      <c r="B48" s="7221"/>
      <c r="C48" s="5685"/>
      <c r="D48" s="5685"/>
      <c r="E48" s="5685"/>
      <c r="F48" s="7218"/>
      <c r="G48" s="7218"/>
      <c r="H48" s="5707"/>
      <c r="I48" s="5707"/>
      <c r="J48" s="5707"/>
      <c r="K48" s="5707"/>
      <c r="L48" s="5707"/>
      <c r="M48" s="5707"/>
      <c r="N48" s="5707"/>
      <c r="O48" s="5707"/>
      <c r="P48" s="5698"/>
      <c r="Q48" s="5698"/>
      <c r="R48" s="5698"/>
      <c r="S48" s="5698"/>
      <c r="T48" s="5698"/>
      <c r="U48" s="7730"/>
      <c r="V48" s="5698"/>
      <c r="W48" s="5695"/>
      <c r="X48" s="7145"/>
      <c r="Y48" s="594" t="str">
        <f>'BASE METAS)'!Y38</f>
        <v>08</v>
      </c>
      <c r="Z48" s="596" t="str">
        <f>'BASE METAS)'!Z38</f>
        <v>DAR MANTENIMIENTO A LA CERTIFICACIÓN DE  SISTEMA DE GESTIÓN DE CALIDAD INTEGRAL ISO 9001:2008</v>
      </c>
      <c r="AA48" s="437" t="str">
        <f>'BASE METAS)'!AA38</f>
        <v>MANTENIMIENTO</v>
      </c>
      <c r="AB48" s="170">
        <f>'BASE METAS)'!AB38</f>
        <v>1</v>
      </c>
      <c r="AC48" s="170">
        <f>'BASE METAS)'!AC38</f>
        <v>0</v>
      </c>
      <c r="AD48" s="452">
        <f>'BASE METAS)'!AD38</f>
        <v>0</v>
      </c>
      <c r="AE48" s="170">
        <f>'BASE METAS)'!AE38</f>
        <v>1</v>
      </c>
      <c r="AF48" s="442">
        <f>'BASE METAS)'!AF38</f>
        <v>1</v>
      </c>
      <c r="AG48" s="170">
        <f>'BASE METAS)'!AG38</f>
        <v>0</v>
      </c>
      <c r="AH48" s="452">
        <f>'BASE METAS)'!AH38</f>
        <v>0</v>
      </c>
      <c r="AI48" s="170">
        <f>'BASE METAS)'!AI38</f>
        <v>0</v>
      </c>
      <c r="AJ48" s="599">
        <f>'BASE METAS)'!AJ38</f>
        <v>0</v>
      </c>
      <c r="AK48" s="228">
        <f>'BASE METAS)'!AK38</f>
        <v>1</v>
      </c>
      <c r="AL48" s="1039">
        <f>'BASE METAS)'!AL38</f>
        <v>8</v>
      </c>
      <c r="AM48" s="1039" t="str">
        <f>'BASE METAS)'!AM38</f>
        <v>MANTENIMIENTO AL SISTEMA DE GESTIÓN DE CALIDAD</v>
      </c>
      <c r="AN48" s="1039" t="str">
        <f>'BASE METAS)'!AN38</f>
        <v>MIDE EL MANTENIMIENTO REALIZADO ENTRE EL MANTENIMIENTO PROGRAMADO</v>
      </c>
      <c r="AO48" s="1343" t="str">
        <f>'BASE METAS)'!AU38</f>
        <v>DESEMPEÑO</v>
      </c>
      <c r="AP48" s="1039" t="str">
        <f>'BASE METAS)'!AO38</f>
        <v>N° DE MANTENIMIENTO REALIZADO</v>
      </c>
      <c r="AQ48" s="1039" t="str">
        <f>'BASE METAS)'!AP38</f>
        <v xml:space="preserve">N° DE MANTENIMIENTO PROGRAMADO  </v>
      </c>
      <c r="AR48" s="970">
        <f>'BASE METAS)'!AQ38</f>
        <v>100</v>
      </c>
      <c r="AS48" s="1039" t="str">
        <f>'BASE METAS)'!AR38</f>
        <v>MANTENIMIENTO</v>
      </c>
      <c r="AT48" s="1039" t="str">
        <f>'BASE METAS)'!AS38</f>
        <v>EFICIENCIA</v>
      </c>
      <c r="AU48" s="1482">
        <f>'BASE METAS)'!BO38</f>
        <v>0</v>
      </c>
      <c r="AV48" s="1">
        <f>'BASE METAS)'!BQ38</f>
        <v>1</v>
      </c>
      <c r="AW48" s="1">
        <f>'BASE METAS)'!BR38</f>
        <v>0</v>
      </c>
      <c r="AX48" s="1">
        <f>'BASE METAS)'!BS38</f>
        <v>1</v>
      </c>
      <c r="AY48" s="1">
        <f>'BASE METAS)'!BT38</f>
        <v>1</v>
      </c>
      <c r="AZ48" s="1">
        <f>'BASE METAS)'!BU38</f>
        <v>0</v>
      </c>
      <c r="BA48" s="1">
        <f>'BASE METAS)'!BV38</f>
        <v>1</v>
      </c>
      <c r="BB48" s="1">
        <f>'BASE METAS)'!BW38</f>
        <v>1</v>
      </c>
      <c r="BC48" s="1">
        <f>'BASE METAS)'!BX38</f>
        <v>0</v>
      </c>
      <c r="BD48" s="1352">
        <f>'BASE METAS)'!BY38</f>
        <v>1</v>
      </c>
      <c r="BE48" s="1352">
        <f>'BASE METAS)'!CG38</f>
        <v>0</v>
      </c>
      <c r="BF48" s="1352">
        <f>'BASE METAS)'!CJ38</f>
        <v>35</v>
      </c>
      <c r="BG48" s="1352">
        <f>'BASE METAS)'!CK38</f>
        <v>0</v>
      </c>
      <c r="BH48" s="1352">
        <f>'BASE METAS)'!CL38</f>
        <v>0</v>
      </c>
      <c r="BI48" s="1352">
        <f>'BASE METAS)'!CM38</f>
        <v>0</v>
      </c>
      <c r="BJ48" s="1">
        <f>'BASE METAS)'!CN38</f>
        <v>0</v>
      </c>
      <c r="BK48" s="1">
        <f>'BASE METAS)'!CO38</f>
        <v>0</v>
      </c>
      <c r="BL48" s="1">
        <f>'BASE METAS)'!CP38</f>
        <v>0</v>
      </c>
      <c r="BM48" s="1">
        <f>'BASE METAS)'!CQ38</f>
        <v>0</v>
      </c>
      <c r="BN48" s="1">
        <f>'BASE METAS)'!CR38</f>
        <v>0</v>
      </c>
      <c r="BO48" s="1">
        <f>'BASE METAS)'!CS38</f>
        <v>0</v>
      </c>
      <c r="BP48" s="1">
        <f>'BASE METAS)'!CT38</f>
        <v>0</v>
      </c>
      <c r="BQ48" s="1">
        <f>'BASE METAS)'!CU38</f>
        <v>0</v>
      </c>
      <c r="BR48" s="1">
        <f>'BASE METAS)'!CV38</f>
        <v>0</v>
      </c>
      <c r="BS48" s="1">
        <f>'BASE METAS)'!CW38</f>
        <v>0</v>
      </c>
      <c r="BT48" s="1">
        <f>'BASE METAS)'!CX38</f>
        <v>0</v>
      </c>
      <c r="BU48" s="1">
        <f>'BASE METAS)'!FA38</f>
        <v>1</v>
      </c>
      <c r="BV48" s="1">
        <f>'BASE METAS)'!FB38</f>
        <v>0</v>
      </c>
      <c r="BW48" s="1">
        <f>'BASE METAS)'!FC38</f>
        <v>0</v>
      </c>
      <c r="BX48" s="1">
        <f>'BASE METAS)'!FD38</f>
        <v>1</v>
      </c>
      <c r="BY48" s="1">
        <f>'BASE METAS)'!FE38</f>
        <v>1</v>
      </c>
      <c r="BZ48" s="1" t="e">
        <f>'BASE METAS)'!FF38</f>
        <v>#DIV/0!</v>
      </c>
      <c r="CA48" s="1">
        <f>'BASE METAS)'!FG38</f>
        <v>1</v>
      </c>
      <c r="CB48" s="1">
        <f>'BASE METAS)'!FH38</f>
        <v>0</v>
      </c>
      <c r="CC48" s="1">
        <f>'BASE METAS)'!FI38</f>
        <v>1</v>
      </c>
      <c r="CD48" s="1">
        <f>'BASE METAS)'!FJ38</f>
        <v>1</v>
      </c>
      <c r="CE48" s="1">
        <f>'BASE METAS)'!FK38</f>
        <v>0</v>
      </c>
      <c r="CF48" s="1">
        <f>'BASE METAS)'!FL38</f>
        <v>0</v>
      </c>
      <c r="CG48" s="1">
        <f>'BASE METAS)'!FM38</f>
        <v>0</v>
      </c>
    </row>
    <row r="49" spans="1:85" ht="38.25" customHeight="1" x14ac:dyDescent="0.25">
      <c r="A49" s="1">
        <f>'BASE METAS)'!A39</f>
        <v>0</v>
      </c>
      <c r="B49" s="7221"/>
      <c r="C49" s="5686"/>
      <c r="D49" s="5686"/>
      <c r="E49" s="5686"/>
      <c r="F49" s="7198"/>
      <c r="G49" s="7198"/>
      <c r="H49" s="5708"/>
      <c r="I49" s="5708"/>
      <c r="J49" s="5708"/>
      <c r="K49" s="5708"/>
      <c r="L49" s="5708"/>
      <c r="M49" s="5708"/>
      <c r="N49" s="5708"/>
      <c r="O49" s="5708"/>
      <c r="P49" s="5699"/>
      <c r="Q49" s="5699"/>
      <c r="R49" s="5699"/>
      <c r="S49" s="5699"/>
      <c r="T49" s="5699"/>
      <c r="U49" s="7731"/>
      <c r="V49" s="5699"/>
      <c r="W49" s="5696"/>
      <c r="X49" s="7103"/>
      <c r="Y49" s="595" t="str">
        <f>'BASE METAS)'!Y39</f>
        <v>09</v>
      </c>
      <c r="Z49" s="597" t="str">
        <f>'BASE METAS)'!Z39</f>
        <v>ESTABLECER EL PROGRAMA INSTITUCIONAL 9´S</v>
      </c>
      <c r="AA49" s="549" t="str">
        <f>'BASE METAS)'!AA39</f>
        <v>MANTENIMIENTO</v>
      </c>
      <c r="AB49" s="187">
        <f>'BASE METAS)'!AB39</f>
        <v>22</v>
      </c>
      <c r="AC49" s="187">
        <f>'BASE METAS)'!AC39</f>
        <v>0</v>
      </c>
      <c r="AD49" s="447">
        <f>'BASE METAS)'!AD39</f>
        <v>0</v>
      </c>
      <c r="AE49" s="187">
        <f>'BASE METAS)'!AE39</f>
        <v>11</v>
      </c>
      <c r="AF49" s="447">
        <f>'BASE METAS)'!AF39</f>
        <v>0.5</v>
      </c>
      <c r="AG49" s="187">
        <f>'BASE METAS)'!AG39</f>
        <v>11</v>
      </c>
      <c r="AH49" s="447">
        <f>'BASE METAS)'!AH39</f>
        <v>0.5</v>
      </c>
      <c r="AI49" s="187">
        <f>'BASE METAS)'!AI39</f>
        <v>0</v>
      </c>
      <c r="AJ49" s="447">
        <f>'BASE METAS)'!AJ39</f>
        <v>0</v>
      </c>
      <c r="AK49" s="228">
        <f>'BASE METAS)'!AK39</f>
        <v>1</v>
      </c>
      <c r="AL49" s="1039">
        <f>'BASE METAS)'!AL39</f>
        <v>9</v>
      </c>
      <c r="AM49" s="1039" t="str">
        <f>'BASE METAS)'!AM39</f>
        <v>PROGRAMA  9´S</v>
      </c>
      <c r="AN49" s="1039" t="str">
        <f>'BASE METAS)'!AN39</f>
        <v>MIDE EL MANTENIMIENTO REALIZADO ENTRE EL MANTENIMIENTO PROGRAMADO</v>
      </c>
      <c r="AO49" s="1343" t="str">
        <f>'BASE METAS)'!AU39</f>
        <v>DESEMPEÑO</v>
      </c>
      <c r="AP49" s="1039" t="str">
        <f>'BASE METAS)'!AO39</f>
        <v>N° DE MANTENIMIENTO REALIZADO</v>
      </c>
      <c r="AQ49" s="1039" t="str">
        <f>'BASE METAS)'!AP39</f>
        <v xml:space="preserve">N° DE MANTENIMIENTO PROGRAMADO  </v>
      </c>
      <c r="AR49" s="970">
        <f>'BASE METAS)'!AQ39</f>
        <v>100</v>
      </c>
      <c r="AS49" s="1039" t="str">
        <f>'BASE METAS)'!AR39</f>
        <v>MANTENIMIENTO</v>
      </c>
      <c r="AT49" s="1039" t="str">
        <f>'BASE METAS)'!AS39</f>
        <v>EFICIENCIA</v>
      </c>
      <c r="AU49" s="1482">
        <f>'BASE METAS)'!BO39</f>
        <v>0</v>
      </c>
      <c r="AV49" s="1">
        <f>'BASE METAS)'!BQ39</f>
        <v>22</v>
      </c>
      <c r="AW49" s="1">
        <f>'BASE METAS)'!BR39</f>
        <v>0</v>
      </c>
      <c r="AX49" s="1">
        <f>'BASE METAS)'!BS39</f>
        <v>11</v>
      </c>
      <c r="AY49" s="1">
        <f>'BASE METAS)'!BT39</f>
        <v>6</v>
      </c>
      <c r="AZ49" s="1">
        <f>'BASE METAS)'!BU39</f>
        <v>5</v>
      </c>
      <c r="BA49" s="1">
        <f>'BASE METAS)'!BV39</f>
        <v>0.54545454545454541</v>
      </c>
      <c r="BB49" s="1">
        <f>'BASE METAS)'!BW39</f>
        <v>6</v>
      </c>
      <c r="BC49" s="1">
        <f>'BASE METAS)'!BX39</f>
        <v>16</v>
      </c>
      <c r="BD49" s="1352">
        <f>'BASE METAS)'!BY39</f>
        <v>0.27272727272727271</v>
      </c>
      <c r="BE49" s="1352">
        <f>'BASE METAS)'!CG39</f>
        <v>0</v>
      </c>
      <c r="BF49" s="1352">
        <f>'BASE METAS)'!CJ39</f>
        <v>36</v>
      </c>
      <c r="BG49" s="1340">
        <f>'BASE METAS)'!CK39</f>
        <v>0</v>
      </c>
      <c r="BH49" s="1340">
        <f>'BASE METAS)'!CL39</f>
        <v>0</v>
      </c>
      <c r="BI49" s="1352">
        <f>'BASE METAS)'!CM39</f>
        <v>0</v>
      </c>
      <c r="BJ49" s="1">
        <f>'BASE METAS)'!CN39</f>
        <v>0</v>
      </c>
      <c r="BK49" s="1">
        <f>'BASE METAS)'!CO39</f>
        <v>0</v>
      </c>
      <c r="BL49" s="1">
        <f>'BASE METAS)'!CP39</f>
        <v>0</v>
      </c>
      <c r="BM49" s="1">
        <f>'BASE METAS)'!CQ39</f>
        <v>0</v>
      </c>
      <c r="BN49" s="1">
        <f>'BASE METAS)'!CR39</f>
        <v>0</v>
      </c>
      <c r="BO49" s="1">
        <f>'BASE METAS)'!CS39</f>
        <v>0</v>
      </c>
      <c r="BP49" s="1">
        <f>'BASE METAS)'!CT39</f>
        <v>0</v>
      </c>
      <c r="BQ49" s="1">
        <f>'BASE METAS)'!CU39</f>
        <v>0</v>
      </c>
      <c r="BR49" s="1">
        <f>'BASE METAS)'!CV39</f>
        <v>0</v>
      </c>
      <c r="BS49" s="1">
        <f>'BASE METAS)'!CW39</f>
        <v>0</v>
      </c>
      <c r="BT49" s="1">
        <f>'BASE METAS)'!CX39</f>
        <v>0</v>
      </c>
      <c r="BU49" s="1">
        <f>'BASE METAS)'!FA39</f>
        <v>22</v>
      </c>
      <c r="BV49" s="1">
        <f>'BASE METAS)'!FB39</f>
        <v>0</v>
      </c>
      <c r="BW49" s="1">
        <f>'BASE METAS)'!FC39</f>
        <v>3</v>
      </c>
      <c r="BX49" s="1">
        <f>'BASE METAS)'!FD39</f>
        <v>2</v>
      </c>
      <c r="BY49" s="1">
        <f>'BASE METAS)'!FE39</f>
        <v>-1</v>
      </c>
      <c r="BZ49" s="1">
        <f>'BASE METAS)'!FF39</f>
        <v>0.66666666666666663</v>
      </c>
      <c r="CA49" s="1">
        <f>'BASE METAS)'!FG39</f>
        <v>2</v>
      </c>
      <c r="CB49" s="1">
        <f>'BASE METAS)'!FH39</f>
        <v>20</v>
      </c>
      <c r="CC49" s="1">
        <f>'BASE METAS)'!FI39</f>
        <v>9.0909090909090912E-2</v>
      </c>
      <c r="CD49" s="1">
        <f>'BASE METAS)'!FJ39</f>
        <v>22</v>
      </c>
      <c r="CE49" s="1">
        <f>'BASE METAS)'!FK39</f>
        <v>0</v>
      </c>
      <c r="CF49" s="1">
        <f>'BASE METAS)'!FL39</f>
        <v>3</v>
      </c>
      <c r="CG49" s="1">
        <f>'BASE METAS)'!FM39</f>
        <v>2</v>
      </c>
    </row>
    <row r="50" spans="1:85" ht="165.75" x14ac:dyDescent="0.25">
      <c r="A50" s="1">
        <f>'BASE METAS)'!A40</f>
        <v>7</v>
      </c>
      <c r="B50" s="7221"/>
      <c r="C50" s="5684">
        <f>'BASE METAS)'!C40</f>
        <v>106</v>
      </c>
      <c r="D50" s="5684">
        <f>'BASE METAS)'!D40</f>
        <v>7</v>
      </c>
      <c r="E50" s="5684" t="str">
        <f>'BASE METAS)'!E40</f>
        <v>ASESORÍA JURÍDICA</v>
      </c>
      <c r="F50" s="5706" t="str">
        <f>'BASE METAS)'!F40</f>
        <v>A00</v>
      </c>
      <c r="G50" s="5706" t="str">
        <f>'BASE METAS)'!G40</f>
        <v>155</v>
      </c>
      <c r="H50" s="5706" t="str">
        <f>'BASE METAS)'!H40</f>
        <v>05</v>
      </c>
      <c r="I50" s="5706" t="str">
        <f>'BASE METAS)'!I40</f>
        <v>02</v>
      </c>
      <c r="J50" s="5706" t="str">
        <f>'BASE METAS)'!J40</f>
        <v>01</v>
      </c>
      <c r="K50" s="5706" t="str">
        <f>'BASE METAS)'!K40</f>
        <v>01</v>
      </c>
      <c r="L50" s="5706" t="str">
        <f>'BASE METAS)'!L40</f>
        <v>02</v>
      </c>
      <c r="M50" s="5706" t="str">
        <f>'BASE METAS)'!M40</f>
        <v>101</v>
      </c>
      <c r="N50" s="5706" t="str">
        <f>'BASE METAS)'!N40</f>
        <v>Presidencia</v>
      </c>
      <c r="O50" s="5706" t="str">
        <f>'BASE METAS)'!O40</f>
        <v>Área Jurídica</v>
      </c>
      <c r="P50" s="5697" t="str">
        <f>'BASE METAS)'!P40</f>
        <v>Administración, planeación y control gubernamental</v>
      </c>
      <c r="Q50" s="5697" t="str">
        <f>'BASE METAS)'!Q40</f>
        <v>Aplicación y actualización del marco jurídico</v>
      </c>
      <c r="R50" s="5697" t="str">
        <f>'BASE METAS)'!R40</f>
        <v>Protección jurídica de las personas y sus bienes</v>
      </c>
      <c r="S50" s="5697" t="str">
        <f>'BASE METAS)'!S40</f>
        <v>Orientación, apoyo y modernización del marco jurídico</v>
      </c>
      <c r="T50" s="5706" t="str">
        <f>'BASE METAS)'!T40</f>
        <v>Asesoría jurídica</v>
      </c>
      <c r="U50" s="7726" t="str">
        <f>'BASE METAS)'!U40</f>
        <v>CONSTITUIRSE COMO EL ÓRGANO DE CONSEJERÍA JURÍDICA DE LA ADMINISTRACIÓN PÚBLICA MUNICIPAL A FIN DE QUE EXISTAN CRITERIOS UNIFORMES SOBRE EL TRATAMIENTO DE LOS ACTOS JURÍDICOS.</v>
      </c>
      <c r="V50" s="5697" t="str">
        <f>'BASE METAS)'!V40</f>
        <v xml:space="preserve">Tlalnepantla 
Protegida </v>
      </c>
      <c r="W50" s="5694">
        <f>'BASE METAS)'!W40</f>
        <v>1710916</v>
      </c>
      <c r="X50" s="7102" t="str">
        <f>'BASE METAS)'!X40</f>
        <v>COORDINACIÓN DE LEGISLACIÓN CONSULTIVA, CONVENIOS Y CONTRATOS</v>
      </c>
      <c r="Y50" s="1153" t="str">
        <f>'BASE METAS)'!Y40</f>
        <v>01</v>
      </c>
      <c r="Z50" s="1154" t="str">
        <f>'BASE METAS)'!Z40</f>
        <v>ELABORAR, ACTUALIZAR, REFORMAR DISPOSICIONES NORMATIVAS DEL MUNCIPIO</v>
      </c>
      <c r="AA50" s="1155" t="str">
        <f>'BASE METAS)'!AA40</f>
        <v>DISPOSICIÓN NORMATIVA</v>
      </c>
      <c r="AB50" s="1156">
        <f>'BASE METAS)'!AB40</f>
        <v>30</v>
      </c>
      <c r="AC50" s="1156">
        <f>'BASE METAS)'!AC40</f>
        <v>7</v>
      </c>
      <c r="AD50" s="1157">
        <f>'BASE METAS)'!AD40</f>
        <v>0.23333333333333334</v>
      </c>
      <c r="AE50" s="1156">
        <f>'BASE METAS)'!AE40</f>
        <v>8</v>
      </c>
      <c r="AF50" s="1157">
        <f>'BASE METAS)'!AF40</f>
        <v>0.26666666666666666</v>
      </c>
      <c r="AG50" s="1156">
        <f>'BASE METAS)'!AG40</f>
        <v>7</v>
      </c>
      <c r="AH50" s="1157">
        <f>'BASE METAS)'!AH40</f>
        <v>0.23333333333333334</v>
      </c>
      <c r="AI50" s="1156">
        <f>'BASE METAS)'!AI40</f>
        <v>8</v>
      </c>
      <c r="AJ50" s="1158">
        <f>'BASE METAS)'!AJ40</f>
        <v>0.26666666666666666</v>
      </c>
      <c r="AK50" s="228">
        <f>'BASE METAS)'!AK40</f>
        <v>1</v>
      </c>
      <c r="AL50" s="1033" t="str">
        <f>'BASE METAS)'!AL40</f>
        <v>01</v>
      </c>
      <c r="AM50" s="959" t="str">
        <f>'BASE METAS)'!AM40</f>
        <v xml:space="preserve">REVISIÓN Y ACTUALIZACIÓN DE REGLAMENTOS </v>
      </c>
      <c r="AN50" s="959" t="str">
        <f>'BASE METAS)'!AN40</f>
        <v>MIDE EL PORCENTAJE ENTRE EL TOTAL DE REGLAMENTOS DE LA ADMINISTRACIÓN MUNICIPAL SOMETIDOS A REVISIÓN ENTRE EL TOTAL DE LOS QUE FUERON CREADOS, ACTUALIZADOS O REFORMADOS</v>
      </c>
      <c r="AO50" s="1343" t="str">
        <f>'BASE METAS)'!AU40</f>
        <v>DESEMPEÑO</v>
      </c>
      <c r="AP50" s="970" t="str">
        <f>'BASE METAS)'!AO40</f>
        <v>REGLAMENTOS REVISADOS, ACTUALIZADOS, REFORMADOS</v>
      </c>
      <c r="AQ50" s="970" t="str">
        <f>'BASE METAS)'!AP40</f>
        <v xml:space="preserve">NÚMERO DE REGLAMENTOS SOMETIDOS A REVISIÓN </v>
      </c>
      <c r="AR50" s="970">
        <f>'BASE METAS)'!AQ40</f>
        <v>100</v>
      </c>
      <c r="AS50" s="970" t="str">
        <f>'BASE METAS)'!AR40</f>
        <v>REGLAMENTO</v>
      </c>
      <c r="AT50" s="970" t="str">
        <f>'BASE METAS)'!AS40</f>
        <v>EFICACIA</v>
      </c>
      <c r="AU50" s="1483">
        <f>'BASE METAS)'!BO40</f>
        <v>0</v>
      </c>
      <c r="AV50" s="1">
        <f>'BASE METAS)'!BQ40</f>
        <v>30</v>
      </c>
      <c r="AW50" s="1">
        <f>'BASE METAS)'!BR40</f>
        <v>0</v>
      </c>
      <c r="AX50" s="1">
        <f>'BASE METAS)'!BS40</f>
        <v>8</v>
      </c>
      <c r="AY50" s="1">
        <f>'BASE METAS)'!BT40</f>
        <v>8</v>
      </c>
      <c r="AZ50" s="1">
        <f>'BASE METAS)'!BU40</f>
        <v>0</v>
      </c>
      <c r="BA50" s="1">
        <f>'BASE METAS)'!BV40</f>
        <v>1</v>
      </c>
      <c r="BB50" s="1">
        <f>'BASE METAS)'!BW40</f>
        <v>13</v>
      </c>
      <c r="BC50" s="1">
        <f>'BASE METAS)'!BX40</f>
        <v>17</v>
      </c>
      <c r="BD50" s="1352">
        <f>'BASE METAS)'!BY40</f>
        <v>0.43333333333333335</v>
      </c>
      <c r="BE50" s="1352">
        <f>'BASE METAS)'!CG40</f>
        <v>5</v>
      </c>
      <c r="BF50" s="1352">
        <f>'BASE METAS)'!CJ40</f>
        <v>37</v>
      </c>
      <c r="BG50" s="1352">
        <f>'BASE METAS)'!CK40</f>
        <v>0</v>
      </c>
      <c r="BH50" s="1352">
        <f>'BASE METAS)'!CL40</f>
        <v>0</v>
      </c>
      <c r="BI50" s="1352">
        <f>'BASE METAS)'!CM40</f>
        <v>0</v>
      </c>
      <c r="BJ50" s="1">
        <f>'BASE METAS)'!CN40</f>
        <v>0</v>
      </c>
      <c r="BK50" s="1">
        <f>'BASE METAS)'!CO40</f>
        <v>0</v>
      </c>
      <c r="BL50" s="1">
        <f>'BASE METAS)'!CP40</f>
        <v>0</v>
      </c>
      <c r="BM50" s="1">
        <f>'BASE METAS)'!CQ40</f>
        <v>0</v>
      </c>
      <c r="BN50" s="1">
        <f>'BASE METAS)'!CR40</f>
        <v>0</v>
      </c>
      <c r="BO50" s="1">
        <f>'BASE METAS)'!CS40</f>
        <v>0</v>
      </c>
      <c r="BP50" s="1">
        <f>'BASE METAS)'!CT40</f>
        <v>0</v>
      </c>
      <c r="BQ50" s="1">
        <f>'BASE METAS)'!CU40</f>
        <v>0</v>
      </c>
      <c r="BR50" s="1">
        <f>'BASE METAS)'!CV40</f>
        <v>0</v>
      </c>
      <c r="BS50" s="1">
        <f>'BASE METAS)'!CW40</f>
        <v>0</v>
      </c>
      <c r="BT50" s="1">
        <f>'BASE METAS)'!CX40</f>
        <v>0</v>
      </c>
      <c r="BU50" s="1">
        <f>'BASE METAS)'!FA40</f>
        <v>30</v>
      </c>
      <c r="BV50" s="1">
        <f>'BASE METAS)'!FB40</f>
        <v>0</v>
      </c>
      <c r="BW50" s="1">
        <f>'BASE METAS)'!FC40</f>
        <v>3</v>
      </c>
      <c r="BX50" s="1">
        <f>'BASE METAS)'!FD40</f>
        <v>3</v>
      </c>
      <c r="BY50" s="1">
        <f>'BASE METAS)'!FE40</f>
        <v>0</v>
      </c>
      <c r="BZ50" s="1">
        <f>'BASE METAS)'!FF40</f>
        <v>1</v>
      </c>
      <c r="CA50" s="1">
        <f>'BASE METAS)'!FG40</f>
        <v>8</v>
      </c>
      <c r="CB50" s="1">
        <f>'BASE METAS)'!FH40</f>
        <v>22</v>
      </c>
      <c r="CC50" s="1">
        <f>'BASE METAS)'!FI40</f>
        <v>0.26666666666666666</v>
      </c>
      <c r="CD50" s="1">
        <f>'BASE METAS)'!FJ40</f>
        <v>30</v>
      </c>
      <c r="CE50" s="1">
        <f>'BASE METAS)'!FK40</f>
        <v>0</v>
      </c>
      <c r="CF50" s="1">
        <f>'BASE METAS)'!FL40</f>
        <v>3</v>
      </c>
      <c r="CG50" s="1">
        <f>'BASE METAS)'!FM40</f>
        <v>3</v>
      </c>
    </row>
    <row r="51" spans="1:85" ht="267.75" x14ac:dyDescent="0.25">
      <c r="A51" s="1">
        <f>'BASE METAS)'!A41</f>
        <v>0</v>
      </c>
      <c r="B51" s="7221"/>
      <c r="C51" s="5685"/>
      <c r="D51" s="5685"/>
      <c r="E51" s="5685"/>
      <c r="F51" s="5707"/>
      <c r="G51" s="5707"/>
      <c r="H51" s="5707"/>
      <c r="I51" s="5707"/>
      <c r="J51" s="5707"/>
      <c r="K51" s="5707"/>
      <c r="L51" s="5707"/>
      <c r="M51" s="5707"/>
      <c r="N51" s="5707"/>
      <c r="O51" s="5707"/>
      <c r="P51" s="5698"/>
      <c r="Q51" s="5698"/>
      <c r="R51" s="5698"/>
      <c r="S51" s="5698"/>
      <c r="T51" s="5707"/>
      <c r="U51" s="7727"/>
      <c r="V51" s="5698"/>
      <c r="W51" s="5695"/>
      <c r="X51" s="7145"/>
      <c r="Y51" s="625" t="str">
        <f>'BASE METAS)'!Y41</f>
        <v>02</v>
      </c>
      <c r="Z51" s="219" t="str">
        <f>'BASE METAS)'!Z41</f>
        <v>REVISAR, VALIDAR  Y ELABORAR  CONVENIOS, CONTRATOS, CONCESIONES, AUTORIZACIONES Y OTROS INSTRUMENTOS JURÍDICOS.</v>
      </c>
      <c r="AA51" s="216" t="str">
        <f>'BASE METAS)'!AA41</f>
        <v xml:space="preserve">CONVENIO,  CONTRATO, CONCESIÓN O AUTORIZACIÓN </v>
      </c>
      <c r="AB51" s="157">
        <f>'BASE METAS)'!AB41</f>
        <v>1000</v>
      </c>
      <c r="AC51" s="157">
        <f>'BASE METAS)'!AC41</f>
        <v>250</v>
      </c>
      <c r="AD51" s="158">
        <f>'BASE METAS)'!AD41</f>
        <v>0.25</v>
      </c>
      <c r="AE51" s="157">
        <f>'BASE METAS)'!AE41</f>
        <v>250</v>
      </c>
      <c r="AF51" s="158">
        <f>'BASE METAS)'!AF41</f>
        <v>0.25</v>
      </c>
      <c r="AG51" s="157">
        <f>'BASE METAS)'!AG41</f>
        <v>250</v>
      </c>
      <c r="AH51" s="158">
        <f>'BASE METAS)'!AH41</f>
        <v>0.25</v>
      </c>
      <c r="AI51" s="157">
        <f>'BASE METAS)'!AI41</f>
        <v>250</v>
      </c>
      <c r="AJ51" s="159">
        <f>'BASE METAS)'!AJ41</f>
        <v>0.25</v>
      </c>
      <c r="AK51" s="228">
        <f>'BASE METAS)'!AK41</f>
        <v>1</v>
      </c>
      <c r="AL51" s="1033" t="str">
        <f>'BASE METAS)'!AL41</f>
        <v>02</v>
      </c>
      <c r="AM51" s="970" t="str">
        <f>'BASE METAS)'!AM41</f>
        <v>REVISIÓN Y ELABORACIÓN DE CONVENIOS Y CONTRATOS</v>
      </c>
      <c r="AN51" s="959" t="str">
        <f>'BASE METAS)'!AN41</f>
        <v>MIDE EL PORCENTAJE ENTRE EL NÚMER DE CONVENIOS Y CONTRATOS SOMETIDOA A REVISIÓN  Y  ELABORACIÓN ENTRE EL NÚMERO DE CONVENIOS Y CONTRATOS REVISADOS Y ELABORADOS</v>
      </c>
      <c r="AO51" s="1343" t="str">
        <f>'BASE METAS)'!AU41</f>
        <v>DESEMPEÑO</v>
      </c>
      <c r="AP51" s="970" t="str">
        <f>'BASE METAS)'!AO41</f>
        <v>NÚMERO DE CONTRATOS Y CONVENIOS REVISADOS</v>
      </c>
      <c r="AQ51" s="970" t="str">
        <f>'BASE METAS)'!AP41</f>
        <v>NÚMERO DE CONTRATOS Y CONVENIOS SOMETIDOS A REVISIÓN</v>
      </c>
      <c r="AR51" s="970">
        <f>'BASE METAS)'!AQ41</f>
        <v>100</v>
      </c>
      <c r="AS51" s="970" t="str">
        <f>'BASE METAS)'!AR41</f>
        <v>CONVENIO Y/O CONVENIO</v>
      </c>
      <c r="AT51" s="970" t="str">
        <f>'BASE METAS)'!AS41</f>
        <v>EFICACIA</v>
      </c>
      <c r="AU51" s="1483">
        <f>'BASE METAS)'!BO41</f>
        <v>0</v>
      </c>
      <c r="AV51" s="1">
        <f>'BASE METAS)'!BQ41</f>
        <v>1000</v>
      </c>
      <c r="AW51" s="1352">
        <f>'BASE METAS)'!BR41</f>
        <v>0</v>
      </c>
      <c r="AX51" s="1">
        <f>'BASE METAS)'!BS41</f>
        <v>250</v>
      </c>
      <c r="AY51" s="1352">
        <f>'BASE METAS)'!BT41</f>
        <v>149</v>
      </c>
      <c r="AZ51" s="1352">
        <f>'BASE METAS)'!BU41</f>
        <v>101</v>
      </c>
      <c r="BA51" s="1352">
        <f>'BASE METAS)'!BV41</f>
        <v>0.59599999999999997</v>
      </c>
      <c r="BB51" s="1352">
        <f>'BASE METAS)'!BW41</f>
        <v>237</v>
      </c>
      <c r="BC51" s="1352">
        <f>'BASE METAS)'!BX41</f>
        <v>763</v>
      </c>
      <c r="BD51" s="1352">
        <f>'BASE METAS)'!BY41</f>
        <v>0.23699999999999999</v>
      </c>
      <c r="BE51" s="1352">
        <f>'BASE METAS)'!CG41</f>
        <v>88</v>
      </c>
      <c r="BF51" s="1352">
        <f>'BASE METAS)'!CJ41</f>
        <v>38</v>
      </c>
      <c r="BG51" s="942">
        <f>'BASE METAS)'!CK41</f>
        <v>0</v>
      </c>
      <c r="BH51" s="1352">
        <f>'BASE METAS)'!CL41</f>
        <v>0</v>
      </c>
      <c r="BI51" s="1352">
        <f>'BASE METAS)'!CM41</f>
        <v>0</v>
      </c>
      <c r="BJ51" s="1">
        <f>'BASE METAS)'!CN41</f>
        <v>0</v>
      </c>
      <c r="BK51" s="1">
        <f>'BASE METAS)'!CO41</f>
        <v>0</v>
      </c>
      <c r="BL51" s="1">
        <f>'BASE METAS)'!CP41</f>
        <v>0</v>
      </c>
      <c r="BM51" s="1">
        <f>'BASE METAS)'!CQ41</f>
        <v>0</v>
      </c>
      <c r="BN51" s="1">
        <f>'BASE METAS)'!CR41</f>
        <v>0</v>
      </c>
      <c r="BO51" s="1">
        <f>'BASE METAS)'!CS41</f>
        <v>0</v>
      </c>
      <c r="BP51" s="1">
        <f>'BASE METAS)'!CT41</f>
        <v>0</v>
      </c>
      <c r="BQ51" s="1">
        <f>'BASE METAS)'!CU41</f>
        <v>0</v>
      </c>
      <c r="BR51" s="1">
        <f>'BASE METAS)'!CV41</f>
        <v>0</v>
      </c>
      <c r="BS51" s="1">
        <f>'BASE METAS)'!CW41</f>
        <v>0</v>
      </c>
      <c r="BT51" s="1">
        <f>'BASE METAS)'!CX41</f>
        <v>0</v>
      </c>
      <c r="BU51" s="1">
        <f>'BASE METAS)'!FA41</f>
        <v>1000</v>
      </c>
      <c r="BV51" s="1">
        <f>'BASE METAS)'!FB41</f>
        <v>0</v>
      </c>
      <c r="BW51" s="1">
        <f>'BASE METAS)'!FC41</f>
        <v>83</v>
      </c>
      <c r="BX51" s="1">
        <f>'BASE METAS)'!FD41</f>
        <v>50</v>
      </c>
      <c r="BY51" s="1">
        <f>'BASE METAS)'!FE41</f>
        <v>-33</v>
      </c>
      <c r="BZ51" s="1">
        <f>'BASE METAS)'!FF41</f>
        <v>0.60240963855421692</v>
      </c>
      <c r="CA51" s="1">
        <f>'BASE METAS)'!FG41</f>
        <v>138</v>
      </c>
      <c r="CB51" s="1">
        <f>'BASE METAS)'!FH41</f>
        <v>862</v>
      </c>
      <c r="CC51" s="1">
        <f>'BASE METAS)'!FI41</f>
        <v>0.13800000000000001</v>
      </c>
      <c r="CD51" s="1">
        <f>'BASE METAS)'!FJ41</f>
        <v>1000</v>
      </c>
      <c r="CE51" s="1">
        <f>'BASE METAS)'!FK41</f>
        <v>0</v>
      </c>
      <c r="CF51" s="1">
        <f>'BASE METAS)'!FL41</f>
        <v>83</v>
      </c>
      <c r="CG51" s="1">
        <f>'BASE METAS)'!FM41</f>
        <v>55</v>
      </c>
    </row>
    <row r="52" spans="1:85" ht="127.5" x14ac:dyDescent="0.25">
      <c r="A52" s="1">
        <f>'BASE METAS)'!A42</f>
        <v>0</v>
      </c>
      <c r="B52" s="7221"/>
      <c r="C52" s="5686"/>
      <c r="D52" s="5686"/>
      <c r="E52" s="5686"/>
      <c r="F52" s="5708"/>
      <c r="G52" s="5708"/>
      <c r="H52" s="5708"/>
      <c r="I52" s="5708"/>
      <c r="J52" s="5708"/>
      <c r="K52" s="5708"/>
      <c r="L52" s="5708"/>
      <c r="M52" s="5708"/>
      <c r="N52" s="5708"/>
      <c r="O52" s="5708"/>
      <c r="P52" s="5699"/>
      <c r="Q52" s="5699"/>
      <c r="R52" s="5699"/>
      <c r="S52" s="5699"/>
      <c r="T52" s="5708"/>
      <c r="U52" s="7728"/>
      <c r="V52" s="5699"/>
      <c r="W52" s="5696"/>
      <c r="X52" s="7103"/>
      <c r="Y52" s="626" t="str">
        <f>'BASE METAS)'!Y42</f>
        <v>03</v>
      </c>
      <c r="Z52" s="226" t="str">
        <f>'BASE METAS)'!Z42</f>
        <v>EMISIÓN DE CONSULTA, ASESORÍA U OPINIÓN JURÍDICA</v>
      </c>
      <c r="AA52" s="462" t="str">
        <f>'BASE METAS)'!AA42</f>
        <v>OPINIÓN</v>
      </c>
      <c r="AB52" s="162">
        <f>'BASE METAS)'!AB42</f>
        <v>24</v>
      </c>
      <c r="AC52" s="162">
        <f>'BASE METAS)'!AC42</f>
        <v>6</v>
      </c>
      <c r="AD52" s="163">
        <f>'BASE METAS)'!AD42</f>
        <v>0.25</v>
      </c>
      <c r="AE52" s="162">
        <f>'BASE METAS)'!AE42</f>
        <v>6</v>
      </c>
      <c r="AF52" s="163">
        <f>'BASE METAS)'!AF42</f>
        <v>0.25</v>
      </c>
      <c r="AG52" s="162">
        <f>'BASE METAS)'!AG42</f>
        <v>6</v>
      </c>
      <c r="AH52" s="163">
        <f>'BASE METAS)'!AH42</f>
        <v>0.25</v>
      </c>
      <c r="AI52" s="162">
        <f>'BASE METAS)'!AI42</f>
        <v>6</v>
      </c>
      <c r="AJ52" s="164">
        <f>'BASE METAS)'!AJ42</f>
        <v>0.25</v>
      </c>
      <c r="AK52" s="228">
        <f>'BASE METAS)'!AK42</f>
        <v>1</v>
      </c>
      <c r="AL52" s="1033" t="str">
        <f>'BASE METAS)'!AL42</f>
        <v>03</v>
      </c>
      <c r="AM52" s="959" t="str">
        <f>'BASE METAS)'!AM42</f>
        <v>CONSULTAS JURÍDICAS</v>
      </c>
      <c r="AN52" s="970" t="str">
        <f>'BASE METAS)'!AN42</f>
        <v>MIDE EL PORCENTAJE ENTRE EL NÚMERO DE ASEOSORÍAS SOLICITADAS ENTRE EL NÚMERO DE ASESORÍAS IMPARTIDAS</v>
      </c>
      <c r="AO52" s="1343" t="str">
        <f>'BASE METAS)'!AU42</f>
        <v>DESEMPEÑO</v>
      </c>
      <c r="AP52" s="970" t="str">
        <f>'BASE METAS)'!AO42</f>
        <v>CONSULTAS JURÍDICAS IMPARTIDAS</v>
      </c>
      <c r="AQ52" s="970" t="str">
        <f>'BASE METAS)'!AP42</f>
        <v>CONSULTAS JURÍDICAS SOLICITADAS</v>
      </c>
      <c r="AR52" s="970">
        <f>'BASE METAS)'!AQ42</f>
        <v>100</v>
      </c>
      <c r="AS52" s="970" t="str">
        <f>'BASE METAS)'!AR42</f>
        <v>CONSULTA</v>
      </c>
      <c r="AT52" s="970" t="str">
        <f>'BASE METAS)'!AS42</f>
        <v>EFICACIA</v>
      </c>
      <c r="AU52" s="1483">
        <f>'BASE METAS)'!BO42</f>
        <v>0</v>
      </c>
      <c r="AV52" s="1">
        <f>'BASE METAS)'!BQ42</f>
        <v>24</v>
      </c>
      <c r="AW52" s="1213">
        <f>'BASE METAS)'!BR42</f>
        <v>0</v>
      </c>
      <c r="AX52" s="1">
        <f>'BASE METAS)'!BS42</f>
        <v>6</v>
      </c>
      <c r="AY52" s="941">
        <f>'BASE METAS)'!BT42</f>
        <v>20</v>
      </c>
      <c r="AZ52" s="942">
        <f>'BASE METAS)'!BU42</f>
        <v>-14</v>
      </c>
      <c r="BA52" s="942">
        <f>'BASE METAS)'!BV42</f>
        <v>3.3333333333333335</v>
      </c>
      <c r="BB52" s="942">
        <f>'BASE METAS)'!BW42</f>
        <v>79</v>
      </c>
      <c r="BC52" s="942">
        <f>'BASE METAS)'!BX42</f>
        <v>-55</v>
      </c>
      <c r="BD52" s="942">
        <f>'BASE METAS)'!BY42</f>
        <v>3.2916666666666665</v>
      </c>
      <c r="BE52" s="942">
        <f>'BASE METAS)'!CG42</f>
        <v>59</v>
      </c>
      <c r="BF52" s="1340">
        <f>'BASE METAS)'!CJ42</f>
        <v>39</v>
      </c>
      <c r="BG52" s="1352">
        <f>'BASE METAS)'!CK42</f>
        <v>0</v>
      </c>
      <c r="BH52" s="1352">
        <f>'BASE METAS)'!CL42</f>
        <v>0</v>
      </c>
      <c r="BI52" s="1352">
        <f>'BASE METAS)'!CM42</f>
        <v>0</v>
      </c>
      <c r="BJ52" s="1">
        <f>'BASE METAS)'!CN42</f>
        <v>0</v>
      </c>
      <c r="BK52" s="1">
        <f>'BASE METAS)'!CO42</f>
        <v>0</v>
      </c>
      <c r="BL52" s="1">
        <f>'BASE METAS)'!CP42</f>
        <v>0</v>
      </c>
      <c r="BM52" s="1">
        <f>'BASE METAS)'!CQ42</f>
        <v>0</v>
      </c>
      <c r="BN52" s="1">
        <f>'BASE METAS)'!CR42</f>
        <v>0</v>
      </c>
      <c r="BO52" s="1">
        <f>'BASE METAS)'!CS42</f>
        <v>0</v>
      </c>
      <c r="BP52" s="1">
        <f>'BASE METAS)'!CT42</f>
        <v>0</v>
      </c>
      <c r="BQ52" s="1">
        <f>'BASE METAS)'!CU42</f>
        <v>0</v>
      </c>
      <c r="BR52" s="1">
        <f>'BASE METAS)'!CV42</f>
        <v>0</v>
      </c>
      <c r="BS52" s="1">
        <f>'BASE METAS)'!CW42</f>
        <v>0</v>
      </c>
      <c r="BT52" s="1">
        <f>'BASE METAS)'!CX42</f>
        <v>0</v>
      </c>
      <c r="BU52" s="1">
        <f>'BASE METAS)'!FA42</f>
        <v>24</v>
      </c>
      <c r="BV52" s="1">
        <f>'BASE METAS)'!FB42</f>
        <v>0</v>
      </c>
      <c r="BW52" s="1">
        <f>'BASE METAS)'!FC42</f>
        <v>2</v>
      </c>
      <c r="BX52" s="1">
        <f>'BASE METAS)'!FD42</f>
        <v>9</v>
      </c>
      <c r="BY52" s="1">
        <f>'BASE METAS)'!FE42</f>
        <v>7</v>
      </c>
      <c r="BZ52" s="1">
        <f>'BASE METAS)'!FF42</f>
        <v>4.5</v>
      </c>
      <c r="CA52" s="1">
        <f>'BASE METAS)'!FG42</f>
        <v>68</v>
      </c>
      <c r="CB52" s="1">
        <f>'BASE METAS)'!FH42</f>
        <v>-44</v>
      </c>
      <c r="CC52" s="1">
        <f>'BASE METAS)'!FI42</f>
        <v>2.8333333333333335</v>
      </c>
      <c r="CD52" s="1">
        <f>'BASE METAS)'!FJ42</f>
        <v>24</v>
      </c>
      <c r="CE52" s="1">
        <f>'BASE METAS)'!FK42</f>
        <v>0</v>
      </c>
      <c r="CF52" s="1">
        <f>'BASE METAS)'!FL42</f>
        <v>2</v>
      </c>
      <c r="CG52" s="1">
        <f>'BASE METAS)'!FM42</f>
        <v>9</v>
      </c>
    </row>
    <row r="53" spans="1:85" ht="51" customHeight="1" x14ac:dyDescent="0.25">
      <c r="A53" s="1">
        <f>'BASE METAS)'!A43</f>
        <v>8</v>
      </c>
      <c r="B53" s="7221"/>
      <c r="C53" s="5684">
        <f>'BASE METAS)'!C43</f>
        <v>107</v>
      </c>
      <c r="D53" s="5684">
        <f>'BASE METAS)'!D43</f>
        <v>8</v>
      </c>
      <c r="E53" s="5684" t="str">
        <f>'BASE METAS)'!E43</f>
        <v>PROTECCIÓN Y DEFENSA DE LOS DERECHOS HUMANOS</v>
      </c>
      <c r="F53" s="7197" t="str">
        <f>'BASE METAS)'!F43</f>
        <v>A00</v>
      </c>
      <c r="G53" s="7197" t="str">
        <f>'BASE METAS)'!G43</f>
        <v>137</v>
      </c>
      <c r="H53" s="5706" t="str">
        <f>'BASE METAS)'!H43</f>
        <v>03</v>
      </c>
      <c r="I53" s="5706" t="str">
        <f>'BASE METAS)'!I43</f>
        <v>02</v>
      </c>
      <c r="J53" s="5706" t="str">
        <f>'BASE METAS)'!J43</f>
        <v>01</v>
      </c>
      <c r="K53" s="5706" t="str">
        <f>'BASE METAS)'!K43</f>
        <v>01</v>
      </c>
      <c r="L53" s="5706" t="str">
        <f>'BASE METAS)'!L43</f>
        <v>02</v>
      </c>
      <c r="M53" s="5706" t="str">
        <f>'BASE METAS)'!M43</f>
        <v>101</v>
      </c>
      <c r="N53" s="5706" t="str">
        <f>'BASE METAS)'!N43</f>
        <v>Presidencia</v>
      </c>
      <c r="O53" s="5697" t="str">
        <f>'BASE METAS)'!O43</f>
        <v xml:space="preserve">Simplificación Administrativa </v>
      </c>
      <c r="P53" s="5697" t="str">
        <f>'BASE METAS)'!P43</f>
        <v>Procuración de justicia y derechos humanos</v>
      </c>
      <c r="Q53" s="5697" t="str">
        <f>'BASE METAS)'!Q43</f>
        <v>Garantía de los derechos humanos</v>
      </c>
      <c r="R53" s="5697" t="str">
        <f>'BASE METAS)'!R43</f>
        <v>Derechos humanos</v>
      </c>
      <c r="S53" s="5697" t="str">
        <f>'BASE METAS)'!S43</f>
        <v>Cultura de respeto a los derechos humanos</v>
      </c>
      <c r="T53" s="5697" t="str">
        <f>'BASE METAS)'!T43</f>
        <v>Protección y defensa de los derechos humanos</v>
      </c>
      <c r="U53" s="7726" t="str">
        <f>'BASE METAS)'!U43</f>
        <v>FORTALECER LA VINCULACIÓN Y COOPERACIÓN QUE HERMANAN LA CIUDAD DE  TLALNEPANTLA Y CON  CINCO CIUDADES DE AMÉRICA, EUROPA Y ASÍA; ASÍ COMO SUSCRIBIR DOS ACUERDOS DE COOPERACIÓN CIENTIFICA, EDUCATIVA, CULTURAL Y COMERCIAL CON DOS CIUDADES MÁS.</v>
      </c>
      <c r="V53" s="5697" t="str">
        <f>'BASE METAS)'!V43</f>
        <v xml:space="preserve">Tlalnepantla 
Protegida </v>
      </c>
      <c r="W53" s="5694">
        <f>'BASE METAS)'!W43</f>
        <v>7957976.5800000001</v>
      </c>
      <c r="X53" s="7102" t="str">
        <f>'BASE METAS)'!X43</f>
        <v xml:space="preserve">UNIDAD DE RELACIONES INTERNACIONALES </v>
      </c>
      <c r="Y53" s="593" t="str">
        <f>'BASE METAS)'!Y43</f>
        <v>01</v>
      </c>
      <c r="Z53" s="622" t="str">
        <f>'BASE METAS)'!Z43</f>
        <v>CAMPAÑA PERMANENTE  DE DIFUSIÓN DE LOS SERVICIOS QUE OFRECE LA UNIDAD DE RELACIONES INTERNACIONALES</v>
      </c>
      <c r="AA53" s="540" t="str">
        <f>'BASE METAS)'!AA43</f>
        <v>CAMPAÑA</v>
      </c>
      <c r="AB53" s="179">
        <f>'BASE METAS)'!AB43</f>
        <v>2</v>
      </c>
      <c r="AC53" s="179">
        <f>'BASE METAS)'!AC43</f>
        <v>1</v>
      </c>
      <c r="AD53" s="451">
        <f>'BASE METAS)'!AD43</f>
        <v>0.5</v>
      </c>
      <c r="AE53" s="179">
        <f>'BASE METAS)'!AE43</f>
        <v>0</v>
      </c>
      <c r="AF53" s="451">
        <f>'BASE METAS)'!AF43</f>
        <v>0</v>
      </c>
      <c r="AG53" s="179">
        <f>'BASE METAS)'!AG43</f>
        <v>1</v>
      </c>
      <c r="AH53" s="451">
        <f>'BASE METAS)'!AH43</f>
        <v>0.5</v>
      </c>
      <c r="AI53" s="179">
        <f>'BASE METAS)'!AI43</f>
        <v>0</v>
      </c>
      <c r="AJ53" s="598">
        <f>'BASE METAS)'!AJ43</f>
        <v>0</v>
      </c>
      <c r="AK53" s="183">
        <f>'BASE METAS)'!AK43</f>
        <v>1</v>
      </c>
      <c r="AL53" s="968">
        <f>'BASE METAS)'!AL43</f>
        <v>1</v>
      </c>
      <c r="AM53" s="971" t="str">
        <f>'BASE METAS)'!AM43</f>
        <v xml:space="preserve">DIFUCIÓN DE SERVICIOS </v>
      </c>
      <c r="AN53" s="971" t="str">
        <f>'BASE METAS)'!AN43</f>
        <v xml:space="preserve">MIDE EL NUMERO DE CAMPAÑAS REALIZADAS ENTRE EL NUMERO DE CAMPAÑAS REALIZADAS </v>
      </c>
      <c r="AO53" s="1343" t="str">
        <f>'BASE METAS)'!AU43</f>
        <v>DESEMPEÑO</v>
      </c>
      <c r="AP53" s="1039" t="str">
        <f>'BASE METAS)'!AO43</f>
        <v xml:space="preserve">NUMERO DE CAMPAÑAS REALIZADAS   </v>
      </c>
      <c r="AQ53" s="1039" t="str">
        <f>'BASE METAS)'!AP43</f>
        <v>NUMERO DE CAMPAÑAS PROGRAMADAS</v>
      </c>
      <c r="AR53" s="970">
        <f>'BASE METAS)'!AQ43</f>
        <v>100</v>
      </c>
      <c r="AS53" s="1039" t="str">
        <f>'BASE METAS)'!AR43</f>
        <v>CAMPAÑA</v>
      </c>
      <c r="AT53" s="1265" t="str">
        <f>'BASE METAS)'!AS43</f>
        <v>EFICACIA</v>
      </c>
      <c r="AU53" s="1482">
        <f>'BASE METAS)'!BO43</f>
        <v>0</v>
      </c>
      <c r="AV53" s="1">
        <f>'BASE METAS)'!BQ43</f>
        <v>2</v>
      </c>
      <c r="AW53" s="1352">
        <f>'BASE METAS)'!BR43</f>
        <v>0</v>
      </c>
      <c r="AX53" s="1352">
        <f>'BASE METAS)'!BS43</f>
        <v>0</v>
      </c>
      <c r="AY53" s="1352">
        <f>'BASE METAS)'!BT43</f>
        <v>0</v>
      </c>
      <c r="AZ53" s="1352">
        <f>'BASE METAS)'!BU43</f>
        <v>0</v>
      </c>
      <c r="BA53" s="1352" t="e">
        <f>'BASE METAS)'!BV43</f>
        <v>#DIV/0!</v>
      </c>
      <c r="BB53" s="1352">
        <f>'BASE METAS)'!BW43</f>
        <v>1</v>
      </c>
      <c r="BC53" s="1352">
        <f>'BASE METAS)'!BX43</f>
        <v>1</v>
      </c>
      <c r="BD53" s="1352">
        <f>'BASE METAS)'!BY43</f>
        <v>0.5</v>
      </c>
      <c r="BE53" s="1352">
        <f>'BASE METAS)'!CG43</f>
        <v>1</v>
      </c>
      <c r="BF53" s="1352">
        <f>'BASE METAS)'!CJ43</f>
        <v>40</v>
      </c>
      <c r="BG53" s="1352">
        <f>'BASE METAS)'!CK43</f>
        <v>0</v>
      </c>
      <c r="BH53" s="1352">
        <f>'BASE METAS)'!CL43</f>
        <v>0</v>
      </c>
      <c r="BI53" s="1352">
        <f>'BASE METAS)'!CM43</f>
        <v>0</v>
      </c>
      <c r="BJ53" s="1">
        <f>'BASE METAS)'!CN43</f>
        <v>0</v>
      </c>
      <c r="BK53" s="1">
        <f>'BASE METAS)'!CO43</f>
        <v>0</v>
      </c>
      <c r="BL53" s="1">
        <f>'BASE METAS)'!CP43</f>
        <v>0</v>
      </c>
      <c r="BM53" s="1">
        <f>'BASE METAS)'!CQ43</f>
        <v>0</v>
      </c>
      <c r="BN53" s="1">
        <f>'BASE METAS)'!CR43</f>
        <v>0</v>
      </c>
      <c r="BO53" s="1">
        <f>'BASE METAS)'!CS43</f>
        <v>0</v>
      </c>
      <c r="BP53" s="1">
        <f>'BASE METAS)'!CT43</f>
        <v>0</v>
      </c>
      <c r="BQ53" s="1">
        <f>'BASE METAS)'!CU43</f>
        <v>0</v>
      </c>
      <c r="BR53" s="1">
        <f>'BASE METAS)'!CV43</f>
        <v>0</v>
      </c>
      <c r="BS53" s="1">
        <f>'BASE METAS)'!CW43</f>
        <v>0</v>
      </c>
      <c r="BT53" s="1">
        <f>'BASE METAS)'!CX43</f>
        <v>0</v>
      </c>
      <c r="BU53" s="1">
        <f>'BASE METAS)'!FA43</f>
        <v>2</v>
      </c>
      <c r="BV53" s="1">
        <f>'BASE METAS)'!FB43</f>
        <v>0</v>
      </c>
      <c r="BW53" s="1">
        <f>'BASE METAS)'!FC43</f>
        <v>0</v>
      </c>
      <c r="BX53" s="1">
        <f>'BASE METAS)'!FD43</f>
        <v>0</v>
      </c>
      <c r="BY53" s="1">
        <f>'BASE METAS)'!FE43</f>
        <v>0</v>
      </c>
      <c r="BZ53" s="1">
        <f>'BASE METAS)'!FF43</f>
        <v>0</v>
      </c>
      <c r="CA53" s="1">
        <f>'BASE METAS)'!FG43</f>
        <v>1</v>
      </c>
      <c r="CB53" s="1">
        <f>'BASE METAS)'!FH43</f>
        <v>1</v>
      </c>
      <c r="CC53" s="1">
        <f>'BASE METAS)'!FI43</f>
        <v>0.5</v>
      </c>
      <c r="CD53" s="1">
        <f>'BASE METAS)'!FJ43</f>
        <v>2</v>
      </c>
      <c r="CE53" s="1">
        <f>'BASE METAS)'!FK43</f>
        <v>0</v>
      </c>
      <c r="CF53" s="1">
        <f>'BASE METAS)'!FL43</f>
        <v>0</v>
      </c>
      <c r="CG53" s="1">
        <f>'BASE METAS)'!FM43</f>
        <v>0</v>
      </c>
    </row>
    <row r="54" spans="1:85" ht="63.75" customHeight="1" x14ac:dyDescent="0.25">
      <c r="A54" s="1">
        <f>'BASE METAS)'!A44</f>
        <v>0</v>
      </c>
      <c r="B54" s="7221"/>
      <c r="C54" s="5685"/>
      <c r="D54" s="5685"/>
      <c r="E54" s="5685"/>
      <c r="F54" s="7218"/>
      <c r="G54" s="7218"/>
      <c r="H54" s="5707"/>
      <c r="I54" s="5707"/>
      <c r="J54" s="5707"/>
      <c r="K54" s="5707"/>
      <c r="L54" s="5707"/>
      <c r="M54" s="5707"/>
      <c r="N54" s="5707"/>
      <c r="O54" s="5698"/>
      <c r="P54" s="5698"/>
      <c r="Q54" s="5698"/>
      <c r="R54" s="5698"/>
      <c r="S54" s="5698"/>
      <c r="T54" s="5698"/>
      <c r="U54" s="7727"/>
      <c r="V54" s="5698"/>
      <c r="W54" s="5695"/>
      <c r="X54" s="7145"/>
      <c r="Y54" s="594" t="str">
        <f>'BASE METAS)'!Y44</f>
        <v>02</v>
      </c>
      <c r="Z54" s="623" t="str">
        <f>'BASE METAS)'!Z44</f>
        <v>PROGRAMA PARMENTE DE CAPACITACIÓN Y EVALUACIÓN PARA CERTIFICAR AL PERSONAL DE LA UNIDAD EN PROCESAMIENTO DE DOCUMENTOS DE SEGURIDAD Y EN EL USO DE LAS TECNOLOGÍAS DE LA INFORMACIÓN Y COMUNICACIÓN</v>
      </c>
      <c r="AA54" s="437" t="str">
        <f>'BASE METAS)'!AA44</f>
        <v>PROGRAMA</v>
      </c>
      <c r="AB54" s="170">
        <f>'BASE METAS)'!AB44</f>
        <v>5</v>
      </c>
      <c r="AC54" s="170">
        <f>'BASE METAS)'!AC44</f>
        <v>1</v>
      </c>
      <c r="AD54" s="452">
        <f>'BASE METAS)'!AD44</f>
        <v>0.2</v>
      </c>
      <c r="AE54" s="170">
        <f>'BASE METAS)'!AE44</f>
        <v>2</v>
      </c>
      <c r="AF54" s="452">
        <f>'BASE METAS)'!AF44</f>
        <v>0.4</v>
      </c>
      <c r="AG54" s="170">
        <f>'BASE METAS)'!AG44</f>
        <v>1</v>
      </c>
      <c r="AH54" s="452">
        <f>'BASE METAS)'!AH44</f>
        <v>0.2</v>
      </c>
      <c r="AI54" s="170">
        <f>'BASE METAS)'!AI44</f>
        <v>1</v>
      </c>
      <c r="AJ54" s="599">
        <f>'BASE METAS)'!AJ44</f>
        <v>0.2</v>
      </c>
      <c r="AK54" s="183">
        <f>'BASE METAS)'!AK44</f>
        <v>1</v>
      </c>
      <c r="AL54" s="968">
        <f>'BASE METAS)'!AL44</f>
        <v>2</v>
      </c>
      <c r="AM54" s="971" t="str">
        <f>'BASE METAS)'!AM44</f>
        <v xml:space="preserve">PROGRAMA PERMANENTE DE CAPACITACIÓN </v>
      </c>
      <c r="AN54" s="971" t="str">
        <f>'BASE METAS)'!AN44</f>
        <v xml:space="preserve">MIDE EL NUMERO DE CAPACITACINES REALIZADAS ENTRE EL NUMERO DE CAPACITACIONES PROGRAMADAS </v>
      </c>
      <c r="AO54" s="1343" t="str">
        <f>'BASE METAS)'!AU44</f>
        <v>DESEMPEÑO</v>
      </c>
      <c r="AP54" s="1039" t="str">
        <f>'BASE METAS)'!AO44</f>
        <v xml:space="preserve">NUMERO DE CAPACITACIONES REALIZADAS   </v>
      </c>
      <c r="AQ54" s="1039" t="str">
        <f>'BASE METAS)'!AP44</f>
        <v>NUMERO DE CAPACITACIONES PROGRAMADAS</v>
      </c>
      <c r="AR54" s="970">
        <f>'BASE METAS)'!AQ44</f>
        <v>100</v>
      </c>
      <c r="AS54" s="1039" t="str">
        <f>'BASE METAS)'!AR44</f>
        <v xml:space="preserve">PROGRAMA </v>
      </c>
      <c r="AT54" s="1039" t="str">
        <f>'BASE METAS)'!AS44</f>
        <v>EFICACIA</v>
      </c>
      <c r="AU54" s="1482">
        <f>'BASE METAS)'!BO44</f>
        <v>0</v>
      </c>
      <c r="AV54" s="1">
        <f>'BASE METAS)'!BQ44</f>
        <v>5</v>
      </c>
      <c r="AW54" s="1352">
        <f>'BASE METAS)'!BR44</f>
        <v>0</v>
      </c>
      <c r="AX54" s="1352">
        <f>'BASE METAS)'!BS44</f>
        <v>2</v>
      </c>
      <c r="AY54" s="1352">
        <f>'BASE METAS)'!BT44</f>
        <v>3</v>
      </c>
      <c r="AZ54" s="1352">
        <f>'BASE METAS)'!BU44</f>
        <v>-1</v>
      </c>
      <c r="BA54" s="1352">
        <f>'BASE METAS)'!BV44</f>
        <v>1.5</v>
      </c>
      <c r="BB54" s="1352">
        <f>'BASE METAS)'!BW44</f>
        <v>5</v>
      </c>
      <c r="BC54" s="1352">
        <f>'BASE METAS)'!BX44</f>
        <v>0</v>
      </c>
      <c r="BD54" s="1352">
        <f>'BASE METAS)'!BY44</f>
        <v>1</v>
      </c>
      <c r="BE54" s="1352">
        <f>'BASE METAS)'!CG44</f>
        <v>2</v>
      </c>
      <c r="BF54" s="1352">
        <f>'BASE METAS)'!CJ44</f>
        <v>41</v>
      </c>
      <c r="BG54" s="1352">
        <f>'BASE METAS)'!CK44</f>
        <v>0</v>
      </c>
      <c r="BH54" s="1352">
        <f>'BASE METAS)'!CL44</f>
        <v>0</v>
      </c>
      <c r="BI54" s="1352">
        <f>'BASE METAS)'!CM44</f>
        <v>0</v>
      </c>
      <c r="BJ54" s="1">
        <f>'BASE METAS)'!CN44</f>
        <v>0</v>
      </c>
      <c r="BK54" s="1">
        <f>'BASE METAS)'!CO44</f>
        <v>0</v>
      </c>
      <c r="BL54" s="1">
        <f>'BASE METAS)'!CP44</f>
        <v>0</v>
      </c>
      <c r="BM54" s="1">
        <f>'BASE METAS)'!CQ44</f>
        <v>0</v>
      </c>
      <c r="BN54" s="1">
        <f>'BASE METAS)'!CR44</f>
        <v>0</v>
      </c>
      <c r="BO54" s="1">
        <f>'BASE METAS)'!CS44</f>
        <v>0</v>
      </c>
      <c r="BP54" s="1">
        <f>'BASE METAS)'!CT44</f>
        <v>0</v>
      </c>
      <c r="BQ54" s="1">
        <f>'BASE METAS)'!CU44</f>
        <v>0</v>
      </c>
      <c r="BR54" s="1">
        <f>'BASE METAS)'!CV44</f>
        <v>0</v>
      </c>
      <c r="BS54" s="1">
        <f>'BASE METAS)'!CW44</f>
        <v>0</v>
      </c>
      <c r="BT54" s="1">
        <f>'BASE METAS)'!CX44</f>
        <v>0</v>
      </c>
      <c r="BU54" s="1">
        <f>'BASE METAS)'!FA44</f>
        <v>5</v>
      </c>
      <c r="BV54" s="1">
        <f>'BASE METAS)'!FB44</f>
        <v>0</v>
      </c>
      <c r="BW54" s="1">
        <f>'BASE METAS)'!FC44</f>
        <v>1</v>
      </c>
      <c r="BX54" s="1">
        <f>'BASE METAS)'!FD44</f>
        <v>1</v>
      </c>
      <c r="BY54" s="1">
        <f>'BASE METAS)'!FE44</f>
        <v>0</v>
      </c>
      <c r="BZ54" s="1">
        <f>'BASE METAS)'!FF44</f>
        <v>0</v>
      </c>
      <c r="CA54" s="1">
        <f>'BASE METAS)'!FG44</f>
        <v>3</v>
      </c>
      <c r="CB54" s="1">
        <f>'BASE METAS)'!FH44</f>
        <v>2</v>
      </c>
      <c r="CC54" s="1">
        <f>'BASE METAS)'!FI44</f>
        <v>0.6</v>
      </c>
      <c r="CD54" s="1">
        <f>'BASE METAS)'!FJ44</f>
        <v>5</v>
      </c>
      <c r="CE54" s="1">
        <f>'BASE METAS)'!FK44</f>
        <v>0</v>
      </c>
      <c r="CF54" s="1">
        <f>'BASE METAS)'!FL44</f>
        <v>1</v>
      </c>
      <c r="CG54" s="1">
        <f>'BASE METAS)'!FM44</f>
        <v>1</v>
      </c>
    </row>
    <row r="55" spans="1:85" ht="45" customHeight="1" x14ac:dyDescent="0.25">
      <c r="A55" s="1">
        <f>'BASE METAS)'!A45</f>
        <v>0</v>
      </c>
      <c r="B55" s="7221"/>
      <c r="C55" s="5685"/>
      <c r="D55" s="5685"/>
      <c r="E55" s="5685"/>
      <c r="F55" s="7218"/>
      <c r="G55" s="7218"/>
      <c r="H55" s="5707"/>
      <c r="I55" s="5707"/>
      <c r="J55" s="5707"/>
      <c r="K55" s="5707"/>
      <c r="L55" s="5707"/>
      <c r="M55" s="5707"/>
      <c r="N55" s="5707"/>
      <c r="O55" s="5698"/>
      <c r="P55" s="5698"/>
      <c r="Q55" s="5698"/>
      <c r="R55" s="5698"/>
      <c r="S55" s="5698"/>
      <c r="T55" s="5698"/>
      <c r="U55" s="7727"/>
      <c r="V55" s="5698"/>
      <c r="W55" s="5695"/>
      <c r="X55" s="7145"/>
      <c r="Y55" s="594" t="str">
        <f>'BASE METAS)'!Y45</f>
        <v>03</v>
      </c>
      <c r="Z55" s="623" t="str">
        <f>'BASE METAS)'!Z45</f>
        <v>FORTALECIMIENTO Y EXPANSIÓN DE VÍNCULOS INTERINSTITUCIONALES Y DIPLOMÁTICOS CON CIUDADES DE AMÉRICA, ASIA Y EUROPA.</v>
      </c>
      <c r="AA55" s="437" t="str">
        <f>'BASE METAS)'!AA45</f>
        <v>PORTAL</v>
      </c>
      <c r="AB55" s="170">
        <f>'BASE METAS)'!AB45</f>
        <v>1</v>
      </c>
      <c r="AC55" s="170">
        <f>'BASE METAS)'!AC45</f>
        <v>0</v>
      </c>
      <c r="AD55" s="452">
        <f>'BASE METAS)'!AD45</f>
        <v>0</v>
      </c>
      <c r="AE55" s="170">
        <f>'BASE METAS)'!AE45</f>
        <v>1</v>
      </c>
      <c r="AF55" s="452">
        <f>'BASE METAS)'!AF45</f>
        <v>1</v>
      </c>
      <c r="AG55" s="170">
        <f>'BASE METAS)'!AG45</f>
        <v>0</v>
      </c>
      <c r="AH55" s="452">
        <f>'BASE METAS)'!AH45</f>
        <v>0</v>
      </c>
      <c r="AI55" s="170">
        <f>'BASE METAS)'!AI45</f>
        <v>0</v>
      </c>
      <c r="AJ55" s="599">
        <f>'BASE METAS)'!AJ45</f>
        <v>0</v>
      </c>
      <c r="AK55" s="183">
        <f>'BASE METAS)'!AK45</f>
        <v>1</v>
      </c>
      <c r="AL55" s="968">
        <f>'BASE METAS)'!AL45</f>
        <v>3</v>
      </c>
      <c r="AM55" s="971" t="str">
        <f>'BASE METAS)'!AM45</f>
        <v xml:space="preserve">DIFUCIÓN DE SERCICIOS EN EL PORTAL </v>
      </c>
      <c r="AN55" s="971" t="str">
        <f>'BASE METAS)'!AN45</f>
        <v>MIDE EL NUMERO DE DIFUCIÓN REALIZADA ENTRE EL NUMERO DE DIFUCIÓN PROGRAMADA</v>
      </c>
      <c r="AO55" s="1343" t="str">
        <f>'BASE METAS)'!AU45</f>
        <v>DESEMPEÑO</v>
      </c>
      <c r="AP55" s="1039" t="str">
        <f>'BASE METAS)'!AO45</f>
        <v xml:space="preserve">NUMERO DE DIFUCIÓN  REALIZADA   </v>
      </c>
      <c r="AQ55" s="1039" t="str">
        <f>'BASE METAS)'!AP45</f>
        <v>NUMERO DE DIFUCIÓN PROGRAMADA</v>
      </c>
      <c r="AR55" s="970">
        <f>'BASE METAS)'!AQ45</f>
        <v>100</v>
      </c>
      <c r="AS55" s="1039" t="str">
        <f>'BASE METAS)'!AR45</f>
        <v>PORTAL</v>
      </c>
      <c r="AT55" s="1265" t="str">
        <f>'BASE METAS)'!AS45</f>
        <v>EFICACIA</v>
      </c>
      <c r="AU55" s="1482">
        <f>'BASE METAS)'!BO45</f>
        <v>0</v>
      </c>
      <c r="AV55" s="1">
        <f>'BASE METAS)'!BQ45</f>
        <v>1</v>
      </c>
      <c r="AW55" s="1214">
        <f>'BASE METAS)'!BR45</f>
        <v>0</v>
      </c>
      <c r="AX55" s="941">
        <f>'BASE METAS)'!BS45</f>
        <v>1</v>
      </c>
      <c r="AY55" s="941">
        <f>'BASE METAS)'!BT45</f>
        <v>1</v>
      </c>
      <c r="AZ55" s="1352">
        <f>'BASE METAS)'!BU45</f>
        <v>0</v>
      </c>
      <c r="BA55" s="941">
        <f>'BASE METAS)'!BV45</f>
        <v>1</v>
      </c>
      <c r="BB55" s="941">
        <f>'BASE METAS)'!BW45</f>
        <v>1</v>
      </c>
      <c r="BC55" s="942">
        <f>'BASE METAS)'!BX45</f>
        <v>0</v>
      </c>
      <c r="BD55" s="942">
        <f>'BASE METAS)'!BY45</f>
        <v>1</v>
      </c>
      <c r="BE55" s="942">
        <f>'BASE METAS)'!CG45</f>
        <v>0</v>
      </c>
      <c r="BF55" s="1340">
        <f>'BASE METAS)'!CJ45</f>
        <v>42</v>
      </c>
      <c r="BG55" s="1352">
        <f>'BASE METAS)'!CK45</f>
        <v>0</v>
      </c>
      <c r="BH55" s="1352">
        <f>'BASE METAS)'!CL45</f>
        <v>0</v>
      </c>
      <c r="BI55" s="1352">
        <f>'BASE METAS)'!CM45</f>
        <v>0</v>
      </c>
      <c r="BJ55" s="1">
        <f>'BASE METAS)'!CN45</f>
        <v>0</v>
      </c>
      <c r="BK55" s="1">
        <f>'BASE METAS)'!CO45</f>
        <v>0</v>
      </c>
      <c r="BL55" s="1">
        <f>'BASE METAS)'!CP45</f>
        <v>0</v>
      </c>
      <c r="BM55" s="1">
        <f>'BASE METAS)'!CQ45</f>
        <v>0</v>
      </c>
      <c r="BN55" s="1">
        <f>'BASE METAS)'!CR45</f>
        <v>0</v>
      </c>
      <c r="BO55" s="1">
        <f>'BASE METAS)'!CS45</f>
        <v>0</v>
      </c>
      <c r="BP55" s="1">
        <f>'BASE METAS)'!CT45</f>
        <v>0</v>
      </c>
      <c r="BQ55" s="1">
        <f>'BASE METAS)'!CU45</f>
        <v>0</v>
      </c>
      <c r="BR55" s="1">
        <f>'BASE METAS)'!CV45</f>
        <v>0</v>
      </c>
      <c r="BS55" s="1">
        <f>'BASE METAS)'!CW45</f>
        <v>0</v>
      </c>
      <c r="BT55" s="1">
        <f>'BASE METAS)'!CX45</f>
        <v>0</v>
      </c>
      <c r="BU55" s="1">
        <f>'BASE METAS)'!FA45</f>
        <v>1</v>
      </c>
      <c r="BV55" s="1">
        <f>'BASE METAS)'!FB45</f>
        <v>0</v>
      </c>
      <c r="BW55" s="1">
        <f>'BASE METAS)'!FC45</f>
        <v>0</v>
      </c>
      <c r="BX55" s="1">
        <f>'BASE METAS)'!FD45</f>
        <v>0</v>
      </c>
      <c r="BY55" s="1">
        <f>'BASE METAS)'!FE45</f>
        <v>0</v>
      </c>
      <c r="BZ55" s="1">
        <f>'BASE METAS)'!FF45</f>
        <v>0</v>
      </c>
      <c r="CA55" s="1">
        <f>'BASE METAS)'!FG45</f>
        <v>0</v>
      </c>
      <c r="CB55" s="1">
        <f>'BASE METAS)'!FH45</f>
        <v>1</v>
      </c>
      <c r="CC55" s="1">
        <f>'BASE METAS)'!FI45</f>
        <v>0</v>
      </c>
      <c r="CD55" s="1">
        <f>'BASE METAS)'!FJ45</f>
        <v>1</v>
      </c>
      <c r="CE55" s="1">
        <f>'BASE METAS)'!FK45</f>
        <v>0</v>
      </c>
      <c r="CF55" s="1">
        <f>'BASE METAS)'!FL45</f>
        <v>0</v>
      </c>
      <c r="CG55" s="1">
        <f>'BASE METAS)'!FM45</f>
        <v>0</v>
      </c>
    </row>
    <row r="56" spans="1:85" ht="38.25" customHeight="1" x14ac:dyDescent="0.2">
      <c r="A56" s="1">
        <f>'BASE METAS)'!A46</f>
        <v>0</v>
      </c>
      <c r="B56" s="7221"/>
      <c r="C56" s="5685"/>
      <c r="D56" s="5685"/>
      <c r="E56" s="5685"/>
      <c r="F56" s="7218"/>
      <c r="G56" s="7218"/>
      <c r="H56" s="5707"/>
      <c r="I56" s="5707"/>
      <c r="J56" s="5707"/>
      <c r="K56" s="5707"/>
      <c r="L56" s="5707"/>
      <c r="M56" s="5707"/>
      <c r="N56" s="5707"/>
      <c r="O56" s="5698"/>
      <c r="P56" s="5698"/>
      <c r="Q56" s="5698"/>
      <c r="R56" s="5698"/>
      <c r="S56" s="5698"/>
      <c r="T56" s="5698"/>
      <c r="U56" s="7727"/>
      <c r="V56" s="5698"/>
      <c r="W56" s="5695"/>
      <c r="X56" s="7145"/>
      <c r="Y56" s="594" t="str">
        <f>'BASE METAS)'!Y46</f>
        <v>04</v>
      </c>
      <c r="Z56" s="623" t="str">
        <f>'BASE METAS)'!Z46</f>
        <v>PROGRAMA DE SENSIBILIZACIÓN AL USUARIO Y SERVIDOR PÚBLICO PARA LA ATENCIÓN A GRUPOS EN ESTADO DE VULNERABILIDAD</v>
      </c>
      <c r="AA56" s="435" t="str">
        <f>'BASE METAS)'!AA46</f>
        <v>PROGRAMA</v>
      </c>
      <c r="AB56" s="170">
        <f>'BASE METAS)'!AB46</f>
        <v>1</v>
      </c>
      <c r="AC56" s="170">
        <f>'BASE METAS)'!AC46</f>
        <v>0</v>
      </c>
      <c r="AD56" s="452">
        <f>'BASE METAS)'!AD46</f>
        <v>0</v>
      </c>
      <c r="AE56" s="170">
        <f>'BASE METAS)'!AE46</f>
        <v>1</v>
      </c>
      <c r="AF56" s="452">
        <f>'BASE METAS)'!AF46</f>
        <v>1</v>
      </c>
      <c r="AG56" s="170">
        <f>'BASE METAS)'!AG46</f>
        <v>0</v>
      </c>
      <c r="AH56" s="452">
        <f>'BASE METAS)'!AH46</f>
        <v>0</v>
      </c>
      <c r="AI56" s="170">
        <f>'BASE METAS)'!AI46</f>
        <v>0</v>
      </c>
      <c r="AJ56" s="599">
        <f>'BASE METAS)'!AJ46</f>
        <v>0</v>
      </c>
      <c r="AK56" s="183">
        <f>'BASE METAS)'!AK46</f>
        <v>1</v>
      </c>
      <c r="AL56" s="968">
        <f>'BASE METAS)'!AL46</f>
        <v>4</v>
      </c>
      <c r="AM56" s="971" t="str">
        <f>'BASE METAS)'!AM46</f>
        <v xml:space="preserve">PROGRAMA DE SENSIBILIZACIÓN </v>
      </c>
      <c r="AN56" s="1039" t="str">
        <f>'BASE METAS)'!AN46</f>
        <v>MIDE EL NUMERO DE PROGRAMAS REALIZADAS ENTRE EL NUMERO DE PROGRAMAS REALIZADAS</v>
      </c>
      <c r="AO56" s="1343" t="str">
        <f>'BASE METAS)'!AU46</f>
        <v>DESEMPEÑO</v>
      </c>
      <c r="AP56" s="1039" t="str">
        <f>'BASE METAS)'!AO46</f>
        <v xml:space="preserve">NUMERO DE PROGAMAS REALIZADAS     </v>
      </c>
      <c r="AQ56" s="1039" t="str">
        <f>'BASE METAS)'!AP46</f>
        <v>PROGRAMADO</v>
      </c>
      <c r="AR56" s="970">
        <f>'BASE METAS)'!AQ46</f>
        <v>100</v>
      </c>
      <c r="AS56" s="1039" t="str">
        <f>'BASE METAS)'!AR46</f>
        <v xml:space="preserve">PROGRAMA </v>
      </c>
      <c r="AT56" s="1039" t="str">
        <f>'BASE METAS)'!AS46</f>
        <v>EFICACIA</v>
      </c>
      <c r="AU56" s="1482">
        <f>'BASE METAS)'!BO46</f>
        <v>0</v>
      </c>
      <c r="AV56" s="1">
        <f>'BASE METAS)'!BQ46</f>
        <v>1</v>
      </c>
      <c r="AW56" s="1213">
        <f>'BASE METAS)'!BR46</f>
        <v>0</v>
      </c>
      <c r="AX56" s="948">
        <f>'BASE METAS)'!BS46</f>
        <v>1</v>
      </c>
      <c r="AY56" s="948">
        <f>'BASE METAS)'!BT46</f>
        <v>2</v>
      </c>
      <c r="AZ56" s="948">
        <f>'BASE METAS)'!BU46</f>
        <v>-1</v>
      </c>
      <c r="BA56" s="948">
        <f>'BASE METAS)'!BV46</f>
        <v>2</v>
      </c>
      <c r="BB56" s="948">
        <f>'BASE METAS)'!BW46</f>
        <v>2</v>
      </c>
      <c r="BC56" s="1352">
        <f>'BASE METAS)'!BX46</f>
        <v>-1</v>
      </c>
      <c r="BD56" s="1352">
        <f>'BASE METAS)'!BY46</f>
        <v>2</v>
      </c>
      <c r="BE56" s="1352">
        <f>'BASE METAS)'!CG46</f>
        <v>0</v>
      </c>
      <c r="BF56" s="1352">
        <f>'BASE METAS)'!CJ46</f>
        <v>43</v>
      </c>
      <c r="BG56" s="1352">
        <f>'BASE METAS)'!CK46</f>
        <v>0</v>
      </c>
      <c r="BH56" s="1352">
        <f>'BASE METAS)'!CL46</f>
        <v>0</v>
      </c>
      <c r="BI56" s="1352">
        <f>'BASE METAS)'!CM46</f>
        <v>0</v>
      </c>
      <c r="BJ56" s="1">
        <f>'BASE METAS)'!CN46</f>
        <v>0</v>
      </c>
      <c r="BK56" s="1">
        <f>'BASE METAS)'!CO46</f>
        <v>0</v>
      </c>
      <c r="BL56" s="1">
        <f>'BASE METAS)'!CP46</f>
        <v>0</v>
      </c>
      <c r="BM56" s="1">
        <f>'BASE METAS)'!CQ46</f>
        <v>0</v>
      </c>
      <c r="BN56" s="1">
        <f>'BASE METAS)'!CR46</f>
        <v>0</v>
      </c>
      <c r="BO56" s="1">
        <f>'BASE METAS)'!CS46</f>
        <v>0</v>
      </c>
      <c r="BP56" s="1">
        <f>'BASE METAS)'!CT46</f>
        <v>0</v>
      </c>
      <c r="BQ56" s="1">
        <f>'BASE METAS)'!CU46</f>
        <v>0</v>
      </c>
      <c r="BR56" s="1">
        <f>'BASE METAS)'!CV46</f>
        <v>0</v>
      </c>
      <c r="BS56" s="1">
        <f>'BASE METAS)'!CW46</f>
        <v>0</v>
      </c>
      <c r="BT56" s="1">
        <f>'BASE METAS)'!CX46</f>
        <v>0</v>
      </c>
      <c r="BU56" s="1">
        <f>'BASE METAS)'!FA46</f>
        <v>1</v>
      </c>
      <c r="BV56" s="1">
        <f>'BASE METAS)'!FB46</f>
        <v>0</v>
      </c>
      <c r="BW56" s="1">
        <f>'BASE METAS)'!FC46</f>
        <v>1</v>
      </c>
      <c r="BX56" s="1">
        <f>'BASE METAS)'!FD46</f>
        <v>1</v>
      </c>
      <c r="BY56" s="1">
        <f>'BASE METAS)'!FE46</f>
        <v>0</v>
      </c>
      <c r="BZ56" s="1">
        <f>'BASE METAS)'!FF46</f>
        <v>0</v>
      </c>
      <c r="CA56" s="1">
        <f>'BASE METAS)'!FG46</f>
        <v>1</v>
      </c>
      <c r="CB56" s="1">
        <f>'BASE METAS)'!FH46</f>
        <v>0</v>
      </c>
      <c r="CC56" s="1">
        <f>'BASE METAS)'!FI46</f>
        <v>1</v>
      </c>
      <c r="CD56" s="1">
        <f>'BASE METAS)'!FJ46</f>
        <v>1</v>
      </c>
      <c r="CE56" s="1">
        <f>'BASE METAS)'!FK46</f>
        <v>0</v>
      </c>
      <c r="CF56" s="1">
        <f>'BASE METAS)'!FL46</f>
        <v>0</v>
      </c>
      <c r="CG56" s="1">
        <f>'BASE METAS)'!FM46</f>
        <v>1</v>
      </c>
    </row>
    <row r="57" spans="1:85" ht="255" x14ac:dyDescent="0.25">
      <c r="A57" s="1">
        <f>'BASE METAS)'!A47</f>
        <v>0</v>
      </c>
      <c r="B57" s="7221"/>
      <c r="C57" s="5685"/>
      <c r="D57" s="5685"/>
      <c r="E57" s="5685"/>
      <c r="F57" s="7218"/>
      <c r="G57" s="7218"/>
      <c r="H57" s="5707"/>
      <c r="I57" s="5707"/>
      <c r="J57" s="5707"/>
      <c r="K57" s="5707"/>
      <c r="L57" s="5707"/>
      <c r="M57" s="5707"/>
      <c r="N57" s="5707"/>
      <c r="O57" s="5698"/>
      <c r="P57" s="5698"/>
      <c r="Q57" s="5698"/>
      <c r="R57" s="5698"/>
      <c r="S57" s="5698"/>
      <c r="T57" s="5698"/>
      <c r="U57" s="7727"/>
      <c r="V57" s="5698"/>
      <c r="W57" s="5695"/>
      <c r="X57" s="7145"/>
      <c r="Y57" s="594" t="str">
        <f>'BASE METAS)'!Y47</f>
        <v>05</v>
      </c>
      <c r="Z57" s="623" t="str">
        <f>'BASE METAS)'!Z47</f>
        <v>FORTALECIMIENTO Y EXPANSIÓN DE VÍNCULOS INTERINSTITUCIONALES Y DIPLOMÁTICOS CON CIUDADES DE AMÉRICA, ASIA Y EUROPA.</v>
      </c>
      <c r="AA57" s="437" t="str">
        <f>'BASE METAS)'!AA47</f>
        <v xml:space="preserve">REUNION </v>
      </c>
      <c r="AB57" s="170">
        <f>'BASE METAS)'!AB47</f>
        <v>4</v>
      </c>
      <c r="AC57" s="170">
        <f>'BASE METAS)'!AC47</f>
        <v>1</v>
      </c>
      <c r="AD57" s="452">
        <f>'BASE METAS)'!AD47</f>
        <v>0.25</v>
      </c>
      <c r="AE57" s="170">
        <f>'BASE METAS)'!AE47</f>
        <v>1</v>
      </c>
      <c r="AF57" s="452">
        <f>'BASE METAS)'!AF47</f>
        <v>0.25</v>
      </c>
      <c r="AG57" s="170">
        <f>'BASE METAS)'!AG47</f>
        <v>1</v>
      </c>
      <c r="AH57" s="452">
        <f>'BASE METAS)'!AH47</f>
        <v>0.25</v>
      </c>
      <c r="AI57" s="170">
        <f>'BASE METAS)'!AI47</f>
        <v>1</v>
      </c>
      <c r="AJ57" s="599">
        <f>'BASE METAS)'!AJ47</f>
        <v>0.25</v>
      </c>
      <c r="AK57" s="183">
        <f>'BASE METAS)'!AK47</f>
        <v>1</v>
      </c>
      <c r="AL57" s="968">
        <f>'BASE METAS)'!AL47</f>
        <v>5</v>
      </c>
      <c r="AM57" s="971" t="str">
        <f>'BASE METAS)'!AM47</f>
        <v xml:space="preserve">VINCULOS INTERNACIONALES </v>
      </c>
      <c r="AN57" s="971" t="str">
        <f>'BASE METAS)'!AN47</f>
        <v xml:space="preserve">MIDE EL NUMERO DE REUNIONES PROGRAMADOS ENTRE EL NUMERO DE REUNIONES REALIZADAS </v>
      </c>
      <c r="AO57" s="1343" t="str">
        <f>'BASE METAS)'!AU47</f>
        <v>DESEMPEÑO</v>
      </c>
      <c r="AP57" s="1039" t="str">
        <f>'BASE METAS)'!AO47</f>
        <v xml:space="preserve">NUMERO DE REUNIONES  REALIZADAS   </v>
      </c>
      <c r="AQ57" s="1039" t="str">
        <f>'BASE METAS)'!AP47</f>
        <v>NUMERO DE REUNIONES PROGRAMADAS</v>
      </c>
      <c r="AR57" s="970">
        <f>'BASE METAS)'!AQ47</f>
        <v>100</v>
      </c>
      <c r="AS57" s="1039" t="str">
        <f>'BASE METAS)'!AR47</f>
        <v xml:space="preserve">REUNIÓN </v>
      </c>
      <c r="AT57" s="1039" t="str">
        <f>'BASE METAS)'!AS47</f>
        <v>EFICACIA</v>
      </c>
      <c r="AU57" s="1482">
        <f>'BASE METAS)'!BO47</f>
        <v>0</v>
      </c>
      <c r="AV57" s="1">
        <f>'BASE METAS)'!BQ47</f>
        <v>4</v>
      </c>
      <c r="AW57" s="1352">
        <f>'BASE METAS)'!BR47</f>
        <v>0</v>
      </c>
      <c r="AX57" s="1352">
        <f>'BASE METAS)'!BS47</f>
        <v>1</v>
      </c>
      <c r="AY57" s="1352">
        <f>'BASE METAS)'!BT47</f>
        <v>2</v>
      </c>
      <c r="AZ57" s="1352">
        <f>'BASE METAS)'!BU47</f>
        <v>-1</v>
      </c>
      <c r="BA57" s="1352">
        <f>'BASE METAS)'!BV47</f>
        <v>2</v>
      </c>
      <c r="BB57" s="1352">
        <f>'BASE METAS)'!BW47</f>
        <v>3</v>
      </c>
      <c r="BC57" s="1352">
        <f>'BASE METAS)'!BX47</f>
        <v>1</v>
      </c>
      <c r="BD57" s="1352">
        <f>'BASE METAS)'!BY47</f>
        <v>0.75</v>
      </c>
      <c r="BE57" s="1352">
        <f>'BASE METAS)'!CG47</f>
        <v>1</v>
      </c>
      <c r="BF57" s="1352">
        <f>'BASE METAS)'!CJ47</f>
        <v>44</v>
      </c>
      <c r="BG57" s="1352">
        <f>'BASE METAS)'!CK47</f>
        <v>0</v>
      </c>
      <c r="BH57" s="1352">
        <f>'BASE METAS)'!CL47</f>
        <v>0</v>
      </c>
      <c r="BI57" s="1352">
        <f>'BASE METAS)'!CM47</f>
        <v>0</v>
      </c>
      <c r="BJ57" s="1">
        <f>'BASE METAS)'!CN47</f>
        <v>0</v>
      </c>
      <c r="BK57" s="1">
        <f>'BASE METAS)'!CO47</f>
        <v>0</v>
      </c>
      <c r="BL57" s="1">
        <f>'BASE METAS)'!CP47</f>
        <v>0</v>
      </c>
      <c r="BM57" s="1">
        <f>'BASE METAS)'!CQ47</f>
        <v>0</v>
      </c>
      <c r="BN57" s="1">
        <f>'BASE METAS)'!CR47</f>
        <v>0</v>
      </c>
      <c r="BO57" s="1">
        <f>'BASE METAS)'!CS47</f>
        <v>0</v>
      </c>
      <c r="BP57" s="1">
        <f>'BASE METAS)'!CT47</f>
        <v>0</v>
      </c>
      <c r="BQ57" s="1">
        <f>'BASE METAS)'!CU47</f>
        <v>0</v>
      </c>
      <c r="BR57" s="1">
        <f>'BASE METAS)'!CV47</f>
        <v>0</v>
      </c>
      <c r="BS57" s="1">
        <f>'BASE METAS)'!CW47</f>
        <v>0</v>
      </c>
      <c r="BT57" s="1">
        <f>'BASE METAS)'!CX47</f>
        <v>0</v>
      </c>
      <c r="BU57" s="1">
        <f>'BASE METAS)'!FA47</f>
        <v>4</v>
      </c>
      <c r="BV57" s="1">
        <f>'BASE METAS)'!FB47</f>
        <v>0</v>
      </c>
      <c r="BW57" s="1">
        <f>'BASE METAS)'!FC47</f>
        <v>1</v>
      </c>
      <c r="BX57" s="1">
        <f>'BASE METAS)'!FD47</f>
        <v>1</v>
      </c>
      <c r="BY57" s="1">
        <f>'BASE METAS)'!FE47</f>
        <v>0</v>
      </c>
      <c r="BZ57" s="1">
        <f>'BASE METAS)'!FF47</f>
        <v>0</v>
      </c>
      <c r="CA57" s="1">
        <f>'BASE METAS)'!FG47</f>
        <v>2</v>
      </c>
      <c r="CB57" s="1">
        <f>'BASE METAS)'!FH47</f>
        <v>2</v>
      </c>
      <c r="CC57" s="1">
        <f>'BASE METAS)'!FI47</f>
        <v>0.5</v>
      </c>
      <c r="CD57" s="1">
        <f>'BASE METAS)'!FJ47</f>
        <v>4</v>
      </c>
      <c r="CE57" s="1">
        <f>'BASE METAS)'!FK47</f>
        <v>0</v>
      </c>
      <c r="CF57" s="1">
        <f>'BASE METAS)'!FL47</f>
        <v>0</v>
      </c>
      <c r="CG57" s="1">
        <f>'BASE METAS)'!FM47</f>
        <v>1</v>
      </c>
    </row>
    <row r="58" spans="1:85" ht="25.5" customHeight="1" x14ac:dyDescent="0.25">
      <c r="A58" s="1">
        <f>'BASE METAS)'!A48</f>
        <v>0</v>
      </c>
      <c r="B58" s="7221"/>
      <c r="C58" s="5685"/>
      <c r="D58" s="5685"/>
      <c r="E58" s="5685"/>
      <c r="F58" s="7218"/>
      <c r="G58" s="7218"/>
      <c r="H58" s="5707"/>
      <c r="I58" s="5707"/>
      <c r="J58" s="5707"/>
      <c r="K58" s="5707"/>
      <c r="L58" s="5707"/>
      <c r="M58" s="5707"/>
      <c r="N58" s="5707"/>
      <c r="O58" s="5698"/>
      <c r="P58" s="5698"/>
      <c r="Q58" s="5698"/>
      <c r="R58" s="5698"/>
      <c r="S58" s="5698"/>
      <c r="T58" s="5698"/>
      <c r="U58" s="7727"/>
      <c r="V58" s="5698"/>
      <c r="W58" s="5695"/>
      <c r="X58" s="7145"/>
      <c r="Y58" s="594" t="str">
        <f>'BASE METAS)'!Y48</f>
        <v>06</v>
      </c>
      <c r="Z58" s="623" t="str">
        <f>'BASE METAS)'!Z48</f>
        <v>CAMPAÑA DE INFORMACIÓN PARA MIGRANTES SOBRE SUS DERECHOS</v>
      </c>
      <c r="AA58" s="437" t="str">
        <f>'BASE METAS)'!AA48</f>
        <v>TRIPTICOS</v>
      </c>
      <c r="AB58" s="170">
        <f>'BASE METAS)'!AB48</f>
        <v>1</v>
      </c>
      <c r="AC58" s="170">
        <f>'BASE METAS)'!AC48</f>
        <v>0</v>
      </c>
      <c r="AD58" s="452">
        <f>'BASE METAS)'!AD48</f>
        <v>0</v>
      </c>
      <c r="AE58" s="170">
        <f>'BASE METAS)'!AE48</f>
        <v>1</v>
      </c>
      <c r="AF58" s="452">
        <f>'BASE METAS)'!AF48</f>
        <v>1</v>
      </c>
      <c r="AG58" s="170">
        <f>'BASE METAS)'!AG48</f>
        <v>0</v>
      </c>
      <c r="AH58" s="452">
        <f>'BASE METAS)'!AH48</f>
        <v>0</v>
      </c>
      <c r="AI58" s="170">
        <f>'BASE METAS)'!AI48</f>
        <v>0</v>
      </c>
      <c r="AJ58" s="599">
        <f>'BASE METAS)'!AJ48</f>
        <v>0</v>
      </c>
      <c r="AK58" s="183">
        <f>'BASE METAS)'!AK48</f>
        <v>1</v>
      </c>
      <c r="AL58" s="968">
        <f>'BASE METAS)'!AL48</f>
        <v>6</v>
      </c>
      <c r="AM58" s="971" t="str">
        <f>'BASE METAS)'!AM48</f>
        <v xml:space="preserve">INFORMACIÓN PARA MIGRANTES </v>
      </c>
      <c r="AN58" s="971" t="str">
        <f>'BASE METAS)'!AN48</f>
        <v xml:space="preserve">MIDE EL NUMERO DE FOLLETOS ENTRGADOS ENTRE EL NUMERO DE FOLLETOS PROGRAMADOS </v>
      </c>
      <c r="AO58" s="1343" t="str">
        <f>'BASE METAS)'!AU48</f>
        <v>DESEMPEÑO</v>
      </c>
      <c r="AP58" s="1039" t="str">
        <f>'BASE METAS)'!AO48</f>
        <v xml:space="preserve">NUMERO DE FOLLETOS ENTREGADOS  </v>
      </c>
      <c r="AQ58" s="1039" t="str">
        <f>'BASE METAS)'!AP48</f>
        <v>NUMERO DE FOLLETOS  PROGRAMADOS</v>
      </c>
      <c r="AR58" s="970">
        <f>'BASE METAS)'!AQ48</f>
        <v>100</v>
      </c>
      <c r="AS58" s="1039" t="str">
        <f>'BASE METAS)'!AR48</f>
        <v xml:space="preserve">TRIPTICOS </v>
      </c>
      <c r="AT58" s="1265" t="str">
        <f>'BASE METAS)'!AS48</f>
        <v>EFICACIA</v>
      </c>
      <c r="AU58" s="1482">
        <f>'BASE METAS)'!BO48</f>
        <v>0</v>
      </c>
      <c r="AV58" s="1">
        <f>'BASE METAS)'!BQ48</f>
        <v>1</v>
      </c>
      <c r="AW58" s="1214">
        <f>'BASE METAS)'!BR48</f>
        <v>0</v>
      </c>
      <c r="AX58" s="1352">
        <f>'BASE METAS)'!BS48</f>
        <v>1</v>
      </c>
      <c r="AY58" s="941">
        <f>'BASE METAS)'!BT48</f>
        <v>1</v>
      </c>
      <c r="AZ58" s="1352">
        <f>'BASE METAS)'!BU48</f>
        <v>0</v>
      </c>
      <c r="BA58" s="941">
        <f>'BASE METAS)'!BV48</f>
        <v>1</v>
      </c>
      <c r="BB58" s="941">
        <f>'BASE METAS)'!BW48</f>
        <v>1</v>
      </c>
      <c r="BC58" s="941">
        <f>'BASE METAS)'!BX48</f>
        <v>0</v>
      </c>
      <c r="BD58" s="942">
        <f>'BASE METAS)'!BY48</f>
        <v>1</v>
      </c>
      <c r="BE58" s="942">
        <f>'BASE METAS)'!CG48</f>
        <v>0</v>
      </c>
      <c r="BF58" s="942">
        <f>'BASE METAS)'!CJ48</f>
        <v>45</v>
      </c>
      <c r="BG58" s="942">
        <f>'BASE METAS)'!CK48</f>
        <v>0</v>
      </c>
      <c r="BH58" s="942">
        <f>'BASE METAS)'!CL48</f>
        <v>0</v>
      </c>
      <c r="BI58" s="1352">
        <f>'BASE METAS)'!CM48</f>
        <v>0</v>
      </c>
      <c r="BJ58" s="1">
        <f>'BASE METAS)'!CN48</f>
        <v>0</v>
      </c>
      <c r="BK58" s="1">
        <f>'BASE METAS)'!CO48</f>
        <v>0</v>
      </c>
      <c r="BL58" s="1">
        <f>'BASE METAS)'!CP48</f>
        <v>0</v>
      </c>
      <c r="BM58" s="1">
        <f>'BASE METAS)'!CQ48</f>
        <v>0</v>
      </c>
      <c r="BN58" s="1">
        <f>'BASE METAS)'!CR48</f>
        <v>0</v>
      </c>
      <c r="BO58" s="1">
        <f>'BASE METAS)'!CS48</f>
        <v>0</v>
      </c>
      <c r="BP58" s="1">
        <f>'BASE METAS)'!CT48</f>
        <v>0</v>
      </c>
      <c r="BQ58" s="1">
        <f>'BASE METAS)'!CU48</f>
        <v>0</v>
      </c>
      <c r="BR58" s="1">
        <f>'BASE METAS)'!CV48</f>
        <v>0</v>
      </c>
      <c r="BS58" s="1">
        <f>'BASE METAS)'!CW48</f>
        <v>0</v>
      </c>
      <c r="BT58" s="1">
        <f>'BASE METAS)'!CX48</f>
        <v>0</v>
      </c>
      <c r="BU58" s="1">
        <f>'BASE METAS)'!FA48</f>
        <v>1</v>
      </c>
      <c r="BV58" s="1">
        <f>'BASE METAS)'!FB48</f>
        <v>0</v>
      </c>
      <c r="BW58" s="1">
        <f>'BASE METAS)'!FC48</f>
        <v>0</v>
      </c>
      <c r="BX58" s="1">
        <f>'BASE METAS)'!FD48</f>
        <v>0</v>
      </c>
      <c r="BY58" s="1">
        <f>'BASE METAS)'!FE48</f>
        <v>0</v>
      </c>
      <c r="BZ58" s="1">
        <f>'BASE METAS)'!FF48</f>
        <v>0</v>
      </c>
      <c r="CA58" s="1">
        <f>'BASE METAS)'!FG48</f>
        <v>0</v>
      </c>
      <c r="CB58" s="1">
        <f>'BASE METAS)'!FH48</f>
        <v>1</v>
      </c>
      <c r="CC58" s="1">
        <f>'BASE METAS)'!FI48</f>
        <v>0</v>
      </c>
      <c r="CD58" s="1">
        <f>'BASE METAS)'!FJ48</f>
        <v>1</v>
      </c>
      <c r="CE58" s="1">
        <f>'BASE METAS)'!FK48</f>
        <v>0</v>
      </c>
      <c r="CF58" s="1">
        <f>'BASE METAS)'!FL48</f>
        <v>0</v>
      </c>
      <c r="CG58" s="1">
        <f>'BASE METAS)'!FM48</f>
        <v>0</v>
      </c>
    </row>
    <row r="59" spans="1:85" ht="64.5" customHeight="1" x14ac:dyDescent="0.25">
      <c r="A59" s="1">
        <f>'BASE METAS)'!A49</f>
        <v>0</v>
      </c>
      <c r="B59" s="7221"/>
      <c r="C59" s="5686"/>
      <c r="D59" s="5686"/>
      <c r="E59" s="5686"/>
      <c r="F59" s="7198"/>
      <c r="G59" s="7198"/>
      <c r="H59" s="5708"/>
      <c r="I59" s="5708"/>
      <c r="J59" s="5708"/>
      <c r="K59" s="5708"/>
      <c r="L59" s="5708"/>
      <c r="M59" s="5708"/>
      <c r="N59" s="5708"/>
      <c r="O59" s="5699"/>
      <c r="P59" s="5699"/>
      <c r="Q59" s="5699"/>
      <c r="R59" s="5699"/>
      <c r="S59" s="5699"/>
      <c r="T59" s="5699"/>
      <c r="U59" s="7728"/>
      <c r="V59" s="5699"/>
      <c r="W59" s="5696"/>
      <c r="X59" s="7103"/>
      <c r="Y59" s="610" t="str">
        <f>'BASE METAS)'!Y49</f>
        <v>07</v>
      </c>
      <c r="Z59" s="624" t="str">
        <f>'BASE METAS)'!Z49</f>
        <v xml:space="preserve">GARANTIZAR SERVICIOS A LOS MIGRANTES NACIONALES PARA EMPLEARSE Y ESTUDIAR EN EL EXTRANJERO, REPATRIARSE Y TRANSITAR, CON SEGURIDAD JURÍDICA, POR EL TERRITORIO NACIONAL.
</v>
      </c>
      <c r="AA59" s="435" t="str">
        <f>'BASE METAS)'!AA49</f>
        <v>PROYECTO</v>
      </c>
      <c r="AB59" s="170">
        <f>'BASE METAS)'!AB49</f>
        <v>2</v>
      </c>
      <c r="AC59" s="187">
        <f>'BASE METAS)'!AC49</f>
        <v>1</v>
      </c>
      <c r="AD59" s="611">
        <f>'BASE METAS)'!AD49</f>
        <v>0.5</v>
      </c>
      <c r="AE59" s="187">
        <f>'BASE METAS)'!AE49</f>
        <v>0</v>
      </c>
      <c r="AF59" s="611">
        <f>'BASE METAS)'!AF49</f>
        <v>0</v>
      </c>
      <c r="AG59" s="187">
        <f>'BASE METAS)'!AG49</f>
        <v>0</v>
      </c>
      <c r="AH59" s="611">
        <f>'BASE METAS)'!AH49</f>
        <v>0</v>
      </c>
      <c r="AI59" s="187">
        <f>'BASE METAS)'!AI49</f>
        <v>1</v>
      </c>
      <c r="AJ59" s="612">
        <f>'BASE METAS)'!AJ49</f>
        <v>0.5</v>
      </c>
      <c r="AK59" s="183">
        <f>'BASE METAS)'!AK49</f>
        <v>1</v>
      </c>
      <c r="AL59" s="968">
        <f>'BASE METAS)'!AL49</f>
        <v>7</v>
      </c>
      <c r="AM59" s="1039" t="str">
        <f>'BASE METAS)'!AM49</f>
        <v xml:space="preserve">SERVICIOS A MIGRANTES NACIONALES </v>
      </c>
      <c r="AN59" s="1039" t="str">
        <f>'BASE METAS)'!AN49</f>
        <v xml:space="preserve">MIDE EL NUMERO DE PROYECTOS REALIZADOS ENTRE EL NUMERO DE PROYECTOS PROGRAMADOS </v>
      </c>
      <c r="AO59" s="1343" t="str">
        <f>'BASE METAS)'!AU49</f>
        <v>DESEMPEÑO</v>
      </c>
      <c r="AP59" s="1039" t="str">
        <f>'BASE METAS)'!AO49</f>
        <v xml:space="preserve">NUMERO DE PROYECTOS REALIZADOS     </v>
      </c>
      <c r="AQ59" s="1039" t="str">
        <f>'BASE METAS)'!AP49</f>
        <v xml:space="preserve">NUMERO DE PROYECTOS PROGRAMADOS </v>
      </c>
      <c r="AR59" s="970">
        <f>'BASE METAS)'!AQ49</f>
        <v>100</v>
      </c>
      <c r="AS59" s="1039" t="str">
        <f>'BASE METAS)'!AR49</f>
        <v>PROYECTO</v>
      </c>
      <c r="AT59" s="1039" t="str">
        <f>'BASE METAS)'!AS49</f>
        <v>EFICACIA</v>
      </c>
      <c r="AU59" s="1482">
        <f>'BASE METAS)'!BO49</f>
        <v>0</v>
      </c>
      <c r="AV59" s="1">
        <f>'BASE METAS)'!BQ49</f>
        <v>2</v>
      </c>
      <c r="AW59" s="816">
        <f>'BASE METAS)'!BR49</f>
        <v>0</v>
      </c>
      <c r="AX59" s="816">
        <f>'BASE METAS)'!BS49</f>
        <v>0</v>
      </c>
      <c r="AY59" s="816">
        <f>'BASE METAS)'!BT49</f>
        <v>0</v>
      </c>
      <c r="AZ59" s="816">
        <f>'BASE METAS)'!BU49</f>
        <v>0</v>
      </c>
      <c r="BA59" s="1" t="e">
        <f>'BASE METAS)'!BV49</f>
        <v>#DIV/0!</v>
      </c>
      <c r="BB59" s="1">
        <f>'BASE METAS)'!BW49</f>
        <v>1</v>
      </c>
      <c r="BC59" s="1">
        <f>'BASE METAS)'!BX49</f>
        <v>1</v>
      </c>
      <c r="BD59" s="1">
        <f>'BASE METAS)'!BY49</f>
        <v>0.5</v>
      </c>
      <c r="BE59" s="1">
        <f>'BASE METAS)'!CG49</f>
        <v>1</v>
      </c>
      <c r="BF59" s="1">
        <f>'BASE METAS)'!CJ49</f>
        <v>46</v>
      </c>
      <c r="BG59" s="1">
        <f>'BASE METAS)'!CK49</f>
        <v>0</v>
      </c>
      <c r="BH59" s="1">
        <f>'BASE METAS)'!CL49</f>
        <v>0</v>
      </c>
      <c r="BI59" s="1">
        <f>'BASE METAS)'!CM49</f>
        <v>0</v>
      </c>
      <c r="BJ59" s="1">
        <f>'BASE METAS)'!CN49</f>
        <v>0</v>
      </c>
      <c r="BK59" s="1">
        <f>'BASE METAS)'!CO49</f>
        <v>0</v>
      </c>
      <c r="BL59" s="1">
        <f>'BASE METAS)'!CP49</f>
        <v>0</v>
      </c>
      <c r="BM59" s="1">
        <f>'BASE METAS)'!CQ49</f>
        <v>0</v>
      </c>
      <c r="BN59" s="1">
        <f>'BASE METAS)'!CR49</f>
        <v>0</v>
      </c>
      <c r="BO59" s="1">
        <f>'BASE METAS)'!CS49</f>
        <v>0</v>
      </c>
      <c r="BP59" s="1">
        <f>'BASE METAS)'!CT49</f>
        <v>0</v>
      </c>
      <c r="BQ59" s="1">
        <f>'BASE METAS)'!CU49</f>
        <v>0</v>
      </c>
      <c r="BR59" s="1">
        <f>'BASE METAS)'!CV49</f>
        <v>0</v>
      </c>
      <c r="BS59" s="1">
        <f>'BASE METAS)'!CW49</f>
        <v>0</v>
      </c>
      <c r="BT59" s="1">
        <f>'BASE METAS)'!CX49</f>
        <v>0</v>
      </c>
      <c r="BU59" s="1">
        <f>'BASE METAS)'!FA49</f>
        <v>2</v>
      </c>
      <c r="BV59" s="1">
        <f>'BASE METAS)'!FB49</f>
        <v>0</v>
      </c>
      <c r="BW59" s="1">
        <f>'BASE METAS)'!FC49</f>
        <v>0</v>
      </c>
      <c r="BX59" s="1">
        <f>'BASE METAS)'!FD49</f>
        <v>0</v>
      </c>
      <c r="BY59" s="1">
        <f>'BASE METAS)'!FE49</f>
        <v>0</v>
      </c>
      <c r="BZ59" s="1">
        <f>'BASE METAS)'!FF49</f>
        <v>0</v>
      </c>
      <c r="CA59" s="1">
        <f>'BASE METAS)'!FG49</f>
        <v>1</v>
      </c>
      <c r="CB59" s="1">
        <f>'BASE METAS)'!FH49</f>
        <v>1</v>
      </c>
      <c r="CC59" s="1">
        <f>'BASE METAS)'!FI49</f>
        <v>0.5</v>
      </c>
      <c r="CD59" s="1">
        <f>'BASE METAS)'!FJ49</f>
        <v>2</v>
      </c>
      <c r="CE59" s="1">
        <f>'BASE METAS)'!FK49</f>
        <v>0</v>
      </c>
      <c r="CF59" s="1">
        <f>'BASE METAS)'!FL49</f>
        <v>0</v>
      </c>
      <c r="CG59" s="1">
        <f>'BASE METAS)'!FM49</f>
        <v>0</v>
      </c>
    </row>
    <row r="60" spans="1:85" ht="38.25" customHeight="1" x14ac:dyDescent="0.25">
      <c r="A60" s="1">
        <f>'BASE METAS)'!A50</f>
        <v>9</v>
      </c>
      <c r="B60" s="7221"/>
      <c r="C60" s="5684">
        <f>'BASE METAS)'!C50</f>
        <v>108</v>
      </c>
      <c r="D60" s="5684">
        <f>'BASE METAS)'!D50</f>
        <v>9</v>
      </c>
      <c r="E60" s="7102" t="str">
        <f>'BASE METAS)'!E50</f>
        <v>SIMPLIFICACIÓN Y MODERNIZACIÓN DE LA ADMINISTRACIÓN PÚBLICA</v>
      </c>
      <c r="F60" s="5706" t="str">
        <f>'BASE METAS)'!F50</f>
        <v>A00</v>
      </c>
      <c r="G60" s="5706" t="str">
        <f>'BASE METAS)'!G50</f>
        <v>137</v>
      </c>
      <c r="H60" s="5706" t="str">
        <f>'BASE METAS)'!H50</f>
        <v>05</v>
      </c>
      <c r="I60" s="5706" t="str">
        <f>'BASE METAS)'!I50</f>
        <v>01</v>
      </c>
      <c r="J60" s="5706" t="str">
        <f>'BASE METAS)'!J50</f>
        <v>01</v>
      </c>
      <c r="K60" s="5706" t="str">
        <f>'BASE METAS)'!K50</f>
        <v>05</v>
      </c>
      <c r="L60" s="5706" t="str">
        <f>'BASE METAS)'!L50</f>
        <v>01</v>
      </c>
      <c r="M60" s="5706" t="str">
        <f>'BASE METAS)'!M50</f>
        <v>101</v>
      </c>
      <c r="N60" s="5706" t="str">
        <f>'BASE METAS)'!N50</f>
        <v>Presidencia</v>
      </c>
      <c r="O60" s="5697" t="str">
        <f>'BASE METAS)'!O50</f>
        <v xml:space="preserve">Simplificación Administrativa </v>
      </c>
      <c r="P60" s="5697" t="str">
        <f>'BASE METAS)'!P50</f>
        <v>Administración, planeación y control gubernamental</v>
      </c>
      <c r="Q60" s="5697" t="str">
        <f>'BASE METAS)'!Q50</f>
        <v>Control y evaluación de la administración gubernamental</v>
      </c>
      <c r="R60" s="5697" t="str">
        <f>'BASE METAS)'!R50</f>
        <v>Consolidación de la gestión gubernamental de resultados</v>
      </c>
      <c r="S60" s="5697" t="str">
        <f>'BASE METAS)'!S50</f>
        <v>Modernización y mejoramiento integral de la función pública</v>
      </c>
      <c r="T60" s="5697" t="str">
        <f>'BASE METAS)'!T50</f>
        <v>Simplificación y modernización de la administración pública</v>
      </c>
      <c r="U60" s="7729" t="str">
        <f>'BASE METAS)'!U50</f>
        <v xml:space="preserve">CONSERVAR EL OPTIMO FUNCIONAMIENTO DE TODOS LOS EQUIPOS DE COMPUTO SUSTENTANDO LA DISPONIBILIDAD INTERRUMPIDA DE TRANSMISIÓN DE DATOS POR MEDIO DE LA RED, IMPLEMENTANDO DESARROLLOS INFORMATICOS LOCALES Y VIA WEB QUE SIRVAN A LAS DISTINTAS ÁREAS DEL AYUNTAMIENTO Y CIUDADANÍA, BRINDANDO SERVICIOS DE INTERNET INALAMBRICA PARA EL MEJORAMIENTO Y LA SIMPLIFICACIÓN DE DOCUMENTOS </v>
      </c>
      <c r="V60" s="5697" t="str">
        <f>'BASE METAS)'!V50</f>
        <v>Gobierno de Resultados</v>
      </c>
      <c r="W60" s="5694">
        <f>'BASE METAS)'!W50</f>
        <v>14582343.58</v>
      </c>
      <c r="X60" s="7102" t="str">
        <f>'BASE METAS)'!X50</f>
        <v>COORDINACIÓN DE SISTEMAS, POLÍTICA INFORMÁTICA Y GOBIERNO ELECTRÓNICO</v>
      </c>
      <c r="Y60" s="591" t="str">
        <f>'BASE METAS)'!Y50</f>
        <v>01</v>
      </c>
      <c r="Z60" s="449" t="str">
        <f>'BASE METAS)'!Z50</f>
        <v>MANTENIMIENTO PREVENTIVO DE EQUIPO DE COMPUTO</v>
      </c>
      <c r="AA60" s="540" t="str">
        <f>'BASE METAS)'!AA50</f>
        <v>SERVICIO</v>
      </c>
      <c r="AB60" s="441">
        <f>'BASE METAS)'!AB50</f>
        <v>1074</v>
      </c>
      <c r="AC60" s="179">
        <f>'BASE METAS)'!AC50</f>
        <v>268</v>
      </c>
      <c r="AD60" s="440">
        <f>'BASE METAS)'!AD50</f>
        <v>0.24953445065176907</v>
      </c>
      <c r="AE60" s="179">
        <f>'BASE METAS)'!AE50</f>
        <v>270</v>
      </c>
      <c r="AF60" s="440">
        <f>'BASE METAS)'!AF50</f>
        <v>0.25139664804469275</v>
      </c>
      <c r="AG60" s="179">
        <f>'BASE METAS)'!AG50</f>
        <v>268</v>
      </c>
      <c r="AH60" s="440">
        <f>'BASE METAS)'!AH50</f>
        <v>0.24953445065176907</v>
      </c>
      <c r="AI60" s="179">
        <f>'BASE METAS)'!AI50</f>
        <v>268</v>
      </c>
      <c r="AJ60" s="440">
        <f>'BASE METAS)'!AJ50</f>
        <v>0.24953445065176907</v>
      </c>
      <c r="AK60" s="183">
        <f>'BASE METAS)'!AK50</f>
        <v>0.99999999999999989</v>
      </c>
      <c r="AL60" s="1203" t="str">
        <f>'BASE METAS)'!AL50</f>
        <v>01</v>
      </c>
      <c r="AM60" s="971" t="str">
        <f>'BASE METAS)'!AM50</f>
        <v>MANTENIMIENTO PREVENTIVO DE EQUIPO DE COMPUTO</v>
      </c>
      <c r="AN60" s="971" t="str">
        <f>'BASE METAS)'!AN50</f>
        <v xml:space="preserve">MIDE EL NUMERO DE SERVICIOS REALIZADOS ENTRE EL NUMERO DE SERVICIOS PROGRAMADOS </v>
      </c>
      <c r="AO60" s="1343" t="str">
        <f>'BASE METAS)'!AU50</f>
        <v>DESEMPEÑO</v>
      </c>
      <c r="AP60" s="1039" t="str">
        <f>'BASE METAS)'!AO50</f>
        <v xml:space="preserve">NUMERO DE SERVICIOS REALIZADOS </v>
      </c>
      <c r="AQ60" s="1039" t="str">
        <f>'BASE METAS)'!AP50</f>
        <v xml:space="preserve"> NUMERO DE SERVICIOS PROGRAMADOS</v>
      </c>
      <c r="AR60" s="970">
        <f>'BASE METAS)'!AQ50</f>
        <v>100</v>
      </c>
      <c r="AS60" s="1039" t="str">
        <f>'BASE METAS)'!AR50</f>
        <v>SERVICIOS</v>
      </c>
      <c r="AT60" s="1265" t="str">
        <f>'BASE METAS)'!AS50</f>
        <v>EFICACIA</v>
      </c>
      <c r="AU60" s="1482">
        <f>'BASE METAS)'!BO50</f>
        <v>0</v>
      </c>
      <c r="AV60" s="1">
        <f>'BASE METAS)'!BQ50</f>
        <v>1074</v>
      </c>
      <c r="AW60" s="1">
        <f>'BASE METAS)'!BR50</f>
        <v>0</v>
      </c>
      <c r="AX60" s="1">
        <f>'BASE METAS)'!BS50</f>
        <v>270</v>
      </c>
      <c r="AY60" s="1">
        <f>'BASE METAS)'!BT50</f>
        <v>0</v>
      </c>
      <c r="AZ60" s="1">
        <f>'BASE METAS)'!BU50</f>
        <v>270</v>
      </c>
      <c r="BA60" s="1">
        <f>'BASE METAS)'!BV50</f>
        <v>0</v>
      </c>
      <c r="BB60" s="1">
        <f>'BASE METAS)'!BW50</f>
        <v>0</v>
      </c>
      <c r="BC60" s="1">
        <f>'BASE METAS)'!BX50</f>
        <v>1074</v>
      </c>
      <c r="BD60" s="1">
        <f>'BASE METAS)'!BY50</f>
        <v>0</v>
      </c>
      <c r="BE60" s="1">
        <f>'BASE METAS)'!CG50</f>
        <v>0</v>
      </c>
      <c r="BF60" s="1">
        <f>'BASE METAS)'!CJ50</f>
        <v>47</v>
      </c>
      <c r="BG60" s="1">
        <f>'BASE METAS)'!CK50</f>
        <v>0</v>
      </c>
      <c r="BH60" s="1">
        <f>'BASE METAS)'!CL50</f>
        <v>0</v>
      </c>
      <c r="BI60" s="1">
        <f>'BASE METAS)'!CM50</f>
        <v>0</v>
      </c>
      <c r="BJ60" s="1">
        <f>'BASE METAS)'!CN50</f>
        <v>0</v>
      </c>
      <c r="BK60" s="1">
        <f>'BASE METAS)'!CO50</f>
        <v>0</v>
      </c>
      <c r="BL60" s="1">
        <f>'BASE METAS)'!CP50</f>
        <v>0</v>
      </c>
      <c r="BM60" s="1">
        <f>'BASE METAS)'!CQ50</f>
        <v>0</v>
      </c>
      <c r="BN60" s="1">
        <f>'BASE METAS)'!CR50</f>
        <v>0</v>
      </c>
      <c r="BO60" s="1">
        <f>'BASE METAS)'!CS50</f>
        <v>0</v>
      </c>
      <c r="BP60" s="1">
        <f>'BASE METAS)'!CT50</f>
        <v>0</v>
      </c>
      <c r="BQ60" s="1">
        <f>'BASE METAS)'!CU50</f>
        <v>0</v>
      </c>
      <c r="BR60" s="1">
        <f>'BASE METAS)'!CV50</f>
        <v>0</v>
      </c>
      <c r="BS60" s="1">
        <f>'BASE METAS)'!CW50</f>
        <v>0</v>
      </c>
      <c r="BT60" s="1">
        <f>'BASE METAS)'!CX50</f>
        <v>0</v>
      </c>
      <c r="BU60" s="1">
        <f>'BASE METAS)'!FA50</f>
        <v>1074</v>
      </c>
      <c r="BV60" s="1">
        <f>'BASE METAS)'!FB50</f>
        <v>0</v>
      </c>
      <c r="BW60" s="1">
        <f>'BASE METAS)'!FC50</f>
        <v>90</v>
      </c>
      <c r="BX60" s="1">
        <f>'BASE METAS)'!FD50</f>
        <v>0</v>
      </c>
      <c r="BY60" s="1">
        <f>'BASE METAS)'!FE50</f>
        <v>-90</v>
      </c>
      <c r="BZ60" s="1">
        <f>'BASE METAS)'!FF50</f>
        <v>0</v>
      </c>
      <c r="CA60" s="1">
        <f>'BASE METAS)'!FG50</f>
        <v>0</v>
      </c>
      <c r="CB60" s="1">
        <f>'BASE METAS)'!FH50</f>
        <v>1074</v>
      </c>
      <c r="CC60" s="1">
        <f>'BASE METAS)'!FI50</f>
        <v>0</v>
      </c>
      <c r="CD60" s="1">
        <f>'BASE METAS)'!FJ50</f>
        <v>1074</v>
      </c>
      <c r="CE60" s="1">
        <f>'BASE METAS)'!FK50</f>
        <v>0</v>
      </c>
      <c r="CF60" s="1">
        <f>'BASE METAS)'!FL50</f>
        <v>90</v>
      </c>
      <c r="CG60" s="1">
        <f>'BASE METAS)'!FM50</f>
        <v>0</v>
      </c>
    </row>
    <row r="61" spans="1:85" ht="114.75" x14ac:dyDescent="0.25">
      <c r="A61" s="1">
        <f>'BASE METAS)'!A51</f>
        <v>0</v>
      </c>
      <c r="B61" s="7221"/>
      <c r="C61" s="5685"/>
      <c r="D61" s="5685"/>
      <c r="E61" s="7145"/>
      <c r="F61" s="5707"/>
      <c r="G61" s="5707"/>
      <c r="H61" s="5707"/>
      <c r="I61" s="5707"/>
      <c r="J61" s="5707"/>
      <c r="K61" s="5707"/>
      <c r="L61" s="5707"/>
      <c r="M61" s="5707"/>
      <c r="N61" s="5707"/>
      <c r="O61" s="5698"/>
      <c r="P61" s="5698"/>
      <c r="Q61" s="5698"/>
      <c r="R61" s="5698"/>
      <c r="S61" s="5698"/>
      <c r="T61" s="5698"/>
      <c r="U61" s="7730"/>
      <c r="V61" s="5698"/>
      <c r="W61" s="5695"/>
      <c r="X61" s="7145"/>
      <c r="Y61" s="606" t="str">
        <f>'BASE METAS)'!Y51</f>
        <v>02</v>
      </c>
      <c r="Z61" s="454" t="str">
        <f>'BASE METAS)'!Z51</f>
        <v>MANTENIMIENTO CORRECTIVO EQUIPO DE COMPUTO</v>
      </c>
      <c r="AA61" s="437" t="str">
        <f>'BASE METAS)'!AA51</f>
        <v>SERVICIO</v>
      </c>
      <c r="AB61" s="443">
        <f>'BASE METAS)'!AB51</f>
        <v>576</v>
      </c>
      <c r="AC61" s="170">
        <f>'BASE METAS)'!AC51</f>
        <v>144</v>
      </c>
      <c r="AD61" s="442">
        <f>'BASE METAS)'!AD51</f>
        <v>0.25</v>
      </c>
      <c r="AE61" s="170">
        <f>'BASE METAS)'!AE51</f>
        <v>144</v>
      </c>
      <c r="AF61" s="442">
        <f>'BASE METAS)'!AF51</f>
        <v>0.25</v>
      </c>
      <c r="AG61" s="170">
        <f>'BASE METAS)'!AG51</f>
        <v>144</v>
      </c>
      <c r="AH61" s="442">
        <f>'BASE METAS)'!AH51</f>
        <v>0.25</v>
      </c>
      <c r="AI61" s="170">
        <f>'BASE METAS)'!AI51</f>
        <v>144</v>
      </c>
      <c r="AJ61" s="442">
        <f>'BASE METAS)'!AJ51</f>
        <v>0.25</v>
      </c>
      <c r="AK61" s="183">
        <f>'BASE METAS)'!AK51</f>
        <v>1</v>
      </c>
      <c r="AL61" s="1203" t="str">
        <f>'BASE METAS)'!AL51</f>
        <v>02</v>
      </c>
      <c r="AM61" s="971" t="str">
        <f>'BASE METAS)'!AM51</f>
        <v>MANTENIMIENTO CORRECTIVO A EQUIPO DE COMPUTO</v>
      </c>
      <c r="AN61" s="971" t="str">
        <f>'BASE METAS)'!AN51</f>
        <v xml:space="preserve">MIDE EL NUMERO DE SOLICITUDES REALIZADAS ENTRE EL NUMERO DE SOLICITUDES PROGRAMADAS </v>
      </c>
      <c r="AO61" s="1343" t="str">
        <f>'BASE METAS)'!AU51</f>
        <v>DESEMPEÑO</v>
      </c>
      <c r="AP61" s="1039" t="str">
        <f>'BASE METAS)'!AO51</f>
        <v>NUMERO DE SOLICITUDES ATENDIDAS</v>
      </c>
      <c r="AQ61" s="1039" t="str">
        <f>'BASE METAS)'!AP51</f>
        <v xml:space="preserve"> NUMERO DE SOLICITUDES PROGRAMADOS</v>
      </c>
      <c r="AR61" s="970">
        <f>'BASE METAS)'!AQ51</f>
        <v>100</v>
      </c>
      <c r="AS61" s="1039" t="str">
        <f>'BASE METAS)'!AR51</f>
        <v>SERVICIOS</v>
      </c>
      <c r="AT61" s="1265" t="str">
        <f>'BASE METAS)'!AS51</f>
        <v>EFICACIA</v>
      </c>
      <c r="AU61" s="1482">
        <f>'BASE METAS)'!BO51</f>
        <v>0</v>
      </c>
      <c r="AV61" s="1">
        <f>'BASE METAS)'!BQ51</f>
        <v>576</v>
      </c>
      <c r="AW61" s="1">
        <f>'BASE METAS)'!BR51</f>
        <v>0</v>
      </c>
      <c r="AX61" s="1">
        <f>'BASE METAS)'!BS51</f>
        <v>144</v>
      </c>
      <c r="AY61" s="1">
        <f>'BASE METAS)'!BT51</f>
        <v>389</v>
      </c>
      <c r="AZ61" s="1">
        <f>'BASE METAS)'!BU51</f>
        <v>-245</v>
      </c>
      <c r="BA61" s="1">
        <f>'BASE METAS)'!BV51</f>
        <v>2.7013888888888888</v>
      </c>
      <c r="BB61" s="1">
        <f>'BASE METAS)'!BW51</f>
        <v>1428</v>
      </c>
      <c r="BC61" s="1">
        <f>'BASE METAS)'!BX51</f>
        <v>-852</v>
      </c>
      <c r="BD61" s="1">
        <f>'BASE METAS)'!BY51</f>
        <v>2.4791666666666665</v>
      </c>
      <c r="BE61" s="1">
        <f>'BASE METAS)'!CG51</f>
        <v>1039</v>
      </c>
      <c r="BF61" s="1">
        <f>'BASE METAS)'!CJ51</f>
        <v>48</v>
      </c>
      <c r="BG61" s="1">
        <f>'BASE METAS)'!CK51</f>
        <v>0</v>
      </c>
      <c r="BH61" s="1">
        <f>'BASE METAS)'!CL51</f>
        <v>0</v>
      </c>
      <c r="BI61" s="1">
        <f>'BASE METAS)'!CM51</f>
        <v>0</v>
      </c>
      <c r="BJ61" s="1">
        <f>'BASE METAS)'!CN51</f>
        <v>0</v>
      </c>
      <c r="BK61" s="1">
        <f>'BASE METAS)'!CO51</f>
        <v>0</v>
      </c>
      <c r="BL61" s="1">
        <f>'BASE METAS)'!CP51</f>
        <v>0</v>
      </c>
      <c r="BM61" s="1">
        <f>'BASE METAS)'!CQ51</f>
        <v>0</v>
      </c>
      <c r="BN61" s="1">
        <f>'BASE METAS)'!CR51</f>
        <v>0</v>
      </c>
      <c r="BO61" s="1">
        <f>'BASE METAS)'!CS51</f>
        <v>0</v>
      </c>
      <c r="BP61" s="1">
        <f>'BASE METAS)'!CT51</f>
        <v>0</v>
      </c>
      <c r="BQ61" s="1">
        <f>'BASE METAS)'!CU51</f>
        <v>0</v>
      </c>
      <c r="BR61" s="1">
        <f>'BASE METAS)'!CV51</f>
        <v>0</v>
      </c>
      <c r="BS61" s="1">
        <f>'BASE METAS)'!CW51</f>
        <v>0</v>
      </c>
      <c r="BT61" s="1">
        <f>'BASE METAS)'!CX51</f>
        <v>0</v>
      </c>
      <c r="BU61" s="1">
        <f>'BASE METAS)'!FA51</f>
        <v>576</v>
      </c>
      <c r="BV61" s="1">
        <f>'BASE METAS)'!FB51</f>
        <v>0</v>
      </c>
      <c r="BW61" s="1">
        <f>'BASE METAS)'!FC51</f>
        <v>48</v>
      </c>
      <c r="BX61" s="1">
        <f>'BASE METAS)'!FD51</f>
        <v>75</v>
      </c>
      <c r="BY61" s="1">
        <f>'BASE METAS)'!FE51</f>
        <v>27</v>
      </c>
      <c r="BZ61" s="1">
        <f>'BASE METAS)'!FF51</f>
        <v>1.5625</v>
      </c>
      <c r="CA61" s="1">
        <f>'BASE METAS)'!FG51</f>
        <v>1114</v>
      </c>
      <c r="CB61" s="1">
        <f>'BASE METAS)'!FH51</f>
        <v>-538</v>
      </c>
      <c r="CC61" s="1">
        <f>'BASE METAS)'!FI51</f>
        <v>1.9340277777777777</v>
      </c>
      <c r="CD61" s="1">
        <f>'BASE METAS)'!FJ51</f>
        <v>576</v>
      </c>
      <c r="CE61" s="1">
        <f>'BASE METAS)'!FK51</f>
        <v>0</v>
      </c>
      <c r="CF61" s="1">
        <f>'BASE METAS)'!FL51</f>
        <v>48</v>
      </c>
      <c r="CG61" s="1">
        <f>'BASE METAS)'!FM51</f>
        <v>76</v>
      </c>
    </row>
    <row r="62" spans="1:85" ht="51" customHeight="1" x14ac:dyDescent="0.25">
      <c r="A62" s="1">
        <f>'BASE METAS)'!A52</f>
        <v>0</v>
      </c>
      <c r="B62" s="7221"/>
      <c r="C62" s="5685"/>
      <c r="D62" s="5685"/>
      <c r="E62" s="7145"/>
      <c r="F62" s="5707"/>
      <c r="G62" s="5707"/>
      <c r="H62" s="5707"/>
      <c r="I62" s="5707"/>
      <c r="J62" s="5707"/>
      <c r="K62" s="5707"/>
      <c r="L62" s="5707"/>
      <c r="M62" s="5707"/>
      <c r="N62" s="5707"/>
      <c r="O62" s="5698"/>
      <c r="P62" s="5698"/>
      <c r="Q62" s="5698"/>
      <c r="R62" s="5698"/>
      <c r="S62" s="5698"/>
      <c r="T62" s="5698"/>
      <c r="U62" s="7730"/>
      <c r="V62" s="5698"/>
      <c r="W62" s="5695"/>
      <c r="X62" s="7145"/>
      <c r="Y62" s="606" t="str">
        <f>'BASE METAS)'!Y52</f>
        <v>03</v>
      </c>
      <c r="Z62" s="454" t="str">
        <f>'BASE METAS)'!Z52</f>
        <v>MANTENIMIENTO  PREVENTIVO A SERVIDORES E INFRAESTRUCTURA DE RED DE DATOS</v>
      </c>
      <c r="AA62" s="437" t="str">
        <f>'BASE METAS)'!AA52</f>
        <v>SERVICIO</v>
      </c>
      <c r="AB62" s="443">
        <f>'BASE METAS)'!AB52</f>
        <v>972</v>
      </c>
      <c r="AC62" s="170">
        <f>'BASE METAS)'!AC52</f>
        <v>243</v>
      </c>
      <c r="AD62" s="442">
        <f>'BASE METAS)'!AD52</f>
        <v>0.25</v>
      </c>
      <c r="AE62" s="170">
        <f>'BASE METAS)'!AE52</f>
        <v>243</v>
      </c>
      <c r="AF62" s="442">
        <f>'BASE METAS)'!AF52</f>
        <v>0.25</v>
      </c>
      <c r="AG62" s="170">
        <f>'BASE METAS)'!AG52</f>
        <v>243</v>
      </c>
      <c r="AH62" s="442">
        <f>'BASE METAS)'!AH52</f>
        <v>0.25</v>
      </c>
      <c r="AI62" s="170">
        <f>'BASE METAS)'!AI52</f>
        <v>243</v>
      </c>
      <c r="AJ62" s="442">
        <f>'BASE METAS)'!AJ52</f>
        <v>0.25</v>
      </c>
      <c r="AK62" s="183">
        <f>'BASE METAS)'!AK52</f>
        <v>1</v>
      </c>
      <c r="AL62" s="1203" t="str">
        <f>'BASE METAS)'!AL52</f>
        <v>03</v>
      </c>
      <c r="AM62" s="971" t="str">
        <f>'BASE METAS)'!AM52</f>
        <v>MANTENIMIENTO  PREVENTIVO A SERVIDORES E INFRAESTRUCTURA DE RED DE DATOS</v>
      </c>
      <c r="AN62" s="971" t="str">
        <f>'BASE METAS)'!AN52</f>
        <v xml:space="preserve">MIDE EL NUMERO DE SERVICIOS REALIZADOS ENTRE EL NUMERO DE SERVICIOS PROGRAMADOS </v>
      </c>
      <c r="AO62" s="1343" t="str">
        <f>'BASE METAS)'!AU52</f>
        <v>DESEMPEÑO</v>
      </c>
      <c r="AP62" s="1039" t="str">
        <f>'BASE METAS)'!AO52</f>
        <v>NUMERO DE SERVICIOS REALIZADOS</v>
      </c>
      <c r="AQ62" s="1039" t="str">
        <f>'BASE METAS)'!AP52</f>
        <v xml:space="preserve"> NUMERO DE SERVICIOS PROGRAMADOS                                                  </v>
      </c>
      <c r="AR62" s="970">
        <f>'BASE METAS)'!AQ52</f>
        <v>100</v>
      </c>
      <c r="AS62" s="1039" t="str">
        <f>'BASE METAS)'!AR52</f>
        <v>SERVICIOS</v>
      </c>
      <c r="AT62" s="1265" t="str">
        <f>'BASE METAS)'!AS52</f>
        <v>EFICACIA</v>
      </c>
      <c r="AU62" s="1482">
        <f>'BASE METAS)'!BO52</f>
        <v>0</v>
      </c>
      <c r="AV62" s="1">
        <f>'BASE METAS)'!BQ52</f>
        <v>972</v>
      </c>
      <c r="AW62" s="1">
        <f>'BASE METAS)'!BR52</f>
        <v>0</v>
      </c>
      <c r="AX62" s="1">
        <f>'BASE METAS)'!BS52</f>
        <v>243</v>
      </c>
      <c r="AY62" s="1">
        <f>'BASE METAS)'!BT52</f>
        <v>36</v>
      </c>
      <c r="AZ62" s="1">
        <f>'BASE METAS)'!BU52</f>
        <v>207</v>
      </c>
      <c r="BA62" s="1">
        <f>'BASE METAS)'!BV52</f>
        <v>0.14814814814814814</v>
      </c>
      <c r="BB62" s="1">
        <f>'BASE METAS)'!BW52</f>
        <v>36</v>
      </c>
      <c r="BC62" s="1">
        <f>'BASE METAS)'!BX52</f>
        <v>936</v>
      </c>
      <c r="BD62" s="1">
        <f>'BASE METAS)'!BY52</f>
        <v>3.7037037037037035E-2</v>
      </c>
      <c r="BE62" s="1">
        <f>'BASE METAS)'!CG52</f>
        <v>0</v>
      </c>
      <c r="BF62" s="1">
        <f>'BASE METAS)'!CJ52</f>
        <v>49</v>
      </c>
      <c r="BG62" s="1">
        <f>'BASE METAS)'!CK52</f>
        <v>0</v>
      </c>
      <c r="BH62" s="1">
        <f>'BASE METAS)'!CL52</f>
        <v>0</v>
      </c>
      <c r="BI62" s="1">
        <f>'BASE METAS)'!CM52</f>
        <v>0</v>
      </c>
      <c r="BJ62" s="1">
        <f>'BASE METAS)'!CN52</f>
        <v>0</v>
      </c>
      <c r="BK62" s="1">
        <f>'BASE METAS)'!CO52</f>
        <v>0</v>
      </c>
      <c r="BL62" s="1">
        <f>'BASE METAS)'!CP52</f>
        <v>0</v>
      </c>
      <c r="BM62" s="1">
        <f>'BASE METAS)'!CQ52</f>
        <v>0</v>
      </c>
      <c r="BN62" s="1">
        <f>'BASE METAS)'!CR52</f>
        <v>0</v>
      </c>
      <c r="BO62" s="1">
        <f>'BASE METAS)'!CS52</f>
        <v>0</v>
      </c>
      <c r="BP62" s="1">
        <f>'BASE METAS)'!CT52</f>
        <v>0</v>
      </c>
      <c r="BQ62" s="1">
        <f>'BASE METAS)'!CU52</f>
        <v>0</v>
      </c>
      <c r="BR62" s="1">
        <f>'BASE METAS)'!CV52</f>
        <v>0</v>
      </c>
      <c r="BS62" s="1">
        <f>'BASE METAS)'!CW52</f>
        <v>0</v>
      </c>
      <c r="BT62" s="1">
        <f>'BASE METAS)'!CX52</f>
        <v>0</v>
      </c>
      <c r="BU62" s="1">
        <f>'BASE METAS)'!FA52</f>
        <v>972</v>
      </c>
      <c r="BV62" s="1">
        <f>'BASE METAS)'!FB52</f>
        <v>0</v>
      </c>
      <c r="BW62" s="1">
        <f>'BASE METAS)'!FC52</f>
        <v>81</v>
      </c>
      <c r="BX62" s="1">
        <f>'BASE METAS)'!FD52</f>
        <v>0</v>
      </c>
      <c r="BY62" s="1">
        <f>'BASE METAS)'!FE52</f>
        <v>-81</v>
      </c>
      <c r="BZ62" s="1">
        <f>'BASE METAS)'!FF52</f>
        <v>0</v>
      </c>
      <c r="CA62" s="1">
        <f>'BASE METAS)'!FG52</f>
        <v>0</v>
      </c>
      <c r="CB62" s="1">
        <f>'BASE METAS)'!FH52</f>
        <v>972</v>
      </c>
      <c r="CC62" s="1">
        <f>'BASE METAS)'!FI52</f>
        <v>0</v>
      </c>
      <c r="CD62" s="1">
        <f>'BASE METAS)'!FJ52</f>
        <v>972</v>
      </c>
      <c r="CE62" s="1">
        <f>'BASE METAS)'!FK52</f>
        <v>0</v>
      </c>
      <c r="CF62" s="1">
        <f>'BASE METAS)'!FL52</f>
        <v>81</v>
      </c>
      <c r="CG62" s="1">
        <f>'BASE METAS)'!FM52</f>
        <v>30</v>
      </c>
    </row>
    <row r="63" spans="1:85" ht="127.5" x14ac:dyDescent="0.25">
      <c r="A63" s="1">
        <f>'BASE METAS)'!A53</f>
        <v>0</v>
      </c>
      <c r="B63" s="7221"/>
      <c r="C63" s="5685"/>
      <c r="D63" s="5685"/>
      <c r="E63" s="7145"/>
      <c r="F63" s="5707"/>
      <c r="G63" s="5707"/>
      <c r="H63" s="5707"/>
      <c r="I63" s="5707"/>
      <c r="J63" s="5707"/>
      <c r="K63" s="5707"/>
      <c r="L63" s="5707"/>
      <c r="M63" s="5707"/>
      <c r="N63" s="5707"/>
      <c r="O63" s="5698"/>
      <c r="P63" s="5698"/>
      <c r="Q63" s="5698"/>
      <c r="R63" s="5698"/>
      <c r="S63" s="5698"/>
      <c r="T63" s="5698"/>
      <c r="U63" s="7730"/>
      <c r="V63" s="5698"/>
      <c r="W63" s="5695"/>
      <c r="X63" s="7145"/>
      <c r="Y63" s="606" t="str">
        <f>'BASE METAS)'!Y53</f>
        <v>04</v>
      </c>
      <c r="Z63" s="454" t="str">
        <f>'BASE METAS)'!Z53</f>
        <v>MANTENIMIENTO CORRECTIVO A INFRAESTRUCTURA DE RED DE DATOS</v>
      </c>
      <c r="AA63" s="437" t="str">
        <f>'BASE METAS)'!AA53</f>
        <v>SERVICIO</v>
      </c>
      <c r="AB63" s="443">
        <f>'BASE METAS)'!AB53</f>
        <v>240</v>
      </c>
      <c r="AC63" s="170">
        <f>'BASE METAS)'!AC53</f>
        <v>60</v>
      </c>
      <c r="AD63" s="442">
        <f>'BASE METAS)'!AD53</f>
        <v>0.25</v>
      </c>
      <c r="AE63" s="170">
        <f>'BASE METAS)'!AE53</f>
        <v>60</v>
      </c>
      <c r="AF63" s="442">
        <f>'BASE METAS)'!AF53</f>
        <v>0.25</v>
      </c>
      <c r="AG63" s="170">
        <f>'BASE METAS)'!AG53</f>
        <v>60</v>
      </c>
      <c r="AH63" s="442">
        <f>'BASE METAS)'!AH53</f>
        <v>0.25</v>
      </c>
      <c r="AI63" s="170">
        <f>'BASE METAS)'!AI53</f>
        <v>60</v>
      </c>
      <c r="AJ63" s="442">
        <f>'BASE METAS)'!AJ53</f>
        <v>0.25</v>
      </c>
      <c r="AK63" s="183">
        <f>'BASE METAS)'!AK53</f>
        <v>1</v>
      </c>
      <c r="AL63" s="1203" t="str">
        <f>'BASE METAS)'!AL53</f>
        <v>04</v>
      </c>
      <c r="AM63" s="971" t="str">
        <f>'BASE METAS)'!AM53</f>
        <v>MANTENIMIENTO CORRECTIVO A INFRAESTRUCTURA DE RED DE DATOS</v>
      </c>
      <c r="AN63" s="971" t="str">
        <f>'BASE METAS)'!AN53</f>
        <v xml:space="preserve">MIDE EL NUMERO DE SOLICITUDES REALIZADOS ENTRE EL NUMERO DE SOLICITUDES PROGRAMADOS </v>
      </c>
      <c r="AO63" s="1343" t="str">
        <f>'BASE METAS)'!AU53</f>
        <v>DESEMPEÑO</v>
      </c>
      <c r="AP63" s="1039" t="str">
        <f>'BASE METAS)'!AO53</f>
        <v xml:space="preserve">NUMERO DE SOLICITUDES ATENDIDOS </v>
      </c>
      <c r="AQ63" s="1039" t="str">
        <f>'BASE METAS)'!AP53</f>
        <v>NUMERO DE SOLICITUDES PROGRAMADAS</v>
      </c>
      <c r="AR63" s="970">
        <f>'BASE METAS)'!AQ53</f>
        <v>100</v>
      </c>
      <c r="AS63" s="1039" t="str">
        <f>'BASE METAS)'!AR53</f>
        <v>SERVICIOS</v>
      </c>
      <c r="AT63" s="1265" t="str">
        <f>'BASE METAS)'!AS53</f>
        <v>EFICACIA</v>
      </c>
      <c r="AU63" s="1482">
        <f>'BASE METAS)'!BO53</f>
        <v>0</v>
      </c>
      <c r="AV63" s="1">
        <f>'BASE METAS)'!BQ53</f>
        <v>240</v>
      </c>
      <c r="AW63" s="1">
        <f>'BASE METAS)'!BR53</f>
        <v>0</v>
      </c>
      <c r="AX63" s="1352">
        <f>'BASE METAS)'!BS53</f>
        <v>60</v>
      </c>
      <c r="AY63" s="1352">
        <f>'BASE METAS)'!BT53</f>
        <v>114</v>
      </c>
      <c r="AZ63" s="1352">
        <f>'BASE METAS)'!BU53</f>
        <v>-54</v>
      </c>
      <c r="BA63" s="1352">
        <f>'BASE METAS)'!BV53</f>
        <v>1.9</v>
      </c>
      <c r="BB63" s="1352">
        <f>'BASE METAS)'!BW53</f>
        <v>205</v>
      </c>
      <c r="BC63" s="1352">
        <f>'BASE METAS)'!BX53</f>
        <v>35</v>
      </c>
      <c r="BD63" s="1352">
        <f>'BASE METAS)'!BY53</f>
        <v>0.85416666666666663</v>
      </c>
      <c r="BE63" s="1352">
        <f>'BASE METAS)'!CG53</f>
        <v>91</v>
      </c>
      <c r="BF63" s="1352">
        <f>'BASE METAS)'!CJ53</f>
        <v>50</v>
      </c>
      <c r="BG63" s="1352">
        <f>'BASE METAS)'!CK53</f>
        <v>0</v>
      </c>
      <c r="BH63" s="1352">
        <f>'BASE METAS)'!CL53</f>
        <v>0</v>
      </c>
      <c r="BI63" s="1352">
        <f>'BASE METAS)'!CM53</f>
        <v>0</v>
      </c>
      <c r="BJ63" s="1352">
        <f>'BASE METAS)'!CN53</f>
        <v>0</v>
      </c>
      <c r="BK63" s="1352">
        <f>'BASE METAS)'!CO53</f>
        <v>0</v>
      </c>
      <c r="BL63" s="1352">
        <f>'BASE METAS)'!CP53</f>
        <v>0</v>
      </c>
      <c r="BM63" s="1">
        <f>'BASE METAS)'!CQ53</f>
        <v>0</v>
      </c>
      <c r="BN63" s="1">
        <f>'BASE METAS)'!CR53</f>
        <v>0</v>
      </c>
      <c r="BO63" s="1">
        <f>'BASE METAS)'!CS53</f>
        <v>0</v>
      </c>
      <c r="BP63" s="1">
        <f>'BASE METAS)'!CT53</f>
        <v>0</v>
      </c>
      <c r="BQ63" s="1">
        <f>'BASE METAS)'!CU53</f>
        <v>0</v>
      </c>
      <c r="BR63" s="1">
        <f>'BASE METAS)'!CV53</f>
        <v>0</v>
      </c>
      <c r="BS63" s="1">
        <f>'BASE METAS)'!CW53</f>
        <v>0</v>
      </c>
      <c r="BT63" s="1">
        <f>'BASE METAS)'!CX53</f>
        <v>0</v>
      </c>
      <c r="BU63" s="1">
        <f>'BASE METAS)'!FA53</f>
        <v>240</v>
      </c>
      <c r="BV63" s="1">
        <f>'BASE METAS)'!FB53</f>
        <v>0</v>
      </c>
      <c r="BW63" s="1">
        <f>'BASE METAS)'!FC53</f>
        <v>20</v>
      </c>
      <c r="BX63" s="1">
        <f>'BASE METAS)'!FD53</f>
        <v>40</v>
      </c>
      <c r="BY63" s="1">
        <f>'BASE METAS)'!FE53</f>
        <v>20</v>
      </c>
      <c r="BZ63" s="1">
        <f>'BASE METAS)'!FF53</f>
        <v>2</v>
      </c>
      <c r="CA63" s="1">
        <f>'BASE METAS)'!FG53</f>
        <v>131</v>
      </c>
      <c r="CB63" s="1">
        <f>'BASE METAS)'!FH53</f>
        <v>109</v>
      </c>
      <c r="CC63" s="1">
        <f>'BASE METAS)'!FI53</f>
        <v>0.54583333333333328</v>
      </c>
      <c r="CD63" s="1">
        <f>'BASE METAS)'!FJ53</f>
        <v>240</v>
      </c>
      <c r="CE63" s="1">
        <f>'BASE METAS)'!FK53</f>
        <v>0</v>
      </c>
      <c r="CF63" s="1">
        <f>'BASE METAS)'!FL53</f>
        <v>20</v>
      </c>
      <c r="CG63" s="1">
        <f>'BASE METAS)'!FM53</f>
        <v>40</v>
      </c>
    </row>
    <row r="64" spans="1:85" ht="114.75" x14ac:dyDescent="0.25">
      <c r="A64" s="1">
        <f>'BASE METAS)'!A54</f>
        <v>0</v>
      </c>
      <c r="B64" s="7221"/>
      <c r="C64" s="5685"/>
      <c r="D64" s="5685"/>
      <c r="E64" s="7145"/>
      <c r="F64" s="5707"/>
      <c r="G64" s="5707"/>
      <c r="H64" s="5707"/>
      <c r="I64" s="5707"/>
      <c r="J64" s="5707"/>
      <c r="K64" s="5707"/>
      <c r="L64" s="5707"/>
      <c r="M64" s="5707"/>
      <c r="N64" s="5707"/>
      <c r="O64" s="5698"/>
      <c r="P64" s="5698"/>
      <c r="Q64" s="5698"/>
      <c r="R64" s="5698"/>
      <c r="S64" s="5698"/>
      <c r="T64" s="5698"/>
      <c r="U64" s="7730"/>
      <c r="V64" s="5698"/>
      <c r="W64" s="5695"/>
      <c r="X64" s="7145"/>
      <c r="Y64" s="606" t="str">
        <f>'BASE METAS)'!Y54</f>
        <v>05</v>
      </c>
      <c r="Z64" s="439" t="str">
        <f>'BASE METAS)'!Z54</f>
        <v>MANTENIMIENTO PREVENTIVO A EXTENSIONES TELEFÓNICAS</v>
      </c>
      <c r="AA64" s="437" t="str">
        <f>'BASE METAS)'!AA54</f>
        <v>SERVICIO</v>
      </c>
      <c r="AB64" s="443">
        <f>'BASE METAS)'!AB54</f>
        <v>360</v>
      </c>
      <c r="AC64" s="170">
        <f>'BASE METAS)'!AC54</f>
        <v>90</v>
      </c>
      <c r="AD64" s="442">
        <f>'BASE METAS)'!AD54</f>
        <v>0.25</v>
      </c>
      <c r="AE64" s="170">
        <f>'BASE METAS)'!AE54</f>
        <v>90</v>
      </c>
      <c r="AF64" s="442">
        <f>'BASE METAS)'!AF54</f>
        <v>0.25</v>
      </c>
      <c r="AG64" s="170">
        <f>'BASE METAS)'!AG54</f>
        <v>90</v>
      </c>
      <c r="AH64" s="442">
        <f>'BASE METAS)'!AH54</f>
        <v>0.25</v>
      </c>
      <c r="AI64" s="170">
        <f>'BASE METAS)'!AI54</f>
        <v>90</v>
      </c>
      <c r="AJ64" s="442">
        <f>'BASE METAS)'!AJ54</f>
        <v>0.25</v>
      </c>
      <c r="AK64" s="183">
        <f>'BASE METAS)'!AK54</f>
        <v>1</v>
      </c>
      <c r="AL64" s="1203" t="str">
        <f>'BASE METAS)'!AL54</f>
        <v>05</v>
      </c>
      <c r="AM64" s="971" t="str">
        <f>'BASE METAS)'!AM54</f>
        <v>MANTEMINIENTO PREVENTIVO A EXTENSIONES TELEFÓNICAS</v>
      </c>
      <c r="AN64" s="971" t="str">
        <f>'BASE METAS)'!AN54</f>
        <v xml:space="preserve">MIDE EL NUMERO DE MANTENIMIENTO REALIZADOS ENTRE EL NUMERO DE MANTENIMIENTOS PROGRAMADOS </v>
      </c>
      <c r="AO64" s="1343" t="str">
        <f>'BASE METAS)'!AU54</f>
        <v>DESEMPEÑO</v>
      </c>
      <c r="AP64" s="1039" t="str">
        <f>'BASE METAS)'!AO54</f>
        <v xml:space="preserve">NUMERO DE SERVICIOS REALIZADOS </v>
      </c>
      <c r="AQ64" s="1039" t="str">
        <f>'BASE METAS)'!AP54</f>
        <v xml:space="preserve"> NUMERO DE SERVICIOS PROGRAMADOS</v>
      </c>
      <c r="AR64" s="970">
        <f>'BASE METAS)'!AQ54</f>
        <v>100</v>
      </c>
      <c r="AS64" s="1039" t="str">
        <f>'BASE METAS)'!AR54</f>
        <v>SERVICIOS</v>
      </c>
      <c r="AT64" s="1265" t="str">
        <f>'BASE METAS)'!AS54</f>
        <v>EFICACIA</v>
      </c>
      <c r="AU64" s="1482">
        <f>'BASE METAS)'!BO54</f>
        <v>0</v>
      </c>
      <c r="AV64" s="1">
        <f>'BASE METAS)'!BQ54</f>
        <v>360</v>
      </c>
      <c r="AW64" s="1">
        <f>'BASE METAS)'!BR54</f>
        <v>0</v>
      </c>
      <c r="AX64" s="1324">
        <f>'BASE METAS)'!BS54</f>
        <v>90</v>
      </c>
      <c r="AY64" s="963">
        <f>'BASE METAS)'!BT54</f>
        <v>0</v>
      </c>
      <c r="AZ64" s="963">
        <f>'BASE METAS)'!BU54</f>
        <v>90</v>
      </c>
      <c r="BA64" s="963">
        <f>'BASE METAS)'!BV54</f>
        <v>0</v>
      </c>
      <c r="BB64" s="963">
        <f>'BASE METAS)'!BW54</f>
        <v>0</v>
      </c>
      <c r="BC64" s="963">
        <f>'BASE METAS)'!BX54</f>
        <v>360</v>
      </c>
      <c r="BD64" s="963">
        <f>'BASE METAS)'!BY54</f>
        <v>0</v>
      </c>
      <c r="BE64" s="963">
        <f>'BASE METAS)'!CG54</f>
        <v>0</v>
      </c>
      <c r="BF64" s="963">
        <f>'BASE METAS)'!CJ54</f>
        <v>51</v>
      </c>
      <c r="BG64" s="1352">
        <f>'BASE METAS)'!CK54</f>
        <v>0</v>
      </c>
      <c r="BH64" s="1352">
        <f>'BASE METAS)'!CL54</f>
        <v>0</v>
      </c>
      <c r="BI64" s="1352">
        <f>'BASE METAS)'!CM54</f>
        <v>0</v>
      </c>
      <c r="BJ64" s="1352">
        <f>'BASE METAS)'!CN54</f>
        <v>0</v>
      </c>
      <c r="BK64" s="1352">
        <f>'BASE METAS)'!CO54</f>
        <v>0</v>
      </c>
      <c r="BL64" s="1352">
        <f>'BASE METAS)'!CP54</f>
        <v>0</v>
      </c>
      <c r="BM64" s="1">
        <f>'BASE METAS)'!CQ54</f>
        <v>0</v>
      </c>
      <c r="BN64" s="1">
        <f>'BASE METAS)'!CR54</f>
        <v>0</v>
      </c>
      <c r="BO64" s="1">
        <f>'BASE METAS)'!CS54</f>
        <v>0</v>
      </c>
      <c r="BP64" s="1">
        <f>'BASE METAS)'!CT54</f>
        <v>0</v>
      </c>
      <c r="BQ64" s="1">
        <f>'BASE METAS)'!CU54</f>
        <v>0</v>
      </c>
      <c r="BR64" s="1">
        <f>'BASE METAS)'!CV54</f>
        <v>0</v>
      </c>
      <c r="BS64" s="1">
        <f>'BASE METAS)'!CW54</f>
        <v>0</v>
      </c>
      <c r="BT64" s="1">
        <f>'BASE METAS)'!CX54</f>
        <v>0</v>
      </c>
      <c r="BU64" s="1">
        <f>'BASE METAS)'!FA54</f>
        <v>360</v>
      </c>
      <c r="BV64" s="1">
        <f>'BASE METAS)'!FB54</f>
        <v>0</v>
      </c>
      <c r="BW64" s="1">
        <f>'BASE METAS)'!FC54</f>
        <v>30</v>
      </c>
      <c r="BX64" s="1">
        <f>'BASE METAS)'!FD54</f>
        <v>0</v>
      </c>
      <c r="BY64" s="1">
        <f>'BASE METAS)'!FE54</f>
        <v>-30</v>
      </c>
      <c r="BZ64" s="1">
        <f>'BASE METAS)'!FF54</f>
        <v>0</v>
      </c>
      <c r="CA64" s="1">
        <f>'BASE METAS)'!FG54</f>
        <v>0</v>
      </c>
      <c r="CB64" s="1">
        <f>'BASE METAS)'!FH54</f>
        <v>360</v>
      </c>
      <c r="CC64" s="1">
        <f>'BASE METAS)'!FI54</f>
        <v>0</v>
      </c>
      <c r="CD64" s="1">
        <f>'BASE METAS)'!FJ54</f>
        <v>360</v>
      </c>
      <c r="CE64" s="1">
        <f>'BASE METAS)'!FK54</f>
        <v>0</v>
      </c>
      <c r="CF64" s="1">
        <f>'BASE METAS)'!FL54</f>
        <v>30</v>
      </c>
      <c r="CG64" s="1">
        <f>'BASE METAS)'!FM54</f>
        <v>0</v>
      </c>
    </row>
    <row r="65" spans="1:85" ht="114.75" x14ac:dyDescent="0.25">
      <c r="A65" s="1">
        <f>'BASE METAS)'!A55</f>
        <v>0</v>
      </c>
      <c r="B65" s="7221"/>
      <c r="C65" s="5685"/>
      <c r="D65" s="5685"/>
      <c r="E65" s="7145"/>
      <c r="F65" s="5707"/>
      <c r="G65" s="5707"/>
      <c r="H65" s="5707"/>
      <c r="I65" s="5707"/>
      <c r="J65" s="5707"/>
      <c r="K65" s="5707"/>
      <c r="L65" s="5707"/>
      <c r="M65" s="5707"/>
      <c r="N65" s="5707"/>
      <c r="O65" s="5698"/>
      <c r="P65" s="5698"/>
      <c r="Q65" s="5698"/>
      <c r="R65" s="5698"/>
      <c r="S65" s="5698"/>
      <c r="T65" s="5698"/>
      <c r="U65" s="7730"/>
      <c r="V65" s="5698"/>
      <c r="W65" s="5695"/>
      <c r="X65" s="7145"/>
      <c r="Y65" s="606" t="str">
        <f>'BASE METAS)'!Y55</f>
        <v>06</v>
      </c>
      <c r="Z65" s="439" t="str">
        <f>'BASE METAS)'!Z55</f>
        <v>MANTENIMIENTO CORRECTIVO DE EXTENSIONES TELEFONICAS</v>
      </c>
      <c r="AA65" s="437" t="str">
        <f>'BASE METAS)'!AA55</f>
        <v>SERVICIO</v>
      </c>
      <c r="AB65" s="443">
        <f>'BASE METAS)'!AB55</f>
        <v>400</v>
      </c>
      <c r="AC65" s="170">
        <f>'BASE METAS)'!AC55</f>
        <v>100</v>
      </c>
      <c r="AD65" s="442">
        <f>'BASE METAS)'!AD55</f>
        <v>0.25</v>
      </c>
      <c r="AE65" s="170">
        <f>'BASE METAS)'!AE55</f>
        <v>100</v>
      </c>
      <c r="AF65" s="442">
        <f>'BASE METAS)'!AF55</f>
        <v>0.25</v>
      </c>
      <c r="AG65" s="170">
        <f>'BASE METAS)'!AG55</f>
        <v>100</v>
      </c>
      <c r="AH65" s="442">
        <f>'BASE METAS)'!AH55</f>
        <v>0.25</v>
      </c>
      <c r="AI65" s="170">
        <f>'BASE METAS)'!AI55</f>
        <v>100</v>
      </c>
      <c r="AJ65" s="442">
        <f>'BASE METAS)'!AJ55</f>
        <v>0.25</v>
      </c>
      <c r="AK65" s="183">
        <f>'BASE METAS)'!AK55</f>
        <v>1</v>
      </c>
      <c r="AL65" s="1203" t="str">
        <f>'BASE METAS)'!AL55</f>
        <v>06</v>
      </c>
      <c r="AM65" s="971" t="str">
        <f>'BASE METAS)'!AM55</f>
        <v>MANTENIMIENTO CORRECTIVO DE EXTENSIONES</v>
      </c>
      <c r="AN65" s="971" t="str">
        <f>'BASE METAS)'!AN55</f>
        <v xml:space="preserve">MIDE EL NUMERO DE SOLICITUDES REALIZADOS ENTRE EL NUMERO DE SOLICITUDES PROGRAMADAS </v>
      </c>
      <c r="AO65" s="1343" t="str">
        <f>'BASE METAS)'!AU55</f>
        <v>DESEMPEÑO</v>
      </c>
      <c r="AP65" s="1039" t="str">
        <f>'BASE METAS)'!AO55</f>
        <v xml:space="preserve">NUMERO DE SOLICITUDES ATENDIDAS </v>
      </c>
      <c r="AQ65" s="1039" t="str">
        <f>'BASE METAS)'!AP55</f>
        <v>NUMERO DE SOLICITUDES PROGRAMADAS</v>
      </c>
      <c r="AR65" s="970">
        <f>'BASE METAS)'!AQ55</f>
        <v>100</v>
      </c>
      <c r="AS65" s="1039" t="str">
        <f>'BASE METAS)'!AR55</f>
        <v>SERVICIOS</v>
      </c>
      <c r="AT65" s="1265" t="str">
        <f>'BASE METAS)'!AS55</f>
        <v>EFICACIA</v>
      </c>
      <c r="AU65" s="1482">
        <f>'BASE METAS)'!BO55</f>
        <v>0</v>
      </c>
      <c r="AV65" s="1">
        <f>'BASE METAS)'!BQ55</f>
        <v>400</v>
      </c>
      <c r="AW65" s="1">
        <f>'BASE METAS)'!BR55</f>
        <v>0</v>
      </c>
      <c r="AX65" s="1352">
        <f>'BASE METAS)'!BS55</f>
        <v>100</v>
      </c>
      <c r="AY65" s="1352">
        <f>'BASE METAS)'!BT55</f>
        <v>208</v>
      </c>
      <c r="AZ65" s="1352">
        <f>'BASE METAS)'!BU55</f>
        <v>-108</v>
      </c>
      <c r="BA65" s="1352">
        <f>'BASE METAS)'!BV55</f>
        <v>2.08</v>
      </c>
      <c r="BB65" s="1352">
        <f>'BASE METAS)'!BW55</f>
        <v>347</v>
      </c>
      <c r="BC65" s="1352">
        <f>'BASE METAS)'!BX55</f>
        <v>53</v>
      </c>
      <c r="BD65" s="963">
        <f>'BASE METAS)'!BY55</f>
        <v>0.86750000000000005</v>
      </c>
      <c r="BE65" s="963">
        <f>'BASE METAS)'!CG55</f>
        <v>139</v>
      </c>
      <c r="BF65" s="963">
        <f>'BASE METAS)'!CJ55</f>
        <v>52</v>
      </c>
      <c r="BG65" s="1352">
        <f>'BASE METAS)'!CK55</f>
        <v>0</v>
      </c>
      <c r="BH65" s="1352">
        <f>'BASE METAS)'!CL55</f>
        <v>0</v>
      </c>
      <c r="BI65" s="1352">
        <f>'BASE METAS)'!CM55</f>
        <v>0</v>
      </c>
      <c r="BJ65" s="1352">
        <f>'BASE METAS)'!CN55</f>
        <v>0</v>
      </c>
      <c r="BK65" s="1352">
        <f>'BASE METAS)'!CO55</f>
        <v>0</v>
      </c>
      <c r="BL65" s="1352">
        <f>'BASE METAS)'!CP55</f>
        <v>0</v>
      </c>
      <c r="BM65" s="1">
        <f>'BASE METAS)'!CQ55</f>
        <v>0</v>
      </c>
      <c r="BN65" s="1">
        <f>'BASE METAS)'!CR55</f>
        <v>0</v>
      </c>
      <c r="BO65" s="1">
        <f>'BASE METAS)'!CS55</f>
        <v>0</v>
      </c>
      <c r="BP65" s="1">
        <f>'BASE METAS)'!CT55</f>
        <v>0</v>
      </c>
      <c r="BQ65" s="1">
        <f>'BASE METAS)'!CU55</f>
        <v>0</v>
      </c>
      <c r="BR65" s="1">
        <f>'BASE METAS)'!CV55</f>
        <v>0</v>
      </c>
      <c r="BS65" s="1">
        <f>'BASE METAS)'!CW55</f>
        <v>0</v>
      </c>
      <c r="BT65" s="1">
        <f>'BASE METAS)'!CX55</f>
        <v>0</v>
      </c>
      <c r="BU65" s="1">
        <f>'BASE METAS)'!FA55</f>
        <v>400</v>
      </c>
      <c r="BV65" s="1">
        <f>'BASE METAS)'!FB55</f>
        <v>0</v>
      </c>
      <c r="BW65" s="1">
        <f>'BASE METAS)'!FC55</f>
        <v>33</v>
      </c>
      <c r="BX65" s="1">
        <f>'BASE METAS)'!FD55</f>
        <v>75</v>
      </c>
      <c r="BY65" s="1">
        <f>'BASE METAS)'!FE55</f>
        <v>42</v>
      </c>
      <c r="BZ65" s="1">
        <f>'BASE METAS)'!FF55</f>
        <v>2.2727272727272729</v>
      </c>
      <c r="CA65" s="1">
        <f>'BASE METAS)'!FG55</f>
        <v>214</v>
      </c>
      <c r="CB65" s="1">
        <f>'BASE METAS)'!FH55</f>
        <v>186</v>
      </c>
      <c r="CC65" s="1">
        <f>'BASE METAS)'!FI55</f>
        <v>0.53500000000000003</v>
      </c>
      <c r="CD65" s="1">
        <f>'BASE METAS)'!FJ55</f>
        <v>400</v>
      </c>
      <c r="CE65" s="1">
        <f>'BASE METAS)'!FK55</f>
        <v>0</v>
      </c>
      <c r="CF65" s="1">
        <f>'BASE METAS)'!FL55</f>
        <v>33</v>
      </c>
      <c r="CG65" s="1">
        <f>'BASE METAS)'!FM55</f>
        <v>75</v>
      </c>
    </row>
    <row r="66" spans="1:85" ht="51" customHeight="1" x14ac:dyDescent="0.2">
      <c r="A66" s="1">
        <f>'BASE METAS)'!A56</f>
        <v>0</v>
      </c>
      <c r="B66" s="7221"/>
      <c r="C66" s="5685"/>
      <c r="D66" s="5685"/>
      <c r="E66" s="7145"/>
      <c r="F66" s="5707"/>
      <c r="G66" s="5707"/>
      <c r="H66" s="5707"/>
      <c r="I66" s="5707"/>
      <c r="J66" s="5707"/>
      <c r="K66" s="5707"/>
      <c r="L66" s="5707"/>
      <c r="M66" s="5707"/>
      <c r="N66" s="5707"/>
      <c r="O66" s="5698"/>
      <c r="P66" s="5698"/>
      <c r="Q66" s="5698"/>
      <c r="R66" s="5698"/>
      <c r="S66" s="5698"/>
      <c r="T66" s="5698"/>
      <c r="U66" s="7730"/>
      <c r="V66" s="5698"/>
      <c r="W66" s="5695"/>
      <c r="X66" s="7145"/>
      <c r="Y66" s="606" t="str">
        <f>'BASE METAS)'!Y56</f>
        <v>07</v>
      </c>
      <c r="Z66" s="454" t="str">
        <f>'BASE METAS)'!Z56</f>
        <v>DIAGNOSTICAR EL ESTADO Y FUNCIONALIDAD DE LOS DESARROLLOS INFORMATICOS EXISTENTES</v>
      </c>
      <c r="AA66" s="607" t="str">
        <f>'BASE METAS)'!AA56</f>
        <v>DIAGNOSTICO</v>
      </c>
      <c r="AB66" s="608">
        <f>'BASE METAS)'!AB56</f>
        <v>5</v>
      </c>
      <c r="AC66" s="170">
        <f>'BASE METAS)'!AC56</f>
        <v>2</v>
      </c>
      <c r="AD66" s="442">
        <f>'BASE METAS)'!AD56</f>
        <v>0.4</v>
      </c>
      <c r="AE66" s="170">
        <f>'BASE METAS)'!AE56</f>
        <v>1</v>
      </c>
      <c r="AF66" s="442">
        <f>'BASE METAS)'!AF56</f>
        <v>0.2</v>
      </c>
      <c r="AG66" s="170">
        <f>'BASE METAS)'!AG56</f>
        <v>1</v>
      </c>
      <c r="AH66" s="442">
        <f>'BASE METAS)'!AH56</f>
        <v>0.2</v>
      </c>
      <c r="AI66" s="170">
        <f>'BASE METAS)'!AI56</f>
        <v>1</v>
      </c>
      <c r="AJ66" s="442">
        <f>'BASE METAS)'!AJ56</f>
        <v>0.2</v>
      </c>
      <c r="AK66" s="183">
        <f>'BASE METAS)'!AK56</f>
        <v>1</v>
      </c>
      <c r="AL66" s="1203" t="str">
        <f>'BASE METAS)'!AL56</f>
        <v>O7</v>
      </c>
      <c r="AM66" s="971" t="str">
        <f>'BASE METAS)'!AM56</f>
        <v>DIAGNOSTICAR EL ESTADO Y FUNCIONALIDAD DE LOS DESARROLLOS INFORMATICOS EXISTENTES</v>
      </c>
      <c r="AN66" s="971" t="str">
        <f>'BASE METAS)'!AN56</f>
        <v xml:space="preserve">MIDE EL NUMERO DE DIAGNOSTICOS PROGRAMADOS ENTRTRE EL NUMERO DE DIAGNOSTICOS REALIZADOS </v>
      </c>
      <c r="AO66" s="1343" t="str">
        <f>'BASE METAS)'!AU56</f>
        <v>DESEMPEÑO</v>
      </c>
      <c r="AP66" s="1039" t="str">
        <f>'BASE METAS)'!AO56</f>
        <v>NUMERO DE DIAGNOSTICOS REALIZADOS</v>
      </c>
      <c r="AQ66" s="1039" t="str">
        <f>'BASE METAS)'!AP56</f>
        <v>NUMERO DE DIAGNOSTICOS PROGRAMADOS</v>
      </c>
      <c r="AR66" s="970">
        <f>'BASE METAS)'!AQ56</f>
        <v>100</v>
      </c>
      <c r="AS66" s="1039" t="str">
        <f>'BASE METAS)'!AR56</f>
        <v>DIAGNOSTICOS</v>
      </c>
      <c r="AT66" s="1265" t="str">
        <f>'BASE METAS)'!AS56</f>
        <v>EFICACIA</v>
      </c>
      <c r="AU66" s="1482">
        <f>'BASE METAS)'!BO56</f>
        <v>0</v>
      </c>
      <c r="AV66" s="1">
        <f>'BASE METAS)'!BQ56</f>
        <v>5</v>
      </c>
      <c r="AW66" s="1230">
        <f>'BASE METAS)'!BR56</f>
        <v>0</v>
      </c>
      <c r="AX66" s="1352">
        <f>'BASE METAS)'!BS56</f>
        <v>1</v>
      </c>
      <c r="AY66" s="1236">
        <f>'BASE METAS)'!BT56</f>
        <v>1</v>
      </c>
      <c r="AZ66" s="1352">
        <f>'BASE METAS)'!BU56</f>
        <v>0</v>
      </c>
      <c r="BA66" s="1325">
        <f>'BASE METAS)'!BV56</f>
        <v>1</v>
      </c>
      <c r="BB66" s="1325">
        <f>'BASE METAS)'!BW56</f>
        <v>4</v>
      </c>
      <c r="BC66" s="963">
        <f>'BASE METAS)'!BX56</f>
        <v>1</v>
      </c>
      <c r="BD66" s="963">
        <f>'BASE METAS)'!BY56</f>
        <v>0.8</v>
      </c>
      <c r="BE66" s="963">
        <f>'BASE METAS)'!CG56</f>
        <v>3</v>
      </c>
      <c r="BF66" s="963">
        <f>'BASE METAS)'!CJ56</f>
        <v>53</v>
      </c>
      <c r="BG66" s="1352">
        <f>'BASE METAS)'!CK56</f>
        <v>0</v>
      </c>
      <c r="BH66" s="1352">
        <f>'BASE METAS)'!CL56</f>
        <v>0</v>
      </c>
      <c r="BI66" s="1352">
        <f>'BASE METAS)'!CM56</f>
        <v>0</v>
      </c>
      <c r="BJ66" s="1352">
        <f>'BASE METAS)'!CN56</f>
        <v>0</v>
      </c>
      <c r="BK66" s="1352">
        <f>'BASE METAS)'!CO56</f>
        <v>0</v>
      </c>
      <c r="BL66" s="1352">
        <f>'BASE METAS)'!CP56</f>
        <v>0</v>
      </c>
      <c r="BM66" s="1">
        <f>'BASE METAS)'!CQ56</f>
        <v>0</v>
      </c>
      <c r="BN66" s="1">
        <f>'BASE METAS)'!CR56</f>
        <v>0</v>
      </c>
      <c r="BO66" s="1">
        <f>'BASE METAS)'!CS56</f>
        <v>0</v>
      </c>
      <c r="BP66" s="1">
        <f>'BASE METAS)'!CT56</f>
        <v>0</v>
      </c>
      <c r="BQ66" s="1">
        <f>'BASE METAS)'!CU56</f>
        <v>0</v>
      </c>
      <c r="BR66" s="1">
        <f>'BASE METAS)'!CV56</f>
        <v>0</v>
      </c>
      <c r="BS66" s="1">
        <f>'BASE METAS)'!CW56</f>
        <v>0</v>
      </c>
      <c r="BT66" s="1">
        <f>'BASE METAS)'!CX56</f>
        <v>0</v>
      </c>
      <c r="BU66" s="1">
        <f>'BASE METAS)'!FA56</f>
        <v>5</v>
      </c>
      <c r="BV66" s="1">
        <f>'BASE METAS)'!FB56</f>
        <v>0</v>
      </c>
      <c r="BW66" s="1">
        <f>'BASE METAS)'!FC56</f>
        <v>0</v>
      </c>
      <c r="BX66" s="1">
        <f>'BASE METAS)'!FD56</f>
        <v>0</v>
      </c>
      <c r="BY66" s="1">
        <f>'BASE METAS)'!FE56</f>
        <v>0</v>
      </c>
      <c r="BZ66" s="1">
        <f>'BASE METAS)'!FF56</f>
        <v>0</v>
      </c>
      <c r="CA66" s="1">
        <f>'BASE METAS)'!FG56</f>
        <v>3</v>
      </c>
      <c r="CB66" s="1">
        <f>'BASE METAS)'!FH56</f>
        <v>2</v>
      </c>
      <c r="CC66" s="1">
        <f>'BASE METAS)'!FI56</f>
        <v>0.6</v>
      </c>
      <c r="CD66" s="1">
        <f>'BASE METAS)'!FJ56</f>
        <v>5</v>
      </c>
      <c r="CE66" s="1">
        <f>'BASE METAS)'!FK56</f>
        <v>0</v>
      </c>
      <c r="CF66" s="1">
        <f>'BASE METAS)'!FL56</f>
        <v>0</v>
      </c>
      <c r="CG66" s="1">
        <f>'BASE METAS)'!FM56</f>
        <v>1</v>
      </c>
    </row>
    <row r="67" spans="1:85" ht="216.75" x14ac:dyDescent="0.2">
      <c r="A67" s="1">
        <f>'BASE METAS)'!A57</f>
        <v>0</v>
      </c>
      <c r="B67" s="7221"/>
      <c r="C67" s="5685"/>
      <c r="D67" s="5685"/>
      <c r="E67" s="7145"/>
      <c r="F67" s="5707"/>
      <c r="G67" s="5707"/>
      <c r="H67" s="5707"/>
      <c r="I67" s="5707"/>
      <c r="J67" s="5707"/>
      <c r="K67" s="5707"/>
      <c r="L67" s="5707"/>
      <c r="M67" s="5707"/>
      <c r="N67" s="5707"/>
      <c r="O67" s="5698"/>
      <c r="P67" s="5698"/>
      <c r="Q67" s="5698"/>
      <c r="R67" s="5698"/>
      <c r="S67" s="5698"/>
      <c r="T67" s="5698"/>
      <c r="U67" s="7730"/>
      <c r="V67" s="5698"/>
      <c r="W67" s="5695"/>
      <c r="X67" s="7145"/>
      <c r="Y67" s="606" t="str">
        <f>'BASE METAS)'!Y57</f>
        <v>08</v>
      </c>
      <c r="Z67" s="439" t="str">
        <f>'BASE METAS)'!Z57</f>
        <v xml:space="preserve">ADAPTAR O DESARROLLAR SISTEMAS  INFORMATICOS ACORDES A LAS NECESIDADES DE LAS ÁREAS Y DE LA CIUDADANIA </v>
      </c>
      <c r="AA67" s="435" t="str">
        <f>'BASE METAS)'!AA57</f>
        <v>DESARROLLO</v>
      </c>
      <c r="AB67" s="443">
        <f>'BASE METAS)'!AB57</f>
        <v>6</v>
      </c>
      <c r="AC67" s="170">
        <f>'BASE METAS)'!AC57</f>
        <v>2</v>
      </c>
      <c r="AD67" s="442">
        <f>'BASE METAS)'!AD57</f>
        <v>0.33333333333333331</v>
      </c>
      <c r="AE67" s="170">
        <f>'BASE METAS)'!AE57</f>
        <v>2</v>
      </c>
      <c r="AF67" s="442">
        <f>'BASE METAS)'!AF57</f>
        <v>0.33333333333333331</v>
      </c>
      <c r="AG67" s="170">
        <f>'BASE METAS)'!AG57</f>
        <v>1</v>
      </c>
      <c r="AH67" s="442">
        <f>'BASE METAS)'!AH57</f>
        <v>0.16666666666666666</v>
      </c>
      <c r="AI67" s="170">
        <f>'BASE METAS)'!AI57</f>
        <v>1</v>
      </c>
      <c r="AJ67" s="442">
        <f>'BASE METAS)'!AJ57</f>
        <v>0.16666666666666666</v>
      </c>
      <c r="AK67" s="183">
        <f>'BASE METAS)'!AK57</f>
        <v>0.99999999999999989</v>
      </c>
      <c r="AL67" s="1203" t="str">
        <f>'BASE METAS)'!AL57</f>
        <v>08</v>
      </c>
      <c r="AM67" s="971" t="str">
        <f>'BASE METAS)'!AM57</f>
        <v xml:space="preserve">ADAPTAR O DESARROLLAR SISTEMAS  INFORMATICOS ACORDES A LAS NECESIDADES DE LAS ÁREAS Y DE LA CIUDADANIA </v>
      </c>
      <c r="AN67" s="971" t="str">
        <f>'BASE METAS)'!AN57</f>
        <v xml:space="preserve">MIDE EL NUMERO DE SISTEMAS DESARREOLLADOS ENTRE EL NUMERO DE SISTEMAS PROGRAMADOS </v>
      </c>
      <c r="AO67" s="1343" t="str">
        <f>'BASE METAS)'!AU57</f>
        <v>DESEMPEÑO</v>
      </c>
      <c r="AP67" s="1039" t="str">
        <f>'BASE METAS)'!AO57</f>
        <v>NUMERO DE SISTEMAS DESARROLLADOS</v>
      </c>
      <c r="AQ67" s="1039" t="str">
        <f>'BASE METAS)'!AP57</f>
        <v xml:space="preserve"> NUMERO DE SISTEMAS PROGRAMADOS </v>
      </c>
      <c r="AR67" s="970">
        <f>'BASE METAS)'!AQ57</f>
        <v>100</v>
      </c>
      <c r="AS67" s="1204" t="str">
        <f>'BASE METAS)'!AR57</f>
        <v>DESARROLLOS</v>
      </c>
      <c r="AT67" s="1265" t="str">
        <f>'BASE METAS)'!AS57</f>
        <v>EFICACIA</v>
      </c>
      <c r="AU67" s="1482">
        <f>'BASE METAS)'!BO57</f>
        <v>0</v>
      </c>
      <c r="AV67" s="1">
        <f>'BASE METAS)'!BQ57</f>
        <v>6</v>
      </c>
      <c r="AW67" s="1236">
        <f>'BASE METAS)'!BR57</f>
        <v>0</v>
      </c>
      <c r="AX67" s="1236">
        <f>'BASE METAS)'!BS57</f>
        <v>2</v>
      </c>
      <c r="AY67" s="1236">
        <f>'BASE METAS)'!BT57</f>
        <v>2</v>
      </c>
      <c r="AZ67" s="1325">
        <f>'BASE METAS)'!BU57</f>
        <v>0</v>
      </c>
      <c r="BA67" s="1325">
        <f>'BASE METAS)'!BV57</f>
        <v>1</v>
      </c>
      <c r="BB67" s="1325">
        <f>'BASE METAS)'!BW57</f>
        <v>5</v>
      </c>
      <c r="BC67" s="1325">
        <f>'BASE METAS)'!BX57</f>
        <v>1</v>
      </c>
      <c r="BD67" s="963">
        <f>'BASE METAS)'!BY57</f>
        <v>0.83333333333333337</v>
      </c>
      <c r="BE67" s="963">
        <f>'BASE METAS)'!CG57</f>
        <v>3</v>
      </c>
      <c r="BF67" s="963">
        <f>'BASE METAS)'!CJ57</f>
        <v>54</v>
      </c>
      <c r="BG67" s="1352">
        <f>'BASE METAS)'!CK57</f>
        <v>0</v>
      </c>
      <c r="BH67" s="1352">
        <f>'BASE METAS)'!CL57</f>
        <v>0</v>
      </c>
      <c r="BI67" s="1352">
        <f>'BASE METAS)'!CM57</f>
        <v>0</v>
      </c>
      <c r="BJ67" s="1352">
        <f>'BASE METAS)'!CN57</f>
        <v>0</v>
      </c>
      <c r="BK67" s="1352">
        <f>'BASE METAS)'!CO57</f>
        <v>0</v>
      </c>
      <c r="BL67" s="1352">
        <f>'BASE METAS)'!CP57</f>
        <v>0</v>
      </c>
      <c r="BM67" s="1">
        <f>'BASE METAS)'!CQ57</f>
        <v>0</v>
      </c>
      <c r="BN67" s="1">
        <f>'BASE METAS)'!CR57</f>
        <v>0</v>
      </c>
      <c r="BO67" s="1">
        <f>'BASE METAS)'!CS57</f>
        <v>0</v>
      </c>
      <c r="BP67" s="1">
        <f>'BASE METAS)'!CT57</f>
        <v>0</v>
      </c>
      <c r="BQ67" s="1">
        <f>'BASE METAS)'!CU57</f>
        <v>0</v>
      </c>
      <c r="BR67" s="1">
        <f>'BASE METAS)'!CV57</f>
        <v>0</v>
      </c>
      <c r="BS67" s="1">
        <f>'BASE METAS)'!CW57</f>
        <v>0</v>
      </c>
      <c r="BT67" s="1">
        <f>'BASE METAS)'!CX57</f>
        <v>0</v>
      </c>
      <c r="BU67" s="1">
        <f>'BASE METAS)'!FA57</f>
        <v>6</v>
      </c>
      <c r="BV67" s="1">
        <f>'BASE METAS)'!FB57</f>
        <v>0</v>
      </c>
      <c r="BW67" s="1">
        <f>'BASE METAS)'!FC57</f>
        <v>0</v>
      </c>
      <c r="BX67" s="1">
        <f>'BASE METAS)'!FD57</f>
        <v>0</v>
      </c>
      <c r="BY67" s="1">
        <f>'BASE METAS)'!FE57</f>
        <v>0</v>
      </c>
      <c r="BZ67" s="1">
        <f>'BASE METAS)'!FF57</f>
        <v>0</v>
      </c>
      <c r="CA67" s="1">
        <f>'BASE METAS)'!FG57</f>
        <v>3</v>
      </c>
      <c r="CB67" s="1">
        <f>'BASE METAS)'!FH57</f>
        <v>3</v>
      </c>
      <c r="CC67" s="1">
        <f>'BASE METAS)'!FI57</f>
        <v>0.5</v>
      </c>
      <c r="CD67" s="1">
        <f>'BASE METAS)'!FJ57</f>
        <v>6</v>
      </c>
      <c r="CE67" s="1">
        <f>'BASE METAS)'!FK57</f>
        <v>0</v>
      </c>
      <c r="CF67" s="1">
        <f>'BASE METAS)'!FL57</f>
        <v>1</v>
      </c>
      <c r="CG67" s="1">
        <f>'BASE METAS)'!FM57</f>
        <v>2</v>
      </c>
    </row>
    <row r="68" spans="1:85" ht="165.75" x14ac:dyDescent="0.25">
      <c r="A68" s="1">
        <f>'BASE METAS)'!A58</f>
        <v>0</v>
      </c>
      <c r="B68" s="7221"/>
      <c r="C68" s="5685"/>
      <c r="D68" s="5685"/>
      <c r="E68" s="7145"/>
      <c r="F68" s="5707"/>
      <c r="G68" s="5707"/>
      <c r="H68" s="5707"/>
      <c r="I68" s="5707"/>
      <c r="J68" s="5707"/>
      <c r="K68" s="5707"/>
      <c r="L68" s="5707"/>
      <c r="M68" s="5707"/>
      <c r="N68" s="5707"/>
      <c r="O68" s="5698"/>
      <c r="P68" s="5698"/>
      <c r="Q68" s="5698"/>
      <c r="R68" s="5698"/>
      <c r="S68" s="5698"/>
      <c r="T68" s="5698"/>
      <c r="U68" s="7730"/>
      <c r="V68" s="5698"/>
      <c r="W68" s="5695"/>
      <c r="X68" s="7145"/>
      <c r="Y68" s="606" t="str">
        <f>'BASE METAS)'!Y58</f>
        <v>09</v>
      </c>
      <c r="Z68" s="439" t="str">
        <f>'BASE METAS)'!Z58</f>
        <v>IMPLEMENTAR Y DAR SEGUIMIENTO AL FUNCIONAMIENTO DE SISTEMAS DESARROLLADOS</v>
      </c>
      <c r="AA68" s="453" t="str">
        <f>'BASE METAS)'!AA58</f>
        <v>IMPLEMENTACIÓN</v>
      </c>
      <c r="AB68" s="443">
        <f>'BASE METAS)'!AB58</f>
        <v>6</v>
      </c>
      <c r="AC68" s="170">
        <f>'BASE METAS)'!AC58</f>
        <v>2</v>
      </c>
      <c r="AD68" s="442">
        <f>'BASE METAS)'!AD58</f>
        <v>0.33333333333333331</v>
      </c>
      <c r="AE68" s="170">
        <f>'BASE METAS)'!AE58</f>
        <v>2</v>
      </c>
      <c r="AF68" s="442">
        <f>'BASE METAS)'!AF58</f>
        <v>0.33333333333333331</v>
      </c>
      <c r="AG68" s="170">
        <f>'BASE METAS)'!AG58</f>
        <v>1</v>
      </c>
      <c r="AH68" s="442">
        <f>'BASE METAS)'!AH58</f>
        <v>0.16666666666666666</v>
      </c>
      <c r="AI68" s="170">
        <f>'BASE METAS)'!AI58</f>
        <v>1</v>
      </c>
      <c r="AJ68" s="442">
        <f>'BASE METAS)'!AJ58</f>
        <v>0.16666666666666666</v>
      </c>
      <c r="AK68" s="183">
        <f>'BASE METAS)'!AK58</f>
        <v>0.99999999999999989</v>
      </c>
      <c r="AL68" s="1203" t="str">
        <f>'BASE METAS)'!AL58</f>
        <v>09</v>
      </c>
      <c r="AM68" s="971" t="str">
        <f>'BASE METAS)'!AM58</f>
        <v>IMPLEMENTAR Y DAR SEGUIMIENTO AL FUNCIONAMIENTO DE SISTEMAS DESARROLLADOS</v>
      </c>
      <c r="AN68" s="971" t="str">
        <f>'BASE METAS)'!AN58</f>
        <v xml:space="preserve">MIDE EL NUMERO DE SISTEMAS IMPLEMENTADOS ENTRE EL NUMERO DE SISTEMAS DESARROLLADOS </v>
      </c>
      <c r="AO68" s="1343" t="str">
        <f>'BASE METAS)'!AU58</f>
        <v>DESEMPEÑO</v>
      </c>
      <c r="AP68" s="1039" t="str">
        <f>'BASE METAS)'!AO58</f>
        <v>NUMERO DE SISTEMAS IMPLEMENTADOS</v>
      </c>
      <c r="AQ68" s="1039" t="str">
        <f>'BASE METAS)'!AP58</f>
        <v>NUMERO DE SISTEMAS DESARROLLADOS</v>
      </c>
      <c r="AR68" s="970">
        <f>'BASE METAS)'!AQ58</f>
        <v>100</v>
      </c>
      <c r="AS68" s="1039" t="str">
        <f>'BASE METAS)'!AR58</f>
        <v>IMPLEMENTACIÓN</v>
      </c>
      <c r="AT68" s="1265" t="str">
        <f>'BASE METAS)'!AS58</f>
        <v>EFICACIA</v>
      </c>
      <c r="AU68" s="1482">
        <f>'BASE METAS)'!BO58</f>
        <v>0</v>
      </c>
      <c r="AV68" s="1">
        <f>'BASE METAS)'!BQ58</f>
        <v>6</v>
      </c>
      <c r="AW68" s="1">
        <f>'BASE METAS)'!BR58</f>
        <v>0</v>
      </c>
      <c r="AX68" s="1352">
        <f>'BASE METAS)'!BS58</f>
        <v>2</v>
      </c>
      <c r="AY68" s="1352">
        <f>'BASE METAS)'!BT58</f>
        <v>2</v>
      </c>
      <c r="AZ68" s="1352">
        <f>'BASE METAS)'!BU58</f>
        <v>0</v>
      </c>
      <c r="BA68" s="1352">
        <f>'BASE METAS)'!BV58</f>
        <v>1</v>
      </c>
      <c r="BB68" s="1352">
        <f>'BASE METAS)'!BW58</f>
        <v>5</v>
      </c>
      <c r="BC68" s="1352">
        <f>'BASE METAS)'!BX58</f>
        <v>1</v>
      </c>
      <c r="BD68" s="1352">
        <f>'BASE METAS)'!BY58</f>
        <v>0.83333333333333337</v>
      </c>
      <c r="BE68" s="1352">
        <f>'BASE METAS)'!CG58</f>
        <v>3</v>
      </c>
      <c r="BF68" s="1352">
        <f>'BASE METAS)'!CJ58</f>
        <v>55</v>
      </c>
      <c r="BG68" s="1352">
        <f>'BASE METAS)'!CK58</f>
        <v>0</v>
      </c>
      <c r="BH68" s="1352">
        <f>'BASE METAS)'!CL58</f>
        <v>0</v>
      </c>
      <c r="BI68" s="1352">
        <f>'BASE METAS)'!CM58</f>
        <v>0</v>
      </c>
      <c r="BJ68" s="1352">
        <f>'BASE METAS)'!CN58</f>
        <v>0</v>
      </c>
      <c r="BK68" s="1352">
        <f>'BASE METAS)'!CO58</f>
        <v>0</v>
      </c>
      <c r="BL68" s="1352">
        <f>'BASE METAS)'!CP58</f>
        <v>0</v>
      </c>
      <c r="BM68" s="1">
        <f>'BASE METAS)'!CQ58</f>
        <v>0</v>
      </c>
      <c r="BN68" s="1">
        <f>'BASE METAS)'!CR58</f>
        <v>0</v>
      </c>
      <c r="BO68" s="1">
        <f>'BASE METAS)'!CS58</f>
        <v>0</v>
      </c>
      <c r="BP68" s="1">
        <f>'BASE METAS)'!CT58</f>
        <v>0</v>
      </c>
      <c r="BQ68" s="1">
        <f>'BASE METAS)'!CU58</f>
        <v>0</v>
      </c>
      <c r="BR68" s="1">
        <f>'BASE METAS)'!CV58</f>
        <v>0</v>
      </c>
      <c r="BS68" s="1">
        <f>'BASE METAS)'!CW58</f>
        <v>0</v>
      </c>
      <c r="BT68" s="1">
        <f>'BASE METAS)'!CX58</f>
        <v>0</v>
      </c>
      <c r="BU68" s="1">
        <f>'BASE METAS)'!FA58</f>
        <v>6</v>
      </c>
      <c r="BV68" s="1">
        <f>'BASE METAS)'!FB58</f>
        <v>0</v>
      </c>
      <c r="BW68" s="1">
        <f>'BASE METAS)'!FC58</f>
        <v>0</v>
      </c>
      <c r="BX68" s="1">
        <f>'BASE METAS)'!FD58</f>
        <v>0</v>
      </c>
      <c r="BY68" s="1">
        <f>'BASE METAS)'!FE58</f>
        <v>0</v>
      </c>
      <c r="BZ68" s="1">
        <f>'BASE METAS)'!FF58</f>
        <v>0</v>
      </c>
      <c r="CA68" s="1">
        <f>'BASE METAS)'!FG58</f>
        <v>3</v>
      </c>
      <c r="CB68" s="1">
        <f>'BASE METAS)'!FH58</f>
        <v>3</v>
      </c>
      <c r="CC68" s="1">
        <f>'BASE METAS)'!FI58</f>
        <v>0.5</v>
      </c>
      <c r="CD68" s="1">
        <f>'BASE METAS)'!FJ58</f>
        <v>6</v>
      </c>
      <c r="CE68" s="1">
        <f>'BASE METAS)'!FK58</f>
        <v>0</v>
      </c>
      <c r="CF68" s="1">
        <f>'BASE METAS)'!FL58</f>
        <v>1</v>
      </c>
      <c r="CG68" s="1">
        <f>'BASE METAS)'!FM58</f>
        <v>2</v>
      </c>
    </row>
    <row r="69" spans="1:85" ht="102" x14ac:dyDescent="0.25">
      <c r="A69" s="1">
        <f>'BASE METAS)'!A59</f>
        <v>0</v>
      </c>
      <c r="B69" s="7221"/>
      <c r="C69" s="5686"/>
      <c r="D69" s="5686"/>
      <c r="E69" s="7103"/>
      <c r="F69" s="5708"/>
      <c r="G69" s="5708"/>
      <c r="H69" s="5708"/>
      <c r="I69" s="5708"/>
      <c r="J69" s="5708"/>
      <c r="K69" s="5708"/>
      <c r="L69" s="5708"/>
      <c r="M69" s="5708"/>
      <c r="N69" s="5708"/>
      <c r="O69" s="5699"/>
      <c r="P69" s="5699"/>
      <c r="Q69" s="5699"/>
      <c r="R69" s="5699"/>
      <c r="S69" s="5699"/>
      <c r="T69" s="5699"/>
      <c r="U69" s="7731"/>
      <c r="V69" s="5699"/>
      <c r="W69" s="5696"/>
      <c r="X69" s="7103"/>
      <c r="Y69" s="609">
        <f>'BASE METAS)'!Y59</f>
        <v>10</v>
      </c>
      <c r="Z69" s="445" t="str">
        <f>'BASE METAS)'!Z59</f>
        <v xml:space="preserve">REALIZAR LA ESTRUCTURACIÓN DE LA RED INALAMBRICA </v>
      </c>
      <c r="AA69" s="549" t="str">
        <f>'BASE METAS)'!AA59</f>
        <v>INSTALACIÓN</v>
      </c>
      <c r="AB69" s="448">
        <f>'BASE METAS)'!AB59</f>
        <v>35</v>
      </c>
      <c r="AC69" s="187">
        <f>'BASE METAS)'!AC59</f>
        <v>9</v>
      </c>
      <c r="AD69" s="447">
        <f>'BASE METAS)'!AD59</f>
        <v>0.25714285714285712</v>
      </c>
      <c r="AE69" s="187">
        <f>'BASE METAS)'!AE59</f>
        <v>9</v>
      </c>
      <c r="AF69" s="447">
        <f>'BASE METAS)'!AF59</f>
        <v>0.25714285714285712</v>
      </c>
      <c r="AG69" s="187">
        <f>'BASE METAS)'!AG59</f>
        <v>9</v>
      </c>
      <c r="AH69" s="447">
        <f>'BASE METAS)'!AH59</f>
        <v>0.25714285714285712</v>
      </c>
      <c r="AI69" s="187">
        <f>'BASE METAS)'!AI59</f>
        <v>8</v>
      </c>
      <c r="AJ69" s="447">
        <f>'BASE METAS)'!AJ59</f>
        <v>0.22857142857142856</v>
      </c>
      <c r="AK69" s="211">
        <f>'BASE METAS)'!AK59</f>
        <v>0.99999999999999989</v>
      </c>
      <c r="AL69" s="1203">
        <f>'BASE METAS)'!AL59</f>
        <v>10</v>
      </c>
      <c r="AM69" s="1038" t="str">
        <f>'BASE METAS)'!AM59</f>
        <v xml:space="preserve">REALIZAR LA ESTRUCTURACIÓN DE LA RED INALAMBRICA </v>
      </c>
      <c r="AN69" s="971" t="str">
        <f>'BASE METAS)'!AN59</f>
        <v xml:space="preserve">MIDE EL NUMERO DE SISTEMAS IMPLEMENTADOS ENTRE EL NUMERO DE SISTEMAS DESARROLLADOS </v>
      </c>
      <c r="AO69" s="1343" t="str">
        <f>'BASE METAS)'!AU59</f>
        <v>DESEMPEÑO</v>
      </c>
      <c r="AP69" s="1039" t="str">
        <f>'BASE METAS)'!AO59</f>
        <v xml:space="preserve">NUMERO DE SISTEMAS IMPLEMENTADOS </v>
      </c>
      <c r="AQ69" s="1039" t="str">
        <f>'BASE METAS)'!AP59</f>
        <v xml:space="preserve"> NUMERO DE SISTEMAS DESARROLLADOS</v>
      </c>
      <c r="AR69" s="970">
        <f>'BASE METAS)'!AQ59</f>
        <v>100</v>
      </c>
      <c r="AS69" s="1039" t="str">
        <f>'BASE METAS)'!AR59</f>
        <v>IMPLEMENTACIÓN</v>
      </c>
      <c r="AT69" s="1265" t="str">
        <f>'BASE METAS)'!AS59</f>
        <v>EFICACIA</v>
      </c>
      <c r="AU69" s="1482">
        <f>'BASE METAS)'!BO59</f>
        <v>0</v>
      </c>
      <c r="AV69" s="1">
        <f>'BASE METAS)'!BQ59</f>
        <v>35</v>
      </c>
      <c r="AW69" s="1">
        <f>'BASE METAS)'!BR59</f>
        <v>0</v>
      </c>
      <c r="AX69" s="1352">
        <f>'BASE METAS)'!BS59</f>
        <v>9</v>
      </c>
      <c r="AY69" s="1352">
        <f>'BASE METAS)'!BT59</f>
        <v>0</v>
      </c>
      <c r="AZ69" s="1352">
        <f>'BASE METAS)'!BU59</f>
        <v>9</v>
      </c>
      <c r="BA69" s="1352">
        <f>'BASE METAS)'!BV59</f>
        <v>0</v>
      </c>
      <c r="BB69" s="1352">
        <f>'BASE METAS)'!BW59</f>
        <v>0</v>
      </c>
      <c r="BC69" s="1352">
        <f>'BASE METAS)'!BX59</f>
        <v>35</v>
      </c>
      <c r="BD69" s="1352">
        <f>'BASE METAS)'!BY59</f>
        <v>0</v>
      </c>
      <c r="BE69" s="1352">
        <f>'BASE METAS)'!CG59</f>
        <v>0</v>
      </c>
      <c r="BF69" s="1352">
        <f>'BASE METAS)'!CJ59</f>
        <v>56</v>
      </c>
      <c r="BG69" s="1352">
        <f>'BASE METAS)'!CK59</f>
        <v>0</v>
      </c>
      <c r="BH69" s="1352">
        <f>'BASE METAS)'!CL59</f>
        <v>0</v>
      </c>
      <c r="BI69" s="1352">
        <f>'BASE METAS)'!CM59</f>
        <v>0</v>
      </c>
      <c r="BJ69" s="1352">
        <f>'BASE METAS)'!CN59</f>
        <v>0</v>
      </c>
      <c r="BK69" s="1352">
        <f>'BASE METAS)'!CO59</f>
        <v>0</v>
      </c>
      <c r="BL69" s="1352">
        <f>'BASE METAS)'!CP59</f>
        <v>0</v>
      </c>
      <c r="BM69" s="1">
        <f>'BASE METAS)'!CQ59</f>
        <v>0</v>
      </c>
      <c r="BN69" s="1">
        <f>'BASE METAS)'!CR59</f>
        <v>0</v>
      </c>
      <c r="BO69" s="1">
        <f>'BASE METAS)'!CS59</f>
        <v>0</v>
      </c>
      <c r="BP69" s="1">
        <f>'BASE METAS)'!CT59</f>
        <v>0</v>
      </c>
      <c r="BQ69" s="1">
        <f>'BASE METAS)'!CU59</f>
        <v>0</v>
      </c>
      <c r="BR69" s="1">
        <f>'BASE METAS)'!CV59</f>
        <v>0</v>
      </c>
      <c r="BS69" s="1">
        <f>'BASE METAS)'!CW59</f>
        <v>0</v>
      </c>
      <c r="BT69" s="1">
        <f>'BASE METAS)'!CX59</f>
        <v>0</v>
      </c>
      <c r="BU69" s="1">
        <f>'BASE METAS)'!FA59</f>
        <v>35</v>
      </c>
      <c r="BV69" s="1">
        <f>'BASE METAS)'!FB59</f>
        <v>0</v>
      </c>
      <c r="BW69" s="1">
        <f>'BASE METAS)'!FC59</f>
        <v>3</v>
      </c>
      <c r="BX69" s="1">
        <f>'BASE METAS)'!FD59</f>
        <v>0</v>
      </c>
      <c r="BY69" s="1">
        <f>'BASE METAS)'!FE59</f>
        <v>-3</v>
      </c>
      <c r="BZ69" s="1">
        <f>'BASE METAS)'!FF59</f>
        <v>0</v>
      </c>
      <c r="CA69" s="1">
        <f>'BASE METAS)'!FG59</f>
        <v>0</v>
      </c>
      <c r="CB69" s="1">
        <f>'BASE METAS)'!FH59</f>
        <v>35</v>
      </c>
      <c r="CC69" s="1">
        <f>'BASE METAS)'!FI59</f>
        <v>0</v>
      </c>
      <c r="CD69" s="1">
        <f>'BASE METAS)'!FJ59</f>
        <v>35</v>
      </c>
      <c r="CE69" s="1">
        <f>'BASE METAS)'!FK59</f>
        <v>0</v>
      </c>
      <c r="CF69" s="1">
        <f>'BASE METAS)'!FL59</f>
        <v>3</v>
      </c>
      <c r="CG69" s="1">
        <f>'BASE METAS)'!FM59</f>
        <v>0</v>
      </c>
    </row>
    <row r="70" spans="1:85" ht="81.75" customHeight="1" x14ac:dyDescent="0.25">
      <c r="A70" s="1">
        <f>'BASE METAS)'!A60</f>
        <v>10</v>
      </c>
      <c r="B70" s="7221"/>
      <c r="C70" s="7154">
        <f>'BASE METAS)'!C60</f>
        <v>109</v>
      </c>
      <c r="D70" s="7154">
        <f>'BASE METAS)'!D60</f>
        <v>10</v>
      </c>
      <c r="E70" s="7154" t="str">
        <f>'BASE METAS)'!E60</f>
        <v xml:space="preserve">AUDIENCIA PÚBLICA Y CONSULTA POPULAR </v>
      </c>
      <c r="F70" s="5706" t="str">
        <f>'BASE METAS)'!F60</f>
        <v>A00</v>
      </c>
      <c r="G70" s="5706" t="str">
        <f>'BASE METAS)'!G60</f>
        <v>112</v>
      </c>
      <c r="H70" s="5706" t="str">
        <f>'BASE METAS)'!H60</f>
        <v>05</v>
      </c>
      <c r="I70" s="5706" t="str">
        <f>'BASE METAS)'!I60</f>
        <v>01</v>
      </c>
      <c r="J70" s="5706" t="str">
        <f>'BASE METAS)'!J60</f>
        <v>03</v>
      </c>
      <c r="K70" s="5706" t="str">
        <f>'BASE METAS)'!K60</f>
        <v>02</v>
      </c>
      <c r="L70" s="5706" t="str">
        <f>'BASE METAS)'!L60</f>
        <v>01</v>
      </c>
      <c r="M70" s="7144" t="str">
        <f>'BASE METAS)'!M60</f>
        <v>101</v>
      </c>
      <c r="N70" s="5706" t="str">
        <f>'BASE METAS)'!N60</f>
        <v>Presidencia</v>
      </c>
      <c r="O70" s="5706" t="str">
        <f>'BASE METAS)'!O60</f>
        <v>Participación Ciudadana</v>
      </c>
      <c r="P70" s="5697" t="str">
        <f>'BASE METAS)'!P60</f>
        <v>Administración, planeación y control gubernamental</v>
      </c>
      <c r="Q70" s="5697" t="str">
        <f>'BASE METAS)'!Q60</f>
        <v>Control y evaluación de la administración gubernamental</v>
      </c>
      <c r="R70" s="5697" t="str">
        <f>'BASE METAS)'!R60</f>
        <v>Conducción de las políticas generales de gobierno</v>
      </c>
      <c r="S70" s="5697" t="str">
        <f>'BASE METAS)'!S60</f>
        <v>Atención a la demanda ciudadana</v>
      </c>
      <c r="T70" s="5697" t="str">
        <f>'BASE METAS)'!T60</f>
        <v>Audiencia pública y consulta popular</v>
      </c>
      <c r="U70" s="7729" t="str">
        <f>'BASE METAS)'!U60</f>
        <v>COORDINARSE  CON LAS DEPENDENCIAS  DEL GOBIERNO MUNICIPAL PARA IMPULSAR EN LA ZONA ORIENTE LA MODERNIZACIÓN Y MEJORA DE LA EFICIENCIA Y EFICACIA DE  LA GESTIÓN MUNICIPAL. GARANTIZAR LA OFICINA DEL PRESIDENTE  MUNICIPAL EN ZONA ORIENTE  RECIBA LAS PETICIONES DIRECTAS DE LA CIUDADANIA DE ESA ÁREA DEL MUNICIPIO, A LA VEZ DE SER UN VÍNCULO CON LAS DEPENDENCIAS QUE ATIENDENLAS DEMANDAS DE LA POBLACIÓN, ASEGURANDO LA ATENCIÓN A LAS MISMAS,  VERIFICANDO EL CUMPLIMIENTO EN EL  TIEMPO ESTABLECIDO.</v>
      </c>
      <c r="V70" s="5697" t="str">
        <f>'BASE METAS)'!V60</f>
        <v>Gobierno de Resultados</v>
      </c>
      <c r="W70" s="5694">
        <f>'BASE METAS)'!W60</f>
        <v>5727217.8600000003</v>
      </c>
      <c r="X70" s="7102" t="str">
        <f>'BASE METAS)'!X60</f>
        <v>OFICINA DEL PRESIDENTE MUNICIPAL EN ZONA ORIENTE</v>
      </c>
      <c r="Y70" s="593" t="str">
        <f>'BASE METAS)'!Y60</f>
        <v>01</v>
      </c>
      <c r="Z70" s="438" t="str">
        <f>'BASE METAS)'!Z60</f>
        <v>REALIZAR REUNIONES DE TRABAJO, PARA COORDINAR CON LAS DEPENDENCIAS MUNICIPALES LA MEJORA Y EFICIENCIA DE LA GESTIÓN.</v>
      </c>
      <c r="AA70" s="540" t="str">
        <f>'BASE METAS)'!AA60</f>
        <v>REUNIÓN</v>
      </c>
      <c r="AB70" s="179">
        <f>'BASE METAS)'!AB60</f>
        <v>100</v>
      </c>
      <c r="AC70" s="179">
        <f>'BASE METAS)'!AC60</f>
        <v>25</v>
      </c>
      <c r="AD70" s="451">
        <f>'BASE METAS)'!AD60</f>
        <v>0.25</v>
      </c>
      <c r="AE70" s="179">
        <f>'BASE METAS)'!AE60</f>
        <v>25</v>
      </c>
      <c r="AF70" s="451">
        <f>'BASE METAS)'!AF60</f>
        <v>0.25</v>
      </c>
      <c r="AG70" s="179">
        <f>'BASE METAS)'!AG60</f>
        <v>25</v>
      </c>
      <c r="AH70" s="451">
        <f>'BASE METAS)'!AH60</f>
        <v>0.25</v>
      </c>
      <c r="AI70" s="179">
        <f>'BASE METAS)'!AI60</f>
        <v>25</v>
      </c>
      <c r="AJ70" s="598">
        <f>'BASE METAS)'!AJ60</f>
        <v>0.25</v>
      </c>
      <c r="AK70" s="211">
        <f>'BASE METAS)'!AK60</f>
        <v>1</v>
      </c>
      <c r="AL70" s="968">
        <f>'BASE METAS)'!AL60</f>
        <v>1</v>
      </c>
      <c r="AM70" s="1211" t="str">
        <f>'BASE METAS)'!AM60</f>
        <v>COORDINAR REUNIONES CON LAS DEPENDENCIAS MUNICIPALES</v>
      </c>
      <c r="AN70" s="1211" t="str">
        <f>'BASE METAS)'!AN60</f>
        <v xml:space="preserve">MIDE LA MEJORA Y EFICIENCIA DE LAS ACCIONES REALIZADAS ENTRE LO PROGRAMADO </v>
      </c>
      <c r="AO70" s="1343" t="str">
        <f>'BASE METAS)'!AU60</f>
        <v>DESEMPEÑO</v>
      </c>
      <c r="AP70" s="1212" t="str">
        <f>'BASE METAS)'!AO60</f>
        <v>NUMERO DE REUNIONES REALIZADAS</v>
      </c>
      <c r="AQ70" s="1212" t="str">
        <f>'BASE METAS)'!AP60</f>
        <v xml:space="preserve">NUMERO DE REUNIONES PROGRAMADAS </v>
      </c>
      <c r="AR70" s="970">
        <f>'BASE METAS)'!AQ60</f>
        <v>100</v>
      </c>
      <c r="AS70" s="1212" t="str">
        <f>'BASE METAS)'!AR60</f>
        <v>REUNIÓN</v>
      </c>
      <c r="AT70" s="1039" t="str">
        <f>'BASE METAS)'!AS60</f>
        <v>EFICIENCIA</v>
      </c>
      <c r="AU70" s="1482">
        <f>'BASE METAS)'!BO60</f>
        <v>0</v>
      </c>
      <c r="AV70" s="1">
        <f>'BASE METAS)'!BQ60</f>
        <v>100</v>
      </c>
      <c r="AW70" s="1">
        <f>'BASE METAS)'!BR60</f>
        <v>0</v>
      </c>
      <c r="AX70" s="1352">
        <f>'BASE METAS)'!BS60</f>
        <v>25</v>
      </c>
      <c r="AY70" s="1352">
        <f>'BASE METAS)'!BT60</f>
        <v>9</v>
      </c>
      <c r="AZ70" s="1352">
        <f>'BASE METAS)'!BU60</f>
        <v>16</v>
      </c>
      <c r="BA70" s="1352">
        <f>'BASE METAS)'!BV60</f>
        <v>0.36</v>
      </c>
      <c r="BB70" s="1352">
        <f>'BASE METAS)'!BW60</f>
        <v>14</v>
      </c>
      <c r="BC70" s="1352">
        <f>'BASE METAS)'!BX60</f>
        <v>86</v>
      </c>
      <c r="BD70" s="1352">
        <f>'BASE METAS)'!BY60</f>
        <v>0.14000000000000001</v>
      </c>
      <c r="BE70" s="1352">
        <f>'BASE METAS)'!CG60</f>
        <v>5</v>
      </c>
      <c r="BF70" s="1352">
        <f>'BASE METAS)'!CJ60</f>
        <v>57</v>
      </c>
      <c r="BG70" s="1352">
        <f>'BASE METAS)'!CK60</f>
        <v>0</v>
      </c>
      <c r="BH70" s="1352">
        <f>'BASE METAS)'!CL60</f>
        <v>0</v>
      </c>
      <c r="BI70" s="1352">
        <f>'BASE METAS)'!CM60</f>
        <v>0</v>
      </c>
      <c r="BJ70" s="1352">
        <f>'BASE METAS)'!CN60</f>
        <v>0</v>
      </c>
      <c r="BK70" s="1352">
        <f>'BASE METAS)'!CO60</f>
        <v>0</v>
      </c>
      <c r="BL70" s="1352">
        <f>'BASE METAS)'!CP60</f>
        <v>0</v>
      </c>
      <c r="BM70" s="1">
        <f>'BASE METAS)'!CQ60</f>
        <v>0</v>
      </c>
      <c r="BN70" s="1">
        <f>'BASE METAS)'!CR60</f>
        <v>0</v>
      </c>
      <c r="BO70" s="1">
        <f>'BASE METAS)'!CS60</f>
        <v>0</v>
      </c>
      <c r="BP70" s="1">
        <f>'BASE METAS)'!CT60</f>
        <v>0</v>
      </c>
      <c r="BQ70" s="1">
        <f>'BASE METAS)'!CU60</f>
        <v>0</v>
      </c>
      <c r="BR70" s="1">
        <f>'BASE METAS)'!CV60</f>
        <v>0</v>
      </c>
      <c r="BS70" s="1">
        <f>'BASE METAS)'!CW60</f>
        <v>0</v>
      </c>
      <c r="BT70" s="1">
        <f>'BASE METAS)'!CX60</f>
        <v>0</v>
      </c>
      <c r="BU70" s="1">
        <f>'BASE METAS)'!FA60</f>
        <v>100</v>
      </c>
      <c r="BV70" s="1">
        <f>'BASE METAS)'!FB60</f>
        <v>0</v>
      </c>
      <c r="BW70" s="1">
        <f>'BASE METAS)'!FC60</f>
        <v>8</v>
      </c>
      <c r="BX70" s="1">
        <f>'BASE METAS)'!FD60</f>
        <v>3</v>
      </c>
      <c r="BY70" s="1">
        <f>'BASE METAS)'!FE60</f>
        <v>-5</v>
      </c>
      <c r="BZ70" s="1">
        <f>'BASE METAS)'!FF60</f>
        <v>0.375</v>
      </c>
      <c r="CA70" s="1">
        <f>'BASE METAS)'!FG60</f>
        <v>8</v>
      </c>
      <c r="CB70" s="1">
        <f>'BASE METAS)'!FH60</f>
        <v>92</v>
      </c>
      <c r="CC70" s="1">
        <f>'BASE METAS)'!FI60</f>
        <v>0.08</v>
      </c>
      <c r="CD70" s="1">
        <f>'BASE METAS)'!FJ60</f>
        <v>100</v>
      </c>
      <c r="CE70" s="1">
        <f>'BASE METAS)'!FK60</f>
        <v>0</v>
      </c>
      <c r="CF70" s="1">
        <f>'BASE METAS)'!FL60</f>
        <v>8</v>
      </c>
      <c r="CG70" s="1">
        <f>'BASE METAS)'!FM60</f>
        <v>2</v>
      </c>
    </row>
    <row r="71" spans="1:85" ht="81.75" customHeight="1" x14ac:dyDescent="0.25">
      <c r="A71" s="1">
        <f>'BASE METAS)'!A61</f>
        <v>0</v>
      </c>
      <c r="B71" s="7221"/>
      <c r="C71" s="7154"/>
      <c r="D71" s="7154"/>
      <c r="E71" s="7154"/>
      <c r="F71" s="5707"/>
      <c r="G71" s="5707"/>
      <c r="H71" s="5707"/>
      <c r="I71" s="5707"/>
      <c r="J71" s="5707"/>
      <c r="K71" s="5707"/>
      <c r="L71" s="5707"/>
      <c r="M71" s="7144"/>
      <c r="N71" s="5707"/>
      <c r="O71" s="5707"/>
      <c r="P71" s="5698"/>
      <c r="Q71" s="5698"/>
      <c r="R71" s="5698"/>
      <c r="S71" s="5698"/>
      <c r="T71" s="5698"/>
      <c r="U71" s="7730"/>
      <c r="V71" s="5698"/>
      <c r="W71" s="5695"/>
      <c r="X71" s="7145"/>
      <c r="Y71" s="594" t="str">
        <f>'BASE METAS)'!Y61</f>
        <v>02</v>
      </c>
      <c r="Z71" s="439" t="str">
        <f>'BASE METAS)'!Z61</f>
        <v>LLEVAR A CABO LAS REUNIONES DE DIFUSIÓN DE INFORMACIÓN CON LA CIUDADANIA DE  LA ZONA ORIENTE DEL MUNICIPIO.</v>
      </c>
      <c r="AA71" s="437" t="str">
        <f>'BASE METAS)'!AA61</f>
        <v>REUNIÓN</v>
      </c>
      <c r="AB71" s="170">
        <f>'BASE METAS)'!AB61</f>
        <v>60</v>
      </c>
      <c r="AC71" s="170">
        <f>'BASE METAS)'!AC61</f>
        <v>15</v>
      </c>
      <c r="AD71" s="452">
        <f>'BASE METAS)'!AD61</f>
        <v>0.25</v>
      </c>
      <c r="AE71" s="170">
        <f>'BASE METAS)'!AE61</f>
        <v>15</v>
      </c>
      <c r="AF71" s="452">
        <f>'BASE METAS)'!AF61</f>
        <v>0.25</v>
      </c>
      <c r="AG71" s="170">
        <f>'BASE METAS)'!AG61</f>
        <v>15</v>
      </c>
      <c r="AH71" s="452">
        <f>'BASE METAS)'!AH61</f>
        <v>0.25</v>
      </c>
      <c r="AI71" s="170">
        <f>'BASE METAS)'!AI61</f>
        <v>15</v>
      </c>
      <c r="AJ71" s="599">
        <f>'BASE METAS)'!AJ61</f>
        <v>0.25</v>
      </c>
      <c r="AK71" s="211">
        <f>'BASE METAS)'!AK61</f>
        <v>1</v>
      </c>
      <c r="AL71" s="968">
        <f>'BASE METAS)'!AL61</f>
        <v>2</v>
      </c>
      <c r="AM71" s="1211" t="str">
        <f>'BASE METAS)'!AM61</f>
        <v xml:space="preserve">DIFUSIÓN DE INFORMACIÓN </v>
      </c>
      <c r="AN71" s="1211" t="str">
        <f>'BASE METAS)'!AN61</f>
        <v xml:space="preserve">MIDE EL NUMERO DE REUNIONES REALIZADAS ENTRE LAS PROGRAMADAS </v>
      </c>
      <c r="AO71" s="1343" t="str">
        <f>'BASE METAS)'!AU61</f>
        <v>DESEMPEÑO</v>
      </c>
      <c r="AP71" s="1212" t="str">
        <f>'BASE METAS)'!AO61</f>
        <v>NUMERO DE REUNIONES REALIZADAS</v>
      </c>
      <c r="AQ71" s="1212" t="str">
        <f>'BASE METAS)'!AP61</f>
        <v xml:space="preserve">NUMERO DE REUNIONES PROGRAMADAS </v>
      </c>
      <c r="AR71" s="970">
        <f>'BASE METAS)'!AQ61</f>
        <v>100</v>
      </c>
      <c r="AS71" s="1212" t="str">
        <f>'BASE METAS)'!AR61</f>
        <v>REUNIÓN</v>
      </c>
      <c r="AT71" s="1039" t="str">
        <f>'BASE METAS)'!AS61</f>
        <v>EFICIENCIA</v>
      </c>
      <c r="AU71" s="1482">
        <f>'BASE METAS)'!BO61</f>
        <v>0</v>
      </c>
      <c r="AV71" s="1">
        <f>'BASE METAS)'!BQ61</f>
        <v>60</v>
      </c>
      <c r="AW71" s="1">
        <f>'BASE METAS)'!BR61</f>
        <v>0</v>
      </c>
      <c r="AX71" s="1">
        <f>'BASE METAS)'!BS61</f>
        <v>15</v>
      </c>
      <c r="AY71" s="1">
        <f>'BASE METAS)'!BT61</f>
        <v>17</v>
      </c>
      <c r="AZ71" s="1">
        <f>'BASE METAS)'!BU61</f>
        <v>-2</v>
      </c>
      <c r="BA71" s="1">
        <f>'BASE METAS)'!BV61</f>
        <v>1.1333333333333333</v>
      </c>
      <c r="BB71" s="1">
        <f>'BASE METAS)'!BW61</f>
        <v>47</v>
      </c>
      <c r="BC71" s="1">
        <f>'BASE METAS)'!BX61</f>
        <v>13</v>
      </c>
      <c r="BD71" s="1">
        <f>'BASE METAS)'!BY61</f>
        <v>0.78333333333333333</v>
      </c>
      <c r="BE71" s="1">
        <f>'BASE METAS)'!CG61</f>
        <v>30</v>
      </c>
      <c r="BF71" s="1">
        <f>'BASE METAS)'!CJ61</f>
        <v>58</v>
      </c>
      <c r="BG71" s="1">
        <f>'BASE METAS)'!CK61</f>
        <v>0</v>
      </c>
      <c r="BH71" s="1">
        <f>'BASE METAS)'!CL61</f>
        <v>0</v>
      </c>
      <c r="BI71" s="1">
        <f>'BASE METAS)'!CM61</f>
        <v>0</v>
      </c>
      <c r="BJ71" s="1">
        <f>'BASE METAS)'!CN61</f>
        <v>0</v>
      </c>
      <c r="BK71" s="1">
        <f>'BASE METAS)'!CO61</f>
        <v>0</v>
      </c>
      <c r="BL71" s="1">
        <f>'BASE METAS)'!CP61</f>
        <v>0</v>
      </c>
      <c r="BM71" s="1">
        <f>'BASE METAS)'!CQ61</f>
        <v>0</v>
      </c>
      <c r="BN71" s="1">
        <f>'BASE METAS)'!CR61</f>
        <v>0</v>
      </c>
      <c r="BO71" s="1">
        <f>'BASE METAS)'!CS61</f>
        <v>0</v>
      </c>
      <c r="BP71" s="1">
        <f>'BASE METAS)'!CT61</f>
        <v>0</v>
      </c>
      <c r="BQ71" s="1">
        <f>'BASE METAS)'!CU61</f>
        <v>0</v>
      </c>
      <c r="BR71" s="1">
        <f>'BASE METAS)'!CV61</f>
        <v>0</v>
      </c>
      <c r="BS71" s="1">
        <f>'BASE METAS)'!CW61</f>
        <v>0</v>
      </c>
      <c r="BT71" s="1">
        <f>'BASE METAS)'!CX61</f>
        <v>0</v>
      </c>
      <c r="BU71" s="1">
        <f>'BASE METAS)'!FA61</f>
        <v>60</v>
      </c>
      <c r="BV71" s="1">
        <f>'BASE METAS)'!FB61</f>
        <v>0</v>
      </c>
      <c r="BW71" s="1">
        <f>'BASE METAS)'!FC61</f>
        <v>5</v>
      </c>
      <c r="BX71" s="1">
        <f>'BASE METAS)'!FD61</f>
        <v>7</v>
      </c>
      <c r="BY71" s="1">
        <f>'BASE METAS)'!FE61</f>
        <v>2</v>
      </c>
      <c r="BZ71" s="1">
        <f>'BASE METAS)'!FF61</f>
        <v>1.4</v>
      </c>
      <c r="CA71" s="1">
        <f>'BASE METAS)'!FG61</f>
        <v>37</v>
      </c>
      <c r="CB71" s="1">
        <f>'BASE METAS)'!FH61</f>
        <v>23</v>
      </c>
      <c r="CC71" s="1">
        <f>'BASE METAS)'!FI61</f>
        <v>0.6166666666666667</v>
      </c>
      <c r="CD71" s="1">
        <f>'BASE METAS)'!FJ61</f>
        <v>60</v>
      </c>
      <c r="CE71" s="1">
        <f>'BASE METAS)'!FK61</f>
        <v>0</v>
      </c>
      <c r="CF71" s="1">
        <f>'BASE METAS)'!FL61</f>
        <v>5</v>
      </c>
      <c r="CG71" s="1">
        <f>'BASE METAS)'!FM61</f>
        <v>5</v>
      </c>
    </row>
    <row r="72" spans="1:85" ht="81.75" customHeight="1" x14ac:dyDescent="0.25">
      <c r="A72" s="1">
        <f>'BASE METAS)'!A62</f>
        <v>0</v>
      </c>
      <c r="B72" s="7221"/>
      <c r="C72" s="7154"/>
      <c r="D72" s="7154"/>
      <c r="E72" s="7154"/>
      <c r="F72" s="5707"/>
      <c r="G72" s="5707"/>
      <c r="H72" s="5707"/>
      <c r="I72" s="5707"/>
      <c r="J72" s="5707"/>
      <c r="K72" s="5707"/>
      <c r="L72" s="5707"/>
      <c r="M72" s="7144"/>
      <c r="N72" s="5707"/>
      <c r="O72" s="5707"/>
      <c r="P72" s="5698"/>
      <c r="Q72" s="5698"/>
      <c r="R72" s="5698"/>
      <c r="S72" s="5698"/>
      <c r="T72" s="5698"/>
      <c r="U72" s="7730"/>
      <c r="V72" s="5698"/>
      <c r="W72" s="5695"/>
      <c r="X72" s="7145"/>
      <c r="Y72" s="594" t="str">
        <f>'BASE METAS)'!Y62</f>
        <v>03</v>
      </c>
      <c r="Z72" s="439" t="str">
        <f>'BASE METAS)'!Z62</f>
        <v>COORDINAR Y REALIZAR AUDIENCIAS PÚBLICAS.</v>
      </c>
      <c r="AA72" s="437" t="str">
        <f>'BASE METAS)'!AA62</f>
        <v>AUDIENCIA</v>
      </c>
      <c r="AB72" s="548">
        <f>'BASE METAS)'!AB62</f>
        <v>40</v>
      </c>
      <c r="AC72" s="170">
        <f>'BASE METAS)'!AC62</f>
        <v>10</v>
      </c>
      <c r="AD72" s="452">
        <f>'BASE METAS)'!AD62</f>
        <v>0.25</v>
      </c>
      <c r="AE72" s="170">
        <f>'BASE METAS)'!AE62</f>
        <v>10</v>
      </c>
      <c r="AF72" s="452">
        <f>'BASE METAS)'!AF62</f>
        <v>0.25</v>
      </c>
      <c r="AG72" s="170">
        <f>'BASE METAS)'!AG62</f>
        <v>10</v>
      </c>
      <c r="AH72" s="452">
        <f>'BASE METAS)'!AH62</f>
        <v>0.25</v>
      </c>
      <c r="AI72" s="170">
        <f>'BASE METAS)'!AI62</f>
        <v>10</v>
      </c>
      <c r="AJ72" s="599">
        <f>'BASE METAS)'!AJ62</f>
        <v>0.25</v>
      </c>
      <c r="AK72" s="211">
        <f>'BASE METAS)'!AK62</f>
        <v>1</v>
      </c>
      <c r="AL72" s="968">
        <f>'BASE METAS)'!AL62</f>
        <v>3</v>
      </c>
      <c r="AM72" s="1211" t="str">
        <f>'BASE METAS)'!AM62</f>
        <v xml:space="preserve">AUDIENCIAS PUBLICAS </v>
      </c>
      <c r="AN72" s="1212" t="str">
        <f>'BASE METAS)'!AN62</f>
        <v xml:space="preserve">MIDE EL NUMERO DE AUDIENCIAS REALIZADAS EN TRE LAS PROGRAMADAS </v>
      </c>
      <c r="AO72" s="1343" t="str">
        <f>'BASE METAS)'!AU62</f>
        <v>DESEMPEÑO</v>
      </c>
      <c r="AP72" s="1212" t="str">
        <f>'BASE METAS)'!AO62</f>
        <v>NUMERO DE AUDIENCIAS REALIZADAS</v>
      </c>
      <c r="AQ72" s="1212" t="str">
        <f>'BASE METAS)'!AP62</f>
        <v xml:space="preserve">NUMERO DE AUDIENCIAS PROGRAMADAS </v>
      </c>
      <c r="AR72" s="970">
        <f>'BASE METAS)'!AQ62</f>
        <v>100</v>
      </c>
      <c r="AS72" s="1212" t="str">
        <f>'BASE METAS)'!AR62</f>
        <v>AUDIENCIA</v>
      </c>
      <c r="AT72" s="1212" t="str">
        <f>'BASE METAS)'!AS62</f>
        <v>COBERTURA</v>
      </c>
      <c r="AU72" s="1484">
        <f>'BASE METAS)'!BO62</f>
        <v>0</v>
      </c>
      <c r="AV72" s="1">
        <f>'BASE METAS)'!BQ62</f>
        <v>40</v>
      </c>
      <c r="AW72" s="1">
        <f>'BASE METAS)'!BR62</f>
        <v>0</v>
      </c>
      <c r="AX72" s="1">
        <f>'BASE METAS)'!BS62</f>
        <v>10</v>
      </c>
      <c r="AY72" s="1">
        <f>'BASE METAS)'!BT62</f>
        <v>3</v>
      </c>
      <c r="AZ72" s="1">
        <f>'BASE METAS)'!BU62</f>
        <v>7</v>
      </c>
      <c r="BA72" s="1">
        <f>'BASE METAS)'!BV62</f>
        <v>0.3</v>
      </c>
      <c r="BB72" s="1">
        <f>'BASE METAS)'!BW62</f>
        <v>8</v>
      </c>
      <c r="BC72" s="1">
        <f>'BASE METAS)'!BX62</f>
        <v>32</v>
      </c>
      <c r="BD72" s="1">
        <f>'BASE METAS)'!BY62</f>
        <v>0.2</v>
      </c>
      <c r="BE72" s="1">
        <f>'BASE METAS)'!CG62</f>
        <v>5</v>
      </c>
      <c r="BF72" s="1">
        <f>'BASE METAS)'!CJ62</f>
        <v>59</v>
      </c>
      <c r="BG72" s="1">
        <f>'BASE METAS)'!CK62</f>
        <v>0</v>
      </c>
      <c r="BH72" s="1">
        <f>'BASE METAS)'!CL62</f>
        <v>0</v>
      </c>
      <c r="BI72" s="1">
        <f>'BASE METAS)'!CM62</f>
        <v>0</v>
      </c>
      <c r="BJ72" s="1">
        <f>'BASE METAS)'!CN62</f>
        <v>0</v>
      </c>
      <c r="BK72" s="1">
        <f>'BASE METAS)'!CO62</f>
        <v>0</v>
      </c>
      <c r="BL72" s="1">
        <f>'BASE METAS)'!CP62</f>
        <v>0</v>
      </c>
      <c r="BM72" s="1">
        <f>'BASE METAS)'!CQ62</f>
        <v>0</v>
      </c>
      <c r="BN72" s="1">
        <f>'BASE METAS)'!CR62</f>
        <v>0</v>
      </c>
      <c r="BO72" s="1">
        <f>'BASE METAS)'!CS62</f>
        <v>0</v>
      </c>
      <c r="BP72" s="1">
        <f>'BASE METAS)'!CT62</f>
        <v>0</v>
      </c>
      <c r="BQ72" s="1">
        <f>'BASE METAS)'!CU62</f>
        <v>0</v>
      </c>
      <c r="BR72" s="1">
        <f>'BASE METAS)'!CV62</f>
        <v>0</v>
      </c>
      <c r="BS72" s="1">
        <f>'BASE METAS)'!CW62</f>
        <v>0</v>
      </c>
      <c r="BT72" s="1">
        <f>'BASE METAS)'!CX62</f>
        <v>0</v>
      </c>
      <c r="BU72" s="1">
        <f>'BASE METAS)'!FA62</f>
        <v>40</v>
      </c>
      <c r="BV72" s="1">
        <f>'BASE METAS)'!FB62</f>
        <v>0</v>
      </c>
      <c r="BW72" s="1">
        <f>'BASE METAS)'!FC62</f>
        <v>3</v>
      </c>
      <c r="BX72" s="1">
        <f>'BASE METAS)'!FD62</f>
        <v>0</v>
      </c>
      <c r="BY72" s="1">
        <f>'BASE METAS)'!FE62</f>
        <v>-3</v>
      </c>
      <c r="BZ72" s="1">
        <f>'BASE METAS)'!FF62</f>
        <v>0</v>
      </c>
      <c r="CA72" s="1">
        <f>'BASE METAS)'!FG62</f>
        <v>5</v>
      </c>
      <c r="CB72" s="1">
        <f>'BASE METAS)'!FH62</f>
        <v>35</v>
      </c>
      <c r="CC72" s="1">
        <f>'BASE METAS)'!FI62</f>
        <v>0.125</v>
      </c>
      <c r="CD72" s="1">
        <f>'BASE METAS)'!FJ62</f>
        <v>40</v>
      </c>
      <c r="CE72" s="1">
        <f>'BASE METAS)'!FK62</f>
        <v>0</v>
      </c>
      <c r="CF72" s="1">
        <f>'BASE METAS)'!FL62</f>
        <v>3</v>
      </c>
      <c r="CG72" s="1">
        <f>'BASE METAS)'!FM62</f>
        <v>3</v>
      </c>
    </row>
    <row r="73" spans="1:85" ht="81.75" customHeight="1" x14ac:dyDescent="0.25">
      <c r="A73" s="1">
        <f>'BASE METAS)'!A63</f>
        <v>0</v>
      </c>
      <c r="B73" s="7221"/>
      <c r="C73" s="7154"/>
      <c r="D73" s="7154"/>
      <c r="E73" s="7154"/>
      <c r="F73" s="5708"/>
      <c r="G73" s="5708"/>
      <c r="H73" s="5708"/>
      <c r="I73" s="5708"/>
      <c r="J73" s="5708"/>
      <c r="K73" s="5708"/>
      <c r="L73" s="5708"/>
      <c r="M73" s="7144"/>
      <c r="N73" s="5708"/>
      <c r="O73" s="5708"/>
      <c r="P73" s="5699"/>
      <c r="Q73" s="5699"/>
      <c r="R73" s="5699"/>
      <c r="S73" s="5699"/>
      <c r="T73" s="5699"/>
      <c r="U73" s="7731"/>
      <c r="V73" s="5699"/>
      <c r="W73" s="5696"/>
      <c r="X73" s="7103"/>
      <c r="Y73" s="610" t="str">
        <f>'BASE METAS)'!Y63</f>
        <v>04</v>
      </c>
      <c r="Z73" s="445" t="str">
        <f>'BASE METAS)'!Z63</f>
        <v>REALIZAR RECORRIDOS DE TRABAJO EN LAS COMUNIDADES DE ZONA ORIENTE.</v>
      </c>
      <c r="AA73" s="549" t="str">
        <f>'BASE METAS)'!AA63</f>
        <v>RECORRIDO</v>
      </c>
      <c r="AB73" s="187">
        <f>'BASE METAS)'!AB63</f>
        <v>120</v>
      </c>
      <c r="AC73" s="187">
        <f>'BASE METAS)'!AC63</f>
        <v>30</v>
      </c>
      <c r="AD73" s="611">
        <f>'BASE METAS)'!AD63</f>
        <v>0.25</v>
      </c>
      <c r="AE73" s="187">
        <f>'BASE METAS)'!AE63</f>
        <v>30</v>
      </c>
      <c r="AF73" s="611">
        <f>'BASE METAS)'!AF63</f>
        <v>0.25</v>
      </c>
      <c r="AG73" s="187">
        <f>'BASE METAS)'!AG63</f>
        <v>30</v>
      </c>
      <c r="AH73" s="611">
        <f>'BASE METAS)'!AH63</f>
        <v>0.25</v>
      </c>
      <c r="AI73" s="187">
        <f>'BASE METAS)'!AI63</f>
        <v>30</v>
      </c>
      <c r="AJ73" s="612">
        <f>'BASE METAS)'!AJ63</f>
        <v>0.25</v>
      </c>
      <c r="AK73" s="211">
        <f>'BASE METAS)'!AK63</f>
        <v>1</v>
      </c>
      <c r="AL73" s="968">
        <f>'BASE METAS)'!AL63</f>
        <v>4</v>
      </c>
      <c r="AM73" s="1211" t="str">
        <f>'BASE METAS)'!AM63</f>
        <v xml:space="preserve">RECORRIDOS DE TRABAJO </v>
      </c>
      <c r="AN73" s="1212" t="str">
        <f>'BASE METAS)'!AN63</f>
        <v xml:space="preserve">MIDE EL NUMERO DE RECORRIDOS REALIZADOS ENTRE LO PROGRAMADO </v>
      </c>
      <c r="AO73" s="1343" t="str">
        <f>'BASE METAS)'!AU63</f>
        <v>DESEMPEÑO</v>
      </c>
      <c r="AP73" s="1212" t="str">
        <f>'BASE METAS)'!AO63</f>
        <v xml:space="preserve">NUMERO DE RECORRIDOS REALIZADOS </v>
      </c>
      <c r="AQ73" s="1212" t="str">
        <f>'BASE METAS)'!AP63</f>
        <v xml:space="preserve">NUMERO DE RECORRIDOS PROGRAMADOS  </v>
      </c>
      <c r="AR73" s="970">
        <f>'BASE METAS)'!AQ63</f>
        <v>100</v>
      </c>
      <c r="AS73" s="1212" t="str">
        <f>'BASE METAS)'!AR63</f>
        <v>RECORRIDO</v>
      </c>
      <c r="AT73" s="1212" t="str">
        <f>'BASE METAS)'!AS63</f>
        <v>COBERTURA</v>
      </c>
      <c r="AU73" s="1484">
        <f>'BASE METAS)'!BO63</f>
        <v>0</v>
      </c>
      <c r="AV73" s="1">
        <f>'BASE METAS)'!BQ63</f>
        <v>120</v>
      </c>
      <c r="AW73" s="1">
        <f>'BASE METAS)'!BR63</f>
        <v>0</v>
      </c>
      <c r="AX73" s="1">
        <f>'BASE METAS)'!BS63</f>
        <v>30</v>
      </c>
      <c r="AY73" s="1">
        <f>'BASE METAS)'!BT63</f>
        <v>14</v>
      </c>
      <c r="AZ73" s="1">
        <f>'BASE METAS)'!BU63</f>
        <v>16</v>
      </c>
      <c r="BA73" s="1">
        <f>'BASE METAS)'!BV63</f>
        <v>0.46666666666666667</v>
      </c>
      <c r="BB73" s="1">
        <f>'BASE METAS)'!BW63</f>
        <v>46</v>
      </c>
      <c r="BC73" s="1">
        <f>'BASE METAS)'!BX63</f>
        <v>74</v>
      </c>
      <c r="BD73" s="1">
        <f>'BASE METAS)'!BY63</f>
        <v>0.38333333333333336</v>
      </c>
      <c r="BE73" s="1">
        <f>'BASE METAS)'!CG63</f>
        <v>32</v>
      </c>
      <c r="BF73" s="1">
        <f>'BASE METAS)'!CJ63</f>
        <v>60</v>
      </c>
      <c r="BG73" s="1">
        <f>'BASE METAS)'!CK63</f>
        <v>0</v>
      </c>
      <c r="BH73" s="1">
        <f>'BASE METAS)'!CL63</f>
        <v>0</v>
      </c>
      <c r="BI73" s="1">
        <f>'BASE METAS)'!CM63</f>
        <v>0</v>
      </c>
      <c r="BJ73" s="1">
        <f>'BASE METAS)'!CN63</f>
        <v>0</v>
      </c>
      <c r="BK73" s="1">
        <f>'BASE METAS)'!CO63</f>
        <v>0</v>
      </c>
      <c r="BL73" s="1">
        <f>'BASE METAS)'!CP63</f>
        <v>0</v>
      </c>
      <c r="BM73" s="1">
        <f>'BASE METAS)'!CQ63</f>
        <v>0</v>
      </c>
      <c r="BN73" s="1">
        <f>'BASE METAS)'!CR63</f>
        <v>0</v>
      </c>
      <c r="BO73" s="1">
        <f>'BASE METAS)'!CS63</f>
        <v>0</v>
      </c>
      <c r="BP73" s="1">
        <f>'BASE METAS)'!CT63</f>
        <v>0</v>
      </c>
      <c r="BQ73" s="1">
        <f>'BASE METAS)'!CU63</f>
        <v>0</v>
      </c>
      <c r="BR73" s="1">
        <f>'BASE METAS)'!CV63</f>
        <v>0</v>
      </c>
      <c r="BS73" s="1">
        <f>'BASE METAS)'!CW63</f>
        <v>0</v>
      </c>
      <c r="BT73" s="1">
        <f>'BASE METAS)'!CX63</f>
        <v>0</v>
      </c>
      <c r="BU73" s="1">
        <f>'BASE METAS)'!FA63</f>
        <v>120</v>
      </c>
      <c r="BV73" s="1">
        <f>'BASE METAS)'!FB63</f>
        <v>0</v>
      </c>
      <c r="BW73" s="1">
        <f>'BASE METAS)'!FC63</f>
        <v>10</v>
      </c>
      <c r="BX73" s="1">
        <f>'BASE METAS)'!FD63</f>
        <v>6</v>
      </c>
      <c r="BY73" s="1">
        <f>'BASE METAS)'!FE63</f>
        <v>-4</v>
      </c>
      <c r="BZ73" s="1">
        <f>'BASE METAS)'!FF63</f>
        <v>0.6</v>
      </c>
      <c r="CA73" s="1">
        <f>'BASE METAS)'!FG63</f>
        <v>38</v>
      </c>
      <c r="CB73" s="1">
        <f>'BASE METAS)'!FH63</f>
        <v>82</v>
      </c>
      <c r="CC73" s="1">
        <f>'BASE METAS)'!FI63</f>
        <v>0.31666666666666665</v>
      </c>
      <c r="CD73" s="1">
        <f>'BASE METAS)'!FJ63</f>
        <v>120</v>
      </c>
      <c r="CE73" s="1">
        <f>'BASE METAS)'!FK63</f>
        <v>0</v>
      </c>
      <c r="CF73" s="1">
        <f>'BASE METAS)'!FL63</f>
        <v>10</v>
      </c>
      <c r="CG73" s="1">
        <f>'BASE METAS)'!FM63</f>
        <v>2</v>
      </c>
    </row>
    <row r="74" spans="1:85" ht="10.5" customHeight="1" x14ac:dyDescent="0.25">
      <c r="A74" s="1">
        <f>'BASE METAS)'!A64</f>
        <v>0</v>
      </c>
      <c r="B74" s="1">
        <f>'BASE METAS)'!B64</f>
        <v>0</v>
      </c>
      <c r="C74" s="1">
        <f>'BASE METAS)'!C64</f>
        <v>0</v>
      </c>
      <c r="D74" s="1">
        <f>'BASE METAS)'!D64</f>
        <v>0</v>
      </c>
      <c r="E74" s="5">
        <f>'BASE METAS)'!E64</f>
        <v>0</v>
      </c>
      <c r="F74" s="3">
        <f>'BASE METAS)'!F64</f>
        <v>0</v>
      </c>
      <c r="G74" s="3">
        <f>'BASE METAS)'!G64</f>
        <v>0</v>
      </c>
      <c r="H74" s="3">
        <f>'BASE METAS)'!H64</f>
        <v>0</v>
      </c>
      <c r="I74" s="3">
        <f>'BASE METAS)'!I64</f>
        <v>0</v>
      </c>
      <c r="J74" s="7188" t="str">
        <f>'BASE METAS)'!J64</f>
        <v>TOTAL</v>
      </c>
      <c r="K74" s="7188"/>
      <c r="L74" s="7188"/>
      <c r="M74" s="7188"/>
      <c r="N74" s="1362">
        <f>'BASE METAS)'!N64</f>
        <v>0</v>
      </c>
      <c r="O74" s="1362">
        <f>'BASE METAS)'!O64</f>
        <v>0</v>
      </c>
      <c r="P74" s="1362">
        <f>'BASE METAS)'!P64</f>
        <v>0</v>
      </c>
      <c r="Q74" s="1362">
        <f>'BASE METAS)'!Q64</f>
        <v>0</v>
      </c>
      <c r="R74" s="1362">
        <f>'BASE METAS)'!R64</f>
        <v>0</v>
      </c>
      <c r="S74" s="1362">
        <f>'BASE METAS)'!S64</f>
        <v>0</v>
      </c>
      <c r="T74" s="1362">
        <f>'BASE METAS)'!T64</f>
        <v>0</v>
      </c>
      <c r="U74" s="922">
        <f>'BASE METAS)'!U64</f>
        <v>0</v>
      </c>
      <c r="V74" s="1362">
        <f>'BASE METAS)'!V64</f>
        <v>0</v>
      </c>
      <c r="W74" s="19">
        <f>'BASE METAS)'!W64</f>
        <v>321556415.31</v>
      </c>
      <c r="X74" s="5">
        <f>'BASE METAS)'!X64</f>
        <v>0</v>
      </c>
      <c r="Y74" s="1">
        <f>'BASE METAS)'!Y64</f>
        <v>0</v>
      </c>
      <c r="Z74" s="1">
        <f>'BASE METAS)'!Z64</f>
        <v>0</v>
      </c>
      <c r="AA74" s="1">
        <f>'BASE METAS)'!AA64</f>
        <v>0</v>
      </c>
      <c r="AB74" s="1">
        <f>'BASE METAS)'!AB64</f>
        <v>0</v>
      </c>
      <c r="AC74" s="1">
        <f>'BASE METAS)'!AC64</f>
        <v>0</v>
      </c>
      <c r="AD74" s="1">
        <f>'BASE METAS)'!AD64</f>
        <v>0</v>
      </c>
      <c r="AE74" s="1">
        <f>'BASE METAS)'!AE64</f>
        <v>0</v>
      </c>
      <c r="AF74" s="1">
        <f>'BASE METAS)'!AF64</f>
        <v>0</v>
      </c>
      <c r="AG74" s="1">
        <f>'BASE METAS)'!AG64</f>
        <v>0</v>
      </c>
      <c r="AH74" s="1">
        <f>'BASE METAS)'!AH64</f>
        <v>0</v>
      </c>
      <c r="AI74" s="1">
        <f>'BASE METAS)'!AI64</f>
        <v>0</v>
      </c>
      <c r="AJ74" s="1">
        <f>'BASE METAS)'!AJ64</f>
        <v>0</v>
      </c>
      <c r="AK74" s="1">
        <f>'BASE METAS)'!AK64</f>
        <v>0</v>
      </c>
      <c r="AL74" s="934">
        <f>'BASE METAS)'!AL64</f>
        <v>0</v>
      </c>
      <c r="AM74" s="1">
        <f>'BASE METAS)'!AM64</f>
        <v>0</v>
      </c>
      <c r="AN74" s="1">
        <f>'BASE METAS)'!AN64</f>
        <v>0</v>
      </c>
      <c r="AO74" s="1">
        <f>'BASE METAS)'!AU64</f>
        <v>0</v>
      </c>
      <c r="AP74" s="1">
        <f>'BASE METAS)'!AO64</f>
        <v>0</v>
      </c>
      <c r="AQ74" s="1">
        <f>'BASE METAS)'!AP64</f>
        <v>0</v>
      </c>
      <c r="AR74" s="1">
        <f>'BASE METAS)'!AQ64</f>
        <v>0</v>
      </c>
      <c r="AS74" s="1">
        <f>'BASE METAS)'!AR64</f>
        <v>0</v>
      </c>
      <c r="AT74" s="1">
        <f>'BASE METAS)'!AS64</f>
        <v>0</v>
      </c>
      <c r="AU74" s="1479">
        <f>'BASE METAS)'!BO64</f>
        <v>0</v>
      </c>
      <c r="AV74" s="1">
        <f>'BASE METAS)'!BQ64</f>
        <v>0</v>
      </c>
      <c r="AW74" s="1">
        <f>'BASE METAS)'!BR64</f>
        <v>0</v>
      </c>
      <c r="AX74" s="1">
        <f>'BASE METAS)'!BS64</f>
        <v>0</v>
      </c>
      <c r="AY74" s="1">
        <f>'BASE METAS)'!BT64</f>
        <v>0</v>
      </c>
      <c r="AZ74" s="1">
        <f>'BASE METAS)'!BU64</f>
        <v>0</v>
      </c>
      <c r="BA74" s="1">
        <f>'BASE METAS)'!BV64</f>
        <v>0</v>
      </c>
      <c r="BB74" s="1">
        <f>'BASE METAS)'!BW64</f>
        <v>0</v>
      </c>
      <c r="BC74" s="1">
        <f>'BASE METAS)'!BX64</f>
        <v>0</v>
      </c>
      <c r="BD74" s="1">
        <f>'BASE METAS)'!BY64</f>
        <v>0</v>
      </c>
      <c r="BE74" s="1">
        <f>'BASE METAS)'!CG64</f>
        <v>0</v>
      </c>
      <c r="BF74" s="1">
        <f>'BASE METAS)'!CJ64</f>
        <v>0</v>
      </c>
      <c r="BG74" s="1">
        <f>'BASE METAS)'!CK64</f>
        <v>0</v>
      </c>
      <c r="BH74" s="1">
        <f>'BASE METAS)'!CL64</f>
        <v>0</v>
      </c>
      <c r="BI74" s="1">
        <f>'BASE METAS)'!CM64</f>
        <v>0</v>
      </c>
      <c r="BJ74" s="1">
        <f>'BASE METAS)'!CN64</f>
        <v>0</v>
      </c>
      <c r="BK74" s="1">
        <f>'BASE METAS)'!CO64</f>
        <v>0</v>
      </c>
      <c r="BL74" s="1">
        <f>'BASE METAS)'!CP64</f>
        <v>0</v>
      </c>
      <c r="BM74" s="1">
        <f>'BASE METAS)'!CQ64</f>
        <v>0</v>
      </c>
      <c r="BN74" s="1">
        <f>'BASE METAS)'!CR64</f>
        <v>0</v>
      </c>
      <c r="BO74" s="1">
        <f>'BASE METAS)'!CS64</f>
        <v>0</v>
      </c>
      <c r="BP74" s="1">
        <f>'BASE METAS)'!CT64</f>
        <v>0</v>
      </c>
      <c r="BQ74" s="1">
        <f>'BASE METAS)'!CU64</f>
        <v>0</v>
      </c>
      <c r="BR74" s="1">
        <f>'BASE METAS)'!CV64</f>
        <v>0</v>
      </c>
      <c r="BS74" s="1">
        <f>'BASE METAS)'!CW64</f>
        <v>0</v>
      </c>
      <c r="BT74" s="1">
        <f>'BASE METAS)'!CX64</f>
        <v>0</v>
      </c>
      <c r="BU74" s="1">
        <f>'BASE METAS)'!FA64</f>
        <v>0</v>
      </c>
      <c r="BV74" s="1">
        <f>'BASE METAS)'!FB64</f>
        <v>0</v>
      </c>
      <c r="BW74" s="1">
        <f>'BASE METAS)'!FC64</f>
        <v>0</v>
      </c>
      <c r="BX74" s="1">
        <f>'BASE METAS)'!FD64</f>
        <v>0</v>
      </c>
      <c r="BY74" s="1">
        <f>'BASE METAS)'!FE64</f>
        <v>0</v>
      </c>
      <c r="BZ74" s="1">
        <f>'BASE METAS)'!FF64</f>
        <v>0</v>
      </c>
      <c r="CA74" s="1">
        <f>'BASE METAS)'!FG64</f>
        <v>0</v>
      </c>
      <c r="CB74" s="1">
        <f>'BASE METAS)'!FH64</f>
        <v>0</v>
      </c>
      <c r="CC74" s="1">
        <f>'BASE METAS)'!FI64</f>
        <v>0</v>
      </c>
      <c r="CD74" s="1">
        <f>'BASE METAS)'!FJ64</f>
        <v>0</v>
      </c>
      <c r="CE74" s="1">
        <f>'BASE METAS)'!FK64</f>
        <v>0</v>
      </c>
      <c r="CF74" s="1">
        <f>'BASE METAS)'!FL64</f>
        <v>0</v>
      </c>
      <c r="CG74" s="1">
        <f>'BASE METAS)'!FM64</f>
        <v>0</v>
      </c>
    </row>
    <row r="75" spans="1:85" ht="10.5" customHeight="1" x14ac:dyDescent="0.25">
      <c r="A75" s="1">
        <f>'BASE METAS)'!A65</f>
        <v>0</v>
      </c>
      <c r="B75" s="1">
        <f>'BASE METAS)'!B65</f>
        <v>0</v>
      </c>
      <c r="C75" s="1">
        <f>'BASE METAS)'!C65</f>
        <v>0</v>
      </c>
      <c r="D75" s="1">
        <f>'BASE METAS)'!D65</f>
        <v>0</v>
      </c>
      <c r="E75" s="5">
        <f>'BASE METAS)'!E65</f>
        <v>0</v>
      </c>
      <c r="F75" s="3">
        <f>'BASE METAS)'!F65</f>
        <v>0</v>
      </c>
      <c r="G75" s="3">
        <f>'BASE METAS)'!G65</f>
        <v>0</v>
      </c>
      <c r="H75" s="3">
        <f>'BASE METAS)'!H65</f>
        <v>0</v>
      </c>
      <c r="I75" s="3">
        <f>'BASE METAS)'!I65</f>
        <v>0</v>
      </c>
      <c r="J75" s="3">
        <f>'BASE METAS)'!J65</f>
        <v>0</v>
      </c>
      <c r="K75" s="3">
        <f>'BASE METAS)'!K65</f>
        <v>0</v>
      </c>
      <c r="L75" s="3">
        <f>'BASE METAS)'!L65</f>
        <v>0</v>
      </c>
      <c r="M75" s="3">
        <f>'BASE METAS)'!M65</f>
        <v>0</v>
      </c>
      <c r="N75" s="3">
        <f>'BASE METAS)'!N65</f>
        <v>0</v>
      </c>
      <c r="O75" s="3">
        <f>'BASE METAS)'!O65</f>
        <v>0</v>
      </c>
      <c r="P75" s="3">
        <f>'BASE METAS)'!P65</f>
        <v>0</v>
      </c>
      <c r="Q75" s="3">
        <f>'BASE METAS)'!Q65</f>
        <v>0</v>
      </c>
      <c r="R75" s="3">
        <f>'BASE METAS)'!R65</f>
        <v>0</v>
      </c>
      <c r="S75" s="3">
        <f>'BASE METAS)'!S65</f>
        <v>0</v>
      </c>
      <c r="T75" s="3">
        <f>'BASE METAS)'!T65</f>
        <v>0</v>
      </c>
      <c r="U75" s="923">
        <f>'BASE METAS)'!U65</f>
        <v>0</v>
      </c>
      <c r="V75" s="3">
        <f>'BASE METAS)'!V65</f>
        <v>0</v>
      </c>
      <c r="W75" s="4">
        <f>'BASE METAS)'!W65</f>
        <v>0</v>
      </c>
      <c r="X75" s="5">
        <f>'BASE METAS)'!X65</f>
        <v>0</v>
      </c>
      <c r="Y75" s="1">
        <f>'BASE METAS)'!Y65</f>
        <v>0</v>
      </c>
      <c r="Z75" s="1">
        <f>'BASE METAS)'!Z65</f>
        <v>0</v>
      </c>
      <c r="AA75" s="1">
        <f>'BASE METAS)'!AA65</f>
        <v>0</v>
      </c>
      <c r="AB75" s="1">
        <f>'BASE METAS)'!AB65</f>
        <v>0</v>
      </c>
      <c r="AC75" s="1">
        <f>'BASE METAS)'!AC65</f>
        <v>0</v>
      </c>
      <c r="AD75" s="1">
        <f>'BASE METAS)'!AD65</f>
        <v>0</v>
      </c>
      <c r="AE75" s="1">
        <f>'BASE METAS)'!AE65</f>
        <v>0</v>
      </c>
      <c r="AF75" s="1">
        <f>'BASE METAS)'!AF65</f>
        <v>0</v>
      </c>
      <c r="AG75" s="1">
        <f>'BASE METAS)'!AG65</f>
        <v>0</v>
      </c>
      <c r="AH75" s="1">
        <f>'BASE METAS)'!AH65</f>
        <v>0</v>
      </c>
      <c r="AI75" s="1">
        <f>'BASE METAS)'!AI65</f>
        <v>0</v>
      </c>
      <c r="AJ75" s="1">
        <f>'BASE METAS)'!AJ65</f>
        <v>0</v>
      </c>
      <c r="AK75" s="1">
        <f>'BASE METAS)'!AK65</f>
        <v>0</v>
      </c>
      <c r="AL75" s="934">
        <f>'BASE METAS)'!AL65</f>
        <v>0</v>
      </c>
      <c r="AM75" s="1">
        <f>'BASE METAS)'!AM65</f>
        <v>0</v>
      </c>
      <c r="AN75" s="1">
        <f>'BASE METAS)'!AN65</f>
        <v>0</v>
      </c>
      <c r="AO75" s="1">
        <f>'BASE METAS)'!AU65</f>
        <v>0</v>
      </c>
      <c r="AP75" s="1">
        <f>'BASE METAS)'!AO65</f>
        <v>0</v>
      </c>
      <c r="AQ75" s="1">
        <f>'BASE METAS)'!AP65</f>
        <v>0</v>
      </c>
      <c r="AR75" s="1">
        <f>'BASE METAS)'!AQ65</f>
        <v>0</v>
      </c>
      <c r="AS75" s="1">
        <f>'BASE METAS)'!AR65</f>
        <v>0</v>
      </c>
      <c r="AT75" s="1">
        <f>'BASE METAS)'!AS65</f>
        <v>0</v>
      </c>
      <c r="AU75" s="1479">
        <f>'BASE METAS)'!BO65</f>
        <v>0</v>
      </c>
      <c r="AV75" s="1">
        <f>'BASE METAS)'!BQ65</f>
        <v>0</v>
      </c>
      <c r="AW75" s="1">
        <f>'BASE METAS)'!BR65</f>
        <v>0</v>
      </c>
      <c r="AX75" s="1">
        <f>'BASE METAS)'!BS65</f>
        <v>0</v>
      </c>
      <c r="AY75" s="1">
        <f>'BASE METAS)'!BT65</f>
        <v>0</v>
      </c>
      <c r="AZ75" s="1">
        <f>'BASE METAS)'!BU65</f>
        <v>0</v>
      </c>
      <c r="BA75" s="1">
        <f>'BASE METAS)'!BV65</f>
        <v>0</v>
      </c>
      <c r="BB75" s="1">
        <f>'BASE METAS)'!BW65</f>
        <v>0</v>
      </c>
      <c r="BC75" s="1">
        <f>'BASE METAS)'!BX65</f>
        <v>0</v>
      </c>
      <c r="BD75" s="1">
        <f>'BASE METAS)'!BY65</f>
        <v>0</v>
      </c>
      <c r="BE75" s="1">
        <f>'BASE METAS)'!CG65</f>
        <v>0</v>
      </c>
      <c r="BF75" s="1">
        <f>'BASE METAS)'!CJ65</f>
        <v>0</v>
      </c>
      <c r="BG75" s="1">
        <f>'BASE METAS)'!CK65</f>
        <v>0</v>
      </c>
      <c r="BH75" s="1">
        <f>'BASE METAS)'!CL65</f>
        <v>0</v>
      </c>
      <c r="BI75" s="1">
        <f>'BASE METAS)'!CM65</f>
        <v>0</v>
      </c>
      <c r="BJ75" s="1">
        <f>'BASE METAS)'!CN65</f>
        <v>0</v>
      </c>
      <c r="BK75" s="1">
        <f>'BASE METAS)'!CO65</f>
        <v>0</v>
      </c>
      <c r="BL75" s="1">
        <f>'BASE METAS)'!CP65</f>
        <v>0</v>
      </c>
      <c r="BM75" s="1">
        <f>'BASE METAS)'!CQ65</f>
        <v>0</v>
      </c>
      <c r="BN75" s="1">
        <f>'BASE METAS)'!CR65</f>
        <v>0</v>
      </c>
      <c r="BO75" s="1">
        <f>'BASE METAS)'!CS65</f>
        <v>0</v>
      </c>
      <c r="BP75" s="1">
        <f>'BASE METAS)'!CT65</f>
        <v>0</v>
      </c>
      <c r="BQ75" s="1">
        <f>'BASE METAS)'!CU65</f>
        <v>0</v>
      </c>
      <c r="BR75" s="1">
        <f>'BASE METAS)'!CV65</f>
        <v>0</v>
      </c>
      <c r="BS75" s="1">
        <f>'BASE METAS)'!CW65</f>
        <v>0</v>
      </c>
      <c r="BT75" s="1">
        <f>'BASE METAS)'!CX65</f>
        <v>0</v>
      </c>
      <c r="BU75" s="1">
        <f>'BASE METAS)'!FA65</f>
        <v>0</v>
      </c>
      <c r="BV75" s="1">
        <f>'BASE METAS)'!FB65</f>
        <v>0</v>
      </c>
      <c r="BW75" s="1">
        <f>'BASE METAS)'!FC65</f>
        <v>0</v>
      </c>
      <c r="BX75" s="1">
        <f>'BASE METAS)'!FD65</f>
        <v>0</v>
      </c>
      <c r="BY75" s="1">
        <f>'BASE METAS)'!FE65</f>
        <v>0</v>
      </c>
      <c r="BZ75" s="1">
        <f>'BASE METAS)'!FF65</f>
        <v>0</v>
      </c>
      <c r="CA75" s="1">
        <f>'BASE METAS)'!FG65</f>
        <v>0</v>
      </c>
      <c r="CB75" s="1">
        <f>'BASE METAS)'!FH65</f>
        <v>0</v>
      </c>
      <c r="CC75" s="1">
        <f>'BASE METAS)'!FI65</f>
        <v>0</v>
      </c>
      <c r="CD75" s="1">
        <f>'BASE METAS)'!FJ65</f>
        <v>0</v>
      </c>
      <c r="CE75" s="1">
        <f>'BASE METAS)'!FK65</f>
        <v>0</v>
      </c>
      <c r="CF75" s="1">
        <f>'BASE METAS)'!FL65</f>
        <v>0</v>
      </c>
      <c r="CG75" s="1">
        <f>'BASE METAS)'!FM65</f>
        <v>0</v>
      </c>
    </row>
    <row r="76" spans="1:85" ht="12" customHeight="1" x14ac:dyDescent="0.25">
      <c r="A76" s="1">
        <f>'BASE METAS)'!A66</f>
        <v>0</v>
      </c>
      <c r="B76" s="7146" t="str">
        <f>'BASE METAS)'!B66</f>
        <v xml:space="preserve">DEPENDENCIA </v>
      </c>
      <c r="C76" s="7146" t="str">
        <f>'BASE METAS)'!C66</f>
        <v>ENT</v>
      </c>
      <c r="D76" s="7146" t="str">
        <f>'BASE METAS)'!D66</f>
        <v>PROY</v>
      </c>
      <c r="E76" s="7146" t="str">
        <f>'BASE METAS)'!E66</f>
        <v>NOMBRE DEL PROYECTO</v>
      </c>
      <c r="F76" s="7155" t="str">
        <f>'BASE METAS)'!F66</f>
        <v>DG</v>
      </c>
      <c r="G76" s="7155" t="str">
        <f>'BASE METAS)'!G66</f>
        <v>DA</v>
      </c>
      <c r="H76" s="7155" t="str">
        <f>'BASE METAS)'!H66</f>
        <v xml:space="preserve">CLAVE PROGRAMÁTICA </v>
      </c>
      <c r="I76" s="7155"/>
      <c r="J76" s="7155"/>
      <c r="K76" s="7155"/>
      <c r="L76" s="7155"/>
      <c r="M76" s="7155"/>
      <c r="N76" s="1357">
        <f>'BASE METAS)'!N66</f>
        <v>0</v>
      </c>
      <c r="O76" s="1357">
        <f>'BASE METAS)'!O66</f>
        <v>0</v>
      </c>
      <c r="P76" s="7120" t="str">
        <f>'BASE METAS)'!P66</f>
        <v>ESTRUCTURA PROGRAMÁTICA</v>
      </c>
      <c r="Q76" s="7121"/>
      <c r="R76" s="7121"/>
      <c r="S76" s="7121"/>
      <c r="T76" s="7121"/>
      <c r="U76" s="924">
        <f>'BASE METAS)'!U66</f>
        <v>0</v>
      </c>
      <c r="V76" s="1358">
        <f>'BASE METAS)'!V66</f>
        <v>0</v>
      </c>
      <c r="W76" s="7139" t="str">
        <f>'BASE METAS)'!W66</f>
        <v>PRESPUESTO</v>
      </c>
      <c r="X76" s="7216" t="str">
        <f>'BASE METAS)'!X66</f>
        <v>ÁREAS EJECUTORAS</v>
      </c>
      <c r="Y76" s="1">
        <f>'BASE METAS)'!Y66</f>
        <v>0</v>
      </c>
      <c r="Z76" s="1">
        <f>'BASE METAS)'!Z66</f>
        <v>0</v>
      </c>
      <c r="AA76" s="1">
        <f>'BASE METAS)'!AA66</f>
        <v>0</v>
      </c>
      <c r="AB76" s="1">
        <f>'BASE METAS)'!AB66</f>
        <v>0</v>
      </c>
      <c r="AC76" s="1">
        <f>'BASE METAS)'!AC66</f>
        <v>0</v>
      </c>
      <c r="AD76" s="1">
        <f>'BASE METAS)'!AD66</f>
        <v>0</v>
      </c>
      <c r="AE76" s="1">
        <f>'BASE METAS)'!AE66</f>
        <v>0</v>
      </c>
      <c r="AF76" s="1">
        <f>'BASE METAS)'!AF66</f>
        <v>0</v>
      </c>
      <c r="AG76" s="1">
        <f>'BASE METAS)'!AG66</f>
        <v>0</v>
      </c>
      <c r="AH76" s="1">
        <f>'BASE METAS)'!AH66</f>
        <v>0</v>
      </c>
      <c r="AI76" s="1">
        <f>'BASE METAS)'!AI66</f>
        <v>0</v>
      </c>
      <c r="AJ76" s="1">
        <f>'BASE METAS)'!AJ66</f>
        <v>0</v>
      </c>
      <c r="AK76" s="1">
        <f>'BASE METAS)'!AK66</f>
        <v>0</v>
      </c>
      <c r="AL76" s="1210">
        <f>'BASE METAS)'!AL66</f>
        <v>0</v>
      </c>
      <c r="AM76" s="1209">
        <f>'BASE METAS)'!AM66</f>
        <v>0</v>
      </c>
      <c r="AN76" s="816">
        <f>'BASE METAS)'!AN66</f>
        <v>0</v>
      </c>
      <c r="AO76" s="1208">
        <f>'BASE METAS)'!AU66</f>
        <v>0</v>
      </c>
      <c r="AP76" s="1207">
        <f>'BASE METAS)'!AO66</f>
        <v>0</v>
      </c>
      <c r="AQ76" s="1208">
        <f>'BASE METAS)'!AP66</f>
        <v>0</v>
      </c>
      <c r="AR76" s="1208">
        <f>'BASE METAS)'!AQ66</f>
        <v>0</v>
      </c>
      <c r="AS76" s="1206">
        <f>'BASE METAS)'!AR66</f>
        <v>0</v>
      </c>
      <c r="AT76" s="1206">
        <f>'BASE METAS)'!AS66</f>
        <v>0</v>
      </c>
      <c r="AU76" s="1484">
        <f>'BASE METAS)'!BO66</f>
        <v>0</v>
      </c>
      <c r="AV76" s="1">
        <f>'BASE METAS)'!BQ66</f>
        <v>0</v>
      </c>
      <c r="AW76" s="1">
        <f>'BASE METAS)'!BR66</f>
        <v>0</v>
      </c>
      <c r="AX76" s="1">
        <f>'BASE METAS)'!BS66</f>
        <v>39</v>
      </c>
      <c r="AY76" s="1">
        <f>'BASE METAS)'!BT66</f>
        <v>38</v>
      </c>
      <c r="AZ76" s="1">
        <f>'BASE METAS)'!BU66</f>
        <v>46</v>
      </c>
      <c r="BA76" s="1">
        <f>'BASE METAS)'!BV66</f>
        <v>123</v>
      </c>
      <c r="BB76" s="1">
        <f>'BASE METAS)'!BW66</f>
        <v>0</v>
      </c>
      <c r="BC76" s="1">
        <f>'BASE METAS)'!BX66</f>
        <v>0</v>
      </c>
      <c r="BD76" s="1">
        <f>'BASE METAS)'!BY66</f>
        <v>0</v>
      </c>
      <c r="BE76" s="1">
        <f>'BASE METAS)'!CG66</f>
        <v>0</v>
      </c>
      <c r="BF76" s="1">
        <f>'BASE METAS)'!CJ66</f>
        <v>0</v>
      </c>
      <c r="BG76" s="1">
        <f>'BASE METAS)'!CK66</f>
        <v>0</v>
      </c>
      <c r="BH76" s="1">
        <f>'BASE METAS)'!CL66</f>
        <v>0</v>
      </c>
      <c r="BI76" s="1">
        <f>'BASE METAS)'!CM66</f>
        <v>0</v>
      </c>
      <c r="BJ76" s="1">
        <f>'BASE METAS)'!CN66</f>
        <v>0</v>
      </c>
      <c r="BK76" s="1">
        <f>'BASE METAS)'!CO66</f>
        <v>0</v>
      </c>
      <c r="BL76" s="1">
        <f>'BASE METAS)'!CP66</f>
        <v>0</v>
      </c>
      <c r="BM76" s="1">
        <f>'BASE METAS)'!CQ66</f>
        <v>0</v>
      </c>
      <c r="BN76" s="1">
        <f>'BASE METAS)'!CR66</f>
        <v>0</v>
      </c>
      <c r="BO76" s="1">
        <f>'BASE METAS)'!CS66</f>
        <v>0</v>
      </c>
      <c r="BP76" s="1">
        <f>'BASE METAS)'!CT66</f>
        <v>0</v>
      </c>
      <c r="BQ76" s="1">
        <f>'BASE METAS)'!CU66</f>
        <v>0</v>
      </c>
      <c r="BR76" s="1">
        <f>'BASE METAS)'!CV66</f>
        <v>0</v>
      </c>
      <c r="BS76" s="1">
        <f>'BASE METAS)'!CW66</f>
        <v>0</v>
      </c>
      <c r="BT76" s="1">
        <f>'BASE METAS)'!CX66</f>
        <v>0</v>
      </c>
      <c r="BU76" s="1">
        <f>'BASE METAS)'!FA66</f>
        <v>0</v>
      </c>
      <c r="BV76" s="1">
        <f>'BASE METAS)'!FB66</f>
        <v>0</v>
      </c>
      <c r="BW76" s="1">
        <f>'BASE METAS)'!FC66</f>
        <v>0</v>
      </c>
      <c r="BX76" s="1">
        <f>'BASE METAS)'!FD66</f>
        <v>0</v>
      </c>
      <c r="BY76" s="1">
        <f>'BASE METAS)'!FE66</f>
        <v>0</v>
      </c>
      <c r="BZ76" s="1">
        <f>'BASE METAS)'!FF66</f>
        <v>0</v>
      </c>
      <c r="CA76" s="1">
        <f>'BASE METAS)'!FG66</f>
        <v>0</v>
      </c>
      <c r="CB76" s="1">
        <f>'BASE METAS)'!FH66</f>
        <v>0</v>
      </c>
      <c r="CC76" s="1">
        <f>'BASE METAS)'!FI66</f>
        <v>0</v>
      </c>
      <c r="CD76" s="1">
        <f>'BASE METAS)'!FJ66</f>
        <v>0</v>
      </c>
      <c r="CE76" s="1">
        <f>'BASE METAS)'!FK66</f>
        <v>0</v>
      </c>
      <c r="CF76" s="1">
        <f>'BASE METAS)'!FL66</f>
        <v>0</v>
      </c>
      <c r="CG76" s="1">
        <f>'BASE METAS)'!FM66</f>
        <v>0</v>
      </c>
    </row>
    <row r="77" spans="1:85" ht="12" customHeight="1" x14ac:dyDescent="0.25">
      <c r="A77" s="1">
        <f>'BASE METAS)'!A67</f>
        <v>0</v>
      </c>
      <c r="B77" s="7146"/>
      <c r="C77" s="7146"/>
      <c r="D77" s="7146"/>
      <c r="E77" s="7146"/>
      <c r="F77" s="7155"/>
      <c r="G77" s="7155"/>
      <c r="H77" s="35" t="str">
        <f>'BASE METAS)'!H67</f>
        <v>FN</v>
      </c>
      <c r="I77" s="35" t="str">
        <f>'BASE METAS)'!I67</f>
        <v>Sf</v>
      </c>
      <c r="J77" s="35" t="str">
        <f>'BASE METAS)'!J67</f>
        <v>PG</v>
      </c>
      <c r="K77" s="35" t="str">
        <f>'BASE METAS)'!K67</f>
        <v>Sp</v>
      </c>
      <c r="L77" s="35" t="str">
        <f>'BASE METAS)'!L67</f>
        <v>PY</v>
      </c>
      <c r="M77" s="35" t="str">
        <f>'BASE METAS)'!M67</f>
        <v>FF</v>
      </c>
      <c r="N77" s="35">
        <f>'BASE METAS)'!N67</f>
        <v>0</v>
      </c>
      <c r="O77" s="35">
        <f>'BASE METAS)'!O67</f>
        <v>0</v>
      </c>
      <c r="P77" s="35" t="str">
        <f>'BASE METAS)'!P67</f>
        <v>FN</v>
      </c>
      <c r="Q77" s="35" t="str">
        <f>'BASE METAS)'!Q67</f>
        <v>Sf</v>
      </c>
      <c r="R77" s="35" t="str">
        <f>'BASE METAS)'!R67</f>
        <v>PG</v>
      </c>
      <c r="S77" s="35" t="str">
        <f>'BASE METAS)'!S67</f>
        <v>Sp</v>
      </c>
      <c r="T77" s="35" t="str">
        <f>'BASE METAS)'!T67</f>
        <v>PY</v>
      </c>
      <c r="U77" s="925">
        <f>'BASE METAS)'!U67</f>
        <v>0</v>
      </c>
      <c r="V77" s="35">
        <f>'BASE METAS)'!V67</f>
        <v>0</v>
      </c>
      <c r="W77" s="7139"/>
      <c r="X77" s="7216"/>
      <c r="Y77" s="1">
        <f>'BASE METAS)'!Y67</f>
        <v>0</v>
      </c>
      <c r="Z77" s="1">
        <f>'BASE METAS)'!Z67</f>
        <v>0</v>
      </c>
      <c r="AA77" s="1">
        <f>'BASE METAS)'!AA67</f>
        <v>0</v>
      </c>
      <c r="AB77" s="1">
        <f>'BASE METAS)'!AB67</f>
        <v>0</v>
      </c>
      <c r="AC77" s="1">
        <f>'BASE METAS)'!AC67</f>
        <v>0</v>
      </c>
      <c r="AD77" s="1">
        <f>'BASE METAS)'!AD67</f>
        <v>0</v>
      </c>
      <c r="AE77" s="1">
        <f>'BASE METAS)'!AE67</f>
        <v>0</v>
      </c>
      <c r="AF77" s="1">
        <f>'BASE METAS)'!AF67</f>
        <v>0</v>
      </c>
      <c r="AG77" s="1">
        <f>'BASE METAS)'!AG67</f>
        <v>0</v>
      </c>
      <c r="AH77" s="1">
        <f>'BASE METAS)'!AH67</f>
        <v>0</v>
      </c>
      <c r="AI77" s="1">
        <f>'BASE METAS)'!AI67</f>
        <v>0</v>
      </c>
      <c r="AJ77" s="1">
        <f>'BASE METAS)'!AJ67</f>
        <v>0</v>
      </c>
      <c r="AK77" s="1">
        <f>'BASE METAS)'!AK67</f>
        <v>0</v>
      </c>
      <c r="AL77" s="934">
        <f>'BASE METAS)'!AL67</f>
        <v>0</v>
      </c>
      <c r="AM77" s="816">
        <f>'BASE METAS)'!AM67</f>
        <v>0</v>
      </c>
      <c r="AN77" s="816">
        <f>'BASE METAS)'!AN67</f>
        <v>0</v>
      </c>
      <c r="AO77" s="816">
        <f>'BASE METAS)'!AU67</f>
        <v>0</v>
      </c>
      <c r="AP77" s="816">
        <f>'BASE METAS)'!AO67</f>
        <v>0</v>
      </c>
      <c r="AQ77" s="816">
        <f>'BASE METAS)'!AP67</f>
        <v>0</v>
      </c>
      <c r="AR77" s="816">
        <f>'BASE METAS)'!AQ67</f>
        <v>0</v>
      </c>
      <c r="AS77" s="816">
        <f>'BASE METAS)'!AR67</f>
        <v>0</v>
      </c>
      <c r="AT77" s="816">
        <f>'BASE METAS)'!AS67</f>
        <v>0</v>
      </c>
      <c r="AU77" s="1485">
        <f>'BASE METAS)'!BO67</f>
        <v>0</v>
      </c>
      <c r="AV77" s="1">
        <f>'BASE METAS)'!BQ67</f>
        <v>0</v>
      </c>
      <c r="AW77" s="1">
        <f>'BASE METAS)'!BR67</f>
        <v>0</v>
      </c>
      <c r="AX77" s="1">
        <f>'BASE METAS)'!BS67</f>
        <v>0</v>
      </c>
      <c r="AY77" s="1">
        <f>'BASE METAS)'!BT67</f>
        <v>0</v>
      </c>
      <c r="AZ77" s="1">
        <f>'BASE METAS)'!BU67</f>
        <v>0</v>
      </c>
      <c r="BA77" s="1">
        <f>'BASE METAS)'!BV67</f>
        <v>0</v>
      </c>
      <c r="BB77" s="1">
        <f>'BASE METAS)'!BW67</f>
        <v>0</v>
      </c>
      <c r="BC77" s="1">
        <f>'BASE METAS)'!BX67</f>
        <v>0</v>
      </c>
      <c r="BD77" s="1">
        <f>'BASE METAS)'!BY67</f>
        <v>0</v>
      </c>
      <c r="BE77" s="1">
        <f>'BASE METAS)'!CG67</f>
        <v>0</v>
      </c>
      <c r="BF77" s="1">
        <f>'BASE METAS)'!CJ67</f>
        <v>0</v>
      </c>
      <c r="BG77" s="1">
        <f>'BASE METAS)'!CK67</f>
        <v>0</v>
      </c>
      <c r="BH77" s="1">
        <f>'BASE METAS)'!CL67</f>
        <v>0</v>
      </c>
      <c r="BI77" s="1">
        <f>'BASE METAS)'!CM67</f>
        <v>0</v>
      </c>
      <c r="BJ77" s="1">
        <f>'BASE METAS)'!CN67</f>
        <v>0</v>
      </c>
      <c r="BK77" s="1">
        <f>'BASE METAS)'!CO67</f>
        <v>0</v>
      </c>
      <c r="BL77" s="1">
        <f>'BASE METAS)'!CP67</f>
        <v>0</v>
      </c>
      <c r="BM77" s="1">
        <f>'BASE METAS)'!CQ67</f>
        <v>0</v>
      </c>
      <c r="BN77" s="1">
        <f>'BASE METAS)'!CR67</f>
        <v>0</v>
      </c>
      <c r="BO77" s="1">
        <f>'BASE METAS)'!CS67</f>
        <v>0</v>
      </c>
      <c r="BP77" s="1">
        <f>'BASE METAS)'!CT67</f>
        <v>0</v>
      </c>
      <c r="BQ77" s="1">
        <f>'BASE METAS)'!CU67</f>
        <v>0</v>
      </c>
      <c r="BR77" s="1">
        <f>'BASE METAS)'!CV67</f>
        <v>0</v>
      </c>
      <c r="BS77" s="1">
        <f>'BASE METAS)'!CW67</f>
        <v>0</v>
      </c>
      <c r="BT77" s="1">
        <f>'BASE METAS)'!CX67</f>
        <v>0</v>
      </c>
      <c r="BU77" s="1">
        <f>'BASE METAS)'!FA67</f>
        <v>0</v>
      </c>
      <c r="BV77" s="1">
        <f>'BASE METAS)'!FB67</f>
        <v>0</v>
      </c>
      <c r="BW77" s="1">
        <f>'BASE METAS)'!FC67</f>
        <v>0</v>
      </c>
      <c r="BX77" s="1">
        <f>'BASE METAS)'!FD67</f>
        <v>0</v>
      </c>
      <c r="BY77" s="1">
        <f>'BASE METAS)'!FE67</f>
        <v>0</v>
      </c>
      <c r="BZ77" s="1">
        <f>'BASE METAS)'!FF67</f>
        <v>0</v>
      </c>
      <c r="CA77" s="1">
        <f>'BASE METAS)'!FG67</f>
        <v>0</v>
      </c>
      <c r="CB77" s="1">
        <f>'BASE METAS)'!FH67</f>
        <v>0</v>
      </c>
      <c r="CC77" s="1">
        <f>'BASE METAS)'!FI67</f>
        <v>0</v>
      </c>
      <c r="CD77" s="1">
        <f>'BASE METAS)'!FJ67</f>
        <v>0</v>
      </c>
      <c r="CE77" s="1">
        <f>'BASE METAS)'!FK67</f>
        <v>0</v>
      </c>
      <c r="CF77" s="1">
        <f>'BASE METAS)'!FL67</f>
        <v>0</v>
      </c>
      <c r="CG77" s="1">
        <f>'BASE METAS)'!FM67</f>
        <v>0</v>
      </c>
    </row>
    <row r="78" spans="1:85" ht="48.75" customHeight="1" x14ac:dyDescent="0.25">
      <c r="A78" s="1">
        <f>'BASE METAS)'!A68</f>
        <v>11</v>
      </c>
      <c r="B78" s="7102" t="str">
        <f>'BASE METAS)'!B68</f>
        <v>COMUNICACIÓN SOCIAL</v>
      </c>
      <c r="C78" s="7154">
        <f>'BASE METAS)'!C68</f>
        <v>200</v>
      </c>
      <c r="D78" s="7154">
        <f>'BASE METAS)'!D68</f>
        <v>1</v>
      </c>
      <c r="E78" s="7154" t="str">
        <f>'BASE METAS)'!E68</f>
        <v xml:space="preserve">DIFUSIÓN Y COMUNICACIÓN INSTITUCIONAL </v>
      </c>
      <c r="F78" s="7219" t="str">
        <f>'BASE METAS)'!F68</f>
        <v>A01</v>
      </c>
      <c r="G78" s="7219" t="str">
        <f>'BASE METAS)'!G68</f>
        <v>103</v>
      </c>
      <c r="H78" s="7144" t="str">
        <f>'BASE METAS)'!H68</f>
        <v>05</v>
      </c>
      <c r="I78" s="7144" t="str">
        <f>'BASE METAS)'!I68</f>
        <v>05</v>
      </c>
      <c r="J78" s="7144" t="str">
        <f>'BASE METAS)'!J68</f>
        <v>01</v>
      </c>
      <c r="K78" s="7144" t="str">
        <f>'BASE METAS)'!K68</f>
        <v>01</v>
      </c>
      <c r="L78" s="7144" t="str">
        <f>'BASE METAS)'!L68</f>
        <v>03</v>
      </c>
      <c r="M78" s="7144" t="str">
        <f>'BASE METAS)'!M68</f>
        <v>101</v>
      </c>
      <c r="N78" s="7144" t="str">
        <f>'BASE METAS)'!N68</f>
        <v>Comunicación Sopcial</v>
      </c>
      <c r="O78" s="7144" t="str">
        <f>'BASE METAS)'!O68</f>
        <v>Comunicación Social</v>
      </c>
      <c r="P78" s="7114" t="str">
        <f>'BASE METAS)'!P68</f>
        <v>Administración, planeación y control gubernamental</v>
      </c>
      <c r="Q78" s="7144" t="str">
        <f>'BASE METAS)'!Q68</f>
        <v>Política interior</v>
      </c>
      <c r="R78" s="7114" t="str">
        <f>'BASE METAS)'!R68</f>
        <v>Comunicación pública y fortalecimiento informativo</v>
      </c>
      <c r="S78" s="7114" t="str">
        <f>'BASE METAS)'!S68</f>
        <v>Comunicación social</v>
      </c>
      <c r="T78" s="7114" t="str">
        <f>'BASE METAS)'!T68</f>
        <v>Difusión y comunicación institucional</v>
      </c>
      <c r="U78" s="7733" t="str">
        <f>'BASE METAS)'!U68</f>
        <v>MEJORAR LA FORMA DE COMUNICAR  Y DIFUNDIR LAS ACCIONES DEL  GOBIERNO</v>
      </c>
      <c r="V78" s="7114" t="str">
        <f>'BASE METAS)'!V68</f>
        <v>Gobierno de Resultados</v>
      </c>
      <c r="W78" s="7248">
        <f>'BASE METAS)'!W68</f>
        <v>20419812.59</v>
      </c>
      <c r="X78" s="7156" t="str">
        <f>'BASE METAS)'!X68</f>
        <v>DIRECCIÓN GENERAL DE COMUNICACIÓN SOCIAL</v>
      </c>
      <c r="Y78" s="432">
        <f>'BASE METAS)'!Y68</f>
        <v>1</v>
      </c>
      <c r="Z78" s="438" t="str">
        <f>'BASE METAS)'!Z68</f>
        <v>REALIZACION DE BOLETINES DE PRENSA ESCRITA</v>
      </c>
      <c r="AA78" s="550" t="str">
        <f>'BASE METAS)'!AA68</f>
        <v>BOLETINES ESCRITOS</v>
      </c>
      <c r="AB78" s="551">
        <f>'BASE METAS)'!AB68</f>
        <v>360</v>
      </c>
      <c r="AC78" s="552">
        <f>'BASE METAS)'!AC68</f>
        <v>90</v>
      </c>
      <c r="AD78" s="553">
        <f>'BASE METAS)'!AD68</f>
        <v>0.25</v>
      </c>
      <c r="AE78" s="554" t="str">
        <f>'BASE METAS)'!AE68</f>
        <v>90</v>
      </c>
      <c r="AF78" s="553">
        <f>'BASE METAS)'!AF68</f>
        <v>0.25</v>
      </c>
      <c r="AG78" s="555" t="str">
        <f>'BASE METAS)'!AG68</f>
        <v>90</v>
      </c>
      <c r="AH78" s="556">
        <f>'BASE METAS)'!AH68</f>
        <v>0.25</v>
      </c>
      <c r="AI78" s="557" t="str">
        <f>'BASE METAS)'!AI68</f>
        <v>90</v>
      </c>
      <c r="AJ78" s="556">
        <f>'BASE METAS)'!AJ68</f>
        <v>0.25</v>
      </c>
      <c r="AK78" s="1228">
        <f>'BASE METAS)'!AK68</f>
        <v>1</v>
      </c>
      <c r="AL78" s="978">
        <f>'BASE METAS)'!AL68</f>
        <v>1</v>
      </c>
      <c r="AM78" s="974" t="str">
        <f>'BASE METAS)'!AM68</f>
        <v>BOLETINES PRENSA ESCRITA</v>
      </c>
      <c r="AN78" s="974" t="str">
        <f>'BASE METAS)'!AN68</f>
        <v>MIDE EL No. DE BOLETINES ELABORADOS SOBRE LOS PROGRAMADOS</v>
      </c>
      <c r="AO78" s="974" t="str">
        <f>'BASE METAS)'!AU68</f>
        <v>DESEMPEÑO</v>
      </c>
      <c r="AP78" s="974" t="str">
        <f>'BASE METAS)'!AO68</f>
        <v xml:space="preserve">No. DE BOLETINES ELABORADOS                                        </v>
      </c>
      <c r="AQ78" s="1238" t="str">
        <f>'BASE METAS)'!AP68</f>
        <v xml:space="preserve">BOLETINES PROGRAMADOS </v>
      </c>
      <c r="AR78" s="974">
        <f>'BASE METAS)'!AQ68</f>
        <v>100</v>
      </c>
      <c r="AS78" s="974" t="str">
        <f>'BASE METAS)'!AR68</f>
        <v>BOLETIN</v>
      </c>
      <c r="AT78" s="1265" t="str">
        <f>'BASE METAS)'!AS68</f>
        <v>EFICACIA</v>
      </c>
      <c r="AU78" s="1482">
        <f>'BASE METAS)'!BO68</f>
        <v>0</v>
      </c>
      <c r="AV78" s="1">
        <f>'BASE METAS)'!BQ68</f>
        <v>360</v>
      </c>
      <c r="AW78" s="1">
        <f>'BASE METAS)'!BR68</f>
        <v>0</v>
      </c>
      <c r="AX78" s="1">
        <f>'BASE METAS)'!BS68</f>
        <v>90</v>
      </c>
      <c r="AY78" s="1">
        <f>'BASE METAS)'!BT68</f>
        <v>123</v>
      </c>
      <c r="AZ78" s="1">
        <f>'BASE METAS)'!BU68</f>
        <v>-33</v>
      </c>
      <c r="BA78" s="1">
        <f>'BASE METAS)'!BV68</f>
        <v>1.3666666666666667</v>
      </c>
      <c r="BB78" s="1">
        <f>'BASE METAS)'!BW68</f>
        <v>228</v>
      </c>
      <c r="BC78" s="1">
        <f>'BASE METAS)'!BX68</f>
        <v>132</v>
      </c>
      <c r="BD78" s="1">
        <f>'BASE METAS)'!BY68</f>
        <v>0.6333333333333333</v>
      </c>
      <c r="BE78" s="1">
        <f>'BASE METAS)'!CG68</f>
        <v>105</v>
      </c>
      <c r="BF78" s="1">
        <f>'BASE METAS)'!CJ68</f>
        <v>0</v>
      </c>
      <c r="BG78" s="1">
        <f>'BASE METAS)'!CK68</f>
        <v>0</v>
      </c>
      <c r="BH78" s="1">
        <f>'BASE METAS)'!CL68</f>
        <v>0</v>
      </c>
      <c r="BI78" s="1">
        <f>'BASE METAS)'!CM68</f>
        <v>30</v>
      </c>
      <c r="BJ78" s="1">
        <f>'BASE METAS)'!CN68</f>
        <v>30</v>
      </c>
      <c r="BK78" s="1">
        <f>'BASE METAS)'!CO68</f>
        <v>30</v>
      </c>
      <c r="BL78" s="1">
        <f>'BASE METAS)'!CP68</f>
        <v>0</v>
      </c>
      <c r="BM78" s="1">
        <f>'BASE METAS)'!CQ68</f>
        <v>0</v>
      </c>
      <c r="BN78" s="1">
        <f>'BASE METAS)'!CR68</f>
        <v>0</v>
      </c>
      <c r="BO78" s="1">
        <f>'BASE METAS)'!CS68</f>
        <v>0</v>
      </c>
      <c r="BP78" s="1">
        <f>'BASE METAS)'!CT68</f>
        <v>0</v>
      </c>
      <c r="BQ78" s="1">
        <f>'BASE METAS)'!CU68</f>
        <v>0</v>
      </c>
      <c r="BR78" s="1">
        <f>'BASE METAS)'!CV68</f>
        <v>0</v>
      </c>
      <c r="BS78" s="1">
        <f>'BASE METAS)'!CW68</f>
        <v>0</v>
      </c>
      <c r="BT78" s="1">
        <f>'BASE METAS)'!CX68</f>
        <v>0</v>
      </c>
      <c r="BU78" s="1">
        <f>'BASE METAS)'!FA68</f>
        <v>360</v>
      </c>
      <c r="BV78" s="1">
        <f>'BASE METAS)'!FB68</f>
        <v>0</v>
      </c>
      <c r="BW78" s="1">
        <f>'BASE METAS)'!FC68</f>
        <v>30</v>
      </c>
      <c r="BX78" s="1">
        <f>'BASE METAS)'!FD68</f>
        <v>39</v>
      </c>
      <c r="BY78" s="1">
        <f>'BASE METAS)'!FE68</f>
        <v>9</v>
      </c>
      <c r="BZ78" s="1">
        <f>'BASE METAS)'!FF68</f>
        <v>1.3</v>
      </c>
      <c r="CA78" s="1">
        <f>'BASE METAS)'!FG68</f>
        <v>144</v>
      </c>
      <c r="CB78" s="1">
        <f>'BASE METAS)'!FH68</f>
        <v>216</v>
      </c>
      <c r="CC78" s="1">
        <f>'BASE METAS)'!FI68</f>
        <v>0.4</v>
      </c>
      <c r="CD78" s="1">
        <f>'BASE METAS)'!FJ68</f>
        <v>360</v>
      </c>
      <c r="CE78" s="1">
        <f>'BASE METAS)'!FK68</f>
        <v>0</v>
      </c>
      <c r="CF78" s="1">
        <f>'BASE METAS)'!FL68</f>
        <v>30</v>
      </c>
      <c r="CG78" s="1">
        <f>'BASE METAS)'!FM68</f>
        <v>38</v>
      </c>
    </row>
    <row r="79" spans="1:85" ht="48.75" customHeight="1" x14ac:dyDescent="0.25">
      <c r="A79" s="1">
        <f>'BASE METAS)'!A69</f>
        <v>0</v>
      </c>
      <c r="B79" s="7145"/>
      <c r="C79" s="7154"/>
      <c r="D79" s="7154"/>
      <c r="E79" s="7154"/>
      <c r="F79" s="7219"/>
      <c r="G79" s="7219"/>
      <c r="H79" s="7144"/>
      <c r="I79" s="7144"/>
      <c r="J79" s="7144"/>
      <c r="K79" s="7144"/>
      <c r="L79" s="7144"/>
      <c r="M79" s="7144"/>
      <c r="N79" s="7144"/>
      <c r="O79" s="7144"/>
      <c r="P79" s="7114"/>
      <c r="Q79" s="7144"/>
      <c r="R79" s="7114"/>
      <c r="S79" s="7114"/>
      <c r="T79" s="7114"/>
      <c r="U79" s="7733"/>
      <c r="V79" s="7114"/>
      <c r="W79" s="7248"/>
      <c r="X79" s="7156"/>
      <c r="Y79" s="434">
        <f>'BASE METAS)'!Y69</f>
        <v>2</v>
      </c>
      <c r="Z79" s="439" t="str">
        <f>'BASE METAS)'!Z69</f>
        <v>REALIZACION DE  BOLETINES Y COMUNICADOS ELECTRONICOS</v>
      </c>
      <c r="AA79" s="558" t="str">
        <f>'BASE METAS)'!AA69</f>
        <v>COMUNICADO ELECTRONICO</v>
      </c>
      <c r="AB79" s="559">
        <f>'BASE METAS)'!AB69</f>
        <v>360</v>
      </c>
      <c r="AC79" s="560">
        <f>'BASE METAS)'!AC69</f>
        <v>90</v>
      </c>
      <c r="AD79" s="561">
        <f>'BASE METAS)'!AD69</f>
        <v>0.25</v>
      </c>
      <c r="AE79" s="562" t="str">
        <f>'BASE METAS)'!AE69</f>
        <v>90</v>
      </c>
      <c r="AF79" s="561">
        <f>'BASE METAS)'!AF69</f>
        <v>0.25</v>
      </c>
      <c r="AG79" s="563" t="str">
        <f>'BASE METAS)'!AG69</f>
        <v>90</v>
      </c>
      <c r="AH79" s="545">
        <f>'BASE METAS)'!AH69</f>
        <v>0.25</v>
      </c>
      <c r="AI79" s="564" t="str">
        <f>'BASE METAS)'!AI69</f>
        <v>90</v>
      </c>
      <c r="AJ79" s="545">
        <f>'BASE METAS)'!AJ69</f>
        <v>0.25</v>
      </c>
      <c r="AK79" s="1228">
        <f>'BASE METAS)'!AK69</f>
        <v>1</v>
      </c>
      <c r="AL79" s="978">
        <f>'BASE METAS)'!AL69</f>
        <v>2</v>
      </c>
      <c r="AM79" s="974" t="str">
        <f>'BASE METAS)'!AM69</f>
        <v>BOLETINES Y COMUNICADOS ELCTRONICOS</v>
      </c>
      <c r="AN79" s="974" t="str">
        <f>'BASE METAS)'!AN69</f>
        <v>MIDE EL No. DE COMUNICADOS ELABORADOS SOBRE LOS PROGRAMADOS</v>
      </c>
      <c r="AO79" s="974" t="str">
        <f>'BASE METAS)'!AU69</f>
        <v>DESEMPEÑO</v>
      </c>
      <c r="AP79" s="974" t="str">
        <f>'BASE METAS)'!AO69</f>
        <v xml:space="preserve">No. DE COMUNICADOS ELABORADOS     </v>
      </c>
      <c r="AQ79" s="1238" t="str">
        <f>'BASE METAS)'!AP69</f>
        <v xml:space="preserve">COMUNICADOS PROGRAMADOS  </v>
      </c>
      <c r="AR79" s="974">
        <f>'BASE METAS)'!AQ69</f>
        <v>100</v>
      </c>
      <c r="AS79" s="974" t="str">
        <f>'BASE METAS)'!AR69</f>
        <v>COMUNICADO</v>
      </c>
      <c r="AT79" s="1265" t="str">
        <f>'BASE METAS)'!AS69</f>
        <v>EFICACIA</v>
      </c>
      <c r="AU79" s="1482">
        <f>'BASE METAS)'!BO69</f>
        <v>0</v>
      </c>
      <c r="AV79" s="1">
        <f>'BASE METAS)'!BQ69</f>
        <v>360</v>
      </c>
      <c r="AW79" s="1">
        <f>'BASE METAS)'!BR69</f>
        <v>0</v>
      </c>
      <c r="AX79" s="1">
        <f>'BASE METAS)'!BS69</f>
        <v>90</v>
      </c>
      <c r="AY79" s="1">
        <f>'BASE METAS)'!BT69</f>
        <v>123</v>
      </c>
      <c r="AZ79" s="1">
        <f>'BASE METAS)'!BU69</f>
        <v>-33</v>
      </c>
      <c r="BA79" s="1">
        <f>'BASE METAS)'!BV69</f>
        <v>1.3666666666666667</v>
      </c>
      <c r="BB79" s="1">
        <f>'BASE METAS)'!BW69</f>
        <v>228</v>
      </c>
      <c r="BC79" s="1">
        <f>'BASE METAS)'!BX69</f>
        <v>132</v>
      </c>
      <c r="BD79" s="1">
        <f>'BASE METAS)'!BY69</f>
        <v>0.6333333333333333</v>
      </c>
      <c r="BE79" s="1">
        <f>'BASE METAS)'!CG69</f>
        <v>105</v>
      </c>
      <c r="BF79" s="1">
        <f>'BASE METAS)'!CJ69</f>
        <v>0</v>
      </c>
      <c r="BG79" s="1">
        <f>'BASE METAS)'!CK69</f>
        <v>0</v>
      </c>
      <c r="BH79" s="1">
        <f>'BASE METAS)'!CL69</f>
        <v>0</v>
      </c>
      <c r="BI79" s="1">
        <f>'BASE METAS)'!CM69</f>
        <v>30</v>
      </c>
      <c r="BJ79" s="1">
        <f>'BASE METAS)'!CN69</f>
        <v>30</v>
      </c>
      <c r="BK79" s="1">
        <f>'BASE METAS)'!CO69</f>
        <v>30</v>
      </c>
      <c r="BL79" s="1">
        <f>'BASE METAS)'!CP69</f>
        <v>0</v>
      </c>
      <c r="BM79" s="1">
        <f>'BASE METAS)'!CQ69</f>
        <v>0</v>
      </c>
      <c r="BN79" s="1">
        <f>'BASE METAS)'!CR69</f>
        <v>0</v>
      </c>
      <c r="BO79" s="1">
        <f>'BASE METAS)'!CS69</f>
        <v>0</v>
      </c>
      <c r="BP79" s="1">
        <f>'BASE METAS)'!CT69</f>
        <v>0</v>
      </c>
      <c r="BQ79" s="1">
        <f>'BASE METAS)'!CU69</f>
        <v>0</v>
      </c>
      <c r="BR79" s="1">
        <f>'BASE METAS)'!CV69</f>
        <v>0</v>
      </c>
      <c r="BS79" s="1">
        <f>'BASE METAS)'!CW69</f>
        <v>0</v>
      </c>
      <c r="BT79" s="1">
        <f>'BASE METAS)'!CX69</f>
        <v>0</v>
      </c>
      <c r="BU79" s="1">
        <f>'BASE METAS)'!FA69</f>
        <v>360</v>
      </c>
      <c r="BV79" s="1">
        <f>'BASE METAS)'!FB69</f>
        <v>0</v>
      </c>
      <c r="BW79" s="1">
        <f>'BASE METAS)'!FC69</f>
        <v>30</v>
      </c>
      <c r="BX79" s="1">
        <f>'BASE METAS)'!FD69</f>
        <v>39</v>
      </c>
      <c r="BY79" s="1">
        <f>'BASE METAS)'!FE69</f>
        <v>9</v>
      </c>
      <c r="BZ79" s="1">
        <f>'BASE METAS)'!FF69</f>
        <v>1.3</v>
      </c>
      <c r="CA79" s="1">
        <f>'BASE METAS)'!FG69</f>
        <v>144</v>
      </c>
      <c r="CB79" s="1">
        <f>'BASE METAS)'!FH69</f>
        <v>216</v>
      </c>
      <c r="CC79" s="1">
        <f>'BASE METAS)'!FI69</f>
        <v>0.4</v>
      </c>
      <c r="CD79" s="1">
        <f>'BASE METAS)'!FJ69</f>
        <v>360</v>
      </c>
      <c r="CE79" s="1">
        <f>'BASE METAS)'!FK69</f>
        <v>0</v>
      </c>
      <c r="CF79" s="1">
        <f>'BASE METAS)'!FL69</f>
        <v>30</v>
      </c>
      <c r="CG79" s="1">
        <f>'BASE METAS)'!FM69</f>
        <v>38</v>
      </c>
    </row>
    <row r="80" spans="1:85" ht="48.75" customHeight="1" x14ac:dyDescent="0.25">
      <c r="A80" s="1">
        <f>'BASE METAS)'!A70</f>
        <v>0</v>
      </c>
      <c r="B80" s="7145"/>
      <c r="C80" s="7154"/>
      <c r="D80" s="7154"/>
      <c r="E80" s="7154"/>
      <c r="F80" s="7219"/>
      <c r="G80" s="7219"/>
      <c r="H80" s="7144"/>
      <c r="I80" s="7144"/>
      <c r="J80" s="7144"/>
      <c r="K80" s="7144"/>
      <c r="L80" s="7144"/>
      <c r="M80" s="7144"/>
      <c r="N80" s="7144"/>
      <c r="O80" s="7144"/>
      <c r="P80" s="7114"/>
      <c r="Q80" s="7144"/>
      <c r="R80" s="7114"/>
      <c r="S80" s="7114"/>
      <c r="T80" s="7114"/>
      <c r="U80" s="7733"/>
      <c r="V80" s="7114"/>
      <c r="W80" s="7248"/>
      <c r="X80" s="7156"/>
      <c r="Y80" s="434">
        <f>'BASE METAS)'!Y70</f>
        <v>3</v>
      </c>
      <c r="Z80" s="439" t="str">
        <f>'BASE METAS)'!Z70</f>
        <v>CAMPAÑAS PERMANENTES DE LAS ACCIONES EN COMUNIDADES</v>
      </c>
      <c r="AA80" s="558" t="str">
        <f>'BASE METAS)'!AA70</f>
        <v>CAMPAÑAS</v>
      </c>
      <c r="AB80" s="565" t="str">
        <f>'BASE METAS)'!AB70</f>
        <v>28</v>
      </c>
      <c r="AC80" s="560">
        <f>'BASE METAS)'!AC70</f>
        <v>7</v>
      </c>
      <c r="AD80" s="561">
        <f>'BASE METAS)'!AD70</f>
        <v>0.25</v>
      </c>
      <c r="AE80" s="562" t="str">
        <f>'BASE METAS)'!AE70</f>
        <v>7</v>
      </c>
      <c r="AF80" s="561">
        <f>'BASE METAS)'!AF70</f>
        <v>0.25</v>
      </c>
      <c r="AG80" s="563" t="str">
        <f>'BASE METAS)'!AG70</f>
        <v>7</v>
      </c>
      <c r="AH80" s="545">
        <f>'BASE METAS)'!AH70</f>
        <v>0.25</v>
      </c>
      <c r="AI80" s="564" t="str">
        <f>'BASE METAS)'!AI70</f>
        <v>7</v>
      </c>
      <c r="AJ80" s="545">
        <f>'BASE METAS)'!AJ70</f>
        <v>0.25</v>
      </c>
      <c r="AK80" s="1228">
        <f>'BASE METAS)'!AK70</f>
        <v>1</v>
      </c>
      <c r="AL80" s="978">
        <f>'BASE METAS)'!AL70</f>
        <v>3</v>
      </c>
      <c r="AM80" s="974" t="str">
        <f>'BASE METAS)'!AM70</f>
        <v>CAMPAÑAS PERMANENTES</v>
      </c>
      <c r="AN80" s="1239" t="str">
        <f>'BASE METAS)'!AN70</f>
        <v>MIDE EL No. DE CAMPAÑAS ELABORADAS SOBRE LAS PROGRAMADAS</v>
      </c>
      <c r="AO80" s="974" t="str">
        <f>'BASE METAS)'!AU70</f>
        <v>DESEMPEÑO</v>
      </c>
      <c r="AP80" s="974" t="str">
        <f>'BASE METAS)'!AO70</f>
        <v xml:space="preserve">No. DE CAMPAÑAS ELABORADAS                   </v>
      </c>
      <c r="AQ80" s="974" t="str">
        <f>'BASE METAS)'!AP70</f>
        <v xml:space="preserve"> CAMPAÑAS PROGRAMADAS </v>
      </c>
      <c r="AR80" s="974">
        <f>'BASE METAS)'!AQ70</f>
        <v>100</v>
      </c>
      <c r="AS80" s="974" t="str">
        <f>'BASE METAS)'!AR70</f>
        <v>CAMPAÑA</v>
      </c>
      <c r="AT80" s="1265" t="str">
        <f>'BASE METAS)'!AS70</f>
        <v>EFICACIA</v>
      </c>
      <c r="AU80" s="1482">
        <f>'BASE METAS)'!BO70</f>
        <v>0</v>
      </c>
      <c r="AV80" s="1">
        <f>'BASE METAS)'!BQ70</f>
        <v>28</v>
      </c>
      <c r="AW80" s="1">
        <f>'BASE METAS)'!BR70</f>
        <v>0</v>
      </c>
      <c r="AX80" s="1">
        <f>'BASE METAS)'!BS70</f>
        <v>7</v>
      </c>
      <c r="AY80" s="1">
        <f>'BASE METAS)'!BT70</f>
        <v>12</v>
      </c>
      <c r="AZ80" s="1">
        <f>'BASE METAS)'!BU70</f>
        <v>-5</v>
      </c>
      <c r="BA80" s="1">
        <f>'BASE METAS)'!BV70</f>
        <v>1.7142857142857142</v>
      </c>
      <c r="BB80" s="1">
        <f>'BASE METAS)'!BW70</f>
        <v>19</v>
      </c>
      <c r="BC80" s="1">
        <f>'BASE METAS)'!BX70</f>
        <v>9</v>
      </c>
      <c r="BD80" s="1">
        <f>'BASE METAS)'!BY70</f>
        <v>0.6785714285714286</v>
      </c>
      <c r="BE80" s="1">
        <f>'BASE METAS)'!CG70</f>
        <v>7</v>
      </c>
      <c r="BF80" s="1">
        <f>'BASE METAS)'!CJ70</f>
        <v>0</v>
      </c>
      <c r="BG80" s="1">
        <f>'BASE METAS)'!CK70</f>
        <v>0</v>
      </c>
      <c r="BH80" s="1">
        <f>'BASE METAS)'!CL70</f>
        <v>0</v>
      </c>
      <c r="BI80" s="1">
        <f>'BASE METAS)'!CM70</f>
        <v>3</v>
      </c>
      <c r="BJ80" s="1">
        <f>'BASE METAS)'!CN70</f>
        <v>2</v>
      </c>
      <c r="BK80" s="1">
        <f>'BASE METAS)'!CO70</f>
        <v>2</v>
      </c>
      <c r="BL80" s="1">
        <f>'BASE METAS)'!CP70</f>
        <v>0</v>
      </c>
      <c r="BM80" s="1">
        <f>'BASE METAS)'!CQ70</f>
        <v>0</v>
      </c>
      <c r="BN80" s="1">
        <f>'BASE METAS)'!CR70</f>
        <v>0</v>
      </c>
      <c r="BO80" s="1">
        <f>'BASE METAS)'!CS70</f>
        <v>0</v>
      </c>
      <c r="BP80" s="1">
        <f>'BASE METAS)'!CT70</f>
        <v>0</v>
      </c>
      <c r="BQ80" s="1">
        <f>'BASE METAS)'!CU70</f>
        <v>0</v>
      </c>
      <c r="BR80" s="1">
        <f>'BASE METAS)'!CV70</f>
        <v>0</v>
      </c>
      <c r="BS80" s="1">
        <f>'BASE METAS)'!CW70</f>
        <v>0</v>
      </c>
      <c r="BT80" s="1">
        <f>'BASE METAS)'!CX70</f>
        <v>0</v>
      </c>
      <c r="BU80" s="1">
        <f>'BASE METAS)'!FA70</f>
        <v>28</v>
      </c>
      <c r="BV80" s="1">
        <f>'BASE METAS)'!FB70</f>
        <v>0</v>
      </c>
      <c r="BW80" s="1">
        <f>'BASE METAS)'!FC70</f>
        <v>2</v>
      </c>
      <c r="BX80" s="1">
        <f>'BASE METAS)'!FD70</f>
        <v>2</v>
      </c>
      <c r="BY80" s="1">
        <f>'BASE METAS)'!FE70</f>
        <v>0</v>
      </c>
      <c r="BZ80" s="1">
        <f>'BASE METAS)'!FF70</f>
        <v>1</v>
      </c>
      <c r="CA80" s="1">
        <f>'BASE METAS)'!FG70</f>
        <v>9</v>
      </c>
      <c r="CB80" s="1">
        <f>'BASE METAS)'!FH70</f>
        <v>19</v>
      </c>
      <c r="CC80" s="1">
        <f>'BASE METAS)'!FI70</f>
        <v>0.32142857142857145</v>
      </c>
      <c r="CD80" s="1">
        <f>'BASE METAS)'!FJ70</f>
        <v>28</v>
      </c>
      <c r="CE80" s="1">
        <f>'BASE METAS)'!FK70</f>
        <v>0</v>
      </c>
      <c r="CF80" s="1">
        <f>'BASE METAS)'!FL70</f>
        <v>2</v>
      </c>
      <c r="CG80" s="1">
        <f>'BASE METAS)'!FM70</f>
        <v>3</v>
      </c>
    </row>
    <row r="81" spans="1:85" ht="48.75" customHeight="1" x14ac:dyDescent="0.25">
      <c r="A81" s="1">
        <f>'BASE METAS)'!A71</f>
        <v>0</v>
      </c>
      <c r="B81" s="7145"/>
      <c r="C81" s="7154"/>
      <c r="D81" s="7154"/>
      <c r="E81" s="7154"/>
      <c r="F81" s="7219"/>
      <c r="G81" s="7219"/>
      <c r="H81" s="7144"/>
      <c r="I81" s="7144"/>
      <c r="J81" s="7144"/>
      <c r="K81" s="7144"/>
      <c r="L81" s="7144"/>
      <c r="M81" s="7144"/>
      <c r="N81" s="7144"/>
      <c r="O81" s="7144"/>
      <c r="P81" s="7114"/>
      <c r="Q81" s="7144"/>
      <c r="R81" s="7114"/>
      <c r="S81" s="7114"/>
      <c r="T81" s="7114"/>
      <c r="U81" s="7733"/>
      <c r="V81" s="7114"/>
      <c r="W81" s="7248"/>
      <c r="X81" s="7156"/>
      <c r="Y81" s="434">
        <f>'BASE METAS)'!Y71</f>
        <v>4</v>
      </c>
      <c r="Z81" s="439" t="str">
        <f>'BASE METAS)'!Z71</f>
        <v>REALIZACION DE PROGRAMAS POR INTERNET TLALNEPANTLA T.V. Y RADIO</v>
      </c>
      <c r="AA81" s="558" t="str">
        <f>'BASE METAS)'!AA71</f>
        <v>PROGRAMAS</v>
      </c>
      <c r="AB81" s="559">
        <f>'BASE METAS)'!AB71</f>
        <v>728</v>
      </c>
      <c r="AC81" s="560">
        <f>'BASE METAS)'!AC71</f>
        <v>182</v>
      </c>
      <c r="AD81" s="561">
        <f>'BASE METAS)'!AD71</f>
        <v>0.25</v>
      </c>
      <c r="AE81" s="562" t="str">
        <f>'BASE METAS)'!AE71</f>
        <v>182</v>
      </c>
      <c r="AF81" s="561">
        <f>'BASE METAS)'!AF71</f>
        <v>0.25</v>
      </c>
      <c r="AG81" s="563" t="str">
        <f>'BASE METAS)'!AG71</f>
        <v>182</v>
      </c>
      <c r="AH81" s="545">
        <f>'BASE METAS)'!AH71</f>
        <v>0.25</v>
      </c>
      <c r="AI81" s="564" t="str">
        <f>'BASE METAS)'!AI71</f>
        <v>182</v>
      </c>
      <c r="AJ81" s="545">
        <f>'BASE METAS)'!AJ71</f>
        <v>0.25</v>
      </c>
      <c r="AK81" s="1228">
        <f>'BASE METAS)'!AK71</f>
        <v>1</v>
      </c>
      <c r="AL81" s="978">
        <f>'BASE METAS)'!AL71</f>
        <v>4</v>
      </c>
      <c r="AM81" s="974" t="str">
        <f>'BASE METAS)'!AM71</f>
        <v>PROGRAMAS DE T.V. Y RADIO</v>
      </c>
      <c r="AN81" s="1239" t="str">
        <f>'BASE METAS)'!AN71</f>
        <v>MIDE EL No. DE PROGRAMAS ELABORADOS SOBRE LOS PROGRAMADOS</v>
      </c>
      <c r="AO81" s="974" t="str">
        <f>'BASE METAS)'!AU71</f>
        <v>DESEMPEÑO</v>
      </c>
      <c r="AP81" s="974" t="str">
        <f>'BASE METAS)'!AO71</f>
        <v xml:space="preserve">No. DE PROGRAMAS ELABORADOS </v>
      </c>
      <c r="AQ81" s="1238" t="str">
        <f>'BASE METAS)'!AP71</f>
        <v xml:space="preserve"> PROGRAMAS PROGRAMADOS </v>
      </c>
      <c r="AR81" s="974">
        <f>'BASE METAS)'!AQ71</f>
        <v>100</v>
      </c>
      <c r="AS81" s="974" t="str">
        <f>'BASE METAS)'!AR71</f>
        <v>PROGRAMA</v>
      </c>
      <c r="AT81" s="1265" t="str">
        <f>'BASE METAS)'!AS71</f>
        <v>EFICACIA</v>
      </c>
      <c r="AU81" s="1482">
        <f>'BASE METAS)'!BO71</f>
        <v>0</v>
      </c>
      <c r="AV81" s="1">
        <f>'BASE METAS)'!BQ71</f>
        <v>728</v>
      </c>
      <c r="AW81" s="1">
        <f>'BASE METAS)'!BR71</f>
        <v>0</v>
      </c>
      <c r="AX81" s="1">
        <f>'BASE METAS)'!BS71</f>
        <v>182</v>
      </c>
      <c r="AY81" s="1">
        <f>'BASE METAS)'!BT71</f>
        <v>295</v>
      </c>
      <c r="AZ81" s="1">
        <f>'BASE METAS)'!BU71</f>
        <v>-113</v>
      </c>
      <c r="BA81" s="1">
        <f>'BASE METAS)'!BV71</f>
        <v>1.6208791208791209</v>
      </c>
      <c r="BB81" s="1">
        <f>'BASE METAS)'!BW71</f>
        <v>566</v>
      </c>
      <c r="BC81" s="1">
        <f>'BASE METAS)'!BX71</f>
        <v>162</v>
      </c>
      <c r="BD81" s="1">
        <f>'BASE METAS)'!BY71</f>
        <v>0.77747252747252749</v>
      </c>
      <c r="BE81" s="1">
        <f>'BASE METAS)'!CG71</f>
        <v>271</v>
      </c>
      <c r="BF81" s="1">
        <f>'BASE METAS)'!CJ71</f>
        <v>0</v>
      </c>
      <c r="BG81" s="1">
        <f>'BASE METAS)'!CK71</f>
        <v>0</v>
      </c>
      <c r="BH81" s="1">
        <f>'BASE METAS)'!CL71</f>
        <v>0</v>
      </c>
      <c r="BI81" s="1">
        <f>'BASE METAS)'!CM71</f>
        <v>60</v>
      </c>
      <c r="BJ81" s="1">
        <f>'BASE METAS)'!CN71</f>
        <v>61</v>
      </c>
      <c r="BK81" s="1">
        <f>'BASE METAS)'!CO71</f>
        <v>61</v>
      </c>
      <c r="BL81" s="1">
        <f>'BASE METAS)'!CP71</f>
        <v>0</v>
      </c>
      <c r="BM81" s="1">
        <f>'BASE METAS)'!CQ71</f>
        <v>0</v>
      </c>
      <c r="BN81" s="1">
        <f>'BASE METAS)'!CR71</f>
        <v>0</v>
      </c>
      <c r="BO81" s="1">
        <f>'BASE METAS)'!CS71</f>
        <v>0</v>
      </c>
      <c r="BP81" s="1">
        <f>'BASE METAS)'!CT71</f>
        <v>0</v>
      </c>
      <c r="BQ81" s="1">
        <f>'BASE METAS)'!CU71</f>
        <v>0</v>
      </c>
      <c r="BR81" s="1">
        <f>'BASE METAS)'!CV71</f>
        <v>0</v>
      </c>
      <c r="BS81" s="1">
        <f>'BASE METAS)'!CW71</f>
        <v>0</v>
      </c>
      <c r="BT81" s="1">
        <f>'BASE METAS)'!CX71</f>
        <v>0</v>
      </c>
      <c r="BU81" s="1">
        <f>'BASE METAS)'!FA71</f>
        <v>728</v>
      </c>
      <c r="BV81" s="1">
        <f>'BASE METAS)'!FB71</f>
        <v>0</v>
      </c>
      <c r="BW81" s="1">
        <f>'BASE METAS)'!FC71</f>
        <v>62</v>
      </c>
      <c r="BX81" s="1">
        <f>'BASE METAS)'!FD71</f>
        <v>97</v>
      </c>
      <c r="BY81" s="1">
        <f>'BASE METAS)'!FE71</f>
        <v>35</v>
      </c>
      <c r="BZ81" s="1">
        <f>'BASE METAS)'!FF71</f>
        <v>1.564516129032258</v>
      </c>
      <c r="CA81" s="1">
        <f>'BASE METAS)'!FG71</f>
        <v>368</v>
      </c>
      <c r="CB81" s="1">
        <f>'BASE METAS)'!FH71</f>
        <v>360</v>
      </c>
      <c r="CC81" s="1">
        <f>'BASE METAS)'!FI71</f>
        <v>0.50549450549450547</v>
      </c>
      <c r="CD81" s="1">
        <f>'BASE METAS)'!FJ71</f>
        <v>728</v>
      </c>
      <c r="CE81" s="1">
        <f>'BASE METAS)'!FK71</f>
        <v>0</v>
      </c>
      <c r="CF81" s="1">
        <f>'BASE METAS)'!FL71</f>
        <v>60</v>
      </c>
      <c r="CG81" s="1">
        <f>'BASE METAS)'!FM71</f>
        <v>10</v>
      </c>
    </row>
    <row r="82" spans="1:85" ht="48.75" customHeight="1" x14ac:dyDescent="0.25">
      <c r="A82" s="1">
        <f>'BASE METAS)'!A72</f>
        <v>0</v>
      </c>
      <c r="B82" s="7145"/>
      <c r="C82" s="7154"/>
      <c r="D82" s="7154"/>
      <c r="E82" s="7154"/>
      <c r="F82" s="7219"/>
      <c r="G82" s="7219"/>
      <c r="H82" s="7144"/>
      <c r="I82" s="7144"/>
      <c r="J82" s="7144"/>
      <c r="K82" s="7144"/>
      <c r="L82" s="7144"/>
      <c r="M82" s="7144"/>
      <c r="N82" s="7144"/>
      <c r="O82" s="7144"/>
      <c r="P82" s="7114"/>
      <c r="Q82" s="7144"/>
      <c r="R82" s="7114"/>
      <c r="S82" s="7114"/>
      <c r="T82" s="7114"/>
      <c r="U82" s="7733"/>
      <c r="V82" s="7114"/>
      <c r="W82" s="7248"/>
      <c r="X82" s="7156"/>
      <c r="Y82" s="434">
        <f>'BASE METAS)'!Y72</f>
        <v>5</v>
      </c>
      <c r="Z82" s="439" t="str">
        <f>'BASE METAS)'!Z72</f>
        <v>GESTIONAR ENTREVISTAS DEL PRESIDENTE Y FUNCIONARIOS DE AYUNTAMIENTO CON MEDIOS</v>
      </c>
      <c r="AA82" s="558" t="str">
        <f>'BASE METAS)'!AA72</f>
        <v>ENTREVISTAS</v>
      </c>
      <c r="AB82" s="559">
        <f>'BASE METAS)'!AB72</f>
        <v>96</v>
      </c>
      <c r="AC82" s="560">
        <f>'BASE METAS)'!AC72</f>
        <v>24</v>
      </c>
      <c r="AD82" s="561">
        <f>'BASE METAS)'!AD72</f>
        <v>0.25</v>
      </c>
      <c r="AE82" s="562" t="str">
        <f>'BASE METAS)'!AE72</f>
        <v>24</v>
      </c>
      <c r="AF82" s="561">
        <f>'BASE METAS)'!AF72</f>
        <v>0.25</v>
      </c>
      <c r="AG82" s="563" t="str">
        <f>'BASE METAS)'!AG72</f>
        <v>24</v>
      </c>
      <c r="AH82" s="545">
        <f>'BASE METAS)'!AH72</f>
        <v>0.25</v>
      </c>
      <c r="AI82" s="564" t="str">
        <f>'BASE METAS)'!AI72</f>
        <v>24</v>
      </c>
      <c r="AJ82" s="545">
        <f>'BASE METAS)'!AJ72</f>
        <v>0.25</v>
      </c>
      <c r="AK82" s="1228">
        <f>'BASE METAS)'!AK72</f>
        <v>1</v>
      </c>
      <c r="AL82" s="978">
        <f>'BASE METAS)'!AL72</f>
        <v>5</v>
      </c>
      <c r="AM82" s="974" t="str">
        <f>'BASE METAS)'!AM72</f>
        <v>ENTREVISTAS</v>
      </c>
      <c r="AN82" s="1239" t="str">
        <f>'BASE METAS)'!AN72</f>
        <v>MIDE EL No. DE ENTREVISTAS ELABORADAS SOBRE LAS PROGRAMADAS</v>
      </c>
      <c r="AO82" s="974" t="str">
        <f>'BASE METAS)'!AU72</f>
        <v>DESEMPEÑO</v>
      </c>
      <c r="AP82" s="974" t="str">
        <f>'BASE METAS)'!AO72</f>
        <v xml:space="preserve">No. DE ENTREVISTAS ELABORADOS </v>
      </c>
      <c r="AQ82" s="1238" t="str">
        <f>'BASE METAS)'!AP72</f>
        <v xml:space="preserve"> ENTREVISTAS PROGRAMADOS </v>
      </c>
      <c r="AR82" s="974">
        <f>'BASE METAS)'!AQ72</f>
        <v>100</v>
      </c>
      <c r="AS82" s="974" t="str">
        <f>'BASE METAS)'!AR72</f>
        <v>ENTREVISTA</v>
      </c>
      <c r="AT82" s="1265" t="str">
        <f>'BASE METAS)'!AS72</f>
        <v>EFICACIA</v>
      </c>
      <c r="AU82" s="1482">
        <f>'BASE METAS)'!BO72</f>
        <v>0</v>
      </c>
      <c r="AV82" s="1">
        <f>'BASE METAS)'!BQ72</f>
        <v>96</v>
      </c>
      <c r="AW82" s="1">
        <f>'BASE METAS)'!BR72</f>
        <v>0</v>
      </c>
      <c r="AX82" s="1">
        <f>'BASE METAS)'!BS72</f>
        <v>24</v>
      </c>
      <c r="AY82" s="1">
        <f>'BASE METAS)'!BT72</f>
        <v>55</v>
      </c>
      <c r="AZ82" s="1">
        <f>'BASE METAS)'!BU72</f>
        <v>-31</v>
      </c>
      <c r="BA82" s="1">
        <f>'BASE METAS)'!BV72</f>
        <v>2.2916666666666665</v>
      </c>
      <c r="BB82" s="1">
        <f>'BASE METAS)'!BW72</f>
        <v>133</v>
      </c>
      <c r="BC82" s="1">
        <f>'BASE METAS)'!BX72</f>
        <v>-37</v>
      </c>
      <c r="BD82" s="1">
        <f>'BASE METAS)'!BY72</f>
        <v>1.3854166666666667</v>
      </c>
      <c r="BE82" s="1">
        <f>'BASE METAS)'!CG72</f>
        <v>78</v>
      </c>
      <c r="BF82" s="1">
        <f>'BASE METAS)'!CJ72</f>
        <v>0</v>
      </c>
      <c r="BG82" s="1">
        <f>'BASE METAS)'!CK72</f>
        <v>0</v>
      </c>
      <c r="BH82" s="1">
        <f>'BASE METAS)'!CL72</f>
        <v>0</v>
      </c>
      <c r="BI82" s="1">
        <f>'BASE METAS)'!CM72</f>
        <v>24</v>
      </c>
      <c r="BJ82" s="1">
        <f>'BASE METAS)'!CN72</f>
        <v>24</v>
      </c>
      <c r="BK82" s="1">
        <f>'BASE METAS)'!CO72</f>
        <v>24</v>
      </c>
      <c r="BL82" s="1">
        <f>'BASE METAS)'!CP72</f>
        <v>0</v>
      </c>
      <c r="BM82" s="1">
        <f>'BASE METAS)'!CQ72</f>
        <v>0</v>
      </c>
      <c r="BN82" s="1">
        <f>'BASE METAS)'!CR72</f>
        <v>0</v>
      </c>
      <c r="BO82" s="1">
        <f>'BASE METAS)'!CS72</f>
        <v>0</v>
      </c>
      <c r="BP82" s="1">
        <f>'BASE METAS)'!CT72</f>
        <v>0</v>
      </c>
      <c r="BQ82" s="1">
        <f>'BASE METAS)'!CU72</f>
        <v>0</v>
      </c>
      <c r="BR82" s="1">
        <f>'BASE METAS)'!CV72</f>
        <v>0</v>
      </c>
      <c r="BS82" s="1">
        <f>'BASE METAS)'!CW72</f>
        <v>0</v>
      </c>
      <c r="BT82" s="1">
        <f>'BASE METAS)'!CX72</f>
        <v>0</v>
      </c>
      <c r="BU82" s="1">
        <f>'BASE METAS)'!FA72</f>
        <v>96</v>
      </c>
      <c r="BV82" s="1">
        <f>'BASE METAS)'!FB72</f>
        <v>0</v>
      </c>
      <c r="BW82" s="1">
        <f>'BASE METAS)'!FC72</f>
        <v>8</v>
      </c>
      <c r="BX82" s="1">
        <f>'BASE METAS)'!FD72</f>
        <v>26</v>
      </c>
      <c r="BY82" s="1">
        <f>'BASE METAS)'!FE72</f>
        <v>18</v>
      </c>
      <c r="BZ82" s="1">
        <f>'BASE METAS)'!FF72</f>
        <v>3.25</v>
      </c>
      <c r="CA82" s="1">
        <f>'BASE METAS)'!FG72</f>
        <v>104</v>
      </c>
      <c r="CB82" s="1">
        <f>'BASE METAS)'!FH72</f>
        <v>-8</v>
      </c>
      <c r="CC82" s="1">
        <f>'BASE METAS)'!FI72</f>
        <v>1.0833333333333333</v>
      </c>
      <c r="CD82" s="1">
        <f>'BASE METAS)'!FJ72</f>
        <v>96</v>
      </c>
      <c r="CE82" s="1">
        <f>'BASE METAS)'!FK72</f>
        <v>0</v>
      </c>
      <c r="CF82" s="1">
        <f>'BASE METAS)'!FL72</f>
        <v>8</v>
      </c>
      <c r="CG82" s="1">
        <f>'BASE METAS)'!FM72</f>
        <v>7</v>
      </c>
    </row>
    <row r="83" spans="1:85" ht="48.75" customHeight="1" x14ac:dyDescent="0.25">
      <c r="A83" s="1">
        <f>'BASE METAS)'!A73</f>
        <v>0</v>
      </c>
      <c r="B83" s="7145"/>
      <c r="C83" s="7154"/>
      <c r="D83" s="7154"/>
      <c r="E83" s="7154"/>
      <c r="F83" s="7219"/>
      <c r="G83" s="7219"/>
      <c r="H83" s="7144"/>
      <c r="I83" s="7144"/>
      <c r="J83" s="7144"/>
      <c r="K83" s="7144"/>
      <c r="L83" s="7144"/>
      <c r="M83" s="7144"/>
      <c r="N83" s="7144"/>
      <c r="O83" s="7144"/>
      <c r="P83" s="7114"/>
      <c r="Q83" s="7144"/>
      <c r="R83" s="7114"/>
      <c r="S83" s="7114"/>
      <c r="T83" s="7114"/>
      <c r="U83" s="7733"/>
      <c r="V83" s="7114"/>
      <c r="W83" s="7248"/>
      <c r="X83" s="7156"/>
      <c r="Y83" s="434">
        <f>'BASE METAS)'!Y73</f>
        <v>6</v>
      </c>
      <c r="Z83" s="439" t="str">
        <f>'BASE METAS)'!Z73</f>
        <v>COBERTURA DE GIRAS Y EVENTOS</v>
      </c>
      <c r="AA83" s="558" t="str">
        <f>'BASE METAS)'!AA73</f>
        <v>GIRAS Y EVENTOS</v>
      </c>
      <c r="AB83" s="559">
        <f>'BASE METAS)'!AB73</f>
        <v>180</v>
      </c>
      <c r="AC83" s="560">
        <f>'BASE METAS)'!AC73</f>
        <v>45</v>
      </c>
      <c r="AD83" s="561">
        <f>'BASE METAS)'!AD73</f>
        <v>0.25</v>
      </c>
      <c r="AE83" s="562" t="str">
        <f>'BASE METAS)'!AE73</f>
        <v>45</v>
      </c>
      <c r="AF83" s="561">
        <f>'BASE METAS)'!AF73</f>
        <v>0.25</v>
      </c>
      <c r="AG83" s="563" t="str">
        <f>'BASE METAS)'!AG73</f>
        <v>45</v>
      </c>
      <c r="AH83" s="545">
        <f>'BASE METAS)'!AH73</f>
        <v>0.25</v>
      </c>
      <c r="AI83" s="564" t="str">
        <f>'BASE METAS)'!AI73</f>
        <v>45</v>
      </c>
      <c r="AJ83" s="545">
        <f>'BASE METAS)'!AJ73</f>
        <v>0.25</v>
      </c>
      <c r="AK83" s="1228">
        <f>'BASE METAS)'!AK73</f>
        <v>1</v>
      </c>
      <c r="AL83" s="978">
        <f>'BASE METAS)'!AL73</f>
        <v>6</v>
      </c>
      <c r="AM83" s="974" t="str">
        <f>'BASE METAS)'!AM73</f>
        <v>GIRAS Y EVENTOS</v>
      </c>
      <c r="AN83" s="1239" t="str">
        <f>'BASE METAS)'!AN73</f>
        <v>MIDE EL No. DE EVENTOS ELABORADOS SOBRE LOS PROGRAMADOS</v>
      </c>
      <c r="AO83" s="974" t="str">
        <f>'BASE METAS)'!AU73</f>
        <v>DESEMPEÑO</v>
      </c>
      <c r="AP83" s="974" t="str">
        <f>'BASE METAS)'!AO73</f>
        <v xml:space="preserve">No. DE EVENTOS ELABORADOS </v>
      </c>
      <c r="AQ83" s="1238" t="str">
        <f>'BASE METAS)'!AP73</f>
        <v xml:space="preserve">  EVENTOS PROGRAMADOS </v>
      </c>
      <c r="AR83" s="974">
        <f>'BASE METAS)'!AQ73</f>
        <v>100</v>
      </c>
      <c r="AS83" s="974" t="str">
        <f>'BASE METAS)'!AR73</f>
        <v>EVENTO</v>
      </c>
      <c r="AT83" s="1265" t="str">
        <f>'BASE METAS)'!AS73</f>
        <v>EFICACIA</v>
      </c>
      <c r="AU83" s="1482">
        <f>'BASE METAS)'!BO73</f>
        <v>0</v>
      </c>
      <c r="AV83" s="1">
        <f>'BASE METAS)'!BQ73</f>
        <v>180</v>
      </c>
      <c r="AW83" s="1">
        <f>'BASE METAS)'!BR73</f>
        <v>0</v>
      </c>
      <c r="AX83" s="1">
        <f>'BASE METAS)'!BS73</f>
        <v>45</v>
      </c>
      <c r="AY83" s="1">
        <f>'BASE METAS)'!BT73</f>
        <v>178</v>
      </c>
      <c r="AZ83" s="1">
        <f>'BASE METAS)'!BU73</f>
        <v>-133</v>
      </c>
      <c r="BA83" s="1">
        <f>'BASE METAS)'!BV73</f>
        <v>3.9555555555555557</v>
      </c>
      <c r="BB83" s="1">
        <f>'BASE METAS)'!BW73</f>
        <v>369</v>
      </c>
      <c r="BC83" s="1">
        <f>'BASE METAS)'!BX73</f>
        <v>-189</v>
      </c>
      <c r="BD83" s="1">
        <f>'BASE METAS)'!BY73</f>
        <v>2.0499999999999998</v>
      </c>
      <c r="BE83" s="1">
        <f>'BASE METAS)'!CG73</f>
        <v>191</v>
      </c>
      <c r="BF83" s="1">
        <f>'BASE METAS)'!CJ73</f>
        <v>0</v>
      </c>
      <c r="BG83" s="1">
        <f>'BASE METAS)'!CK73</f>
        <v>0</v>
      </c>
      <c r="BH83" s="1">
        <f>'BASE METAS)'!CL73</f>
        <v>0</v>
      </c>
      <c r="BI83" s="1">
        <f>'BASE METAS)'!CM73</f>
        <v>15</v>
      </c>
      <c r="BJ83" s="1">
        <f>'BASE METAS)'!CN73</f>
        <v>15</v>
      </c>
      <c r="BK83" s="1">
        <f>'BASE METAS)'!CO73</f>
        <v>15</v>
      </c>
      <c r="BL83" s="1">
        <f>'BASE METAS)'!CP73</f>
        <v>0</v>
      </c>
      <c r="BM83" s="1">
        <f>'BASE METAS)'!CQ73</f>
        <v>0</v>
      </c>
      <c r="BN83" s="1">
        <f>'BASE METAS)'!CR73</f>
        <v>0</v>
      </c>
      <c r="BO83" s="1">
        <f>'BASE METAS)'!CS73</f>
        <v>0</v>
      </c>
      <c r="BP83" s="1">
        <f>'BASE METAS)'!CT73</f>
        <v>0</v>
      </c>
      <c r="BQ83" s="1">
        <f>'BASE METAS)'!CU73</f>
        <v>0</v>
      </c>
      <c r="BR83" s="1">
        <f>'BASE METAS)'!CV73</f>
        <v>0</v>
      </c>
      <c r="BS83" s="1">
        <f>'BASE METAS)'!CW73</f>
        <v>0</v>
      </c>
      <c r="BT83" s="1">
        <f>'BASE METAS)'!CX73</f>
        <v>0</v>
      </c>
      <c r="BU83" s="1">
        <f>'BASE METAS)'!FA73</f>
        <v>180</v>
      </c>
      <c r="BV83" s="1">
        <f>'BASE METAS)'!FB73</f>
        <v>0</v>
      </c>
      <c r="BW83" s="1">
        <f>'BASE METAS)'!FC73</f>
        <v>15</v>
      </c>
      <c r="BX83" s="1">
        <f>'BASE METAS)'!FD73</f>
        <v>63</v>
      </c>
      <c r="BY83" s="1">
        <f>'BASE METAS)'!FE73</f>
        <v>48</v>
      </c>
      <c r="BZ83" s="1">
        <f>'BASE METAS)'!FF73</f>
        <v>4.2</v>
      </c>
      <c r="CA83" s="1">
        <f>'BASE METAS)'!FG73</f>
        <v>254</v>
      </c>
      <c r="CB83" s="1">
        <f>'BASE METAS)'!FH73</f>
        <v>-74</v>
      </c>
      <c r="CC83" s="1">
        <f>'BASE METAS)'!FI73</f>
        <v>1.4111111111111112</v>
      </c>
      <c r="CD83" s="1">
        <f>'BASE METAS)'!FJ73</f>
        <v>180</v>
      </c>
      <c r="CE83" s="1">
        <f>'BASE METAS)'!FK73</f>
        <v>0</v>
      </c>
      <c r="CF83" s="1">
        <f>'BASE METAS)'!FL73</f>
        <v>15</v>
      </c>
      <c r="CG83" s="1">
        <f>'BASE METAS)'!FM73</f>
        <v>55</v>
      </c>
    </row>
    <row r="84" spans="1:85" ht="60.75" customHeight="1" x14ac:dyDescent="0.25">
      <c r="A84" s="1">
        <f>'BASE METAS)'!A74</f>
        <v>0</v>
      </c>
      <c r="B84" s="7145"/>
      <c r="C84" s="7154"/>
      <c r="D84" s="7154"/>
      <c r="E84" s="7154"/>
      <c r="F84" s="7219"/>
      <c r="G84" s="7219"/>
      <c r="H84" s="7144"/>
      <c r="I84" s="7144"/>
      <c r="J84" s="7144"/>
      <c r="K84" s="7144"/>
      <c r="L84" s="7144"/>
      <c r="M84" s="7144"/>
      <c r="N84" s="7144"/>
      <c r="O84" s="7144"/>
      <c r="P84" s="7114"/>
      <c r="Q84" s="7144"/>
      <c r="R84" s="7114"/>
      <c r="S84" s="7114"/>
      <c r="T84" s="7114"/>
      <c r="U84" s="7733"/>
      <c r="V84" s="7114"/>
      <c r="W84" s="7248"/>
      <c r="X84" s="7156"/>
      <c r="Y84" s="434">
        <f>'BASE METAS)'!Y74</f>
        <v>7</v>
      </c>
      <c r="Z84" s="439" t="str">
        <f>'BASE METAS)'!Z74</f>
        <v>REALIZACION DE  SINTESIS INFORMATIVA</v>
      </c>
      <c r="AA84" s="558" t="str">
        <f>'BASE METAS)'!AA74</f>
        <v>DOCUMENTO INFORMATIVO</v>
      </c>
      <c r="AB84" s="559">
        <f>'BASE METAS)'!AB74</f>
        <v>364</v>
      </c>
      <c r="AC84" s="560">
        <f>'BASE METAS)'!AC74</f>
        <v>91</v>
      </c>
      <c r="AD84" s="561">
        <f>'BASE METAS)'!AD74</f>
        <v>0.25</v>
      </c>
      <c r="AE84" s="562" t="str">
        <f>'BASE METAS)'!AE74</f>
        <v>91</v>
      </c>
      <c r="AF84" s="561">
        <f>'BASE METAS)'!AF74</f>
        <v>0.25</v>
      </c>
      <c r="AG84" s="563" t="str">
        <f>'BASE METAS)'!AG74</f>
        <v>91</v>
      </c>
      <c r="AH84" s="545">
        <f>'BASE METAS)'!AH74</f>
        <v>0.25</v>
      </c>
      <c r="AI84" s="564" t="str">
        <f>'BASE METAS)'!AI74</f>
        <v>91</v>
      </c>
      <c r="AJ84" s="545">
        <f>'BASE METAS)'!AJ74</f>
        <v>0.25</v>
      </c>
      <c r="AK84" s="1228">
        <f>'BASE METAS)'!AK74</f>
        <v>1</v>
      </c>
      <c r="AL84" s="978">
        <f>'BASE METAS)'!AL74</f>
        <v>7</v>
      </c>
      <c r="AM84" s="974" t="str">
        <f>'BASE METAS)'!AM74</f>
        <v>SINTESIS INFORMATIVA</v>
      </c>
      <c r="AN84" s="1239" t="str">
        <f>'BASE METAS)'!AN74</f>
        <v>MIDE EL No. DE DOCUMENTOS ELABORADOS SOBRE LOS PROGRAMADOS</v>
      </c>
      <c r="AO84" s="974" t="str">
        <f>'BASE METAS)'!AU74</f>
        <v>DESEMPEÑO</v>
      </c>
      <c r="AP84" s="974" t="str">
        <f>'BASE METAS)'!AO74</f>
        <v>No. DE DOCUMENTOS ELABORADOS</v>
      </c>
      <c r="AQ84" s="1238" t="str">
        <f>'BASE METAS)'!AP74</f>
        <v xml:space="preserve">DOCUMENTOS PROGRAMADOS </v>
      </c>
      <c r="AR84" s="974">
        <f>'BASE METAS)'!AQ74</f>
        <v>100</v>
      </c>
      <c r="AS84" s="974" t="str">
        <f>'BASE METAS)'!AR74</f>
        <v>DOCUMENTO</v>
      </c>
      <c r="AT84" s="1265" t="str">
        <f>'BASE METAS)'!AS74</f>
        <v>EFICACIA</v>
      </c>
      <c r="AU84" s="1482">
        <f>'BASE METAS)'!BO74</f>
        <v>0</v>
      </c>
      <c r="AV84" s="1">
        <f>'BASE METAS)'!BQ74</f>
        <v>364</v>
      </c>
      <c r="AW84" s="1">
        <f>'BASE METAS)'!BR74</f>
        <v>0</v>
      </c>
      <c r="AX84" s="1">
        <f>'BASE METAS)'!BS74</f>
        <v>91</v>
      </c>
      <c r="AY84" s="1">
        <f>'BASE METAS)'!BT74</f>
        <v>462</v>
      </c>
      <c r="AZ84" s="1">
        <f>'BASE METAS)'!BU74</f>
        <v>-371</v>
      </c>
      <c r="BA84" s="1">
        <f>'BASE METAS)'!BV74</f>
        <v>5.0769230769230766</v>
      </c>
      <c r="BB84" s="1">
        <f>'BASE METAS)'!BW74</f>
        <v>553</v>
      </c>
      <c r="BC84" s="1">
        <f>'BASE METAS)'!BX74</f>
        <v>-189</v>
      </c>
      <c r="BD84" s="1">
        <f>'BASE METAS)'!BY74</f>
        <v>1.5192307692307692</v>
      </c>
      <c r="BE84" s="1">
        <f>'BASE METAS)'!CG74</f>
        <v>91</v>
      </c>
      <c r="BF84" s="1">
        <f>'BASE METAS)'!CJ74</f>
        <v>0</v>
      </c>
      <c r="BG84" s="1">
        <f>'BASE METAS)'!CK74</f>
        <v>0</v>
      </c>
      <c r="BH84" s="1">
        <f>'BASE METAS)'!CL74</f>
        <v>0</v>
      </c>
      <c r="BI84" s="1">
        <f>'BASE METAS)'!CM74</f>
        <v>30</v>
      </c>
      <c r="BJ84" s="1">
        <f>'BASE METAS)'!CN74</f>
        <v>30</v>
      </c>
      <c r="BK84" s="1">
        <f>'BASE METAS)'!CO74</f>
        <v>30</v>
      </c>
      <c r="BL84" s="1">
        <f>'BASE METAS)'!CP74</f>
        <v>0</v>
      </c>
      <c r="BM84" s="1">
        <f>'BASE METAS)'!CQ74</f>
        <v>0</v>
      </c>
      <c r="BN84" s="1">
        <f>'BASE METAS)'!CR74</f>
        <v>0</v>
      </c>
      <c r="BO84" s="1">
        <f>'BASE METAS)'!CS74</f>
        <v>0</v>
      </c>
      <c r="BP84" s="1">
        <f>'BASE METAS)'!CT74</f>
        <v>0</v>
      </c>
      <c r="BQ84" s="1">
        <f>'BASE METAS)'!CU74</f>
        <v>0</v>
      </c>
      <c r="BR84" s="1">
        <f>'BASE METAS)'!CV74</f>
        <v>0</v>
      </c>
      <c r="BS84" s="1">
        <f>'BASE METAS)'!CW74</f>
        <v>0</v>
      </c>
      <c r="BT84" s="1">
        <f>'BASE METAS)'!CX74</f>
        <v>0</v>
      </c>
      <c r="BU84" s="1">
        <f>'BASE METAS)'!FA74</f>
        <v>364</v>
      </c>
      <c r="BV84" s="1">
        <f>'BASE METAS)'!FB74</f>
        <v>0</v>
      </c>
      <c r="BW84" s="1">
        <f>'BASE METAS)'!FC74</f>
        <v>31</v>
      </c>
      <c r="BX84" s="1">
        <f>'BASE METAS)'!FD74</f>
        <v>30</v>
      </c>
      <c r="BY84" s="1">
        <f>'BASE METAS)'!FE74</f>
        <v>-1</v>
      </c>
      <c r="BZ84" s="1">
        <f>'BASE METAS)'!FF74</f>
        <v>0.967741935483871</v>
      </c>
      <c r="CA84" s="1">
        <f>'BASE METAS)'!FG74</f>
        <v>121</v>
      </c>
      <c r="CB84" s="1">
        <f>'BASE METAS)'!FH74</f>
        <v>243</v>
      </c>
      <c r="CC84" s="1">
        <f>'BASE METAS)'!FI74</f>
        <v>0.3324175824175824</v>
      </c>
      <c r="CD84" s="1">
        <f>'BASE METAS)'!FJ74</f>
        <v>364</v>
      </c>
      <c r="CE84" s="1">
        <f>'BASE METAS)'!FK74</f>
        <v>0</v>
      </c>
      <c r="CF84" s="1">
        <f>'BASE METAS)'!FL74</f>
        <v>30</v>
      </c>
      <c r="CG84" s="1">
        <f>'BASE METAS)'!FM74</f>
        <v>403</v>
      </c>
    </row>
    <row r="85" spans="1:85" ht="48.75" customHeight="1" x14ac:dyDescent="0.25">
      <c r="A85" s="1">
        <f>'BASE METAS)'!A75</f>
        <v>0</v>
      </c>
      <c r="B85" s="7103"/>
      <c r="C85" s="7154"/>
      <c r="D85" s="7154"/>
      <c r="E85" s="7154"/>
      <c r="F85" s="7219"/>
      <c r="G85" s="7219"/>
      <c r="H85" s="7144"/>
      <c r="I85" s="7144"/>
      <c r="J85" s="7144"/>
      <c r="K85" s="7144"/>
      <c r="L85" s="7144"/>
      <c r="M85" s="7144"/>
      <c r="N85" s="7144"/>
      <c r="O85" s="7144"/>
      <c r="P85" s="7114"/>
      <c r="Q85" s="7144"/>
      <c r="R85" s="7114"/>
      <c r="S85" s="7114"/>
      <c r="T85" s="7114"/>
      <c r="U85" s="7733"/>
      <c r="V85" s="7114"/>
      <c r="W85" s="7248"/>
      <c r="X85" s="7156"/>
      <c r="Y85" s="444">
        <f>'BASE METAS)'!Y75</f>
        <v>8</v>
      </c>
      <c r="Z85" s="445" t="str">
        <f>'BASE METAS)'!Z75</f>
        <v>REALIZAR LOS DISEÑOS DE UTILITARIOS</v>
      </c>
      <c r="AA85" s="566" t="str">
        <f>'BASE METAS)'!AA75</f>
        <v>DISEÑOS</v>
      </c>
      <c r="AB85" s="567">
        <f>'BASE METAS)'!AB75</f>
        <v>492</v>
      </c>
      <c r="AC85" s="568">
        <f>'BASE METAS)'!AC75</f>
        <v>123</v>
      </c>
      <c r="AD85" s="569">
        <f>'BASE METAS)'!AD75</f>
        <v>0.25</v>
      </c>
      <c r="AE85" s="570" t="str">
        <f>'BASE METAS)'!AE75</f>
        <v>123</v>
      </c>
      <c r="AF85" s="569">
        <f>'BASE METAS)'!AF75</f>
        <v>0.25</v>
      </c>
      <c r="AG85" s="571" t="str">
        <f>'BASE METAS)'!AG75</f>
        <v>123</v>
      </c>
      <c r="AH85" s="422">
        <f>'BASE METAS)'!AH75</f>
        <v>0.25</v>
      </c>
      <c r="AI85" s="572" t="str">
        <f>'BASE METAS)'!AI75</f>
        <v>123</v>
      </c>
      <c r="AJ85" s="422">
        <f>'BASE METAS)'!AJ75</f>
        <v>0.25</v>
      </c>
      <c r="AK85" s="1228">
        <f>'BASE METAS)'!AK75</f>
        <v>1</v>
      </c>
      <c r="AL85" s="978">
        <f>'BASE METAS)'!AL75</f>
        <v>8</v>
      </c>
      <c r="AM85" s="974" t="str">
        <f>'BASE METAS)'!AM75</f>
        <v>DISEÑOS DE UTILITARIOS</v>
      </c>
      <c r="AN85" s="1239" t="str">
        <f>'BASE METAS)'!AN75</f>
        <v>MIDE EL No. DE DISEÑOS ELABORADOS SOBRE LOSPROGRAMADOS</v>
      </c>
      <c r="AO85" s="974" t="str">
        <f>'BASE METAS)'!AU75</f>
        <v>DESEMPEÑO</v>
      </c>
      <c r="AP85" s="974" t="str">
        <f>'BASE METAS)'!AO75</f>
        <v xml:space="preserve">No. DE DISEÑOS ELABORADOS ENTRE </v>
      </c>
      <c r="AQ85" s="1240" t="str">
        <f>'BASE METAS)'!AP75</f>
        <v xml:space="preserve"> DISEÑOS PROGRAMADOS </v>
      </c>
      <c r="AR85" s="974">
        <f>'BASE METAS)'!AQ75</f>
        <v>100</v>
      </c>
      <c r="AS85" s="974" t="str">
        <f>'BASE METAS)'!AR75</f>
        <v>DISEÑO</v>
      </c>
      <c r="AT85" s="974" t="str">
        <f>'BASE METAS)'!AS75</f>
        <v>EFICACIA</v>
      </c>
      <c r="AU85" s="1482">
        <f>'BASE METAS)'!BO75</f>
        <v>0</v>
      </c>
      <c r="AV85" s="1">
        <f>'BASE METAS)'!BQ75</f>
        <v>492</v>
      </c>
      <c r="AW85" s="1">
        <f>'BASE METAS)'!BR75</f>
        <v>0</v>
      </c>
      <c r="AX85" s="1">
        <f>'BASE METAS)'!BS75</f>
        <v>123</v>
      </c>
      <c r="AY85" s="1">
        <f>'BASE METAS)'!BT75</f>
        <v>723</v>
      </c>
      <c r="AZ85" s="1">
        <f>'BASE METAS)'!BU75</f>
        <v>-600</v>
      </c>
      <c r="BA85" s="1">
        <f>'BASE METAS)'!BV75</f>
        <v>5.8780487804878048</v>
      </c>
      <c r="BB85" s="1">
        <f>'BASE METAS)'!BW75</f>
        <v>1497</v>
      </c>
      <c r="BC85" s="1">
        <f>'BASE METAS)'!BX75</f>
        <v>-1005</v>
      </c>
      <c r="BD85" s="1">
        <f>'BASE METAS)'!BY75</f>
        <v>3.0426829268292681</v>
      </c>
      <c r="BE85" s="1">
        <f>'BASE METAS)'!CG75</f>
        <v>774</v>
      </c>
      <c r="BF85" s="1">
        <f>'BASE METAS)'!CJ75</f>
        <v>0</v>
      </c>
      <c r="BG85" s="1">
        <f>'BASE METAS)'!CK75</f>
        <v>0</v>
      </c>
      <c r="BH85" s="1">
        <f>'BASE METAS)'!CL75</f>
        <v>0</v>
      </c>
      <c r="BI85" s="1">
        <f>'BASE METAS)'!CM75</f>
        <v>41</v>
      </c>
      <c r="BJ85" s="1">
        <f>'BASE METAS)'!CN75</f>
        <v>41</v>
      </c>
      <c r="BK85" s="1">
        <f>'BASE METAS)'!CO75</f>
        <v>41</v>
      </c>
      <c r="BL85" s="1">
        <f>'BASE METAS)'!CP75</f>
        <v>0</v>
      </c>
      <c r="BM85" s="1">
        <f>'BASE METAS)'!CQ75</f>
        <v>0</v>
      </c>
      <c r="BN85" s="1">
        <f>'BASE METAS)'!CR75</f>
        <v>0</v>
      </c>
      <c r="BO85" s="1">
        <f>'BASE METAS)'!CS75</f>
        <v>0</v>
      </c>
      <c r="BP85" s="1">
        <f>'BASE METAS)'!CT75</f>
        <v>0</v>
      </c>
      <c r="BQ85" s="1">
        <f>'BASE METAS)'!CU75</f>
        <v>0</v>
      </c>
      <c r="BR85" s="1">
        <f>'BASE METAS)'!CV75</f>
        <v>0</v>
      </c>
      <c r="BS85" s="1">
        <f>'BASE METAS)'!CW75</f>
        <v>0</v>
      </c>
      <c r="BT85" s="1">
        <f>'BASE METAS)'!CX75</f>
        <v>0</v>
      </c>
      <c r="BU85" s="1">
        <f>'BASE METAS)'!FA75</f>
        <v>492</v>
      </c>
      <c r="BV85" s="1">
        <f>'BASE METAS)'!FB75</f>
        <v>0</v>
      </c>
      <c r="BW85" s="1">
        <f>'BASE METAS)'!FC75</f>
        <v>41</v>
      </c>
      <c r="BX85" s="1">
        <f>'BASE METAS)'!FD75</f>
        <v>424</v>
      </c>
      <c r="BY85" s="1">
        <f>'BASE METAS)'!FE75</f>
        <v>383</v>
      </c>
      <c r="BZ85" s="1">
        <f>'BASE METAS)'!FF75</f>
        <v>10.341463414634147</v>
      </c>
      <c r="CA85" s="1">
        <f>'BASE METAS)'!FG75</f>
        <v>1198</v>
      </c>
      <c r="CB85" s="1">
        <f>'BASE METAS)'!FH75</f>
        <v>-706</v>
      </c>
      <c r="CC85" s="1">
        <f>'BASE METAS)'!FI75</f>
        <v>2.434959349593496</v>
      </c>
      <c r="CD85" s="1">
        <f>'BASE METAS)'!FJ75</f>
        <v>492</v>
      </c>
      <c r="CE85" s="1">
        <f>'BASE METAS)'!FK75</f>
        <v>0</v>
      </c>
      <c r="CF85" s="1">
        <f>'BASE METAS)'!FL75</f>
        <v>41</v>
      </c>
      <c r="CG85" s="1">
        <f>'BASE METAS)'!FM75</f>
        <v>126</v>
      </c>
    </row>
    <row r="86" spans="1:85" ht="13.5" customHeight="1" x14ac:dyDescent="0.2">
      <c r="A86" s="1">
        <f>'BASE METAS)'!A76</f>
        <v>0</v>
      </c>
      <c r="B86" s="1">
        <f>'BASE METAS)'!B76</f>
        <v>0</v>
      </c>
      <c r="C86" s="1">
        <f>'BASE METAS)'!C76</f>
        <v>0</v>
      </c>
      <c r="D86" s="1">
        <f>'BASE METAS)'!D76</f>
        <v>0</v>
      </c>
      <c r="E86" s="5">
        <f>'BASE METAS)'!E76</f>
        <v>0</v>
      </c>
      <c r="F86" s="3">
        <f>'BASE METAS)'!F76</f>
        <v>0</v>
      </c>
      <c r="G86" s="3">
        <f>'BASE METAS)'!G76</f>
        <v>0</v>
      </c>
      <c r="H86" s="3">
        <f>'BASE METAS)'!H76</f>
        <v>0</v>
      </c>
      <c r="I86" s="3">
        <f>'BASE METAS)'!I76</f>
        <v>0</v>
      </c>
      <c r="J86" s="3">
        <f>'BASE METAS)'!J76</f>
        <v>0</v>
      </c>
      <c r="K86" s="3">
        <f>'BASE METAS)'!K76</f>
        <v>0</v>
      </c>
      <c r="L86" s="3">
        <f>'BASE METAS)'!L76</f>
        <v>0</v>
      </c>
      <c r="M86" s="3">
        <f>'BASE METAS)'!M76</f>
        <v>0</v>
      </c>
      <c r="N86" s="3">
        <f>'BASE METAS)'!N76</f>
        <v>0</v>
      </c>
      <c r="O86" s="3">
        <f>'BASE METAS)'!O76</f>
        <v>0</v>
      </c>
      <c r="P86" s="3">
        <f>'BASE METAS)'!P76</f>
        <v>0</v>
      </c>
      <c r="Q86" s="3">
        <f>'BASE METAS)'!Q76</f>
        <v>0</v>
      </c>
      <c r="R86" s="3">
        <f>'BASE METAS)'!R76</f>
        <v>0</v>
      </c>
      <c r="S86" s="3">
        <f>'BASE METAS)'!S76</f>
        <v>0</v>
      </c>
      <c r="T86" s="3">
        <f>'BASE METAS)'!T76</f>
        <v>0</v>
      </c>
      <c r="U86" s="923">
        <f>'BASE METAS)'!U76</f>
        <v>0</v>
      </c>
      <c r="V86" s="3">
        <f>'BASE METAS)'!V76</f>
        <v>0</v>
      </c>
      <c r="W86" s="4">
        <f>'BASE METAS)'!W76</f>
        <v>0</v>
      </c>
      <c r="X86" s="5">
        <f>'BASE METAS)'!X76</f>
        <v>0</v>
      </c>
      <c r="Y86" s="1">
        <f>'BASE METAS)'!Y76</f>
        <v>0</v>
      </c>
      <c r="Z86" s="1">
        <f>'BASE METAS)'!Z76</f>
        <v>0</v>
      </c>
      <c r="AA86" s="1">
        <f>'BASE METAS)'!AA76</f>
        <v>0</v>
      </c>
      <c r="AB86" s="1">
        <f>'BASE METAS)'!AB76</f>
        <v>0</v>
      </c>
      <c r="AC86" s="1">
        <f>'BASE METAS)'!AC76</f>
        <v>0</v>
      </c>
      <c r="AD86" s="1">
        <f>'BASE METAS)'!AD76</f>
        <v>0</v>
      </c>
      <c r="AE86" s="1">
        <f>'BASE METAS)'!AE76</f>
        <v>0</v>
      </c>
      <c r="AF86" s="1">
        <f>'BASE METAS)'!AF76</f>
        <v>0</v>
      </c>
      <c r="AG86" s="1">
        <f>'BASE METAS)'!AG76</f>
        <v>0</v>
      </c>
      <c r="AH86" s="1">
        <f>'BASE METAS)'!AH76</f>
        <v>0</v>
      </c>
      <c r="AI86" s="1">
        <f>'BASE METAS)'!AI76</f>
        <v>0</v>
      </c>
      <c r="AJ86" s="1">
        <f>'BASE METAS)'!AJ76</f>
        <v>0</v>
      </c>
      <c r="AK86" s="1">
        <f>'BASE METAS)'!AK76</f>
        <v>0</v>
      </c>
      <c r="AL86" s="933">
        <f>'BASE METAS)'!AL76</f>
        <v>0</v>
      </c>
      <c r="AM86" s="1352">
        <f>'BASE METAS)'!AM76</f>
        <v>0</v>
      </c>
      <c r="AN86" s="1352">
        <f>'BASE METAS)'!AN76</f>
        <v>0</v>
      </c>
      <c r="AO86" s="1231">
        <f>'BASE METAS)'!AU76</f>
        <v>0</v>
      </c>
      <c r="AP86" s="1352">
        <f>'BASE METAS)'!AO76</f>
        <v>0</v>
      </c>
      <c r="AQ86" s="1232">
        <f>'BASE METAS)'!AP76</f>
        <v>0</v>
      </c>
      <c r="AR86" s="1352">
        <f>'BASE METAS)'!AQ76</f>
        <v>0</v>
      </c>
      <c r="AS86" s="1352">
        <f>'BASE METAS)'!AR76</f>
        <v>0</v>
      </c>
      <c r="AT86" s="1352">
        <f>'BASE METAS)'!AS76</f>
        <v>0</v>
      </c>
      <c r="AU86" s="1485">
        <f>'BASE METAS)'!BO76</f>
        <v>0</v>
      </c>
      <c r="AV86" s="1">
        <f>'BASE METAS)'!BQ76</f>
        <v>0</v>
      </c>
      <c r="AW86" s="1">
        <f>'BASE METAS)'!BR76</f>
        <v>0</v>
      </c>
      <c r="AX86" s="1">
        <f>'BASE METAS)'!BS76</f>
        <v>0</v>
      </c>
      <c r="AY86" s="1">
        <f>'BASE METAS)'!BT76</f>
        <v>0</v>
      </c>
      <c r="AZ86" s="1">
        <f>'BASE METAS)'!BU76</f>
        <v>0</v>
      </c>
      <c r="BA86" s="1">
        <f>'BASE METAS)'!BV76</f>
        <v>0</v>
      </c>
      <c r="BB86" s="1">
        <f>'BASE METAS)'!BW76</f>
        <v>0</v>
      </c>
      <c r="BC86" s="1">
        <f>'BASE METAS)'!BX76</f>
        <v>0</v>
      </c>
      <c r="BD86" s="1">
        <f>'BASE METAS)'!BY76</f>
        <v>0</v>
      </c>
      <c r="BE86" s="1">
        <f>'BASE METAS)'!CG76</f>
        <v>0</v>
      </c>
      <c r="BF86" s="1">
        <f>'BASE METAS)'!CJ76</f>
        <v>0</v>
      </c>
      <c r="BG86" s="1">
        <f>'BASE METAS)'!CK76</f>
        <v>0</v>
      </c>
      <c r="BH86" s="1">
        <f>'BASE METAS)'!CL76</f>
        <v>0</v>
      </c>
      <c r="BI86" s="1">
        <f>'BASE METAS)'!CM76</f>
        <v>0</v>
      </c>
      <c r="BJ86" s="1">
        <f>'BASE METAS)'!CN76</f>
        <v>0</v>
      </c>
      <c r="BK86" s="1">
        <f>'BASE METAS)'!CO76</f>
        <v>0</v>
      </c>
      <c r="BL86" s="1">
        <f>'BASE METAS)'!CP76</f>
        <v>0</v>
      </c>
      <c r="BM86" s="1">
        <f>'BASE METAS)'!CQ76</f>
        <v>0</v>
      </c>
      <c r="BN86" s="1">
        <f>'BASE METAS)'!CR76</f>
        <v>0</v>
      </c>
      <c r="BO86" s="1">
        <f>'BASE METAS)'!CS76</f>
        <v>0</v>
      </c>
      <c r="BP86" s="1">
        <f>'BASE METAS)'!CT76</f>
        <v>0</v>
      </c>
      <c r="BQ86" s="1">
        <f>'BASE METAS)'!CU76</f>
        <v>0</v>
      </c>
      <c r="BR86" s="1">
        <f>'BASE METAS)'!CV76</f>
        <v>0</v>
      </c>
      <c r="BS86" s="1">
        <f>'BASE METAS)'!CW76</f>
        <v>0</v>
      </c>
      <c r="BT86" s="1">
        <f>'BASE METAS)'!CX76</f>
        <v>0</v>
      </c>
      <c r="BU86" s="1">
        <f>'BASE METAS)'!FA76</f>
        <v>0</v>
      </c>
      <c r="BV86" s="1">
        <f>'BASE METAS)'!FB76</f>
        <v>0</v>
      </c>
      <c r="BW86" s="1">
        <f>'BASE METAS)'!FC76</f>
        <v>0</v>
      </c>
      <c r="BX86" s="1">
        <f>'BASE METAS)'!FD76</f>
        <v>0</v>
      </c>
      <c r="BY86" s="1">
        <f>'BASE METAS)'!FE76</f>
        <v>0</v>
      </c>
      <c r="BZ86" s="1">
        <f>'BASE METAS)'!FF76</f>
        <v>0</v>
      </c>
      <c r="CA86" s="1">
        <f>'BASE METAS)'!FG76</f>
        <v>0</v>
      </c>
      <c r="CB86" s="1">
        <f>'BASE METAS)'!FH76</f>
        <v>0</v>
      </c>
      <c r="CC86" s="1">
        <f>'BASE METAS)'!FI76</f>
        <v>0</v>
      </c>
      <c r="CD86" s="1">
        <f>'BASE METAS)'!FJ76</f>
        <v>0</v>
      </c>
      <c r="CE86" s="1">
        <f>'BASE METAS)'!FK76</f>
        <v>0</v>
      </c>
      <c r="CF86" s="1">
        <f>'BASE METAS)'!FL76</f>
        <v>0</v>
      </c>
      <c r="CG86" s="1">
        <f>'BASE METAS)'!FM76</f>
        <v>0</v>
      </c>
    </row>
    <row r="87" spans="1:85" ht="12" customHeight="1" x14ac:dyDescent="0.2">
      <c r="A87" s="1">
        <f>'BASE METAS)'!A77</f>
        <v>0</v>
      </c>
      <c r="B87" s="7146" t="str">
        <f>'BASE METAS)'!B77</f>
        <v xml:space="preserve">DEPENDENCIA </v>
      </c>
      <c r="C87" s="7146" t="str">
        <f>'BASE METAS)'!C77</f>
        <v>ENT</v>
      </c>
      <c r="D87" s="7146" t="str">
        <f>'BASE METAS)'!D77</f>
        <v>PROY</v>
      </c>
      <c r="E87" s="7146" t="str">
        <f>'BASE METAS)'!E77</f>
        <v>NOMBRE DEL PROYECTO</v>
      </c>
      <c r="F87" s="7155" t="str">
        <f>'BASE METAS)'!F77</f>
        <v>DG</v>
      </c>
      <c r="G87" s="7155" t="str">
        <f>'BASE METAS)'!G77</f>
        <v>DA</v>
      </c>
      <c r="H87" s="7155" t="str">
        <f>'BASE METAS)'!H77</f>
        <v xml:space="preserve">CLAVE PROGRAMÁTICA </v>
      </c>
      <c r="I87" s="7155"/>
      <c r="J87" s="7155"/>
      <c r="K87" s="7155"/>
      <c r="L87" s="7155"/>
      <c r="M87" s="7155"/>
      <c r="N87" s="1357">
        <f>'BASE METAS)'!N77</f>
        <v>0</v>
      </c>
      <c r="O87" s="1357">
        <f>'BASE METAS)'!O77</f>
        <v>0</v>
      </c>
      <c r="P87" s="7120" t="str">
        <f>'BASE METAS)'!P77</f>
        <v>ESTRUCTURA PROGRAMÁTICA</v>
      </c>
      <c r="Q87" s="7121"/>
      <c r="R87" s="7121"/>
      <c r="S87" s="7121"/>
      <c r="T87" s="7121"/>
      <c r="U87" s="924">
        <f>'BASE METAS)'!U77</f>
        <v>0</v>
      </c>
      <c r="V87" s="1358">
        <f>'BASE METAS)'!V77</f>
        <v>0</v>
      </c>
      <c r="W87" s="7139" t="str">
        <f>'BASE METAS)'!W77</f>
        <v>PRESPUESTO</v>
      </c>
      <c r="X87" s="7216" t="str">
        <f>'BASE METAS)'!X77</f>
        <v>ÁREAS EJECUTORAS</v>
      </c>
      <c r="Y87" s="1">
        <f>'BASE METAS)'!Y77</f>
        <v>0</v>
      </c>
      <c r="Z87" s="1">
        <f>'BASE METAS)'!Z77</f>
        <v>0</v>
      </c>
      <c r="AA87" s="1">
        <f>'BASE METAS)'!AA77</f>
        <v>0</v>
      </c>
      <c r="AB87" s="1">
        <f>'BASE METAS)'!AB77</f>
        <v>0</v>
      </c>
      <c r="AC87" s="1">
        <f>'BASE METAS)'!AC77</f>
        <v>0</v>
      </c>
      <c r="AD87" s="1">
        <f>'BASE METAS)'!AD77</f>
        <v>0</v>
      </c>
      <c r="AE87" s="1">
        <f>'BASE METAS)'!AE77</f>
        <v>0</v>
      </c>
      <c r="AF87" s="1">
        <f>'BASE METAS)'!AF77</f>
        <v>0</v>
      </c>
      <c r="AG87" s="1">
        <f>'BASE METAS)'!AG77</f>
        <v>0</v>
      </c>
      <c r="AH87" s="1">
        <f>'BASE METAS)'!AH77</f>
        <v>0</v>
      </c>
      <c r="AI87" s="1">
        <f>'BASE METAS)'!AI77</f>
        <v>0</v>
      </c>
      <c r="AJ87" s="1">
        <f>'BASE METAS)'!AJ77</f>
        <v>0</v>
      </c>
      <c r="AK87" s="1">
        <f>'BASE METAS)'!AK77</f>
        <v>0</v>
      </c>
      <c r="AL87" s="1234">
        <f>'BASE METAS)'!AL77</f>
        <v>0</v>
      </c>
      <c r="AM87" s="1235">
        <f>'BASE METAS)'!AM77</f>
        <v>0</v>
      </c>
      <c r="AN87" s="1235">
        <f>'BASE METAS)'!AN77</f>
        <v>0</v>
      </c>
      <c r="AO87" s="1231">
        <f>'BASE METAS)'!AU77</f>
        <v>0</v>
      </c>
      <c r="AP87" s="1232">
        <f>'BASE METAS)'!AO77</f>
        <v>0</v>
      </c>
      <c r="AQ87" s="1232">
        <f>'BASE METAS)'!AP77</f>
        <v>0</v>
      </c>
      <c r="AR87" s="1231">
        <f>'BASE METAS)'!AQ77</f>
        <v>0</v>
      </c>
      <c r="AS87" s="960">
        <f>'BASE METAS)'!AR77</f>
        <v>0</v>
      </c>
      <c r="AT87" s="1233">
        <f>'BASE METAS)'!AS77</f>
        <v>0</v>
      </c>
      <c r="AU87" s="1486">
        <f>'BASE METAS)'!BO77</f>
        <v>0</v>
      </c>
      <c r="AV87" s="1">
        <f>'BASE METAS)'!BQ77</f>
        <v>0</v>
      </c>
      <c r="AW87" s="1">
        <f>'BASE METAS)'!BR77</f>
        <v>0</v>
      </c>
      <c r="AX87" s="1">
        <f>'BASE METAS)'!BS77</f>
        <v>0</v>
      </c>
      <c r="AY87" s="1">
        <f>'BASE METAS)'!BT77</f>
        <v>0</v>
      </c>
      <c r="AZ87" s="1">
        <f>'BASE METAS)'!BU77</f>
        <v>0</v>
      </c>
      <c r="BA87" s="1">
        <f>'BASE METAS)'!BV77</f>
        <v>0</v>
      </c>
      <c r="BB87" s="1">
        <f>'BASE METAS)'!BW77</f>
        <v>0</v>
      </c>
      <c r="BC87" s="1">
        <f>'BASE METAS)'!BX77</f>
        <v>0</v>
      </c>
      <c r="BD87" s="1">
        <f>'BASE METAS)'!BY77</f>
        <v>0</v>
      </c>
      <c r="BE87" s="1">
        <f>'BASE METAS)'!CG77</f>
        <v>0</v>
      </c>
      <c r="BF87" s="1">
        <f>'BASE METAS)'!CJ77</f>
        <v>0</v>
      </c>
      <c r="BG87" s="1">
        <f>'BASE METAS)'!CK77</f>
        <v>0</v>
      </c>
      <c r="BH87" s="1">
        <f>'BASE METAS)'!CL77</f>
        <v>0</v>
      </c>
      <c r="BI87" s="1">
        <f>'BASE METAS)'!CM77</f>
        <v>0</v>
      </c>
      <c r="BJ87" s="1">
        <f>'BASE METAS)'!CN77</f>
        <v>0</v>
      </c>
      <c r="BK87" s="1">
        <f>'BASE METAS)'!CO77</f>
        <v>0</v>
      </c>
      <c r="BL87" s="1">
        <f>'BASE METAS)'!CP77</f>
        <v>0</v>
      </c>
      <c r="BM87" s="1">
        <f>'BASE METAS)'!CQ77</f>
        <v>0</v>
      </c>
      <c r="BN87" s="1">
        <f>'BASE METAS)'!CR77</f>
        <v>0</v>
      </c>
      <c r="BO87" s="1">
        <f>'BASE METAS)'!CS77</f>
        <v>0</v>
      </c>
      <c r="BP87" s="1">
        <f>'BASE METAS)'!CT77</f>
        <v>0</v>
      </c>
      <c r="BQ87" s="1">
        <f>'BASE METAS)'!CU77</f>
        <v>0</v>
      </c>
      <c r="BR87" s="1">
        <f>'BASE METAS)'!CV77</f>
        <v>0</v>
      </c>
      <c r="BS87" s="1">
        <f>'BASE METAS)'!CW77</f>
        <v>0</v>
      </c>
      <c r="BT87" s="1">
        <f>'BASE METAS)'!CX77</f>
        <v>0</v>
      </c>
      <c r="BU87" s="1">
        <f>'BASE METAS)'!FA77</f>
        <v>0</v>
      </c>
      <c r="BV87" s="1">
        <f>'BASE METAS)'!FB77</f>
        <v>0</v>
      </c>
      <c r="BW87" s="1">
        <f>'BASE METAS)'!FC77</f>
        <v>0</v>
      </c>
      <c r="BX87" s="1">
        <f>'BASE METAS)'!FD77</f>
        <v>0</v>
      </c>
      <c r="BY87" s="1">
        <f>'BASE METAS)'!FE77</f>
        <v>0</v>
      </c>
      <c r="BZ87" s="1">
        <f>'BASE METAS)'!FF77</f>
        <v>0</v>
      </c>
      <c r="CA87" s="1">
        <f>'BASE METAS)'!FG77</f>
        <v>0</v>
      </c>
      <c r="CB87" s="1">
        <f>'BASE METAS)'!FH77</f>
        <v>0</v>
      </c>
      <c r="CC87" s="1">
        <f>'BASE METAS)'!FI77</f>
        <v>0</v>
      </c>
      <c r="CD87" s="1">
        <f>'BASE METAS)'!FJ77</f>
        <v>0</v>
      </c>
      <c r="CE87" s="1">
        <f>'BASE METAS)'!FK77</f>
        <v>0</v>
      </c>
      <c r="CF87" s="1">
        <f>'BASE METAS)'!FL77</f>
        <v>0</v>
      </c>
      <c r="CG87" s="1">
        <f>'BASE METAS)'!FM77</f>
        <v>0</v>
      </c>
    </row>
    <row r="88" spans="1:85" ht="12" customHeight="1" x14ac:dyDescent="0.25">
      <c r="A88" s="1">
        <f>'BASE METAS)'!A78</f>
        <v>0</v>
      </c>
      <c r="B88" s="7150"/>
      <c r="C88" s="7150"/>
      <c r="D88" s="7150"/>
      <c r="E88" s="7150"/>
      <c r="F88" s="7162"/>
      <c r="G88" s="7162"/>
      <c r="H88" s="320" t="str">
        <f>'BASE METAS)'!H78</f>
        <v>FN</v>
      </c>
      <c r="I88" s="320" t="str">
        <f>'BASE METAS)'!I78</f>
        <v>Sf</v>
      </c>
      <c r="J88" s="320" t="str">
        <f>'BASE METAS)'!J78</f>
        <v>PG</v>
      </c>
      <c r="K88" s="320" t="str">
        <f>'BASE METAS)'!K78</f>
        <v>Sp</v>
      </c>
      <c r="L88" s="320" t="str">
        <f>'BASE METAS)'!L78</f>
        <v>PY</v>
      </c>
      <c r="M88" s="320" t="str">
        <f>'BASE METAS)'!M78</f>
        <v>FF</v>
      </c>
      <c r="N88" s="320">
        <f>'BASE METAS)'!N78</f>
        <v>0</v>
      </c>
      <c r="O88" s="320">
        <f>'BASE METAS)'!O78</f>
        <v>0</v>
      </c>
      <c r="P88" s="320" t="str">
        <f>'BASE METAS)'!P78</f>
        <v>FN</v>
      </c>
      <c r="Q88" s="320" t="str">
        <f>'BASE METAS)'!Q78</f>
        <v>Sf</v>
      </c>
      <c r="R88" s="320" t="str">
        <f>'BASE METAS)'!R78</f>
        <v>PG</v>
      </c>
      <c r="S88" s="320" t="str">
        <f>'BASE METAS)'!S78</f>
        <v>Sp</v>
      </c>
      <c r="T88" s="320" t="str">
        <f>'BASE METAS)'!T78</f>
        <v>PY</v>
      </c>
      <c r="U88" s="926">
        <f>'BASE METAS)'!U78</f>
        <v>0</v>
      </c>
      <c r="V88" s="320">
        <f>'BASE METAS)'!V78</f>
        <v>0</v>
      </c>
      <c r="W88" s="7140"/>
      <c r="X88" s="7732"/>
      <c r="Y88" s="1">
        <f>'BASE METAS)'!Y78</f>
        <v>0</v>
      </c>
      <c r="Z88" s="1">
        <f>'BASE METAS)'!Z78</f>
        <v>0</v>
      </c>
      <c r="AA88" s="1">
        <f>'BASE METAS)'!AA78</f>
        <v>0</v>
      </c>
      <c r="AB88" s="1">
        <f>'BASE METAS)'!AB78</f>
        <v>0</v>
      </c>
      <c r="AC88" s="1">
        <f>'BASE METAS)'!AC78</f>
        <v>0</v>
      </c>
      <c r="AD88" s="1">
        <f>'BASE METAS)'!AD78</f>
        <v>0</v>
      </c>
      <c r="AE88" s="1">
        <f>'BASE METAS)'!AE78</f>
        <v>0</v>
      </c>
      <c r="AF88" s="1">
        <f>'BASE METAS)'!AF78</f>
        <v>0</v>
      </c>
      <c r="AG88" s="1">
        <f>'BASE METAS)'!AG78</f>
        <v>0</v>
      </c>
      <c r="AH88" s="1">
        <f>'BASE METAS)'!AH78</f>
        <v>0</v>
      </c>
      <c r="AI88" s="1">
        <f>'BASE METAS)'!AI78</f>
        <v>0</v>
      </c>
      <c r="AJ88" s="1">
        <f>'BASE METAS)'!AJ78</f>
        <v>0</v>
      </c>
      <c r="AK88" s="1">
        <f>'BASE METAS)'!AK78</f>
        <v>0</v>
      </c>
      <c r="AL88" s="1236">
        <f>'BASE METAS)'!AL78</f>
        <v>0</v>
      </c>
      <c r="AM88" s="1237">
        <f>'BASE METAS)'!AM78</f>
        <v>0</v>
      </c>
      <c r="AN88" s="1235">
        <f>'BASE METAS)'!AN78</f>
        <v>0</v>
      </c>
      <c r="AO88" s="1231">
        <f>'BASE METAS)'!AU78</f>
        <v>0</v>
      </c>
      <c r="AP88" s="1232">
        <f>'BASE METAS)'!AO78</f>
        <v>0</v>
      </c>
      <c r="AQ88" s="1232">
        <f>'BASE METAS)'!AP78</f>
        <v>0</v>
      </c>
      <c r="AR88" s="1231">
        <f>'BASE METAS)'!AQ78</f>
        <v>0</v>
      </c>
      <c r="AS88" s="960">
        <f>'BASE METAS)'!AR78</f>
        <v>0</v>
      </c>
      <c r="AT88" s="1233">
        <f>'BASE METAS)'!AS78</f>
        <v>0</v>
      </c>
      <c r="AU88" s="1486">
        <f>'BASE METAS)'!BO78</f>
        <v>0</v>
      </c>
      <c r="AV88" s="1">
        <f>'BASE METAS)'!BQ78</f>
        <v>0</v>
      </c>
      <c r="AW88" s="1">
        <f>'BASE METAS)'!BR78</f>
        <v>0</v>
      </c>
      <c r="AX88" s="1">
        <f>'BASE METAS)'!BS78</f>
        <v>0</v>
      </c>
      <c r="AY88" s="1">
        <f>'BASE METAS)'!BT78</f>
        <v>0</v>
      </c>
      <c r="AZ88" s="1">
        <f>'BASE METAS)'!BU78</f>
        <v>0</v>
      </c>
      <c r="BA88" s="1">
        <f>'BASE METAS)'!BV78</f>
        <v>0</v>
      </c>
      <c r="BB88" s="1">
        <f>'BASE METAS)'!BW78</f>
        <v>0</v>
      </c>
      <c r="BC88" s="1">
        <f>'BASE METAS)'!BX78</f>
        <v>0</v>
      </c>
      <c r="BD88" s="1">
        <f>'BASE METAS)'!BY78</f>
        <v>0</v>
      </c>
      <c r="BE88" s="1">
        <f>'BASE METAS)'!CG78</f>
        <v>0</v>
      </c>
      <c r="BF88" s="1">
        <f>'BASE METAS)'!CJ78</f>
        <v>0</v>
      </c>
      <c r="BG88" s="1">
        <f>'BASE METAS)'!CK78</f>
        <v>0</v>
      </c>
      <c r="BH88" s="1">
        <f>'BASE METAS)'!CL78</f>
        <v>0</v>
      </c>
      <c r="BI88" s="1">
        <f>'BASE METAS)'!CM78</f>
        <v>0</v>
      </c>
      <c r="BJ88" s="1">
        <f>'BASE METAS)'!CN78</f>
        <v>0</v>
      </c>
      <c r="BK88" s="1">
        <f>'BASE METAS)'!CO78</f>
        <v>0</v>
      </c>
      <c r="BL88" s="1">
        <f>'BASE METAS)'!CP78</f>
        <v>0</v>
      </c>
      <c r="BM88" s="1">
        <f>'BASE METAS)'!CQ78</f>
        <v>0</v>
      </c>
      <c r="BN88" s="1">
        <f>'BASE METAS)'!CR78</f>
        <v>0</v>
      </c>
      <c r="BO88" s="1">
        <f>'BASE METAS)'!CS78</f>
        <v>0</v>
      </c>
      <c r="BP88" s="1">
        <f>'BASE METAS)'!CT78</f>
        <v>0</v>
      </c>
      <c r="BQ88" s="1">
        <f>'BASE METAS)'!CU78</f>
        <v>0</v>
      </c>
      <c r="BR88" s="1">
        <f>'BASE METAS)'!CV78</f>
        <v>0</v>
      </c>
      <c r="BS88" s="1">
        <f>'BASE METAS)'!CW78</f>
        <v>0</v>
      </c>
      <c r="BT88" s="1">
        <f>'BASE METAS)'!CX78</f>
        <v>0</v>
      </c>
      <c r="BU88" s="1">
        <f>'BASE METAS)'!FA78</f>
        <v>0</v>
      </c>
      <c r="BV88" s="1">
        <f>'BASE METAS)'!FB78</f>
        <v>0</v>
      </c>
      <c r="BW88" s="1">
        <f>'BASE METAS)'!FC78</f>
        <v>0</v>
      </c>
      <c r="BX88" s="1">
        <f>'BASE METAS)'!FD78</f>
        <v>0</v>
      </c>
      <c r="BY88" s="1">
        <f>'BASE METAS)'!FE78</f>
        <v>0</v>
      </c>
      <c r="BZ88" s="1">
        <f>'BASE METAS)'!FF78</f>
        <v>0</v>
      </c>
      <c r="CA88" s="1">
        <f>'BASE METAS)'!FG78</f>
        <v>0</v>
      </c>
      <c r="CB88" s="1">
        <f>'BASE METAS)'!FH78</f>
        <v>0</v>
      </c>
      <c r="CC88" s="1">
        <f>'BASE METAS)'!FI78</f>
        <v>0</v>
      </c>
      <c r="CD88" s="1">
        <f>'BASE METAS)'!FJ78</f>
        <v>0</v>
      </c>
      <c r="CE88" s="1">
        <f>'BASE METAS)'!FK78</f>
        <v>0</v>
      </c>
      <c r="CF88" s="1">
        <f>'BASE METAS)'!FL78</f>
        <v>0</v>
      </c>
      <c r="CG88" s="1">
        <f>'BASE METAS)'!FM78</f>
        <v>0</v>
      </c>
    </row>
    <row r="89" spans="1:85" ht="33.75" customHeight="1" x14ac:dyDescent="0.25">
      <c r="A89" s="1343">
        <f>'BASE METAS)'!A79</f>
        <v>12</v>
      </c>
      <c r="B89" s="7156" t="str">
        <f>'BASE METAS)'!B79</f>
        <v>DERCHOS HUMANOS</v>
      </c>
      <c r="C89" s="7154">
        <f>'BASE METAS)'!C79</f>
        <v>300</v>
      </c>
      <c r="D89" s="7154">
        <f>'BASE METAS)'!D79</f>
        <v>1</v>
      </c>
      <c r="E89" s="7156" t="str">
        <f>'BASE METAS)'!E79</f>
        <v xml:space="preserve">PROTECCIÓN Y DEFENSA DE LOS DERECHOS HUMANOS </v>
      </c>
      <c r="F89" s="7144" t="str">
        <f>'BASE METAS)'!F79</f>
        <v>A02</v>
      </c>
      <c r="G89" s="7144" t="str">
        <f>'BASE METAS)'!G79</f>
        <v>102</v>
      </c>
      <c r="H89" s="7144" t="str">
        <f>'BASE METAS)'!H79</f>
        <v>03</v>
      </c>
      <c r="I89" s="7144" t="str">
        <f>'BASE METAS)'!I79</f>
        <v>02</v>
      </c>
      <c r="J89" s="7144" t="str">
        <f>'BASE METAS)'!J79</f>
        <v>01</v>
      </c>
      <c r="K89" s="7144" t="str">
        <f>'BASE METAS)'!K79</f>
        <v>01</v>
      </c>
      <c r="L89" s="7144" t="str">
        <f>'BASE METAS)'!L79</f>
        <v>02</v>
      </c>
      <c r="M89" s="7144" t="str">
        <f>'BASE METAS)'!M79</f>
        <v>101</v>
      </c>
      <c r="N89" s="7144" t="str">
        <f>'BASE METAS)'!N79</f>
        <v>Derechos Humanos</v>
      </c>
      <c r="O89" s="7144" t="str">
        <f>'BASE METAS)'!O79</f>
        <v>Derechos Humanos</v>
      </c>
      <c r="P89" s="7114" t="str">
        <f>'BASE METAS)'!P79</f>
        <v>Procuración de justicia y derechos humanos</v>
      </c>
      <c r="Q89" s="7114" t="str">
        <f>'BASE METAS)'!Q79</f>
        <v>Garantía de los derechos humanos</v>
      </c>
      <c r="R89" s="7114" t="str">
        <f>'BASE METAS)'!R79</f>
        <v>Derechos humanos</v>
      </c>
      <c r="S89" s="7114" t="str">
        <f>'BASE METAS)'!S79</f>
        <v>Cultura de respeto a los derechos humanos</v>
      </c>
      <c r="T89" s="7114" t="str">
        <f>'BASE METAS)'!T79</f>
        <v>Protección y defensa de los derechos humanos</v>
      </c>
      <c r="U89" s="7733" t="str">
        <f>'BASE METAS)'!U79</f>
        <v>ORIENTAR, APOYAR Y CANALIZAR A LOS HABITANTES DEL MUNICIPIO EN LA SOLUCIÓN DE SUS DIFERENTES PROBLEMAS Y SITUACIONES EN LAS QUE SE ENCUENTREN.</v>
      </c>
      <c r="V89" s="7114" t="str">
        <f>'BASE METAS)'!V79</f>
        <v xml:space="preserve">Tlalnepantla 
Protegida </v>
      </c>
      <c r="W89" s="7248">
        <f>'BASE METAS)'!W79</f>
        <v>4347989.45</v>
      </c>
      <c r="X89" s="7156" t="str">
        <f>'BASE METAS)'!X79</f>
        <v>DEFENROSÍA MUNICIPAL DE LOS DERCHOS HUMANOS</v>
      </c>
      <c r="Y89" s="753" t="str">
        <f>'BASE METAS)'!Y79</f>
        <v>01</v>
      </c>
      <c r="Z89" s="499" t="str">
        <f>'BASE METAS)'!Z79</f>
        <v>OTORGAR ASESORÍAS JURÍDICAS Y DE ORIENTACIÓN EN LA OFICINA</v>
      </c>
      <c r="AA89" s="882" t="str">
        <f>'BASE METAS)'!AA79</f>
        <v>ASESORÍA</v>
      </c>
      <c r="AB89" s="501">
        <f>'BASE METAS)'!AB79</f>
        <v>2800</v>
      </c>
      <c r="AC89" s="501">
        <f>'BASE METAS)'!AC79</f>
        <v>700</v>
      </c>
      <c r="AD89" s="430">
        <f>'BASE METAS)'!AD79</f>
        <v>0.25</v>
      </c>
      <c r="AE89" s="501">
        <f>'BASE METAS)'!AE79</f>
        <v>700</v>
      </c>
      <c r="AF89" s="430">
        <f>'BASE METAS)'!AF79</f>
        <v>0.25</v>
      </c>
      <c r="AG89" s="501">
        <f>'BASE METAS)'!AG79</f>
        <v>700</v>
      </c>
      <c r="AH89" s="430">
        <f>'BASE METAS)'!AH79</f>
        <v>0.25</v>
      </c>
      <c r="AI89" s="501">
        <f>'BASE METAS)'!AI79</f>
        <v>700</v>
      </c>
      <c r="AJ89" s="431">
        <f>'BASE METAS)'!AJ79</f>
        <v>0.25</v>
      </c>
      <c r="AK89" s="1228">
        <f>'BASE METAS)'!AK79</f>
        <v>1</v>
      </c>
      <c r="AL89" s="1245" t="str">
        <f>'BASE METAS)'!AL79</f>
        <v>01</v>
      </c>
      <c r="AM89" s="1246" t="str">
        <f>'BASE METAS)'!AM79</f>
        <v xml:space="preserve">ASESORIA JURÍDICA                                   </v>
      </c>
      <c r="AN89" s="1246" t="str">
        <f>'BASE METAS)'!AN79</f>
        <v>MIDE EL NÚMERO DE ASESORÍAS JURÍDICAS REALIZADAS EN LA OFICINA ENTRE EL NÚMERO DE ASESORÍAS PROGRAMADAS.</v>
      </c>
      <c r="AO89" s="1344" t="str">
        <f>'BASE METAS)'!AU79</f>
        <v>DESEMPEÑO</v>
      </c>
      <c r="AP89" s="1039" t="str">
        <f>'BASE METAS)'!AO79</f>
        <v>No. DE ASESORÍAS REALIZADAS</v>
      </c>
      <c r="AQ89" s="1039" t="str">
        <f>'BASE METAS)'!AP79</f>
        <v>No. DE ASESORÍAS PROGRAMADAS</v>
      </c>
      <c r="AR89" s="1039">
        <f>'BASE METAS)'!AQ79</f>
        <v>100</v>
      </c>
      <c r="AS89" s="1039" t="str">
        <f>'BASE METAS)'!AR79</f>
        <v>ASESORÍA</v>
      </c>
      <c r="AT89" s="1039" t="str">
        <f>'BASE METAS)'!AS79</f>
        <v xml:space="preserve">EFICACIA </v>
      </c>
      <c r="AU89" s="1482">
        <f>'BASE METAS)'!BO79</f>
        <v>0</v>
      </c>
      <c r="AV89" s="1">
        <f>'BASE METAS)'!BQ79</f>
        <v>2800</v>
      </c>
      <c r="AW89" s="1">
        <f>'BASE METAS)'!BR79</f>
        <v>0</v>
      </c>
      <c r="AX89" s="1">
        <f>'BASE METAS)'!BS79</f>
        <v>700</v>
      </c>
      <c r="AY89" s="1">
        <f>'BASE METAS)'!BT79</f>
        <v>772</v>
      </c>
      <c r="AZ89" s="1">
        <f>'BASE METAS)'!BU79</f>
        <v>-72</v>
      </c>
      <c r="BA89" s="1">
        <f>'BASE METAS)'!BV79</f>
        <v>1.1028571428571428</v>
      </c>
      <c r="BB89" s="1">
        <f>'BASE METAS)'!BW79</f>
        <v>1443</v>
      </c>
      <c r="BC89" s="1">
        <f>'BASE METAS)'!BX79</f>
        <v>1357</v>
      </c>
      <c r="BD89" s="1">
        <f>'BASE METAS)'!BY79</f>
        <v>0.51535714285714285</v>
      </c>
      <c r="BE89" s="1">
        <f>'BASE METAS)'!CG79</f>
        <v>671</v>
      </c>
      <c r="BF89" s="1">
        <f>'BASE METAS)'!CJ79</f>
        <v>0</v>
      </c>
      <c r="BG89" s="1">
        <f>'BASE METAS)'!CK79</f>
        <v>0</v>
      </c>
      <c r="BH89" s="1">
        <f>'BASE METAS)'!CL79</f>
        <v>0</v>
      </c>
      <c r="BI89" s="1">
        <f>'BASE METAS)'!CM79</f>
        <v>240</v>
      </c>
      <c r="BJ89" s="1">
        <f>'BASE METAS)'!CN79</f>
        <v>240</v>
      </c>
      <c r="BK89" s="1">
        <f>'BASE METAS)'!CO79</f>
        <v>220</v>
      </c>
      <c r="BL89" s="1">
        <f>'BASE METAS)'!CP79</f>
        <v>240</v>
      </c>
      <c r="BM89" s="1">
        <f>'BASE METAS)'!CQ79</f>
        <v>240</v>
      </c>
      <c r="BN89" s="1">
        <f>'BASE METAS)'!CR79</f>
        <v>220</v>
      </c>
      <c r="BO89" s="1">
        <f>'BASE METAS)'!CS79</f>
        <v>240</v>
      </c>
      <c r="BP89" s="1">
        <f>'BASE METAS)'!CT79</f>
        <v>240</v>
      </c>
      <c r="BQ89" s="1">
        <f>'BASE METAS)'!CU79</f>
        <v>220</v>
      </c>
      <c r="BR89" s="1">
        <f>'BASE METAS)'!CV79</f>
        <v>240</v>
      </c>
      <c r="BS89" s="1">
        <f>'BASE METAS)'!CW79</f>
        <v>240</v>
      </c>
      <c r="BT89" s="1">
        <f>'BASE METAS)'!CX79</f>
        <v>220</v>
      </c>
      <c r="BU89" s="1">
        <f>'BASE METAS)'!FA79</f>
        <v>2800</v>
      </c>
      <c r="BV89" s="1">
        <f>'BASE METAS)'!FB79</f>
        <v>0</v>
      </c>
      <c r="BW89" s="1">
        <f>'BASE METAS)'!FC79</f>
        <v>240</v>
      </c>
      <c r="BX89" s="1">
        <f>'BASE METAS)'!FD79</f>
        <v>250</v>
      </c>
      <c r="BY89" s="1">
        <f>'BASE METAS)'!FE79</f>
        <v>8</v>
      </c>
      <c r="BZ89" s="1">
        <f>'BASE METAS)'!FF79</f>
        <v>1.0416666666666667</v>
      </c>
      <c r="CA89" s="1">
        <f>'BASE METAS)'!FG79</f>
        <v>921</v>
      </c>
      <c r="CB89" s="1">
        <f>'BASE METAS)'!FH79</f>
        <v>1879</v>
      </c>
      <c r="CC89" s="1">
        <f>'BASE METAS)'!FI79</f>
        <v>0.3289285714285714</v>
      </c>
      <c r="CD89" s="1">
        <f>'BASE METAS)'!FJ79</f>
        <v>2800</v>
      </c>
      <c r="CE89" s="1">
        <f>'BASE METAS)'!FK79</f>
        <v>0</v>
      </c>
      <c r="CF89" s="1">
        <f>'BASE METAS)'!FL79</f>
        <v>240</v>
      </c>
      <c r="CG89" s="1">
        <f>'BASE METAS)'!FM79</f>
        <v>274</v>
      </c>
    </row>
    <row r="90" spans="1:85" ht="216.75" x14ac:dyDescent="0.25">
      <c r="A90" s="1343">
        <f>'BASE METAS)'!A80</f>
        <v>0</v>
      </c>
      <c r="B90" s="7156"/>
      <c r="C90" s="7154"/>
      <c r="D90" s="7154"/>
      <c r="E90" s="7156"/>
      <c r="F90" s="7144"/>
      <c r="G90" s="7144"/>
      <c r="H90" s="7144"/>
      <c r="I90" s="7144"/>
      <c r="J90" s="7144"/>
      <c r="K90" s="7144"/>
      <c r="L90" s="7144"/>
      <c r="M90" s="7144"/>
      <c r="N90" s="7144"/>
      <c r="O90" s="7144"/>
      <c r="P90" s="7114"/>
      <c r="Q90" s="7114"/>
      <c r="R90" s="7114"/>
      <c r="S90" s="7114"/>
      <c r="T90" s="7114"/>
      <c r="U90" s="7733"/>
      <c r="V90" s="7114"/>
      <c r="W90" s="7248"/>
      <c r="X90" s="7156"/>
      <c r="Y90" s="458" t="str">
        <f>'BASE METAS)'!Y80</f>
        <v>02</v>
      </c>
      <c r="Z90" s="219" t="str">
        <f>'BASE METAS)'!Z80</f>
        <v>ATENCIÓN A QUEJAS POR PRESUNTAS VIOLACIONES A LOS DERECHOS HUMANOS Y REMITIRLAS A LA CODHEM</v>
      </c>
      <c r="AA90" s="435" t="str">
        <f>'BASE METAS)'!AA80</f>
        <v>QUEJA</v>
      </c>
      <c r="AB90" s="157">
        <f>'BASE METAS)'!AB80</f>
        <v>120</v>
      </c>
      <c r="AC90" s="157">
        <f>'BASE METAS)'!AC80</f>
        <v>30</v>
      </c>
      <c r="AD90" s="158">
        <f>'BASE METAS)'!AD80</f>
        <v>0.25</v>
      </c>
      <c r="AE90" s="157">
        <f>'BASE METAS)'!AE80</f>
        <v>30</v>
      </c>
      <c r="AF90" s="158">
        <f>'BASE METAS)'!AF80</f>
        <v>0.25</v>
      </c>
      <c r="AG90" s="157">
        <f>'BASE METAS)'!AG80</f>
        <v>30</v>
      </c>
      <c r="AH90" s="158">
        <f>'BASE METAS)'!AH80</f>
        <v>0.25</v>
      </c>
      <c r="AI90" s="157">
        <f>'BASE METAS)'!AI80</f>
        <v>30</v>
      </c>
      <c r="AJ90" s="159">
        <f>'BASE METAS)'!AJ80</f>
        <v>0.25</v>
      </c>
      <c r="AK90" s="1228">
        <f>'BASE METAS)'!AK80</f>
        <v>1</v>
      </c>
      <c r="AL90" s="1245" t="str">
        <f>'BASE METAS)'!AL80</f>
        <v>02</v>
      </c>
      <c r="AM90" s="1246" t="str">
        <f>'BASE METAS)'!AM80</f>
        <v xml:space="preserve">QUEJA                                     </v>
      </c>
      <c r="AN90" s="954" t="str">
        <f>'BASE METAS)'!AN80</f>
        <v>MIDE EL NÚMERO DE QUEJAS ATENDIDAS POR PRESUNTAS VIOLACIONES A LOS DERECHOS HUMANOS ENTRE EL NÚMERO DE QUEJAS PROGRAMADAS</v>
      </c>
      <c r="AO90" s="1344" t="str">
        <f>'BASE METAS)'!AU80</f>
        <v>DESEMPEÑO</v>
      </c>
      <c r="AP90" s="1039" t="str">
        <f>'BASE METAS)'!AO80</f>
        <v xml:space="preserve">No. DE QUEJAS ATENDIDAS </v>
      </c>
      <c r="AQ90" s="1039" t="str">
        <f>'BASE METAS)'!AP80</f>
        <v xml:space="preserve">No. DE QUEJAS PROGRAMADAS </v>
      </c>
      <c r="AR90" s="1039">
        <f>'BASE METAS)'!AQ80</f>
        <v>100</v>
      </c>
      <c r="AS90" s="1039" t="str">
        <f>'BASE METAS)'!AR80</f>
        <v>QUEJA</v>
      </c>
      <c r="AT90" s="1039" t="str">
        <f>'BASE METAS)'!AS80</f>
        <v xml:space="preserve">EFICACIA </v>
      </c>
      <c r="AU90" s="1482">
        <f>'BASE METAS)'!BO80</f>
        <v>0</v>
      </c>
      <c r="AV90" s="1">
        <f>'BASE METAS)'!BQ80</f>
        <v>120</v>
      </c>
      <c r="AW90" s="1">
        <f>'BASE METAS)'!BR80</f>
        <v>0</v>
      </c>
      <c r="AX90" s="1">
        <f>'BASE METAS)'!BS80</f>
        <v>30</v>
      </c>
      <c r="AY90" s="1">
        <f>'BASE METAS)'!BT80</f>
        <v>48</v>
      </c>
      <c r="AZ90" s="1">
        <f>'BASE METAS)'!BU80</f>
        <v>-18</v>
      </c>
      <c r="BA90" s="1">
        <f>'BASE METAS)'!BV80</f>
        <v>1.6</v>
      </c>
      <c r="BB90" s="1">
        <f>'BASE METAS)'!BW80</f>
        <v>69</v>
      </c>
      <c r="BC90" s="1">
        <f>'BASE METAS)'!BX80</f>
        <v>51</v>
      </c>
      <c r="BD90" s="1">
        <f>'BASE METAS)'!BY80</f>
        <v>0.57499999999999996</v>
      </c>
      <c r="BE90" s="1">
        <f>'BASE METAS)'!CG80</f>
        <v>21</v>
      </c>
      <c r="BF90" s="1">
        <f>'BASE METAS)'!CJ80</f>
        <v>0</v>
      </c>
      <c r="BG90" s="1">
        <f>'BASE METAS)'!CK80</f>
        <v>0</v>
      </c>
      <c r="BH90" s="1">
        <f>'BASE METAS)'!CL80</f>
        <v>0</v>
      </c>
      <c r="BI90" s="1">
        <f>'BASE METAS)'!CM80</f>
        <v>10</v>
      </c>
      <c r="BJ90" s="1">
        <f>'BASE METAS)'!CN80</f>
        <v>10</v>
      </c>
      <c r="BK90" s="1">
        <f>'BASE METAS)'!CO80</f>
        <v>10</v>
      </c>
      <c r="BL90" s="1">
        <f>'BASE METAS)'!CP80</f>
        <v>10</v>
      </c>
      <c r="BM90" s="1">
        <f>'BASE METAS)'!CQ80</f>
        <v>10</v>
      </c>
      <c r="BN90" s="1">
        <f>'BASE METAS)'!CR80</f>
        <v>10</v>
      </c>
      <c r="BO90" s="1">
        <f>'BASE METAS)'!CS80</f>
        <v>10</v>
      </c>
      <c r="BP90" s="1">
        <f>'BASE METAS)'!CT80</f>
        <v>10</v>
      </c>
      <c r="BQ90" s="1">
        <f>'BASE METAS)'!CU80</f>
        <v>10</v>
      </c>
      <c r="BR90" s="1">
        <f>'BASE METAS)'!CV80</f>
        <v>10</v>
      </c>
      <c r="BS90" s="1">
        <f>'BASE METAS)'!CW80</f>
        <v>10</v>
      </c>
      <c r="BT90" s="1">
        <f>'BASE METAS)'!CX80</f>
        <v>10</v>
      </c>
      <c r="BU90" s="1">
        <f>'BASE METAS)'!FA80</f>
        <v>120</v>
      </c>
      <c r="BV90" s="1">
        <f>'BASE METAS)'!FB80</f>
        <v>0</v>
      </c>
      <c r="BW90" s="1">
        <f>'BASE METAS)'!FC80</f>
        <v>10</v>
      </c>
      <c r="BX90" s="1">
        <f>'BASE METAS)'!FD80</f>
        <v>16</v>
      </c>
      <c r="BY90" s="1">
        <f>'BASE METAS)'!FE80</f>
        <v>6</v>
      </c>
      <c r="BZ90" s="1">
        <f>'BASE METAS)'!FF80</f>
        <v>1.6</v>
      </c>
      <c r="CA90" s="1">
        <f>'BASE METAS)'!FG80</f>
        <v>37</v>
      </c>
      <c r="CB90" s="1">
        <f>'BASE METAS)'!FH80</f>
        <v>83</v>
      </c>
      <c r="CC90" s="1">
        <f>'BASE METAS)'!FI80</f>
        <v>0.30833333333333335</v>
      </c>
      <c r="CD90" s="1">
        <f>'BASE METAS)'!FJ80</f>
        <v>120</v>
      </c>
      <c r="CE90" s="1">
        <f>'BASE METAS)'!FK80</f>
        <v>0</v>
      </c>
      <c r="CF90" s="1">
        <f>'BASE METAS)'!FL80</f>
        <v>10</v>
      </c>
      <c r="CG90" s="1">
        <f>'BASE METAS)'!FM80</f>
        <v>14</v>
      </c>
    </row>
    <row r="91" spans="1:85" ht="191.25" x14ac:dyDescent="0.25">
      <c r="A91" s="1343">
        <f>'BASE METAS)'!A81</f>
        <v>0</v>
      </c>
      <c r="B91" s="7156"/>
      <c r="C91" s="7154"/>
      <c r="D91" s="7154"/>
      <c r="E91" s="7156"/>
      <c r="F91" s="7144"/>
      <c r="G91" s="7144"/>
      <c r="H91" s="7144"/>
      <c r="I91" s="7144"/>
      <c r="J91" s="7144"/>
      <c r="K91" s="7144"/>
      <c r="L91" s="7144"/>
      <c r="M91" s="7144"/>
      <c r="N91" s="7144"/>
      <c r="O91" s="7144"/>
      <c r="P91" s="7114"/>
      <c r="Q91" s="7114"/>
      <c r="R91" s="7114"/>
      <c r="S91" s="7114"/>
      <c r="T91" s="7114"/>
      <c r="U91" s="7733"/>
      <c r="V91" s="7114"/>
      <c r="W91" s="7248"/>
      <c r="X91" s="7156"/>
      <c r="Y91" s="458" t="str">
        <f>'BASE METAS)'!Y81</f>
        <v>03</v>
      </c>
      <c r="Z91" s="219" t="str">
        <f>'BASE METAS)'!Z81</f>
        <v>ASESORIAS JURÍDICAS Y DE ORIENTACIÓN EN VISITAS A DIFERENTES COMUNIDADES DEL MUNICIPIO</v>
      </c>
      <c r="AA91" s="437" t="str">
        <f>'BASE METAS)'!AA81</f>
        <v>ASESORÍA</v>
      </c>
      <c r="AB91" s="157">
        <f>'BASE METAS)'!AB81</f>
        <v>125</v>
      </c>
      <c r="AC91" s="157">
        <f>'BASE METAS)'!AC81</f>
        <v>30</v>
      </c>
      <c r="AD91" s="158">
        <f>'BASE METAS)'!AD81</f>
        <v>0.24</v>
      </c>
      <c r="AE91" s="157">
        <f>'BASE METAS)'!AE81</f>
        <v>32</v>
      </c>
      <c r="AF91" s="158">
        <f>'BASE METAS)'!AF81</f>
        <v>0.25600000000000001</v>
      </c>
      <c r="AG91" s="157">
        <f>'BASE METAS)'!AG81</f>
        <v>33</v>
      </c>
      <c r="AH91" s="158">
        <f>'BASE METAS)'!AH81</f>
        <v>0.26400000000000001</v>
      </c>
      <c r="AI91" s="157">
        <f>'BASE METAS)'!AI81</f>
        <v>30</v>
      </c>
      <c r="AJ91" s="159">
        <f>'BASE METAS)'!AJ81</f>
        <v>0.24</v>
      </c>
      <c r="AK91" s="1228">
        <f>'BASE METAS)'!AK81</f>
        <v>1</v>
      </c>
      <c r="AL91" s="1245" t="str">
        <f>'BASE METAS)'!AL81</f>
        <v>03</v>
      </c>
      <c r="AM91" s="1246" t="str">
        <f>'BASE METAS)'!AM81</f>
        <v xml:space="preserve">ASESORIA JURIDICA COMUNITARIA                         </v>
      </c>
      <c r="AN91" s="1246" t="str">
        <f>'BASE METAS)'!AN81</f>
        <v xml:space="preserve"> MIDE EL NÚMERO DE ASESORÍAS JURÍDICAS Y DE ORIENTACIÓN EN LAS VISITAS Y EVENTOS REALIZADOS EN LAS COMUNIDADES ENTRE EL NÚMERO DE ASESORÍAS PROGRAMADAS</v>
      </c>
      <c r="AO91" s="1344" t="str">
        <f>'BASE METAS)'!AU81</f>
        <v>DESEMPEÑO</v>
      </c>
      <c r="AP91" s="1039" t="str">
        <f>'BASE METAS)'!AO81</f>
        <v xml:space="preserve">No. DE ASESORÍAS REALIZADAS </v>
      </c>
      <c r="AQ91" s="1039" t="str">
        <f>'BASE METAS)'!AP81</f>
        <v xml:space="preserve">No. DE ASESORÍAS PROGRAMADAS </v>
      </c>
      <c r="AR91" s="1039">
        <f>'BASE METAS)'!AQ81</f>
        <v>100</v>
      </c>
      <c r="AS91" s="1039" t="str">
        <f>'BASE METAS)'!AR81</f>
        <v>ASESORÍA</v>
      </c>
      <c r="AT91" s="1039" t="str">
        <f>'BASE METAS)'!AS81</f>
        <v xml:space="preserve">EFICACIA </v>
      </c>
      <c r="AU91" s="1482">
        <f>'BASE METAS)'!BO81</f>
        <v>0</v>
      </c>
      <c r="AV91" s="1">
        <f>'BASE METAS)'!BQ81</f>
        <v>125</v>
      </c>
      <c r="AW91" s="1">
        <f>'BASE METAS)'!BR81</f>
        <v>0</v>
      </c>
      <c r="AX91" s="1">
        <f>'BASE METAS)'!BS81</f>
        <v>32</v>
      </c>
      <c r="AY91" s="1">
        <f>'BASE METAS)'!BT81</f>
        <v>103</v>
      </c>
      <c r="AZ91" s="1">
        <f>'BASE METAS)'!BU81</f>
        <v>-71</v>
      </c>
      <c r="BA91" s="1">
        <f>'BASE METAS)'!BV81</f>
        <v>3.21875</v>
      </c>
      <c r="BB91" s="1">
        <f>'BASE METAS)'!BW81</f>
        <v>124</v>
      </c>
      <c r="BC91" s="1">
        <f>'BASE METAS)'!BX81</f>
        <v>1</v>
      </c>
      <c r="BD91" s="1">
        <f>'BASE METAS)'!BY81</f>
        <v>0.99199999999999999</v>
      </c>
      <c r="BE91" s="1">
        <f>'BASE METAS)'!CG81</f>
        <v>21</v>
      </c>
      <c r="BF91" s="1">
        <f>'BASE METAS)'!CJ81</f>
        <v>0</v>
      </c>
      <c r="BG91" s="1">
        <f>'BASE METAS)'!CK81</f>
        <v>0</v>
      </c>
      <c r="BH91" s="1">
        <f>'BASE METAS)'!CL81</f>
        <v>0</v>
      </c>
      <c r="BI91" s="1">
        <f>'BASE METAS)'!CM81</f>
        <v>10</v>
      </c>
      <c r="BJ91" s="1">
        <f>'BASE METAS)'!CN81</f>
        <v>10</v>
      </c>
      <c r="BK91" s="1">
        <f>'BASE METAS)'!CO81</f>
        <v>10</v>
      </c>
      <c r="BL91" s="1">
        <f>'BASE METAS)'!CP81</f>
        <v>11</v>
      </c>
      <c r="BM91" s="1">
        <f>'BASE METAS)'!CQ81</f>
        <v>11</v>
      </c>
      <c r="BN91" s="1">
        <f>'BASE METAS)'!CR81</f>
        <v>10</v>
      </c>
      <c r="BO91" s="1">
        <f>'BASE METAS)'!CS81</f>
        <v>10</v>
      </c>
      <c r="BP91" s="1">
        <f>'BASE METAS)'!CT81</f>
        <v>12</v>
      </c>
      <c r="BQ91" s="1">
        <f>'BASE METAS)'!CU81</f>
        <v>11</v>
      </c>
      <c r="BR91" s="1">
        <f>'BASE METAS)'!CV81</f>
        <v>10</v>
      </c>
      <c r="BS91" s="1">
        <f>'BASE METAS)'!CW81</f>
        <v>10</v>
      </c>
      <c r="BT91" s="1">
        <f>'BASE METAS)'!CX81</f>
        <v>10</v>
      </c>
      <c r="BU91" s="1">
        <f>'BASE METAS)'!FA81</f>
        <v>125</v>
      </c>
      <c r="BV91" s="1">
        <f>'BASE METAS)'!FB81</f>
        <v>0</v>
      </c>
      <c r="BW91" s="1">
        <f>'BASE METAS)'!FC81</f>
        <v>11</v>
      </c>
      <c r="BX91" s="1">
        <f>'BASE METAS)'!FD81</f>
        <v>30</v>
      </c>
      <c r="BY91" s="1">
        <f>'BASE METAS)'!FE81</f>
        <v>19</v>
      </c>
      <c r="BZ91" s="1">
        <f>'BASE METAS)'!FF81</f>
        <v>2.7272727272727271</v>
      </c>
      <c r="CA91" s="1">
        <f>'BASE METAS)'!FG81</f>
        <v>51</v>
      </c>
      <c r="CB91" s="1">
        <f>'BASE METAS)'!FH81</f>
        <v>74</v>
      </c>
      <c r="CC91" s="1">
        <f>'BASE METAS)'!FI81</f>
        <v>0.40799999999999997</v>
      </c>
      <c r="CD91" s="1">
        <f>'BASE METAS)'!FJ81</f>
        <v>125</v>
      </c>
      <c r="CE91" s="1">
        <f>'BASE METAS)'!FK81</f>
        <v>0</v>
      </c>
      <c r="CF91" s="1">
        <f>'BASE METAS)'!FL81</f>
        <v>11</v>
      </c>
      <c r="CG91" s="1">
        <f>'BASE METAS)'!FM81</f>
        <v>41</v>
      </c>
    </row>
    <row r="92" spans="1:85" ht="76.5" x14ac:dyDescent="0.25">
      <c r="A92" s="1343">
        <f>'BASE METAS)'!A82</f>
        <v>0</v>
      </c>
      <c r="B92" s="7156"/>
      <c r="C92" s="7154"/>
      <c r="D92" s="7154"/>
      <c r="E92" s="7156"/>
      <c r="F92" s="7144"/>
      <c r="G92" s="7144"/>
      <c r="H92" s="7144"/>
      <c r="I92" s="7144"/>
      <c r="J92" s="7144"/>
      <c r="K92" s="7144"/>
      <c r="L92" s="7144"/>
      <c r="M92" s="7144"/>
      <c r="N92" s="7144"/>
      <c r="O92" s="7144"/>
      <c r="P92" s="7114"/>
      <c r="Q92" s="7114"/>
      <c r="R92" s="7114"/>
      <c r="S92" s="7114"/>
      <c r="T92" s="7114"/>
      <c r="U92" s="7733"/>
      <c r="V92" s="7114"/>
      <c r="W92" s="7248"/>
      <c r="X92" s="7156"/>
      <c r="Y92" s="458" t="str">
        <f>'BASE METAS)'!Y82</f>
        <v>04</v>
      </c>
      <c r="Z92" s="219" t="str">
        <f>'BASE METAS)'!Z82</f>
        <v xml:space="preserve">DIFUNDIR LOS DERECHOS HUMANOS </v>
      </c>
      <c r="AA92" s="435" t="str">
        <f>'BASE METAS)'!AA82</f>
        <v>PERSONA</v>
      </c>
      <c r="AB92" s="157">
        <f>'BASE METAS)'!AB82</f>
        <v>11000</v>
      </c>
      <c r="AC92" s="157">
        <f>'BASE METAS)'!AC82</f>
        <v>3000</v>
      </c>
      <c r="AD92" s="158">
        <f>'BASE METAS)'!AD82</f>
        <v>0.27272727272727271</v>
      </c>
      <c r="AE92" s="157">
        <f>'BASE METAS)'!AE82</f>
        <v>2500</v>
      </c>
      <c r="AF92" s="158">
        <f>'BASE METAS)'!AF82</f>
        <v>0.22727272727272727</v>
      </c>
      <c r="AG92" s="157">
        <f>'BASE METAS)'!AG82</f>
        <v>3000</v>
      </c>
      <c r="AH92" s="158">
        <f>'BASE METAS)'!AH82</f>
        <v>0.27272727272727271</v>
      </c>
      <c r="AI92" s="157">
        <f>'BASE METAS)'!AI82</f>
        <v>2500</v>
      </c>
      <c r="AJ92" s="159">
        <f>'BASE METAS)'!AJ82</f>
        <v>0.22727272727272727</v>
      </c>
      <c r="AK92" s="183">
        <f>'BASE METAS)'!AK82</f>
        <v>1</v>
      </c>
      <c r="AL92" s="1245" t="str">
        <f>'BASE METAS)'!AL82</f>
        <v>04</v>
      </c>
      <c r="AM92" s="971" t="str">
        <f>'BASE METAS)'!AM82</f>
        <v>DIFUSIÓN DE LOS DERECHOS HUMANOS</v>
      </c>
      <c r="AN92" s="971" t="str">
        <f>'BASE METAS)'!AN82</f>
        <v xml:space="preserve">MIDE EL NÚMERO DE PERSONAS BENEFICIADAS ENTRE EL NÚMERO  DE PERSONAS PROGRAMADAS </v>
      </c>
      <c r="AO92" s="1344" t="str">
        <f>'BASE METAS)'!AU82</f>
        <v>DESEMPEÑO</v>
      </c>
      <c r="AP92" s="1039" t="str">
        <f>'BASE METAS)'!AO82</f>
        <v>No. DE PERSONAS BENEFICIADAS</v>
      </c>
      <c r="AQ92" s="1039" t="str">
        <f>'BASE METAS)'!AP82</f>
        <v>No. DE PERSONAS PROGRAMADAS</v>
      </c>
      <c r="AR92" s="1039">
        <f>'BASE METAS)'!AQ82</f>
        <v>100</v>
      </c>
      <c r="AS92" s="1039" t="str">
        <f>'BASE METAS)'!AR82</f>
        <v>PERSONA</v>
      </c>
      <c r="AT92" s="1265" t="str">
        <f>'BASE METAS)'!AS82</f>
        <v xml:space="preserve">EFICACIA </v>
      </c>
      <c r="AU92" s="1482">
        <f>'BASE METAS)'!BO82</f>
        <v>0</v>
      </c>
      <c r="AV92" s="1">
        <f>'BASE METAS)'!BQ82</f>
        <v>11000</v>
      </c>
      <c r="AW92" s="1">
        <f>'BASE METAS)'!BR82</f>
        <v>0</v>
      </c>
      <c r="AX92" s="1">
        <f>'BASE METAS)'!BS82</f>
        <v>2500</v>
      </c>
      <c r="AY92" s="1">
        <f>'BASE METAS)'!BT82</f>
        <v>6980</v>
      </c>
      <c r="AZ92" s="1">
        <f>'BASE METAS)'!BU82</f>
        <v>-4480</v>
      </c>
      <c r="BA92" s="1">
        <f>'BASE METAS)'!BV82</f>
        <v>2.7919999999999998</v>
      </c>
      <c r="BB92" s="1">
        <f>'BASE METAS)'!BW82</f>
        <v>12733</v>
      </c>
      <c r="BC92" s="1">
        <f>'BASE METAS)'!BX82</f>
        <v>-1733</v>
      </c>
      <c r="BD92" s="1">
        <f>'BASE METAS)'!BY82</f>
        <v>1.1575454545454547</v>
      </c>
      <c r="BE92" s="1">
        <f>'BASE METAS)'!CG82</f>
        <v>5753</v>
      </c>
      <c r="BF92" s="1">
        <f>'BASE METAS)'!CJ82</f>
        <v>0</v>
      </c>
      <c r="BG92" s="1">
        <f>'BASE METAS)'!CK82</f>
        <v>0</v>
      </c>
      <c r="BH92" s="1">
        <f>'BASE METAS)'!CL82</f>
        <v>0</v>
      </c>
      <c r="BI92" s="1">
        <f>'BASE METAS)'!CM82</f>
        <v>1000</v>
      </c>
      <c r="BJ92" s="1">
        <f>'BASE METAS)'!CN82</f>
        <v>1000</v>
      </c>
      <c r="BK92" s="1">
        <f>'BASE METAS)'!CO82</f>
        <v>1000</v>
      </c>
      <c r="BL92" s="1">
        <f>'BASE METAS)'!CP82</f>
        <v>900</v>
      </c>
      <c r="BM92" s="1">
        <f>'BASE METAS)'!CQ82</f>
        <v>800</v>
      </c>
      <c r="BN92" s="1">
        <f>'BASE METAS)'!CR82</f>
        <v>800</v>
      </c>
      <c r="BO92" s="1">
        <f>'BASE METAS)'!CS82</f>
        <v>1000</v>
      </c>
      <c r="BP92" s="1">
        <f>'BASE METAS)'!CT82</f>
        <v>1000</v>
      </c>
      <c r="BQ92" s="1">
        <f>'BASE METAS)'!CU82</f>
        <v>1000</v>
      </c>
      <c r="BR92" s="1">
        <f>'BASE METAS)'!CV82</f>
        <v>900</v>
      </c>
      <c r="BS92" s="1">
        <f>'BASE METAS)'!CW82</f>
        <v>800</v>
      </c>
      <c r="BT92" s="1">
        <f>'BASE METAS)'!CX82</f>
        <v>800</v>
      </c>
      <c r="BU92" s="1">
        <f>'BASE METAS)'!FA82</f>
        <v>11000</v>
      </c>
      <c r="BV92" s="1">
        <f>'BASE METAS)'!FB82</f>
        <v>0</v>
      </c>
      <c r="BW92" s="1">
        <f>'BASE METAS)'!FC82</f>
        <v>900</v>
      </c>
      <c r="BX92" s="1">
        <f>'BASE METAS)'!FD82</f>
        <v>2592</v>
      </c>
      <c r="BY92" s="1">
        <f>'BASE METAS)'!FE82</f>
        <v>1692</v>
      </c>
      <c r="BZ92" s="1">
        <f>'BASE METAS)'!FF82</f>
        <v>2.88</v>
      </c>
      <c r="CA92" s="1">
        <f>'BASE METAS)'!FG82</f>
        <v>8345</v>
      </c>
      <c r="CB92" s="1">
        <f>'BASE METAS)'!FH82</f>
        <v>2655</v>
      </c>
      <c r="CC92" s="1">
        <f>'BASE METAS)'!FI82</f>
        <v>0.75863636363636366</v>
      </c>
      <c r="CD92" s="1">
        <f>'BASE METAS)'!FJ82</f>
        <v>11000</v>
      </c>
      <c r="CE92" s="1">
        <f>'BASE METAS)'!FK82</f>
        <v>0</v>
      </c>
      <c r="CF92" s="1">
        <f>'BASE METAS)'!FL82</f>
        <v>800</v>
      </c>
      <c r="CG92" s="1">
        <f>'BASE METAS)'!FM82</f>
        <v>2229</v>
      </c>
    </row>
    <row r="93" spans="1:85" ht="153" x14ac:dyDescent="0.25">
      <c r="A93" s="1343">
        <f>'BASE METAS)'!A83</f>
        <v>0</v>
      </c>
      <c r="B93" s="7156"/>
      <c r="C93" s="7154"/>
      <c r="D93" s="7154"/>
      <c r="E93" s="7156"/>
      <c r="F93" s="7144"/>
      <c r="G93" s="7144"/>
      <c r="H93" s="7144"/>
      <c r="I93" s="7144"/>
      <c r="J93" s="7144"/>
      <c r="K93" s="7144"/>
      <c r="L93" s="7144"/>
      <c r="M93" s="7144"/>
      <c r="N93" s="7144"/>
      <c r="O93" s="7144"/>
      <c r="P93" s="7114"/>
      <c r="Q93" s="7114"/>
      <c r="R93" s="7114"/>
      <c r="S93" s="7114"/>
      <c r="T93" s="7114"/>
      <c r="U93" s="7733"/>
      <c r="V93" s="7114"/>
      <c r="W93" s="7248"/>
      <c r="X93" s="7156"/>
      <c r="Y93" s="458" t="str">
        <f>'BASE METAS)'!Y83</f>
        <v>05</v>
      </c>
      <c r="Z93" s="219" t="str">
        <f>'BASE METAS)'!Z83</f>
        <v xml:space="preserve">CAPACITACIÓN A SERVIDORES PÚBLICOS Y ORGANIZACIONES NO GUBERNAMENTALES </v>
      </c>
      <c r="AA93" s="435" t="str">
        <f>'BASE METAS)'!AA83</f>
        <v>PERSONA</v>
      </c>
      <c r="AB93" s="157">
        <f>'BASE METAS)'!AB83</f>
        <v>1300</v>
      </c>
      <c r="AC93" s="157">
        <f>'BASE METAS)'!AC83</f>
        <v>350</v>
      </c>
      <c r="AD93" s="158">
        <f>'BASE METAS)'!AD83</f>
        <v>0.26923076923076922</v>
      </c>
      <c r="AE93" s="157">
        <f>'BASE METAS)'!AE83</f>
        <v>350</v>
      </c>
      <c r="AF93" s="158">
        <f>'BASE METAS)'!AF83</f>
        <v>0.26923076923076922</v>
      </c>
      <c r="AG93" s="157">
        <f>'BASE METAS)'!AG83</f>
        <v>350</v>
      </c>
      <c r="AH93" s="158">
        <f>'BASE METAS)'!AH83</f>
        <v>0.26923076923076922</v>
      </c>
      <c r="AI93" s="157">
        <f>'BASE METAS)'!AI83</f>
        <v>250</v>
      </c>
      <c r="AJ93" s="159">
        <f>'BASE METAS)'!AJ83</f>
        <v>0.19230769230769232</v>
      </c>
      <c r="AK93" s="183">
        <f>'BASE METAS)'!AK83</f>
        <v>1</v>
      </c>
      <c r="AL93" s="1245" t="str">
        <f>'BASE METAS)'!AL83</f>
        <v>05</v>
      </c>
      <c r="AM93" s="971" t="str">
        <f>'BASE METAS)'!AM83</f>
        <v>CAPACITACIÓN A SERIVIDORES PÚBLICOS Y ORGANIZACIONES NO GUBERNAMENTALES</v>
      </c>
      <c r="AN93" s="971" t="str">
        <f>'BASE METAS)'!AN83</f>
        <v>MIDE EL NÚMERO DE PERSONAS BENEFICIADAS POR CAPACITACIONES ENTRE EL NÚMERO DE PERSONAS PROGRAMADAS</v>
      </c>
      <c r="AO93" s="1344" t="str">
        <f>'BASE METAS)'!AU83</f>
        <v>DESEMPEÑO</v>
      </c>
      <c r="AP93" s="1039" t="str">
        <f>'BASE METAS)'!AO83</f>
        <v xml:space="preserve">No. DE PERSONAS BENEFICIADAS POR CAPACITACIONES </v>
      </c>
      <c r="AQ93" s="1039" t="str">
        <f>'BASE METAS)'!AP83</f>
        <v>No. DE PERSONAS PROGRAMADAS</v>
      </c>
      <c r="AR93" s="1039">
        <f>'BASE METAS)'!AQ83</f>
        <v>100</v>
      </c>
      <c r="AS93" s="1039" t="str">
        <f>'BASE METAS)'!AR83</f>
        <v>PERSONA</v>
      </c>
      <c r="AT93" s="1039" t="str">
        <f>'BASE METAS)'!AS83</f>
        <v xml:space="preserve">EFICACIA </v>
      </c>
      <c r="AU93" s="1482">
        <f>'BASE METAS)'!BO83</f>
        <v>0</v>
      </c>
      <c r="AV93" s="1">
        <f>'BASE METAS)'!BQ83</f>
        <v>1300</v>
      </c>
      <c r="AW93" s="1">
        <f>'BASE METAS)'!BR83</f>
        <v>0</v>
      </c>
      <c r="AX93" s="1">
        <f>'BASE METAS)'!BS83</f>
        <v>350</v>
      </c>
      <c r="AY93" s="1">
        <f>'BASE METAS)'!BT83</f>
        <v>632</v>
      </c>
      <c r="AZ93" s="1">
        <f>'BASE METAS)'!BU83</f>
        <v>-282</v>
      </c>
      <c r="BA93" s="1">
        <f>'BASE METAS)'!BV83</f>
        <v>1.8057142857142856</v>
      </c>
      <c r="BB93" s="1">
        <f>'BASE METAS)'!BW83</f>
        <v>1049</v>
      </c>
      <c r="BC93" s="1">
        <f>'BASE METAS)'!BX83</f>
        <v>251</v>
      </c>
      <c r="BD93" s="1">
        <f>'BASE METAS)'!BY83</f>
        <v>0.80692307692307697</v>
      </c>
      <c r="BE93" s="1">
        <f>'BASE METAS)'!CG83</f>
        <v>417</v>
      </c>
      <c r="BF93" s="1">
        <f>'BASE METAS)'!CJ83</f>
        <v>0</v>
      </c>
      <c r="BG93" s="1">
        <f>'BASE METAS)'!CK83</f>
        <v>0</v>
      </c>
      <c r="BH93" s="1">
        <f>'BASE METAS)'!CL83</f>
        <v>0</v>
      </c>
      <c r="BI93" s="1">
        <f>'BASE METAS)'!CM83</f>
        <v>100</v>
      </c>
      <c r="BJ93" s="1">
        <f>'BASE METAS)'!CN83</f>
        <v>100</v>
      </c>
      <c r="BK93" s="1">
        <f>'BASE METAS)'!CO83</f>
        <v>150</v>
      </c>
      <c r="BL93" s="1">
        <f>'BASE METAS)'!CP83</f>
        <v>100</v>
      </c>
      <c r="BM93" s="1">
        <f>'BASE METAS)'!CQ83</f>
        <v>150</v>
      </c>
      <c r="BN93" s="1">
        <f>'BASE METAS)'!CR83</f>
        <v>100</v>
      </c>
      <c r="BO93" s="1">
        <f>'BASE METAS)'!CS83</f>
        <v>100</v>
      </c>
      <c r="BP93" s="1">
        <f>'BASE METAS)'!CT83</f>
        <v>100</v>
      </c>
      <c r="BQ93" s="1">
        <f>'BASE METAS)'!CU83</f>
        <v>150</v>
      </c>
      <c r="BR93" s="1">
        <f>'BASE METAS)'!CV83</f>
        <v>150</v>
      </c>
      <c r="BS93" s="1">
        <f>'BASE METAS)'!CW83</f>
        <v>100</v>
      </c>
      <c r="BT93" s="1">
        <f>'BASE METAS)'!CX83</f>
        <v>100</v>
      </c>
      <c r="BU93" s="1">
        <f>'BASE METAS)'!FA83</f>
        <v>1300</v>
      </c>
      <c r="BV93" s="1">
        <f>'BASE METAS)'!FB83</f>
        <v>0</v>
      </c>
      <c r="BW93" s="1">
        <f>'BASE METAS)'!FC83</f>
        <v>100</v>
      </c>
      <c r="BX93" s="1">
        <f>'BASE METAS)'!FD83</f>
        <v>240</v>
      </c>
      <c r="BY93" s="1">
        <f>'BASE METAS)'!FE83</f>
        <v>140</v>
      </c>
      <c r="BZ93" s="1">
        <f>'BASE METAS)'!FF83</f>
        <v>2.4</v>
      </c>
      <c r="CA93" s="1">
        <f>'BASE METAS)'!FG83</f>
        <v>657</v>
      </c>
      <c r="CB93" s="1">
        <f>'BASE METAS)'!FH83</f>
        <v>643</v>
      </c>
      <c r="CC93" s="1">
        <f>'BASE METAS)'!FI83</f>
        <v>0.50538461538461543</v>
      </c>
      <c r="CD93" s="1">
        <f>'BASE METAS)'!FJ83</f>
        <v>1300</v>
      </c>
      <c r="CE93" s="1">
        <f>'BASE METAS)'!FK83</f>
        <v>0</v>
      </c>
      <c r="CF93" s="1">
        <f>'BASE METAS)'!FL83</f>
        <v>150</v>
      </c>
      <c r="CG93" s="1">
        <f>'BASE METAS)'!FM83</f>
        <v>213</v>
      </c>
    </row>
    <row r="94" spans="1:85" ht="140.25" x14ac:dyDescent="0.25">
      <c r="A94" s="1343">
        <f>'BASE METAS)'!A84</f>
        <v>0</v>
      </c>
      <c r="B94" s="7156"/>
      <c r="C94" s="7154"/>
      <c r="D94" s="7154"/>
      <c r="E94" s="7156"/>
      <c r="F94" s="7144"/>
      <c r="G94" s="7144"/>
      <c r="H94" s="7144"/>
      <c r="I94" s="7144"/>
      <c r="J94" s="7144"/>
      <c r="K94" s="7144"/>
      <c r="L94" s="7144"/>
      <c r="M94" s="7144"/>
      <c r="N94" s="7144"/>
      <c r="O94" s="7144"/>
      <c r="P94" s="7114"/>
      <c r="Q94" s="7114"/>
      <c r="R94" s="7114"/>
      <c r="S94" s="7114"/>
      <c r="T94" s="7114"/>
      <c r="U94" s="7733"/>
      <c r="V94" s="7114"/>
      <c r="W94" s="7248"/>
      <c r="X94" s="7156"/>
      <c r="Y94" s="458" t="str">
        <f>'BASE METAS)'!Y84</f>
        <v>06</v>
      </c>
      <c r="Z94" s="219" t="str">
        <f>'BASE METAS)'!Z84</f>
        <v>CAPACITACIÓN A SECTORES SOCIALES DIRECTAMENTE EN SUS COMUNIDADES</v>
      </c>
      <c r="AA94" s="437" t="str">
        <f>'BASE METAS)'!AA84</f>
        <v>PERSONA</v>
      </c>
      <c r="AB94" s="157">
        <f>'BASE METAS)'!AB84</f>
        <v>4800</v>
      </c>
      <c r="AC94" s="157">
        <f>'BASE METAS)'!AC84</f>
        <v>1300</v>
      </c>
      <c r="AD94" s="158">
        <f>'BASE METAS)'!AD84</f>
        <v>0.27083333333333331</v>
      </c>
      <c r="AE94" s="157">
        <f>'BASE METAS)'!AE84</f>
        <v>1100</v>
      </c>
      <c r="AF94" s="158">
        <f>'BASE METAS)'!AF84</f>
        <v>0.22916666666666666</v>
      </c>
      <c r="AG94" s="157">
        <f>'BASE METAS)'!AG84</f>
        <v>1400</v>
      </c>
      <c r="AH94" s="158">
        <f>'BASE METAS)'!AH84</f>
        <v>0.29166666666666669</v>
      </c>
      <c r="AI94" s="157">
        <f>'BASE METAS)'!AI84</f>
        <v>1000</v>
      </c>
      <c r="AJ94" s="159">
        <f>'BASE METAS)'!AJ84</f>
        <v>0.20833333333333334</v>
      </c>
      <c r="AK94" s="183">
        <f>'BASE METAS)'!AK84</f>
        <v>1</v>
      </c>
      <c r="AL94" s="1247" t="str">
        <f>'BASE METAS)'!AL84</f>
        <v>06</v>
      </c>
      <c r="AM94" s="971" t="str">
        <f>'BASE METAS)'!AM84</f>
        <v xml:space="preserve">CAPACITACION A SECTORS SOCIALES DIRECTAMENTE EN SUS COMUNIDADES                                                </v>
      </c>
      <c r="AN94" s="971" t="str">
        <f>'BASE METAS)'!AN84</f>
        <v>MIDE EL NÚMERO DE PERSONAS BENEFICIADAS POR DIVERSAS CAPACITACIONES, TALLERES, CURSOS, PLATICAS Y CONFERENCIAS  SOBRE TEMAS DE DERECHOS HUMANOS RELACIONADOS AL SECTOR ESPECÍFICO ENTRE EL NÚMERO DE PERSONAS PROGRAMADAS.</v>
      </c>
      <c r="AO94" s="1344" t="str">
        <f>'BASE METAS)'!AU84</f>
        <v>DESEMPEÑO</v>
      </c>
      <c r="AP94" s="1039" t="str">
        <f>'BASE METAS)'!AO84</f>
        <v>No. DE PERSONAS BENEFICIADAS POR CAPACITACIONES (4800)</v>
      </c>
      <c r="AQ94" s="1039" t="str">
        <f>'BASE METAS)'!AP84</f>
        <v>No. DE PERSONAS PROGRAMADA (4800)</v>
      </c>
      <c r="AR94" s="1039">
        <f>'BASE METAS)'!AQ84</f>
        <v>100</v>
      </c>
      <c r="AS94" s="1039" t="str">
        <f>'BASE METAS)'!AR84</f>
        <v>PERSONA</v>
      </c>
      <c r="AT94" s="1039" t="str">
        <f>'BASE METAS)'!AS84</f>
        <v xml:space="preserve">EFICACIA </v>
      </c>
      <c r="AU94" s="1482">
        <f>'BASE METAS)'!BO84</f>
        <v>0</v>
      </c>
      <c r="AV94" s="1">
        <f>'BASE METAS)'!BQ84</f>
        <v>4800</v>
      </c>
      <c r="AW94" s="1">
        <f>'BASE METAS)'!BR84</f>
        <v>0</v>
      </c>
      <c r="AX94" s="1">
        <f>'BASE METAS)'!BS84</f>
        <v>1100</v>
      </c>
      <c r="AY94" s="1">
        <f>'BASE METAS)'!BT84</f>
        <v>2371</v>
      </c>
      <c r="AZ94" s="1">
        <f>'BASE METAS)'!BU84</f>
        <v>-1271</v>
      </c>
      <c r="BA94" s="1">
        <f>'BASE METAS)'!BV84</f>
        <v>2.1554545454545453</v>
      </c>
      <c r="BB94" s="1">
        <f>'BASE METAS)'!BW84</f>
        <v>5137</v>
      </c>
      <c r="BC94" s="1">
        <f>'BASE METAS)'!BX84</f>
        <v>-337</v>
      </c>
      <c r="BD94" s="1">
        <f>'BASE METAS)'!BY84</f>
        <v>1.0702083333333334</v>
      </c>
      <c r="BE94" s="1">
        <f>'BASE METAS)'!CG84</f>
        <v>2766</v>
      </c>
      <c r="BF94" s="1">
        <f>'BASE METAS)'!CJ84</f>
        <v>0</v>
      </c>
      <c r="BG94" s="1">
        <f>'BASE METAS)'!CK84</f>
        <v>0</v>
      </c>
      <c r="BH94" s="1">
        <f>'BASE METAS)'!CL84</f>
        <v>0</v>
      </c>
      <c r="BI94" s="1">
        <f>'BASE METAS)'!CM84</f>
        <v>500</v>
      </c>
      <c r="BJ94" s="1">
        <f>'BASE METAS)'!CN84</f>
        <v>500</v>
      </c>
      <c r="BK94" s="1">
        <f>'BASE METAS)'!CO84</f>
        <v>300</v>
      </c>
      <c r="BL94" s="1">
        <f>'BASE METAS)'!CP84</f>
        <v>400</v>
      </c>
      <c r="BM94" s="1">
        <f>'BASE METAS)'!CQ84</f>
        <v>400</v>
      </c>
      <c r="BN94" s="1">
        <f>'BASE METAS)'!CR84</f>
        <v>300</v>
      </c>
      <c r="BO94" s="1">
        <f>'BASE METAS)'!CS84</f>
        <v>500</v>
      </c>
      <c r="BP94" s="1">
        <f>'BASE METAS)'!CT84</f>
        <v>500</v>
      </c>
      <c r="BQ94" s="1">
        <f>'BASE METAS)'!CU84</f>
        <v>400</v>
      </c>
      <c r="BR94" s="1">
        <f>'BASE METAS)'!CV84</f>
        <v>350</v>
      </c>
      <c r="BS94" s="1">
        <f>'BASE METAS)'!CW84</f>
        <v>350</v>
      </c>
      <c r="BT94" s="1">
        <f>'BASE METAS)'!CX84</f>
        <v>300</v>
      </c>
      <c r="BU94" s="1">
        <f>'BASE METAS)'!FA84</f>
        <v>4800</v>
      </c>
      <c r="BV94" s="1">
        <f>'BASE METAS)'!FB84</f>
        <v>0</v>
      </c>
      <c r="BW94" s="1">
        <f>'BASE METAS)'!FC84</f>
        <v>400</v>
      </c>
      <c r="BX94" s="1">
        <f>'BASE METAS)'!FD84</f>
        <v>1626</v>
      </c>
      <c r="BY94" s="1">
        <f>'BASE METAS)'!FE84</f>
        <v>1226</v>
      </c>
      <c r="BZ94" s="1">
        <f>'BASE METAS)'!FF84</f>
        <v>4.0650000000000004</v>
      </c>
      <c r="CA94" s="1">
        <f>'BASE METAS)'!FG84</f>
        <v>4392</v>
      </c>
      <c r="CB94" s="1">
        <f>'BASE METAS)'!FH84</f>
        <v>408</v>
      </c>
      <c r="CC94" s="1">
        <f>'BASE METAS)'!FI84</f>
        <v>0.91500000000000004</v>
      </c>
      <c r="CD94" s="1">
        <f>'BASE METAS)'!FJ84</f>
        <v>4800</v>
      </c>
      <c r="CE94" s="1">
        <f>'BASE METAS)'!FK84</f>
        <v>0</v>
      </c>
      <c r="CF94" s="1">
        <f>'BASE METAS)'!FL84</f>
        <v>400</v>
      </c>
      <c r="CG94" s="1">
        <f>'BASE METAS)'!FM84</f>
        <v>408</v>
      </c>
    </row>
    <row r="95" spans="1:85" ht="165.75" x14ac:dyDescent="0.25">
      <c r="A95" s="1343">
        <f>'BASE METAS)'!A85</f>
        <v>0</v>
      </c>
      <c r="B95" s="7156"/>
      <c r="C95" s="7154"/>
      <c r="D95" s="7154"/>
      <c r="E95" s="7156"/>
      <c r="F95" s="7144"/>
      <c r="G95" s="7144"/>
      <c r="H95" s="7144"/>
      <c r="I95" s="7144"/>
      <c r="J95" s="7144"/>
      <c r="K95" s="7144"/>
      <c r="L95" s="7144"/>
      <c r="M95" s="7144"/>
      <c r="N95" s="7144"/>
      <c r="O95" s="7144"/>
      <c r="P95" s="7114"/>
      <c r="Q95" s="7114"/>
      <c r="R95" s="7114"/>
      <c r="S95" s="7114"/>
      <c r="T95" s="7114"/>
      <c r="U95" s="7733"/>
      <c r="V95" s="7114"/>
      <c r="W95" s="7248"/>
      <c r="X95" s="7156"/>
      <c r="Y95" s="458" t="str">
        <f>'BASE METAS)'!Y85</f>
        <v>07</v>
      </c>
      <c r="Z95" s="219" t="str">
        <f>'BASE METAS)'!Z85</f>
        <v>REALIZAR PROPUESTAS PARA SOLUCIONAR PROBLEMAS EN DERECHOS HUMANOS</v>
      </c>
      <c r="AA95" s="435" t="str">
        <f>'BASE METAS)'!AA85</f>
        <v>PROPUESTA</v>
      </c>
      <c r="AB95" s="157">
        <f>'BASE METAS)'!AB85</f>
        <v>2</v>
      </c>
      <c r="AC95" s="157">
        <f>'BASE METAS)'!AC85</f>
        <v>0</v>
      </c>
      <c r="AD95" s="158">
        <f>'BASE METAS)'!AD85</f>
        <v>0</v>
      </c>
      <c r="AE95" s="157">
        <f>'BASE METAS)'!AE85</f>
        <v>1</v>
      </c>
      <c r="AF95" s="158">
        <f>'BASE METAS)'!AF85</f>
        <v>0.5</v>
      </c>
      <c r="AG95" s="157">
        <f>'BASE METAS)'!AG85</f>
        <v>0</v>
      </c>
      <c r="AH95" s="158">
        <f>'BASE METAS)'!AH85</f>
        <v>0</v>
      </c>
      <c r="AI95" s="157">
        <f>'BASE METAS)'!AI85</f>
        <v>1</v>
      </c>
      <c r="AJ95" s="159">
        <f>'BASE METAS)'!AJ85</f>
        <v>0.5</v>
      </c>
      <c r="AK95" s="183">
        <f>'BASE METAS)'!AK85</f>
        <v>1</v>
      </c>
      <c r="AL95" s="1247" t="str">
        <f>'BASE METAS)'!AL85</f>
        <v>07</v>
      </c>
      <c r="AM95" s="1039" t="str">
        <f>'BASE METAS)'!AM85</f>
        <v xml:space="preserve">PROPUESTAS PARA SOLUCIONAR PROBLEMAS EN DERECHOS HUMANOS                   </v>
      </c>
      <c r="AN95" s="1039" t="str">
        <f>'BASE METAS)'!AN85</f>
        <v xml:space="preserve"> MIDE EL NÚMERO DE PROPUESTAS DE ESTUDIOS DE INVESTIGACIÓN ENTRE EL NÚMERO DE PROPUESTAS PROGRAMADAS.</v>
      </c>
      <c r="AO95" s="1344" t="str">
        <f>'BASE METAS)'!AU85</f>
        <v>DESEMPEÑO</v>
      </c>
      <c r="AP95" s="1039" t="str">
        <f>'BASE METAS)'!AO85</f>
        <v xml:space="preserve">No. DE PROPUESTAS REALIZADAS </v>
      </c>
      <c r="AQ95" s="1039" t="str">
        <f>'BASE METAS)'!AP85</f>
        <v>No. DE PROPUESTAS PROGRAMADAS</v>
      </c>
      <c r="AR95" s="1039">
        <f>'BASE METAS)'!AQ85</f>
        <v>100</v>
      </c>
      <c r="AS95" s="1039" t="str">
        <f>'BASE METAS)'!AR85</f>
        <v>PROPUESTA</v>
      </c>
      <c r="AT95" s="1039" t="str">
        <f>'BASE METAS)'!AS85</f>
        <v xml:space="preserve">EFICACIA </v>
      </c>
      <c r="AU95" s="1482">
        <f>'BASE METAS)'!BO85</f>
        <v>0</v>
      </c>
      <c r="AV95" s="1">
        <f>'BASE METAS)'!BQ85</f>
        <v>2</v>
      </c>
      <c r="AW95" s="1">
        <f>'BASE METAS)'!BR85</f>
        <v>0</v>
      </c>
      <c r="AX95" s="1">
        <f>'BASE METAS)'!BS85</f>
        <v>1</v>
      </c>
      <c r="AY95" s="1">
        <f>'BASE METAS)'!BT85</f>
        <v>1</v>
      </c>
      <c r="AZ95" s="1">
        <f>'BASE METAS)'!BU85</f>
        <v>0</v>
      </c>
      <c r="BA95" s="1">
        <f>'BASE METAS)'!BV85</f>
        <v>1</v>
      </c>
      <c r="BB95" s="1">
        <f>'BASE METAS)'!BW85</f>
        <v>1</v>
      </c>
      <c r="BC95" s="1">
        <f>'BASE METAS)'!BX85</f>
        <v>1</v>
      </c>
      <c r="BD95" s="1">
        <f>'BASE METAS)'!BY85</f>
        <v>0.5</v>
      </c>
      <c r="BE95" s="1">
        <f>'BASE METAS)'!CG85</f>
        <v>0</v>
      </c>
      <c r="BF95" s="1">
        <f>'BASE METAS)'!CJ85</f>
        <v>0</v>
      </c>
      <c r="BG95" s="1">
        <f>'BASE METAS)'!CK85</f>
        <v>0</v>
      </c>
      <c r="BH95" s="1">
        <f>'BASE METAS)'!CL85</f>
        <v>0</v>
      </c>
      <c r="BI95" s="1">
        <f>'BASE METAS)'!CM85</f>
        <v>0</v>
      </c>
      <c r="BJ95" s="1">
        <f>'BASE METAS)'!CN85</f>
        <v>0</v>
      </c>
      <c r="BK95" s="1">
        <f>'BASE METAS)'!CO85</f>
        <v>0</v>
      </c>
      <c r="BL95" s="1">
        <f>'BASE METAS)'!CP85</f>
        <v>0</v>
      </c>
      <c r="BM95" s="1">
        <f>'BASE METAS)'!CQ85</f>
        <v>0</v>
      </c>
      <c r="BN95" s="1">
        <f>'BASE METAS)'!CR85</f>
        <v>1</v>
      </c>
      <c r="BO95" s="1">
        <f>'BASE METAS)'!CS85</f>
        <v>0</v>
      </c>
      <c r="BP95" s="1">
        <f>'BASE METAS)'!CT85</f>
        <v>0</v>
      </c>
      <c r="BQ95" s="1">
        <f>'BASE METAS)'!CU85</f>
        <v>0</v>
      </c>
      <c r="BR95" s="1">
        <f>'BASE METAS)'!CV85</f>
        <v>0</v>
      </c>
      <c r="BS95" s="1">
        <f>'BASE METAS)'!CW85</f>
        <v>1</v>
      </c>
      <c r="BT95" s="1">
        <f>'BASE METAS)'!CX85</f>
        <v>0</v>
      </c>
      <c r="BU95" s="1">
        <f>'BASE METAS)'!FA85</f>
        <v>2</v>
      </c>
      <c r="BV95" s="1">
        <f>'BASE METAS)'!FB85</f>
        <v>0</v>
      </c>
      <c r="BW95" s="1">
        <f>'BASE METAS)'!FC85</f>
        <v>0</v>
      </c>
      <c r="BX95" s="1">
        <f>'BASE METAS)'!FD85</f>
        <v>1</v>
      </c>
      <c r="BY95" s="1">
        <f>'BASE METAS)'!FE85</f>
        <v>1</v>
      </c>
      <c r="BZ95" s="1">
        <f>'BASE METAS)'!FF85</f>
        <v>0</v>
      </c>
      <c r="CA95" s="1">
        <f>'BASE METAS)'!FG85</f>
        <v>1</v>
      </c>
      <c r="CB95" s="1">
        <f>'BASE METAS)'!FH85</f>
        <v>1</v>
      </c>
      <c r="CC95" s="1">
        <f>'BASE METAS)'!FI85</f>
        <v>0.5</v>
      </c>
      <c r="CD95" s="1">
        <f>'BASE METAS)'!FJ85</f>
        <v>2</v>
      </c>
      <c r="CE95" s="1">
        <f>'BASE METAS)'!FK85</f>
        <v>0</v>
      </c>
      <c r="CF95" s="1">
        <f>'BASE METAS)'!FL85</f>
        <v>0</v>
      </c>
      <c r="CG95" s="1">
        <f>'BASE METAS)'!FM85</f>
        <v>0</v>
      </c>
    </row>
    <row r="96" spans="1:85" ht="191.25" x14ac:dyDescent="0.25">
      <c r="A96" s="1343">
        <f>'BASE METAS)'!A86</f>
        <v>0</v>
      </c>
      <c r="B96" s="7156"/>
      <c r="C96" s="7154"/>
      <c r="D96" s="7154"/>
      <c r="E96" s="7156"/>
      <c r="F96" s="7144"/>
      <c r="G96" s="7144"/>
      <c r="H96" s="7144"/>
      <c r="I96" s="7144"/>
      <c r="J96" s="7144"/>
      <c r="K96" s="7144"/>
      <c r="L96" s="7144"/>
      <c r="M96" s="7144"/>
      <c r="N96" s="7144"/>
      <c r="O96" s="7144"/>
      <c r="P96" s="7114"/>
      <c r="Q96" s="7114"/>
      <c r="R96" s="7114"/>
      <c r="S96" s="7114"/>
      <c r="T96" s="7114"/>
      <c r="U96" s="7733"/>
      <c r="V96" s="7114"/>
      <c r="W96" s="7248"/>
      <c r="X96" s="7156"/>
      <c r="Y96" s="461" t="str">
        <f>'BASE METAS)'!Y86</f>
        <v>08</v>
      </c>
      <c r="Z96" s="226" t="str">
        <f>'BASE METAS)'!Z86</f>
        <v>PROMOCIONAR LOS DERECHOS HUMANOS JUNTO A LAS ORGANIZACIONES NO GUBERNAMENTALES</v>
      </c>
      <c r="AA96" s="549" t="str">
        <f>'BASE METAS)'!AA86</f>
        <v xml:space="preserve">EVENTO </v>
      </c>
      <c r="AB96" s="162">
        <f>'BASE METAS)'!AB86</f>
        <v>20</v>
      </c>
      <c r="AC96" s="162">
        <f>'BASE METAS)'!AC86</f>
        <v>5</v>
      </c>
      <c r="AD96" s="163">
        <f>'BASE METAS)'!AD86</f>
        <v>0.25</v>
      </c>
      <c r="AE96" s="162">
        <f>'BASE METAS)'!AE86</f>
        <v>5</v>
      </c>
      <c r="AF96" s="163">
        <f>'BASE METAS)'!AF86</f>
        <v>0.25</v>
      </c>
      <c r="AG96" s="162">
        <f>'BASE METAS)'!AG86</f>
        <v>5</v>
      </c>
      <c r="AH96" s="163">
        <f>'BASE METAS)'!AH86</f>
        <v>0.25</v>
      </c>
      <c r="AI96" s="162">
        <f>'BASE METAS)'!AI86</f>
        <v>5</v>
      </c>
      <c r="AJ96" s="164">
        <f>'BASE METAS)'!AJ86</f>
        <v>0.25</v>
      </c>
      <c r="AK96" s="183">
        <f>'BASE METAS)'!AK86</f>
        <v>1</v>
      </c>
      <c r="AL96" s="1247" t="str">
        <f>'BASE METAS)'!AL86</f>
        <v>08</v>
      </c>
      <c r="AM96" s="1039" t="str">
        <f>'BASE METAS)'!AM86</f>
        <v>PROMOCIÓN DE LOS DERECHOS HUMANOS JUNTO A LAS ORGANIZACIONES NO GUBERNAMENTALES</v>
      </c>
      <c r="AN96" s="1039" t="str">
        <f>'BASE METAS)'!AN86</f>
        <v>MIDE EL NÚMERO DE EVENTOS REALIZADOS  ENTRE EL NÚMERO EVENTOS PROGRAMADOS.</v>
      </c>
      <c r="AO96" s="1344" t="str">
        <f>'BASE METAS)'!AU86</f>
        <v>DESEMPEÑO</v>
      </c>
      <c r="AP96" s="1039" t="str">
        <f>'BASE METAS)'!AO86</f>
        <v>No. DE EVENTOS REALIZADOS</v>
      </c>
      <c r="AQ96" s="1039" t="str">
        <f>'BASE METAS)'!AP86</f>
        <v>No. DE EVENTOS PROGRAMADOS</v>
      </c>
      <c r="AR96" s="1039">
        <f>'BASE METAS)'!AQ86</f>
        <v>100</v>
      </c>
      <c r="AS96" s="1039" t="str">
        <f>'BASE METAS)'!AR86</f>
        <v>EVENTO</v>
      </c>
      <c r="AT96" s="1039" t="str">
        <f>'BASE METAS)'!AS86</f>
        <v>IMPACTO</v>
      </c>
      <c r="AU96" s="1482">
        <f>'BASE METAS)'!BO86</f>
        <v>0</v>
      </c>
      <c r="AV96" s="1">
        <f>'BASE METAS)'!BQ86</f>
        <v>20</v>
      </c>
      <c r="AW96" s="1">
        <f>'BASE METAS)'!BR86</f>
        <v>0</v>
      </c>
      <c r="AX96" s="1">
        <f>'BASE METAS)'!BS86</f>
        <v>5</v>
      </c>
      <c r="AY96" s="1">
        <f>'BASE METAS)'!BT86</f>
        <v>5</v>
      </c>
      <c r="AZ96" s="1">
        <f>'BASE METAS)'!BU86</f>
        <v>0</v>
      </c>
      <c r="BA96" s="1">
        <f>'BASE METAS)'!BV86</f>
        <v>1</v>
      </c>
      <c r="BB96" s="1">
        <f>'BASE METAS)'!BW86</f>
        <v>11</v>
      </c>
      <c r="BC96" s="1">
        <f>'BASE METAS)'!BX86</f>
        <v>9</v>
      </c>
      <c r="BD96" s="1">
        <f>'BASE METAS)'!BY86</f>
        <v>0.55000000000000004</v>
      </c>
      <c r="BE96" s="1">
        <f>'BASE METAS)'!CG86</f>
        <v>6</v>
      </c>
      <c r="BF96" s="1">
        <f>'BASE METAS)'!CJ86</f>
        <v>0</v>
      </c>
      <c r="BG96" s="1">
        <f>'BASE METAS)'!CK86</f>
        <v>0</v>
      </c>
      <c r="BH96" s="1">
        <f>'BASE METAS)'!CL86</f>
        <v>0</v>
      </c>
      <c r="BI96" s="1">
        <f>'BASE METAS)'!CM86</f>
        <v>0</v>
      </c>
      <c r="BJ96" s="1">
        <f>'BASE METAS)'!CN86</f>
        <v>0</v>
      </c>
      <c r="BK96" s="1">
        <f>'BASE METAS)'!CO86</f>
        <v>5</v>
      </c>
      <c r="BL96" s="1">
        <f>'BASE METAS)'!CP86</f>
        <v>2</v>
      </c>
      <c r="BM96" s="1">
        <f>'BASE METAS)'!CQ86</f>
        <v>2</v>
      </c>
      <c r="BN96" s="1">
        <f>'BASE METAS)'!CR86</f>
        <v>1</v>
      </c>
      <c r="BO96" s="1">
        <f>'BASE METAS)'!CS86</f>
        <v>2</v>
      </c>
      <c r="BP96" s="1">
        <f>'BASE METAS)'!CT86</f>
        <v>2</v>
      </c>
      <c r="BQ96" s="1">
        <f>'BASE METAS)'!CU86</f>
        <v>1</v>
      </c>
      <c r="BR96" s="1">
        <f>'BASE METAS)'!CV86</f>
        <v>2</v>
      </c>
      <c r="BS96" s="1">
        <f>'BASE METAS)'!CW86</f>
        <v>2</v>
      </c>
      <c r="BT96" s="1">
        <f>'BASE METAS)'!CX86</f>
        <v>1</v>
      </c>
      <c r="BU96" s="1">
        <f>'BASE METAS)'!FA86</f>
        <v>20</v>
      </c>
      <c r="BV96" s="1">
        <f>'BASE METAS)'!FB86</f>
        <v>0</v>
      </c>
      <c r="BW96" s="1">
        <f>'BASE METAS)'!FC86</f>
        <v>2</v>
      </c>
      <c r="BX96" s="1">
        <f>'BASE METAS)'!FD86</f>
        <v>2</v>
      </c>
      <c r="BY96" s="1">
        <f>'BASE METAS)'!FE86</f>
        <v>0</v>
      </c>
      <c r="BZ96" s="1">
        <f>'BASE METAS)'!FF86</f>
        <v>0</v>
      </c>
      <c r="CA96" s="1">
        <f>'BASE METAS)'!FG86</f>
        <v>8</v>
      </c>
      <c r="CB96" s="1">
        <f>'BASE METAS)'!FH86</f>
        <v>12</v>
      </c>
      <c r="CC96" s="1">
        <f>'BASE METAS)'!FI86</f>
        <v>0.4</v>
      </c>
      <c r="CD96" s="1">
        <f>'BASE METAS)'!FJ86</f>
        <v>20</v>
      </c>
      <c r="CE96" s="1">
        <f>'BASE METAS)'!FK86</f>
        <v>0</v>
      </c>
      <c r="CF96" s="1">
        <f>'BASE METAS)'!FL86</f>
        <v>2</v>
      </c>
      <c r="CG96" s="1">
        <f>'BASE METAS)'!FM86</f>
        <v>2</v>
      </c>
    </row>
    <row r="97" spans="1:85" x14ac:dyDescent="0.25">
      <c r="A97" s="1">
        <f>'BASE METAS)'!A87</f>
        <v>0</v>
      </c>
      <c r="B97" s="1">
        <f>'BASE METAS)'!B87</f>
        <v>0</v>
      </c>
      <c r="C97" s="1">
        <f>'BASE METAS)'!C87</f>
        <v>0</v>
      </c>
      <c r="D97" s="1">
        <f>'BASE METAS)'!D87</f>
        <v>0</v>
      </c>
      <c r="E97" s="5">
        <f>'BASE METAS)'!E87</f>
        <v>0</v>
      </c>
      <c r="F97" s="3">
        <f>'BASE METAS)'!F87</f>
        <v>0</v>
      </c>
      <c r="G97" s="3">
        <f>'BASE METAS)'!G87</f>
        <v>0</v>
      </c>
      <c r="H97" s="3">
        <f>'BASE METAS)'!H87</f>
        <v>0</v>
      </c>
      <c r="I97" s="3">
        <f>'BASE METAS)'!I87</f>
        <v>0</v>
      </c>
      <c r="J97" s="3">
        <f>'BASE METAS)'!J87</f>
        <v>0</v>
      </c>
      <c r="K97" s="3">
        <f>'BASE METAS)'!K87</f>
        <v>0</v>
      </c>
      <c r="L97" s="3">
        <f>'BASE METAS)'!L87</f>
        <v>0</v>
      </c>
      <c r="M97" s="3">
        <f>'BASE METAS)'!M87</f>
        <v>0</v>
      </c>
      <c r="N97" s="3">
        <f>'BASE METAS)'!N87</f>
        <v>0</v>
      </c>
      <c r="O97" s="3">
        <f>'BASE METAS)'!O87</f>
        <v>0</v>
      </c>
      <c r="P97" s="3">
        <f>'BASE METAS)'!P87</f>
        <v>0</v>
      </c>
      <c r="Q97" s="3">
        <f>'BASE METAS)'!Q87</f>
        <v>0</v>
      </c>
      <c r="R97" s="3">
        <f>'BASE METAS)'!R87</f>
        <v>0</v>
      </c>
      <c r="S97" s="3">
        <f>'BASE METAS)'!S87</f>
        <v>0</v>
      </c>
      <c r="T97" s="3">
        <f>'BASE METAS)'!T87</f>
        <v>0</v>
      </c>
      <c r="U97" s="923">
        <f>'BASE METAS)'!U87</f>
        <v>0</v>
      </c>
      <c r="V97" s="3">
        <f>'BASE METAS)'!V87</f>
        <v>0</v>
      </c>
      <c r="W97" s="4">
        <f>'BASE METAS)'!W87</f>
        <v>0</v>
      </c>
      <c r="X97" s="5">
        <f>'BASE METAS)'!X87</f>
        <v>0</v>
      </c>
      <c r="Y97" s="1">
        <f>'BASE METAS)'!Y87</f>
        <v>0</v>
      </c>
      <c r="Z97" s="1">
        <f>'BASE METAS)'!Z87</f>
        <v>0</v>
      </c>
      <c r="AA97" s="1">
        <f>'BASE METAS)'!AA87</f>
        <v>0</v>
      </c>
      <c r="AB97" s="1">
        <f>'BASE METAS)'!AB87</f>
        <v>0</v>
      </c>
      <c r="AC97" s="1">
        <f>'BASE METAS)'!AC87</f>
        <v>0</v>
      </c>
      <c r="AD97" s="1">
        <f>'BASE METAS)'!AD87</f>
        <v>0</v>
      </c>
      <c r="AE97" s="1">
        <f>'BASE METAS)'!AE87</f>
        <v>0</v>
      </c>
      <c r="AF97" s="1">
        <f>'BASE METAS)'!AF87</f>
        <v>0</v>
      </c>
      <c r="AG97" s="1">
        <f>'BASE METAS)'!AG87</f>
        <v>0</v>
      </c>
      <c r="AH97" s="1">
        <f>'BASE METAS)'!AH87</f>
        <v>0</v>
      </c>
      <c r="AI97" s="1">
        <f>'BASE METAS)'!AI87</f>
        <v>0</v>
      </c>
      <c r="AJ97" s="1">
        <f>'BASE METAS)'!AJ87</f>
        <v>0</v>
      </c>
      <c r="AK97" s="1">
        <f>'BASE METAS)'!AK87</f>
        <v>0</v>
      </c>
      <c r="AL97" s="934">
        <f>'BASE METAS)'!AL87</f>
        <v>0</v>
      </c>
      <c r="AM97" s="1">
        <f>'BASE METAS)'!AM87</f>
        <v>0</v>
      </c>
      <c r="AN97" s="1">
        <f>'BASE METAS)'!AN87</f>
        <v>0</v>
      </c>
      <c r="AO97" s="1">
        <f>'BASE METAS)'!AU87</f>
        <v>0</v>
      </c>
      <c r="AP97" s="1">
        <f>'BASE METAS)'!AO87</f>
        <v>0</v>
      </c>
      <c r="AQ97" s="1">
        <f>'BASE METAS)'!AP87</f>
        <v>0</v>
      </c>
      <c r="AR97" s="1">
        <f>'BASE METAS)'!AQ87</f>
        <v>0</v>
      </c>
      <c r="AS97" s="1">
        <f>'BASE METAS)'!AR87</f>
        <v>0</v>
      </c>
      <c r="AT97" s="1">
        <f>'BASE METAS)'!AS87</f>
        <v>0</v>
      </c>
      <c r="AU97" s="1479">
        <f>'BASE METAS)'!BO87</f>
        <v>0</v>
      </c>
      <c r="AV97" s="1">
        <f>'BASE METAS)'!BQ87</f>
        <v>0</v>
      </c>
      <c r="AW97" s="1">
        <f>'BASE METAS)'!BR87</f>
        <v>0</v>
      </c>
      <c r="AX97" s="1">
        <f>'BASE METAS)'!BS87</f>
        <v>0</v>
      </c>
      <c r="AY97" s="1">
        <f>'BASE METAS)'!BT87</f>
        <v>0</v>
      </c>
      <c r="AZ97" s="1">
        <f>'BASE METAS)'!BU87</f>
        <v>0</v>
      </c>
      <c r="BA97" s="1">
        <f>'BASE METAS)'!BV87</f>
        <v>0</v>
      </c>
      <c r="BB97" s="1">
        <f>'BASE METAS)'!BW87</f>
        <v>0</v>
      </c>
      <c r="BC97" s="1">
        <f>'BASE METAS)'!BX87</f>
        <v>0</v>
      </c>
      <c r="BD97" s="1">
        <f>'BASE METAS)'!BY87</f>
        <v>0</v>
      </c>
      <c r="BE97" s="1">
        <f>'BASE METAS)'!CG87</f>
        <v>0</v>
      </c>
      <c r="BF97" s="1">
        <f>'BASE METAS)'!CJ87</f>
        <v>0</v>
      </c>
      <c r="BG97" s="1">
        <f>'BASE METAS)'!CK87</f>
        <v>0</v>
      </c>
      <c r="BH97" s="1">
        <f>'BASE METAS)'!CL87</f>
        <v>0</v>
      </c>
      <c r="BI97" s="1">
        <f>'BASE METAS)'!CM87</f>
        <v>0</v>
      </c>
      <c r="BJ97" s="1">
        <f>'BASE METAS)'!CN87</f>
        <v>0</v>
      </c>
      <c r="BK97" s="1">
        <f>'BASE METAS)'!CO87</f>
        <v>0</v>
      </c>
      <c r="BL97" s="1">
        <f>'BASE METAS)'!CP87</f>
        <v>0</v>
      </c>
      <c r="BM97" s="1">
        <f>'BASE METAS)'!CQ87</f>
        <v>0</v>
      </c>
      <c r="BN97" s="1">
        <f>'BASE METAS)'!CR87</f>
        <v>0</v>
      </c>
      <c r="BO97" s="1">
        <f>'BASE METAS)'!CS87</f>
        <v>0</v>
      </c>
      <c r="BP97" s="1">
        <f>'BASE METAS)'!CT87</f>
        <v>0</v>
      </c>
      <c r="BQ97" s="1">
        <f>'BASE METAS)'!CU87</f>
        <v>0</v>
      </c>
      <c r="BR97" s="1">
        <f>'BASE METAS)'!CV87</f>
        <v>0</v>
      </c>
      <c r="BS97" s="1">
        <f>'BASE METAS)'!CW87</f>
        <v>0</v>
      </c>
      <c r="BT97" s="1">
        <f>'BASE METAS)'!CX87</f>
        <v>0</v>
      </c>
      <c r="BU97" s="1">
        <f>'BASE METAS)'!FA87</f>
        <v>0</v>
      </c>
      <c r="BV97" s="1">
        <f>'BASE METAS)'!FB87</f>
        <v>0</v>
      </c>
      <c r="BW97" s="1">
        <f>'BASE METAS)'!FC87</f>
        <v>0</v>
      </c>
      <c r="BX97" s="1">
        <f>'BASE METAS)'!FD87</f>
        <v>0</v>
      </c>
      <c r="BY97" s="1">
        <f>'BASE METAS)'!FE87</f>
        <v>0</v>
      </c>
      <c r="BZ97" s="1">
        <f>'BASE METAS)'!FF87</f>
        <v>0</v>
      </c>
      <c r="CA97" s="1">
        <f>'BASE METAS)'!FG87</f>
        <v>0</v>
      </c>
      <c r="CB97" s="1">
        <f>'BASE METAS)'!FH87</f>
        <v>0</v>
      </c>
      <c r="CC97" s="1">
        <f>'BASE METAS)'!FI87</f>
        <v>0</v>
      </c>
      <c r="CD97" s="1">
        <f>'BASE METAS)'!FJ87</f>
        <v>0</v>
      </c>
      <c r="CE97" s="1">
        <f>'BASE METAS)'!FK87</f>
        <v>0</v>
      </c>
      <c r="CF97" s="1">
        <f>'BASE METAS)'!FL87</f>
        <v>0</v>
      </c>
      <c r="CG97" s="1">
        <f>'BASE METAS)'!FM87</f>
        <v>0</v>
      </c>
    </row>
    <row r="98" spans="1:85" ht="12" customHeight="1" x14ac:dyDescent="0.25">
      <c r="A98" s="1">
        <f>'BASE METAS)'!A88</f>
        <v>0</v>
      </c>
      <c r="B98" s="7146" t="str">
        <f>'BASE METAS)'!B88</f>
        <v xml:space="preserve">DEPENDENCIA </v>
      </c>
      <c r="C98" s="7146" t="str">
        <f>'BASE METAS)'!C88</f>
        <v>ENT</v>
      </c>
      <c r="D98" s="7146" t="str">
        <f>'BASE METAS)'!D88</f>
        <v>PROY</v>
      </c>
      <c r="E98" s="7146" t="str">
        <f>'BASE METAS)'!E88</f>
        <v>NOMBRE DEL PROYECTO</v>
      </c>
      <c r="F98" s="7155" t="str">
        <f>'BASE METAS)'!F88</f>
        <v>DG</v>
      </c>
      <c r="G98" s="7155" t="str">
        <f>'BASE METAS)'!G88</f>
        <v>DA</v>
      </c>
      <c r="H98" s="7155" t="str">
        <f>'BASE METAS)'!H88</f>
        <v xml:space="preserve">CLAVE PROGRAMÁTICA </v>
      </c>
      <c r="I98" s="7155"/>
      <c r="J98" s="7155"/>
      <c r="K98" s="7155"/>
      <c r="L98" s="7155"/>
      <c r="M98" s="7155"/>
      <c r="N98" s="1357">
        <f>'BASE METAS)'!N88</f>
        <v>0</v>
      </c>
      <c r="O98" s="1357">
        <f>'BASE METAS)'!O88</f>
        <v>0</v>
      </c>
      <c r="P98" s="7120" t="str">
        <f>'BASE METAS)'!P88</f>
        <v>ESTRUCTURA PROGRAMÁTICA</v>
      </c>
      <c r="Q98" s="7121"/>
      <c r="R98" s="7121"/>
      <c r="S98" s="7121"/>
      <c r="T98" s="7121"/>
      <c r="U98" s="924">
        <f>'BASE METAS)'!U88</f>
        <v>0</v>
      </c>
      <c r="V98" s="1358">
        <f>'BASE METAS)'!V88</f>
        <v>0</v>
      </c>
      <c r="W98" s="7139" t="str">
        <f>'BASE METAS)'!W88</f>
        <v>PRESPUESTO</v>
      </c>
      <c r="X98" s="7216" t="str">
        <f>'BASE METAS)'!X88</f>
        <v>ÁREAS EJECUTORAS</v>
      </c>
      <c r="Y98" s="1">
        <f>'BASE METAS)'!Y88</f>
        <v>0</v>
      </c>
      <c r="Z98" s="1">
        <f>'BASE METAS)'!Z88</f>
        <v>0</v>
      </c>
      <c r="AA98" s="1">
        <f>'BASE METAS)'!AA88</f>
        <v>0</v>
      </c>
      <c r="AB98" s="1">
        <f>'BASE METAS)'!AB88</f>
        <v>0</v>
      </c>
      <c r="AC98" s="1">
        <f>'BASE METAS)'!AC88</f>
        <v>0</v>
      </c>
      <c r="AD98" s="1">
        <f>'BASE METAS)'!AD88</f>
        <v>0</v>
      </c>
      <c r="AE98" s="1">
        <f>'BASE METAS)'!AE88</f>
        <v>0</v>
      </c>
      <c r="AF98" s="1">
        <f>'BASE METAS)'!AF88</f>
        <v>0</v>
      </c>
      <c r="AG98" s="1">
        <f>'BASE METAS)'!AG88</f>
        <v>0</v>
      </c>
      <c r="AH98" s="1">
        <f>'BASE METAS)'!AH88</f>
        <v>0</v>
      </c>
      <c r="AI98" s="1">
        <f>'BASE METAS)'!AI88</f>
        <v>0</v>
      </c>
      <c r="AJ98" s="1">
        <f>'BASE METAS)'!AJ88</f>
        <v>0</v>
      </c>
      <c r="AK98" s="1">
        <f>'BASE METAS)'!AK88</f>
        <v>0</v>
      </c>
      <c r="AL98" s="934">
        <f>'BASE METAS)'!AL88</f>
        <v>0</v>
      </c>
      <c r="AM98" s="1">
        <f>'BASE METAS)'!AM88</f>
        <v>0</v>
      </c>
      <c r="AN98" s="1">
        <f>'BASE METAS)'!AN88</f>
        <v>0</v>
      </c>
      <c r="AO98" s="1">
        <f>'BASE METAS)'!AU88</f>
        <v>0</v>
      </c>
      <c r="AP98" s="1">
        <f>'BASE METAS)'!AO88</f>
        <v>0</v>
      </c>
      <c r="AQ98" s="1">
        <f>'BASE METAS)'!AP88</f>
        <v>0</v>
      </c>
      <c r="AR98" s="1">
        <f>'BASE METAS)'!AQ88</f>
        <v>0</v>
      </c>
      <c r="AS98" s="1">
        <f>'BASE METAS)'!AR88</f>
        <v>0</v>
      </c>
      <c r="AT98" s="1">
        <f>'BASE METAS)'!AS88</f>
        <v>0</v>
      </c>
      <c r="AU98" s="1479">
        <f>'BASE METAS)'!BO88</f>
        <v>0</v>
      </c>
      <c r="AV98" s="1">
        <f>'BASE METAS)'!BQ88</f>
        <v>0</v>
      </c>
      <c r="AW98" s="1">
        <f>'BASE METAS)'!BR88</f>
        <v>0</v>
      </c>
      <c r="AX98" s="1">
        <f>'BASE METAS)'!BS88</f>
        <v>0</v>
      </c>
      <c r="AY98" s="1">
        <f>'BASE METAS)'!BT88</f>
        <v>0</v>
      </c>
      <c r="AZ98" s="1">
        <f>'BASE METAS)'!BU88</f>
        <v>0</v>
      </c>
      <c r="BA98" s="1">
        <f>'BASE METAS)'!BV88</f>
        <v>0</v>
      </c>
      <c r="BB98" s="1">
        <f>'BASE METAS)'!BW88</f>
        <v>0</v>
      </c>
      <c r="BC98" s="1">
        <f>'BASE METAS)'!BX88</f>
        <v>0</v>
      </c>
      <c r="BD98" s="1">
        <f>'BASE METAS)'!BY88</f>
        <v>0</v>
      </c>
      <c r="BE98" s="1">
        <f>'BASE METAS)'!CG88</f>
        <v>0</v>
      </c>
      <c r="BF98" s="1">
        <f>'BASE METAS)'!CJ88</f>
        <v>0</v>
      </c>
      <c r="BG98" s="1">
        <f>'BASE METAS)'!CK88</f>
        <v>0</v>
      </c>
      <c r="BH98" s="1">
        <f>'BASE METAS)'!CL88</f>
        <v>0</v>
      </c>
      <c r="BI98" s="1">
        <f>'BASE METAS)'!CM88</f>
        <v>0</v>
      </c>
      <c r="BJ98" s="1">
        <f>'BASE METAS)'!CN88</f>
        <v>0</v>
      </c>
      <c r="BK98" s="1">
        <f>'BASE METAS)'!CO88</f>
        <v>0</v>
      </c>
      <c r="BL98" s="1">
        <f>'BASE METAS)'!CP88</f>
        <v>0</v>
      </c>
      <c r="BM98" s="1">
        <f>'BASE METAS)'!CQ88</f>
        <v>0</v>
      </c>
      <c r="BN98" s="1">
        <f>'BASE METAS)'!CR88</f>
        <v>0</v>
      </c>
      <c r="BO98" s="1">
        <f>'BASE METAS)'!CS88</f>
        <v>0</v>
      </c>
      <c r="BP98" s="1">
        <f>'BASE METAS)'!CT88</f>
        <v>0</v>
      </c>
      <c r="BQ98" s="1">
        <f>'BASE METAS)'!CU88</f>
        <v>0</v>
      </c>
      <c r="BR98" s="1">
        <f>'BASE METAS)'!CV88</f>
        <v>0</v>
      </c>
      <c r="BS98" s="1">
        <f>'BASE METAS)'!CW88</f>
        <v>0</v>
      </c>
      <c r="BT98" s="1">
        <f>'BASE METAS)'!CX88</f>
        <v>0</v>
      </c>
      <c r="BU98" s="1">
        <f>'BASE METAS)'!FA88</f>
        <v>0</v>
      </c>
      <c r="BV98" s="1">
        <f>'BASE METAS)'!FB88</f>
        <v>0</v>
      </c>
      <c r="BW98" s="1">
        <f>'BASE METAS)'!FC88</f>
        <v>0</v>
      </c>
      <c r="BX98" s="1">
        <f>'BASE METAS)'!FD88</f>
        <v>0</v>
      </c>
      <c r="BY98" s="1">
        <f>'BASE METAS)'!FE88</f>
        <v>0</v>
      </c>
      <c r="BZ98" s="1">
        <f>'BASE METAS)'!FF88</f>
        <v>0</v>
      </c>
      <c r="CA98" s="1">
        <f>'BASE METAS)'!FG88</f>
        <v>0</v>
      </c>
      <c r="CB98" s="1">
        <f>'BASE METAS)'!FH88</f>
        <v>0</v>
      </c>
      <c r="CC98" s="1">
        <f>'BASE METAS)'!FI88</f>
        <v>0</v>
      </c>
      <c r="CD98" s="1">
        <f>'BASE METAS)'!FJ88</f>
        <v>0</v>
      </c>
      <c r="CE98" s="1">
        <f>'BASE METAS)'!FK88</f>
        <v>0</v>
      </c>
      <c r="CF98" s="1">
        <f>'BASE METAS)'!FL88</f>
        <v>0</v>
      </c>
      <c r="CG98" s="1">
        <f>'BASE METAS)'!FM88</f>
        <v>0</v>
      </c>
    </row>
    <row r="99" spans="1:85" ht="12" customHeight="1" x14ac:dyDescent="0.25">
      <c r="A99" s="1">
        <f>'BASE METAS)'!A89</f>
        <v>0</v>
      </c>
      <c r="B99" s="7146"/>
      <c r="C99" s="7146"/>
      <c r="D99" s="7146"/>
      <c r="E99" s="7146"/>
      <c r="F99" s="7155"/>
      <c r="G99" s="7155"/>
      <c r="H99" s="35" t="str">
        <f>'BASE METAS)'!H89</f>
        <v>FN</v>
      </c>
      <c r="I99" s="35" t="str">
        <f>'BASE METAS)'!I89</f>
        <v>Sf</v>
      </c>
      <c r="J99" s="35" t="str">
        <f>'BASE METAS)'!J89</f>
        <v>PG</v>
      </c>
      <c r="K99" s="35" t="str">
        <f>'BASE METAS)'!K89</f>
        <v>Sp</v>
      </c>
      <c r="L99" s="35" t="str">
        <f>'BASE METAS)'!L89</f>
        <v>PY</v>
      </c>
      <c r="M99" s="35" t="str">
        <f>'BASE METAS)'!M89</f>
        <v>FF</v>
      </c>
      <c r="N99" s="35">
        <f>'BASE METAS)'!N89</f>
        <v>0</v>
      </c>
      <c r="O99" s="35">
        <f>'BASE METAS)'!O89</f>
        <v>0</v>
      </c>
      <c r="P99" s="35" t="str">
        <f>'BASE METAS)'!P89</f>
        <v>FN</v>
      </c>
      <c r="Q99" s="35" t="str">
        <f>'BASE METAS)'!Q89</f>
        <v>Sf</v>
      </c>
      <c r="R99" s="35" t="str">
        <f>'BASE METAS)'!R89</f>
        <v>PG</v>
      </c>
      <c r="S99" s="35" t="str">
        <f>'BASE METAS)'!S89</f>
        <v>Sp</v>
      </c>
      <c r="T99" s="35" t="str">
        <f>'BASE METAS)'!T89</f>
        <v>PY</v>
      </c>
      <c r="U99" s="925">
        <f>'BASE METAS)'!U89</f>
        <v>0</v>
      </c>
      <c r="V99" s="35">
        <f>'BASE METAS)'!V89</f>
        <v>0</v>
      </c>
      <c r="W99" s="7139"/>
      <c r="X99" s="7216"/>
      <c r="Y99" s="1">
        <f>'BASE METAS)'!Y89</f>
        <v>0</v>
      </c>
      <c r="Z99" s="1">
        <f>'BASE METAS)'!Z89</f>
        <v>0</v>
      </c>
      <c r="AA99" s="1">
        <f>'BASE METAS)'!AA89</f>
        <v>0</v>
      </c>
      <c r="AB99" s="1">
        <f>'BASE METAS)'!AB89</f>
        <v>0</v>
      </c>
      <c r="AC99" s="1">
        <f>'BASE METAS)'!AC89</f>
        <v>0</v>
      </c>
      <c r="AD99" s="1">
        <f>'BASE METAS)'!AD89</f>
        <v>0</v>
      </c>
      <c r="AE99" s="1">
        <f>'BASE METAS)'!AE89</f>
        <v>0</v>
      </c>
      <c r="AF99" s="1">
        <f>'BASE METAS)'!AF89</f>
        <v>0</v>
      </c>
      <c r="AG99" s="1">
        <f>'BASE METAS)'!AG89</f>
        <v>0</v>
      </c>
      <c r="AH99" s="1">
        <f>'BASE METAS)'!AH89</f>
        <v>0</v>
      </c>
      <c r="AI99" s="1">
        <f>'BASE METAS)'!AI89</f>
        <v>0</v>
      </c>
      <c r="AJ99" s="1">
        <f>'BASE METAS)'!AJ89</f>
        <v>0</v>
      </c>
      <c r="AK99" s="1">
        <f>'BASE METAS)'!AK89</f>
        <v>0</v>
      </c>
      <c r="AL99" s="934">
        <f>'BASE METAS)'!AL89</f>
        <v>0</v>
      </c>
      <c r="AM99" s="1">
        <f>'BASE METAS)'!AM89</f>
        <v>0</v>
      </c>
      <c r="AN99" s="1">
        <f>'BASE METAS)'!AN89</f>
        <v>0</v>
      </c>
      <c r="AO99" s="1">
        <f>'BASE METAS)'!AU89</f>
        <v>0</v>
      </c>
      <c r="AP99" s="1">
        <f>'BASE METAS)'!AO89</f>
        <v>0</v>
      </c>
      <c r="AQ99" s="1">
        <f>'BASE METAS)'!AP89</f>
        <v>0</v>
      </c>
      <c r="AR99" s="1">
        <f>'BASE METAS)'!AQ89</f>
        <v>0</v>
      </c>
      <c r="AS99" s="1">
        <f>'BASE METAS)'!AR89</f>
        <v>0</v>
      </c>
      <c r="AT99" s="1">
        <f>'BASE METAS)'!AS89</f>
        <v>0</v>
      </c>
      <c r="AU99" s="1479">
        <f>'BASE METAS)'!BO89</f>
        <v>0</v>
      </c>
      <c r="AV99" s="1">
        <f>'BASE METAS)'!BQ89</f>
        <v>0</v>
      </c>
      <c r="AW99" s="1241">
        <f>'BASE METAS)'!BR89</f>
        <v>0</v>
      </c>
      <c r="AX99" s="816">
        <f>'BASE METAS)'!BS89</f>
        <v>0</v>
      </c>
      <c r="AY99" s="1229">
        <f>'BASE METAS)'!BT89</f>
        <v>0</v>
      </c>
      <c r="AZ99" s="816">
        <f>'BASE METAS)'!BU89</f>
        <v>0</v>
      </c>
      <c r="BA99" s="1227">
        <f>'BASE METAS)'!BV89</f>
        <v>0</v>
      </c>
      <c r="BB99" s="1227">
        <f>'BASE METAS)'!BW89</f>
        <v>0</v>
      </c>
      <c r="BC99" s="1227">
        <f>'BASE METAS)'!BX89</f>
        <v>0</v>
      </c>
      <c r="BD99" s="1226">
        <f>'BASE METAS)'!BY89</f>
        <v>0</v>
      </c>
      <c r="BE99" s="1226">
        <f>'BASE METAS)'!CG89</f>
        <v>0</v>
      </c>
      <c r="BF99" s="1226">
        <f>'BASE METAS)'!CJ89</f>
        <v>0</v>
      </c>
      <c r="BG99" s="1226">
        <f>'BASE METAS)'!CK89</f>
        <v>0</v>
      </c>
      <c r="BH99" s="1226">
        <f>'BASE METAS)'!CL89</f>
        <v>0</v>
      </c>
      <c r="BI99" s="1">
        <f>'BASE METAS)'!CM89</f>
        <v>0</v>
      </c>
      <c r="BJ99" s="1">
        <f>'BASE METAS)'!CN89</f>
        <v>0</v>
      </c>
      <c r="BK99" s="1">
        <f>'BASE METAS)'!CO89</f>
        <v>0</v>
      </c>
      <c r="BL99" s="1">
        <f>'BASE METAS)'!CP89</f>
        <v>0</v>
      </c>
      <c r="BM99" s="1">
        <f>'BASE METAS)'!CQ89</f>
        <v>0</v>
      </c>
      <c r="BN99" s="1">
        <f>'BASE METAS)'!CR89</f>
        <v>0</v>
      </c>
      <c r="BO99" s="1">
        <f>'BASE METAS)'!CS89</f>
        <v>0</v>
      </c>
      <c r="BP99" s="1">
        <f>'BASE METAS)'!CT89</f>
        <v>0</v>
      </c>
      <c r="BQ99" s="1">
        <f>'BASE METAS)'!CU89</f>
        <v>0</v>
      </c>
      <c r="BR99" s="1">
        <f>'BASE METAS)'!CV89</f>
        <v>0</v>
      </c>
      <c r="BS99" s="1">
        <f>'BASE METAS)'!CW89</f>
        <v>0</v>
      </c>
      <c r="BT99" s="1">
        <f>'BASE METAS)'!CX89</f>
        <v>0</v>
      </c>
      <c r="BU99" s="1">
        <f>'BASE METAS)'!FA89</f>
        <v>0</v>
      </c>
      <c r="BV99" s="1">
        <f>'BASE METAS)'!FB89</f>
        <v>0</v>
      </c>
      <c r="BW99" s="1">
        <f>'BASE METAS)'!FC89</f>
        <v>0</v>
      </c>
      <c r="BX99" s="1">
        <f>'BASE METAS)'!FD89</f>
        <v>0</v>
      </c>
      <c r="BY99" s="1">
        <f>'BASE METAS)'!FE89</f>
        <v>0</v>
      </c>
      <c r="BZ99" s="1">
        <f>'BASE METAS)'!FF89</f>
        <v>0</v>
      </c>
      <c r="CA99" s="1">
        <f>'BASE METAS)'!FG89</f>
        <v>0</v>
      </c>
      <c r="CB99" s="1">
        <f>'BASE METAS)'!FH89</f>
        <v>0</v>
      </c>
      <c r="CC99" s="1">
        <f>'BASE METAS)'!FI89</f>
        <v>0</v>
      </c>
      <c r="CD99" s="1">
        <f>'BASE METAS)'!FJ89</f>
        <v>0</v>
      </c>
      <c r="CE99" s="1">
        <f>'BASE METAS)'!FK89</f>
        <v>0</v>
      </c>
      <c r="CF99" s="1">
        <f>'BASE METAS)'!FL89</f>
        <v>0</v>
      </c>
      <c r="CG99" s="1">
        <f>'BASE METAS)'!FM89</f>
        <v>0</v>
      </c>
    </row>
    <row r="100" spans="1:85" ht="63.75" customHeight="1" x14ac:dyDescent="0.25">
      <c r="A100" s="1">
        <f>'BASE METAS)'!A90</f>
        <v>13</v>
      </c>
      <c r="B100" s="7199" t="str">
        <f>'BASE METAS)'!B90</f>
        <v>SECRETAÍA DEL AYUNTAMIENTO</v>
      </c>
      <c r="C100" s="7154">
        <f>'BASE METAS)'!C90</f>
        <v>400</v>
      </c>
      <c r="D100" s="7154">
        <f>'BASE METAS)'!D90</f>
        <v>1</v>
      </c>
      <c r="E100" s="7202" t="str">
        <f>'BASE METAS)'!E90</f>
        <v>REVISIÓN Y EXPEDICIÓN DE LA REGLAMENTACIÓN MUNICIPAL</v>
      </c>
      <c r="F100" s="7200" t="str">
        <f>'BASE METAS)'!F90</f>
        <v>D00</v>
      </c>
      <c r="G100" s="7200" t="str">
        <f>'BASE METAS)'!G90</f>
        <v>144</v>
      </c>
      <c r="H100" s="7144" t="str">
        <f>'BASE METAS)'!H90</f>
        <v>01</v>
      </c>
      <c r="I100" s="7144" t="str">
        <f>'BASE METAS)'!I90</f>
        <v>01</v>
      </c>
      <c r="J100" s="5706" t="str">
        <f>'BASE METAS)'!J90</f>
        <v>01</v>
      </c>
      <c r="K100" s="5706" t="str">
        <f>'BASE METAS)'!K90</f>
        <v>01</v>
      </c>
      <c r="L100" s="5706" t="str">
        <f>'BASE METAS)'!L90</f>
        <v>01</v>
      </c>
      <c r="M100" s="5706" t="str">
        <f>'BASE METAS)'!M90</f>
        <v>101</v>
      </c>
      <c r="N100" s="5706" t="str">
        <f>'BASE METAS)'!N90</f>
        <v xml:space="preserve">Unidad Jurídica </v>
      </c>
      <c r="O100" s="5706" t="str">
        <f>'BASE METAS)'!O90</f>
        <v>Gobernación</v>
      </c>
      <c r="P100" s="5706" t="str">
        <f>'BASE METAS)'!P90</f>
        <v>Reglamentar</v>
      </c>
      <c r="Q100" s="5697" t="str">
        <f>'BASE METAS)'!Q90</f>
        <v>Proceso de Reglamentación</v>
      </c>
      <c r="R100" s="5697" t="str">
        <f>'BASE METAS)'!R90</f>
        <v>Reglamentación</v>
      </c>
      <c r="S100" s="5697" t="str">
        <f>'BASE METAS)'!S90</f>
        <v>Reglamentación municipal</v>
      </c>
      <c r="T100" s="5697" t="str">
        <f>'BASE METAS)'!T90</f>
        <v>Revisión y expedición de la reglamentación municipal</v>
      </c>
      <c r="U100" s="7729" t="str">
        <f>'BASE METAS)'!U90</f>
        <v xml:space="preserve">COADYUVAR AL ESTABLECIMIENTO DE UNA CULTURA DE LA LEGALIDAD EN EL AMBITO MUNICIPAL MEDIANTE LA FORMULACION , REFORMA Y EXPEDICION DE REGLAMENTOS Y DISPOSICIONES ADMINISTRATIVAS APLICABLES EN ESTE MUNICIPIO, ASI COMO LA EXPEDICION Y CERTIFICACION DE DOCUMENTOS </v>
      </c>
      <c r="V100" s="5697" t="str">
        <f>'BASE METAS)'!V90</f>
        <v xml:space="preserve">Tlalnepantla Protegida </v>
      </c>
      <c r="W100" s="5694">
        <f>'BASE METAS)'!W90</f>
        <v>31207919.739999998</v>
      </c>
      <c r="X100" s="7102" t="str">
        <f>'BASE METAS)'!X90</f>
        <v>SECRETARÍA DEL AYUNTAMIENTO</v>
      </c>
      <c r="Y100" s="213">
        <f>'BASE METAS)'!Y90</f>
        <v>1</v>
      </c>
      <c r="Z100" s="218" t="str">
        <f>'BASE METAS)'!Z90</f>
        <v>EXPEDIR CONSTANCIAS (DEPENDENCIAS ECONÓMICAS, DOMICILIOS PERPETUIDAD Y DE NO PROPIEDAD MUNICIPAL).</v>
      </c>
      <c r="AA100" s="222" t="str">
        <f>'BASE METAS)'!AA90</f>
        <v>CONSTANCIA</v>
      </c>
      <c r="AB100" s="154">
        <f>'BASE METAS)'!AB90</f>
        <v>3300</v>
      </c>
      <c r="AC100" s="154">
        <f>'BASE METAS)'!AC90</f>
        <v>825</v>
      </c>
      <c r="AD100" s="155">
        <f>'BASE METAS)'!AD90</f>
        <v>0.25</v>
      </c>
      <c r="AE100" s="154">
        <f>'BASE METAS)'!AE90</f>
        <v>825</v>
      </c>
      <c r="AF100" s="155">
        <f>'BASE METAS)'!AF90</f>
        <v>0.25</v>
      </c>
      <c r="AG100" s="154">
        <f>'BASE METAS)'!AG90</f>
        <v>825</v>
      </c>
      <c r="AH100" s="155">
        <f>'BASE METAS)'!AH90</f>
        <v>0.25</v>
      </c>
      <c r="AI100" s="154">
        <f>'BASE METAS)'!AI90</f>
        <v>825</v>
      </c>
      <c r="AJ100" s="156">
        <f>'BASE METAS)'!AJ90</f>
        <v>0.25</v>
      </c>
      <c r="AK100" s="198">
        <f>'BASE METAS)'!AK90</f>
        <v>1</v>
      </c>
      <c r="AL100" s="1221">
        <f>'BASE METAS)'!AL90</f>
        <v>1</v>
      </c>
      <c r="AM100" s="959" t="str">
        <f>'BASE METAS)'!AM90</f>
        <v>EXPEDICIÓN DE CONSTANCIAS</v>
      </c>
      <c r="AN100" s="959" t="str">
        <f>'BASE METAS)'!AN90</f>
        <v xml:space="preserve"> MIDE EL No DE  CONSTANCIAS EXPEDIDAS SOBRE EL No DE CONSTANCIA SOLICITADAS</v>
      </c>
      <c r="AO100" s="1343" t="str">
        <f>'BASE METAS)'!AU90</f>
        <v>DESEMPEÑO</v>
      </c>
      <c r="AP100" s="970" t="str">
        <f>'BASE METAS)'!AO90</f>
        <v xml:space="preserve"> No DE CONSTANCIAS EXPEDIDAS              </v>
      </c>
      <c r="AQ100" s="970" t="str">
        <f>'BASE METAS)'!AP90</f>
        <v xml:space="preserve"> No DE CONSTANCIAS SOLICITADAS</v>
      </c>
      <c r="AR100" s="1218">
        <f>'BASE METAS)'!AQ90</f>
        <v>100</v>
      </c>
      <c r="AS100" s="1111" t="str">
        <f>'BASE METAS)'!AR90</f>
        <v>CONSTANCIA</v>
      </c>
      <c r="AT100" s="970" t="str">
        <f>'BASE METAS)'!AS90</f>
        <v>EFICACIA</v>
      </c>
      <c r="AU100" s="1483">
        <f>'BASE METAS)'!BO90</f>
        <v>0</v>
      </c>
      <c r="AV100" s="1">
        <f>'BASE METAS)'!BQ90</f>
        <v>3300</v>
      </c>
      <c r="AW100" s="1">
        <f>'BASE METAS)'!BR90</f>
        <v>0</v>
      </c>
      <c r="AX100" s="1">
        <f>'BASE METAS)'!BS90</f>
        <v>825</v>
      </c>
      <c r="AY100" s="1">
        <f>'BASE METAS)'!BT90</f>
        <v>973</v>
      </c>
      <c r="AZ100" s="1">
        <f>'BASE METAS)'!BU90</f>
        <v>-148</v>
      </c>
      <c r="BA100" s="1">
        <f>'BASE METAS)'!BV90</f>
        <v>1.1793939393939394</v>
      </c>
      <c r="BB100" s="1">
        <f>'BASE METAS)'!BW90</f>
        <v>3779</v>
      </c>
      <c r="BC100" s="1">
        <f>'BASE METAS)'!BX90</f>
        <v>-479</v>
      </c>
      <c r="BD100" s="1">
        <f>'BASE METAS)'!BY90</f>
        <v>1.1451515151515153</v>
      </c>
      <c r="BE100" s="1">
        <f>'BASE METAS)'!CG90</f>
        <v>2806</v>
      </c>
      <c r="BF100" s="1">
        <f>'BASE METAS)'!CJ90</f>
        <v>4928536.51</v>
      </c>
      <c r="BG100" s="1">
        <f>'BASE METAS)'!CK90</f>
        <v>0</v>
      </c>
      <c r="BH100" s="1">
        <f>'BASE METAS)'!CL90</f>
        <v>0</v>
      </c>
      <c r="BI100" s="1">
        <f>'BASE METAS)'!CM90</f>
        <v>0</v>
      </c>
      <c r="BJ100" s="1">
        <f>'BASE METAS)'!CN90</f>
        <v>0</v>
      </c>
      <c r="BK100" s="1">
        <f>'BASE METAS)'!CO90</f>
        <v>0</v>
      </c>
      <c r="BL100" s="1">
        <f>'BASE METAS)'!CP90</f>
        <v>0</v>
      </c>
      <c r="BM100" s="1">
        <f>'BASE METAS)'!CQ90</f>
        <v>0</v>
      </c>
      <c r="BN100" s="1">
        <f>'BASE METAS)'!CR90</f>
        <v>0</v>
      </c>
      <c r="BO100" s="1">
        <f>'BASE METAS)'!CS90</f>
        <v>0</v>
      </c>
      <c r="BP100" s="1">
        <f>'BASE METAS)'!CT90</f>
        <v>0</v>
      </c>
      <c r="BQ100" s="1">
        <f>'BASE METAS)'!CU90</f>
        <v>0</v>
      </c>
      <c r="BR100" s="1">
        <f>'BASE METAS)'!CV90</f>
        <v>0</v>
      </c>
      <c r="BS100" s="1">
        <f>'BASE METAS)'!CW90</f>
        <v>0</v>
      </c>
      <c r="BT100" s="1">
        <f>'BASE METAS)'!CX90</f>
        <v>0</v>
      </c>
      <c r="BU100" s="1">
        <f>'BASE METAS)'!FA90</f>
        <v>3300</v>
      </c>
      <c r="BV100" s="1">
        <f>'BASE METAS)'!FB90</f>
        <v>0</v>
      </c>
      <c r="BW100" s="1">
        <f>'BASE METAS)'!FC90</f>
        <v>275</v>
      </c>
      <c r="BX100" s="1">
        <f>'BASE METAS)'!FD90</f>
        <v>578</v>
      </c>
      <c r="BY100" s="1">
        <f>'BASE METAS)'!FE90</f>
        <v>303</v>
      </c>
      <c r="BZ100" s="1">
        <f>'BASE METAS)'!FF90</f>
        <v>2.101818181818182</v>
      </c>
      <c r="CA100" s="1">
        <f>'BASE METAS)'!FG90</f>
        <v>3384</v>
      </c>
      <c r="CB100" s="1">
        <f>'BASE METAS)'!FH90</f>
        <v>-84</v>
      </c>
      <c r="CC100" s="1">
        <f>'BASE METAS)'!FI90</f>
        <v>1.0254545454545454</v>
      </c>
      <c r="CD100" s="1">
        <f>'BASE METAS)'!FJ90</f>
        <v>3300</v>
      </c>
      <c r="CE100" s="1">
        <f>'BASE METAS)'!FK90</f>
        <v>0</v>
      </c>
      <c r="CF100" s="1">
        <f>'BASE METAS)'!FL90</f>
        <v>275</v>
      </c>
      <c r="CG100" s="1">
        <f>'BASE METAS)'!FM90</f>
        <v>192</v>
      </c>
    </row>
    <row r="101" spans="1:85" ht="63.75" customHeight="1" x14ac:dyDescent="0.25">
      <c r="A101" s="1">
        <f>'BASE METAS)'!A91</f>
        <v>0</v>
      </c>
      <c r="B101" s="7199"/>
      <c r="C101" s="7154"/>
      <c r="D101" s="7154"/>
      <c r="E101" s="7202"/>
      <c r="F101" s="7200"/>
      <c r="G101" s="7200"/>
      <c r="H101" s="7144"/>
      <c r="I101" s="7144"/>
      <c r="J101" s="5707"/>
      <c r="K101" s="5707"/>
      <c r="L101" s="5707"/>
      <c r="M101" s="5707"/>
      <c r="N101" s="5707"/>
      <c r="O101" s="5707"/>
      <c r="P101" s="5707"/>
      <c r="Q101" s="5698"/>
      <c r="R101" s="5698"/>
      <c r="S101" s="5698"/>
      <c r="T101" s="5698"/>
      <c r="U101" s="7730"/>
      <c r="V101" s="5698"/>
      <c r="W101" s="5695"/>
      <c r="X101" s="7145"/>
      <c r="Y101" s="214">
        <f>'BASE METAS)'!Y91</f>
        <v>2</v>
      </c>
      <c r="Z101" s="219" t="str">
        <f>'BASE METAS)'!Z91</f>
        <v>ELABORAR CERTIFICACIONES QUE SOLICITEN PARTICULARES O LAS ÀREAS DEL AYUNTAMIENTO PARA SER PRESENTADAS ANTE DIVERSAS AUTORIDADES.</v>
      </c>
      <c r="AA101" s="223" t="str">
        <f>'BASE METAS)'!AA91</f>
        <v>CERTIFICACION</v>
      </c>
      <c r="AB101" s="157">
        <f>'BASE METAS)'!AB91</f>
        <v>3200</v>
      </c>
      <c r="AC101" s="157">
        <f>'BASE METAS)'!AC91</f>
        <v>800</v>
      </c>
      <c r="AD101" s="158">
        <f>'BASE METAS)'!AD91</f>
        <v>0.25</v>
      </c>
      <c r="AE101" s="157">
        <f>'BASE METAS)'!AE91</f>
        <v>800</v>
      </c>
      <c r="AF101" s="158">
        <f>'BASE METAS)'!AF91</f>
        <v>0.25</v>
      </c>
      <c r="AG101" s="157">
        <f>'BASE METAS)'!AG91</f>
        <v>800</v>
      </c>
      <c r="AH101" s="158">
        <f>'BASE METAS)'!AH91</f>
        <v>0.25</v>
      </c>
      <c r="AI101" s="157">
        <f>'BASE METAS)'!AI91</f>
        <v>800</v>
      </c>
      <c r="AJ101" s="159">
        <f>'BASE METAS)'!AJ91</f>
        <v>0.25</v>
      </c>
      <c r="AK101" s="198">
        <f>'BASE METAS)'!AK91</f>
        <v>1</v>
      </c>
      <c r="AL101" s="1221">
        <f>'BASE METAS)'!AL91</f>
        <v>2</v>
      </c>
      <c r="AM101" s="970" t="str">
        <f>'BASE METAS)'!AM91</f>
        <v>EXPEDICIÓN DE CERTIFICACIONES</v>
      </c>
      <c r="AN101" s="970" t="str">
        <f>'BASE METAS)'!AN91</f>
        <v>MIDE EL No DE  CERTIFICACIONES  EXPEDIDAS SOBRE EL No DE CERTIFICACIONES SOLICITADAS.</v>
      </c>
      <c r="AO101" s="1343" t="str">
        <f>'BASE METAS)'!AU91</f>
        <v>DESEMPEÑO</v>
      </c>
      <c r="AP101" s="970" t="str">
        <f>'BASE METAS)'!AO91</f>
        <v xml:space="preserve"> No DE CERTIFICACIONES EXPEDIDAS              </v>
      </c>
      <c r="AQ101" s="970" t="str">
        <f>'BASE METAS)'!AP91</f>
        <v xml:space="preserve"> No DE CERTIFICACIONES SOLICITADAS</v>
      </c>
      <c r="AR101" s="1218">
        <f>'BASE METAS)'!AQ91</f>
        <v>100</v>
      </c>
      <c r="AS101" s="970" t="str">
        <f>'BASE METAS)'!AR91</f>
        <v>CERTIFICACION</v>
      </c>
      <c r="AT101" s="970" t="str">
        <f>'BASE METAS)'!AS91</f>
        <v>EFICACIA</v>
      </c>
      <c r="AU101" s="1483">
        <f>'BASE METAS)'!BO91</f>
        <v>0</v>
      </c>
      <c r="AV101" s="1">
        <f>'BASE METAS)'!BQ91</f>
        <v>3200</v>
      </c>
      <c r="AW101" s="1">
        <f>'BASE METAS)'!BR91</f>
        <v>0</v>
      </c>
      <c r="AX101" s="1">
        <f>'BASE METAS)'!BS91</f>
        <v>800</v>
      </c>
      <c r="AY101" s="1">
        <f>'BASE METAS)'!BT91</f>
        <v>1095</v>
      </c>
      <c r="AZ101" s="1">
        <f>'BASE METAS)'!BU91</f>
        <v>-295</v>
      </c>
      <c r="BA101" s="1">
        <f>'BASE METAS)'!BV91</f>
        <v>1.3687499999999999</v>
      </c>
      <c r="BB101" s="1">
        <f>'BASE METAS)'!BW91</f>
        <v>1472</v>
      </c>
      <c r="BC101" s="1">
        <f>'BASE METAS)'!BX91</f>
        <v>1728</v>
      </c>
      <c r="BD101" s="1">
        <f>'BASE METAS)'!BY91</f>
        <v>0.46</v>
      </c>
      <c r="BE101" s="1">
        <f>'BASE METAS)'!CG91</f>
        <v>377</v>
      </c>
      <c r="BF101" s="1">
        <f>'BASE METAS)'!CJ91</f>
        <v>0</v>
      </c>
      <c r="BG101" s="1">
        <f>'BASE METAS)'!CK91</f>
        <v>0</v>
      </c>
      <c r="BH101" s="1">
        <f>'BASE METAS)'!CL91</f>
        <v>0</v>
      </c>
      <c r="BI101" s="1">
        <f>'BASE METAS)'!CM91</f>
        <v>266</v>
      </c>
      <c r="BJ101" s="1">
        <f>'BASE METAS)'!CN91</f>
        <v>267</v>
      </c>
      <c r="BK101" s="1">
        <f>'BASE METAS)'!CO91</f>
        <v>267</v>
      </c>
      <c r="BL101" s="1">
        <f>'BASE METAS)'!CP91</f>
        <v>0</v>
      </c>
      <c r="BM101" s="1">
        <f>'BASE METAS)'!CQ91</f>
        <v>0</v>
      </c>
      <c r="BN101" s="1">
        <f>'BASE METAS)'!CR91</f>
        <v>0</v>
      </c>
      <c r="BO101" s="1">
        <f>'BASE METAS)'!CS91</f>
        <v>0</v>
      </c>
      <c r="BP101" s="1">
        <f>'BASE METAS)'!CT91</f>
        <v>0</v>
      </c>
      <c r="BQ101" s="1">
        <f>'BASE METAS)'!CU91</f>
        <v>0</v>
      </c>
      <c r="BR101" s="1">
        <f>'BASE METAS)'!CV91</f>
        <v>0</v>
      </c>
      <c r="BS101" s="1">
        <f>'BASE METAS)'!CW91</f>
        <v>0</v>
      </c>
      <c r="BT101" s="1">
        <f>'BASE METAS)'!CX91</f>
        <v>0</v>
      </c>
      <c r="BU101" s="1">
        <f>'BASE METAS)'!FA91</f>
        <v>3200</v>
      </c>
      <c r="BV101" s="1">
        <f>'BASE METAS)'!FB91</f>
        <v>0</v>
      </c>
      <c r="BW101" s="1">
        <f>'BASE METAS)'!FC91</f>
        <v>266</v>
      </c>
      <c r="BX101" s="1">
        <f>'BASE METAS)'!FD91</f>
        <v>152</v>
      </c>
      <c r="BY101" s="1">
        <f>'BASE METAS)'!FE91</f>
        <v>-114</v>
      </c>
      <c r="BZ101" s="1">
        <f>'BASE METAS)'!FF91</f>
        <v>0.5714285714285714</v>
      </c>
      <c r="CA101" s="1">
        <f>'BASE METAS)'!FG91</f>
        <v>529</v>
      </c>
      <c r="CB101" s="1">
        <f>'BASE METAS)'!FH91</f>
        <v>2671</v>
      </c>
      <c r="CC101" s="1">
        <f>'BASE METAS)'!FI91</f>
        <v>0.1653125</v>
      </c>
      <c r="CD101" s="1">
        <f>'BASE METAS)'!FJ91</f>
        <v>3200</v>
      </c>
      <c r="CE101" s="1">
        <f>'BASE METAS)'!FK91</f>
        <v>0</v>
      </c>
      <c r="CF101" s="1">
        <f>'BASE METAS)'!FL91</f>
        <v>267</v>
      </c>
      <c r="CG101" s="1">
        <f>'BASE METAS)'!FM91</f>
        <v>394</v>
      </c>
    </row>
    <row r="102" spans="1:85" ht="63.75" customHeight="1" x14ac:dyDescent="0.25">
      <c r="A102" s="1">
        <f>'BASE METAS)'!A92</f>
        <v>0</v>
      </c>
      <c r="B102" s="7199"/>
      <c r="C102" s="7154"/>
      <c r="D102" s="7154"/>
      <c r="E102" s="7202"/>
      <c r="F102" s="7200"/>
      <c r="G102" s="7200"/>
      <c r="H102" s="7144"/>
      <c r="I102" s="7144"/>
      <c r="J102" s="5707"/>
      <c r="K102" s="5707"/>
      <c r="L102" s="5707"/>
      <c r="M102" s="5707"/>
      <c r="N102" s="5707"/>
      <c r="O102" s="5707"/>
      <c r="P102" s="5707"/>
      <c r="Q102" s="5698"/>
      <c r="R102" s="5698"/>
      <c r="S102" s="5698"/>
      <c r="T102" s="5698"/>
      <c r="U102" s="7730"/>
      <c r="V102" s="5698"/>
      <c r="W102" s="5695"/>
      <c r="X102" s="7145"/>
      <c r="Y102" s="214">
        <f>'BASE METAS)'!Y92</f>
        <v>3</v>
      </c>
      <c r="Z102" s="219" t="str">
        <f>'BASE METAS)'!Z92</f>
        <v>EXPEDIR PERMISOS PARA EVENTOS SOCIALES, ASISTENCIALES Y PATRONALES EN VÌA PÙBLICA.</v>
      </c>
      <c r="AA102" s="223" t="str">
        <f>'BASE METAS)'!AA92</f>
        <v>PERMISO</v>
      </c>
      <c r="AB102" s="157">
        <f>'BASE METAS)'!AB92</f>
        <v>250</v>
      </c>
      <c r="AC102" s="157">
        <f>'BASE METAS)'!AC92</f>
        <v>62</v>
      </c>
      <c r="AD102" s="158">
        <f>'BASE METAS)'!AD92</f>
        <v>0.248</v>
      </c>
      <c r="AE102" s="157">
        <f>'BASE METAS)'!AE92</f>
        <v>62</v>
      </c>
      <c r="AF102" s="158">
        <f>'BASE METAS)'!AF92</f>
        <v>0.248</v>
      </c>
      <c r="AG102" s="157">
        <f>'BASE METAS)'!AG92</f>
        <v>62</v>
      </c>
      <c r="AH102" s="158">
        <f>'BASE METAS)'!AH92</f>
        <v>0.248</v>
      </c>
      <c r="AI102" s="157">
        <f>'BASE METAS)'!AI92</f>
        <v>64</v>
      </c>
      <c r="AJ102" s="159">
        <f>'BASE METAS)'!AJ92</f>
        <v>0.25600000000000001</v>
      </c>
      <c r="AK102" s="198">
        <f>'BASE METAS)'!AK92</f>
        <v>1</v>
      </c>
      <c r="AL102" s="1221">
        <f>'BASE METAS)'!AL92</f>
        <v>3</v>
      </c>
      <c r="AM102" s="970" t="str">
        <f>'BASE METAS)'!AM92</f>
        <v>EXPEDICIÓN DE PERMISOS</v>
      </c>
      <c r="AN102" s="970" t="str">
        <f>'BASE METAS)'!AN92</f>
        <v>MIDE EL No DE  PERMISOS  EXPEDIDOS SOBRE EL No DE PERMISOS SOLICITADOS.</v>
      </c>
      <c r="AO102" s="1343" t="str">
        <f>'BASE METAS)'!AU92</f>
        <v>DESEMPEÑO</v>
      </c>
      <c r="AP102" s="970" t="str">
        <f>'BASE METAS)'!AO92</f>
        <v xml:space="preserve"> No DE PERMISOS EXPEDIDOS              </v>
      </c>
      <c r="AQ102" s="970" t="str">
        <f>'BASE METAS)'!AP92</f>
        <v xml:space="preserve"> No DE PERMISOS SOLICITADOS</v>
      </c>
      <c r="AR102" s="1218">
        <f>'BASE METAS)'!AQ92</f>
        <v>100</v>
      </c>
      <c r="AS102" s="970" t="str">
        <f>'BASE METAS)'!AR92</f>
        <v>PERMISOS</v>
      </c>
      <c r="AT102" s="970" t="str">
        <f>'BASE METAS)'!AS92</f>
        <v>EFICACIA</v>
      </c>
      <c r="AU102" s="1483">
        <f>'BASE METAS)'!BO92</f>
        <v>0</v>
      </c>
      <c r="AV102" s="1">
        <f>'BASE METAS)'!BQ92</f>
        <v>250</v>
      </c>
      <c r="AW102" s="1">
        <f>'BASE METAS)'!BR92</f>
        <v>0</v>
      </c>
      <c r="AX102" s="1">
        <f>'BASE METAS)'!BS92</f>
        <v>62</v>
      </c>
      <c r="AY102" s="1">
        <f>'BASE METAS)'!BT92</f>
        <v>71</v>
      </c>
      <c r="AZ102" s="1">
        <f>'BASE METAS)'!BU92</f>
        <v>-9</v>
      </c>
      <c r="BA102" s="1">
        <f>'BASE METAS)'!BV92</f>
        <v>1.1451612903225807</v>
      </c>
      <c r="BB102" s="1">
        <f>'BASE METAS)'!BW92</f>
        <v>146</v>
      </c>
      <c r="BC102" s="1">
        <f>'BASE METAS)'!BX92</f>
        <v>104</v>
      </c>
      <c r="BD102" s="1">
        <f>'BASE METAS)'!BY92</f>
        <v>0.58399999999999996</v>
      </c>
      <c r="BE102" s="1">
        <f>'BASE METAS)'!CG92</f>
        <v>75</v>
      </c>
      <c r="BF102" s="1">
        <f>'BASE METAS)'!CJ92</f>
        <v>0</v>
      </c>
      <c r="BG102" s="1">
        <f>'BASE METAS)'!CK92</f>
        <v>0</v>
      </c>
      <c r="BH102" s="1">
        <f>'BASE METAS)'!CL92</f>
        <v>0</v>
      </c>
      <c r="BI102" s="1">
        <f>'BASE METAS)'!CM92</f>
        <v>0</v>
      </c>
      <c r="BJ102" s="1">
        <f>'BASE METAS)'!CN92</f>
        <v>0</v>
      </c>
      <c r="BK102" s="1">
        <f>'BASE METAS)'!CO92</f>
        <v>0</v>
      </c>
      <c r="BL102" s="1">
        <f>'BASE METAS)'!CP92</f>
        <v>0</v>
      </c>
      <c r="BM102" s="1">
        <f>'BASE METAS)'!CQ92</f>
        <v>0</v>
      </c>
      <c r="BN102" s="1">
        <f>'BASE METAS)'!CR92</f>
        <v>0</v>
      </c>
      <c r="BO102" s="1">
        <f>'BASE METAS)'!CS92</f>
        <v>0</v>
      </c>
      <c r="BP102" s="1">
        <f>'BASE METAS)'!CT92</f>
        <v>0</v>
      </c>
      <c r="BQ102" s="1">
        <f>'BASE METAS)'!CU92</f>
        <v>0</v>
      </c>
      <c r="BR102" s="1">
        <f>'BASE METAS)'!CV92</f>
        <v>0</v>
      </c>
      <c r="BS102" s="1">
        <f>'BASE METAS)'!CW92</f>
        <v>0</v>
      </c>
      <c r="BT102" s="1">
        <f>'BASE METAS)'!CX92</f>
        <v>0</v>
      </c>
      <c r="BU102" s="1">
        <f>'BASE METAS)'!FA92</f>
        <v>250</v>
      </c>
      <c r="BV102" s="1">
        <f>'BASE METAS)'!FB92</f>
        <v>0</v>
      </c>
      <c r="BW102" s="1">
        <f>'BASE METAS)'!FC92</f>
        <v>20</v>
      </c>
      <c r="BX102" s="1">
        <f>'BASE METAS)'!FD92</f>
        <v>20</v>
      </c>
      <c r="BY102" s="1">
        <f>'BASE METAS)'!FE92</f>
        <v>0</v>
      </c>
      <c r="BZ102" s="1">
        <f>'BASE METAS)'!FF92</f>
        <v>1</v>
      </c>
      <c r="CA102" s="1">
        <f>'BASE METAS)'!FG92</f>
        <v>95</v>
      </c>
      <c r="CB102" s="1">
        <f>'BASE METAS)'!FH92</f>
        <v>155</v>
      </c>
      <c r="CC102" s="1">
        <f>'BASE METAS)'!FI92</f>
        <v>0.38</v>
      </c>
      <c r="CD102" s="1">
        <f>'BASE METAS)'!FJ92</f>
        <v>250</v>
      </c>
      <c r="CE102" s="1">
        <f>'BASE METAS)'!FK92</f>
        <v>0</v>
      </c>
      <c r="CF102" s="1">
        <f>'BASE METAS)'!FL92</f>
        <v>21</v>
      </c>
      <c r="CG102" s="1">
        <f>'BASE METAS)'!FM92</f>
        <v>21</v>
      </c>
    </row>
    <row r="103" spans="1:85" ht="63.75" customHeight="1" x14ac:dyDescent="0.25">
      <c r="A103" s="1">
        <f>'BASE METAS)'!A93</f>
        <v>0</v>
      </c>
      <c r="B103" s="7199"/>
      <c r="C103" s="7154"/>
      <c r="D103" s="7154"/>
      <c r="E103" s="7202"/>
      <c r="F103" s="7200"/>
      <c r="G103" s="7200"/>
      <c r="H103" s="7144"/>
      <c r="I103" s="7144"/>
      <c r="J103" s="5707"/>
      <c r="K103" s="5707"/>
      <c r="L103" s="5707"/>
      <c r="M103" s="5707"/>
      <c r="N103" s="5707"/>
      <c r="O103" s="5707"/>
      <c r="P103" s="5707"/>
      <c r="Q103" s="5698"/>
      <c r="R103" s="5698"/>
      <c r="S103" s="5698"/>
      <c r="T103" s="5698"/>
      <c r="U103" s="7730"/>
      <c r="V103" s="5698"/>
      <c r="W103" s="5695"/>
      <c r="X103" s="7145"/>
      <c r="Y103" s="214">
        <f>'BASE METAS)'!Y93</f>
        <v>4</v>
      </c>
      <c r="Z103" s="219" t="str">
        <f>'BASE METAS)'!Z93</f>
        <v>CERTIFICACION DE ACTAS DE CABILDO</v>
      </c>
      <c r="AA103" s="224" t="str">
        <f>'BASE METAS)'!AA93</f>
        <v>CERTIFICACION</v>
      </c>
      <c r="AB103" s="157">
        <f>'BASE METAS)'!AB93</f>
        <v>950</v>
      </c>
      <c r="AC103" s="157">
        <f>'BASE METAS)'!AC93</f>
        <v>237</v>
      </c>
      <c r="AD103" s="158">
        <f>'BASE METAS)'!AD93</f>
        <v>0.24947368421052632</v>
      </c>
      <c r="AE103" s="157">
        <f>'BASE METAS)'!AE93</f>
        <v>237</v>
      </c>
      <c r="AF103" s="158">
        <f>'BASE METAS)'!AF93</f>
        <v>0.24947368421052632</v>
      </c>
      <c r="AG103" s="157">
        <f>'BASE METAS)'!AG93</f>
        <v>237</v>
      </c>
      <c r="AH103" s="158">
        <f>'BASE METAS)'!AH93</f>
        <v>0.24947368421052632</v>
      </c>
      <c r="AI103" s="157">
        <f>'BASE METAS)'!AI93</f>
        <v>239</v>
      </c>
      <c r="AJ103" s="159">
        <f>'BASE METAS)'!AJ93</f>
        <v>0.25157894736842107</v>
      </c>
      <c r="AK103" s="198">
        <f>'BASE METAS)'!AK93</f>
        <v>1</v>
      </c>
      <c r="AL103" s="1221">
        <f>'BASE METAS)'!AL93</f>
        <v>4</v>
      </c>
      <c r="AM103" s="970" t="str">
        <f>'BASE METAS)'!AM93</f>
        <v>CERTIFICACION DE ACTAS DE CABILDO</v>
      </c>
      <c r="AN103" s="970" t="str">
        <f>'BASE METAS)'!AN93</f>
        <v>MIDE EL No DE  CERTIFICACIONES  EXPEDIDAS SOBRE EL No DE CERTIFICACIONES SOLICITADAS.</v>
      </c>
      <c r="AO103" s="1343" t="str">
        <f>'BASE METAS)'!AU93</f>
        <v>DESEMPEÑO</v>
      </c>
      <c r="AP103" s="970" t="str">
        <f>'BASE METAS)'!AO93</f>
        <v xml:space="preserve"> No DE CERTIFICACIONES EXPEDIDAS              </v>
      </c>
      <c r="AQ103" s="970" t="str">
        <f>'BASE METAS)'!AP93</f>
        <v xml:space="preserve"> No DE CERTIFICACIONES SOLICITADAS         </v>
      </c>
      <c r="AR103" s="1218">
        <f>'BASE METAS)'!AQ93</f>
        <v>100</v>
      </c>
      <c r="AS103" s="970" t="str">
        <f>'BASE METAS)'!AR93</f>
        <v>CERTIFICACIONES</v>
      </c>
      <c r="AT103" s="970" t="str">
        <f>'BASE METAS)'!AS93</f>
        <v xml:space="preserve">EFICACIA </v>
      </c>
      <c r="AU103" s="1483">
        <f>'BASE METAS)'!BO93</f>
        <v>0</v>
      </c>
      <c r="AV103" s="1">
        <f>'BASE METAS)'!BQ93</f>
        <v>950</v>
      </c>
      <c r="AW103" s="1">
        <f>'BASE METAS)'!BR93</f>
        <v>0</v>
      </c>
      <c r="AX103" s="1">
        <f>'BASE METAS)'!BS93</f>
        <v>237</v>
      </c>
      <c r="AY103" s="1">
        <f>'BASE METAS)'!BT93</f>
        <v>401</v>
      </c>
      <c r="AZ103" s="1">
        <f>'BASE METAS)'!BU93</f>
        <v>-164</v>
      </c>
      <c r="BA103" s="1">
        <f>'BASE METAS)'!BV93</f>
        <v>1.6919831223628692</v>
      </c>
      <c r="BB103" s="1">
        <f>'BASE METAS)'!BW93</f>
        <v>726</v>
      </c>
      <c r="BC103" s="1">
        <f>'BASE METAS)'!BX93</f>
        <v>224</v>
      </c>
      <c r="BD103" s="1">
        <f>'BASE METAS)'!BY93</f>
        <v>0.76421052631578945</v>
      </c>
      <c r="BE103" s="1">
        <f>'BASE METAS)'!CG93</f>
        <v>325</v>
      </c>
      <c r="BF103" s="1">
        <f>'BASE METAS)'!CJ93</f>
        <v>0</v>
      </c>
      <c r="BG103" s="1">
        <f>'BASE METAS)'!CK93</f>
        <v>0</v>
      </c>
      <c r="BH103" s="1">
        <f>'BASE METAS)'!CL93</f>
        <v>0</v>
      </c>
      <c r="BI103" s="1">
        <f>'BASE METAS)'!CM93</f>
        <v>0</v>
      </c>
      <c r="BJ103" s="1">
        <f>'BASE METAS)'!CN93</f>
        <v>0</v>
      </c>
      <c r="BK103" s="1">
        <f>'BASE METAS)'!CO93</f>
        <v>0</v>
      </c>
      <c r="BL103" s="1">
        <f>'BASE METAS)'!CP93</f>
        <v>0</v>
      </c>
      <c r="BM103" s="1">
        <f>'BASE METAS)'!CQ93</f>
        <v>0</v>
      </c>
      <c r="BN103" s="1">
        <f>'BASE METAS)'!CR93</f>
        <v>0</v>
      </c>
      <c r="BO103" s="1">
        <f>'BASE METAS)'!CS93</f>
        <v>0</v>
      </c>
      <c r="BP103" s="1">
        <f>'BASE METAS)'!CT93</f>
        <v>0</v>
      </c>
      <c r="BQ103" s="1">
        <f>'BASE METAS)'!CU93</f>
        <v>0</v>
      </c>
      <c r="BR103" s="1">
        <f>'BASE METAS)'!CV93</f>
        <v>0</v>
      </c>
      <c r="BS103" s="1">
        <f>'BASE METAS)'!CW93</f>
        <v>0</v>
      </c>
      <c r="BT103" s="1">
        <f>'BASE METAS)'!CX93</f>
        <v>0</v>
      </c>
      <c r="BU103" s="1">
        <f>'BASE METAS)'!FA93</f>
        <v>950</v>
      </c>
      <c r="BV103" s="1">
        <f>'BASE METAS)'!FB93</f>
        <v>0</v>
      </c>
      <c r="BW103" s="1">
        <f>'BASE METAS)'!FC93</f>
        <v>79</v>
      </c>
      <c r="BX103" s="1">
        <f>'BASE METAS)'!FD93</f>
        <v>104</v>
      </c>
      <c r="BY103" s="1">
        <f>'BASE METAS)'!FE93</f>
        <v>25</v>
      </c>
      <c r="BZ103" s="1">
        <f>'BASE METAS)'!FF93</f>
        <v>1.3164556962025316</v>
      </c>
      <c r="CA103" s="1">
        <f>'BASE METAS)'!FG93</f>
        <v>429</v>
      </c>
      <c r="CB103" s="1">
        <f>'BASE METAS)'!FH93</f>
        <v>521</v>
      </c>
      <c r="CC103" s="1">
        <f>'BASE METAS)'!FI93</f>
        <v>0.45157894736842108</v>
      </c>
      <c r="CD103" s="1">
        <f>'BASE METAS)'!FJ93</f>
        <v>950</v>
      </c>
      <c r="CE103" s="1">
        <f>'BASE METAS)'!FK93</f>
        <v>0</v>
      </c>
      <c r="CF103" s="1">
        <f>'BASE METAS)'!FL93</f>
        <v>79</v>
      </c>
      <c r="CG103" s="1">
        <f>'BASE METAS)'!FM93</f>
        <v>131</v>
      </c>
    </row>
    <row r="104" spans="1:85" ht="63.75" customHeight="1" x14ac:dyDescent="0.25">
      <c r="A104" s="1">
        <f>'BASE METAS)'!A94</f>
        <v>0</v>
      </c>
      <c r="B104" s="7199"/>
      <c r="C104" s="7154"/>
      <c r="D104" s="7154"/>
      <c r="E104" s="7202"/>
      <c r="F104" s="7200"/>
      <c r="G104" s="7200"/>
      <c r="H104" s="7144"/>
      <c r="I104" s="7144"/>
      <c r="J104" s="5707"/>
      <c r="K104" s="5707"/>
      <c r="L104" s="5707"/>
      <c r="M104" s="5707"/>
      <c r="N104" s="5707"/>
      <c r="O104" s="5707"/>
      <c r="P104" s="5707"/>
      <c r="Q104" s="5698"/>
      <c r="R104" s="5698"/>
      <c r="S104" s="5698"/>
      <c r="T104" s="5698"/>
      <c r="U104" s="7730"/>
      <c r="V104" s="5698"/>
      <c r="W104" s="5695"/>
      <c r="X104" s="7145"/>
      <c r="Y104" s="214">
        <f>'BASE METAS)'!Y94</f>
        <v>5</v>
      </c>
      <c r="Z104" s="219" t="str">
        <f>'BASE METAS)'!Z94</f>
        <v>PUBLICACION DE REGLAMENTOS, Y  DISPOSICIONES ADMINISTRATIVAS APROBADAS POR CABILDO</v>
      </c>
      <c r="AA104" s="223" t="str">
        <f>'BASE METAS)'!AA94</f>
        <v>GACETA</v>
      </c>
      <c r="AB104" s="157">
        <f>'BASE METAS)'!AB94</f>
        <v>19</v>
      </c>
      <c r="AC104" s="157">
        <f>'BASE METAS)'!AC94</f>
        <v>5</v>
      </c>
      <c r="AD104" s="158">
        <f>'BASE METAS)'!AD94</f>
        <v>0.26315789473684209</v>
      </c>
      <c r="AE104" s="157">
        <f>'BASE METAS)'!AE94</f>
        <v>4</v>
      </c>
      <c r="AF104" s="158">
        <f>'BASE METAS)'!AF94</f>
        <v>0.21052631578947367</v>
      </c>
      <c r="AG104" s="157">
        <f>'BASE METAS)'!AG94</f>
        <v>5</v>
      </c>
      <c r="AH104" s="158">
        <f>'BASE METAS)'!AH94</f>
        <v>0.26315789473684209</v>
      </c>
      <c r="AI104" s="157">
        <f>'BASE METAS)'!AI94</f>
        <v>5</v>
      </c>
      <c r="AJ104" s="159">
        <f>'BASE METAS)'!AJ94</f>
        <v>0.26315789473684209</v>
      </c>
      <c r="AK104" s="198">
        <f>'BASE METAS)'!AK94</f>
        <v>1</v>
      </c>
      <c r="AL104" s="1221">
        <f>'BASE METAS)'!AL94</f>
        <v>5</v>
      </c>
      <c r="AM104" s="959" t="str">
        <f>'BASE METAS)'!AM94</f>
        <v xml:space="preserve">PUBLICACION DE REGLAMENTOS, DISPOSICIONES </v>
      </c>
      <c r="AN104" s="959" t="str">
        <f>'BASE METAS)'!AN94</f>
        <v>MIDE EL No DE  PUBLICACIONES  REALIZADAS  SOBRE EL No DE PUBLICACIONES SOLICITADAS.</v>
      </c>
      <c r="AO104" s="1343" t="str">
        <f>'BASE METAS)'!AU94</f>
        <v>DESEMPEÑO</v>
      </c>
      <c r="AP104" s="970" t="str">
        <f>'BASE METAS)'!AO94</f>
        <v xml:space="preserve"> No DE GACETAS EXPEDIDAS              </v>
      </c>
      <c r="AQ104" s="970" t="str">
        <f>'BASE METAS)'!AP94</f>
        <v xml:space="preserve"> No DE GACETAS SOLICITADAS</v>
      </c>
      <c r="AR104" s="1218">
        <f>'BASE METAS)'!AQ94</f>
        <v>100</v>
      </c>
      <c r="AS104" s="970" t="str">
        <f>'BASE METAS)'!AR94</f>
        <v xml:space="preserve">PUBLICACION </v>
      </c>
      <c r="AT104" s="970" t="str">
        <f>'BASE METAS)'!AS94</f>
        <v>EFICACIA</v>
      </c>
      <c r="AU104" s="1483">
        <f>'BASE METAS)'!BO94</f>
        <v>0</v>
      </c>
      <c r="AV104" s="1">
        <f>'BASE METAS)'!BQ94</f>
        <v>19</v>
      </c>
      <c r="AW104" s="1">
        <f>'BASE METAS)'!BR94</f>
        <v>0</v>
      </c>
      <c r="AX104" s="1">
        <f>'BASE METAS)'!BS94</f>
        <v>4</v>
      </c>
      <c r="AY104" s="1">
        <f>'BASE METAS)'!BT94</f>
        <v>7</v>
      </c>
      <c r="AZ104" s="1">
        <f>'BASE METAS)'!BU94</f>
        <v>-3</v>
      </c>
      <c r="BA104" s="1">
        <f>'BASE METAS)'!BV94</f>
        <v>1.75</v>
      </c>
      <c r="BB104" s="1">
        <f>'BASE METAS)'!BW94</f>
        <v>16</v>
      </c>
      <c r="BC104" s="1">
        <f>'BASE METAS)'!BX94</f>
        <v>3</v>
      </c>
      <c r="BD104" s="1">
        <f>'BASE METAS)'!BY94</f>
        <v>0.84210526315789469</v>
      </c>
      <c r="BE104" s="1">
        <f>'BASE METAS)'!CG94</f>
        <v>9</v>
      </c>
      <c r="BF104" s="1">
        <f>'BASE METAS)'!CJ94</f>
        <v>0</v>
      </c>
      <c r="BG104" s="1">
        <f>'BASE METAS)'!CK94</f>
        <v>0</v>
      </c>
      <c r="BH104" s="1">
        <f>'BASE METAS)'!CL94</f>
        <v>0</v>
      </c>
      <c r="BI104" s="1">
        <f>'BASE METAS)'!CM94</f>
        <v>0</v>
      </c>
      <c r="BJ104" s="1">
        <f>'BASE METAS)'!CN94</f>
        <v>0</v>
      </c>
      <c r="BK104" s="1">
        <f>'BASE METAS)'!CO94</f>
        <v>0</v>
      </c>
      <c r="BL104" s="1">
        <f>'BASE METAS)'!CP94</f>
        <v>0</v>
      </c>
      <c r="BM104" s="1">
        <f>'BASE METAS)'!CQ94</f>
        <v>0</v>
      </c>
      <c r="BN104" s="1">
        <f>'BASE METAS)'!CR94</f>
        <v>0</v>
      </c>
      <c r="BO104" s="1">
        <f>'BASE METAS)'!CS94</f>
        <v>0</v>
      </c>
      <c r="BP104" s="1">
        <f>'BASE METAS)'!CT94</f>
        <v>0</v>
      </c>
      <c r="BQ104" s="1">
        <f>'BASE METAS)'!CU94</f>
        <v>0</v>
      </c>
      <c r="BR104" s="1">
        <f>'BASE METAS)'!CV94</f>
        <v>0</v>
      </c>
      <c r="BS104" s="1">
        <f>'BASE METAS)'!CW94</f>
        <v>0</v>
      </c>
      <c r="BT104" s="1">
        <f>'BASE METAS)'!CX94</f>
        <v>0</v>
      </c>
      <c r="BU104" s="1">
        <f>'BASE METAS)'!FA94</f>
        <v>19</v>
      </c>
      <c r="BV104" s="1">
        <f>'BASE METAS)'!FB94</f>
        <v>0</v>
      </c>
      <c r="BW104" s="1">
        <f>'BASE METAS)'!FC94</f>
        <v>2</v>
      </c>
      <c r="BX104" s="1">
        <f>'BASE METAS)'!FD94</f>
        <v>2</v>
      </c>
      <c r="BY104" s="1">
        <f>'BASE METAS)'!FE94</f>
        <v>0</v>
      </c>
      <c r="BZ104" s="1">
        <f>'BASE METAS)'!FF94</f>
        <v>1</v>
      </c>
      <c r="CA104" s="1">
        <f>'BASE METAS)'!FG94</f>
        <v>11</v>
      </c>
      <c r="CB104" s="1">
        <f>'BASE METAS)'!FH94</f>
        <v>8</v>
      </c>
      <c r="CC104" s="1">
        <f>'BASE METAS)'!FI94</f>
        <v>0.57894736842105265</v>
      </c>
      <c r="CD104" s="1">
        <f>'BASE METAS)'!FJ94</f>
        <v>19</v>
      </c>
      <c r="CE104" s="1">
        <f>'BASE METAS)'!FK94</f>
        <v>0</v>
      </c>
      <c r="CF104" s="1">
        <f>'BASE METAS)'!FL94</f>
        <v>1</v>
      </c>
      <c r="CG104" s="1">
        <f>'BASE METAS)'!FM94</f>
        <v>4</v>
      </c>
    </row>
    <row r="105" spans="1:85" ht="49.5" customHeight="1" x14ac:dyDescent="0.25">
      <c r="A105" s="1">
        <f>'BASE METAS)'!A95</f>
        <v>0</v>
      </c>
      <c r="B105" s="7199"/>
      <c r="C105" s="7154"/>
      <c r="D105" s="7154"/>
      <c r="E105" s="7202"/>
      <c r="F105" s="7200"/>
      <c r="G105" s="7200"/>
      <c r="H105" s="7144"/>
      <c r="I105" s="7144"/>
      <c r="J105" s="5708"/>
      <c r="K105" s="5708"/>
      <c r="L105" s="5708"/>
      <c r="M105" s="5708"/>
      <c r="N105" s="5708"/>
      <c r="O105" s="5708"/>
      <c r="P105" s="5708"/>
      <c r="Q105" s="5699"/>
      <c r="R105" s="5699"/>
      <c r="S105" s="5699"/>
      <c r="T105" s="5699"/>
      <c r="U105" s="7731"/>
      <c r="V105" s="5699"/>
      <c r="W105" s="5696"/>
      <c r="X105" s="7103"/>
      <c r="Y105" s="225">
        <f>'BASE METAS)'!Y95</f>
        <v>6</v>
      </c>
      <c r="Z105" s="226" t="str">
        <f>'BASE METAS)'!Z95</f>
        <v>EMITIR CITATORIOS PARA LA CELEBRACION DE DOS CABILDOS ITINERANTES</v>
      </c>
      <c r="AA105" s="227" t="str">
        <f>'BASE METAS)'!AA95</f>
        <v>CABILDO</v>
      </c>
      <c r="AB105" s="162">
        <f>'BASE METAS)'!AB95</f>
        <v>2</v>
      </c>
      <c r="AC105" s="162">
        <f>'BASE METAS)'!AC95</f>
        <v>0</v>
      </c>
      <c r="AD105" s="163">
        <f>'BASE METAS)'!AD95</f>
        <v>0</v>
      </c>
      <c r="AE105" s="162">
        <f>'BASE METAS)'!AE95</f>
        <v>1</v>
      </c>
      <c r="AF105" s="163">
        <f>'BASE METAS)'!AF95</f>
        <v>0.5</v>
      </c>
      <c r="AG105" s="162">
        <f>'BASE METAS)'!AG95</f>
        <v>0</v>
      </c>
      <c r="AH105" s="163">
        <f>'BASE METAS)'!AH95</f>
        <v>0</v>
      </c>
      <c r="AI105" s="162">
        <f>'BASE METAS)'!AI95</f>
        <v>1</v>
      </c>
      <c r="AJ105" s="164">
        <f>'BASE METAS)'!AJ95</f>
        <v>0.5</v>
      </c>
      <c r="AK105" s="228">
        <f>'BASE METAS)'!AK95</f>
        <v>1</v>
      </c>
      <c r="AL105" s="1221">
        <f>'BASE METAS)'!AL95</f>
        <v>6</v>
      </c>
      <c r="AM105" s="959" t="str">
        <f>'BASE METAS)'!AM95</f>
        <v xml:space="preserve">EMISION DE CITATORIOS PARA LA CELEBRACION DE CABILDOS </v>
      </c>
      <c r="AN105" s="959" t="str">
        <f>'BASE METAS)'!AN95</f>
        <v>MIDE EL No DE CITATORIOS PARA SESIONES DE CABILDO EXPEDIDIOS SOBRE EL No DE CITATORIOS PARA SESIONES DE CABILDO PROGRAMADOS</v>
      </c>
      <c r="AO105" s="1343" t="str">
        <f>'BASE METAS)'!AU95</f>
        <v>DESEMPEÑO</v>
      </c>
      <c r="AP105" s="970" t="str">
        <f>'BASE METAS)'!AO95</f>
        <v xml:space="preserve"> No DE CITATORIOS EMITIDOS      </v>
      </c>
      <c r="AQ105" s="970" t="str">
        <f>'BASE METAS)'!AP95</f>
        <v xml:space="preserve"> No DE CITATORIOS SOLICITADOS</v>
      </c>
      <c r="AR105" s="1218">
        <f>'BASE METAS)'!AQ95</f>
        <v>100</v>
      </c>
      <c r="AS105" s="970" t="str">
        <f>'BASE METAS)'!AR95</f>
        <v>CABILDO</v>
      </c>
      <c r="AT105" s="970" t="str">
        <f>'BASE METAS)'!AS95</f>
        <v>EFICACIA</v>
      </c>
      <c r="AU105" s="1483">
        <f>'BASE METAS)'!BO95</f>
        <v>0</v>
      </c>
      <c r="AV105" s="1">
        <f>'BASE METAS)'!BQ95</f>
        <v>2</v>
      </c>
      <c r="AW105" s="1352">
        <f>'BASE METAS)'!BR95</f>
        <v>0</v>
      </c>
      <c r="AX105" s="1040">
        <f>'BASE METAS)'!BS95</f>
        <v>1</v>
      </c>
      <c r="AY105" s="1040">
        <f>'BASE METAS)'!BT95</f>
        <v>1</v>
      </c>
      <c r="AZ105" s="1352">
        <f>'BASE METAS)'!BU95</f>
        <v>0</v>
      </c>
      <c r="BA105" s="960">
        <f>'BASE METAS)'!BV95</f>
        <v>1</v>
      </c>
      <c r="BB105" s="960">
        <f>'BASE METAS)'!BW95</f>
        <v>1</v>
      </c>
      <c r="BC105" s="960">
        <f>'BASE METAS)'!BX95</f>
        <v>1</v>
      </c>
      <c r="BD105" s="960">
        <f>'BASE METAS)'!BY95</f>
        <v>0.5</v>
      </c>
      <c r="BE105" s="960">
        <f>'BASE METAS)'!CG95</f>
        <v>0</v>
      </c>
      <c r="BF105" s="960">
        <f>'BASE METAS)'!CJ95</f>
        <v>0</v>
      </c>
      <c r="BG105" s="960">
        <f>'BASE METAS)'!CK95</f>
        <v>0</v>
      </c>
      <c r="BH105" s="960">
        <f>'BASE METAS)'!CL95</f>
        <v>0</v>
      </c>
      <c r="BI105" s="1352">
        <f>'BASE METAS)'!CM95</f>
        <v>0</v>
      </c>
      <c r="BJ105" s="1">
        <f>'BASE METAS)'!CN95</f>
        <v>0</v>
      </c>
      <c r="BK105" s="1">
        <f>'BASE METAS)'!CO95</f>
        <v>0</v>
      </c>
      <c r="BL105" s="1">
        <f>'BASE METAS)'!CP95</f>
        <v>0</v>
      </c>
      <c r="BM105" s="1">
        <f>'BASE METAS)'!CQ95</f>
        <v>0</v>
      </c>
      <c r="BN105" s="1">
        <f>'BASE METAS)'!CR95</f>
        <v>0</v>
      </c>
      <c r="BO105" s="1">
        <f>'BASE METAS)'!CS95</f>
        <v>0</v>
      </c>
      <c r="BP105" s="1">
        <f>'BASE METAS)'!CT95</f>
        <v>0</v>
      </c>
      <c r="BQ105" s="1">
        <f>'BASE METAS)'!CU95</f>
        <v>0</v>
      </c>
      <c r="BR105" s="1">
        <f>'BASE METAS)'!CV95</f>
        <v>0</v>
      </c>
      <c r="BS105" s="1">
        <f>'BASE METAS)'!CW95</f>
        <v>0</v>
      </c>
      <c r="BT105" s="1">
        <f>'BASE METAS)'!CX95</f>
        <v>0</v>
      </c>
      <c r="BU105" s="1">
        <f>'BASE METAS)'!FA95</f>
        <v>2</v>
      </c>
      <c r="BV105" s="1">
        <f>'BASE METAS)'!FB95</f>
        <v>0</v>
      </c>
      <c r="BW105" s="1">
        <f>'BASE METAS)'!FC95</f>
        <v>1</v>
      </c>
      <c r="BX105" s="1">
        <f>'BASE METAS)'!FD95</f>
        <v>1</v>
      </c>
      <c r="BY105" s="1">
        <f>'BASE METAS)'!FE95</f>
        <v>0</v>
      </c>
      <c r="BZ105" s="1">
        <f>'BASE METAS)'!FF95</f>
        <v>0</v>
      </c>
      <c r="CA105" s="1">
        <f>'BASE METAS)'!FG95</f>
        <v>1</v>
      </c>
      <c r="CB105" s="1">
        <f>'BASE METAS)'!FH95</f>
        <v>1</v>
      </c>
      <c r="CC105" s="1">
        <f>'BASE METAS)'!FI95</f>
        <v>0.5</v>
      </c>
      <c r="CD105" s="1">
        <f>'BASE METAS)'!FJ95</f>
        <v>2</v>
      </c>
      <c r="CE105" s="1">
        <f>'BASE METAS)'!FK95</f>
        <v>0</v>
      </c>
      <c r="CF105" s="1">
        <f>'BASE METAS)'!FL95</f>
        <v>0</v>
      </c>
      <c r="CG105" s="1">
        <f>'BASE METAS)'!FM95</f>
        <v>0</v>
      </c>
    </row>
    <row r="106" spans="1:85" ht="71.25" customHeight="1" x14ac:dyDescent="0.25">
      <c r="A106" s="1">
        <f>'BASE METAS)'!A96</f>
        <v>14</v>
      </c>
      <c r="B106" s="7199"/>
      <c r="C106" s="7154">
        <f>'BASE METAS)'!C96</f>
        <v>401</v>
      </c>
      <c r="D106" s="7154">
        <f>'BASE METAS)'!D96</f>
        <v>2</v>
      </c>
      <c r="E106" s="7202" t="str">
        <f>'BASE METAS)'!E96</f>
        <v>REVISIÓN Y EXPEDICIÓN DE LA REGLAMENTACIÓN MUNICIPAL</v>
      </c>
      <c r="F106" s="7200" t="str">
        <f>'BASE METAS)'!F96</f>
        <v>D00</v>
      </c>
      <c r="G106" s="7200" t="str">
        <f>'BASE METAS)'!G96</f>
        <v>144</v>
      </c>
      <c r="H106" s="7144" t="str">
        <f>'BASE METAS)'!H96</f>
        <v>01</v>
      </c>
      <c r="I106" s="7144" t="str">
        <f>'BASE METAS)'!I96</f>
        <v>01</v>
      </c>
      <c r="J106" s="5706" t="str">
        <f>'BASE METAS)'!J96</f>
        <v>01</v>
      </c>
      <c r="K106" s="5706" t="str">
        <f>'BASE METAS)'!K96</f>
        <v>01</v>
      </c>
      <c r="L106" s="5706" t="str">
        <f>'BASE METAS)'!L96</f>
        <v>01</v>
      </c>
      <c r="M106" s="5706" t="str">
        <f>'BASE METAS)'!M96</f>
        <v>101</v>
      </c>
      <c r="N106" s="5706" t="str">
        <f>'BASE METAS)'!N96</f>
        <v xml:space="preserve">Unidad Jurídica </v>
      </c>
      <c r="O106" s="5706" t="str">
        <f>'BASE METAS)'!O96</f>
        <v>Gobernación</v>
      </c>
      <c r="P106" s="5706" t="str">
        <f>'BASE METAS)'!P96</f>
        <v>Reglamentar</v>
      </c>
      <c r="Q106" s="5697" t="str">
        <f>'BASE METAS)'!Q96</f>
        <v>Proceso de Reglamentación</v>
      </c>
      <c r="R106" s="5697" t="str">
        <f>'BASE METAS)'!R96</f>
        <v>Reglamentación</v>
      </c>
      <c r="S106" s="5697" t="str">
        <f>'BASE METAS)'!S96</f>
        <v>Reglamentación municipal</v>
      </c>
      <c r="T106" s="5697" t="str">
        <f>'BASE METAS)'!T96</f>
        <v>Revisión y expedición de la reglamentación municipal</v>
      </c>
      <c r="U106" s="7729" t="str">
        <f>'BASE METAS)'!U96</f>
        <v>Coadyuvar en la elaboración, actualización y expedición de bandos, reglamentos, circulares, disposiciones administrativas y en general, todas aquellas que sean necesarias para el cumplimiento de las atribuciones conferidas a los ayuntamientos, de acuerdo al Artículo 31 de la Ley Orgánica Municipal del Estado de México; generando con ello confianza en todas las acciones necesarias para la celebración de las Sesiones del H. Ayuntamiento y Comisiones Edilicias.</v>
      </c>
      <c r="V106" s="5697" t="str">
        <f>'BASE METAS)'!V96</f>
        <v xml:space="preserve">Tlalnepantla Protegida </v>
      </c>
      <c r="W106" s="5694">
        <f>'BASE METAS)'!W96</f>
        <v>8490621</v>
      </c>
      <c r="X106" s="7102" t="str">
        <f>'BASE METAS)'!X96</f>
        <v>COORDINACIÓN DE ASUNTOS EDILICIOS</v>
      </c>
      <c r="Y106" s="327">
        <f>'BASE METAS)'!Y96</f>
        <v>7</v>
      </c>
      <c r="Z106" s="328" t="str">
        <f>'BASE METAS)'!Z96</f>
        <v>Elaboración de proyectos de constancias (dependencias económicas, domicilios, perpetuidad y de no propiedad municipal).</v>
      </c>
      <c r="AA106" s="252" t="str">
        <f>'BASE METAS)'!AA96</f>
        <v>Constancia</v>
      </c>
      <c r="AB106" s="253">
        <f>'BASE METAS)'!AB96</f>
        <v>2800</v>
      </c>
      <c r="AC106" s="253">
        <f>'BASE METAS)'!AC96</f>
        <v>900</v>
      </c>
      <c r="AD106" s="254">
        <f>'BASE METAS)'!AD96</f>
        <v>0.32142857142857145</v>
      </c>
      <c r="AE106" s="253">
        <f>'BASE METAS)'!AE96</f>
        <v>800</v>
      </c>
      <c r="AF106" s="254">
        <f>'BASE METAS)'!AF96</f>
        <v>0.2857142857142857</v>
      </c>
      <c r="AG106" s="253">
        <f>'BASE METAS)'!AG96</f>
        <v>550</v>
      </c>
      <c r="AH106" s="254">
        <f>'BASE METAS)'!AH96</f>
        <v>0.19642857142857142</v>
      </c>
      <c r="AI106" s="253">
        <f>'BASE METAS)'!AI96</f>
        <v>550</v>
      </c>
      <c r="AJ106" s="254">
        <f>'BASE METAS)'!AJ96</f>
        <v>0.19642857142857142</v>
      </c>
      <c r="AK106" s="198">
        <f>'BASE METAS)'!AK96</f>
        <v>1</v>
      </c>
      <c r="AL106" s="1216">
        <f>'BASE METAS)'!AL96</f>
        <v>1</v>
      </c>
      <c r="AM106" s="954" t="str">
        <f>'BASE METAS)'!AM96</f>
        <v>Elaboración de proyectos de constancias (dependencias económicas, domicilios, perpetuidad y de no propiedad municipal).</v>
      </c>
      <c r="AN106" s="954" t="str">
        <f>'BASE METAS)'!AN96</f>
        <v>Mide el número de proyectos de constancias realizadas respecto del total de proyectos de constancias programadas.</v>
      </c>
      <c r="AO106" s="1343" t="str">
        <f>'BASE METAS)'!AU96</f>
        <v>DESEMPEÑO</v>
      </c>
      <c r="AP106" s="1218" t="str">
        <f>'BASE METAS)'!AO96</f>
        <v>No. de proyectos de constancias realizadas</v>
      </c>
      <c r="AQ106" s="1218" t="str">
        <f>'BASE METAS)'!AP96</f>
        <v>No. de proyectos de constancias programadas</v>
      </c>
      <c r="AR106" s="1218">
        <f>'BASE METAS)'!AQ96</f>
        <v>100</v>
      </c>
      <c r="AS106" s="1217" t="str">
        <f>'BASE METAS)'!AR96</f>
        <v>Constancia</v>
      </c>
      <c r="AT106" s="1219" t="str">
        <f>'BASE METAS)'!AS96</f>
        <v>EFICACIA</v>
      </c>
      <c r="AU106" s="1487">
        <f>'BASE METAS)'!BO96</f>
        <v>0</v>
      </c>
      <c r="AV106" s="1">
        <f>'BASE METAS)'!BQ96</f>
        <v>2800</v>
      </c>
      <c r="AW106" s="1352">
        <f>'BASE METAS)'!BR96</f>
        <v>0</v>
      </c>
      <c r="AX106" s="1352">
        <f>'BASE METAS)'!BS96</f>
        <v>800</v>
      </c>
      <c r="AY106" s="1352">
        <f>'BASE METAS)'!BT96</f>
        <v>942</v>
      </c>
      <c r="AZ106" s="1352">
        <f>'BASE METAS)'!BU96</f>
        <v>-142</v>
      </c>
      <c r="BA106" s="1352">
        <f>'BASE METAS)'!BV96</f>
        <v>1.1775</v>
      </c>
      <c r="BB106" s="1352">
        <f>'BASE METAS)'!BW96</f>
        <v>3748</v>
      </c>
      <c r="BC106" s="1352">
        <f>'BASE METAS)'!BX96</f>
        <v>-948</v>
      </c>
      <c r="BD106" s="1352">
        <f>'BASE METAS)'!BY96</f>
        <v>1.3385714285714285</v>
      </c>
      <c r="BE106" s="1352">
        <f>'BASE METAS)'!CG96</f>
        <v>2806</v>
      </c>
      <c r="BF106" s="1352">
        <f>'BASE METAS)'!CJ96</f>
        <v>2343415</v>
      </c>
      <c r="BG106" s="1352">
        <f>'BASE METAS)'!CK96</f>
        <v>0</v>
      </c>
      <c r="BH106" s="1352">
        <f>'BASE METAS)'!CL96</f>
        <v>0</v>
      </c>
      <c r="BI106" s="1352">
        <f>'BASE METAS)'!CM96</f>
        <v>150</v>
      </c>
      <c r="BJ106" s="1">
        <f>'BASE METAS)'!CN96</f>
        <v>150</v>
      </c>
      <c r="BK106" s="1">
        <f>'BASE METAS)'!CO96</f>
        <v>600</v>
      </c>
      <c r="BL106" s="1">
        <f>'BASE METAS)'!CP96</f>
        <v>400</v>
      </c>
      <c r="BM106" s="1">
        <f>'BASE METAS)'!CQ96</f>
        <v>200</v>
      </c>
      <c r="BN106" s="1">
        <f>'BASE METAS)'!CR96</f>
        <v>200</v>
      </c>
      <c r="BO106" s="1">
        <f>'BASE METAS)'!CS96</f>
        <v>200</v>
      </c>
      <c r="BP106" s="1">
        <f>'BASE METAS)'!CT96</f>
        <v>190</v>
      </c>
      <c r="BQ106" s="1">
        <f>'BASE METAS)'!CU96</f>
        <v>160</v>
      </c>
      <c r="BR106" s="1">
        <f>'BASE METAS)'!CV96</f>
        <v>200</v>
      </c>
      <c r="BS106" s="1">
        <f>'BASE METAS)'!CW96</f>
        <v>190</v>
      </c>
      <c r="BT106" s="1">
        <f>'BASE METAS)'!CX96</f>
        <v>160</v>
      </c>
      <c r="BU106" s="1">
        <f>'BASE METAS)'!FA96</f>
        <v>2800</v>
      </c>
      <c r="BV106" s="1">
        <f>'BASE METAS)'!FB96</f>
        <v>0</v>
      </c>
      <c r="BW106" s="1">
        <f>'BASE METAS)'!FC96</f>
        <v>400</v>
      </c>
      <c r="BX106" s="1">
        <f>'BASE METAS)'!FD96</f>
        <v>578</v>
      </c>
      <c r="BY106" s="1">
        <f>'BASE METAS)'!FE96</f>
        <v>178</v>
      </c>
      <c r="BZ106" s="1">
        <f>'BASE METAS)'!FF96</f>
        <v>1.4450000000000001</v>
      </c>
      <c r="CA106" s="1">
        <f>'BASE METAS)'!FG96</f>
        <v>3384</v>
      </c>
      <c r="CB106" s="1">
        <f>'BASE METAS)'!FH96</f>
        <v>-584</v>
      </c>
      <c r="CC106" s="1">
        <f>'BASE METAS)'!FI96</f>
        <v>1.2085714285714286</v>
      </c>
      <c r="CD106" s="1">
        <f>'BASE METAS)'!FJ96</f>
        <v>2800</v>
      </c>
      <c r="CE106" s="1">
        <f>'BASE METAS)'!FK96</f>
        <v>0</v>
      </c>
      <c r="CF106" s="1">
        <f>'BASE METAS)'!FL96</f>
        <v>200</v>
      </c>
      <c r="CG106" s="1">
        <f>'BASE METAS)'!FM96</f>
        <v>161</v>
      </c>
    </row>
    <row r="107" spans="1:85" ht="71.25" customHeight="1" x14ac:dyDescent="0.25">
      <c r="A107" s="1">
        <f>'BASE METAS)'!A97</f>
        <v>0</v>
      </c>
      <c r="B107" s="7199"/>
      <c r="C107" s="7154"/>
      <c r="D107" s="7154"/>
      <c r="E107" s="7202"/>
      <c r="F107" s="7200"/>
      <c r="G107" s="7200"/>
      <c r="H107" s="7144"/>
      <c r="I107" s="7144"/>
      <c r="J107" s="5707"/>
      <c r="K107" s="5707"/>
      <c r="L107" s="5707"/>
      <c r="M107" s="5707"/>
      <c r="N107" s="5707"/>
      <c r="O107" s="5707"/>
      <c r="P107" s="5707"/>
      <c r="Q107" s="5698"/>
      <c r="R107" s="5698"/>
      <c r="S107" s="5698"/>
      <c r="T107" s="5698"/>
      <c r="U107" s="7730"/>
      <c r="V107" s="5698"/>
      <c r="W107" s="5695"/>
      <c r="X107" s="7145"/>
      <c r="Y107" s="329">
        <f>'BASE METAS)'!Y97</f>
        <v>8</v>
      </c>
      <c r="Z107" s="330" t="str">
        <f>'BASE METAS)'!Z97</f>
        <v>Elaboración de proyectos de certificaciones que soliciten particulares o áreas del Ayuntamiento.</v>
      </c>
      <c r="AA107" s="255" t="str">
        <f>'BASE METAS)'!AA97</f>
        <v>Certificación</v>
      </c>
      <c r="AB107" s="256">
        <f>'BASE METAS)'!AB97</f>
        <v>3200</v>
      </c>
      <c r="AC107" s="256">
        <f>'BASE METAS)'!AC97</f>
        <v>750</v>
      </c>
      <c r="AD107" s="257">
        <f>'BASE METAS)'!AD97</f>
        <v>0.234375</v>
      </c>
      <c r="AE107" s="256">
        <f>'BASE METAS)'!AE97</f>
        <v>850</v>
      </c>
      <c r="AF107" s="257">
        <f>'BASE METAS)'!AF97</f>
        <v>0.265625</v>
      </c>
      <c r="AG107" s="256">
        <f>'BASE METAS)'!AG97</f>
        <v>850</v>
      </c>
      <c r="AH107" s="257">
        <f>'BASE METAS)'!AH97</f>
        <v>0.265625</v>
      </c>
      <c r="AI107" s="256">
        <f>'BASE METAS)'!AI97</f>
        <v>750</v>
      </c>
      <c r="AJ107" s="257">
        <f>'BASE METAS)'!AJ97</f>
        <v>0.234375</v>
      </c>
      <c r="AK107" s="198">
        <f>'BASE METAS)'!AK97</f>
        <v>1</v>
      </c>
      <c r="AL107" s="1216">
        <f>'BASE METAS)'!AL97</f>
        <v>2</v>
      </c>
      <c r="AM107" s="954" t="str">
        <f>'BASE METAS)'!AM97</f>
        <v>Elaboración de proyectos de certificaciones que soliciten particulares o áreas del Ayuntamiento.</v>
      </c>
      <c r="AN107" s="954" t="str">
        <f>'BASE METAS)'!AN97</f>
        <v xml:space="preserve">Mide el número de proyectos de certificaciones realizadas respecto del total de proyectos de certificaciones programadas. </v>
      </c>
      <c r="AO107" s="1343" t="str">
        <f>'BASE METAS)'!AU97</f>
        <v>DESEMPEÑO</v>
      </c>
      <c r="AP107" s="1219" t="str">
        <f>'BASE METAS)'!AO97</f>
        <v>No. de proyectos  de certificaciones</v>
      </c>
      <c r="AQ107" s="1219" t="str">
        <f>'BASE METAS)'!AP97</f>
        <v>No. de proyectos programados para certificar</v>
      </c>
      <c r="AR107" s="1218">
        <f>'BASE METAS)'!AQ97</f>
        <v>100</v>
      </c>
      <c r="AS107" s="1217" t="str">
        <f>'BASE METAS)'!AR97</f>
        <v>Certificación</v>
      </c>
      <c r="AT107" s="1219" t="str">
        <f>'BASE METAS)'!AS97</f>
        <v>EFICACIA</v>
      </c>
      <c r="AU107" s="1487">
        <f>'BASE METAS)'!BO97</f>
        <v>0</v>
      </c>
      <c r="AV107" s="1">
        <f>'BASE METAS)'!BQ97</f>
        <v>3200</v>
      </c>
      <c r="AW107" s="1352">
        <f>'BASE METAS)'!BR97</f>
        <v>0</v>
      </c>
      <c r="AX107" s="1352">
        <f>'BASE METAS)'!BS97</f>
        <v>850</v>
      </c>
      <c r="AY107" s="1352">
        <f>'BASE METAS)'!BT97</f>
        <v>970</v>
      </c>
      <c r="AZ107" s="1352">
        <f>'BASE METAS)'!BU97</f>
        <v>-120</v>
      </c>
      <c r="BA107" s="1352">
        <f>'BASE METAS)'!BV97</f>
        <v>1.1411764705882352</v>
      </c>
      <c r="BB107" s="1352">
        <f>'BASE METAS)'!BW97</f>
        <v>1347</v>
      </c>
      <c r="BC107" s="1352">
        <f>'BASE METAS)'!BX97</f>
        <v>1853</v>
      </c>
      <c r="BD107" s="1352">
        <f>'BASE METAS)'!BY97</f>
        <v>0.42093750000000002</v>
      </c>
      <c r="BE107" s="1352">
        <f>'BASE METAS)'!CG97</f>
        <v>377</v>
      </c>
      <c r="BF107" s="1352">
        <f>'BASE METAS)'!CJ97</f>
        <v>0</v>
      </c>
      <c r="BG107" s="1352">
        <f>'BASE METAS)'!CK97</f>
        <v>0</v>
      </c>
      <c r="BH107" s="1352">
        <f>'BASE METAS)'!CL97</f>
        <v>0</v>
      </c>
      <c r="BI107" s="1352">
        <f>'BASE METAS)'!CM97</f>
        <v>250</v>
      </c>
      <c r="BJ107" s="1">
        <f>'BASE METAS)'!CN97</f>
        <v>250</v>
      </c>
      <c r="BK107" s="1">
        <f>'BASE METAS)'!CO97</f>
        <v>250</v>
      </c>
      <c r="BL107" s="1">
        <f>'BASE METAS)'!CP97</f>
        <v>284</v>
      </c>
      <c r="BM107" s="1">
        <f>'BASE METAS)'!CQ97</f>
        <v>283</v>
      </c>
      <c r="BN107" s="1">
        <f>'BASE METAS)'!CR97</f>
        <v>283</v>
      </c>
      <c r="BO107" s="1">
        <f>'BASE METAS)'!CS97</f>
        <v>284</v>
      </c>
      <c r="BP107" s="1">
        <f>'BASE METAS)'!CT97</f>
        <v>283</v>
      </c>
      <c r="BQ107" s="1">
        <f>'BASE METAS)'!CU97</f>
        <v>283</v>
      </c>
      <c r="BR107" s="1">
        <f>'BASE METAS)'!CV97</f>
        <v>250</v>
      </c>
      <c r="BS107" s="1">
        <f>'BASE METAS)'!CW97</f>
        <v>250</v>
      </c>
      <c r="BT107" s="1">
        <f>'BASE METAS)'!CX97</f>
        <v>250</v>
      </c>
      <c r="BU107" s="1">
        <f>'BASE METAS)'!FA97</f>
        <v>3200</v>
      </c>
      <c r="BV107" s="1">
        <f>'BASE METAS)'!FB97</f>
        <v>0</v>
      </c>
      <c r="BW107" s="1">
        <f>'BASE METAS)'!FC97</f>
        <v>284</v>
      </c>
      <c r="BX107" s="1">
        <f>'BASE METAS)'!FD97</f>
        <v>152</v>
      </c>
      <c r="BY107" s="1">
        <f>'BASE METAS)'!FE97</f>
        <v>-132</v>
      </c>
      <c r="BZ107" s="1">
        <f>'BASE METAS)'!FF97</f>
        <v>0.53521126760563376</v>
      </c>
      <c r="CA107" s="1">
        <f>'BASE METAS)'!FG97</f>
        <v>529</v>
      </c>
      <c r="CB107" s="1">
        <f>'BASE METAS)'!FH97</f>
        <v>2671</v>
      </c>
      <c r="CC107" s="1">
        <f>'BASE METAS)'!FI97</f>
        <v>0.1653125</v>
      </c>
      <c r="CD107" s="1">
        <f>'BASE METAS)'!FJ97</f>
        <v>3200</v>
      </c>
      <c r="CE107" s="1">
        <f>'BASE METAS)'!FK97</f>
        <v>0</v>
      </c>
      <c r="CF107" s="1">
        <f>'BASE METAS)'!FL97</f>
        <v>283</v>
      </c>
      <c r="CG107" s="1">
        <f>'BASE METAS)'!FM97</f>
        <v>269</v>
      </c>
    </row>
    <row r="108" spans="1:85" ht="71.25" customHeight="1" x14ac:dyDescent="0.25">
      <c r="A108" s="1">
        <f>'BASE METAS)'!A98</f>
        <v>0</v>
      </c>
      <c r="B108" s="7199"/>
      <c r="C108" s="7154"/>
      <c r="D108" s="7154"/>
      <c r="E108" s="7202"/>
      <c r="F108" s="7200"/>
      <c r="G108" s="7200"/>
      <c r="H108" s="7144"/>
      <c r="I108" s="7144"/>
      <c r="J108" s="5707"/>
      <c r="K108" s="5707"/>
      <c r="L108" s="5707"/>
      <c r="M108" s="5707"/>
      <c r="N108" s="5707"/>
      <c r="O108" s="5707"/>
      <c r="P108" s="5707"/>
      <c r="Q108" s="5698"/>
      <c r="R108" s="5698"/>
      <c r="S108" s="5698"/>
      <c r="T108" s="5698"/>
      <c r="U108" s="7730"/>
      <c r="V108" s="5698"/>
      <c r="W108" s="5695"/>
      <c r="X108" s="7145"/>
      <c r="Y108" s="329">
        <f>'BASE METAS)'!Y98</f>
        <v>9</v>
      </c>
      <c r="Z108" s="330" t="str">
        <f>'BASE METAS)'!Z98</f>
        <v>Preparación de Sesiones del H. Ayuntamiento (Proyectos de convocatorias y actas, así como, logística).</v>
      </c>
      <c r="AA108" s="258" t="str">
        <f>'BASE METAS)'!AA98</f>
        <v>Expediente</v>
      </c>
      <c r="AB108" s="256">
        <f>'BASE METAS)'!AB98</f>
        <v>40</v>
      </c>
      <c r="AC108" s="256">
        <f>'BASE METAS)'!AC98</f>
        <v>9</v>
      </c>
      <c r="AD108" s="257">
        <f>'BASE METAS)'!AD98</f>
        <v>0.22500000000000001</v>
      </c>
      <c r="AE108" s="256">
        <f>'BASE METAS)'!AE98</f>
        <v>11</v>
      </c>
      <c r="AF108" s="257">
        <f>'BASE METAS)'!AF98</f>
        <v>0.27500000000000002</v>
      </c>
      <c r="AG108" s="256">
        <f>'BASE METAS)'!AG98</f>
        <v>11</v>
      </c>
      <c r="AH108" s="257">
        <f>'BASE METAS)'!AH98</f>
        <v>0.27500000000000002</v>
      </c>
      <c r="AI108" s="256">
        <f>'BASE METAS)'!AI98</f>
        <v>9</v>
      </c>
      <c r="AJ108" s="257">
        <f>'BASE METAS)'!AJ98</f>
        <v>0.22500000000000001</v>
      </c>
      <c r="AK108" s="198">
        <f>'BASE METAS)'!AK98</f>
        <v>1</v>
      </c>
      <c r="AL108" s="1080">
        <f>'BASE METAS)'!AL98</f>
        <v>3</v>
      </c>
      <c r="AM108" s="1030" t="str">
        <f>'BASE METAS)'!AM98</f>
        <v>Preparación de Sesiones del H. Ayuntamiento (Proyectos de convocatorias y actas, así como, logística).</v>
      </c>
      <c r="AN108" s="1030" t="str">
        <f>'BASE METAS)'!AN98</f>
        <v>Mide el número de Preparación de Sesiones del H. Ayuntamiento realizadas respecto del total de proyectos de preparación de sesiones programadas.</v>
      </c>
      <c r="AO108" s="1030" t="str">
        <f>'BASE METAS)'!AU98</f>
        <v>DESEMPEÑO</v>
      </c>
      <c r="AP108" s="1030" t="str">
        <f>'BASE METAS)'!AO98</f>
        <v>No. de proyectos de Preparación de Sesiones</v>
      </c>
      <c r="AQ108" s="1030" t="str">
        <f>'BASE METAS)'!AP98</f>
        <v>No. de proyectos de Preparación de Sesiones</v>
      </c>
      <c r="AR108" s="1030">
        <f>'BASE METAS)'!AQ98</f>
        <v>100</v>
      </c>
      <c r="AS108" s="1030" t="str">
        <f>'BASE METAS)'!AR98</f>
        <v>Expediente</v>
      </c>
      <c r="AT108" s="1030" t="str">
        <f>'BASE METAS)'!AS98</f>
        <v>EFICACIA</v>
      </c>
      <c r="AU108" s="1485">
        <f>'BASE METAS)'!BO98</f>
        <v>0</v>
      </c>
      <c r="AV108" s="1">
        <f>'BASE METAS)'!BQ98</f>
        <v>40</v>
      </c>
      <c r="AW108" s="1352">
        <f>'BASE METAS)'!BR98</f>
        <v>0</v>
      </c>
      <c r="AX108" s="1352">
        <f>'BASE METAS)'!BS98</f>
        <v>11</v>
      </c>
      <c r="AY108" s="1352">
        <f>'BASE METAS)'!BT98</f>
        <v>13</v>
      </c>
      <c r="AZ108" s="1352">
        <f>'BASE METAS)'!BU98</f>
        <v>-2</v>
      </c>
      <c r="BA108" s="1352">
        <f>'BASE METAS)'!BV98</f>
        <v>1.1818181818181819</v>
      </c>
      <c r="BB108" s="1352">
        <f>'BASE METAS)'!BW98</f>
        <v>25</v>
      </c>
      <c r="BC108" s="1352">
        <f>'BASE METAS)'!BX98</f>
        <v>15</v>
      </c>
      <c r="BD108" s="1352">
        <f>'BASE METAS)'!BY98</f>
        <v>0.625</v>
      </c>
      <c r="BE108" s="1352">
        <f>'BASE METAS)'!CG98</f>
        <v>12</v>
      </c>
      <c r="BF108" s="1352">
        <f>'BASE METAS)'!CJ98</f>
        <v>0</v>
      </c>
      <c r="BG108" s="1352">
        <f>'BASE METAS)'!CK98</f>
        <v>0</v>
      </c>
      <c r="BH108" s="1352">
        <f>'BASE METAS)'!CL98</f>
        <v>0</v>
      </c>
      <c r="BI108" s="1352">
        <f>'BASE METAS)'!CM98</f>
        <v>3</v>
      </c>
      <c r="BJ108" s="1">
        <f>'BASE METAS)'!CN98</f>
        <v>3</v>
      </c>
      <c r="BK108" s="1">
        <f>'BASE METAS)'!CO98</f>
        <v>3</v>
      </c>
      <c r="BL108" s="1">
        <f>'BASE METAS)'!CP98</f>
        <v>3</v>
      </c>
      <c r="BM108" s="1">
        <f>'BASE METAS)'!CQ98</f>
        <v>4</v>
      </c>
      <c r="BN108" s="1">
        <f>'BASE METAS)'!CR98</f>
        <v>4</v>
      </c>
      <c r="BO108" s="1">
        <f>'BASE METAS)'!CS98</f>
        <v>3</v>
      </c>
      <c r="BP108" s="1">
        <f>'BASE METAS)'!CT98</f>
        <v>4</v>
      </c>
      <c r="BQ108" s="1">
        <f>'BASE METAS)'!CU98</f>
        <v>4</v>
      </c>
      <c r="BR108" s="1">
        <f>'BASE METAS)'!CV98</f>
        <v>3</v>
      </c>
      <c r="BS108" s="1">
        <f>'BASE METAS)'!CW98</f>
        <v>3</v>
      </c>
      <c r="BT108" s="1">
        <f>'BASE METAS)'!CX98</f>
        <v>3</v>
      </c>
      <c r="BU108" s="1">
        <f>'BASE METAS)'!FA98</f>
        <v>40</v>
      </c>
      <c r="BV108" s="1">
        <f>'BASE METAS)'!FB98</f>
        <v>0</v>
      </c>
      <c r="BW108" s="1">
        <f>'BASE METAS)'!FC98</f>
        <v>3</v>
      </c>
      <c r="BX108" s="1">
        <f>'BASE METAS)'!FD98</f>
        <v>5</v>
      </c>
      <c r="BY108" s="1">
        <f>'BASE METAS)'!FE98</f>
        <v>2</v>
      </c>
      <c r="BZ108" s="1">
        <f>'BASE METAS)'!FF98</f>
        <v>1.6666666666666667</v>
      </c>
      <c r="CA108" s="1">
        <f>'BASE METAS)'!FG98</f>
        <v>17</v>
      </c>
      <c r="CB108" s="1">
        <f>'BASE METAS)'!FH98</f>
        <v>23</v>
      </c>
      <c r="CC108" s="1">
        <f>'BASE METAS)'!FI98</f>
        <v>0.42499999999999999</v>
      </c>
      <c r="CD108" s="1">
        <f>'BASE METAS)'!FJ98</f>
        <v>40</v>
      </c>
      <c r="CE108" s="1">
        <f>'BASE METAS)'!FK98</f>
        <v>0</v>
      </c>
      <c r="CF108" s="1">
        <f>'BASE METAS)'!FL98</f>
        <v>4</v>
      </c>
      <c r="CG108" s="1">
        <f>'BASE METAS)'!FM98</f>
        <v>4</v>
      </c>
    </row>
    <row r="109" spans="1:85" ht="71.25" customHeight="1" x14ac:dyDescent="0.25">
      <c r="A109" s="1">
        <f>'BASE METAS)'!A99</f>
        <v>0</v>
      </c>
      <c r="B109" s="7199"/>
      <c r="C109" s="7154"/>
      <c r="D109" s="7154"/>
      <c r="E109" s="7202"/>
      <c r="F109" s="7200"/>
      <c r="G109" s="7200"/>
      <c r="H109" s="7144"/>
      <c r="I109" s="7144"/>
      <c r="J109" s="5707"/>
      <c r="K109" s="5707"/>
      <c r="L109" s="5707"/>
      <c r="M109" s="5707"/>
      <c r="N109" s="5707"/>
      <c r="O109" s="5707"/>
      <c r="P109" s="5707"/>
      <c r="Q109" s="5698"/>
      <c r="R109" s="5698"/>
      <c r="S109" s="5698"/>
      <c r="T109" s="5698"/>
      <c r="U109" s="7730"/>
      <c r="V109" s="5698"/>
      <c r="W109" s="5695"/>
      <c r="X109" s="7145"/>
      <c r="Y109" s="329">
        <f>'BASE METAS)'!Y99</f>
        <v>10</v>
      </c>
      <c r="Z109" s="330" t="str">
        <f>'BASE METAS)'!Z99</f>
        <v xml:space="preserve">Proyectos de certificación de puntos de acuerdo de las sesiones del H. Ayuntamiento.  </v>
      </c>
      <c r="AA109" s="255" t="str">
        <f>'BASE METAS)'!AA99</f>
        <v>Certificación</v>
      </c>
      <c r="AB109" s="256">
        <f>'BASE METAS)'!AB99</f>
        <v>720</v>
      </c>
      <c r="AC109" s="256">
        <f>'BASE METAS)'!AC99</f>
        <v>200</v>
      </c>
      <c r="AD109" s="257">
        <f>'BASE METAS)'!AD99</f>
        <v>0.27777777777777779</v>
      </c>
      <c r="AE109" s="256">
        <f>'BASE METAS)'!AE99</f>
        <v>180</v>
      </c>
      <c r="AF109" s="257">
        <f>'BASE METAS)'!AF99</f>
        <v>0.25</v>
      </c>
      <c r="AG109" s="256">
        <f>'BASE METAS)'!AG99</f>
        <v>180</v>
      </c>
      <c r="AH109" s="257">
        <f>'BASE METAS)'!AH99</f>
        <v>0.25</v>
      </c>
      <c r="AI109" s="256">
        <f>'BASE METAS)'!AI99</f>
        <v>160</v>
      </c>
      <c r="AJ109" s="257">
        <f>'BASE METAS)'!AJ99</f>
        <v>0.22222222222222221</v>
      </c>
      <c r="AK109" s="198">
        <f>'BASE METAS)'!AK99</f>
        <v>1</v>
      </c>
      <c r="AL109" s="1080">
        <f>'BASE METAS)'!AL99</f>
        <v>4</v>
      </c>
      <c r="AM109" s="1030" t="str">
        <f>'BASE METAS)'!AM99</f>
        <v>Proyectos de certificación de puntos de acuerdo de las sesiones del H. Ayuntamiento.</v>
      </c>
      <c r="AN109" s="1030" t="str">
        <f>'BASE METAS)'!AN99</f>
        <v>Mide el número de certificaciones de puntos de acuerdo realizadas respecto del total de proyectos de puntos de acuerdo programadas</v>
      </c>
      <c r="AO109" s="1030" t="str">
        <f>'BASE METAS)'!AU99</f>
        <v>DESEMPEÑO</v>
      </c>
      <c r="AP109" s="1030" t="str">
        <f>'BASE METAS)'!AO99</f>
        <v>No. de proyectos de  certificación de puntos  de acuerdo</v>
      </c>
      <c r="AQ109" s="1030" t="str">
        <f>'BASE METAS)'!AP99</f>
        <v>No. de proyectos de  certificación de puntos de acuerdo</v>
      </c>
      <c r="AR109" s="1030">
        <f>'BASE METAS)'!AQ99</f>
        <v>100</v>
      </c>
      <c r="AS109" s="1030" t="str">
        <f>'BASE METAS)'!AR99</f>
        <v>Certificación</v>
      </c>
      <c r="AT109" s="1030" t="str">
        <f>'BASE METAS)'!AS99</f>
        <v>EFICACIA</v>
      </c>
      <c r="AU109" s="1485">
        <f>'BASE METAS)'!BO99</f>
        <v>0</v>
      </c>
      <c r="AV109" s="1">
        <f>'BASE METAS)'!BQ99</f>
        <v>720</v>
      </c>
      <c r="AW109" s="1352">
        <f>'BASE METAS)'!BR99</f>
        <v>0</v>
      </c>
      <c r="AX109" s="1352">
        <f>'BASE METAS)'!BS99</f>
        <v>180</v>
      </c>
      <c r="AY109" s="1352">
        <f>'BASE METAS)'!BT99</f>
        <v>401</v>
      </c>
      <c r="AZ109" s="1352">
        <f>'BASE METAS)'!BU99</f>
        <v>-221</v>
      </c>
      <c r="BA109" s="1352">
        <f>'BASE METAS)'!BV99</f>
        <v>2.2277777777777779</v>
      </c>
      <c r="BB109" s="1352">
        <f>'BASE METAS)'!BW99</f>
        <v>726</v>
      </c>
      <c r="BC109" s="1352">
        <f>'BASE METAS)'!BX99</f>
        <v>-6</v>
      </c>
      <c r="BD109" s="1352">
        <f>'BASE METAS)'!BY99</f>
        <v>1.0083333333333333</v>
      </c>
      <c r="BE109" s="1352">
        <f>'BASE METAS)'!CG99</f>
        <v>325</v>
      </c>
      <c r="BF109" s="1352">
        <f>'BASE METAS)'!CJ99</f>
        <v>0</v>
      </c>
      <c r="BG109" s="1352">
        <f>'BASE METAS)'!CK99</f>
        <v>0</v>
      </c>
      <c r="BH109" s="1352">
        <f>'BASE METAS)'!CL99</f>
        <v>0</v>
      </c>
      <c r="BI109" s="1352">
        <f>'BASE METAS)'!CM99</f>
        <v>75</v>
      </c>
      <c r="BJ109" s="1">
        <f>'BASE METAS)'!CN99</f>
        <v>65</v>
      </c>
      <c r="BK109" s="1">
        <f>'BASE METAS)'!CO99</f>
        <v>60</v>
      </c>
      <c r="BL109" s="1">
        <f>'BASE METAS)'!CP99</f>
        <v>60</v>
      </c>
      <c r="BM109" s="1">
        <f>'BASE METAS)'!CQ99</f>
        <v>60</v>
      </c>
      <c r="BN109" s="1">
        <f>'BASE METAS)'!CR99</f>
        <v>60</v>
      </c>
      <c r="BO109" s="1">
        <f>'BASE METAS)'!CS99</f>
        <v>60</v>
      </c>
      <c r="BP109" s="1">
        <f>'BASE METAS)'!CT99</f>
        <v>60</v>
      </c>
      <c r="BQ109" s="1">
        <f>'BASE METAS)'!CU99</f>
        <v>60</v>
      </c>
      <c r="BR109" s="1">
        <f>'BASE METAS)'!CV99</f>
        <v>55</v>
      </c>
      <c r="BS109" s="1">
        <f>'BASE METAS)'!CW99</f>
        <v>54</v>
      </c>
      <c r="BT109" s="1">
        <f>'BASE METAS)'!CX99</f>
        <v>51</v>
      </c>
      <c r="BU109" s="1">
        <f>'BASE METAS)'!FA99</f>
        <v>720</v>
      </c>
      <c r="BV109" s="1">
        <f>'BASE METAS)'!FB99</f>
        <v>0</v>
      </c>
      <c r="BW109" s="1">
        <f>'BASE METAS)'!FC99</f>
        <v>60</v>
      </c>
      <c r="BX109" s="1">
        <f>'BASE METAS)'!FD99</f>
        <v>104</v>
      </c>
      <c r="BY109" s="1">
        <f>'BASE METAS)'!FE99</f>
        <v>44</v>
      </c>
      <c r="BZ109" s="1">
        <f>'BASE METAS)'!FF99</f>
        <v>1.7333333333333334</v>
      </c>
      <c r="CA109" s="1">
        <f>'BASE METAS)'!FG99</f>
        <v>429</v>
      </c>
      <c r="CB109" s="1">
        <f>'BASE METAS)'!FH99</f>
        <v>291</v>
      </c>
      <c r="CC109" s="1">
        <f>'BASE METAS)'!FI99</f>
        <v>0.59583333333333333</v>
      </c>
      <c r="CD109" s="1">
        <f>'BASE METAS)'!FJ99</f>
        <v>720</v>
      </c>
      <c r="CE109" s="1">
        <f>'BASE METAS)'!FK99</f>
        <v>0</v>
      </c>
      <c r="CF109" s="1">
        <f>'BASE METAS)'!FL99</f>
        <v>60</v>
      </c>
      <c r="CG109" s="1">
        <f>'BASE METAS)'!FM99</f>
        <v>131</v>
      </c>
    </row>
    <row r="110" spans="1:85" ht="71.25" customHeight="1" x14ac:dyDescent="0.2">
      <c r="A110" s="1">
        <f>'BASE METAS)'!A100</f>
        <v>0</v>
      </c>
      <c r="B110" s="7199"/>
      <c r="C110" s="7154"/>
      <c r="D110" s="7154"/>
      <c r="E110" s="7202"/>
      <c r="F110" s="7200"/>
      <c r="G110" s="7200"/>
      <c r="H110" s="7144"/>
      <c r="I110" s="7144"/>
      <c r="J110" s="5707"/>
      <c r="K110" s="5707"/>
      <c r="L110" s="5707"/>
      <c r="M110" s="5707"/>
      <c r="N110" s="5707"/>
      <c r="O110" s="5707"/>
      <c r="P110" s="5707"/>
      <c r="Q110" s="5698"/>
      <c r="R110" s="5698"/>
      <c r="S110" s="5698"/>
      <c r="T110" s="5698"/>
      <c r="U110" s="7730"/>
      <c r="V110" s="5698"/>
      <c r="W110" s="5695"/>
      <c r="X110" s="7145"/>
      <c r="Y110" s="329">
        <f>'BASE METAS)'!Y100</f>
        <v>11</v>
      </c>
      <c r="Z110" s="330" t="str">
        <f>'BASE METAS)'!Z100</f>
        <v>Preparación de las Comisiones Edilicias (Proyectos de convocatorias y Dictámenes, así como, logística).</v>
      </c>
      <c r="AA110" s="258" t="str">
        <f>'BASE METAS)'!AA100</f>
        <v>Expediente</v>
      </c>
      <c r="AB110" s="256">
        <f>'BASE METAS)'!AB100</f>
        <v>150</v>
      </c>
      <c r="AC110" s="256">
        <f>'BASE METAS)'!AC100</f>
        <v>41</v>
      </c>
      <c r="AD110" s="257">
        <f>'BASE METAS)'!AD100</f>
        <v>0.27333333333333332</v>
      </c>
      <c r="AE110" s="256">
        <f>'BASE METAS)'!AE100</f>
        <v>38</v>
      </c>
      <c r="AF110" s="257">
        <f>'BASE METAS)'!AF100</f>
        <v>0.25333333333333335</v>
      </c>
      <c r="AG110" s="256">
        <f>'BASE METAS)'!AG100</f>
        <v>36</v>
      </c>
      <c r="AH110" s="257">
        <f>'BASE METAS)'!AH100</f>
        <v>0.24</v>
      </c>
      <c r="AI110" s="256">
        <f>'BASE METAS)'!AI100</f>
        <v>35</v>
      </c>
      <c r="AJ110" s="257">
        <f>'BASE METAS)'!AJ100</f>
        <v>0.23333333333333334</v>
      </c>
      <c r="AK110" s="198">
        <f>'BASE METAS)'!AK100</f>
        <v>1</v>
      </c>
      <c r="AL110" s="1080">
        <f>'BASE METAS)'!AL100</f>
        <v>5</v>
      </c>
      <c r="AM110" s="1030" t="str">
        <f>'BASE METAS)'!AM100</f>
        <v>Preparación de las Comisiones Edilicias (Proyectos de convocatorias y Dictámenes, así como, logística).</v>
      </c>
      <c r="AN110" s="1030" t="str">
        <f>'BASE METAS)'!AN100</f>
        <v>Mide el número de Comisiones Edilicias realizadas respecto del total de Comisiones Edilicias programadas</v>
      </c>
      <c r="AO110" s="1030" t="str">
        <f>'BASE METAS)'!AU100</f>
        <v>DESEMPEÑO</v>
      </c>
      <c r="AP110" s="1030" t="str">
        <f>'BASE METAS)'!AO100</f>
        <v>No. Comisiones Edilicias realizadas</v>
      </c>
      <c r="AQ110" s="1030" t="str">
        <f>'BASE METAS)'!AP100</f>
        <v>No. Comisiones Edilicias programadas</v>
      </c>
      <c r="AR110" s="1030">
        <f>'BASE METAS)'!AQ100</f>
        <v>100</v>
      </c>
      <c r="AS110" s="1030" t="str">
        <f>'BASE METAS)'!AR100</f>
        <v>Expediente</v>
      </c>
      <c r="AT110" s="1030" t="str">
        <f>'BASE METAS)'!AS100</f>
        <v>EFICACIA</v>
      </c>
      <c r="AU110" s="1485">
        <f>'BASE METAS)'!BO100</f>
        <v>0</v>
      </c>
      <c r="AV110" s="1">
        <f>'BASE METAS)'!BQ100</f>
        <v>150</v>
      </c>
      <c r="AW110" s="1242">
        <f>'BASE METAS)'!BR100</f>
        <v>0</v>
      </c>
      <c r="AX110" s="1243">
        <f>'BASE METAS)'!BS100</f>
        <v>38</v>
      </c>
      <c r="AY110" s="1243">
        <f>'BASE METAS)'!BT100</f>
        <v>35</v>
      </c>
      <c r="AZ110" s="960">
        <f>'BASE METAS)'!BU100</f>
        <v>3</v>
      </c>
      <c r="BA110" s="960">
        <f>'BASE METAS)'!BV100</f>
        <v>0.92105263157894735</v>
      </c>
      <c r="BB110" s="960">
        <f>'BASE METAS)'!BW100</f>
        <v>91</v>
      </c>
      <c r="BC110" s="960">
        <f>'BASE METAS)'!BX100</f>
        <v>59</v>
      </c>
      <c r="BD110" s="960">
        <f>'BASE METAS)'!BY100</f>
        <v>0.60666666666666669</v>
      </c>
      <c r="BE110" s="960">
        <f>'BASE METAS)'!CG100</f>
        <v>56</v>
      </c>
      <c r="BF110" s="960">
        <f>'BASE METAS)'!CJ100</f>
        <v>0</v>
      </c>
      <c r="BG110" s="960">
        <f>'BASE METAS)'!CK100</f>
        <v>0</v>
      </c>
      <c r="BH110" s="960">
        <f>'BASE METAS)'!CL100</f>
        <v>0</v>
      </c>
      <c r="BI110" s="1352">
        <f>'BASE METAS)'!CM100</f>
        <v>15</v>
      </c>
      <c r="BJ110" s="1">
        <f>'BASE METAS)'!CN100</f>
        <v>13</v>
      </c>
      <c r="BK110" s="1">
        <f>'BASE METAS)'!CO100</f>
        <v>13</v>
      </c>
      <c r="BL110" s="1">
        <f>'BASE METAS)'!CP100</f>
        <v>13</v>
      </c>
      <c r="BM110" s="1">
        <f>'BASE METAS)'!CQ100</f>
        <v>13</v>
      </c>
      <c r="BN110" s="1">
        <f>'BASE METAS)'!CR100</f>
        <v>12</v>
      </c>
      <c r="BO110" s="1">
        <f>'BASE METAS)'!CS100</f>
        <v>12</v>
      </c>
      <c r="BP110" s="1">
        <f>'BASE METAS)'!CT100</f>
        <v>12</v>
      </c>
      <c r="BQ110" s="1">
        <f>'BASE METAS)'!CU100</f>
        <v>12</v>
      </c>
      <c r="BR110" s="1">
        <f>'BASE METAS)'!CV100</f>
        <v>12</v>
      </c>
      <c r="BS110" s="1">
        <f>'BASE METAS)'!CW100</f>
        <v>12</v>
      </c>
      <c r="BT110" s="1">
        <f>'BASE METAS)'!CX100</f>
        <v>11</v>
      </c>
      <c r="BU110" s="1">
        <f>'BASE METAS)'!FA100</f>
        <v>150</v>
      </c>
      <c r="BV110" s="1">
        <f>'BASE METAS)'!FB100</f>
        <v>0</v>
      </c>
      <c r="BW110" s="1">
        <f>'BASE METAS)'!FC100</f>
        <v>13</v>
      </c>
      <c r="BX110" s="1">
        <f>'BASE METAS)'!FD100</f>
        <v>10</v>
      </c>
      <c r="BY110" s="1">
        <f>'BASE METAS)'!FE100</f>
        <v>-3</v>
      </c>
      <c r="BZ110" s="1">
        <f>'BASE METAS)'!FF100</f>
        <v>0.76923076923076927</v>
      </c>
      <c r="CA110" s="1">
        <f>'BASE METAS)'!FG100</f>
        <v>66</v>
      </c>
      <c r="CB110" s="1">
        <f>'BASE METAS)'!FH100</f>
        <v>84</v>
      </c>
      <c r="CC110" s="1">
        <f>'BASE METAS)'!FI100</f>
        <v>0.44</v>
      </c>
      <c r="CD110" s="1">
        <f>'BASE METAS)'!FJ100</f>
        <v>150</v>
      </c>
      <c r="CE110" s="1">
        <f>'BASE METAS)'!FK100</f>
        <v>0</v>
      </c>
      <c r="CF110" s="1">
        <f>'BASE METAS)'!FL100</f>
        <v>13</v>
      </c>
      <c r="CG110" s="1">
        <f>'BASE METAS)'!FM100</f>
        <v>10</v>
      </c>
    </row>
    <row r="111" spans="1:85" ht="71.25" customHeight="1" x14ac:dyDescent="0.25">
      <c r="A111" s="1">
        <f>'BASE METAS)'!A101</f>
        <v>0</v>
      </c>
      <c r="B111" s="7199"/>
      <c r="C111" s="7154"/>
      <c r="D111" s="7154"/>
      <c r="E111" s="7202"/>
      <c r="F111" s="7200"/>
      <c r="G111" s="7200"/>
      <c r="H111" s="7144"/>
      <c r="I111" s="7144"/>
      <c r="J111" s="5707"/>
      <c r="K111" s="5707"/>
      <c r="L111" s="5707"/>
      <c r="M111" s="5707"/>
      <c r="N111" s="5707"/>
      <c r="O111" s="5707"/>
      <c r="P111" s="5707"/>
      <c r="Q111" s="5698"/>
      <c r="R111" s="5698"/>
      <c r="S111" s="5698"/>
      <c r="T111" s="5698"/>
      <c r="U111" s="7730"/>
      <c r="V111" s="5698"/>
      <c r="W111" s="5695"/>
      <c r="X111" s="7145"/>
      <c r="Y111" s="329">
        <f>'BASE METAS)'!Y101</f>
        <v>12</v>
      </c>
      <c r="Z111" s="330" t="str">
        <f>'BASE METAS)'!Z101</f>
        <v>Ceremonias cívicas.</v>
      </c>
      <c r="AA111" s="258" t="str">
        <f>'BASE METAS)'!AA101</f>
        <v xml:space="preserve">Ceremonia </v>
      </c>
      <c r="AB111" s="256">
        <f>'BASE METAS)'!AB101</f>
        <v>12</v>
      </c>
      <c r="AC111" s="256">
        <f>'BASE METAS)'!AC101</f>
        <v>3</v>
      </c>
      <c r="AD111" s="257">
        <f>'BASE METAS)'!AD101</f>
        <v>0.25</v>
      </c>
      <c r="AE111" s="256">
        <f>'BASE METAS)'!AE101</f>
        <v>3</v>
      </c>
      <c r="AF111" s="257">
        <f>'BASE METAS)'!AF101</f>
        <v>0.25</v>
      </c>
      <c r="AG111" s="256">
        <f>'BASE METAS)'!AG101</f>
        <v>3</v>
      </c>
      <c r="AH111" s="257">
        <f>'BASE METAS)'!AH101</f>
        <v>0.25</v>
      </c>
      <c r="AI111" s="256">
        <f>'BASE METAS)'!AI101</f>
        <v>3</v>
      </c>
      <c r="AJ111" s="257">
        <f>'BASE METAS)'!AJ101</f>
        <v>0.25</v>
      </c>
      <c r="AK111" s="198">
        <f>'BASE METAS)'!AK101</f>
        <v>1</v>
      </c>
      <c r="AL111" s="1080">
        <f>'BASE METAS)'!AL101</f>
        <v>6</v>
      </c>
      <c r="AM111" s="1030" t="str">
        <f>'BASE METAS)'!AM101</f>
        <v>Ceremonias cívicas.</v>
      </c>
      <c r="AN111" s="1030" t="str">
        <f>'BASE METAS)'!AN101</f>
        <v>Mide el número de Ceremonias cívicas realizadas respecto del total de Ceremonias cívicas programadas</v>
      </c>
      <c r="AO111" s="1030" t="str">
        <f>'BASE METAS)'!AU101</f>
        <v>DESEMPEÑO</v>
      </c>
      <c r="AP111" s="1030" t="str">
        <f>'BASE METAS)'!AO101</f>
        <v>No. de Ceremonias cívicas realizadas</v>
      </c>
      <c r="AQ111" s="1030" t="str">
        <f>'BASE METAS)'!AP101</f>
        <v>No. de Ceremonias cívicas programadas</v>
      </c>
      <c r="AR111" s="1030">
        <f>'BASE METAS)'!AQ101</f>
        <v>100</v>
      </c>
      <c r="AS111" s="1030" t="str">
        <f>'BASE METAS)'!AR101</f>
        <v xml:space="preserve">Ceremonia </v>
      </c>
      <c r="AT111" s="1030" t="str">
        <f>'BASE METAS)'!AS101</f>
        <v>EFICACIA</v>
      </c>
      <c r="AU111" s="1485">
        <f>'BASE METAS)'!BO101</f>
        <v>0</v>
      </c>
      <c r="AV111" s="1">
        <f>'BASE METAS)'!BQ101</f>
        <v>12</v>
      </c>
      <c r="AW111" s="1352">
        <f>'BASE METAS)'!AL105</f>
        <v>1</v>
      </c>
      <c r="AX111" s="1352" t="str">
        <f>'BASE METAS)'!AM105</f>
        <v>ELABORACION DE LA CUENTA PÚBLICA MUNICIPAL (MUEBLES E INMUEBLES).</v>
      </c>
      <c r="AY111" s="1352" t="e">
        <f>'BASE METAS)'!#REF!</f>
        <v>#REF!</v>
      </c>
      <c r="AZ111" s="1352">
        <f>'BASE METAS)'!BU101</f>
        <v>-2</v>
      </c>
      <c r="BA111" s="1352">
        <f>'BASE METAS)'!BV101</f>
        <v>1.6666666666666667</v>
      </c>
      <c r="BB111" s="1352">
        <f>'BASE METAS)'!BW101</f>
        <v>12</v>
      </c>
      <c r="BC111" s="1352">
        <f>'BASE METAS)'!BX101</f>
        <v>0</v>
      </c>
      <c r="BD111" s="1352">
        <f>'BASE METAS)'!BY101</f>
        <v>1</v>
      </c>
      <c r="BE111" s="1352" t="str">
        <f>'BASE METAS)'!AR105</f>
        <v>CARPETA</v>
      </c>
      <c r="BF111" s="1352" t="e">
        <f>'BASE METAS)'!#REF!</f>
        <v>#REF!</v>
      </c>
      <c r="BG111" s="1352" t="str">
        <f>'BASE METAS)'!AS105</f>
        <v>EFICACIA</v>
      </c>
      <c r="BH111" s="1352">
        <f>'BASE METAS)'!CL101</f>
        <v>0</v>
      </c>
      <c r="BI111" s="1352">
        <f>'BASE METAS)'!CM101</f>
        <v>1</v>
      </c>
      <c r="BJ111" s="1">
        <f>'BASE METAS)'!CN101</f>
        <v>1</v>
      </c>
      <c r="BK111" s="1">
        <f>'BASE METAS)'!CO101</f>
        <v>1</v>
      </c>
      <c r="BL111" s="1">
        <f>'BASE METAS)'!CP101</f>
        <v>1</v>
      </c>
      <c r="BM111" s="1">
        <f>'BASE METAS)'!CQ101</f>
        <v>1</v>
      </c>
      <c r="BN111" s="1">
        <f>'BASE METAS)'!CR101</f>
        <v>1</v>
      </c>
      <c r="BO111" s="1">
        <f>'BASE METAS)'!CS101</f>
        <v>1</v>
      </c>
      <c r="BP111" s="1">
        <f>'BASE METAS)'!CT101</f>
        <v>1</v>
      </c>
      <c r="BQ111" s="1">
        <f>'BASE METAS)'!CU101</f>
        <v>1</v>
      </c>
      <c r="BR111" s="1">
        <f>'BASE METAS)'!CV101</f>
        <v>1</v>
      </c>
      <c r="BS111" s="1">
        <f>'BASE METAS)'!CW101</f>
        <v>1</v>
      </c>
      <c r="BT111" s="1">
        <f>'BASE METAS)'!CX101</f>
        <v>1</v>
      </c>
      <c r="BU111" s="1">
        <f>'BASE METAS)'!FA101</f>
        <v>12</v>
      </c>
      <c r="BV111" s="1">
        <f>'BASE METAS)'!FB101</f>
        <v>0</v>
      </c>
      <c r="BW111" s="1">
        <f>'BASE METAS)'!FC101</f>
        <v>1</v>
      </c>
      <c r="BX111" s="1">
        <f>'BASE METAS)'!FD101</f>
        <v>3</v>
      </c>
      <c r="BY111" s="1">
        <f>'BASE METAS)'!FE101</f>
        <v>2</v>
      </c>
      <c r="BZ111" s="1">
        <f>'BASE METAS)'!FF101</f>
        <v>3</v>
      </c>
      <c r="CA111" s="1">
        <f>'BASE METAS)'!FG101</f>
        <v>10</v>
      </c>
      <c r="CB111" s="1">
        <f>'BASE METAS)'!FH101</f>
        <v>2</v>
      </c>
      <c r="CC111" s="1">
        <f>'BASE METAS)'!FI101</f>
        <v>0.83333333333333337</v>
      </c>
      <c r="CD111" s="1">
        <f>'BASE METAS)'!FJ101</f>
        <v>12</v>
      </c>
      <c r="CE111" s="1">
        <f>'BASE METAS)'!FK101</f>
        <v>0</v>
      </c>
      <c r="CF111" s="1">
        <f>'BASE METAS)'!FL101</f>
        <v>1</v>
      </c>
      <c r="CG111" s="1">
        <f>'BASE METAS)'!FM101</f>
        <v>1</v>
      </c>
    </row>
    <row r="112" spans="1:85" ht="71.25" customHeight="1" x14ac:dyDescent="0.25">
      <c r="A112" s="1">
        <f>'BASE METAS)'!A102</f>
        <v>0</v>
      </c>
      <c r="B112" s="7199"/>
      <c r="C112" s="7154"/>
      <c r="D112" s="7154"/>
      <c r="E112" s="7202"/>
      <c r="F112" s="7200"/>
      <c r="G112" s="7200"/>
      <c r="H112" s="7144"/>
      <c r="I112" s="7144"/>
      <c r="J112" s="5707"/>
      <c r="K112" s="5707"/>
      <c r="L112" s="5707"/>
      <c r="M112" s="5707"/>
      <c r="N112" s="5707"/>
      <c r="O112" s="5707"/>
      <c r="P112" s="5707"/>
      <c r="Q112" s="5698"/>
      <c r="R112" s="5698"/>
      <c r="S112" s="5698"/>
      <c r="T112" s="5698"/>
      <c r="U112" s="7730"/>
      <c r="V112" s="5698"/>
      <c r="W112" s="5695"/>
      <c r="X112" s="7145"/>
      <c r="Y112" s="329">
        <f>'BASE METAS)'!Y102</f>
        <v>13</v>
      </c>
      <c r="Z112" s="330" t="str">
        <f>'BASE METAS)'!Z102</f>
        <v xml:space="preserve">Elaboración de proyectos de Cartillas del Servicio Militar Nacional. </v>
      </c>
      <c r="AA112" s="255" t="str">
        <f>'BASE METAS)'!AA102</f>
        <v>Cartilla</v>
      </c>
      <c r="AB112" s="256">
        <f>'BASE METAS)'!AB102</f>
        <v>5000</v>
      </c>
      <c r="AC112" s="256">
        <f>'BASE METAS)'!AC102</f>
        <v>2200</v>
      </c>
      <c r="AD112" s="257">
        <f>'BASE METAS)'!AD102</f>
        <v>0.44</v>
      </c>
      <c r="AE112" s="256">
        <f>'BASE METAS)'!AE102</f>
        <v>1200</v>
      </c>
      <c r="AF112" s="257">
        <f>'BASE METAS)'!AF102</f>
        <v>0.24</v>
      </c>
      <c r="AG112" s="256">
        <f>'BASE METAS)'!AG102</f>
        <v>1200</v>
      </c>
      <c r="AH112" s="257">
        <f>'BASE METAS)'!AH102</f>
        <v>0.24</v>
      </c>
      <c r="AI112" s="256">
        <f>'BASE METAS)'!AI102</f>
        <v>400</v>
      </c>
      <c r="AJ112" s="257">
        <f>'BASE METAS)'!AJ102</f>
        <v>0.08</v>
      </c>
      <c r="AK112" s="198">
        <f>'BASE METAS)'!AK102</f>
        <v>0.99999999999999989</v>
      </c>
      <c r="AL112" s="1216">
        <f>'BASE METAS)'!AL102</f>
        <v>7</v>
      </c>
      <c r="AM112" s="954" t="str">
        <f>'BASE METAS)'!AM102</f>
        <v xml:space="preserve">Elaboración de proyectos de Cartillas del Servicio Militar Nacional. </v>
      </c>
      <c r="AN112" s="954" t="str">
        <f>'BASE METAS)'!AN102</f>
        <v>Mide el número de proyectos de Cartillas realizadas respecto del total de proyectos de Cartillas programadas</v>
      </c>
      <c r="AO112" s="1343" t="str">
        <f>'BASE METAS)'!AU102</f>
        <v>DESEMPEÑO</v>
      </c>
      <c r="AP112" s="1219" t="str">
        <f>'BASE METAS)'!AO102</f>
        <v>No. de proyectos de Cartillas realizadas</v>
      </c>
      <c r="AQ112" s="1219" t="str">
        <f>'BASE METAS)'!AP102</f>
        <v>No. de proyectos de Cartillas programados</v>
      </c>
      <c r="AR112" s="1218">
        <f>'BASE METAS)'!AQ102</f>
        <v>100</v>
      </c>
      <c r="AS112" s="1217" t="str">
        <f>'BASE METAS)'!AR102</f>
        <v>Cartilla</v>
      </c>
      <c r="AT112" s="1219" t="str">
        <f>'BASE METAS)'!AS102</f>
        <v>EFICACIA</v>
      </c>
      <c r="AU112" s="1487">
        <f>'BASE METAS)'!BO102</f>
        <v>0</v>
      </c>
      <c r="AV112" s="1">
        <f>'BASE METAS)'!BQ102</f>
        <v>5000</v>
      </c>
      <c r="AW112" s="1244">
        <f>'BASE METAS)'!BR102</f>
        <v>0</v>
      </c>
      <c r="AX112" s="1352">
        <f>'BASE METAS)'!BS102</f>
        <v>1200</v>
      </c>
      <c r="AY112" s="973">
        <f>'BASE METAS)'!BT102</f>
        <v>1200</v>
      </c>
      <c r="AZ112" s="1352">
        <f>'BASE METAS)'!BU102</f>
        <v>0</v>
      </c>
      <c r="BA112" s="973" t="str">
        <f>'BASE METAS)'!AO105</f>
        <v>No. DE CARPETA EMITIDA</v>
      </c>
      <c r="BB112" s="973">
        <f>'BASE METAS)'!BW102</f>
        <v>3450</v>
      </c>
      <c r="BC112" s="973">
        <f>'BASE METAS)'!BX102</f>
        <v>1550</v>
      </c>
      <c r="BD112" s="1232">
        <f>'BASE METAS)'!AQ105</f>
        <v>100</v>
      </c>
      <c r="BE112" s="1232" t="e">
        <f>'BASE METAS)'!#REF!</f>
        <v>#REF!</v>
      </c>
      <c r="BF112" s="960" t="e">
        <f>'BASE METAS)'!#REF!</f>
        <v>#REF!</v>
      </c>
      <c r="BG112" s="960" t="e">
        <f>'BASE METAS)'!#REF!</f>
        <v>#REF!</v>
      </c>
      <c r="BH112" s="960">
        <f>'BASE METAS)'!CL102</f>
        <v>0</v>
      </c>
      <c r="BI112" s="1352">
        <f>'BASE METAS)'!CM102</f>
        <v>750</v>
      </c>
      <c r="BJ112" s="1">
        <f>'BASE METAS)'!CN102</f>
        <v>750</v>
      </c>
      <c r="BK112" s="1">
        <f>'BASE METAS)'!CO102</f>
        <v>700</v>
      </c>
      <c r="BL112" s="1">
        <f>'BASE METAS)'!CP102</f>
        <v>400</v>
      </c>
      <c r="BM112" s="1">
        <f>'BASE METAS)'!CQ102</f>
        <v>400</v>
      </c>
      <c r="BN112" s="1">
        <f>'BASE METAS)'!CR102</f>
        <v>400</v>
      </c>
      <c r="BO112" s="1">
        <f>'BASE METAS)'!CS102</f>
        <v>400</v>
      </c>
      <c r="BP112" s="1">
        <f>'BASE METAS)'!CT102</f>
        <v>400</v>
      </c>
      <c r="BQ112" s="1">
        <f>'BASE METAS)'!CU102</f>
        <v>400</v>
      </c>
      <c r="BR112" s="1">
        <f>'BASE METAS)'!CV102</f>
        <v>350</v>
      </c>
      <c r="BS112" s="1">
        <f>'BASE METAS)'!CW102</f>
        <v>50</v>
      </c>
      <c r="BT112" s="1">
        <f>'BASE METAS)'!CX102</f>
        <v>0</v>
      </c>
      <c r="BU112" s="1">
        <f>'BASE METAS)'!FA102</f>
        <v>5000</v>
      </c>
      <c r="BV112" s="1">
        <f>'BASE METAS)'!FB102</f>
        <v>0</v>
      </c>
      <c r="BW112" s="1">
        <f>'BASE METAS)'!FC102</f>
        <v>400</v>
      </c>
      <c r="BX112" s="1">
        <f>'BASE METAS)'!FD102</f>
        <v>400</v>
      </c>
      <c r="BY112" s="1">
        <f>'BASE METAS)'!FE102</f>
        <v>0</v>
      </c>
      <c r="BZ112" s="1">
        <f>'BASE METAS)'!FF102</f>
        <v>1</v>
      </c>
      <c r="CA112" s="1">
        <f>'BASE METAS)'!FG102</f>
        <v>2650</v>
      </c>
      <c r="CB112" s="1">
        <f>'BASE METAS)'!FH102</f>
        <v>2350</v>
      </c>
      <c r="CC112" s="1">
        <f>'BASE METAS)'!FI102</f>
        <v>0.53</v>
      </c>
      <c r="CD112" s="1">
        <f>'BASE METAS)'!FJ102</f>
        <v>5000</v>
      </c>
      <c r="CE112" s="1">
        <f>'BASE METAS)'!FK102</f>
        <v>0</v>
      </c>
      <c r="CF112" s="1">
        <f>'BASE METAS)'!FL102</f>
        <v>400</v>
      </c>
      <c r="CG112" s="1">
        <f>'BASE METAS)'!FM102</f>
        <v>400</v>
      </c>
    </row>
    <row r="113" spans="1:85" ht="71.25" customHeight="1" x14ac:dyDescent="0.25">
      <c r="A113" s="1">
        <f>'BASE METAS)'!A103</f>
        <v>0</v>
      </c>
      <c r="B113" s="7199"/>
      <c r="C113" s="7154"/>
      <c r="D113" s="7154"/>
      <c r="E113" s="7202"/>
      <c r="F113" s="7200"/>
      <c r="G113" s="7200"/>
      <c r="H113" s="7144"/>
      <c r="I113" s="7144"/>
      <c r="J113" s="5707"/>
      <c r="K113" s="5707"/>
      <c r="L113" s="5707"/>
      <c r="M113" s="5707"/>
      <c r="N113" s="5707"/>
      <c r="O113" s="5707"/>
      <c r="P113" s="5707"/>
      <c r="Q113" s="5698"/>
      <c r="R113" s="5698"/>
      <c r="S113" s="5698"/>
      <c r="T113" s="5698"/>
      <c r="U113" s="7730"/>
      <c r="V113" s="5698"/>
      <c r="W113" s="5695"/>
      <c r="X113" s="7145"/>
      <c r="Y113" s="329">
        <f>'BASE METAS)'!Y103</f>
        <v>14</v>
      </c>
      <c r="Z113" s="330" t="str">
        <f>'BASE METAS)'!Z103</f>
        <v>Trámite de la Clave Única de Registro de Población para población solicitante.</v>
      </c>
      <c r="AA113" s="258" t="str">
        <f>'BASE METAS)'!AA103</f>
        <v>Atención</v>
      </c>
      <c r="AB113" s="256">
        <f>'BASE METAS)'!AB103</f>
        <v>50000</v>
      </c>
      <c r="AC113" s="256">
        <f>'BASE METAS)'!AC103</f>
        <v>14500</v>
      </c>
      <c r="AD113" s="257">
        <f>'BASE METAS)'!AD103</f>
        <v>0.28999999999999998</v>
      </c>
      <c r="AE113" s="256">
        <f>'BASE METAS)'!AE103</f>
        <v>11000</v>
      </c>
      <c r="AF113" s="257">
        <f>'BASE METAS)'!AF103</f>
        <v>0.22</v>
      </c>
      <c r="AG113" s="256">
        <f>'BASE METAS)'!AG103</f>
        <v>13000</v>
      </c>
      <c r="AH113" s="257">
        <f>'BASE METAS)'!AH103</f>
        <v>0.26</v>
      </c>
      <c r="AI113" s="256">
        <f>'BASE METAS)'!AI103</f>
        <v>11500</v>
      </c>
      <c r="AJ113" s="257">
        <f>'BASE METAS)'!AJ103</f>
        <v>0.23</v>
      </c>
      <c r="AK113" s="198">
        <f>'BASE METAS)'!AK103</f>
        <v>1</v>
      </c>
      <c r="AL113" s="1216">
        <f>'BASE METAS)'!AL103</f>
        <v>8</v>
      </c>
      <c r="AM113" s="954" t="str">
        <f>'BASE METAS)'!AM103</f>
        <v>Trámite de la Clave Única de Registro de Población para población solicitante.</v>
      </c>
      <c r="AN113" s="954" t="str">
        <f>'BASE METAS)'!AN103</f>
        <v>Mide el número de trámites realizados respecto del total de trámites programados</v>
      </c>
      <c r="AO113" s="1343" t="str">
        <f>'BASE METAS)'!AU103</f>
        <v>DESEMPEÑO</v>
      </c>
      <c r="AP113" s="1219" t="str">
        <f>'BASE METAS)'!AO103</f>
        <v>No. de Trámite de la Clave Única realizado</v>
      </c>
      <c r="AQ113" s="1219" t="str">
        <f>'BASE METAS)'!AP103</f>
        <v>No. de Trámite de la Clave Única programada</v>
      </c>
      <c r="AR113" s="1218">
        <f>'BASE METAS)'!AQ103</f>
        <v>100</v>
      </c>
      <c r="AS113" s="1217" t="str">
        <f>'BASE METAS)'!AR103</f>
        <v>Atención</v>
      </c>
      <c r="AT113" s="1219" t="str">
        <f>'BASE METAS)'!AS103</f>
        <v>EFICACIA</v>
      </c>
      <c r="AU113" s="1487">
        <f>'BASE METAS)'!BO103</f>
        <v>0</v>
      </c>
      <c r="AV113" s="1">
        <f>'BASE METAS)'!BQ103</f>
        <v>50000</v>
      </c>
      <c r="AW113" s="1">
        <f>'BASE METAS)'!BR103</f>
        <v>0</v>
      </c>
      <c r="AX113" s="1" t="str">
        <f>'BASE METAS)'!AN105</f>
        <v>GENERAR LA CUENTA PÚBLICA RESPECTO DE LOS BIENES MUEBLES E INMUEBLES PROPIEDAD MUNICIPAL REPORTADOS AL ORGANO SUPERIOR DE FISCALIZACIÓN DEL ESTADO DE MÉXICO.</v>
      </c>
      <c r="AY113" s="1">
        <f>'BASE METAS)'!BT103</f>
        <v>19154</v>
      </c>
      <c r="AZ113" s="1">
        <f>'BASE METAS)'!BU103</f>
        <v>-8154</v>
      </c>
      <c r="BA113" s="1">
        <f>'BASE METAS)'!BV103</f>
        <v>1.7412727272727273</v>
      </c>
      <c r="BB113" s="1">
        <f>'BASE METAS)'!BW103</f>
        <v>36844</v>
      </c>
      <c r="BC113" s="1">
        <f>'BASE METAS)'!BX103</f>
        <v>13156</v>
      </c>
      <c r="BD113" s="1">
        <f>'BASE METAS)'!BY103</f>
        <v>0.73687999999999998</v>
      </c>
      <c r="BE113" s="1">
        <f>'BASE METAS)'!CG103</f>
        <v>17690</v>
      </c>
      <c r="BF113" s="1">
        <f>'BASE METAS)'!CJ103</f>
        <v>0</v>
      </c>
      <c r="BG113" s="1">
        <f>'BASE METAS)'!CK103</f>
        <v>0</v>
      </c>
      <c r="BH113" s="1">
        <f>'BASE METAS)'!CL103</f>
        <v>0</v>
      </c>
      <c r="BI113" s="1">
        <f>'BASE METAS)'!CM103</f>
        <v>4000</v>
      </c>
      <c r="BJ113" s="1">
        <f>'BASE METAS)'!CN103</f>
        <v>5500</v>
      </c>
      <c r="BK113" s="1">
        <f>'BASE METAS)'!CO103</f>
        <v>5000</v>
      </c>
      <c r="BL113" s="1">
        <f>'BASE METAS)'!CP103</f>
        <v>3800</v>
      </c>
      <c r="BM113" s="1">
        <f>'BASE METAS)'!CQ103</f>
        <v>3700</v>
      </c>
      <c r="BN113" s="1">
        <f>'BASE METAS)'!CR103</f>
        <v>3500</v>
      </c>
      <c r="BO113" s="1">
        <f>'BASE METAS)'!CS103</f>
        <v>4300</v>
      </c>
      <c r="BP113" s="1">
        <f>'BASE METAS)'!CT103</f>
        <v>4400</v>
      </c>
      <c r="BQ113" s="1">
        <f>'BASE METAS)'!CU103</f>
        <v>4300</v>
      </c>
      <c r="BR113" s="1">
        <f>'BASE METAS)'!CV103</f>
        <v>4100</v>
      </c>
      <c r="BS113" s="1">
        <f>'BASE METAS)'!CW103</f>
        <v>3900</v>
      </c>
      <c r="BT113" s="1">
        <f>'BASE METAS)'!CX103</f>
        <v>3500</v>
      </c>
      <c r="BU113" s="1">
        <f>'BASE METAS)'!FA103</f>
        <v>50000</v>
      </c>
      <c r="BV113" s="1">
        <f>'BASE METAS)'!FB103</f>
        <v>0</v>
      </c>
      <c r="BW113" s="1">
        <f>'BASE METAS)'!FC103</f>
        <v>3800</v>
      </c>
      <c r="BX113" s="1">
        <f>'BASE METAS)'!FD103</f>
        <v>6243</v>
      </c>
      <c r="BY113" s="1">
        <f>'BASE METAS)'!FE103</f>
        <v>2443</v>
      </c>
      <c r="BZ113" s="1">
        <f>'BASE METAS)'!FF103</f>
        <v>1.6428947368421052</v>
      </c>
      <c r="CA113" s="1">
        <f>'BASE METAS)'!FG103</f>
        <v>23933</v>
      </c>
      <c r="CB113" s="1">
        <f>'BASE METAS)'!FH103</f>
        <v>26067</v>
      </c>
      <c r="CC113" s="1">
        <f>'BASE METAS)'!FI103</f>
        <v>0.47865999999999997</v>
      </c>
      <c r="CD113" s="1">
        <f>'BASE METAS)'!FJ103</f>
        <v>50000</v>
      </c>
      <c r="CE113" s="1">
        <f>'BASE METAS)'!FK103</f>
        <v>0</v>
      </c>
      <c r="CF113" s="1">
        <f>'BASE METAS)'!FL103</f>
        <v>3700</v>
      </c>
      <c r="CG113" s="1">
        <f>'BASE METAS)'!FM103</f>
        <v>6528</v>
      </c>
    </row>
    <row r="114" spans="1:85" ht="71.25" customHeight="1" x14ac:dyDescent="0.25">
      <c r="A114" s="1">
        <f>'BASE METAS)'!A104</f>
        <v>0</v>
      </c>
      <c r="B114" s="7199"/>
      <c r="C114" s="7154"/>
      <c r="D114" s="7154"/>
      <c r="E114" s="7202"/>
      <c r="F114" s="7200"/>
      <c r="G114" s="7200"/>
      <c r="H114" s="7144"/>
      <c r="I114" s="7144"/>
      <c r="J114" s="5708"/>
      <c r="K114" s="5708"/>
      <c r="L114" s="5708"/>
      <c r="M114" s="5708"/>
      <c r="N114" s="5708"/>
      <c r="O114" s="5708"/>
      <c r="P114" s="5708"/>
      <c r="Q114" s="5699"/>
      <c r="R114" s="5699"/>
      <c r="S114" s="5699"/>
      <c r="T114" s="5699"/>
      <c r="U114" s="7731"/>
      <c r="V114" s="5699"/>
      <c r="W114" s="5696"/>
      <c r="X114" s="7103"/>
      <c r="Y114" s="329">
        <f>'BASE METAS)'!Y104</f>
        <v>15</v>
      </c>
      <c r="Z114" s="331" t="str">
        <f>'BASE METAS)'!Z104</f>
        <v>Elaboración de Libros de registro, sorteo y de balance.</v>
      </c>
      <c r="AA114" s="259" t="str">
        <f>'BASE METAS)'!AA104</f>
        <v>Libro</v>
      </c>
      <c r="AB114" s="157">
        <f>'BASE METAS)'!AB104</f>
        <v>28</v>
      </c>
      <c r="AC114" s="260">
        <f>'BASE METAS)'!AC104</f>
        <v>9</v>
      </c>
      <c r="AD114" s="261">
        <f>'BASE METAS)'!AD104</f>
        <v>0.32142857142857145</v>
      </c>
      <c r="AE114" s="260">
        <f>'BASE METAS)'!AE104</f>
        <v>6</v>
      </c>
      <c r="AF114" s="261">
        <f>'BASE METAS)'!AF104</f>
        <v>0.21428571428571427</v>
      </c>
      <c r="AG114" s="260">
        <f>'BASE METAS)'!AG104</f>
        <v>6</v>
      </c>
      <c r="AH114" s="261">
        <f>'BASE METAS)'!AH104</f>
        <v>0.21428571428571427</v>
      </c>
      <c r="AI114" s="260">
        <f>'BASE METAS)'!AI104</f>
        <v>7</v>
      </c>
      <c r="AJ114" s="261">
        <f>'BASE METAS)'!AJ104</f>
        <v>0.25</v>
      </c>
      <c r="AK114" s="198">
        <f>'BASE METAS)'!AK104</f>
        <v>1</v>
      </c>
      <c r="AL114" s="1220">
        <f>'BASE METAS)'!AL104</f>
        <v>9</v>
      </c>
      <c r="AM114" s="954" t="str">
        <f>'BASE METAS)'!AM104</f>
        <v>Elaboración de Libros de registro, sorteo y de balance.</v>
      </c>
      <c r="AN114" s="954" t="str">
        <f>'BASE METAS)'!AN104</f>
        <v>Mide el número de Libros de registro, sorteo y de balance realizados respecto del total de Libros de registro, sorteo y de balance programados</v>
      </c>
      <c r="AO114" s="1343" t="str">
        <f>'BASE METAS)'!AU104</f>
        <v>DESEMPEÑO</v>
      </c>
      <c r="AP114" s="1219" t="str">
        <f>'BASE METAS)'!AO104</f>
        <v>No. de Libros de registro, sorteo y de balance realizados</v>
      </c>
      <c r="AQ114" s="1219" t="str">
        <f>'BASE METAS)'!AP104</f>
        <v>No. de Libros de registro, sorteo y de balance programado</v>
      </c>
      <c r="AR114" s="1218">
        <f>'BASE METAS)'!AQ104</f>
        <v>100</v>
      </c>
      <c r="AS114" s="1217" t="str">
        <f>'BASE METAS)'!AR104</f>
        <v>Libro</v>
      </c>
      <c r="AT114" s="1219" t="str">
        <f>'BASE METAS)'!AS104</f>
        <v>EFICACIA</v>
      </c>
      <c r="AU114" s="1487">
        <f>'BASE METAS)'!BO104</f>
        <v>0</v>
      </c>
      <c r="AV114" s="1">
        <f>'BASE METAS)'!BQ104</f>
        <v>28</v>
      </c>
      <c r="AW114" s="1">
        <f>'BASE METAS)'!BR104</f>
        <v>0</v>
      </c>
      <c r="AX114" s="1">
        <f>'BASE METAS)'!BS104</f>
        <v>6</v>
      </c>
      <c r="AY114" s="1">
        <f>'BASE METAS)'!BT104</f>
        <v>10</v>
      </c>
      <c r="AZ114" s="1">
        <f>'BASE METAS)'!BU104</f>
        <v>-4</v>
      </c>
      <c r="BA114" s="1" t="str">
        <f>'BASE METAS)'!AP105</f>
        <v>No. DE CARPETA PROGRAMADA</v>
      </c>
      <c r="BB114" s="1">
        <f>'BASE METAS)'!BW104</f>
        <v>25</v>
      </c>
      <c r="BC114" s="1">
        <f>'BASE METAS)'!BX104</f>
        <v>3</v>
      </c>
      <c r="BD114" s="1">
        <f>'BASE METAS)'!BY104</f>
        <v>0.8928571428571429</v>
      </c>
      <c r="BE114" s="1">
        <f>'BASE METAS)'!CG104</f>
        <v>15</v>
      </c>
      <c r="BF114" s="1">
        <f>'BASE METAS)'!CJ104</f>
        <v>0</v>
      </c>
      <c r="BG114" s="1">
        <f>'BASE METAS)'!CK104</f>
        <v>0</v>
      </c>
      <c r="BH114" s="1">
        <f>'BASE METAS)'!CL104</f>
        <v>0</v>
      </c>
      <c r="BI114" s="1">
        <f>'BASE METAS)'!CM104</f>
        <v>3</v>
      </c>
      <c r="BJ114" s="1">
        <f>'BASE METAS)'!CN104</f>
        <v>3</v>
      </c>
      <c r="BK114" s="1">
        <f>'BASE METAS)'!CO104</f>
        <v>3</v>
      </c>
      <c r="BL114" s="1">
        <f>'BASE METAS)'!CP104</f>
        <v>2</v>
      </c>
      <c r="BM114" s="1">
        <f>'BASE METAS)'!CQ104</f>
        <v>2</v>
      </c>
      <c r="BN114" s="1">
        <f>'BASE METAS)'!CR104</f>
        <v>2</v>
      </c>
      <c r="BO114" s="1">
        <f>'BASE METAS)'!CS104</f>
        <v>2</v>
      </c>
      <c r="BP114" s="1">
        <f>'BASE METAS)'!CT104</f>
        <v>2</v>
      </c>
      <c r="BQ114" s="1">
        <f>'BASE METAS)'!CU104</f>
        <v>2</v>
      </c>
      <c r="BR114" s="1">
        <f>'BASE METAS)'!CV104</f>
        <v>2</v>
      </c>
      <c r="BS114" s="1">
        <f>'BASE METAS)'!CW104</f>
        <v>2</v>
      </c>
      <c r="BT114" s="1">
        <f>'BASE METAS)'!CX104</f>
        <v>3</v>
      </c>
      <c r="BU114" s="1">
        <f>'BASE METAS)'!FA104</f>
        <v>28</v>
      </c>
      <c r="BV114" s="1">
        <f>'BASE METAS)'!FB104</f>
        <v>0</v>
      </c>
      <c r="BW114" s="1">
        <f>'BASE METAS)'!FC104</f>
        <v>2</v>
      </c>
      <c r="BX114" s="1">
        <f>'BASE METAS)'!FD104</f>
        <v>2</v>
      </c>
      <c r="BY114" s="1">
        <f>'BASE METAS)'!FE104</f>
        <v>0</v>
      </c>
      <c r="BZ114" s="1">
        <f>'BASE METAS)'!FF104</f>
        <v>1</v>
      </c>
      <c r="CA114" s="1">
        <f>'BASE METAS)'!FG104</f>
        <v>17</v>
      </c>
      <c r="CB114" s="1">
        <f>'BASE METAS)'!FH104</f>
        <v>11</v>
      </c>
      <c r="CC114" s="1">
        <f>'BASE METAS)'!FI104</f>
        <v>0.6071428571428571</v>
      </c>
      <c r="CD114" s="1">
        <f>'BASE METAS)'!FJ104</f>
        <v>28</v>
      </c>
      <c r="CE114" s="1">
        <f>'BASE METAS)'!FK104</f>
        <v>0</v>
      </c>
      <c r="CF114" s="1">
        <f>'BASE METAS)'!FL104</f>
        <v>2</v>
      </c>
      <c r="CG114" s="1">
        <f>'BASE METAS)'!FM104</f>
        <v>2</v>
      </c>
    </row>
    <row r="115" spans="1:85" ht="56.25" customHeight="1" x14ac:dyDescent="0.25">
      <c r="A115" s="1">
        <f>'BASE METAS)'!A105</f>
        <v>15</v>
      </c>
      <c r="B115" s="7199"/>
      <c r="C115" s="7154">
        <f>'BASE METAS)'!C105</f>
        <v>402</v>
      </c>
      <c r="D115" s="7154">
        <f>'BASE METAS)'!D105</f>
        <v>3</v>
      </c>
      <c r="E115" s="7154" t="str">
        <f>'BASE METAS)'!E105</f>
        <v>CONTROL DEL PATRIMONIO Y NORMATIVIDAD</v>
      </c>
      <c r="F115" s="7223" t="str">
        <f>'BASE METAS)'!F105</f>
        <v>DOO</v>
      </c>
      <c r="G115" s="7223" t="str">
        <f>'BASE METAS)'!G105</f>
        <v>114</v>
      </c>
      <c r="H115" s="7144" t="str">
        <f>'BASE METAS)'!H105</f>
        <v>05</v>
      </c>
      <c r="I115" s="7144" t="str">
        <f>'BASE METAS)'!I105</f>
        <v>01</v>
      </c>
      <c r="J115" s="5706" t="str">
        <f>'BASE METAS)'!J105</f>
        <v>01</v>
      </c>
      <c r="K115" s="5706" t="str">
        <f>'BASE METAS)'!K105</f>
        <v>03</v>
      </c>
      <c r="L115" s="5706" t="str">
        <f>'BASE METAS)'!L105</f>
        <v>01</v>
      </c>
      <c r="M115" s="5706" t="str">
        <f>'BASE METAS)'!M105</f>
        <v>101</v>
      </c>
      <c r="N115" s="5706" t="str">
        <f>'BASE METAS)'!N105</f>
        <v xml:space="preserve">Unidad Jurídica </v>
      </c>
      <c r="O115" s="5706" t="str">
        <f>'BASE METAS)'!O105</f>
        <v>Control Patrimonial</v>
      </c>
      <c r="P115" s="5697" t="str">
        <f>'BASE METAS)'!P105</f>
        <v>Administración, planeación y control gubernamental</v>
      </c>
      <c r="Q115" s="5697" t="str">
        <f>'BASE METAS)'!Q105</f>
        <v>Control y evaluación de la administración gubernamental</v>
      </c>
      <c r="R115" s="5697" t="str">
        <f>'BASE METAS)'!R105</f>
        <v>Consolidación de la gestión gubernamental de resultados</v>
      </c>
      <c r="S115" s="5697" t="str">
        <f>'BASE METAS)'!S105</f>
        <v>Control y protección del patrimonio</v>
      </c>
      <c r="T115" s="5697" t="str">
        <f>'BASE METAS)'!T105</f>
        <v>Control del patrimonio y normatividad</v>
      </c>
      <c r="U115" s="7729" t="str">
        <f>'BASE METAS)'!U105</f>
        <v>CUMPLIR CON LA NORMATIVIDAD ESTABLECIDA APLICANDO LA REGULACIÓN Y CONTROL EN EL USO Y DESTINO DE LOS BIENES PATRIMONIAES, IMPLEMENTANDO MECANISMOS QUE PERMITAN EL RESGUARDO Y LA DEPURACIÓN DE LOS BIENES Y ARCHIVOS CON LOS QUE CUENTA EL MUNICIPIO PARA PODER TRANSPARENTAR LA FISCALIZACIÓN DE LOS RECURSOS APLICADOS AL PATRIMONIO MUNICIPAL.</v>
      </c>
      <c r="V115" s="5697" t="str">
        <f>'BASE METAS)'!V105</f>
        <v>Gobierno de Resultados</v>
      </c>
      <c r="W115" s="5694">
        <f>'BASE METAS)'!W105</f>
        <v>10013718.32</v>
      </c>
      <c r="X115" s="7102" t="str">
        <f>'BASE METAS)'!X105</f>
        <v>COORDINACIÓN DE PATRIMONIO MUNICIPAL</v>
      </c>
      <c r="Y115" s="332">
        <f>'BASE METAS)'!Y105</f>
        <v>1</v>
      </c>
      <c r="Z115" s="333" t="str">
        <f>'BASE METAS)'!Z105</f>
        <v>ELABORACIÓN DE LA CUENTA PÚBLICA MUNICIPAL (MUEBLES E INMUEBLES)</v>
      </c>
      <c r="AA115" s="273" t="str">
        <f>'BASE METAS)'!AA105</f>
        <v>CARPETA</v>
      </c>
      <c r="AB115" s="334">
        <f>'BASE METAS)'!AB105</f>
        <v>1</v>
      </c>
      <c r="AC115" s="335">
        <f>'BASE METAS)'!AC105</f>
        <v>1</v>
      </c>
      <c r="AD115" s="336">
        <f>'BASE METAS)'!AD105</f>
        <v>1</v>
      </c>
      <c r="AE115" s="335">
        <f>'BASE METAS)'!AE105</f>
        <v>0</v>
      </c>
      <c r="AF115" s="337">
        <f>'BASE METAS)'!AF105</f>
        <v>0</v>
      </c>
      <c r="AG115" s="196">
        <f>'BASE METAS)'!AG105</f>
        <v>0</v>
      </c>
      <c r="AH115" s="193">
        <f>'BASE METAS)'!AH105</f>
        <v>0</v>
      </c>
      <c r="AI115" s="196">
        <f>'BASE METAS)'!AI105</f>
        <v>0</v>
      </c>
      <c r="AJ115" s="193">
        <f>'BASE METAS)'!AJ105</f>
        <v>0</v>
      </c>
      <c r="AK115" s="198">
        <f>'BASE METAS)'!AK105</f>
        <v>1</v>
      </c>
      <c r="AL115" s="934" t="e">
        <f>'BASE METAS)'!#REF!</f>
        <v>#REF!</v>
      </c>
      <c r="AM115" s="1" t="e">
        <f>'BASE METAS)'!#REF!</f>
        <v>#REF!</v>
      </c>
      <c r="AN115" s="1" t="e">
        <f>'BASE METAS)'!#REF!</f>
        <v>#REF!</v>
      </c>
      <c r="AO115" s="1" t="e">
        <f>'BASE METAS)'!#REF!</f>
        <v>#REF!</v>
      </c>
      <c r="AP115" s="1" t="e">
        <f>'BASE METAS)'!#REF!</f>
        <v>#REF!</v>
      </c>
      <c r="AQ115" s="1" t="e">
        <f>'BASE METAS)'!#REF!</f>
        <v>#REF!</v>
      </c>
      <c r="AR115" s="1" t="e">
        <f>'BASE METAS)'!#REF!</f>
        <v>#REF!</v>
      </c>
      <c r="AS115" s="1" t="e">
        <f>'BASE METAS)'!#REF!</f>
        <v>#REF!</v>
      </c>
      <c r="AT115" s="1" t="e">
        <f>'BASE METAS)'!#REF!</f>
        <v>#REF!</v>
      </c>
      <c r="AU115" s="1479" t="e">
        <f>'BASE METAS)'!#REF!</f>
        <v>#REF!</v>
      </c>
      <c r="AV115" s="1" t="e">
        <f>'BASE METAS)'!#REF!</f>
        <v>#REF!</v>
      </c>
      <c r="AW115" s="1">
        <f>'BASE METAS)'!BR105</f>
        <v>0</v>
      </c>
      <c r="AX115" s="1">
        <f>'BASE METAS)'!BS105</f>
        <v>0</v>
      </c>
      <c r="AY115" s="1">
        <f>'BASE METAS)'!BT105</f>
        <v>0</v>
      </c>
      <c r="AZ115" s="1">
        <f>'BASE METAS)'!BU105</f>
        <v>0</v>
      </c>
      <c r="BA115" s="1" t="e">
        <f>'BASE METAS)'!BV105</f>
        <v>#DIV/0!</v>
      </c>
      <c r="BB115" s="1">
        <f>'BASE METAS)'!BW105</f>
        <v>1</v>
      </c>
      <c r="BC115" s="1">
        <f>'BASE METAS)'!BX105</f>
        <v>0</v>
      </c>
      <c r="BD115" s="1">
        <f>'BASE METAS)'!BY105</f>
        <v>1</v>
      </c>
      <c r="BE115" s="1">
        <f>'BASE METAS)'!CG105</f>
        <v>1</v>
      </c>
      <c r="BF115" s="1">
        <f>'BASE METAS)'!CJ105</f>
        <v>599026.4</v>
      </c>
      <c r="BG115" s="1">
        <f>'BASE METAS)'!CK105</f>
        <v>0</v>
      </c>
      <c r="BH115" s="1">
        <f>'BASE METAS)'!CL105</f>
        <v>0</v>
      </c>
      <c r="BI115" s="1">
        <f>'BASE METAS)'!CM105</f>
        <v>0</v>
      </c>
      <c r="BJ115" s="1">
        <f>'BASE METAS)'!CN105</f>
        <v>0</v>
      </c>
      <c r="BK115" s="1">
        <f>'BASE METAS)'!CO105</f>
        <v>1</v>
      </c>
      <c r="BL115" s="1">
        <f>'BASE METAS)'!CP105</f>
        <v>0</v>
      </c>
      <c r="BM115" s="1">
        <f>'BASE METAS)'!CQ105</f>
        <v>0</v>
      </c>
      <c r="BN115" s="1">
        <f>'BASE METAS)'!CR105</f>
        <v>0</v>
      </c>
      <c r="BO115" s="1">
        <f>'BASE METAS)'!CS105</f>
        <v>0</v>
      </c>
      <c r="BP115" s="1">
        <f>'BASE METAS)'!CT105</f>
        <v>0</v>
      </c>
      <c r="BQ115" s="1">
        <f>'BASE METAS)'!CU105</f>
        <v>0</v>
      </c>
      <c r="BR115" s="1">
        <f>'BASE METAS)'!CV105</f>
        <v>0</v>
      </c>
      <c r="BS115" s="1">
        <f>'BASE METAS)'!CW105</f>
        <v>0</v>
      </c>
      <c r="BT115" s="1">
        <f>'BASE METAS)'!CX105</f>
        <v>0</v>
      </c>
      <c r="BU115" s="1">
        <f>'BASE METAS)'!FA105</f>
        <v>1</v>
      </c>
      <c r="BV115" s="1">
        <f>'BASE METAS)'!FB105</f>
        <v>0</v>
      </c>
      <c r="BW115" s="1">
        <f>'BASE METAS)'!FC105</f>
        <v>0</v>
      </c>
      <c r="BX115" s="1">
        <f>'BASE METAS)'!FD105</f>
        <v>0</v>
      </c>
      <c r="BY115" s="1">
        <f>'BASE METAS)'!FE105</f>
        <v>0</v>
      </c>
      <c r="BZ115" s="1" t="e">
        <f>'BASE METAS)'!FF105</f>
        <v>#DIV/0!</v>
      </c>
      <c r="CA115" s="1">
        <f>'BASE METAS)'!FG105</f>
        <v>1</v>
      </c>
      <c r="CB115" s="1">
        <f>'BASE METAS)'!FH105</f>
        <v>0</v>
      </c>
      <c r="CC115" s="1">
        <f>'BASE METAS)'!FI105</f>
        <v>1</v>
      </c>
      <c r="CD115" s="1">
        <f>'BASE METAS)'!FJ105</f>
        <v>1</v>
      </c>
      <c r="CE115" s="1">
        <f>'BASE METAS)'!FK105</f>
        <v>0</v>
      </c>
      <c r="CF115" s="1">
        <f>'BASE METAS)'!FL105</f>
        <v>0</v>
      </c>
      <c r="CG115" s="1">
        <f>'BASE METAS)'!FM105</f>
        <v>0</v>
      </c>
    </row>
    <row r="116" spans="1:85" ht="30.75" customHeight="1" x14ac:dyDescent="0.25">
      <c r="A116" s="1">
        <f>'BASE METAS)'!A106</f>
        <v>0</v>
      </c>
      <c r="B116" s="7199"/>
      <c r="C116" s="7154"/>
      <c r="D116" s="7154"/>
      <c r="E116" s="7154"/>
      <c r="F116" s="7223"/>
      <c r="G116" s="7223"/>
      <c r="H116" s="7144"/>
      <c r="I116" s="7144"/>
      <c r="J116" s="5707"/>
      <c r="K116" s="5707"/>
      <c r="L116" s="5707"/>
      <c r="M116" s="5707"/>
      <c r="N116" s="5707"/>
      <c r="O116" s="5707"/>
      <c r="P116" s="5698"/>
      <c r="Q116" s="5698"/>
      <c r="R116" s="5698"/>
      <c r="S116" s="5698"/>
      <c r="T116" s="5698"/>
      <c r="U116" s="7730"/>
      <c r="V116" s="5698"/>
      <c r="W116" s="5695"/>
      <c r="X116" s="7145"/>
      <c r="Y116" s="338">
        <f>'BASE METAS)'!Y106</f>
        <v>2</v>
      </c>
      <c r="Z116" s="339" t="str">
        <f>'BASE METAS)'!Z106</f>
        <v>LEVANTAMIENTO FÍSICO DEL INVENTARIO DE BIENES MUEBLES.</v>
      </c>
      <c r="AA116" s="271" t="str">
        <f>'BASE METAS)'!AA106</f>
        <v>PROCEDIMIENTO</v>
      </c>
      <c r="AB116" s="340">
        <f>'BASE METAS)'!AB106</f>
        <v>2</v>
      </c>
      <c r="AC116" s="341">
        <f>'BASE METAS)'!AC106</f>
        <v>1</v>
      </c>
      <c r="AD116" s="342">
        <f>'BASE METAS)'!AD106</f>
        <v>0.5</v>
      </c>
      <c r="AE116" s="341">
        <f>'BASE METAS)'!AE106</f>
        <v>0</v>
      </c>
      <c r="AF116" s="343">
        <f>'BASE METAS)'!AF106</f>
        <v>0</v>
      </c>
      <c r="AG116" s="195">
        <f>'BASE METAS)'!AG106</f>
        <v>1</v>
      </c>
      <c r="AH116" s="192">
        <f>'BASE METAS)'!AH106</f>
        <v>0.5</v>
      </c>
      <c r="AI116" s="195">
        <f>'BASE METAS)'!AI106</f>
        <v>0</v>
      </c>
      <c r="AJ116" s="192">
        <f>'BASE METAS)'!AJ106</f>
        <v>0</v>
      </c>
      <c r="AK116" s="199">
        <f>'BASE METAS)'!AK106</f>
        <v>1</v>
      </c>
      <c r="AL116" s="934" t="e">
        <f>'BASE METAS)'!#REF!</f>
        <v>#REF!</v>
      </c>
      <c r="AM116" s="1" t="e">
        <f>'BASE METAS)'!#REF!</f>
        <v>#REF!</v>
      </c>
      <c r="AN116" s="1" t="e">
        <f>'BASE METAS)'!#REF!</f>
        <v>#REF!</v>
      </c>
      <c r="AO116" s="1" t="e">
        <f>'BASE METAS)'!#REF!</f>
        <v>#REF!</v>
      </c>
      <c r="AP116" s="1" t="e">
        <f>'BASE METAS)'!#REF!</f>
        <v>#REF!</v>
      </c>
      <c r="AQ116" s="1" t="e">
        <f>'BASE METAS)'!#REF!</f>
        <v>#REF!</v>
      </c>
      <c r="AR116" s="1" t="e">
        <f>'BASE METAS)'!#REF!</f>
        <v>#REF!</v>
      </c>
      <c r="AS116" s="1" t="e">
        <f>'BASE METAS)'!#REF!</f>
        <v>#REF!</v>
      </c>
      <c r="AT116" s="1" t="e">
        <f>'BASE METAS)'!#REF!</f>
        <v>#REF!</v>
      </c>
      <c r="AU116" s="1479" t="e">
        <f>'BASE METAS)'!#REF!</f>
        <v>#REF!</v>
      </c>
      <c r="AV116" s="1" t="e">
        <f>'BASE METAS)'!#REF!</f>
        <v>#REF!</v>
      </c>
      <c r="AW116" s="1">
        <f>'BASE METAS)'!BR106</f>
        <v>2</v>
      </c>
      <c r="AX116" s="1">
        <f>'BASE METAS)'!BS106</f>
        <v>0</v>
      </c>
      <c r="AY116" s="1">
        <f>'BASE METAS)'!BT106</f>
        <v>0</v>
      </c>
      <c r="AZ116" s="1">
        <f>'BASE METAS)'!BU106</f>
        <v>0</v>
      </c>
      <c r="BA116" s="1" t="e">
        <f>'BASE METAS)'!BV106</f>
        <v>#DIV/0!</v>
      </c>
      <c r="BB116" s="1">
        <f>'BASE METAS)'!BW106</f>
        <v>1</v>
      </c>
      <c r="BC116" s="1">
        <f>'BASE METAS)'!BX106</f>
        <v>1</v>
      </c>
      <c r="BD116" s="1">
        <f>'BASE METAS)'!BY106</f>
        <v>0.5</v>
      </c>
      <c r="BE116" s="1" t="str">
        <f>'BASE METAS)'!AR107</f>
        <v>RESGUARDO</v>
      </c>
      <c r="BF116" s="1" t="e">
        <f>'BASE METAS)'!#REF!</f>
        <v>#REF!</v>
      </c>
      <c r="BG116" s="1" t="str">
        <f>'BASE METAS)'!AS107</f>
        <v>EFICACIA</v>
      </c>
      <c r="BH116" s="1">
        <f>'BASE METAS)'!CL106</f>
        <v>0</v>
      </c>
      <c r="BI116" s="1">
        <f>'BASE METAS)'!CM106</f>
        <v>1</v>
      </c>
      <c r="BJ116" s="1">
        <f>'BASE METAS)'!CN106</f>
        <v>0</v>
      </c>
      <c r="BK116" s="1">
        <f>'BASE METAS)'!CO106</f>
        <v>0</v>
      </c>
      <c r="BL116" s="1">
        <f>'BASE METAS)'!CP106</f>
        <v>0</v>
      </c>
      <c r="BM116" s="1">
        <f>'BASE METAS)'!CQ106</f>
        <v>0</v>
      </c>
      <c r="BN116" s="1">
        <f>'BASE METAS)'!CR106</f>
        <v>0</v>
      </c>
      <c r="BO116" s="1">
        <f>'BASE METAS)'!CS106</f>
        <v>0</v>
      </c>
      <c r="BP116" s="1">
        <f>'BASE METAS)'!CT106</f>
        <v>0</v>
      </c>
      <c r="BQ116" s="1">
        <f>'BASE METAS)'!CU106</f>
        <v>0</v>
      </c>
      <c r="BR116" s="1">
        <f>'BASE METAS)'!CV106</f>
        <v>0</v>
      </c>
      <c r="BS116" s="1">
        <f>'BASE METAS)'!CW106</f>
        <v>0</v>
      </c>
      <c r="BT116" s="1">
        <f>'BASE METAS)'!CX106</f>
        <v>0</v>
      </c>
      <c r="BU116" s="1">
        <f>'BASE METAS)'!FA106</f>
        <v>2</v>
      </c>
      <c r="BV116" s="1">
        <f>'BASE METAS)'!FB106</f>
        <v>2</v>
      </c>
      <c r="BW116" s="1">
        <f>'BASE METAS)'!FC106</f>
        <v>0</v>
      </c>
      <c r="BX116" s="1">
        <f>'BASE METAS)'!FD106</f>
        <v>0</v>
      </c>
      <c r="BY116" s="1">
        <f>'BASE METAS)'!FE106</f>
        <v>0</v>
      </c>
      <c r="BZ116" s="1" t="e">
        <f>'BASE METAS)'!FF106</f>
        <v>#DIV/0!</v>
      </c>
      <c r="CA116" s="1">
        <f>'BASE METAS)'!FG106</f>
        <v>1</v>
      </c>
      <c r="CB116" s="1">
        <f>'BASE METAS)'!FH106</f>
        <v>1</v>
      </c>
      <c r="CC116" s="1">
        <f>'BASE METAS)'!FI106</f>
        <v>0.5</v>
      </c>
      <c r="CD116" s="1">
        <f>'BASE METAS)'!FJ106</f>
        <v>2</v>
      </c>
      <c r="CE116" s="1">
        <f>'BASE METAS)'!FK106</f>
        <v>2</v>
      </c>
      <c r="CF116" s="1">
        <f>'BASE METAS)'!FL106</f>
        <v>0</v>
      </c>
      <c r="CG116" s="1">
        <f>'BASE METAS)'!FM106</f>
        <v>0</v>
      </c>
    </row>
    <row r="117" spans="1:85" ht="43.5" customHeight="1" x14ac:dyDescent="0.25">
      <c r="A117" s="1">
        <f>'BASE METAS)'!A107</f>
        <v>0</v>
      </c>
      <c r="B117" s="7199"/>
      <c r="C117" s="7154"/>
      <c r="D117" s="7154"/>
      <c r="E117" s="7154"/>
      <c r="F117" s="7223"/>
      <c r="G117" s="7223"/>
      <c r="H117" s="7144"/>
      <c r="I117" s="7144"/>
      <c r="J117" s="5707"/>
      <c r="K117" s="5707"/>
      <c r="L117" s="5707"/>
      <c r="M117" s="5707"/>
      <c r="N117" s="5707"/>
      <c r="O117" s="5707"/>
      <c r="P117" s="5698"/>
      <c r="Q117" s="5698"/>
      <c r="R117" s="5698"/>
      <c r="S117" s="5698"/>
      <c r="T117" s="5698"/>
      <c r="U117" s="7730"/>
      <c r="V117" s="5698"/>
      <c r="W117" s="5695"/>
      <c r="X117" s="7145"/>
      <c r="Y117" s="344">
        <f>'BASE METAS)'!Y107</f>
        <v>3</v>
      </c>
      <c r="Z117" s="345" t="str">
        <f>'BASE METAS)'!Z107</f>
        <v>GENERAR RESGUARDOS PERSONALES DE LOS BIENES MUEBLES Y ACTUALIZACIÓN DE BASE DE DATOS.</v>
      </c>
      <c r="AA117" s="271" t="str">
        <f>'BASE METAS)'!AA107</f>
        <v>RESGUARDO</v>
      </c>
      <c r="AB117" s="346">
        <f>'BASE METAS)'!AB107</f>
        <v>16800</v>
      </c>
      <c r="AC117" s="341">
        <f>'BASE METAS)'!AC107</f>
        <v>4200</v>
      </c>
      <c r="AD117" s="342">
        <f>'BASE METAS)'!AD107</f>
        <v>0.25</v>
      </c>
      <c r="AE117" s="341">
        <f>'BASE METAS)'!AE107</f>
        <v>4200</v>
      </c>
      <c r="AF117" s="343">
        <f>'BASE METAS)'!AF107</f>
        <v>0.25</v>
      </c>
      <c r="AG117" s="195">
        <f>'BASE METAS)'!AG107</f>
        <v>4200</v>
      </c>
      <c r="AH117" s="192">
        <f>'BASE METAS)'!AH107</f>
        <v>0.25</v>
      </c>
      <c r="AI117" s="195">
        <f>'BASE METAS)'!AI107</f>
        <v>4200</v>
      </c>
      <c r="AJ117" s="192">
        <f>'BASE METAS)'!AJ107</f>
        <v>0.25</v>
      </c>
      <c r="AK117" s="199">
        <f>'BASE METAS)'!AK107</f>
        <v>1</v>
      </c>
      <c r="AL117" s="934" t="e">
        <f>'BASE METAS)'!#REF!</f>
        <v>#REF!</v>
      </c>
      <c r="AM117" s="1" t="e">
        <f>'BASE METAS)'!#REF!</f>
        <v>#REF!</v>
      </c>
      <c r="AN117" s="1" t="e">
        <f>'BASE METAS)'!#REF!</f>
        <v>#REF!</v>
      </c>
      <c r="AO117" s="1" t="e">
        <f>'BASE METAS)'!#REF!</f>
        <v>#REF!</v>
      </c>
      <c r="AP117" s="1" t="e">
        <f>'BASE METAS)'!#REF!</f>
        <v>#REF!</v>
      </c>
      <c r="AQ117" s="1" t="e">
        <f>'BASE METAS)'!#REF!</f>
        <v>#REF!</v>
      </c>
      <c r="AR117" s="1" t="e">
        <f>'BASE METAS)'!#REF!</f>
        <v>#REF!</v>
      </c>
      <c r="AS117" s="1" t="e">
        <f>'BASE METAS)'!#REF!</f>
        <v>#REF!</v>
      </c>
      <c r="AT117" s="1" t="e">
        <f>'BASE METAS)'!#REF!</f>
        <v>#REF!</v>
      </c>
      <c r="AU117" s="1479" t="e">
        <f>'BASE METAS)'!#REF!</f>
        <v>#REF!</v>
      </c>
      <c r="AV117" s="1" t="e">
        <f>'BASE METAS)'!#REF!</f>
        <v>#REF!</v>
      </c>
      <c r="AW117" s="1">
        <f>'BASE METAS)'!AL106</f>
        <v>2</v>
      </c>
      <c r="AX117" s="1" t="str">
        <f>'BASE METAS)'!AM106</f>
        <v>LEVANTAMIENTO FÍSICO DEL INVENTARIO DE BIENES MUEBLES</v>
      </c>
      <c r="AY117" s="1">
        <f>'BASE METAS)'!BT107</f>
        <v>4200</v>
      </c>
      <c r="AZ117" s="1">
        <f>'BASE METAS)'!BU107</f>
        <v>0</v>
      </c>
      <c r="BA117" s="1" t="e">
        <f>'BASE METAS)'!#REF!</f>
        <v>#REF!</v>
      </c>
      <c r="BB117" s="1" t="e">
        <f>'BASE METAS)'!#REF!</f>
        <v>#REF!</v>
      </c>
      <c r="BC117" s="1">
        <f>'BASE METAS)'!BX107</f>
        <v>8400</v>
      </c>
      <c r="BD117" s="1">
        <f>'BASE METAS)'!BY107</f>
        <v>0.5</v>
      </c>
      <c r="BE117" s="1">
        <f>'BASE METAS)'!CG107</f>
        <v>4200</v>
      </c>
      <c r="BF117" s="1">
        <f>'BASE METAS)'!CJ107</f>
        <v>0</v>
      </c>
      <c r="BG117" s="1">
        <f>'BASE METAS)'!CK107</f>
        <v>0</v>
      </c>
      <c r="BH117" s="1">
        <f>'BASE METAS)'!CL107</f>
        <v>0</v>
      </c>
      <c r="BI117" s="1">
        <f>'BASE METAS)'!CM107</f>
        <v>0</v>
      </c>
      <c r="BJ117" s="1">
        <f>'BASE METAS)'!CN107</f>
        <v>1400</v>
      </c>
      <c r="BK117" s="1">
        <f>'BASE METAS)'!CO107</f>
        <v>1400</v>
      </c>
      <c r="BL117" s="1">
        <f>'BASE METAS)'!CP107</f>
        <v>0</v>
      </c>
      <c r="BM117" s="1">
        <f>'BASE METAS)'!CQ107</f>
        <v>0</v>
      </c>
      <c r="BN117" s="1">
        <f>'BASE METAS)'!CR107</f>
        <v>0</v>
      </c>
      <c r="BO117" s="1">
        <f>'BASE METAS)'!CS107</f>
        <v>0</v>
      </c>
      <c r="BP117" s="1">
        <f>'BASE METAS)'!CT107</f>
        <v>0</v>
      </c>
      <c r="BQ117" s="1">
        <f>'BASE METAS)'!CU107</f>
        <v>0</v>
      </c>
      <c r="BR117" s="1">
        <f>'BASE METAS)'!CV107</f>
        <v>0</v>
      </c>
      <c r="BS117" s="1">
        <f>'BASE METAS)'!CW107</f>
        <v>0</v>
      </c>
      <c r="BT117" s="1">
        <f>'BASE METAS)'!CX107</f>
        <v>0</v>
      </c>
      <c r="BU117" s="1">
        <f>'BASE METAS)'!FA107</f>
        <v>16800</v>
      </c>
      <c r="BV117" s="1">
        <f>'BASE METAS)'!FB107</f>
        <v>0</v>
      </c>
      <c r="BW117" s="1">
        <f>'BASE METAS)'!FC107</f>
        <v>1400</v>
      </c>
      <c r="BX117" s="1">
        <f>'BASE METAS)'!FD107</f>
        <v>1400</v>
      </c>
      <c r="BY117" s="1">
        <f>'BASE METAS)'!FE107</f>
        <v>0</v>
      </c>
      <c r="BZ117" s="1">
        <f>'BASE METAS)'!FF107</f>
        <v>1</v>
      </c>
      <c r="CA117" s="1">
        <f>'BASE METAS)'!FG107</f>
        <v>5600</v>
      </c>
      <c r="CB117" s="1">
        <f>'BASE METAS)'!FH107</f>
        <v>11200</v>
      </c>
      <c r="CC117" s="1">
        <f>'BASE METAS)'!FI107</f>
        <v>0.33333333333333331</v>
      </c>
      <c r="CD117" s="1">
        <f>'BASE METAS)'!FJ107</f>
        <v>16800</v>
      </c>
      <c r="CE117" s="1">
        <f>'BASE METAS)'!FK107</f>
        <v>0</v>
      </c>
      <c r="CF117" s="1">
        <f>'BASE METAS)'!FL107</f>
        <v>1400</v>
      </c>
      <c r="CG117" s="1">
        <f>'BASE METAS)'!FM107</f>
        <v>1400</v>
      </c>
    </row>
    <row r="118" spans="1:85" ht="43.5" customHeight="1" x14ac:dyDescent="0.25">
      <c r="A118" s="1">
        <f>'BASE METAS)'!A108</f>
        <v>0</v>
      </c>
      <c r="B118" s="7199"/>
      <c r="C118" s="7154"/>
      <c r="D118" s="7154"/>
      <c r="E118" s="7154"/>
      <c r="F118" s="7223"/>
      <c r="G118" s="7223"/>
      <c r="H118" s="7144"/>
      <c r="I118" s="7144"/>
      <c r="J118" s="5707"/>
      <c r="K118" s="5707"/>
      <c r="L118" s="5707"/>
      <c r="M118" s="5707"/>
      <c r="N118" s="5707"/>
      <c r="O118" s="5707"/>
      <c r="P118" s="5698"/>
      <c r="Q118" s="5698"/>
      <c r="R118" s="5698"/>
      <c r="S118" s="5698"/>
      <c r="T118" s="5698"/>
      <c r="U118" s="7730"/>
      <c r="V118" s="5698"/>
      <c r="W118" s="5695"/>
      <c r="X118" s="7145"/>
      <c r="Y118" s="879">
        <f>'BASE METAS)'!Y108</f>
        <v>4</v>
      </c>
      <c r="Z118" s="339" t="str">
        <f>'BASE METAS)'!Z108</f>
        <v>CONCILIACIÓN DEL PARQUE VEHICULAR MUNICIPAL, CON EL DEPARTAMENTO DE CONTROL VEHICULAR Y ENERGÉTICOS.</v>
      </c>
      <c r="AA118" s="271" t="str">
        <f>'BASE METAS)'!AA108</f>
        <v>CONCILIACIÓN</v>
      </c>
      <c r="AB118" s="346">
        <f>'BASE METAS)'!AB108</f>
        <v>2</v>
      </c>
      <c r="AC118" s="341">
        <f>'BASE METAS)'!AC108</f>
        <v>1</v>
      </c>
      <c r="AD118" s="342">
        <f>'BASE METAS)'!AD108</f>
        <v>0.5</v>
      </c>
      <c r="AE118" s="341">
        <f>'BASE METAS)'!AE108</f>
        <v>0</v>
      </c>
      <c r="AF118" s="343">
        <f>'BASE METAS)'!AF108</f>
        <v>0</v>
      </c>
      <c r="AG118" s="195">
        <f>'BASE METAS)'!AG108</f>
        <v>1</v>
      </c>
      <c r="AH118" s="192">
        <f>'BASE METAS)'!AH108</f>
        <v>0.5</v>
      </c>
      <c r="AI118" s="195">
        <f>'BASE METAS)'!AI108</f>
        <v>0</v>
      </c>
      <c r="AJ118" s="192">
        <f>'BASE METAS)'!AJ108</f>
        <v>0</v>
      </c>
      <c r="AK118" s="199">
        <f>'BASE METAS)'!AK108</f>
        <v>1</v>
      </c>
      <c r="AL118" s="934" t="e">
        <f>'BASE METAS)'!#REF!</f>
        <v>#REF!</v>
      </c>
      <c r="AM118" s="1" t="e">
        <f>'BASE METAS)'!#REF!</f>
        <v>#REF!</v>
      </c>
      <c r="AN118" s="1" t="e">
        <f>'BASE METAS)'!#REF!</f>
        <v>#REF!</v>
      </c>
      <c r="AO118" s="1" t="e">
        <f>'BASE METAS)'!#REF!</f>
        <v>#REF!</v>
      </c>
      <c r="AP118" s="1" t="e">
        <f>'BASE METAS)'!#REF!</f>
        <v>#REF!</v>
      </c>
      <c r="AQ118" s="1" t="e">
        <f>'BASE METAS)'!#REF!</f>
        <v>#REF!</v>
      </c>
      <c r="AR118" s="1" t="e">
        <f>'BASE METAS)'!#REF!</f>
        <v>#REF!</v>
      </c>
      <c r="AS118" s="1" t="e">
        <f>'BASE METAS)'!#REF!</f>
        <v>#REF!</v>
      </c>
      <c r="AT118" s="1" t="e">
        <f>'BASE METAS)'!#REF!</f>
        <v>#REF!</v>
      </c>
      <c r="AU118" s="1479" t="e">
        <f>'BASE METAS)'!#REF!</f>
        <v>#REF!</v>
      </c>
      <c r="AV118" s="1" t="e">
        <f>'BASE METAS)'!#REF!</f>
        <v>#REF!</v>
      </c>
      <c r="AW118" s="1" t="e">
        <f>'BASE METAS)'!#REF!</f>
        <v>#REF!</v>
      </c>
      <c r="AX118" s="1" t="e">
        <f>'BASE METAS)'!#REF!</f>
        <v>#REF!</v>
      </c>
      <c r="AY118" s="1" t="e">
        <f>'BASE METAS)'!#REF!</f>
        <v>#REF!</v>
      </c>
      <c r="AZ118" s="1" t="str">
        <f>'BASE METAS)'!AU105</f>
        <v>DESEMPEÑO</v>
      </c>
      <c r="BA118" s="1" t="str">
        <f>'BASE METAS)'!AO106</f>
        <v>No. DE PROCEDIMIENTO</v>
      </c>
      <c r="BB118" s="1" t="e">
        <f>'BASE METAS)'!#REF!</f>
        <v>#REF!</v>
      </c>
      <c r="BC118" s="1" t="e">
        <f>'BASE METAS)'!#REF!</f>
        <v>#REF!</v>
      </c>
      <c r="BD118" s="1">
        <f>'BASE METAS)'!AQ106</f>
        <v>100</v>
      </c>
      <c r="BE118" s="1" t="e">
        <f>'BASE METAS)'!#REF!</f>
        <v>#REF!</v>
      </c>
      <c r="BF118" s="1" t="e">
        <f>'BASE METAS)'!#REF!</f>
        <v>#REF!</v>
      </c>
      <c r="BG118" s="1" t="e">
        <f>'BASE METAS)'!#REF!</f>
        <v>#REF!</v>
      </c>
      <c r="BH118" s="1">
        <f>'BASE METAS)'!CL108</f>
        <v>0</v>
      </c>
      <c r="BI118" s="1">
        <f>'BASE METAS)'!CM108</f>
        <v>1</v>
      </c>
      <c r="BJ118" s="1">
        <f>'BASE METAS)'!CN108</f>
        <v>0</v>
      </c>
      <c r="BK118" s="1">
        <f>'BASE METAS)'!CO108</f>
        <v>0</v>
      </c>
      <c r="BL118" s="1">
        <f>'BASE METAS)'!CP108</f>
        <v>0</v>
      </c>
      <c r="BM118" s="1">
        <f>'BASE METAS)'!CQ108</f>
        <v>0</v>
      </c>
      <c r="BN118" s="1">
        <f>'BASE METAS)'!CR108</f>
        <v>0</v>
      </c>
      <c r="BO118" s="1">
        <f>'BASE METAS)'!CS108</f>
        <v>0</v>
      </c>
      <c r="BP118" s="1">
        <f>'BASE METAS)'!CT108</f>
        <v>0</v>
      </c>
      <c r="BQ118" s="1">
        <f>'BASE METAS)'!CU108</f>
        <v>0</v>
      </c>
      <c r="BR118" s="1">
        <f>'BASE METAS)'!CV108</f>
        <v>0</v>
      </c>
      <c r="BS118" s="1">
        <f>'BASE METAS)'!CW108</f>
        <v>0</v>
      </c>
      <c r="BT118" s="1">
        <f>'BASE METAS)'!CX108</f>
        <v>0</v>
      </c>
      <c r="BU118" s="1">
        <f>'BASE METAS)'!FA108</f>
        <v>2</v>
      </c>
      <c r="BV118" s="1">
        <f>'BASE METAS)'!FB108</f>
        <v>0</v>
      </c>
      <c r="BW118" s="1">
        <f>'BASE METAS)'!FC108</f>
        <v>0</v>
      </c>
      <c r="BX118" s="1">
        <f>'BASE METAS)'!FD108</f>
        <v>0</v>
      </c>
      <c r="BY118" s="1">
        <f>'BASE METAS)'!FE108</f>
        <v>0</v>
      </c>
      <c r="BZ118" s="1" t="e">
        <f>'BASE METAS)'!FF108</f>
        <v>#DIV/0!</v>
      </c>
      <c r="CA118" s="1">
        <f>'BASE METAS)'!FG108</f>
        <v>1</v>
      </c>
      <c r="CB118" s="1">
        <f>'BASE METAS)'!FH108</f>
        <v>1</v>
      </c>
      <c r="CC118" s="1">
        <f>'BASE METAS)'!FI108</f>
        <v>0.5</v>
      </c>
      <c r="CD118" s="1">
        <f>'BASE METAS)'!FJ108</f>
        <v>2</v>
      </c>
      <c r="CE118" s="1">
        <f>'BASE METAS)'!FK108</f>
        <v>0</v>
      </c>
      <c r="CF118" s="1">
        <f>'BASE METAS)'!FL108</f>
        <v>0</v>
      </c>
      <c r="CG118" s="1">
        <f>'BASE METAS)'!FM108</f>
        <v>0</v>
      </c>
    </row>
    <row r="119" spans="1:85" ht="43.5" customHeight="1" x14ac:dyDescent="0.25">
      <c r="A119" s="1">
        <f>'BASE METAS)'!A109</f>
        <v>0</v>
      </c>
      <c r="B119" s="7199"/>
      <c r="C119" s="7154"/>
      <c r="D119" s="7154"/>
      <c r="E119" s="7154"/>
      <c r="F119" s="7223"/>
      <c r="G119" s="7223"/>
      <c r="H119" s="7144"/>
      <c r="I119" s="7144"/>
      <c r="J119" s="5707"/>
      <c r="K119" s="5707"/>
      <c r="L119" s="5707"/>
      <c r="M119" s="5707"/>
      <c r="N119" s="5707"/>
      <c r="O119" s="5707"/>
      <c r="P119" s="5698"/>
      <c r="Q119" s="5698"/>
      <c r="R119" s="5698"/>
      <c r="S119" s="5698"/>
      <c r="T119" s="5698"/>
      <c r="U119" s="7730"/>
      <c r="V119" s="5698"/>
      <c r="W119" s="5695"/>
      <c r="X119" s="7145"/>
      <c r="Y119" s="879">
        <f>'BASE METAS)'!Y109</f>
        <v>5</v>
      </c>
      <c r="Z119" s="345" t="str">
        <f>'BASE METAS)'!Z109</f>
        <v>GENERAR RESGUARDOS PERSONALES DEL PARQUE VEHICULAR Y ACTUALIZACIÓN DE BASE DE DATOS.</v>
      </c>
      <c r="AA119" s="271" t="str">
        <f>'BASE METAS)'!AA109</f>
        <v>RESGUARDO</v>
      </c>
      <c r="AB119" s="346">
        <f>'BASE METAS)'!AB109</f>
        <v>1940</v>
      </c>
      <c r="AC119" s="341">
        <f>'BASE METAS)'!AC109</f>
        <v>486</v>
      </c>
      <c r="AD119" s="342">
        <f>'BASE METAS)'!AD109</f>
        <v>0.25051546391752577</v>
      </c>
      <c r="AE119" s="341">
        <f>'BASE METAS)'!AE109</f>
        <v>486</v>
      </c>
      <c r="AF119" s="343">
        <f>'BASE METAS)'!AF109</f>
        <v>0.25051546391752577</v>
      </c>
      <c r="AG119" s="195">
        <f>'BASE METAS)'!AG109</f>
        <v>486</v>
      </c>
      <c r="AH119" s="192">
        <f>'BASE METAS)'!AH109</f>
        <v>0.25051546391752577</v>
      </c>
      <c r="AI119" s="195">
        <f>'BASE METAS)'!AI109</f>
        <v>482</v>
      </c>
      <c r="AJ119" s="192">
        <f>'BASE METAS)'!AJ109</f>
        <v>0.24845360824742269</v>
      </c>
      <c r="AK119" s="199">
        <f>'BASE METAS)'!AK109</f>
        <v>1</v>
      </c>
      <c r="AL119" s="934" t="e">
        <f>'BASE METAS)'!#REF!</f>
        <v>#REF!</v>
      </c>
      <c r="AM119" s="1" t="e">
        <f>'BASE METAS)'!#REF!</f>
        <v>#REF!</v>
      </c>
      <c r="AN119" s="1" t="e">
        <f>'BASE METAS)'!#REF!</f>
        <v>#REF!</v>
      </c>
      <c r="AO119" s="1" t="e">
        <f>'BASE METAS)'!#REF!</f>
        <v>#REF!</v>
      </c>
      <c r="AP119" s="1" t="e">
        <f>'BASE METAS)'!#REF!</f>
        <v>#REF!</v>
      </c>
      <c r="AQ119" s="1" t="e">
        <f>'BASE METAS)'!#REF!</f>
        <v>#REF!</v>
      </c>
      <c r="AR119" s="1" t="e">
        <f>'BASE METAS)'!#REF!</f>
        <v>#REF!</v>
      </c>
      <c r="AS119" s="1" t="e">
        <f>'BASE METAS)'!#REF!</f>
        <v>#REF!</v>
      </c>
      <c r="AT119" s="1" t="e">
        <f>'BASE METAS)'!#REF!</f>
        <v>#REF!</v>
      </c>
      <c r="AU119" s="1479" t="e">
        <f>'BASE METAS)'!#REF!</f>
        <v>#REF!</v>
      </c>
      <c r="AV119" s="1" t="e">
        <f>'BASE METAS)'!#REF!</f>
        <v>#REF!</v>
      </c>
      <c r="AW119" s="1" t="e">
        <f>'BASE METAS)'!#REF!</f>
        <v>#REF!</v>
      </c>
      <c r="AX119" s="1" t="str">
        <f>'BASE METAS)'!AN106</f>
        <v>ESTIMA LA CANTIDAD DE MOBILIARIO Y EQUIPO DE OFICINA, DE ACTIVO FIJO PROPIEDAD MUNICIPAL.</v>
      </c>
      <c r="AY119" s="1" t="e">
        <f>'BASE METAS)'!#REF!</f>
        <v>#REF!</v>
      </c>
      <c r="AZ119" s="1" t="str">
        <f>'BASE METAS)'!AU106</f>
        <v>DESEMPEÑO</v>
      </c>
      <c r="BA119" s="1" t="e">
        <f>'BASE METAS)'!#REF!</f>
        <v>#REF!</v>
      </c>
      <c r="BB119" s="1" t="e">
        <f>'BASE METAS)'!#REF!</f>
        <v>#REF!</v>
      </c>
      <c r="BC119" s="1" t="e">
        <f>'BASE METAS)'!#REF!</f>
        <v>#REF!</v>
      </c>
      <c r="BD119" s="1" t="e">
        <f>'BASE METAS)'!#REF!</f>
        <v>#REF!</v>
      </c>
      <c r="BE119" s="1" t="str">
        <f>'BASE METAS)'!AR106</f>
        <v>PROCEDIMIENTO</v>
      </c>
      <c r="BF119" s="1" t="e">
        <f>'BASE METAS)'!#REF!</f>
        <v>#REF!</v>
      </c>
      <c r="BG119" s="1" t="str">
        <f>'BASE METAS)'!AS106</f>
        <v>ECONOMÍA</v>
      </c>
      <c r="BH119" s="1">
        <f>'BASE METAS)'!CL109</f>
        <v>0</v>
      </c>
      <c r="BI119" s="1">
        <f>'BASE METAS)'!CM109</f>
        <v>0</v>
      </c>
      <c r="BJ119" s="1">
        <f>'BASE METAS)'!CN109</f>
        <v>162</v>
      </c>
      <c r="BK119" s="1">
        <f>'BASE METAS)'!CO109</f>
        <v>162</v>
      </c>
      <c r="BL119" s="1">
        <f>'BASE METAS)'!CP109</f>
        <v>0</v>
      </c>
      <c r="BM119" s="1">
        <f>'BASE METAS)'!CQ109</f>
        <v>0</v>
      </c>
      <c r="BN119" s="1">
        <f>'BASE METAS)'!CR109</f>
        <v>0</v>
      </c>
      <c r="BO119" s="1">
        <f>'BASE METAS)'!CS109</f>
        <v>0</v>
      </c>
      <c r="BP119" s="1">
        <f>'BASE METAS)'!CT109</f>
        <v>0</v>
      </c>
      <c r="BQ119" s="1">
        <f>'BASE METAS)'!CU109</f>
        <v>0</v>
      </c>
      <c r="BR119" s="1">
        <f>'BASE METAS)'!CV109</f>
        <v>0</v>
      </c>
      <c r="BS119" s="1">
        <f>'BASE METAS)'!CW109</f>
        <v>0</v>
      </c>
      <c r="BT119" s="1">
        <f>'BASE METAS)'!CX109</f>
        <v>0</v>
      </c>
      <c r="BU119" s="1">
        <f>'BASE METAS)'!FA109</f>
        <v>1940</v>
      </c>
      <c r="BV119" s="1">
        <f>'BASE METAS)'!FB109</f>
        <v>0</v>
      </c>
      <c r="BW119" s="1">
        <f>'BASE METAS)'!FC109</f>
        <v>162</v>
      </c>
      <c r="BX119" s="1">
        <f>'BASE METAS)'!FD109</f>
        <v>162</v>
      </c>
      <c r="BY119" s="1">
        <f>'BASE METAS)'!FE109</f>
        <v>0</v>
      </c>
      <c r="BZ119" s="1">
        <f>'BASE METAS)'!FF109</f>
        <v>1</v>
      </c>
      <c r="CA119" s="1">
        <f>'BASE METAS)'!FG109</f>
        <v>648</v>
      </c>
      <c r="CB119" s="1">
        <f>'BASE METAS)'!FH109</f>
        <v>1292</v>
      </c>
      <c r="CC119" s="1">
        <f>'BASE METAS)'!FI109</f>
        <v>0.33402061855670101</v>
      </c>
      <c r="CD119" s="1">
        <f>'BASE METAS)'!FJ109</f>
        <v>1940</v>
      </c>
      <c r="CE119" s="1">
        <f>'BASE METAS)'!FK109</f>
        <v>0</v>
      </c>
      <c r="CF119" s="1">
        <f>'BASE METAS)'!FL109</f>
        <v>162</v>
      </c>
      <c r="CG119" s="1">
        <f>'BASE METAS)'!FM109</f>
        <v>162</v>
      </c>
    </row>
    <row r="120" spans="1:85" ht="45" customHeight="1" x14ac:dyDescent="0.25">
      <c r="A120" s="1">
        <f>'BASE METAS)'!A110</f>
        <v>0</v>
      </c>
      <c r="B120" s="7199"/>
      <c r="C120" s="7154"/>
      <c r="D120" s="7154"/>
      <c r="E120" s="7154"/>
      <c r="F120" s="7223"/>
      <c r="G120" s="7223"/>
      <c r="H120" s="7144"/>
      <c r="I120" s="7144"/>
      <c r="J120" s="5707"/>
      <c r="K120" s="5707"/>
      <c r="L120" s="5707"/>
      <c r="M120" s="5707"/>
      <c r="N120" s="5707"/>
      <c r="O120" s="5707"/>
      <c r="P120" s="5698"/>
      <c r="Q120" s="5698"/>
      <c r="R120" s="5698"/>
      <c r="S120" s="5698"/>
      <c r="T120" s="5698"/>
      <c r="U120" s="7730"/>
      <c r="V120" s="5698"/>
      <c r="W120" s="5695"/>
      <c r="X120" s="7145"/>
      <c r="Y120" s="880">
        <f>'BASE METAS)'!Y110</f>
        <v>6</v>
      </c>
      <c r="Z120" s="339" t="str">
        <f>'BASE METAS)'!Z110</f>
        <v>DESINCORPORACIÓN DEL PATRIMONIO MUNICIPAL BIENES OBSOLETOS E INSERVIBLES.</v>
      </c>
      <c r="AA120" s="271" t="str">
        <f>'BASE METAS)'!AA110</f>
        <v>PROCEDIMIENTO</v>
      </c>
      <c r="AB120" s="346">
        <f>'BASE METAS)'!AB110</f>
        <v>1</v>
      </c>
      <c r="AC120" s="341">
        <f>'BASE METAS)'!AC110</f>
        <v>0</v>
      </c>
      <c r="AD120" s="342">
        <f>'BASE METAS)'!AD110</f>
        <v>0</v>
      </c>
      <c r="AE120" s="341">
        <f>'BASE METAS)'!AE110</f>
        <v>1</v>
      </c>
      <c r="AF120" s="343">
        <f>'BASE METAS)'!AF110</f>
        <v>1</v>
      </c>
      <c r="AG120" s="195">
        <f>'BASE METAS)'!AG110</f>
        <v>0</v>
      </c>
      <c r="AH120" s="192">
        <f>'BASE METAS)'!AH110</f>
        <v>0</v>
      </c>
      <c r="AI120" s="195">
        <f>'BASE METAS)'!AI110</f>
        <v>0</v>
      </c>
      <c r="AJ120" s="192">
        <f>'BASE METAS)'!AJ110</f>
        <v>0</v>
      </c>
      <c r="AK120" s="199">
        <f>'BASE METAS)'!AK110</f>
        <v>1</v>
      </c>
      <c r="AL120" s="933" t="e">
        <f>'BASE METAS)'!#REF!</f>
        <v>#REF!</v>
      </c>
      <c r="AM120" s="1" t="e">
        <f>'BASE METAS)'!#REF!</f>
        <v>#REF!</v>
      </c>
      <c r="AN120" s="1" t="e">
        <f>'BASE METAS)'!#REF!</f>
        <v>#REF!</v>
      </c>
      <c r="AO120" s="1" t="e">
        <f>'BASE METAS)'!#REF!</f>
        <v>#REF!</v>
      </c>
      <c r="AP120" s="1" t="e">
        <f>'BASE METAS)'!#REF!</f>
        <v>#REF!</v>
      </c>
      <c r="AQ120" s="1" t="e">
        <f>'BASE METAS)'!#REF!</f>
        <v>#REF!</v>
      </c>
      <c r="AR120" s="1" t="e">
        <f>'BASE METAS)'!#REF!</f>
        <v>#REF!</v>
      </c>
      <c r="AS120" s="1" t="e">
        <f>'BASE METAS)'!#REF!</f>
        <v>#REF!</v>
      </c>
      <c r="AT120" s="1" t="e">
        <f>'BASE METAS)'!#REF!</f>
        <v>#REF!</v>
      </c>
      <c r="AU120" s="1479" t="e">
        <f>'BASE METAS)'!#REF!</f>
        <v>#REF!</v>
      </c>
      <c r="AV120" s="1" t="e">
        <f>'BASE METAS)'!#REF!</f>
        <v>#REF!</v>
      </c>
      <c r="AW120" s="1" t="e">
        <f>'BASE METAS)'!#REF!</f>
        <v>#REF!</v>
      </c>
      <c r="AX120" s="1" t="e">
        <f>'BASE METAS)'!#REF!</f>
        <v>#REF!</v>
      </c>
      <c r="AY120" s="1" t="e">
        <f>'BASE METAS)'!#REF!</f>
        <v>#REF!</v>
      </c>
      <c r="AZ120" s="1" t="e">
        <f>'BASE METAS)'!#REF!</f>
        <v>#REF!</v>
      </c>
      <c r="BA120" s="1" t="str">
        <f>'BASE METAS)'!AP106</f>
        <v>No. DE PROCEDIMIENTO PROGRAMADO</v>
      </c>
      <c r="BB120" s="1" t="e">
        <f>'BASE METAS)'!#REF!</f>
        <v>#REF!</v>
      </c>
      <c r="BC120" s="1" t="e">
        <f>'BASE METAS)'!#REF!</f>
        <v>#REF!</v>
      </c>
      <c r="BD120" s="1" t="e">
        <f>'BASE METAS)'!#REF!</f>
        <v>#REF!</v>
      </c>
      <c r="BE120" s="1" t="e">
        <f>'BASE METAS)'!#REF!</f>
        <v>#REF!</v>
      </c>
      <c r="BF120" s="1" t="e">
        <f>'BASE METAS)'!#REF!</f>
        <v>#REF!</v>
      </c>
      <c r="BG120" s="1" t="e">
        <f>'BASE METAS)'!#REF!</f>
        <v>#REF!</v>
      </c>
      <c r="BH120" s="1">
        <f>'BASE METAS)'!CL110</f>
        <v>0</v>
      </c>
      <c r="BI120" s="1">
        <f>'BASE METAS)'!CM110</f>
        <v>0</v>
      </c>
      <c r="BJ120" s="1">
        <f>'BASE METAS)'!CN110</f>
        <v>0</v>
      </c>
      <c r="BK120" s="1">
        <f>'BASE METAS)'!CO110</f>
        <v>0</v>
      </c>
      <c r="BL120" s="1">
        <f>'BASE METAS)'!CP110</f>
        <v>0</v>
      </c>
      <c r="BM120" s="1">
        <f>'BASE METAS)'!CQ110</f>
        <v>0</v>
      </c>
      <c r="BN120" s="1">
        <f>'BASE METAS)'!CR110</f>
        <v>0</v>
      </c>
      <c r="BO120" s="1">
        <f>'BASE METAS)'!CS110</f>
        <v>0</v>
      </c>
      <c r="BP120" s="1">
        <f>'BASE METAS)'!CT110</f>
        <v>0</v>
      </c>
      <c r="BQ120" s="1">
        <f>'BASE METAS)'!CU110</f>
        <v>0</v>
      </c>
      <c r="BR120" s="1">
        <f>'BASE METAS)'!CV110</f>
        <v>0</v>
      </c>
      <c r="BS120" s="1">
        <f>'BASE METAS)'!CW110</f>
        <v>0</v>
      </c>
      <c r="BT120" s="1">
        <f>'BASE METAS)'!CX110</f>
        <v>0</v>
      </c>
      <c r="BU120" s="1">
        <f>'BASE METAS)'!FA110</f>
        <v>1</v>
      </c>
      <c r="BV120" s="1">
        <f>'BASE METAS)'!FB110</f>
        <v>0</v>
      </c>
      <c r="BW120" s="1">
        <f>'BASE METAS)'!FC110</f>
        <v>0</v>
      </c>
      <c r="BX120" s="1">
        <f>'BASE METAS)'!FD110</f>
        <v>0</v>
      </c>
      <c r="BY120" s="1">
        <f>'BASE METAS)'!FE110</f>
        <v>0</v>
      </c>
      <c r="BZ120" s="1" t="e">
        <f>'BASE METAS)'!FF110</f>
        <v>#DIV/0!</v>
      </c>
      <c r="CA120" s="1">
        <f>'BASE METAS)'!FG110</f>
        <v>0</v>
      </c>
      <c r="CB120" s="1">
        <f>'BASE METAS)'!FH110</f>
        <v>1</v>
      </c>
      <c r="CC120" s="1">
        <f>'BASE METAS)'!FI110</f>
        <v>0</v>
      </c>
      <c r="CD120" s="1">
        <f>'BASE METAS)'!FJ110</f>
        <v>1</v>
      </c>
      <c r="CE120" s="1">
        <f>'BASE METAS)'!FK110</f>
        <v>0</v>
      </c>
      <c r="CF120" s="1">
        <f>'BASE METAS)'!FL110</f>
        <v>0</v>
      </c>
      <c r="CG120" s="1">
        <f>'BASE METAS)'!FM110</f>
        <v>0</v>
      </c>
    </row>
    <row r="121" spans="1:85" ht="44.25" customHeight="1" x14ac:dyDescent="0.25">
      <c r="A121" s="1">
        <f>'BASE METAS)'!A111</f>
        <v>0</v>
      </c>
      <c r="B121" s="7199"/>
      <c r="C121" s="7154"/>
      <c r="D121" s="7154"/>
      <c r="E121" s="7154"/>
      <c r="F121" s="7223"/>
      <c r="G121" s="7223"/>
      <c r="H121" s="7144"/>
      <c r="I121" s="7144"/>
      <c r="J121" s="5707"/>
      <c r="K121" s="5707"/>
      <c r="L121" s="5707"/>
      <c r="M121" s="5707"/>
      <c r="N121" s="5707"/>
      <c r="O121" s="5707"/>
      <c r="P121" s="5698"/>
      <c r="Q121" s="5698"/>
      <c r="R121" s="5698"/>
      <c r="S121" s="5698"/>
      <c r="T121" s="5698"/>
      <c r="U121" s="7730"/>
      <c r="V121" s="5698"/>
      <c r="W121" s="5695"/>
      <c r="X121" s="7145"/>
      <c r="Y121" s="880">
        <f>'BASE METAS)'!Y111</f>
        <v>7</v>
      </c>
      <c r="Z121" s="345" t="str">
        <f>'BASE METAS)'!Z111</f>
        <v>DESINCORPORACIÓN DEL PATRIMONIO MUNICIPAL DE VEHÍCULOS Y MAQUINARIA PARA CONSTRUCCIÓN.</v>
      </c>
      <c r="AA121" s="271" t="str">
        <f>'BASE METAS)'!AA111</f>
        <v>PROCEDIMIENTO</v>
      </c>
      <c r="AB121" s="346">
        <f>'BASE METAS)'!AB111</f>
        <v>1</v>
      </c>
      <c r="AC121" s="341">
        <f>'BASE METAS)'!AC111</f>
        <v>0</v>
      </c>
      <c r="AD121" s="342">
        <f>'BASE METAS)'!AD111</f>
        <v>0</v>
      </c>
      <c r="AE121" s="341">
        <f>'BASE METAS)'!AE111</f>
        <v>1</v>
      </c>
      <c r="AF121" s="343">
        <f>'BASE METAS)'!AF111</f>
        <v>1</v>
      </c>
      <c r="AG121" s="195">
        <f>'BASE METAS)'!AG111</f>
        <v>0</v>
      </c>
      <c r="AH121" s="192">
        <f>'BASE METAS)'!AH111</f>
        <v>0</v>
      </c>
      <c r="AI121" s="195">
        <f>'BASE METAS)'!AI111</f>
        <v>0</v>
      </c>
      <c r="AJ121" s="192">
        <f>'BASE METAS)'!AJ111</f>
        <v>0</v>
      </c>
      <c r="AK121" s="199">
        <f>'BASE METAS)'!AK111</f>
        <v>1</v>
      </c>
      <c r="AL121" s="933" t="e">
        <f>'BASE METAS)'!#REF!</f>
        <v>#REF!</v>
      </c>
      <c r="AM121" s="1" t="e">
        <f>'BASE METAS)'!#REF!</f>
        <v>#REF!</v>
      </c>
      <c r="AN121" s="1" t="e">
        <f>'BASE METAS)'!#REF!</f>
        <v>#REF!</v>
      </c>
      <c r="AO121" s="1" t="e">
        <f>'BASE METAS)'!#REF!</f>
        <v>#REF!</v>
      </c>
      <c r="AP121" s="1" t="e">
        <f>'BASE METAS)'!#REF!</f>
        <v>#REF!</v>
      </c>
      <c r="AQ121" s="1" t="e">
        <f>'BASE METAS)'!#REF!</f>
        <v>#REF!</v>
      </c>
      <c r="AR121" s="1" t="e">
        <f>'BASE METAS)'!#REF!</f>
        <v>#REF!</v>
      </c>
      <c r="AS121" s="1" t="e">
        <f>'BASE METAS)'!#REF!</f>
        <v>#REF!</v>
      </c>
      <c r="AT121" s="1" t="e">
        <f>'BASE METAS)'!#REF!</f>
        <v>#REF!</v>
      </c>
      <c r="AU121" s="1479" t="e">
        <f>'BASE METAS)'!#REF!</f>
        <v>#REF!</v>
      </c>
      <c r="AV121" s="1" t="e">
        <f>'BASE METAS)'!#REF!</f>
        <v>#REF!</v>
      </c>
      <c r="AW121" s="1" t="e">
        <f>'BASE METAS)'!#REF!</f>
        <v>#REF!</v>
      </c>
      <c r="AX121" s="1" t="e">
        <f>'BASE METAS)'!#REF!</f>
        <v>#REF!</v>
      </c>
      <c r="AY121" s="1" t="e">
        <f>'BASE METAS)'!#REF!</f>
        <v>#REF!</v>
      </c>
      <c r="AZ121" s="1" t="e">
        <f>'BASE METAS)'!#REF!</f>
        <v>#REF!</v>
      </c>
      <c r="BA121" s="1" t="e">
        <f>'BASE METAS)'!#REF!</f>
        <v>#REF!</v>
      </c>
      <c r="BB121" s="1" t="e">
        <f>'BASE METAS)'!#REF!</f>
        <v>#REF!</v>
      </c>
      <c r="BC121" s="1" t="e">
        <f>'BASE METAS)'!#REF!</f>
        <v>#REF!</v>
      </c>
      <c r="BD121" s="1" t="e">
        <f>'BASE METAS)'!#REF!</f>
        <v>#REF!</v>
      </c>
      <c r="BE121" s="1" t="e">
        <f>'BASE METAS)'!#REF!</f>
        <v>#REF!</v>
      </c>
      <c r="BF121" s="1" t="e">
        <f>'BASE METAS)'!#REF!</f>
        <v>#REF!</v>
      </c>
      <c r="BG121" s="1" t="e">
        <f>'BASE METAS)'!#REF!</f>
        <v>#REF!</v>
      </c>
      <c r="BH121" s="1">
        <f>'BASE METAS)'!CL111</f>
        <v>0</v>
      </c>
      <c r="BI121" s="1">
        <f>'BASE METAS)'!CM111</f>
        <v>0</v>
      </c>
      <c r="BJ121" s="1">
        <f>'BASE METAS)'!CN111</f>
        <v>0</v>
      </c>
      <c r="BK121" s="1">
        <f>'BASE METAS)'!CO111</f>
        <v>0</v>
      </c>
      <c r="BL121" s="1">
        <f>'BASE METAS)'!CP111</f>
        <v>0</v>
      </c>
      <c r="BM121" s="1">
        <f>'BASE METAS)'!CQ111</f>
        <v>0</v>
      </c>
      <c r="BN121" s="1">
        <f>'BASE METAS)'!CR111</f>
        <v>0</v>
      </c>
      <c r="BO121" s="1">
        <f>'BASE METAS)'!CS111</f>
        <v>0</v>
      </c>
      <c r="BP121" s="1">
        <f>'BASE METAS)'!CT111</f>
        <v>0</v>
      </c>
      <c r="BQ121" s="1">
        <f>'BASE METAS)'!CU111</f>
        <v>0</v>
      </c>
      <c r="BR121" s="1">
        <f>'BASE METAS)'!CV111</f>
        <v>0</v>
      </c>
      <c r="BS121" s="1">
        <f>'BASE METAS)'!CW111</f>
        <v>0</v>
      </c>
      <c r="BT121" s="1">
        <f>'BASE METAS)'!CX111</f>
        <v>0</v>
      </c>
      <c r="BU121" s="1">
        <f>'BASE METAS)'!FA111</f>
        <v>1</v>
      </c>
      <c r="BV121" s="1">
        <f>'BASE METAS)'!FB111</f>
        <v>0</v>
      </c>
      <c r="BW121" s="1">
        <f>'BASE METAS)'!FC111</f>
        <v>0</v>
      </c>
      <c r="BX121" s="1">
        <f>'BASE METAS)'!FD111</f>
        <v>0</v>
      </c>
      <c r="BY121" s="1">
        <f>'BASE METAS)'!FE111</f>
        <v>0</v>
      </c>
      <c r="BZ121" s="1" t="e">
        <f>'BASE METAS)'!FF111</f>
        <v>#DIV/0!</v>
      </c>
      <c r="CA121" s="1">
        <f>'BASE METAS)'!FG111</f>
        <v>0</v>
      </c>
      <c r="CB121" s="1">
        <f>'BASE METAS)'!FH111</f>
        <v>1</v>
      </c>
      <c r="CC121" s="1">
        <f>'BASE METAS)'!FI111</f>
        <v>0</v>
      </c>
      <c r="CD121" s="1">
        <f>'BASE METAS)'!FJ111</f>
        <v>1</v>
      </c>
      <c r="CE121" s="1">
        <f>'BASE METAS)'!FK111</f>
        <v>0</v>
      </c>
      <c r="CF121" s="1">
        <f>'BASE METAS)'!FL111</f>
        <v>0</v>
      </c>
      <c r="CG121" s="1">
        <f>'BASE METAS)'!FM111</f>
        <v>0</v>
      </c>
    </row>
    <row r="122" spans="1:85" ht="34.5" customHeight="1" x14ac:dyDescent="0.25">
      <c r="A122" s="1">
        <f>'BASE METAS)'!A112</f>
        <v>0</v>
      </c>
      <c r="B122" s="7199"/>
      <c r="C122" s="7154"/>
      <c r="D122" s="7154"/>
      <c r="E122" s="7154"/>
      <c r="F122" s="7223"/>
      <c r="G122" s="7223"/>
      <c r="H122" s="7144"/>
      <c r="I122" s="7144"/>
      <c r="J122" s="5707"/>
      <c r="K122" s="5707"/>
      <c r="L122" s="5707"/>
      <c r="M122" s="5707"/>
      <c r="N122" s="5707"/>
      <c r="O122" s="5707"/>
      <c r="P122" s="5698"/>
      <c r="Q122" s="5698"/>
      <c r="R122" s="5698"/>
      <c r="S122" s="5698"/>
      <c r="T122" s="5698"/>
      <c r="U122" s="7730"/>
      <c r="V122" s="5698"/>
      <c r="W122" s="5695"/>
      <c r="X122" s="7145"/>
      <c r="Y122" s="880">
        <f>'BASE METAS)'!Y112</f>
        <v>8</v>
      </c>
      <c r="Z122" s="339" t="str">
        <f>'BASE METAS)'!Z112</f>
        <v>EXPEDIR CONSTANCIA DE NO PROPIEDAD MUNICIPAL.</v>
      </c>
      <c r="AA122" s="271" t="str">
        <f>'BASE METAS)'!AA112</f>
        <v>CONSTANCIA</v>
      </c>
      <c r="AB122" s="346">
        <f>'BASE METAS)'!AB112</f>
        <v>80</v>
      </c>
      <c r="AC122" s="341">
        <f>'BASE METAS)'!AC112</f>
        <v>21</v>
      </c>
      <c r="AD122" s="342">
        <f>'BASE METAS)'!AD112</f>
        <v>0.26250000000000001</v>
      </c>
      <c r="AE122" s="341">
        <f>'BASE METAS)'!AE112</f>
        <v>21</v>
      </c>
      <c r="AF122" s="343">
        <f>'BASE METAS)'!AF112</f>
        <v>0.26250000000000001</v>
      </c>
      <c r="AG122" s="195">
        <f>'BASE METAS)'!AG112</f>
        <v>21</v>
      </c>
      <c r="AH122" s="192">
        <f>'BASE METAS)'!AH112</f>
        <v>0.26250000000000001</v>
      </c>
      <c r="AI122" s="195">
        <f>'BASE METAS)'!AI112</f>
        <v>17</v>
      </c>
      <c r="AJ122" s="192">
        <f>'BASE METAS)'!AJ112</f>
        <v>0.21249999999999999</v>
      </c>
      <c r="AK122" s="199">
        <f>'BASE METAS)'!AK112</f>
        <v>1</v>
      </c>
      <c r="AL122" s="933" t="e">
        <f>'BASE METAS)'!#REF!</f>
        <v>#REF!</v>
      </c>
      <c r="AM122" s="1" t="e">
        <f>'BASE METAS)'!#REF!</f>
        <v>#REF!</v>
      </c>
      <c r="AN122" s="1" t="e">
        <f>'BASE METAS)'!#REF!</f>
        <v>#REF!</v>
      </c>
      <c r="AO122" s="1" t="e">
        <f>'BASE METAS)'!#REF!</f>
        <v>#REF!</v>
      </c>
      <c r="AP122" s="1" t="e">
        <f>'BASE METAS)'!#REF!</f>
        <v>#REF!</v>
      </c>
      <c r="AQ122" s="1" t="e">
        <f>'BASE METAS)'!#REF!</f>
        <v>#REF!</v>
      </c>
      <c r="AR122" s="1" t="e">
        <f>'BASE METAS)'!#REF!</f>
        <v>#REF!</v>
      </c>
      <c r="AS122" s="1" t="e">
        <f>'BASE METAS)'!#REF!</f>
        <v>#REF!</v>
      </c>
      <c r="AT122" s="1" t="e">
        <f>'BASE METAS)'!#REF!</f>
        <v>#REF!</v>
      </c>
      <c r="AU122" s="1479" t="e">
        <f>'BASE METAS)'!#REF!</f>
        <v>#REF!</v>
      </c>
      <c r="AV122" s="1" t="e">
        <f>'BASE METAS)'!#REF!</f>
        <v>#REF!</v>
      </c>
      <c r="AW122" s="1" t="e">
        <f>'BASE METAS)'!#REF!</f>
        <v>#REF!</v>
      </c>
      <c r="AX122" s="1" t="e">
        <f>'BASE METAS)'!#REF!</f>
        <v>#REF!</v>
      </c>
      <c r="AY122" s="1" t="e">
        <f>'BASE METAS)'!#REF!</f>
        <v>#REF!</v>
      </c>
      <c r="AZ122" s="1" t="e">
        <f>'BASE METAS)'!#REF!</f>
        <v>#REF!</v>
      </c>
      <c r="BA122" s="1" t="e">
        <f>'BASE METAS)'!#REF!</f>
        <v>#REF!</v>
      </c>
      <c r="BB122" s="1" t="e">
        <f>'BASE METAS)'!#REF!</f>
        <v>#REF!</v>
      </c>
      <c r="BC122" s="1" t="e">
        <f>'BASE METAS)'!#REF!</f>
        <v>#REF!</v>
      </c>
      <c r="BD122" s="1" t="e">
        <f>'BASE METAS)'!#REF!</f>
        <v>#REF!</v>
      </c>
      <c r="BE122" s="1" t="e">
        <f>'BASE METAS)'!#REF!</f>
        <v>#REF!</v>
      </c>
      <c r="BF122" s="1" t="e">
        <f>'BASE METAS)'!#REF!</f>
        <v>#REF!</v>
      </c>
      <c r="BG122" s="1" t="e">
        <f>'BASE METAS)'!#REF!</f>
        <v>#REF!</v>
      </c>
      <c r="BH122" s="1">
        <f>'BASE METAS)'!CL112</f>
        <v>0</v>
      </c>
      <c r="BI122" s="1">
        <f>'BASE METAS)'!CM112</f>
        <v>7</v>
      </c>
      <c r="BJ122" s="1">
        <f>'BASE METAS)'!CN112</f>
        <v>7</v>
      </c>
      <c r="BK122" s="1">
        <f>'BASE METAS)'!CO112</f>
        <v>7</v>
      </c>
      <c r="BL122" s="1">
        <f>'BASE METAS)'!CP112</f>
        <v>0</v>
      </c>
      <c r="BM122" s="1">
        <f>'BASE METAS)'!CQ112</f>
        <v>0</v>
      </c>
      <c r="BN122" s="1">
        <f>'BASE METAS)'!CR112</f>
        <v>0</v>
      </c>
      <c r="BO122" s="1">
        <f>'BASE METAS)'!CS112</f>
        <v>0</v>
      </c>
      <c r="BP122" s="1">
        <f>'BASE METAS)'!CT112</f>
        <v>0</v>
      </c>
      <c r="BQ122" s="1">
        <f>'BASE METAS)'!CU112</f>
        <v>0</v>
      </c>
      <c r="BR122" s="1">
        <f>'BASE METAS)'!CV112</f>
        <v>0</v>
      </c>
      <c r="BS122" s="1">
        <f>'BASE METAS)'!CW112</f>
        <v>0</v>
      </c>
      <c r="BT122" s="1">
        <f>'BASE METAS)'!CX112</f>
        <v>0</v>
      </c>
      <c r="BU122" s="1">
        <f>'BASE METAS)'!FA112</f>
        <v>80</v>
      </c>
      <c r="BV122" s="1">
        <f>'BASE METAS)'!FB112</f>
        <v>0</v>
      </c>
      <c r="BW122" s="1">
        <f>'BASE METAS)'!FC112</f>
        <v>7</v>
      </c>
      <c r="BX122" s="1">
        <f>'BASE METAS)'!FD112</f>
        <v>7</v>
      </c>
      <c r="BY122" s="1">
        <f>'BASE METAS)'!FE112</f>
        <v>0</v>
      </c>
      <c r="BZ122" s="1">
        <f>'BASE METAS)'!FF112</f>
        <v>1</v>
      </c>
      <c r="CA122" s="1">
        <f>'BASE METAS)'!FG112</f>
        <v>28</v>
      </c>
      <c r="CB122" s="1">
        <f>'BASE METAS)'!FH112</f>
        <v>52</v>
      </c>
      <c r="CC122" s="1">
        <f>'BASE METAS)'!FI112</f>
        <v>0.35</v>
      </c>
      <c r="CD122" s="1">
        <f>'BASE METAS)'!FJ112</f>
        <v>80</v>
      </c>
      <c r="CE122" s="1">
        <f>'BASE METAS)'!FK112</f>
        <v>0</v>
      </c>
      <c r="CF122" s="1">
        <f>'BASE METAS)'!FL112</f>
        <v>7</v>
      </c>
      <c r="CG122" s="1">
        <f>'BASE METAS)'!FM112</f>
        <v>7</v>
      </c>
    </row>
    <row r="123" spans="1:85" ht="27" customHeight="1" x14ac:dyDescent="0.25">
      <c r="A123" s="1">
        <f>'BASE METAS)'!A113</f>
        <v>0</v>
      </c>
      <c r="B123" s="7199"/>
      <c r="C123" s="7154"/>
      <c r="D123" s="7154"/>
      <c r="E123" s="7154"/>
      <c r="F123" s="7223"/>
      <c r="G123" s="7223"/>
      <c r="H123" s="7144"/>
      <c r="I123" s="7144"/>
      <c r="J123" s="5707"/>
      <c r="K123" s="5707"/>
      <c r="L123" s="5707"/>
      <c r="M123" s="5707"/>
      <c r="N123" s="5707"/>
      <c r="O123" s="5707"/>
      <c r="P123" s="5698"/>
      <c r="Q123" s="5698"/>
      <c r="R123" s="5698"/>
      <c r="S123" s="5698"/>
      <c r="T123" s="5698"/>
      <c r="U123" s="7730"/>
      <c r="V123" s="5698"/>
      <c r="W123" s="5695"/>
      <c r="X123" s="7145"/>
      <c r="Y123" s="880">
        <f>'BASE METAS)'!Y113</f>
        <v>9</v>
      </c>
      <c r="Z123" s="345" t="str">
        <f>'BASE METAS)'!Z113</f>
        <v>LEVANTAMIENTO FÍSICO DEL INVENTARIO DE BIENES INMUEBLES.</v>
      </c>
      <c r="AA123" s="271" t="str">
        <f>'BASE METAS)'!AA113</f>
        <v>PROCEDIMIENTO</v>
      </c>
      <c r="AB123" s="346">
        <f>'BASE METAS)'!AB113</f>
        <v>2</v>
      </c>
      <c r="AC123" s="341">
        <f>'BASE METAS)'!AC113</f>
        <v>1</v>
      </c>
      <c r="AD123" s="342">
        <f>'BASE METAS)'!AD113</f>
        <v>0.5</v>
      </c>
      <c r="AE123" s="341">
        <f>'BASE METAS)'!AE113</f>
        <v>0</v>
      </c>
      <c r="AF123" s="343">
        <f>'BASE METAS)'!AF113</f>
        <v>0</v>
      </c>
      <c r="AG123" s="195">
        <f>'BASE METAS)'!AG113</f>
        <v>1</v>
      </c>
      <c r="AH123" s="192">
        <f>'BASE METAS)'!AH113</f>
        <v>0.5</v>
      </c>
      <c r="AI123" s="195">
        <f>'BASE METAS)'!AI113</f>
        <v>0</v>
      </c>
      <c r="AJ123" s="192">
        <f>'BASE METAS)'!AJ113</f>
        <v>0</v>
      </c>
      <c r="AK123" s="199">
        <f>'BASE METAS)'!AK113</f>
        <v>1</v>
      </c>
      <c r="AL123" s="933" t="e">
        <f>'BASE METAS)'!#REF!</f>
        <v>#REF!</v>
      </c>
      <c r="AM123" s="1" t="e">
        <f>'BASE METAS)'!#REF!</f>
        <v>#REF!</v>
      </c>
      <c r="AN123" s="1" t="e">
        <f>'BASE METAS)'!#REF!</f>
        <v>#REF!</v>
      </c>
      <c r="AO123" s="1" t="e">
        <f>'BASE METAS)'!#REF!</f>
        <v>#REF!</v>
      </c>
      <c r="AP123" s="1" t="e">
        <f>'BASE METAS)'!#REF!</f>
        <v>#REF!</v>
      </c>
      <c r="AQ123" s="1" t="e">
        <f>'BASE METAS)'!#REF!</f>
        <v>#REF!</v>
      </c>
      <c r="AR123" s="1" t="e">
        <f>'BASE METAS)'!#REF!</f>
        <v>#REF!</v>
      </c>
      <c r="AS123" s="1" t="e">
        <f>'BASE METAS)'!#REF!</f>
        <v>#REF!</v>
      </c>
      <c r="AT123" s="1" t="e">
        <f>'BASE METAS)'!#REF!</f>
        <v>#REF!</v>
      </c>
      <c r="AU123" s="1479" t="e">
        <f>'BASE METAS)'!#REF!</f>
        <v>#REF!</v>
      </c>
      <c r="AV123" s="1">
        <f>'BASE METAS)'!BQ113</f>
        <v>2</v>
      </c>
      <c r="AW123" s="1">
        <f>'BASE METAS)'!AL107</f>
        <v>3</v>
      </c>
      <c r="AX123" s="1" t="str">
        <f>'BASE METAS)'!AM107</f>
        <v>GENERAR RESGUARDOS PERSONALES</v>
      </c>
      <c r="AY123" s="1" t="e">
        <f>'BASE METAS)'!#REF!</f>
        <v>#REF!</v>
      </c>
      <c r="AZ123" s="1" t="e">
        <f>'BASE METAS)'!#REF!</f>
        <v>#REF!</v>
      </c>
      <c r="BA123" s="1" t="str">
        <f>'BASE METAS)'!AO107</f>
        <v>No. DE RESGUARDOS EMITIDOS</v>
      </c>
      <c r="BB123" s="1" t="e">
        <f>'BASE METAS)'!#REF!</f>
        <v>#REF!</v>
      </c>
      <c r="BC123" s="1" t="e">
        <f>'BASE METAS)'!#REF!</f>
        <v>#REF!</v>
      </c>
      <c r="BD123" s="1">
        <f>'BASE METAS)'!AQ107</f>
        <v>100</v>
      </c>
      <c r="BE123" s="1" t="str">
        <f>'BASE METAS)'!AR108</f>
        <v>PROCEDIMIENTO</v>
      </c>
      <c r="BF123" s="1" t="e">
        <f>'BASE METAS)'!#REF!</f>
        <v>#REF!</v>
      </c>
      <c r="BG123" s="1" t="str">
        <f>'BASE METAS)'!AS108</f>
        <v>EFICACIA</v>
      </c>
      <c r="BH123" s="1">
        <f>'BASE METAS)'!CL113</f>
        <v>0</v>
      </c>
      <c r="BI123" s="1">
        <f>'BASE METAS)'!CM113</f>
        <v>1</v>
      </c>
      <c r="BJ123" s="1">
        <f>'BASE METAS)'!CN113</f>
        <v>0</v>
      </c>
      <c r="BK123" s="1">
        <f>'BASE METAS)'!CO113</f>
        <v>0</v>
      </c>
      <c r="BL123" s="1">
        <f>'BASE METAS)'!CP113</f>
        <v>0</v>
      </c>
      <c r="BM123" s="1">
        <f>'BASE METAS)'!CQ113</f>
        <v>0</v>
      </c>
      <c r="BN123" s="1">
        <f>'BASE METAS)'!CR113</f>
        <v>0</v>
      </c>
      <c r="BO123" s="1">
        <f>'BASE METAS)'!CS113</f>
        <v>0</v>
      </c>
      <c r="BP123" s="1">
        <f>'BASE METAS)'!CT113</f>
        <v>0</v>
      </c>
      <c r="BQ123" s="1">
        <f>'BASE METAS)'!CU113</f>
        <v>0</v>
      </c>
      <c r="BR123" s="1">
        <f>'BASE METAS)'!CV113</f>
        <v>0</v>
      </c>
      <c r="BS123" s="1">
        <f>'BASE METAS)'!CW113</f>
        <v>0</v>
      </c>
      <c r="BT123" s="1">
        <f>'BASE METAS)'!CX113</f>
        <v>0</v>
      </c>
      <c r="BU123" s="1">
        <f>'BASE METAS)'!FA113</f>
        <v>2</v>
      </c>
      <c r="BV123" s="1">
        <f>'BASE METAS)'!FB113</f>
        <v>0</v>
      </c>
      <c r="BW123" s="1">
        <f>'BASE METAS)'!FC113</f>
        <v>0</v>
      </c>
      <c r="BX123" s="1">
        <f>'BASE METAS)'!FD113</f>
        <v>0</v>
      </c>
      <c r="BY123" s="1">
        <f>'BASE METAS)'!FE113</f>
        <v>0</v>
      </c>
      <c r="BZ123" s="1" t="e">
        <f>'BASE METAS)'!FF113</f>
        <v>#DIV/0!</v>
      </c>
      <c r="CA123" s="1">
        <f>'BASE METAS)'!FG113</f>
        <v>1</v>
      </c>
      <c r="CB123" s="1">
        <f>'BASE METAS)'!FH113</f>
        <v>1</v>
      </c>
      <c r="CC123" s="1">
        <f>'BASE METAS)'!FI113</f>
        <v>0.5</v>
      </c>
      <c r="CD123" s="1">
        <f>'BASE METAS)'!FJ113</f>
        <v>2</v>
      </c>
      <c r="CE123" s="1">
        <f>'BASE METAS)'!FK113</f>
        <v>0</v>
      </c>
      <c r="CF123" s="1">
        <f>'BASE METAS)'!FL113</f>
        <v>0</v>
      </c>
      <c r="CG123" s="1">
        <f>'BASE METAS)'!FM113</f>
        <v>0</v>
      </c>
    </row>
    <row r="124" spans="1:85" ht="29.25" customHeight="1" x14ac:dyDescent="0.25">
      <c r="A124" s="1">
        <f>'BASE METAS)'!A114</f>
        <v>0</v>
      </c>
      <c r="B124" s="7199"/>
      <c r="C124" s="7154"/>
      <c r="D124" s="7154"/>
      <c r="E124" s="7154"/>
      <c r="F124" s="7223"/>
      <c r="G124" s="7223"/>
      <c r="H124" s="7144"/>
      <c r="I124" s="7144"/>
      <c r="J124" s="5707"/>
      <c r="K124" s="5707"/>
      <c r="L124" s="5707"/>
      <c r="M124" s="5707"/>
      <c r="N124" s="5707"/>
      <c r="O124" s="5707"/>
      <c r="P124" s="5698"/>
      <c r="Q124" s="5698"/>
      <c r="R124" s="5698"/>
      <c r="S124" s="5698"/>
      <c r="T124" s="5698"/>
      <c r="U124" s="7730"/>
      <c r="V124" s="5698"/>
      <c r="W124" s="5695"/>
      <c r="X124" s="7145"/>
      <c r="Y124" s="880">
        <f>'BASE METAS)'!Y114</f>
        <v>10</v>
      </c>
      <c r="Z124" s="345" t="str">
        <f>'BASE METAS)'!Z114</f>
        <v>DIGITALIZACIÓN DE LOS DOCUMENTOS DEL ACERVO HISTÓRICO.</v>
      </c>
      <c r="AA124" s="271" t="str">
        <f>'BASE METAS)'!AA114</f>
        <v>DOCUMENTO</v>
      </c>
      <c r="AB124" s="346">
        <f>'BASE METAS)'!AB114</f>
        <v>5500</v>
      </c>
      <c r="AC124" s="341">
        <f>'BASE METAS)'!AC114</f>
        <v>1380</v>
      </c>
      <c r="AD124" s="342">
        <f>'BASE METAS)'!AD114</f>
        <v>0.25090909090909091</v>
      </c>
      <c r="AE124" s="341">
        <f>'BASE METAS)'!AE114</f>
        <v>1380</v>
      </c>
      <c r="AF124" s="343">
        <f>'BASE METAS)'!AF114</f>
        <v>0.25090909090909091</v>
      </c>
      <c r="AG124" s="195">
        <f>'BASE METAS)'!AG114</f>
        <v>1380</v>
      </c>
      <c r="AH124" s="192">
        <f>'BASE METAS)'!AH114</f>
        <v>0.25090909090909091</v>
      </c>
      <c r="AI124" s="195">
        <f>'BASE METAS)'!AI114</f>
        <v>1360</v>
      </c>
      <c r="AJ124" s="192">
        <f>'BASE METAS)'!AJ114</f>
        <v>0.24727272727272728</v>
      </c>
      <c r="AK124" s="199">
        <f>'BASE METAS)'!AK114</f>
        <v>1</v>
      </c>
      <c r="AL124" s="933" t="e">
        <f>'BASE METAS)'!#REF!</f>
        <v>#REF!</v>
      </c>
      <c r="AM124" s="1" t="e">
        <f>'BASE METAS)'!#REF!</f>
        <v>#REF!</v>
      </c>
      <c r="AN124" s="1" t="e">
        <f>'BASE METAS)'!#REF!</f>
        <v>#REF!</v>
      </c>
      <c r="AO124" s="1" t="e">
        <f>'BASE METAS)'!#REF!</f>
        <v>#REF!</v>
      </c>
      <c r="AP124" s="1" t="e">
        <f>'BASE METAS)'!#REF!</f>
        <v>#REF!</v>
      </c>
      <c r="AQ124" s="1" t="e">
        <f>'BASE METAS)'!#REF!</f>
        <v>#REF!</v>
      </c>
      <c r="AR124" s="1" t="e">
        <f>'BASE METAS)'!#REF!</f>
        <v>#REF!</v>
      </c>
      <c r="AS124" s="1" t="e">
        <f>'BASE METAS)'!#REF!</f>
        <v>#REF!</v>
      </c>
      <c r="AT124" s="1" t="e">
        <f>'BASE METAS)'!#REF!</f>
        <v>#REF!</v>
      </c>
      <c r="AU124" s="1479" t="e">
        <f>'BASE METAS)'!#REF!</f>
        <v>#REF!</v>
      </c>
      <c r="AV124" s="1">
        <f>'BASE METAS)'!BQ114</f>
        <v>5500</v>
      </c>
      <c r="AW124" s="1" t="e">
        <f>'BASE METAS)'!#REF!</f>
        <v>#REF!</v>
      </c>
      <c r="AX124" s="1" t="e">
        <f>'BASE METAS)'!#REF!</f>
        <v>#REF!</v>
      </c>
      <c r="AY124" s="1" t="e">
        <f>'BASE METAS)'!#REF!</f>
        <v>#REF!</v>
      </c>
      <c r="AZ124" s="1" t="e">
        <f>'BASE METAS)'!#REF!</f>
        <v>#REF!</v>
      </c>
      <c r="BA124" s="1" t="e">
        <f>'BASE METAS)'!#REF!</f>
        <v>#REF!</v>
      </c>
      <c r="BB124" s="1" t="e">
        <f>'BASE METAS)'!#REF!</f>
        <v>#REF!</v>
      </c>
      <c r="BC124" s="1" t="e">
        <f>'BASE METAS)'!#REF!</f>
        <v>#REF!</v>
      </c>
      <c r="BD124" s="1" t="e">
        <f>'BASE METAS)'!#REF!</f>
        <v>#REF!</v>
      </c>
      <c r="BE124" s="1" t="e">
        <f>'BASE METAS)'!#REF!</f>
        <v>#REF!</v>
      </c>
      <c r="BF124" s="1" t="e">
        <f>'BASE METAS)'!#REF!</f>
        <v>#REF!</v>
      </c>
      <c r="BG124" s="1" t="e">
        <f>'BASE METAS)'!#REF!</f>
        <v>#REF!</v>
      </c>
      <c r="BH124" s="1">
        <f>'BASE METAS)'!CL114</f>
        <v>0</v>
      </c>
      <c r="BI124" s="1">
        <f>'BASE METAS)'!CM114</f>
        <v>0</v>
      </c>
      <c r="BJ124" s="1">
        <f>'BASE METAS)'!CN114</f>
        <v>460</v>
      </c>
      <c r="BK124" s="1">
        <f>'BASE METAS)'!CO114</f>
        <v>0</v>
      </c>
      <c r="BL124" s="1">
        <f>'BASE METAS)'!CP114</f>
        <v>0</v>
      </c>
      <c r="BM124" s="1">
        <f>'BASE METAS)'!CQ114</f>
        <v>0</v>
      </c>
      <c r="BN124" s="1">
        <f>'BASE METAS)'!CR114</f>
        <v>0</v>
      </c>
      <c r="BO124" s="1">
        <f>'BASE METAS)'!CS114</f>
        <v>0</v>
      </c>
      <c r="BP124" s="1">
        <f>'BASE METAS)'!CT114</f>
        <v>0</v>
      </c>
      <c r="BQ124" s="1">
        <f>'BASE METAS)'!CU114</f>
        <v>0</v>
      </c>
      <c r="BR124" s="1">
        <f>'BASE METAS)'!CV114</f>
        <v>0</v>
      </c>
      <c r="BS124" s="1">
        <f>'BASE METAS)'!CW114</f>
        <v>0</v>
      </c>
      <c r="BT124" s="1">
        <f>'BASE METAS)'!CX114</f>
        <v>0</v>
      </c>
      <c r="BU124" s="1">
        <f>'BASE METAS)'!FA114</f>
        <v>5500</v>
      </c>
      <c r="BV124" s="1">
        <f>'BASE METAS)'!FB114</f>
        <v>0</v>
      </c>
      <c r="BW124" s="1">
        <f>'BASE METAS)'!FC114</f>
        <v>460</v>
      </c>
      <c r="BX124" s="1">
        <f>'BASE METAS)'!FD114</f>
        <v>460</v>
      </c>
      <c r="BY124" s="1">
        <f>'BASE METAS)'!FE114</f>
        <v>0</v>
      </c>
      <c r="BZ124" s="1">
        <f>'BASE METAS)'!FF114</f>
        <v>1</v>
      </c>
      <c r="CA124" s="1">
        <f>'BASE METAS)'!FG114</f>
        <v>1840</v>
      </c>
      <c r="CB124" s="1">
        <f>'BASE METAS)'!FH114</f>
        <v>3660</v>
      </c>
      <c r="CC124" s="1">
        <f>'BASE METAS)'!FI114</f>
        <v>0.33454545454545453</v>
      </c>
      <c r="CD124" s="1">
        <f>'BASE METAS)'!FJ114</f>
        <v>5500</v>
      </c>
      <c r="CE124" s="1">
        <f>'BASE METAS)'!FK114</f>
        <v>0</v>
      </c>
      <c r="CF124" s="1">
        <f>'BASE METAS)'!FL114</f>
        <v>460</v>
      </c>
      <c r="CG124" s="1">
        <f>'BASE METAS)'!FM114</f>
        <v>460</v>
      </c>
    </row>
    <row r="125" spans="1:85" ht="28.5" customHeight="1" x14ac:dyDescent="0.25">
      <c r="A125" s="1">
        <f>'BASE METAS)'!A115</f>
        <v>0</v>
      </c>
      <c r="B125" s="7199"/>
      <c r="C125" s="7154"/>
      <c r="D125" s="7154"/>
      <c r="E125" s="7154"/>
      <c r="F125" s="7223"/>
      <c r="G125" s="7223"/>
      <c r="H125" s="7144"/>
      <c r="I125" s="7144"/>
      <c r="J125" s="5707"/>
      <c r="K125" s="5707"/>
      <c r="L125" s="5707"/>
      <c r="M125" s="5707"/>
      <c r="N125" s="5707"/>
      <c r="O125" s="5707"/>
      <c r="P125" s="5698"/>
      <c r="Q125" s="5698"/>
      <c r="R125" s="5698"/>
      <c r="S125" s="5698"/>
      <c r="T125" s="5698"/>
      <c r="U125" s="7730"/>
      <c r="V125" s="5698"/>
      <c r="W125" s="5695"/>
      <c r="X125" s="7145"/>
      <c r="Y125" s="880">
        <f>'BASE METAS)'!Y115</f>
        <v>11</v>
      </c>
      <c r="Z125" s="345" t="str">
        <f>'BASE METAS)'!Z115</f>
        <v>DIGITALIZACIÓN DE FOTOGRAFÍAS.</v>
      </c>
      <c r="AA125" s="271" t="str">
        <f>'BASE METAS)'!AA115</f>
        <v>FOTOGRAFÍA</v>
      </c>
      <c r="AB125" s="346">
        <f>'BASE METAS)'!AB115</f>
        <v>5500</v>
      </c>
      <c r="AC125" s="341">
        <f>'BASE METAS)'!AC115</f>
        <v>1380</v>
      </c>
      <c r="AD125" s="342">
        <f>'BASE METAS)'!AD115</f>
        <v>0.25090909090909091</v>
      </c>
      <c r="AE125" s="341">
        <f>'BASE METAS)'!AE115</f>
        <v>1380</v>
      </c>
      <c r="AF125" s="343">
        <f>'BASE METAS)'!AF115</f>
        <v>0.25090909090909091</v>
      </c>
      <c r="AG125" s="195">
        <f>'BASE METAS)'!AG115</f>
        <v>1380</v>
      </c>
      <c r="AH125" s="192">
        <f>'BASE METAS)'!AH115</f>
        <v>0.25090909090909091</v>
      </c>
      <c r="AI125" s="195">
        <f>'BASE METAS)'!AI115</f>
        <v>1360</v>
      </c>
      <c r="AJ125" s="192">
        <f>'BASE METAS)'!AJ115</f>
        <v>0.24727272727272728</v>
      </c>
      <c r="AK125" s="199">
        <f>'BASE METAS)'!AK115</f>
        <v>1</v>
      </c>
      <c r="AL125" s="933" t="e">
        <f>'BASE METAS)'!#REF!</f>
        <v>#REF!</v>
      </c>
      <c r="AM125" s="1" t="e">
        <f>'BASE METAS)'!#REF!</f>
        <v>#REF!</v>
      </c>
      <c r="AN125" s="1" t="e">
        <f>'BASE METAS)'!#REF!</f>
        <v>#REF!</v>
      </c>
      <c r="AO125" s="1" t="e">
        <f>'BASE METAS)'!#REF!</f>
        <v>#REF!</v>
      </c>
      <c r="AP125" s="1" t="e">
        <f>'BASE METAS)'!#REF!</f>
        <v>#REF!</v>
      </c>
      <c r="AQ125" s="1" t="e">
        <f>'BASE METAS)'!#REF!</f>
        <v>#REF!</v>
      </c>
      <c r="AR125" s="1" t="e">
        <f>'BASE METAS)'!#REF!</f>
        <v>#REF!</v>
      </c>
      <c r="AS125" s="1" t="e">
        <f>'BASE METAS)'!#REF!</f>
        <v>#REF!</v>
      </c>
      <c r="AT125" s="1" t="e">
        <f>'BASE METAS)'!#REF!</f>
        <v>#REF!</v>
      </c>
      <c r="AU125" s="1479" t="e">
        <f>'BASE METAS)'!#REF!</f>
        <v>#REF!</v>
      </c>
      <c r="AV125" s="1">
        <f>'BASE METAS)'!BQ115</f>
        <v>5500</v>
      </c>
      <c r="AW125" s="1" t="e">
        <f>'BASE METAS)'!#REF!</f>
        <v>#REF!</v>
      </c>
      <c r="AX125" s="1" t="str">
        <f>'BASE METAS)'!AN107</f>
        <v>ESTIMA LA CANTIDAD DE RESGUARDOS PERSONALES DE BIENES MUEBLES EMITIDOS, RESPECTO DE LOS PROGRAMADOS.</v>
      </c>
      <c r="AY125" s="1" t="e">
        <f>'BASE METAS)'!#REF!</f>
        <v>#REF!</v>
      </c>
      <c r="AZ125" s="1" t="e">
        <f>'BASE METAS)'!#REF!</f>
        <v>#REF!</v>
      </c>
      <c r="BA125" s="1" t="e">
        <f>'BASE METAS)'!#REF!</f>
        <v>#REF!</v>
      </c>
      <c r="BB125" s="1" t="e">
        <f>'BASE METAS)'!#REF!</f>
        <v>#REF!</v>
      </c>
      <c r="BC125" s="1" t="e">
        <f>'BASE METAS)'!#REF!</f>
        <v>#REF!</v>
      </c>
      <c r="BD125" s="1" t="e">
        <f>'BASE METAS)'!#REF!</f>
        <v>#REF!</v>
      </c>
      <c r="BE125" s="1" t="e">
        <f>'BASE METAS)'!#REF!</f>
        <v>#REF!</v>
      </c>
      <c r="BF125" s="1" t="e">
        <f>'BASE METAS)'!#REF!</f>
        <v>#REF!</v>
      </c>
      <c r="BG125" s="1" t="e">
        <f>'BASE METAS)'!#REF!</f>
        <v>#REF!</v>
      </c>
      <c r="BH125" s="1">
        <f>'BASE METAS)'!CL115</f>
        <v>0</v>
      </c>
      <c r="BI125" s="1">
        <f>'BASE METAS)'!CM115</f>
        <v>0</v>
      </c>
      <c r="BJ125" s="1">
        <f>'BASE METAS)'!CN115</f>
        <v>460</v>
      </c>
      <c r="BK125" s="1">
        <f>'BASE METAS)'!CO115</f>
        <v>0</v>
      </c>
      <c r="BL125" s="1">
        <f>'BASE METAS)'!CP115</f>
        <v>0</v>
      </c>
      <c r="BM125" s="1">
        <f>'BASE METAS)'!CQ115</f>
        <v>0</v>
      </c>
      <c r="BN125" s="1">
        <f>'BASE METAS)'!CR115</f>
        <v>0</v>
      </c>
      <c r="BO125" s="1">
        <f>'BASE METAS)'!CS115</f>
        <v>0</v>
      </c>
      <c r="BP125" s="1">
        <f>'BASE METAS)'!CT115</f>
        <v>0</v>
      </c>
      <c r="BQ125" s="1">
        <f>'BASE METAS)'!CU115</f>
        <v>0</v>
      </c>
      <c r="BR125" s="1">
        <f>'BASE METAS)'!CV115</f>
        <v>0</v>
      </c>
      <c r="BS125" s="1">
        <f>'BASE METAS)'!CW115</f>
        <v>0</v>
      </c>
      <c r="BT125" s="1">
        <f>'BASE METAS)'!CX115</f>
        <v>0</v>
      </c>
      <c r="BU125" s="1">
        <f>'BASE METAS)'!FA115</f>
        <v>5500</v>
      </c>
      <c r="BV125" s="1">
        <f>'BASE METAS)'!FB115</f>
        <v>0</v>
      </c>
      <c r="BW125" s="1">
        <f>'BASE METAS)'!FC115</f>
        <v>460</v>
      </c>
      <c r="BX125" s="1">
        <f>'BASE METAS)'!FD115</f>
        <v>460</v>
      </c>
      <c r="BY125" s="1">
        <f>'BASE METAS)'!FE115</f>
        <v>0</v>
      </c>
      <c r="BZ125" s="1">
        <f>'BASE METAS)'!FF115</f>
        <v>1</v>
      </c>
      <c r="CA125" s="1">
        <f>'BASE METAS)'!FG115</f>
        <v>1840</v>
      </c>
      <c r="CB125" s="1">
        <f>'BASE METAS)'!FH115</f>
        <v>3660</v>
      </c>
      <c r="CC125" s="1">
        <f>'BASE METAS)'!FI115</f>
        <v>0.33454545454545453</v>
      </c>
      <c r="CD125" s="1">
        <f>'BASE METAS)'!FJ115</f>
        <v>5500</v>
      </c>
      <c r="CE125" s="1">
        <f>'BASE METAS)'!FK115</f>
        <v>0</v>
      </c>
      <c r="CF125" s="1">
        <f>'BASE METAS)'!FL115</f>
        <v>460</v>
      </c>
      <c r="CG125" s="1">
        <f>'BASE METAS)'!FM115</f>
        <v>460</v>
      </c>
    </row>
    <row r="126" spans="1:85" ht="24.75" customHeight="1" x14ac:dyDescent="0.25">
      <c r="A126" s="1">
        <f>'BASE METAS)'!A116</f>
        <v>0</v>
      </c>
      <c r="B126" s="7199"/>
      <c r="C126" s="7154"/>
      <c r="D126" s="7154"/>
      <c r="E126" s="7154"/>
      <c r="F126" s="7223"/>
      <c r="G126" s="7223"/>
      <c r="H126" s="7144"/>
      <c r="I126" s="7144"/>
      <c r="J126" s="5707"/>
      <c r="K126" s="5707"/>
      <c r="L126" s="5707"/>
      <c r="M126" s="5707"/>
      <c r="N126" s="5707"/>
      <c r="O126" s="5707"/>
      <c r="P126" s="5698"/>
      <c r="Q126" s="5698"/>
      <c r="R126" s="5698"/>
      <c r="S126" s="5698"/>
      <c r="T126" s="5698"/>
      <c r="U126" s="7730"/>
      <c r="V126" s="5698"/>
      <c r="W126" s="5695"/>
      <c r="X126" s="7145"/>
      <c r="Y126" s="880">
        <f>'BASE METAS)'!Y116</f>
        <v>12</v>
      </c>
      <c r="Z126" s="345" t="str">
        <f>'BASE METAS)'!Z116</f>
        <v>PÁGINA WEB DEL ARCHIVO HISTÓRICO.</v>
      </c>
      <c r="AA126" s="271" t="str">
        <f>'BASE METAS)'!AA116</f>
        <v>ACTUALIZACIÓN</v>
      </c>
      <c r="AB126" s="346">
        <f>'BASE METAS)'!AB116</f>
        <v>4</v>
      </c>
      <c r="AC126" s="341">
        <f>'BASE METAS)'!AC116</f>
        <v>1</v>
      </c>
      <c r="AD126" s="342">
        <f>'BASE METAS)'!AD116</f>
        <v>0.25</v>
      </c>
      <c r="AE126" s="341">
        <f>'BASE METAS)'!AE116</f>
        <v>1</v>
      </c>
      <c r="AF126" s="343">
        <f>'BASE METAS)'!AF116</f>
        <v>0.25</v>
      </c>
      <c r="AG126" s="195">
        <f>'BASE METAS)'!AG116</f>
        <v>1</v>
      </c>
      <c r="AH126" s="192">
        <f>'BASE METAS)'!AH116</f>
        <v>0.25</v>
      </c>
      <c r="AI126" s="195">
        <f>'BASE METAS)'!AI116</f>
        <v>1</v>
      </c>
      <c r="AJ126" s="192">
        <f>'BASE METAS)'!AJ116</f>
        <v>0.25</v>
      </c>
      <c r="AK126" s="199">
        <f>'BASE METAS)'!AK116</f>
        <v>1</v>
      </c>
      <c r="AL126" s="933" t="e">
        <f>'BASE METAS)'!#REF!</f>
        <v>#REF!</v>
      </c>
      <c r="AM126" s="1" t="e">
        <f>'BASE METAS)'!#REF!</f>
        <v>#REF!</v>
      </c>
      <c r="AN126" s="1" t="e">
        <f>'BASE METAS)'!#REF!</f>
        <v>#REF!</v>
      </c>
      <c r="AO126" s="1" t="e">
        <f>'BASE METAS)'!#REF!</f>
        <v>#REF!</v>
      </c>
      <c r="AP126" s="1" t="e">
        <f>'BASE METAS)'!#REF!</f>
        <v>#REF!</v>
      </c>
      <c r="AQ126" s="1" t="e">
        <f>'BASE METAS)'!#REF!</f>
        <v>#REF!</v>
      </c>
      <c r="AR126" s="1" t="e">
        <f>'BASE METAS)'!#REF!</f>
        <v>#REF!</v>
      </c>
      <c r="AS126" s="1" t="e">
        <f>'BASE METAS)'!#REF!</f>
        <v>#REF!</v>
      </c>
      <c r="AT126" s="1" t="e">
        <f>'BASE METAS)'!#REF!</f>
        <v>#REF!</v>
      </c>
      <c r="AU126" s="1479" t="e">
        <f>'BASE METAS)'!#REF!</f>
        <v>#REF!</v>
      </c>
      <c r="AV126" s="1">
        <f>'BASE METAS)'!BQ116</f>
        <v>4</v>
      </c>
      <c r="AW126" s="1" t="e">
        <f>'BASE METAS)'!#REF!</f>
        <v>#REF!</v>
      </c>
      <c r="AX126" s="1" t="e">
        <f>'BASE METAS)'!#REF!</f>
        <v>#REF!</v>
      </c>
      <c r="AY126" s="1" t="e">
        <f>'BASE METAS)'!#REF!</f>
        <v>#REF!</v>
      </c>
      <c r="AZ126" s="1" t="e">
        <f>'BASE METAS)'!#REF!</f>
        <v>#REF!</v>
      </c>
      <c r="BA126" s="1" t="str">
        <f>'BASE METAS)'!AP107</f>
        <v>No. DE RESGUARDOS PROGRAMADOS</v>
      </c>
      <c r="BB126" s="1" t="e">
        <f>'BASE METAS)'!#REF!</f>
        <v>#REF!</v>
      </c>
      <c r="BC126" s="1" t="e">
        <f>'BASE METAS)'!#REF!</f>
        <v>#REF!</v>
      </c>
      <c r="BD126" s="1" t="e">
        <f>'BASE METAS)'!#REF!</f>
        <v>#REF!</v>
      </c>
      <c r="BE126" s="1" t="e">
        <f>'BASE METAS)'!#REF!</f>
        <v>#REF!</v>
      </c>
      <c r="BF126" s="1" t="e">
        <f>'BASE METAS)'!#REF!</f>
        <v>#REF!</v>
      </c>
      <c r="BG126" s="1" t="e">
        <f>'BASE METAS)'!#REF!</f>
        <v>#REF!</v>
      </c>
      <c r="BH126" s="1">
        <f>'BASE METAS)'!CL116</f>
        <v>0</v>
      </c>
      <c r="BI126" s="1">
        <f>'BASE METAS)'!CM116</f>
        <v>1</v>
      </c>
      <c r="BJ126" s="1">
        <f>'BASE METAS)'!CN116</f>
        <v>0</v>
      </c>
      <c r="BK126" s="1">
        <f>'BASE METAS)'!CO116</f>
        <v>0</v>
      </c>
      <c r="BL126" s="1">
        <f>'BASE METAS)'!CP116</f>
        <v>0</v>
      </c>
      <c r="BM126" s="1">
        <f>'BASE METAS)'!CQ116</f>
        <v>0</v>
      </c>
      <c r="BN126" s="1">
        <f>'BASE METAS)'!CR116</f>
        <v>0</v>
      </c>
      <c r="BO126" s="1">
        <f>'BASE METAS)'!CS116</f>
        <v>0</v>
      </c>
      <c r="BP126" s="1">
        <f>'BASE METAS)'!CT116</f>
        <v>0</v>
      </c>
      <c r="BQ126" s="1">
        <f>'BASE METAS)'!CU116</f>
        <v>0</v>
      </c>
      <c r="BR126" s="1">
        <f>'BASE METAS)'!CV116</f>
        <v>0</v>
      </c>
      <c r="BS126" s="1">
        <f>'BASE METAS)'!CW116</f>
        <v>0</v>
      </c>
      <c r="BT126" s="1">
        <f>'BASE METAS)'!CX116</f>
        <v>0</v>
      </c>
      <c r="BU126" s="1">
        <f>'BASE METAS)'!FA116</f>
        <v>4</v>
      </c>
      <c r="BV126" s="1">
        <f>'BASE METAS)'!FB116</f>
        <v>0</v>
      </c>
      <c r="BW126" s="1">
        <f>'BASE METAS)'!FC116</f>
        <v>1</v>
      </c>
      <c r="BX126" s="1">
        <f>'BASE METAS)'!FD116</f>
        <v>1</v>
      </c>
      <c r="BY126" s="1">
        <f>'BASE METAS)'!FE116</f>
        <v>0</v>
      </c>
      <c r="BZ126" s="1">
        <f>'BASE METAS)'!FF116</f>
        <v>1</v>
      </c>
      <c r="CA126" s="1">
        <f>'BASE METAS)'!FG116</f>
        <v>2</v>
      </c>
      <c r="CB126" s="1">
        <f>'BASE METAS)'!FH116</f>
        <v>2</v>
      </c>
      <c r="CC126" s="1">
        <f>'BASE METAS)'!FI116</f>
        <v>0.5</v>
      </c>
      <c r="CD126" s="1">
        <f>'BASE METAS)'!FJ116</f>
        <v>4</v>
      </c>
      <c r="CE126" s="1">
        <f>'BASE METAS)'!FK116</f>
        <v>0</v>
      </c>
      <c r="CF126" s="1">
        <f>'BASE METAS)'!FL116</f>
        <v>0</v>
      </c>
      <c r="CG126" s="1">
        <f>'BASE METAS)'!FM116</f>
        <v>0</v>
      </c>
    </row>
    <row r="127" spans="1:85" ht="28.5" customHeight="1" x14ac:dyDescent="0.25">
      <c r="A127" s="1">
        <f>'BASE METAS)'!A117</f>
        <v>0</v>
      </c>
      <c r="B127" s="7199"/>
      <c r="C127" s="7154"/>
      <c r="D127" s="7154"/>
      <c r="E127" s="7154"/>
      <c r="F127" s="7223"/>
      <c r="G127" s="7223"/>
      <c r="H127" s="7144"/>
      <c r="I127" s="7144"/>
      <c r="J127" s="5707"/>
      <c r="K127" s="5707"/>
      <c r="L127" s="5707"/>
      <c r="M127" s="5707"/>
      <c r="N127" s="5707"/>
      <c r="O127" s="5707"/>
      <c r="P127" s="5698"/>
      <c r="Q127" s="5698"/>
      <c r="R127" s="5698"/>
      <c r="S127" s="5698"/>
      <c r="T127" s="5698"/>
      <c r="U127" s="7730"/>
      <c r="V127" s="5698"/>
      <c r="W127" s="5695"/>
      <c r="X127" s="7145"/>
      <c r="Y127" s="880">
        <f>'BASE METAS)'!Y117</f>
        <v>13</v>
      </c>
      <c r="Z127" s="345" t="str">
        <f>'BASE METAS)'!Z117</f>
        <v>DIGITALIZACIÓN DE LOS LIBROS DE CABILDO.</v>
      </c>
      <c r="AA127" s="271" t="str">
        <f>'BASE METAS)'!AA117</f>
        <v>LIBRO</v>
      </c>
      <c r="AB127" s="346">
        <f>'BASE METAS)'!AB117</f>
        <v>25</v>
      </c>
      <c r="AC127" s="341">
        <f>'BASE METAS)'!AC117</f>
        <v>6</v>
      </c>
      <c r="AD127" s="342">
        <f>'BASE METAS)'!AD117</f>
        <v>0.24</v>
      </c>
      <c r="AE127" s="341">
        <f>'BASE METAS)'!AE117</f>
        <v>6</v>
      </c>
      <c r="AF127" s="343">
        <f>'BASE METAS)'!AF117</f>
        <v>0.24</v>
      </c>
      <c r="AG127" s="195">
        <f>'BASE METAS)'!AG117</f>
        <v>6</v>
      </c>
      <c r="AH127" s="192">
        <f>'BASE METAS)'!AH117</f>
        <v>0.24</v>
      </c>
      <c r="AI127" s="195">
        <f>'BASE METAS)'!AI117</f>
        <v>7</v>
      </c>
      <c r="AJ127" s="192">
        <f>'BASE METAS)'!AJ117</f>
        <v>0.28000000000000003</v>
      </c>
      <c r="AK127" s="199">
        <f>'BASE METAS)'!AK117</f>
        <v>1</v>
      </c>
      <c r="AL127" s="933" t="e">
        <f>'BASE METAS)'!#REF!</f>
        <v>#REF!</v>
      </c>
      <c r="AM127" s="1" t="e">
        <f>'BASE METAS)'!#REF!</f>
        <v>#REF!</v>
      </c>
      <c r="AN127" s="1" t="e">
        <f>'BASE METAS)'!#REF!</f>
        <v>#REF!</v>
      </c>
      <c r="AO127" s="1" t="e">
        <f>'BASE METAS)'!#REF!</f>
        <v>#REF!</v>
      </c>
      <c r="AP127" s="1" t="e">
        <f>'BASE METAS)'!#REF!</f>
        <v>#REF!</v>
      </c>
      <c r="AQ127" s="1" t="e">
        <f>'BASE METAS)'!#REF!</f>
        <v>#REF!</v>
      </c>
      <c r="AR127" s="1" t="e">
        <f>'BASE METAS)'!#REF!</f>
        <v>#REF!</v>
      </c>
      <c r="AS127" s="1" t="e">
        <f>'BASE METAS)'!#REF!</f>
        <v>#REF!</v>
      </c>
      <c r="AT127" s="1" t="e">
        <f>'BASE METAS)'!#REF!</f>
        <v>#REF!</v>
      </c>
      <c r="AU127" s="1479" t="e">
        <f>'BASE METAS)'!#REF!</f>
        <v>#REF!</v>
      </c>
      <c r="AV127" s="1">
        <f>'BASE METAS)'!BQ117</f>
        <v>25</v>
      </c>
      <c r="AW127" s="1" t="e">
        <f>'BASE METAS)'!#REF!</f>
        <v>#REF!</v>
      </c>
      <c r="AX127" s="1" t="str">
        <f>'BASE METAS)'!AN114</f>
        <v>DETERMINAR EL PORCENTAJE DE DOCUMENTOS DEL ACERVO HISTÓRICO</v>
      </c>
      <c r="AY127" s="1" t="e">
        <f>'BASE METAS)'!#REF!</f>
        <v>#REF!</v>
      </c>
      <c r="AZ127" s="1" t="str">
        <f>'BASE METAS)'!AU114</f>
        <v>DESEMPEÑO</v>
      </c>
      <c r="BA127" s="1" t="str">
        <f>'BASE METAS)'!AP114</f>
        <v>TOTAL DE DOCUMENTOS POR DIGITALIZAR PROGRAMADOS</v>
      </c>
      <c r="BB127" s="1" t="e">
        <f>'BASE METAS)'!#REF!</f>
        <v>#REF!</v>
      </c>
      <c r="BC127" s="1" t="e">
        <f>'BASE METAS)'!#REF!</f>
        <v>#REF!</v>
      </c>
      <c r="BD127" s="1" t="e">
        <f>'BASE METAS)'!#REF!</f>
        <v>#REF!</v>
      </c>
      <c r="BE127" s="1" t="e">
        <f>'BASE METAS)'!#REF!</f>
        <v>#REF!</v>
      </c>
      <c r="BF127" s="1" t="e">
        <f>'BASE METAS)'!#REF!</f>
        <v>#REF!</v>
      </c>
      <c r="BG127" s="1" t="e">
        <f>'BASE METAS)'!#REF!</f>
        <v>#REF!</v>
      </c>
      <c r="BH127" s="1">
        <f>'BASE METAS)'!CL117</f>
        <v>0</v>
      </c>
      <c r="BI127" s="1">
        <f>'BASE METAS)'!CM117</f>
        <v>3</v>
      </c>
      <c r="BJ127" s="1">
        <f>'BASE METAS)'!CN117</f>
        <v>0</v>
      </c>
      <c r="BK127" s="1">
        <f>'BASE METAS)'!CO117</f>
        <v>3</v>
      </c>
      <c r="BL127" s="1">
        <f>'BASE METAS)'!CP117</f>
        <v>0</v>
      </c>
      <c r="BM127" s="1">
        <f>'BASE METAS)'!CQ117</f>
        <v>0</v>
      </c>
      <c r="BN127" s="1">
        <f>'BASE METAS)'!CR117</f>
        <v>0</v>
      </c>
      <c r="BO127" s="1">
        <f>'BASE METAS)'!CS117</f>
        <v>0</v>
      </c>
      <c r="BP127" s="1">
        <f>'BASE METAS)'!CT117</f>
        <v>0</v>
      </c>
      <c r="BQ127" s="1">
        <f>'BASE METAS)'!CU117</f>
        <v>0</v>
      </c>
      <c r="BR127" s="1">
        <f>'BASE METAS)'!CV117</f>
        <v>0</v>
      </c>
      <c r="BS127" s="1">
        <f>'BASE METAS)'!CW117</f>
        <v>0</v>
      </c>
      <c r="BT127" s="1">
        <f>'BASE METAS)'!CX117</f>
        <v>0</v>
      </c>
      <c r="BU127" s="1">
        <f>'BASE METAS)'!FA117</f>
        <v>25</v>
      </c>
      <c r="BV127" s="1">
        <f>'BASE METAS)'!FB117</f>
        <v>0</v>
      </c>
      <c r="BW127" s="1">
        <f>'BASE METAS)'!FC117</f>
        <v>3</v>
      </c>
      <c r="BX127" s="1">
        <f>'BASE METAS)'!FD117</f>
        <v>3</v>
      </c>
      <c r="BY127" s="1">
        <f>'BASE METAS)'!FE117</f>
        <v>0</v>
      </c>
      <c r="BZ127" s="1">
        <f>'BASE METAS)'!FF117</f>
        <v>1</v>
      </c>
      <c r="CA127" s="1">
        <f>'BASE METAS)'!FG117</f>
        <v>9</v>
      </c>
      <c r="CB127" s="1">
        <f>'BASE METAS)'!FH117</f>
        <v>16</v>
      </c>
      <c r="CC127" s="1">
        <f>'BASE METAS)'!FI117</f>
        <v>0.36</v>
      </c>
      <c r="CD127" s="1">
        <f>'BASE METAS)'!FJ117</f>
        <v>25</v>
      </c>
      <c r="CE127" s="1">
        <f>'BASE METAS)'!FK117</f>
        <v>0</v>
      </c>
      <c r="CF127" s="1">
        <f>'BASE METAS)'!FL117</f>
        <v>0</v>
      </c>
      <c r="CG127" s="1">
        <f>'BASE METAS)'!FM117</f>
        <v>0</v>
      </c>
    </row>
    <row r="128" spans="1:85" ht="29.25" customHeight="1" x14ac:dyDescent="0.25">
      <c r="A128" s="1">
        <f>'BASE METAS)'!A118</f>
        <v>0</v>
      </c>
      <c r="B128" s="7199"/>
      <c r="C128" s="7154"/>
      <c r="D128" s="7154"/>
      <c r="E128" s="7154"/>
      <c r="F128" s="7223"/>
      <c r="G128" s="7223"/>
      <c r="H128" s="7144"/>
      <c r="I128" s="7144"/>
      <c r="J128" s="5707"/>
      <c r="K128" s="5707"/>
      <c r="L128" s="5707"/>
      <c r="M128" s="5707"/>
      <c r="N128" s="5707"/>
      <c r="O128" s="5707"/>
      <c r="P128" s="5698"/>
      <c r="Q128" s="5698"/>
      <c r="R128" s="5698"/>
      <c r="S128" s="5698"/>
      <c r="T128" s="5698"/>
      <c r="U128" s="7730"/>
      <c r="V128" s="5698"/>
      <c r="W128" s="5695"/>
      <c r="X128" s="7145"/>
      <c r="Y128" s="880">
        <f>'BASE METAS)'!Y118</f>
        <v>14</v>
      </c>
      <c r="Z128" s="345" t="str">
        <f>'BASE METAS)'!Z118</f>
        <v>DIGITALIZACIÓN DE LOS LIBROS DE REGISTRO CIVIL</v>
      </c>
      <c r="AA128" s="271" t="str">
        <f>'BASE METAS)'!AA118</f>
        <v>LIBRO</v>
      </c>
      <c r="AB128" s="346">
        <f>'BASE METAS)'!AB118</f>
        <v>60</v>
      </c>
      <c r="AC128" s="341">
        <f>'BASE METAS)'!AC118</f>
        <v>15</v>
      </c>
      <c r="AD128" s="342">
        <f>'BASE METAS)'!AD118</f>
        <v>0.25</v>
      </c>
      <c r="AE128" s="341">
        <f>'BASE METAS)'!AE118</f>
        <v>15</v>
      </c>
      <c r="AF128" s="343">
        <f>'BASE METAS)'!AF118</f>
        <v>0.25</v>
      </c>
      <c r="AG128" s="195">
        <f>'BASE METAS)'!AG118</f>
        <v>15</v>
      </c>
      <c r="AH128" s="192">
        <f>'BASE METAS)'!AH118</f>
        <v>0.25</v>
      </c>
      <c r="AI128" s="195">
        <f>'BASE METAS)'!AI118</f>
        <v>15</v>
      </c>
      <c r="AJ128" s="192">
        <f>'BASE METAS)'!AJ118</f>
        <v>0.25</v>
      </c>
      <c r="AK128" s="199">
        <f>'BASE METAS)'!AK118</f>
        <v>1</v>
      </c>
      <c r="AL128" s="933" t="e">
        <f>'BASE METAS)'!#REF!</f>
        <v>#REF!</v>
      </c>
      <c r="AM128" s="1" t="e">
        <f>'BASE METAS)'!#REF!</f>
        <v>#REF!</v>
      </c>
      <c r="AN128" s="1" t="e">
        <f>'BASE METAS)'!#REF!</f>
        <v>#REF!</v>
      </c>
      <c r="AO128" s="1" t="e">
        <f>'BASE METAS)'!#REF!</f>
        <v>#REF!</v>
      </c>
      <c r="AP128" s="1" t="e">
        <f>'BASE METAS)'!#REF!</f>
        <v>#REF!</v>
      </c>
      <c r="AQ128" s="1" t="e">
        <f>'BASE METAS)'!#REF!</f>
        <v>#REF!</v>
      </c>
      <c r="AR128" s="1" t="e">
        <f>'BASE METAS)'!#REF!</f>
        <v>#REF!</v>
      </c>
      <c r="AS128" s="1" t="e">
        <f>'BASE METAS)'!#REF!</f>
        <v>#REF!</v>
      </c>
      <c r="AT128" s="1" t="e">
        <f>'BASE METAS)'!#REF!</f>
        <v>#REF!</v>
      </c>
      <c r="AU128" s="1479" t="e">
        <f>'BASE METAS)'!#REF!</f>
        <v>#REF!</v>
      </c>
      <c r="AV128" s="1">
        <f>'BASE METAS)'!BQ118</f>
        <v>60</v>
      </c>
      <c r="AW128" s="1">
        <f>'BASE METAS)'!AL108</f>
        <v>4</v>
      </c>
      <c r="AX128" s="1" t="str">
        <f>'BASE METAS)'!AM108</f>
        <v>CONCILIACIÓN DEL PARQUE VEHICULAR MUNICIPAL</v>
      </c>
      <c r="AY128" s="1" t="e">
        <f>'BASE METAS)'!#REF!</f>
        <v>#REF!</v>
      </c>
      <c r="AZ128" s="1" t="e">
        <f>'BASE METAS)'!#REF!</f>
        <v>#REF!</v>
      </c>
      <c r="BA128" s="1" t="str">
        <f>'BASE METAS)'!AO108</f>
        <v>NO. DE PROCEDIMIENTO</v>
      </c>
      <c r="BB128" s="1" t="e">
        <f>'BASE METAS)'!#REF!</f>
        <v>#REF!</v>
      </c>
      <c r="BC128" s="1" t="e">
        <f>'BASE METAS)'!#REF!</f>
        <v>#REF!</v>
      </c>
      <c r="BD128" s="1">
        <f>'BASE METAS)'!AQ108</f>
        <v>100</v>
      </c>
      <c r="BE128" s="1" t="e">
        <f>'BASE METAS)'!#REF!</f>
        <v>#REF!</v>
      </c>
      <c r="BF128" s="1" t="e">
        <f>'BASE METAS)'!#REF!</f>
        <v>#REF!</v>
      </c>
      <c r="BG128" s="1" t="e">
        <f>'BASE METAS)'!#REF!</f>
        <v>#REF!</v>
      </c>
      <c r="BH128" s="1">
        <f>'BASE METAS)'!CL128</f>
        <v>0</v>
      </c>
      <c r="BI128" s="1">
        <f>'BASE METAS)'!CM118</f>
        <v>5</v>
      </c>
      <c r="BJ128" s="1">
        <f>'BASE METAS)'!CN118</f>
        <v>5</v>
      </c>
      <c r="BK128" s="1">
        <f>'BASE METAS)'!CO118</f>
        <v>5</v>
      </c>
      <c r="BL128" s="1">
        <f>'BASE METAS)'!CP118</f>
        <v>0</v>
      </c>
      <c r="BM128" s="1">
        <f>'BASE METAS)'!CQ118</f>
        <v>0</v>
      </c>
      <c r="BN128" s="1">
        <f>'BASE METAS)'!CR118</f>
        <v>0</v>
      </c>
      <c r="BO128" s="1">
        <f>'BASE METAS)'!CS118</f>
        <v>0</v>
      </c>
      <c r="BP128" s="1">
        <f>'BASE METAS)'!CT118</f>
        <v>0</v>
      </c>
      <c r="BQ128" s="1">
        <f>'BASE METAS)'!CU118</f>
        <v>0</v>
      </c>
      <c r="BR128" s="1">
        <f>'BASE METAS)'!CV118</f>
        <v>0</v>
      </c>
      <c r="BS128" s="1">
        <f>'BASE METAS)'!CW118</f>
        <v>0</v>
      </c>
      <c r="BT128" s="1">
        <f>'BASE METAS)'!CX118</f>
        <v>0</v>
      </c>
      <c r="BU128" s="1">
        <f>'BASE METAS)'!FA118</f>
        <v>60</v>
      </c>
      <c r="BV128" s="1">
        <f>'BASE METAS)'!FB118</f>
        <v>0</v>
      </c>
      <c r="BW128" s="1">
        <f>'BASE METAS)'!FC118</f>
        <v>5</v>
      </c>
      <c r="BX128" s="1">
        <f>'BASE METAS)'!FD118</f>
        <v>5</v>
      </c>
      <c r="BY128" s="1">
        <f>'BASE METAS)'!FE118</f>
        <v>0</v>
      </c>
      <c r="BZ128" s="1">
        <f>'BASE METAS)'!FF118</f>
        <v>1</v>
      </c>
      <c r="CA128" s="1">
        <f>'BASE METAS)'!FG118</f>
        <v>20</v>
      </c>
      <c r="CB128" s="1">
        <f>'BASE METAS)'!FH118</f>
        <v>40</v>
      </c>
      <c r="CC128" s="1">
        <f>'BASE METAS)'!FI118</f>
        <v>0.33333333333333331</v>
      </c>
      <c r="CD128" s="1">
        <f>'BASE METAS)'!FJ118</f>
        <v>60</v>
      </c>
      <c r="CE128" s="1">
        <f>'BASE METAS)'!FK118</f>
        <v>0</v>
      </c>
      <c r="CF128" s="1">
        <f>'BASE METAS)'!FL118</f>
        <v>5</v>
      </c>
      <c r="CG128" s="1">
        <f>'BASE METAS)'!FM118</f>
        <v>5</v>
      </c>
    </row>
    <row r="129" spans="1:85" ht="50.25" customHeight="1" x14ac:dyDescent="0.25">
      <c r="A129" s="1">
        <f>'BASE METAS)'!A119</f>
        <v>0</v>
      </c>
      <c r="B129" s="7199"/>
      <c r="C129" s="7154"/>
      <c r="D129" s="7154"/>
      <c r="E129" s="7154"/>
      <c r="F129" s="7223"/>
      <c r="G129" s="7223"/>
      <c r="H129" s="7144"/>
      <c r="I129" s="7144"/>
      <c r="J129" s="5707"/>
      <c r="K129" s="5707"/>
      <c r="L129" s="5707"/>
      <c r="M129" s="5707"/>
      <c r="N129" s="5707"/>
      <c r="O129" s="5707"/>
      <c r="P129" s="5698"/>
      <c r="Q129" s="5698"/>
      <c r="R129" s="5698"/>
      <c r="S129" s="5698"/>
      <c r="T129" s="5698"/>
      <c r="U129" s="7730"/>
      <c r="V129" s="5698"/>
      <c r="W129" s="5695"/>
      <c r="X129" s="7145"/>
      <c r="Y129" s="880">
        <f>'BASE METAS)'!Y119</f>
        <v>15</v>
      </c>
      <c r="Z129" s="345" t="str">
        <f>'BASE METAS)'!Z119</f>
        <v>ORGANIZACIÓN Y CLASIFICACIÓN DEL ACERVO DOCUMENTAL, PARA IDENTIFICACIÓN DE LOS DOCUMENTOS CON VALOR HISTÓRICO ADMINISTRATIVO.</v>
      </c>
      <c r="AA129" s="271" t="str">
        <f>'BASE METAS)'!AA119</f>
        <v>METRO LINEAL</v>
      </c>
      <c r="AB129" s="346">
        <f>'BASE METAS)'!AB119</f>
        <v>700</v>
      </c>
      <c r="AC129" s="341">
        <f>'BASE METAS)'!AC119</f>
        <v>195</v>
      </c>
      <c r="AD129" s="342">
        <f>'BASE METAS)'!AD119</f>
        <v>0.27857142857142858</v>
      </c>
      <c r="AE129" s="341">
        <f>'BASE METAS)'!AE119</f>
        <v>195</v>
      </c>
      <c r="AF129" s="343">
        <f>'BASE METAS)'!AF119</f>
        <v>0.27857142857142858</v>
      </c>
      <c r="AG129" s="195">
        <f>'BASE METAS)'!AG119</f>
        <v>195</v>
      </c>
      <c r="AH129" s="192">
        <f>'BASE METAS)'!AH119</f>
        <v>0.27857142857142858</v>
      </c>
      <c r="AI129" s="195">
        <f>'BASE METAS)'!AI119</f>
        <v>115</v>
      </c>
      <c r="AJ129" s="192">
        <f>'BASE METAS)'!AJ119</f>
        <v>0.16428571428571428</v>
      </c>
      <c r="AK129" s="199">
        <f>'BASE METAS)'!AK119</f>
        <v>1</v>
      </c>
      <c r="AL129" s="933" t="e">
        <f>'BASE METAS)'!#REF!</f>
        <v>#REF!</v>
      </c>
      <c r="AM129" s="1" t="e">
        <f>'BASE METAS)'!#REF!</f>
        <v>#REF!</v>
      </c>
      <c r="AN129" s="1" t="e">
        <f>'BASE METAS)'!#REF!</f>
        <v>#REF!</v>
      </c>
      <c r="AO129" s="1" t="e">
        <f>'BASE METAS)'!#REF!</f>
        <v>#REF!</v>
      </c>
      <c r="AP129" s="1" t="e">
        <f>'BASE METAS)'!#REF!</f>
        <v>#REF!</v>
      </c>
      <c r="AQ129" s="1" t="e">
        <f>'BASE METAS)'!#REF!</f>
        <v>#REF!</v>
      </c>
      <c r="AR129" s="1" t="e">
        <f>'BASE METAS)'!#REF!</f>
        <v>#REF!</v>
      </c>
      <c r="AS129" s="1" t="e">
        <f>'BASE METAS)'!#REF!</f>
        <v>#REF!</v>
      </c>
      <c r="AT129" s="1" t="e">
        <f>'BASE METAS)'!#REF!</f>
        <v>#REF!</v>
      </c>
      <c r="AU129" s="1479" t="e">
        <f>'BASE METAS)'!#REF!</f>
        <v>#REF!</v>
      </c>
      <c r="AV129" s="1">
        <f>'BASE METAS)'!BQ119</f>
        <v>700</v>
      </c>
      <c r="AW129" s="1" t="e">
        <f>'BASE METAS)'!#REF!</f>
        <v>#REF!</v>
      </c>
      <c r="AX129" s="1" t="e">
        <f>'BASE METAS)'!#REF!</f>
        <v>#REF!</v>
      </c>
      <c r="AY129" s="1" t="e">
        <f>'BASE METAS)'!#REF!</f>
        <v>#REF!</v>
      </c>
      <c r="AZ129" s="1" t="e">
        <f>'BASE METAS)'!#REF!</f>
        <v>#REF!</v>
      </c>
      <c r="BA129" s="1" t="e">
        <f>'BASE METAS)'!#REF!</f>
        <v>#REF!</v>
      </c>
      <c r="BB129" s="1" t="e">
        <f>'BASE METAS)'!#REF!</f>
        <v>#REF!</v>
      </c>
      <c r="BC129" s="1" t="e">
        <f>'BASE METAS)'!#REF!</f>
        <v>#REF!</v>
      </c>
      <c r="BD129" s="1" t="e">
        <f>'BASE METAS)'!#REF!</f>
        <v>#REF!</v>
      </c>
      <c r="BE129" s="1" t="e">
        <f>'BASE METAS)'!#REF!</f>
        <v>#REF!</v>
      </c>
      <c r="BF129" s="1" t="e">
        <f>'BASE METAS)'!#REF!</f>
        <v>#REF!</v>
      </c>
      <c r="BG129" s="1" t="e">
        <f>'BASE METAS)'!#REF!</f>
        <v>#REF!</v>
      </c>
      <c r="BH129" s="1">
        <f>'BASE METAS)'!CL119</f>
        <v>0</v>
      </c>
      <c r="BI129" s="1">
        <f>'BASE METAS)'!CM119</f>
        <v>0</v>
      </c>
      <c r="BJ129" s="1">
        <f>'BASE METAS)'!CN119</f>
        <v>65</v>
      </c>
      <c r="BK129" s="1">
        <f>'BASE METAS)'!CO119</f>
        <v>65</v>
      </c>
      <c r="BL129" s="1">
        <f>'BASE METAS)'!CP119</f>
        <v>0</v>
      </c>
      <c r="BM129" s="1">
        <f>'BASE METAS)'!CQ119</f>
        <v>0</v>
      </c>
      <c r="BN129" s="1">
        <f>'BASE METAS)'!CR119</f>
        <v>0</v>
      </c>
      <c r="BO129" s="1">
        <f>'BASE METAS)'!CS119</f>
        <v>0</v>
      </c>
      <c r="BP129" s="1">
        <f>'BASE METAS)'!CT119</f>
        <v>0</v>
      </c>
      <c r="BQ129" s="1">
        <f>'BASE METAS)'!CU119</f>
        <v>0</v>
      </c>
      <c r="BR129" s="1">
        <f>'BASE METAS)'!CV119</f>
        <v>0</v>
      </c>
      <c r="BS129" s="1">
        <f>'BASE METAS)'!CW119</f>
        <v>0</v>
      </c>
      <c r="BT129" s="1">
        <f>'BASE METAS)'!CX119</f>
        <v>0</v>
      </c>
      <c r="BU129" s="1">
        <f>'BASE METAS)'!FA119</f>
        <v>700</v>
      </c>
      <c r="BV129" s="1">
        <f>'BASE METAS)'!FB119</f>
        <v>0</v>
      </c>
      <c r="BW129" s="1">
        <f>'BASE METAS)'!FC119</f>
        <v>65</v>
      </c>
      <c r="BX129" s="1">
        <f>'BASE METAS)'!FD119</f>
        <v>65</v>
      </c>
      <c r="BY129" s="1">
        <f>'BASE METAS)'!FE119</f>
        <v>0</v>
      </c>
      <c r="BZ129" s="1">
        <f>'BASE METAS)'!FF119</f>
        <v>1</v>
      </c>
      <c r="CA129" s="1">
        <f>'BASE METAS)'!FG119</f>
        <v>260</v>
      </c>
      <c r="CB129" s="1">
        <f>'BASE METAS)'!FH119</f>
        <v>440</v>
      </c>
      <c r="CC129" s="1">
        <f>'BASE METAS)'!FI119</f>
        <v>0.37142857142857144</v>
      </c>
      <c r="CD129" s="1">
        <f>'BASE METAS)'!FJ119</f>
        <v>700</v>
      </c>
      <c r="CE129" s="1">
        <f>'BASE METAS)'!FK119</f>
        <v>0</v>
      </c>
      <c r="CF129" s="1">
        <f>'BASE METAS)'!FL119</f>
        <v>65</v>
      </c>
      <c r="CG129" s="1">
        <f>'BASE METAS)'!FM119</f>
        <v>65</v>
      </c>
    </row>
    <row r="130" spans="1:85" ht="25.5" customHeight="1" x14ac:dyDescent="0.25">
      <c r="A130" s="1">
        <f>'BASE METAS)'!A120</f>
        <v>0</v>
      </c>
      <c r="B130" s="7199"/>
      <c r="C130" s="7154"/>
      <c r="D130" s="7154"/>
      <c r="E130" s="7154"/>
      <c r="F130" s="7223"/>
      <c r="G130" s="7223"/>
      <c r="H130" s="7144"/>
      <c r="I130" s="7144"/>
      <c r="J130" s="5707"/>
      <c r="K130" s="5707"/>
      <c r="L130" s="5707"/>
      <c r="M130" s="5707"/>
      <c r="N130" s="5707"/>
      <c r="O130" s="5707"/>
      <c r="P130" s="5698"/>
      <c r="Q130" s="5698"/>
      <c r="R130" s="5698"/>
      <c r="S130" s="5698"/>
      <c r="T130" s="5698"/>
      <c r="U130" s="7730"/>
      <c r="V130" s="5698"/>
      <c r="W130" s="5695"/>
      <c r="X130" s="7145"/>
      <c r="Y130" s="880">
        <f>'BASE METAS)'!Y120</f>
        <v>16</v>
      </c>
      <c r="Z130" s="345" t="str">
        <f>'BASE METAS)'!Z120</f>
        <v>SELECCIÓN DE DOCUMENTOS SUSCEPTIBLES DE SER DESTRUIDOS POR HABER CUMPLIDO SU PERÍODO DE CONSERVACIÓN, PREVIO DICTAMEN CORRESPONDIENTE.</v>
      </c>
      <c r="AA130" s="271" t="str">
        <f>'BASE METAS)'!AA120</f>
        <v>METRO LINEAL</v>
      </c>
      <c r="AB130" s="346">
        <f>'BASE METAS)'!AB120</f>
        <v>700</v>
      </c>
      <c r="AC130" s="341">
        <f>'BASE METAS)'!AC120</f>
        <v>195</v>
      </c>
      <c r="AD130" s="342">
        <f>'BASE METAS)'!AD120</f>
        <v>0.27857142857142858</v>
      </c>
      <c r="AE130" s="341">
        <f>'BASE METAS)'!AE120</f>
        <v>195</v>
      </c>
      <c r="AF130" s="343">
        <f>'BASE METAS)'!AF120</f>
        <v>0.27857142857142858</v>
      </c>
      <c r="AG130" s="195">
        <f>'BASE METAS)'!AG120</f>
        <v>195</v>
      </c>
      <c r="AH130" s="192">
        <f>'BASE METAS)'!AH120</f>
        <v>0.27857142857142858</v>
      </c>
      <c r="AI130" s="195">
        <f>'BASE METAS)'!AI120</f>
        <v>115</v>
      </c>
      <c r="AJ130" s="192">
        <f>'BASE METAS)'!AJ120</f>
        <v>0.16428571428571428</v>
      </c>
      <c r="AK130" s="199">
        <f>'BASE METAS)'!AK120</f>
        <v>1</v>
      </c>
      <c r="AL130" s="933" t="e">
        <f>'BASE METAS)'!#REF!</f>
        <v>#REF!</v>
      </c>
      <c r="AM130" s="1" t="e">
        <f>'BASE METAS)'!#REF!</f>
        <v>#REF!</v>
      </c>
      <c r="AN130" s="1" t="e">
        <f>'BASE METAS)'!#REF!</f>
        <v>#REF!</v>
      </c>
      <c r="AO130" s="1" t="e">
        <f>'BASE METAS)'!#REF!</f>
        <v>#REF!</v>
      </c>
      <c r="AP130" s="1" t="e">
        <f>'BASE METAS)'!#REF!</f>
        <v>#REF!</v>
      </c>
      <c r="AQ130" s="1" t="e">
        <f>'BASE METAS)'!#REF!</f>
        <v>#REF!</v>
      </c>
      <c r="AR130" s="1" t="e">
        <f>'BASE METAS)'!#REF!</f>
        <v>#REF!</v>
      </c>
      <c r="AS130" s="1" t="e">
        <f>'BASE METAS)'!#REF!</f>
        <v>#REF!</v>
      </c>
      <c r="AT130" s="1" t="e">
        <f>'BASE METAS)'!#REF!</f>
        <v>#REF!</v>
      </c>
      <c r="AU130" s="1479" t="e">
        <f>'BASE METAS)'!#REF!</f>
        <v>#REF!</v>
      </c>
      <c r="AV130" s="1">
        <f>'BASE METAS)'!BQ120</f>
        <v>700</v>
      </c>
      <c r="AW130" s="1">
        <f>'BASE METAS)'!AL115</f>
        <v>11</v>
      </c>
      <c r="AX130" s="1" t="str">
        <f>'BASE METAS)'!AN108</f>
        <v>ESTIMA LA CANTIDAD DE VEHÍCULOS DE PROPIEDAD MUNICIPAL.</v>
      </c>
      <c r="AY130" s="1" t="e">
        <f>'BASE METAS)'!#REF!</f>
        <v>#REF!</v>
      </c>
      <c r="AZ130" s="1" t="e">
        <f>'BASE METAS)'!#REF!</f>
        <v>#REF!</v>
      </c>
      <c r="BA130" s="1" t="str">
        <f>'BASE METAS)'!AP108</f>
        <v>No. DE PROCEDIMIENTO PROGRAMADO</v>
      </c>
      <c r="BB130" s="1" t="e">
        <f>'BASE METAS)'!#REF!</f>
        <v>#REF!</v>
      </c>
      <c r="BC130" s="1" t="e">
        <f>'BASE METAS)'!#REF!</f>
        <v>#REF!</v>
      </c>
      <c r="BD130" s="1">
        <f>'BASE METAS)'!AQ115</f>
        <v>100</v>
      </c>
      <c r="BE130" s="1" t="str">
        <f>'BASE METAS)'!AR115</f>
        <v>FOTOGRAFÍA</v>
      </c>
      <c r="BF130" s="1" t="e">
        <f>'BASE METAS)'!#REF!</f>
        <v>#REF!</v>
      </c>
      <c r="BG130" s="1" t="str">
        <f>'BASE METAS)'!AS115</f>
        <v>EFICACIA</v>
      </c>
      <c r="BH130" s="1">
        <f>'BASE METAS)'!CL130</f>
        <v>0</v>
      </c>
      <c r="BI130" s="1">
        <f>'BASE METAS)'!CM120</f>
        <v>65</v>
      </c>
      <c r="BJ130" s="1">
        <f>'BASE METAS)'!CN120</f>
        <v>65</v>
      </c>
      <c r="BK130" s="1">
        <f>'BASE METAS)'!CO120</f>
        <v>65</v>
      </c>
      <c r="BL130" s="1">
        <f>'BASE METAS)'!CP120</f>
        <v>0</v>
      </c>
      <c r="BM130" s="1">
        <f>'BASE METAS)'!CQ120</f>
        <v>0</v>
      </c>
      <c r="BN130" s="1">
        <f>'BASE METAS)'!CR120</f>
        <v>0</v>
      </c>
      <c r="BO130" s="1">
        <f>'BASE METAS)'!CS120</f>
        <v>0</v>
      </c>
      <c r="BP130" s="1">
        <f>'BASE METAS)'!CT120</f>
        <v>0</v>
      </c>
      <c r="BQ130" s="1">
        <f>'BASE METAS)'!CU120</f>
        <v>0</v>
      </c>
      <c r="BR130" s="1">
        <f>'BASE METAS)'!CV120</f>
        <v>0</v>
      </c>
      <c r="BS130" s="1">
        <f>'BASE METAS)'!CW120</f>
        <v>0</v>
      </c>
      <c r="BT130" s="1">
        <f>'BASE METAS)'!CX120</f>
        <v>0</v>
      </c>
      <c r="BU130" s="1">
        <f>'BASE METAS)'!FA120</f>
        <v>700</v>
      </c>
      <c r="BV130" s="1">
        <f>'BASE METAS)'!FB120</f>
        <v>0</v>
      </c>
      <c r="BW130" s="1">
        <f>'BASE METAS)'!FC120</f>
        <v>65</v>
      </c>
      <c r="BX130" s="1">
        <f>'BASE METAS)'!FD120</f>
        <v>65</v>
      </c>
      <c r="BY130" s="1">
        <f>'BASE METAS)'!FE120</f>
        <v>0</v>
      </c>
      <c r="BZ130" s="1">
        <f>'BASE METAS)'!FF120</f>
        <v>1</v>
      </c>
      <c r="CA130" s="1">
        <f>'BASE METAS)'!FG120</f>
        <v>260</v>
      </c>
      <c r="CB130" s="1">
        <f>'BASE METAS)'!FH120</f>
        <v>440</v>
      </c>
      <c r="CC130" s="1">
        <f>'BASE METAS)'!FI120</f>
        <v>0.37142857142857144</v>
      </c>
      <c r="CD130" s="1">
        <f>'BASE METAS)'!FJ120</f>
        <v>700</v>
      </c>
      <c r="CE130" s="1">
        <f>'BASE METAS)'!FK120</f>
        <v>0</v>
      </c>
      <c r="CF130" s="1">
        <f>'BASE METAS)'!FL120</f>
        <v>65</v>
      </c>
      <c r="CG130" s="1">
        <f>'BASE METAS)'!FM120</f>
        <v>65</v>
      </c>
    </row>
    <row r="131" spans="1:85" ht="30" customHeight="1" x14ac:dyDescent="0.25">
      <c r="A131" s="1">
        <f>'BASE METAS)'!A121</f>
        <v>0</v>
      </c>
      <c r="B131" s="7199"/>
      <c r="C131" s="7154"/>
      <c r="D131" s="7154"/>
      <c r="E131" s="7154"/>
      <c r="F131" s="7223"/>
      <c r="G131" s="7223"/>
      <c r="H131" s="7144"/>
      <c r="I131" s="7144"/>
      <c r="J131" s="5707"/>
      <c r="K131" s="5707"/>
      <c r="L131" s="5707"/>
      <c r="M131" s="5707"/>
      <c r="N131" s="5707"/>
      <c r="O131" s="5707"/>
      <c r="P131" s="5698"/>
      <c r="Q131" s="5698"/>
      <c r="R131" s="5698"/>
      <c r="S131" s="5698"/>
      <c r="T131" s="5698"/>
      <c r="U131" s="7730"/>
      <c r="V131" s="5698"/>
      <c r="W131" s="5695"/>
      <c r="X131" s="7145"/>
      <c r="Y131" s="880">
        <f>'BASE METAS)'!Y121</f>
        <v>17</v>
      </c>
      <c r="Z131" s="345" t="str">
        <f>'BASE METAS)'!Z121</f>
        <v>DIGITALIZACION DE LIBROS DEL SERVICIO MILITAR NACIONAL</v>
      </c>
      <c r="AA131" s="271" t="str">
        <f>'BASE METAS)'!AA121</f>
        <v>LIBRO</v>
      </c>
      <c r="AB131" s="346">
        <f>'BASE METAS)'!AB121</f>
        <v>40</v>
      </c>
      <c r="AC131" s="341">
        <f>'BASE METAS)'!AC121</f>
        <v>11</v>
      </c>
      <c r="AD131" s="342">
        <f>'BASE METAS)'!AD121</f>
        <v>0.27500000000000002</v>
      </c>
      <c r="AE131" s="341">
        <f>'BASE METAS)'!AE121</f>
        <v>11</v>
      </c>
      <c r="AF131" s="343">
        <f>'BASE METAS)'!AF121</f>
        <v>0.27500000000000002</v>
      </c>
      <c r="AG131" s="195">
        <f>'BASE METAS)'!AG121</f>
        <v>9</v>
      </c>
      <c r="AH131" s="192">
        <f>'BASE METAS)'!AH121</f>
        <v>0.22500000000000001</v>
      </c>
      <c r="AI131" s="195">
        <f>'BASE METAS)'!AI121</f>
        <v>9</v>
      </c>
      <c r="AJ131" s="192">
        <f>'BASE METAS)'!AJ121</f>
        <v>0.22500000000000001</v>
      </c>
      <c r="AK131" s="199">
        <f>'BASE METAS)'!AK121</f>
        <v>1</v>
      </c>
      <c r="AL131" s="933" t="e">
        <f>'BASE METAS)'!#REF!</f>
        <v>#REF!</v>
      </c>
      <c r="AM131" s="1" t="e">
        <f>'BASE METAS)'!#REF!</f>
        <v>#REF!</v>
      </c>
      <c r="AN131" s="1" t="e">
        <f>'BASE METAS)'!#REF!</f>
        <v>#REF!</v>
      </c>
      <c r="AO131" s="1" t="e">
        <f>'BASE METAS)'!#REF!</f>
        <v>#REF!</v>
      </c>
      <c r="AP131" s="1" t="e">
        <f>'BASE METAS)'!#REF!</f>
        <v>#REF!</v>
      </c>
      <c r="AQ131" s="1" t="e">
        <f>'BASE METAS)'!#REF!</f>
        <v>#REF!</v>
      </c>
      <c r="AR131" s="1" t="e">
        <f>'BASE METAS)'!#REF!</f>
        <v>#REF!</v>
      </c>
      <c r="AS131" s="1" t="e">
        <f>'BASE METAS)'!#REF!</f>
        <v>#REF!</v>
      </c>
      <c r="AT131" s="1" t="e">
        <f>'BASE METAS)'!#REF!</f>
        <v>#REF!</v>
      </c>
      <c r="AU131" s="1479" t="e">
        <f>'BASE METAS)'!#REF!</f>
        <v>#REF!</v>
      </c>
      <c r="AV131" s="1" t="e">
        <f>'BASE METAS)'!#REF!</f>
        <v>#REF!</v>
      </c>
      <c r="AW131" s="1" t="e">
        <f>'BASE METAS)'!#REF!</f>
        <v>#REF!</v>
      </c>
      <c r="AX131" s="1" t="e">
        <f>'BASE METAS)'!#REF!</f>
        <v>#REF!</v>
      </c>
      <c r="AY131" s="1352" t="e">
        <f>'BASE METAS)'!#REF!</f>
        <v>#REF!</v>
      </c>
      <c r="AZ131" s="1352" t="e">
        <f>'BASE METAS)'!#REF!</f>
        <v>#REF!</v>
      </c>
      <c r="BA131" s="1352" t="e">
        <f>'BASE METAS)'!#REF!</f>
        <v>#REF!</v>
      </c>
      <c r="BB131" s="1352" t="e">
        <f>'BASE METAS)'!#REF!</f>
        <v>#REF!</v>
      </c>
      <c r="BC131" s="1352" t="e">
        <f>'BASE METAS)'!#REF!</f>
        <v>#REF!</v>
      </c>
      <c r="BD131" s="1352" t="e">
        <f>'BASE METAS)'!#REF!</f>
        <v>#REF!</v>
      </c>
      <c r="BE131" s="1352" t="e">
        <f>'BASE METAS)'!#REF!</f>
        <v>#REF!</v>
      </c>
      <c r="BF131" s="1352" t="e">
        <f>'BASE METAS)'!#REF!</f>
        <v>#REF!</v>
      </c>
      <c r="BG131" s="1352" t="e">
        <f>'BASE METAS)'!#REF!</f>
        <v>#REF!</v>
      </c>
      <c r="BH131" s="1352">
        <f>'BASE METAS)'!CL121</f>
        <v>0</v>
      </c>
      <c r="BI131" s="1">
        <f>'BASE METAS)'!CM121</f>
        <v>0</v>
      </c>
      <c r="BJ131" s="1">
        <f>'BASE METAS)'!CN121</f>
        <v>4</v>
      </c>
      <c r="BK131" s="1">
        <f>'BASE METAS)'!CO121</f>
        <v>3</v>
      </c>
      <c r="BL131" s="1">
        <f>'BASE METAS)'!CP121</f>
        <v>0</v>
      </c>
      <c r="BM131" s="1">
        <f>'BASE METAS)'!CQ121</f>
        <v>0</v>
      </c>
      <c r="BN131" s="1">
        <f>'BASE METAS)'!CR121</f>
        <v>0</v>
      </c>
      <c r="BO131" s="1">
        <f>'BASE METAS)'!CS121</f>
        <v>0</v>
      </c>
      <c r="BP131" s="1">
        <f>'BASE METAS)'!CT121</f>
        <v>0</v>
      </c>
      <c r="BQ131" s="1">
        <f>'BASE METAS)'!CU121</f>
        <v>0</v>
      </c>
      <c r="BR131" s="1">
        <f>'BASE METAS)'!CV121</f>
        <v>0</v>
      </c>
      <c r="BS131" s="1">
        <f>'BASE METAS)'!CW121</f>
        <v>0</v>
      </c>
      <c r="BT131" s="1">
        <f>'BASE METAS)'!CX121</f>
        <v>0</v>
      </c>
      <c r="BU131" s="1">
        <f>'BASE METAS)'!FA121</f>
        <v>40</v>
      </c>
      <c r="BV131" s="1">
        <f>'BASE METAS)'!FB121</f>
        <v>0</v>
      </c>
      <c r="BW131" s="1">
        <f>'BASE METAS)'!FC121</f>
        <v>4</v>
      </c>
      <c r="BX131" s="1">
        <f>'BASE METAS)'!FD121</f>
        <v>4</v>
      </c>
      <c r="BY131" s="1">
        <f>'BASE METAS)'!FE121</f>
        <v>0</v>
      </c>
      <c r="BZ131" s="1">
        <f>'BASE METAS)'!FF121</f>
        <v>1</v>
      </c>
      <c r="CA131" s="1">
        <f>'BASE METAS)'!FG121</f>
        <v>15</v>
      </c>
      <c r="CB131" s="1">
        <f>'BASE METAS)'!FH121</f>
        <v>25</v>
      </c>
      <c r="CC131" s="1">
        <f>'BASE METAS)'!FI121</f>
        <v>0.375</v>
      </c>
      <c r="CD131" s="1">
        <f>'BASE METAS)'!FJ121</f>
        <v>40</v>
      </c>
      <c r="CE131" s="1">
        <f>'BASE METAS)'!FK121</f>
        <v>0</v>
      </c>
      <c r="CF131" s="1">
        <f>'BASE METAS)'!FL121</f>
        <v>4</v>
      </c>
      <c r="CG131" s="1">
        <f>'BASE METAS)'!FM121</f>
        <v>4</v>
      </c>
    </row>
    <row r="132" spans="1:85" ht="35.25" customHeight="1" x14ac:dyDescent="0.25">
      <c r="A132" s="1">
        <f>'BASE METAS)'!A122</f>
        <v>0</v>
      </c>
      <c r="B132" s="7199"/>
      <c r="C132" s="7154"/>
      <c r="D132" s="7154"/>
      <c r="E132" s="7154"/>
      <c r="F132" s="7223"/>
      <c r="G132" s="7223"/>
      <c r="H132" s="7144"/>
      <c r="I132" s="7144"/>
      <c r="J132" s="5707"/>
      <c r="K132" s="5707"/>
      <c r="L132" s="5707"/>
      <c r="M132" s="5707"/>
      <c r="N132" s="5707"/>
      <c r="O132" s="5707"/>
      <c r="P132" s="5698"/>
      <c r="Q132" s="5698"/>
      <c r="R132" s="5698"/>
      <c r="S132" s="5698"/>
      <c r="T132" s="5698"/>
      <c r="U132" s="7730"/>
      <c r="V132" s="5698"/>
      <c r="W132" s="5695"/>
      <c r="X132" s="7145"/>
      <c r="Y132" s="880">
        <f>'BASE METAS)'!Y122</f>
        <v>18</v>
      </c>
      <c r="Z132" s="347" t="str">
        <f>'BASE METAS)'!Z122</f>
        <v xml:space="preserve">BUSQUEDA Y EXPEDICIÓN  DE NUMERO DE  MATRICULAS </v>
      </c>
      <c r="AA132" s="271" t="str">
        <f>'BASE METAS)'!AA122</f>
        <v>DOCUMENTO</v>
      </c>
      <c r="AB132" s="346">
        <f>'BASE METAS)'!AB122</f>
        <v>150</v>
      </c>
      <c r="AC132" s="341">
        <f>'BASE METAS)'!AC122</f>
        <v>42</v>
      </c>
      <c r="AD132" s="342">
        <f>'BASE METAS)'!AD122</f>
        <v>0.28000000000000003</v>
      </c>
      <c r="AE132" s="341">
        <f>'BASE METAS)'!AE122</f>
        <v>42</v>
      </c>
      <c r="AF132" s="343">
        <f>'BASE METAS)'!AF122</f>
        <v>0.28000000000000003</v>
      </c>
      <c r="AG132" s="195">
        <f>'BASE METAS)'!AG122</f>
        <v>42</v>
      </c>
      <c r="AH132" s="192">
        <f>'BASE METAS)'!AH122</f>
        <v>0.28000000000000003</v>
      </c>
      <c r="AI132" s="195">
        <f>'BASE METAS)'!AI122</f>
        <v>24</v>
      </c>
      <c r="AJ132" s="192">
        <f>'BASE METAS)'!AJ122</f>
        <v>0.16</v>
      </c>
      <c r="AK132" s="199">
        <f>'BASE METAS)'!AK122</f>
        <v>1</v>
      </c>
      <c r="AL132" s="933" t="e">
        <f>'BASE METAS)'!#REF!</f>
        <v>#REF!</v>
      </c>
      <c r="AM132" s="1" t="e">
        <f>'BASE METAS)'!#REF!</f>
        <v>#REF!</v>
      </c>
      <c r="AN132" s="1" t="e">
        <f>'BASE METAS)'!#REF!</f>
        <v>#REF!</v>
      </c>
      <c r="AO132" s="1" t="e">
        <f>'BASE METAS)'!#REF!</f>
        <v>#REF!</v>
      </c>
      <c r="AP132" s="1" t="e">
        <f>'BASE METAS)'!#REF!</f>
        <v>#REF!</v>
      </c>
      <c r="AQ132" s="1" t="e">
        <f>'BASE METAS)'!#REF!</f>
        <v>#REF!</v>
      </c>
      <c r="AR132" s="1" t="e">
        <f>'BASE METAS)'!#REF!</f>
        <v>#REF!</v>
      </c>
      <c r="AS132" s="1" t="e">
        <f>'BASE METAS)'!#REF!</f>
        <v>#REF!</v>
      </c>
      <c r="AT132" s="1" t="e">
        <f>'BASE METAS)'!#REF!</f>
        <v>#REF!</v>
      </c>
      <c r="AU132" s="1479" t="e">
        <f>'BASE METAS)'!#REF!</f>
        <v>#REF!</v>
      </c>
      <c r="AV132" s="1" t="e">
        <f>'BASE METAS)'!#REF!</f>
        <v>#REF!</v>
      </c>
      <c r="AW132" s="1" t="e">
        <f>'BASE METAS)'!#REF!</f>
        <v>#REF!</v>
      </c>
      <c r="AX132" s="1" t="str">
        <f>'BASE METAS)'!AN115</f>
        <v>DETERMINAR EL PORCENTAJE DE FOTOGRAFÍAS DIGITALIZADAS</v>
      </c>
      <c r="AY132" s="1352" t="e">
        <f>'BASE METAS)'!#REF!</f>
        <v>#REF!</v>
      </c>
      <c r="AZ132" s="963" t="str">
        <f>'BASE METAS)'!AU115</f>
        <v>DESEMPEÑO</v>
      </c>
      <c r="BA132" s="963" t="str">
        <f>'BASE METAS)'!AP115</f>
        <v>TOTAL DE FOTOGRAFÍAS POR DIGITALIZAR PROGRAMADOS</v>
      </c>
      <c r="BB132" s="963" t="e">
        <f>'BASE METAS)'!#REF!</f>
        <v>#REF!</v>
      </c>
      <c r="BC132" s="963" t="e">
        <f>'BASE METAS)'!#REF!</f>
        <v>#REF!</v>
      </c>
      <c r="BD132" s="963" t="e">
        <f>'BASE METAS)'!#REF!</f>
        <v>#REF!</v>
      </c>
      <c r="BE132" s="963" t="e">
        <f>'BASE METAS)'!#REF!</f>
        <v>#REF!</v>
      </c>
      <c r="BF132" s="963" t="e">
        <f>'BASE METAS)'!#REF!</f>
        <v>#REF!</v>
      </c>
      <c r="BG132" s="1352" t="e">
        <f>'BASE METAS)'!#REF!</f>
        <v>#REF!</v>
      </c>
      <c r="BH132" s="1352">
        <f>'BASE METAS)'!CL122</f>
        <v>0</v>
      </c>
      <c r="BI132" s="1">
        <f>'BASE METAS)'!CM122</f>
        <v>14</v>
      </c>
      <c r="BJ132" s="1">
        <f>'BASE METAS)'!CN122</f>
        <v>14</v>
      </c>
      <c r="BK132" s="1">
        <f>'BASE METAS)'!CO122</f>
        <v>14</v>
      </c>
      <c r="BL132" s="1">
        <f>'BASE METAS)'!CP122</f>
        <v>0</v>
      </c>
      <c r="BM132" s="1">
        <f>'BASE METAS)'!CQ122</f>
        <v>0</v>
      </c>
      <c r="BN132" s="1">
        <f>'BASE METAS)'!CR122</f>
        <v>0</v>
      </c>
      <c r="BO132" s="1">
        <f>'BASE METAS)'!CS122</f>
        <v>0</v>
      </c>
      <c r="BP132" s="1">
        <f>'BASE METAS)'!CT122</f>
        <v>0</v>
      </c>
      <c r="BQ132" s="1">
        <f>'BASE METAS)'!CU122</f>
        <v>0</v>
      </c>
      <c r="BR132" s="1">
        <f>'BASE METAS)'!CV122</f>
        <v>0</v>
      </c>
      <c r="BS132" s="1">
        <f>'BASE METAS)'!CW122</f>
        <v>0</v>
      </c>
      <c r="BT132" s="1">
        <f>'BASE METAS)'!CX122</f>
        <v>0</v>
      </c>
      <c r="BU132" s="1">
        <f>'BASE METAS)'!FA122</f>
        <v>150</v>
      </c>
      <c r="BV132" s="1">
        <f>'BASE METAS)'!FB122</f>
        <v>0</v>
      </c>
      <c r="BW132" s="1">
        <f>'BASE METAS)'!FC122</f>
        <v>14</v>
      </c>
      <c r="BX132" s="1">
        <f>'BASE METAS)'!FD122</f>
        <v>14</v>
      </c>
      <c r="BY132" s="1">
        <f>'BASE METAS)'!FE122</f>
        <v>0</v>
      </c>
      <c r="BZ132" s="1">
        <f>'BASE METAS)'!FF122</f>
        <v>1</v>
      </c>
      <c r="CA132" s="1">
        <f>'BASE METAS)'!FG122</f>
        <v>56</v>
      </c>
      <c r="CB132" s="1">
        <f>'BASE METAS)'!FH122</f>
        <v>94</v>
      </c>
      <c r="CC132" s="1">
        <f>'BASE METAS)'!FI122</f>
        <v>0.37333333333333335</v>
      </c>
      <c r="CD132" s="1">
        <f>'BASE METAS)'!FJ122</f>
        <v>150</v>
      </c>
      <c r="CE132" s="1">
        <f>'BASE METAS)'!FK122</f>
        <v>0</v>
      </c>
      <c r="CF132" s="1">
        <f>'BASE METAS)'!FL122</f>
        <v>14</v>
      </c>
      <c r="CG132" s="1">
        <f>'BASE METAS)'!FM122</f>
        <v>14</v>
      </c>
    </row>
    <row r="133" spans="1:85" ht="34.5" customHeight="1" x14ac:dyDescent="0.25">
      <c r="A133" s="1">
        <f>'BASE METAS)'!A123</f>
        <v>0</v>
      </c>
      <c r="B133" s="7199"/>
      <c r="C133" s="7154"/>
      <c r="D133" s="7154"/>
      <c r="E133" s="7154"/>
      <c r="F133" s="7223"/>
      <c r="G133" s="7223"/>
      <c r="H133" s="7144"/>
      <c r="I133" s="7144"/>
      <c r="J133" s="5707"/>
      <c r="K133" s="5707"/>
      <c r="L133" s="5707"/>
      <c r="M133" s="5707"/>
      <c r="N133" s="5707"/>
      <c r="O133" s="5707"/>
      <c r="P133" s="5698"/>
      <c r="Q133" s="5698"/>
      <c r="R133" s="5698"/>
      <c r="S133" s="5698"/>
      <c r="T133" s="5698"/>
      <c r="U133" s="7730"/>
      <c r="V133" s="5698"/>
      <c r="W133" s="5695"/>
      <c r="X133" s="7145"/>
      <c r="Y133" s="880">
        <f>'BASE METAS)'!Y123</f>
        <v>19</v>
      </c>
      <c r="Z133" s="345" t="str">
        <f>'BASE METAS)'!Z123</f>
        <v>APLICAR LOS PROCEDIMIENTOS DE CONTROL PATRIMONIAL.</v>
      </c>
      <c r="AA133" s="271" t="str">
        <f>'BASE METAS)'!AA123</f>
        <v>PROCEDIMIENTO</v>
      </c>
      <c r="AB133" s="346">
        <f>'BASE METAS)'!AB123</f>
        <v>12</v>
      </c>
      <c r="AC133" s="341">
        <f>'BASE METAS)'!AC123</f>
        <v>3</v>
      </c>
      <c r="AD133" s="342">
        <f>'BASE METAS)'!AD123</f>
        <v>0.25</v>
      </c>
      <c r="AE133" s="341">
        <f>'BASE METAS)'!AE123</f>
        <v>3</v>
      </c>
      <c r="AF133" s="343">
        <f>'BASE METAS)'!AF123</f>
        <v>0.25</v>
      </c>
      <c r="AG133" s="195">
        <f>'BASE METAS)'!AG123</f>
        <v>3</v>
      </c>
      <c r="AH133" s="192">
        <f>'BASE METAS)'!AH123</f>
        <v>0.25</v>
      </c>
      <c r="AI133" s="195">
        <f>'BASE METAS)'!AI123</f>
        <v>3</v>
      </c>
      <c r="AJ133" s="192">
        <f>'BASE METAS)'!AJ123</f>
        <v>0.25</v>
      </c>
      <c r="AK133" s="199">
        <f>'BASE METAS)'!AK123</f>
        <v>1</v>
      </c>
      <c r="AL133" s="933" t="e">
        <f>'BASE METAS)'!#REF!</f>
        <v>#REF!</v>
      </c>
      <c r="AM133" s="1" t="e">
        <f>'BASE METAS)'!#REF!</f>
        <v>#REF!</v>
      </c>
      <c r="AN133" s="1" t="e">
        <f>'BASE METAS)'!#REF!</f>
        <v>#REF!</v>
      </c>
      <c r="AO133" s="1" t="e">
        <f>'BASE METAS)'!#REF!</f>
        <v>#REF!</v>
      </c>
      <c r="AP133" s="1" t="e">
        <f>'BASE METAS)'!#REF!</f>
        <v>#REF!</v>
      </c>
      <c r="AQ133" s="1" t="e">
        <f>'BASE METAS)'!#REF!</f>
        <v>#REF!</v>
      </c>
      <c r="AR133" s="1" t="e">
        <f>'BASE METAS)'!#REF!</f>
        <v>#REF!</v>
      </c>
      <c r="AS133" s="1" t="e">
        <f>'BASE METAS)'!#REF!</f>
        <v>#REF!</v>
      </c>
      <c r="AT133" s="1" t="e">
        <f>'BASE METAS)'!#REF!</f>
        <v>#REF!</v>
      </c>
      <c r="AU133" s="1479" t="e">
        <f>'BASE METAS)'!#REF!</f>
        <v>#REF!</v>
      </c>
      <c r="AV133" s="1" t="e">
        <f>'BASE METAS)'!#REF!</f>
        <v>#REF!</v>
      </c>
      <c r="AW133" s="1">
        <f>'BASE METAS)'!AL109</f>
        <v>5</v>
      </c>
      <c r="AX133" s="1" t="str">
        <f>'BASE METAS)'!AM109</f>
        <v>GENERAR RESGUARDOS PERSONALES</v>
      </c>
      <c r="AY133" s="1352" t="e">
        <f>'BASE METAS)'!#REF!</f>
        <v>#REF!</v>
      </c>
      <c r="AZ133" s="1352" t="e">
        <f>'BASE METAS)'!#REF!</f>
        <v>#REF!</v>
      </c>
      <c r="BA133" s="1352" t="e">
        <f>'BASE METAS)'!#REF!</f>
        <v>#REF!</v>
      </c>
      <c r="BB133" s="1352" t="e">
        <f>'BASE METAS)'!#REF!</f>
        <v>#REF!</v>
      </c>
      <c r="BC133" s="1352" t="e">
        <f>'BASE METAS)'!#REF!</f>
        <v>#REF!</v>
      </c>
      <c r="BD133" s="1352" t="e">
        <f>'BASE METAS)'!#REF!</f>
        <v>#REF!</v>
      </c>
      <c r="BE133" s="1352" t="str">
        <f>'BASE METAS)'!AR109</f>
        <v>RESGUARDO</v>
      </c>
      <c r="BF133" s="1352" t="e">
        <f>'BASE METAS)'!#REF!</f>
        <v>#REF!</v>
      </c>
      <c r="BG133" s="1352" t="str">
        <f>'BASE METAS)'!AS109</f>
        <v>EFICACIA</v>
      </c>
      <c r="BH133" s="1352">
        <f>'BASE METAS)'!CL123</f>
        <v>0</v>
      </c>
      <c r="BI133" s="1">
        <f>'BASE METAS)'!CM123</f>
        <v>0</v>
      </c>
      <c r="BJ133" s="1">
        <f>'BASE METAS)'!CN123</f>
        <v>1</v>
      </c>
      <c r="BK133" s="1">
        <f>'BASE METAS)'!CO123</f>
        <v>1</v>
      </c>
      <c r="BL133" s="1">
        <f>'BASE METAS)'!CP123</f>
        <v>0</v>
      </c>
      <c r="BM133" s="1">
        <f>'BASE METAS)'!CQ123</f>
        <v>0</v>
      </c>
      <c r="BN133" s="1">
        <f>'BASE METAS)'!CR123</f>
        <v>0</v>
      </c>
      <c r="BO133" s="1">
        <f>'BASE METAS)'!CS123</f>
        <v>0</v>
      </c>
      <c r="BP133" s="1">
        <f>'BASE METAS)'!CT123</f>
        <v>0</v>
      </c>
      <c r="BQ133" s="1">
        <f>'BASE METAS)'!CU123</f>
        <v>0</v>
      </c>
      <c r="BR133" s="1">
        <f>'BASE METAS)'!CV123</f>
        <v>0</v>
      </c>
      <c r="BS133" s="1">
        <f>'BASE METAS)'!CW123</f>
        <v>0</v>
      </c>
      <c r="BT133" s="1">
        <f>'BASE METAS)'!CX123</f>
        <v>0</v>
      </c>
      <c r="BU133" s="1">
        <f>'BASE METAS)'!FA123</f>
        <v>12</v>
      </c>
      <c r="BV133" s="1">
        <f>'BASE METAS)'!FB123</f>
        <v>0</v>
      </c>
      <c r="BW133" s="1">
        <f>'BASE METAS)'!FC123</f>
        <v>1</v>
      </c>
      <c r="BX133" s="1">
        <f>'BASE METAS)'!FD123</f>
        <v>1</v>
      </c>
      <c r="BY133" s="1">
        <f>'BASE METAS)'!FE123</f>
        <v>0</v>
      </c>
      <c r="BZ133" s="1">
        <f>'BASE METAS)'!FF123</f>
        <v>1</v>
      </c>
      <c r="CA133" s="1">
        <f>'BASE METAS)'!FG123</f>
        <v>4</v>
      </c>
      <c r="CB133" s="1">
        <f>'BASE METAS)'!FH123</f>
        <v>8</v>
      </c>
      <c r="CC133" s="1">
        <f>'BASE METAS)'!FI123</f>
        <v>0.33333333333333331</v>
      </c>
      <c r="CD133" s="1">
        <f>'BASE METAS)'!FJ123</f>
        <v>12</v>
      </c>
      <c r="CE133" s="1">
        <f>'BASE METAS)'!FK123</f>
        <v>0</v>
      </c>
      <c r="CF133" s="1">
        <f>'BASE METAS)'!FL123</f>
        <v>1</v>
      </c>
      <c r="CG133" s="1">
        <f>'BASE METAS)'!FM123</f>
        <v>1</v>
      </c>
    </row>
    <row r="134" spans="1:85" ht="18" customHeight="1" x14ac:dyDescent="0.2">
      <c r="A134" s="1">
        <f>'BASE METAS)'!A124</f>
        <v>0</v>
      </c>
      <c r="B134" s="7199"/>
      <c r="C134" s="7154"/>
      <c r="D134" s="7154"/>
      <c r="E134" s="7154"/>
      <c r="F134" s="7223"/>
      <c r="G134" s="7223"/>
      <c r="H134" s="7144"/>
      <c r="I134" s="7144"/>
      <c r="J134" s="5708"/>
      <c r="K134" s="5708"/>
      <c r="L134" s="5708"/>
      <c r="M134" s="5708"/>
      <c r="N134" s="5708"/>
      <c r="O134" s="5708"/>
      <c r="P134" s="5699"/>
      <c r="Q134" s="5699"/>
      <c r="R134" s="5699"/>
      <c r="S134" s="5699"/>
      <c r="T134" s="5699"/>
      <c r="U134" s="7731"/>
      <c r="V134" s="5699"/>
      <c r="W134" s="5696"/>
      <c r="X134" s="7103"/>
      <c r="Y134" s="881">
        <f>'BASE METAS)'!Y124</f>
        <v>20</v>
      </c>
      <c r="Z134" s="348" t="str">
        <f>'BASE METAS)'!Z124</f>
        <v>ARRENDAMIENTO INMUEBLES</v>
      </c>
      <c r="AA134" s="274" t="str">
        <f>'BASE METAS)'!AA124</f>
        <v>INMUEBLE</v>
      </c>
      <c r="AB134" s="349">
        <f>'BASE METAS)'!AB124</f>
        <v>5</v>
      </c>
      <c r="AC134" s="350">
        <f>'BASE METAS)'!AC124</f>
        <v>5</v>
      </c>
      <c r="AD134" s="351">
        <f>'BASE METAS)'!AD124</f>
        <v>1</v>
      </c>
      <c r="AE134" s="350">
        <f>'BASE METAS)'!AE124</f>
        <v>0</v>
      </c>
      <c r="AF134" s="352">
        <f>'BASE METAS)'!AF124</f>
        <v>0</v>
      </c>
      <c r="AG134" s="197">
        <f>'BASE METAS)'!AG124</f>
        <v>0</v>
      </c>
      <c r="AH134" s="194">
        <f>'BASE METAS)'!AH124</f>
        <v>0</v>
      </c>
      <c r="AI134" s="197">
        <f>'BASE METAS)'!AI124</f>
        <v>0</v>
      </c>
      <c r="AJ134" s="194">
        <f>'BASE METAS)'!AJ124</f>
        <v>0</v>
      </c>
      <c r="AK134" s="200">
        <f>'BASE METAS)'!AK124</f>
        <v>1</v>
      </c>
      <c r="AL134" s="933" t="e">
        <f>'BASE METAS)'!#REF!</f>
        <v>#REF!</v>
      </c>
      <c r="AM134" s="1" t="e">
        <f>'BASE METAS)'!#REF!</f>
        <v>#REF!</v>
      </c>
      <c r="AN134" s="1" t="e">
        <f>'BASE METAS)'!#REF!</f>
        <v>#REF!</v>
      </c>
      <c r="AO134" s="1" t="e">
        <f>'BASE METAS)'!#REF!</f>
        <v>#REF!</v>
      </c>
      <c r="AP134" s="1" t="e">
        <f>'BASE METAS)'!#REF!</f>
        <v>#REF!</v>
      </c>
      <c r="AQ134" s="1" t="e">
        <f>'BASE METAS)'!#REF!</f>
        <v>#REF!</v>
      </c>
      <c r="AR134" s="1" t="e">
        <f>'BASE METAS)'!#REF!</f>
        <v>#REF!</v>
      </c>
      <c r="AS134" s="1" t="e">
        <f>'BASE METAS)'!#REF!</f>
        <v>#REF!</v>
      </c>
      <c r="AT134" s="1" t="e">
        <f>'BASE METAS)'!#REF!</f>
        <v>#REF!</v>
      </c>
      <c r="AU134" s="1479" t="e">
        <f>'BASE METAS)'!#REF!</f>
        <v>#REF!</v>
      </c>
      <c r="AV134" s="1" t="e">
        <f>'BASE METAS)'!#REF!</f>
        <v>#REF!</v>
      </c>
      <c r="AW134" s="1" t="e">
        <f>'BASE METAS)'!#REF!</f>
        <v>#REF!</v>
      </c>
      <c r="AX134" s="1" t="e">
        <f>'BASE METAS)'!#REF!</f>
        <v>#REF!</v>
      </c>
      <c r="AY134" s="1352" t="e">
        <f>'BASE METAS)'!#REF!</f>
        <v>#REF!</v>
      </c>
      <c r="AZ134" s="1352" t="e">
        <f>'BASE METAS)'!#REF!</f>
        <v>#REF!</v>
      </c>
      <c r="BA134" s="1352" t="str">
        <f>'BASE METAS)'!AO109</f>
        <v>No. DE RESGUARDOS EMITIDOS</v>
      </c>
      <c r="BB134" s="1352" t="e">
        <f>'BASE METAS)'!#REF!</f>
        <v>#REF!</v>
      </c>
      <c r="BC134" s="1352" t="e">
        <f>'BASE METAS)'!#REF!</f>
        <v>#REF!</v>
      </c>
      <c r="BD134" s="1352">
        <f>'BASE METAS)'!AQ109</f>
        <v>100</v>
      </c>
      <c r="BE134" s="1352" t="e">
        <f>'BASE METAS)'!#REF!</f>
        <v>#REF!</v>
      </c>
      <c r="BF134" s="1352" t="e">
        <f>'BASE METAS)'!#REF!</f>
        <v>#REF!</v>
      </c>
      <c r="BG134" s="1352" t="e">
        <f>'BASE METAS)'!#REF!</f>
        <v>#REF!</v>
      </c>
      <c r="BH134" s="1352">
        <f>'BASE METAS)'!CL124</f>
        <v>0</v>
      </c>
      <c r="BI134" s="1">
        <f>'BASE METAS)'!CM124</f>
        <v>5</v>
      </c>
      <c r="BJ134" s="1">
        <f>'BASE METAS)'!CN124</f>
        <v>0</v>
      </c>
      <c r="BK134" s="1">
        <f>'BASE METAS)'!CO124</f>
        <v>0</v>
      </c>
      <c r="BL134" s="1">
        <f>'BASE METAS)'!CP124</f>
        <v>0</v>
      </c>
      <c r="BM134" s="1">
        <f>'BASE METAS)'!CQ124</f>
        <v>0</v>
      </c>
      <c r="BN134" s="1">
        <f>'BASE METAS)'!CR124</f>
        <v>0</v>
      </c>
      <c r="BO134" s="1">
        <f>'BASE METAS)'!CS124</f>
        <v>0</v>
      </c>
      <c r="BP134" s="1">
        <f>'BASE METAS)'!CT124</f>
        <v>0</v>
      </c>
      <c r="BQ134" s="1">
        <f>'BASE METAS)'!CU124</f>
        <v>0</v>
      </c>
      <c r="BR134" s="1">
        <f>'BASE METAS)'!CV124</f>
        <v>0</v>
      </c>
      <c r="BS134" s="1">
        <f>'BASE METAS)'!CW124</f>
        <v>0</v>
      </c>
      <c r="BT134" s="1">
        <f>'BASE METAS)'!CX124</f>
        <v>0</v>
      </c>
      <c r="BU134" s="1">
        <f>'BASE METAS)'!FA124</f>
        <v>5</v>
      </c>
      <c r="BV134" s="1">
        <f>'BASE METAS)'!FB124</f>
        <v>0</v>
      </c>
      <c r="BW134" s="1">
        <f>'BASE METAS)'!FC124</f>
        <v>0</v>
      </c>
      <c r="BX134" s="1">
        <f>'BASE METAS)'!FD124</f>
        <v>0</v>
      </c>
      <c r="BY134" s="1">
        <f>'BASE METAS)'!FE124</f>
        <v>0</v>
      </c>
      <c r="BZ134" s="1" t="e">
        <f>'BASE METAS)'!FF124</f>
        <v>#DIV/0!</v>
      </c>
      <c r="CA134" s="1">
        <f>'BASE METAS)'!FG124</f>
        <v>5</v>
      </c>
      <c r="CB134" s="1">
        <f>'BASE METAS)'!FH124</f>
        <v>0</v>
      </c>
      <c r="CC134" s="1">
        <f>'BASE METAS)'!FI124</f>
        <v>1</v>
      </c>
      <c r="CD134" s="1">
        <f>'BASE METAS)'!FJ124</f>
        <v>5</v>
      </c>
      <c r="CE134" s="1">
        <f>'BASE METAS)'!FK124</f>
        <v>0</v>
      </c>
      <c r="CF134" s="1">
        <f>'BASE METAS)'!FL124</f>
        <v>0</v>
      </c>
      <c r="CG134" s="1">
        <f>'BASE METAS)'!FM124</f>
        <v>0</v>
      </c>
    </row>
    <row r="135" spans="1:85" ht="331.5" x14ac:dyDescent="0.25">
      <c r="A135" s="1">
        <f>'BASE METAS)'!A125</f>
        <v>16</v>
      </c>
      <c r="B135" s="7199"/>
      <c r="C135" s="7154">
        <f>'BASE METAS)'!C125</f>
        <v>403</v>
      </c>
      <c r="D135" s="7154">
        <f>'BASE METAS)'!D125</f>
        <v>4</v>
      </c>
      <c r="E135" s="7154" t="str">
        <f>'BASE METAS)'!E125</f>
        <v>ASESORÍA JURÍDICA</v>
      </c>
      <c r="F135" s="7186" t="str">
        <f>'BASE METAS)'!F125</f>
        <v>D00</v>
      </c>
      <c r="G135" s="7186" t="str">
        <f>'BASE METAS)'!G125</f>
        <v>155</v>
      </c>
      <c r="H135" s="7144" t="str">
        <f>'BASE METAS)'!H125</f>
        <v>05</v>
      </c>
      <c r="I135" s="7144" t="str">
        <f>'BASE METAS)'!I125</f>
        <v>02</v>
      </c>
      <c r="J135" s="5706" t="str">
        <f>'BASE METAS)'!J125</f>
        <v>01</v>
      </c>
      <c r="K135" s="5706" t="str">
        <f>'BASE METAS)'!K125</f>
        <v>01</v>
      </c>
      <c r="L135" s="5706" t="str">
        <f>'BASE METAS)'!L125</f>
        <v>02</v>
      </c>
      <c r="M135" s="5706" t="str">
        <f>'BASE METAS)'!M125</f>
        <v>101</v>
      </c>
      <c r="N135" s="5706" t="str">
        <f>'BASE METAS)'!N125</f>
        <v xml:space="preserve">Unidad Jurídica </v>
      </c>
      <c r="O135" s="5706" t="str">
        <f>'BASE METAS)'!O125</f>
        <v>Área Jurídica</v>
      </c>
      <c r="P135" s="5697" t="str">
        <f>'BASE METAS)'!P125</f>
        <v>Administración, planeación y control gubernamental</v>
      </c>
      <c r="Q135" s="5697" t="str">
        <f>'BASE METAS)'!Q125</f>
        <v>Aplicación y actualización del marco jurídico</v>
      </c>
      <c r="R135" s="5697" t="str">
        <f>'BASE METAS)'!R125</f>
        <v>Protección jurídica de las personas y sus bienes</v>
      </c>
      <c r="S135" s="5697" t="str">
        <f>'BASE METAS)'!S125</f>
        <v>Orientación, apoyo y modernización del marco jurídico</v>
      </c>
      <c r="T135" s="5706" t="str">
        <f>'BASE METAS)'!T125</f>
        <v>Asesoría jurídica</v>
      </c>
      <c r="U135" s="7729" t="str">
        <f>'BASE METAS)'!U125</f>
        <v xml:space="preserve">CONTRIBUIR A LA CULTURA DE LEGALIDAD Y JUSTICIA EN LA CIUDADANÍA CREANDO UN PROGRAMA DE ASESORÍA JURÍDICA GRATUITA; GARANTIZAR, SALVAGUARDAR, DEFENDER Y PROCURAR LOS DERECHOS E INTERESES MUNICIPALES, A TRAVÉS DE UNA ADECUADA REPRESENTACIÓN Y DEFENSA JURÍDICA DE DICHOS INTERESES Y GENERAR  CERTIDUMBRE JURÍDICA EN LOS ACTOS QUE SON EMITIDOS POR LAS AUTORIDADES Y SERVIDORES PÚBLICOS  QUE INTEGRAN LA ADMINISTRACIÓN MUNICIPAL A TRAVÉS DE LA CONSULTORÍA JURÍDICA INTERNA. </v>
      </c>
      <c r="V135" s="5697" t="str">
        <f>'BASE METAS)'!V125</f>
        <v xml:space="preserve">Tlalnepantla 
Protegida </v>
      </c>
      <c r="W135" s="5694">
        <f>'BASE METAS)'!W125</f>
        <v>13034138</v>
      </c>
      <c r="X135" s="7102" t="str">
        <f>'BASE METAS)'!X125</f>
        <v>COORDINACIÓN JURÍDICA</v>
      </c>
      <c r="Y135" s="176">
        <f>'BASE METAS)'!Y125</f>
        <v>1</v>
      </c>
      <c r="Z135" s="177" t="str">
        <f>'BASE METAS)'!Z125</f>
        <v>BRINDAR ASESORÍA JURÍDICA A LOS SERVIDORES PUBLICOS DE LAS DEPENDENCIAS DEL AYUNTAMIENTO QUE LO REQUIERAN, PARA QUE EMITAN SUS ACTOS CON LEGALIDAD.</v>
      </c>
      <c r="AA135" s="178" t="str">
        <f>'BASE METAS)'!AA125</f>
        <v>ASESORÍA INTERNA</v>
      </c>
      <c r="AB135" s="179">
        <f>'BASE METAS)'!AB125</f>
        <v>200</v>
      </c>
      <c r="AC135" s="180">
        <f>'BASE METAS)'!AC125</f>
        <v>50</v>
      </c>
      <c r="AD135" s="181">
        <f>'BASE METAS)'!AD125</f>
        <v>0.25</v>
      </c>
      <c r="AE135" s="180">
        <f>'BASE METAS)'!AE125</f>
        <v>50</v>
      </c>
      <c r="AF135" s="181">
        <f>'BASE METAS)'!AF125</f>
        <v>0.25</v>
      </c>
      <c r="AG135" s="182">
        <f>'BASE METAS)'!AG125</f>
        <v>50</v>
      </c>
      <c r="AH135" s="181">
        <f>'BASE METAS)'!AH125</f>
        <v>0.25</v>
      </c>
      <c r="AI135" s="180">
        <f>'BASE METAS)'!AI125</f>
        <v>50</v>
      </c>
      <c r="AJ135" s="181">
        <f>'BASE METAS)'!AJ125</f>
        <v>0.25</v>
      </c>
      <c r="AK135" s="183">
        <f>'BASE METAS)'!AK125</f>
        <v>1</v>
      </c>
      <c r="AL135" s="1039">
        <f>'BASE METAS)'!AL125</f>
        <v>1</v>
      </c>
      <c r="AM135" s="1039" t="str">
        <f>'BASE METAS)'!AM125</f>
        <v>CONSULTORÍA Y ASESORÍA JURÍDICA, SOLICITADAS POR LAS DISTINTAS ÁREAS DEL MUNICIPIO</v>
      </c>
      <c r="AN135" s="1038" t="str">
        <f>'BASE METAS)'!AN125</f>
        <v>MIDE EL PORCENTAJE DEL DESAHOGO DE LAS CONSULTAS QUE SE FORMULAN POR LAS DISTINTAS ÁREAS DE LA ADMINISTRACIÓN EN RELACIÓN AL NÚMERO DE LAS CONSULTAS FORMULADAS POR LAS ÁREAS, AUTORIDADES Y SERVIDORES PÚBLICOS MUNICIPALES.</v>
      </c>
      <c r="AO135" s="1343" t="str">
        <f>'BASE METAS)'!AU125</f>
        <v>DESEMPEÑO</v>
      </c>
      <c r="AP135" s="1039" t="str">
        <f>'BASE METAS)'!AO125</f>
        <v>NO. DE CONSULTAS DESAHOGADAS</v>
      </c>
      <c r="AQ135" s="1039" t="str">
        <f>'BASE METAS)'!AP125</f>
        <v>NÚMERO DE CONSULTAS FORMULADAS POR LAS ÁREAS</v>
      </c>
      <c r="AR135" s="1039">
        <f>'BASE METAS)'!AQ125</f>
        <v>100</v>
      </c>
      <c r="AS135" s="1039" t="str">
        <f>'BASE METAS)'!AR125</f>
        <v>CONSULTAS INTERNAS</v>
      </c>
      <c r="AT135" s="1039" t="str">
        <f>'BASE METAS)'!AS125</f>
        <v>EFICACIA</v>
      </c>
      <c r="AU135" s="1482">
        <f>'BASE METAS)'!BO125</f>
        <v>0</v>
      </c>
      <c r="AV135" s="1">
        <f>'BASE METAS)'!BQ125</f>
        <v>200</v>
      </c>
      <c r="AW135" s="1" t="e">
        <f>'BASE METAS)'!#REF!</f>
        <v>#REF!</v>
      </c>
      <c r="AX135" s="1" t="str">
        <f>'BASE METAS)'!AN109</f>
        <v>ESTIMA LA CANTIDAD DE RESGUARDOS PERSONALES DE LOS VEHÍCULOS EMITIDOS, RESPECTO DE LOS PROGRAMADOS.</v>
      </c>
      <c r="AY135" s="1">
        <f>'BASE METAS)'!BT125</f>
        <v>49</v>
      </c>
      <c r="AZ135" s="1">
        <f>'BASE METAS)'!BU125</f>
        <v>1</v>
      </c>
      <c r="BA135" s="1">
        <f>'BASE METAS)'!BV125</f>
        <v>0.98</v>
      </c>
      <c r="BB135" s="1">
        <f>'BASE METAS)'!BW125</f>
        <v>100</v>
      </c>
      <c r="BC135" s="1">
        <f>'BASE METAS)'!BX125</f>
        <v>100</v>
      </c>
      <c r="BD135" s="1">
        <f>'BASE METAS)'!BY125</f>
        <v>0.5</v>
      </c>
      <c r="BE135" s="1" t="str">
        <f>'BASE METAS)'!AR122</f>
        <v>DOCUMENTO</v>
      </c>
      <c r="BF135" s="1" t="e">
        <f>'BASE METAS)'!#REF!</f>
        <v>#REF!</v>
      </c>
      <c r="BG135" s="1" t="str">
        <f>'BASE METAS)'!AS122</f>
        <v>EFICACIA</v>
      </c>
      <c r="BH135" s="1">
        <f>'BASE METAS)'!CL125</f>
        <v>0</v>
      </c>
      <c r="BI135" s="1">
        <f>'BASE METAS)'!CM125</f>
        <v>0</v>
      </c>
      <c r="BJ135" s="1">
        <f>'BASE METAS)'!CN125</f>
        <v>17</v>
      </c>
      <c r="BK135" s="1">
        <f>'BASE METAS)'!CO125</f>
        <v>0</v>
      </c>
      <c r="BL135" s="1">
        <f>'BASE METAS)'!CP125</f>
        <v>0</v>
      </c>
      <c r="BM135" s="1">
        <f>'BASE METAS)'!CQ125</f>
        <v>0</v>
      </c>
      <c r="BN135" s="1">
        <f>'BASE METAS)'!CR125</f>
        <v>0</v>
      </c>
      <c r="BO135" s="1">
        <f>'BASE METAS)'!CS125</f>
        <v>0</v>
      </c>
      <c r="BP135" s="1">
        <f>'BASE METAS)'!CT125</f>
        <v>0</v>
      </c>
      <c r="BQ135" s="1">
        <f>'BASE METAS)'!CU125</f>
        <v>0</v>
      </c>
      <c r="BR135" s="1">
        <f>'BASE METAS)'!CV125</f>
        <v>0</v>
      </c>
      <c r="BS135" s="1">
        <f>'BASE METAS)'!CW125</f>
        <v>0</v>
      </c>
      <c r="BT135" s="1">
        <f>'BASE METAS)'!CX125</f>
        <v>0</v>
      </c>
      <c r="BU135" s="1">
        <f>'BASE METAS)'!FA125</f>
        <v>200</v>
      </c>
      <c r="BV135" s="1">
        <f>'BASE METAS)'!FB125</f>
        <v>0</v>
      </c>
      <c r="BW135" s="1">
        <f>'BASE METAS)'!FC125</f>
        <v>17</v>
      </c>
      <c r="BX135" s="1">
        <f>'BASE METAS)'!FD125</f>
        <v>17</v>
      </c>
      <c r="BY135" s="1">
        <f>'BASE METAS)'!FE125</f>
        <v>0</v>
      </c>
      <c r="BZ135" s="1">
        <f>'BASE METAS)'!FF125</f>
        <v>1</v>
      </c>
      <c r="CA135" s="1">
        <f>'BASE METAS)'!FG125</f>
        <v>68</v>
      </c>
      <c r="CB135" s="1">
        <f>'BASE METAS)'!FH125</f>
        <v>132</v>
      </c>
      <c r="CC135" s="1">
        <f>'BASE METAS)'!FI125</f>
        <v>0.34</v>
      </c>
      <c r="CD135" s="1">
        <f>'BASE METAS)'!FJ125</f>
        <v>200</v>
      </c>
      <c r="CE135" s="1">
        <f>'BASE METAS)'!FK125</f>
        <v>0</v>
      </c>
      <c r="CF135" s="1">
        <f>'BASE METAS)'!FL125</f>
        <v>17</v>
      </c>
      <c r="CG135" s="1">
        <f>'BASE METAS)'!FM125</f>
        <v>16</v>
      </c>
    </row>
    <row r="136" spans="1:85" ht="408" x14ac:dyDescent="0.25">
      <c r="A136" s="1">
        <f>'BASE METAS)'!A126</f>
        <v>0</v>
      </c>
      <c r="B136" s="7199"/>
      <c r="C136" s="7154"/>
      <c r="D136" s="7154"/>
      <c r="E136" s="7154"/>
      <c r="F136" s="7186"/>
      <c r="G136" s="7186"/>
      <c r="H136" s="7144"/>
      <c r="I136" s="7144"/>
      <c r="J136" s="5707"/>
      <c r="K136" s="5707"/>
      <c r="L136" s="5707"/>
      <c r="M136" s="5707"/>
      <c r="N136" s="5707"/>
      <c r="O136" s="5707"/>
      <c r="P136" s="5698"/>
      <c r="Q136" s="5698"/>
      <c r="R136" s="5698"/>
      <c r="S136" s="5698"/>
      <c r="T136" s="5707"/>
      <c r="U136" s="7730"/>
      <c r="V136" s="5698"/>
      <c r="W136" s="5695"/>
      <c r="X136" s="7145"/>
      <c r="Y136" s="165">
        <f>'BASE METAS)'!Y126</f>
        <v>2</v>
      </c>
      <c r="Z136" s="167" t="str">
        <f>'BASE METAS)'!Z126</f>
        <v>INTERVENIR Y CONOCER TODOS LOS PROCESOS INTERPUESTOS POR LOS PARTICULARES ANTE LAS DISTINTAS AUTORIDADES JURISDICCIONALES Y NO JURISDICCIONALES  EN CONTRA DEL MUNICIPIO Y VICEVERSA.</v>
      </c>
      <c r="AA136" s="169" t="str">
        <f>'BASE METAS)'!AA126</f>
        <v>INTERVENCIÓN EN TODOS LOS JUICIOS</v>
      </c>
      <c r="AB136" s="170">
        <f>'BASE METAS)'!AB126</f>
        <v>1300</v>
      </c>
      <c r="AC136" s="173">
        <f>'BASE METAS)'!AC126</f>
        <v>200</v>
      </c>
      <c r="AD136" s="171">
        <f>'BASE METAS)'!AD126</f>
        <v>0.15384615384615385</v>
      </c>
      <c r="AE136" s="173">
        <f>'BASE METAS)'!AE126</f>
        <v>400</v>
      </c>
      <c r="AF136" s="171">
        <f>'BASE METAS)'!AF126</f>
        <v>0.30769230769230771</v>
      </c>
      <c r="AG136" s="172">
        <f>'BASE METAS)'!AG126</f>
        <v>400</v>
      </c>
      <c r="AH136" s="171">
        <f>'BASE METAS)'!AH126</f>
        <v>0.30769230769230771</v>
      </c>
      <c r="AI136" s="173">
        <f>'BASE METAS)'!AI126</f>
        <v>300</v>
      </c>
      <c r="AJ136" s="171">
        <f>'BASE METAS)'!AJ126</f>
        <v>0.23076923076923078</v>
      </c>
      <c r="AK136" s="184">
        <f>'BASE METAS)'!AK126</f>
        <v>1</v>
      </c>
      <c r="AL136" s="1039">
        <f>'BASE METAS)'!AL126</f>
        <v>2</v>
      </c>
      <c r="AM136" s="1039" t="str">
        <f>'BASE METAS)'!AM126</f>
        <v>LITIGIO DE LOS JUICIOS EN LOS QUE INTERVIENE EL MUNICIPIO</v>
      </c>
      <c r="AN136" s="1039" t="str">
        <f>'BASE METAS)'!AN126</f>
        <v>MIDE EL PORCENTAJE DE LOS JUICIOS ATENDIDOS POR LA COORDINACIÓN JURÍDICA EN RELACIÓN A LOS JUICIOS INTERPUESTOS A FAVOR O EN CONTRA DE LOS ACTOS EMITIDOS POR LAS AUTORIDADES MUNICIPALES.</v>
      </c>
      <c r="AO136" s="1343" t="str">
        <f>'BASE METAS)'!AU126</f>
        <v>DESEMPEÑO</v>
      </c>
      <c r="AP136" s="1039" t="str">
        <f>'BASE METAS)'!AO126</f>
        <v>NÚMERO DE  JUICIOS ATENDIDOS</v>
      </c>
      <c r="AQ136" s="1039" t="str">
        <f>'BASE METAS)'!AP126</f>
        <v>NÚMERO DE JUICIOS INTERPUESTOS EN CONTRA O A FAVOR DE LOS ACTOS DE LAS AUTORIDADES MUNICIPALES</v>
      </c>
      <c r="AR136" s="1039">
        <f>'BASE METAS)'!AQ126</f>
        <v>100</v>
      </c>
      <c r="AS136" s="1039" t="str">
        <f>'BASE METAS)'!AR126</f>
        <v>JUICIOS</v>
      </c>
      <c r="AT136" s="1039" t="str">
        <f>'BASE METAS)'!AS126</f>
        <v>EFICACIA</v>
      </c>
      <c r="AU136" s="1482">
        <f>'BASE METAS)'!BO126</f>
        <v>0</v>
      </c>
      <c r="AV136" s="1">
        <f>'BASE METAS)'!BQ126</f>
        <v>1300</v>
      </c>
      <c r="AW136" s="1" t="e">
        <f>'BASE METAS)'!#REF!</f>
        <v>#REF!</v>
      </c>
      <c r="AX136" s="1" t="e">
        <f>'BASE METAS)'!#REF!</f>
        <v>#REF!</v>
      </c>
      <c r="AY136" s="1" t="e">
        <f>'BASE METAS)'!#REF!</f>
        <v>#REF!</v>
      </c>
      <c r="AZ136" s="1" t="e">
        <f>'BASE METAS)'!#REF!</f>
        <v>#REF!</v>
      </c>
      <c r="BA136" s="1" t="str">
        <f>'BASE METAS)'!AP109</f>
        <v>No. DE RESGUARDOS PROGRAMADOS</v>
      </c>
      <c r="BB136" s="1" t="e">
        <f>'BASE METAS)'!#REF!</f>
        <v>#REF!</v>
      </c>
      <c r="BC136" s="1" t="e">
        <f>'BASE METAS)'!#REF!</f>
        <v>#REF!</v>
      </c>
      <c r="BD136" s="1" t="e">
        <f>'BASE METAS)'!#REF!</f>
        <v>#REF!</v>
      </c>
      <c r="BE136" s="1" t="e">
        <f>'BASE METAS)'!#REF!</f>
        <v>#REF!</v>
      </c>
      <c r="BF136" s="1" t="e">
        <f>'BASE METAS)'!#REF!</f>
        <v>#REF!</v>
      </c>
      <c r="BG136" s="1" t="e">
        <f>'BASE METAS)'!#REF!</f>
        <v>#REF!</v>
      </c>
      <c r="BH136" s="1">
        <f>'BASE METAS)'!CL126</f>
        <v>0</v>
      </c>
      <c r="BI136" s="1">
        <f>'BASE METAS)'!CM126</f>
        <v>66.666666666666671</v>
      </c>
      <c r="BJ136" s="1">
        <f>'BASE METAS)'!CN126</f>
        <v>66</v>
      </c>
      <c r="BK136" s="1">
        <f>'BASE METAS)'!CO126</f>
        <v>67</v>
      </c>
      <c r="BL136" s="1">
        <f>'BASE METAS)'!CP126</f>
        <v>0</v>
      </c>
      <c r="BM136" s="1">
        <f>'BASE METAS)'!CQ126</f>
        <v>0</v>
      </c>
      <c r="BN136" s="1">
        <f>'BASE METAS)'!CR126</f>
        <v>0</v>
      </c>
      <c r="BO136" s="1">
        <f>'BASE METAS)'!CS126</f>
        <v>0</v>
      </c>
      <c r="BP136" s="1">
        <f>'BASE METAS)'!CT126</f>
        <v>0</v>
      </c>
      <c r="BQ136" s="1">
        <f>'BASE METAS)'!CU126</f>
        <v>0</v>
      </c>
      <c r="BR136" s="1">
        <f>'BASE METAS)'!CV126</f>
        <v>0</v>
      </c>
      <c r="BS136" s="1">
        <f>'BASE METAS)'!CW126</f>
        <v>0</v>
      </c>
      <c r="BT136" s="1">
        <f>'BASE METAS)'!CX126</f>
        <v>0</v>
      </c>
      <c r="BU136" s="1">
        <f>'BASE METAS)'!FA126</f>
        <v>1300</v>
      </c>
      <c r="BV136" s="1">
        <f>'BASE METAS)'!FB126</f>
        <v>0</v>
      </c>
      <c r="BW136" s="1">
        <f>'BASE METAS)'!FC126</f>
        <v>67</v>
      </c>
      <c r="BX136" s="1">
        <f>'BASE METAS)'!FD126</f>
        <v>66</v>
      </c>
      <c r="BY136" s="1">
        <f>'BASE METAS)'!FE126</f>
        <v>-1</v>
      </c>
      <c r="BZ136" s="1">
        <f>'BASE METAS)'!FF126</f>
        <v>0.9850746268656716</v>
      </c>
      <c r="CA136" s="1">
        <f>'BASE METAS)'!FG126</f>
        <v>266</v>
      </c>
      <c r="CB136" s="1">
        <f>'BASE METAS)'!FH126</f>
        <v>1034</v>
      </c>
      <c r="CC136" s="1">
        <f>'BASE METAS)'!FI126</f>
        <v>0.20461538461538462</v>
      </c>
      <c r="CD136" s="1">
        <f>'BASE METAS)'!FJ126</f>
        <v>1300</v>
      </c>
      <c r="CE136" s="1">
        <f>'BASE METAS)'!FK126</f>
        <v>0</v>
      </c>
      <c r="CF136" s="1">
        <f>'BASE METAS)'!FL126</f>
        <v>67</v>
      </c>
      <c r="CG136" s="1">
        <f>'BASE METAS)'!FM126</f>
        <v>68</v>
      </c>
    </row>
    <row r="137" spans="1:85" ht="331.5" x14ac:dyDescent="0.25">
      <c r="A137" s="1">
        <f>'BASE METAS)'!A127</f>
        <v>0</v>
      </c>
      <c r="B137" s="7199"/>
      <c r="C137" s="7154"/>
      <c r="D137" s="7154"/>
      <c r="E137" s="7154"/>
      <c r="F137" s="7186"/>
      <c r="G137" s="7186"/>
      <c r="H137" s="7144"/>
      <c r="I137" s="7144"/>
      <c r="J137" s="5707"/>
      <c r="K137" s="5707"/>
      <c r="L137" s="5707"/>
      <c r="M137" s="5707"/>
      <c r="N137" s="5707"/>
      <c r="O137" s="5707"/>
      <c r="P137" s="5698"/>
      <c r="Q137" s="5698"/>
      <c r="R137" s="5698"/>
      <c r="S137" s="5698"/>
      <c r="T137" s="5707"/>
      <c r="U137" s="7730"/>
      <c r="V137" s="5698"/>
      <c r="W137" s="5695"/>
      <c r="X137" s="7145"/>
      <c r="Y137" s="165">
        <f>'BASE METAS)'!Y127</f>
        <v>3</v>
      </c>
      <c r="Z137" s="167" t="str">
        <f>'BASE METAS)'!Z127</f>
        <v>ATENDER LAS SOLICITUDES DE ASESORÍA EN MATERIA JURÍDICA FORMULADAS POR LA CIUDADANIA EN GENERAL, EN EL AMBITO ADMINISTRATIVO, FISCAL, CIVIL, MERCANTIL, PENAL Y LABORAL</v>
      </c>
      <c r="AA137" s="174" t="str">
        <f>'BASE METAS)'!AA127</f>
        <v>ASESORÍA EXTERNA</v>
      </c>
      <c r="AB137" s="170">
        <f>'BASE METAS)'!AB127</f>
        <v>850</v>
      </c>
      <c r="AC137" s="173">
        <f>'BASE METAS)'!AC127</f>
        <v>200</v>
      </c>
      <c r="AD137" s="171">
        <f>'BASE METAS)'!AD127</f>
        <v>0.23529411764705882</v>
      </c>
      <c r="AE137" s="173">
        <f>'BASE METAS)'!AE127</f>
        <v>250</v>
      </c>
      <c r="AF137" s="171">
        <f>'BASE METAS)'!AF127</f>
        <v>0.29411764705882354</v>
      </c>
      <c r="AG137" s="172">
        <f>'BASE METAS)'!AG127</f>
        <v>250</v>
      </c>
      <c r="AH137" s="171">
        <f>'BASE METAS)'!AH127</f>
        <v>0.29411764705882354</v>
      </c>
      <c r="AI137" s="173">
        <f>'BASE METAS)'!AI127</f>
        <v>150</v>
      </c>
      <c r="AJ137" s="171">
        <f>'BASE METAS)'!AJ127</f>
        <v>0.17647058823529413</v>
      </c>
      <c r="AK137" s="184">
        <f>'BASE METAS)'!AK127</f>
        <v>1</v>
      </c>
      <c r="AL137" s="1039">
        <f>'BASE METAS)'!AL127</f>
        <v>3</v>
      </c>
      <c r="AM137" s="1039" t="str">
        <f>'BASE METAS)'!AM127</f>
        <v>ASESORÍAS JURÍDICAS EXTERNAS</v>
      </c>
      <c r="AN137" s="1039" t="str">
        <f>'BASE METAS)'!AN127</f>
        <v>MIDE EL NÚMERO DE ASESORÍAS JURÍDICAS SOLICITADAS POR LA CIUDADANÍA EN EL ÁMBITO ADMINISTRATIVO, FISCAL, CIVIL, PENAL  Y LABORAL.</v>
      </c>
      <c r="AO137" s="1343" t="str">
        <f>'BASE METAS)'!AU127</f>
        <v>DESEMPEÑO</v>
      </c>
      <c r="AP137" s="1039" t="str">
        <f>'BASE METAS)'!AO127</f>
        <v>NO. DE ASESORÍAS  ATENDIDAS</v>
      </c>
      <c r="AQ137" s="1039" t="str">
        <f>'BASE METAS)'!AP127</f>
        <v>NÚMERO DE ASESORÍAS SOLICITADAS POR LA CIUDADANIA</v>
      </c>
      <c r="AR137" s="1039">
        <f>'BASE METAS)'!AQ127</f>
        <v>100</v>
      </c>
      <c r="AS137" s="1039" t="str">
        <f>'BASE METAS)'!AR127</f>
        <v>ASESORÍA EXTERNA</v>
      </c>
      <c r="AT137" s="1265" t="str">
        <f>'BASE METAS)'!AS127</f>
        <v>EFICACIA</v>
      </c>
      <c r="AU137" s="1482">
        <f>'BASE METAS)'!BO127</f>
        <v>0</v>
      </c>
      <c r="AV137" s="1">
        <f>'BASE METAS)'!BQ127</f>
        <v>850</v>
      </c>
      <c r="AW137" s="1" t="e">
        <f>'BASE METAS)'!#REF!</f>
        <v>#REF!</v>
      </c>
      <c r="AX137" s="1" t="e">
        <f>'BASE METAS)'!#REF!</f>
        <v>#REF!</v>
      </c>
      <c r="AY137" s="1" t="e">
        <f>'BASE METAS)'!#REF!</f>
        <v>#REF!</v>
      </c>
      <c r="AZ137" s="1" t="str">
        <f>'BASE METAS)'!AU107</f>
        <v>DESEMPEÑO</v>
      </c>
      <c r="BA137" s="1" t="e">
        <f>'BASE METAS)'!#REF!</f>
        <v>#REF!</v>
      </c>
      <c r="BB137" s="1" t="e">
        <f>'BASE METAS)'!#REF!</f>
        <v>#REF!</v>
      </c>
      <c r="BC137" s="1" t="e">
        <f>'BASE METAS)'!#REF!</f>
        <v>#REF!</v>
      </c>
      <c r="BD137" s="1" t="e">
        <f>'BASE METAS)'!#REF!</f>
        <v>#REF!</v>
      </c>
      <c r="BE137" s="1" t="e">
        <f>'BASE METAS)'!#REF!</f>
        <v>#REF!</v>
      </c>
      <c r="BF137" s="1" t="e">
        <f>'BASE METAS)'!#REF!</f>
        <v>#REF!</v>
      </c>
      <c r="BG137" s="1" t="e">
        <f>'BASE METAS)'!#REF!</f>
        <v>#REF!</v>
      </c>
      <c r="BH137" s="1">
        <f>'BASE METAS)'!CL127</f>
        <v>0</v>
      </c>
      <c r="BI137" s="1">
        <f>'BASE METAS)'!CM127</f>
        <v>0</v>
      </c>
      <c r="BJ137" s="1">
        <f>'BASE METAS)'!CN127</f>
        <v>66</v>
      </c>
      <c r="BK137" s="1">
        <f>'BASE METAS)'!CO127</f>
        <v>67</v>
      </c>
      <c r="BL137" s="1">
        <f>'BASE METAS)'!CP127</f>
        <v>0</v>
      </c>
      <c r="BM137" s="1">
        <f>'BASE METAS)'!CQ127</f>
        <v>0</v>
      </c>
      <c r="BN137" s="1">
        <f>'BASE METAS)'!CR127</f>
        <v>0</v>
      </c>
      <c r="BO137" s="1">
        <f>'BASE METAS)'!CS127</f>
        <v>0</v>
      </c>
      <c r="BP137" s="1">
        <f>'BASE METAS)'!CT127</f>
        <v>0</v>
      </c>
      <c r="BQ137" s="1">
        <f>'BASE METAS)'!CU127</f>
        <v>0</v>
      </c>
      <c r="BR137" s="1">
        <f>'BASE METAS)'!CV127</f>
        <v>0</v>
      </c>
      <c r="BS137" s="1">
        <f>'BASE METAS)'!CW127</f>
        <v>0</v>
      </c>
      <c r="BT137" s="1">
        <f>'BASE METAS)'!CX127</f>
        <v>0</v>
      </c>
      <c r="BU137" s="1">
        <f>'BASE METAS)'!FA127</f>
        <v>850</v>
      </c>
      <c r="BV137" s="1">
        <f>'BASE METAS)'!FB127</f>
        <v>0</v>
      </c>
      <c r="BW137" s="1">
        <f>'BASE METAS)'!FC127</f>
        <v>67</v>
      </c>
      <c r="BX137" s="1">
        <f>'BASE METAS)'!FD127</f>
        <v>70</v>
      </c>
      <c r="BY137" s="1">
        <f>'BASE METAS)'!FE127</f>
        <v>3</v>
      </c>
      <c r="BZ137" s="1">
        <f>'BASE METAS)'!FF127</f>
        <v>1.044776119402985</v>
      </c>
      <c r="CA137" s="1">
        <f>'BASE METAS)'!FG127</f>
        <v>270</v>
      </c>
      <c r="CB137" s="1">
        <f>'BASE METAS)'!FH127</f>
        <v>580</v>
      </c>
      <c r="CC137" s="1">
        <f>'BASE METAS)'!FI127</f>
        <v>0.31764705882352939</v>
      </c>
      <c r="CD137" s="1">
        <f>'BASE METAS)'!FJ127</f>
        <v>850</v>
      </c>
      <c r="CE137" s="1">
        <f>'BASE METAS)'!FK127</f>
        <v>0</v>
      </c>
      <c r="CF137" s="1">
        <f>'BASE METAS)'!FL127</f>
        <v>67</v>
      </c>
      <c r="CG137" s="1">
        <f>'BASE METAS)'!FM127</f>
        <v>63</v>
      </c>
    </row>
    <row r="138" spans="1:85" ht="84.75" customHeight="1" x14ac:dyDescent="0.25">
      <c r="A138" s="1">
        <f>'BASE METAS)'!A128</f>
        <v>0</v>
      </c>
      <c r="B138" s="7199"/>
      <c r="C138" s="7154"/>
      <c r="D138" s="7154"/>
      <c r="E138" s="7154"/>
      <c r="F138" s="7186"/>
      <c r="G138" s="7186"/>
      <c r="H138" s="7144"/>
      <c r="I138" s="7144"/>
      <c r="J138" s="5707"/>
      <c r="K138" s="5707"/>
      <c r="L138" s="5707"/>
      <c r="M138" s="5707"/>
      <c r="N138" s="5707"/>
      <c r="O138" s="5707"/>
      <c r="P138" s="5698"/>
      <c r="Q138" s="5698"/>
      <c r="R138" s="5698"/>
      <c r="S138" s="5698"/>
      <c r="T138" s="5707"/>
      <c r="U138" s="7730"/>
      <c r="V138" s="5698"/>
      <c r="W138" s="5695"/>
      <c r="X138" s="7145"/>
      <c r="Y138" s="165">
        <f>'BASE METAS)'!Y128</f>
        <v>4</v>
      </c>
      <c r="Z138" s="166" t="str">
        <f>'BASE METAS)'!Z128</f>
        <v>REALIZAR INVITACIONES A LOS ESTABLECIMIENTOS COMERCIALES, INDUSTRIALES Y DE PRESTACIÓN DE SERVICIOS PARA SU REGULARIZACIÓN.</v>
      </c>
      <c r="AA138" s="174" t="str">
        <f>'BASE METAS)'!AA128</f>
        <v>INVITACIÓN</v>
      </c>
      <c r="AB138" s="170">
        <f>'BASE METAS)'!AB128</f>
        <v>4000</v>
      </c>
      <c r="AC138" s="173">
        <f>'BASE METAS)'!AC128</f>
        <v>500</v>
      </c>
      <c r="AD138" s="171">
        <f>'BASE METAS)'!AD128</f>
        <v>0.125</v>
      </c>
      <c r="AE138" s="173">
        <f>'BASE METAS)'!AE128</f>
        <v>1250</v>
      </c>
      <c r="AF138" s="171">
        <f>'BASE METAS)'!AF128</f>
        <v>0.3125</v>
      </c>
      <c r="AG138" s="172">
        <f>'BASE METAS)'!AG128</f>
        <v>1250</v>
      </c>
      <c r="AH138" s="171">
        <f>'BASE METAS)'!AH128</f>
        <v>0.3125</v>
      </c>
      <c r="AI138" s="173">
        <f>'BASE METAS)'!AI128</f>
        <v>1000</v>
      </c>
      <c r="AJ138" s="171">
        <f>'BASE METAS)'!AJ128</f>
        <v>0.25</v>
      </c>
      <c r="AK138" s="184">
        <f>'BASE METAS)'!AK128</f>
        <v>1</v>
      </c>
      <c r="AL138" s="1202">
        <f>'BASE METAS)'!AL128</f>
        <v>4</v>
      </c>
      <c r="AM138" s="1038" t="str">
        <f>'BASE METAS)'!AM128</f>
        <v>INVITACIÓN A ESTABLECIMIENTOS COMERCIALES PARA REGULARIZACION</v>
      </c>
      <c r="AN138" s="1039" t="str">
        <f>'BASE METAS)'!AN128</f>
        <v>MIDE DEL NÚMERO DE INVITACIONES REALIZADAS A LOS ESTABLECIMIENTOS COMERCIALES SOBRE LAS PROGRAMADAS DURANTE EL EJERCICIO</v>
      </c>
      <c r="AO138" s="1343" t="str">
        <f>'BASE METAS)'!AU128</f>
        <v>DESEMPEÑO</v>
      </c>
      <c r="AP138" s="1039" t="str">
        <f>'BASE METAS)'!AO128</f>
        <v>NO. DE INVITACIONES REALIZADAS</v>
      </c>
      <c r="AQ138" s="1039" t="str">
        <f>'BASE METAS)'!AP128</f>
        <v>NO. DE INVITACIONES PROGRAMADAS</v>
      </c>
      <c r="AR138" s="1039">
        <f>'BASE METAS)'!AQ128</f>
        <v>100</v>
      </c>
      <c r="AS138" s="1039" t="str">
        <f>'BASE METAS)'!AR128</f>
        <v>INVITACIONES</v>
      </c>
      <c r="AT138" s="1265" t="str">
        <f>'BASE METAS)'!AS128</f>
        <v>EFICACIA</v>
      </c>
      <c r="AU138" s="1482">
        <f>'BASE METAS)'!BO128</f>
        <v>0</v>
      </c>
      <c r="AV138" s="1">
        <f>'BASE METAS)'!BQ128</f>
        <v>4000</v>
      </c>
      <c r="AW138" s="1">
        <f>'BASE METAS)'!AL110</f>
        <v>6</v>
      </c>
      <c r="AX138" s="1" t="str">
        <f>'BASE METAS)'!AM110</f>
        <v>DESINCORPORACIÓN DEL PATRIMONIO MUNICIPAL DE BIENES OBSOLETOS E INSERVIBLES</v>
      </c>
      <c r="AY138" s="1" t="e">
        <f>'BASE METAS)'!#REF!</f>
        <v>#REF!</v>
      </c>
      <c r="AZ138" s="1" t="str">
        <f>'BASE METAS)'!AU108</f>
        <v>DESEMPEÑO</v>
      </c>
      <c r="BA138" s="1" t="e">
        <f>'BASE METAS)'!#REF!</f>
        <v>#REF!</v>
      </c>
      <c r="BB138" s="1" t="e">
        <f>'BASE METAS)'!#REF!</f>
        <v>#REF!</v>
      </c>
      <c r="BC138" s="1" t="e">
        <f>'BASE METAS)'!#REF!</f>
        <v>#REF!</v>
      </c>
      <c r="BD138" s="1" t="e">
        <f>'BASE METAS)'!#REF!</f>
        <v>#REF!</v>
      </c>
      <c r="BE138" s="1" t="e">
        <f>'BASE METAS)'!#REF!</f>
        <v>#REF!</v>
      </c>
      <c r="BF138" s="1" t="e">
        <f>'BASE METAS)'!#REF!</f>
        <v>#REF!</v>
      </c>
      <c r="BG138" s="1" t="e">
        <f>'BASE METAS)'!#REF!</f>
        <v>#REF!</v>
      </c>
      <c r="BH138" s="1" t="e">
        <f>'BASE METAS)'!#REF!</f>
        <v>#REF!</v>
      </c>
      <c r="BI138" s="1">
        <f>'BASE METAS)'!CM128</f>
        <v>166.66666666666666</v>
      </c>
      <c r="BJ138" s="1">
        <f>'BASE METAS)'!CN128</f>
        <v>167</v>
      </c>
      <c r="BK138" s="1">
        <f>'BASE METAS)'!CO128</f>
        <v>166</v>
      </c>
      <c r="BL138" s="1">
        <f>'BASE METAS)'!CP128</f>
        <v>0</v>
      </c>
      <c r="BM138" s="1">
        <f>'BASE METAS)'!CQ128</f>
        <v>0</v>
      </c>
      <c r="BN138" s="1">
        <f>'BASE METAS)'!CR128</f>
        <v>0</v>
      </c>
      <c r="BO138" s="1">
        <f>'BASE METAS)'!CS128</f>
        <v>0</v>
      </c>
      <c r="BP138" s="1">
        <f>'BASE METAS)'!CT128</f>
        <v>0</v>
      </c>
      <c r="BQ138" s="1">
        <f>'BASE METAS)'!CU128</f>
        <v>0</v>
      </c>
      <c r="BR138" s="1">
        <f>'BASE METAS)'!CV128</f>
        <v>0</v>
      </c>
      <c r="BS138" s="1">
        <f>'BASE METAS)'!CW128</f>
        <v>0</v>
      </c>
      <c r="BT138" s="1">
        <f>'BASE METAS)'!CX128</f>
        <v>0</v>
      </c>
      <c r="BU138" s="1">
        <f>'BASE METAS)'!FA128</f>
        <v>4000</v>
      </c>
      <c r="BV138" s="1">
        <f>'BASE METAS)'!FB128</f>
        <v>0</v>
      </c>
      <c r="BW138" s="1">
        <f>'BASE METAS)'!FC128</f>
        <v>167</v>
      </c>
      <c r="BX138" s="1">
        <f>'BASE METAS)'!FD128</f>
        <v>165</v>
      </c>
      <c r="BY138" s="1">
        <f>'BASE METAS)'!FE128</f>
        <v>-2</v>
      </c>
      <c r="BZ138" s="1">
        <f>'BASE METAS)'!FF128</f>
        <v>0.9880239520958084</v>
      </c>
      <c r="CA138" s="1">
        <f>'BASE METAS)'!FG128</f>
        <v>1035</v>
      </c>
      <c r="CB138" s="1">
        <f>'BASE METAS)'!FH128</f>
        <v>2965</v>
      </c>
      <c r="CC138" s="1">
        <f>'BASE METAS)'!FI128</f>
        <v>0.25874999999999998</v>
      </c>
      <c r="CD138" s="1">
        <f>'BASE METAS)'!FJ128</f>
        <v>4000</v>
      </c>
      <c r="CE138" s="1">
        <f>'BASE METAS)'!FK128</f>
        <v>0</v>
      </c>
      <c r="CF138" s="1">
        <f>'BASE METAS)'!FL128</f>
        <v>167</v>
      </c>
      <c r="CG138" s="1">
        <f>'BASE METAS)'!FM128</f>
        <v>169</v>
      </c>
    </row>
    <row r="139" spans="1:85" ht="97.5" customHeight="1" x14ac:dyDescent="0.25">
      <c r="A139" s="1">
        <f>'BASE METAS)'!A129</f>
        <v>0</v>
      </c>
      <c r="B139" s="7199"/>
      <c r="C139" s="7154"/>
      <c r="D139" s="7154"/>
      <c r="E139" s="7154"/>
      <c r="F139" s="7186"/>
      <c r="G139" s="7186"/>
      <c r="H139" s="7144"/>
      <c r="I139" s="7144"/>
      <c r="J139" s="5707"/>
      <c r="K139" s="5707"/>
      <c r="L139" s="5707"/>
      <c r="M139" s="5707"/>
      <c r="N139" s="5707"/>
      <c r="O139" s="5707"/>
      <c r="P139" s="5698"/>
      <c r="Q139" s="5698"/>
      <c r="R139" s="5698"/>
      <c r="S139" s="5698"/>
      <c r="T139" s="5707"/>
      <c r="U139" s="7730"/>
      <c r="V139" s="5698"/>
      <c r="W139" s="5695"/>
      <c r="X139" s="7145"/>
      <c r="Y139" s="165">
        <f>'BASE METAS)'!Y129</f>
        <v>5</v>
      </c>
      <c r="Z139" s="166" t="str">
        <f>'BASE METAS)'!Z129</f>
        <v>ATENDER AUDIENCIAS Y BRINDAR ASESORÍA A PROPIETARIOS Y/O REPRESENTANTES LEGALES DE ESTABLECIMIENTOS COMERCIALES PARA LA REGULARIZACIÓN DE SU FUNCIONAMIENTO DE ACUERDO A LA REGLAMENTACIÓN VIGENTE.</v>
      </c>
      <c r="AA139" s="174" t="str">
        <f>'BASE METAS)'!AA129</f>
        <v>AUDIENCIA</v>
      </c>
      <c r="AB139" s="170">
        <f>'BASE METAS)'!AB129</f>
        <v>2400</v>
      </c>
      <c r="AC139" s="173">
        <f>'BASE METAS)'!AC129</f>
        <v>400</v>
      </c>
      <c r="AD139" s="171">
        <f>'BASE METAS)'!AD129</f>
        <v>0.16666666666666666</v>
      </c>
      <c r="AE139" s="173">
        <f>'BASE METAS)'!AE129</f>
        <v>700</v>
      </c>
      <c r="AF139" s="171">
        <f>'BASE METAS)'!AF129</f>
        <v>0.29166666666666669</v>
      </c>
      <c r="AG139" s="172">
        <f>'BASE METAS)'!AG129</f>
        <v>700</v>
      </c>
      <c r="AH139" s="171">
        <f>'BASE METAS)'!AH129</f>
        <v>0.29166666666666669</v>
      </c>
      <c r="AI139" s="173">
        <f>'BASE METAS)'!AI129</f>
        <v>600</v>
      </c>
      <c r="AJ139" s="171">
        <f>'BASE METAS)'!AJ129</f>
        <v>0.25</v>
      </c>
      <c r="AK139" s="184">
        <f>'BASE METAS)'!AK129</f>
        <v>1</v>
      </c>
      <c r="AL139" s="1202">
        <f>'BASE METAS)'!AL129</f>
        <v>5</v>
      </c>
      <c r="AM139" s="1038" t="str">
        <f>'BASE METAS)'!AM129</f>
        <v>ATENCIÓN DE AUDIENCIA Y ASESORIA A REPRESENTANTES DE ESTABLECIMIENTOS COMERCIALES</v>
      </c>
      <c r="AN139" s="1039" t="str">
        <f>'BASE METAS)'!AN129</f>
        <v>MIDE DEL NÚMERO DE AUDIENCIAS Y ASESORÍAS BRINDADAS A REPRESENTANTES DE ESTABLECIMIENTOS COMERCIALES SOBRE LAS PROGRAMADAS EN EL EJERCICIO</v>
      </c>
      <c r="AO139" s="1343" t="str">
        <f>'BASE METAS)'!AU129</f>
        <v>DESEMPEÑO</v>
      </c>
      <c r="AP139" s="1039" t="str">
        <f>'BASE METAS)'!AO129</f>
        <v>NO. DE ASESORÍAS REALIZADAS</v>
      </c>
      <c r="AQ139" s="1039" t="str">
        <f>'BASE METAS)'!AP129</f>
        <v>NO. DE ASESORÍAS PROGRAMADAS</v>
      </c>
      <c r="AR139" s="1039">
        <f>'BASE METAS)'!AQ129</f>
        <v>100</v>
      </c>
      <c r="AS139" s="1039" t="str">
        <f>'BASE METAS)'!AR129</f>
        <v>ASESORIAS</v>
      </c>
      <c r="AT139" s="1265" t="str">
        <f>'BASE METAS)'!AS129</f>
        <v>EFICACIA</v>
      </c>
      <c r="AU139" s="1482">
        <f>'BASE METAS)'!BO129</f>
        <v>0</v>
      </c>
      <c r="AV139" s="1">
        <f>'BASE METAS)'!BQ129</f>
        <v>2400</v>
      </c>
      <c r="AW139" s="1352" t="e">
        <f>'BASE METAS)'!#REF!</f>
        <v>#REF!</v>
      </c>
      <c r="AX139" s="1352" t="e">
        <f>'BASE METAS)'!#REF!</f>
        <v>#REF!</v>
      </c>
      <c r="AY139" s="1352" t="e">
        <f>'BASE METAS)'!#REF!</f>
        <v>#REF!</v>
      </c>
      <c r="AZ139" s="1352" t="str">
        <f>'BASE METAS)'!AU109</f>
        <v>DESEMPEÑO</v>
      </c>
      <c r="BA139" s="1352" t="e">
        <f>'BASE METAS)'!#REF!</f>
        <v>#REF!</v>
      </c>
      <c r="BB139" s="1352" t="e">
        <f>'BASE METAS)'!#REF!</f>
        <v>#REF!</v>
      </c>
      <c r="BC139" s="1352" t="e">
        <f>'BASE METAS)'!#REF!</f>
        <v>#REF!</v>
      </c>
      <c r="BD139" s="1352" t="e">
        <f>'BASE METAS)'!#REF!</f>
        <v>#REF!</v>
      </c>
      <c r="BE139" s="1352" t="e">
        <f>'BASE METAS)'!#REF!</f>
        <v>#REF!</v>
      </c>
      <c r="BF139" s="1352" t="e">
        <f>'BASE METAS)'!#REF!</f>
        <v>#REF!</v>
      </c>
      <c r="BG139" s="1352" t="e">
        <f>'BASE METAS)'!#REF!</f>
        <v>#REF!</v>
      </c>
      <c r="BH139" s="1352">
        <f>'BASE METAS)'!CL129</f>
        <v>0</v>
      </c>
      <c r="BI139" s="1352">
        <f>'BASE METAS)'!CM129</f>
        <v>133.33333333333334</v>
      </c>
      <c r="BJ139" s="1">
        <f>'BASE METAS)'!CN129</f>
        <v>133</v>
      </c>
      <c r="BK139" s="1">
        <f>'BASE METAS)'!CO129</f>
        <v>134</v>
      </c>
      <c r="BL139" s="1">
        <f>'BASE METAS)'!CP129</f>
        <v>0</v>
      </c>
      <c r="BM139" s="1">
        <f>'BASE METAS)'!CQ129</f>
        <v>0</v>
      </c>
      <c r="BN139" s="1">
        <f>'BASE METAS)'!CR129</f>
        <v>0</v>
      </c>
      <c r="BO139" s="1">
        <f>'BASE METAS)'!CS129</f>
        <v>0</v>
      </c>
      <c r="BP139" s="1">
        <f>'BASE METAS)'!CT129</f>
        <v>0</v>
      </c>
      <c r="BQ139" s="1">
        <f>'BASE METAS)'!CU129</f>
        <v>0</v>
      </c>
      <c r="BR139" s="1">
        <f>'BASE METAS)'!CV129</f>
        <v>0</v>
      </c>
      <c r="BS139" s="1">
        <f>'BASE METAS)'!CW129</f>
        <v>0</v>
      </c>
      <c r="BT139" s="1">
        <f>'BASE METAS)'!CX129</f>
        <v>0</v>
      </c>
      <c r="BU139" s="1">
        <f>'BASE METAS)'!FA129</f>
        <v>2400</v>
      </c>
      <c r="BV139" s="1">
        <f>'BASE METAS)'!FB129</f>
        <v>0</v>
      </c>
      <c r="BW139" s="1">
        <f>'BASE METAS)'!FC129</f>
        <v>133</v>
      </c>
      <c r="BX139" s="1">
        <f>'BASE METAS)'!FD129</f>
        <v>120</v>
      </c>
      <c r="BY139" s="1">
        <f>'BASE METAS)'!FE129</f>
        <v>-13</v>
      </c>
      <c r="BZ139" s="1">
        <f>'BASE METAS)'!FF129</f>
        <v>0.90225563909774431</v>
      </c>
      <c r="CA139" s="1">
        <f>'BASE METAS)'!FG129</f>
        <v>692</v>
      </c>
      <c r="CB139" s="1">
        <f>'BASE METAS)'!FH129</f>
        <v>1708</v>
      </c>
      <c r="CC139" s="1">
        <f>'BASE METAS)'!FI129</f>
        <v>0.28833333333333333</v>
      </c>
      <c r="CD139" s="1">
        <f>'BASE METAS)'!FJ129</f>
        <v>2400</v>
      </c>
      <c r="CE139" s="1">
        <f>'BASE METAS)'!FK129</f>
        <v>0</v>
      </c>
      <c r="CF139" s="1">
        <f>'BASE METAS)'!FL129</f>
        <v>133</v>
      </c>
      <c r="CG139" s="1">
        <f>'BASE METAS)'!FM129</f>
        <v>120</v>
      </c>
    </row>
    <row r="140" spans="1:85" ht="165.75" x14ac:dyDescent="0.25">
      <c r="A140" s="1">
        <f>'BASE METAS)'!A130</f>
        <v>0</v>
      </c>
      <c r="B140" s="7199"/>
      <c r="C140" s="7154"/>
      <c r="D140" s="7154"/>
      <c r="E140" s="7154"/>
      <c r="F140" s="7186"/>
      <c r="G140" s="7186"/>
      <c r="H140" s="7144"/>
      <c r="I140" s="7144"/>
      <c r="J140" s="5707"/>
      <c r="K140" s="5707"/>
      <c r="L140" s="5707"/>
      <c r="M140" s="5707"/>
      <c r="N140" s="5707"/>
      <c r="O140" s="5707"/>
      <c r="P140" s="5698"/>
      <c r="Q140" s="5698"/>
      <c r="R140" s="5698"/>
      <c r="S140" s="5698"/>
      <c r="T140" s="5707"/>
      <c r="U140" s="7730"/>
      <c r="V140" s="5698"/>
      <c r="W140" s="5695"/>
      <c r="X140" s="7145"/>
      <c r="Y140" s="165">
        <f>'BASE METAS)'!Y130</f>
        <v>6</v>
      </c>
      <c r="Z140" s="167" t="str">
        <f>'BASE METAS)'!Z130</f>
        <v>RECEPCIÓN, ATENCION Y SEGUIMIENTO DE QUEJAS Y DENUNCIAS CIUDADANAS</v>
      </c>
      <c r="AA140" s="174" t="str">
        <f>'BASE METAS)'!AA130</f>
        <v>QUEJA</v>
      </c>
      <c r="AB140" s="170">
        <f>'BASE METAS)'!AB130</f>
        <v>500</v>
      </c>
      <c r="AC140" s="173">
        <f>'BASE METAS)'!AC130</f>
        <v>100</v>
      </c>
      <c r="AD140" s="171">
        <f>'BASE METAS)'!AD130</f>
        <v>0.2</v>
      </c>
      <c r="AE140" s="173">
        <f>'BASE METAS)'!AE130</f>
        <v>150</v>
      </c>
      <c r="AF140" s="171">
        <f>'BASE METAS)'!AF130</f>
        <v>0.3</v>
      </c>
      <c r="AG140" s="172">
        <f>'BASE METAS)'!AG130</f>
        <v>150</v>
      </c>
      <c r="AH140" s="171">
        <f>'BASE METAS)'!AH130</f>
        <v>0.3</v>
      </c>
      <c r="AI140" s="173">
        <f>'BASE METAS)'!AI130</f>
        <v>100</v>
      </c>
      <c r="AJ140" s="171">
        <f>'BASE METAS)'!AJ130</f>
        <v>0.2</v>
      </c>
      <c r="AK140" s="184">
        <f>'BASE METAS)'!AK130</f>
        <v>1</v>
      </c>
      <c r="AL140" s="1287">
        <f>'BASE METAS)'!AL130</f>
        <v>6</v>
      </c>
      <c r="AM140" s="1287" t="str">
        <f>'BASE METAS)'!AM130</f>
        <v>RECEPCIÓN Y SEGUIMIENTO DE  QUEJAS CIUDADANAS</v>
      </c>
      <c r="AN140" s="1287" t="str">
        <f>'BASE METAS)'!AN130</f>
        <v>MIDE EL NÚMERO DE QUEJAS ATENDIDAS SOBRE EL TOTAL DE QUEJAS RECIBIDAS</v>
      </c>
      <c r="AO140" s="1343" t="str">
        <f>'BASE METAS)'!AU130</f>
        <v>DESEMPEÑO</v>
      </c>
      <c r="AP140" s="1287" t="str">
        <f>'BASE METAS)'!AO130</f>
        <v>NO. DE QUEJAS ATENDIDAS</v>
      </c>
      <c r="AQ140" s="1287" t="str">
        <f>'BASE METAS)'!AP130</f>
        <v>NO. DE QUEJAS RECIBIDAS</v>
      </c>
      <c r="AR140" s="1039">
        <f>'BASE METAS)'!AQ130</f>
        <v>100</v>
      </c>
      <c r="AS140" s="1287" t="str">
        <f>'BASE METAS)'!AR130</f>
        <v>QUEJA</v>
      </c>
      <c r="AT140" s="1287" t="str">
        <f>'BASE METAS)'!AS130</f>
        <v>EFICACIA</v>
      </c>
      <c r="AU140" s="1482">
        <f>'BASE METAS)'!BO130</f>
        <v>0</v>
      </c>
      <c r="AV140" s="1">
        <f>'BASE METAS)'!BQ130</f>
        <v>500</v>
      </c>
      <c r="AW140" s="1352" t="e">
        <f>'BASE METAS)'!#REF!</f>
        <v>#REF!</v>
      </c>
      <c r="AX140" s="1352" t="str">
        <f>'BASE METAS)'!AN110</f>
        <v>ESTIMA LA CANTIDAD DE PROCEDIMIENTOS PARA LA DESINCORPORACIÓN DEL MOBILIARIO Y EQUIPO DE OFICINA QUE YA NO RESULTA ÚTIL O FUNCIONAL PARA EL SERVICIO AL CUAL ESTAN DESTINADOS Y QUE SE ENCUENTRAN DEPOSITADOS EN EL ALMACÉN DE CONCENTRACIÓN</v>
      </c>
      <c r="AY140" s="1352" t="e">
        <f>'BASE METAS)'!#REF!</f>
        <v>#REF!</v>
      </c>
      <c r="AZ140" s="1352" t="str">
        <f>'BASE METAS)'!AU110</f>
        <v>DESEMPEÑO</v>
      </c>
      <c r="BA140" s="1352" t="str">
        <f>'BASE METAS)'!AO110</f>
        <v>NO. DE PROCEDIMIENTO</v>
      </c>
      <c r="BB140" s="1352" t="e">
        <f>'BASE METAS)'!#REF!</f>
        <v>#REF!</v>
      </c>
      <c r="BC140" s="1352" t="e">
        <f>'BASE METAS)'!#REF!</f>
        <v>#REF!</v>
      </c>
      <c r="BD140" s="1352">
        <f>'BASE METAS)'!AQ110</f>
        <v>100</v>
      </c>
      <c r="BE140" s="1352" t="str">
        <f>'BASE METAS)'!AR111</f>
        <v>PROCEDIMIENTO</v>
      </c>
      <c r="BF140" s="1352" t="e">
        <f>'BASE METAS)'!#REF!</f>
        <v>#REF!</v>
      </c>
      <c r="BG140" s="1274" t="str">
        <f>'BASE METAS)'!AS111</f>
        <v>EFICACIA</v>
      </c>
      <c r="BH140" s="1274">
        <f>'BASE METAS)'!CL132</f>
        <v>0</v>
      </c>
      <c r="BI140" s="1352">
        <f>'BASE METAS)'!CM130</f>
        <v>33.333333333333336</v>
      </c>
      <c r="BJ140" s="1">
        <f>'BASE METAS)'!CN130</f>
        <v>33</v>
      </c>
      <c r="BK140" s="1">
        <f>'BASE METAS)'!CO130</f>
        <v>34</v>
      </c>
      <c r="BL140" s="1">
        <f>'BASE METAS)'!CP130</f>
        <v>0</v>
      </c>
      <c r="BM140" s="1">
        <f>'BASE METAS)'!CQ130</f>
        <v>0</v>
      </c>
      <c r="BN140" s="1">
        <f>'BASE METAS)'!CR130</f>
        <v>0</v>
      </c>
      <c r="BO140" s="1">
        <f>'BASE METAS)'!CS130</f>
        <v>0</v>
      </c>
      <c r="BP140" s="1">
        <f>'BASE METAS)'!CT130</f>
        <v>0</v>
      </c>
      <c r="BQ140" s="1">
        <f>'BASE METAS)'!CU130</f>
        <v>0</v>
      </c>
      <c r="BR140" s="1">
        <f>'BASE METAS)'!CV130</f>
        <v>0</v>
      </c>
      <c r="BS140" s="1">
        <f>'BASE METAS)'!CW130</f>
        <v>0</v>
      </c>
      <c r="BT140" s="1">
        <f>'BASE METAS)'!CX130</f>
        <v>0</v>
      </c>
      <c r="BU140" s="1">
        <f>'BASE METAS)'!FA130</f>
        <v>500</v>
      </c>
      <c r="BV140" s="1">
        <f>'BASE METAS)'!FB130</f>
        <v>0</v>
      </c>
      <c r="BW140" s="1">
        <f>'BASE METAS)'!FC130</f>
        <v>33</v>
      </c>
      <c r="BX140" s="1">
        <f>'BASE METAS)'!FD130</f>
        <v>50</v>
      </c>
      <c r="BY140" s="1">
        <f>'BASE METAS)'!FE130</f>
        <v>17</v>
      </c>
      <c r="BZ140" s="1">
        <f>'BASE METAS)'!FF130</f>
        <v>1.5151515151515151</v>
      </c>
      <c r="CA140" s="1">
        <f>'BASE METAS)'!FG130</f>
        <v>212</v>
      </c>
      <c r="CB140" s="1">
        <f>'BASE METAS)'!FH130</f>
        <v>288</v>
      </c>
      <c r="CC140" s="1">
        <f>'BASE METAS)'!FI130</f>
        <v>0.42399999999999999</v>
      </c>
      <c r="CD140" s="1">
        <f>'BASE METAS)'!FJ130</f>
        <v>500</v>
      </c>
      <c r="CE140" s="1">
        <f>'BASE METAS)'!FK130</f>
        <v>0</v>
      </c>
      <c r="CF140" s="1">
        <f>'BASE METAS)'!FL130</f>
        <v>33</v>
      </c>
      <c r="CG140" s="1">
        <f>'BASE METAS)'!FM130</f>
        <v>50</v>
      </c>
    </row>
    <row r="141" spans="1:85" ht="76.5" x14ac:dyDescent="0.25">
      <c r="A141" s="1">
        <f>'BASE METAS)'!A131</f>
        <v>0</v>
      </c>
      <c r="B141" s="7199"/>
      <c r="C141" s="7154"/>
      <c r="D141" s="7154"/>
      <c r="E141" s="7154"/>
      <c r="F141" s="7186"/>
      <c r="G141" s="7186"/>
      <c r="H141" s="7144"/>
      <c r="I141" s="7144"/>
      <c r="J141" s="5708"/>
      <c r="K141" s="5708"/>
      <c r="L141" s="5708"/>
      <c r="M141" s="5708"/>
      <c r="N141" s="5708"/>
      <c r="O141" s="5708"/>
      <c r="P141" s="5699"/>
      <c r="Q141" s="5699"/>
      <c r="R141" s="5699"/>
      <c r="S141" s="5699"/>
      <c r="T141" s="5708"/>
      <c r="U141" s="7731"/>
      <c r="V141" s="5699"/>
      <c r="W141" s="5696"/>
      <c r="X141" s="7103"/>
      <c r="Y141" s="185">
        <f>'BASE METAS)'!Y131</f>
        <v>7</v>
      </c>
      <c r="Z141" s="168" t="str">
        <f>'BASE METAS)'!Z131</f>
        <v>ELABORAR Y EMITIR ORDENES DE VISITA.</v>
      </c>
      <c r="AA141" s="186" t="str">
        <f>'BASE METAS)'!AA131</f>
        <v>ACTA</v>
      </c>
      <c r="AB141" s="187">
        <f>'BASE METAS)'!AB131</f>
        <v>1500</v>
      </c>
      <c r="AC141" s="188">
        <f>'BASE METAS)'!AC131</f>
        <v>200</v>
      </c>
      <c r="AD141" s="189">
        <f>'BASE METAS)'!AD131</f>
        <v>0.13333333333333333</v>
      </c>
      <c r="AE141" s="188">
        <f>'BASE METAS)'!AE131</f>
        <v>500</v>
      </c>
      <c r="AF141" s="189">
        <f>'BASE METAS)'!AF131</f>
        <v>0.33333333333333331</v>
      </c>
      <c r="AG141" s="190">
        <f>'BASE METAS)'!AG131</f>
        <v>500</v>
      </c>
      <c r="AH141" s="189">
        <f>'BASE METAS)'!AH131</f>
        <v>0.33333333333333331</v>
      </c>
      <c r="AI141" s="188">
        <f>'BASE METAS)'!AI131</f>
        <v>300</v>
      </c>
      <c r="AJ141" s="189">
        <f>'BASE METAS)'!AJ131</f>
        <v>0.2</v>
      </c>
      <c r="AK141" s="191">
        <f>'BASE METAS)'!AK131</f>
        <v>1</v>
      </c>
      <c r="AL141" s="1288">
        <f>'BASE METAS)'!AL131</f>
        <v>7</v>
      </c>
      <c r="AM141" s="1288" t="str">
        <f>'BASE METAS)'!AM131</f>
        <v>ELABORAR Y EMITIR ORDENES DE VISITA</v>
      </c>
      <c r="AN141" s="1288" t="str">
        <f>'BASE METAS)'!AN131</f>
        <v>MIDE EL NÚMERO DE ORDENES DE VISITA REALIZADAS SOBRE EL TOTAL DE ORDENES DE VISITA PROGRAMADAS</v>
      </c>
      <c r="AO141" s="1343" t="str">
        <f>'BASE METAS)'!AU131</f>
        <v>DESEMPEÑO</v>
      </c>
      <c r="AP141" s="1288" t="str">
        <f>'BASE METAS)'!AO131</f>
        <v>NO. DE ORDENES DE VISITA EMITIDAS</v>
      </c>
      <c r="AQ141" s="1288" t="str">
        <f>'BASE METAS)'!AP131</f>
        <v>NO. DE ORDENES DE VISITA PROGRAMADAS</v>
      </c>
      <c r="AR141" s="1039">
        <f>'BASE METAS)'!AQ131</f>
        <v>100</v>
      </c>
      <c r="AS141" s="1288" t="str">
        <f>'BASE METAS)'!AR131</f>
        <v>ACTAS</v>
      </c>
      <c r="AT141" s="1288" t="str">
        <f>'BASE METAS)'!AS131</f>
        <v>CALIDAD</v>
      </c>
      <c r="AU141" s="1488">
        <f>'BASE METAS)'!BO131</f>
        <v>0</v>
      </c>
      <c r="AV141" s="1">
        <f>'BASE METAS)'!BQ131</f>
        <v>1500</v>
      </c>
      <c r="AW141" s="1274" t="e">
        <f>'BASE METAS)'!#REF!</f>
        <v>#REF!</v>
      </c>
      <c r="AX141" s="1352" t="e">
        <f>'BASE METAS)'!#REF!</f>
        <v>#REF!</v>
      </c>
      <c r="AY141" s="1292" t="e">
        <f>'BASE METAS)'!#REF!</f>
        <v>#REF!</v>
      </c>
      <c r="AZ141" s="1352" t="e">
        <f>'BASE METAS)'!#REF!</f>
        <v>#REF!</v>
      </c>
      <c r="BA141" s="1352" t="e">
        <f>'BASE METAS)'!#REF!</f>
        <v>#REF!</v>
      </c>
      <c r="BB141" s="1352" t="e">
        <f>'BASE METAS)'!#REF!</f>
        <v>#REF!</v>
      </c>
      <c r="BC141" s="1352" t="e">
        <f>'BASE METAS)'!#REF!</f>
        <v>#REF!</v>
      </c>
      <c r="BD141" s="1352" t="e">
        <f>'BASE METAS)'!#REF!</f>
        <v>#REF!</v>
      </c>
      <c r="BE141" s="1352" t="e">
        <f>'BASE METAS)'!#REF!</f>
        <v>#REF!</v>
      </c>
      <c r="BF141" s="1352" t="e">
        <f>'BASE METAS)'!#REF!</f>
        <v>#REF!</v>
      </c>
      <c r="BG141" s="1274" t="e">
        <f>'BASE METAS)'!#REF!</f>
        <v>#REF!</v>
      </c>
      <c r="BH141" s="1352">
        <f>'BASE METAS)'!CL131</f>
        <v>0</v>
      </c>
      <c r="BI141" s="1352">
        <f>'BASE METAS)'!CM131</f>
        <v>66.666666666666671</v>
      </c>
      <c r="BJ141" s="1">
        <f>'BASE METAS)'!CN131</f>
        <v>67</v>
      </c>
      <c r="BK141" s="1">
        <f>'BASE METAS)'!CO131</f>
        <v>66</v>
      </c>
      <c r="BL141" s="1">
        <f>'BASE METAS)'!CP131</f>
        <v>0</v>
      </c>
      <c r="BM141" s="1">
        <f>'BASE METAS)'!CQ131</f>
        <v>0</v>
      </c>
      <c r="BN141" s="1">
        <f>'BASE METAS)'!CR131</f>
        <v>0</v>
      </c>
      <c r="BO141" s="1">
        <f>'BASE METAS)'!CS131</f>
        <v>0</v>
      </c>
      <c r="BP141" s="1">
        <f>'BASE METAS)'!CT131</f>
        <v>0</v>
      </c>
      <c r="BQ141" s="1">
        <f>'BASE METAS)'!CU131</f>
        <v>0</v>
      </c>
      <c r="BR141" s="1">
        <f>'BASE METAS)'!CV131</f>
        <v>0</v>
      </c>
      <c r="BS141" s="1">
        <f>'BASE METAS)'!CW131</f>
        <v>0</v>
      </c>
      <c r="BT141" s="1">
        <f>'BASE METAS)'!CX131</f>
        <v>0</v>
      </c>
      <c r="BU141" s="1">
        <f>'BASE METAS)'!FA131</f>
        <v>1500</v>
      </c>
      <c r="BV141" s="1">
        <f>'BASE METAS)'!FB131</f>
        <v>0</v>
      </c>
      <c r="BW141" s="1">
        <f>'BASE METAS)'!FC131</f>
        <v>67</v>
      </c>
      <c r="BX141" s="1">
        <f>'BASE METAS)'!FD131</f>
        <v>15</v>
      </c>
      <c r="BY141" s="1">
        <f>'BASE METAS)'!FE131</f>
        <v>-52</v>
      </c>
      <c r="BZ141" s="1">
        <f>'BASE METAS)'!FF131</f>
        <v>0.22388059701492538</v>
      </c>
      <c r="CA141" s="1">
        <f>'BASE METAS)'!FG131</f>
        <v>127</v>
      </c>
      <c r="CB141" s="1">
        <f>'BASE METAS)'!FH131</f>
        <v>1373</v>
      </c>
      <c r="CC141" s="1">
        <f>'BASE METAS)'!FI131</f>
        <v>8.4666666666666668E-2</v>
      </c>
      <c r="CD141" s="1">
        <f>'BASE METAS)'!FJ131</f>
        <v>1500</v>
      </c>
      <c r="CE141" s="1">
        <f>'BASE METAS)'!FK131</f>
        <v>0</v>
      </c>
      <c r="CF141" s="1">
        <f>'BASE METAS)'!FL131</f>
        <v>67</v>
      </c>
      <c r="CG141" s="1">
        <f>'BASE METAS)'!FM131</f>
        <v>35</v>
      </c>
    </row>
    <row r="142" spans="1:85" ht="71.25" customHeight="1" x14ac:dyDescent="0.2">
      <c r="A142" s="1">
        <f>'BASE METAS)'!A132</f>
        <v>17</v>
      </c>
      <c r="B142" s="7199"/>
      <c r="C142" s="7154">
        <f>'BASE METAS)'!C132</f>
        <v>404</v>
      </c>
      <c r="D142" s="7154">
        <f>'BASE METAS)'!D132</f>
        <v>5</v>
      </c>
      <c r="E142" s="7154" t="str">
        <f>'BASE METAS)'!E132</f>
        <v xml:space="preserve">MEDIACIÓN Y CONCILIACIÓN DE CONTROVERSIAS </v>
      </c>
      <c r="F142" s="7222" t="str">
        <f>'BASE METAS)'!F132</f>
        <v>D00</v>
      </c>
      <c r="G142" s="7222" t="str">
        <f>'BASE METAS)'!G132</f>
        <v>108</v>
      </c>
      <c r="H142" s="7144" t="str">
        <f>'BASE METAS)'!H132</f>
        <v>02</v>
      </c>
      <c r="I142" s="7144" t="str">
        <f>'BASE METAS)'!I132</f>
        <v>01</v>
      </c>
      <c r="J142" s="5706" t="str">
        <f>'BASE METAS)'!J132</f>
        <v>01</v>
      </c>
      <c r="K142" s="5706" t="str">
        <f>'BASE METAS)'!K132</f>
        <v>01</v>
      </c>
      <c r="L142" s="5706" t="str">
        <f>'BASE METAS)'!L132</f>
        <v>04</v>
      </c>
      <c r="M142" s="5706" t="str">
        <f>'BASE METAS)'!M132</f>
        <v>101</v>
      </c>
      <c r="N142" s="5706" t="str">
        <f>'BASE METAS)'!N132</f>
        <v xml:space="preserve">Unidad Jurídica </v>
      </c>
      <c r="O142" s="5706" t="str">
        <f>'BASE METAS)'!O132</f>
        <v>Oficialía Conciliadora</v>
      </c>
      <c r="P142" s="5697" t="str">
        <f>'BASE METAS)'!P132</f>
        <v>Impartición de justicia</v>
      </c>
      <c r="Q142" s="5697" t="str">
        <f>'BASE METAS)'!Q132</f>
        <v>Justicia Impartida</v>
      </c>
      <c r="R142" s="5706" t="str">
        <f>'BASE METAS)'!R132</f>
        <v>Impartir justicia</v>
      </c>
      <c r="S142" s="5697" t="str">
        <f>'BASE METAS)'!S132</f>
        <v>Aplicación de justicia</v>
      </c>
      <c r="T142" s="5697" t="str">
        <f>'BASE METAS)'!T132</f>
        <v>Mediación y conciliación de controversias</v>
      </c>
      <c r="U142" s="7729" t="str">
        <f>'BASE METAS)'!U132</f>
        <v>PROMOVER Y DIFUNDIR EN FORMA PERMANENTE DENTRO DEL MUNICIPIO, LA CULTURA DE LA MEDIACIÓN Y LA CONCILIACIÓN  ASÍ COMO DE LA CULTURA CONDOMINAL, PROPORCIONANDO  A LA CIUDADANÍA EN GENERAL ATENCION Y ASESORÍA PROPONIENDO LOS MEDIOS ALTERNATIVOS DE SOLUCIÓN A LOS CONFLICTOS QUE LES AQUEJAN EN DIFERENTES MATERIAS, TALES COMO: CONDOMINALES, FAMILIARES, ESCOLARES, COMUNITARIOS Y ENTRE PARTICULARES; ASÍ COMO LOS QUE SE SUSCITAN EN PERCANCES AUTOMOVILÍSTICOS (ACCIDENTES OCASIONADOS POR EL TRÁNSITO VEHICULAR), ASÍ COMO LA PROMOCIÓN PERMANTEN DE LA CULTURA DE MEDIACIÓN Y CONCILIACIÓN, ASÍ COMO EL DE ÍNDOLE CONDOMINAL.</v>
      </c>
      <c r="V142" s="5697" t="str">
        <f>'BASE METAS)'!V132</f>
        <v xml:space="preserve">Tlalnepantla Protegida </v>
      </c>
      <c r="W142" s="5694">
        <f>'BASE METAS)'!W132</f>
        <v>6068452</v>
      </c>
      <c r="X142" s="7231" t="str">
        <f>'BASE METAS)'!X132</f>
        <v>COORDINACIÓN DE MEDIACIÓN</v>
      </c>
      <c r="Y142" s="152">
        <f>'BASE METAS)'!Y132</f>
        <v>1</v>
      </c>
      <c r="Z142" s="205" t="str">
        <f>'BASE METAS)'!Z132</f>
        <v>ELABORACIÓN DE CONVENIOS Y LAUDOS DERIVADOS DE CONFLICTOS EN RAZÓN DE ACCIDENTES DE TRÁNTISO Y QUE EN LOS MISMOS, EN ALGUNAS OCASIONES SE CAUSEN LESIONES QUE TARDEN EN SANAR MENOS DE 15 DÍAS A TRAVÉS DE LA MEDIACIÓN, CONCILIACIÓN Y NEGOCIACIÓN</v>
      </c>
      <c r="AA142" s="201" t="str">
        <f>'BASE METAS)'!AA132</f>
        <v>DOCUMENTO</v>
      </c>
      <c r="AB142" s="157">
        <f>'BASE METAS)'!AB132</f>
        <v>600</v>
      </c>
      <c r="AC142" s="157">
        <f>'BASE METAS)'!AC132</f>
        <v>150</v>
      </c>
      <c r="AD142" s="158">
        <f>'BASE METAS)'!AD132</f>
        <v>0.25</v>
      </c>
      <c r="AE142" s="157">
        <f>'BASE METAS)'!AE132</f>
        <v>150</v>
      </c>
      <c r="AF142" s="158">
        <f>'BASE METAS)'!AF132</f>
        <v>0.25</v>
      </c>
      <c r="AG142" s="157">
        <f>'BASE METAS)'!AG132</f>
        <v>150</v>
      </c>
      <c r="AH142" s="158">
        <f>'BASE METAS)'!AH132</f>
        <v>0.25</v>
      </c>
      <c r="AI142" s="157">
        <f>'BASE METAS)'!AI132</f>
        <v>150</v>
      </c>
      <c r="AJ142" s="159">
        <f>'BASE METAS)'!AJ132</f>
        <v>0.25</v>
      </c>
      <c r="AK142" s="146">
        <f>'BASE METAS)'!AK132</f>
        <v>1</v>
      </c>
      <c r="AL142" s="1278">
        <f>'BASE METAS)'!AL132</f>
        <v>1</v>
      </c>
      <c r="AM142" s="1279" t="str">
        <f>'BASE METAS)'!AM132</f>
        <v>ELABORACIÓN DE CONVENIOS Y LAUDOS DERIVADOS DE CONFLICTOS EN RAZÓN DE ACCIDENTES DE TRÁNTISO</v>
      </c>
      <c r="AN142" s="1280" t="str">
        <f>'BASE METAS)'!AN132</f>
        <v xml:space="preserve"> MIDE LA EFECTIVIDAD EN LA ELABORACIÓN DE CONVENIOS Y LAUDOS</v>
      </c>
      <c r="AO142" s="1343" t="str">
        <f>'BASE METAS)'!AU132</f>
        <v>DESEMPEÑO</v>
      </c>
      <c r="AP142" s="1281" t="str">
        <f>'BASE METAS)'!AO132</f>
        <v xml:space="preserve">ELABORACIÓN DE CONVENIOS Y LAUDOS   </v>
      </c>
      <c r="AQ142" s="1289" t="str">
        <f>'BASE METAS)'!AP132</f>
        <v>LA POBLACIÓN SOLICITANTE</v>
      </c>
      <c r="AR142" s="1152">
        <f>'BASE METAS)'!AQ132</f>
        <v>100</v>
      </c>
      <c r="AS142" s="1281" t="str">
        <f>'BASE METAS)'!AR132</f>
        <v>PERSONAS</v>
      </c>
      <c r="AT142" s="1281" t="str">
        <f>'BASE METAS)'!AS132</f>
        <v>CALIDAD</v>
      </c>
      <c r="AU142" s="1489">
        <f>'BASE METAS)'!BO132</f>
        <v>0</v>
      </c>
      <c r="AV142" s="1">
        <f>'BASE METAS)'!BQ132</f>
        <v>600</v>
      </c>
      <c r="AW142" s="1274" t="e">
        <f>'BASE METAS)'!#REF!</f>
        <v>#REF!</v>
      </c>
      <c r="AX142" s="1292" t="e">
        <f>'BASE METAS)'!#REF!</f>
        <v>#REF!</v>
      </c>
      <c r="AY142" s="1292" t="e">
        <f>'BASE METAS)'!#REF!</f>
        <v>#REF!</v>
      </c>
      <c r="AZ142" s="1352" t="e">
        <f>'BASE METAS)'!#REF!</f>
        <v>#REF!</v>
      </c>
      <c r="BA142" s="1292" t="str">
        <f>'BASE METAS)'!AP110</f>
        <v>No. DE PROCEDIMIENTO PROGRAMADO</v>
      </c>
      <c r="BB142" s="1292" t="e">
        <f>'BASE METAS)'!#REF!</f>
        <v>#REF!</v>
      </c>
      <c r="BC142" s="1274" t="e">
        <f>'BASE METAS)'!#REF!</f>
        <v>#REF!</v>
      </c>
      <c r="BD142" s="1293" t="e">
        <f>'BASE METAS)'!#REF!</f>
        <v>#REF!</v>
      </c>
      <c r="BE142" s="1293" t="e">
        <f>'BASE METAS)'!#REF!</f>
        <v>#REF!</v>
      </c>
      <c r="BF142" s="1274" t="e">
        <f>'BASE METAS)'!#REF!</f>
        <v>#REF!</v>
      </c>
      <c r="BG142" s="1274" t="e">
        <f>'BASE METAS)'!#REF!</f>
        <v>#REF!</v>
      </c>
      <c r="BH142" s="1274" t="e">
        <f>'BASE METAS)'!#REF!</f>
        <v>#REF!</v>
      </c>
      <c r="BI142" s="1352">
        <f>'BASE METAS)'!CM132</f>
        <v>50</v>
      </c>
      <c r="BJ142" s="1">
        <f>'BASE METAS)'!CN132</f>
        <v>50</v>
      </c>
      <c r="BK142" s="1">
        <f>'BASE METAS)'!CO132</f>
        <v>50</v>
      </c>
      <c r="BL142" s="1">
        <f>'BASE METAS)'!CP132</f>
        <v>0</v>
      </c>
      <c r="BM142" s="1">
        <f>'BASE METAS)'!CQ132</f>
        <v>0</v>
      </c>
      <c r="BN142" s="1">
        <f>'BASE METAS)'!CR132</f>
        <v>0</v>
      </c>
      <c r="BO142" s="1">
        <f>'BASE METAS)'!CS132</f>
        <v>0</v>
      </c>
      <c r="BP142" s="1">
        <f>'BASE METAS)'!CT132</f>
        <v>0</v>
      </c>
      <c r="BQ142" s="1">
        <f>'BASE METAS)'!CU132</f>
        <v>0</v>
      </c>
      <c r="BR142" s="1">
        <f>'BASE METAS)'!CV132</f>
        <v>0</v>
      </c>
      <c r="BS142" s="1">
        <f>'BASE METAS)'!CW132</f>
        <v>0</v>
      </c>
      <c r="BT142" s="1">
        <f>'BASE METAS)'!CX132</f>
        <v>0</v>
      </c>
      <c r="BU142" s="1">
        <f>'BASE METAS)'!FA132</f>
        <v>600</v>
      </c>
      <c r="BV142" s="1">
        <f>'BASE METAS)'!FB132</f>
        <v>0</v>
      </c>
      <c r="BW142" s="1">
        <f>'BASE METAS)'!FC132</f>
        <v>50</v>
      </c>
      <c r="BX142" s="1">
        <f>'BASE METAS)'!FD132</f>
        <v>108</v>
      </c>
      <c r="BY142" s="1">
        <f>'BASE METAS)'!FE132</f>
        <v>58</v>
      </c>
      <c r="BZ142" s="1">
        <f>'BASE METAS)'!FF132</f>
        <v>2.16</v>
      </c>
      <c r="CA142" s="1">
        <f>'BASE METAS)'!FG132</f>
        <v>438</v>
      </c>
      <c r="CB142" s="1">
        <f>'BASE METAS)'!FH132</f>
        <v>162</v>
      </c>
      <c r="CC142" s="1">
        <f>'BASE METAS)'!FI132</f>
        <v>0.73</v>
      </c>
      <c r="CD142" s="1">
        <f>'BASE METAS)'!FJ132</f>
        <v>600</v>
      </c>
      <c r="CE142" s="1">
        <f>'BASE METAS)'!FK132</f>
        <v>0</v>
      </c>
      <c r="CF142" s="1">
        <f>'BASE METAS)'!FL132</f>
        <v>50</v>
      </c>
      <c r="CG142" s="1">
        <f>'BASE METAS)'!FM132</f>
        <v>99</v>
      </c>
    </row>
    <row r="143" spans="1:85" ht="67.5" customHeight="1" x14ac:dyDescent="0.25">
      <c r="A143" s="1">
        <f>'BASE METAS)'!A133</f>
        <v>0</v>
      </c>
      <c r="B143" s="7199"/>
      <c r="C143" s="7154"/>
      <c r="D143" s="7154"/>
      <c r="E143" s="7154"/>
      <c r="F143" s="7222"/>
      <c r="G143" s="7222"/>
      <c r="H143" s="7144"/>
      <c r="I143" s="7144"/>
      <c r="J143" s="5707"/>
      <c r="K143" s="5707"/>
      <c r="L143" s="5707"/>
      <c r="M143" s="5707"/>
      <c r="N143" s="5707"/>
      <c r="O143" s="5707"/>
      <c r="P143" s="5698"/>
      <c r="Q143" s="5698"/>
      <c r="R143" s="5707"/>
      <c r="S143" s="5698"/>
      <c r="T143" s="5698"/>
      <c r="U143" s="7730"/>
      <c r="V143" s="5698"/>
      <c r="W143" s="5695"/>
      <c r="X143" s="7232"/>
      <c r="Y143" s="153">
        <f>'BASE METAS)'!Y133</f>
        <v>2</v>
      </c>
      <c r="Z143" s="202" t="str">
        <f>'BASE METAS)'!Z133</f>
        <v>CELEBRACIÓN DE SESIONES DE MEDIACIÓN Y ELABORACIÓN DE CONVENIOS DERIVADOS DE LA APLICACIÓN DE LOS MECANISMOS ALTERNATIVOS PARA LA SOLUCIÓN DE CONTROVERSIAS</v>
      </c>
      <c r="AA143" s="201" t="str">
        <f>'BASE METAS)'!AA133</f>
        <v>DOCUMENTO</v>
      </c>
      <c r="AB143" s="157">
        <f>'BASE METAS)'!AB133</f>
        <v>500</v>
      </c>
      <c r="AC143" s="157">
        <f>'BASE METAS)'!AC133</f>
        <v>125</v>
      </c>
      <c r="AD143" s="158">
        <f>'BASE METAS)'!AD133</f>
        <v>0.25</v>
      </c>
      <c r="AE143" s="157">
        <f>'BASE METAS)'!AE133</f>
        <v>125</v>
      </c>
      <c r="AF143" s="158">
        <f>'BASE METAS)'!AF133</f>
        <v>0.25</v>
      </c>
      <c r="AG143" s="157">
        <f>'BASE METAS)'!AG133</f>
        <v>125</v>
      </c>
      <c r="AH143" s="158">
        <f>'BASE METAS)'!AH133</f>
        <v>0.25</v>
      </c>
      <c r="AI143" s="157">
        <f>'BASE METAS)'!AI133</f>
        <v>125</v>
      </c>
      <c r="AJ143" s="159">
        <f>'BASE METAS)'!AJ133</f>
        <v>0.25</v>
      </c>
      <c r="AK143" s="146">
        <f>'BASE METAS)'!AK133</f>
        <v>1</v>
      </c>
      <c r="AL143" s="1278">
        <f>'BASE METAS)'!AL133</f>
        <v>2</v>
      </c>
      <c r="AM143" s="1279" t="str">
        <f>'BASE METAS)'!AM133</f>
        <v>ELABORACIÓN DE CONVENIOS DERIVADOS DE LA APLICACIÓN DE MECANISMOS ALTERNATIVOS DE SOLUCIÓN A CONFLICTOS FAMILIARES, ESCOLARES, COMUNITARIOS Y VECINALE</v>
      </c>
      <c r="AN143" s="1282" t="str">
        <f>'BASE METAS)'!AN133</f>
        <v>MIDE LA EFECTIVIDAD EN LA ELABORACIÓN DE CONVENIOS</v>
      </c>
      <c r="AO143" s="1343" t="str">
        <f>'BASE METAS)'!AU133</f>
        <v>DESEMPEÑO</v>
      </c>
      <c r="AP143" s="1290" t="str">
        <f>'BASE METAS)'!AO133</f>
        <v>CELEBRACIÓN DE SESIONES DE MEDIACIÓN</v>
      </c>
      <c r="AQ143" s="1281" t="str">
        <f>'BASE METAS)'!AP133</f>
        <v>LA POBLACIÓN SOLICITANTE</v>
      </c>
      <c r="AR143" s="1152">
        <f>'BASE METAS)'!AQ133</f>
        <v>100</v>
      </c>
      <c r="AS143" s="1281" t="str">
        <f>'BASE METAS)'!AR133</f>
        <v>PERSONAS</v>
      </c>
      <c r="AT143" s="1281" t="str">
        <f>'BASE METAS)'!AS133</f>
        <v>CALIDAD</v>
      </c>
      <c r="AU143" s="1489">
        <f>'BASE METAS)'!BO133</f>
        <v>0</v>
      </c>
      <c r="AV143" s="1">
        <f>'BASE METAS)'!BQ133</f>
        <v>500</v>
      </c>
      <c r="AW143" s="1352" t="e">
        <f>'BASE METAS)'!#REF!</f>
        <v>#REF!</v>
      </c>
      <c r="AX143" s="1352" t="str">
        <f>'BASE METAS)'!AN117</f>
        <v>DETERMINAR EL PORCENTAJE DE LIBROS DIGITALIZADOS</v>
      </c>
      <c r="AY143" s="1352" t="e">
        <f>'BASE METAS)'!#REF!</f>
        <v>#REF!</v>
      </c>
      <c r="AZ143" s="1352" t="e">
        <f>'BASE METAS)'!#REF!</f>
        <v>#REF!</v>
      </c>
      <c r="BA143" s="1352" t="e">
        <f>'BASE METAS)'!#REF!</f>
        <v>#REF!</v>
      </c>
      <c r="BB143" s="1352" t="e">
        <f>'BASE METAS)'!#REF!</f>
        <v>#REF!</v>
      </c>
      <c r="BC143" s="1352" t="e">
        <f>'BASE METAS)'!#REF!</f>
        <v>#REF!</v>
      </c>
      <c r="BD143" s="1352" t="e">
        <f>'BASE METAS)'!#REF!</f>
        <v>#REF!</v>
      </c>
      <c r="BE143" s="1352" t="e">
        <f>'BASE METAS)'!#REF!</f>
        <v>#REF!</v>
      </c>
      <c r="BF143" s="1352" t="e">
        <f>'BASE METAS)'!#REF!</f>
        <v>#REF!</v>
      </c>
      <c r="BG143" s="1352" t="e">
        <f>'BASE METAS)'!#REF!</f>
        <v>#REF!</v>
      </c>
      <c r="BH143" s="1352">
        <f>'BASE METAS)'!CL133</f>
        <v>0</v>
      </c>
      <c r="BI143" s="1352">
        <f>'BASE METAS)'!CM133</f>
        <v>42</v>
      </c>
      <c r="BJ143" s="1">
        <f>'BASE METAS)'!CN133</f>
        <v>42</v>
      </c>
      <c r="BK143" s="1">
        <f>'BASE METAS)'!CO133</f>
        <v>42</v>
      </c>
      <c r="BL143" s="1">
        <f>'BASE METAS)'!CP133</f>
        <v>0</v>
      </c>
      <c r="BM143" s="1">
        <f>'BASE METAS)'!CQ133</f>
        <v>0</v>
      </c>
      <c r="BN143" s="1">
        <f>'BASE METAS)'!CR133</f>
        <v>0</v>
      </c>
      <c r="BO143" s="1">
        <f>'BASE METAS)'!CS133</f>
        <v>0</v>
      </c>
      <c r="BP143" s="1">
        <f>'BASE METAS)'!CT133</f>
        <v>0</v>
      </c>
      <c r="BQ143" s="1">
        <f>'BASE METAS)'!CU133</f>
        <v>0</v>
      </c>
      <c r="BR143" s="1">
        <f>'BASE METAS)'!CV133</f>
        <v>0</v>
      </c>
      <c r="BS143" s="1">
        <f>'BASE METAS)'!CW133</f>
        <v>0</v>
      </c>
      <c r="BT143" s="1">
        <f>'BASE METAS)'!CX133</f>
        <v>0</v>
      </c>
      <c r="BU143" s="1">
        <f>'BASE METAS)'!FA133</f>
        <v>500</v>
      </c>
      <c r="BV143" s="1">
        <f>'BASE METAS)'!FB133</f>
        <v>0</v>
      </c>
      <c r="BW143" s="1">
        <f>'BASE METAS)'!FC133</f>
        <v>42</v>
      </c>
      <c r="BX143" s="1">
        <f>'BASE METAS)'!FD133</f>
        <v>24</v>
      </c>
      <c r="BY143" s="1">
        <f>'BASE METAS)'!FE133</f>
        <v>-18</v>
      </c>
      <c r="BZ143" s="1">
        <f>'BASE METAS)'!FF133</f>
        <v>0.5714285714285714</v>
      </c>
      <c r="CA143" s="1">
        <f>'BASE METAS)'!FG133</f>
        <v>138</v>
      </c>
      <c r="CB143" s="1">
        <f>'BASE METAS)'!FH133</f>
        <v>362</v>
      </c>
      <c r="CC143" s="1">
        <f>'BASE METAS)'!FI133</f>
        <v>0.27600000000000002</v>
      </c>
      <c r="CD143" s="1">
        <f>'BASE METAS)'!FJ133</f>
        <v>500</v>
      </c>
      <c r="CE143" s="1">
        <f>'BASE METAS)'!FK133</f>
        <v>0</v>
      </c>
      <c r="CF143" s="1">
        <f>'BASE METAS)'!FL133</f>
        <v>42</v>
      </c>
      <c r="CG143" s="1">
        <f>'BASE METAS)'!FM133</f>
        <v>68</v>
      </c>
    </row>
    <row r="144" spans="1:85" ht="78" customHeight="1" x14ac:dyDescent="0.25">
      <c r="A144" s="1">
        <f>'BASE METAS)'!A134</f>
        <v>0</v>
      </c>
      <c r="B144" s="7199"/>
      <c r="C144" s="7154"/>
      <c r="D144" s="7154"/>
      <c r="E144" s="7154"/>
      <c r="F144" s="7222"/>
      <c r="G144" s="7222"/>
      <c r="H144" s="7144"/>
      <c r="I144" s="7144"/>
      <c r="J144" s="5707"/>
      <c r="K144" s="5707"/>
      <c r="L144" s="5707"/>
      <c r="M144" s="5707"/>
      <c r="N144" s="5707"/>
      <c r="O144" s="5707"/>
      <c r="P144" s="5698"/>
      <c r="Q144" s="5698"/>
      <c r="R144" s="5707"/>
      <c r="S144" s="5698"/>
      <c r="T144" s="5698"/>
      <c r="U144" s="7730"/>
      <c r="V144" s="5698"/>
      <c r="W144" s="5695"/>
      <c r="X144" s="7232"/>
      <c r="Y144" s="153">
        <f>'BASE METAS)'!Y134</f>
        <v>3</v>
      </c>
      <c r="Z144" s="202" t="str">
        <f>'BASE METAS)'!Z134</f>
        <v>ASESORÍAS JURÍDICO, ADMINISTRATIVAS EN MATERIA DE CONFLICTOS FAMILIARES, ESCOLARES, COMUNITARIOS Y VECINALES PARA ATENDER A LOS CIUDADANOS QUE SOLICITAN EL SERVICIO, ASÍ COMO DE ÍNDOLE CONDOMINAL.</v>
      </c>
      <c r="AA144" s="201" t="str">
        <f>'BASE METAS)'!AA134</f>
        <v>PERSONAS</v>
      </c>
      <c r="AB144" s="157">
        <f>'BASE METAS)'!AB134</f>
        <v>2000</v>
      </c>
      <c r="AC144" s="157">
        <f>'BASE METAS)'!AC134</f>
        <v>500</v>
      </c>
      <c r="AD144" s="158">
        <f>'BASE METAS)'!AD134</f>
        <v>0.25</v>
      </c>
      <c r="AE144" s="157">
        <f>'BASE METAS)'!AE134</f>
        <v>500</v>
      </c>
      <c r="AF144" s="158">
        <f>'BASE METAS)'!AF134</f>
        <v>0.25</v>
      </c>
      <c r="AG144" s="157">
        <f>'BASE METAS)'!AG134</f>
        <v>500</v>
      </c>
      <c r="AH144" s="158">
        <f>'BASE METAS)'!AH134</f>
        <v>0.25</v>
      </c>
      <c r="AI144" s="157">
        <f>'BASE METAS)'!AI134</f>
        <v>500</v>
      </c>
      <c r="AJ144" s="159">
        <f>'BASE METAS)'!AJ134</f>
        <v>0.25</v>
      </c>
      <c r="AK144" s="146">
        <f>'BASE METAS)'!AK134</f>
        <v>1</v>
      </c>
      <c r="AL144" s="1278">
        <f>'BASE METAS)'!AL134</f>
        <v>3</v>
      </c>
      <c r="AM144" s="1279" t="str">
        <f>'BASE METAS)'!AM134</f>
        <v>ASESORÍAS JURÍDICO ADMINISTRATIVAS EN MATERIA DE CONFLICTOS FAMILIARES, ESCOLARES, COMUNITARIOS, VECINALES, ASÍ COMO CONDOMINALES</v>
      </c>
      <c r="AN144" s="1280" t="str">
        <f>'BASE METAS)'!AN134</f>
        <v>MIDE LA CANTIDAD DE ASESORÍAS PROPORCIONADAS</v>
      </c>
      <c r="AO144" s="1343" t="str">
        <f>'BASE METAS)'!AU134</f>
        <v>DESEMPEÑO</v>
      </c>
      <c r="AP144" s="1281" t="str">
        <f>'BASE METAS)'!AO134</f>
        <v>ASESORÍAS PROPORCIONADAS</v>
      </c>
      <c r="AQ144" s="1281" t="str">
        <f>'BASE METAS)'!AP134</f>
        <v>LA POBLACIÓN SOLICITANTE</v>
      </c>
      <c r="AR144" s="1152">
        <f>'BASE METAS)'!AQ134</f>
        <v>100</v>
      </c>
      <c r="AS144" s="1281" t="str">
        <f>'BASE METAS)'!AR134</f>
        <v>PERSONAS</v>
      </c>
      <c r="AT144" s="1281" t="str">
        <f>'BASE METAS)'!AS134</f>
        <v>CALIDAD</v>
      </c>
      <c r="AU144" s="1489">
        <f>'BASE METAS)'!BO134</f>
        <v>0</v>
      </c>
      <c r="AV144" s="1">
        <f>'BASE METAS)'!BQ134</f>
        <v>2000</v>
      </c>
      <c r="AW144" s="1352" t="e">
        <f>'BASE METAS)'!#REF!</f>
        <v>#REF!</v>
      </c>
      <c r="AX144" s="1352" t="e">
        <f>'BASE METAS)'!#REF!</f>
        <v>#REF!</v>
      </c>
      <c r="AY144" s="1352" t="e">
        <f>'BASE METAS)'!#REF!</f>
        <v>#REF!</v>
      </c>
      <c r="AZ144" s="1352" t="e">
        <f>'BASE METAS)'!#REF!</f>
        <v>#REF!</v>
      </c>
      <c r="BA144" s="1352" t="e">
        <f>'BASE METAS)'!#REF!</f>
        <v>#REF!</v>
      </c>
      <c r="BB144" s="1352" t="e">
        <f>'BASE METAS)'!#REF!</f>
        <v>#REF!</v>
      </c>
      <c r="BC144" s="1352" t="e">
        <f>'BASE METAS)'!#REF!</f>
        <v>#REF!</v>
      </c>
      <c r="BD144" s="1352" t="e">
        <f>'BASE METAS)'!#REF!</f>
        <v>#REF!</v>
      </c>
      <c r="BE144" s="1352" t="e">
        <f>'BASE METAS)'!#REF!</f>
        <v>#REF!</v>
      </c>
      <c r="BF144" s="1352" t="e">
        <f>'BASE METAS)'!#REF!</f>
        <v>#REF!</v>
      </c>
      <c r="BG144" s="1352" t="e">
        <f>'BASE METAS)'!#REF!</f>
        <v>#REF!</v>
      </c>
      <c r="BH144" s="1352">
        <f>'BASE METAS)'!CL134</f>
        <v>0</v>
      </c>
      <c r="BI144" s="1352">
        <f>'BASE METAS)'!CM134</f>
        <v>167</v>
      </c>
      <c r="BJ144" s="1">
        <f>'BASE METAS)'!CN134</f>
        <v>167</v>
      </c>
      <c r="BK144" s="1">
        <f>'BASE METAS)'!CO134</f>
        <v>167</v>
      </c>
      <c r="BL144" s="1">
        <f>'BASE METAS)'!CP134</f>
        <v>0</v>
      </c>
      <c r="BM144" s="1">
        <f>'BASE METAS)'!CQ134</f>
        <v>0</v>
      </c>
      <c r="BN144" s="1">
        <f>'BASE METAS)'!CR134</f>
        <v>0</v>
      </c>
      <c r="BO144" s="1">
        <f>'BASE METAS)'!CS134</f>
        <v>0</v>
      </c>
      <c r="BP144" s="1">
        <f>'BASE METAS)'!CT134</f>
        <v>0</v>
      </c>
      <c r="BQ144" s="1">
        <f>'BASE METAS)'!CU134</f>
        <v>0</v>
      </c>
      <c r="BR144" s="1">
        <f>'BASE METAS)'!CV134</f>
        <v>0</v>
      </c>
      <c r="BS144" s="1">
        <f>'BASE METAS)'!CW134</f>
        <v>0</v>
      </c>
      <c r="BT144" s="1">
        <f>'BASE METAS)'!CX134</f>
        <v>0</v>
      </c>
      <c r="BU144" s="1">
        <f>'BASE METAS)'!FA134</f>
        <v>2000</v>
      </c>
      <c r="BV144" s="1">
        <f>'BASE METAS)'!FB134</f>
        <v>0</v>
      </c>
      <c r="BW144" s="1">
        <f>'BASE METAS)'!FC134</f>
        <v>167</v>
      </c>
      <c r="BX144" s="1">
        <f>'BASE METAS)'!FD134</f>
        <v>391</v>
      </c>
      <c r="BY144" s="1">
        <f>'BASE METAS)'!FE134</f>
        <v>224</v>
      </c>
      <c r="BZ144" s="1">
        <f>'BASE METAS)'!FF134</f>
        <v>2.341317365269461</v>
      </c>
      <c r="CA144" s="1">
        <f>'BASE METAS)'!FG134</f>
        <v>1169</v>
      </c>
      <c r="CB144" s="1">
        <f>'BASE METAS)'!FH134</f>
        <v>831</v>
      </c>
      <c r="CC144" s="1">
        <f>'BASE METAS)'!FI134</f>
        <v>0.58450000000000002</v>
      </c>
      <c r="CD144" s="1">
        <f>'BASE METAS)'!FJ134</f>
        <v>2000</v>
      </c>
      <c r="CE144" s="1">
        <f>'BASE METAS)'!FK134</f>
        <v>0</v>
      </c>
      <c r="CF144" s="1">
        <f>'BASE METAS)'!FL134</f>
        <v>167</v>
      </c>
      <c r="CG144" s="1">
        <f>'BASE METAS)'!FM134</f>
        <v>423</v>
      </c>
    </row>
    <row r="145" spans="1:85" ht="69" customHeight="1" x14ac:dyDescent="0.25">
      <c r="A145" s="1">
        <f>'BASE METAS)'!A135</f>
        <v>0</v>
      </c>
      <c r="B145" s="7199"/>
      <c r="C145" s="7154"/>
      <c r="D145" s="7154"/>
      <c r="E145" s="7154"/>
      <c r="F145" s="7222"/>
      <c r="G145" s="7222"/>
      <c r="H145" s="7144"/>
      <c r="I145" s="7144"/>
      <c r="J145" s="5707"/>
      <c r="K145" s="5707"/>
      <c r="L145" s="5707"/>
      <c r="M145" s="5707"/>
      <c r="N145" s="5707"/>
      <c r="O145" s="5707"/>
      <c r="P145" s="5698"/>
      <c r="Q145" s="5698"/>
      <c r="R145" s="5707"/>
      <c r="S145" s="5698"/>
      <c r="T145" s="5698"/>
      <c r="U145" s="7730"/>
      <c r="V145" s="5698"/>
      <c r="W145" s="5695"/>
      <c r="X145" s="7232"/>
      <c r="Y145" s="153">
        <f>'BASE METAS)'!Y135</f>
        <v>4</v>
      </c>
      <c r="Z145" s="202" t="str">
        <f>'BASE METAS)'!Z135</f>
        <v>CAPACITACIÓN A TRAVÉS DE PLÁTICAS AL SECTOR SOCIAL DE TLALNEPANTLA PARA REALIZAR LA DIFUSIÓN Y PROMOCIÓN DE LOS MECANISMOS ALTERNATIVOS PARAÑ LA SOLUCIÓN DE CONTROVERSIAS</v>
      </c>
      <c r="AA145" s="201" t="str">
        <f>'BASE METAS)'!AA135</f>
        <v>CURSO</v>
      </c>
      <c r="AB145" s="157">
        <f>'BASE METAS)'!AB135</f>
        <v>12</v>
      </c>
      <c r="AC145" s="157">
        <f>'BASE METAS)'!AC135</f>
        <v>3</v>
      </c>
      <c r="AD145" s="158">
        <f>'BASE METAS)'!AD135</f>
        <v>0.25</v>
      </c>
      <c r="AE145" s="157">
        <f>'BASE METAS)'!AE135</f>
        <v>3</v>
      </c>
      <c r="AF145" s="158">
        <f>'BASE METAS)'!AF135</f>
        <v>0.25</v>
      </c>
      <c r="AG145" s="157">
        <f>'BASE METAS)'!AG135</f>
        <v>3</v>
      </c>
      <c r="AH145" s="158">
        <f>'BASE METAS)'!AH135</f>
        <v>0.25</v>
      </c>
      <c r="AI145" s="157">
        <f>'BASE METAS)'!AI135</f>
        <v>3</v>
      </c>
      <c r="AJ145" s="159">
        <f>'BASE METAS)'!AJ135</f>
        <v>0.25</v>
      </c>
      <c r="AK145" s="146">
        <f>'BASE METAS)'!AK135</f>
        <v>1</v>
      </c>
      <c r="AL145" s="1278">
        <f>'BASE METAS)'!AL135</f>
        <v>4</v>
      </c>
      <c r="AM145" s="1279" t="str">
        <f>'BASE METAS)'!AM135</f>
        <v>CAPACITACIÓN DIRIGIDA A LA SOCIEDAD, PARA DAR A CONOCER SOBRE MECANISMOS ALTERNATIVOS PARA LA SOLUCIÓN DE CONFLICTOS FAMILIARES, ESCOLARES, COMUNITARIOS, VECINALES Y CONDOMINALES</v>
      </c>
      <c r="AN145" s="1280" t="str">
        <f>'BASE METAS)'!AN135</f>
        <v xml:space="preserve">MIDE LA EFECTIVIDAD DE PROMOVER Y DIFUNDIR EN LA POBLACIÓN TLALNEPANTLENSE SOBRE LA CULTURA DE LA MEDIACIÓN Y CONCILIACIÓN, ASÍ COMO LA CULTURA CONDOMINAL </v>
      </c>
      <c r="AO145" s="1343" t="str">
        <f>'BASE METAS)'!AU135</f>
        <v>DESEMPEÑO</v>
      </c>
      <c r="AP145" s="1281" t="str">
        <f>'BASE METAS)'!AO135</f>
        <v>CAPACITACIÓN OTORGADA AL SECTOR SOCIAL</v>
      </c>
      <c r="AQ145" s="1281" t="str">
        <f>'BASE METAS)'!AP135</f>
        <v>LA POBLACIÓN SOLICITANTE</v>
      </c>
      <c r="AR145" s="1152">
        <f>'BASE METAS)'!AQ135</f>
        <v>100</v>
      </c>
      <c r="AS145" s="1281" t="str">
        <f>'BASE METAS)'!AR135</f>
        <v>PERSONAS</v>
      </c>
      <c r="AT145" s="1281" t="str">
        <f>'BASE METAS)'!AS135</f>
        <v>CALIDAD</v>
      </c>
      <c r="AU145" s="1489">
        <f>'BASE METAS)'!BO135</f>
        <v>0</v>
      </c>
      <c r="AV145" s="1">
        <f>'BASE METAS)'!BQ135</f>
        <v>12</v>
      </c>
      <c r="AW145" s="1352" t="e">
        <f>'BASE METAS)'!#REF!</f>
        <v>#REF!</v>
      </c>
      <c r="AX145" s="1352" t="e">
        <f>'BASE METAS)'!#REF!</f>
        <v>#REF!</v>
      </c>
      <c r="AY145" s="1352" t="e">
        <f>'BASE METAS)'!#REF!</f>
        <v>#REF!</v>
      </c>
      <c r="AZ145" s="1352" t="e">
        <f>'BASE METAS)'!#REF!</f>
        <v>#REF!</v>
      </c>
      <c r="BA145" s="1352" t="e">
        <f>'BASE METAS)'!#REF!</f>
        <v>#REF!</v>
      </c>
      <c r="BB145" s="1352" t="e">
        <f>'BASE METAS)'!#REF!</f>
        <v>#REF!</v>
      </c>
      <c r="BC145" s="1352" t="e">
        <f>'BASE METAS)'!#REF!</f>
        <v>#REF!</v>
      </c>
      <c r="BD145" s="1352" t="e">
        <f>'BASE METAS)'!#REF!</f>
        <v>#REF!</v>
      </c>
      <c r="BE145" s="1352" t="e">
        <f>'BASE METAS)'!#REF!</f>
        <v>#REF!</v>
      </c>
      <c r="BF145" s="1352" t="e">
        <f>'BASE METAS)'!#REF!</f>
        <v>#REF!</v>
      </c>
      <c r="BG145" s="1352" t="e">
        <f>'BASE METAS)'!#REF!</f>
        <v>#REF!</v>
      </c>
      <c r="BH145" s="1352">
        <f>'BASE METAS)'!CL135</f>
        <v>0</v>
      </c>
      <c r="BI145" s="1352">
        <f>'BASE METAS)'!CM135</f>
        <v>1</v>
      </c>
      <c r="BJ145" s="1">
        <f>'BASE METAS)'!CN135</f>
        <v>1</v>
      </c>
      <c r="BK145" s="1">
        <f>'BASE METAS)'!CO135</f>
        <v>1</v>
      </c>
      <c r="BL145" s="1">
        <f>'BASE METAS)'!CP135</f>
        <v>0</v>
      </c>
      <c r="BM145" s="1">
        <f>'BASE METAS)'!CQ135</f>
        <v>0</v>
      </c>
      <c r="BN145" s="1">
        <f>'BASE METAS)'!CR135</f>
        <v>0</v>
      </c>
      <c r="BO145" s="1">
        <f>'BASE METAS)'!CS135</f>
        <v>0</v>
      </c>
      <c r="BP145" s="1">
        <f>'BASE METAS)'!CT135</f>
        <v>0</v>
      </c>
      <c r="BQ145" s="1">
        <f>'BASE METAS)'!CU135</f>
        <v>0</v>
      </c>
      <c r="BR145" s="1">
        <f>'BASE METAS)'!CV135</f>
        <v>0</v>
      </c>
      <c r="BS145" s="1">
        <f>'BASE METAS)'!CW135</f>
        <v>0</v>
      </c>
      <c r="BT145" s="1">
        <f>'BASE METAS)'!CX135</f>
        <v>0</v>
      </c>
      <c r="BU145" s="1">
        <f>'BASE METAS)'!FA135</f>
        <v>12</v>
      </c>
      <c r="BV145" s="1">
        <f>'BASE METAS)'!FB135</f>
        <v>0</v>
      </c>
      <c r="BW145" s="1">
        <f>'BASE METAS)'!FC135</f>
        <v>1</v>
      </c>
      <c r="BX145" s="1">
        <f>'BASE METAS)'!FD135</f>
        <v>1</v>
      </c>
      <c r="BY145" s="1">
        <f>'BASE METAS)'!FE135</f>
        <v>0</v>
      </c>
      <c r="BZ145" s="1">
        <f>'BASE METAS)'!FF135</f>
        <v>1</v>
      </c>
      <c r="CA145" s="1">
        <f>'BASE METAS)'!FG135</f>
        <v>2</v>
      </c>
      <c r="CB145" s="1">
        <f>'BASE METAS)'!FH135</f>
        <v>10</v>
      </c>
      <c r="CC145" s="1">
        <f>'BASE METAS)'!FI135</f>
        <v>0.16666666666666666</v>
      </c>
      <c r="CD145" s="1">
        <f>'BASE METAS)'!FJ135</f>
        <v>12</v>
      </c>
      <c r="CE145" s="1">
        <f>'BASE METAS)'!FK135</f>
        <v>0</v>
      </c>
      <c r="CF145" s="1">
        <f>'BASE METAS)'!FL135</f>
        <v>1</v>
      </c>
      <c r="CG145" s="1">
        <f>'BASE METAS)'!FM135</f>
        <v>25</v>
      </c>
    </row>
    <row r="146" spans="1:85" ht="273" x14ac:dyDescent="0.25">
      <c r="A146" s="1">
        <f>'BASE METAS)'!A136</f>
        <v>0</v>
      </c>
      <c r="B146" s="7199"/>
      <c r="C146" s="7154"/>
      <c r="D146" s="7154"/>
      <c r="E146" s="7154"/>
      <c r="F146" s="7222"/>
      <c r="G146" s="7222"/>
      <c r="H146" s="7144"/>
      <c r="I146" s="7144"/>
      <c r="J146" s="5707"/>
      <c r="K146" s="5707"/>
      <c r="L146" s="5707"/>
      <c r="M146" s="5707"/>
      <c r="N146" s="5707"/>
      <c r="O146" s="5707"/>
      <c r="P146" s="5698"/>
      <c r="Q146" s="5698"/>
      <c r="R146" s="5707"/>
      <c r="S146" s="5698"/>
      <c r="T146" s="5698"/>
      <c r="U146" s="7730"/>
      <c r="V146" s="5698"/>
      <c r="W146" s="5695"/>
      <c r="X146" s="7232"/>
      <c r="Y146" s="153">
        <f>'BASE METAS)'!Y136</f>
        <v>5</v>
      </c>
      <c r="Z146" s="206" t="str">
        <f>'BASE METAS)'!Z136</f>
        <v>RECEPCIÓN, ATENCIÓN Y SEGUIMIENTO DE QUEJAS FORMALES PARA DIRIMIR CONTROVERSIAS CONDOMINALES CON ACUERDOS EN AUDIENCIAS DE MEDIACIÓN Y CONCILIACIÓN A TRAVÉS DE LA PROCURADURÍA SOCIAL</v>
      </c>
      <c r="AA146" s="201" t="str">
        <f>'BASE METAS)'!AA136</f>
        <v>ATENCIÓN</v>
      </c>
      <c r="AB146" s="157">
        <f>'BASE METAS)'!AB136</f>
        <v>60</v>
      </c>
      <c r="AC146" s="157">
        <f>'BASE METAS)'!AC136</f>
        <v>15</v>
      </c>
      <c r="AD146" s="158">
        <f>'BASE METAS)'!AD136</f>
        <v>0.25</v>
      </c>
      <c r="AE146" s="157">
        <f>'BASE METAS)'!AE136</f>
        <v>15</v>
      </c>
      <c r="AF146" s="158">
        <f>'BASE METAS)'!AF136</f>
        <v>0.25</v>
      </c>
      <c r="AG146" s="157">
        <f>'BASE METAS)'!AG136</f>
        <v>15</v>
      </c>
      <c r="AH146" s="158">
        <f>'BASE METAS)'!AH136</f>
        <v>0.25</v>
      </c>
      <c r="AI146" s="157">
        <f>'BASE METAS)'!AI136</f>
        <v>15</v>
      </c>
      <c r="AJ146" s="159">
        <f>'BASE METAS)'!AJ136</f>
        <v>0.25</v>
      </c>
      <c r="AK146" s="146">
        <f>'BASE METAS)'!AK136</f>
        <v>1</v>
      </c>
      <c r="AL146" s="1278">
        <f>'BASE METAS)'!AL136</f>
        <v>5</v>
      </c>
      <c r="AM146" s="1279" t="str">
        <f>'BASE METAS)'!AM136</f>
        <v xml:space="preserve">QUEJAS RECIBIDAS SOBRE CONTROVERSIAS CONDOMINALES  </v>
      </c>
      <c r="AN146" s="1282" t="str">
        <f>'BASE METAS)'!AN136</f>
        <v xml:space="preserve">  MIDE LA EFECTIVIDAD EN LA ATENCIÓN A LA CIUDADANÍA EN CUANTO A CONTROVERSIAS CONDOMINALES</v>
      </c>
      <c r="AO146" s="1343" t="str">
        <f>'BASE METAS)'!AU136</f>
        <v>DESEMPEÑO</v>
      </c>
      <c r="AP146" s="1281" t="str">
        <f>'BASE METAS)'!AO136</f>
        <v>QUEJAS RECIBIDAS</v>
      </c>
      <c r="AQ146" s="1281" t="str">
        <f>'BASE METAS)'!AP136</f>
        <v>NO. DE QUEJAS PROGRAMADAS</v>
      </c>
      <c r="AR146" s="1152">
        <f>'BASE METAS)'!AQ136</f>
        <v>100</v>
      </c>
      <c r="AS146" s="1281" t="str">
        <f>'BASE METAS)'!AR136</f>
        <v>ATENCIÓN</v>
      </c>
      <c r="AT146" s="1304" t="str">
        <f>'BASE METAS)'!AS136</f>
        <v>EFICACIA</v>
      </c>
      <c r="AU146" s="1489">
        <f>'BASE METAS)'!BO136</f>
        <v>0</v>
      </c>
      <c r="AV146" s="1">
        <f>'BASE METAS)'!BQ136</f>
        <v>60</v>
      </c>
      <c r="AW146" s="1230">
        <f>'BASE METAS)'!AL111</f>
        <v>7</v>
      </c>
      <c r="AX146" s="963" t="str">
        <f>'BASE METAS)'!AM111</f>
        <v>DESINCORPORACIÓN DE VEHÍCULOS Y MAQUINARIA DEL PATRIMONIO MUNICIPAL OBSOLETOS E INSERVIBLES</v>
      </c>
      <c r="AY146" s="963" t="e">
        <f>'BASE METAS)'!#REF!</f>
        <v>#REF!</v>
      </c>
      <c r="AZ146" s="1352" t="e">
        <f>'BASE METAS)'!#REF!</f>
        <v>#REF!</v>
      </c>
      <c r="BA146" s="963" t="e">
        <f>'BASE METAS)'!#REF!</f>
        <v>#REF!</v>
      </c>
      <c r="BB146" s="963" t="e">
        <f>'BASE METAS)'!#REF!</f>
        <v>#REF!</v>
      </c>
      <c r="BC146" s="963" t="e">
        <f>'BASE METAS)'!#REF!</f>
        <v>#REF!</v>
      </c>
      <c r="BD146" s="963" t="e">
        <f>'BASE METAS)'!#REF!</f>
        <v>#REF!</v>
      </c>
      <c r="BE146" s="963">
        <f>'BASE METAS)'!AR112</f>
        <v>0</v>
      </c>
      <c r="BF146" s="963" t="e">
        <f>'BASE METAS)'!#REF!</f>
        <v>#REF!</v>
      </c>
      <c r="BG146" s="1352" t="str">
        <f>'BASE METAS)'!AS112</f>
        <v>EFICACIA</v>
      </c>
      <c r="BH146" s="1352">
        <f>'BASE METAS)'!CL136</f>
        <v>0</v>
      </c>
      <c r="BI146" s="1352">
        <f>'BASE METAS)'!CM136</f>
        <v>5</v>
      </c>
      <c r="BJ146" s="1">
        <f>'BASE METAS)'!CN136</f>
        <v>5</v>
      </c>
      <c r="BK146" s="1">
        <f>'BASE METAS)'!CO136</f>
        <v>5</v>
      </c>
      <c r="BL146" s="1">
        <f>'BASE METAS)'!CP136</f>
        <v>0</v>
      </c>
      <c r="BM146" s="1">
        <f>'BASE METAS)'!CQ136</f>
        <v>0</v>
      </c>
      <c r="BN146" s="1">
        <f>'BASE METAS)'!CR136</f>
        <v>0</v>
      </c>
      <c r="BO146" s="1">
        <f>'BASE METAS)'!CS136</f>
        <v>0</v>
      </c>
      <c r="BP146" s="1">
        <f>'BASE METAS)'!CT136</f>
        <v>0</v>
      </c>
      <c r="BQ146" s="1">
        <f>'BASE METAS)'!CU136</f>
        <v>0</v>
      </c>
      <c r="BR146" s="1">
        <f>'BASE METAS)'!CV136</f>
        <v>0</v>
      </c>
      <c r="BS146" s="1">
        <f>'BASE METAS)'!CW136</f>
        <v>0</v>
      </c>
      <c r="BT146" s="1">
        <f>'BASE METAS)'!CX136</f>
        <v>0</v>
      </c>
      <c r="BU146" s="1">
        <f>'BASE METAS)'!FA136</f>
        <v>60</v>
      </c>
      <c r="BV146" s="1">
        <f>'BASE METAS)'!FB136</f>
        <v>0</v>
      </c>
      <c r="BW146" s="1">
        <f>'BASE METAS)'!FC136</f>
        <v>5</v>
      </c>
      <c r="BX146" s="1">
        <f>'BASE METAS)'!FD136</f>
        <v>10</v>
      </c>
      <c r="BY146" s="1">
        <f>'BASE METAS)'!FE136</f>
        <v>5</v>
      </c>
      <c r="BZ146" s="1">
        <f>'BASE METAS)'!FF136</f>
        <v>2</v>
      </c>
      <c r="CA146" s="1">
        <f>'BASE METAS)'!FG136</f>
        <v>21</v>
      </c>
      <c r="CB146" s="1">
        <f>'BASE METAS)'!FH136</f>
        <v>39</v>
      </c>
      <c r="CC146" s="1">
        <f>'BASE METAS)'!FI136</f>
        <v>0.35</v>
      </c>
      <c r="CD146" s="1">
        <f>'BASE METAS)'!FJ136</f>
        <v>60</v>
      </c>
      <c r="CE146" s="1">
        <f>'BASE METAS)'!FK136</f>
        <v>0</v>
      </c>
      <c r="CF146" s="1">
        <f>'BASE METAS)'!FL136</f>
        <v>5</v>
      </c>
      <c r="CG146" s="1">
        <f>'BASE METAS)'!FM136</f>
        <v>9</v>
      </c>
    </row>
    <row r="147" spans="1:85" ht="45.75" customHeight="1" x14ac:dyDescent="0.25">
      <c r="A147" s="1">
        <f>'BASE METAS)'!A137</f>
        <v>0</v>
      </c>
      <c r="B147" s="7199"/>
      <c r="C147" s="7154"/>
      <c r="D147" s="7154"/>
      <c r="E147" s="7154"/>
      <c r="F147" s="7222"/>
      <c r="G147" s="7222"/>
      <c r="H147" s="7144"/>
      <c r="I147" s="7144"/>
      <c r="J147" s="5707"/>
      <c r="K147" s="5707"/>
      <c r="L147" s="5707"/>
      <c r="M147" s="5707"/>
      <c r="N147" s="5707"/>
      <c r="O147" s="5707"/>
      <c r="P147" s="5698"/>
      <c r="Q147" s="5698"/>
      <c r="R147" s="5707"/>
      <c r="S147" s="5698"/>
      <c r="T147" s="5698"/>
      <c r="U147" s="7730"/>
      <c r="V147" s="5698"/>
      <c r="W147" s="5695"/>
      <c r="X147" s="7232"/>
      <c r="Y147" s="153">
        <f>'BASE METAS)'!Y137</f>
        <v>6</v>
      </c>
      <c r="Z147" s="207" t="str">
        <f>'BASE METAS)'!Z137</f>
        <v>REALIZAR CURSOS EN MATERIA DE RÉGIMEN DE PROPIEDAD EN CONDOMINIO</v>
      </c>
      <c r="AA147" s="201" t="str">
        <f>'BASE METAS)'!AA137</f>
        <v>ATENCIÓN</v>
      </c>
      <c r="AB147" s="157">
        <f>'BASE METAS)'!AB137</f>
        <v>40</v>
      </c>
      <c r="AC147" s="157">
        <f>'BASE METAS)'!AC137</f>
        <v>10</v>
      </c>
      <c r="AD147" s="158">
        <f>'BASE METAS)'!AD137</f>
        <v>0.25</v>
      </c>
      <c r="AE147" s="157">
        <f>'BASE METAS)'!AE137</f>
        <v>10</v>
      </c>
      <c r="AF147" s="158">
        <f>'BASE METAS)'!AF137</f>
        <v>0.25</v>
      </c>
      <c r="AG147" s="157">
        <f>'BASE METAS)'!AG137</f>
        <v>10</v>
      </c>
      <c r="AH147" s="158">
        <f>'BASE METAS)'!AH137</f>
        <v>0.25</v>
      </c>
      <c r="AI147" s="157">
        <f>'BASE METAS)'!AI137</f>
        <v>10</v>
      </c>
      <c r="AJ147" s="159">
        <f>'BASE METAS)'!AJ137</f>
        <v>0.25</v>
      </c>
      <c r="AK147" s="146">
        <f>'BASE METAS)'!AK137</f>
        <v>1</v>
      </c>
      <c r="AL147" s="1281">
        <f>'BASE METAS)'!AL137</f>
        <v>6</v>
      </c>
      <c r="AM147" s="1283" t="str">
        <f>'BASE METAS)'!AM137</f>
        <v xml:space="preserve">CURSOS A LA SOCIEDAD EN GENERAL, ASÍ COMO CURSOS Y ASAMBLEAS A LA COMUNIDAD CONDOMINAL, PARA PROMOVER LA CULTURA DE LA MEDIACIÓN Y CONCILIACIÓN, ASÍ COMO LA CULTURA CONDOMINAL    </v>
      </c>
      <c r="AN147" s="1284" t="str">
        <f>'BASE METAS)'!AN137</f>
        <v xml:space="preserve">  MIDE LA EFECTIVIDAD DE PROMOVER LA CULTURA DE LA MEDIACIÓN Y CONCILIACIÓN, ASÍ COMO LA CULTURA CONDOMINAL A LA POBLACIÓN EN GENERAL</v>
      </c>
      <c r="AO147" s="1343" t="str">
        <f>'BASE METAS)'!AU137</f>
        <v>DESEMPEÑO</v>
      </c>
      <c r="AP147" s="1281" t="str">
        <f>'BASE METAS)'!AO137</f>
        <v xml:space="preserve">CURSOS IMPARTIDOS   </v>
      </c>
      <c r="AQ147" s="1281" t="str">
        <f>'BASE METAS)'!AP137</f>
        <v>LA POBLACIÓN SOLICITANTE</v>
      </c>
      <c r="AR147" s="1152">
        <f>'BASE METAS)'!AQ137</f>
        <v>100</v>
      </c>
      <c r="AS147" s="1281" t="str">
        <f>'BASE METAS)'!AR137</f>
        <v>ATENCIÓN</v>
      </c>
      <c r="AT147" s="1304" t="str">
        <f>'BASE METAS)'!AS137</f>
        <v>EFICACIA</v>
      </c>
      <c r="AU147" s="1489">
        <f>'BASE METAS)'!BO137</f>
        <v>0</v>
      </c>
      <c r="AV147" s="1">
        <f>'BASE METAS)'!BQ137</f>
        <v>40</v>
      </c>
      <c r="AW147" s="1352" t="e">
        <f>'BASE METAS)'!#REF!</f>
        <v>#REF!</v>
      </c>
      <c r="AX147" s="1352" t="e">
        <f>'BASE METAS)'!#REF!</f>
        <v>#REF!</v>
      </c>
      <c r="AY147" s="1352" t="e">
        <f>'BASE METAS)'!#REF!</f>
        <v>#REF!</v>
      </c>
      <c r="AZ147" s="1352" t="str">
        <f>'BASE METAS)'!AU111</f>
        <v>DESEMPEÑO</v>
      </c>
      <c r="BA147" s="1352" t="str">
        <f>'BASE METAS)'!AO111</f>
        <v>NO. DE PROCEDIMIENTO</v>
      </c>
      <c r="BB147" s="1352" t="e">
        <f>'BASE METAS)'!#REF!</f>
        <v>#REF!</v>
      </c>
      <c r="BC147" s="1352" t="e">
        <f>'BASE METAS)'!#REF!</f>
        <v>#REF!</v>
      </c>
      <c r="BD147" s="1352">
        <f>'BASE METAS)'!AQ111</f>
        <v>100</v>
      </c>
      <c r="BE147" s="1352" t="e">
        <f>'BASE METAS)'!#REF!</f>
        <v>#REF!</v>
      </c>
      <c r="BF147" s="1352" t="e">
        <f>'BASE METAS)'!#REF!</f>
        <v>#REF!</v>
      </c>
      <c r="BG147" s="1352" t="e">
        <f>'BASE METAS)'!#REF!</f>
        <v>#REF!</v>
      </c>
      <c r="BH147" s="1352">
        <f>'BASE METAS)'!CL137</f>
        <v>0</v>
      </c>
      <c r="BI147" s="1352">
        <f>'BASE METAS)'!CM137</f>
        <v>3</v>
      </c>
      <c r="BJ147" s="1">
        <f>'BASE METAS)'!CN137</f>
        <v>3</v>
      </c>
      <c r="BK147" s="1">
        <f>'BASE METAS)'!CO137</f>
        <v>3</v>
      </c>
      <c r="BL147" s="1">
        <f>'BASE METAS)'!CP137</f>
        <v>0</v>
      </c>
      <c r="BM147" s="1">
        <f>'BASE METAS)'!CQ137</f>
        <v>0</v>
      </c>
      <c r="BN147" s="1">
        <f>'BASE METAS)'!CR137</f>
        <v>0</v>
      </c>
      <c r="BO147" s="1">
        <f>'BASE METAS)'!CS137</f>
        <v>0</v>
      </c>
      <c r="BP147" s="1">
        <f>'BASE METAS)'!CT137</f>
        <v>0</v>
      </c>
      <c r="BQ147" s="1">
        <f>'BASE METAS)'!CU137</f>
        <v>0</v>
      </c>
      <c r="BR147" s="1">
        <f>'BASE METAS)'!CV137</f>
        <v>0</v>
      </c>
      <c r="BS147" s="1">
        <f>'BASE METAS)'!CW137</f>
        <v>0</v>
      </c>
      <c r="BT147" s="1">
        <f>'BASE METAS)'!CX137</f>
        <v>0</v>
      </c>
      <c r="BU147" s="1">
        <f>'BASE METAS)'!FA137</f>
        <v>40</v>
      </c>
      <c r="BV147" s="1">
        <f>'BASE METAS)'!FB137</f>
        <v>0</v>
      </c>
      <c r="BW147" s="1">
        <f>'BASE METAS)'!FC137</f>
        <v>4</v>
      </c>
      <c r="BX147" s="1">
        <f>'BASE METAS)'!FD137</f>
        <v>7</v>
      </c>
      <c r="BY147" s="1">
        <f>'BASE METAS)'!FE137</f>
        <v>3</v>
      </c>
      <c r="BZ147" s="1">
        <f>'BASE METAS)'!FF137</f>
        <v>1.75</v>
      </c>
      <c r="CA147" s="1">
        <f>'BASE METAS)'!FG137</f>
        <v>20</v>
      </c>
      <c r="CB147" s="1">
        <f>'BASE METAS)'!FH137</f>
        <v>20</v>
      </c>
      <c r="CC147" s="1">
        <f>'BASE METAS)'!FI137</f>
        <v>0.5</v>
      </c>
      <c r="CD147" s="1">
        <f>'BASE METAS)'!FJ137</f>
        <v>40</v>
      </c>
      <c r="CE147" s="1">
        <f>'BASE METAS)'!FK137</f>
        <v>0</v>
      </c>
      <c r="CF147" s="1">
        <f>'BASE METAS)'!FL137</f>
        <v>3</v>
      </c>
      <c r="CG147" s="1">
        <f>'BASE METAS)'!FM137</f>
        <v>3</v>
      </c>
    </row>
    <row r="148" spans="1:85" ht="54.75" customHeight="1" x14ac:dyDescent="0.25">
      <c r="A148" s="1">
        <f>'BASE METAS)'!A138</f>
        <v>0</v>
      </c>
      <c r="B148" s="7199"/>
      <c r="C148" s="7154"/>
      <c r="D148" s="7154"/>
      <c r="E148" s="7154"/>
      <c r="F148" s="7222"/>
      <c r="G148" s="7222"/>
      <c r="H148" s="7144"/>
      <c r="I148" s="7144"/>
      <c r="J148" s="5707"/>
      <c r="K148" s="5707"/>
      <c r="L148" s="5707"/>
      <c r="M148" s="5707"/>
      <c r="N148" s="5707"/>
      <c r="O148" s="5707"/>
      <c r="P148" s="5698"/>
      <c r="Q148" s="5698"/>
      <c r="R148" s="5707"/>
      <c r="S148" s="5698"/>
      <c r="T148" s="5698"/>
      <c r="U148" s="7730"/>
      <c r="V148" s="5698"/>
      <c r="W148" s="5695"/>
      <c r="X148" s="7232"/>
      <c r="Y148" s="153">
        <f>'BASE METAS)'!Y138</f>
        <v>7</v>
      </c>
      <c r="Z148" s="207" t="str">
        <f>'BASE METAS)'!Z138</f>
        <v>OBSERVAR Y MEDIAR EN LA INTEGRACIÓN DE COMITÉS DE ADMINISTRACIÓN EN TODAS LAS COMUNIDADES QUE HABITAN BAJO EL RÉGIMEN DE PROPIEDAD EN CONDOMINIO</v>
      </c>
      <c r="AA148" s="201" t="str">
        <f>'BASE METAS)'!AA138</f>
        <v>GRUPOS</v>
      </c>
      <c r="AB148" s="160">
        <f>'BASE METAS)'!AB138</f>
        <v>40</v>
      </c>
      <c r="AC148" s="157">
        <f>'BASE METAS)'!AC138</f>
        <v>10</v>
      </c>
      <c r="AD148" s="158">
        <f>'BASE METAS)'!AD138</f>
        <v>0.25</v>
      </c>
      <c r="AE148" s="157">
        <f>'BASE METAS)'!AE138</f>
        <v>10</v>
      </c>
      <c r="AF148" s="158">
        <f>'BASE METAS)'!AF138</f>
        <v>0.25</v>
      </c>
      <c r="AG148" s="157">
        <f>'BASE METAS)'!AG138</f>
        <v>10</v>
      </c>
      <c r="AH148" s="158">
        <f>'BASE METAS)'!AH138</f>
        <v>0.25</v>
      </c>
      <c r="AI148" s="157">
        <f>'BASE METAS)'!AI138</f>
        <v>10</v>
      </c>
      <c r="AJ148" s="159">
        <f>'BASE METAS)'!AJ138</f>
        <v>0.25</v>
      </c>
      <c r="AK148" s="146">
        <f>'BASE METAS)'!AK138</f>
        <v>1</v>
      </c>
      <c r="AL148" s="1281">
        <f>'BASE METAS)'!AL138</f>
        <v>7</v>
      </c>
      <c r="AM148" s="1283" t="str">
        <f>'BASE METAS)'!AM138</f>
        <v xml:space="preserve">INTEGRACIÓN DE COMITÉS DE ADMINISTRACIÓN CONDOMINAL  </v>
      </c>
      <c r="AN148" s="1285" t="str">
        <f>'BASE METAS)'!AN138</f>
        <v>MIDE LA EFECTIVIDAD EN CUANTO A LA ORGANIZACIÓN DE LA COMUNIDAD CONDOMINAL AL MOMENTO DE ELEGIR A SU COMITÉ DE ADMINISTRACIÓN</v>
      </c>
      <c r="AO148" s="1343" t="str">
        <f>'BASE METAS)'!AU138</f>
        <v>DESEMPEÑO</v>
      </c>
      <c r="AP148" s="1291" t="str">
        <f>'BASE METAS)'!AO138</f>
        <v xml:space="preserve">ASAMBLEAS REALIZADAS   </v>
      </c>
      <c r="AQ148" s="1281" t="str">
        <f>'BASE METAS)'!AP138</f>
        <v>POBLACIÓN SOLICITANTE</v>
      </c>
      <c r="AR148" s="1152">
        <f>'BASE METAS)'!AQ138</f>
        <v>100</v>
      </c>
      <c r="AS148" s="1281" t="str">
        <f>'BASE METAS)'!AR138</f>
        <v>ATENCIÓN</v>
      </c>
      <c r="AT148" s="1304" t="str">
        <f>'BASE METAS)'!AS138</f>
        <v>EFICACIA</v>
      </c>
      <c r="AU148" s="1489">
        <f>'BASE METAS)'!BO138</f>
        <v>0</v>
      </c>
      <c r="AV148" s="1">
        <f>'BASE METAS)'!BQ138</f>
        <v>40</v>
      </c>
      <c r="AW148" s="963" t="e">
        <f>'BASE METAS)'!#REF!</f>
        <v>#REF!</v>
      </c>
      <c r="AX148" s="1352" t="str">
        <f>'BASE METAS)'!AN111</f>
        <v>ESTIMA LA CANTIDAD DE PROCEDIMIENTOS PARA LA DESINCORPORACIÓN DE VEHÍCULOS Y MAQUINARIA QUE YA NO RESULTAN ÚTILES O FUNCIONALES PARA EL SERVICIO AL CUAL ESTAN DESTINADOS.</v>
      </c>
      <c r="AY148" s="963" t="e">
        <f>'BASE METAS)'!#REF!</f>
        <v>#REF!</v>
      </c>
      <c r="AZ148" s="1352" t="e">
        <f>'BASE METAS)'!#REF!</f>
        <v>#REF!</v>
      </c>
      <c r="BA148" s="1352" t="e">
        <f>'BASE METAS)'!#REF!</f>
        <v>#REF!</v>
      </c>
      <c r="BB148" s="1352" t="e">
        <f>'BASE METAS)'!#REF!</f>
        <v>#REF!</v>
      </c>
      <c r="BC148" s="1352" t="e">
        <f>'BASE METAS)'!#REF!</f>
        <v>#REF!</v>
      </c>
      <c r="BD148" s="1352" t="e">
        <f>'BASE METAS)'!#REF!</f>
        <v>#REF!</v>
      </c>
      <c r="BE148" s="1352" t="e">
        <f>'BASE METAS)'!#REF!</f>
        <v>#REF!</v>
      </c>
      <c r="BF148" s="1352" t="e">
        <f>'BASE METAS)'!#REF!</f>
        <v>#REF!</v>
      </c>
      <c r="BG148" s="1352" t="e">
        <f>'BASE METAS)'!#REF!</f>
        <v>#REF!</v>
      </c>
      <c r="BH148" s="1352">
        <f>'BASE METAS)'!CL138</f>
        <v>0</v>
      </c>
      <c r="BI148" s="1352">
        <f>'BASE METAS)'!CM138</f>
        <v>3</v>
      </c>
      <c r="BJ148" s="1">
        <f>'BASE METAS)'!CN138</f>
        <v>3</v>
      </c>
      <c r="BK148" s="1">
        <f>'BASE METAS)'!CO138</f>
        <v>3</v>
      </c>
      <c r="BL148" s="1">
        <f>'BASE METAS)'!CP138</f>
        <v>0</v>
      </c>
      <c r="BM148" s="1">
        <f>'BASE METAS)'!CQ138</f>
        <v>0</v>
      </c>
      <c r="BN148" s="1">
        <f>'BASE METAS)'!CR138</f>
        <v>0</v>
      </c>
      <c r="BO148" s="1">
        <f>'BASE METAS)'!CS138</f>
        <v>0</v>
      </c>
      <c r="BP148" s="1">
        <f>'BASE METAS)'!CT138</f>
        <v>0</v>
      </c>
      <c r="BQ148" s="1">
        <f>'BASE METAS)'!CU138</f>
        <v>0</v>
      </c>
      <c r="BR148" s="1">
        <f>'BASE METAS)'!CV138</f>
        <v>0</v>
      </c>
      <c r="BS148" s="1">
        <f>'BASE METAS)'!CW138</f>
        <v>0</v>
      </c>
      <c r="BT148" s="1">
        <f>'BASE METAS)'!CX138</f>
        <v>0</v>
      </c>
      <c r="BU148" s="1">
        <f>'BASE METAS)'!FA138</f>
        <v>40</v>
      </c>
      <c r="BV148" s="1">
        <f>'BASE METAS)'!FB138</f>
        <v>0</v>
      </c>
      <c r="BW148" s="1">
        <f>'BASE METAS)'!FC138</f>
        <v>4</v>
      </c>
      <c r="BX148" s="1">
        <f>'BASE METAS)'!FD138</f>
        <v>10</v>
      </c>
      <c r="BY148" s="1">
        <f>'BASE METAS)'!FE138</f>
        <v>6</v>
      </c>
      <c r="BZ148" s="1">
        <f>'BASE METAS)'!FF138</f>
        <v>2.5</v>
      </c>
      <c r="CA148" s="1">
        <f>'BASE METAS)'!FG138</f>
        <v>22</v>
      </c>
      <c r="CB148" s="1">
        <f>'BASE METAS)'!FH138</f>
        <v>18</v>
      </c>
      <c r="CC148" s="1">
        <f>'BASE METAS)'!FI138</f>
        <v>0.55000000000000004</v>
      </c>
      <c r="CD148" s="1">
        <f>'BASE METAS)'!FJ138</f>
        <v>40</v>
      </c>
      <c r="CE148" s="1">
        <f>'BASE METAS)'!FK138</f>
        <v>0</v>
      </c>
      <c r="CF148" s="1">
        <f>'BASE METAS)'!FL138</f>
        <v>3</v>
      </c>
      <c r="CG148" s="1">
        <f>'BASE METAS)'!FM138</f>
        <v>3</v>
      </c>
    </row>
    <row r="149" spans="1:85" ht="66" customHeight="1" x14ac:dyDescent="0.25">
      <c r="A149" s="1">
        <f>'BASE METAS)'!A139</f>
        <v>0</v>
      </c>
      <c r="B149" s="7199"/>
      <c r="C149" s="7154"/>
      <c r="D149" s="7154"/>
      <c r="E149" s="7154"/>
      <c r="F149" s="7222"/>
      <c r="G149" s="7222"/>
      <c r="H149" s="7144"/>
      <c r="I149" s="7144"/>
      <c r="J149" s="5708"/>
      <c r="K149" s="5708"/>
      <c r="L149" s="5708"/>
      <c r="M149" s="5708"/>
      <c r="N149" s="5708"/>
      <c r="O149" s="5708"/>
      <c r="P149" s="5699"/>
      <c r="Q149" s="5699"/>
      <c r="R149" s="5708"/>
      <c r="S149" s="5699"/>
      <c r="T149" s="5699"/>
      <c r="U149" s="7731"/>
      <c r="V149" s="5699"/>
      <c r="W149" s="5696"/>
      <c r="X149" s="7233"/>
      <c r="Y149" s="175">
        <f>'BASE METAS)'!Y139</f>
        <v>8</v>
      </c>
      <c r="Z149" s="203" t="str">
        <f>'BASE METAS)'!Z139</f>
        <v>GESTIÓN DE LA CERTIFICACIÓN DEL LIBRO DE ACTAS DE ASAMBLEAS ANTE LA SECRETARÍA DEL AYUNTAMIENTO, QUE ESTARÁN BAJO RESGUARDO DE LOS COMITÉS DE ADMINISTRACIÓN ORGANIZADOS.</v>
      </c>
      <c r="AA149" s="204" t="str">
        <f>'BASE METAS)'!AA139</f>
        <v>GRUPOS</v>
      </c>
      <c r="AB149" s="161">
        <f>'BASE METAS)'!AB139</f>
        <v>30</v>
      </c>
      <c r="AC149" s="162">
        <f>'BASE METAS)'!AC139</f>
        <v>8</v>
      </c>
      <c r="AD149" s="163">
        <f>'BASE METAS)'!AD139</f>
        <v>0.26666666666666666</v>
      </c>
      <c r="AE149" s="162">
        <f>'BASE METAS)'!AE139</f>
        <v>8</v>
      </c>
      <c r="AF149" s="163">
        <f>'BASE METAS)'!AF139</f>
        <v>0.26666666666666666</v>
      </c>
      <c r="AG149" s="162">
        <f>'BASE METAS)'!AG139</f>
        <v>7</v>
      </c>
      <c r="AH149" s="163">
        <f>'BASE METAS)'!AH139</f>
        <v>0.23333333333333334</v>
      </c>
      <c r="AI149" s="162">
        <f>'BASE METAS)'!AI139</f>
        <v>7</v>
      </c>
      <c r="AJ149" s="164">
        <f>'BASE METAS)'!AJ139</f>
        <v>0.23333333333333334</v>
      </c>
      <c r="AK149" s="146">
        <f>'BASE METAS)'!AK139</f>
        <v>1</v>
      </c>
      <c r="AL149" s="1281">
        <f>'BASE METAS)'!AL139</f>
        <v>8</v>
      </c>
      <c r="AM149" s="1283" t="str">
        <f>'BASE METAS)'!AM139</f>
        <v xml:space="preserve">CERTIFICACIONES DEL LIBRO DE ACTAS DE ASAMBLEA PARA LA LEGALIZACIÓN DE LOS COMITÉS DE ADMINISTRACIÓN CONDOMINAL    </v>
      </c>
      <c r="AN149" s="1286" t="str">
        <f>'BASE METAS)'!AN139</f>
        <v>MIDE LA EFECTIVIDAD EN LA ORGANIZACIÓN E INTEGRACIÓN DE LOS COMITÉS DE ADMINISTRACIÓN CONDOMINAL ELEGIDOS POR LA ASAMBLEA</v>
      </c>
      <c r="AO149" s="1343" t="str">
        <f>'BASE METAS)'!AU139</f>
        <v>DESEMPEÑO</v>
      </c>
      <c r="AP149" s="1281" t="str">
        <f>'BASE METAS)'!AO139</f>
        <v>ASESORÍAS PROPORCIONADAS</v>
      </c>
      <c r="AQ149" s="1281" t="str">
        <f>'BASE METAS)'!AP139</f>
        <v>ASESORÍAS PROGRAMADAS</v>
      </c>
      <c r="AR149" s="1152">
        <f>'BASE METAS)'!AQ139</f>
        <v>100</v>
      </c>
      <c r="AS149" s="1281" t="str">
        <f>'BASE METAS)'!AR139</f>
        <v>ATENCIÓN</v>
      </c>
      <c r="AT149" s="1304" t="str">
        <f>'BASE METAS)'!AS139</f>
        <v>EFICACIA</v>
      </c>
      <c r="AU149" s="1489">
        <f>'BASE METAS)'!BO139</f>
        <v>0</v>
      </c>
      <c r="AV149" s="1">
        <f>'BASE METAS)'!BQ139</f>
        <v>30</v>
      </c>
      <c r="AW149" s="963" t="e">
        <f>'BASE METAS)'!#REF!</f>
        <v>#REF!</v>
      </c>
      <c r="AX149" s="963" t="str">
        <f>'BASE METAS)'!AN118</f>
        <v>DETERMINAR EL PORCENTAJE DE LIBROS DIGITALIZADOS</v>
      </c>
      <c r="AY149" s="963" t="e">
        <f>'BASE METAS)'!#REF!</f>
        <v>#REF!</v>
      </c>
      <c r="AZ149" s="1352" t="str">
        <f>'BASE METAS)'!AU118</f>
        <v>DESEMPEÑO</v>
      </c>
      <c r="BA149" s="963" t="str">
        <f>'BASE METAS)'!AP111</f>
        <v>No. DE PROCEDIMIENTO PROGRAMADO</v>
      </c>
      <c r="BB149" s="963" t="e">
        <f>'BASE METAS)'!#REF!</f>
        <v>#REF!</v>
      </c>
      <c r="BC149" s="963" t="e">
        <f>'BASE METAS)'!#REF!</f>
        <v>#REF!</v>
      </c>
      <c r="BD149" s="963" t="e">
        <f>'BASE METAS)'!#REF!</f>
        <v>#REF!</v>
      </c>
      <c r="BE149" s="963" t="e">
        <f>'BASE METAS)'!#REF!</f>
        <v>#REF!</v>
      </c>
      <c r="BF149" s="963" t="e">
        <f>'BASE METAS)'!#REF!</f>
        <v>#REF!</v>
      </c>
      <c r="BG149" s="1352">
        <f>'BASE METAS)'!CK122</f>
        <v>0</v>
      </c>
      <c r="BH149" s="1352">
        <f>'BASE METAS)'!CL139</f>
        <v>0</v>
      </c>
      <c r="BI149" s="1352">
        <f>'BASE METAS)'!CM139</f>
        <v>3</v>
      </c>
      <c r="BJ149" s="1">
        <f>'BASE METAS)'!CN139</f>
        <v>3</v>
      </c>
      <c r="BK149" s="1">
        <f>'BASE METAS)'!CO139</f>
        <v>3</v>
      </c>
      <c r="BL149" s="1">
        <f>'BASE METAS)'!CP139</f>
        <v>0</v>
      </c>
      <c r="BM149" s="1">
        <f>'BASE METAS)'!CQ139</f>
        <v>0</v>
      </c>
      <c r="BN149" s="1">
        <f>'BASE METAS)'!CR139</f>
        <v>0</v>
      </c>
      <c r="BO149" s="1">
        <f>'BASE METAS)'!CS139</f>
        <v>0</v>
      </c>
      <c r="BP149" s="1">
        <f>'BASE METAS)'!CT139</f>
        <v>0</v>
      </c>
      <c r="BQ149" s="1">
        <f>'BASE METAS)'!CU139</f>
        <v>0</v>
      </c>
      <c r="BR149" s="1">
        <f>'BASE METAS)'!CV139</f>
        <v>0</v>
      </c>
      <c r="BS149" s="1">
        <f>'BASE METAS)'!CW139</f>
        <v>0</v>
      </c>
      <c r="BT149" s="1">
        <f>'BASE METAS)'!CX139</f>
        <v>0</v>
      </c>
      <c r="BU149" s="1">
        <f>'BASE METAS)'!FA139</f>
        <v>30</v>
      </c>
      <c r="BV149" s="1">
        <f>'BASE METAS)'!FB139</f>
        <v>0</v>
      </c>
      <c r="BW149" s="1">
        <f>'BASE METAS)'!FC139</f>
        <v>3</v>
      </c>
      <c r="BX149" s="1">
        <f>'BASE METAS)'!FD139</f>
        <v>7</v>
      </c>
      <c r="BY149" s="1">
        <f>'BASE METAS)'!FE139</f>
        <v>4</v>
      </c>
      <c r="BZ149" s="1">
        <f>'BASE METAS)'!FF139</f>
        <v>2.3333333333333335</v>
      </c>
      <c r="CA149" s="1">
        <f>'BASE METAS)'!FG139</f>
        <v>19</v>
      </c>
      <c r="CB149" s="1">
        <f>'BASE METAS)'!FH139</f>
        <v>11</v>
      </c>
      <c r="CC149" s="1">
        <f>'BASE METAS)'!FI139</f>
        <v>0.6333333333333333</v>
      </c>
      <c r="CD149" s="1">
        <f>'BASE METAS)'!FJ139</f>
        <v>30</v>
      </c>
      <c r="CE149" s="1">
        <f>'BASE METAS)'!FK139</f>
        <v>0</v>
      </c>
      <c r="CF149" s="1">
        <f>'BASE METAS)'!FL139</f>
        <v>3</v>
      </c>
      <c r="CG149" s="1">
        <f>'BASE METAS)'!FM139</f>
        <v>9</v>
      </c>
    </row>
    <row r="150" spans="1:85" ht="60.75" customHeight="1" x14ac:dyDescent="0.2">
      <c r="A150" s="1">
        <f>'BASE METAS)'!A140</f>
        <v>18</v>
      </c>
      <c r="B150" s="7199"/>
      <c r="C150" s="7154">
        <f>'BASE METAS)'!C140</f>
        <v>405</v>
      </c>
      <c r="D150" s="7154">
        <f>'BASE METAS)'!D140</f>
        <v>6</v>
      </c>
      <c r="E150" s="7154" t="str">
        <f>'BASE METAS)'!E140</f>
        <v>PARTICIPACIÓN CIUDADANA</v>
      </c>
      <c r="F150" s="7157" t="str">
        <f>'BASE METAS)'!F140</f>
        <v>DOO</v>
      </c>
      <c r="G150" s="7157" t="str">
        <f>'BASE METAS)'!G140</f>
        <v>144</v>
      </c>
      <c r="H150" s="7144" t="str">
        <f>'BASE METAS)'!H140</f>
        <v>05</v>
      </c>
      <c r="I150" s="7144" t="str">
        <f>'BASE METAS)'!I140</f>
        <v>05</v>
      </c>
      <c r="J150" s="5706" t="str">
        <f>'BASE METAS)'!J140</f>
        <v>02</v>
      </c>
      <c r="K150" s="5706" t="str">
        <f>'BASE METAS)'!K140</f>
        <v>01</v>
      </c>
      <c r="L150" s="5706" t="str">
        <f>'BASE METAS)'!L140</f>
        <v>02</v>
      </c>
      <c r="M150" s="5706" t="str">
        <f>'BASE METAS)'!M140</f>
        <v>101</v>
      </c>
      <c r="N150" s="5706" t="str">
        <f>'BASE METAS)'!N140</f>
        <v xml:space="preserve">Unidad Jurídica </v>
      </c>
      <c r="O150" s="5706" t="str">
        <f>'BASE METAS)'!O140</f>
        <v>Gobernación</v>
      </c>
      <c r="P150" s="5697" t="str">
        <f>'BASE METAS)'!P140</f>
        <v>Administración, planeación y control gubernamental</v>
      </c>
      <c r="Q150" s="5706" t="str">
        <f>'BASE METAS)'!Q140</f>
        <v>Política interior</v>
      </c>
      <c r="R150" s="5697" t="str">
        <f>'BASE METAS)'!R140</f>
        <v>Nuevas organizaciones de la sociedad</v>
      </c>
      <c r="S150" s="5697" t="str">
        <f>'BASE METAS)'!S140</f>
        <v>Vinculación con organizaciones sociales y participación ciudadana</v>
      </c>
      <c r="T150" s="5697" t="str">
        <f>'BASE METAS)'!T140</f>
        <v>Participación ciudadana</v>
      </c>
      <c r="U150" s="7729" t="str">
        <f>'BASE METAS)'!U140</f>
        <v>ATENDER LAS DEMANDAS CIUDADANAS QUE SE SUSCITAN EN EL TERRITORIO MUNICIPAL, ASÍ COMO A LOS ORGANISMOS DE REPRESENTACIÓN SOCIAL, ASOCIACIONES CIVILES, CONSEJOS DE PARTICIPACION CIUDADANA, UNIDADES HABITACIONALES, ASOCIACIONES DE COLONOS Y FRACCIONAMIENTOS  EXISTENTES EN EL MUNICIPIO, PARA CANALIZAR SUS INQUIETUDES Y NECESIDADES RELACIONADAS CON LA ADMINISTRACIÓN MUNICIPAL.</v>
      </c>
      <c r="V150" s="5697" t="str">
        <f>'BASE METAS)'!V140</f>
        <v>Gobierno de Resultados</v>
      </c>
      <c r="W150" s="5694">
        <f>'BASE METAS)'!W140</f>
        <v>29173146</v>
      </c>
      <c r="X150" s="7102" t="str">
        <f>'BASE METAS)'!X140</f>
        <v>SUBSECRETARÍA DE GOBIERNO</v>
      </c>
      <c r="Y150" s="353">
        <f>'BASE METAS)'!Y140</f>
        <v>1</v>
      </c>
      <c r="Z150" s="354" t="str">
        <f>'BASE METAS)'!Z140</f>
        <v>DAR ATENCIÓN A LOS CONFLICTOS QUE SE SUSCITEN EN EL MUNICIPIO PARA LLEGAR A ACUERDOS.</v>
      </c>
      <c r="AA150" s="262" t="str">
        <f>'BASE METAS)'!AA140</f>
        <v>CONFLICTO</v>
      </c>
      <c r="AB150" s="355">
        <f>'BASE METAS)'!AB140</f>
        <v>96</v>
      </c>
      <c r="AC150" s="356">
        <f>'BASE METAS)'!AC140</f>
        <v>24</v>
      </c>
      <c r="AD150" s="357">
        <f>'BASE METAS)'!AD140</f>
        <v>0.25</v>
      </c>
      <c r="AE150" s="355">
        <f>'BASE METAS)'!AE140</f>
        <v>24</v>
      </c>
      <c r="AF150" s="357">
        <f>'BASE METAS)'!AF140</f>
        <v>0.25</v>
      </c>
      <c r="AG150" s="355">
        <f>'BASE METAS)'!AG140</f>
        <v>24</v>
      </c>
      <c r="AH150" s="357">
        <f>'BASE METAS)'!AH140</f>
        <v>0.25</v>
      </c>
      <c r="AI150" s="355">
        <f>'BASE METAS)'!AI140</f>
        <v>24</v>
      </c>
      <c r="AJ150" s="357">
        <f>'BASE METAS)'!AJ140</f>
        <v>0.25</v>
      </c>
      <c r="AK150" s="358">
        <f>'BASE METAS)'!AK140</f>
        <v>1</v>
      </c>
      <c r="AL150" s="807">
        <f>'BASE METAS)'!AL140</f>
        <v>1</v>
      </c>
      <c r="AM150" s="807" t="str">
        <f>'BASE METAS)'!AM140</f>
        <v xml:space="preserve">ATENCIÓN  DE CONFLICTOS SOCIALES </v>
      </c>
      <c r="AN150" s="807" t="str">
        <f>'BASE METAS)'!AN140</f>
        <v>MIDE EL AUMENTO O DISMINUCIÓN PORCENTUAL EN LA ATENCIÓN DE CONFLICTOS SOCIALES QUE SE SUSCITAN EN EL TERRITORIO MUNICIPAL.</v>
      </c>
      <c r="AO150" s="1343" t="str">
        <f>'BASE METAS)'!AU140</f>
        <v>DESEMPEÑO</v>
      </c>
      <c r="AP150" s="1295" t="str">
        <f>'BASE METAS)'!AO140</f>
        <v>NO. DE CONFLICTOS ATENDIDOS</v>
      </c>
      <c r="AQ150" s="1296" t="str">
        <f>'BASE METAS)'!AP140</f>
        <v>NO. DE CONFLICTOS RESUELTOS</v>
      </c>
      <c r="AR150" s="807">
        <f>'BASE METAS)'!AQ140</f>
        <v>100</v>
      </c>
      <c r="AS150" s="807" t="str">
        <f>'BASE METAS)'!AR140</f>
        <v>CONFLICTO</v>
      </c>
      <c r="AT150" s="840" t="str">
        <f>'BASE METAS)'!AS140</f>
        <v>EFICACIA</v>
      </c>
      <c r="AU150" s="1490">
        <f>'BASE METAS)'!BO140</f>
        <v>0</v>
      </c>
      <c r="AV150" s="1">
        <f>'BASE METAS)'!BQ140</f>
        <v>96</v>
      </c>
      <c r="AW150" s="1" t="e">
        <f>'BASE METAS)'!#REF!</f>
        <v>#REF!</v>
      </c>
      <c r="AX150" s="1" t="e">
        <f>'BASE METAS)'!#REF!</f>
        <v>#REF!</v>
      </c>
      <c r="AY150" s="1" t="e">
        <f>'BASE METAS)'!#REF!</f>
        <v>#REF!</v>
      </c>
      <c r="AZ150" s="1" t="e">
        <f>'BASE METAS)'!#REF!</f>
        <v>#REF!</v>
      </c>
      <c r="BA150" s="1" t="e">
        <f>'BASE METAS)'!#REF!</f>
        <v>#REF!</v>
      </c>
      <c r="BB150" s="1" t="e">
        <f>'BASE METAS)'!#REF!</f>
        <v>#REF!</v>
      </c>
      <c r="BC150" s="1" t="e">
        <f>'BASE METAS)'!#REF!</f>
        <v>#REF!</v>
      </c>
      <c r="BD150" s="1" t="e">
        <f>'BASE METAS)'!#REF!</f>
        <v>#REF!</v>
      </c>
      <c r="BE150" s="1" t="e">
        <f>'BASE METAS)'!#REF!</f>
        <v>#REF!</v>
      </c>
      <c r="BF150" s="1" t="e">
        <f>'BASE METAS)'!#REF!</f>
        <v>#REF!</v>
      </c>
      <c r="BG150" s="1" t="e">
        <f>'BASE METAS)'!#REF!</f>
        <v>#REF!</v>
      </c>
      <c r="BH150" s="1352">
        <f>'BASE METAS)'!CL140</f>
        <v>0</v>
      </c>
      <c r="BI150" s="1352">
        <f>'BASE METAS)'!CM140</f>
        <v>8</v>
      </c>
      <c r="BJ150" s="1">
        <f>'BASE METAS)'!CN140</f>
        <v>8</v>
      </c>
      <c r="BK150" s="1">
        <f>'BASE METAS)'!CO140</f>
        <v>8</v>
      </c>
      <c r="BL150" s="1">
        <f>'BASE METAS)'!CP140</f>
        <v>0</v>
      </c>
      <c r="BM150" s="1">
        <f>'BASE METAS)'!CQ140</f>
        <v>0</v>
      </c>
      <c r="BN150" s="1">
        <f>'BASE METAS)'!CR140</f>
        <v>0</v>
      </c>
      <c r="BO150" s="1">
        <f>'BASE METAS)'!CS140</f>
        <v>0</v>
      </c>
      <c r="BP150" s="1">
        <f>'BASE METAS)'!CT140</f>
        <v>0</v>
      </c>
      <c r="BQ150" s="1">
        <f>'BASE METAS)'!CU140</f>
        <v>0</v>
      </c>
      <c r="BR150" s="1">
        <f>'BASE METAS)'!CV140</f>
        <v>0</v>
      </c>
      <c r="BS150" s="1">
        <f>'BASE METAS)'!CW140</f>
        <v>0</v>
      </c>
      <c r="BT150" s="1">
        <f>'BASE METAS)'!CX140</f>
        <v>0</v>
      </c>
      <c r="BU150" s="1">
        <f>'BASE METAS)'!FA140</f>
        <v>96</v>
      </c>
      <c r="BV150" s="1">
        <f>'BASE METAS)'!FB140</f>
        <v>0</v>
      </c>
      <c r="BW150" s="1">
        <f>'BASE METAS)'!FC140</f>
        <v>8</v>
      </c>
      <c r="BX150" s="1">
        <f>'BASE METAS)'!FD140</f>
        <v>8</v>
      </c>
      <c r="BY150" s="1">
        <f>'BASE METAS)'!FE140</f>
        <v>0</v>
      </c>
      <c r="BZ150" s="1">
        <f>'BASE METAS)'!FF140</f>
        <v>1</v>
      </c>
      <c r="CA150" s="1">
        <f>'BASE METAS)'!FG140</f>
        <v>32</v>
      </c>
      <c r="CB150" s="1">
        <f>'BASE METAS)'!FH140</f>
        <v>64</v>
      </c>
      <c r="CC150" s="1">
        <f>'BASE METAS)'!FI140</f>
        <v>0.33333333333333331</v>
      </c>
      <c r="CD150" s="1">
        <f>'BASE METAS)'!FJ140</f>
        <v>96</v>
      </c>
      <c r="CE150" s="1">
        <f>'BASE METAS)'!FK140</f>
        <v>0</v>
      </c>
      <c r="CF150" s="1">
        <f>'BASE METAS)'!FL140</f>
        <v>8</v>
      </c>
      <c r="CG150" s="1">
        <f>'BASE METAS)'!FM140</f>
        <v>8</v>
      </c>
    </row>
    <row r="151" spans="1:85" ht="60.75" customHeight="1" x14ac:dyDescent="0.25">
      <c r="A151" s="1">
        <f>'BASE METAS)'!A141</f>
        <v>0</v>
      </c>
      <c r="B151" s="7199"/>
      <c r="C151" s="7154"/>
      <c r="D151" s="7154"/>
      <c r="E151" s="7154"/>
      <c r="F151" s="7157"/>
      <c r="G151" s="7157"/>
      <c r="H151" s="7144"/>
      <c r="I151" s="7144"/>
      <c r="J151" s="5707"/>
      <c r="K151" s="5707"/>
      <c r="L151" s="5707"/>
      <c r="M151" s="5707"/>
      <c r="N151" s="5707"/>
      <c r="O151" s="5707"/>
      <c r="P151" s="5698"/>
      <c r="Q151" s="5707"/>
      <c r="R151" s="5698"/>
      <c r="S151" s="5698"/>
      <c r="T151" s="5698"/>
      <c r="U151" s="7730"/>
      <c r="V151" s="5698"/>
      <c r="W151" s="5695"/>
      <c r="X151" s="7145"/>
      <c r="Y151" s="353">
        <f>'BASE METAS)'!Y141</f>
        <v>2</v>
      </c>
      <c r="Z151" s="359" t="str">
        <f>'BASE METAS)'!Z141</f>
        <v>LLEVAR A CABO MESAS DE DIÁLOGO CON  LOS ORGANISMOS DE REPRESENTACIÓN SOCIAL PARA INTEGRAR EL PADRÓN Y CANALIZAR SUS SOLICITUDES.</v>
      </c>
      <c r="AA151" s="262" t="str">
        <f>'BASE METAS)'!AA141</f>
        <v>REUNIÓN</v>
      </c>
      <c r="AB151" s="355">
        <f>'BASE METAS)'!AB141</f>
        <v>70</v>
      </c>
      <c r="AC151" s="356">
        <f>'BASE METAS)'!AC141</f>
        <v>17</v>
      </c>
      <c r="AD151" s="357">
        <f>'BASE METAS)'!AD141</f>
        <v>0.24285714285714285</v>
      </c>
      <c r="AE151" s="355">
        <f>'BASE METAS)'!AE141</f>
        <v>17</v>
      </c>
      <c r="AF151" s="357">
        <f>'BASE METAS)'!AF141</f>
        <v>0.24285714285714285</v>
      </c>
      <c r="AG151" s="355">
        <f>'BASE METAS)'!AG141</f>
        <v>17</v>
      </c>
      <c r="AH151" s="357">
        <f>'BASE METAS)'!AH141</f>
        <v>0.24285714285714285</v>
      </c>
      <c r="AI151" s="355">
        <f>'BASE METAS)'!AI141</f>
        <v>19</v>
      </c>
      <c r="AJ151" s="357">
        <f>'BASE METAS)'!AJ141</f>
        <v>0.27142857142857141</v>
      </c>
      <c r="AK151" s="358">
        <f>'BASE METAS)'!AK141</f>
        <v>1</v>
      </c>
      <c r="AL151" s="863">
        <f>'BASE METAS)'!AL141</f>
        <v>2</v>
      </c>
      <c r="AM151" s="807" t="str">
        <f>'BASE METAS)'!AM141</f>
        <v>ATENCIÓN  A LOS ORGANISMOS DE REPRESENTACION SOCIAL</v>
      </c>
      <c r="AN151" s="807" t="str">
        <f>'BASE METAS)'!AN141</f>
        <v xml:space="preserve"> MIDE EL AUMENTO O DISMINUCIÓN PORCENTUAL EN LA ATENCIÓN QUE SE LE DA A ESTOS MEDIANTE REUNIONES.</v>
      </c>
      <c r="AO151" s="1343" t="str">
        <f>'BASE METAS)'!AU141</f>
        <v>DESEMPEÑO</v>
      </c>
      <c r="AP151" s="807" t="str">
        <f>'BASE METAS)'!AO141</f>
        <v>NO. DE  ORGANISMOS ATENDIDOS</v>
      </c>
      <c r="AQ151" s="807" t="str">
        <f>'BASE METAS)'!AP141</f>
        <v>NO. DE ATENCIONES RESUELTAS</v>
      </c>
      <c r="AR151" s="807">
        <f>'BASE METAS)'!AQ141</f>
        <v>100</v>
      </c>
      <c r="AS151" s="1297" t="str">
        <f>'BASE METAS)'!AR141</f>
        <v>REUNIÓN</v>
      </c>
      <c r="AT151" s="840" t="str">
        <f>'BASE METAS)'!AS141</f>
        <v>EFICACIA</v>
      </c>
      <c r="AU151" s="1490">
        <f>'BASE METAS)'!BO141</f>
        <v>0</v>
      </c>
      <c r="AV151" s="1">
        <f>'BASE METAS)'!BQ141</f>
        <v>70</v>
      </c>
      <c r="AW151" s="1" t="e">
        <f>'BASE METAS)'!#REF!</f>
        <v>#REF!</v>
      </c>
      <c r="AX151" s="1" t="e">
        <f>'BASE METAS)'!#REF!</f>
        <v>#REF!</v>
      </c>
      <c r="AY151" s="1" t="e">
        <f>'BASE METAS)'!#REF!</f>
        <v>#REF!</v>
      </c>
      <c r="AZ151" s="1" t="e">
        <f>'BASE METAS)'!#REF!</f>
        <v>#REF!</v>
      </c>
      <c r="BA151" s="1" t="e">
        <f>'BASE METAS)'!#REF!</f>
        <v>#REF!</v>
      </c>
      <c r="BB151" s="1" t="e">
        <f>'BASE METAS)'!#REF!</f>
        <v>#REF!</v>
      </c>
      <c r="BC151" s="1" t="e">
        <f>'BASE METAS)'!#REF!</f>
        <v>#REF!</v>
      </c>
      <c r="BD151" s="1" t="e">
        <f>'BASE METAS)'!#REF!</f>
        <v>#REF!</v>
      </c>
      <c r="BE151" s="1" t="e">
        <f>'BASE METAS)'!#REF!</f>
        <v>#REF!</v>
      </c>
      <c r="BF151" s="1" t="e">
        <f>'BASE METAS)'!#REF!</f>
        <v>#REF!</v>
      </c>
      <c r="BG151" s="1" t="e">
        <f>'BASE METAS)'!#REF!</f>
        <v>#REF!</v>
      </c>
      <c r="BH151" s="1352">
        <f>'BASE METAS)'!CL141</f>
        <v>0</v>
      </c>
      <c r="BI151" s="1352">
        <f>'BASE METAS)'!CM141</f>
        <v>5</v>
      </c>
      <c r="BJ151" s="1">
        <f>'BASE METAS)'!CN141</f>
        <v>6</v>
      </c>
      <c r="BK151" s="1">
        <f>'BASE METAS)'!CO141</f>
        <v>6</v>
      </c>
      <c r="BL151" s="1">
        <f>'BASE METAS)'!CP141</f>
        <v>0</v>
      </c>
      <c r="BM151" s="1">
        <f>'BASE METAS)'!CQ141</f>
        <v>0</v>
      </c>
      <c r="BN151" s="1">
        <f>'BASE METAS)'!CR141</f>
        <v>0</v>
      </c>
      <c r="BO151" s="1">
        <f>'BASE METAS)'!CS141</f>
        <v>0</v>
      </c>
      <c r="BP151" s="1">
        <f>'BASE METAS)'!CT141</f>
        <v>0</v>
      </c>
      <c r="BQ151" s="1">
        <f>'BASE METAS)'!CU141</f>
        <v>0</v>
      </c>
      <c r="BR151" s="1">
        <f>'BASE METAS)'!CV141</f>
        <v>0</v>
      </c>
      <c r="BS151" s="1">
        <f>'BASE METAS)'!CW141</f>
        <v>0</v>
      </c>
      <c r="BT151" s="1">
        <f>'BASE METAS)'!CX141</f>
        <v>0</v>
      </c>
      <c r="BU151" s="1">
        <f>'BASE METAS)'!FA141</f>
        <v>70</v>
      </c>
      <c r="BV151" s="1">
        <f>'BASE METAS)'!FB141</f>
        <v>0</v>
      </c>
      <c r="BW151" s="1">
        <f>'BASE METAS)'!FC141</f>
        <v>6</v>
      </c>
      <c r="BX151" s="1">
        <f>'BASE METAS)'!FD141</f>
        <v>6</v>
      </c>
      <c r="BY151" s="1">
        <f>'BASE METAS)'!FE141</f>
        <v>0</v>
      </c>
      <c r="BZ151" s="1">
        <f>'BASE METAS)'!FF141</f>
        <v>1</v>
      </c>
      <c r="CA151" s="1">
        <f>'BASE METAS)'!FG141</f>
        <v>23</v>
      </c>
      <c r="CB151" s="1">
        <f>'BASE METAS)'!FH141</f>
        <v>47</v>
      </c>
      <c r="CC151" s="1">
        <f>'BASE METAS)'!FI141</f>
        <v>0.32857142857142857</v>
      </c>
      <c r="CD151" s="1">
        <f>'BASE METAS)'!FJ141</f>
        <v>70</v>
      </c>
      <c r="CE151" s="1">
        <f>'BASE METAS)'!FK141</f>
        <v>0</v>
      </c>
      <c r="CF151" s="1">
        <f>'BASE METAS)'!FL141</f>
        <v>7</v>
      </c>
      <c r="CG151" s="1">
        <f>'BASE METAS)'!FM141</f>
        <v>7</v>
      </c>
    </row>
    <row r="152" spans="1:85" ht="60.75" customHeight="1" x14ac:dyDescent="0.25">
      <c r="A152" s="1">
        <f>'BASE METAS)'!A142</f>
        <v>0</v>
      </c>
      <c r="B152" s="7199"/>
      <c r="C152" s="7154"/>
      <c r="D152" s="7154"/>
      <c r="E152" s="7154"/>
      <c r="F152" s="7157"/>
      <c r="G152" s="7157"/>
      <c r="H152" s="7144"/>
      <c r="I152" s="7144"/>
      <c r="J152" s="5707"/>
      <c r="K152" s="5707"/>
      <c r="L152" s="5707"/>
      <c r="M152" s="5707"/>
      <c r="N152" s="5707"/>
      <c r="O152" s="5707"/>
      <c r="P152" s="5698"/>
      <c r="Q152" s="5707"/>
      <c r="R152" s="5698"/>
      <c r="S152" s="5698"/>
      <c r="T152" s="5698"/>
      <c r="U152" s="7730"/>
      <c r="V152" s="5698"/>
      <c r="W152" s="5695"/>
      <c r="X152" s="7145"/>
      <c r="Y152" s="353">
        <f>'BASE METAS)'!Y142</f>
        <v>3</v>
      </c>
      <c r="Z152" s="359" t="str">
        <f>'BASE METAS)'!Z142</f>
        <v>LLEVAR A CABO MESAS DE DIÁLOGO CON  LAS ASOCIACIONES CIVILES PARA INTEGRAR EL PADRÓN Y CANALIZAR SUS PETICIONES.</v>
      </c>
      <c r="AA152" s="262" t="str">
        <f>'BASE METAS)'!AA142</f>
        <v>REUNIÓN</v>
      </c>
      <c r="AB152" s="355">
        <f>'BASE METAS)'!AB142</f>
        <v>180</v>
      </c>
      <c r="AC152" s="356">
        <f>'BASE METAS)'!AC142</f>
        <v>45</v>
      </c>
      <c r="AD152" s="357">
        <f>'BASE METAS)'!AD142</f>
        <v>0.25</v>
      </c>
      <c r="AE152" s="355">
        <f>'BASE METAS)'!AE142</f>
        <v>45</v>
      </c>
      <c r="AF152" s="357">
        <f>'BASE METAS)'!AF142</f>
        <v>0.25</v>
      </c>
      <c r="AG152" s="355">
        <f>'BASE METAS)'!AG142</f>
        <v>45</v>
      </c>
      <c r="AH152" s="357">
        <f>'BASE METAS)'!AH142</f>
        <v>0.25</v>
      </c>
      <c r="AI152" s="355">
        <f>'BASE METAS)'!AI142</f>
        <v>45</v>
      </c>
      <c r="AJ152" s="357">
        <f>'BASE METAS)'!AJ142</f>
        <v>0.25</v>
      </c>
      <c r="AK152" s="358">
        <f>'BASE METAS)'!AK142</f>
        <v>1</v>
      </c>
      <c r="AL152" s="863">
        <f>'BASE METAS)'!AL142</f>
        <v>3</v>
      </c>
      <c r="AM152" s="807" t="str">
        <f>'BASE METAS)'!AM142</f>
        <v>ATENCIÓN  A LAS ORGANIZACIONES CIVILES</v>
      </c>
      <c r="AN152" s="807" t="str">
        <f>'BASE METAS)'!AN142</f>
        <v>MIDE EL AUMENTO O DISMINUCIÓN PORCENTUAL EN LA ATENCIÓN QUE SE LE DA A ESTOS MEDIANTE REUNIONES.</v>
      </c>
      <c r="AO152" s="1343" t="str">
        <f>'BASE METAS)'!AU142</f>
        <v>DESEMPEÑO</v>
      </c>
      <c r="AP152" s="807" t="str">
        <f>'BASE METAS)'!AO142</f>
        <v>NO. DE  ORGANIZACIONES ATENDIDAS</v>
      </c>
      <c r="AQ152" s="807" t="str">
        <f>'BASE METAS)'!AP142</f>
        <v>NO. DE ATENCIONES RESUELTAS</v>
      </c>
      <c r="AR152" s="807">
        <f>'BASE METAS)'!AQ142</f>
        <v>100</v>
      </c>
      <c r="AS152" s="1297" t="str">
        <f>'BASE METAS)'!AR142</f>
        <v>REUNIÓN</v>
      </c>
      <c r="AT152" s="840" t="str">
        <f>'BASE METAS)'!AS142</f>
        <v>EFICACIA</v>
      </c>
      <c r="AU152" s="1490">
        <f>'BASE METAS)'!BO142</f>
        <v>0</v>
      </c>
      <c r="AV152" s="1">
        <f>'BASE METAS)'!BQ142</f>
        <v>180</v>
      </c>
      <c r="AW152" s="1">
        <f>'BASE METAS)'!AL112</f>
        <v>8</v>
      </c>
      <c r="AX152" s="1" t="str">
        <f>'BASE METAS)'!AM112</f>
        <v>GENERAR CONSTANCIAS DE NO PROPIEDAD.</v>
      </c>
      <c r="AY152" s="1" t="e">
        <f>'BASE METAS)'!#REF!</f>
        <v>#REF!</v>
      </c>
      <c r="AZ152" s="1" t="str">
        <f>'BASE METAS)'!AU112</f>
        <v>DESEMPEÑO</v>
      </c>
      <c r="BA152" s="1" t="e">
        <f>'BASE METAS)'!#REF!</f>
        <v>#REF!</v>
      </c>
      <c r="BB152" s="1" t="e">
        <f>'BASE METAS)'!#REF!</f>
        <v>#REF!</v>
      </c>
      <c r="BC152" s="1" t="e">
        <f>'BASE METAS)'!#REF!</f>
        <v>#REF!</v>
      </c>
      <c r="BD152" s="1" t="e">
        <f>'BASE METAS)'!#REF!</f>
        <v>#REF!</v>
      </c>
      <c r="BE152" s="1" t="e">
        <f>'BASE METAS)'!#REF!</f>
        <v>#REF!</v>
      </c>
      <c r="BF152" s="1" t="e">
        <f>'BASE METAS)'!#REF!</f>
        <v>#REF!</v>
      </c>
      <c r="BG152" s="1" t="e">
        <f>'BASE METAS)'!#REF!</f>
        <v>#REF!</v>
      </c>
      <c r="BH152" s="1352">
        <f>'BASE METAS)'!CL142</f>
        <v>0</v>
      </c>
      <c r="BI152" s="1352">
        <f>'BASE METAS)'!CM142</f>
        <v>15</v>
      </c>
      <c r="BJ152" s="1">
        <f>'BASE METAS)'!CN142</f>
        <v>15</v>
      </c>
      <c r="BK152" s="1">
        <f>'BASE METAS)'!CO142</f>
        <v>15</v>
      </c>
      <c r="BL152" s="1">
        <f>'BASE METAS)'!CP142</f>
        <v>0</v>
      </c>
      <c r="BM152" s="1">
        <f>'BASE METAS)'!CQ142</f>
        <v>0</v>
      </c>
      <c r="BN152" s="1">
        <f>'BASE METAS)'!CR142</f>
        <v>0</v>
      </c>
      <c r="BO152" s="1">
        <f>'BASE METAS)'!CS142</f>
        <v>0</v>
      </c>
      <c r="BP152" s="1">
        <f>'BASE METAS)'!CT142</f>
        <v>0</v>
      </c>
      <c r="BQ152" s="1">
        <f>'BASE METAS)'!CU142</f>
        <v>0</v>
      </c>
      <c r="BR152" s="1">
        <f>'BASE METAS)'!CV142</f>
        <v>0</v>
      </c>
      <c r="BS152" s="1">
        <f>'BASE METAS)'!CW142</f>
        <v>0</v>
      </c>
      <c r="BT152" s="1">
        <f>'BASE METAS)'!CX142</f>
        <v>0</v>
      </c>
      <c r="BU152" s="1">
        <f>'BASE METAS)'!FA142</f>
        <v>180</v>
      </c>
      <c r="BV152" s="1">
        <f>'BASE METAS)'!FB142</f>
        <v>0</v>
      </c>
      <c r="BW152" s="1">
        <f>'BASE METAS)'!FC142</f>
        <v>15</v>
      </c>
      <c r="BX152" s="1">
        <f>'BASE METAS)'!FD142</f>
        <v>15</v>
      </c>
      <c r="BY152" s="1">
        <f>'BASE METAS)'!FE142</f>
        <v>0</v>
      </c>
      <c r="BZ152" s="1">
        <f>'BASE METAS)'!FF142</f>
        <v>1</v>
      </c>
      <c r="CA152" s="1">
        <f>'BASE METAS)'!FG142</f>
        <v>60</v>
      </c>
      <c r="CB152" s="1">
        <f>'BASE METAS)'!FH142</f>
        <v>120</v>
      </c>
      <c r="CC152" s="1">
        <f>'BASE METAS)'!FI142</f>
        <v>0.33333333333333331</v>
      </c>
      <c r="CD152" s="1">
        <f>'BASE METAS)'!FJ142</f>
        <v>180</v>
      </c>
      <c r="CE152" s="1">
        <f>'BASE METAS)'!FK142</f>
        <v>0</v>
      </c>
      <c r="CF152" s="1">
        <f>'BASE METAS)'!FL142</f>
        <v>15</v>
      </c>
      <c r="CG152" s="1">
        <f>'BASE METAS)'!FM142</f>
        <v>15</v>
      </c>
    </row>
    <row r="153" spans="1:85" ht="60.75" customHeight="1" x14ac:dyDescent="0.25">
      <c r="A153" s="1">
        <f>'BASE METAS)'!A143</f>
        <v>0</v>
      </c>
      <c r="B153" s="7199"/>
      <c r="C153" s="7154"/>
      <c r="D153" s="7154"/>
      <c r="E153" s="7154"/>
      <c r="F153" s="7157"/>
      <c r="G153" s="7157"/>
      <c r="H153" s="7144"/>
      <c r="I153" s="7144"/>
      <c r="J153" s="5707"/>
      <c r="K153" s="5707"/>
      <c r="L153" s="5707"/>
      <c r="M153" s="5707"/>
      <c r="N153" s="5707"/>
      <c r="O153" s="5707"/>
      <c r="P153" s="5698"/>
      <c r="Q153" s="5707"/>
      <c r="R153" s="5698"/>
      <c r="S153" s="5698"/>
      <c r="T153" s="5698"/>
      <c r="U153" s="7730"/>
      <c r="V153" s="5698"/>
      <c r="W153" s="5695"/>
      <c r="X153" s="7145"/>
      <c r="Y153" s="353">
        <f>'BASE METAS)'!Y143</f>
        <v>4</v>
      </c>
      <c r="Z153" s="359" t="str">
        <f>'BASE METAS)'!Z143</f>
        <v>REALIZAR RECORRIDOS POR LAS COMUNIDADES PARA CONOCER SUS NECESIDADES.</v>
      </c>
      <c r="AA153" s="262" t="str">
        <f>'BASE METAS)'!AA143</f>
        <v>RECORRIDO</v>
      </c>
      <c r="AB153" s="355">
        <f>'BASE METAS)'!AB143</f>
        <v>1320</v>
      </c>
      <c r="AC153" s="356">
        <f>'BASE METAS)'!AC143</f>
        <v>330</v>
      </c>
      <c r="AD153" s="357">
        <f>'BASE METAS)'!AD143</f>
        <v>0.25</v>
      </c>
      <c r="AE153" s="355">
        <f>'BASE METAS)'!AE143</f>
        <v>330</v>
      </c>
      <c r="AF153" s="357">
        <f>'BASE METAS)'!AF143</f>
        <v>0.25</v>
      </c>
      <c r="AG153" s="355">
        <f>'BASE METAS)'!AG143</f>
        <v>330</v>
      </c>
      <c r="AH153" s="357">
        <f>'BASE METAS)'!AH143</f>
        <v>0.25</v>
      </c>
      <c r="AI153" s="355">
        <f>'BASE METAS)'!AI143</f>
        <v>330</v>
      </c>
      <c r="AJ153" s="357">
        <f>'BASE METAS)'!AJ143</f>
        <v>0.25</v>
      </c>
      <c r="AK153" s="358">
        <f>'BASE METAS)'!AK143</f>
        <v>1</v>
      </c>
      <c r="AL153" s="863">
        <f>'BASE METAS)'!AL143</f>
        <v>4</v>
      </c>
      <c r="AM153" s="807" t="str">
        <f>'BASE METAS)'!AM143</f>
        <v>ATENCIÓN  A LAS COMUNIDADES MEDIANTE RECORRIDOS</v>
      </c>
      <c r="AN153" s="807" t="str">
        <f>'BASE METAS)'!AN143</f>
        <v xml:space="preserve"> MIDE EL AUMENTO O DISMINUCIÓN PORCENTUAL EN LA ATENCIÓN QUE SE LE DA A ESTAS MEDIANTE RECORRIDOS.</v>
      </c>
      <c r="AO153" s="1343" t="str">
        <f>'BASE METAS)'!AU143</f>
        <v>DESEMPEÑO</v>
      </c>
      <c r="AP153" s="807" t="str">
        <f>'BASE METAS)'!AO143</f>
        <v>NO. DE COMUNIDADES ATENDIDAS MEDIANTE RECORRIDOS</v>
      </c>
      <c r="AQ153" s="807" t="str">
        <f>'BASE METAS)'!AP143</f>
        <v>NO. DE  ATENCIONES  RESUELTAS</v>
      </c>
      <c r="AR153" s="807">
        <f>'BASE METAS)'!AQ143</f>
        <v>100</v>
      </c>
      <c r="AS153" s="1297" t="str">
        <f>'BASE METAS)'!AR143</f>
        <v>RECORRIDO</v>
      </c>
      <c r="AT153" s="840" t="str">
        <f>'BASE METAS)'!AS143</f>
        <v>EFICACIA</v>
      </c>
      <c r="AU153" s="1490">
        <f>'BASE METAS)'!BO143</f>
        <v>0</v>
      </c>
      <c r="AV153" s="1">
        <f>'BASE METAS)'!BQ143</f>
        <v>1320</v>
      </c>
      <c r="AW153" s="1">
        <f>'BASE METAS)'!BR143</f>
        <v>0</v>
      </c>
      <c r="AX153" s="1">
        <f>'BASE METAS)'!BS143</f>
        <v>330</v>
      </c>
      <c r="AY153" s="1">
        <f>'BASE METAS)'!BT143</f>
        <v>330</v>
      </c>
      <c r="AZ153" s="1">
        <f>'BASE METAS)'!BU143</f>
        <v>0</v>
      </c>
      <c r="BA153" s="1" t="str">
        <f>'BASE METAS)'!AO112</f>
        <v>No. DE CONSTANCIAS EMITIDAS</v>
      </c>
      <c r="BB153" s="1" t="e">
        <f>'BASE METAS)'!#REF!</f>
        <v>#REF!</v>
      </c>
      <c r="BC153" s="1">
        <f>'BASE METAS)'!BX143</f>
        <v>660</v>
      </c>
      <c r="BD153" s="1">
        <f>'BASE METAS)'!AQ112</f>
        <v>100</v>
      </c>
      <c r="BE153" s="1">
        <f>'BASE METAS)'!CG143</f>
        <v>330</v>
      </c>
      <c r="BF153" s="1">
        <f>'BASE METAS)'!CJ143</f>
        <v>0</v>
      </c>
      <c r="BG153" s="1">
        <f>'BASE METAS)'!CK143</f>
        <v>0</v>
      </c>
      <c r="BH153" s="1352">
        <f>'BASE METAS)'!CL143</f>
        <v>0</v>
      </c>
      <c r="BI153" s="1352">
        <f>'BASE METAS)'!CM143</f>
        <v>0</v>
      </c>
      <c r="BJ153" s="1">
        <f>'BASE METAS)'!CN143</f>
        <v>110</v>
      </c>
      <c r="BK153" s="1">
        <f>'BASE METAS)'!CO143</f>
        <v>110</v>
      </c>
      <c r="BL153" s="1">
        <f>'BASE METAS)'!CP143</f>
        <v>0</v>
      </c>
      <c r="BM153" s="1">
        <f>'BASE METAS)'!CQ143</f>
        <v>0</v>
      </c>
      <c r="BN153" s="1">
        <f>'BASE METAS)'!CR143</f>
        <v>0</v>
      </c>
      <c r="BO153" s="1">
        <f>'BASE METAS)'!CS143</f>
        <v>0</v>
      </c>
      <c r="BP153" s="1">
        <f>'BASE METAS)'!CT143</f>
        <v>0</v>
      </c>
      <c r="BQ153" s="1">
        <f>'BASE METAS)'!CU143</f>
        <v>0</v>
      </c>
      <c r="BR153" s="1">
        <f>'BASE METAS)'!CV143</f>
        <v>0</v>
      </c>
      <c r="BS153" s="1">
        <f>'BASE METAS)'!CW143</f>
        <v>0</v>
      </c>
      <c r="BT153" s="1">
        <f>'BASE METAS)'!CX143</f>
        <v>0</v>
      </c>
      <c r="BU153" s="1">
        <f>'BASE METAS)'!FA143</f>
        <v>1320</v>
      </c>
      <c r="BV153" s="1">
        <f>'BASE METAS)'!FB143</f>
        <v>0</v>
      </c>
      <c r="BW153" s="1">
        <f>'BASE METAS)'!FC143</f>
        <v>110</v>
      </c>
      <c r="BX153" s="1">
        <f>'BASE METAS)'!FD143</f>
        <v>110</v>
      </c>
      <c r="BY153" s="1">
        <f>'BASE METAS)'!FE143</f>
        <v>0</v>
      </c>
      <c r="BZ153" s="1">
        <f>'BASE METAS)'!FF143</f>
        <v>1</v>
      </c>
      <c r="CA153" s="1">
        <f>'BASE METAS)'!FG143</f>
        <v>440</v>
      </c>
      <c r="CB153" s="1">
        <f>'BASE METAS)'!FH143</f>
        <v>880</v>
      </c>
      <c r="CC153" s="1">
        <f>'BASE METAS)'!FI143</f>
        <v>0.33333333333333331</v>
      </c>
      <c r="CD153" s="1">
        <f>'BASE METAS)'!FJ143</f>
        <v>1320</v>
      </c>
      <c r="CE153" s="1">
        <f>'BASE METAS)'!FK143</f>
        <v>0</v>
      </c>
      <c r="CF153" s="1">
        <f>'BASE METAS)'!FL143</f>
        <v>110</v>
      </c>
      <c r="CG153" s="1">
        <f>'BASE METAS)'!FM143</f>
        <v>110</v>
      </c>
    </row>
    <row r="154" spans="1:85" ht="60.75" customHeight="1" x14ac:dyDescent="0.2">
      <c r="A154" s="1">
        <f>'BASE METAS)'!A144</f>
        <v>0</v>
      </c>
      <c r="B154" s="7199"/>
      <c r="C154" s="7154"/>
      <c r="D154" s="7154"/>
      <c r="E154" s="7154"/>
      <c r="F154" s="7157"/>
      <c r="G154" s="7157"/>
      <c r="H154" s="7144"/>
      <c r="I154" s="7144"/>
      <c r="J154" s="5707"/>
      <c r="K154" s="5707"/>
      <c r="L154" s="5707"/>
      <c r="M154" s="5707"/>
      <c r="N154" s="5707"/>
      <c r="O154" s="5707"/>
      <c r="P154" s="5698"/>
      <c r="Q154" s="5707"/>
      <c r="R154" s="5698"/>
      <c r="S154" s="5698"/>
      <c r="T154" s="5698"/>
      <c r="U154" s="7730"/>
      <c r="V154" s="5698"/>
      <c r="W154" s="5695"/>
      <c r="X154" s="7145"/>
      <c r="Y154" s="353">
        <f>'BASE METAS)'!Y144</f>
        <v>5</v>
      </c>
      <c r="Z154" s="359" t="str">
        <f>'BASE METAS)'!Z144</f>
        <v>LLEVAR ACABO LA ELECCION DE CONSEJOS DE PARTICIPACION CIUDADANA</v>
      </c>
      <c r="AA154" s="262" t="str">
        <f>'BASE METAS)'!AA144</f>
        <v>ELECCION</v>
      </c>
      <c r="AB154" s="355">
        <f>'BASE METAS)'!AB144</f>
        <v>1</v>
      </c>
      <c r="AC154" s="356">
        <f>'BASE METAS)'!AC144</f>
        <v>1</v>
      </c>
      <c r="AD154" s="357">
        <f>'BASE METAS)'!AD144</f>
        <v>1</v>
      </c>
      <c r="AE154" s="355">
        <f>'BASE METAS)'!AE144</f>
        <v>0</v>
      </c>
      <c r="AF154" s="357">
        <f>'BASE METAS)'!AF144</f>
        <v>0</v>
      </c>
      <c r="AG154" s="355">
        <f>'BASE METAS)'!AG144</f>
        <v>0</v>
      </c>
      <c r="AH154" s="357">
        <f>'BASE METAS)'!AH144</f>
        <v>0</v>
      </c>
      <c r="AI154" s="355">
        <f>'BASE METAS)'!AI144</f>
        <v>0</v>
      </c>
      <c r="AJ154" s="357">
        <f>'BASE METAS)'!AJ144</f>
        <v>0</v>
      </c>
      <c r="AK154" s="358">
        <f>'BASE METAS)'!AK144</f>
        <v>1</v>
      </c>
      <c r="AL154" s="863">
        <f>'BASE METAS)'!AL144</f>
        <v>5</v>
      </c>
      <c r="AM154" s="807" t="str">
        <f>'BASE METAS)'!AM144</f>
        <v>REALIZAR LA ELECCION DE COPACI</v>
      </c>
      <c r="AN154" s="807" t="str">
        <f>'BASE METAS)'!AN144</f>
        <v xml:space="preserve"> MIDE LA RENOVACION DE LOS COPACIS</v>
      </c>
      <c r="AO154" s="1343" t="str">
        <f>'BASE METAS)'!AU144</f>
        <v>DESEMPEÑO</v>
      </c>
      <c r="AP154" s="1295" t="str">
        <f>'BASE METAS)'!AO144</f>
        <v>NO. DE ELECCIONES REALIZADAS</v>
      </c>
      <c r="AQ154" s="807" t="str">
        <f>'BASE METAS)'!AP144</f>
        <v>NO. DE  ELECCIONES  RESUELTAS</v>
      </c>
      <c r="AR154" s="807">
        <f>'BASE METAS)'!AQ144</f>
        <v>100</v>
      </c>
      <c r="AS154" s="1297" t="str">
        <f>'BASE METAS)'!AR144</f>
        <v>ELECCION</v>
      </c>
      <c r="AT154" s="840" t="str">
        <f>'BASE METAS)'!AS144</f>
        <v>EFICACIA</v>
      </c>
      <c r="AU154" s="1490">
        <f>'BASE METAS)'!BO144</f>
        <v>0</v>
      </c>
      <c r="AV154" s="1">
        <f>'BASE METAS)'!BQ144</f>
        <v>1</v>
      </c>
      <c r="AW154" s="1" t="e">
        <f>'BASE METAS)'!#REF!</f>
        <v>#REF!</v>
      </c>
      <c r="AX154" s="1" t="str">
        <f>'BASE METAS)'!AN112</f>
        <v>ESTIMA LA CANTIDAD DE CONSTANCIAS DE NO PROPIEDAD MUNICIPAL EMITIDOS.</v>
      </c>
      <c r="AY154" s="1" t="e">
        <f>'BASE METAS)'!#REF!</f>
        <v>#REF!</v>
      </c>
      <c r="AZ154" s="1" t="str">
        <f>'BASE METAS)'!AU119</f>
        <v>DESEMPEÑO</v>
      </c>
      <c r="BA154" s="1" t="str">
        <f>'BASE METAS)'!AP119</f>
        <v>TOTAL DE METROS LINEALES DEL ACERVO DOCUMENTAL</v>
      </c>
      <c r="BB154" s="1" t="e">
        <f>'BASE METAS)'!#REF!</f>
        <v>#REF!</v>
      </c>
      <c r="BC154" s="1" t="e">
        <f>'BASE METAS)'!#REF!</f>
        <v>#REF!</v>
      </c>
      <c r="BD154" s="1" t="e">
        <f>'BASE METAS)'!#REF!</f>
        <v>#REF!</v>
      </c>
      <c r="BE154" s="1" t="e">
        <f>'BASE METAS)'!#REF!</f>
        <v>#REF!</v>
      </c>
      <c r="BF154" s="1" t="e">
        <f>'BASE METAS)'!#REF!</f>
        <v>#REF!</v>
      </c>
      <c r="BG154" s="1" t="e">
        <f>'BASE METAS)'!#REF!</f>
        <v>#REF!</v>
      </c>
      <c r="BH154" s="1352">
        <f>'BASE METAS)'!CL144</f>
        <v>0</v>
      </c>
      <c r="BI154" s="1352">
        <f>'BASE METAS)'!CM144</f>
        <v>0</v>
      </c>
      <c r="BJ154" s="1">
        <f>'BASE METAS)'!CN144</f>
        <v>0</v>
      </c>
      <c r="BK154" s="1">
        <f>'BASE METAS)'!CO144</f>
        <v>1</v>
      </c>
      <c r="BL154" s="1">
        <f>'BASE METAS)'!CP144</f>
        <v>0</v>
      </c>
      <c r="BM154" s="1">
        <f>'BASE METAS)'!CQ144</f>
        <v>0</v>
      </c>
      <c r="BN154" s="1">
        <f>'BASE METAS)'!CR144</f>
        <v>0</v>
      </c>
      <c r="BO154" s="1">
        <f>'BASE METAS)'!CS144</f>
        <v>0</v>
      </c>
      <c r="BP154" s="1">
        <f>'BASE METAS)'!CT144</f>
        <v>0</v>
      </c>
      <c r="BQ154" s="1">
        <f>'BASE METAS)'!CU144</f>
        <v>0</v>
      </c>
      <c r="BR154" s="1">
        <f>'BASE METAS)'!CV144</f>
        <v>0</v>
      </c>
      <c r="BS154" s="1">
        <f>'BASE METAS)'!CW144</f>
        <v>0</v>
      </c>
      <c r="BT154" s="1">
        <f>'BASE METAS)'!CX144</f>
        <v>0</v>
      </c>
      <c r="BU154" s="1">
        <f>'BASE METAS)'!FA144</f>
        <v>1</v>
      </c>
      <c r="BV154" s="1">
        <f>'BASE METAS)'!FB144</f>
        <v>0</v>
      </c>
      <c r="BW154" s="1">
        <f>'BASE METAS)'!FC144</f>
        <v>0</v>
      </c>
      <c r="BX154" s="1">
        <f>'BASE METAS)'!FD144</f>
        <v>0</v>
      </c>
      <c r="BY154" s="1">
        <f>'BASE METAS)'!FE144</f>
        <v>0</v>
      </c>
      <c r="BZ154" s="1">
        <f>'BASE METAS)'!FF144</f>
        <v>0</v>
      </c>
      <c r="CA154" s="1">
        <f>'BASE METAS)'!FG144</f>
        <v>1</v>
      </c>
      <c r="CB154" s="1">
        <f>'BASE METAS)'!FH144</f>
        <v>0</v>
      </c>
      <c r="CC154" s="1">
        <f>'BASE METAS)'!FI144</f>
        <v>1</v>
      </c>
      <c r="CD154" s="1">
        <f>'BASE METAS)'!FJ144</f>
        <v>1</v>
      </c>
      <c r="CE154" s="1">
        <f>'BASE METAS)'!FK144</f>
        <v>0</v>
      </c>
      <c r="CF154" s="1">
        <f>'BASE METAS)'!FL144</f>
        <v>0</v>
      </c>
      <c r="CG154" s="1">
        <f>'BASE METAS)'!FM144</f>
        <v>0</v>
      </c>
    </row>
    <row r="155" spans="1:85" ht="60.75" customHeight="1" x14ac:dyDescent="0.25">
      <c r="A155" s="1">
        <f>'BASE METAS)'!A145</f>
        <v>0</v>
      </c>
      <c r="B155" s="7199"/>
      <c r="C155" s="7154"/>
      <c r="D155" s="7154"/>
      <c r="E155" s="7154"/>
      <c r="F155" s="7157"/>
      <c r="G155" s="7157"/>
      <c r="H155" s="7144"/>
      <c r="I155" s="7144"/>
      <c r="J155" s="5707"/>
      <c r="K155" s="5707"/>
      <c r="L155" s="5707"/>
      <c r="M155" s="5707"/>
      <c r="N155" s="5707"/>
      <c r="O155" s="5707"/>
      <c r="P155" s="5698"/>
      <c r="Q155" s="5707"/>
      <c r="R155" s="5698"/>
      <c r="S155" s="5698"/>
      <c r="T155" s="5698"/>
      <c r="U155" s="7730"/>
      <c r="V155" s="5698"/>
      <c r="W155" s="5695"/>
      <c r="X155" s="7145"/>
      <c r="Y155" s="353">
        <f>'BASE METAS)'!Y145</f>
        <v>6</v>
      </c>
      <c r="Z155" s="359" t="str">
        <f>'BASE METAS)'!Z145</f>
        <v>DAR ATENCION Y SEGUIMIENTO A LAS NECESIDADES E INQUIETUDES CANALIZADAS A TRAVEZ DE LOS CONSEJOS DE PARTICIPACION CIUDADANA.</v>
      </c>
      <c r="AA155" s="262" t="str">
        <f>'BASE METAS)'!AA145</f>
        <v>REUNION</v>
      </c>
      <c r="AB155" s="355">
        <f>'BASE METAS)'!AB145</f>
        <v>110</v>
      </c>
      <c r="AC155" s="356">
        <f>'BASE METAS)'!AC145</f>
        <v>27</v>
      </c>
      <c r="AD155" s="357">
        <f>'BASE METAS)'!AD145</f>
        <v>0.24545454545454545</v>
      </c>
      <c r="AE155" s="355">
        <f>'BASE METAS)'!AE145</f>
        <v>27</v>
      </c>
      <c r="AF155" s="357">
        <f>'BASE METAS)'!AF145</f>
        <v>0.24545454545454545</v>
      </c>
      <c r="AG155" s="355">
        <f>'BASE METAS)'!AG145</f>
        <v>27</v>
      </c>
      <c r="AH155" s="357">
        <f>'BASE METAS)'!AH145</f>
        <v>0.24545454545454545</v>
      </c>
      <c r="AI155" s="355">
        <f>'BASE METAS)'!AI145</f>
        <v>29</v>
      </c>
      <c r="AJ155" s="357">
        <f>'BASE METAS)'!AJ145</f>
        <v>0.26363636363636361</v>
      </c>
      <c r="AK155" s="358">
        <f>'BASE METAS)'!AK145</f>
        <v>1</v>
      </c>
      <c r="AL155" s="863">
        <f>'BASE METAS)'!AL145</f>
        <v>6</v>
      </c>
      <c r="AM155" s="807" t="str">
        <f>'BASE METAS)'!AM145</f>
        <v>ATENCIÓN  A LOS COPACI</v>
      </c>
      <c r="AN155" s="807" t="str">
        <f>'BASE METAS)'!AN145</f>
        <v xml:space="preserve"> MIDE EL AUMENTO O DISMINUCIÓN PORCENTUAL EN LA ATENCIÓN QUE SE LE DA A ESTOS MEDIANTE REUNIONES.</v>
      </c>
      <c r="AO155" s="1343" t="str">
        <f>'BASE METAS)'!AU145</f>
        <v>DESEMPEÑO</v>
      </c>
      <c r="AP155" s="807" t="str">
        <f>'BASE METAS)'!AO145</f>
        <v>NO. DE COPACI ATENDIDOS</v>
      </c>
      <c r="AQ155" s="807" t="str">
        <f>'BASE METAS)'!AP145</f>
        <v>NO. DE  ATENCIONES  RESUELTAS</v>
      </c>
      <c r="AR155" s="807">
        <f>'BASE METAS)'!AQ145</f>
        <v>100</v>
      </c>
      <c r="AS155" s="1297" t="str">
        <f>'BASE METAS)'!AR145</f>
        <v>REUNION</v>
      </c>
      <c r="AT155" s="840" t="str">
        <f>'BASE METAS)'!AS145</f>
        <v>EFICACIA</v>
      </c>
      <c r="AU155" s="1490">
        <f>'BASE METAS)'!BO145</f>
        <v>0</v>
      </c>
      <c r="AV155" s="1">
        <f>'BASE METAS)'!BQ145</f>
        <v>110</v>
      </c>
      <c r="AW155" s="1" t="e">
        <f>'BASE METAS)'!#REF!</f>
        <v>#REF!</v>
      </c>
      <c r="AX155" s="1" t="e">
        <f>'BASE METAS)'!#REF!</f>
        <v>#REF!</v>
      </c>
      <c r="AY155" s="1" t="e">
        <f>'BASE METAS)'!#REF!</f>
        <v>#REF!</v>
      </c>
      <c r="AZ155" s="1" t="e">
        <f>'BASE METAS)'!#REF!</f>
        <v>#REF!</v>
      </c>
      <c r="BA155" s="1" t="str">
        <f>'BASE METAS)'!AP112</f>
        <v>No. DE CONSTANCIAS PROGRAMADAS</v>
      </c>
      <c r="BB155" s="1" t="e">
        <f>'BASE METAS)'!#REF!</f>
        <v>#REF!</v>
      </c>
      <c r="BC155" s="1" t="e">
        <f>'BASE METAS)'!#REF!</f>
        <v>#REF!</v>
      </c>
      <c r="BD155" s="1" t="e">
        <f>'BASE METAS)'!#REF!</f>
        <v>#REF!</v>
      </c>
      <c r="BE155" s="1" t="e">
        <f>'BASE METAS)'!#REF!</f>
        <v>#REF!</v>
      </c>
      <c r="BF155" s="1" t="e">
        <f>'BASE METAS)'!#REF!</f>
        <v>#REF!</v>
      </c>
      <c r="BG155" s="1" t="e">
        <f>'BASE METAS)'!#REF!</f>
        <v>#REF!</v>
      </c>
      <c r="BH155" s="1352" t="e">
        <f>'BASE METAS)'!#REF!</f>
        <v>#REF!</v>
      </c>
      <c r="BI155" s="1352">
        <f>'BASE METAS)'!CM145</f>
        <v>0</v>
      </c>
      <c r="BJ155" s="1">
        <f>'BASE METAS)'!CN145</f>
        <v>9</v>
      </c>
      <c r="BK155" s="1">
        <f>'BASE METAS)'!CO145</f>
        <v>9</v>
      </c>
      <c r="BL155" s="1">
        <f>'BASE METAS)'!CP145</f>
        <v>0</v>
      </c>
      <c r="BM155" s="1">
        <f>'BASE METAS)'!CQ145</f>
        <v>0</v>
      </c>
      <c r="BN155" s="1">
        <f>'BASE METAS)'!CR145</f>
        <v>0</v>
      </c>
      <c r="BO155" s="1">
        <f>'BASE METAS)'!CS145</f>
        <v>0</v>
      </c>
      <c r="BP155" s="1">
        <f>'BASE METAS)'!CT145</f>
        <v>0</v>
      </c>
      <c r="BQ155" s="1">
        <f>'BASE METAS)'!CU145</f>
        <v>0</v>
      </c>
      <c r="BR155" s="1">
        <f>'BASE METAS)'!CV145</f>
        <v>0</v>
      </c>
      <c r="BS155" s="1">
        <f>'BASE METAS)'!CW145</f>
        <v>0</v>
      </c>
      <c r="BT155" s="1">
        <f>'BASE METAS)'!CX145</f>
        <v>0</v>
      </c>
      <c r="BU155" s="1">
        <f>'BASE METAS)'!FA145</f>
        <v>110</v>
      </c>
      <c r="BV155" s="1">
        <f>'BASE METAS)'!FB145</f>
        <v>0</v>
      </c>
      <c r="BW155" s="1">
        <f>'BASE METAS)'!FC145</f>
        <v>9</v>
      </c>
      <c r="BX155" s="1">
        <f>'BASE METAS)'!FD145</f>
        <v>9</v>
      </c>
      <c r="BY155" s="1">
        <f>'BASE METAS)'!FE145</f>
        <v>0</v>
      </c>
      <c r="BZ155" s="1">
        <f>'BASE METAS)'!FF145</f>
        <v>1</v>
      </c>
      <c r="CA155" s="1">
        <f>'BASE METAS)'!FG145</f>
        <v>36</v>
      </c>
      <c r="CB155" s="1">
        <f>'BASE METAS)'!FH145</f>
        <v>74</v>
      </c>
      <c r="CC155" s="1">
        <f>'BASE METAS)'!FI145</f>
        <v>0.32727272727272727</v>
      </c>
      <c r="CD155" s="1">
        <f>'BASE METAS)'!FJ145</f>
        <v>110</v>
      </c>
      <c r="CE155" s="1">
        <f>'BASE METAS)'!FK145</f>
        <v>0</v>
      </c>
      <c r="CF155" s="1">
        <f>'BASE METAS)'!FL145</f>
        <v>10</v>
      </c>
      <c r="CG155" s="1">
        <f>'BASE METAS)'!FM145</f>
        <v>10</v>
      </c>
    </row>
    <row r="156" spans="1:85" ht="60.75" customHeight="1" x14ac:dyDescent="0.25">
      <c r="A156" s="1">
        <f>'BASE METAS)'!A146</f>
        <v>0</v>
      </c>
      <c r="B156" s="7199"/>
      <c r="C156" s="7154"/>
      <c r="D156" s="7154"/>
      <c r="E156" s="7154"/>
      <c r="F156" s="7157"/>
      <c r="G156" s="7157"/>
      <c r="H156" s="7144"/>
      <c r="I156" s="7144"/>
      <c r="J156" s="5707"/>
      <c r="K156" s="5707"/>
      <c r="L156" s="5707"/>
      <c r="M156" s="5707"/>
      <c r="N156" s="5707"/>
      <c r="O156" s="5707"/>
      <c r="P156" s="5698"/>
      <c r="Q156" s="5707"/>
      <c r="R156" s="5698"/>
      <c r="S156" s="5698"/>
      <c r="T156" s="5698"/>
      <c r="U156" s="7730"/>
      <c r="V156" s="5698"/>
      <c r="W156" s="5695"/>
      <c r="X156" s="7145"/>
      <c r="Y156" s="353">
        <f>'BASE METAS)'!Y146</f>
        <v>7</v>
      </c>
      <c r="Z156" s="359" t="str">
        <f>'BASE METAS)'!Z146</f>
        <v>DAR ATENCION Y SEGUIMIENTO A LAS NECESIDADES E INQUIETUDES CANALIZADAS A TRAVEZ DE LAS ASOCIOACIONES DE COLONOS</v>
      </c>
      <c r="AA156" s="262" t="str">
        <f>'BASE METAS)'!AA146</f>
        <v>REUNION</v>
      </c>
      <c r="AB156" s="355">
        <f>'BASE METAS)'!AB146</f>
        <v>60</v>
      </c>
      <c r="AC156" s="356">
        <f>'BASE METAS)'!AC146</f>
        <v>15</v>
      </c>
      <c r="AD156" s="357">
        <f>'BASE METAS)'!AD146</f>
        <v>0.25</v>
      </c>
      <c r="AE156" s="355">
        <f>'BASE METAS)'!AE146</f>
        <v>15</v>
      </c>
      <c r="AF156" s="357">
        <f>'BASE METAS)'!AF146</f>
        <v>0.25</v>
      </c>
      <c r="AG156" s="355">
        <f>'BASE METAS)'!AG146</f>
        <v>15</v>
      </c>
      <c r="AH156" s="357">
        <f>'BASE METAS)'!AH146</f>
        <v>0.25</v>
      </c>
      <c r="AI156" s="355">
        <f>'BASE METAS)'!AI146</f>
        <v>15</v>
      </c>
      <c r="AJ156" s="357">
        <f>'BASE METAS)'!AJ146</f>
        <v>0.25</v>
      </c>
      <c r="AK156" s="358">
        <f>'BASE METAS)'!AK146</f>
        <v>1</v>
      </c>
      <c r="AL156" s="863">
        <f>'BASE METAS)'!AL146</f>
        <v>7</v>
      </c>
      <c r="AM156" s="807" t="str">
        <f>'BASE METAS)'!AM146</f>
        <v>ATENCIÓN  A LAS ASOCIACIONES DE COLONOS</v>
      </c>
      <c r="AN156" s="807" t="str">
        <f>'BASE METAS)'!AN146</f>
        <v xml:space="preserve"> MIDE EL AUMENTO O DISMINUCIÓN PORCENTUAL EN LA ATENCIÓN QUE SE LE DA A ESTOS MEDIANTE REUNIONES.</v>
      </c>
      <c r="AO156" s="1343" t="str">
        <f>'BASE METAS)'!AU146</f>
        <v>DESEMPEÑO</v>
      </c>
      <c r="AP156" s="807" t="str">
        <f>'BASE METAS)'!AO146</f>
        <v>NO. DE ASOCIACIONES DE COLONOSATENDIDAS</v>
      </c>
      <c r="AQ156" s="807" t="str">
        <f>'BASE METAS)'!AP146</f>
        <v>NO. DE  ATENCIONES  RESUELTAS</v>
      </c>
      <c r="AR156" s="807">
        <f>'BASE METAS)'!AQ146</f>
        <v>100</v>
      </c>
      <c r="AS156" s="1297" t="str">
        <f>'BASE METAS)'!AR146</f>
        <v>REUNION</v>
      </c>
      <c r="AT156" s="840" t="str">
        <f>'BASE METAS)'!AS146</f>
        <v>EFICACIA</v>
      </c>
      <c r="AU156" s="1490">
        <f>'BASE METAS)'!BO146</f>
        <v>0</v>
      </c>
      <c r="AV156" s="1">
        <f>'BASE METAS)'!BQ146</f>
        <v>60</v>
      </c>
      <c r="AW156" s="1" t="e">
        <f>'BASE METAS)'!#REF!</f>
        <v>#REF!</v>
      </c>
      <c r="AX156" s="1" t="e">
        <f>'BASE METAS)'!#REF!</f>
        <v>#REF!</v>
      </c>
      <c r="AY156" s="1" t="e">
        <f>'BASE METAS)'!#REF!</f>
        <v>#REF!</v>
      </c>
      <c r="AZ156" s="1" t="e">
        <f>'BASE METAS)'!#REF!</f>
        <v>#REF!</v>
      </c>
      <c r="BA156" s="1" t="e">
        <f>'BASE METAS)'!#REF!</f>
        <v>#REF!</v>
      </c>
      <c r="BB156" s="1" t="e">
        <f>'BASE METAS)'!#REF!</f>
        <v>#REF!</v>
      </c>
      <c r="BC156" s="1" t="e">
        <f>'BASE METAS)'!#REF!</f>
        <v>#REF!</v>
      </c>
      <c r="BD156" s="1" t="e">
        <f>'BASE METAS)'!#REF!</f>
        <v>#REF!</v>
      </c>
      <c r="BE156" s="1" t="e">
        <f>'BASE METAS)'!#REF!</f>
        <v>#REF!</v>
      </c>
      <c r="BF156" s="1" t="e">
        <f>'BASE METAS)'!#REF!</f>
        <v>#REF!</v>
      </c>
      <c r="BG156" s="1" t="e">
        <f>'BASE METAS)'!#REF!</f>
        <v>#REF!</v>
      </c>
      <c r="BH156" s="1352">
        <f>'BASE METAS)'!CL145</f>
        <v>0</v>
      </c>
      <c r="BI156" s="1352">
        <f>'BASE METAS)'!CM146</f>
        <v>0</v>
      </c>
      <c r="BJ156" s="1">
        <f>'BASE METAS)'!CN146</f>
        <v>5</v>
      </c>
      <c r="BK156" s="1">
        <f>'BASE METAS)'!CO146</f>
        <v>5</v>
      </c>
      <c r="BL156" s="1">
        <f>'BASE METAS)'!CP146</f>
        <v>0</v>
      </c>
      <c r="BM156" s="1">
        <f>'BASE METAS)'!CQ146</f>
        <v>0</v>
      </c>
      <c r="BN156" s="1">
        <f>'BASE METAS)'!CR146</f>
        <v>0</v>
      </c>
      <c r="BO156" s="1">
        <f>'BASE METAS)'!CS146</f>
        <v>0</v>
      </c>
      <c r="BP156" s="1">
        <f>'BASE METAS)'!CT146</f>
        <v>0</v>
      </c>
      <c r="BQ156" s="1">
        <f>'BASE METAS)'!CU146</f>
        <v>0</v>
      </c>
      <c r="BR156" s="1">
        <f>'BASE METAS)'!CV146</f>
        <v>0</v>
      </c>
      <c r="BS156" s="1">
        <f>'BASE METAS)'!CW146</f>
        <v>0</v>
      </c>
      <c r="BT156" s="1">
        <f>'BASE METAS)'!CX146</f>
        <v>0</v>
      </c>
      <c r="BU156" s="1">
        <f>'BASE METAS)'!FA146</f>
        <v>60</v>
      </c>
      <c r="BV156" s="1">
        <f>'BASE METAS)'!FB146</f>
        <v>0</v>
      </c>
      <c r="BW156" s="1">
        <f>'BASE METAS)'!FC146</f>
        <v>5</v>
      </c>
      <c r="BX156" s="1">
        <f>'BASE METAS)'!FD146</f>
        <v>5</v>
      </c>
      <c r="BY156" s="1">
        <f>'BASE METAS)'!FE146</f>
        <v>0</v>
      </c>
      <c r="BZ156" s="1">
        <f>'BASE METAS)'!FF146</f>
        <v>1</v>
      </c>
      <c r="CA156" s="1">
        <f>'BASE METAS)'!FG146</f>
        <v>20</v>
      </c>
      <c r="CB156" s="1">
        <f>'BASE METAS)'!FH146</f>
        <v>40</v>
      </c>
      <c r="CC156" s="1">
        <f>'BASE METAS)'!FI146</f>
        <v>0.33333333333333331</v>
      </c>
      <c r="CD156" s="1">
        <f>'BASE METAS)'!FJ146</f>
        <v>60</v>
      </c>
      <c r="CE156" s="1">
        <f>'BASE METAS)'!FK146</f>
        <v>0</v>
      </c>
      <c r="CF156" s="1">
        <f>'BASE METAS)'!FL146</f>
        <v>5</v>
      </c>
      <c r="CG156" s="1">
        <f>'BASE METAS)'!FM146</f>
        <v>5</v>
      </c>
    </row>
    <row r="157" spans="1:85" ht="66.75" customHeight="1" x14ac:dyDescent="0.25">
      <c r="A157" s="1">
        <f>'BASE METAS)'!A147</f>
        <v>0</v>
      </c>
      <c r="B157" s="7199"/>
      <c r="C157" s="7154"/>
      <c r="D157" s="7154"/>
      <c r="E157" s="7154"/>
      <c r="F157" s="7157"/>
      <c r="G157" s="7157"/>
      <c r="H157" s="7144"/>
      <c r="I157" s="7144"/>
      <c r="J157" s="5707"/>
      <c r="K157" s="5707"/>
      <c r="L157" s="5707"/>
      <c r="M157" s="5707"/>
      <c r="N157" s="5707"/>
      <c r="O157" s="5707"/>
      <c r="P157" s="5698"/>
      <c r="Q157" s="5707"/>
      <c r="R157" s="5698"/>
      <c r="S157" s="5698"/>
      <c r="T157" s="5698"/>
      <c r="U157" s="7730"/>
      <c r="V157" s="5698"/>
      <c r="W157" s="5695"/>
      <c r="X157" s="7145"/>
      <c r="Y157" s="353">
        <f>'BASE METAS)'!Y147</f>
        <v>8</v>
      </c>
      <c r="Z157" s="359" t="str">
        <f>'BASE METAS)'!Z147</f>
        <v>DAR ATENCION Y SEGUIMIENTO A LAS NECESIDADES E INQUIETUDES CANALIZADAS A TRAVEZ DE LAS MESAS DIRECTIVAS O REPRESENTANTES DE LAS UNIDADES HABITACIONALES</v>
      </c>
      <c r="AA157" s="262" t="str">
        <f>'BASE METAS)'!AA147</f>
        <v>REUNION</v>
      </c>
      <c r="AB157" s="355">
        <f>'BASE METAS)'!AB147</f>
        <v>43</v>
      </c>
      <c r="AC157" s="356">
        <f>'BASE METAS)'!AC147</f>
        <v>10</v>
      </c>
      <c r="AD157" s="357">
        <f>'BASE METAS)'!AD147</f>
        <v>0.23255813953488372</v>
      </c>
      <c r="AE157" s="355">
        <f>'BASE METAS)'!AE147</f>
        <v>13</v>
      </c>
      <c r="AF157" s="357">
        <f>'BASE METAS)'!AF147</f>
        <v>0.30232558139534882</v>
      </c>
      <c r="AG157" s="355">
        <f>'BASE METAS)'!AG147</f>
        <v>10</v>
      </c>
      <c r="AH157" s="357">
        <f>'BASE METAS)'!AH147</f>
        <v>0.23255813953488372</v>
      </c>
      <c r="AI157" s="355">
        <f>'BASE METAS)'!AI147</f>
        <v>10</v>
      </c>
      <c r="AJ157" s="357">
        <f>'BASE METAS)'!AJ147</f>
        <v>0.23255813953488372</v>
      </c>
      <c r="AK157" s="358">
        <f>'BASE METAS)'!AK147</f>
        <v>0.99999999999999989</v>
      </c>
      <c r="AL157" s="863">
        <f>'BASE METAS)'!AL147</f>
        <v>8</v>
      </c>
      <c r="AM157" s="807" t="str">
        <f>'BASE METAS)'!AM147</f>
        <v>ATENCIÓN  A LAS UNIDADES HABITACIONALES</v>
      </c>
      <c r="AN157" s="807" t="str">
        <f>'BASE METAS)'!AN147</f>
        <v>MIDE EL AUMENTO O DISMINUCIÓN PORCENTUAL EN LA ATENCIÓN QUE SE LE DA A ESTOS MEDIANTE REUNIONES.</v>
      </c>
      <c r="AO157" s="1343" t="str">
        <f>'BASE METAS)'!AU147</f>
        <v>DESEMPEÑO</v>
      </c>
      <c r="AP157" s="807" t="str">
        <f>'BASE METAS)'!AO147</f>
        <v>NO. DE UNIDADES HABITACIONALES ATENDIDAS</v>
      </c>
      <c r="AQ157" s="807" t="str">
        <f>'BASE METAS)'!AP147</f>
        <v>NO. DE  ATENCIONES  RESUELTAS</v>
      </c>
      <c r="AR157" s="807">
        <f>'BASE METAS)'!AQ147</f>
        <v>100</v>
      </c>
      <c r="AS157" s="1297" t="str">
        <f>'BASE METAS)'!AR147</f>
        <v>REUNION</v>
      </c>
      <c r="AT157" s="840" t="str">
        <f>'BASE METAS)'!AS147</f>
        <v>EFICACIA</v>
      </c>
      <c r="AU157" s="1490">
        <f>'BASE METAS)'!BO147</f>
        <v>0</v>
      </c>
      <c r="AV157" s="1">
        <f>'BASE METAS)'!BQ147</f>
        <v>43</v>
      </c>
      <c r="AW157" s="1" t="str">
        <f>'BASE METAS)'!AM149</f>
        <v>SANCIONES DEL PROGRAMA DE ALCOHOLIMETRO</v>
      </c>
      <c r="AX157" s="1" t="str">
        <f>'BASE METAS)'!AN149</f>
        <v>MIDE LA EFICIENCIA DEL PROGRAMA DE ALCOHOLIMETRO</v>
      </c>
      <c r="AY157" s="1" t="str">
        <f>'BASE METAS)'!AO149</f>
        <v xml:space="preserve">NO. DE SANCIONES REALIZADAS                                                                       </v>
      </c>
      <c r="AZ157" s="1" t="e">
        <f>'BASE METAS)'!#REF!</f>
        <v>#REF!</v>
      </c>
      <c r="BA157" s="1" t="e">
        <f>'BASE METAS)'!#REF!</f>
        <v>#REF!</v>
      </c>
      <c r="BB157" s="1">
        <f>'BASE METAS)'!AQ149</f>
        <v>100</v>
      </c>
      <c r="BC157" s="1" t="e">
        <f>'BASE METAS)'!#REF!</f>
        <v>#REF!</v>
      </c>
      <c r="BD157" s="1" t="str">
        <f>'BASE METAS)'!AR149</f>
        <v>PERSONAS</v>
      </c>
      <c r="BE157" s="1" t="e">
        <f>'BASE METAS)'!#REF!</f>
        <v>#REF!</v>
      </c>
      <c r="BF157" s="1" t="str">
        <f>'BASE METAS)'!AS149</f>
        <v>CALIDAD</v>
      </c>
      <c r="BG157" s="1">
        <f>'BASE METAS)'!CK147</f>
        <v>0</v>
      </c>
      <c r="BH157" s="1352">
        <f>'BASE METAS)'!CL147</f>
        <v>0</v>
      </c>
      <c r="BI157" s="1352">
        <f>'BASE METAS)'!CM147</f>
        <v>0</v>
      </c>
      <c r="BJ157" s="1">
        <f>'BASE METAS)'!CN147</f>
        <v>3</v>
      </c>
      <c r="BK157" s="1">
        <f>'BASE METAS)'!CO147</f>
        <v>4</v>
      </c>
      <c r="BL157" s="1">
        <f>'BASE METAS)'!CP147</f>
        <v>0</v>
      </c>
      <c r="BM157" s="1">
        <f>'BASE METAS)'!CQ147</f>
        <v>0</v>
      </c>
      <c r="BN157" s="1">
        <f>'BASE METAS)'!CR147</f>
        <v>0</v>
      </c>
      <c r="BO157" s="1">
        <f>'BASE METAS)'!CS147</f>
        <v>0</v>
      </c>
      <c r="BP157" s="1">
        <f>'BASE METAS)'!CT147</f>
        <v>0</v>
      </c>
      <c r="BQ157" s="1">
        <f>'BASE METAS)'!CU147</f>
        <v>0</v>
      </c>
      <c r="BR157" s="1">
        <f>'BASE METAS)'!CV147</f>
        <v>0</v>
      </c>
      <c r="BS157" s="1">
        <f>'BASE METAS)'!CW147</f>
        <v>0</v>
      </c>
      <c r="BT157" s="1">
        <f>'BASE METAS)'!CX147</f>
        <v>0</v>
      </c>
      <c r="BU157" s="1">
        <f>'BASE METAS)'!FA147</f>
        <v>43</v>
      </c>
      <c r="BV157" s="1">
        <f>'BASE METAS)'!FB147</f>
        <v>0</v>
      </c>
      <c r="BW157" s="1">
        <f>'BASE METAS)'!FC147</f>
        <v>4</v>
      </c>
      <c r="BX157" s="1">
        <f>'BASE METAS)'!FD147</f>
        <v>4</v>
      </c>
      <c r="BY157" s="1">
        <f>'BASE METAS)'!FE147</f>
        <v>0</v>
      </c>
      <c r="BZ157" s="1">
        <f>'BASE METAS)'!FF147</f>
        <v>1</v>
      </c>
      <c r="CA157" s="1">
        <f>'BASE METAS)'!FG147</f>
        <v>14</v>
      </c>
      <c r="CB157" s="1">
        <f>'BASE METAS)'!FH147</f>
        <v>29</v>
      </c>
      <c r="CC157" s="1">
        <f>'BASE METAS)'!FI147</f>
        <v>0.32558139534883723</v>
      </c>
      <c r="CD157" s="1">
        <f>'BASE METAS)'!FJ147</f>
        <v>43</v>
      </c>
      <c r="CE157" s="1">
        <f>'BASE METAS)'!FK147</f>
        <v>0</v>
      </c>
      <c r="CF157" s="1">
        <f>'BASE METAS)'!FL147</f>
        <v>4</v>
      </c>
      <c r="CG157" s="1">
        <f>'BASE METAS)'!FM147</f>
        <v>4</v>
      </c>
    </row>
    <row r="158" spans="1:85" ht="60.75" customHeight="1" x14ac:dyDescent="0.25">
      <c r="A158" s="1">
        <f>'BASE METAS)'!A148</f>
        <v>0</v>
      </c>
      <c r="B158" s="7199"/>
      <c r="C158" s="7154"/>
      <c r="D158" s="7154"/>
      <c r="E158" s="7154"/>
      <c r="F158" s="7157"/>
      <c r="G158" s="7157"/>
      <c r="H158" s="7144"/>
      <c r="I158" s="7144"/>
      <c r="J158" s="5708"/>
      <c r="K158" s="5708"/>
      <c r="L158" s="5708"/>
      <c r="M158" s="5708"/>
      <c r="N158" s="5708"/>
      <c r="O158" s="5708"/>
      <c r="P158" s="5699"/>
      <c r="Q158" s="5708"/>
      <c r="R158" s="5699"/>
      <c r="S158" s="5699"/>
      <c r="T158" s="5699"/>
      <c r="U158" s="7731"/>
      <c r="V158" s="5699"/>
      <c r="W158" s="5696"/>
      <c r="X158" s="7103"/>
      <c r="Y158" s="353">
        <f>'BASE METAS)'!Y148</f>
        <v>9</v>
      </c>
      <c r="Z158" s="360" t="str">
        <f>'BASE METAS)'!Z148</f>
        <v>PROPONER AL CONSEJO  DEPARTICIPACION CIUDADANA CON MEJOR DESEMPEÑO DURANTE EL AÑO, COMO CANDIDATO AL PREMIO  MUNICIPAL "DR. GUSTAVO BAZ PRADA"</v>
      </c>
      <c r="AA158" s="262" t="str">
        <f>'BASE METAS)'!AA148</f>
        <v>PROPUESTA</v>
      </c>
      <c r="AB158" s="355">
        <f>'BASE METAS)'!AB148</f>
        <v>1</v>
      </c>
      <c r="AC158" s="361">
        <f>'BASE METAS)'!AC148</f>
        <v>1</v>
      </c>
      <c r="AD158" s="362">
        <f>'BASE METAS)'!AD148</f>
        <v>1</v>
      </c>
      <c r="AE158" s="363">
        <f>'BASE METAS)'!AE148</f>
        <v>0</v>
      </c>
      <c r="AF158" s="362">
        <f>'BASE METAS)'!AF148</f>
        <v>0</v>
      </c>
      <c r="AG158" s="363">
        <f>'BASE METAS)'!AG148</f>
        <v>0</v>
      </c>
      <c r="AH158" s="362">
        <f>'BASE METAS)'!AH148</f>
        <v>0</v>
      </c>
      <c r="AI158" s="363">
        <f>'BASE METAS)'!AI148</f>
        <v>0</v>
      </c>
      <c r="AJ158" s="362">
        <f>'BASE METAS)'!AJ148</f>
        <v>0</v>
      </c>
      <c r="AK158" s="358">
        <f>'BASE METAS)'!AK148</f>
        <v>1</v>
      </c>
      <c r="AL158" s="863">
        <f>'BASE METAS)'!AL148</f>
        <v>9</v>
      </c>
      <c r="AM158" s="807" t="str">
        <f>'BASE METAS)'!AM148</f>
        <v>GENERAR PROPUESTA DEL CONSEJO  DEPARTICIPACION CIUDADANA CON MEJOR DESEMPEÑO DURANTE EL AÑO</v>
      </c>
      <c r="AN158" s="807" t="str">
        <f>'BASE METAS)'!AN148</f>
        <v xml:space="preserve"> MIDE SI SE REALIZO ESTA PROPUESTA O NO</v>
      </c>
      <c r="AO158" s="1343" t="str">
        <f>'BASE METAS)'!AU148</f>
        <v>DESEMPEÑO</v>
      </c>
      <c r="AP158" s="807" t="str">
        <f>'BASE METAS)'!AO148</f>
        <v>NO. DE PROPUESTAS HECHAS</v>
      </c>
      <c r="AQ158" s="807" t="str">
        <f>'BASE METAS)'!AP148</f>
        <v>NO. DE PROPUESTAS PROGRAMADAS</v>
      </c>
      <c r="AR158" s="807">
        <f>'BASE METAS)'!AQ148</f>
        <v>100</v>
      </c>
      <c r="AS158" s="1297" t="str">
        <f>'BASE METAS)'!AR148</f>
        <v>PROPUESTA</v>
      </c>
      <c r="AT158" s="807" t="str">
        <f>'BASE METAS)'!AS148</f>
        <v>EFICIENCIA</v>
      </c>
      <c r="AU158" s="1483">
        <f>'BASE METAS)'!BO148</f>
        <v>0</v>
      </c>
      <c r="AV158" s="1">
        <f>'BASE METAS)'!BQ148</f>
        <v>1</v>
      </c>
      <c r="AW158" s="1" t="str">
        <f>'BASE METAS)'!AM150</f>
        <v xml:space="preserve">EXPEDICIÓN DE CERTIFICADOS DE ACTAS INFORMATIVAS Y DE EXTRAVÍO </v>
      </c>
      <c r="AX158" s="1" t="str">
        <f>'BASE METAS)'!AN150</f>
        <v>MIDE LA EFECTIVIDAD EN LA EXPEDICIÓN DE ACTAS INFORMATIVAS Y DE EXTRAVÍO</v>
      </c>
      <c r="AY158" s="1" t="str">
        <f>'BASE METAS)'!AO150</f>
        <v xml:space="preserve">NO. DE CERTIFICACIONES EMITIDAS                                                         </v>
      </c>
      <c r="AZ158" s="1" t="e">
        <f>'BASE METAS)'!#REF!</f>
        <v>#REF!</v>
      </c>
      <c r="BA158" s="1" t="e">
        <f>'BASE METAS)'!#REF!</f>
        <v>#REF!</v>
      </c>
      <c r="BB158" s="1">
        <f>'BASE METAS)'!AQ150</f>
        <v>100</v>
      </c>
      <c r="BC158" s="1" t="e">
        <f>'BASE METAS)'!#REF!</f>
        <v>#REF!</v>
      </c>
      <c r="BD158" s="1" t="str">
        <f>'BASE METAS)'!AR150</f>
        <v>PERSONAS</v>
      </c>
      <c r="BE158" s="1" t="e">
        <f>'BASE METAS)'!#REF!</f>
        <v>#REF!</v>
      </c>
      <c r="BF158" s="1" t="str">
        <f>'BASE METAS)'!AS150</f>
        <v>CALIDAD</v>
      </c>
      <c r="BG158" s="1">
        <f>'BASE METAS)'!CK148</f>
        <v>0</v>
      </c>
      <c r="BH158" s="1352">
        <f>'BASE METAS)'!CL148</f>
        <v>0</v>
      </c>
      <c r="BI158" s="1352">
        <f>'BASE METAS)'!CM148</f>
        <v>0</v>
      </c>
      <c r="BJ158" s="1">
        <f>'BASE METAS)'!CN148</f>
        <v>0</v>
      </c>
      <c r="BK158" s="1">
        <f>'BASE METAS)'!CO148</f>
        <v>0</v>
      </c>
      <c r="BL158" s="1">
        <f>'BASE METAS)'!CP148</f>
        <v>0</v>
      </c>
      <c r="BM158" s="1">
        <f>'BASE METAS)'!CQ148</f>
        <v>0</v>
      </c>
      <c r="BN158" s="1">
        <f>'BASE METAS)'!CR148</f>
        <v>0</v>
      </c>
      <c r="BO158" s="1">
        <f>'BASE METAS)'!CS148</f>
        <v>0</v>
      </c>
      <c r="BP158" s="1">
        <f>'BASE METAS)'!CT148</f>
        <v>0</v>
      </c>
      <c r="BQ158" s="1">
        <f>'BASE METAS)'!CU148</f>
        <v>0</v>
      </c>
      <c r="BR158" s="1">
        <f>'BASE METAS)'!CV148</f>
        <v>0</v>
      </c>
      <c r="BS158" s="1">
        <f>'BASE METAS)'!CW148</f>
        <v>0</v>
      </c>
      <c r="BT158" s="1">
        <f>'BASE METAS)'!CX148</f>
        <v>0</v>
      </c>
      <c r="BU158" s="1">
        <f>'BASE METAS)'!FA148</f>
        <v>1</v>
      </c>
      <c r="BV158" s="1">
        <f>'BASE METAS)'!FB148</f>
        <v>0</v>
      </c>
      <c r="BW158" s="1">
        <f>'BASE METAS)'!FC148</f>
        <v>0</v>
      </c>
      <c r="BX158" s="1">
        <f>'BASE METAS)'!FD148</f>
        <v>0</v>
      </c>
      <c r="BY158" s="1">
        <f>'BASE METAS)'!FE148</f>
        <v>0</v>
      </c>
      <c r="BZ158" s="1">
        <f>'BASE METAS)'!FF148</f>
        <v>0</v>
      </c>
      <c r="CA158" s="1">
        <f>'BASE METAS)'!FG148</f>
        <v>0</v>
      </c>
      <c r="CB158" s="1">
        <f>'BASE METAS)'!FH148</f>
        <v>1</v>
      </c>
      <c r="CC158" s="1">
        <f>'BASE METAS)'!FI148</f>
        <v>0</v>
      </c>
      <c r="CD158" s="1">
        <f>'BASE METAS)'!FJ148</f>
        <v>1</v>
      </c>
      <c r="CE158" s="1">
        <f>'BASE METAS)'!FK148</f>
        <v>0</v>
      </c>
      <c r="CF158" s="1">
        <f>'BASE METAS)'!FL148</f>
        <v>0</v>
      </c>
      <c r="CG158" s="1">
        <f>'BASE METAS)'!FM148</f>
        <v>0</v>
      </c>
    </row>
    <row r="159" spans="1:85" ht="409.5" x14ac:dyDescent="0.25">
      <c r="A159" s="1">
        <f>'BASE METAS)'!A149</f>
        <v>19</v>
      </c>
      <c r="B159" s="7199"/>
      <c r="C159" s="7154">
        <f>'BASE METAS)'!C149</f>
        <v>406</v>
      </c>
      <c r="D159" s="7154">
        <f>'BASE METAS)'!D149</f>
        <v>7</v>
      </c>
      <c r="E159" s="7154" t="str">
        <f>'BASE METAS)'!E149</f>
        <v>ACTUALIZACIÓN DEL REGISTRO CIVIL</v>
      </c>
      <c r="F159" s="7186" t="str">
        <f>'BASE METAS)'!F149</f>
        <v>D00</v>
      </c>
      <c r="G159" s="7186" t="str">
        <f>'BASE METAS)'!G149</f>
        <v>109</v>
      </c>
      <c r="H159" s="7144" t="str">
        <f>'BASE METAS)'!H149</f>
        <v>05</v>
      </c>
      <c r="I159" s="7144" t="str">
        <f>'BASE METAS)'!I149</f>
        <v>02</v>
      </c>
      <c r="J159" s="5706" t="str">
        <f>'BASE METAS)'!J149</f>
        <v>01</v>
      </c>
      <c r="K159" s="5706" t="str">
        <f>'BASE METAS)'!K149</f>
        <v>03</v>
      </c>
      <c r="L159" s="5706" t="str">
        <f>'BASE METAS)'!L149</f>
        <v>01</v>
      </c>
      <c r="M159" s="5706" t="str">
        <f>'BASE METAS)'!M149</f>
        <v>101</v>
      </c>
      <c r="N159" s="5706" t="str">
        <f>'BASE METAS)'!N149</f>
        <v xml:space="preserve">Unidad Jurídica </v>
      </c>
      <c r="O159" s="5706" t="str">
        <f>'BASE METAS)'!O149</f>
        <v>Registro Civil</v>
      </c>
      <c r="P159" s="5697" t="str">
        <f>'BASE METAS)'!P149</f>
        <v>Administración, planeación y control gubernamental</v>
      </c>
      <c r="Q159" s="5697" t="str">
        <f>'BASE METAS)'!Q149</f>
        <v>Aplicación y actualización del marco jurídico</v>
      </c>
      <c r="R159" s="5697" t="str">
        <f>'BASE METAS)'!R149</f>
        <v>Protección jurídica de las personas y sus bienes</v>
      </c>
      <c r="S159" s="5697" t="str">
        <f>'BASE METAS)'!S149</f>
        <v>Regularización y control de los actos del registro civil</v>
      </c>
      <c r="T159" s="5697" t="str">
        <f>'BASE METAS)'!T149</f>
        <v>Actualización del registro civil</v>
      </c>
      <c r="U159" s="7729" t="str">
        <f>'BASE METAS)'!U149</f>
        <v>FOMENTAR LA CONVIVIENCIA SOCIAL PACIFICA Y ARMONICA ENTRE LOS HABITANTES DEL MUNICIPIO INSTITUYENDO INSTANCIAS JURIDICAS CAPACES Y SUFICIENTES PARA OFRECER JUSTICIA PRONTA Y EXPEDITA ASI COMO PROMOVER EL DESARROLLO DE LA CULTURA CIVICA COMO EVENTO PREVENTIVO</v>
      </c>
      <c r="V159" s="5697" t="str">
        <f>'BASE METAS)'!V149</f>
        <v xml:space="preserve">Tlalnepantla 
Protegida </v>
      </c>
      <c r="W159" s="5694">
        <f>'BASE METAS)'!W149</f>
        <v>20028565</v>
      </c>
      <c r="X159" s="7231" t="str">
        <f>'BASE METAS)'!X149</f>
        <v>DEPTO. DE ENLACES CON OFICIALES CONCILIADORES, CALIFICADORES Y REGISTRO CIVIL</v>
      </c>
      <c r="Y159" s="364">
        <f>'BASE METAS)'!Y149</f>
        <v>1</v>
      </c>
      <c r="Z159" s="365" t="str">
        <f>'BASE METAS)'!Z149</f>
        <v>SANCIONAR A PERSONAS DETENIDAS POR EL PROGRAMA DE CONTROL Y PREVENCIÓN DE ACCIDENTE POR INGESTIÓN DE ALCOHOL EN CONDUCTORES DE VEHÍCULOS DE MOTOR CONFORME A GACETA MUNICIPAL APROBADA EN FECHA 26 DE JULIO DE 2010</v>
      </c>
      <c r="AA159" s="263" t="str">
        <f>'BASE METAS)'!AA149</f>
        <v>PERSONAS</v>
      </c>
      <c r="AB159" s="366">
        <f>'BASE METAS)'!AB149</f>
        <v>2000</v>
      </c>
      <c r="AC159" s="367">
        <f>'BASE METAS)'!AC149</f>
        <v>500</v>
      </c>
      <c r="AD159" s="368">
        <f>'BASE METAS)'!AD149</f>
        <v>0.25</v>
      </c>
      <c r="AE159" s="367">
        <f>'BASE METAS)'!AE149</f>
        <v>500</v>
      </c>
      <c r="AF159" s="369">
        <f>'BASE METAS)'!AF149</f>
        <v>0.25</v>
      </c>
      <c r="AG159" s="370">
        <f>'BASE METAS)'!AG149</f>
        <v>500</v>
      </c>
      <c r="AH159" s="371">
        <f>'BASE METAS)'!AH149</f>
        <v>0.25</v>
      </c>
      <c r="AI159" s="370">
        <f>'BASE METAS)'!AI149</f>
        <v>500</v>
      </c>
      <c r="AJ159" s="371">
        <f>'BASE METAS)'!AJ149</f>
        <v>0.25</v>
      </c>
      <c r="AK159" s="358">
        <f>'BASE METAS)'!AK149</f>
        <v>1</v>
      </c>
      <c r="AL159" s="935" t="e">
        <f>'BASE METAS)'!#REF!</f>
        <v>#REF!</v>
      </c>
      <c r="AM159" s="1" t="e">
        <f>'BASE METAS)'!#REF!</f>
        <v>#REF!</v>
      </c>
      <c r="AN159" s="1" t="e">
        <f>'BASE METAS)'!#REF!</f>
        <v>#REF!</v>
      </c>
      <c r="AO159" s="1" t="e">
        <f>'BASE METAS)'!#REF!</f>
        <v>#REF!</v>
      </c>
      <c r="AP159" s="1" t="e">
        <f>'BASE METAS)'!#REF!</f>
        <v>#REF!</v>
      </c>
      <c r="AQ159" s="1" t="e">
        <f>'BASE METAS)'!#REF!</f>
        <v>#REF!</v>
      </c>
      <c r="AR159" s="1" t="e">
        <f>'BASE METAS)'!#REF!</f>
        <v>#REF!</v>
      </c>
      <c r="AS159" s="1" t="e">
        <f>'BASE METAS)'!#REF!</f>
        <v>#REF!</v>
      </c>
      <c r="AT159" s="1" t="e">
        <f>'BASE METAS)'!#REF!</f>
        <v>#REF!</v>
      </c>
      <c r="AU159" s="1479">
        <f>'BASE METAS)'!BO149</f>
        <v>0</v>
      </c>
      <c r="AV159" s="1">
        <f>'BASE METAS)'!BQ149</f>
        <v>2000</v>
      </c>
      <c r="AW159" s="1" t="str">
        <f>'BASE METAS)'!AM151</f>
        <v xml:space="preserve">SANCIONES REALIZADAS POR FALTAS AL REGLAMENTO DE JUSTICIA CÍVICA </v>
      </c>
      <c r="AX159" s="1" t="str">
        <f>'BASE METAS)'!AN151</f>
        <v>MIDE LA EFICIENCIA EN LA REALIZACIÓN DE  SANCIONES A LAS PERSONAS QUE INCUMPLEN LO ESTABLECIDO EN EL REGLAMENTO DE JUSTICIA CÍVICA</v>
      </c>
      <c r="AY159" s="1" t="str">
        <f>'BASE METAS)'!AO151</f>
        <v xml:space="preserve">NO. DE SANCIONES REALIZADAS                                                                  </v>
      </c>
      <c r="AZ159" s="1" t="e">
        <f>'BASE METAS)'!#REF!</f>
        <v>#REF!</v>
      </c>
      <c r="BA159" s="1" t="e">
        <f>'BASE METAS)'!#REF!</f>
        <v>#REF!</v>
      </c>
      <c r="BB159" s="1">
        <f>'BASE METAS)'!AQ151</f>
        <v>100</v>
      </c>
      <c r="BC159" s="1" t="e">
        <f>'BASE METAS)'!#REF!</f>
        <v>#REF!</v>
      </c>
      <c r="BD159" s="1" t="str">
        <f>'BASE METAS)'!AR151</f>
        <v>PERSONAS</v>
      </c>
      <c r="BE159" s="1" t="e">
        <f>'BASE METAS)'!#REF!</f>
        <v>#REF!</v>
      </c>
      <c r="BF159" s="1" t="str">
        <f>'BASE METAS)'!AS151</f>
        <v>CALIDAD</v>
      </c>
      <c r="BG159" s="1">
        <f>'BASE METAS)'!CK149</f>
        <v>0</v>
      </c>
      <c r="BH159" s="1352">
        <f>'BASE METAS)'!CL149</f>
        <v>0</v>
      </c>
      <c r="BI159" s="1352">
        <f>'BASE METAS)'!CM149</f>
        <v>166.66666666666666</v>
      </c>
      <c r="BJ159" s="1">
        <f>'BASE METAS)'!CN149</f>
        <v>167</v>
      </c>
      <c r="BK159" s="1">
        <f>'BASE METAS)'!CO149</f>
        <v>166.66666666666666</v>
      </c>
      <c r="BL159" s="1">
        <f>'BASE METAS)'!CP149</f>
        <v>0</v>
      </c>
      <c r="BM159" s="1">
        <f>'BASE METAS)'!CQ149</f>
        <v>0</v>
      </c>
      <c r="BN159" s="1">
        <f>'BASE METAS)'!CR149</f>
        <v>0</v>
      </c>
      <c r="BO159" s="1">
        <f>'BASE METAS)'!CS149</f>
        <v>0</v>
      </c>
      <c r="BP159" s="1">
        <f>'BASE METAS)'!CT149</f>
        <v>0</v>
      </c>
      <c r="BQ159" s="1">
        <f>'BASE METAS)'!CU149</f>
        <v>0</v>
      </c>
      <c r="BR159" s="1">
        <f>'BASE METAS)'!CV149</f>
        <v>0</v>
      </c>
      <c r="BS159" s="1">
        <f>'BASE METAS)'!CW149</f>
        <v>0</v>
      </c>
      <c r="BT159" s="1">
        <f>'BASE METAS)'!CX149</f>
        <v>0</v>
      </c>
      <c r="BU159" s="1">
        <f>'BASE METAS)'!FA149</f>
        <v>2000</v>
      </c>
      <c r="BV159" s="1">
        <f>'BASE METAS)'!FB149</f>
        <v>0</v>
      </c>
      <c r="BW159" s="1">
        <f>'BASE METAS)'!FC149</f>
        <v>167</v>
      </c>
      <c r="BX159" s="1">
        <f>'BASE METAS)'!FD149</f>
        <v>176</v>
      </c>
      <c r="BY159" s="1">
        <f>'BASE METAS)'!FE149</f>
        <v>9</v>
      </c>
      <c r="BZ159" s="1">
        <f>'BASE METAS)'!FF149</f>
        <v>1.0538922155688624</v>
      </c>
      <c r="CA159" s="1">
        <f>'BASE METAS)'!FG149</f>
        <v>602</v>
      </c>
      <c r="CB159" s="1">
        <f>'BASE METAS)'!FH149</f>
        <v>1398</v>
      </c>
      <c r="CC159" s="1">
        <f>'BASE METAS)'!FI149</f>
        <v>0.30099999999999999</v>
      </c>
      <c r="CD159" s="1">
        <f>'BASE METAS)'!FJ149</f>
        <v>2000</v>
      </c>
      <c r="CE159" s="1">
        <f>'BASE METAS)'!FK149</f>
        <v>0</v>
      </c>
      <c r="CF159" s="1">
        <f>'BASE METAS)'!FL149</f>
        <v>166</v>
      </c>
      <c r="CG159" s="1">
        <f>'BASE METAS)'!FM149</f>
        <v>120</v>
      </c>
    </row>
    <row r="160" spans="1:85" ht="52.5" customHeight="1" x14ac:dyDescent="0.25">
      <c r="A160" s="1">
        <f>'BASE METAS)'!A150</f>
        <v>0</v>
      </c>
      <c r="B160" s="7199"/>
      <c r="C160" s="7154"/>
      <c r="D160" s="7154"/>
      <c r="E160" s="7154"/>
      <c r="F160" s="7186"/>
      <c r="G160" s="7186"/>
      <c r="H160" s="7144"/>
      <c r="I160" s="7144"/>
      <c r="J160" s="5707"/>
      <c r="K160" s="5707"/>
      <c r="L160" s="5707"/>
      <c r="M160" s="5707"/>
      <c r="N160" s="5707"/>
      <c r="O160" s="5707"/>
      <c r="P160" s="5698"/>
      <c r="Q160" s="5698"/>
      <c r="R160" s="5698"/>
      <c r="S160" s="5698"/>
      <c r="T160" s="5698"/>
      <c r="U160" s="7730"/>
      <c r="V160" s="5698"/>
      <c r="W160" s="5695"/>
      <c r="X160" s="7232"/>
      <c r="Y160" s="372">
        <f>'BASE METAS)'!Y150</f>
        <v>2</v>
      </c>
      <c r="Z160" s="373" t="str">
        <f>'BASE METAS)'!Z150</f>
        <v>EXPEDIR CERTIFICADOS DE ACTAS INFORMATIVAS</v>
      </c>
      <c r="AA160" s="264" t="str">
        <f>'BASE METAS)'!AA150</f>
        <v>DOCUMENTO</v>
      </c>
      <c r="AB160" s="374">
        <f>'BASE METAS)'!AB150</f>
        <v>3000</v>
      </c>
      <c r="AC160" s="375">
        <f>'BASE METAS)'!AC150</f>
        <v>750</v>
      </c>
      <c r="AD160" s="376">
        <f>'BASE METAS)'!AD150</f>
        <v>0.25</v>
      </c>
      <c r="AE160" s="375">
        <f>'BASE METAS)'!AE150</f>
        <v>750</v>
      </c>
      <c r="AF160" s="377">
        <f>'BASE METAS)'!AF150</f>
        <v>0.25</v>
      </c>
      <c r="AG160" s="378">
        <f>'BASE METAS)'!AG150</f>
        <v>750</v>
      </c>
      <c r="AH160" s="379">
        <f>'BASE METAS)'!AH150</f>
        <v>0.25</v>
      </c>
      <c r="AI160" s="378">
        <f>'BASE METAS)'!AI150</f>
        <v>750</v>
      </c>
      <c r="AJ160" s="379">
        <f>'BASE METAS)'!AJ150</f>
        <v>0.25</v>
      </c>
      <c r="AK160" s="358">
        <f>'BASE METAS)'!AK150</f>
        <v>1</v>
      </c>
      <c r="AL160" s="935" t="e">
        <f>'BASE METAS)'!#REF!</f>
        <v>#REF!</v>
      </c>
      <c r="AM160" s="1" t="e">
        <f>'BASE METAS)'!#REF!</f>
        <v>#REF!</v>
      </c>
      <c r="AN160" s="1" t="e">
        <f>'BASE METAS)'!#REF!</f>
        <v>#REF!</v>
      </c>
      <c r="AO160" s="1" t="e">
        <f>'BASE METAS)'!#REF!</f>
        <v>#REF!</v>
      </c>
      <c r="AP160" s="1" t="e">
        <f>'BASE METAS)'!#REF!</f>
        <v>#REF!</v>
      </c>
      <c r="AQ160" s="1" t="e">
        <f>'BASE METAS)'!#REF!</f>
        <v>#REF!</v>
      </c>
      <c r="AR160" s="1" t="e">
        <f>'BASE METAS)'!#REF!</f>
        <v>#REF!</v>
      </c>
      <c r="AS160" s="1" t="e">
        <f>'BASE METAS)'!#REF!</f>
        <v>#REF!</v>
      </c>
      <c r="AT160" s="1" t="e">
        <f>'BASE METAS)'!#REF!</f>
        <v>#REF!</v>
      </c>
      <c r="AU160" s="1479">
        <f>'BASE METAS)'!BO150</f>
        <v>0</v>
      </c>
      <c r="AV160" s="1">
        <f>'BASE METAS)'!BQ150</f>
        <v>3000</v>
      </c>
      <c r="AW160" s="1">
        <f>'BASE METAS)'!AL120</f>
        <v>16</v>
      </c>
      <c r="AX160" s="1" t="str">
        <f>'BASE METAS)'!AM120</f>
        <v>SELECCIÓN DE DOCUMENTACIÓN PARA SU DESTRUCCIÓN</v>
      </c>
      <c r="AY160" s="1" t="str">
        <f>'BASE METAS)'!AO152</f>
        <v xml:space="preserve">NO. DE PROPUESTA SOLICITADA                                                                     </v>
      </c>
      <c r="AZ160" s="1" t="e">
        <f>'BASE METAS)'!#REF!</f>
        <v>#REF!</v>
      </c>
      <c r="BA160" s="1" t="str">
        <f>'BASE METAS)'!AO120</f>
        <v xml:space="preserve">METROS ORGANIZADOS Y CLASIFICADOS </v>
      </c>
      <c r="BB160" s="1">
        <f>'BASE METAS)'!AQ152</f>
        <v>100</v>
      </c>
      <c r="BC160" s="1" t="e">
        <f>'BASE METAS)'!#REF!</f>
        <v>#REF!</v>
      </c>
      <c r="BD160" s="1">
        <f>'BASE METAS)'!AQ120</f>
        <v>100</v>
      </c>
      <c r="BE160" s="1" t="str">
        <f>'BASE METAS)'!AR120</f>
        <v>METRO LINEAL</v>
      </c>
      <c r="BF160" s="1" t="e">
        <f>'BASE METAS)'!#REF!</f>
        <v>#REF!</v>
      </c>
      <c r="BG160" s="1" t="str">
        <f>'BASE METAS)'!AS120</f>
        <v>EFICACIA</v>
      </c>
      <c r="BH160" s="1352">
        <f>'BASE METAS)'!CL150</f>
        <v>0</v>
      </c>
      <c r="BI160" s="1352">
        <f>'BASE METAS)'!CM150</f>
        <v>250</v>
      </c>
      <c r="BJ160" s="1">
        <f>'BASE METAS)'!CN150</f>
        <v>250</v>
      </c>
      <c r="BK160" s="1">
        <f>'BASE METAS)'!CO150</f>
        <v>250</v>
      </c>
      <c r="BL160" s="1">
        <f>'BASE METAS)'!CP150</f>
        <v>0</v>
      </c>
      <c r="BM160" s="1">
        <f>'BASE METAS)'!CQ150</f>
        <v>0</v>
      </c>
      <c r="BN160" s="1">
        <f>'BASE METAS)'!CR150</f>
        <v>0</v>
      </c>
      <c r="BO160" s="1">
        <f>'BASE METAS)'!CS150</f>
        <v>0</v>
      </c>
      <c r="BP160" s="1">
        <f>'BASE METAS)'!CT150</f>
        <v>0</v>
      </c>
      <c r="BQ160" s="1">
        <f>'BASE METAS)'!CU150</f>
        <v>0</v>
      </c>
      <c r="BR160" s="1">
        <f>'BASE METAS)'!CV150</f>
        <v>0</v>
      </c>
      <c r="BS160" s="1">
        <f>'BASE METAS)'!CW150</f>
        <v>0</v>
      </c>
      <c r="BT160" s="1">
        <f>'BASE METAS)'!CX150</f>
        <v>0</v>
      </c>
      <c r="BU160" s="1">
        <f>'BASE METAS)'!FA150</f>
        <v>3000</v>
      </c>
      <c r="BV160" s="1">
        <f>'BASE METAS)'!FB150</f>
        <v>3000</v>
      </c>
      <c r="BW160" s="1">
        <f>'BASE METAS)'!FC150</f>
        <v>250</v>
      </c>
      <c r="BX160" s="1">
        <f>'BASE METAS)'!FD150</f>
        <v>423</v>
      </c>
      <c r="BY160" s="1">
        <f>'BASE METAS)'!FE150</f>
        <v>173</v>
      </c>
      <c r="BZ160" s="1">
        <f>'BASE METAS)'!FF150</f>
        <v>1.6919999999999999</v>
      </c>
      <c r="CA160" s="1">
        <f>'BASE METAS)'!FG150</f>
        <v>1132</v>
      </c>
      <c r="CB160" s="1">
        <f>'BASE METAS)'!FH150</f>
        <v>1868</v>
      </c>
      <c r="CC160" s="1">
        <f>'BASE METAS)'!FI150</f>
        <v>0.37733333333333335</v>
      </c>
      <c r="CD160" s="1">
        <f>'BASE METAS)'!FJ150</f>
        <v>3000</v>
      </c>
      <c r="CE160" s="1">
        <f>'BASE METAS)'!FK150</f>
        <v>3000</v>
      </c>
      <c r="CF160" s="1">
        <f>'BASE METAS)'!FL150</f>
        <v>250</v>
      </c>
      <c r="CG160" s="1">
        <f>'BASE METAS)'!FM150</f>
        <v>415</v>
      </c>
    </row>
    <row r="161" spans="1:85" ht="52.5" customHeight="1" x14ac:dyDescent="0.25">
      <c r="A161" s="1">
        <f>'BASE METAS)'!A151</f>
        <v>0</v>
      </c>
      <c r="B161" s="7199"/>
      <c r="C161" s="7154"/>
      <c r="D161" s="7154"/>
      <c r="E161" s="7154"/>
      <c r="F161" s="7186"/>
      <c r="G161" s="7186"/>
      <c r="H161" s="7144"/>
      <c r="I161" s="7144"/>
      <c r="J161" s="5707"/>
      <c r="K161" s="5707"/>
      <c r="L161" s="5707"/>
      <c r="M161" s="5707"/>
      <c r="N161" s="5707"/>
      <c r="O161" s="5707"/>
      <c r="P161" s="5698"/>
      <c r="Q161" s="5698"/>
      <c r="R161" s="5698"/>
      <c r="S161" s="5698"/>
      <c r="T161" s="5698"/>
      <c r="U161" s="7730"/>
      <c r="V161" s="5698"/>
      <c r="W161" s="5695"/>
      <c r="X161" s="7232"/>
      <c r="Y161" s="372">
        <f>'BASE METAS)'!Y151</f>
        <v>3</v>
      </c>
      <c r="Z161" s="373" t="str">
        <f>'BASE METAS)'!Z151</f>
        <v>SANCIONAR A PERSONAS DETENIDAS*** CONFORME AL REGLAMENTO DE JUSTICIA CÍVICA EN SU ART. 28 FRACC. I,II Y III</v>
      </c>
      <c r="AA161" s="264" t="str">
        <f>'BASE METAS)'!AA151</f>
        <v>PERSONAS</v>
      </c>
      <c r="AB161" s="374">
        <f>'BASE METAS)'!AB151</f>
        <v>15000</v>
      </c>
      <c r="AC161" s="375">
        <f>'BASE METAS)'!AC151</f>
        <v>4000</v>
      </c>
      <c r="AD161" s="376">
        <f>'BASE METAS)'!AD151</f>
        <v>0.26666666666666666</v>
      </c>
      <c r="AE161" s="375">
        <f>'BASE METAS)'!AE151</f>
        <v>4000</v>
      </c>
      <c r="AF161" s="377">
        <f>'BASE METAS)'!AF151</f>
        <v>0.26666666666666666</v>
      </c>
      <c r="AG161" s="378">
        <f>'BASE METAS)'!AG151</f>
        <v>4000</v>
      </c>
      <c r="AH161" s="379">
        <f>'BASE METAS)'!AH151</f>
        <v>0.26666666666666666</v>
      </c>
      <c r="AI161" s="378">
        <f>'BASE METAS)'!AI151</f>
        <v>3000</v>
      </c>
      <c r="AJ161" s="379">
        <f>'BASE METAS)'!AJ151</f>
        <v>0.2</v>
      </c>
      <c r="AK161" s="358">
        <f>'BASE METAS)'!AK151</f>
        <v>1</v>
      </c>
      <c r="AL161" s="935" t="e">
        <f>'BASE METAS)'!#REF!</f>
        <v>#REF!</v>
      </c>
      <c r="AM161" s="1" t="e">
        <f>'BASE METAS)'!#REF!</f>
        <v>#REF!</v>
      </c>
      <c r="AN161" s="1" t="e">
        <f>'BASE METAS)'!#REF!</f>
        <v>#REF!</v>
      </c>
      <c r="AO161" s="1" t="e">
        <f>'BASE METAS)'!#REF!</f>
        <v>#REF!</v>
      </c>
      <c r="AP161" s="1" t="e">
        <f>'BASE METAS)'!#REF!</f>
        <v>#REF!</v>
      </c>
      <c r="AQ161" s="1" t="e">
        <f>'BASE METAS)'!#REF!</f>
        <v>#REF!</v>
      </c>
      <c r="AR161" s="1" t="e">
        <f>'BASE METAS)'!#REF!</f>
        <v>#REF!</v>
      </c>
      <c r="AS161" s="1" t="e">
        <f>'BASE METAS)'!#REF!</f>
        <v>#REF!</v>
      </c>
      <c r="AT161" s="1" t="e">
        <f>'BASE METAS)'!#REF!</f>
        <v>#REF!</v>
      </c>
      <c r="AU161" s="1479">
        <f>'BASE METAS)'!BO151</f>
        <v>0</v>
      </c>
      <c r="AV161" s="1">
        <f>'BASE METAS)'!BQ151</f>
        <v>15000</v>
      </c>
      <c r="AW161" s="1" t="e">
        <f>'BASE METAS)'!#REF!</f>
        <v>#REF!</v>
      </c>
      <c r="AX161" s="1" t="e">
        <f>'BASE METAS)'!#REF!</f>
        <v>#REF!</v>
      </c>
      <c r="AY161" s="1" t="e">
        <f>'BASE METAS)'!#REF!</f>
        <v>#REF!</v>
      </c>
      <c r="AZ161" s="1" t="str">
        <f>'BASE METAS)'!AU120</f>
        <v>DESEMPEÑO</v>
      </c>
      <c r="BA161" s="1" t="e">
        <f>'BASE METAS)'!#REF!</f>
        <v>#REF!</v>
      </c>
      <c r="BB161" s="1" t="e">
        <f>'BASE METAS)'!#REF!</f>
        <v>#REF!</v>
      </c>
      <c r="BC161" s="1" t="e">
        <f>'BASE METAS)'!#REF!</f>
        <v>#REF!</v>
      </c>
      <c r="BD161" s="1" t="e">
        <f>'BASE METAS)'!#REF!</f>
        <v>#REF!</v>
      </c>
      <c r="BE161" s="1" t="e">
        <f>'BASE METAS)'!#REF!</f>
        <v>#REF!</v>
      </c>
      <c r="BF161" s="1" t="e">
        <f>'BASE METAS)'!#REF!</f>
        <v>#REF!</v>
      </c>
      <c r="BG161" s="1" t="e">
        <f>'BASE METAS)'!#REF!</f>
        <v>#REF!</v>
      </c>
      <c r="BH161" s="1352">
        <f>'BASE METAS)'!CL151</f>
        <v>0</v>
      </c>
      <c r="BI161" s="1352">
        <f>'BASE METAS)'!CM151</f>
        <v>1333.3333333333333</v>
      </c>
      <c r="BJ161" s="1">
        <f>'BASE METAS)'!CN151</f>
        <v>1333</v>
      </c>
      <c r="BK161" s="1">
        <f>'BASE METAS)'!CO151</f>
        <v>1333.3333333333333</v>
      </c>
      <c r="BL161" s="1">
        <f>'BASE METAS)'!CP151</f>
        <v>0</v>
      </c>
      <c r="BM161" s="1">
        <f>'BASE METAS)'!CQ151</f>
        <v>0</v>
      </c>
      <c r="BN161" s="1">
        <f>'BASE METAS)'!CR151</f>
        <v>0</v>
      </c>
      <c r="BO161" s="1">
        <f>'BASE METAS)'!CS151</f>
        <v>0</v>
      </c>
      <c r="BP161" s="1">
        <f>'BASE METAS)'!CT151</f>
        <v>0</v>
      </c>
      <c r="BQ161" s="1">
        <f>'BASE METAS)'!CU151</f>
        <v>0</v>
      </c>
      <c r="BR161" s="1">
        <f>'BASE METAS)'!CV151</f>
        <v>0</v>
      </c>
      <c r="BS161" s="1">
        <f>'BASE METAS)'!CW151</f>
        <v>0</v>
      </c>
      <c r="BT161" s="1">
        <f>'BASE METAS)'!CX151</f>
        <v>0</v>
      </c>
      <c r="BU161" s="1">
        <f>'BASE METAS)'!FA151</f>
        <v>15000</v>
      </c>
      <c r="BV161" s="1">
        <f>'BASE METAS)'!FB151</f>
        <v>15000</v>
      </c>
      <c r="BW161" s="1">
        <f>'BASE METAS)'!FC151</f>
        <v>1333</v>
      </c>
      <c r="BX161" s="1">
        <f>'BASE METAS)'!FD151</f>
        <v>2377</v>
      </c>
      <c r="BY161" s="1">
        <f>'BASE METAS)'!FE151</f>
        <v>1044</v>
      </c>
      <c r="BZ161" s="1">
        <f>'BASE METAS)'!FF151</f>
        <v>1.7831957989497373</v>
      </c>
      <c r="CA161" s="1">
        <f>'BASE METAS)'!FG151</f>
        <v>7620</v>
      </c>
      <c r="CB161" s="1">
        <f>'BASE METAS)'!FH151</f>
        <v>7380</v>
      </c>
      <c r="CC161" s="1">
        <f>'BASE METAS)'!FI151</f>
        <v>0.50800000000000001</v>
      </c>
      <c r="CD161" s="1">
        <f>'BASE METAS)'!FJ151</f>
        <v>15000</v>
      </c>
      <c r="CE161" s="1">
        <f>'BASE METAS)'!FK151</f>
        <v>15000</v>
      </c>
      <c r="CF161" s="1">
        <f>'BASE METAS)'!FL151</f>
        <v>1334</v>
      </c>
      <c r="CG161" s="1">
        <f>'BASE METAS)'!FM151</f>
        <v>2352</v>
      </c>
    </row>
    <row r="162" spans="1:85" ht="52.5" customHeight="1" x14ac:dyDescent="0.25">
      <c r="A162" s="1">
        <f>'BASE METAS)'!A152</f>
        <v>0</v>
      </c>
      <c r="B162" s="7199"/>
      <c r="C162" s="7154"/>
      <c r="D162" s="7154"/>
      <c r="E162" s="7154"/>
      <c r="F162" s="7186"/>
      <c r="G162" s="7186"/>
      <c r="H162" s="7144"/>
      <c r="I162" s="7144"/>
      <c r="J162" s="5707"/>
      <c r="K162" s="5707"/>
      <c r="L162" s="5707"/>
      <c r="M162" s="5707"/>
      <c r="N162" s="5707"/>
      <c r="O162" s="5707"/>
      <c r="P162" s="5698"/>
      <c r="Q162" s="5698"/>
      <c r="R162" s="5698"/>
      <c r="S162" s="5698"/>
      <c r="T162" s="5698"/>
      <c r="U162" s="7730"/>
      <c r="V162" s="5698"/>
      <c r="W162" s="5695"/>
      <c r="X162" s="7232"/>
      <c r="Y162" s="372">
        <f>'BASE METAS)'!Y152</f>
        <v>4</v>
      </c>
      <c r="Z162" s="345" t="str">
        <f>'BASE METAS)'!Z152</f>
        <v>PROPUESTA PARA MODIFICAR EL REGLAMENTO DE JUSTICIA CÍVICA</v>
      </c>
      <c r="AA162" s="265" t="str">
        <f>'BASE METAS)'!AA152</f>
        <v>PROPUESTA</v>
      </c>
      <c r="AB162" s="374">
        <f>'BASE METAS)'!AB152</f>
        <v>1</v>
      </c>
      <c r="AC162" s="375">
        <f>'BASE METAS)'!AC152</f>
        <v>0</v>
      </c>
      <c r="AD162" s="376">
        <f>'BASE METAS)'!AD152</f>
        <v>0</v>
      </c>
      <c r="AE162" s="375">
        <f>'BASE METAS)'!AE152</f>
        <v>1</v>
      </c>
      <c r="AF162" s="377">
        <f>'BASE METAS)'!AF152</f>
        <v>1</v>
      </c>
      <c r="AG162" s="378">
        <f>'BASE METAS)'!AG152</f>
        <v>0</v>
      </c>
      <c r="AH162" s="379">
        <f>'BASE METAS)'!AH152</f>
        <v>0</v>
      </c>
      <c r="AI162" s="378">
        <f>'BASE METAS)'!AI152</f>
        <v>0</v>
      </c>
      <c r="AJ162" s="379">
        <f>'BASE METAS)'!AJ152</f>
        <v>0</v>
      </c>
      <c r="AK162" s="358">
        <f>'BASE METAS)'!AK152</f>
        <v>1</v>
      </c>
      <c r="AL162" s="935" t="e">
        <f>'BASE METAS)'!#REF!</f>
        <v>#REF!</v>
      </c>
      <c r="AM162" s="1" t="e">
        <f>'BASE METAS)'!#REF!</f>
        <v>#REF!</v>
      </c>
      <c r="AN162" s="1" t="e">
        <f>'BASE METAS)'!#REF!</f>
        <v>#REF!</v>
      </c>
      <c r="AO162" s="1" t="e">
        <f>'BASE METAS)'!#REF!</f>
        <v>#REF!</v>
      </c>
      <c r="AP162" s="1" t="e">
        <f>'BASE METAS)'!#REF!</f>
        <v>#REF!</v>
      </c>
      <c r="AQ162" s="1" t="e">
        <f>'BASE METAS)'!#REF!</f>
        <v>#REF!</v>
      </c>
      <c r="AR162" s="1" t="e">
        <f>'BASE METAS)'!#REF!</f>
        <v>#REF!</v>
      </c>
      <c r="AS162" s="1" t="e">
        <f>'BASE METAS)'!#REF!</f>
        <v>#REF!</v>
      </c>
      <c r="AT162" s="1" t="e">
        <f>'BASE METAS)'!#REF!</f>
        <v>#REF!</v>
      </c>
      <c r="AU162" s="1479">
        <f>'BASE METAS)'!BO152</f>
        <v>0</v>
      </c>
      <c r="AV162" s="1">
        <f>'BASE METAS)'!BQ152</f>
        <v>1</v>
      </c>
      <c r="AW162" s="1" t="str">
        <f>'BASE METAS)'!AM154</f>
        <v xml:space="preserve"> CAMPAÑAS DE REGULARIZACIÒN DEL ESTADO CIVIL DE LAS PERSONAS</v>
      </c>
      <c r="AX162" s="1" t="str">
        <f>'BASE METAS)'!AN120</f>
        <v>MIDE LA CANTIDAD DE METROS LINEALES SUSCEPTINLES PARA SU DESTRUCCIÓN PREVIO DICTAMEN CORRESPONDIENTE.</v>
      </c>
      <c r="AY162" s="1" t="str">
        <f>'BASE METAS)'!AO154</f>
        <v xml:space="preserve">NO. DE CAMPAÑAS PROGRAMADAS                                                                    </v>
      </c>
      <c r="AZ162" s="1" t="e">
        <f>'BASE METAS)'!#REF!</f>
        <v>#REF!</v>
      </c>
      <c r="BA162" s="1" t="str">
        <f>'BASE METAS)'!AP120</f>
        <v>TOTAL DE METROS LINEALES DEL ACERVO DOCUMENTAL</v>
      </c>
      <c r="BB162" s="1">
        <f>'BASE METAS)'!AQ154</f>
        <v>100</v>
      </c>
      <c r="BC162" s="1" t="e">
        <f>'BASE METAS)'!#REF!</f>
        <v>#REF!</v>
      </c>
      <c r="BD162" s="1" t="str">
        <f>'BASE METAS)'!AR154</f>
        <v>CAMPAÑA</v>
      </c>
      <c r="BE162" s="1" t="e">
        <f>'BASE METAS)'!#REF!</f>
        <v>#REF!</v>
      </c>
      <c r="BF162" s="1" t="str">
        <f>'BASE METAS)'!AS154</f>
        <v>CALIDAD</v>
      </c>
      <c r="BG162" s="1">
        <f>'BASE METAS)'!CK152</f>
        <v>0</v>
      </c>
      <c r="BH162" s="1">
        <f>'BASE METAS)'!CL152</f>
        <v>0</v>
      </c>
      <c r="BI162" s="1">
        <f>'BASE METAS)'!CM152</f>
        <v>0</v>
      </c>
      <c r="BJ162" s="1">
        <f>'BASE METAS)'!CN152</f>
        <v>0</v>
      </c>
      <c r="BK162" s="1">
        <f>'BASE METAS)'!CO152</f>
        <v>0.33333333333333331</v>
      </c>
      <c r="BL162" s="1">
        <f>'BASE METAS)'!CP152</f>
        <v>0</v>
      </c>
      <c r="BM162" s="1">
        <f>'BASE METAS)'!CQ152</f>
        <v>0</v>
      </c>
      <c r="BN162" s="1">
        <f>'BASE METAS)'!CR152</f>
        <v>0</v>
      </c>
      <c r="BO162" s="1">
        <f>'BASE METAS)'!CS152</f>
        <v>0</v>
      </c>
      <c r="BP162" s="1">
        <f>'BASE METAS)'!CT152</f>
        <v>0</v>
      </c>
      <c r="BQ162" s="1">
        <f>'BASE METAS)'!CU152</f>
        <v>0</v>
      </c>
      <c r="BR162" s="1">
        <f>'BASE METAS)'!CV152</f>
        <v>0</v>
      </c>
      <c r="BS162" s="1">
        <f>'BASE METAS)'!CW152</f>
        <v>0</v>
      </c>
      <c r="BT162" s="1">
        <f>'BASE METAS)'!CX152</f>
        <v>0</v>
      </c>
      <c r="BU162" s="1">
        <f>'BASE METAS)'!FA152</f>
        <v>1</v>
      </c>
      <c r="BV162" s="1">
        <f>'BASE METAS)'!FB152</f>
        <v>1</v>
      </c>
      <c r="BW162" s="1">
        <f>'BASE METAS)'!FC152</f>
        <v>0</v>
      </c>
      <c r="BX162" s="1">
        <f>'BASE METAS)'!FD152</f>
        <v>0</v>
      </c>
      <c r="BY162" s="1">
        <f>'BASE METAS)'!FE152</f>
        <v>0</v>
      </c>
      <c r="BZ162" s="1">
        <f>'BASE METAS)'!FF152</f>
        <v>0</v>
      </c>
      <c r="CA162" s="1">
        <f>'BASE METAS)'!FG152</f>
        <v>0</v>
      </c>
      <c r="CB162" s="1">
        <f>'BASE METAS)'!FH152</f>
        <v>1</v>
      </c>
      <c r="CC162" s="1">
        <f>'BASE METAS)'!FI152</f>
        <v>0</v>
      </c>
      <c r="CD162" s="1">
        <f>'BASE METAS)'!FJ152</f>
        <v>1</v>
      </c>
      <c r="CE162" s="1">
        <f>'BASE METAS)'!FK152</f>
        <v>1</v>
      </c>
      <c r="CF162" s="1">
        <f>'BASE METAS)'!FL152</f>
        <v>0</v>
      </c>
      <c r="CG162" s="1">
        <f>'BASE METAS)'!FM152</f>
        <v>0</v>
      </c>
    </row>
    <row r="163" spans="1:85" ht="409.5" x14ac:dyDescent="0.25">
      <c r="A163" s="1">
        <f>'BASE METAS)'!A153</f>
        <v>0</v>
      </c>
      <c r="B163" s="7199"/>
      <c r="C163" s="7154"/>
      <c r="D163" s="7154"/>
      <c r="E163" s="7154"/>
      <c r="F163" s="7186"/>
      <c r="G163" s="7186"/>
      <c r="H163" s="7144"/>
      <c r="I163" s="7144"/>
      <c r="J163" s="5707"/>
      <c r="K163" s="5707"/>
      <c r="L163" s="5707"/>
      <c r="M163" s="5707"/>
      <c r="N163" s="5707"/>
      <c r="O163" s="5707"/>
      <c r="P163" s="5698"/>
      <c r="Q163" s="5698"/>
      <c r="R163" s="5698"/>
      <c r="S163" s="5698"/>
      <c r="T163" s="5698"/>
      <c r="U163" s="7730"/>
      <c r="V163" s="5698"/>
      <c r="W163" s="5695"/>
      <c r="X163" s="7232"/>
      <c r="Y163" s="372">
        <f>'BASE METAS)'!Y153</f>
        <v>5</v>
      </c>
      <c r="Z163" s="1159" t="str">
        <f>'BASE METAS)'!Z153</f>
        <v xml:space="preserve">REALIZAR TRAMITES POR CONCEPTO DE ACTAS DE NACIMIENTO, DEFUNCION, MATRIMONIO, DIVORCIO, RECONOCIMIENTOS, COPIAS CERTIFICADAS, ANOTACIONES MARGINALES, BUSQUEDAS, CORRECCIONES DE VICIOS Y DEFECTOS Y CONSTANCIAS DE NO REGISTRO. </v>
      </c>
      <c r="AA163" s="264" t="str">
        <f>'BASE METAS)'!AA153</f>
        <v>PERSONAS</v>
      </c>
      <c r="AB163" s="374">
        <f>'BASE METAS)'!AB153</f>
        <v>145000</v>
      </c>
      <c r="AC163" s="375">
        <f>'BASE METAS)'!AC153</f>
        <v>36250</v>
      </c>
      <c r="AD163" s="376">
        <f>'BASE METAS)'!AD153</f>
        <v>0.25</v>
      </c>
      <c r="AE163" s="375">
        <f>'BASE METAS)'!AE153</f>
        <v>36250</v>
      </c>
      <c r="AF163" s="377">
        <f>'BASE METAS)'!AF153</f>
        <v>0.25</v>
      </c>
      <c r="AG163" s="378">
        <f>'BASE METAS)'!AG153</f>
        <v>36250</v>
      </c>
      <c r="AH163" s="379">
        <f>'BASE METAS)'!AH153</f>
        <v>0.25</v>
      </c>
      <c r="AI163" s="378">
        <f>'BASE METAS)'!AI153</f>
        <v>36250</v>
      </c>
      <c r="AJ163" s="379">
        <f>'BASE METAS)'!AJ153</f>
        <v>0.25</v>
      </c>
      <c r="AK163" s="358">
        <f>'BASE METAS)'!AK153</f>
        <v>1</v>
      </c>
      <c r="AL163" s="935" t="e">
        <f>'BASE METAS)'!#REF!</f>
        <v>#REF!</v>
      </c>
      <c r="AM163" s="1" t="e">
        <f>'BASE METAS)'!#REF!</f>
        <v>#REF!</v>
      </c>
      <c r="AN163" s="1" t="e">
        <f>'BASE METAS)'!#REF!</f>
        <v>#REF!</v>
      </c>
      <c r="AO163" s="1" t="e">
        <f>'BASE METAS)'!#REF!</f>
        <v>#REF!</v>
      </c>
      <c r="AP163" s="1" t="e">
        <f>'BASE METAS)'!#REF!</f>
        <v>#REF!</v>
      </c>
      <c r="AQ163" s="1" t="e">
        <f>'BASE METAS)'!#REF!</f>
        <v>#REF!</v>
      </c>
      <c r="AR163" s="1" t="e">
        <f>'BASE METAS)'!#REF!</f>
        <v>#REF!</v>
      </c>
      <c r="AS163" s="1" t="e">
        <f>'BASE METAS)'!#REF!</f>
        <v>#REF!</v>
      </c>
      <c r="AT163" s="1" t="e">
        <f>'BASE METAS)'!#REF!</f>
        <v>#REF!</v>
      </c>
      <c r="AU163" s="1479">
        <f>'BASE METAS)'!BO153</f>
        <v>0</v>
      </c>
      <c r="AV163" s="1">
        <f>'BASE METAS)'!BQ153</f>
        <v>145000</v>
      </c>
      <c r="AW163" s="1">
        <f>'BASE METAS)'!BR153</f>
        <v>145000</v>
      </c>
      <c r="AX163" s="1">
        <f>'BASE METAS)'!BS153</f>
        <v>36250</v>
      </c>
      <c r="AY163" s="1">
        <f>'BASE METAS)'!BT153</f>
        <v>44857</v>
      </c>
      <c r="AZ163" s="1">
        <f>'BASE METAS)'!BU153</f>
        <v>-8607</v>
      </c>
      <c r="BA163" s="1">
        <f>'BASE METAS)'!BV153</f>
        <v>1.2374344827586208</v>
      </c>
      <c r="BB163" s="1">
        <f>'BASE METAS)'!BW153</f>
        <v>92622</v>
      </c>
      <c r="BC163" s="1">
        <f>'BASE METAS)'!BX153</f>
        <v>52378</v>
      </c>
      <c r="BD163" s="1">
        <f>'BASE METAS)'!BY153</f>
        <v>0.63877241379310346</v>
      </c>
      <c r="BE163" s="1">
        <f>'BASE METAS)'!CG153</f>
        <v>47765</v>
      </c>
      <c r="BF163" s="1">
        <f>'BASE METAS)'!CJ153</f>
        <v>0</v>
      </c>
      <c r="BG163" s="1">
        <f>'BASE METAS)'!CK153</f>
        <v>0</v>
      </c>
      <c r="BH163" s="1">
        <f>'BASE METAS)'!CL153</f>
        <v>0</v>
      </c>
      <c r="BI163" s="1">
        <f>'BASE METAS)'!CM153</f>
        <v>12083.333333333334</v>
      </c>
      <c r="BJ163" s="1">
        <f>'BASE METAS)'!CN153</f>
        <v>12083</v>
      </c>
      <c r="BK163" s="1">
        <f>'BASE METAS)'!CO153</f>
        <v>12083.333333333334</v>
      </c>
      <c r="BL163" s="1">
        <f>'BASE METAS)'!CP153</f>
        <v>0</v>
      </c>
      <c r="BM163" s="1">
        <f>'BASE METAS)'!CQ153</f>
        <v>0</v>
      </c>
      <c r="BN163" s="1">
        <f>'BASE METAS)'!CR153</f>
        <v>0</v>
      </c>
      <c r="BO163" s="1">
        <f>'BASE METAS)'!CS153</f>
        <v>0</v>
      </c>
      <c r="BP163" s="1">
        <f>'BASE METAS)'!CT153</f>
        <v>0</v>
      </c>
      <c r="BQ163" s="1">
        <f>'BASE METAS)'!CU153</f>
        <v>0</v>
      </c>
      <c r="BR163" s="1">
        <f>'BASE METAS)'!CV153</f>
        <v>0</v>
      </c>
      <c r="BS163" s="1">
        <f>'BASE METAS)'!CW153</f>
        <v>0</v>
      </c>
      <c r="BT163" s="1">
        <f>'BASE METAS)'!CX153</f>
        <v>0</v>
      </c>
      <c r="BU163" s="1">
        <f>'BASE METAS)'!FA153</f>
        <v>145000</v>
      </c>
      <c r="BV163" s="1">
        <f>'BASE METAS)'!FB153</f>
        <v>145000</v>
      </c>
      <c r="BW163" s="1">
        <f>'BASE METAS)'!FC153</f>
        <v>12083</v>
      </c>
      <c r="BX163" s="1">
        <f>'BASE METAS)'!FD153</f>
        <v>15695</v>
      </c>
      <c r="BY163" s="1">
        <f>'BASE METAS)'!FE153</f>
        <v>3612</v>
      </c>
      <c r="BZ163" s="1">
        <f>'BASE METAS)'!FF153</f>
        <v>1.2989323843416369</v>
      </c>
      <c r="CA163" s="1">
        <f>'BASE METAS)'!FG153</f>
        <v>63460</v>
      </c>
      <c r="CB163" s="1">
        <f>'BASE METAS)'!FH153</f>
        <v>81540</v>
      </c>
      <c r="CC163" s="1">
        <f>'BASE METAS)'!FI153</f>
        <v>0.43765517241379309</v>
      </c>
      <c r="CD163" s="1">
        <f>'BASE METAS)'!FJ153</f>
        <v>145000</v>
      </c>
      <c r="CE163" s="1">
        <f>'BASE METAS)'!FK153</f>
        <v>145000</v>
      </c>
      <c r="CF163" s="1">
        <f>'BASE METAS)'!FL153</f>
        <v>12083</v>
      </c>
      <c r="CG163" s="1">
        <f>'BASE METAS)'!FM153</f>
        <v>14878</v>
      </c>
    </row>
    <row r="164" spans="1:85" ht="52.5" customHeight="1" x14ac:dyDescent="0.25">
      <c r="A164" s="1">
        <f>'BASE METAS)'!A154</f>
        <v>0</v>
      </c>
      <c r="B164" s="7199"/>
      <c r="C164" s="7154"/>
      <c r="D164" s="7154"/>
      <c r="E164" s="7154"/>
      <c r="F164" s="7186"/>
      <c r="G164" s="7186"/>
      <c r="H164" s="7144"/>
      <c r="I164" s="7144"/>
      <c r="J164" s="5708"/>
      <c r="K164" s="5708"/>
      <c r="L164" s="5708"/>
      <c r="M164" s="5708"/>
      <c r="N164" s="5708"/>
      <c r="O164" s="5708"/>
      <c r="P164" s="5699"/>
      <c r="Q164" s="5699"/>
      <c r="R164" s="5699"/>
      <c r="S164" s="5699"/>
      <c r="T164" s="5699"/>
      <c r="U164" s="7731"/>
      <c r="V164" s="5699"/>
      <c r="W164" s="5696"/>
      <c r="X164" s="7233"/>
      <c r="Y164" s="372">
        <f>'BASE METAS)'!Y154</f>
        <v>6</v>
      </c>
      <c r="Z164" s="1160" t="str">
        <f>'BASE METAS)'!Z154</f>
        <v>REALILZAR CAMPAÑAS DE REGULARIZACIÒN DEL ESTADO CIVIL DE LAS PERSONAS</v>
      </c>
      <c r="AA164" s="264" t="str">
        <f>'BASE METAS)'!AA154</f>
        <v>CAMPAÑA</v>
      </c>
      <c r="AB164" s="374">
        <f>'BASE METAS)'!AB154</f>
        <v>6</v>
      </c>
      <c r="AC164" s="375">
        <f>'BASE METAS)'!AC154</f>
        <v>0</v>
      </c>
      <c r="AD164" s="376">
        <f>'BASE METAS)'!AD154</f>
        <v>0</v>
      </c>
      <c r="AE164" s="375">
        <f>'BASE METAS)'!AE154</f>
        <v>4</v>
      </c>
      <c r="AF164" s="377">
        <f>'BASE METAS)'!AF154</f>
        <v>0.66666666666666663</v>
      </c>
      <c r="AG164" s="378">
        <f>'BASE METAS)'!AG154</f>
        <v>1</v>
      </c>
      <c r="AH164" s="379">
        <f>'BASE METAS)'!AH154</f>
        <v>0.16666666666666666</v>
      </c>
      <c r="AI164" s="378">
        <f>'BASE METAS)'!AI154</f>
        <v>1</v>
      </c>
      <c r="AJ164" s="379">
        <f>'BASE METAS)'!AJ154</f>
        <v>0.16666666666666666</v>
      </c>
      <c r="AK164" s="358">
        <f>'BASE METAS)'!AK154</f>
        <v>0.99999999999999989</v>
      </c>
      <c r="AL164" s="935" t="e">
        <f>'BASE METAS)'!#REF!</f>
        <v>#REF!</v>
      </c>
      <c r="AM164" s="1" t="e">
        <f>'BASE METAS)'!#REF!</f>
        <v>#REF!</v>
      </c>
      <c r="AN164" s="1" t="e">
        <f>'BASE METAS)'!#REF!</f>
        <v>#REF!</v>
      </c>
      <c r="AO164" s="1" t="e">
        <f>'BASE METAS)'!#REF!</f>
        <v>#REF!</v>
      </c>
      <c r="AP164" s="1" t="e">
        <f>'BASE METAS)'!#REF!</f>
        <v>#REF!</v>
      </c>
      <c r="AQ164" s="1" t="e">
        <f>'BASE METAS)'!#REF!</f>
        <v>#REF!</v>
      </c>
      <c r="AR164" s="1" t="e">
        <f>'BASE METAS)'!#REF!</f>
        <v>#REF!</v>
      </c>
      <c r="AS164" s="1" t="e">
        <f>'BASE METAS)'!#REF!</f>
        <v>#REF!</v>
      </c>
      <c r="AT164" s="1" t="e">
        <f>'BASE METAS)'!#REF!</f>
        <v>#REF!</v>
      </c>
      <c r="AU164" s="1479">
        <f>'BASE METAS)'!BO154</f>
        <v>0</v>
      </c>
      <c r="AV164" s="1">
        <f>'BASE METAS)'!BQ154</f>
        <v>5</v>
      </c>
      <c r="AW164" s="1">
        <f>'BASE METAS)'!BR154</f>
        <v>5</v>
      </c>
      <c r="AX164" s="1">
        <f>'BASE METAS)'!BS154</f>
        <v>2</v>
      </c>
      <c r="AY164" s="1">
        <f>'BASE METAS)'!BT154</f>
        <v>4</v>
      </c>
      <c r="AZ164" s="1">
        <f>'BASE METAS)'!BU154</f>
        <v>-2</v>
      </c>
      <c r="BA164" s="1">
        <f>'BASE METAS)'!BV154</f>
        <v>2</v>
      </c>
      <c r="BB164" s="1">
        <f>'BASE METAS)'!BW154</f>
        <v>4</v>
      </c>
      <c r="BC164" s="1">
        <f>'BASE METAS)'!BX154</f>
        <v>1</v>
      </c>
      <c r="BD164" s="1">
        <f>'BASE METAS)'!BY154</f>
        <v>0.8</v>
      </c>
      <c r="BE164" s="1">
        <f>'BASE METAS)'!CG154</f>
        <v>0</v>
      </c>
      <c r="BF164" s="1">
        <f>'BASE METAS)'!CJ154</f>
        <v>0</v>
      </c>
      <c r="BG164" s="1">
        <f>'BASE METAS)'!CK154</f>
        <v>0</v>
      </c>
      <c r="BH164" s="1">
        <f>'BASE METAS)'!CL154</f>
        <v>0</v>
      </c>
      <c r="BI164" s="1">
        <f>'BASE METAS)'!CM154</f>
        <v>0.33333333333333331</v>
      </c>
      <c r="BJ164" s="1">
        <f>'BASE METAS)'!CN154</f>
        <v>6.6666666666666666E-2</v>
      </c>
      <c r="BK164" s="1">
        <f>'BASE METAS)'!CO154</f>
        <v>0.66666666666666663</v>
      </c>
      <c r="BL164" s="1">
        <f>'BASE METAS)'!CP154</f>
        <v>0</v>
      </c>
      <c r="BM164" s="1">
        <f>'BASE METAS)'!CQ154</f>
        <v>0</v>
      </c>
      <c r="BN164" s="1">
        <f>'BASE METAS)'!CR154</f>
        <v>0</v>
      </c>
      <c r="BO164" s="1">
        <f>'BASE METAS)'!CS154</f>
        <v>0</v>
      </c>
      <c r="BP164" s="1">
        <f>'BASE METAS)'!CT154</f>
        <v>0</v>
      </c>
      <c r="BQ164" s="1">
        <f>'BASE METAS)'!CU154</f>
        <v>0</v>
      </c>
      <c r="BR164" s="1">
        <f>'BASE METAS)'!CV154</f>
        <v>0</v>
      </c>
      <c r="BS164" s="1">
        <f>'BASE METAS)'!CW154</f>
        <v>0</v>
      </c>
      <c r="BT164" s="1">
        <f>'BASE METAS)'!CX154</f>
        <v>0</v>
      </c>
      <c r="BU164" s="1">
        <f>'BASE METAS)'!FA154</f>
        <v>5</v>
      </c>
      <c r="BV164" s="1">
        <f>'BASE METAS)'!FB154</f>
        <v>5</v>
      </c>
      <c r="BW164" s="1">
        <f>'BASE METAS)'!FC154</f>
        <v>2</v>
      </c>
      <c r="BX164" s="1">
        <f>'BASE METAS)'!FD154</f>
        <v>0</v>
      </c>
      <c r="BY164" s="1">
        <f>'BASE METAS)'!FE154</f>
        <v>-2</v>
      </c>
      <c r="BZ164" s="1">
        <f>'BASE METAS)'!FF154</f>
        <v>0</v>
      </c>
      <c r="CA164" s="1">
        <f>'BASE METAS)'!FG154</f>
        <v>0</v>
      </c>
      <c r="CB164" s="1">
        <f>'BASE METAS)'!FH154</f>
        <v>5</v>
      </c>
      <c r="CC164" s="1">
        <f>'BASE METAS)'!FI154</f>
        <v>0</v>
      </c>
      <c r="CD164" s="1">
        <f>'BASE METAS)'!FJ154</f>
        <v>5</v>
      </c>
      <c r="CE164" s="1">
        <f>'BASE METAS)'!FK154</f>
        <v>5</v>
      </c>
      <c r="CF164" s="1">
        <f>'BASE METAS)'!FL154</f>
        <v>0</v>
      </c>
      <c r="CG164" s="1">
        <f>'BASE METAS)'!FM154</f>
        <v>2</v>
      </c>
    </row>
    <row r="165" spans="1:85" ht="84" x14ac:dyDescent="0.25">
      <c r="A165" s="1">
        <f>'BASE METAS)'!A155</f>
        <v>20</v>
      </c>
      <c r="B165" s="7199"/>
      <c r="C165" s="7154">
        <f>'BASE METAS)'!C155</f>
        <v>407</v>
      </c>
      <c r="D165" s="7154">
        <f>'BASE METAS)'!D155</f>
        <v>8</v>
      </c>
      <c r="E165" s="7154" t="str">
        <f>'BASE METAS)'!E155</f>
        <v>REVISIÓN Y EXPEDICIÓN DE LA REGLAMENTACIÓN MUNICIPAL</v>
      </c>
      <c r="F165" s="7200" t="str">
        <f>'BASE METAS)'!F155</f>
        <v>D00</v>
      </c>
      <c r="G165" s="7200" t="str">
        <f>'BASE METAS)'!G155</f>
        <v>144</v>
      </c>
      <c r="H165" s="7144" t="str">
        <f>'BASE METAS)'!H155</f>
        <v>01</v>
      </c>
      <c r="I165" s="7144" t="str">
        <f>'BASE METAS)'!I155</f>
        <v>01</v>
      </c>
      <c r="J165" s="5706" t="str">
        <f>'BASE METAS)'!J155</f>
        <v>01</v>
      </c>
      <c r="K165" s="5706" t="str">
        <f>'BASE METAS)'!K155</f>
        <v>01</v>
      </c>
      <c r="L165" s="5706" t="str">
        <f>'BASE METAS)'!L155</f>
        <v>01</v>
      </c>
      <c r="M165" s="5706" t="str">
        <f>'BASE METAS)'!M155</f>
        <v>101</v>
      </c>
      <c r="N165" s="5706" t="str">
        <f>'BASE METAS)'!N155</f>
        <v xml:space="preserve">Unidad Jurídica </v>
      </c>
      <c r="O165" s="5706" t="str">
        <f>'BASE METAS)'!O155</f>
        <v>Gobernación</v>
      </c>
      <c r="P165" s="5706" t="str">
        <f>'BASE METAS)'!P155</f>
        <v>Reglamentar</v>
      </c>
      <c r="Q165" s="5697" t="str">
        <f>'BASE METAS)'!Q155</f>
        <v>Proceso de Reglamentación</v>
      </c>
      <c r="R165" s="5697" t="str">
        <f>'BASE METAS)'!R155</f>
        <v>Reglamentación</v>
      </c>
      <c r="S165" s="5697" t="str">
        <f>'BASE METAS)'!S155</f>
        <v>Reglamentación municipal</v>
      </c>
      <c r="T165" s="5697" t="str">
        <f>'BASE METAS)'!T155</f>
        <v>Revisión y expedición de la reglamentación municipal</v>
      </c>
      <c r="U165" s="7729" t="str">
        <f>'BASE METAS)'!U155</f>
        <v>Vigilar que se coadyuve en la elaboración, actualización y expedición de bandos, reglamentos, circulares, disposiciones administrativas y en general, todas aquellas que sean necesarias para el cumplimiento de las atribuciones conferidas a los ayuntamientos, de acuerdo al Artículo 31 de la Ley Orgánica Municipal del Estado de México; generando con ello confianza en todas las acciones necesarias para la celebración de las Sesiones del H. Ayuntamiento y Comisiones Edilicias.</v>
      </c>
      <c r="V165" s="5697" t="str">
        <f>'BASE METAS)'!V155</f>
        <v xml:space="preserve">Tlalnepantla Protegida </v>
      </c>
      <c r="W165" s="5694">
        <f>'BASE METAS)'!W155</f>
        <v>4968871</v>
      </c>
      <c r="X165" s="7102" t="str">
        <f>'BASE METAS)'!X155</f>
        <v>SUBSECRETARÍA DEL AYUNTAMIENTO</v>
      </c>
      <c r="Y165" s="327">
        <f>'BASE METAS)'!Y155</f>
        <v>16</v>
      </c>
      <c r="Z165" s="328" t="str">
        <f>'BASE METAS)'!Z155</f>
        <v>ELABORACION DE ACTAS DE CABILDO</v>
      </c>
      <c r="AA165" s="266" t="str">
        <f>'BASE METAS)'!AA155</f>
        <v>DOCUMENTO</v>
      </c>
      <c r="AB165" s="380">
        <f>'BASE METAS)'!AB155</f>
        <v>40</v>
      </c>
      <c r="AC165" s="381">
        <f>'BASE METAS)'!AC155</f>
        <v>9</v>
      </c>
      <c r="AD165" s="382">
        <f>'BASE METAS)'!AD155</f>
        <v>0.22500000000000001</v>
      </c>
      <c r="AE165" s="381">
        <f>'BASE METAS)'!AE155</f>
        <v>11</v>
      </c>
      <c r="AF165" s="382">
        <f>'BASE METAS)'!AF155</f>
        <v>0.27500000000000002</v>
      </c>
      <c r="AG165" s="381">
        <f>'BASE METAS)'!AG155</f>
        <v>9</v>
      </c>
      <c r="AH165" s="382">
        <f>'BASE METAS)'!AH155</f>
        <v>0.22500000000000001</v>
      </c>
      <c r="AI165" s="381">
        <f>'BASE METAS)'!AI155</f>
        <v>11</v>
      </c>
      <c r="AJ165" s="382">
        <f>'BASE METAS)'!AJ155</f>
        <v>0.27500000000000002</v>
      </c>
      <c r="AK165" s="1299">
        <f>'BASE METAS)'!AK155</f>
        <v>1</v>
      </c>
      <c r="AL165" s="990">
        <f>'BASE METAS)'!AL155</f>
        <v>16</v>
      </c>
      <c r="AM165" s="959" t="str">
        <f>'BASE METAS)'!AM155</f>
        <v>ELABORACIÓN DE ACTA DE CABILDO</v>
      </c>
      <c r="AN165" s="959" t="str">
        <f>'BASE METAS)'!AN155</f>
        <v>MIDE EL NÚMERO DE ACTAS DE CABILDO REALIZADAS RESPECTO DEL TOTAL DE ACTAS DE CABILDO  PROGRAMADAS</v>
      </c>
      <c r="AO165" s="1343" t="str">
        <f>'BASE METAS)'!AU155</f>
        <v>DESEMPEÑO</v>
      </c>
      <c r="AP165" s="959" t="str">
        <f>'BASE METAS)'!AO155</f>
        <v>NO. DE PROYECTOS DE  CERTIFICACIÓN DE PUNTOS  DE ACUERDO</v>
      </c>
      <c r="AQ165" s="959" t="str">
        <f>'BASE METAS)'!AP155</f>
        <v>NO. DE PROYECTOS DE  CERTIFICACIÓN DE PUNTOS DE ACUERDO</v>
      </c>
      <c r="AR165" s="959">
        <f>'BASE METAS)'!AQ155</f>
        <v>100</v>
      </c>
      <c r="AS165" s="959" t="str">
        <f>'BASE METAS)'!AR155</f>
        <v>DOCUMENTO</v>
      </c>
      <c r="AT165" s="1030" t="str">
        <f>'BASE METAS)'!AS155</f>
        <v>EFICACIA</v>
      </c>
      <c r="AU165" s="1485">
        <f>'BASE METAS)'!BO155</f>
        <v>0</v>
      </c>
      <c r="AV165" s="1222">
        <f>'BASE METAS)'!BQ155</f>
        <v>40</v>
      </c>
      <c r="AW165" s="1301">
        <f>'BASE METAS)'!BR155</f>
        <v>0</v>
      </c>
      <c r="AX165" s="816">
        <f>'BASE METAS)'!BS155</f>
        <v>11</v>
      </c>
      <c r="AY165" s="816">
        <f>'BASE METAS)'!BT155</f>
        <v>14</v>
      </c>
      <c r="AZ165" s="816">
        <f>'BASE METAS)'!BU155</f>
        <v>-3</v>
      </c>
      <c r="BA165" s="816">
        <f>'BASE METAS)'!BV155</f>
        <v>1.2727272727272727</v>
      </c>
      <c r="BB165" s="816">
        <f>'BASE METAS)'!BW155</f>
        <v>26</v>
      </c>
      <c r="BC165" s="816">
        <f>'BASE METAS)'!BX155</f>
        <v>14</v>
      </c>
      <c r="BD165" s="816">
        <f>'BASE METAS)'!BY155</f>
        <v>0.65</v>
      </c>
      <c r="BE165" s="816">
        <f>'BASE METAS)'!CG155</f>
        <v>12</v>
      </c>
      <c r="BF165" s="816">
        <f>'BASE METAS)'!CJ155</f>
        <v>0</v>
      </c>
      <c r="BG165" s="1">
        <f>'BASE METAS)'!CK155</f>
        <v>0</v>
      </c>
      <c r="BH165" s="1">
        <f>'BASE METAS)'!CL155</f>
        <v>0</v>
      </c>
      <c r="BI165" s="1">
        <f>'BASE METAS)'!CM155</f>
        <v>3</v>
      </c>
      <c r="BJ165" s="1">
        <f>'BASE METAS)'!CN155</f>
        <v>3</v>
      </c>
      <c r="BK165" s="1">
        <f>'BASE METAS)'!CO155</f>
        <v>3</v>
      </c>
      <c r="BL165" s="1">
        <f>'BASE METAS)'!CP155</f>
        <v>0</v>
      </c>
      <c r="BM165" s="1">
        <f>'BASE METAS)'!CQ155</f>
        <v>0</v>
      </c>
      <c r="BN165" s="1">
        <f>'BASE METAS)'!CR155</f>
        <v>0</v>
      </c>
      <c r="BO165" s="1">
        <f>'BASE METAS)'!CS155</f>
        <v>0</v>
      </c>
      <c r="BP165" s="1">
        <f>'BASE METAS)'!CT155</f>
        <v>0</v>
      </c>
      <c r="BQ165" s="1">
        <f>'BASE METAS)'!CU155</f>
        <v>0</v>
      </c>
      <c r="BR165" s="1">
        <f>'BASE METAS)'!CV155</f>
        <v>0</v>
      </c>
      <c r="BS165" s="1">
        <f>'BASE METAS)'!CW155</f>
        <v>0</v>
      </c>
      <c r="BT165" s="1">
        <f>'BASE METAS)'!CX155</f>
        <v>0</v>
      </c>
      <c r="BU165" s="1">
        <f>'BASE METAS)'!FA155</f>
        <v>40</v>
      </c>
      <c r="BV165" s="1">
        <f>'BASE METAS)'!FB155</f>
        <v>0</v>
      </c>
      <c r="BW165" s="1">
        <f>'BASE METAS)'!FC155</f>
        <v>3</v>
      </c>
      <c r="BX165" s="1">
        <f>'BASE METAS)'!FD155</f>
        <v>5</v>
      </c>
      <c r="BY165" s="1">
        <f>'BASE METAS)'!FE155</f>
        <v>2</v>
      </c>
      <c r="BZ165" s="1">
        <f>'BASE METAS)'!FF155</f>
        <v>1.6666666666666667</v>
      </c>
      <c r="CA165" s="1">
        <f>'BASE METAS)'!FG155</f>
        <v>17</v>
      </c>
      <c r="CB165" s="1">
        <f>'BASE METAS)'!FH155</f>
        <v>23</v>
      </c>
      <c r="CC165" s="1">
        <f>'BASE METAS)'!FI155</f>
        <v>0.42499999999999999</v>
      </c>
      <c r="CD165" s="1">
        <f>'BASE METAS)'!FJ155</f>
        <v>40</v>
      </c>
      <c r="CE165" s="1">
        <f>'BASE METAS)'!FK155</f>
        <v>0</v>
      </c>
      <c r="CF165" s="1">
        <f>'BASE METAS)'!FL155</f>
        <v>3</v>
      </c>
      <c r="CG165" s="1">
        <f>'BASE METAS)'!FM155</f>
        <v>5</v>
      </c>
    </row>
    <row r="166" spans="1:85" ht="156" x14ac:dyDescent="0.25">
      <c r="A166" s="1">
        <f>'BASE METAS)'!A156</f>
        <v>0</v>
      </c>
      <c r="B166" s="7199"/>
      <c r="C166" s="7154"/>
      <c r="D166" s="7154"/>
      <c r="E166" s="7154"/>
      <c r="F166" s="7200"/>
      <c r="G166" s="7200"/>
      <c r="H166" s="7144"/>
      <c r="I166" s="7144"/>
      <c r="J166" s="5707"/>
      <c r="K166" s="5707"/>
      <c r="L166" s="5707"/>
      <c r="M166" s="5707"/>
      <c r="N166" s="5707"/>
      <c r="O166" s="5707"/>
      <c r="P166" s="5707"/>
      <c r="Q166" s="5698"/>
      <c r="R166" s="5698"/>
      <c r="S166" s="5698"/>
      <c r="T166" s="5698"/>
      <c r="U166" s="7734"/>
      <c r="V166" s="5698"/>
      <c r="W166" s="5695"/>
      <c r="X166" s="7145"/>
      <c r="Y166" s="329">
        <f>'BASE METAS)'!Y156</f>
        <v>17</v>
      </c>
      <c r="Z166" s="330" t="str">
        <f>'BASE METAS)'!Z156</f>
        <v>PROMOVER LO NECESARIO PARA LA PUBLICACION DE LAS GACETAS MUNICIPALES</v>
      </c>
      <c r="AA166" s="267" t="str">
        <f>'BASE METAS)'!AA156</f>
        <v>PUBLICACIÓN</v>
      </c>
      <c r="AB166" s="383">
        <f>'BASE METAS)'!AB156</f>
        <v>19</v>
      </c>
      <c r="AC166" s="384">
        <f>'BASE METAS)'!AC156</f>
        <v>5</v>
      </c>
      <c r="AD166" s="385">
        <f>'BASE METAS)'!AD156</f>
        <v>0.26315789473684209</v>
      </c>
      <c r="AE166" s="384">
        <f>'BASE METAS)'!AE156</f>
        <v>4</v>
      </c>
      <c r="AF166" s="385">
        <f>'BASE METAS)'!AF156</f>
        <v>0.21052631578947367</v>
      </c>
      <c r="AG166" s="384">
        <f>'BASE METAS)'!AG156</f>
        <v>5</v>
      </c>
      <c r="AH166" s="385">
        <f>'BASE METAS)'!AH156</f>
        <v>0.26315789473684209</v>
      </c>
      <c r="AI166" s="384">
        <f>'BASE METAS)'!AI156</f>
        <v>5</v>
      </c>
      <c r="AJ166" s="385">
        <f>'BASE METAS)'!AJ156</f>
        <v>0.26315789473684209</v>
      </c>
      <c r="AK166" s="1300">
        <f>'BASE METAS)'!AK156</f>
        <v>1</v>
      </c>
      <c r="AL166" s="990">
        <f>'BASE METAS)'!AL156</f>
        <v>17</v>
      </c>
      <c r="AM166" s="959" t="str">
        <f>'BASE METAS)'!AM156</f>
        <v>PROVEER LO NECESARIO PARA LA PUBLICACIÓN DE LAS GACETAS MUNICIPALES</v>
      </c>
      <c r="AN166" s="959" t="str">
        <f>'BASE METAS)'!AN156</f>
        <v>MIDE EL NÚMERO DE REVISIONES  REALIZADA A LOS DOCUMENTOS QUE INTEGRARAN LA PUBLICACIÓN DE LA GACETA MUNICIPAL  RESPECTO DEL TOTAL EL NUMERO DE  REVISIONES PROGRAMADAS A LOS DOCUMENTOS QUE INTEGRAN LA PUBLICACIÓN DE LA GACETA MUNICIPAL</v>
      </c>
      <c r="AO166" s="1343" t="str">
        <f>'BASE METAS)'!AU156</f>
        <v>DESEMPEÑO</v>
      </c>
      <c r="AP166" s="1019" t="str">
        <f>'BASE METAS)'!AO156</f>
        <v xml:space="preserve">NO. REVISIÓN DE DOCUMENTOS PARA LA PUBLICACIÓN DE GACETA REALIZADA </v>
      </c>
      <c r="AQ166" s="1019" t="str">
        <f>'BASE METAS)'!AP156</f>
        <v xml:space="preserve">NO. REVISIÓN DE DOCUMENTOS PARA LA PUBLICACIÓN DE GACETA PROGRAMADOS </v>
      </c>
      <c r="AR166" s="959">
        <f>'BASE METAS)'!AQ156</f>
        <v>100</v>
      </c>
      <c r="AS166" s="959" t="str">
        <f>'BASE METAS)'!AR156</f>
        <v>SUPERVISION</v>
      </c>
      <c r="AT166" s="1030" t="str">
        <f>'BASE METAS)'!AS156</f>
        <v>EFICACIA</v>
      </c>
      <c r="AU166" s="1485">
        <f>'BASE METAS)'!BO156</f>
        <v>0</v>
      </c>
      <c r="AV166" s="1222">
        <f>'BASE METAS)'!BQ156</f>
        <v>19</v>
      </c>
      <c r="AW166" s="1301">
        <f>'BASE METAS)'!BR156</f>
        <v>0</v>
      </c>
      <c r="AX166" s="816">
        <f>'BASE METAS)'!BS156</f>
        <v>4</v>
      </c>
      <c r="AY166" s="816">
        <f>'BASE METAS)'!BT156</f>
        <v>6</v>
      </c>
      <c r="AZ166" s="816">
        <f>'BASE METAS)'!BU156</f>
        <v>-2</v>
      </c>
      <c r="BA166" s="816">
        <f>'BASE METAS)'!BV156</f>
        <v>1.5</v>
      </c>
      <c r="BB166" s="816">
        <f>'BASE METAS)'!BW156</f>
        <v>16</v>
      </c>
      <c r="BC166" s="816">
        <f>'BASE METAS)'!BX156</f>
        <v>3</v>
      </c>
      <c r="BD166" s="816">
        <f>'BASE METAS)'!BY156</f>
        <v>0.84210526315789469</v>
      </c>
      <c r="BE166" s="816">
        <f>'BASE METAS)'!CG156</f>
        <v>10</v>
      </c>
      <c r="BF166" s="816">
        <f>'BASE METAS)'!CJ156</f>
        <v>0</v>
      </c>
      <c r="BG166" s="1">
        <f>'BASE METAS)'!CK156</f>
        <v>0</v>
      </c>
      <c r="BH166" s="1">
        <f>'BASE METAS)'!CL156</f>
        <v>0</v>
      </c>
      <c r="BI166" s="1">
        <f>'BASE METAS)'!CM156</f>
        <v>0</v>
      </c>
      <c r="BJ166" s="1">
        <f>'BASE METAS)'!CN156</f>
        <v>2</v>
      </c>
      <c r="BK166" s="1">
        <f>'BASE METAS)'!CO156</f>
        <v>1</v>
      </c>
      <c r="BL166" s="1">
        <f>'BASE METAS)'!CP156</f>
        <v>0</v>
      </c>
      <c r="BM166" s="1">
        <f>'BASE METAS)'!CQ156</f>
        <v>0</v>
      </c>
      <c r="BN166" s="1">
        <f>'BASE METAS)'!CR156</f>
        <v>0</v>
      </c>
      <c r="BO166" s="1">
        <f>'BASE METAS)'!CS156</f>
        <v>0</v>
      </c>
      <c r="BP166" s="1">
        <f>'BASE METAS)'!CT156</f>
        <v>0</v>
      </c>
      <c r="BQ166" s="1">
        <f>'BASE METAS)'!CU156</f>
        <v>0</v>
      </c>
      <c r="BR166" s="1">
        <f>'BASE METAS)'!CV156</f>
        <v>0</v>
      </c>
      <c r="BS166" s="1">
        <f>'BASE METAS)'!CW156</f>
        <v>0</v>
      </c>
      <c r="BT166" s="1">
        <f>'BASE METAS)'!CX156</f>
        <v>0</v>
      </c>
      <c r="BU166" s="1">
        <f>'BASE METAS)'!FA156</f>
        <v>19</v>
      </c>
      <c r="BV166" s="1">
        <f>'BASE METAS)'!FB156</f>
        <v>0</v>
      </c>
      <c r="BW166" s="1">
        <f>'BASE METAS)'!FC156</f>
        <v>2</v>
      </c>
      <c r="BX166" s="1">
        <f>'BASE METAS)'!FD156</f>
        <v>2</v>
      </c>
      <c r="BY166" s="1">
        <f>'BASE METAS)'!FE156</f>
        <v>0</v>
      </c>
      <c r="BZ166" s="1">
        <f>'BASE METAS)'!FF156</f>
        <v>1</v>
      </c>
      <c r="CA166" s="1">
        <f>'BASE METAS)'!FG156</f>
        <v>12</v>
      </c>
      <c r="CB166" s="1">
        <f>'BASE METAS)'!FH156</f>
        <v>7</v>
      </c>
      <c r="CC166" s="1">
        <f>'BASE METAS)'!FI156</f>
        <v>0.63157894736842102</v>
      </c>
      <c r="CD166" s="1">
        <f>'BASE METAS)'!FJ156</f>
        <v>19</v>
      </c>
      <c r="CE166" s="1">
        <f>'BASE METAS)'!FK156</f>
        <v>0</v>
      </c>
      <c r="CF166" s="1">
        <f>'BASE METAS)'!FL156</f>
        <v>2</v>
      </c>
      <c r="CG166" s="1">
        <f>'BASE METAS)'!FM156</f>
        <v>3</v>
      </c>
    </row>
    <row r="167" spans="1:85" ht="96" x14ac:dyDescent="0.2">
      <c r="A167" s="1">
        <f>'BASE METAS)'!A157</f>
        <v>0</v>
      </c>
      <c r="B167" s="7199"/>
      <c r="C167" s="7154"/>
      <c r="D167" s="7154"/>
      <c r="E167" s="7154"/>
      <c r="F167" s="7200"/>
      <c r="G167" s="7200"/>
      <c r="H167" s="7144"/>
      <c r="I167" s="7144"/>
      <c r="J167" s="5707"/>
      <c r="K167" s="5707"/>
      <c r="L167" s="5707"/>
      <c r="M167" s="5707"/>
      <c r="N167" s="5707"/>
      <c r="O167" s="5707"/>
      <c r="P167" s="5707"/>
      <c r="Q167" s="5698"/>
      <c r="R167" s="5698"/>
      <c r="S167" s="5698"/>
      <c r="T167" s="5698"/>
      <c r="U167" s="7734"/>
      <c r="V167" s="5698"/>
      <c r="W167" s="5695"/>
      <c r="X167" s="7145"/>
      <c r="Y167" s="329">
        <f>'BASE METAS)'!Y157</f>
        <v>18</v>
      </c>
      <c r="Z167" s="330" t="str">
        <f>'BASE METAS)'!Z157</f>
        <v>INFORME MENSUAL DE COMISIONES EDILICIAS</v>
      </c>
      <c r="AA167" s="267" t="str">
        <f>'BASE METAS)'!AA157</f>
        <v>DOCUMENTO</v>
      </c>
      <c r="AB167" s="383">
        <f>'BASE METAS)'!AB157</f>
        <v>12</v>
      </c>
      <c r="AC167" s="384">
        <f>'BASE METAS)'!AC157</f>
        <v>3</v>
      </c>
      <c r="AD167" s="385">
        <f>'BASE METAS)'!AD157</f>
        <v>0.25</v>
      </c>
      <c r="AE167" s="384">
        <f>'BASE METAS)'!AE157</f>
        <v>3</v>
      </c>
      <c r="AF167" s="385">
        <f>'BASE METAS)'!AF157</f>
        <v>0.25</v>
      </c>
      <c r="AG167" s="384">
        <f>'BASE METAS)'!AG157</f>
        <v>3</v>
      </c>
      <c r="AH167" s="385">
        <f>'BASE METAS)'!AH157</f>
        <v>0.25</v>
      </c>
      <c r="AI167" s="384">
        <f>'BASE METAS)'!AI157</f>
        <v>3</v>
      </c>
      <c r="AJ167" s="385">
        <f>'BASE METAS)'!AJ157</f>
        <v>0.25</v>
      </c>
      <c r="AK167" s="1300">
        <f>'BASE METAS)'!AK157</f>
        <v>1</v>
      </c>
      <c r="AL167" s="990">
        <f>'BASE METAS)'!AL157</f>
        <v>18</v>
      </c>
      <c r="AM167" s="959" t="str">
        <f>'BASE METAS)'!AM157</f>
        <v>INFORME MENSUAL DE LAS COMISIONES EDILICIAS</v>
      </c>
      <c r="AN167" s="959" t="str">
        <f>'BASE METAS)'!AN157</f>
        <v>MIDE EL NÚMERO DE INFORMES DE LAS COMISIONES EDILICIAS REALIZADAS RESPECTO DEL TOTAL DE INFORMES DE LAS COMISIONES EDILICIAS PROGRAMADAS</v>
      </c>
      <c r="AO167" s="1343" t="str">
        <f>'BASE METAS)'!AU157</f>
        <v>DESEMPEÑO</v>
      </c>
      <c r="AP167" s="959" t="str">
        <f>'BASE METAS)'!AO157</f>
        <v>NO. COMISIONES REALIZADAS</v>
      </c>
      <c r="AQ167" s="959" t="str">
        <f>'BASE METAS)'!AP157</f>
        <v>NO. COMISIONES PROGRAMADAS</v>
      </c>
      <c r="AR167" s="959">
        <f>'BASE METAS)'!AQ157</f>
        <v>100</v>
      </c>
      <c r="AS167" s="959" t="str">
        <f>'BASE METAS)'!AR157</f>
        <v>DOCUMENTO</v>
      </c>
      <c r="AT167" s="1030" t="str">
        <f>'BASE METAS)'!AS157</f>
        <v>EFICACIA</v>
      </c>
      <c r="AU167" s="1485">
        <f>'BASE METAS)'!BO157</f>
        <v>0</v>
      </c>
      <c r="AV167" s="1222">
        <f>'BASE METAS)'!BQ157</f>
        <v>12</v>
      </c>
      <c r="AW167" s="1301">
        <f>'BASE METAS)'!BR157</f>
        <v>0</v>
      </c>
      <c r="AX167" s="1302">
        <f>'BASE METAS)'!BS157</f>
        <v>3</v>
      </c>
      <c r="AY167" s="1293">
        <f>'BASE METAS)'!BT157</f>
        <v>3</v>
      </c>
      <c r="AZ167" s="816">
        <f>'BASE METAS)'!BU157</f>
        <v>0</v>
      </c>
      <c r="BA167" s="1274">
        <f>'BASE METAS)'!BV157</f>
        <v>1</v>
      </c>
      <c r="BB167" s="1274">
        <f>'BASE METAS)'!BW157</f>
        <v>6</v>
      </c>
      <c r="BC167" s="1303">
        <f>'BASE METAS)'!BX157</f>
        <v>6</v>
      </c>
      <c r="BD167" s="1274">
        <f>'BASE METAS)'!BY157</f>
        <v>0.5</v>
      </c>
      <c r="BE167" s="1274">
        <f>'BASE METAS)'!CG157</f>
        <v>3</v>
      </c>
      <c r="BF167" s="816">
        <f>'BASE METAS)'!CJ157</f>
        <v>0</v>
      </c>
      <c r="BG167" s="1">
        <f>'BASE METAS)'!CK157</f>
        <v>0</v>
      </c>
      <c r="BH167" s="1">
        <f>'BASE METAS)'!CL157</f>
        <v>0</v>
      </c>
      <c r="BI167" s="1">
        <f>'BASE METAS)'!CM157</f>
        <v>0</v>
      </c>
      <c r="BJ167" s="1">
        <f>'BASE METAS)'!CN157</f>
        <v>1</v>
      </c>
      <c r="BK167" s="1">
        <f>'BASE METAS)'!CO157</f>
        <v>1</v>
      </c>
      <c r="BL167" s="1">
        <f>'BASE METAS)'!CP157</f>
        <v>0</v>
      </c>
      <c r="BM167" s="1">
        <f>'BASE METAS)'!CQ157</f>
        <v>0</v>
      </c>
      <c r="BN167" s="1">
        <f>'BASE METAS)'!CR157</f>
        <v>0</v>
      </c>
      <c r="BO167" s="1">
        <f>'BASE METAS)'!CS157</f>
        <v>0</v>
      </c>
      <c r="BP167" s="1">
        <f>'BASE METAS)'!CT157</f>
        <v>0</v>
      </c>
      <c r="BQ167" s="1">
        <f>'BASE METAS)'!CU157</f>
        <v>0</v>
      </c>
      <c r="BR167" s="1">
        <f>'BASE METAS)'!CV157</f>
        <v>0</v>
      </c>
      <c r="BS167" s="1">
        <f>'BASE METAS)'!CW157</f>
        <v>0</v>
      </c>
      <c r="BT167" s="1">
        <f>'BASE METAS)'!CX157</f>
        <v>0</v>
      </c>
      <c r="BU167" s="1">
        <f>'BASE METAS)'!FA157</f>
        <v>12</v>
      </c>
      <c r="BV167" s="1">
        <f>'BASE METAS)'!FB157</f>
        <v>0</v>
      </c>
      <c r="BW167" s="1">
        <f>'BASE METAS)'!FC157</f>
        <v>1</v>
      </c>
      <c r="BX167" s="1">
        <f>'BASE METAS)'!FD157</f>
        <v>1</v>
      </c>
      <c r="BY167" s="1">
        <f>'BASE METAS)'!FE157</f>
        <v>0</v>
      </c>
      <c r="BZ167" s="1">
        <f>'BASE METAS)'!FF157</f>
        <v>1</v>
      </c>
      <c r="CA167" s="1">
        <f>'BASE METAS)'!FG157</f>
        <v>4</v>
      </c>
      <c r="CB167" s="1">
        <f>'BASE METAS)'!FH157</f>
        <v>8</v>
      </c>
      <c r="CC167" s="1">
        <f>'BASE METAS)'!FI157</f>
        <v>0.33333333333333331</v>
      </c>
      <c r="CD167" s="1">
        <f>'BASE METAS)'!FJ157</f>
        <v>12</v>
      </c>
      <c r="CE167" s="1">
        <f>'BASE METAS)'!FK157</f>
        <v>0</v>
      </c>
      <c r="CF167" s="1">
        <f>'BASE METAS)'!FL157</f>
        <v>1</v>
      </c>
      <c r="CG167" s="1">
        <f>'BASE METAS)'!FM157</f>
        <v>1</v>
      </c>
    </row>
    <row r="168" spans="1:85" ht="144" x14ac:dyDescent="0.25">
      <c r="A168" s="1">
        <f>'BASE METAS)'!A158</f>
        <v>0</v>
      </c>
      <c r="B168" s="7199"/>
      <c r="C168" s="7154"/>
      <c r="D168" s="7154"/>
      <c r="E168" s="7154"/>
      <c r="F168" s="7200"/>
      <c r="G168" s="7200"/>
      <c r="H168" s="7144"/>
      <c r="I168" s="7144"/>
      <c r="J168" s="5707"/>
      <c r="K168" s="5707"/>
      <c r="L168" s="5707"/>
      <c r="M168" s="5707"/>
      <c r="N168" s="5707"/>
      <c r="O168" s="5707"/>
      <c r="P168" s="5707"/>
      <c r="Q168" s="5698"/>
      <c r="R168" s="5698"/>
      <c r="S168" s="5698"/>
      <c r="T168" s="5698"/>
      <c r="U168" s="7734"/>
      <c r="V168" s="5698"/>
      <c r="W168" s="5695"/>
      <c r="X168" s="7145"/>
      <c r="Y168" s="329">
        <f>'BASE METAS)'!Y158</f>
        <v>19</v>
      </c>
      <c r="Z168" s="330" t="str">
        <f>'BASE METAS)'!Z158</f>
        <v>SUPERVISAR Y COORDINAR LA REVISION Y ACTUALIZACION DE REGLAMENTOS</v>
      </c>
      <c r="AA168" s="268" t="str">
        <f>'BASE METAS)'!AA158</f>
        <v>EXPEDIENTES</v>
      </c>
      <c r="AB168" s="383">
        <f>'BASE METAS)'!AB158</f>
        <v>8</v>
      </c>
      <c r="AC168" s="384">
        <f>'BASE METAS)'!AC158</f>
        <v>3</v>
      </c>
      <c r="AD168" s="385">
        <f>'BASE METAS)'!AD158</f>
        <v>0.375</v>
      </c>
      <c r="AE168" s="384">
        <f>'BASE METAS)'!AE158</f>
        <v>1</v>
      </c>
      <c r="AF168" s="385">
        <f>'BASE METAS)'!AF158</f>
        <v>0.125</v>
      </c>
      <c r="AG168" s="384">
        <f>'BASE METAS)'!AG158</f>
        <v>3</v>
      </c>
      <c r="AH168" s="385">
        <f>'BASE METAS)'!AH158</f>
        <v>0.375</v>
      </c>
      <c r="AI168" s="384">
        <f>'BASE METAS)'!AI158</f>
        <v>1</v>
      </c>
      <c r="AJ168" s="385">
        <f>'BASE METAS)'!AJ158</f>
        <v>0.125</v>
      </c>
      <c r="AK168" s="1300">
        <f>'BASE METAS)'!AK158</f>
        <v>1</v>
      </c>
      <c r="AL168" s="959">
        <f>'BASE METAS)'!AL158</f>
        <v>19</v>
      </c>
      <c r="AM168" s="959" t="str">
        <f>'BASE METAS)'!AM158</f>
        <v>SUPERVISAR Y COORDINAR LAS REVISIÓN  Y ACTUALIZACIONES DE  REGLAMENTOS,</v>
      </c>
      <c r="AN168" s="959" t="str">
        <f>'BASE METAS)'!AN158</f>
        <v>MIDE EL NUMERO DE SUPERVISIONES REALIZADAS RESPECTO AL TOTAL DE SUPERVISIONES PROGRAMADAS</v>
      </c>
      <c r="AO168" s="1343" t="str">
        <f>'BASE METAS)'!AU158</f>
        <v>DESEMPEÑO</v>
      </c>
      <c r="AP168" s="959" t="str">
        <f>'BASE METAS)'!AO158</f>
        <v>NO. DE SUPERVISIONES REALIZADAS</v>
      </c>
      <c r="AQ168" s="959" t="str">
        <f>'BASE METAS)'!AP158</f>
        <v xml:space="preserve">NO. DE SUPERVISIONES PROGRAMADAS </v>
      </c>
      <c r="AR168" s="959">
        <f>'BASE METAS)'!AQ158</f>
        <v>100</v>
      </c>
      <c r="AS168" s="959" t="str">
        <f>'BASE METAS)'!AR158</f>
        <v>REUNION</v>
      </c>
      <c r="AT168" s="1030" t="str">
        <f>'BASE METAS)'!AS158</f>
        <v>EFICACIA</v>
      </c>
      <c r="AU168" s="1485">
        <f>'BASE METAS)'!BO158</f>
        <v>0</v>
      </c>
      <c r="AV168" s="1222">
        <f>'BASE METAS)'!BQ158</f>
        <v>8</v>
      </c>
      <c r="AW168" s="1301">
        <f>'BASE METAS)'!BR158</f>
        <v>0</v>
      </c>
      <c r="AX168" s="816">
        <f>'BASE METAS)'!BS158</f>
        <v>1</v>
      </c>
      <c r="AY168" s="816">
        <f>'BASE METAS)'!BT158</f>
        <v>2</v>
      </c>
      <c r="AZ168" s="816">
        <f>'BASE METAS)'!BU158</f>
        <v>-1</v>
      </c>
      <c r="BA168" s="816">
        <f>'BASE METAS)'!BV158</f>
        <v>2</v>
      </c>
      <c r="BB168" s="816">
        <f>'BASE METAS)'!BW158</f>
        <v>5</v>
      </c>
      <c r="BC168" s="816">
        <f>'BASE METAS)'!BX158</f>
        <v>3</v>
      </c>
      <c r="BD168" s="816">
        <f>'BASE METAS)'!BY158</f>
        <v>0.625</v>
      </c>
      <c r="BE168" s="816">
        <f>'BASE METAS)'!CG158</f>
        <v>3</v>
      </c>
      <c r="BF168" s="816">
        <f>'BASE METAS)'!CJ158</f>
        <v>0</v>
      </c>
      <c r="BG168" s="1">
        <f>'BASE METAS)'!CK158</f>
        <v>0</v>
      </c>
      <c r="BH168" s="1">
        <f>'BASE METAS)'!CL158</f>
        <v>0</v>
      </c>
      <c r="BI168" s="1">
        <f>'BASE METAS)'!CM158</f>
        <v>0</v>
      </c>
      <c r="BJ168" s="1">
        <f>'BASE METAS)'!CN158</f>
        <v>1</v>
      </c>
      <c r="BK168" s="1">
        <f>'BASE METAS)'!CO158</f>
        <v>1</v>
      </c>
      <c r="BL168" s="1">
        <f>'BASE METAS)'!CP158</f>
        <v>0</v>
      </c>
      <c r="BM168" s="1">
        <f>'BASE METAS)'!CQ158</f>
        <v>0</v>
      </c>
      <c r="BN168" s="1">
        <f>'BASE METAS)'!CR158</f>
        <v>0</v>
      </c>
      <c r="BO168" s="1">
        <f>'BASE METAS)'!CS158</f>
        <v>0</v>
      </c>
      <c r="BP168" s="1">
        <f>'BASE METAS)'!CT158</f>
        <v>0</v>
      </c>
      <c r="BQ168" s="1">
        <f>'BASE METAS)'!CU158</f>
        <v>0</v>
      </c>
      <c r="BR168" s="1">
        <f>'BASE METAS)'!CV158</f>
        <v>0</v>
      </c>
      <c r="BS168" s="1">
        <f>'BASE METAS)'!CW158</f>
        <v>0</v>
      </c>
      <c r="BT168" s="1">
        <f>'BASE METAS)'!CX158</f>
        <v>0</v>
      </c>
      <c r="BU168" s="1">
        <f>'BASE METAS)'!FA158</f>
        <v>8</v>
      </c>
      <c r="BV168" s="1">
        <f>'BASE METAS)'!FB158</f>
        <v>0</v>
      </c>
      <c r="BW168" s="1">
        <f>'BASE METAS)'!FC158</f>
        <v>1</v>
      </c>
      <c r="BX168" s="1">
        <f>'BASE METAS)'!FD158</f>
        <v>1</v>
      </c>
      <c r="BY168" s="1">
        <f>'BASE METAS)'!FE158</f>
        <v>0</v>
      </c>
      <c r="BZ168" s="1">
        <f>'BASE METAS)'!FF158</f>
        <v>1</v>
      </c>
      <c r="CA168" s="1">
        <f>'BASE METAS)'!FG158</f>
        <v>4</v>
      </c>
      <c r="CB168" s="1">
        <f>'BASE METAS)'!FH158</f>
        <v>4</v>
      </c>
      <c r="CC168" s="1">
        <f>'BASE METAS)'!FI158</f>
        <v>0.5</v>
      </c>
      <c r="CD168" s="1">
        <f>'BASE METAS)'!FJ158</f>
        <v>8</v>
      </c>
      <c r="CE168" s="1">
        <f>'BASE METAS)'!FK158</f>
        <v>0</v>
      </c>
      <c r="CF168" s="1">
        <f>'BASE METAS)'!FL158</f>
        <v>0</v>
      </c>
      <c r="CG168" s="1">
        <f>'BASE METAS)'!FM158</f>
        <v>1</v>
      </c>
    </row>
    <row r="169" spans="1:85" ht="204" x14ac:dyDescent="0.25">
      <c r="A169" s="1">
        <f>'BASE METAS)'!A159</f>
        <v>0</v>
      </c>
      <c r="B169" s="7199"/>
      <c r="C169" s="7154"/>
      <c r="D169" s="7154"/>
      <c r="E169" s="7154"/>
      <c r="F169" s="7200"/>
      <c r="G169" s="7200"/>
      <c r="H169" s="7144"/>
      <c r="I169" s="7144"/>
      <c r="J169" s="5707"/>
      <c r="K169" s="5707"/>
      <c r="L169" s="5707"/>
      <c r="M169" s="5707"/>
      <c r="N169" s="5707"/>
      <c r="O169" s="5707"/>
      <c r="P169" s="5707"/>
      <c r="Q169" s="5698"/>
      <c r="R169" s="5698"/>
      <c r="S169" s="5698"/>
      <c r="T169" s="5698"/>
      <c r="U169" s="7734"/>
      <c r="V169" s="5698"/>
      <c r="W169" s="5695"/>
      <c r="X169" s="7145"/>
      <c r="Y169" s="329">
        <f>'BASE METAS)'!Y159</f>
        <v>20</v>
      </c>
      <c r="Z169" s="387" t="str">
        <f>'BASE METAS)'!Z159</f>
        <v>INFORMAR QUE LA DIFUSION SOBRE  LAS ALTERNATIVAS DE MEDIACION  SE REALICE EN TIEMPO Y FORMA</v>
      </c>
      <c r="AA169" s="267" t="str">
        <f>'BASE METAS)'!AA159</f>
        <v>INFORME</v>
      </c>
      <c r="AB169" s="383">
        <f>'BASE METAS)'!AB159</f>
        <v>12</v>
      </c>
      <c r="AC169" s="256">
        <f>'BASE METAS)'!AC159</f>
        <v>3</v>
      </c>
      <c r="AD169" s="257">
        <f>'BASE METAS)'!AD159</f>
        <v>0.25</v>
      </c>
      <c r="AE169" s="256">
        <f>'BASE METAS)'!AE159</f>
        <v>3</v>
      </c>
      <c r="AF169" s="257">
        <f>'BASE METAS)'!AF159</f>
        <v>0.25</v>
      </c>
      <c r="AG169" s="256">
        <f>'BASE METAS)'!AG159</f>
        <v>3</v>
      </c>
      <c r="AH169" s="257">
        <f>'BASE METAS)'!AH159</f>
        <v>0.25</v>
      </c>
      <c r="AI169" s="256">
        <f>'BASE METAS)'!AI159</f>
        <v>3</v>
      </c>
      <c r="AJ169" s="385">
        <f>'BASE METAS)'!AJ159</f>
        <v>0.25</v>
      </c>
      <c r="AK169" s="386">
        <f>'BASE METAS)'!AK159</f>
        <v>1</v>
      </c>
      <c r="AL169" s="990">
        <f>'BASE METAS)'!AL159</f>
        <v>20</v>
      </c>
      <c r="AM169" s="959" t="str">
        <f>'BASE METAS)'!AM159</f>
        <v xml:space="preserve">INFORMAR QUE LA DIFUSION SOBRE  LAS ALTERNATIVAS DE MEDIACION  SE REALICE EN TIEMPO Y FORMA     </v>
      </c>
      <c r="AN169" s="959" t="str">
        <f>'BASE METAS)'!AN159</f>
        <v xml:space="preserve">MIDE LA  DIFUSION  REALIZADA  CON RESPECTO  A LA DIFUSION PROGRAMADA </v>
      </c>
      <c r="AO169" s="1343" t="str">
        <f>'BASE METAS)'!AU159</f>
        <v>DESEMPEÑO</v>
      </c>
      <c r="AP169" s="863" t="str">
        <f>'BASE METAS)'!AO159</f>
        <v xml:space="preserve">INFORMES REALIZADOS </v>
      </c>
      <c r="AQ169" s="959" t="str">
        <f>'BASE METAS)'!AP159</f>
        <v xml:space="preserve">INFORMES PROGRAMADOS </v>
      </c>
      <c r="AR169" s="959">
        <f>'BASE METAS)'!AQ159</f>
        <v>100</v>
      </c>
      <c r="AS169" s="1036" t="str">
        <f>'BASE METAS)'!AR159</f>
        <v>INFORMES</v>
      </c>
      <c r="AT169" s="807" t="str">
        <f>'BASE METAS)'!AS159</f>
        <v>EFICACIA</v>
      </c>
      <c r="AU169" s="1483">
        <f>'BASE METAS)'!BO159</f>
        <v>0</v>
      </c>
      <c r="AV169" s="1">
        <f>'BASE METAS)'!BQ159</f>
        <v>12</v>
      </c>
      <c r="AW169" s="1">
        <f>'BASE METAS)'!BR159</f>
        <v>0</v>
      </c>
      <c r="AX169" s="1">
        <f>'BASE METAS)'!BS159</f>
        <v>3</v>
      </c>
      <c r="AY169" s="1">
        <f>'BASE METAS)'!BT159</f>
        <v>3</v>
      </c>
      <c r="AZ169" s="1">
        <f>'BASE METAS)'!BU159</f>
        <v>0</v>
      </c>
      <c r="BA169" s="1">
        <f>'BASE METAS)'!BV159</f>
        <v>1</v>
      </c>
      <c r="BB169" s="1">
        <f>'BASE METAS)'!BW159</f>
        <v>5</v>
      </c>
      <c r="BC169" s="1">
        <f>'BASE METAS)'!BX159</f>
        <v>7</v>
      </c>
      <c r="BD169" s="1">
        <f>'BASE METAS)'!BY159</f>
        <v>0.41666666666666669</v>
      </c>
      <c r="BE169" s="1">
        <f>'BASE METAS)'!CG159</f>
        <v>2</v>
      </c>
      <c r="BF169" s="1">
        <f>'BASE METAS)'!CJ159</f>
        <v>0</v>
      </c>
      <c r="BG169" s="1">
        <f>'BASE METAS)'!CK159</f>
        <v>0</v>
      </c>
      <c r="BH169" s="1">
        <f>'BASE METAS)'!CL159</f>
        <v>0</v>
      </c>
      <c r="BI169" s="1">
        <f>'BASE METAS)'!CM159</f>
        <v>0</v>
      </c>
      <c r="BJ169" s="1">
        <f>'BASE METAS)'!CN159</f>
        <v>1</v>
      </c>
      <c r="BK169" s="1">
        <f>'BASE METAS)'!CO159</f>
        <v>1</v>
      </c>
      <c r="BL169" s="1">
        <f>'BASE METAS)'!CP159</f>
        <v>0</v>
      </c>
      <c r="BM169" s="1">
        <f>'BASE METAS)'!CQ159</f>
        <v>0</v>
      </c>
      <c r="BN169" s="1">
        <f>'BASE METAS)'!CR159</f>
        <v>0</v>
      </c>
      <c r="BO169" s="1">
        <f>'BASE METAS)'!CS159</f>
        <v>0</v>
      </c>
      <c r="BP169" s="1">
        <f>'BASE METAS)'!CT159</f>
        <v>0</v>
      </c>
      <c r="BQ169" s="1">
        <f>'BASE METAS)'!CU159</f>
        <v>0</v>
      </c>
      <c r="BR169" s="1">
        <f>'BASE METAS)'!CV159</f>
        <v>0</v>
      </c>
      <c r="BS169" s="1">
        <f>'BASE METAS)'!CW159</f>
        <v>0</v>
      </c>
      <c r="BT169" s="1">
        <f>'BASE METAS)'!CX159</f>
        <v>0</v>
      </c>
      <c r="BU169" s="1">
        <f>'BASE METAS)'!FA159</f>
        <v>12</v>
      </c>
      <c r="BV169" s="1">
        <f>'BASE METAS)'!FB159</f>
        <v>0</v>
      </c>
      <c r="BW169" s="1">
        <f>'BASE METAS)'!FC159</f>
        <v>1</v>
      </c>
      <c r="BX169" s="1">
        <f>'BASE METAS)'!FD159</f>
        <v>1</v>
      </c>
      <c r="BY169" s="1">
        <f>'BASE METAS)'!FE159</f>
        <v>0</v>
      </c>
      <c r="BZ169" s="1">
        <f>'BASE METAS)'!FF159</f>
        <v>1</v>
      </c>
      <c r="CA169" s="1">
        <f>'BASE METAS)'!FG159</f>
        <v>3</v>
      </c>
      <c r="CB169" s="1">
        <f>'BASE METAS)'!FH159</f>
        <v>9</v>
      </c>
      <c r="CC169" s="1">
        <f>'BASE METAS)'!FI159</f>
        <v>0.25</v>
      </c>
      <c r="CD169" s="1">
        <f>'BASE METAS)'!FJ159</f>
        <v>12</v>
      </c>
      <c r="CE169" s="1">
        <f>'BASE METAS)'!FK159</f>
        <v>0</v>
      </c>
      <c r="CF169" s="1">
        <f>'BASE METAS)'!FL159</f>
        <v>1</v>
      </c>
      <c r="CG169" s="1">
        <f>'BASE METAS)'!FM159</f>
        <v>1</v>
      </c>
    </row>
    <row r="170" spans="1:85" ht="92.25" customHeight="1" x14ac:dyDescent="0.25">
      <c r="A170" s="1">
        <f>'BASE METAS)'!A160</f>
        <v>0</v>
      </c>
      <c r="B170" s="7199"/>
      <c r="C170" s="7154"/>
      <c r="D170" s="7154"/>
      <c r="E170" s="7154"/>
      <c r="F170" s="7200"/>
      <c r="G170" s="7200"/>
      <c r="H170" s="7144"/>
      <c r="I170" s="7144"/>
      <c r="J170" s="5707"/>
      <c r="K170" s="5707"/>
      <c r="L170" s="5707"/>
      <c r="M170" s="5707"/>
      <c r="N170" s="5707"/>
      <c r="O170" s="5707"/>
      <c r="P170" s="5707"/>
      <c r="Q170" s="5698"/>
      <c r="R170" s="5698"/>
      <c r="S170" s="5698"/>
      <c r="T170" s="5698"/>
      <c r="U170" s="7734"/>
      <c r="V170" s="5698"/>
      <c r="W170" s="5695"/>
      <c r="X170" s="7145"/>
      <c r="Y170" s="329">
        <f>'BASE METAS)'!Y160</f>
        <v>21</v>
      </c>
      <c r="Z170" s="387" t="str">
        <f>'BASE METAS)'!Z160</f>
        <v>SUPERVISAR QUE LOS PROCEDIMIENTOS SANCIONADORES DE MEDIACION Y CONDOMINALES SE INTEGREN CONFORME A LA NORMATIVIDAD ESTABLECIDA</v>
      </c>
      <c r="AA170" s="268" t="str">
        <f>'BASE METAS)'!AA160</f>
        <v>INFORME</v>
      </c>
      <c r="AB170" s="383">
        <f>'BASE METAS)'!AB160</f>
        <v>12</v>
      </c>
      <c r="AC170" s="256">
        <f>'BASE METAS)'!AC160</f>
        <v>3</v>
      </c>
      <c r="AD170" s="388">
        <f>'BASE METAS)'!AD160</f>
        <v>0.25</v>
      </c>
      <c r="AE170" s="256">
        <f>'BASE METAS)'!AE160</f>
        <v>3</v>
      </c>
      <c r="AF170" s="388">
        <f>'BASE METAS)'!AF160</f>
        <v>0.25</v>
      </c>
      <c r="AG170" s="256">
        <f>'BASE METAS)'!AG160</f>
        <v>3</v>
      </c>
      <c r="AH170" s="388">
        <f>'BASE METAS)'!AH160</f>
        <v>0.25</v>
      </c>
      <c r="AI170" s="256">
        <f>'BASE METAS)'!AI160</f>
        <v>3</v>
      </c>
      <c r="AJ170" s="385">
        <f>'BASE METAS)'!AJ160</f>
        <v>0.25</v>
      </c>
      <c r="AK170" s="386">
        <f>'BASE METAS)'!AK160</f>
        <v>1</v>
      </c>
      <c r="AL170" s="990">
        <f>'BASE METAS)'!AL160</f>
        <v>21</v>
      </c>
      <c r="AM170" s="959" t="str">
        <f>'BASE METAS)'!AM160</f>
        <v>SUPERVISAR QUE LOS PROCEDIMIENTOS SANCIONADORES DE MEDIACION Y CONDOMINALES SE INTEGREN CONFORME A LA NORMATIVIDAD ESTABLECIDA</v>
      </c>
      <c r="AN170" s="959" t="str">
        <f>'BASE METAS)'!AN160</f>
        <v xml:space="preserve">MIDE EL NUMERO DE LAS  SUPERVISIONES   REALIZADAS  CON RESPECTO A LAS  SUPERVISIONES  PROGRAMADAS </v>
      </c>
      <c r="AO170" s="1343" t="str">
        <f>'BASE METAS)'!AU160</f>
        <v>DESEMPEÑO</v>
      </c>
      <c r="AP170" s="863" t="str">
        <f>'BASE METAS)'!AO160</f>
        <v xml:space="preserve">SUPERVISIONES REALIZADAS </v>
      </c>
      <c r="AQ170" s="863" t="str">
        <f>'BASE METAS)'!AP160</f>
        <v xml:space="preserve">SUPERVISIONES PROGRAMADAS </v>
      </c>
      <c r="AR170" s="959">
        <f>'BASE METAS)'!AQ160</f>
        <v>100</v>
      </c>
      <c r="AS170" s="1036" t="str">
        <f>'BASE METAS)'!AR160</f>
        <v>INFORME</v>
      </c>
      <c r="AT170" s="807" t="str">
        <f>'BASE METAS)'!AS160</f>
        <v>EFICACIA</v>
      </c>
      <c r="AU170" s="1483">
        <f>'BASE METAS)'!BO160</f>
        <v>0</v>
      </c>
      <c r="AV170" s="1">
        <f>'BASE METAS)'!BQ160</f>
        <v>12</v>
      </c>
      <c r="AW170" s="1">
        <f>'BASE METAS)'!BR160</f>
        <v>0</v>
      </c>
      <c r="AX170" s="1">
        <f>'BASE METAS)'!BS160</f>
        <v>3</v>
      </c>
      <c r="AY170" s="1">
        <f>'BASE METAS)'!BT160</f>
        <v>3</v>
      </c>
      <c r="AZ170" s="1">
        <f>'BASE METAS)'!BU160</f>
        <v>0</v>
      </c>
      <c r="BA170" s="1">
        <f>'BASE METAS)'!BV160</f>
        <v>1</v>
      </c>
      <c r="BB170" s="1">
        <f>'BASE METAS)'!BW160</f>
        <v>6</v>
      </c>
      <c r="BC170" s="1">
        <f>'BASE METAS)'!BX160</f>
        <v>6</v>
      </c>
      <c r="BD170" s="1">
        <f>'BASE METAS)'!BY160</f>
        <v>0.5</v>
      </c>
      <c r="BE170" s="1">
        <f>'BASE METAS)'!CG160</f>
        <v>3</v>
      </c>
      <c r="BF170" s="1">
        <f>'BASE METAS)'!CJ160</f>
        <v>0</v>
      </c>
      <c r="BG170" s="1">
        <f>'BASE METAS)'!CK160</f>
        <v>0</v>
      </c>
      <c r="BH170" s="1">
        <f>'BASE METAS)'!CL160</f>
        <v>0</v>
      </c>
      <c r="BI170" s="1">
        <f>'BASE METAS)'!CM160</f>
        <v>0</v>
      </c>
      <c r="BJ170" s="1">
        <f>'BASE METAS)'!CN160</f>
        <v>1</v>
      </c>
      <c r="BK170" s="1">
        <f>'BASE METAS)'!CO160</f>
        <v>1</v>
      </c>
      <c r="BL170" s="1">
        <f>'BASE METAS)'!CP160</f>
        <v>0</v>
      </c>
      <c r="BM170" s="1">
        <f>'BASE METAS)'!CQ160</f>
        <v>0</v>
      </c>
      <c r="BN170" s="1">
        <f>'BASE METAS)'!CR160</f>
        <v>0</v>
      </c>
      <c r="BO170" s="1">
        <f>'BASE METAS)'!CS160</f>
        <v>0</v>
      </c>
      <c r="BP170" s="1">
        <f>'BASE METAS)'!CT160</f>
        <v>0</v>
      </c>
      <c r="BQ170" s="1">
        <f>'BASE METAS)'!CU160</f>
        <v>0</v>
      </c>
      <c r="BR170" s="1">
        <f>'BASE METAS)'!CV160</f>
        <v>0</v>
      </c>
      <c r="BS170" s="1">
        <f>'BASE METAS)'!CW160</f>
        <v>0</v>
      </c>
      <c r="BT170" s="1">
        <f>'BASE METAS)'!CX160</f>
        <v>0</v>
      </c>
      <c r="BU170" s="1">
        <f>'BASE METAS)'!FA160</f>
        <v>12</v>
      </c>
      <c r="BV170" s="1">
        <f>'BASE METAS)'!FB160</f>
        <v>0</v>
      </c>
      <c r="BW170" s="1">
        <f>'BASE METAS)'!FC160</f>
        <v>1</v>
      </c>
      <c r="BX170" s="1">
        <f>'BASE METAS)'!FD160</f>
        <v>1</v>
      </c>
      <c r="BY170" s="1">
        <f>'BASE METAS)'!FE160</f>
        <v>0</v>
      </c>
      <c r="BZ170" s="1">
        <f>'BASE METAS)'!FF160</f>
        <v>1</v>
      </c>
      <c r="CA170" s="1">
        <f>'BASE METAS)'!FG160</f>
        <v>4</v>
      </c>
      <c r="CB170" s="1">
        <f>'BASE METAS)'!FH160</f>
        <v>8</v>
      </c>
      <c r="CC170" s="1">
        <f>'BASE METAS)'!FI160</f>
        <v>0.33333333333333331</v>
      </c>
      <c r="CD170" s="1">
        <f>'BASE METAS)'!FJ160</f>
        <v>12</v>
      </c>
      <c r="CE170" s="1">
        <f>'BASE METAS)'!FK160</f>
        <v>0</v>
      </c>
      <c r="CF170" s="1">
        <f>'BASE METAS)'!FL160</f>
        <v>1</v>
      </c>
      <c r="CG170" s="1">
        <f>'BASE METAS)'!FM160</f>
        <v>1</v>
      </c>
    </row>
    <row r="171" spans="1:85" ht="156" x14ac:dyDescent="0.25">
      <c r="A171" s="1">
        <f>'BASE METAS)'!A161</f>
        <v>0</v>
      </c>
      <c r="B171" s="7199"/>
      <c r="C171" s="7154"/>
      <c r="D171" s="7154"/>
      <c r="E171" s="7154"/>
      <c r="F171" s="7200"/>
      <c r="G171" s="7200"/>
      <c r="H171" s="7144"/>
      <c r="I171" s="7144"/>
      <c r="J171" s="5707"/>
      <c r="K171" s="5707"/>
      <c r="L171" s="5707"/>
      <c r="M171" s="5707"/>
      <c r="N171" s="5707"/>
      <c r="O171" s="5707"/>
      <c r="P171" s="5707"/>
      <c r="Q171" s="5698"/>
      <c r="R171" s="5698"/>
      <c r="S171" s="5698"/>
      <c r="T171" s="5698"/>
      <c r="U171" s="7734"/>
      <c r="V171" s="5698"/>
      <c r="W171" s="5695"/>
      <c r="X171" s="7145"/>
      <c r="Y171" s="329">
        <f>'BASE METAS)'!Y161</f>
        <v>22</v>
      </c>
      <c r="Z171" s="387" t="str">
        <f>'BASE METAS)'!Z161</f>
        <v>VIGILAR QUE  LA NORMATIVIDAD SEA APLICADA DE FORMA PRONTA Y EXPEDITA</v>
      </c>
      <c r="AA171" s="268" t="str">
        <f>'BASE METAS)'!AA161</f>
        <v xml:space="preserve">SUPERVISION </v>
      </c>
      <c r="AB171" s="383">
        <f>'BASE METAS)'!AB161</f>
        <v>52</v>
      </c>
      <c r="AC171" s="256">
        <f>'BASE METAS)'!AC161</f>
        <v>13</v>
      </c>
      <c r="AD171" s="388">
        <f>'BASE METAS)'!AD161</f>
        <v>0.25</v>
      </c>
      <c r="AE171" s="256">
        <f>'BASE METAS)'!AE161</f>
        <v>13</v>
      </c>
      <c r="AF171" s="388">
        <f>'BASE METAS)'!AF161</f>
        <v>0.25</v>
      </c>
      <c r="AG171" s="256">
        <f>'BASE METAS)'!AG161</f>
        <v>13</v>
      </c>
      <c r="AH171" s="388">
        <f>'BASE METAS)'!AH161</f>
        <v>0.25</v>
      </c>
      <c r="AI171" s="256">
        <f>'BASE METAS)'!AI161</f>
        <v>13</v>
      </c>
      <c r="AJ171" s="385">
        <f>'BASE METAS)'!AJ161</f>
        <v>0.25</v>
      </c>
      <c r="AK171" s="386">
        <f>'BASE METAS)'!AK161</f>
        <v>1</v>
      </c>
      <c r="AL171" s="990">
        <f>'BASE METAS)'!AL161</f>
        <v>22</v>
      </c>
      <c r="AM171" s="959" t="str">
        <f>'BASE METAS)'!AM161</f>
        <v>VIGILAR QUE  LA NORMATIVIDAD SEA APLICADA DE FORMA PRONTA Y EXPEDITA</v>
      </c>
      <c r="AN171" s="959" t="str">
        <f>'BASE METAS)'!AN161</f>
        <v xml:space="preserve">MIDE LAS SUPERVISIONES REALIZADAS  CON RESPECTO A  LAS  SUPERVISIONES  PROGRAMADAS </v>
      </c>
      <c r="AO171" s="1343" t="str">
        <f>'BASE METAS)'!AU161</f>
        <v>DESEMPEÑO</v>
      </c>
      <c r="AP171" s="863" t="str">
        <f>'BASE METAS)'!AO161</f>
        <v xml:space="preserve">SUPERVISIONES REALIZADAS </v>
      </c>
      <c r="AQ171" s="863" t="str">
        <f>'BASE METAS)'!AP161</f>
        <v xml:space="preserve">SUPERVISIONES PROGRAMADAS </v>
      </c>
      <c r="AR171" s="959">
        <f>'BASE METAS)'!AQ161</f>
        <v>100</v>
      </c>
      <c r="AS171" s="1036" t="str">
        <f>'BASE METAS)'!AR161</f>
        <v xml:space="preserve">SIPERVISION </v>
      </c>
      <c r="AT171" s="807" t="str">
        <f>'BASE METAS)'!AS161</f>
        <v>EFICACIA</v>
      </c>
      <c r="AU171" s="1483">
        <f>'BASE METAS)'!BO161</f>
        <v>0</v>
      </c>
      <c r="AV171" s="1">
        <f>'BASE METAS)'!BQ161</f>
        <v>52</v>
      </c>
      <c r="AW171" s="1">
        <f>'BASE METAS)'!BR161</f>
        <v>0</v>
      </c>
      <c r="AX171" s="1">
        <f>'BASE METAS)'!BS161</f>
        <v>13</v>
      </c>
      <c r="AY171" s="1">
        <f>'BASE METAS)'!BT161</f>
        <v>13</v>
      </c>
      <c r="AZ171" s="1">
        <f>'BASE METAS)'!BU161</f>
        <v>0</v>
      </c>
      <c r="BA171" s="1">
        <f>'BASE METAS)'!BV161</f>
        <v>1</v>
      </c>
      <c r="BB171" s="1">
        <f>'BASE METAS)'!BW161</f>
        <v>26</v>
      </c>
      <c r="BC171" s="1">
        <f>'BASE METAS)'!BX161</f>
        <v>26</v>
      </c>
      <c r="BD171" s="1">
        <f>'BASE METAS)'!BY161</f>
        <v>0.5</v>
      </c>
      <c r="BE171" s="1">
        <f>'BASE METAS)'!CG161</f>
        <v>13</v>
      </c>
      <c r="BF171" s="1">
        <f>'BASE METAS)'!CJ161</f>
        <v>0</v>
      </c>
      <c r="BG171" s="1">
        <f>'BASE METAS)'!CK161</f>
        <v>0</v>
      </c>
      <c r="BH171" s="1">
        <f>'BASE METAS)'!CL161</f>
        <v>0</v>
      </c>
      <c r="BI171" s="1">
        <f>'BASE METAS)'!CM161</f>
        <v>0</v>
      </c>
      <c r="BJ171" s="1">
        <f>'BASE METAS)'!CN161</f>
        <v>4</v>
      </c>
      <c r="BK171" s="1">
        <f>'BASE METAS)'!CO161</f>
        <v>5</v>
      </c>
      <c r="BL171" s="1">
        <f>'BASE METAS)'!CP161</f>
        <v>0</v>
      </c>
      <c r="BM171" s="1">
        <f>'BASE METAS)'!CQ161</f>
        <v>0</v>
      </c>
      <c r="BN171" s="1">
        <f>'BASE METAS)'!CR161</f>
        <v>0</v>
      </c>
      <c r="BO171" s="1">
        <f>'BASE METAS)'!CS161</f>
        <v>0</v>
      </c>
      <c r="BP171" s="1">
        <f>'BASE METAS)'!CT161</f>
        <v>0</v>
      </c>
      <c r="BQ171" s="1">
        <f>'BASE METAS)'!CU161</f>
        <v>0</v>
      </c>
      <c r="BR171" s="1">
        <f>'BASE METAS)'!CV161</f>
        <v>0</v>
      </c>
      <c r="BS171" s="1">
        <f>'BASE METAS)'!CW161</f>
        <v>0</v>
      </c>
      <c r="BT171" s="1">
        <f>'BASE METAS)'!CX161</f>
        <v>0</v>
      </c>
      <c r="BU171" s="1">
        <f>'BASE METAS)'!FA161</f>
        <v>52</v>
      </c>
      <c r="BV171" s="1">
        <f>'BASE METAS)'!FB161</f>
        <v>0</v>
      </c>
      <c r="BW171" s="1">
        <f>'BASE METAS)'!FC161</f>
        <v>4</v>
      </c>
      <c r="BX171" s="1">
        <f>'BASE METAS)'!FD161</f>
        <v>4</v>
      </c>
      <c r="BY171" s="1">
        <f>'BASE METAS)'!FE161</f>
        <v>0</v>
      </c>
      <c r="BZ171" s="1">
        <f>'BASE METAS)'!FF161</f>
        <v>1</v>
      </c>
      <c r="CA171" s="1">
        <f>'BASE METAS)'!FG161</f>
        <v>17</v>
      </c>
      <c r="CB171" s="1">
        <f>'BASE METAS)'!FH161</f>
        <v>35</v>
      </c>
      <c r="CC171" s="1">
        <f>'BASE METAS)'!FI161</f>
        <v>0.32692307692307693</v>
      </c>
      <c r="CD171" s="1">
        <f>'BASE METAS)'!FJ161</f>
        <v>52</v>
      </c>
      <c r="CE171" s="1">
        <f>'BASE METAS)'!FK161</f>
        <v>0</v>
      </c>
      <c r="CF171" s="1">
        <f>'BASE METAS)'!FL161</f>
        <v>4</v>
      </c>
      <c r="CG171" s="1">
        <f>'BASE METAS)'!FM161</f>
        <v>4</v>
      </c>
    </row>
    <row r="172" spans="1:85" ht="228" x14ac:dyDescent="0.25">
      <c r="A172" s="1">
        <f>'BASE METAS)'!A162</f>
        <v>0</v>
      </c>
      <c r="B172" s="7199"/>
      <c r="C172" s="7154"/>
      <c r="D172" s="7154"/>
      <c r="E172" s="7154"/>
      <c r="F172" s="7200"/>
      <c r="G172" s="7200"/>
      <c r="H172" s="7144"/>
      <c r="I172" s="7144"/>
      <c r="J172" s="5707"/>
      <c r="K172" s="5707"/>
      <c r="L172" s="5707"/>
      <c r="M172" s="5707"/>
      <c r="N172" s="5707"/>
      <c r="O172" s="5707"/>
      <c r="P172" s="5707"/>
      <c r="Q172" s="5698"/>
      <c r="R172" s="5698"/>
      <c r="S172" s="5698"/>
      <c r="T172" s="5698"/>
      <c r="U172" s="7734"/>
      <c r="V172" s="5698"/>
      <c r="W172" s="5695"/>
      <c r="X172" s="7145"/>
      <c r="Y172" s="763">
        <f>'BASE METAS)'!Y162</f>
        <v>23</v>
      </c>
      <c r="Z172" s="764" t="str">
        <f>'BASE METAS)'!Z162</f>
        <v>SERCIORARSE SOBRE LA ELABORACION Y EJECUCION DE UN PLAN DE VISITAS A LAS UNIDADES HABITACIONALES</v>
      </c>
      <c r="AA172" s="765" t="str">
        <f>'BASE METAS)'!AA162</f>
        <v>DOCUMENTO</v>
      </c>
      <c r="AB172" s="766">
        <f>'BASE METAS)'!AB162</f>
        <v>1</v>
      </c>
      <c r="AC172" s="767">
        <f>'BASE METAS)'!AC162</f>
        <v>0</v>
      </c>
      <c r="AD172" s="768">
        <f>'BASE METAS)'!AD162</f>
        <v>0</v>
      </c>
      <c r="AE172" s="767">
        <f>'BASE METAS)'!AE162</f>
        <v>1</v>
      </c>
      <c r="AF172" s="768">
        <f>'BASE METAS)'!AF162</f>
        <v>1</v>
      </c>
      <c r="AG172" s="767">
        <f>'BASE METAS)'!AG162</f>
        <v>0</v>
      </c>
      <c r="AH172" s="768">
        <f>'BASE METAS)'!AH162</f>
        <v>0</v>
      </c>
      <c r="AI172" s="767">
        <f>'BASE METAS)'!AI162</f>
        <v>0</v>
      </c>
      <c r="AJ172" s="402">
        <f>'BASE METAS)'!AJ162</f>
        <v>0</v>
      </c>
      <c r="AK172" s="389">
        <f>'BASE METAS)'!AK162</f>
        <v>1</v>
      </c>
      <c r="AL172" s="990">
        <f>'BASE METAS)'!AL162</f>
        <v>23</v>
      </c>
      <c r="AM172" s="959" t="str">
        <f>'BASE METAS)'!AM162</f>
        <v>SERCIONARSE SOBRE LA ELABORACION Y EJECUCION DE UN PLAN DE VISITAS A LAS UNIDADES HABITACIONALES</v>
      </c>
      <c r="AN172" s="959" t="str">
        <f>'BASE METAS)'!AN162</f>
        <v xml:space="preserve">MIDE LA SUPERVISION REALIZADA CON RESPECTO A LA SUPERVISION PROGRAMADA </v>
      </c>
      <c r="AO172" s="1343" t="str">
        <f>'BASE METAS)'!AU162</f>
        <v>DESEMPEÑO</v>
      </c>
      <c r="AP172" s="863" t="str">
        <f>'BASE METAS)'!AO162</f>
        <v xml:space="preserve">SUPERVISIONES REALIZADAS </v>
      </c>
      <c r="AQ172" s="863" t="str">
        <f>'BASE METAS)'!AP162</f>
        <v xml:space="preserve">SUPERVISIONES PROGRAMADAS </v>
      </c>
      <c r="AR172" s="959">
        <f>'BASE METAS)'!AQ162</f>
        <v>100</v>
      </c>
      <c r="AS172" s="959" t="str">
        <f>'BASE METAS)'!AR162</f>
        <v>DOCUMENTO</v>
      </c>
      <c r="AT172" s="807" t="str">
        <f>'BASE METAS)'!AS162</f>
        <v>EFICACIA</v>
      </c>
      <c r="AU172" s="1483">
        <f>'BASE METAS)'!BO162</f>
        <v>0</v>
      </c>
      <c r="AV172" s="1">
        <f>'BASE METAS)'!BQ162</f>
        <v>1</v>
      </c>
      <c r="AW172" s="1">
        <f>'BASE METAS)'!BR162</f>
        <v>0</v>
      </c>
      <c r="AX172" s="1">
        <f>'BASE METAS)'!BS162</f>
        <v>1</v>
      </c>
      <c r="AY172" s="1">
        <f>'BASE METAS)'!BT162</f>
        <v>1</v>
      </c>
      <c r="AZ172" s="1">
        <f>'BASE METAS)'!BU162</f>
        <v>0</v>
      </c>
      <c r="BA172" s="1">
        <f>'BASE METAS)'!BV162</f>
        <v>1</v>
      </c>
      <c r="BB172" s="1">
        <f>'BASE METAS)'!BW162</f>
        <v>1</v>
      </c>
      <c r="BC172" s="1">
        <f>'BASE METAS)'!BX162</f>
        <v>0</v>
      </c>
      <c r="BD172" s="1">
        <f>'BASE METAS)'!BY162</f>
        <v>1</v>
      </c>
      <c r="BE172" s="1">
        <f>'BASE METAS)'!CG162</f>
        <v>0</v>
      </c>
      <c r="BF172" s="1">
        <f>'BASE METAS)'!CJ162</f>
        <v>0</v>
      </c>
      <c r="BG172" s="1">
        <f>'BASE METAS)'!CK162</f>
        <v>0</v>
      </c>
      <c r="BH172" s="1">
        <f>'BASE METAS)'!CL162</f>
        <v>0</v>
      </c>
      <c r="BI172" s="1">
        <f>'BASE METAS)'!CM162</f>
        <v>0</v>
      </c>
      <c r="BJ172" s="1">
        <f>'BASE METAS)'!CN162</f>
        <v>0</v>
      </c>
      <c r="BK172" s="1">
        <f>'BASE METAS)'!CO162</f>
        <v>0</v>
      </c>
      <c r="BL172" s="1">
        <f>'BASE METAS)'!CP162</f>
        <v>0</v>
      </c>
      <c r="BM172" s="1">
        <f>'BASE METAS)'!CQ162</f>
        <v>0</v>
      </c>
      <c r="BN172" s="1">
        <f>'BASE METAS)'!CR162</f>
        <v>0</v>
      </c>
      <c r="BO172" s="1">
        <f>'BASE METAS)'!CS162</f>
        <v>0</v>
      </c>
      <c r="BP172" s="1">
        <f>'BASE METAS)'!CT162</f>
        <v>0</v>
      </c>
      <c r="BQ172" s="1">
        <f>'BASE METAS)'!CU162</f>
        <v>0</v>
      </c>
      <c r="BR172" s="1">
        <f>'BASE METAS)'!CV162</f>
        <v>0</v>
      </c>
      <c r="BS172" s="1">
        <f>'BASE METAS)'!CW162</f>
        <v>0</v>
      </c>
      <c r="BT172" s="1">
        <f>'BASE METAS)'!CX162</f>
        <v>0</v>
      </c>
      <c r="BU172" s="1">
        <f>'BASE METAS)'!FA162</f>
        <v>1</v>
      </c>
      <c r="BV172" s="1">
        <f>'BASE METAS)'!FB162</f>
        <v>0</v>
      </c>
      <c r="BW172" s="1">
        <f>'BASE METAS)'!FC162</f>
        <v>0</v>
      </c>
      <c r="BX172" s="1">
        <f>'BASE METAS)'!FD162</f>
        <v>0</v>
      </c>
      <c r="BY172" s="1">
        <f>'BASE METAS)'!FE162</f>
        <v>0</v>
      </c>
      <c r="BZ172" s="1">
        <f>'BASE METAS)'!FF162</f>
        <v>0</v>
      </c>
      <c r="CA172" s="1">
        <f>'BASE METAS)'!FG162</f>
        <v>0</v>
      </c>
      <c r="CB172" s="1">
        <f>'BASE METAS)'!FH162</f>
        <v>1</v>
      </c>
      <c r="CC172" s="1">
        <f>'BASE METAS)'!FI162</f>
        <v>0</v>
      </c>
      <c r="CD172" s="1">
        <f>'BASE METAS)'!FJ162</f>
        <v>1</v>
      </c>
      <c r="CE172" s="1">
        <f>'BASE METAS)'!FK162</f>
        <v>0</v>
      </c>
      <c r="CF172" s="1">
        <f>'BASE METAS)'!FL162</f>
        <v>0</v>
      </c>
      <c r="CG172" s="1">
        <f>'BASE METAS)'!FM162</f>
        <v>0</v>
      </c>
    </row>
    <row r="173" spans="1:85" ht="180" x14ac:dyDescent="0.25">
      <c r="A173" s="1">
        <f>'BASE METAS)'!A163</f>
        <v>0</v>
      </c>
      <c r="B173" s="7199"/>
      <c r="C173" s="7154"/>
      <c r="D173" s="7154"/>
      <c r="E173" s="7154"/>
      <c r="F173" s="7200"/>
      <c r="G173" s="7200"/>
      <c r="H173" s="7144"/>
      <c r="I173" s="7144"/>
      <c r="J173" s="5707"/>
      <c r="K173" s="5707"/>
      <c r="L173" s="5707"/>
      <c r="M173" s="5707"/>
      <c r="N173" s="5707"/>
      <c r="O173" s="5707"/>
      <c r="P173" s="5707"/>
      <c r="Q173" s="5698"/>
      <c r="R173" s="5698"/>
      <c r="S173" s="5698"/>
      <c r="T173" s="5698"/>
      <c r="U173" s="7734"/>
      <c r="V173" s="5698"/>
      <c r="W173" s="5695"/>
      <c r="X173" s="7145"/>
      <c r="Y173" s="372">
        <f>'BASE METAS)'!Y163</f>
        <v>24</v>
      </c>
      <c r="Z173" s="387" t="str">
        <f>'BASE METAS)'!Z163</f>
        <v xml:space="preserve">VERIFICAR LA CORRECTA APLICACIÓN DELAS SANCIONES EN EL PROGRAMA ALCOHOLIMETRO </v>
      </c>
      <c r="AA173" s="269" t="str">
        <f>'BASE METAS)'!AA163</f>
        <v xml:space="preserve">SUPERVISION </v>
      </c>
      <c r="AB173" s="383">
        <f>'BASE METAS)'!AB163</f>
        <v>96</v>
      </c>
      <c r="AC173" s="390">
        <f>'BASE METAS)'!AC163</f>
        <v>24</v>
      </c>
      <c r="AD173" s="391">
        <f>'BASE METAS)'!AD163</f>
        <v>0.25</v>
      </c>
      <c r="AE173" s="390">
        <f>'BASE METAS)'!AE163</f>
        <v>24</v>
      </c>
      <c r="AF173" s="391">
        <f>'BASE METAS)'!AF163</f>
        <v>0.25</v>
      </c>
      <c r="AG173" s="390">
        <f>'BASE METAS)'!AG163</f>
        <v>24</v>
      </c>
      <c r="AH173" s="391">
        <f>'BASE METAS)'!AH163</f>
        <v>0.25</v>
      </c>
      <c r="AI173" s="390">
        <f>'BASE METAS)'!AI163</f>
        <v>24</v>
      </c>
      <c r="AJ173" s="392">
        <f>'BASE METAS)'!AJ163</f>
        <v>0.25</v>
      </c>
      <c r="AK173" s="393">
        <f>'BASE METAS)'!AK163</f>
        <v>1</v>
      </c>
      <c r="AL173" s="990">
        <f>'BASE METAS)'!AL163</f>
        <v>24</v>
      </c>
      <c r="AM173" s="959" t="str">
        <f>'BASE METAS)'!AM163</f>
        <v>VERIFICAR LA CORRECTA APLICACIÓN DELAS SANCIONES EN EL PROGRAMA ALCOHOLIMETRO</v>
      </c>
      <c r="AN173" s="959" t="str">
        <f>'BASE METAS)'!AN163</f>
        <v xml:space="preserve">MIDE  LA  VERIFICACION  REALIZADA  CON  RESPECTO  A  LA   VERIFICACION  PROGRAMADA </v>
      </c>
      <c r="AO173" s="1343" t="str">
        <f>'BASE METAS)'!AU163</f>
        <v>DESEMPEÑO</v>
      </c>
      <c r="AP173" s="863" t="str">
        <f>'BASE METAS)'!AO163</f>
        <v xml:space="preserve">SUPERVISIONES REALIZADAS </v>
      </c>
      <c r="AQ173" s="863" t="str">
        <f>'BASE METAS)'!AP163</f>
        <v xml:space="preserve">SUPERVISIONES PROGRAMADAS </v>
      </c>
      <c r="AR173" s="959">
        <f>'BASE METAS)'!AQ163</f>
        <v>100</v>
      </c>
      <c r="AS173" s="959" t="str">
        <f>'BASE METAS)'!AR163</f>
        <v xml:space="preserve">SUPERVISION </v>
      </c>
      <c r="AT173" s="807" t="str">
        <f>'BASE METAS)'!AS163</f>
        <v>EFICACIA</v>
      </c>
      <c r="AU173" s="1483">
        <f>'BASE METAS)'!BO163</f>
        <v>0</v>
      </c>
      <c r="AV173" s="1">
        <f>'BASE METAS)'!BQ163</f>
        <v>96</v>
      </c>
      <c r="AW173" s="1">
        <f>'BASE METAS)'!BR163</f>
        <v>0</v>
      </c>
      <c r="AX173" s="1">
        <f>'BASE METAS)'!BS163</f>
        <v>24</v>
      </c>
      <c r="AY173" s="1">
        <f>'BASE METAS)'!BT163</f>
        <v>16</v>
      </c>
      <c r="AZ173" s="1">
        <f>'BASE METAS)'!BU163</f>
        <v>8</v>
      </c>
      <c r="BA173" s="1">
        <f>'BASE METAS)'!BV163</f>
        <v>0.66666666666666663</v>
      </c>
      <c r="BB173" s="1">
        <f>'BASE METAS)'!BW163</f>
        <v>40</v>
      </c>
      <c r="BC173" s="1">
        <f>'BASE METAS)'!BX163</f>
        <v>56</v>
      </c>
      <c r="BD173" s="1">
        <f>'BASE METAS)'!BY163</f>
        <v>0.41666666666666669</v>
      </c>
      <c r="BE173" s="1">
        <f>'BASE METAS)'!CG163</f>
        <v>24</v>
      </c>
      <c r="BF173" s="1">
        <f>'BASE METAS)'!CJ163</f>
        <v>0</v>
      </c>
      <c r="BG173" s="1">
        <f>'BASE METAS)'!CK163</f>
        <v>0</v>
      </c>
      <c r="BH173" s="1">
        <f>'BASE METAS)'!CL163</f>
        <v>0</v>
      </c>
      <c r="BI173" s="1">
        <f>'BASE METAS)'!CM163</f>
        <v>0</v>
      </c>
      <c r="BJ173" s="1">
        <f>'BASE METAS)'!CN163</f>
        <v>8</v>
      </c>
      <c r="BK173" s="1">
        <f>'BASE METAS)'!CO163</f>
        <v>8</v>
      </c>
      <c r="BL173" s="1">
        <f>'BASE METAS)'!CP163</f>
        <v>0</v>
      </c>
      <c r="BM173" s="1">
        <f>'BASE METAS)'!CQ163</f>
        <v>0</v>
      </c>
      <c r="BN173" s="1">
        <f>'BASE METAS)'!CR163</f>
        <v>0</v>
      </c>
      <c r="BO173" s="1">
        <f>'BASE METAS)'!CS163</f>
        <v>0</v>
      </c>
      <c r="BP173" s="1">
        <f>'BASE METAS)'!CT163</f>
        <v>0</v>
      </c>
      <c r="BQ173" s="1">
        <f>'BASE METAS)'!CU163</f>
        <v>0</v>
      </c>
      <c r="BR173" s="1">
        <f>'BASE METAS)'!CV163</f>
        <v>0</v>
      </c>
      <c r="BS173" s="1">
        <f>'BASE METAS)'!CW163</f>
        <v>0</v>
      </c>
      <c r="BT173" s="1">
        <f>'BASE METAS)'!CX163</f>
        <v>0</v>
      </c>
      <c r="BU173" s="1">
        <f>'BASE METAS)'!FA163</f>
        <v>96</v>
      </c>
      <c r="BV173" s="1">
        <f>'BASE METAS)'!FB163</f>
        <v>0</v>
      </c>
      <c r="BW173" s="1">
        <f>'BASE METAS)'!FC163</f>
        <v>8</v>
      </c>
      <c r="BX173" s="1">
        <f>'BASE METAS)'!FD163</f>
        <v>8</v>
      </c>
      <c r="BY173" s="1">
        <f>'BASE METAS)'!FE163</f>
        <v>0</v>
      </c>
      <c r="BZ173" s="1">
        <f>'BASE METAS)'!FF163</f>
        <v>1</v>
      </c>
      <c r="CA173" s="1">
        <f>'BASE METAS)'!FG163</f>
        <v>32</v>
      </c>
      <c r="CB173" s="1">
        <f>'BASE METAS)'!FH163</f>
        <v>64</v>
      </c>
      <c r="CC173" s="1">
        <f>'BASE METAS)'!FI163</f>
        <v>0.33333333333333331</v>
      </c>
      <c r="CD173" s="1">
        <f>'BASE METAS)'!FJ163</f>
        <v>96</v>
      </c>
      <c r="CE173" s="1">
        <f>'BASE METAS)'!FK163</f>
        <v>0</v>
      </c>
      <c r="CF173" s="1">
        <f>'BASE METAS)'!FL163</f>
        <v>8</v>
      </c>
      <c r="CG173" s="1">
        <f>'BASE METAS)'!FM163</f>
        <v>8</v>
      </c>
    </row>
    <row r="174" spans="1:85" ht="81" customHeight="1" x14ac:dyDescent="0.25">
      <c r="A174" s="1">
        <f>'BASE METAS)'!A164</f>
        <v>0</v>
      </c>
      <c r="B174" s="7199"/>
      <c r="C174" s="7154"/>
      <c r="D174" s="7154"/>
      <c r="E174" s="7154"/>
      <c r="F174" s="7200"/>
      <c r="G174" s="7200"/>
      <c r="H174" s="7144"/>
      <c r="I174" s="7144"/>
      <c r="J174" s="5707"/>
      <c r="K174" s="5707"/>
      <c r="L174" s="5707"/>
      <c r="M174" s="5707"/>
      <c r="N174" s="5707"/>
      <c r="O174" s="5707"/>
      <c r="P174" s="5707"/>
      <c r="Q174" s="5698"/>
      <c r="R174" s="5698"/>
      <c r="S174" s="5698"/>
      <c r="T174" s="5698"/>
      <c r="U174" s="7734"/>
      <c r="V174" s="5698"/>
      <c r="W174" s="5695"/>
      <c r="X174" s="7145"/>
      <c r="Y174" s="394">
        <f>'BASE METAS)'!Y164</f>
        <v>25</v>
      </c>
      <c r="Z174" s="395" t="str">
        <f>'BASE METAS)'!Z164</f>
        <v xml:space="preserve">VIGILAR QUE SE INTEGREN EXPEDIENTES SOBRE PROCESOS EN ORGANOS JUDICIALES JURISDICCIONALES Y NO CONTENCIOSOS </v>
      </c>
      <c r="AA174" s="270" t="str">
        <f>'BASE METAS)'!AA164</f>
        <v xml:space="preserve">SUPEVISION </v>
      </c>
      <c r="AB174" s="384">
        <f>'BASE METAS)'!AB164</f>
        <v>24</v>
      </c>
      <c r="AC174" s="338">
        <f>'BASE METAS)'!AC164</f>
        <v>6</v>
      </c>
      <c r="AD174" s="396">
        <f>'BASE METAS)'!AD164</f>
        <v>0.25</v>
      </c>
      <c r="AE174" s="338">
        <f>'BASE METAS)'!AE164</f>
        <v>6</v>
      </c>
      <c r="AF174" s="396">
        <f>'BASE METAS)'!AF164</f>
        <v>0.25</v>
      </c>
      <c r="AG174" s="397">
        <f>'BASE METAS)'!AG164</f>
        <v>6</v>
      </c>
      <c r="AH174" s="396">
        <f>'BASE METAS)'!AH164</f>
        <v>0.25</v>
      </c>
      <c r="AI174" s="338">
        <f>'BASE METAS)'!AI164</f>
        <v>6</v>
      </c>
      <c r="AJ174" s="396">
        <f>'BASE METAS)'!AJ164</f>
        <v>0.25</v>
      </c>
      <c r="AK174" s="398">
        <f>'BASE METAS)'!AK164</f>
        <v>1</v>
      </c>
      <c r="AL174" s="959">
        <f>'BASE METAS)'!AL164</f>
        <v>25</v>
      </c>
      <c r="AM174" s="959" t="str">
        <f>'BASE METAS)'!AM164</f>
        <v xml:space="preserve">VIGILAR QUE SE INTEGREN EXPEDIENTES SOBRE PROCESOS EN ORGANOS JUDICIALES JURISDICCIONALES Y NO CONTENCIOSOS </v>
      </c>
      <c r="AN174" s="959" t="str">
        <f>'BASE METAS)'!AN164</f>
        <v xml:space="preserve">MIDE LOS EXPEDIENTES SUPERVISADOS  CON RESPECTO A LOS EXPEDIENTES PROGRAMADOS  A SUPERVISION </v>
      </c>
      <c r="AO174" s="1343" t="str">
        <f>'BASE METAS)'!AU164</f>
        <v>DESEMPEÑO</v>
      </c>
      <c r="AP174" s="959" t="str">
        <f>'BASE METAS)'!AO164</f>
        <v xml:space="preserve">No. DE SUPERVISIONES REALIZADAS </v>
      </c>
      <c r="AQ174" s="959" t="str">
        <f>'BASE METAS)'!AP164</f>
        <v>No DE SUPERVISIONES PROGRAMADAS</v>
      </c>
      <c r="AR174" s="959">
        <f>'BASE METAS)'!AQ164</f>
        <v>100</v>
      </c>
      <c r="AS174" s="1019" t="str">
        <f>'BASE METAS)'!AR164</f>
        <v xml:space="preserve">SUPERVISION </v>
      </c>
      <c r="AT174" s="1308" t="str">
        <f>'BASE METAS)'!AS164</f>
        <v xml:space="preserve">EFICACIA </v>
      </c>
      <c r="AU174" s="1483">
        <f>'BASE METAS)'!BO164</f>
        <v>0</v>
      </c>
      <c r="AV174" s="1">
        <f>'BASE METAS)'!BQ164</f>
        <v>24</v>
      </c>
      <c r="AW174" s="1">
        <f>'BASE METAS)'!BR164</f>
        <v>0</v>
      </c>
      <c r="AX174" s="1">
        <f>'BASE METAS)'!BS164</f>
        <v>6</v>
      </c>
      <c r="AY174" s="1">
        <f>'BASE METAS)'!BT164</f>
        <v>6</v>
      </c>
      <c r="AZ174" s="1">
        <f>'BASE METAS)'!BU164</f>
        <v>0</v>
      </c>
      <c r="BA174" s="1">
        <f>'BASE METAS)'!BV164</f>
        <v>1</v>
      </c>
      <c r="BB174" s="1">
        <f>'BASE METAS)'!BW164</f>
        <v>12</v>
      </c>
      <c r="BC174" s="1">
        <f>'BASE METAS)'!BX164</f>
        <v>12</v>
      </c>
      <c r="BD174" s="1">
        <f>'BASE METAS)'!BY164</f>
        <v>0.5</v>
      </c>
      <c r="BE174" s="1">
        <f>'BASE METAS)'!CG164</f>
        <v>6</v>
      </c>
      <c r="BF174" s="1">
        <f>'BASE METAS)'!CJ164</f>
        <v>0</v>
      </c>
      <c r="BG174" s="1">
        <f>'BASE METAS)'!CK164</f>
        <v>0</v>
      </c>
      <c r="BH174" s="1">
        <f>'BASE METAS)'!CL164</f>
        <v>0</v>
      </c>
      <c r="BI174" s="1">
        <f>'BASE METAS)'!CM164</f>
        <v>2</v>
      </c>
      <c r="BJ174" s="1">
        <f>'BASE METAS)'!CN164</f>
        <v>2</v>
      </c>
      <c r="BK174" s="1">
        <f>'BASE METAS)'!CO164</f>
        <v>2</v>
      </c>
      <c r="BL174" s="1">
        <f>'BASE METAS)'!CP164</f>
        <v>0</v>
      </c>
      <c r="BM174" s="1">
        <f>'BASE METAS)'!CQ164</f>
        <v>0</v>
      </c>
      <c r="BN174" s="1">
        <f>'BASE METAS)'!CR164</f>
        <v>0</v>
      </c>
      <c r="BO174" s="1">
        <f>'BASE METAS)'!CS164</f>
        <v>0</v>
      </c>
      <c r="BP174" s="1">
        <f>'BASE METAS)'!CT164</f>
        <v>0</v>
      </c>
      <c r="BQ174" s="1">
        <f>'BASE METAS)'!CU164</f>
        <v>0</v>
      </c>
      <c r="BR174" s="1">
        <f>'BASE METAS)'!CV164</f>
        <v>0</v>
      </c>
      <c r="BS174" s="1">
        <f>'BASE METAS)'!CW164</f>
        <v>0</v>
      </c>
      <c r="BT174" s="1">
        <f>'BASE METAS)'!CX164</f>
        <v>0</v>
      </c>
      <c r="BU174" s="1">
        <f>'BASE METAS)'!FA164</f>
        <v>24</v>
      </c>
      <c r="BV174" s="1">
        <f>'BASE METAS)'!FB164</f>
        <v>0</v>
      </c>
      <c r="BW174" s="1">
        <f>'BASE METAS)'!FC164</f>
        <v>2</v>
      </c>
      <c r="BX174" s="1">
        <f>'BASE METAS)'!FD164</f>
        <v>2</v>
      </c>
      <c r="BY174" s="1">
        <f>'BASE METAS)'!FE164</f>
        <v>0</v>
      </c>
      <c r="BZ174" s="1">
        <f>'BASE METAS)'!FF164</f>
        <v>1</v>
      </c>
      <c r="CA174" s="1">
        <f>'BASE METAS)'!FG164</f>
        <v>8</v>
      </c>
      <c r="CB174" s="1">
        <f>'BASE METAS)'!FH164</f>
        <v>16</v>
      </c>
      <c r="CC174" s="1">
        <f>'BASE METAS)'!FI164</f>
        <v>0.33333333333333331</v>
      </c>
      <c r="CD174" s="1">
        <f>'BASE METAS)'!FJ164</f>
        <v>24</v>
      </c>
      <c r="CE174" s="1">
        <f>'BASE METAS)'!FK164</f>
        <v>0</v>
      </c>
      <c r="CF174" s="1">
        <f>'BASE METAS)'!FL164</f>
        <v>2</v>
      </c>
      <c r="CG174" s="1">
        <f>'BASE METAS)'!FM164</f>
        <v>2</v>
      </c>
    </row>
    <row r="175" spans="1:85" ht="70.5" customHeight="1" x14ac:dyDescent="0.25">
      <c r="A175" s="1">
        <f>'BASE METAS)'!A165</f>
        <v>0</v>
      </c>
      <c r="B175" s="7199"/>
      <c r="C175" s="7154"/>
      <c r="D175" s="7154"/>
      <c r="E175" s="7154"/>
      <c r="F175" s="7200"/>
      <c r="G175" s="7200"/>
      <c r="H175" s="7144"/>
      <c r="I175" s="7144"/>
      <c r="J175" s="5707"/>
      <c r="K175" s="5707"/>
      <c r="L175" s="5707"/>
      <c r="M175" s="5707"/>
      <c r="N175" s="5707"/>
      <c r="O175" s="5707"/>
      <c r="P175" s="5707"/>
      <c r="Q175" s="5698"/>
      <c r="R175" s="5698"/>
      <c r="S175" s="5698"/>
      <c r="T175" s="5698"/>
      <c r="U175" s="7734"/>
      <c r="V175" s="5698"/>
      <c r="W175" s="5695"/>
      <c r="X175" s="7145"/>
      <c r="Y175" s="394">
        <f>'BASE METAS)'!Y165</f>
        <v>26</v>
      </c>
      <c r="Z175" s="395" t="str">
        <f>'BASE METAS)'!Z165</f>
        <v xml:space="preserve">LLEBAR A CABO LA CAPACITACION LEGAL A LOS SERVIDORES PUBLICOS DEL AYUNTAMIENTO </v>
      </c>
      <c r="AA175" s="270" t="str">
        <f>'BASE METAS)'!AA165</f>
        <v>CURSO</v>
      </c>
      <c r="AB175" s="384">
        <f>'BASE METAS)'!AB165</f>
        <v>2</v>
      </c>
      <c r="AC175" s="399">
        <f>'BASE METAS)'!AC165</f>
        <v>0</v>
      </c>
      <c r="AD175" s="396">
        <f>'BASE METAS)'!AD165</f>
        <v>0</v>
      </c>
      <c r="AE175" s="399">
        <f>'BASE METAS)'!AE165</f>
        <v>1</v>
      </c>
      <c r="AF175" s="396">
        <f>'BASE METAS)'!AF165</f>
        <v>0.5</v>
      </c>
      <c r="AG175" s="397">
        <f>'BASE METAS)'!AG165</f>
        <v>0</v>
      </c>
      <c r="AH175" s="396">
        <f>'BASE METAS)'!AH165</f>
        <v>0</v>
      </c>
      <c r="AI175" s="399">
        <f>'BASE METAS)'!AI165</f>
        <v>1</v>
      </c>
      <c r="AJ175" s="396">
        <f>'BASE METAS)'!AJ165</f>
        <v>0.5</v>
      </c>
      <c r="AK175" s="398">
        <f>'BASE METAS)'!AK165</f>
        <v>1</v>
      </c>
      <c r="AL175" s="959">
        <f>'BASE METAS)'!AL165</f>
        <v>26</v>
      </c>
      <c r="AM175" s="959" t="str">
        <f>'BASE METAS)'!AM165</f>
        <v xml:space="preserve">LLEVAR A CABO LA CAPACITACION LEGAL A LOS SERVIDORES PUBLICOS DEL AYUNTAMIENTO </v>
      </c>
      <c r="AN175" s="959" t="str">
        <f>'BASE METAS)'!AN165</f>
        <v xml:space="preserve">MIDE LA  DE CAPACITACION A SERVIDORES PUBLICOS REALIZADA  RESPECTO A LA CAPACITACION DE SERVIDORES PUBLICOS PROGRAMADA  </v>
      </c>
      <c r="AO175" s="1343" t="str">
        <f>'BASE METAS)'!AU165</f>
        <v>DESEMPEÑO</v>
      </c>
      <c r="AP175" s="959" t="str">
        <f>'BASE METAS)'!AO165</f>
        <v>No. DE CURSOS DE CAPACITACION IMPARTIDOS</v>
      </c>
      <c r="AQ175" s="959" t="str">
        <f>'BASE METAS)'!AP165</f>
        <v>No. DE CURSOS DE CAPACITACION PROYECTADOS</v>
      </c>
      <c r="AR175" s="959">
        <f>'BASE METAS)'!AQ165</f>
        <v>100</v>
      </c>
      <c r="AS175" s="1308" t="str">
        <f>'BASE METAS)'!AR165</f>
        <v xml:space="preserve">CURSO </v>
      </c>
      <c r="AT175" s="1308" t="str">
        <f>'BASE METAS)'!AS165</f>
        <v xml:space="preserve">EFICACIA </v>
      </c>
      <c r="AU175" s="1483">
        <f>'BASE METAS)'!BO165</f>
        <v>0</v>
      </c>
      <c r="AV175" s="1">
        <f>'BASE METAS)'!BQ165</f>
        <v>2</v>
      </c>
      <c r="AW175" s="1">
        <f>'BASE METAS)'!BR165</f>
        <v>0</v>
      </c>
      <c r="AX175" s="1">
        <f>'BASE METAS)'!BS165</f>
        <v>1</v>
      </c>
      <c r="AY175" s="1">
        <f>'BASE METAS)'!BT165</f>
        <v>1</v>
      </c>
      <c r="AZ175" s="1">
        <f>'BASE METAS)'!BU165</f>
        <v>0</v>
      </c>
      <c r="BA175" s="1">
        <f>'BASE METAS)'!BV165</f>
        <v>1</v>
      </c>
      <c r="BB175" s="1">
        <f>'BASE METAS)'!BW165</f>
        <v>1</v>
      </c>
      <c r="BC175" s="1">
        <f>'BASE METAS)'!BX165</f>
        <v>1</v>
      </c>
      <c r="BD175" s="1">
        <f>'BASE METAS)'!BY165</f>
        <v>0.5</v>
      </c>
      <c r="BE175" s="1">
        <f>'BASE METAS)'!CG165</f>
        <v>0</v>
      </c>
      <c r="BF175" s="1">
        <f>'BASE METAS)'!CJ165</f>
        <v>0</v>
      </c>
      <c r="BG175" s="1">
        <f>'BASE METAS)'!CK165</f>
        <v>0</v>
      </c>
      <c r="BH175" s="1">
        <f>'BASE METAS)'!CL165</f>
        <v>0</v>
      </c>
      <c r="BI175" s="1">
        <f>'BASE METAS)'!CM165</f>
        <v>0</v>
      </c>
      <c r="BJ175" s="1">
        <f>'BASE METAS)'!CN165</f>
        <v>0</v>
      </c>
      <c r="BK175" s="1">
        <f>'BASE METAS)'!CO165</f>
        <v>0</v>
      </c>
      <c r="BL175" s="1">
        <f>'BASE METAS)'!CP165</f>
        <v>0</v>
      </c>
      <c r="BM175" s="1">
        <f>'BASE METAS)'!CQ165</f>
        <v>0</v>
      </c>
      <c r="BN175" s="1">
        <f>'BASE METAS)'!CR165</f>
        <v>0</v>
      </c>
      <c r="BO175" s="1">
        <f>'BASE METAS)'!CS165</f>
        <v>0</v>
      </c>
      <c r="BP175" s="1">
        <f>'BASE METAS)'!CT165</f>
        <v>0</v>
      </c>
      <c r="BQ175" s="1">
        <f>'BASE METAS)'!CU165</f>
        <v>0</v>
      </c>
      <c r="BR175" s="1">
        <f>'BASE METAS)'!CV165</f>
        <v>0</v>
      </c>
      <c r="BS175" s="1">
        <f>'BASE METAS)'!CW165</f>
        <v>0</v>
      </c>
      <c r="BT175" s="1">
        <f>'BASE METAS)'!CX165</f>
        <v>0</v>
      </c>
      <c r="BU175" s="1">
        <f>'BASE METAS)'!FA165</f>
        <v>2</v>
      </c>
      <c r="BV175" s="1">
        <f>'BASE METAS)'!FB165</f>
        <v>0</v>
      </c>
      <c r="BW175" s="1">
        <f>'BASE METAS)'!FC165</f>
        <v>0</v>
      </c>
      <c r="BX175" s="1">
        <f>'BASE METAS)'!FD165</f>
        <v>0</v>
      </c>
      <c r="BY175" s="1">
        <f>'BASE METAS)'!FE165</f>
        <v>0</v>
      </c>
      <c r="BZ175" s="1">
        <f>'BASE METAS)'!FF165</f>
        <v>0</v>
      </c>
      <c r="CA175" s="1">
        <f>'BASE METAS)'!FG165</f>
        <v>0</v>
      </c>
      <c r="CB175" s="1">
        <f>'BASE METAS)'!FH165</f>
        <v>2</v>
      </c>
      <c r="CC175" s="1">
        <f>'BASE METAS)'!FI165</f>
        <v>0</v>
      </c>
      <c r="CD175" s="1">
        <f>'BASE METAS)'!FJ165</f>
        <v>2</v>
      </c>
      <c r="CE175" s="1">
        <f>'BASE METAS)'!FK165</f>
        <v>0</v>
      </c>
      <c r="CF175" s="1">
        <f>'BASE METAS)'!FL165</f>
        <v>0</v>
      </c>
      <c r="CG175" s="1">
        <f>'BASE METAS)'!FM165</f>
        <v>0</v>
      </c>
    </row>
    <row r="176" spans="1:85" ht="336" x14ac:dyDescent="0.25">
      <c r="A176" s="1">
        <f>'BASE METAS)'!A166</f>
        <v>0</v>
      </c>
      <c r="B176" s="7199"/>
      <c r="C176" s="7154"/>
      <c r="D176" s="7154"/>
      <c r="E176" s="7154"/>
      <c r="F176" s="7200"/>
      <c r="G176" s="7200"/>
      <c r="H176" s="7144"/>
      <c r="I176" s="7144"/>
      <c r="J176" s="5707"/>
      <c r="K176" s="5707"/>
      <c r="L176" s="5707"/>
      <c r="M176" s="5707"/>
      <c r="N176" s="5707"/>
      <c r="O176" s="5707"/>
      <c r="P176" s="5707"/>
      <c r="Q176" s="5698"/>
      <c r="R176" s="5698"/>
      <c r="S176" s="5698"/>
      <c r="T176" s="5698"/>
      <c r="U176" s="7734"/>
      <c r="V176" s="5698"/>
      <c r="W176" s="5695"/>
      <c r="X176" s="7145"/>
      <c r="Y176" s="394">
        <f>'BASE METAS)'!Y166</f>
        <v>27</v>
      </c>
      <c r="Z176" s="400" t="str">
        <f>'BASE METAS)'!Z166</f>
        <v xml:space="preserve">VERIFICAR QUE EN LOS PROCEDIMIENTOS INTEGRADOS Y RELACIONADOS A GIROS COMERCIALES, INDUSTRIALES Y DE SERVICIO EMITAN LAS RESPECTIVAS INVITACIONES DE PREVENCION </v>
      </c>
      <c r="AA176" s="270" t="str">
        <f>'BASE METAS)'!AA166</f>
        <v>SUPERVISION</v>
      </c>
      <c r="AB176" s="384">
        <f>'BASE METAS)'!AB166</f>
        <v>52</v>
      </c>
      <c r="AC176" s="399">
        <f>'BASE METAS)'!AC166</f>
        <v>13</v>
      </c>
      <c r="AD176" s="396">
        <f>'BASE METAS)'!AD166</f>
        <v>0.25</v>
      </c>
      <c r="AE176" s="399">
        <f>'BASE METAS)'!AE166</f>
        <v>13</v>
      </c>
      <c r="AF176" s="396">
        <f>'BASE METAS)'!AF166</f>
        <v>0.25</v>
      </c>
      <c r="AG176" s="399">
        <f>'BASE METAS)'!AG166</f>
        <v>13</v>
      </c>
      <c r="AH176" s="396">
        <f>'BASE METAS)'!AH166</f>
        <v>0.25</v>
      </c>
      <c r="AI176" s="399">
        <f>'BASE METAS)'!AI166</f>
        <v>13</v>
      </c>
      <c r="AJ176" s="396">
        <f>'BASE METAS)'!AJ166</f>
        <v>0.25</v>
      </c>
      <c r="AK176" s="398">
        <f>'BASE METAS)'!AK166</f>
        <v>1</v>
      </c>
      <c r="AL176" s="990">
        <f>'BASE METAS)'!AL166</f>
        <v>27</v>
      </c>
      <c r="AM176" s="959" t="str">
        <f>'BASE METAS)'!AM166</f>
        <v>VERIFICAR QUE EN LOS PROCEDIMIENTOS INTEGRADOS Y RELACIONADOS A GIROS COMERCIALES, INDUSTRIALES Y DE SERVICIO EMITAN LAS RESPECTIVAS INVITACIONES DE PREVENCION</v>
      </c>
      <c r="AN176" s="959" t="str">
        <f>'BASE METAS)'!AN166</f>
        <v xml:space="preserve">MIDE LA SUPERVISION REALIZADA  CON RESPECTO A LA  SUPERVISION PROGRAMADA </v>
      </c>
      <c r="AO176" s="1343" t="str">
        <f>'BASE METAS)'!AU166</f>
        <v>DESEMPEÑO</v>
      </c>
      <c r="AP176" s="959" t="str">
        <f>'BASE METAS)'!AO166</f>
        <v xml:space="preserve">No. DE SUPERVISIONES REALIZADAS </v>
      </c>
      <c r="AQ176" s="959" t="str">
        <f>'BASE METAS)'!AP166</f>
        <v>No DE SUPERVISIONES PROGRAMADAS</v>
      </c>
      <c r="AR176" s="959">
        <f>'BASE METAS)'!AQ166</f>
        <v>100</v>
      </c>
      <c r="AS176" s="1308" t="str">
        <f>'BASE METAS)'!AR166</f>
        <v xml:space="preserve">SUPERVISION </v>
      </c>
      <c r="AT176" s="1308" t="str">
        <f>'BASE METAS)'!AS166</f>
        <v xml:space="preserve">EFICACIA </v>
      </c>
      <c r="AU176" s="1483">
        <f>'BASE METAS)'!BO166</f>
        <v>0</v>
      </c>
      <c r="AV176" s="1">
        <f>'BASE METAS)'!BQ166</f>
        <v>52</v>
      </c>
      <c r="AW176" s="1">
        <f>'BASE METAS)'!BR166</f>
        <v>0</v>
      </c>
      <c r="AX176" s="1">
        <f>'BASE METAS)'!BS166</f>
        <v>13</v>
      </c>
      <c r="AY176" s="1">
        <f>'BASE METAS)'!BT166</f>
        <v>12</v>
      </c>
      <c r="AZ176" s="1">
        <f>'BASE METAS)'!BU166</f>
        <v>1</v>
      </c>
      <c r="BA176" s="1">
        <f>'BASE METAS)'!BV166</f>
        <v>0.92307692307692313</v>
      </c>
      <c r="BB176" s="1">
        <f>'BASE METAS)'!BW166</f>
        <v>25</v>
      </c>
      <c r="BC176" s="1">
        <f>'BASE METAS)'!BX166</f>
        <v>27</v>
      </c>
      <c r="BD176" s="1">
        <f>'BASE METAS)'!BY166</f>
        <v>0.48076923076923078</v>
      </c>
      <c r="BE176" s="1">
        <f>'BASE METAS)'!CG166</f>
        <v>13</v>
      </c>
      <c r="BF176" s="1">
        <f>'BASE METAS)'!CJ166</f>
        <v>0</v>
      </c>
      <c r="BG176" s="1">
        <f>'BASE METAS)'!CK166</f>
        <v>0</v>
      </c>
      <c r="BH176" s="1">
        <f>'BASE METAS)'!CL166</f>
        <v>0</v>
      </c>
      <c r="BI176" s="1">
        <f>'BASE METAS)'!CM166</f>
        <v>4.333333333333333</v>
      </c>
      <c r="BJ176" s="1">
        <f>'BASE METAS)'!CN166</f>
        <v>4</v>
      </c>
      <c r="BK176" s="1">
        <f>'BASE METAS)'!CO166</f>
        <v>5</v>
      </c>
      <c r="BL176" s="1">
        <f>'BASE METAS)'!CP166</f>
        <v>0</v>
      </c>
      <c r="BM176" s="1">
        <f>'BASE METAS)'!CQ166</f>
        <v>0</v>
      </c>
      <c r="BN176" s="1">
        <f>'BASE METAS)'!CR166</f>
        <v>0</v>
      </c>
      <c r="BO176" s="1">
        <f>'BASE METAS)'!CS166</f>
        <v>0</v>
      </c>
      <c r="BP176" s="1">
        <f>'BASE METAS)'!CT166</f>
        <v>0</v>
      </c>
      <c r="BQ176" s="1">
        <f>'BASE METAS)'!CU166</f>
        <v>0</v>
      </c>
      <c r="BR176" s="1">
        <f>'BASE METAS)'!CV166</f>
        <v>0</v>
      </c>
      <c r="BS176" s="1">
        <f>'BASE METAS)'!CW166</f>
        <v>0</v>
      </c>
      <c r="BT176" s="1">
        <f>'BASE METAS)'!CX166</f>
        <v>0</v>
      </c>
      <c r="BU176" s="1">
        <f>'BASE METAS)'!FA166</f>
        <v>52</v>
      </c>
      <c r="BV176" s="1">
        <f>'BASE METAS)'!FB166</f>
        <v>0</v>
      </c>
      <c r="BW176" s="1">
        <f>'BASE METAS)'!FC166</f>
        <v>4</v>
      </c>
      <c r="BX176" s="1">
        <f>'BASE METAS)'!FD166</f>
        <v>4</v>
      </c>
      <c r="BY176" s="1">
        <f>'BASE METAS)'!FE166</f>
        <v>0</v>
      </c>
      <c r="BZ176" s="1">
        <f>'BASE METAS)'!FF166</f>
        <v>1</v>
      </c>
      <c r="CA176" s="1">
        <f>'BASE METAS)'!FG166</f>
        <v>17</v>
      </c>
      <c r="CB176" s="1">
        <f>'BASE METAS)'!FH166</f>
        <v>35</v>
      </c>
      <c r="CC176" s="1">
        <f>'BASE METAS)'!FI166</f>
        <v>0.32692307692307693</v>
      </c>
      <c r="CD176" s="1">
        <f>'BASE METAS)'!FJ166</f>
        <v>52</v>
      </c>
      <c r="CE176" s="1">
        <f>'BASE METAS)'!FK166</f>
        <v>0</v>
      </c>
      <c r="CF176" s="1">
        <f>'BASE METAS)'!FL166</f>
        <v>4</v>
      </c>
      <c r="CG176" s="1">
        <f>'BASE METAS)'!FM166</f>
        <v>4</v>
      </c>
    </row>
    <row r="177" spans="1:85" ht="70.5" customHeight="1" x14ac:dyDescent="0.25">
      <c r="A177" s="1">
        <f>'BASE METAS)'!A167</f>
        <v>0</v>
      </c>
      <c r="B177" s="7199"/>
      <c r="C177" s="7154"/>
      <c r="D177" s="7154"/>
      <c r="E177" s="7154"/>
      <c r="F177" s="7200"/>
      <c r="G177" s="7200"/>
      <c r="H177" s="7144"/>
      <c r="I177" s="7144"/>
      <c r="J177" s="5707"/>
      <c r="K177" s="5707"/>
      <c r="L177" s="5707"/>
      <c r="M177" s="5707"/>
      <c r="N177" s="5707"/>
      <c r="O177" s="5707"/>
      <c r="P177" s="5707"/>
      <c r="Q177" s="5698"/>
      <c r="R177" s="5698"/>
      <c r="S177" s="5698"/>
      <c r="T177" s="5698"/>
      <c r="U177" s="7734"/>
      <c r="V177" s="5698"/>
      <c r="W177" s="5695"/>
      <c r="X177" s="7145"/>
      <c r="Y177" s="394">
        <f>'BASE METAS)'!Y167</f>
        <v>28</v>
      </c>
      <c r="Z177" s="400" t="str">
        <f>'BASE METAS)'!Z167</f>
        <v>SUPERVISAR QUE LOS PROCEDIMEINTOS SANCIONADORES SE INTEGREN EN TIEMPO Y FORMA</v>
      </c>
      <c r="AA177" s="270" t="str">
        <f>'BASE METAS)'!AA167</f>
        <v>SUPERVISION</v>
      </c>
      <c r="AB177" s="384">
        <f>'BASE METAS)'!AB167</f>
        <v>12</v>
      </c>
      <c r="AC177" s="399">
        <f>'BASE METAS)'!AC167</f>
        <v>3</v>
      </c>
      <c r="AD177" s="396">
        <f>'BASE METAS)'!AD167</f>
        <v>0.25</v>
      </c>
      <c r="AE177" s="399">
        <f>'BASE METAS)'!AE167</f>
        <v>3</v>
      </c>
      <c r="AF177" s="396">
        <f>'BASE METAS)'!AF167</f>
        <v>0.25</v>
      </c>
      <c r="AG177" s="397">
        <f>'BASE METAS)'!AG167</f>
        <v>3</v>
      </c>
      <c r="AH177" s="396">
        <f>'BASE METAS)'!AH167</f>
        <v>0.25</v>
      </c>
      <c r="AI177" s="399">
        <f>'BASE METAS)'!AI167</f>
        <v>3</v>
      </c>
      <c r="AJ177" s="396">
        <f>'BASE METAS)'!AJ167</f>
        <v>0.25</v>
      </c>
      <c r="AK177" s="398">
        <f>'BASE METAS)'!AK167</f>
        <v>1</v>
      </c>
      <c r="AL177" s="959">
        <f>'BASE METAS)'!AL167</f>
        <v>28</v>
      </c>
      <c r="AM177" s="959" t="str">
        <f>'BASE METAS)'!AM167</f>
        <v>SUPERVISAR QUE LOS PROCEDIMEINTOS SANCIONADORES SE INTEGREN EN TIEMPO Y FORMA</v>
      </c>
      <c r="AN177" s="959" t="str">
        <f>'BASE METAS)'!AN167</f>
        <v xml:space="preserve">MIDE LA SUPERVISION REALIZADA  CON RESPECTO A LA  SUPERVISION PROGRAMADA </v>
      </c>
      <c r="AO177" s="1343" t="str">
        <f>'BASE METAS)'!AU167</f>
        <v>DESEMPEÑO</v>
      </c>
      <c r="AP177" s="959" t="str">
        <f>'BASE METAS)'!AO167</f>
        <v xml:space="preserve">No. DE SUPERVISIONES REALIZADAS </v>
      </c>
      <c r="AQ177" s="959" t="str">
        <f>'BASE METAS)'!AP167</f>
        <v>No DE SUPERVISIONES PROGRAMADAS</v>
      </c>
      <c r="AR177" s="959">
        <f>'BASE METAS)'!AQ167</f>
        <v>100</v>
      </c>
      <c r="AS177" s="1308" t="str">
        <f>'BASE METAS)'!AR167</f>
        <v xml:space="preserve">SUPERVISION </v>
      </c>
      <c r="AT177" s="1308" t="str">
        <f>'BASE METAS)'!AS167</f>
        <v xml:space="preserve">EFICACIA </v>
      </c>
      <c r="AU177" s="1483">
        <f>'BASE METAS)'!BO167</f>
        <v>0</v>
      </c>
      <c r="AV177" s="1">
        <f>'BASE METAS)'!BQ167</f>
        <v>12</v>
      </c>
      <c r="AW177" s="1">
        <f>'BASE METAS)'!BR167</f>
        <v>0</v>
      </c>
      <c r="AX177" s="1">
        <f>'BASE METAS)'!BS167</f>
        <v>3</v>
      </c>
      <c r="AY177" s="1">
        <f>'BASE METAS)'!BT167</f>
        <v>3</v>
      </c>
      <c r="AZ177" s="1">
        <f>'BASE METAS)'!BU167</f>
        <v>0</v>
      </c>
      <c r="BA177" s="1">
        <f>'BASE METAS)'!BV167</f>
        <v>1</v>
      </c>
      <c r="BB177" s="1">
        <f>'BASE METAS)'!BW167</f>
        <v>6</v>
      </c>
      <c r="BC177" s="1">
        <f>'BASE METAS)'!BX167</f>
        <v>6</v>
      </c>
      <c r="BD177" s="1">
        <f>'BASE METAS)'!BY167</f>
        <v>0.5</v>
      </c>
      <c r="BE177" s="1">
        <f>'BASE METAS)'!CG167</f>
        <v>3</v>
      </c>
      <c r="BF177" s="1">
        <f>'BASE METAS)'!CJ167</f>
        <v>0</v>
      </c>
      <c r="BG177" s="1">
        <f>'BASE METAS)'!CK167</f>
        <v>0</v>
      </c>
      <c r="BH177" s="1">
        <f>'BASE METAS)'!CL167</f>
        <v>0</v>
      </c>
      <c r="BI177" s="1">
        <f>'BASE METAS)'!CM167</f>
        <v>1</v>
      </c>
      <c r="BJ177" s="1">
        <f>'BASE METAS)'!CN167</f>
        <v>1</v>
      </c>
      <c r="BK177" s="1">
        <f>'BASE METAS)'!CO167</f>
        <v>1</v>
      </c>
      <c r="BL177" s="1">
        <f>'BASE METAS)'!CP167</f>
        <v>0</v>
      </c>
      <c r="BM177" s="1">
        <f>'BASE METAS)'!CQ167</f>
        <v>0</v>
      </c>
      <c r="BN177" s="1">
        <f>'BASE METAS)'!CR167</f>
        <v>0</v>
      </c>
      <c r="BO177" s="1">
        <f>'BASE METAS)'!CS167</f>
        <v>0</v>
      </c>
      <c r="BP177" s="1">
        <f>'BASE METAS)'!CT167</f>
        <v>0</v>
      </c>
      <c r="BQ177" s="1">
        <f>'BASE METAS)'!CU167</f>
        <v>0</v>
      </c>
      <c r="BR177" s="1">
        <f>'BASE METAS)'!CV167</f>
        <v>0</v>
      </c>
      <c r="BS177" s="1">
        <f>'BASE METAS)'!CW167</f>
        <v>0</v>
      </c>
      <c r="BT177" s="1">
        <f>'BASE METAS)'!CX167</f>
        <v>0</v>
      </c>
      <c r="BU177" s="1">
        <f>'BASE METAS)'!FA167</f>
        <v>12</v>
      </c>
      <c r="BV177" s="1">
        <f>'BASE METAS)'!FB167</f>
        <v>0</v>
      </c>
      <c r="BW177" s="1">
        <f>'BASE METAS)'!FC167</f>
        <v>1</v>
      </c>
      <c r="BX177" s="1">
        <f>'BASE METAS)'!FD167</f>
        <v>1</v>
      </c>
      <c r="BY177" s="1">
        <f>'BASE METAS)'!FE167</f>
        <v>0</v>
      </c>
      <c r="BZ177" s="1">
        <f>'BASE METAS)'!FF167</f>
        <v>1</v>
      </c>
      <c r="CA177" s="1">
        <f>'BASE METAS)'!FG167</f>
        <v>4</v>
      </c>
      <c r="CB177" s="1">
        <f>'BASE METAS)'!FH167</f>
        <v>8</v>
      </c>
      <c r="CC177" s="1">
        <f>'BASE METAS)'!FI167</f>
        <v>0.33333333333333331</v>
      </c>
      <c r="CD177" s="1">
        <f>'BASE METAS)'!FJ167</f>
        <v>12</v>
      </c>
      <c r="CE177" s="1">
        <f>'BASE METAS)'!FK167</f>
        <v>0</v>
      </c>
      <c r="CF177" s="1">
        <f>'BASE METAS)'!FL167</f>
        <v>1</v>
      </c>
      <c r="CG177" s="1">
        <f>'BASE METAS)'!FM167</f>
        <v>1</v>
      </c>
    </row>
    <row r="178" spans="1:85" ht="70.5" customHeight="1" x14ac:dyDescent="0.2">
      <c r="A178" s="1">
        <f>'BASE METAS)'!A168</f>
        <v>0</v>
      </c>
      <c r="B178" s="7199"/>
      <c r="C178" s="7154"/>
      <c r="D178" s="7154"/>
      <c r="E178" s="7154"/>
      <c r="F178" s="7200"/>
      <c r="G178" s="7200"/>
      <c r="H178" s="7144"/>
      <c r="I178" s="7144"/>
      <c r="J178" s="5707"/>
      <c r="K178" s="5707"/>
      <c r="L178" s="5707"/>
      <c r="M178" s="5707"/>
      <c r="N178" s="5707"/>
      <c r="O178" s="5707"/>
      <c r="P178" s="5707"/>
      <c r="Q178" s="5698"/>
      <c r="R178" s="5698"/>
      <c r="S178" s="5698"/>
      <c r="T178" s="5698"/>
      <c r="U178" s="7734"/>
      <c r="V178" s="5698"/>
      <c r="W178" s="5695"/>
      <c r="X178" s="7145"/>
      <c r="Y178" s="760">
        <f>'BASE METAS)'!Y168</f>
        <v>29</v>
      </c>
      <c r="Z178" s="761" t="str">
        <f>'BASE METAS)'!Z168</f>
        <v xml:space="preserve">VIGILAR QUE SE INTEGREN EXPEDIENTES SOBRE PROCESOS EN ORGANOS JUDICIALES JURISDICCIONALES Y NO CONTENCIOSOS </v>
      </c>
      <c r="AA178" s="762" t="str">
        <f>'BASE METAS)'!AA168</f>
        <v xml:space="preserve">SUPERVISION </v>
      </c>
      <c r="AB178" s="401">
        <f>'BASE METAS)'!AB168</f>
        <v>6</v>
      </c>
      <c r="AC178" s="401">
        <f>'BASE METAS)'!AC168</f>
        <v>1</v>
      </c>
      <c r="AD178" s="402">
        <f>'BASE METAS)'!AD168</f>
        <v>0.16666666666666666</v>
      </c>
      <c r="AE178" s="401">
        <f>'BASE METAS)'!AE168</f>
        <v>2</v>
      </c>
      <c r="AF178" s="402">
        <f>'BASE METAS)'!AF168</f>
        <v>0.33333333333333331</v>
      </c>
      <c r="AG178" s="401">
        <f>'BASE METAS)'!AG168</f>
        <v>1</v>
      </c>
      <c r="AH178" s="403">
        <f>'BASE METAS)'!AH168</f>
        <v>0.16666666666666666</v>
      </c>
      <c r="AI178" s="401">
        <f>'BASE METAS)'!AI168</f>
        <v>1</v>
      </c>
      <c r="AJ178" s="403">
        <f>'BASE METAS)'!AJ168</f>
        <v>0.16666666666666666</v>
      </c>
      <c r="AK178" s="404">
        <f>'BASE METAS)'!AK168</f>
        <v>0.83333333333333326</v>
      </c>
      <c r="AL178" s="959">
        <f>'BASE METAS)'!AL168</f>
        <v>29</v>
      </c>
      <c r="AM178" s="959" t="str">
        <f>'BASE METAS)'!AM168</f>
        <v>SUPERVISAR QUE SE REALICEN LAS CAMPAÑAS DE REGULARIZACIÓN DEL ESTADO CIVIL DE LAS PERSONAS</v>
      </c>
      <c r="AN178" s="959" t="str">
        <f>'BASE METAS)'!AN168</f>
        <v>MIDE EL NUMERO DE CAMPAÑAS PROGRAMADAS ENTRE EL NUMERO DE CAMPAÑAS REALIZADAS</v>
      </c>
      <c r="AO178" s="1343" t="str">
        <f>'BASE METAS)'!AU168</f>
        <v>DESEMPEÑO</v>
      </c>
      <c r="AP178" s="1309" t="str">
        <f>'BASE METAS)'!AO168</f>
        <v>CAMPAÑAS REALIZADAS</v>
      </c>
      <c r="AQ178" s="863" t="str">
        <f>'BASE METAS)'!AP168</f>
        <v>CAMPAÑAS PROGRAMADAS</v>
      </c>
      <c r="AR178" s="959">
        <f>'BASE METAS)'!AQ168</f>
        <v>100</v>
      </c>
      <c r="AS178" s="959" t="str">
        <f>'BASE METAS)'!AR168</f>
        <v>PERSONAS</v>
      </c>
      <c r="AT178" s="959" t="str">
        <f>'BASE METAS)'!AS168</f>
        <v>CALIDAD</v>
      </c>
      <c r="AU178" s="1483">
        <f>'BASE METAS)'!BO168</f>
        <v>1</v>
      </c>
      <c r="AV178" s="1">
        <f>'BASE METAS)'!BQ168</f>
        <v>6</v>
      </c>
      <c r="AW178" s="816">
        <f>'BASE METAS)'!BR168</f>
        <v>0</v>
      </c>
      <c r="AX178" s="816">
        <f>'BASE METAS)'!BS168</f>
        <v>2</v>
      </c>
      <c r="AY178" s="1317">
        <f>'BASE METAS)'!BT168</f>
        <v>3</v>
      </c>
      <c r="AZ178" s="1311">
        <f>'BASE METAS)'!BU168</f>
        <v>-1</v>
      </c>
      <c r="BA178" s="1313">
        <f>'BASE METAS)'!BV168</f>
        <v>1.5</v>
      </c>
      <c r="BB178" s="1313">
        <f>'BASE METAS)'!BW168</f>
        <v>3</v>
      </c>
      <c r="BC178" s="1313">
        <f>'BASE METAS)'!BX168</f>
        <v>3</v>
      </c>
      <c r="BD178" s="1312">
        <f>'BASE METAS)'!BY168</f>
        <v>0.5</v>
      </c>
      <c r="BE178" s="1312">
        <f>'BASE METAS)'!CG168</f>
        <v>0</v>
      </c>
      <c r="BF178" s="1313">
        <f>'BASE METAS)'!CJ168</f>
        <v>0</v>
      </c>
      <c r="BG178" s="816">
        <f>'BASE METAS)'!CK168</f>
        <v>0</v>
      </c>
      <c r="BH178" s="1">
        <f>'BASE METAS)'!CL168</f>
        <v>0</v>
      </c>
      <c r="BI178" s="1">
        <f>'BASE METAS)'!CM168</f>
        <v>0</v>
      </c>
      <c r="BJ178" s="1">
        <f>'BASE METAS)'!CN168</f>
        <v>0</v>
      </c>
      <c r="BK178" s="1">
        <f>'BASE METAS)'!CO168</f>
        <v>1</v>
      </c>
      <c r="BL178" s="1">
        <f>'BASE METAS)'!CP168</f>
        <v>0</v>
      </c>
      <c r="BM178" s="1">
        <f>'BASE METAS)'!CQ168</f>
        <v>0</v>
      </c>
      <c r="BN178" s="1">
        <f>'BASE METAS)'!CR168</f>
        <v>0</v>
      </c>
      <c r="BO178" s="1">
        <f>'BASE METAS)'!CS168</f>
        <v>0</v>
      </c>
      <c r="BP178" s="1">
        <f>'BASE METAS)'!CT168</f>
        <v>0</v>
      </c>
      <c r="BQ178" s="1">
        <f>'BASE METAS)'!CU168</f>
        <v>0</v>
      </c>
      <c r="BR178" s="1">
        <f>'BASE METAS)'!CV168</f>
        <v>0</v>
      </c>
      <c r="BS178" s="1">
        <f>'BASE METAS)'!CW168</f>
        <v>0</v>
      </c>
      <c r="BT178" s="1">
        <f>'BASE METAS)'!CX168</f>
        <v>0</v>
      </c>
      <c r="BU178" s="1">
        <f>'BASE METAS)'!FA168</f>
        <v>6</v>
      </c>
      <c r="BV178" s="1">
        <f>'BASE METAS)'!FB168</f>
        <v>0</v>
      </c>
      <c r="BW178" s="1">
        <f>'BASE METAS)'!FC168</f>
        <v>0</v>
      </c>
      <c r="BX178" s="1">
        <f>'BASE METAS)'!FD168</f>
        <v>0</v>
      </c>
      <c r="BY178" s="1">
        <f>'BASE METAS)'!FE168</f>
        <v>0</v>
      </c>
      <c r="BZ178" s="1">
        <f>'BASE METAS)'!FF168</f>
        <v>0</v>
      </c>
      <c r="CA178" s="1">
        <f>'BASE METAS)'!FG168</f>
        <v>0</v>
      </c>
      <c r="CB178" s="1">
        <f>'BASE METAS)'!FH168</f>
        <v>6</v>
      </c>
      <c r="CC178" s="1">
        <f>'BASE METAS)'!FI168</f>
        <v>0</v>
      </c>
      <c r="CD178" s="1">
        <f>'BASE METAS)'!FJ168</f>
        <v>6</v>
      </c>
      <c r="CE178" s="1">
        <f>'BASE METAS)'!FK168</f>
        <v>0</v>
      </c>
      <c r="CF178" s="1">
        <f>'BASE METAS)'!FL168</f>
        <v>2</v>
      </c>
      <c r="CG178" s="1">
        <f>'BASE METAS)'!FM168</f>
        <v>1</v>
      </c>
    </row>
    <row r="179" spans="1:85" ht="70.5" customHeight="1" x14ac:dyDescent="0.25">
      <c r="A179" s="1">
        <f>'BASE METAS)'!A169</f>
        <v>0</v>
      </c>
      <c r="B179" s="7199"/>
      <c r="C179" s="7154"/>
      <c r="D179" s="7154"/>
      <c r="E179" s="7154"/>
      <c r="F179" s="7200"/>
      <c r="G179" s="7200"/>
      <c r="H179" s="7144"/>
      <c r="I179" s="7144"/>
      <c r="J179" s="5707"/>
      <c r="K179" s="5707"/>
      <c r="L179" s="5707"/>
      <c r="M179" s="5707"/>
      <c r="N179" s="5707"/>
      <c r="O179" s="5707"/>
      <c r="P179" s="5707"/>
      <c r="Q179" s="5698"/>
      <c r="R179" s="5698"/>
      <c r="S179" s="5698"/>
      <c r="T179" s="5698"/>
      <c r="U179" s="7734"/>
      <c r="V179" s="5698"/>
      <c r="W179" s="5695"/>
      <c r="X179" s="7145"/>
      <c r="Y179" s="405">
        <f>'BASE METAS)'!Y169</f>
        <v>30</v>
      </c>
      <c r="Z179" s="406" t="str">
        <f>'BASE METAS)'!Z169</f>
        <v>SUPERVISAR  LA CONCILIACION MENSUAL DEL PATRIMONIO MUNICIPAL EN COORDINACION CON LA TESORERIA MUNICIPAL</v>
      </c>
      <c r="AA179" s="271" t="str">
        <f>'BASE METAS)'!AA169</f>
        <v>INFORME</v>
      </c>
      <c r="AB179" s="407">
        <f>'BASE METAS)'!AB169</f>
        <v>12</v>
      </c>
      <c r="AC179" s="209">
        <f>'BASE METAS)'!AC169</f>
        <v>3</v>
      </c>
      <c r="AD179" s="396">
        <f>'BASE METAS)'!AD169</f>
        <v>0.25</v>
      </c>
      <c r="AE179" s="209">
        <f>'BASE METAS)'!AE169</f>
        <v>3</v>
      </c>
      <c r="AF179" s="396">
        <f>'BASE METAS)'!AF169</f>
        <v>0.25</v>
      </c>
      <c r="AG179" s="209">
        <f>'BASE METAS)'!AG169</f>
        <v>3</v>
      </c>
      <c r="AH179" s="396">
        <f>'BASE METAS)'!AH169</f>
        <v>0.25</v>
      </c>
      <c r="AI179" s="209">
        <f>'BASE METAS)'!AI169</f>
        <v>3</v>
      </c>
      <c r="AJ179" s="396">
        <f>'BASE METAS)'!AJ169</f>
        <v>0.25</v>
      </c>
      <c r="AK179" s="398">
        <f>'BASE METAS)'!AK169</f>
        <v>1</v>
      </c>
      <c r="AL179" s="990">
        <f>'BASE METAS)'!AL169</f>
        <v>30</v>
      </c>
      <c r="AM179" s="1294" t="str">
        <f>'BASE METAS)'!AM169</f>
        <v>SUPERVISAR  LA CONCILIACION MENSUAL DEL PATRIMONIO MUNICIPAL EN COORDINACION CON LA TESORERIA MUNICIPAL</v>
      </c>
      <c r="AN179" s="1047" t="str">
        <f>'BASE METAS)'!AN169</f>
        <v>MIDE EL NUMERO DE SUPERVISIONES PROGRAMADAS ENRE EL NUMERO DE SUPERVICIONES REALIZADAS</v>
      </c>
      <c r="AO179" s="1343" t="str">
        <f>'BASE METAS)'!AU169</f>
        <v>DESEMPEÑO</v>
      </c>
      <c r="AP179" s="1047" t="str">
        <f>'BASE METAS)'!AO169</f>
        <v>No. DE SUPERVICIONES REALIZADAS</v>
      </c>
      <c r="AQ179" s="1047" t="str">
        <f>'BASE METAS)'!AP169</f>
        <v>No. DE SUPERVICIONES PROGRAMADAS</v>
      </c>
      <c r="AR179" s="959">
        <f>'BASE METAS)'!AQ169</f>
        <v>100</v>
      </c>
      <c r="AS179" s="1314" t="str">
        <f>'BASE METAS)'!AR169</f>
        <v>INFORME</v>
      </c>
      <c r="AT179" s="1314" t="str">
        <f>'BASE METAS)'!AS169</f>
        <v>EFICACIA</v>
      </c>
      <c r="AU179" s="1491">
        <f>'BASE METAS)'!BO169</f>
        <v>0</v>
      </c>
      <c r="AV179" s="1">
        <f>'BASE METAS)'!BQ169</f>
        <v>12</v>
      </c>
      <c r="AW179" s="816">
        <f>'BASE METAS)'!BR169</f>
        <v>0</v>
      </c>
      <c r="AX179" s="816">
        <f>'BASE METAS)'!BS169</f>
        <v>3</v>
      </c>
      <c r="AY179" s="816">
        <f>'BASE METAS)'!BT169</f>
        <v>5</v>
      </c>
      <c r="AZ179" s="816">
        <f>'BASE METAS)'!BU169</f>
        <v>-2</v>
      </c>
      <c r="BA179" s="816">
        <f>'BASE METAS)'!BV169</f>
        <v>1.6666666666666667</v>
      </c>
      <c r="BB179" s="816">
        <f>'BASE METAS)'!BW169</f>
        <v>6</v>
      </c>
      <c r="BC179" s="816">
        <f>'BASE METAS)'!BX169</f>
        <v>6</v>
      </c>
      <c r="BD179" s="816">
        <f>'BASE METAS)'!BY169</f>
        <v>0.5</v>
      </c>
      <c r="BE179" s="816">
        <f>'BASE METAS)'!CG169</f>
        <v>1</v>
      </c>
      <c r="BF179" s="816">
        <f>'BASE METAS)'!CJ169</f>
        <v>0</v>
      </c>
      <c r="BG179" s="816">
        <f>'BASE METAS)'!CK169</f>
        <v>0</v>
      </c>
      <c r="BH179" s="1">
        <f>'BASE METAS)'!CL169</f>
        <v>0</v>
      </c>
      <c r="BI179" s="1">
        <f>'BASE METAS)'!CM169</f>
        <v>1</v>
      </c>
      <c r="BJ179" s="1">
        <f>'BASE METAS)'!CN169</f>
        <v>1</v>
      </c>
      <c r="BK179" s="1">
        <f>'BASE METAS)'!CO169</f>
        <v>1</v>
      </c>
      <c r="BL179" s="1">
        <f>'BASE METAS)'!CP169</f>
        <v>0</v>
      </c>
      <c r="BM179" s="1">
        <f>'BASE METAS)'!CQ169</f>
        <v>0</v>
      </c>
      <c r="BN179" s="1">
        <f>'BASE METAS)'!CR169</f>
        <v>0</v>
      </c>
      <c r="BO179" s="1">
        <f>'BASE METAS)'!CS169</f>
        <v>0</v>
      </c>
      <c r="BP179" s="1">
        <f>'BASE METAS)'!CT169</f>
        <v>0</v>
      </c>
      <c r="BQ179" s="1">
        <f>'BASE METAS)'!CU169</f>
        <v>0</v>
      </c>
      <c r="BR179" s="1">
        <f>'BASE METAS)'!CV169</f>
        <v>0</v>
      </c>
      <c r="BS179" s="1">
        <f>'BASE METAS)'!CW169</f>
        <v>0</v>
      </c>
      <c r="BT179" s="1">
        <f>'BASE METAS)'!CX169</f>
        <v>0</v>
      </c>
      <c r="BU179" s="1">
        <f>'BASE METAS)'!FA169</f>
        <v>12</v>
      </c>
      <c r="BV179" s="1">
        <f>'BASE METAS)'!FB169</f>
        <v>0</v>
      </c>
      <c r="BW179" s="1">
        <f>'BASE METAS)'!FC169</f>
        <v>1</v>
      </c>
      <c r="BX179" s="1">
        <f>'BASE METAS)'!FD169</f>
        <v>1</v>
      </c>
      <c r="BY179" s="1">
        <f>'BASE METAS)'!FE169</f>
        <v>0</v>
      </c>
      <c r="BZ179" s="1">
        <f>'BASE METAS)'!FF169</f>
        <v>1</v>
      </c>
      <c r="CA179" s="1">
        <f>'BASE METAS)'!FG169</f>
        <v>2</v>
      </c>
      <c r="CB179" s="1">
        <f>'BASE METAS)'!FH169</f>
        <v>10</v>
      </c>
      <c r="CC179" s="1">
        <f>'BASE METAS)'!FI169</f>
        <v>0.16666666666666666</v>
      </c>
      <c r="CD179" s="1">
        <f>'BASE METAS)'!FJ169</f>
        <v>12</v>
      </c>
      <c r="CE179" s="1">
        <f>'BASE METAS)'!FK169</f>
        <v>0</v>
      </c>
      <c r="CF179" s="1">
        <f>'BASE METAS)'!FL169</f>
        <v>1</v>
      </c>
      <c r="CG179" s="1">
        <f>'BASE METAS)'!FM169</f>
        <v>1</v>
      </c>
    </row>
    <row r="180" spans="1:85" ht="70.5" customHeight="1" x14ac:dyDescent="0.25">
      <c r="A180" s="1">
        <f>'BASE METAS)'!A170</f>
        <v>0</v>
      </c>
      <c r="B180" s="7199"/>
      <c r="C180" s="7154"/>
      <c r="D180" s="7154"/>
      <c r="E180" s="7154"/>
      <c r="F180" s="7200"/>
      <c r="G180" s="7200"/>
      <c r="H180" s="7144"/>
      <c r="I180" s="7144"/>
      <c r="J180" s="5707"/>
      <c r="K180" s="5707"/>
      <c r="L180" s="5707"/>
      <c r="M180" s="5707"/>
      <c r="N180" s="5707"/>
      <c r="O180" s="5707"/>
      <c r="P180" s="5707"/>
      <c r="Q180" s="5698"/>
      <c r="R180" s="5698"/>
      <c r="S180" s="5698"/>
      <c r="T180" s="5698"/>
      <c r="U180" s="7734"/>
      <c r="V180" s="5698"/>
      <c r="W180" s="5695"/>
      <c r="X180" s="7145"/>
      <c r="Y180" s="405">
        <f>'BASE METAS)'!Y170</f>
        <v>31</v>
      </c>
      <c r="Z180" s="408" t="str">
        <f>'BASE METAS)'!Z170</f>
        <v xml:space="preserve">VIGILAR QUE SE ELABORE EN TIEMPO Y FORMA EL PLAN   DE INSPECCION FISICA DE BIENES </v>
      </c>
      <c r="AA180" s="271" t="str">
        <f>'BASE METAS)'!AA170</f>
        <v>INVENTARIO</v>
      </c>
      <c r="AB180" s="409">
        <f>'BASE METAS)'!AB170</f>
        <v>2</v>
      </c>
      <c r="AC180" s="209">
        <f>'BASE METAS)'!AC170</f>
        <v>0</v>
      </c>
      <c r="AD180" s="396">
        <f>'BASE METAS)'!AD170</f>
        <v>0</v>
      </c>
      <c r="AE180" s="209">
        <f>'BASE METAS)'!AE170</f>
        <v>1</v>
      </c>
      <c r="AF180" s="396">
        <f>'BASE METAS)'!AF170</f>
        <v>0.5</v>
      </c>
      <c r="AG180" s="209">
        <f>'BASE METAS)'!AG170</f>
        <v>0</v>
      </c>
      <c r="AH180" s="396">
        <f>'BASE METAS)'!AH170</f>
        <v>0</v>
      </c>
      <c r="AI180" s="209">
        <f>'BASE METAS)'!AI170</f>
        <v>1</v>
      </c>
      <c r="AJ180" s="396">
        <f>'BASE METAS)'!AJ170</f>
        <v>0.5</v>
      </c>
      <c r="AK180" s="398">
        <f>'BASE METAS)'!AK170</f>
        <v>1</v>
      </c>
      <c r="AL180" s="990">
        <f>'BASE METAS)'!AL170</f>
        <v>31</v>
      </c>
      <c r="AM180" s="1047" t="str">
        <f>'BASE METAS)'!AM170</f>
        <v xml:space="preserve">VIGILAR QUE SE ELABORE EN TIEMPO Y FORMA EL PLAN DE INSPECCION FISICA DE BIENES </v>
      </c>
      <c r="AN180" s="1047" t="str">
        <f>'BASE METAS)'!AN170</f>
        <v>MIDE EL NUMERO DE INVENTARIOS PROGRAMADAS ENRE EL NUMERO DE INVENTARIOS REALIZADAS</v>
      </c>
      <c r="AO180" s="1343" t="str">
        <f>'BASE METAS)'!AU170</f>
        <v>DESEMPEÑO</v>
      </c>
      <c r="AP180" s="1047" t="str">
        <f>'BASE METAS)'!AO170</f>
        <v>No. DE INVENTARIOS REALIZADAS</v>
      </c>
      <c r="AQ180" s="1047" t="str">
        <f>'BASE METAS)'!AP170</f>
        <v>No. DE INVENTARIOS PROGRAMADAS</v>
      </c>
      <c r="AR180" s="959">
        <f>'BASE METAS)'!AQ170</f>
        <v>100</v>
      </c>
      <c r="AS180" s="1314" t="str">
        <f>'BASE METAS)'!AR170</f>
        <v>INVENTARIO</v>
      </c>
      <c r="AT180" s="1314" t="str">
        <f>'BASE METAS)'!AS170</f>
        <v>EFICACIA</v>
      </c>
      <c r="AU180" s="1491">
        <f>'BASE METAS)'!BO170</f>
        <v>0</v>
      </c>
      <c r="AV180" s="1">
        <f>'BASE METAS)'!BQ170</f>
        <v>2</v>
      </c>
      <c r="AW180" s="816">
        <f>'BASE METAS)'!BR170</f>
        <v>0</v>
      </c>
      <c r="AX180" s="816">
        <f>'BASE METAS)'!BS170</f>
        <v>1</v>
      </c>
      <c r="AY180" s="816">
        <f>'BASE METAS)'!BT170</f>
        <v>1</v>
      </c>
      <c r="AZ180" s="816">
        <f>'BASE METAS)'!BU170</f>
        <v>0</v>
      </c>
      <c r="BA180" s="816">
        <f>'BASE METAS)'!BV170</f>
        <v>1</v>
      </c>
      <c r="BB180" s="816">
        <f>'BASE METAS)'!BW170</f>
        <v>1</v>
      </c>
      <c r="BC180" s="816">
        <f>'BASE METAS)'!BX170</f>
        <v>1</v>
      </c>
      <c r="BD180" s="816">
        <f>'BASE METAS)'!BY170</f>
        <v>0.5</v>
      </c>
      <c r="BE180" s="816">
        <f>'BASE METAS)'!CG170</f>
        <v>0</v>
      </c>
      <c r="BF180" s="816">
        <f>'BASE METAS)'!CJ170</f>
        <v>0</v>
      </c>
      <c r="BG180" s="816">
        <f>'BASE METAS)'!CK170</f>
        <v>0</v>
      </c>
      <c r="BH180" s="1">
        <f>'BASE METAS)'!CL170</f>
        <v>0</v>
      </c>
      <c r="BI180" s="1">
        <f>'BASE METAS)'!CM170</f>
        <v>0</v>
      </c>
      <c r="BJ180" s="1">
        <f>'BASE METAS)'!CN170</f>
        <v>0</v>
      </c>
      <c r="BK180" s="1">
        <f>'BASE METAS)'!CO170</f>
        <v>0</v>
      </c>
      <c r="BL180" s="1">
        <f>'BASE METAS)'!CP170</f>
        <v>0</v>
      </c>
      <c r="BM180" s="1">
        <f>'BASE METAS)'!CQ170</f>
        <v>0</v>
      </c>
      <c r="BN180" s="1">
        <f>'BASE METAS)'!CR170</f>
        <v>0</v>
      </c>
      <c r="BO180" s="1">
        <f>'BASE METAS)'!CS170</f>
        <v>0</v>
      </c>
      <c r="BP180" s="1">
        <f>'BASE METAS)'!CT170</f>
        <v>0</v>
      </c>
      <c r="BQ180" s="1">
        <f>'BASE METAS)'!CU170</f>
        <v>0</v>
      </c>
      <c r="BR180" s="1">
        <f>'BASE METAS)'!CV170</f>
        <v>0</v>
      </c>
      <c r="BS180" s="1">
        <f>'BASE METAS)'!CW170</f>
        <v>0</v>
      </c>
      <c r="BT180" s="1">
        <f>'BASE METAS)'!CX170</f>
        <v>0</v>
      </c>
      <c r="BU180" s="1">
        <f>'BASE METAS)'!FA170</f>
        <v>2</v>
      </c>
      <c r="BV180" s="1">
        <f>'BASE METAS)'!FB170</f>
        <v>0</v>
      </c>
      <c r="BW180" s="1">
        <f>'BASE METAS)'!FC170</f>
        <v>0</v>
      </c>
      <c r="BX180" s="1">
        <f>'BASE METAS)'!FD170</f>
        <v>0</v>
      </c>
      <c r="BY180" s="1">
        <f>'BASE METAS)'!FE170</f>
        <v>0</v>
      </c>
      <c r="BZ180" s="1">
        <f>'BASE METAS)'!FF170</f>
        <v>0</v>
      </c>
      <c r="CA180" s="1">
        <f>'BASE METAS)'!FG170</f>
        <v>0</v>
      </c>
      <c r="CB180" s="1">
        <f>'BASE METAS)'!FH170</f>
        <v>2</v>
      </c>
      <c r="CC180" s="1">
        <f>'BASE METAS)'!FI170</f>
        <v>0</v>
      </c>
      <c r="CD180" s="1">
        <f>'BASE METAS)'!FJ170</f>
        <v>2</v>
      </c>
      <c r="CE180" s="1">
        <f>'BASE METAS)'!FK170</f>
        <v>0</v>
      </c>
      <c r="CF180" s="1">
        <f>'BASE METAS)'!FL170</f>
        <v>0</v>
      </c>
      <c r="CG180" s="1">
        <f>'BASE METAS)'!FM170</f>
        <v>0</v>
      </c>
    </row>
    <row r="181" spans="1:85" ht="70.5" customHeight="1" x14ac:dyDescent="0.25">
      <c r="A181" s="1">
        <f>'BASE METAS)'!A171</f>
        <v>0</v>
      </c>
      <c r="B181" s="7199"/>
      <c r="C181" s="7154"/>
      <c r="D181" s="7154"/>
      <c r="E181" s="7154"/>
      <c r="F181" s="7200"/>
      <c r="G181" s="7200"/>
      <c r="H181" s="7144"/>
      <c r="I181" s="7144"/>
      <c r="J181" s="5708"/>
      <c r="K181" s="5708"/>
      <c r="L181" s="5708"/>
      <c r="M181" s="5708"/>
      <c r="N181" s="5708"/>
      <c r="O181" s="5708"/>
      <c r="P181" s="5708"/>
      <c r="Q181" s="5699"/>
      <c r="R181" s="5699"/>
      <c r="S181" s="5699"/>
      <c r="T181" s="5699"/>
      <c r="U181" s="7735"/>
      <c r="V181" s="5699"/>
      <c r="W181" s="5696"/>
      <c r="X181" s="7103"/>
      <c r="Y181" s="410">
        <f>'BASE METAS)'!Y171</f>
        <v>32</v>
      </c>
      <c r="Z181" s="411" t="str">
        <f>'BASE METAS)'!Z171</f>
        <v>FISCALIZAR  QUE EL ACERVO DOCUMENTAL SE  HA CLASIFICADO Y  DEPURADO CON FORME A LA NORMATIVIDAD ESTABLECIDA</v>
      </c>
      <c r="AA181" s="272" t="str">
        <f>'BASE METAS)'!AA171</f>
        <v>VISITA</v>
      </c>
      <c r="AB181" s="412">
        <f>'BASE METAS)'!AB171</f>
        <v>12</v>
      </c>
      <c r="AC181" s="210">
        <f>'BASE METAS)'!AC171</f>
        <v>3</v>
      </c>
      <c r="AD181" s="413">
        <f>'BASE METAS)'!AD171</f>
        <v>0.25</v>
      </c>
      <c r="AE181" s="210">
        <f>'BASE METAS)'!AE171</f>
        <v>3</v>
      </c>
      <c r="AF181" s="413">
        <f>'BASE METAS)'!AF171</f>
        <v>0.25</v>
      </c>
      <c r="AG181" s="210">
        <f>'BASE METAS)'!AG171</f>
        <v>3</v>
      </c>
      <c r="AH181" s="413">
        <f>'BASE METAS)'!AH171</f>
        <v>0.25</v>
      </c>
      <c r="AI181" s="210">
        <f>'BASE METAS)'!AI171</f>
        <v>3</v>
      </c>
      <c r="AJ181" s="413">
        <f>'BASE METAS)'!AJ171</f>
        <v>0.25</v>
      </c>
      <c r="AK181" s="398">
        <f>'BASE METAS)'!AK171</f>
        <v>1</v>
      </c>
      <c r="AL181" s="990">
        <f>'BASE METAS)'!AL171</f>
        <v>32</v>
      </c>
      <c r="AM181" s="1294" t="str">
        <f>'BASE METAS)'!AM171</f>
        <v>FISCALIZAR  QUE EL ACERVO DOCUMENTAL SE  HA CLASIFICADO Y  DEPURADO CON FORME A LA NORMATIVIDAD ESTABLESIDA</v>
      </c>
      <c r="AN181" s="1047" t="str">
        <f>'BASE METAS)'!AN171</f>
        <v>MIDE EL NUMERO DE SUPERVISIONES PROGRAMADAS ENRE EL NUMERO DE SUPERVICIONES REALIZADAS</v>
      </c>
      <c r="AO181" s="1343" t="str">
        <f>'BASE METAS)'!AU171</f>
        <v>DESEMPEÑO</v>
      </c>
      <c r="AP181" s="1047" t="str">
        <f>'BASE METAS)'!AO171</f>
        <v>No. DE SUPERVICIONES REALIZADAS</v>
      </c>
      <c r="AQ181" s="1047" t="str">
        <f>'BASE METAS)'!AP171</f>
        <v>No. DE SUPERVICIONES PROGRAMADAS</v>
      </c>
      <c r="AR181" s="959">
        <f>'BASE METAS)'!AQ171</f>
        <v>100</v>
      </c>
      <c r="AS181" s="1314" t="str">
        <f>'BASE METAS)'!AR171</f>
        <v>VISITA</v>
      </c>
      <c r="AT181" s="1314" t="str">
        <f>'BASE METAS)'!AS171</f>
        <v>EFICACIA</v>
      </c>
      <c r="AU181" s="1491">
        <f>'BASE METAS)'!BO171</f>
        <v>0</v>
      </c>
      <c r="AV181" s="1">
        <f>'BASE METAS)'!BQ171</f>
        <v>12</v>
      </c>
      <c r="AW181" s="816">
        <f>'BASE METAS)'!BR171</f>
        <v>0</v>
      </c>
      <c r="AX181" s="816">
        <f>'BASE METAS)'!BS171</f>
        <v>3</v>
      </c>
      <c r="AY181" s="816">
        <f>'BASE METAS)'!BT171</f>
        <v>3</v>
      </c>
      <c r="AZ181" s="816">
        <f>'BASE METAS)'!BU171</f>
        <v>0</v>
      </c>
      <c r="BA181" s="816">
        <f>'BASE METAS)'!BV171</f>
        <v>1</v>
      </c>
      <c r="BB181" s="816">
        <f>'BASE METAS)'!BW171</f>
        <v>6</v>
      </c>
      <c r="BC181" s="816">
        <f>'BASE METAS)'!BX171</f>
        <v>6</v>
      </c>
      <c r="BD181" s="816">
        <f>'BASE METAS)'!BY171</f>
        <v>0.5</v>
      </c>
      <c r="BE181" s="816">
        <f>'BASE METAS)'!CG171</f>
        <v>3</v>
      </c>
      <c r="BF181" s="816">
        <f>'BASE METAS)'!CJ171</f>
        <v>0</v>
      </c>
      <c r="BG181" s="816">
        <f>'BASE METAS)'!CK171</f>
        <v>0</v>
      </c>
      <c r="BH181" s="1">
        <f>'BASE METAS)'!CL171</f>
        <v>0</v>
      </c>
      <c r="BI181" s="1">
        <f>'BASE METAS)'!CM171</f>
        <v>1</v>
      </c>
      <c r="BJ181" s="1">
        <f>'BASE METAS)'!CN171</f>
        <v>1</v>
      </c>
      <c r="BK181" s="1">
        <f>'BASE METAS)'!CO171</f>
        <v>1</v>
      </c>
      <c r="BL181" s="1">
        <f>'BASE METAS)'!CP171</f>
        <v>0</v>
      </c>
      <c r="BM181" s="1">
        <f>'BASE METAS)'!CQ171</f>
        <v>0</v>
      </c>
      <c r="BN181" s="1">
        <f>'BASE METAS)'!CR171</f>
        <v>0</v>
      </c>
      <c r="BO181" s="1">
        <f>'BASE METAS)'!CS171</f>
        <v>0</v>
      </c>
      <c r="BP181" s="1">
        <f>'BASE METAS)'!CT171</f>
        <v>0</v>
      </c>
      <c r="BQ181" s="1">
        <f>'BASE METAS)'!CU171</f>
        <v>0</v>
      </c>
      <c r="BR181" s="1">
        <f>'BASE METAS)'!CV171</f>
        <v>0</v>
      </c>
      <c r="BS181" s="1">
        <f>'BASE METAS)'!CW171</f>
        <v>0</v>
      </c>
      <c r="BT181" s="1">
        <f>'BASE METAS)'!CX171</f>
        <v>0</v>
      </c>
      <c r="BU181" s="1">
        <f>'BASE METAS)'!FA171</f>
        <v>12</v>
      </c>
      <c r="BV181" s="1">
        <f>'BASE METAS)'!FB171</f>
        <v>0</v>
      </c>
      <c r="BW181" s="1">
        <f>'BASE METAS)'!FC171</f>
        <v>1</v>
      </c>
      <c r="BX181" s="1">
        <f>'BASE METAS)'!FD171</f>
        <v>1</v>
      </c>
      <c r="BY181" s="1">
        <f>'BASE METAS)'!FE171</f>
        <v>0</v>
      </c>
      <c r="BZ181" s="1">
        <f>'BASE METAS)'!FF171</f>
        <v>1</v>
      </c>
      <c r="CA181" s="1">
        <f>'BASE METAS)'!FG171</f>
        <v>4</v>
      </c>
      <c r="CB181" s="1">
        <f>'BASE METAS)'!FH171</f>
        <v>8</v>
      </c>
      <c r="CC181" s="1">
        <f>'BASE METAS)'!FI171</f>
        <v>0.33333333333333331</v>
      </c>
      <c r="CD181" s="1">
        <f>'BASE METAS)'!FJ171</f>
        <v>12</v>
      </c>
      <c r="CE181" s="1">
        <f>'BASE METAS)'!FK171</f>
        <v>0</v>
      </c>
      <c r="CF181" s="1">
        <f>'BASE METAS)'!FL171</f>
        <v>1</v>
      </c>
      <c r="CG181" s="1">
        <f>'BASE METAS)'!FM171</f>
        <v>1</v>
      </c>
    </row>
    <row r="182" spans="1:85" ht="12.75" customHeight="1" x14ac:dyDescent="0.25">
      <c r="A182" s="1">
        <f>'BASE METAS)'!A172</f>
        <v>0</v>
      </c>
      <c r="B182" s="1">
        <f>'BASE METAS)'!B172</f>
        <v>0</v>
      </c>
      <c r="C182" s="1">
        <f>'BASE METAS)'!C172</f>
        <v>0</v>
      </c>
      <c r="D182" s="1">
        <f>'BASE METAS)'!D172</f>
        <v>0</v>
      </c>
      <c r="E182" s="5">
        <f>'BASE METAS)'!E172</f>
        <v>0</v>
      </c>
      <c r="F182" s="3">
        <f>'BASE METAS)'!F172</f>
        <v>0</v>
      </c>
      <c r="G182" s="3">
        <f>'BASE METAS)'!G172</f>
        <v>0</v>
      </c>
      <c r="H182" s="3">
        <f>'BASE METAS)'!H172</f>
        <v>0</v>
      </c>
      <c r="I182" s="3">
        <f>'BASE METAS)'!I172</f>
        <v>0</v>
      </c>
      <c r="J182" s="7188" t="str">
        <f>'BASE METAS)'!J172</f>
        <v>TOTAL</v>
      </c>
      <c r="K182" s="7188"/>
      <c r="L182" s="7188"/>
      <c r="M182" s="7188"/>
      <c r="N182" s="1363">
        <f>'BASE METAS)'!N172</f>
        <v>0</v>
      </c>
      <c r="O182" s="1363">
        <f>'BASE METAS)'!O172</f>
        <v>0</v>
      </c>
      <c r="P182" s="1363">
        <f>'BASE METAS)'!P172</f>
        <v>0</v>
      </c>
      <c r="Q182" s="1363">
        <f>'BASE METAS)'!Q172</f>
        <v>0</v>
      </c>
      <c r="R182" s="1363">
        <f>'BASE METAS)'!R172</f>
        <v>0</v>
      </c>
      <c r="S182" s="1363">
        <f>'BASE METAS)'!S172</f>
        <v>0</v>
      </c>
      <c r="T182" s="1363">
        <f>'BASE METAS)'!T172</f>
        <v>0</v>
      </c>
      <c r="U182" s="927">
        <f>'BASE METAS)'!U172</f>
        <v>0</v>
      </c>
      <c r="V182" s="1363">
        <f>'BASE METAS)'!V172</f>
        <v>0</v>
      </c>
      <c r="W182" s="20">
        <f>'BASE METAS)'!W172</f>
        <v>122985431.06</v>
      </c>
      <c r="X182" s="5">
        <f>'BASE METAS)'!X172</f>
        <v>0</v>
      </c>
      <c r="Y182" s="1">
        <f>'BASE METAS)'!Y172</f>
        <v>33</v>
      </c>
      <c r="Z182" s="1" t="str">
        <f>'BASE METAS)'!Z172</f>
        <v xml:space="preserve">SUPERVISAR QUE SE REALICEN LAS CAMPAÑAS DE REGULACIÓN DEL ESTADO CIVIL DE LAS PERSONAS </v>
      </c>
      <c r="AA182" s="1" t="str">
        <f>'BASE METAS)'!AA172</f>
        <v>SUPERVISIÓN</v>
      </c>
      <c r="AB182" s="1">
        <f>'BASE METAS)'!AB172</f>
        <v>6</v>
      </c>
      <c r="AC182" s="1">
        <f>'BASE METAS)'!AC172</f>
        <v>0</v>
      </c>
      <c r="AD182" s="1">
        <f>'BASE METAS)'!AD172</f>
        <v>0</v>
      </c>
      <c r="AE182" s="1">
        <f>'BASE METAS)'!AE172</f>
        <v>4</v>
      </c>
      <c r="AF182" s="1">
        <f>'BASE METAS)'!AF172</f>
        <v>0.66666666666666663</v>
      </c>
      <c r="AG182" s="1">
        <f>'BASE METAS)'!AG172</f>
        <v>1</v>
      </c>
      <c r="AH182" s="1">
        <f>'BASE METAS)'!AH172</f>
        <v>0.16666666666666666</v>
      </c>
      <c r="AI182" s="1">
        <f>'BASE METAS)'!AI172</f>
        <v>1</v>
      </c>
      <c r="AJ182" s="1">
        <f>'BASE METAS)'!AJ172</f>
        <v>0.16666666666666666</v>
      </c>
      <c r="AK182" s="1">
        <f>'BASE METAS)'!AK172</f>
        <v>0.99999999999999989</v>
      </c>
      <c r="AL182" s="1315">
        <f>'BASE METAS)'!AL172</f>
        <v>33</v>
      </c>
      <c r="AM182" s="816" t="str">
        <f>'BASE METAS)'!AM172</f>
        <v xml:space="preserve">SUPERVISAR QUE SE REALICEN LAS CAMPAÑAS DE REGULACIÓN DEL ESTADO CIVIL DE LAS PERSONAS </v>
      </c>
      <c r="AN182" s="1298" t="str">
        <f>'BASE METAS)'!AN172</f>
        <v>MIDE EL NUMERO DE CAMPAÑAS PROGRAMADAS ENTRE EL NUMERO DE CAMPAÑAS REALIZADAS</v>
      </c>
      <c r="AO182" s="816" t="str">
        <f>'BASE METAS)'!AU172</f>
        <v>DESEMPEÑO</v>
      </c>
      <c r="AP182" s="1298" t="str">
        <f>'BASE METAS)'!AO172</f>
        <v>CAMPAÑAS REALIZADAS</v>
      </c>
      <c r="AQ182" s="1298" t="str">
        <f>'BASE METAS)'!AP172</f>
        <v>CAMPAÑAS PROGRAMADAS</v>
      </c>
      <c r="AR182" s="1298">
        <f>'BASE METAS)'!AQ172</f>
        <v>100</v>
      </c>
      <c r="AS182" s="1316" t="str">
        <f>'BASE METAS)'!AR172</f>
        <v>PERSONAS</v>
      </c>
      <c r="AT182" s="1307" t="str">
        <f>'BASE METAS)'!AS172</f>
        <v>CALIDAD</v>
      </c>
      <c r="AU182" s="1492">
        <f>'BASE METAS)'!BO172</f>
        <v>0</v>
      </c>
      <c r="AV182" s="1310">
        <f>'BASE METAS)'!BQ172</f>
        <v>0</v>
      </c>
      <c r="AW182" s="816">
        <f>'BASE METAS)'!BR172</f>
        <v>0</v>
      </c>
      <c r="AX182" s="816">
        <f>'BASE METAS)'!BS172</f>
        <v>0</v>
      </c>
      <c r="AY182" s="816">
        <f>'BASE METAS)'!BT172</f>
        <v>0</v>
      </c>
      <c r="AZ182" s="816">
        <f>'BASE METAS)'!BU172</f>
        <v>0</v>
      </c>
      <c r="BA182" s="816">
        <f>'BASE METAS)'!BV172</f>
        <v>0</v>
      </c>
      <c r="BB182" s="816">
        <f>'BASE METAS)'!BW172</f>
        <v>0</v>
      </c>
      <c r="BC182" s="816">
        <f>'BASE METAS)'!BX172</f>
        <v>0</v>
      </c>
      <c r="BD182" s="816">
        <f>'BASE METAS)'!BY172</f>
        <v>0</v>
      </c>
      <c r="BE182" s="816">
        <f>'BASE METAS)'!CG172</f>
        <v>0</v>
      </c>
      <c r="BF182" s="816">
        <f>'BASE METAS)'!CJ172</f>
        <v>0</v>
      </c>
      <c r="BG182" s="816">
        <f>'BASE METAS)'!CK172</f>
        <v>0</v>
      </c>
      <c r="BH182" s="1">
        <f>'BASE METAS)'!CL172</f>
        <v>0</v>
      </c>
      <c r="BI182" s="1">
        <f>'BASE METAS)'!CM172</f>
        <v>0</v>
      </c>
      <c r="BJ182" s="1">
        <f>'BASE METAS)'!CN172</f>
        <v>0</v>
      </c>
      <c r="BK182" s="1">
        <f>'BASE METAS)'!CO172</f>
        <v>0</v>
      </c>
      <c r="BL182" s="1">
        <f>'BASE METAS)'!CP172</f>
        <v>0</v>
      </c>
      <c r="BM182" s="1">
        <f>'BASE METAS)'!CQ172</f>
        <v>0</v>
      </c>
      <c r="BN182" s="1">
        <f>'BASE METAS)'!CR172</f>
        <v>0</v>
      </c>
      <c r="BO182" s="1">
        <f>'BASE METAS)'!CS172</f>
        <v>0</v>
      </c>
      <c r="BP182" s="1">
        <f>'BASE METAS)'!CT172</f>
        <v>0</v>
      </c>
      <c r="BQ182" s="1">
        <f>'BASE METAS)'!CU172</f>
        <v>0</v>
      </c>
      <c r="BR182" s="1">
        <f>'BASE METAS)'!CV172</f>
        <v>0</v>
      </c>
      <c r="BS182" s="1">
        <f>'BASE METAS)'!CW172</f>
        <v>0</v>
      </c>
      <c r="BT182" s="1">
        <f>'BASE METAS)'!CX172</f>
        <v>0</v>
      </c>
      <c r="BU182" s="1">
        <f>'BASE METAS)'!FA172</f>
        <v>0</v>
      </c>
      <c r="BV182" s="1">
        <f>'BASE METAS)'!FB172</f>
        <v>0</v>
      </c>
      <c r="BW182" s="1">
        <f>'BASE METAS)'!FC172</f>
        <v>0</v>
      </c>
      <c r="BX182" s="1">
        <f>'BASE METAS)'!FD172</f>
        <v>0</v>
      </c>
      <c r="BY182" s="1">
        <f>'BASE METAS)'!FE172</f>
        <v>0</v>
      </c>
      <c r="BZ182" s="1">
        <f>'BASE METAS)'!FF172</f>
        <v>0</v>
      </c>
      <c r="CA182" s="1">
        <f>'BASE METAS)'!FG172</f>
        <v>0</v>
      </c>
      <c r="CB182" s="1">
        <f>'BASE METAS)'!FH172</f>
        <v>0</v>
      </c>
      <c r="CC182" s="1">
        <f>'BASE METAS)'!FI172</f>
        <v>0</v>
      </c>
      <c r="CD182" s="1">
        <f>'BASE METAS)'!FJ172</f>
        <v>0</v>
      </c>
      <c r="CE182" s="1">
        <f>'BASE METAS)'!FK172</f>
        <v>0</v>
      </c>
      <c r="CF182" s="1">
        <f>'BASE METAS)'!FL172</f>
        <v>0</v>
      </c>
      <c r="CG182" s="1">
        <f>'BASE METAS)'!FM172</f>
        <v>0</v>
      </c>
    </row>
    <row r="183" spans="1:85" ht="15" customHeight="1" x14ac:dyDescent="0.25">
      <c r="A183" s="1">
        <f>'BASE METAS)'!A173</f>
        <v>0</v>
      </c>
      <c r="B183" s="1">
        <f>'BASE METAS)'!B173</f>
        <v>0</v>
      </c>
      <c r="C183" s="1">
        <f>'BASE METAS)'!C173</f>
        <v>0</v>
      </c>
      <c r="D183" s="1">
        <f>'BASE METAS)'!D173</f>
        <v>0</v>
      </c>
      <c r="E183" s="5">
        <f>'BASE METAS)'!E173</f>
        <v>0</v>
      </c>
      <c r="F183" s="3">
        <f>'BASE METAS)'!F173</f>
        <v>0</v>
      </c>
      <c r="G183" s="3">
        <f>'BASE METAS)'!G173</f>
        <v>0</v>
      </c>
      <c r="H183" s="3">
        <f>'BASE METAS)'!H173</f>
        <v>0</v>
      </c>
      <c r="I183" s="3">
        <f>'BASE METAS)'!I173</f>
        <v>0</v>
      </c>
      <c r="J183" s="13">
        <f>'BASE METAS)'!J173</f>
        <v>0</v>
      </c>
      <c r="K183" s="13">
        <f>'BASE METAS)'!K173</f>
        <v>0</v>
      </c>
      <c r="L183" s="13">
        <f>'BASE METAS)'!L173</f>
        <v>0</v>
      </c>
      <c r="M183" s="13">
        <f>'BASE METAS)'!M173</f>
        <v>0</v>
      </c>
      <c r="N183" s="13">
        <f>'BASE METAS)'!N173</f>
        <v>0</v>
      </c>
      <c r="O183" s="13">
        <f>'BASE METAS)'!O173</f>
        <v>0</v>
      </c>
      <c r="P183" s="13">
        <f>'BASE METAS)'!P173</f>
        <v>0</v>
      </c>
      <c r="Q183" s="13">
        <f>'BASE METAS)'!Q173</f>
        <v>0</v>
      </c>
      <c r="R183" s="13">
        <f>'BASE METAS)'!R173</f>
        <v>0</v>
      </c>
      <c r="S183" s="13">
        <f>'BASE METAS)'!S173</f>
        <v>0</v>
      </c>
      <c r="T183" s="13">
        <f>'BASE METAS)'!T173</f>
        <v>0</v>
      </c>
      <c r="U183" s="928">
        <f>'BASE METAS)'!U173</f>
        <v>0</v>
      </c>
      <c r="V183" s="13">
        <f>'BASE METAS)'!V173</f>
        <v>0</v>
      </c>
      <c r="W183" s="14">
        <f>'BASE METAS)'!W173</f>
        <v>0</v>
      </c>
      <c r="X183" s="5">
        <f>'BASE METAS)'!X173</f>
        <v>0</v>
      </c>
      <c r="Y183" s="1">
        <f>'BASE METAS)'!Y173</f>
        <v>0</v>
      </c>
      <c r="Z183" s="1">
        <f>'BASE METAS)'!Z173</f>
        <v>0</v>
      </c>
      <c r="AA183" s="1">
        <f>'BASE METAS)'!AA173</f>
        <v>0</v>
      </c>
      <c r="AB183" s="1">
        <f>'BASE METAS)'!AB173</f>
        <v>0</v>
      </c>
      <c r="AC183" s="1">
        <f>'BASE METAS)'!AC173</f>
        <v>0</v>
      </c>
      <c r="AD183" s="1">
        <f>'BASE METAS)'!AD173</f>
        <v>0</v>
      </c>
      <c r="AE183" s="1">
        <f>'BASE METAS)'!AE173</f>
        <v>0</v>
      </c>
      <c r="AF183" s="1">
        <f>'BASE METAS)'!AF173</f>
        <v>0</v>
      </c>
      <c r="AG183" s="1">
        <f>'BASE METAS)'!AG173</f>
        <v>0</v>
      </c>
      <c r="AH183" s="1">
        <f>'BASE METAS)'!AH173</f>
        <v>0</v>
      </c>
      <c r="AI183" s="1">
        <f>'BASE METAS)'!AI173</f>
        <v>0</v>
      </c>
      <c r="AJ183" s="1">
        <f>'BASE METAS)'!AJ173</f>
        <v>0</v>
      </c>
      <c r="AK183" s="1">
        <f>'BASE METAS)'!AK173</f>
        <v>0</v>
      </c>
      <c r="AL183" s="934">
        <f>'BASE METAS)'!AL173</f>
        <v>0</v>
      </c>
      <c r="AM183" s="1">
        <f>'BASE METAS)'!AM173</f>
        <v>0</v>
      </c>
      <c r="AN183" s="1">
        <f>'BASE METAS)'!AN173</f>
        <v>0</v>
      </c>
      <c r="AO183" s="1">
        <f>'BASE METAS)'!AU173</f>
        <v>0</v>
      </c>
      <c r="AP183" s="1">
        <f>'BASE METAS)'!AO173</f>
        <v>0</v>
      </c>
      <c r="AQ183" s="1">
        <f>'BASE METAS)'!AP173</f>
        <v>0</v>
      </c>
      <c r="AR183" s="1">
        <f>'BASE METAS)'!AQ173</f>
        <v>0</v>
      </c>
      <c r="AS183" s="1">
        <f>'BASE METAS)'!AR173</f>
        <v>0</v>
      </c>
      <c r="AT183" s="1">
        <f>'BASE METAS)'!AS173</f>
        <v>0</v>
      </c>
      <c r="AU183" s="1479">
        <f>'BASE METAS)'!BO173</f>
        <v>0</v>
      </c>
      <c r="AV183" s="1">
        <f>'BASE METAS)'!BQ173</f>
        <v>0</v>
      </c>
      <c r="AW183" s="816">
        <f>'BASE METAS)'!BR173</f>
        <v>0</v>
      </c>
      <c r="AX183" s="816">
        <f>'BASE METAS)'!BS173</f>
        <v>0</v>
      </c>
      <c r="AY183" s="816">
        <f>'BASE METAS)'!BT173</f>
        <v>0</v>
      </c>
      <c r="AZ183" s="816">
        <f>'BASE METAS)'!BU173</f>
        <v>0</v>
      </c>
      <c r="BA183" s="816">
        <f>'BASE METAS)'!BV173</f>
        <v>0</v>
      </c>
      <c r="BB183" s="816">
        <f>'BASE METAS)'!BW173</f>
        <v>0</v>
      </c>
      <c r="BC183" s="816">
        <f>'BASE METAS)'!BX173</f>
        <v>0</v>
      </c>
      <c r="BD183" s="816">
        <f>'BASE METAS)'!BY173</f>
        <v>0</v>
      </c>
      <c r="BE183" s="816">
        <f>'BASE METAS)'!CG173</f>
        <v>0</v>
      </c>
      <c r="BF183" s="816">
        <f>'BASE METAS)'!CJ173</f>
        <v>0</v>
      </c>
      <c r="BG183" s="816">
        <f>'BASE METAS)'!CK173</f>
        <v>0</v>
      </c>
      <c r="BH183" s="1">
        <f>'BASE METAS)'!CL173</f>
        <v>0</v>
      </c>
      <c r="BI183" s="1">
        <f>'BASE METAS)'!CM173</f>
        <v>0</v>
      </c>
      <c r="BJ183" s="1">
        <f>'BASE METAS)'!CN173</f>
        <v>0</v>
      </c>
      <c r="BK183" s="1">
        <f>'BASE METAS)'!CO173</f>
        <v>0</v>
      </c>
      <c r="BL183" s="1">
        <f>'BASE METAS)'!CP173</f>
        <v>0</v>
      </c>
      <c r="BM183" s="1">
        <f>'BASE METAS)'!CQ173</f>
        <v>0</v>
      </c>
      <c r="BN183" s="1">
        <f>'BASE METAS)'!CR173</f>
        <v>0</v>
      </c>
      <c r="BO183" s="1">
        <f>'BASE METAS)'!CS173</f>
        <v>0</v>
      </c>
      <c r="BP183" s="1">
        <f>'BASE METAS)'!CT173</f>
        <v>0</v>
      </c>
      <c r="BQ183" s="1">
        <f>'BASE METAS)'!CU173</f>
        <v>0</v>
      </c>
      <c r="BR183" s="1">
        <f>'BASE METAS)'!CV173</f>
        <v>0</v>
      </c>
      <c r="BS183" s="1">
        <f>'BASE METAS)'!CW173</f>
        <v>0</v>
      </c>
      <c r="BT183" s="1">
        <f>'BASE METAS)'!CX173</f>
        <v>0</v>
      </c>
      <c r="BU183" s="1">
        <f>'BASE METAS)'!FA173</f>
        <v>0</v>
      </c>
      <c r="BV183" s="1">
        <f>'BASE METAS)'!FB173</f>
        <v>0</v>
      </c>
      <c r="BW183" s="1">
        <f>'BASE METAS)'!FC173</f>
        <v>0</v>
      </c>
      <c r="BX183" s="1">
        <f>'BASE METAS)'!FD173</f>
        <v>0</v>
      </c>
      <c r="BY183" s="1">
        <f>'BASE METAS)'!FE173</f>
        <v>0</v>
      </c>
      <c r="BZ183" s="1">
        <f>'BASE METAS)'!FF173</f>
        <v>0</v>
      </c>
      <c r="CA183" s="1">
        <f>'BASE METAS)'!FG173</f>
        <v>0</v>
      </c>
      <c r="CB183" s="1">
        <f>'BASE METAS)'!FH173</f>
        <v>0</v>
      </c>
      <c r="CC183" s="1">
        <f>'BASE METAS)'!FI173</f>
        <v>0</v>
      </c>
      <c r="CD183" s="1">
        <f>'BASE METAS)'!FJ173</f>
        <v>0</v>
      </c>
      <c r="CE183" s="1">
        <f>'BASE METAS)'!FK173</f>
        <v>0</v>
      </c>
      <c r="CF183" s="1">
        <f>'BASE METAS)'!FL173</f>
        <v>0</v>
      </c>
      <c r="CG183" s="1">
        <f>'BASE METAS)'!FM173</f>
        <v>0</v>
      </c>
    </row>
    <row r="184" spans="1:85" ht="12" customHeight="1" x14ac:dyDescent="0.25">
      <c r="A184" s="1">
        <f>'BASE METAS)'!A174</f>
        <v>0</v>
      </c>
      <c r="B184" s="7146" t="str">
        <f>'BASE METAS)'!B174</f>
        <v xml:space="preserve">DEPENDENCIA </v>
      </c>
      <c r="C184" s="7146" t="str">
        <f>'BASE METAS)'!C174</f>
        <v>ENT</v>
      </c>
      <c r="D184" s="7146" t="str">
        <f>'BASE METAS)'!D174</f>
        <v>PROY</v>
      </c>
      <c r="E184" s="7146" t="str">
        <f>'BASE METAS)'!E174</f>
        <v>NOMBRE DEL PROYECTO</v>
      </c>
      <c r="F184" s="7155" t="str">
        <f>'BASE METAS)'!F174</f>
        <v>DG</v>
      </c>
      <c r="G184" s="7155" t="str">
        <f>'BASE METAS)'!G174</f>
        <v>DA</v>
      </c>
      <c r="H184" s="7155" t="str">
        <f>'BASE METAS)'!H174</f>
        <v xml:space="preserve">CLAVE PROGRAMÁTICA </v>
      </c>
      <c r="I184" s="7155"/>
      <c r="J184" s="7155"/>
      <c r="K184" s="7155"/>
      <c r="L184" s="7155"/>
      <c r="M184" s="7155"/>
      <c r="N184" s="1357">
        <f>'BASE METAS)'!N174</f>
        <v>0</v>
      </c>
      <c r="O184" s="1357">
        <f>'BASE METAS)'!O174</f>
        <v>0</v>
      </c>
      <c r="P184" s="7120" t="str">
        <f>'BASE METAS)'!P174</f>
        <v>ESTRUCTURA PROGRAMÁTICA</v>
      </c>
      <c r="Q184" s="7121"/>
      <c r="R184" s="7121"/>
      <c r="S184" s="7121"/>
      <c r="T184" s="7121"/>
      <c r="U184" s="924">
        <f>'BASE METAS)'!U174</f>
        <v>0</v>
      </c>
      <c r="V184" s="1358">
        <f>'BASE METAS)'!V174</f>
        <v>0</v>
      </c>
      <c r="W184" s="7139" t="str">
        <f>'BASE METAS)'!W174</f>
        <v>PRESPUESTO</v>
      </c>
      <c r="X184" s="7216" t="str">
        <f>'BASE METAS)'!X174</f>
        <v>ÁREAS EJECUTORAS</v>
      </c>
      <c r="Y184" s="1">
        <f>'BASE METAS)'!Y174</f>
        <v>0</v>
      </c>
      <c r="Z184" s="1">
        <f>'BASE METAS)'!Z174</f>
        <v>0</v>
      </c>
      <c r="AA184" s="1">
        <f>'BASE METAS)'!AA174</f>
        <v>0</v>
      </c>
      <c r="AB184" s="1">
        <f>'BASE METAS)'!AB174</f>
        <v>0</v>
      </c>
      <c r="AC184" s="1">
        <f>'BASE METAS)'!AC174</f>
        <v>0</v>
      </c>
      <c r="AD184" s="1">
        <f>'BASE METAS)'!AD174</f>
        <v>0</v>
      </c>
      <c r="AE184" s="1">
        <f>'BASE METAS)'!AE174</f>
        <v>0</v>
      </c>
      <c r="AF184" s="1">
        <f>'BASE METAS)'!AF174</f>
        <v>0</v>
      </c>
      <c r="AG184" s="1">
        <f>'BASE METAS)'!AG174</f>
        <v>0</v>
      </c>
      <c r="AH184" s="1">
        <f>'BASE METAS)'!AH174</f>
        <v>0</v>
      </c>
      <c r="AI184" s="1">
        <f>'BASE METAS)'!AI174</f>
        <v>0</v>
      </c>
      <c r="AJ184" s="1">
        <f>'BASE METAS)'!AJ174</f>
        <v>0</v>
      </c>
      <c r="AK184" s="1">
        <f>'BASE METAS)'!AK174</f>
        <v>0</v>
      </c>
      <c r="AL184" s="934">
        <f>'BASE METAS)'!AL174</f>
        <v>0</v>
      </c>
      <c r="AM184" s="1">
        <f>'BASE METAS)'!AM174</f>
        <v>0</v>
      </c>
      <c r="AN184" s="1">
        <f>'BASE METAS)'!AN174</f>
        <v>0</v>
      </c>
      <c r="AO184" s="1">
        <f>'BASE METAS)'!AU174</f>
        <v>0</v>
      </c>
      <c r="AP184" s="1">
        <f>'BASE METAS)'!AO174</f>
        <v>0</v>
      </c>
      <c r="AQ184" s="1">
        <f>'BASE METAS)'!AP174</f>
        <v>0</v>
      </c>
      <c r="AR184" s="1">
        <f>'BASE METAS)'!AQ174</f>
        <v>0</v>
      </c>
      <c r="AS184" s="1">
        <f>'BASE METAS)'!AR174</f>
        <v>0</v>
      </c>
      <c r="AT184" s="1">
        <f>'BASE METAS)'!AS174</f>
        <v>0</v>
      </c>
      <c r="AU184" s="1479">
        <f>'BASE METAS)'!BO174</f>
        <v>0</v>
      </c>
      <c r="AV184" s="1">
        <f>'BASE METAS)'!BQ174</f>
        <v>0</v>
      </c>
      <c r="AW184" s="1318">
        <f>'BASE METAS)'!BR174</f>
        <v>0</v>
      </c>
      <c r="AX184" s="816">
        <f>'BASE METAS)'!BS174</f>
        <v>0</v>
      </c>
      <c r="AY184" s="1313">
        <f>'BASE METAS)'!BT174</f>
        <v>0</v>
      </c>
      <c r="AZ184" s="816">
        <f>'BASE METAS)'!BU174</f>
        <v>0</v>
      </c>
      <c r="BA184" s="816">
        <f>'BASE METAS)'!BV174</f>
        <v>0</v>
      </c>
      <c r="BB184" s="816">
        <f>'BASE METAS)'!BW174</f>
        <v>0</v>
      </c>
      <c r="BC184" s="816">
        <f>'BASE METAS)'!BX174</f>
        <v>0</v>
      </c>
      <c r="BD184" s="816">
        <f>'BASE METAS)'!BY174</f>
        <v>0</v>
      </c>
      <c r="BE184" s="816">
        <f>'BASE METAS)'!CG174</f>
        <v>0</v>
      </c>
      <c r="BF184" s="816">
        <f>'BASE METAS)'!CJ174</f>
        <v>0</v>
      </c>
      <c r="BG184" s="816">
        <f>'BASE METAS)'!CK174</f>
        <v>0</v>
      </c>
      <c r="BH184" s="1">
        <f>'BASE METAS)'!CL174</f>
        <v>0</v>
      </c>
      <c r="BI184" s="1">
        <f>'BASE METAS)'!CM174</f>
        <v>0</v>
      </c>
      <c r="BJ184" s="1">
        <f>'BASE METAS)'!CN174</f>
        <v>0</v>
      </c>
      <c r="BK184" s="1">
        <f>'BASE METAS)'!CO174</f>
        <v>0</v>
      </c>
      <c r="BL184" s="1">
        <f>'BASE METAS)'!CP174</f>
        <v>0</v>
      </c>
      <c r="BM184" s="1">
        <f>'BASE METAS)'!CQ174</f>
        <v>0</v>
      </c>
      <c r="BN184" s="1">
        <f>'BASE METAS)'!CR174</f>
        <v>0</v>
      </c>
      <c r="BO184" s="1">
        <f>'BASE METAS)'!CS174</f>
        <v>0</v>
      </c>
      <c r="BP184" s="1">
        <f>'BASE METAS)'!CT174</f>
        <v>0</v>
      </c>
      <c r="BQ184" s="1">
        <f>'BASE METAS)'!CU174</f>
        <v>0</v>
      </c>
      <c r="BR184" s="1">
        <f>'BASE METAS)'!CV174</f>
        <v>0</v>
      </c>
      <c r="BS184" s="1">
        <f>'BASE METAS)'!CW174</f>
        <v>0</v>
      </c>
      <c r="BT184" s="1">
        <f>'BASE METAS)'!CX174</f>
        <v>0</v>
      </c>
      <c r="BU184" s="1">
        <f>'BASE METAS)'!FA174</f>
        <v>0</v>
      </c>
      <c r="BV184" s="1">
        <f>'BASE METAS)'!FB174</f>
        <v>0</v>
      </c>
      <c r="BW184" s="1">
        <f>'BASE METAS)'!FC174</f>
        <v>0</v>
      </c>
      <c r="BX184" s="1">
        <f>'BASE METAS)'!FD174</f>
        <v>0</v>
      </c>
      <c r="BY184" s="1">
        <f>'BASE METAS)'!FE174</f>
        <v>0</v>
      </c>
      <c r="BZ184" s="1">
        <f>'BASE METAS)'!FF174</f>
        <v>0</v>
      </c>
      <c r="CA184" s="1">
        <f>'BASE METAS)'!FG174</f>
        <v>0</v>
      </c>
      <c r="CB184" s="1">
        <f>'BASE METAS)'!FH174</f>
        <v>0</v>
      </c>
      <c r="CC184" s="1">
        <f>'BASE METAS)'!FI174</f>
        <v>0</v>
      </c>
      <c r="CD184" s="1">
        <f>'BASE METAS)'!FJ174</f>
        <v>0</v>
      </c>
      <c r="CE184" s="1">
        <f>'BASE METAS)'!FK174</f>
        <v>0</v>
      </c>
      <c r="CF184" s="1">
        <f>'BASE METAS)'!FL174</f>
        <v>0</v>
      </c>
      <c r="CG184" s="1">
        <f>'BASE METAS)'!FM174</f>
        <v>0</v>
      </c>
    </row>
    <row r="185" spans="1:85" ht="12" customHeight="1" x14ac:dyDescent="0.2">
      <c r="A185" s="1">
        <f>'BASE METAS)'!A175</f>
        <v>0</v>
      </c>
      <c r="B185" s="7150"/>
      <c r="C185" s="7150"/>
      <c r="D185" s="7150"/>
      <c r="E185" s="7150"/>
      <c r="F185" s="7162"/>
      <c r="G185" s="7162"/>
      <c r="H185" s="320" t="str">
        <f>'BASE METAS)'!H175</f>
        <v>FN</v>
      </c>
      <c r="I185" s="320" t="str">
        <f>'BASE METAS)'!I175</f>
        <v>Sf</v>
      </c>
      <c r="J185" s="320" t="str">
        <f>'BASE METAS)'!J175</f>
        <v>PG</v>
      </c>
      <c r="K185" s="320" t="str">
        <f>'BASE METAS)'!K175</f>
        <v>Sp</v>
      </c>
      <c r="L185" s="320" t="str">
        <f>'BASE METAS)'!L175</f>
        <v>PY</v>
      </c>
      <c r="M185" s="320" t="str">
        <f>'BASE METAS)'!M175</f>
        <v>FF</v>
      </c>
      <c r="N185" s="320">
        <f>'BASE METAS)'!N175</f>
        <v>0</v>
      </c>
      <c r="O185" s="320">
        <f>'BASE METAS)'!O175</f>
        <v>0</v>
      </c>
      <c r="P185" s="320" t="str">
        <f>'BASE METAS)'!P175</f>
        <v>FN</v>
      </c>
      <c r="Q185" s="320" t="str">
        <f>'BASE METAS)'!Q175</f>
        <v>Sf</v>
      </c>
      <c r="R185" s="320" t="str">
        <f>'BASE METAS)'!R175</f>
        <v>PG</v>
      </c>
      <c r="S185" s="320" t="str">
        <f>'BASE METAS)'!S175</f>
        <v>Sp</v>
      </c>
      <c r="T185" s="320" t="str">
        <f>'BASE METAS)'!T175</f>
        <v>PY</v>
      </c>
      <c r="U185" s="926">
        <f>'BASE METAS)'!U175</f>
        <v>0</v>
      </c>
      <c r="V185" s="320">
        <f>'BASE METAS)'!V175</f>
        <v>0</v>
      </c>
      <c r="W185" s="7140"/>
      <c r="X185" s="7732"/>
      <c r="Y185" s="1">
        <f>'BASE METAS)'!Y175</f>
        <v>0</v>
      </c>
      <c r="Z185" s="1">
        <f>'BASE METAS)'!Z175</f>
        <v>0</v>
      </c>
      <c r="AA185" s="1">
        <f>'BASE METAS)'!AA175</f>
        <v>0</v>
      </c>
      <c r="AB185" s="1">
        <f>'BASE METAS)'!AB175</f>
        <v>0</v>
      </c>
      <c r="AC185" s="1">
        <f>'BASE METAS)'!AC175</f>
        <v>0</v>
      </c>
      <c r="AD185" s="1">
        <f>'BASE METAS)'!AD175</f>
        <v>0</v>
      </c>
      <c r="AE185" s="1">
        <f>'BASE METAS)'!AE175</f>
        <v>0</v>
      </c>
      <c r="AF185" s="1">
        <f>'BASE METAS)'!AF175</f>
        <v>0</v>
      </c>
      <c r="AG185" s="1">
        <f>'BASE METAS)'!AG175</f>
        <v>0</v>
      </c>
      <c r="AH185" s="1">
        <f>'BASE METAS)'!AH175</f>
        <v>0</v>
      </c>
      <c r="AI185" s="1">
        <f>'BASE METAS)'!AI175</f>
        <v>0</v>
      </c>
      <c r="AJ185" s="1">
        <f>'BASE METAS)'!AJ175</f>
        <v>0</v>
      </c>
      <c r="AK185" s="1">
        <f>'BASE METAS)'!AK175</f>
        <v>0</v>
      </c>
      <c r="AL185" s="934">
        <f>'BASE METAS)'!AL175</f>
        <v>0</v>
      </c>
      <c r="AM185" s="1">
        <f>'BASE METAS)'!AM175</f>
        <v>0</v>
      </c>
      <c r="AN185" s="1">
        <f>'BASE METAS)'!AN175</f>
        <v>0</v>
      </c>
      <c r="AO185" s="1">
        <f>'BASE METAS)'!AU175</f>
        <v>0</v>
      </c>
      <c r="AP185" s="1">
        <f>'BASE METAS)'!AO175</f>
        <v>0</v>
      </c>
      <c r="AQ185" s="1">
        <f>'BASE METAS)'!AP175</f>
        <v>0</v>
      </c>
      <c r="AR185" s="1">
        <f>'BASE METAS)'!AQ175</f>
        <v>0</v>
      </c>
      <c r="AS185" s="1">
        <f>'BASE METAS)'!AR175</f>
        <v>0</v>
      </c>
      <c r="AT185" s="1">
        <f>'BASE METAS)'!AS175</f>
        <v>0</v>
      </c>
      <c r="AU185" s="1479">
        <f>'BASE METAS)'!BO175</f>
        <v>0</v>
      </c>
      <c r="AV185" s="1">
        <f>'BASE METAS)'!BQ175</f>
        <v>0</v>
      </c>
      <c r="AW185" s="1319">
        <f>'BASE METAS)'!BR175</f>
        <v>0</v>
      </c>
      <c r="AX185" s="1313">
        <f>'BASE METAS)'!BS175</f>
        <v>0</v>
      </c>
      <c r="AY185" s="1313">
        <f>'BASE METAS)'!BT175</f>
        <v>0</v>
      </c>
      <c r="AZ185" s="816">
        <f>'BASE METAS)'!BU175</f>
        <v>0</v>
      </c>
      <c r="BA185" s="1313">
        <f>'BASE METAS)'!BV175</f>
        <v>0</v>
      </c>
      <c r="BB185" s="1313">
        <f>'BASE METAS)'!BW175</f>
        <v>0</v>
      </c>
      <c r="BC185" s="1313">
        <f>'BASE METAS)'!BX175</f>
        <v>0</v>
      </c>
      <c r="BD185" s="1306">
        <f>'BASE METAS)'!BY175</f>
        <v>0</v>
      </c>
      <c r="BE185" s="1306">
        <f>'BASE METAS)'!CG175</f>
        <v>0</v>
      </c>
      <c r="BF185" s="1306">
        <f>'BASE METAS)'!CJ175</f>
        <v>0</v>
      </c>
      <c r="BG185" s="816">
        <f>'BASE METAS)'!CK175</f>
        <v>0</v>
      </c>
      <c r="BH185" s="1">
        <f>'BASE METAS)'!CL175</f>
        <v>0</v>
      </c>
      <c r="BI185" s="1">
        <f>'BASE METAS)'!CM175</f>
        <v>0</v>
      </c>
      <c r="BJ185" s="1">
        <f>'BASE METAS)'!CN175</f>
        <v>0</v>
      </c>
      <c r="BK185" s="1">
        <f>'BASE METAS)'!CO175</f>
        <v>0</v>
      </c>
      <c r="BL185" s="1">
        <f>'BASE METAS)'!CP175</f>
        <v>0</v>
      </c>
      <c r="BM185" s="1">
        <f>'BASE METAS)'!CQ175</f>
        <v>0</v>
      </c>
      <c r="BN185" s="1">
        <f>'BASE METAS)'!CR175</f>
        <v>0</v>
      </c>
      <c r="BO185" s="1">
        <f>'BASE METAS)'!CS175</f>
        <v>0</v>
      </c>
      <c r="BP185" s="1">
        <f>'BASE METAS)'!CT175</f>
        <v>0</v>
      </c>
      <c r="BQ185" s="1">
        <f>'BASE METAS)'!CU175</f>
        <v>0</v>
      </c>
      <c r="BR185" s="1">
        <f>'BASE METAS)'!CV175</f>
        <v>0</v>
      </c>
      <c r="BS185" s="1">
        <f>'BASE METAS)'!CW175</f>
        <v>0</v>
      </c>
      <c r="BT185" s="1">
        <f>'BASE METAS)'!CX175</f>
        <v>0</v>
      </c>
      <c r="BU185" s="1">
        <f>'BASE METAS)'!FA175</f>
        <v>0</v>
      </c>
      <c r="BV185" s="1">
        <f>'BASE METAS)'!FB175</f>
        <v>0</v>
      </c>
      <c r="BW185" s="1">
        <f>'BASE METAS)'!FC175</f>
        <v>0</v>
      </c>
      <c r="BX185" s="1">
        <f>'BASE METAS)'!FD175</f>
        <v>0</v>
      </c>
      <c r="BY185" s="1">
        <f>'BASE METAS)'!FE175</f>
        <v>0</v>
      </c>
      <c r="BZ185" s="1">
        <f>'BASE METAS)'!FF175</f>
        <v>0</v>
      </c>
      <c r="CA185" s="1">
        <f>'BASE METAS)'!FG175</f>
        <v>0</v>
      </c>
      <c r="CB185" s="1">
        <f>'BASE METAS)'!FH175</f>
        <v>0</v>
      </c>
      <c r="CC185" s="1">
        <f>'BASE METAS)'!FI175</f>
        <v>0</v>
      </c>
      <c r="CD185" s="1">
        <f>'BASE METAS)'!FJ175</f>
        <v>0</v>
      </c>
      <c r="CE185" s="1">
        <f>'BASE METAS)'!FK175</f>
        <v>0</v>
      </c>
      <c r="CF185" s="1">
        <f>'BASE METAS)'!FL175</f>
        <v>0</v>
      </c>
      <c r="CG185" s="1">
        <f>'BASE METAS)'!FM175</f>
        <v>0</v>
      </c>
    </row>
    <row r="186" spans="1:85" ht="78.75" customHeight="1" x14ac:dyDescent="0.2">
      <c r="A186" s="1">
        <f>'BASE METAS)'!A176</f>
        <v>21</v>
      </c>
      <c r="B186" s="7195" t="str">
        <f>'BASE METAS)'!B176</f>
        <v xml:space="preserve">ADMINISTRACIÓN </v>
      </c>
      <c r="C186" s="5684">
        <f>'BASE METAS)'!C176</f>
        <v>500</v>
      </c>
      <c r="D186" s="5684">
        <f>'BASE METAS)'!D176</f>
        <v>1</v>
      </c>
      <c r="E186" s="7102" t="str">
        <f>'BASE METAS)'!E176</f>
        <v xml:space="preserve">SIMPLIFICACIÓN Y MODERNIZACIÓN DE LA ADMINISTRACIÓN PÚBLICA </v>
      </c>
      <c r="F186" s="5706" t="str">
        <f>'BASE METAS)'!F176</f>
        <v>E00</v>
      </c>
      <c r="G186" s="5706" t="str">
        <f>'BASE METAS)'!G176</f>
        <v>137</v>
      </c>
      <c r="H186" s="5706" t="str">
        <f>'BASE METAS)'!H176</f>
        <v>05</v>
      </c>
      <c r="I186" s="5706" t="str">
        <f>'BASE METAS)'!I176</f>
        <v>01</v>
      </c>
      <c r="J186" s="5706" t="str">
        <f>'BASE METAS)'!J176</f>
        <v>01</v>
      </c>
      <c r="K186" s="5706" t="str">
        <f>'BASE METAS)'!K176</f>
        <v>05</v>
      </c>
      <c r="L186" s="5706" t="str">
        <f>'BASE METAS)'!L176</f>
        <v>01</v>
      </c>
      <c r="M186" s="5706" t="str">
        <f>'BASE METAS)'!M176</f>
        <v>101</v>
      </c>
      <c r="N186" s="5706" t="str">
        <f>'BASE METAS)'!N176</f>
        <v>Administración</v>
      </c>
      <c r="O186" s="5697" t="str">
        <f>'BASE METAS)'!O176</f>
        <v>Simplificación Administrativa</v>
      </c>
      <c r="P186" s="5697" t="str">
        <f>'BASE METAS)'!P176</f>
        <v>Administración, planeación y control gubernamental</v>
      </c>
      <c r="Q186" s="5697" t="str">
        <f>'BASE METAS)'!Q176</f>
        <v>Control y evaluación de la administración gubernamental</v>
      </c>
      <c r="R186" s="5697" t="str">
        <f>'BASE METAS)'!R176</f>
        <v>Consolidación de la gestión gubernamental de resultados</v>
      </c>
      <c r="S186" s="5697" t="str">
        <f>'BASE METAS)'!S176</f>
        <v>Modernización y mejoramiento integral de la función pública</v>
      </c>
      <c r="T186" s="5697" t="str">
        <f>'BASE METAS)'!T176</f>
        <v>Simplificación y modernización de la administración pública</v>
      </c>
      <c r="U186" s="7729" t="str">
        <f>'BASE METAS)'!U176</f>
        <v xml:space="preserve">LOGRAR DINAMISMO Y EFICIENCIA EN LOS PROCESOS, TRÁMITES Y SERVICIOS A CARGO DE LA DIRECCIÓN GENERAL DE ADMINISTRACIÓN MEDIANTE LA SIMPLIFICACIÓN Y SISTEMATIZACIÓN DE LA GESTIÓN INTERNA. </v>
      </c>
      <c r="V186" s="5697" t="str">
        <f>'BASE METAS)'!V176</f>
        <v>Gobierno de Resultados</v>
      </c>
      <c r="W186" s="5694">
        <f>'BASE METAS)'!W176</f>
        <v>28458707.43</v>
      </c>
      <c r="X186" s="7102" t="str">
        <f>'BASE METAS)'!X176</f>
        <v>DIRECCIÓN GENERAL DE ADMINISTRACIÓN</v>
      </c>
      <c r="Y186" s="229">
        <f>'BASE METAS)'!Y176</f>
        <v>1</v>
      </c>
      <c r="Z186" s="248" t="str">
        <f>'BASE METAS)'!Z176</f>
        <v>ESTANDARIZAR Y SIMPLIFICAR LOS TRÁMITES Y SERVICIOS ADMINISTRATIVOS INTERNOS MEDIANTE LA ACTUALIZACIÓN DEL MANUAL DE TRAMITES Y SERVICIOS DE LA DIRECCIÓN GENERAL DE ADMINISTRACIÓN PARA LOGRAR DINAMISMO Y EFICIENCIA EN LA GESTIÓN INTERNA</v>
      </c>
      <c r="AA186" s="232" t="str">
        <f>'BASE METAS)'!AA176</f>
        <v>MANUAL DE TRÁMITES Y SERVICIOS</v>
      </c>
      <c r="AB186" s="233">
        <f>'BASE METAS)'!AB176</f>
        <v>4</v>
      </c>
      <c r="AC186" s="233">
        <f>'BASE METAS)'!AC176</f>
        <v>1</v>
      </c>
      <c r="AD186" s="234">
        <f>'BASE METAS)'!AD176</f>
        <v>0.25</v>
      </c>
      <c r="AE186" s="233">
        <f>'BASE METAS)'!AE176</f>
        <v>1</v>
      </c>
      <c r="AF186" s="234">
        <f>'BASE METAS)'!AF176</f>
        <v>0.25</v>
      </c>
      <c r="AG186" s="235">
        <f>'BASE METAS)'!AG176</f>
        <v>1</v>
      </c>
      <c r="AH186" s="234">
        <f>'BASE METAS)'!AH176</f>
        <v>0.25</v>
      </c>
      <c r="AI186" s="235">
        <f>'BASE METAS)'!AI176</f>
        <v>1</v>
      </c>
      <c r="AJ186" s="236">
        <f>'BASE METAS)'!AJ176</f>
        <v>0.25</v>
      </c>
      <c r="AK186" s="211">
        <f>'BASE METAS)'!AK176</f>
        <v>1</v>
      </c>
      <c r="AL186" s="936">
        <f>'BASE METAS)'!AL176</f>
        <v>1</v>
      </c>
      <c r="AM186" s="807" t="str">
        <f>'BASE METAS)'!AM176</f>
        <v>ACTUALIZACIÓN DEL MANUAL DE TRÁMITES Y SERVICIOS</v>
      </c>
      <c r="AN186" s="807" t="str">
        <f>'BASE METAS)'!AN176</f>
        <v>MIDE EL PORCENTAJE DE ACTUALIZACIONES REALIZADAS, RESPECTO A LAS ACTUALIZACIONES PROGRAMADAS.</v>
      </c>
      <c r="AO186" s="807" t="str">
        <f>'BASE METAS)'!AU176</f>
        <v>GESTIÓN</v>
      </c>
      <c r="AP186" s="807" t="str">
        <f>'BASE METAS)'!AO176</f>
        <v>No. DE ACTUALIZACIONES REALIZADAS</v>
      </c>
      <c r="AQ186" s="807" t="str">
        <f>'BASE METAS)'!AP176</f>
        <v>No. DE ACTUALIZACIONES PROGRAMADAS</v>
      </c>
      <c r="AR186" s="807">
        <f>'BASE METAS)'!AQ176</f>
        <v>100</v>
      </c>
      <c r="AS186" s="807" t="str">
        <f>'BASE METAS)'!AR176</f>
        <v>MANUAL ACTUALIZADO</v>
      </c>
      <c r="AT186" s="807" t="str">
        <f>'BASE METAS)'!AS176</f>
        <v>CALIDAD</v>
      </c>
      <c r="AU186" s="1483">
        <f>'BASE METAS)'!BO176</f>
        <v>0</v>
      </c>
      <c r="AV186" s="1">
        <f>'BASE METAS)'!BQ176</f>
        <v>4</v>
      </c>
      <c r="AW186" s="1319">
        <f>'BASE METAS)'!BR176</f>
        <v>0</v>
      </c>
      <c r="AX186" s="1311">
        <f>'BASE METAS)'!BS176</f>
        <v>1</v>
      </c>
      <c r="AY186" s="1311">
        <f>'BASE METAS)'!BT176</f>
        <v>0</v>
      </c>
      <c r="AZ186" s="1311">
        <f>'BASE METAS)'!BU176</f>
        <v>1</v>
      </c>
      <c r="BA186" s="1313">
        <f>'BASE METAS)'!BV176</f>
        <v>0</v>
      </c>
      <c r="BB186" s="1313">
        <f>'BASE METAS)'!BW176</f>
        <v>1</v>
      </c>
      <c r="BC186" s="1313">
        <f>'BASE METAS)'!BX176</f>
        <v>3</v>
      </c>
      <c r="BD186" s="1313">
        <f>'BASE METAS)'!BY176</f>
        <v>0.25</v>
      </c>
      <c r="BE186" s="1313">
        <f>'BASE METAS)'!CG176</f>
        <v>1</v>
      </c>
      <c r="BF186" s="1313">
        <f>'BASE METAS)'!CJ176</f>
        <v>0</v>
      </c>
      <c r="BG186" s="816">
        <f>'BASE METAS)'!CK176</f>
        <v>0</v>
      </c>
      <c r="BH186" s="1">
        <f>'BASE METAS)'!CL176</f>
        <v>0</v>
      </c>
      <c r="BI186" s="1">
        <f>'BASE METAS)'!CM176</f>
        <v>0</v>
      </c>
      <c r="BJ186" s="1">
        <f>'BASE METAS)'!CN176</f>
        <v>0</v>
      </c>
      <c r="BK186" s="1">
        <f>'BASE METAS)'!CO176</f>
        <v>1</v>
      </c>
      <c r="BL186" s="1">
        <f>'BASE METAS)'!CP176</f>
        <v>0</v>
      </c>
      <c r="BM186" s="1">
        <f>'BASE METAS)'!CQ176</f>
        <v>0</v>
      </c>
      <c r="BN186" s="1">
        <f>'BASE METAS)'!CR176</f>
        <v>1</v>
      </c>
      <c r="BO186" s="1">
        <f>'BASE METAS)'!CS176</f>
        <v>0</v>
      </c>
      <c r="BP186" s="1">
        <f>'BASE METAS)'!CT176</f>
        <v>0</v>
      </c>
      <c r="BQ186" s="1">
        <f>'BASE METAS)'!CU176</f>
        <v>1</v>
      </c>
      <c r="BR186" s="1">
        <f>'BASE METAS)'!CV176</f>
        <v>0</v>
      </c>
      <c r="BS186" s="1">
        <f>'BASE METAS)'!CW176</f>
        <v>0</v>
      </c>
      <c r="BT186" s="1">
        <f>'BASE METAS)'!CX176</f>
        <v>1</v>
      </c>
      <c r="BU186" s="1">
        <f>'BASE METAS)'!FA176</f>
        <v>4</v>
      </c>
      <c r="BV186" s="1">
        <f>'BASE METAS)'!FB176</f>
        <v>0</v>
      </c>
      <c r="BW186" s="1">
        <f>'BASE METAS)'!FC176</f>
        <v>0</v>
      </c>
      <c r="BX186" s="1">
        <f>'BASE METAS)'!FD176</f>
        <v>0</v>
      </c>
      <c r="BY186" s="1">
        <f>'BASE METAS)'!FE176</f>
        <v>0</v>
      </c>
      <c r="BZ186" s="1">
        <f>'BASE METAS)'!FF176</f>
        <v>1</v>
      </c>
      <c r="CA186" s="1">
        <f>'BASE METAS)'!FG176</f>
        <v>1</v>
      </c>
      <c r="CB186" s="1">
        <f>'BASE METAS)'!FH176</f>
        <v>3</v>
      </c>
      <c r="CC186" s="1">
        <f>'BASE METAS)'!FI176</f>
        <v>0.25</v>
      </c>
      <c r="CD186" s="1">
        <f>'BASE METAS)'!FJ176</f>
        <v>4</v>
      </c>
      <c r="CE186" s="1">
        <f>'BASE METAS)'!FK176</f>
        <v>0</v>
      </c>
      <c r="CF186" s="1">
        <f>'BASE METAS)'!FL176</f>
        <v>0</v>
      </c>
      <c r="CG186" s="1">
        <f>'BASE METAS)'!FM176</f>
        <v>0</v>
      </c>
    </row>
    <row r="187" spans="1:85" ht="86.25" customHeight="1" x14ac:dyDescent="0.25">
      <c r="A187" s="1">
        <f>'BASE METAS)'!A177</f>
        <v>0</v>
      </c>
      <c r="B187" s="6801"/>
      <c r="C187" s="5685"/>
      <c r="D187" s="5685"/>
      <c r="E187" s="7145"/>
      <c r="F187" s="5707"/>
      <c r="G187" s="5707"/>
      <c r="H187" s="5707"/>
      <c r="I187" s="5707"/>
      <c r="J187" s="5707"/>
      <c r="K187" s="5707"/>
      <c r="L187" s="5707"/>
      <c r="M187" s="5707"/>
      <c r="N187" s="5707"/>
      <c r="O187" s="5698"/>
      <c r="P187" s="5698"/>
      <c r="Q187" s="5698"/>
      <c r="R187" s="5698"/>
      <c r="S187" s="5698"/>
      <c r="T187" s="5698"/>
      <c r="U187" s="7730"/>
      <c r="V187" s="5698"/>
      <c r="W187" s="5695"/>
      <c r="X187" s="7145"/>
      <c r="Y187" s="230">
        <f>'BASE METAS)'!Y177</f>
        <v>2</v>
      </c>
      <c r="Z187" s="249" t="str">
        <f>'BASE METAS)'!Z177</f>
        <v>REALIZAR REUNIONES DE TRABAJO CON DIRECTIVOS, FUNCIONARIOS Y ENLACES ADMINISTRATIVOS DE DEPENDENCIAS PARA INTERCAMBIAR PROPUESTAS DE MEJORA DE LA GESTIÓN DE LA DIRECCIÓN GENERAL DE ADMINISTRACIÓN .</v>
      </c>
      <c r="AA187" s="237" t="str">
        <f>'BASE METAS)'!AA177</f>
        <v>REUNIÓN</v>
      </c>
      <c r="AB187" s="242">
        <f>'BASE METAS)'!AB177</f>
        <v>4</v>
      </c>
      <c r="AC187" s="238">
        <f>'BASE METAS)'!AC177</f>
        <v>1</v>
      </c>
      <c r="AD187" s="239">
        <f>'BASE METAS)'!AD177</f>
        <v>0.25</v>
      </c>
      <c r="AE187" s="238">
        <f>'BASE METAS)'!AE177</f>
        <v>1</v>
      </c>
      <c r="AF187" s="239">
        <f>'BASE METAS)'!AF177</f>
        <v>0.25</v>
      </c>
      <c r="AG187" s="240">
        <f>'BASE METAS)'!AG177</f>
        <v>1</v>
      </c>
      <c r="AH187" s="239">
        <f>'BASE METAS)'!AH177</f>
        <v>0.25</v>
      </c>
      <c r="AI187" s="240">
        <f>'BASE METAS)'!AI177</f>
        <v>1</v>
      </c>
      <c r="AJ187" s="241">
        <f>'BASE METAS)'!AJ177</f>
        <v>0.25</v>
      </c>
      <c r="AK187" s="191">
        <f>'BASE METAS)'!AK177</f>
        <v>1</v>
      </c>
      <c r="AL187" s="937">
        <f>'BASE METAS)'!AL177</f>
        <v>2</v>
      </c>
      <c r="AM187" s="938" t="str">
        <f>'BASE METAS)'!AM177</f>
        <v>REUNIONES DE TRABAJO</v>
      </c>
      <c r="AN187" s="938" t="str">
        <f>'BASE METAS)'!AN177</f>
        <v>MIDE EL PORCENTAJE DE REUNIONES DE TRABAJO REALIZADAS, RESPECTO A LA CANTIDAD DE REUNIONES PROGRAMADAS.</v>
      </c>
      <c r="AO187" s="938" t="str">
        <f>'BASE METAS)'!AU177</f>
        <v>GESTIÓN</v>
      </c>
      <c r="AP187" s="938" t="str">
        <f>'BASE METAS)'!AO177</f>
        <v>No. DE REUNIONES REALIZADAS</v>
      </c>
      <c r="AQ187" s="938" t="str">
        <f>'BASE METAS)'!AP177</f>
        <v>No. DE REUNIONES PROGRAMADAS</v>
      </c>
      <c r="AR187" s="1330">
        <f>'BASE METAS)'!AQ177</f>
        <v>100</v>
      </c>
      <c r="AS187" s="1330" t="str">
        <f>'BASE METAS)'!AR177</f>
        <v>REUNIONES</v>
      </c>
      <c r="AT187" s="498" t="str">
        <f>'BASE METAS)'!AS177</f>
        <v>EFICACIA</v>
      </c>
      <c r="AU187" s="1490">
        <f>'BASE METAS)'!BO177</f>
        <v>0</v>
      </c>
      <c r="AV187" s="1">
        <f>'BASE METAS)'!BQ177</f>
        <v>4</v>
      </c>
      <c r="AW187" s="1">
        <f>'BASE METAS)'!BR177</f>
        <v>0</v>
      </c>
      <c r="AX187" s="1">
        <f>'BASE METAS)'!BS177</f>
        <v>1</v>
      </c>
      <c r="AY187" s="1">
        <f>'BASE METAS)'!BT177</f>
        <v>1</v>
      </c>
      <c r="AZ187" s="1">
        <f>'BASE METAS)'!BU177</f>
        <v>0</v>
      </c>
      <c r="BA187" s="1">
        <f>'BASE METAS)'!BV177</f>
        <v>1</v>
      </c>
      <c r="BB187" s="1">
        <f>'BASE METAS)'!BW177</f>
        <v>3</v>
      </c>
      <c r="BC187" s="1">
        <f>'BASE METAS)'!BX177</f>
        <v>1</v>
      </c>
      <c r="BD187" s="1">
        <f>'BASE METAS)'!BY177</f>
        <v>0.75</v>
      </c>
      <c r="BE187" s="1">
        <f>'BASE METAS)'!CG177</f>
        <v>2</v>
      </c>
      <c r="BF187" s="1">
        <f>'BASE METAS)'!CJ177</f>
        <v>0</v>
      </c>
      <c r="BG187" s="1">
        <f>'BASE METAS)'!CK177</f>
        <v>0</v>
      </c>
      <c r="BH187" s="1">
        <f>'BASE METAS)'!CL177</f>
        <v>0</v>
      </c>
      <c r="BI187" s="1">
        <f>'BASE METAS)'!CM177</f>
        <v>1</v>
      </c>
      <c r="BJ187" s="1">
        <f>'BASE METAS)'!CN177</f>
        <v>0</v>
      </c>
      <c r="BK187" s="1">
        <f>'BASE METAS)'!CO177</f>
        <v>0</v>
      </c>
      <c r="BL187" s="1">
        <f>'BASE METAS)'!CP177</f>
        <v>0</v>
      </c>
      <c r="BM187" s="1">
        <f>'BASE METAS)'!CQ177</f>
        <v>0</v>
      </c>
      <c r="BN187" s="1">
        <f>'BASE METAS)'!CR177</f>
        <v>1</v>
      </c>
      <c r="BO187" s="1">
        <f>'BASE METAS)'!CS177</f>
        <v>0</v>
      </c>
      <c r="BP187" s="1">
        <f>'BASE METAS)'!CT177</f>
        <v>0</v>
      </c>
      <c r="BQ187" s="1">
        <f>'BASE METAS)'!CU177</f>
        <v>1</v>
      </c>
      <c r="BR187" s="1">
        <f>'BASE METAS)'!CV177</f>
        <v>1</v>
      </c>
      <c r="BS187" s="1">
        <f>'BASE METAS)'!CW177</f>
        <v>0</v>
      </c>
      <c r="BT187" s="1">
        <f>'BASE METAS)'!CX177</f>
        <v>0</v>
      </c>
      <c r="BU187" s="1">
        <f>'BASE METAS)'!FA177</f>
        <v>4</v>
      </c>
      <c r="BV187" s="1">
        <f>'BASE METAS)'!FB177</f>
        <v>0</v>
      </c>
      <c r="BW187" s="1">
        <f>'BASE METAS)'!FC177</f>
        <v>0</v>
      </c>
      <c r="BX187" s="1">
        <f>'BASE METAS)'!FD177</f>
        <v>0</v>
      </c>
      <c r="BY187" s="1">
        <f>'BASE METAS)'!FE177</f>
        <v>0</v>
      </c>
      <c r="BZ187" s="1" t="e">
        <f>'BASE METAS)'!FF177</f>
        <v>#DIV/0!</v>
      </c>
      <c r="CA187" s="1">
        <f>'BASE METAS)'!FG177</f>
        <v>2</v>
      </c>
      <c r="CB187" s="1">
        <f>'BASE METAS)'!FH177</f>
        <v>2</v>
      </c>
      <c r="CC187" s="1">
        <f>'BASE METAS)'!FI177</f>
        <v>0.5</v>
      </c>
      <c r="CD187" s="1">
        <f>'BASE METAS)'!FJ177</f>
        <v>4</v>
      </c>
      <c r="CE187" s="1">
        <f>'BASE METAS)'!FK177</f>
        <v>0</v>
      </c>
      <c r="CF187" s="1">
        <f>'BASE METAS)'!FL177</f>
        <v>0</v>
      </c>
      <c r="CG187" s="1">
        <f>'BASE METAS)'!FM177</f>
        <v>1</v>
      </c>
    </row>
    <row r="188" spans="1:85" ht="60.75" customHeight="1" x14ac:dyDescent="0.2">
      <c r="A188" s="1">
        <f>'BASE METAS)'!A178</f>
        <v>0</v>
      </c>
      <c r="B188" s="6801"/>
      <c r="C188" s="5686"/>
      <c r="D188" s="5686"/>
      <c r="E188" s="7103"/>
      <c r="F188" s="5708"/>
      <c r="G188" s="5708"/>
      <c r="H188" s="5708"/>
      <c r="I188" s="5708"/>
      <c r="J188" s="5708"/>
      <c r="K188" s="5708"/>
      <c r="L188" s="5708"/>
      <c r="M188" s="5708"/>
      <c r="N188" s="5708"/>
      <c r="O188" s="5699"/>
      <c r="P188" s="5699"/>
      <c r="Q188" s="5699"/>
      <c r="R188" s="5699"/>
      <c r="S188" s="5699"/>
      <c r="T188" s="5699"/>
      <c r="U188" s="7731"/>
      <c r="V188" s="5699"/>
      <c r="W188" s="5696"/>
      <c r="X188" s="7103"/>
      <c r="Y188" s="251">
        <f>'BASE METAS)'!Y178</f>
        <v>3</v>
      </c>
      <c r="Z188" s="250" t="str">
        <f>'BASE METAS)'!Z178</f>
        <v>INFORMAR EL CUMPLIMIENTO DE METAS POR PROGRAMA Y PROYECTO CON PRESUPUESTO DE LAS ÁREAS SUSTANTIVAS DE LA DIRECCIÓN GENERAL DE ADMINISTRACIÓN PARA PREVEER LOS AJUSTES NECESARIOS.</v>
      </c>
      <c r="AA188" s="243" t="str">
        <f>'BASE METAS)'!AA178</f>
        <v>INFORME DE METAS</v>
      </c>
      <c r="AB188" s="244">
        <f>'BASE METAS)'!AB178</f>
        <v>12</v>
      </c>
      <c r="AC188" s="245">
        <f>'BASE METAS)'!AC178</f>
        <v>3</v>
      </c>
      <c r="AD188" s="246">
        <f>'BASE METAS)'!AD178</f>
        <v>0.25</v>
      </c>
      <c r="AE188" s="245">
        <f>'BASE METAS)'!AE178</f>
        <v>3</v>
      </c>
      <c r="AF188" s="246">
        <f>'BASE METAS)'!AF178</f>
        <v>0.25</v>
      </c>
      <c r="AG188" s="245">
        <f>'BASE METAS)'!AG178</f>
        <v>3</v>
      </c>
      <c r="AH188" s="246">
        <f>'BASE METAS)'!AH178</f>
        <v>0.25</v>
      </c>
      <c r="AI188" s="245">
        <f>'BASE METAS)'!AI178</f>
        <v>3</v>
      </c>
      <c r="AJ188" s="247">
        <f>'BASE METAS)'!AJ178</f>
        <v>0.25</v>
      </c>
      <c r="AK188" s="191">
        <f>'BASE METAS)'!AK178</f>
        <v>1</v>
      </c>
      <c r="AL188" s="939">
        <f>'BASE METAS)'!AL178</f>
        <v>3</v>
      </c>
      <c r="AM188" s="807" t="str">
        <f>'BASE METAS)'!AM178</f>
        <v xml:space="preserve">INFORME DE AVANCE DE METAS FÍSICAS POR PROGRAMA Y PROYECTO </v>
      </c>
      <c r="AN188" s="807" t="str">
        <f>'BASE METAS)'!AN178</f>
        <v>MIDE EL PORCENTAJE DE INFORMES DE AVANCE DE METAS REALIZADOS, RESPECTO A LA CANTIDAD DE INFORMES PROGRAMADOS.</v>
      </c>
      <c r="AO188" s="807" t="str">
        <f>'BASE METAS)'!AU178</f>
        <v>GESTIÓN</v>
      </c>
      <c r="AP188" s="807" t="str">
        <f>'BASE METAS)'!AO178</f>
        <v>No. DE INFORMES REALIZADOS</v>
      </c>
      <c r="AQ188" s="807" t="str">
        <f>'BASE METAS)'!AP178</f>
        <v>No. DE INFORMES PROGRAMADOS</v>
      </c>
      <c r="AR188" s="807">
        <f>'BASE METAS)'!AQ178</f>
        <v>100</v>
      </c>
      <c r="AS188" s="1343" t="str">
        <f>'BASE METAS)'!AR178</f>
        <v>INFORME</v>
      </c>
      <c r="AT188" s="1343" t="str">
        <f>'BASE METAS)'!AS178</f>
        <v>EFICACIA</v>
      </c>
      <c r="AU188" s="1485">
        <f>'BASE METAS)'!BO178</f>
        <v>0</v>
      </c>
      <c r="AV188" s="816">
        <f>'BASE METAS)'!BQ178</f>
        <v>12</v>
      </c>
      <c r="AW188" s="1318">
        <f>'BASE METAS)'!BR178</f>
        <v>0</v>
      </c>
      <c r="AX188" s="1311">
        <f>'BASE METAS)'!BS178</f>
        <v>3</v>
      </c>
      <c r="AY188" s="1311">
        <f>'BASE METAS)'!BT178</f>
        <v>3</v>
      </c>
      <c r="AZ188" s="1311">
        <f>'BASE METAS)'!BU178</f>
        <v>0</v>
      </c>
      <c r="BA188" s="1313">
        <f>'BASE METAS)'!BV178</f>
        <v>1</v>
      </c>
      <c r="BB188" s="1313">
        <f>'BASE METAS)'!BW178</f>
        <v>6</v>
      </c>
      <c r="BC188" s="1313">
        <f>'BASE METAS)'!BX178</f>
        <v>6</v>
      </c>
      <c r="BD188" s="1305">
        <f>'BASE METAS)'!BY178</f>
        <v>0.5</v>
      </c>
      <c r="BE188" s="1305">
        <f>'BASE METAS)'!CG178</f>
        <v>3</v>
      </c>
      <c r="BF188" s="1306">
        <f>'BASE METAS)'!CJ178</f>
        <v>0</v>
      </c>
      <c r="BG188" s="816">
        <f>'BASE METAS)'!CK178</f>
        <v>0</v>
      </c>
      <c r="BH188" s="1">
        <f>'BASE METAS)'!CL178</f>
        <v>0</v>
      </c>
      <c r="BI188" s="1">
        <f>'BASE METAS)'!CM178</f>
        <v>1</v>
      </c>
      <c r="BJ188" s="1">
        <f>'BASE METAS)'!CN178</f>
        <v>1</v>
      </c>
      <c r="BK188" s="1">
        <f>'BASE METAS)'!CO178</f>
        <v>1</v>
      </c>
      <c r="BL188" s="1">
        <f>'BASE METAS)'!CP178</f>
        <v>1</v>
      </c>
      <c r="BM188" s="1">
        <f>'BASE METAS)'!CQ178</f>
        <v>1</v>
      </c>
      <c r="BN188" s="1">
        <f>'BASE METAS)'!CR178</f>
        <v>1</v>
      </c>
      <c r="BO188" s="1">
        <f>'BASE METAS)'!CS178</f>
        <v>1</v>
      </c>
      <c r="BP188" s="1">
        <f>'BASE METAS)'!CT178</f>
        <v>1</v>
      </c>
      <c r="BQ188" s="1">
        <f>'BASE METAS)'!CU178</f>
        <v>1</v>
      </c>
      <c r="BR188" s="1">
        <f>'BASE METAS)'!CV178</f>
        <v>1</v>
      </c>
      <c r="BS188" s="1">
        <f>'BASE METAS)'!CW178</f>
        <v>1</v>
      </c>
      <c r="BT188" s="1">
        <f>'BASE METAS)'!CX178</f>
        <v>1</v>
      </c>
      <c r="BU188" s="1">
        <f>'BASE METAS)'!FA178</f>
        <v>12</v>
      </c>
      <c r="BV188" s="1">
        <f>'BASE METAS)'!FB178</f>
        <v>0</v>
      </c>
      <c r="BW188" s="1">
        <f>'BASE METAS)'!FC178</f>
        <v>1</v>
      </c>
      <c r="BX188" s="1">
        <f>'BASE METAS)'!FD178</f>
        <v>1</v>
      </c>
      <c r="BY188" s="1">
        <f>'BASE METAS)'!FE178</f>
        <v>0</v>
      </c>
      <c r="BZ188" s="1">
        <f>'BASE METAS)'!FF178</f>
        <v>1</v>
      </c>
      <c r="CA188" s="1">
        <f>'BASE METAS)'!FG178</f>
        <v>4</v>
      </c>
      <c r="CB188" s="1">
        <f>'BASE METAS)'!FH178</f>
        <v>8</v>
      </c>
      <c r="CC188" s="1">
        <f>'BASE METAS)'!FI178</f>
        <v>0.33333333333333331</v>
      </c>
      <c r="CD188" s="1">
        <f>'BASE METAS)'!FJ178</f>
        <v>12</v>
      </c>
      <c r="CE188" s="1">
        <f>'BASE METAS)'!FK178</f>
        <v>0</v>
      </c>
      <c r="CF188" s="1">
        <f>'BASE METAS)'!FL178</f>
        <v>1</v>
      </c>
      <c r="CG188" s="1">
        <f>'BASE METAS)'!FM178</f>
        <v>1</v>
      </c>
    </row>
    <row r="189" spans="1:85" ht="76.5" customHeight="1" x14ac:dyDescent="0.25">
      <c r="A189" s="1">
        <f>'BASE METAS)'!A180</f>
        <v>22</v>
      </c>
      <c r="B189" s="6801"/>
      <c r="C189" s="5684">
        <f>'BASE METAS)'!C180</f>
        <v>501</v>
      </c>
      <c r="D189" s="5684">
        <f>'BASE METAS)'!D180</f>
        <v>2</v>
      </c>
      <c r="E189" s="5684" t="str">
        <f>'BASE METAS)'!E180</f>
        <v>ADMINISTRACIÓN DEL PERSONAL</v>
      </c>
      <c r="F189" s="5706" t="str">
        <f>'BASE METAS)'!F180</f>
        <v>E00</v>
      </c>
      <c r="G189" s="5706" t="str">
        <f>'BASE METAS)'!G180</f>
        <v>120</v>
      </c>
      <c r="H189" s="5706" t="str">
        <f>'BASE METAS)'!H180</f>
        <v>05</v>
      </c>
      <c r="I189" s="5706" t="str">
        <f>'BASE METAS)'!I180</f>
        <v>01</v>
      </c>
      <c r="J189" s="5706" t="str">
        <f>'BASE METAS)'!J180</f>
        <v>01</v>
      </c>
      <c r="K189" s="5706" t="str">
        <f>'BASE METAS)'!K180</f>
        <v>01</v>
      </c>
      <c r="L189" s="5706" t="str">
        <f>'BASE METAS)'!L180</f>
        <v>01</v>
      </c>
      <c r="M189" s="5706" t="str">
        <f>'BASE METAS)'!M180</f>
        <v>101</v>
      </c>
      <c r="N189" s="5706" t="str">
        <f>'BASE METAS)'!N180</f>
        <v>Administración</v>
      </c>
      <c r="O189" s="5697" t="str">
        <f>'BASE METAS)'!O180</f>
        <v>Administración y Desarrollo de Personal</v>
      </c>
      <c r="P189" s="5697" t="str">
        <f>'BASE METAS)'!P180</f>
        <v>Administración, planeación y control gubernamental</v>
      </c>
      <c r="Q189" s="5697" t="str">
        <f>'BASE METAS)'!Q180</f>
        <v>Control y evaluación de la administración gubernamental</v>
      </c>
      <c r="R189" s="5697" t="str">
        <f>'BASE METAS)'!R180</f>
        <v>Consolidación de la gestión gubernamental de resultados</v>
      </c>
      <c r="S189" s="5697" t="str">
        <f>'BASE METAS)'!S180</f>
        <v>Administración, capacitación y desarrollo de los servidores públicos</v>
      </c>
      <c r="T189" s="5697" t="str">
        <f>'BASE METAS)'!T180</f>
        <v>Administración de personal</v>
      </c>
      <c r="U189" s="7726" t="str">
        <f>'BASE METAS)'!U180</f>
        <v>CONTAR CON EL NÚMERO INDISPENSABLE DE SERVIDORES PÚBLICOS PARA GARANTIZAR QUE HAYA UNA ATENCIÓN OPORTUNA Y EFICIENTE A LA CIUDADANÍA DE LA LOCALIDAD.</v>
      </c>
      <c r="V189" s="5697" t="str">
        <f>'BASE METAS)'!V180</f>
        <v>Gobierno de Resultados</v>
      </c>
      <c r="W189" s="5694">
        <f>'BASE METAS)'!W180</f>
        <v>17270646</v>
      </c>
      <c r="X189" s="7102" t="str">
        <f>'BASE METAS)'!X180</f>
        <v>SUBDIRECCIÓN DE RECURSOS HUMANOS (NÓMINA)</v>
      </c>
      <c r="Y189" s="759">
        <f>'BASE METAS)'!Y180</f>
        <v>1</v>
      </c>
      <c r="Z189" s="499" t="str">
        <f>'BASE METAS)'!Z180</f>
        <v>MANTENER UNA PLANTILLA DE 5 MIL SERVIDORES PÚBLICOS COMO MÁXIMO EN EL AÑO 2013, CON EL PERSONAL ESTRICTAMENTE INDISPENSABLE.</v>
      </c>
      <c r="AA189" s="301" t="str">
        <f>'BASE METAS)'!AA180</f>
        <v>SERVIDORES PÚBLICOS LABORANDO</v>
      </c>
      <c r="AB189" s="289">
        <f>'BASE METAS)'!AB180</f>
        <v>5000</v>
      </c>
      <c r="AC189" s="290">
        <f>'BASE METAS)'!AC180</f>
        <v>5000</v>
      </c>
      <c r="AD189" s="291">
        <f>'BASE METAS)'!AD180</f>
        <v>1</v>
      </c>
      <c r="AE189" s="290">
        <f>'BASE METAS)'!AE180</f>
        <v>5000</v>
      </c>
      <c r="AF189" s="291">
        <f>'BASE METAS)'!AF180</f>
        <v>1</v>
      </c>
      <c r="AG189" s="290">
        <f>'BASE METAS)'!AG180</f>
        <v>5000</v>
      </c>
      <c r="AH189" s="291">
        <f>'BASE METAS)'!AH180</f>
        <v>1</v>
      </c>
      <c r="AI189" s="290">
        <f>'BASE METAS)'!AI180</f>
        <v>5000</v>
      </c>
      <c r="AJ189" s="292">
        <f>'BASE METAS)'!AJ180</f>
        <v>1</v>
      </c>
      <c r="AK189" s="295">
        <f>'BASE METAS)'!AK180</f>
        <v>4</v>
      </c>
      <c r="AL189" s="954">
        <f>'BASE METAS)'!AL180</f>
        <v>1</v>
      </c>
      <c r="AM189" s="807" t="str">
        <f>'BASE METAS)'!AM180</f>
        <v>PADRÓN DE SERVIDORES PÚBLICOS MUNICIPALES</v>
      </c>
      <c r="AN189" s="807" t="str">
        <f>'BASE METAS)'!AN180</f>
        <v>MIDE EL NÚMERO DE SERVIDORES PÚBLICOS MUNICIPALES LABORANDO, RESPECTO AL NÚMERO DE SERVIDORES PÚBLICOS PROGRAMADOS</v>
      </c>
      <c r="AO189" s="807" t="str">
        <f>'BASE METAS)'!AU180</f>
        <v>GESTIÓN</v>
      </c>
      <c r="AP189" s="807" t="str">
        <f>'BASE METAS)'!AO180</f>
        <v>NÚMERO DE SERVIDORES PÚBLICOS LABORANDO</v>
      </c>
      <c r="AQ189" s="807" t="str">
        <f>'BASE METAS)'!AP180</f>
        <v>NÚMERO DE SERVIDORES PÚBLICOS PROGRAMADOS</v>
      </c>
      <c r="AR189" s="807">
        <f>'BASE METAS)'!AQ180</f>
        <v>100</v>
      </c>
      <c r="AS189" s="807" t="str">
        <f>'BASE METAS)'!AR180</f>
        <v>SERVIDORES PÚBLICOS LABORANDO</v>
      </c>
      <c r="AT189" s="1018" t="str">
        <f>'BASE METAS)'!AS180</f>
        <v>EFICIENCIA</v>
      </c>
      <c r="AU189" s="1483">
        <f>'BASE METAS)'!BO180</f>
        <v>-1175</v>
      </c>
      <c r="AV189" s="1">
        <f>'BASE METAS)'!BQ180</f>
        <v>5000</v>
      </c>
      <c r="AW189" s="1320">
        <f>'BASE METAS)'!BR180</f>
        <v>0</v>
      </c>
      <c r="AX189" s="816">
        <f>'BASE METAS)'!BS180</f>
        <v>5000</v>
      </c>
      <c r="AY189" s="816">
        <f>'BASE METAS)'!BT180</f>
        <v>0</v>
      </c>
      <c r="AZ189" s="816">
        <f>'BASE METAS)'!BU180</f>
        <v>5000</v>
      </c>
      <c r="BA189" s="816">
        <f>'BASE METAS)'!BV180</f>
        <v>0</v>
      </c>
      <c r="BB189" s="816">
        <f>'BASE METAS)'!BW180</f>
        <v>0</v>
      </c>
      <c r="BC189" s="816">
        <f>'BASE METAS)'!BX180</f>
        <v>5000</v>
      </c>
      <c r="BD189" s="816">
        <f>'BASE METAS)'!BY180</f>
        <v>0</v>
      </c>
      <c r="BE189" s="816">
        <f>'BASE METAS)'!CG180</f>
        <v>5705</v>
      </c>
      <c r="BF189" s="816">
        <f>'BASE METAS)'!CJ180</f>
        <v>0</v>
      </c>
      <c r="BG189" s="816">
        <f>'BASE METAS)'!CK180</f>
        <v>0</v>
      </c>
      <c r="BH189" s="1">
        <f>'BASE METAS)'!CL180</f>
        <v>0</v>
      </c>
      <c r="BI189" s="1">
        <f>'BASE METAS)'!CM180</f>
        <v>5000</v>
      </c>
      <c r="BJ189" s="1">
        <f>'BASE METAS)'!CN180</f>
        <v>5000</v>
      </c>
      <c r="BK189" s="1">
        <f>'BASE METAS)'!CO180</f>
        <v>5000</v>
      </c>
      <c r="BL189" s="1">
        <f>'BASE METAS)'!CP180</f>
        <v>5000</v>
      </c>
      <c r="BM189" s="1">
        <f>'BASE METAS)'!CQ180</f>
        <v>5000</v>
      </c>
      <c r="BN189" s="1">
        <f>'BASE METAS)'!CR180</f>
        <v>5000</v>
      </c>
      <c r="BO189" s="1">
        <f>'BASE METAS)'!CS180</f>
        <v>5000</v>
      </c>
      <c r="BP189" s="1">
        <f>'BASE METAS)'!CT180</f>
        <v>5000</v>
      </c>
      <c r="BQ189" s="1">
        <f>'BASE METAS)'!CU180</f>
        <v>5000</v>
      </c>
      <c r="BR189" s="1">
        <f>'BASE METAS)'!CV180</f>
        <v>5000</v>
      </c>
      <c r="BS189" s="1">
        <f>'BASE METAS)'!CW180</f>
        <v>5000</v>
      </c>
      <c r="BT189" s="1">
        <f>'BASE METAS)'!CX180</f>
        <v>5000</v>
      </c>
      <c r="BU189" s="1">
        <f>'BASE METAS)'!FA180</f>
        <v>5000</v>
      </c>
      <c r="BV189" s="1">
        <f>'BASE METAS)'!FB180</f>
        <v>0</v>
      </c>
      <c r="BW189" s="1">
        <f>'BASE METAS)'!FC180</f>
        <v>5000</v>
      </c>
      <c r="BX189" s="1">
        <f>'BASE METAS)'!FD180</f>
        <v>5796</v>
      </c>
      <c r="BY189" s="1">
        <f>'BASE METAS)'!FE180</f>
        <v>796</v>
      </c>
      <c r="BZ189" s="1">
        <f>'BASE METAS)'!FF180</f>
        <v>1.1592</v>
      </c>
      <c r="CA189" s="1">
        <f>'BASE METAS)'!FG180</f>
        <v>5796</v>
      </c>
      <c r="CB189" s="1">
        <f>'BASE METAS)'!FH180</f>
        <v>-796</v>
      </c>
      <c r="CC189" s="1">
        <f>'BASE METAS)'!FI180</f>
        <v>1.1592</v>
      </c>
      <c r="CD189" s="1">
        <f>'BASE METAS)'!FJ180</f>
        <v>5000</v>
      </c>
      <c r="CE189" s="1">
        <f>'BASE METAS)'!FK180</f>
        <v>0</v>
      </c>
      <c r="CF189" s="1">
        <f>'BASE METAS)'!FL180</f>
        <v>5000</v>
      </c>
      <c r="CG189" s="1">
        <f>'BASE METAS)'!FM180</f>
        <v>5855</v>
      </c>
    </row>
    <row r="190" spans="1:85" ht="38.25" customHeight="1" x14ac:dyDescent="0.2">
      <c r="A190" s="1">
        <f>'BASE METAS)'!A181</f>
        <v>0</v>
      </c>
      <c r="B190" s="6801"/>
      <c r="C190" s="5685"/>
      <c r="D190" s="5685"/>
      <c r="E190" s="5685"/>
      <c r="F190" s="5707"/>
      <c r="G190" s="5707"/>
      <c r="H190" s="5707"/>
      <c r="I190" s="5707"/>
      <c r="J190" s="5707"/>
      <c r="K190" s="5707"/>
      <c r="L190" s="5707"/>
      <c r="M190" s="5707"/>
      <c r="N190" s="5707"/>
      <c r="O190" s="5698"/>
      <c r="P190" s="5698"/>
      <c r="Q190" s="5698"/>
      <c r="R190" s="5698"/>
      <c r="S190" s="5698"/>
      <c r="T190" s="5698"/>
      <c r="U190" s="7727"/>
      <c r="V190" s="5698"/>
      <c r="W190" s="5695"/>
      <c r="X190" s="7145"/>
      <c r="Y190" s="276">
        <f>'BASE METAS)'!Y181</f>
        <v>2</v>
      </c>
      <c r="Z190" s="215" t="str">
        <f>'BASE METAS)'!Z181</f>
        <v>ACTUALIZAR EL TABULADOR DE SUELDOS DE ACUERDO AL SISTEMA DE PROFESIONALIZACIÓN DE LOS SERVIDORES PÚBLICOS MUNICIPALES</v>
      </c>
      <c r="AA190" s="294" t="str">
        <f>'BASE METAS)'!AA181</f>
        <v>TABULADOR 2013</v>
      </c>
      <c r="AB190" s="279">
        <f>'BASE METAS)'!AB181</f>
        <v>1</v>
      </c>
      <c r="AC190" s="284">
        <f>'BASE METAS)'!AC181</f>
        <v>1</v>
      </c>
      <c r="AD190" s="285">
        <f>'BASE METAS)'!AD181</f>
        <v>1</v>
      </c>
      <c r="AE190" s="286">
        <f>'BASE METAS)'!AE181</f>
        <v>0</v>
      </c>
      <c r="AF190" s="285">
        <f>'BASE METAS)'!AF181</f>
        <v>0</v>
      </c>
      <c r="AG190" s="286">
        <f>'BASE METAS)'!AG181</f>
        <v>0</v>
      </c>
      <c r="AH190" s="285">
        <f>'BASE METAS)'!AH181</f>
        <v>0</v>
      </c>
      <c r="AI190" s="286">
        <f>'BASE METAS)'!AI181</f>
        <v>0</v>
      </c>
      <c r="AJ190" s="287">
        <f>'BASE METAS)'!AJ181</f>
        <v>0</v>
      </c>
      <c r="AK190" s="191">
        <f>'BASE METAS)'!AK181</f>
        <v>1</v>
      </c>
      <c r="AL190" s="954">
        <f>'BASE METAS)'!AL181</f>
        <v>2</v>
      </c>
      <c r="AM190" s="807" t="str">
        <f>'BASE METAS)'!AM181</f>
        <v>TABULADOR DE SUELDOS 2013</v>
      </c>
      <c r="AN190" s="807" t="str">
        <f>'BASE METAS)'!AN181</f>
        <v>SEÑALA QUE EL TABULADOR DE SUELDOS 2013 ESTÉ ELABORADO</v>
      </c>
      <c r="AO190" s="807" t="str">
        <f>'BASE METAS)'!AU181</f>
        <v>GESTIÓN</v>
      </c>
      <c r="AP190" s="807" t="str">
        <f>'BASE METAS)'!AO181</f>
        <v>TABULADOR DE SUELDOS 2013 ACTUALIZADO</v>
      </c>
      <c r="AQ190" s="807" t="str">
        <f>'BASE METAS)'!AP181</f>
        <v>TABULADOR DE SUELDOS 2013 PROGRAMADO DE ACTUALIZAR</v>
      </c>
      <c r="AR190" s="807">
        <f>'BASE METAS)'!AQ181</f>
        <v>100</v>
      </c>
      <c r="AS190" s="807" t="str">
        <f>'BASE METAS)'!AR181</f>
        <v>TABULADOR 2013</v>
      </c>
      <c r="AT190" s="1018" t="str">
        <f>'BASE METAS)'!AS181</f>
        <v>EFICIENCIA</v>
      </c>
      <c r="AU190" s="1483">
        <f>'BASE METAS)'!BO181</f>
        <v>0</v>
      </c>
      <c r="AV190" s="1">
        <f>'BASE METAS)'!BQ181</f>
        <v>1</v>
      </c>
      <c r="AW190" s="1321">
        <f>'BASE METAS)'!BR181</f>
        <v>0</v>
      </c>
      <c r="AX190" s="1313">
        <f>'BASE METAS)'!BS181</f>
        <v>0</v>
      </c>
      <c r="AY190" s="1313">
        <f>'BASE METAS)'!BT181</f>
        <v>0</v>
      </c>
      <c r="AZ190" s="816">
        <f>'BASE METAS)'!BU181</f>
        <v>0</v>
      </c>
      <c r="BA190" s="1313" t="e">
        <f>'BASE METAS)'!BV181</f>
        <v>#DIV/0!</v>
      </c>
      <c r="BB190" s="1313">
        <f>'BASE METAS)'!BW181</f>
        <v>1</v>
      </c>
      <c r="BC190" s="1313">
        <f>'BASE METAS)'!BX181</f>
        <v>0</v>
      </c>
      <c r="BD190" s="1306">
        <f>'BASE METAS)'!BY181</f>
        <v>1</v>
      </c>
      <c r="BE190" s="1306">
        <f>'BASE METAS)'!CG181</f>
        <v>1</v>
      </c>
      <c r="BF190" s="1306">
        <f>'BASE METAS)'!CJ181</f>
        <v>0</v>
      </c>
      <c r="BG190" s="816">
        <f>'BASE METAS)'!CK181</f>
        <v>0</v>
      </c>
      <c r="BH190" s="1">
        <f>'BASE METAS)'!CL181</f>
        <v>0</v>
      </c>
      <c r="BI190" s="1">
        <f>'BASE METAS)'!CM181</f>
        <v>0</v>
      </c>
      <c r="BJ190" s="1">
        <f>'BASE METAS)'!CN181</f>
        <v>0</v>
      </c>
      <c r="BK190" s="1">
        <f>'BASE METAS)'!CO181</f>
        <v>1</v>
      </c>
      <c r="BL190" s="1">
        <f>'BASE METAS)'!CP181</f>
        <v>0</v>
      </c>
      <c r="BM190" s="1">
        <f>'BASE METAS)'!CQ181</f>
        <v>0</v>
      </c>
      <c r="BN190" s="1">
        <f>'BASE METAS)'!CR181</f>
        <v>0</v>
      </c>
      <c r="BO190" s="1">
        <f>'BASE METAS)'!CS181</f>
        <v>0</v>
      </c>
      <c r="BP190" s="1">
        <f>'BASE METAS)'!CT181</f>
        <v>0</v>
      </c>
      <c r="BQ190" s="1">
        <f>'BASE METAS)'!CU181</f>
        <v>0</v>
      </c>
      <c r="BR190" s="1">
        <f>'BASE METAS)'!CV181</f>
        <v>0</v>
      </c>
      <c r="BS190" s="1">
        <f>'BASE METAS)'!CW181</f>
        <v>0</v>
      </c>
      <c r="BT190" s="1">
        <f>'BASE METAS)'!CX181</f>
        <v>0</v>
      </c>
      <c r="BU190" s="1">
        <f>'BASE METAS)'!FA181</f>
        <v>1</v>
      </c>
      <c r="BV190" s="1">
        <f>'BASE METAS)'!FB181</f>
        <v>0</v>
      </c>
      <c r="BW190" s="1">
        <f>'BASE METAS)'!FC181</f>
        <v>0</v>
      </c>
      <c r="BX190" s="1">
        <f>'BASE METAS)'!FD181</f>
        <v>0</v>
      </c>
      <c r="BY190" s="1">
        <f>'BASE METAS)'!FE181</f>
        <v>0</v>
      </c>
      <c r="BZ190" s="1">
        <f>'BASE METAS)'!FF181</f>
        <v>1</v>
      </c>
      <c r="CA190" s="1">
        <f>'BASE METAS)'!FG181</f>
        <v>1</v>
      </c>
      <c r="CB190" s="1">
        <f>'BASE METAS)'!FH181</f>
        <v>0</v>
      </c>
      <c r="CC190" s="1">
        <f>'BASE METAS)'!FI181</f>
        <v>1</v>
      </c>
      <c r="CD190" s="1">
        <f>'BASE METAS)'!FJ181</f>
        <v>1</v>
      </c>
      <c r="CE190" s="1">
        <f>'BASE METAS)'!FK181</f>
        <v>0</v>
      </c>
      <c r="CF190" s="1">
        <f>'BASE METAS)'!FL181</f>
        <v>0</v>
      </c>
      <c r="CG190" s="1">
        <f>'BASE METAS)'!FM181</f>
        <v>0</v>
      </c>
    </row>
    <row r="191" spans="1:85" ht="38.25" customHeight="1" x14ac:dyDescent="0.25">
      <c r="A191" s="1">
        <f>'BASE METAS)'!A182</f>
        <v>0</v>
      </c>
      <c r="B191" s="6801"/>
      <c r="C191" s="5685"/>
      <c r="D191" s="5685"/>
      <c r="E191" s="5685"/>
      <c r="F191" s="5707"/>
      <c r="G191" s="5707"/>
      <c r="H191" s="5707"/>
      <c r="I191" s="5707"/>
      <c r="J191" s="5707"/>
      <c r="K191" s="5707"/>
      <c r="L191" s="5707"/>
      <c r="M191" s="5707"/>
      <c r="N191" s="5707"/>
      <c r="O191" s="5698"/>
      <c r="P191" s="5698"/>
      <c r="Q191" s="5698"/>
      <c r="R191" s="5698"/>
      <c r="S191" s="5698"/>
      <c r="T191" s="5698"/>
      <c r="U191" s="7727"/>
      <c r="V191" s="5698"/>
      <c r="W191" s="5695"/>
      <c r="X191" s="7145"/>
      <c r="Y191" s="214">
        <f>'BASE METAS)'!Y182</f>
        <v>3</v>
      </c>
      <c r="Z191" s="219" t="str">
        <f>'BASE METAS)'!Z182</f>
        <v>MANTENER ACTUALIZADO Y OPERANDO EL REGISTRO DE ASISTENCIA, PARA EL CUMPLIMIENTO DEL HORARIO LABORAL</v>
      </c>
      <c r="AA191" s="280" t="str">
        <f>'BASE METAS)'!AA182</f>
        <v>SISTEMA DE REGISTRO DE SISTENCIA</v>
      </c>
      <c r="AB191" s="280">
        <f>'BASE METAS)'!AB182</f>
        <v>4</v>
      </c>
      <c r="AC191" s="284">
        <f>'BASE METAS)'!AC182</f>
        <v>1</v>
      </c>
      <c r="AD191" s="285">
        <f>'BASE METAS)'!AD182</f>
        <v>0.25</v>
      </c>
      <c r="AE191" s="284">
        <f>'BASE METAS)'!AE182</f>
        <v>1</v>
      </c>
      <c r="AF191" s="285">
        <f>'BASE METAS)'!AF182</f>
        <v>0.25</v>
      </c>
      <c r="AG191" s="284">
        <f>'BASE METAS)'!AG182</f>
        <v>1</v>
      </c>
      <c r="AH191" s="285">
        <f>'BASE METAS)'!AH182</f>
        <v>0.25</v>
      </c>
      <c r="AI191" s="288">
        <f>'BASE METAS)'!AI182</f>
        <v>1</v>
      </c>
      <c r="AJ191" s="287">
        <f>'BASE METAS)'!AJ182</f>
        <v>0.25</v>
      </c>
      <c r="AK191" s="191">
        <f>'BASE METAS)'!AK182</f>
        <v>1</v>
      </c>
      <c r="AL191" s="954">
        <f>'BASE METAS)'!AL182</f>
        <v>3</v>
      </c>
      <c r="AM191" s="807" t="str">
        <f>'BASE METAS)'!AM182</f>
        <v>REGISTRO DE ASISTENCIA ACTUALZIADO</v>
      </c>
      <c r="AN191" s="807" t="str">
        <f>'BASE METAS)'!AN182</f>
        <v>MIDE EL PORCENTAJE DE ACTUALIZACIONES AL SISTEMA DE REGISTRO  REALIZADAS, RESPECTO A LAS PROGRAMADAS.</v>
      </c>
      <c r="AO191" s="807" t="str">
        <f>'BASE METAS)'!AU182</f>
        <v>GESTIÓN</v>
      </c>
      <c r="AP191" s="807" t="str">
        <f>'BASE METAS)'!AO182</f>
        <v>No. DE ACTUALIZACIONES REALIZADAS</v>
      </c>
      <c r="AQ191" s="807" t="str">
        <f>'BASE METAS)'!AP182</f>
        <v>No. DE ACTUALIZACIONES PROGRAMADAS</v>
      </c>
      <c r="AR191" s="807">
        <f>'BASE METAS)'!AQ182</f>
        <v>100</v>
      </c>
      <c r="AS191" s="807" t="str">
        <f>'BASE METAS)'!AR182</f>
        <v>SISTEMA DE REGISTRO DE ASISTENCIA</v>
      </c>
      <c r="AT191" s="1018" t="str">
        <f>'BASE METAS)'!AS182</f>
        <v>EFICIENCIA</v>
      </c>
      <c r="AU191" s="1483">
        <f>'BASE METAS)'!BO182</f>
        <v>0</v>
      </c>
      <c r="AV191" s="941">
        <f>'BASE METAS)'!BQ182</f>
        <v>4</v>
      </c>
      <c r="AW191" s="1352">
        <f>'BASE METAS)'!BR182</f>
        <v>0</v>
      </c>
      <c r="AX191" s="1">
        <f>'BASE METAS)'!BS182</f>
        <v>1</v>
      </c>
      <c r="AY191" s="1">
        <f>'BASE METAS)'!BT182</f>
        <v>1</v>
      </c>
      <c r="AZ191" s="1">
        <f>'BASE METAS)'!BU182</f>
        <v>0</v>
      </c>
      <c r="BA191" s="1">
        <f>'BASE METAS)'!BV182</f>
        <v>1</v>
      </c>
      <c r="BB191" s="1">
        <f>'BASE METAS)'!BW182</f>
        <v>2</v>
      </c>
      <c r="BC191" s="1">
        <f>'BASE METAS)'!BX182</f>
        <v>2</v>
      </c>
      <c r="BD191" s="1">
        <f>'BASE METAS)'!BY182</f>
        <v>0.5</v>
      </c>
      <c r="BE191" s="1">
        <f>'BASE METAS)'!CG182</f>
        <v>1</v>
      </c>
      <c r="BF191" s="1">
        <f>'BASE METAS)'!CJ182</f>
        <v>0</v>
      </c>
      <c r="BG191" s="1">
        <f>'BASE METAS)'!CK182</f>
        <v>0</v>
      </c>
      <c r="BH191" s="1">
        <f>'BASE METAS)'!CL182</f>
        <v>0</v>
      </c>
      <c r="BI191" s="1">
        <f>'BASE METAS)'!CM182</f>
        <v>0</v>
      </c>
      <c r="BJ191" s="1">
        <f>'BASE METAS)'!CN182</f>
        <v>0</v>
      </c>
      <c r="BK191" s="1">
        <f>'BASE METAS)'!CO182</f>
        <v>1</v>
      </c>
      <c r="BL191" s="1">
        <f>'BASE METAS)'!CP182</f>
        <v>0</v>
      </c>
      <c r="BM191" s="1">
        <f>'BASE METAS)'!CQ182</f>
        <v>0</v>
      </c>
      <c r="BN191" s="1">
        <f>'BASE METAS)'!CR182</f>
        <v>1</v>
      </c>
      <c r="BO191" s="1">
        <f>'BASE METAS)'!CS182</f>
        <v>0</v>
      </c>
      <c r="BP191" s="1">
        <f>'BASE METAS)'!CT182</f>
        <v>0</v>
      </c>
      <c r="BQ191" s="1">
        <f>'BASE METAS)'!CU182</f>
        <v>1</v>
      </c>
      <c r="BR191" s="1">
        <f>'BASE METAS)'!CV182</f>
        <v>0</v>
      </c>
      <c r="BS191" s="1">
        <f>'BASE METAS)'!CW182</f>
        <v>0</v>
      </c>
      <c r="BT191" s="1">
        <f>'BASE METAS)'!CX182</f>
        <v>1</v>
      </c>
      <c r="BU191" s="1">
        <f>'BASE METAS)'!FA182</f>
        <v>4</v>
      </c>
      <c r="BV191" s="1">
        <f>'BASE METAS)'!FB182</f>
        <v>0</v>
      </c>
      <c r="BW191" s="1">
        <f>'BASE METAS)'!FC182</f>
        <v>0</v>
      </c>
      <c r="BX191" s="1">
        <f>'BASE METAS)'!FD182</f>
        <v>0</v>
      </c>
      <c r="BY191" s="1">
        <f>'BASE METAS)'!FE182</f>
        <v>0</v>
      </c>
      <c r="BZ191" s="1">
        <f>'BASE METAS)'!FF182</f>
        <v>1</v>
      </c>
      <c r="CA191" s="1">
        <f>'BASE METAS)'!FG182</f>
        <v>1</v>
      </c>
      <c r="CB191" s="1">
        <f>'BASE METAS)'!FH182</f>
        <v>3</v>
      </c>
      <c r="CC191" s="1">
        <f>'BASE METAS)'!FI182</f>
        <v>0.25</v>
      </c>
      <c r="CD191" s="1">
        <f>'BASE METAS)'!FJ182</f>
        <v>4</v>
      </c>
      <c r="CE191" s="1">
        <f>'BASE METAS)'!FK182</f>
        <v>0</v>
      </c>
      <c r="CF191" s="1">
        <f>'BASE METAS)'!FL182</f>
        <v>0</v>
      </c>
      <c r="CG191" s="1">
        <f>'BASE METAS)'!FM182</f>
        <v>0</v>
      </c>
    </row>
    <row r="192" spans="1:85" ht="38.25" customHeight="1" x14ac:dyDescent="0.2">
      <c r="A192" s="1">
        <f>'BASE METAS)'!A183</f>
        <v>0</v>
      </c>
      <c r="B192" s="6801"/>
      <c r="C192" s="5686"/>
      <c r="D192" s="5686"/>
      <c r="E192" s="5686"/>
      <c r="F192" s="5708"/>
      <c r="G192" s="5708"/>
      <c r="H192" s="5708"/>
      <c r="I192" s="5708"/>
      <c r="J192" s="5708"/>
      <c r="K192" s="5708"/>
      <c r="L192" s="5708"/>
      <c r="M192" s="5708"/>
      <c r="N192" s="5708"/>
      <c r="O192" s="5699"/>
      <c r="P192" s="5699"/>
      <c r="Q192" s="5699"/>
      <c r="R192" s="5699"/>
      <c r="S192" s="5699"/>
      <c r="T192" s="5699"/>
      <c r="U192" s="7728"/>
      <c r="V192" s="5699"/>
      <c r="W192" s="5696"/>
      <c r="X192" s="7103"/>
      <c r="Y192" s="214">
        <f>'BASE METAS)'!Y183</f>
        <v>4</v>
      </c>
      <c r="Z192" s="219" t="str">
        <f>'BASE METAS)'!Z183</f>
        <v>MANTENER ACTUALIZADO Y OPERANDO EL PAGO DE NÓMINA, PARA EL PAGO QUINCENAL DE LA JORNADA LABORAL RESPECTIVA</v>
      </c>
      <c r="AA192" s="296" t="str">
        <f>'BASE METAS)'!AA183</f>
        <v>SISTEMA DE PAGO DE NÓMINA</v>
      </c>
      <c r="AB192" s="296">
        <f>'BASE METAS)'!AB183</f>
        <v>4</v>
      </c>
      <c r="AC192" s="297">
        <f>'BASE METAS)'!AC183</f>
        <v>1</v>
      </c>
      <c r="AD192" s="298">
        <f>'BASE METAS)'!AD183</f>
        <v>0.25</v>
      </c>
      <c r="AE192" s="297">
        <f>'BASE METAS)'!AE183</f>
        <v>1</v>
      </c>
      <c r="AF192" s="298">
        <f>'BASE METAS)'!AF183</f>
        <v>0.25</v>
      </c>
      <c r="AG192" s="297">
        <f>'BASE METAS)'!AG183</f>
        <v>1</v>
      </c>
      <c r="AH192" s="298">
        <f>'BASE METAS)'!AH183</f>
        <v>0.25</v>
      </c>
      <c r="AI192" s="299">
        <f>'BASE METAS)'!AI183</f>
        <v>1</v>
      </c>
      <c r="AJ192" s="300">
        <f>'BASE METAS)'!AJ183</f>
        <v>0.25</v>
      </c>
      <c r="AK192" s="191">
        <f>'BASE METAS)'!AK183</f>
        <v>1</v>
      </c>
      <c r="AL192" s="954">
        <f>'BASE METAS)'!AL183</f>
        <v>4</v>
      </c>
      <c r="AM192" s="807" t="str">
        <f>'BASE METAS)'!AM183</f>
        <v>PAGO DE NÓMINA ACTUALZIADO</v>
      </c>
      <c r="AN192" s="807" t="str">
        <f>'BASE METAS)'!AN183</f>
        <v>MIDE EL PORCENTAJE DE ACTUALIZACIONES AL SISTEMA DE PAGO DE NÓMINA, RESPECTO A LAS PROGRAMADAS.</v>
      </c>
      <c r="AO192" s="807" t="str">
        <f>'BASE METAS)'!AU183</f>
        <v>GESTIÓN</v>
      </c>
      <c r="AP192" s="807" t="str">
        <f>'BASE METAS)'!AO183</f>
        <v>No. DE ACTUALIZACIONES REALIZADAS</v>
      </c>
      <c r="AQ192" s="807" t="str">
        <f>'BASE METAS)'!AP183</f>
        <v>No. DE ACTUALIZACIONES PROGRAMADAS</v>
      </c>
      <c r="AR192" s="807">
        <f>'BASE METAS)'!AQ183</f>
        <v>100</v>
      </c>
      <c r="AS192" s="807" t="str">
        <f>'BASE METAS)'!AR183</f>
        <v>SISTEMA DE PAGO DE NÓMINA</v>
      </c>
      <c r="AT192" s="1018" t="str">
        <f>'BASE METAS)'!AS183</f>
        <v>EFICENCIA</v>
      </c>
      <c r="AU192" s="1483">
        <f>'BASE METAS)'!BO183</f>
        <v>0</v>
      </c>
      <c r="AV192" s="941">
        <f>'BASE METAS)'!BQ183</f>
        <v>4</v>
      </c>
      <c r="AW192" s="945">
        <f>'BASE METAS)'!BR183</f>
        <v>0</v>
      </c>
      <c r="AX192" s="1">
        <f>'BASE METAS)'!BS183</f>
        <v>1</v>
      </c>
      <c r="AY192" s="1">
        <f>'BASE METAS)'!BT183</f>
        <v>1</v>
      </c>
      <c r="AZ192" s="1">
        <f>'BASE METAS)'!BU183</f>
        <v>0</v>
      </c>
      <c r="BA192" s="1">
        <f>'BASE METAS)'!BV183</f>
        <v>1</v>
      </c>
      <c r="BB192" s="1">
        <f>'BASE METAS)'!BW183</f>
        <v>2</v>
      </c>
      <c r="BC192" s="1">
        <f>'BASE METAS)'!BX183</f>
        <v>2</v>
      </c>
      <c r="BD192" s="1">
        <f>'BASE METAS)'!BY183</f>
        <v>0.5</v>
      </c>
      <c r="BE192" s="1">
        <f>'BASE METAS)'!CG183</f>
        <v>1</v>
      </c>
      <c r="BF192" s="1">
        <f>'BASE METAS)'!CJ183</f>
        <v>0</v>
      </c>
      <c r="BG192" s="1">
        <f>'BASE METAS)'!CK183</f>
        <v>0</v>
      </c>
      <c r="BH192" s="1">
        <f>'BASE METAS)'!CL183</f>
        <v>0</v>
      </c>
      <c r="BI192" s="1">
        <f>'BASE METAS)'!CM183</f>
        <v>0</v>
      </c>
      <c r="BJ192" s="1">
        <f>'BASE METAS)'!CN183</f>
        <v>0</v>
      </c>
      <c r="BK192" s="1">
        <f>'BASE METAS)'!CO183</f>
        <v>1</v>
      </c>
      <c r="BL192" s="1">
        <f>'BASE METAS)'!CP183</f>
        <v>0</v>
      </c>
      <c r="BM192" s="1">
        <f>'BASE METAS)'!CQ183</f>
        <v>0</v>
      </c>
      <c r="BN192" s="1">
        <f>'BASE METAS)'!CR183</f>
        <v>1</v>
      </c>
      <c r="BO192" s="1">
        <f>'BASE METAS)'!CS183</f>
        <v>0</v>
      </c>
      <c r="BP192" s="1">
        <f>'BASE METAS)'!CT183</f>
        <v>0</v>
      </c>
      <c r="BQ192" s="1">
        <f>'BASE METAS)'!CU183</f>
        <v>1</v>
      </c>
      <c r="BR192" s="1">
        <f>'BASE METAS)'!CV183</f>
        <v>0</v>
      </c>
      <c r="BS192" s="1">
        <f>'BASE METAS)'!CW183</f>
        <v>0</v>
      </c>
      <c r="BT192" s="1">
        <f>'BASE METAS)'!CX183</f>
        <v>1</v>
      </c>
      <c r="BU192" s="1">
        <f>'BASE METAS)'!FA183</f>
        <v>4</v>
      </c>
      <c r="BV192" s="1">
        <f>'BASE METAS)'!FB183</f>
        <v>0</v>
      </c>
      <c r="BW192" s="1">
        <f>'BASE METAS)'!FC183</f>
        <v>0</v>
      </c>
      <c r="BX192" s="1">
        <f>'BASE METAS)'!FD183</f>
        <v>0</v>
      </c>
      <c r="BY192" s="1">
        <f>'BASE METAS)'!FE183</f>
        <v>0</v>
      </c>
      <c r="BZ192" s="1">
        <f>'BASE METAS)'!FF183</f>
        <v>1</v>
      </c>
      <c r="CA192" s="1">
        <f>'BASE METAS)'!FG183</f>
        <v>1</v>
      </c>
      <c r="CB192" s="1">
        <f>'BASE METAS)'!FH183</f>
        <v>3</v>
      </c>
      <c r="CC192" s="1">
        <f>'BASE METAS)'!FI183</f>
        <v>0.25</v>
      </c>
      <c r="CD192" s="1">
        <f>'BASE METAS)'!FJ183</f>
        <v>4</v>
      </c>
      <c r="CE192" s="1">
        <f>'BASE METAS)'!FK183</f>
        <v>0</v>
      </c>
      <c r="CF192" s="1">
        <f>'BASE METAS)'!FL183</f>
        <v>0</v>
      </c>
      <c r="CG192" s="1">
        <f>'BASE METAS)'!FM183</f>
        <v>0</v>
      </c>
    </row>
    <row r="193" spans="1:85" ht="48.75" customHeight="1" x14ac:dyDescent="0.25">
      <c r="A193" s="1">
        <f>'BASE METAS)'!A184</f>
        <v>23</v>
      </c>
      <c r="B193" s="6801"/>
      <c r="C193" s="5684">
        <f>'BASE METAS)'!C184</f>
        <v>502</v>
      </c>
      <c r="D193" s="5684">
        <f>'BASE METAS)'!D184</f>
        <v>3</v>
      </c>
      <c r="E193" s="5684" t="str">
        <f>'BASE METAS)'!E184</f>
        <v>SELECCIÓN, CAPACITACIÓN Y DESARROLLO DEL PERSONAL</v>
      </c>
      <c r="F193" s="5706" t="str">
        <f>'BASE METAS)'!F184</f>
        <v>F00</v>
      </c>
      <c r="G193" s="5706" t="str">
        <f>'BASE METAS)'!G184</f>
        <v>120</v>
      </c>
      <c r="H193" s="5706" t="str">
        <f>'BASE METAS)'!H184</f>
        <v>05</v>
      </c>
      <c r="I193" s="5706" t="str">
        <f>'BASE METAS)'!I184</f>
        <v>01</v>
      </c>
      <c r="J193" s="5706" t="str">
        <f>'BASE METAS)'!J184</f>
        <v>01</v>
      </c>
      <c r="K193" s="5706" t="str">
        <f>'BASE METAS)'!K184</f>
        <v>01</v>
      </c>
      <c r="L193" s="5706" t="str">
        <f>'BASE METAS)'!L184</f>
        <v>02</v>
      </c>
      <c r="M193" s="5706" t="str">
        <f>'BASE METAS)'!M184</f>
        <v>101</v>
      </c>
      <c r="N193" s="5706" t="str">
        <f>'BASE METAS)'!N184</f>
        <v>Administración</v>
      </c>
      <c r="O193" s="5697" t="str">
        <f>'BASE METAS)'!O184</f>
        <v>Administración y Desarrollo de Personal</v>
      </c>
      <c r="P193" s="5697" t="str">
        <f>'BASE METAS)'!P184</f>
        <v>Administración, planeación y control gubernamental</v>
      </c>
      <c r="Q193" s="5697" t="str">
        <f>'BASE METAS)'!Q184</f>
        <v>Control y evaluación de la administración gubernamental</v>
      </c>
      <c r="R193" s="5697" t="str">
        <f>'BASE METAS)'!R184</f>
        <v>Consolidación de la gestión gubernamental de resultados</v>
      </c>
      <c r="S193" s="5697" t="str">
        <f>'BASE METAS)'!S184</f>
        <v>Administración, capacitación y desarrollo de los servidores públicos</v>
      </c>
      <c r="T193" s="5697" t="str">
        <f>'BASE METAS)'!T184</f>
        <v>Selección, capacitación y desarrollo de personal</v>
      </c>
      <c r="U193" s="7726" t="str">
        <f>'BASE METAS)'!U184</f>
        <v>PROPORCIONAR CAPACITACIÓN INSTITUCIONAL A LOS SERVIDORES PÚBLICOS DE ACUERDO A LA DETECCIÓN DE NECESIDADES DEL SERVICIO, PARA AVANZAR EN LA PROFESIONALIZACIÓN DEL SERVICIO A LA CIUDADANÍA.</v>
      </c>
      <c r="V193" s="5697" t="str">
        <f>'BASE METAS)'!V184</f>
        <v>Gobierno de Resultados</v>
      </c>
      <c r="W193" s="5694">
        <f>'BASE METAS)'!W184</f>
        <v>9302008</v>
      </c>
      <c r="X193" s="7102" t="str">
        <f>'BASE METAS)'!X184</f>
        <v>SUBDIRECCIÓN DE RECURSOS HUMANOS (SELECCIÓN DE PERSONAL Y CAPACITACIÓN)</v>
      </c>
      <c r="Y193" s="275">
        <f>'BASE METAS)'!Y184</f>
        <v>1</v>
      </c>
      <c r="Z193" s="218" t="str">
        <f>'BASE METAS)'!Z184</f>
        <v xml:space="preserve">INTEGRAR EL CATÁLOGO DE PUESTOS INSTITUCIONAL CON LOS PERFILES DE PUESTOS POR DEPENDENCIA, REQUISITOS PARA DESEMPEÑARLOS Y NIVEL SALARIAL CORRESPONDIENTE, COMO BASE DEL SISTEMA DE PROFESIONALIZACIÓN DE LOS SERVIDORES PÚBLICOS MUNICIPALES. </v>
      </c>
      <c r="AA193" s="278" t="str">
        <f>'BASE METAS)'!AA184</f>
        <v>CATÁLOGO DE PUESTOS MUNICIPAL</v>
      </c>
      <c r="AB193" s="278">
        <f>'BASE METAS)'!AB184</f>
        <v>1</v>
      </c>
      <c r="AC193" s="281">
        <f>'BASE METAS)'!AC184</f>
        <v>0</v>
      </c>
      <c r="AD193" s="282">
        <f>'BASE METAS)'!AD184</f>
        <v>0</v>
      </c>
      <c r="AE193" s="281">
        <f>'BASE METAS)'!AE184</f>
        <v>0</v>
      </c>
      <c r="AF193" s="282">
        <f>'BASE METAS)'!AF184</f>
        <v>0</v>
      </c>
      <c r="AG193" s="281">
        <f>'BASE METAS)'!AG184</f>
        <v>0</v>
      </c>
      <c r="AH193" s="282">
        <f>'BASE METAS)'!AH184</f>
        <v>0</v>
      </c>
      <c r="AI193" s="281">
        <f>'BASE METAS)'!AI184</f>
        <v>1</v>
      </c>
      <c r="AJ193" s="283">
        <f>'BASE METAS)'!AJ184</f>
        <v>1</v>
      </c>
      <c r="AK193" s="211">
        <f>'BASE METAS)'!AK184</f>
        <v>1</v>
      </c>
      <c r="AL193" s="954">
        <f>'BASE METAS)'!AL184</f>
        <v>1</v>
      </c>
      <c r="AM193" s="807" t="str">
        <f>'BASE METAS)'!AM184</f>
        <v>CONFORMACIÓN DEL CATÁLOGO DE PUESTOS MUNICIPAL</v>
      </c>
      <c r="AN193" s="807" t="str">
        <f>'BASE METAS)'!AN184</f>
        <v>MIDE EL PORCENTAJE DE AVANCE EN LA CONFORMACIÓN DEL CATÁLOGO DE PUESTOS MUNICIPAL, RESPECTO AL AVANCE PROGRAMADO</v>
      </c>
      <c r="AO193" s="807" t="str">
        <f>'BASE METAS)'!AU184</f>
        <v>GESTIÓN</v>
      </c>
      <c r="AP193" s="807" t="str">
        <f>'BASE METAS)'!AO184</f>
        <v>AVANCE DEL CATÁLOGO DE PUESTOS MUNICIPAL</v>
      </c>
      <c r="AQ193" s="807" t="str">
        <f>'BASE METAS)'!AP184</f>
        <v>AVANCE PROGRAMADO DEL CATÁLOGO DE PUESTOS MUNICIPAL</v>
      </c>
      <c r="AR193" s="807">
        <f>'BASE METAS)'!AQ184</f>
        <v>100</v>
      </c>
      <c r="AS193" s="807" t="str">
        <f>'BASE METAS)'!AR184</f>
        <v>CATÁLOGO DE PUESTOS MUNICIPAL</v>
      </c>
      <c r="AT193" s="1018" t="str">
        <f>'BASE METAS)'!AS184</f>
        <v>EFICIENCIA</v>
      </c>
      <c r="AU193" s="1483">
        <f>'BASE METAS)'!BO184</f>
        <v>0</v>
      </c>
      <c r="AV193" s="942">
        <f>'BASE METAS)'!BQ184</f>
        <v>1</v>
      </c>
      <c r="AW193" s="1352">
        <f>'BASE METAS)'!BR184</f>
        <v>0</v>
      </c>
      <c r="AX193" s="1">
        <f>'BASE METAS)'!BS184</f>
        <v>0</v>
      </c>
      <c r="AY193" s="1">
        <f>'BASE METAS)'!BT184</f>
        <v>0.55000000000000004</v>
      </c>
      <c r="AZ193" s="1">
        <f>'BASE METAS)'!BU184</f>
        <v>-0.55000000000000004</v>
      </c>
      <c r="BA193" s="1" t="e">
        <f>'BASE METAS)'!BV184</f>
        <v>#DIV/0!</v>
      </c>
      <c r="BB193" s="1">
        <f>'BASE METAS)'!BW184</f>
        <v>0.55000000000000004</v>
      </c>
      <c r="BC193" s="1">
        <f>'BASE METAS)'!BX184</f>
        <v>0.44999999999999996</v>
      </c>
      <c r="BD193" s="1">
        <f>'BASE METAS)'!BY184</f>
        <v>0.55000000000000004</v>
      </c>
      <c r="BE193" s="1">
        <f>'BASE METAS)'!CG184</f>
        <v>0</v>
      </c>
      <c r="BF193" s="1">
        <f>'BASE METAS)'!CJ184</f>
        <v>0</v>
      </c>
      <c r="BG193" s="1">
        <f>'BASE METAS)'!CK184</f>
        <v>0</v>
      </c>
      <c r="BH193" s="1">
        <f>'BASE METAS)'!CL184</f>
        <v>0</v>
      </c>
      <c r="BI193" s="1">
        <f>'BASE METAS)'!CM184</f>
        <v>0</v>
      </c>
      <c r="BJ193" s="1">
        <f>'BASE METAS)'!CN184</f>
        <v>0</v>
      </c>
      <c r="BK193" s="1">
        <f>'BASE METAS)'!CO184</f>
        <v>0</v>
      </c>
      <c r="BL193" s="1">
        <f>'BASE METAS)'!CP184</f>
        <v>0.5</v>
      </c>
      <c r="BM193" s="1">
        <f>'BASE METAS)'!CQ184</f>
        <v>0</v>
      </c>
      <c r="BN193" s="1">
        <f>'BASE METAS)'!CR184</f>
        <v>0</v>
      </c>
      <c r="BO193" s="1">
        <f>'BASE METAS)'!CS184</f>
        <v>0</v>
      </c>
      <c r="BP193" s="1">
        <f>'BASE METAS)'!CT184</f>
        <v>0</v>
      </c>
      <c r="BQ193" s="1">
        <f>'BASE METAS)'!CU184</f>
        <v>0</v>
      </c>
      <c r="BR193" s="1">
        <f>'BASE METAS)'!CV184</f>
        <v>0.5</v>
      </c>
      <c r="BS193" s="1">
        <f>'BASE METAS)'!CW184</f>
        <v>0</v>
      </c>
      <c r="BT193" s="1">
        <f>'BASE METAS)'!CX184</f>
        <v>0</v>
      </c>
      <c r="BU193" s="1">
        <f>'BASE METAS)'!FA184</f>
        <v>1</v>
      </c>
      <c r="BV193" s="1">
        <f>'BASE METAS)'!FB184</f>
        <v>0</v>
      </c>
      <c r="BW193" s="1">
        <f>'BASE METAS)'!FC184</f>
        <v>0</v>
      </c>
      <c r="BX193" s="1">
        <f>'BASE METAS)'!FD184</f>
        <v>0.45</v>
      </c>
      <c r="BY193" s="1">
        <f>'BASE METAS)'!FE184</f>
        <v>0.45</v>
      </c>
      <c r="BZ193" s="1">
        <f>'BASE METAS)'!FF184</f>
        <v>1</v>
      </c>
      <c r="CA193" s="1">
        <f>'BASE METAS)'!FG184</f>
        <v>0.45</v>
      </c>
      <c r="CB193" s="1">
        <f>'BASE METAS)'!FH184</f>
        <v>0.55000000000000004</v>
      </c>
      <c r="CC193" s="1">
        <f>'BASE METAS)'!FI184</f>
        <v>0.45</v>
      </c>
      <c r="CD193" s="1">
        <f>'BASE METAS)'!FJ184</f>
        <v>1</v>
      </c>
      <c r="CE193" s="1">
        <f>'BASE METAS)'!FK184</f>
        <v>0</v>
      </c>
      <c r="CF193" s="1">
        <f>'BASE METAS)'!FL184</f>
        <v>0</v>
      </c>
      <c r="CG193" s="1">
        <f>'BASE METAS)'!FM184</f>
        <v>0</v>
      </c>
    </row>
    <row r="194" spans="1:85" ht="48.75" customHeight="1" x14ac:dyDescent="0.2">
      <c r="A194" s="1">
        <f>'BASE METAS)'!A185</f>
        <v>0</v>
      </c>
      <c r="B194" s="6801"/>
      <c r="C194" s="5685"/>
      <c r="D194" s="5685"/>
      <c r="E194" s="5685"/>
      <c r="F194" s="5707"/>
      <c r="G194" s="5707"/>
      <c r="H194" s="5707"/>
      <c r="I194" s="5707"/>
      <c r="J194" s="5707"/>
      <c r="K194" s="5707"/>
      <c r="L194" s="5707"/>
      <c r="M194" s="5707"/>
      <c r="N194" s="5707"/>
      <c r="O194" s="5698"/>
      <c r="P194" s="5698"/>
      <c r="Q194" s="5698"/>
      <c r="R194" s="5698"/>
      <c r="S194" s="5698"/>
      <c r="T194" s="5698"/>
      <c r="U194" s="7727"/>
      <c r="V194" s="5698"/>
      <c r="W194" s="5695"/>
      <c r="X194" s="7145"/>
      <c r="Y194" s="276">
        <f>'BASE METAS)'!Y185</f>
        <v>2</v>
      </c>
      <c r="Z194" s="219" t="str">
        <f>'BASE METAS)'!Z185</f>
        <v>CAPACITAR A SERVIDORES PÚBLICOS MUNICIPALES CON BASE EN LA DETECCIÓN DE NECESIDADES Y LA EVALUACIÓN DEL DESEMPEÑO CON UN ENFOQUE DE MEJORA DEL SERVICIO.</v>
      </c>
      <c r="AA194" s="294" t="str">
        <f>'BASE METAS)'!AA185</f>
        <v>PERSONAL CON CAPACITACIÓN INSTITUCIONAL</v>
      </c>
      <c r="AB194" s="279">
        <f>'BASE METAS)'!AB185</f>
        <v>2500</v>
      </c>
      <c r="AC194" s="284">
        <f>'BASE METAS)'!AC185</f>
        <v>600</v>
      </c>
      <c r="AD194" s="285">
        <f>'BASE METAS)'!AD185</f>
        <v>0.24</v>
      </c>
      <c r="AE194" s="286">
        <f>'BASE METAS)'!AE185</f>
        <v>800</v>
      </c>
      <c r="AF194" s="285">
        <f>'BASE METAS)'!AF185</f>
        <v>0.32</v>
      </c>
      <c r="AG194" s="286">
        <f>'BASE METAS)'!AG185</f>
        <v>800</v>
      </c>
      <c r="AH194" s="285">
        <f>'BASE METAS)'!AH185</f>
        <v>0.32</v>
      </c>
      <c r="AI194" s="286">
        <f>'BASE METAS)'!AI185</f>
        <v>300</v>
      </c>
      <c r="AJ194" s="287">
        <f>'BASE METAS)'!AJ185</f>
        <v>0.12</v>
      </c>
      <c r="AK194" s="946">
        <f>'BASE METAS)'!AK185</f>
        <v>1</v>
      </c>
      <c r="AL194" s="954">
        <f>'BASE METAS)'!AL185</f>
        <v>2</v>
      </c>
      <c r="AM194" s="807" t="str">
        <f>'BASE METAS)'!AM185</f>
        <v>CAPACITACIÓN INSTITUCIONAL</v>
      </c>
      <c r="AN194" s="807" t="str">
        <f>'BASE METAS)'!AN185</f>
        <v>MIDE EL PORCENTAJE DE  CAPACITACIÓN INSTITUCIONAL PROPORCIONADA, RESPECTO A LA CAPACITACIÓN PROGRAMADA.</v>
      </c>
      <c r="AO194" s="807" t="str">
        <f>'BASE METAS)'!AU185</f>
        <v>GESTIÓN</v>
      </c>
      <c r="AP194" s="807" t="str">
        <f>'BASE METAS)'!AO185</f>
        <v>No. PERSONAL CAPACITADO</v>
      </c>
      <c r="AQ194" s="807" t="str">
        <f>'BASE METAS)'!AP185</f>
        <v>No. DE PERSONAL PROGRAMADO A CAPACITAR</v>
      </c>
      <c r="AR194" s="807">
        <f>'BASE METAS)'!AQ185</f>
        <v>100</v>
      </c>
      <c r="AS194" s="807" t="str">
        <f>'BASE METAS)'!AR185</f>
        <v>PERSONAL CAPACITADO</v>
      </c>
      <c r="AT194" s="1018" t="str">
        <f>'BASE METAS)'!AS185</f>
        <v>EFICIENCIA</v>
      </c>
      <c r="AU194" s="1483">
        <f>'BASE METAS)'!BO185</f>
        <v>0</v>
      </c>
      <c r="AV194" s="943">
        <f>'BASE METAS)'!BQ185</f>
        <v>2500</v>
      </c>
      <c r="AW194" s="945">
        <f>'BASE METAS)'!BR185</f>
        <v>0</v>
      </c>
      <c r="AX194" s="1">
        <f>'BASE METAS)'!BS185</f>
        <v>800</v>
      </c>
      <c r="AY194" s="1">
        <f>'BASE METAS)'!BT185</f>
        <v>892</v>
      </c>
      <c r="AZ194" s="1">
        <f>'BASE METAS)'!BU185</f>
        <v>-92</v>
      </c>
      <c r="BA194" s="1">
        <f>'BASE METAS)'!BV185</f>
        <v>1.115</v>
      </c>
      <c r="BB194" s="1">
        <f>'BASE METAS)'!BW185</f>
        <v>1357</v>
      </c>
      <c r="BC194" s="1">
        <f>'BASE METAS)'!BX185</f>
        <v>1143</v>
      </c>
      <c r="BD194" s="1">
        <f>'BASE METAS)'!BY185</f>
        <v>0.54279999999999995</v>
      </c>
      <c r="BE194" s="1">
        <f>'BASE METAS)'!CG185</f>
        <v>465</v>
      </c>
      <c r="BF194" s="1">
        <f>'BASE METAS)'!CJ185</f>
        <v>0</v>
      </c>
      <c r="BG194" s="1">
        <f>'BASE METAS)'!CK185</f>
        <v>0</v>
      </c>
      <c r="BH194" s="1">
        <f>'BASE METAS)'!CL185</f>
        <v>0</v>
      </c>
      <c r="BI194" s="1">
        <f>'BASE METAS)'!CM185</f>
        <v>79</v>
      </c>
      <c r="BJ194" s="1">
        <f>'BASE METAS)'!CN185</f>
        <v>189</v>
      </c>
      <c r="BK194" s="1">
        <f>'BASE METAS)'!CO185</f>
        <v>332</v>
      </c>
      <c r="BL194" s="1">
        <f>'BASE METAS)'!CP185</f>
        <v>255</v>
      </c>
      <c r="BM194" s="1">
        <f>'BASE METAS)'!CQ185</f>
        <v>285</v>
      </c>
      <c r="BN194" s="1">
        <f>'BASE METAS)'!CR185</f>
        <v>260</v>
      </c>
      <c r="BO194" s="1">
        <f>'BASE METAS)'!CS185</f>
        <v>215</v>
      </c>
      <c r="BP194" s="1">
        <f>'BASE METAS)'!CT185</f>
        <v>340</v>
      </c>
      <c r="BQ194" s="1">
        <f>'BASE METAS)'!CU185</f>
        <v>245</v>
      </c>
      <c r="BR194" s="1">
        <f>'BASE METAS)'!CV185</f>
        <v>130</v>
      </c>
      <c r="BS194" s="1">
        <f>'BASE METAS)'!CW185</f>
        <v>100</v>
      </c>
      <c r="BT194" s="1">
        <f>'BASE METAS)'!CX185</f>
        <v>70</v>
      </c>
      <c r="BU194" s="1">
        <f>'BASE METAS)'!FA185</f>
        <v>2500</v>
      </c>
      <c r="BV194" s="1">
        <f>'BASE METAS)'!FB185</f>
        <v>0</v>
      </c>
      <c r="BW194" s="1">
        <f>'BASE METAS)'!FC185</f>
        <v>255</v>
      </c>
      <c r="BX194" s="1">
        <f>'BASE METAS)'!FD185</f>
        <v>303</v>
      </c>
      <c r="BY194" s="1">
        <f>'BASE METAS)'!FE185</f>
        <v>48</v>
      </c>
      <c r="BZ194" s="1">
        <f>'BASE METAS)'!FF185</f>
        <v>1.1882352941176471</v>
      </c>
      <c r="CA194" s="1">
        <f>'BASE METAS)'!FG185</f>
        <v>768</v>
      </c>
      <c r="CB194" s="1">
        <f>'BASE METAS)'!FH185</f>
        <v>1732</v>
      </c>
      <c r="CC194" s="1">
        <f>'BASE METAS)'!FI185</f>
        <v>0.30719999999999997</v>
      </c>
      <c r="CD194" s="1">
        <f>'BASE METAS)'!FJ185</f>
        <v>2500</v>
      </c>
      <c r="CE194" s="1">
        <f>'BASE METAS)'!FK185</f>
        <v>0</v>
      </c>
      <c r="CF194" s="1">
        <f>'BASE METAS)'!FL185</f>
        <v>285</v>
      </c>
      <c r="CG194" s="1">
        <f>'BASE METAS)'!FM185</f>
        <v>302</v>
      </c>
    </row>
    <row r="195" spans="1:85" ht="48.75" customHeight="1" x14ac:dyDescent="0.25">
      <c r="A195" s="1">
        <f>'BASE METAS)'!A186</f>
        <v>0</v>
      </c>
      <c r="B195" s="6801"/>
      <c r="C195" s="5686"/>
      <c r="D195" s="5686"/>
      <c r="E195" s="5686"/>
      <c r="F195" s="5708"/>
      <c r="G195" s="5708"/>
      <c r="H195" s="5708"/>
      <c r="I195" s="5708"/>
      <c r="J195" s="5708"/>
      <c r="K195" s="5708"/>
      <c r="L195" s="5708"/>
      <c r="M195" s="5708"/>
      <c r="N195" s="5708"/>
      <c r="O195" s="5699"/>
      <c r="P195" s="5699"/>
      <c r="Q195" s="5699"/>
      <c r="R195" s="5699"/>
      <c r="S195" s="5699"/>
      <c r="T195" s="5699"/>
      <c r="U195" s="7728"/>
      <c r="V195" s="5699"/>
      <c r="W195" s="5696"/>
      <c r="X195" s="7103"/>
      <c r="Y195" s="214">
        <f>'BASE METAS)'!Y186</f>
        <v>3</v>
      </c>
      <c r="Z195" s="219" t="str">
        <f>'BASE METAS)'!Z186</f>
        <v xml:space="preserve">EVALUAR AL PERSONAL MEDIANTE EL SISTEMA DE MÉRITO Y RECONOCIMIENTO AL SERVICIO PÚBLICO MUNICIPAL Y DE ACUERDO A LA NORMATIVIDAD APLICABLE, PARA MOTIVAR EL DESEMPEÑO SOBRESALIENTE Y SUSTENTAR LA CAPACITACIÓN INSTITUCIONAL. </v>
      </c>
      <c r="AA195" s="296" t="str">
        <f>'BASE METAS)'!AA186</f>
        <v>PERSONAL EVALUADO</v>
      </c>
      <c r="AB195" s="296">
        <f>'BASE METAS)'!AB186</f>
        <v>500</v>
      </c>
      <c r="AC195" s="297">
        <f>'BASE METAS)'!AC186</f>
        <v>0</v>
      </c>
      <c r="AD195" s="298">
        <f>'BASE METAS)'!AD186</f>
        <v>0</v>
      </c>
      <c r="AE195" s="297">
        <f>'BASE METAS)'!AE186</f>
        <v>250</v>
      </c>
      <c r="AF195" s="298">
        <f>'BASE METAS)'!AF186</f>
        <v>0.5</v>
      </c>
      <c r="AG195" s="297">
        <f>'BASE METAS)'!AG186</f>
        <v>0</v>
      </c>
      <c r="AH195" s="298">
        <f>'BASE METAS)'!AH186</f>
        <v>0</v>
      </c>
      <c r="AI195" s="299">
        <f>'BASE METAS)'!AI186</f>
        <v>250</v>
      </c>
      <c r="AJ195" s="300">
        <f>'BASE METAS)'!AJ186</f>
        <v>0.5</v>
      </c>
      <c r="AK195" s="946">
        <f>'BASE METAS)'!AK186</f>
        <v>1</v>
      </c>
      <c r="AL195" s="954">
        <f>'BASE METAS)'!AL186</f>
        <v>3</v>
      </c>
      <c r="AM195" s="807" t="str">
        <f>'BASE METAS)'!AM186</f>
        <v>EVALUACIÓN DE TRABAJADORES</v>
      </c>
      <c r="AN195" s="807" t="str">
        <f>'BASE METAS)'!AN186</f>
        <v>MIDE EL PORCENTAJE DE EVALUACIONES REALIZADAS, RESPECTO A LAS EVALUACIONES PROGRAMADAS.</v>
      </c>
      <c r="AO195" s="807" t="str">
        <f>'BASE METAS)'!AU186</f>
        <v>GESTIÓN</v>
      </c>
      <c r="AP195" s="807" t="str">
        <f>'BASE METAS)'!AO186</f>
        <v>No. DE EVALUACIONES REALIZADAS</v>
      </c>
      <c r="AQ195" s="807" t="str">
        <f>'BASE METAS)'!AP186</f>
        <v>No. DE EVALUACIONES PROGRAMADAS</v>
      </c>
      <c r="AR195" s="807">
        <f>'BASE METAS)'!AQ186</f>
        <v>100</v>
      </c>
      <c r="AS195" s="807" t="str">
        <f>'BASE METAS)'!AR186</f>
        <v>PERSONAL EVALUADO</v>
      </c>
      <c r="AT195" s="1018" t="str">
        <f>'BASE METAS)'!AS186</f>
        <v>EFICACIA</v>
      </c>
      <c r="AU195" s="1483">
        <f>'BASE METAS)'!BO186</f>
        <v>0</v>
      </c>
      <c r="AV195" s="941">
        <f>'BASE METAS)'!BQ186</f>
        <v>500</v>
      </c>
      <c r="AW195" s="1352">
        <f>'BASE METAS)'!BR186</f>
        <v>0</v>
      </c>
      <c r="AX195" s="1">
        <f>'BASE METAS)'!BS186</f>
        <v>250</v>
      </c>
      <c r="AY195" s="1">
        <f>'BASE METAS)'!BT186</f>
        <v>416</v>
      </c>
      <c r="AZ195" s="1">
        <f>'BASE METAS)'!BU186</f>
        <v>-166</v>
      </c>
      <c r="BA195" s="1">
        <f>'BASE METAS)'!BV186</f>
        <v>1.6639999999999999</v>
      </c>
      <c r="BB195" s="1">
        <f>'BASE METAS)'!BW186</f>
        <v>416</v>
      </c>
      <c r="BC195" s="1">
        <f>'BASE METAS)'!BX186</f>
        <v>84</v>
      </c>
      <c r="BD195" s="1">
        <f>'BASE METAS)'!BY186</f>
        <v>0.83199999999999996</v>
      </c>
      <c r="BE195" s="1">
        <f>'BASE METAS)'!CG186</f>
        <v>0</v>
      </c>
      <c r="BF195" s="1">
        <f>'BASE METAS)'!CJ186</f>
        <v>0</v>
      </c>
      <c r="BG195" s="1">
        <f>'BASE METAS)'!CK186</f>
        <v>0</v>
      </c>
      <c r="BH195" s="1">
        <f>'BASE METAS)'!CL186</f>
        <v>0</v>
      </c>
      <c r="BI195" s="1">
        <f>'BASE METAS)'!CM186</f>
        <v>0</v>
      </c>
      <c r="BJ195" s="1">
        <f>'BASE METAS)'!CN186</f>
        <v>0</v>
      </c>
      <c r="BK195" s="1">
        <f>'BASE METAS)'!CO186</f>
        <v>0</v>
      </c>
      <c r="BL195" s="1">
        <f>'BASE METAS)'!CP186</f>
        <v>250</v>
      </c>
      <c r="BM195" s="1">
        <f>'BASE METAS)'!CQ186</f>
        <v>0</v>
      </c>
      <c r="BN195" s="1">
        <f>'BASE METAS)'!CR186</f>
        <v>0</v>
      </c>
      <c r="BO195" s="1">
        <f>'BASE METAS)'!CS186</f>
        <v>0</v>
      </c>
      <c r="BP195" s="1">
        <f>'BASE METAS)'!CT186</f>
        <v>0</v>
      </c>
      <c r="BQ195" s="1">
        <f>'BASE METAS)'!CU186</f>
        <v>0</v>
      </c>
      <c r="BR195" s="1">
        <f>'BASE METAS)'!CV186</f>
        <v>250</v>
      </c>
      <c r="BS195" s="1">
        <f>'BASE METAS)'!CW186</f>
        <v>0</v>
      </c>
      <c r="BT195" s="1">
        <f>'BASE METAS)'!CX186</f>
        <v>0</v>
      </c>
      <c r="BU195" s="1">
        <f>'BASE METAS)'!FA186</f>
        <v>500</v>
      </c>
      <c r="BV195" s="1">
        <f>'BASE METAS)'!FB186</f>
        <v>0</v>
      </c>
      <c r="BW195" s="1">
        <f>'BASE METAS)'!FC186</f>
        <v>250</v>
      </c>
      <c r="BX195" s="1">
        <f>'BASE METAS)'!FD186</f>
        <v>0</v>
      </c>
      <c r="BY195" s="1">
        <f>'BASE METAS)'!FE186</f>
        <v>-250</v>
      </c>
      <c r="BZ195" s="1">
        <f>'BASE METAS)'!FF186</f>
        <v>1</v>
      </c>
      <c r="CA195" s="1">
        <f>'BASE METAS)'!FG186</f>
        <v>0</v>
      </c>
      <c r="CB195" s="1">
        <f>'BASE METAS)'!FH186</f>
        <v>500</v>
      </c>
      <c r="CC195" s="1">
        <f>'BASE METAS)'!FI186</f>
        <v>0</v>
      </c>
      <c r="CD195" s="1">
        <f>'BASE METAS)'!FJ186</f>
        <v>500</v>
      </c>
      <c r="CE195" s="1">
        <f>'BASE METAS)'!FK186</f>
        <v>0</v>
      </c>
      <c r="CF195" s="1">
        <f>'BASE METAS)'!FL186</f>
        <v>0</v>
      </c>
      <c r="CG195" s="1">
        <f>'BASE METAS)'!FM186</f>
        <v>120</v>
      </c>
    </row>
    <row r="196" spans="1:85" ht="65.25" customHeight="1" x14ac:dyDescent="0.2">
      <c r="A196" s="1">
        <f>'BASE METAS)'!A187</f>
        <v>24</v>
      </c>
      <c r="B196" s="6801"/>
      <c r="C196" s="5684">
        <f>'BASE METAS)'!C187</f>
        <v>503</v>
      </c>
      <c r="D196" s="5684">
        <f>'BASE METAS)'!D187</f>
        <v>4</v>
      </c>
      <c r="E196" s="5684" t="str">
        <f>'BASE METAS)'!E187</f>
        <v xml:space="preserve">ADQUISICIONES Y SERVICIOS </v>
      </c>
      <c r="F196" s="5706" t="str">
        <f>'BASE METAS)'!F187</f>
        <v>E00</v>
      </c>
      <c r="G196" s="5706" t="str">
        <f>'BASE METAS)'!G187</f>
        <v>121</v>
      </c>
      <c r="H196" s="5706" t="str">
        <f>'BASE METAS)'!H187</f>
        <v>05</v>
      </c>
      <c r="I196" s="5706" t="str">
        <f>'BASE METAS)'!I187</f>
        <v>01</v>
      </c>
      <c r="J196" s="5706" t="str">
        <f>'BASE METAS)'!J187</f>
        <v>01</v>
      </c>
      <c r="K196" s="5706" t="str">
        <f>'BASE METAS)'!K187</f>
        <v>02</v>
      </c>
      <c r="L196" s="5706" t="str">
        <f>'BASE METAS)'!L187</f>
        <v>01</v>
      </c>
      <c r="M196" s="5706" t="str">
        <f>'BASE METAS)'!M187</f>
        <v>101</v>
      </c>
      <c r="N196" s="5706" t="str">
        <f>'BASE METAS)'!N187</f>
        <v>Administración</v>
      </c>
      <c r="O196" s="5706" t="str">
        <f>'BASE METAS)'!O187</f>
        <v>Recursos Materiales</v>
      </c>
      <c r="P196" s="5697" t="str">
        <f>'BASE METAS)'!P187</f>
        <v>Administración, planeación y control gubernamental</v>
      </c>
      <c r="Q196" s="5697" t="str">
        <f>'BASE METAS)'!Q187</f>
        <v>Control y evaluación de la administración gubernamental</v>
      </c>
      <c r="R196" s="5697" t="str">
        <f>'BASE METAS)'!R187</f>
        <v>Consolidación de la gestión gubernamental de resultados</v>
      </c>
      <c r="S196" s="5697" t="str">
        <f>'BASE METAS)'!S187</f>
        <v>Administración de los recursos materiales y servicios</v>
      </c>
      <c r="T196" s="5697" t="str">
        <f>'BASE METAS)'!T187</f>
        <v>Adquisiciones y servicios</v>
      </c>
      <c r="U196" s="7729" t="str">
        <f>'BASE METAS)'!U187</f>
        <v>DETERMINAR LAS COMPRAS CONSOLIDADAS ACORDE AL PROGRAMA DE ADQUISICONES Y PRESUPUESTO DE EGRESOS VIGENTES MEDIANTE LICITACIÓN PÚBLICA, INVITACIÓN RESTRINGIDA Y COMPRA DIRECTA POR EXCEPCIÓN.</v>
      </c>
      <c r="V196" s="5697" t="str">
        <f>'BASE METAS)'!V187</f>
        <v>Gobierno de Resultados</v>
      </c>
      <c r="W196" s="5694">
        <f>'BASE METAS)'!W187</f>
        <v>16689182</v>
      </c>
      <c r="X196" s="7102" t="str">
        <f>'BASE METAS)'!X187</f>
        <v>SUBDIRECCIÓN DE RECURSOS MATERIALES</v>
      </c>
      <c r="Y196" s="302">
        <f>'BASE METAS)'!Y187</f>
        <v>1</v>
      </c>
      <c r="Z196" s="304" t="str">
        <f>'BASE METAS)'!Z187</f>
        <v>ADQUIRIR BIENES Y SERVICIOS DE MANERA CONSOLIDADA A TRAVÉS DE LICITACION PUBLICA, DE ACUERDO AL PRESUPUESTO DE EGRESOS, PROGRAMA ANUAL DE ADQUISICIONES Y NORMATIVIDAD APLICABLE.</v>
      </c>
      <c r="AA196" s="302" t="str">
        <f>'BASE METAS)'!AA187</f>
        <v>LICITACIONES PÚBLICAS</v>
      </c>
      <c r="AB196" s="306">
        <f>'BASE METAS)'!AB187</f>
        <v>18</v>
      </c>
      <c r="AC196" s="281">
        <f>'BASE METAS)'!AC187</f>
        <v>9</v>
      </c>
      <c r="AD196" s="308">
        <f>'BASE METAS)'!AD187</f>
        <v>0.5</v>
      </c>
      <c r="AE196" s="281">
        <f>'BASE METAS)'!AE187</f>
        <v>4</v>
      </c>
      <c r="AF196" s="282">
        <f>'BASE METAS)'!AF187</f>
        <v>0.22222222222222221</v>
      </c>
      <c r="AG196" s="281">
        <f>'BASE METAS)'!AG187</f>
        <v>3</v>
      </c>
      <c r="AH196" s="282">
        <f>'BASE METAS)'!AH187</f>
        <v>0.16666666666666666</v>
      </c>
      <c r="AI196" s="281">
        <f>'BASE METAS)'!AI187</f>
        <v>2</v>
      </c>
      <c r="AJ196" s="282">
        <f>'BASE METAS)'!AJ187</f>
        <v>0.1111111111111111</v>
      </c>
      <c r="AK196" s="947">
        <f>'BASE METAS)'!AK187</f>
        <v>1</v>
      </c>
      <c r="AL196" s="954">
        <f>'BASE METAS)'!AL187</f>
        <v>1</v>
      </c>
      <c r="AM196" s="807" t="str">
        <f>'BASE METAS)'!AM187</f>
        <v>ADQUISICIONES POR LICITACIÓN PÚBLICA.</v>
      </c>
      <c r="AN196" s="807" t="str">
        <f>'BASE METAS)'!AN187</f>
        <v>MIDE EL NÚMERO DE LICITACIONES PÚBLICAS REALIZADAS, RESPECTO A LAS LICITACIONES PUBLICAS PROGRAMADAS.</v>
      </c>
      <c r="AO196" s="807" t="str">
        <f>'BASE METAS)'!AU187</f>
        <v>GESTIÓN</v>
      </c>
      <c r="AP196" s="807" t="str">
        <f>'BASE METAS)'!AO187</f>
        <v>NÚMERO DE LICITACIONES PÚBLICA REALIZADAS</v>
      </c>
      <c r="AQ196" s="807" t="str">
        <f>'BASE METAS)'!AP187</f>
        <v>NÚMERO DE LICITACIONES PUBLICAS PROGRAMADAS</v>
      </c>
      <c r="AR196" s="807">
        <f>'BASE METAS)'!AQ187</f>
        <v>100</v>
      </c>
      <c r="AS196" s="807" t="str">
        <f>'BASE METAS)'!AR187</f>
        <v>LICITACIONES PÚBLICAS</v>
      </c>
      <c r="AT196" s="1018" t="str">
        <f>'BASE METAS)'!AS187</f>
        <v>EFICACIA</v>
      </c>
      <c r="AU196" s="1483">
        <f>'BASE METAS)'!BO187</f>
        <v>0</v>
      </c>
      <c r="AV196" s="941">
        <f>'BASE METAS)'!BQ187</f>
        <v>18</v>
      </c>
      <c r="AW196" s="945">
        <f>'BASE METAS)'!BR187</f>
        <v>0</v>
      </c>
      <c r="AX196" s="1">
        <f>'BASE METAS)'!BS187</f>
        <v>4</v>
      </c>
      <c r="AY196" s="1">
        <f>'BASE METAS)'!BT187</f>
        <v>10</v>
      </c>
      <c r="AZ196" s="1">
        <f>'BASE METAS)'!BU187</f>
        <v>-6</v>
      </c>
      <c r="BA196" s="1">
        <f>'BASE METAS)'!BV187</f>
        <v>2.5</v>
      </c>
      <c r="BB196" s="1">
        <f>'BASE METAS)'!BW187</f>
        <v>12</v>
      </c>
      <c r="BC196" s="1">
        <f>'BASE METAS)'!BX187</f>
        <v>6</v>
      </c>
      <c r="BD196" s="1">
        <f>'BASE METAS)'!BY187</f>
        <v>0.66666666666666663</v>
      </c>
      <c r="BE196" s="1">
        <f>'BASE METAS)'!CG187</f>
        <v>2</v>
      </c>
      <c r="BF196" s="1">
        <f>'BASE METAS)'!CJ187</f>
        <v>0</v>
      </c>
      <c r="BG196" s="1">
        <f>'BASE METAS)'!CK187</f>
        <v>0</v>
      </c>
      <c r="BH196" s="1">
        <f>'BASE METAS)'!CL187</f>
        <v>0</v>
      </c>
      <c r="BI196" s="1">
        <f>'BASE METAS)'!CM187</f>
        <v>0</v>
      </c>
      <c r="BJ196" s="1">
        <f>'BASE METAS)'!CN187</f>
        <v>0</v>
      </c>
      <c r="BK196" s="1">
        <f>'BASE METAS)'!CO187</f>
        <v>9</v>
      </c>
      <c r="BL196" s="1">
        <f>'BASE METAS)'!CP187</f>
        <v>2</v>
      </c>
      <c r="BM196" s="1">
        <f>'BASE METAS)'!CQ187</f>
        <v>1</v>
      </c>
      <c r="BN196" s="1">
        <f>'BASE METAS)'!CR187</f>
        <v>1</v>
      </c>
      <c r="BO196" s="1">
        <f>'BASE METAS)'!CS187</f>
        <v>1</v>
      </c>
      <c r="BP196" s="1">
        <f>'BASE METAS)'!CT187</f>
        <v>1</v>
      </c>
      <c r="BQ196" s="1">
        <f>'BASE METAS)'!CU187</f>
        <v>1</v>
      </c>
      <c r="BR196" s="1">
        <f>'BASE METAS)'!CV187</f>
        <v>2</v>
      </c>
      <c r="BS196" s="1">
        <f>'BASE METAS)'!CW187</f>
        <v>0</v>
      </c>
      <c r="BT196" s="1">
        <f>'BASE METAS)'!CX187</f>
        <v>0</v>
      </c>
      <c r="BU196" s="1">
        <f>'BASE METAS)'!FA187</f>
        <v>18</v>
      </c>
      <c r="BV196" s="1">
        <f>'BASE METAS)'!FB187</f>
        <v>0</v>
      </c>
      <c r="BW196" s="1">
        <f>'BASE METAS)'!FC187</f>
        <v>2</v>
      </c>
      <c r="BX196" s="1">
        <f>'BASE METAS)'!FD187</f>
        <v>6</v>
      </c>
      <c r="BY196" s="1">
        <f>'BASE METAS)'!FE187</f>
        <v>4</v>
      </c>
      <c r="BZ196" s="1">
        <f>'BASE METAS)'!FF187</f>
        <v>1</v>
      </c>
      <c r="CA196" s="1">
        <f>'BASE METAS)'!FG187</f>
        <v>8</v>
      </c>
      <c r="CB196" s="1">
        <f>'BASE METAS)'!FH187</f>
        <v>10</v>
      </c>
      <c r="CC196" s="1">
        <f>'BASE METAS)'!FI187</f>
        <v>0.44444444444444442</v>
      </c>
      <c r="CD196" s="1">
        <f>'BASE METAS)'!FJ187</f>
        <v>18</v>
      </c>
      <c r="CE196" s="1">
        <f>'BASE METAS)'!FK187</f>
        <v>0</v>
      </c>
      <c r="CF196" s="1">
        <f>'BASE METAS)'!FL187</f>
        <v>1</v>
      </c>
      <c r="CG196" s="1">
        <f>'BASE METAS)'!FM187</f>
        <v>3</v>
      </c>
    </row>
    <row r="197" spans="1:85" ht="369.75" x14ac:dyDescent="0.25">
      <c r="A197" s="1">
        <f>'BASE METAS)'!A188</f>
        <v>0</v>
      </c>
      <c r="B197" s="6801"/>
      <c r="C197" s="5685"/>
      <c r="D197" s="5685"/>
      <c r="E197" s="5685"/>
      <c r="F197" s="5707"/>
      <c r="G197" s="5707"/>
      <c r="H197" s="5707"/>
      <c r="I197" s="5707"/>
      <c r="J197" s="5707"/>
      <c r="K197" s="5707"/>
      <c r="L197" s="5707"/>
      <c r="M197" s="5707"/>
      <c r="N197" s="5707"/>
      <c r="O197" s="5707"/>
      <c r="P197" s="5698"/>
      <c r="Q197" s="5698"/>
      <c r="R197" s="5698"/>
      <c r="S197" s="5698"/>
      <c r="T197" s="5698"/>
      <c r="U197" s="7730"/>
      <c r="V197" s="5698"/>
      <c r="W197" s="5695"/>
      <c r="X197" s="7145"/>
      <c r="Y197" s="303">
        <f>'BASE METAS)'!Y188</f>
        <v>2</v>
      </c>
      <c r="Z197" s="305" t="str">
        <f>'BASE METAS)'!Z188</f>
        <v>ADQUIRIR  BIENES Y SERVICIOS POR INVITACIÓN RESTRINGIDA, DE ACUERDO AL PRESUPUESTO DE EGRESOS, PROGRAMA ANUAL DE ADQUISICIONES Y NORMATIVIDAD APLICABLE.</v>
      </c>
      <c r="AA197" s="303" t="str">
        <f>'BASE METAS)'!AA188</f>
        <v>INVITACIONES RESTRINGIDAS</v>
      </c>
      <c r="AB197" s="307">
        <f>'BASE METAS)'!AB188</f>
        <v>30</v>
      </c>
      <c r="AC197" s="286">
        <f>'BASE METAS)'!AC188</f>
        <v>4</v>
      </c>
      <c r="AD197" s="309">
        <f>'BASE METAS)'!AD188</f>
        <v>0.13333333333333333</v>
      </c>
      <c r="AE197" s="286">
        <f>'BASE METAS)'!AE188</f>
        <v>8</v>
      </c>
      <c r="AF197" s="285">
        <f>'BASE METAS)'!AF188</f>
        <v>0.26666666666666666</v>
      </c>
      <c r="AG197" s="286">
        <f>'BASE METAS)'!AG188</f>
        <v>10</v>
      </c>
      <c r="AH197" s="285">
        <f>'BASE METAS)'!AH188</f>
        <v>0.33333333333333331</v>
      </c>
      <c r="AI197" s="286">
        <f>'BASE METAS)'!AI188</f>
        <v>8</v>
      </c>
      <c r="AJ197" s="285">
        <f>'BASE METAS)'!AJ188</f>
        <v>0.26666666666666666</v>
      </c>
      <c r="AK197" s="946">
        <f>'BASE METAS)'!AK188</f>
        <v>1</v>
      </c>
      <c r="AL197" s="954">
        <f>'BASE METAS)'!AL188</f>
        <v>2</v>
      </c>
      <c r="AM197" s="807" t="str">
        <f>'BASE METAS)'!AM188</f>
        <v>ADQUISICIONES POR INVITACIÓN RESTRINGIDA.</v>
      </c>
      <c r="AN197" s="807" t="str">
        <f>'BASE METAS)'!AN188</f>
        <v>MIDE EL NÚMERO DE INVITACIONES RESTRIGIDAS REALIZADAS, RESPECTO A LAS INVITACIONES RESTRINGIDAS PROGRAMADAS.</v>
      </c>
      <c r="AO197" s="807" t="str">
        <f>'BASE METAS)'!AU188</f>
        <v>GESTIÓN</v>
      </c>
      <c r="AP197" s="807" t="str">
        <f>'BASE METAS)'!AO188</f>
        <v>NÚMERO DE INVITACIONES RESTRINGIDAS REALIZADAS</v>
      </c>
      <c r="AQ197" s="807" t="str">
        <f>'BASE METAS)'!AP188</f>
        <v>NÚMERO DE INVITACIONES RESTRINGIDAS PROGRAMADAS</v>
      </c>
      <c r="AR197" s="807">
        <f>'BASE METAS)'!AQ188</f>
        <v>100</v>
      </c>
      <c r="AS197" s="807" t="str">
        <f>'BASE METAS)'!AR188</f>
        <v>INVITACIONES RESTRINGIDAS</v>
      </c>
      <c r="AT197" s="1018" t="str">
        <f>'BASE METAS)'!AS188</f>
        <v>EFICACIA</v>
      </c>
      <c r="AU197" s="1483">
        <f>'BASE METAS)'!BO188</f>
        <v>0</v>
      </c>
      <c r="AV197" s="942">
        <f>'BASE METAS)'!BQ188</f>
        <v>30</v>
      </c>
      <c r="AW197" s="1352">
        <f>'BASE METAS)'!BR188</f>
        <v>0</v>
      </c>
      <c r="AX197" s="1">
        <f>'BASE METAS)'!BS188</f>
        <v>8</v>
      </c>
      <c r="AY197" s="1">
        <f>'BASE METAS)'!BT188</f>
        <v>8</v>
      </c>
      <c r="AZ197" s="1">
        <f>'BASE METAS)'!BU188</f>
        <v>0</v>
      </c>
      <c r="BA197" s="1">
        <f>'BASE METAS)'!BV188</f>
        <v>1</v>
      </c>
      <c r="BB197" s="1">
        <f>'BASE METAS)'!BW188</f>
        <v>10</v>
      </c>
      <c r="BC197" s="1">
        <f>'BASE METAS)'!BX188</f>
        <v>20</v>
      </c>
      <c r="BD197" s="1">
        <f>'BASE METAS)'!BY188</f>
        <v>0.33333333333333331</v>
      </c>
      <c r="BE197" s="1">
        <f>'BASE METAS)'!CG188</f>
        <v>2</v>
      </c>
      <c r="BF197" s="1">
        <f>'BASE METAS)'!CJ188</f>
        <v>0</v>
      </c>
      <c r="BG197" s="1">
        <f>'BASE METAS)'!CK188</f>
        <v>0</v>
      </c>
      <c r="BH197" s="1">
        <f>'BASE METAS)'!CL188</f>
        <v>0</v>
      </c>
      <c r="BI197" s="1">
        <f>'BASE METAS)'!CM188</f>
        <v>0</v>
      </c>
      <c r="BJ197" s="1">
        <f>'BASE METAS)'!CN188</f>
        <v>0</v>
      </c>
      <c r="BK197" s="1">
        <f>'BASE METAS)'!CO188</f>
        <v>4</v>
      </c>
      <c r="BL197" s="1">
        <f>'BASE METAS)'!CP188</f>
        <v>4</v>
      </c>
      <c r="BM197" s="1">
        <f>'BASE METAS)'!CQ188</f>
        <v>2</v>
      </c>
      <c r="BN197" s="1">
        <f>'BASE METAS)'!CR188</f>
        <v>2</v>
      </c>
      <c r="BO197" s="1">
        <f>'BASE METAS)'!CS188</f>
        <v>4</v>
      </c>
      <c r="BP197" s="1">
        <f>'BASE METAS)'!CT188</f>
        <v>3</v>
      </c>
      <c r="BQ197" s="1">
        <f>'BASE METAS)'!CU188</f>
        <v>3</v>
      </c>
      <c r="BR197" s="1">
        <f>'BASE METAS)'!CV188</f>
        <v>8</v>
      </c>
      <c r="BS197" s="1">
        <f>'BASE METAS)'!CW188</f>
        <v>0</v>
      </c>
      <c r="BT197" s="1">
        <f>'BASE METAS)'!CX188</f>
        <v>0</v>
      </c>
      <c r="BU197" s="1">
        <f>'BASE METAS)'!FA188</f>
        <v>30</v>
      </c>
      <c r="BV197" s="1">
        <f>'BASE METAS)'!FB188</f>
        <v>0</v>
      </c>
      <c r="BW197" s="1">
        <f>'BASE METAS)'!FC188</f>
        <v>4</v>
      </c>
      <c r="BX197" s="1">
        <f>'BASE METAS)'!FD188</f>
        <v>2</v>
      </c>
      <c r="BY197" s="1">
        <f>'BASE METAS)'!FE188</f>
        <v>-2</v>
      </c>
      <c r="BZ197" s="1">
        <f>'BASE METAS)'!FF188</f>
        <v>1</v>
      </c>
      <c r="CA197" s="1">
        <f>'BASE METAS)'!FG188</f>
        <v>4</v>
      </c>
      <c r="CB197" s="1">
        <f>'BASE METAS)'!FH188</f>
        <v>26</v>
      </c>
      <c r="CC197" s="1">
        <f>'BASE METAS)'!FI188</f>
        <v>0.13333333333333333</v>
      </c>
      <c r="CD197" s="1">
        <f>'BASE METAS)'!FJ188</f>
        <v>30</v>
      </c>
      <c r="CE197" s="1">
        <f>'BASE METAS)'!FK188</f>
        <v>0</v>
      </c>
      <c r="CF197" s="1">
        <f>'BASE METAS)'!FL188</f>
        <v>2</v>
      </c>
      <c r="CG197" s="1">
        <f>'BASE METAS)'!FM188</f>
        <v>3</v>
      </c>
    </row>
    <row r="198" spans="1:85" ht="357" x14ac:dyDescent="0.25">
      <c r="A198" s="1">
        <f>'BASE METAS)'!A189</f>
        <v>0</v>
      </c>
      <c r="B198" s="6801"/>
      <c r="C198" s="5685"/>
      <c r="D198" s="5685"/>
      <c r="E198" s="5685"/>
      <c r="F198" s="5707"/>
      <c r="G198" s="5707"/>
      <c r="H198" s="5707"/>
      <c r="I198" s="5707"/>
      <c r="J198" s="5707"/>
      <c r="K198" s="5707"/>
      <c r="L198" s="5707"/>
      <c r="M198" s="5707"/>
      <c r="N198" s="5707"/>
      <c r="O198" s="5707"/>
      <c r="P198" s="5698"/>
      <c r="Q198" s="5698"/>
      <c r="R198" s="5698"/>
      <c r="S198" s="5698"/>
      <c r="T198" s="5698"/>
      <c r="U198" s="7730"/>
      <c r="V198" s="5698"/>
      <c r="W198" s="5695"/>
      <c r="X198" s="7145"/>
      <c r="Y198" s="303">
        <f>'BASE METAS)'!Y189</f>
        <v>3</v>
      </c>
      <c r="Z198" s="305" t="str">
        <f>'BASE METAS)'!Z189</f>
        <v>ADQUIRIR  BIENES Y SERVICIOS POR COMPRA DIRECTA DE ACUERDO AL PRESUPUESTO DE EGRESOS, PROGRAMA ANUAL DE ADQUISICIONES Y NORMATIVIDAD APLICABLE.</v>
      </c>
      <c r="AA198" s="303" t="str">
        <f>'BASE METAS)'!AA189</f>
        <v>COMPRAS DIRECTAS</v>
      </c>
      <c r="AB198" s="307">
        <f>'BASE METAS)'!AB189</f>
        <v>700</v>
      </c>
      <c r="AC198" s="286">
        <f>'BASE METAS)'!AC189</f>
        <v>250</v>
      </c>
      <c r="AD198" s="309">
        <f>'BASE METAS)'!AD189</f>
        <v>0.35714285714285715</v>
      </c>
      <c r="AE198" s="286">
        <f>'BASE METAS)'!AE189</f>
        <v>150</v>
      </c>
      <c r="AF198" s="285">
        <f>'BASE METAS)'!AF189</f>
        <v>0.21428571428571427</v>
      </c>
      <c r="AG198" s="286">
        <f>'BASE METAS)'!AG189</f>
        <v>200</v>
      </c>
      <c r="AH198" s="285">
        <f>'BASE METAS)'!AH189</f>
        <v>0.2857142857142857</v>
      </c>
      <c r="AI198" s="286">
        <f>'BASE METAS)'!AI189</f>
        <v>100</v>
      </c>
      <c r="AJ198" s="285">
        <f>'BASE METAS)'!AJ189</f>
        <v>0.14285714285714285</v>
      </c>
      <c r="AK198" s="946">
        <f>'BASE METAS)'!AK189</f>
        <v>1</v>
      </c>
      <c r="AL198" s="954">
        <f>'BASE METAS)'!AL189</f>
        <v>3</v>
      </c>
      <c r="AM198" s="807" t="str">
        <f>'BASE METAS)'!AM189</f>
        <v>ADQUISICIONES POR COMPRA DIRECTAS POR EXCEPCIÓN.</v>
      </c>
      <c r="AN198" s="807" t="str">
        <f>'BASE METAS)'!AN189</f>
        <v>MIDE EL NÚMERO DE COMPRAS DIRECTAS POR EXCEPCIÓN REALIZADAS, RESPECTO A LAS COMPRAS DIRECTAS PROGRAMADAS.</v>
      </c>
      <c r="AO198" s="807" t="str">
        <f>'BASE METAS)'!AU189</f>
        <v>GESTIÓN</v>
      </c>
      <c r="AP198" s="807" t="str">
        <f>'BASE METAS)'!AO189</f>
        <v>NÚMERO DE COMPRAS DIRECTAS REALIZADAS</v>
      </c>
      <c r="AQ198" s="807" t="str">
        <f>'BASE METAS)'!AP189</f>
        <v>NÚMERO DE COMPRAS DIRECTAS PROGRAMADAS</v>
      </c>
      <c r="AR198" s="807">
        <f>'BASE METAS)'!AQ189</f>
        <v>100</v>
      </c>
      <c r="AS198" s="807" t="str">
        <f>'BASE METAS)'!AR189</f>
        <v>COMPRAS DIRECTAS</v>
      </c>
      <c r="AT198" s="1018" t="str">
        <f>'BASE METAS)'!AS189</f>
        <v>EFICIENCIA</v>
      </c>
      <c r="AU198" s="1483">
        <f>'BASE METAS)'!BO189</f>
        <v>0</v>
      </c>
      <c r="AV198" s="941">
        <f>'BASE METAS)'!BQ189</f>
        <v>700</v>
      </c>
      <c r="AW198" s="1340">
        <f>'BASE METAS)'!BR189</f>
        <v>0</v>
      </c>
      <c r="AX198" s="1">
        <f>'BASE METAS)'!BS189</f>
        <v>150</v>
      </c>
      <c r="AY198" s="1">
        <f>'BASE METAS)'!BT189</f>
        <v>329</v>
      </c>
      <c r="AZ198" s="1">
        <f>'BASE METAS)'!BU189</f>
        <v>-179</v>
      </c>
      <c r="BA198" s="1">
        <f>'BASE METAS)'!BV189</f>
        <v>2.1933333333333334</v>
      </c>
      <c r="BB198" s="1">
        <f>'BASE METAS)'!BW189</f>
        <v>449</v>
      </c>
      <c r="BC198" s="1">
        <f>'BASE METAS)'!BX189</f>
        <v>251</v>
      </c>
      <c r="BD198" s="1">
        <f>'BASE METAS)'!BY189</f>
        <v>0.64142857142857146</v>
      </c>
      <c r="BE198" s="1">
        <f>'BASE METAS)'!CG189</f>
        <v>120</v>
      </c>
      <c r="BF198" s="1">
        <f>'BASE METAS)'!CJ189</f>
        <v>0</v>
      </c>
      <c r="BG198" s="1">
        <f>'BASE METAS)'!CK189</f>
        <v>0</v>
      </c>
      <c r="BH198" s="1">
        <f>'BASE METAS)'!CL189</f>
        <v>0</v>
      </c>
      <c r="BI198" s="1">
        <f>'BASE METAS)'!CM189</f>
        <v>0</v>
      </c>
      <c r="BJ198" s="1">
        <f>'BASE METAS)'!CN189</f>
        <v>4</v>
      </c>
      <c r="BK198" s="1">
        <f>'BASE METAS)'!CO189</f>
        <v>246</v>
      </c>
      <c r="BL198" s="1">
        <f>'BASE METAS)'!CP189</f>
        <v>50</v>
      </c>
      <c r="BM198" s="1">
        <f>'BASE METAS)'!CQ189</f>
        <v>50</v>
      </c>
      <c r="BN198" s="1">
        <f>'BASE METAS)'!CR189</f>
        <v>50</v>
      </c>
      <c r="BO198" s="1">
        <f>'BASE METAS)'!CS189</f>
        <v>100</v>
      </c>
      <c r="BP198" s="1">
        <f>'BASE METAS)'!CT189</f>
        <v>50</v>
      </c>
      <c r="BQ198" s="1">
        <f>'BASE METAS)'!CU189</f>
        <v>50</v>
      </c>
      <c r="BR198" s="1">
        <f>'BASE METAS)'!CV189</f>
        <v>100</v>
      </c>
      <c r="BS198" s="1">
        <f>'BASE METAS)'!CW189</f>
        <v>0</v>
      </c>
      <c r="BT198" s="1">
        <f>'BASE METAS)'!CX189</f>
        <v>0</v>
      </c>
      <c r="BU198" s="1">
        <f>'BASE METAS)'!FA189</f>
        <v>700</v>
      </c>
      <c r="BV198" s="1">
        <f>'BASE METAS)'!FB189</f>
        <v>0</v>
      </c>
      <c r="BW198" s="1">
        <f>'BASE METAS)'!FC189</f>
        <v>50</v>
      </c>
      <c r="BX198" s="1">
        <f>'BASE METAS)'!FD189</f>
        <v>182</v>
      </c>
      <c r="BY198" s="1">
        <f>'BASE METAS)'!FE189</f>
        <v>132</v>
      </c>
      <c r="BZ198" s="1">
        <f>'BASE METAS)'!FF189</f>
        <v>1</v>
      </c>
      <c r="CA198" s="1">
        <f>'BASE METAS)'!FG189</f>
        <v>302</v>
      </c>
      <c r="CB198" s="1">
        <f>'BASE METAS)'!FH189</f>
        <v>398</v>
      </c>
      <c r="CC198" s="1">
        <f>'BASE METAS)'!FI189</f>
        <v>0.43142857142857144</v>
      </c>
      <c r="CD198" s="1">
        <f>'BASE METAS)'!FJ189</f>
        <v>700</v>
      </c>
      <c r="CE198" s="1">
        <f>'BASE METAS)'!FK189</f>
        <v>0</v>
      </c>
      <c r="CF198" s="1">
        <f>'BASE METAS)'!FL189</f>
        <v>50</v>
      </c>
      <c r="CG198" s="1">
        <f>'BASE METAS)'!FM189</f>
        <v>62</v>
      </c>
    </row>
    <row r="199" spans="1:85" ht="267.75" x14ac:dyDescent="0.2">
      <c r="A199" s="1">
        <f>'BASE METAS)'!A190</f>
        <v>0</v>
      </c>
      <c r="B199" s="6801"/>
      <c r="C199" s="5686"/>
      <c r="D199" s="5686"/>
      <c r="E199" s="5686"/>
      <c r="F199" s="5708"/>
      <c r="G199" s="5708"/>
      <c r="H199" s="5708"/>
      <c r="I199" s="5708"/>
      <c r="J199" s="5708"/>
      <c r="K199" s="5708"/>
      <c r="L199" s="5708"/>
      <c r="M199" s="5708"/>
      <c r="N199" s="5708"/>
      <c r="O199" s="5708"/>
      <c r="P199" s="5699"/>
      <c r="Q199" s="5699"/>
      <c r="R199" s="5699"/>
      <c r="S199" s="5699"/>
      <c r="T199" s="5699"/>
      <c r="U199" s="7731"/>
      <c r="V199" s="5699"/>
      <c r="W199" s="5696"/>
      <c r="X199" s="7103"/>
      <c r="Y199" s="303">
        <f>'BASE METAS)'!Y190</f>
        <v>4</v>
      </c>
      <c r="Z199" s="305" t="str">
        <f>'BASE METAS)'!Z190</f>
        <v>MANTENER ACTUALIZADO Y OPERANDO EL PADRÓN DE PROVEEDORES EN LÍNEA, PARA FACILITAR LOS PROCESOS DE COTIZACIÓN Y ADQUISICIONES.</v>
      </c>
      <c r="AA199" s="310" t="str">
        <f>'BASE METAS)'!AA190</f>
        <v>REGISTRO DE PROVEEDORES EN LINEA</v>
      </c>
      <c r="AB199" s="311">
        <f>'BASE METAS)'!AB190</f>
        <v>1</v>
      </c>
      <c r="AC199" s="312">
        <f>'BASE METAS)'!AC190</f>
        <v>0.25</v>
      </c>
      <c r="AD199" s="313">
        <f>'BASE METAS)'!AD190</f>
        <v>0.25</v>
      </c>
      <c r="AE199" s="314">
        <f>'BASE METAS)'!AE190</f>
        <v>0.25</v>
      </c>
      <c r="AF199" s="298">
        <f>'BASE METAS)'!AF190</f>
        <v>0.25</v>
      </c>
      <c r="AG199" s="314">
        <f>'BASE METAS)'!AG190</f>
        <v>0.25</v>
      </c>
      <c r="AH199" s="298">
        <f>'BASE METAS)'!AH190</f>
        <v>0.25</v>
      </c>
      <c r="AI199" s="314">
        <f>'BASE METAS)'!AI190</f>
        <v>0.25</v>
      </c>
      <c r="AJ199" s="298">
        <f>'BASE METAS)'!AJ190</f>
        <v>0.25</v>
      </c>
      <c r="AK199" s="946">
        <f>'BASE METAS)'!AK190</f>
        <v>1</v>
      </c>
      <c r="AL199" s="954">
        <f>'BASE METAS)'!AL190</f>
        <v>4</v>
      </c>
      <c r="AM199" s="807" t="str">
        <f>'BASE METAS)'!AM190</f>
        <v>INSTAURACIÓN DEL PADRÓN DE PROVEEDORES EN LÍNEA</v>
      </c>
      <c r="AN199" s="807" t="str">
        <f>'BASE METAS)'!AN190</f>
        <v>SEÑALA LA INSTAURACIÓN DEL REGISTRO DE PROVEEDORES EN LÍNEA REALIZADO, RESPECTO DE LA INSTAURACIÓN PROGRAMADA.</v>
      </c>
      <c r="AO199" s="807" t="str">
        <f>'BASE METAS)'!AU190</f>
        <v>GESTIÓN</v>
      </c>
      <c r="AP199" s="807" t="str">
        <f>'BASE METAS)'!AO190</f>
        <v>INSTAURACIÓN REALIZADA</v>
      </c>
      <c r="AQ199" s="807" t="str">
        <f>'BASE METAS)'!AP190</f>
        <v>INSTAURACIÓN PROGRAMADA</v>
      </c>
      <c r="AR199" s="807">
        <f>'BASE METAS)'!AQ190</f>
        <v>100</v>
      </c>
      <c r="AS199" s="807" t="str">
        <f>'BASE METAS)'!AR190</f>
        <v>REGISTRO DE PROVEEDORES EN LÍNEA</v>
      </c>
      <c r="AT199" s="1018" t="str">
        <f>'BASE METAS)'!AS190</f>
        <v>EFICIENCIA</v>
      </c>
      <c r="AU199" s="1483">
        <f>'BASE METAS)'!BO190</f>
        <v>0</v>
      </c>
      <c r="AV199" s="941">
        <f>'BASE METAS)'!BQ190</f>
        <v>1</v>
      </c>
      <c r="AW199" s="944">
        <f>'BASE METAS)'!BR190</f>
        <v>0</v>
      </c>
      <c r="AX199" s="1">
        <f>'BASE METAS)'!BS190</f>
        <v>0.25</v>
      </c>
      <c r="AY199" s="1">
        <f>'BASE METAS)'!BT190</f>
        <v>0.5</v>
      </c>
      <c r="AZ199" s="1">
        <f>'BASE METAS)'!BU190</f>
        <v>-0.25</v>
      </c>
      <c r="BA199" s="1">
        <f>'BASE METAS)'!BV190</f>
        <v>2</v>
      </c>
      <c r="BB199" s="1">
        <f>'BASE METAS)'!BW190</f>
        <v>0.75</v>
      </c>
      <c r="BC199" s="1">
        <f>'BASE METAS)'!BX190</f>
        <v>0.25</v>
      </c>
      <c r="BD199" s="1">
        <f>'BASE METAS)'!BY190</f>
        <v>0.75</v>
      </c>
      <c r="BE199" s="1">
        <f>'BASE METAS)'!CG190</f>
        <v>0.25</v>
      </c>
      <c r="BF199" s="1">
        <f>'BASE METAS)'!CJ190</f>
        <v>0</v>
      </c>
      <c r="BG199" s="1">
        <f>'BASE METAS)'!CK190</f>
        <v>0</v>
      </c>
      <c r="BH199" s="1">
        <f>'BASE METAS)'!CL190</f>
        <v>0</v>
      </c>
      <c r="BI199" s="1">
        <f>'BASE METAS)'!CM190</f>
        <v>0</v>
      </c>
      <c r="BJ199" s="1">
        <f>'BASE METAS)'!CN190</f>
        <v>0</v>
      </c>
      <c r="BK199" s="1">
        <f>'BASE METAS)'!CO190</f>
        <v>0.25</v>
      </c>
      <c r="BL199" s="1">
        <f>'BASE METAS)'!CP190</f>
        <v>0</v>
      </c>
      <c r="BM199" s="1">
        <f>'BASE METAS)'!CQ190</f>
        <v>0</v>
      </c>
      <c r="BN199" s="1">
        <f>'BASE METAS)'!CR190</f>
        <v>0.25</v>
      </c>
      <c r="BO199" s="1">
        <f>'BASE METAS)'!CS190</f>
        <v>0</v>
      </c>
      <c r="BP199" s="1">
        <f>'BASE METAS)'!CT190</f>
        <v>0</v>
      </c>
      <c r="BQ199" s="1">
        <f>'BASE METAS)'!CU190</f>
        <v>0.25</v>
      </c>
      <c r="BR199" s="1">
        <f>'BASE METAS)'!CV190</f>
        <v>0</v>
      </c>
      <c r="BS199" s="1">
        <f>'BASE METAS)'!CW190</f>
        <v>0</v>
      </c>
      <c r="BT199" s="1">
        <f>'BASE METAS)'!CX190</f>
        <v>0.25</v>
      </c>
      <c r="BU199" s="1">
        <f>'BASE METAS)'!FA190</f>
        <v>1</v>
      </c>
      <c r="BV199" s="1">
        <f>'BASE METAS)'!FB190</f>
        <v>0</v>
      </c>
      <c r="BW199" s="1">
        <f>'BASE METAS)'!FC190</f>
        <v>0</v>
      </c>
      <c r="BX199" s="1">
        <f>'BASE METAS)'!FD190</f>
        <v>0.25</v>
      </c>
      <c r="BY199" s="1">
        <f>'BASE METAS)'!FE190</f>
        <v>0.25</v>
      </c>
      <c r="BZ199" s="1">
        <f>'BASE METAS)'!FF190</f>
        <v>1</v>
      </c>
      <c r="CA199" s="1">
        <f>'BASE METAS)'!FG190</f>
        <v>0.5</v>
      </c>
      <c r="CB199" s="1">
        <f>'BASE METAS)'!FH190</f>
        <v>0.5</v>
      </c>
      <c r="CC199" s="1">
        <f>'BASE METAS)'!FI190</f>
        <v>0.5</v>
      </c>
      <c r="CD199" s="1">
        <f>'BASE METAS)'!FJ190</f>
        <v>1</v>
      </c>
      <c r="CE199" s="1">
        <f>'BASE METAS)'!FK190</f>
        <v>0</v>
      </c>
      <c r="CF199" s="1">
        <f>'BASE METAS)'!FL190</f>
        <v>0</v>
      </c>
      <c r="CG199" s="1">
        <f>'BASE METAS)'!FM190</f>
        <v>0</v>
      </c>
    </row>
    <row r="200" spans="1:85" ht="51" customHeight="1" x14ac:dyDescent="0.25">
      <c r="A200" s="1">
        <f>'BASE METAS)'!A191</f>
        <v>25</v>
      </c>
      <c r="B200" s="6801"/>
      <c r="C200" s="7154">
        <f>'BASE METAS)'!C191</f>
        <v>504</v>
      </c>
      <c r="D200" s="7154">
        <f>'BASE METAS)'!D191</f>
        <v>5</v>
      </c>
      <c r="E200" s="5684" t="str">
        <f>'BASE METAS)'!E191</f>
        <v xml:space="preserve">ADQUISICIONES Y SERVICIOS </v>
      </c>
      <c r="F200" s="7144" t="str">
        <f>'BASE METAS)'!F191</f>
        <v>E00</v>
      </c>
      <c r="G200" s="7144" t="str">
        <f>'BASE METAS)'!G191</f>
        <v>121</v>
      </c>
      <c r="H200" s="7144" t="str">
        <f>'BASE METAS)'!H191</f>
        <v>05</v>
      </c>
      <c r="I200" s="7144" t="str">
        <f>'BASE METAS)'!I191</f>
        <v>01</v>
      </c>
      <c r="J200" s="7144" t="str">
        <f>'BASE METAS)'!J191</f>
        <v>01</v>
      </c>
      <c r="K200" s="7144" t="str">
        <f>'BASE METAS)'!K191</f>
        <v>02</v>
      </c>
      <c r="L200" s="7144" t="str">
        <f>'BASE METAS)'!L191</f>
        <v>01</v>
      </c>
      <c r="M200" s="7144" t="str">
        <f>'BASE METAS)'!M191</f>
        <v>101</v>
      </c>
      <c r="N200" s="5706" t="str">
        <f>'BASE METAS)'!N191</f>
        <v>Administración</v>
      </c>
      <c r="O200" s="5706" t="str">
        <f>'BASE METAS)'!O191</f>
        <v>Recursos Materiales</v>
      </c>
      <c r="P200" s="5697" t="str">
        <f>'BASE METAS)'!P191</f>
        <v>Administración, planeación y control gubernamental</v>
      </c>
      <c r="Q200" s="5697" t="str">
        <f>'BASE METAS)'!Q191</f>
        <v>Control y evaluación de la administración gubernamental</v>
      </c>
      <c r="R200" s="5697" t="str">
        <f>'BASE METAS)'!R191</f>
        <v>Consolidación de la gestión gubernamental de resultados</v>
      </c>
      <c r="S200" s="5697" t="str">
        <f>'BASE METAS)'!S191</f>
        <v>Administración de los recursos materiales y servicios</v>
      </c>
      <c r="T200" s="5697" t="str">
        <f>'BASE METAS)'!T191</f>
        <v>Adquisiciones y servicios</v>
      </c>
      <c r="U200" s="7729" t="str">
        <f>'BASE METAS)'!U191</f>
        <v>ESTABLECER PROGRAMAS DE MANTENIMIENTO VEHICULAR, QUE PERMITAN CONSERVAR EN CONDICIONES DE USO CONSTANTE AL PARQUE VEHICULAR DEL MUNICIPIO.</v>
      </c>
      <c r="V200" s="5697" t="str">
        <f>'BASE METAS)'!V191</f>
        <v>Gobierno de Resultados</v>
      </c>
      <c r="W200" s="5694">
        <f>'BASE METAS)'!W191</f>
        <v>57648018</v>
      </c>
      <c r="X200" s="5684" t="str">
        <f>'BASE METAS)'!X191</f>
        <v>SUBDURECCIÓN DE SERVICIOS</v>
      </c>
      <c r="Y200" s="213">
        <f>'BASE METAS)'!Y191</f>
        <v>1</v>
      </c>
      <c r="Z200" s="218" t="str">
        <f>'BASE METAS)'!Z191</f>
        <v>PROPORCIONAR MANTENIMIENTOS PREVENTIVOS Y CORRECTIVOS AL PARQUE VEHICULAR PARA QUE ESTÉN EN OPERACIÓN EL MAYOR NÚMERO DE UNIDADES, EL MAYOR TIEMPO POSIBLE.</v>
      </c>
      <c r="AA200" s="293" t="str">
        <f>'BASE METAS)'!AA191</f>
        <v>MANTTO. VEHICULAR</v>
      </c>
      <c r="AB200" s="278">
        <f>'BASE METAS)'!AB191</f>
        <v>2224</v>
      </c>
      <c r="AC200" s="315">
        <f>'BASE METAS)'!AC191</f>
        <v>50</v>
      </c>
      <c r="AD200" s="316">
        <f>'BASE METAS)'!AD191</f>
        <v>2.2482014388489208E-2</v>
      </c>
      <c r="AE200" s="317">
        <f>'BASE METAS)'!AE191</f>
        <v>1000</v>
      </c>
      <c r="AF200" s="316">
        <f>'BASE METAS)'!AF191</f>
        <v>0.44964028776978415</v>
      </c>
      <c r="AG200" s="317">
        <f>'BASE METAS)'!AG191</f>
        <v>1000</v>
      </c>
      <c r="AH200" s="316">
        <f>'BASE METAS)'!AH191</f>
        <v>0.44964028776978415</v>
      </c>
      <c r="AI200" s="317">
        <f>'BASE METAS)'!AI191</f>
        <v>174</v>
      </c>
      <c r="AJ200" s="316">
        <f>'BASE METAS)'!AJ191</f>
        <v>7.8237410071942445E-2</v>
      </c>
      <c r="AK200" s="946">
        <f>'BASE METAS)'!AK191</f>
        <v>0.99999999999999989</v>
      </c>
      <c r="AL200" s="959">
        <f>'BASE METAS)'!AL191</f>
        <v>1</v>
      </c>
      <c r="AM200" s="959" t="str">
        <f>'BASE METAS)'!AM191</f>
        <v>MANTENIMIENTO AL PARQUE VEHICULAR DEL MUNICIPIO</v>
      </c>
      <c r="AN200" s="959" t="str">
        <f>'BASE METAS)'!AN191</f>
        <v>MIDE EL PORCENTAJE DE MANTENIMIENTOS REALIZADOS AL PARQUE VEHICULAR MUNICIPAL RESPECTO A LO PROGRAMADO</v>
      </c>
      <c r="AO200" s="807" t="str">
        <f>'BASE METAS)'!AU191</f>
        <v>GESTIÓN</v>
      </c>
      <c r="AP200" s="807" t="str">
        <f>'BASE METAS)'!AO191</f>
        <v>MANTENIMIENTOS VEHICULARES REALIZADOS</v>
      </c>
      <c r="AQ200" s="807" t="str">
        <f>'BASE METAS)'!AP191</f>
        <v>NÚMERO DE MANTENIMIENTOS PROGRAMADOS</v>
      </c>
      <c r="AR200" s="807">
        <f>'BASE METAS)'!AQ191</f>
        <v>100</v>
      </c>
      <c r="AS200" s="959" t="str">
        <f>'BASE METAS)'!AR191</f>
        <v>MANTTO. VEHICULAR</v>
      </c>
      <c r="AT200" s="1018" t="str">
        <f>'BASE METAS)'!AS191</f>
        <v>EFICIENCIA</v>
      </c>
      <c r="AU200" s="1483">
        <f>'BASE METAS)'!BO191</f>
        <v>0</v>
      </c>
      <c r="AV200" s="942">
        <f>'BASE METAS)'!BQ191</f>
        <v>2224</v>
      </c>
      <c r="AW200" s="1340">
        <f>'BASE METAS)'!BR191</f>
        <v>0</v>
      </c>
      <c r="AX200" s="1352">
        <f>'BASE METAS)'!BS191</f>
        <v>1000</v>
      </c>
      <c r="AY200" s="1">
        <f>'BASE METAS)'!BT191</f>
        <v>1239</v>
      </c>
      <c r="AZ200" s="1">
        <f>'BASE METAS)'!BU191</f>
        <v>-239</v>
      </c>
      <c r="BA200" s="1">
        <f>'BASE METAS)'!BV191</f>
        <v>1.2390000000000001</v>
      </c>
      <c r="BB200" s="1">
        <f>'BASE METAS)'!BW191</f>
        <v>1344</v>
      </c>
      <c r="BC200" s="1">
        <f>'BASE METAS)'!BX191</f>
        <v>880</v>
      </c>
      <c r="BD200" s="1">
        <f>'BASE METAS)'!BY191</f>
        <v>0.60431654676258995</v>
      </c>
      <c r="BE200" s="1">
        <f>'BASE METAS)'!CG191</f>
        <v>105</v>
      </c>
      <c r="BF200" s="1">
        <f>'BASE METAS)'!CJ191</f>
        <v>0</v>
      </c>
      <c r="BG200" s="1">
        <f>'BASE METAS)'!CK191</f>
        <v>0</v>
      </c>
      <c r="BH200" s="1">
        <f>'BASE METAS)'!CL191</f>
        <v>0</v>
      </c>
      <c r="BI200" s="1">
        <f>'BASE METAS)'!CM191</f>
        <v>10</v>
      </c>
      <c r="BJ200" s="1">
        <f>'BASE METAS)'!CN191</f>
        <v>10</v>
      </c>
      <c r="BK200" s="1">
        <f>'BASE METAS)'!CO191</f>
        <v>30</v>
      </c>
      <c r="BL200" s="1">
        <f>'BASE METAS)'!CP191</f>
        <v>300</v>
      </c>
      <c r="BM200" s="1">
        <f>'BASE METAS)'!CQ191</f>
        <v>350</v>
      </c>
      <c r="BN200" s="1">
        <f>'BASE METAS)'!CR191</f>
        <v>350</v>
      </c>
      <c r="BO200" s="1">
        <f>'BASE METAS)'!CS191</f>
        <v>300</v>
      </c>
      <c r="BP200" s="1">
        <f>'BASE METAS)'!CT191</f>
        <v>350</v>
      </c>
      <c r="BQ200" s="1">
        <f>'BASE METAS)'!CU191</f>
        <v>350</v>
      </c>
      <c r="BR200" s="1">
        <f>'BASE METAS)'!CV191</f>
        <v>75</v>
      </c>
      <c r="BS200" s="1">
        <f>'BASE METAS)'!CW191</f>
        <v>75</v>
      </c>
      <c r="BT200" s="1">
        <f>'BASE METAS)'!CX191</f>
        <v>24</v>
      </c>
      <c r="BU200" s="1">
        <f>'BASE METAS)'!FA191</f>
        <v>2224</v>
      </c>
      <c r="BV200" s="1">
        <f>'BASE METAS)'!FB191</f>
        <v>0</v>
      </c>
      <c r="BW200" s="1">
        <f>'BASE METAS)'!FC191</f>
        <v>300</v>
      </c>
      <c r="BX200" s="1">
        <f>'BASE METAS)'!FD191</f>
        <v>128</v>
      </c>
      <c r="BY200" s="1">
        <f>'BASE METAS)'!FE191</f>
        <v>-172</v>
      </c>
      <c r="BZ200" s="1">
        <f>'BASE METAS)'!FF191</f>
        <v>0.42666666666666669</v>
      </c>
      <c r="CA200" s="1">
        <f>'BASE METAS)'!FG191</f>
        <v>233</v>
      </c>
      <c r="CB200" s="1">
        <f>'BASE METAS)'!FH191</f>
        <v>1991</v>
      </c>
      <c r="CC200" s="1">
        <f>'BASE METAS)'!FI191</f>
        <v>0.10476618705035971</v>
      </c>
      <c r="CD200" s="1">
        <f>'BASE METAS)'!FJ191</f>
        <v>2224</v>
      </c>
      <c r="CE200" s="1">
        <f>'BASE METAS)'!FK191</f>
        <v>0</v>
      </c>
      <c r="CF200" s="1">
        <f>'BASE METAS)'!FL191</f>
        <v>350</v>
      </c>
      <c r="CG200" s="1">
        <f>'BASE METAS)'!FM191</f>
        <v>1061</v>
      </c>
    </row>
    <row r="201" spans="1:85" ht="409.5" x14ac:dyDescent="0.2">
      <c r="A201" s="1">
        <f>'BASE METAS)'!A192</f>
        <v>0</v>
      </c>
      <c r="B201" s="6801"/>
      <c r="C201" s="7154"/>
      <c r="D201" s="7154"/>
      <c r="E201" s="5685"/>
      <c r="F201" s="7144"/>
      <c r="G201" s="7144"/>
      <c r="H201" s="7144"/>
      <c r="I201" s="7144"/>
      <c r="J201" s="7144"/>
      <c r="K201" s="7144"/>
      <c r="L201" s="7144"/>
      <c r="M201" s="7144"/>
      <c r="N201" s="5707"/>
      <c r="O201" s="5707"/>
      <c r="P201" s="5698"/>
      <c r="Q201" s="5698"/>
      <c r="R201" s="5698"/>
      <c r="S201" s="5698"/>
      <c r="T201" s="5698"/>
      <c r="U201" s="7730"/>
      <c r="V201" s="5698"/>
      <c r="W201" s="5695"/>
      <c r="X201" s="5685"/>
      <c r="Y201" s="276">
        <f>'BASE METAS)'!Y192</f>
        <v>2</v>
      </c>
      <c r="Z201" s="219" t="str">
        <f>'BASE METAS)'!Z192</f>
        <v xml:space="preserve">APOYAR EVENTOS DE LA CIUDADANÍA, ASÍ COMO LOS ACTOS CÍVICOS, CULTURALES Y DEPORTIVOS CON EL MATERIAL DISPONIBLE, PARA COADYUVAR EN EL FORTALECIMIENTO CULTURAL Y DEPORTIVO DE LA LOCALIDAD. </v>
      </c>
      <c r="AA201" s="294" t="str">
        <f>'BASE METAS)'!AA192</f>
        <v>APOYO A EVENTOS</v>
      </c>
      <c r="AB201" s="280">
        <f>'BASE METAS)'!AB192</f>
        <v>2000</v>
      </c>
      <c r="AC201" s="318">
        <f>'BASE METAS)'!AC192</f>
        <v>300</v>
      </c>
      <c r="AD201" s="319">
        <f>'BASE METAS)'!AD192</f>
        <v>0.15</v>
      </c>
      <c r="AE201" s="318">
        <f>'BASE METAS)'!AE192</f>
        <v>700</v>
      </c>
      <c r="AF201" s="319">
        <f>'BASE METAS)'!AF192</f>
        <v>0.35</v>
      </c>
      <c r="AG201" s="318">
        <f>'BASE METAS)'!AG192</f>
        <v>500</v>
      </c>
      <c r="AH201" s="319">
        <f>'BASE METAS)'!AH192</f>
        <v>0.25</v>
      </c>
      <c r="AI201" s="318">
        <f>'BASE METAS)'!AI192</f>
        <v>500</v>
      </c>
      <c r="AJ201" s="319">
        <f>'BASE METAS)'!AJ192</f>
        <v>0.25</v>
      </c>
      <c r="AK201" s="946">
        <f>'BASE METAS)'!AK192</f>
        <v>1</v>
      </c>
      <c r="AL201" s="959">
        <f>'BASE METAS)'!AL192</f>
        <v>2</v>
      </c>
      <c r="AM201" s="959" t="str">
        <f>'BASE METAS)'!AM192</f>
        <v>APOYOS CON MATERIAL A EVENTOS DE LA CIUDADANÍA</v>
      </c>
      <c r="AN201" s="959" t="str">
        <f>'BASE METAS)'!AN192</f>
        <v>MIDE EL NÚMERO DE EVENTOS APOYADOS RESPECTO A LOS SOLICITADOS.</v>
      </c>
      <c r="AO201" s="807" t="str">
        <f>'BASE METAS)'!AU192</f>
        <v>GESTIÓN</v>
      </c>
      <c r="AP201" s="807" t="str">
        <f>'BASE METAS)'!AO192</f>
        <v>No. DE EVENTOS APOYADOS</v>
      </c>
      <c r="AQ201" s="807" t="str">
        <f>'BASE METAS)'!AP192</f>
        <v>No. DE APOYOS SOLICITADOS</v>
      </c>
      <c r="AR201" s="807">
        <f>'BASE METAS)'!AQ192</f>
        <v>100</v>
      </c>
      <c r="AS201" s="959" t="str">
        <f>'BASE METAS)'!AR192</f>
        <v>APOYO A EVENTOS</v>
      </c>
      <c r="AT201" s="1018" t="str">
        <f>'BASE METAS)'!AS192</f>
        <v>EFICACIA</v>
      </c>
      <c r="AU201" s="1483">
        <f>'BASE METAS)'!BO192</f>
        <v>0</v>
      </c>
      <c r="AV201" s="951">
        <f>'BASE METAS)'!BQ192</f>
        <v>2000</v>
      </c>
      <c r="AW201" s="945">
        <f>'BASE METAS)'!BR192</f>
        <v>0</v>
      </c>
      <c r="AX201" s="1352">
        <f>'BASE METAS)'!BS192</f>
        <v>700</v>
      </c>
      <c r="AY201" s="1">
        <f>'BASE METAS)'!BT192</f>
        <v>642</v>
      </c>
      <c r="AZ201" s="1">
        <f>'BASE METAS)'!BU192</f>
        <v>58</v>
      </c>
      <c r="BA201" s="1">
        <f>'BASE METAS)'!BV192</f>
        <v>0.91714285714285715</v>
      </c>
      <c r="BB201" s="1">
        <f>'BASE METAS)'!BW192</f>
        <v>1034</v>
      </c>
      <c r="BC201" s="1">
        <f>'BASE METAS)'!BX192</f>
        <v>966</v>
      </c>
      <c r="BD201" s="1">
        <f>'BASE METAS)'!BY192</f>
        <v>0.51700000000000002</v>
      </c>
      <c r="BE201" s="1">
        <f>'BASE METAS)'!CG192</f>
        <v>392</v>
      </c>
      <c r="BF201" s="1">
        <f>'BASE METAS)'!CJ192</f>
        <v>0</v>
      </c>
      <c r="BG201" s="1">
        <f>'BASE METAS)'!CK192</f>
        <v>0</v>
      </c>
      <c r="BH201" s="1">
        <f>'BASE METAS)'!CL192</f>
        <v>0</v>
      </c>
      <c r="BI201" s="1">
        <f>'BASE METAS)'!CM192</f>
        <v>50</v>
      </c>
      <c r="BJ201" s="1">
        <f>'BASE METAS)'!CN192</f>
        <v>50</v>
      </c>
      <c r="BK201" s="1">
        <f>'BASE METAS)'!CO192</f>
        <v>200</v>
      </c>
      <c r="BL201" s="1">
        <f>'BASE METAS)'!CP192</f>
        <v>250</v>
      </c>
      <c r="BM201" s="1">
        <f>'BASE METAS)'!CQ192</f>
        <v>250</v>
      </c>
      <c r="BN201" s="1">
        <f>'BASE METAS)'!CR192</f>
        <v>200</v>
      </c>
      <c r="BO201" s="1">
        <f>'BASE METAS)'!CS192</f>
        <v>150</v>
      </c>
      <c r="BP201" s="1">
        <f>'BASE METAS)'!CT192</f>
        <v>150</v>
      </c>
      <c r="BQ201" s="1">
        <f>'BASE METAS)'!CU192</f>
        <v>200</v>
      </c>
      <c r="BR201" s="1">
        <f>'BASE METAS)'!CV192</f>
        <v>200</v>
      </c>
      <c r="BS201" s="1">
        <f>'BASE METAS)'!CW192</f>
        <v>150</v>
      </c>
      <c r="BT201" s="1">
        <f>'BASE METAS)'!CX192</f>
        <v>150</v>
      </c>
      <c r="BU201" s="1">
        <f>'BASE METAS)'!FA192</f>
        <v>2000</v>
      </c>
      <c r="BV201" s="1">
        <f>'BASE METAS)'!FB192</f>
        <v>0</v>
      </c>
      <c r="BW201" s="1">
        <f>'BASE METAS)'!FC192</f>
        <v>250</v>
      </c>
      <c r="BX201" s="1">
        <f>'BASE METAS)'!FD192</f>
        <v>191</v>
      </c>
      <c r="BY201" s="1">
        <f>'BASE METAS)'!FE192</f>
        <v>-59</v>
      </c>
      <c r="BZ201" s="1">
        <f>'BASE METAS)'!FF192</f>
        <v>0.76400000000000001</v>
      </c>
      <c r="CA201" s="1">
        <f>'BASE METAS)'!FG192</f>
        <v>583</v>
      </c>
      <c r="CB201" s="1">
        <f>'BASE METAS)'!FH192</f>
        <v>1417</v>
      </c>
      <c r="CC201" s="1">
        <f>'BASE METAS)'!FI192</f>
        <v>0.29149999999999998</v>
      </c>
      <c r="CD201" s="1">
        <f>'BASE METAS)'!FJ192</f>
        <v>2000</v>
      </c>
      <c r="CE201" s="1">
        <f>'BASE METAS)'!FK192</f>
        <v>0</v>
      </c>
      <c r="CF201" s="1">
        <f>'BASE METAS)'!FL192</f>
        <v>250</v>
      </c>
      <c r="CG201" s="1">
        <f>'BASE METAS)'!FM192</f>
        <v>243</v>
      </c>
    </row>
    <row r="202" spans="1:85" ht="191.25" x14ac:dyDescent="0.25">
      <c r="A202" s="1">
        <f>'BASE METAS)'!A193</f>
        <v>0</v>
      </c>
      <c r="B202" s="6801"/>
      <c r="C202" s="7154"/>
      <c r="D202" s="7154"/>
      <c r="E202" s="5685"/>
      <c r="F202" s="7144"/>
      <c r="G202" s="7144"/>
      <c r="H202" s="7144"/>
      <c r="I202" s="7144"/>
      <c r="J202" s="7144"/>
      <c r="K202" s="7144"/>
      <c r="L202" s="7144"/>
      <c r="M202" s="7144"/>
      <c r="N202" s="5707"/>
      <c r="O202" s="5707"/>
      <c r="P202" s="5698"/>
      <c r="Q202" s="5698"/>
      <c r="R202" s="5698"/>
      <c r="S202" s="5698"/>
      <c r="T202" s="5698"/>
      <c r="U202" s="7730"/>
      <c r="V202" s="5698"/>
      <c r="W202" s="5695"/>
      <c r="X202" s="5685"/>
      <c r="Y202" s="214">
        <f>'BASE METAS)'!Y193</f>
        <v>3</v>
      </c>
      <c r="Z202" s="219" t="str">
        <f>'BASE METAS)'!Z193</f>
        <v>LIMPIAR OFICINAS E INMUEBLES PARA PRESERVARLOS EN CONDICIONES DE OPERACIÓN E HIGIENE.</v>
      </c>
      <c r="AA202" s="294" t="str">
        <f>'BASE METAS)'!AA193</f>
        <v>LIMPIAR OFICINAS E INMUEBLES</v>
      </c>
      <c r="AB202" s="280">
        <f>'BASE METAS)'!AB193</f>
        <v>1500</v>
      </c>
      <c r="AC202" s="318">
        <f>'BASE METAS)'!AC193</f>
        <v>375</v>
      </c>
      <c r="AD202" s="319">
        <f>'BASE METAS)'!AD193</f>
        <v>0.25</v>
      </c>
      <c r="AE202" s="318">
        <f>'BASE METAS)'!AE193</f>
        <v>375</v>
      </c>
      <c r="AF202" s="319">
        <f>'BASE METAS)'!AF193</f>
        <v>0.25</v>
      </c>
      <c r="AG202" s="318">
        <f>'BASE METAS)'!AG193</f>
        <v>375</v>
      </c>
      <c r="AH202" s="319">
        <f>'BASE METAS)'!AH193</f>
        <v>0.25</v>
      </c>
      <c r="AI202" s="318">
        <f>'BASE METAS)'!AI193</f>
        <v>375</v>
      </c>
      <c r="AJ202" s="319">
        <f>'BASE METAS)'!AJ193</f>
        <v>0.25</v>
      </c>
      <c r="AK202" s="946">
        <f>'BASE METAS)'!AK193</f>
        <v>1</v>
      </c>
      <c r="AL202" s="959">
        <f>'BASE METAS)'!AL193</f>
        <v>3</v>
      </c>
      <c r="AM202" s="959" t="str">
        <f>'BASE METAS)'!AM193</f>
        <v>LIMPIEZA DE OFICINAS E INMUEBLES</v>
      </c>
      <c r="AN202" s="959" t="str">
        <f>'BASE METAS)'!AN193</f>
        <v>MUESTRA EL PORCENTAJE DE LIMPIEZAS REALIZADAS, RESPECTO A LAS LIMPIEZAS PROGRAMADAS.</v>
      </c>
      <c r="AO202" s="807" t="str">
        <f>'BASE METAS)'!AU193</f>
        <v>GESTIÓN</v>
      </c>
      <c r="AP202" s="807" t="str">
        <f>'BASE METAS)'!AO193</f>
        <v>LIMPIEZA DE OFICINAS Y MOBILIARIO REALIZADAS</v>
      </c>
      <c r="AQ202" s="807" t="str">
        <f>'BASE METAS)'!AP193</f>
        <v>NÚMERO DE LIMPIEZAS PROGRAMADAS</v>
      </c>
      <c r="AR202" s="807">
        <f>'BASE METAS)'!AQ193</f>
        <v>100</v>
      </c>
      <c r="AS202" s="959" t="str">
        <f>'BASE METAS)'!AR193</f>
        <v>LIMPIAR OFICINAS E INMUEBLES</v>
      </c>
      <c r="AT202" s="1018" t="str">
        <f>'BASE METAS)'!AS193</f>
        <v>EFICACIA</v>
      </c>
      <c r="AU202" s="1483">
        <f>'BASE METAS)'!BO193</f>
        <v>0</v>
      </c>
      <c r="AV202" s="942">
        <f>'BASE METAS)'!BQ193</f>
        <v>1500</v>
      </c>
      <c r="AW202" s="1340">
        <f>'BASE METAS)'!BR193</f>
        <v>0</v>
      </c>
      <c r="AX202" s="1352">
        <f>'BASE METAS)'!BS193</f>
        <v>375</v>
      </c>
      <c r="AY202" s="1">
        <f>'BASE METAS)'!BT193</f>
        <v>689</v>
      </c>
      <c r="AZ202" s="1">
        <f>'BASE METAS)'!BU193</f>
        <v>-314</v>
      </c>
      <c r="BA202" s="1">
        <f>'BASE METAS)'!BV193</f>
        <v>1.8373333333333333</v>
      </c>
      <c r="BB202" s="1">
        <f>'BASE METAS)'!BW193</f>
        <v>1066</v>
      </c>
      <c r="BC202" s="1">
        <f>'BASE METAS)'!BX193</f>
        <v>434</v>
      </c>
      <c r="BD202" s="1">
        <f>'BASE METAS)'!BY193</f>
        <v>0.71066666666666667</v>
      </c>
      <c r="BE202" s="1">
        <f>'BASE METAS)'!CG193</f>
        <v>377</v>
      </c>
      <c r="BF202" s="1">
        <f>'BASE METAS)'!CJ193</f>
        <v>0</v>
      </c>
      <c r="BG202" s="1">
        <f>'BASE METAS)'!CK193</f>
        <v>0</v>
      </c>
      <c r="BH202" s="1">
        <f>'BASE METAS)'!CL193</f>
        <v>0</v>
      </c>
      <c r="BI202" s="1">
        <f>'BASE METAS)'!CM193</f>
        <v>100</v>
      </c>
      <c r="BJ202" s="1">
        <f>'BASE METAS)'!CN193</f>
        <v>100</v>
      </c>
      <c r="BK202" s="1">
        <f>'BASE METAS)'!CO193</f>
        <v>175</v>
      </c>
      <c r="BL202" s="1">
        <f>'BASE METAS)'!CP193</f>
        <v>125</v>
      </c>
      <c r="BM202" s="1">
        <f>'BASE METAS)'!CQ193</f>
        <v>115</v>
      </c>
      <c r="BN202" s="1">
        <f>'BASE METAS)'!CR193</f>
        <v>135</v>
      </c>
      <c r="BO202" s="1">
        <f>'BASE METAS)'!CS193</f>
        <v>125</v>
      </c>
      <c r="BP202" s="1">
        <f>'BASE METAS)'!CT193</f>
        <v>115</v>
      </c>
      <c r="BQ202" s="1">
        <f>'BASE METAS)'!CU193</f>
        <v>135</v>
      </c>
      <c r="BR202" s="1">
        <f>'BASE METAS)'!CV193</f>
        <v>150</v>
      </c>
      <c r="BS202" s="1">
        <f>'BASE METAS)'!CW193</f>
        <v>125</v>
      </c>
      <c r="BT202" s="1">
        <f>'BASE METAS)'!CX193</f>
        <v>100</v>
      </c>
      <c r="BU202" s="1">
        <f>'BASE METAS)'!FA193</f>
        <v>1500</v>
      </c>
      <c r="BV202" s="1">
        <f>'BASE METAS)'!FB193</f>
        <v>0</v>
      </c>
      <c r="BW202" s="1">
        <f>'BASE METAS)'!FC193</f>
        <v>125</v>
      </c>
      <c r="BX202" s="1">
        <f>'BASE METAS)'!FD193</f>
        <v>130</v>
      </c>
      <c r="BY202" s="1">
        <f>'BASE METAS)'!FE193</f>
        <v>5</v>
      </c>
      <c r="BZ202" s="1">
        <f>'BASE METAS)'!FF193</f>
        <v>1.04</v>
      </c>
      <c r="CA202" s="1">
        <f>'BASE METAS)'!FG193</f>
        <v>507</v>
      </c>
      <c r="CB202" s="1">
        <f>'BASE METAS)'!FH193</f>
        <v>993</v>
      </c>
      <c r="CC202" s="1">
        <f>'BASE METAS)'!FI193</f>
        <v>0.33800000000000002</v>
      </c>
      <c r="CD202" s="1">
        <f>'BASE METAS)'!FJ193</f>
        <v>1500</v>
      </c>
      <c r="CE202" s="1">
        <f>'BASE METAS)'!FK193</f>
        <v>0</v>
      </c>
      <c r="CF202" s="1">
        <f>'BASE METAS)'!FL193</f>
        <v>115</v>
      </c>
      <c r="CG202" s="1">
        <f>'BASE METAS)'!FM193</f>
        <v>122</v>
      </c>
    </row>
    <row r="203" spans="1:85" ht="229.5" x14ac:dyDescent="0.2">
      <c r="A203" s="1">
        <f>'BASE METAS)'!A194</f>
        <v>0</v>
      </c>
      <c r="B203" s="7196"/>
      <c r="C203" s="7154"/>
      <c r="D203" s="7154"/>
      <c r="E203" s="5686"/>
      <c r="F203" s="7144"/>
      <c r="G203" s="7144"/>
      <c r="H203" s="7144"/>
      <c r="I203" s="7144"/>
      <c r="J203" s="7144"/>
      <c r="K203" s="7144"/>
      <c r="L203" s="7144"/>
      <c r="M203" s="7144"/>
      <c r="N203" s="5708"/>
      <c r="O203" s="5708"/>
      <c r="P203" s="5699"/>
      <c r="Q203" s="5699"/>
      <c r="R203" s="5699"/>
      <c r="S203" s="5699"/>
      <c r="T203" s="5699"/>
      <c r="U203" s="7731"/>
      <c r="V203" s="5699"/>
      <c r="W203" s="5696"/>
      <c r="X203" s="5686"/>
      <c r="Y203" s="225">
        <f>'BASE METAS)'!Y194</f>
        <v>4</v>
      </c>
      <c r="Z203" s="226" t="str">
        <f>'BASE METAS)'!Z194</f>
        <v>DAR MANTENIMIENTO PREVENTIVO A OFICINAS Y MOBILIARIO MUNICIPAL, PARA OPTIMIZAR SU FUNCIONAMIENTO.</v>
      </c>
      <c r="AA203" s="321" t="str">
        <f>'BASE METAS)'!AA194</f>
        <v>MANTTO. OFICINAS Y MOBILIARIO</v>
      </c>
      <c r="AB203" s="296">
        <f>'BASE METAS)'!AB194</f>
        <v>500</v>
      </c>
      <c r="AC203" s="322">
        <f>'BASE METAS)'!AC194</f>
        <v>50</v>
      </c>
      <c r="AD203" s="323">
        <f>'BASE METAS)'!AD194</f>
        <v>0.1</v>
      </c>
      <c r="AE203" s="322">
        <f>'BASE METAS)'!AE194</f>
        <v>200</v>
      </c>
      <c r="AF203" s="323">
        <f>'BASE METAS)'!AF194</f>
        <v>0.4</v>
      </c>
      <c r="AG203" s="322">
        <f>'BASE METAS)'!AG194</f>
        <v>200</v>
      </c>
      <c r="AH203" s="323">
        <f>'BASE METAS)'!AH194</f>
        <v>0.4</v>
      </c>
      <c r="AI203" s="322">
        <f>'BASE METAS)'!AI194</f>
        <v>50</v>
      </c>
      <c r="AJ203" s="323">
        <f>'BASE METAS)'!AJ194</f>
        <v>0.1</v>
      </c>
      <c r="AK203" s="946">
        <f>'BASE METAS)'!AK194</f>
        <v>1</v>
      </c>
      <c r="AL203" s="959">
        <f>'BASE METAS)'!AL194</f>
        <v>4</v>
      </c>
      <c r="AM203" s="959" t="str">
        <f>'BASE METAS)'!AM194</f>
        <v>MANTENIMIENTO PREVENTIVO A OFICINAS Y MOBILIARIO</v>
      </c>
      <c r="AN203" s="959" t="str">
        <f>'BASE METAS)'!AN194</f>
        <v>MUESTRA EL PORCENTAJE DE MANTENIMIENTO A OFICINAS Y MOBILIARIO REALIZADO, RESPECTO AL MANTENIMIENTO PROGRAMADO.</v>
      </c>
      <c r="AO203" s="807" t="str">
        <f>'BASE METAS)'!AU194</f>
        <v>GESTIÓN</v>
      </c>
      <c r="AP203" s="807" t="str">
        <f>'BASE METAS)'!AO194</f>
        <v>MANTENIMIENTO OFICINAS Y MOBILIARIO REALIZADOS</v>
      </c>
      <c r="AQ203" s="807" t="str">
        <f>'BASE METAS)'!AP194</f>
        <v>NÚMERO DE MANTENIMIENTOS PROGRAMADOS</v>
      </c>
      <c r="AR203" s="807">
        <f>'BASE METAS)'!AQ194</f>
        <v>100</v>
      </c>
      <c r="AS203" s="959" t="str">
        <f>'BASE METAS)'!AR194</f>
        <v>MANTTO. OFICINAS Y MOBILIARIO</v>
      </c>
      <c r="AT203" s="1018" t="str">
        <f>'BASE METAS)'!AS194</f>
        <v>EFICACIA</v>
      </c>
      <c r="AU203" s="1483">
        <f>'BASE METAS)'!BO194</f>
        <v>0</v>
      </c>
      <c r="AV203" s="951">
        <f>'BASE METAS)'!BQ194</f>
        <v>500</v>
      </c>
      <c r="AW203" s="945">
        <f>'BASE METAS)'!BR194</f>
        <v>0</v>
      </c>
      <c r="AX203" s="1352">
        <f>'BASE METAS)'!BS194</f>
        <v>200</v>
      </c>
      <c r="AY203" s="1">
        <f>'BASE METAS)'!BT194</f>
        <v>1285</v>
      </c>
      <c r="AZ203" s="1">
        <f>'BASE METAS)'!BU194</f>
        <v>-1085</v>
      </c>
      <c r="BA203" s="1">
        <f>'BASE METAS)'!BV194</f>
        <v>6.4249999999999998</v>
      </c>
      <c r="BB203" s="1">
        <f>'BASE METAS)'!BW194</f>
        <v>1644</v>
      </c>
      <c r="BC203" s="1">
        <f>'BASE METAS)'!BX194</f>
        <v>-1144</v>
      </c>
      <c r="BD203" s="1">
        <f>'BASE METAS)'!BY194</f>
        <v>3.2879999999999998</v>
      </c>
      <c r="BE203" s="1">
        <f>'BASE METAS)'!CG194</f>
        <v>359</v>
      </c>
      <c r="BF203" s="1">
        <f>'BASE METAS)'!CJ194</f>
        <v>0</v>
      </c>
      <c r="BG203" s="1">
        <f>'BASE METAS)'!CK194</f>
        <v>0</v>
      </c>
      <c r="BH203" s="1">
        <f>'BASE METAS)'!CL194</f>
        <v>0</v>
      </c>
      <c r="BI203" s="1">
        <f>'BASE METAS)'!CM194</f>
        <v>10</v>
      </c>
      <c r="BJ203" s="1">
        <f>'BASE METAS)'!CN194</f>
        <v>10</v>
      </c>
      <c r="BK203" s="1">
        <f>'BASE METAS)'!CO194</f>
        <v>30</v>
      </c>
      <c r="BL203" s="1">
        <f>'BASE METAS)'!CP194</f>
        <v>50</v>
      </c>
      <c r="BM203" s="1">
        <f>'BASE METAS)'!CQ194</f>
        <v>50</v>
      </c>
      <c r="BN203" s="1">
        <f>'BASE METAS)'!CR194</f>
        <v>100</v>
      </c>
      <c r="BO203" s="1">
        <f>'BASE METAS)'!CS194</f>
        <v>50</v>
      </c>
      <c r="BP203" s="1">
        <f>'BASE METAS)'!CT194</f>
        <v>50</v>
      </c>
      <c r="BQ203" s="1">
        <f>'BASE METAS)'!CU194</f>
        <v>100</v>
      </c>
      <c r="BR203" s="1">
        <f>'BASE METAS)'!CV194</f>
        <v>30</v>
      </c>
      <c r="BS203" s="1">
        <f>'BASE METAS)'!CW194</f>
        <v>10</v>
      </c>
      <c r="BT203" s="1">
        <f>'BASE METAS)'!CX194</f>
        <v>10</v>
      </c>
      <c r="BU203" s="1">
        <f>'BASE METAS)'!FA194</f>
        <v>500</v>
      </c>
      <c r="BV203" s="1">
        <f>'BASE METAS)'!FB194</f>
        <v>0</v>
      </c>
      <c r="BW203" s="1">
        <f>'BASE METAS)'!FC194</f>
        <v>50</v>
      </c>
      <c r="BX203" s="1">
        <f>'BASE METAS)'!FD194</f>
        <v>451</v>
      </c>
      <c r="BY203" s="1">
        <f>'BASE METAS)'!FE194</f>
        <v>401</v>
      </c>
      <c r="BZ203" s="1">
        <f>'BASE METAS)'!FF194</f>
        <v>9.02</v>
      </c>
      <c r="CA203" s="1">
        <f>'BASE METAS)'!FG194</f>
        <v>810</v>
      </c>
      <c r="CB203" s="1">
        <f>'BASE METAS)'!FH194</f>
        <v>-310</v>
      </c>
      <c r="CC203" s="1">
        <f>'BASE METAS)'!FI194</f>
        <v>1.62</v>
      </c>
      <c r="CD203" s="1">
        <f>'BASE METAS)'!FJ194</f>
        <v>500</v>
      </c>
      <c r="CE203" s="1">
        <f>'BASE METAS)'!FK194</f>
        <v>0</v>
      </c>
      <c r="CF203" s="1">
        <f>'BASE METAS)'!FL194</f>
        <v>50</v>
      </c>
      <c r="CG203" s="1">
        <f>'BASE METAS)'!FM194</f>
        <v>417</v>
      </c>
    </row>
    <row r="204" spans="1:85" ht="12.75" customHeight="1" x14ac:dyDescent="0.2">
      <c r="A204" s="1">
        <f>'BASE METAS)'!A195</f>
        <v>0</v>
      </c>
      <c r="B204" s="1">
        <f>'BASE METAS)'!B195</f>
        <v>0</v>
      </c>
      <c r="C204" s="1">
        <f>'BASE METAS)'!C195</f>
        <v>0</v>
      </c>
      <c r="D204" s="1">
        <f>'BASE METAS)'!D195</f>
        <v>0</v>
      </c>
      <c r="E204" s="5">
        <f>'BASE METAS)'!E195</f>
        <v>0</v>
      </c>
      <c r="F204" s="3">
        <f>'BASE METAS)'!F195</f>
        <v>0</v>
      </c>
      <c r="G204" s="3">
        <f>'BASE METAS)'!G195</f>
        <v>0</v>
      </c>
      <c r="H204" s="3">
        <f>'BASE METAS)'!H195</f>
        <v>0</v>
      </c>
      <c r="I204" s="3">
        <f>'BASE METAS)'!I195</f>
        <v>0</v>
      </c>
      <c r="J204" s="7188" t="str">
        <f>'BASE METAS)'!J195</f>
        <v>TOTAL</v>
      </c>
      <c r="K204" s="7188"/>
      <c r="L204" s="7188"/>
      <c r="M204" s="7188"/>
      <c r="N204" s="1363">
        <f>'BASE METAS)'!N195</f>
        <v>0</v>
      </c>
      <c r="O204" s="1363">
        <f>'BASE METAS)'!O195</f>
        <v>0</v>
      </c>
      <c r="P204" s="1363">
        <f>'BASE METAS)'!P195</f>
        <v>0</v>
      </c>
      <c r="Q204" s="1363">
        <f>'BASE METAS)'!Q195</f>
        <v>0</v>
      </c>
      <c r="R204" s="1363">
        <f>'BASE METAS)'!R195</f>
        <v>0</v>
      </c>
      <c r="S204" s="1363">
        <f>'BASE METAS)'!S195</f>
        <v>0</v>
      </c>
      <c r="T204" s="1363">
        <f>'BASE METAS)'!T195</f>
        <v>0</v>
      </c>
      <c r="U204" s="927">
        <f>'BASE METAS)'!U195</f>
        <v>0</v>
      </c>
      <c r="V204" s="1363">
        <f>'BASE METAS)'!V195</f>
        <v>0</v>
      </c>
      <c r="W204" s="20">
        <f>'BASE METAS)'!W195</f>
        <v>129368561.43000001</v>
      </c>
      <c r="X204" s="5">
        <f>'BASE METAS)'!X195</f>
        <v>0</v>
      </c>
      <c r="Y204" s="1">
        <f>'BASE METAS)'!Y195</f>
        <v>0</v>
      </c>
      <c r="Z204" s="1">
        <f>'BASE METAS)'!Z195</f>
        <v>0</v>
      </c>
      <c r="AA204" s="1">
        <f>'BASE METAS)'!AA195</f>
        <v>0</v>
      </c>
      <c r="AB204" s="1">
        <f>'BASE METAS)'!AB195</f>
        <v>0</v>
      </c>
      <c r="AC204" s="1">
        <f>'BASE METAS)'!AC195</f>
        <v>0</v>
      </c>
      <c r="AD204" s="1">
        <f>'BASE METAS)'!AD195</f>
        <v>0</v>
      </c>
      <c r="AE204" s="1">
        <f>'BASE METAS)'!AE195</f>
        <v>0</v>
      </c>
      <c r="AF204" s="1">
        <f>'BASE METAS)'!AF195</f>
        <v>0</v>
      </c>
      <c r="AG204" s="1">
        <f>'BASE METAS)'!AG195</f>
        <v>0</v>
      </c>
      <c r="AH204" s="1">
        <f>'BASE METAS)'!AH195</f>
        <v>0</v>
      </c>
      <c r="AI204" s="1">
        <f>'BASE METAS)'!AI195</f>
        <v>0</v>
      </c>
      <c r="AJ204" s="1">
        <f>'BASE METAS)'!AJ195</f>
        <v>0</v>
      </c>
      <c r="AK204" s="1">
        <f>'BASE METAS)'!AK195</f>
        <v>0</v>
      </c>
      <c r="AL204" s="933">
        <f>'BASE METAS)'!AL195</f>
        <v>0</v>
      </c>
      <c r="AM204" s="1352">
        <f>'BASE METAS)'!AM195</f>
        <v>0</v>
      </c>
      <c r="AN204" s="948">
        <f>'BASE METAS)'!AN195</f>
        <v>0</v>
      </c>
      <c r="AO204" s="950">
        <f>'BASE METAS)'!AU195</f>
        <v>0</v>
      </c>
      <c r="AP204" s="1352">
        <f>'BASE METAS)'!AO195</f>
        <v>0</v>
      </c>
      <c r="AQ204" s="948">
        <f>'BASE METAS)'!AP195</f>
        <v>0</v>
      </c>
      <c r="AR204" s="940">
        <f>'BASE METAS)'!AQ195</f>
        <v>0</v>
      </c>
      <c r="AS204" s="940">
        <f>'BASE METAS)'!AR195</f>
        <v>0</v>
      </c>
      <c r="AT204" s="1352">
        <f>'BASE METAS)'!AS195</f>
        <v>0</v>
      </c>
      <c r="AU204" s="1485">
        <f>'BASE METAS)'!BO195</f>
        <v>0</v>
      </c>
      <c r="AV204" s="942">
        <f>'BASE METAS)'!BQ195</f>
        <v>0</v>
      </c>
      <c r="AW204" s="1340">
        <f>'BASE METAS)'!BR195</f>
        <v>0</v>
      </c>
      <c r="AX204" s="1352">
        <f>'BASE METAS)'!BS195</f>
        <v>0</v>
      </c>
      <c r="AY204" s="1">
        <f>'BASE METAS)'!BT195</f>
        <v>0</v>
      </c>
      <c r="AZ204" s="1">
        <f>'BASE METAS)'!BU195</f>
        <v>0</v>
      </c>
      <c r="BA204" s="1">
        <f>'BASE METAS)'!BV195</f>
        <v>0</v>
      </c>
      <c r="BB204" s="1">
        <f>'BASE METAS)'!BW195</f>
        <v>0</v>
      </c>
      <c r="BC204" s="1">
        <f>'BASE METAS)'!BX195</f>
        <v>0</v>
      </c>
      <c r="BD204" s="1">
        <f>'BASE METAS)'!BY195</f>
        <v>0</v>
      </c>
      <c r="BE204" s="1">
        <f>'BASE METAS)'!CG195</f>
        <v>0</v>
      </c>
      <c r="BF204" s="1">
        <f>'BASE METAS)'!CJ195</f>
        <v>0</v>
      </c>
      <c r="BG204" s="1">
        <f>'BASE METAS)'!CK195</f>
        <v>0</v>
      </c>
      <c r="BH204" s="1">
        <f>'BASE METAS)'!CL195</f>
        <v>0</v>
      </c>
      <c r="BI204" s="1">
        <f>'BASE METAS)'!CM195</f>
        <v>0</v>
      </c>
      <c r="BJ204" s="1">
        <f>'BASE METAS)'!CN195</f>
        <v>0</v>
      </c>
      <c r="BK204" s="1">
        <f>'BASE METAS)'!CO195</f>
        <v>0</v>
      </c>
      <c r="BL204" s="1">
        <f>'BASE METAS)'!CP195</f>
        <v>0</v>
      </c>
      <c r="BM204" s="1">
        <f>'BASE METAS)'!CQ195</f>
        <v>0</v>
      </c>
      <c r="BN204" s="1">
        <f>'BASE METAS)'!CR195</f>
        <v>0</v>
      </c>
      <c r="BO204" s="1">
        <f>'BASE METAS)'!CS195</f>
        <v>0</v>
      </c>
      <c r="BP204" s="1">
        <f>'BASE METAS)'!CT195</f>
        <v>0</v>
      </c>
      <c r="BQ204" s="1">
        <f>'BASE METAS)'!CU195</f>
        <v>0</v>
      </c>
      <c r="BR204" s="1">
        <f>'BASE METAS)'!CV195</f>
        <v>0</v>
      </c>
      <c r="BS204" s="1">
        <f>'BASE METAS)'!CW195</f>
        <v>0</v>
      </c>
      <c r="BT204" s="1">
        <f>'BASE METAS)'!CX195</f>
        <v>0</v>
      </c>
      <c r="BU204" s="1">
        <f>'BASE METAS)'!FA195</f>
        <v>0</v>
      </c>
      <c r="BV204" s="1">
        <f>'BASE METAS)'!FB195</f>
        <v>0</v>
      </c>
      <c r="BW204" s="1">
        <f>'BASE METAS)'!FC195</f>
        <v>0</v>
      </c>
      <c r="BX204" s="1">
        <f>'BASE METAS)'!FD195</f>
        <v>0</v>
      </c>
      <c r="BY204" s="1">
        <f>'BASE METAS)'!FE195</f>
        <v>0</v>
      </c>
      <c r="BZ204" s="1">
        <f>'BASE METAS)'!FF195</f>
        <v>0</v>
      </c>
      <c r="CA204" s="1">
        <f>'BASE METAS)'!FG195</f>
        <v>0</v>
      </c>
      <c r="CB204" s="1">
        <f>'BASE METAS)'!FH195</f>
        <v>0</v>
      </c>
      <c r="CC204" s="1">
        <f>'BASE METAS)'!FI195</f>
        <v>0</v>
      </c>
      <c r="CD204" s="1">
        <f>'BASE METAS)'!FJ195</f>
        <v>0</v>
      </c>
      <c r="CE204" s="1">
        <f>'BASE METAS)'!FK195</f>
        <v>0</v>
      </c>
      <c r="CF204" s="1">
        <f>'BASE METAS)'!FL195</f>
        <v>0</v>
      </c>
      <c r="CG204" s="1">
        <f>'BASE METAS)'!FM195</f>
        <v>0</v>
      </c>
    </row>
    <row r="205" spans="1:85" ht="12.75" customHeight="1" x14ac:dyDescent="0.2">
      <c r="A205" s="1">
        <f>'BASE METAS)'!A196</f>
        <v>0</v>
      </c>
      <c r="B205" s="1">
        <f>'BASE METAS)'!B196</f>
        <v>0</v>
      </c>
      <c r="C205" s="1">
        <f>'BASE METAS)'!C196</f>
        <v>0</v>
      </c>
      <c r="D205" s="1">
        <f>'BASE METAS)'!D196</f>
        <v>0</v>
      </c>
      <c r="E205" s="5">
        <f>'BASE METAS)'!E196</f>
        <v>0</v>
      </c>
      <c r="F205" s="3">
        <f>'BASE METAS)'!F196</f>
        <v>0</v>
      </c>
      <c r="G205" s="3">
        <f>'BASE METAS)'!G196</f>
        <v>0</v>
      </c>
      <c r="H205" s="3">
        <f>'BASE METAS)'!H196</f>
        <v>0</v>
      </c>
      <c r="I205" s="3">
        <f>'BASE METAS)'!I196</f>
        <v>0</v>
      </c>
      <c r="J205" s="3">
        <f>'BASE METAS)'!J196</f>
        <v>0</v>
      </c>
      <c r="K205" s="3">
        <f>'BASE METAS)'!K196</f>
        <v>0</v>
      </c>
      <c r="L205" s="3">
        <f>'BASE METAS)'!L196</f>
        <v>0</v>
      </c>
      <c r="M205" s="3">
        <f>'BASE METAS)'!M196</f>
        <v>0</v>
      </c>
      <c r="N205" s="3">
        <f>'BASE METAS)'!N196</f>
        <v>0</v>
      </c>
      <c r="O205" s="3">
        <f>'BASE METAS)'!O196</f>
        <v>0</v>
      </c>
      <c r="P205" s="3">
        <f>'BASE METAS)'!P196</f>
        <v>0</v>
      </c>
      <c r="Q205" s="3">
        <f>'BASE METAS)'!Q196</f>
        <v>0</v>
      </c>
      <c r="R205" s="3">
        <f>'BASE METAS)'!R196</f>
        <v>0</v>
      </c>
      <c r="S205" s="3">
        <f>'BASE METAS)'!S196</f>
        <v>0</v>
      </c>
      <c r="T205" s="3">
        <f>'BASE METAS)'!T196</f>
        <v>0</v>
      </c>
      <c r="U205" s="923">
        <f>'BASE METAS)'!U196</f>
        <v>0</v>
      </c>
      <c r="V205" s="3">
        <f>'BASE METAS)'!V196</f>
        <v>0</v>
      </c>
      <c r="W205" s="4">
        <f>'BASE METAS)'!W196</f>
        <v>0</v>
      </c>
      <c r="X205" s="5">
        <f>'BASE METAS)'!X196</f>
        <v>0</v>
      </c>
      <c r="Y205" s="1">
        <f>'BASE METAS)'!Y196</f>
        <v>0</v>
      </c>
      <c r="Z205" s="1">
        <f>'BASE METAS)'!Z196</f>
        <v>0</v>
      </c>
      <c r="AA205" s="1">
        <f>'BASE METAS)'!AA196</f>
        <v>0</v>
      </c>
      <c r="AB205" s="1">
        <f>'BASE METAS)'!AB196</f>
        <v>0</v>
      </c>
      <c r="AC205" s="1">
        <f>'BASE METAS)'!AC196</f>
        <v>0</v>
      </c>
      <c r="AD205" s="1">
        <f>'BASE METAS)'!AD196</f>
        <v>0</v>
      </c>
      <c r="AE205" s="1">
        <f>'BASE METAS)'!AE196</f>
        <v>0</v>
      </c>
      <c r="AF205" s="1">
        <f>'BASE METAS)'!AF196</f>
        <v>0</v>
      </c>
      <c r="AG205" s="1">
        <f>'BASE METAS)'!AG196</f>
        <v>0</v>
      </c>
      <c r="AH205" s="1">
        <f>'BASE METAS)'!AH196</f>
        <v>0</v>
      </c>
      <c r="AI205" s="1">
        <f>'BASE METAS)'!AI196</f>
        <v>0</v>
      </c>
      <c r="AJ205" s="1">
        <f>'BASE METAS)'!AJ196</f>
        <v>0</v>
      </c>
      <c r="AK205" s="1">
        <f>'BASE METAS)'!AK196</f>
        <v>0</v>
      </c>
      <c r="AL205" s="949">
        <f>'BASE METAS)'!AL196</f>
        <v>0</v>
      </c>
      <c r="AM205" s="1352">
        <f>'BASE METAS)'!AM196</f>
        <v>0</v>
      </c>
      <c r="AN205" s="942">
        <f>'BASE METAS)'!AN196</f>
        <v>0</v>
      </c>
      <c r="AO205" s="950">
        <f>'BASE METAS)'!AU196</f>
        <v>0</v>
      </c>
      <c r="AP205" s="1352">
        <f>'BASE METAS)'!AO196</f>
        <v>0</v>
      </c>
      <c r="AQ205" s="941">
        <f>'BASE METAS)'!AP196</f>
        <v>0</v>
      </c>
      <c r="AR205" s="945">
        <f>'BASE METAS)'!AQ196</f>
        <v>0</v>
      </c>
      <c r="AS205" s="945">
        <f>'BASE METAS)'!AR196</f>
        <v>0</v>
      </c>
      <c r="AT205" s="945">
        <f>'BASE METAS)'!AS196</f>
        <v>0</v>
      </c>
      <c r="AU205" s="1493">
        <f>'BASE METAS)'!BO196</f>
        <v>0</v>
      </c>
      <c r="AV205" s="951">
        <f>'BASE METAS)'!BQ196</f>
        <v>0</v>
      </c>
      <c r="AW205" s="945">
        <f>'BASE METAS)'!BR196</f>
        <v>0</v>
      </c>
      <c r="AX205" s="1352">
        <f>'BASE METAS)'!BS196</f>
        <v>300</v>
      </c>
      <c r="AY205" s="1">
        <f>'BASE METAS)'!BT196</f>
        <v>0</v>
      </c>
      <c r="AZ205" s="1">
        <f>'BASE METAS)'!BU196</f>
        <v>0</v>
      </c>
      <c r="BA205" s="1">
        <f>'BASE METAS)'!BV196</f>
        <v>0</v>
      </c>
      <c r="BB205" s="1">
        <f>'BASE METAS)'!BW196</f>
        <v>0</v>
      </c>
      <c r="BC205" s="1">
        <f>'BASE METAS)'!BX196</f>
        <v>0</v>
      </c>
      <c r="BD205" s="1">
        <f>'BASE METAS)'!BY196</f>
        <v>0</v>
      </c>
      <c r="BE205" s="1">
        <f>'BASE METAS)'!CG196</f>
        <v>0</v>
      </c>
      <c r="BF205" s="1">
        <f>'BASE METAS)'!CJ196</f>
        <v>0</v>
      </c>
      <c r="BG205" s="1">
        <f>'BASE METAS)'!CK196</f>
        <v>0</v>
      </c>
      <c r="BH205" s="1">
        <f>'BASE METAS)'!CL196</f>
        <v>0</v>
      </c>
      <c r="BI205" s="1">
        <f>'BASE METAS)'!CM196</f>
        <v>0</v>
      </c>
      <c r="BJ205" s="1">
        <f>'BASE METAS)'!CN196</f>
        <v>0</v>
      </c>
      <c r="BK205" s="1">
        <f>'BASE METAS)'!CO196</f>
        <v>0</v>
      </c>
      <c r="BL205" s="1">
        <f>'BASE METAS)'!CP196</f>
        <v>0</v>
      </c>
      <c r="BM205" s="1">
        <f>'BASE METAS)'!CQ196</f>
        <v>0</v>
      </c>
      <c r="BN205" s="1">
        <f>'BASE METAS)'!CR196</f>
        <v>0</v>
      </c>
      <c r="BO205" s="1">
        <f>'BASE METAS)'!CS196</f>
        <v>0</v>
      </c>
      <c r="BP205" s="1">
        <f>'BASE METAS)'!CT196</f>
        <v>0</v>
      </c>
      <c r="BQ205" s="1">
        <f>'BASE METAS)'!CU196</f>
        <v>0</v>
      </c>
      <c r="BR205" s="1">
        <f>'BASE METAS)'!CV196</f>
        <v>0</v>
      </c>
      <c r="BS205" s="1">
        <f>'BASE METAS)'!CW196</f>
        <v>0</v>
      </c>
      <c r="BT205" s="1">
        <f>'BASE METAS)'!CX196</f>
        <v>0</v>
      </c>
      <c r="BU205" s="1">
        <f>'BASE METAS)'!FA196</f>
        <v>0</v>
      </c>
      <c r="BV205" s="1">
        <f>'BASE METAS)'!FB196</f>
        <v>0</v>
      </c>
      <c r="BW205" s="1">
        <f>'BASE METAS)'!FC196</f>
        <v>0</v>
      </c>
      <c r="BX205" s="1">
        <f>'BASE METAS)'!FD196</f>
        <v>0</v>
      </c>
      <c r="BY205" s="1">
        <f>'BASE METAS)'!FE196</f>
        <v>0</v>
      </c>
      <c r="BZ205" s="1">
        <f>'BASE METAS)'!FF196</f>
        <v>0</v>
      </c>
      <c r="CA205" s="1">
        <f>'BASE METAS)'!FG196</f>
        <v>0</v>
      </c>
      <c r="CB205" s="1">
        <f>'BASE METAS)'!FH196</f>
        <v>0</v>
      </c>
      <c r="CC205" s="1">
        <f>'BASE METAS)'!FI196</f>
        <v>0</v>
      </c>
      <c r="CD205" s="1">
        <f>'BASE METAS)'!FJ196</f>
        <v>0</v>
      </c>
      <c r="CE205" s="1">
        <f>'BASE METAS)'!FK196</f>
        <v>0</v>
      </c>
      <c r="CF205" s="1">
        <f>'BASE METAS)'!FL196</f>
        <v>0</v>
      </c>
      <c r="CG205" s="1">
        <f>'BASE METAS)'!FM196</f>
        <v>0</v>
      </c>
    </row>
    <row r="206" spans="1:85" ht="12" customHeight="1" x14ac:dyDescent="0.25">
      <c r="A206" s="1">
        <f>'BASE METAS)'!A197</f>
        <v>0</v>
      </c>
      <c r="B206" s="7146" t="str">
        <f>'BASE METAS)'!B197</f>
        <v xml:space="preserve">DEPENDENCIA </v>
      </c>
      <c r="C206" s="7146" t="str">
        <f>'BASE METAS)'!C197</f>
        <v>ENT</v>
      </c>
      <c r="D206" s="7146" t="str">
        <f>'BASE METAS)'!D197</f>
        <v>PROY</v>
      </c>
      <c r="E206" s="7146" t="str">
        <f>'BASE METAS)'!E197</f>
        <v>NOMBRE DEL PROYECTO</v>
      </c>
      <c r="F206" s="7155" t="str">
        <f>'BASE METAS)'!F197</f>
        <v>DG</v>
      </c>
      <c r="G206" s="7155" t="str">
        <f>'BASE METAS)'!G197</f>
        <v>DA</v>
      </c>
      <c r="H206" s="7155" t="str">
        <f>'BASE METAS)'!H197</f>
        <v xml:space="preserve">CLAVE PROGRAMÁTICA </v>
      </c>
      <c r="I206" s="7155"/>
      <c r="J206" s="7155"/>
      <c r="K206" s="7155"/>
      <c r="L206" s="7155"/>
      <c r="M206" s="7155"/>
      <c r="N206" s="1357">
        <f>'BASE METAS)'!N197</f>
        <v>0</v>
      </c>
      <c r="O206" s="1357">
        <f>'BASE METAS)'!O197</f>
        <v>0</v>
      </c>
      <c r="P206" s="7120" t="str">
        <f>'BASE METAS)'!P197</f>
        <v>ESTRUCTURA PROGRAMÁTICA</v>
      </c>
      <c r="Q206" s="7121"/>
      <c r="R206" s="7121"/>
      <c r="S206" s="7121"/>
      <c r="T206" s="7121"/>
      <c r="U206" s="924">
        <f>'BASE METAS)'!U197</f>
        <v>0</v>
      </c>
      <c r="V206" s="1358">
        <f>'BASE METAS)'!V197</f>
        <v>0</v>
      </c>
      <c r="W206" s="7139" t="str">
        <f>'BASE METAS)'!W197</f>
        <v>PRESPUESTO</v>
      </c>
      <c r="X206" s="7216" t="str">
        <f>'BASE METAS)'!X197</f>
        <v>ÁREAS EJECUTORAS</v>
      </c>
      <c r="Y206" s="1">
        <f>'BASE METAS)'!Y197</f>
        <v>0</v>
      </c>
      <c r="Z206" s="1">
        <f>'BASE METAS)'!Z197</f>
        <v>0</v>
      </c>
      <c r="AA206" s="1">
        <f>'BASE METAS)'!AA197</f>
        <v>0</v>
      </c>
      <c r="AB206" s="1">
        <f>'BASE METAS)'!AB197</f>
        <v>0</v>
      </c>
      <c r="AC206" s="1">
        <f>'BASE METAS)'!AC197</f>
        <v>0</v>
      </c>
      <c r="AD206" s="1">
        <f>'BASE METAS)'!AD197</f>
        <v>0</v>
      </c>
      <c r="AE206" s="1">
        <f>'BASE METAS)'!AE197</f>
        <v>0</v>
      </c>
      <c r="AF206" s="1">
        <f>'BASE METAS)'!AF197</f>
        <v>0</v>
      </c>
      <c r="AG206" s="1">
        <f>'BASE METAS)'!AG197</f>
        <v>0</v>
      </c>
      <c r="AH206" s="1">
        <f>'BASE METAS)'!AH197</f>
        <v>0</v>
      </c>
      <c r="AI206" s="1">
        <f>'BASE METAS)'!AI197</f>
        <v>0</v>
      </c>
      <c r="AJ206" s="1">
        <f>'BASE METAS)'!AJ197</f>
        <v>0</v>
      </c>
      <c r="AK206" s="1">
        <f>'BASE METAS)'!AK197</f>
        <v>0</v>
      </c>
      <c r="AL206" s="933">
        <f>'BASE METAS)'!AL197</f>
        <v>0</v>
      </c>
      <c r="AM206" s="1352">
        <f>'BASE METAS)'!AM197</f>
        <v>0</v>
      </c>
      <c r="AN206" s="1352">
        <f>'BASE METAS)'!AN197</f>
        <v>0</v>
      </c>
      <c r="AO206" s="1352">
        <f>'BASE METAS)'!AU197</f>
        <v>0</v>
      </c>
      <c r="AP206" s="1352">
        <f>'BASE METAS)'!AO197</f>
        <v>0</v>
      </c>
      <c r="AQ206" s="1352">
        <f>'BASE METAS)'!AP197</f>
        <v>0</v>
      </c>
      <c r="AR206" s="1352">
        <f>'BASE METAS)'!AQ197</f>
        <v>0</v>
      </c>
      <c r="AS206" s="1352">
        <f>'BASE METAS)'!AR197</f>
        <v>0</v>
      </c>
      <c r="AT206" s="1352">
        <f>'BASE METAS)'!AS197</f>
        <v>0</v>
      </c>
      <c r="AU206" s="1485">
        <f>'BASE METAS)'!BO197</f>
        <v>0</v>
      </c>
      <c r="AV206" s="1352">
        <f>'BASE METAS)'!BQ197</f>
        <v>0</v>
      </c>
      <c r="AW206" s="1352">
        <f>'BASE METAS)'!BR197</f>
        <v>0</v>
      </c>
      <c r="AX206" s="1352">
        <f>'BASE METAS)'!BS197</f>
        <v>0</v>
      </c>
      <c r="AY206" s="1">
        <f>'BASE METAS)'!BT197</f>
        <v>0</v>
      </c>
      <c r="AZ206" s="1">
        <f>'BASE METAS)'!BU197</f>
        <v>0</v>
      </c>
      <c r="BA206" s="1">
        <f>'BASE METAS)'!BV197</f>
        <v>0</v>
      </c>
      <c r="BB206" s="1">
        <f>'BASE METAS)'!BW197</f>
        <v>0</v>
      </c>
      <c r="BC206" s="1">
        <f>'BASE METAS)'!BX197</f>
        <v>0</v>
      </c>
      <c r="BD206" s="1">
        <f>'BASE METAS)'!BY197</f>
        <v>0</v>
      </c>
      <c r="BE206" s="1">
        <f>'BASE METAS)'!CG197</f>
        <v>0</v>
      </c>
      <c r="BF206" s="1">
        <f>'BASE METAS)'!CJ197</f>
        <v>0</v>
      </c>
      <c r="BG206" s="1">
        <f>'BASE METAS)'!CK197</f>
        <v>0</v>
      </c>
      <c r="BH206" s="1">
        <f>'BASE METAS)'!CL197</f>
        <v>0</v>
      </c>
      <c r="BI206" s="1">
        <f>'BASE METAS)'!CM197</f>
        <v>0</v>
      </c>
      <c r="BJ206" s="1">
        <f>'BASE METAS)'!CN197</f>
        <v>0</v>
      </c>
      <c r="BK206" s="1">
        <f>'BASE METAS)'!CO197</f>
        <v>0</v>
      </c>
      <c r="BL206" s="1">
        <f>'BASE METAS)'!CP197</f>
        <v>0</v>
      </c>
      <c r="BM206" s="1">
        <f>'BASE METAS)'!CQ197</f>
        <v>0</v>
      </c>
      <c r="BN206" s="1">
        <f>'BASE METAS)'!CR197</f>
        <v>0</v>
      </c>
      <c r="BO206" s="1">
        <f>'BASE METAS)'!CS197</f>
        <v>0</v>
      </c>
      <c r="BP206" s="1">
        <f>'BASE METAS)'!CT197</f>
        <v>0</v>
      </c>
      <c r="BQ206" s="1">
        <f>'BASE METAS)'!CU197</f>
        <v>0</v>
      </c>
      <c r="BR206" s="1">
        <f>'BASE METAS)'!CV197</f>
        <v>0</v>
      </c>
      <c r="BS206" s="1">
        <f>'BASE METAS)'!CW197</f>
        <v>0</v>
      </c>
      <c r="BT206" s="1">
        <f>'BASE METAS)'!CX197</f>
        <v>0</v>
      </c>
      <c r="BU206" s="1">
        <f>'BASE METAS)'!FA197</f>
        <v>0</v>
      </c>
      <c r="BV206" s="1">
        <f>'BASE METAS)'!FB197</f>
        <v>0</v>
      </c>
      <c r="BW206" s="1">
        <f>'BASE METAS)'!FC197</f>
        <v>0</v>
      </c>
      <c r="BX206" s="1">
        <f>'BASE METAS)'!FD197</f>
        <v>0</v>
      </c>
      <c r="BY206" s="1">
        <f>'BASE METAS)'!FE197</f>
        <v>0</v>
      </c>
      <c r="BZ206" s="1">
        <f>'BASE METAS)'!FF197</f>
        <v>0</v>
      </c>
      <c r="CA206" s="1">
        <f>'BASE METAS)'!FG197</f>
        <v>0</v>
      </c>
      <c r="CB206" s="1">
        <f>'BASE METAS)'!FH197</f>
        <v>0</v>
      </c>
      <c r="CC206" s="1">
        <f>'BASE METAS)'!FI197</f>
        <v>0</v>
      </c>
      <c r="CD206" s="1">
        <f>'BASE METAS)'!FJ197</f>
        <v>0</v>
      </c>
      <c r="CE206" s="1">
        <f>'BASE METAS)'!FK197</f>
        <v>0</v>
      </c>
      <c r="CF206" s="1">
        <f>'BASE METAS)'!FL197</f>
        <v>0</v>
      </c>
      <c r="CG206" s="1">
        <f>'BASE METAS)'!FM197</f>
        <v>0</v>
      </c>
    </row>
    <row r="207" spans="1:85" ht="12" customHeight="1" x14ac:dyDescent="0.25">
      <c r="A207" s="1">
        <f>'BASE METAS)'!A198</f>
        <v>0</v>
      </c>
      <c r="B207" s="7146"/>
      <c r="C207" s="7146"/>
      <c r="D207" s="7146"/>
      <c r="E207" s="7146"/>
      <c r="F207" s="7155"/>
      <c r="G207" s="7155"/>
      <c r="H207" s="35" t="str">
        <f>'BASE METAS)'!H198</f>
        <v>FN</v>
      </c>
      <c r="I207" s="35" t="str">
        <f>'BASE METAS)'!I198</f>
        <v>Sf</v>
      </c>
      <c r="J207" s="35" t="str">
        <f>'BASE METAS)'!J198</f>
        <v>PG</v>
      </c>
      <c r="K207" s="35" t="str">
        <f>'BASE METAS)'!K198</f>
        <v>Sp</v>
      </c>
      <c r="L207" s="35" t="str">
        <f>'BASE METAS)'!L198</f>
        <v>PY</v>
      </c>
      <c r="M207" s="35" t="str">
        <f>'BASE METAS)'!M198</f>
        <v>FF</v>
      </c>
      <c r="N207" s="35">
        <f>'BASE METAS)'!N198</f>
        <v>0</v>
      </c>
      <c r="O207" s="35">
        <f>'BASE METAS)'!O198</f>
        <v>0</v>
      </c>
      <c r="P207" s="35" t="str">
        <f>'BASE METAS)'!P198</f>
        <v>FN</v>
      </c>
      <c r="Q207" s="35" t="str">
        <f>'BASE METAS)'!Q198</f>
        <v>Sf</v>
      </c>
      <c r="R207" s="35" t="str">
        <f>'BASE METAS)'!R198</f>
        <v>PG</v>
      </c>
      <c r="S207" s="35" t="str">
        <f>'BASE METAS)'!S198</f>
        <v>Sp</v>
      </c>
      <c r="T207" s="35" t="str">
        <f>'BASE METAS)'!T198</f>
        <v>PY</v>
      </c>
      <c r="U207" s="925">
        <f>'BASE METAS)'!U198</f>
        <v>0</v>
      </c>
      <c r="V207" s="35">
        <f>'BASE METAS)'!V198</f>
        <v>0</v>
      </c>
      <c r="W207" s="7139"/>
      <c r="X207" s="7216"/>
      <c r="Y207" s="1">
        <f>'BASE METAS)'!Y198</f>
        <v>0</v>
      </c>
      <c r="Z207" s="1">
        <f>'BASE METAS)'!Z198</f>
        <v>0</v>
      </c>
      <c r="AA207" s="1">
        <f>'BASE METAS)'!AA198</f>
        <v>0</v>
      </c>
      <c r="AB207" s="1">
        <f>'BASE METAS)'!AB198</f>
        <v>0</v>
      </c>
      <c r="AC207" s="1">
        <f>'BASE METAS)'!AC198</f>
        <v>0</v>
      </c>
      <c r="AD207" s="1">
        <f>'BASE METAS)'!AD198</f>
        <v>0</v>
      </c>
      <c r="AE207" s="1">
        <f>'BASE METAS)'!AE198</f>
        <v>0</v>
      </c>
      <c r="AF207" s="1">
        <f>'BASE METAS)'!AF198</f>
        <v>0</v>
      </c>
      <c r="AG207" s="1">
        <f>'BASE METAS)'!AG198</f>
        <v>0</v>
      </c>
      <c r="AH207" s="1">
        <f>'BASE METAS)'!AH198</f>
        <v>0</v>
      </c>
      <c r="AI207" s="1">
        <f>'BASE METAS)'!AI198</f>
        <v>0</v>
      </c>
      <c r="AJ207" s="1">
        <f>'BASE METAS)'!AJ198</f>
        <v>0</v>
      </c>
      <c r="AK207" s="1">
        <f>'BASE METAS)'!AK198</f>
        <v>0</v>
      </c>
      <c r="AL207" s="933">
        <f>'BASE METAS)'!AL198</f>
        <v>0</v>
      </c>
      <c r="AM207" s="1352">
        <f>'BASE METAS)'!AM198</f>
        <v>0</v>
      </c>
      <c r="AN207" s="1352">
        <f>'BASE METAS)'!AN198</f>
        <v>0</v>
      </c>
      <c r="AO207" s="1352">
        <f>'BASE METAS)'!AU198</f>
        <v>0</v>
      </c>
      <c r="AP207" s="1352">
        <f>'BASE METAS)'!AO198</f>
        <v>0</v>
      </c>
      <c r="AQ207" s="1352">
        <f>'BASE METAS)'!AP198</f>
        <v>0</v>
      </c>
      <c r="AR207" s="1352">
        <f>'BASE METAS)'!AQ198</f>
        <v>0</v>
      </c>
      <c r="AS207" s="1352">
        <f>'BASE METAS)'!AR198</f>
        <v>0</v>
      </c>
      <c r="AT207" s="1352">
        <f>'BASE METAS)'!AS198</f>
        <v>0</v>
      </c>
      <c r="AU207" s="1485">
        <f>'BASE METAS)'!BO198</f>
        <v>0</v>
      </c>
      <c r="AV207" s="1352">
        <f>'BASE METAS)'!BQ198</f>
        <v>0</v>
      </c>
      <c r="AW207" s="1">
        <f>'BASE METAS)'!BR198</f>
        <v>0</v>
      </c>
      <c r="AX207" s="1">
        <f>'BASE METAS)'!BS198</f>
        <v>0</v>
      </c>
      <c r="AY207" s="1">
        <f>'BASE METAS)'!BT198</f>
        <v>0</v>
      </c>
      <c r="AZ207" s="1">
        <f>'BASE METAS)'!BU198</f>
        <v>0</v>
      </c>
      <c r="BA207" s="1">
        <f>'BASE METAS)'!BV198</f>
        <v>0</v>
      </c>
      <c r="BB207" s="1">
        <f>'BASE METAS)'!BW198</f>
        <v>0</v>
      </c>
      <c r="BC207" s="1">
        <f>'BASE METAS)'!BX198</f>
        <v>0</v>
      </c>
      <c r="BD207" s="1">
        <f>'BASE METAS)'!BY198</f>
        <v>0</v>
      </c>
      <c r="BE207" s="1">
        <f>'BASE METAS)'!CG198</f>
        <v>0</v>
      </c>
      <c r="BF207" s="1">
        <f>'BASE METAS)'!CJ198</f>
        <v>0</v>
      </c>
      <c r="BG207" s="1">
        <f>'BASE METAS)'!CK198</f>
        <v>0</v>
      </c>
      <c r="BH207" s="1">
        <f>'BASE METAS)'!CL198</f>
        <v>0</v>
      </c>
      <c r="BI207" s="1">
        <f>'BASE METAS)'!CM198</f>
        <v>0</v>
      </c>
      <c r="BJ207" s="1">
        <f>'BASE METAS)'!CN198</f>
        <v>0</v>
      </c>
      <c r="BK207" s="1">
        <f>'BASE METAS)'!CO198</f>
        <v>0</v>
      </c>
      <c r="BL207" s="1">
        <f>'BASE METAS)'!CP198</f>
        <v>0</v>
      </c>
      <c r="BM207" s="1">
        <f>'BASE METAS)'!CQ198</f>
        <v>0</v>
      </c>
      <c r="BN207" s="1">
        <f>'BASE METAS)'!CR198</f>
        <v>0</v>
      </c>
      <c r="BO207" s="1">
        <f>'BASE METAS)'!CS198</f>
        <v>0</v>
      </c>
      <c r="BP207" s="1">
        <f>'BASE METAS)'!CT198</f>
        <v>0</v>
      </c>
      <c r="BQ207" s="1">
        <f>'BASE METAS)'!CU198</f>
        <v>0</v>
      </c>
      <c r="BR207" s="1">
        <f>'BASE METAS)'!CV198</f>
        <v>0</v>
      </c>
      <c r="BS207" s="1">
        <f>'BASE METAS)'!CW198</f>
        <v>0</v>
      </c>
      <c r="BT207" s="1">
        <f>'BASE METAS)'!CX198</f>
        <v>0</v>
      </c>
      <c r="BU207" s="1">
        <f>'BASE METAS)'!FA198</f>
        <v>0</v>
      </c>
      <c r="BV207" s="1">
        <f>'BASE METAS)'!FB198</f>
        <v>0</v>
      </c>
      <c r="BW207" s="1">
        <f>'BASE METAS)'!FC198</f>
        <v>0</v>
      </c>
      <c r="BX207" s="1">
        <f>'BASE METAS)'!FD198</f>
        <v>0</v>
      </c>
      <c r="BY207" s="1">
        <f>'BASE METAS)'!FE198</f>
        <v>0</v>
      </c>
      <c r="BZ207" s="1">
        <f>'BASE METAS)'!FF198</f>
        <v>0</v>
      </c>
      <c r="CA207" s="1">
        <f>'BASE METAS)'!FG198</f>
        <v>0</v>
      </c>
      <c r="CB207" s="1">
        <f>'BASE METAS)'!FH198</f>
        <v>0</v>
      </c>
      <c r="CC207" s="1">
        <f>'BASE METAS)'!FI198</f>
        <v>0</v>
      </c>
      <c r="CD207" s="1">
        <f>'BASE METAS)'!FJ198</f>
        <v>0</v>
      </c>
      <c r="CE207" s="1">
        <f>'BASE METAS)'!FK198</f>
        <v>0</v>
      </c>
      <c r="CF207" s="1">
        <f>'BASE METAS)'!FL198</f>
        <v>0</v>
      </c>
      <c r="CG207" s="1">
        <f>'BASE METAS)'!FM198</f>
        <v>0</v>
      </c>
    </row>
    <row r="208" spans="1:85" ht="76.5" customHeight="1" x14ac:dyDescent="0.25">
      <c r="A208" s="1">
        <f>'BASE METAS)'!A199</f>
        <v>26</v>
      </c>
      <c r="B208" s="7156" t="str">
        <f>'BASE METAS)'!B199</f>
        <v>DIRECCIÓN GENERAL DE OBRAS PÚBLICAS</v>
      </c>
      <c r="C208" s="1343">
        <f>'BASE METAS)'!C199</f>
        <v>600</v>
      </c>
      <c r="D208" s="1343">
        <f>'BASE METAS)'!D199</f>
        <v>1</v>
      </c>
      <c r="E208" s="7" t="str">
        <f>'BASE METAS)'!E199</f>
        <v>CONTROL Y SUPERVISIÓN DE OBRAS PÚBLICAS</v>
      </c>
      <c r="F208" s="1356" t="str">
        <f>'BASE METAS)'!F199</f>
        <v>F00</v>
      </c>
      <c r="G208" s="1356" t="str">
        <f>'BASE METAS)'!G199</f>
        <v>124</v>
      </c>
      <c r="H208" s="28" t="str">
        <f>'BASE METAS)'!H199</f>
        <v>10</v>
      </c>
      <c r="I208" s="28" t="str">
        <f>'BASE METAS)'!I199</f>
        <v>02</v>
      </c>
      <c r="J208" s="28" t="str">
        <f>'BASE METAS)'!J199</f>
        <v>01</v>
      </c>
      <c r="K208" s="28" t="str">
        <f>'BASE METAS)'!K199</f>
        <v>07</v>
      </c>
      <c r="L208" s="28" t="str">
        <f>'BASE METAS)'!L199</f>
        <v>03</v>
      </c>
      <c r="M208" s="28" t="str">
        <f>'BASE METAS)'!M199</f>
        <v>101</v>
      </c>
      <c r="N208" s="38" t="str">
        <f>'BASE METAS)'!N199</f>
        <v>Desarrollo Urbano y Obras Públicas</v>
      </c>
      <c r="O208" s="1361" t="str">
        <f>'BASE METAS)'!O199</f>
        <v>Obras Públicas</v>
      </c>
      <c r="P208" s="38" t="str">
        <f>'BASE METAS)'!P199</f>
        <v>Desarrollo regional, urbano y ecología</v>
      </c>
      <c r="Q208" s="38" t="str">
        <f>'BASE METAS)'!Q199</f>
        <v>Desarrollo y equipamiento urbano</v>
      </c>
      <c r="R208" s="38" t="str">
        <f>'BASE METAS)'!R199</f>
        <v>Desarrollo urbano</v>
      </c>
      <c r="S208" s="38" t="str">
        <f>'BASE METAS)'!S199</f>
        <v>Estudios, proyectos y supervisión</v>
      </c>
      <c r="T208" s="38" t="str">
        <f>'BASE METAS)'!T199</f>
        <v>Control y supervisión de obras públicas</v>
      </c>
      <c r="U208" s="102" t="str">
        <f>'BASE METAS)'!U199</f>
        <v>Mejorar sustantivamente  la calidad de las  vialidades y caminos vecinales, mejorando la imagen urbana y disminuyendo riesgos al mejorar las condiciones del pavimento de igual manera    mejorar la calidad y el nivel de servicio de la infraestructura vial en sus diferentes jerarquías: regional, primaria, secundaria y terciaria.</v>
      </c>
      <c r="V208" s="1359" t="str">
        <f>'BASE METAS)'!V199</f>
        <v>Tlalnepantla Progresista</v>
      </c>
      <c r="W208" s="831">
        <f>'BASE METAS)'!W199</f>
        <v>122817858.49000001</v>
      </c>
      <c r="X208" s="90" t="str">
        <f>'BASE METAS)'!X199</f>
        <v>OBRA PÚBLICA (GASTO CORRIENTE)</v>
      </c>
      <c r="Y208" s="840">
        <f>'BASE METAS)'!Y199</f>
        <v>1</v>
      </c>
      <c r="Z208" s="841" t="str">
        <f>'BASE METAS)'!Z199</f>
        <v>COBERTURA EN LAS ACCIONES ORIENTADAS A FORTALECER EL EQUIPAMIENTO E INFRAESTRUCTURA URBANA MUNICIPAL, MEDIANTE LA CONSTRUCCIÓN, REHABILITACIÓN Y EQUIPAMIENTO DE VIALIDADES URBANAS QUE CONTRIBUYAN AL DESARROLLO DE LA ENTIDAD</v>
      </c>
      <c r="AA208" s="842" t="str">
        <f>'BASE METAS)'!AA199</f>
        <v>SUPERVISIÓN</v>
      </c>
      <c r="AB208" s="836">
        <f>'BASE METAS)'!AB199</f>
        <v>670</v>
      </c>
      <c r="AC208" s="843">
        <f>'BASE METAS)'!AC199</f>
        <v>167</v>
      </c>
      <c r="AD208" s="844">
        <f>'BASE METAS)'!AD199</f>
        <v>0.24925373134328357</v>
      </c>
      <c r="AE208" s="843">
        <f>'BASE METAS)'!AE199</f>
        <v>167</v>
      </c>
      <c r="AF208" s="844">
        <f>'BASE METAS)'!AF199</f>
        <v>0.24925373134328357</v>
      </c>
      <c r="AG208" s="845">
        <f>'BASE METAS)'!AG199</f>
        <v>167</v>
      </c>
      <c r="AH208" s="844">
        <f>'BASE METAS)'!AH199</f>
        <v>0.24925373134328357</v>
      </c>
      <c r="AI208" s="845">
        <f>'BASE METAS)'!AI199</f>
        <v>169</v>
      </c>
      <c r="AJ208" s="846">
        <f>'BASE METAS)'!AJ199</f>
        <v>0.25223880597014925</v>
      </c>
      <c r="AK208" s="228">
        <f>'BASE METAS)'!AK199</f>
        <v>1</v>
      </c>
      <c r="AL208" s="1192">
        <f>'BASE METAS)'!AL199</f>
        <v>1</v>
      </c>
      <c r="AM208" s="1029" t="str">
        <f>'BASE METAS)'!AM199</f>
        <v>INFRAESTRUCTURA EN VIALIDADES MUNICIPALES</v>
      </c>
      <c r="AN208" s="1029" t="str">
        <f>'BASE METAS)'!AN201</f>
        <v>MIDE LA REPAVIMENTACIÓN DE CALLES;CONSTRUCCIÓN DE GUARNICIONES, BANQUETAS  Y REMODELACIÓN DE PLAZAS CÍVICAS Y JARDINES CON LA FINALIDAD DE MEJORAR LA IMAGEN URBANA Y DOTAR DE SERVICIOS PÚBLICOS BÁSICOS A LA POBLACIÓN.</v>
      </c>
      <c r="AO208" s="1029" t="str">
        <f>'BASE METAS)'!AU201</f>
        <v>DESEMPEÑO</v>
      </c>
      <c r="AP208" s="1029" t="str">
        <f>'BASE METAS)'!AO201</f>
        <v>INFRAESTRUCTURA PARA  EL MEJORAMIENTO DE LA IMAGEN URBANA REALIZADA</v>
      </c>
      <c r="AQ208" s="1029" t="str">
        <f>'BASE METAS)'!AP201</f>
        <v>INFRAESTRUCTURA PARA  EL MEJORAMIENTO DE LA IMAGEN URBANA PLANEADA</v>
      </c>
      <c r="AR208" s="1029">
        <f>'BASE METAS)'!AQ199</f>
        <v>100</v>
      </c>
      <c r="AS208" s="1029" t="str">
        <f>'BASE METAS)'!AR199</f>
        <v>SUPERVISIÓN</v>
      </c>
      <c r="AT208" s="1029" t="str">
        <f>'BASE METAS)'!AS199</f>
        <v>EFICIENCIA</v>
      </c>
      <c r="AU208" s="1479">
        <f>'BASE METAS)'!BO199</f>
        <v>0</v>
      </c>
      <c r="AV208" s="46">
        <f>'BASE METAS)'!BQ199</f>
        <v>670</v>
      </c>
      <c r="AW208" s="46">
        <f>'BASE METAS)'!BR199</f>
        <v>0</v>
      </c>
      <c r="AX208" s="1">
        <f>'BASE METAS)'!BS199</f>
        <v>167</v>
      </c>
      <c r="AY208" s="1">
        <f>'BASE METAS)'!BT199</f>
        <v>3</v>
      </c>
      <c r="AZ208" s="1">
        <f>'BASE METAS)'!BU199</f>
        <v>164</v>
      </c>
      <c r="BA208" s="1">
        <f>'BASE METAS)'!BV199</f>
        <v>1.7964071856287425E-2</v>
      </c>
      <c r="BB208" s="1">
        <f>'BASE METAS)'!BW199</f>
        <v>5</v>
      </c>
      <c r="BC208" s="1">
        <f>'BASE METAS)'!BX199</f>
        <v>665</v>
      </c>
      <c r="BD208" s="1">
        <f>'BASE METAS)'!BY199</f>
        <v>7.462686567164179E-3</v>
      </c>
      <c r="BE208" s="1">
        <f>'BASE METAS)'!CG199</f>
        <v>2</v>
      </c>
      <c r="BF208" s="1">
        <f>'BASE METAS)'!CJ199</f>
        <v>0</v>
      </c>
      <c r="BG208" s="1">
        <f>'BASE METAS)'!CK199</f>
        <v>0</v>
      </c>
      <c r="BH208" s="1">
        <f>'BASE METAS)'!CL199</f>
        <v>0</v>
      </c>
      <c r="BI208" s="1">
        <f>'BASE METAS)'!CM199</f>
        <v>0</v>
      </c>
      <c r="BJ208" s="1">
        <f>'BASE METAS)'!CN199</f>
        <v>0</v>
      </c>
      <c r="BK208" s="1">
        <f>'BASE METAS)'!CO199</f>
        <v>0</v>
      </c>
      <c r="BL208" s="1">
        <f>'BASE METAS)'!CP199</f>
        <v>0</v>
      </c>
      <c r="BM208" s="1">
        <f>'BASE METAS)'!CQ199</f>
        <v>0</v>
      </c>
      <c r="BN208" s="1">
        <f>'BASE METAS)'!CR199</f>
        <v>0</v>
      </c>
      <c r="BO208" s="1">
        <f>'BASE METAS)'!CS199</f>
        <v>0</v>
      </c>
      <c r="BP208" s="1">
        <f>'BASE METAS)'!CT199</f>
        <v>0</v>
      </c>
      <c r="BQ208" s="1">
        <f>'BASE METAS)'!CU199</f>
        <v>0</v>
      </c>
      <c r="BR208" s="1">
        <f>'BASE METAS)'!CV199</f>
        <v>0</v>
      </c>
      <c r="BS208" s="1">
        <f>'BASE METAS)'!CW199</f>
        <v>0</v>
      </c>
      <c r="BT208" s="1">
        <f>'BASE METAS)'!CX199</f>
        <v>0</v>
      </c>
      <c r="BU208" s="1">
        <f>'BASE METAS)'!FA199</f>
        <v>670</v>
      </c>
      <c r="BV208" s="1">
        <f>'BASE METAS)'!FB199</f>
        <v>0</v>
      </c>
      <c r="BW208" s="1">
        <f>'BASE METAS)'!FC199</f>
        <v>75</v>
      </c>
      <c r="BX208" s="1">
        <f>'BASE METAS)'!FD199</f>
        <v>3</v>
      </c>
      <c r="BY208" s="1">
        <f>'BASE METAS)'!FE199</f>
        <v>72</v>
      </c>
      <c r="BZ208" s="1">
        <f>'BASE METAS)'!FF199</f>
        <v>0.04</v>
      </c>
      <c r="CA208" s="1">
        <f>'BASE METAS)'!FG199</f>
        <v>5</v>
      </c>
      <c r="CB208" s="1">
        <f>'BASE METAS)'!FH199</f>
        <v>665</v>
      </c>
      <c r="CC208" s="1">
        <f>'BASE METAS)'!FI199</f>
        <v>7.462686567164179E-3</v>
      </c>
      <c r="CD208" s="1">
        <f>'BASE METAS)'!FJ199</f>
        <v>670</v>
      </c>
      <c r="CE208" s="1">
        <f>'BASE METAS)'!FK199</f>
        <v>0</v>
      </c>
      <c r="CF208" s="1">
        <f>'BASE METAS)'!FL199</f>
        <v>75</v>
      </c>
      <c r="CG208" s="1">
        <f>'BASE METAS)'!FM199</f>
        <v>0</v>
      </c>
    </row>
    <row r="209" spans="1:85" ht="76.5" customHeight="1" x14ac:dyDescent="0.25">
      <c r="A209" s="1">
        <f>'BASE METAS)'!A200</f>
        <v>27</v>
      </c>
      <c r="B209" s="7156"/>
      <c r="C209" s="1343">
        <f>'BASE METAS)'!C200</f>
        <v>601</v>
      </c>
      <c r="D209" s="1343">
        <f>'BASE METAS)'!D200</f>
        <v>2</v>
      </c>
      <c r="E209" s="1374" t="str">
        <f>'BASE METAS)'!E200</f>
        <v>INFRAESTRUCTIRA EN VIALIDADES URBANAS MUNICIPALES</v>
      </c>
      <c r="F209" s="1356" t="str">
        <f>'BASE METAS)'!F200</f>
        <v>F00</v>
      </c>
      <c r="G209" s="1356" t="str">
        <f>'BASE METAS)'!G200</f>
        <v>124</v>
      </c>
      <c r="H209" s="24" t="str">
        <f>'BASE METAS)'!H200</f>
        <v>10</v>
      </c>
      <c r="I209" s="24" t="str">
        <f>'BASE METAS)'!I200</f>
        <v>02</v>
      </c>
      <c r="J209" s="24" t="str">
        <f>'BASE METAS)'!J200</f>
        <v>01</v>
      </c>
      <c r="K209" s="24" t="str">
        <f>'BASE METAS)'!K200</f>
        <v>05</v>
      </c>
      <c r="L209" s="24" t="str">
        <f>'BASE METAS)'!L200</f>
        <v>04</v>
      </c>
      <c r="M209" s="24" t="str">
        <f>'BASE METAS)'!M200</f>
        <v>431</v>
      </c>
      <c r="N209" s="38" t="str">
        <f>'BASE METAS)'!N200</f>
        <v>Desarrollo Urbano y Obras Públicas</v>
      </c>
      <c r="O209" s="1361" t="str">
        <f>'BASE METAS)'!O200</f>
        <v>Obras Públicas</v>
      </c>
      <c r="P209" s="38" t="str">
        <f>'BASE METAS)'!P200</f>
        <v>Desarrollo regional, urbano y ecología</v>
      </c>
      <c r="Q209" s="38" t="str">
        <f>'BASE METAS)'!Q200</f>
        <v>Desarrollo y equipamiento urbano</v>
      </c>
      <c r="R209" s="38" t="str">
        <f>'BASE METAS)'!R200</f>
        <v>Desarrollo urbano</v>
      </c>
      <c r="S209" s="38" t="str">
        <f>'BASE METAS)'!S200</f>
        <v>Vialidades urbanas</v>
      </c>
      <c r="T209" s="38" t="str">
        <f>'BASE METAS)'!T200</f>
        <v>Infraestructura en vialidades urbanas municipales</v>
      </c>
      <c r="U209" s="102" t="str">
        <f>'BASE METAS)'!U200</f>
        <v>Mejorar sustantivamente  la calidad de las  vialidades y caminos vecinales, mejorando la imagen urbana y disminuyendo riesgos al mejorar las condiciones del pavimento de igual manera    mejorar la calidad y el nivel de servicio de la infraestructura vial en sus diferentes jerarquías: regional, primaria, secundaria y terciaria.</v>
      </c>
      <c r="V209" s="1359" t="str">
        <f>'BASE METAS)'!V200</f>
        <v>Tlalnepantla Progresista</v>
      </c>
      <c r="W209" s="832">
        <f>'BASE METAS)'!W200</f>
        <v>249361625.72999999</v>
      </c>
      <c r="X209" s="90" t="str">
        <f>'BASE METAS)'!X200</f>
        <v xml:space="preserve">OBRA PÚBLICA </v>
      </c>
      <c r="Y209" s="833">
        <f>'BASE METAS)'!Y200</f>
        <v>1</v>
      </c>
      <c r="Z209" s="834" t="str">
        <f>'BASE METAS)'!Z200</f>
        <v>COBERTURA EN LAS ACCIONES ORIENTADAS A FORTALECER EL EQUIPAMIENTO E INFRAESTRUCTURA URBANA MUNICIPAL, MEDIANTE LA CONSTRUCCIÓN, REHABILITACIÓN Y EQUIPAMIENTO DE VIALIDADES URBANAS QUE CONTRIBUYAN AL DESARROLLO DE LA ENTIDAD</v>
      </c>
      <c r="AA209" s="835" t="str">
        <f>'BASE METAS)'!AA200</f>
        <v>OBRA</v>
      </c>
      <c r="AB209" s="836">
        <f>'BASE METAS)'!AB200</f>
        <v>344</v>
      </c>
      <c r="AC209" s="836">
        <f>'BASE METAS)'!AC200</f>
        <v>214</v>
      </c>
      <c r="AD209" s="837">
        <f>'BASE METAS)'!AD200</f>
        <v>0.62209302325581395</v>
      </c>
      <c r="AE209" s="836">
        <f>'BASE METAS)'!AE200</f>
        <v>75</v>
      </c>
      <c r="AF209" s="837">
        <f>'BASE METAS)'!AF200</f>
        <v>0.21802325581395349</v>
      </c>
      <c r="AG209" s="838">
        <f>'BASE METAS)'!AG200</f>
        <v>30</v>
      </c>
      <c r="AH209" s="837">
        <f>'BASE METAS)'!AH200</f>
        <v>8.7209302325581398E-2</v>
      </c>
      <c r="AI209" s="838">
        <f>'BASE METAS)'!AI200</f>
        <v>25</v>
      </c>
      <c r="AJ209" s="839">
        <f>'BASE METAS)'!AJ200</f>
        <v>7.2674418604651167E-2</v>
      </c>
      <c r="AK209" s="228">
        <f>'BASE METAS)'!AK200</f>
        <v>1</v>
      </c>
      <c r="AL209" s="1170">
        <f>'BASE METAS)'!AL200</f>
        <v>1</v>
      </c>
      <c r="AM209" s="1170" t="str">
        <f>'BASE METAS)'!AM200</f>
        <v>INFRAESTRUCTURA EN VIALIDADES URBANAS</v>
      </c>
      <c r="AN209" s="1170" t="str">
        <f>'BASE METAS)'!AN200</f>
        <v>MIDE LA INFRAESTRUCTURA URBANA  MEDIANTE LA CONSTRUCCIÓN, REHABILITACIÓN Y EQUIPAMIENTO DE VIALIDADES</v>
      </c>
      <c r="AO209" s="1175" t="str">
        <f>'BASE METAS)'!AU200</f>
        <v>DESEMPEÑO</v>
      </c>
      <c r="AP209" s="1008" t="str">
        <f>'BASE METAS)'!AO200</f>
        <v>INFRAESTRUCTURA EN VIALIDADES URBANAS REALIZADA</v>
      </c>
      <c r="AQ209" s="1191" t="str">
        <f>'BASE METAS)'!AP200</f>
        <v>INFRAESTRUCTURA EN VIALIDADES URBANAS PLANEADA</v>
      </c>
      <c r="AR209" s="1191">
        <f>'BASE METAS)'!AQ200</f>
        <v>100</v>
      </c>
      <c r="AS209" s="1170" t="str">
        <f>'BASE METAS)'!AR200</f>
        <v>OBRA</v>
      </c>
      <c r="AT209" s="1006" t="str">
        <f>'BASE METAS)'!AS200</f>
        <v>EFICIENCIA</v>
      </c>
      <c r="AU209" s="1494">
        <f>'BASE METAS)'!BO200</f>
        <v>0</v>
      </c>
      <c r="AV209" s="942">
        <f>'BASE METAS)'!BQ201</f>
        <v>84</v>
      </c>
      <c r="AW209" s="1352">
        <f>'BASE METAS)'!BR201</f>
        <v>0</v>
      </c>
      <c r="AX209" s="1">
        <f>'BASE METAS)'!BS200</f>
        <v>75</v>
      </c>
      <c r="AY209" s="1">
        <f>'BASE METAS)'!BT200</f>
        <v>59</v>
      </c>
      <c r="AZ209" s="1">
        <f>'BASE METAS)'!BU200</f>
        <v>16</v>
      </c>
      <c r="BA209" s="1">
        <f>'BASE METAS)'!BV200</f>
        <v>0.78666666666666663</v>
      </c>
      <c r="BB209" s="1">
        <f>'BASE METAS)'!BW200</f>
        <v>83</v>
      </c>
      <c r="BC209" s="1">
        <f>'BASE METAS)'!BX200</f>
        <v>261</v>
      </c>
      <c r="BD209" s="1">
        <f>'BASE METAS)'!BY200</f>
        <v>0.24127906976744187</v>
      </c>
      <c r="BE209" s="1">
        <f>'BASE METAS)'!CG200</f>
        <v>24</v>
      </c>
      <c r="BF209" s="1">
        <f>'BASE METAS)'!CJ200</f>
        <v>0</v>
      </c>
      <c r="BG209" s="1">
        <f>'BASE METAS)'!CK200</f>
        <v>0</v>
      </c>
      <c r="BH209" s="1">
        <f>'BASE METAS)'!CL200</f>
        <v>0</v>
      </c>
      <c r="BI209" s="1">
        <f>'BASE METAS)'!CM200</f>
        <v>0</v>
      </c>
      <c r="BJ209" s="1">
        <f>'BASE METAS)'!CN200</f>
        <v>0</v>
      </c>
      <c r="BK209" s="1">
        <f>'BASE METAS)'!CO200</f>
        <v>0</v>
      </c>
      <c r="BL209" s="1">
        <f>'BASE METAS)'!CP200</f>
        <v>0</v>
      </c>
      <c r="BM209" s="1">
        <f>'BASE METAS)'!CQ200</f>
        <v>0</v>
      </c>
      <c r="BN209" s="1">
        <f>'BASE METAS)'!CR200</f>
        <v>0</v>
      </c>
      <c r="BO209" s="1">
        <f>'BASE METAS)'!CS200</f>
        <v>0</v>
      </c>
      <c r="BP209" s="1">
        <f>'BASE METAS)'!CT200</f>
        <v>0</v>
      </c>
      <c r="BQ209" s="1">
        <f>'BASE METAS)'!CU200</f>
        <v>0</v>
      </c>
      <c r="BR209" s="1">
        <f>'BASE METAS)'!CV200</f>
        <v>0</v>
      </c>
      <c r="BS209" s="1">
        <f>'BASE METAS)'!CW200</f>
        <v>0</v>
      </c>
      <c r="BT209" s="1">
        <f>'BASE METAS)'!CX200</f>
        <v>0</v>
      </c>
      <c r="BU209" s="1">
        <f>'BASE METAS)'!FA200</f>
        <v>344</v>
      </c>
      <c r="BV209" s="1">
        <f>'BASE METAS)'!FB200</f>
        <v>0</v>
      </c>
      <c r="BW209" s="1">
        <f>'BASE METAS)'!FC200</f>
        <v>20</v>
      </c>
      <c r="BX209" s="1">
        <f>'BASE METAS)'!FD200</f>
        <v>58</v>
      </c>
      <c r="BY209" s="1">
        <f>'BASE METAS)'!FE200</f>
        <v>-38</v>
      </c>
      <c r="BZ209" s="1">
        <f>'BASE METAS)'!FF200</f>
        <v>2.9</v>
      </c>
      <c r="CA209" s="1">
        <f>'BASE METAS)'!FG200</f>
        <v>82</v>
      </c>
      <c r="CB209" s="1">
        <f>'BASE METAS)'!FH200</f>
        <v>262</v>
      </c>
      <c r="CC209" s="1">
        <f>'BASE METAS)'!FI200</f>
        <v>0.23837209302325582</v>
      </c>
      <c r="CD209" s="1">
        <f>'BASE METAS)'!FJ200</f>
        <v>344</v>
      </c>
      <c r="CE209" s="1">
        <f>'BASE METAS)'!FK200</f>
        <v>0</v>
      </c>
      <c r="CF209" s="1">
        <f>'BASE METAS)'!FL200</f>
        <v>20</v>
      </c>
      <c r="CG209" s="1">
        <f>'BASE METAS)'!FM200</f>
        <v>1</v>
      </c>
    </row>
    <row r="210" spans="1:85" ht="101.25" customHeight="1" x14ac:dyDescent="0.25">
      <c r="A210" s="1">
        <f>'BASE METAS)'!A201</f>
        <v>28</v>
      </c>
      <c r="B210" s="7156"/>
      <c r="C210" s="1343">
        <f>'BASE METAS)'!C201</f>
        <v>602</v>
      </c>
      <c r="D210" s="1343">
        <f>'BASE METAS)'!D201</f>
        <v>3</v>
      </c>
      <c r="E210" s="7" t="str">
        <f>'BASE METAS)'!E201</f>
        <v>URBANIZACIÓN MUNICIPAL</v>
      </c>
      <c r="F210" s="1356" t="str">
        <f>'BASE METAS)'!F201</f>
        <v>F00</v>
      </c>
      <c r="G210" s="1356" t="str">
        <f>'BASE METAS)'!G201</f>
        <v>124</v>
      </c>
      <c r="H210" s="1373" t="str">
        <f>'BASE METAS)'!H201</f>
        <v>10</v>
      </c>
      <c r="I210" s="1373" t="str">
        <f>'BASE METAS)'!I201</f>
        <v>02</v>
      </c>
      <c r="J210" s="1373" t="str">
        <f>'BASE METAS)'!J201</f>
        <v>01</v>
      </c>
      <c r="K210" s="1373" t="str">
        <f>'BASE METAS)'!K201</f>
        <v>04</v>
      </c>
      <c r="L210" s="1373" t="str">
        <f>'BASE METAS)'!L201</f>
        <v>05</v>
      </c>
      <c r="M210" s="1373" t="str">
        <f>'BASE METAS)'!M201</f>
        <v>431</v>
      </c>
      <c r="N210" s="38" t="str">
        <f>'BASE METAS)'!N201</f>
        <v>Desarrollo Urbano y Obras Públicas</v>
      </c>
      <c r="O210" s="1361" t="str">
        <f>'BASE METAS)'!O201</f>
        <v>Obras Públicas</v>
      </c>
      <c r="P210" s="38" t="str">
        <f>'BASE METAS)'!P201</f>
        <v>Desarrollo regional, urbano y ecología</v>
      </c>
      <c r="Q210" s="38" t="str">
        <f>'BASE METAS)'!Q201</f>
        <v>Desarrollo y equipamiento urbano</v>
      </c>
      <c r="R210" s="38" t="str">
        <f>'BASE METAS)'!R201</f>
        <v>Desarrollo urbano</v>
      </c>
      <c r="S210" s="1361" t="str">
        <f>'BASE METAS)'!S201</f>
        <v>Urbanización</v>
      </c>
      <c r="T210" s="38" t="str">
        <f>'BASE METAS)'!T201</f>
        <v>Urbanización municipal</v>
      </c>
      <c r="U210" s="102" t="str">
        <f>'BASE METAS)'!U201</f>
        <v>Mejorar sustantivamente  la calidad de las  vialidades y caminos vecinales, mejorando la imagen urbana y disminuyendo riesgos al mejorar las condiciones del pavimento de igual manera    mejorar la calidad y el nivel de servicio de la infraestructura vial en sus diferentes jerarquías: regional, primaria, secundaria y terciaria.</v>
      </c>
      <c r="V210" s="1359" t="str">
        <f>'BASE METAS)'!V201</f>
        <v>Tlalnepantla Progresista</v>
      </c>
      <c r="W210" s="831">
        <f>'BASE METAS)'!W201</f>
        <v>128497457.23</v>
      </c>
      <c r="X210" s="90" t="str">
        <f>'BASE METAS)'!X201</f>
        <v xml:space="preserve">OBRA PÚBLICA </v>
      </c>
      <c r="Y210" s="863">
        <f>'BASE METAS)'!Y201</f>
        <v>1</v>
      </c>
      <c r="Z210" s="864" t="str">
        <f>'BASE METAS)'!Z201</f>
        <v>COBERTURA EN LAS ACCIONES DESTINADAS A REDUCIR EL REZAGO EXISTENTE EN OBRAS DE EQUIPAMIENTO URBANO, COMO LA PAVIMENTACIÓN DE CALLES, GUARNICIONES, BANQUETAS Y LA CONSTRUCCIÓN Y REMODELACIÓN DE PLAZAS CÍVICAS Y JARDINES CON LA FINALIDAD DE MEJORAR LA IMAGEN URBANA Y DOTAR DE SERVICIOS PÚBLICOS BÁSICOS A LA POBLACIÓN.</v>
      </c>
      <c r="AA210" s="848" t="str">
        <f>'BASE METAS)'!AA201</f>
        <v>OBRA</v>
      </c>
      <c r="AB210" s="849">
        <f>'BASE METAS)'!AB201</f>
        <v>84</v>
      </c>
      <c r="AC210" s="849">
        <f>'BASE METAS)'!AC201</f>
        <v>34</v>
      </c>
      <c r="AD210" s="850">
        <f>'BASE METAS)'!AD201</f>
        <v>0.40476190476190477</v>
      </c>
      <c r="AE210" s="848">
        <f>'BASE METAS)'!AE201</f>
        <v>38.4</v>
      </c>
      <c r="AF210" s="850">
        <f>'BASE METAS)'!AF201</f>
        <v>0.45714285714285713</v>
      </c>
      <c r="AG210" s="848">
        <f>'BASE METAS)'!AG201</f>
        <v>1.3</v>
      </c>
      <c r="AH210" s="850">
        <f>'BASE METAS)'!AH201</f>
        <v>1.5476190476190477E-2</v>
      </c>
      <c r="AI210" s="848">
        <f>'BASE METAS)'!AI201</f>
        <v>10.3</v>
      </c>
      <c r="AJ210" s="851">
        <f>'BASE METAS)'!AJ201</f>
        <v>0.12261904761904763</v>
      </c>
      <c r="AK210" s="228">
        <f>'BASE METAS)'!AK201</f>
        <v>1</v>
      </c>
      <c r="AL210" s="1192">
        <f>'BASE METAS)'!AL201</f>
        <v>1</v>
      </c>
      <c r="AM210" s="1029" t="str">
        <f>'BASE METAS)'!AM201</f>
        <v>INFRAESTRUCTURA PARA  EL MEJORAMIENTO DE LA IMAGEN URBANA</v>
      </c>
      <c r="AN210" s="1029" t="e">
        <f>'BASE METAS)'!#REF!</f>
        <v>#REF!</v>
      </c>
      <c r="AO210" s="1029" t="e">
        <f>'BASE METAS)'!#REF!</f>
        <v>#REF!</v>
      </c>
      <c r="AP210" s="1029" t="e">
        <f>'BASE METAS)'!#REF!</f>
        <v>#REF!</v>
      </c>
      <c r="AQ210" s="1029" t="e">
        <f>'BASE METAS)'!#REF!</f>
        <v>#REF!</v>
      </c>
      <c r="AR210" s="1029">
        <f>'BASE METAS)'!AQ201</f>
        <v>100</v>
      </c>
      <c r="AS210" s="1029" t="str">
        <f>'BASE METAS)'!AR201</f>
        <v>OBRA</v>
      </c>
      <c r="AT210" s="1029" t="str">
        <f>'BASE METAS)'!AS201</f>
        <v>EFICIENCIA</v>
      </c>
      <c r="AU210" s="1479">
        <f>'BASE METAS)'!BO201</f>
        <v>0</v>
      </c>
      <c r="AV210" s="1" t="e">
        <f>'BASE METAS)'!#REF!</f>
        <v>#REF!</v>
      </c>
      <c r="AW210" s="1" t="e">
        <f>'BASE METAS)'!#REF!</f>
        <v>#REF!</v>
      </c>
      <c r="AX210" s="1">
        <f>'BASE METAS)'!BS201</f>
        <v>38.4</v>
      </c>
      <c r="AY210" s="1">
        <f>'BASE METAS)'!BT201</f>
        <v>1</v>
      </c>
      <c r="AZ210" s="1">
        <f>'BASE METAS)'!BU201</f>
        <v>37.4</v>
      </c>
      <c r="BA210" s="1">
        <f>'BASE METAS)'!BV201</f>
        <v>2.6041666666666668E-2</v>
      </c>
      <c r="BB210" s="1">
        <f>'BASE METAS)'!BW201</f>
        <v>2</v>
      </c>
      <c r="BC210" s="1">
        <f>'BASE METAS)'!BX201</f>
        <v>82</v>
      </c>
      <c r="BD210" s="1">
        <f>'BASE METAS)'!BY201</f>
        <v>2.3809523809523808E-2</v>
      </c>
      <c r="BE210" s="1">
        <f>'BASE METAS)'!CG201</f>
        <v>1</v>
      </c>
      <c r="BF210" s="1">
        <f>'BASE METAS)'!CJ201</f>
        <v>0</v>
      </c>
      <c r="BG210" s="1">
        <f>'BASE METAS)'!CK201</f>
        <v>0</v>
      </c>
      <c r="BH210" s="1">
        <f>'BASE METAS)'!CL201</f>
        <v>0</v>
      </c>
      <c r="BI210" s="1">
        <f>'BASE METAS)'!CM201</f>
        <v>0</v>
      </c>
      <c r="BJ210" s="1">
        <f>'BASE METAS)'!CN201</f>
        <v>0</v>
      </c>
      <c r="BK210" s="1">
        <f>'BASE METAS)'!CO201</f>
        <v>0</v>
      </c>
      <c r="BL210" s="1">
        <f>'BASE METAS)'!CP201</f>
        <v>0</v>
      </c>
      <c r="BM210" s="1">
        <f>'BASE METAS)'!CQ201</f>
        <v>0</v>
      </c>
      <c r="BN210" s="1">
        <f>'BASE METAS)'!CR201</f>
        <v>0</v>
      </c>
      <c r="BO210" s="1">
        <f>'BASE METAS)'!CS201</f>
        <v>0</v>
      </c>
      <c r="BP210" s="1">
        <f>'BASE METAS)'!CT201</f>
        <v>0</v>
      </c>
      <c r="BQ210" s="1">
        <f>'BASE METAS)'!CU201</f>
        <v>0</v>
      </c>
      <c r="BR210" s="1">
        <f>'BASE METAS)'!CV201</f>
        <v>0</v>
      </c>
      <c r="BS210" s="1">
        <f>'BASE METAS)'!CW201</f>
        <v>0</v>
      </c>
      <c r="BT210" s="1">
        <f>'BASE METAS)'!CX201</f>
        <v>0</v>
      </c>
      <c r="BU210" s="1">
        <f>'BASE METAS)'!FA201</f>
        <v>84</v>
      </c>
      <c r="BV210" s="1">
        <f>'BASE METAS)'!FB201</f>
        <v>0</v>
      </c>
      <c r="BW210" s="1">
        <f>'BASE METAS)'!FC201</f>
        <v>15</v>
      </c>
      <c r="BX210" s="1">
        <f>'BASE METAS)'!FD201</f>
        <v>0</v>
      </c>
      <c r="BY210" s="1">
        <f>'BASE METAS)'!FE201</f>
        <v>15</v>
      </c>
      <c r="BZ210" s="1">
        <f>'BASE METAS)'!FF201</f>
        <v>0</v>
      </c>
      <c r="CA210" s="1">
        <f>'BASE METAS)'!FG201</f>
        <v>1</v>
      </c>
      <c r="CB210" s="1">
        <f>'BASE METAS)'!FH201</f>
        <v>83</v>
      </c>
      <c r="CC210" s="1">
        <f>'BASE METAS)'!FI201</f>
        <v>1.1904761904761904E-2</v>
      </c>
      <c r="CD210" s="1">
        <f>'BASE METAS)'!FJ201</f>
        <v>84</v>
      </c>
      <c r="CE210" s="1">
        <f>'BASE METAS)'!FK201</f>
        <v>0</v>
      </c>
      <c r="CF210" s="1">
        <f>'BASE METAS)'!FL201</f>
        <v>10</v>
      </c>
      <c r="CG210" s="1">
        <f>'BASE METAS)'!FM201</f>
        <v>1</v>
      </c>
    </row>
    <row r="211" spans="1:85" ht="38.25" customHeight="1" x14ac:dyDescent="0.2">
      <c r="A211" s="1">
        <f>'BASE METAS)'!A202</f>
        <v>29</v>
      </c>
      <c r="B211" s="7156"/>
      <c r="C211" s="5684">
        <f>'BASE METAS)'!C202</f>
        <v>605</v>
      </c>
      <c r="D211" s="5684">
        <f>'BASE METAS)'!D202</f>
        <v>6</v>
      </c>
      <c r="E211" s="7151" t="str">
        <f>'BASE METAS)'!E202</f>
        <v>INFRAESTRUCTURA Y EQUIPAMIENTO PARA LA EDUCACIÓN CULTURA Y BIENESTAR SOCIAL</v>
      </c>
      <c r="F211" s="6796" t="str">
        <f>'BASE METAS)'!F202</f>
        <v>F00</v>
      </c>
      <c r="G211" s="6796" t="str">
        <f>'BASE METAS)'!G202</f>
        <v>124</v>
      </c>
      <c r="H211" s="6796" t="str">
        <f>'BASE METAS)'!H202</f>
        <v>08</v>
      </c>
      <c r="I211" s="6796" t="str">
        <f>'BASE METAS)'!I202</f>
        <v>01</v>
      </c>
      <c r="J211" s="6796" t="str">
        <f>'BASE METAS)'!J202</f>
        <v>01</v>
      </c>
      <c r="K211" s="6796" t="str">
        <f>'BASE METAS)'!K202</f>
        <v>07</v>
      </c>
      <c r="L211" s="6796" t="str">
        <f>'BASE METAS)'!L202</f>
        <v>01</v>
      </c>
      <c r="M211" s="6796" t="str">
        <f>'BASE METAS)'!M202</f>
        <v>508</v>
      </c>
      <c r="N211" s="7106" t="str">
        <f>'BASE METAS)'!N202</f>
        <v>Desarrollo Urbano y Obras Públicas</v>
      </c>
      <c r="O211" s="7111" t="str">
        <f>'BASE METAS)'!O202</f>
        <v>Obras Públicas</v>
      </c>
      <c r="P211" s="7106" t="str">
        <f>'BASE METAS)'!P202</f>
        <v>Educación, cultura y deporte</v>
      </c>
      <c r="Q211" s="7106" t="str">
        <f>'BASE METAS)'!Q202</f>
        <v>Prestación de servicios y apoyos educativos</v>
      </c>
      <c r="R211" s="7106" t="str">
        <f>'BASE METAS)'!R202</f>
        <v>Educación para el desarrollo integral</v>
      </c>
      <c r="S211" s="7106" t="str">
        <f>'BASE METAS)'!S202</f>
        <v>Infraestructura para la educación, cultura y bienestar social</v>
      </c>
      <c r="T211" s="7106" t="str">
        <f>'BASE METAS)'!T202</f>
        <v>Infraestructura y equipamiento para la educación, cultura y bienestar social</v>
      </c>
      <c r="U211" s="7736" t="str">
        <f>'BASE METAS)'!U202</f>
        <v>La factibilidad de destinar recursos a los planteles educativos para el mejoramiento y la creación de nueva infraestructura básica, así como consolidar la misma en los niveles medio y superior.</v>
      </c>
      <c r="V211" s="5697" t="str">
        <f>'BASE METAS)'!V202</f>
        <v>Tlalnepantla 
Solidario</v>
      </c>
      <c r="W211" s="5694">
        <f>'BASE METAS)'!W202</f>
        <v>119566930.48999999</v>
      </c>
      <c r="X211" s="7739" t="str">
        <f>'BASE METAS)'!X202</f>
        <v xml:space="preserve">OBRA PÚBLICA </v>
      </c>
      <c r="Y211" s="779">
        <f>'BASE METAS)'!Y202</f>
        <v>1</v>
      </c>
      <c r="Z211" s="865" t="str">
        <f>'BASE METAS)'!Z202</f>
        <v>COBERTURA EN LA REHABILITACIÓN, AMPLIACIÓN Y MODERNIZACIÓN DE LA INFRAESTRUCTURA EDUCATIVA EXISTENTE.</v>
      </c>
      <c r="AA211" s="224" t="str">
        <f>'BASE METAS)'!AA202</f>
        <v>OBRA</v>
      </c>
      <c r="AB211" s="460">
        <f>'BASE METAS)'!AB202</f>
        <v>39</v>
      </c>
      <c r="AC211" s="460">
        <f>'BASE METAS)'!AC202</f>
        <v>0</v>
      </c>
      <c r="AD211" s="544">
        <f>'BASE METAS)'!AD202</f>
        <v>0</v>
      </c>
      <c r="AE211" s="460">
        <f>'BASE METAS)'!AE202</f>
        <v>0</v>
      </c>
      <c r="AF211" s="544">
        <f>'BASE METAS)'!AF202</f>
        <v>0</v>
      </c>
      <c r="AG211" s="460">
        <f>'BASE METAS)'!AG202</f>
        <v>39</v>
      </c>
      <c r="AH211" s="544">
        <f>'BASE METAS)'!AH202</f>
        <v>1</v>
      </c>
      <c r="AI211" s="460">
        <f>'BASE METAS)'!AI202</f>
        <v>0</v>
      </c>
      <c r="AJ211" s="545">
        <f>'BASE METAS)'!AJ202</f>
        <v>0</v>
      </c>
      <c r="AK211" s="946">
        <f>'BASE METAS)'!AK202</f>
        <v>1</v>
      </c>
      <c r="AL211" s="990">
        <f>'BASE METAS)'!AL202</f>
        <v>1</v>
      </c>
      <c r="AM211" s="990" t="str">
        <f>'BASE METAS)'!AM202</f>
        <v>REHABILITACIÓN, AMPLIACIÓN Y MODERNIZACIÓN DE LA INFRAESTRUCTURA EDUCATIVA EXISTENTE.</v>
      </c>
      <c r="AN211" s="1030" t="str">
        <f>'BASE METAS)'!AN202</f>
        <v>MIDE LA REHABILITACIÓN, AMPLIACIÓN Y MODERNIZACIÓN DE LA INFRAESTRUCTURA EDUCATIVA EXISTENTE.</v>
      </c>
      <c r="AO211" s="970" t="str">
        <f>'BASE METAS)'!AU202</f>
        <v>DESEMPEÑO</v>
      </c>
      <c r="AP211" s="1178" t="str">
        <f>'BASE METAS)'!AO202</f>
        <v>NÚMERO REHABILITACIÓN, AMPLIACIÓN Y MODERNIZACIÓN DE LA INFRAESTRUCTURA EDUCATIVA REALIZADAS</v>
      </c>
      <c r="AQ211" s="1179" t="str">
        <f>'BASE METAS)'!AP202</f>
        <v>NÚMERO REHABILITACIÓN, AMPLIACIÓN Y MODERNIZACIÓN DE LA INFRAESTRUCTURA EDUCATIVA PROGRAMADAS</v>
      </c>
      <c r="AR211" s="990">
        <f>'BASE METAS)'!AQ202</f>
        <v>100</v>
      </c>
      <c r="AS211" s="970" t="str">
        <f>'BASE METAS)'!AR202</f>
        <v>OBRA</v>
      </c>
      <c r="AT211" s="1018" t="str">
        <f>'BASE METAS)'!AS202</f>
        <v>EFICIENCIA</v>
      </c>
      <c r="AU211" s="1483">
        <f>'BASE METAS)'!BO202</f>
        <v>0</v>
      </c>
      <c r="AV211" s="1">
        <f>'BASE METAS)'!BQ202</f>
        <v>39</v>
      </c>
      <c r="AW211" s="1">
        <f>'BASE METAS)'!BR202</f>
        <v>0</v>
      </c>
      <c r="AX211" s="1">
        <f>'BASE METAS)'!BS202</f>
        <v>0</v>
      </c>
      <c r="AY211" s="1">
        <f>'BASE METAS)'!BT202</f>
        <v>0</v>
      </c>
      <c r="AZ211" s="1">
        <f>'BASE METAS)'!BU202</f>
        <v>0</v>
      </c>
      <c r="BA211" s="1" t="e">
        <f>'BASE METAS)'!BV202</f>
        <v>#DIV/0!</v>
      </c>
      <c r="BB211" s="1">
        <f>'BASE METAS)'!BW202</f>
        <v>0</v>
      </c>
      <c r="BC211" s="1">
        <f>'BASE METAS)'!BX202</f>
        <v>39</v>
      </c>
      <c r="BD211" s="1">
        <f>'BASE METAS)'!BY202</f>
        <v>0</v>
      </c>
      <c r="BE211" s="1">
        <f>'BASE METAS)'!CG202</f>
        <v>0</v>
      </c>
      <c r="BF211" s="1">
        <f>'BASE METAS)'!CJ202</f>
        <v>0</v>
      </c>
      <c r="BG211" s="1">
        <f>'BASE METAS)'!CK202</f>
        <v>0</v>
      </c>
      <c r="BH211" s="1">
        <f>'BASE METAS)'!CL202</f>
        <v>0</v>
      </c>
      <c r="BI211" s="1">
        <f>'BASE METAS)'!CM202</f>
        <v>0</v>
      </c>
      <c r="BJ211" s="1">
        <f>'BASE METAS)'!CN202</f>
        <v>0</v>
      </c>
      <c r="BK211" s="1">
        <f>'BASE METAS)'!CO202</f>
        <v>0</v>
      </c>
      <c r="BL211" s="1">
        <f>'BASE METAS)'!CP202</f>
        <v>0</v>
      </c>
      <c r="BM211" s="1">
        <f>'BASE METAS)'!CQ202</f>
        <v>0</v>
      </c>
      <c r="BN211" s="1">
        <f>'BASE METAS)'!CR202</f>
        <v>0</v>
      </c>
      <c r="BO211" s="1">
        <f>'BASE METAS)'!CS202</f>
        <v>15</v>
      </c>
      <c r="BP211" s="1">
        <f>'BASE METAS)'!CT202</f>
        <v>15</v>
      </c>
      <c r="BQ211" s="1">
        <f>'BASE METAS)'!CU202</f>
        <v>9</v>
      </c>
      <c r="BR211" s="1">
        <f>'BASE METAS)'!CV202</f>
        <v>0</v>
      </c>
      <c r="BS211" s="1">
        <f>'BASE METAS)'!CW202</f>
        <v>0</v>
      </c>
      <c r="BT211" s="1">
        <f>'BASE METAS)'!CX202</f>
        <v>0</v>
      </c>
      <c r="BU211" s="1">
        <f>'BASE METAS)'!FA202</f>
        <v>39</v>
      </c>
      <c r="BV211" s="1">
        <f>'BASE METAS)'!FB202</f>
        <v>0</v>
      </c>
      <c r="BW211" s="1">
        <f>'BASE METAS)'!FC202</f>
        <v>0</v>
      </c>
      <c r="BX211" s="1">
        <f>'BASE METAS)'!FD202</f>
        <v>0</v>
      </c>
      <c r="BY211" s="1">
        <f>'BASE METAS)'!FE202</f>
        <v>0</v>
      </c>
      <c r="BZ211" s="1" t="e">
        <f>'BASE METAS)'!FF202</f>
        <v>#DIV/0!</v>
      </c>
      <c r="CA211" s="1">
        <f>'BASE METAS)'!FG202</f>
        <v>0</v>
      </c>
      <c r="CB211" s="1">
        <f>'BASE METAS)'!FH202</f>
        <v>39</v>
      </c>
      <c r="CC211" s="1">
        <f>'BASE METAS)'!FI202</f>
        <v>0</v>
      </c>
      <c r="CD211" s="1">
        <f>'BASE METAS)'!FJ202</f>
        <v>39</v>
      </c>
      <c r="CE211" s="1">
        <f>'BASE METAS)'!FK202</f>
        <v>0</v>
      </c>
      <c r="CF211" s="1">
        <f>'BASE METAS)'!FL202</f>
        <v>0</v>
      </c>
      <c r="CG211" s="1">
        <f>'BASE METAS)'!FM202</f>
        <v>0</v>
      </c>
    </row>
    <row r="212" spans="1:85" ht="63.75" customHeight="1" x14ac:dyDescent="0.2">
      <c r="A212" s="1">
        <f>'BASE METAS)'!A203</f>
        <v>0</v>
      </c>
      <c r="B212" s="7156"/>
      <c r="C212" s="5685"/>
      <c r="D212" s="5685"/>
      <c r="E212" s="7152"/>
      <c r="F212" s="7104"/>
      <c r="G212" s="7104"/>
      <c r="H212" s="7104"/>
      <c r="I212" s="7104"/>
      <c r="J212" s="7104"/>
      <c r="K212" s="7104"/>
      <c r="L212" s="7104"/>
      <c r="M212" s="7104"/>
      <c r="N212" s="7107"/>
      <c r="O212" s="7112"/>
      <c r="P212" s="7107"/>
      <c r="Q212" s="7107"/>
      <c r="R212" s="7107"/>
      <c r="S212" s="7107"/>
      <c r="T212" s="7107"/>
      <c r="U212" s="7737"/>
      <c r="V212" s="5698"/>
      <c r="W212" s="5695"/>
      <c r="X212" s="7740"/>
      <c r="Y212" s="779">
        <f>'BASE METAS)'!Y203</f>
        <v>2</v>
      </c>
      <c r="Z212" s="866" t="str">
        <f>'BASE METAS)'!Z203</f>
        <v>APROVECHAR LOS ESPACIOS EXISTENTES PARA MODERNIZARLOS, REHABILITARLOS Y AMPLIARLOS PARA PERMITIR A LA POBLACIÓN EL ACCEDER A INSTALACIONES DIGNAS PARA LA PRÁCTICA DEL DEPORTE Y EL ESPARCIMIENTO FAMILIAR</v>
      </c>
      <c r="AA212" s="224" t="str">
        <f>'BASE METAS)'!AA203</f>
        <v>OBRA</v>
      </c>
      <c r="AB212" s="460">
        <f>'BASE METAS)'!AB203</f>
        <v>19</v>
      </c>
      <c r="AC212" s="460">
        <f>'BASE METAS)'!AC203</f>
        <v>0</v>
      </c>
      <c r="AD212" s="544">
        <f>'BASE METAS)'!AD203</f>
        <v>0</v>
      </c>
      <c r="AE212" s="460">
        <f>'BASE METAS)'!AE203</f>
        <v>12</v>
      </c>
      <c r="AF212" s="544">
        <f>'BASE METAS)'!AF203</f>
        <v>0.63157894736842102</v>
      </c>
      <c r="AG212" s="460">
        <f>'BASE METAS)'!AG203</f>
        <v>7</v>
      </c>
      <c r="AH212" s="544">
        <f>'BASE METAS)'!AH203</f>
        <v>0.36842105263157893</v>
      </c>
      <c r="AI212" s="460">
        <f>'BASE METAS)'!AI203</f>
        <v>0</v>
      </c>
      <c r="AJ212" s="545">
        <f>'BASE METAS)'!AJ203</f>
        <v>0</v>
      </c>
      <c r="AK212" s="946">
        <f>'BASE METAS)'!AK203</f>
        <v>1</v>
      </c>
      <c r="AL212" s="990">
        <f>'BASE METAS)'!AL203</f>
        <v>2</v>
      </c>
      <c r="AM212" s="990" t="str">
        <f>'BASE METAS)'!AM203</f>
        <v xml:space="preserve"> MODERNIZACIÓN, REHABILITACIÓN Y AMPLIACIÓN DE ESPACIOS PARA LA PRÁCTICA DEL DEPORTE Y ESPARCIMIENTO DE LA POBLACIÓN</v>
      </c>
      <c r="AN212" s="1030" t="str">
        <f>'BASE METAS)'!AN203</f>
        <v>MIDE LA INFRAESTRUCTURA QUE SE  MODERNIZA, REHABILITA Y AMPLIA PARA LA PRÁCTICA DEL DEPORTE Y ESPARCIMIENTO DE LA POBLACIÓN</v>
      </c>
      <c r="AO212" s="970" t="str">
        <f>'BASE METAS)'!AU203</f>
        <v>DESEMPEÑO</v>
      </c>
      <c r="AP212" s="1178" t="str">
        <f>'BASE METAS)'!AO203</f>
        <v>NÚMERO ESPACIOS MODERNIZADOS, REHABILITADOS Y AMPLIADOS PARA PERMITIR A LA POBLACIÓN EL ACCEDER A INSTALACIONES DIGNAS PARA PARA LA PRÁCTICA DEL DEPORTE Y ESPARCIMIENTO</v>
      </c>
      <c r="AQ212" s="1179" t="str">
        <f>'BASE METAS)'!AP203</f>
        <v>NÚMERO ESPACIOS MODERNIZADOS, REHABILITADOS Y AMPLIADOS PARA PERMITIR A LA POBLACIÓN EL ACCEDER A INSTALACIONES DIGNAS PARA PARA LA PRÁCTICA DEL DEPORTE Y ESPARCIMIENTO</v>
      </c>
      <c r="AR212" s="990">
        <f>'BASE METAS)'!AQ203</f>
        <v>100</v>
      </c>
      <c r="AS212" s="970" t="str">
        <f>'BASE METAS)'!AR203</f>
        <v>OBRA</v>
      </c>
      <c r="AT212" s="1018" t="str">
        <f>'BASE METAS)'!AS203</f>
        <v>EFICIENCIA</v>
      </c>
      <c r="AU212" s="1483">
        <f>'BASE METAS)'!BO203</f>
        <v>0</v>
      </c>
      <c r="AV212" s="1">
        <f>'BASE METAS)'!BQ203</f>
        <v>19</v>
      </c>
      <c r="AW212" s="1">
        <f>'BASE METAS)'!BR203</f>
        <v>0</v>
      </c>
      <c r="AX212" s="1">
        <f>'BASE METAS)'!BS203</f>
        <v>12</v>
      </c>
      <c r="AY212" s="1">
        <f>'BASE METAS)'!BT203</f>
        <v>0</v>
      </c>
      <c r="AZ212" s="1">
        <f>'BASE METAS)'!BU203</f>
        <v>12</v>
      </c>
      <c r="BA212" s="1">
        <f>'BASE METAS)'!BV203</f>
        <v>0</v>
      </c>
      <c r="BB212" s="1">
        <f>'BASE METAS)'!BW203</f>
        <v>0</v>
      </c>
      <c r="BC212" s="1">
        <f>'BASE METAS)'!BX203</f>
        <v>19</v>
      </c>
      <c r="BD212" s="1">
        <f>'BASE METAS)'!BY203</f>
        <v>0</v>
      </c>
      <c r="BE212" s="1">
        <f>'BASE METAS)'!CG203</f>
        <v>0</v>
      </c>
      <c r="BF212" s="1">
        <f>'BASE METAS)'!CJ203</f>
        <v>0</v>
      </c>
      <c r="BG212" s="1">
        <f>'BASE METAS)'!CK203</f>
        <v>0</v>
      </c>
      <c r="BH212" s="1">
        <f>'BASE METAS)'!CL203</f>
        <v>0</v>
      </c>
      <c r="BI212" s="1">
        <f>'BASE METAS)'!CM203</f>
        <v>0</v>
      </c>
      <c r="BJ212" s="1">
        <f>'BASE METAS)'!CN203</f>
        <v>0</v>
      </c>
      <c r="BK212" s="1">
        <f>'BASE METAS)'!CO203</f>
        <v>0</v>
      </c>
      <c r="BL212" s="1">
        <f>'BASE METAS)'!CP203</f>
        <v>4</v>
      </c>
      <c r="BM212" s="1">
        <f>'BASE METAS)'!CQ203</f>
        <v>4</v>
      </c>
      <c r="BN212" s="1">
        <f>'BASE METAS)'!CR203</f>
        <v>4</v>
      </c>
      <c r="BO212" s="1">
        <f>'BASE METAS)'!CS203</f>
        <v>0</v>
      </c>
      <c r="BP212" s="1">
        <f>'BASE METAS)'!CT203</f>
        <v>3</v>
      </c>
      <c r="BQ212" s="1">
        <f>'BASE METAS)'!CU203</f>
        <v>4</v>
      </c>
      <c r="BR212" s="1">
        <f>'BASE METAS)'!CV203</f>
        <v>0</v>
      </c>
      <c r="BS212" s="1">
        <f>'BASE METAS)'!CW203</f>
        <v>0</v>
      </c>
      <c r="BT212" s="1">
        <f>'BASE METAS)'!CX203</f>
        <v>0</v>
      </c>
      <c r="BU212" s="1">
        <f>'BASE METAS)'!FA203</f>
        <v>19</v>
      </c>
      <c r="BV212" s="1">
        <f>'BASE METAS)'!FB203</f>
        <v>0</v>
      </c>
      <c r="BW212" s="1">
        <f>'BASE METAS)'!FC203</f>
        <v>4</v>
      </c>
      <c r="BX212" s="1">
        <f>'BASE METAS)'!FD203</f>
        <v>0</v>
      </c>
      <c r="BY212" s="1">
        <f>'BASE METAS)'!FE203</f>
        <v>4</v>
      </c>
      <c r="BZ212" s="1">
        <f>'BASE METAS)'!FF203</f>
        <v>0</v>
      </c>
      <c r="CA212" s="1">
        <f>'BASE METAS)'!FG203</f>
        <v>0</v>
      </c>
      <c r="CB212" s="1">
        <f>'BASE METAS)'!FH203</f>
        <v>19</v>
      </c>
      <c r="CC212" s="1">
        <f>'BASE METAS)'!FI203</f>
        <v>0</v>
      </c>
      <c r="CD212" s="1">
        <f>'BASE METAS)'!FJ203</f>
        <v>19</v>
      </c>
      <c r="CE212" s="1">
        <f>'BASE METAS)'!FK203</f>
        <v>0</v>
      </c>
      <c r="CF212" s="1">
        <f>'BASE METAS)'!FL203</f>
        <v>4</v>
      </c>
      <c r="CG212" s="1">
        <f>'BASE METAS)'!FM203</f>
        <v>0</v>
      </c>
    </row>
    <row r="213" spans="1:85" ht="25.5" customHeight="1" x14ac:dyDescent="0.2">
      <c r="A213" s="1">
        <f>'BASE METAS)'!A204</f>
        <v>0</v>
      </c>
      <c r="B213" s="7156"/>
      <c r="C213" s="5685"/>
      <c r="D213" s="5685"/>
      <c r="E213" s="7152"/>
      <c r="F213" s="7104"/>
      <c r="G213" s="7104"/>
      <c r="H213" s="7104"/>
      <c r="I213" s="7104"/>
      <c r="J213" s="7104"/>
      <c r="K213" s="7104"/>
      <c r="L213" s="7104"/>
      <c r="M213" s="7104"/>
      <c r="N213" s="7107"/>
      <c r="O213" s="7112"/>
      <c r="P213" s="7107"/>
      <c r="Q213" s="7107"/>
      <c r="R213" s="7107"/>
      <c r="S213" s="7107"/>
      <c r="T213" s="7107"/>
      <c r="U213" s="7737"/>
      <c r="V213" s="5698"/>
      <c r="W213" s="5695"/>
      <c r="X213" s="7740"/>
      <c r="Y213" s="779">
        <f>'BASE METAS)'!Y204</f>
        <v>3</v>
      </c>
      <c r="Z213" s="866" t="str">
        <f>'BASE METAS)'!Z204</f>
        <v>COBERTURA EN LA REHABILITACIÓN, AMPLIACIÓN Y MODERNIZACIÓN  DE EDIFICIOS ADMINISTRATIVOS</v>
      </c>
      <c r="AA213" s="224" t="str">
        <f>'BASE METAS)'!AA204</f>
        <v>OBRA</v>
      </c>
      <c r="AB213" s="460">
        <f>'BASE METAS)'!AB204</f>
        <v>10</v>
      </c>
      <c r="AC213" s="460">
        <f>'BASE METAS)'!AC204</f>
        <v>1</v>
      </c>
      <c r="AD213" s="544">
        <f>'BASE METAS)'!AD204</f>
        <v>0.1</v>
      </c>
      <c r="AE213" s="460">
        <f>'BASE METAS)'!AE204</f>
        <v>4</v>
      </c>
      <c r="AF213" s="544">
        <f>'BASE METAS)'!AF204</f>
        <v>0.4</v>
      </c>
      <c r="AG213" s="460">
        <f>'BASE METAS)'!AG204</f>
        <v>5</v>
      </c>
      <c r="AH213" s="544">
        <f>'BASE METAS)'!AH204</f>
        <v>0.5</v>
      </c>
      <c r="AI213" s="460">
        <f>'BASE METAS)'!AI204</f>
        <v>0</v>
      </c>
      <c r="AJ213" s="545">
        <f>'BASE METAS)'!AJ204</f>
        <v>0</v>
      </c>
      <c r="AK213" s="191">
        <f>'BASE METAS)'!AK204</f>
        <v>1</v>
      </c>
      <c r="AL213" s="990">
        <f>'BASE METAS)'!AL204</f>
        <v>3</v>
      </c>
      <c r="AM213" s="990" t="str">
        <f>'BASE METAS)'!AM204</f>
        <v xml:space="preserve"> REHABILITACIÓN, AMPLIACIÓN Y MODERNIZACIÓN  DE EDIFICIOS ADMINISTRATIVOS</v>
      </c>
      <c r="AN213" s="1030" t="str">
        <f>'BASE METAS)'!AN204</f>
        <v>MIDE LA REHABILITACIÓN, AMPLIACIÓN Y MODERNIZACIÓN  DE EDIFICIOS ADMINISTRATIVOS</v>
      </c>
      <c r="AO213" s="970" t="str">
        <f>'BASE METAS)'!AU204</f>
        <v>DESEMPEÑO</v>
      </c>
      <c r="AP213" s="1178" t="str">
        <f>'BASE METAS)'!AO204</f>
        <v>NÚMERO DE REHABILITACIÓNES, AMPLIACIÓNES Y MODERNIZACIÓN  DE EDIFICIOS ADMINISTRATIVOS REALIZADOS</v>
      </c>
      <c r="AQ213" s="1179" t="str">
        <f>'BASE METAS)'!AP204</f>
        <v>NÚMERO DE REHABILITACIÓNES, AMPLIACIÓNES Y MODERNIZACIÓN  DE ESPACIOS CULTURALES PROGRAMADOS</v>
      </c>
      <c r="AR213" s="990">
        <f>'BASE METAS)'!AQ204</f>
        <v>100</v>
      </c>
      <c r="AS213" s="970" t="str">
        <f>'BASE METAS)'!AR204</f>
        <v>OBRA</v>
      </c>
      <c r="AT213" s="1018" t="str">
        <f>'BASE METAS)'!AS204</f>
        <v>EFICIENCIA</v>
      </c>
      <c r="AU213" s="1483">
        <f>'BASE METAS)'!BO204</f>
        <v>0</v>
      </c>
      <c r="AV213" s="1">
        <f>'BASE METAS)'!BQ204</f>
        <v>10</v>
      </c>
      <c r="AW213" s="1">
        <f>'BASE METAS)'!BR204</f>
        <v>0</v>
      </c>
      <c r="AX213" s="1">
        <f>'BASE METAS)'!BS204</f>
        <v>4</v>
      </c>
      <c r="AY213" s="1">
        <f>'BASE METAS)'!BT204</f>
        <v>0</v>
      </c>
      <c r="AZ213" s="1">
        <f>'BASE METAS)'!BU204</f>
        <v>4</v>
      </c>
      <c r="BA213" s="1">
        <f>'BASE METAS)'!BV204</f>
        <v>0</v>
      </c>
      <c r="BB213" s="1">
        <f>'BASE METAS)'!BW204</f>
        <v>0</v>
      </c>
      <c r="BC213" s="1">
        <f>'BASE METAS)'!BX204</f>
        <v>10</v>
      </c>
      <c r="BD213" s="1">
        <f>'BASE METAS)'!BY204</f>
        <v>0</v>
      </c>
      <c r="BE213" s="1">
        <f>'BASE METAS)'!CG204</f>
        <v>0</v>
      </c>
      <c r="BF213" s="1">
        <f>'BASE METAS)'!CJ204</f>
        <v>0</v>
      </c>
      <c r="BG213" s="1">
        <f>'BASE METAS)'!CK204</f>
        <v>0</v>
      </c>
      <c r="BH213" s="1">
        <f>'BASE METAS)'!CL204</f>
        <v>0</v>
      </c>
      <c r="BI213" s="1">
        <f>'BASE METAS)'!CM204</f>
        <v>0</v>
      </c>
      <c r="BJ213" s="1">
        <f>'BASE METAS)'!CN204</f>
        <v>0</v>
      </c>
      <c r="BK213" s="1">
        <f>'BASE METAS)'!CO204</f>
        <v>1</v>
      </c>
      <c r="BL213" s="1">
        <f>'BASE METAS)'!CP204</f>
        <v>1</v>
      </c>
      <c r="BM213" s="1">
        <f>'BASE METAS)'!CQ204</f>
        <v>0</v>
      </c>
      <c r="BN213" s="1">
        <f>'BASE METAS)'!CR204</f>
        <v>3</v>
      </c>
      <c r="BO213" s="1">
        <f>'BASE METAS)'!CS204</f>
        <v>2</v>
      </c>
      <c r="BP213" s="1">
        <f>'BASE METAS)'!CT204</f>
        <v>3</v>
      </c>
      <c r="BQ213" s="1">
        <f>'BASE METAS)'!CU204</f>
        <v>0</v>
      </c>
      <c r="BR213" s="1">
        <f>'BASE METAS)'!CV204</f>
        <v>0</v>
      </c>
      <c r="BS213" s="1">
        <f>'BASE METAS)'!CW204</f>
        <v>0</v>
      </c>
      <c r="BT213" s="1">
        <f>'BASE METAS)'!CX204</f>
        <v>0</v>
      </c>
      <c r="BU213" s="1">
        <f>'BASE METAS)'!FA204</f>
        <v>10</v>
      </c>
      <c r="BV213" s="1">
        <f>'BASE METAS)'!FB204</f>
        <v>0</v>
      </c>
      <c r="BW213" s="1">
        <f>'BASE METAS)'!FC204</f>
        <v>1</v>
      </c>
      <c r="BX213" s="1">
        <f>'BASE METAS)'!FD204</f>
        <v>0</v>
      </c>
      <c r="BY213" s="1">
        <f>'BASE METAS)'!FE204</f>
        <v>1</v>
      </c>
      <c r="BZ213" s="1">
        <f>'BASE METAS)'!FF204</f>
        <v>0</v>
      </c>
      <c r="CA213" s="1">
        <f>'BASE METAS)'!FG204</f>
        <v>0</v>
      </c>
      <c r="CB213" s="1">
        <f>'BASE METAS)'!FH204</f>
        <v>10</v>
      </c>
      <c r="CC213" s="1">
        <f>'BASE METAS)'!FI204</f>
        <v>0</v>
      </c>
      <c r="CD213" s="1">
        <f>'BASE METAS)'!FJ204</f>
        <v>10</v>
      </c>
      <c r="CE213" s="1">
        <f>'BASE METAS)'!FK204</f>
        <v>0</v>
      </c>
      <c r="CF213" s="1">
        <f>'BASE METAS)'!FL204</f>
        <v>0</v>
      </c>
      <c r="CG213" s="1">
        <f>'BASE METAS)'!FM204</f>
        <v>0</v>
      </c>
    </row>
    <row r="214" spans="1:85" ht="51" customHeight="1" x14ac:dyDescent="0.2">
      <c r="A214" s="1">
        <f>'BASE METAS)'!A205</f>
        <v>0</v>
      </c>
      <c r="B214" s="7156"/>
      <c r="C214" s="5686"/>
      <c r="D214" s="5686"/>
      <c r="E214" s="7153"/>
      <c r="F214" s="7105"/>
      <c r="G214" s="7105"/>
      <c r="H214" s="7105"/>
      <c r="I214" s="7105"/>
      <c r="J214" s="7105"/>
      <c r="K214" s="7105"/>
      <c r="L214" s="7105"/>
      <c r="M214" s="7105"/>
      <c r="N214" s="7108"/>
      <c r="O214" s="7113"/>
      <c r="P214" s="7108"/>
      <c r="Q214" s="7108"/>
      <c r="R214" s="7108"/>
      <c r="S214" s="7108"/>
      <c r="T214" s="7108"/>
      <c r="U214" s="7738"/>
      <c r="V214" s="5699"/>
      <c r="W214" s="5696"/>
      <c r="X214" s="7741"/>
      <c r="Y214" s="779">
        <f>'BASE METAS)'!Y205</f>
        <v>4</v>
      </c>
      <c r="Z214" s="867" t="str">
        <f>'BASE METAS)'!Z205</f>
        <v>COBERTURA EN LA REHABILITACIÓN, AMPLIACIÓN Y MODERNIZACIÓN  DE INFRAESTRUCTURA Y EQUIPAMIENTO PARA LA EDUCACIÓN, CULTURA Y BIENESTAR SOCIAL 2009-2012</v>
      </c>
      <c r="AA214" s="224" t="str">
        <f>'BASE METAS)'!AA205</f>
        <v>OBRA</v>
      </c>
      <c r="AB214" s="460">
        <f>'BASE METAS)'!AB205</f>
        <v>153</v>
      </c>
      <c r="AC214" s="852">
        <f>'BASE METAS)'!AC205</f>
        <v>0</v>
      </c>
      <c r="AD214" s="544">
        <f>'BASE METAS)'!AD205</f>
        <v>0</v>
      </c>
      <c r="AE214" s="853">
        <f>'BASE METAS)'!AE205</f>
        <v>113</v>
      </c>
      <c r="AF214" s="544">
        <f>'BASE METAS)'!AF205</f>
        <v>0.73856209150326801</v>
      </c>
      <c r="AG214" s="853">
        <f>'BASE METAS)'!AG205</f>
        <v>40</v>
      </c>
      <c r="AH214" s="544">
        <f>'BASE METAS)'!AH205</f>
        <v>0.26143790849673204</v>
      </c>
      <c r="AI214" s="853">
        <f>'BASE METAS)'!AI205</f>
        <v>0</v>
      </c>
      <c r="AJ214" s="545">
        <f>'BASE METAS)'!AJ205</f>
        <v>0</v>
      </c>
      <c r="AK214" s="191">
        <f>'BASE METAS)'!AK205</f>
        <v>1</v>
      </c>
      <c r="AL214" s="990">
        <f>'BASE METAS)'!AL205</f>
        <v>4</v>
      </c>
      <c r="AM214" s="990" t="str">
        <f>'BASE METAS)'!AM205</f>
        <v xml:space="preserve"> REHABILITACIÓN, AMPLIACIÓN Y MODERNIZACIÓN  DE OBRAS REMANENTES 2009-2012</v>
      </c>
      <c r="AN214" s="1030" t="str">
        <f>'BASE METAS)'!AN205</f>
        <v>MIDE LA REHABILITACIÓN DE INFRAESTRUCTURA EN EDUCACIÓN, CULTURA Y BIENESTAR SOCIAL CON REMANENTES DE DISTINTOS FONDOS 2009-2012</v>
      </c>
      <c r="AO214" s="970" t="str">
        <f>'BASE METAS)'!AU205</f>
        <v>DESEMPEÑO</v>
      </c>
      <c r="AP214" s="1178" t="str">
        <f>'BASE METAS)'!AO205</f>
        <v>NÚMERO DE REHABILITACIÓNES, AMPLIACIÓNES Y MODERNIZACIÓN  DE OBRAS REMANENTES 2009-2012 REALIZADOS</v>
      </c>
      <c r="AQ214" s="1179" t="str">
        <f>'BASE METAS)'!AP205</f>
        <v>NÚMERO DE REHABILITACIÓNES, AMPLIACIÓNES Y MODERNIZACIÓN  DE OBRAS REMANENTES 2009-2012 PROGRAMADOS</v>
      </c>
      <c r="AR214" s="990">
        <f>'BASE METAS)'!AQ205</f>
        <v>100</v>
      </c>
      <c r="AS214" s="970" t="str">
        <f>'BASE METAS)'!AR205</f>
        <v>OBRA</v>
      </c>
      <c r="AT214" s="1018" t="str">
        <f>'BASE METAS)'!AS205</f>
        <v>EFICIENCIA</v>
      </c>
      <c r="AU214" s="1483">
        <f>'BASE METAS)'!BO205</f>
        <v>0</v>
      </c>
      <c r="AV214" s="1">
        <f>'BASE METAS)'!BQ205</f>
        <v>153</v>
      </c>
      <c r="AW214" s="1193">
        <f>'BASE METAS)'!BR205</f>
        <v>0</v>
      </c>
      <c r="AX214" s="1194">
        <f>'BASE METAS)'!BS205</f>
        <v>113</v>
      </c>
      <c r="AY214" s="1194">
        <f>'BASE METAS)'!BT205</f>
        <v>99</v>
      </c>
      <c r="AZ214" s="1123">
        <f>'BASE METAS)'!BU205</f>
        <v>14</v>
      </c>
      <c r="BA214" s="1123">
        <f>'BASE METAS)'!BV205</f>
        <v>0.87610619469026552</v>
      </c>
      <c r="BB214" s="1123">
        <f>'BASE METAS)'!BW205</f>
        <v>126</v>
      </c>
      <c r="BC214" s="1123">
        <f>'BASE METAS)'!BX205</f>
        <v>27</v>
      </c>
      <c r="BD214" s="1123">
        <f>'BASE METAS)'!BY205</f>
        <v>0.82352941176470584</v>
      </c>
      <c r="BE214" s="1123">
        <f>'BASE METAS)'!CG205</f>
        <v>27</v>
      </c>
      <c r="BF214" s="1123">
        <f>'BASE METAS)'!CJ205</f>
        <v>0</v>
      </c>
      <c r="BG214" s="1195">
        <f>'BASE METAS)'!CK205</f>
        <v>0</v>
      </c>
      <c r="BH214" s="816">
        <f>'BASE METAS)'!CL205</f>
        <v>0</v>
      </c>
      <c r="BI214" s="1">
        <f>'BASE METAS)'!CM205</f>
        <v>0</v>
      </c>
      <c r="BJ214" s="1">
        <f>'BASE METAS)'!CN205</f>
        <v>113</v>
      </c>
      <c r="BK214" s="1">
        <f>'BASE METAS)'!CO205</f>
        <v>0</v>
      </c>
      <c r="BL214" s="1">
        <f>'BASE METAS)'!CP205</f>
        <v>0</v>
      </c>
      <c r="BM214" s="1">
        <f>'BASE METAS)'!CQ205</f>
        <v>40</v>
      </c>
      <c r="BN214" s="1">
        <f>'BASE METAS)'!CR205</f>
        <v>0</v>
      </c>
      <c r="BO214" s="1">
        <f>'BASE METAS)'!CS205</f>
        <v>0</v>
      </c>
      <c r="BP214" s="1">
        <f>'BASE METAS)'!CT205</f>
        <v>0</v>
      </c>
      <c r="BQ214" s="1">
        <f>'BASE METAS)'!CU205</f>
        <v>0</v>
      </c>
      <c r="BR214" s="1">
        <f>'BASE METAS)'!CV205</f>
        <v>0</v>
      </c>
      <c r="BS214" s="1">
        <f>'BASE METAS)'!CW205</f>
        <v>0</v>
      </c>
      <c r="BT214" s="1">
        <f>'BASE METAS)'!CX205</f>
        <v>0</v>
      </c>
      <c r="BU214" s="1">
        <f>'BASE METAS)'!FA205</f>
        <v>153</v>
      </c>
      <c r="BV214" s="1">
        <f>'BASE METAS)'!FB205</f>
        <v>0</v>
      </c>
      <c r="BW214" s="1">
        <f>'BASE METAS)'!FC205</f>
        <v>0</v>
      </c>
      <c r="BX214" s="1">
        <f>'BASE METAS)'!FD205</f>
        <v>97</v>
      </c>
      <c r="BY214" s="1">
        <f>'BASE METAS)'!FE205</f>
        <v>-97</v>
      </c>
      <c r="BZ214" s="1" t="e">
        <f>'BASE METAS)'!FF205</f>
        <v>#DIV/0!</v>
      </c>
      <c r="CA214" s="1">
        <f>'BASE METAS)'!FG205</f>
        <v>124</v>
      </c>
      <c r="CB214" s="1">
        <f>'BASE METAS)'!FH205</f>
        <v>29</v>
      </c>
      <c r="CC214" s="1">
        <f>'BASE METAS)'!FI205</f>
        <v>0.81045751633986929</v>
      </c>
      <c r="CD214" s="1">
        <f>'BASE METAS)'!FJ205</f>
        <v>153</v>
      </c>
      <c r="CE214" s="1">
        <f>'BASE METAS)'!FK205</f>
        <v>0</v>
      </c>
      <c r="CF214" s="1">
        <f>'BASE METAS)'!FL205</f>
        <v>40</v>
      </c>
      <c r="CG214" s="1">
        <f>'BASE METAS)'!FM205</f>
        <v>2</v>
      </c>
    </row>
    <row r="215" spans="1:85" ht="153" x14ac:dyDescent="0.25">
      <c r="A215" s="1">
        <f>'BASE METAS)'!A206</f>
        <v>30</v>
      </c>
      <c r="B215" s="7156"/>
      <c r="C215" s="5684">
        <f>'BASE METAS)'!C206</f>
        <v>609</v>
      </c>
      <c r="D215" s="5684">
        <f>'BASE METAS)'!D206</f>
        <v>10</v>
      </c>
      <c r="E215" s="7151" t="str">
        <f>'BASE METAS)'!E206</f>
        <v xml:space="preserve">REHABILITACIÓN Y MANTENIMIENTO DE CAMINOS VECINALES MUNICIPALES </v>
      </c>
      <c r="F215" s="7197" t="str">
        <f>'BASE METAS)'!F206</f>
        <v>F00</v>
      </c>
      <c r="G215" s="7197" t="str">
        <f>'BASE METAS)'!G206</f>
        <v>124</v>
      </c>
      <c r="H215" s="7197" t="str">
        <f>'BASE METAS)'!H206</f>
        <v>09</v>
      </c>
      <c r="I215" s="7197" t="str">
        <f>'BASE METAS)'!I206</f>
        <v>06</v>
      </c>
      <c r="J215" s="7197" t="str">
        <f>'BASE METAS)'!J206</f>
        <v>01</v>
      </c>
      <c r="K215" s="7197" t="str">
        <f>'BASE METAS)'!K206</f>
        <v>05</v>
      </c>
      <c r="L215" s="7197" t="str">
        <f>'BASE METAS)'!L206</f>
        <v>05</v>
      </c>
      <c r="M215" s="7197" t="str">
        <f>'BASE METAS)'!M206</f>
        <v>211</v>
      </c>
      <c r="N215" s="7106" t="str">
        <f>'BASE METAS)'!N206</f>
        <v>Desarrollo Urbano y Obras Públicas</v>
      </c>
      <c r="O215" s="7111" t="str">
        <f>'BASE METAS)'!O206</f>
        <v>Obras Públicas</v>
      </c>
      <c r="P215" s="7123" t="str">
        <f>'BASE METAS)'!P206</f>
        <v>Fomento al desarrollo económico</v>
      </c>
      <c r="Q215" s="7123" t="str">
        <f>'BASE METAS)'!Q206</f>
        <v>Ampliación y mejoramiento de las comunicaciones</v>
      </c>
      <c r="R215" s="7123" t="str">
        <f>'BASE METAS)'!R206</f>
        <v>Modernización de las comunicaciones y el transporte</v>
      </c>
      <c r="S215" s="7106" t="str">
        <f>'BASE METAS)'!S206</f>
        <v>Vialidades primarias</v>
      </c>
      <c r="T215" s="7106" t="str">
        <f>'BASE METAS)'!T206</f>
        <v>Rehabilitación y mantenimiento de caminos vecinales municipales</v>
      </c>
      <c r="U215" s="7742" t="str">
        <f>'BASE METAS)'!U206</f>
        <v>Mejorar sustantivamente la calidad de las vialidades y caminos vecinales mejorando la imagen urbana y disminuyendo riesgos al mejorar las condiciones del pavimento, de igual manera mejorar la calidad del nivel del servicio de la infraestructura vial en sus diferentes jerarquías: regional, primaria, secundaria, tercearia.</v>
      </c>
      <c r="V215" s="5697" t="str">
        <f>'BASE METAS)'!V206</f>
        <v>Tlalnepantla Progresista</v>
      </c>
      <c r="W215" s="7133">
        <f>'BASE METAS)'!W206</f>
        <v>50089269.670000002</v>
      </c>
      <c r="X215" s="7739" t="str">
        <f>'BASE METAS)'!X206</f>
        <v>OBRA PÚBLICA (GIS 2013)</v>
      </c>
      <c r="Y215" s="868">
        <f>'BASE METAS)'!Y206</f>
        <v>1</v>
      </c>
      <c r="Z215" s="865" t="str">
        <f>'BASE METAS)'!Z206</f>
        <v>COBERTURA EN LA REHABILITACIÓN Y MANTENIMIENTO DE ÁREAS URBANAS, (GIS)</v>
      </c>
      <c r="AA215" s="222" t="str">
        <f>'BASE METAS)'!AA206</f>
        <v>OBRA</v>
      </c>
      <c r="AB215" s="459">
        <f>'BASE METAS)'!AB206</f>
        <v>4</v>
      </c>
      <c r="AC215" s="459">
        <f>'BASE METAS)'!AC206</f>
        <v>0</v>
      </c>
      <c r="AD215" s="631">
        <f>'BASE METAS)'!AD206</f>
        <v>0</v>
      </c>
      <c r="AE215" s="1197">
        <f>'BASE METAS)'!AE206</f>
        <v>0</v>
      </c>
      <c r="AF215" s="631">
        <f>'BASE METAS)'!AF206</f>
        <v>0</v>
      </c>
      <c r="AG215" s="1197">
        <f>'BASE METAS)'!AG206</f>
        <v>3</v>
      </c>
      <c r="AH215" s="631">
        <f>'BASE METAS)'!AH206</f>
        <v>0.75</v>
      </c>
      <c r="AI215" s="1197">
        <f>'BASE METAS)'!AI206</f>
        <v>1</v>
      </c>
      <c r="AJ215" s="556">
        <f>'BASE METAS)'!AJ206</f>
        <v>0.25</v>
      </c>
      <c r="AK215" s="211">
        <f>'BASE METAS)'!AK206</f>
        <v>1</v>
      </c>
      <c r="AL215" s="990">
        <f>'BASE METAS)'!AL206</f>
        <v>1</v>
      </c>
      <c r="AM215" s="990" t="str">
        <f>'BASE METAS)'!AN206</f>
        <v xml:space="preserve">ACCIONES DE PLANEACION Y EJECUCIÓN DE TRABAJOS RELATIVOS A LA REHABILITACIÓN, MANTENIMIENTO Y CONSERVACIÓN DE LA RED DE CAMINOS VECINALES </v>
      </c>
      <c r="AN215" s="1199" t="e">
        <f>'BASE METAS)'!#REF!</f>
        <v>#REF!</v>
      </c>
      <c r="AO215" s="970" t="str">
        <f>'BASE METAS)'!AU206</f>
        <v>DESEMPEÑO</v>
      </c>
      <c r="AP215" s="1196" t="str">
        <f>'BASE METAS)'!AO206</f>
        <v>ACCIONES DE PLANEACION Y EJECUCIÓN DE TRABAJOS RELATIVOS A LA REHABILITACIÓN, MANTENIMIENTO Y CONSERVACIÓN DE LA RED DE CAMINOS VECINALES DEL MUNICIPIO REALIZADOS</v>
      </c>
      <c r="AQ215" s="1196" t="str">
        <f>'BASE METAS)'!AP206</f>
        <v>ACCIONES DE PLANEACION Y EJECUCIÓN DE TRABAJOS RELATIVOS A LA REHABILITACIÓN, MANTENIMIENTO Y CONSERVACIÓN DE LA RED DE CAMINOS VECINALES DEL MUNICIPIO PROGRAMADOS</v>
      </c>
      <c r="AR215" s="990">
        <f>'BASE METAS)'!AQ206</f>
        <v>100</v>
      </c>
      <c r="AS215" s="970" t="str">
        <f>'BASE METAS)'!AR206</f>
        <v>OBRA</v>
      </c>
      <c r="AT215" s="1018" t="str">
        <f>'BASE METAS)'!AS206</f>
        <v>EFICIENCIA</v>
      </c>
      <c r="AU215" s="1483">
        <f>'BASE METAS)'!BO206</f>
        <v>0</v>
      </c>
      <c r="AV215" s="1">
        <f>'BASE METAS)'!BQ206</f>
        <v>4</v>
      </c>
      <c r="AW215" s="816">
        <f>'BASE METAS)'!BR206</f>
        <v>0</v>
      </c>
      <c r="AX215" s="816">
        <f>'BASE METAS)'!BS206</f>
        <v>0</v>
      </c>
      <c r="AY215" s="816">
        <f>'BASE METAS)'!BT206</f>
        <v>0</v>
      </c>
      <c r="AZ215" s="1123">
        <f>'BASE METAS)'!BU206</f>
        <v>0</v>
      </c>
      <c r="BA215" s="816" t="e">
        <f>'BASE METAS)'!BV206</f>
        <v>#DIV/0!</v>
      </c>
      <c r="BB215" s="816">
        <f>'BASE METAS)'!BW206</f>
        <v>0</v>
      </c>
      <c r="BC215" s="816">
        <f>'BASE METAS)'!BX206</f>
        <v>4</v>
      </c>
      <c r="BD215" s="816">
        <f>'BASE METAS)'!BY206</f>
        <v>0</v>
      </c>
      <c r="BE215" s="816">
        <f>'BASE METAS)'!CG206</f>
        <v>0</v>
      </c>
      <c r="BF215" s="816">
        <f>'BASE METAS)'!CJ206</f>
        <v>0</v>
      </c>
      <c r="BG215" s="816">
        <f>'BASE METAS)'!CK206</f>
        <v>0</v>
      </c>
      <c r="BH215" s="816">
        <f>'BASE METAS)'!CL206</f>
        <v>0</v>
      </c>
      <c r="BI215" s="1">
        <f>'BASE METAS)'!CM206</f>
        <v>0</v>
      </c>
      <c r="BJ215" s="1">
        <f>'BASE METAS)'!CN206</f>
        <v>0</v>
      </c>
      <c r="BK215" s="1">
        <f>'BASE METAS)'!CO206</f>
        <v>0</v>
      </c>
      <c r="BL215" s="1">
        <f>'BASE METAS)'!CP206</f>
        <v>0</v>
      </c>
      <c r="BM215" s="1">
        <f>'BASE METAS)'!CQ206</f>
        <v>0.12</v>
      </c>
      <c r="BN215" s="1">
        <f>'BASE METAS)'!CR206</f>
        <v>0.19</v>
      </c>
      <c r="BO215" s="1">
        <f>'BASE METAS)'!CS206</f>
        <v>0.2</v>
      </c>
      <c r="BP215" s="1">
        <f>'BASE METAS)'!CT206</f>
        <v>0.2</v>
      </c>
      <c r="BQ215" s="1">
        <f>'BASE METAS)'!CU206</f>
        <v>0.17</v>
      </c>
      <c r="BR215" s="1">
        <f>'BASE METAS)'!CV206</f>
        <v>0.1</v>
      </c>
      <c r="BS215" s="1">
        <f>'BASE METAS)'!CW206</f>
        <v>0.02</v>
      </c>
      <c r="BT215" s="1">
        <f>'BASE METAS)'!CX206</f>
        <v>0</v>
      </c>
      <c r="BU215" s="1">
        <f>'BASE METAS)'!FA206</f>
        <v>4</v>
      </c>
      <c r="BV215" s="1">
        <f>'BASE METAS)'!FB206</f>
        <v>0</v>
      </c>
      <c r="BW215" s="1">
        <f>'BASE METAS)'!FC206</f>
        <v>0</v>
      </c>
      <c r="BX215" s="1">
        <f>'BASE METAS)'!FD206</f>
        <v>0</v>
      </c>
      <c r="BY215" s="1">
        <f>'BASE METAS)'!FE206</f>
        <v>0</v>
      </c>
      <c r="BZ215" s="1" t="e">
        <f>'BASE METAS)'!FF206</f>
        <v>#DIV/0!</v>
      </c>
      <c r="CA215" s="1">
        <f>'BASE METAS)'!FG206</f>
        <v>0</v>
      </c>
      <c r="CB215" s="1">
        <f>'BASE METAS)'!FH206</f>
        <v>4</v>
      </c>
      <c r="CC215" s="1">
        <f>'BASE METAS)'!FI206</f>
        <v>0</v>
      </c>
      <c r="CD215" s="1">
        <f>'BASE METAS)'!FJ206</f>
        <v>4</v>
      </c>
      <c r="CE215" s="1">
        <f>'BASE METAS)'!FK206</f>
        <v>0</v>
      </c>
      <c r="CF215" s="1">
        <f>'BASE METAS)'!FL206</f>
        <v>0</v>
      </c>
      <c r="CG215" s="1">
        <f>'BASE METAS)'!FM206</f>
        <v>0</v>
      </c>
    </row>
    <row r="216" spans="1:85" ht="153" x14ac:dyDescent="0.25">
      <c r="A216" s="1">
        <f>'BASE METAS)'!A207</f>
        <v>0</v>
      </c>
      <c r="B216" s="7156"/>
      <c r="C216" s="5686"/>
      <c r="D216" s="5686"/>
      <c r="E216" s="7153"/>
      <c r="F216" s="7198"/>
      <c r="G216" s="7198"/>
      <c r="H216" s="7198"/>
      <c r="I216" s="7198"/>
      <c r="J216" s="7198"/>
      <c r="K216" s="7198"/>
      <c r="L216" s="7198"/>
      <c r="M216" s="7198"/>
      <c r="N216" s="7108"/>
      <c r="O216" s="7113"/>
      <c r="P216" s="7124"/>
      <c r="Q216" s="7124"/>
      <c r="R216" s="7124"/>
      <c r="S216" s="7108"/>
      <c r="T216" s="7108"/>
      <c r="U216" s="7743"/>
      <c r="V216" s="5699"/>
      <c r="W216" s="7135"/>
      <c r="X216" s="7741"/>
      <c r="Y216" s="869">
        <f>'BASE METAS)'!Y207</f>
        <v>2</v>
      </c>
      <c r="Z216" s="867" t="str">
        <f>'BASE METAS)'!Z207</f>
        <v>REPAVIMENTACIÓN CON CONCRETO HIDRAULICO
REMANENTE 2011</v>
      </c>
      <c r="AA216" s="474" t="str">
        <f>'BASE METAS)'!AA207</f>
        <v>OBRA</v>
      </c>
      <c r="AB216" s="420">
        <f>'BASE METAS)'!AB207</f>
        <v>1</v>
      </c>
      <c r="AC216" s="420">
        <f>'BASE METAS)'!AC207</f>
        <v>0</v>
      </c>
      <c r="AD216" s="421">
        <f>'BASE METAS)'!AD207</f>
        <v>0</v>
      </c>
      <c r="AE216" s="420">
        <f>'BASE METAS)'!AE207</f>
        <v>0</v>
      </c>
      <c r="AF216" s="421">
        <f>'BASE METAS)'!AF207</f>
        <v>0</v>
      </c>
      <c r="AG216" s="1198">
        <f>'BASE METAS)'!AG207</f>
        <v>0.5</v>
      </c>
      <c r="AH216" s="421">
        <f>'BASE METAS)'!AH207</f>
        <v>0.5</v>
      </c>
      <c r="AI216" s="1198">
        <f>'BASE METAS)'!AI207</f>
        <v>0.5</v>
      </c>
      <c r="AJ216" s="422">
        <f>'BASE METAS)'!AJ207</f>
        <v>0.5</v>
      </c>
      <c r="AK216" s="211">
        <f>'BASE METAS)'!AK207</f>
        <v>1</v>
      </c>
      <c r="AL216" s="990">
        <f>'BASE METAS)'!AL207</f>
        <v>2</v>
      </c>
      <c r="AM216" s="990" t="str">
        <f>'BASE METAS)'!AM207</f>
        <v>REPAVIMENTACIÓN CON CONCRETO HIDRAULICO
REMANENTE 2011</v>
      </c>
      <c r="AN216" s="1199" t="e">
        <f>'BASE METAS)'!#REF!</f>
        <v>#REF!</v>
      </c>
      <c r="AO216" s="970" t="str">
        <f>'BASE METAS)'!AU207</f>
        <v>DESEMPEÑO</v>
      </c>
      <c r="AP216" s="1196" t="str">
        <f>'BASE METAS)'!AO207</f>
        <v>ACCIONES DE PLANEACION Y EJECUCIÓN DE TRABAJOS RELATIVOS A LA REHABILITACIÓN, MANTENIMIENTO Y CONSERVACIÓN DE LA RED DE CAMINOS VECINALES DEL MUNICIPIO REALIZADOS</v>
      </c>
      <c r="AQ216" s="1196" t="str">
        <f>'BASE METAS)'!AP207</f>
        <v>ACCIONES DE PLANEACION Y EJECUCIÓN DE TRABAJOS RELATIVOS A LA REHABILITACIÓN, MANTENIMIENTO Y CONSERVACIÓN DE LA RED DE CAMINOS VECINALES DEL MUNICIPIO PROGRAMADOS</v>
      </c>
      <c r="AR216" s="990">
        <f>'BASE METAS)'!AQ207</f>
        <v>100</v>
      </c>
      <c r="AS216" s="970" t="str">
        <f>'BASE METAS)'!AR207</f>
        <v>OBRA</v>
      </c>
      <c r="AT216" s="1018" t="str">
        <f>'BASE METAS)'!AS207</f>
        <v>EFICIENCIA</v>
      </c>
      <c r="AU216" s="1483">
        <f>'BASE METAS)'!BO207</f>
        <v>0</v>
      </c>
      <c r="AV216" s="1">
        <f>'BASE METAS)'!BQ207</f>
        <v>1</v>
      </c>
      <c r="AW216" s="1128">
        <f>'BASE METAS)'!BR207</f>
        <v>0</v>
      </c>
      <c r="AX216" s="1128">
        <f>'BASE METAS)'!BS207</f>
        <v>0</v>
      </c>
      <c r="AY216" s="1128">
        <f>'BASE METAS)'!BT207</f>
        <v>0.1</v>
      </c>
      <c r="AZ216" s="1123">
        <f>'BASE METAS)'!BU207</f>
        <v>-0.1</v>
      </c>
      <c r="BA216" s="816" t="e">
        <f>'BASE METAS)'!BV207</f>
        <v>#DIV/0!</v>
      </c>
      <c r="BB216" s="1177">
        <f>'BASE METAS)'!BW207</f>
        <v>1</v>
      </c>
      <c r="BC216" s="1177">
        <f>'BASE METAS)'!BX207</f>
        <v>0</v>
      </c>
      <c r="BD216" s="1128">
        <f>'BASE METAS)'!BY207</f>
        <v>1</v>
      </c>
      <c r="BE216" s="1128">
        <f>'BASE METAS)'!CG207</f>
        <v>0.9</v>
      </c>
      <c r="BF216" s="979">
        <f>'BASE METAS)'!CJ207</f>
        <v>0</v>
      </c>
      <c r="BG216" s="979">
        <f>'BASE METAS)'!CK207</f>
        <v>0</v>
      </c>
      <c r="BH216" s="816">
        <f>'BASE METAS)'!CL207</f>
        <v>0</v>
      </c>
      <c r="BI216" s="1">
        <f>'BASE METAS)'!CM207</f>
        <v>0</v>
      </c>
      <c r="BJ216" s="1">
        <f>'BASE METAS)'!CN207</f>
        <v>0.9</v>
      </c>
      <c r="BK216" s="1">
        <f>'BASE METAS)'!CO207</f>
        <v>0</v>
      </c>
      <c r="BL216" s="1">
        <f>'BASE METAS)'!CP207</f>
        <v>0.1</v>
      </c>
      <c r="BM216" s="1">
        <f>'BASE METAS)'!CQ207</f>
        <v>0</v>
      </c>
      <c r="BN216" s="1">
        <f>'BASE METAS)'!CR207</f>
        <v>0</v>
      </c>
      <c r="BO216" s="1">
        <f>'BASE METAS)'!CS207</f>
        <v>0</v>
      </c>
      <c r="BP216" s="1">
        <f>'BASE METAS)'!CT207</f>
        <v>0</v>
      </c>
      <c r="BQ216" s="1">
        <f>'BASE METAS)'!CU207</f>
        <v>0</v>
      </c>
      <c r="BR216" s="1">
        <f>'BASE METAS)'!CV207</f>
        <v>0</v>
      </c>
      <c r="BS216" s="1">
        <f>'BASE METAS)'!CW207</f>
        <v>0</v>
      </c>
      <c r="BT216" s="1">
        <f>'BASE METAS)'!CX207</f>
        <v>0</v>
      </c>
      <c r="BU216" s="1">
        <f>'BASE METAS)'!FA207</f>
        <v>1</v>
      </c>
      <c r="BV216" s="1">
        <f>'BASE METAS)'!FB207</f>
        <v>0</v>
      </c>
      <c r="BW216" s="1">
        <f>'BASE METAS)'!FC207</f>
        <v>0</v>
      </c>
      <c r="BX216" s="1">
        <f>'BASE METAS)'!FD207</f>
        <v>0.1</v>
      </c>
      <c r="BY216" s="1">
        <f>'BASE METAS)'!FE207</f>
        <v>-0.1</v>
      </c>
      <c r="BZ216" s="1" t="e">
        <f>'BASE METAS)'!FF207</f>
        <v>#DIV/0!</v>
      </c>
      <c r="CA216" s="1">
        <f>'BASE METAS)'!FG207</f>
        <v>1</v>
      </c>
      <c r="CB216" s="1">
        <f>'BASE METAS)'!FH207</f>
        <v>0</v>
      </c>
      <c r="CC216" s="1">
        <f>'BASE METAS)'!FI207</f>
        <v>1</v>
      </c>
      <c r="CD216" s="1">
        <f>'BASE METAS)'!FJ207</f>
        <v>1</v>
      </c>
      <c r="CE216" s="1">
        <f>'BASE METAS)'!FK207</f>
        <v>0</v>
      </c>
      <c r="CF216" s="1">
        <f>'BASE METAS)'!FL207</f>
        <v>0</v>
      </c>
      <c r="CG216" s="1">
        <f>'BASE METAS)'!FM207</f>
        <v>0</v>
      </c>
    </row>
    <row r="217" spans="1:85" ht="32.25" customHeight="1" x14ac:dyDescent="0.2">
      <c r="A217" s="1">
        <f>'BASE METAS)'!A208</f>
        <v>31</v>
      </c>
      <c r="B217" s="7156"/>
      <c r="C217" s="5684">
        <f>'BASE METAS)'!C208</f>
        <v>611</v>
      </c>
      <c r="D217" s="5684">
        <f>'BASE METAS)'!D208</f>
        <v>12</v>
      </c>
      <c r="E217" s="7151" t="str">
        <f>'BASE METAS)'!E208</f>
        <v>INFRAESTRUCTURA PARA LA ADMINISTRACIÓN Y FINANZAS</v>
      </c>
      <c r="F217" s="7189" t="str">
        <f>'BASE METAS)'!F208</f>
        <v>F00</v>
      </c>
      <c r="G217" s="7189" t="str">
        <f>'BASE METAS)'!G208</f>
        <v>124</v>
      </c>
      <c r="H217" s="7189" t="str">
        <f>'BASE METAS)'!H208</f>
        <v>05</v>
      </c>
      <c r="I217" s="7189" t="str">
        <f>'BASE METAS)'!I208</f>
        <v>01</v>
      </c>
      <c r="J217" s="7189" t="str">
        <f>'BASE METAS)'!J208</f>
        <v>01</v>
      </c>
      <c r="K217" s="7189" t="str">
        <f>'BASE METAS)'!K208</f>
        <v>07</v>
      </c>
      <c r="L217" s="7189" t="str">
        <f>'BASE METAS)'!L208</f>
        <v>01</v>
      </c>
      <c r="M217" s="7189" t="str">
        <f>'BASE METAS)'!M208</f>
        <v>101</v>
      </c>
      <c r="N217" s="7106" t="str">
        <f>'BASE METAS)'!N208</f>
        <v>Desarrollo Urbano y Obras Públicas</v>
      </c>
      <c r="O217" s="7111" t="str">
        <f>'BASE METAS)'!O208</f>
        <v>Obras Públicas</v>
      </c>
      <c r="P217" s="5697" t="str">
        <f>'BASE METAS)'!P208</f>
        <v>Administración, planeación y control gubernamental</v>
      </c>
      <c r="Q217" s="5697" t="str">
        <f>'BASE METAS)'!Q208</f>
        <v>Control y evaluación de la administración gubernamental</v>
      </c>
      <c r="R217" s="5697" t="str">
        <f>'BASE METAS)'!R208</f>
        <v>Consolidación de la gestión gubernamental de resultados</v>
      </c>
      <c r="S217" s="7106" t="str">
        <f>'BASE METAS)'!S208</f>
        <v>Infraestructura para la administración y finanzas</v>
      </c>
      <c r="T217" s="7106" t="str">
        <f>'BASE METAS)'!T208</f>
        <v>Infraestructura para la administración y finanzas</v>
      </c>
      <c r="U217" s="7736" t="str">
        <f>'BASE METAS)'!U208</f>
        <v>Contar con proyectos ejecutivos y estudios objetivos, con la finalidad de promover la inversión en materia de infraestructura para eficientar los recursos económicos disponoibles</v>
      </c>
      <c r="V217" s="5697" t="str">
        <f>'BASE METAS)'!V208</f>
        <v>Gobierno de Resultados</v>
      </c>
      <c r="W217" s="7133">
        <f>'BASE METAS)'!W208</f>
        <v>2843826.98</v>
      </c>
      <c r="X217" s="7739" t="str">
        <f>'BASE METAS)'!X208</f>
        <v xml:space="preserve">OBRAS PÚBLICAS </v>
      </c>
      <c r="Y217" s="868">
        <f>'BASE METAS)'!Y208</f>
        <v>1</v>
      </c>
      <c r="Z217" s="231" t="str">
        <f>'BASE METAS)'!Z208</f>
        <v>CONTAR CON PROYECTOS ADECUADOS PARA LA GESTION DE INVERSIÓN EN OBRA PÚBLICA</v>
      </c>
      <c r="AA217" s="222" t="str">
        <f>'BASE METAS)'!AA208</f>
        <v>PROYECTO</v>
      </c>
      <c r="AB217" s="459">
        <f>'BASE METAS)'!AB208</f>
        <v>8</v>
      </c>
      <c r="AC217" s="854">
        <f>'BASE METAS)'!AC208</f>
        <v>4</v>
      </c>
      <c r="AD217" s="855">
        <f>'BASE METAS)'!AD208</f>
        <v>0.5</v>
      </c>
      <c r="AE217" s="854">
        <f>'BASE METAS)'!AE208</f>
        <v>4</v>
      </c>
      <c r="AF217" s="855">
        <f>'BASE METAS)'!AF208</f>
        <v>0.5</v>
      </c>
      <c r="AG217" s="854">
        <f>'BASE METAS)'!AG208</f>
        <v>0</v>
      </c>
      <c r="AH217" s="855">
        <f>'BASE METAS)'!AH208</f>
        <v>0</v>
      </c>
      <c r="AI217" s="854">
        <f>'BASE METAS)'!AI208</f>
        <v>0</v>
      </c>
      <c r="AJ217" s="856">
        <f>'BASE METAS)'!AJ208</f>
        <v>0</v>
      </c>
      <c r="AK217" s="228">
        <f>'BASE METAS)'!AK208</f>
        <v>1</v>
      </c>
      <c r="AL217" s="1170">
        <f>'BASE METAS)'!AL208</f>
        <v>1</v>
      </c>
      <c r="AM217" s="1006" t="str">
        <f>'BASE METAS)'!AM208</f>
        <v>PROYECTOS PARA LA GESTION DE INVERSIÓN EN OBRA PÚBLICA</v>
      </c>
      <c r="AN217" s="1006" t="str">
        <f>'BASE METAS)'!AN208</f>
        <v>MIDE PROYECTOS PARA LA GESTION DE INVERSIÓN EN OBRA PÚBLICA</v>
      </c>
      <c r="AO217" s="1006" t="str">
        <f>'BASE METAS)'!AU208</f>
        <v>DESEMPEÑO</v>
      </c>
      <c r="AP217" s="1171" t="str">
        <f>'BASE METAS)'!AO208</f>
        <v>PROYECTOS PARA LA GESTION DE INVERSIÓN EN OBRA PÚBLICA REALIZADOSS</v>
      </c>
      <c r="AQ217" s="1171" t="str">
        <f>'BASE METAS)'!AP208</f>
        <v>PROYECTOS PARA LA GESTION DE INVERSIÓN EN OBRA PÚBLICA PLANEADOS</v>
      </c>
      <c r="AR217" s="1006">
        <f>'BASE METAS)'!AQ208</f>
        <v>100</v>
      </c>
      <c r="AS217" s="1006" t="str">
        <f>'BASE METAS)'!AR208</f>
        <v>PROYECTO</v>
      </c>
      <c r="AT217" s="1006" t="str">
        <f>'BASE METAS)'!AS208</f>
        <v>EFICIENCIA</v>
      </c>
      <c r="AU217" s="1494">
        <f>'BASE METAS)'!BO208</f>
        <v>0</v>
      </c>
      <c r="AV217" s="942">
        <f>'BASE METAS)'!BQ208</f>
        <v>8</v>
      </c>
      <c r="AW217" s="1">
        <f>'BASE METAS)'!BR208</f>
        <v>0</v>
      </c>
      <c r="AX217" s="1">
        <f>'BASE METAS)'!BS208</f>
        <v>4</v>
      </c>
      <c r="AY217" s="1">
        <f>'BASE METAS)'!BT208</f>
        <v>0</v>
      </c>
      <c r="AZ217" s="1">
        <f>'BASE METAS)'!BU208</f>
        <v>4</v>
      </c>
      <c r="BA217" s="1">
        <f>'BASE METAS)'!BV208</f>
        <v>0</v>
      </c>
      <c r="BB217" s="1">
        <f>'BASE METAS)'!BW208</f>
        <v>0</v>
      </c>
      <c r="BC217" s="1">
        <f>'BASE METAS)'!BX208</f>
        <v>8</v>
      </c>
      <c r="BD217" s="1">
        <f>'BASE METAS)'!BY208</f>
        <v>0</v>
      </c>
      <c r="BE217" s="1">
        <f>'BASE METAS)'!CG208</f>
        <v>0</v>
      </c>
      <c r="BF217" s="1">
        <f>'BASE METAS)'!CJ208</f>
        <v>0</v>
      </c>
      <c r="BG217" s="1">
        <f>'BASE METAS)'!CK208</f>
        <v>0</v>
      </c>
      <c r="BH217" s="1">
        <f>'BASE METAS)'!CL208</f>
        <v>0</v>
      </c>
      <c r="BI217" s="1">
        <f>'BASE METAS)'!CM208</f>
        <v>0</v>
      </c>
      <c r="BJ217" s="1">
        <f>'BASE METAS)'!CN208</f>
        <v>0</v>
      </c>
      <c r="BK217" s="1">
        <f>'BASE METAS)'!CO208</f>
        <v>4</v>
      </c>
      <c r="BL217" s="1">
        <f>'BASE METAS)'!CP208</f>
        <v>0</v>
      </c>
      <c r="BM217" s="1">
        <f>'BASE METAS)'!CQ208</f>
        <v>4</v>
      </c>
      <c r="BN217" s="1">
        <f>'BASE METAS)'!CR208</f>
        <v>0</v>
      </c>
      <c r="BO217" s="1">
        <f>'BASE METAS)'!CS208</f>
        <v>0</v>
      </c>
      <c r="BP217" s="1">
        <f>'BASE METAS)'!CT208</f>
        <v>0</v>
      </c>
      <c r="BQ217" s="1">
        <f>'BASE METAS)'!CU208</f>
        <v>0</v>
      </c>
      <c r="BR217" s="1">
        <f>'BASE METAS)'!CV208</f>
        <v>0</v>
      </c>
      <c r="BS217" s="1">
        <f>'BASE METAS)'!CW208</f>
        <v>0</v>
      </c>
      <c r="BT217" s="1">
        <f>'BASE METAS)'!CX208</f>
        <v>0</v>
      </c>
      <c r="BU217" s="1">
        <f>'BASE METAS)'!FA208</f>
        <v>8</v>
      </c>
      <c r="BV217" s="1">
        <f>'BASE METAS)'!FB208</f>
        <v>0</v>
      </c>
      <c r="BW217" s="1">
        <f>'BASE METAS)'!FC208</f>
        <v>0</v>
      </c>
      <c r="BX217" s="1">
        <f>'BASE METAS)'!FD208</f>
        <v>0</v>
      </c>
      <c r="BY217" s="1">
        <f>'BASE METAS)'!FE208</f>
        <v>0</v>
      </c>
      <c r="BZ217" s="1" t="e">
        <f>'BASE METAS)'!FF208</f>
        <v>#DIV/0!</v>
      </c>
      <c r="CA217" s="1">
        <f>'BASE METAS)'!FG208</f>
        <v>0</v>
      </c>
      <c r="CB217" s="1">
        <f>'BASE METAS)'!FH208</f>
        <v>8</v>
      </c>
      <c r="CC217" s="1">
        <f>'BASE METAS)'!FI208</f>
        <v>0</v>
      </c>
      <c r="CD217" s="1">
        <f>'BASE METAS)'!FJ208</f>
        <v>8</v>
      </c>
      <c r="CE217" s="1">
        <f>'BASE METAS)'!FK208</f>
        <v>0</v>
      </c>
      <c r="CF217" s="1">
        <f>'BASE METAS)'!FL208</f>
        <v>4</v>
      </c>
      <c r="CG217" s="1">
        <f>'BASE METAS)'!FM208</f>
        <v>0</v>
      </c>
    </row>
    <row r="218" spans="1:85" ht="25.5" customHeight="1" x14ac:dyDescent="0.25">
      <c r="A218" s="1">
        <f>'BASE METAS)'!A209</f>
        <v>0</v>
      </c>
      <c r="B218" s="7156"/>
      <c r="C218" s="5685"/>
      <c r="D218" s="5685"/>
      <c r="E218" s="7152"/>
      <c r="F218" s="7190"/>
      <c r="G218" s="7190"/>
      <c r="H218" s="7190"/>
      <c r="I218" s="7190"/>
      <c r="J218" s="7190"/>
      <c r="K218" s="7190"/>
      <c r="L218" s="7190"/>
      <c r="M218" s="7190"/>
      <c r="N218" s="7107"/>
      <c r="O218" s="7112"/>
      <c r="P218" s="5698"/>
      <c r="Q218" s="5698"/>
      <c r="R218" s="5698"/>
      <c r="S218" s="7107"/>
      <c r="T218" s="7107"/>
      <c r="U218" s="7737"/>
      <c r="V218" s="5698"/>
      <c r="W218" s="7134"/>
      <c r="X218" s="7740"/>
      <c r="Y218" s="779">
        <f>'BASE METAS)'!Y209</f>
        <v>2</v>
      </c>
      <c r="Z218" s="751" t="str">
        <f>'BASE METAS)'!Z209</f>
        <v>CONTAR CON LOS ESTUDIOS TÉCNICOS PARA LA TOMA DE DESICIONES EN MATERIA DE INFRAESTRUCTURA</v>
      </c>
      <c r="AA218" s="224" t="str">
        <f>'BASE METAS)'!AA209</f>
        <v>ESTUDIO</v>
      </c>
      <c r="AB218" s="460">
        <f>'BASE METAS)'!AB209</f>
        <v>4</v>
      </c>
      <c r="AC218" s="857">
        <f>'BASE METAS)'!AC209</f>
        <v>2</v>
      </c>
      <c r="AD218" s="858">
        <f>'BASE METAS)'!AD209</f>
        <v>0.5</v>
      </c>
      <c r="AE218" s="853">
        <f>'BASE METAS)'!AE209</f>
        <v>2</v>
      </c>
      <c r="AF218" s="544">
        <f>'BASE METAS)'!AF209</f>
        <v>0.5</v>
      </c>
      <c r="AG218" s="853">
        <f>'BASE METAS)'!AG209</f>
        <v>0</v>
      </c>
      <c r="AH218" s="544">
        <f>'BASE METAS)'!AH209</f>
        <v>0</v>
      </c>
      <c r="AI218" s="853">
        <f>'BASE METAS)'!AI209</f>
        <v>0</v>
      </c>
      <c r="AJ218" s="545">
        <f>'BASE METAS)'!AJ209</f>
        <v>0</v>
      </c>
      <c r="AK218" s="228">
        <f>'BASE METAS)'!AK209</f>
        <v>1</v>
      </c>
      <c r="AL218" s="1170">
        <f>'BASE METAS)'!AL209</f>
        <v>2</v>
      </c>
      <c r="AM218" s="1006" t="str">
        <f>'BASE METAS)'!AM209</f>
        <v>ESTUDIOS TÉCNICOS PARA LA TOMA DE DECISIONES EN MATERIA DE INFRAESTRUCTURA</v>
      </c>
      <c r="AN218" s="1006" t="str">
        <f>'BASE METAS)'!AN209</f>
        <v>MIDE ESTUDIOS TÉCNICOS PARA LA TOMA DE DECISIONES EN MATERIA DE INFRAESTRUCTURA</v>
      </c>
      <c r="AO218" s="1006" t="str">
        <f>'BASE METAS)'!AU209</f>
        <v>DESEMPEÑO</v>
      </c>
      <c r="AP218" s="1172" t="str">
        <f>'BASE METAS)'!AO209</f>
        <v>ESTUDIOS TÉCNICOS PARA LA TOMA DE DECISIONES EN MATERIA DE INFRAESTRUCTURA REALIZADOS</v>
      </c>
      <c r="AQ218" s="1172" t="str">
        <f>'BASE METAS)'!AP209</f>
        <v>ESTUDIOS TÉCNICOS PARA LA TOMA DE DECISIONES EN MATERIA DE INFRAESTRUCTURA PLANEADOS</v>
      </c>
      <c r="AR218" s="1006">
        <f>'BASE METAS)'!AQ209</f>
        <v>100</v>
      </c>
      <c r="AS218" s="1006" t="str">
        <f>'BASE METAS)'!AR209</f>
        <v>ESTUDIO</v>
      </c>
      <c r="AT218" s="1006" t="str">
        <f>'BASE METAS)'!AS209</f>
        <v>EFICIENCIA</v>
      </c>
      <c r="AU218" s="1494">
        <f>'BASE METAS)'!BO209</f>
        <v>0</v>
      </c>
      <c r="AV218" s="942">
        <f>'BASE METAS)'!BQ209</f>
        <v>4</v>
      </c>
      <c r="AW218" s="942">
        <f>'BASE METAS)'!BR209</f>
        <v>0</v>
      </c>
      <c r="AX218" s="1">
        <f>'BASE METAS)'!BS209</f>
        <v>2</v>
      </c>
      <c r="AY218" s="1">
        <f>'BASE METAS)'!BT209</f>
        <v>0</v>
      </c>
      <c r="AZ218" s="1">
        <f>'BASE METAS)'!BU209</f>
        <v>2</v>
      </c>
      <c r="BA218" s="1">
        <f>'BASE METAS)'!BV209</f>
        <v>0</v>
      </c>
      <c r="BB218" s="1">
        <f>'BASE METAS)'!BW209</f>
        <v>0</v>
      </c>
      <c r="BC218" s="1">
        <f>'BASE METAS)'!BX209</f>
        <v>4</v>
      </c>
      <c r="BD218" s="1">
        <f>'BASE METAS)'!BY209</f>
        <v>0</v>
      </c>
      <c r="BE218" s="1">
        <f>'BASE METAS)'!CG209</f>
        <v>0</v>
      </c>
      <c r="BF218" s="1">
        <f>'BASE METAS)'!CJ209</f>
        <v>0</v>
      </c>
      <c r="BG218" s="1">
        <f>'BASE METAS)'!CK209</f>
        <v>0</v>
      </c>
      <c r="BH218" s="1">
        <f>'BASE METAS)'!CL209</f>
        <v>0</v>
      </c>
      <c r="BI218" s="1">
        <f>'BASE METAS)'!CM209</f>
        <v>0</v>
      </c>
      <c r="BJ218" s="1">
        <f>'BASE METAS)'!CN209</f>
        <v>0</v>
      </c>
      <c r="BK218" s="1">
        <f>'BASE METAS)'!CO209</f>
        <v>2</v>
      </c>
      <c r="BL218" s="1">
        <f>'BASE METAS)'!CP209</f>
        <v>0</v>
      </c>
      <c r="BM218" s="1">
        <f>'BASE METAS)'!CQ209</f>
        <v>2</v>
      </c>
      <c r="BN218" s="1">
        <f>'BASE METAS)'!CR209</f>
        <v>0</v>
      </c>
      <c r="BO218" s="1">
        <f>'BASE METAS)'!CS209</f>
        <v>0</v>
      </c>
      <c r="BP218" s="1">
        <f>'BASE METAS)'!CT209</f>
        <v>0</v>
      </c>
      <c r="BQ218" s="1">
        <f>'BASE METAS)'!CU209</f>
        <v>0</v>
      </c>
      <c r="BR218" s="1">
        <f>'BASE METAS)'!CV209</f>
        <v>0</v>
      </c>
      <c r="BS218" s="1">
        <f>'BASE METAS)'!CW209</f>
        <v>0</v>
      </c>
      <c r="BT218" s="1">
        <f>'BASE METAS)'!CX209</f>
        <v>0</v>
      </c>
      <c r="BU218" s="1">
        <f>'BASE METAS)'!FA209</f>
        <v>4</v>
      </c>
      <c r="BV218" s="1">
        <f>'BASE METAS)'!FB209</f>
        <v>0</v>
      </c>
      <c r="BW218" s="1">
        <f>'BASE METAS)'!FC209</f>
        <v>0</v>
      </c>
      <c r="BX218" s="1">
        <f>'BASE METAS)'!FD209</f>
        <v>0</v>
      </c>
      <c r="BY218" s="1">
        <f>'BASE METAS)'!FE209</f>
        <v>0</v>
      </c>
      <c r="BZ218" s="1" t="e">
        <f>'BASE METAS)'!FF209</f>
        <v>#DIV/0!</v>
      </c>
      <c r="CA218" s="1">
        <f>'BASE METAS)'!FG209</f>
        <v>0</v>
      </c>
      <c r="CB218" s="1">
        <f>'BASE METAS)'!FH209</f>
        <v>4</v>
      </c>
      <c r="CC218" s="1">
        <f>'BASE METAS)'!FI209</f>
        <v>0</v>
      </c>
      <c r="CD218" s="1">
        <f>'BASE METAS)'!FJ209</f>
        <v>4</v>
      </c>
      <c r="CE218" s="1">
        <f>'BASE METAS)'!FK209</f>
        <v>0</v>
      </c>
      <c r="CF218" s="1">
        <f>'BASE METAS)'!FL209</f>
        <v>2</v>
      </c>
      <c r="CG218" s="1">
        <f>'BASE METAS)'!FM209</f>
        <v>0</v>
      </c>
    </row>
    <row r="219" spans="1:85" ht="12.75" customHeight="1" x14ac:dyDescent="0.2">
      <c r="A219" s="1">
        <f>'BASE METAS)'!A210</f>
        <v>0</v>
      </c>
      <c r="B219" s="7156"/>
      <c r="C219" s="5686"/>
      <c r="D219" s="5686"/>
      <c r="E219" s="7153"/>
      <c r="F219" s="7191"/>
      <c r="G219" s="7191"/>
      <c r="H219" s="7191"/>
      <c r="I219" s="7191"/>
      <c r="J219" s="7191"/>
      <c r="K219" s="7191"/>
      <c r="L219" s="7191"/>
      <c r="M219" s="7191"/>
      <c r="N219" s="7108"/>
      <c r="O219" s="7113"/>
      <c r="P219" s="5699"/>
      <c r="Q219" s="5699"/>
      <c r="R219" s="5699"/>
      <c r="S219" s="7108"/>
      <c r="T219" s="7108"/>
      <c r="U219" s="7738"/>
      <c r="V219" s="5699"/>
      <c r="W219" s="7135"/>
      <c r="X219" s="7741"/>
      <c r="Y219" s="869">
        <f>'BASE METAS)'!Y210</f>
        <v>3</v>
      </c>
      <c r="Z219" s="473" t="str">
        <f>'BASE METAS)'!Z210</f>
        <v>REMODELACION DE EDIFICIOS PÚBLICOS</v>
      </c>
      <c r="AA219" s="474" t="str">
        <f>'BASE METAS)'!AA210</f>
        <v>OBRA</v>
      </c>
      <c r="AB219" s="420">
        <f>'BASE METAS)'!AB210</f>
        <v>2</v>
      </c>
      <c r="AC219" s="859">
        <f>'BASE METAS)'!AC210</f>
        <v>1</v>
      </c>
      <c r="AD219" s="421">
        <f>'BASE METAS)'!AD210</f>
        <v>0.5</v>
      </c>
      <c r="AE219" s="860">
        <f>'BASE METAS)'!AE210</f>
        <v>1</v>
      </c>
      <c r="AF219" s="421">
        <f>'BASE METAS)'!AF210</f>
        <v>0.5</v>
      </c>
      <c r="AG219" s="860">
        <f>'BASE METAS)'!AG210</f>
        <v>0</v>
      </c>
      <c r="AH219" s="421">
        <f>'BASE METAS)'!AH210</f>
        <v>0</v>
      </c>
      <c r="AI219" s="860">
        <f>'BASE METAS)'!AI210</f>
        <v>0</v>
      </c>
      <c r="AJ219" s="422">
        <f>'BASE METAS)'!AJ210</f>
        <v>0</v>
      </c>
      <c r="AK219" s="211">
        <f>'BASE METAS)'!AK210</f>
        <v>1</v>
      </c>
      <c r="AL219" s="1173">
        <f>'BASE METAS)'!AL210</f>
        <v>3</v>
      </c>
      <c r="AM219" s="1006" t="str">
        <f>'BASE METAS)'!AM210</f>
        <v>REMODELACION DE EDIFICIOS PÚBLICOS</v>
      </c>
      <c r="AN219" s="1006" t="str">
        <f>'BASE METAS)'!AN210</f>
        <v>MIDE REMODELACION DE EDIFICIOS PÚBLICOS</v>
      </c>
      <c r="AO219" s="1174" t="str">
        <f>'BASE METAS)'!AU210</f>
        <v>DESEMPEÑO</v>
      </c>
      <c r="AP219" s="1008" t="str">
        <f>'BASE METAS)'!AO210</f>
        <v>REMODELACION DE EDIFICIOS PÚBLICOS REALIZADA</v>
      </c>
      <c r="AQ219" s="1175" t="str">
        <f>'BASE METAS)'!AP210</f>
        <v>REMODELACION DE EDIFICIOS PÚBLICOS  PLANEADA</v>
      </c>
      <c r="AR219" s="1176">
        <f>'BASE METAS)'!AQ210</f>
        <v>100</v>
      </c>
      <c r="AS219" s="1010" t="str">
        <f>'BASE METAS)'!AR210</f>
        <v>OBRA</v>
      </c>
      <c r="AT219" s="1006" t="str">
        <f>'BASE METAS)'!AS210</f>
        <v>EFICIENCIA</v>
      </c>
      <c r="AU219" s="1494">
        <f>'BASE METAS)'!BO210</f>
        <v>0</v>
      </c>
      <c r="AV219" s="942">
        <f>'BASE METAS)'!BQ210</f>
        <v>2</v>
      </c>
      <c r="AW219" s="987">
        <f>'BASE METAS)'!BR210</f>
        <v>0</v>
      </c>
      <c r="AX219" s="1">
        <f>'BASE METAS)'!BS210</f>
        <v>1</v>
      </c>
      <c r="AY219" s="1">
        <f>'BASE METAS)'!BT210</f>
        <v>0</v>
      </c>
      <c r="AZ219" s="1">
        <f>'BASE METAS)'!BU210</f>
        <v>1</v>
      </c>
      <c r="BA219" s="1">
        <f>'BASE METAS)'!BV210</f>
        <v>0</v>
      </c>
      <c r="BB219" s="1">
        <f>'BASE METAS)'!BW210</f>
        <v>0</v>
      </c>
      <c r="BC219" s="1">
        <f>'BASE METAS)'!BX210</f>
        <v>2</v>
      </c>
      <c r="BD219" s="1">
        <f>'BASE METAS)'!BY210</f>
        <v>0</v>
      </c>
      <c r="BE219" s="1">
        <f>'BASE METAS)'!CG210</f>
        <v>0</v>
      </c>
      <c r="BF219" s="1">
        <f>'BASE METAS)'!CJ210</f>
        <v>0</v>
      </c>
      <c r="BG219" s="1">
        <f>'BASE METAS)'!CK210</f>
        <v>0</v>
      </c>
      <c r="BH219" s="1">
        <f>'BASE METAS)'!CL210</f>
        <v>0</v>
      </c>
      <c r="BI219" s="1">
        <f>'BASE METAS)'!CM210</f>
        <v>0</v>
      </c>
      <c r="BJ219" s="1">
        <f>'BASE METAS)'!CN210</f>
        <v>0</v>
      </c>
      <c r="BK219" s="1">
        <f>'BASE METAS)'!CO210</f>
        <v>1</v>
      </c>
      <c r="BL219" s="1">
        <f>'BASE METAS)'!CP210</f>
        <v>1</v>
      </c>
      <c r="BM219" s="1">
        <f>'BASE METAS)'!CQ210</f>
        <v>0</v>
      </c>
      <c r="BN219" s="1">
        <f>'BASE METAS)'!CR210</f>
        <v>0</v>
      </c>
      <c r="BO219" s="1">
        <f>'BASE METAS)'!CS210</f>
        <v>0</v>
      </c>
      <c r="BP219" s="1">
        <f>'BASE METAS)'!CT210</f>
        <v>0</v>
      </c>
      <c r="BQ219" s="1">
        <f>'BASE METAS)'!CU210</f>
        <v>0</v>
      </c>
      <c r="BR219" s="1">
        <f>'BASE METAS)'!CV210</f>
        <v>0</v>
      </c>
      <c r="BS219" s="1">
        <f>'BASE METAS)'!CW210</f>
        <v>0</v>
      </c>
      <c r="BT219" s="1">
        <f>'BASE METAS)'!CX210</f>
        <v>0</v>
      </c>
      <c r="BU219" s="1">
        <f>'BASE METAS)'!FA210</f>
        <v>2</v>
      </c>
      <c r="BV219" s="1">
        <f>'BASE METAS)'!FB210</f>
        <v>0</v>
      </c>
      <c r="BW219" s="1">
        <f>'BASE METAS)'!FC210</f>
        <v>1</v>
      </c>
      <c r="BX219" s="1">
        <f>'BASE METAS)'!FD210</f>
        <v>0</v>
      </c>
      <c r="BY219" s="1">
        <f>'BASE METAS)'!FE210</f>
        <v>1</v>
      </c>
      <c r="BZ219" s="1">
        <f>'BASE METAS)'!FF210</f>
        <v>0</v>
      </c>
      <c r="CA219" s="1">
        <f>'BASE METAS)'!FG210</f>
        <v>0</v>
      </c>
      <c r="CB219" s="1">
        <f>'BASE METAS)'!FH210</f>
        <v>2</v>
      </c>
      <c r="CC219" s="1">
        <f>'BASE METAS)'!FI210</f>
        <v>0</v>
      </c>
      <c r="CD219" s="1">
        <f>'BASE METAS)'!FJ210</f>
        <v>2</v>
      </c>
      <c r="CE219" s="1">
        <f>'BASE METAS)'!FK210</f>
        <v>0</v>
      </c>
      <c r="CF219" s="1">
        <f>'BASE METAS)'!FL210</f>
        <v>0</v>
      </c>
      <c r="CG219" s="1">
        <f>'BASE METAS)'!FM210</f>
        <v>0</v>
      </c>
    </row>
    <row r="220" spans="1:85" ht="76.5" customHeight="1" x14ac:dyDescent="0.2">
      <c r="A220" s="1">
        <f>'BASE METAS)'!A211</f>
        <v>32</v>
      </c>
      <c r="B220" s="7156"/>
      <c r="C220" s="1343">
        <f>'BASE METAS)'!C211</f>
        <v>614</v>
      </c>
      <c r="D220" s="1343">
        <f>'BASE METAS)'!D211</f>
        <v>15</v>
      </c>
      <c r="E220" s="1374" t="str">
        <f>'BASE METAS)'!E211</f>
        <v>INFRAESTRUCTURA PARA LA SEGURIDAD PÚBLICA, TRÁNSITO Y PROTECCIÓN CIVIL</v>
      </c>
      <c r="F220" s="1370" t="str">
        <f>'BASE METAS)'!F211</f>
        <v>F00</v>
      </c>
      <c r="G220" s="1370" t="str">
        <f>'BASE METAS)'!G211</f>
        <v>124</v>
      </c>
      <c r="H220" s="1370" t="str">
        <f>'BASE METAS)'!H211</f>
        <v>04</v>
      </c>
      <c r="I220" s="1370" t="str">
        <f>'BASE METAS)'!I211</f>
        <v>01</v>
      </c>
      <c r="J220" s="1370" t="str">
        <f>'BASE METAS)'!J211</f>
        <v>01</v>
      </c>
      <c r="K220" s="1370" t="str">
        <f>'BASE METAS)'!K211</f>
        <v>05</v>
      </c>
      <c r="L220" s="1370" t="str">
        <f>'BASE METAS)'!L211</f>
        <v>01</v>
      </c>
      <c r="M220" s="1370" t="str">
        <f>'BASE METAS)'!M211</f>
        <v>101</v>
      </c>
      <c r="N220" s="38" t="str">
        <f>'BASE METAS)'!N211</f>
        <v>Desarrollo Urbano y Obras Públicas</v>
      </c>
      <c r="O220" s="1361" t="str">
        <f>'BASE METAS)'!O211</f>
        <v>Obras Públicas</v>
      </c>
      <c r="P220" s="44" t="str">
        <f>'BASE METAS)'!P211</f>
        <v>Seguridad pública y protección civil</v>
      </c>
      <c r="Q220" s="44" t="str">
        <f>'BASE METAS)'!Q211</f>
        <v>Preservación del orden público y protección ciudadana</v>
      </c>
      <c r="R220" s="44" t="str">
        <f>'BASE METAS)'!R211</f>
        <v>Seguridad pública</v>
      </c>
      <c r="S220" s="38" t="str">
        <f>'BASE METAS)'!S211</f>
        <v>Infraestructura municipal para la seguridad pública</v>
      </c>
      <c r="T220" s="38" t="str">
        <f>'BASE METAS)'!T211</f>
        <v>Infraestructura para la seguridad pública, tránsito y protección civil</v>
      </c>
      <c r="U220" s="103" t="str">
        <f>'BASE METAS)'!U211</f>
        <v>Mejorar sustantivamente la infraestructura en seguridad pública para ofrecer una mejor calidad de atención a la ciudadanía municipal</v>
      </c>
      <c r="V220" s="1359" t="str">
        <f>'BASE METAS)'!V211</f>
        <v xml:space="preserve">Tlalnepantla Protegida </v>
      </c>
      <c r="W220" s="831">
        <f>'BASE METAS)'!W211</f>
        <v>70000000</v>
      </c>
      <c r="X220" s="90" t="str">
        <f>'BASE METAS)'!X211</f>
        <v>OBRA PÚBLICA (EDIFICIO SEGURIDAD PÚBLICA PIM)</v>
      </c>
      <c r="Y220" s="779">
        <f>'BASE METAS)'!Y211</f>
        <v>1</v>
      </c>
      <c r="Z220" s="864" t="str">
        <f>'BASE METAS)'!Z211</f>
        <v>CUBRIR LAS NECESIDADES BÁSICAS DE PROTECCIÓN CIUDADANA POR MEDIO DE UNA INFRAESTRUCTURA DIGNA, RESPONSABLE Y HONRADA DE ACUERDO A LAS NECESIDADES DE LA CIUDADANÍA MUNICIPAL MEDIANTE LA CONSTRUCCIÓN DEL EDIFICIO PARA LA COMISARIA GENERAL DE SEGURIDAD CIUDADANA.</v>
      </c>
      <c r="AA220" s="224" t="str">
        <f>'BASE METAS)'!AA211</f>
        <v>OBRA</v>
      </c>
      <c r="AB220" s="861">
        <f>'BASE METAS)'!AB211</f>
        <v>1</v>
      </c>
      <c r="AC220" s="675">
        <f>'BASE METAS)'!AC211</f>
        <v>0.5</v>
      </c>
      <c r="AD220" s="667">
        <f>'BASE METAS)'!AD211</f>
        <v>0.5</v>
      </c>
      <c r="AE220" s="675">
        <f>'BASE METAS)'!AE211</f>
        <v>0.23</v>
      </c>
      <c r="AF220" s="667">
        <f>'BASE METAS)'!AF211</f>
        <v>0.23</v>
      </c>
      <c r="AG220" s="675">
        <f>'BASE METAS)'!AG211</f>
        <v>0.17</v>
      </c>
      <c r="AH220" s="667">
        <f>'BASE METAS)'!AH211</f>
        <v>0.17</v>
      </c>
      <c r="AI220" s="675">
        <f>'BASE METAS)'!AI211</f>
        <v>0.1</v>
      </c>
      <c r="AJ220" s="862">
        <f>'BASE METAS)'!AJ211</f>
        <v>0.1</v>
      </c>
      <c r="AK220" s="211">
        <f>'BASE METAS)'!AK211</f>
        <v>1</v>
      </c>
      <c r="AL220" s="990">
        <f>'BASE METAS)'!AL211</f>
        <v>1</v>
      </c>
      <c r="AM220" s="959" t="str">
        <f>'BASE METAS)'!AN211</f>
        <v>COBERTURA EN CONSTRUCCIÓN, MODERNIZACIÓN, REHABILITACIÓN Y AMPLIACIÓN DE OBRAS O EDIFICACIONES PARA LA SEGURIDAD PÚBLICA, TRÁNSITO Y PROTECCIÓN CIVIL, ASÍ COMO LA INSTALACIÓN DE EQUIPO, ACCESORIOS Y MUEBLES NECESARIOS PARA EL DESARROLLO DE LAS ACTIVIDADES INHERENTES EN EL AMBITO DEL TERRITORIO MUNICIPAL.</v>
      </c>
      <c r="AN220" s="1018" t="e">
        <f>'BASE METAS)'!#REF!</f>
        <v>#REF!</v>
      </c>
      <c r="AO220" s="970" t="str">
        <f>'BASE METAS)'!AU211</f>
        <v>ESTRATÉGICO</v>
      </c>
      <c r="AP220" s="981" t="str">
        <f>'BASE METAS)'!AO211</f>
        <v>NÚMERO DE CONSTRUCCIÓNES, MODERNIZACIÓNES, REHABILITACIÓNES Y AMPLIACIÓNES DE OBRAS O EDIFICACIONES PARA LA SEGURIDAD PÚBLICA, TRÁNSITO Y PROTECCIÓN CIVIL, ASÍ COMO LA INSTALACIÓN DE EQUIPO, ACCESORIOS Y MUEBLES NECESARIOS PARA EL DESARROLLO DE LAS ACTIVIDADES INHERENTES EN EL AMBITO DEL TERRITORIO MUNICIPAL  REALIZADAS</v>
      </c>
      <c r="AQ220" s="1035" t="str">
        <f>'BASE METAS)'!AP211</f>
        <v>NÚMERO DE CONSTRUCCIÓNES, MODERNIZACIÓNES, REHABILITACIÓNES Y AMPLIACIÓNES DE OBRAS O EDIFICACIONES PARA LA SEGURIDAD PÚBLICA, TRÁNSITO Y PROTECCIÓN CIVIL, ASÍ COMO LA INSTALACIÓN DE EQUIPO, ACCESORIOS Y MUEBLES NECESARIOS PARA EL DESARROLLO DE LAS ACTIVIDADES INHERENTES EN EL AMBITO DEL TERRITORIO MUNICIPAL PROGRAMADAS</v>
      </c>
      <c r="AR220" s="970">
        <f>'BASE METAS)'!AQ211</f>
        <v>100</v>
      </c>
      <c r="AS220" s="970" t="str">
        <f>'BASE METAS)'!AR211</f>
        <v>OBRA</v>
      </c>
      <c r="AT220" s="970" t="str">
        <f>'BASE METAS)'!AS211</f>
        <v>EFICACIA</v>
      </c>
      <c r="AU220" s="1483">
        <f>'BASE METAS)'!BO211</f>
        <v>2.7755575615628914E-17</v>
      </c>
      <c r="AV220" s="1340">
        <f>'BASE METAS)'!BQ211</f>
        <v>1</v>
      </c>
      <c r="AW220" s="1352">
        <f>'BASE METAS)'!BR211</f>
        <v>0</v>
      </c>
      <c r="AX220" s="1">
        <f>'BASE METAS)'!BS211</f>
        <v>0.23</v>
      </c>
      <c r="AY220" s="1">
        <f>'BASE METAS)'!BT211</f>
        <v>0</v>
      </c>
      <c r="AZ220" s="1">
        <f>'BASE METAS)'!BU211</f>
        <v>0.23</v>
      </c>
      <c r="BA220" s="1">
        <f>'BASE METAS)'!BV211</f>
        <v>0</v>
      </c>
      <c r="BB220" s="1">
        <f>'BASE METAS)'!BW211</f>
        <v>0</v>
      </c>
      <c r="BC220" s="1">
        <f>'BASE METAS)'!BX211</f>
        <v>1</v>
      </c>
      <c r="BD220" s="1">
        <f>'BASE METAS)'!BY211</f>
        <v>0</v>
      </c>
      <c r="BE220" s="1">
        <f>'BASE METAS)'!CG211</f>
        <v>0</v>
      </c>
      <c r="BF220" s="1">
        <f>'BASE METAS)'!CJ211</f>
        <v>0</v>
      </c>
      <c r="BG220" s="1">
        <f>'BASE METAS)'!CK211</f>
        <v>0</v>
      </c>
      <c r="BH220" s="1">
        <f>'BASE METAS)'!CL211</f>
        <v>0</v>
      </c>
      <c r="BI220" s="1">
        <f>'BASE METAS)'!CM211</f>
        <v>0</v>
      </c>
      <c r="BJ220" s="1">
        <f>'BASE METAS)'!CN211</f>
        <v>0</v>
      </c>
      <c r="BK220" s="1">
        <f>'BASE METAS)'!CO211</f>
        <v>0.5</v>
      </c>
      <c r="BL220" s="1">
        <f>'BASE METAS)'!CP211</f>
        <v>0.09</v>
      </c>
      <c r="BM220" s="1">
        <f>'BASE METAS)'!CQ211</f>
        <v>7.0000000000000007E-2</v>
      </c>
      <c r="BN220" s="1">
        <f>'BASE METAS)'!CR211</f>
        <v>7.0000000000000007E-2</v>
      </c>
      <c r="BO220" s="1">
        <f>'BASE METAS)'!CS211</f>
        <v>0.06</v>
      </c>
      <c r="BP220" s="1">
        <f>'BASE METAS)'!CT211</f>
        <v>0.06</v>
      </c>
      <c r="BQ220" s="1">
        <f>'BASE METAS)'!CU211</f>
        <v>0.05</v>
      </c>
      <c r="BR220" s="1">
        <f>'BASE METAS)'!CV211</f>
        <v>0.06</v>
      </c>
      <c r="BS220" s="1">
        <f>'BASE METAS)'!CW211</f>
        <v>0.04</v>
      </c>
      <c r="BT220" s="1">
        <f>'BASE METAS)'!CX211</f>
        <v>0</v>
      </c>
      <c r="BU220" s="1">
        <f>'BASE METAS)'!FA211</f>
        <v>1</v>
      </c>
      <c r="BV220" s="1">
        <f>'BASE METAS)'!FB211</f>
        <v>0</v>
      </c>
      <c r="BW220" s="1">
        <f>'BASE METAS)'!FC211</f>
        <v>0.09</v>
      </c>
      <c r="BX220" s="1">
        <f>'BASE METAS)'!FD211</f>
        <v>0</v>
      </c>
      <c r="BY220" s="1">
        <f>'BASE METAS)'!FE211</f>
        <v>0.09</v>
      </c>
      <c r="BZ220" s="1">
        <f>'BASE METAS)'!FF211</f>
        <v>0</v>
      </c>
      <c r="CA220" s="1">
        <f>'BASE METAS)'!FG211</f>
        <v>0</v>
      </c>
      <c r="CB220" s="1">
        <f>'BASE METAS)'!FH211</f>
        <v>1</v>
      </c>
      <c r="CC220" s="1">
        <f>'BASE METAS)'!FI211</f>
        <v>0</v>
      </c>
      <c r="CD220" s="1">
        <f>'BASE METAS)'!FJ211</f>
        <v>1</v>
      </c>
      <c r="CE220" s="1">
        <f>'BASE METAS)'!FK211</f>
        <v>0</v>
      </c>
      <c r="CF220" s="1">
        <f>'BASE METAS)'!FL211</f>
        <v>7.0000000000000007E-2</v>
      </c>
      <c r="CG220" s="1">
        <f>'BASE METAS)'!FM211</f>
        <v>0</v>
      </c>
    </row>
    <row r="221" spans="1:85" ht="67.5" customHeight="1" x14ac:dyDescent="0.2">
      <c r="A221" s="1">
        <f>'BASE METAS)'!A212</f>
        <v>33</v>
      </c>
      <c r="B221" s="7156"/>
      <c r="C221" s="1343">
        <f>'BASE METAS)'!C212</f>
        <v>641</v>
      </c>
      <c r="D221" s="1343">
        <f>'BASE METAS)'!D212</f>
        <v>42</v>
      </c>
      <c r="E221" s="1374" t="str">
        <f>'BASE METAS)'!E212</f>
        <v xml:space="preserve">OPERACIÓN Y MANTENIMIENTO DE INFRAESTRUCTURA HIDRÁULICA PARA EL SUMINISTRO DE AGUA EN EL BLOQUE </v>
      </c>
      <c r="F221" s="29" t="str">
        <f>'BASE METAS)'!F212</f>
        <v>F00</v>
      </c>
      <c r="G221" s="29" t="str">
        <f>'BASE METAS)'!G212</f>
        <v>124</v>
      </c>
      <c r="H221" s="29" t="str">
        <f>'BASE METAS)'!H212</f>
        <v>10</v>
      </c>
      <c r="I221" s="29" t="str">
        <f>'BASE METAS)'!I212</f>
        <v>02</v>
      </c>
      <c r="J221" s="29" t="str">
        <f>'BASE METAS)'!J212</f>
        <v>02</v>
      </c>
      <c r="K221" s="34" t="str">
        <f>'BASE METAS)'!K212</f>
        <v>02</v>
      </c>
      <c r="L221" s="29" t="str">
        <f>'BASE METAS)'!L212</f>
        <v>02</v>
      </c>
      <c r="M221" s="29" t="str">
        <f>'BASE METAS)'!M212</f>
        <v>101</v>
      </c>
      <c r="N221" s="38" t="str">
        <f>'BASE METAS)'!N212</f>
        <v>Desarrollo Urbano y Obras Públicas</v>
      </c>
      <c r="O221" s="1361" t="str">
        <f>'BASE METAS)'!O212</f>
        <v>Obras Públicas</v>
      </c>
      <c r="P221" s="38" t="str">
        <f>'BASE METAS)'!P212</f>
        <v>Desarrollo regional, urbano y ecología</v>
      </c>
      <c r="Q221" s="38" t="str">
        <f>'BASE METAS)'!Q212</f>
        <v>Desarrollo y equipamiento urbano</v>
      </c>
      <c r="R221" s="38" t="str">
        <f>'BASE METAS)'!R212</f>
        <v>Agua y saneamiento</v>
      </c>
      <c r="S221" s="1361" t="str">
        <f>'BASE METAS)'!S212</f>
        <v>Agua potable</v>
      </c>
      <c r="T221" s="38" t="str">
        <f>'BASE METAS)'!T212</f>
        <v>Operación y mantenimiento de infraestructura hidráulica para el suministro de agua en bloque</v>
      </c>
      <c r="U221" s="103" t="str">
        <f>'BASE METAS)'!U212</f>
        <v>Mantener en buen estado las calles y caminos vecinales del territorio municipal atendiendo los requerimientos en mantenimiento con las tomas domiciliaras.</v>
      </c>
      <c r="V221" s="1359" t="str">
        <f>'BASE METAS)'!V212</f>
        <v>Tlalnepantla Progresista</v>
      </c>
      <c r="W221" s="831">
        <f>'BASE METAS)'!W212</f>
        <v>305852.19</v>
      </c>
      <c r="X221" s="90" t="str">
        <f>'BASE METAS)'!X212</f>
        <v>OBRA PÚBLICA (AGUA, REMA PIM)</v>
      </c>
      <c r="Y221" s="863">
        <f>'BASE METAS)'!Y212</f>
        <v>1</v>
      </c>
      <c r="Z221" s="870" t="str">
        <f>'BASE METAS)'!Z212</f>
        <v>CONTRATOS PARA SUSTITUCIÓN DE DESCARGAS DE DRENAJE Y TOMAS DE AGUA DOMICILIARIA PARA EL MEJORAMIENTO DEL SISTEMA.</v>
      </c>
      <c r="AA221" s="848" t="str">
        <f>'BASE METAS)'!AA212</f>
        <v>OBRA</v>
      </c>
      <c r="AB221" s="849">
        <f>'BASE METAS)'!AB212</f>
        <v>3</v>
      </c>
      <c r="AC221" s="849">
        <f>'BASE METAS)'!AC212</f>
        <v>3</v>
      </c>
      <c r="AD221" s="850">
        <f>'BASE METAS)'!AD212</f>
        <v>1</v>
      </c>
      <c r="AE221" s="849">
        <f>'BASE METAS)'!AE212</f>
        <v>0</v>
      </c>
      <c r="AF221" s="850">
        <f>'BASE METAS)'!AF212</f>
        <v>0</v>
      </c>
      <c r="AG221" s="849">
        <f>'BASE METAS)'!AG212</f>
        <v>0</v>
      </c>
      <c r="AH221" s="850">
        <f>'BASE METAS)'!AH212</f>
        <v>0</v>
      </c>
      <c r="AI221" s="849">
        <f>'BASE METAS)'!AI212</f>
        <v>0</v>
      </c>
      <c r="AJ221" s="851">
        <f>'BASE METAS)'!AJ212</f>
        <v>0</v>
      </c>
      <c r="AK221" s="211">
        <f>'BASE METAS)'!AK212</f>
        <v>1</v>
      </c>
      <c r="AL221" s="994">
        <f>'BASE METAS)'!AL212</f>
        <v>1</v>
      </c>
      <c r="AM221" s="1125" t="str">
        <f>'BASE METAS)'!AN212</f>
        <v>MIDE ACCIONES DESTINADAS PARA EL SUMINISTRO Y RACIONALIZACION DE AGUA POTABLE EN TOMAS DOMICILIARIAS</v>
      </c>
      <c r="AN221" s="1184" t="e">
        <f>'BASE METAS)'!#REF!</f>
        <v>#REF!</v>
      </c>
      <c r="AO221" s="995" t="str">
        <f>'BASE METAS)'!AU212</f>
        <v>DESEMPEÑO</v>
      </c>
      <c r="AP221" s="1185" t="str">
        <f>'BASE METAS)'!AO212</f>
        <v>ACCIONES DESTINADAS PARA EL SUMINISTRO Y RACIONALIZACION DE AGUA POTABLE REALIZADAS</v>
      </c>
      <c r="AQ221" s="1180" t="str">
        <f>'BASE METAS)'!AP212</f>
        <v>ACCIONES DESTINADAS PARA EL SUMINISTRO Y RACIONALIZACION DE AGUA POTABLE PROGRAMADAS</v>
      </c>
      <c r="AR221" s="1127">
        <f>'BASE METAS)'!AQ212</f>
        <v>100</v>
      </c>
      <c r="AS221" s="1150" t="str">
        <f>'BASE METAS)'!AR212</f>
        <v>OBRA</v>
      </c>
      <c r="AT221" s="303" t="str">
        <f>'BASE METAS)'!AS212</f>
        <v>EFICACIA</v>
      </c>
      <c r="AU221" s="1483">
        <f>'BASE METAS)'!BO212</f>
        <v>0</v>
      </c>
      <c r="AV221" s="1">
        <f>'BASE METAS)'!BQ212</f>
        <v>3</v>
      </c>
      <c r="AW221" s="1">
        <f>'BASE METAS)'!BR212</f>
        <v>0</v>
      </c>
      <c r="AX221" s="1">
        <f>'BASE METAS)'!BS212</f>
        <v>0</v>
      </c>
      <c r="AY221" s="1">
        <f>'BASE METAS)'!BT212</f>
        <v>0</v>
      </c>
      <c r="AZ221" s="1">
        <f>'BASE METAS)'!BU212</f>
        <v>0</v>
      </c>
      <c r="BA221" s="1" t="e">
        <f>'BASE METAS)'!BV212</f>
        <v>#DIV/0!</v>
      </c>
      <c r="BB221" s="1">
        <f>'BASE METAS)'!BW212</f>
        <v>0</v>
      </c>
      <c r="BC221" s="1">
        <f>'BASE METAS)'!BX212</f>
        <v>3</v>
      </c>
      <c r="BD221" s="1">
        <f>'BASE METAS)'!BY212</f>
        <v>0</v>
      </c>
      <c r="BE221" s="1">
        <f>'BASE METAS)'!CG212</f>
        <v>0</v>
      </c>
      <c r="BF221" s="1">
        <f>'BASE METAS)'!CJ212</f>
        <v>0</v>
      </c>
      <c r="BG221" s="1">
        <f>'BASE METAS)'!CK212</f>
        <v>0</v>
      </c>
      <c r="BH221" s="1">
        <f>'BASE METAS)'!CL212</f>
        <v>0</v>
      </c>
      <c r="BI221" s="1">
        <f>'BASE METAS)'!CM212</f>
        <v>0</v>
      </c>
      <c r="BJ221" s="1">
        <f>'BASE METAS)'!CN212</f>
        <v>0</v>
      </c>
      <c r="BK221" s="1">
        <f>'BASE METAS)'!CO212</f>
        <v>3</v>
      </c>
      <c r="BL221" s="1">
        <f>'BASE METAS)'!CP212</f>
        <v>0</v>
      </c>
      <c r="BM221" s="1">
        <f>'BASE METAS)'!CQ212</f>
        <v>0</v>
      </c>
      <c r="BN221" s="1">
        <f>'BASE METAS)'!CR212</f>
        <v>0</v>
      </c>
      <c r="BO221" s="1">
        <f>'BASE METAS)'!CS212</f>
        <v>0</v>
      </c>
      <c r="BP221" s="1">
        <f>'BASE METAS)'!CT212</f>
        <v>0</v>
      </c>
      <c r="BQ221" s="1">
        <f>'BASE METAS)'!CU212</f>
        <v>0</v>
      </c>
      <c r="BR221" s="1">
        <f>'BASE METAS)'!CV212</f>
        <v>0</v>
      </c>
      <c r="BS221" s="1">
        <f>'BASE METAS)'!CW212</f>
        <v>0</v>
      </c>
      <c r="BT221" s="1">
        <f>'BASE METAS)'!CX212</f>
        <v>0</v>
      </c>
      <c r="BU221" s="1">
        <f>'BASE METAS)'!FA212</f>
        <v>3</v>
      </c>
      <c r="BV221" s="1">
        <f>'BASE METAS)'!FB212</f>
        <v>0</v>
      </c>
      <c r="BW221" s="1">
        <f>'BASE METAS)'!FC212</f>
        <v>0</v>
      </c>
      <c r="BX221" s="1">
        <f>'BASE METAS)'!FD212</f>
        <v>0</v>
      </c>
      <c r="BY221" s="1">
        <f>'BASE METAS)'!FE212</f>
        <v>0</v>
      </c>
      <c r="BZ221" s="1" t="e">
        <f>'BASE METAS)'!FF212</f>
        <v>#DIV/0!</v>
      </c>
      <c r="CA221" s="1">
        <f>'BASE METAS)'!FG212</f>
        <v>0</v>
      </c>
      <c r="CB221" s="1">
        <f>'BASE METAS)'!FH212</f>
        <v>3</v>
      </c>
      <c r="CC221" s="1">
        <f>'BASE METAS)'!FI212</f>
        <v>0</v>
      </c>
      <c r="CD221" s="1">
        <f>'BASE METAS)'!FJ212</f>
        <v>3</v>
      </c>
      <c r="CE221" s="1">
        <f>'BASE METAS)'!FK212</f>
        <v>0</v>
      </c>
      <c r="CF221" s="1">
        <f>'BASE METAS)'!FL212</f>
        <v>0</v>
      </c>
      <c r="CG221" s="1">
        <f>'BASE METAS)'!FM212</f>
        <v>0</v>
      </c>
    </row>
    <row r="222" spans="1:85" ht="12.75" customHeight="1" x14ac:dyDescent="0.25">
      <c r="A222" s="1">
        <f>'BASE METAS)'!A213</f>
        <v>0</v>
      </c>
      <c r="B222" s="1">
        <f>'BASE METAS)'!B213</f>
        <v>0</v>
      </c>
      <c r="C222" s="1">
        <f>'BASE METAS)'!C213</f>
        <v>0</v>
      </c>
      <c r="D222" s="1">
        <f>'BASE METAS)'!D213</f>
        <v>0</v>
      </c>
      <c r="E222" s="5">
        <f>'BASE METAS)'!E213</f>
        <v>0</v>
      </c>
      <c r="F222" s="3">
        <f>'BASE METAS)'!F213</f>
        <v>0</v>
      </c>
      <c r="G222" s="3">
        <f>'BASE METAS)'!G213</f>
        <v>0</v>
      </c>
      <c r="H222" s="3">
        <f>'BASE METAS)'!H213</f>
        <v>0</v>
      </c>
      <c r="I222" s="3">
        <f>'BASE METAS)'!I213</f>
        <v>0</v>
      </c>
      <c r="J222" s="7188" t="str">
        <f>'BASE METAS)'!J213</f>
        <v>TOTAL</v>
      </c>
      <c r="K222" s="7188"/>
      <c r="L222" s="7188"/>
      <c r="M222" s="7188"/>
      <c r="N222" s="1363">
        <f>'BASE METAS)'!N213</f>
        <v>0</v>
      </c>
      <c r="O222" s="1363">
        <f>'BASE METAS)'!O213</f>
        <v>0</v>
      </c>
      <c r="P222" s="1363">
        <f>'BASE METAS)'!P213</f>
        <v>0</v>
      </c>
      <c r="Q222" s="1363">
        <f>'BASE METAS)'!Q213</f>
        <v>0</v>
      </c>
      <c r="R222" s="1363">
        <f>'BASE METAS)'!R213</f>
        <v>0</v>
      </c>
      <c r="S222" s="1363">
        <f>'BASE METAS)'!S213</f>
        <v>0</v>
      </c>
      <c r="T222" s="1363">
        <f>'BASE METAS)'!T213</f>
        <v>0</v>
      </c>
      <c r="U222" s="927">
        <f>'BASE METAS)'!U213</f>
        <v>0</v>
      </c>
      <c r="V222" s="1363">
        <f>'BASE METAS)'!V213</f>
        <v>0</v>
      </c>
      <c r="W222" s="15">
        <f>'BASE METAS)'!W213</f>
        <v>743482820.78000009</v>
      </c>
      <c r="X222" s="5">
        <f>'BASE METAS)'!X213</f>
        <v>0</v>
      </c>
      <c r="Y222" s="1">
        <f>'BASE METAS)'!Y213</f>
        <v>0</v>
      </c>
      <c r="Z222" s="1">
        <f>'BASE METAS)'!Z213</f>
        <v>0</v>
      </c>
      <c r="AA222" s="1">
        <f>'BASE METAS)'!AA213</f>
        <v>0</v>
      </c>
      <c r="AB222" s="1">
        <f>'BASE METAS)'!AB213</f>
        <v>0</v>
      </c>
      <c r="AC222" s="1">
        <f>'BASE METAS)'!AC213</f>
        <v>0</v>
      </c>
      <c r="AD222" s="1">
        <f>'BASE METAS)'!AD213</f>
        <v>0</v>
      </c>
      <c r="AE222" s="1">
        <f>'BASE METAS)'!AE213</f>
        <v>0</v>
      </c>
      <c r="AF222" s="1">
        <f>'BASE METAS)'!AF213</f>
        <v>0</v>
      </c>
      <c r="AG222" s="1">
        <f>'BASE METAS)'!AG213</f>
        <v>0</v>
      </c>
      <c r="AH222" s="1">
        <f>'BASE METAS)'!AH213</f>
        <v>0</v>
      </c>
      <c r="AI222" s="1">
        <f>'BASE METAS)'!AI213</f>
        <v>0</v>
      </c>
      <c r="AJ222" s="1">
        <f>'BASE METAS)'!AJ213</f>
        <v>0</v>
      </c>
      <c r="AK222" s="1">
        <f>'BASE METAS)'!AK213</f>
        <v>0</v>
      </c>
      <c r="AL222" s="1186">
        <f>'BASE METAS)'!AL213</f>
        <v>0</v>
      </c>
      <c r="AM222" s="1187">
        <f>'BASE METAS)'!AM213</f>
        <v>0</v>
      </c>
      <c r="AN222" s="1187">
        <f>'BASE METAS)'!AN213</f>
        <v>0</v>
      </c>
      <c r="AO222" s="1188">
        <f>'BASE METAS)'!AU213</f>
        <v>0</v>
      </c>
      <c r="AP222" s="1189">
        <f>'BASE METAS)'!AO213</f>
        <v>0</v>
      </c>
      <c r="AQ222" s="1181">
        <f>'BASE METAS)'!AP213</f>
        <v>0</v>
      </c>
      <c r="AR222" s="1181">
        <f>'BASE METAS)'!AQ213</f>
        <v>0</v>
      </c>
      <c r="AS222" s="1187">
        <f>'BASE METAS)'!AR213</f>
        <v>0</v>
      </c>
      <c r="AT222" s="1190">
        <f>'BASE METAS)'!AS213</f>
        <v>0</v>
      </c>
      <c r="AU222" s="1495">
        <f>'BASE METAS)'!BO213</f>
        <v>0</v>
      </c>
      <c r="AV222" s="1182">
        <f>'BASE METAS)'!BQ213</f>
        <v>0</v>
      </c>
      <c r="AW222" s="1183">
        <f>'BASE METAS)'!BR213</f>
        <v>0</v>
      </c>
      <c r="AX222" s="1">
        <f>'BASE METAS)'!BS213</f>
        <v>0</v>
      </c>
      <c r="AY222" s="1">
        <f>'BASE METAS)'!BT213</f>
        <v>0</v>
      </c>
      <c r="AZ222" s="1">
        <f>'BASE METAS)'!BU213</f>
        <v>0</v>
      </c>
      <c r="BA222" s="1">
        <f>'BASE METAS)'!BV213</f>
        <v>0</v>
      </c>
      <c r="BB222" s="1">
        <f>'BASE METAS)'!BW213</f>
        <v>0</v>
      </c>
      <c r="BC222" s="1">
        <f>'BASE METAS)'!BX213</f>
        <v>0</v>
      </c>
      <c r="BD222" s="1">
        <f>'BASE METAS)'!BY213</f>
        <v>0</v>
      </c>
      <c r="BE222" s="1">
        <f>'BASE METAS)'!CG213</f>
        <v>0</v>
      </c>
      <c r="BF222" s="1">
        <f>'BASE METAS)'!CJ213</f>
        <v>0</v>
      </c>
      <c r="BG222" s="1">
        <f>'BASE METAS)'!CK213</f>
        <v>0</v>
      </c>
      <c r="BH222" s="1">
        <f>'BASE METAS)'!CL213</f>
        <v>0</v>
      </c>
      <c r="BI222" s="1">
        <f>'BASE METAS)'!CM213</f>
        <v>0</v>
      </c>
      <c r="BJ222" s="1">
        <f>'BASE METAS)'!CN213</f>
        <v>0</v>
      </c>
      <c r="BK222" s="1">
        <f>'BASE METAS)'!CO213</f>
        <v>0</v>
      </c>
      <c r="BL222" s="1">
        <f>'BASE METAS)'!CP213</f>
        <v>0</v>
      </c>
      <c r="BM222" s="1">
        <f>'BASE METAS)'!CQ213</f>
        <v>0</v>
      </c>
      <c r="BN222" s="1">
        <f>'BASE METAS)'!CR213</f>
        <v>0</v>
      </c>
      <c r="BO222" s="1">
        <f>'BASE METAS)'!CS213</f>
        <v>0</v>
      </c>
      <c r="BP222" s="1">
        <f>'BASE METAS)'!CT213</f>
        <v>0</v>
      </c>
      <c r="BQ222" s="1">
        <f>'BASE METAS)'!CU213</f>
        <v>0</v>
      </c>
      <c r="BR222" s="1">
        <f>'BASE METAS)'!CV213</f>
        <v>0</v>
      </c>
      <c r="BS222" s="1">
        <f>'BASE METAS)'!CW213</f>
        <v>0</v>
      </c>
      <c r="BT222" s="1">
        <f>'BASE METAS)'!CX213</f>
        <v>0</v>
      </c>
      <c r="BU222" s="1">
        <f>'BASE METAS)'!FA213</f>
        <v>0</v>
      </c>
      <c r="BV222" s="1">
        <f>'BASE METAS)'!FB213</f>
        <v>0</v>
      </c>
      <c r="BW222" s="1">
        <f>'BASE METAS)'!FC213</f>
        <v>0</v>
      </c>
      <c r="BX222" s="1">
        <f>'BASE METAS)'!FD213</f>
        <v>0</v>
      </c>
      <c r="BY222" s="1">
        <f>'BASE METAS)'!FE213</f>
        <v>0</v>
      </c>
      <c r="BZ222" s="1">
        <f>'BASE METAS)'!FF213</f>
        <v>0</v>
      </c>
      <c r="CA222" s="1">
        <f>'BASE METAS)'!FG213</f>
        <v>0</v>
      </c>
      <c r="CB222" s="1">
        <f>'BASE METAS)'!FH213</f>
        <v>0</v>
      </c>
      <c r="CC222" s="1">
        <f>'BASE METAS)'!FI213</f>
        <v>0</v>
      </c>
      <c r="CD222" s="1">
        <f>'BASE METAS)'!FJ213</f>
        <v>0</v>
      </c>
      <c r="CE222" s="1">
        <f>'BASE METAS)'!FK213</f>
        <v>0</v>
      </c>
      <c r="CF222" s="1">
        <f>'BASE METAS)'!FL213</f>
        <v>0</v>
      </c>
      <c r="CG222" s="1">
        <f>'BASE METAS)'!FM213</f>
        <v>0</v>
      </c>
    </row>
    <row r="223" spans="1:85" x14ac:dyDescent="0.25">
      <c r="A223" s="1">
        <f>'BASE METAS)'!A214</f>
        <v>0</v>
      </c>
      <c r="B223" s="1">
        <f>'BASE METAS)'!B214</f>
        <v>0</v>
      </c>
      <c r="C223" s="1">
        <f>'BASE METAS)'!C214</f>
        <v>0</v>
      </c>
      <c r="D223" s="1">
        <f>'BASE METAS)'!D214</f>
        <v>0</v>
      </c>
      <c r="E223" s="5">
        <f>'BASE METAS)'!E214</f>
        <v>0</v>
      </c>
      <c r="F223" s="3">
        <f>'BASE METAS)'!F214</f>
        <v>0</v>
      </c>
      <c r="G223" s="3">
        <f>'BASE METAS)'!G214</f>
        <v>0</v>
      </c>
      <c r="H223" s="3">
        <f>'BASE METAS)'!H214</f>
        <v>0</v>
      </c>
      <c r="I223" s="3">
        <f>'BASE METAS)'!I214</f>
        <v>0</v>
      </c>
      <c r="J223" s="3">
        <f>'BASE METAS)'!J214</f>
        <v>0</v>
      </c>
      <c r="K223" s="3">
        <f>'BASE METAS)'!K214</f>
        <v>0</v>
      </c>
      <c r="L223" s="3">
        <f>'BASE METAS)'!L214</f>
        <v>0</v>
      </c>
      <c r="M223" s="3">
        <f>'BASE METAS)'!M214</f>
        <v>0</v>
      </c>
      <c r="N223" s="3">
        <f>'BASE METAS)'!N214</f>
        <v>0</v>
      </c>
      <c r="O223" s="3">
        <f>'BASE METAS)'!O214</f>
        <v>0</v>
      </c>
      <c r="P223" s="3">
        <f>'BASE METAS)'!P214</f>
        <v>0</v>
      </c>
      <c r="Q223" s="3">
        <f>'BASE METAS)'!Q214</f>
        <v>0</v>
      </c>
      <c r="R223" s="3">
        <f>'BASE METAS)'!R214</f>
        <v>0</v>
      </c>
      <c r="S223" s="3">
        <f>'BASE METAS)'!S214</f>
        <v>0</v>
      </c>
      <c r="T223" s="3">
        <f>'BASE METAS)'!T214</f>
        <v>0</v>
      </c>
      <c r="U223" s="923">
        <f>'BASE METAS)'!U214</f>
        <v>0</v>
      </c>
      <c r="V223" s="3">
        <f>'BASE METAS)'!V214</f>
        <v>0</v>
      </c>
      <c r="W223" s="4">
        <f>'BASE METAS)'!W214</f>
        <v>0</v>
      </c>
      <c r="X223" s="5">
        <f>'BASE METAS)'!X214</f>
        <v>0</v>
      </c>
      <c r="Y223" s="1">
        <f>'BASE METAS)'!Y214</f>
        <v>0</v>
      </c>
      <c r="Z223" s="1">
        <f>'BASE METAS)'!Z214</f>
        <v>0</v>
      </c>
      <c r="AA223" s="1">
        <f>'BASE METAS)'!AA214</f>
        <v>0</v>
      </c>
      <c r="AB223" s="1">
        <f>'BASE METAS)'!AB214</f>
        <v>0</v>
      </c>
      <c r="AC223" s="1">
        <f>'BASE METAS)'!AC214</f>
        <v>0</v>
      </c>
      <c r="AD223" s="1">
        <f>'BASE METAS)'!AD214</f>
        <v>0</v>
      </c>
      <c r="AE223" s="1">
        <f>'BASE METAS)'!AE214</f>
        <v>0</v>
      </c>
      <c r="AF223" s="1">
        <f>'BASE METAS)'!AF214</f>
        <v>0</v>
      </c>
      <c r="AG223" s="1">
        <f>'BASE METAS)'!AG214</f>
        <v>0</v>
      </c>
      <c r="AH223" s="1">
        <f>'BASE METAS)'!AH214</f>
        <v>0</v>
      </c>
      <c r="AI223" s="1">
        <f>'BASE METAS)'!AI214</f>
        <v>0</v>
      </c>
      <c r="AJ223" s="1">
        <f>'BASE METAS)'!AJ214</f>
        <v>0</v>
      </c>
      <c r="AK223" s="1">
        <f>'BASE METAS)'!AK214</f>
        <v>0</v>
      </c>
      <c r="AL223" s="934">
        <f>'BASE METAS)'!AL214</f>
        <v>0</v>
      </c>
      <c r="AM223" s="1">
        <f>'BASE METAS)'!AM214</f>
        <v>0</v>
      </c>
      <c r="AN223" s="1">
        <f>'BASE METAS)'!AN214</f>
        <v>0</v>
      </c>
      <c r="AO223" s="1">
        <f>'BASE METAS)'!AU214</f>
        <v>0</v>
      </c>
      <c r="AP223" s="1">
        <f>'BASE METAS)'!AO214</f>
        <v>0</v>
      </c>
      <c r="AQ223" s="1">
        <f>'BASE METAS)'!AP214</f>
        <v>0</v>
      </c>
      <c r="AR223" s="1">
        <f>'BASE METAS)'!AQ214</f>
        <v>0</v>
      </c>
      <c r="AS223" s="1">
        <f>'BASE METAS)'!AR214</f>
        <v>0</v>
      </c>
      <c r="AT223" s="1">
        <f>'BASE METAS)'!AS214</f>
        <v>0</v>
      </c>
      <c r="AU223" s="1479">
        <f>'BASE METAS)'!BO214</f>
        <v>0</v>
      </c>
      <c r="AV223" s="1">
        <f>'BASE METAS)'!BQ214</f>
        <v>0</v>
      </c>
      <c r="AW223" s="1">
        <f>'BASE METAS)'!BR214</f>
        <v>0</v>
      </c>
      <c r="AX223" s="1">
        <f>'BASE METAS)'!BS214</f>
        <v>0</v>
      </c>
      <c r="AY223" s="1">
        <f>'BASE METAS)'!BT214</f>
        <v>0</v>
      </c>
      <c r="AZ223" s="1">
        <f>'BASE METAS)'!BU214</f>
        <v>0</v>
      </c>
      <c r="BA223" s="1">
        <f>'BASE METAS)'!BV214</f>
        <v>0</v>
      </c>
      <c r="BB223" s="1">
        <f>'BASE METAS)'!BW214</f>
        <v>0</v>
      </c>
      <c r="BC223" s="1">
        <f>'BASE METAS)'!BX214</f>
        <v>0</v>
      </c>
      <c r="BD223" s="1">
        <f>'BASE METAS)'!BY214</f>
        <v>0</v>
      </c>
      <c r="BE223" s="1">
        <f>'BASE METAS)'!CG214</f>
        <v>0</v>
      </c>
      <c r="BF223" s="1">
        <f>'BASE METAS)'!CJ214</f>
        <v>0</v>
      </c>
      <c r="BG223" s="1">
        <f>'BASE METAS)'!CK214</f>
        <v>0</v>
      </c>
      <c r="BH223" s="1">
        <f>'BASE METAS)'!CL214</f>
        <v>0</v>
      </c>
      <c r="BI223" s="1">
        <f>'BASE METAS)'!CM214</f>
        <v>0</v>
      </c>
      <c r="BJ223" s="1">
        <f>'BASE METAS)'!CN214</f>
        <v>0</v>
      </c>
      <c r="BK223" s="1">
        <f>'BASE METAS)'!CO214</f>
        <v>0</v>
      </c>
      <c r="BL223" s="1">
        <f>'BASE METAS)'!CP214</f>
        <v>0</v>
      </c>
      <c r="BM223" s="1">
        <f>'BASE METAS)'!CQ214</f>
        <v>0</v>
      </c>
      <c r="BN223" s="1">
        <f>'BASE METAS)'!CR214</f>
        <v>0</v>
      </c>
      <c r="BO223" s="1">
        <f>'BASE METAS)'!CS214</f>
        <v>0</v>
      </c>
      <c r="BP223" s="1">
        <f>'BASE METAS)'!CT214</f>
        <v>0</v>
      </c>
      <c r="BQ223" s="1">
        <f>'BASE METAS)'!CU214</f>
        <v>0</v>
      </c>
      <c r="BR223" s="1">
        <f>'BASE METAS)'!CV214</f>
        <v>0</v>
      </c>
      <c r="BS223" s="1">
        <f>'BASE METAS)'!CW214</f>
        <v>0</v>
      </c>
      <c r="BT223" s="1">
        <f>'BASE METAS)'!CX214</f>
        <v>0</v>
      </c>
      <c r="BU223" s="1">
        <f>'BASE METAS)'!FA214</f>
        <v>0</v>
      </c>
      <c r="BV223" s="1">
        <f>'BASE METAS)'!FB214</f>
        <v>0</v>
      </c>
      <c r="BW223" s="1">
        <f>'BASE METAS)'!FC214</f>
        <v>0</v>
      </c>
      <c r="BX223" s="1">
        <f>'BASE METAS)'!FD214</f>
        <v>0</v>
      </c>
      <c r="BY223" s="1">
        <f>'BASE METAS)'!FE214</f>
        <v>0</v>
      </c>
      <c r="BZ223" s="1">
        <f>'BASE METAS)'!FF214</f>
        <v>0</v>
      </c>
      <c r="CA223" s="1">
        <f>'BASE METAS)'!FG214</f>
        <v>0</v>
      </c>
      <c r="CB223" s="1">
        <f>'BASE METAS)'!FH214</f>
        <v>0</v>
      </c>
      <c r="CC223" s="1">
        <f>'BASE METAS)'!FI214</f>
        <v>0</v>
      </c>
      <c r="CD223" s="1">
        <f>'BASE METAS)'!FJ214</f>
        <v>0</v>
      </c>
      <c r="CE223" s="1">
        <f>'BASE METAS)'!FK214</f>
        <v>0</v>
      </c>
      <c r="CF223" s="1">
        <f>'BASE METAS)'!FL214</f>
        <v>0</v>
      </c>
      <c r="CG223" s="1">
        <f>'BASE METAS)'!FM214</f>
        <v>0</v>
      </c>
    </row>
    <row r="224" spans="1:85" ht="12" customHeight="1" x14ac:dyDescent="0.25">
      <c r="A224" s="1">
        <f>'BASE METAS)'!A215</f>
        <v>0</v>
      </c>
      <c r="B224" s="7146" t="str">
        <f>'BASE METAS)'!B215</f>
        <v xml:space="preserve">DEPENDENCIA </v>
      </c>
      <c r="C224" s="7146" t="str">
        <f>'BASE METAS)'!C215</f>
        <v>ENT</v>
      </c>
      <c r="D224" s="7146" t="str">
        <f>'BASE METAS)'!D215</f>
        <v>PROY</v>
      </c>
      <c r="E224" s="7146" t="str">
        <f>'BASE METAS)'!E215</f>
        <v>NOMBRE DEL PROYECTO</v>
      </c>
      <c r="F224" s="7155" t="str">
        <f>'BASE METAS)'!F215</f>
        <v>DG</v>
      </c>
      <c r="G224" s="7155" t="str">
        <f>'BASE METAS)'!G215</f>
        <v>DA</v>
      </c>
      <c r="H224" s="7155" t="str">
        <f>'BASE METAS)'!H215</f>
        <v xml:space="preserve">CLAVE PROGRAMÁTICA </v>
      </c>
      <c r="I224" s="7155"/>
      <c r="J224" s="7155"/>
      <c r="K224" s="7155"/>
      <c r="L224" s="7155"/>
      <c r="M224" s="7155"/>
      <c r="N224" s="1357">
        <f>'BASE METAS)'!N215</f>
        <v>0</v>
      </c>
      <c r="O224" s="1357">
        <f>'BASE METAS)'!O215</f>
        <v>0</v>
      </c>
      <c r="P224" s="7120" t="str">
        <f>'BASE METAS)'!P215</f>
        <v>ESTRUCTURA PROGRAMÁTICA</v>
      </c>
      <c r="Q224" s="7121"/>
      <c r="R224" s="7121"/>
      <c r="S224" s="7121"/>
      <c r="T224" s="7121"/>
      <c r="U224" s="924">
        <f>'BASE METAS)'!U215</f>
        <v>0</v>
      </c>
      <c r="V224" s="1358">
        <f>'BASE METAS)'!V215</f>
        <v>0</v>
      </c>
      <c r="W224" s="7139" t="str">
        <f>'BASE METAS)'!W215</f>
        <v>PRESPUESTO</v>
      </c>
      <c r="X224" s="7216" t="str">
        <f>'BASE METAS)'!X215</f>
        <v>ÁREAS EJECUTORAS</v>
      </c>
      <c r="Y224" s="1">
        <f>'BASE METAS)'!Y215</f>
        <v>0</v>
      </c>
      <c r="Z224" s="1">
        <f>'BASE METAS)'!Z215</f>
        <v>0</v>
      </c>
      <c r="AA224" s="1">
        <f>'BASE METAS)'!AA215</f>
        <v>0</v>
      </c>
      <c r="AB224" s="1">
        <f>'BASE METAS)'!AB215</f>
        <v>0</v>
      </c>
      <c r="AC224" s="1">
        <f>'BASE METAS)'!AC215</f>
        <v>0</v>
      </c>
      <c r="AD224" s="1">
        <f>'BASE METAS)'!AD215</f>
        <v>0</v>
      </c>
      <c r="AE224" s="1">
        <f>'BASE METAS)'!AE215</f>
        <v>0</v>
      </c>
      <c r="AF224" s="1">
        <f>'BASE METAS)'!AF215</f>
        <v>0</v>
      </c>
      <c r="AG224" s="1">
        <f>'BASE METAS)'!AG215</f>
        <v>0</v>
      </c>
      <c r="AH224" s="1">
        <f>'BASE METAS)'!AH215</f>
        <v>0</v>
      </c>
      <c r="AI224" s="1">
        <f>'BASE METAS)'!AI215</f>
        <v>0</v>
      </c>
      <c r="AJ224" s="1">
        <f>'BASE METAS)'!AJ215</f>
        <v>0</v>
      </c>
      <c r="AK224" s="1">
        <f>'BASE METAS)'!AK215</f>
        <v>0</v>
      </c>
      <c r="AL224" s="934">
        <f>'BASE METAS)'!AL215</f>
        <v>0</v>
      </c>
      <c r="AM224" s="1">
        <f>'BASE METAS)'!AM215</f>
        <v>0</v>
      </c>
      <c r="AN224" s="1">
        <f>'BASE METAS)'!AN215</f>
        <v>0</v>
      </c>
      <c r="AO224" s="1">
        <f>'BASE METAS)'!AU215</f>
        <v>0</v>
      </c>
      <c r="AP224" s="1">
        <f>'BASE METAS)'!AO215</f>
        <v>0</v>
      </c>
      <c r="AQ224" s="1">
        <f>'BASE METAS)'!AP215</f>
        <v>0</v>
      </c>
      <c r="AR224" s="1">
        <f>'BASE METAS)'!AQ215</f>
        <v>0</v>
      </c>
      <c r="AS224" s="1">
        <f>'BASE METAS)'!AR215</f>
        <v>0</v>
      </c>
      <c r="AT224" s="1">
        <f>'BASE METAS)'!AS215</f>
        <v>0</v>
      </c>
      <c r="AU224" s="1479">
        <f>'BASE METAS)'!BO215</f>
        <v>0</v>
      </c>
      <c r="AV224" s="1">
        <f>'BASE METAS)'!BQ215</f>
        <v>0</v>
      </c>
      <c r="AW224" s="1">
        <f>'BASE METAS)'!BR215</f>
        <v>0</v>
      </c>
      <c r="AX224" s="1">
        <f>'BASE METAS)'!BS215</f>
        <v>0</v>
      </c>
      <c r="AY224" s="1">
        <f>'BASE METAS)'!BT215</f>
        <v>0</v>
      </c>
      <c r="AZ224" s="1">
        <f>'BASE METAS)'!BU215</f>
        <v>0</v>
      </c>
      <c r="BA224" s="1">
        <f>'BASE METAS)'!BV215</f>
        <v>0</v>
      </c>
      <c r="BB224" s="1">
        <f>'BASE METAS)'!BW215</f>
        <v>0</v>
      </c>
      <c r="BC224" s="1">
        <f>'BASE METAS)'!BX215</f>
        <v>0</v>
      </c>
      <c r="BD224" s="1">
        <f>'BASE METAS)'!BY215</f>
        <v>0</v>
      </c>
      <c r="BE224" s="1">
        <f>'BASE METAS)'!CG215</f>
        <v>0</v>
      </c>
      <c r="BF224" s="1">
        <f>'BASE METAS)'!CJ215</f>
        <v>0</v>
      </c>
      <c r="BG224" s="1">
        <f>'BASE METAS)'!CK215</f>
        <v>0</v>
      </c>
      <c r="BH224" s="1">
        <f>'BASE METAS)'!CL215</f>
        <v>0</v>
      </c>
      <c r="BI224" s="1">
        <f>'BASE METAS)'!CM215</f>
        <v>0</v>
      </c>
      <c r="BJ224" s="1">
        <f>'BASE METAS)'!CN215</f>
        <v>0</v>
      </c>
      <c r="BK224" s="1">
        <f>'BASE METAS)'!CO215</f>
        <v>0</v>
      </c>
      <c r="BL224" s="1">
        <f>'BASE METAS)'!CP215</f>
        <v>0</v>
      </c>
      <c r="BM224" s="1">
        <f>'BASE METAS)'!CQ215</f>
        <v>0</v>
      </c>
      <c r="BN224" s="1">
        <f>'BASE METAS)'!CR215</f>
        <v>0</v>
      </c>
      <c r="BO224" s="1">
        <f>'BASE METAS)'!CS215</f>
        <v>0</v>
      </c>
      <c r="BP224" s="1">
        <f>'BASE METAS)'!CT215</f>
        <v>0</v>
      </c>
      <c r="BQ224" s="1">
        <f>'BASE METAS)'!CU215</f>
        <v>0</v>
      </c>
      <c r="BR224" s="1">
        <f>'BASE METAS)'!CV215</f>
        <v>0</v>
      </c>
      <c r="BS224" s="1">
        <f>'BASE METAS)'!CW215</f>
        <v>0</v>
      </c>
      <c r="BT224" s="1">
        <f>'BASE METAS)'!CX215</f>
        <v>0</v>
      </c>
      <c r="BU224" s="1">
        <f>'BASE METAS)'!FA215</f>
        <v>0</v>
      </c>
      <c r="BV224" s="1">
        <f>'BASE METAS)'!FB215</f>
        <v>0</v>
      </c>
      <c r="BW224" s="1">
        <f>'BASE METAS)'!FC215</f>
        <v>0</v>
      </c>
      <c r="BX224" s="1">
        <f>'BASE METAS)'!FD215</f>
        <v>0</v>
      </c>
      <c r="BY224" s="1">
        <f>'BASE METAS)'!FE215</f>
        <v>0</v>
      </c>
      <c r="BZ224" s="1">
        <f>'BASE METAS)'!FF215</f>
        <v>0</v>
      </c>
      <c r="CA224" s="1">
        <f>'BASE METAS)'!FG215</f>
        <v>0</v>
      </c>
      <c r="CB224" s="1">
        <f>'BASE METAS)'!FH215</f>
        <v>0</v>
      </c>
      <c r="CC224" s="1">
        <f>'BASE METAS)'!FI215</f>
        <v>0</v>
      </c>
      <c r="CD224" s="1">
        <f>'BASE METAS)'!FJ215</f>
        <v>0</v>
      </c>
      <c r="CE224" s="1">
        <f>'BASE METAS)'!FK215</f>
        <v>0</v>
      </c>
      <c r="CF224" s="1">
        <f>'BASE METAS)'!FL215</f>
        <v>0</v>
      </c>
      <c r="CG224" s="1">
        <f>'BASE METAS)'!FM215</f>
        <v>0</v>
      </c>
    </row>
    <row r="225" spans="1:85" ht="12" customHeight="1" x14ac:dyDescent="0.25">
      <c r="A225" s="1">
        <f>'BASE METAS)'!A216</f>
        <v>0</v>
      </c>
      <c r="B225" s="7146"/>
      <c r="C225" s="7146"/>
      <c r="D225" s="7146"/>
      <c r="E225" s="7146"/>
      <c r="F225" s="7155"/>
      <c r="G225" s="7155"/>
      <c r="H225" s="35" t="str">
        <f>'BASE METAS)'!H216</f>
        <v>FN</v>
      </c>
      <c r="I225" s="35" t="str">
        <f>'BASE METAS)'!I216</f>
        <v>Sf</v>
      </c>
      <c r="J225" s="35" t="str">
        <f>'BASE METAS)'!J216</f>
        <v>PG</v>
      </c>
      <c r="K225" s="35" t="str">
        <f>'BASE METAS)'!K216</f>
        <v>Sp</v>
      </c>
      <c r="L225" s="35" t="str">
        <f>'BASE METAS)'!L216</f>
        <v>PY</v>
      </c>
      <c r="M225" s="35" t="str">
        <f>'BASE METAS)'!M216</f>
        <v>FF</v>
      </c>
      <c r="N225" s="35">
        <f>'BASE METAS)'!N216</f>
        <v>0</v>
      </c>
      <c r="O225" s="35">
        <f>'BASE METAS)'!O216</f>
        <v>0</v>
      </c>
      <c r="P225" s="35" t="str">
        <f>'BASE METAS)'!P216</f>
        <v>FN</v>
      </c>
      <c r="Q225" s="35" t="str">
        <f>'BASE METAS)'!Q216</f>
        <v>Sf</v>
      </c>
      <c r="R225" s="35" t="str">
        <f>'BASE METAS)'!R216</f>
        <v>PG</v>
      </c>
      <c r="S225" s="35" t="str">
        <f>'BASE METAS)'!S216</f>
        <v>Sp</v>
      </c>
      <c r="T225" s="35" t="str">
        <f>'BASE METAS)'!T216</f>
        <v>PY</v>
      </c>
      <c r="U225" s="925">
        <f>'BASE METAS)'!U216</f>
        <v>0</v>
      </c>
      <c r="V225" s="35">
        <f>'BASE METAS)'!V216</f>
        <v>0</v>
      </c>
      <c r="W225" s="7139"/>
      <c r="X225" s="7216"/>
      <c r="Y225" s="1">
        <f>'BASE METAS)'!Y216</f>
        <v>0</v>
      </c>
      <c r="Z225" s="1">
        <f>'BASE METAS)'!Z216</f>
        <v>0</v>
      </c>
      <c r="AA225" s="1">
        <f>'BASE METAS)'!AA216</f>
        <v>0</v>
      </c>
      <c r="AB225" s="1">
        <f>'BASE METAS)'!AB216</f>
        <v>0</v>
      </c>
      <c r="AC225" s="1">
        <f>'BASE METAS)'!AC216</f>
        <v>0</v>
      </c>
      <c r="AD225" s="1">
        <f>'BASE METAS)'!AD216</f>
        <v>0</v>
      </c>
      <c r="AE225" s="1">
        <f>'BASE METAS)'!AE216</f>
        <v>0</v>
      </c>
      <c r="AF225" s="1">
        <f>'BASE METAS)'!AF216</f>
        <v>0</v>
      </c>
      <c r="AG225" s="1">
        <f>'BASE METAS)'!AG216</f>
        <v>0</v>
      </c>
      <c r="AH225" s="1">
        <f>'BASE METAS)'!AH216</f>
        <v>0</v>
      </c>
      <c r="AI225" s="1">
        <f>'BASE METAS)'!AI216</f>
        <v>0</v>
      </c>
      <c r="AJ225" s="1">
        <f>'BASE METAS)'!AJ216</f>
        <v>0</v>
      </c>
      <c r="AK225" s="1">
        <f>'BASE METAS)'!AK216</f>
        <v>0</v>
      </c>
      <c r="AL225" s="934">
        <f>'BASE METAS)'!AL216</f>
        <v>0</v>
      </c>
      <c r="AM225" s="1">
        <f>'BASE METAS)'!AM216</f>
        <v>0</v>
      </c>
      <c r="AN225" s="1">
        <f>'BASE METAS)'!AN216</f>
        <v>0</v>
      </c>
      <c r="AO225" s="1">
        <f>'BASE METAS)'!AU216</f>
        <v>0</v>
      </c>
      <c r="AP225" s="1">
        <f>'BASE METAS)'!AO216</f>
        <v>0</v>
      </c>
      <c r="AQ225" s="1">
        <f>'BASE METAS)'!AP216</f>
        <v>0</v>
      </c>
      <c r="AR225" s="1">
        <f>'BASE METAS)'!AQ216</f>
        <v>0</v>
      </c>
      <c r="AS225" s="1">
        <f>'BASE METAS)'!AR216</f>
        <v>0</v>
      </c>
      <c r="AT225" s="1">
        <f>'BASE METAS)'!AS216</f>
        <v>0</v>
      </c>
      <c r="AU225" s="1479">
        <f>'BASE METAS)'!BO216</f>
        <v>0</v>
      </c>
      <c r="AV225" s="1">
        <f>'BASE METAS)'!BQ216</f>
        <v>0</v>
      </c>
      <c r="AW225" s="1">
        <f>'BASE METAS)'!BR216</f>
        <v>0</v>
      </c>
      <c r="AX225" s="1">
        <f>'BASE METAS)'!BS216</f>
        <v>0</v>
      </c>
      <c r="AY225" s="1">
        <f>'BASE METAS)'!BT216</f>
        <v>0</v>
      </c>
      <c r="AZ225" s="1">
        <f>'BASE METAS)'!BU216</f>
        <v>0</v>
      </c>
      <c r="BA225" s="1">
        <f>'BASE METAS)'!BV216</f>
        <v>0</v>
      </c>
      <c r="BB225" s="1">
        <f>'BASE METAS)'!BW216</f>
        <v>0</v>
      </c>
      <c r="BC225" s="1">
        <f>'BASE METAS)'!BX216</f>
        <v>0</v>
      </c>
      <c r="BD225" s="1">
        <f>'BASE METAS)'!BY216</f>
        <v>0</v>
      </c>
      <c r="BE225" s="1">
        <f>'BASE METAS)'!CG216</f>
        <v>0</v>
      </c>
      <c r="BF225" s="1">
        <f>'BASE METAS)'!CJ216</f>
        <v>0</v>
      </c>
      <c r="BG225" s="1">
        <f>'BASE METAS)'!CK216</f>
        <v>0</v>
      </c>
      <c r="BH225" s="1">
        <f>'BASE METAS)'!CL216</f>
        <v>0</v>
      </c>
      <c r="BI225" s="1">
        <f>'BASE METAS)'!CM216</f>
        <v>0</v>
      </c>
      <c r="BJ225" s="1">
        <f>'BASE METAS)'!CN216</f>
        <v>0</v>
      </c>
      <c r="BK225" s="1">
        <f>'BASE METAS)'!CO216</f>
        <v>0</v>
      </c>
      <c r="BL225" s="1">
        <f>'BASE METAS)'!CP216</f>
        <v>0</v>
      </c>
      <c r="BM225" s="1">
        <f>'BASE METAS)'!CQ216</f>
        <v>0</v>
      </c>
      <c r="BN225" s="1">
        <f>'BASE METAS)'!CR216</f>
        <v>0</v>
      </c>
      <c r="BO225" s="1">
        <f>'BASE METAS)'!CS216</f>
        <v>0</v>
      </c>
      <c r="BP225" s="1">
        <f>'BASE METAS)'!CT216</f>
        <v>0</v>
      </c>
      <c r="BQ225" s="1">
        <f>'BASE METAS)'!CU216</f>
        <v>0</v>
      </c>
      <c r="BR225" s="1">
        <f>'BASE METAS)'!CV216</f>
        <v>0</v>
      </c>
      <c r="BS225" s="1">
        <f>'BASE METAS)'!CW216</f>
        <v>0</v>
      </c>
      <c r="BT225" s="1">
        <f>'BASE METAS)'!CX216</f>
        <v>0</v>
      </c>
      <c r="BU225" s="1">
        <f>'BASE METAS)'!FA216</f>
        <v>0</v>
      </c>
      <c r="BV225" s="1">
        <f>'BASE METAS)'!FB216</f>
        <v>0</v>
      </c>
      <c r="BW225" s="1">
        <f>'BASE METAS)'!FC216</f>
        <v>0</v>
      </c>
      <c r="BX225" s="1">
        <f>'BASE METAS)'!FD216</f>
        <v>0</v>
      </c>
      <c r="BY225" s="1">
        <f>'BASE METAS)'!FE216</f>
        <v>0</v>
      </c>
      <c r="BZ225" s="1">
        <f>'BASE METAS)'!FF216</f>
        <v>0</v>
      </c>
      <c r="CA225" s="1">
        <f>'BASE METAS)'!FG216</f>
        <v>0</v>
      </c>
      <c r="CB225" s="1">
        <f>'BASE METAS)'!FH216</f>
        <v>0</v>
      </c>
      <c r="CC225" s="1">
        <f>'BASE METAS)'!FI216</f>
        <v>0</v>
      </c>
      <c r="CD225" s="1">
        <f>'BASE METAS)'!FJ216</f>
        <v>0</v>
      </c>
      <c r="CE225" s="1">
        <f>'BASE METAS)'!FK216</f>
        <v>0</v>
      </c>
      <c r="CF225" s="1">
        <f>'BASE METAS)'!FL216</f>
        <v>0</v>
      </c>
      <c r="CG225" s="1">
        <f>'BASE METAS)'!FM216</f>
        <v>0</v>
      </c>
    </row>
    <row r="226" spans="1:85" ht="165.75" x14ac:dyDescent="0.25">
      <c r="A226" s="1">
        <f>'BASE METAS)'!A217</f>
        <v>34</v>
      </c>
      <c r="B226" s="7156" t="str">
        <f>'BASE METAS)'!B217</f>
        <v>DIRECCIÓN GENERAL DE DESARROLLO URBANO</v>
      </c>
      <c r="C226" s="5684">
        <f>'BASE METAS)'!C217</f>
        <v>700</v>
      </c>
      <c r="D226" s="5684">
        <f>'BASE METAS)'!D217</f>
        <v>1</v>
      </c>
      <c r="E226" s="7151" t="str">
        <f>'BASE METAS)'!E217</f>
        <v>URBANIZACIÓN MUNICIPAL</v>
      </c>
      <c r="F226" s="5706" t="str">
        <f>'BASE METAS)'!F217</f>
        <v>F01</v>
      </c>
      <c r="G226" s="5706" t="str">
        <f>'BASE METAS)'!G217</f>
        <v>123</v>
      </c>
      <c r="H226" s="5706" t="str">
        <f>'BASE METAS)'!H217</f>
        <v>10</v>
      </c>
      <c r="I226" s="5706" t="str">
        <f>'BASE METAS)'!I217</f>
        <v>02</v>
      </c>
      <c r="J226" s="5706" t="str">
        <f>'BASE METAS)'!J217</f>
        <v>01</v>
      </c>
      <c r="K226" s="5706" t="str">
        <f>'BASE METAS)'!K217</f>
        <v>04</v>
      </c>
      <c r="L226" s="5706" t="str">
        <f>'BASE METAS)'!L217</f>
        <v>05</v>
      </c>
      <c r="M226" s="5706" t="str">
        <f>'BASE METAS)'!M217</f>
        <v>101</v>
      </c>
      <c r="N226" s="5697" t="str">
        <f>'BASE METAS)'!N217</f>
        <v>Desarrollo Urbano y Servicios Públicos</v>
      </c>
      <c r="O226" s="5706" t="str">
        <f>'BASE METAS)'!O217</f>
        <v>Desarropllo Urbano</v>
      </c>
      <c r="P226" s="7106" t="str">
        <f>'BASE METAS)'!P217</f>
        <v>Desarrollo regional, urbano y ecología</v>
      </c>
      <c r="Q226" s="7106" t="str">
        <f>'BASE METAS)'!Q217</f>
        <v>Desarrollo y equipamiento urbano</v>
      </c>
      <c r="R226" s="7106" t="str">
        <f>'BASE METAS)'!R217</f>
        <v>Desarrollo urbano</v>
      </c>
      <c r="S226" s="5706" t="str">
        <f>'BASE METAS)'!S217</f>
        <v>Urbanización</v>
      </c>
      <c r="T226" s="5697" t="str">
        <f>'BASE METAS)'!T217</f>
        <v>Urbanización municipal</v>
      </c>
      <c r="U226" s="7726" t="str">
        <f>'BASE METAS)'!U217</f>
        <v>MANTENER EL ORDENAMIENTO DEL TERRITORIO MEDIANTE ACCIONES QUE PERMITAN REGULAR Y CONTROLAR LA EXPANSIÓN O CRECIMIENTO ORDENADO DE LOS CENTROS DE POBLACIÓN DEL MUNICIPIO.</v>
      </c>
      <c r="V226" s="5697" t="str">
        <f>'BASE METAS)'!V217</f>
        <v>Tlalnepantla Progresista</v>
      </c>
      <c r="W226" s="5694">
        <f>'BASE METAS)'!W217</f>
        <v>7387998.4400000004</v>
      </c>
      <c r="X226" s="7102" t="str">
        <f>'BASE METAS)'!X217</f>
        <v>DIRECCIÓN GENERAL DE DESARROLLO URBANO</v>
      </c>
      <c r="Y226" s="457" t="str">
        <f>'BASE METAS)'!Y217</f>
        <v>01</v>
      </c>
      <c r="Z226" s="218" t="str">
        <f>'BASE METAS)'!Z217</f>
        <v>PARTICIPAR EN LAS SESIONES DEL COMITÉ DE PLANEACIÓN Y DESARROLLO MUNICIPAL</v>
      </c>
      <c r="AA226" s="222" t="str">
        <f>'BASE METAS)'!AA217</f>
        <v>SESIÓN</v>
      </c>
      <c r="AB226" s="466">
        <f>'BASE METAS)'!AB217</f>
        <v>6</v>
      </c>
      <c r="AC226" s="459">
        <f>'BASE METAS)'!AC217</f>
        <v>1</v>
      </c>
      <c r="AD226" s="631">
        <f>'BASE METAS)'!AD217</f>
        <v>0.16666666666666666</v>
      </c>
      <c r="AE226" s="459">
        <f>'BASE METAS)'!AE217</f>
        <v>2</v>
      </c>
      <c r="AF226" s="631">
        <f>'BASE METAS)'!AF217</f>
        <v>0.33333333333333331</v>
      </c>
      <c r="AG226" s="459">
        <f>'BASE METAS)'!AG217</f>
        <v>2</v>
      </c>
      <c r="AH226" s="631">
        <f>'BASE METAS)'!AH217</f>
        <v>0.33333333333333331</v>
      </c>
      <c r="AI226" s="459">
        <f>'BASE METAS)'!AI217</f>
        <v>1</v>
      </c>
      <c r="AJ226" s="556">
        <f>'BASE METAS)'!AJ217</f>
        <v>0.16666666666666666</v>
      </c>
      <c r="AK226" s="191">
        <f>'BASE METAS)'!AK217</f>
        <v>0.99999999999999989</v>
      </c>
      <c r="AL226" s="1033">
        <f>'BASE METAS)'!AL217</f>
        <v>1</v>
      </c>
      <c r="AM226" s="1019" t="str">
        <f>'BASE METAS)'!AM217</f>
        <v xml:space="preserve">SESIONES DEL COMITÉ DE PLANEACIÓN Y DESARROLLO MUNICIPAL
</v>
      </c>
      <c r="AN226" s="1019" t="str">
        <f>'BASE METAS)'!AN217</f>
        <v>MIDE EL NÚMERO DE SESIONES REALIZADAS SOBRE LAS PROGRAMADAS</v>
      </c>
      <c r="AO226" s="1344" t="str">
        <f>'BASE METAS)'!AU217</f>
        <v>DESEMPEÑO</v>
      </c>
      <c r="AP226" s="970" t="str">
        <f>'BASE METAS)'!AO217</f>
        <v>SESIONES DEL COPLADEMUN REALIZADAS</v>
      </c>
      <c r="AQ226" s="970" t="str">
        <f>'BASE METAS)'!AP217</f>
        <v>SESIONES DEL COPLADEMUN PROGRAMADAS</v>
      </c>
      <c r="AR226" s="970">
        <f>'BASE METAS)'!AQ217</f>
        <v>100</v>
      </c>
      <c r="AS226" s="970" t="str">
        <f>'BASE METAS)'!AR217</f>
        <v>SESIONES</v>
      </c>
      <c r="AT226" s="970" t="str">
        <f>'BASE METAS)'!AS217</f>
        <v>EFICACIA</v>
      </c>
      <c r="AU226" s="1483">
        <f>'BASE METAS)'!BO217</f>
        <v>0</v>
      </c>
      <c r="AV226" s="1" t="e">
        <f>'BASE METAS)'!#REF!</f>
        <v>#REF!</v>
      </c>
      <c r="AW226" s="1" t="e">
        <f>'BASE METAS)'!#REF!</f>
        <v>#REF!</v>
      </c>
      <c r="AX226" s="1" t="e">
        <f>'BASE METAS)'!#REF!</f>
        <v>#REF!</v>
      </c>
      <c r="AY226" s="1" t="e">
        <f>'BASE METAS)'!#REF!</f>
        <v>#REF!</v>
      </c>
      <c r="AZ226" s="1" t="e">
        <f>'BASE METAS)'!#REF!</f>
        <v>#REF!</v>
      </c>
      <c r="BA226" s="1" t="e">
        <f>'BASE METAS)'!#REF!</f>
        <v>#REF!</v>
      </c>
      <c r="BB226" s="1" t="e">
        <f>'BASE METAS)'!#REF!</f>
        <v>#REF!</v>
      </c>
      <c r="BC226" s="1" t="e">
        <f>'BASE METAS)'!#REF!</f>
        <v>#REF!</v>
      </c>
      <c r="BD226" s="1" t="e">
        <f>'BASE METAS)'!#REF!</f>
        <v>#REF!</v>
      </c>
      <c r="BE226" s="1">
        <f>'BASE METAS)'!CG217</f>
        <v>1</v>
      </c>
      <c r="BF226" s="1">
        <f>'BASE METAS)'!CJ217</f>
        <v>0</v>
      </c>
      <c r="BG226" s="1">
        <f>'BASE METAS)'!CK217</f>
        <v>0</v>
      </c>
      <c r="BH226" s="1">
        <f>'BASE METAS)'!CL217</f>
        <v>0</v>
      </c>
      <c r="BI226" s="1">
        <f>'BASE METAS)'!CM217</f>
        <v>0</v>
      </c>
      <c r="BJ226" s="1">
        <f>'BASE METAS)'!CN217</f>
        <v>1</v>
      </c>
      <c r="BK226" s="1">
        <f>'BASE METAS)'!CO217</f>
        <v>0</v>
      </c>
      <c r="BL226" s="1">
        <f>'BASE METAS)'!CP217</f>
        <v>1</v>
      </c>
      <c r="BM226" s="1">
        <f>'BASE METAS)'!CQ217</f>
        <v>0</v>
      </c>
      <c r="BN226" s="1">
        <f>'BASE METAS)'!CR217</f>
        <v>1</v>
      </c>
      <c r="BO226" s="1">
        <f>'BASE METAS)'!CS217</f>
        <v>0</v>
      </c>
      <c r="BP226" s="1">
        <f>'BASE METAS)'!CT217</f>
        <v>1</v>
      </c>
      <c r="BQ226" s="1">
        <f>'BASE METAS)'!CU217</f>
        <v>0</v>
      </c>
      <c r="BR226" s="1">
        <f>'BASE METAS)'!CV217</f>
        <v>1</v>
      </c>
      <c r="BS226" s="1">
        <f>'BASE METAS)'!CW217</f>
        <v>1</v>
      </c>
      <c r="BT226" s="1">
        <f>'BASE METAS)'!CX217</f>
        <v>0</v>
      </c>
      <c r="BU226" s="1">
        <f>'BASE METAS)'!FA217</f>
        <v>6</v>
      </c>
      <c r="BV226" s="1">
        <f>'BASE METAS)'!FB217</f>
        <v>0</v>
      </c>
      <c r="BW226" s="1">
        <f>'BASE METAS)'!FC217</f>
        <v>0</v>
      </c>
      <c r="BX226" s="1">
        <f>'BASE METAS)'!FD217</f>
        <v>2</v>
      </c>
      <c r="BY226" s="1">
        <f>'BASE METAS)'!FE217</f>
        <v>2</v>
      </c>
      <c r="BZ226" s="1" t="e">
        <f>'BASE METAS)'!FF217</f>
        <v>#DIV/0!</v>
      </c>
      <c r="CA226" s="1">
        <f>'BASE METAS)'!FG217</f>
        <v>3</v>
      </c>
      <c r="CB226" s="1">
        <f>'BASE METAS)'!FH217</f>
        <v>3</v>
      </c>
      <c r="CC226" s="1">
        <f>'BASE METAS)'!FI217</f>
        <v>0.5</v>
      </c>
      <c r="CD226" s="1">
        <f>'BASE METAS)'!FJ217</f>
        <v>6</v>
      </c>
      <c r="CE226" s="1">
        <f>'BASE METAS)'!FK217</f>
        <v>0</v>
      </c>
      <c r="CF226" s="1">
        <f>'BASE METAS)'!FL217</f>
        <v>1</v>
      </c>
      <c r="CG226" s="1">
        <f>'BASE METAS)'!FM217</f>
        <v>1</v>
      </c>
    </row>
    <row r="227" spans="1:85" ht="204" x14ac:dyDescent="0.25">
      <c r="A227" s="1">
        <f>'BASE METAS)'!A218</f>
        <v>0</v>
      </c>
      <c r="B227" s="7156"/>
      <c r="C227" s="5685"/>
      <c r="D227" s="5685"/>
      <c r="E227" s="7152"/>
      <c r="F227" s="5707"/>
      <c r="G227" s="5707"/>
      <c r="H227" s="5707"/>
      <c r="I227" s="5707"/>
      <c r="J227" s="5707"/>
      <c r="K227" s="5707"/>
      <c r="L227" s="5707"/>
      <c r="M227" s="5707"/>
      <c r="N227" s="5698"/>
      <c r="O227" s="5707"/>
      <c r="P227" s="7107"/>
      <c r="Q227" s="7107"/>
      <c r="R227" s="7107"/>
      <c r="S227" s="5707"/>
      <c r="T227" s="5698"/>
      <c r="U227" s="7727"/>
      <c r="V227" s="5698"/>
      <c r="W227" s="5695"/>
      <c r="X227" s="7145"/>
      <c r="Y227" s="458" t="str">
        <f>'BASE METAS)'!Y218</f>
        <v>02</v>
      </c>
      <c r="Z227" s="439" t="str">
        <f>'BASE METAS)'!Z218</f>
        <v>REALIZAR REUNIONES INTERGUBERNAMENTALES CON INSTANCIAS MUNICIPALES, ESTATALES Y FEDERALES</v>
      </c>
      <c r="AA227" s="224" t="str">
        <f>'BASE METAS)'!AA218</f>
        <v>REUNION</v>
      </c>
      <c r="AB227" s="465">
        <f>'BASE METAS)'!AB218</f>
        <v>3</v>
      </c>
      <c r="AC227" s="460">
        <f>'BASE METAS)'!AC218</f>
        <v>0</v>
      </c>
      <c r="AD227" s="544">
        <f>'BASE METAS)'!AD218</f>
        <v>0</v>
      </c>
      <c r="AE227" s="460">
        <f>'BASE METAS)'!AE218</f>
        <v>1</v>
      </c>
      <c r="AF227" s="544">
        <f>'BASE METAS)'!AF218</f>
        <v>0.33333333333333331</v>
      </c>
      <c r="AG227" s="460">
        <f>'BASE METAS)'!AG218</f>
        <v>1</v>
      </c>
      <c r="AH227" s="544">
        <f>'BASE METAS)'!AH218</f>
        <v>0.33333333333333331</v>
      </c>
      <c r="AI227" s="460">
        <f>'BASE METAS)'!AI218</f>
        <v>1</v>
      </c>
      <c r="AJ227" s="545">
        <f>'BASE METAS)'!AJ218</f>
        <v>0.33333333333333331</v>
      </c>
      <c r="AK227" s="191">
        <f>'BASE METAS)'!AK218</f>
        <v>1</v>
      </c>
      <c r="AL227" s="1033">
        <f>'BASE METAS)'!AL218</f>
        <v>2</v>
      </c>
      <c r="AM227" s="1019" t="str">
        <f>'BASE METAS)'!AM218</f>
        <v xml:space="preserve">REUNIONES INTERGUBERNAMENTALES
</v>
      </c>
      <c r="AN227" s="1019" t="str">
        <f>'BASE METAS)'!AN218</f>
        <v>MIDE EL NÚMERO DE REUNIONES INTERGUBERNAMENTALES REALIZADAS SOBRE LAS PROGRAMADAS</v>
      </c>
      <c r="AO227" s="1344" t="str">
        <f>'BASE METAS)'!AU218</f>
        <v>DESEMPEÑO</v>
      </c>
      <c r="AP227" s="970" t="str">
        <f>'BASE METAS)'!AO218</f>
        <v>REUNIONES INTERGUBERNAMENTALES REALIZADAS</v>
      </c>
      <c r="AQ227" s="970" t="str">
        <f>'BASE METAS)'!AP218</f>
        <v>SESIONES INTERGUBERNAMENTALES PROGRAMADAS</v>
      </c>
      <c r="AR227" s="970">
        <f>'BASE METAS)'!AQ218</f>
        <v>100</v>
      </c>
      <c r="AS227" s="970" t="str">
        <f>'BASE METAS)'!AR218</f>
        <v xml:space="preserve">REUNIONES </v>
      </c>
      <c r="AT227" s="970" t="str">
        <f>'BASE METAS)'!AS218</f>
        <v>EFICACIA</v>
      </c>
      <c r="AU227" s="1483">
        <f>'BASE METAS)'!BO218</f>
        <v>0</v>
      </c>
      <c r="AV227" s="1" t="e">
        <f>'BASE METAS)'!#REF!</f>
        <v>#REF!</v>
      </c>
      <c r="AW227" s="1" t="e">
        <f>'BASE METAS)'!#REF!</f>
        <v>#REF!</v>
      </c>
      <c r="AX227" s="1" t="e">
        <f>'BASE METAS)'!#REF!</f>
        <v>#REF!</v>
      </c>
      <c r="AY227" s="1" t="e">
        <f>'BASE METAS)'!#REF!</f>
        <v>#REF!</v>
      </c>
      <c r="AZ227" s="1" t="e">
        <f>'BASE METAS)'!#REF!</f>
        <v>#REF!</v>
      </c>
      <c r="BA227" s="1" t="e">
        <f>'BASE METAS)'!#REF!</f>
        <v>#REF!</v>
      </c>
      <c r="BB227" s="1" t="e">
        <f>'BASE METAS)'!#REF!</f>
        <v>#REF!</v>
      </c>
      <c r="BC227" s="1" t="e">
        <f>'BASE METAS)'!#REF!</f>
        <v>#REF!</v>
      </c>
      <c r="BD227" s="1" t="e">
        <f>'BASE METAS)'!#REF!</f>
        <v>#REF!</v>
      </c>
      <c r="BE227" s="1">
        <f>'BASE METAS)'!CG218</f>
        <v>0</v>
      </c>
      <c r="BF227" s="1">
        <f>'BASE METAS)'!CJ218</f>
        <v>0</v>
      </c>
      <c r="BG227" s="1">
        <f>'BASE METAS)'!CK218</f>
        <v>0</v>
      </c>
      <c r="BH227" s="1">
        <f>'BASE METAS)'!CL218</f>
        <v>0</v>
      </c>
      <c r="BI227" s="1">
        <f>'BASE METAS)'!CM218</f>
        <v>0</v>
      </c>
      <c r="BJ227" s="1">
        <f>'BASE METAS)'!CN218</f>
        <v>0</v>
      </c>
      <c r="BK227" s="1">
        <f>'BASE METAS)'!CO218</f>
        <v>0</v>
      </c>
      <c r="BL227" s="1">
        <f>'BASE METAS)'!CP218</f>
        <v>1</v>
      </c>
      <c r="BM227" s="1">
        <f>'BASE METAS)'!CQ218</f>
        <v>0</v>
      </c>
      <c r="BN227" s="1">
        <f>'BASE METAS)'!CR218</f>
        <v>0</v>
      </c>
      <c r="BO227" s="1">
        <f>'BASE METAS)'!CS218</f>
        <v>1</v>
      </c>
      <c r="BP227" s="1">
        <f>'BASE METAS)'!CT218</f>
        <v>0</v>
      </c>
      <c r="BQ227" s="1">
        <f>'BASE METAS)'!CU218</f>
        <v>0</v>
      </c>
      <c r="BR227" s="1">
        <f>'BASE METAS)'!CV218</f>
        <v>1</v>
      </c>
      <c r="BS227" s="1">
        <f>'BASE METAS)'!CW218</f>
        <v>0</v>
      </c>
      <c r="BT227" s="1">
        <f>'BASE METAS)'!CX218</f>
        <v>0</v>
      </c>
      <c r="BU227" s="1">
        <f>'BASE METAS)'!FA218</f>
        <v>3</v>
      </c>
      <c r="BV227" s="1">
        <f>'BASE METAS)'!FB218</f>
        <v>0</v>
      </c>
      <c r="BW227" s="1">
        <f>'BASE METAS)'!FC218</f>
        <v>1</v>
      </c>
      <c r="BX227" s="1">
        <f>'BASE METAS)'!FD218</f>
        <v>1</v>
      </c>
      <c r="BY227" s="1">
        <f>'BASE METAS)'!FE218</f>
        <v>0</v>
      </c>
      <c r="BZ227" s="1">
        <f>'BASE METAS)'!FF218</f>
        <v>1</v>
      </c>
      <c r="CA227" s="1">
        <f>'BASE METAS)'!FG218</f>
        <v>1</v>
      </c>
      <c r="CB227" s="1">
        <f>'BASE METAS)'!FH218</f>
        <v>2</v>
      </c>
      <c r="CC227" s="1">
        <f>'BASE METAS)'!FI218</f>
        <v>0</v>
      </c>
      <c r="CD227" s="1">
        <f>'BASE METAS)'!FJ218</f>
        <v>3</v>
      </c>
      <c r="CE227" s="1">
        <f>'BASE METAS)'!FK218</f>
        <v>0</v>
      </c>
      <c r="CF227" s="1">
        <f>'BASE METAS)'!FL218</f>
        <v>0</v>
      </c>
      <c r="CG227" s="1">
        <f>'BASE METAS)'!FM218</f>
        <v>0</v>
      </c>
    </row>
    <row r="228" spans="1:85" ht="165.75" x14ac:dyDescent="0.25">
      <c r="A228" s="1">
        <f>'BASE METAS)'!A219</f>
        <v>0</v>
      </c>
      <c r="B228" s="7156"/>
      <c r="C228" s="5685"/>
      <c r="D228" s="5685"/>
      <c r="E228" s="7152"/>
      <c r="F228" s="5707"/>
      <c r="G228" s="5707"/>
      <c r="H228" s="5707"/>
      <c r="I228" s="5707"/>
      <c r="J228" s="5707"/>
      <c r="K228" s="5707"/>
      <c r="L228" s="5707"/>
      <c r="M228" s="5707"/>
      <c r="N228" s="5698"/>
      <c r="O228" s="5707"/>
      <c r="P228" s="7107"/>
      <c r="Q228" s="7107"/>
      <c r="R228" s="7107"/>
      <c r="S228" s="5707"/>
      <c r="T228" s="5698"/>
      <c r="U228" s="7727"/>
      <c r="V228" s="5698"/>
      <c r="W228" s="5695"/>
      <c r="X228" s="7145"/>
      <c r="Y228" s="458" t="str">
        <f>'BASE METAS)'!Y219</f>
        <v>03</v>
      </c>
      <c r="Z228" s="439" t="str">
        <f>'BASE METAS)'!Z219</f>
        <v>ORGANIZAR LAS SESIONES DEL COMITÉ DE PREVENCIÓN Y CONTROL DEL CRECIMIENTO URBANO</v>
      </c>
      <c r="AA228" s="223" t="str">
        <f>'BASE METAS)'!AA219</f>
        <v>SESIÓN</v>
      </c>
      <c r="AB228" s="465">
        <f>'BASE METAS)'!AB219</f>
        <v>6</v>
      </c>
      <c r="AC228" s="460">
        <f>'BASE METAS)'!AC219</f>
        <v>1</v>
      </c>
      <c r="AD228" s="544">
        <f>'BASE METAS)'!AD219</f>
        <v>0.16666666666666666</v>
      </c>
      <c r="AE228" s="460">
        <f>'BASE METAS)'!AE219</f>
        <v>2</v>
      </c>
      <c r="AF228" s="544">
        <f>'BASE METAS)'!AF219</f>
        <v>0.33333333333333331</v>
      </c>
      <c r="AG228" s="460">
        <f>'BASE METAS)'!AG219</f>
        <v>2</v>
      </c>
      <c r="AH228" s="544">
        <f>'BASE METAS)'!AH219</f>
        <v>0.33333333333333331</v>
      </c>
      <c r="AI228" s="460">
        <f>'BASE METAS)'!AI219</f>
        <v>1</v>
      </c>
      <c r="AJ228" s="545">
        <f>'BASE METAS)'!AJ219</f>
        <v>0.16666666666666666</v>
      </c>
      <c r="AK228" s="191">
        <f>'BASE METAS)'!AK219</f>
        <v>0.99999999999999989</v>
      </c>
      <c r="AL228" s="1033">
        <f>'BASE METAS)'!AL219</f>
        <v>3</v>
      </c>
      <c r="AM228" s="1019" t="str">
        <f>'BASE METAS)'!AM219</f>
        <v xml:space="preserve"> SESIONES DEL COMITÉ DE PREVENCIÓN Y CONTROL DEL CRECIMIENTO URBANO
</v>
      </c>
      <c r="AN228" s="1019" t="str">
        <f>'BASE METAS)'!AN219</f>
        <v>MIDE EL NÚMERO DE SESIONES REALIZADAS SOBRE LAS PROGRAMADAS</v>
      </c>
      <c r="AO228" s="1344" t="str">
        <f>'BASE METAS)'!AU219</f>
        <v>DESEMPEÑO</v>
      </c>
      <c r="AP228" s="970" t="str">
        <f>'BASE METAS)'!AO219</f>
        <v>SESIONES DEL COMITÉ REALIZADAS</v>
      </c>
      <c r="AQ228" s="970" t="str">
        <f>'BASE METAS)'!AP219</f>
        <v>SESIONES PROGRAMADAS</v>
      </c>
      <c r="AR228" s="970">
        <f>'BASE METAS)'!AQ219</f>
        <v>100</v>
      </c>
      <c r="AS228" s="970" t="str">
        <f>'BASE METAS)'!AR219</f>
        <v>SESIONES</v>
      </c>
      <c r="AT228" s="970" t="str">
        <f>'BASE METAS)'!AS219</f>
        <v>EFICACIA</v>
      </c>
      <c r="AU228" s="1483">
        <f>'BASE METAS)'!BO219</f>
        <v>0</v>
      </c>
      <c r="AV228" s="1" t="e">
        <f>'BASE METAS)'!#REF!</f>
        <v>#REF!</v>
      </c>
      <c r="AW228" s="1" t="e">
        <f>'BASE METAS)'!#REF!</f>
        <v>#REF!</v>
      </c>
      <c r="AX228" s="1" t="e">
        <f>'BASE METAS)'!#REF!</f>
        <v>#REF!</v>
      </c>
      <c r="AY228" s="1" t="e">
        <f>'BASE METAS)'!#REF!</f>
        <v>#REF!</v>
      </c>
      <c r="AZ228" s="1" t="e">
        <f>'BASE METAS)'!#REF!</f>
        <v>#REF!</v>
      </c>
      <c r="BA228" s="1" t="e">
        <f>'BASE METAS)'!#REF!</f>
        <v>#REF!</v>
      </c>
      <c r="BB228" s="1" t="e">
        <f>'BASE METAS)'!#REF!</f>
        <v>#REF!</v>
      </c>
      <c r="BC228" s="1" t="e">
        <f>'BASE METAS)'!#REF!</f>
        <v>#REF!</v>
      </c>
      <c r="BD228" s="1" t="e">
        <f>'BASE METAS)'!#REF!</f>
        <v>#REF!</v>
      </c>
      <c r="BE228" s="1">
        <f>'BASE METAS)'!CG219</f>
        <v>1</v>
      </c>
      <c r="BF228" s="1">
        <f>'BASE METAS)'!CJ219</f>
        <v>0</v>
      </c>
      <c r="BG228" s="1">
        <f>'BASE METAS)'!CK219</f>
        <v>0</v>
      </c>
      <c r="BH228" s="1">
        <f>'BASE METAS)'!CL219</f>
        <v>0</v>
      </c>
      <c r="BI228" s="1">
        <f>'BASE METAS)'!CM219</f>
        <v>0</v>
      </c>
      <c r="BJ228" s="1">
        <f>'BASE METAS)'!CN219</f>
        <v>1</v>
      </c>
      <c r="BK228" s="1">
        <f>'BASE METAS)'!CO219</f>
        <v>0</v>
      </c>
      <c r="BL228" s="1">
        <f>'BASE METAS)'!CP219</f>
        <v>1</v>
      </c>
      <c r="BM228" s="1">
        <f>'BASE METAS)'!CQ219</f>
        <v>1</v>
      </c>
      <c r="BN228" s="1">
        <f>'BASE METAS)'!CR219</f>
        <v>0</v>
      </c>
      <c r="BO228" s="1">
        <f>'BASE METAS)'!CS219</f>
        <v>1</v>
      </c>
      <c r="BP228" s="1">
        <f>'BASE METAS)'!CT219</f>
        <v>1</v>
      </c>
      <c r="BQ228" s="1">
        <f>'BASE METAS)'!CU219</f>
        <v>0</v>
      </c>
      <c r="BR228" s="1">
        <f>'BASE METAS)'!CV219</f>
        <v>0</v>
      </c>
      <c r="BS228" s="1">
        <f>'BASE METAS)'!CW219</f>
        <v>1</v>
      </c>
      <c r="BT228" s="1">
        <f>'BASE METAS)'!CX219</f>
        <v>0</v>
      </c>
      <c r="BU228" s="1">
        <f>'BASE METAS)'!FA219</f>
        <v>6</v>
      </c>
      <c r="BV228" s="1">
        <f>'BASE METAS)'!FB219</f>
        <v>0</v>
      </c>
      <c r="BW228" s="1">
        <f>'BASE METAS)'!FC219</f>
        <v>1</v>
      </c>
      <c r="BX228" s="1">
        <f>'BASE METAS)'!FD219</f>
        <v>2</v>
      </c>
      <c r="BY228" s="1">
        <f>'BASE METAS)'!FE219</f>
        <v>1</v>
      </c>
      <c r="BZ228" s="1">
        <f>'BASE METAS)'!FF219</f>
        <v>2</v>
      </c>
      <c r="CA228" s="1">
        <f>'BASE METAS)'!FG219</f>
        <v>3</v>
      </c>
      <c r="CB228" s="1">
        <f>'BASE METAS)'!FH219</f>
        <v>3</v>
      </c>
      <c r="CC228" s="1">
        <f>'BASE METAS)'!FI219</f>
        <v>0</v>
      </c>
      <c r="CD228" s="1">
        <f>'BASE METAS)'!FJ219</f>
        <v>6</v>
      </c>
      <c r="CE228" s="1">
        <f>'BASE METAS)'!FK219</f>
        <v>0</v>
      </c>
      <c r="CF228" s="1">
        <f>'BASE METAS)'!FL219</f>
        <v>1</v>
      </c>
      <c r="CG228" s="1">
        <f>'BASE METAS)'!FM219</f>
        <v>1</v>
      </c>
    </row>
    <row r="229" spans="1:85" ht="216.75" x14ac:dyDescent="0.25">
      <c r="A229" s="1">
        <f>'BASE METAS)'!A220</f>
        <v>0</v>
      </c>
      <c r="B229" s="7156"/>
      <c r="C229" s="5685"/>
      <c r="D229" s="5685"/>
      <c r="E229" s="7152"/>
      <c r="F229" s="5707"/>
      <c r="G229" s="5707"/>
      <c r="H229" s="5707"/>
      <c r="I229" s="5707"/>
      <c r="J229" s="5707"/>
      <c r="K229" s="5707"/>
      <c r="L229" s="5707"/>
      <c r="M229" s="5707"/>
      <c r="N229" s="5698"/>
      <c r="O229" s="5707"/>
      <c r="P229" s="7107"/>
      <c r="Q229" s="7107"/>
      <c r="R229" s="7107"/>
      <c r="S229" s="5707"/>
      <c r="T229" s="5698"/>
      <c r="U229" s="7727"/>
      <c r="V229" s="5698"/>
      <c r="W229" s="5695"/>
      <c r="X229" s="7145"/>
      <c r="Y229" s="458" t="str">
        <f>'BASE METAS)'!Y220</f>
        <v>04</v>
      </c>
      <c r="Z229" s="219" t="str">
        <f>'BASE METAS)'!Z220</f>
        <v>REALIZAR REUNIONES CON DESARROLLADORES PARA EL ANALISIS DE PROYECTOS SUSCEPTIBLES DE REALIZARSE</v>
      </c>
      <c r="AA229" s="223" t="str">
        <f>'BASE METAS)'!AA220</f>
        <v>REUNION</v>
      </c>
      <c r="AB229" s="465">
        <f>'BASE METAS)'!AB220</f>
        <v>12</v>
      </c>
      <c r="AC229" s="460">
        <f>'BASE METAS)'!AC220</f>
        <v>2</v>
      </c>
      <c r="AD229" s="544">
        <f>'BASE METAS)'!AD220</f>
        <v>0.16666666666666666</v>
      </c>
      <c r="AE229" s="460">
        <f>'BASE METAS)'!AE220</f>
        <v>3</v>
      </c>
      <c r="AF229" s="544">
        <f>'BASE METAS)'!AF220</f>
        <v>0.25</v>
      </c>
      <c r="AG229" s="460">
        <f>'BASE METAS)'!AG220</f>
        <v>4</v>
      </c>
      <c r="AH229" s="544">
        <f>'BASE METAS)'!AH220</f>
        <v>0.33333333333333331</v>
      </c>
      <c r="AI229" s="460">
        <f>'BASE METAS)'!AI220</f>
        <v>3</v>
      </c>
      <c r="AJ229" s="545">
        <f>'BASE METAS)'!AJ220</f>
        <v>0.25</v>
      </c>
      <c r="AK229" s="191">
        <f>'BASE METAS)'!AK220</f>
        <v>1</v>
      </c>
      <c r="AL229" s="1033">
        <f>'BASE METAS)'!AL220</f>
        <v>4</v>
      </c>
      <c r="AM229" s="1019" t="str">
        <f>'BASE METAS)'!AM220</f>
        <v xml:space="preserve">REUNIONES  PARA EL ANALISIS DE PROYECTOS SUSCEPTIBLES DE REALIZARSE
</v>
      </c>
      <c r="AN229" s="1019" t="str">
        <f>'BASE METAS)'!AN220</f>
        <v>MIDE EL NÚMERO DE REUNIONES PROGRAMADAS SOBRE LAS REUNIONES REALIZADAS</v>
      </c>
      <c r="AO229" s="1344" t="str">
        <f>'BASE METAS)'!AU220</f>
        <v>DESEMPEÑO</v>
      </c>
      <c r="AP229" s="970" t="str">
        <f>'BASE METAS)'!AO220</f>
        <v xml:space="preserve">REUNIONES DE ANÁLISIS DE PROYECTOS REALIZADAS </v>
      </c>
      <c r="AQ229" s="970" t="str">
        <f>'BASE METAS)'!AP220</f>
        <v>REUNIONES DE ANÁLISIS DE PROYECTOS PROGRAMADAS</v>
      </c>
      <c r="AR229" s="970">
        <f>'BASE METAS)'!AQ220</f>
        <v>100</v>
      </c>
      <c r="AS229" s="970" t="str">
        <f>'BASE METAS)'!AR220</f>
        <v xml:space="preserve">REUNIONES </v>
      </c>
      <c r="AT229" s="970" t="str">
        <f>'BASE METAS)'!AS220</f>
        <v>EFICACIA</v>
      </c>
      <c r="AU229" s="1483">
        <f>'BASE METAS)'!BO220</f>
        <v>0</v>
      </c>
      <c r="AV229" s="1" t="e">
        <f>'BASE METAS)'!#REF!</f>
        <v>#REF!</v>
      </c>
      <c r="AW229" s="1" t="e">
        <f>'BASE METAS)'!#REF!</f>
        <v>#REF!</v>
      </c>
      <c r="AX229" s="1" t="e">
        <f>'BASE METAS)'!#REF!</f>
        <v>#REF!</v>
      </c>
      <c r="AY229" s="1" t="e">
        <f>'BASE METAS)'!#REF!</f>
        <v>#REF!</v>
      </c>
      <c r="AZ229" s="1" t="e">
        <f>'BASE METAS)'!#REF!</f>
        <v>#REF!</v>
      </c>
      <c r="BA229" s="1" t="e">
        <f>'BASE METAS)'!#REF!</f>
        <v>#REF!</v>
      </c>
      <c r="BB229" s="1" t="e">
        <f>'BASE METAS)'!#REF!</f>
        <v>#REF!</v>
      </c>
      <c r="BC229" s="1" t="e">
        <f>'BASE METAS)'!#REF!</f>
        <v>#REF!</v>
      </c>
      <c r="BD229" s="1" t="e">
        <f>'BASE METAS)'!#REF!</f>
        <v>#REF!</v>
      </c>
      <c r="BE229" s="1">
        <f>'BASE METAS)'!CG220</f>
        <v>2</v>
      </c>
      <c r="BF229" s="1">
        <f>'BASE METAS)'!CJ220</f>
        <v>0</v>
      </c>
      <c r="BG229" s="1">
        <f>'BASE METAS)'!CK220</f>
        <v>0</v>
      </c>
      <c r="BH229" s="1">
        <f>'BASE METAS)'!CL220</f>
        <v>0</v>
      </c>
      <c r="BI229" s="1">
        <f>'BASE METAS)'!CM220</f>
        <v>0</v>
      </c>
      <c r="BJ229" s="1">
        <f>'BASE METAS)'!CN220</f>
        <v>1</v>
      </c>
      <c r="BK229" s="1">
        <f>'BASE METAS)'!CO220</f>
        <v>1</v>
      </c>
      <c r="BL229" s="1">
        <f>'BASE METAS)'!CP220</f>
        <v>2</v>
      </c>
      <c r="BM229" s="1">
        <f>'BASE METAS)'!CQ220</f>
        <v>0</v>
      </c>
      <c r="BN229" s="1">
        <f>'BASE METAS)'!CR220</f>
        <v>2</v>
      </c>
      <c r="BO229" s="1">
        <f>'BASE METAS)'!CS220</f>
        <v>0</v>
      </c>
      <c r="BP229" s="1">
        <f>'BASE METAS)'!CT220</f>
        <v>2</v>
      </c>
      <c r="BQ229" s="1">
        <f>'BASE METAS)'!CU220</f>
        <v>0</v>
      </c>
      <c r="BR229" s="1">
        <f>'BASE METAS)'!CV220</f>
        <v>2</v>
      </c>
      <c r="BS229" s="1">
        <f>'BASE METAS)'!CW220</f>
        <v>2</v>
      </c>
      <c r="BT229" s="1">
        <f>'BASE METAS)'!CX220</f>
        <v>0</v>
      </c>
      <c r="BU229" s="1">
        <f>'BASE METAS)'!FA220</f>
        <v>12</v>
      </c>
      <c r="BV229" s="1">
        <f>'BASE METAS)'!FB220</f>
        <v>0</v>
      </c>
      <c r="BW229" s="1">
        <f>'BASE METAS)'!FC220</f>
        <v>2</v>
      </c>
      <c r="BX229" s="1">
        <f>'BASE METAS)'!FD220</f>
        <v>3</v>
      </c>
      <c r="BY229" s="1">
        <f>'BASE METAS)'!FE220</f>
        <v>1</v>
      </c>
      <c r="BZ229" s="1">
        <f>'BASE METAS)'!FF220</f>
        <v>1.5</v>
      </c>
      <c r="CA229" s="1">
        <f>'BASE METAS)'!FG220</f>
        <v>5</v>
      </c>
      <c r="CB229" s="1">
        <f>'BASE METAS)'!FH220</f>
        <v>7</v>
      </c>
      <c r="CC229" s="1">
        <f>'BASE METAS)'!FI220</f>
        <v>0.41666666666666669</v>
      </c>
      <c r="CD229" s="1">
        <f>'BASE METAS)'!FJ220</f>
        <v>12</v>
      </c>
      <c r="CE229" s="1">
        <f>'BASE METAS)'!FK220</f>
        <v>0</v>
      </c>
      <c r="CF229" s="1">
        <f>'BASE METAS)'!FL220</f>
        <v>0</v>
      </c>
      <c r="CG229" s="1">
        <f>'BASE METAS)'!FM220</f>
        <v>0</v>
      </c>
    </row>
    <row r="230" spans="1:85" ht="293.25" x14ac:dyDescent="0.25">
      <c r="A230" s="1">
        <f>'BASE METAS)'!A221</f>
        <v>0</v>
      </c>
      <c r="B230" s="7156"/>
      <c r="C230" s="5686"/>
      <c r="D230" s="5686"/>
      <c r="E230" s="7153"/>
      <c r="F230" s="5708"/>
      <c r="G230" s="5708"/>
      <c r="H230" s="5708"/>
      <c r="I230" s="5708"/>
      <c r="J230" s="5708"/>
      <c r="K230" s="5708"/>
      <c r="L230" s="5708"/>
      <c r="M230" s="5708"/>
      <c r="N230" s="5699"/>
      <c r="O230" s="5708"/>
      <c r="P230" s="7108"/>
      <c r="Q230" s="7108"/>
      <c r="R230" s="7108"/>
      <c r="S230" s="5708"/>
      <c r="T230" s="5699"/>
      <c r="U230" s="7728"/>
      <c r="V230" s="5699"/>
      <c r="W230" s="5696"/>
      <c r="X230" s="7103"/>
      <c r="Y230" s="461" t="str">
        <f>'BASE METAS)'!Y221</f>
        <v>05</v>
      </c>
      <c r="Z230" s="226" t="str">
        <f>'BASE METAS)'!Z221</f>
        <v>REALIZAR REUNIONES DEL FIDEICOMISO PARA EL DESARROLLO URBANO REGIONAL DEL NORESTE DEL VALLE DE MÉXICO (ZONA CENTRO DE TLALNEPANTLA)</v>
      </c>
      <c r="AA230" s="227" t="str">
        <f>'BASE METAS)'!AA221</f>
        <v>REUNION</v>
      </c>
      <c r="AB230" s="475">
        <f>'BASE METAS)'!AB221</f>
        <v>10</v>
      </c>
      <c r="AC230" s="420">
        <f>'BASE METAS)'!AC221</f>
        <v>2</v>
      </c>
      <c r="AD230" s="421">
        <f>'BASE METAS)'!AD221</f>
        <v>0.2</v>
      </c>
      <c r="AE230" s="420">
        <f>'BASE METAS)'!AE221</f>
        <v>3</v>
      </c>
      <c r="AF230" s="421">
        <f>'BASE METAS)'!AF221</f>
        <v>0.3</v>
      </c>
      <c r="AG230" s="420">
        <f>'BASE METAS)'!AG221</f>
        <v>3</v>
      </c>
      <c r="AH230" s="421">
        <f>'BASE METAS)'!AH221</f>
        <v>0.3</v>
      </c>
      <c r="AI230" s="420">
        <f>'BASE METAS)'!AI221</f>
        <v>2</v>
      </c>
      <c r="AJ230" s="422">
        <f>'BASE METAS)'!AJ221</f>
        <v>0.2</v>
      </c>
      <c r="AK230" s="191">
        <f>'BASE METAS)'!AK221</f>
        <v>1</v>
      </c>
      <c r="AL230" s="1033">
        <f>'BASE METAS)'!AL221</f>
        <v>5</v>
      </c>
      <c r="AM230" s="1019" t="str">
        <f>'BASE METAS)'!AM221</f>
        <v xml:space="preserve"> REUNIONES DEL FIDEICOMISO PARA EL DESARROLLO URBANO REGIONAL DEL NORESTE DEL VALLE DE MÉXICO (ZONA CENTRO DE TLALNEPANTLA)
</v>
      </c>
      <c r="AN230" s="1019" t="str">
        <f>'BASE METAS)'!AN221</f>
        <v>MIDE EL NÚMERO DE REUNIONES REALIZADAS SOBRE EL NÚMERO DE REUNIONES PROGRAMAS</v>
      </c>
      <c r="AO230" s="1344" t="str">
        <f>'BASE METAS)'!AU221</f>
        <v>DESEMPEÑO</v>
      </c>
      <c r="AP230" s="970" t="str">
        <f>'BASE METAS)'!AO221</f>
        <v xml:space="preserve">REUNIONES DEL FIDEICOMISO REALIZADAS </v>
      </c>
      <c r="AQ230" s="970" t="str">
        <f>'BASE METAS)'!AP221</f>
        <v>REUNIONES DEL FIDEICOMISO PROGRAMADAS</v>
      </c>
      <c r="AR230" s="970">
        <f>'BASE METAS)'!AQ221</f>
        <v>100</v>
      </c>
      <c r="AS230" s="970" t="str">
        <f>'BASE METAS)'!AR221</f>
        <v xml:space="preserve">REUNIONES </v>
      </c>
      <c r="AT230" s="970" t="str">
        <f>'BASE METAS)'!AS221</f>
        <v>EFICACIA</v>
      </c>
      <c r="AU230" s="1483">
        <f>'BASE METAS)'!BO221</f>
        <v>0</v>
      </c>
      <c r="AV230" s="1">
        <f>'BASE METAS)'!BQ221</f>
        <v>10</v>
      </c>
      <c r="AW230" s="1">
        <f>'BASE METAS)'!BR221</f>
        <v>0</v>
      </c>
      <c r="AX230" s="1">
        <f>'BASE METAS)'!BS221</f>
        <v>3</v>
      </c>
      <c r="AY230" s="1">
        <f>'BASE METAS)'!BT221</f>
        <v>6</v>
      </c>
      <c r="AZ230" s="1">
        <f>'BASE METAS)'!BU221</f>
        <v>-3</v>
      </c>
      <c r="BA230" s="1">
        <f>'BASE METAS)'!BV221</f>
        <v>2</v>
      </c>
      <c r="BB230" s="1">
        <f>'BASE METAS)'!BW221</f>
        <v>8</v>
      </c>
      <c r="BC230" s="1">
        <f>'BASE METAS)'!BX221</f>
        <v>2</v>
      </c>
      <c r="BD230" s="1">
        <f>'BASE METAS)'!BY221</f>
        <v>0.8</v>
      </c>
      <c r="BE230" s="1">
        <f>'BASE METAS)'!CG221</f>
        <v>2</v>
      </c>
      <c r="BF230" s="1">
        <f>'BASE METAS)'!CJ221</f>
        <v>0</v>
      </c>
      <c r="BG230" s="1">
        <f>'BASE METAS)'!CK221</f>
        <v>0</v>
      </c>
      <c r="BH230" s="1">
        <f>'BASE METAS)'!CL221</f>
        <v>0</v>
      </c>
      <c r="BI230" s="1">
        <f>'BASE METAS)'!CM221</f>
        <v>0</v>
      </c>
      <c r="BJ230" s="1">
        <f>'BASE METAS)'!CN221</f>
        <v>1</v>
      </c>
      <c r="BK230" s="1">
        <f>'BASE METAS)'!CO221</f>
        <v>1</v>
      </c>
      <c r="BL230" s="1">
        <f>'BASE METAS)'!CP221</f>
        <v>0</v>
      </c>
      <c r="BM230" s="1">
        <f>'BASE METAS)'!CQ221</f>
        <v>2</v>
      </c>
      <c r="BN230" s="1">
        <f>'BASE METAS)'!CR221</f>
        <v>1</v>
      </c>
      <c r="BO230" s="1">
        <f>'BASE METAS)'!CS221</f>
        <v>2</v>
      </c>
      <c r="BP230" s="1">
        <f>'BASE METAS)'!CT221</f>
        <v>0</v>
      </c>
      <c r="BQ230" s="1">
        <f>'BASE METAS)'!CU221</f>
        <v>2</v>
      </c>
      <c r="BR230" s="1">
        <f>'BASE METAS)'!CV221</f>
        <v>1</v>
      </c>
      <c r="BS230" s="1">
        <f>'BASE METAS)'!CW221</f>
        <v>0</v>
      </c>
      <c r="BT230" s="1">
        <f>'BASE METAS)'!CX221</f>
        <v>0</v>
      </c>
      <c r="BU230" s="1">
        <f>'BASE METAS)'!FA221</f>
        <v>10</v>
      </c>
      <c r="BV230" s="1">
        <f>'BASE METAS)'!FB221</f>
        <v>0</v>
      </c>
      <c r="BW230" s="1">
        <f>'BASE METAS)'!FC221</f>
        <v>0</v>
      </c>
      <c r="BX230" s="1">
        <f>'BASE METAS)'!FD221</f>
        <v>3</v>
      </c>
      <c r="BY230" s="1">
        <f>'BASE METAS)'!FE221</f>
        <v>3</v>
      </c>
      <c r="BZ230" s="1" t="e">
        <f>'BASE METAS)'!FF221</f>
        <v>#DIV/0!</v>
      </c>
      <c r="CA230" s="1">
        <f>'BASE METAS)'!FG221</f>
        <v>5</v>
      </c>
      <c r="CB230" s="1">
        <f>'BASE METAS)'!FH221</f>
        <v>5</v>
      </c>
      <c r="CC230" s="1">
        <f>'BASE METAS)'!FI221</f>
        <v>0.5</v>
      </c>
      <c r="CD230" s="1">
        <f>'BASE METAS)'!FJ221</f>
        <v>10</v>
      </c>
      <c r="CE230" s="1">
        <f>'BASE METAS)'!FK221</f>
        <v>0</v>
      </c>
      <c r="CF230" s="1">
        <f>'BASE METAS)'!FL221</f>
        <v>2</v>
      </c>
      <c r="CG230" s="1">
        <f>'BASE METAS)'!FM221</f>
        <v>2</v>
      </c>
    </row>
    <row r="231" spans="1:85" ht="153" x14ac:dyDescent="0.25">
      <c r="A231" s="1">
        <f>'BASE METAS)'!A222</f>
        <v>35</v>
      </c>
      <c r="B231" s="7156"/>
      <c r="C231" s="5684">
        <f>'BASE METAS)'!C222</f>
        <v>701</v>
      </c>
      <c r="D231" s="5684">
        <f>'BASE METAS)'!D222</f>
        <v>2</v>
      </c>
      <c r="E231" s="7151" t="str">
        <f>'BASE METAS)'!E222</f>
        <v xml:space="preserve">INSTRUMENTACIÓN URBANA </v>
      </c>
      <c r="F231" s="5706" t="str">
        <f>'BASE METAS)'!F222</f>
        <v>F01</v>
      </c>
      <c r="G231" s="5706" t="str">
        <f>'BASE METAS)'!G222</f>
        <v>123</v>
      </c>
      <c r="H231" s="5706" t="str">
        <f>'BASE METAS)'!H222</f>
        <v>10</v>
      </c>
      <c r="I231" s="5706" t="str">
        <f>'BASE METAS)'!I222</f>
        <v>02</v>
      </c>
      <c r="J231" s="5706" t="str">
        <f>'BASE METAS)'!J222</f>
        <v>01</v>
      </c>
      <c r="K231" s="5706" t="str">
        <f>'BASE METAS)'!K222</f>
        <v>02</v>
      </c>
      <c r="L231" s="5706" t="str">
        <f>'BASE METAS)'!L222</f>
        <v>03</v>
      </c>
      <c r="M231" s="5706" t="str">
        <f>'BASE METAS)'!M222</f>
        <v>101</v>
      </c>
      <c r="N231" s="5697" t="str">
        <f>'BASE METAS)'!N222</f>
        <v>Desarrollo Urbano y Servicios Públicos</v>
      </c>
      <c r="O231" s="5706" t="str">
        <f>'BASE METAS)'!O222</f>
        <v>Desarropllo Urbano</v>
      </c>
      <c r="P231" s="7106" t="str">
        <f>'BASE METAS)'!P222</f>
        <v>Desarrollo regional, urbano y ecología</v>
      </c>
      <c r="Q231" s="7106" t="str">
        <f>'BASE METAS)'!Q222</f>
        <v>Desarrollo y equipamiento urbano</v>
      </c>
      <c r="R231" s="7106" t="str">
        <f>'BASE METAS)'!R222</f>
        <v>Desarrollo urbano</v>
      </c>
      <c r="S231" s="5697" t="str">
        <f>'BASE METAS)'!S222</f>
        <v>Planeación, operación y control urbano</v>
      </c>
      <c r="T231" s="5697" t="str">
        <f>'BASE METAS)'!T222</f>
        <v>Instrumentación urbana</v>
      </c>
      <c r="U231" s="7726" t="str">
        <f>'BASE METAS)'!U222</f>
        <v>MANTENER EL ORDENAMIENTO DEL TERRITORIO MEDIANTE ACCIONES QUE PERMITAN REGULAR Y CONTROLAR LA EXPANSIÓN O CRECIMIENTO ORDENADO DE LOS CENTROS DE POBLACIÓN DEL MUNICIPIO.</v>
      </c>
      <c r="V231" s="5697" t="str">
        <f>'BASE METAS)'!V222</f>
        <v>Tlalnepantla Progresista</v>
      </c>
      <c r="W231" s="5694">
        <f>'BASE METAS)'!W222</f>
        <v>11038622.92</v>
      </c>
      <c r="X231" s="7102" t="str">
        <f>'BASE METAS)'!X222</f>
        <v>SUBDIRECCIÓN DE DESARROLLO URBANO</v>
      </c>
      <c r="Y231" s="463" t="str">
        <f>'BASE METAS)'!Y222</f>
        <v>01</v>
      </c>
      <c r="Z231" s="218" t="str">
        <f>'BASE METAS)'!Z222</f>
        <v xml:space="preserve">REALIZAR INSPECCIONES DE AUTORIZACIÓN DE LICENCIAS DE CONSTRUCCIÓN </v>
      </c>
      <c r="AA231" s="222" t="str">
        <f>'BASE METAS)'!AA222</f>
        <v>INSPECCIÓN</v>
      </c>
      <c r="AB231" s="466">
        <f>'BASE METAS)'!AB222</f>
        <v>800</v>
      </c>
      <c r="AC231" s="469">
        <f>'BASE METAS)'!AC222</f>
        <v>100</v>
      </c>
      <c r="AD231" s="576">
        <f>'BASE METAS)'!AD222</f>
        <v>0.125</v>
      </c>
      <c r="AE231" s="470">
        <f>'BASE METAS)'!AE222</f>
        <v>250</v>
      </c>
      <c r="AF231" s="631">
        <f>'BASE METAS)'!AF222</f>
        <v>0.3125</v>
      </c>
      <c r="AG231" s="466">
        <f>'BASE METAS)'!AG222</f>
        <v>250</v>
      </c>
      <c r="AH231" s="631">
        <f>'BASE METAS)'!AH222</f>
        <v>0.3125</v>
      </c>
      <c r="AI231" s="466">
        <f>'BASE METAS)'!AI222</f>
        <v>200</v>
      </c>
      <c r="AJ231" s="556">
        <f>'BASE METAS)'!AJ222</f>
        <v>0.25</v>
      </c>
      <c r="AK231" s="191">
        <f>'BASE METAS)'!AK222</f>
        <v>1</v>
      </c>
      <c r="AL231" s="1078" t="str">
        <f>'BASE METAS)'!AL222</f>
        <v>01</v>
      </c>
      <c r="AM231" s="1019" t="str">
        <f>'BASE METAS)'!AM222</f>
        <v xml:space="preserve">INSPECCIONES EN LAS CONSTRUCCIONES
</v>
      </c>
      <c r="AN231" s="1019" t="str">
        <f>'BASE METAS)'!AN222</f>
        <v>MIDE EL NÚMERO DE INSPECCIONES A CONSTRUCCIONES REALIZADAS SOBRE EL NÚMERO INSPECCIONES PROGRAMADAS</v>
      </c>
      <c r="AO231" s="1344" t="str">
        <f>'BASE METAS)'!AU222</f>
        <v>DESEMPEÑO</v>
      </c>
      <c r="AP231" s="959" t="str">
        <f>'BASE METAS)'!AO222</f>
        <v>INSPECCIONES A CONSTRUCCIONES REALIZADAS</v>
      </c>
      <c r="AQ231" s="959" t="str">
        <f>'BASE METAS)'!AP222</f>
        <v>INSPECCIONES A CONSTRUCCIONES PROGRAMADAS</v>
      </c>
      <c r="AR231" s="970">
        <f>'BASE METAS)'!AQ222</f>
        <v>100</v>
      </c>
      <c r="AS231" s="959" t="str">
        <f>'BASE METAS)'!AR222</f>
        <v>INSPECCIONES</v>
      </c>
      <c r="AT231" s="1018" t="str">
        <f>'BASE METAS)'!AS222</f>
        <v>EFICACIA</v>
      </c>
      <c r="AU231" s="1483">
        <f>'BASE METAS)'!BO222</f>
        <v>0</v>
      </c>
      <c r="AV231" s="1">
        <f>'BASE METAS)'!BQ222</f>
        <v>800</v>
      </c>
      <c r="AW231" s="1">
        <f>'BASE METAS)'!BR222</f>
        <v>0</v>
      </c>
      <c r="AX231" s="1">
        <f>'BASE METAS)'!BS222</f>
        <v>250</v>
      </c>
      <c r="AY231" s="1">
        <f>'BASE METAS)'!BT222</f>
        <v>202</v>
      </c>
      <c r="AZ231" s="1">
        <f>'BASE METAS)'!BU222</f>
        <v>48</v>
      </c>
      <c r="BA231" s="1">
        <f>'BASE METAS)'!BV222</f>
        <v>0.80800000000000005</v>
      </c>
      <c r="BB231" s="1">
        <f>'BASE METAS)'!BW222</f>
        <v>323</v>
      </c>
      <c r="BC231" s="1">
        <f>'BASE METAS)'!BX222</f>
        <v>477</v>
      </c>
      <c r="BD231" s="1">
        <f>'BASE METAS)'!BY222</f>
        <v>0.40375</v>
      </c>
      <c r="BE231" s="1">
        <f>'BASE METAS)'!CG222</f>
        <v>121</v>
      </c>
      <c r="BF231" s="1">
        <f>'BASE METAS)'!CJ222</f>
        <v>0</v>
      </c>
      <c r="BG231" s="1">
        <f>'BASE METAS)'!CK222</f>
        <v>0</v>
      </c>
      <c r="BH231" s="1">
        <f>'BASE METAS)'!CL222</f>
        <v>0</v>
      </c>
      <c r="BI231" s="1">
        <f>'BASE METAS)'!CM222</f>
        <v>30</v>
      </c>
      <c r="BJ231" s="1">
        <f>'BASE METAS)'!CN222</f>
        <v>30</v>
      </c>
      <c r="BK231" s="1">
        <f>'BASE METAS)'!CO222</f>
        <v>40</v>
      </c>
      <c r="BL231" s="1">
        <f>'BASE METAS)'!CP222</f>
        <v>80</v>
      </c>
      <c r="BM231" s="1">
        <f>'BASE METAS)'!CQ222</f>
        <v>90</v>
      </c>
      <c r="BN231" s="1">
        <f>'BASE METAS)'!CR222</f>
        <v>80</v>
      </c>
      <c r="BO231" s="1">
        <f>'BASE METAS)'!CS222</f>
        <v>80</v>
      </c>
      <c r="BP231" s="1">
        <f>'BASE METAS)'!CT222</f>
        <v>90</v>
      </c>
      <c r="BQ231" s="1">
        <f>'BASE METAS)'!CU222</f>
        <v>80</v>
      </c>
      <c r="BR231" s="1">
        <f>'BASE METAS)'!CV222</f>
        <v>70</v>
      </c>
      <c r="BS231" s="1">
        <f>'BASE METAS)'!CW222</f>
        <v>70</v>
      </c>
      <c r="BT231" s="1">
        <f>'BASE METAS)'!CX222</f>
        <v>60</v>
      </c>
      <c r="BU231" s="1">
        <f>'BASE METAS)'!FA222</f>
        <v>800</v>
      </c>
      <c r="BV231" s="1">
        <f>'BASE METAS)'!FB222</f>
        <v>0</v>
      </c>
      <c r="BW231" s="1" t="str">
        <f>'BASE METAS)'!FC222</f>
        <v>80</v>
      </c>
      <c r="BX231" s="1">
        <f>'BASE METAS)'!FD222</f>
        <v>61</v>
      </c>
      <c r="BY231" s="1">
        <f>'BASE METAS)'!FE222</f>
        <v>-19</v>
      </c>
      <c r="BZ231" s="1">
        <f>'BASE METAS)'!FF222</f>
        <v>0.76249999999999996</v>
      </c>
      <c r="CA231" s="1">
        <f>'BASE METAS)'!FG222</f>
        <v>182</v>
      </c>
      <c r="CB231" s="1">
        <f>'BASE METAS)'!FH222</f>
        <v>618</v>
      </c>
      <c r="CC231" s="1">
        <f>'BASE METAS)'!FI222</f>
        <v>0.22750000000000001</v>
      </c>
      <c r="CD231" s="1">
        <f>'BASE METAS)'!FJ222</f>
        <v>800</v>
      </c>
      <c r="CE231" s="1">
        <f>'BASE METAS)'!FK222</f>
        <v>0</v>
      </c>
      <c r="CF231" s="1">
        <f>'BASE METAS)'!FL222</f>
        <v>90</v>
      </c>
      <c r="CG231" s="1">
        <f>'BASE METAS)'!FM222</f>
        <v>75</v>
      </c>
    </row>
    <row r="232" spans="1:85" ht="38.25" customHeight="1" x14ac:dyDescent="0.25">
      <c r="A232" s="1">
        <f>'BASE METAS)'!A223</f>
        <v>0</v>
      </c>
      <c r="B232" s="7156"/>
      <c r="C232" s="5685"/>
      <c r="D232" s="5685"/>
      <c r="E232" s="7152"/>
      <c r="F232" s="5707"/>
      <c r="G232" s="5707"/>
      <c r="H232" s="5707"/>
      <c r="I232" s="5707"/>
      <c r="J232" s="5707"/>
      <c r="K232" s="5707"/>
      <c r="L232" s="5707"/>
      <c r="M232" s="5707"/>
      <c r="N232" s="5698"/>
      <c r="O232" s="5707"/>
      <c r="P232" s="7107"/>
      <c r="Q232" s="7107"/>
      <c r="R232" s="7107"/>
      <c r="S232" s="5698"/>
      <c r="T232" s="5698"/>
      <c r="U232" s="7727"/>
      <c r="V232" s="5698"/>
      <c r="W232" s="5695"/>
      <c r="X232" s="7145"/>
      <c r="Y232" s="464" t="str">
        <f>'BASE METAS)'!Y223</f>
        <v>02</v>
      </c>
      <c r="Z232" s="219" t="str">
        <f>'BASE METAS)'!Z223</f>
        <v>REALIZAR INSPECCIONES DE AUTORIZACIÓN DE LICENCIAS DE USO DE SUELO Y CÉDULAS INFORMATIVAS DE ZONIFICACIÓN</v>
      </c>
      <c r="AA232" s="224" t="str">
        <f>'BASE METAS)'!AA223</f>
        <v>INSPECCIÓN</v>
      </c>
      <c r="AB232" s="465">
        <f>'BASE METAS)'!AB223</f>
        <v>240</v>
      </c>
      <c r="AC232" s="467">
        <f>'BASE METAS)'!AC223</f>
        <v>40</v>
      </c>
      <c r="AD232" s="577">
        <f>'BASE METAS)'!AD223</f>
        <v>0.16666666666666666</v>
      </c>
      <c r="AE232" s="468">
        <f>'BASE METAS)'!AE223</f>
        <v>70</v>
      </c>
      <c r="AF232" s="544">
        <f>'BASE METAS)'!AF223</f>
        <v>0.29166666666666669</v>
      </c>
      <c r="AG232" s="465">
        <f>'BASE METAS)'!AG223</f>
        <v>70</v>
      </c>
      <c r="AH232" s="544">
        <f>'BASE METAS)'!AH223</f>
        <v>0.29166666666666669</v>
      </c>
      <c r="AI232" s="465">
        <f>'BASE METAS)'!AI223</f>
        <v>0</v>
      </c>
      <c r="AJ232" s="545">
        <f>'BASE METAS)'!AJ223</f>
        <v>0</v>
      </c>
      <c r="AK232" s="191">
        <f>'BASE METAS)'!AK223</f>
        <v>0.75</v>
      </c>
      <c r="AL232" s="1078" t="str">
        <f>'BASE METAS)'!AL223</f>
        <v>02</v>
      </c>
      <c r="AM232" s="1019" t="str">
        <f>'BASE METAS)'!AM223</f>
        <v xml:space="preserve">INSPECCIONES DE AUTORIZACIÓN DE LICENCIAS DE USO DE SUELO Y CÉDULAS INFORMATIVAS DE ZONIFICACIÓN
</v>
      </c>
      <c r="AN232" s="1019" t="str">
        <f>'BASE METAS)'!AN223</f>
        <v>MIDE LAREALIZACIÓN DE INSPECCIONES DE AUTORIZACIÓN  DE LICENCIAS DE USO DE SUELO Y CÉDULAS INFORMATIVAS DE ZONIFICACIÓN, RESPECTO A LAS PROGRAMADAS.</v>
      </c>
      <c r="AO232" s="1344" t="str">
        <f>'BASE METAS)'!AU223</f>
        <v>DESEMPEÑO</v>
      </c>
      <c r="AP232" s="959" t="str">
        <f>'BASE METAS)'!AO223</f>
        <v xml:space="preserve">INSPECCIONES DE AUTORIZACIÓN DE LICENCIAS DE USO DE SUELO Y CÉDULAS INFORMATIVAS DE ZONIFICACIÓN </v>
      </c>
      <c r="AQ232" s="959" t="str">
        <f>'BASE METAS)'!AP223</f>
        <v xml:space="preserve"> INSPECCIONES  DE LICENCIAS DE USO DE SUELO Y CÉDULAS INFORMATIVAS DE ZONIFICACIÓN PROGRAMADAS</v>
      </c>
      <c r="AR232" s="970">
        <f>'BASE METAS)'!AQ223</f>
        <v>100</v>
      </c>
      <c r="AS232" s="959" t="str">
        <f>'BASE METAS)'!AR223</f>
        <v>INSPECCIONES</v>
      </c>
      <c r="AT232" s="1018" t="str">
        <f>'BASE METAS)'!AS223</f>
        <v>EFICACIA</v>
      </c>
      <c r="AU232" s="1483">
        <f>'BASE METAS)'!BO223</f>
        <v>0</v>
      </c>
      <c r="AV232" s="1">
        <f>'BASE METAS)'!BQ223</f>
        <v>240</v>
      </c>
      <c r="AW232" s="1">
        <f>'BASE METAS)'!BR223</f>
        <v>0</v>
      </c>
      <c r="AX232" s="1">
        <f>'BASE METAS)'!BS223</f>
        <v>70</v>
      </c>
      <c r="AY232" s="1">
        <f>'BASE METAS)'!BT223</f>
        <v>66</v>
      </c>
      <c r="AZ232" s="1">
        <f>'BASE METAS)'!BU223</f>
        <v>4</v>
      </c>
      <c r="BA232" s="1">
        <f>'BASE METAS)'!BV223</f>
        <v>0.94285714285714284</v>
      </c>
      <c r="BB232" s="1">
        <f>'BASE METAS)'!BW223</f>
        <v>66</v>
      </c>
      <c r="BC232" s="1">
        <f>'BASE METAS)'!BX223</f>
        <v>174</v>
      </c>
      <c r="BD232" s="1">
        <f>'BASE METAS)'!BY223</f>
        <v>0.27500000000000002</v>
      </c>
      <c r="BE232" s="1">
        <f>'BASE METAS)'!CG223</f>
        <v>0</v>
      </c>
      <c r="BF232" s="1">
        <f>'BASE METAS)'!CJ223</f>
        <v>0</v>
      </c>
      <c r="BG232" s="1">
        <f>'BASE METAS)'!CK223</f>
        <v>0</v>
      </c>
      <c r="BH232" s="1">
        <f>'BASE METAS)'!CL223</f>
        <v>0</v>
      </c>
      <c r="BI232" s="1">
        <f>'BASE METAS)'!CM223</f>
        <v>10</v>
      </c>
      <c r="BJ232" s="1">
        <f>'BASE METAS)'!CN223</f>
        <v>15</v>
      </c>
      <c r="BK232" s="1">
        <f>'BASE METAS)'!CO223</f>
        <v>15</v>
      </c>
      <c r="BL232" s="1">
        <f>'BASE METAS)'!CP223</f>
        <v>20</v>
      </c>
      <c r="BM232" s="1">
        <f>'BASE METAS)'!CQ223</f>
        <v>20</v>
      </c>
      <c r="BN232" s="1">
        <f>'BASE METAS)'!CR223</f>
        <v>30</v>
      </c>
      <c r="BO232" s="1">
        <f>'BASE METAS)'!CS223</f>
        <v>25</v>
      </c>
      <c r="BP232" s="1">
        <f>'BASE METAS)'!CT223</f>
        <v>25</v>
      </c>
      <c r="BQ232" s="1">
        <f>'BASE METAS)'!CU223</f>
        <v>20</v>
      </c>
      <c r="BR232" s="1">
        <f>'BASE METAS)'!CV223</f>
        <v>20</v>
      </c>
      <c r="BS232" s="1">
        <f>'BASE METAS)'!CW223</f>
        <v>20</v>
      </c>
      <c r="BT232" s="1">
        <f>'BASE METAS)'!CX223</f>
        <v>20</v>
      </c>
      <c r="BU232" s="1">
        <f>'BASE METAS)'!FA223</f>
        <v>240</v>
      </c>
      <c r="BV232" s="1">
        <f>'BASE METAS)'!FB223</f>
        <v>0</v>
      </c>
      <c r="BW232" s="1" t="str">
        <f>'BASE METAS)'!FC223</f>
        <v>20</v>
      </c>
      <c r="BX232" s="1">
        <f>'BASE METAS)'!FD223</f>
        <v>18</v>
      </c>
      <c r="BY232" s="1">
        <f>'BASE METAS)'!FE223</f>
        <v>-2</v>
      </c>
      <c r="BZ232" s="1">
        <f>'BASE METAS)'!FF223</f>
        <v>0.9</v>
      </c>
      <c r="CA232" s="1">
        <f>'BASE METAS)'!FG223</f>
        <v>18</v>
      </c>
      <c r="CB232" s="1">
        <f>'BASE METAS)'!FH223</f>
        <v>222</v>
      </c>
      <c r="CC232" s="1">
        <f>'BASE METAS)'!FI223</f>
        <v>7.4999999999999997E-2</v>
      </c>
      <c r="CD232" s="1">
        <f>'BASE METAS)'!FJ223</f>
        <v>240</v>
      </c>
      <c r="CE232" s="1">
        <f>'BASE METAS)'!FK223</f>
        <v>0</v>
      </c>
      <c r="CF232" s="1">
        <f>'BASE METAS)'!FL223</f>
        <v>20</v>
      </c>
      <c r="CG232" s="1">
        <f>'BASE METAS)'!FM223</f>
        <v>30</v>
      </c>
    </row>
    <row r="233" spans="1:85" ht="63.75" x14ac:dyDescent="0.25">
      <c r="A233" s="1">
        <f>'BASE METAS)'!A224</f>
        <v>0</v>
      </c>
      <c r="B233" s="7156"/>
      <c r="C233" s="5685"/>
      <c r="D233" s="5685"/>
      <c r="E233" s="7152"/>
      <c r="F233" s="5707"/>
      <c r="G233" s="5707"/>
      <c r="H233" s="5707"/>
      <c r="I233" s="5707"/>
      <c r="J233" s="5707"/>
      <c r="K233" s="5707"/>
      <c r="L233" s="5707"/>
      <c r="M233" s="5707"/>
      <c r="N233" s="5698"/>
      <c r="O233" s="5707"/>
      <c r="P233" s="7107"/>
      <c r="Q233" s="7107"/>
      <c r="R233" s="7107"/>
      <c r="S233" s="5698"/>
      <c r="T233" s="5698"/>
      <c r="U233" s="7727"/>
      <c r="V233" s="5698"/>
      <c r="W233" s="5695"/>
      <c r="X233" s="7145"/>
      <c r="Y233" s="464" t="str">
        <f>'BASE METAS)'!Y224</f>
        <v>03</v>
      </c>
      <c r="Z233" s="219" t="str">
        <f>'BASE METAS)'!Z224</f>
        <v>EXPEDIR LICENCIAS DE CONSTRUCCIÓN</v>
      </c>
      <c r="AA233" s="224" t="str">
        <f>'BASE METAS)'!AA224</f>
        <v>LICENCIA</v>
      </c>
      <c r="AB233" s="465">
        <f>'BASE METAS)'!AB224</f>
        <v>800</v>
      </c>
      <c r="AC233" s="467">
        <f>'BASE METAS)'!AC224</f>
        <v>100</v>
      </c>
      <c r="AD233" s="577">
        <f>'BASE METAS)'!AD224</f>
        <v>0.125</v>
      </c>
      <c r="AE233" s="468">
        <f>'BASE METAS)'!AE224</f>
        <v>250</v>
      </c>
      <c r="AF233" s="544">
        <f>'BASE METAS)'!AF224</f>
        <v>0.3125</v>
      </c>
      <c r="AG233" s="465">
        <f>'BASE METAS)'!AG224</f>
        <v>250</v>
      </c>
      <c r="AH233" s="544">
        <f>'BASE METAS)'!AH224</f>
        <v>0.3125</v>
      </c>
      <c r="AI233" s="465">
        <f>'BASE METAS)'!AI224</f>
        <v>200</v>
      </c>
      <c r="AJ233" s="545">
        <f>'BASE METAS)'!AJ224</f>
        <v>0.25</v>
      </c>
      <c r="AK233" s="191">
        <f>'BASE METAS)'!AK224</f>
        <v>1</v>
      </c>
      <c r="AL233" s="1078" t="str">
        <f>'BASE METAS)'!AL224</f>
        <v>03</v>
      </c>
      <c r="AM233" s="1019" t="str">
        <f>'BASE METAS)'!AM224</f>
        <v xml:space="preserve">LICENCIAS DE CONSTRUCCIÓN
</v>
      </c>
      <c r="AN233" s="1019" t="str">
        <f>'BASE METAS)'!AN224</f>
        <v>MIDE LA EXPEDICIÓN DE LICENCIAS DE CONSTRUCCIÓN, SOBRE LAS LICENCIAS DE CONSTRUCCIÓN SOLICITADAS</v>
      </c>
      <c r="AO233" s="1344" t="str">
        <f>'BASE METAS)'!AU224</f>
        <v>DESEMPEÑO</v>
      </c>
      <c r="AP233" s="959" t="str">
        <f>'BASE METAS)'!AO224</f>
        <v>LICENCIAS DE CONSTRUCCIÓN EXPEDIDAS</v>
      </c>
      <c r="AQ233" s="959" t="str">
        <f>'BASE METAS)'!AP224</f>
        <v>LICENCIAS DE CONSTRUCCIÓN SOLICITADAS</v>
      </c>
      <c r="AR233" s="970">
        <f>'BASE METAS)'!AQ224</f>
        <v>100</v>
      </c>
      <c r="AS233" s="959" t="str">
        <f>'BASE METAS)'!AR224</f>
        <v>EXPEDICIÓN DE LICENCIAS</v>
      </c>
      <c r="AT233" s="959" t="str">
        <f>'BASE METAS)'!AS224</f>
        <v>EFICACIA</v>
      </c>
      <c r="AU233" s="1483">
        <f>'BASE METAS)'!BO224</f>
        <v>0</v>
      </c>
      <c r="AV233" s="1">
        <f>'BASE METAS)'!BQ224</f>
        <v>800</v>
      </c>
      <c r="AW233" s="1">
        <f>'BASE METAS)'!BR224</f>
        <v>0</v>
      </c>
      <c r="AX233" s="1">
        <f>'BASE METAS)'!BS224</f>
        <v>250</v>
      </c>
      <c r="AY233" s="1">
        <f>'BASE METAS)'!BT224</f>
        <v>192</v>
      </c>
      <c r="AZ233" s="1">
        <f>'BASE METAS)'!BU224</f>
        <v>58</v>
      </c>
      <c r="BA233" s="1">
        <f>'BASE METAS)'!BV224</f>
        <v>0.76800000000000002</v>
      </c>
      <c r="BB233" s="1">
        <f>'BASE METAS)'!BW224</f>
        <v>321</v>
      </c>
      <c r="BC233" s="1">
        <f>'BASE METAS)'!BX224</f>
        <v>479</v>
      </c>
      <c r="BD233" s="1">
        <f>'BASE METAS)'!BY224</f>
        <v>0.40125</v>
      </c>
      <c r="BE233" s="1">
        <f>'BASE METAS)'!CG224</f>
        <v>129</v>
      </c>
      <c r="BF233" s="1">
        <f>'BASE METAS)'!CJ224</f>
        <v>0</v>
      </c>
      <c r="BG233" s="1">
        <f>'BASE METAS)'!CK224</f>
        <v>0</v>
      </c>
      <c r="BH233" s="1">
        <f>'BASE METAS)'!CL224</f>
        <v>0</v>
      </c>
      <c r="BI233" s="1">
        <f>'BASE METAS)'!CM224</f>
        <v>30</v>
      </c>
      <c r="BJ233" s="1">
        <f>'BASE METAS)'!CN224</f>
        <v>30</v>
      </c>
      <c r="BK233" s="1">
        <f>'BASE METAS)'!CO224</f>
        <v>40</v>
      </c>
      <c r="BL233" s="1">
        <f>'BASE METAS)'!CP224</f>
        <v>80</v>
      </c>
      <c r="BM233" s="1">
        <f>'BASE METAS)'!CQ224</f>
        <v>90</v>
      </c>
      <c r="BN233" s="1">
        <f>'BASE METAS)'!CR224</f>
        <v>80</v>
      </c>
      <c r="BO233" s="1">
        <f>'BASE METAS)'!CS224</f>
        <v>80</v>
      </c>
      <c r="BP233" s="1">
        <f>'BASE METAS)'!CT224</f>
        <v>90</v>
      </c>
      <c r="BQ233" s="1">
        <f>'BASE METAS)'!CU224</f>
        <v>80</v>
      </c>
      <c r="BR233" s="1">
        <f>'BASE METAS)'!CV224</f>
        <v>70</v>
      </c>
      <c r="BS233" s="1">
        <f>'BASE METAS)'!CW224</f>
        <v>70</v>
      </c>
      <c r="BT233" s="1">
        <f>'BASE METAS)'!CX224</f>
        <v>60</v>
      </c>
      <c r="BU233" s="1">
        <f>'BASE METAS)'!FA224</f>
        <v>800</v>
      </c>
      <c r="BV233" s="1">
        <f>'BASE METAS)'!FB224</f>
        <v>0</v>
      </c>
      <c r="BW233" s="1" t="str">
        <f>'BASE METAS)'!FC224</f>
        <v>80</v>
      </c>
      <c r="BX233" s="1">
        <f>'BASE METAS)'!FD224</f>
        <v>61</v>
      </c>
      <c r="BY233" s="1">
        <f>'BASE METAS)'!FE224</f>
        <v>-19</v>
      </c>
      <c r="BZ233" s="1">
        <f>'BASE METAS)'!FF224</f>
        <v>0.76249999999999996</v>
      </c>
      <c r="CA233" s="1">
        <f>'BASE METAS)'!FG224</f>
        <v>190</v>
      </c>
      <c r="CB233" s="1">
        <f>'BASE METAS)'!FH224</f>
        <v>610</v>
      </c>
      <c r="CC233" s="1">
        <f>'BASE METAS)'!FI224</f>
        <v>0.23749999999999999</v>
      </c>
      <c r="CD233" s="1">
        <f>'BASE METAS)'!FJ224</f>
        <v>800</v>
      </c>
      <c r="CE233" s="1">
        <f>'BASE METAS)'!FK224</f>
        <v>0</v>
      </c>
      <c r="CF233" s="1">
        <f>'BASE METAS)'!FL224</f>
        <v>90</v>
      </c>
      <c r="CG233" s="1">
        <f>'BASE METAS)'!FM224</f>
        <v>75</v>
      </c>
    </row>
    <row r="234" spans="1:85" ht="191.25" x14ac:dyDescent="0.25">
      <c r="A234" s="1">
        <f>'BASE METAS)'!A225</f>
        <v>0</v>
      </c>
      <c r="B234" s="7156"/>
      <c r="C234" s="5685"/>
      <c r="D234" s="5685"/>
      <c r="E234" s="7152"/>
      <c r="F234" s="5707"/>
      <c r="G234" s="5707"/>
      <c r="H234" s="5707"/>
      <c r="I234" s="5707"/>
      <c r="J234" s="5707"/>
      <c r="K234" s="5707"/>
      <c r="L234" s="5707"/>
      <c r="M234" s="5707"/>
      <c r="N234" s="5698"/>
      <c r="O234" s="5707"/>
      <c r="P234" s="7107"/>
      <c r="Q234" s="7107"/>
      <c r="R234" s="7107"/>
      <c r="S234" s="5698"/>
      <c r="T234" s="5698"/>
      <c r="U234" s="7727"/>
      <c r="V234" s="5698"/>
      <c r="W234" s="5695"/>
      <c r="X234" s="7145"/>
      <c r="Y234" s="464" t="str">
        <f>'BASE METAS)'!Y225</f>
        <v>04</v>
      </c>
      <c r="Z234" s="219" t="str">
        <f>'BASE METAS)'!Z225</f>
        <v>EMITIR ACUERDOS DE CAMBIOS DE USO DE SUELO, INCREMENTO DE DENSIDAD, INTENSIDAD Y ALTURA</v>
      </c>
      <c r="AA234" s="224" t="str">
        <f>'BASE METAS)'!AA225</f>
        <v>ACUERDO</v>
      </c>
      <c r="AB234" s="465">
        <f>'BASE METAS)'!AB225</f>
        <v>30</v>
      </c>
      <c r="AC234" s="467">
        <f>'BASE METAS)'!AC225</f>
        <v>6</v>
      </c>
      <c r="AD234" s="577">
        <f>'BASE METAS)'!AD225</f>
        <v>0.2</v>
      </c>
      <c r="AE234" s="468">
        <f>'BASE METAS)'!AE225</f>
        <v>8</v>
      </c>
      <c r="AF234" s="544">
        <f>'BASE METAS)'!AF225</f>
        <v>0.26666666666666666</v>
      </c>
      <c r="AG234" s="465">
        <f>'BASE METAS)'!AG225</f>
        <v>8</v>
      </c>
      <c r="AH234" s="544">
        <f>'BASE METAS)'!AH225</f>
        <v>0.26666666666666666</v>
      </c>
      <c r="AI234" s="465">
        <f>'BASE METAS)'!AI225</f>
        <v>8</v>
      </c>
      <c r="AJ234" s="545">
        <f>'BASE METAS)'!AJ225</f>
        <v>0.26666666666666666</v>
      </c>
      <c r="AK234" s="191">
        <f>'BASE METAS)'!AK225</f>
        <v>1</v>
      </c>
      <c r="AL234" s="1078" t="str">
        <f>'BASE METAS)'!AL225</f>
        <v>04</v>
      </c>
      <c r="AM234" s="840" t="str">
        <f>'BASE METAS)'!AM225</f>
        <v xml:space="preserve">EMITIR ACUERDOS DE CAMBIOS DE USO DE SUELO, INCREMENTO DE DENSIDAD, INTENSIDAD Y ALTURA
</v>
      </c>
      <c r="AN234" s="1019" t="str">
        <f>'BASE METAS)'!AN225</f>
        <v>MIDE EL NÚMERO DE ACUERDOS EMITIDOS SOBRE EL NÚMERO DE ACUERDOS PROGRAMADOS</v>
      </c>
      <c r="AO234" s="1344" t="str">
        <f>'BASE METAS)'!AU225</f>
        <v>DESEMPEÑO</v>
      </c>
      <c r="AP234" s="959" t="str">
        <f>'BASE METAS)'!AO225</f>
        <v xml:space="preserve">ACUERDOS EMITIDOS DE CAMBIO DE USO DE SUELO, INCREMENTO DE DENSIDAD, INTENSIDAD Y ALTURA </v>
      </c>
      <c r="AQ234" s="959" t="str">
        <f>'BASE METAS)'!AP225</f>
        <v>ACUERDOS  DE CAMBIO DE USO DE SUELO, INCREMENTO DE DENSIDAD, INTENSIDAD Y ALTURA PROGRAMADOS</v>
      </c>
      <c r="AR234" s="970">
        <f>'BASE METAS)'!AQ225</f>
        <v>100</v>
      </c>
      <c r="AS234" s="959" t="str">
        <f>'BASE METAS)'!AR225</f>
        <v>ACUERDOS</v>
      </c>
      <c r="AT234" s="959" t="str">
        <f>'BASE METAS)'!AS225</f>
        <v>EFICACIA</v>
      </c>
      <c r="AU234" s="1483">
        <f>'BASE METAS)'!BO225</f>
        <v>0</v>
      </c>
      <c r="AV234" s="1">
        <f>'BASE METAS)'!BQ225</f>
        <v>30</v>
      </c>
      <c r="AW234" s="1">
        <f>'BASE METAS)'!BR225</f>
        <v>0</v>
      </c>
      <c r="AX234" s="1">
        <f>'BASE METAS)'!BS225</f>
        <v>8</v>
      </c>
      <c r="AY234" s="1">
        <f>'BASE METAS)'!BT225</f>
        <v>6</v>
      </c>
      <c r="AZ234" s="1">
        <f>'BASE METAS)'!BU225</f>
        <v>2</v>
      </c>
      <c r="BA234" s="1">
        <f>'BASE METAS)'!BV225</f>
        <v>0.75</v>
      </c>
      <c r="BB234" s="1">
        <f>'BASE METAS)'!BW225</f>
        <v>7</v>
      </c>
      <c r="BC234" s="1">
        <f>'BASE METAS)'!BX225</f>
        <v>23</v>
      </c>
      <c r="BD234" s="1">
        <f>'BASE METAS)'!BY225</f>
        <v>0.23333333333333334</v>
      </c>
      <c r="BE234" s="1">
        <f>'BASE METAS)'!CG225</f>
        <v>1</v>
      </c>
      <c r="BF234" s="1">
        <f>'BASE METAS)'!CJ225</f>
        <v>0</v>
      </c>
      <c r="BG234" s="1">
        <f>'BASE METAS)'!CK225</f>
        <v>0</v>
      </c>
      <c r="BH234" s="1">
        <f>'BASE METAS)'!CL225</f>
        <v>0</v>
      </c>
      <c r="BI234" s="1">
        <f>'BASE METAS)'!CM225</f>
        <v>2</v>
      </c>
      <c r="BJ234" s="1">
        <f>'BASE METAS)'!CN225</f>
        <v>2</v>
      </c>
      <c r="BK234" s="1">
        <f>'BASE METAS)'!CO225</f>
        <v>2</v>
      </c>
      <c r="BL234" s="1">
        <f>'BASE METAS)'!CP225</f>
        <v>3</v>
      </c>
      <c r="BM234" s="1">
        <f>'BASE METAS)'!CQ225</f>
        <v>2</v>
      </c>
      <c r="BN234" s="1">
        <f>'BASE METAS)'!CR225</f>
        <v>3</v>
      </c>
      <c r="BO234" s="1">
        <f>'BASE METAS)'!CS225</f>
        <v>2</v>
      </c>
      <c r="BP234" s="1">
        <f>'BASE METAS)'!CT225</f>
        <v>3</v>
      </c>
      <c r="BQ234" s="1">
        <f>'BASE METAS)'!CU225</f>
        <v>3</v>
      </c>
      <c r="BR234" s="1">
        <f>'BASE METAS)'!CV225</f>
        <v>3</v>
      </c>
      <c r="BS234" s="1">
        <f>'BASE METAS)'!CW225</f>
        <v>2</v>
      </c>
      <c r="BT234" s="1">
        <f>'BASE METAS)'!CX225</f>
        <v>3</v>
      </c>
      <c r="BU234" s="1">
        <f>'BASE METAS)'!FA225</f>
        <v>30</v>
      </c>
      <c r="BV234" s="1">
        <f>'BASE METAS)'!FB225</f>
        <v>0</v>
      </c>
      <c r="BW234" s="1" t="str">
        <f>'BASE METAS)'!FC225</f>
        <v>3</v>
      </c>
      <c r="BX234" s="1">
        <f>'BASE METAS)'!FD225</f>
        <v>0</v>
      </c>
      <c r="BY234" s="1">
        <f>'BASE METAS)'!FE225</f>
        <v>-3</v>
      </c>
      <c r="BZ234" s="1">
        <f>'BASE METAS)'!FF225</f>
        <v>0</v>
      </c>
      <c r="CA234" s="1">
        <f>'BASE METAS)'!FG225</f>
        <v>1</v>
      </c>
      <c r="CB234" s="1">
        <f>'BASE METAS)'!FH225</f>
        <v>29</v>
      </c>
      <c r="CC234" s="1">
        <f>'BASE METAS)'!FI225</f>
        <v>3.3333333333333333E-2</v>
      </c>
      <c r="CD234" s="1">
        <f>'BASE METAS)'!FJ225</f>
        <v>30</v>
      </c>
      <c r="CE234" s="1">
        <f>'BASE METAS)'!FK225</f>
        <v>0</v>
      </c>
      <c r="CF234" s="1">
        <f>'BASE METAS)'!FL225</f>
        <v>2</v>
      </c>
      <c r="CG234" s="1">
        <f>'BASE METAS)'!FM225</f>
        <v>6</v>
      </c>
    </row>
    <row r="235" spans="1:85" ht="63.75" x14ac:dyDescent="0.25">
      <c r="A235" s="1">
        <f>'BASE METAS)'!A226</f>
        <v>0</v>
      </c>
      <c r="B235" s="7156"/>
      <c r="C235" s="5685"/>
      <c r="D235" s="5685"/>
      <c r="E235" s="7152"/>
      <c r="F235" s="5707"/>
      <c r="G235" s="5707"/>
      <c r="H235" s="5707"/>
      <c r="I235" s="5707"/>
      <c r="J235" s="5707"/>
      <c r="K235" s="5707"/>
      <c r="L235" s="5707"/>
      <c r="M235" s="5707"/>
      <c r="N235" s="5698"/>
      <c r="O235" s="5707"/>
      <c r="P235" s="7107"/>
      <c r="Q235" s="7107"/>
      <c r="R235" s="7107"/>
      <c r="S235" s="5698"/>
      <c r="T235" s="5698"/>
      <c r="U235" s="7727"/>
      <c r="V235" s="5698"/>
      <c r="W235" s="5695"/>
      <c r="X235" s="7145"/>
      <c r="Y235" s="464" t="str">
        <f>'BASE METAS)'!Y226</f>
        <v>05</v>
      </c>
      <c r="Z235" s="219" t="str">
        <f>'BASE METAS)'!Z226</f>
        <v>EMITIR LICENCIAS DE USO DE SUELO</v>
      </c>
      <c r="AA235" s="224" t="str">
        <f>'BASE METAS)'!AA226</f>
        <v>LICENCIA</v>
      </c>
      <c r="AB235" s="465">
        <f>'BASE METAS)'!AB226</f>
        <v>450</v>
      </c>
      <c r="AC235" s="467">
        <f>'BASE METAS)'!AC226</f>
        <v>60</v>
      </c>
      <c r="AD235" s="577">
        <f>'BASE METAS)'!AD226</f>
        <v>0.13333333333333333</v>
      </c>
      <c r="AE235" s="468">
        <f>'BASE METAS)'!AE226</f>
        <v>150</v>
      </c>
      <c r="AF235" s="544">
        <f>'BASE METAS)'!AF226</f>
        <v>0.33333333333333331</v>
      </c>
      <c r="AG235" s="465">
        <f>'BASE METAS)'!AG226</f>
        <v>150</v>
      </c>
      <c r="AH235" s="544">
        <f>'BASE METAS)'!AH226</f>
        <v>0.33333333333333331</v>
      </c>
      <c r="AI235" s="465">
        <f>'BASE METAS)'!AI226</f>
        <v>0</v>
      </c>
      <c r="AJ235" s="545">
        <f>'BASE METAS)'!AJ226</f>
        <v>0</v>
      </c>
      <c r="AK235" s="191">
        <f>'BASE METAS)'!AK226</f>
        <v>0.8</v>
      </c>
      <c r="AL235" s="1078" t="str">
        <f>'BASE METAS)'!AL226</f>
        <v>05</v>
      </c>
      <c r="AM235" s="840" t="str">
        <f>'BASE METAS)'!AM226</f>
        <v>EMITIR LICENCIAS DE USO DE SUELO</v>
      </c>
      <c r="AN235" s="840" t="str">
        <f>'BASE METAS)'!AN226</f>
        <v>MIDE LA EXPEDICIÓN DE LICENCIAS DE USO DE  SUELO EMITIDAS, SOBRE LAS LICENCIAS DE USO DE SUELO PROGRAMADAS</v>
      </c>
      <c r="AO235" s="1344" t="str">
        <f>'BASE METAS)'!AU226</f>
        <v>DESEMPEÑO</v>
      </c>
      <c r="AP235" s="959" t="str">
        <f>'BASE METAS)'!AO226</f>
        <v xml:space="preserve">LICENCIAS  DE USO DE SUELO EXPEDIDAS </v>
      </c>
      <c r="AQ235" s="959" t="str">
        <f>'BASE METAS)'!AP226</f>
        <v xml:space="preserve"> LICENCIAS DE USO DE SUELO  SOLICITADAS</v>
      </c>
      <c r="AR235" s="970">
        <f>'BASE METAS)'!AQ226</f>
        <v>100</v>
      </c>
      <c r="AS235" s="959" t="str">
        <f>'BASE METAS)'!AR226</f>
        <v xml:space="preserve">LICENCIAS </v>
      </c>
      <c r="AT235" s="959" t="str">
        <f>'BASE METAS)'!AS226</f>
        <v>EFICACIA</v>
      </c>
      <c r="AU235" s="1483">
        <f>'BASE METAS)'!BO226</f>
        <v>0</v>
      </c>
      <c r="AV235" s="1">
        <f>'BASE METAS)'!BQ226</f>
        <v>450</v>
      </c>
      <c r="AW235" s="1">
        <f>'BASE METAS)'!BR226</f>
        <v>0</v>
      </c>
      <c r="AX235" s="1">
        <f>'BASE METAS)'!BS226</f>
        <v>150</v>
      </c>
      <c r="AY235" s="1">
        <f>'BASE METAS)'!BT226</f>
        <v>149</v>
      </c>
      <c r="AZ235" s="1">
        <f>'BASE METAS)'!BU226</f>
        <v>1</v>
      </c>
      <c r="BA235" s="1">
        <f>'BASE METAS)'!BV226</f>
        <v>0.99333333333333329</v>
      </c>
      <c r="BB235" s="1">
        <f>'BASE METAS)'!BW226</f>
        <v>265</v>
      </c>
      <c r="BC235" s="1">
        <f>'BASE METAS)'!BX226</f>
        <v>185</v>
      </c>
      <c r="BD235" s="1">
        <f>'BASE METAS)'!BY226</f>
        <v>0.58888888888888891</v>
      </c>
      <c r="BE235" s="1">
        <f>'BASE METAS)'!CG226</f>
        <v>116</v>
      </c>
      <c r="BF235" s="1">
        <f>'BASE METAS)'!CJ226</f>
        <v>0</v>
      </c>
      <c r="BG235" s="1">
        <f>'BASE METAS)'!CK226</f>
        <v>0</v>
      </c>
      <c r="BH235" s="1">
        <f>'BASE METAS)'!CL226</f>
        <v>0</v>
      </c>
      <c r="BI235" s="1">
        <f>'BASE METAS)'!CM226</f>
        <v>20</v>
      </c>
      <c r="BJ235" s="1">
        <f>'BASE METAS)'!CN226</f>
        <v>20</v>
      </c>
      <c r="BK235" s="1">
        <f>'BASE METAS)'!CO226</f>
        <v>20</v>
      </c>
      <c r="BL235" s="1">
        <f>'BASE METAS)'!CP226</f>
        <v>50</v>
      </c>
      <c r="BM235" s="1">
        <f>'BASE METAS)'!CQ226</f>
        <v>50</v>
      </c>
      <c r="BN235" s="1">
        <f>'BASE METAS)'!CR226</f>
        <v>50</v>
      </c>
      <c r="BO235" s="1">
        <f>'BASE METAS)'!CS226</f>
        <v>50</v>
      </c>
      <c r="BP235" s="1">
        <f>'BASE METAS)'!CT226</f>
        <v>50</v>
      </c>
      <c r="BQ235" s="1">
        <f>'BASE METAS)'!CU226</f>
        <v>50</v>
      </c>
      <c r="BR235" s="1">
        <f>'BASE METAS)'!CV226</f>
        <v>35</v>
      </c>
      <c r="BS235" s="1">
        <f>'BASE METAS)'!CW226</f>
        <v>30</v>
      </c>
      <c r="BT235" s="1">
        <f>'BASE METAS)'!CX226</f>
        <v>25</v>
      </c>
      <c r="BU235" s="1">
        <f>'BASE METAS)'!FA226</f>
        <v>450</v>
      </c>
      <c r="BV235" s="1">
        <f>'BASE METAS)'!FB226</f>
        <v>0</v>
      </c>
      <c r="BW235" s="1" t="str">
        <f>'BASE METAS)'!FC226</f>
        <v>50</v>
      </c>
      <c r="BX235" s="1">
        <f>'BASE METAS)'!FD226</f>
        <v>70</v>
      </c>
      <c r="BY235" s="1">
        <f>'BASE METAS)'!FE226</f>
        <v>20</v>
      </c>
      <c r="BZ235" s="1">
        <f>'BASE METAS)'!FF226</f>
        <v>1.4</v>
      </c>
      <c r="CA235" s="1">
        <f>'BASE METAS)'!FG226</f>
        <v>186</v>
      </c>
      <c r="CB235" s="1">
        <f>'BASE METAS)'!FH226</f>
        <v>264</v>
      </c>
      <c r="CC235" s="1">
        <f>'BASE METAS)'!FI226</f>
        <v>0.41333333333333333</v>
      </c>
      <c r="CD235" s="1">
        <f>'BASE METAS)'!FJ226</f>
        <v>450</v>
      </c>
      <c r="CE235" s="1">
        <f>'BASE METAS)'!FK226</f>
        <v>0</v>
      </c>
      <c r="CF235" s="1">
        <f>'BASE METAS)'!FL226</f>
        <v>50</v>
      </c>
      <c r="CG235" s="1">
        <f>'BASE METAS)'!FM226</f>
        <v>35</v>
      </c>
    </row>
    <row r="236" spans="1:85" ht="102" x14ac:dyDescent="0.25">
      <c r="A236" s="1">
        <f>'BASE METAS)'!A227</f>
        <v>0</v>
      </c>
      <c r="B236" s="7156"/>
      <c r="C236" s="5685"/>
      <c r="D236" s="5685"/>
      <c r="E236" s="7152"/>
      <c r="F236" s="5707"/>
      <c r="G236" s="5707"/>
      <c r="H236" s="5707"/>
      <c r="I236" s="5707"/>
      <c r="J236" s="5707"/>
      <c r="K236" s="5707"/>
      <c r="L236" s="5707"/>
      <c r="M236" s="5707"/>
      <c r="N236" s="5698"/>
      <c r="O236" s="5707"/>
      <c r="P236" s="7107"/>
      <c r="Q236" s="7107"/>
      <c r="R236" s="7107"/>
      <c r="S236" s="5698"/>
      <c r="T236" s="5698"/>
      <c r="U236" s="7727"/>
      <c r="V236" s="5698"/>
      <c r="W236" s="5695"/>
      <c r="X236" s="7145"/>
      <c r="Y236" s="464" t="str">
        <f>'BASE METAS)'!Y227</f>
        <v>06</v>
      </c>
      <c r="Z236" s="219" t="str">
        <f>'BASE METAS)'!Z227</f>
        <v>EMITIR CEDULAS INFORMATIVAS DE ZONIFICACIÓN</v>
      </c>
      <c r="AA236" s="224" t="str">
        <f>'BASE METAS)'!AA227</f>
        <v>CÉDULA</v>
      </c>
      <c r="AB236" s="465">
        <f>'BASE METAS)'!AB227</f>
        <v>1700</v>
      </c>
      <c r="AC236" s="467">
        <f>'BASE METAS)'!AC227</f>
        <v>200</v>
      </c>
      <c r="AD236" s="577">
        <f>'BASE METAS)'!AD227</f>
        <v>0.11764705882352941</v>
      </c>
      <c r="AE236" s="468">
        <f>'BASE METAS)'!AE227</f>
        <v>500</v>
      </c>
      <c r="AF236" s="544">
        <f>'BASE METAS)'!AF227</f>
        <v>0.29411764705882354</v>
      </c>
      <c r="AG236" s="465">
        <f>'BASE METAS)'!AG227</f>
        <v>500</v>
      </c>
      <c r="AH236" s="544">
        <f>'BASE METAS)'!AH227</f>
        <v>0.29411764705882354</v>
      </c>
      <c r="AI236" s="465">
        <f>'BASE METAS)'!AI227</f>
        <v>310</v>
      </c>
      <c r="AJ236" s="545">
        <f>'BASE METAS)'!AJ227</f>
        <v>0.18235294117647058</v>
      </c>
      <c r="AK236" s="191">
        <f>'BASE METAS)'!AK227</f>
        <v>0.88823529411764701</v>
      </c>
      <c r="AL236" s="1078" t="str">
        <f>'BASE METAS)'!AL227</f>
        <v>06</v>
      </c>
      <c r="AM236" s="840" t="str">
        <f>'BASE METAS)'!AM227</f>
        <v>EMITIR CEDULAS INFORMATIVAS DE ZONIFICACIÓN</v>
      </c>
      <c r="AN236" s="840" t="str">
        <f>'BASE METAS)'!AN227</f>
        <v xml:space="preserve">MIDE LA EXPEDICIÓN DE CÉDULAS INFORMATIVAS DE ZONIFICACIÓN EMITIDAS SOBRE LA  LA EXPEDICIÓN DE CÉDULAS INFORMATIVAS DE ZONIFICACIÓN PROGRAMADAS </v>
      </c>
      <c r="AO236" s="1344" t="str">
        <f>'BASE METAS)'!AU227</f>
        <v>DESEMPEÑO</v>
      </c>
      <c r="AP236" s="959" t="str">
        <f>'BASE METAS)'!AO227</f>
        <v xml:space="preserve">CÉDULAS INFORMATIVAS DE ZONIFICACIÓN EMITIDAS </v>
      </c>
      <c r="AQ236" s="959" t="str">
        <f>'BASE METAS)'!AP227</f>
        <v>CÉDULAS INFORMATIVAS DE ZONIFICACIÓN SOLICITADAS</v>
      </c>
      <c r="AR236" s="970">
        <f>'BASE METAS)'!AQ227</f>
        <v>100</v>
      </c>
      <c r="AS236" s="959" t="str">
        <f>'BASE METAS)'!AR227</f>
        <v>CÉDULAS</v>
      </c>
      <c r="AT236" s="959" t="str">
        <f>'BASE METAS)'!AS227</f>
        <v>EFICACIA</v>
      </c>
      <c r="AU236" s="1483">
        <f>'BASE METAS)'!BO227</f>
        <v>0</v>
      </c>
      <c r="AV236" s="1">
        <f>'BASE METAS)'!BQ227</f>
        <v>1700</v>
      </c>
      <c r="AW236" s="1">
        <f>'BASE METAS)'!BR227</f>
        <v>0</v>
      </c>
      <c r="AX236" s="1">
        <f>'BASE METAS)'!BS227</f>
        <v>500</v>
      </c>
      <c r="AY236" s="1">
        <f>'BASE METAS)'!BT227</f>
        <v>916</v>
      </c>
      <c r="AZ236" s="1">
        <f>'BASE METAS)'!BU227</f>
        <v>-416</v>
      </c>
      <c r="BA236" s="1">
        <f>'BASE METAS)'!BV227</f>
        <v>1.8320000000000001</v>
      </c>
      <c r="BB236" s="1">
        <f>'BASE METAS)'!BW227</f>
        <v>1554</v>
      </c>
      <c r="BC236" s="1">
        <f>'BASE METAS)'!BX227</f>
        <v>146</v>
      </c>
      <c r="BD236" s="1">
        <f>'BASE METAS)'!BY227</f>
        <v>0.91411764705882348</v>
      </c>
      <c r="BE236" s="1">
        <f>'BASE METAS)'!CG227</f>
        <v>638</v>
      </c>
      <c r="BF236" s="1">
        <f>'BASE METAS)'!CJ227</f>
        <v>0</v>
      </c>
      <c r="BG236" s="1">
        <f>'BASE METAS)'!CK227</f>
        <v>0</v>
      </c>
      <c r="BH236" s="1">
        <f>'BASE METAS)'!CL227</f>
        <v>0</v>
      </c>
      <c r="BI236" s="1">
        <f>'BASE METAS)'!CM227</f>
        <v>60</v>
      </c>
      <c r="BJ236" s="1">
        <f>'BASE METAS)'!CN227</f>
        <v>70</v>
      </c>
      <c r="BK236" s="1">
        <f>'BASE METAS)'!CO227</f>
        <v>70</v>
      </c>
      <c r="BL236" s="1">
        <f>'BASE METAS)'!CP227</f>
        <v>150</v>
      </c>
      <c r="BM236" s="1">
        <f>'BASE METAS)'!CQ227</f>
        <v>150</v>
      </c>
      <c r="BN236" s="1">
        <f>'BASE METAS)'!CR227</f>
        <v>200</v>
      </c>
      <c r="BO236" s="1">
        <f>'BASE METAS)'!CS227</f>
        <v>150</v>
      </c>
      <c r="BP236" s="1">
        <f>'BASE METAS)'!CT227</f>
        <v>150</v>
      </c>
      <c r="BQ236" s="1">
        <f>'BASE METAS)'!CU227</f>
        <v>200</v>
      </c>
      <c r="BR236" s="1">
        <f>'BASE METAS)'!CV227</f>
        <v>150</v>
      </c>
      <c r="BS236" s="1">
        <f>'BASE METAS)'!CW227</f>
        <v>200</v>
      </c>
      <c r="BT236" s="1">
        <f>'BASE METAS)'!CX227</f>
        <v>150</v>
      </c>
      <c r="BU236" s="1">
        <f>'BASE METAS)'!FA227</f>
        <v>1700</v>
      </c>
      <c r="BV236" s="1">
        <f>'BASE METAS)'!FB227</f>
        <v>0</v>
      </c>
      <c r="BW236" s="1" t="str">
        <f>'BASE METAS)'!FC227</f>
        <v>150</v>
      </c>
      <c r="BX236" s="1">
        <f>'BASE METAS)'!FD227</f>
        <v>366</v>
      </c>
      <c r="BY236" s="1">
        <f>'BASE METAS)'!FE227</f>
        <v>216</v>
      </c>
      <c r="BZ236" s="1">
        <f>'BASE METAS)'!FF227</f>
        <v>2.44</v>
      </c>
      <c r="CA236" s="1">
        <f>'BASE METAS)'!FG227</f>
        <v>1004</v>
      </c>
      <c r="CB236" s="1">
        <f>'BASE METAS)'!FH227</f>
        <v>696</v>
      </c>
      <c r="CC236" s="1">
        <f>'BASE METAS)'!FI227</f>
        <v>0.59058823529411764</v>
      </c>
      <c r="CD236" s="1">
        <f>'BASE METAS)'!FJ227</f>
        <v>1700</v>
      </c>
      <c r="CE236" s="1">
        <f>'BASE METAS)'!FK227</f>
        <v>0</v>
      </c>
      <c r="CF236" s="1">
        <f>'BASE METAS)'!FL227</f>
        <v>150</v>
      </c>
      <c r="CG236" s="1">
        <f>'BASE METAS)'!FM227</f>
        <v>356</v>
      </c>
    </row>
    <row r="237" spans="1:85" ht="127.5" x14ac:dyDescent="0.25">
      <c r="A237" s="1">
        <f>'BASE METAS)'!A228</f>
        <v>0</v>
      </c>
      <c r="B237" s="7156"/>
      <c r="C237" s="5685"/>
      <c r="D237" s="5685"/>
      <c r="E237" s="7152"/>
      <c r="F237" s="5707"/>
      <c r="G237" s="5707"/>
      <c r="H237" s="5707"/>
      <c r="I237" s="5707"/>
      <c r="J237" s="5707"/>
      <c r="K237" s="5707"/>
      <c r="L237" s="5707"/>
      <c r="M237" s="5707"/>
      <c r="N237" s="5698"/>
      <c r="O237" s="5707"/>
      <c r="P237" s="7107"/>
      <c r="Q237" s="7107"/>
      <c r="R237" s="7107"/>
      <c r="S237" s="5698"/>
      <c r="T237" s="5698"/>
      <c r="U237" s="7727"/>
      <c r="V237" s="5698"/>
      <c r="W237" s="5695"/>
      <c r="X237" s="7145"/>
      <c r="Y237" s="464" t="str">
        <f>'BASE METAS)'!Y228</f>
        <v>07</v>
      </c>
      <c r="Z237" s="219" t="str">
        <f>'BASE METAS)'!Z228</f>
        <v>EMITIR  CONSTANCIAS DE ALINEAMIENTOS Y NÚMERO OFICIAL</v>
      </c>
      <c r="AA237" s="224" t="str">
        <f>'BASE METAS)'!AA228</f>
        <v>DOCUMENTO</v>
      </c>
      <c r="AB237" s="465">
        <f>'BASE METAS)'!AB228</f>
        <v>210</v>
      </c>
      <c r="AC237" s="467">
        <f>'BASE METAS)'!AC228</f>
        <v>20</v>
      </c>
      <c r="AD237" s="577">
        <f>'BASE METAS)'!AD228</f>
        <v>9.5238095238095233E-2</v>
      </c>
      <c r="AE237" s="468">
        <f>'BASE METAS)'!AE228</f>
        <v>70</v>
      </c>
      <c r="AF237" s="544">
        <f>'BASE METAS)'!AF228</f>
        <v>0.33333333333333331</v>
      </c>
      <c r="AG237" s="465">
        <f>'BASE METAS)'!AG228</f>
        <v>60</v>
      </c>
      <c r="AH237" s="544">
        <f>'BASE METAS)'!AH228</f>
        <v>0.2857142857142857</v>
      </c>
      <c r="AI237" s="465">
        <f>'BASE METAS)'!AI228</f>
        <v>30</v>
      </c>
      <c r="AJ237" s="545">
        <f>'BASE METAS)'!AJ228</f>
        <v>0.14285714285714285</v>
      </c>
      <c r="AK237" s="191">
        <f>'BASE METAS)'!AK228</f>
        <v>0.85714285714285698</v>
      </c>
      <c r="AL237" s="1078" t="str">
        <f>'BASE METAS)'!AL228</f>
        <v>07</v>
      </c>
      <c r="AM237" s="840" t="str">
        <f>'BASE METAS)'!AM228</f>
        <v>EMITIR CONSTANCIAS DE  ALINEAMIENTOS Y NÚMERO OFICIAL</v>
      </c>
      <c r="AN237" s="840" t="str">
        <f>'BASE METAS)'!AN228</f>
        <v>MIDE LA EXPEDICIÓN DE CONSTANCIAS DE ALINEAMIENTOS Y NÚMERO OFICIAL EMITIDOS SOBRE  LA EXPEDICIÓN DE CONSTANCIAS DE ALINEAMIENTOS Y NÚMERO OFICIAL PROGRAMADOS</v>
      </c>
      <c r="AO237" s="1344" t="str">
        <f>'BASE METAS)'!AU228</f>
        <v>DESEMPEÑO</v>
      </c>
      <c r="AP237" s="959" t="str">
        <f>'BASE METAS)'!AO228</f>
        <v xml:space="preserve">CONSTANCIAS DE ALINEAMIENTOS Y NÚMERO OFICIAL EMITIDAS </v>
      </c>
      <c r="AQ237" s="959" t="str">
        <f>'BASE METAS)'!AP228</f>
        <v>CONSTANCIAS DE ALINEAMIENTO Y NÚMERO OFICIAL SOLICITADAS</v>
      </c>
      <c r="AR237" s="970">
        <f>'BASE METAS)'!AQ228</f>
        <v>100</v>
      </c>
      <c r="AS237" s="959" t="str">
        <f>'BASE METAS)'!AR228</f>
        <v>CONSTANCIAS</v>
      </c>
      <c r="AT237" s="959" t="str">
        <f>'BASE METAS)'!AS228</f>
        <v>EFICACIA</v>
      </c>
      <c r="AU237" s="1483">
        <f>'BASE METAS)'!BO228</f>
        <v>0</v>
      </c>
      <c r="AV237" s="1">
        <f>'BASE METAS)'!BQ228</f>
        <v>210</v>
      </c>
      <c r="AW237" s="1">
        <f>'BASE METAS)'!BR228</f>
        <v>0</v>
      </c>
      <c r="AX237" s="1">
        <f>'BASE METAS)'!BS228</f>
        <v>70</v>
      </c>
      <c r="AY237" s="1">
        <f>'BASE METAS)'!BT228</f>
        <v>114</v>
      </c>
      <c r="AZ237" s="1">
        <f>'BASE METAS)'!BU228</f>
        <v>-44</v>
      </c>
      <c r="BA237" s="1">
        <f>'BASE METAS)'!BV228</f>
        <v>1.6285714285714286</v>
      </c>
      <c r="BB237" s="1">
        <f>'BASE METAS)'!BW228</f>
        <v>184</v>
      </c>
      <c r="BC237" s="1">
        <f>'BASE METAS)'!BX228</f>
        <v>26</v>
      </c>
      <c r="BD237" s="1">
        <f>'BASE METAS)'!BY228</f>
        <v>0.87619047619047619</v>
      </c>
      <c r="BE237" s="1">
        <f>'BASE METAS)'!CG228</f>
        <v>70</v>
      </c>
      <c r="BF237" s="1">
        <f>'BASE METAS)'!CJ228</f>
        <v>0</v>
      </c>
      <c r="BG237" s="1">
        <f>'BASE METAS)'!CK228</f>
        <v>0</v>
      </c>
      <c r="BH237" s="1">
        <f>'BASE METAS)'!CL228</f>
        <v>0</v>
      </c>
      <c r="BI237" s="1">
        <f>'BASE METAS)'!CM228</f>
        <v>5</v>
      </c>
      <c r="BJ237" s="1">
        <f>'BASE METAS)'!CN228</f>
        <v>5</v>
      </c>
      <c r="BK237" s="1">
        <f>'BASE METAS)'!CO228</f>
        <v>10</v>
      </c>
      <c r="BL237" s="1">
        <f>'BASE METAS)'!CP228</f>
        <v>25</v>
      </c>
      <c r="BM237" s="1">
        <f>'BASE METAS)'!CQ228</f>
        <v>25</v>
      </c>
      <c r="BN237" s="1">
        <f>'BASE METAS)'!CR228</f>
        <v>20</v>
      </c>
      <c r="BO237" s="1">
        <f>'BASE METAS)'!CS228</f>
        <v>20</v>
      </c>
      <c r="BP237" s="1">
        <f>'BASE METAS)'!CT228</f>
        <v>20</v>
      </c>
      <c r="BQ237" s="1">
        <f>'BASE METAS)'!CU228</f>
        <v>20</v>
      </c>
      <c r="BR237" s="1">
        <f>'BASE METAS)'!CV228</f>
        <v>20</v>
      </c>
      <c r="BS237" s="1">
        <f>'BASE METAS)'!CW228</f>
        <v>20</v>
      </c>
      <c r="BT237" s="1">
        <f>'BASE METAS)'!CX228</f>
        <v>20</v>
      </c>
      <c r="BU237" s="1">
        <f>'BASE METAS)'!FA228</f>
        <v>210</v>
      </c>
      <c r="BV237" s="1">
        <f>'BASE METAS)'!FB228</f>
        <v>0</v>
      </c>
      <c r="BW237" s="1" t="str">
        <f>'BASE METAS)'!FC228</f>
        <v>25</v>
      </c>
      <c r="BX237" s="1">
        <f>'BASE METAS)'!FD228</f>
        <v>34</v>
      </c>
      <c r="BY237" s="1">
        <f>'BASE METAS)'!FE228</f>
        <v>9</v>
      </c>
      <c r="BZ237" s="1">
        <f>'BASE METAS)'!FF228</f>
        <v>1.36</v>
      </c>
      <c r="CA237" s="1">
        <f>'BASE METAS)'!FG228</f>
        <v>104</v>
      </c>
      <c r="CB237" s="1">
        <f>'BASE METAS)'!FH228</f>
        <v>106</v>
      </c>
      <c r="CC237" s="1">
        <f>'BASE METAS)'!FI228</f>
        <v>0.49523809523809526</v>
      </c>
      <c r="CD237" s="1">
        <f>'BASE METAS)'!FJ228</f>
        <v>210</v>
      </c>
      <c r="CE237" s="1">
        <f>'BASE METAS)'!FK228</f>
        <v>0</v>
      </c>
      <c r="CF237" s="1">
        <f>'BASE METAS)'!FL228</f>
        <v>25</v>
      </c>
      <c r="CG237" s="1">
        <f>'BASE METAS)'!FM228</f>
        <v>39</v>
      </c>
    </row>
    <row r="238" spans="1:85" ht="51" x14ac:dyDescent="0.25">
      <c r="A238" s="1">
        <f>'BASE METAS)'!A229</f>
        <v>0</v>
      </c>
      <c r="B238" s="7156"/>
      <c r="C238" s="5686"/>
      <c r="D238" s="5686"/>
      <c r="E238" s="7153"/>
      <c r="F238" s="5708"/>
      <c r="G238" s="5708"/>
      <c r="H238" s="5708"/>
      <c r="I238" s="5708"/>
      <c r="J238" s="5708"/>
      <c r="K238" s="5708"/>
      <c r="L238" s="5708"/>
      <c r="M238" s="5708"/>
      <c r="N238" s="5699"/>
      <c r="O238" s="5708"/>
      <c r="P238" s="7108"/>
      <c r="Q238" s="7108"/>
      <c r="R238" s="7108"/>
      <c r="S238" s="5699"/>
      <c r="T238" s="5699"/>
      <c r="U238" s="7728"/>
      <c r="V238" s="5699"/>
      <c r="W238" s="5696"/>
      <c r="X238" s="7103"/>
      <c r="Y238" s="472" t="str">
        <f>'BASE METAS)'!Y229</f>
        <v>08</v>
      </c>
      <c r="Z238" s="473" t="str">
        <f>'BASE METAS)'!Z229</f>
        <v>EMITIR NÚMERO OFICIAL</v>
      </c>
      <c r="AA238" s="474" t="str">
        <f>'BASE METAS)'!AA229</f>
        <v>DOCUMENTO</v>
      </c>
      <c r="AB238" s="475">
        <f>'BASE METAS)'!AB229</f>
        <v>30</v>
      </c>
      <c r="AC238" s="476">
        <f>'BASE METAS)'!AC229</f>
        <v>6</v>
      </c>
      <c r="AD238" s="656">
        <f>'BASE METAS)'!AD229</f>
        <v>0.2</v>
      </c>
      <c r="AE238" s="477">
        <f>'BASE METAS)'!AE229</f>
        <v>8</v>
      </c>
      <c r="AF238" s="421">
        <f>'BASE METAS)'!AF229</f>
        <v>0.26666666666666666</v>
      </c>
      <c r="AG238" s="475">
        <f>'BASE METAS)'!AG229</f>
        <v>8</v>
      </c>
      <c r="AH238" s="421">
        <f>'BASE METAS)'!AH229</f>
        <v>0.26666666666666666</v>
      </c>
      <c r="AI238" s="475">
        <f>'BASE METAS)'!AI229</f>
        <v>8</v>
      </c>
      <c r="AJ238" s="422">
        <f>'BASE METAS)'!AJ229</f>
        <v>0.26666666666666666</v>
      </c>
      <c r="AK238" s="191">
        <f>'BASE METAS)'!AK229</f>
        <v>1</v>
      </c>
      <c r="AL238" s="1078" t="str">
        <f>'BASE METAS)'!AL229</f>
        <v>08</v>
      </c>
      <c r="AM238" s="840" t="str">
        <f>'BASE METAS)'!AM229</f>
        <v>EMITIR CONSTANCIA DE NÚMERO OFICIAL</v>
      </c>
      <c r="AN238" s="840" t="str">
        <f>'BASE METAS)'!AN229</f>
        <v>MIDE LA EXPEDICIÓN DE CONSTACIA DE NÚMERO OFICIAL EMITIDAS SOBRE LAS PROGRAMADAS</v>
      </c>
      <c r="AO238" s="1344" t="str">
        <f>'BASE METAS)'!AU229</f>
        <v>DESEMPEÑO</v>
      </c>
      <c r="AP238" s="807" t="str">
        <f>'BASE METAS)'!AO229</f>
        <v>CONSTANCIAS DE  NÚMERO OFICIAL EMITIDAS</v>
      </c>
      <c r="AQ238" s="807" t="str">
        <f>'BASE METAS)'!AP229</f>
        <v xml:space="preserve"> CONSTANCIAS DE  NÚMERO OFICIAL SOLICITADAS</v>
      </c>
      <c r="AR238" s="970">
        <f>'BASE METAS)'!AQ229</f>
        <v>100</v>
      </c>
      <c r="AS238" s="807" t="str">
        <f>'BASE METAS)'!AR229</f>
        <v>CONSTANCIAS</v>
      </c>
      <c r="AT238" s="807" t="str">
        <f>'BASE METAS)'!AS229</f>
        <v>EFICACIA</v>
      </c>
      <c r="AU238" s="1483">
        <f>'BASE METAS)'!BO229</f>
        <v>0</v>
      </c>
      <c r="AV238" s="1">
        <f>'BASE METAS)'!BQ229</f>
        <v>30</v>
      </c>
      <c r="AW238" s="1">
        <f>'BASE METAS)'!BR229</f>
        <v>0</v>
      </c>
      <c r="AX238" s="1">
        <f>'BASE METAS)'!BS229</f>
        <v>8</v>
      </c>
      <c r="AY238" s="1">
        <f>'BASE METAS)'!BT229</f>
        <v>13</v>
      </c>
      <c r="AZ238" s="1">
        <f>'BASE METAS)'!BU229</f>
        <v>-5</v>
      </c>
      <c r="BA238" s="1">
        <f>'BASE METAS)'!BV229</f>
        <v>1.625</v>
      </c>
      <c r="BB238" s="1">
        <f>'BASE METAS)'!BW229</f>
        <v>25</v>
      </c>
      <c r="BC238" s="1">
        <f>'BASE METAS)'!BX229</f>
        <v>5</v>
      </c>
      <c r="BD238" s="1">
        <f>'BASE METAS)'!BY229</f>
        <v>0.83333333333333337</v>
      </c>
      <c r="BE238" s="1">
        <f>'BASE METAS)'!CG229</f>
        <v>12</v>
      </c>
      <c r="BF238" s="1">
        <f>'BASE METAS)'!CJ229</f>
        <v>0</v>
      </c>
      <c r="BG238" s="1">
        <f>'BASE METAS)'!CK229</f>
        <v>0</v>
      </c>
      <c r="BH238" s="1">
        <f>'BASE METAS)'!CL229</f>
        <v>0</v>
      </c>
      <c r="BI238" s="1">
        <f>'BASE METAS)'!CM229</f>
        <v>2</v>
      </c>
      <c r="BJ238" s="1">
        <f>'BASE METAS)'!CN229</f>
        <v>2</v>
      </c>
      <c r="BK238" s="1">
        <f>'BASE METAS)'!CO229</f>
        <v>2</v>
      </c>
      <c r="BL238" s="1">
        <f>'BASE METAS)'!CP229</f>
        <v>3</v>
      </c>
      <c r="BM238" s="1">
        <f>'BASE METAS)'!CQ229</f>
        <v>2</v>
      </c>
      <c r="BN238" s="1">
        <f>'BASE METAS)'!CR229</f>
        <v>3</v>
      </c>
      <c r="BO238" s="1">
        <f>'BASE METAS)'!CS229</f>
        <v>3</v>
      </c>
      <c r="BP238" s="1">
        <f>'BASE METAS)'!CT229</f>
        <v>3</v>
      </c>
      <c r="BQ238" s="1">
        <f>'BASE METAS)'!CU229</f>
        <v>2</v>
      </c>
      <c r="BR238" s="1">
        <f>'BASE METAS)'!CV229</f>
        <v>3</v>
      </c>
      <c r="BS238" s="1">
        <f>'BASE METAS)'!CW229</f>
        <v>3</v>
      </c>
      <c r="BT238" s="1">
        <f>'BASE METAS)'!CX229</f>
        <v>2</v>
      </c>
      <c r="BU238" s="1">
        <f>'BASE METAS)'!FA229</f>
        <v>30</v>
      </c>
      <c r="BV238" s="1">
        <f>'BASE METAS)'!FB229</f>
        <v>0</v>
      </c>
      <c r="BW238" s="1" t="str">
        <f>'BASE METAS)'!FC229</f>
        <v>3</v>
      </c>
      <c r="BX238" s="1">
        <f>'BASE METAS)'!FD229</f>
        <v>5</v>
      </c>
      <c r="BY238" s="1">
        <f>'BASE METAS)'!FE229</f>
        <v>2</v>
      </c>
      <c r="BZ238" s="1">
        <f>'BASE METAS)'!FF229</f>
        <v>1.6666666666666667</v>
      </c>
      <c r="CA238" s="1">
        <f>'BASE METAS)'!FG229</f>
        <v>17</v>
      </c>
      <c r="CB238" s="1">
        <f>'BASE METAS)'!FH229</f>
        <v>13</v>
      </c>
      <c r="CC238" s="1">
        <f>'BASE METAS)'!FI229</f>
        <v>0.56666666666666665</v>
      </c>
      <c r="CD238" s="1">
        <f>'BASE METAS)'!FJ229</f>
        <v>30</v>
      </c>
      <c r="CE238" s="1">
        <f>'BASE METAS)'!FK229</f>
        <v>0</v>
      </c>
      <c r="CF238" s="1">
        <f>'BASE METAS)'!FL229</f>
        <v>2</v>
      </c>
      <c r="CG238" s="1">
        <f>'BASE METAS)'!FM229</f>
        <v>4</v>
      </c>
    </row>
    <row r="239" spans="1:85" ht="216.75" x14ac:dyDescent="0.25">
      <c r="A239" s="1">
        <f>'BASE METAS)'!A230</f>
        <v>36</v>
      </c>
      <c r="B239" s="7156"/>
      <c r="C239" s="5684">
        <f>'BASE METAS)'!C230</f>
        <v>702</v>
      </c>
      <c r="D239" s="5684">
        <f>'BASE METAS)'!D230</f>
        <v>3</v>
      </c>
      <c r="E239" s="7151" t="str">
        <f>'BASE METAS)'!E230</f>
        <v>PLANEACIÓN INTEGRAL Y CONCERTADA</v>
      </c>
      <c r="F239" s="7192" t="str">
        <f>'BASE METAS)'!F230</f>
        <v>F01</v>
      </c>
      <c r="G239" s="7192" t="str">
        <f>'BASE METAS)'!G230</f>
        <v>123</v>
      </c>
      <c r="H239" s="5706" t="str">
        <f>'BASE METAS)'!H230</f>
        <v>10</v>
      </c>
      <c r="I239" s="7176" t="str">
        <f>'BASE METAS)'!I230</f>
        <v>02</v>
      </c>
      <c r="J239" s="5706" t="str">
        <f>'BASE METAS)'!J230</f>
        <v>01</v>
      </c>
      <c r="K239" s="5706" t="str">
        <f>'BASE METAS)'!K230</f>
        <v>02</v>
      </c>
      <c r="L239" s="5706" t="str">
        <f>'BASE METAS)'!L230</f>
        <v>01</v>
      </c>
      <c r="M239" s="5706" t="str">
        <f>'BASE METAS)'!M230</f>
        <v>101</v>
      </c>
      <c r="N239" s="5697" t="str">
        <f>'BASE METAS)'!N230</f>
        <v>Desarrollo Urbano y Servicios Públicos</v>
      </c>
      <c r="O239" s="5706" t="str">
        <f>'BASE METAS)'!O230</f>
        <v>Desarropllo Urbano</v>
      </c>
      <c r="P239" s="7106" t="str">
        <f>'BASE METAS)'!P230</f>
        <v>Desarrollo regional, urbano y ecología</v>
      </c>
      <c r="Q239" s="7106" t="str">
        <f>'BASE METAS)'!Q230</f>
        <v>Desarrollo y equipamiento urbano</v>
      </c>
      <c r="R239" s="7106" t="str">
        <f>'BASE METAS)'!R230</f>
        <v>Desarrollo urbano</v>
      </c>
      <c r="S239" s="5697" t="str">
        <f>'BASE METAS)'!S230</f>
        <v>Planeación, operación y control urbano</v>
      </c>
      <c r="T239" s="5697" t="str">
        <f>'BASE METAS)'!T230</f>
        <v>Planeación integral y concertada</v>
      </c>
      <c r="U239" s="7726" t="str">
        <f>'BASE METAS)'!U230</f>
        <v>MANTENER EL ORDENAMIENTO DEL TERRITORIO MEDIANTE ACCIONES QUE PERMITAN REGULAR Y CONTROLAR LA EXPANSIÓN O CRECIMIENTO ORDENADO DE LOS CENTROS DE POBLACIÓN DEL MUNICIPIO.</v>
      </c>
      <c r="V239" s="5697" t="str">
        <f>'BASE METAS)'!V230</f>
        <v>Tlalnepantla Progresista</v>
      </c>
      <c r="W239" s="5694">
        <f>'BASE METAS)'!W230</f>
        <v>5669513.1600000001</v>
      </c>
      <c r="X239" s="7102" t="str">
        <f>'BASE METAS)'!X230</f>
        <v>COORDINACIÓN DE PLANEACIÓN Y POLÍTICA URBANA</v>
      </c>
      <c r="Y239" s="478" t="str">
        <f>'BASE METAS)'!Y230</f>
        <v>01</v>
      </c>
      <c r="Z239" s="231" t="str">
        <f>'BASE METAS)'!Z230</f>
        <v>PARTICIPAR EN LA ELABORACIÓN DE ESTUDIOS Y PROYECTOS QUE CONFORMARÁN EL PLAN MUNICIPAL DE DESARROLLO URBANO</v>
      </c>
      <c r="AA239" s="424" t="str">
        <f>'BASE METAS)'!AA230</f>
        <v>DOCUMENTO</v>
      </c>
      <c r="AB239" s="466">
        <f>'BASE METAS)'!AB230</f>
        <v>3</v>
      </c>
      <c r="AC239" s="466">
        <f>'BASE METAS)'!AC230</f>
        <v>0</v>
      </c>
      <c r="AD239" s="576">
        <f>'BASE METAS)'!AD230</f>
        <v>0</v>
      </c>
      <c r="AE239" s="459">
        <f>'BASE METAS)'!AE230</f>
        <v>0</v>
      </c>
      <c r="AF239" s="631">
        <f>'BASE METAS)'!AF230</f>
        <v>0</v>
      </c>
      <c r="AG239" s="466">
        <f>'BASE METAS)'!AG230</f>
        <v>0</v>
      </c>
      <c r="AH239" s="631">
        <f>'BASE METAS)'!AH230</f>
        <v>0</v>
      </c>
      <c r="AI239" s="466">
        <f>'BASE METAS)'!AI230</f>
        <v>2</v>
      </c>
      <c r="AJ239" s="556">
        <f>'BASE METAS)'!AJ230</f>
        <v>0.66666666666666663</v>
      </c>
      <c r="AK239" s="211">
        <f>'BASE METAS)'!AK230</f>
        <v>0.66666666666666663</v>
      </c>
      <c r="AL239" s="1079" t="str">
        <f>'BASE METAS)'!AL230</f>
        <v>01</v>
      </c>
      <c r="AM239" s="840" t="str">
        <f>'BASE METAS)'!AM230</f>
        <v>PARTICIPAR EN LA ELABORACIÓN DE ESTUDIOS Y PROYECTOS QUE CONFORMARÁN EL PLAN MUNICIPAL DE DESARROLLO URBANO</v>
      </c>
      <c r="AN239" s="840" t="str">
        <f>'BASE METAS)'!AN230</f>
        <v>MIDE EL NÚMERO DE ESTUDIOS Y PROYECTOS DESARROLLADOS SOBRE EL NÚMERO DE  ESTUDIOS Y PROYECTOS PROGRAMADOS</v>
      </c>
      <c r="AO239" s="1344" t="str">
        <f>'BASE METAS)'!AU230</f>
        <v>DESEMPEÑO</v>
      </c>
      <c r="AP239" s="807" t="str">
        <f>'BASE METAS)'!AO230</f>
        <v xml:space="preserve">ESTUDIOS REALIZADOS </v>
      </c>
      <c r="AQ239" s="807" t="str">
        <f>'BASE METAS)'!AP230</f>
        <v>ESTUDIOS PROGRAMADOS</v>
      </c>
      <c r="AR239" s="970">
        <f>'BASE METAS)'!AQ230</f>
        <v>100</v>
      </c>
      <c r="AS239" s="807" t="str">
        <f>'BASE METAS)'!AR230</f>
        <v>DOCUMENTOS</v>
      </c>
      <c r="AT239" s="807" t="str">
        <f>'BASE METAS)'!AS230</f>
        <v>EFICACIA</v>
      </c>
      <c r="AU239" s="1483">
        <f>'BASE METAS)'!BO230</f>
        <v>0</v>
      </c>
      <c r="AV239" s="1">
        <f>'BASE METAS)'!BQ230</f>
        <v>2</v>
      </c>
      <c r="AW239" s="1">
        <f>'BASE METAS)'!BR230</f>
        <v>0</v>
      </c>
      <c r="AX239" s="1">
        <f>'BASE METAS)'!BS230</f>
        <v>0</v>
      </c>
      <c r="AY239" s="1">
        <f>'BASE METAS)'!BT230</f>
        <v>2</v>
      </c>
      <c r="AZ239" s="1">
        <f>'BASE METAS)'!BU230</f>
        <v>-2</v>
      </c>
      <c r="BA239" s="1" t="e">
        <f>'BASE METAS)'!BV230</f>
        <v>#DIV/0!</v>
      </c>
      <c r="BB239" s="1">
        <f>'BASE METAS)'!BW230</f>
        <v>2</v>
      </c>
      <c r="BC239" s="1">
        <f>'BASE METAS)'!BX230</f>
        <v>0</v>
      </c>
      <c r="BD239" s="1">
        <f>'BASE METAS)'!BY230</f>
        <v>1</v>
      </c>
      <c r="BE239" s="1">
        <f>'BASE METAS)'!CG230</f>
        <v>0</v>
      </c>
      <c r="BF239" s="1">
        <f>'BASE METAS)'!CJ230</f>
        <v>0</v>
      </c>
      <c r="BG239" s="1">
        <f>'BASE METAS)'!CK230</f>
        <v>0</v>
      </c>
      <c r="BH239" s="1">
        <f>'BASE METAS)'!CL230</f>
        <v>0</v>
      </c>
      <c r="BI239" s="1">
        <f>'BASE METAS)'!CM230</f>
        <v>0</v>
      </c>
      <c r="BJ239" s="1">
        <f>'BASE METAS)'!CN230</f>
        <v>0</v>
      </c>
      <c r="BK239" s="1">
        <f>'BASE METAS)'!CO230</f>
        <v>0</v>
      </c>
      <c r="BL239" s="1">
        <f>'BASE METAS)'!CP230</f>
        <v>0</v>
      </c>
      <c r="BM239" s="1">
        <f>'BASE METAS)'!CQ230</f>
        <v>1</v>
      </c>
      <c r="BN239" s="1">
        <f>'BASE METAS)'!CR230</f>
        <v>0</v>
      </c>
      <c r="BO239" s="1">
        <f>'BASE METAS)'!CS230</f>
        <v>0</v>
      </c>
      <c r="BP239" s="1">
        <f>'BASE METAS)'!CT230</f>
        <v>0</v>
      </c>
      <c r="BQ239" s="1">
        <f>'BASE METAS)'!CU230</f>
        <v>1</v>
      </c>
      <c r="BR239" s="1">
        <f>'BASE METAS)'!CV230</f>
        <v>0</v>
      </c>
      <c r="BS239" s="1">
        <f>'BASE METAS)'!CW230</f>
        <v>0</v>
      </c>
      <c r="BT239" s="1">
        <f>'BASE METAS)'!CX230</f>
        <v>0</v>
      </c>
      <c r="BU239" s="1">
        <f>'BASE METAS)'!FA230</f>
        <v>2</v>
      </c>
      <c r="BV239" s="1">
        <f>'BASE METAS)'!FB230</f>
        <v>0</v>
      </c>
      <c r="BW239" s="1">
        <f>'BASE METAS)'!FC230</f>
        <v>0</v>
      </c>
      <c r="BX239" s="1">
        <f>'BASE METAS)'!FD230</f>
        <v>1</v>
      </c>
      <c r="BY239" s="1">
        <f>'BASE METAS)'!FE230</f>
        <v>1</v>
      </c>
      <c r="BZ239" s="1" t="e">
        <f>'BASE METAS)'!FF230</f>
        <v>#DIV/0!</v>
      </c>
      <c r="CA239" s="1">
        <f>'BASE METAS)'!FG230</f>
        <v>1</v>
      </c>
      <c r="CB239" s="1">
        <f>'BASE METAS)'!FH230</f>
        <v>1</v>
      </c>
      <c r="CC239" s="1">
        <f>'BASE METAS)'!FI230</f>
        <v>0</v>
      </c>
      <c r="CD239" s="1">
        <f>'BASE METAS)'!FJ230</f>
        <v>2</v>
      </c>
      <c r="CE239" s="1">
        <f>'BASE METAS)'!FK230</f>
        <v>0</v>
      </c>
      <c r="CF239" s="1">
        <f>'BASE METAS)'!FL230</f>
        <v>0</v>
      </c>
      <c r="CG239" s="1">
        <f>'BASE METAS)'!FM230</f>
        <v>1</v>
      </c>
    </row>
    <row r="240" spans="1:85" ht="63.75" x14ac:dyDescent="0.25">
      <c r="A240" s="1">
        <f>'BASE METAS)'!A231</f>
        <v>0</v>
      </c>
      <c r="B240" s="7156"/>
      <c r="C240" s="5685"/>
      <c r="D240" s="5685"/>
      <c r="E240" s="7152"/>
      <c r="F240" s="7193"/>
      <c r="G240" s="7193"/>
      <c r="H240" s="5707"/>
      <c r="I240" s="7177"/>
      <c r="J240" s="5707"/>
      <c r="K240" s="5707"/>
      <c r="L240" s="5707"/>
      <c r="M240" s="5707"/>
      <c r="N240" s="5698"/>
      <c r="O240" s="5707"/>
      <c r="P240" s="7107"/>
      <c r="Q240" s="7107"/>
      <c r="R240" s="7107"/>
      <c r="S240" s="5698"/>
      <c r="T240" s="5698"/>
      <c r="U240" s="7727"/>
      <c r="V240" s="5698"/>
      <c r="W240" s="5695"/>
      <c r="X240" s="7145"/>
      <c r="Y240" s="464" t="str">
        <f>'BASE METAS)'!Y231</f>
        <v>02</v>
      </c>
      <c r="Z240" s="219" t="str">
        <f>'BASE METAS)'!Z231</f>
        <v>ELABORAR EL PLAN DE VIVIENDA DIGNA</v>
      </c>
      <c r="AA240" s="687" t="str">
        <f>'BASE METAS)'!AA231</f>
        <v>DOCUMENTO</v>
      </c>
      <c r="AB240" s="460">
        <f>'BASE METAS)'!AB231</f>
        <v>1</v>
      </c>
      <c r="AC240" s="465">
        <f>'BASE METAS)'!AC231</f>
        <v>0</v>
      </c>
      <c r="AD240" s="577">
        <f>'BASE METAS)'!AD231</f>
        <v>0</v>
      </c>
      <c r="AE240" s="465">
        <f>'BASE METAS)'!AE231</f>
        <v>0</v>
      </c>
      <c r="AF240" s="544">
        <f>'BASE METAS)'!AF231</f>
        <v>0</v>
      </c>
      <c r="AG240" s="465">
        <f>'BASE METAS)'!AG231</f>
        <v>0</v>
      </c>
      <c r="AH240" s="544">
        <f>'BASE METAS)'!AH231</f>
        <v>0</v>
      </c>
      <c r="AI240" s="465">
        <f>'BASE METAS)'!AI231</f>
        <v>1</v>
      </c>
      <c r="AJ240" s="545">
        <f>'BASE METAS)'!AJ231</f>
        <v>1</v>
      </c>
      <c r="AK240" s="191">
        <f>'BASE METAS)'!AK231</f>
        <v>1</v>
      </c>
      <c r="AL240" s="1078" t="str">
        <f>'BASE METAS)'!AL231</f>
        <v>02</v>
      </c>
      <c r="AM240" s="1019" t="str">
        <f>'BASE METAS)'!AM231</f>
        <v xml:space="preserve"> PLAN DE VIVIENDA DIGNA
</v>
      </c>
      <c r="AN240" s="1019" t="str">
        <f>'BASE METAS)'!AN231</f>
        <v>MIDE LA ELABORACIÓN DEL PLAN DE VIVIENDA DIGNA</v>
      </c>
      <c r="AO240" s="1344" t="str">
        <f>'BASE METAS)'!AU231</f>
        <v>DESEMPEÑO</v>
      </c>
      <c r="AP240" s="970" t="str">
        <f>'BASE METAS)'!AO231</f>
        <v>REALIZACIÓN DEL PLAN DE VIVIENDA DIGNA</v>
      </c>
      <c r="AQ240" s="970" t="str">
        <f>'BASE METAS)'!AP231</f>
        <v xml:space="preserve"> PLAN DE VIVIENDA DIGNA PROGRAMADO</v>
      </c>
      <c r="AR240" s="970">
        <f>'BASE METAS)'!AQ231</f>
        <v>100</v>
      </c>
      <c r="AS240" s="1036" t="str">
        <f>'BASE METAS)'!AR231</f>
        <v>PLAN</v>
      </c>
      <c r="AT240" s="959" t="str">
        <f>'BASE METAS)'!AS231</f>
        <v>EFICACIA</v>
      </c>
      <c r="AU240" s="1483">
        <f>'BASE METAS)'!BO231</f>
        <v>0</v>
      </c>
      <c r="AV240" s="1">
        <f>'BASE METAS)'!BQ231</f>
        <v>1</v>
      </c>
      <c r="AW240" s="1">
        <f>'BASE METAS)'!BR231</f>
        <v>0</v>
      </c>
      <c r="AX240" s="1">
        <f>'BASE METAS)'!BS231</f>
        <v>0</v>
      </c>
      <c r="AY240" s="1">
        <f>'BASE METAS)'!BT231</f>
        <v>2</v>
      </c>
      <c r="AZ240" s="1">
        <f>'BASE METAS)'!BU231</f>
        <v>-2</v>
      </c>
      <c r="BA240" s="1" t="e">
        <f>'BASE METAS)'!BV231</f>
        <v>#DIV/0!</v>
      </c>
      <c r="BB240" s="1">
        <f>'BASE METAS)'!BW231</f>
        <v>2</v>
      </c>
      <c r="BC240" s="1">
        <f>'BASE METAS)'!BX231</f>
        <v>-1</v>
      </c>
      <c r="BD240" s="1">
        <f>'BASE METAS)'!BY231</f>
        <v>2</v>
      </c>
      <c r="BE240" s="1">
        <f>'BASE METAS)'!CG231</f>
        <v>0</v>
      </c>
      <c r="BF240" s="1">
        <f>'BASE METAS)'!CJ231</f>
        <v>0</v>
      </c>
      <c r="BG240" s="1">
        <f>'BASE METAS)'!CK231</f>
        <v>0</v>
      </c>
      <c r="BH240" s="1">
        <f>'BASE METAS)'!CL231</f>
        <v>0</v>
      </c>
      <c r="BI240" s="1">
        <f>'BASE METAS)'!CM231</f>
        <v>0</v>
      </c>
      <c r="BJ240" s="1">
        <f>'BASE METAS)'!CN231</f>
        <v>0</v>
      </c>
      <c r="BK240" s="1">
        <f>'BASE METAS)'!CO231</f>
        <v>0</v>
      </c>
      <c r="BL240" s="1">
        <f>'BASE METAS)'!CP231</f>
        <v>0</v>
      </c>
      <c r="BM240" s="1">
        <f>'BASE METAS)'!CQ231</f>
        <v>1</v>
      </c>
      <c r="BN240" s="1">
        <f>'BASE METAS)'!CR231</f>
        <v>0</v>
      </c>
      <c r="BO240" s="1">
        <f>'BASE METAS)'!CS231</f>
        <v>0</v>
      </c>
      <c r="BP240" s="1">
        <f>'BASE METAS)'!CT231</f>
        <v>0</v>
      </c>
      <c r="BQ240" s="1">
        <f>'BASE METAS)'!CU231</f>
        <v>0</v>
      </c>
      <c r="BR240" s="1">
        <f>'BASE METAS)'!CV231</f>
        <v>0</v>
      </c>
      <c r="BS240" s="1">
        <f>'BASE METAS)'!CW231</f>
        <v>0</v>
      </c>
      <c r="BT240" s="1">
        <f>'BASE METAS)'!CX231</f>
        <v>0</v>
      </c>
      <c r="BU240" s="1">
        <f>'BASE METAS)'!FA231</f>
        <v>1</v>
      </c>
      <c r="BV240" s="1">
        <f>'BASE METAS)'!FB231</f>
        <v>0</v>
      </c>
      <c r="BW240" s="1">
        <f>'BASE METAS)'!FC231</f>
        <v>0</v>
      </c>
      <c r="BX240" s="1">
        <f>'BASE METAS)'!FD231</f>
        <v>1</v>
      </c>
      <c r="BY240" s="1">
        <f>'BASE METAS)'!FE231</f>
        <v>1</v>
      </c>
      <c r="BZ240" s="1" t="e">
        <f>'BASE METAS)'!FF231</f>
        <v>#DIV/0!</v>
      </c>
      <c r="CA240" s="1">
        <f>'BASE METAS)'!FG231</f>
        <v>1</v>
      </c>
      <c r="CB240" s="1">
        <f>'BASE METAS)'!FH231</f>
        <v>0</v>
      </c>
      <c r="CC240" s="1">
        <f>'BASE METAS)'!FI231</f>
        <v>1</v>
      </c>
      <c r="CD240" s="1">
        <f>'BASE METAS)'!FJ231</f>
        <v>1</v>
      </c>
      <c r="CE240" s="1">
        <f>'BASE METAS)'!FK231</f>
        <v>0</v>
      </c>
      <c r="CF240" s="1">
        <f>'BASE METAS)'!FL231</f>
        <v>0</v>
      </c>
      <c r="CG240" s="1">
        <f>'BASE METAS)'!FM231</f>
        <v>1</v>
      </c>
    </row>
    <row r="241" spans="1:85" ht="204" x14ac:dyDescent="0.25">
      <c r="A241" s="1">
        <f>'BASE METAS)'!A232</f>
        <v>0</v>
      </c>
      <c r="B241" s="7156"/>
      <c r="C241" s="5685"/>
      <c r="D241" s="5685"/>
      <c r="E241" s="7152"/>
      <c r="F241" s="7193"/>
      <c r="G241" s="7193"/>
      <c r="H241" s="5707"/>
      <c r="I241" s="7177"/>
      <c r="J241" s="5707"/>
      <c r="K241" s="5707"/>
      <c r="L241" s="5707"/>
      <c r="M241" s="5707"/>
      <c r="N241" s="5698"/>
      <c r="O241" s="5707"/>
      <c r="P241" s="7107"/>
      <c r="Q241" s="7107"/>
      <c r="R241" s="7107"/>
      <c r="S241" s="5698"/>
      <c r="T241" s="5698"/>
      <c r="U241" s="7727"/>
      <c r="V241" s="5698"/>
      <c r="W241" s="5695"/>
      <c r="X241" s="7145"/>
      <c r="Y241" s="464" t="str">
        <f>'BASE METAS)'!Y232</f>
        <v>03</v>
      </c>
      <c r="Z241" s="219" t="str">
        <f>'BASE METAS)'!Z232</f>
        <v xml:space="preserve">EMITIR DICTÁMENES URBANOS PARA EL MEJORAMIENTO Y FUNCIONAMIENTO DE LA ESTRUCTURA URBANA </v>
      </c>
      <c r="AA241" s="687" t="str">
        <f>'BASE METAS)'!AA232</f>
        <v>DICTÁMEN</v>
      </c>
      <c r="AB241" s="460">
        <f>'BASE METAS)'!AB232</f>
        <v>70</v>
      </c>
      <c r="AC241" s="465">
        <f>'BASE METAS)'!AC232</f>
        <v>15</v>
      </c>
      <c r="AD241" s="577">
        <f>'BASE METAS)'!AD232</f>
        <v>0.21428571428571427</v>
      </c>
      <c r="AE241" s="465">
        <f>'BASE METAS)'!AE232</f>
        <v>20</v>
      </c>
      <c r="AF241" s="544">
        <f>'BASE METAS)'!AF232</f>
        <v>0.2857142857142857</v>
      </c>
      <c r="AG241" s="465">
        <f>'BASE METAS)'!AG232</f>
        <v>20</v>
      </c>
      <c r="AH241" s="544">
        <f>'BASE METAS)'!AH232</f>
        <v>0.2857142857142857</v>
      </c>
      <c r="AI241" s="465">
        <f>'BASE METAS)'!AI232</f>
        <v>0</v>
      </c>
      <c r="AJ241" s="545">
        <f>'BASE METAS)'!AJ232</f>
        <v>0</v>
      </c>
      <c r="AK241" s="191">
        <f>'BASE METAS)'!AK232</f>
        <v>0.7857142857142857</v>
      </c>
      <c r="AL241" s="1078" t="str">
        <f>'BASE METAS)'!AL232</f>
        <v>03</v>
      </c>
      <c r="AM241" s="1019" t="str">
        <f>'BASE METAS)'!AM232</f>
        <v xml:space="preserve">EMITIR DICTÁMENES PARA EL MEJORAMIENTO Y FUNCIONAMIENTO DE LA ESTRUCTURA URBANA 
</v>
      </c>
      <c r="AN241" s="1019" t="str">
        <f>'BASE METAS)'!AN232</f>
        <v>MIDE EL NÚMERO DE DICTÁMENES EMITIDOS PARA EL MEJORAMIENTO Y FUNCIONAMIENTO DE LA ESTRUCTURA URBANA SOBRE LOS PROGRAMADOS</v>
      </c>
      <c r="AO241" s="1344" t="str">
        <f>'BASE METAS)'!AU232</f>
        <v>DESEMPEÑO</v>
      </c>
      <c r="AP241" s="959" t="str">
        <f>'BASE METAS)'!AO232</f>
        <v>DICTÁMENES EMITIDOS PARA EL MEJORAMIENTO Y FUNCIONAMIENTO DE LA ESTRUCTURA URBANA</v>
      </c>
      <c r="AQ241" s="959" t="str">
        <f>'BASE METAS)'!AP232</f>
        <v>DICTÁMENES PARA EL MEJORAMIENTO Y FUNCIONAMIENTO DE LA ESTRUCTURA URBANA PROGRAMADOS</v>
      </c>
      <c r="AR241" s="970">
        <f>'BASE METAS)'!AQ232</f>
        <v>100</v>
      </c>
      <c r="AS241" s="1036" t="str">
        <f>'BASE METAS)'!AR232</f>
        <v>DICTÁMENES</v>
      </c>
      <c r="AT241" s="959" t="str">
        <f>'BASE METAS)'!AS232</f>
        <v>EFICACIA</v>
      </c>
      <c r="AU241" s="1483">
        <f>'BASE METAS)'!BO232</f>
        <v>0</v>
      </c>
      <c r="AV241" s="1">
        <f>'BASE METAS)'!BQ232</f>
        <v>70</v>
      </c>
      <c r="AW241" s="1">
        <f>'BASE METAS)'!BR232</f>
        <v>0</v>
      </c>
      <c r="AX241" s="1">
        <f>'BASE METAS)'!BS232</f>
        <v>20</v>
      </c>
      <c r="AY241" s="1">
        <f>'BASE METAS)'!BT232</f>
        <v>5</v>
      </c>
      <c r="AZ241" s="1">
        <f>'BASE METAS)'!BU232</f>
        <v>15</v>
      </c>
      <c r="BA241" s="1">
        <f>'BASE METAS)'!BV232</f>
        <v>0.25</v>
      </c>
      <c r="BB241" s="1">
        <f>'BASE METAS)'!BW232</f>
        <v>20</v>
      </c>
      <c r="BC241" s="1">
        <f>'BASE METAS)'!BX232</f>
        <v>50</v>
      </c>
      <c r="BD241" s="1">
        <f>'BASE METAS)'!BY232</f>
        <v>0.2857142857142857</v>
      </c>
      <c r="BE241" s="1">
        <f>'BASE METAS)'!CG232</f>
        <v>15</v>
      </c>
      <c r="BF241" s="1">
        <f>'BASE METAS)'!CJ232</f>
        <v>0</v>
      </c>
      <c r="BG241" s="1">
        <f>'BASE METAS)'!CK232</f>
        <v>0</v>
      </c>
      <c r="BH241" s="1">
        <f>'BASE METAS)'!CL232</f>
        <v>0</v>
      </c>
      <c r="BI241" s="1">
        <f>'BASE METAS)'!CM232</f>
        <v>15</v>
      </c>
      <c r="BJ241" s="1">
        <f>'BASE METAS)'!CN232</f>
        <v>15</v>
      </c>
      <c r="BK241" s="1">
        <f>'BASE METAS)'!CO232</f>
        <v>15</v>
      </c>
      <c r="BL241" s="1">
        <f>'BASE METAS)'!CP232</f>
        <v>0</v>
      </c>
      <c r="BM241" s="1">
        <f>'BASE METAS)'!CQ232</f>
        <v>0</v>
      </c>
      <c r="BN241" s="1">
        <f>'BASE METAS)'!CR232</f>
        <v>5</v>
      </c>
      <c r="BO241" s="1">
        <f>'BASE METAS)'!CS232</f>
        <v>5</v>
      </c>
      <c r="BP241" s="1">
        <f>'BASE METAS)'!CT232</f>
        <v>0</v>
      </c>
      <c r="BQ241" s="1">
        <f>'BASE METAS)'!CU232</f>
        <v>5</v>
      </c>
      <c r="BR241" s="1">
        <f>'BASE METAS)'!CV232</f>
        <v>5</v>
      </c>
      <c r="BS241" s="1">
        <f>'BASE METAS)'!CW232</f>
        <v>5</v>
      </c>
      <c r="BT241" s="1">
        <f>'BASE METAS)'!CX232</f>
        <v>0</v>
      </c>
      <c r="BU241" s="1">
        <f>'BASE METAS)'!FA232</f>
        <v>70</v>
      </c>
      <c r="BV241" s="1">
        <f>'BASE METAS)'!FB232</f>
        <v>0</v>
      </c>
      <c r="BW241" s="1">
        <f>'BASE METAS)'!FC232</f>
        <v>7</v>
      </c>
      <c r="BX241" s="1">
        <f>'BASE METAS)'!FD232</f>
        <v>0</v>
      </c>
      <c r="BY241" s="1">
        <f>'BASE METAS)'!FE232</f>
        <v>-7</v>
      </c>
      <c r="BZ241" s="1">
        <f>'BASE METAS)'!FF232</f>
        <v>0</v>
      </c>
      <c r="CA241" s="1">
        <f>'BASE METAS)'!FG232</f>
        <v>15</v>
      </c>
      <c r="CB241" s="1">
        <f>'BASE METAS)'!FH232</f>
        <v>55</v>
      </c>
      <c r="CC241" s="1">
        <f>'BASE METAS)'!FI232</f>
        <v>0.21428571428571427</v>
      </c>
      <c r="CD241" s="1">
        <f>'BASE METAS)'!FJ232</f>
        <v>70</v>
      </c>
      <c r="CE241" s="1">
        <f>'BASE METAS)'!FK232</f>
        <v>0</v>
      </c>
      <c r="CF241" s="1">
        <f>'BASE METAS)'!FL232</f>
        <v>7</v>
      </c>
      <c r="CG241" s="1">
        <f>'BASE METAS)'!FM232</f>
        <v>0</v>
      </c>
    </row>
    <row r="242" spans="1:85" ht="216.75" x14ac:dyDescent="0.25">
      <c r="A242" s="1">
        <f>'BASE METAS)'!A233</f>
        <v>0</v>
      </c>
      <c r="B242" s="7156"/>
      <c r="C242" s="5685"/>
      <c r="D242" s="5685"/>
      <c r="E242" s="7152"/>
      <c r="F242" s="7193"/>
      <c r="G242" s="7193"/>
      <c r="H242" s="5707"/>
      <c r="I242" s="7177"/>
      <c r="J242" s="5707"/>
      <c r="K242" s="5707"/>
      <c r="L242" s="5707"/>
      <c r="M242" s="5707"/>
      <c r="N242" s="5698"/>
      <c r="O242" s="5707"/>
      <c r="P242" s="7107"/>
      <c r="Q242" s="7107"/>
      <c r="R242" s="7107"/>
      <c r="S242" s="5698"/>
      <c r="T242" s="5698"/>
      <c r="U242" s="7727"/>
      <c r="V242" s="5698"/>
      <c r="W242" s="5695"/>
      <c r="X242" s="7145"/>
      <c r="Y242" s="464" t="str">
        <f>'BASE METAS)'!Y233</f>
        <v>04</v>
      </c>
      <c r="Z242" s="504" t="str">
        <f>'BASE METAS)'!Z233</f>
        <v>ELABORAR ANTEPROYECTO DE ESPACIOS PÚBLICOS Y EQUIPAMIENTO PARA EL MEJORAMIENTO DE LA IMAGEN URBANA.</v>
      </c>
      <c r="AA242" s="688" t="str">
        <f>'BASE METAS)'!AA233</f>
        <v>ANTEPROYECTO</v>
      </c>
      <c r="AB242" s="414">
        <f>'BASE METAS)'!AB233</f>
        <v>6</v>
      </c>
      <c r="AC242" s="479">
        <f>'BASE METAS)'!AC233</f>
        <v>0</v>
      </c>
      <c r="AD242" s="480">
        <f>'BASE METAS)'!AD233</f>
        <v>0</v>
      </c>
      <c r="AE242" s="479">
        <f>'BASE METAS)'!AE233</f>
        <v>0</v>
      </c>
      <c r="AF242" s="415">
        <f>'BASE METAS)'!AF233</f>
        <v>0</v>
      </c>
      <c r="AG242" s="479">
        <f>'BASE METAS)'!AG233</f>
        <v>3</v>
      </c>
      <c r="AH242" s="415">
        <f>'BASE METAS)'!AH233</f>
        <v>0.5</v>
      </c>
      <c r="AI242" s="479">
        <f>'BASE METAS)'!AI233</f>
        <v>3</v>
      </c>
      <c r="AJ242" s="416">
        <f>'BASE METAS)'!AJ233</f>
        <v>0.5</v>
      </c>
      <c r="AK242" s="212">
        <f>'BASE METAS)'!AK233</f>
        <v>1</v>
      </c>
      <c r="AL242" s="1080">
        <f>'BASE METAS)'!AL233</f>
        <v>4</v>
      </c>
      <c r="AM242" s="1030" t="str">
        <f>'BASE METAS)'!AM233</f>
        <v>ELABORAR ANTEPROYECTOS DE ESPACIOS PÚBLICOS Y EQUIPAMIENTO PARA EL MEJORAMIENTO DE LA IMAGEN URBANA.</v>
      </c>
      <c r="AN242" s="1030" t="str">
        <f>'BASE METAS)'!AN233</f>
        <v>MIDE LA ELABORACIÓN DE ANTEPROYECTOS DE ESPACIOS PÚBLICOS Y EQUIPAMIENTO PARA EL MEJORAMIENTO DE LA IMAGEN URBANA DESARROLLADOS SOBRE LOS PROGRAMADOS.</v>
      </c>
      <c r="AO242" s="1030" t="str">
        <f>'BASE METAS)'!AU233</f>
        <v>DESEMPEÑO</v>
      </c>
      <c r="AP242" s="1030" t="str">
        <f>'BASE METAS)'!AO233</f>
        <v>ANTEPROYECTOS DE ESPACIOS PÚBLICOS Y EQUIPAMIENTO PARA EL MEJORAMIENTO DE LA IMAGEN URBANA DESARROLLADOS</v>
      </c>
      <c r="AQ242" s="1030" t="str">
        <f>'BASE METAS)'!AP233</f>
        <v>ANTEPROYECTOS DE ESPACIOS PÚBLICOS Y EQUIPAMIENTO PARA EL MEJORAMIENTO DE LA IMAGEN URBANA PROGRAMADOS</v>
      </c>
      <c r="AR242" s="1030">
        <f>'BASE METAS)'!AQ233</f>
        <v>100</v>
      </c>
      <c r="AS242" s="1030" t="str">
        <f>'BASE METAS)'!AR233</f>
        <v>ANTEPROYECTO</v>
      </c>
      <c r="AT242" s="1030" t="str">
        <f>'BASE METAS)'!AS233</f>
        <v>EFICACIA</v>
      </c>
      <c r="AU242" s="1485">
        <f>'BASE METAS)'!BO233</f>
        <v>0</v>
      </c>
      <c r="AV242" s="1">
        <f>'BASE METAS)'!BQ233</f>
        <v>6</v>
      </c>
      <c r="AW242" s="1">
        <f>'BASE METAS)'!BR233</f>
        <v>0</v>
      </c>
      <c r="AX242" s="1">
        <f>'BASE METAS)'!BS233</f>
        <v>0</v>
      </c>
      <c r="AY242" s="1">
        <f>'BASE METAS)'!BT233</f>
        <v>2</v>
      </c>
      <c r="AZ242" s="1">
        <f>'BASE METAS)'!BU233</f>
        <v>-2</v>
      </c>
      <c r="BA242" s="1" t="e">
        <f>'BASE METAS)'!BV233</f>
        <v>#DIV/0!</v>
      </c>
      <c r="BB242" s="1">
        <f>'BASE METAS)'!BW233</f>
        <v>2</v>
      </c>
      <c r="BC242" s="1">
        <f>'BASE METAS)'!BX233</f>
        <v>4</v>
      </c>
      <c r="BD242" s="1">
        <f>'BASE METAS)'!BY233</f>
        <v>0.33333333333333331</v>
      </c>
      <c r="BE242" s="1">
        <f>'BASE METAS)'!CG233</f>
        <v>0</v>
      </c>
      <c r="BF242" s="1">
        <f>'BASE METAS)'!CJ233</f>
        <v>0</v>
      </c>
      <c r="BG242" s="1">
        <f>'BASE METAS)'!CK233</f>
        <v>0</v>
      </c>
      <c r="BH242" s="1">
        <f>'BASE METAS)'!CL233</f>
        <v>0</v>
      </c>
      <c r="BI242" s="1">
        <f>'BASE METAS)'!CM233</f>
        <v>0</v>
      </c>
      <c r="BJ242" s="1">
        <f>'BASE METAS)'!CN233</f>
        <v>0</v>
      </c>
      <c r="BK242" s="1">
        <f>'BASE METAS)'!CO233</f>
        <v>0</v>
      </c>
      <c r="BL242" s="1">
        <f>'BASE METAS)'!CP233</f>
        <v>0</v>
      </c>
      <c r="BM242" s="1">
        <f>'BASE METAS)'!CQ233</f>
        <v>1</v>
      </c>
      <c r="BN242" s="1">
        <f>'BASE METAS)'!CR233</f>
        <v>0</v>
      </c>
      <c r="BO242" s="1">
        <f>'BASE METAS)'!CS233</f>
        <v>2</v>
      </c>
      <c r="BP242" s="1">
        <f>'BASE METAS)'!CT233</f>
        <v>0</v>
      </c>
      <c r="BQ242" s="1">
        <f>'BASE METAS)'!CU233</f>
        <v>1</v>
      </c>
      <c r="BR242" s="1">
        <f>'BASE METAS)'!CV233</f>
        <v>0</v>
      </c>
      <c r="BS242" s="1">
        <f>'BASE METAS)'!CW233</f>
        <v>2</v>
      </c>
      <c r="BT242" s="1">
        <f>'BASE METAS)'!CX233</f>
        <v>0</v>
      </c>
      <c r="BU242" s="1">
        <f>'BASE METAS)'!FA233</f>
        <v>6</v>
      </c>
      <c r="BV242" s="1">
        <f>'BASE METAS)'!FB233</f>
        <v>0</v>
      </c>
      <c r="BW242" s="1">
        <f>'BASE METAS)'!FC233</f>
        <v>0</v>
      </c>
      <c r="BX242" s="1">
        <f>'BASE METAS)'!FD233</f>
        <v>1</v>
      </c>
      <c r="BY242" s="1">
        <f>'BASE METAS)'!FE233</f>
        <v>1</v>
      </c>
      <c r="BZ242" s="1" t="e">
        <f>'BASE METAS)'!FF233</f>
        <v>#DIV/0!</v>
      </c>
      <c r="CA242" s="1">
        <f>'BASE METAS)'!FG233</f>
        <v>1</v>
      </c>
      <c r="CB242" s="1">
        <f>'BASE METAS)'!FH233</f>
        <v>5</v>
      </c>
      <c r="CC242" s="1">
        <f>'BASE METAS)'!FI233</f>
        <v>0.16666666666666666</v>
      </c>
      <c r="CD242" s="1">
        <f>'BASE METAS)'!FJ233</f>
        <v>6</v>
      </c>
      <c r="CE242" s="1">
        <f>'BASE METAS)'!FK233</f>
        <v>0</v>
      </c>
      <c r="CF242" s="1">
        <f>'BASE METAS)'!FL233</f>
        <v>0</v>
      </c>
      <c r="CG242" s="1">
        <f>'BASE METAS)'!FM233</f>
        <v>1</v>
      </c>
    </row>
    <row r="243" spans="1:85" ht="76.5" customHeight="1" x14ac:dyDescent="0.25">
      <c r="A243" s="1">
        <f>'BASE METAS)'!A234</f>
        <v>0</v>
      </c>
      <c r="B243" s="7156"/>
      <c r="C243" s="5686"/>
      <c r="D243" s="5686"/>
      <c r="E243" s="7153"/>
      <c r="F243" s="7194"/>
      <c r="G243" s="7194"/>
      <c r="H243" s="5708"/>
      <c r="I243" s="7178"/>
      <c r="J243" s="5708"/>
      <c r="K243" s="5708"/>
      <c r="L243" s="5708"/>
      <c r="M243" s="5708"/>
      <c r="N243" s="5699"/>
      <c r="O243" s="5708"/>
      <c r="P243" s="7108"/>
      <c r="Q243" s="7108"/>
      <c r="R243" s="7108"/>
      <c r="S243" s="5699"/>
      <c r="T243" s="5699"/>
      <c r="U243" s="7728"/>
      <c r="V243" s="5699"/>
      <c r="W243" s="5696"/>
      <c r="X243" s="7103"/>
      <c r="Y243" s="472" t="str">
        <f>'BASE METAS)'!Y234</f>
        <v>05</v>
      </c>
      <c r="Z243" s="507" t="str">
        <f>'BASE METAS)'!Z234</f>
        <v>EXPEDIR PERMISOS TEMPORALES PARA LA OCUPACIÓN DE LA VÍA PÚBLICA (ROMPIMIENTO Y REPARACIÓN DE BANQUETA Y OCUPACIÓN DE LA VÍA PÚBLICA POR MATERIAL DE CONSTRUCCIÓN) Y PARA TENDIDO Y PERMANENCIA DE LÍNEAS AÉREAS Y/O SUBTERRANEAS</v>
      </c>
      <c r="AA243" s="689" t="str">
        <f>'BASE METAS)'!AA234</f>
        <v>PERMISO</v>
      </c>
      <c r="AB243" s="417">
        <f>'BASE METAS)'!AB234</f>
        <v>250</v>
      </c>
      <c r="AC243" s="481">
        <f>'BASE METAS)'!AC234</f>
        <v>62</v>
      </c>
      <c r="AD243" s="482">
        <f>'BASE METAS)'!AD234</f>
        <v>0.248</v>
      </c>
      <c r="AE243" s="481">
        <f>'BASE METAS)'!AE234</f>
        <v>63</v>
      </c>
      <c r="AF243" s="482">
        <f>'BASE METAS)'!AF234</f>
        <v>0.252</v>
      </c>
      <c r="AG243" s="481">
        <f>'BASE METAS)'!AG234</f>
        <v>62</v>
      </c>
      <c r="AH243" s="482">
        <f>'BASE METAS)'!AH234</f>
        <v>0.248</v>
      </c>
      <c r="AI243" s="481">
        <f>'BASE METAS)'!AI234</f>
        <v>63</v>
      </c>
      <c r="AJ243" s="482">
        <f>'BASE METAS)'!AJ234</f>
        <v>0.252</v>
      </c>
      <c r="AK243" s="212">
        <f>'BASE METAS)'!AK234</f>
        <v>1</v>
      </c>
      <c r="AL243" s="1080">
        <f>'BASE METAS)'!AL234</f>
        <v>5</v>
      </c>
      <c r="AM243" s="1030" t="str">
        <f>'BASE METAS)'!AM234</f>
        <v>EMITIR PERMISOS TEMPORALES PARA LA OCUPACIÓN DE LA VÍA PÚBLICA  Y PARA TENDIDO Y PERMANENCIA DE LÍNEAS AÉREAS Y/O SUBTERRANEAS</v>
      </c>
      <c r="AN243" s="1030" t="str">
        <f>'BASE METAS)'!AN234</f>
        <v>MIDE LA EMISIÓN DE PERMISOS TEMPORALES PARA LA OCUPACIÓN DE LA VÍA PÚBLICA  Y PARA TENDIDO Y PERMANENCIA DE LÍNEAS AÉREAS Y/O SUBTERRANEAS SOBRE LOS PROGRAMADOS</v>
      </c>
      <c r="AO243" s="1030" t="str">
        <f>'BASE METAS)'!AU234</f>
        <v>DESEMPEÑO</v>
      </c>
      <c r="AP243" s="1030" t="str">
        <f>'BASE METAS)'!AO234</f>
        <v>PERMISOS TEMPORALES PARA LA OCUPACIÓN DE LA VÍA PÚBLICA  Y PARA TENDIDO Y PERMANENCIA DE LÍNEAS AÉREAS Y/O SUBTERRANEAS EMITIDOS</v>
      </c>
      <c r="AQ243" s="1030" t="str">
        <f>'BASE METAS)'!AP234</f>
        <v>PERMISOS TEMPORALES PARA LA OCUPACIÓN DE LA VÍA PÚBLICA  Y PARA TENDIDO Y PERMANENCIA DE LÍNEAS AÉREAS Y/O SUBTERRANEAS PROGRAMADOS</v>
      </c>
      <c r="AR243" s="1030">
        <f>'BASE METAS)'!AQ234</f>
        <v>100</v>
      </c>
      <c r="AS243" s="1030" t="str">
        <f>'BASE METAS)'!AR234</f>
        <v>PERMISO</v>
      </c>
      <c r="AT243" s="1030" t="str">
        <f>'BASE METAS)'!AS234</f>
        <v>EFICACIA</v>
      </c>
      <c r="AU243" s="1485">
        <f>'BASE METAS)'!BO234</f>
        <v>0</v>
      </c>
      <c r="AV243" s="1">
        <f>'BASE METAS)'!BQ234</f>
        <v>250</v>
      </c>
      <c r="AW243" s="1">
        <f>'BASE METAS)'!BR234</f>
        <v>0</v>
      </c>
      <c r="AX243" s="1">
        <f>'BASE METAS)'!BS234</f>
        <v>63</v>
      </c>
      <c r="AY243" s="1">
        <f>'BASE METAS)'!BT234</f>
        <v>69</v>
      </c>
      <c r="AZ243" s="1">
        <f>'BASE METAS)'!BU234</f>
        <v>-6</v>
      </c>
      <c r="BA243" s="1">
        <f>'BASE METAS)'!BV234</f>
        <v>1.0952380952380953</v>
      </c>
      <c r="BB243" s="1">
        <f>'BASE METAS)'!BW234</f>
        <v>131</v>
      </c>
      <c r="BC243" s="1">
        <f>'BASE METAS)'!BX234</f>
        <v>119</v>
      </c>
      <c r="BD243" s="1">
        <f>'BASE METAS)'!BY234</f>
        <v>0.52400000000000002</v>
      </c>
      <c r="BE243" s="1">
        <f>'BASE METAS)'!CG234</f>
        <v>62</v>
      </c>
      <c r="BF243" s="1">
        <f>'BASE METAS)'!CJ234</f>
        <v>0</v>
      </c>
      <c r="BG243" s="1">
        <f>'BASE METAS)'!CK234</f>
        <v>0</v>
      </c>
      <c r="BH243" s="1">
        <f>'BASE METAS)'!CL234</f>
        <v>0</v>
      </c>
      <c r="BI243" s="1">
        <f>'BASE METAS)'!CM234</f>
        <v>0</v>
      </c>
      <c r="BJ243" s="1">
        <f>'BASE METAS)'!CN234</f>
        <v>0</v>
      </c>
      <c r="BK243" s="1">
        <f>'BASE METAS)'!CO234</f>
        <v>0</v>
      </c>
      <c r="BL243" s="1">
        <f>'BASE METAS)'!CP234</f>
        <v>0</v>
      </c>
      <c r="BM243" s="1">
        <f>'BASE METAS)'!CQ234</f>
        <v>0</v>
      </c>
      <c r="BN243" s="1">
        <f>'BASE METAS)'!CR234</f>
        <v>0</v>
      </c>
      <c r="BO243" s="1">
        <f>'BASE METAS)'!CS234</f>
        <v>0</v>
      </c>
      <c r="BP243" s="1">
        <f>'BASE METAS)'!CT234</f>
        <v>0</v>
      </c>
      <c r="BQ243" s="1">
        <f>'BASE METAS)'!CU234</f>
        <v>0</v>
      </c>
      <c r="BR243" s="1">
        <f>'BASE METAS)'!CV234</f>
        <v>0</v>
      </c>
      <c r="BS243" s="1">
        <f>'BASE METAS)'!CW234</f>
        <v>0</v>
      </c>
      <c r="BT243" s="1">
        <f>'BASE METAS)'!CX234</f>
        <v>0</v>
      </c>
      <c r="BU243" s="1">
        <f>'BASE METAS)'!FA234</f>
        <v>250</v>
      </c>
      <c r="BV243" s="1">
        <f>'BASE METAS)'!FB234</f>
        <v>0</v>
      </c>
      <c r="BW243" s="1">
        <f>'BASE METAS)'!FC234</f>
        <v>20</v>
      </c>
      <c r="BX243" s="1">
        <f>'BASE METAS)'!FD234</f>
        <v>22</v>
      </c>
      <c r="BY243" s="1">
        <f>'BASE METAS)'!FE234</f>
        <v>2</v>
      </c>
      <c r="BZ243" s="1">
        <f>'BASE METAS)'!FF234</f>
        <v>1.1000000000000001</v>
      </c>
      <c r="CA243" s="1">
        <f>'BASE METAS)'!FG234</f>
        <v>84</v>
      </c>
      <c r="CB243" s="1">
        <f>'BASE METAS)'!FH234</f>
        <v>166</v>
      </c>
      <c r="CC243" s="1">
        <f>'BASE METAS)'!FI234</f>
        <v>0.33600000000000002</v>
      </c>
      <c r="CD243" s="1">
        <f>'BASE METAS)'!FJ234</f>
        <v>250</v>
      </c>
      <c r="CE243" s="1">
        <f>'BASE METAS)'!FK234</f>
        <v>0</v>
      </c>
      <c r="CF243" s="1">
        <f>'BASE METAS)'!FL234</f>
        <v>22</v>
      </c>
      <c r="CG243" s="1">
        <f>'BASE METAS)'!FM234</f>
        <v>22</v>
      </c>
    </row>
    <row r="244" spans="1:85" ht="12.75" customHeight="1" x14ac:dyDescent="0.25">
      <c r="A244" s="1">
        <f>'BASE METAS)'!A235</f>
        <v>0</v>
      </c>
      <c r="B244" s="1">
        <f>'BASE METAS)'!B235</f>
        <v>0</v>
      </c>
      <c r="C244" s="1">
        <f>'BASE METAS)'!C235</f>
        <v>0</v>
      </c>
      <c r="D244" s="1">
        <f>'BASE METAS)'!D235</f>
        <v>0</v>
      </c>
      <c r="E244" s="12">
        <f>'BASE METAS)'!E235</f>
        <v>0</v>
      </c>
      <c r="F244" s="3">
        <f>'BASE METAS)'!F235</f>
        <v>0</v>
      </c>
      <c r="G244" s="3">
        <f>'BASE METAS)'!G235</f>
        <v>0</v>
      </c>
      <c r="H244" s="3">
        <f>'BASE METAS)'!H235</f>
        <v>0</v>
      </c>
      <c r="I244" s="3">
        <f>'BASE METAS)'!I235</f>
        <v>0</v>
      </c>
      <c r="J244" s="7148" t="str">
        <f>'BASE METAS)'!J235</f>
        <v>TOTAL</v>
      </c>
      <c r="K244" s="7148"/>
      <c r="L244" s="7148"/>
      <c r="M244" s="7148"/>
      <c r="N244" s="1362">
        <f>'BASE METAS)'!N235</f>
        <v>0</v>
      </c>
      <c r="O244" s="1362">
        <f>'BASE METAS)'!O235</f>
        <v>0</v>
      </c>
      <c r="P244" s="1362">
        <f>'BASE METAS)'!P235</f>
        <v>0</v>
      </c>
      <c r="Q244" s="1362">
        <f>'BASE METAS)'!Q235</f>
        <v>0</v>
      </c>
      <c r="R244" s="1362">
        <f>'BASE METAS)'!R235</f>
        <v>0</v>
      </c>
      <c r="S244" s="1362">
        <f>'BASE METAS)'!S235</f>
        <v>0</v>
      </c>
      <c r="T244" s="1362">
        <f>'BASE METAS)'!T235</f>
        <v>0</v>
      </c>
      <c r="U244" s="922">
        <f>'BASE METAS)'!U235</f>
        <v>0</v>
      </c>
      <c r="V244" s="1362">
        <f>'BASE METAS)'!V235</f>
        <v>0</v>
      </c>
      <c r="W244" s="19">
        <f>'BASE METAS)'!W235</f>
        <v>24096134.52</v>
      </c>
      <c r="X244" s="12">
        <f>'BASE METAS)'!X235</f>
        <v>0</v>
      </c>
      <c r="Y244" s="1">
        <f>'BASE METAS)'!Y235</f>
        <v>0</v>
      </c>
      <c r="Z244" s="1">
        <f>'BASE METAS)'!Z235</f>
        <v>0</v>
      </c>
      <c r="AA244" s="1">
        <f>'BASE METAS)'!AA235</f>
        <v>0</v>
      </c>
      <c r="AB244" s="1">
        <f>'BASE METAS)'!AB235</f>
        <v>0</v>
      </c>
      <c r="AC244" s="1">
        <f>'BASE METAS)'!AC235</f>
        <v>0</v>
      </c>
      <c r="AD244" s="1">
        <f>'BASE METAS)'!AD235</f>
        <v>0</v>
      </c>
      <c r="AE244" s="1">
        <f>'BASE METAS)'!AE235</f>
        <v>0</v>
      </c>
      <c r="AF244" s="1">
        <f>'BASE METAS)'!AF235</f>
        <v>0</v>
      </c>
      <c r="AG244" s="1">
        <f>'BASE METAS)'!AG235</f>
        <v>0</v>
      </c>
      <c r="AH244" s="1">
        <f>'BASE METAS)'!AH235</f>
        <v>0</v>
      </c>
      <c r="AI244" s="1">
        <f>'BASE METAS)'!AI235</f>
        <v>0</v>
      </c>
      <c r="AJ244" s="1">
        <f>'BASE METAS)'!AJ235</f>
        <v>0</v>
      </c>
      <c r="AK244" s="1">
        <f>'BASE METAS)'!AK235</f>
        <v>0</v>
      </c>
      <c r="AL244" s="934">
        <f>'BASE METAS)'!AL235</f>
        <v>0</v>
      </c>
      <c r="AM244" s="1">
        <f>'BASE METAS)'!AM235</f>
        <v>0</v>
      </c>
      <c r="AN244" s="1">
        <f>'BASE METAS)'!AN235</f>
        <v>0</v>
      </c>
      <c r="AO244" s="1">
        <f>'BASE METAS)'!AU235</f>
        <v>0</v>
      </c>
      <c r="AP244" s="1">
        <f>'BASE METAS)'!AO235</f>
        <v>0</v>
      </c>
      <c r="AQ244" s="1">
        <f>'BASE METAS)'!AP235</f>
        <v>0</v>
      </c>
      <c r="AR244" s="1">
        <f>'BASE METAS)'!AQ235</f>
        <v>0</v>
      </c>
      <c r="AS244" s="1">
        <f>'BASE METAS)'!AR235</f>
        <v>0</v>
      </c>
      <c r="AT244" s="1">
        <f>'BASE METAS)'!AS235</f>
        <v>0</v>
      </c>
      <c r="AU244" s="1479">
        <f>'BASE METAS)'!BO235</f>
        <v>0</v>
      </c>
      <c r="AV244" s="1">
        <f>'BASE METAS)'!BQ235</f>
        <v>0</v>
      </c>
      <c r="AW244" s="1">
        <f>'BASE METAS)'!BR235</f>
        <v>0</v>
      </c>
      <c r="AX244" s="1">
        <f>'BASE METAS)'!BS235</f>
        <v>0</v>
      </c>
      <c r="AY244" s="1">
        <f>'BASE METAS)'!BT235</f>
        <v>0</v>
      </c>
      <c r="AZ244" s="1">
        <f>'BASE METAS)'!BU235</f>
        <v>0</v>
      </c>
      <c r="BA244" s="1">
        <f>'BASE METAS)'!BV235</f>
        <v>0</v>
      </c>
      <c r="BB244" s="1">
        <f>'BASE METAS)'!BW235</f>
        <v>0</v>
      </c>
      <c r="BC244" s="1">
        <f>'BASE METAS)'!BX235</f>
        <v>0</v>
      </c>
      <c r="BD244" s="1">
        <f>'BASE METAS)'!BY235</f>
        <v>0</v>
      </c>
      <c r="BE244" s="1">
        <f>'BASE METAS)'!CG235</f>
        <v>0</v>
      </c>
      <c r="BF244" s="1">
        <f>'BASE METAS)'!CJ235</f>
        <v>0</v>
      </c>
      <c r="BG244" s="1">
        <f>'BASE METAS)'!CK235</f>
        <v>0</v>
      </c>
      <c r="BH244" s="1">
        <f>'BASE METAS)'!CL235</f>
        <v>0</v>
      </c>
      <c r="BI244" s="1">
        <f>'BASE METAS)'!CM235</f>
        <v>0</v>
      </c>
      <c r="BJ244" s="1">
        <f>'BASE METAS)'!CN235</f>
        <v>0</v>
      </c>
      <c r="BK244" s="1">
        <f>'BASE METAS)'!CO235</f>
        <v>0</v>
      </c>
      <c r="BL244" s="1">
        <f>'BASE METAS)'!CP235</f>
        <v>0</v>
      </c>
      <c r="BM244" s="1">
        <f>'BASE METAS)'!CQ235</f>
        <v>0</v>
      </c>
      <c r="BN244" s="1">
        <f>'BASE METAS)'!CR235</f>
        <v>0</v>
      </c>
      <c r="BO244" s="1">
        <f>'BASE METAS)'!CS235</f>
        <v>0</v>
      </c>
      <c r="BP244" s="1">
        <f>'BASE METAS)'!CT235</f>
        <v>0</v>
      </c>
      <c r="BQ244" s="1">
        <f>'BASE METAS)'!CU235</f>
        <v>0</v>
      </c>
      <c r="BR244" s="1">
        <f>'BASE METAS)'!CV235</f>
        <v>0</v>
      </c>
      <c r="BS244" s="1">
        <f>'BASE METAS)'!CW235</f>
        <v>0</v>
      </c>
      <c r="BT244" s="1">
        <f>'BASE METAS)'!CX235</f>
        <v>0</v>
      </c>
      <c r="BU244" s="1">
        <f>'BASE METAS)'!FA235</f>
        <v>0</v>
      </c>
      <c r="BV244" s="1">
        <f>'BASE METAS)'!FB235</f>
        <v>0</v>
      </c>
      <c r="BW244" s="1">
        <f>'BASE METAS)'!FC235</f>
        <v>0</v>
      </c>
      <c r="BX244" s="1">
        <f>'BASE METAS)'!FD235</f>
        <v>0</v>
      </c>
      <c r="BY244" s="1">
        <f>'BASE METAS)'!FE235</f>
        <v>0</v>
      </c>
      <c r="BZ244" s="1">
        <f>'BASE METAS)'!FF235</f>
        <v>0</v>
      </c>
      <c r="CA244" s="1">
        <f>'BASE METAS)'!FG235</f>
        <v>0</v>
      </c>
      <c r="CB244" s="1">
        <f>'BASE METAS)'!FH235</f>
        <v>0</v>
      </c>
      <c r="CC244" s="1">
        <f>'BASE METAS)'!FI235</f>
        <v>0</v>
      </c>
      <c r="CD244" s="1">
        <f>'BASE METAS)'!FJ235</f>
        <v>0</v>
      </c>
      <c r="CE244" s="1">
        <f>'BASE METAS)'!FK235</f>
        <v>0</v>
      </c>
      <c r="CF244" s="1">
        <f>'BASE METAS)'!FL235</f>
        <v>0</v>
      </c>
      <c r="CG244" s="1">
        <f>'BASE METAS)'!FM235</f>
        <v>0</v>
      </c>
    </row>
    <row r="245" spans="1:85" ht="12.75" customHeight="1" x14ac:dyDescent="0.25">
      <c r="A245" s="1">
        <f>'BASE METAS)'!A236</f>
        <v>0</v>
      </c>
      <c r="B245" s="1">
        <f>'BASE METAS)'!B236</f>
        <v>0</v>
      </c>
      <c r="C245" s="1">
        <f>'BASE METAS)'!C236</f>
        <v>0</v>
      </c>
      <c r="D245" s="1">
        <f>'BASE METAS)'!D236</f>
        <v>0</v>
      </c>
      <c r="E245" s="12">
        <f>'BASE METAS)'!E236</f>
        <v>0</v>
      </c>
      <c r="F245" s="3">
        <f>'BASE METAS)'!F236</f>
        <v>0</v>
      </c>
      <c r="G245" s="3">
        <f>'BASE METAS)'!G236</f>
        <v>0</v>
      </c>
      <c r="H245" s="3">
        <f>'BASE METAS)'!H236</f>
        <v>0</v>
      </c>
      <c r="I245" s="3">
        <f>'BASE METAS)'!I236</f>
        <v>0</v>
      </c>
      <c r="J245" s="3">
        <f>'BASE METAS)'!J236</f>
        <v>0</v>
      </c>
      <c r="K245" s="3">
        <f>'BASE METAS)'!K236</f>
        <v>0</v>
      </c>
      <c r="L245" s="3">
        <f>'BASE METAS)'!L236</f>
        <v>0</v>
      </c>
      <c r="M245" s="3">
        <f>'BASE METAS)'!M236</f>
        <v>0</v>
      </c>
      <c r="N245" s="3">
        <f>'BASE METAS)'!N236</f>
        <v>0</v>
      </c>
      <c r="O245" s="3">
        <f>'BASE METAS)'!O236</f>
        <v>0</v>
      </c>
      <c r="P245" s="3">
        <f>'BASE METAS)'!P236</f>
        <v>0</v>
      </c>
      <c r="Q245" s="3">
        <f>'BASE METAS)'!Q236</f>
        <v>0</v>
      </c>
      <c r="R245" s="3">
        <f>'BASE METAS)'!R236</f>
        <v>0</v>
      </c>
      <c r="S245" s="3">
        <f>'BASE METAS)'!S236</f>
        <v>0</v>
      </c>
      <c r="T245" s="3">
        <f>'BASE METAS)'!T236</f>
        <v>0</v>
      </c>
      <c r="U245" s="923">
        <f>'BASE METAS)'!U236</f>
        <v>0</v>
      </c>
      <c r="V245" s="3">
        <f>'BASE METAS)'!V236</f>
        <v>0</v>
      </c>
      <c r="W245" s="4">
        <f>'BASE METAS)'!W236</f>
        <v>0</v>
      </c>
      <c r="X245" s="12">
        <f>'BASE METAS)'!X236</f>
        <v>0</v>
      </c>
      <c r="Y245" s="1">
        <f>'BASE METAS)'!Y236</f>
        <v>0</v>
      </c>
      <c r="Z245" s="1">
        <f>'BASE METAS)'!Z236</f>
        <v>0</v>
      </c>
      <c r="AA245" s="1">
        <f>'BASE METAS)'!AA236</f>
        <v>0</v>
      </c>
      <c r="AB245" s="1">
        <f>'BASE METAS)'!AB236</f>
        <v>0</v>
      </c>
      <c r="AC245" s="1">
        <f>'BASE METAS)'!AC236</f>
        <v>0</v>
      </c>
      <c r="AD245" s="1">
        <f>'BASE METAS)'!AD236</f>
        <v>0</v>
      </c>
      <c r="AE245" s="1">
        <f>'BASE METAS)'!AE236</f>
        <v>0</v>
      </c>
      <c r="AF245" s="1">
        <f>'BASE METAS)'!AF236</f>
        <v>0</v>
      </c>
      <c r="AG245" s="1">
        <f>'BASE METAS)'!AG236</f>
        <v>0</v>
      </c>
      <c r="AH245" s="1">
        <f>'BASE METAS)'!AH236</f>
        <v>0</v>
      </c>
      <c r="AI245" s="1">
        <f>'BASE METAS)'!AI236</f>
        <v>0</v>
      </c>
      <c r="AJ245" s="1">
        <f>'BASE METAS)'!AJ236</f>
        <v>0</v>
      </c>
      <c r="AK245" s="1">
        <f>'BASE METAS)'!AK236</f>
        <v>0</v>
      </c>
      <c r="AL245" s="934">
        <f>'BASE METAS)'!AL236</f>
        <v>0</v>
      </c>
      <c r="AM245" s="1">
        <f>'BASE METAS)'!AM236</f>
        <v>0</v>
      </c>
      <c r="AN245" s="1">
        <f>'BASE METAS)'!AN236</f>
        <v>0</v>
      </c>
      <c r="AO245" s="1">
        <f>'BASE METAS)'!AU236</f>
        <v>0</v>
      </c>
      <c r="AP245" s="1">
        <f>'BASE METAS)'!AO236</f>
        <v>0</v>
      </c>
      <c r="AQ245" s="1">
        <f>'BASE METAS)'!AP236</f>
        <v>0</v>
      </c>
      <c r="AR245" s="1">
        <f>'BASE METAS)'!AQ236</f>
        <v>0</v>
      </c>
      <c r="AS245" s="1">
        <f>'BASE METAS)'!AR236</f>
        <v>0</v>
      </c>
      <c r="AT245" s="1">
        <f>'BASE METAS)'!AS236</f>
        <v>0</v>
      </c>
      <c r="AU245" s="1479">
        <f>'BASE METAS)'!BO236</f>
        <v>0</v>
      </c>
      <c r="AV245" s="1">
        <f>'BASE METAS)'!BQ236</f>
        <v>0</v>
      </c>
      <c r="AW245" s="1">
        <f>'BASE METAS)'!BR236</f>
        <v>0</v>
      </c>
      <c r="AX245" s="1">
        <f>'BASE METAS)'!BS236</f>
        <v>0</v>
      </c>
      <c r="AY245" s="1">
        <f>'BASE METAS)'!BT236</f>
        <v>0</v>
      </c>
      <c r="AZ245" s="1">
        <f>'BASE METAS)'!BU236</f>
        <v>0</v>
      </c>
      <c r="BA245" s="1">
        <f>'BASE METAS)'!BV236</f>
        <v>0</v>
      </c>
      <c r="BB245" s="1">
        <f>'BASE METAS)'!BW236</f>
        <v>0</v>
      </c>
      <c r="BC245" s="1">
        <f>'BASE METAS)'!BX236</f>
        <v>0</v>
      </c>
      <c r="BD245" s="1">
        <f>'BASE METAS)'!BY236</f>
        <v>0</v>
      </c>
      <c r="BE245" s="1">
        <f>'BASE METAS)'!CG236</f>
        <v>0</v>
      </c>
      <c r="BF245" s="1">
        <f>'BASE METAS)'!CJ236</f>
        <v>0</v>
      </c>
      <c r="BG245" s="1">
        <f>'BASE METAS)'!CK236</f>
        <v>0</v>
      </c>
      <c r="BH245" s="1">
        <f>'BASE METAS)'!CL236</f>
        <v>0</v>
      </c>
      <c r="BI245" s="1">
        <f>'BASE METAS)'!CM236</f>
        <v>0</v>
      </c>
      <c r="BJ245" s="1">
        <f>'BASE METAS)'!CN236</f>
        <v>0</v>
      </c>
      <c r="BK245" s="1">
        <f>'BASE METAS)'!CO236</f>
        <v>0</v>
      </c>
      <c r="BL245" s="1">
        <f>'BASE METAS)'!CP236</f>
        <v>0</v>
      </c>
      <c r="BM245" s="1">
        <f>'BASE METAS)'!CQ236</f>
        <v>0</v>
      </c>
      <c r="BN245" s="1">
        <f>'BASE METAS)'!CR236</f>
        <v>0</v>
      </c>
      <c r="BO245" s="1">
        <f>'BASE METAS)'!CS236</f>
        <v>0</v>
      </c>
      <c r="BP245" s="1">
        <f>'BASE METAS)'!CT236</f>
        <v>0</v>
      </c>
      <c r="BQ245" s="1">
        <f>'BASE METAS)'!CU236</f>
        <v>0</v>
      </c>
      <c r="BR245" s="1">
        <f>'BASE METAS)'!CV236</f>
        <v>0</v>
      </c>
      <c r="BS245" s="1">
        <f>'BASE METAS)'!CW236</f>
        <v>0</v>
      </c>
      <c r="BT245" s="1">
        <f>'BASE METAS)'!CX236</f>
        <v>0</v>
      </c>
      <c r="BU245" s="1">
        <f>'BASE METAS)'!FA236</f>
        <v>0</v>
      </c>
      <c r="BV245" s="1" t="e">
        <f>'BASE METAS)'!#REF!</f>
        <v>#REF!</v>
      </c>
      <c r="BW245" s="1">
        <f>'BASE METAS)'!FB236</f>
        <v>0</v>
      </c>
      <c r="BX245" s="1">
        <f>'BASE METAS)'!FC236</f>
        <v>0</v>
      </c>
      <c r="BY245" s="1">
        <f>'BASE METAS)'!FD236</f>
        <v>0</v>
      </c>
      <c r="BZ245" s="1">
        <f>'BASE METAS)'!FF236</f>
        <v>0</v>
      </c>
      <c r="CA245" s="1">
        <f>'BASE METAS)'!FG236</f>
        <v>0</v>
      </c>
      <c r="CB245" s="1">
        <f>'BASE METAS)'!FH236</f>
        <v>0</v>
      </c>
      <c r="CC245" s="1">
        <f>'BASE METAS)'!FI236</f>
        <v>0</v>
      </c>
      <c r="CD245" s="1">
        <f>'BASE METAS)'!FJ236</f>
        <v>0</v>
      </c>
      <c r="CE245" s="1">
        <f>'BASE METAS)'!FK236</f>
        <v>0</v>
      </c>
      <c r="CF245" s="1">
        <f>'BASE METAS)'!FL236</f>
        <v>0</v>
      </c>
      <c r="CG245" s="1">
        <f>'BASE METAS)'!FM236</f>
        <v>0</v>
      </c>
    </row>
    <row r="246" spans="1:85" ht="12" customHeight="1" x14ac:dyDescent="0.25">
      <c r="A246" s="1">
        <f>'BASE METAS)'!A237</f>
        <v>0</v>
      </c>
      <c r="B246" s="7146" t="str">
        <f>'BASE METAS)'!B237</f>
        <v xml:space="preserve">DEPENDENCIA </v>
      </c>
      <c r="C246" s="7146" t="str">
        <f>'BASE METAS)'!C237</f>
        <v>ENT</v>
      </c>
      <c r="D246" s="7146" t="str">
        <f>'BASE METAS)'!D237</f>
        <v>PROY</v>
      </c>
      <c r="E246" s="7146" t="str">
        <f>'BASE METAS)'!E237</f>
        <v>NOMBRE DEL PROYECTO</v>
      </c>
      <c r="F246" s="7155" t="str">
        <f>'BASE METAS)'!F237</f>
        <v>DG</v>
      </c>
      <c r="G246" s="7155" t="str">
        <f>'BASE METAS)'!G237</f>
        <v>DA</v>
      </c>
      <c r="H246" s="7155" t="str">
        <f>'BASE METAS)'!H237</f>
        <v xml:space="preserve">CLAVE PROGRAMÁTICA </v>
      </c>
      <c r="I246" s="7155"/>
      <c r="J246" s="7155"/>
      <c r="K246" s="7155"/>
      <c r="L246" s="7155"/>
      <c r="M246" s="7155"/>
      <c r="N246" s="1357">
        <f>'BASE METAS)'!N237</f>
        <v>0</v>
      </c>
      <c r="O246" s="1357">
        <f>'BASE METAS)'!O237</f>
        <v>0</v>
      </c>
      <c r="P246" s="7120" t="str">
        <f>'BASE METAS)'!P237</f>
        <v>ESTRUCTURA PROGRAMÁTICA</v>
      </c>
      <c r="Q246" s="7121"/>
      <c r="R246" s="7121"/>
      <c r="S246" s="7121"/>
      <c r="T246" s="7121"/>
      <c r="U246" s="924">
        <f>'BASE METAS)'!U237</f>
        <v>0</v>
      </c>
      <c r="V246" s="1358">
        <f>'BASE METAS)'!V237</f>
        <v>0</v>
      </c>
      <c r="W246" s="7139" t="str">
        <f>'BASE METAS)'!W237</f>
        <v>PRESPUESTO</v>
      </c>
      <c r="X246" s="7216" t="str">
        <f>'BASE METAS)'!X237</f>
        <v>ÁREAS EJECUTORAS</v>
      </c>
      <c r="Y246" s="1">
        <f>'BASE METAS)'!Y237</f>
        <v>0</v>
      </c>
      <c r="Z246" s="1">
        <f>'BASE METAS)'!Z237</f>
        <v>0</v>
      </c>
      <c r="AA246" s="1">
        <f>'BASE METAS)'!AA237</f>
        <v>0</v>
      </c>
      <c r="AB246" s="1">
        <f>'BASE METAS)'!AB237</f>
        <v>0</v>
      </c>
      <c r="AC246" s="1">
        <f>'BASE METAS)'!AC237</f>
        <v>0</v>
      </c>
      <c r="AD246" s="1">
        <f>'BASE METAS)'!AD237</f>
        <v>0</v>
      </c>
      <c r="AE246" s="1">
        <f>'BASE METAS)'!AE237</f>
        <v>0</v>
      </c>
      <c r="AF246" s="1">
        <f>'BASE METAS)'!AF237</f>
        <v>0</v>
      </c>
      <c r="AG246" s="1">
        <f>'BASE METAS)'!AG237</f>
        <v>0</v>
      </c>
      <c r="AH246" s="1">
        <f>'BASE METAS)'!AH237</f>
        <v>0</v>
      </c>
      <c r="AI246" s="1">
        <f>'BASE METAS)'!AI237</f>
        <v>0</v>
      </c>
      <c r="AJ246" s="1">
        <f>'BASE METAS)'!AJ237</f>
        <v>0</v>
      </c>
      <c r="AK246" s="1">
        <f>'BASE METAS)'!AK237</f>
        <v>0</v>
      </c>
      <c r="AL246" s="934">
        <f>'BASE METAS)'!AL237</f>
        <v>0</v>
      </c>
      <c r="AM246" s="1">
        <f>'BASE METAS)'!AM237</f>
        <v>0</v>
      </c>
      <c r="AN246" s="1">
        <f>'BASE METAS)'!AN237</f>
        <v>0</v>
      </c>
      <c r="AO246" s="1">
        <f>'BASE METAS)'!AU237</f>
        <v>0</v>
      </c>
      <c r="AP246" s="1">
        <f>'BASE METAS)'!AO237</f>
        <v>0</v>
      </c>
      <c r="AQ246" s="1">
        <f>'BASE METAS)'!AP237</f>
        <v>0</v>
      </c>
      <c r="AR246" s="1">
        <f>'BASE METAS)'!AQ237</f>
        <v>0</v>
      </c>
      <c r="AS246" s="1">
        <f>'BASE METAS)'!AR237</f>
        <v>0</v>
      </c>
      <c r="AT246" s="1">
        <f>'BASE METAS)'!AS237</f>
        <v>0</v>
      </c>
      <c r="AU246" s="1479">
        <f>'BASE METAS)'!BO237</f>
        <v>0</v>
      </c>
      <c r="AV246" s="1">
        <f>'BASE METAS)'!BQ237</f>
        <v>0</v>
      </c>
      <c r="AW246" s="1352">
        <f>'BASE METAS)'!BR237</f>
        <v>0</v>
      </c>
      <c r="AX246" s="1352">
        <f>'BASE METAS)'!BS237</f>
        <v>0</v>
      </c>
      <c r="AY246" s="1352">
        <f>'BASE METAS)'!BT237</f>
        <v>0</v>
      </c>
      <c r="AZ246" s="1352">
        <f>'BASE METAS)'!BU237</f>
        <v>0</v>
      </c>
      <c r="BA246" s="1352">
        <f>'BASE METAS)'!BV237</f>
        <v>0</v>
      </c>
      <c r="BB246" s="1352">
        <f>'BASE METAS)'!BW237</f>
        <v>0</v>
      </c>
      <c r="BC246" s="1">
        <f>'BASE METAS)'!BX237</f>
        <v>0</v>
      </c>
      <c r="BD246" s="1">
        <f>'BASE METAS)'!BY237</f>
        <v>0</v>
      </c>
      <c r="BE246" s="1">
        <f>'BASE METAS)'!CG237</f>
        <v>0</v>
      </c>
      <c r="BF246" s="1">
        <f>'BASE METAS)'!CJ237</f>
        <v>0</v>
      </c>
      <c r="BG246" s="1">
        <f>'BASE METAS)'!CK237</f>
        <v>0</v>
      </c>
      <c r="BH246" s="1">
        <f>'BASE METAS)'!CL237</f>
        <v>0</v>
      </c>
      <c r="BI246" s="1">
        <f>'BASE METAS)'!CM237</f>
        <v>0</v>
      </c>
      <c r="BJ246" s="1">
        <f>'BASE METAS)'!CN237</f>
        <v>0</v>
      </c>
      <c r="BK246" s="1">
        <f>'BASE METAS)'!CO237</f>
        <v>0</v>
      </c>
      <c r="BL246" s="1">
        <f>'BASE METAS)'!CP237</f>
        <v>0</v>
      </c>
      <c r="BM246" s="1">
        <f>'BASE METAS)'!CQ237</f>
        <v>0</v>
      </c>
      <c r="BN246" s="1">
        <f>'BASE METAS)'!CR237</f>
        <v>0</v>
      </c>
      <c r="BO246" s="1">
        <f>'BASE METAS)'!CS237</f>
        <v>0</v>
      </c>
      <c r="BP246" s="1">
        <f>'BASE METAS)'!CT237</f>
        <v>0</v>
      </c>
      <c r="BQ246" s="1">
        <f>'BASE METAS)'!CU237</f>
        <v>0</v>
      </c>
      <c r="BR246" s="1">
        <f>'BASE METAS)'!CV237</f>
        <v>0</v>
      </c>
      <c r="BS246" s="1">
        <f>'BASE METAS)'!CW237</f>
        <v>0</v>
      </c>
      <c r="BT246" s="1">
        <f>'BASE METAS)'!CX237</f>
        <v>0</v>
      </c>
      <c r="BU246" s="1">
        <f>'BASE METAS)'!FA237</f>
        <v>0</v>
      </c>
      <c r="BV246" s="1">
        <f>'BASE METAS)'!FB237</f>
        <v>0</v>
      </c>
      <c r="BW246" s="1">
        <f>'BASE METAS)'!FC237</f>
        <v>0</v>
      </c>
      <c r="BX246" s="1">
        <f>'BASE METAS)'!FD237</f>
        <v>0</v>
      </c>
      <c r="BY246" s="1">
        <f>'BASE METAS)'!FE237</f>
        <v>0</v>
      </c>
      <c r="BZ246" s="1">
        <f>'BASE METAS)'!FF237</f>
        <v>0</v>
      </c>
      <c r="CA246" s="1">
        <f>'BASE METAS)'!FG237</f>
        <v>0</v>
      </c>
      <c r="CB246" s="1">
        <f>'BASE METAS)'!FH237</f>
        <v>0</v>
      </c>
      <c r="CC246" s="1">
        <f>'BASE METAS)'!FI237</f>
        <v>0</v>
      </c>
      <c r="CD246" s="1">
        <f>'BASE METAS)'!FJ237</f>
        <v>0</v>
      </c>
      <c r="CE246" s="1">
        <f>'BASE METAS)'!FK237</f>
        <v>0</v>
      </c>
      <c r="CF246" s="1">
        <f>'BASE METAS)'!FL237</f>
        <v>0</v>
      </c>
      <c r="CG246" s="1">
        <f>'BASE METAS)'!FM237</f>
        <v>0</v>
      </c>
    </row>
    <row r="247" spans="1:85" ht="12" customHeight="1" x14ac:dyDescent="0.2">
      <c r="A247" s="1">
        <f>'BASE METAS)'!A238</f>
        <v>0</v>
      </c>
      <c r="B247" s="7146"/>
      <c r="C247" s="7146"/>
      <c r="D247" s="7146"/>
      <c r="E247" s="7146"/>
      <c r="F247" s="7155"/>
      <c r="G247" s="7155"/>
      <c r="H247" s="35" t="str">
        <f>'BASE METAS)'!H238</f>
        <v>FN</v>
      </c>
      <c r="I247" s="35" t="str">
        <f>'BASE METAS)'!I238</f>
        <v>Sf</v>
      </c>
      <c r="J247" s="35" t="str">
        <f>'BASE METAS)'!J238</f>
        <v>PG</v>
      </c>
      <c r="K247" s="35" t="str">
        <f>'BASE METAS)'!K238</f>
        <v>Sp</v>
      </c>
      <c r="L247" s="35" t="str">
        <f>'BASE METAS)'!L238</f>
        <v>PY</v>
      </c>
      <c r="M247" s="35" t="str">
        <f>'BASE METAS)'!M238</f>
        <v>FF</v>
      </c>
      <c r="N247" s="35">
        <f>'BASE METAS)'!N238</f>
        <v>0</v>
      </c>
      <c r="O247" s="35">
        <f>'BASE METAS)'!O238</f>
        <v>0</v>
      </c>
      <c r="P247" s="35" t="str">
        <f>'BASE METAS)'!P238</f>
        <v>FN</v>
      </c>
      <c r="Q247" s="35" t="str">
        <f>'BASE METAS)'!Q238</f>
        <v>Sf</v>
      </c>
      <c r="R247" s="35" t="str">
        <f>'BASE METAS)'!R238</f>
        <v>PG</v>
      </c>
      <c r="S247" s="35" t="str">
        <f>'BASE METAS)'!S238</f>
        <v>Sp</v>
      </c>
      <c r="T247" s="35" t="str">
        <f>'BASE METAS)'!T238</f>
        <v>PY</v>
      </c>
      <c r="U247" s="925">
        <f>'BASE METAS)'!U238</f>
        <v>0</v>
      </c>
      <c r="V247" s="35">
        <f>'BASE METAS)'!V238</f>
        <v>0</v>
      </c>
      <c r="W247" s="7139"/>
      <c r="X247" s="7216"/>
      <c r="Y247" s="1">
        <f>'BASE METAS)'!Y238</f>
        <v>0</v>
      </c>
      <c r="Z247" s="1">
        <f>'BASE METAS)'!Z238</f>
        <v>0</v>
      </c>
      <c r="AA247" s="1">
        <f>'BASE METAS)'!AA238</f>
        <v>0</v>
      </c>
      <c r="AB247" s="1">
        <f>'BASE METAS)'!AB238</f>
        <v>0</v>
      </c>
      <c r="AC247" s="1">
        <f>'BASE METAS)'!AC238</f>
        <v>0</v>
      </c>
      <c r="AD247" s="1">
        <f>'BASE METAS)'!AD238</f>
        <v>0</v>
      </c>
      <c r="AE247" s="1">
        <f>'BASE METAS)'!AE238</f>
        <v>0</v>
      </c>
      <c r="AF247" s="1">
        <f>'BASE METAS)'!AF238</f>
        <v>0</v>
      </c>
      <c r="AG247" s="1">
        <f>'BASE METAS)'!AG238</f>
        <v>0</v>
      </c>
      <c r="AH247" s="1">
        <f>'BASE METAS)'!AH238</f>
        <v>0</v>
      </c>
      <c r="AI247" s="1">
        <f>'BASE METAS)'!AI238</f>
        <v>0</v>
      </c>
      <c r="AJ247" s="1">
        <f>'BASE METAS)'!AJ238</f>
        <v>0</v>
      </c>
      <c r="AK247" s="1">
        <f>'BASE METAS)'!AK238</f>
        <v>0</v>
      </c>
      <c r="AL247" s="934">
        <f>'BASE METAS)'!AL238</f>
        <v>0</v>
      </c>
      <c r="AM247" s="1">
        <f>'BASE METAS)'!AM238</f>
        <v>0</v>
      </c>
      <c r="AN247" s="1352">
        <f>'BASE METAS)'!AN238</f>
        <v>0</v>
      </c>
      <c r="AO247" s="1352">
        <f>'BASE METAS)'!AU238</f>
        <v>0</v>
      </c>
      <c r="AP247" s="1352">
        <f>'BASE METAS)'!AO238</f>
        <v>0</v>
      </c>
      <c r="AQ247" s="1352">
        <f>'BASE METAS)'!AP238</f>
        <v>0</v>
      </c>
      <c r="AR247" s="1352">
        <f>'BASE METAS)'!AQ238</f>
        <v>0</v>
      </c>
      <c r="AS247" s="1352">
        <f>'BASE METAS)'!AR238</f>
        <v>0</v>
      </c>
      <c r="AT247" s="1352">
        <f>'BASE METAS)'!AS238</f>
        <v>0</v>
      </c>
      <c r="AU247" s="1485">
        <f>'BASE METAS)'!BO238</f>
        <v>0</v>
      </c>
      <c r="AV247" s="1">
        <f>'BASE METAS)'!BQ238</f>
        <v>0</v>
      </c>
      <c r="AW247" s="1352">
        <f>'BASE METAS)'!BR238</f>
        <v>0</v>
      </c>
      <c r="AX247" s="942">
        <f>'BASE METAS)'!BS238</f>
        <v>0</v>
      </c>
      <c r="AY247" s="942">
        <f>'BASE METAS)'!BT238</f>
        <v>0</v>
      </c>
      <c r="AZ247" s="1352">
        <f>'BASE METAS)'!BU238</f>
        <v>0</v>
      </c>
      <c r="BA247" s="948">
        <f>'BASE METAS)'!BV238</f>
        <v>0</v>
      </c>
      <c r="BB247" s="942">
        <f>'BASE METAS)'!BW238</f>
        <v>0</v>
      </c>
      <c r="BC247" s="1">
        <f>'BASE METAS)'!BX238</f>
        <v>0</v>
      </c>
      <c r="BD247" s="1">
        <f>'BASE METAS)'!BY238</f>
        <v>0</v>
      </c>
      <c r="BE247" s="1">
        <f>'BASE METAS)'!CG238</f>
        <v>0</v>
      </c>
      <c r="BF247" s="1">
        <f>'BASE METAS)'!CJ238</f>
        <v>0</v>
      </c>
      <c r="BG247" s="1">
        <f>'BASE METAS)'!CK238</f>
        <v>0</v>
      </c>
      <c r="BH247" s="1">
        <f>'BASE METAS)'!CL238</f>
        <v>0</v>
      </c>
      <c r="BI247" s="1">
        <f>'BASE METAS)'!CM238</f>
        <v>0</v>
      </c>
      <c r="BJ247" s="1">
        <f>'BASE METAS)'!CN238</f>
        <v>0</v>
      </c>
      <c r="BK247" s="1">
        <f>'BASE METAS)'!CO238</f>
        <v>0</v>
      </c>
      <c r="BL247" s="1">
        <f>'BASE METAS)'!CP238</f>
        <v>0</v>
      </c>
      <c r="BM247" s="1">
        <f>'BASE METAS)'!CQ238</f>
        <v>0</v>
      </c>
      <c r="BN247" s="1">
        <f>'BASE METAS)'!CR238</f>
        <v>0</v>
      </c>
      <c r="BO247" s="1">
        <f>'BASE METAS)'!CS238</f>
        <v>0</v>
      </c>
      <c r="BP247" s="1">
        <f>'BASE METAS)'!CT238</f>
        <v>0</v>
      </c>
      <c r="BQ247" s="1">
        <f>'BASE METAS)'!CU238</f>
        <v>0</v>
      </c>
      <c r="BR247" s="1">
        <f>'BASE METAS)'!CV238</f>
        <v>0</v>
      </c>
      <c r="BS247" s="1">
        <f>'BASE METAS)'!CW238</f>
        <v>0</v>
      </c>
      <c r="BT247" s="1">
        <f>'BASE METAS)'!CX238</f>
        <v>0</v>
      </c>
      <c r="BU247" s="1">
        <f>'BASE METAS)'!FA238</f>
        <v>0</v>
      </c>
      <c r="BV247" s="1">
        <f>'BASE METAS)'!FB238</f>
        <v>0</v>
      </c>
      <c r="BW247" s="1">
        <f>'BASE METAS)'!FC238</f>
        <v>0</v>
      </c>
      <c r="BX247" s="1">
        <f>'BASE METAS)'!FD238</f>
        <v>0</v>
      </c>
      <c r="BY247" s="1">
        <f>'BASE METAS)'!FE238</f>
        <v>0</v>
      </c>
      <c r="BZ247" s="1">
        <f>'BASE METAS)'!FF238</f>
        <v>0</v>
      </c>
      <c r="CA247" s="1">
        <f>'BASE METAS)'!FG238</f>
        <v>0</v>
      </c>
      <c r="CB247" s="1">
        <f>'BASE METAS)'!FH238</f>
        <v>0</v>
      </c>
      <c r="CC247" s="1">
        <f>'BASE METAS)'!FI238</f>
        <v>0</v>
      </c>
      <c r="CD247" s="1">
        <f>'BASE METAS)'!FJ238</f>
        <v>0</v>
      </c>
      <c r="CE247" s="1">
        <f>'BASE METAS)'!FK238</f>
        <v>0</v>
      </c>
      <c r="CF247" s="1">
        <f>'BASE METAS)'!FL238</f>
        <v>0</v>
      </c>
      <c r="CG247" s="1">
        <f>'BASE METAS)'!FM238</f>
        <v>0</v>
      </c>
    </row>
    <row r="248" spans="1:85" ht="40.5" customHeight="1" x14ac:dyDescent="0.2">
      <c r="A248" s="1">
        <f>'BASE METAS)'!A239</f>
        <v>37</v>
      </c>
      <c r="B248" s="7156" t="str">
        <f>'BASE METAS)'!B239</f>
        <v>INSTITUTO MUNICIPAL DE APOYO A LA VIVIENDA SOCIAL</v>
      </c>
      <c r="C248" s="5684">
        <f>'BASE METAS)'!C239</f>
        <v>800</v>
      </c>
      <c r="D248" s="5684">
        <f>'BASE METAS)'!D239</f>
        <v>1</v>
      </c>
      <c r="E248" s="7102" t="str">
        <f>'BASE METAS)'!E239</f>
        <v>REGULACIÓN DE PREDIOS</v>
      </c>
      <c r="F248" s="5706" t="str">
        <f>'BASE METAS)'!F239</f>
        <v>F01</v>
      </c>
      <c r="G248" s="5706" t="str">
        <f>'BASE METAS)'!G239</f>
        <v>107</v>
      </c>
      <c r="H248" s="5706" t="str">
        <f>'BASE METAS)'!H239</f>
        <v>10</v>
      </c>
      <c r="I248" s="5706" t="str">
        <f>'BASE METAS)'!I239</f>
        <v>03</v>
      </c>
      <c r="J248" s="5706" t="str">
        <f>'BASE METAS)'!J239</f>
        <v>01</v>
      </c>
      <c r="K248" s="5706" t="str">
        <f>'BASE METAS)'!K239</f>
        <v>02</v>
      </c>
      <c r="L248" s="5706" t="str">
        <f>'BASE METAS)'!L239</f>
        <v>01</v>
      </c>
      <c r="M248" s="5706" t="str">
        <f>'BASE METAS)'!M239</f>
        <v>101</v>
      </c>
      <c r="N248" s="5697" t="str">
        <f>'BASE METAS)'!N239</f>
        <v>Desarrollo Urbano y Servicios Públicos</v>
      </c>
      <c r="O248" s="5706" t="str">
        <f>'BASE METAS)'!O239</f>
        <v>Urbanismo y Vivienda</v>
      </c>
      <c r="P248" s="7106" t="str">
        <f>'BASE METAS)'!P239</f>
        <v>Desarrollo regional, urbano y ecología</v>
      </c>
      <c r="Q248" s="5697" t="str">
        <f>'BASE METAS)'!Q239</f>
        <v>Normatividad del uso del suelo y fomento a la vivienda</v>
      </c>
      <c r="R248" s="5706" t="str">
        <f>'BASE METAS)'!R239</f>
        <v>Suelo</v>
      </c>
      <c r="S248" s="5697" t="str">
        <f>'BASE METAS)'!S239</f>
        <v>Regulación de la tenencia de la tierra</v>
      </c>
      <c r="T248" s="5697" t="str">
        <f>'BASE METAS)'!T239</f>
        <v>regularización de predios</v>
      </c>
      <c r="U248" s="7726">
        <f>'BASE METAS)'!HB242</f>
        <v>0</v>
      </c>
      <c r="V248" s="5697" t="str">
        <f>'BASE METAS)'!V239</f>
        <v>Tlalnepantla Progresista</v>
      </c>
      <c r="W248" s="5694">
        <f>'BASE METAS)'!HA239</f>
        <v>0</v>
      </c>
      <c r="X248" s="7102">
        <f>'BASE METAS)'!HA241</f>
        <v>0</v>
      </c>
      <c r="Y248" s="457" t="str">
        <f>'BASE METAS)'!Y239</f>
        <v>01</v>
      </c>
      <c r="Z248" s="218" t="str">
        <f>'BASE METAS)'!Z239</f>
        <v xml:space="preserve">DAR CERTEZA JURIDICA A LAS PERSONAS EN SUS BIENES MEDIANTE ASESORIAS PARA LA OBTENCION  DE SUS TITULOS DE PROPIEDAD MEDIANTE LOS CONVENIOS REALIZADOS CON OTROS ENTES DE GOBIERNO NOTARIAS 
</v>
      </c>
      <c r="AA248" s="739" t="str">
        <f>'BASE METAS)'!AA239</f>
        <v>ASESORÍA</v>
      </c>
      <c r="AB248" s="1139">
        <f>'BASE METAS)'!AB239</f>
        <v>3000</v>
      </c>
      <c r="AC248" s="459">
        <f>'BASE METAS)'!AC239</f>
        <v>300</v>
      </c>
      <c r="AD248" s="631">
        <f>'BASE METAS)'!AD239</f>
        <v>0.1</v>
      </c>
      <c r="AE248" s="459">
        <f>'BASE METAS)'!AE239</f>
        <v>900</v>
      </c>
      <c r="AF248" s="631">
        <f>'BASE METAS)'!AF239</f>
        <v>0.3</v>
      </c>
      <c r="AG248" s="459">
        <f>'BASE METAS)'!AG239</f>
        <v>900</v>
      </c>
      <c r="AH248" s="631">
        <f>'BASE METAS)'!AH239</f>
        <v>0.3</v>
      </c>
      <c r="AI248" s="459">
        <f>'BASE METAS)'!AI239</f>
        <v>900</v>
      </c>
      <c r="AJ248" s="556">
        <f>'BASE METAS)'!AJ239</f>
        <v>0.3</v>
      </c>
      <c r="AK248" s="211">
        <f>'BASE METAS)'!AK239</f>
        <v>1</v>
      </c>
      <c r="AL248" s="1069" t="str">
        <f>'BASE METAS)'!AL239</f>
        <v>01</v>
      </c>
      <c r="AM248" s="959" t="str">
        <f>'BASE METAS)'!AM239</f>
        <v xml:space="preserve">ASESORIA PARA LA SEGURIDAD JURIDICA DE LAS PERSONAS Y SUS BIENES </v>
      </c>
      <c r="AN248" s="1002" t="str">
        <f>'BASE METAS)'!AN239</f>
        <v xml:space="preserve">MIDE EL PORCENTAJE DE ASESORIAS OTORGADAS PARA LA SEGURIDAD JURIDICA DE LAS PERSONAS EN SUS BIENES </v>
      </c>
      <c r="AO248" s="1344" t="str">
        <f>'BASE METAS)'!AU239</f>
        <v>DESEMPEÑO</v>
      </c>
      <c r="AP248" s="981" t="str">
        <f>'BASE METAS)'!AO239</f>
        <v>NUMERO DE ASESORIAS REALIZADAS EN EL PERIODO</v>
      </c>
      <c r="AQ248" s="1035" t="str">
        <f>'BASE METAS)'!AP239</f>
        <v>NUMERO DE ASESORIAS PROGRAMADAS EN EL AÑO</v>
      </c>
      <c r="AR248" s="970">
        <f>'BASE METAS)'!AQ239</f>
        <v>100</v>
      </c>
      <c r="AS248" s="970" t="str">
        <f>'BASE METAS)'!AR239</f>
        <v>ASESORÍA</v>
      </c>
      <c r="AT248" s="970" t="str">
        <f>'BASE METAS)'!AS239</f>
        <v>EFICACIA</v>
      </c>
      <c r="AU248" s="1496">
        <f>'BASE METAS)'!BO239</f>
        <v>0</v>
      </c>
      <c r="AV248" s="1064">
        <f>'BASE METAS)'!BQ239</f>
        <v>3000</v>
      </c>
      <c r="AW248" s="942">
        <f>'BASE METAS)'!BR239</f>
        <v>0</v>
      </c>
      <c r="AX248" s="942">
        <f>'BASE METAS)'!BS239</f>
        <v>900</v>
      </c>
      <c r="AY248" s="942">
        <f>'BASE METAS)'!BT239</f>
        <v>1226</v>
      </c>
      <c r="AZ248" s="1352">
        <f>'BASE METAS)'!BU239</f>
        <v>-326</v>
      </c>
      <c r="BA248" s="941">
        <f>'BASE METAS)'!BV239</f>
        <v>1.3622222222222222</v>
      </c>
      <c r="BB248" s="942">
        <f>'BASE METAS)'!BW239</f>
        <v>2127</v>
      </c>
      <c r="BC248" s="942">
        <f>'BASE METAS)'!BX239</f>
        <v>873</v>
      </c>
      <c r="BD248" s="987">
        <f>'BASE METAS)'!BY239</f>
        <v>0.70899999999999996</v>
      </c>
      <c r="BE248" s="987">
        <f>'BASE METAS)'!CG239</f>
        <v>901</v>
      </c>
      <c r="BF248" s="1">
        <f>'BASE METAS)'!CJ239</f>
        <v>0</v>
      </c>
      <c r="BG248" s="1">
        <f>'BASE METAS)'!CK239</f>
        <v>0</v>
      </c>
      <c r="BH248" s="1">
        <f>'BASE METAS)'!CL239</f>
        <v>0</v>
      </c>
      <c r="BI248" s="1">
        <f>'BASE METAS)'!CM239</f>
        <v>100</v>
      </c>
      <c r="BJ248" s="1">
        <f>'BASE METAS)'!CN239</f>
        <v>100</v>
      </c>
      <c r="BK248" s="1">
        <f>'BASE METAS)'!CO239</f>
        <v>100</v>
      </c>
      <c r="BL248" s="1">
        <f>'BASE METAS)'!CP239</f>
        <v>0</v>
      </c>
      <c r="BM248" s="1">
        <f>'BASE METAS)'!CQ239</f>
        <v>0</v>
      </c>
      <c r="BN248" s="1">
        <f>'BASE METAS)'!CR239</f>
        <v>0</v>
      </c>
      <c r="BO248" s="1">
        <f>'BASE METAS)'!CS239</f>
        <v>0</v>
      </c>
      <c r="BP248" s="1">
        <f>'BASE METAS)'!CT239</f>
        <v>0</v>
      </c>
      <c r="BQ248" s="1">
        <f>'BASE METAS)'!CU239</f>
        <v>0</v>
      </c>
      <c r="BR248" s="1">
        <f>'BASE METAS)'!CV239</f>
        <v>0</v>
      </c>
      <c r="BS248" s="1">
        <f>'BASE METAS)'!CW239</f>
        <v>0</v>
      </c>
      <c r="BT248" s="1">
        <f>'BASE METAS)'!CX239</f>
        <v>0</v>
      </c>
      <c r="BU248" s="1">
        <f>'BASE METAS)'!FA239</f>
        <v>3000</v>
      </c>
      <c r="BV248" s="1">
        <f>'BASE METAS)'!FB239</f>
        <v>0</v>
      </c>
      <c r="BW248" s="1">
        <f>'BASE METAS)'!FC239</f>
        <v>300</v>
      </c>
      <c r="BX248" s="1">
        <f>'BASE METAS)'!FD239</f>
        <v>357</v>
      </c>
      <c r="BY248" s="1">
        <f>'BASE METAS)'!FE239</f>
        <v>57</v>
      </c>
      <c r="BZ248" s="1">
        <f>'BASE METAS)'!FF239</f>
        <v>1.19</v>
      </c>
      <c r="CA248" s="1">
        <f>'BASE METAS)'!FG239</f>
        <v>1258</v>
      </c>
      <c r="CB248" s="1">
        <f>'BASE METAS)'!FH239</f>
        <v>1742</v>
      </c>
      <c r="CC248" s="1">
        <f>'BASE METAS)'!FI239</f>
        <v>0.41933333333333334</v>
      </c>
      <c r="CD248" s="1">
        <f>'BASE METAS)'!FJ239</f>
        <v>3000</v>
      </c>
      <c r="CE248" s="1">
        <f>'BASE METAS)'!FK239</f>
        <v>0</v>
      </c>
      <c r="CF248" s="1">
        <f>'BASE METAS)'!FL239</f>
        <v>300</v>
      </c>
      <c r="CG248" s="1">
        <f>'BASE METAS)'!FM239</f>
        <v>391</v>
      </c>
    </row>
    <row r="249" spans="1:85" ht="40.5" customHeight="1" x14ac:dyDescent="0.25">
      <c r="A249" s="1">
        <f>'BASE METAS)'!A240</f>
        <v>0</v>
      </c>
      <c r="B249" s="7156"/>
      <c r="C249" s="5686"/>
      <c r="D249" s="5686"/>
      <c r="E249" s="7103"/>
      <c r="F249" s="5708"/>
      <c r="G249" s="5708"/>
      <c r="H249" s="5708"/>
      <c r="I249" s="5708"/>
      <c r="J249" s="5708"/>
      <c r="K249" s="5708"/>
      <c r="L249" s="5708"/>
      <c r="M249" s="5708"/>
      <c r="N249" s="5699"/>
      <c r="O249" s="5708"/>
      <c r="P249" s="7108"/>
      <c r="Q249" s="5699"/>
      <c r="R249" s="5708"/>
      <c r="S249" s="5699"/>
      <c r="T249" s="5699"/>
      <c r="U249" s="7728"/>
      <c r="V249" s="5698"/>
      <c r="W249" s="5695"/>
      <c r="X249" s="7145"/>
      <c r="Y249" s="461" t="str">
        <f>'BASE METAS)'!Y240</f>
        <v>02</v>
      </c>
      <c r="Z249" s="226" t="str">
        <f>'BASE METAS)'!Z240</f>
        <v xml:space="preserve">DAR CERTEZA JURIDICA A LAS PERSONAS EN SUS LEGADOS MEDIANTE ASESORIAS PARA LA OBTENCION DE SUS TESTAMENTOS MEDIANTE LOS CONVENIOS REALIZADOS CON OTROS ENTES DE GOBIERNO Y NOTARIAS 
</v>
      </c>
      <c r="AA249" s="750" t="str">
        <f>'BASE METAS)'!AA240</f>
        <v>ASESORÍA</v>
      </c>
      <c r="AB249" s="1140">
        <f>'BASE METAS)'!AB240</f>
        <v>1200</v>
      </c>
      <c r="AC249" s="420">
        <f>'BASE METAS)'!AC240</f>
        <v>300</v>
      </c>
      <c r="AD249" s="421">
        <f>'BASE METAS)'!AD240</f>
        <v>0.25</v>
      </c>
      <c r="AE249" s="420">
        <f>'BASE METAS)'!AE240</f>
        <v>300</v>
      </c>
      <c r="AF249" s="421">
        <f>'BASE METAS)'!AF240</f>
        <v>0.25</v>
      </c>
      <c r="AG249" s="420">
        <f>'BASE METAS)'!AG240</f>
        <v>300</v>
      </c>
      <c r="AH249" s="421">
        <f>'BASE METAS)'!AH240</f>
        <v>0.25</v>
      </c>
      <c r="AI249" s="420">
        <f>'BASE METAS)'!AI240</f>
        <v>300</v>
      </c>
      <c r="AJ249" s="422">
        <f>'BASE METAS)'!AJ240</f>
        <v>0.25</v>
      </c>
      <c r="AK249" s="211">
        <f>'BASE METAS)'!AK240</f>
        <v>1</v>
      </c>
      <c r="AL249" s="1069" t="str">
        <f>'BASE METAS)'!AL240</f>
        <v>02</v>
      </c>
      <c r="AM249" s="970" t="str">
        <f>'BASE METAS)'!AM240</f>
        <v xml:space="preserve">ASESORIA SOBRE TESTAMENTOS Y SUCESIONES </v>
      </c>
      <c r="AN249" s="1002" t="str">
        <f>'BASE METAS)'!AN240</f>
        <v xml:space="preserve">MIDE EL PORCENTAJE DE ASESORIAS OTORGADAS PARA LA SEGURIDAD JURIDICA DE LAS PERSONAS EN SUS LEGADOS  </v>
      </c>
      <c r="AO249" s="1344" t="str">
        <f>'BASE METAS)'!AU240</f>
        <v>DESEMPEÑO</v>
      </c>
      <c r="AP249" s="970" t="str">
        <f>'BASE METAS)'!AO240</f>
        <v>NUMERO DE ASESORIAS REALIZADAS EN EL PERIODO</v>
      </c>
      <c r="AQ249" s="970" t="str">
        <f>'BASE METAS)'!AP240</f>
        <v>NUMERO DE ASESORIAS PROGRAMADAS EN EL AÑO</v>
      </c>
      <c r="AR249" s="970">
        <f>'BASE METAS)'!AQ240</f>
        <v>100</v>
      </c>
      <c r="AS249" s="970" t="str">
        <f>'BASE METAS)'!AR240</f>
        <v>ASESORÍA</v>
      </c>
      <c r="AT249" s="970" t="str">
        <f>'BASE METAS)'!AS240</f>
        <v>EFICACIA</v>
      </c>
      <c r="AU249" s="1483">
        <f>'BASE METAS)'!BO240</f>
        <v>0</v>
      </c>
      <c r="AV249" s="1">
        <f>'BASE METAS)'!BQ240</f>
        <v>1200</v>
      </c>
      <c r="AW249" s="1352">
        <f>'BASE METAS)'!BR240</f>
        <v>0</v>
      </c>
      <c r="AX249" s="942">
        <f>'BASE METAS)'!BS240</f>
        <v>300</v>
      </c>
      <c r="AY249" s="942">
        <f>'BASE METAS)'!BT240</f>
        <v>370</v>
      </c>
      <c r="AZ249" s="1352">
        <f>'BASE METAS)'!BU240</f>
        <v>-70</v>
      </c>
      <c r="BA249" s="942">
        <f>'BASE METAS)'!BV240</f>
        <v>1.2333333333333334</v>
      </c>
      <c r="BB249" s="942">
        <f>'BASE METAS)'!BW240</f>
        <v>555</v>
      </c>
      <c r="BC249" s="1352">
        <f>'BASE METAS)'!BX240</f>
        <v>645</v>
      </c>
      <c r="BD249" s="1352">
        <f>'BASE METAS)'!BY240</f>
        <v>0.46250000000000002</v>
      </c>
      <c r="BE249" s="1352">
        <f>'BASE METAS)'!CG240</f>
        <v>185</v>
      </c>
      <c r="BF249" s="1">
        <f>'BASE METAS)'!CJ240</f>
        <v>0</v>
      </c>
      <c r="BG249" s="1">
        <f>'BASE METAS)'!CK240</f>
        <v>0</v>
      </c>
      <c r="BH249" s="1">
        <f>'BASE METAS)'!CL240</f>
        <v>0</v>
      </c>
      <c r="BI249" s="1">
        <f>'BASE METAS)'!CM240</f>
        <v>100</v>
      </c>
      <c r="BJ249" s="1">
        <f>'BASE METAS)'!CN240</f>
        <v>100</v>
      </c>
      <c r="BK249" s="1">
        <f>'BASE METAS)'!CO240</f>
        <v>100</v>
      </c>
      <c r="BL249" s="1">
        <f>'BASE METAS)'!CP240</f>
        <v>0</v>
      </c>
      <c r="BM249" s="1">
        <f>'BASE METAS)'!CQ240</f>
        <v>0</v>
      </c>
      <c r="BN249" s="1">
        <f>'BASE METAS)'!CR240</f>
        <v>0</v>
      </c>
      <c r="BO249" s="1">
        <f>'BASE METAS)'!CS240</f>
        <v>0</v>
      </c>
      <c r="BP249" s="1">
        <f>'BASE METAS)'!CT240</f>
        <v>0</v>
      </c>
      <c r="BQ249" s="1">
        <f>'BASE METAS)'!CU240</f>
        <v>0</v>
      </c>
      <c r="BR249" s="1">
        <f>'BASE METAS)'!CV240</f>
        <v>0</v>
      </c>
      <c r="BS249" s="1">
        <f>'BASE METAS)'!CW240</f>
        <v>0</v>
      </c>
      <c r="BT249" s="1">
        <f>'BASE METAS)'!CX240</f>
        <v>0</v>
      </c>
      <c r="BU249" s="1">
        <f>'BASE METAS)'!FA240</f>
        <v>1200</v>
      </c>
      <c r="BV249" s="1">
        <f>'BASE METAS)'!FB240</f>
        <v>0</v>
      </c>
      <c r="BW249" s="1">
        <f>'BASE METAS)'!FC240</f>
        <v>100</v>
      </c>
      <c r="BX249" s="1">
        <f>'BASE METAS)'!FD240</f>
        <v>127</v>
      </c>
      <c r="BY249" s="1">
        <f>'BASE METAS)'!FE240</f>
        <v>27</v>
      </c>
      <c r="BZ249" s="1">
        <f>'BASE METAS)'!FF240</f>
        <v>1.27</v>
      </c>
      <c r="CA249" s="1">
        <f>'BASE METAS)'!FG240</f>
        <v>312</v>
      </c>
      <c r="CB249" s="1">
        <f>'BASE METAS)'!FH240</f>
        <v>888</v>
      </c>
      <c r="CC249" s="1">
        <f>'BASE METAS)'!FI240</f>
        <v>0.26</v>
      </c>
      <c r="CD249" s="1">
        <f>'BASE METAS)'!FJ240</f>
        <v>1200</v>
      </c>
      <c r="CE249" s="1">
        <f>'BASE METAS)'!FK240</f>
        <v>0</v>
      </c>
      <c r="CF249" s="1">
        <f>'BASE METAS)'!FL240</f>
        <v>100</v>
      </c>
      <c r="CG249" s="1">
        <f>'BASE METAS)'!FM240</f>
        <v>122</v>
      </c>
    </row>
    <row r="250" spans="1:85" ht="119.25" customHeight="1" x14ac:dyDescent="0.2">
      <c r="A250" s="1">
        <f>'BASE METAS)'!A241</f>
        <v>38</v>
      </c>
      <c r="B250" s="7156"/>
      <c r="C250" s="7154">
        <f>'BASE METAS)'!C241</f>
        <v>801</v>
      </c>
      <c r="D250" s="7154">
        <f>'BASE METAS)'!D241</f>
        <v>2</v>
      </c>
      <c r="E250" s="7156" t="str">
        <f>'BASE METAS)'!E241</f>
        <v>MEJORAMIENTO DE LA VIVIENDA</v>
      </c>
      <c r="F250" s="7157" t="str">
        <f>'BASE METAS)'!F241</f>
        <v>F01</v>
      </c>
      <c r="G250" s="7157" t="str">
        <f>'BASE METAS)'!G241</f>
        <v>107</v>
      </c>
      <c r="H250" s="7144" t="str">
        <f>'BASE METAS)'!H241</f>
        <v>10</v>
      </c>
      <c r="I250" s="7144" t="str">
        <f>'BASE METAS)'!I241</f>
        <v>03</v>
      </c>
      <c r="J250" s="5706" t="str">
        <f>'BASE METAS)'!J241</f>
        <v>02</v>
      </c>
      <c r="K250" s="5706" t="str">
        <f>'BASE METAS)'!K241</f>
        <v>01</v>
      </c>
      <c r="L250" s="5706" t="str">
        <f>'BASE METAS)'!L241</f>
        <v>01</v>
      </c>
      <c r="M250" s="5706" t="str">
        <f>'BASE METAS)'!M241</f>
        <v>101</v>
      </c>
      <c r="N250" s="5697" t="str">
        <f>'BASE METAS)'!N241</f>
        <v>Desarrollo Urbano y Servicios Públicos</v>
      </c>
      <c r="O250" s="5706" t="str">
        <f>'BASE METAS)'!O241</f>
        <v>Urbanismo y Vivienda</v>
      </c>
      <c r="P250" s="7106" t="str">
        <f>'BASE METAS)'!P241</f>
        <v>Desarrollo regional, urbano y ecología</v>
      </c>
      <c r="Q250" s="5697" t="str">
        <f>'BASE METAS)'!Q241</f>
        <v>Normatividad del uso del suelo y fomento a la vivienda</v>
      </c>
      <c r="R250" s="5706" t="str">
        <f>'BASE METAS)'!R241</f>
        <v>Vivienda</v>
      </c>
      <c r="S250" s="5697" t="str">
        <f>'BASE METAS)'!S241</f>
        <v>Mejoramiento de la vivienda</v>
      </c>
      <c r="T250" s="5697" t="str">
        <f>'BASE METAS)'!T241</f>
        <v>Mejoramiento de la vivienda</v>
      </c>
      <c r="U250" s="7726">
        <f>'BASE METAS)'!HC239</f>
        <v>0</v>
      </c>
      <c r="V250" s="5697" t="str">
        <f>'BASE METAS)'!V241</f>
        <v>Tlalnepantla Progresista</v>
      </c>
      <c r="W250" s="5694">
        <f>'BASE METAS)'!GY239</f>
        <v>0</v>
      </c>
      <c r="X250" s="7102" t="str">
        <f>'BASE METAS)'!X241</f>
        <v>INSTITUTO MUNICIPAL DE APOYO A LA VIVIENDA SOCIAL</v>
      </c>
      <c r="Y250" s="457" t="str">
        <f>'BASE METAS)'!Y241</f>
        <v>01</v>
      </c>
      <c r="Z250" s="218" t="str">
        <f>'BASE METAS)'!Z241</f>
        <v xml:space="preserve">APOYO Y ASESORIA PARA LA CONSTRUCCION  DE PISOS Y TECHOS FIRMES Y MUROS </v>
      </c>
      <c r="AA250" s="1141" t="str">
        <f>'BASE METAS)'!AA241</f>
        <v>ASESORIA</v>
      </c>
      <c r="AB250" s="1141">
        <f>'BASE METAS)'!AB241</f>
        <v>500</v>
      </c>
      <c r="AC250" s="459">
        <f>'BASE METAS)'!AC241</f>
        <v>50</v>
      </c>
      <c r="AD250" s="631">
        <f>'BASE METAS)'!AD241</f>
        <v>0.1</v>
      </c>
      <c r="AE250" s="459">
        <f>'BASE METAS)'!AE241</f>
        <v>150</v>
      </c>
      <c r="AF250" s="631">
        <f>'BASE METAS)'!AF241</f>
        <v>0.3</v>
      </c>
      <c r="AG250" s="459">
        <f>'BASE METAS)'!AG241</f>
        <v>150</v>
      </c>
      <c r="AH250" s="631">
        <f>'BASE METAS)'!AH241</f>
        <v>0.3</v>
      </c>
      <c r="AI250" s="459">
        <f>'BASE METAS)'!AI241</f>
        <v>150</v>
      </c>
      <c r="AJ250" s="556">
        <f>'BASE METAS)'!AJ241</f>
        <v>0.3</v>
      </c>
      <c r="AK250" s="211">
        <f>'BASE METAS)'!AK241</f>
        <v>1</v>
      </c>
      <c r="AL250" s="1069" t="str">
        <f>'BASE METAS)'!AL241</f>
        <v>01</v>
      </c>
      <c r="AM250" s="959" t="str">
        <f>'BASE METAS)'!AM241</f>
        <v>APOYO Y ASESORIA DE PISOS Y TECHOS FIRMES Y TINACOS</v>
      </c>
      <c r="AN250" s="1002" t="str">
        <f>'BASE METAS)'!AN241</f>
        <v xml:space="preserve">MIDE LAS ASESORIAS Y GESTION DE MATERIALES POR LAS CUALES SE AYUDA A LAS PERSONAS EN VULNERABILIDAD RECONSTRUCTIVA MEDIANTE ELK OTORGAMIENTO DE TINACOS Y CONTRUCCION DE MUROS TECHOS Y PISOS FIRMES </v>
      </c>
      <c r="AO250" s="1344" t="str">
        <f>'BASE METAS)'!AU241</f>
        <v>DESEMPEÑO</v>
      </c>
      <c r="AP250" s="970" t="str">
        <f>'BASE METAS)'!AO241</f>
        <v xml:space="preserve">NUMEROS DE APOYOS Y ASESORIAS EN EL PERIODO  </v>
      </c>
      <c r="AQ250" s="970" t="str">
        <f>'BASE METAS)'!AP241</f>
        <v>NUMERO DE APOYOS Y ASESORIAS PROGRAMADOS POR AÑO</v>
      </c>
      <c r="AR250" s="970">
        <f>'BASE METAS)'!AQ241</f>
        <v>100</v>
      </c>
      <c r="AS250" s="1151" t="str">
        <f>'BASE METAS)'!AR241</f>
        <v xml:space="preserve">ASESORIAS </v>
      </c>
      <c r="AT250" s="970" t="str">
        <f>'BASE METAS)'!AS241</f>
        <v>EFICACIA</v>
      </c>
      <c r="AU250" s="1496">
        <f>'BASE METAS)'!BO241</f>
        <v>0</v>
      </c>
      <c r="AV250" s="1064">
        <f>'BASE METAS)'!BQ241</f>
        <v>500</v>
      </c>
      <c r="AW250" s="945">
        <f>'BASE METAS)'!BR241</f>
        <v>0</v>
      </c>
      <c r="AX250" s="945">
        <f>'BASE METAS)'!BS241</f>
        <v>150</v>
      </c>
      <c r="AY250" s="942">
        <f>'BASE METAS)'!BT241</f>
        <v>305</v>
      </c>
      <c r="AZ250" s="1352">
        <f>'BASE METAS)'!BU241</f>
        <v>-155</v>
      </c>
      <c r="BA250" s="942">
        <f>'BASE METAS)'!BV241</f>
        <v>2.0333333333333332</v>
      </c>
      <c r="BB250" s="942">
        <f>'BASE METAS)'!BW241</f>
        <v>880</v>
      </c>
      <c r="BC250" s="942">
        <f>'BASE METAS)'!BX241</f>
        <v>-380</v>
      </c>
      <c r="BD250" s="987">
        <f>'BASE METAS)'!BY241</f>
        <v>1.76</v>
      </c>
      <c r="BE250" s="987">
        <f>'BASE METAS)'!CG241</f>
        <v>575</v>
      </c>
      <c r="BF250" s="1">
        <f>'BASE METAS)'!CJ241</f>
        <v>0</v>
      </c>
      <c r="BG250" s="1">
        <f>'BASE METAS)'!CK241</f>
        <v>0</v>
      </c>
      <c r="BH250" s="1">
        <f>'BASE METAS)'!CL241</f>
        <v>0</v>
      </c>
      <c r="BI250" s="1">
        <f>'BASE METAS)'!CM241</f>
        <v>10</v>
      </c>
      <c r="BJ250" s="1">
        <f>'BASE METAS)'!CN241</f>
        <v>20</v>
      </c>
      <c r="BK250" s="1">
        <f>'BASE METAS)'!CO241</f>
        <v>20</v>
      </c>
      <c r="BL250" s="1">
        <f>'BASE METAS)'!CP241</f>
        <v>0</v>
      </c>
      <c r="BM250" s="1">
        <f>'BASE METAS)'!CQ241</f>
        <v>0</v>
      </c>
      <c r="BN250" s="1">
        <f>'BASE METAS)'!CR241</f>
        <v>0</v>
      </c>
      <c r="BO250" s="1">
        <f>'BASE METAS)'!CS241</f>
        <v>0</v>
      </c>
      <c r="BP250" s="1">
        <f>'BASE METAS)'!CT241</f>
        <v>0</v>
      </c>
      <c r="BQ250" s="1">
        <f>'BASE METAS)'!CU241</f>
        <v>0</v>
      </c>
      <c r="BR250" s="1">
        <f>'BASE METAS)'!CV241</f>
        <v>0</v>
      </c>
      <c r="BS250" s="1">
        <f>'BASE METAS)'!CW241</f>
        <v>0</v>
      </c>
      <c r="BT250" s="1">
        <f>'BASE METAS)'!CX241</f>
        <v>0</v>
      </c>
      <c r="BU250" s="1">
        <f>'BASE METAS)'!FA241</f>
        <v>500</v>
      </c>
      <c r="BV250" s="1">
        <f>'BASE METAS)'!FB241</f>
        <v>0</v>
      </c>
      <c r="BW250" s="1">
        <f>'BASE METAS)'!FC241</f>
        <v>50</v>
      </c>
      <c r="BX250" s="1">
        <f>'BASE METAS)'!FD241</f>
        <v>179</v>
      </c>
      <c r="BY250" s="1">
        <f>'BASE METAS)'!FE241</f>
        <v>129</v>
      </c>
      <c r="BZ250" s="1">
        <f>'BASE METAS)'!FF241</f>
        <v>3.58</v>
      </c>
      <c r="CA250" s="1">
        <f>'BASE METAS)'!FG241</f>
        <v>754</v>
      </c>
      <c r="CB250" s="1">
        <f>'BASE METAS)'!FH241</f>
        <v>-254</v>
      </c>
      <c r="CC250" s="1">
        <f>'BASE METAS)'!FI241</f>
        <v>1.508</v>
      </c>
      <c r="CD250" s="1">
        <f>'BASE METAS)'!FJ241</f>
        <v>500</v>
      </c>
      <c r="CE250" s="1">
        <f>'BASE METAS)'!FK241</f>
        <v>0</v>
      </c>
      <c r="CF250" s="1">
        <f>'BASE METAS)'!FM241</f>
        <v>79</v>
      </c>
      <c r="CG250" s="1" t="e">
        <f>'BASE METAS)'!#REF!</f>
        <v>#REF!</v>
      </c>
    </row>
    <row r="251" spans="1:85" ht="81.75" customHeight="1" x14ac:dyDescent="0.25">
      <c r="A251" s="1">
        <f>'BASE METAS)'!A242</f>
        <v>0</v>
      </c>
      <c r="B251" s="7156"/>
      <c r="C251" s="7154"/>
      <c r="D251" s="7154"/>
      <c r="E251" s="7156"/>
      <c r="F251" s="7157"/>
      <c r="G251" s="7157"/>
      <c r="H251" s="7144"/>
      <c r="I251" s="7144"/>
      <c r="J251" s="5707"/>
      <c r="K251" s="5707"/>
      <c r="L251" s="5707"/>
      <c r="M251" s="5707"/>
      <c r="N251" s="5698"/>
      <c r="O251" s="5707"/>
      <c r="P251" s="7107"/>
      <c r="Q251" s="5698"/>
      <c r="R251" s="5707"/>
      <c r="S251" s="5698"/>
      <c r="T251" s="5698"/>
      <c r="U251" s="7727"/>
      <c r="V251" s="5698"/>
      <c r="W251" s="5695"/>
      <c r="X251" s="7145"/>
      <c r="Y251" s="458" t="str">
        <f>'BASE METAS)'!Y242</f>
        <v>02</v>
      </c>
      <c r="Z251" s="219" t="str">
        <f>'BASE METAS)'!Z242</f>
        <v>APOYO Y ASESORIA PARA APLANADOS Y ASESORIA TECNICA PARA EL MEJORAMIENTO DE VIVIENDAS</v>
      </c>
      <c r="AA251" s="1142" t="str">
        <f>'BASE METAS)'!AA242</f>
        <v>ASESORIA</v>
      </c>
      <c r="AB251" s="1142">
        <f>'BASE METAS)'!AB242</f>
        <v>500</v>
      </c>
      <c r="AC251" s="460">
        <f>'BASE METAS)'!AC242</f>
        <v>50</v>
      </c>
      <c r="AD251" s="544">
        <f>'BASE METAS)'!AD242</f>
        <v>0.1</v>
      </c>
      <c r="AE251" s="460">
        <f>'BASE METAS)'!AE242</f>
        <v>150</v>
      </c>
      <c r="AF251" s="544">
        <f>'BASE METAS)'!AF242</f>
        <v>0.3</v>
      </c>
      <c r="AG251" s="460">
        <f>'BASE METAS)'!AG242</f>
        <v>150</v>
      </c>
      <c r="AH251" s="544">
        <f>'BASE METAS)'!AH242</f>
        <v>0.3</v>
      </c>
      <c r="AI251" s="460">
        <f>'BASE METAS)'!AI242</f>
        <v>150</v>
      </c>
      <c r="AJ251" s="545">
        <f>'BASE METAS)'!AJ242</f>
        <v>0.3</v>
      </c>
      <c r="AK251" s="211">
        <f>'BASE METAS)'!AK242</f>
        <v>1</v>
      </c>
      <c r="AL251" s="1069" t="str">
        <f>'BASE METAS)'!AL242</f>
        <v>02</v>
      </c>
      <c r="AM251" s="959" t="str">
        <f>'BASE METAS)'!AM242</f>
        <v xml:space="preserve">APOYO Y ASESORIA PARA APLANADOS Y ASESORIA TECNICA PARA EL MEJORAMIENTO DE VIVIENDAS </v>
      </c>
      <c r="AN251" s="1002" t="str">
        <f>'BASE METAS)'!AN242</f>
        <v xml:space="preserve">MIDE LAS ASESORIAS Y GESTION DE MATERIALES POR LAS CUALES SE AYUDA A LAS PERSONAS EN VULNERABILIDAD RECONSTRUCTIVA MEDIANTE LA ASESORIA PARA EL MEJORAMIENTO A LA VIVIENDA  </v>
      </c>
      <c r="AO251" s="1344" t="str">
        <f>'BASE METAS)'!AU242</f>
        <v>DESEMPEÑO</v>
      </c>
      <c r="AP251" s="970" t="str">
        <f>'BASE METAS)'!AO242</f>
        <v xml:space="preserve">NUNERO DE APOYOS Y ASESORIAS EN EL PERIODO </v>
      </c>
      <c r="AQ251" s="970" t="str">
        <f>'BASE METAS)'!AP242</f>
        <v>NUMERO DE APOYOS PROGRAMADOS EN EL AÑO</v>
      </c>
      <c r="AR251" s="970">
        <f>'BASE METAS)'!AQ242</f>
        <v>100</v>
      </c>
      <c r="AS251" s="1151" t="str">
        <f>'BASE METAS)'!AR242</f>
        <v xml:space="preserve">ASESORIAS </v>
      </c>
      <c r="AT251" s="970" t="str">
        <f>'BASE METAS)'!AS242</f>
        <v>EFICACIA</v>
      </c>
      <c r="AU251" s="1483">
        <f>'BASE METAS)'!BO242</f>
        <v>0</v>
      </c>
      <c r="AV251" s="1">
        <f>'BASE METAS)'!BQ242</f>
        <v>500</v>
      </c>
      <c r="AW251" s="46">
        <f>'BASE METAS)'!BR242</f>
        <v>0</v>
      </c>
      <c r="AX251" s="46">
        <f>'BASE METAS)'!BS242</f>
        <v>150</v>
      </c>
      <c r="AY251" s="46">
        <f>'BASE METAS)'!BT242</f>
        <v>104</v>
      </c>
      <c r="AZ251" s="46">
        <f>'BASE METAS)'!BU242</f>
        <v>46</v>
      </c>
      <c r="BA251" s="46">
        <f>'BASE METAS)'!BV242</f>
        <v>0.69333333333333336</v>
      </c>
      <c r="BB251" s="46">
        <f>'BASE METAS)'!BW242</f>
        <v>104</v>
      </c>
      <c r="BC251" s="46">
        <f>'BASE METAS)'!BX242</f>
        <v>396</v>
      </c>
      <c r="BD251" s="46">
        <f>'BASE METAS)'!BY242</f>
        <v>0.20799999999999999</v>
      </c>
      <c r="BE251" s="46">
        <f>'BASE METAS)'!CG242</f>
        <v>0</v>
      </c>
      <c r="BF251" s="1">
        <f>'BASE METAS)'!CJ242</f>
        <v>0</v>
      </c>
      <c r="BG251" s="1">
        <f>'BASE METAS)'!CK242</f>
        <v>0</v>
      </c>
      <c r="BH251" s="1">
        <f>'BASE METAS)'!CL242</f>
        <v>0</v>
      </c>
      <c r="BI251" s="1">
        <f>'BASE METAS)'!CM242</f>
        <v>10</v>
      </c>
      <c r="BJ251" s="1">
        <f>'BASE METAS)'!CN242</f>
        <v>20</v>
      </c>
      <c r="BK251" s="1">
        <f>'BASE METAS)'!CO242</f>
        <v>20</v>
      </c>
      <c r="BL251" s="1">
        <f>'BASE METAS)'!CP242</f>
        <v>0</v>
      </c>
      <c r="BM251" s="1">
        <f>'BASE METAS)'!CQ242</f>
        <v>0</v>
      </c>
      <c r="BN251" s="1">
        <f>'BASE METAS)'!CR242</f>
        <v>0</v>
      </c>
      <c r="BO251" s="1">
        <f>'BASE METAS)'!CS242</f>
        <v>0</v>
      </c>
      <c r="BP251" s="1">
        <f>'BASE METAS)'!CT242</f>
        <v>0</v>
      </c>
      <c r="BQ251" s="1">
        <f>'BASE METAS)'!CU242</f>
        <v>0</v>
      </c>
      <c r="BR251" s="1">
        <f>'BASE METAS)'!CV242</f>
        <v>0</v>
      </c>
      <c r="BS251" s="1">
        <f>'BASE METAS)'!CW242</f>
        <v>0</v>
      </c>
      <c r="BT251" s="1">
        <f>'BASE METAS)'!CX242</f>
        <v>0</v>
      </c>
      <c r="BU251" s="1">
        <f>'BASE METAS)'!FA242</f>
        <v>500</v>
      </c>
      <c r="BV251" s="1">
        <f>'BASE METAS)'!FB242</f>
        <v>0</v>
      </c>
      <c r="BW251" s="1">
        <f>'BASE METAS)'!FC242</f>
        <v>50</v>
      </c>
      <c r="BX251" s="1">
        <f>'BASE METAS)'!FD242</f>
        <v>0</v>
      </c>
      <c r="BY251" s="1">
        <f>'BASE METAS)'!FE242</f>
        <v>-50</v>
      </c>
      <c r="BZ251" s="1">
        <f>'BASE METAS)'!FF242</f>
        <v>0</v>
      </c>
      <c r="CA251" s="1">
        <f>'BASE METAS)'!FG242</f>
        <v>0</v>
      </c>
      <c r="CB251" s="1">
        <f>'BASE METAS)'!FH242</f>
        <v>500</v>
      </c>
      <c r="CC251" s="1">
        <f>'BASE METAS)'!FI242</f>
        <v>0</v>
      </c>
      <c r="CD251" s="1">
        <f>'BASE METAS)'!FJ242</f>
        <v>500</v>
      </c>
      <c r="CE251" s="1">
        <f>'BASE METAS)'!FK242</f>
        <v>0</v>
      </c>
      <c r="CF251" s="1">
        <f>'BASE METAS)'!FM242</f>
        <v>0</v>
      </c>
      <c r="CG251" s="1" t="e">
        <f>'BASE METAS)'!#REF!</f>
        <v>#REF!</v>
      </c>
    </row>
    <row r="252" spans="1:85" ht="63" customHeight="1" x14ac:dyDescent="0.25">
      <c r="A252" s="1">
        <f>'BASE METAS)'!A243</f>
        <v>0</v>
      </c>
      <c r="B252" s="7156"/>
      <c r="C252" s="7154"/>
      <c r="D252" s="7154"/>
      <c r="E252" s="7156"/>
      <c r="F252" s="7157"/>
      <c r="G252" s="7157"/>
      <c r="H252" s="7144"/>
      <c r="I252" s="7144"/>
      <c r="J252" s="5708"/>
      <c r="K252" s="5708"/>
      <c r="L252" s="5708"/>
      <c r="M252" s="5708"/>
      <c r="N252" s="5699"/>
      <c r="O252" s="5708"/>
      <c r="P252" s="7108"/>
      <c r="Q252" s="5699"/>
      <c r="R252" s="5708"/>
      <c r="S252" s="5699"/>
      <c r="T252" s="5699"/>
      <c r="U252" s="7728"/>
      <c r="V252" s="5699"/>
      <c r="W252" s="5696"/>
      <c r="X252" s="7103"/>
      <c r="Y252" s="461" t="str">
        <f>'BASE METAS)'!Y243</f>
        <v>03</v>
      </c>
      <c r="Z252" s="226" t="str">
        <f>'BASE METAS)'!Z243</f>
        <v>BRINDAR PINTURA E IMPERMEABILIZANTE PARA TODOS LOS EDIFICIOS DE UNIDAD EL TENAYO (COMPROMISO)</v>
      </c>
      <c r="AA252" s="1143" t="str">
        <f>'BASE METAS)'!AA243</f>
        <v xml:space="preserve">GESTION </v>
      </c>
      <c r="AB252" s="420">
        <f>'BASE METAS)'!AB243</f>
        <v>130</v>
      </c>
      <c r="AC252" s="420">
        <f>'BASE METAS)'!AC243</f>
        <v>30</v>
      </c>
      <c r="AD252" s="421">
        <f>'BASE METAS)'!AD243</f>
        <v>0.23076923076923078</v>
      </c>
      <c r="AE252" s="420">
        <f>'BASE METAS)'!AE243</f>
        <v>30</v>
      </c>
      <c r="AF252" s="421">
        <f>'BASE METAS)'!AF243</f>
        <v>0.23076923076923078</v>
      </c>
      <c r="AG252" s="420">
        <f>'BASE METAS)'!AG243</f>
        <v>30</v>
      </c>
      <c r="AH252" s="421">
        <f>'BASE METAS)'!AH243</f>
        <v>0.23076923076923078</v>
      </c>
      <c r="AI252" s="420">
        <f>'BASE METAS)'!AI243</f>
        <v>40</v>
      </c>
      <c r="AJ252" s="422">
        <f>'BASE METAS)'!AJ243</f>
        <v>0.30769230769230771</v>
      </c>
      <c r="AK252" s="211">
        <f>'BASE METAS)'!AK243</f>
        <v>1</v>
      </c>
      <c r="AL252" s="1069" t="str">
        <f>'BASE METAS)'!AL243</f>
        <v>03</v>
      </c>
      <c r="AM252" s="970" t="str">
        <f>'BASE METAS)'!AM243</f>
        <v>BRINDAR PINTURA E IMPERMEABILIZANTE PARA LOS EDIFICIOS DE LA UNIDAD EL TENAYO</v>
      </c>
      <c r="AN252" s="1002" t="str">
        <f>'BASE METAS)'!AN243</f>
        <v xml:space="preserve">MIDE EL PORCENTAGE DE VANCE SOBRE EL COMPROMISO DE QUE BUENA PINTA </v>
      </c>
      <c r="AO252" s="1344" t="str">
        <f>'BASE METAS)'!AU243</f>
        <v>DESEMPEÑO</v>
      </c>
      <c r="AP252" s="970" t="str">
        <f>'BASE METAS)'!AO243</f>
        <v xml:space="preserve">NUMERO DE EDIFICIOS ATENDIDOS POR PERIODO   </v>
      </c>
      <c r="AQ252" s="970" t="str">
        <f>'BASE METAS)'!AP243</f>
        <v>NUMERO DE EDIFICIOS PROGRAMADOS POR AÑO  (130)</v>
      </c>
      <c r="AR252" s="970">
        <f>'BASE METAS)'!AQ243</f>
        <v>100</v>
      </c>
      <c r="AS252" s="1152" t="str">
        <f>'BASE METAS)'!AR243</f>
        <v>ASESORIA</v>
      </c>
      <c r="AT252" s="970" t="str">
        <f>'BASE METAS)'!AS243</f>
        <v>EFICACIA</v>
      </c>
      <c r="AU252" s="1483">
        <f>'BASE METAS)'!BO243</f>
        <v>0</v>
      </c>
      <c r="AV252" s="942">
        <f>'BASE METAS)'!BQ243</f>
        <v>130</v>
      </c>
      <c r="AW252" s="1144">
        <f>'BASE METAS)'!BR243</f>
        <v>0</v>
      </c>
      <c r="AX252" s="1144">
        <f>'BASE METAS)'!BS243</f>
        <v>30</v>
      </c>
      <c r="AY252" s="1144">
        <f>'BASE METAS)'!BT243</f>
        <v>0</v>
      </c>
      <c r="AZ252" s="1144">
        <f>'BASE METAS)'!BU243</f>
        <v>30</v>
      </c>
      <c r="BA252" s="46">
        <f>'BASE METAS)'!BV243</f>
        <v>0</v>
      </c>
      <c r="BB252" s="46">
        <f>'BASE METAS)'!BW243</f>
        <v>0</v>
      </c>
      <c r="BC252" s="46">
        <f>'BASE METAS)'!BX243</f>
        <v>130</v>
      </c>
      <c r="BD252" s="46">
        <f>'BASE METAS)'!BY243</f>
        <v>0</v>
      </c>
      <c r="BE252" s="46">
        <f>'BASE METAS)'!CG243</f>
        <v>0</v>
      </c>
      <c r="BF252" s="1">
        <f>'BASE METAS)'!CJ243</f>
        <v>0</v>
      </c>
      <c r="BG252" s="1">
        <f>'BASE METAS)'!CK243</f>
        <v>0</v>
      </c>
      <c r="BH252" s="1">
        <f>'BASE METAS)'!CL243</f>
        <v>0</v>
      </c>
      <c r="BI252" s="1">
        <f>'BASE METAS)'!CM243</f>
        <v>10</v>
      </c>
      <c r="BJ252" s="1">
        <f>'BASE METAS)'!CN243</f>
        <v>10</v>
      </c>
      <c r="BK252" s="1">
        <f>'BASE METAS)'!CO243</f>
        <v>10</v>
      </c>
      <c r="BL252" s="1">
        <f>'BASE METAS)'!CP243</f>
        <v>0</v>
      </c>
      <c r="BM252" s="1">
        <f>'BASE METAS)'!CQ243</f>
        <v>0</v>
      </c>
      <c r="BN252" s="1">
        <f>'BASE METAS)'!CR243</f>
        <v>0</v>
      </c>
      <c r="BO252" s="1">
        <f>'BASE METAS)'!CS243</f>
        <v>0</v>
      </c>
      <c r="BP252" s="1">
        <f>'BASE METAS)'!CT243</f>
        <v>0</v>
      </c>
      <c r="BQ252" s="1">
        <f>'BASE METAS)'!CU243</f>
        <v>0</v>
      </c>
      <c r="BR252" s="1">
        <f>'BASE METAS)'!CV243</f>
        <v>0</v>
      </c>
      <c r="BS252" s="1">
        <f>'BASE METAS)'!CW243</f>
        <v>0</v>
      </c>
      <c r="BT252" s="1">
        <f>'BASE METAS)'!CX243</f>
        <v>0</v>
      </c>
      <c r="BU252" s="1">
        <f>'BASE METAS)'!FA243</f>
        <v>130</v>
      </c>
      <c r="BV252" s="1">
        <f>'BASE METAS)'!FB243</f>
        <v>0</v>
      </c>
      <c r="BW252" s="1">
        <f>'BASE METAS)'!FC243</f>
        <v>10</v>
      </c>
      <c r="BX252" s="1">
        <f>'BASE METAS)'!FD243</f>
        <v>0</v>
      </c>
      <c r="BY252" s="1">
        <f>'BASE METAS)'!FE243</f>
        <v>-10</v>
      </c>
      <c r="BZ252" s="1">
        <f>'BASE METAS)'!FF243</f>
        <v>0</v>
      </c>
      <c r="CA252" s="1">
        <f>'BASE METAS)'!FG243</f>
        <v>0</v>
      </c>
      <c r="CB252" s="1">
        <f>'BASE METAS)'!FH243</f>
        <v>130</v>
      </c>
      <c r="CC252" s="1">
        <f>'BASE METAS)'!FI243</f>
        <v>0</v>
      </c>
      <c r="CD252" s="1">
        <f>'BASE METAS)'!FJ243</f>
        <v>130</v>
      </c>
      <c r="CE252" s="1">
        <f>'BASE METAS)'!FK243</f>
        <v>0</v>
      </c>
      <c r="CF252" s="1">
        <f>'BASE METAS)'!FM243</f>
        <v>0</v>
      </c>
      <c r="CG252" s="1" t="e">
        <f>'BASE METAS)'!#REF!</f>
        <v>#REF!</v>
      </c>
    </row>
    <row r="253" spans="1:85" ht="15" customHeight="1" x14ac:dyDescent="0.2">
      <c r="A253" s="1">
        <f>'BASE METAS)'!A244</f>
        <v>0</v>
      </c>
      <c r="B253" s="1">
        <f>'BASE METAS)'!B244</f>
        <v>0</v>
      </c>
      <c r="C253" s="1">
        <f>'BASE METAS)'!C244</f>
        <v>0</v>
      </c>
      <c r="D253" s="1">
        <f>'BASE METAS)'!D244</f>
        <v>0</v>
      </c>
      <c r="E253" s="12">
        <f>'BASE METAS)'!E244</f>
        <v>0</v>
      </c>
      <c r="F253" s="3">
        <f>'BASE METAS)'!F244</f>
        <v>0</v>
      </c>
      <c r="G253" s="3">
        <f>'BASE METAS)'!G244</f>
        <v>0</v>
      </c>
      <c r="H253" s="3">
        <f>'BASE METAS)'!H244</f>
        <v>0</v>
      </c>
      <c r="I253" s="3">
        <f>'BASE METAS)'!I244</f>
        <v>0</v>
      </c>
      <c r="J253" s="7148" t="str">
        <f>'BASE METAS)'!J244</f>
        <v>TOTAL</v>
      </c>
      <c r="K253" s="7148"/>
      <c r="L253" s="7148"/>
      <c r="M253" s="7148"/>
      <c r="N253" s="1362">
        <f>'BASE METAS)'!N244</f>
        <v>0</v>
      </c>
      <c r="O253" s="1362">
        <f>'BASE METAS)'!O244</f>
        <v>0</v>
      </c>
      <c r="P253" s="1362">
        <f>'BASE METAS)'!P244</f>
        <v>0</v>
      </c>
      <c r="Q253" s="1362">
        <f>'BASE METAS)'!Q244</f>
        <v>0</v>
      </c>
      <c r="R253" s="1362">
        <f>'BASE METAS)'!R244</f>
        <v>0</v>
      </c>
      <c r="S253" s="1362">
        <f>'BASE METAS)'!S244</f>
        <v>0</v>
      </c>
      <c r="T253" s="1362">
        <f>'BASE METAS)'!T244</f>
        <v>0</v>
      </c>
      <c r="U253" s="922">
        <f>'BASE METAS)'!U244</f>
        <v>0</v>
      </c>
      <c r="V253" s="1362">
        <f>'BASE METAS)'!V244</f>
        <v>0</v>
      </c>
      <c r="W253" s="19">
        <f>'BASE METAS)'!W244</f>
        <v>14538515.82</v>
      </c>
      <c r="X253" s="12">
        <f>'BASE METAS)'!X244</f>
        <v>0</v>
      </c>
      <c r="Y253" s="1">
        <f>'BASE METAS)'!Y244</f>
        <v>0</v>
      </c>
      <c r="Z253" s="1">
        <f>'BASE METAS)'!Z244</f>
        <v>0</v>
      </c>
      <c r="AA253" s="1">
        <f>'BASE METAS)'!AA244</f>
        <v>0</v>
      </c>
      <c r="AB253" s="1">
        <f>'BASE METAS)'!AB244</f>
        <v>0</v>
      </c>
      <c r="AC253" s="1">
        <f>'BASE METAS)'!AC244</f>
        <v>0</v>
      </c>
      <c r="AD253" s="1">
        <f>'BASE METAS)'!AD244</f>
        <v>0</v>
      </c>
      <c r="AE253" s="1">
        <f>'BASE METAS)'!AE244</f>
        <v>0</v>
      </c>
      <c r="AF253" s="1">
        <f>'BASE METAS)'!AF244</f>
        <v>0</v>
      </c>
      <c r="AG253" s="1">
        <f>'BASE METAS)'!AG244</f>
        <v>0</v>
      </c>
      <c r="AH253" s="1">
        <f>'BASE METAS)'!AH244</f>
        <v>0</v>
      </c>
      <c r="AI253" s="1">
        <f>'BASE METAS)'!AI244</f>
        <v>0</v>
      </c>
      <c r="AJ253" s="1">
        <f>'BASE METAS)'!AJ244</f>
        <v>0</v>
      </c>
      <c r="AK253" s="1">
        <f>'BASE METAS)'!AK244</f>
        <v>0</v>
      </c>
      <c r="AL253" s="934">
        <f>'BASE METAS)'!AL244</f>
        <v>0</v>
      </c>
      <c r="AM253" s="1">
        <f>'BASE METAS)'!AM244</f>
        <v>0</v>
      </c>
      <c r="AN253" s="1">
        <f>'BASE METAS)'!AN244</f>
        <v>0</v>
      </c>
      <c r="AO253" s="1147">
        <f>'BASE METAS)'!AU244</f>
        <v>0</v>
      </c>
      <c r="AP253" s="948">
        <f>'BASE METAS)'!AO244</f>
        <v>0</v>
      </c>
      <c r="AQ253" s="948">
        <f>'BASE METAS)'!AP244</f>
        <v>0</v>
      </c>
      <c r="AR253" s="979">
        <f>'BASE METAS)'!AQ244</f>
        <v>0</v>
      </c>
      <c r="AS253" s="1">
        <f>'BASE METAS)'!AR244</f>
        <v>0</v>
      </c>
      <c r="AT253" s="1123">
        <f>'BASE METAS)'!AS244</f>
        <v>0</v>
      </c>
      <c r="AU253" s="1497">
        <f>'BASE METAS)'!BO244</f>
        <v>0</v>
      </c>
      <c r="AV253" s="979">
        <f>'BASE METAS)'!BQ244</f>
        <v>0</v>
      </c>
      <c r="AW253" s="1144">
        <f>'BASE METAS)'!BR244</f>
        <v>0</v>
      </c>
      <c r="AX253" s="1352">
        <f>'BASE METAS)'!BS244</f>
        <v>0</v>
      </c>
      <c r="AY253" s="1145">
        <f>'BASE METAS)'!BT244</f>
        <v>0</v>
      </c>
      <c r="AZ253" s="1146">
        <f>'BASE METAS)'!BU244</f>
        <v>0</v>
      </c>
      <c r="BA253" s="1">
        <f>'BASE METAS)'!BV244</f>
        <v>0</v>
      </c>
      <c r="BB253" s="1">
        <f>'BASE METAS)'!BW244</f>
        <v>0</v>
      </c>
      <c r="BC253" s="1">
        <f>'BASE METAS)'!BX244</f>
        <v>0</v>
      </c>
      <c r="BD253" s="1">
        <f>'BASE METAS)'!BY244</f>
        <v>0</v>
      </c>
      <c r="BE253" s="1">
        <f>'BASE METAS)'!CG244</f>
        <v>0</v>
      </c>
      <c r="BF253" s="1">
        <f>'BASE METAS)'!CJ244</f>
        <v>0</v>
      </c>
      <c r="BG253" s="1">
        <f>'BASE METAS)'!CK244</f>
        <v>0</v>
      </c>
      <c r="BH253" s="1">
        <f>'BASE METAS)'!CL244</f>
        <v>0</v>
      </c>
      <c r="BI253" s="1">
        <f>'BASE METAS)'!CM244</f>
        <v>0</v>
      </c>
      <c r="BJ253" s="1">
        <f>'BASE METAS)'!CN244</f>
        <v>0</v>
      </c>
      <c r="BK253" s="1">
        <f>'BASE METAS)'!CO244</f>
        <v>0</v>
      </c>
      <c r="BL253" s="1">
        <f>'BASE METAS)'!CP244</f>
        <v>0</v>
      </c>
      <c r="BM253" s="1">
        <f>'BASE METAS)'!CQ244</f>
        <v>0</v>
      </c>
      <c r="BN253" s="1">
        <f>'BASE METAS)'!CR244</f>
        <v>0</v>
      </c>
      <c r="BO253" s="1">
        <f>'BASE METAS)'!CS244</f>
        <v>0</v>
      </c>
      <c r="BP253" s="1">
        <f>'BASE METAS)'!CT244</f>
        <v>0</v>
      </c>
      <c r="BQ253" s="1">
        <f>'BASE METAS)'!CU244</f>
        <v>0</v>
      </c>
      <c r="BR253" s="1">
        <f>'BASE METAS)'!CV244</f>
        <v>0</v>
      </c>
      <c r="BS253" s="1">
        <f>'BASE METAS)'!CW244</f>
        <v>0</v>
      </c>
      <c r="BT253" s="1">
        <f>'BASE METAS)'!CX244</f>
        <v>0</v>
      </c>
      <c r="BU253" s="1">
        <f>'BASE METAS)'!FA244</f>
        <v>0</v>
      </c>
      <c r="BV253" s="1">
        <f>'BASE METAS)'!FB244</f>
        <v>0</v>
      </c>
      <c r="BW253" s="1">
        <f>'BASE METAS)'!FC244</f>
        <v>0</v>
      </c>
      <c r="BX253" s="1">
        <f>'BASE METAS)'!FD244</f>
        <v>0</v>
      </c>
      <c r="BY253" s="1">
        <f>'BASE METAS)'!FE244</f>
        <v>0</v>
      </c>
      <c r="BZ253" s="1">
        <f>'BASE METAS)'!FF244</f>
        <v>0</v>
      </c>
      <c r="CA253" s="1">
        <f>'BASE METAS)'!FG244</f>
        <v>0</v>
      </c>
      <c r="CB253" s="1">
        <f>'BASE METAS)'!FH244</f>
        <v>0</v>
      </c>
      <c r="CC253" s="1">
        <f>'BASE METAS)'!FI244</f>
        <v>0</v>
      </c>
      <c r="CD253" s="1">
        <f>'BASE METAS)'!FJ244</f>
        <v>0</v>
      </c>
      <c r="CE253" s="1">
        <f>'BASE METAS)'!FK244</f>
        <v>0</v>
      </c>
      <c r="CF253" s="1">
        <f>'BASE METAS)'!FL244</f>
        <v>0</v>
      </c>
      <c r="CG253" s="1">
        <f>'BASE METAS)'!FM244</f>
        <v>0</v>
      </c>
    </row>
    <row r="254" spans="1:85" ht="12.75" customHeight="1" x14ac:dyDescent="0.25">
      <c r="A254" s="1">
        <f>'BASE METAS)'!A245</f>
        <v>0</v>
      </c>
      <c r="B254" s="1">
        <f>'BASE METAS)'!B245</f>
        <v>0</v>
      </c>
      <c r="C254" s="1">
        <f>'BASE METAS)'!C245</f>
        <v>0</v>
      </c>
      <c r="D254" s="1">
        <f>'BASE METAS)'!D245</f>
        <v>0</v>
      </c>
      <c r="E254" s="12">
        <f>'BASE METAS)'!E245</f>
        <v>0</v>
      </c>
      <c r="F254" s="3">
        <f>'BASE METAS)'!F245</f>
        <v>0</v>
      </c>
      <c r="G254" s="3">
        <f>'BASE METAS)'!G245</f>
        <v>0</v>
      </c>
      <c r="H254" s="3">
        <f>'BASE METAS)'!H245</f>
        <v>0</v>
      </c>
      <c r="I254" s="3">
        <f>'BASE METAS)'!I245</f>
        <v>0</v>
      </c>
      <c r="J254" s="3">
        <f>'BASE METAS)'!J245</f>
        <v>0</v>
      </c>
      <c r="K254" s="3">
        <f>'BASE METAS)'!K245</f>
        <v>0</v>
      </c>
      <c r="L254" s="3">
        <f>'BASE METAS)'!L245</f>
        <v>0</v>
      </c>
      <c r="M254" s="3">
        <f>'BASE METAS)'!M245</f>
        <v>0</v>
      </c>
      <c r="N254" s="3">
        <f>'BASE METAS)'!N245</f>
        <v>0</v>
      </c>
      <c r="O254" s="3">
        <f>'BASE METAS)'!O245</f>
        <v>0</v>
      </c>
      <c r="P254" s="3">
        <f>'BASE METAS)'!P245</f>
        <v>0</v>
      </c>
      <c r="Q254" s="3">
        <f>'BASE METAS)'!Q245</f>
        <v>0</v>
      </c>
      <c r="R254" s="3">
        <f>'BASE METAS)'!R245</f>
        <v>0</v>
      </c>
      <c r="S254" s="3">
        <f>'BASE METAS)'!S245</f>
        <v>0</v>
      </c>
      <c r="T254" s="3">
        <f>'BASE METAS)'!T245</f>
        <v>0</v>
      </c>
      <c r="U254" s="923">
        <f>'BASE METAS)'!U245</f>
        <v>0</v>
      </c>
      <c r="V254" s="3">
        <f>'BASE METAS)'!V245</f>
        <v>0</v>
      </c>
      <c r="W254" s="4">
        <f>'BASE METAS)'!W245</f>
        <v>0</v>
      </c>
      <c r="X254" s="12">
        <f>'BASE METAS)'!X245</f>
        <v>0</v>
      </c>
      <c r="Y254" s="1">
        <f>'BASE METAS)'!Y245</f>
        <v>0</v>
      </c>
      <c r="Z254" s="1">
        <f>'BASE METAS)'!Z245</f>
        <v>0</v>
      </c>
      <c r="AA254" s="1">
        <f>'BASE METAS)'!AA245</f>
        <v>0</v>
      </c>
      <c r="AB254" s="1">
        <f>'BASE METAS)'!AB245</f>
        <v>0</v>
      </c>
      <c r="AC254" s="1">
        <f>'BASE METAS)'!AC245</f>
        <v>0</v>
      </c>
      <c r="AD254" s="1">
        <f>'BASE METAS)'!AD245</f>
        <v>0</v>
      </c>
      <c r="AE254" s="1">
        <f>'BASE METAS)'!AE245</f>
        <v>0</v>
      </c>
      <c r="AF254" s="1">
        <f>'BASE METAS)'!AF245</f>
        <v>0</v>
      </c>
      <c r="AG254" s="1">
        <f>'BASE METAS)'!AG245</f>
        <v>0</v>
      </c>
      <c r="AH254" s="1">
        <f>'BASE METAS)'!AH245</f>
        <v>0</v>
      </c>
      <c r="AI254" s="1">
        <f>'BASE METAS)'!AI245</f>
        <v>0</v>
      </c>
      <c r="AJ254" s="1">
        <f>'BASE METAS)'!AJ245</f>
        <v>0</v>
      </c>
      <c r="AK254" s="1">
        <f>'BASE METAS)'!AK245</f>
        <v>0</v>
      </c>
      <c r="AL254" s="934">
        <f>'BASE METAS)'!AL245</f>
        <v>0</v>
      </c>
      <c r="AM254" s="1">
        <f>'BASE METAS)'!AM245</f>
        <v>0</v>
      </c>
      <c r="AN254" s="1">
        <f>'BASE METAS)'!AN245</f>
        <v>0</v>
      </c>
      <c r="AO254" s="1">
        <f>'BASE METAS)'!AU245</f>
        <v>0</v>
      </c>
      <c r="AP254" s="1">
        <f>'BASE METAS)'!AO245</f>
        <v>0</v>
      </c>
      <c r="AQ254" s="1">
        <f>'BASE METAS)'!AP245</f>
        <v>0</v>
      </c>
      <c r="AR254" s="1">
        <f>'BASE METAS)'!AQ245</f>
        <v>0</v>
      </c>
      <c r="AS254" s="1">
        <f>'BASE METAS)'!AR245</f>
        <v>0</v>
      </c>
      <c r="AT254" s="1">
        <f>'BASE METAS)'!AS245</f>
        <v>0</v>
      </c>
      <c r="AU254" s="1479">
        <f>'BASE METAS)'!BO245</f>
        <v>0</v>
      </c>
      <c r="AV254" s="1">
        <f>'BASE METAS)'!BQ245</f>
        <v>0</v>
      </c>
      <c r="AW254" s="1352">
        <f>'BASE METAS)'!BR245</f>
        <v>0</v>
      </c>
      <c r="AX254" s="1352">
        <f>'BASE METAS)'!BS245</f>
        <v>0</v>
      </c>
      <c r="AY254" s="1352">
        <f>'BASE METAS)'!BT245</f>
        <v>0</v>
      </c>
      <c r="AZ254" s="1352">
        <f>'BASE METAS)'!BU245</f>
        <v>0</v>
      </c>
      <c r="BA254" s="1">
        <f>'BASE METAS)'!BV245</f>
        <v>0</v>
      </c>
      <c r="BB254" s="1">
        <f>'BASE METAS)'!BW245</f>
        <v>0</v>
      </c>
      <c r="BC254" s="1">
        <f>'BASE METAS)'!BX245</f>
        <v>0</v>
      </c>
      <c r="BD254" s="1">
        <f>'BASE METAS)'!BY245</f>
        <v>0</v>
      </c>
      <c r="BE254" s="1">
        <f>'BASE METAS)'!CG245</f>
        <v>0</v>
      </c>
      <c r="BF254" s="1">
        <f>'BASE METAS)'!CJ245</f>
        <v>0</v>
      </c>
      <c r="BG254" s="1">
        <f>'BASE METAS)'!CK245</f>
        <v>0</v>
      </c>
      <c r="BH254" s="1">
        <f>'BASE METAS)'!CL245</f>
        <v>0</v>
      </c>
      <c r="BI254" s="1">
        <f>'BASE METAS)'!CM245</f>
        <v>0</v>
      </c>
      <c r="BJ254" s="1">
        <f>'BASE METAS)'!CN245</f>
        <v>0</v>
      </c>
      <c r="BK254" s="1">
        <f>'BASE METAS)'!CO245</f>
        <v>0</v>
      </c>
      <c r="BL254" s="1">
        <f>'BASE METAS)'!CP245</f>
        <v>0</v>
      </c>
      <c r="BM254" s="1">
        <f>'BASE METAS)'!CQ245</f>
        <v>0</v>
      </c>
      <c r="BN254" s="1">
        <f>'BASE METAS)'!CR245</f>
        <v>0</v>
      </c>
      <c r="BO254" s="1">
        <f>'BASE METAS)'!CS245</f>
        <v>0</v>
      </c>
      <c r="BP254" s="1">
        <f>'BASE METAS)'!CT245</f>
        <v>0</v>
      </c>
      <c r="BQ254" s="1">
        <f>'BASE METAS)'!CU245</f>
        <v>0</v>
      </c>
      <c r="BR254" s="1">
        <f>'BASE METAS)'!CV245</f>
        <v>0</v>
      </c>
      <c r="BS254" s="1">
        <f>'BASE METAS)'!CW245</f>
        <v>0</v>
      </c>
      <c r="BT254" s="1">
        <f>'BASE METAS)'!CX245</f>
        <v>0</v>
      </c>
      <c r="BU254" s="1">
        <f>'BASE METAS)'!FA245</f>
        <v>0</v>
      </c>
      <c r="BV254" s="1">
        <f>'BASE METAS)'!FB245</f>
        <v>0</v>
      </c>
      <c r="BW254" s="1">
        <f>'BASE METAS)'!FC245</f>
        <v>0</v>
      </c>
      <c r="BX254" s="1">
        <f>'BASE METAS)'!FD245</f>
        <v>0</v>
      </c>
      <c r="BY254" s="1">
        <f>'BASE METAS)'!FE245</f>
        <v>0</v>
      </c>
      <c r="BZ254" s="1">
        <f>'BASE METAS)'!FF245</f>
        <v>0</v>
      </c>
      <c r="CA254" s="1">
        <f>'BASE METAS)'!FG245</f>
        <v>0</v>
      </c>
      <c r="CB254" s="1">
        <f>'BASE METAS)'!FH245</f>
        <v>0</v>
      </c>
      <c r="CC254" s="1">
        <f>'BASE METAS)'!FI245</f>
        <v>0</v>
      </c>
      <c r="CD254" s="1">
        <f>'BASE METAS)'!FJ245</f>
        <v>0</v>
      </c>
      <c r="CE254" s="1">
        <f>'BASE METAS)'!FK245</f>
        <v>0</v>
      </c>
      <c r="CF254" s="1">
        <f>'BASE METAS)'!FL245</f>
        <v>0</v>
      </c>
      <c r="CG254" s="1">
        <f>'BASE METAS)'!FM245</f>
        <v>0</v>
      </c>
    </row>
    <row r="255" spans="1:85" ht="12" customHeight="1" x14ac:dyDescent="0.25">
      <c r="A255" s="1">
        <f>'BASE METAS)'!A246</f>
        <v>0</v>
      </c>
      <c r="B255" s="7146" t="str">
        <f>'BASE METAS)'!B246</f>
        <v xml:space="preserve">DEPENDENCIA </v>
      </c>
      <c r="C255" s="7146" t="str">
        <f>'BASE METAS)'!C246</f>
        <v>ENT</v>
      </c>
      <c r="D255" s="7146" t="str">
        <f>'BASE METAS)'!D246</f>
        <v>PROY</v>
      </c>
      <c r="E255" s="7146" t="str">
        <f>'BASE METAS)'!E246</f>
        <v>NOMBRE DEL PROYECTO</v>
      </c>
      <c r="F255" s="7155" t="str">
        <f>'BASE METAS)'!F246</f>
        <v>DG</v>
      </c>
      <c r="G255" s="7155" t="str">
        <f>'BASE METAS)'!G246</f>
        <v>DA</v>
      </c>
      <c r="H255" s="7155" t="str">
        <f>'BASE METAS)'!H246</f>
        <v xml:space="preserve">CLAVE PROGRAMÁTICA </v>
      </c>
      <c r="I255" s="7155"/>
      <c r="J255" s="7155"/>
      <c r="K255" s="7155"/>
      <c r="L255" s="7155"/>
      <c r="M255" s="7155"/>
      <c r="N255" s="1357">
        <f>'BASE METAS)'!N246</f>
        <v>0</v>
      </c>
      <c r="O255" s="1357">
        <f>'BASE METAS)'!O246</f>
        <v>0</v>
      </c>
      <c r="P255" s="7120" t="str">
        <f>'BASE METAS)'!P246</f>
        <v>ESTRUCTURA PROGRAMÁTICA</v>
      </c>
      <c r="Q255" s="7121"/>
      <c r="R255" s="7121"/>
      <c r="S255" s="7121"/>
      <c r="T255" s="7121"/>
      <c r="U255" s="924">
        <f>'BASE METAS)'!U246</f>
        <v>0</v>
      </c>
      <c r="V255" s="1358">
        <f>'BASE METAS)'!V246</f>
        <v>0</v>
      </c>
      <c r="W255" s="7139" t="str">
        <f>'BASE METAS)'!W246</f>
        <v>PRESPUESTO</v>
      </c>
      <c r="X255" s="7216" t="str">
        <f>'BASE METAS)'!X246</f>
        <v>ÁREAS EJECUTORAS</v>
      </c>
      <c r="Y255" s="1">
        <f>'BASE METAS)'!Y246</f>
        <v>0</v>
      </c>
      <c r="Z255" s="1">
        <f>'BASE METAS)'!Z246</f>
        <v>0</v>
      </c>
      <c r="AA255" s="1">
        <f>'BASE METAS)'!AA246</f>
        <v>0</v>
      </c>
      <c r="AB255" s="1">
        <f>'BASE METAS)'!AB246</f>
        <v>0</v>
      </c>
      <c r="AC255" s="1">
        <f>'BASE METAS)'!AC246</f>
        <v>0</v>
      </c>
      <c r="AD255" s="1">
        <f>'BASE METAS)'!AD246</f>
        <v>0</v>
      </c>
      <c r="AE255" s="1">
        <f>'BASE METAS)'!AE246</f>
        <v>0</v>
      </c>
      <c r="AF255" s="1">
        <f>'BASE METAS)'!AF246</f>
        <v>0</v>
      </c>
      <c r="AG255" s="1">
        <f>'BASE METAS)'!AG246</f>
        <v>0</v>
      </c>
      <c r="AH255" s="1">
        <f>'BASE METAS)'!AH246</f>
        <v>0</v>
      </c>
      <c r="AI255" s="1">
        <f>'BASE METAS)'!AI246</f>
        <v>0</v>
      </c>
      <c r="AJ255" s="1">
        <f>'BASE METAS)'!AJ246</f>
        <v>0</v>
      </c>
      <c r="AK255" s="1">
        <f>'BASE METAS)'!AK246</f>
        <v>0</v>
      </c>
      <c r="AL255" s="934">
        <f>'BASE METAS)'!AL246</f>
        <v>0</v>
      </c>
      <c r="AM255" s="1">
        <f>'BASE METAS)'!AM246</f>
        <v>0</v>
      </c>
      <c r="AN255" s="1">
        <f>'BASE METAS)'!AN246</f>
        <v>0</v>
      </c>
      <c r="AO255" s="1">
        <f>'BASE METAS)'!AU246</f>
        <v>0</v>
      </c>
      <c r="AP255" s="1">
        <f>'BASE METAS)'!AO246</f>
        <v>0</v>
      </c>
      <c r="AQ255" s="1">
        <f>'BASE METAS)'!AP246</f>
        <v>0</v>
      </c>
      <c r="AR255" s="1">
        <f>'BASE METAS)'!AQ246</f>
        <v>0</v>
      </c>
      <c r="AS255" s="1">
        <f>'BASE METAS)'!AR246</f>
        <v>0</v>
      </c>
      <c r="AT255" s="1">
        <f>'BASE METAS)'!AS246</f>
        <v>0</v>
      </c>
      <c r="AU255" s="1479">
        <f>'BASE METAS)'!BO246</f>
        <v>0</v>
      </c>
      <c r="AV255" s="1">
        <f>'BASE METAS)'!BQ246</f>
        <v>0</v>
      </c>
      <c r="AW255" s="1">
        <f>'BASE METAS)'!BR246</f>
        <v>0</v>
      </c>
      <c r="AX255" s="1">
        <f>'BASE METAS)'!BS246</f>
        <v>0</v>
      </c>
      <c r="AY255" s="1">
        <f>'BASE METAS)'!BT246</f>
        <v>0</v>
      </c>
      <c r="AZ255" s="1">
        <f>'BASE METAS)'!BU246</f>
        <v>0</v>
      </c>
      <c r="BA255" s="1">
        <f>'BASE METAS)'!BV246</f>
        <v>0</v>
      </c>
      <c r="BB255" s="1">
        <f>'BASE METAS)'!BW246</f>
        <v>0</v>
      </c>
      <c r="BC255" s="1">
        <f>'BASE METAS)'!BX246</f>
        <v>0</v>
      </c>
      <c r="BD255" s="1">
        <f>'BASE METAS)'!BY246</f>
        <v>0</v>
      </c>
      <c r="BE255" s="1">
        <f>'BASE METAS)'!CG246</f>
        <v>0</v>
      </c>
      <c r="BF255" s="1">
        <f>'BASE METAS)'!CJ246</f>
        <v>0</v>
      </c>
      <c r="BG255" s="1">
        <f>'BASE METAS)'!CK246</f>
        <v>0</v>
      </c>
      <c r="BH255" s="1">
        <f>'BASE METAS)'!CL246</f>
        <v>0</v>
      </c>
      <c r="BI255" s="1">
        <f>'BASE METAS)'!CM246</f>
        <v>0</v>
      </c>
      <c r="BJ255" s="1">
        <f>'BASE METAS)'!CN246</f>
        <v>0</v>
      </c>
      <c r="BK255" s="1">
        <f>'BASE METAS)'!CO246</f>
        <v>0</v>
      </c>
      <c r="BL255" s="1">
        <f>'BASE METAS)'!CP246</f>
        <v>0</v>
      </c>
      <c r="BM255" s="1">
        <f>'BASE METAS)'!CQ246</f>
        <v>0</v>
      </c>
      <c r="BN255" s="1">
        <f>'BASE METAS)'!CR246</f>
        <v>0</v>
      </c>
      <c r="BO255" s="1">
        <f>'BASE METAS)'!CS246</f>
        <v>0</v>
      </c>
      <c r="BP255" s="1">
        <f>'BASE METAS)'!CT246</f>
        <v>0</v>
      </c>
      <c r="BQ255" s="1">
        <f>'BASE METAS)'!CU246</f>
        <v>0</v>
      </c>
      <c r="BR255" s="1">
        <f>'BASE METAS)'!CV246</f>
        <v>0</v>
      </c>
      <c r="BS255" s="1">
        <f>'BASE METAS)'!CW246</f>
        <v>0</v>
      </c>
      <c r="BT255" s="1">
        <f>'BASE METAS)'!CX246</f>
        <v>0</v>
      </c>
      <c r="BU255" s="1">
        <f>'BASE METAS)'!FA246</f>
        <v>0</v>
      </c>
      <c r="BV255" s="1">
        <f>'BASE METAS)'!FB246</f>
        <v>0</v>
      </c>
      <c r="BW255" s="1">
        <f>'BASE METAS)'!FC246</f>
        <v>0</v>
      </c>
      <c r="BX255" s="1">
        <f>'BASE METAS)'!FD246</f>
        <v>0</v>
      </c>
      <c r="BY255" s="1">
        <f>'BASE METAS)'!FE246</f>
        <v>0</v>
      </c>
      <c r="BZ255" s="1">
        <f>'BASE METAS)'!FF246</f>
        <v>0</v>
      </c>
      <c r="CA255" s="1">
        <f>'BASE METAS)'!FG246</f>
        <v>0</v>
      </c>
      <c r="CB255" s="1">
        <f>'BASE METAS)'!FH246</f>
        <v>0</v>
      </c>
      <c r="CC255" s="1">
        <f>'BASE METAS)'!FI246</f>
        <v>0</v>
      </c>
      <c r="CD255" s="1">
        <f>'BASE METAS)'!FJ246</f>
        <v>0</v>
      </c>
      <c r="CE255" s="1">
        <f>'BASE METAS)'!FK246</f>
        <v>0</v>
      </c>
      <c r="CF255" s="1">
        <f>'BASE METAS)'!FL246</f>
        <v>0</v>
      </c>
      <c r="CG255" s="1">
        <f>'BASE METAS)'!FM246</f>
        <v>0</v>
      </c>
    </row>
    <row r="256" spans="1:85" ht="12" customHeight="1" x14ac:dyDescent="0.25">
      <c r="A256" s="1">
        <f>'BASE METAS)'!A247</f>
        <v>0</v>
      </c>
      <c r="B256" s="7146"/>
      <c r="C256" s="7146"/>
      <c r="D256" s="7146"/>
      <c r="E256" s="7146"/>
      <c r="F256" s="7155"/>
      <c r="G256" s="7155"/>
      <c r="H256" s="35" t="str">
        <f>'BASE METAS)'!H247</f>
        <v>FN</v>
      </c>
      <c r="I256" s="35" t="str">
        <f>'BASE METAS)'!I247</f>
        <v>Sf</v>
      </c>
      <c r="J256" s="35" t="str">
        <f>'BASE METAS)'!J247</f>
        <v>PG</v>
      </c>
      <c r="K256" s="35" t="str">
        <f>'BASE METAS)'!K247</f>
        <v>Sp</v>
      </c>
      <c r="L256" s="35" t="str">
        <f>'BASE METAS)'!L247</f>
        <v>PY</v>
      </c>
      <c r="M256" s="35" t="str">
        <f>'BASE METAS)'!M247</f>
        <v>FF</v>
      </c>
      <c r="N256" s="35">
        <f>'BASE METAS)'!N247</f>
        <v>0</v>
      </c>
      <c r="O256" s="35">
        <f>'BASE METAS)'!O247</f>
        <v>0</v>
      </c>
      <c r="P256" s="35" t="str">
        <f>'BASE METAS)'!P247</f>
        <v>FN</v>
      </c>
      <c r="Q256" s="35" t="str">
        <f>'BASE METAS)'!Q247</f>
        <v>Sf</v>
      </c>
      <c r="R256" s="35" t="str">
        <f>'BASE METAS)'!R247</f>
        <v>PG</v>
      </c>
      <c r="S256" s="35" t="str">
        <f>'BASE METAS)'!S247</f>
        <v>Sp</v>
      </c>
      <c r="T256" s="35" t="str">
        <f>'BASE METAS)'!T247</f>
        <v>PY</v>
      </c>
      <c r="U256" s="925">
        <f>'BASE METAS)'!U247</f>
        <v>0</v>
      </c>
      <c r="V256" s="35">
        <f>'BASE METAS)'!V247</f>
        <v>0</v>
      </c>
      <c r="W256" s="7139"/>
      <c r="X256" s="7216"/>
      <c r="Y256" s="1">
        <f>'BASE METAS)'!Y247</f>
        <v>0</v>
      </c>
      <c r="Z256" s="1">
        <f>'BASE METAS)'!Z247</f>
        <v>0</v>
      </c>
      <c r="AA256" s="1">
        <f>'BASE METAS)'!AA247</f>
        <v>0</v>
      </c>
      <c r="AB256" s="1">
        <f>'BASE METAS)'!AB247</f>
        <v>0</v>
      </c>
      <c r="AC256" s="1">
        <f>'BASE METAS)'!AC247</f>
        <v>0</v>
      </c>
      <c r="AD256" s="1">
        <f>'BASE METAS)'!AD247</f>
        <v>0</v>
      </c>
      <c r="AE256" s="1">
        <f>'BASE METAS)'!AE247</f>
        <v>0</v>
      </c>
      <c r="AF256" s="1">
        <f>'BASE METAS)'!AF247</f>
        <v>0</v>
      </c>
      <c r="AG256" s="1">
        <f>'BASE METAS)'!AG247</f>
        <v>0</v>
      </c>
      <c r="AH256" s="1">
        <f>'BASE METAS)'!AH247</f>
        <v>0</v>
      </c>
      <c r="AI256" s="1">
        <f>'BASE METAS)'!AI247</f>
        <v>0</v>
      </c>
      <c r="AJ256" s="1">
        <f>'BASE METAS)'!AJ247</f>
        <v>0</v>
      </c>
      <c r="AK256" s="1">
        <f>'BASE METAS)'!AK247</f>
        <v>0</v>
      </c>
      <c r="AL256" s="934">
        <f>'BASE METAS)'!AL247</f>
        <v>0</v>
      </c>
      <c r="AM256" s="1">
        <f>'BASE METAS)'!AM247</f>
        <v>0</v>
      </c>
      <c r="AN256" s="1">
        <f>'BASE METAS)'!AN247</f>
        <v>0</v>
      </c>
      <c r="AO256" s="1">
        <f>'BASE METAS)'!AU247</f>
        <v>0</v>
      </c>
      <c r="AP256" s="1">
        <f>'BASE METAS)'!AO247</f>
        <v>0</v>
      </c>
      <c r="AQ256" s="1">
        <f>'BASE METAS)'!AP247</f>
        <v>0</v>
      </c>
      <c r="AR256" s="1">
        <f>'BASE METAS)'!AQ247</f>
        <v>0</v>
      </c>
      <c r="AS256" s="1">
        <f>'BASE METAS)'!AR247</f>
        <v>0</v>
      </c>
      <c r="AT256" s="1">
        <f>'BASE METAS)'!AS247</f>
        <v>0</v>
      </c>
      <c r="AU256" s="1479">
        <f>'BASE METAS)'!BO247</f>
        <v>0</v>
      </c>
      <c r="AV256" s="1">
        <f>'BASE METAS)'!BQ247</f>
        <v>0</v>
      </c>
      <c r="AW256" s="1">
        <f>'BASE METAS)'!BR247</f>
        <v>0</v>
      </c>
      <c r="AX256" s="1">
        <f>'BASE METAS)'!BS247</f>
        <v>0</v>
      </c>
      <c r="AY256" s="1">
        <f>'BASE METAS)'!BT247</f>
        <v>0</v>
      </c>
      <c r="AZ256" s="1">
        <f>'BASE METAS)'!BU247</f>
        <v>0</v>
      </c>
      <c r="BA256" s="1">
        <f>'BASE METAS)'!BV247</f>
        <v>0</v>
      </c>
      <c r="BB256" s="1">
        <f>'BASE METAS)'!BW247</f>
        <v>0</v>
      </c>
      <c r="BC256" s="1">
        <f>'BASE METAS)'!BX247</f>
        <v>0</v>
      </c>
      <c r="BD256" s="1">
        <f>'BASE METAS)'!BY247</f>
        <v>0</v>
      </c>
      <c r="BE256" s="1">
        <f>'BASE METAS)'!CG247</f>
        <v>0</v>
      </c>
      <c r="BF256" s="1">
        <f>'BASE METAS)'!CJ247</f>
        <v>0</v>
      </c>
      <c r="BG256" s="1">
        <f>'BASE METAS)'!CK247</f>
        <v>0</v>
      </c>
      <c r="BH256" s="1">
        <f>'BASE METAS)'!CL247</f>
        <v>0</v>
      </c>
      <c r="BI256" s="1">
        <f>'BASE METAS)'!CM247</f>
        <v>0</v>
      </c>
      <c r="BJ256" s="1">
        <f>'BASE METAS)'!CN247</f>
        <v>0</v>
      </c>
      <c r="BK256" s="1">
        <f>'BASE METAS)'!CO247</f>
        <v>0</v>
      </c>
      <c r="BL256" s="1">
        <f>'BASE METAS)'!CP247</f>
        <v>0</v>
      </c>
      <c r="BM256" s="1">
        <f>'BASE METAS)'!CQ247</f>
        <v>0</v>
      </c>
      <c r="BN256" s="1">
        <f>'BASE METAS)'!CR247</f>
        <v>0</v>
      </c>
      <c r="BO256" s="1">
        <f>'BASE METAS)'!CS247</f>
        <v>0</v>
      </c>
      <c r="BP256" s="1">
        <f>'BASE METAS)'!CT247</f>
        <v>0</v>
      </c>
      <c r="BQ256" s="1">
        <f>'BASE METAS)'!CU247</f>
        <v>0</v>
      </c>
      <c r="BR256" s="1">
        <f>'BASE METAS)'!CV247</f>
        <v>0</v>
      </c>
      <c r="BS256" s="1">
        <f>'BASE METAS)'!CW247</f>
        <v>0</v>
      </c>
      <c r="BT256" s="1">
        <f>'BASE METAS)'!CX247</f>
        <v>0</v>
      </c>
      <c r="BU256" s="1">
        <f>'BASE METAS)'!FA247</f>
        <v>0</v>
      </c>
      <c r="BV256" s="1">
        <f>'BASE METAS)'!FB247</f>
        <v>0</v>
      </c>
      <c r="BW256" s="1">
        <f>'BASE METAS)'!FC247</f>
        <v>0</v>
      </c>
      <c r="BX256" s="1">
        <f>'BASE METAS)'!FD247</f>
        <v>0</v>
      </c>
      <c r="BY256" s="1">
        <f>'BASE METAS)'!FE247</f>
        <v>0</v>
      </c>
      <c r="BZ256" s="1">
        <f>'BASE METAS)'!FF247</f>
        <v>0</v>
      </c>
      <c r="CA256" s="1">
        <f>'BASE METAS)'!FG247</f>
        <v>0</v>
      </c>
      <c r="CB256" s="1">
        <f>'BASE METAS)'!FH247</f>
        <v>0</v>
      </c>
      <c r="CC256" s="1">
        <f>'BASE METAS)'!FI247</f>
        <v>0</v>
      </c>
      <c r="CD256" s="1">
        <f>'BASE METAS)'!FJ247</f>
        <v>0</v>
      </c>
      <c r="CE256" s="1">
        <f>'BASE METAS)'!FK247</f>
        <v>0</v>
      </c>
      <c r="CF256" s="1">
        <f>'BASE METAS)'!FL247</f>
        <v>0</v>
      </c>
      <c r="CG256" s="1">
        <f>'BASE METAS)'!FM247</f>
        <v>0</v>
      </c>
    </row>
    <row r="257" spans="1:85" ht="48" customHeight="1" x14ac:dyDescent="0.2">
      <c r="A257" s="1">
        <f>'BASE METAS)'!A248</f>
        <v>39</v>
      </c>
      <c r="B257" s="7102" t="str">
        <f>'BASE METAS)'!B248</f>
        <v>DIRECCIÓN GENERAL DE MEDIO AMBIENTE</v>
      </c>
      <c r="C257" s="5684">
        <f>'BASE METAS)'!C248</f>
        <v>900</v>
      </c>
      <c r="D257" s="5684">
        <f>'BASE METAS)'!D248</f>
        <v>1</v>
      </c>
      <c r="E257" s="7102" t="str">
        <f>'BASE METAS)'!E248</f>
        <v>MANEJO DE RESIDUOS SÓLIDOS</v>
      </c>
      <c r="F257" s="5706" t="str">
        <f>'BASE METAS)'!F248</f>
        <v>G00</v>
      </c>
      <c r="G257" s="5706" t="str">
        <f>'BASE METAS)'!G248</f>
        <v>137</v>
      </c>
      <c r="H257" s="5706" t="str">
        <f>'BASE METAS)'!H248</f>
        <v>11</v>
      </c>
      <c r="I257" s="5706" t="str">
        <f>'BASE METAS)'!I248</f>
        <v>01</v>
      </c>
      <c r="J257" s="5706" t="str">
        <f>'BASE METAS)'!J248</f>
        <v>01</v>
      </c>
      <c r="K257" s="5706" t="str">
        <f>'BASE METAS)'!K248</f>
        <v>06</v>
      </c>
      <c r="L257" s="5706" t="str">
        <f>'BASE METAS)'!L248</f>
        <v>02</v>
      </c>
      <c r="M257" s="5706" t="str">
        <f>'BASE METAS)'!M248</f>
        <v>101</v>
      </c>
      <c r="N257" s="5706" t="str">
        <f>'BASE METAS)'!N248</f>
        <v>Ecología</v>
      </c>
      <c r="O257" s="5697" t="str">
        <f>'BASE METAS)'!O248</f>
        <v xml:space="preserve">Simplificación Administrativa </v>
      </c>
      <c r="P257" s="5697" t="str">
        <f>'BASE METAS)'!P248</f>
        <v>Preservación del medio ambiente y los recursos naturales</v>
      </c>
      <c r="Q257" s="5697" t="str">
        <f>'BASE METAS)'!Q248</f>
        <v>Protección al ambiente y preservación de los recursos naturales</v>
      </c>
      <c r="R257" s="5697" t="str">
        <f>'BASE METAS)'!R248</f>
        <v>Protección al ambiente</v>
      </c>
      <c r="S257" s="5697" t="str">
        <f>'BASE METAS)'!S248</f>
        <v>Protección y preservación ecológica</v>
      </c>
      <c r="T257" s="5697" t="str">
        <f>'BASE METAS)'!T248</f>
        <v>Manejo de residuos sólidos</v>
      </c>
      <c r="U257" s="7729" t="str">
        <f>'BASE METAS)'!U248</f>
        <v>CONSERVAR, PROTEGER Y RESTAURAR EL EQUILIBRIO AMBIENTAL MEDIANTE LA REHABILITACIÓN Y REFORESTACIÓN DE ÁREAS VERDES Y ZONAS PROTEGIDAS CON ESPECIES ENDÉMICAS Y ADAPTABLES DE MÉXICO;,ASÍ COMO A TRAVÉS DE LA EDUCACIÓN AMBIENTAL, QUE PERMITA A LAS PERSONAS GENERAR CONCIENCIA RESPECTO DEL CUIDADO DEL MEDIO AMBIENTE</v>
      </c>
      <c r="V257" s="5697" t="str">
        <f>'BASE METAS)'!V248</f>
        <v>Tlalnepantla Progresista</v>
      </c>
      <c r="W257" s="5694">
        <f>'BASE METAS)'!W248</f>
        <v>8737422.2899999991</v>
      </c>
      <c r="X257" s="7102" t="str">
        <f>'BASE METAS)'!X248</f>
        <v>DIRECCIÓN GENERAL DE MEDIO AMBIENTE</v>
      </c>
      <c r="Y257" s="457" t="str">
        <f>'BASE METAS)'!Y248</f>
        <v>1</v>
      </c>
      <c r="Z257" s="231" t="str">
        <f>'BASE METAS)'!Z248</f>
        <v>REFORESTACIÓN DEL PARQUE ESTATAL SIERRA DE GUADALUPE.</v>
      </c>
      <c r="AA257" s="537" t="str">
        <f>'BASE METAS)'!AA248</f>
        <v>ÁRBOL</v>
      </c>
      <c r="AB257" s="459">
        <f>'BASE METAS)'!AB248</f>
        <v>50000</v>
      </c>
      <c r="AC257" s="459">
        <f>'BASE METAS)'!AC248</f>
        <v>0</v>
      </c>
      <c r="AD257" s="631">
        <f>'BASE METAS)'!AD248</f>
        <v>0</v>
      </c>
      <c r="AE257" s="459">
        <f>'BASE METAS)'!AE248</f>
        <v>10000</v>
      </c>
      <c r="AF257" s="631">
        <f>'BASE METAS)'!AF248</f>
        <v>0.2</v>
      </c>
      <c r="AG257" s="459">
        <f>'BASE METAS)'!AG248</f>
        <v>40000</v>
      </c>
      <c r="AH257" s="631">
        <f>'BASE METAS)'!AH248</f>
        <v>0.8</v>
      </c>
      <c r="AI257" s="459">
        <f>'BASE METAS)'!AI248</f>
        <v>0</v>
      </c>
      <c r="AJ257" s="556">
        <f>'BASE METAS)'!AJ248</f>
        <v>0</v>
      </c>
      <c r="AK257" s="211">
        <f>'BASE METAS)'!AK248</f>
        <v>1</v>
      </c>
      <c r="AL257" s="1161">
        <f>'BASE METAS)'!AL248</f>
        <v>1</v>
      </c>
      <c r="AM257" s="959" t="str">
        <f>'BASE METAS)'!AM248</f>
        <v>REFORESTACIÓN DEL PARQUE ESTATAL SIERRA DE GUADALUPE.</v>
      </c>
      <c r="AN257" s="959" t="str">
        <f>'BASE METAS)'!AN248</f>
        <v>MIDEL EL POCENTAJE DE ARBOLES PLANTADOS, CON RESPECTO A LOS PROGRAMADOS.</v>
      </c>
      <c r="AO257" s="1344" t="str">
        <f>'BASE METAS)'!AU248</f>
        <v>DESEMPEÑO</v>
      </c>
      <c r="AP257" s="970" t="str">
        <f>'BASE METAS)'!AO248</f>
        <v xml:space="preserve">NÚMERO DE ÁRBOLES PLANTADOS
 </v>
      </c>
      <c r="AQ257" s="970" t="str">
        <f>'BASE METAS)'!AP248</f>
        <v>NÙMERO DE ÁRBOLES PROGRAMADOS</v>
      </c>
      <c r="AR257" s="970">
        <f>'BASE METAS)'!AQ248</f>
        <v>100</v>
      </c>
      <c r="AS257" s="807" t="str">
        <f>'BASE METAS)'!AR248</f>
        <v>ÁRBOLES</v>
      </c>
      <c r="AT257" s="1163" t="str">
        <f>'BASE METAS)'!AS248</f>
        <v>EFICACIA</v>
      </c>
      <c r="AU257" s="1498">
        <f>'BASE METAS)'!BO248</f>
        <v>0</v>
      </c>
      <c r="AV257" s="1164">
        <f>'BASE METAS)'!BQ248</f>
        <v>50000</v>
      </c>
      <c r="AW257" s="1">
        <f>'BASE METAS)'!BR248</f>
        <v>0</v>
      </c>
      <c r="AX257" s="1">
        <f>'BASE METAS)'!BS248</f>
        <v>10000</v>
      </c>
      <c r="AY257" s="1">
        <f>'BASE METAS)'!BT248</f>
        <v>10000</v>
      </c>
      <c r="AZ257" s="1">
        <f>'BASE METAS)'!BU248</f>
        <v>0</v>
      </c>
      <c r="BA257" s="1">
        <f>'BASE METAS)'!BV248</f>
        <v>1</v>
      </c>
      <c r="BB257" s="1">
        <f>'BASE METAS)'!BW248</f>
        <v>10000</v>
      </c>
      <c r="BC257" s="1">
        <f>'BASE METAS)'!BX248</f>
        <v>40000</v>
      </c>
      <c r="BD257" s="1">
        <f>'BASE METAS)'!BY248</f>
        <v>0.2</v>
      </c>
      <c r="BE257" s="1">
        <f>'BASE METAS)'!CG248</f>
        <v>0</v>
      </c>
      <c r="BF257" s="1">
        <f>'BASE METAS)'!CJ248</f>
        <v>0</v>
      </c>
      <c r="BG257" s="1">
        <f>'BASE METAS)'!CK248</f>
        <v>0</v>
      </c>
      <c r="BH257" s="1">
        <f>'BASE METAS)'!CL248</f>
        <v>0</v>
      </c>
      <c r="BI257" s="1">
        <f>'BASE METAS)'!CM248</f>
        <v>0</v>
      </c>
      <c r="BJ257" s="1">
        <f>'BASE METAS)'!CN248</f>
        <v>0</v>
      </c>
      <c r="BK257" s="1">
        <f>'BASE METAS)'!CO248</f>
        <v>0</v>
      </c>
      <c r="BL257" s="1">
        <f>'BASE METAS)'!CP248</f>
        <v>0</v>
      </c>
      <c r="BM257" s="1">
        <f>'BASE METAS)'!CQ248</f>
        <v>0</v>
      </c>
      <c r="BN257" s="1">
        <f>'BASE METAS)'!CR248</f>
        <v>0</v>
      </c>
      <c r="BO257" s="1">
        <f>'BASE METAS)'!CS248</f>
        <v>0</v>
      </c>
      <c r="BP257" s="1">
        <f>'BASE METAS)'!CT248</f>
        <v>0</v>
      </c>
      <c r="BQ257" s="1">
        <f>'BASE METAS)'!CU248</f>
        <v>0</v>
      </c>
      <c r="BR257" s="1">
        <f>'BASE METAS)'!CV248</f>
        <v>0</v>
      </c>
      <c r="BS257" s="1">
        <f>'BASE METAS)'!CW248</f>
        <v>0</v>
      </c>
      <c r="BT257" s="1">
        <f>'BASE METAS)'!CX248</f>
        <v>0</v>
      </c>
      <c r="BU257" s="1">
        <f>'BASE METAS)'!FA248</f>
        <v>50000</v>
      </c>
      <c r="BV257" s="1">
        <f>'BASE METAS)'!FB248</f>
        <v>0</v>
      </c>
      <c r="BW257" s="1">
        <f>'BASE METAS)'!FC248</f>
        <v>0</v>
      </c>
      <c r="BX257" s="1">
        <f>'BASE METAS)'!FD248</f>
        <v>0</v>
      </c>
      <c r="BY257" s="1">
        <f>'BASE METAS)'!FE248</f>
        <v>0</v>
      </c>
      <c r="BZ257" s="1" t="e">
        <f>'BASE METAS)'!FF248</f>
        <v>#DIV/0!</v>
      </c>
      <c r="CA257" s="1">
        <f>'BASE METAS)'!FG248</f>
        <v>0</v>
      </c>
      <c r="CB257" s="1">
        <f>'BASE METAS)'!FH248</f>
        <v>50000</v>
      </c>
      <c r="CC257" s="1">
        <f>'BASE METAS)'!FI248</f>
        <v>0</v>
      </c>
      <c r="CD257" s="1">
        <f>'BASE METAS)'!FJ248</f>
        <v>50000</v>
      </c>
      <c r="CE257" s="1">
        <f>'BASE METAS)'!FK248</f>
        <v>0</v>
      </c>
      <c r="CF257" s="1">
        <f>'BASE METAS)'!FL248</f>
        <v>0</v>
      </c>
      <c r="CG257" s="1">
        <f>'BASE METAS)'!FM248</f>
        <v>0</v>
      </c>
    </row>
    <row r="258" spans="1:85" ht="140.25" x14ac:dyDescent="0.2">
      <c r="A258" s="1">
        <f>'BASE METAS)'!A249</f>
        <v>0</v>
      </c>
      <c r="B258" s="7145"/>
      <c r="C258" s="5685"/>
      <c r="D258" s="5685"/>
      <c r="E258" s="7145"/>
      <c r="F258" s="5707"/>
      <c r="G258" s="5707"/>
      <c r="H258" s="5707"/>
      <c r="I258" s="5707"/>
      <c r="J258" s="5707"/>
      <c r="K258" s="5707"/>
      <c r="L258" s="5707"/>
      <c r="M258" s="5707"/>
      <c r="N258" s="5707"/>
      <c r="O258" s="5698"/>
      <c r="P258" s="5698"/>
      <c r="Q258" s="5698"/>
      <c r="R258" s="5698"/>
      <c r="S258" s="5698"/>
      <c r="T258" s="5698"/>
      <c r="U258" s="7730"/>
      <c r="V258" s="5698"/>
      <c r="W258" s="5695"/>
      <c r="X258" s="7145"/>
      <c r="Y258" s="458" t="str">
        <f>'BASE METAS)'!Y249</f>
        <v>2</v>
      </c>
      <c r="Z258" s="751" t="str">
        <f>'BASE METAS)'!Z249</f>
        <v>FORESTACIÓN Y/O REHABILITACIÓN DE ÁREAS VERDES DEL MUNICIPIO</v>
      </c>
      <c r="AA258" s="752" t="str">
        <f>'BASE METAS)'!AA249</f>
        <v>ÁREA VERDE</v>
      </c>
      <c r="AB258" s="460">
        <f>'BASE METAS)'!AB249</f>
        <v>16</v>
      </c>
      <c r="AC258" s="460">
        <f>'BASE METAS)'!AC249</f>
        <v>0</v>
      </c>
      <c r="AD258" s="544">
        <f>'BASE METAS)'!AD249</f>
        <v>0</v>
      </c>
      <c r="AE258" s="460">
        <f>'BASE METAS)'!AE249</f>
        <v>16</v>
      </c>
      <c r="AF258" s="544">
        <f>'BASE METAS)'!AF249</f>
        <v>1</v>
      </c>
      <c r="AG258" s="460">
        <f>'BASE METAS)'!AG249</f>
        <v>0</v>
      </c>
      <c r="AH258" s="544">
        <f>'BASE METAS)'!AH249</f>
        <v>0</v>
      </c>
      <c r="AI258" s="460">
        <f>'BASE METAS)'!AI249</f>
        <v>0</v>
      </c>
      <c r="AJ258" s="545">
        <f>'BASE METAS)'!AJ249</f>
        <v>0</v>
      </c>
      <c r="AK258" s="211">
        <f>'BASE METAS)'!AK249</f>
        <v>1</v>
      </c>
      <c r="AL258" s="1162">
        <f>'BASE METAS)'!AL249</f>
        <v>2</v>
      </c>
      <c r="AM258" s="959" t="str">
        <f>'BASE METAS)'!AM249</f>
        <v>REHABILITACIÓN DE ÁREAS VERDES DEL MUNICIPIO</v>
      </c>
      <c r="AN258" s="959" t="str">
        <f>'BASE METAS)'!AN249</f>
        <v>MIDE EL PORCENTAJE DE LAS AREAS VERDES ATENDIDAS CON RESPECTO A LAS PROGRAMADAS.</v>
      </c>
      <c r="AO258" s="1344" t="str">
        <f>'BASE METAS)'!AU249</f>
        <v>DESEMPEÑO</v>
      </c>
      <c r="AP258" s="970" t="str">
        <f>'BASE METAS)'!AO249</f>
        <v>NÚMERO DE ÁREAS VERDES REHABILITADAS</v>
      </c>
      <c r="AQ258" s="970" t="str">
        <f>'BASE METAS)'!AP249</f>
        <v>NÙMERO DE ÁREAS VERDES PROGRAMADAS (50)</v>
      </c>
      <c r="AR258" s="970">
        <f>'BASE METAS)'!AQ249</f>
        <v>100</v>
      </c>
      <c r="AS258" s="807" t="str">
        <f>'BASE METAS)'!AR249</f>
        <v>ÁREAS VERDES</v>
      </c>
      <c r="AT258" s="1163" t="str">
        <f>'BASE METAS)'!AS249</f>
        <v>EFICACIA</v>
      </c>
      <c r="AU258" s="1498">
        <f>'BASE METAS)'!BO249</f>
        <v>0</v>
      </c>
      <c r="AV258" s="653">
        <f>'BASE METAS)'!BQ249</f>
        <v>16</v>
      </c>
      <c r="AW258" s="1">
        <f>'BASE METAS)'!BR249</f>
        <v>0</v>
      </c>
      <c r="AX258" s="1">
        <f>'BASE METAS)'!BS249</f>
        <v>16</v>
      </c>
      <c r="AY258" s="1">
        <f>'BASE METAS)'!BT249</f>
        <v>20</v>
      </c>
      <c r="AZ258" s="1">
        <f>'BASE METAS)'!BU249</f>
        <v>-4</v>
      </c>
      <c r="BA258" s="1">
        <f>'BASE METAS)'!BV249</f>
        <v>1.25</v>
      </c>
      <c r="BB258" s="1">
        <f>'BASE METAS)'!BW249</f>
        <v>20</v>
      </c>
      <c r="BC258" s="1">
        <f>'BASE METAS)'!BX249</f>
        <v>-4</v>
      </c>
      <c r="BD258" s="1">
        <f>'BASE METAS)'!BY249</f>
        <v>1.25</v>
      </c>
      <c r="BE258" s="1">
        <f>'BASE METAS)'!CG249</f>
        <v>0</v>
      </c>
      <c r="BF258" s="1">
        <f>'BASE METAS)'!CJ249</f>
        <v>0</v>
      </c>
      <c r="BG258" s="1">
        <f>'BASE METAS)'!CK249</f>
        <v>0</v>
      </c>
      <c r="BH258" s="1">
        <f>'BASE METAS)'!CL249</f>
        <v>0</v>
      </c>
      <c r="BI258" s="1">
        <f>'BASE METAS)'!CM249</f>
        <v>0</v>
      </c>
      <c r="BJ258" s="1">
        <f>'BASE METAS)'!CN249</f>
        <v>0</v>
      </c>
      <c r="BK258" s="1">
        <f>'BASE METAS)'!CO249</f>
        <v>0</v>
      </c>
      <c r="BL258" s="1">
        <f>'BASE METAS)'!CP249</f>
        <v>0</v>
      </c>
      <c r="BM258" s="1">
        <f>'BASE METAS)'!CQ249</f>
        <v>0</v>
      </c>
      <c r="BN258" s="1">
        <f>'BASE METAS)'!CR249</f>
        <v>0</v>
      </c>
      <c r="BO258" s="1">
        <f>'BASE METAS)'!CS249</f>
        <v>0</v>
      </c>
      <c r="BP258" s="1">
        <f>'BASE METAS)'!CT249</f>
        <v>0</v>
      </c>
      <c r="BQ258" s="1">
        <f>'BASE METAS)'!CU249</f>
        <v>0</v>
      </c>
      <c r="BR258" s="1">
        <f>'BASE METAS)'!CV249</f>
        <v>0</v>
      </c>
      <c r="BS258" s="1">
        <f>'BASE METAS)'!CW249</f>
        <v>0</v>
      </c>
      <c r="BT258" s="1">
        <f>'BASE METAS)'!CX249</f>
        <v>0</v>
      </c>
      <c r="BU258" s="1">
        <f>'BASE METAS)'!FA249</f>
        <v>16</v>
      </c>
      <c r="BV258" s="1">
        <f>'BASE METAS)'!FB249</f>
        <v>0</v>
      </c>
      <c r="BW258" s="1">
        <f>'BASE METAS)'!FC249</f>
        <v>0</v>
      </c>
      <c r="BX258" s="1">
        <f>'BASE METAS)'!FD249</f>
        <v>0</v>
      </c>
      <c r="BY258" s="1">
        <f>'BASE METAS)'!FE249</f>
        <v>0</v>
      </c>
      <c r="BZ258" s="1" t="e">
        <f>'BASE METAS)'!FF249</f>
        <v>#DIV/0!</v>
      </c>
      <c r="CA258" s="1">
        <f>'BASE METAS)'!FG249</f>
        <v>0</v>
      </c>
      <c r="CB258" s="1">
        <f>'BASE METAS)'!FH249</f>
        <v>16</v>
      </c>
      <c r="CC258" s="1">
        <f>'BASE METAS)'!FI249</f>
        <v>0</v>
      </c>
      <c r="CD258" s="1">
        <f>'BASE METAS)'!FJ249</f>
        <v>16</v>
      </c>
      <c r="CE258" s="1">
        <f>'BASE METAS)'!FK249</f>
        <v>0</v>
      </c>
      <c r="CF258" s="1">
        <f>'BASE METAS)'!FL249</f>
        <v>10</v>
      </c>
      <c r="CG258" s="1">
        <f>'BASE METAS)'!FM249</f>
        <v>10</v>
      </c>
    </row>
    <row r="259" spans="1:85" ht="153" x14ac:dyDescent="0.2">
      <c r="A259" s="1">
        <f>'BASE METAS)'!A250</f>
        <v>0</v>
      </c>
      <c r="B259" s="7145"/>
      <c r="C259" s="5685"/>
      <c r="D259" s="5685"/>
      <c r="E259" s="7145"/>
      <c r="F259" s="5707"/>
      <c r="G259" s="5707"/>
      <c r="H259" s="5707"/>
      <c r="I259" s="5707"/>
      <c r="J259" s="5707"/>
      <c r="K259" s="5707"/>
      <c r="L259" s="5707"/>
      <c r="M259" s="5707"/>
      <c r="N259" s="5707"/>
      <c r="O259" s="5698"/>
      <c r="P259" s="5698"/>
      <c r="Q259" s="5698"/>
      <c r="R259" s="5698"/>
      <c r="S259" s="5698"/>
      <c r="T259" s="5698"/>
      <c r="U259" s="7730"/>
      <c r="V259" s="5698"/>
      <c r="W259" s="5695"/>
      <c r="X259" s="7145"/>
      <c r="Y259" s="458" t="str">
        <f>'BASE METAS)'!Y250</f>
        <v>3</v>
      </c>
      <c r="Z259" s="751" t="str">
        <f>'BASE METAS)'!Z250</f>
        <v>CONFORMACIÓN  DEL CONSEJO CONSULTIVO PARA EL DESARROLLO SUSTENTABLE</v>
      </c>
      <c r="AA259" s="538" t="str">
        <f>'BASE METAS)'!AA250</f>
        <v>CONSEJO</v>
      </c>
      <c r="AB259" s="460">
        <f>'BASE METAS)'!AB250</f>
        <v>1</v>
      </c>
      <c r="AC259" s="460">
        <f>'BASE METAS)'!AC250</f>
        <v>0</v>
      </c>
      <c r="AD259" s="544">
        <f>'BASE METAS)'!AD250</f>
        <v>0</v>
      </c>
      <c r="AE259" s="460">
        <f>'BASE METAS)'!AE250</f>
        <v>1</v>
      </c>
      <c r="AF259" s="544">
        <f>'BASE METAS)'!AF250</f>
        <v>1</v>
      </c>
      <c r="AG259" s="460">
        <f>'BASE METAS)'!AG250</f>
        <v>0</v>
      </c>
      <c r="AH259" s="544">
        <f>'BASE METAS)'!AH250</f>
        <v>0</v>
      </c>
      <c r="AI259" s="460">
        <f>'BASE METAS)'!AI250</f>
        <v>0</v>
      </c>
      <c r="AJ259" s="545">
        <f>'BASE METAS)'!AJ250</f>
        <v>0</v>
      </c>
      <c r="AK259" s="211">
        <f>'BASE METAS)'!AK250</f>
        <v>1</v>
      </c>
      <c r="AL259" s="1162">
        <f>'BASE METAS)'!AL250</f>
        <v>3</v>
      </c>
      <c r="AM259" s="959" t="str">
        <f>'BASE METAS)'!AM250</f>
        <v xml:space="preserve">CREACIÓN DEL CONSEJO CONSULTIVO PARA EL DESARROLLO SUSTENTABLE
</v>
      </c>
      <c r="AN259" s="959" t="str">
        <f>'BASE METAS)'!AN250</f>
        <v>MUESTRA EL PORCENTAJE DE CONSEJOS CONSULTIVOS INSTALADOS CON RESPECTO A LOS PROGRAMADOS</v>
      </c>
      <c r="AO259" s="1344" t="str">
        <f>'BASE METAS)'!AU250</f>
        <v>DESEMPEÑO</v>
      </c>
      <c r="AP259" s="970" t="str">
        <f>'BASE METAS)'!AO250</f>
        <v>NÚMERO DE CONSEJOS CONSULTIVOS CREADOS</v>
      </c>
      <c r="AQ259" s="1344" t="str">
        <f>'BASE METAS)'!AP250</f>
        <v>NÙMERO DE CONSEJOS CONSULTIVOS PROGRAMADOS</v>
      </c>
      <c r="AR259" s="970">
        <f>'BASE METAS)'!AQ250</f>
        <v>100</v>
      </c>
      <c r="AS259" s="807" t="str">
        <f>'BASE METAS)'!AR250</f>
        <v>CONSEJOS CONSULTIVOS</v>
      </c>
      <c r="AT259" s="1163" t="str">
        <f>'BASE METAS)'!AS250</f>
        <v>EFICACIA</v>
      </c>
      <c r="AU259" s="1498">
        <f>'BASE METAS)'!BO250</f>
        <v>0</v>
      </c>
      <c r="AV259" s="653">
        <f>'BASE METAS)'!BQ250</f>
        <v>1</v>
      </c>
      <c r="AW259" s="1352">
        <f>'BASE METAS)'!BR250</f>
        <v>0</v>
      </c>
      <c r="AX259" s="1352">
        <f>'BASE METAS)'!BS250</f>
        <v>1</v>
      </c>
      <c r="AY259" s="1352">
        <f>'BASE METAS)'!BT250</f>
        <v>1</v>
      </c>
      <c r="AZ259" s="1352">
        <f>'BASE METAS)'!BU250</f>
        <v>0</v>
      </c>
      <c r="BA259" s="1352">
        <f>'BASE METAS)'!BV250</f>
        <v>1</v>
      </c>
      <c r="BB259" s="1352">
        <f>'BASE METAS)'!BW250</f>
        <v>1</v>
      </c>
      <c r="BC259" s="1352">
        <f>'BASE METAS)'!BX250</f>
        <v>0</v>
      </c>
      <c r="BD259" s="1352">
        <f>'BASE METAS)'!BY250</f>
        <v>1</v>
      </c>
      <c r="BE259" s="1352">
        <f>'BASE METAS)'!CG250</f>
        <v>0</v>
      </c>
      <c r="BF259" s="1">
        <f>'BASE METAS)'!CJ250</f>
        <v>0</v>
      </c>
      <c r="BG259" s="1">
        <f>'BASE METAS)'!CK250</f>
        <v>0</v>
      </c>
      <c r="BH259" s="1">
        <f>'BASE METAS)'!CL250</f>
        <v>0</v>
      </c>
      <c r="BI259" s="1">
        <f>'BASE METAS)'!CM250</f>
        <v>0</v>
      </c>
      <c r="BJ259" s="1">
        <f>'BASE METAS)'!CN250</f>
        <v>0</v>
      </c>
      <c r="BK259" s="1">
        <f>'BASE METAS)'!CO250</f>
        <v>0</v>
      </c>
      <c r="BL259" s="1">
        <f>'BASE METAS)'!CP250</f>
        <v>0</v>
      </c>
      <c r="BM259" s="1">
        <f>'BASE METAS)'!CQ250</f>
        <v>0</v>
      </c>
      <c r="BN259" s="1">
        <f>'BASE METAS)'!CR250</f>
        <v>0</v>
      </c>
      <c r="BO259" s="1">
        <f>'BASE METAS)'!CS250</f>
        <v>0</v>
      </c>
      <c r="BP259" s="1">
        <f>'BASE METAS)'!CT250</f>
        <v>0</v>
      </c>
      <c r="BQ259" s="1">
        <f>'BASE METAS)'!CU250</f>
        <v>0</v>
      </c>
      <c r="BR259" s="1">
        <f>'BASE METAS)'!CV250</f>
        <v>0</v>
      </c>
      <c r="BS259" s="1">
        <f>'BASE METAS)'!CW250</f>
        <v>0</v>
      </c>
      <c r="BT259" s="1">
        <f>'BASE METAS)'!CX250</f>
        <v>0</v>
      </c>
      <c r="BU259" s="1">
        <f>'BASE METAS)'!FA250</f>
        <v>1</v>
      </c>
      <c r="BV259" s="1">
        <f>'BASE METAS)'!FB250</f>
        <v>0</v>
      </c>
      <c r="BW259" s="1">
        <f>'BASE METAS)'!FC250</f>
        <v>0</v>
      </c>
      <c r="BX259" s="1">
        <f>'BASE METAS)'!FD250</f>
        <v>0</v>
      </c>
      <c r="BY259" s="1">
        <f>'BASE METAS)'!FE250</f>
        <v>0</v>
      </c>
      <c r="BZ259" s="1" t="e">
        <f>'BASE METAS)'!FF250</f>
        <v>#DIV/0!</v>
      </c>
      <c r="CA259" s="1">
        <f>'BASE METAS)'!FG250</f>
        <v>0</v>
      </c>
      <c r="CB259" s="1">
        <f>'BASE METAS)'!FH250</f>
        <v>1</v>
      </c>
      <c r="CC259" s="1">
        <f>'BASE METAS)'!FI250</f>
        <v>0</v>
      </c>
      <c r="CD259" s="1">
        <f>'BASE METAS)'!FJ250</f>
        <v>1</v>
      </c>
      <c r="CE259" s="1">
        <f>'BASE METAS)'!FK250</f>
        <v>0</v>
      </c>
      <c r="CF259" s="1">
        <f>'BASE METAS)'!FL250</f>
        <v>0</v>
      </c>
      <c r="CG259" s="1">
        <f>'BASE METAS)'!FM250</f>
        <v>0</v>
      </c>
    </row>
    <row r="260" spans="1:85" ht="63.75" customHeight="1" x14ac:dyDescent="0.2">
      <c r="A260" s="1">
        <f>'BASE METAS)'!A251</f>
        <v>0</v>
      </c>
      <c r="B260" s="7145"/>
      <c r="C260" s="5685"/>
      <c r="D260" s="5685"/>
      <c r="E260" s="7145"/>
      <c r="F260" s="5707"/>
      <c r="G260" s="5707"/>
      <c r="H260" s="5707"/>
      <c r="I260" s="5707"/>
      <c r="J260" s="5707"/>
      <c r="K260" s="5707"/>
      <c r="L260" s="5707"/>
      <c r="M260" s="5707"/>
      <c r="N260" s="5707"/>
      <c r="O260" s="5698"/>
      <c r="P260" s="5698"/>
      <c r="Q260" s="5698"/>
      <c r="R260" s="5698"/>
      <c r="S260" s="5698"/>
      <c r="T260" s="5698"/>
      <c r="U260" s="7730"/>
      <c r="V260" s="5698"/>
      <c r="W260" s="5695"/>
      <c r="X260" s="7145"/>
      <c r="Y260" s="458" t="e">
        <f>'BASE METAS)'!#REF!</f>
        <v>#REF!</v>
      </c>
      <c r="Z260" s="751" t="e">
        <f>'BASE METAS)'!#REF!</f>
        <v>#REF!</v>
      </c>
      <c r="AA260" s="752" t="e">
        <f>'BASE METAS)'!#REF!</f>
        <v>#REF!</v>
      </c>
      <c r="AB260" s="460" t="e">
        <f>'BASE METAS)'!#REF!</f>
        <v>#REF!</v>
      </c>
      <c r="AC260" s="460" t="e">
        <f>'BASE METAS)'!#REF!</f>
        <v>#REF!</v>
      </c>
      <c r="AD260" s="544" t="e">
        <f>'BASE METAS)'!#REF!</f>
        <v>#REF!</v>
      </c>
      <c r="AE260" s="460" t="e">
        <f>'BASE METAS)'!#REF!</f>
        <v>#REF!</v>
      </c>
      <c r="AF260" s="544" t="e">
        <f>'BASE METAS)'!#REF!</f>
        <v>#REF!</v>
      </c>
      <c r="AG260" s="460" t="e">
        <f>'BASE METAS)'!#REF!</f>
        <v>#REF!</v>
      </c>
      <c r="AH260" s="544" t="e">
        <f>'BASE METAS)'!#REF!</f>
        <v>#REF!</v>
      </c>
      <c r="AI260" s="460" t="e">
        <f>'BASE METAS)'!#REF!</f>
        <v>#REF!</v>
      </c>
      <c r="AJ260" s="545" t="e">
        <f>'BASE METAS)'!#REF!</f>
        <v>#REF!</v>
      </c>
      <c r="AK260" s="211" t="e">
        <f>'BASE METAS)'!#REF!</f>
        <v>#REF!</v>
      </c>
      <c r="AL260" s="1162" t="e">
        <f>'BASE METAS)'!#REF!</f>
        <v>#REF!</v>
      </c>
      <c r="AM260" s="970" t="e">
        <f>'BASE METAS)'!#REF!</f>
        <v>#REF!</v>
      </c>
      <c r="AN260" s="970" t="e">
        <f>'BASE METAS)'!#REF!</f>
        <v>#REF!</v>
      </c>
      <c r="AO260" s="1344" t="e">
        <f>'BASE METAS)'!#REF!</f>
        <v>#REF!</v>
      </c>
      <c r="AP260" s="970" t="e">
        <f>'BASE METAS)'!#REF!</f>
        <v>#REF!</v>
      </c>
      <c r="AQ260" s="970" t="e">
        <f>'BASE METAS)'!#REF!</f>
        <v>#REF!</v>
      </c>
      <c r="AR260" s="970" t="e">
        <f>'BASE METAS)'!#REF!</f>
        <v>#REF!</v>
      </c>
      <c r="AS260" s="807" t="e">
        <f>'BASE METAS)'!#REF!</f>
        <v>#REF!</v>
      </c>
      <c r="AT260" s="1163" t="e">
        <f>'BASE METAS)'!#REF!</f>
        <v>#REF!</v>
      </c>
      <c r="AU260" s="1498" t="e">
        <f>'BASE METAS)'!#REF!</f>
        <v>#REF!</v>
      </c>
      <c r="AV260" s="653" t="e">
        <f>'BASE METAS)'!#REF!</f>
        <v>#REF!</v>
      </c>
      <c r="AW260" s="1165" t="e">
        <f>'BASE METAS)'!#REF!</f>
        <v>#REF!</v>
      </c>
      <c r="AX260" s="942" t="e">
        <f>'BASE METAS)'!#REF!</f>
        <v>#REF!</v>
      </c>
      <c r="AY260" s="942" t="e">
        <f>'BASE METAS)'!#REF!</f>
        <v>#REF!</v>
      </c>
      <c r="AZ260" s="941" t="e">
        <f>'BASE METAS)'!#REF!</f>
        <v>#REF!</v>
      </c>
      <c r="BA260" s="942" t="e">
        <f>'BASE METAS)'!#REF!</f>
        <v>#REF!</v>
      </c>
      <c r="BB260" s="1340" t="e">
        <f>'BASE METAS)'!#REF!</f>
        <v>#REF!</v>
      </c>
      <c r="BC260" s="1352" t="e">
        <f>'BASE METAS)'!#REF!</f>
        <v>#REF!</v>
      </c>
      <c r="BD260" s="941" t="e">
        <f>'BASE METAS)'!#REF!</f>
        <v>#REF!</v>
      </c>
      <c r="BE260" s="941" t="e">
        <f>'BASE METAS)'!#REF!</f>
        <v>#REF!</v>
      </c>
      <c r="BF260" s="1" t="e">
        <f>'BASE METAS)'!#REF!</f>
        <v>#REF!</v>
      </c>
      <c r="BG260" s="1" t="e">
        <f>'BASE METAS)'!#REF!</f>
        <v>#REF!</v>
      </c>
      <c r="BH260" s="1" t="e">
        <f>'BASE METAS)'!#REF!</f>
        <v>#REF!</v>
      </c>
      <c r="BI260" s="1" t="e">
        <f>'BASE METAS)'!#REF!</f>
        <v>#REF!</v>
      </c>
      <c r="BJ260" s="1" t="e">
        <f>'BASE METAS)'!#REF!</f>
        <v>#REF!</v>
      </c>
      <c r="BK260" s="1" t="e">
        <f>'BASE METAS)'!#REF!</f>
        <v>#REF!</v>
      </c>
      <c r="BL260" s="1" t="e">
        <f>'BASE METAS)'!#REF!</f>
        <v>#REF!</v>
      </c>
      <c r="BM260" s="1" t="e">
        <f>'BASE METAS)'!#REF!</f>
        <v>#REF!</v>
      </c>
      <c r="BN260" s="1" t="e">
        <f>'BASE METAS)'!#REF!</f>
        <v>#REF!</v>
      </c>
      <c r="BO260" s="1" t="e">
        <f>'BASE METAS)'!#REF!</f>
        <v>#REF!</v>
      </c>
      <c r="BP260" s="1" t="e">
        <f>'BASE METAS)'!#REF!</f>
        <v>#REF!</v>
      </c>
      <c r="BQ260" s="1" t="e">
        <f>'BASE METAS)'!#REF!</f>
        <v>#REF!</v>
      </c>
      <c r="BR260" s="1" t="e">
        <f>'BASE METAS)'!#REF!</f>
        <v>#REF!</v>
      </c>
      <c r="BS260" s="1" t="e">
        <f>'BASE METAS)'!#REF!</f>
        <v>#REF!</v>
      </c>
      <c r="BT260" s="1" t="e">
        <f>'BASE METAS)'!#REF!</f>
        <v>#REF!</v>
      </c>
      <c r="BU260" s="1" t="e">
        <f>'BASE METAS)'!#REF!</f>
        <v>#REF!</v>
      </c>
      <c r="BV260" s="1" t="e">
        <f>'BASE METAS)'!#REF!</f>
        <v>#REF!</v>
      </c>
      <c r="BW260" s="1" t="e">
        <f>'BASE METAS)'!#REF!</f>
        <v>#REF!</v>
      </c>
      <c r="BX260" s="1" t="e">
        <f>'BASE METAS)'!#REF!</f>
        <v>#REF!</v>
      </c>
      <c r="BY260" s="1" t="e">
        <f>'BASE METAS)'!#REF!</f>
        <v>#REF!</v>
      </c>
      <c r="BZ260" s="1" t="e">
        <f>'BASE METAS)'!#REF!</f>
        <v>#REF!</v>
      </c>
      <c r="CA260" s="1" t="e">
        <f>'BASE METAS)'!#REF!</f>
        <v>#REF!</v>
      </c>
      <c r="CB260" s="1" t="e">
        <f>'BASE METAS)'!#REF!</f>
        <v>#REF!</v>
      </c>
      <c r="CC260" s="1" t="e">
        <f>'BASE METAS)'!#REF!</f>
        <v>#REF!</v>
      </c>
      <c r="CD260" s="1" t="e">
        <f>'BASE METAS)'!#REF!</f>
        <v>#REF!</v>
      </c>
      <c r="CE260" s="1" t="e">
        <f>'BASE METAS)'!#REF!</f>
        <v>#REF!</v>
      </c>
      <c r="CF260" s="1" t="e">
        <f>'BASE METAS)'!#REF!</f>
        <v>#REF!</v>
      </c>
      <c r="CG260" s="1" t="e">
        <f>'BASE METAS)'!#REF!</f>
        <v>#REF!</v>
      </c>
    </row>
    <row r="261" spans="1:85" ht="51" customHeight="1" x14ac:dyDescent="0.2">
      <c r="A261" s="1">
        <f>'BASE METAS)'!A252</f>
        <v>0</v>
      </c>
      <c r="B261" s="7145"/>
      <c r="C261" s="5686"/>
      <c r="D261" s="5686"/>
      <c r="E261" s="7103"/>
      <c r="F261" s="5708"/>
      <c r="G261" s="5708"/>
      <c r="H261" s="5708"/>
      <c r="I261" s="5708"/>
      <c r="J261" s="5708"/>
      <c r="K261" s="5708"/>
      <c r="L261" s="5708"/>
      <c r="M261" s="5708"/>
      <c r="N261" s="5708"/>
      <c r="O261" s="5699"/>
      <c r="P261" s="5699"/>
      <c r="Q261" s="5699"/>
      <c r="R261" s="5699"/>
      <c r="S261" s="5699"/>
      <c r="T261" s="5699"/>
      <c r="U261" s="7731"/>
      <c r="V261" s="5699"/>
      <c r="W261" s="5696"/>
      <c r="X261" s="7103"/>
      <c r="Y261" s="461" t="e">
        <f>'BASE METAS)'!#REF!</f>
        <v>#REF!</v>
      </c>
      <c r="Z261" s="473" t="e">
        <f>'BASE METAS)'!#REF!</f>
        <v>#REF!</v>
      </c>
      <c r="AA261" s="539" t="e">
        <f>'BASE METAS)'!#REF!</f>
        <v>#REF!</v>
      </c>
      <c r="AB261" s="420" t="e">
        <f>'BASE METAS)'!#REF!</f>
        <v>#REF!</v>
      </c>
      <c r="AC261" s="420" t="e">
        <f>'BASE METAS)'!#REF!</f>
        <v>#REF!</v>
      </c>
      <c r="AD261" s="421" t="e">
        <f>'BASE METAS)'!#REF!</f>
        <v>#REF!</v>
      </c>
      <c r="AE261" s="420" t="e">
        <f>'BASE METAS)'!#REF!</f>
        <v>#REF!</v>
      </c>
      <c r="AF261" s="421" t="e">
        <f>'BASE METAS)'!#REF!</f>
        <v>#REF!</v>
      </c>
      <c r="AG261" s="420" t="e">
        <f>'BASE METAS)'!#REF!</f>
        <v>#REF!</v>
      </c>
      <c r="AH261" s="421" t="e">
        <f>'BASE METAS)'!#REF!</f>
        <v>#REF!</v>
      </c>
      <c r="AI261" s="420" t="e">
        <f>'BASE METAS)'!#REF!</f>
        <v>#REF!</v>
      </c>
      <c r="AJ261" s="422" t="e">
        <f>'BASE METAS)'!#REF!</f>
        <v>#REF!</v>
      </c>
      <c r="AK261" s="211" t="e">
        <f>'BASE METAS)'!#REF!</f>
        <v>#REF!</v>
      </c>
      <c r="AL261" s="1162" t="e">
        <f>'BASE METAS)'!#REF!</f>
        <v>#REF!</v>
      </c>
      <c r="AM261" s="970" t="e">
        <f>'BASE METAS)'!#REF!</f>
        <v>#REF!</v>
      </c>
      <c r="AN261" s="970" t="e">
        <f>'BASE METAS)'!#REF!</f>
        <v>#REF!</v>
      </c>
      <c r="AO261" s="1344" t="e">
        <f>'BASE METAS)'!#REF!</f>
        <v>#REF!</v>
      </c>
      <c r="AP261" s="970" t="e">
        <f>'BASE METAS)'!#REF!</f>
        <v>#REF!</v>
      </c>
      <c r="AQ261" s="970" t="e">
        <f>'BASE METAS)'!#REF!</f>
        <v>#REF!</v>
      </c>
      <c r="AR261" s="970" t="e">
        <f>'BASE METAS)'!#REF!</f>
        <v>#REF!</v>
      </c>
      <c r="AS261" s="807" t="e">
        <f>'BASE METAS)'!#REF!</f>
        <v>#REF!</v>
      </c>
      <c r="AT261" s="1163" t="e">
        <f>'BASE METAS)'!#REF!</f>
        <v>#REF!</v>
      </c>
      <c r="AU261" s="1498">
        <f>'BASE METAS)'!BO251</f>
        <v>0</v>
      </c>
      <c r="AV261" s="653">
        <f>'BASE METAS)'!BQ251</f>
        <v>1</v>
      </c>
      <c r="AW261" s="1165">
        <f>'BASE METAS)'!BR251</f>
        <v>0</v>
      </c>
      <c r="AX261" s="941">
        <f>'BASE METAS)'!BS251</f>
        <v>1</v>
      </c>
      <c r="AY261" s="941">
        <f>'BASE METAS)'!BT251</f>
        <v>1</v>
      </c>
      <c r="AZ261" s="941">
        <f>'BASE METAS)'!BU251</f>
        <v>0</v>
      </c>
      <c r="BA261" s="942">
        <f>'BASE METAS)'!BV251</f>
        <v>1</v>
      </c>
      <c r="BB261" s="1340">
        <f>'BASE METAS)'!BW251</f>
        <v>1</v>
      </c>
      <c r="BC261" s="1352">
        <f>'BASE METAS)'!BX251</f>
        <v>0</v>
      </c>
      <c r="BD261" s="941">
        <f>'BASE METAS)'!BY251</f>
        <v>1</v>
      </c>
      <c r="BE261" s="941">
        <f>'BASE METAS)'!CG251</f>
        <v>0</v>
      </c>
      <c r="BF261" s="1">
        <f>'BASE METAS)'!CJ251</f>
        <v>0</v>
      </c>
      <c r="BG261" s="1">
        <f>'BASE METAS)'!CK251</f>
        <v>0</v>
      </c>
      <c r="BH261" s="1">
        <f>'BASE METAS)'!CL251</f>
        <v>0</v>
      </c>
      <c r="BI261" s="1">
        <f>'BASE METAS)'!CM251</f>
        <v>0</v>
      </c>
      <c r="BJ261" s="1">
        <f>'BASE METAS)'!CN251</f>
        <v>0</v>
      </c>
      <c r="BK261" s="1">
        <f>'BASE METAS)'!CO251</f>
        <v>0</v>
      </c>
      <c r="BL261" s="1">
        <f>'BASE METAS)'!CP251</f>
        <v>0</v>
      </c>
      <c r="BM261" s="1">
        <f>'BASE METAS)'!CQ251</f>
        <v>0</v>
      </c>
      <c r="BN261" s="1">
        <f>'BASE METAS)'!CR251</f>
        <v>0</v>
      </c>
      <c r="BO261" s="1">
        <f>'BASE METAS)'!CS251</f>
        <v>0</v>
      </c>
      <c r="BP261" s="1">
        <f>'BASE METAS)'!CT251</f>
        <v>0</v>
      </c>
      <c r="BQ261" s="1">
        <f>'BASE METAS)'!CU251</f>
        <v>0</v>
      </c>
      <c r="BR261" s="1">
        <f>'BASE METAS)'!CV251</f>
        <v>0</v>
      </c>
      <c r="BS261" s="1">
        <f>'BASE METAS)'!CW251</f>
        <v>0</v>
      </c>
      <c r="BT261" s="1">
        <f>'BASE METAS)'!CX251</f>
        <v>0</v>
      </c>
      <c r="BU261" s="1">
        <f>'BASE METAS)'!FA251</f>
        <v>1</v>
      </c>
      <c r="BV261" s="1">
        <f>'BASE METAS)'!FB251</f>
        <v>0</v>
      </c>
      <c r="BW261" s="1">
        <f>'BASE METAS)'!FC251</f>
        <v>0</v>
      </c>
      <c r="BX261" s="1">
        <f>'BASE METAS)'!FD251</f>
        <v>0</v>
      </c>
      <c r="BY261" s="1">
        <f>'BASE METAS)'!FE251</f>
        <v>0</v>
      </c>
      <c r="BZ261" s="1" t="e">
        <f>'BASE METAS)'!FF251</f>
        <v>#DIV/0!</v>
      </c>
      <c r="CA261" s="1">
        <f>'BASE METAS)'!FG251</f>
        <v>0</v>
      </c>
      <c r="CB261" s="1">
        <f>'BASE METAS)'!FH251</f>
        <v>1</v>
      </c>
      <c r="CC261" s="1">
        <f>'BASE METAS)'!FI251</f>
        <v>0</v>
      </c>
      <c r="CD261" s="1">
        <f>'BASE METAS)'!FJ251</f>
        <v>1</v>
      </c>
      <c r="CE261" s="1">
        <f>'BASE METAS)'!FK251</f>
        <v>0</v>
      </c>
      <c r="CF261" s="1">
        <f>'BASE METAS)'!FL251</f>
        <v>0</v>
      </c>
      <c r="CG261" s="1">
        <f>'BASE METAS)'!FM251</f>
        <v>0</v>
      </c>
    </row>
    <row r="262" spans="1:85" ht="89.25" x14ac:dyDescent="0.25">
      <c r="A262" s="1">
        <f>'BASE METAS)'!A254</f>
        <v>40</v>
      </c>
      <c r="B262" s="7145"/>
      <c r="C262" s="5684">
        <f>'BASE METAS)'!C254</f>
        <v>901</v>
      </c>
      <c r="D262" s="5684">
        <f>'BASE METAS)'!D254</f>
        <v>2</v>
      </c>
      <c r="E262" s="7102" t="str">
        <f>'BASE METAS)'!E254</f>
        <v>PROMOCIÓN DE LA CULTURA AMBIENTAL</v>
      </c>
      <c r="F262" s="5706" t="str">
        <f>'BASE METAS)'!F254</f>
        <v>G00</v>
      </c>
      <c r="G262" s="5706" t="str">
        <f>'BASE METAS)'!G254</f>
        <v>137</v>
      </c>
      <c r="H262" s="5706" t="str">
        <f>'BASE METAS)'!H254</f>
        <v>11</v>
      </c>
      <c r="I262" s="5706" t="str">
        <f>'BASE METAS)'!I254</f>
        <v>01</v>
      </c>
      <c r="J262" s="5706" t="str">
        <f>'BASE METAS)'!J254</f>
        <v>01</v>
      </c>
      <c r="K262" s="5706" t="str">
        <f>'BASE METAS)'!K254</f>
        <v>03</v>
      </c>
      <c r="L262" s="5706" t="str">
        <f>'BASE METAS)'!L254</f>
        <v>02</v>
      </c>
      <c r="M262" s="5706" t="str">
        <f>'BASE METAS)'!M254</f>
        <v>101</v>
      </c>
      <c r="N262" s="5706" t="str">
        <f>'BASE METAS)'!N254</f>
        <v>Ecología</v>
      </c>
      <c r="O262" s="5697" t="str">
        <f>'BASE METAS)'!O254</f>
        <v xml:space="preserve">Simplificación Administrativa </v>
      </c>
      <c r="P262" s="5697" t="str">
        <f>'BASE METAS)'!P254</f>
        <v>Preservación del medio ambiente y los recursos naturales</v>
      </c>
      <c r="Q262" s="5697" t="str">
        <f>'BASE METAS)'!Q254</f>
        <v>Protección al ambiente y preservación de los recursos naturales</v>
      </c>
      <c r="R262" s="5697" t="str">
        <f>'BASE METAS)'!R254</f>
        <v>Protección al ambiente</v>
      </c>
      <c r="S262" s="5697" t="str">
        <f>'BASE METAS)'!S254</f>
        <v>Promoción, concertación y participación ciudadana</v>
      </c>
      <c r="T262" s="5697" t="str">
        <f>'BASE METAS)'!T254</f>
        <v>Promoción de la cultura ambiental</v>
      </c>
      <c r="U262" s="7729" t="str">
        <f>'BASE METAS)'!U254</f>
        <v>CONSERVAR, PROTEGER Y RESTAURAR EL EQUILIBRIO AMBIENTAL MEDIANTE LA REHABILITACIÓN Y REFORESTACIÓN DE ÁREAS VERDES Y ZONAS PROTEGIDAS CON ESPECIES ENDÉMICAS Y ADAPTABLES DE MÉXICO;,ASÍ COMO A TRAVÉS DE LA EDUCACIÓN AMBIENTAL, QUE PERMITA A LAS PERSONAS GENERAR CONCIENCIA RESPECTO DEL CUIDADO DEL MEDIO AMBIENTE</v>
      </c>
      <c r="V262" s="5697" t="str">
        <f>'BASE METAS)'!V254</f>
        <v>Tlalnepantla Progresista</v>
      </c>
      <c r="W262" s="5694">
        <f>'BASE METAS)'!W254</f>
        <v>2971131</v>
      </c>
      <c r="X262" s="7102" t="str">
        <f>'BASE METAS)'!X254</f>
        <v>DEPARTAMENTO DE PRESERVACIÓN DEL MEDIO AMBIENTE</v>
      </c>
      <c r="Y262" s="753" t="str">
        <f>'BASE METAS)'!Y254</f>
        <v>01</v>
      </c>
      <c r="Z262" s="499" t="str">
        <f>'BASE METAS)'!Z254</f>
        <v>ELABORACION DE COMPOSTA EN GRUPOS ESCOLARES</v>
      </c>
      <c r="AA262" s="754" t="str">
        <f>'BASE METAS)'!AA254</f>
        <v xml:space="preserve">GRUPOS </v>
      </c>
      <c r="AB262" s="501">
        <f>'BASE METAS)'!AB254</f>
        <v>56</v>
      </c>
      <c r="AC262" s="501">
        <f>'BASE METAS)'!AC254</f>
        <v>8</v>
      </c>
      <c r="AD262" s="755">
        <f>'BASE METAS)'!AD254</f>
        <v>0.14285714285714285</v>
      </c>
      <c r="AE262" s="501">
        <f>'BASE METAS)'!AE254</f>
        <v>24</v>
      </c>
      <c r="AF262" s="430">
        <f>'BASE METAS)'!AF254</f>
        <v>0.42857142857142855</v>
      </c>
      <c r="AG262" s="501">
        <f>'BASE METAS)'!AG254</f>
        <v>8</v>
      </c>
      <c r="AH262" s="755">
        <f>'BASE METAS)'!AH254</f>
        <v>0.14285714285714285</v>
      </c>
      <c r="AI262" s="501">
        <f>'BASE METAS)'!AI254</f>
        <v>16</v>
      </c>
      <c r="AJ262" s="755">
        <f>'BASE METAS)'!AJ254</f>
        <v>0.2857142857142857</v>
      </c>
      <c r="AK262" s="295">
        <f>'BASE METAS)'!AK254</f>
        <v>0.99999999999999989</v>
      </c>
      <c r="AL262" s="1148">
        <f>'BASE METAS)'!AL254</f>
        <v>1</v>
      </c>
      <c r="AM262" s="959" t="str">
        <f>'BASE METAS)'!AM254</f>
        <v>ELABORACION DE COMPOSTA EN GRUPOS ESCOLARES</v>
      </c>
      <c r="AN262" s="959" t="str">
        <f>'BASE METAS)'!AN254</f>
        <v>MIDE EL PORCENTAJE DE GRUPOS ATENDIDOS, CON RESPECTO A LOS GRUPOS PROGRAMADOS</v>
      </c>
      <c r="AO262" s="1344" t="str">
        <f>'BASE METAS)'!AU254</f>
        <v>DESEMPEÑO</v>
      </c>
      <c r="AP262" s="970" t="str">
        <f>'BASE METAS)'!AO254</f>
        <v>NÚMERO DE GRUPOS ATENDIDOS</v>
      </c>
      <c r="AQ262" s="1344" t="str">
        <f>'BASE METAS)'!AP254</f>
        <v>NÚMERO DE GRUPOS PROGRAMADOS</v>
      </c>
      <c r="AR262" s="970">
        <f>'BASE METAS)'!AQ254</f>
        <v>100</v>
      </c>
      <c r="AS262" s="970" t="str">
        <f>'BASE METAS)'!AR254</f>
        <v>GRUPOS</v>
      </c>
      <c r="AT262" s="970" t="str">
        <f>'BASE METAS)'!AS254</f>
        <v>IMPACTO</v>
      </c>
      <c r="AU262" s="1483">
        <f>'BASE METAS)'!BO254</f>
        <v>0</v>
      </c>
      <c r="AV262" s="1">
        <f>'BASE METAS)'!BQ254</f>
        <v>56</v>
      </c>
      <c r="AW262" s="1165">
        <f>'BASE METAS)'!BR254</f>
        <v>0</v>
      </c>
      <c r="AX262" s="941">
        <f>'BASE METAS)'!BS254</f>
        <v>24</v>
      </c>
      <c r="AY262" s="941">
        <f>'BASE METAS)'!BT254</f>
        <v>24</v>
      </c>
      <c r="AZ262" s="942">
        <f>'BASE METAS)'!BU254</f>
        <v>0</v>
      </c>
      <c r="BA262" s="942">
        <f>'BASE METAS)'!BV254</f>
        <v>1</v>
      </c>
      <c r="BB262" s="1340">
        <f>'BASE METAS)'!BW254</f>
        <v>32</v>
      </c>
      <c r="BC262" s="1352">
        <f>'BASE METAS)'!BX254</f>
        <v>24</v>
      </c>
      <c r="BD262" s="942">
        <f>'BASE METAS)'!BY254</f>
        <v>0.5714285714285714</v>
      </c>
      <c r="BE262" s="942">
        <f>'BASE METAS)'!CG254</f>
        <v>8</v>
      </c>
      <c r="BF262" s="1">
        <f>'BASE METAS)'!CJ254</f>
        <v>0</v>
      </c>
      <c r="BG262" s="1">
        <f>'BASE METAS)'!CK254</f>
        <v>0</v>
      </c>
      <c r="BH262" s="1">
        <f>'BASE METAS)'!CL254</f>
        <v>0</v>
      </c>
      <c r="BI262" s="1">
        <f>'BASE METAS)'!FA254</f>
        <v>56</v>
      </c>
      <c r="BJ262" s="1">
        <f>'BASE METAS)'!FB254</f>
        <v>0</v>
      </c>
      <c r="BK262" s="1">
        <f>'BASE METAS)'!FC254</f>
        <v>0</v>
      </c>
      <c r="BL262" s="1">
        <f>'BASE METAS)'!FD254</f>
        <v>0</v>
      </c>
      <c r="BM262" s="1">
        <f>'BASE METAS)'!FE254</f>
        <v>0</v>
      </c>
      <c r="BN262" s="1">
        <f>'BASE METAS)'!FF254</f>
        <v>0</v>
      </c>
      <c r="BO262" s="1">
        <f>'BASE METAS)'!FG254</f>
        <v>8</v>
      </c>
      <c r="BP262" s="1">
        <f>'BASE METAS)'!FH254</f>
        <v>48</v>
      </c>
      <c r="BQ262" s="1">
        <f>'BASE METAS)'!FI254</f>
        <v>0.14285714285714285</v>
      </c>
      <c r="BR262" s="1">
        <f>'BASE METAS)'!CV254</f>
        <v>0</v>
      </c>
      <c r="BS262" s="1">
        <f>'BASE METAS)'!CW254</f>
        <v>0</v>
      </c>
      <c r="BT262" s="1">
        <f>'BASE METAS)'!CX254</f>
        <v>0</v>
      </c>
      <c r="BU262" s="1" t="e">
        <f>'BASE METAS)'!#REF!</f>
        <v>#REF!</v>
      </c>
      <c r="BV262" s="1" t="e">
        <f>'BASE METAS)'!#REF!</f>
        <v>#REF!</v>
      </c>
      <c r="BW262" s="1" t="e">
        <f>'BASE METAS)'!#REF!</f>
        <v>#REF!</v>
      </c>
      <c r="BX262" s="1" t="e">
        <f>'BASE METAS)'!#REF!</f>
        <v>#REF!</v>
      </c>
      <c r="BY262" s="1" t="e">
        <f>'BASE METAS)'!#REF!</f>
        <v>#REF!</v>
      </c>
      <c r="BZ262" s="1" t="e">
        <f>'BASE METAS)'!#REF!</f>
        <v>#REF!</v>
      </c>
      <c r="CA262" s="1" t="e">
        <f>'BASE METAS)'!#REF!</f>
        <v>#REF!</v>
      </c>
      <c r="CB262" s="1" t="e">
        <f>'BASE METAS)'!#REF!</f>
        <v>#REF!</v>
      </c>
      <c r="CC262" s="1" t="e">
        <f>'BASE METAS)'!#REF!</f>
        <v>#REF!</v>
      </c>
      <c r="CD262" s="1">
        <f>'BASE METAS)'!FJ254</f>
        <v>56</v>
      </c>
      <c r="CE262" s="1">
        <f>'BASE METAS)'!FK254</f>
        <v>0</v>
      </c>
      <c r="CF262" s="1">
        <f>'BASE METAS)'!FL254</f>
        <v>0</v>
      </c>
      <c r="CG262" s="1">
        <f>'BASE METAS)'!FM254</f>
        <v>0</v>
      </c>
    </row>
    <row r="263" spans="1:85" ht="102" x14ac:dyDescent="0.2">
      <c r="A263" s="1">
        <f>'BASE METAS)'!A255</f>
        <v>0</v>
      </c>
      <c r="B263" s="7145"/>
      <c r="C263" s="5685"/>
      <c r="D263" s="5685"/>
      <c r="E263" s="7145"/>
      <c r="F263" s="5707"/>
      <c r="G263" s="5707"/>
      <c r="H263" s="5707"/>
      <c r="I263" s="5707"/>
      <c r="J263" s="5707"/>
      <c r="K263" s="5707"/>
      <c r="L263" s="5707"/>
      <c r="M263" s="5707"/>
      <c r="N263" s="5707"/>
      <c r="O263" s="5698"/>
      <c r="P263" s="5698"/>
      <c r="Q263" s="5698"/>
      <c r="R263" s="5698"/>
      <c r="S263" s="5698"/>
      <c r="T263" s="5698"/>
      <c r="U263" s="7730"/>
      <c r="V263" s="5698"/>
      <c r="W263" s="5695"/>
      <c r="X263" s="7145"/>
      <c r="Y263" s="756" t="str">
        <f>'BASE METAS)'!Y255</f>
        <v>02</v>
      </c>
      <c r="Z263" s="504" t="str">
        <f>'BASE METAS)'!Z255</f>
        <v>REALIZACIÓN DE PLÁTICAS SOBRE EDUCACIÓN AMBIENTAL</v>
      </c>
      <c r="AA263" s="757" t="str">
        <f>'BASE METAS)'!AA255</f>
        <v xml:space="preserve">PLÁTICAS </v>
      </c>
      <c r="AB263" s="414">
        <f>'BASE METAS)'!AB255</f>
        <v>40</v>
      </c>
      <c r="AC263" s="414">
        <f>'BASE METAS)'!AC255</f>
        <v>4</v>
      </c>
      <c r="AD263" s="480">
        <f>'BASE METAS)'!AD255</f>
        <v>0.1</v>
      </c>
      <c r="AE263" s="414">
        <f>'BASE METAS)'!AE255</f>
        <v>12</v>
      </c>
      <c r="AF263" s="415">
        <f>'BASE METAS)'!AF255</f>
        <v>0.3</v>
      </c>
      <c r="AG263" s="414">
        <f>'BASE METAS)'!AG255</f>
        <v>12</v>
      </c>
      <c r="AH263" s="480">
        <f>'BASE METAS)'!AH255</f>
        <v>0.3</v>
      </c>
      <c r="AI263" s="414">
        <f>'BASE METAS)'!AI255</f>
        <v>12</v>
      </c>
      <c r="AJ263" s="480">
        <f>'BASE METAS)'!AJ255</f>
        <v>0.3</v>
      </c>
      <c r="AK263" s="295">
        <f>'BASE METAS)'!AK255</f>
        <v>1</v>
      </c>
      <c r="AL263" s="1149">
        <f>'BASE METAS)'!AL255</f>
        <v>2</v>
      </c>
      <c r="AM263" s="959" t="str">
        <f>'BASE METAS)'!AM255</f>
        <v xml:space="preserve">PLÁTICAS SOBRE  EDUCACIÓN AMBIENTAL,
</v>
      </c>
      <c r="AN263" s="959" t="str">
        <f>'BASE METAS)'!AN255</f>
        <v>MIDE EL PORCENTAJE DE PLÁTICAS REALIZADAS, CON RESPECTO A LAS PLÁTICAS PROGRAMADAS</v>
      </c>
      <c r="AO263" s="1344" t="str">
        <f>'BASE METAS)'!AU255</f>
        <v>DESEMPEÑO</v>
      </c>
      <c r="AP263" s="970" t="str">
        <f>'BASE METAS)'!AO255</f>
        <v xml:space="preserve">   (NÚMERO DE PLÁTICAS REALIZADAS</v>
      </c>
      <c r="AQ263" s="1344" t="str">
        <f>'BASE METAS)'!AP255</f>
        <v xml:space="preserve">    (NÚMERO DE PLÁTICAS PROGRAMADAS</v>
      </c>
      <c r="AR263" s="970">
        <f>'BASE METAS)'!AQ255</f>
        <v>100</v>
      </c>
      <c r="AS263" s="970" t="str">
        <f>'BASE METAS)'!AR255</f>
        <v>PLÁTICAS</v>
      </c>
      <c r="AT263" s="970" t="str">
        <f>'BASE METAS)'!AS255</f>
        <v>EFICACIA</v>
      </c>
      <c r="AU263" s="1483">
        <f>'BASE METAS)'!BO255</f>
        <v>0</v>
      </c>
      <c r="AV263" s="1">
        <f>'BASE METAS)'!BQ255</f>
        <v>40</v>
      </c>
      <c r="AW263" s="1165">
        <f>'BASE METAS)'!BR255</f>
        <v>0</v>
      </c>
      <c r="AX263" s="948">
        <f>'BASE METAS)'!BS255</f>
        <v>12</v>
      </c>
      <c r="AY263" s="948">
        <f>'BASE METAS)'!BT255</f>
        <v>12</v>
      </c>
      <c r="AZ263" s="942">
        <f>'BASE METAS)'!BU255</f>
        <v>0</v>
      </c>
      <c r="BA263" s="942">
        <f>'BASE METAS)'!BV255</f>
        <v>1</v>
      </c>
      <c r="BB263" s="1340">
        <f>'BASE METAS)'!BW255</f>
        <v>16</v>
      </c>
      <c r="BC263" s="1352">
        <f>'BASE METAS)'!BX255</f>
        <v>24</v>
      </c>
      <c r="BD263" s="942">
        <f>'BASE METAS)'!BY255</f>
        <v>0.4</v>
      </c>
      <c r="BE263" s="942">
        <f>'BASE METAS)'!CG255</f>
        <v>4</v>
      </c>
      <c r="BF263" s="1">
        <f>'BASE METAS)'!CJ255</f>
        <v>0</v>
      </c>
      <c r="BG263" s="1">
        <f>'BASE METAS)'!CK255</f>
        <v>0</v>
      </c>
      <c r="BH263" s="1">
        <f>'BASE METAS)'!CL255</f>
        <v>0</v>
      </c>
      <c r="BI263" s="1">
        <f>'BASE METAS)'!FA255</f>
        <v>40</v>
      </c>
      <c r="BJ263" s="1">
        <f>'BASE METAS)'!FB255</f>
        <v>0</v>
      </c>
      <c r="BK263" s="1">
        <f>'BASE METAS)'!FC255</f>
        <v>4</v>
      </c>
      <c r="BL263" s="1">
        <f>'BASE METAS)'!FD255</f>
        <v>4</v>
      </c>
      <c r="BM263" s="1">
        <f>'BASE METAS)'!FE255</f>
        <v>0</v>
      </c>
      <c r="BN263" s="1">
        <f>'BASE METAS)'!FF255</f>
        <v>0</v>
      </c>
      <c r="BO263" s="1">
        <f>'BASE METAS)'!FG255</f>
        <v>8</v>
      </c>
      <c r="BP263" s="1">
        <f>'BASE METAS)'!FH255</f>
        <v>32</v>
      </c>
      <c r="BQ263" s="1">
        <f>'BASE METAS)'!FI255</f>
        <v>0.2</v>
      </c>
      <c r="BR263" s="1">
        <f>'BASE METAS)'!CV255</f>
        <v>0</v>
      </c>
      <c r="BS263" s="1">
        <f>'BASE METAS)'!CW255</f>
        <v>0</v>
      </c>
      <c r="BT263" s="1">
        <f>'BASE METAS)'!CX255</f>
        <v>0</v>
      </c>
      <c r="BU263" s="1" t="e">
        <f>'BASE METAS)'!#REF!</f>
        <v>#REF!</v>
      </c>
      <c r="BV263" s="1" t="e">
        <f>'BASE METAS)'!#REF!</f>
        <v>#REF!</v>
      </c>
      <c r="BW263" s="1" t="e">
        <f>'BASE METAS)'!#REF!</f>
        <v>#REF!</v>
      </c>
      <c r="BX263" s="1" t="e">
        <f>'BASE METAS)'!#REF!</f>
        <v>#REF!</v>
      </c>
      <c r="BY263" s="1" t="e">
        <f>'BASE METAS)'!#REF!</f>
        <v>#REF!</v>
      </c>
      <c r="BZ263" s="1" t="e">
        <f>'BASE METAS)'!#REF!</f>
        <v>#REF!</v>
      </c>
      <c r="CA263" s="1" t="e">
        <f>'BASE METAS)'!#REF!</f>
        <v>#REF!</v>
      </c>
      <c r="CB263" s="1" t="e">
        <f>'BASE METAS)'!#REF!</f>
        <v>#REF!</v>
      </c>
      <c r="CC263" s="1" t="e">
        <f>'BASE METAS)'!#REF!</f>
        <v>#REF!</v>
      </c>
      <c r="CD263" s="1">
        <f>'BASE METAS)'!FJ255</f>
        <v>40</v>
      </c>
      <c r="CE263" s="1">
        <f>'BASE METAS)'!FK255</f>
        <v>0</v>
      </c>
      <c r="CF263" s="1">
        <f>'BASE METAS)'!FL255</f>
        <v>4</v>
      </c>
      <c r="CG263" s="1">
        <f>'BASE METAS)'!FM255</f>
        <v>4</v>
      </c>
    </row>
    <row r="264" spans="1:85" ht="63.75" x14ac:dyDescent="0.2">
      <c r="A264" s="1">
        <f>'BASE METAS)'!A256</f>
        <v>0</v>
      </c>
      <c r="B264" s="7145"/>
      <c r="C264" s="5685"/>
      <c r="D264" s="5685"/>
      <c r="E264" s="7145"/>
      <c r="F264" s="5707"/>
      <c r="G264" s="5707"/>
      <c r="H264" s="5707"/>
      <c r="I264" s="5707"/>
      <c r="J264" s="5707"/>
      <c r="K264" s="5707"/>
      <c r="L264" s="5707"/>
      <c r="M264" s="5707"/>
      <c r="N264" s="5707"/>
      <c r="O264" s="5698"/>
      <c r="P264" s="5698"/>
      <c r="Q264" s="5698"/>
      <c r="R264" s="5698"/>
      <c r="S264" s="5698"/>
      <c r="T264" s="5698"/>
      <c r="U264" s="7730"/>
      <c r="V264" s="5698"/>
      <c r="W264" s="5695"/>
      <c r="X264" s="7145"/>
      <c r="Y264" s="756" t="str">
        <f>'BASE METAS)'!Y256</f>
        <v>03</v>
      </c>
      <c r="Z264" s="504" t="str">
        <f>'BASE METAS)'!Z256</f>
        <v>CAPACITACIÓN SOBRE ECOTÉCNIAS</v>
      </c>
      <c r="AA264" s="758" t="str">
        <f>'BASE METAS)'!AA256</f>
        <v>CAPACITACIONES</v>
      </c>
      <c r="AB264" s="414">
        <f>'BASE METAS)'!AB256</f>
        <v>56</v>
      </c>
      <c r="AC264" s="414">
        <f>'BASE METAS)'!AC256</f>
        <v>8</v>
      </c>
      <c r="AD264" s="480">
        <f>'BASE METAS)'!AD256</f>
        <v>0.14285714285714285</v>
      </c>
      <c r="AE264" s="414">
        <f>'BASE METAS)'!AE256</f>
        <v>24</v>
      </c>
      <c r="AF264" s="415">
        <f>'BASE METAS)'!AF256</f>
        <v>0.42857142857142855</v>
      </c>
      <c r="AG264" s="414">
        <f>'BASE METAS)'!AG256</f>
        <v>8</v>
      </c>
      <c r="AH264" s="480">
        <f>'BASE METAS)'!AH256</f>
        <v>0.14285714285714285</v>
      </c>
      <c r="AI264" s="414">
        <f>'BASE METAS)'!AI256</f>
        <v>16</v>
      </c>
      <c r="AJ264" s="480">
        <f>'BASE METAS)'!AJ256</f>
        <v>0.2857142857142857</v>
      </c>
      <c r="AK264" s="295">
        <f>'BASE METAS)'!AK256</f>
        <v>0.99999999999999989</v>
      </c>
      <c r="AL264" s="1149">
        <f>'BASE METAS)'!AL256</f>
        <v>3</v>
      </c>
      <c r="AM264" s="959" t="str">
        <f>'BASE METAS)'!AM256</f>
        <v xml:space="preserve">CAPACITAR SOBRE ECOTÉCNIAS
</v>
      </c>
      <c r="AN264" s="959" t="str">
        <f>'BASE METAS)'!AN256</f>
        <v>MUESTRA EL PORCENTAJE DE CAPACITACIONES REALIZADAS SOBRE LAS CAPACITACIONES PROGRAMADAS</v>
      </c>
      <c r="AO264" s="1344" t="str">
        <f>'BASE METAS)'!AU256</f>
        <v>DESEMPEÑO</v>
      </c>
      <c r="AP264" s="970" t="str">
        <f>'BASE METAS)'!AO256</f>
        <v xml:space="preserve">NÚMERO DE CAPACITACIONES REALIZADAS
 </v>
      </c>
      <c r="AQ264" s="1344" t="str">
        <f>'BASE METAS)'!AP256</f>
        <v>CAPACITACIONES PROGRAMADOS</v>
      </c>
      <c r="AR264" s="970">
        <f>'BASE METAS)'!AQ256</f>
        <v>100</v>
      </c>
      <c r="AS264" s="970" t="str">
        <f>'BASE METAS)'!AR256</f>
        <v>CAPACITACIONES</v>
      </c>
      <c r="AT264" s="970" t="str">
        <f>'BASE METAS)'!AS256</f>
        <v>EFICACIA</v>
      </c>
      <c r="AU264" s="1483">
        <f>'BASE METAS)'!BO256</f>
        <v>0</v>
      </c>
      <c r="AV264" s="1">
        <f>'BASE METAS)'!BQ256</f>
        <v>56</v>
      </c>
      <c r="AW264" s="1165">
        <f>'BASE METAS)'!BR256</f>
        <v>0</v>
      </c>
      <c r="AX264" s="948">
        <f>'BASE METAS)'!BS256</f>
        <v>24</v>
      </c>
      <c r="AY264" s="948">
        <f>'BASE METAS)'!BT256</f>
        <v>24</v>
      </c>
      <c r="AZ264" s="942">
        <f>'BASE METAS)'!BU256</f>
        <v>0</v>
      </c>
      <c r="BA264" s="942">
        <f>'BASE METAS)'!BV256</f>
        <v>1</v>
      </c>
      <c r="BB264" s="1340">
        <f>'BASE METAS)'!BW256</f>
        <v>32</v>
      </c>
      <c r="BC264" s="1352">
        <f>'BASE METAS)'!BX256</f>
        <v>24</v>
      </c>
      <c r="BD264" s="942">
        <f>'BASE METAS)'!BY256</f>
        <v>0.5714285714285714</v>
      </c>
      <c r="BE264" s="942">
        <f>'BASE METAS)'!CG256</f>
        <v>8</v>
      </c>
      <c r="BF264" s="1">
        <f>'BASE METAS)'!CJ256</f>
        <v>0</v>
      </c>
      <c r="BG264" s="1">
        <f>'BASE METAS)'!CK256</f>
        <v>0</v>
      </c>
      <c r="BH264" s="1">
        <f>'BASE METAS)'!CL256</f>
        <v>0</v>
      </c>
      <c r="BI264" s="1">
        <f>'BASE METAS)'!FA256</f>
        <v>56</v>
      </c>
      <c r="BJ264" s="1">
        <f>'BASE METAS)'!FB256</f>
        <v>0</v>
      </c>
      <c r="BK264" s="1">
        <f>'BASE METAS)'!FC256</f>
        <v>0</v>
      </c>
      <c r="BL264" s="1">
        <f>'BASE METAS)'!FD256</f>
        <v>0</v>
      </c>
      <c r="BM264" s="1">
        <f>'BASE METAS)'!FE256</f>
        <v>0</v>
      </c>
      <c r="BN264" s="1">
        <f>'BASE METAS)'!FF256</f>
        <v>0</v>
      </c>
      <c r="BO264" s="1">
        <f>'BASE METAS)'!FG256</f>
        <v>8</v>
      </c>
      <c r="BP264" s="1">
        <f>'BASE METAS)'!FH256</f>
        <v>48</v>
      </c>
      <c r="BQ264" s="1">
        <f>'BASE METAS)'!FI256</f>
        <v>0.14285714285714285</v>
      </c>
      <c r="BR264" s="1">
        <f>'BASE METAS)'!CV256</f>
        <v>0</v>
      </c>
      <c r="BS264" s="1">
        <f>'BASE METAS)'!CW256</f>
        <v>0</v>
      </c>
      <c r="BT264" s="1">
        <f>'BASE METAS)'!CX256</f>
        <v>0</v>
      </c>
      <c r="BU264" s="1" t="e">
        <f>'BASE METAS)'!#REF!</f>
        <v>#REF!</v>
      </c>
      <c r="BV264" s="1" t="e">
        <f>'BASE METAS)'!#REF!</f>
        <v>#REF!</v>
      </c>
      <c r="BW264" s="1" t="e">
        <f>'BASE METAS)'!#REF!</f>
        <v>#REF!</v>
      </c>
      <c r="BX264" s="1" t="e">
        <f>'BASE METAS)'!#REF!</f>
        <v>#REF!</v>
      </c>
      <c r="BY264" s="1" t="e">
        <f>'BASE METAS)'!#REF!</f>
        <v>#REF!</v>
      </c>
      <c r="BZ264" s="1" t="e">
        <f>'BASE METAS)'!#REF!</f>
        <v>#REF!</v>
      </c>
      <c r="CA264" s="1" t="e">
        <f>'BASE METAS)'!#REF!</f>
        <v>#REF!</v>
      </c>
      <c r="CB264" s="1" t="e">
        <f>'BASE METAS)'!#REF!</f>
        <v>#REF!</v>
      </c>
      <c r="CC264" s="1" t="e">
        <f>'BASE METAS)'!#REF!</f>
        <v>#REF!</v>
      </c>
      <c r="CD264" s="1">
        <f>'BASE METAS)'!FJ256</f>
        <v>56</v>
      </c>
      <c r="CE264" s="1">
        <f>'BASE METAS)'!FK256</f>
        <v>0</v>
      </c>
      <c r="CF264" s="1">
        <f>'BASE METAS)'!FL256</f>
        <v>0</v>
      </c>
      <c r="CG264" s="1">
        <f>'BASE METAS)'!FM256</f>
        <v>0</v>
      </c>
    </row>
    <row r="265" spans="1:85" ht="89.25" x14ac:dyDescent="0.25">
      <c r="A265" s="1">
        <f>'BASE METAS)'!A257</f>
        <v>0</v>
      </c>
      <c r="B265" s="7145"/>
      <c r="C265" s="5685"/>
      <c r="D265" s="5685"/>
      <c r="E265" s="7145"/>
      <c r="F265" s="5707"/>
      <c r="G265" s="5707"/>
      <c r="H265" s="5707"/>
      <c r="I265" s="5707"/>
      <c r="J265" s="5707"/>
      <c r="K265" s="5707"/>
      <c r="L265" s="5707"/>
      <c r="M265" s="5707"/>
      <c r="N265" s="5707"/>
      <c r="O265" s="5698"/>
      <c r="P265" s="5698"/>
      <c r="Q265" s="5698"/>
      <c r="R265" s="5698"/>
      <c r="S265" s="5698"/>
      <c r="T265" s="5698"/>
      <c r="U265" s="7730"/>
      <c r="V265" s="5698"/>
      <c r="W265" s="5695"/>
      <c r="X265" s="7145"/>
      <c r="Y265" s="756" t="str">
        <f>'BASE METAS)'!Y257</f>
        <v>04</v>
      </c>
      <c r="Z265" s="504" t="str">
        <f>'BASE METAS)'!Z257</f>
        <v>CONFORMACIÓN DE INSPECTORES ECOLÓGICOS</v>
      </c>
      <c r="AA265" s="757" t="str">
        <f>'BASE METAS)'!AA257</f>
        <v>INSPECTORES</v>
      </c>
      <c r="AB265" s="414">
        <f>'BASE METAS)'!AB257</f>
        <v>700</v>
      </c>
      <c r="AC265" s="414">
        <f>'BASE METAS)'!AC257</f>
        <v>100</v>
      </c>
      <c r="AD265" s="480">
        <f>'BASE METAS)'!AD257</f>
        <v>0.14285714285714285</v>
      </c>
      <c r="AE265" s="414">
        <f>'BASE METAS)'!AE257</f>
        <v>300</v>
      </c>
      <c r="AF265" s="415">
        <f>'BASE METAS)'!AF257</f>
        <v>0.42857142857142855</v>
      </c>
      <c r="AG265" s="414">
        <f>'BASE METAS)'!AG257</f>
        <v>100</v>
      </c>
      <c r="AH265" s="480">
        <f>'BASE METAS)'!AH257</f>
        <v>0.14285714285714285</v>
      </c>
      <c r="AI265" s="414">
        <f>'BASE METAS)'!AI257</f>
        <v>200</v>
      </c>
      <c r="AJ265" s="480">
        <f>'BASE METAS)'!AJ257</f>
        <v>0.2857142857142857</v>
      </c>
      <c r="AK265" s="295">
        <f>'BASE METAS)'!AK257</f>
        <v>0.99999999999999989</v>
      </c>
      <c r="AL265" s="1149">
        <f>'BASE METAS)'!AL257</f>
        <v>4</v>
      </c>
      <c r="AM265" s="970" t="str">
        <f>'BASE METAS)'!AM257</f>
        <v>CONFORMACIÓN DE INSPECTORES ECOLÓGICOS</v>
      </c>
      <c r="AN265" s="970" t="str">
        <f>'BASE METAS)'!AN257</f>
        <v>MUESTRA EL PORCENTAJE DE NIÑOS INSPECTORES INTEGRADOS AL ROGRAMA, CON RESPECTO A LOS NIÑOS PROGRAMADOS</v>
      </c>
      <c r="AO265" s="1344" t="str">
        <f>'BASE METAS)'!AU257</f>
        <v>DESEMPEÑO</v>
      </c>
      <c r="AP265" s="970" t="str">
        <f>'BASE METAS)'!AO257</f>
        <v xml:space="preserve">NÚMERO DE NIÑOS REGISTRADOS EN EL PROGRAMA                                                </v>
      </c>
      <c r="AQ265" s="1344" t="str">
        <f>'BASE METAS)'!AP257</f>
        <v>NÚMERO DE NIÑOS PROGRAMADOS</v>
      </c>
      <c r="AR265" s="970">
        <f>'BASE METAS)'!AQ257</f>
        <v>100</v>
      </c>
      <c r="AS265" s="970" t="str">
        <f>'BASE METAS)'!AR257</f>
        <v>INSPECTORES</v>
      </c>
      <c r="AT265" s="970" t="str">
        <f>'BASE METAS)'!AS257</f>
        <v>EFICACIA</v>
      </c>
      <c r="AU265" s="1483">
        <f>'BASE METAS)'!BO257</f>
        <v>0</v>
      </c>
      <c r="AV265" s="1">
        <f>'BASE METAS)'!BQ257</f>
        <v>700</v>
      </c>
      <c r="AW265" s="1352">
        <f>'BASE METAS)'!BR257</f>
        <v>0</v>
      </c>
      <c r="AX265" s="1352">
        <f>'BASE METAS)'!BS257</f>
        <v>300</v>
      </c>
      <c r="AY265" s="1352">
        <f>'BASE METAS)'!BT257</f>
        <v>745</v>
      </c>
      <c r="AZ265" s="1352">
        <f>'BASE METAS)'!BU257</f>
        <v>-445</v>
      </c>
      <c r="BA265" s="1352">
        <f>'BASE METAS)'!BV257</f>
        <v>2.4833333333333334</v>
      </c>
      <c r="BB265" s="1352">
        <f>'BASE METAS)'!BW257</f>
        <v>745</v>
      </c>
      <c r="BC265" s="1352">
        <f>'BASE METAS)'!BX257</f>
        <v>-45</v>
      </c>
      <c r="BD265" s="942">
        <f>'BASE METAS)'!BY257</f>
        <v>1.0642857142857143</v>
      </c>
      <c r="BE265" s="942">
        <f>'BASE METAS)'!CG257</f>
        <v>0</v>
      </c>
      <c r="BF265" s="1">
        <f>'BASE METAS)'!CJ257</f>
        <v>0</v>
      </c>
      <c r="BG265" s="1">
        <f>'BASE METAS)'!CK257</f>
        <v>0</v>
      </c>
      <c r="BH265" s="1">
        <f>'BASE METAS)'!CL257</f>
        <v>0</v>
      </c>
      <c r="BI265" s="1">
        <f>'BASE METAS)'!FA257</f>
        <v>700</v>
      </c>
      <c r="BJ265" s="1">
        <f>'BASE METAS)'!FB257</f>
        <v>0</v>
      </c>
      <c r="BK265" s="1">
        <f>'BASE METAS)'!FC257</f>
        <v>0</v>
      </c>
      <c r="BL265" s="1">
        <f>'BASE METAS)'!FD257</f>
        <v>0</v>
      </c>
      <c r="BM265" s="1">
        <f>'BASE METAS)'!FE257</f>
        <v>0</v>
      </c>
      <c r="BN265" s="1">
        <f>'BASE METAS)'!FF257</f>
        <v>0</v>
      </c>
      <c r="BO265" s="1">
        <f>'BASE METAS)'!FG257</f>
        <v>0</v>
      </c>
      <c r="BP265" s="1">
        <f>'BASE METAS)'!FH257</f>
        <v>700</v>
      </c>
      <c r="BQ265" s="1">
        <f>'BASE METAS)'!FI257</f>
        <v>0</v>
      </c>
      <c r="BR265" s="1">
        <f>'BASE METAS)'!CV257</f>
        <v>0</v>
      </c>
      <c r="BS265" s="1">
        <f>'BASE METAS)'!CW257</f>
        <v>0</v>
      </c>
      <c r="BT265" s="1">
        <f>'BASE METAS)'!CX257</f>
        <v>0</v>
      </c>
      <c r="BU265" s="1" t="e">
        <f>'BASE METAS)'!#REF!</f>
        <v>#REF!</v>
      </c>
      <c r="BV265" s="1" t="e">
        <f>'BASE METAS)'!#REF!</f>
        <v>#REF!</v>
      </c>
      <c r="BW265" s="1" t="e">
        <f>'BASE METAS)'!#REF!</f>
        <v>#REF!</v>
      </c>
      <c r="BX265" s="1" t="e">
        <f>'BASE METAS)'!#REF!</f>
        <v>#REF!</v>
      </c>
      <c r="BY265" s="1" t="e">
        <f>'BASE METAS)'!#REF!</f>
        <v>#REF!</v>
      </c>
      <c r="BZ265" s="1" t="e">
        <f>'BASE METAS)'!#REF!</f>
        <v>#REF!</v>
      </c>
      <c r="CA265" s="1" t="e">
        <f>'BASE METAS)'!#REF!</f>
        <v>#REF!</v>
      </c>
      <c r="CB265" s="1" t="e">
        <f>'BASE METAS)'!#REF!</f>
        <v>#REF!</v>
      </c>
      <c r="CC265" s="1" t="e">
        <f>'BASE METAS)'!#REF!</f>
        <v>#REF!</v>
      </c>
      <c r="CD265" s="1">
        <f>'BASE METAS)'!FJ257</f>
        <v>700</v>
      </c>
      <c r="CE265" s="1">
        <f>'BASE METAS)'!FK257</f>
        <v>0</v>
      </c>
      <c r="CF265" s="1">
        <f>'BASE METAS)'!FL257</f>
        <v>300</v>
      </c>
      <c r="CG265" s="1">
        <f>'BASE METAS)'!FM257</f>
        <v>745</v>
      </c>
    </row>
    <row r="266" spans="1:85" ht="87.75" customHeight="1" x14ac:dyDescent="0.25">
      <c r="A266" s="1">
        <f>'BASE METAS)'!A258</f>
        <v>0</v>
      </c>
      <c r="B266" s="7145"/>
      <c r="C266" s="5685"/>
      <c r="D266" s="5685"/>
      <c r="E266" s="7145"/>
      <c r="F266" s="5707"/>
      <c r="G266" s="5707"/>
      <c r="H266" s="5707"/>
      <c r="I266" s="5707"/>
      <c r="J266" s="5707"/>
      <c r="K266" s="5707"/>
      <c r="L266" s="5707"/>
      <c r="M266" s="5707"/>
      <c r="N266" s="5707"/>
      <c r="O266" s="5698"/>
      <c r="P266" s="5698"/>
      <c r="Q266" s="5698"/>
      <c r="R266" s="5698"/>
      <c r="S266" s="5698"/>
      <c r="T266" s="5698"/>
      <c r="U266" s="7730"/>
      <c r="V266" s="5698"/>
      <c r="W266" s="5695"/>
      <c r="X266" s="7145"/>
      <c r="Y266" s="458" t="str">
        <f>'BASE METAS)'!Y258</f>
        <v>05</v>
      </c>
      <c r="Z266" s="751" t="str">
        <f>'BASE METAS)'!Z258</f>
        <v>CAPACITACIÓN SOBRE SISTEMAS ALTERNATIVOS DE ENERGÍA VERDE</v>
      </c>
      <c r="AA266" s="538" t="str">
        <f>'BASE METAS)'!AA258</f>
        <v>CAPACITACIONES</v>
      </c>
      <c r="AB266" s="460">
        <f>'BASE METAS)'!AB258</f>
        <v>16</v>
      </c>
      <c r="AC266" s="460">
        <f>'BASE METAS)'!AC258</f>
        <v>0</v>
      </c>
      <c r="AD266" s="577">
        <f>'BASE METAS)'!AD258</f>
        <v>0</v>
      </c>
      <c r="AE266" s="460">
        <f>'BASE METAS)'!AE258</f>
        <v>16</v>
      </c>
      <c r="AF266" s="544">
        <f>'BASE METAS)'!AF258</f>
        <v>1</v>
      </c>
      <c r="AG266" s="460">
        <f>'BASE METAS)'!AG258</f>
        <v>0</v>
      </c>
      <c r="AH266" s="577">
        <f>'BASE METAS)'!AH258</f>
        <v>0</v>
      </c>
      <c r="AI266" s="460">
        <f>'BASE METAS)'!AI258</f>
        <v>0</v>
      </c>
      <c r="AJ266" s="577">
        <f>'BASE METAS)'!AJ258</f>
        <v>0</v>
      </c>
      <c r="AK266" s="211">
        <f>'BASE METAS)'!AK258</f>
        <v>1</v>
      </c>
      <c r="AL266" s="1149">
        <f>'BASE METAS)'!AL258</f>
        <v>5</v>
      </c>
      <c r="AM266" s="970" t="str">
        <f>'BASE METAS)'!AM258</f>
        <v>CAPACITACIÓN SOBRE SISTEMAS ALTERNATIVOS DE ENERGÍA VERDE</v>
      </c>
      <c r="AN266" s="970" t="str">
        <f>'BASE METAS)'!AN258</f>
        <v>MUESTRA EL POCENTAJE DE CAPACITACIONES REALIZADAS SOBRE LAS CAPACITACIONES PROGRAMADAS</v>
      </c>
      <c r="AO266" s="1344" t="str">
        <f>'BASE METAS)'!AU258</f>
        <v>DESEMPEÑO</v>
      </c>
      <c r="AP266" s="970" t="str">
        <f>'BASE METAS)'!AO258</f>
        <v>NÚMERO DE CAPACITACIONES REALIZADAS</v>
      </c>
      <c r="AQ266" s="1344" t="str">
        <f>'BASE METAS)'!AP258</f>
        <v>CAPACITACIONES PROGRAMADOS</v>
      </c>
      <c r="AR266" s="970">
        <f>'BASE METAS)'!AQ258</f>
        <v>100</v>
      </c>
      <c r="AS266" s="970" t="str">
        <f>'BASE METAS)'!AR258</f>
        <v>CAPACITACIONES</v>
      </c>
      <c r="AT266" s="970" t="str">
        <f>'BASE METAS)'!AS258</f>
        <v>EFICACIA</v>
      </c>
      <c r="AU266" s="1483">
        <f>'BASE METAS)'!BO258</f>
        <v>0</v>
      </c>
      <c r="AV266" s="1">
        <f>'BASE METAS)'!BQ258</f>
        <v>16</v>
      </c>
      <c r="AW266" s="1352">
        <f>'BASE METAS)'!BR258</f>
        <v>0</v>
      </c>
      <c r="AX266" s="1352">
        <f>'BASE METAS)'!BS258</f>
        <v>16</v>
      </c>
      <c r="AY266" s="1352">
        <f>'BASE METAS)'!BT258</f>
        <v>16</v>
      </c>
      <c r="AZ266" s="1352">
        <f>'BASE METAS)'!BU258</f>
        <v>0</v>
      </c>
      <c r="BA266" s="1352">
        <f>'BASE METAS)'!BV258</f>
        <v>1</v>
      </c>
      <c r="BB266" s="1352">
        <f>'BASE METAS)'!BW258</f>
        <v>16</v>
      </c>
      <c r="BC266" s="1352">
        <f>'BASE METAS)'!BX258</f>
        <v>0</v>
      </c>
      <c r="BD266" s="942">
        <f>'BASE METAS)'!BY258</f>
        <v>1</v>
      </c>
      <c r="BE266" s="942">
        <f>'BASE METAS)'!CG258</f>
        <v>0</v>
      </c>
      <c r="BF266" s="1">
        <f>'BASE METAS)'!CJ258</f>
        <v>0</v>
      </c>
      <c r="BG266" s="1">
        <f>'BASE METAS)'!CK258</f>
        <v>0</v>
      </c>
      <c r="BH266" s="1">
        <f>'BASE METAS)'!CL258</f>
        <v>0</v>
      </c>
      <c r="BI266" s="1">
        <f>'BASE METAS)'!FA258</f>
        <v>16</v>
      </c>
      <c r="BJ266" s="1">
        <f>'BASE METAS)'!FB258</f>
        <v>0</v>
      </c>
      <c r="BK266" s="1">
        <f>'BASE METAS)'!FC258</f>
        <v>0</v>
      </c>
      <c r="BL266" s="1">
        <f>'BASE METAS)'!FD258</f>
        <v>0</v>
      </c>
      <c r="BM266" s="1">
        <f>'BASE METAS)'!FE258</f>
        <v>0</v>
      </c>
      <c r="BN266" s="1">
        <f>'BASE METAS)'!FF258</f>
        <v>0</v>
      </c>
      <c r="BO266" s="1">
        <f>'BASE METAS)'!FG258</f>
        <v>0</v>
      </c>
      <c r="BP266" s="1">
        <f>'BASE METAS)'!FH258</f>
        <v>16</v>
      </c>
      <c r="BQ266" s="1">
        <f>'BASE METAS)'!FI258</f>
        <v>0</v>
      </c>
      <c r="BR266" s="1">
        <f>'BASE METAS)'!CV258</f>
        <v>0</v>
      </c>
      <c r="BS266" s="1">
        <f>'BASE METAS)'!CW258</f>
        <v>0</v>
      </c>
      <c r="BT266" s="1">
        <f>'BASE METAS)'!CX258</f>
        <v>0</v>
      </c>
      <c r="BU266" s="1" t="e">
        <f>'BASE METAS)'!#REF!</f>
        <v>#REF!</v>
      </c>
      <c r="BV266" s="1" t="e">
        <f>'BASE METAS)'!#REF!</f>
        <v>#REF!</v>
      </c>
      <c r="BW266" s="1" t="e">
        <f>'BASE METAS)'!#REF!</f>
        <v>#REF!</v>
      </c>
      <c r="BX266" s="1" t="e">
        <f>'BASE METAS)'!#REF!</f>
        <v>#REF!</v>
      </c>
      <c r="BY266" s="1" t="e">
        <f>'BASE METAS)'!#REF!</f>
        <v>#REF!</v>
      </c>
      <c r="BZ266" s="1" t="e">
        <f>'BASE METAS)'!#REF!</f>
        <v>#REF!</v>
      </c>
      <c r="CA266" s="1" t="e">
        <f>'BASE METAS)'!#REF!</f>
        <v>#REF!</v>
      </c>
      <c r="CB266" s="1" t="e">
        <f>'BASE METAS)'!#REF!</f>
        <v>#REF!</v>
      </c>
      <c r="CC266" s="1" t="e">
        <f>'BASE METAS)'!#REF!</f>
        <v>#REF!</v>
      </c>
      <c r="CD266" s="1">
        <f>'BASE METAS)'!FJ258</f>
        <v>16</v>
      </c>
      <c r="CE266" s="1">
        <f>'BASE METAS)'!FK258</f>
        <v>0</v>
      </c>
      <c r="CF266" s="1">
        <f>'BASE METAS)'!FL258</f>
        <v>0</v>
      </c>
      <c r="CG266" s="1">
        <f>'BASE METAS)'!FM258</f>
        <v>0</v>
      </c>
    </row>
    <row r="267" spans="1:85" ht="51" x14ac:dyDescent="0.25">
      <c r="A267" s="1">
        <f>'BASE METAS)'!A259</f>
        <v>0</v>
      </c>
      <c r="B267" s="7145"/>
      <c r="C267" s="5685"/>
      <c r="D267" s="5685"/>
      <c r="E267" s="7145"/>
      <c r="F267" s="5707"/>
      <c r="G267" s="5707"/>
      <c r="H267" s="5707"/>
      <c r="I267" s="5707"/>
      <c r="J267" s="5707"/>
      <c r="K267" s="5707"/>
      <c r="L267" s="5707"/>
      <c r="M267" s="5707"/>
      <c r="N267" s="5707"/>
      <c r="O267" s="5698"/>
      <c r="P267" s="5698"/>
      <c r="Q267" s="5698"/>
      <c r="R267" s="5698"/>
      <c r="S267" s="5698"/>
      <c r="T267" s="5698"/>
      <c r="U267" s="7730"/>
      <c r="V267" s="5698"/>
      <c r="W267" s="5695"/>
      <c r="X267" s="7145"/>
      <c r="Y267" s="458" t="str">
        <f>'BASE METAS)'!Y259</f>
        <v>06</v>
      </c>
      <c r="Z267" s="751" t="str">
        <f>'BASE METAS)'!Z259</f>
        <v xml:space="preserve">DIFUSIÓN DE AZOTEAS VERDES </v>
      </c>
      <c r="AA267" s="538" t="str">
        <f>'BASE METAS)'!AA259</f>
        <v xml:space="preserve">GRUPOS </v>
      </c>
      <c r="AB267" s="460">
        <f>'BASE METAS)'!AB259</f>
        <v>16</v>
      </c>
      <c r="AC267" s="460">
        <f>'BASE METAS)'!AC259</f>
        <v>0</v>
      </c>
      <c r="AD267" s="577">
        <f>'BASE METAS)'!AD259</f>
        <v>0</v>
      </c>
      <c r="AE267" s="460">
        <f>'BASE METAS)'!AE259</f>
        <v>16</v>
      </c>
      <c r="AF267" s="544">
        <f>'BASE METAS)'!AF259</f>
        <v>1</v>
      </c>
      <c r="AG267" s="460">
        <f>'BASE METAS)'!AG259</f>
        <v>0</v>
      </c>
      <c r="AH267" s="577">
        <f>'BASE METAS)'!AH259</f>
        <v>0</v>
      </c>
      <c r="AI267" s="460">
        <f>'BASE METAS)'!AI259</f>
        <v>0</v>
      </c>
      <c r="AJ267" s="577">
        <f>'BASE METAS)'!AJ259</f>
        <v>0</v>
      </c>
      <c r="AK267" s="211">
        <f>'BASE METAS)'!AK259</f>
        <v>1</v>
      </c>
      <c r="AL267" s="1149">
        <f>'BASE METAS)'!AL259</f>
        <v>6</v>
      </c>
      <c r="AM267" s="970" t="str">
        <f>'BASE METAS)'!AM259</f>
        <v xml:space="preserve">DIFUSIÓN DE AZOTEAS VERDES
</v>
      </c>
      <c r="AN267" s="970" t="str">
        <f>'BASE METAS)'!AN259</f>
        <v>MUESTRA EL POCENTAJE DE GRUPOS INFORMADOS, CON RESPECTO A LOS GRUPOS PROGRAMADOS</v>
      </c>
      <c r="AO267" s="1344" t="str">
        <f>'BASE METAS)'!AU259</f>
        <v>DESEMPEÑO</v>
      </c>
      <c r="AP267" s="970" t="str">
        <f>'BASE METAS)'!AO259</f>
        <v xml:space="preserve">NÚMERO DE GRUPOS INFORMADOS </v>
      </c>
      <c r="AQ267" s="1344" t="str">
        <f>'BASE METAS)'!AP259</f>
        <v>NÚMERO DE GRUPOS PROGRAMADOS</v>
      </c>
      <c r="AR267" s="970">
        <f>'BASE METAS)'!AQ259</f>
        <v>100</v>
      </c>
      <c r="AS267" s="970" t="str">
        <f>'BASE METAS)'!AR259</f>
        <v xml:space="preserve">GRUPOS </v>
      </c>
      <c r="AT267" s="970" t="str">
        <f>'BASE METAS)'!AS259</f>
        <v>EFICACIA</v>
      </c>
      <c r="AU267" s="1483">
        <f>'BASE METAS)'!BO259</f>
        <v>0</v>
      </c>
      <c r="AV267" s="1">
        <f>'BASE METAS)'!BQ259</f>
        <v>16</v>
      </c>
      <c r="AW267" s="1352">
        <f>'BASE METAS)'!BR259</f>
        <v>0</v>
      </c>
      <c r="AX267" s="1352">
        <f>'BASE METAS)'!BS259</f>
        <v>16</v>
      </c>
      <c r="AY267" s="1352">
        <f>'BASE METAS)'!BT259</f>
        <v>16</v>
      </c>
      <c r="AZ267" s="1352">
        <f>'BASE METAS)'!BU259</f>
        <v>0</v>
      </c>
      <c r="BA267" s="1352">
        <f>'BASE METAS)'!BV259</f>
        <v>1</v>
      </c>
      <c r="BB267" s="1352">
        <f>'BASE METAS)'!BW259</f>
        <v>16</v>
      </c>
      <c r="BC267" s="1352">
        <f>'BASE METAS)'!BX259</f>
        <v>0</v>
      </c>
      <c r="BD267" s="942">
        <f>'BASE METAS)'!BY259</f>
        <v>1</v>
      </c>
      <c r="BE267" s="942">
        <f>'BASE METAS)'!CG259</f>
        <v>0</v>
      </c>
      <c r="BF267" s="1">
        <f>'BASE METAS)'!CJ259</f>
        <v>0</v>
      </c>
      <c r="BG267" s="1">
        <f>'BASE METAS)'!CK259</f>
        <v>0</v>
      </c>
      <c r="BH267" s="1">
        <f>'BASE METAS)'!CL259</f>
        <v>0</v>
      </c>
      <c r="BI267" s="1">
        <f>'BASE METAS)'!FA259</f>
        <v>16</v>
      </c>
      <c r="BJ267" s="1">
        <f>'BASE METAS)'!FB259</f>
        <v>0</v>
      </c>
      <c r="BK267" s="1">
        <f>'BASE METAS)'!FC259</f>
        <v>0</v>
      </c>
      <c r="BL267" s="1">
        <f>'BASE METAS)'!FD259</f>
        <v>0</v>
      </c>
      <c r="BM267" s="1">
        <f>'BASE METAS)'!FE259</f>
        <v>0</v>
      </c>
      <c r="BN267" s="1">
        <f>'BASE METAS)'!FF259</f>
        <v>0</v>
      </c>
      <c r="BO267" s="1">
        <f>'BASE METAS)'!FG259</f>
        <v>0</v>
      </c>
      <c r="BP267" s="1">
        <f>'BASE METAS)'!FH259</f>
        <v>16</v>
      </c>
      <c r="BQ267" s="1">
        <f>'BASE METAS)'!FI259</f>
        <v>0</v>
      </c>
      <c r="BR267" s="1">
        <f>'BASE METAS)'!CV259</f>
        <v>0</v>
      </c>
      <c r="BS267" s="1">
        <f>'BASE METAS)'!CW259</f>
        <v>0</v>
      </c>
      <c r="BT267" s="1">
        <f>'BASE METAS)'!CX259</f>
        <v>0</v>
      </c>
      <c r="BU267" s="1" t="e">
        <f>'BASE METAS)'!#REF!</f>
        <v>#REF!</v>
      </c>
      <c r="BV267" s="1" t="e">
        <f>'BASE METAS)'!#REF!</f>
        <v>#REF!</v>
      </c>
      <c r="BW267" s="1" t="e">
        <f>'BASE METAS)'!#REF!</f>
        <v>#REF!</v>
      </c>
      <c r="BX267" s="1" t="e">
        <f>'BASE METAS)'!#REF!</f>
        <v>#REF!</v>
      </c>
      <c r="BY267" s="1" t="e">
        <f>'BASE METAS)'!#REF!</f>
        <v>#REF!</v>
      </c>
      <c r="BZ267" s="1" t="e">
        <f>'BASE METAS)'!#REF!</f>
        <v>#REF!</v>
      </c>
      <c r="CA267" s="1" t="e">
        <f>'BASE METAS)'!#REF!</f>
        <v>#REF!</v>
      </c>
      <c r="CB267" s="1" t="e">
        <f>'BASE METAS)'!#REF!</f>
        <v>#REF!</v>
      </c>
      <c r="CC267" s="1" t="e">
        <f>'BASE METAS)'!#REF!</f>
        <v>#REF!</v>
      </c>
      <c r="CD267" s="1">
        <f>'BASE METAS)'!FJ259</f>
        <v>16</v>
      </c>
      <c r="CE267" s="1">
        <f>'BASE METAS)'!FK259</f>
        <v>0</v>
      </c>
      <c r="CF267" s="1">
        <f>'BASE METAS)'!FL259</f>
        <v>0</v>
      </c>
      <c r="CG267" s="1">
        <f>'BASE METAS)'!FM259</f>
        <v>0</v>
      </c>
    </row>
    <row r="268" spans="1:85" ht="63.75" x14ac:dyDescent="0.2">
      <c r="A268" s="1">
        <f>'BASE METAS)'!A260</f>
        <v>0</v>
      </c>
      <c r="B268" s="7145"/>
      <c r="C268" s="5686"/>
      <c r="D268" s="5686"/>
      <c r="E268" s="7103"/>
      <c r="F268" s="5708"/>
      <c r="G268" s="5708"/>
      <c r="H268" s="5708"/>
      <c r="I268" s="5708"/>
      <c r="J268" s="5708"/>
      <c r="K268" s="5708"/>
      <c r="L268" s="5708"/>
      <c r="M268" s="5708"/>
      <c r="N268" s="5708"/>
      <c r="O268" s="5699"/>
      <c r="P268" s="5699"/>
      <c r="Q268" s="5699"/>
      <c r="R268" s="5699"/>
      <c r="S268" s="5699"/>
      <c r="T268" s="5699"/>
      <c r="U268" s="7731"/>
      <c r="V268" s="5699"/>
      <c r="W268" s="5696"/>
      <c r="X268" s="7103"/>
      <c r="Y268" s="458" t="str">
        <f>'BASE METAS)'!Y260</f>
        <v>07</v>
      </c>
      <c r="Z268" s="473" t="str">
        <f>'BASE METAS)'!Z260</f>
        <v>REHABILITACIÓN DE AREAS VERDES</v>
      </c>
      <c r="AA268" s="752" t="str">
        <f>'BASE METAS)'!AA260</f>
        <v>ÁREAS VERDES</v>
      </c>
      <c r="AB268" s="460">
        <f>'BASE METAS)'!AB260</f>
        <v>3</v>
      </c>
      <c r="AC268" s="460">
        <f>'BASE METAS)'!AC260</f>
        <v>0</v>
      </c>
      <c r="AD268" s="577">
        <f>'BASE METAS)'!AD260</f>
        <v>0</v>
      </c>
      <c r="AE268" s="460">
        <f>'BASE METAS)'!AE260</f>
        <v>1</v>
      </c>
      <c r="AF268" s="544">
        <f>'BASE METAS)'!AF260</f>
        <v>0.33</v>
      </c>
      <c r="AG268" s="460">
        <f>'BASE METAS)'!AG260</f>
        <v>2</v>
      </c>
      <c r="AH268" s="577">
        <f>'BASE METAS)'!AH260</f>
        <v>0.66666666666666663</v>
      </c>
      <c r="AI268" s="460">
        <f>'BASE METAS)'!AI260</f>
        <v>0</v>
      </c>
      <c r="AJ268" s="577">
        <f>'BASE METAS)'!AJ260</f>
        <v>0</v>
      </c>
      <c r="AK268" s="211">
        <f>'BASE METAS)'!AK260</f>
        <v>0.99666666666666659</v>
      </c>
      <c r="AL268" s="1149">
        <f>'BASE METAS)'!AL260</f>
        <v>7</v>
      </c>
      <c r="AM268" s="970" t="str">
        <f>'BASE METAS)'!AM260</f>
        <v xml:space="preserve">REHABILITACIÓN DE AREAS VERDES </v>
      </c>
      <c r="AN268" s="970" t="str">
        <f>'BASE METAS)'!AN260</f>
        <v>MUESTRA EL PORCENTAJE DE ÁREAS VERDES REHABILITADAS, CON RESPECTO A LAS ÁREAS VERDES PROGRAMADAS</v>
      </c>
      <c r="AO268" s="1344" t="str">
        <f>'BASE METAS)'!AU260</f>
        <v>DESEMPEÑO</v>
      </c>
      <c r="AP268" s="970" t="str">
        <f>'BASE METAS)'!AO260</f>
        <v xml:space="preserve">NÚMERO DE ÁREAS VERDES REHABILITADAS  </v>
      </c>
      <c r="AQ268" s="1344" t="str">
        <f>'BASE METAS)'!AP260</f>
        <v>NÚMERO DE ÁREAS VERDES PROGRAMADAS</v>
      </c>
      <c r="AR268" s="970">
        <f>'BASE METAS)'!AQ260</f>
        <v>100</v>
      </c>
      <c r="AS268" s="970" t="str">
        <f>'BASE METAS)'!AR260</f>
        <v>ÁREAS VERDES</v>
      </c>
      <c r="AT268" s="970" t="str">
        <f>'BASE METAS)'!AS260</f>
        <v>EFICACIA</v>
      </c>
      <c r="AU268" s="1483">
        <f>'BASE METAS)'!BO260</f>
        <v>0</v>
      </c>
      <c r="AV268" s="1">
        <f>'BASE METAS)'!BQ260</f>
        <v>3</v>
      </c>
      <c r="AW268" s="1165">
        <f>'BASE METAS)'!BR260</f>
        <v>0</v>
      </c>
      <c r="AX268" s="948">
        <f>'BASE METAS)'!BS260</f>
        <v>1</v>
      </c>
      <c r="AY268" s="948">
        <f>'BASE METAS)'!BT260</f>
        <v>1</v>
      </c>
      <c r="AZ268" s="942">
        <f>'BASE METAS)'!BU260</f>
        <v>0</v>
      </c>
      <c r="BA268" s="942">
        <f>'BASE METAS)'!BV260</f>
        <v>1</v>
      </c>
      <c r="BB268" s="1340">
        <f>'BASE METAS)'!BW260</f>
        <v>1</v>
      </c>
      <c r="BC268" s="1352">
        <f>'BASE METAS)'!BX260</f>
        <v>2</v>
      </c>
      <c r="BD268" s="942">
        <f>'BASE METAS)'!BY260</f>
        <v>0.33333333333333331</v>
      </c>
      <c r="BE268" s="942">
        <f>'BASE METAS)'!CG260</f>
        <v>0</v>
      </c>
      <c r="BF268" s="1">
        <f>'BASE METAS)'!CJ260</f>
        <v>0</v>
      </c>
      <c r="BG268" s="1">
        <f>'BASE METAS)'!CK260</f>
        <v>0</v>
      </c>
      <c r="BH268" s="1">
        <f>'BASE METAS)'!CL260</f>
        <v>0</v>
      </c>
      <c r="BI268" s="1">
        <f>'BASE METAS)'!FA260</f>
        <v>3</v>
      </c>
      <c r="BJ268" s="1">
        <f>'BASE METAS)'!FB260</f>
        <v>0</v>
      </c>
      <c r="BK268" s="1">
        <f>'BASE METAS)'!FC260</f>
        <v>0</v>
      </c>
      <c r="BL268" s="1">
        <f>'BASE METAS)'!FD260</f>
        <v>0</v>
      </c>
      <c r="BM268" s="1">
        <f>'BASE METAS)'!FE260</f>
        <v>0</v>
      </c>
      <c r="BN268" s="1">
        <f>'BASE METAS)'!FF260</f>
        <v>0</v>
      </c>
      <c r="BO268" s="1">
        <f>'BASE METAS)'!FG260</f>
        <v>0</v>
      </c>
      <c r="BP268" s="1">
        <f>'BASE METAS)'!FH260</f>
        <v>3</v>
      </c>
      <c r="BQ268" s="1">
        <f>'BASE METAS)'!FI260</f>
        <v>0</v>
      </c>
      <c r="BR268" s="1">
        <f>'BASE METAS)'!CV260</f>
        <v>0</v>
      </c>
      <c r="BS268" s="1">
        <f>'BASE METAS)'!CW260</f>
        <v>0</v>
      </c>
      <c r="BT268" s="1">
        <f>'BASE METAS)'!CX260</f>
        <v>0</v>
      </c>
      <c r="BU268" s="1" t="e">
        <f>'BASE METAS)'!#REF!</f>
        <v>#REF!</v>
      </c>
      <c r="BV268" s="1" t="e">
        <f>'BASE METAS)'!#REF!</f>
        <v>#REF!</v>
      </c>
      <c r="BW268" s="1" t="e">
        <f>'BASE METAS)'!#REF!</f>
        <v>#REF!</v>
      </c>
      <c r="BX268" s="1" t="e">
        <f>'BASE METAS)'!#REF!</f>
        <v>#REF!</v>
      </c>
      <c r="BY268" s="1" t="e">
        <f>'BASE METAS)'!#REF!</f>
        <v>#REF!</v>
      </c>
      <c r="BZ268" s="1" t="e">
        <f>'BASE METAS)'!#REF!</f>
        <v>#REF!</v>
      </c>
      <c r="CA268" s="1" t="e">
        <f>'BASE METAS)'!#REF!</f>
        <v>#REF!</v>
      </c>
      <c r="CB268" s="1" t="e">
        <f>'BASE METAS)'!#REF!</f>
        <v>#REF!</v>
      </c>
      <c r="CC268" s="1" t="e">
        <f>'BASE METAS)'!#REF!</f>
        <v>#REF!</v>
      </c>
      <c r="CD268" s="1">
        <f>'BASE METAS)'!FJ260</f>
        <v>3</v>
      </c>
      <c r="CE268" s="1">
        <f>'BASE METAS)'!FK260</f>
        <v>0</v>
      </c>
      <c r="CF268" s="1">
        <f>'BASE METAS)'!FL260</f>
        <v>0</v>
      </c>
      <c r="CG268" s="1">
        <f>'BASE METAS)'!FM260</f>
        <v>0</v>
      </c>
    </row>
    <row r="269" spans="1:85" ht="38.25" customHeight="1" x14ac:dyDescent="0.25">
      <c r="A269" s="1">
        <f>'BASE METAS)'!A261</f>
        <v>41</v>
      </c>
      <c r="B269" s="7145"/>
      <c r="C269" s="5684">
        <f>'BASE METAS)'!C261</f>
        <v>902</v>
      </c>
      <c r="D269" s="5684">
        <f>'BASE METAS)'!D261</f>
        <v>3</v>
      </c>
      <c r="E269" s="7102" t="str">
        <f>'BASE METAS)'!E261</f>
        <v>INFRAESTRUCTURA ECOLÓGICA MUNICIPAL</v>
      </c>
      <c r="F269" s="5706" t="str">
        <f>'BASE METAS)'!F261</f>
        <v>G00</v>
      </c>
      <c r="G269" s="5706" t="str">
        <f>'BASE METAS)'!G261</f>
        <v>137</v>
      </c>
      <c r="H269" s="5706" t="str">
        <f>'BASE METAS)'!H261</f>
        <v>11</v>
      </c>
      <c r="I269" s="5706" t="str">
        <f>'BASE METAS)'!I261</f>
        <v>01</v>
      </c>
      <c r="J269" s="5706" t="str">
        <f>'BASE METAS)'!J261</f>
        <v>01</v>
      </c>
      <c r="K269" s="5706" t="str">
        <f>'BASE METAS)'!K261</f>
        <v>05</v>
      </c>
      <c r="L269" s="5706" t="str">
        <f>'BASE METAS)'!L261</f>
        <v>04</v>
      </c>
      <c r="M269" s="5706" t="str">
        <f>'BASE METAS)'!M261</f>
        <v>101</v>
      </c>
      <c r="N269" s="5706" t="str">
        <f>'BASE METAS)'!N261</f>
        <v>Ecología</v>
      </c>
      <c r="O269" s="5697" t="str">
        <f>'BASE METAS)'!O261</f>
        <v xml:space="preserve">Simplificación Administrativa </v>
      </c>
      <c r="P269" s="5697" t="str">
        <f>'BASE METAS)'!P261</f>
        <v>Preservación del medio ambiente y los recursos naturales</v>
      </c>
      <c r="Q269" s="5697" t="str">
        <f>'BASE METAS)'!Q261</f>
        <v>Protección al ambiente y preservación de los recursos naturales</v>
      </c>
      <c r="R269" s="5697" t="str">
        <f>'BASE METAS)'!R261</f>
        <v>Protección al ambiente</v>
      </c>
      <c r="S269" s="5697" t="str">
        <f>'BASE METAS)'!S261</f>
        <v>Infraestructura ecológica</v>
      </c>
      <c r="T269" s="5697" t="str">
        <f>'BASE METAS)'!T261</f>
        <v>Infraestructura ecológica municipal</v>
      </c>
      <c r="U269" s="7726" t="str">
        <f>'BASE METAS)'!U261</f>
        <v>REDUCIR LAS EMISIONES DE CONTAMINANTES LÍQUIDOS, SÓLIDOS Y GASEOSOS EN LOS ESTABLECIMIENTOS INDUSTRIALES, DE SERVICIOS Y COMERCIO, MEDIANTE LA REALIZACIÓN DE VISITAS DE VERIFICACIÓN QUE CUMPLAN CON LA NORMATIVIDAD AMBIENTAL</v>
      </c>
      <c r="V269" s="5697" t="str">
        <f>'BASE METAS)'!V261</f>
        <v>Tlalnepantla Progresista</v>
      </c>
      <c r="W269" s="5694">
        <f>'BASE METAS)'!W261</f>
        <v>2873777.5</v>
      </c>
      <c r="X269" s="7102" t="str">
        <f>'BASE METAS)'!X261</f>
        <v>DEPARTAMENTO DE PROTECCIÓN Y NORMATIVIDAD AMBIENTAL</v>
      </c>
      <c r="Y269" s="457" t="str">
        <f>'BASE METAS)'!Y261</f>
        <v>01</v>
      </c>
      <c r="Z269" s="218" t="str">
        <f>'BASE METAS)'!Z261</f>
        <v>EMITIR CÉDULAS DE IMPACTO Y RIESGO AMBIENTAL.</v>
      </c>
      <c r="AA269" s="739" t="str">
        <f>'BASE METAS)'!AA261</f>
        <v xml:space="preserve">CÉDULA </v>
      </c>
      <c r="AB269" s="154">
        <f>'BASE METAS)'!AB261</f>
        <v>740</v>
      </c>
      <c r="AC269" s="154">
        <f>'BASE METAS)'!AC261</f>
        <v>160</v>
      </c>
      <c r="AD269" s="736">
        <f>'BASE METAS)'!AD261</f>
        <v>0.21621621621621623</v>
      </c>
      <c r="AE269" s="154">
        <f>'BASE METAS)'!AE261</f>
        <v>219</v>
      </c>
      <c r="AF269" s="155">
        <f>'BASE METAS)'!AF261</f>
        <v>0.29594594594594592</v>
      </c>
      <c r="AG269" s="154">
        <f>'BASE METAS)'!AG261</f>
        <v>201</v>
      </c>
      <c r="AH269" s="736">
        <f>'BASE METAS)'!AH261</f>
        <v>0.27162162162162162</v>
      </c>
      <c r="AI269" s="154">
        <f>'BASE METAS)'!AI261</f>
        <v>160</v>
      </c>
      <c r="AJ269" s="736">
        <f>'BASE METAS)'!AJ261</f>
        <v>0.21621621621621623</v>
      </c>
      <c r="AK269" s="211">
        <f>'BASE METAS)'!AK261</f>
        <v>1</v>
      </c>
      <c r="AL269" s="1102" t="str">
        <f>'BASE METAS)'!AL261</f>
        <v>01</v>
      </c>
      <c r="AM269" s="959" t="str">
        <f>'BASE METAS)'!AM261</f>
        <v>CÉDULAS DE IMPACTO Y RIÉSGO AMBIENTAL.</v>
      </c>
      <c r="AN269" s="959" t="str">
        <f>'BASE METAS)'!AN261</f>
        <v>MIDE EL NÚMERO DE CÉDULAS EMITIDAS CON RESPECTO A LAS PROGRAMADAS</v>
      </c>
      <c r="AO269" s="1344" t="str">
        <f>'BASE METAS)'!AU261</f>
        <v>DESEMPEÑO</v>
      </c>
      <c r="AP269" s="1344" t="str">
        <f>'BASE METAS)'!AO261</f>
        <v>NÚMERO DE CÉDULAS EMITIDAS (740)</v>
      </c>
      <c r="AQ269" s="1344" t="str">
        <f>'BASE METAS)'!AP261</f>
        <v>NÚMERO DE CÉDULAS PROGRAMADAS (740)</v>
      </c>
      <c r="AR269" s="1344">
        <f>'BASE METAS)'!AQ261</f>
        <v>100</v>
      </c>
      <c r="AS269" s="970" t="str">
        <f>'BASE METAS)'!AR261</f>
        <v xml:space="preserve">CÉDULAS </v>
      </c>
      <c r="AT269" s="970" t="str">
        <f>'BASE METAS)'!AS261</f>
        <v>EFICACIA</v>
      </c>
      <c r="AU269" s="1483">
        <f>'BASE METAS)'!BO261</f>
        <v>0</v>
      </c>
      <c r="AV269" s="1">
        <f>'BASE METAS)'!BQ261</f>
        <v>740</v>
      </c>
      <c r="AW269" s="1352">
        <f>'BASE METAS)'!BR261</f>
        <v>0</v>
      </c>
      <c r="AX269" s="1352">
        <f>'BASE METAS)'!BS261</f>
        <v>219</v>
      </c>
      <c r="AY269" s="1352">
        <f>'BASE METAS)'!BT261</f>
        <v>214</v>
      </c>
      <c r="AZ269" s="1352">
        <f>'BASE METAS)'!BU261</f>
        <v>5</v>
      </c>
      <c r="BA269" s="1352">
        <f>'BASE METAS)'!BV261</f>
        <v>0.97716894977168944</v>
      </c>
      <c r="BB269" s="1352">
        <f>'BASE METAS)'!BW261</f>
        <v>379</v>
      </c>
      <c r="BC269" s="1352">
        <f>'BASE METAS)'!BX261</f>
        <v>361</v>
      </c>
      <c r="BD269" s="942">
        <f>'BASE METAS)'!BY261</f>
        <v>0.51216216216216215</v>
      </c>
      <c r="BE269" s="942">
        <f>'BASE METAS)'!CG261</f>
        <v>165</v>
      </c>
      <c r="BF269" s="1">
        <f>'BASE METAS)'!CJ261</f>
        <v>0</v>
      </c>
      <c r="BG269" s="1">
        <f>'BASE METAS)'!CK261</f>
        <v>0</v>
      </c>
      <c r="BH269" s="1">
        <f>'BASE METAS)'!CL261</f>
        <v>0</v>
      </c>
      <c r="BI269" s="1">
        <f>'BASE METAS)'!CM261</f>
        <v>0</v>
      </c>
      <c r="BJ269" s="1">
        <f>'BASE METAS)'!CN261</f>
        <v>67</v>
      </c>
      <c r="BK269" s="1">
        <f>'BASE METAS)'!CO261</f>
        <v>98</v>
      </c>
      <c r="BL269" s="1">
        <f>'BASE METAS)'!CP261</f>
        <v>0</v>
      </c>
      <c r="BM269" s="1">
        <f>'BASE METAS)'!CQ261</f>
        <v>0</v>
      </c>
      <c r="BN269" s="1">
        <f>'BASE METAS)'!CR261</f>
        <v>0</v>
      </c>
      <c r="BO269" s="1">
        <f>'BASE METAS)'!CS261</f>
        <v>0</v>
      </c>
      <c r="BP269" s="1">
        <f>'BASE METAS)'!CT261</f>
        <v>0</v>
      </c>
      <c r="BQ269" s="1">
        <f>'BASE METAS)'!CU261</f>
        <v>0</v>
      </c>
      <c r="BR269" s="1">
        <f>'BASE METAS)'!CV261</f>
        <v>0</v>
      </c>
      <c r="BS269" s="1">
        <f>'BASE METAS)'!CW261</f>
        <v>0</v>
      </c>
      <c r="BT269" s="1">
        <f>'BASE METAS)'!CX261</f>
        <v>0</v>
      </c>
      <c r="BU269" s="1">
        <f>'BASE METAS)'!FA261</f>
        <v>740</v>
      </c>
      <c r="BV269" s="1">
        <f>'BASE METAS)'!FB261</f>
        <v>0</v>
      </c>
      <c r="BW269" s="1">
        <f>'BASE METAS)'!FC261</f>
        <v>75</v>
      </c>
      <c r="BX269" s="1">
        <f>'BASE METAS)'!FD261</f>
        <v>75</v>
      </c>
      <c r="BY269" s="1">
        <f>'BASE METAS)'!FE261</f>
        <v>0</v>
      </c>
      <c r="BZ269" s="1">
        <f>'BASE METAS)'!FF261</f>
        <v>0</v>
      </c>
      <c r="CA269" s="1">
        <f>'BASE METAS)'!FG261</f>
        <v>240</v>
      </c>
      <c r="CB269" s="1">
        <f>'BASE METAS)'!FH261</f>
        <v>500</v>
      </c>
      <c r="CC269" s="1">
        <f>'BASE METAS)'!FI261</f>
        <v>0.32432432432432434</v>
      </c>
      <c r="CD269" s="1">
        <f>'BASE METAS)'!FJ261</f>
        <v>740</v>
      </c>
      <c r="CE269" s="1">
        <f>'BASE METAS)'!FK261</f>
        <v>0</v>
      </c>
      <c r="CF269" s="1">
        <f>'BASE METAS)'!FL261</f>
        <v>71</v>
      </c>
      <c r="CG269" s="1">
        <f>'BASE METAS)'!FM261</f>
        <v>40</v>
      </c>
    </row>
    <row r="270" spans="1:85" ht="51" customHeight="1" x14ac:dyDescent="0.25">
      <c r="A270" s="1">
        <f>'BASE METAS)'!A262</f>
        <v>0</v>
      </c>
      <c r="B270" s="7145"/>
      <c r="C270" s="5685"/>
      <c r="D270" s="5685"/>
      <c r="E270" s="7145"/>
      <c r="F270" s="5707"/>
      <c r="G270" s="5707"/>
      <c r="H270" s="5707"/>
      <c r="I270" s="5707"/>
      <c r="J270" s="5707"/>
      <c r="K270" s="5707"/>
      <c r="L270" s="5707"/>
      <c r="M270" s="5707"/>
      <c r="N270" s="5707"/>
      <c r="O270" s="5698"/>
      <c r="P270" s="5698"/>
      <c r="Q270" s="5698"/>
      <c r="R270" s="5698"/>
      <c r="S270" s="5698"/>
      <c r="T270" s="5698"/>
      <c r="U270" s="7727"/>
      <c r="V270" s="5698"/>
      <c r="W270" s="5695"/>
      <c r="X270" s="7145"/>
      <c r="Y270" s="458" t="str">
        <f>'BASE METAS)'!Y262</f>
        <v>02</v>
      </c>
      <c r="Z270" s="219" t="str">
        <f>'BASE METAS)'!Z262</f>
        <v>EVALUAR Y OTORGAR REGISTROS DE PRESTADOR DE SERVICIOS EN MATERIA DE RECOLECCIÓN, TRASLADO, MANEJO Y DISPOSICIÓN FINAL DE RESIDUOS SÓLIDOS DE MANEJO ESPECIAL.</v>
      </c>
      <c r="AA270" s="536" t="str">
        <f>'BASE METAS)'!AA262</f>
        <v>REGISTRO</v>
      </c>
      <c r="AB270" s="157">
        <f>'BASE METAS)'!AB262</f>
        <v>27</v>
      </c>
      <c r="AC270" s="157">
        <f>'BASE METAS)'!AC262</f>
        <v>10</v>
      </c>
      <c r="AD270" s="208">
        <f>'BASE METAS)'!AD262</f>
        <v>0.37037037037037035</v>
      </c>
      <c r="AE270" s="157">
        <f>'BASE METAS)'!AE262</f>
        <v>8</v>
      </c>
      <c r="AF270" s="158">
        <f>'BASE METAS)'!AF262</f>
        <v>0.29629629629629628</v>
      </c>
      <c r="AG270" s="157">
        <f>'BASE METAS)'!AG262</f>
        <v>4</v>
      </c>
      <c r="AH270" s="208">
        <f>'BASE METAS)'!AH262</f>
        <v>0.14814814814814814</v>
      </c>
      <c r="AI270" s="157">
        <f>'BASE METAS)'!AI262</f>
        <v>5</v>
      </c>
      <c r="AJ270" s="208">
        <f>'BASE METAS)'!AJ262</f>
        <v>0.18518518518518517</v>
      </c>
      <c r="AK270" s="211">
        <f>'BASE METAS)'!AK262</f>
        <v>1</v>
      </c>
      <c r="AL270" s="1102" t="str">
        <f>'BASE METAS)'!AL262</f>
        <v>02</v>
      </c>
      <c r="AM270" s="959" t="str">
        <f>'BASE METAS)'!AM262</f>
        <v xml:space="preserve">REGISTROS DE PRESTADOR DE SERVICIOS EN MATERIA DE RECOLECCIÓN, TRASLADO, MANEJO Y DISPOSICIÓN FINAL DE RESIDUOS SÓLIDOS DE MANEJO ESPECIAL.
</v>
      </c>
      <c r="AN270" s="959" t="str">
        <f>'BASE METAS)'!AN262</f>
        <v>MIDE EL NÚMERO DE REGISTROS OTORGADOS CON RESPECTO A LOS PROGRAMADOS.</v>
      </c>
      <c r="AO270" s="1344" t="str">
        <f>'BASE METAS)'!AU262</f>
        <v>DESEMPEÑO</v>
      </c>
      <c r="AP270" s="970" t="str">
        <f>'BASE METAS)'!AO262</f>
        <v xml:space="preserve">   (NÚMERO DE REGISTROS OTORGADOS (27)</v>
      </c>
      <c r="AQ270" s="970" t="str">
        <f>'BASE METAS)'!AP262</f>
        <v>NÚMERO DE REGISTROS PROGRAMADOS (27)</v>
      </c>
      <c r="AR270" s="970">
        <f>'BASE METAS)'!AQ262</f>
        <v>100</v>
      </c>
      <c r="AS270" s="970" t="str">
        <f>'BASE METAS)'!AR262</f>
        <v>REGISTROS</v>
      </c>
      <c r="AT270" s="970" t="str">
        <f>'BASE METAS)'!AS262</f>
        <v>EFICACIA</v>
      </c>
      <c r="AU270" s="1483">
        <f>'BASE METAS)'!BO262</f>
        <v>0</v>
      </c>
      <c r="AV270" s="1">
        <f>'BASE METAS)'!BQ262</f>
        <v>27</v>
      </c>
      <c r="AW270" s="1352">
        <f>'BASE METAS)'!BR262</f>
        <v>0</v>
      </c>
      <c r="AX270" s="1352">
        <f>'BASE METAS)'!BS262</f>
        <v>8</v>
      </c>
      <c r="AY270" s="1352">
        <f>'BASE METAS)'!BT262</f>
        <v>11</v>
      </c>
      <c r="AZ270" s="1352">
        <f>'BASE METAS)'!BU262</f>
        <v>-3</v>
      </c>
      <c r="BA270" s="1352">
        <f>'BASE METAS)'!BV262</f>
        <v>1.375</v>
      </c>
      <c r="BB270" s="1352">
        <f>'BASE METAS)'!BW262</f>
        <v>22</v>
      </c>
      <c r="BC270" s="1352">
        <f>'BASE METAS)'!BX262</f>
        <v>5</v>
      </c>
      <c r="BD270" s="1352">
        <f>'BASE METAS)'!BY262</f>
        <v>0.81481481481481477</v>
      </c>
      <c r="BE270" s="1352">
        <f>'BASE METAS)'!CG262</f>
        <v>11</v>
      </c>
      <c r="BF270" s="1">
        <f>'BASE METAS)'!CJ262</f>
        <v>0</v>
      </c>
      <c r="BG270" s="1">
        <f>'BASE METAS)'!CK262</f>
        <v>0</v>
      </c>
      <c r="BH270" s="1">
        <f>'BASE METAS)'!CL262</f>
        <v>0</v>
      </c>
      <c r="BI270" s="1">
        <f>'BASE METAS)'!CM262</f>
        <v>0</v>
      </c>
      <c r="BJ270" s="1">
        <f>'BASE METAS)'!CN262</f>
        <v>0</v>
      </c>
      <c r="BK270" s="1">
        <f>'BASE METAS)'!CO262</f>
        <v>10</v>
      </c>
      <c r="BL270" s="1">
        <f>'BASE METAS)'!CP262</f>
        <v>0</v>
      </c>
      <c r="BM270" s="1">
        <f>'BASE METAS)'!CQ262</f>
        <v>0</v>
      </c>
      <c r="BN270" s="1">
        <f>'BASE METAS)'!CR262</f>
        <v>0</v>
      </c>
      <c r="BO270" s="1">
        <f>'BASE METAS)'!CS262</f>
        <v>0</v>
      </c>
      <c r="BP270" s="1">
        <f>'BASE METAS)'!CT262</f>
        <v>0</v>
      </c>
      <c r="BQ270" s="1">
        <f>'BASE METAS)'!CU262</f>
        <v>0</v>
      </c>
      <c r="BR270" s="1">
        <f>'BASE METAS)'!CV262</f>
        <v>0</v>
      </c>
      <c r="BS270" s="1">
        <f>'BASE METAS)'!CW262</f>
        <v>0</v>
      </c>
      <c r="BT270" s="1">
        <f>'BASE METAS)'!CX262</f>
        <v>0</v>
      </c>
      <c r="BU270" s="1">
        <f>'BASE METAS)'!FA262</f>
        <v>27</v>
      </c>
      <c r="BV270" s="1">
        <f>'BASE METAS)'!FB262</f>
        <v>0</v>
      </c>
      <c r="BW270" s="1">
        <f>'BASE METAS)'!FC262</f>
        <v>6</v>
      </c>
      <c r="BX270" s="1">
        <f>'BASE METAS)'!FD262</f>
        <v>6</v>
      </c>
      <c r="BY270" s="1">
        <f>'BASE METAS)'!FE262</f>
        <v>0</v>
      </c>
      <c r="BZ270" s="1">
        <f>'BASE METAS)'!FF262</f>
        <v>0</v>
      </c>
      <c r="CA270" s="1">
        <f>'BASE METAS)'!FG262</f>
        <v>17</v>
      </c>
      <c r="CB270" s="1">
        <f>'BASE METAS)'!FH262</f>
        <v>10</v>
      </c>
      <c r="CC270" s="1">
        <f>'BASE METAS)'!FI262</f>
        <v>0.62962962962962965</v>
      </c>
      <c r="CD270" s="1">
        <f>'BASE METAS)'!FJ262</f>
        <v>27</v>
      </c>
      <c r="CE270" s="1">
        <f>'BASE METAS)'!FK262</f>
        <v>0</v>
      </c>
      <c r="CF270" s="1">
        <f>'BASE METAS)'!FL262</f>
        <v>2</v>
      </c>
      <c r="CG270" s="1">
        <f>'BASE METAS)'!FM262</f>
        <v>3</v>
      </c>
    </row>
    <row r="271" spans="1:85" ht="58.5" customHeight="1" x14ac:dyDescent="0.25">
      <c r="A271" s="1">
        <f>'BASE METAS)'!A263</f>
        <v>0</v>
      </c>
      <c r="B271" s="7145"/>
      <c r="C271" s="5685"/>
      <c r="D271" s="5685"/>
      <c r="E271" s="7145"/>
      <c r="F271" s="5707"/>
      <c r="G271" s="5707"/>
      <c r="H271" s="5707"/>
      <c r="I271" s="5707"/>
      <c r="J271" s="5707"/>
      <c r="K271" s="5707"/>
      <c r="L271" s="5707"/>
      <c r="M271" s="5707"/>
      <c r="N271" s="5707"/>
      <c r="O271" s="5698"/>
      <c r="P271" s="5698"/>
      <c r="Q271" s="5698"/>
      <c r="R271" s="5698"/>
      <c r="S271" s="5698"/>
      <c r="T271" s="5698"/>
      <c r="U271" s="7727"/>
      <c r="V271" s="5698"/>
      <c r="W271" s="5695"/>
      <c r="X271" s="7145"/>
      <c r="Y271" s="458" t="str">
        <f>'BASE METAS)'!Y263</f>
        <v>03</v>
      </c>
      <c r="Z271" s="219" t="str">
        <f>'BASE METAS)'!Z263</f>
        <v>DIFUNDIR EL PROYECTO DE MANEJO INTEGRAL DE RESIDUOS AUTOMOTRICES</v>
      </c>
      <c r="AA271" s="531" t="str">
        <f>'BASE METAS)'!AA263</f>
        <v xml:space="preserve">PERSONA </v>
      </c>
      <c r="AB271" s="157">
        <f>'BASE METAS)'!AB263</f>
        <v>900</v>
      </c>
      <c r="AC271" s="157">
        <f>'BASE METAS)'!AC263</f>
        <v>50</v>
      </c>
      <c r="AD271" s="208">
        <f>'BASE METAS)'!AD263</f>
        <v>5.5555555555555552E-2</v>
      </c>
      <c r="AE271" s="157">
        <f>'BASE METAS)'!AE263</f>
        <v>300</v>
      </c>
      <c r="AF271" s="158">
        <f>'BASE METAS)'!AF263</f>
        <v>0.33333333333333331</v>
      </c>
      <c r="AG271" s="157">
        <f>'BASE METAS)'!AG263</f>
        <v>300</v>
      </c>
      <c r="AH271" s="208">
        <f>'BASE METAS)'!AH263</f>
        <v>0.33333333333333331</v>
      </c>
      <c r="AI271" s="157">
        <f>'BASE METAS)'!AI263</f>
        <v>250</v>
      </c>
      <c r="AJ271" s="208">
        <f>'BASE METAS)'!AJ263</f>
        <v>0.27777777777777779</v>
      </c>
      <c r="AK271" s="211">
        <f>'BASE METAS)'!AK263</f>
        <v>0.99999999999999989</v>
      </c>
      <c r="AL271" s="1102" t="str">
        <f>'BASE METAS)'!AL263</f>
        <v>03</v>
      </c>
      <c r="AM271" s="959" t="str">
        <f>'BASE METAS)'!AM263</f>
        <v>DIFUSIÓN DEL PROYECTO DE MANEJO INTEGRAL DE RESIDUOS AUTOMOTRICES.</v>
      </c>
      <c r="AN271" s="959" t="str">
        <f>'BASE METAS)'!AN263</f>
        <v>MIDE EL NÚMERO DE PERSONAS ENTERADAS DEL PROYECTO, CON RESPECTO A LAS PROGRAMADAS.</v>
      </c>
      <c r="AO271" s="1344" t="str">
        <f>'BASE METAS)'!AU263</f>
        <v>DESEMPEÑO</v>
      </c>
      <c r="AP271" s="1344" t="str">
        <f>'BASE METAS)'!AO263</f>
        <v>(NÚMERO DE PERSONAS ENTERADAS (900)</v>
      </c>
      <c r="AQ271" s="1344" t="str">
        <f>'BASE METAS)'!AP263</f>
        <v>NÚMERO DE PERSONAS PROGRAMADAS (900)</v>
      </c>
      <c r="AR271" s="1344">
        <f>'BASE METAS)'!AQ263</f>
        <v>100</v>
      </c>
      <c r="AS271" s="970" t="str">
        <f>'BASE METAS)'!AR263</f>
        <v>PERSONAS</v>
      </c>
      <c r="AT271" s="970" t="str">
        <f>'BASE METAS)'!AS263</f>
        <v>EFICACIA</v>
      </c>
      <c r="AU271" s="1483">
        <f>'BASE METAS)'!BO263</f>
        <v>0</v>
      </c>
      <c r="AV271" s="1">
        <f>'BASE METAS)'!BQ263</f>
        <v>900</v>
      </c>
      <c r="AW271" s="1">
        <f>'BASE METAS)'!BR263</f>
        <v>0</v>
      </c>
      <c r="AX271" s="1">
        <f>'BASE METAS)'!BS263</f>
        <v>300</v>
      </c>
      <c r="AY271" s="1">
        <f>'BASE METAS)'!BT263</f>
        <v>300</v>
      </c>
      <c r="AZ271" s="1">
        <f>'BASE METAS)'!BU263</f>
        <v>0</v>
      </c>
      <c r="BA271" s="1">
        <f>'BASE METAS)'!BV263</f>
        <v>1</v>
      </c>
      <c r="BB271" s="1">
        <f>'BASE METAS)'!BW263</f>
        <v>350</v>
      </c>
      <c r="BC271" s="1">
        <f>'BASE METAS)'!BX263</f>
        <v>550</v>
      </c>
      <c r="BD271" s="1">
        <f>'BASE METAS)'!BY263</f>
        <v>0.3888888888888889</v>
      </c>
      <c r="BE271" s="1">
        <f>'BASE METAS)'!CG263</f>
        <v>50</v>
      </c>
      <c r="BF271" s="1">
        <f>'BASE METAS)'!CJ263</f>
        <v>0</v>
      </c>
      <c r="BG271" s="1">
        <f>'BASE METAS)'!CK263</f>
        <v>0</v>
      </c>
      <c r="BH271" s="1">
        <f>'BASE METAS)'!CL263</f>
        <v>0</v>
      </c>
      <c r="BI271" s="1">
        <f>'BASE METAS)'!CM263</f>
        <v>0</v>
      </c>
      <c r="BJ271" s="1">
        <f>'BASE METAS)'!CN263</f>
        <v>0</v>
      </c>
      <c r="BK271" s="1">
        <f>'BASE METAS)'!CO263</f>
        <v>50</v>
      </c>
      <c r="BL271" s="1">
        <f>'BASE METAS)'!CP263</f>
        <v>0</v>
      </c>
      <c r="BM271" s="1">
        <f>'BASE METAS)'!CQ263</f>
        <v>0</v>
      </c>
      <c r="BN271" s="1">
        <f>'BASE METAS)'!CR263</f>
        <v>0</v>
      </c>
      <c r="BO271" s="1">
        <f>'BASE METAS)'!CS263</f>
        <v>0</v>
      </c>
      <c r="BP271" s="1">
        <f>'BASE METAS)'!CT263</f>
        <v>0</v>
      </c>
      <c r="BQ271" s="1">
        <f>'BASE METAS)'!CU263</f>
        <v>0</v>
      </c>
      <c r="BR271" s="1">
        <f>'BASE METAS)'!CV263</f>
        <v>0</v>
      </c>
      <c r="BS271" s="1">
        <f>'BASE METAS)'!CW263</f>
        <v>0</v>
      </c>
      <c r="BT271" s="1">
        <f>'BASE METAS)'!CX263</f>
        <v>0</v>
      </c>
      <c r="BU271" s="1">
        <f>'BASE METAS)'!FA263</f>
        <v>900</v>
      </c>
      <c r="BV271" s="1">
        <f>'BASE METAS)'!FB263</f>
        <v>0</v>
      </c>
      <c r="BW271" s="1">
        <f>'BASE METAS)'!FC263</f>
        <v>100</v>
      </c>
      <c r="BX271" s="1">
        <f>'BASE METAS)'!FD263</f>
        <v>100</v>
      </c>
      <c r="BY271" s="1">
        <f>'BASE METAS)'!FE263</f>
        <v>0</v>
      </c>
      <c r="BZ271" s="1">
        <f>'BASE METAS)'!FF263</f>
        <v>0</v>
      </c>
      <c r="CA271" s="1">
        <f>'BASE METAS)'!FG263</f>
        <v>150</v>
      </c>
      <c r="CB271" s="1">
        <f>'BASE METAS)'!FH263</f>
        <v>750</v>
      </c>
      <c r="CC271" s="1">
        <f>'BASE METAS)'!FI263</f>
        <v>0.16666666666666666</v>
      </c>
      <c r="CD271" s="1">
        <f>'BASE METAS)'!FJ263</f>
        <v>900</v>
      </c>
      <c r="CE271" s="1">
        <f>'BASE METAS)'!FK263</f>
        <v>0</v>
      </c>
      <c r="CF271" s="1">
        <f>'BASE METAS)'!FL263</f>
        <v>100</v>
      </c>
      <c r="CG271" s="1">
        <f>'BASE METAS)'!FM263</f>
        <v>100</v>
      </c>
    </row>
    <row r="272" spans="1:85" ht="165.75" x14ac:dyDescent="0.25">
      <c r="A272" s="1">
        <f>'BASE METAS)'!A264</f>
        <v>0</v>
      </c>
      <c r="B272" s="7103"/>
      <c r="C272" s="5686"/>
      <c r="D272" s="5686"/>
      <c r="E272" s="7103"/>
      <c r="F272" s="5708"/>
      <c r="G272" s="5708"/>
      <c r="H272" s="5708"/>
      <c r="I272" s="5708"/>
      <c r="J272" s="5708"/>
      <c r="K272" s="5708"/>
      <c r="L272" s="5708"/>
      <c r="M272" s="5708"/>
      <c r="N272" s="5708"/>
      <c r="O272" s="5699"/>
      <c r="P272" s="5699"/>
      <c r="Q272" s="5699"/>
      <c r="R272" s="5699"/>
      <c r="S272" s="5699"/>
      <c r="T272" s="5699"/>
      <c r="U272" s="7728"/>
      <c r="V272" s="5699"/>
      <c r="W272" s="5696"/>
      <c r="X272" s="7103"/>
      <c r="Y272" s="461" t="str">
        <f>'BASE METAS)'!Y264</f>
        <v>04</v>
      </c>
      <c r="Z272" s="226" t="str">
        <f>'BASE METAS)'!Z264</f>
        <v>DIFUNDIR EL PROYECTO DE GENERACIÓN DE BIODIESEL, CON GRASAS Y ACEITES VEGETALES.</v>
      </c>
      <c r="AA272" s="750" t="str">
        <f>'BASE METAS)'!AA264</f>
        <v xml:space="preserve">PERSONA </v>
      </c>
      <c r="AB272" s="162">
        <f>'BASE METAS)'!AB264</f>
        <v>900</v>
      </c>
      <c r="AC272" s="162">
        <f>'BASE METAS)'!AC264</f>
        <v>50</v>
      </c>
      <c r="AD272" s="471">
        <f>'BASE METAS)'!AD264</f>
        <v>5.5555555555555552E-2</v>
      </c>
      <c r="AE272" s="162">
        <f>'BASE METAS)'!AE264</f>
        <v>300</v>
      </c>
      <c r="AF272" s="163">
        <f>'BASE METAS)'!AF264</f>
        <v>0.33333333333333331</v>
      </c>
      <c r="AG272" s="162">
        <f>'BASE METAS)'!AG264</f>
        <v>300</v>
      </c>
      <c r="AH272" s="471">
        <f>'BASE METAS)'!AH264</f>
        <v>0.33333333333333331</v>
      </c>
      <c r="AI272" s="162">
        <f>'BASE METAS)'!AI264</f>
        <v>250</v>
      </c>
      <c r="AJ272" s="471">
        <f>'BASE METAS)'!AJ264</f>
        <v>0.27777777777777779</v>
      </c>
      <c r="AK272" s="211">
        <f>'BASE METAS)'!AK264</f>
        <v>0.99999999999999989</v>
      </c>
      <c r="AL272" s="1102" t="str">
        <f>'BASE METAS)'!AL264</f>
        <v>04</v>
      </c>
      <c r="AM272" s="970" t="str">
        <f>'BASE METAS)'!AM264</f>
        <v>DIFUSIÓN DEL PROYECTO DE GENERACIÓN DE BIODIESEL, CON GRASAS Y ACEITES VEGETALES.</v>
      </c>
      <c r="AN272" s="970" t="str">
        <f>'BASE METAS)'!AN264</f>
        <v>MIDE EL NÚMERO DE PERSONAS ENTERADAS, SOBRE LAS PROGRAMADAS</v>
      </c>
      <c r="AO272" s="1344" t="str">
        <f>'BASE METAS)'!AU264</f>
        <v>DESEMPEÑO</v>
      </c>
      <c r="AP272" s="1344" t="str">
        <f>'BASE METAS)'!AO264</f>
        <v>(NÚMERO DE PERSONAS ENTERADAS (900)</v>
      </c>
      <c r="AQ272" s="1344" t="str">
        <f>'BASE METAS)'!AP264</f>
        <v>NÚMERO DE PERSONAS PROGRAMADAS (900)</v>
      </c>
      <c r="AR272" s="1344">
        <f>'BASE METAS)'!AQ264</f>
        <v>100</v>
      </c>
      <c r="AS272" s="970" t="str">
        <f>'BASE METAS)'!AR264</f>
        <v>INSPECTORES</v>
      </c>
      <c r="AT272" s="970" t="str">
        <f>'BASE METAS)'!AS264</f>
        <v>EFICACIA</v>
      </c>
      <c r="AU272" s="1483">
        <f>'BASE METAS)'!BO264</f>
        <v>0</v>
      </c>
      <c r="AV272" s="1">
        <f>'BASE METAS)'!BQ264</f>
        <v>900</v>
      </c>
      <c r="AW272" s="1">
        <f>'BASE METAS)'!BR264</f>
        <v>0</v>
      </c>
      <c r="AX272" s="1">
        <f>'BASE METAS)'!BS264</f>
        <v>300</v>
      </c>
      <c r="AY272" s="1">
        <f>'BASE METAS)'!BT264</f>
        <v>300</v>
      </c>
      <c r="AZ272" s="1">
        <f>'BASE METAS)'!BU264</f>
        <v>0</v>
      </c>
      <c r="BA272" s="1">
        <f>'BASE METAS)'!BV264</f>
        <v>1</v>
      </c>
      <c r="BB272" s="1">
        <f>'BASE METAS)'!BW264</f>
        <v>350</v>
      </c>
      <c r="BC272" s="1">
        <f>'BASE METAS)'!BX264</f>
        <v>550</v>
      </c>
      <c r="BD272" s="1">
        <f>'BASE METAS)'!BY264</f>
        <v>0.3888888888888889</v>
      </c>
      <c r="BE272" s="1">
        <f>'BASE METAS)'!CG264</f>
        <v>50</v>
      </c>
      <c r="BF272" s="1">
        <f>'BASE METAS)'!CJ264</f>
        <v>0</v>
      </c>
      <c r="BG272" s="1">
        <f>'BASE METAS)'!CK264</f>
        <v>0</v>
      </c>
      <c r="BH272" s="1">
        <f>'BASE METAS)'!CL264</f>
        <v>0</v>
      </c>
      <c r="BI272" s="1">
        <f>'BASE METAS)'!CM264</f>
        <v>0</v>
      </c>
      <c r="BJ272" s="1">
        <f>'BASE METAS)'!CN264</f>
        <v>0</v>
      </c>
      <c r="BK272" s="1">
        <f>'BASE METAS)'!CO264</f>
        <v>50</v>
      </c>
      <c r="BL272" s="1">
        <f>'BASE METAS)'!CP264</f>
        <v>0</v>
      </c>
      <c r="BM272" s="1">
        <f>'BASE METAS)'!CQ264</f>
        <v>0</v>
      </c>
      <c r="BN272" s="1">
        <f>'BASE METAS)'!CR264</f>
        <v>0</v>
      </c>
      <c r="BO272" s="1">
        <f>'BASE METAS)'!CS264</f>
        <v>0</v>
      </c>
      <c r="BP272" s="1">
        <f>'BASE METAS)'!CT264</f>
        <v>0</v>
      </c>
      <c r="BQ272" s="1">
        <f>'BASE METAS)'!CU264</f>
        <v>0</v>
      </c>
      <c r="BR272" s="1">
        <f>'BASE METAS)'!CV264</f>
        <v>0</v>
      </c>
      <c r="BS272" s="1">
        <f>'BASE METAS)'!CW264</f>
        <v>0</v>
      </c>
      <c r="BT272" s="1">
        <f>'BASE METAS)'!CX264</f>
        <v>0</v>
      </c>
      <c r="BU272" s="1">
        <f>'BASE METAS)'!FA264</f>
        <v>900</v>
      </c>
      <c r="BV272" s="1">
        <f>'BASE METAS)'!FB264</f>
        <v>0</v>
      </c>
      <c r="BW272" s="1">
        <f>'BASE METAS)'!FC264</f>
        <v>100</v>
      </c>
      <c r="BX272" s="1">
        <f>'BASE METAS)'!FD264</f>
        <v>100</v>
      </c>
      <c r="BY272" s="1">
        <f>'BASE METAS)'!FE264</f>
        <v>0</v>
      </c>
      <c r="BZ272" s="1">
        <f>'BASE METAS)'!FF264</f>
        <v>0</v>
      </c>
      <c r="CA272" s="1">
        <f>'BASE METAS)'!FG264</f>
        <v>150</v>
      </c>
      <c r="CB272" s="1">
        <f>'BASE METAS)'!FH264</f>
        <v>750</v>
      </c>
      <c r="CC272" s="1">
        <f>'BASE METAS)'!FI264</f>
        <v>0.16666666666666666</v>
      </c>
      <c r="CD272" s="1">
        <f>'BASE METAS)'!FJ264</f>
        <v>900</v>
      </c>
      <c r="CE272" s="1">
        <f>'BASE METAS)'!FK264</f>
        <v>0</v>
      </c>
      <c r="CF272" s="1">
        <f>'BASE METAS)'!FL264</f>
        <v>100</v>
      </c>
      <c r="CG272" s="1">
        <f>'BASE METAS)'!FM264</f>
        <v>100</v>
      </c>
    </row>
    <row r="273" spans="1:85" ht="12" x14ac:dyDescent="0.25">
      <c r="A273" s="1">
        <f>'BASE METAS)'!A265</f>
        <v>0</v>
      </c>
      <c r="B273" s="1">
        <f>'BASE METAS)'!B265</f>
        <v>0</v>
      </c>
      <c r="C273" s="1">
        <f>'BASE METAS)'!C265</f>
        <v>0</v>
      </c>
      <c r="D273" s="1">
        <f>'BASE METAS)'!D265</f>
        <v>0</v>
      </c>
      <c r="E273" s="12">
        <f>'BASE METAS)'!E265</f>
        <v>0</v>
      </c>
      <c r="F273" s="3">
        <f>'BASE METAS)'!F265</f>
        <v>0</v>
      </c>
      <c r="G273" s="3">
        <f>'BASE METAS)'!G265</f>
        <v>0</v>
      </c>
      <c r="H273" s="3">
        <f>'BASE METAS)'!H265</f>
        <v>0</v>
      </c>
      <c r="I273" s="3">
        <f>'BASE METAS)'!I265</f>
        <v>0</v>
      </c>
      <c r="J273" s="7148" t="str">
        <f>'BASE METAS)'!J265</f>
        <v>TOTAL</v>
      </c>
      <c r="K273" s="7148"/>
      <c r="L273" s="7148"/>
      <c r="M273" s="7148"/>
      <c r="N273" s="1362">
        <f>'BASE METAS)'!N265</f>
        <v>0</v>
      </c>
      <c r="O273" s="1362">
        <f>'BASE METAS)'!O265</f>
        <v>0</v>
      </c>
      <c r="P273" s="1362">
        <f>'BASE METAS)'!P265</f>
        <v>0</v>
      </c>
      <c r="Q273" s="1362">
        <f>'BASE METAS)'!Q265</f>
        <v>0</v>
      </c>
      <c r="R273" s="1362">
        <f>'BASE METAS)'!R265</f>
        <v>0</v>
      </c>
      <c r="S273" s="1362">
        <f>'BASE METAS)'!S265</f>
        <v>0</v>
      </c>
      <c r="T273" s="1362">
        <f>'BASE METAS)'!T265</f>
        <v>0</v>
      </c>
      <c r="U273" s="922">
        <f>'BASE METAS)'!U265</f>
        <v>0</v>
      </c>
      <c r="V273" s="1362">
        <f>'BASE METAS)'!V265</f>
        <v>0</v>
      </c>
      <c r="W273" s="19">
        <f>'BASE METAS)'!W265</f>
        <v>14582330.789999999</v>
      </c>
      <c r="X273" s="12">
        <f>'BASE METAS)'!X265</f>
        <v>0</v>
      </c>
      <c r="Y273" s="1">
        <f>'BASE METAS)'!Y265</f>
        <v>0</v>
      </c>
      <c r="Z273" s="1">
        <f>'BASE METAS)'!Z265</f>
        <v>0</v>
      </c>
      <c r="AA273" s="1">
        <f>'BASE METAS)'!AA265</f>
        <v>0</v>
      </c>
      <c r="AB273" s="1">
        <f>'BASE METAS)'!AB265</f>
        <v>0</v>
      </c>
      <c r="AC273" s="1">
        <f>'BASE METAS)'!AC265</f>
        <v>0</v>
      </c>
      <c r="AD273" s="1">
        <f>'BASE METAS)'!AD265</f>
        <v>0</v>
      </c>
      <c r="AE273" s="1">
        <f>'BASE METAS)'!AE265</f>
        <v>0</v>
      </c>
      <c r="AF273" s="1">
        <f>'BASE METAS)'!AF265</f>
        <v>0</v>
      </c>
      <c r="AG273" s="1">
        <f>'BASE METAS)'!AG265</f>
        <v>0</v>
      </c>
      <c r="AH273" s="1">
        <f>'BASE METAS)'!AH265</f>
        <v>0</v>
      </c>
      <c r="AI273" s="1">
        <f>'BASE METAS)'!AI265</f>
        <v>0</v>
      </c>
      <c r="AJ273" s="1">
        <f>'BASE METAS)'!AJ265</f>
        <v>0</v>
      </c>
      <c r="AK273" s="1">
        <f>'BASE METAS)'!AK265</f>
        <v>0</v>
      </c>
      <c r="AL273" s="934">
        <f>'BASE METAS)'!AL265</f>
        <v>0</v>
      </c>
      <c r="AM273" s="1">
        <f>'BASE METAS)'!AM265</f>
        <v>0</v>
      </c>
      <c r="AN273" s="1">
        <f>'BASE METAS)'!AN265</f>
        <v>0</v>
      </c>
      <c r="AO273" s="1">
        <f>'BASE METAS)'!AU265</f>
        <v>0</v>
      </c>
      <c r="AP273" s="1">
        <f>'BASE METAS)'!AO265</f>
        <v>0</v>
      </c>
      <c r="AQ273" s="1">
        <f>'BASE METAS)'!AP265</f>
        <v>0</v>
      </c>
      <c r="AR273" s="1">
        <f>'BASE METAS)'!AQ265</f>
        <v>0</v>
      </c>
      <c r="AS273" s="1">
        <f>'BASE METAS)'!AR265</f>
        <v>0</v>
      </c>
      <c r="AT273" s="1">
        <f>'BASE METAS)'!AS265</f>
        <v>0</v>
      </c>
      <c r="AU273" s="1479">
        <f>'BASE METAS)'!BO265</f>
        <v>0</v>
      </c>
      <c r="AV273" s="1">
        <f>'BASE METAS)'!BQ265</f>
        <v>0</v>
      </c>
      <c r="AW273" s="1">
        <f>'BASE METAS)'!BR265</f>
        <v>0</v>
      </c>
      <c r="AX273" s="1">
        <f>'BASE METAS)'!BS265</f>
        <v>0</v>
      </c>
      <c r="AY273" s="1">
        <f>'BASE METAS)'!BT265</f>
        <v>0</v>
      </c>
      <c r="AZ273" s="1">
        <f>'BASE METAS)'!BU265</f>
        <v>0</v>
      </c>
      <c r="BA273" s="1">
        <f>'BASE METAS)'!BV265</f>
        <v>0</v>
      </c>
      <c r="BB273" s="1">
        <f>'BASE METAS)'!BW265</f>
        <v>0</v>
      </c>
      <c r="BC273" s="1">
        <f>'BASE METAS)'!BX265</f>
        <v>0</v>
      </c>
      <c r="BD273" s="1">
        <f>'BASE METAS)'!BY265</f>
        <v>0</v>
      </c>
      <c r="BE273" s="1">
        <f>'BASE METAS)'!CG265</f>
        <v>0</v>
      </c>
      <c r="BF273" s="1">
        <f>'BASE METAS)'!CJ265</f>
        <v>0</v>
      </c>
      <c r="BG273" s="1">
        <f>'BASE METAS)'!CK265</f>
        <v>0</v>
      </c>
      <c r="BH273" s="1">
        <f>'BASE METAS)'!CL265</f>
        <v>0</v>
      </c>
      <c r="BI273" s="1">
        <f>'BASE METAS)'!CM265</f>
        <v>0</v>
      </c>
      <c r="BJ273" s="1">
        <f>'BASE METAS)'!CN265</f>
        <v>0</v>
      </c>
      <c r="BK273" s="1">
        <f>'BASE METAS)'!CO265</f>
        <v>0</v>
      </c>
      <c r="BL273" s="1">
        <f>'BASE METAS)'!CP265</f>
        <v>0</v>
      </c>
      <c r="BM273" s="1">
        <f>'BASE METAS)'!CQ265</f>
        <v>0</v>
      </c>
      <c r="BN273" s="1">
        <f>'BASE METAS)'!CR265</f>
        <v>0</v>
      </c>
      <c r="BO273" s="1">
        <f>'BASE METAS)'!CS265</f>
        <v>0</v>
      </c>
      <c r="BP273" s="1">
        <f>'BASE METAS)'!CT265</f>
        <v>0</v>
      </c>
      <c r="BQ273" s="1">
        <f>'BASE METAS)'!CU265</f>
        <v>0</v>
      </c>
      <c r="BR273" s="1">
        <f>'BASE METAS)'!CV265</f>
        <v>0</v>
      </c>
      <c r="BS273" s="1">
        <f>'BASE METAS)'!CW265</f>
        <v>0</v>
      </c>
      <c r="BT273" s="1">
        <f>'BASE METAS)'!CX265</f>
        <v>0</v>
      </c>
      <c r="BU273" s="1">
        <f>'BASE METAS)'!FA265</f>
        <v>0</v>
      </c>
      <c r="BV273" s="1">
        <f>'BASE METAS)'!FB265</f>
        <v>0</v>
      </c>
      <c r="BW273" s="1">
        <f>'BASE METAS)'!FC265</f>
        <v>0</v>
      </c>
      <c r="BX273" s="1">
        <f>'BASE METAS)'!FD265</f>
        <v>0</v>
      </c>
      <c r="BY273" s="1">
        <f>'BASE METAS)'!FE265</f>
        <v>0</v>
      </c>
      <c r="BZ273" s="1">
        <f>'BASE METAS)'!FF265</f>
        <v>0</v>
      </c>
      <c r="CA273" s="1">
        <f>'BASE METAS)'!FG265</f>
        <v>0</v>
      </c>
      <c r="CB273" s="1">
        <f>'BASE METAS)'!FH265</f>
        <v>0</v>
      </c>
      <c r="CC273" s="1">
        <f>'BASE METAS)'!FI265</f>
        <v>0</v>
      </c>
      <c r="CD273" s="1">
        <f>'BASE METAS)'!FJ265</f>
        <v>0</v>
      </c>
      <c r="CE273" s="1">
        <f>'BASE METAS)'!FK265</f>
        <v>0</v>
      </c>
      <c r="CF273" s="1">
        <f>'BASE METAS)'!FL265</f>
        <v>0</v>
      </c>
      <c r="CG273" s="1">
        <f>'BASE METAS)'!FM265</f>
        <v>0</v>
      </c>
    </row>
    <row r="274" spans="1:85" x14ac:dyDescent="0.25">
      <c r="A274" s="1">
        <f>'BASE METAS)'!A266</f>
        <v>0</v>
      </c>
      <c r="B274" s="1">
        <f>'BASE METAS)'!B266</f>
        <v>0</v>
      </c>
      <c r="C274" s="1">
        <f>'BASE METAS)'!C266</f>
        <v>0</v>
      </c>
      <c r="D274" s="1">
        <f>'BASE METAS)'!D266</f>
        <v>0</v>
      </c>
      <c r="E274" s="12">
        <f>'BASE METAS)'!E266</f>
        <v>0</v>
      </c>
      <c r="F274" s="3">
        <f>'BASE METAS)'!F266</f>
        <v>0</v>
      </c>
      <c r="G274" s="3">
        <f>'BASE METAS)'!G266</f>
        <v>0</v>
      </c>
      <c r="H274" s="3">
        <f>'BASE METAS)'!H266</f>
        <v>0</v>
      </c>
      <c r="I274" s="3">
        <f>'BASE METAS)'!I266</f>
        <v>0</v>
      </c>
      <c r="J274" s="3">
        <f>'BASE METAS)'!J266</f>
        <v>0</v>
      </c>
      <c r="K274" s="3">
        <f>'BASE METAS)'!K266</f>
        <v>0</v>
      </c>
      <c r="L274" s="3">
        <f>'BASE METAS)'!L266</f>
        <v>0</v>
      </c>
      <c r="M274" s="3">
        <f>'BASE METAS)'!M266</f>
        <v>0</v>
      </c>
      <c r="N274" s="3">
        <f>'BASE METAS)'!N266</f>
        <v>0</v>
      </c>
      <c r="O274" s="3">
        <f>'BASE METAS)'!O266</f>
        <v>0</v>
      </c>
      <c r="P274" s="3">
        <f>'BASE METAS)'!P266</f>
        <v>0</v>
      </c>
      <c r="Q274" s="3">
        <f>'BASE METAS)'!Q266</f>
        <v>0</v>
      </c>
      <c r="R274" s="3">
        <f>'BASE METAS)'!R266</f>
        <v>0</v>
      </c>
      <c r="S274" s="3">
        <f>'BASE METAS)'!S266</f>
        <v>0</v>
      </c>
      <c r="T274" s="3">
        <f>'BASE METAS)'!T266</f>
        <v>0</v>
      </c>
      <c r="U274" s="923">
        <f>'BASE METAS)'!U266</f>
        <v>0</v>
      </c>
      <c r="V274" s="3">
        <f>'BASE METAS)'!V266</f>
        <v>0</v>
      </c>
      <c r="W274" s="4">
        <f>'BASE METAS)'!W266</f>
        <v>0</v>
      </c>
      <c r="X274" s="12">
        <f>'BASE METAS)'!X266</f>
        <v>0</v>
      </c>
      <c r="Y274" s="1">
        <f>'BASE METAS)'!Y266</f>
        <v>0</v>
      </c>
      <c r="Z274" s="1">
        <f>'BASE METAS)'!Z266</f>
        <v>0</v>
      </c>
      <c r="AA274" s="1">
        <f>'BASE METAS)'!AA266</f>
        <v>0</v>
      </c>
      <c r="AB274" s="1">
        <f>'BASE METAS)'!AB266</f>
        <v>0</v>
      </c>
      <c r="AC274" s="1">
        <f>'BASE METAS)'!AC266</f>
        <v>0</v>
      </c>
      <c r="AD274" s="1">
        <f>'BASE METAS)'!AD266</f>
        <v>0</v>
      </c>
      <c r="AE274" s="1">
        <f>'BASE METAS)'!AE266</f>
        <v>0</v>
      </c>
      <c r="AF274" s="1">
        <f>'BASE METAS)'!AF266</f>
        <v>0</v>
      </c>
      <c r="AG274" s="1">
        <f>'BASE METAS)'!AG266</f>
        <v>0</v>
      </c>
      <c r="AH274" s="1">
        <f>'BASE METAS)'!AH266</f>
        <v>0</v>
      </c>
      <c r="AI274" s="1">
        <f>'BASE METAS)'!AI266</f>
        <v>0</v>
      </c>
      <c r="AJ274" s="1">
        <f>'BASE METAS)'!AJ266</f>
        <v>0</v>
      </c>
      <c r="AK274" s="1">
        <f>'BASE METAS)'!AK266</f>
        <v>0</v>
      </c>
      <c r="AL274" s="934">
        <f>'BASE METAS)'!AL266</f>
        <v>0</v>
      </c>
      <c r="AM274" s="1">
        <f>'BASE METAS)'!AM266</f>
        <v>0</v>
      </c>
      <c r="AN274" s="1">
        <f>'BASE METAS)'!AN266</f>
        <v>0</v>
      </c>
      <c r="AO274" s="1">
        <f>'BASE METAS)'!AU266</f>
        <v>0</v>
      </c>
      <c r="AP274" s="1">
        <f>'BASE METAS)'!AO266</f>
        <v>0</v>
      </c>
      <c r="AQ274" s="1">
        <f>'BASE METAS)'!AP266</f>
        <v>0</v>
      </c>
      <c r="AR274" s="1">
        <f>'BASE METAS)'!AQ266</f>
        <v>0</v>
      </c>
      <c r="AS274" s="1">
        <f>'BASE METAS)'!AR266</f>
        <v>0</v>
      </c>
      <c r="AT274" s="1">
        <f>'BASE METAS)'!AS266</f>
        <v>0</v>
      </c>
      <c r="AU274" s="1479">
        <f>'BASE METAS)'!BO266</f>
        <v>0</v>
      </c>
      <c r="AV274" s="1">
        <f>'BASE METAS)'!BQ266</f>
        <v>0</v>
      </c>
      <c r="AW274" s="1">
        <f>'BASE METAS)'!BR266</f>
        <v>0</v>
      </c>
      <c r="AX274" s="1">
        <f>'BASE METAS)'!BS266</f>
        <v>0</v>
      </c>
      <c r="AY274" s="1">
        <f>'BASE METAS)'!BT266</f>
        <v>0</v>
      </c>
      <c r="AZ274" s="1">
        <f>'BASE METAS)'!BU266</f>
        <v>0</v>
      </c>
      <c r="BA274" s="1">
        <f>'BASE METAS)'!BV266</f>
        <v>0</v>
      </c>
      <c r="BB274" s="1">
        <f>'BASE METAS)'!BW266</f>
        <v>0</v>
      </c>
      <c r="BC274" s="1">
        <f>'BASE METAS)'!BX266</f>
        <v>0</v>
      </c>
      <c r="BD274" s="1">
        <f>'BASE METAS)'!BY266</f>
        <v>0</v>
      </c>
      <c r="BE274" s="1">
        <f>'BASE METAS)'!CG266</f>
        <v>0</v>
      </c>
      <c r="BF274" s="1">
        <f>'BASE METAS)'!CJ266</f>
        <v>0</v>
      </c>
      <c r="BG274" s="1">
        <f>'BASE METAS)'!CK266</f>
        <v>0</v>
      </c>
      <c r="BH274" s="1">
        <f>'BASE METAS)'!CL266</f>
        <v>0</v>
      </c>
      <c r="BI274" s="1">
        <f>'BASE METAS)'!CM266</f>
        <v>0</v>
      </c>
      <c r="BJ274" s="1">
        <f>'BASE METAS)'!CN266</f>
        <v>0</v>
      </c>
      <c r="BK274" s="1">
        <f>'BASE METAS)'!CO266</f>
        <v>0</v>
      </c>
      <c r="BL274" s="1">
        <f>'BASE METAS)'!CP266</f>
        <v>0</v>
      </c>
      <c r="BM274" s="1">
        <f>'BASE METAS)'!CQ266</f>
        <v>0</v>
      </c>
      <c r="BN274" s="1">
        <f>'BASE METAS)'!CR266</f>
        <v>0</v>
      </c>
      <c r="BO274" s="1">
        <f>'BASE METAS)'!CS266</f>
        <v>0</v>
      </c>
      <c r="BP274" s="1">
        <f>'BASE METAS)'!CT266</f>
        <v>0</v>
      </c>
      <c r="BQ274" s="1">
        <f>'BASE METAS)'!CU266</f>
        <v>0</v>
      </c>
      <c r="BR274" s="1">
        <f>'BASE METAS)'!CV266</f>
        <v>0</v>
      </c>
      <c r="BS274" s="1">
        <f>'BASE METAS)'!CW266</f>
        <v>0</v>
      </c>
      <c r="BT274" s="1">
        <f>'BASE METAS)'!CX266</f>
        <v>0</v>
      </c>
      <c r="BU274" s="1">
        <f>'BASE METAS)'!FA266</f>
        <v>0</v>
      </c>
      <c r="BV274" s="1">
        <f>'BASE METAS)'!FB266</f>
        <v>0</v>
      </c>
      <c r="BW274" s="1">
        <f>'BASE METAS)'!FC266</f>
        <v>0</v>
      </c>
      <c r="BX274" s="1">
        <f>'BASE METAS)'!FD266</f>
        <v>0</v>
      </c>
      <c r="BY274" s="1">
        <f>'BASE METAS)'!FE266</f>
        <v>0</v>
      </c>
      <c r="BZ274" s="1">
        <f>'BASE METAS)'!FF266</f>
        <v>0</v>
      </c>
      <c r="CA274" s="1">
        <f>'BASE METAS)'!FG266</f>
        <v>0</v>
      </c>
      <c r="CB274" s="1">
        <f>'BASE METAS)'!FH266</f>
        <v>0</v>
      </c>
      <c r="CC274" s="1">
        <f>'BASE METAS)'!FI266</f>
        <v>0</v>
      </c>
      <c r="CD274" s="1">
        <f>'BASE METAS)'!FJ266</f>
        <v>0</v>
      </c>
      <c r="CE274" s="1">
        <f>'BASE METAS)'!FK266</f>
        <v>0</v>
      </c>
      <c r="CF274" s="1">
        <f>'BASE METAS)'!FL266</f>
        <v>0</v>
      </c>
      <c r="CG274" s="1">
        <f>'BASE METAS)'!FM266</f>
        <v>0</v>
      </c>
    </row>
    <row r="275" spans="1:85" ht="12" customHeight="1" x14ac:dyDescent="0.25">
      <c r="A275" s="1">
        <f>'BASE METAS)'!A267</f>
        <v>0</v>
      </c>
      <c r="B275" s="7146" t="str">
        <f>'BASE METAS)'!B267</f>
        <v xml:space="preserve">DEPENDENCIA </v>
      </c>
      <c r="C275" s="7146" t="str">
        <f>'BASE METAS)'!C267</f>
        <v>ENT</v>
      </c>
      <c r="D275" s="7146" t="str">
        <f>'BASE METAS)'!D267</f>
        <v>PROY</v>
      </c>
      <c r="E275" s="7146" t="str">
        <f>'BASE METAS)'!E267</f>
        <v>NOMBRE DEL PROYECTO</v>
      </c>
      <c r="F275" s="7155" t="str">
        <f>'BASE METAS)'!F267</f>
        <v>DG</v>
      </c>
      <c r="G275" s="7155" t="str">
        <f>'BASE METAS)'!G267</f>
        <v>DA</v>
      </c>
      <c r="H275" s="7155" t="str">
        <f>'BASE METAS)'!H267</f>
        <v xml:space="preserve">CLAVE PROGRAMÁTICA </v>
      </c>
      <c r="I275" s="7155"/>
      <c r="J275" s="7155"/>
      <c r="K275" s="7155"/>
      <c r="L275" s="7155"/>
      <c r="M275" s="7155"/>
      <c r="N275" s="1357">
        <f>'BASE METAS)'!N267</f>
        <v>0</v>
      </c>
      <c r="O275" s="1357">
        <f>'BASE METAS)'!O267</f>
        <v>0</v>
      </c>
      <c r="P275" s="7120" t="str">
        <f>'BASE METAS)'!P267</f>
        <v>ESTRUCTURA PROGRAMÁTICA</v>
      </c>
      <c r="Q275" s="7121"/>
      <c r="R275" s="7121"/>
      <c r="S275" s="7121"/>
      <c r="T275" s="7121"/>
      <c r="U275" s="924">
        <f>'BASE METAS)'!U267</f>
        <v>0</v>
      </c>
      <c r="V275" s="1358">
        <f>'BASE METAS)'!V267</f>
        <v>0</v>
      </c>
      <c r="W275" s="7139" t="str">
        <f>'BASE METAS)'!W267</f>
        <v>PRESPUESTO</v>
      </c>
      <c r="X275" s="7216" t="str">
        <f>'BASE METAS)'!X267</f>
        <v>ÁREAS EJECUTORAS</v>
      </c>
      <c r="Y275" s="1">
        <f>'BASE METAS)'!Y267</f>
        <v>0</v>
      </c>
      <c r="Z275" s="1">
        <f>'BASE METAS)'!Z267</f>
        <v>0</v>
      </c>
      <c r="AA275" s="1">
        <f>'BASE METAS)'!AA267</f>
        <v>0</v>
      </c>
      <c r="AB275" s="1">
        <f>'BASE METAS)'!AB267</f>
        <v>0</v>
      </c>
      <c r="AC275" s="1">
        <f>'BASE METAS)'!AC267</f>
        <v>0</v>
      </c>
      <c r="AD275" s="1">
        <f>'BASE METAS)'!AD267</f>
        <v>0</v>
      </c>
      <c r="AE275" s="1">
        <f>'BASE METAS)'!AE267</f>
        <v>0</v>
      </c>
      <c r="AF275" s="1">
        <f>'BASE METAS)'!AF267</f>
        <v>0</v>
      </c>
      <c r="AG275" s="1">
        <f>'BASE METAS)'!AG267</f>
        <v>0</v>
      </c>
      <c r="AH275" s="1">
        <f>'BASE METAS)'!AH267</f>
        <v>0</v>
      </c>
      <c r="AI275" s="1">
        <f>'BASE METAS)'!AI267</f>
        <v>0</v>
      </c>
      <c r="AJ275" s="1">
        <f>'BASE METAS)'!AJ267</f>
        <v>0</v>
      </c>
      <c r="AK275" s="1">
        <f>'BASE METAS)'!AK267</f>
        <v>0</v>
      </c>
      <c r="AL275" s="934">
        <f>'BASE METAS)'!AL267</f>
        <v>0</v>
      </c>
      <c r="AM275" s="1">
        <f>'BASE METAS)'!AM267</f>
        <v>0</v>
      </c>
      <c r="AN275" s="1">
        <f>'BASE METAS)'!AN267</f>
        <v>0</v>
      </c>
      <c r="AO275" s="1">
        <f>'BASE METAS)'!AU267</f>
        <v>0</v>
      </c>
      <c r="AP275" s="1">
        <f>'BASE METAS)'!AO267</f>
        <v>0</v>
      </c>
      <c r="AQ275" s="1">
        <f>'BASE METAS)'!AP267</f>
        <v>0</v>
      </c>
      <c r="AR275" s="1">
        <f>'BASE METAS)'!AQ267</f>
        <v>0</v>
      </c>
      <c r="AS275" s="1">
        <f>'BASE METAS)'!AR267</f>
        <v>0</v>
      </c>
      <c r="AT275" s="1">
        <f>'BASE METAS)'!AS267</f>
        <v>0</v>
      </c>
      <c r="AU275" s="1479">
        <f>'BASE METAS)'!BO267</f>
        <v>0</v>
      </c>
      <c r="AV275" s="1">
        <f>'BASE METAS)'!BQ267</f>
        <v>0</v>
      </c>
      <c r="AW275" s="1">
        <f>'BASE METAS)'!BR267</f>
        <v>0</v>
      </c>
      <c r="AX275" s="1">
        <f>'BASE METAS)'!BS267</f>
        <v>0</v>
      </c>
      <c r="AY275" s="1">
        <f>'BASE METAS)'!BT267</f>
        <v>0</v>
      </c>
      <c r="AZ275" s="1">
        <f>'BASE METAS)'!BU267</f>
        <v>0</v>
      </c>
      <c r="BA275" s="1">
        <f>'BASE METAS)'!BV267</f>
        <v>0</v>
      </c>
      <c r="BB275" s="1">
        <f>'BASE METAS)'!BW267</f>
        <v>0</v>
      </c>
      <c r="BC275" s="1">
        <f>'BASE METAS)'!BX267</f>
        <v>0</v>
      </c>
      <c r="BD275" s="1">
        <f>'BASE METAS)'!BY267</f>
        <v>0</v>
      </c>
      <c r="BE275" s="1">
        <f>'BASE METAS)'!CG267</f>
        <v>0</v>
      </c>
      <c r="BF275" s="1">
        <f>'BASE METAS)'!CJ267</f>
        <v>0</v>
      </c>
      <c r="BG275" s="1">
        <f>'BASE METAS)'!CK267</f>
        <v>0</v>
      </c>
      <c r="BH275" s="1">
        <f>'BASE METAS)'!CL267</f>
        <v>0</v>
      </c>
      <c r="BI275" s="1">
        <f>'BASE METAS)'!CM267</f>
        <v>0</v>
      </c>
      <c r="BJ275" s="1">
        <f>'BASE METAS)'!CN267</f>
        <v>0</v>
      </c>
      <c r="BK275" s="1">
        <f>'BASE METAS)'!CO267</f>
        <v>0</v>
      </c>
      <c r="BL275" s="1">
        <f>'BASE METAS)'!CP267</f>
        <v>0</v>
      </c>
      <c r="BM275" s="1">
        <f>'BASE METAS)'!CQ267</f>
        <v>0</v>
      </c>
      <c r="BN275" s="1">
        <f>'BASE METAS)'!CR267</f>
        <v>0</v>
      </c>
      <c r="BO275" s="1">
        <f>'BASE METAS)'!CS267</f>
        <v>0</v>
      </c>
      <c r="BP275" s="1">
        <f>'BASE METAS)'!CT267</f>
        <v>0</v>
      </c>
      <c r="BQ275" s="1">
        <f>'BASE METAS)'!CU267</f>
        <v>0</v>
      </c>
      <c r="BR275" s="1">
        <f>'BASE METAS)'!CV267</f>
        <v>0</v>
      </c>
      <c r="BS275" s="1">
        <f>'BASE METAS)'!CW267</f>
        <v>0</v>
      </c>
      <c r="BT275" s="1">
        <f>'BASE METAS)'!CX267</f>
        <v>0</v>
      </c>
      <c r="BU275" s="1">
        <f>'BASE METAS)'!FA267</f>
        <v>0</v>
      </c>
      <c r="BV275" s="1">
        <f>'BASE METAS)'!FB267</f>
        <v>0</v>
      </c>
      <c r="BW275" s="1">
        <f>'BASE METAS)'!FC267</f>
        <v>0</v>
      </c>
      <c r="BX275" s="1">
        <f>'BASE METAS)'!FD267</f>
        <v>0</v>
      </c>
      <c r="BY275" s="1">
        <f>'BASE METAS)'!FE267</f>
        <v>0</v>
      </c>
      <c r="BZ275" s="1">
        <f>'BASE METAS)'!FF267</f>
        <v>0</v>
      </c>
      <c r="CA275" s="1">
        <f>'BASE METAS)'!FG267</f>
        <v>0</v>
      </c>
      <c r="CB275" s="1">
        <f>'BASE METAS)'!FH267</f>
        <v>0</v>
      </c>
      <c r="CC275" s="1">
        <f>'BASE METAS)'!FI267</f>
        <v>0</v>
      </c>
      <c r="CD275" s="1">
        <f>'BASE METAS)'!FJ267</f>
        <v>0</v>
      </c>
      <c r="CE275" s="1">
        <f>'BASE METAS)'!FK267</f>
        <v>0</v>
      </c>
      <c r="CF275" s="1">
        <f>'BASE METAS)'!FL267</f>
        <v>0</v>
      </c>
      <c r="CG275" s="1">
        <f>'BASE METAS)'!FM267</f>
        <v>0</v>
      </c>
    </row>
    <row r="276" spans="1:85" ht="12" customHeight="1" x14ac:dyDescent="0.25">
      <c r="A276" s="1">
        <f>'BASE METAS)'!A268</f>
        <v>0</v>
      </c>
      <c r="B276" s="7146"/>
      <c r="C276" s="7146"/>
      <c r="D276" s="7146"/>
      <c r="E276" s="7146"/>
      <c r="F276" s="7155"/>
      <c r="G276" s="7155"/>
      <c r="H276" s="35" t="str">
        <f>'BASE METAS)'!H268</f>
        <v>FN</v>
      </c>
      <c r="I276" s="35" t="str">
        <f>'BASE METAS)'!I268</f>
        <v>Sf</v>
      </c>
      <c r="J276" s="35" t="str">
        <f>'BASE METAS)'!J268</f>
        <v>PG</v>
      </c>
      <c r="K276" s="35" t="str">
        <f>'BASE METAS)'!K268</f>
        <v>Sp</v>
      </c>
      <c r="L276" s="35" t="str">
        <f>'BASE METAS)'!L268</f>
        <v>PY</v>
      </c>
      <c r="M276" s="35" t="str">
        <f>'BASE METAS)'!M268</f>
        <v>FF</v>
      </c>
      <c r="N276" s="35">
        <f>'BASE METAS)'!N268</f>
        <v>0</v>
      </c>
      <c r="O276" s="35">
        <f>'BASE METAS)'!O268</f>
        <v>0</v>
      </c>
      <c r="P276" s="35" t="str">
        <f>'BASE METAS)'!P268</f>
        <v>FN</v>
      </c>
      <c r="Q276" s="35" t="str">
        <f>'BASE METAS)'!Q268</f>
        <v>Sf</v>
      </c>
      <c r="R276" s="35" t="str">
        <f>'BASE METAS)'!R268</f>
        <v>PG</v>
      </c>
      <c r="S276" s="35" t="str">
        <f>'BASE METAS)'!S268</f>
        <v>Sp</v>
      </c>
      <c r="T276" s="35" t="str">
        <f>'BASE METAS)'!T268</f>
        <v>PY</v>
      </c>
      <c r="U276" s="925">
        <f>'BASE METAS)'!U268</f>
        <v>0</v>
      </c>
      <c r="V276" s="35">
        <f>'BASE METAS)'!V268</f>
        <v>0</v>
      </c>
      <c r="W276" s="7139"/>
      <c r="X276" s="7216"/>
      <c r="Y276" s="1">
        <f>'BASE METAS)'!Y268</f>
        <v>0</v>
      </c>
      <c r="Z276" s="1">
        <f>'BASE METAS)'!Z268</f>
        <v>0</v>
      </c>
      <c r="AA276" s="1">
        <f>'BASE METAS)'!AA268</f>
        <v>0</v>
      </c>
      <c r="AB276" s="1">
        <f>'BASE METAS)'!AB268</f>
        <v>0</v>
      </c>
      <c r="AC276" s="1">
        <f>'BASE METAS)'!AC268</f>
        <v>0</v>
      </c>
      <c r="AD276" s="1">
        <f>'BASE METAS)'!AD268</f>
        <v>0</v>
      </c>
      <c r="AE276" s="1">
        <f>'BASE METAS)'!AE268</f>
        <v>0</v>
      </c>
      <c r="AF276" s="1">
        <f>'BASE METAS)'!AF268</f>
        <v>0</v>
      </c>
      <c r="AG276" s="1">
        <f>'BASE METAS)'!AG268</f>
        <v>0</v>
      </c>
      <c r="AH276" s="1">
        <f>'BASE METAS)'!AH268</f>
        <v>0</v>
      </c>
      <c r="AI276" s="1">
        <f>'BASE METAS)'!AI268</f>
        <v>0</v>
      </c>
      <c r="AJ276" s="1">
        <f>'BASE METAS)'!AJ268</f>
        <v>0</v>
      </c>
      <c r="AK276" s="1">
        <f>'BASE METAS)'!AK268</f>
        <v>0</v>
      </c>
      <c r="AL276" s="934">
        <f>'BASE METAS)'!AL268</f>
        <v>0</v>
      </c>
      <c r="AM276" s="1">
        <f>'BASE METAS)'!AM268</f>
        <v>0</v>
      </c>
      <c r="AN276" s="1">
        <f>'BASE METAS)'!AN268</f>
        <v>0</v>
      </c>
      <c r="AO276" s="1">
        <f>'BASE METAS)'!AU268</f>
        <v>0</v>
      </c>
      <c r="AP276" s="1">
        <f>'BASE METAS)'!AO268</f>
        <v>0</v>
      </c>
      <c r="AQ276" s="1">
        <f>'BASE METAS)'!AP268</f>
        <v>0</v>
      </c>
      <c r="AR276" s="1">
        <f>'BASE METAS)'!AQ268</f>
        <v>0</v>
      </c>
      <c r="AS276" s="1">
        <f>'BASE METAS)'!AR268</f>
        <v>0</v>
      </c>
      <c r="AT276" s="1">
        <f>'BASE METAS)'!AS268</f>
        <v>0</v>
      </c>
      <c r="AU276" s="1479">
        <f>'BASE METAS)'!BO268</f>
        <v>0</v>
      </c>
      <c r="AV276" s="1">
        <f>'BASE METAS)'!BQ268</f>
        <v>0</v>
      </c>
      <c r="AW276" s="1">
        <f>'BASE METAS)'!BR268</f>
        <v>0</v>
      </c>
      <c r="AX276" s="1">
        <f>'BASE METAS)'!BS268</f>
        <v>0</v>
      </c>
      <c r="AY276" s="1">
        <f>'BASE METAS)'!BT268</f>
        <v>0</v>
      </c>
      <c r="AZ276" s="1">
        <f>'BASE METAS)'!BU268</f>
        <v>0</v>
      </c>
      <c r="BA276" s="1">
        <f>'BASE METAS)'!BV268</f>
        <v>0</v>
      </c>
      <c r="BB276" s="1">
        <f>'BASE METAS)'!BW268</f>
        <v>0</v>
      </c>
      <c r="BC276" s="1">
        <f>'BASE METAS)'!BX268</f>
        <v>0</v>
      </c>
      <c r="BD276" s="1">
        <f>'BASE METAS)'!BY268</f>
        <v>0</v>
      </c>
      <c r="BE276" s="1">
        <f>'BASE METAS)'!CG268</f>
        <v>0</v>
      </c>
      <c r="BF276" s="1">
        <f>'BASE METAS)'!CJ268</f>
        <v>0</v>
      </c>
      <c r="BG276" s="1">
        <f>'BASE METAS)'!CK268</f>
        <v>0</v>
      </c>
      <c r="BH276" s="1">
        <f>'BASE METAS)'!CL268</f>
        <v>0</v>
      </c>
      <c r="BI276" s="1">
        <f>'BASE METAS)'!CM268</f>
        <v>0</v>
      </c>
      <c r="BJ276" s="1">
        <f>'BASE METAS)'!CN268</f>
        <v>0</v>
      </c>
      <c r="BK276" s="1">
        <f>'BASE METAS)'!CO268</f>
        <v>0</v>
      </c>
      <c r="BL276" s="1">
        <f>'BASE METAS)'!CP268</f>
        <v>0</v>
      </c>
      <c r="BM276" s="1">
        <f>'BASE METAS)'!CQ268</f>
        <v>0</v>
      </c>
      <c r="BN276" s="1">
        <f>'BASE METAS)'!CR268</f>
        <v>0</v>
      </c>
      <c r="BO276" s="1">
        <f>'BASE METAS)'!CS268</f>
        <v>0</v>
      </c>
      <c r="BP276" s="1">
        <f>'BASE METAS)'!CT268</f>
        <v>0</v>
      </c>
      <c r="BQ276" s="1">
        <f>'BASE METAS)'!CU268</f>
        <v>0</v>
      </c>
      <c r="BR276" s="1">
        <f>'BASE METAS)'!CV268</f>
        <v>0</v>
      </c>
      <c r="BS276" s="1">
        <f>'BASE METAS)'!CW268</f>
        <v>0</v>
      </c>
      <c r="BT276" s="1">
        <f>'BASE METAS)'!CX268</f>
        <v>0</v>
      </c>
      <c r="BU276" s="1">
        <f>'BASE METAS)'!FA268</f>
        <v>0</v>
      </c>
      <c r="BV276" s="1">
        <f>'BASE METAS)'!FB268</f>
        <v>0</v>
      </c>
      <c r="BW276" s="1">
        <f>'BASE METAS)'!FC268</f>
        <v>0</v>
      </c>
      <c r="BX276" s="1">
        <f>'BASE METAS)'!FD268</f>
        <v>0</v>
      </c>
      <c r="BY276" s="1">
        <f>'BASE METAS)'!FE268</f>
        <v>0</v>
      </c>
      <c r="BZ276" s="1">
        <f>'BASE METAS)'!FF268</f>
        <v>0</v>
      </c>
      <c r="CA276" s="1">
        <f>'BASE METAS)'!FG268</f>
        <v>0</v>
      </c>
      <c r="CB276" s="1">
        <f>'BASE METAS)'!FH268</f>
        <v>0</v>
      </c>
      <c r="CC276" s="1">
        <f>'BASE METAS)'!FI268</f>
        <v>0</v>
      </c>
      <c r="CD276" s="1">
        <f>'BASE METAS)'!FJ268</f>
        <v>0</v>
      </c>
      <c r="CE276" s="1">
        <f>'BASE METAS)'!FK268</f>
        <v>0</v>
      </c>
      <c r="CF276" s="1">
        <f>'BASE METAS)'!FL268</f>
        <v>0</v>
      </c>
      <c r="CG276" s="1">
        <f>'BASE METAS)'!FM268</f>
        <v>0</v>
      </c>
    </row>
    <row r="277" spans="1:85" ht="48" customHeight="1" x14ac:dyDescent="0.25">
      <c r="A277" s="1">
        <f>'BASE METAS)'!A269</f>
        <v>42</v>
      </c>
      <c r="B277" s="7156" t="str">
        <f>'BASE METAS)'!B269</f>
        <v>DIRECCIÓN GENERAL DE SERVICIOS PÚBLICOS</v>
      </c>
      <c r="C277" s="7154">
        <f>'BASE METAS)'!C269</f>
        <v>1000</v>
      </c>
      <c r="D277" s="7154">
        <f>'BASE METAS)'!D269</f>
        <v>1</v>
      </c>
      <c r="E277" s="7156" t="str">
        <f>'BASE METAS)'!E269</f>
        <v>CONSERVACIÓN, RESTAURACIÓN Y DIFUSIÓN DEL PATRIMONIO CULTURAL</v>
      </c>
      <c r="F277" s="7149" t="str">
        <f>'BASE METAS)'!F269</f>
        <v>H00</v>
      </c>
      <c r="G277" s="7149" t="str">
        <f>'BASE METAS)'!G269</f>
        <v>125</v>
      </c>
      <c r="H277" s="7144" t="str">
        <f>'BASE METAS)'!H269</f>
        <v>08</v>
      </c>
      <c r="I277" s="7144" t="str">
        <f>'BASE METAS)'!I269</f>
        <v>02</v>
      </c>
      <c r="J277" s="5706" t="str">
        <f>'BASE METAS)'!J269</f>
        <v>02</v>
      </c>
      <c r="K277" s="5706" t="str">
        <f>'BASE METAS)'!K269</f>
        <v>02</v>
      </c>
      <c r="L277" s="5706" t="str">
        <f>'BASE METAS)'!L269</f>
        <v>01</v>
      </c>
      <c r="M277" s="5706" t="str">
        <f>'BASE METAS)'!M269</f>
        <v>101</v>
      </c>
      <c r="N277" s="5706" t="str">
        <f>'BASE METAS)'!N269</f>
        <v>Servicios Públicos</v>
      </c>
      <c r="O277" s="5706" t="str">
        <f>'BASE METAS)'!O269</f>
        <v>Servicios Públicos</v>
      </c>
      <c r="P277" s="7106" t="str">
        <f>'BASE METAS)'!P269</f>
        <v>Educación, cultura y deporte</v>
      </c>
      <c r="Q277" s="5697" t="str">
        <f>'BASE METAS)'!Q269</f>
        <v>Desarrollo cultural</v>
      </c>
      <c r="R277" s="5706" t="str">
        <f>'BASE METAS)'!R269</f>
        <v>Cultura y arte</v>
      </c>
      <c r="S277" s="5697" t="str">
        <f>'BASE METAS)'!S269</f>
        <v>Preservación del patrimonio cultural</v>
      </c>
      <c r="T277" s="5697" t="str">
        <f>'BASE METAS)'!T269</f>
        <v>Conservación, restauración y difusión del patrimonio cultural</v>
      </c>
      <c r="U277" s="7744" t="str">
        <f>'BASE METAS)'!U269</f>
        <v>Conservar el buen estado de los inmuebles, que albergan, las escuelas públicas, bibliotecas y casas de cultura; por medio de reparaciones inmediatas y oportunas, para preservar el buen estado y funcionamiento óptimo de dichas instalaciones.</v>
      </c>
      <c r="V277" s="5697" t="str">
        <f>'BASE METAS)'!V269</f>
        <v>Tlalnepantla 
Solidario</v>
      </c>
      <c r="W277" s="5694">
        <f>'BASE METAS)'!W269</f>
        <v>3796477.96</v>
      </c>
      <c r="X277" s="7102" t="str">
        <f>'BASE METAS)'!X269</f>
        <v>DEPARTAMENTO DE MANTENIMIENTO A ESCUELAS Y UNIDADES HABITACIONALES</v>
      </c>
      <c r="Y277" s="896">
        <f>'BASE METAS)'!Y269</f>
        <v>1</v>
      </c>
      <c r="Z277" s="218" t="str">
        <f>'BASE METAS)'!Z269</f>
        <v>ATENDER SOLICITUDES DE MANTENIMIENTO MENOR A LA INFRAESTRUCTURA Y EQUIPAMIENTO A CENTROS EDUCATIVOS OFICIALES.</v>
      </c>
      <c r="AA277" s="897" t="str">
        <f>'BASE METAS)'!AA269</f>
        <v xml:space="preserve">SOLICITUD </v>
      </c>
      <c r="AB277" s="898">
        <f>'BASE METAS)'!AB269</f>
        <v>750</v>
      </c>
      <c r="AC277" s="899">
        <f>'BASE METAS)'!AC269</f>
        <v>120</v>
      </c>
      <c r="AD277" s="900">
        <f>'BASE METAS)'!AD269</f>
        <v>0.16</v>
      </c>
      <c r="AE277" s="899">
        <f>'BASE METAS)'!AE269</f>
        <v>210</v>
      </c>
      <c r="AF277" s="900">
        <f>'BASE METAS)'!AF269</f>
        <v>0.28000000000000003</v>
      </c>
      <c r="AG277" s="899">
        <f>'BASE METAS)'!AG269</f>
        <v>210</v>
      </c>
      <c r="AH277" s="900">
        <f>'BASE METAS)'!AH269</f>
        <v>0.28000000000000003</v>
      </c>
      <c r="AI277" s="899">
        <f>'BASE METAS)'!AI269</f>
        <v>210</v>
      </c>
      <c r="AJ277" s="900">
        <f>'BASE METAS)'!AJ269</f>
        <v>0.28000000000000003</v>
      </c>
      <c r="AK277" s="211">
        <f>'BASE METAS)'!AK269</f>
        <v>1</v>
      </c>
      <c r="AL277" s="1250">
        <f>'BASE METAS)'!AL269</f>
        <v>1</v>
      </c>
      <c r="AM277" s="1252" t="str">
        <f>'BASE METAS)'!AM269</f>
        <v>ATENCIÓN DE SOLICITUDES DE MANTENIMIENTO MENOR A LA INFRAESTRUCTURA Y EQUIPAMIENTO A CENTROS EDUCATIVOS OFICIALES.</v>
      </c>
      <c r="AN277" s="1019" t="str">
        <f>'BASE METAS)'!AN269</f>
        <v>MIDE EL NÚMERO DE SOLICITUDES ATENDIDAS, RESPECTO AL NÚMERO DE SOLICITUDES PROYECTADAS</v>
      </c>
      <c r="AO277" s="1377" t="str">
        <f>'BASE METAS)'!AU269</f>
        <v>DESEMPEÑO</v>
      </c>
      <c r="AP277" s="1020" t="str">
        <f>'BASE METAS)'!AO269</f>
        <v xml:space="preserve">NÚMERO DE SOLICITUDES ATENDIDAS </v>
      </c>
      <c r="AQ277" s="1020" t="str">
        <f>'BASE METAS)'!AP269</f>
        <v>NÚMERO DE SOLICITUDES PROYECTADAS</v>
      </c>
      <c r="AR277" s="1019">
        <f>'BASE METAS)'!AQ269</f>
        <v>100</v>
      </c>
      <c r="AS277" s="840" t="str">
        <f>'BASE METAS)'!AR269</f>
        <v xml:space="preserve">SOLICITUD </v>
      </c>
      <c r="AT277" s="1019" t="str">
        <f>'BASE METAS)'!AS269</f>
        <v>EFICACIA</v>
      </c>
      <c r="AU277" s="1490">
        <f>'BASE METAS)'!BO269</f>
        <v>0</v>
      </c>
      <c r="AV277" s="1">
        <f>'BASE METAS)'!BQ269</f>
        <v>750</v>
      </c>
      <c r="AW277" s="1">
        <f>'BASE METAS)'!BR269</f>
        <v>0</v>
      </c>
      <c r="AX277" s="1">
        <f>'BASE METAS)'!BS269</f>
        <v>210</v>
      </c>
      <c r="AY277" s="1">
        <f>'BASE METAS)'!BT269</f>
        <v>66</v>
      </c>
      <c r="AZ277" s="1">
        <f>'BASE METAS)'!BU269</f>
        <v>144</v>
      </c>
      <c r="BA277" s="1">
        <f>'BASE METAS)'!BV269</f>
        <v>0.31428571428571428</v>
      </c>
      <c r="BB277" s="1">
        <f>'BASE METAS)'!BW269</f>
        <v>255</v>
      </c>
      <c r="BC277" s="1">
        <f>'BASE METAS)'!BX269</f>
        <v>495</v>
      </c>
      <c r="BD277" s="1">
        <f>'BASE METAS)'!BY269</f>
        <v>0.34</v>
      </c>
      <c r="BE277" s="1">
        <f>'BASE METAS)'!CG269</f>
        <v>189</v>
      </c>
      <c r="BF277" s="1">
        <f>'BASE METAS)'!CJ269</f>
        <v>0</v>
      </c>
      <c r="BG277" s="1">
        <f>'BASE METAS)'!CK269</f>
        <v>0</v>
      </c>
      <c r="BH277" s="1">
        <f>'BASE METAS)'!CL269</f>
        <v>0</v>
      </c>
      <c r="BI277" s="1">
        <f>'BASE METAS)'!CM269</f>
        <v>0</v>
      </c>
      <c r="BJ277" s="1">
        <f>'BASE METAS)'!CN269</f>
        <v>0</v>
      </c>
      <c r="BK277" s="1">
        <f>'BASE METAS)'!CO269</f>
        <v>0</v>
      </c>
      <c r="BL277" s="1">
        <f>'BASE METAS)'!CP269</f>
        <v>0</v>
      </c>
      <c r="BM277" s="1">
        <f>'BASE METAS)'!CQ269</f>
        <v>0</v>
      </c>
      <c r="BN277" s="1">
        <f>'BASE METAS)'!CR269</f>
        <v>0</v>
      </c>
      <c r="BO277" s="1">
        <f>'BASE METAS)'!CS269</f>
        <v>0</v>
      </c>
      <c r="BP277" s="1">
        <f>'BASE METAS)'!CT269</f>
        <v>0</v>
      </c>
      <c r="BQ277" s="1">
        <f>'BASE METAS)'!CU269</f>
        <v>0</v>
      </c>
      <c r="BR277" s="1">
        <f>'BASE METAS)'!CV269</f>
        <v>0</v>
      </c>
      <c r="BS277" s="1">
        <f>'BASE METAS)'!CW269</f>
        <v>0</v>
      </c>
      <c r="BT277" s="1">
        <f>'BASE METAS)'!CX269</f>
        <v>0</v>
      </c>
      <c r="BU277" s="1">
        <f>'BASE METAS)'!FA269</f>
        <v>750</v>
      </c>
      <c r="BV277" s="1">
        <f>'BASE METAS)'!FB269</f>
        <v>0</v>
      </c>
      <c r="BW277" s="1">
        <f>'BASE METAS)'!FC269</f>
        <v>70</v>
      </c>
      <c r="BX277" s="1">
        <f>'BASE METAS)'!FD269</f>
        <v>26</v>
      </c>
      <c r="BY277" s="1">
        <f>'BASE METAS)'!FE269</f>
        <v>-44</v>
      </c>
      <c r="BZ277" s="1">
        <f>'BASE METAS)'!FF269</f>
        <v>0.37142857142857144</v>
      </c>
      <c r="CA277" s="1">
        <f>'BASE METAS)'!FG269</f>
        <v>215</v>
      </c>
      <c r="CB277" s="1">
        <f>'BASE METAS)'!FH269</f>
        <v>535</v>
      </c>
      <c r="CC277" s="1">
        <f>'BASE METAS)'!FI269</f>
        <v>0.28666666666666668</v>
      </c>
      <c r="CD277" s="1">
        <f>'BASE METAS)'!FJ269</f>
        <v>750</v>
      </c>
      <c r="CE277" s="1">
        <f>'BASE METAS)'!FK269</f>
        <v>0</v>
      </c>
      <c r="CF277" s="1">
        <f>'BASE METAS)'!FL269</f>
        <v>70</v>
      </c>
      <c r="CG277" s="1">
        <f>'BASE METAS)'!FM269</f>
        <v>24</v>
      </c>
    </row>
    <row r="278" spans="1:85" ht="114.75" x14ac:dyDescent="0.25">
      <c r="A278" s="1">
        <f>'BASE METAS)'!A270</f>
        <v>0</v>
      </c>
      <c r="B278" s="7156"/>
      <c r="C278" s="7154"/>
      <c r="D278" s="7154"/>
      <c r="E278" s="7156"/>
      <c r="F278" s="7149"/>
      <c r="G278" s="7149"/>
      <c r="H278" s="7144"/>
      <c r="I278" s="7144"/>
      <c r="J278" s="5707"/>
      <c r="K278" s="5707"/>
      <c r="L278" s="5707"/>
      <c r="M278" s="5707"/>
      <c r="N278" s="5707"/>
      <c r="O278" s="5707"/>
      <c r="P278" s="7107"/>
      <c r="Q278" s="5698"/>
      <c r="R278" s="5707"/>
      <c r="S278" s="5698"/>
      <c r="T278" s="5698"/>
      <c r="U278" s="7745"/>
      <c r="V278" s="5698"/>
      <c r="W278" s="5695"/>
      <c r="X278" s="7145"/>
      <c r="Y278" s="913">
        <f>'BASE METAS)'!Y270</f>
        <v>2</v>
      </c>
      <c r="Z278" s="504" t="str">
        <f>'BASE METAS)'!Z270</f>
        <v>EFECTURA REPARACIONES DE LAS INSTALACIONES ELÉCTRICAS</v>
      </c>
      <c r="AA278" s="914" t="str">
        <f>'BASE METAS)'!AA270</f>
        <v>REPARACIÓN</v>
      </c>
      <c r="AB278" s="915">
        <f>'BASE METAS)'!AB270</f>
        <v>1300</v>
      </c>
      <c r="AC278" s="895">
        <f>'BASE METAS)'!AC270</f>
        <v>210</v>
      </c>
      <c r="AD278" s="894">
        <f>'BASE METAS)'!AD270</f>
        <v>0.16153846153846155</v>
      </c>
      <c r="AE278" s="895">
        <f>'BASE METAS)'!AE270</f>
        <v>360</v>
      </c>
      <c r="AF278" s="894">
        <f>'BASE METAS)'!AF270</f>
        <v>0.27692307692307694</v>
      </c>
      <c r="AG278" s="895">
        <f>'BASE METAS)'!AG270</f>
        <v>360</v>
      </c>
      <c r="AH278" s="894">
        <f>'BASE METAS)'!AH270</f>
        <v>0.27692307692307694</v>
      </c>
      <c r="AI278" s="895">
        <f>'BASE METAS)'!AI270</f>
        <v>122</v>
      </c>
      <c r="AJ278" s="894">
        <f>'BASE METAS)'!AJ270</f>
        <v>9.3846153846153843E-2</v>
      </c>
      <c r="AK278" s="211">
        <f>'BASE METAS)'!AK270</f>
        <v>0.8092307692307692</v>
      </c>
      <c r="AL278" s="970">
        <f>'BASE METAS)'!AL270</f>
        <v>2</v>
      </c>
      <c r="AM278" s="1019" t="str">
        <f>'BASE METAS)'!AM270</f>
        <v>REALIZAR REPARACIONES MENORES A CENTROS EDUCATIVOS OFICIALES</v>
      </c>
      <c r="AN278" s="1019" t="str">
        <f>'BASE METAS)'!AN270</f>
        <v xml:space="preserve">MIDE EL NÚMERO DE REPARACIONES MENORES REALIZADAS, RESPECTO AL NÚMERO DE REPARACIONES PROYECTADAS </v>
      </c>
      <c r="AO278" s="1377" t="str">
        <f>'BASE METAS)'!AU270</f>
        <v>DESEMPEÑO</v>
      </c>
      <c r="AP278" s="1020" t="str">
        <f>'BASE METAS)'!AO270</f>
        <v xml:space="preserve">NÚMERO DE REPARACIONES MENORES REALIZADAS </v>
      </c>
      <c r="AQ278" s="1020" t="str">
        <f>'BASE METAS)'!AP270</f>
        <v>NÚMERO DE REPARACIONES MENORES PROYECTADAS</v>
      </c>
      <c r="AR278" s="1019">
        <f>'BASE METAS)'!AQ270</f>
        <v>100</v>
      </c>
      <c r="AS278" s="840" t="str">
        <f>'BASE METAS)'!AR270</f>
        <v>REPARACIÓN</v>
      </c>
      <c r="AT278" s="1019" t="str">
        <f>'BASE METAS)'!AS270</f>
        <v>EFICACIA</v>
      </c>
      <c r="AU278" s="1490">
        <f>'BASE METAS)'!BO270</f>
        <v>0</v>
      </c>
      <c r="AV278" s="1">
        <f>'BASE METAS)'!BQ270</f>
        <v>1300</v>
      </c>
      <c r="AW278" s="1352">
        <f>'BASE METAS)'!BR270</f>
        <v>0</v>
      </c>
      <c r="AX278" s="1352">
        <f>'BASE METAS)'!BS270</f>
        <v>360</v>
      </c>
      <c r="AY278" s="1352">
        <f>'BASE METAS)'!BT270</f>
        <v>363</v>
      </c>
      <c r="AZ278" s="1352">
        <f>'BASE METAS)'!BU270</f>
        <v>-3</v>
      </c>
      <c r="BA278" s="1352">
        <f>'BASE METAS)'!BV270</f>
        <v>1.0083333333333333</v>
      </c>
      <c r="BB278" s="1352">
        <f>'BASE METAS)'!BW270</f>
        <v>600</v>
      </c>
      <c r="BC278" s="1352">
        <f>'BASE METAS)'!BX270</f>
        <v>700</v>
      </c>
      <c r="BD278" s="1352">
        <f>'BASE METAS)'!BY270</f>
        <v>0.46153846153846156</v>
      </c>
      <c r="BE278" s="1352">
        <f>'BASE METAS)'!CG270</f>
        <v>237</v>
      </c>
      <c r="BF278" s="1352">
        <f>'BASE METAS)'!CJ270</f>
        <v>0</v>
      </c>
      <c r="BG278" s="1352">
        <f>'BASE METAS)'!CK270</f>
        <v>0</v>
      </c>
      <c r="BH278" s="1352">
        <f>'BASE METAS)'!CL270</f>
        <v>0</v>
      </c>
      <c r="BI278" s="1352">
        <f>'BASE METAS)'!CM270</f>
        <v>0</v>
      </c>
      <c r="BJ278" s="1">
        <f>'BASE METAS)'!CN270</f>
        <v>0</v>
      </c>
      <c r="BK278" s="1">
        <f>'BASE METAS)'!CO270</f>
        <v>0</v>
      </c>
      <c r="BL278" s="1">
        <f>'BASE METAS)'!CP270</f>
        <v>0</v>
      </c>
      <c r="BM278" s="1">
        <f>'BASE METAS)'!CQ270</f>
        <v>0</v>
      </c>
      <c r="BN278" s="1">
        <f>'BASE METAS)'!CR270</f>
        <v>0</v>
      </c>
      <c r="BO278" s="1">
        <f>'BASE METAS)'!CS270</f>
        <v>0</v>
      </c>
      <c r="BP278" s="1">
        <f>'BASE METAS)'!CT270</f>
        <v>0</v>
      </c>
      <c r="BQ278" s="1">
        <f>'BASE METAS)'!CU270</f>
        <v>0</v>
      </c>
      <c r="BR278" s="1">
        <f>'BASE METAS)'!CV270</f>
        <v>0</v>
      </c>
      <c r="BS278" s="1">
        <f>'BASE METAS)'!CW270</f>
        <v>0</v>
      </c>
      <c r="BT278" s="1">
        <f>'BASE METAS)'!CX270</f>
        <v>0</v>
      </c>
      <c r="BU278" s="1">
        <f>'BASE METAS)'!FA270</f>
        <v>1300</v>
      </c>
      <c r="BV278" s="1">
        <f>'BASE METAS)'!FB270</f>
        <v>0</v>
      </c>
      <c r="BW278" s="1">
        <f>'BASE METAS)'!FC270</f>
        <v>121</v>
      </c>
      <c r="BX278" s="1">
        <f>'BASE METAS)'!FD270</f>
        <v>144</v>
      </c>
      <c r="BY278" s="1">
        <f>'BASE METAS)'!FE270</f>
        <v>23</v>
      </c>
      <c r="BZ278" s="1">
        <f>'BASE METAS)'!FF270</f>
        <v>1.1900826446280992</v>
      </c>
      <c r="CA278" s="1">
        <f>'BASE METAS)'!FG270</f>
        <v>381</v>
      </c>
      <c r="CB278" s="1">
        <f>'BASE METAS)'!FH270</f>
        <v>919</v>
      </c>
      <c r="CC278" s="1">
        <f>'BASE METAS)'!FI270</f>
        <v>0.29307692307692307</v>
      </c>
      <c r="CD278" s="1">
        <f>'BASE METAS)'!FJ270</f>
        <v>1300</v>
      </c>
      <c r="CE278" s="1">
        <f>'BASE METAS)'!FK270</f>
        <v>0</v>
      </c>
      <c r="CF278" s="1">
        <f>'BASE METAS)'!FL270</f>
        <v>119</v>
      </c>
      <c r="CG278" s="1">
        <f>'BASE METAS)'!FM270</f>
        <v>95</v>
      </c>
    </row>
    <row r="279" spans="1:85" ht="153" x14ac:dyDescent="0.25">
      <c r="A279" s="1">
        <f>'BASE METAS)'!A271</f>
        <v>0</v>
      </c>
      <c r="B279" s="7156"/>
      <c r="C279" s="7154"/>
      <c r="D279" s="7154"/>
      <c r="E279" s="7156"/>
      <c r="F279" s="7149"/>
      <c r="G279" s="7149"/>
      <c r="H279" s="7144"/>
      <c r="I279" s="7144"/>
      <c r="J279" s="5707"/>
      <c r="K279" s="5707"/>
      <c r="L279" s="5707"/>
      <c r="M279" s="5707"/>
      <c r="N279" s="5707"/>
      <c r="O279" s="5707"/>
      <c r="P279" s="7107"/>
      <c r="Q279" s="5698"/>
      <c r="R279" s="5707"/>
      <c r="S279" s="5698"/>
      <c r="T279" s="5698"/>
      <c r="U279" s="7745"/>
      <c r="V279" s="5698"/>
      <c r="W279" s="5695"/>
      <c r="X279" s="7145"/>
      <c r="Y279" s="913">
        <f>'BASE METAS)'!Y271</f>
        <v>3</v>
      </c>
      <c r="Z279" s="504" t="str">
        <f>'BASE METAS)'!Z271</f>
        <v xml:space="preserve">REALIZAR EL MANTENIMIENTO DE LAS ÁREAS VERDES DE LOS CENTROS EDUCATIVOS  </v>
      </c>
      <c r="AA279" s="914" t="str">
        <f>'BASE METAS)'!AA271</f>
        <v>M2</v>
      </c>
      <c r="AB279" s="915">
        <f>'BASE METAS)'!AB271</f>
        <v>335000</v>
      </c>
      <c r="AC279" s="895">
        <f>'BASE METAS)'!AC271</f>
        <v>55000</v>
      </c>
      <c r="AD279" s="894">
        <f>'BASE METAS)'!AD271</f>
        <v>0.16417910447761194</v>
      </c>
      <c r="AE279" s="895">
        <f>'BASE METAS)'!AE271</f>
        <v>95000</v>
      </c>
      <c r="AF279" s="894">
        <f>'BASE METAS)'!AF271</f>
        <v>0.28358208955223879</v>
      </c>
      <c r="AG279" s="895">
        <f>'BASE METAS)'!AG271</f>
        <v>95000</v>
      </c>
      <c r="AH279" s="894">
        <f>'BASE METAS)'!AH271</f>
        <v>0.28358208955223879</v>
      </c>
      <c r="AI279" s="895">
        <f>'BASE METAS)'!AI271</f>
        <v>90000</v>
      </c>
      <c r="AJ279" s="894">
        <f>'BASE METAS)'!AJ271</f>
        <v>0.26865671641791045</v>
      </c>
      <c r="AK279" s="947">
        <f>'BASE METAS)'!AK271</f>
        <v>0.99999999999999989</v>
      </c>
      <c r="AL279" s="970">
        <f>'BASE METAS)'!AL271</f>
        <v>3</v>
      </c>
      <c r="AM279" s="970" t="str">
        <f>'BASE METAS)'!AM271</f>
        <v>REALIZAR MANTENIMIENTO DE LAS AREAS VERDES DE LAS INSTITUCIONES PUBLICAS</v>
      </c>
      <c r="AN279" s="970" t="str">
        <f>'BASE METAS)'!AN271</f>
        <v>MIDE EL NUMERO DE MANTENIMIENTOS ATENDIDOS, CON EL NUMERO DE SOLICITUDES PROGRAMADAS</v>
      </c>
      <c r="AO279" s="1377" t="str">
        <f>'BASE METAS)'!AU271</f>
        <v>DESEMPEÑO</v>
      </c>
      <c r="AP279" s="970" t="str">
        <f>'BASE METAS)'!AO271</f>
        <v>NÚMERO DE MANTENIMIENTO ATENDIDOS</v>
      </c>
      <c r="AQ279" s="970" t="str">
        <f>'BASE METAS)'!AP271</f>
        <v>NÚMERO DE MANTENIMIENTO PROGRAMADOS</v>
      </c>
      <c r="AR279" s="1019">
        <f>'BASE METAS)'!AQ271</f>
        <v>100</v>
      </c>
      <c r="AS279" s="1018" t="str">
        <f>'BASE METAS)'!AR271</f>
        <v>M2</v>
      </c>
      <c r="AT279" s="1019" t="str">
        <f>'BASE METAS)'!AS271</f>
        <v>EFICACIA</v>
      </c>
      <c r="AU279" s="1490">
        <f>'BASE METAS)'!BO271</f>
        <v>0</v>
      </c>
      <c r="AV279" s="1">
        <f>'BASE METAS)'!BQ271</f>
        <v>335000</v>
      </c>
      <c r="AW279" s="1352">
        <f>'BASE METAS)'!BR271</f>
        <v>0</v>
      </c>
      <c r="AX279" s="1352">
        <f>'BASE METAS)'!BS271</f>
        <v>95000</v>
      </c>
      <c r="AY279" s="1352">
        <f>'BASE METAS)'!BT271</f>
        <v>22177</v>
      </c>
      <c r="AZ279" s="1352">
        <f>'BASE METAS)'!BU271</f>
        <v>72823</v>
      </c>
      <c r="BA279" s="1352">
        <f>'BASE METAS)'!BV271</f>
        <v>0.2334421052631579</v>
      </c>
      <c r="BB279" s="1352">
        <f>'BASE METAS)'!BW271</f>
        <v>121570</v>
      </c>
      <c r="BC279" s="1352">
        <f>'BASE METAS)'!BX271</f>
        <v>213430</v>
      </c>
      <c r="BD279" s="1352">
        <f>'BASE METAS)'!BY271</f>
        <v>0.36289552238805972</v>
      </c>
      <c r="BE279" s="1352">
        <f>'BASE METAS)'!CG271</f>
        <v>99393</v>
      </c>
      <c r="BF279" s="1352">
        <f>'BASE METAS)'!CJ271</f>
        <v>0</v>
      </c>
      <c r="BG279" s="1352">
        <f>'BASE METAS)'!CK271</f>
        <v>0</v>
      </c>
      <c r="BH279" s="1352">
        <f>'BASE METAS)'!CL271</f>
        <v>0</v>
      </c>
      <c r="BI279" s="1352">
        <f>'BASE METAS)'!CM271</f>
        <v>0</v>
      </c>
      <c r="BJ279" s="1">
        <f>'BASE METAS)'!CN271</f>
        <v>0</v>
      </c>
      <c r="BK279" s="1">
        <f>'BASE METAS)'!CO271</f>
        <v>0</v>
      </c>
      <c r="BL279" s="1">
        <f>'BASE METAS)'!CP271</f>
        <v>0</v>
      </c>
      <c r="BM279" s="1">
        <f>'BASE METAS)'!CQ271</f>
        <v>0</v>
      </c>
      <c r="BN279" s="1">
        <f>'BASE METAS)'!CR271</f>
        <v>0</v>
      </c>
      <c r="BO279" s="1">
        <f>'BASE METAS)'!CS271</f>
        <v>0</v>
      </c>
      <c r="BP279" s="1">
        <f>'BASE METAS)'!CT271</f>
        <v>0</v>
      </c>
      <c r="BQ279" s="1">
        <f>'BASE METAS)'!CU271</f>
        <v>0</v>
      </c>
      <c r="BR279" s="1">
        <f>'BASE METAS)'!CV271</f>
        <v>0</v>
      </c>
      <c r="BS279" s="1">
        <f>'BASE METAS)'!CW271</f>
        <v>0</v>
      </c>
      <c r="BT279" s="1">
        <f>'BASE METAS)'!CX271</f>
        <v>0</v>
      </c>
      <c r="BU279" s="1">
        <f>'BASE METAS)'!FA271</f>
        <v>335000</v>
      </c>
      <c r="BV279" s="1">
        <f>'BASE METAS)'!FB271</f>
        <v>0</v>
      </c>
      <c r="BW279" s="1">
        <f>'BASE METAS)'!FC271</f>
        <v>31266</v>
      </c>
      <c r="BX279" s="1">
        <f>'BASE METAS)'!FD271</f>
        <v>6604</v>
      </c>
      <c r="BY279" s="1">
        <f>'BASE METAS)'!FE271</f>
        <v>-24662</v>
      </c>
      <c r="BZ279" s="1">
        <f>'BASE METAS)'!FF271</f>
        <v>0.21121985543401778</v>
      </c>
      <c r="CA279" s="1">
        <f>'BASE METAS)'!FG271</f>
        <v>105997</v>
      </c>
      <c r="CB279" s="1">
        <f>'BASE METAS)'!FH271</f>
        <v>229003</v>
      </c>
      <c r="CC279" s="1">
        <f>'BASE METAS)'!FI271</f>
        <v>0.31640895522388057</v>
      </c>
      <c r="CD279" s="1">
        <f>'BASE METAS)'!FJ271</f>
        <v>335000</v>
      </c>
      <c r="CE279" s="1">
        <f>'BASE METAS)'!FK271</f>
        <v>0</v>
      </c>
      <c r="CF279" s="1">
        <f>'BASE METAS)'!FL271</f>
        <v>29866</v>
      </c>
      <c r="CG279" s="1">
        <f>'BASE METAS)'!FM271</f>
        <v>6363</v>
      </c>
    </row>
    <row r="280" spans="1:85" ht="25.5" customHeight="1" x14ac:dyDescent="0.2">
      <c r="A280" s="1">
        <f>'BASE METAS)'!A272</f>
        <v>0</v>
      </c>
      <c r="B280" s="7156"/>
      <c r="C280" s="7154"/>
      <c r="D280" s="7154"/>
      <c r="E280" s="7156"/>
      <c r="F280" s="7149"/>
      <c r="G280" s="7149"/>
      <c r="H280" s="7144"/>
      <c r="I280" s="7144"/>
      <c r="J280" s="5707"/>
      <c r="K280" s="5707"/>
      <c r="L280" s="5707"/>
      <c r="M280" s="5707"/>
      <c r="N280" s="5707"/>
      <c r="O280" s="5707"/>
      <c r="P280" s="7107"/>
      <c r="Q280" s="5698"/>
      <c r="R280" s="5707"/>
      <c r="S280" s="5698"/>
      <c r="T280" s="5698"/>
      <c r="U280" s="7745"/>
      <c r="V280" s="5698"/>
      <c r="W280" s="5695"/>
      <c r="X280" s="7145"/>
      <c r="Y280" s="883">
        <f>'BASE METAS)'!Y272</f>
        <v>4</v>
      </c>
      <c r="Z280" s="219" t="str">
        <f>'BASE METAS)'!Z272</f>
        <v xml:space="preserve">REALIZAR LAS REPARACIONES A LAS INSTALACIONES HIDROSANITARIAS </v>
      </c>
      <c r="AA280" s="884" t="str">
        <f>'BASE METAS)'!AA272</f>
        <v xml:space="preserve">REPARACIÓN </v>
      </c>
      <c r="AB280" s="887">
        <f>'BASE METAS)'!AB272</f>
        <v>480</v>
      </c>
      <c r="AC280" s="635">
        <f>'BASE METAS)'!AC272</f>
        <v>75</v>
      </c>
      <c r="AD280" s="889">
        <f>'BASE METAS)'!AD272</f>
        <v>0.15625</v>
      </c>
      <c r="AE280" s="635">
        <f>'BASE METAS)'!AE272</f>
        <v>135</v>
      </c>
      <c r="AF280" s="889">
        <f>'BASE METAS)'!AF272</f>
        <v>0.28125</v>
      </c>
      <c r="AG280" s="635">
        <f>'BASE METAS)'!AG272</f>
        <v>135</v>
      </c>
      <c r="AH280" s="889">
        <f>'BASE METAS)'!AH272</f>
        <v>0.28125</v>
      </c>
      <c r="AI280" s="635">
        <f>'BASE METAS)'!AI272</f>
        <v>135</v>
      </c>
      <c r="AJ280" s="889">
        <f>'BASE METAS)'!AJ272</f>
        <v>0.28125</v>
      </c>
      <c r="AK280" s="947">
        <f>'BASE METAS)'!AK272</f>
        <v>1</v>
      </c>
      <c r="AL280" s="970">
        <f>'BASE METAS)'!AL272</f>
        <v>4</v>
      </c>
      <c r="AM280" s="970" t="str">
        <f>'BASE METAS)'!AM272</f>
        <v>REALIZAR REPARACIONES A LAS INSTALACIONES HIDROSANITARIAS</v>
      </c>
      <c r="AN280" s="970" t="str">
        <f>'BASE METAS)'!AN272</f>
        <v>MIDE EL NÚMERO DE REPARACIONES REALIZADAS, CON EL NÚMERO DE SOLICTUDES PROGRAMADAS</v>
      </c>
      <c r="AO280" s="1377" t="str">
        <f>'BASE METAS)'!AU272</f>
        <v>DESEMPEÑO</v>
      </c>
      <c r="AP280" s="970" t="str">
        <f>'BASE METAS)'!AO272</f>
        <v>NÚMERO DE REPARACIONES REALIZADAS</v>
      </c>
      <c r="AQ280" s="970" t="str">
        <f>'BASE METAS)'!AP272</f>
        <v>NÚMERO DE REPARACIONES PROGRAMADAS</v>
      </c>
      <c r="AR280" s="1019">
        <f>'BASE METAS)'!AQ272</f>
        <v>100</v>
      </c>
      <c r="AS280" s="1018" t="str">
        <f>'BASE METAS)'!AR272</f>
        <v xml:space="preserve">REPARACIÓN </v>
      </c>
      <c r="AT280" s="1019" t="str">
        <f>'BASE METAS)'!AS272</f>
        <v>EFICACIA</v>
      </c>
      <c r="AU280" s="1490">
        <f>'BASE METAS)'!BO272</f>
        <v>0</v>
      </c>
      <c r="AV280" s="1">
        <f>'BASE METAS)'!BQ272</f>
        <v>480</v>
      </c>
      <c r="AW280" s="1248">
        <f>'BASE METAS)'!BR272</f>
        <v>0</v>
      </c>
      <c r="AX280" s="1352">
        <f>'BASE METAS)'!BS272</f>
        <v>135</v>
      </c>
      <c r="AY280" s="952">
        <f>'BASE METAS)'!BT272</f>
        <v>108</v>
      </c>
      <c r="AZ280" s="1322">
        <f>'BASE METAS)'!BU272</f>
        <v>27</v>
      </c>
      <c r="BA280" s="1322">
        <f>'BASE METAS)'!BV272</f>
        <v>0.8</v>
      </c>
      <c r="BB280" s="1322">
        <f>'BASE METAS)'!BW272</f>
        <v>225</v>
      </c>
      <c r="BC280" s="952">
        <f>'BASE METAS)'!BX272</f>
        <v>255</v>
      </c>
      <c r="BD280" s="1340">
        <f>'BASE METAS)'!BY272</f>
        <v>0.46875</v>
      </c>
      <c r="BE280" s="1340">
        <f>'BASE METAS)'!CG272</f>
        <v>117</v>
      </c>
      <c r="BF280" s="1340">
        <f>'BASE METAS)'!CJ272</f>
        <v>0</v>
      </c>
      <c r="BG280" s="1340">
        <f>'BASE METAS)'!CK272</f>
        <v>0</v>
      </c>
      <c r="BH280" s="1340">
        <f>'BASE METAS)'!CL272</f>
        <v>0</v>
      </c>
      <c r="BI280" s="1352">
        <f>'BASE METAS)'!CM272</f>
        <v>0</v>
      </c>
      <c r="BJ280" s="1">
        <f>'BASE METAS)'!CN272</f>
        <v>0</v>
      </c>
      <c r="BK280" s="1">
        <f>'BASE METAS)'!CO272</f>
        <v>0</v>
      </c>
      <c r="BL280" s="1">
        <f>'BASE METAS)'!CP272</f>
        <v>0</v>
      </c>
      <c r="BM280" s="1">
        <f>'BASE METAS)'!CQ272</f>
        <v>0</v>
      </c>
      <c r="BN280" s="1">
        <f>'BASE METAS)'!CR272</f>
        <v>0</v>
      </c>
      <c r="BO280" s="1">
        <f>'BASE METAS)'!CS272</f>
        <v>0</v>
      </c>
      <c r="BP280" s="1">
        <f>'BASE METAS)'!CT272</f>
        <v>0</v>
      </c>
      <c r="BQ280" s="1">
        <f>'BASE METAS)'!CU272</f>
        <v>0</v>
      </c>
      <c r="BR280" s="1">
        <f>'BASE METAS)'!CV272</f>
        <v>0</v>
      </c>
      <c r="BS280" s="1">
        <f>'BASE METAS)'!CW272</f>
        <v>0</v>
      </c>
      <c r="BT280" s="1">
        <f>'BASE METAS)'!CX272</f>
        <v>0</v>
      </c>
      <c r="BU280" s="1">
        <f>'BASE METAS)'!FA272</f>
        <v>480</v>
      </c>
      <c r="BV280" s="1">
        <f>'BASE METAS)'!FB272</f>
        <v>0</v>
      </c>
      <c r="BW280" s="1">
        <f>'BASE METAS)'!FC272</f>
        <v>45</v>
      </c>
      <c r="BX280" s="1">
        <f>'BASE METAS)'!FD272</f>
        <v>51</v>
      </c>
      <c r="BY280" s="1">
        <f>'BASE METAS)'!FE272</f>
        <v>6</v>
      </c>
      <c r="BZ280" s="1">
        <f>'BASE METAS)'!FF272</f>
        <v>1.1333333333333333</v>
      </c>
      <c r="CA280" s="1">
        <f>'BASE METAS)'!FG272</f>
        <v>168</v>
      </c>
      <c r="CB280" s="1">
        <f>'BASE METAS)'!FH272</f>
        <v>312</v>
      </c>
      <c r="CC280" s="1">
        <f>'BASE METAS)'!FI272</f>
        <v>0.35</v>
      </c>
      <c r="CD280" s="1">
        <f>'BASE METAS)'!FJ272</f>
        <v>480</v>
      </c>
      <c r="CE280" s="1">
        <f>'BASE METAS)'!FK272</f>
        <v>0</v>
      </c>
      <c r="CF280" s="1">
        <f>'BASE METAS)'!FL272</f>
        <v>47</v>
      </c>
      <c r="CG280" s="1">
        <f>'BASE METAS)'!FM272</f>
        <v>34</v>
      </c>
    </row>
    <row r="281" spans="1:85" ht="25.5" customHeight="1" x14ac:dyDescent="0.25">
      <c r="A281" s="1">
        <f>'BASE METAS)'!A273</f>
        <v>0</v>
      </c>
      <c r="B281" s="7156"/>
      <c r="C281" s="7154"/>
      <c r="D281" s="7154"/>
      <c r="E281" s="7156"/>
      <c r="F281" s="7149"/>
      <c r="G281" s="7149"/>
      <c r="H281" s="7144"/>
      <c r="I281" s="7144"/>
      <c r="J281" s="5708"/>
      <c r="K281" s="5708"/>
      <c r="L281" s="5708"/>
      <c r="M281" s="5708"/>
      <c r="N281" s="5708"/>
      <c r="O281" s="5708"/>
      <c r="P281" s="7108"/>
      <c r="Q281" s="5699"/>
      <c r="R281" s="5708"/>
      <c r="S281" s="5699"/>
      <c r="T281" s="5699"/>
      <c r="U281" s="7746"/>
      <c r="V281" s="5699"/>
      <c r="W281" s="5696"/>
      <c r="X281" s="7103"/>
      <c r="Y281" s="916">
        <f>'BASE METAS)'!Y273</f>
        <v>5</v>
      </c>
      <c r="Z281" s="507" t="str">
        <f>'BASE METAS)'!Z273</f>
        <v xml:space="preserve">REALIZAR REPARACIONES MENORES A CENTROS EDUCATIVOS OFICIALES </v>
      </c>
      <c r="AA281" s="891" t="str">
        <f>'BASE METAS)'!AA273</f>
        <v>PLANTEL</v>
      </c>
      <c r="AB281" s="892">
        <f>'BASE METAS)'!AB273</f>
        <v>290</v>
      </c>
      <c r="AC281" s="903">
        <f>'BASE METAS)'!AC273</f>
        <v>45</v>
      </c>
      <c r="AD281" s="902">
        <f>'BASE METAS)'!AD273</f>
        <v>0.15517241379310345</v>
      </c>
      <c r="AE281" s="903">
        <f>'BASE METAS)'!AE273</f>
        <v>80</v>
      </c>
      <c r="AF281" s="902">
        <f>'BASE METAS)'!AF273</f>
        <v>0.27586206896551724</v>
      </c>
      <c r="AG281" s="903">
        <f>'BASE METAS)'!AG273</f>
        <v>80</v>
      </c>
      <c r="AH281" s="902">
        <f>'BASE METAS)'!AH273</f>
        <v>0.27586206896551724</v>
      </c>
      <c r="AI281" s="903">
        <f>'BASE METAS)'!AI273</f>
        <v>85</v>
      </c>
      <c r="AJ281" s="902">
        <f>'BASE METAS)'!AJ273</f>
        <v>0.29310344827586204</v>
      </c>
      <c r="AK281" s="947">
        <f>'BASE METAS)'!AK273</f>
        <v>1</v>
      </c>
      <c r="AL281" s="970">
        <f>'BASE METAS)'!AL273</f>
        <v>5</v>
      </c>
      <c r="AM281" s="970" t="str">
        <f>'BASE METAS)'!AM273</f>
        <v>REALIZAR REPARACIONES MENOR A CENTROS EDUCATIVOS OFICIALES</v>
      </c>
      <c r="AN281" s="970" t="str">
        <f>'BASE METAS)'!AN273</f>
        <v>MIDE EL NÚMERO DE REPACIONES MENORES REALIZADAS, CON EL NÚMERO DE REPARACIONES MENORES PROGRAMADAS</v>
      </c>
      <c r="AO281" s="1377" t="str">
        <f>'BASE METAS)'!AU273</f>
        <v>DESEMPEÑO</v>
      </c>
      <c r="AP281" s="970" t="str">
        <f>'BASE METAS)'!AO273</f>
        <v>NÚMERO DE REPARACIONES MENORES REALIZADAS</v>
      </c>
      <c r="AQ281" s="970" t="str">
        <f>'BASE METAS)'!AP273</f>
        <v>NÚMERO DE REPARACIONES MENORES PROGRAMADAS</v>
      </c>
      <c r="AR281" s="1019">
        <f>'BASE METAS)'!AQ273</f>
        <v>100</v>
      </c>
      <c r="AS281" s="1018" t="str">
        <f>'BASE METAS)'!AR273</f>
        <v>PLANTEL</v>
      </c>
      <c r="AT281" s="1019" t="str">
        <f>'BASE METAS)'!AS273</f>
        <v>EFICACIA</v>
      </c>
      <c r="AU281" s="1490">
        <f>'BASE METAS)'!BO273</f>
        <v>0</v>
      </c>
      <c r="AV281" s="1">
        <f>'BASE METAS)'!BQ273</f>
        <v>290</v>
      </c>
      <c r="AW281" s="1352">
        <f>'BASE METAS)'!BR273</f>
        <v>0</v>
      </c>
      <c r="AX281" s="1352">
        <f>'BASE METAS)'!BS273</f>
        <v>80</v>
      </c>
      <c r="AY281" s="1352">
        <f>'BASE METAS)'!BT273</f>
        <v>79</v>
      </c>
      <c r="AZ281" s="1352">
        <f>'BASE METAS)'!BU273</f>
        <v>1</v>
      </c>
      <c r="BA281" s="1352">
        <f>'BASE METAS)'!BV273</f>
        <v>0.98750000000000004</v>
      </c>
      <c r="BB281" s="1352">
        <f>'BASE METAS)'!BW273</f>
        <v>130</v>
      </c>
      <c r="BC281" s="1352">
        <f>'BASE METAS)'!BX273</f>
        <v>160</v>
      </c>
      <c r="BD281" s="1352">
        <f>'BASE METAS)'!BY273</f>
        <v>0.44827586206896552</v>
      </c>
      <c r="BE281" s="1352">
        <f>'BASE METAS)'!CG273</f>
        <v>51</v>
      </c>
      <c r="BF281" s="1352">
        <f>'BASE METAS)'!CJ273</f>
        <v>0</v>
      </c>
      <c r="BG281" s="1352">
        <f>'BASE METAS)'!CK273</f>
        <v>0</v>
      </c>
      <c r="BH281" s="1352">
        <f>'BASE METAS)'!CL273</f>
        <v>0</v>
      </c>
      <c r="BI281" s="1352">
        <f>'BASE METAS)'!CM273</f>
        <v>0</v>
      </c>
      <c r="BJ281" s="1">
        <f>'BASE METAS)'!CN273</f>
        <v>0</v>
      </c>
      <c r="BK281" s="1">
        <f>'BASE METAS)'!CO273</f>
        <v>0</v>
      </c>
      <c r="BL281" s="1">
        <f>'BASE METAS)'!CP273</f>
        <v>0</v>
      </c>
      <c r="BM281" s="1">
        <f>'BASE METAS)'!CQ273</f>
        <v>0</v>
      </c>
      <c r="BN281" s="1">
        <f>'BASE METAS)'!CR273</f>
        <v>0</v>
      </c>
      <c r="BO281" s="1">
        <f>'BASE METAS)'!CS273</f>
        <v>0</v>
      </c>
      <c r="BP281" s="1">
        <f>'BASE METAS)'!CT273</f>
        <v>0</v>
      </c>
      <c r="BQ281" s="1">
        <f>'BASE METAS)'!CU273</f>
        <v>0</v>
      </c>
      <c r="BR281" s="1">
        <f>'BASE METAS)'!CV273</f>
        <v>0</v>
      </c>
      <c r="BS281" s="1">
        <f>'BASE METAS)'!CW273</f>
        <v>0</v>
      </c>
      <c r="BT281" s="1">
        <f>'BASE METAS)'!CX273</f>
        <v>0</v>
      </c>
      <c r="BU281" s="1">
        <f>'BASE METAS)'!FA273</f>
        <v>290</v>
      </c>
      <c r="BV281" s="1">
        <f>'BASE METAS)'!FB273</f>
        <v>0</v>
      </c>
      <c r="BW281" s="1">
        <f>'BASE METAS)'!FC273</f>
        <v>27</v>
      </c>
      <c r="BX281" s="1">
        <f>'BASE METAS)'!FD273</f>
        <v>27</v>
      </c>
      <c r="BY281" s="1">
        <f>'BASE METAS)'!FE273</f>
        <v>0</v>
      </c>
      <c r="BZ281" s="1">
        <f>'BASE METAS)'!FF273</f>
        <v>1</v>
      </c>
      <c r="CA281" s="1">
        <f>'BASE METAS)'!FG273</f>
        <v>78</v>
      </c>
      <c r="CB281" s="1">
        <f>'BASE METAS)'!FH273</f>
        <v>212</v>
      </c>
      <c r="CC281" s="1">
        <f>'BASE METAS)'!FI273</f>
        <v>0.26896551724137929</v>
      </c>
      <c r="CD281" s="1">
        <f>'BASE METAS)'!FJ273</f>
        <v>290</v>
      </c>
      <c r="CE281" s="1">
        <f>'BASE METAS)'!FK273</f>
        <v>0</v>
      </c>
      <c r="CF281" s="1">
        <f>'BASE METAS)'!FL273</f>
        <v>28</v>
      </c>
      <c r="CG281" s="1">
        <f>'BASE METAS)'!FM273</f>
        <v>30</v>
      </c>
    </row>
    <row r="282" spans="1:85" ht="60" customHeight="1" x14ac:dyDescent="0.25">
      <c r="A282" s="1">
        <f>'BASE METAS)'!A274</f>
        <v>43</v>
      </c>
      <c r="B282" s="7156"/>
      <c r="C282" s="7154">
        <f>'BASE METAS)'!C274</f>
        <v>1001</v>
      </c>
      <c r="D282" s="7154">
        <f>'BASE METAS)'!D274</f>
        <v>2</v>
      </c>
      <c r="E282" s="7156" t="str">
        <f>'BASE METAS)'!E274</f>
        <v>INFRAESTRUCTURA ECOLÓGICA MUNICIPAL</v>
      </c>
      <c r="F282" s="7158" t="str">
        <f>'BASE METAS)'!F274</f>
        <v>H00</v>
      </c>
      <c r="G282" s="7158" t="str">
        <f>'BASE METAS)'!G274</f>
        <v>125</v>
      </c>
      <c r="H282" s="7144" t="str">
        <f>'BASE METAS)'!H274</f>
        <v>11</v>
      </c>
      <c r="I282" s="7144" t="str">
        <f>'BASE METAS)'!I274</f>
        <v>01</v>
      </c>
      <c r="J282" s="5706" t="str">
        <f>'BASE METAS)'!J274</f>
        <v>01</v>
      </c>
      <c r="K282" s="5706" t="str">
        <f>'BASE METAS)'!K274</f>
        <v>05</v>
      </c>
      <c r="L282" s="5706" t="str">
        <f>'BASE METAS)'!L274</f>
        <v>04</v>
      </c>
      <c r="M282" s="5706" t="str">
        <f>'BASE METAS)'!M274</f>
        <v>101</v>
      </c>
      <c r="N282" s="5706" t="str">
        <f>'BASE METAS)'!N274</f>
        <v>Servicios Públicos</v>
      </c>
      <c r="O282" s="5706" t="str">
        <f>'BASE METAS)'!O274</f>
        <v>Servicios Públicos</v>
      </c>
      <c r="P282" s="5697" t="str">
        <f>'BASE METAS)'!P274</f>
        <v>Preservación del medio ambiente y los recursos naturales</v>
      </c>
      <c r="Q282" s="5697" t="str">
        <f>'BASE METAS)'!Q274</f>
        <v>Protección al ambiente y preservación de los recursos naturales</v>
      </c>
      <c r="R282" s="5697" t="str">
        <f>'BASE METAS)'!R274</f>
        <v>Protección al ambiente</v>
      </c>
      <c r="S282" s="5697" t="str">
        <f>'BASE METAS)'!S274</f>
        <v>Infraestructura ecológica</v>
      </c>
      <c r="T282" s="5697" t="str">
        <f>'BASE METAS)'!T274</f>
        <v>Infraestructura ecológica municipal</v>
      </c>
      <c r="U282" s="7747" t="str">
        <f>'BASE METAS)'!U274</f>
        <v>Ejecutar las acciones de mantenimiento y conservación de las áreas verdes y espacios públicos, como lo son parques, jardines y camellones del municipio; así como la poda higiénica y el derribo de los árboles, que pongan en riesgo a la población,  previa dictaminación de la dirección general del medio ambiente, así como generar un proyecto permanente de reforestación.</v>
      </c>
      <c r="V282" s="5697" t="str">
        <f>'BASE METAS)'!V274</f>
        <v>Tlalnepantla Progresista</v>
      </c>
      <c r="W282" s="5694">
        <f>'BASE METAS)'!W274</f>
        <v>43883841.039999999</v>
      </c>
      <c r="X282" s="7102" t="str">
        <f>'BASE METAS)'!X274</f>
        <v>SUBDIRECCIÓN DE SERVICIOS COMUNITARIOS</v>
      </c>
      <c r="Y282" s="883">
        <f>'BASE METAS)'!Y274</f>
        <v>1</v>
      </c>
      <c r="Z282" s="218" t="str">
        <f>'BASE METAS)'!Z274</f>
        <v>ATENDER SOLICITUDES DE MANTENIMIENTO Y CONSERVACIÓN DE ÁREAS VERDES Y ARBOLADAS EN ESPACIOS PÚBLICOS</v>
      </c>
      <c r="AA282" s="884" t="str">
        <f>'BASE METAS)'!AA274</f>
        <v>SOLICITUD</v>
      </c>
      <c r="AB282" s="887">
        <f>'BASE METAS)'!AB274</f>
        <v>2250</v>
      </c>
      <c r="AC282" s="635">
        <f>'BASE METAS)'!AC274</f>
        <v>350</v>
      </c>
      <c r="AD282" s="889">
        <f>'BASE METAS)'!AD274</f>
        <v>0.15555555555555556</v>
      </c>
      <c r="AE282" s="635">
        <f>'BASE METAS)'!AE274</f>
        <v>630</v>
      </c>
      <c r="AF282" s="889">
        <f>'BASE METAS)'!AF274</f>
        <v>0.28000000000000003</v>
      </c>
      <c r="AG282" s="635">
        <f>'BASE METAS)'!AG274</f>
        <v>630</v>
      </c>
      <c r="AH282" s="889">
        <f>'BASE METAS)'!AH274</f>
        <v>0.28000000000000003</v>
      </c>
      <c r="AI282" s="635">
        <f>'BASE METAS)'!AI274</f>
        <v>640</v>
      </c>
      <c r="AJ282" s="889">
        <f>'BASE METAS)'!AJ274</f>
        <v>0.28444444444444444</v>
      </c>
      <c r="AK282" s="947">
        <f>'BASE METAS)'!AK274</f>
        <v>1</v>
      </c>
      <c r="AL282" s="1166" t="str">
        <f>'BASE METAS)'!AL274</f>
        <v>01</v>
      </c>
      <c r="AM282" s="970" t="str">
        <f>'BASE METAS)'!AM274</f>
        <v>PODA, DERRIBO Y ENCALADO DE ARBOLES</v>
      </c>
      <c r="AN282" s="1019" t="str">
        <f>'BASE METAS)'!AN274</f>
        <v>MIDE LA EFICIENCIA DEL SERVICIO DE MANTENIMIENTO DE ÁREAS VERDES REALIZADO CONTRAL EL PROYECTADO.</v>
      </c>
      <c r="AO282" s="1377" t="str">
        <f>'BASE METAS)'!AU274</f>
        <v>DESEMPEÑO</v>
      </c>
      <c r="AP282" s="970" t="str">
        <f>'BASE METAS)'!AO274</f>
        <v>M2 A LOS QUE SE DIO MANTENIENTO</v>
      </c>
      <c r="AQ282" s="970" t="str">
        <f>'BASE METAS)'!AP274</f>
        <v>M2 PROGRAMADOS</v>
      </c>
      <c r="AR282" s="1019">
        <f>'BASE METAS)'!AQ274</f>
        <v>100</v>
      </c>
      <c r="AS282" s="1019" t="str">
        <f>'BASE METAS)'!AR274</f>
        <v>SOLICITUD</v>
      </c>
      <c r="AT282" s="1019" t="str">
        <f>'BASE METAS)'!AS274</f>
        <v>EFICACIA</v>
      </c>
      <c r="AU282" s="1490">
        <f>'BASE METAS)'!BO274</f>
        <v>0</v>
      </c>
      <c r="AV282" s="1">
        <f>'BASE METAS)'!BQ274</f>
        <v>2250</v>
      </c>
      <c r="AW282" s="1">
        <f>'BASE METAS)'!BR274</f>
        <v>0</v>
      </c>
      <c r="AX282" s="1">
        <f>'BASE METAS)'!BS274</f>
        <v>630</v>
      </c>
      <c r="AY282" s="1">
        <f>'BASE METAS)'!BT274</f>
        <v>439</v>
      </c>
      <c r="AZ282" s="1">
        <f>'BASE METAS)'!BU274</f>
        <v>191</v>
      </c>
      <c r="BA282" s="1">
        <f>'BASE METAS)'!BV274</f>
        <v>0.69682539682539679</v>
      </c>
      <c r="BB282" s="1">
        <f>'BASE METAS)'!BW274</f>
        <v>730</v>
      </c>
      <c r="BC282" s="1">
        <f>'BASE METAS)'!BX274</f>
        <v>1520</v>
      </c>
      <c r="BD282" s="1">
        <f>'BASE METAS)'!BY274</f>
        <v>0.32444444444444442</v>
      </c>
      <c r="BE282" s="1">
        <f>'BASE METAS)'!CG274</f>
        <v>291</v>
      </c>
      <c r="BF282" s="1">
        <f>'BASE METAS)'!CJ274</f>
        <v>0</v>
      </c>
      <c r="BG282" s="1">
        <f>'BASE METAS)'!CK274</f>
        <v>0</v>
      </c>
      <c r="BH282" s="1">
        <f>'BASE METAS)'!CL274</f>
        <v>0</v>
      </c>
      <c r="BI282" s="1">
        <f>'BASE METAS)'!CM274</f>
        <v>0</v>
      </c>
      <c r="BJ282" s="1">
        <f>'BASE METAS)'!CN274</f>
        <v>0</v>
      </c>
      <c r="BK282" s="1">
        <f>'BASE METAS)'!CO274</f>
        <v>0</v>
      </c>
      <c r="BL282" s="1">
        <f>'BASE METAS)'!CP274</f>
        <v>0</v>
      </c>
      <c r="BM282" s="1">
        <f>'BASE METAS)'!CQ274</f>
        <v>0</v>
      </c>
      <c r="BN282" s="1">
        <f>'BASE METAS)'!CR274</f>
        <v>0</v>
      </c>
      <c r="BO282" s="1">
        <f>'BASE METAS)'!CS274</f>
        <v>0</v>
      </c>
      <c r="BP282" s="1">
        <f>'BASE METAS)'!CT274</f>
        <v>0</v>
      </c>
      <c r="BQ282" s="1">
        <f>'BASE METAS)'!CU274</f>
        <v>0</v>
      </c>
      <c r="BR282" s="1">
        <f>'BASE METAS)'!CV274</f>
        <v>0</v>
      </c>
      <c r="BS282" s="1">
        <f>'BASE METAS)'!CW274</f>
        <v>0</v>
      </c>
      <c r="BT282" s="1">
        <f>'BASE METAS)'!CX274</f>
        <v>0</v>
      </c>
      <c r="BU282" s="1">
        <f>'BASE METAS)'!FA274</f>
        <v>2250</v>
      </c>
      <c r="BV282" s="1">
        <f>'BASE METAS)'!FB274</f>
        <v>0</v>
      </c>
      <c r="BW282" s="1">
        <f>'BASE METAS)'!FC274</f>
        <v>210</v>
      </c>
      <c r="BX282" s="1">
        <f>'BASE METAS)'!FD274</f>
        <v>287</v>
      </c>
      <c r="BY282" s="1">
        <f>'BASE METAS)'!FE274</f>
        <v>77</v>
      </c>
      <c r="BZ282" s="1">
        <f>'BASE METAS)'!FF274</f>
        <v>1.3666666666666667</v>
      </c>
      <c r="CA282" s="1">
        <f>'BASE METAS)'!FG274</f>
        <v>578</v>
      </c>
      <c r="CB282" s="1">
        <f>'BASE METAS)'!FH274</f>
        <v>1672</v>
      </c>
      <c r="CC282" s="1">
        <f>'BASE METAS)'!FI274</f>
        <v>0.25688888888888889</v>
      </c>
      <c r="CD282" s="1">
        <f>'BASE METAS)'!FJ274</f>
        <v>2250</v>
      </c>
      <c r="CE282" s="1">
        <f>'BASE METAS)'!FK274</f>
        <v>0</v>
      </c>
      <c r="CF282" s="1">
        <f>'BASE METAS)'!FL274</f>
        <v>210</v>
      </c>
      <c r="CG282" s="1">
        <f>'BASE METAS)'!FM274</f>
        <v>82</v>
      </c>
    </row>
    <row r="283" spans="1:85" ht="38.25" customHeight="1" x14ac:dyDescent="0.2">
      <c r="A283" s="1">
        <f>'BASE METAS)'!A275</f>
        <v>0</v>
      </c>
      <c r="B283" s="7156"/>
      <c r="C283" s="7154"/>
      <c r="D283" s="7154"/>
      <c r="E283" s="7156"/>
      <c r="F283" s="7158"/>
      <c r="G283" s="7158"/>
      <c r="H283" s="7144"/>
      <c r="I283" s="7144"/>
      <c r="J283" s="5707"/>
      <c r="K283" s="5707"/>
      <c r="L283" s="5707"/>
      <c r="M283" s="5707"/>
      <c r="N283" s="5707"/>
      <c r="O283" s="5707"/>
      <c r="P283" s="5698"/>
      <c r="Q283" s="5698"/>
      <c r="R283" s="5698"/>
      <c r="S283" s="5698"/>
      <c r="T283" s="5698"/>
      <c r="U283" s="7748"/>
      <c r="V283" s="5698"/>
      <c r="W283" s="5695"/>
      <c r="X283" s="7145"/>
      <c r="Y283" s="883">
        <f>'BASE METAS)'!Y275</f>
        <v>2</v>
      </c>
      <c r="Z283" s="219" t="str">
        <f>'BASE METAS)'!Z275</f>
        <v>EFECTUAR EL MANTENIMIENTO EN ÁREAS VERDES PÚBLICAS DE CAMELLONES, PARQUES Y JARDINES DEL MUNICIPIO</v>
      </c>
      <c r="AA283" s="884" t="str">
        <f>'BASE METAS)'!AA275</f>
        <v>M2</v>
      </c>
      <c r="AB283" s="887">
        <f>'BASE METAS)'!AB275</f>
        <v>5200</v>
      </c>
      <c r="AC283" s="635">
        <f>'BASE METAS)'!AC275</f>
        <v>850</v>
      </c>
      <c r="AD283" s="889">
        <f>'BASE METAS)'!AD275</f>
        <v>0.16</v>
      </c>
      <c r="AE283" s="635">
        <f>'BASE METAS)'!AE275</f>
        <v>1450</v>
      </c>
      <c r="AF283" s="889">
        <f>'BASE METAS)'!AF275</f>
        <v>0.28000000000000003</v>
      </c>
      <c r="AG283" s="635">
        <f>'BASE METAS)'!AG275</f>
        <v>1450</v>
      </c>
      <c r="AH283" s="889">
        <f>'BASE METAS)'!AH275</f>
        <v>0.27884615384615385</v>
      </c>
      <c r="AI283" s="635">
        <f>'BASE METAS)'!AI275</f>
        <v>590252</v>
      </c>
      <c r="AJ283" s="889">
        <f>'BASE METAS)'!AJ275</f>
        <v>113.51</v>
      </c>
      <c r="AK283" s="947">
        <f>'BASE METAS)'!AK275</f>
        <v>114.22884615384616</v>
      </c>
      <c r="AL283" s="1166" t="str">
        <f>'BASE METAS)'!AL275</f>
        <v>02</v>
      </c>
      <c r="AM283" s="1019" t="str">
        <f>'BASE METAS)'!AM275</f>
        <v>ATENCIÓN DE SOLICITUDES DE MANTENIMIENTO A PARQUES Y JARDINES</v>
      </c>
      <c r="AN283" s="1019" t="str">
        <f>'BASE METAS)'!AN275</f>
        <v>MIDE EL NÚMERO DE SOLICITUDES ATENDIDAS, RESPECTO A LAS RECIBIDAS</v>
      </c>
      <c r="AO283" s="1377" t="str">
        <f>'BASE METAS)'!AU275</f>
        <v>DESEMPEÑO</v>
      </c>
      <c r="AP283" s="1260" t="str">
        <f>'BASE METAS)'!AO275</f>
        <v xml:space="preserve">SOLICITUDES ATENDIDAS </v>
      </c>
      <c r="AQ283" s="1261" t="str">
        <f>'BASE METAS)'!AP275</f>
        <v xml:space="preserve">SOLICITUDES RECIBIDAS </v>
      </c>
      <c r="AR283" s="1019">
        <f>'BASE METAS)'!AQ275</f>
        <v>100</v>
      </c>
      <c r="AS283" s="840" t="str">
        <f>'BASE METAS)'!AR275</f>
        <v>M2</v>
      </c>
      <c r="AT283" s="1019" t="str">
        <f>'BASE METAS)'!AS275</f>
        <v>EFICACIA</v>
      </c>
      <c r="AU283" s="1490">
        <f>'BASE METAS)'!BO275</f>
        <v>0</v>
      </c>
      <c r="AV283" s="1">
        <f>'BASE METAS)'!BQ275</f>
        <v>5200</v>
      </c>
      <c r="AW283" s="1">
        <f>'BASE METAS)'!BR275</f>
        <v>0</v>
      </c>
      <c r="AX283" s="1">
        <f>'BASE METAS)'!BS275</f>
        <v>1450</v>
      </c>
      <c r="AY283" s="1">
        <f>'BASE METAS)'!BT275</f>
        <v>978958</v>
      </c>
      <c r="AZ283" s="1">
        <f>'BASE METAS)'!BU275</f>
        <v>-977508</v>
      </c>
      <c r="BA283" s="1">
        <f>'BASE METAS)'!BV275</f>
        <v>675.14344827586206</v>
      </c>
      <c r="BB283" s="1">
        <f>'BASE METAS)'!BW275</f>
        <v>980278</v>
      </c>
      <c r="BC283" s="1">
        <f>'BASE METAS)'!BX275</f>
        <v>-975078</v>
      </c>
      <c r="BD283" s="1">
        <f>'BASE METAS)'!BY275</f>
        <v>188.51499999999999</v>
      </c>
      <c r="BE283" s="1">
        <f>'BASE METAS)'!CG275</f>
        <v>1320</v>
      </c>
      <c r="BF283" s="1">
        <f>'BASE METAS)'!CJ275</f>
        <v>0</v>
      </c>
      <c r="BG283" s="1">
        <f>'BASE METAS)'!CK275</f>
        <v>0</v>
      </c>
      <c r="BH283" s="1">
        <f>'BASE METAS)'!CL275</f>
        <v>0</v>
      </c>
      <c r="BI283" s="1">
        <f>'BASE METAS)'!CM275</f>
        <v>0</v>
      </c>
      <c r="BJ283" s="1">
        <f>'BASE METAS)'!CN275</f>
        <v>0</v>
      </c>
      <c r="BK283" s="1">
        <f>'BASE METAS)'!CO275</f>
        <v>0</v>
      </c>
      <c r="BL283" s="1">
        <f>'BASE METAS)'!CP275</f>
        <v>0</v>
      </c>
      <c r="BM283" s="1">
        <f>'BASE METAS)'!CQ275</f>
        <v>0</v>
      </c>
      <c r="BN283" s="1">
        <f>'BASE METAS)'!CR275</f>
        <v>0</v>
      </c>
      <c r="BO283" s="1">
        <f>'BASE METAS)'!CS275</f>
        <v>0</v>
      </c>
      <c r="BP283" s="1">
        <f>'BASE METAS)'!CT275</f>
        <v>0</v>
      </c>
      <c r="BQ283" s="1">
        <f>'BASE METAS)'!CU275</f>
        <v>0</v>
      </c>
      <c r="BR283" s="1">
        <f>'BASE METAS)'!CV275</f>
        <v>0</v>
      </c>
      <c r="BS283" s="1">
        <f>'BASE METAS)'!CW275</f>
        <v>0</v>
      </c>
      <c r="BT283" s="1">
        <f>'BASE METAS)'!CX275</f>
        <v>0</v>
      </c>
      <c r="BU283" s="1">
        <f>'BASE METAS)'!FA275</f>
        <v>5200</v>
      </c>
      <c r="BV283" s="1">
        <f>'BASE METAS)'!FB275</f>
        <v>0</v>
      </c>
      <c r="BW283" s="1">
        <f>'BASE METAS)'!FC275</f>
        <v>485</v>
      </c>
      <c r="BX283" s="1">
        <f>'BASE METAS)'!FD275</f>
        <v>247800</v>
      </c>
      <c r="BY283" s="1">
        <f>'BASE METAS)'!FE275</f>
        <v>247315</v>
      </c>
      <c r="BZ283" s="1">
        <f>'BASE METAS)'!FF275</f>
        <v>510.92783505154637</v>
      </c>
      <c r="CA283" s="1">
        <f>'BASE METAS)'!FG275</f>
        <v>249120</v>
      </c>
      <c r="CB283" s="1">
        <f>'BASE METAS)'!FH275</f>
        <v>-243920</v>
      </c>
      <c r="CC283" s="1">
        <f>'BASE METAS)'!FI275</f>
        <v>47.907692307692308</v>
      </c>
      <c r="CD283" s="1">
        <f>'BASE METAS)'!FJ275</f>
        <v>5200</v>
      </c>
      <c r="CE283" s="1">
        <f>'BASE METAS)'!FK275</f>
        <v>0</v>
      </c>
      <c r="CF283" s="1">
        <f>'BASE METAS)'!FL275</f>
        <v>485</v>
      </c>
      <c r="CG283" s="1">
        <f>'BASE METAS)'!FM275</f>
        <v>351100</v>
      </c>
    </row>
    <row r="284" spans="1:85" ht="51" x14ac:dyDescent="0.2">
      <c r="A284" s="1">
        <f>'BASE METAS)'!A276</f>
        <v>0</v>
      </c>
      <c r="B284" s="7156"/>
      <c r="C284" s="7154"/>
      <c r="D284" s="7154"/>
      <c r="E284" s="7156"/>
      <c r="F284" s="7158"/>
      <c r="G284" s="7158"/>
      <c r="H284" s="7144"/>
      <c r="I284" s="7144"/>
      <c r="J284" s="5707"/>
      <c r="K284" s="5707"/>
      <c r="L284" s="5707"/>
      <c r="M284" s="5707"/>
      <c r="N284" s="5707"/>
      <c r="O284" s="5707"/>
      <c r="P284" s="5698"/>
      <c r="Q284" s="5698"/>
      <c r="R284" s="5698"/>
      <c r="S284" s="5698"/>
      <c r="T284" s="5698"/>
      <c r="U284" s="7748"/>
      <c r="V284" s="5698"/>
      <c r="W284" s="5695"/>
      <c r="X284" s="7145"/>
      <c r="Y284" s="913">
        <f>'BASE METAS)'!Y276</f>
        <v>3</v>
      </c>
      <c r="Z284" s="504" t="str">
        <f>'BASE METAS)'!Z276</f>
        <v>DERRIBO DE ÁRBOLES SECOS</v>
      </c>
      <c r="AA284" s="914" t="str">
        <f>'BASE METAS)'!AA276</f>
        <v>PIEZA</v>
      </c>
      <c r="AB284" s="915">
        <f>'BASE METAS)'!AB276</f>
        <v>900</v>
      </c>
      <c r="AC284" s="895">
        <f>'BASE METAS)'!AC276</f>
        <v>140</v>
      </c>
      <c r="AD284" s="894">
        <f>'BASE METAS)'!AD276</f>
        <v>0.15555555555555556</v>
      </c>
      <c r="AE284" s="895">
        <f>'BASE METAS)'!AE276</f>
        <v>250</v>
      </c>
      <c r="AF284" s="894">
        <f>'BASE METAS)'!AF276</f>
        <v>0.27777777777777779</v>
      </c>
      <c r="AG284" s="895">
        <f>'BASE METAS)'!AG276</f>
        <v>250</v>
      </c>
      <c r="AH284" s="894">
        <f>'BASE METAS)'!AH276</f>
        <v>0.27777777777777779</v>
      </c>
      <c r="AI284" s="895">
        <f>'BASE METAS)'!AI276</f>
        <v>260</v>
      </c>
      <c r="AJ284" s="894">
        <f>'BASE METAS)'!AJ276</f>
        <v>0.28888888888888886</v>
      </c>
      <c r="AK284" s="947">
        <f>'BASE METAS)'!AK276</f>
        <v>1</v>
      </c>
      <c r="AL284" s="1166" t="str">
        <f>'BASE METAS)'!AL276</f>
        <v>03</v>
      </c>
      <c r="AM284" s="1019" t="str">
        <f>'BASE METAS)'!AM276</f>
        <v>DERRIBO DE ÁRBOLES</v>
      </c>
      <c r="AN284" s="1019" t="str">
        <f>'BASE METAS)'!AN276</f>
        <v>MIDE LA EFICIENCIA DEL SERVICIO DE MANTENIMIENTO DE ÁRBOLES EN PODA, DERRIBO O ENCALADO DE ÁRBOLES</v>
      </c>
      <c r="AO284" s="1377" t="str">
        <f>'BASE METAS)'!AU276</f>
        <v>DESEMPEÑO</v>
      </c>
      <c r="AP284" s="1260" t="str">
        <f>'BASE METAS)'!AO276</f>
        <v xml:space="preserve">NÚMERO DE ÁRBOLES  DERRIBADOS </v>
      </c>
      <c r="AQ284" s="1261" t="str">
        <f>'BASE METAS)'!AP276</f>
        <v xml:space="preserve">NÚMERO DE ÁRBOLES DERRIBADOS PROGRAMADOS </v>
      </c>
      <c r="AR284" s="1019">
        <f>'BASE METAS)'!AQ276</f>
        <v>100</v>
      </c>
      <c r="AS284" s="840" t="str">
        <f>'BASE METAS)'!AR276</f>
        <v>PIEZA</v>
      </c>
      <c r="AT284" s="1019" t="str">
        <f>'BASE METAS)'!AS276</f>
        <v>EFICACIA</v>
      </c>
      <c r="AU284" s="1490">
        <f>'BASE METAS)'!BO276</f>
        <v>0</v>
      </c>
      <c r="AV284" s="1">
        <f>'BASE METAS)'!BQ276</f>
        <v>900</v>
      </c>
      <c r="AW284" s="1">
        <f>'BASE METAS)'!BR276</f>
        <v>0</v>
      </c>
      <c r="AX284" s="1">
        <f>'BASE METAS)'!BS276</f>
        <v>250</v>
      </c>
      <c r="AY284" s="1">
        <f>'BASE METAS)'!BT276</f>
        <v>112</v>
      </c>
      <c r="AZ284" s="1">
        <f>'BASE METAS)'!BU276</f>
        <v>138</v>
      </c>
      <c r="BA284" s="1">
        <f>'BASE METAS)'!BV276</f>
        <v>0.44800000000000001</v>
      </c>
      <c r="BB284" s="1">
        <f>'BASE METAS)'!BW276</f>
        <v>394</v>
      </c>
      <c r="BC284" s="1">
        <f>'BASE METAS)'!BX276</f>
        <v>506</v>
      </c>
      <c r="BD284" s="1">
        <f>'BASE METAS)'!BY276</f>
        <v>0.43777777777777777</v>
      </c>
      <c r="BE284" s="1">
        <f>'BASE METAS)'!CG276</f>
        <v>282</v>
      </c>
      <c r="BF284" s="1">
        <f>'BASE METAS)'!CJ276</f>
        <v>0</v>
      </c>
      <c r="BG284" s="1">
        <f>'BASE METAS)'!CK276</f>
        <v>0</v>
      </c>
      <c r="BH284" s="1">
        <f>'BASE METAS)'!CL276</f>
        <v>0</v>
      </c>
      <c r="BI284" s="1">
        <f>'BASE METAS)'!CM276</f>
        <v>0</v>
      </c>
      <c r="BJ284" s="1">
        <f>'BASE METAS)'!CN276</f>
        <v>0</v>
      </c>
      <c r="BK284" s="1">
        <f>'BASE METAS)'!CO276</f>
        <v>0</v>
      </c>
      <c r="BL284" s="1">
        <f>'BASE METAS)'!CP276</f>
        <v>0</v>
      </c>
      <c r="BM284" s="1">
        <f>'BASE METAS)'!CQ276</f>
        <v>0</v>
      </c>
      <c r="BN284" s="1">
        <f>'BASE METAS)'!CR276</f>
        <v>0</v>
      </c>
      <c r="BO284" s="1">
        <f>'BASE METAS)'!CS276</f>
        <v>0</v>
      </c>
      <c r="BP284" s="1">
        <f>'BASE METAS)'!CT276</f>
        <v>0</v>
      </c>
      <c r="BQ284" s="1">
        <f>'BASE METAS)'!CU276</f>
        <v>0</v>
      </c>
      <c r="BR284" s="1">
        <f>'BASE METAS)'!CV276</f>
        <v>0</v>
      </c>
      <c r="BS284" s="1">
        <f>'BASE METAS)'!CW276</f>
        <v>0</v>
      </c>
      <c r="BT284" s="1">
        <f>'BASE METAS)'!CX276</f>
        <v>0</v>
      </c>
      <c r="BU284" s="1">
        <f>'BASE METAS)'!FA276</f>
        <v>900</v>
      </c>
      <c r="BV284" s="1">
        <f>'BASE METAS)'!FB276</f>
        <v>0</v>
      </c>
      <c r="BW284" s="1">
        <f>'BASE METAS)'!FC276</f>
        <v>84</v>
      </c>
      <c r="BX284" s="1">
        <f>'BASE METAS)'!FD276</f>
        <v>3</v>
      </c>
      <c r="BY284" s="1">
        <f>'BASE METAS)'!FE276</f>
        <v>-81</v>
      </c>
      <c r="BZ284" s="1">
        <f>'BASE METAS)'!FF276</f>
        <v>3.5714285714285712E-2</v>
      </c>
      <c r="CA284" s="1">
        <f>'BASE METAS)'!FG276</f>
        <v>285</v>
      </c>
      <c r="CB284" s="1">
        <f>'BASE METAS)'!FH276</f>
        <v>615</v>
      </c>
      <c r="CC284" s="1">
        <f>'BASE METAS)'!FI276</f>
        <v>0.31666666666666665</v>
      </c>
      <c r="CD284" s="1">
        <f>'BASE METAS)'!FJ276</f>
        <v>900</v>
      </c>
      <c r="CE284" s="1">
        <f>'BASE METAS)'!FK276</f>
        <v>0</v>
      </c>
      <c r="CF284" s="1">
        <f>'BASE METAS)'!FL276</f>
        <v>84</v>
      </c>
      <c r="CG284" s="1">
        <f>'BASE METAS)'!FM276</f>
        <v>18</v>
      </c>
    </row>
    <row r="285" spans="1:85" ht="89.25" x14ac:dyDescent="0.2">
      <c r="A285" s="1">
        <f>'BASE METAS)'!A277</f>
        <v>0</v>
      </c>
      <c r="B285" s="7156"/>
      <c r="C285" s="7154"/>
      <c r="D285" s="7154"/>
      <c r="E285" s="7156"/>
      <c r="F285" s="7158"/>
      <c r="G285" s="7158"/>
      <c r="H285" s="7144"/>
      <c r="I285" s="7144"/>
      <c r="J285" s="5707"/>
      <c r="K285" s="5707"/>
      <c r="L285" s="5707"/>
      <c r="M285" s="5707"/>
      <c r="N285" s="5707"/>
      <c r="O285" s="5707"/>
      <c r="P285" s="5698"/>
      <c r="Q285" s="5698"/>
      <c r="R285" s="5698"/>
      <c r="S285" s="5698"/>
      <c r="T285" s="5698"/>
      <c r="U285" s="7748"/>
      <c r="V285" s="5698"/>
      <c r="W285" s="5695"/>
      <c r="X285" s="7145"/>
      <c r="Y285" s="883">
        <f>'BASE METAS)'!Y277</f>
        <v>4</v>
      </c>
      <c r="Z285" s="219" t="str">
        <f>'BASE METAS)'!Z277</f>
        <v>MANTENIMIENTO Y CULTIVO DE MONTÍCULOS</v>
      </c>
      <c r="AA285" s="884" t="str">
        <f>'BASE METAS)'!AA277</f>
        <v>PIEZA</v>
      </c>
      <c r="AB285" s="887">
        <f>'BASE METAS)'!AB277</f>
        <v>320</v>
      </c>
      <c r="AC285" s="635">
        <f>'BASE METAS)'!AC277</f>
        <v>50</v>
      </c>
      <c r="AD285" s="889">
        <f>'BASE METAS)'!AD277</f>
        <v>0.15625</v>
      </c>
      <c r="AE285" s="635">
        <f>'BASE METAS)'!AE277</f>
        <v>90</v>
      </c>
      <c r="AF285" s="889">
        <f>'BASE METAS)'!AF277</f>
        <v>0.28125</v>
      </c>
      <c r="AG285" s="635">
        <f>'BASE METAS)'!AG277</f>
        <v>90</v>
      </c>
      <c r="AH285" s="889">
        <f>'BASE METAS)'!AH277</f>
        <v>0.28125</v>
      </c>
      <c r="AI285" s="635">
        <f>'BASE METAS)'!AI277</f>
        <v>90</v>
      </c>
      <c r="AJ285" s="889">
        <f>'BASE METAS)'!AJ277</f>
        <v>0.28125</v>
      </c>
      <c r="AK285" s="947">
        <f>'BASE METAS)'!AK277</f>
        <v>1</v>
      </c>
      <c r="AL285" s="1166" t="str">
        <f>'BASE METAS)'!AL277</f>
        <v>04</v>
      </c>
      <c r="AM285" s="981" t="str">
        <f>'BASE METAS)'!AM277</f>
        <v>MANTENIMIENTO Y CULTIVO DE MONTICULOS</v>
      </c>
      <c r="AN285" s="981" t="str">
        <f>'BASE METAS)'!AN277</f>
        <v>MIDE LA EFICIENCIA QUE SE DIO AL  MANTENIMIENTO  Y CULTIVO DE MONTICULOS, RESPECTO AL PROGRAMADO</v>
      </c>
      <c r="AO285" s="1377" t="str">
        <f>'BASE METAS)'!AU277</f>
        <v>DESEMPEÑO</v>
      </c>
      <c r="AP285" s="981" t="str">
        <f>'BASE METAS)'!AO277</f>
        <v>NÚMERO DE MONTÍCULOS REALIZADOS</v>
      </c>
      <c r="AQ285" s="981" t="str">
        <f>'BASE METAS)'!AP277</f>
        <v>NÚMERO DE MONTÍCULOS PROGRAMADOS</v>
      </c>
      <c r="AR285" s="1019">
        <f>'BASE METAS)'!AQ277</f>
        <v>100</v>
      </c>
      <c r="AS285" s="1263" t="str">
        <f>'BASE METAS)'!AR277</f>
        <v>PIEZA</v>
      </c>
      <c r="AT285" s="1019" t="str">
        <f>'BASE METAS)'!AS277</f>
        <v>EFICACIA</v>
      </c>
      <c r="AU285" s="1490">
        <f>'BASE METAS)'!BO277</f>
        <v>0</v>
      </c>
      <c r="AV285" s="1">
        <f>'BASE METAS)'!BQ277</f>
        <v>320</v>
      </c>
      <c r="AW285" s="1">
        <f>'BASE METAS)'!BR277</f>
        <v>0</v>
      </c>
      <c r="AX285" s="1">
        <f>'BASE METAS)'!BS277</f>
        <v>90</v>
      </c>
      <c r="AY285" s="1">
        <f>'BASE METAS)'!BT277</f>
        <v>32</v>
      </c>
      <c r="AZ285" s="1">
        <f>'BASE METAS)'!BU277</f>
        <v>58</v>
      </c>
      <c r="BA285" s="1">
        <f>'BASE METAS)'!BV277</f>
        <v>0.35555555555555557</v>
      </c>
      <c r="BB285" s="1">
        <f>'BASE METAS)'!BW277</f>
        <v>122</v>
      </c>
      <c r="BC285" s="1">
        <f>'BASE METAS)'!BX277</f>
        <v>198</v>
      </c>
      <c r="BD285" s="1">
        <f>'BASE METAS)'!BY277</f>
        <v>0.38124999999999998</v>
      </c>
      <c r="BE285" s="1">
        <f>'BASE METAS)'!CG277</f>
        <v>90</v>
      </c>
      <c r="BF285" s="1">
        <f>'BASE METAS)'!CJ277</f>
        <v>0</v>
      </c>
      <c r="BG285" s="1">
        <f>'BASE METAS)'!CK277</f>
        <v>0</v>
      </c>
      <c r="BH285" s="1">
        <f>'BASE METAS)'!CL277</f>
        <v>0</v>
      </c>
      <c r="BI285" s="1">
        <f>'BASE METAS)'!CM277</f>
        <v>0</v>
      </c>
      <c r="BJ285" s="1">
        <f>'BASE METAS)'!CN277</f>
        <v>0</v>
      </c>
      <c r="BK285" s="1">
        <f>'BASE METAS)'!CO277</f>
        <v>0</v>
      </c>
      <c r="BL285" s="1">
        <f>'BASE METAS)'!CP277</f>
        <v>0</v>
      </c>
      <c r="BM285" s="1">
        <f>'BASE METAS)'!CQ277</f>
        <v>0</v>
      </c>
      <c r="BN285" s="1">
        <f>'BASE METAS)'!CR277</f>
        <v>0</v>
      </c>
      <c r="BO285" s="1">
        <f>'BASE METAS)'!CS277</f>
        <v>0</v>
      </c>
      <c r="BP285" s="1">
        <f>'BASE METAS)'!CT277</f>
        <v>0</v>
      </c>
      <c r="BQ285" s="1">
        <f>'BASE METAS)'!CU277</f>
        <v>0</v>
      </c>
      <c r="BR285" s="1">
        <f>'BASE METAS)'!CV277</f>
        <v>0</v>
      </c>
      <c r="BS285" s="1">
        <f>'BASE METAS)'!CW277</f>
        <v>0</v>
      </c>
      <c r="BT285" s="1">
        <f>'BASE METAS)'!CX277</f>
        <v>0</v>
      </c>
      <c r="BU285" s="1">
        <f>'BASE METAS)'!FA277</f>
        <v>320</v>
      </c>
      <c r="BV285" s="1">
        <f>'BASE METAS)'!FB277</f>
        <v>0</v>
      </c>
      <c r="BW285" s="1">
        <f>'BASE METAS)'!FC277</f>
        <v>30</v>
      </c>
      <c r="BX285" s="1">
        <f>'BASE METAS)'!FD277</f>
        <v>5</v>
      </c>
      <c r="BY285" s="1">
        <f>'BASE METAS)'!FE277</f>
        <v>-25</v>
      </c>
      <c r="BZ285" s="1">
        <f>'BASE METAS)'!FF277</f>
        <v>0.16666666666666666</v>
      </c>
      <c r="CA285" s="1">
        <f>'BASE METAS)'!FG277</f>
        <v>95</v>
      </c>
      <c r="CB285" s="1">
        <f>'BASE METAS)'!FH277</f>
        <v>225</v>
      </c>
      <c r="CC285" s="1">
        <f>'BASE METAS)'!FI277</f>
        <v>0.296875</v>
      </c>
      <c r="CD285" s="1">
        <f>'BASE METAS)'!FJ277</f>
        <v>320</v>
      </c>
      <c r="CE285" s="1">
        <f>'BASE METAS)'!FK277</f>
        <v>0</v>
      </c>
      <c r="CF285" s="1">
        <f>'BASE METAS)'!FL277</f>
        <v>30</v>
      </c>
      <c r="CG285" s="1">
        <f>'BASE METAS)'!FM277</f>
        <v>0</v>
      </c>
    </row>
    <row r="286" spans="1:85" ht="51" x14ac:dyDescent="0.2">
      <c r="A286" s="1">
        <f>'BASE METAS)'!A278</f>
        <v>0</v>
      </c>
      <c r="B286" s="7156"/>
      <c r="C286" s="7154"/>
      <c r="D286" s="7154"/>
      <c r="E286" s="7156"/>
      <c r="F286" s="7158"/>
      <c r="G286" s="7158"/>
      <c r="H286" s="7144"/>
      <c r="I286" s="7144"/>
      <c r="J286" s="5707"/>
      <c r="K286" s="5707"/>
      <c r="L286" s="5707"/>
      <c r="M286" s="5707"/>
      <c r="N286" s="5707"/>
      <c r="O286" s="5707"/>
      <c r="P286" s="5698"/>
      <c r="Q286" s="5698"/>
      <c r="R286" s="5698"/>
      <c r="S286" s="5698"/>
      <c r="T286" s="5698"/>
      <c r="U286" s="7748"/>
      <c r="V286" s="5698"/>
      <c r="W286" s="5695"/>
      <c r="X286" s="7145"/>
      <c r="Y286" s="913">
        <f>'BASE METAS)'!Y278</f>
        <v>5</v>
      </c>
      <c r="Z286" s="504" t="str">
        <f>'BASE METAS)'!Z278</f>
        <v>PODA DE SETOS</v>
      </c>
      <c r="AA286" s="914" t="str">
        <f>'BASE METAS)'!AA278</f>
        <v>ML</v>
      </c>
      <c r="AB286" s="915">
        <f>'BASE METAS)'!AB278</f>
        <v>6500</v>
      </c>
      <c r="AC286" s="895">
        <f>'BASE METAS)'!AC278</f>
        <v>1050</v>
      </c>
      <c r="AD286" s="894">
        <f>'BASE METAS)'!AD278</f>
        <v>0.16153846153846155</v>
      </c>
      <c r="AE286" s="895">
        <f>'BASE METAS)'!AE278</f>
        <v>1800</v>
      </c>
      <c r="AF286" s="894">
        <f>'BASE METAS)'!AF278</f>
        <v>0.27692307692307694</v>
      </c>
      <c r="AG286" s="895">
        <f>'BASE METAS)'!AG278</f>
        <v>1800</v>
      </c>
      <c r="AH286" s="894">
        <f>'BASE METAS)'!AH278</f>
        <v>0.27692307692307694</v>
      </c>
      <c r="AI286" s="895">
        <f>'BASE METAS)'!AI278</f>
        <v>527</v>
      </c>
      <c r="AJ286" s="894">
        <f>'BASE METAS)'!AJ278</f>
        <v>8.1076923076923074E-2</v>
      </c>
      <c r="AK286" s="947">
        <f>'BASE METAS)'!AK278</f>
        <v>0.79646153846153844</v>
      </c>
      <c r="AL286" s="1262" t="str">
        <f>'BASE METAS)'!AL278</f>
        <v>05</v>
      </c>
      <c r="AM286" s="981" t="str">
        <f>'BASE METAS)'!AM278</f>
        <v>PODAS DE SETOS</v>
      </c>
      <c r="AN286" s="981" t="str">
        <f>'BASE METAS)'!AN278</f>
        <v>MIDE LA EFICIENCIA DEL MANTENIMIENTO PODA DE SETOS REALIZADO, CON RESPECTO A LO PROGRAMADO</v>
      </c>
      <c r="AO286" s="1377" t="str">
        <f>'BASE METAS)'!AU278</f>
        <v>DESEMPEÑO</v>
      </c>
      <c r="AP286" s="981" t="str">
        <f>'BASE METAS)'!AO278</f>
        <v>NÚMERO DE PODAS DE SETOS REALIZADOS</v>
      </c>
      <c r="AQ286" s="981" t="str">
        <f>'BASE METAS)'!AP278</f>
        <v>NÚMERO DE PODA DE SETOS PROGRAMADOS</v>
      </c>
      <c r="AR286" s="1019">
        <f>'BASE METAS)'!AQ278</f>
        <v>100</v>
      </c>
      <c r="AS286" s="1263" t="str">
        <f>'BASE METAS)'!AR278</f>
        <v>ML</v>
      </c>
      <c r="AT286" s="1019" t="str">
        <f>'BASE METAS)'!AS278</f>
        <v>EFICACIA</v>
      </c>
      <c r="AU286" s="1490">
        <f>'BASE METAS)'!BO278</f>
        <v>0</v>
      </c>
      <c r="AV286" s="1">
        <f>'BASE METAS)'!BQ278</f>
        <v>6500</v>
      </c>
      <c r="AW286" s="1">
        <f>'BASE METAS)'!BR278</f>
        <v>0</v>
      </c>
      <c r="AX286" s="1">
        <f>'BASE METAS)'!BS278</f>
        <v>1800</v>
      </c>
      <c r="AY286" s="1">
        <f>'BASE METAS)'!BT278</f>
        <v>1660</v>
      </c>
      <c r="AZ286" s="1">
        <f>'BASE METAS)'!BU278</f>
        <v>140</v>
      </c>
      <c r="BA286" s="1">
        <f>'BASE METAS)'!BV278</f>
        <v>0.92222222222222228</v>
      </c>
      <c r="BB286" s="1">
        <f>'BASE METAS)'!BW278</f>
        <v>2695</v>
      </c>
      <c r="BC286" s="1">
        <f>'BASE METAS)'!BX278</f>
        <v>3805</v>
      </c>
      <c r="BD286" s="1">
        <f>'BASE METAS)'!BY278</f>
        <v>0.41461538461538461</v>
      </c>
      <c r="BE286" s="1">
        <f>'BASE METAS)'!CG278</f>
        <v>1035</v>
      </c>
      <c r="BF286" s="1">
        <f>'BASE METAS)'!CJ278</f>
        <v>0</v>
      </c>
      <c r="BG286" s="1">
        <f>'BASE METAS)'!CK278</f>
        <v>0</v>
      </c>
      <c r="BH286" s="1">
        <f>'BASE METAS)'!CL278</f>
        <v>0</v>
      </c>
      <c r="BI286" s="1">
        <f>'BASE METAS)'!CM278</f>
        <v>0</v>
      </c>
      <c r="BJ286" s="1">
        <f>'BASE METAS)'!CN278</f>
        <v>0</v>
      </c>
      <c r="BK286" s="1">
        <f>'BASE METAS)'!CO278</f>
        <v>0</v>
      </c>
      <c r="BL286" s="1">
        <f>'BASE METAS)'!CP278</f>
        <v>0</v>
      </c>
      <c r="BM286" s="1">
        <f>'BASE METAS)'!CQ278</f>
        <v>0</v>
      </c>
      <c r="BN286" s="1">
        <f>'BASE METAS)'!CR278</f>
        <v>0</v>
      </c>
      <c r="BO286" s="1">
        <f>'BASE METAS)'!CS278</f>
        <v>0</v>
      </c>
      <c r="BP286" s="1">
        <f>'BASE METAS)'!CT278</f>
        <v>0</v>
      </c>
      <c r="BQ286" s="1">
        <f>'BASE METAS)'!CU278</f>
        <v>0</v>
      </c>
      <c r="BR286" s="1">
        <f>'BASE METAS)'!CV278</f>
        <v>0</v>
      </c>
      <c r="BS286" s="1">
        <f>'BASE METAS)'!CW278</f>
        <v>0</v>
      </c>
      <c r="BT286" s="1">
        <f>'BASE METAS)'!CX278</f>
        <v>0</v>
      </c>
      <c r="BU286" s="1">
        <f>'BASE METAS)'!FA278</f>
        <v>6500</v>
      </c>
      <c r="BV286" s="1">
        <f>'BASE METAS)'!FB278</f>
        <v>0</v>
      </c>
      <c r="BW286" s="1">
        <f>'BASE METAS)'!FC278</f>
        <v>607</v>
      </c>
      <c r="BX286" s="1">
        <f>'BASE METAS)'!FD278</f>
        <v>400</v>
      </c>
      <c r="BY286" s="1">
        <f>'BASE METAS)'!FE278</f>
        <v>-207</v>
      </c>
      <c r="BZ286" s="1">
        <f>'BASE METAS)'!FF278</f>
        <v>0.65897858319604607</v>
      </c>
      <c r="CA286" s="1">
        <f>'BASE METAS)'!FG278</f>
        <v>1435</v>
      </c>
      <c r="CB286" s="1">
        <f>'BASE METAS)'!FH278</f>
        <v>5065</v>
      </c>
      <c r="CC286" s="1">
        <f>'BASE METAS)'!FI278</f>
        <v>0.22076923076923077</v>
      </c>
      <c r="CD286" s="1">
        <f>'BASE METAS)'!FJ278</f>
        <v>6500</v>
      </c>
      <c r="CE286" s="1">
        <f>'BASE METAS)'!FK278</f>
        <v>0</v>
      </c>
      <c r="CF286" s="1">
        <f>'BASE METAS)'!FL278</f>
        <v>607</v>
      </c>
      <c r="CG286" s="1">
        <f>'BASE METAS)'!FM278</f>
        <v>30</v>
      </c>
    </row>
    <row r="287" spans="1:85" ht="63.75" x14ac:dyDescent="0.25">
      <c r="A287" s="1">
        <f>'BASE METAS)'!A279</f>
        <v>0</v>
      </c>
      <c r="B287" s="7156"/>
      <c r="C287" s="7154"/>
      <c r="D287" s="7154"/>
      <c r="E287" s="7156"/>
      <c r="F287" s="7158"/>
      <c r="G287" s="7158"/>
      <c r="H287" s="7144"/>
      <c r="I287" s="7144"/>
      <c r="J287" s="5707"/>
      <c r="K287" s="5707"/>
      <c r="L287" s="5707"/>
      <c r="M287" s="5707"/>
      <c r="N287" s="5707"/>
      <c r="O287" s="5707"/>
      <c r="P287" s="5698"/>
      <c r="Q287" s="5698"/>
      <c r="R287" s="5698"/>
      <c r="S287" s="5698"/>
      <c r="T287" s="5698"/>
      <c r="U287" s="7748"/>
      <c r="V287" s="5698"/>
      <c r="W287" s="5695"/>
      <c r="X287" s="7145"/>
      <c r="Y287" s="913">
        <f>'BASE METAS)'!Y279</f>
        <v>6</v>
      </c>
      <c r="Z287" s="504" t="str">
        <f>'BASE METAS)'!Z279</f>
        <v>REALIZAR EL ENCALADO DE ÁRBOLES</v>
      </c>
      <c r="AA287" s="914" t="str">
        <f>'BASE METAS)'!AA279</f>
        <v>PIEZA</v>
      </c>
      <c r="AB287" s="915">
        <f>'BASE METAS)'!AB279</f>
        <v>35000</v>
      </c>
      <c r="AC287" s="895">
        <f>'BASE METAS)'!AC279</f>
        <v>5500</v>
      </c>
      <c r="AD287" s="894">
        <f>'BASE METAS)'!AD279</f>
        <v>0.16</v>
      </c>
      <c r="AE287" s="895">
        <f>'BASE METAS)'!AE279</f>
        <v>9700</v>
      </c>
      <c r="AF287" s="894">
        <f>'BASE METAS)'!AF279</f>
        <v>0.28000000000000003</v>
      </c>
      <c r="AG287" s="895">
        <f>'BASE METAS)'!AG279</f>
        <v>9700</v>
      </c>
      <c r="AH287" s="894">
        <f>'BASE METAS)'!AH279</f>
        <v>0.27714285714285714</v>
      </c>
      <c r="AI287" s="895">
        <f>'BASE METAS)'!AI279</f>
        <v>9957</v>
      </c>
      <c r="AJ287" s="894">
        <f>'BASE METAS)'!AJ279</f>
        <v>0.28448571428571429</v>
      </c>
      <c r="AK287" s="947">
        <f>'BASE METAS)'!AK279</f>
        <v>1.0016285714285715</v>
      </c>
      <c r="AL287" s="1166" t="str">
        <f>'BASE METAS)'!AL279</f>
        <v>06</v>
      </c>
      <c r="AM287" s="970" t="str">
        <f>'BASE METAS)'!AM279</f>
        <v>REALIZAR ENCALADO DE ÁRBOLES</v>
      </c>
      <c r="AN287" s="1019" t="str">
        <f>'BASE METAS)'!AN279</f>
        <v>MIDE EL MANTENIMIENTO DE ENCALADO DE ÁRBOLES REALIZADO CONTRAL EL PROYECTADO.</v>
      </c>
      <c r="AO287" s="1377" t="str">
        <f>'BASE METAS)'!AU279</f>
        <v>DESEMPEÑO</v>
      </c>
      <c r="AP287" s="970" t="str">
        <f>'BASE METAS)'!AO279</f>
        <v>NÚMERO DE ÁRBOLES REALIZADOS</v>
      </c>
      <c r="AQ287" s="970" t="str">
        <f>'BASE METAS)'!AP279</f>
        <v>NÚMERO DE ÁRBOLES PROYECTADOS</v>
      </c>
      <c r="AR287" s="1019">
        <f>'BASE METAS)'!AQ279</f>
        <v>100</v>
      </c>
      <c r="AS287" s="840" t="str">
        <f>'BASE METAS)'!AR279</f>
        <v>PIEZA</v>
      </c>
      <c r="AT287" s="1019" t="str">
        <f>'BASE METAS)'!AS279</f>
        <v>EFICACIA</v>
      </c>
      <c r="AU287" s="1490">
        <f>'BASE METAS)'!BO279</f>
        <v>0</v>
      </c>
      <c r="AV287" s="1">
        <f>'BASE METAS)'!BQ279</f>
        <v>35000</v>
      </c>
      <c r="AW287" s="1352">
        <f>'BASE METAS)'!BR279</f>
        <v>0</v>
      </c>
      <c r="AX287" s="1352">
        <f>'BASE METAS)'!BS279</f>
        <v>9700</v>
      </c>
      <c r="AY287" s="1352">
        <f>'BASE METAS)'!BT279</f>
        <v>41613</v>
      </c>
      <c r="AZ287" s="1352">
        <f>'BASE METAS)'!BU279</f>
        <v>-31913</v>
      </c>
      <c r="BA287" s="1352">
        <f>'BASE METAS)'!BV279</f>
        <v>4.29</v>
      </c>
      <c r="BB287" s="1352">
        <f>'BASE METAS)'!BW279</f>
        <v>50637</v>
      </c>
      <c r="BC287" s="1352">
        <f>'BASE METAS)'!BX279</f>
        <v>-15637</v>
      </c>
      <c r="BD287" s="1352">
        <f>'BASE METAS)'!BY279</f>
        <v>1.4467714285714286</v>
      </c>
      <c r="BE287" s="1352">
        <f>'BASE METAS)'!CG279</f>
        <v>9024</v>
      </c>
      <c r="BF287" s="1352">
        <f>'BASE METAS)'!CJ279</f>
        <v>0</v>
      </c>
      <c r="BG287" s="1352">
        <f>'BASE METAS)'!CK279</f>
        <v>0</v>
      </c>
      <c r="BH287" s="1352">
        <f>'BASE METAS)'!CL279</f>
        <v>0</v>
      </c>
      <c r="BI287" s="1352">
        <f>'BASE METAS)'!CM279</f>
        <v>0</v>
      </c>
      <c r="BJ287" s="1352">
        <f>'BASE METAS)'!CN279</f>
        <v>0</v>
      </c>
      <c r="BK287" s="1">
        <f>'BASE METAS)'!CO279</f>
        <v>0</v>
      </c>
      <c r="BL287" s="1">
        <f>'BASE METAS)'!CP279</f>
        <v>0</v>
      </c>
      <c r="BM287" s="1">
        <f>'BASE METAS)'!CQ279</f>
        <v>0</v>
      </c>
      <c r="BN287" s="1">
        <f>'BASE METAS)'!CR279</f>
        <v>0</v>
      </c>
      <c r="BO287" s="1">
        <f>'BASE METAS)'!CS279</f>
        <v>0</v>
      </c>
      <c r="BP287" s="1">
        <f>'BASE METAS)'!CT279</f>
        <v>0</v>
      </c>
      <c r="BQ287" s="1">
        <f>'BASE METAS)'!CU279</f>
        <v>0</v>
      </c>
      <c r="BR287" s="1">
        <f>'BASE METAS)'!CV279</f>
        <v>0</v>
      </c>
      <c r="BS287" s="1">
        <f>'BASE METAS)'!CW279</f>
        <v>0</v>
      </c>
      <c r="BT287" s="1">
        <f>'BASE METAS)'!CX279</f>
        <v>0</v>
      </c>
      <c r="BU287" s="1">
        <f>'BASE METAS)'!FA279</f>
        <v>35000</v>
      </c>
      <c r="BV287" s="1">
        <f>'BASE METAS)'!FB279</f>
        <v>0</v>
      </c>
      <c r="BW287" s="1">
        <f>'BASE METAS)'!FC279</f>
        <v>3267</v>
      </c>
      <c r="BX287" s="1">
        <f>'BASE METAS)'!FD279</f>
        <v>16284</v>
      </c>
      <c r="BY287" s="1">
        <f>'BASE METAS)'!FE279</f>
        <v>13017</v>
      </c>
      <c r="BZ287" s="1">
        <f>'BASE METAS)'!FF279</f>
        <v>4.9843893480257115</v>
      </c>
      <c r="CA287" s="1">
        <f>'BASE METAS)'!FG279</f>
        <v>25308</v>
      </c>
      <c r="CB287" s="1">
        <f>'BASE METAS)'!FH279</f>
        <v>9692</v>
      </c>
      <c r="CC287" s="1">
        <f>'BASE METAS)'!FI279</f>
        <v>0.72308571428571433</v>
      </c>
      <c r="CD287" s="1">
        <f>'BASE METAS)'!FJ279</f>
        <v>35000</v>
      </c>
      <c r="CE287" s="1">
        <f>'BASE METAS)'!FK279</f>
        <v>0</v>
      </c>
      <c r="CF287" s="1">
        <f>'BASE METAS)'!FL279</f>
        <v>3267</v>
      </c>
      <c r="CG287" s="1">
        <f>'BASE METAS)'!FM279</f>
        <v>14285</v>
      </c>
    </row>
    <row r="288" spans="1:85" ht="63.75" x14ac:dyDescent="0.2">
      <c r="A288" s="1">
        <f>'BASE METAS)'!A280</f>
        <v>0</v>
      </c>
      <c r="B288" s="7156"/>
      <c r="C288" s="7154"/>
      <c r="D288" s="7154"/>
      <c r="E288" s="7156"/>
      <c r="F288" s="7158"/>
      <c r="G288" s="7158"/>
      <c r="H288" s="7144"/>
      <c r="I288" s="7144"/>
      <c r="J288" s="5707"/>
      <c r="K288" s="5707"/>
      <c r="L288" s="5707"/>
      <c r="M288" s="5707"/>
      <c r="N288" s="5707"/>
      <c r="O288" s="5707"/>
      <c r="P288" s="5698"/>
      <c r="Q288" s="5698"/>
      <c r="R288" s="5698"/>
      <c r="S288" s="5698"/>
      <c r="T288" s="5698"/>
      <c r="U288" s="7748"/>
      <c r="V288" s="5698"/>
      <c r="W288" s="5695"/>
      <c r="X288" s="7145"/>
      <c r="Y288" s="913">
        <f>'BASE METAS)'!Y280</f>
        <v>7</v>
      </c>
      <c r="Z288" s="504" t="str">
        <f>'BASE METAS)'!Z280</f>
        <v>REALIZAR LA PODA DE ÁRBOLES</v>
      </c>
      <c r="AA288" s="914" t="str">
        <f>'BASE METAS)'!AA280</f>
        <v>PIEZA</v>
      </c>
      <c r="AB288" s="915">
        <f>'BASE METAS)'!AB280</f>
        <v>35000</v>
      </c>
      <c r="AC288" s="895">
        <f>'BASE METAS)'!AC280</f>
        <v>5500</v>
      </c>
      <c r="AD288" s="894">
        <f>'BASE METAS)'!AD280</f>
        <v>0.15714285714285714</v>
      </c>
      <c r="AE288" s="895">
        <f>'BASE METAS)'!AE280</f>
        <v>9700</v>
      </c>
      <c r="AF288" s="894">
        <f>'BASE METAS)'!AF280</f>
        <v>0.27714285714285714</v>
      </c>
      <c r="AG288" s="895">
        <f>'BASE METAS)'!AG280</f>
        <v>9700</v>
      </c>
      <c r="AH288" s="894">
        <f>'BASE METAS)'!AH280</f>
        <v>0.27714285714285714</v>
      </c>
      <c r="AI288" s="895">
        <f>'BASE METAS)'!AI280</f>
        <v>2254</v>
      </c>
      <c r="AJ288" s="894">
        <f>'BASE METAS)'!AJ280</f>
        <v>6.4399999999999999E-2</v>
      </c>
      <c r="AK288" s="947">
        <f>'BASE METAS)'!AK280</f>
        <v>0.77582857142857142</v>
      </c>
      <c r="AL288" s="1166" t="str">
        <f>'BASE METAS)'!AL280</f>
        <v>07</v>
      </c>
      <c r="AM288" s="1019" t="str">
        <f>'BASE METAS)'!AM280</f>
        <v>PODA DE ÁRBOLES</v>
      </c>
      <c r="AN288" s="1019" t="str">
        <f>'BASE METAS)'!AN280</f>
        <v>MIDE EL NÚMERO DE ÁRBOLES PODADOS REALIZADOS, RESPECTO A LO PROGRAMADO</v>
      </c>
      <c r="AO288" s="1377" t="str">
        <f>'BASE METAS)'!AU280</f>
        <v>DESEMPEÑO</v>
      </c>
      <c r="AP288" s="863" t="str">
        <f>'BASE METAS)'!AO280</f>
        <v>NÚMERO DE ÁRBOLES PODADOS REALIZADOS</v>
      </c>
      <c r="AQ288" s="863" t="str">
        <f>'BASE METAS)'!AP280</f>
        <v>NÚMERO DE ÁRBOLES PODADOS PROGRAMADOS</v>
      </c>
      <c r="AR288" s="1019">
        <f>'BASE METAS)'!AQ280</f>
        <v>100</v>
      </c>
      <c r="AS288" s="840" t="str">
        <f>'BASE METAS)'!AR280</f>
        <v>PIEZA</v>
      </c>
      <c r="AT288" s="1019" t="str">
        <f>'BASE METAS)'!AS280</f>
        <v>EFICACIA</v>
      </c>
      <c r="AU288" s="1490">
        <f>'BASE METAS)'!BO280</f>
        <v>0</v>
      </c>
      <c r="AV288" s="1">
        <f>'BASE METAS)'!BQ280</f>
        <v>35000</v>
      </c>
      <c r="AW288" s="952">
        <f>'BASE METAS)'!BR280</f>
        <v>0</v>
      </c>
      <c r="AX288" s="952">
        <f>'BASE METAS)'!BS280</f>
        <v>9700</v>
      </c>
      <c r="AY288" s="952">
        <f>'BASE METAS)'!BT280</f>
        <v>5686</v>
      </c>
      <c r="AZ288" s="952">
        <f>'BASE METAS)'!BU280</f>
        <v>4014</v>
      </c>
      <c r="BA288" s="952">
        <f>'BASE METAS)'!BV280</f>
        <v>0.58618556701030933</v>
      </c>
      <c r="BB288" s="952">
        <f>'BASE METAS)'!BW280</f>
        <v>10237</v>
      </c>
      <c r="BC288" s="952">
        <f>'BASE METAS)'!BX280</f>
        <v>24763</v>
      </c>
      <c r="BD288" s="952">
        <f>'BASE METAS)'!BY280</f>
        <v>0.29248571428571429</v>
      </c>
      <c r="BE288" s="952">
        <f>'BASE METAS)'!CG280</f>
        <v>4551</v>
      </c>
      <c r="BF288" s="952">
        <f>'BASE METAS)'!CJ280</f>
        <v>0</v>
      </c>
      <c r="BG288" s="1352">
        <f>'BASE METAS)'!CK280</f>
        <v>0</v>
      </c>
      <c r="BH288" s="1352">
        <f>'BASE METAS)'!CL280</f>
        <v>0</v>
      </c>
      <c r="BI288" s="1352">
        <f>'BASE METAS)'!CM280</f>
        <v>0</v>
      </c>
      <c r="BJ288" s="1352">
        <f>'BASE METAS)'!CN280</f>
        <v>0</v>
      </c>
      <c r="BK288" s="1">
        <f>'BASE METAS)'!CO280</f>
        <v>0</v>
      </c>
      <c r="BL288" s="1">
        <f>'BASE METAS)'!CP280</f>
        <v>0</v>
      </c>
      <c r="BM288" s="1">
        <f>'BASE METAS)'!CQ280</f>
        <v>0</v>
      </c>
      <c r="BN288" s="1">
        <f>'BASE METAS)'!CR280</f>
        <v>0</v>
      </c>
      <c r="BO288" s="1">
        <f>'BASE METAS)'!CS280</f>
        <v>0</v>
      </c>
      <c r="BP288" s="1">
        <f>'BASE METAS)'!CT280</f>
        <v>0</v>
      </c>
      <c r="BQ288" s="1">
        <f>'BASE METAS)'!CU280</f>
        <v>0</v>
      </c>
      <c r="BR288" s="1">
        <f>'BASE METAS)'!CV280</f>
        <v>0</v>
      </c>
      <c r="BS288" s="1">
        <f>'BASE METAS)'!CW280</f>
        <v>0</v>
      </c>
      <c r="BT288" s="1">
        <f>'BASE METAS)'!CX280</f>
        <v>0</v>
      </c>
      <c r="BU288" s="1">
        <f>'BASE METAS)'!FA280</f>
        <v>35000</v>
      </c>
      <c r="BV288" s="1">
        <f>'BASE METAS)'!FB280</f>
        <v>0</v>
      </c>
      <c r="BW288" s="1">
        <f>'BASE METAS)'!FC280</f>
        <v>3267</v>
      </c>
      <c r="BX288" s="1">
        <f>'BASE METAS)'!FD280</f>
        <v>884</v>
      </c>
      <c r="BY288" s="1">
        <f>'BASE METAS)'!FE280</f>
        <v>-2383</v>
      </c>
      <c r="BZ288" s="1">
        <f>'BASE METAS)'!FF280</f>
        <v>0.27058463422099788</v>
      </c>
      <c r="CA288" s="1">
        <f>'BASE METAS)'!FG280</f>
        <v>5435</v>
      </c>
      <c r="CB288" s="1">
        <f>'BASE METAS)'!FH280</f>
        <v>29565</v>
      </c>
      <c r="CC288" s="1">
        <f>'BASE METAS)'!FI280</f>
        <v>0.15528571428571428</v>
      </c>
      <c r="CD288" s="1">
        <f>'BASE METAS)'!FJ280</f>
        <v>35000</v>
      </c>
      <c r="CE288" s="1">
        <f>'BASE METAS)'!FK280</f>
        <v>0</v>
      </c>
      <c r="CF288" s="1">
        <f>'BASE METAS)'!FL280</f>
        <v>3267</v>
      </c>
      <c r="CG288" s="1">
        <f>'BASE METAS)'!FM280</f>
        <v>1680</v>
      </c>
    </row>
    <row r="289" spans="1:85" ht="102" x14ac:dyDescent="0.25">
      <c r="A289" s="1">
        <f>'BASE METAS)'!A281</f>
        <v>0</v>
      </c>
      <c r="B289" s="7156"/>
      <c r="C289" s="7154"/>
      <c r="D289" s="7154"/>
      <c r="E289" s="7156"/>
      <c r="F289" s="7158"/>
      <c r="G289" s="7158"/>
      <c r="H289" s="7144"/>
      <c r="I289" s="7144"/>
      <c r="J289" s="5707"/>
      <c r="K289" s="5707"/>
      <c r="L289" s="5707"/>
      <c r="M289" s="5707"/>
      <c r="N289" s="5707"/>
      <c r="O289" s="5707"/>
      <c r="P289" s="5698"/>
      <c r="Q289" s="5698"/>
      <c r="R289" s="5698"/>
      <c r="S289" s="5698"/>
      <c r="T289" s="5698"/>
      <c r="U289" s="7748"/>
      <c r="V289" s="5698"/>
      <c r="W289" s="5695"/>
      <c r="X289" s="7145"/>
      <c r="Y289" s="913">
        <f>'BASE METAS)'!Y281</f>
        <v>8</v>
      </c>
      <c r="Z289" s="504" t="str">
        <f>'BASE METAS)'!Z281</f>
        <v>REFORESTACIÓN URBANA (PLANTA Y ÁRBOL DE ORNATO)</v>
      </c>
      <c r="AA289" s="914" t="str">
        <f>'BASE METAS)'!AA281</f>
        <v>PIEZA</v>
      </c>
      <c r="AB289" s="915">
        <f>'BASE METAS)'!AB281</f>
        <v>20000</v>
      </c>
      <c r="AC289" s="893">
        <f>'BASE METAS)'!AC281</f>
        <v>3200</v>
      </c>
      <c r="AD289" s="894">
        <f>'BASE METAS)'!AD281</f>
        <v>0.16</v>
      </c>
      <c r="AE289" s="893">
        <f>'BASE METAS)'!AE281</f>
        <v>5500</v>
      </c>
      <c r="AF289" s="894">
        <f>'BASE METAS)'!AF281</f>
        <v>0.27500000000000002</v>
      </c>
      <c r="AG289" s="895">
        <f>'BASE METAS)'!AG281</f>
        <v>5500</v>
      </c>
      <c r="AH289" s="894">
        <f>'BASE METAS)'!AH281</f>
        <v>0.27500000000000002</v>
      </c>
      <c r="AI289" s="895">
        <f>'BASE METAS)'!AI281</f>
        <v>2835</v>
      </c>
      <c r="AJ289" s="894">
        <f>'BASE METAS)'!AJ281</f>
        <v>0.14174999999999999</v>
      </c>
      <c r="AK289" s="947">
        <f>'BASE METAS)'!AK281</f>
        <v>0.85175000000000001</v>
      </c>
      <c r="AL289" s="1166" t="str">
        <f>'BASE METAS)'!AL281</f>
        <v>08</v>
      </c>
      <c r="AM289" s="1019" t="str">
        <f>'BASE METAS)'!AM281</f>
        <v>REFORESTACIÓN URBANA (PLANTAS)</v>
      </c>
      <c r="AN289" s="1019" t="str">
        <f>'BASE METAS)'!AN281</f>
        <v>MIDE EL NÚMERO DE REFORESTACION EN PARQUES Y JARDINES REALIZADO, CON RESPECTO A LO PROGRAMADO</v>
      </c>
      <c r="AO289" s="1377" t="str">
        <f>'BASE METAS)'!AU281</f>
        <v>DESEMPEÑO</v>
      </c>
      <c r="AP289" s="863" t="str">
        <f>'BASE METAS)'!AO281</f>
        <v>NÚMERO DE REFORESTACIÓN REALIZADO</v>
      </c>
      <c r="AQ289" s="863" t="str">
        <f>'BASE METAS)'!AP281</f>
        <v xml:space="preserve">NÚMERO DE REFORESTACIÓN PROGRAMADOS </v>
      </c>
      <c r="AR289" s="1019">
        <f>'BASE METAS)'!AQ281</f>
        <v>100</v>
      </c>
      <c r="AS289" s="840" t="str">
        <f>'BASE METAS)'!AR281</f>
        <v>PIEZA</v>
      </c>
      <c r="AT289" s="1019" t="str">
        <f>'BASE METAS)'!AS281</f>
        <v>EFICACIA</v>
      </c>
      <c r="AU289" s="1490">
        <f>'BASE METAS)'!BO281</f>
        <v>0</v>
      </c>
      <c r="AV289" s="1">
        <f>'BASE METAS)'!BQ281</f>
        <v>20000</v>
      </c>
      <c r="AW289" s="1352">
        <f>'BASE METAS)'!BR281</f>
        <v>0</v>
      </c>
      <c r="AX289" s="1352">
        <f>'BASE METAS)'!BS281</f>
        <v>5500</v>
      </c>
      <c r="AY289" s="1352">
        <f>'BASE METAS)'!BT281</f>
        <v>308</v>
      </c>
      <c r="AZ289" s="1352">
        <f>'BASE METAS)'!BU281</f>
        <v>5192</v>
      </c>
      <c r="BA289" s="1352">
        <f>'BASE METAS)'!BV281</f>
        <v>5.6000000000000001E-2</v>
      </c>
      <c r="BB289" s="1352">
        <f>'BASE METAS)'!BW281</f>
        <v>2165</v>
      </c>
      <c r="BC289" s="1352">
        <f>'BASE METAS)'!BX281</f>
        <v>17835</v>
      </c>
      <c r="BD289" s="1352">
        <f>'BASE METAS)'!BY281</f>
        <v>0.10825</v>
      </c>
      <c r="BE289" s="1352">
        <f>'BASE METAS)'!CG281</f>
        <v>1857</v>
      </c>
      <c r="BF289" s="1352">
        <f>'BASE METAS)'!CJ281</f>
        <v>0</v>
      </c>
      <c r="BG289" s="1352">
        <f>'BASE METAS)'!CK281</f>
        <v>0</v>
      </c>
      <c r="BH289" s="1352">
        <f>'BASE METAS)'!CL281</f>
        <v>0</v>
      </c>
      <c r="BI289" s="1352">
        <f>'BASE METAS)'!CM281</f>
        <v>0</v>
      </c>
      <c r="BJ289" s="1352">
        <f>'BASE METAS)'!CN281</f>
        <v>0</v>
      </c>
      <c r="BK289" s="1">
        <f>'BASE METAS)'!CO281</f>
        <v>0</v>
      </c>
      <c r="BL289" s="1">
        <f>'BASE METAS)'!CP281</f>
        <v>0</v>
      </c>
      <c r="BM289" s="1">
        <f>'BASE METAS)'!CQ281</f>
        <v>0</v>
      </c>
      <c r="BN289" s="1">
        <f>'BASE METAS)'!CR281</f>
        <v>0</v>
      </c>
      <c r="BO289" s="1">
        <f>'BASE METAS)'!CS281</f>
        <v>0</v>
      </c>
      <c r="BP289" s="1">
        <f>'BASE METAS)'!CT281</f>
        <v>0</v>
      </c>
      <c r="BQ289" s="1">
        <f>'BASE METAS)'!CU281</f>
        <v>0</v>
      </c>
      <c r="BR289" s="1">
        <f>'BASE METAS)'!CV281</f>
        <v>0</v>
      </c>
      <c r="BS289" s="1">
        <f>'BASE METAS)'!CW281</f>
        <v>0</v>
      </c>
      <c r="BT289" s="1">
        <f>'BASE METAS)'!CX281</f>
        <v>0</v>
      </c>
      <c r="BU289" s="1">
        <f>'BASE METAS)'!FA281</f>
        <v>20000</v>
      </c>
      <c r="BV289" s="1">
        <f>'BASE METAS)'!FB281</f>
        <v>0</v>
      </c>
      <c r="BW289" s="1">
        <f>'BASE METAS)'!FC281</f>
        <v>1866</v>
      </c>
      <c r="BX289" s="1">
        <f>'BASE METAS)'!FD281</f>
        <v>0</v>
      </c>
      <c r="BY289" s="1">
        <f>'BASE METAS)'!FE281</f>
        <v>-1866</v>
      </c>
      <c r="BZ289" s="1">
        <f>'BASE METAS)'!FF281</f>
        <v>0</v>
      </c>
      <c r="CA289" s="1">
        <f>'BASE METAS)'!FG281</f>
        <v>1857</v>
      </c>
      <c r="CB289" s="1">
        <f>'BASE METAS)'!FH281</f>
        <v>18143</v>
      </c>
      <c r="CC289" s="1">
        <f>'BASE METAS)'!FI281</f>
        <v>9.2850000000000002E-2</v>
      </c>
      <c r="CD289" s="1">
        <f>'BASE METAS)'!FJ281</f>
        <v>20000</v>
      </c>
      <c r="CE289" s="1">
        <f>'BASE METAS)'!FK281</f>
        <v>0</v>
      </c>
      <c r="CF289" s="1">
        <f>'BASE METAS)'!FL281</f>
        <v>1866</v>
      </c>
      <c r="CG289" s="1">
        <f>'BASE METAS)'!FM281</f>
        <v>13</v>
      </c>
    </row>
    <row r="290" spans="1:85" ht="76.5" x14ac:dyDescent="0.25">
      <c r="A290" s="1">
        <f>'BASE METAS)'!A282</f>
        <v>0</v>
      </c>
      <c r="B290" s="7156"/>
      <c r="C290" s="7154"/>
      <c r="D290" s="7154"/>
      <c r="E290" s="7156"/>
      <c r="F290" s="7158"/>
      <c r="G290" s="7158"/>
      <c r="H290" s="7144"/>
      <c r="I290" s="7144"/>
      <c r="J290" s="5707"/>
      <c r="K290" s="5707"/>
      <c r="L290" s="5707"/>
      <c r="M290" s="5707"/>
      <c r="N290" s="5707"/>
      <c r="O290" s="5707"/>
      <c r="P290" s="5698"/>
      <c r="Q290" s="5698"/>
      <c r="R290" s="5698"/>
      <c r="S290" s="5698"/>
      <c r="T290" s="5698"/>
      <c r="U290" s="7748"/>
      <c r="V290" s="5698"/>
      <c r="W290" s="5695"/>
      <c r="X290" s="7145"/>
      <c r="Y290" s="913">
        <f>'BASE METAS)'!Y282</f>
        <v>9</v>
      </c>
      <c r="Z290" s="504" t="str">
        <f>'BASE METAS)'!Z282</f>
        <v>RIEGO CON CAMIÓN CISTERNA</v>
      </c>
      <c r="AA290" s="914" t="str">
        <f>'BASE METAS)'!AA282</f>
        <v>M3</v>
      </c>
      <c r="AB290" s="915">
        <f>'BASE METAS)'!AB282</f>
        <v>30000</v>
      </c>
      <c r="AC290" s="893">
        <f>'BASE METAS)'!AC282</f>
        <v>4800</v>
      </c>
      <c r="AD290" s="894">
        <f>'BASE METAS)'!AD282</f>
        <v>0.16</v>
      </c>
      <c r="AE290" s="893">
        <f>'BASE METAS)'!AE282</f>
        <v>7800</v>
      </c>
      <c r="AF290" s="894">
        <f>'BASE METAS)'!AF282</f>
        <v>0.26</v>
      </c>
      <c r="AG290" s="895">
        <f>'BASE METAS)'!AG282</f>
        <v>7800</v>
      </c>
      <c r="AH290" s="894">
        <f>'BASE METAS)'!AH282</f>
        <v>0.26</v>
      </c>
      <c r="AI290" s="895">
        <f>'BASE METAS)'!AI282</f>
        <v>9600</v>
      </c>
      <c r="AJ290" s="894">
        <f>'BASE METAS)'!AJ282</f>
        <v>0.32</v>
      </c>
      <c r="AK290" s="947">
        <f>'BASE METAS)'!AK282</f>
        <v>1</v>
      </c>
      <c r="AL290" s="1166" t="str">
        <f>'BASE METAS)'!AL282</f>
        <v>09</v>
      </c>
      <c r="AM290" s="970" t="str">
        <f>'BASE METAS)'!AM282</f>
        <v>RIEGO CON CAMIÓN</v>
      </c>
      <c r="AN290" s="970" t="str">
        <f>'BASE METAS)'!AN282</f>
        <v>MIDE EL RIEGO DE LOS PARQUES Y JARDINES REALIZADOS, CON RESPECTO A LO PROGRAMADO</v>
      </c>
      <c r="AO290" s="1377" t="str">
        <f>'BASE METAS)'!AU282</f>
        <v>DESEMPEÑO</v>
      </c>
      <c r="AP290" s="970" t="str">
        <f>'BASE METAS)'!AO282</f>
        <v>NÚMERO DE RIEGO REALIZADOS</v>
      </c>
      <c r="AQ290" s="970" t="str">
        <f>'BASE METAS)'!AP282</f>
        <v>NÚMERO DE RIEGO PROGRAMADOS</v>
      </c>
      <c r="AR290" s="1019">
        <f>'BASE METAS)'!AQ282</f>
        <v>100</v>
      </c>
      <c r="AS290" s="1018" t="str">
        <f>'BASE METAS)'!AR282</f>
        <v>M3</v>
      </c>
      <c r="AT290" s="1019" t="str">
        <f>'BASE METAS)'!AS282</f>
        <v>EFICACIA</v>
      </c>
      <c r="AU290" s="1490">
        <f>'BASE METAS)'!BO282</f>
        <v>0</v>
      </c>
      <c r="AV290" s="1">
        <f>'BASE METAS)'!BQ282</f>
        <v>30000</v>
      </c>
      <c r="AW290" s="1352">
        <f>'BASE METAS)'!BR282</f>
        <v>0</v>
      </c>
      <c r="AX290" s="1352">
        <f>'BASE METAS)'!BS282</f>
        <v>7800</v>
      </c>
      <c r="AY290" s="1352">
        <f>'BASE METAS)'!BT282</f>
        <v>9106</v>
      </c>
      <c r="AZ290" s="1352">
        <f>'BASE METAS)'!BU282</f>
        <v>-1306</v>
      </c>
      <c r="BA290" s="1352">
        <f>'BASE METAS)'!BV282</f>
        <v>1.1674358974358974</v>
      </c>
      <c r="BB290" s="1352">
        <f>'BASE METAS)'!BW282</f>
        <v>14206</v>
      </c>
      <c r="BC290" s="1352">
        <f>'BASE METAS)'!BX282</f>
        <v>15794</v>
      </c>
      <c r="BD290" s="1352">
        <f>'BASE METAS)'!BY282</f>
        <v>0.47353333333333331</v>
      </c>
      <c r="BE290" s="1352">
        <f>'BASE METAS)'!CG282</f>
        <v>5100</v>
      </c>
      <c r="BF290" s="1352">
        <f>'BASE METAS)'!CJ282</f>
        <v>0</v>
      </c>
      <c r="BG290" s="1352">
        <f>'BASE METAS)'!CK282</f>
        <v>0</v>
      </c>
      <c r="BH290" s="1352">
        <f>'BASE METAS)'!CL282</f>
        <v>0</v>
      </c>
      <c r="BI290" s="1352">
        <f>'BASE METAS)'!CM282</f>
        <v>0</v>
      </c>
      <c r="BJ290" s="1352">
        <f>'BASE METAS)'!CN282</f>
        <v>0</v>
      </c>
      <c r="BK290" s="1">
        <f>'BASE METAS)'!CO282</f>
        <v>0</v>
      </c>
      <c r="BL290" s="1">
        <f>'BASE METAS)'!CP282</f>
        <v>0</v>
      </c>
      <c r="BM290" s="1">
        <f>'BASE METAS)'!CQ282</f>
        <v>0</v>
      </c>
      <c r="BN290" s="1">
        <f>'BASE METAS)'!CR282</f>
        <v>0</v>
      </c>
      <c r="BO290" s="1">
        <f>'BASE METAS)'!CS282</f>
        <v>0</v>
      </c>
      <c r="BP290" s="1">
        <f>'BASE METAS)'!CT282</f>
        <v>0</v>
      </c>
      <c r="BQ290" s="1">
        <f>'BASE METAS)'!CU282</f>
        <v>0</v>
      </c>
      <c r="BR290" s="1">
        <f>'BASE METAS)'!CV282</f>
        <v>0</v>
      </c>
      <c r="BS290" s="1">
        <f>'BASE METAS)'!CW282</f>
        <v>0</v>
      </c>
      <c r="BT290" s="1">
        <f>'BASE METAS)'!CX282</f>
        <v>0</v>
      </c>
      <c r="BU290" s="1">
        <f>'BASE METAS)'!FA282</f>
        <v>30000</v>
      </c>
      <c r="BV290" s="1">
        <f>'BASE METAS)'!FB282</f>
        <v>0</v>
      </c>
      <c r="BW290" s="1">
        <f>'BASE METAS)'!FC282</f>
        <v>2800</v>
      </c>
      <c r="BX290" s="1">
        <f>'BASE METAS)'!FD282</f>
        <v>4100</v>
      </c>
      <c r="BY290" s="1">
        <f>'BASE METAS)'!FE282</f>
        <v>1300</v>
      </c>
      <c r="BZ290" s="1">
        <f>'BASE METAS)'!FF282</f>
        <v>1.4642857142857142</v>
      </c>
      <c r="CA290" s="1">
        <f>'BASE METAS)'!FG282</f>
        <v>9200</v>
      </c>
      <c r="CB290" s="1">
        <f>'BASE METAS)'!FH282</f>
        <v>20800</v>
      </c>
      <c r="CC290" s="1">
        <f>'BASE METAS)'!FI282</f>
        <v>0.30666666666666664</v>
      </c>
      <c r="CD290" s="1">
        <f>'BASE METAS)'!FJ282</f>
        <v>30000</v>
      </c>
      <c r="CE290" s="1">
        <f>'BASE METAS)'!FK282</f>
        <v>0</v>
      </c>
      <c r="CF290" s="1">
        <f>'BASE METAS)'!FL282</f>
        <v>2800</v>
      </c>
      <c r="CG290" s="1">
        <f>'BASE METAS)'!FM282</f>
        <v>3367</v>
      </c>
    </row>
    <row r="291" spans="1:85" ht="55.5" customHeight="1" x14ac:dyDescent="0.25">
      <c r="A291" s="1">
        <f>'BASE METAS)'!A283</f>
        <v>44</v>
      </c>
      <c r="B291" s="7156"/>
      <c r="C291" s="7154">
        <f>'BASE METAS)'!C283</f>
        <v>1002</v>
      </c>
      <c r="D291" s="7154">
        <f>'BASE METAS)'!D283</f>
        <v>3</v>
      </c>
      <c r="E291" s="7156" t="str">
        <f>'BASE METAS)'!E283</f>
        <v>SIMPLIFICACIÓN Y MODERNIZACIÓN DE LA ADMINISTRACIÓN PÚBLICA</v>
      </c>
      <c r="F291" s="7186" t="str">
        <f>'BASE METAS)'!F283</f>
        <v>H00</v>
      </c>
      <c r="G291" s="7186" t="str">
        <f>'BASE METAS)'!G283</f>
        <v>125</v>
      </c>
      <c r="H291" s="7144" t="str">
        <f>'BASE METAS)'!H283</f>
        <v>05</v>
      </c>
      <c r="I291" s="7144" t="str">
        <f>'BASE METAS)'!I283</f>
        <v>01</v>
      </c>
      <c r="J291" s="5706" t="str">
        <f>'BASE METAS)'!J283</f>
        <v>01</v>
      </c>
      <c r="K291" s="5706" t="str">
        <f>'BASE METAS)'!K283</f>
        <v>05</v>
      </c>
      <c r="L291" s="5706" t="str">
        <f>'BASE METAS)'!L283</f>
        <v>01</v>
      </c>
      <c r="M291" s="5706" t="str">
        <f>'BASE METAS)'!M283</f>
        <v>101</v>
      </c>
      <c r="N291" s="5706" t="str">
        <f>'BASE METAS)'!N283</f>
        <v>Servicios Públicos</v>
      </c>
      <c r="O291" s="5706" t="str">
        <f>'BASE METAS)'!O283</f>
        <v>Servicios Públicos</v>
      </c>
      <c r="P291" s="5697" t="str">
        <f>'BASE METAS)'!P283</f>
        <v>Administración, planeación y control gubernamental</v>
      </c>
      <c r="Q291" s="5697" t="str">
        <f>'BASE METAS)'!Q283</f>
        <v>Control y evaluación de la administración gubernamental</v>
      </c>
      <c r="R291" s="5697" t="str">
        <f>'BASE METAS)'!R283</f>
        <v>Consolidación de la gestión gubernamental de resultados</v>
      </c>
      <c r="S291" s="5697" t="str">
        <f>'BASE METAS)'!S283</f>
        <v>Modernización y mejoramiento integral de la función pública</v>
      </c>
      <c r="T291" s="5697" t="str">
        <f>'BASE METAS)'!T283</f>
        <v>Simplificación y modernización de la administración pública</v>
      </c>
      <c r="U291" s="7747" t="str">
        <f>'BASE METAS)'!U283</f>
        <v>Establecer  una política pública, que permita la correcta aplicación de los recursos materiales y humanos, con plena transparencia, proporcionando a los 664,224 habitantes  del municipio de Talnepantla de Baz, una mejor calidad de vida, por medio de la conservación de los espacios públicos y vialidades.</v>
      </c>
      <c r="V291" s="5697" t="str">
        <f>'BASE METAS)'!V283</f>
        <v>Gobierno de Resultados</v>
      </c>
      <c r="W291" s="5694">
        <f>'BASE METAS)'!W283</f>
        <v>42627806</v>
      </c>
      <c r="X291" s="7102" t="str">
        <f>'BASE METAS)'!X283</f>
        <v>DIRECCIÓN GENERAL DE SERVICIOS PÚBLICOS</v>
      </c>
      <c r="Y291" s="908">
        <f>'BASE METAS)'!Y283</f>
        <v>1</v>
      </c>
      <c r="Z291" s="499" t="str">
        <f>'BASE METAS)'!Z283</f>
        <v>ELABORAR INFORMES DE MATERIAL REQUISITADO, PARA EL BUEN USO DE LOS RECURSOS ADQUIRIDOS</v>
      </c>
      <c r="AA291" s="909" t="str">
        <f>'BASE METAS)'!AA283</f>
        <v>INFORME</v>
      </c>
      <c r="AB291" s="910">
        <f>'BASE METAS)'!AB283</f>
        <v>4</v>
      </c>
      <c r="AC291" s="911">
        <f>'BASE METAS)'!AC283</f>
        <v>1</v>
      </c>
      <c r="AD291" s="912">
        <f>'BASE METAS)'!AD283</f>
        <v>0.25</v>
      </c>
      <c r="AE291" s="911">
        <f>'BASE METAS)'!AE283</f>
        <v>1</v>
      </c>
      <c r="AF291" s="912">
        <f>'BASE METAS)'!AF283</f>
        <v>0.25</v>
      </c>
      <c r="AG291" s="911">
        <f>'BASE METAS)'!AG283</f>
        <v>1</v>
      </c>
      <c r="AH291" s="912">
        <f>'BASE METAS)'!AH283</f>
        <v>0.25</v>
      </c>
      <c r="AI291" s="911">
        <f>'BASE METAS)'!AI283</f>
        <v>1</v>
      </c>
      <c r="AJ291" s="912">
        <f>'BASE METAS)'!AJ283</f>
        <v>0.25</v>
      </c>
      <c r="AK291" s="947">
        <f>'BASE METAS)'!AK283</f>
        <v>1</v>
      </c>
      <c r="AL291" s="1250">
        <f>'BASE METAS)'!AL283</f>
        <v>1</v>
      </c>
      <c r="AM291" s="1019" t="str">
        <f>'BASE METAS)'!AM283</f>
        <v>ELABORACIÓN DE INFORMES DE EVALUACIÓN</v>
      </c>
      <c r="AN291" s="1019" t="str">
        <f>'BASE METAS)'!AN283</f>
        <v>MIDE EL PORCENTAJE DE LOS INFORMES DE EVALUACIÓN DE LAS ÁREAS DE LA DIRECCIÓN GENERAL DE SERVICIOS PÚBLICOS REALIZADOS, EN COMPARACIÓN CONLOS INFORMES QUE SE PROYECTO LLEVAR A CABO</v>
      </c>
      <c r="AO291" s="1377" t="str">
        <f>'BASE METAS)'!AU283</f>
        <v>DESEMPEÑO</v>
      </c>
      <c r="AP291" s="1020" t="str">
        <f>'BASE METAS)'!AO283</f>
        <v>NUMERO DE INFORMES REALIZADOS (40)</v>
      </c>
      <c r="AQ291" s="1020" t="str">
        <f>'BASE METAS)'!AP283</f>
        <v>NUMERO DE INFORMES PROYECTADOS (40)</v>
      </c>
      <c r="AR291" s="1019">
        <f>'BASE METAS)'!AQ283</f>
        <v>100</v>
      </c>
      <c r="AS291" s="840" t="str">
        <f>'BASE METAS)'!AR283</f>
        <v>INFORME</v>
      </c>
      <c r="AT291" s="1019" t="str">
        <f>'BASE METAS)'!AS283</f>
        <v>EFICACIA</v>
      </c>
      <c r="AU291" s="1490">
        <f>'BASE METAS)'!BO283</f>
        <v>0</v>
      </c>
      <c r="AV291" s="1">
        <f>'BASE METAS)'!BQ283</f>
        <v>4</v>
      </c>
      <c r="AW291" s="1352">
        <f>'BASE METAS)'!BR283</f>
        <v>0</v>
      </c>
      <c r="AX291" s="1352">
        <f>'BASE METAS)'!BS283</f>
        <v>1</v>
      </c>
      <c r="AY291" s="1352">
        <f>'BASE METAS)'!BT283</f>
        <v>1</v>
      </c>
      <c r="AZ291" s="1352">
        <f>'BASE METAS)'!BU283</f>
        <v>0</v>
      </c>
      <c r="BA291" s="1352">
        <f>'BASE METAS)'!BV283</f>
        <v>1</v>
      </c>
      <c r="BB291" s="1352">
        <f>'BASE METAS)'!BW283</f>
        <v>2</v>
      </c>
      <c r="BC291" s="1352">
        <f>'BASE METAS)'!BX283</f>
        <v>2</v>
      </c>
      <c r="BD291" s="1352">
        <f>'BASE METAS)'!BY283</f>
        <v>0.5</v>
      </c>
      <c r="BE291" s="1352">
        <f>'BASE METAS)'!CG283</f>
        <v>1</v>
      </c>
      <c r="BF291" s="1352">
        <f>'BASE METAS)'!CJ283</f>
        <v>0</v>
      </c>
      <c r="BG291" s="1352">
        <f>'BASE METAS)'!CK283</f>
        <v>0</v>
      </c>
      <c r="BH291" s="1352">
        <f>'BASE METAS)'!CL283</f>
        <v>0</v>
      </c>
      <c r="BI291" s="1352">
        <f>'BASE METAS)'!CM283</f>
        <v>0</v>
      </c>
      <c r="BJ291" s="1352">
        <f>'BASE METAS)'!CN283</f>
        <v>0</v>
      </c>
      <c r="BK291" s="1">
        <f>'BASE METAS)'!CO283</f>
        <v>0</v>
      </c>
      <c r="BL291" s="1">
        <f>'BASE METAS)'!CP283</f>
        <v>0</v>
      </c>
      <c r="BM291" s="1">
        <f>'BASE METAS)'!CQ283</f>
        <v>0</v>
      </c>
      <c r="BN291" s="1">
        <f>'BASE METAS)'!CR283</f>
        <v>0</v>
      </c>
      <c r="BO291" s="1">
        <f>'BASE METAS)'!CS283</f>
        <v>0</v>
      </c>
      <c r="BP291" s="1">
        <f>'BASE METAS)'!CT283</f>
        <v>0</v>
      </c>
      <c r="BQ291" s="1">
        <f>'BASE METAS)'!CU283</f>
        <v>0</v>
      </c>
      <c r="BR291" s="1">
        <f>'BASE METAS)'!CV283</f>
        <v>0</v>
      </c>
      <c r="BS291" s="1">
        <f>'BASE METAS)'!CW283</f>
        <v>0</v>
      </c>
      <c r="BT291" s="1">
        <f>'BASE METAS)'!CX283</f>
        <v>0</v>
      </c>
      <c r="BU291" s="1">
        <f>'BASE METAS)'!FA283</f>
        <v>4</v>
      </c>
      <c r="BV291" s="1">
        <f>'BASE METAS)'!FB283</f>
        <v>0</v>
      </c>
      <c r="BW291" s="1">
        <f>'BASE METAS)'!FC283</f>
        <v>0</v>
      </c>
      <c r="BX291" s="1">
        <f>'BASE METAS)'!FD283</f>
        <v>0</v>
      </c>
      <c r="BY291" s="1">
        <f>'BASE METAS)'!FE283</f>
        <v>0</v>
      </c>
      <c r="BZ291" s="1">
        <f>'BASE METAS)'!FF283</f>
        <v>0</v>
      </c>
      <c r="CA291" s="1">
        <f>'BASE METAS)'!FG283</f>
        <v>1</v>
      </c>
      <c r="CB291" s="1">
        <f>'BASE METAS)'!FH283</f>
        <v>3</v>
      </c>
      <c r="CC291" s="1">
        <f>'BASE METAS)'!FI283</f>
        <v>0.25</v>
      </c>
      <c r="CD291" s="1">
        <f>'BASE METAS)'!FJ283</f>
        <v>4</v>
      </c>
      <c r="CE291" s="1">
        <f>'BASE METAS)'!FK283</f>
        <v>0</v>
      </c>
      <c r="CF291" s="1">
        <f>'BASE METAS)'!FL283</f>
        <v>0</v>
      </c>
      <c r="CG291" s="1">
        <f>'BASE METAS)'!FM283</f>
        <v>0</v>
      </c>
    </row>
    <row r="292" spans="1:85" ht="174" customHeight="1" x14ac:dyDescent="0.2">
      <c r="A292" s="1">
        <f>'BASE METAS)'!A284</f>
        <v>0</v>
      </c>
      <c r="B292" s="7156"/>
      <c r="C292" s="7154"/>
      <c r="D292" s="7154"/>
      <c r="E292" s="7156"/>
      <c r="F292" s="7186"/>
      <c r="G292" s="7186"/>
      <c r="H292" s="7144"/>
      <c r="I292" s="7144"/>
      <c r="J292" s="5707"/>
      <c r="K292" s="5707"/>
      <c r="L292" s="5707"/>
      <c r="M292" s="5707"/>
      <c r="N292" s="5707"/>
      <c r="O292" s="5707"/>
      <c r="P292" s="5698"/>
      <c r="Q292" s="5698"/>
      <c r="R292" s="5698"/>
      <c r="S292" s="5698"/>
      <c r="T292" s="5698"/>
      <c r="U292" s="7748"/>
      <c r="V292" s="5698"/>
      <c r="W292" s="5695"/>
      <c r="X292" s="7145"/>
      <c r="Y292" s="913">
        <f>'BASE METAS)'!Y284</f>
        <v>2</v>
      </c>
      <c r="Z292" s="504" t="str">
        <f>'BASE METAS)'!Z284</f>
        <v>ELABORAR INFORMES DE REPARACIONES MECÁNICAS AL PARQUE VEHICULAR DE SERVICIOS PÚBLICOS</v>
      </c>
      <c r="AA292" s="914" t="str">
        <f>'BASE METAS)'!AA284</f>
        <v>INFORME</v>
      </c>
      <c r="AB292" s="915">
        <f>'BASE METAS)'!AB284</f>
        <v>12</v>
      </c>
      <c r="AC292" s="895">
        <f>'BASE METAS)'!AC284</f>
        <v>2</v>
      </c>
      <c r="AD292" s="894">
        <f>'BASE METAS)'!AD284</f>
        <v>0.16666666666666666</v>
      </c>
      <c r="AE292" s="895">
        <f>'BASE METAS)'!AE284</f>
        <v>3</v>
      </c>
      <c r="AF292" s="894">
        <f>'BASE METAS)'!AF284</f>
        <v>0.25</v>
      </c>
      <c r="AG292" s="895">
        <f>'BASE METAS)'!AG284</f>
        <v>3</v>
      </c>
      <c r="AH292" s="894">
        <f>'BASE METAS)'!AH284</f>
        <v>0.25</v>
      </c>
      <c r="AI292" s="895">
        <f>'BASE METAS)'!AI284</f>
        <v>3</v>
      </c>
      <c r="AJ292" s="894">
        <f>'BASE METAS)'!AJ284</f>
        <v>0.25</v>
      </c>
      <c r="AK292" s="947">
        <f>'BASE METAS)'!AK284</f>
        <v>0.91666666666666663</v>
      </c>
      <c r="AL292" s="970">
        <f>'BASE METAS)'!AL284</f>
        <v>2</v>
      </c>
      <c r="AM292" s="1019" t="str">
        <f>'BASE METAS)'!AM284</f>
        <v>INFORMES DE REPARACIONES MECÁNICAS AL PARQUE VEHICULAR DE SERVICIOS PÚBLICOS</v>
      </c>
      <c r="AN292" s="1019" t="str">
        <f>'BASE METAS)'!AN284</f>
        <v>MIDE EL POPRCENTAJE DE LOS INFORMES LAS REPARACIONES MECÁNICAS AL PARQUE VEHICULAR DE SERVICIOS PÚBLICOS</v>
      </c>
      <c r="AO292" s="1377" t="str">
        <f>'BASE METAS)'!AU284</f>
        <v>DESEMPEÑO</v>
      </c>
      <c r="AP292" s="1019" t="str">
        <f>'BASE METAS)'!AO284</f>
        <v>NUMERO DE INFORMES REALIZADOS(12)</v>
      </c>
      <c r="AQ292" s="1019" t="str">
        <f>'BASE METAS)'!AP284</f>
        <v>NUMERO DE INFORMES PROGRAMADOS (12)</v>
      </c>
      <c r="AR292" s="1019">
        <f>'BASE METAS)'!AQ284</f>
        <v>100</v>
      </c>
      <c r="AS292" s="840" t="str">
        <f>'BASE METAS)'!AR284</f>
        <v>INFORME</v>
      </c>
      <c r="AT292" s="970" t="str">
        <f>'BASE METAS)'!AS284</f>
        <v>EFICACIA</v>
      </c>
      <c r="AU292" s="1483">
        <f>'BASE METAS)'!BO284</f>
        <v>0</v>
      </c>
      <c r="AV292" s="1">
        <f>'BASE METAS)'!BQ284</f>
        <v>12</v>
      </c>
      <c r="AW292" s="952">
        <f>'BASE METAS)'!BR284</f>
        <v>0</v>
      </c>
      <c r="AX292" s="952">
        <f>'BASE METAS)'!BS284</f>
        <v>3</v>
      </c>
      <c r="AY292" s="952">
        <f>'BASE METAS)'!BT284</f>
        <v>3</v>
      </c>
      <c r="AZ292" s="952">
        <f>'BASE METAS)'!BU284</f>
        <v>0</v>
      </c>
      <c r="BA292" s="952">
        <f>'BASE METAS)'!BV284</f>
        <v>1</v>
      </c>
      <c r="BB292" s="952">
        <f>'BASE METAS)'!BW284</f>
        <v>6</v>
      </c>
      <c r="BC292" s="952">
        <f>'BASE METAS)'!BX284</f>
        <v>6</v>
      </c>
      <c r="BD292" s="1340">
        <f>'BASE METAS)'!BY284</f>
        <v>0.5</v>
      </c>
      <c r="BE292" s="1340">
        <f>'BASE METAS)'!CG284</f>
        <v>3</v>
      </c>
      <c r="BF292" s="1340">
        <f>'BASE METAS)'!CJ284</f>
        <v>0</v>
      </c>
      <c r="BG292" s="1352">
        <f>'BASE METAS)'!CK284</f>
        <v>0</v>
      </c>
      <c r="BH292" s="1352">
        <f>'BASE METAS)'!CL284</f>
        <v>0</v>
      </c>
      <c r="BI292" s="1352">
        <f>'BASE METAS)'!CM284</f>
        <v>0</v>
      </c>
      <c r="BJ292" s="1352">
        <f>'BASE METAS)'!CN284</f>
        <v>0</v>
      </c>
      <c r="BK292" s="1">
        <f>'BASE METAS)'!CO284</f>
        <v>0</v>
      </c>
      <c r="BL292" s="1">
        <f>'BASE METAS)'!CP284</f>
        <v>0</v>
      </c>
      <c r="BM292" s="1">
        <f>'BASE METAS)'!CQ284</f>
        <v>0</v>
      </c>
      <c r="BN292" s="1">
        <f>'BASE METAS)'!CR284</f>
        <v>0</v>
      </c>
      <c r="BO292" s="1">
        <f>'BASE METAS)'!CS284</f>
        <v>0</v>
      </c>
      <c r="BP292" s="1">
        <f>'BASE METAS)'!CT284</f>
        <v>0</v>
      </c>
      <c r="BQ292" s="1">
        <f>'BASE METAS)'!CU284</f>
        <v>0</v>
      </c>
      <c r="BR292" s="1">
        <f>'BASE METAS)'!CV284</f>
        <v>0</v>
      </c>
      <c r="BS292" s="1">
        <f>'BASE METAS)'!CW284</f>
        <v>0</v>
      </c>
      <c r="BT292" s="1">
        <f>'BASE METAS)'!CX284</f>
        <v>0</v>
      </c>
      <c r="BU292" s="1">
        <f>'BASE METAS)'!FA284</f>
        <v>12</v>
      </c>
      <c r="BV292" s="1">
        <f>'BASE METAS)'!FB284</f>
        <v>0</v>
      </c>
      <c r="BW292" s="1">
        <f>'BASE METAS)'!FC284</f>
        <v>1</v>
      </c>
      <c r="BX292" s="1">
        <f>'BASE METAS)'!FD284</f>
        <v>1</v>
      </c>
      <c r="BY292" s="1">
        <f>'BASE METAS)'!FE284</f>
        <v>0</v>
      </c>
      <c r="BZ292" s="1">
        <f>'BASE METAS)'!FF284</f>
        <v>1</v>
      </c>
      <c r="CA292" s="1">
        <f>'BASE METAS)'!FG284</f>
        <v>4</v>
      </c>
      <c r="CB292" s="1">
        <f>'BASE METAS)'!FH284</f>
        <v>8</v>
      </c>
      <c r="CC292" s="1">
        <f>'BASE METAS)'!FI284</f>
        <v>0.33333333333333331</v>
      </c>
      <c r="CD292" s="1">
        <f>'BASE METAS)'!FJ284</f>
        <v>12</v>
      </c>
      <c r="CE292" s="1">
        <f>'BASE METAS)'!FK284</f>
        <v>0</v>
      </c>
      <c r="CF292" s="1">
        <f>'BASE METAS)'!FL284</f>
        <v>1</v>
      </c>
      <c r="CG292" s="1">
        <f>'BASE METAS)'!FM284</f>
        <v>1</v>
      </c>
    </row>
    <row r="293" spans="1:85" ht="25.5" customHeight="1" x14ac:dyDescent="0.2">
      <c r="A293" s="1">
        <f>'BASE METAS)'!A285</f>
        <v>0</v>
      </c>
      <c r="B293" s="7156"/>
      <c r="C293" s="7154"/>
      <c r="D293" s="7154"/>
      <c r="E293" s="7156"/>
      <c r="F293" s="7186"/>
      <c r="G293" s="7186"/>
      <c r="H293" s="7144"/>
      <c r="I293" s="7144"/>
      <c r="J293" s="5707"/>
      <c r="K293" s="5707"/>
      <c r="L293" s="5707"/>
      <c r="M293" s="5707"/>
      <c r="N293" s="5707"/>
      <c r="O293" s="5707"/>
      <c r="P293" s="5698"/>
      <c r="Q293" s="5698"/>
      <c r="R293" s="5698"/>
      <c r="S293" s="5698"/>
      <c r="T293" s="5698"/>
      <c r="U293" s="7748"/>
      <c r="V293" s="5698"/>
      <c r="W293" s="5695"/>
      <c r="X293" s="7145"/>
      <c r="Y293" s="913">
        <f>'BASE METAS)'!Y285</f>
        <v>3</v>
      </c>
      <c r="Z293" s="504" t="str">
        <f>'BASE METAS)'!Z285</f>
        <v>ELABORAR INFORMES MENSUALES PARA DAR SEGUIMIENTO A LAS METAS EN CUESTIÓN</v>
      </c>
      <c r="AA293" s="914" t="str">
        <f>'BASE METAS)'!AA285</f>
        <v>INFORME</v>
      </c>
      <c r="AB293" s="915">
        <f>'BASE METAS)'!AB285</f>
        <v>12</v>
      </c>
      <c r="AC293" s="895">
        <f>'BASE METAS)'!AC285</f>
        <v>2</v>
      </c>
      <c r="AD293" s="894">
        <f>'BASE METAS)'!AD285</f>
        <v>0.16666666666666666</v>
      </c>
      <c r="AE293" s="895">
        <f>'BASE METAS)'!AE285</f>
        <v>3</v>
      </c>
      <c r="AF293" s="894">
        <f>'BASE METAS)'!AF285</f>
        <v>0.25</v>
      </c>
      <c r="AG293" s="895">
        <f>'BASE METAS)'!AG285</f>
        <v>3</v>
      </c>
      <c r="AH293" s="894">
        <f>'BASE METAS)'!AH285</f>
        <v>0.25</v>
      </c>
      <c r="AI293" s="895">
        <f>'BASE METAS)'!AI285</f>
        <v>3</v>
      </c>
      <c r="AJ293" s="894">
        <f>'BASE METAS)'!AJ285</f>
        <v>0.25</v>
      </c>
      <c r="AK293" s="947">
        <f>'BASE METAS)'!AK285</f>
        <v>0.91666666666666663</v>
      </c>
      <c r="AL293" s="970">
        <f>'BASE METAS)'!AL285</f>
        <v>3</v>
      </c>
      <c r="AM293" s="970" t="str">
        <f>'BASE METAS)'!AM285</f>
        <v>ELABORARACIÓN DE INFORMES DE SEGUIMIENTO</v>
      </c>
      <c r="AN293" s="1019" t="str">
        <f>'BASE METAS)'!AN285</f>
        <v>MIDE EL PORCENTAJE DE LOS INFORMES DE SEGUIMIENTO DE LAS METAS PROGRAMADAS CON LOS INFORMES DE QUE SE PROYECTARON EN LA DIRECCIÓN GENERAL</v>
      </c>
      <c r="AO293" s="1377" t="str">
        <f>'BASE METAS)'!AU285</f>
        <v>DESEMPEÑO</v>
      </c>
      <c r="AP293" s="970" t="str">
        <f>'BASE METAS)'!AO285</f>
        <v>NUMERO DE INFORMES REALIZADOS</v>
      </c>
      <c r="AQ293" s="970" t="str">
        <f>'BASE METAS)'!AP285</f>
        <v>NUMERO DE INFORMES PROYECTADOS</v>
      </c>
      <c r="AR293" s="1019">
        <f>'BASE METAS)'!AQ285</f>
        <v>100</v>
      </c>
      <c r="AS293" s="1018" t="str">
        <f>'BASE METAS)'!AR285</f>
        <v>INFORME</v>
      </c>
      <c r="AT293" s="970" t="str">
        <f>'BASE METAS)'!AS285</f>
        <v>EFICACIA</v>
      </c>
      <c r="AU293" s="1483">
        <f>'BASE METAS)'!BO285</f>
        <v>0</v>
      </c>
      <c r="AV293" s="1">
        <f>'BASE METAS)'!BQ285</f>
        <v>12</v>
      </c>
      <c r="AW293" s="952">
        <f>'BASE METAS)'!BR285</f>
        <v>0</v>
      </c>
      <c r="AX293" s="1352">
        <f>'BASE METAS)'!BS285</f>
        <v>3</v>
      </c>
      <c r="AY293" s="952">
        <f>'BASE METAS)'!BT285</f>
        <v>3</v>
      </c>
      <c r="AZ293" s="952">
        <f>'BASE METAS)'!BU285</f>
        <v>0</v>
      </c>
      <c r="BA293" s="952">
        <f>'BASE METAS)'!BV285</f>
        <v>1</v>
      </c>
      <c r="BB293" s="952">
        <f>'BASE METAS)'!BW285</f>
        <v>6</v>
      </c>
      <c r="BC293" s="952">
        <f>'BASE METAS)'!BX285</f>
        <v>6</v>
      </c>
      <c r="BD293" s="1340">
        <f>'BASE METAS)'!BY285</f>
        <v>0.5</v>
      </c>
      <c r="BE293" s="1340">
        <f>'BASE METAS)'!CG285</f>
        <v>3</v>
      </c>
      <c r="BF293" s="1340">
        <f>'BASE METAS)'!CJ285</f>
        <v>0</v>
      </c>
      <c r="BG293" s="1352">
        <f>'BASE METAS)'!CK285</f>
        <v>0</v>
      </c>
      <c r="BH293" s="1352">
        <f>'BASE METAS)'!CL285</f>
        <v>0</v>
      </c>
      <c r="BI293" s="1352">
        <f>'BASE METAS)'!CM285</f>
        <v>0</v>
      </c>
      <c r="BJ293" s="1352">
        <f>'BASE METAS)'!CN285</f>
        <v>0</v>
      </c>
      <c r="BK293" s="1">
        <f>'BASE METAS)'!CO285</f>
        <v>0</v>
      </c>
      <c r="BL293" s="1">
        <f>'BASE METAS)'!CP285</f>
        <v>0</v>
      </c>
      <c r="BM293" s="1">
        <f>'BASE METAS)'!CQ285</f>
        <v>0</v>
      </c>
      <c r="BN293" s="1">
        <f>'BASE METAS)'!CR285</f>
        <v>0</v>
      </c>
      <c r="BO293" s="1">
        <f>'BASE METAS)'!CS285</f>
        <v>0</v>
      </c>
      <c r="BP293" s="1">
        <f>'BASE METAS)'!CT285</f>
        <v>0</v>
      </c>
      <c r="BQ293" s="1">
        <f>'BASE METAS)'!CU285</f>
        <v>0</v>
      </c>
      <c r="BR293" s="1">
        <f>'BASE METAS)'!CV285</f>
        <v>0</v>
      </c>
      <c r="BS293" s="1">
        <f>'BASE METAS)'!CW285</f>
        <v>0</v>
      </c>
      <c r="BT293" s="1">
        <f>'BASE METAS)'!CX285</f>
        <v>0</v>
      </c>
      <c r="BU293" s="1">
        <f>'BASE METAS)'!FA285</f>
        <v>12</v>
      </c>
      <c r="BV293" s="1">
        <f>'BASE METAS)'!FB285</f>
        <v>0</v>
      </c>
      <c r="BW293" s="1">
        <f>'BASE METAS)'!FC285</f>
        <v>1</v>
      </c>
      <c r="BX293" s="1">
        <f>'BASE METAS)'!FD285</f>
        <v>1</v>
      </c>
      <c r="BY293" s="1">
        <f>'BASE METAS)'!FE285</f>
        <v>0</v>
      </c>
      <c r="BZ293" s="1">
        <f>'BASE METAS)'!FF285</f>
        <v>1</v>
      </c>
      <c r="CA293" s="1">
        <f>'BASE METAS)'!FG285</f>
        <v>4</v>
      </c>
      <c r="CB293" s="1">
        <f>'BASE METAS)'!FH285</f>
        <v>8</v>
      </c>
      <c r="CC293" s="1">
        <f>'BASE METAS)'!FI285</f>
        <v>0.33333333333333331</v>
      </c>
      <c r="CD293" s="1">
        <f>'BASE METAS)'!FJ285</f>
        <v>12</v>
      </c>
      <c r="CE293" s="1">
        <f>'BASE METAS)'!FK285</f>
        <v>0</v>
      </c>
      <c r="CF293" s="1">
        <f>'BASE METAS)'!FL285</f>
        <v>1</v>
      </c>
      <c r="CG293" s="1">
        <f>'BASE METAS)'!FM285</f>
        <v>1</v>
      </c>
    </row>
    <row r="294" spans="1:85" ht="25.5" customHeight="1" x14ac:dyDescent="0.2">
      <c r="A294" s="1">
        <f>'BASE METAS)'!A286</f>
        <v>0</v>
      </c>
      <c r="B294" s="7156"/>
      <c r="C294" s="7154"/>
      <c r="D294" s="7154"/>
      <c r="E294" s="7156"/>
      <c r="F294" s="7186"/>
      <c r="G294" s="7186"/>
      <c r="H294" s="7144"/>
      <c r="I294" s="7144"/>
      <c r="J294" s="5708"/>
      <c r="K294" s="5708"/>
      <c r="L294" s="5708"/>
      <c r="M294" s="5708"/>
      <c r="N294" s="5708"/>
      <c r="O294" s="5708"/>
      <c r="P294" s="5699"/>
      <c r="Q294" s="5699"/>
      <c r="R294" s="5699"/>
      <c r="S294" s="5699"/>
      <c r="T294" s="5699"/>
      <c r="U294" s="7749"/>
      <c r="V294" s="5699"/>
      <c r="W294" s="5696"/>
      <c r="X294" s="7103"/>
      <c r="Y294" s="916">
        <f>'BASE METAS)'!Y286</f>
        <v>4</v>
      </c>
      <c r="Z294" s="507" t="str">
        <f>'BASE METAS)'!Z286</f>
        <v>REALIZAR INFORMES MENSUALES DE REPARACIÓN O MANTENIMIENTO DEL MOBILIARIO URBANO (IMROM)</v>
      </c>
      <c r="AA294" s="891" t="str">
        <f>'BASE METAS)'!AA286</f>
        <v>INFORME</v>
      </c>
      <c r="AB294" s="892">
        <f>'BASE METAS)'!AB286</f>
        <v>12</v>
      </c>
      <c r="AC294" s="903">
        <f>'BASE METAS)'!AC286</f>
        <v>2</v>
      </c>
      <c r="AD294" s="902">
        <f>'BASE METAS)'!AD286</f>
        <v>0.16666666666666666</v>
      </c>
      <c r="AE294" s="903">
        <f>'BASE METAS)'!AE286</f>
        <v>3</v>
      </c>
      <c r="AF294" s="902">
        <f>'BASE METAS)'!AF286</f>
        <v>0.25</v>
      </c>
      <c r="AG294" s="903">
        <f>'BASE METAS)'!AG286</f>
        <v>3</v>
      </c>
      <c r="AH294" s="902">
        <f>'BASE METAS)'!AH286</f>
        <v>0.25</v>
      </c>
      <c r="AI294" s="903">
        <f>'BASE METAS)'!AI286</f>
        <v>3</v>
      </c>
      <c r="AJ294" s="902">
        <f>'BASE METAS)'!AJ286</f>
        <v>0.25</v>
      </c>
      <c r="AK294" s="947">
        <f>'BASE METAS)'!AK286</f>
        <v>0.91666666666666663</v>
      </c>
      <c r="AL294" s="970">
        <f>'BASE METAS)'!AL286</f>
        <v>4</v>
      </c>
      <c r="AM294" s="970" t="str">
        <f>'BASE METAS)'!AM286</f>
        <v>ELABORACIÓN DE INFORMES DE SEGUIENTO</v>
      </c>
      <c r="AN294" s="1019" t="str">
        <f>'BASE METAS)'!AN286</f>
        <v>MIDE EL PORCENTAJE DE LOS INFORMES DE REPARACIÓN Y MANTENIMIENTO DEL MOBILIARIO URBANO, CON LOS QUE SE PROGRAMARON</v>
      </c>
      <c r="AO294" s="1377" t="str">
        <f>'BASE METAS)'!AU286</f>
        <v>DESEMPEÑO</v>
      </c>
      <c r="AP294" s="970" t="str">
        <f>'BASE METAS)'!AO286</f>
        <v>NUMERO DE INFORMES REALIDOS</v>
      </c>
      <c r="AQ294" s="970" t="str">
        <f>'BASE METAS)'!AP286</f>
        <v>NUMERO DE INFORMES PROYECTADOS</v>
      </c>
      <c r="AR294" s="1019">
        <f>'BASE METAS)'!AQ286</f>
        <v>100</v>
      </c>
      <c r="AS294" s="1018" t="str">
        <f>'BASE METAS)'!AR286</f>
        <v>INFORME</v>
      </c>
      <c r="AT294" s="970" t="str">
        <f>'BASE METAS)'!AS286</f>
        <v>EFICACIA</v>
      </c>
      <c r="AU294" s="1483">
        <f>'BASE METAS)'!BO286</f>
        <v>0</v>
      </c>
      <c r="AV294" s="1">
        <f>'BASE METAS)'!BQ286</f>
        <v>12</v>
      </c>
      <c r="AW294" s="952">
        <f>'BASE METAS)'!BR286</f>
        <v>0</v>
      </c>
      <c r="AX294" s="952">
        <f>'BASE METAS)'!BS286</f>
        <v>3</v>
      </c>
      <c r="AY294" s="952">
        <f>'BASE METAS)'!BT286</f>
        <v>3</v>
      </c>
      <c r="AZ294" s="952">
        <f>'BASE METAS)'!BU286</f>
        <v>0</v>
      </c>
      <c r="BA294" s="952">
        <f>'BASE METAS)'!BV286</f>
        <v>1</v>
      </c>
      <c r="BB294" s="952">
        <f>'BASE METAS)'!BW286</f>
        <v>6</v>
      </c>
      <c r="BC294" s="952">
        <f>'BASE METAS)'!BX286</f>
        <v>6</v>
      </c>
      <c r="BD294" s="1340">
        <f>'BASE METAS)'!BY286</f>
        <v>0.5</v>
      </c>
      <c r="BE294" s="1340">
        <f>'BASE METAS)'!CG286</f>
        <v>3</v>
      </c>
      <c r="BF294" s="1340">
        <f>'BASE METAS)'!CJ286</f>
        <v>0</v>
      </c>
      <c r="BG294" s="1352">
        <f>'BASE METAS)'!CK286</f>
        <v>0</v>
      </c>
      <c r="BH294" s="1352">
        <f>'BASE METAS)'!CL286</f>
        <v>0</v>
      </c>
      <c r="BI294" s="1352">
        <f>'BASE METAS)'!CM286</f>
        <v>0</v>
      </c>
      <c r="BJ294" s="1352">
        <f>'BASE METAS)'!CN286</f>
        <v>0</v>
      </c>
      <c r="BK294" s="1">
        <f>'BASE METAS)'!CO286</f>
        <v>0</v>
      </c>
      <c r="BL294" s="1">
        <f>'BASE METAS)'!CP286</f>
        <v>0</v>
      </c>
      <c r="BM294" s="1">
        <f>'BASE METAS)'!CQ286</f>
        <v>0</v>
      </c>
      <c r="BN294" s="1">
        <f>'BASE METAS)'!CR286</f>
        <v>0</v>
      </c>
      <c r="BO294" s="1">
        <f>'BASE METAS)'!CS286</f>
        <v>0</v>
      </c>
      <c r="BP294" s="1">
        <f>'BASE METAS)'!CT286</f>
        <v>0</v>
      </c>
      <c r="BQ294" s="1">
        <f>'BASE METAS)'!CU286</f>
        <v>0</v>
      </c>
      <c r="BR294" s="1">
        <f>'BASE METAS)'!CV286</f>
        <v>0</v>
      </c>
      <c r="BS294" s="1">
        <f>'BASE METAS)'!CW286</f>
        <v>0</v>
      </c>
      <c r="BT294" s="1">
        <f>'BASE METAS)'!CX286</f>
        <v>0</v>
      </c>
      <c r="BU294" s="1">
        <f>'BASE METAS)'!FA286</f>
        <v>12</v>
      </c>
      <c r="BV294" s="1">
        <f>'BASE METAS)'!FB286</f>
        <v>0</v>
      </c>
      <c r="BW294" s="1">
        <f>'BASE METAS)'!FC286</f>
        <v>1</v>
      </c>
      <c r="BX294" s="1">
        <f>'BASE METAS)'!FD286</f>
        <v>1</v>
      </c>
      <c r="BY294" s="1">
        <f>'BASE METAS)'!FE286</f>
        <v>0</v>
      </c>
      <c r="BZ294" s="1">
        <f>'BASE METAS)'!FF286</f>
        <v>1</v>
      </c>
      <c r="CA294" s="1">
        <f>'BASE METAS)'!FG286</f>
        <v>4</v>
      </c>
      <c r="CB294" s="1">
        <f>'BASE METAS)'!FH286</f>
        <v>8</v>
      </c>
      <c r="CC294" s="1">
        <f>'BASE METAS)'!FI286</f>
        <v>0.33333333333333331</v>
      </c>
      <c r="CD294" s="1">
        <f>'BASE METAS)'!FJ286</f>
        <v>12</v>
      </c>
      <c r="CE294" s="1">
        <f>'BASE METAS)'!FK286</f>
        <v>0</v>
      </c>
      <c r="CF294" s="1">
        <f>'BASE METAS)'!FL286</f>
        <v>1</v>
      </c>
      <c r="CG294" s="1">
        <f>'BASE METAS)'!FM286</f>
        <v>1</v>
      </c>
    </row>
    <row r="295" spans="1:85" ht="51" customHeight="1" x14ac:dyDescent="0.25">
      <c r="A295" s="1">
        <f>'BASE METAS)'!A287</f>
        <v>45</v>
      </c>
      <c r="B295" s="7156"/>
      <c r="C295" s="7154">
        <f>'BASE METAS)'!C287</f>
        <v>1003</v>
      </c>
      <c r="D295" s="7154">
        <f>'BASE METAS)'!D287</f>
        <v>4</v>
      </c>
      <c r="E295" s="7156" t="str">
        <f>'BASE METAS)'!E287</f>
        <v>RIESGO Y CONTROL SANITARIO</v>
      </c>
      <c r="F295" s="7187" t="str">
        <f>'BASE METAS)'!F287</f>
        <v>H00</v>
      </c>
      <c r="G295" s="7187" t="str">
        <f>'BASE METAS)'!G287</f>
        <v>125</v>
      </c>
      <c r="H295" s="7144" t="str">
        <f>'BASE METAS)'!H287</f>
        <v>07</v>
      </c>
      <c r="I295" s="7144" t="str">
        <f>'BASE METAS)'!I287</f>
        <v>02</v>
      </c>
      <c r="J295" s="5706" t="str">
        <f>'BASE METAS)'!J287</f>
        <v>01</v>
      </c>
      <c r="K295" s="5706" t="str">
        <f>'BASE METAS)'!K287</f>
        <v>02</v>
      </c>
      <c r="L295" s="5706" t="str">
        <f>'BASE METAS)'!L287</f>
        <v>06</v>
      </c>
      <c r="M295" s="5706" t="str">
        <f>'BASE METAS)'!M287</f>
        <v>101</v>
      </c>
      <c r="N295" s="5706" t="str">
        <f>'BASE METAS)'!N287</f>
        <v>Servicios Públicos</v>
      </c>
      <c r="O295" s="5706" t="str">
        <f>'BASE METAS)'!O287</f>
        <v>Servicios Públicos</v>
      </c>
      <c r="P295" s="5697" t="str">
        <f>'BASE METAS)'!P287</f>
        <v>Salud, seguridad y asistencia social</v>
      </c>
      <c r="Q295" s="5697" t="str">
        <f>'BASE METAS)'!Q287</f>
        <v>Servicios de salud pública y atención médica</v>
      </c>
      <c r="R295" s="5697" t="str">
        <f>'BASE METAS)'!R287</f>
        <v>Salud y asistencia social</v>
      </c>
      <c r="S295" s="5697" t="str">
        <f>'BASE METAS)'!S287</f>
        <v>Prevención médica</v>
      </c>
      <c r="T295" s="5697" t="str">
        <f>'BASE METAS)'!T287</f>
        <v>Riesgo y control sanitario</v>
      </c>
      <c r="U295" s="7747" t="str">
        <f>'BASE METAS)'!U287</f>
        <v>Conservar el funcionamiento de los 16 panteones municipales, así como mantener en óptimas condiciones los 3 velatorios, para prestar los servicios de inhumación, en beneficio de los 664,224 habitantes de esta localidad.</v>
      </c>
      <c r="V295" s="5697" t="str">
        <f>'BASE METAS)'!V287</f>
        <v>Tlalnepantla Progresista</v>
      </c>
      <c r="W295" s="5694">
        <f>'BASE METAS)'!W287</f>
        <v>4699088.04</v>
      </c>
      <c r="X295" s="7102" t="str">
        <f>'BASE METAS)'!X287</f>
        <v>DEPARTAMENTO DE PANTEONES</v>
      </c>
      <c r="Y295" s="896">
        <f>'BASE METAS)'!Y287</f>
        <v>1</v>
      </c>
      <c r="Z295" s="218" t="str">
        <f>'BASE METAS)'!Z287</f>
        <v>ATENDER LOS TRAMITES DE SERVICIO DE PANTEONES SOLICITADOS POR LA CIUDADANÍA</v>
      </c>
      <c r="AA295" s="897" t="str">
        <f>'BASE METAS)'!AA287</f>
        <v>TRAMITE</v>
      </c>
      <c r="AB295" s="898">
        <f>'BASE METAS)'!AB287</f>
        <v>5350</v>
      </c>
      <c r="AC295" s="899">
        <f>'BASE METAS)'!AC287</f>
        <v>850</v>
      </c>
      <c r="AD295" s="900">
        <f>'BASE METAS)'!AD287</f>
        <v>0.15887850467289719</v>
      </c>
      <c r="AE295" s="899">
        <f>'BASE METAS)'!AE287</f>
        <v>1500</v>
      </c>
      <c r="AF295" s="900">
        <f>'BASE METAS)'!AF287</f>
        <v>0.28037383177570091</v>
      </c>
      <c r="AG295" s="899">
        <f>'BASE METAS)'!AG287</f>
        <v>1500</v>
      </c>
      <c r="AH295" s="900">
        <f>'BASE METAS)'!AH287</f>
        <v>0.28037383177570091</v>
      </c>
      <c r="AI295" s="899">
        <f>'BASE METAS)'!AI287</f>
        <v>1500</v>
      </c>
      <c r="AJ295" s="900">
        <f>'BASE METAS)'!AJ287</f>
        <v>0.28037383177570091</v>
      </c>
      <c r="AK295" s="1251">
        <f>'BASE METAS)'!AK287</f>
        <v>1</v>
      </c>
      <c r="AL295" s="1250">
        <f>'BASE METAS)'!AL287</f>
        <v>1</v>
      </c>
      <c r="AM295" s="1019" t="str">
        <f>'BASE METAS)'!AM287</f>
        <v>ATENCIÓN DE TRÁMITES DEL SERVICIO DE PANTEONES</v>
      </c>
      <c r="AN295" s="1019" t="str">
        <f>'BASE METAS)'!AN287</f>
        <v>MIDE EL NUMERO DE TRAMITES ATENDIDOS, RESPECTO AL  NUMERO DE TRAMITES PROYECTADOS</v>
      </c>
      <c r="AO295" s="1377" t="str">
        <f>'BASE METAS)'!AU287</f>
        <v>DESEMPEÑO</v>
      </c>
      <c r="AP295" s="1020" t="str">
        <f>'BASE METAS)'!AO287</f>
        <v>NUMERO DE TRÁMITES ATENDIDOS (5300)</v>
      </c>
      <c r="AQ295" s="1020" t="str">
        <f>'BASE METAS)'!AP287</f>
        <v>NUMERO DE TRÁMITES PROYECTADOS (5300)</v>
      </c>
      <c r="AR295" s="1019">
        <f>'BASE METAS)'!AQ287</f>
        <v>100</v>
      </c>
      <c r="AS295" s="840" t="str">
        <f>'BASE METAS)'!AR287</f>
        <v>TRAMITE</v>
      </c>
      <c r="AT295" s="1019" t="str">
        <f>'BASE METAS)'!AS287</f>
        <v>EFICACIA</v>
      </c>
      <c r="AU295" s="1490">
        <f>'BASE METAS)'!BO287</f>
        <v>0</v>
      </c>
      <c r="AV295" s="1">
        <f>'BASE METAS)'!BQ287</f>
        <v>5350</v>
      </c>
      <c r="AW295" s="1352">
        <f>'BASE METAS)'!BR287</f>
        <v>0</v>
      </c>
      <c r="AX295" s="1352">
        <f>'BASE METAS)'!BS287</f>
        <v>1500</v>
      </c>
      <c r="AY295" s="1352">
        <f>'BASE METAS)'!BT287</f>
        <v>2183</v>
      </c>
      <c r="AZ295" s="1352">
        <f>'BASE METAS)'!BU287</f>
        <v>-683</v>
      </c>
      <c r="BA295" s="1352">
        <f>'BASE METAS)'!BV287</f>
        <v>1.4553333333333334</v>
      </c>
      <c r="BB295" s="1352">
        <f>'BASE METAS)'!BW287</f>
        <v>3593</v>
      </c>
      <c r="BC295" s="1352">
        <f>'BASE METAS)'!BX287</f>
        <v>1757</v>
      </c>
      <c r="BD295" s="1352">
        <f>'BASE METAS)'!BY287</f>
        <v>0.67158878504672892</v>
      </c>
      <c r="BE295" s="1352">
        <f>'BASE METAS)'!CG287</f>
        <v>1410</v>
      </c>
      <c r="BF295" s="1352">
        <f>'BASE METAS)'!CJ287</f>
        <v>0</v>
      </c>
      <c r="BG295" s="1352">
        <f>'BASE METAS)'!CK287</f>
        <v>0</v>
      </c>
      <c r="BH295" s="1352">
        <f>'BASE METAS)'!CL287</f>
        <v>0</v>
      </c>
      <c r="BI295" s="1352">
        <f>'BASE METAS)'!CM287</f>
        <v>0</v>
      </c>
      <c r="BJ295" s="1352">
        <f>'BASE METAS)'!CN287</f>
        <v>0</v>
      </c>
      <c r="BK295" s="1">
        <f>'BASE METAS)'!CO287</f>
        <v>0</v>
      </c>
      <c r="BL295" s="1">
        <f>'BASE METAS)'!CP287</f>
        <v>0</v>
      </c>
      <c r="BM295" s="1">
        <f>'BASE METAS)'!CQ287</f>
        <v>0</v>
      </c>
      <c r="BN295" s="1">
        <f>'BASE METAS)'!CR287</f>
        <v>0</v>
      </c>
      <c r="BO295" s="1">
        <f>'BASE METAS)'!CS287</f>
        <v>0</v>
      </c>
      <c r="BP295" s="1">
        <f>'BASE METAS)'!CT287</f>
        <v>0</v>
      </c>
      <c r="BQ295" s="1">
        <f>'BASE METAS)'!CU287</f>
        <v>0</v>
      </c>
      <c r="BR295" s="1">
        <f>'BASE METAS)'!CV287</f>
        <v>0</v>
      </c>
      <c r="BS295" s="1">
        <f>'BASE METAS)'!CW287</f>
        <v>0</v>
      </c>
      <c r="BT295" s="1">
        <f>'BASE METAS)'!CX287</f>
        <v>0</v>
      </c>
      <c r="BU295" s="1">
        <f>'BASE METAS)'!FA287</f>
        <v>5350</v>
      </c>
      <c r="BV295" s="1">
        <f>'BASE METAS)'!FB287</f>
        <v>0</v>
      </c>
      <c r="BW295" s="1">
        <f>'BASE METAS)'!FC287</f>
        <v>499</v>
      </c>
      <c r="BX295" s="1">
        <f>'BASE METAS)'!FD287</f>
        <v>666</v>
      </c>
      <c r="BY295" s="1">
        <f>'BASE METAS)'!FE287</f>
        <v>167</v>
      </c>
      <c r="BZ295" s="1">
        <f>'BASE METAS)'!FF287</f>
        <v>1.3346693386773547</v>
      </c>
      <c r="CA295" s="1">
        <f>'BASE METAS)'!FG287</f>
        <v>2076</v>
      </c>
      <c r="CB295" s="1">
        <f>'BASE METAS)'!FH287</f>
        <v>3274</v>
      </c>
      <c r="CC295" s="1">
        <f>'BASE METAS)'!FI287</f>
        <v>0.38803738317757008</v>
      </c>
      <c r="CD295" s="1">
        <f>'BASE METAS)'!FJ287</f>
        <v>5350</v>
      </c>
      <c r="CE295" s="1">
        <f>'BASE METAS)'!FK287</f>
        <v>0</v>
      </c>
      <c r="CF295" s="1">
        <f>'BASE METAS)'!FL287</f>
        <v>499</v>
      </c>
      <c r="CG295" s="1">
        <f>'BASE METAS)'!FM287</f>
        <v>876</v>
      </c>
    </row>
    <row r="296" spans="1:85" ht="63.75" customHeight="1" x14ac:dyDescent="0.25">
      <c r="A296" s="1">
        <f>'BASE METAS)'!A288</f>
        <v>0</v>
      </c>
      <c r="B296" s="7156"/>
      <c r="C296" s="7154"/>
      <c r="D296" s="7154"/>
      <c r="E296" s="7156"/>
      <c r="F296" s="7187"/>
      <c r="G296" s="7187"/>
      <c r="H296" s="7144"/>
      <c r="I296" s="7144"/>
      <c r="J296" s="5708"/>
      <c r="K296" s="5708"/>
      <c r="L296" s="5708"/>
      <c r="M296" s="5708"/>
      <c r="N296" s="5708"/>
      <c r="O296" s="5708"/>
      <c r="P296" s="5699"/>
      <c r="Q296" s="5699"/>
      <c r="R296" s="5699"/>
      <c r="S296" s="5699"/>
      <c r="T296" s="5699"/>
      <c r="U296" s="7749"/>
      <c r="V296" s="5699"/>
      <c r="W296" s="5696"/>
      <c r="X296" s="7103"/>
      <c r="Y296" s="885">
        <f>'BASE METAS)'!Y288</f>
        <v>2</v>
      </c>
      <c r="Z296" s="226" t="str">
        <f>'BASE METAS)'!Z288</f>
        <v>DAR MANTENIMIENTO INTEGRAL A PANTEONES</v>
      </c>
      <c r="AA296" s="886" t="str">
        <f>'BASE METAS)'!AA288</f>
        <v>MANTENIMIENTO</v>
      </c>
      <c r="AB296" s="888">
        <f>'BASE METAS)'!AB288</f>
        <v>32</v>
      </c>
      <c r="AC296" s="906">
        <f>'BASE METAS)'!AC288</f>
        <v>5</v>
      </c>
      <c r="AD296" s="907">
        <f>'BASE METAS)'!AD288</f>
        <v>0.15625</v>
      </c>
      <c r="AE296" s="906">
        <f>'BASE METAS)'!AE288</f>
        <v>9</v>
      </c>
      <c r="AF296" s="907">
        <f>'BASE METAS)'!AF288</f>
        <v>0.28125</v>
      </c>
      <c r="AG296" s="906">
        <f>'BASE METAS)'!AG288</f>
        <v>9</v>
      </c>
      <c r="AH296" s="907">
        <f>'BASE METAS)'!AH288</f>
        <v>0.28125</v>
      </c>
      <c r="AI296" s="906">
        <f>'BASE METAS)'!AI288</f>
        <v>9</v>
      </c>
      <c r="AJ296" s="907">
        <f>'BASE METAS)'!AJ288</f>
        <v>0.28125</v>
      </c>
      <c r="AK296" s="228">
        <f>'BASE METAS)'!AK288</f>
        <v>1</v>
      </c>
      <c r="AL296" s="970">
        <f>'BASE METAS)'!AL288</f>
        <v>2</v>
      </c>
      <c r="AM296" s="1019" t="str">
        <f>'BASE METAS)'!AM288</f>
        <v>MANTENIMIENTO INTEGRAL A PANTEONES</v>
      </c>
      <c r="AN296" s="1019" t="str">
        <f>'BASE METAS)'!AN288</f>
        <v>MIDE EL NÚMERO DE PANTEONES EN QUE SE REALIZÓ MANTENIMIENTO INTEGRAL, RESPECTO AL NÚMERO DE PANTEONES PROYECTADOS</v>
      </c>
      <c r="AO296" s="1377" t="str">
        <f>'BASE METAS)'!AU288</f>
        <v>DESEMPEÑO</v>
      </c>
      <c r="AP296" s="1019" t="str">
        <f>'BASE METAS)'!AO288</f>
        <v>NUMERO DE PANTEONES QUE SE RALIZÓ MANTENIMIENTO(32)</v>
      </c>
      <c r="AQ296" s="1019" t="str">
        <f>'BASE METAS)'!AP288</f>
        <v>NÚMERO DE PANTEONES PROYECTADOS(32)</v>
      </c>
      <c r="AR296" s="1019">
        <f>'BASE METAS)'!AQ288</f>
        <v>100</v>
      </c>
      <c r="AS296" s="840" t="str">
        <f>'BASE METAS)'!AR288</f>
        <v>MANTENIMIENTO</v>
      </c>
      <c r="AT296" s="1019" t="str">
        <f>'BASE METAS)'!AS288</f>
        <v>EFICACIA</v>
      </c>
      <c r="AU296" s="1490">
        <f>'BASE METAS)'!BO288</f>
        <v>0</v>
      </c>
      <c r="AV296" s="1">
        <f>'BASE METAS)'!BQ288</f>
        <v>32</v>
      </c>
      <c r="AW296" s="1352">
        <f>'BASE METAS)'!BR288</f>
        <v>0</v>
      </c>
      <c r="AX296" s="1352">
        <f>'BASE METAS)'!BS288</f>
        <v>9</v>
      </c>
      <c r="AY296" s="1352">
        <f>'BASE METAS)'!BT288</f>
        <v>17</v>
      </c>
      <c r="AZ296" s="1352">
        <f>'BASE METAS)'!BU288</f>
        <v>-8</v>
      </c>
      <c r="BA296" s="1352">
        <f>'BASE METAS)'!BV288</f>
        <v>1.8888888888888888</v>
      </c>
      <c r="BB296" s="1352">
        <f>'BASE METAS)'!BW288</f>
        <v>29</v>
      </c>
      <c r="BC296" s="1352">
        <f>'BASE METAS)'!BX288</f>
        <v>3</v>
      </c>
      <c r="BD296" s="1352">
        <f>'BASE METAS)'!BY288</f>
        <v>0.90625</v>
      </c>
      <c r="BE296" s="1352">
        <f>'BASE METAS)'!CG288</f>
        <v>12</v>
      </c>
      <c r="BF296" s="1352">
        <f>'BASE METAS)'!CJ288</f>
        <v>0</v>
      </c>
      <c r="BG296" s="1352">
        <f>'BASE METAS)'!CK288</f>
        <v>0</v>
      </c>
      <c r="BH296" s="1352">
        <f>'BASE METAS)'!CL288</f>
        <v>0</v>
      </c>
      <c r="BI296" s="1352">
        <f>'BASE METAS)'!CM288</f>
        <v>0</v>
      </c>
      <c r="BJ296" s="1352">
        <f>'BASE METAS)'!CN288</f>
        <v>0</v>
      </c>
      <c r="BK296" s="1">
        <f>'BASE METAS)'!CO288</f>
        <v>0</v>
      </c>
      <c r="BL296" s="1">
        <f>'BASE METAS)'!CP288</f>
        <v>0</v>
      </c>
      <c r="BM296" s="1">
        <f>'BASE METAS)'!CQ288</f>
        <v>0</v>
      </c>
      <c r="BN296" s="1">
        <f>'BASE METAS)'!CR288</f>
        <v>0</v>
      </c>
      <c r="BO296" s="1">
        <f>'BASE METAS)'!CS288</f>
        <v>0</v>
      </c>
      <c r="BP296" s="1">
        <f>'BASE METAS)'!CT288</f>
        <v>0</v>
      </c>
      <c r="BQ296" s="1">
        <f>'BASE METAS)'!CU288</f>
        <v>0</v>
      </c>
      <c r="BR296" s="1">
        <f>'BASE METAS)'!CV288</f>
        <v>0</v>
      </c>
      <c r="BS296" s="1">
        <f>'BASE METAS)'!CW288</f>
        <v>0</v>
      </c>
      <c r="BT296" s="1">
        <f>'BASE METAS)'!CX288</f>
        <v>0</v>
      </c>
      <c r="BU296" s="1">
        <f>'BASE METAS)'!FA288</f>
        <v>32</v>
      </c>
      <c r="BV296" s="1">
        <f>'BASE METAS)'!FB288</f>
        <v>0</v>
      </c>
      <c r="BW296" s="1">
        <f>'BASE METAS)'!FC288</f>
        <v>3</v>
      </c>
      <c r="BX296" s="1">
        <f>'BASE METAS)'!FD288</f>
        <v>6</v>
      </c>
      <c r="BY296" s="1">
        <f>'BASE METAS)'!FE288</f>
        <v>3</v>
      </c>
      <c r="BZ296" s="1">
        <f>'BASE METAS)'!FF288</f>
        <v>2</v>
      </c>
      <c r="CA296" s="1">
        <f>'BASE METAS)'!FG288</f>
        <v>18</v>
      </c>
      <c r="CB296" s="1">
        <f>'BASE METAS)'!FH288</f>
        <v>14</v>
      </c>
      <c r="CC296" s="1">
        <f>'BASE METAS)'!FI288</f>
        <v>0.5625</v>
      </c>
      <c r="CD296" s="1">
        <f>'BASE METAS)'!FJ288</f>
        <v>32</v>
      </c>
      <c r="CE296" s="1">
        <f>'BASE METAS)'!FK288</f>
        <v>0</v>
      </c>
      <c r="CF296" s="1">
        <f>'BASE METAS)'!FL288</f>
        <v>3</v>
      </c>
      <c r="CG296" s="1">
        <f>'BASE METAS)'!FM288</f>
        <v>8</v>
      </c>
    </row>
    <row r="297" spans="1:85" ht="46.5" customHeight="1" x14ac:dyDescent="0.2">
      <c r="A297" s="1">
        <f>'BASE METAS)'!A289</f>
        <v>46</v>
      </c>
      <c r="B297" s="7156"/>
      <c r="C297" s="7154">
        <f>'BASE METAS)'!C289</f>
        <v>1004</v>
      </c>
      <c r="D297" s="7154">
        <f>'BASE METAS)'!D289</f>
        <v>5</v>
      </c>
      <c r="E297" s="7156" t="str">
        <f>'BASE METAS)'!E289</f>
        <v>MANEJO DE RESIDUOS SÓLIDOS</v>
      </c>
      <c r="F297" s="7158" t="str">
        <f>'BASE METAS)'!F289</f>
        <v>H00</v>
      </c>
      <c r="G297" s="7158" t="str">
        <f>'BASE METAS)'!G289</f>
        <v>126</v>
      </c>
      <c r="H297" s="7144" t="str">
        <f>'BASE METAS)'!H289</f>
        <v>11</v>
      </c>
      <c r="I297" s="7144" t="str">
        <f>'BASE METAS)'!I289</f>
        <v>01</v>
      </c>
      <c r="J297" s="5706" t="str">
        <f>'BASE METAS)'!J289</f>
        <v>01</v>
      </c>
      <c r="K297" s="5706" t="str">
        <f>'BASE METAS)'!K289</f>
        <v>06</v>
      </c>
      <c r="L297" s="5706" t="str">
        <f>'BASE METAS)'!L289</f>
        <v>02</v>
      </c>
      <c r="M297" s="5706" t="str">
        <f>'BASE METAS)'!M289</f>
        <v>101</v>
      </c>
      <c r="N297" s="5706" t="str">
        <f>'BASE METAS)'!N289</f>
        <v>Servicios Públicos</v>
      </c>
      <c r="O297" s="5706" t="str">
        <f>'BASE METAS)'!O289</f>
        <v>Limpia</v>
      </c>
      <c r="P297" s="5697" t="str">
        <f>'BASE METAS)'!P289</f>
        <v>Preservación del medio ambiente y los recursos naturales</v>
      </c>
      <c r="Q297" s="5697" t="str">
        <f>'BASE METAS)'!Q289</f>
        <v>Protección al ambiente y preservación de los recursos naturales</v>
      </c>
      <c r="R297" s="5697" t="str">
        <f>'BASE METAS)'!R289</f>
        <v>Protección al ambiente</v>
      </c>
      <c r="S297" s="5697" t="str">
        <f>'BASE METAS)'!S289</f>
        <v>Protección y preservación ecológica</v>
      </c>
      <c r="T297" s="5697" t="str">
        <f>'BASE METAS)'!T289</f>
        <v>Manejo de residuos sólidos</v>
      </c>
      <c r="U297" s="7747" t="str">
        <f>'BASE METAS)'!U289</f>
        <v>Implementar acciones de mejora en los servicios ya consolidados de  recolección de desechos sólidos, no peligrosos, barrido de avenidas y calles, con el propósito de elevar la calidad de vida de los 664,224 habitantes del municipio de Tlalnepantla de Baz.</v>
      </c>
      <c r="V297" s="5697" t="str">
        <f>'BASE METAS)'!V289</f>
        <v>Tlalnepantla Progresista</v>
      </c>
      <c r="W297" s="5694">
        <f>'BASE METAS)'!W289</f>
        <v>124348314</v>
      </c>
      <c r="X297" s="7102" t="str">
        <f>'BASE METAS)'!X289</f>
        <v>SUBDIRECCIÓN DE LIMPIA</v>
      </c>
      <c r="Y297" s="913">
        <f>'BASE METAS)'!Y289</f>
        <v>1</v>
      </c>
      <c r="Z297" s="499" t="str">
        <f>'BASE METAS)'!Z289</f>
        <v>REALIZAR EL BARRIDO MANUAL EN LOS DIVERSOS ESPACIO PÚBLICOS</v>
      </c>
      <c r="AA297" s="914" t="str">
        <f>'BASE METAS)'!AA289</f>
        <v>KM</v>
      </c>
      <c r="AB297" s="915">
        <f>'BASE METAS)'!AB289</f>
        <v>270000</v>
      </c>
      <c r="AC297" s="895">
        <f>'BASE METAS)'!AC289</f>
        <v>43000</v>
      </c>
      <c r="AD297" s="894">
        <f>'BASE METAS)'!AD289</f>
        <v>0.15925925925925927</v>
      </c>
      <c r="AE297" s="895">
        <f>'BASE METAS)'!AE289</f>
        <v>75000</v>
      </c>
      <c r="AF297" s="894">
        <f>'BASE METAS)'!AF289</f>
        <v>0.27777777777777779</v>
      </c>
      <c r="AG297" s="895">
        <f>'BASE METAS)'!AG289</f>
        <v>75000</v>
      </c>
      <c r="AH297" s="894">
        <f>'BASE METAS)'!AH289</f>
        <v>0.27777777777777779</v>
      </c>
      <c r="AI297" s="895">
        <f>'BASE METAS)'!AI289</f>
        <v>24929</v>
      </c>
      <c r="AJ297" s="894">
        <f>'BASE METAS)'!AJ289</f>
        <v>9.2329629629629636E-2</v>
      </c>
      <c r="AK297" s="228">
        <f>'BASE METAS)'!AK289</f>
        <v>0.80714444444444444</v>
      </c>
      <c r="AL297" s="1250">
        <f>'BASE METAS)'!AL289</f>
        <v>1</v>
      </c>
      <c r="AM297" s="1019" t="str">
        <f>'BASE METAS)'!AM289</f>
        <v>ATENCIÓN DE REPORTES CIUDADANOS</v>
      </c>
      <c r="AN297" s="1019" t="str">
        <f>'BASE METAS)'!AN289</f>
        <v>MIDE LOS  REPORTES QUE FUERON ATENDIDOS, CON LOS REPORTES QUE FUERON PROYECTADOS</v>
      </c>
      <c r="AO297" s="1377" t="str">
        <f>'BASE METAS)'!AU289</f>
        <v>DESEMPEÑO</v>
      </c>
      <c r="AP297" s="1020" t="str">
        <f>'BASE METAS)'!AO289</f>
        <v>NUMERO DE REPORTES ATENDIDOS</v>
      </c>
      <c r="AQ297" s="1020" t="str">
        <f>'BASE METAS)'!AP289</f>
        <v>NUMERO DE REPORTES PROGRAMADOS</v>
      </c>
      <c r="AR297" s="1019">
        <f>'BASE METAS)'!AQ289</f>
        <v>100</v>
      </c>
      <c r="AS297" s="840" t="str">
        <f>'BASE METAS)'!AR289</f>
        <v>KM</v>
      </c>
      <c r="AT297" s="1019" t="str">
        <f>'BASE METAS)'!AS289</f>
        <v>EFICACIA</v>
      </c>
      <c r="AU297" s="1490">
        <f>'BASE METAS)'!BO289</f>
        <v>0</v>
      </c>
      <c r="AV297" s="1">
        <f>'BASE METAS)'!BQ289</f>
        <v>270000</v>
      </c>
      <c r="AW297" s="952">
        <f>'BASE METAS)'!BR289</f>
        <v>0</v>
      </c>
      <c r="AX297" s="952">
        <f>'BASE METAS)'!BS289</f>
        <v>75000</v>
      </c>
      <c r="AY297" s="952">
        <f>'BASE METAS)'!BT289</f>
        <v>31000</v>
      </c>
      <c r="AZ297" s="952">
        <f>'BASE METAS)'!BU289</f>
        <v>44000</v>
      </c>
      <c r="BA297" s="952">
        <f>'BASE METAS)'!BV289</f>
        <v>0.41333333333333333</v>
      </c>
      <c r="BB297" s="952">
        <f>'BASE METAS)'!BW289</f>
        <v>78571</v>
      </c>
      <c r="BC297" s="952">
        <f>'BASE METAS)'!BX289</f>
        <v>191429</v>
      </c>
      <c r="BD297" s="1340">
        <f>'BASE METAS)'!BY289</f>
        <v>0.29100370370370371</v>
      </c>
      <c r="BE297" s="1340">
        <f>'BASE METAS)'!CG289</f>
        <v>47571</v>
      </c>
      <c r="BF297" s="1340">
        <f>'BASE METAS)'!CJ289</f>
        <v>0</v>
      </c>
      <c r="BG297" s="1352">
        <f>'BASE METAS)'!CK289</f>
        <v>0</v>
      </c>
      <c r="BH297" s="1352">
        <f>'BASE METAS)'!CL289</f>
        <v>0</v>
      </c>
      <c r="BI297" s="1352">
        <f>'BASE METAS)'!CM289</f>
        <v>0</v>
      </c>
      <c r="BJ297" s="1352">
        <f>'BASE METAS)'!CN289</f>
        <v>0</v>
      </c>
      <c r="BK297" s="1">
        <f>'BASE METAS)'!CO289</f>
        <v>0</v>
      </c>
      <c r="BL297" s="1">
        <f>'BASE METAS)'!CP289</f>
        <v>0</v>
      </c>
      <c r="BM297" s="1">
        <f>'BASE METAS)'!CQ289</f>
        <v>0</v>
      </c>
      <c r="BN297" s="1">
        <f>'BASE METAS)'!CR289</f>
        <v>0</v>
      </c>
      <c r="BO297" s="1">
        <f>'BASE METAS)'!CS289</f>
        <v>0</v>
      </c>
      <c r="BP297" s="1">
        <f>'BASE METAS)'!CT289</f>
        <v>0</v>
      </c>
      <c r="BQ297" s="1">
        <f>'BASE METAS)'!CU289</f>
        <v>0</v>
      </c>
      <c r="BR297" s="1">
        <f>'BASE METAS)'!CV289</f>
        <v>0</v>
      </c>
      <c r="BS297" s="1">
        <f>'BASE METAS)'!CW289</f>
        <v>0</v>
      </c>
      <c r="BT297" s="1">
        <f>'BASE METAS)'!CX289</f>
        <v>0</v>
      </c>
      <c r="BU297" s="1">
        <f>'BASE METAS)'!FA289</f>
        <v>270000</v>
      </c>
      <c r="BV297" s="1">
        <f>'BASE METAS)'!FB289</f>
        <v>0</v>
      </c>
      <c r="BW297" s="1">
        <f>'BASE METAS)'!FC289</f>
        <v>25200</v>
      </c>
      <c r="BX297" s="1">
        <f>'BASE METAS)'!FD289</f>
        <v>10000</v>
      </c>
      <c r="BY297" s="1">
        <f>'BASE METAS)'!FE289</f>
        <v>-15200</v>
      </c>
      <c r="BZ297" s="1">
        <f>'BASE METAS)'!FF289</f>
        <v>0.3968253968253968</v>
      </c>
      <c r="CA297" s="1">
        <f>'BASE METAS)'!FG289</f>
        <v>57571</v>
      </c>
      <c r="CB297" s="1">
        <f>'BASE METAS)'!FH289</f>
        <v>212429</v>
      </c>
      <c r="CC297" s="1">
        <f>'BASE METAS)'!FI289</f>
        <v>0.21322592592592593</v>
      </c>
      <c r="CD297" s="1">
        <f>'BASE METAS)'!FJ289</f>
        <v>270000</v>
      </c>
      <c r="CE297" s="1">
        <f>'BASE METAS)'!FK289</f>
        <v>0</v>
      </c>
      <c r="CF297" s="1">
        <f>'BASE METAS)'!FL289</f>
        <v>25400</v>
      </c>
      <c r="CG297" s="1">
        <f>'BASE METAS)'!FM289</f>
        <v>10500</v>
      </c>
    </row>
    <row r="298" spans="1:85" ht="46.5" customHeight="1" x14ac:dyDescent="0.25">
      <c r="A298" s="1">
        <f>'BASE METAS)'!A290</f>
        <v>0</v>
      </c>
      <c r="B298" s="7156"/>
      <c r="C298" s="7154"/>
      <c r="D298" s="7154"/>
      <c r="E298" s="7156"/>
      <c r="F298" s="7158"/>
      <c r="G298" s="7158"/>
      <c r="H298" s="7144"/>
      <c r="I298" s="7144"/>
      <c r="J298" s="5707"/>
      <c r="K298" s="5707"/>
      <c r="L298" s="5707"/>
      <c r="M298" s="5707"/>
      <c r="N298" s="5707"/>
      <c r="O298" s="5707"/>
      <c r="P298" s="5698"/>
      <c r="Q298" s="5698"/>
      <c r="R298" s="5698"/>
      <c r="S298" s="5698"/>
      <c r="T298" s="5698"/>
      <c r="U298" s="7748"/>
      <c r="V298" s="5698"/>
      <c r="W298" s="5695"/>
      <c r="X298" s="7145"/>
      <c r="Y298" s="883">
        <f>'BASE METAS)'!Y290</f>
        <v>2</v>
      </c>
      <c r="Z298" s="219" t="str">
        <f>'BASE METAS)'!Z290</f>
        <v>EFECTUAR EL PAPELEO EN LAS COMUNIDADES Y AVENIDAS PRINCIPALES</v>
      </c>
      <c r="AA298" s="884" t="str">
        <f>'BASE METAS)'!AA290</f>
        <v>KM</v>
      </c>
      <c r="AB298" s="887">
        <f>'BASE METAS)'!AB290</f>
        <v>175000</v>
      </c>
      <c r="AC298" s="635">
        <f>'BASE METAS)'!AC290</f>
        <v>28000</v>
      </c>
      <c r="AD298" s="889">
        <f>'BASE METAS)'!AD290</f>
        <v>0.16</v>
      </c>
      <c r="AE298" s="635">
        <f>'BASE METAS)'!AE290</f>
        <v>49000</v>
      </c>
      <c r="AF298" s="889">
        <f>'BASE METAS)'!AF290</f>
        <v>0.28000000000000003</v>
      </c>
      <c r="AG298" s="635">
        <f>'BASE METAS)'!AG290</f>
        <v>49000</v>
      </c>
      <c r="AH298" s="889">
        <f>'BASE METAS)'!AH290</f>
        <v>0.28000000000000003</v>
      </c>
      <c r="AI298" s="635">
        <f>'BASE METAS)'!AI290</f>
        <v>49000</v>
      </c>
      <c r="AJ298" s="889">
        <f>'BASE METAS)'!AJ290</f>
        <v>0.28000000000000003</v>
      </c>
      <c r="AK298" s="228">
        <f>'BASE METAS)'!AK290</f>
        <v>1</v>
      </c>
      <c r="AL298" s="970">
        <f>'BASE METAS)'!AL290</f>
        <v>2</v>
      </c>
      <c r="AM298" s="1019" t="str">
        <f>'BASE METAS)'!AM290</f>
        <v>RECOLECCIÓN DE BASURA (PAPELEO)</v>
      </c>
      <c r="AN298" s="1019" t="str">
        <f>'BASE METAS)'!AN290</f>
        <v>MIDE LA CANTIDAD DE PAPELEO REALIZADO, CON RESPECTO DE LA CANTIDAD DE PAPELEO PROGRADO</v>
      </c>
      <c r="AO298" s="1377" t="str">
        <f>'BASE METAS)'!AU290</f>
        <v>DESEMPEÑO</v>
      </c>
      <c r="AP298" s="970" t="str">
        <f>'BASE METAS)'!AO290</f>
        <v>PAPELEO REALIZADO</v>
      </c>
      <c r="AQ298" s="1019" t="str">
        <f>'BASE METAS)'!AP290</f>
        <v>PAPELEO PROGRAMADO</v>
      </c>
      <c r="AR298" s="1019">
        <f>'BASE METAS)'!AQ290</f>
        <v>100</v>
      </c>
      <c r="AS298" s="840" t="str">
        <f>'BASE METAS)'!AR290</f>
        <v>KM</v>
      </c>
      <c r="AT298" s="1019" t="str">
        <f>'BASE METAS)'!AS290</f>
        <v>EFICACIA</v>
      </c>
      <c r="AU298" s="1490">
        <f>'BASE METAS)'!BO290</f>
        <v>0</v>
      </c>
      <c r="AV298" s="1">
        <f>'BASE METAS)'!BQ290</f>
        <v>175000</v>
      </c>
      <c r="AW298" s="1352">
        <f>'BASE METAS)'!BR290</f>
        <v>0</v>
      </c>
      <c r="AX298" s="1352">
        <f>'BASE METAS)'!BS290</f>
        <v>49000</v>
      </c>
      <c r="AY298" s="1352">
        <f>'BASE METAS)'!BT290</f>
        <v>40722</v>
      </c>
      <c r="AZ298" s="1352">
        <f>'BASE METAS)'!BU290</f>
        <v>8278</v>
      </c>
      <c r="BA298" s="1352">
        <f>'BASE METAS)'!BV290</f>
        <v>0.83106122448979591</v>
      </c>
      <c r="BB298" s="1352">
        <f>'BASE METAS)'!BW290</f>
        <v>74454</v>
      </c>
      <c r="BC298" s="1352">
        <f>'BASE METAS)'!BX290</f>
        <v>100546</v>
      </c>
      <c r="BD298" s="1352">
        <f>'BASE METAS)'!BY290</f>
        <v>0.42545142857142859</v>
      </c>
      <c r="BE298" s="1352">
        <f>'BASE METAS)'!CG290</f>
        <v>33732</v>
      </c>
      <c r="BF298" s="1352">
        <f>'BASE METAS)'!CJ290</f>
        <v>0</v>
      </c>
      <c r="BG298" s="1352">
        <f>'BASE METAS)'!CK290</f>
        <v>0</v>
      </c>
      <c r="BH298" s="1352">
        <f>'BASE METAS)'!CL290</f>
        <v>0</v>
      </c>
      <c r="BI298" s="1340">
        <f>'BASE METAS)'!CM290</f>
        <v>0</v>
      </c>
      <c r="BJ298" s="1352">
        <f>'BASE METAS)'!CN290</f>
        <v>0</v>
      </c>
      <c r="BK298" s="1">
        <f>'BASE METAS)'!CO290</f>
        <v>0</v>
      </c>
      <c r="BL298" s="1">
        <f>'BASE METAS)'!CP290</f>
        <v>0</v>
      </c>
      <c r="BM298" s="1">
        <f>'BASE METAS)'!CQ290</f>
        <v>0</v>
      </c>
      <c r="BN298" s="1">
        <f>'BASE METAS)'!CR290</f>
        <v>0</v>
      </c>
      <c r="BO298" s="1">
        <f>'BASE METAS)'!CS290</f>
        <v>0</v>
      </c>
      <c r="BP298" s="1">
        <f>'BASE METAS)'!CT290</f>
        <v>0</v>
      </c>
      <c r="BQ298" s="1">
        <f>'BASE METAS)'!CU290</f>
        <v>0</v>
      </c>
      <c r="BR298" s="1">
        <f>'BASE METAS)'!CV290</f>
        <v>0</v>
      </c>
      <c r="BS298" s="1">
        <f>'BASE METAS)'!CW290</f>
        <v>0</v>
      </c>
      <c r="BT298" s="1">
        <f>'BASE METAS)'!CX290</f>
        <v>0</v>
      </c>
      <c r="BU298" s="1">
        <f>'BASE METAS)'!FA290</f>
        <v>175000</v>
      </c>
      <c r="BV298" s="1">
        <f>'BASE METAS)'!FB290</f>
        <v>0</v>
      </c>
      <c r="BW298" s="1">
        <f>'BASE METAS)'!FC290</f>
        <v>16333</v>
      </c>
      <c r="BX298" s="1">
        <f>'BASE METAS)'!FD290</f>
        <v>9600</v>
      </c>
      <c r="BY298" s="1">
        <f>'BASE METAS)'!FE290</f>
        <v>-6733</v>
      </c>
      <c r="BZ298" s="1">
        <f>'BASE METAS)'!FF290</f>
        <v>0.58776709728769971</v>
      </c>
      <c r="CA298" s="1">
        <f>'BASE METAS)'!FG290</f>
        <v>43332</v>
      </c>
      <c r="CB298" s="1">
        <f>'BASE METAS)'!FH290</f>
        <v>131668</v>
      </c>
      <c r="CC298" s="1">
        <f>'BASE METAS)'!FI290</f>
        <v>0.24761142857142857</v>
      </c>
      <c r="CD298" s="1">
        <f>'BASE METAS)'!FJ290</f>
        <v>175000</v>
      </c>
      <c r="CE298" s="1">
        <f>'BASE METAS)'!FK290</f>
        <v>0</v>
      </c>
      <c r="CF298" s="1">
        <f>'BASE METAS)'!FL290</f>
        <v>16333</v>
      </c>
      <c r="CG298" s="1">
        <f>'BASE METAS)'!FM290</f>
        <v>14622</v>
      </c>
    </row>
    <row r="299" spans="1:85" ht="46.5" customHeight="1" x14ac:dyDescent="0.2">
      <c r="A299" s="1">
        <f>'BASE METAS)'!A291</f>
        <v>0</v>
      </c>
      <c r="B299" s="7156"/>
      <c r="C299" s="7154"/>
      <c r="D299" s="7154"/>
      <c r="E299" s="7156"/>
      <c r="F299" s="7158"/>
      <c r="G299" s="7158"/>
      <c r="H299" s="7144"/>
      <c r="I299" s="7144"/>
      <c r="J299" s="5707"/>
      <c r="K299" s="5707"/>
      <c r="L299" s="5707"/>
      <c r="M299" s="5707"/>
      <c r="N299" s="5707"/>
      <c r="O299" s="5707"/>
      <c r="P299" s="5698"/>
      <c r="Q299" s="5698"/>
      <c r="R299" s="5698"/>
      <c r="S299" s="5698"/>
      <c r="T299" s="5698"/>
      <c r="U299" s="7748"/>
      <c r="V299" s="5698"/>
      <c r="W299" s="5695"/>
      <c r="X299" s="7145"/>
      <c r="Y299" s="913">
        <f>'BASE METAS)'!Y291</f>
        <v>3</v>
      </c>
      <c r="Z299" s="504" t="str">
        <f>'BASE METAS)'!Z291</f>
        <v>LIMPIEZA DE PUENTES PEATONALES</v>
      </c>
      <c r="AA299" s="914" t="str">
        <f>'BASE METAS)'!AA291</f>
        <v>PIEZA</v>
      </c>
      <c r="AB299" s="915">
        <f>'BASE METAS)'!AB291</f>
        <v>45000</v>
      </c>
      <c r="AC299" s="895">
        <f>'BASE METAS)'!AC291</f>
        <v>7000</v>
      </c>
      <c r="AD299" s="894">
        <f>'BASE METAS)'!AD291</f>
        <v>0.15555555555555556</v>
      </c>
      <c r="AE299" s="895">
        <f>'BASE METAS)'!AE291</f>
        <v>12500</v>
      </c>
      <c r="AF299" s="894">
        <f>'BASE METAS)'!AF291</f>
        <v>0.27777777777777779</v>
      </c>
      <c r="AG299" s="895">
        <f>'BASE METAS)'!AG291</f>
        <v>12500</v>
      </c>
      <c r="AH299" s="894">
        <f>'BASE METAS)'!AH291</f>
        <v>0.27777777777777779</v>
      </c>
      <c r="AI299" s="895">
        <f>'BASE METAS)'!AI291</f>
        <v>749</v>
      </c>
      <c r="AJ299" s="894">
        <f>'BASE METAS)'!AJ291</f>
        <v>1.6644444444444444E-2</v>
      </c>
      <c r="AK299" s="228">
        <f>'BASE METAS)'!AK291</f>
        <v>0.7277555555555556</v>
      </c>
      <c r="AL299" s="970">
        <f>'BASE METAS)'!AL291</f>
        <v>3</v>
      </c>
      <c r="AM299" s="970" t="str">
        <f>'BASE METAS)'!AM291</f>
        <v>LIMPIEZA DE PUENTES PEATONALES</v>
      </c>
      <c r="AN299" s="970" t="str">
        <f>'BASE METAS)'!AN291</f>
        <v>MIDE LA CANTIDAD DE PUENTES PEATONALES A LOS QUE SE LES REALIZÓ LIMPIEZA, RESPECTO A LOS PROYECTOS</v>
      </c>
      <c r="AO299" s="1377" t="str">
        <f>'BASE METAS)'!AU291</f>
        <v>DESEMPEÑO</v>
      </c>
      <c r="AP299" s="970" t="str">
        <f>'BASE METAS)'!AO291</f>
        <v>PUENTES PETONALES A LOS QUE SE REALIZÓ LIMPIEZA</v>
      </c>
      <c r="AQ299" s="970" t="str">
        <f>'BASE METAS)'!AP291</f>
        <v>PUENTES PEATONALES PROYECTADOS</v>
      </c>
      <c r="AR299" s="1019">
        <f>'BASE METAS)'!AQ291</f>
        <v>100</v>
      </c>
      <c r="AS299" s="1018" t="str">
        <f>'BASE METAS)'!AR291</f>
        <v>PIEZA</v>
      </c>
      <c r="AT299" s="1019" t="str">
        <f>'BASE METAS)'!AS291</f>
        <v>EFICACIA</v>
      </c>
      <c r="AU299" s="1490">
        <f>'BASE METAS)'!BO291</f>
        <v>0</v>
      </c>
      <c r="AV299" s="1">
        <f>'BASE METAS)'!BQ291</f>
        <v>45000</v>
      </c>
      <c r="AW299" s="952">
        <f>'BASE METAS)'!BR291</f>
        <v>0</v>
      </c>
      <c r="AX299" s="952">
        <f>'BASE METAS)'!BS291</f>
        <v>12500</v>
      </c>
      <c r="AY299" s="952">
        <f>'BASE METAS)'!BT291</f>
        <v>4377</v>
      </c>
      <c r="AZ299" s="952">
        <f>'BASE METAS)'!BU291</f>
        <v>8123</v>
      </c>
      <c r="BA299" s="952">
        <f>'BASE METAS)'!BV291</f>
        <v>0.35016000000000003</v>
      </c>
      <c r="BB299" s="952">
        <f>'BASE METAS)'!BW291</f>
        <v>17712</v>
      </c>
      <c r="BC299" s="952">
        <f>'BASE METAS)'!BX291</f>
        <v>27288</v>
      </c>
      <c r="BD299" s="1340">
        <f>'BASE METAS)'!BY291</f>
        <v>0.39360000000000001</v>
      </c>
      <c r="BE299" s="1340">
        <f>'BASE METAS)'!CG291</f>
        <v>13335</v>
      </c>
      <c r="BF299" s="1340">
        <f>'BASE METAS)'!CJ291</f>
        <v>0</v>
      </c>
      <c r="BG299" s="1352">
        <f>'BASE METAS)'!CK291</f>
        <v>0</v>
      </c>
      <c r="BH299" s="1352">
        <f>'BASE METAS)'!CL291</f>
        <v>0</v>
      </c>
      <c r="BI299" s="1352">
        <f>'BASE METAS)'!CM291</f>
        <v>0</v>
      </c>
      <c r="BJ299" s="1352">
        <f>'BASE METAS)'!CN291</f>
        <v>0</v>
      </c>
      <c r="BK299" s="1">
        <f>'BASE METAS)'!CO291</f>
        <v>0</v>
      </c>
      <c r="BL299" s="1">
        <f>'BASE METAS)'!CP291</f>
        <v>0</v>
      </c>
      <c r="BM299" s="1">
        <f>'BASE METAS)'!CQ291</f>
        <v>0</v>
      </c>
      <c r="BN299" s="1">
        <f>'BASE METAS)'!CR291</f>
        <v>0</v>
      </c>
      <c r="BO299" s="1">
        <f>'BASE METAS)'!CS291</f>
        <v>0</v>
      </c>
      <c r="BP299" s="1">
        <f>'BASE METAS)'!CT291</f>
        <v>0</v>
      </c>
      <c r="BQ299" s="1">
        <f>'BASE METAS)'!CU291</f>
        <v>0</v>
      </c>
      <c r="BR299" s="1">
        <f>'BASE METAS)'!CV291</f>
        <v>0</v>
      </c>
      <c r="BS299" s="1">
        <f>'BASE METAS)'!CW291</f>
        <v>0</v>
      </c>
      <c r="BT299" s="1">
        <f>'BASE METAS)'!CX291</f>
        <v>0</v>
      </c>
      <c r="BU299" s="1">
        <f>'BASE METAS)'!FA291</f>
        <v>45000</v>
      </c>
      <c r="BV299" s="1">
        <f>'BASE METAS)'!FB291</f>
        <v>0</v>
      </c>
      <c r="BW299" s="1">
        <f>'BASE METAS)'!FC291</f>
        <v>4200</v>
      </c>
      <c r="BX299" s="1">
        <f>'BASE METAS)'!FD291</f>
        <v>3900</v>
      </c>
      <c r="BY299" s="1">
        <f>'BASE METAS)'!FE291</f>
        <v>-300</v>
      </c>
      <c r="BZ299" s="1">
        <f>'BASE METAS)'!FF291</f>
        <v>0.9285714285714286</v>
      </c>
      <c r="CA299" s="1">
        <f>'BASE METAS)'!FG291</f>
        <v>17235</v>
      </c>
      <c r="CB299" s="1">
        <f>'BASE METAS)'!FH291</f>
        <v>27765</v>
      </c>
      <c r="CC299" s="1">
        <f>'BASE METAS)'!FI291</f>
        <v>0.38300000000000001</v>
      </c>
      <c r="CD299" s="1">
        <f>'BASE METAS)'!FJ291</f>
        <v>45000</v>
      </c>
      <c r="CE299" s="1">
        <f>'BASE METAS)'!FK291</f>
        <v>0</v>
      </c>
      <c r="CF299" s="1">
        <f>'BASE METAS)'!FL291</f>
        <v>4400</v>
      </c>
      <c r="CG299" s="1">
        <f>'BASE METAS)'!FM291</f>
        <v>164</v>
      </c>
    </row>
    <row r="300" spans="1:85" ht="140.25" x14ac:dyDescent="0.2">
      <c r="A300" s="1">
        <f>'BASE METAS)'!A292</f>
        <v>0</v>
      </c>
      <c r="B300" s="7156"/>
      <c r="C300" s="7154"/>
      <c r="D300" s="7154"/>
      <c r="E300" s="7156"/>
      <c r="F300" s="7158"/>
      <c r="G300" s="7158"/>
      <c r="H300" s="7144"/>
      <c r="I300" s="7144"/>
      <c r="J300" s="5707"/>
      <c r="K300" s="5707"/>
      <c r="L300" s="5707"/>
      <c r="M300" s="5707"/>
      <c r="N300" s="5707"/>
      <c r="O300" s="5707"/>
      <c r="P300" s="5698"/>
      <c r="Q300" s="5698"/>
      <c r="R300" s="5698"/>
      <c r="S300" s="5698"/>
      <c r="T300" s="5698"/>
      <c r="U300" s="7748"/>
      <c r="V300" s="5698"/>
      <c r="W300" s="5695"/>
      <c r="X300" s="7145"/>
      <c r="Y300" s="913">
        <f>'BASE METAS)'!Y292</f>
        <v>4</v>
      </c>
      <c r="Z300" s="504" t="str">
        <f>'BASE METAS)'!Z292</f>
        <v>ATENDER REPORTES DE SERVICIO SOLICITADOS POR LA CIUDADANIA</v>
      </c>
      <c r="AA300" s="914" t="str">
        <f>'BASE METAS)'!AA292</f>
        <v>REPORTE</v>
      </c>
      <c r="AB300" s="915">
        <f>'BASE METAS)'!AB292</f>
        <v>1650</v>
      </c>
      <c r="AC300" s="895">
        <f>'BASE METAS)'!AC292</f>
        <v>260</v>
      </c>
      <c r="AD300" s="894">
        <f>'BASE METAS)'!AD292</f>
        <v>0.15757575757575756</v>
      </c>
      <c r="AE300" s="895">
        <f>'BASE METAS)'!AE292</f>
        <v>460</v>
      </c>
      <c r="AF300" s="894">
        <f>'BASE METAS)'!AF292</f>
        <v>0.27878787878787881</v>
      </c>
      <c r="AG300" s="895">
        <f>'BASE METAS)'!AG292</f>
        <v>460</v>
      </c>
      <c r="AH300" s="894">
        <f>'BASE METAS)'!AH292</f>
        <v>0.27878787878787881</v>
      </c>
      <c r="AI300" s="895">
        <f>'BASE METAS)'!AI292</f>
        <v>470</v>
      </c>
      <c r="AJ300" s="894">
        <f>'BASE METAS)'!AJ292</f>
        <v>0.28484848484848485</v>
      </c>
      <c r="AK300" s="228">
        <f>'BASE METAS)'!AK292</f>
        <v>1</v>
      </c>
      <c r="AL300" s="970">
        <f>'BASE METAS)'!AL292</f>
        <v>4</v>
      </c>
      <c r="AM300" s="970" t="str">
        <f>'BASE METAS)'!AM292</f>
        <v>REPORTES SOLICITADOS POR LA CUIDADANIA</v>
      </c>
      <c r="AN300" s="970" t="str">
        <f>'BASE METAS)'!AN292</f>
        <v>MIDE LA CANTIDAD DE REPORTES REALIZADOS, CON RESPECTO A LOS REPORTES PROGRAMADOS</v>
      </c>
      <c r="AO300" s="1377" t="str">
        <f>'BASE METAS)'!AU292</f>
        <v>DESEMPEÑO</v>
      </c>
      <c r="AP300" s="970" t="str">
        <f>'BASE METAS)'!AO292</f>
        <v>NUMERO DE REPORTES REALIZADOS</v>
      </c>
      <c r="AQ300" s="970" t="str">
        <f>'BASE METAS)'!AP292</f>
        <v>NÚMERO DE REPORTES PROGRAMADOS</v>
      </c>
      <c r="AR300" s="1019">
        <f>'BASE METAS)'!AQ292</f>
        <v>100</v>
      </c>
      <c r="AS300" s="1018" t="str">
        <f>'BASE METAS)'!AR292</f>
        <v>REPORTE</v>
      </c>
      <c r="AT300" s="1019" t="str">
        <f>'BASE METAS)'!AS292</f>
        <v>EFICACIA</v>
      </c>
      <c r="AU300" s="1490">
        <f>'BASE METAS)'!BO292</f>
        <v>0</v>
      </c>
      <c r="AV300" s="1">
        <f>'BASE METAS)'!BQ292</f>
        <v>1650</v>
      </c>
      <c r="AW300" s="1352">
        <f>'BASE METAS)'!BR292</f>
        <v>0</v>
      </c>
      <c r="AX300" s="1352">
        <f>'BASE METAS)'!BS292</f>
        <v>460</v>
      </c>
      <c r="AY300" s="952">
        <f>'BASE METAS)'!BT292</f>
        <v>359</v>
      </c>
      <c r="AZ300" s="952">
        <f>'BASE METAS)'!BU292</f>
        <v>101</v>
      </c>
      <c r="BA300" s="1352">
        <f>'BASE METAS)'!BV292</f>
        <v>0.7804347826086957</v>
      </c>
      <c r="BB300" s="952">
        <f>'BASE METAS)'!BW292</f>
        <v>779</v>
      </c>
      <c r="BC300" s="1352">
        <f>'BASE METAS)'!BX292</f>
        <v>871</v>
      </c>
      <c r="BD300" s="1352">
        <f>'BASE METAS)'!BY292</f>
        <v>0.47212121212121211</v>
      </c>
      <c r="BE300" s="1352">
        <f>'BASE METAS)'!CG292</f>
        <v>420</v>
      </c>
      <c r="BF300" s="1352">
        <f>'BASE METAS)'!CJ292</f>
        <v>0</v>
      </c>
      <c r="BG300" s="1352">
        <f>'BASE METAS)'!CK292</f>
        <v>0</v>
      </c>
      <c r="BH300" s="1352">
        <f>'BASE METAS)'!CL292</f>
        <v>0</v>
      </c>
      <c r="BI300" s="1340">
        <f>'BASE METAS)'!CM292</f>
        <v>0</v>
      </c>
      <c r="BJ300" s="1352">
        <f>'BASE METAS)'!CN292</f>
        <v>0</v>
      </c>
      <c r="BK300" s="1">
        <f>'BASE METAS)'!CO292</f>
        <v>0</v>
      </c>
      <c r="BL300" s="1">
        <f>'BASE METAS)'!CP292</f>
        <v>0</v>
      </c>
      <c r="BM300" s="1">
        <f>'BASE METAS)'!CQ292</f>
        <v>0</v>
      </c>
      <c r="BN300" s="1">
        <f>'BASE METAS)'!CR292</f>
        <v>0</v>
      </c>
      <c r="BO300" s="1">
        <f>'BASE METAS)'!CS292</f>
        <v>0</v>
      </c>
      <c r="BP300" s="1">
        <f>'BASE METAS)'!CT292</f>
        <v>0</v>
      </c>
      <c r="BQ300" s="1">
        <f>'BASE METAS)'!CU292</f>
        <v>0</v>
      </c>
      <c r="BR300" s="1">
        <f>'BASE METAS)'!CV292</f>
        <v>0</v>
      </c>
      <c r="BS300" s="1">
        <f>'BASE METAS)'!CW292</f>
        <v>0</v>
      </c>
      <c r="BT300" s="1">
        <f>'BASE METAS)'!CX292</f>
        <v>0</v>
      </c>
      <c r="BU300" s="1">
        <f>'BASE METAS)'!FA292</f>
        <v>1650</v>
      </c>
      <c r="BV300" s="1">
        <f>'BASE METAS)'!FB292</f>
        <v>0</v>
      </c>
      <c r="BW300" s="1">
        <f>'BASE METAS)'!FC292</f>
        <v>154</v>
      </c>
      <c r="BX300" s="1">
        <f>'BASE METAS)'!FD292</f>
        <v>78</v>
      </c>
      <c r="BY300" s="1">
        <f>'BASE METAS)'!FE292</f>
        <v>-76</v>
      </c>
      <c r="BZ300" s="1">
        <f>'BASE METAS)'!FF292</f>
        <v>0.50649350649350644</v>
      </c>
      <c r="CA300" s="1">
        <f>'BASE METAS)'!FG292</f>
        <v>498</v>
      </c>
      <c r="CB300" s="1">
        <f>'BASE METAS)'!FH292</f>
        <v>1152</v>
      </c>
      <c r="CC300" s="1">
        <f>'BASE METAS)'!FI292</f>
        <v>0.30181818181818182</v>
      </c>
      <c r="CD300" s="1">
        <f>'BASE METAS)'!FJ292</f>
        <v>1650</v>
      </c>
      <c r="CE300" s="1">
        <f>'BASE METAS)'!FK292</f>
        <v>0</v>
      </c>
      <c r="CF300" s="1">
        <f>'BASE METAS)'!FL292</f>
        <v>158</v>
      </c>
      <c r="CG300" s="1">
        <f>'BASE METAS)'!FM292</f>
        <v>168</v>
      </c>
    </row>
    <row r="301" spans="1:85" ht="89.25" x14ac:dyDescent="0.2">
      <c r="A301" s="1">
        <f>'BASE METAS)'!A293</f>
        <v>0</v>
      </c>
      <c r="B301" s="7156"/>
      <c r="C301" s="7154"/>
      <c r="D301" s="7154"/>
      <c r="E301" s="7156"/>
      <c r="F301" s="7158"/>
      <c r="G301" s="7158"/>
      <c r="H301" s="7144"/>
      <c r="I301" s="7144"/>
      <c r="J301" s="5707"/>
      <c r="K301" s="5707"/>
      <c r="L301" s="5707"/>
      <c r="M301" s="5707"/>
      <c r="N301" s="5707"/>
      <c r="O301" s="5707"/>
      <c r="P301" s="5698"/>
      <c r="Q301" s="5698"/>
      <c r="R301" s="5698"/>
      <c r="S301" s="5698"/>
      <c r="T301" s="5698"/>
      <c r="U301" s="7748"/>
      <c r="V301" s="5698"/>
      <c r="W301" s="5695"/>
      <c r="X301" s="7145"/>
      <c r="Y301" s="883">
        <f>'BASE METAS)'!Y293</f>
        <v>5</v>
      </c>
      <c r="Z301" s="219" t="str">
        <f>'BASE METAS)'!Z293</f>
        <v>JORNADAS DE RECOLECCIÓN  DE TRINQUES</v>
      </c>
      <c r="AA301" s="884" t="str">
        <f>'BASE METAS)'!AA293</f>
        <v>JORNADA</v>
      </c>
      <c r="AB301" s="887">
        <f>'BASE METAS)'!AB293</f>
        <v>150</v>
      </c>
      <c r="AC301" s="635">
        <f>'BASE METAS)'!AC293</f>
        <v>24</v>
      </c>
      <c r="AD301" s="889">
        <f>'BASE METAS)'!AD293</f>
        <v>0.16</v>
      </c>
      <c r="AE301" s="635">
        <f>'BASE METAS)'!AE293</f>
        <v>42</v>
      </c>
      <c r="AF301" s="889">
        <f>'BASE METAS)'!AF293</f>
        <v>0.28000000000000003</v>
      </c>
      <c r="AG301" s="635">
        <f>'BASE METAS)'!AG293</f>
        <v>42</v>
      </c>
      <c r="AH301" s="889">
        <f>'BASE METAS)'!AH293</f>
        <v>0.28000000000000003</v>
      </c>
      <c r="AI301" s="635">
        <f>'BASE METAS)'!AI293</f>
        <v>42</v>
      </c>
      <c r="AJ301" s="889">
        <f>'BASE METAS)'!AJ293</f>
        <v>0.28000000000000003</v>
      </c>
      <c r="AK301" s="228">
        <f>'BASE METAS)'!AK293</f>
        <v>1</v>
      </c>
      <c r="AL301" s="970">
        <f>'BASE METAS)'!AL293</f>
        <v>5</v>
      </c>
      <c r="AM301" s="970" t="str">
        <f>'BASE METAS)'!AM293</f>
        <v>JORNADAS DE RECOLECCIÓN DE TRINQUES</v>
      </c>
      <c r="AN301" s="970" t="str">
        <f>'BASE METAS)'!AN293</f>
        <v>MIDE LA CANTIDAD DE JORNADAS REALIZADAS, CON RESPECTO A LAS JORNADAS PROYECTADAS</v>
      </c>
      <c r="AO301" s="1377" t="str">
        <f>'BASE METAS)'!AU293</f>
        <v>DESEMPEÑO</v>
      </c>
      <c r="AP301" s="970" t="str">
        <f>'BASE METAS)'!AO293</f>
        <v>NÚMERO DE JORNADAS REALIZADAS</v>
      </c>
      <c r="AQ301" s="970" t="str">
        <f>'BASE METAS)'!AP293</f>
        <v>NÚMERO DE JORNADAS PROYECTADAS</v>
      </c>
      <c r="AR301" s="1019">
        <f>'BASE METAS)'!AQ293</f>
        <v>100</v>
      </c>
      <c r="AS301" s="1018" t="str">
        <f>'BASE METAS)'!AR293</f>
        <v>JORNADA</v>
      </c>
      <c r="AT301" s="1019" t="str">
        <f>'BASE METAS)'!AS293</f>
        <v>EFICACIA</v>
      </c>
      <c r="AU301" s="1490">
        <f>'BASE METAS)'!BO293</f>
        <v>0</v>
      </c>
      <c r="AV301" s="1">
        <f>'BASE METAS)'!BQ293</f>
        <v>150</v>
      </c>
      <c r="AW301" s="1259">
        <f>'BASE METAS)'!BR293</f>
        <v>0</v>
      </c>
      <c r="AX301" s="952">
        <f>'BASE METAS)'!BS293</f>
        <v>42</v>
      </c>
      <c r="AY301" s="952">
        <f>'BASE METAS)'!BT293</f>
        <v>35</v>
      </c>
      <c r="AZ301" s="952">
        <f>'BASE METAS)'!BU293</f>
        <v>7</v>
      </c>
      <c r="BA301" s="1352">
        <f>'BASE METAS)'!BV293</f>
        <v>0.83333333333333337</v>
      </c>
      <c r="BB301" s="952">
        <f>'BASE METAS)'!BW293</f>
        <v>71</v>
      </c>
      <c r="BC301" s="952">
        <f>'BASE METAS)'!BX293</f>
        <v>79</v>
      </c>
      <c r="BD301" s="1340">
        <f>'BASE METAS)'!BY293</f>
        <v>0.47333333333333333</v>
      </c>
      <c r="BE301" s="1340">
        <f>'BASE METAS)'!CG293</f>
        <v>36</v>
      </c>
      <c r="BF301" s="1249">
        <f>'BASE METAS)'!CJ293</f>
        <v>0</v>
      </c>
      <c r="BG301" s="1352">
        <f>'BASE METAS)'!CK293</f>
        <v>0</v>
      </c>
      <c r="BH301" s="1352">
        <f>'BASE METAS)'!CL293</f>
        <v>0</v>
      </c>
      <c r="BI301" s="1352">
        <f>'BASE METAS)'!CM293</f>
        <v>0</v>
      </c>
      <c r="BJ301" s="1352">
        <f>'BASE METAS)'!CN293</f>
        <v>0</v>
      </c>
      <c r="BK301" s="1">
        <f>'BASE METAS)'!CO293</f>
        <v>0</v>
      </c>
      <c r="BL301" s="1">
        <f>'BASE METAS)'!CP293</f>
        <v>0</v>
      </c>
      <c r="BM301" s="1">
        <f>'BASE METAS)'!CQ293</f>
        <v>0</v>
      </c>
      <c r="BN301" s="1">
        <f>'BASE METAS)'!CR293</f>
        <v>0</v>
      </c>
      <c r="BO301" s="1">
        <f>'BASE METAS)'!CS293</f>
        <v>0</v>
      </c>
      <c r="BP301" s="1">
        <f>'BASE METAS)'!CT293</f>
        <v>0</v>
      </c>
      <c r="BQ301" s="1">
        <f>'BASE METAS)'!CU293</f>
        <v>0</v>
      </c>
      <c r="BR301" s="1">
        <f>'BASE METAS)'!CV293</f>
        <v>0</v>
      </c>
      <c r="BS301" s="1">
        <f>'BASE METAS)'!CW293</f>
        <v>0</v>
      </c>
      <c r="BT301" s="1">
        <f>'BASE METAS)'!CX293</f>
        <v>0</v>
      </c>
      <c r="BU301" s="1">
        <f>'BASE METAS)'!FA293</f>
        <v>150</v>
      </c>
      <c r="BV301" s="1">
        <f>'BASE METAS)'!FB293</f>
        <v>0</v>
      </c>
      <c r="BW301" s="1">
        <f>'BASE METAS)'!FC293</f>
        <v>14</v>
      </c>
      <c r="BX301" s="1">
        <f>'BASE METAS)'!FD293</f>
        <v>10</v>
      </c>
      <c r="BY301" s="1">
        <f>'BASE METAS)'!FE293</f>
        <v>-4</v>
      </c>
      <c r="BZ301" s="1">
        <f>'BASE METAS)'!FF293</f>
        <v>0.7142857142857143</v>
      </c>
      <c r="CA301" s="1">
        <f>'BASE METAS)'!FG293</f>
        <v>46</v>
      </c>
      <c r="CB301" s="1">
        <f>'BASE METAS)'!FH293</f>
        <v>104</v>
      </c>
      <c r="CC301" s="1">
        <f>'BASE METAS)'!FI293</f>
        <v>0.30666666666666664</v>
      </c>
      <c r="CD301" s="1">
        <f>'BASE METAS)'!FJ293</f>
        <v>150</v>
      </c>
      <c r="CE301" s="1">
        <f>'BASE METAS)'!FK293</f>
        <v>0</v>
      </c>
      <c r="CF301" s="1">
        <f>'BASE METAS)'!FL293</f>
        <v>14</v>
      </c>
      <c r="CG301" s="1">
        <f>'BASE METAS)'!FM293</f>
        <v>21</v>
      </c>
    </row>
    <row r="302" spans="1:85" ht="46.5" customHeight="1" x14ac:dyDescent="0.2">
      <c r="A302" s="1">
        <f>'BASE METAS)'!A294</f>
        <v>0</v>
      </c>
      <c r="B302" s="7156"/>
      <c r="C302" s="7154"/>
      <c r="D302" s="7154"/>
      <c r="E302" s="7156"/>
      <c r="F302" s="7158"/>
      <c r="G302" s="7158"/>
      <c r="H302" s="7144"/>
      <c r="I302" s="7144"/>
      <c r="J302" s="5707"/>
      <c r="K302" s="5707"/>
      <c r="L302" s="5707"/>
      <c r="M302" s="5707"/>
      <c r="N302" s="5707"/>
      <c r="O302" s="5707"/>
      <c r="P302" s="5698"/>
      <c r="Q302" s="5698"/>
      <c r="R302" s="5698"/>
      <c r="S302" s="5698"/>
      <c r="T302" s="5698"/>
      <c r="U302" s="7748"/>
      <c r="V302" s="5698"/>
      <c r="W302" s="5695"/>
      <c r="X302" s="7145"/>
      <c r="Y302" s="883">
        <f>'BASE METAS)'!Y294</f>
        <v>6</v>
      </c>
      <c r="Z302" s="219" t="str">
        <f>'BASE METAS)'!Z294</f>
        <v>PRESTAR EL SERVICIO DE RECOLECCION DOMICILIARIA</v>
      </c>
      <c r="AA302" s="884" t="str">
        <f>'BASE METAS)'!AA294</f>
        <v>TONELADA</v>
      </c>
      <c r="AB302" s="887">
        <f>'BASE METAS)'!AB294</f>
        <v>250000</v>
      </c>
      <c r="AC302" s="635">
        <f>'BASE METAS)'!AC294</f>
        <v>40000</v>
      </c>
      <c r="AD302" s="889">
        <f>'BASE METAS)'!AD294</f>
        <v>0.16</v>
      </c>
      <c r="AE302" s="635">
        <f>'BASE METAS)'!AE294</f>
        <v>70000</v>
      </c>
      <c r="AF302" s="889">
        <f>'BASE METAS)'!AF294</f>
        <v>0.28000000000000003</v>
      </c>
      <c r="AG302" s="635">
        <f>'BASE METAS)'!AG294</f>
        <v>70000</v>
      </c>
      <c r="AH302" s="889">
        <f>'BASE METAS)'!AH294</f>
        <v>0.28000000000000003</v>
      </c>
      <c r="AI302" s="635">
        <f>'BASE METAS)'!AI294</f>
        <v>70000</v>
      </c>
      <c r="AJ302" s="889">
        <f>'BASE METAS)'!AJ294</f>
        <v>0.28000000000000003</v>
      </c>
      <c r="AK302" s="228">
        <f>'BASE METAS)'!AK294</f>
        <v>1</v>
      </c>
      <c r="AL302" s="970">
        <f>'BASE METAS)'!AL294</f>
        <v>6</v>
      </c>
      <c r="AM302" s="970" t="str">
        <f>'BASE METAS)'!AM294</f>
        <v>SERVICIOS DE RECOLECCIÓN CIUDADANA</v>
      </c>
      <c r="AN302" s="970" t="str">
        <f>'BASE METAS)'!AN294</f>
        <v>MIDE LOS SERVICIOS REALIZADOS A LA CIUDADANIA, CON RESPECTO A LOS SERVICIOS PROGRAMADOS</v>
      </c>
      <c r="AO302" s="1377" t="str">
        <f>'BASE METAS)'!AU294</f>
        <v>DESEMPEÑO</v>
      </c>
      <c r="AP302" s="970" t="str">
        <f>'BASE METAS)'!AO294</f>
        <v>NÚMERO DE SERVICIOS REALIZADOS</v>
      </c>
      <c r="AQ302" s="970" t="str">
        <f>'BASE METAS)'!AP294</f>
        <v>NÚMERO DE SERVICIOS PROGRAMADOS</v>
      </c>
      <c r="AR302" s="1019">
        <f>'BASE METAS)'!AQ294</f>
        <v>100</v>
      </c>
      <c r="AS302" s="1018" t="str">
        <f>'BASE METAS)'!AR294</f>
        <v>TONELADA</v>
      </c>
      <c r="AT302" s="1019" t="str">
        <f>'BASE METAS)'!AS294</f>
        <v>EFICACIA</v>
      </c>
      <c r="AU302" s="1490">
        <f>'BASE METAS)'!BO294</f>
        <v>0</v>
      </c>
      <c r="AV302" s="1">
        <f>'BASE METAS)'!BQ294</f>
        <v>250000</v>
      </c>
      <c r="AW302" s="952">
        <f>'BASE METAS)'!BR294</f>
        <v>0</v>
      </c>
      <c r="AX302" s="952">
        <f>'BASE METAS)'!BS294</f>
        <v>70000</v>
      </c>
      <c r="AY302" s="952">
        <f>'BASE METAS)'!BT294</f>
        <v>55031</v>
      </c>
      <c r="AZ302" s="952">
        <f>'BASE METAS)'!BU294</f>
        <v>14969</v>
      </c>
      <c r="BA302" s="952">
        <f>'BASE METAS)'!BV294</f>
        <v>0.78615714285714289</v>
      </c>
      <c r="BB302" s="952">
        <f>'BASE METAS)'!BW294</f>
        <v>115481</v>
      </c>
      <c r="BC302" s="952">
        <f>'BASE METAS)'!BX294</f>
        <v>134519</v>
      </c>
      <c r="BD302" s="1340">
        <f>'BASE METAS)'!BY294</f>
        <v>0.461924</v>
      </c>
      <c r="BE302" s="1340">
        <f>'BASE METAS)'!CG294</f>
        <v>60450</v>
      </c>
      <c r="BF302" s="1340">
        <f>'BASE METAS)'!CJ294</f>
        <v>0</v>
      </c>
      <c r="BG302" s="1340">
        <f>'BASE METAS)'!CK294</f>
        <v>0</v>
      </c>
      <c r="BH302" s="1352">
        <f>'BASE METAS)'!CL294</f>
        <v>0</v>
      </c>
      <c r="BI302" s="1352">
        <f>'BASE METAS)'!CM294</f>
        <v>0</v>
      </c>
      <c r="BJ302" s="1352">
        <f>'BASE METAS)'!CN294</f>
        <v>0</v>
      </c>
      <c r="BK302" s="1">
        <f>'BASE METAS)'!CO294</f>
        <v>0</v>
      </c>
      <c r="BL302" s="1">
        <f>'BASE METAS)'!CP294</f>
        <v>0</v>
      </c>
      <c r="BM302" s="1">
        <f>'BASE METAS)'!CQ294</f>
        <v>0</v>
      </c>
      <c r="BN302" s="1">
        <f>'BASE METAS)'!CR294</f>
        <v>0</v>
      </c>
      <c r="BO302" s="1">
        <f>'BASE METAS)'!CS294</f>
        <v>0</v>
      </c>
      <c r="BP302" s="1">
        <f>'BASE METAS)'!CT294</f>
        <v>0</v>
      </c>
      <c r="BQ302" s="1">
        <f>'BASE METAS)'!CU294</f>
        <v>0</v>
      </c>
      <c r="BR302" s="1">
        <f>'BASE METAS)'!CV294</f>
        <v>0</v>
      </c>
      <c r="BS302" s="1">
        <f>'BASE METAS)'!CW294</f>
        <v>0</v>
      </c>
      <c r="BT302" s="1">
        <f>'BASE METAS)'!CX294</f>
        <v>0</v>
      </c>
      <c r="BU302" s="1">
        <f>'BASE METAS)'!FA294</f>
        <v>250000</v>
      </c>
      <c r="BV302" s="1">
        <f>'BASE METAS)'!FB294</f>
        <v>0</v>
      </c>
      <c r="BW302" s="1">
        <f>'BASE METAS)'!FC294</f>
        <v>23333</v>
      </c>
      <c r="BX302" s="1">
        <f>'BASE METAS)'!FD294</f>
        <v>18581</v>
      </c>
      <c r="BY302" s="1">
        <f>'BASE METAS)'!FE294</f>
        <v>-4752</v>
      </c>
      <c r="BZ302" s="1">
        <f>'BASE METAS)'!FF294</f>
        <v>0.79633994771353878</v>
      </c>
      <c r="CA302" s="1">
        <f>'BASE METAS)'!FG294</f>
        <v>79031</v>
      </c>
      <c r="CB302" s="1">
        <f>'BASE METAS)'!FH294</f>
        <v>170969</v>
      </c>
      <c r="CC302" s="1">
        <f>'BASE METAS)'!FI294</f>
        <v>0.31612400000000002</v>
      </c>
      <c r="CD302" s="1">
        <f>'BASE METAS)'!FJ294</f>
        <v>250000</v>
      </c>
      <c r="CE302" s="1">
        <f>'BASE METAS)'!FK294</f>
        <v>0</v>
      </c>
      <c r="CF302" s="1">
        <f>'BASE METAS)'!FL294</f>
        <v>23333</v>
      </c>
      <c r="CG302" s="1">
        <f>'BASE METAS)'!FM294</f>
        <v>18657</v>
      </c>
    </row>
    <row r="303" spans="1:85" ht="178.5" x14ac:dyDescent="0.2">
      <c r="A303" s="1">
        <f>'BASE METAS)'!A295</f>
        <v>0</v>
      </c>
      <c r="B303" s="7156"/>
      <c r="C303" s="7154"/>
      <c r="D303" s="7154"/>
      <c r="E303" s="7156"/>
      <c r="F303" s="7158"/>
      <c r="G303" s="7158"/>
      <c r="H303" s="7144"/>
      <c r="I303" s="7144"/>
      <c r="J303" s="5707"/>
      <c r="K303" s="5707"/>
      <c r="L303" s="5707"/>
      <c r="M303" s="5707"/>
      <c r="N303" s="5707"/>
      <c r="O303" s="5707"/>
      <c r="P303" s="5698"/>
      <c r="Q303" s="5698"/>
      <c r="R303" s="5698"/>
      <c r="S303" s="5698"/>
      <c r="T303" s="5698"/>
      <c r="U303" s="7748"/>
      <c r="V303" s="5698"/>
      <c r="W303" s="5695"/>
      <c r="X303" s="7145"/>
      <c r="Y303" s="883">
        <f>'BASE METAS)'!Y295</f>
        <v>7</v>
      </c>
      <c r="Z303" s="219" t="str">
        <f>'BASE METAS)'!Z295</f>
        <v>PRESTAR SERVICIOS FACULTATIVOS DE RECOLECCIÓN DE DESECHOS EN LA EMPRESAS</v>
      </c>
      <c r="AA303" s="884" t="str">
        <f>'BASE METAS)'!AA295</f>
        <v>SERVICIO</v>
      </c>
      <c r="AB303" s="887">
        <f>'BASE METAS)'!AB295</f>
        <v>10000</v>
      </c>
      <c r="AC303" s="635">
        <f>'BASE METAS)'!AC295</f>
        <v>1600</v>
      </c>
      <c r="AD303" s="889">
        <f>'BASE METAS)'!AD295</f>
        <v>0.16</v>
      </c>
      <c r="AE303" s="635">
        <f>'BASE METAS)'!AE295</f>
        <v>2800</v>
      </c>
      <c r="AF303" s="889">
        <f>'BASE METAS)'!AF295</f>
        <v>0.28000000000000003</v>
      </c>
      <c r="AG303" s="635">
        <f>'BASE METAS)'!AG295</f>
        <v>2800</v>
      </c>
      <c r="AH303" s="889">
        <f>'BASE METAS)'!AH295</f>
        <v>0.28000000000000003</v>
      </c>
      <c r="AI303" s="635">
        <f>'BASE METAS)'!AI295</f>
        <v>2800</v>
      </c>
      <c r="AJ303" s="889">
        <f>'BASE METAS)'!AJ295</f>
        <v>0.28000000000000003</v>
      </c>
      <c r="AK303" s="228">
        <f>'BASE METAS)'!AK295</f>
        <v>1</v>
      </c>
      <c r="AL303" s="1250">
        <f>'BASE METAS)'!AL295</f>
        <v>7</v>
      </c>
      <c r="AM303" s="970" t="str">
        <f>'BASE METAS)'!AM295</f>
        <v>SERVICIOS FACULTATIVOS DE RECOLECCIÓN DE DESECHOS EN EMPRESAS</v>
      </c>
      <c r="AN303" s="1019" t="str">
        <f>'BASE METAS)'!AN295</f>
        <v>MIDE LOS SERVICIOS FACULTATIVOS DE RECOLECCIÓN DE DESECHOS EN EMPRESAS REALIZADAS, CON RESPECTO A LOS SERVICIOS FACULTATIVOS PROGRAMADOS</v>
      </c>
      <c r="AO303" s="1377" t="str">
        <f>'BASE METAS)'!AU295</f>
        <v>DESEMPEÑO</v>
      </c>
      <c r="AP303" s="970" t="str">
        <f>'BASE METAS)'!AO295</f>
        <v>NÚMERO DE SERVICIOS FACULTATIVOS REALIZADOS</v>
      </c>
      <c r="AQ303" s="970" t="str">
        <f>'BASE METAS)'!AP295</f>
        <v>NÚMERO DE SERVICIOS FACULTATIVOS PROGRAMADOS</v>
      </c>
      <c r="AR303" s="1019">
        <f>'BASE METAS)'!AQ295</f>
        <v>100</v>
      </c>
      <c r="AS303" s="840" t="str">
        <f>'BASE METAS)'!AR295</f>
        <v>SERVICIO</v>
      </c>
      <c r="AT303" s="1019" t="str">
        <f>'BASE METAS)'!AS295</f>
        <v>EFICACIA</v>
      </c>
      <c r="AU303" s="1490">
        <f>'BASE METAS)'!BO295</f>
        <v>0</v>
      </c>
      <c r="AV303" s="1">
        <f>'BASE METAS)'!BQ295</f>
        <v>10000</v>
      </c>
      <c r="AW303" s="1352">
        <f>'BASE METAS)'!BR295</f>
        <v>0</v>
      </c>
      <c r="AX303" s="1340">
        <f>'BASE METAS)'!BS295</f>
        <v>2800</v>
      </c>
      <c r="AY303" s="1352">
        <f>'BASE METAS)'!BT295</f>
        <v>3447</v>
      </c>
      <c r="AZ303" s="1017">
        <f>'BASE METAS)'!BU295</f>
        <v>-647</v>
      </c>
      <c r="BA303" s="948">
        <f>'BASE METAS)'!BV295</f>
        <v>1.2310714285714286</v>
      </c>
      <c r="BB303" s="948">
        <f>'BASE METAS)'!BW295</f>
        <v>6642</v>
      </c>
      <c r="BC303" s="948">
        <f>'BASE METAS)'!BX295</f>
        <v>3358</v>
      </c>
      <c r="BD303" s="1249">
        <f>'BASE METAS)'!BY295</f>
        <v>0.66420000000000001</v>
      </c>
      <c r="BE303" s="1249">
        <f>'BASE METAS)'!CG295</f>
        <v>3195</v>
      </c>
      <c r="BF303" s="952">
        <f>'BASE METAS)'!CJ295</f>
        <v>0</v>
      </c>
      <c r="BG303" s="942">
        <f>'BASE METAS)'!CK295</f>
        <v>0</v>
      </c>
      <c r="BH303" s="942">
        <f>'BASE METAS)'!CL295</f>
        <v>0</v>
      </c>
      <c r="BI303" s="942">
        <f>'BASE METAS)'!CM295</f>
        <v>0</v>
      </c>
      <c r="BJ303" s="1352">
        <f>'BASE METAS)'!CN295</f>
        <v>0</v>
      </c>
      <c r="BK303" s="1352">
        <f>'BASE METAS)'!CO295</f>
        <v>0</v>
      </c>
      <c r="BL303" s="1">
        <f>'BASE METAS)'!CP295</f>
        <v>0</v>
      </c>
      <c r="BM303" s="1">
        <f>'BASE METAS)'!CQ295</f>
        <v>0</v>
      </c>
      <c r="BN303" s="1">
        <f>'BASE METAS)'!CR295</f>
        <v>0</v>
      </c>
      <c r="BO303" s="1">
        <f>'BASE METAS)'!CS295</f>
        <v>0</v>
      </c>
      <c r="BP303" s="1">
        <f>'BASE METAS)'!CT295</f>
        <v>0</v>
      </c>
      <c r="BQ303" s="1">
        <f>'BASE METAS)'!CU295</f>
        <v>0</v>
      </c>
      <c r="BR303" s="1">
        <f>'BASE METAS)'!CV295</f>
        <v>0</v>
      </c>
      <c r="BS303" s="1">
        <f>'BASE METAS)'!CW295</f>
        <v>0</v>
      </c>
      <c r="BT303" s="1">
        <f>'BASE METAS)'!CX295</f>
        <v>0</v>
      </c>
      <c r="BU303" s="1">
        <f>'BASE METAS)'!FA295</f>
        <v>10000</v>
      </c>
      <c r="BV303" s="1">
        <f>'BASE METAS)'!FB295</f>
        <v>0</v>
      </c>
      <c r="BW303" s="1">
        <f>'BASE METAS)'!FC295</f>
        <v>933</v>
      </c>
      <c r="BX303" s="1">
        <f>'BASE METAS)'!FD295</f>
        <v>1146</v>
      </c>
      <c r="BY303" s="1">
        <f>'BASE METAS)'!FE295</f>
        <v>213</v>
      </c>
      <c r="BZ303" s="1">
        <f>'BASE METAS)'!FF295</f>
        <v>1.2282958199356913</v>
      </c>
      <c r="CA303" s="1">
        <f>'BASE METAS)'!FG295</f>
        <v>4341</v>
      </c>
      <c r="CB303" s="1">
        <f>'BASE METAS)'!FH295</f>
        <v>5659</v>
      </c>
      <c r="CC303" s="1">
        <f>'BASE METAS)'!FI295</f>
        <v>0.43409999999999999</v>
      </c>
      <c r="CD303" s="1">
        <f>'BASE METAS)'!FJ295</f>
        <v>10000</v>
      </c>
      <c r="CE303" s="1">
        <f>'BASE METAS)'!FK295</f>
        <v>0</v>
      </c>
      <c r="CF303" s="1">
        <f>'BASE METAS)'!FL295</f>
        <v>933</v>
      </c>
      <c r="CG303" s="1">
        <f>'BASE METAS)'!FM295</f>
        <v>1149</v>
      </c>
    </row>
    <row r="304" spans="1:85" ht="46.5" customHeight="1" x14ac:dyDescent="0.25">
      <c r="A304" s="1">
        <f>'BASE METAS)'!A296</f>
        <v>0</v>
      </c>
      <c r="B304" s="7156"/>
      <c r="C304" s="7154"/>
      <c r="D304" s="7154"/>
      <c r="E304" s="7156"/>
      <c r="F304" s="7158"/>
      <c r="G304" s="7158"/>
      <c r="H304" s="7144"/>
      <c r="I304" s="7144"/>
      <c r="J304" s="5708"/>
      <c r="K304" s="5708"/>
      <c r="L304" s="5708"/>
      <c r="M304" s="5708"/>
      <c r="N304" s="5708"/>
      <c r="O304" s="5708"/>
      <c r="P304" s="5699"/>
      <c r="Q304" s="5699"/>
      <c r="R304" s="5699"/>
      <c r="S304" s="5699"/>
      <c r="T304" s="5699"/>
      <c r="U304" s="7749"/>
      <c r="V304" s="5699"/>
      <c r="W304" s="5696"/>
      <c r="X304" s="7103"/>
      <c r="Y304" s="913">
        <f>'BASE METAS)'!Y296</f>
        <v>8</v>
      </c>
      <c r="Z304" s="507" t="str">
        <f>'BASE METAS)'!Z296</f>
        <v>REALIZAR JORNADAS DE LIMPIEZA EN LAS COMUNIDADES</v>
      </c>
      <c r="AA304" s="914" t="str">
        <f>'BASE METAS)'!AA296</f>
        <v>JORNADA</v>
      </c>
      <c r="AB304" s="915">
        <f>'BASE METAS)'!AB296</f>
        <v>1200</v>
      </c>
      <c r="AC304" s="893">
        <f>'BASE METAS)'!AC296</f>
        <v>190</v>
      </c>
      <c r="AD304" s="894">
        <f>'BASE METAS)'!AD296</f>
        <v>0.16</v>
      </c>
      <c r="AE304" s="893">
        <f>'BASE METAS)'!AE296</f>
        <v>330</v>
      </c>
      <c r="AF304" s="894">
        <f>'BASE METAS)'!AF296</f>
        <v>0.28000000000000003</v>
      </c>
      <c r="AG304" s="895">
        <f>'BASE METAS)'!AG296</f>
        <v>330</v>
      </c>
      <c r="AH304" s="894">
        <f>'BASE METAS)'!AH296</f>
        <v>0.24</v>
      </c>
      <c r="AI304" s="895">
        <f>'BASE METAS)'!AI296</f>
        <v>104</v>
      </c>
      <c r="AJ304" s="894">
        <f>'BASE METAS)'!AJ296</f>
        <v>8.666666666666667E-2</v>
      </c>
      <c r="AK304" s="228">
        <f>'BASE METAS)'!AK296</f>
        <v>0.76666666666666672</v>
      </c>
      <c r="AL304" s="970">
        <f>'BASE METAS)'!AL296</f>
        <v>8</v>
      </c>
      <c r="AM304" s="1019" t="str">
        <f>'BASE METAS)'!AM296</f>
        <v>JORNADAS DE LIMPIEZA EN LAS COMUNIDADES</v>
      </c>
      <c r="AN304" s="970" t="str">
        <f>'BASE METAS)'!AN296</f>
        <v>MIDE LAS JORNADAS DE LIMPIEZA REALIZADAS, CON RESPECTO A LO PROGRAMADA</v>
      </c>
      <c r="AO304" s="1377" t="str">
        <f>'BASE METAS)'!AU296</f>
        <v>DESEMPEÑO</v>
      </c>
      <c r="AP304" s="970" t="str">
        <f>'BASE METAS)'!AO296</f>
        <v>NÚMERO DE JORNDANAS REALIZADAS</v>
      </c>
      <c r="AQ304" s="970" t="str">
        <f>'BASE METAS)'!AP296</f>
        <v>NÚMERO DE JORNDANAS PROGRAMADAS</v>
      </c>
      <c r="AR304" s="1019">
        <f>'BASE METAS)'!AQ296</f>
        <v>100</v>
      </c>
      <c r="AS304" s="1018" t="str">
        <f>'BASE METAS)'!AR296</f>
        <v>JORNADA</v>
      </c>
      <c r="AT304" s="1019" t="str">
        <f>'BASE METAS)'!AS296</f>
        <v>EFICACIA</v>
      </c>
      <c r="AU304" s="1490">
        <f>'BASE METAS)'!BO296</f>
        <v>0</v>
      </c>
      <c r="AV304" s="1">
        <f>'BASE METAS)'!BQ296</f>
        <v>1200</v>
      </c>
      <c r="AW304" s="1352">
        <f>'BASE METAS)'!BR296</f>
        <v>0</v>
      </c>
      <c r="AX304" s="1340">
        <f>'BASE METAS)'!BS296</f>
        <v>330</v>
      </c>
      <c r="AY304" s="1258">
        <f>'BASE METAS)'!BT296</f>
        <v>75</v>
      </c>
      <c r="AZ304" s="1258">
        <f>'BASE METAS)'!BU296</f>
        <v>255</v>
      </c>
      <c r="BA304" s="1017">
        <f>'BASE METAS)'!BV296</f>
        <v>0.22727272727272727</v>
      </c>
      <c r="BB304" s="1017">
        <f>'BASE METAS)'!BW296</f>
        <v>189</v>
      </c>
      <c r="BC304" s="1017">
        <f>'BASE METAS)'!BX296</f>
        <v>1011</v>
      </c>
      <c r="BD304" s="1249">
        <f>'BASE METAS)'!BY296</f>
        <v>0.1575</v>
      </c>
      <c r="BE304" s="1249">
        <f>'BASE METAS)'!CG296</f>
        <v>114</v>
      </c>
      <c r="BF304" s="942">
        <f>'BASE METAS)'!CJ296</f>
        <v>0</v>
      </c>
      <c r="BG304" s="942">
        <f>'BASE METAS)'!CK296</f>
        <v>0</v>
      </c>
      <c r="BH304" s="942">
        <f>'BASE METAS)'!CL296</f>
        <v>0</v>
      </c>
      <c r="BI304" s="942">
        <f>'BASE METAS)'!CM297</f>
        <v>0</v>
      </c>
      <c r="BJ304" s="1352">
        <f>'BASE METAS)'!CN297</f>
        <v>0</v>
      </c>
      <c r="BK304" s="1352">
        <f>'BASE METAS)'!CO297</f>
        <v>0</v>
      </c>
      <c r="BL304" s="1">
        <f>'BASE METAS)'!CP297</f>
        <v>0</v>
      </c>
      <c r="BM304" s="1">
        <f>'BASE METAS)'!CQ297</f>
        <v>0</v>
      </c>
      <c r="BN304" s="1">
        <f>'BASE METAS)'!CR297</f>
        <v>0</v>
      </c>
      <c r="BO304" s="1">
        <f>'BASE METAS)'!CS297</f>
        <v>0</v>
      </c>
      <c r="BP304" s="1">
        <f>'BASE METAS)'!CT297</f>
        <v>0</v>
      </c>
      <c r="BQ304" s="1">
        <f>'BASE METAS)'!CU297</f>
        <v>0</v>
      </c>
      <c r="BR304" s="1">
        <f>'BASE METAS)'!CV297</f>
        <v>0</v>
      </c>
      <c r="BS304" s="1">
        <f>'BASE METAS)'!CW297</f>
        <v>420</v>
      </c>
      <c r="BT304" s="1">
        <f>'BASE METAS)'!CX297</f>
        <v>420</v>
      </c>
      <c r="BU304" s="1">
        <f>'BASE METAS)'!FA296</f>
        <v>1200</v>
      </c>
      <c r="BV304" s="1">
        <f>'BASE METAS)'!FB296</f>
        <v>0</v>
      </c>
      <c r="BW304" s="1">
        <f>'BASE METAS)'!FC297</f>
        <v>140</v>
      </c>
      <c r="BX304" s="1">
        <f>'BASE METAS)'!FD297</f>
        <v>143</v>
      </c>
      <c r="BY304" s="1">
        <f>'BASE METAS)'!FE297</f>
        <v>3</v>
      </c>
      <c r="BZ304" s="1">
        <f>'BASE METAS)'!FF297</f>
        <v>1.0214285714285714</v>
      </c>
      <c r="CA304" s="1">
        <f>'BASE METAS)'!FG297</f>
        <v>332</v>
      </c>
      <c r="CB304" s="1">
        <f>'BASE METAS)'!FH297</f>
        <v>1168</v>
      </c>
      <c r="CC304" s="1">
        <f>'BASE METAS)'!FI297</f>
        <v>0.22133333333333333</v>
      </c>
      <c r="CD304" s="1">
        <f>'BASE METAS)'!FJ297</f>
        <v>1500</v>
      </c>
      <c r="CE304" s="1">
        <f>'BASE METAS)'!FK297</f>
        <v>0</v>
      </c>
      <c r="CF304" s="1">
        <f>'BASE METAS)'!FL297</f>
        <v>140</v>
      </c>
      <c r="CG304" s="1">
        <f>'BASE METAS)'!FM297</f>
        <v>167</v>
      </c>
    </row>
    <row r="305" spans="1:85" ht="50.25" customHeight="1" x14ac:dyDescent="0.25">
      <c r="A305" s="1">
        <f>'BASE METAS)'!A297</f>
        <v>47</v>
      </c>
      <c r="B305" s="7156"/>
      <c r="C305" s="7154">
        <f>'BASE METAS)'!C297</f>
        <v>1005</v>
      </c>
      <c r="D305" s="7154">
        <f>'BASE METAS)'!D297</f>
        <v>6</v>
      </c>
      <c r="E305" s="7156" t="str">
        <f>'BASE METAS)'!E297</f>
        <v xml:space="preserve">INFRAESTRUCTURA EN VIALIDADES URBANAS MUNICIPALES </v>
      </c>
      <c r="F305" s="7157" t="str">
        <f>'BASE METAS)'!F297</f>
        <v>H00</v>
      </c>
      <c r="G305" s="7157" t="str">
        <f>'BASE METAS)'!G297</f>
        <v>127</v>
      </c>
      <c r="H305" s="7144" t="str">
        <f>'BASE METAS)'!H297</f>
        <v>10</v>
      </c>
      <c r="I305" s="7144" t="str">
        <f>'BASE METAS)'!I297</f>
        <v>02</v>
      </c>
      <c r="J305" s="5706" t="str">
        <f>'BASE METAS)'!J297</f>
        <v>01</v>
      </c>
      <c r="K305" s="5706" t="str">
        <f>'BASE METAS)'!K297</f>
        <v>05</v>
      </c>
      <c r="L305" s="5706" t="str">
        <f>'BASE METAS)'!L297</f>
        <v>04</v>
      </c>
      <c r="M305" s="5706" t="str">
        <f>'BASE METAS)'!M297</f>
        <v>101</v>
      </c>
      <c r="N305" s="5706" t="str">
        <f>'BASE METAS)'!N297</f>
        <v>Servicios Públicos</v>
      </c>
      <c r="O305" s="5706" t="str">
        <f>'BASE METAS)'!O297</f>
        <v>Alumbrado Público</v>
      </c>
      <c r="P305" s="7106" t="str">
        <f>'BASE METAS)'!P297</f>
        <v>Desarrollo regional, urbano y ecología</v>
      </c>
      <c r="Q305" s="7106" t="str">
        <f>'BASE METAS)'!Q297</f>
        <v>Desarrollo y equipamiento urbano</v>
      </c>
      <c r="R305" s="5697" t="str">
        <f>'BASE METAS)'!R297</f>
        <v>Desarrollo urbano</v>
      </c>
      <c r="S305" s="5697" t="str">
        <f>'BASE METAS)'!S297</f>
        <v>Vialidades urbanas</v>
      </c>
      <c r="T305" s="5697" t="str">
        <f>'BASE METAS)'!T297</f>
        <v>Infraestructura en vialidades urbanas municipales</v>
      </c>
      <c r="U305" s="7747" t="str">
        <f>'BASE METAS)'!U297</f>
        <v>Mantener el óptimo funcionamiento de las vialidades, mediante la reparación oportuna del arroyo vehicular, señalización informativa horizontal y vertical, así como la imagen urbana y su equipamiento, mediante la aplicación de pintura en guarniciones, puentes  peatonales, pasos peatonales  y vehiculares</v>
      </c>
      <c r="V305" s="5697" t="str">
        <f>'BASE METAS)'!V297</f>
        <v>Tlalnepantla Progresista</v>
      </c>
      <c r="W305" s="5694">
        <f>'BASE METAS)'!W297</f>
        <v>59277083</v>
      </c>
      <c r="X305" s="7102" t="str">
        <f>'BASE METAS)'!X297</f>
        <v>DEPARTAMENTO DE BACHEO Y BALIZAMIENTO</v>
      </c>
      <c r="Y305" s="896">
        <f>'BASE METAS)'!Y297</f>
        <v>1</v>
      </c>
      <c r="Z305" s="218" t="str">
        <f>'BASE METAS)'!Z297</f>
        <v xml:space="preserve">ATENCION DE REPORTES CIUDADANOS </v>
      </c>
      <c r="AA305" s="897" t="str">
        <f>'BASE METAS)'!AA297</f>
        <v>REPORTE</v>
      </c>
      <c r="AB305" s="898">
        <f>'BASE METAS)'!AB297</f>
        <v>1500</v>
      </c>
      <c r="AC305" s="899">
        <f>'BASE METAS)'!AC297</f>
        <v>240</v>
      </c>
      <c r="AD305" s="900">
        <f>'BASE METAS)'!AD297</f>
        <v>0.16</v>
      </c>
      <c r="AE305" s="899">
        <f>'BASE METAS)'!AE297</f>
        <v>420</v>
      </c>
      <c r="AF305" s="904">
        <f>'BASE METAS)'!AF297</f>
        <v>0.28000000000000003</v>
      </c>
      <c r="AG305" s="899">
        <f>'BASE METAS)'!AG297</f>
        <v>420</v>
      </c>
      <c r="AH305" s="900">
        <f>'BASE METAS)'!AH297</f>
        <v>0.28000000000000003</v>
      </c>
      <c r="AI305" s="899">
        <f>'BASE METAS)'!AI297</f>
        <v>420</v>
      </c>
      <c r="AJ305" s="900">
        <f>'BASE METAS)'!AJ297</f>
        <v>0.28000000000000003</v>
      </c>
      <c r="AK305" s="211">
        <f>'BASE METAS)'!AK297</f>
        <v>1</v>
      </c>
      <c r="AL305" s="1000">
        <f>'BASE METAS)'!AL297</f>
        <v>1</v>
      </c>
      <c r="AM305" s="863" t="str">
        <f>'BASE METAS)'!AM297</f>
        <v>REPORTES CIUDADANOS</v>
      </c>
      <c r="AN305" s="863" t="str">
        <f>'BASE METAS)'!AN297</f>
        <v>MIDE LA CANTIDAD DE REPORTES REALIZADOS, CON RESPECTO A LOS REPORTES PROGRAMADOS</v>
      </c>
      <c r="AO305" s="1377" t="str">
        <f>'BASE METAS)'!AU297</f>
        <v>DESEMPEÑO</v>
      </c>
      <c r="AP305" s="863" t="str">
        <f>'BASE METAS)'!AO297</f>
        <v>NUMERO DE REPORTES REALIZADOS</v>
      </c>
      <c r="AQ305" s="863" t="str">
        <f>'BASE METAS)'!AP297</f>
        <v>NÚMERO DE REPORTES PROGRAMADOS</v>
      </c>
      <c r="AR305" s="863">
        <f>'BASE METAS)'!AQ297</f>
        <v>100</v>
      </c>
      <c r="AS305" s="840" t="str">
        <f>'BASE METAS)'!AR297</f>
        <v>REPORTE</v>
      </c>
      <c r="AT305" s="863" t="str">
        <f>'BASE METAS)'!AS297</f>
        <v>EFICACIA</v>
      </c>
      <c r="AU305" s="1490">
        <f>'BASE METAS)'!BO297</f>
        <v>0</v>
      </c>
      <c r="AV305" s="1">
        <f>'BASE METAS)'!BQ297</f>
        <v>1500</v>
      </c>
      <c r="AW305" s="1352">
        <f>'BASE METAS)'!BR297</f>
        <v>0</v>
      </c>
      <c r="AX305" s="1352">
        <f>'BASE METAS)'!BS297</f>
        <v>420</v>
      </c>
      <c r="AY305" s="1352">
        <f>'BASE METAS)'!BT297</f>
        <v>428</v>
      </c>
      <c r="AZ305" s="1352">
        <f>'BASE METAS)'!BU297</f>
        <v>-8</v>
      </c>
      <c r="BA305" s="1352">
        <f>'BASE METAS)'!BV297</f>
        <v>1.019047619047619</v>
      </c>
      <c r="BB305" s="1352">
        <f>'BASE METAS)'!BW297</f>
        <v>617</v>
      </c>
      <c r="BC305" s="1352">
        <f>'BASE METAS)'!BX297</f>
        <v>883</v>
      </c>
      <c r="BD305" s="1352">
        <f>'BASE METAS)'!BY297</f>
        <v>0.41133333333333333</v>
      </c>
      <c r="BE305" s="1352">
        <f>'BASE METAS)'!CG297</f>
        <v>189</v>
      </c>
      <c r="BF305" s="1352">
        <f>'BASE METAS)'!CJ297</f>
        <v>0</v>
      </c>
      <c r="BG305" s="1352">
        <f>'BASE METAS)'!CK297</f>
        <v>0</v>
      </c>
      <c r="BH305" s="1352">
        <f>'BASE METAS)'!CL297</f>
        <v>0</v>
      </c>
      <c r="BI305" s="1352">
        <f>'BASE METAS)'!CM298</f>
        <v>0</v>
      </c>
      <c r="BJ305" s="1352">
        <f>'BASE METAS)'!CN298</f>
        <v>0</v>
      </c>
      <c r="BK305" s="1352">
        <f>'BASE METAS)'!CO298</f>
        <v>0</v>
      </c>
      <c r="BL305" s="1">
        <f>'BASE METAS)'!CP298</f>
        <v>0</v>
      </c>
      <c r="BM305" s="1">
        <f>'BASE METAS)'!CQ298</f>
        <v>0</v>
      </c>
      <c r="BN305" s="1">
        <f>'BASE METAS)'!CR298</f>
        <v>0</v>
      </c>
      <c r="BO305" s="1">
        <f>'BASE METAS)'!CS298</f>
        <v>0</v>
      </c>
      <c r="BP305" s="1">
        <f>'BASE METAS)'!CT298</f>
        <v>0</v>
      </c>
      <c r="BQ305" s="1">
        <f>'BASE METAS)'!CU298</f>
        <v>0</v>
      </c>
      <c r="BR305" s="1">
        <f>'BASE METAS)'!CV298</f>
        <v>0</v>
      </c>
      <c r="BS305" s="1">
        <f>'BASE METAS)'!CW298</f>
        <v>37000</v>
      </c>
      <c r="BT305" s="1">
        <f>'BASE METAS)'!CX298</f>
        <v>37000</v>
      </c>
      <c r="BU305" s="1">
        <f>'BASE METAS)'!FA297</f>
        <v>1500</v>
      </c>
      <c r="BV305" s="1">
        <f>'BASE METAS)'!FB297</f>
        <v>0</v>
      </c>
      <c r="BW305" s="1">
        <f>'BASE METAS)'!FC298</f>
        <v>12333</v>
      </c>
      <c r="BX305" s="1">
        <f>'BASE METAS)'!FD298</f>
        <v>3551</v>
      </c>
      <c r="BY305" s="1">
        <f>'BASE METAS)'!FE298</f>
        <v>-8782</v>
      </c>
      <c r="BZ305" s="1">
        <f>'BASE METAS)'!FF298</f>
        <v>0.28792670072164112</v>
      </c>
      <c r="CA305" s="1">
        <f>'BASE METAS)'!FG298</f>
        <v>3551</v>
      </c>
      <c r="CB305" s="1">
        <f>'BASE METAS)'!FH298</f>
        <v>126449</v>
      </c>
      <c r="CC305" s="1">
        <f>'BASE METAS)'!FI298</f>
        <v>2.7315384615384616E-2</v>
      </c>
      <c r="CD305" s="1">
        <f>'BASE METAS)'!FJ298</f>
        <v>130000</v>
      </c>
      <c r="CE305" s="1">
        <f>'BASE METAS)'!FK298</f>
        <v>0</v>
      </c>
      <c r="CF305" s="1">
        <f>'BASE METAS)'!FL298</f>
        <v>12333</v>
      </c>
      <c r="CG305" s="1">
        <f>'BASE METAS)'!FM298</f>
        <v>11370</v>
      </c>
    </row>
    <row r="306" spans="1:85" ht="191.25" x14ac:dyDescent="0.2">
      <c r="A306" s="1">
        <f>'BASE METAS)'!A298</f>
        <v>0</v>
      </c>
      <c r="B306" s="7156"/>
      <c r="C306" s="7154"/>
      <c r="D306" s="7154"/>
      <c r="E306" s="7156"/>
      <c r="F306" s="7157"/>
      <c r="G306" s="7157"/>
      <c r="H306" s="7144"/>
      <c r="I306" s="7144"/>
      <c r="J306" s="5707"/>
      <c r="K306" s="5707"/>
      <c r="L306" s="5707"/>
      <c r="M306" s="5707"/>
      <c r="N306" s="5707"/>
      <c r="O306" s="5707"/>
      <c r="P306" s="7107"/>
      <c r="Q306" s="7107"/>
      <c r="R306" s="5698"/>
      <c r="S306" s="5698"/>
      <c r="T306" s="5698"/>
      <c r="U306" s="7748"/>
      <c r="V306" s="5698"/>
      <c r="W306" s="5695"/>
      <c r="X306" s="7145"/>
      <c r="Y306" s="883">
        <f>'BASE METAS)'!Y298</f>
        <v>2</v>
      </c>
      <c r="Z306" s="219" t="str">
        <f>'BASE METAS)'!Z298</f>
        <v>REALIZAR MANTENIMIENTO DE LA CARPETA ASFALTICA EN VIALIDADES PRINCIPALES (BACHEO)</v>
      </c>
      <c r="AA306" s="884" t="str">
        <f>'BASE METAS)'!AA298</f>
        <v>M2</v>
      </c>
      <c r="AB306" s="887">
        <f>'BASE METAS)'!AB298</f>
        <v>130000</v>
      </c>
      <c r="AC306" s="635">
        <f>'BASE METAS)'!AC298</f>
        <v>21000</v>
      </c>
      <c r="AD306" s="889">
        <f>'BASE METAS)'!AD298</f>
        <v>0.16</v>
      </c>
      <c r="AE306" s="635">
        <f>'BASE METAS)'!AE298</f>
        <v>37000</v>
      </c>
      <c r="AF306" s="905">
        <f>'BASE METAS)'!AF298</f>
        <v>0.28000000000000003</v>
      </c>
      <c r="AG306" s="635">
        <f>'BASE METAS)'!AG298</f>
        <v>37000</v>
      </c>
      <c r="AH306" s="889">
        <f>'BASE METAS)'!AH298</f>
        <v>0.2846153846153846</v>
      </c>
      <c r="AI306" s="635">
        <f>'BASE METAS)'!AI298</f>
        <v>190</v>
      </c>
      <c r="AJ306" s="889">
        <f>'BASE METAS)'!AJ298</f>
        <v>1.4615384615384616E-3</v>
      </c>
      <c r="AK306" s="295">
        <f>'BASE METAS)'!AK298</f>
        <v>0.72607692307692318</v>
      </c>
      <c r="AL306" s="807">
        <f>'BASE METAS)'!AL298</f>
        <v>2</v>
      </c>
      <c r="AM306" s="863" t="str">
        <f>'BASE METAS)'!AM298</f>
        <v>MANTENIMIENTO DE LA CARPETA ASFALTICA EN VIALIDADES (BACHEO)</v>
      </c>
      <c r="AN306" s="863" t="str">
        <f>'BASE METAS)'!AN298</f>
        <v>MIDE LOS METROS CUADRADOS A LOS QUE SE DIO MANTENIMIENTO A LA CARPETA ASFALTICA (BACHEO), CON RESPECTO, CON RESPETO AL MANTENIMIENTO AL MANTENIMIENTO A LA CARPETA ASFALTICA PROGRAMADO</v>
      </c>
      <c r="AO306" s="1377" t="str">
        <f>'BASE METAS)'!AU298</f>
        <v>DESEMPEÑO</v>
      </c>
      <c r="AP306" s="807" t="str">
        <f>'BASE METAS)'!AO298</f>
        <v>NÚMERO DE METROS CUADROS QUE SE DIO MANTENIMIENTO</v>
      </c>
      <c r="AQ306" s="807" t="str">
        <f>'BASE METAS)'!AP298</f>
        <v>NÚMERO DE METROS CUADRADOS QUE SE PROGRAMARON</v>
      </c>
      <c r="AR306" s="863">
        <f>'BASE METAS)'!AQ298</f>
        <v>100</v>
      </c>
      <c r="AS306" s="1018" t="str">
        <f>'BASE METAS)'!AR298</f>
        <v>M2</v>
      </c>
      <c r="AT306" s="807" t="str">
        <f>'BASE METAS)'!AS298</f>
        <v>EFICACIA</v>
      </c>
      <c r="AU306" s="1483">
        <f>'BASE METAS)'!BO298</f>
        <v>0</v>
      </c>
      <c r="AV306" s="1">
        <f>'BASE METAS)'!BQ298</f>
        <v>130000</v>
      </c>
      <c r="AW306" s="1352">
        <f>'BASE METAS)'!BR298</f>
        <v>0</v>
      </c>
      <c r="AX306" s="952">
        <f>'BASE METAS)'!BS298</f>
        <v>37000</v>
      </c>
      <c r="AY306" s="948">
        <f>'BASE METAS)'!BT298</f>
        <v>25814</v>
      </c>
      <c r="AZ306" s="948">
        <f>'BASE METAS)'!BU298</f>
        <v>11186</v>
      </c>
      <c r="BA306" s="1352">
        <f>'BASE METAS)'!BV298</f>
        <v>0.69767567567567568</v>
      </c>
      <c r="BB306" s="948">
        <f>'BASE METAS)'!BW298</f>
        <v>25814</v>
      </c>
      <c r="BC306" s="948">
        <f>'BASE METAS)'!BX298</f>
        <v>104186</v>
      </c>
      <c r="BD306" s="948">
        <f>'BASE METAS)'!BY298</f>
        <v>0.19856923076923078</v>
      </c>
      <c r="BE306" s="948">
        <f>'BASE METAS)'!CG298</f>
        <v>0</v>
      </c>
      <c r="BF306" s="952">
        <f>'BASE METAS)'!CJ298</f>
        <v>0</v>
      </c>
      <c r="BG306" s="1352">
        <f>'BASE METAS)'!CK298</f>
        <v>0</v>
      </c>
      <c r="BH306" s="948">
        <f>'BASE METAS)'!CL298</f>
        <v>0</v>
      </c>
      <c r="BI306" s="1352">
        <f>'BASE METAS)'!CM299</f>
        <v>0</v>
      </c>
      <c r="BJ306" s="1352">
        <f>'BASE METAS)'!CN299</f>
        <v>0</v>
      </c>
      <c r="BK306" s="1352">
        <f>'BASE METAS)'!CO299</f>
        <v>0</v>
      </c>
      <c r="BL306" s="1">
        <f>'BASE METAS)'!CP299</f>
        <v>0</v>
      </c>
      <c r="BM306" s="1">
        <f>'BASE METAS)'!CQ299</f>
        <v>0</v>
      </c>
      <c r="BN306" s="1">
        <f>'BASE METAS)'!CR299</f>
        <v>0</v>
      </c>
      <c r="BO306" s="1">
        <f>'BASE METAS)'!CS299</f>
        <v>0</v>
      </c>
      <c r="BP306" s="1">
        <f>'BASE METAS)'!CT299</f>
        <v>0</v>
      </c>
      <c r="BQ306" s="1">
        <f>'BASE METAS)'!CU299</f>
        <v>0</v>
      </c>
      <c r="BR306" s="1">
        <f>'BASE METAS)'!CV299</f>
        <v>0</v>
      </c>
      <c r="BS306" s="1">
        <f>'BASE METAS)'!CW299</f>
        <v>14</v>
      </c>
      <c r="BT306" s="1">
        <f>'BASE METAS)'!CX299</f>
        <v>14</v>
      </c>
      <c r="BU306" s="1">
        <f>'BASE METAS)'!FA298</f>
        <v>130000</v>
      </c>
      <c r="BV306" s="1">
        <f>'BASE METAS)'!FB298</f>
        <v>0</v>
      </c>
      <c r="BW306" s="1">
        <f>'BASE METAS)'!FC299</f>
        <v>5</v>
      </c>
      <c r="BX306" s="1">
        <f>'BASE METAS)'!FD299</f>
        <v>1</v>
      </c>
      <c r="BY306" s="1">
        <f>'BASE METAS)'!FE299</f>
        <v>-4</v>
      </c>
      <c r="BZ306" s="1">
        <f>'BASE METAS)'!FF299</f>
        <v>0.2</v>
      </c>
      <c r="CA306" s="1">
        <f>'BASE METAS)'!FG299</f>
        <v>1</v>
      </c>
      <c r="CB306" s="1">
        <f>'BASE METAS)'!FH299</f>
        <v>49</v>
      </c>
      <c r="CC306" s="1">
        <f>'BASE METAS)'!FI299</f>
        <v>0.02</v>
      </c>
      <c r="CD306" s="1">
        <f>'BASE METAS)'!FJ299</f>
        <v>50</v>
      </c>
      <c r="CE306" s="1">
        <f>'BASE METAS)'!FK299</f>
        <v>0</v>
      </c>
      <c r="CF306" s="1">
        <f>'BASE METAS)'!FL299</f>
        <v>5</v>
      </c>
      <c r="CG306" s="1">
        <f>'BASE METAS)'!FM299</f>
        <v>3</v>
      </c>
    </row>
    <row r="307" spans="1:85" ht="76.5" x14ac:dyDescent="0.2">
      <c r="A307" s="1">
        <f>'BASE METAS)'!A299</f>
        <v>0</v>
      </c>
      <c r="B307" s="7156"/>
      <c r="C307" s="7154"/>
      <c r="D307" s="7154"/>
      <c r="E307" s="7156"/>
      <c r="F307" s="7157"/>
      <c r="G307" s="7157"/>
      <c r="H307" s="7144"/>
      <c r="I307" s="7144"/>
      <c r="J307" s="5707"/>
      <c r="K307" s="5707"/>
      <c r="L307" s="5707"/>
      <c r="M307" s="5707"/>
      <c r="N307" s="5707"/>
      <c r="O307" s="5707"/>
      <c r="P307" s="7107"/>
      <c r="Q307" s="7107"/>
      <c r="R307" s="5698"/>
      <c r="S307" s="5698"/>
      <c r="T307" s="5698"/>
      <c r="U307" s="7748"/>
      <c r="V307" s="5698"/>
      <c r="W307" s="5695"/>
      <c r="X307" s="7145"/>
      <c r="Y307" s="883">
        <f>'BASE METAS)'!Y299</f>
        <v>3</v>
      </c>
      <c r="Z307" s="219" t="str">
        <f>'BASE METAS)'!Z299</f>
        <v>MANTENIMIENTO DE TOPES (REVESTIMIENTO)</v>
      </c>
      <c r="AA307" s="884" t="str">
        <f>'BASE METAS)'!AA299</f>
        <v>TOPE</v>
      </c>
      <c r="AB307" s="887">
        <f>'BASE METAS)'!AB299</f>
        <v>50</v>
      </c>
      <c r="AC307" s="635">
        <f>'BASE METAS)'!AC299</f>
        <v>8</v>
      </c>
      <c r="AD307" s="889">
        <f>'BASE METAS)'!AD299</f>
        <v>0.16</v>
      </c>
      <c r="AE307" s="635">
        <f>'BASE METAS)'!AE299</f>
        <v>14</v>
      </c>
      <c r="AF307" s="905">
        <f>'BASE METAS)'!AF299</f>
        <v>0.28000000000000003</v>
      </c>
      <c r="AG307" s="635">
        <f>'BASE METAS)'!AG299</f>
        <v>14</v>
      </c>
      <c r="AH307" s="889">
        <f>'BASE METAS)'!AH299</f>
        <v>0.28000000000000003</v>
      </c>
      <c r="AI307" s="635">
        <f>'BASE METAS)'!AI299</f>
        <v>14</v>
      </c>
      <c r="AJ307" s="889">
        <f>'BASE METAS)'!AJ299</f>
        <v>0.28000000000000003</v>
      </c>
      <c r="AK307" s="295">
        <f>'BASE METAS)'!AK299</f>
        <v>1</v>
      </c>
      <c r="AL307" s="807">
        <f>'BASE METAS)'!AL299</f>
        <v>3</v>
      </c>
      <c r="AM307" s="863" t="str">
        <f>'BASE METAS)'!AM299</f>
        <v>MANTENIMIENTO DE TOPES</v>
      </c>
      <c r="AN307" s="863" t="str">
        <f>'BASE METAS)'!AN299</f>
        <v>MIDE  EL MANTENIMIENTO DE TOPES(REVESTIMIENTO) REALIZADO, CON RESPECTO AL MANTENIMIENTO PROGRAMADO</v>
      </c>
      <c r="AO307" s="1377" t="str">
        <f>'BASE METAS)'!AU299</f>
        <v>DESEMPEÑO</v>
      </c>
      <c r="AP307" s="863" t="str">
        <f>'BASE METAS)'!AO299</f>
        <v>NÚMERO DE MANTENIMIENTO DE TOPES (REVESTIMIENTO) REALIZADO</v>
      </c>
      <c r="AQ307" s="863" t="str">
        <f>'BASE METAS)'!AP299</f>
        <v>NÚMERO DE MANTENIMIENTO DE TOPES (REVESTIMIENTO) PROGRAMADO</v>
      </c>
      <c r="AR307" s="863">
        <f>'BASE METAS)'!AQ299</f>
        <v>100</v>
      </c>
      <c r="AS307" s="1018" t="str">
        <f>'BASE METAS)'!AR299</f>
        <v>TOPE</v>
      </c>
      <c r="AT307" s="807" t="str">
        <f>'BASE METAS)'!AS299</f>
        <v>EFICACIA</v>
      </c>
      <c r="AU307" s="1483">
        <f>'BASE METAS)'!BO299</f>
        <v>0</v>
      </c>
      <c r="AV307" s="1">
        <f>'BASE METAS)'!BQ299</f>
        <v>50</v>
      </c>
      <c r="AW307" s="1352">
        <f>'BASE METAS)'!BR299</f>
        <v>0</v>
      </c>
      <c r="AX307" s="1259">
        <f>'BASE METAS)'!BS299</f>
        <v>14</v>
      </c>
      <c r="AY307" s="948">
        <f>'BASE METAS)'!BT299</f>
        <v>18</v>
      </c>
      <c r="AZ307" s="948">
        <f>'BASE METAS)'!BU299</f>
        <v>-4</v>
      </c>
      <c r="BA307" s="948">
        <f>'BASE METAS)'!BV299</f>
        <v>1.2857142857142858</v>
      </c>
      <c r="BB307" s="948">
        <f>'BASE METAS)'!BW299</f>
        <v>18</v>
      </c>
      <c r="BC307" s="948">
        <f>'BASE METAS)'!BX299</f>
        <v>32</v>
      </c>
      <c r="BD307" s="948">
        <f>'BASE METAS)'!BY299</f>
        <v>0.36</v>
      </c>
      <c r="BE307" s="948">
        <f>'BASE METAS)'!CG299</f>
        <v>0</v>
      </c>
      <c r="BF307" s="942">
        <f>'BASE METAS)'!CJ299</f>
        <v>0</v>
      </c>
      <c r="BG307" s="1340">
        <f>'BASE METAS)'!CK299</f>
        <v>0</v>
      </c>
      <c r="BH307" s="1340">
        <f>'BASE METAS)'!CL299</f>
        <v>0</v>
      </c>
      <c r="BI307" s="1017">
        <f>'BASE METAS)'!CM300</f>
        <v>0</v>
      </c>
      <c r="BJ307" s="1352">
        <f>'BASE METAS)'!CN300</f>
        <v>0</v>
      </c>
      <c r="BK307" s="1352">
        <f>'BASE METAS)'!CO300</f>
        <v>0</v>
      </c>
      <c r="BL307" s="1">
        <f>'BASE METAS)'!CP300</f>
        <v>0</v>
      </c>
      <c r="BM307" s="1">
        <f>'BASE METAS)'!CQ300</f>
        <v>0</v>
      </c>
      <c r="BN307" s="1">
        <f>'BASE METAS)'!CR300</f>
        <v>0</v>
      </c>
      <c r="BO307" s="1">
        <f>'BASE METAS)'!CS300</f>
        <v>0</v>
      </c>
      <c r="BP307" s="1">
        <f>'BASE METAS)'!CT300</f>
        <v>0</v>
      </c>
      <c r="BQ307" s="1">
        <f>'BASE METAS)'!CU300</f>
        <v>0</v>
      </c>
      <c r="BR307" s="1">
        <f>'BASE METAS)'!CV300</f>
        <v>0</v>
      </c>
      <c r="BS307" s="1">
        <f>'BASE METAS)'!CW300</f>
        <v>17</v>
      </c>
      <c r="BT307" s="1">
        <f>'BASE METAS)'!CX300</f>
        <v>17</v>
      </c>
      <c r="BU307" s="1">
        <f>'BASE METAS)'!FA299</f>
        <v>50</v>
      </c>
      <c r="BV307" s="1">
        <f>'BASE METAS)'!FB299</f>
        <v>0</v>
      </c>
      <c r="BW307" s="1">
        <f>'BASE METAS)'!FC300</f>
        <v>6</v>
      </c>
      <c r="BX307" s="1">
        <f>'BASE METAS)'!FD300</f>
        <v>0</v>
      </c>
      <c r="BY307" s="1">
        <f>'BASE METAS)'!FE300</f>
        <v>-6</v>
      </c>
      <c r="BZ307" s="1">
        <f>'BASE METAS)'!FF300</f>
        <v>0</v>
      </c>
      <c r="CA307" s="1">
        <f>'BASE METAS)'!FG300</f>
        <v>0</v>
      </c>
      <c r="CB307" s="1">
        <f>'BASE METAS)'!FH300</f>
        <v>60</v>
      </c>
      <c r="CC307" s="1">
        <f>'BASE METAS)'!FI300</f>
        <v>0</v>
      </c>
      <c r="CD307" s="1">
        <f>'BASE METAS)'!FJ300</f>
        <v>60</v>
      </c>
      <c r="CE307" s="1">
        <f>'BASE METAS)'!FK300</f>
        <v>0</v>
      </c>
      <c r="CF307" s="1">
        <f>'BASE METAS)'!FL300</f>
        <v>6</v>
      </c>
      <c r="CG307" s="1">
        <f>'BASE METAS)'!FM300</f>
        <v>0</v>
      </c>
    </row>
    <row r="308" spans="1:85" ht="38.25" customHeight="1" x14ac:dyDescent="0.2">
      <c r="A308" s="1">
        <f>'BASE METAS)'!A300</f>
        <v>0</v>
      </c>
      <c r="B308" s="7156"/>
      <c r="C308" s="7154"/>
      <c r="D308" s="7154"/>
      <c r="E308" s="7156"/>
      <c r="F308" s="7157"/>
      <c r="G308" s="7157"/>
      <c r="H308" s="7144"/>
      <c r="I308" s="7144"/>
      <c r="J308" s="5707"/>
      <c r="K308" s="5707"/>
      <c r="L308" s="5707"/>
      <c r="M308" s="5707"/>
      <c r="N308" s="5707"/>
      <c r="O308" s="5707"/>
      <c r="P308" s="7107"/>
      <c r="Q308" s="7107"/>
      <c r="R308" s="5698"/>
      <c r="S308" s="5698"/>
      <c r="T308" s="5698"/>
      <c r="U308" s="7748"/>
      <c r="V308" s="5698"/>
      <c r="W308" s="5695"/>
      <c r="X308" s="7145"/>
      <c r="Y308" s="883">
        <f>'BASE METAS)'!Y300</f>
        <v>4</v>
      </c>
      <c r="Z308" s="219" t="str">
        <f>'BASE METAS)'!Z300</f>
        <v>INSTALACION DE TOPES</v>
      </c>
      <c r="AA308" s="884" t="str">
        <f>'BASE METAS)'!AA300</f>
        <v>TOPE INSTALADO</v>
      </c>
      <c r="AB308" s="887">
        <f>'BASE METAS)'!AB300</f>
        <v>60</v>
      </c>
      <c r="AC308" s="635">
        <f>'BASE METAS)'!AC300</f>
        <v>10</v>
      </c>
      <c r="AD308" s="889">
        <f>'BASE METAS)'!AD300</f>
        <v>0.16666666666666666</v>
      </c>
      <c r="AE308" s="635">
        <f>'BASE METAS)'!AE300</f>
        <v>17</v>
      </c>
      <c r="AF308" s="905">
        <f>'BASE METAS)'!AF300</f>
        <v>0.28333333333333333</v>
      </c>
      <c r="AG308" s="635">
        <f>'BASE METAS)'!AG300</f>
        <v>17</v>
      </c>
      <c r="AH308" s="889">
        <f>'BASE METAS)'!AH300</f>
        <v>0.28333333333333333</v>
      </c>
      <c r="AI308" s="635">
        <f>'BASE METAS)'!AI300</f>
        <v>16</v>
      </c>
      <c r="AJ308" s="889">
        <f>'BASE METAS)'!AJ300</f>
        <v>0.26666666666666666</v>
      </c>
      <c r="AK308" s="295">
        <f>'BASE METAS)'!AK300</f>
        <v>1</v>
      </c>
      <c r="AL308" s="1000">
        <f>'BASE METAS)'!AL300</f>
        <v>4</v>
      </c>
      <c r="AM308" s="807" t="str">
        <f>'BASE METAS)'!AM300</f>
        <v>INSTALACIÓN DE TOPES</v>
      </c>
      <c r="AN308" s="807" t="str">
        <f>'BASE METAS)'!AN300</f>
        <v>MIDE LA INSTALACIÓN DE TOPES REALIZADOS, CON RESPECTO A LO PROGRAMADO</v>
      </c>
      <c r="AO308" s="1377" t="str">
        <f>'BASE METAS)'!AU300</f>
        <v>DESEMPEÑO</v>
      </c>
      <c r="AP308" s="807" t="str">
        <f>'BASE METAS)'!AO300</f>
        <v>NÚMERO DE TOPES REALIZADOS</v>
      </c>
      <c r="AQ308" s="807" t="str">
        <f>'BASE METAS)'!AP300</f>
        <v>NÚMERO DE TOPES PROGRAMADOS</v>
      </c>
      <c r="AR308" s="863">
        <f>'BASE METAS)'!AQ300</f>
        <v>100</v>
      </c>
      <c r="AS308" s="1018" t="str">
        <f>'BASE METAS)'!AR300</f>
        <v>TOPE INSTALADO</v>
      </c>
      <c r="AT308" s="807" t="str">
        <f>'BASE METAS)'!AS300</f>
        <v>EFICACIA</v>
      </c>
      <c r="AU308" s="1483">
        <f>'BASE METAS)'!BO300</f>
        <v>0</v>
      </c>
      <c r="AV308" s="1">
        <f>'BASE METAS)'!BQ300</f>
        <v>60</v>
      </c>
      <c r="AW308" s="1">
        <f>'BASE METAS)'!BR300</f>
        <v>0</v>
      </c>
      <c r="AX308" s="1259">
        <f>'BASE METAS)'!BS300</f>
        <v>17</v>
      </c>
      <c r="AY308" s="948">
        <f>'BASE METAS)'!BT300</f>
        <v>3</v>
      </c>
      <c r="AZ308" s="948">
        <f>'BASE METAS)'!BU300</f>
        <v>14</v>
      </c>
      <c r="BA308" s="948">
        <f>'BASE METAS)'!BV300</f>
        <v>0.17647058823529413</v>
      </c>
      <c r="BB308" s="948">
        <f>'BASE METAS)'!BW300</f>
        <v>3</v>
      </c>
      <c r="BC308" s="948">
        <f>'BASE METAS)'!BX300</f>
        <v>57</v>
      </c>
      <c r="BD308" s="948">
        <f>'BASE METAS)'!BY300</f>
        <v>0.05</v>
      </c>
      <c r="BE308" s="948">
        <f>'BASE METAS)'!CG300</f>
        <v>0</v>
      </c>
      <c r="BF308" s="942">
        <f>'BASE METAS)'!CJ300</f>
        <v>0</v>
      </c>
      <c r="BG308" s="1340">
        <f>'BASE METAS)'!CK300</f>
        <v>0</v>
      </c>
      <c r="BH308" s="1340">
        <f>'BASE METAS)'!CL300</f>
        <v>0</v>
      </c>
      <c r="BI308" s="1340">
        <f>'BASE METAS)'!CM301</f>
        <v>0</v>
      </c>
      <c r="BJ308" s="1352">
        <f>'BASE METAS)'!CN301</f>
        <v>0</v>
      </c>
      <c r="BK308" s="1352">
        <f>'BASE METAS)'!CO301</f>
        <v>0</v>
      </c>
      <c r="BL308" s="1">
        <f>'BASE METAS)'!CP301</f>
        <v>0</v>
      </c>
      <c r="BM308" s="1">
        <f>'BASE METAS)'!CQ301</f>
        <v>0</v>
      </c>
      <c r="BN308" s="1">
        <f>'BASE METAS)'!CR301</f>
        <v>0</v>
      </c>
      <c r="BO308" s="1">
        <f>'BASE METAS)'!CS301</f>
        <v>0</v>
      </c>
      <c r="BP308" s="1">
        <f>'BASE METAS)'!CT301</f>
        <v>0</v>
      </c>
      <c r="BQ308" s="1">
        <f>'BASE METAS)'!CU301</f>
        <v>103334</v>
      </c>
      <c r="BR308" s="1">
        <f>'BASE METAS)'!CV301</f>
        <v>0</v>
      </c>
      <c r="BS308" s="1">
        <f>'BASE METAS)'!CW301</f>
        <v>310000</v>
      </c>
      <c r="BT308" s="1">
        <f>'BASE METAS)'!CX301</f>
        <v>310000</v>
      </c>
      <c r="BU308" s="1">
        <f>'BASE METAS)'!FA300</f>
        <v>60</v>
      </c>
      <c r="BV308" s="1">
        <f>'BASE METAS)'!FB300</f>
        <v>0</v>
      </c>
      <c r="BW308" s="1">
        <f>'BASE METAS)'!FC301</f>
        <v>102666</v>
      </c>
      <c r="BX308" s="1">
        <f>'BASE METAS)'!FD301</f>
        <v>158046</v>
      </c>
      <c r="BY308" s="1">
        <f>'BASE METAS)'!FE301</f>
        <v>55380</v>
      </c>
      <c r="BZ308" s="1">
        <f>'BASE METAS)'!FF301</f>
        <v>1.5394190871369295</v>
      </c>
      <c r="CA308" s="1">
        <f>'BASE METAS)'!FG301</f>
        <v>158046</v>
      </c>
      <c r="CB308" s="1">
        <f>'BASE METAS)'!FH301</f>
        <v>941954</v>
      </c>
      <c r="CC308" s="1">
        <f>'BASE METAS)'!FI301</f>
        <v>0.14367818181818182</v>
      </c>
      <c r="CD308" s="1">
        <f>'BASE METAS)'!FJ301</f>
        <v>1100000</v>
      </c>
      <c r="CE308" s="1">
        <f>'BASE METAS)'!FK301</f>
        <v>0</v>
      </c>
      <c r="CF308" s="1">
        <f>'BASE METAS)'!FL301</f>
        <v>98666</v>
      </c>
      <c r="CG308" s="1">
        <f>'BASE METAS)'!FM301</f>
        <v>142900</v>
      </c>
    </row>
    <row r="309" spans="1:85" ht="89.25" x14ac:dyDescent="0.2">
      <c r="A309" s="1">
        <f>'BASE METAS)'!A301</f>
        <v>0</v>
      </c>
      <c r="B309" s="7156"/>
      <c r="C309" s="7154"/>
      <c r="D309" s="7154"/>
      <c r="E309" s="7156"/>
      <c r="F309" s="7157"/>
      <c r="G309" s="7157"/>
      <c r="H309" s="7144"/>
      <c r="I309" s="7144"/>
      <c r="J309" s="5707"/>
      <c r="K309" s="5707"/>
      <c r="L309" s="5707"/>
      <c r="M309" s="5707"/>
      <c r="N309" s="5707"/>
      <c r="O309" s="5707"/>
      <c r="P309" s="7107"/>
      <c r="Q309" s="7107"/>
      <c r="R309" s="5698"/>
      <c r="S309" s="5698"/>
      <c r="T309" s="5698"/>
      <c r="U309" s="7748"/>
      <c r="V309" s="5698"/>
      <c r="W309" s="5695"/>
      <c r="X309" s="7145"/>
      <c r="Y309" s="883">
        <f>'BASE METAS)'!Y301</f>
        <v>5</v>
      </c>
      <c r="Z309" s="219" t="str">
        <f>'BASE METAS)'!Z301</f>
        <v>MANTENIMIENTO A GUARNICIONES (PINTURA)</v>
      </c>
      <c r="AA309" s="884" t="str">
        <f>'BASE METAS)'!AA301</f>
        <v>ML</v>
      </c>
      <c r="AB309" s="887">
        <f>'BASE METAS)'!AB301</f>
        <v>1100000</v>
      </c>
      <c r="AC309" s="635">
        <f>'BASE METAS)'!AC301</f>
        <v>180000</v>
      </c>
      <c r="AD309" s="889">
        <f>'BASE METAS)'!AD301</f>
        <v>0.16363636363636364</v>
      </c>
      <c r="AE309" s="635">
        <f>'BASE METAS)'!AE301</f>
        <v>310000</v>
      </c>
      <c r="AF309" s="905">
        <f>'BASE METAS)'!AF301</f>
        <v>0.2818181818181818</v>
      </c>
      <c r="AG309" s="635">
        <f>'BASE METAS)'!AG301</f>
        <v>310000</v>
      </c>
      <c r="AH309" s="889">
        <f>'BASE METAS)'!AH301</f>
        <v>0.2818181818181818</v>
      </c>
      <c r="AI309" s="635">
        <f>'BASE METAS)'!AI301</f>
        <v>300000</v>
      </c>
      <c r="AJ309" s="889">
        <f>'BASE METAS)'!AJ301</f>
        <v>0.27272727272727271</v>
      </c>
      <c r="AK309" s="295">
        <f>'BASE METAS)'!AK301</f>
        <v>1</v>
      </c>
      <c r="AL309" s="807">
        <f>'BASE METAS)'!AL301</f>
        <v>5</v>
      </c>
      <c r="AM309" s="807" t="str">
        <f>'BASE METAS)'!AM301</f>
        <v>MANTENIMIENTO DE GUARNICIONES</v>
      </c>
      <c r="AN309" s="807" t="str">
        <f>'BASE METAS)'!AN301</f>
        <v>MIDE  LOS METROS LINEALES A LOS QUE SE REALIZO MANTENIMIENTO A GUARNICIONES, TOMANDO EN CUENTA LA CANTIDAD PROGRAMADA</v>
      </c>
      <c r="AO309" s="1377" t="str">
        <f>'BASE METAS)'!AU301</f>
        <v>DESEMPEÑO</v>
      </c>
      <c r="AP309" s="807" t="str">
        <f>'BASE METAS)'!AO301</f>
        <v>NÚMERO DE METROS LINEALES A LOS QUE SE DIO MANTENIMIENTO</v>
      </c>
      <c r="AQ309" s="807" t="str">
        <f>'BASE METAS)'!AP301</f>
        <v>NÚMERO DE METROS LINEALES QUE SE PROGRAMARÓN</v>
      </c>
      <c r="AR309" s="863">
        <f>'BASE METAS)'!AQ301</f>
        <v>100</v>
      </c>
      <c r="AS309" s="1018" t="str">
        <f>'BASE METAS)'!AR301</f>
        <v>ML</v>
      </c>
      <c r="AT309" s="807" t="str">
        <f>'BASE METAS)'!AS301</f>
        <v>EFICACIA</v>
      </c>
      <c r="AU309" s="1483">
        <f>'BASE METAS)'!BO301</f>
        <v>0</v>
      </c>
      <c r="AV309" s="1352">
        <f>'BASE METAS)'!BQ301</f>
        <v>1100000</v>
      </c>
      <c r="AW309" s="1">
        <f>'BASE METAS)'!BR301</f>
        <v>0</v>
      </c>
      <c r="AX309" s="952">
        <f>'BASE METAS)'!BS301</f>
        <v>310000</v>
      </c>
      <c r="AY309" s="948">
        <f>'BASE METAS)'!BT301</f>
        <v>377211</v>
      </c>
      <c r="AZ309" s="948">
        <f>'BASE METAS)'!BU301</f>
        <v>-67211</v>
      </c>
      <c r="BA309" s="948">
        <f>'BASE METAS)'!BV301</f>
        <v>1.2168096774193549</v>
      </c>
      <c r="BB309" s="948">
        <f>'BASE METAS)'!BW301</f>
        <v>377211</v>
      </c>
      <c r="BC309" s="948">
        <f>'BASE METAS)'!BX301</f>
        <v>722789</v>
      </c>
      <c r="BD309" s="948">
        <f>'BASE METAS)'!BY301</f>
        <v>0.3429190909090909</v>
      </c>
      <c r="BE309" s="948">
        <f>'BASE METAS)'!CG301</f>
        <v>0</v>
      </c>
      <c r="BF309" s="942">
        <f>'BASE METAS)'!CJ301</f>
        <v>0</v>
      </c>
      <c r="BG309" s="942">
        <f>'BASE METAS)'!CK301</f>
        <v>0</v>
      </c>
      <c r="BH309" s="942">
        <f>'BASE METAS)'!CL301</f>
        <v>0</v>
      </c>
      <c r="BI309" s="1340">
        <f>'BASE METAS)'!CM302</f>
        <v>0</v>
      </c>
      <c r="BJ309" s="1352">
        <f>'BASE METAS)'!CN302</f>
        <v>0</v>
      </c>
      <c r="BK309" s="1352">
        <f>'BASE METAS)'!CO302</f>
        <v>0</v>
      </c>
      <c r="BL309" s="1">
        <f>'BASE METAS)'!CP302</f>
        <v>0</v>
      </c>
      <c r="BM309" s="1">
        <f>'BASE METAS)'!CQ302</f>
        <v>0</v>
      </c>
      <c r="BN309" s="1">
        <f>'BASE METAS)'!CR302</f>
        <v>0</v>
      </c>
      <c r="BO309" s="1">
        <f>'BASE METAS)'!CS302</f>
        <v>0</v>
      </c>
      <c r="BP309" s="1">
        <f>'BASE METAS)'!CT302</f>
        <v>0</v>
      </c>
      <c r="BQ309" s="1">
        <f>'BASE METAS)'!CU302</f>
        <v>0</v>
      </c>
      <c r="BR309" s="1">
        <f>'BASE METAS)'!CV302</f>
        <v>0</v>
      </c>
      <c r="BS309" s="1">
        <f>'BASE METAS)'!CW302</f>
        <v>990</v>
      </c>
      <c r="BT309" s="1">
        <f>'BASE METAS)'!CX302</f>
        <v>990</v>
      </c>
      <c r="BU309" s="1">
        <f>'BASE METAS)'!FA301</f>
        <v>1100000</v>
      </c>
      <c r="BV309" s="1">
        <f>'BASE METAS)'!FB301</f>
        <v>0</v>
      </c>
      <c r="BW309" s="1">
        <f>'BASE METAS)'!FC302</f>
        <v>327</v>
      </c>
      <c r="BX309" s="1">
        <f>'BASE METAS)'!FD302</f>
        <v>135</v>
      </c>
      <c r="BY309" s="1">
        <f>'BASE METAS)'!FE302</f>
        <v>-192</v>
      </c>
      <c r="BZ309" s="1">
        <f>'BASE METAS)'!FF302</f>
        <v>0.41284403669724773</v>
      </c>
      <c r="CA309" s="1">
        <f>'BASE METAS)'!FG302</f>
        <v>135</v>
      </c>
      <c r="CB309" s="1">
        <f>'BASE METAS)'!FH302</f>
        <v>3365</v>
      </c>
      <c r="CC309" s="1">
        <f>'BASE METAS)'!FI302</f>
        <v>3.8571428571428569E-2</v>
      </c>
      <c r="CD309" s="1">
        <f>'BASE METAS)'!FJ302</f>
        <v>3500</v>
      </c>
      <c r="CE309" s="1">
        <f>'BASE METAS)'!FK302</f>
        <v>0</v>
      </c>
      <c r="CF309" s="1">
        <f>'BASE METAS)'!FL302</f>
        <v>337</v>
      </c>
      <c r="CG309" s="1">
        <f>'BASE METAS)'!FM302</f>
        <v>409</v>
      </c>
    </row>
    <row r="310" spans="1:85" ht="25.5" customHeight="1" x14ac:dyDescent="0.25">
      <c r="A310" s="1">
        <f>'BASE METAS)'!A302</f>
        <v>0</v>
      </c>
      <c r="B310" s="7156"/>
      <c r="C310" s="7154"/>
      <c r="D310" s="7154"/>
      <c r="E310" s="7156"/>
      <c r="F310" s="7157"/>
      <c r="G310" s="7157"/>
      <c r="H310" s="7144"/>
      <c r="I310" s="7144"/>
      <c r="J310" s="5707"/>
      <c r="K310" s="5707"/>
      <c r="L310" s="5707"/>
      <c r="M310" s="5707"/>
      <c r="N310" s="5707"/>
      <c r="O310" s="5707"/>
      <c r="P310" s="7107"/>
      <c r="Q310" s="7107"/>
      <c r="R310" s="5698"/>
      <c r="S310" s="5698"/>
      <c r="T310" s="5698"/>
      <c r="U310" s="7748"/>
      <c r="V310" s="5698"/>
      <c r="W310" s="5695"/>
      <c r="X310" s="7145"/>
      <c r="Y310" s="883">
        <f>'BASE METAS)'!Y302</f>
        <v>6</v>
      </c>
      <c r="Z310" s="219" t="str">
        <f>'BASE METAS)'!Z302</f>
        <v>SEÑALIZACIÓN HORIZONTAL (BALIZAMIENTO DE PASOS PEATONALES)</v>
      </c>
      <c r="AA310" s="884" t="str">
        <f>'BASE METAS)'!AA302</f>
        <v>PIEZAS</v>
      </c>
      <c r="AB310" s="887">
        <f>'BASE METAS)'!AB302</f>
        <v>3500</v>
      </c>
      <c r="AC310" s="635">
        <f>'BASE METAS)'!AC302</f>
        <v>550</v>
      </c>
      <c r="AD310" s="889">
        <f>'BASE METAS)'!AD302</f>
        <v>0.15714285714285714</v>
      </c>
      <c r="AE310" s="635">
        <f>'BASE METAS)'!AE302</f>
        <v>990</v>
      </c>
      <c r="AF310" s="905">
        <f>'BASE METAS)'!AF302</f>
        <v>0.28285714285714286</v>
      </c>
      <c r="AG310" s="635">
        <f>'BASE METAS)'!AG302</f>
        <v>990</v>
      </c>
      <c r="AH310" s="889">
        <f>'BASE METAS)'!AH302</f>
        <v>0.28285714285714286</v>
      </c>
      <c r="AI310" s="635">
        <f>'BASE METAS)'!AI302</f>
        <v>718</v>
      </c>
      <c r="AJ310" s="889">
        <f>'BASE METAS)'!AJ302</f>
        <v>0.20514285714285715</v>
      </c>
      <c r="AK310" s="295">
        <f>'BASE METAS)'!AK302</f>
        <v>0.92800000000000005</v>
      </c>
      <c r="AL310" s="1250">
        <f>'BASE METAS)'!AL302</f>
        <v>6</v>
      </c>
      <c r="AM310" s="1019" t="str">
        <f>'BASE METAS)'!AM302</f>
        <v>SEÑALIZACIÓN HORIZONTAL</v>
      </c>
      <c r="AN310" s="1019" t="str">
        <f>'BASE METAS)'!AN302</f>
        <v>MIDE LAS PIEZAS EN LAS QUE SE SEÑALO PASOS PEATONALES, REDUTORES DE VELOCIDAD Y TOPES, REPECTO DE LAS PIEZAS PROGRAMADAS</v>
      </c>
      <c r="AO310" s="1377" t="str">
        <f>'BASE METAS)'!AU302</f>
        <v>DESEMPEÑO</v>
      </c>
      <c r="AP310" s="1020" t="str">
        <f>'BASE METAS)'!AO302</f>
        <v>NUMERO DE PIEZAS SEÑALADAS</v>
      </c>
      <c r="AQ310" s="1020" t="str">
        <f>'BASE METAS)'!AP302</f>
        <v>NÚMERO DE PIEZAS PROGRAMADAS</v>
      </c>
      <c r="AR310" s="863">
        <f>'BASE METAS)'!AQ302</f>
        <v>100</v>
      </c>
      <c r="AS310" s="840" t="str">
        <f>'BASE METAS)'!AR302</f>
        <v>PIEZAS</v>
      </c>
      <c r="AT310" s="1019" t="str">
        <f>'BASE METAS)'!AS302</f>
        <v>EFICACIA</v>
      </c>
      <c r="AU310" s="1490">
        <f>'BASE METAS)'!BO302</f>
        <v>0</v>
      </c>
      <c r="AV310" s="1">
        <f>'BASE METAS)'!BQ302</f>
        <v>3500</v>
      </c>
      <c r="AW310" s="1">
        <f>'BASE METAS)'!BR302</f>
        <v>0</v>
      </c>
      <c r="AX310" s="1">
        <f>'BASE METAS)'!BS302</f>
        <v>990</v>
      </c>
      <c r="AY310" s="1">
        <f>'BASE METAS)'!BT302</f>
        <v>879</v>
      </c>
      <c r="AZ310" s="1">
        <f>'BASE METAS)'!BU302</f>
        <v>111</v>
      </c>
      <c r="BA310" s="1">
        <f>'BASE METAS)'!BV302</f>
        <v>0.88787878787878793</v>
      </c>
      <c r="BB310" s="1">
        <f>'BASE METAS)'!BW302</f>
        <v>879</v>
      </c>
      <c r="BC310" s="1">
        <f>'BASE METAS)'!BX302</f>
        <v>2621</v>
      </c>
      <c r="BD310" s="1">
        <f>'BASE METAS)'!BY302</f>
        <v>0.25114285714285717</v>
      </c>
      <c r="BE310" s="1">
        <f>'BASE METAS)'!CG302</f>
        <v>0</v>
      </c>
      <c r="BF310" s="1">
        <f>'BASE METAS)'!CJ302</f>
        <v>0</v>
      </c>
      <c r="BG310" s="1">
        <f>'BASE METAS)'!CK302</f>
        <v>0</v>
      </c>
      <c r="BH310" s="1">
        <f>'BASE METAS)'!CL302</f>
        <v>0</v>
      </c>
      <c r="BI310" s="1">
        <f>'BASE METAS)'!CM303</f>
        <v>0</v>
      </c>
      <c r="BJ310" s="1">
        <f>'BASE METAS)'!CN303</f>
        <v>0</v>
      </c>
      <c r="BK310" s="1">
        <f>'BASE METAS)'!CO303</f>
        <v>0</v>
      </c>
      <c r="BL310" s="1">
        <f>'BASE METAS)'!CP303</f>
        <v>0</v>
      </c>
      <c r="BM310" s="1">
        <f>'BASE METAS)'!CQ303</f>
        <v>0</v>
      </c>
      <c r="BN310" s="1">
        <f>'BASE METAS)'!CR303</f>
        <v>0</v>
      </c>
      <c r="BO310" s="1">
        <f>'BASE METAS)'!CS303</f>
        <v>0</v>
      </c>
      <c r="BP310" s="1">
        <f>'BASE METAS)'!CT303</f>
        <v>0</v>
      </c>
      <c r="BQ310" s="1">
        <f>'BASE METAS)'!CU303</f>
        <v>66666</v>
      </c>
      <c r="BR310" s="1">
        <f>'BASE METAS)'!CV303</f>
        <v>0</v>
      </c>
      <c r="BS310" s="1">
        <f>'BASE METAS)'!CW303</f>
        <v>200000</v>
      </c>
      <c r="BT310" s="1">
        <f>'BASE METAS)'!CX303</f>
        <v>200000</v>
      </c>
      <c r="BU310" s="1">
        <f>'BASE METAS)'!FA302</f>
        <v>3500</v>
      </c>
      <c r="BV310" s="1">
        <f>'BASE METAS)'!FB302</f>
        <v>0</v>
      </c>
      <c r="BW310" s="1">
        <f>'BASE METAS)'!FC303</f>
        <v>67200</v>
      </c>
      <c r="BX310" s="1">
        <f>'BASE METAS)'!FD303</f>
        <v>2450</v>
      </c>
      <c r="BY310" s="1">
        <f>'BASE METAS)'!FE303</f>
        <v>-64750</v>
      </c>
      <c r="BZ310" s="1">
        <f>'BASE METAS)'!FF303</f>
        <v>3.6458333333333336E-2</v>
      </c>
      <c r="CA310" s="1">
        <f>'BASE METAS)'!FG303</f>
        <v>2450</v>
      </c>
      <c r="CB310" s="1">
        <f>'BASE METAS)'!FH303</f>
        <v>717550</v>
      </c>
      <c r="CC310" s="1">
        <f>'BASE METAS)'!FI303</f>
        <v>3.4027777777777776E-3</v>
      </c>
      <c r="CD310" s="1">
        <f>'BASE METAS)'!FJ303</f>
        <v>720000</v>
      </c>
      <c r="CE310" s="1">
        <f>'BASE METAS)'!FK303</f>
        <v>0</v>
      </c>
      <c r="CF310" s="1">
        <f>'BASE METAS)'!FL303</f>
        <v>69400</v>
      </c>
      <c r="CG310" s="1">
        <f>'BASE METAS)'!FM303</f>
        <v>51274</v>
      </c>
    </row>
    <row r="311" spans="1:85" ht="25.5" customHeight="1" x14ac:dyDescent="0.25">
      <c r="A311" s="1">
        <f>'BASE METAS)'!A303</f>
        <v>0</v>
      </c>
      <c r="B311" s="7156"/>
      <c r="C311" s="7154"/>
      <c r="D311" s="7154"/>
      <c r="E311" s="7156"/>
      <c r="F311" s="7157"/>
      <c r="G311" s="7157"/>
      <c r="H311" s="7144"/>
      <c r="I311" s="7144"/>
      <c r="J311" s="5707"/>
      <c r="K311" s="5707"/>
      <c r="L311" s="5707"/>
      <c r="M311" s="5707"/>
      <c r="N311" s="5707"/>
      <c r="O311" s="5707"/>
      <c r="P311" s="7107"/>
      <c r="Q311" s="7107"/>
      <c r="R311" s="5698"/>
      <c r="S311" s="5698"/>
      <c r="T311" s="5698"/>
      <c r="U311" s="7748"/>
      <c r="V311" s="5698"/>
      <c r="W311" s="5695"/>
      <c r="X311" s="7145"/>
      <c r="Y311" s="883">
        <f>'BASE METAS)'!Y303</f>
        <v>7</v>
      </c>
      <c r="Z311" s="219" t="str">
        <f>'BASE METAS)'!Z303</f>
        <v>SEÑALIZACIÓN HORIZONTAL (BALIZAMIENTO DE GUION-LINEA  CONTINUA)</v>
      </c>
      <c r="AA311" s="884" t="str">
        <f>'BASE METAS)'!AA303</f>
        <v>ML</v>
      </c>
      <c r="AB311" s="887">
        <f>'BASE METAS)'!AB303</f>
        <v>720000</v>
      </c>
      <c r="AC311" s="635">
        <f>'BASE METAS)'!AC303</f>
        <v>113000</v>
      </c>
      <c r="AD311" s="889">
        <f>'BASE METAS)'!AD303</f>
        <v>0.15694444444444444</v>
      </c>
      <c r="AE311" s="635">
        <f>'BASE METAS)'!AE303</f>
        <v>200000</v>
      </c>
      <c r="AF311" s="905">
        <f>'BASE METAS)'!AF303</f>
        <v>0.27777777777777779</v>
      </c>
      <c r="AG311" s="635">
        <f>'BASE METAS)'!AG303</f>
        <v>200000</v>
      </c>
      <c r="AH311" s="889">
        <f>'BASE METAS)'!AH303</f>
        <v>0.27777777777777779</v>
      </c>
      <c r="AI311" s="635">
        <f>'BASE METAS)'!AI303</f>
        <v>237066</v>
      </c>
      <c r="AJ311" s="889">
        <f>'BASE METAS)'!AJ303</f>
        <v>0.32925833333333332</v>
      </c>
      <c r="AK311" s="295">
        <f>'BASE METAS)'!AK303</f>
        <v>1.0417583333333333</v>
      </c>
      <c r="AL311" s="970">
        <f>'BASE METAS)'!AL303</f>
        <v>7</v>
      </c>
      <c r="AM311" s="1019" t="str">
        <f>'BASE METAS)'!AM303</f>
        <v>SEÑALIZACIÓN HORIZONTAL (GUIÓN-LINEA)</v>
      </c>
      <c r="AN311" s="1019" t="str">
        <f>'BASE METAS)'!AN303</f>
        <v>MIDE  LOS METROS LINEALES A LOS QUE SE REALIZO MANTENIMIENTO A GUIONES-LINEAS CONTINUAS, TOMANDO EN CUENTA LA CANTIDAD PROGRAMADA</v>
      </c>
      <c r="AO311" s="1377" t="str">
        <f>'BASE METAS)'!AU303</f>
        <v>DESEMPEÑO</v>
      </c>
      <c r="AP311" s="970" t="str">
        <f>'BASE METAS)'!AO303</f>
        <v>NÚMERO DE METROS LINEALES QUE SE DIO MANTENIMIENTO</v>
      </c>
      <c r="AQ311" s="970" t="str">
        <f>'BASE METAS)'!AP303</f>
        <v>NÚMERO DE METROS CUADRADOS QUE SE PROGRAMARON</v>
      </c>
      <c r="AR311" s="863">
        <f>'BASE METAS)'!AQ303</f>
        <v>100</v>
      </c>
      <c r="AS311" s="1018" t="str">
        <f>'BASE METAS)'!AR303</f>
        <v>ML</v>
      </c>
      <c r="AT311" s="970" t="str">
        <f>'BASE METAS)'!AS303</f>
        <v>EFICACIA</v>
      </c>
      <c r="AU311" s="1483">
        <f>'BASE METAS)'!BO303</f>
        <v>0</v>
      </c>
      <c r="AV311" s="1">
        <f>'BASE METAS)'!BQ303</f>
        <v>720000</v>
      </c>
      <c r="AW311" s="1">
        <f>'BASE METAS)'!BR303</f>
        <v>0</v>
      </c>
      <c r="AX311" s="1">
        <f>'BASE METAS)'!BS303</f>
        <v>200000</v>
      </c>
      <c r="AY311" s="1">
        <f>'BASE METAS)'!BT303</f>
        <v>96549</v>
      </c>
      <c r="AZ311" s="1352">
        <f>'BASE METAS)'!BU303</f>
        <v>103451</v>
      </c>
      <c r="BA311" s="1352">
        <f>'BASE METAS)'!BV303</f>
        <v>0.48274499999999998</v>
      </c>
      <c r="BB311" s="1352">
        <f>'BASE METAS)'!BW303</f>
        <v>96549</v>
      </c>
      <c r="BC311" s="1352">
        <f>'BASE METAS)'!BX303</f>
        <v>623451</v>
      </c>
      <c r="BD311" s="1352">
        <f>'BASE METAS)'!BY303</f>
        <v>0.13409583333333333</v>
      </c>
      <c r="BE311" s="1352">
        <f>'BASE METAS)'!CG303</f>
        <v>0</v>
      </c>
      <c r="BF311" s="1352">
        <f>'BASE METAS)'!CJ303</f>
        <v>0</v>
      </c>
      <c r="BG311" s="1352">
        <f>'BASE METAS)'!CK303</f>
        <v>0</v>
      </c>
      <c r="BH311" s="1352">
        <f>'BASE METAS)'!CL303</f>
        <v>0</v>
      </c>
      <c r="BI311" s="1352">
        <f>'BASE METAS)'!CM304</f>
        <v>0</v>
      </c>
      <c r="BJ311" s="1352">
        <f>'BASE METAS)'!CN304</f>
        <v>0</v>
      </c>
      <c r="BK311" s="1">
        <f>'BASE METAS)'!CO304</f>
        <v>0</v>
      </c>
      <c r="BL311" s="1">
        <f>'BASE METAS)'!CP304</f>
        <v>0</v>
      </c>
      <c r="BM311" s="1">
        <f>'BASE METAS)'!CQ304</f>
        <v>0</v>
      </c>
      <c r="BN311" s="1">
        <f>'BASE METAS)'!CR304</f>
        <v>0</v>
      </c>
      <c r="BO311" s="1">
        <f>'BASE METAS)'!CS304</f>
        <v>0</v>
      </c>
      <c r="BP311" s="1">
        <f>'BASE METAS)'!CT304</f>
        <v>0</v>
      </c>
      <c r="BQ311" s="1">
        <f>'BASE METAS)'!CU304</f>
        <v>0</v>
      </c>
      <c r="BR311" s="1">
        <f>'BASE METAS)'!CV304</f>
        <v>0</v>
      </c>
      <c r="BS311" s="1">
        <f>'BASE METAS)'!CW304</f>
        <v>1500</v>
      </c>
      <c r="BT311" s="1">
        <f>'BASE METAS)'!CX304</f>
        <v>1500</v>
      </c>
      <c r="BU311" s="1">
        <f>'BASE METAS)'!FA303</f>
        <v>720000</v>
      </c>
      <c r="BV311" s="1">
        <f>'BASE METAS)'!FB303</f>
        <v>0</v>
      </c>
      <c r="BW311" s="1">
        <f>'BASE METAS)'!FC304</f>
        <v>500</v>
      </c>
      <c r="BX311" s="1">
        <f>'BASE METAS)'!FD304</f>
        <v>195</v>
      </c>
      <c r="BY311" s="1">
        <f>'BASE METAS)'!FE304</f>
        <v>-305</v>
      </c>
      <c r="BZ311" s="1">
        <f>'BASE METAS)'!FF304</f>
        <v>0.39</v>
      </c>
      <c r="CA311" s="1">
        <f>'BASE METAS)'!FG304</f>
        <v>195</v>
      </c>
      <c r="CB311" s="1">
        <f>'BASE METAS)'!FH304</f>
        <v>5105</v>
      </c>
      <c r="CC311" s="1">
        <f>'BASE METAS)'!FI304</f>
        <v>3.6792452830188678E-2</v>
      </c>
      <c r="CD311" s="1">
        <f>'BASE METAS)'!FJ304</f>
        <v>5300</v>
      </c>
      <c r="CE311" s="1">
        <f>'BASE METAS)'!FK304</f>
        <v>0</v>
      </c>
      <c r="CF311" s="1">
        <f>'BASE METAS)'!FL304</f>
        <v>500</v>
      </c>
      <c r="CG311" s="1">
        <f>'BASE METAS)'!FM304</f>
        <v>775</v>
      </c>
    </row>
    <row r="312" spans="1:85" ht="25.5" customHeight="1" x14ac:dyDescent="0.25">
      <c r="A312" s="1">
        <f>'BASE METAS)'!A304</f>
        <v>0</v>
      </c>
      <c r="B312" s="7156"/>
      <c r="C312" s="7154"/>
      <c r="D312" s="7154"/>
      <c r="E312" s="7156"/>
      <c r="F312" s="7157"/>
      <c r="G312" s="7157"/>
      <c r="H312" s="7144"/>
      <c r="I312" s="7144"/>
      <c r="J312" s="5707"/>
      <c r="K312" s="5707"/>
      <c r="L312" s="5707"/>
      <c r="M312" s="5707"/>
      <c r="N312" s="5707"/>
      <c r="O312" s="5707"/>
      <c r="P312" s="7107"/>
      <c r="Q312" s="7107"/>
      <c r="R312" s="5698"/>
      <c r="S312" s="5698"/>
      <c r="T312" s="5698"/>
      <c r="U312" s="7748"/>
      <c r="V312" s="5698"/>
      <c r="W312" s="5695"/>
      <c r="X312" s="7145"/>
      <c r="Y312" s="883">
        <f>'BASE METAS)'!Y304</f>
        <v>8</v>
      </c>
      <c r="Z312" s="219" t="str">
        <f>'BASE METAS)'!Z304</f>
        <v>SEÑALIZACIÓN HORIZONTAL (REDUCTORES DE VELOCIDAD)</v>
      </c>
      <c r="AA312" s="884" t="str">
        <f>'BASE METAS)'!AA304</f>
        <v>PIEZAS</v>
      </c>
      <c r="AB312" s="887">
        <f>'BASE METAS)'!AB304</f>
        <v>5300</v>
      </c>
      <c r="AC312" s="890">
        <f>'BASE METAS)'!AC304</f>
        <v>850</v>
      </c>
      <c r="AD312" s="889">
        <f>'BASE METAS)'!AD304</f>
        <v>0.16037735849056603</v>
      </c>
      <c r="AE312" s="890">
        <f>'BASE METAS)'!AE304</f>
        <v>1500</v>
      </c>
      <c r="AF312" s="905">
        <f>'BASE METAS)'!AF304</f>
        <v>0.28301886792452829</v>
      </c>
      <c r="AG312" s="635">
        <f>'BASE METAS)'!AG304</f>
        <v>1500</v>
      </c>
      <c r="AH312" s="889">
        <f>'BASE METAS)'!AH304</f>
        <v>0.28301886792452829</v>
      </c>
      <c r="AI312" s="635">
        <f>'BASE METAS)'!AI304</f>
        <v>637</v>
      </c>
      <c r="AJ312" s="889">
        <f>'BASE METAS)'!AJ304</f>
        <v>0.12018867924528302</v>
      </c>
      <c r="AK312" s="295">
        <f>'BASE METAS)'!AK304</f>
        <v>0.84660377358490557</v>
      </c>
      <c r="AL312" s="970">
        <f>'BASE METAS)'!AL304</f>
        <v>8</v>
      </c>
      <c r="AM312" s="1019" t="str">
        <f>'BASE METAS)'!AM304</f>
        <v>SEÑALIZACIÓN HORIZONTAL (REDUCTORES DE VELOCIDAD)</v>
      </c>
      <c r="AN312" s="1019" t="str">
        <f>'BASE METAS)'!AN304</f>
        <v>MIDE LAS PIEZAS EN LAS QUE SE SEÑALO PASOS PEATONALES, REDUTORES DE VELOCIDAD Y TOPES, REPECTO DE LAS PIEZAS PROGRAMADAS</v>
      </c>
      <c r="AO312" s="1377" t="str">
        <f>'BASE METAS)'!AU304</f>
        <v>DESEMPEÑO</v>
      </c>
      <c r="AP312" s="1019" t="str">
        <f>'BASE METAS)'!AO304</f>
        <v>NÚMERO DE PIEZAS SEÑALADAS</v>
      </c>
      <c r="AQ312" s="1019" t="str">
        <f>'BASE METAS)'!AP304</f>
        <v>NÚMERO DE PIEZAS PROGRAMADAS</v>
      </c>
      <c r="AR312" s="863">
        <f>'BASE METAS)'!AQ304</f>
        <v>100</v>
      </c>
      <c r="AS312" s="840" t="str">
        <f>'BASE METAS)'!AR304</f>
        <v>PIEZAS</v>
      </c>
      <c r="AT312" s="970" t="str">
        <f>'BASE METAS)'!AS304</f>
        <v>EFICACIA</v>
      </c>
      <c r="AU312" s="1483">
        <f>'BASE METAS)'!BO304</f>
        <v>0</v>
      </c>
      <c r="AV312" s="1">
        <f>'BASE METAS)'!BQ304</f>
        <v>5300</v>
      </c>
      <c r="AW312" s="1">
        <f>'BASE METAS)'!BR304</f>
        <v>0</v>
      </c>
      <c r="AX312" s="1">
        <f>'BASE METAS)'!BS304</f>
        <v>1500</v>
      </c>
      <c r="AY312" s="1">
        <f>'BASE METAS)'!BT304</f>
        <v>2385</v>
      </c>
      <c r="AZ312" s="1352">
        <f>'BASE METAS)'!BU304</f>
        <v>-885</v>
      </c>
      <c r="BA312" s="1352">
        <f>'BASE METAS)'!BV304</f>
        <v>1.59</v>
      </c>
      <c r="BB312" s="1352">
        <f>'BASE METAS)'!BW304</f>
        <v>2385</v>
      </c>
      <c r="BC312" s="1352">
        <f>'BASE METAS)'!BX304</f>
        <v>2915</v>
      </c>
      <c r="BD312" s="1352">
        <f>'BASE METAS)'!BY304</f>
        <v>0.45</v>
      </c>
      <c r="BE312" s="1352">
        <f>'BASE METAS)'!CG304</f>
        <v>0</v>
      </c>
      <c r="BF312" s="1352">
        <f>'BASE METAS)'!CJ304</f>
        <v>0</v>
      </c>
      <c r="BG312" s="1352">
        <f>'BASE METAS)'!CK304</f>
        <v>0</v>
      </c>
      <c r="BH312" s="1352">
        <f>'BASE METAS)'!CL304</f>
        <v>0</v>
      </c>
      <c r="BI312" s="1352">
        <f>'BASE METAS)'!CM305</f>
        <v>0</v>
      </c>
      <c r="BJ312" s="1352">
        <f>'BASE METAS)'!CN305</f>
        <v>0</v>
      </c>
      <c r="BK312" s="1">
        <f>'BASE METAS)'!CO305</f>
        <v>0</v>
      </c>
      <c r="BL312" s="1">
        <f>'BASE METAS)'!CP305</f>
        <v>0</v>
      </c>
      <c r="BM312" s="1">
        <f>'BASE METAS)'!CQ305</f>
        <v>0</v>
      </c>
      <c r="BN312" s="1">
        <f>'BASE METAS)'!CR305</f>
        <v>0</v>
      </c>
      <c r="BO312" s="1">
        <f>'BASE METAS)'!CS305</f>
        <v>0</v>
      </c>
      <c r="BP312" s="1">
        <f>'BASE METAS)'!CT305</f>
        <v>0</v>
      </c>
      <c r="BQ312" s="1">
        <f>'BASE METAS)'!CU305</f>
        <v>0</v>
      </c>
      <c r="BR312" s="1">
        <f>'BASE METAS)'!CV305</f>
        <v>0</v>
      </c>
      <c r="BS312" s="1">
        <f>'BASE METAS)'!CW305</f>
        <v>0</v>
      </c>
      <c r="BT312" s="1">
        <f>'BASE METAS)'!CX305</f>
        <v>0</v>
      </c>
      <c r="BU312" s="1">
        <f>'BASE METAS)'!FA304</f>
        <v>5300</v>
      </c>
      <c r="BV312" s="1">
        <f>'BASE METAS)'!FB304</f>
        <v>0</v>
      </c>
      <c r="BW312" s="1">
        <f>'BASE METAS)'!FC305</f>
        <v>0.05</v>
      </c>
      <c r="BX312" s="1">
        <f>'BASE METAS)'!FD305</f>
        <v>7.0000000000000007E-2</v>
      </c>
      <c r="BY312" s="1">
        <f>'BASE METAS)'!FE305</f>
        <v>2.0000000000000004E-2</v>
      </c>
      <c r="BZ312" s="1">
        <f>'BASE METAS)'!FF305</f>
        <v>1.4000000000000001</v>
      </c>
      <c r="CA312" s="1">
        <f>'BASE METAS)'!FG305</f>
        <v>0.18</v>
      </c>
      <c r="CB312" s="1">
        <f>'BASE METAS)'!FH305</f>
        <v>0.82000000000000006</v>
      </c>
      <c r="CC312" s="1">
        <f>'BASE METAS)'!FI305</f>
        <v>0.18</v>
      </c>
      <c r="CD312" s="1">
        <f>'BASE METAS)'!FJ305</f>
        <v>1</v>
      </c>
      <c r="CE312" s="1">
        <f>'BASE METAS)'!FK305</f>
        <v>0</v>
      </c>
      <c r="CF312" s="1">
        <f>'BASE METAS)'!FL305</f>
        <v>0.05</v>
      </c>
      <c r="CG312" s="1">
        <f>'BASE METAS)'!FM305</f>
        <v>0.04</v>
      </c>
    </row>
    <row r="313" spans="1:85" ht="25.5" customHeight="1" x14ac:dyDescent="0.25">
      <c r="A313" s="1">
        <f>'BASE METAS)'!A305</f>
        <v>0</v>
      </c>
      <c r="B313" s="7156"/>
      <c r="C313" s="7154"/>
      <c r="D313" s="7154"/>
      <c r="E313" s="7156"/>
      <c r="F313" s="7157"/>
      <c r="G313" s="7157"/>
      <c r="H313" s="7144"/>
      <c r="I313" s="7144"/>
      <c r="J313" s="5708"/>
      <c r="K313" s="5708"/>
      <c r="L313" s="5708"/>
      <c r="M313" s="5708"/>
      <c r="N313" s="5708"/>
      <c r="O313" s="5708"/>
      <c r="P313" s="7108"/>
      <c r="Q313" s="7108"/>
      <c r="R313" s="5699"/>
      <c r="S313" s="5699"/>
      <c r="T313" s="5699"/>
      <c r="U313" s="7749"/>
      <c r="V313" s="5699"/>
      <c r="W313" s="5695"/>
      <c r="X313" s="7145"/>
      <c r="Y313" s="916">
        <f>'BASE METAS)'!Y305</f>
        <v>9</v>
      </c>
      <c r="Z313" s="507" t="str">
        <f>'BASE METAS)'!Z305</f>
        <v>DESGRAFITADO (MANTENIMIENTO DEL EQUIPO URBANO)</v>
      </c>
      <c r="AA313" s="891" t="str">
        <f>'BASE METAS)'!AA305</f>
        <v>M2</v>
      </c>
      <c r="AB313" s="892">
        <f>'BASE METAS)'!AB305</f>
        <v>1</v>
      </c>
      <c r="AC313" s="901" t="str">
        <f>'BASE METAS)'!AC305</f>
        <v>0,10</v>
      </c>
      <c r="AD313" s="902" t="e">
        <f>'BASE METAS)'!AD305</f>
        <v>#VALUE!</v>
      </c>
      <c r="AE313" s="901">
        <f>'BASE METAS)'!AE305</f>
        <v>0.28000000000000003</v>
      </c>
      <c r="AF313" s="902">
        <f>'BASE METAS)'!AF305</f>
        <v>0.28000000000000003</v>
      </c>
      <c r="AG313" s="903">
        <f>'BASE METAS)'!AG305</f>
        <v>0</v>
      </c>
      <c r="AH313" s="902">
        <f>'BASE METAS)'!AH305</f>
        <v>0</v>
      </c>
      <c r="AI313" s="903">
        <f>'BASE METAS)'!AI305</f>
        <v>22566</v>
      </c>
      <c r="AJ313" s="902">
        <f>'BASE METAS)'!AJ305</f>
        <v>22566</v>
      </c>
      <c r="AK313" s="295" t="e">
        <f>'BASE METAS)'!AK305</f>
        <v>#VALUE!</v>
      </c>
      <c r="AL313" s="1250">
        <f>'BASE METAS)'!AL305</f>
        <v>9</v>
      </c>
      <c r="AM313" s="1019" t="str">
        <f>'BASE METAS)'!AM305</f>
        <v>DESGRAFITADO</v>
      </c>
      <c r="AN313" s="1019" t="str">
        <f>'BASE METAS)'!AN305</f>
        <v>MIDE  LOS METROS LINEALES A LOS QUE SE REALIZO DESGRAFITADO (MANTENIMIENTO DE  EQUIPO URBANO, TOMANDO EN CUENTA LA CANTIDAD PROGRAMADA</v>
      </c>
      <c r="AO313" s="1377" t="str">
        <f>'BASE METAS)'!AU305</f>
        <v>DESEMPEÑO</v>
      </c>
      <c r="AP313" s="970" t="str">
        <f>'BASE METAS)'!AO305</f>
        <v>NÚMERO DE METROS LINEAS EN LOS QUE SE DIO MANTENIMIENTO</v>
      </c>
      <c r="AQ313" s="970" t="str">
        <f>'BASE METAS)'!AP305</f>
        <v>NÚMERO DE METROS LINEAS QUE SE PROGRAMARON</v>
      </c>
      <c r="AR313" s="863">
        <f>'BASE METAS)'!AQ305</f>
        <v>100</v>
      </c>
      <c r="AS313" s="1018" t="str">
        <f>'BASE METAS)'!AR305</f>
        <v>M2</v>
      </c>
      <c r="AT313" s="970" t="str">
        <f>'BASE METAS)'!AS305</f>
        <v>EFICACIA</v>
      </c>
      <c r="AU313" s="1483">
        <f>'BASE METAS)'!BO305</f>
        <v>0</v>
      </c>
      <c r="AV313" s="1">
        <f>'BASE METAS)'!BQ305</f>
        <v>1</v>
      </c>
      <c r="AW313" s="1340">
        <f>'BASE METAS)'!BR305</f>
        <v>0</v>
      </c>
      <c r="AX313" s="1352">
        <f>'BASE METAS)'!BS305</f>
        <v>0.28000000000000003</v>
      </c>
      <c r="AY313" s="1340">
        <f>'BASE METAS)'!BT305</f>
        <v>11174</v>
      </c>
      <c r="AZ313" s="1340">
        <f>'BASE METAS)'!BU305</f>
        <v>-11173.72</v>
      </c>
      <c r="BA313" s="1340">
        <f>'BASE METAS)'!BV305</f>
        <v>39907.142857142855</v>
      </c>
      <c r="BB313" s="1340">
        <f>'BASE METAS)'!BW305</f>
        <v>20174</v>
      </c>
      <c r="BC313" s="1340">
        <f>'BASE METAS)'!BX305</f>
        <v>-20173</v>
      </c>
      <c r="BD313" s="1340">
        <f>'BASE METAS)'!BY305</f>
        <v>20174</v>
      </c>
      <c r="BE313" s="1340">
        <f>'BASE METAS)'!CG305</f>
        <v>9000</v>
      </c>
      <c r="BF313" s="1340">
        <f>'BASE METAS)'!CJ305</f>
        <v>0</v>
      </c>
      <c r="BG313" s="1352">
        <f>'BASE METAS)'!CK305</f>
        <v>0</v>
      </c>
      <c r="BH313" s="1352">
        <f>'BASE METAS)'!CL305</f>
        <v>0</v>
      </c>
      <c r="BI313" s="1352" t="e">
        <f>'BASE METAS)'!#REF!</f>
        <v>#REF!</v>
      </c>
      <c r="BJ313" s="1352" t="e">
        <f>'BASE METAS)'!#REF!</f>
        <v>#REF!</v>
      </c>
      <c r="BK313" s="1" t="e">
        <f>'BASE METAS)'!#REF!</f>
        <v>#REF!</v>
      </c>
      <c r="BL313" s="1" t="e">
        <f>'BASE METAS)'!#REF!</f>
        <v>#REF!</v>
      </c>
      <c r="BM313" s="1" t="e">
        <f>'BASE METAS)'!#REF!</f>
        <v>#REF!</v>
      </c>
      <c r="BN313" s="1" t="e">
        <f>'BASE METAS)'!#REF!</f>
        <v>#REF!</v>
      </c>
      <c r="BO313" s="1" t="e">
        <f>'BASE METAS)'!#REF!</f>
        <v>#REF!</v>
      </c>
      <c r="BP313" s="1" t="e">
        <f>'BASE METAS)'!#REF!</f>
        <v>#REF!</v>
      </c>
      <c r="BQ313" s="1" t="e">
        <f>'BASE METAS)'!#REF!</f>
        <v>#REF!</v>
      </c>
      <c r="BR313" s="1" t="e">
        <f>'BASE METAS)'!#REF!</f>
        <v>#REF!</v>
      </c>
      <c r="BS313" s="1" t="e">
        <f>'BASE METAS)'!#REF!</f>
        <v>#REF!</v>
      </c>
      <c r="BT313" s="1" t="e">
        <f>'BASE METAS)'!#REF!</f>
        <v>#REF!</v>
      </c>
      <c r="BU313" s="1">
        <f>'BASE METAS)'!FA305</f>
        <v>1</v>
      </c>
      <c r="BV313" s="1">
        <f>'BASE METAS)'!FB305</f>
        <v>0</v>
      </c>
      <c r="BW313" s="1" t="e">
        <f>'BASE METAS)'!#REF!</f>
        <v>#REF!</v>
      </c>
      <c r="BX313" s="1" t="e">
        <f>'BASE METAS)'!#REF!</f>
        <v>#REF!</v>
      </c>
      <c r="BY313" s="1" t="e">
        <f>'BASE METAS)'!#REF!</f>
        <v>#REF!</v>
      </c>
      <c r="BZ313" s="1" t="e">
        <f>'BASE METAS)'!#REF!</f>
        <v>#REF!</v>
      </c>
      <c r="CA313" s="1" t="e">
        <f>'BASE METAS)'!#REF!</f>
        <v>#REF!</v>
      </c>
      <c r="CB313" s="1" t="e">
        <f>'BASE METAS)'!#REF!</f>
        <v>#REF!</v>
      </c>
      <c r="CC313" s="1" t="e">
        <f>'BASE METAS)'!#REF!</f>
        <v>#REF!</v>
      </c>
      <c r="CD313" s="1" t="e">
        <f>'BASE METAS)'!#REF!</f>
        <v>#REF!</v>
      </c>
      <c r="CE313" s="1" t="e">
        <f>'BASE METAS)'!#REF!</f>
        <v>#REF!</v>
      </c>
      <c r="CF313" s="1" t="e">
        <f>'BASE METAS)'!#REF!</f>
        <v>#REF!</v>
      </c>
      <c r="CG313" s="1" t="e">
        <f>'BASE METAS)'!#REF!</f>
        <v>#REF!</v>
      </c>
    </row>
    <row r="314" spans="1:85" ht="38.25" customHeight="1" x14ac:dyDescent="0.25">
      <c r="A314" s="1">
        <f>'BASE METAS)'!A306</f>
        <v>48</v>
      </c>
      <c r="B314" s="7156"/>
      <c r="C314" s="7154">
        <f>'BASE METAS)'!C306</f>
        <v>1006</v>
      </c>
      <c r="D314" s="7154">
        <f>'BASE METAS)'!D306</f>
        <v>7</v>
      </c>
      <c r="E314" s="7156" t="str">
        <f>'BASE METAS)'!E306</f>
        <v>ALUMBRADO PÚBLICO</v>
      </c>
      <c r="F314" s="7175" t="str">
        <f>'BASE METAS)'!F306</f>
        <v>H00</v>
      </c>
      <c r="G314" s="7175" t="str">
        <f>'BASE METAS)'!G306</f>
        <v>127</v>
      </c>
      <c r="H314" s="7144" t="str">
        <f>'BASE METAS)'!H306</f>
        <v>10</v>
      </c>
      <c r="I314" s="7144" t="str">
        <f>'BASE METAS)'!I306</f>
        <v>04</v>
      </c>
      <c r="J314" s="5706" t="str">
        <f>'BASE METAS)'!J306</f>
        <v>01</v>
      </c>
      <c r="K314" s="5706" t="str">
        <f>'BASE METAS)'!K306</f>
        <v>02</v>
      </c>
      <c r="L314" s="5706" t="str">
        <f>'BASE METAS)'!L306</f>
        <v>01</v>
      </c>
      <c r="M314" s="5706" t="str">
        <f>'BASE METAS)'!M306</f>
        <v>101</v>
      </c>
      <c r="N314" s="5706" t="str">
        <f>'BASE METAS)'!N306</f>
        <v>Servicios Públicos</v>
      </c>
      <c r="O314" s="5706" t="str">
        <f>'BASE METAS)'!O306</f>
        <v>Alumbrado Público</v>
      </c>
      <c r="P314" s="7106" t="str">
        <f>'BASE METAS)'!P306</f>
        <v>Desarrollo regional, urbano y ecología</v>
      </c>
      <c r="Q314" s="5697" t="str">
        <f>'BASE METAS)'!Q306</f>
        <v>Servicios públicos y electricidad</v>
      </c>
      <c r="R314" s="5706" t="str">
        <f>'BASE METAS)'!R306</f>
        <v>Energía</v>
      </c>
      <c r="S314" s="5697" t="str">
        <f>'BASE METAS)'!S306</f>
        <v>Alumbrado público</v>
      </c>
      <c r="T314" s="5706" t="str">
        <f>'BASE METAS)'!T306</f>
        <v>Alumbrado público</v>
      </c>
      <c r="U314" s="7747" t="str">
        <f>'BASE METAS)'!U306</f>
        <v>Mantener en operatividad el mantenimiento de postes de madera, metálicos y concreto mediante la alicación de pintura, así como el servicio de energía eléctrica en espacio públicos, calles y avenidas, para incrementar las condiciones de seguridad vial y peatonal, contribuyendo al embellecimiento del entorno de la imagen urbana del municipio, apegándose a la norma técnica aplicable y a los lineamientos de ahorro de energía.</v>
      </c>
      <c r="V314" s="5697" t="str">
        <f>'BASE METAS)'!V306</f>
        <v>Tlalnepantla Progresista</v>
      </c>
      <c r="W314" s="5694">
        <f>'BASE METAS)'!W306</f>
        <v>31833891</v>
      </c>
      <c r="X314" s="7102" t="str">
        <f>'BASE METAS)'!X306</f>
        <v xml:space="preserve">SUBDIRECCIÓN DE ALUMBRADO PÚBLICO Y VIALIDADES </v>
      </c>
      <c r="Y314" s="913">
        <f>'BASE METAS)'!Y306</f>
        <v>1</v>
      </c>
      <c r="Z314" s="499" t="str">
        <f>'BASE METAS)'!Z306</f>
        <v xml:space="preserve">ATENDER REPORTES DE ALUMBRADIO PÚBLICO SOLICITADOS POR LA CIUDADANIA </v>
      </c>
      <c r="AA314" s="909" t="str">
        <f>'BASE METAS)'!AA306</f>
        <v>REPORTE</v>
      </c>
      <c r="AB314" s="910">
        <f>'BASE METAS)'!AB306</f>
        <v>13000</v>
      </c>
      <c r="AC314" s="911">
        <f>'BASE METAS)'!AC306</f>
        <v>2100</v>
      </c>
      <c r="AD314" s="912">
        <f>'BASE METAS)'!AD306</f>
        <v>0.16153846153846155</v>
      </c>
      <c r="AE314" s="911">
        <f>'BASE METAS)'!AE306</f>
        <v>3600</v>
      </c>
      <c r="AF314" s="912">
        <f>'BASE METAS)'!AF306</f>
        <v>0.27692307692307694</v>
      </c>
      <c r="AG314" s="911">
        <f>'BASE METAS)'!AG306</f>
        <v>3600</v>
      </c>
      <c r="AH314" s="912">
        <f>'BASE METAS)'!AH306</f>
        <v>0.27692307692307694</v>
      </c>
      <c r="AI314" s="911">
        <f>'BASE METAS)'!AI306</f>
        <v>3700</v>
      </c>
      <c r="AJ314" s="912">
        <f>'BASE METAS)'!AJ306</f>
        <v>0.2846153846153846</v>
      </c>
      <c r="AK314" s="211">
        <f>'BASE METAS)'!AK306</f>
        <v>1</v>
      </c>
      <c r="AL314" s="1250">
        <f>'BASE METAS)'!AL306</f>
        <v>1</v>
      </c>
      <c r="AM314" s="1019" t="str">
        <f>'BASE METAS)'!AM306</f>
        <v xml:space="preserve">ATENCIÓN DE REPORTES DE SERVICIO AL ALUMBRADO </v>
      </c>
      <c r="AN314" s="1019" t="str">
        <f>'BASE METAS)'!AN306</f>
        <v>MIDE REPORTES REALIZADOS DEL ALUMBRADO PÚBLICO, CON RESPECTO A LO PROGRAMADO</v>
      </c>
      <c r="AO314" s="1377" t="str">
        <f>'BASE METAS)'!AU306</f>
        <v>DESEMPEÑO</v>
      </c>
      <c r="AP314" s="1020" t="str">
        <f>'BASE METAS)'!AO306</f>
        <v>NÚMERO DE REPORTES REALIDOS</v>
      </c>
      <c r="AQ314" s="1020" t="str">
        <f>'BASE METAS)'!AP306</f>
        <v>NÚMERO DE REPORTES PROGRAMADOS</v>
      </c>
      <c r="AR314" s="863">
        <f>'BASE METAS)'!AQ306</f>
        <v>100</v>
      </c>
      <c r="AS314" s="840" t="str">
        <f>'BASE METAS)'!AR306</f>
        <v>REPORTE</v>
      </c>
      <c r="AT314" s="1019" t="str">
        <f>'BASE METAS)'!AS306</f>
        <v>EFICACIA</v>
      </c>
      <c r="AU314" s="1490">
        <f>'BASE METAS)'!BO306</f>
        <v>0</v>
      </c>
      <c r="AV314" s="1">
        <f>'BASE METAS)'!BQ306</f>
        <v>13000</v>
      </c>
      <c r="AW314" s="1352">
        <f>'BASE METAS)'!BR306</f>
        <v>0</v>
      </c>
      <c r="AX314" s="1352">
        <f>'BASE METAS)'!BS306</f>
        <v>3600</v>
      </c>
      <c r="AY314" s="1352">
        <f>'BASE METAS)'!BT306</f>
        <v>2907</v>
      </c>
      <c r="AZ314" s="1352">
        <f>'BASE METAS)'!BU306</f>
        <v>693</v>
      </c>
      <c r="BA314" s="1352">
        <f>'BASE METAS)'!BV306</f>
        <v>0.8075</v>
      </c>
      <c r="BB314" s="1352">
        <f>'BASE METAS)'!BW306</f>
        <v>7080</v>
      </c>
      <c r="BC314" s="1352">
        <f>'BASE METAS)'!BX306</f>
        <v>5920</v>
      </c>
      <c r="BD314" s="1352">
        <f>'BASE METAS)'!BY306</f>
        <v>0.54461538461538461</v>
      </c>
      <c r="BE314" s="1352">
        <f>'BASE METAS)'!CG306</f>
        <v>4173</v>
      </c>
      <c r="BF314" s="1352">
        <f>'BASE METAS)'!CJ306</f>
        <v>0</v>
      </c>
      <c r="BG314" s="1352">
        <f>'BASE METAS)'!CK306</f>
        <v>0</v>
      </c>
      <c r="BH314" s="1352">
        <f>'BASE METAS)'!CL306</f>
        <v>0</v>
      </c>
      <c r="BI314" s="1340">
        <f>'BASE METAS)'!CM306</f>
        <v>0</v>
      </c>
      <c r="BJ314" s="1340">
        <f>'BASE METAS)'!CN306</f>
        <v>0</v>
      </c>
      <c r="BK314" s="1340">
        <f>'BASE METAS)'!CO306</f>
        <v>0</v>
      </c>
      <c r="BL314" s="1">
        <f>'BASE METAS)'!CP306</f>
        <v>0</v>
      </c>
      <c r="BM314" s="1">
        <f>'BASE METAS)'!CQ306</f>
        <v>0</v>
      </c>
      <c r="BN314" s="1">
        <f>'BASE METAS)'!CR306</f>
        <v>0</v>
      </c>
      <c r="BO314" s="1">
        <f>'BASE METAS)'!CS306</f>
        <v>0</v>
      </c>
      <c r="BP314" s="1">
        <f>'BASE METAS)'!CT306</f>
        <v>0</v>
      </c>
      <c r="BQ314" s="1">
        <f>'BASE METAS)'!CU306</f>
        <v>0</v>
      </c>
      <c r="BR314" s="1">
        <f>'BASE METAS)'!CV306</f>
        <v>0</v>
      </c>
      <c r="BS314" s="1">
        <f>'BASE METAS)'!CW306</f>
        <v>3600</v>
      </c>
      <c r="BT314" s="1">
        <f>'BASE METAS)'!CX306</f>
        <v>3600</v>
      </c>
      <c r="BU314" s="1" t="e">
        <f>'BASE METAS)'!#REF!</f>
        <v>#REF!</v>
      </c>
      <c r="BV314" s="1" t="e">
        <f>'BASE METAS)'!#REF!</f>
        <v>#REF!</v>
      </c>
      <c r="BW314" s="1" t="e">
        <f>'BASE METAS)'!#REF!</f>
        <v>#REF!</v>
      </c>
      <c r="BX314" s="1" t="e">
        <f>'BASE METAS)'!#REF!</f>
        <v>#REF!</v>
      </c>
      <c r="BY314" s="1" t="e">
        <f>'BASE METAS)'!#REF!</f>
        <v>#REF!</v>
      </c>
      <c r="BZ314" s="1" t="e">
        <f>'BASE METAS)'!#REF!</f>
        <v>#REF!</v>
      </c>
      <c r="CA314" s="1" t="e">
        <f>'BASE METAS)'!#REF!</f>
        <v>#REF!</v>
      </c>
      <c r="CB314" s="1" t="e">
        <f>'BASE METAS)'!#REF!</f>
        <v>#REF!</v>
      </c>
      <c r="CC314" s="1" t="e">
        <f>'BASE METAS)'!#REF!</f>
        <v>#REF!</v>
      </c>
      <c r="CD314" s="1" t="e">
        <f>'BASE METAS)'!#REF!</f>
        <v>#REF!</v>
      </c>
      <c r="CE314" s="1" t="e">
        <f>'BASE METAS)'!#REF!</f>
        <v>#REF!</v>
      </c>
      <c r="CF314" s="1" t="e">
        <f>'BASE METAS)'!#REF!</f>
        <v>#REF!</v>
      </c>
      <c r="CG314" s="1" t="e">
        <f>'BASE METAS)'!#REF!</f>
        <v>#REF!</v>
      </c>
    </row>
    <row r="315" spans="1:85" ht="89.25" x14ac:dyDescent="0.25">
      <c r="A315" s="1">
        <f>'BASE METAS)'!A307</f>
        <v>0</v>
      </c>
      <c r="B315" s="7156"/>
      <c r="C315" s="7154"/>
      <c r="D315" s="7154"/>
      <c r="E315" s="7156"/>
      <c r="F315" s="7175"/>
      <c r="G315" s="7175"/>
      <c r="H315" s="7144"/>
      <c r="I315" s="7144"/>
      <c r="J315" s="5707"/>
      <c r="K315" s="5707"/>
      <c r="L315" s="5707"/>
      <c r="M315" s="5707"/>
      <c r="N315" s="5707"/>
      <c r="O315" s="5707"/>
      <c r="P315" s="7107"/>
      <c r="Q315" s="5698"/>
      <c r="R315" s="5707"/>
      <c r="S315" s="5698"/>
      <c r="T315" s="5707"/>
      <c r="U315" s="7748"/>
      <c r="V315" s="5698"/>
      <c r="W315" s="5695"/>
      <c r="X315" s="7145"/>
      <c r="Y315" s="883">
        <f>'BASE METAS)'!Y307</f>
        <v>2</v>
      </c>
      <c r="Z315" s="219" t="str">
        <f>'BASE METAS)'!Z307</f>
        <v xml:space="preserve">RESTABLECER EL SERVICIO DE ALUMBRADO PÚBLICO </v>
      </c>
      <c r="AA315" s="884" t="str">
        <f>'BASE METAS)'!AA307</f>
        <v xml:space="preserve">REPARACIÓN </v>
      </c>
      <c r="AB315" s="887">
        <f>'BASE METAS)'!AB307</f>
        <v>5000</v>
      </c>
      <c r="AC315" s="917">
        <f>'BASE METAS)'!AC307</f>
        <v>800</v>
      </c>
      <c r="AD315" s="905">
        <f>'BASE METAS)'!AD307</f>
        <v>0.16</v>
      </c>
      <c r="AE315" s="917">
        <f>'BASE METAS)'!AE307</f>
        <v>1400</v>
      </c>
      <c r="AF315" s="905">
        <f>'BASE METAS)'!AF307</f>
        <v>0.28000000000000003</v>
      </c>
      <c r="AG315" s="917">
        <f>'BASE METAS)'!AG307</f>
        <v>1400</v>
      </c>
      <c r="AH315" s="905">
        <f>'BASE METAS)'!AH307</f>
        <v>0.28000000000000003</v>
      </c>
      <c r="AI315" s="917">
        <f>'BASE METAS)'!AI307</f>
        <v>4201</v>
      </c>
      <c r="AJ315" s="905">
        <f>'BASE METAS)'!AJ307</f>
        <v>0.84019999999999995</v>
      </c>
      <c r="AK315" s="211">
        <f>'BASE METAS)'!AK307</f>
        <v>1.5602</v>
      </c>
      <c r="AL315" s="970">
        <f>'BASE METAS)'!AL307</f>
        <v>2</v>
      </c>
      <c r="AM315" s="1019" t="str">
        <f>'BASE METAS)'!AM307</f>
        <v>RESTABLECER EL SERVICIO DE ALUMBRADO PÚBLICO</v>
      </c>
      <c r="AN315" s="1019" t="str">
        <f>'BASE METAS)'!AN307</f>
        <v>MIDE LOS SERVICIOS REALIZADOS DE MANTENIMIENTO Y REPARACIÓN DE LUMINARIAS, CON RESPECTO A LO PROGRAMADO</v>
      </c>
      <c r="AO315" s="1377" t="str">
        <f>'BASE METAS)'!AU307</f>
        <v>DESEMPEÑO</v>
      </c>
      <c r="AP315" s="1019" t="str">
        <f>'BASE METAS)'!AO307</f>
        <v>No DE SERVICIOS DE MANTENIMIENTO Y REPARACIÓN LLEVADOS ACABO</v>
      </c>
      <c r="AQ315" s="1019" t="str">
        <f>'BASE METAS)'!AP307</f>
        <v>No DE SERVICIOS DE MANTENIMIENTO Y REPARACIÓN PROGRAMADOS</v>
      </c>
      <c r="AR315" s="863">
        <f>'BASE METAS)'!AQ307</f>
        <v>100</v>
      </c>
      <c r="AS315" s="840" t="str">
        <f>'BASE METAS)'!AR307</f>
        <v xml:space="preserve">REPARACIÓN </v>
      </c>
      <c r="AT315" s="970" t="str">
        <f>'BASE METAS)'!AS307</f>
        <v>EFICACIA</v>
      </c>
      <c r="AU315" s="1483">
        <f>'BASE METAS)'!BO307</f>
        <v>0</v>
      </c>
      <c r="AV315" s="1">
        <f>'BASE METAS)'!BQ307</f>
        <v>5000</v>
      </c>
      <c r="AW315" s="1340">
        <f>'BASE METAS)'!BR307</f>
        <v>0</v>
      </c>
      <c r="AX315" s="1340">
        <f>'BASE METAS)'!BS307</f>
        <v>1400</v>
      </c>
      <c r="AY315" s="1340">
        <f>'BASE METAS)'!BT307</f>
        <v>5686</v>
      </c>
      <c r="AZ315" s="1340">
        <f>'BASE METAS)'!BU307</f>
        <v>-4286</v>
      </c>
      <c r="BA315" s="1352">
        <f>'BASE METAS)'!BV307</f>
        <v>4.0614285714285714</v>
      </c>
      <c r="BB315" s="1340">
        <f>'BASE METAS)'!BW307</f>
        <v>6997</v>
      </c>
      <c r="BC315" s="1340">
        <f>'BASE METAS)'!BX307</f>
        <v>-1997</v>
      </c>
      <c r="BD315" s="1340">
        <f>'BASE METAS)'!BY307</f>
        <v>1.3994</v>
      </c>
      <c r="BE315" s="1340">
        <f>'BASE METAS)'!CG307</f>
        <v>1311</v>
      </c>
      <c r="BF315" s="1249">
        <f>'BASE METAS)'!CJ307</f>
        <v>0</v>
      </c>
      <c r="BG315" s="1352">
        <f>'BASE METAS)'!CK307</f>
        <v>0</v>
      </c>
      <c r="BH315" s="1352">
        <f>'BASE METAS)'!CL307</f>
        <v>0</v>
      </c>
      <c r="BI315" s="1352">
        <f>'BASE METAS)'!CM307</f>
        <v>0</v>
      </c>
      <c r="BJ315" s="1340">
        <f>'BASE METAS)'!CN307</f>
        <v>0</v>
      </c>
      <c r="BK315" s="1340">
        <f>'BASE METAS)'!CO307</f>
        <v>0</v>
      </c>
      <c r="BL315" s="1">
        <f>'BASE METAS)'!CP307</f>
        <v>0</v>
      </c>
      <c r="BM315" s="1">
        <f>'BASE METAS)'!CQ307</f>
        <v>0</v>
      </c>
      <c r="BN315" s="1">
        <f>'BASE METAS)'!CR307</f>
        <v>0</v>
      </c>
      <c r="BO315" s="1">
        <f>'BASE METAS)'!CS307</f>
        <v>0</v>
      </c>
      <c r="BP315" s="1">
        <f>'BASE METAS)'!CT307</f>
        <v>0</v>
      </c>
      <c r="BQ315" s="1">
        <f>'BASE METAS)'!CU307</f>
        <v>0</v>
      </c>
      <c r="BR315" s="1">
        <f>'BASE METAS)'!CV307</f>
        <v>0</v>
      </c>
      <c r="BS315" s="1">
        <f>'BASE METAS)'!CW307</f>
        <v>1400</v>
      </c>
      <c r="BT315" s="1">
        <f>'BASE METAS)'!CX307</f>
        <v>1400</v>
      </c>
      <c r="BU315" s="1">
        <f>'BASE METAS)'!FA306</f>
        <v>13000</v>
      </c>
      <c r="BV315" s="1">
        <f>'BASE METAS)'!FB306</f>
        <v>0</v>
      </c>
      <c r="BW315" s="1">
        <f>'BASE METAS)'!FC306</f>
        <v>1214</v>
      </c>
      <c r="BX315" s="1">
        <f>'BASE METAS)'!FD306</f>
        <v>931</v>
      </c>
      <c r="BY315" s="1">
        <f>'BASE METAS)'!FE306</f>
        <v>-283</v>
      </c>
      <c r="BZ315" s="1">
        <f>'BASE METAS)'!FF306</f>
        <v>0.76688632619439867</v>
      </c>
      <c r="CA315" s="1">
        <f>'BASE METAS)'!FG306</f>
        <v>5104</v>
      </c>
      <c r="CB315" s="1">
        <f>'BASE METAS)'!FH306</f>
        <v>7896</v>
      </c>
      <c r="CC315" s="1">
        <f>'BASE METAS)'!FI306</f>
        <v>0.39261538461538459</v>
      </c>
      <c r="CD315" s="1">
        <f>'BASE METAS)'!FJ306</f>
        <v>13000</v>
      </c>
      <c r="CE315" s="1">
        <f>'BASE METAS)'!FK306</f>
        <v>0</v>
      </c>
      <c r="CF315" s="1">
        <f>'BASE METAS)'!FL306</f>
        <v>1194</v>
      </c>
      <c r="CG315" s="1">
        <f>'BASE METAS)'!FM306</f>
        <v>974</v>
      </c>
    </row>
    <row r="316" spans="1:85" ht="89.25" x14ac:dyDescent="0.25">
      <c r="A316" s="1">
        <f>'BASE METAS)'!A308</f>
        <v>0</v>
      </c>
      <c r="B316" s="7156"/>
      <c r="C316" s="7154"/>
      <c r="D316" s="7154"/>
      <c r="E316" s="7156"/>
      <c r="F316" s="7175"/>
      <c r="G316" s="7175"/>
      <c r="H316" s="7144"/>
      <c r="I316" s="7144"/>
      <c r="J316" s="5707"/>
      <c r="K316" s="5707"/>
      <c r="L316" s="5707"/>
      <c r="M316" s="5707"/>
      <c r="N316" s="5707"/>
      <c r="O316" s="5707"/>
      <c r="P316" s="7107"/>
      <c r="Q316" s="5698"/>
      <c r="R316" s="5707"/>
      <c r="S316" s="5698"/>
      <c r="T316" s="5707"/>
      <c r="U316" s="7748"/>
      <c r="V316" s="5698"/>
      <c r="W316" s="5695"/>
      <c r="X316" s="7145"/>
      <c r="Y316" s="883">
        <f>'BASE METAS)'!Y308</f>
        <v>3</v>
      </c>
      <c r="Z316" s="219" t="str">
        <f>'BASE METAS)'!Z308</f>
        <v xml:space="preserve">INSTALACIÓN DE LUMINARIAS EN ZONAS OSCURAS </v>
      </c>
      <c r="AA316" s="884" t="str">
        <f>'BASE METAS)'!AA308</f>
        <v>PIEZA</v>
      </c>
      <c r="AB316" s="887">
        <f>'BASE METAS)'!AB308</f>
        <v>500</v>
      </c>
      <c r="AC316" s="917">
        <f>'BASE METAS)'!AC308</f>
        <v>80</v>
      </c>
      <c r="AD316" s="905">
        <f>'BASE METAS)'!AD308</f>
        <v>0.16</v>
      </c>
      <c r="AE316" s="917">
        <f>'BASE METAS)'!AE308</f>
        <v>140</v>
      </c>
      <c r="AF316" s="905">
        <f>'BASE METAS)'!AF308</f>
        <v>0.28000000000000003</v>
      </c>
      <c r="AG316" s="917">
        <f>'BASE METAS)'!AG308</f>
        <v>140</v>
      </c>
      <c r="AH316" s="905">
        <f>'BASE METAS)'!AH308</f>
        <v>0.28000000000000003</v>
      </c>
      <c r="AI316" s="917">
        <f>'BASE METAS)'!AI308</f>
        <v>140</v>
      </c>
      <c r="AJ316" s="905">
        <f>'BASE METAS)'!AJ308</f>
        <v>0.28000000000000003</v>
      </c>
      <c r="AK316" s="211">
        <f>'BASE METAS)'!AK308</f>
        <v>1</v>
      </c>
      <c r="AL316" s="1250">
        <f>'BASE METAS)'!AL308</f>
        <v>3</v>
      </c>
      <c r="AM316" s="970" t="str">
        <f>'BASE METAS)'!AM308</f>
        <v>INSTALACION DE LUMINARIAS</v>
      </c>
      <c r="AN316" s="970" t="str">
        <f>'BASE METAS)'!AN308</f>
        <v>MIDE LOS SERVICIOS REALIZADOS  DE INSTALACION DE NUEVAS LUMINARIAS, CON RESPECTO A LO PROGRAMADO</v>
      </c>
      <c r="AO316" s="1377" t="str">
        <f>'BASE METAS)'!AU308</f>
        <v>DESEMPEÑO</v>
      </c>
      <c r="AP316" s="970" t="str">
        <f>'BASE METAS)'!AO308</f>
        <v>NÚMERO DE SERVICIOS DE LUMINARIAS REALIZADAS</v>
      </c>
      <c r="AQ316" s="970" t="str">
        <f>'BASE METAS)'!AP308</f>
        <v>NÚMERO DE SERVICIOS DE LUMINARIAS PROGRAMADAS</v>
      </c>
      <c r="AR316" s="863">
        <f>'BASE METAS)'!AQ308</f>
        <v>100</v>
      </c>
      <c r="AS316" s="1018" t="str">
        <f>'BASE METAS)'!AR308</f>
        <v>PIEZA</v>
      </c>
      <c r="AT316" s="970" t="str">
        <f>'BASE METAS)'!AS308</f>
        <v>EFICACIA</v>
      </c>
      <c r="AU316" s="1483">
        <f>'BASE METAS)'!BO308</f>
        <v>0</v>
      </c>
      <c r="AV316" s="1">
        <f>'BASE METAS)'!BQ308</f>
        <v>500</v>
      </c>
      <c r="AW316" s="1">
        <f>'BASE METAS)'!BR308</f>
        <v>0</v>
      </c>
      <c r="AX316" s="1">
        <f>'BASE METAS)'!BS308</f>
        <v>140</v>
      </c>
      <c r="AY316" s="1">
        <f>'BASE METAS)'!BT308</f>
        <v>301</v>
      </c>
      <c r="AZ316" s="1352">
        <f>'BASE METAS)'!BU308</f>
        <v>-161</v>
      </c>
      <c r="BA316" s="1352">
        <f>'BASE METAS)'!BV308</f>
        <v>2.15</v>
      </c>
      <c r="BB316" s="1352">
        <f>'BASE METAS)'!BW308</f>
        <v>376</v>
      </c>
      <c r="BC316" s="1352">
        <f>'BASE METAS)'!BX308</f>
        <v>124</v>
      </c>
      <c r="BD316" s="1352">
        <f>'BASE METAS)'!BY308</f>
        <v>0.752</v>
      </c>
      <c r="BE316" s="1352">
        <f>'BASE METAS)'!CG308</f>
        <v>75</v>
      </c>
      <c r="BF316" s="1352">
        <f>'BASE METAS)'!CJ308</f>
        <v>0</v>
      </c>
      <c r="BG316" s="1352">
        <f>'BASE METAS)'!CK308</f>
        <v>0</v>
      </c>
      <c r="BH316" s="1352">
        <f>'BASE METAS)'!CL308</f>
        <v>0</v>
      </c>
      <c r="BI316" s="1352">
        <f>'BASE METAS)'!CM308</f>
        <v>0</v>
      </c>
      <c r="BJ316" s="1255">
        <f>'BASE METAS)'!CN308</f>
        <v>0</v>
      </c>
      <c r="BK316" s="1254">
        <f>'BASE METAS)'!CO308</f>
        <v>0</v>
      </c>
      <c r="BL316" s="1">
        <f>'BASE METAS)'!CP308</f>
        <v>0</v>
      </c>
      <c r="BM316" s="1">
        <f>'BASE METAS)'!CQ308</f>
        <v>0</v>
      </c>
      <c r="BN316" s="1">
        <f>'BASE METAS)'!CR308</f>
        <v>0</v>
      </c>
      <c r="BO316" s="1">
        <f>'BASE METAS)'!CS308</f>
        <v>0</v>
      </c>
      <c r="BP316" s="1">
        <f>'BASE METAS)'!CT308</f>
        <v>0</v>
      </c>
      <c r="BQ316" s="1">
        <f>'BASE METAS)'!CU308</f>
        <v>0</v>
      </c>
      <c r="BR316" s="1">
        <f>'BASE METAS)'!CV308</f>
        <v>0</v>
      </c>
      <c r="BS316" s="1">
        <f>'BASE METAS)'!CW308</f>
        <v>140</v>
      </c>
      <c r="BT316" s="1">
        <f>'BASE METAS)'!CX308</f>
        <v>140</v>
      </c>
      <c r="BU316" s="1">
        <f>'BASE METAS)'!FA307</f>
        <v>5000</v>
      </c>
      <c r="BV316" s="1">
        <f>'BASE METAS)'!FB307</f>
        <v>0</v>
      </c>
      <c r="BW316" s="1">
        <f>'BASE METAS)'!FC307</f>
        <v>467</v>
      </c>
      <c r="BX316" s="1">
        <f>'BASE METAS)'!FD307</f>
        <v>1527</v>
      </c>
      <c r="BY316" s="1">
        <f>'BASE METAS)'!FE307</f>
        <v>1060</v>
      </c>
      <c r="BZ316" s="1">
        <f>'BASE METAS)'!FF307</f>
        <v>3.2698072805139184</v>
      </c>
      <c r="CA316" s="1">
        <f>'BASE METAS)'!FG307</f>
        <v>2838</v>
      </c>
      <c r="CB316" s="1">
        <f>'BASE METAS)'!FH307</f>
        <v>2162</v>
      </c>
      <c r="CC316" s="1">
        <f>'BASE METAS)'!FI307</f>
        <v>0.56759999999999999</v>
      </c>
      <c r="CD316" s="1">
        <f>'BASE METAS)'!FJ307</f>
        <v>5000</v>
      </c>
      <c r="CE316" s="1">
        <f>'BASE METAS)'!FK307</f>
        <v>0</v>
      </c>
      <c r="CF316" s="1">
        <f>'BASE METAS)'!FL307</f>
        <v>467</v>
      </c>
      <c r="CG316" s="1">
        <f>'BASE METAS)'!FM307</f>
        <v>2149</v>
      </c>
    </row>
    <row r="317" spans="1:85" ht="114.75" x14ac:dyDescent="0.25">
      <c r="A317" s="1">
        <f>'BASE METAS)'!A309</f>
        <v>0</v>
      </c>
      <c r="B317" s="7156"/>
      <c r="C317" s="7154"/>
      <c r="D317" s="7154"/>
      <c r="E317" s="7156"/>
      <c r="F317" s="7175"/>
      <c r="G317" s="7175"/>
      <c r="H317" s="7144"/>
      <c r="I317" s="7144"/>
      <c r="J317" s="5707"/>
      <c r="K317" s="5707"/>
      <c r="L317" s="5707"/>
      <c r="M317" s="5707"/>
      <c r="N317" s="5707"/>
      <c r="O317" s="5707"/>
      <c r="P317" s="7107"/>
      <c r="Q317" s="5698"/>
      <c r="R317" s="5707"/>
      <c r="S317" s="5698"/>
      <c r="T317" s="5707"/>
      <c r="U317" s="7748"/>
      <c r="V317" s="5698"/>
      <c r="W317" s="5695"/>
      <c r="X317" s="7145"/>
      <c r="Y317" s="913">
        <f>'BASE METAS)'!Y309</f>
        <v>4</v>
      </c>
      <c r="Z317" s="504" t="str">
        <f>'BASE METAS)'!Z309</f>
        <v xml:space="preserve">DAR MANTENIMIENTO A POSTERIA DEL ALUMBRADO PÚBLICO </v>
      </c>
      <c r="AA317" s="914" t="str">
        <f>'BASE METAS)'!AA309</f>
        <v>PIEZA</v>
      </c>
      <c r="AB317" s="915">
        <f>'BASE METAS)'!AB309</f>
        <v>3000</v>
      </c>
      <c r="AC317" s="895">
        <f>'BASE METAS)'!AC309</f>
        <v>480</v>
      </c>
      <c r="AD317" s="894">
        <f>'BASE METAS)'!AD309</f>
        <v>0.16</v>
      </c>
      <c r="AE317" s="895">
        <f>'BASE METAS)'!AE309</f>
        <v>830</v>
      </c>
      <c r="AF317" s="894">
        <f>'BASE METAS)'!AF309</f>
        <v>0.28000000000000003</v>
      </c>
      <c r="AG317" s="895">
        <f>'BASE METAS)'!AG309</f>
        <v>830</v>
      </c>
      <c r="AH317" s="894">
        <f>'BASE METAS)'!AH309</f>
        <v>0.27666666666666667</v>
      </c>
      <c r="AI317" s="895">
        <f>'BASE METAS)'!AI309</f>
        <v>0</v>
      </c>
      <c r="AJ317" s="894">
        <f>'BASE METAS)'!AJ309</f>
        <v>0</v>
      </c>
      <c r="AK317" s="211">
        <f>'BASE METAS)'!AK309</f>
        <v>0.71666666666666679</v>
      </c>
      <c r="AL317" s="970">
        <f>'BASE METAS)'!AL309</f>
        <v>4</v>
      </c>
      <c r="AM317" s="970" t="str">
        <f>'BASE METAS)'!AM309</f>
        <v>MANTENIMIENTO DE POSTERIA DEL ALUMBRADO PÚBLICO</v>
      </c>
      <c r="AN317" s="970" t="str">
        <f>'BASE METAS)'!AN309</f>
        <v>MIDE EL MANTENIMIENTO REALIZADO EN POSTES DE ALUMBRADO, CON RESPECTO A LO PROGRAMADO</v>
      </c>
      <c r="AO317" s="1377" t="str">
        <f>'BASE METAS)'!AU309</f>
        <v>DESEMPEÑO</v>
      </c>
      <c r="AP317" s="970" t="str">
        <f>'BASE METAS)'!AO309</f>
        <v>NÚMERO DE MANTENIMIENTO A POSTES REALIZADOS</v>
      </c>
      <c r="AQ317" s="970" t="str">
        <f>'BASE METAS)'!AP309</f>
        <v>NÚMERO DE MANTENIMIENTO A POSTES PROGRAMADOS</v>
      </c>
      <c r="AR317" s="863">
        <f>'BASE METAS)'!AQ309</f>
        <v>100</v>
      </c>
      <c r="AS317" s="1018" t="str">
        <f>'BASE METAS)'!AR309</f>
        <v>PIEZA</v>
      </c>
      <c r="AT317" s="970" t="str">
        <f>'BASE METAS)'!AS309</f>
        <v>EFICACIA</v>
      </c>
      <c r="AU317" s="1483">
        <f>'BASE METAS)'!BO309</f>
        <v>0</v>
      </c>
      <c r="AV317" s="1">
        <f>'BASE METAS)'!BQ309</f>
        <v>3000</v>
      </c>
      <c r="AW317" s="1">
        <f>'BASE METAS)'!BR309</f>
        <v>0</v>
      </c>
      <c r="AX317" s="1">
        <f>'BASE METAS)'!BS309</f>
        <v>830</v>
      </c>
      <c r="AY317" s="1">
        <f>'BASE METAS)'!BT309</f>
        <v>65</v>
      </c>
      <c r="AZ317" s="1352">
        <f>'BASE METAS)'!BU309</f>
        <v>765</v>
      </c>
      <c r="BA317" s="1352">
        <f>'BASE METAS)'!BV309</f>
        <v>7.8313253012048195E-2</v>
      </c>
      <c r="BB317" s="1352">
        <f>'BASE METAS)'!BW309</f>
        <v>65</v>
      </c>
      <c r="BC317" s="1352">
        <f>'BASE METAS)'!BX309</f>
        <v>2935</v>
      </c>
      <c r="BD317" s="1352">
        <f>'BASE METAS)'!BY309</f>
        <v>2.1666666666666667E-2</v>
      </c>
      <c r="BE317" s="1352">
        <f>'BASE METAS)'!CG309</f>
        <v>0</v>
      </c>
      <c r="BF317" s="1352">
        <f>'BASE METAS)'!CJ309</f>
        <v>0</v>
      </c>
      <c r="BG317" s="1352">
        <f>'BASE METAS)'!CK309</f>
        <v>0</v>
      </c>
      <c r="BH317" s="1352">
        <f>'BASE METAS)'!CL309</f>
        <v>0</v>
      </c>
      <c r="BI317" s="1352">
        <f>'BASE METAS)'!CM309</f>
        <v>0</v>
      </c>
      <c r="BJ317" s="1255">
        <f>'BASE METAS)'!CN309</f>
        <v>0</v>
      </c>
      <c r="BK317" s="1340">
        <f>'BASE METAS)'!CO309</f>
        <v>0</v>
      </c>
      <c r="BL317" s="1">
        <f>'BASE METAS)'!CP309</f>
        <v>0</v>
      </c>
      <c r="BM317" s="1">
        <f>'BASE METAS)'!CQ309</f>
        <v>0</v>
      </c>
      <c r="BN317" s="1">
        <f>'BASE METAS)'!CR309</f>
        <v>0</v>
      </c>
      <c r="BO317" s="1">
        <f>'BASE METAS)'!CS309</f>
        <v>0</v>
      </c>
      <c r="BP317" s="1">
        <f>'BASE METAS)'!CT309</f>
        <v>0</v>
      </c>
      <c r="BQ317" s="1">
        <f>'BASE METAS)'!CU309</f>
        <v>0</v>
      </c>
      <c r="BR317" s="1">
        <f>'BASE METAS)'!CV309</f>
        <v>0</v>
      </c>
      <c r="BS317" s="1">
        <f>'BASE METAS)'!CW309</f>
        <v>830</v>
      </c>
      <c r="BT317" s="1">
        <f>'BASE METAS)'!CX309</f>
        <v>830</v>
      </c>
      <c r="BU317" s="1">
        <f>'BASE METAS)'!FA308</f>
        <v>500</v>
      </c>
      <c r="BV317" s="1">
        <f>'BASE METAS)'!FB308</f>
        <v>0</v>
      </c>
      <c r="BW317" s="1">
        <f>'BASE METAS)'!FC308</f>
        <v>47</v>
      </c>
      <c r="BX317" s="1">
        <f>'BASE METAS)'!FD308</f>
        <v>114</v>
      </c>
      <c r="BY317" s="1">
        <f>'BASE METAS)'!FE308</f>
        <v>67</v>
      </c>
      <c r="BZ317" s="1">
        <f>'BASE METAS)'!FF308</f>
        <v>2.4255319148936172</v>
      </c>
      <c r="CA317" s="1">
        <f>'BASE METAS)'!FG308</f>
        <v>189</v>
      </c>
      <c r="CB317" s="1">
        <f>'BASE METAS)'!FH308</f>
        <v>311</v>
      </c>
      <c r="CC317" s="1">
        <f>'BASE METAS)'!FI308</f>
        <v>0.378</v>
      </c>
      <c r="CD317" s="1">
        <f>'BASE METAS)'!FJ308</f>
        <v>500</v>
      </c>
      <c r="CE317" s="1">
        <f>'BASE METAS)'!FK308</f>
        <v>0</v>
      </c>
      <c r="CF317" s="1">
        <f>'BASE METAS)'!FL308</f>
        <v>47</v>
      </c>
      <c r="CG317" s="1">
        <f>'BASE METAS)'!FM308</f>
        <v>140</v>
      </c>
    </row>
    <row r="318" spans="1:85" ht="102" x14ac:dyDescent="0.25">
      <c r="A318" s="1">
        <f>'BASE METAS)'!A310</f>
        <v>0</v>
      </c>
      <c r="B318" s="7156"/>
      <c r="C318" s="7154"/>
      <c r="D318" s="7154"/>
      <c r="E318" s="7156"/>
      <c r="F318" s="7175"/>
      <c r="G318" s="7175"/>
      <c r="H318" s="7144"/>
      <c r="I318" s="7144"/>
      <c r="J318" s="5707"/>
      <c r="K318" s="5707"/>
      <c r="L318" s="5707"/>
      <c r="M318" s="5707"/>
      <c r="N318" s="5707"/>
      <c r="O318" s="5707"/>
      <c r="P318" s="7107"/>
      <c r="Q318" s="5698"/>
      <c r="R318" s="5707"/>
      <c r="S318" s="5698"/>
      <c r="T318" s="5707"/>
      <c r="U318" s="7748"/>
      <c r="V318" s="5698"/>
      <c r="W318" s="5695"/>
      <c r="X318" s="7145"/>
      <c r="Y318" s="913">
        <f>'BASE METAS)'!Y310</f>
        <v>5</v>
      </c>
      <c r="Z318" s="504" t="str">
        <f>'BASE METAS)'!Z310</f>
        <v xml:space="preserve">DESRAME DE ARBOLES (MEJORA EN ILUMINACIÓN) </v>
      </c>
      <c r="AA318" s="914" t="str">
        <f>'BASE METAS)'!AA310</f>
        <v>PIEZA</v>
      </c>
      <c r="AB318" s="915">
        <f>'BASE METAS)'!AB310</f>
        <v>800</v>
      </c>
      <c r="AC318" s="895">
        <f>'BASE METAS)'!AC310</f>
        <v>125</v>
      </c>
      <c r="AD318" s="894">
        <f>'BASE METAS)'!AD310</f>
        <v>0.15625</v>
      </c>
      <c r="AE318" s="895">
        <f>'BASE METAS)'!AE310</f>
        <v>220</v>
      </c>
      <c r="AF318" s="894">
        <f>'BASE METAS)'!AF310</f>
        <v>0.27500000000000002</v>
      </c>
      <c r="AG318" s="895">
        <f>'BASE METAS)'!AG310</f>
        <v>220</v>
      </c>
      <c r="AH318" s="894">
        <f>'BASE METAS)'!AH310</f>
        <v>0.27500000000000002</v>
      </c>
      <c r="AI318" s="895">
        <f>'BASE METAS)'!AI310</f>
        <v>235</v>
      </c>
      <c r="AJ318" s="894">
        <f>'BASE METAS)'!AJ310</f>
        <v>0.29375000000000001</v>
      </c>
      <c r="AK318" s="211">
        <f>'BASE METAS)'!AK310</f>
        <v>1</v>
      </c>
      <c r="AL318" s="1166" t="str">
        <f>'BASE METAS)'!AL310</f>
        <v>05</v>
      </c>
      <c r="AM318" s="1019" t="str">
        <f>'BASE METAS)'!AM310</f>
        <v>DESRRAME DE ARBOLES (MEJORA ILUMINACIÓN)</v>
      </c>
      <c r="AN318" s="1019" t="str">
        <f>'BASE METAS)'!AN310</f>
        <v>MIDE LOS SERVICIOS DE DESRRAME DE ÁRBOLES REALIZADOS, CON RESPECTO A LO PROGRAMADO</v>
      </c>
      <c r="AO318" s="1377" t="str">
        <f>'BASE METAS)'!AU310</f>
        <v>DESEMPEÑO</v>
      </c>
      <c r="AP318" s="1020" t="str">
        <f>'BASE METAS)'!AO310</f>
        <v>NÚMERO DE DESRRAMES DE ÁRBOLES REALIDOS</v>
      </c>
      <c r="AQ318" s="1020" t="str">
        <f>'BASE METAS)'!AP310</f>
        <v>NÚMERO DE DESRRAMES DE ÁRBOLES PROGRAMADOS</v>
      </c>
      <c r="AR318" s="863">
        <f>'BASE METAS)'!AQ310</f>
        <v>100</v>
      </c>
      <c r="AS318" s="1018" t="str">
        <f>'BASE METAS)'!AR310</f>
        <v>PIEZA</v>
      </c>
      <c r="AT318" s="1019" t="str">
        <f>'BASE METAS)'!AS310</f>
        <v>EFICACIA</v>
      </c>
      <c r="AU318" s="1490">
        <f>'BASE METAS)'!BO310</f>
        <v>0</v>
      </c>
      <c r="AV318" s="1">
        <f>'BASE METAS)'!BQ310</f>
        <v>800</v>
      </c>
      <c r="AW318" s="1">
        <f>'BASE METAS)'!BR310</f>
        <v>0</v>
      </c>
      <c r="AX318" s="1">
        <f>'BASE METAS)'!BS310</f>
        <v>220</v>
      </c>
      <c r="AY318" s="1">
        <f>'BASE METAS)'!BT310</f>
        <v>173</v>
      </c>
      <c r="AZ318" s="1">
        <f>'BASE METAS)'!BU310</f>
        <v>47</v>
      </c>
      <c r="BA318" s="1">
        <f>'BASE METAS)'!BV310</f>
        <v>0.78636363636363638</v>
      </c>
      <c r="BB318" s="1">
        <f>'BASE METAS)'!BW310</f>
        <v>293</v>
      </c>
      <c r="BC318" s="1">
        <f>'BASE METAS)'!BX310</f>
        <v>507</v>
      </c>
      <c r="BD318" s="1">
        <f>'BASE METAS)'!BY310</f>
        <v>0.36625000000000002</v>
      </c>
      <c r="BE318" s="1">
        <f>'BASE METAS)'!CG310</f>
        <v>120</v>
      </c>
      <c r="BF318" s="1">
        <f>'BASE METAS)'!CJ310</f>
        <v>0</v>
      </c>
      <c r="BG318" s="1">
        <f>'BASE METAS)'!CK310</f>
        <v>0</v>
      </c>
      <c r="BH318" s="1">
        <f>'BASE METAS)'!CL310</f>
        <v>0</v>
      </c>
      <c r="BI318" s="1">
        <f>'BASE METAS)'!CM310</f>
        <v>0</v>
      </c>
      <c r="BJ318" s="1340">
        <f>'BASE METAS)'!CN310</f>
        <v>0</v>
      </c>
      <c r="BK318" s="1340">
        <f>'BASE METAS)'!CO310</f>
        <v>0</v>
      </c>
      <c r="BL318" s="1">
        <f>'BASE METAS)'!CP310</f>
        <v>0</v>
      </c>
      <c r="BM318" s="1">
        <f>'BASE METAS)'!CQ310</f>
        <v>0</v>
      </c>
      <c r="BN318" s="1">
        <f>'BASE METAS)'!CR310</f>
        <v>0</v>
      </c>
      <c r="BO318" s="1">
        <f>'BASE METAS)'!CS310</f>
        <v>0</v>
      </c>
      <c r="BP318" s="1">
        <f>'BASE METAS)'!CT310</f>
        <v>0</v>
      </c>
      <c r="BQ318" s="1">
        <f>'BASE METAS)'!CU310</f>
        <v>0</v>
      </c>
      <c r="BR318" s="1">
        <f>'BASE METAS)'!CV310</f>
        <v>0</v>
      </c>
      <c r="BS318" s="1">
        <f>'BASE METAS)'!CW310</f>
        <v>220</v>
      </c>
      <c r="BT318" s="1">
        <f>'BASE METAS)'!CX310</f>
        <v>220</v>
      </c>
      <c r="BU318" s="1">
        <f>'BASE METAS)'!FA309</f>
        <v>3000</v>
      </c>
      <c r="BV318" s="1">
        <f>'BASE METAS)'!FB309</f>
        <v>0</v>
      </c>
      <c r="BW318" s="1">
        <f>'BASE METAS)'!FC309</f>
        <v>280</v>
      </c>
      <c r="BX318" s="1">
        <f>'BASE METAS)'!FD309</f>
        <v>17</v>
      </c>
      <c r="BY318" s="1">
        <f>'BASE METAS)'!FE309</f>
        <v>-263</v>
      </c>
      <c r="BZ318" s="1">
        <f>'BASE METAS)'!FF309</f>
        <v>6.0714285714285714E-2</v>
      </c>
      <c r="CA318" s="1">
        <f>'BASE METAS)'!FG309</f>
        <v>17</v>
      </c>
      <c r="CB318" s="1">
        <f>'BASE METAS)'!FH309</f>
        <v>2983</v>
      </c>
      <c r="CC318" s="1">
        <f>'BASE METAS)'!FI309</f>
        <v>5.6666666666666671E-3</v>
      </c>
      <c r="CD318" s="1">
        <f>'BASE METAS)'!FJ309</f>
        <v>3000</v>
      </c>
      <c r="CE318" s="1">
        <f>'BASE METAS)'!FK309</f>
        <v>0</v>
      </c>
      <c r="CF318" s="1">
        <f>'BASE METAS)'!FL309</f>
        <v>280</v>
      </c>
      <c r="CG318" s="1">
        <f>'BASE METAS)'!FM309</f>
        <v>40</v>
      </c>
    </row>
    <row r="319" spans="1:85" ht="127.5" x14ac:dyDescent="0.25">
      <c r="A319" s="1">
        <f>'BASE METAS)'!A311</f>
        <v>0</v>
      </c>
      <c r="B319" s="7156"/>
      <c r="C319" s="7154"/>
      <c r="D319" s="7154"/>
      <c r="E319" s="7156"/>
      <c r="F319" s="7175"/>
      <c r="G319" s="7175"/>
      <c r="H319" s="7144"/>
      <c r="I319" s="7144"/>
      <c r="J319" s="5707"/>
      <c r="K319" s="5707"/>
      <c r="L319" s="5707"/>
      <c r="M319" s="5707"/>
      <c r="N319" s="5707"/>
      <c r="O319" s="5707"/>
      <c r="P319" s="7107"/>
      <c r="Q319" s="5698"/>
      <c r="R319" s="5707"/>
      <c r="S319" s="5698"/>
      <c r="T319" s="5707"/>
      <c r="U319" s="7748"/>
      <c r="V319" s="5698"/>
      <c r="W319" s="5695"/>
      <c r="X319" s="7145"/>
      <c r="Y319" s="883">
        <f>'BASE METAS)'!Y311</f>
        <v>6</v>
      </c>
      <c r="Z319" s="219" t="str">
        <f>'BASE METAS)'!Z311</f>
        <v xml:space="preserve">EFECTUAR LOS TRABAJOS DE MANTENIMIENTO A LAS FUENTES DE ORNATO </v>
      </c>
      <c r="AA319" s="884" t="str">
        <f>'BASE METAS)'!AA311</f>
        <v xml:space="preserve">MANTENIMIENTO </v>
      </c>
      <c r="AB319" s="887">
        <f>'BASE METAS)'!AB311</f>
        <v>2500</v>
      </c>
      <c r="AC319" s="917">
        <f>'BASE METAS)'!AC311</f>
        <v>400</v>
      </c>
      <c r="AD319" s="905">
        <f>'BASE METAS)'!AD311</f>
        <v>0.16</v>
      </c>
      <c r="AE319" s="917">
        <f>'BASE METAS)'!AE311</f>
        <v>710</v>
      </c>
      <c r="AF319" s="905">
        <f>'BASE METAS)'!AF311</f>
        <v>0.28399999999999997</v>
      </c>
      <c r="AG319" s="917">
        <f>'BASE METAS)'!AG311</f>
        <v>710</v>
      </c>
      <c r="AH319" s="905">
        <f>'BASE METAS)'!AH311</f>
        <v>0.28399999999999997</v>
      </c>
      <c r="AI319" s="917">
        <f>'BASE METAS)'!AI311</f>
        <v>680</v>
      </c>
      <c r="AJ319" s="905">
        <f>'BASE METAS)'!AJ311</f>
        <v>0.27200000000000002</v>
      </c>
      <c r="AK319" s="211">
        <f>'BASE METAS)'!AK311</f>
        <v>1</v>
      </c>
      <c r="AL319" s="1166" t="str">
        <f>'BASE METAS)'!AL311</f>
        <v>06</v>
      </c>
      <c r="AM319" s="1019" t="str">
        <f>'BASE METAS)'!AM311</f>
        <v>TRABAJOS DE MANTENIMIENTO DE LAS FUENTES DE ORNATO</v>
      </c>
      <c r="AN319" s="1019" t="str">
        <f>'BASE METAS)'!AN311</f>
        <v>MIDE EL MANTENIMIENTO DE LAS FUENTES DE ORNARO REALIZADAS, CON RESPECTO A LO PROGRAMADO</v>
      </c>
      <c r="AO319" s="1377" t="str">
        <f>'BASE METAS)'!AU311</f>
        <v>DESEMPEÑO</v>
      </c>
      <c r="AP319" s="1019" t="str">
        <f>'BASE METAS)'!AO311</f>
        <v>NÚMERO MANTENIMIENTO DE FUENTES REALIDAS</v>
      </c>
      <c r="AQ319" s="1019" t="str">
        <f>'BASE METAS)'!AP311</f>
        <v>NÚMERO MANTENIMIENTO DE FUENTES PROGRAMADAS</v>
      </c>
      <c r="AR319" s="863">
        <f>'BASE METAS)'!AQ311</f>
        <v>100</v>
      </c>
      <c r="AS319" s="1018" t="str">
        <f>'BASE METAS)'!AR311</f>
        <v xml:space="preserve">MANTENIMIENTO </v>
      </c>
      <c r="AT319" s="970" t="str">
        <f>'BASE METAS)'!AS311</f>
        <v>EFICACIA</v>
      </c>
      <c r="AU319" s="1483">
        <f>'BASE METAS)'!BO311</f>
        <v>0</v>
      </c>
      <c r="AV319" s="1">
        <f>'BASE METAS)'!BQ311</f>
        <v>2500</v>
      </c>
      <c r="AW319" s="1">
        <f>'BASE METAS)'!BR311</f>
        <v>0</v>
      </c>
      <c r="AX319" s="1352">
        <f>'BASE METAS)'!BS311</f>
        <v>710</v>
      </c>
      <c r="AY319" s="1352">
        <f>'BASE METAS)'!BT311</f>
        <v>602</v>
      </c>
      <c r="AZ319" s="1249">
        <f>'BASE METAS)'!BU311</f>
        <v>108</v>
      </c>
      <c r="BA319" s="1340">
        <f>'BASE METAS)'!BV311</f>
        <v>0.84788732394366195</v>
      </c>
      <c r="BB319" s="1340">
        <f>'BASE METAS)'!BW311</f>
        <v>1511</v>
      </c>
      <c r="BC319" s="1340">
        <f>'BASE METAS)'!BX311</f>
        <v>989</v>
      </c>
      <c r="BD319" s="1340">
        <f>'BASE METAS)'!BY311</f>
        <v>0.60440000000000005</v>
      </c>
      <c r="BE319" s="1340">
        <f>'BASE METAS)'!CG311</f>
        <v>909</v>
      </c>
      <c r="BF319" s="1340">
        <f>'BASE METAS)'!CJ311</f>
        <v>0</v>
      </c>
      <c r="BG319" s="1340">
        <f>'BASE METAS)'!CK311</f>
        <v>0</v>
      </c>
      <c r="BH319" s="1340">
        <f>'BASE METAS)'!CL311</f>
        <v>0</v>
      </c>
      <c r="BI319" s="1340">
        <f>'BASE METAS)'!CM311</f>
        <v>0</v>
      </c>
      <c r="BJ319" s="1340">
        <f>'BASE METAS)'!CN311</f>
        <v>0</v>
      </c>
      <c r="BK319" s="1340">
        <f>'BASE METAS)'!CO311</f>
        <v>0</v>
      </c>
      <c r="BL319" s="1">
        <f>'BASE METAS)'!CP311</f>
        <v>0</v>
      </c>
      <c r="BM319" s="1">
        <f>'BASE METAS)'!CQ311</f>
        <v>0</v>
      </c>
      <c r="BN319" s="1">
        <f>'BASE METAS)'!CR311</f>
        <v>0</v>
      </c>
      <c r="BO319" s="1">
        <f>'BASE METAS)'!CS311</f>
        <v>0</v>
      </c>
      <c r="BP319" s="1">
        <f>'BASE METAS)'!CT311</f>
        <v>0</v>
      </c>
      <c r="BQ319" s="1">
        <f>'BASE METAS)'!CU311</f>
        <v>0</v>
      </c>
      <c r="BR319" s="1">
        <f>'BASE METAS)'!CV311</f>
        <v>0</v>
      </c>
      <c r="BS319" s="1">
        <f>'BASE METAS)'!CW311</f>
        <v>710</v>
      </c>
      <c r="BT319" s="1">
        <f>'BASE METAS)'!CX311</f>
        <v>710</v>
      </c>
      <c r="BU319" s="1">
        <f>'BASE METAS)'!FA310</f>
        <v>800</v>
      </c>
      <c r="BV319" s="1">
        <f>'BASE METAS)'!FB310</f>
        <v>0</v>
      </c>
      <c r="BW319" s="1">
        <f>'BASE METAS)'!FC310</f>
        <v>75</v>
      </c>
      <c r="BX319" s="1">
        <f>'BASE METAS)'!FD310</f>
        <v>40</v>
      </c>
      <c r="BY319" s="1">
        <f>'BASE METAS)'!FE310</f>
        <v>-35</v>
      </c>
      <c r="BZ319" s="1">
        <f>'BASE METAS)'!FF310</f>
        <v>0.53333333333333333</v>
      </c>
      <c r="CA319" s="1">
        <f>'BASE METAS)'!FG310</f>
        <v>160</v>
      </c>
      <c r="CB319" s="1">
        <f>'BASE METAS)'!FH310</f>
        <v>640</v>
      </c>
      <c r="CC319" s="1">
        <f>'BASE METAS)'!FI310</f>
        <v>0.2</v>
      </c>
      <c r="CD319" s="1">
        <f>'BASE METAS)'!FJ310</f>
        <v>800</v>
      </c>
      <c r="CE319" s="1">
        <f>'BASE METAS)'!FK310</f>
        <v>0</v>
      </c>
      <c r="CF319" s="1">
        <f>'BASE METAS)'!FL310</f>
        <v>78</v>
      </c>
      <c r="CG319" s="1">
        <f>'BASE METAS)'!FM310</f>
        <v>66</v>
      </c>
    </row>
    <row r="320" spans="1:85" ht="229.5" x14ac:dyDescent="0.25">
      <c r="A320" s="1">
        <f>'BASE METAS)'!A312</f>
        <v>0</v>
      </c>
      <c r="B320" s="7156"/>
      <c r="C320" s="7154"/>
      <c r="D320" s="7154"/>
      <c r="E320" s="7156"/>
      <c r="F320" s="7175"/>
      <c r="G320" s="7175"/>
      <c r="H320" s="7144"/>
      <c r="I320" s="7144"/>
      <c r="J320" s="5707"/>
      <c r="K320" s="5707"/>
      <c r="L320" s="5707"/>
      <c r="M320" s="5707"/>
      <c r="N320" s="5707"/>
      <c r="O320" s="5707"/>
      <c r="P320" s="7107"/>
      <c r="Q320" s="5698"/>
      <c r="R320" s="5707"/>
      <c r="S320" s="5698"/>
      <c r="T320" s="5707"/>
      <c r="U320" s="7748"/>
      <c r="V320" s="5698"/>
      <c r="W320" s="5695"/>
      <c r="X320" s="7145"/>
      <c r="Y320" s="913">
        <f>'BASE METAS)'!Y312</f>
        <v>7</v>
      </c>
      <c r="Z320" s="504" t="str">
        <f>'BASE METAS)'!Z312</f>
        <v>GESTIONAR OBRAS DE AMPLIACIÓN DE INFRESTRUCTURA ELECTRICA CON LA COMISIÓN FEDERAL DE ELECTRICIDAD .</v>
      </c>
      <c r="AA320" s="914" t="str">
        <f>'BASE METAS)'!AA312</f>
        <v xml:space="preserve">TRÁMITE </v>
      </c>
      <c r="AB320" s="915">
        <f>'BASE METAS)'!AB312</f>
        <v>2</v>
      </c>
      <c r="AC320" s="895">
        <f>'BASE METAS)'!AC312</f>
        <v>0</v>
      </c>
      <c r="AD320" s="894">
        <f>'BASE METAS)'!AD312</f>
        <v>0</v>
      </c>
      <c r="AE320" s="895">
        <f>'BASE METAS)'!AE312</f>
        <v>1</v>
      </c>
      <c r="AF320" s="894">
        <f>'BASE METAS)'!AF312</f>
        <v>0.25</v>
      </c>
      <c r="AG320" s="895">
        <f>'BASE METAS)'!AG312</f>
        <v>1</v>
      </c>
      <c r="AH320" s="894">
        <f>'BASE METAS)'!AH312</f>
        <v>0.25</v>
      </c>
      <c r="AI320" s="895">
        <f>'BASE METAS)'!AI312</f>
        <v>1.35</v>
      </c>
      <c r="AJ320" s="894">
        <f>'BASE METAS)'!AJ312</f>
        <v>0.67500000000000004</v>
      </c>
      <c r="AK320" s="211">
        <f>'BASE METAS)'!AK312</f>
        <v>1.175</v>
      </c>
      <c r="AL320" s="1166" t="str">
        <f>'BASE METAS)'!AL312</f>
        <v>07</v>
      </c>
      <c r="AM320" s="970" t="str">
        <f>'BASE METAS)'!AM312</f>
        <v>GESTIONAR OBRAS DE AMPLIACIÓN DE INFRAESTRUCTURA ELECTRICA</v>
      </c>
      <c r="AN320" s="970" t="str">
        <f>'BASE METAS)'!AN312</f>
        <v>MIDE LA GESTIÓN POR UNIDAD REALIZADA, CON RESPECTO A LO PROGRAMADO</v>
      </c>
      <c r="AO320" s="1377" t="str">
        <f>'BASE METAS)'!AU312</f>
        <v>DESEMPEÑO</v>
      </c>
      <c r="AP320" s="970" t="str">
        <f>'BASE METAS)'!AO312</f>
        <v>NÚMERO DE GESTIÓN REALIDAS</v>
      </c>
      <c r="AQ320" s="970" t="str">
        <f>'BASE METAS)'!AP312</f>
        <v>NÚMERO DE GESTIÓN PROGRAMADAS</v>
      </c>
      <c r="AR320" s="863">
        <f>'BASE METAS)'!AQ312</f>
        <v>100</v>
      </c>
      <c r="AS320" s="1018" t="str">
        <f>'BASE METAS)'!AR312</f>
        <v xml:space="preserve">TRÁMITE </v>
      </c>
      <c r="AT320" s="970" t="str">
        <f>'BASE METAS)'!AS312</f>
        <v>EFICACIA</v>
      </c>
      <c r="AU320" s="1483">
        <f>'BASE METAS)'!BO312</f>
        <v>0</v>
      </c>
      <c r="AV320" s="1">
        <f>'BASE METAS)'!BQ312</f>
        <v>2</v>
      </c>
      <c r="AW320" s="1">
        <f>'BASE METAS)'!BR312</f>
        <v>0</v>
      </c>
      <c r="AX320" s="1352">
        <f>'BASE METAS)'!BS312</f>
        <v>1</v>
      </c>
      <c r="AY320" s="1352">
        <f>'BASE METAS)'!BT312</f>
        <v>0.2</v>
      </c>
      <c r="AZ320" s="1352">
        <f>'BASE METAS)'!BU312</f>
        <v>0.8</v>
      </c>
      <c r="BA320" s="1352">
        <f>'BASE METAS)'!BV312</f>
        <v>0.2</v>
      </c>
      <c r="BB320" s="1352">
        <f>'BASE METAS)'!BW312</f>
        <v>0.2</v>
      </c>
      <c r="BC320" s="1352">
        <f>'BASE METAS)'!BX312</f>
        <v>1.8</v>
      </c>
      <c r="BD320" s="1352">
        <f>'BASE METAS)'!BY312</f>
        <v>0.1</v>
      </c>
      <c r="BE320" s="1352">
        <f>'BASE METAS)'!CG312</f>
        <v>0</v>
      </c>
      <c r="BF320" s="1352">
        <f>'BASE METAS)'!CJ312</f>
        <v>0</v>
      </c>
      <c r="BG320" s="1352">
        <f>'BASE METAS)'!CK312</f>
        <v>0</v>
      </c>
      <c r="BH320" s="1352">
        <f>'BASE METAS)'!CL312</f>
        <v>0</v>
      </c>
      <c r="BI320" s="1352">
        <f>'BASE METAS)'!CM312</f>
        <v>0</v>
      </c>
      <c r="BJ320" s="1253">
        <f>'BASE METAS)'!CN312</f>
        <v>0</v>
      </c>
      <c r="BK320" s="1254">
        <f>'BASE METAS)'!CO312</f>
        <v>0</v>
      </c>
      <c r="BL320" s="1">
        <f>'BASE METAS)'!CP312</f>
        <v>0</v>
      </c>
      <c r="BM320" s="1">
        <f>'BASE METAS)'!CQ312</f>
        <v>0</v>
      </c>
      <c r="BN320" s="1">
        <f>'BASE METAS)'!CR312</f>
        <v>0</v>
      </c>
      <c r="BO320" s="1">
        <f>'BASE METAS)'!CS312</f>
        <v>0</v>
      </c>
      <c r="BP320" s="1">
        <f>'BASE METAS)'!CT312</f>
        <v>0</v>
      </c>
      <c r="BQ320" s="1">
        <f>'BASE METAS)'!CU312</f>
        <v>0</v>
      </c>
      <c r="BR320" s="1">
        <f>'BASE METAS)'!CV312</f>
        <v>0</v>
      </c>
      <c r="BS320" s="1">
        <f>'BASE METAS)'!CW312</f>
        <v>1</v>
      </c>
      <c r="BT320" s="1">
        <f>'BASE METAS)'!CX312</f>
        <v>1</v>
      </c>
      <c r="BU320" s="1">
        <f>'BASE METAS)'!FA311</f>
        <v>2500</v>
      </c>
      <c r="BV320" s="1">
        <f>'BASE METAS)'!FB311</f>
        <v>0</v>
      </c>
      <c r="BW320" s="1">
        <f>'BASE METAS)'!FC311</f>
        <v>234</v>
      </c>
      <c r="BX320" s="1">
        <f>'BASE METAS)'!FD311</f>
        <v>376</v>
      </c>
      <c r="BY320" s="1">
        <f>'BASE METAS)'!FE311</f>
        <v>142</v>
      </c>
      <c r="BZ320" s="1">
        <f>'BASE METAS)'!FF311</f>
        <v>1.6068376068376069</v>
      </c>
      <c r="CA320" s="1">
        <f>'BASE METAS)'!FG311</f>
        <v>1285</v>
      </c>
      <c r="CB320" s="1">
        <f>'BASE METAS)'!FH311</f>
        <v>1215</v>
      </c>
      <c r="CC320" s="1">
        <f>'BASE METAS)'!FI311</f>
        <v>0.51400000000000001</v>
      </c>
      <c r="CD320" s="1">
        <f>'BASE METAS)'!FJ311</f>
        <v>2500</v>
      </c>
      <c r="CE320" s="1">
        <f>'BASE METAS)'!FK311</f>
        <v>0</v>
      </c>
      <c r="CF320" s="1">
        <f>'BASE METAS)'!FL311</f>
        <v>234</v>
      </c>
      <c r="CG320" s="1">
        <f>'BASE METAS)'!FM311</f>
        <v>112</v>
      </c>
    </row>
    <row r="321" spans="1:85" ht="229.5" x14ac:dyDescent="0.25">
      <c r="A321" s="1">
        <f>'BASE METAS)'!A313</f>
        <v>0</v>
      </c>
      <c r="B321" s="7156"/>
      <c r="C321" s="7154"/>
      <c r="D321" s="7154"/>
      <c r="E321" s="7156"/>
      <c r="F321" s="7175"/>
      <c r="G321" s="7175"/>
      <c r="H321" s="7144"/>
      <c r="I321" s="7144"/>
      <c r="J321" s="5708"/>
      <c r="K321" s="5708"/>
      <c r="L321" s="5708"/>
      <c r="M321" s="5708"/>
      <c r="N321" s="5708"/>
      <c r="O321" s="5708"/>
      <c r="P321" s="7108"/>
      <c r="Q321" s="5699"/>
      <c r="R321" s="5708"/>
      <c r="S321" s="5699"/>
      <c r="T321" s="5708"/>
      <c r="U321" s="7749"/>
      <c r="V321" s="5699"/>
      <c r="W321" s="5696"/>
      <c r="X321" s="7145"/>
      <c r="Y321" s="916">
        <f>'BASE METAS)'!Y313</f>
        <v>8</v>
      </c>
      <c r="Z321" s="507" t="str">
        <f>'BASE METAS)'!Z313</f>
        <v>MANTENIMIENTO DEL PROGRAMA PARA EL AHORRO EN EL CONSUMO DE ENERGIA EN EL SISTEMA DEL ALUMBRADO PÚBLICO.</v>
      </c>
      <c r="AA321" s="891" t="str">
        <f>'BASE METAS)'!AA313</f>
        <v xml:space="preserve">PROGRAMA </v>
      </c>
      <c r="AB321" s="892">
        <f>'BASE METAS)'!AB313</f>
        <v>1</v>
      </c>
      <c r="AC321" s="901">
        <f>'BASE METAS)'!AC313</f>
        <v>0.1</v>
      </c>
      <c r="AD321" s="902">
        <f>'BASE METAS)'!AD313</f>
        <v>0.1</v>
      </c>
      <c r="AE321" s="901">
        <f>'BASE METAS)'!AE313</f>
        <v>0.2</v>
      </c>
      <c r="AF321" s="902">
        <f>'BASE METAS)'!AF313</f>
        <v>0.2</v>
      </c>
      <c r="AG321" s="903">
        <f>'BASE METAS)'!AG313</f>
        <v>0</v>
      </c>
      <c r="AH321" s="902">
        <f>'BASE METAS)'!AH313</f>
        <v>0</v>
      </c>
      <c r="AI321" s="903">
        <f>'BASE METAS)'!AI313</f>
        <v>0.7</v>
      </c>
      <c r="AJ321" s="902">
        <f>'BASE METAS)'!AJ313</f>
        <v>0.7</v>
      </c>
      <c r="AK321" s="211">
        <f>'BASE METAS)'!AK313</f>
        <v>1</v>
      </c>
      <c r="AL321" s="1166" t="str">
        <f>'BASE METAS)'!AL313</f>
        <v>08</v>
      </c>
      <c r="AM321" s="970" t="str">
        <f>'BASE METAS)'!AM313</f>
        <v>MANTENIMIENTO DE PROGRAMAS DE AHORRO DE ENERGIA ELECTRICA</v>
      </c>
      <c r="AN321" s="970" t="str">
        <f>'BASE METAS)'!AN313</f>
        <v>MIDE EL MANTENIMIENTO DEL PROGRAMA DE AHORRO DE ENERGIA ELECTRICA REALIZADO, CON RESPECTO A LO PROGRAMADO</v>
      </c>
      <c r="AO321" s="1377" t="str">
        <f>'BASE METAS)'!AU313</f>
        <v>DESEMPEÑO</v>
      </c>
      <c r="AP321" s="970" t="str">
        <f>'BASE METAS)'!AO313</f>
        <v>NÚMERO DE MANTENIMIENTO DE AHORRO DE ENERGIA REALIZADO</v>
      </c>
      <c r="AQ321" s="970" t="str">
        <f>'BASE METAS)'!AP313</f>
        <v>NÚMERO DE MANTENIMIENTO DE AHORRO DE ENERGIA PROGRAMADO</v>
      </c>
      <c r="AR321" s="863">
        <f>'BASE METAS)'!AQ313</f>
        <v>100</v>
      </c>
      <c r="AS321" s="1018" t="str">
        <f>'BASE METAS)'!AR313</f>
        <v xml:space="preserve">PROGRAMA </v>
      </c>
      <c r="AT321" s="970" t="str">
        <f>'BASE METAS)'!AS313</f>
        <v>EFICACIA</v>
      </c>
      <c r="AU321" s="1483">
        <f>'BASE METAS)'!BO313</f>
        <v>0</v>
      </c>
      <c r="AV321" s="1">
        <f>'BASE METAS)'!BQ313</f>
        <v>1</v>
      </c>
      <c r="AW321" s="1">
        <f>'BASE METAS)'!BR313</f>
        <v>0</v>
      </c>
      <c r="AX321" s="1352">
        <f>'BASE METAS)'!BS313</f>
        <v>0.2</v>
      </c>
      <c r="AY321" s="1352">
        <f>'BASE METAS)'!BT313</f>
        <v>0</v>
      </c>
      <c r="AZ321" s="1352">
        <f>'BASE METAS)'!BU313</f>
        <v>0.2</v>
      </c>
      <c r="BA321" s="1352">
        <f>'BASE METAS)'!BV313</f>
        <v>0</v>
      </c>
      <c r="BB321" s="1352">
        <f>'BASE METAS)'!BW313</f>
        <v>0</v>
      </c>
      <c r="BC321" s="1352">
        <f>'BASE METAS)'!BX313</f>
        <v>1</v>
      </c>
      <c r="BD321" s="1352">
        <f>'BASE METAS)'!BY313</f>
        <v>0</v>
      </c>
      <c r="BE321" s="1352">
        <f>'BASE METAS)'!CG313</f>
        <v>0</v>
      </c>
      <c r="BF321" s="1352">
        <f>'BASE METAS)'!CJ313</f>
        <v>0</v>
      </c>
      <c r="BG321" s="1352">
        <f>'BASE METAS)'!CK313</f>
        <v>0</v>
      </c>
      <c r="BH321" s="1352">
        <f>'BASE METAS)'!CL313</f>
        <v>0</v>
      </c>
      <c r="BI321" s="1352">
        <f>'BASE METAS)'!CM313</f>
        <v>0</v>
      </c>
      <c r="BJ321" s="1340">
        <f>'BASE METAS)'!CN313</f>
        <v>0</v>
      </c>
      <c r="BK321" s="1340">
        <f>'BASE METAS)'!CO313</f>
        <v>0</v>
      </c>
      <c r="BL321" s="1">
        <f>'BASE METAS)'!CP313</f>
        <v>0</v>
      </c>
      <c r="BM321" s="1">
        <f>'BASE METAS)'!CQ313</f>
        <v>0</v>
      </c>
      <c r="BN321" s="1">
        <f>'BASE METAS)'!CR313</f>
        <v>0</v>
      </c>
      <c r="BO321" s="1">
        <f>'BASE METAS)'!CS313</f>
        <v>0</v>
      </c>
      <c r="BP321" s="1">
        <f>'BASE METAS)'!CT313</f>
        <v>0</v>
      </c>
      <c r="BQ321" s="1">
        <f>'BASE METAS)'!CU313</f>
        <v>0</v>
      </c>
      <c r="BR321" s="1">
        <f>'BASE METAS)'!CV313</f>
        <v>0</v>
      </c>
      <c r="BS321" s="1">
        <f>'BASE METAS)'!CW313</f>
        <v>0</v>
      </c>
      <c r="BT321" s="1">
        <f>'BASE METAS)'!CX313</f>
        <v>0</v>
      </c>
      <c r="BU321" s="1">
        <f>'BASE METAS)'!FA312</f>
        <v>2</v>
      </c>
      <c r="BV321" s="1">
        <f>'BASE METAS)'!FB312</f>
        <v>0</v>
      </c>
      <c r="BW321" s="1">
        <f>'BASE METAS)'!FC312</f>
        <v>0</v>
      </c>
      <c r="BX321" s="1">
        <f>'BASE METAS)'!FD312</f>
        <v>0</v>
      </c>
      <c r="BY321" s="1">
        <f>'BASE METAS)'!FE312</f>
        <v>0</v>
      </c>
      <c r="BZ321" s="1">
        <f>'BASE METAS)'!FF312</f>
        <v>0</v>
      </c>
      <c r="CA321" s="1">
        <f>'BASE METAS)'!FG312</f>
        <v>0</v>
      </c>
      <c r="CB321" s="1">
        <f>'BASE METAS)'!FH312</f>
        <v>2</v>
      </c>
      <c r="CC321" s="1">
        <f>'BASE METAS)'!FI312</f>
        <v>0</v>
      </c>
      <c r="CD321" s="1">
        <f>'BASE METAS)'!FJ312</f>
        <v>2</v>
      </c>
      <c r="CE321" s="1">
        <f>'BASE METAS)'!FK312</f>
        <v>0</v>
      </c>
      <c r="CF321" s="1">
        <f>'BASE METAS)'!FL312</f>
        <v>0</v>
      </c>
      <c r="CG321" s="1">
        <f>'BASE METAS)'!FM312</f>
        <v>0</v>
      </c>
    </row>
    <row r="322" spans="1:85" ht="12.75" x14ac:dyDescent="0.25">
      <c r="A322" s="1">
        <f>'BASE METAS)'!A314</f>
        <v>0</v>
      </c>
      <c r="B322" s="1">
        <f>'BASE METAS)'!B314</f>
        <v>0</v>
      </c>
      <c r="C322" s="1">
        <f>'BASE METAS)'!C314</f>
        <v>0</v>
      </c>
      <c r="D322" s="1">
        <f>'BASE METAS)'!D314</f>
        <v>0</v>
      </c>
      <c r="E322" s="12">
        <f>'BASE METAS)'!E314</f>
        <v>0</v>
      </c>
      <c r="F322" s="3">
        <f>'BASE METAS)'!F314</f>
        <v>0</v>
      </c>
      <c r="G322" s="3">
        <f>'BASE METAS)'!G314</f>
        <v>0</v>
      </c>
      <c r="H322" s="3">
        <f>'BASE METAS)'!H314</f>
        <v>0</v>
      </c>
      <c r="I322" s="3">
        <f>'BASE METAS)'!I314</f>
        <v>0</v>
      </c>
      <c r="J322" s="7148" t="str">
        <f>'BASE METAS)'!J314</f>
        <v>TOTAL</v>
      </c>
      <c r="K322" s="7148"/>
      <c r="L322" s="7148"/>
      <c r="M322" s="7148"/>
      <c r="N322" s="1362">
        <f>'BASE METAS)'!N314</f>
        <v>0</v>
      </c>
      <c r="O322" s="1362">
        <f>'BASE METAS)'!O314</f>
        <v>0</v>
      </c>
      <c r="P322" s="1362">
        <f>'BASE METAS)'!P314</f>
        <v>0</v>
      </c>
      <c r="Q322" s="1362">
        <f>'BASE METAS)'!Q314</f>
        <v>0</v>
      </c>
      <c r="R322" s="1362">
        <f>'BASE METAS)'!R314</f>
        <v>0</v>
      </c>
      <c r="S322" s="1362">
        <f>'BASE METAS)'!S314</f>
        <v>0</v>
      </c>
      <c r="T322" s="1362">
        <f>'BASE METAS)'!T314</f>
        <v>0</v>
      </c>
      <c r="U322" s="922">
        <f>'BASE METAS)'!U314</f>
        <v>0</v>
      </c>
      <c r="V322" s="1362">
        <f>'BASE METAS)'!V314</f>
        <v>0</v>
      </c>
      <c r="W322" s="19">
        <f>'BASE METAS)'!W314</f>
        <v>310466501.04000002</v>
      </c>
      <c r="X322" s="12">
        <f>'BASE METAS)'!X314</f>
        <v>0</v>
      </c>
      <c r="Y322" s="1">
        <f>'BASE METAS)'!Y314</f>
        <v>0</v>
      </c>
      <c r="Z322" s="1">
        <f>'BASE METAS)'!Z314</f>
        <v>0</v>
      </c>
      <c r="AA322" s="1">
        <f>'BASE METAS)'!AA314</f>
        <v>0</v>
      </c>
      <c r="AB322" s="1">
        <f>'BASE METAS)'!AB314</f>
        <v>0</v>
      </c>
      <c r="AC322" s="1">
        <f>'BASE METAS)'!AC314</f>
        <v>0</v>
      </c>
      <c r="AD322" s="1">
        <f>'BASE METAS)'!AD314</f>
        <v>0</v>
      </c>
      <c r="AE322" s="1">
        <f>'BASE METAS)'!AE314</f>
        <v>0</v>
      </c>
      <c r="AF322" s="1">
        <f>'BASE METAS)'!AF314</f>
        <v>0</v>
      </c>
      <c r="AG322" s="1">
        <f>'BASE METAS)'!AG314</f>
        <v>0</v>
      </c>
      <c r="AH322" s="1">
        <f>'BASE METAS)'!AH314</f>
        <v>0</v>
      </c>
      <c r="AI322" s="1">
        <f>'BASE METAS)'!AI314</f>
        <v>0</v>
      </c>
      <c r="AJ322" s="1">
        <f>'BASE METAS)'!AJ314</f>
        <v>0</v>
      </c>
      <c r="AK322" s="1">
        <f>'BASE METAS)'!AK314</f>
        <v>0</v>
      </c>
      <c r="AL322" s="986">
        <f>'BASE METAS)'!AL314</f>
        <v>0</v>
      </c>
      <c r="AM322" s="1340">
        <f>'BASE METAS)'!AM314</f>
        <v>0</v>
      </c>
      <c r="AN322" s="1340">
        <f>'BASE METAS)'!AN314</f>
        <v>0</v>
      </c>
      <c r="AO322" s="1340">
        <f>'BASE METAS)'!AU314</f>
        <v>0</v>
      </c>
      <c r="AP322" s="1340">
        <f>'BASE METAS)'!AO314</f>
        <v>0</v>
      </c>
      <c r="AQ322" s="1340">
        <f>'BASE METAS)'!AP314</f>
        <v>0</v>
      </c>
      <c r="AR322" s="1340">
        <f>'BASE METAS)'!AQ314</f>
        <v>0</v>
      </c>
      <c r="AS322" s="1340">
        <f>'BASE METAS)'!AR314</f>
        <v>0</v>
      </c>
      <c r="AT322" s="1340">
        <f>'BASE METAS)'!AS314</f>
        <v>0</v>
      </c>
      <c r="AU322" s="1483">
        <f>'BASE METAS)'!BO314</f>
        <v>0</v>
      </c>
      <c r="AV322" s="1">
        <f>'BASE METAS)'!BQ314</f>
        <v>0</v>
      </c>
      <c r="AW322" s="1352">
        <f>'BASE METAS)'!BR314</f>
        <v>0</v>
      </c>
      <c r="AX322" s="1352">
        <f>'BASE METAS)'!BS314</f>
        <v>0</v>
      </c>
      <c r="AY322" s="1352">
        <f>'BASE METAS)'!BT314</f>
        <v>0</v>
      </c>
      <c r="AZ322" s="1352">
        <f>'BASE METAS)'!BU314</f>
        <v>0</v>
      </c>
      <c r="BA322" s="1352">
        <f>'BASE METAS)'!BV314</f>
        <v>0</v>
      </c>
      <c r="BB322" s="1352">
        <f>'BASE METAS)'!BW314</f>
        <v>0</v>
      </c>
      <c r="BC322" s="1352">
        <f>'BASE METAS)'!BX314</f>
        <v>0</v>
      </c>
      <c r="BD322" s="1352">
        <f>'BASE METAS)'!BY314</f>
        <v>0</v>
      </c>
      <c r="BE322" s="1352">
        <f>'BASE METAS)'!CG314</f>
        <v>0</v>
      </c>
      <c r="BF322" s="1352">
        <f>'BASE METAS)'!CJ314</f>
        <v>0</v>
      </c>
      <c r="BG322" s="1352">
        <f>'BASE METAS)'!CK314</f>
        <v>0</v>
      </c>
      <c r="BH322" s="1352">
        <f>'BASE METAS)'!CL314</f>
        <v>0</v>
      </c>
      <c r="BI322" s="1352">
        <f>'BASE METAS)'!CM314</f>
        <v>0</v>
      </c>
      <c r="BJ322" s="1340">
        <f>'BASE METAS)'!CN314</f>
        <v>0</v>
      </c>
      <c r="BK322" s="1340">
        <f>'BASE METAS)'!CO314</f>
        <v>0</v>
      </c>
      <c r="BL322" s="1">
        <f>'BASE METAS)'!CP314</f>
        <v>0</v>
      </c>
      <c r="BM322" s="1">
        <f>'BASE METAS)'!CQ314</f>
        <v>0</v>
      </c>
      <c r="BN322" s="1">
        <f>'BASE METAS)'!CR314</f>
        <v>0</v>
      </c>
      <c r="BO322" s="1">
        <f>'BASE METAS)'!CS314</f>
        <v>0</v>
      </c>
      <c r="BP322" s="1">
        <f>'BASE METAS)'!CT314</f>
        <v>0</v>
      </c>
      <c r="BQ322" s="1">
        <f>'BASE METAS)'!CU314</f>
        <v>0</v>
      </c>
      <c r="BR322" s="1">
        <f>'BASE METAS)'!CV314</f>
        <v>0</v>
      </c>
      <c r="BS322" s="1">
        <f>'BASE METAS)'!CW314</f>
        <v>0</v>
      </c>
      <c r="BT322" s="1">
        <f>'BASE METAS)'!CX314</f>
        <v>0</v>
      </c>
      <c r="BU322" s="1">
        <f>'BASE METAS)'!FA313</f>
        <v>1</v>
      </c>
      <c r="BV322" s="1">
        <f>'BASE METAS)'!FB313</f>
        <v>0</v>
      </c>
      <c r="BW322" s="1">
        <f>'BASE METAS)'!FC313</f>
        <v>0</v>
      </c>
      <c r="BX322" s="1">
        <f>'BASE METAS)'!FD313</f>
        <v>0</v>
      </c>
      <c r="BY322" s="1">
        <f>'BASE METAS)'!FE313</f>
        <v>0</v>
      </c>
      <c r="BZ322" s="1">
        <f>'BASE METAS)'!FF313</f>
        <v>0</v>
      </c>
      <c r="CA322" s="1">
        <f>'BASE METAS)'!FG313</f>
        <v>0</v>
      </c>
      <c r="CB322" s="1">
        <f>'BASE METAS)'!FH313</f>
        <v>1</v>
      </c>
      <c r="CC322" s="1">
        <f>'BASE METAS)'!FI313</f>
        <v>0</v>
      </c>
      <c r="CD322" s="1">
        <f>'BASE METAS)'!FJ313</f>
        <v>1</v>
      </c>
      <c r="CE322" s="1">
        <f>'BASE METAS)'!FK313</f>
        <v>0</v>
      </c>
      <c r="CF322" s="1">
        <f>'BASE METAS)'!FL313</f>
        <v>0</v>
      </c>
      <c r="CG322" s="1">
        <f>'BASE METAS)'!FM313</f>
        <v>0</v>
      </c>
    </row>
    <row r="323" spans="1:85" ht="12.75" customHeight="1" x14ac:dyDescent="0.25">
      <c r="A323" s="1">
        <f>'BASE METAS)'!A315</f>
        <v>0</v>
      </c>
      <c r="B323" s="1">
        <f>'BASE METAS)'!B315</f>
        <v>0</v>
      </c>
      <c r="C323" s="1">
        <f>'BASE METAS)'!C315</f>
        <v>0</v>
      </c>
      <c r="D323" s="1">
        <f>'BASE METAS)'!D315</f>
        <v>0</v>
      </c>
      <c r="E323" s="5">
        <f>'BASE METAS)'!E315</f>
        <v>0</v>
      </c>
      <c r="F323" s="3">
        <f>'BASE METAS)'!F315</f>
        <v>0</v>
      </c>
      <c r="G323" s="3">
        <f>'BASE METAS)'!G315</f>
        <v>0</v>
      </c>
      <c r="H323" s="3">
        <f>'BASE METAS)'!H315</f>
        <v>0</v>
      </c>
      <c r="I323" s="3">
        <f>'BASE METAS)'!I315</f>
        <v>0</v>
      </c>
      <c r="J323" s="3">
        <f>'BASE METAS)'!J315</f>
        <v>0</v>
      </c>
      <c r="K323" s="3">
        <f>'BASE METAS)'!K315</f>
        <v>0</v>
      </c>
      <c r="L323" s="3">
        <f>'BASE METAS)'!L315</f>
        <v>0</v>
      </c>
      <c r="M323" s="3">
        <f>'BASE METAS)'!M315</f>
        <v>0</v>
      </c>
      <c r="N323" s="3">
        <f>'BASE METAS)'!N315</f>
        <v>0</v>
      </c>
      <c r="O323" s="3">
        <f>'BASE METAS)'!O315</f>
        <v>0</v>
      </c>
      <c r="P323" s="3">
        <f>'BASE METAS)'!P315</f>
        <v>0</v>
      </c>
      <c r="Q323" s="3">
        <f>'BASE METAS)'!Q315</f>
        <v>0</v>
      </c>
      <c r="R323" s="3">
        <f>'BASE METAS)'!R315</f>
        <v>0</v>
      </c>
      <c r="S323" s="3">
        <f>'BASE METAS)'!S315</f>
        <v>0</v>
      </c>
      <c r="T323" s="3">
        <f>'BASE METAS)'!T315</f>
        <v>0</v>
      </c>
      <c r="U323" s="923">
        <f>'BASE METAS)'!U315</f>
        <v>0</v>
      </c>
      <c r="V323" s="3">
        <f>'BASE METAS)'!V315</f>
        <v>0</v>
      </c>
      <c r="W323" s="4">
        <f>'BASE METAS)'!W315</f>
        <v>0</v>
      </c>
      <c r="X323" s="12">
        <f>'BASE METAS)'!X315</f>
        <v>0</v>
      </c>
      <c r="Y323" s="1">
        <f>'BASE METAS)'!Y315</f>
        <v>0</v>
      </c>
      <c r="Z323" s="1">
        <f>'BASE METAS)'!Z315</f>
        <v>0</v>
      </c>
      <c r="AA323" s="1">
        <f>'BASE METAS)'!AA315</f>
        <v>0</v>
      </c>
      <c r="AB323" s="1">
        <f>'BASE METAS)'!AB315</f>
        <v>0</v>
      </c>
      <c r="AC323" s="1">
        <f>'BASE METAS)'!AC315</f>
        <v>0</v>
      </c>
      <c r="AD323" s="1">
        <f>'BASE METAS)'!AD315</f>
        <v>0</v>
      </c>
      <c r="AE323" s="1">
        <f>'BASE METAS)'!AE315</f>
        <v>0</v>
      </c>
      <c r="AF323" s="1">
        <f>'BASE METAS)'!AF315</f>
        <v>0</v>
      </c>
      <c r="AG323" s="1">
        <f>'BASE METAS)'!AG315</f>
        <v>0</v>
      </c>
      <c r="AH323" s="1">
        <f>'BASE METAS)'!AH315</f>
        <v>0</v>
      </c>
      <c r="AI323" s="1">
        <f>'BASE METAS)'!AI315</f>
        <v>0</v>
      </c>
      <c r="AJ323" s="1">
        <f>'BASE METAS)'!AJ315</f>
        <v>0</v>
      </c>
      <c r="AK323" s="1">
        <f>'BASE METAS)'!AK315</f>
        <v>0</v>
      </c>
      <c r="AL323" s="933">
        <f>'BASE METAS)'!AL315</f>
        <v>0</v>
      </c>
      <c r="AM323" s="1">
        <f>'BASE METAS)'!AM315</f>
        <v>0</v>
      </c>
      <c r="AN323" s="1">
        <f>'BASE METAS)'!AN315</f>
        <v>0</v>
      </c>
      <c r="AO323" s="1">
        <f>'BASE METAS)'!AU315</f>
        <v>0</v>
      </c>
      <c r="AP323" s="1">
        <f>'BASE METAS)'!AO315</f>
        <v>0</v>
      </c>
      <c r="AQ323" s="1">
        <f>'BASE METAS)'!AP315</f>
        <v>0</v>
      </c>
      <c r="AR323" s="1">
        <f>'BASE METAS)'!AQ315</f>
        <v>0</v>
      </c>
      <c r="AS323" s="1">
        <f>'BASE METAS)'!AR315</f>
        <v>0</v>
      </c>
      <c r="AT323" s="1">
        <f>'BASE METAS)'!AS315</f>
        <v>0</v>
      </c>
      <c r="AU323" s="1479">
        <f>'BASE METAS)'!BO315</f>
        <v>0</v>
      </c>
      <c r="AV323" s="1">
        <f>'BASE METAS)'!BQ315</f>
        <v>0</v>
      </c>
      <c r="AW323" s="1340">
        <f>'BASE METAS)'!BR315</f>
        <v>0</v>
      </c>
      <c r="AX323" s="1352">
        <f>'BASE METAS)'!BS315</f>
        <v>0</v>
      </c>
      <c r="AY323" s="1352">
        <f>'BASE METAS)'!BT315</f>
        <v>0</v>
      </c>
      <c r="AZ323" s="1352">
        <f>'BASE METAS)'!BU315</f>
        <v>0</v>
      </c>
      <c r="BA323" s="1352">
        <f>'BASE METAS)'!BV315</f>
        <v>0</v>
      </c>
      <c r="BB323" s="1352">
        <f>'BASE METAS)'!BW315</f>
        <v>0</v>
      </c>
      <c r="BC323" s="1352">
        <f>'BASE METAS)'!BX315</f>
        <v>0</v>
      </c>
      <c r="BD323" s="1352">
        <f>'BASE METAS)'!BY315</f>
        <v>0</v>
      </c>
      <c r="BE323" s="1352">
        <f>'BASE METAS)'!CG315</f>
        <v>0</v>
      </c>
      <c r="BF323" s="1352">
        <f>'BASE METAS)'!CJ315</f>
        <v>0</v>
      </c>
      <c r="BG323" s="1352">
        <f>'BASE METAS)'!CK315</f>
        <v>0</v>
      </c>
      <c r="BH323" s="1352">
        <f>'BASE METAS)'!CL315</f>
        <v>0</v>
      </c>
      <c r="BI323" s="1352">
        <f>'BASE METAS)'!CM315</f>
        <v>0</v>
      </c>
      <c r="BJ323" s="1340">
        <f>'BASE METAS)'!CN315</f>
        <v>0</v>
      </c>
      <c r="BK323" s="1340">
        <f>'BASE METAS)'!CO315</f>
        <v>0</v>
      </c>
      <c r="BL323" s="1">
        <f>'BASE METAS)'!CP315</f>
        <v>0</v>
      </c>
      <c r="BM323" s="1">
        <f>'BASE METAS)'!CQ315</f>
        <v>0</v>
      </c>
      <c r="BN323" s="1">
        <f>'BASE METAS)'!CR315</f>
        <v>0</v>
      </c>
      <c r="BO323" s="1">
        <f>'BASE METAS)'!CS315</f>
        <v>0</v>
      </c>
      <c r="BP323" s="1">
        <f>'BASE METAS)'!CT315</f>
        <v>0</v>
      </c>
      <c r="BQ323" s="1">
        <f>'BASE METAS)'!CU315</f>
        <v>0</v>
      </c>
      <c r="BR323" s="1">
        <f>'BASE METAS)'!CV315</f>
        <v>0</v>
      </c>
      <c r="BS323" s="1">
        <f>'BASE METAS)'!CW315</f>
        <v>0</v>
      </c>
      <c r="BT323" s="1">
        <f>'BASE METAS)'!CX315</f>
        <v>0</v>
      </c>
      <c r="BU323" s="1">
        <f>'BASE METAS)'!FA315</f>
        <v>0</v>
      </c>
      <c r="BV323" s="1">
        <f>'BASE METAS)'!FB315</f>
        <v>0</v>
      </c>
      <c r="BW323" s="1">
        <f>'BASE METAS)'!FC315</f>
        <v>0</v>
      </c>
      <c r="BX323" s="1">
        <f>'BASE METAS)'!FD315</f>
        <v>0</v>
      </c>
      <c r="BY323" s="1">
        <f>'BASE METAS)'!FE315</f>
        <v>0</v>
      </c>
      <c r="BZ323" s="1">
        <f>'BASE METAS)'!FF315</f>
        <v>0</v>
      </c>
      <c r="CA323" s="1">
        <f>'BASE METAS)'!FG315</f>
        <v>0</v>
      </c>
      <c r="CB323" s="1">
        <f>'BASE METAS)'!FH315</f>
        <v>0</v>
      </c>
      <c r="CC323" s="1">
        <f>'BASE METAS)'!FI315</f>
        <v>0</v>
      </c>
      <c r="CD323" s="1">
        <f>'BASE METAS)'!FJ315</f>
        <v>0</v>
      </c>
      <c r="CE323" s="1">
        <f>'BASE METAS)'!FK315</f>
        <v>0</v>
      </c>
      <c r="CF323" s="1">
        <f>'BASE METAS)'!FL315</f>
        <v>0</v>
      </c>
      <c r="CG323" s="1">
        <f>'BASE METAS)'!FM315</f>
        <v>0</v>
      </c>
    </row>
    <row r="324" spans="1:85" ht="12" customHeight="1" x14ac:dyDescent="0.25">
      <c r="A324" s="1">
        <f>'BASE METAS)'!A316</f>
        <v>0</v>
      </c>
      <c r="B324" s="7146" t="str">
        <f>'BASE METAS)'!B316</f>
        <v xml:space="preserve">DEPENDENCIA </v>
      </c>
      <c r="C324" s="7146" t="str">
        <f>'BASE METAS)'!C316</f>
        <v>ENT</v>
      </c>
      <c r="D324" s="7146" t="str">
        <f>'BASE METAS)'!D316</f>
        <v>PROY</v>
      </c>
      <c r="E324" s="7146" t="str">
        <f>'BASE METAS)'!E316</f>
        <v>NOMBRE DEL PROYECTO</v>
      </c>
      <c r="F324" s="7155" t="str">
        <f>'BASE METAS)'!F316</f>
        <v>DG</v>
      </c>
      <c r="G324" s="7155" t="str">
        <f>'BASE METAS)'!G316</f>
        <v>DA</v>
      </c>
      <c r="H324" s="7155" t="str">
        <f>'BASE METAS)'!H316</f>
        <v xml:space="preserve">CLAVE PROGRAMÁTICA </v>
      </c>
      <c r="I324" s="7155"/>
      <c r="J324" s="7155"/>
      <c r="K324" s="7155"/>
      <c r="L324" s="7155"/>
      <c r="M324" s="7155"/>
      <c r="N324" s="1357">
        <f>'BASE METAS)'!N316</f>
        <v>0</v>
      </c>
      <c r="O324" s="1357">
        <f>'BASE METAS)'!O316</f>
        <v>0</v>
      </c>
      <c r="P324" s="7120" t="str">
        <f>'BASE METAS)'!P316</f>
        <v>ESTRUCTURA PROGRAMÁTICA</v>
      </c>
      <c r="Q324" s="7121"/>
      <c r="R324" s="7121"/>
      <c r="S324" s="7121"/>
      <c r="T324" s="7121"/>
      <c r="U324" s="924">
        <f>'BASE METAS)'!U316</f>
        <v>0</v>
      </c>
      <c r="V324" s="1358">
        <f>'BASE METAS)'!V316</f>
        <v>0</v>
      </c>
      <c r="W324" s="7139" t="str">
        <f>'BASE METAS)'!W316</f>
        <v>PRESPUESTO</v>
      </c>
      <c r="X324" s="7216" t="str">
        <f>'BASE METAS)'!X316</f>
        <v>ÁREAS EJECUTORAS</v>
      </c>
      <c r="Y324" s="1">
        <f>'BASE METAS)'!Y316</f>
        <v>0</v>
      </c>
      <c r="Z324" s="1">
        <f>'BASE METAS)'!Z316</f>
        <v>0</v>
      </c>
      <c r="AA324" s="1">
        <f>'BASE METAS)'!AA316</f>
        <v>0</v>
      </c>
      <c r="AB324" s="1">
        <f>'BASE METAS)'!AB316</f>
        <v>0</v>
      </c>
      <c r="AC324" s="1">
        <f>'BASE METAS)'!AC316</f>
        <v>0</v>
      </c>
      <c r="AD324" s="1">
        <f>'BASE METAS)'!AD316</f>
        <v>0</v>
      </c>
      <c r="AE324" s="1">
        <f>'BASE METAS)'!AE316</f>
        <v>0</v>
      </c>
      <c r="AF324" s="1">
        <f>'BASE METAS)'!AF316</f>
        <v>0</v>
      </c>
      <c r="AG324" s="1">
        <f>'BASE METAS)'!AG316</f>
        <v>0</v>
      </c>
      <c r="AH324" s="1">
        <f>'BASE METAS)'!AH316</f>
        <v>0</v>
      </c>
      <c r="AI324" s="1">
        <f>'BASE METAS)'!AI316</f>
        <v>0</v>
      </c>
      <c r="AJ324" s="1">
        <f>'BASE METAS)'!AJ316</f>
        <v>0</v>
      </c>
      <c r="AK324" s="1">
        <f>'BASE METAS)'!AK316</f>
        <v>0</v>
      </c>
      <c r="AL324" s="934">
        <f>'BASE METAS)'!AL316</f>
        <v>0</v>
      </c>
      <c r="AM324" s="1">
        <f>'BASE METAS)'!AM316</f>
        <v>0</v>
      </c>
      <c r="AN324" s="1">
        <f>'BASE METAS)'!AN316</f>
        <v>0</v>
      </c>
      <c r="AO324" s="1">
        <f>'BASE METAS)'!AU316</f>
        <v>0</v>
      </c>
      <c r="AP324" s="1">
        <f>'BASE METAS)'!AO316</f>
        <v>0</v>
      </c>
      <c r="AQ324" s="1">
        <f>'BASE METAS)'!AP316</f>
        <v>0</v>
      </c>
      <c r="AR324" s="1">
        <f>'BASE METAS)'!AQ316</f>
        <v>0</v>
      </c>
      <c r="AS324" s="1">
        <f>'BASE METAS)'!AR316</f>
        <v>0</v>
      </c>
      <c r="AT324" s="1">
        <f>'BASE METAS)'!AS316</f>
        <v>0</v>
      </c>
      <c r="AU324" s="1479">
        <f>'BASE METAS)'!BO316</f>
        <v>0</v>
      </c>
      <c r="AV324" s="1">
        <f>'BASE METAS)'!BQ316</f>
        <v>0</v>
      </c>
      <c r="AW324" s="1248">
        <f>'BASE METAS)'!BR316</f>
        <v>0</v>
      </c>
      <c r="AX324" s="1352">
        <f>'BASE METAS)'!BS316</f>
        <v>0</v>
      </c>
      <c r="AY324" s="1352">
        <f>'BASE METAS)'!BT316</f>
        <v>0</v>
      </c>
      <c r="AZ324" s="1352">
        <f>'BASE METAS)'!BU316</f>
        <v>0</v>
      </c>
      <c r="BA324" s="1352">
        <f>'BASE METAS)'!BV316</f>
        <v>0</v>
      </c>
      <c r="BB324" s="1352">
        <f>'BASE METAS)'!BW316</f>
        <v>0</v>
      </c>
      <c r="BC324" s="1352">
        <f>'BASE METAS)'!BX316</f>
        <v>0</v>
      </c>
      <c r="BD324" s="1352">
        <f>'BASE METAS)'!BY316</f>
        <v>0</v>
      </c>
      <c r="BE324" s="1352">
        <f>'BASE METAS)'!CG316</f>
        <v>0</v>
      </c>
      <c r="BF324" s="1352">
        <f>'BASE METAS)'!CJ316</f>
        <v>0</v>
      </c>
      <c r="BG324" s="1352">
        <f>'BASE METAS)'!CK316</f>
        <v>0</v>
      </c>
      <c r="BH324" s="1352">
        <f>'BASE METAS)'!CL316</f>
        <v>0</v>
      </c>
      <c r="BI324" s="1352">
        <f>'BASE METAS)'!CM316</f>
        <v>0</v>
      </c>
      <c r="BJ324" s="1340">
        <f>'BASE METAS)'!CN316</f>
        <v>0</v>
      </c>
      <c r="BK324" s="1340">
        <f>'BASE METAS)'!CO316</f>
        <v>0</v>
      </c>
      <c r="BL324" s="1">
        <f>'BASE METAS)'!CP316</f>
        <v>0</v>
      </c>
      <c r="BM324" s="1">
        <f>'BASE METAS)'!CQ316</f>
        <v>0</v>
      </c>
      <c r="BN324" s="1">
        <f>'BASE METAS)'!CR316</f>
        <v>0</v>
      </c>
      <c r="BO324" s="1">
        <f>'BASE METAS)'!CS316</f>
        <v>0</v>
      </c>
      <c r="BP324" s="1">
        <f>'BASE METAS)'!CT316</f>
        <v>0</v>
      </c>
      <c r="BQ324" s="1">
        <f>'BASE METAS)'!CU316</f>
        <v>0</v>
      </c>
      <c r="BR324" s="1">
        <f>'BASE METAS)'!CV316</f>
        <v>0</v>
      </c>
      <c r="BS324" s="1">
        <f>'BASE METAS)'!CW316</f>
        <v>0</v>
      </c>
      <c r="BT324" s="1">
        <f>'BASE METAS)'!CX316</f>
        <v>0</v>
      </c>
      <c r="BU324" s="1">
        <f>'BASE METAS)'!FA316</f>
        <v>0</v>
      </c>
      <c r="BV324" s="1">
        <f>'BASE METAS)'!FB316</f>
        <v>0</v>
      </c>
      <c r="BW324" s="1">
        <f>'BASE METAS)'!FC316</f>
        <v>0</v>
      </c>
      <c r="BX324" s="1">
        <f>'BASE METAS)'!FD316</f>
        <v>0</v>
      </c>
      <c r="BY324" s="1">
        <f>'BASE METAS)'!FE316</f>
        <v>0</v>
      </c>
      <c r="BZ324" s="1">
        <f>'BASE METAS)'!FF316</f>
        <v>0</v>
      </c>
      <c r="CA324" s="1">
        <f>'BASE METAS)'!FG316</f>
        <v>0</v>
      </c>
      <c r="CB324" s="1">
        <f>'BASE METAS)'!FH316</f>
        <v>0</v>
      </c>
      <c r="CC324" s="1">
        <f>'BASE METAS)'!FI316</f>
        <v>0</v>
      </c>
      <c r="CD324" s="1">
        <f>'BASE METAS)'!FJ316</f>
        <v>0</v>
      </c>
      <c r="CE324" s="1">
        <f>'BASE METAS)'!FK316</f>
        <v>0</v>
      </c>
      <c r="CF324" s="1">
        <f>'BASE METAS)'!FL316</f>
        <v>0</v>
      </c>
      <c r="CG324" s="1">
        <f>'BASE METAS)'!FM316</f>
        <v>0</v>
      </c>
    </row>
    <row r="325" spans="1:85" ht="12" customHeight="1" x14ac:dyDescent="0.25">
      <c r="A325" s="1">
        <f>'BASE METAS)'!A317</f>
        <v>0</v>
      </c>
      <c r="B325" s="7146"/>
      <c r="C325" s="7146"/>
      <c r="D325" s="7146"/>
      <c r="E325" s="7146"/>
      <c r="F325" s="7155"/>
      <c r="G325" s="7155"/>
      <c r="H325" s="35" t="str">
        <f>'BASE METAS)'!H317</f>
        <v>FN</v>
      </c>
      <c r="I325" s="35" t="str">
        <f>'BASE METAS)'!I317</f>
        <v>Sf</v>
      </c>
      <c r="J325" s="35" t="str">
        <f>'BASE METAS)'!J317</f>
        <v>PG</v>
      </c>
      <c r="K325" s="35" t="str">
        <f>'BASE METAS)'!K317</f>
        <v>Sp</v>
      </c>
      <c r="L325" s="35" t="str">
        <f>'BASE METAS)'!L317</f>
        <v>PY</v>
      </c>
      <c r="M325" s="35" t="str">
        <f>'BASE METAS)'!M317</f>
        <v>FF</v>
      </c>
      <c r="N325" s="35">
        <f>'BASE METAS)'!N317</f>
        <v>0</v>
      </c>
      <c r="O325" s="35">
        <f>'BASE METAS)'!O317</f>
        <v>0</v>
      </c>
      <c r="P325" s="35" t="str">
        <f>'BASE METAS)'!P317</f>
        <v>FN</v>
      </c>
      <c r="Q325" s="35" t="str">
        <f>'BASE METAS)'!Q317</f>
        <v>Sf</v>
      </c>
      <c r="R325" s="35" t="str">
        <f>'BASE METAS)'!R317</f>
        <v>PG</v>
      </c>
      <c r="S325" s="35" t="str">
        <f>'BASE METAS)'!S317</f>
        <v>Sp</v>
      </c>
      <c r="T325" s="35" t="str">
        <f>'BASE METAS)'!T317</f>
        <v>PY</v>
      </c>
      <c r="U325" s="925">
        <f>'BASE METAS)'!U317</f>
        <v>0</v>
      </c>
      <c r="V325" s="35">
        <f>'BASE METAS)'!V317</f>
        <v>0</v>
      </c>
      <c r="W325" s="7139"/>
      <c r="X325" s="7216"/>
      <c r="Y325" s="1">
        <f>'BASE METAS)'!Y317</f>
        <v>0</v>
      </c>
      <c r="Z325" s="1">
        <f>'BASE METAS)'!Z317</f>
        <v>0</v>
      </c>
      <c r="AA325" s="1">
        <f>'BASE METAS)'!AA317</f>
        <v>0</v>
      </c>
      <c r="AB325" s="1">
        <f>'BASE METAS)'!AB317</f>
        <v>0</v>
      </c>
      <c r="AC325" s="1">
        <f>'BASE METAS)'!AC317</f>
        <v>0</v>
      </c>
      <c r="AD325" s="1">
        <f>'BASE METAS)'!AD317</f>
        <v>0</v>
      </c>
      <c r="AE325" s="1">
        <f>'BASE METAS)'!AE317</f>
        <v>0</v>
      </c>
      <c r="AF325" s="1">
        <f>'BASE METAS)'!AF317</f>
        <v>0</v>
      </c>
      <c r="AG325" s="1">
        <f>'BASE METAS)'!AG317</f>
        <v>0</v>
      </c>
      <c r="AH325" s="1">
        <f>'BASE METAS)'!AH317</f>
        <v>0</v>
      </c>
      <c r="AI325" s="1">
        <f>'BASE METAS)'!AI317</f>
        <v>0</v>
      </c>
      <c r="AJ325" s="1">
        <f>'BASE METAS)'!AJ317</f>
        <v>0</v>
      </c>
      <c r="AK325" s="1">
        <f>'BASE METAS)'!AK317</f>
        <v>0</v>
      </c>
      <c r="AL325" s="934">
        <f>'BASE METAS)'!AL317</f>
        <v>0</v>
      </c>
      <c r="AM325" s="1">
        <f>'BASE METAS)'!AM317</f>
        <v>0</v>
      </c>
      <c r="AN325" s="1">
        <f>'BASE METAS)'!AN317</f>
        <v>0</v>
      </c>
      <c r="AO325" s="1">
        <f>'BASE METAS)'!AU317</f>
        <v>0</v>
      </c>
      <c r="AP325" s="1">
        <f>'BASE METAS)'!AO317</f>
        <v>0</v>
      </c>
      <c r="AQ325" s="1">
        <f>'BASE METAS)'!AP317</f>
        <v>0</v>
      </c>
      <c r="AR325" s="1">
        <f>'BASE METAS)'!AQ317</f>
        <v>0</v>
      </c>
      <c r="AS325" s="1">
        <f>'BASE METAS)'!AR317</f>
        <v>0</v>
      </c>
      <c r="AT325" s="1">
        <f>'BASE METAS)'!AS317</f>
        <v>0</v>
      </c>
      <c r="AU325" s="1479">
        <f>'BASE METAS)'!BO317</f>
        <v>0</v>
      </c>
      <c r="AV325" s="1">
        <f>'BASE METAS)'!BQ317</f>
        <v>0</v>
      </c>
      <c r="AW325" s="1352">
        <f>'BASE METAS)'!BR317</f>
        <v>0</v>
      </c>
      <c r="AX325" s="1352">
        <f>'BASE METAS)'!BS317</f>
        <v>0</v>
      </c>
      <c r="AY325" s="1352">
        <f>'BASE METAS)'!BT317</f>
        <v>0</v>
      </c>
      <c r="AZ325" s="1340">
        <f>'BASE METAS)'!BU317</f>
        <v>0</v>
      </c>
      <c r="BA325" s="1340">
        <f>'BASE METAS)'!BV317</f>
        <v>0</v>
      </c>
      <c r="BB325" s="1352">
        <f>'BASE METAS)'!BW317</f>
        <v>0</v>
      </c>
      <c r="BC325" s="1340">
        <f>'BASE METAS)'!BX317</f>
        <v>0</v>
      </c>
      <c r="BD325" s="1352">
        <f>'BASE METAS)'!BY317</f>
        <v>0</v>
      </c>
      <c r="BE325" s="1352">
        <f>'BASE METAS)'!CG317</f>
        <v>0</v>
      </c>
      <c r="BF325" s="1352">
        <f>'BASE METAS)'!CJ317</f>
        <v>0</v>
      </c>
      <c r="BG325" s="1352">
        <f>'BASE METAS)'!CK317</f>
        <v>0</v>
      </c>
      <c r="BH325" s="1352">
        <f>'BASE METAS)'!CL317</f>
        <v>0</v>
      </c>
      <c r="BI325" s="1352">
        <f>'BASE METAS)'!CM317</f>
        <v>0</v>
      </c>
      <c r="BJ325" s="1340">
        <f>'BASE METAS)'!CN317</f>
        <v>0</v>
      </c>
      <c r="BK325" s="1340">
        <f>'BASE METAS)'!CO317</f>
        <v>0</v>
      </c>
      <c r="BL325" s="1">
        <f>'BASE METAS)'!CP317</f>
        <v>0</v>
      </c>
      <c r="BM325" s="1">
        <f>'BASE METAS)'!CQ317</f>
        <v>0</v>
      </c>
      <c r="BN325" s="1">
        <f>'BASE METAS)'!CR317</f>
        <v>0</v>
      </c>
      <c r="BO325" s="1">
        <f>'BASE METAS)'!CS317</f>
        <v>0</v>
      </c>
      <c r="BP325" s="1">
        <f>'BASE METAS)'!CT317</f>
        <v>0</v>
      </c>
      <c r="BQ325" s="1">
        <f>'BASE METAS)'!CU317</f>
        <v>0</v>
      </c>
      <c r="BR325" s="1">
        <f>'BASE METAS)'!CV317</f>
        <v>0</v>
      </c>
      <c r="BS325" s="1">
        <f>'BASE METAS)'!CW317</f>
        <v>0</v>
      </c>
      <c r="BT325" s="1">
        <f>'BASE METAS)'!CX317</f>
        <v>0</v>
      </c>
      <c r="BU325" s="1">
        <f>'BASE METAS)'!FA317</f>
        <v>0</v>
      </c>
      <c r="BV325" s="1">
        <f>'BASE METAS)'!FB317</f>
        <v>0</v>
      </c>
      <c r="BW325" s="1">
        <f>'BASE METAS)'!FC317</f>
        <v>0</v>
      </c>
      <c r="BX325" s="1">
        <f>'BASE METAS)'!FD317</f>
        <v>0</v>
      </c>
      <c r="BY325" s="1">
        <f>'BASE METAS)'!FE317</f>
        <v>0</v>
      </c>
      <c r="BZ325" s="1">
        <f>'BASE METAS)'!FF317</f>
        <v>0</v>
      </c>
      <c r="CA325" s="1">
        <f>'BASE METAS)'!FG317</f>
        <v>0</v>
      </c>
      <c r="CB325" s="1">
        <f>'BASE METAS)'!FH317</f>
        <v>0</v>
      </c>
      <c r="CC325" s="1">
        <f>'BASE METAS)'!FI317</f>
        <v>0</v>
      </c>
      <c r="CD325" s="1">
        <f>'BASE METAS)'!FJ317</f>
        <v>0</v>
      </c>
      <c r="CE325" s="1">
        <f>'BASE METAS)'!FK317</f>
        <v>0</v>
      </c>
      <c r="CF325" s="1">
        <f>'BASE METAS)'!FL317</f>
        <v>0</v>
      </c>
      <c r="CG325" s="1">
        <f>'BASE METAS)'!FM317</f>
        <v>0</v>
      </c>
    </row>
    <row r="326" spans="1:85" ht="369.75" x14ac:dyDescent="0.25">
      <c r="A326" s="1">
        <f>'BASE METAS)'!A318</f>
        <v>49</v>
      </c>
      <c r="B326" s="7102" t="str">
        <f>'BASE METAS)'!B318</f>
        <v>DIRECCIÓN GENERAL DE DESARROLLO SOCIAL</v>
      </c>
      <c r="C326" s="5684">
        <f>'BASE METAS)'!C318</f>
        <v>1100</v>
      </c>
      <c r="D326" s="5684">
        <f>'BASE METAS)'!D318</f>
        <v>1</v>
      </c>
      <c r="E326" s="7102" t="str">
        <f>'BASE METAS)'!E318</f>
        <v>PLANEACIÓN DE PROYECTOS PARA EL DESARROLLO SOCIAL</v>
      </c>
      <c r="F326" s="5706" t="str">
        <f>'BASE METAS)'!F318</f>
        <v>I01</v>
      </c>
      <c r="G326" s="5706" t="str">
        <f>'BASE METAS)'!G318</f>
        <v>139</v>
      </c>
      <c r="H326" s="5706" t="str">
        <f>'BASE METAS)'!H318</f>
        <v>05</v>
      </c>
      <c r="I326" s="5706" t="str">
        <f>'BASE METAS)'!I318</f>
        <v>03</v>
      </c>
      <c r="J326" s="5706" t="str">
        <f>'BASE METAS)'!J318</f>
        <v>01</v>
      </c>
      <c r="K326" s="5706" t="str">
        <f>'BASE METAS)'!K318</f>
        <v>01</v>
      </c>
      <c r="L326" s="5706" t="str">
        <f>'BASE METAS)'!L318</f>
        <v>04</v>
      </c>
      <c r="M326" s="5706" t="str">
        <f>'BASE METAS)'!M318</f>
        <v>101</v>
      </c>
      <c r="N326" s="5706" t="str">
        <f>'BASE METAS)'!N318</f>
        <v>Desarrollo Social</v>
      </c>
      <c r="O326" s="5706" t="str">
        <f>'BASE METAS)'!O318</f>
        <v>Control Social</v>
      </c>
      <c r="P326" s="5697" t="str">
        <f>'BASE METAS)'!P318</f>
        <v>Administración, planeación y control gubernamental</v>
      </c>
      <c r="Q326" s="5697" t="str">
        <f>'BASE METAS)'!Q318</f>
        <v>Planeación y conducción del desarrollo integral del estado</v>
      </c>
      <c r="R326" s="5697" t="str">
        <f>'BASE METAS)'!R318</f>
        <v>Fortalecimiento del sistema integral de planeación del estado</v>
      </c>
      <c r="S326" s="5697" t="str">
        <f>'BASE METAS)'!S318</f>
        <v>Definición y conducción de la planeación</v>
      </c>
      <c r="T326" s="5697" t="str">
        <f>'BASE METAS)'!T318</f>
        <v>Planeación de proyectos para el desarrollo social</v>
      </c>
      <c r="U326" s="7729" t="str">
        <f>'BASE METAS)'!U318</f>
        <v xml:space="preserve">Coordinar la ejecución de programas y proyectos sociales adecuados a las necesidades de la población tlalnepántlense, instrumentando acciones encaminadas a eficientar la coordinación interinstitucional y el diseño e implementación de políticas públicas que promuevan el desarrollo humano y comunitario, especialmente de quienes se encuentren en situación de pobreza, marginación riesgo y vulnerabilidad. </v>
      </c>
      <c r="V326" s="5697" t="str">
        <f>'BASE METAS)'!V318</f>
        <v>Gobierno de Resultados</v>
      </c>
      <c r="W326" s="5694">
        <f>'BASE METAS)'!W318</f>
        <v>1291054</v>
      </c>
      <c r="X326" s="7102" t="str">
        <f>'BASE METAS)'!X318</f>
        <v>COORDINACIÓN POLÍTICA SECTORIAL</v>
      </c>
      <c r="Y326" s="489">
        <f>'BASE METAS)'!Y318</f>
        <v>1</v>
      </c>
      <c r="Z326" s="218" t="str">
        <f>'BASE METAS)'!Z318</f>
        <v>CONCERTAR CON LAS DISTINTAS ÁREAS QUE CONFORMAN LA DIRECCIÓN GENERAL LOS PROYECTOS DE ACCIONES  A REALIZARSE EN CADA UNO DE LOS PROGRAMAS SOCIALES QUE SE LLEVAN A CABO.</v>
      </c>
      <c r="AA326" s="537" t="str">
        <f>'BASE METAS)'!AA318</f>
        <v>DOCUMENTO</v>
      </c>
      <c r="AB326" s="459">
        <f>'BASE METAS)'!AB318</f>
        <v>60</v>
      </c>
      <c r="AC326" s="459">
        <f>'BASE METAS)'!AC318</f>
        <v>15</v>
      </c>
      <c r="AD326" s="631">
        <f>'BASE METAS)'!AD318</f>
        <v>0.25</v>
      </c>
      <c r="AE326" s="459">
        <f>'BASE METAS)'!AE318</f>
        <v>15</v>
      </c>
      <c r="AF326" s="631">
        <f>'BASE METAS)'!AF318</f>
        <v>0.25</v>
      </c>
      <c r="AG326" s="459">
        <f>'BASE METAS)'!AG318</f>
        <v>15</v>
      </c>
      <c r="AH326" s="631">
        <f>'BASE METAS)'!AH318</f>
        <v>0.25</v>
      </c>
      <c r="AI326" s="459">
        <f>'BASE METAS)'!AI318</f>
        <v>15</v>
      </c>
      <c r="AJ326" s="556">
        <f>'BASE METAS)'!AJ318</f>
        <v>0.25</v>
      </c>
      <c r="AK326" s="947">
        <f>'BASE METAS)'!AK318</f>
        <v>1</v>
      </c>
      <c r="AL326" s="1019">
        <f>'BASE METAS)'!AL318</f>
        <v>1</v>
      </c>
      <c r="AM326" s="959" t="str">
        <f>'BASE METAS)'!AM318</f>
        <v>CONCERTACIONES PARA LA REALIZACIÓN DE LAS ACCIONES EN MATERIA DE POLÍTICA SOCIAL CON LAS INSTANCIAS DEL GABINETE SOCIAL</v>
      </c>
      <c r="AN326" s="959" t="str">
        <f>'BASE METAS)'!AN318</f>
        <v>MIDE LA EFICACIA EN LA REALIZACIÓN DE CONCERTACIONES ENTRE LAS DIFERENTES DEPENDENCIAS EN MATERIA DE POLÍTICA SOCIAL</v>
      </c>
      <c r="AO326" s="970" t="str">
        <f>'BASE METAS)'!AU318</f>
        <v>DESEMPEÑO</v>
      </c>
      <c r="AP326" s="807" t="str">
        <f>'BASE METAS)'!AO318</f>
        <v>No. CONCERTACIONES REALIZADAS</v>
      </c>
      <c r="AQ326" s="807" t="str">
        <f>'BASE METAS)'!AP318</f>
        <v>No. DE CONCERTACIONES PROGRAMADAS</v>
      </c>
      <c r="AR326" s="970">
        <f>'BASE METAS)'!AQ318</f>
        <v>100</v>
      </c>
      <c r="AS326" s="1344" t="str">
        <f>'BASE METAS)'!AR318</f>
        <v>CONCERTACIONES</v>
      </c>
      <c r="AT326" s="970" t="str">
        <f>'BASE METAS)'!AS318</f>
        <v>EFICACIA</v>
      </c>
      <c r="AU326" s="1483">
        <f>'BASE METAS)'!BO318</f>
        <v>0</v>
      </c>
      <c r="AV326" s="1">
        <f>'BASE METAS)'!BQ318</f>
        <v>60</v>
      </c>
      <c r="AW326" s="1352">
        <f>'BASE METAS)'!BR318</f>
        <v>0</v>
      </c>
      <c r="AX326" s="1256">
        <f>'BASE METAS)'!BS318</f>
        <v>15</v>
      </c>
      <c r="AY326" s="1340">
        <f>'BASE METAS)'!BT318</f>
        <v>18</v>
      </c>
      <c r="AZ326" s="1340">
        <f>'BASE METAS)'!BU318</f>
        <v>-3</v>
      </c>
      <c r="BA326" s="1340">
        <f>'BASE METAS)'!BV318</f>
        <v>1.2</v>
      </c>
      <c r="BB326" s="1352">
        <f>'BASE METAS)'!BW318</f>
        <v>35</v>
      </c>
      <c r="BC326" s="1340">
        <f>'BASE METAS)'!BX318</f>
        <v>25</v>
      </c>
      <c r="BD326" s="1340">
        <f>'BASE METAS)'!BY318</f>
        <v>0.58333333333333337</v>
      </c>
      <c r="BE326" s="1340">
        <f>'BASE METAS)'!CG318</f>
        <v>17</v>
      </c>
      <c r="BF326" s="1340">
        <f>'BASE METAS)'!CJ318</f>
        <v>0</v>
      </c>
      <c r="BG326" s="1340">
        <f>'BASE METAS)'!CK318</f>
        <v>0</v>
      </c>
      <c r="BH326" s="1340">
        <f>'BASE METAS)'!CL318</f>
        <v>0</v>
      </c>
      <c r="BI326" s="1340">
        <f>'BASE METAS)'!CM318</f>
        <v>5</v>
      </c>
      <c r="BJ326" s="1340">
        <f>'BASE METAS)'!CN318</f>
        <v>5</v>
      </c>
      <c r="BK326" s="1340">
        <f>'BASE METAS)'!CO318</f>
        <v>5</v>
      </c>
      <c r="BL326" s="1">
        <f>'BASE METAS)'!CP318</f>
        <v>5</v>
      </c>
      <c r="BM326" s="1">
        <f>'BASE METAS)'!CQ318</f>
        <v>5</v>
      </c>
      <c r="BN326" s="1">
        <f>'BASE METAS)'!CR318</f>
        <v>5</v>
      </c>
      <c r="BO326" s="1">
        <f>'BASE METAS)'!CS318</f>
        <v>5</v>
      </c>
      <c r="BP326" s="1">
        <f>'BASE METAS)'!CT318</f>
        <v>5</v>
      </c>
      <c r="BQ326" s="1">
        <f>'BASE METAS)'!CU318</f>
        <v>5</v>
      </c>
      <c r="BR326" s="1">
        <f>'BASE METAS)'!CV318</f>
        <v>5</v>
      </c>
      <c r="BS326" s="1">
        <f>'BASE METAS)'!CW318</f>
        <v>5</v>
      </c>
      <c r="BT326" s="1">
        <f>'BASE METAS)'!CX318</f>
        <v>5</v>
      </c>
      <c r="BU326" s="1">
        <f>'BASE METAS)'!FA318</f>
        <v>60</v>
      </c>
      <c r="BV326" s="1">
        <f>'BASE METAS)'!FB318</f>
        <v>0</v>
      </c>
      <c r="BW326" s="1">
        <f>'BASE METAS)'!FC318</f>
        <v>5</v>
      </c>
      <c r="BX326" s="1">
        <f>'BASE METAS)'!FD318</f>
        <v>6</v>
      </c>
      <c r="BY326" s="1">
        <f>'BASE METAS)'!FE318</f>
        <v>1</v>
      </c>
      <c r="BZ326" s="1">
        <f>'BASE METAS)'!FF318</f>
        <v>1.2</v>
      </c>
      <c r="CA326" s="1">
        <f>'BASE METAS)'!FG318</f>
        <v>23</v>
      </c>
      <c r="CB326" s="1">
        <f>'BASE METAS)'!FH318</f>
        <v>37</v>
      </c>
      <c r="CC326" s="1">
        <f>'BASE METAS)'!FI318</f>
        <v>0.38333333333333336</v>
      </c>
      <c r="CD326" s="1">
        <f>'BASE METAS)'!FJ318</f>
        <v>60</v>
      </c>
      <c r="CE326" s="1">
        <f>'BASE METAS)'!FK318</f>
        <v>0</v>
      </c>
      <c r="CF326" s="1">
        <f>'BASE METAS)'!FL318</f>
        <v>5</v>
      </c>
      <c r="CG326" s="1">
        <f>'BASE METAS)'!FM318</f>
        <v>6</v>
      </c>
    </row>
    <row r="327" spans="1:85" ht="318.75" x14ac:dyDescent="0.25">
      <c r="A327" s="1">
        <f>'BASE METAS)'!A319</f>
        <v>0</v>
      </c>
      <c r="B327" s="7145"/>
      <c r="C327" s="5685"/>
      <c r="D327" s="5685"/>
      <c r="E327" s="7145"/>
      <c r="F327" s="5707"/>
      <c r="G327" s="5707"/>
      <c r="H327" s="5707"/>
      <c r="I327" s="5707"/>
      <c r="J327" s="5707"/>
      <c r="K327" s="5707"/>
      <c r="L327" s="5707"/>
      <c r="M327" s="5707"/>
      <c r="N327" s="5707"/>
      <c r="O327" s="5707"/>
      <c r="P327" s="5698"/>
      <c r="Q327" s="5698"/>
      <c r="R327" s="5698"/>
      <c r="S327" s="5698"/>
      <c r="T327" s="5698"/>
      <c r="U327" s="7730"/>
      <c r="V327" s="5698"/>
      <c r="W327" s="5695"/>
      <c r="X327" s="7145"/>
      <c r="Y327" s="277">
        <f>'BASE METAS)'!Y319</f>
        <v>2</v>
      </c>
      <c r="Z327" s="219" t="str">
        <f>'BASE METAS)'!Z319</f>
        <v>INTEGRAR INFORMES SOBRE EL DESARROLLO DE LOS PROGRAMAS Y PROYECTOS SOCIALES DE LAS DISTINTAS ÁREAS QUE CONFORMAN LA DIRECCIÓN GENERAL.</v>
      </c>
      <c r="AA327" s="538" t="str">
        <f>'BASE METAS)'!AA319</f>
        <v>DOCUMENTO</v>
      </c>
      <c r="AB327" s="460">
        <f>'BASE METAS)'!AB319</f>
        <v>38</v>
      </c>
      <c r="AC327" s="460">
        <f>'BASE METAS)'!AC319</f>
        <v>9</v>
      </c>
      <c r="AD327" s="544">
        <f>'BASE METAS)'!AD319</f>
        <v>0.23684210526315788</v>
      </c>
      <c r="AE327" s="460">
        <f>'BASE METAS)'!AE319</f>
        <v>9</v>
      </c>
      <c r="AF327" s="544">
        <f>'BASE METAS)'!AF319</f>
        <v>0.23684210526315788</v>
      </c>
      <c r="AG327" s="460">
        <f>'BASE METAS)'!AG319</f>
        <v>9</v>
      </c>
      <c r="AH327" s="544">
        <f>'BASE METAS)'!AH319</f>
        <v>0.23684210526315788</v>
      </c>
      <c r="AI327" s="460">
        <f>'BASE METAS)'!AI319</f>
        <v>11</v>
      </c>
      <c r="AJ327" s="545">
        <f>'BASE METAS)'!AJ319</f>
        <v>0.28947368421052633</v>
      </c>
      <c r="AK327" s="947">
        <f>'BASE METAS)'!AK319</f>
        <v>1</v>
      </c>
      <c r="AL327" s="1019">
        <f>'BASE METAS)'!AL319</f>
        <v>2</v>
      </c>
      <c r="AM327" s="959" t="str">
        <f>'BASE METAS)'!AM319</f>
        <v>INTEGRAR INFORMES SOBRE EL DESARROLLO DE LOS PROGRAMAS Y PROYECTOS SOCIALES DE LAS DISTINTAS ÁREAS QUE CONFORMAN LA DIRECCIÓN GENERAL.</v>
      </c>
      <c r="AN327" s="959" t="str">
        <f>'BASE METAS)'!AN319</f>
        <v>MIDE LA EFICACIA EN LA INTEGRACIÓN DE LOS INFORMES SOBRE EL DESARROLLO DE LOS PROGRAMAS Y PROYECTOS SOCIALES DE LAS DISTINTAS ÁREAS QUE CONFORMAN LA DIRECCIÓN GENERAL</v>
      </c>
      <c r="AO327" s="1074" t="str">
        <f>'BASE METAS)'!AU319</f>
        <v>DESEMPEÑO</v>
      </c>
      <c r="AP327" s="807" t="str">
        <f>'BASE METAS)'!AO319</f>
        <v>No. DE INFORMES REALIZADOS</v>
      </c>
      <c r="AQ327" s="807" t="str">
        <f>'BASE METAS)'!AP319</f>
        <v>NO. DE INFORMES PROGRAMADOS</v>
      </c>
      <c r="AR327" s="1074">
        <f>'BASE METAS)'!AQ319</f>
        <v>100</v>
      </c>
      <c r="AS327" s="1344" t="str">
        <f>'BASE METAS)'!AR319</f>
        <v>INFORMES</v>
      </c>
      <c r="AT327" s="970" t="str">
        <f>'BASE METAS)'!AS319</f>
        <v>EFICACIA</v>
      </c>
      <c r="AU327" s="1483">
        <f>'BASE METAS)'!BO319</f>
        <v>0</v>
      </c>
      <c r="AV327" s="1">
        <f>'BASE METAS)'!BQ319</f>
        <v>38</v>
      </c>
      <c r="AW327" s="1340">
        <f>'BASE METAS)'!BR319</f>
        <v>0</v>
      </c>
      <c r="AX327" s="1340">
        <f>'BASE METAS)'!BS319</f>
        <v>9</v>
      </c>
      <c r="AY327" s="1340">
        <f>'BASE METAS)'!BT319</f>
        <v>12</v>
      </c>
      <c r="AZ327" s="1340">
        <f>'BASE METAS)'!BU319</f>
        <v>-3</v>
      </c>
      <c r="BA327" s="1340">
        <f>'BASE METAS)'!BV319</f>
        <v>1.3333333333333333</v>
      </c>
      <c r="BB327" s="1340">
        <f>'BASE METAS)'!BW319</f>
        <v>19</v>
      </c>
      <c r="BC327" s="1340">
        <f>'BASE METAS)'!BX319</f>
        <v>19</v>
      </c>
      <c r="BD327" s="1340">
        <f>'BASE METAS)'!BY319</f>
        <v>0.5</v>
      </c>
      <c r="BE327" s="1340">
        <f>'BASE METAS)'!CG319</f>
        <v>7</v>
      </c>
      <c r="BF327" s="1340">
        <f>'BASE METAS)'!CJ319</f>
        <v>0</v>
      </c>
      <c r="BG327" s="1340">
        <f>'BASE METAS)'!CK319</f>
        <v>0</v>
      </c>
      <c r="BH327" s="1340">
        <f>'BASE METAS)'!CL319</f>
        <v>0</v>
      </c>
      <c r="BI327" s="1340">
        <f>'BASE METAS)'!CM319</f>
        <v>3</v>
      </c>
      <c r="BJ327" s="1340">
        <f>'BASE METAS)'!CN319</f>
        <v>3</v>
      </c>
      <c r="BK327" s="1340">
        <f>'BASE METAS)'!CO319</f>
        <v>3</v>
      </c>
      <c r="BL327" s="1">
        <f>'BASE METAS)'!CP319</f>
        <v>3</v>
      </c>
      <c r="BM327" s="1">
        <f>'BASE METAS)'!CQ319</f>
        <v>3</v>
      </c>
      <c r="BN327" s="1">
        <f>'BASE METAS)'!CR319</f>
        <v>3</v>
      </c>
      <c r="BO327" s="1">
        <f>'BASE METAS)'!CS319</f>
        <v>3</v>
      </c>
      <c r="BP327" s="1">
        <f>'BASE METAS)'!CT319</f>
        <v>3</v>
      </c>
      <c r="BQ327" s="1">
        <f>'BASE METAS)'!CU319</f>
        <v>3</v>
      </c>
      <c r="BR327" s="1">
        <f>'BASE METAS)'!CV319</f>
        <v>3</v>
      </c>
      <c r="BS327" s="1">
        <f>'BASE METAS)'!CW319</f>
        <v>3</v>
      </c>
      <c r="BT327" s="1">
        <f>'BASE METAS)'!CX319</f>
        <v>5</v>
      </c>
      <c r="BU327" s="1">
        <f>'BASE METAS)'!FA319</f>
        <v>38</v>
      </c>
      <c r="BV327" s="1">
        <f>'BASE METAS)'!FB319</f>
        <v>0</v>
      </c>
      <c r="BW327" s="1">
        <f>'BASE METAS)'!FC319</f>
        <v>3</v>
      </c>
      <c r="BX327" s="1">
        <f>'BASE METAS)'!FD319</f>
        <v>6</v>
      </c>
      <c r="BY327" s="1">
        <f>'BASE METAS)'!FE319</f>
        <v>3</v>
      </c>
      <c r="BZ327" s="1">
        <f>'BASE METAS)'!FF319</f>
        <v>2</v>
      </c>
      <c r="CA327" s="1">
        <f>'BASE METAS)'!FG319</f>
        <v>13</v>
      </c>
      <c r="CB327" s="1">
        <f>'BASE METAS)'!FH319</f>
        <v>25</v>
      </c>
      <c r="CC327" s="1">
        <f>'BASE METAS)'!FI319</f>
        <v>0.34210526315789475</v>
      </c>
      <c r="CD327" s="1">
        <f>'BASE METAS)'!FJ319</f>
        <v>38</v>
      </c>
      <c r="CE327" s="1">
        <f>'BASE METAS)'!FK319</f>
        <v>0</v>
      </c>
      <c r="CF327" s="1">
        <f>'BASE METAS)'!FL319</f>
        <v>3</v>
      </c>
      <c r="CG327" s="1">
        <f>'BASE METAS)'!FM319</f>
        <v>3</v>
      </c>
    </row>
    <row r="328" spans="1:85" ht="318.75" x14ac:dyDescent="0.25">
      <c r="A328" s="1">
        <f>'BASE METAS)'!A320</f>
        <v>0</v>
      </c>
      <c r="B328" s="7145"/>
      <c r="C328" s="5685"/>
      <c r="D328" s="5685"/>
      <c r="E328" s="7145"/>
      <c r="F328" s="5707"/>
      <c r="G328" s="5707"/>
      <c r="H328" s="5707"/>
      <c r="I328" s="5707"/>
      <c r="J328" s="5707"/>
      <c r="K328" s="5707"/>
      <c r="L328" s="5707"/>
      <c r="M328" s="5707"/>
      <c r="N328" s="5707"/>
      <c r="O328" s="5707"/>
      <c r="P328" s="5698"/>
      <c r="Q328" s="5698"/>
      <c r="R328" s="5698"/>
      <c r="S328" s="5698"/>
      <c r="T328" s="5698"/>
      <c r="U328" s="7730"/>
      <c r="V328" s="5698"/>
      <c r="W328" s="5695"/>
      <c r="X328" s="7145"/>
      <c r="Y328" s="277">
        <f>'BASE METAS)'!Y320</f>
        <v>3</v>
      </c>
      <c r="Z328" s="219" t="str">
        <f>'BASE METAS)'!Z320</f>
        <v>CONVOCAR A LAS ORGANIZACIONES DE LA SOCIEDAD CIVIL, GRUPOS SOCIALES Y CIUDADANÍA EN GENERAL A PARTICIPAR EN LOS PROGRAMAS A CARGO DE LA DIRECCIÓN GENERAL.</v>
      </c>
      <c r="AA328" s="538" t="str">
        <f>'BASE METAS)'!AA320</f>
        <v>CONVOCATORIA</v>
      </c>
      <c r="AB328" s="460">
        <f>'BASE METAS)'!AB320</f>
        <v>44</v>
      </c>
      <c r="AC328" s="460">
        <f>'BASE METAS)'!AC320</f>
        <v>9</v>
      </c>
      <c r="AD328" s="544">
        <f>'BASE METAS)'!AD320</f>
        <v>0.20454545454545456</v>
      </c>
      <c r="AE328" s="460">
        <f>'BASE METAS)'!AE320</f>
        <v>12</v>
      </c>
      <c r="AF328" s="544">
        <f>'BASE METAS)'!AF320</f>
        <v>0.27272727272727271</v>
      </c>
      <c r="AG328" s="460">
        <f>'BASE METAS)'!AG320</f>
        <v>13</v>
      </c>
      <c r="AH328" s="544">
        <f>'BASE METAS)'!AH320</f>
        <v>0.29545454545454547</v>
      </c>
      <c r="AI328" s="460">
        <f>'BASE METAS)'!AI320</f>
        <v>10</v>
      </c>
      <c r="AJ328" s="545">
        <f>'BASE METAS)'!AJ320</f>
        <v>0.22727272727272727</v>
      </c>
      <c r="AK328" s="947">
        <f>'BASE METAS)'!AK320</f>
        <v>1</v>
      </c>
      <c r="AL328" s="1019">
        <f>'BASE METAS)'!AL320</f>
        <v>3</v>
      </c>
      <c r="AM328" s="959" t="str">
        <f>'BASE METAS)'!AM320</f>
        <v>CONVOCAR A LAS ORGANIZACIONES DE LA SOCIEDAD CIVIL, GRUPOS SOCIALES Y CIUDADANÍA EN GENERAL A PARTICIPAR EN LOS PROGRAMAS A CARGO DE LA DIRECCIÓN GENERAL.</v>
      </c>
      <c r="AN328" s="959" t="str">
        <f>'BASE METAS)'!AN320</f>
        <v xml:space="preserve">MIDE LA EFICACIA EN LA REALIZACIÓN DE CONVOCATORIAS A ORGANIZACIONES DE LA SOCIEDAD CIVIL, GRUPOS SOCIALES Y CIUDADANÍA EN GENERAL PARA PARTICIPAR EN LOS PROGRAMAS A CARGO DE LA DIRECCIÓN GENERAL. </v>
      </c>
      <c r="AO328" s="1074" t="str">
        <f>'BASE METAS)'!AU320</f>
        <v>DESEMPEÑO</v>
      </c>
      <c r="AP328" s="807" t="str">
        <f>'BASE METAS)'!AO320</f>
        <v>No. DE CONCOCATORIAS REALIZADAS</v>
      </c>
      <c r="AQ328" s="807" t="str">
        <f>'BASE METAS)'!AP320</f>
        <v>NO. DE CONVOCATORIAS PROGRAMADAS</v>
      </c>
      <c r="AR328" s="1074">
        <f>'BASE METAS)'!AQ320</f>
        <v>100</v>
      </c>
      <c r="AS328" s="1344" t="str">
        <f>'BASE METAS)'!AR320</f>
        <v>CONVOCATORIAS</v>
      </c>
      <c r="AT328" s="970" t="str">
        <f>'BASE METAS)'!AS320</f>
        <v>EFICACIA</v>
      </c>
      <c r="AU328" s="1483">
        <f>'BASE METAS)'!BO320</f>
        <v>0</v>
      </c>
      <c r="AV328" s="1">
        <f>'BASE METAS)'!BQ320</f>
        <v>44</v>
      </c>
      <c r="AW328" s="1352">
        <f>'BASE METAS)'!BR320</f>
        <v>0</v>
      </c>
      <c r="AX328" s="1352">
        <f>'BASE METAS)'!BS320</f>
        <v>12</v>
      </c>
      <c r="AY328" s="1352">
        <f>'BASE METAS)'!BT320</f>
        <v>15</v>
      </c>
      <c r="AZ328" s="1352">
        <f>'BASE METAS)'!BU320</f>
        <v>-3</v>
      </c>
      <c r="BA328" s="1352">
        <f>'BASE METAS)'!BV320</f>
        <v>1.25</v>
      </c>
      <c r="BB328" s="1352">
        <f>'BASE METAS)'!BW320</f>
        <v>20</v>
      </c>
      <c r="BC328" s="1352">
        <f>'BASE METAS)'!BX320</f>
        <v>24</v>
      </c>
      <c r="BD328" s="1352">
        <f>'BASE METAS)'!BY320</f>
        <v>0.45454545454545453</v>
      </c>
      <c r="BE328" s="1352">
        <f>'BASE METAS)'!CG320</f>
        <v>5</v>
      </c>
      <c r="BF328" s="1352">
        <f>'BASE METAS)'!CJ320</f>
        <v>0</v>
      </c>
      <c r="BG328" s="1352">
        <f>'BASE METAS)'!CK320</f>
        <v>0</v>
      </c>
      <c r="BH328" s="1352">
        <f>'BASE METAS)'!CL320</f>
        <v>0</v>
      </c>
      <c r="BI328" s="1352">
        <f>'BASE METAS)'!CM320</f>
        <v>0</v>
      </c>
      <c r="BJ328" s="1340">
        <f>'BASE METAS)'!CN320</f>
        <v>4</v>
      </c>
      <c r="BK328" s="1340">
        <f>'BASE METAS)'!CO320</f>
        <v>5</v>
      </c>
      <c r="BL328" s="1">
        <f>'BASE METAS)'!CP320</f>
        <v>4</v>
      </c>
      <c r="BM328" s="1">
        <f>'BASE METAS)'!CQ320</f>
        <v>4</v>
      </c>
      <c r="BN328" s="1">
        <f>'BASE METAS)'!CR320</f>
        <v>4</v>
      </c>
      <c r="BO328" s="1">
        <f>'BASE METAS)'!CS320</f>
        <v>4</v>
      </c>
      <c r="BP328" s="1">
        <f>'BASE METAS)'!CT320</f>
        <v>5</v>
      </c>
      <c r="BQ328" s="1">
        <f>'BASE METAS)'!CU320</f>
        <v>4</v>
      </c>
      <c r="BR328" s="1">
        <f>'BASE METAS)'!CV320</f>
        <v>4</v>
      </c>
      <c r="BS328" s="1">
        <f>'BASE METAS)'!CW320</f>
        <v>4</v>
      </c>
      <c r="BT328" s="1">
        <f>'BASE METAS)'!CX320</f>
        <v>2</v>
      </c>
      <c r="BU328" s="1">
        <f>'BASE METAS)'!FA320</f>
        <v>44</v>
      </c>
      <c r="BV328" s="1">
        <f>'BASE METAS)'!FB320</f>
        <v>0</v>
      </c>
      <c r="BW328" s="1">
        <f>'BASE METAS)'!FC320</f>
        <v>4</v>
      </c>
      <c r="BX328" s="1">
        <f>'BASE METAS)'!FD320</f>
        <v>8</v>
      </c>
      <c r="BY328" s="1">
        <f>'BASE METAS)'!FE320</f>
        <v>4</v>
      </c>
      <c r="BZ328" s="1">
        <f>'BASE METAS)'!FF320</f>
        <v>0</v>
      </c>
      <c r="CA328" s="1">
        <f>'BASE METAS)'!FG320</f>
        <v>13</v>
      </c>
      <c r="CB328" s="1">
        <f>'BASE METAS)'!FH320</f>
        <v>31</v>
      </c>
      <c r="CC328" s="1">
        <f>'BASE METAS)'!FI320</f>
        <v>0.29545454545454547</v>
      </c>
      <c r="CD328" s="1">
        <f>'BASE METAS)'!FJ320</f>
        <v>44</v>
      </c>
      <c r="CE328" s="1">
        <f>'BASE METAS)'!FK320</f>
        <v>0</v>
      </c>
      <c r="CF328" s="1">
        <f>'BASE METAS)'!FL320</f>
        <v>4</v>
      </c>
      <c r="CG328" s="1">
        <f>'BASE METAS)'!FM320</f>
        <v>1</v>
      </c>
    </row>
    <row r="329" spans="1:85" ht="409.5" x14ac:dyDescent="0.25">
      <c r="A329" s="1">
        <f>'BASE METAS)'!A321</f>
        <v>0</v>
      </c>
      <c r="B329" s="7145"/>
      <c r="C329" s="5685"/>
      <c r="D329" s="5685"/>
      <c r="E329" s="7145"/>
      <c r="F329" s="5707"/>
      <c r="G329" s="5707"/>
      <c r="H329" s="5707"/>
      <c r="I329" s="5707"/>
      <c r="J329" s="5707"/>
      <c r="K329" s="5707"/>
      <c r="L329" s="5707"/>
      <c r="M329" s="5707"/>
      <c r="N329" s="5707"/>
      <c r="O329" s="5707"/>
      <c r="P329" s="5698"/>
      <c r="Q329" s="5698"/>
      <c r="R329" s="5698"/>
      <c r="S329" s="5698"/>
      <c r="T329" s="5698"/>
      <c r="U329" s="7730"/>
      <c r="V329" s="5698"/>
      <c r="W329" s="5695"/>
      <c r="X329" s="7145"/>
      <c r="Y329" s="277">
        <f>'BASE METAS)'!Y321</f>
        <v>4</v>
      </c>
      <c r="Z329" s="219" t="str">
        <f>'BASE METAS)'!Z321</f>
        <v>ATENDER Y RESPONDER A LAS SOLICITUDES, DEMANDAS, INVITACIONES, DE ACTORES SOCIALES, ORGANIZACIONES DE LA SOCIEDAD CIVIL  E INSTITUCIONES GUBERNAMENTALES Y DEPENDENCIAS DE LA ADMINISTRACIÓN MUNICIPAL EN MATERIA DE DESARROLLO SOCIAL.</v>
      </c>
      <c r="AA329" s="538" t="str">
        <f>'BASE METAS)'!AA321</f>
        <v xml:space="preserve">DOCUMENTO </v>
      </c>
      <c r="AB329" s="460">
        <f>'BASE METAS)'!AB321</f>
        <v>1600</v>
      </c>
      <c r="AC329" s="460">
        <f>'BASE METAS)'!AC321</f>
        <v>400</v>
      </c>
      <c r="AD329" s="544">
        <f>'BASE METAS)'!AD321</f>
        <v>0.25</v>
      </c>
      <c r="AE329" s="460">
        <f>'BASE METAS)'!AE321</f>
        <v>400</v>
      </c>
      <c r="AF329" s="544">
        <f>'BASE METAS)'!AF321</f>
        <v>0.25</v>
      </c>
      <c r="AG329" s="460">
        <f>'BASE METAS)'!AG321</f>
        <v>400</v>
      </c>
      <c r="AH329" s="544">
        <f>'BASE METAS)'!AH321</f>
        <v>0.25</v>
      </c>
      <c r="AI329" s="460">
        <f>'BASE METAS)'!AI321</f>
        <v>400</v>
      </c>
      <c r="AJ329" s="545">
        <f>'BASE METAS)'!AJ321</f>
        <v>0.25</v>
      </c>
      <c r="AK329" s="947">
        <f>'BASE METAS)'!AK321</f>
        <v>1</v>
      </c>
      <c r="AL329" s="1019">
        <f>'BASE METAS)'!AL321</f>
        <v>4</v>
      </c>
      <c r="AM329" s="959" t="str">
        <f>'BASE METAS)'!AM321</f>
        <v>ATENCIÓN Y RESPUESTA DE SOLICITUDES, DEMANDAS, INVITACIONES, REQUERIMIENTOS, PETICIONES, ETC., DE ACTORES SOCIALES, ORGANIZACIONES DE LA SOCIEDAD CIVIL E INSTITUCIONES GUBERNAMENTALES EN MATERIA DE DESARROLLO SOCIAL</v>
      </c>
      <c r="AN329" s="970" t="str">
        <f>'BASE METAS)'!AN321</f>
        <v>MIDE EL AUMENTO O DISMINUCIÓN DEL PORCENTAJE DE LAS SOLICITUDES, DEMANDAS, INVITACIONES, DE ACTORES SOCIALES, ORGANIZACIONES DE LA SOCIEDAD CIVIL  E INSTITUCIONES GUBERNAMENTALES Y DEPENDENCIAS DE LA ADMINISTRACIÓN MUNICIPAL EN MATERIA DE DESARROLLO SOCIAL.</v>
      </c>
      <c r="AO329" s="1074" t="str">
        <f>'BASE METAS)'!AU321</f>
        <v>DESEMPEÑO</v>
      </c>
      <c r="AP329" s="807" t="str">
        <f>'BASE METAS)'!AO321</f>
        <v>No. DE ATENCIONES Y RESPUESTAS EMITIDAS EN  EL PERÍODO 1</v>
      </c>
      <c r="AQ329" s="807" t="str">
        <f>'BASE METAS)'!AP321</f>
        <v xml:space="preserve">No. DE ATENCIONES Y RESPUESTAS EMITIDAS EN  EL PERÍODO 0 </v>
      </c>
      <c r="AR329" s="1074">
        <f>'BASE METAS)'!AQ321</f>
        <v>100</v>
      </c>
      <c r="AS329" s="1344" t="str">
        <f>'BASE METAS)'!AR321</f>
        <v>ATENCIONES Y RESPUESTAS</v>
      </c>
      <c r="AT329" s="970" t="str">
        <f>'BASE METAS)'!AS321</f>
        <v>EFICACIA</v>
      </c>
      <c r="AU329" s="1483">
        <f>'BASE METAS)'!BO321</f>
        <v>0</v>
      </c>
      <c r="AV329" s="1">
        <f>'BASE METAS)'!BQ321</f>
        <v>1600</v>
      </c>
      <c r="AW329" s="1340">
        <f>'BASE METAS)'!BR321</f>
        <v>0</v>
      </c>
      <c r="AX329" s="1340">
        <f>'BASE METAS)'!BS321</f>
        <v>400</v>
      </c>
      <c r="AY329" s="1340">
        <f>'BASE METAS)'!BT321</f>
        <v>500</v>
      </c>
      <c r="AZ329" s="1340">
        <f>'BASE METAS)'!BU321</f>
        <v>-100</v>
      </c>
      <c r="BA329" s="1340">
        <f>'BASE METAS)'!BV321</f>
        <v>1.25</v>
      </c>
      <c r="BB329" s="1340">
        <f>'BASE METAS)'!BW321</f>
        <v>856</v>
      </c>
      <c r="BC329" s="1340">
        <f>'BASE METAS)'!BX321</f>
        <v>744</v>
      </c>
      <c r="BD329" s="1340">
        <f>'BASE METAS)'!BY321</f>
        <v>0.53500000000000003</v>
      </c>
      <c r="BE329" s="1340">
        <f>'BASE METAS)'!CG321</f>
        <v>356</v>
      </c>
      <c r="BF329" s="1340">
        <f>'BASE METAS)'!CJ321</f>
        <v>0</v>
      </c>
      <c r="BG329" s="1340">
        <f>'BASE METAS)'!CK321</f>
        <v>0</v>
      </c>
      <c r="BH329" s="1340">
        <f>'BASE METAS)'!CL321</f>
        <v>0</v>
      </c>
      <c r="BI329" s="1340">
        <f>'BASE METAS)'!CM321</f>
        <v>150</v>
      </c>
      <c r="BJ329" s="1340">
        <f>'BASE METAS)'!CN321</f>
        <v>150</v>
      </c>
      <c r="BK329" s="1340">
        <f>'BASE METAS)'!CO321</f>
        <v>100</v>
      </c>
      <c r="BL329" s="1">
        <f>'BASE METAS)'!CP321</f>
        <v>150</v>
      </c>
      <c r="BM329" s="1">
        <f>'BASE METAS)'!CQ321</f>
        <v>125</v>
      </c>
      <c r="BN329" s="1">
        <f>'BASE METAS)'!CR321</f>
        <v>125</v>
      </c>
      <c r="BO329" s="1">
        <f>'BASE METAS)'!CS321</f>
        <v>150</v>
      </c>
      <c r="BP329" s="1">
        <f>'BASE METAS)'!CT321</f>
        <v>150</v>
      </c>
      <c r="BQ329" s="1">
        <f>'BASE METAS)'!CU321</f>
        <v>100</v>
      </c>
      <c r="BR329" s="1">
        <f>'BASE METAS)'!CV321</f>
        <v>125</v>
      </c>
      <c r="BS329" s="1">
        <f>'BASE METAS)'!CW321</f>
        <v>125</v>
      </c>
      <c r="BT329" s="1">
        <f>'BASE METAS)'!CX321</f>
        <v>150</v>
      </c>
      <c r="BU329" s="1">
        <f>'BASE METAS)'!FA321</f>
        <v>1600</v>
      </c>
      <c r="BV329" s="1">
        <f>'BASE METAS)'!FB321</f>
        <v>0</v>
      </c>
      <c r="BW329" s="1">
        <f>'BASE METAS)'!FC321</f>
        <v>150</v>
      </c>
      <c r="BX329" s="1">
        <f>'BASE METAS)'!FD321</f>
        <v>204</v>
      </c>
      <c r="BY329" s="1">
        <f>'BASE METAS)'!FE321</f>
        <v>54</v>
      </c>
      <c r="BZ329" s="1">
        <f>'BASE METAS)'!FF321</f>
        <v>1.36</v>
      </c>
      <c r="CA329" s="1">
        <f>'BASE METAS)'!FG321</f>
        <v>560</v>
      </c>
      <c r="CB329" s="1">
        <f>'BASE METAS)'!FH321</f>
        <v>1040</v>
      </c>
      <c r="CC329" s="1">
        <f>'BASE METAS)'!FI321</f>
        <v>0.35</v>
      </c>
      <c r="CD329" s="1">
        <f>'BASE METAS)'!FJ321</f>
        <v>1600</v>
      </c>
      <c r="CE329" s="1">
        <f>'BASE METAS)'!FK321</f>
        <v>0</v>
      </c>
      <c r="CF329" s="1">
        <f>'BASE METAS)'!FL321</f>
        <v>125</v>
      </c>
      <c r="CG329" s="1">
        <f>'BASE METAS)'!FM321</f>
        <v>150</v>
      </c>
    </row>
    <row r="330" spans="1:85" ht="102" customHeight="1" x14ac:dyDescent="0.25">
      <c r="A330" s="1">
        <f>'BASE METAS)'!A322</f>
        <v>0</v>
      </c>
      <c r="B330" s="7145"/>
      <c r="C330" s="5685"/>
      <c r="D330" s="5685"/>
      <c r="E330" s="7145"/>
      <c r="F330" s="5707"/>
      <c r="G330" s="5707"/>
      <c r="H330" s="5707"/>
      <c r="I330" s="5707"/>
      <c r="J330" s="5707"/>
      <c r="K330" s="5707"/>
      <c r="L330" s="5707"/>
      <c r="M330" s="5707"/>
      <c r="N330" s="5707"/>
      <c r="O330" s="5707"/>
      <c r="P330" s="5698"/>
      <c r="Q330" s="5698"/>
      <c r="R330" s="5698"/>
      <c r="S330" s="5698"/>
      <c r="T330" s="5698"/>
      <c r="U330" s="7730"/>
      <c r="V330" s="5698"/>
      <c r="W330" s="5695"/>
      <c r="X330" s="7145"/>
      <c r="Y330" s="277">
        <f>'BASE METAS)'!Y322</f>
        <v>5</v>
      </c>
      <c r="Z330" s="219" t="str">
        <f>'BASE METAS)'!Z322</f>
        <v>SUPERVISAR Y APROBAR LA INTEGRACIÓN DE LOS PROYECTOS DE OBRA Y ACCIONES SOCIALES DE LOS PROGRAMAS FEDERALES "HÁBITAT" Y "RESCATE DE ESPACIOS PÚBLICOS".</v>
      </c>
      <c r="AA330" s="538" t="str">
        <f>'BASE METAS)'!AA322</f>
        <v xml:space="preserve">SUPERVISIÓN </v>
      </c>
      <c r="AB330" s="460">
        <f>'BASE METAS)'!AB322</f>
        <v>40</v>
      </c>
      <c r="AC330" s="460">
        <f>'BASE METAS)'!AC322</f>
        <v>6</v>
      </c>
      <c r="AD330" s="544">
        <f>'BASE METAS)'!AD322</f>
        <v>0.15</v>
      </c>
      <c r="AE330" s="460">
        <f>'BASE METAS)'!AE322</f>
        <v>12</v>
      </c>
      <c r="AF330" s="544">
        <f>'BASE METAS)'!AF322</f>
        <v>0.3</v>
      </c>
      <c r="AG330" s="460">
        <f>'BASE METAS)'!AG322</f>
        <v>12</v>
      </c>
      <c r="AH330" s="544">
        <f>'BASE METAS)'!AH322</f>
        <v>0.3</v>
      </c>
      <c r="AI330" s="460">
        <f>'BASE METAS)'!AI322</f>
        <v>10</v>
      </c>
      <c r="AJ330" s="545">
        <f>'BASE METAS)'!AJ322</f>
        <v>0.25</v>
      </c>
      <c r="AK330" s="947">
        <f>'BASE METAS)'!AK322</f>
        <v>1</v>
      </c>
      <c r="AL330" s="1019">
        <f>'BASE METAS)'!AL322</f>
        <v>5</v>
      </c>
      <c r="AM330" s="959" t="str">
        <f>'BASE METAS)'!AM322</f>
        <v>SUPERVISAR Y APROBAR LA INTEGRACIÓN DE LOS PROYECTOS DE OBRA Y ACCIONES SOCIALES DE LOS PROGRAMAS FEDERALES "HÁBITAT" Y "RESCATE DE ESPACIOS PÚBLICOS".</v>
      </c>
      <c r="AN330" s="959" t="str">
        <f>'BASE METAS)'!AN322</f>
        <v>MIDE LA EFICACIA EN LA REALIZACIÓN DE SUPERVISIONES PARA LA INTEGRACIÓN DE LOS PROYECTOS DE OBRA Y ACCIONES SOCIALES DE LOS PROGRAMAS FEDERALES "HÁBITAT" Y "RESCATE DE ESPACIOS PÚBLICOS".</v>
      </c>
      <c r="AO330" s="1074" t="str">
        <f>'BASE METAS)'!AU322</f>
        <v>DESEMPEÑO</v>
      </c>
      <c r="AP330" s="807" t="str">
        <f>'BASE METAS)'!AO322</f>
        <v>No. DE SUPERVISIONES PROGRAMADAS</v>
      </c>
      <c r="AQ330" s="807" t="str">
        <f>'BASE METAS)'!AP322</f>
        <v>NO. DE SUPERVISIONES REALIZADAS</v>
      </c>
      <c r="AR330" s="1074">
        <f>'BASE METAS)'!AQ322</f>
        <v>100</v>
      </c>
      <c r="AS330" s="1344" t="str">
        <f>'BASE METAS)'!AR322</f>
        <v>SUPERVISIONES</v>
      </c>
      <c r="AT330" s="970" t="str">
        <f>'BASE METAS)'!AS322</f>
        <v>EFICACIA</v>
      </c>
      <c r="AU330" s="1483">
        <f>'BASE METAS)'!BO322</f>
        <v>0</v>
      </c>
      <c r="AV330" s="1">
        <f>'BASE METAS)'!BQ322</f>
        <v>40</v>
      </c>
      <c r="AW330" s="1352">
        <f>'BASE METAS)'!BR322</f>
        <v>0</v>
      </c>
      <c r="AX330" s="1352">
        <f>'BASE METAS)'!BS322</f>
        <v>12</v>
      </c>
      <c r="AY330" s="1352">
        <f>'BASE METAS)'!BT322</f>
        <v>13</v>
      </c>
      <c r="AZ330" s="1340">
        <f>'BASE METAS)'!BU322</f>
        <v>-1</v>
      </c>
      <c r="BA330" s="1340">
        <f>'BASE METAS)'!BV322</f>
        <v>1.0833333333333333</v>
      </c>
      <c r="BB330" s="1352">
        <f>'BASE METAS)'!BW322</f>
        <v>19</v>
      </c>
      <c r="BC330" s="1352">
        <f>'BASE METAS)'!BX322</f>
        <v>21</v>
      </c>
      <c r="BD330" s="1352">
        <f>'BASE METAS)'!BY322</f>
        <v>0.47499999999999998</v>
      </c>
      <c r="BE330" s="1352">
        <f>'BASE METAS)'!CG322</f>
        <v>6</v>
      </c>
      <c r="BF330" s="1352">
        <f>'BASE METAS)'!CJ322</f>
        <v>0</v>
      </c>
      <c r="BG330" s="1352">
        <f>'BASE METAS)'!CK322</f>
        <v>0</v>
      </c>
      <c r="BH330" s="1352">
        <f>'BASE METAS)'!CL322</f>
        <v>0</v>
      </c>
      <c r="BI330" s="1352">
        <f>'BASE METAS)'!CM322</f>
        <v>2</v>
      </c>
      <c r="BJ330" s="1340">
        <f>'BASE METAS)'!CN322</f>
        <v>2</v>
      </c>
      <c r="BK330" s="1340">
        <f>'BASE METAS)'!CO322</f>
        <v>2</v>
      </c>
      <c r="BL330" s="1">
        <f>'BASE METAS)'!CP322</f>
        <v>4</v>
      </c>
      <c r="BM330" s="1">
        <f>'BASE METAS)'!CQ322</f>
        <v>4</v>
      </c>
      <c r="BN330" s="1">
        <f>'BASE METAS)'!CR322</f>
        <v>4</v>
      </c>
      <c r="BO330" s="1">
        <f>'BASE METAS)'!CS322</f>
        <v>4</v>
      </c>
      <c r="BP330" s="1">
        <f>'BASE METAS)'!CT322</f>
        <v>4</v>
      </c>
      <c r="BQ330" s="1">
        <f>'BASE METAS)'!CU322</f>
        <v>4</v>
      </c>
      <c r="BR330" s="1">
        <f>'BASE METAS)'!CV322</f>
        <v>3</v>
      </c>
      <c r="BS330" s="1">
        <f>'BASE METAS)'!CW322</f>
        <v>3</v>
      </c>
      <c r="BT330" s="1">
        <f>'BASE METAS)'!CX322</f>
        <v>4</v>
      </c>
      <c r="BU330" s="1">
        <f>'BASE METAS)'!FA322</f>
        <v>40</v>
      </c>
      <c r="BV330" s="1">
        <f>'BASE METAS)'!FB322</f>
        <v>0</v>
      </c>
      <c r="BW330" s="1">
        <f>'BASE METAS)'!FC322</f>
        <v>4</v>
      </c>
      <c r="BX330" s="1">
        <f>'BASE METAS)'!FD322</f>
        <v>4</v>
      </c>
      <c r="BY330" s="1">
        <f>'BASE METAS)'!FE322</f>
        <v>0</v>
      </c>
      <c r="BZ330" s="1">
        <f>'BASE METAS)'!FF322</f>
        <v>1</v>
      </c>
      <c r="CA330" s="1">
        <f>'BASE METAS)'!FG322</f>
        <v>10</v>
      </c>
      <c r="CB330" s="1">
        <f>'BASE METAS)'!FH322</f>
        <v>30</v>
      </c>
      <c r="CC330" s="1">
        <f>'BASE METAS)'!FI322</f>
        <v>0.25</v>
      </c>
      <c r="CD330" s="1">
        <f>'BASE METAS)'!FJ322</f>
        <v>40</v>
      </c>
      <c r="CE330" s="1">
        <f>'BASE METAS)'!FK322</f>
        <v>0</v>
      </c>
      <c r="CF330" s="1">
        <f>'BASE METAS)'!FL322</f>
        <v>4</v>
      </c>
      <c r="CG330" s="1">
        <f>'BASE METAS)'!FM322</f>
        <v>4</v>
      </c>
    </row>
    <row r="331" spans="1:85" ht="76.5" customHeight="1" x14ac:dyDescent="0.25">
      <c r="A331" s="1">
        <f>'BASE METAS)'!A323</f>
        <v>0</v>
      </c>
      <c r="B331" s="7145"/>
      <c r="C331" s="5686"/>
      <c r="D331" s="5686"/>
      <c r="E331" s="7103"/>
      <c r="F331" s="5708"/>
      <c r="G331" s="5708"/>
      <c r="H331" s="5708"/>
      <c r="I331" s="5708"/>
      <c r="J331" s="5708"/>
      <c r="K331" s="5708"/>
      <c r="L331" s="5708"/>
      <c r="M331" s="5708"/>
      <c r="N331" s="5708"/>
      <c r="O331" s="5708"/>
      <c r="P331" s="5699"/>
      <c r="Q331" s="5699"/>
      <c r="R331" s="5699"/>
      <c r="S331" s="5699"/>
      <c r="T331" s="5699"/>
      <c r="U331" s="7731"/>
      <c r="V331" s="5699"/>
      <c r="W331" s="5696"/>
      <c r="X331" s="7103"/>
      <c r="Y331" s="490">
        <f>'BASE METAS)'!Y323</f>
        <v>6</v>
      </c>
      <c r="Z331" s="226" t="str">
        <f>'BASE METAS)'!Z323</f>
        <v>APROBAR LAS ACTIVIDADES DE GESTIÓN DE ADQUISICIONES, ENTREGAS RECEPCIÓN Y MOVIMIENTOS DE PERSONAL.</v>
      </c>
      <c r="AA331" s="539" t="str">
        <f>'BASE METAS)'!AA323</f>
        <v xml:space="preserve">DOCUMENTO </v>
      </c>
      <c r="AB331" s="420">
        <f>'BASE METAS)'!AB323</f>
        <v>650</v>
      </c>
      <c r="AC331" s="420">
        <f>'BASE METAS)'!AC323</f>
        <v>200</v>
      </c>
      <c r="AD331" s="421">
        <f>'BASE METAS)'!AD323</f>
        <v>0.30769230769230771</v>
      </c>
      <c r="AE331" s="420">
        <f>'BASE METAS)'!AE323</f>
        <v>200</v>
      </c>
      <c r="AF331" s="421">
        <f>'BASE METAS)'!AF323</f>
        <v>0.30769230769230771</v>
      </c>
      <c r="AG331" s="420">
        <f>'BASE METAS)'!AG323</f>
        <v>150</v>
      </c>
      <c r="AH331" s="421">
        <f>'BASE METAS)'!AH323</f>
        <v>0.23076923076923078</v>
      </c>
      <c r="AI331" s="420">
        <f>'BASE METAS)'!AI323</f>
        <v>100</v>
      </c>
      <c r="AJ331" s="422">
        <f>'BASE METAS)'!AJ323</f>
        <v>0.15384615384615385</v>
      </c>
      <c r="AK331" s="947">
        <f>'BASE METAS)'!AK323</f>
        <v>1</v>
      </c>
      <c r="AL331" s="1019">
        <f>'BASE METAS)'!AL323</f>
        <v>6</v>
      </c>
      <c r="AM331" s="959" t="str">
        <f>'BASE METAS)'!AM323</f>
        <v>APROBAR LAS ACTIVIDADES DE GESTIÓN DE ADQUISICIONES, ENTREGAS RECEPCIÓN, MOVIMIENTOS DE PERSONAL, ENTREGA DE AVANCES DEL PRESUPUESTO PROGRAMÁTICO.</v>
      </c>
      <c r="AN331" s="959" t="str">
        <f>'BASE METAS)'!AN323</f>
        <v>MIDE LA EFICACIA EN LA REALIZACIÓN DE ACTIVIDADES DE GESTIÓN DE ADQUISICIONES, ENTREGAS RECEPCIÓN Y MOVIMIENTOS DE PERSONAL.</v>
      </c>
      <c r="AO331" s="1074" t="str">
        <f>'BASE METAS)'!AU323</f>
        <v>DESEMPEÑO</v>
      </c>
      <c r="AP331" s="807" t="str">
        <f>'BASE METAS)'!AO323</f>
        <v>No. DE APROBACIONES REALIZADAS</v>
      </c>
      <c r="AQ331" s="807" t="str">
        <f>'BASE METAS)'!AP323</f>
        <v>NO. DE APROBACIONES PROGRAMADAS</v>
      </c>
      <c r="AR331" s="1074">
        <f>'BASE METAS)'!AQ323</f>
        <v>100</v>
      </c>
      <c r="AS331" s="1344" t="str">
        <f>'BASE METAS)'!AR323</f>
        <v>APROBACIONES</v>
      </c>
      <c r="AT331" s="970" t="str">
        <f>'BASE METAS)'!AS323</f>
        <v>EFICACIA</v>
      </c>
      <c r="AU331" s="1483">
        <f>'BASE METAS)'!BO323</f>
        <v>0</v>
      </c>
      <c r="AV331" s="1">
        <f>'BASE METAS)'!BQ323</f>
        <v>650</v>
      </c>
      <c r="AW331" s="1340">
        <f>'BASE METAS)'!BR323</f>
        <v>0</v>
      </c>
      <c r="AX331" s="1257">
        <f>'BASE METAS)'!BS323</f>
        <v>200</v>
      </c>
      <c r="AY331" s="1340">
        <f>'BASE METAS)'!BT323</f>
        <v>225</v>
      </c>
      <c r="AZ331" s="1340">
        <f>'BASE METAS)'!BU323</f>
        <v>-25</v>
      </c>
      <c r="BA331" s="1340">
        <f>'BASE METAS)'!BV323</f>
        <v>1.125</v>
      </c>
      <c r="BB331" s="1352">
        <f>'BASE METAS)'!BW323</f>
        <v>399</v>
      </c>
      <c r="BC331" s="1340">
        <f>'BASE METAS)'!BX323</f>
        <v>251</v>
      </c>
      <c r="BD331" s="1340">
        <f>'BASE METAS)'!BY323</f>
        <v>0.61384615384615382</v>
      </c>
      <c r="BE331" s="1340">
        <f>'BASE METAS)'!CG323</f>
        <v>174</v>
      </c>
      <c r="BF331" s="1340">
        <f>'BASE METAS)'!CJ323</f>
        <v>0</v>
      </c>
      <c r="BG331" s="1340">
        <f>'BASE METAS)'!CK323</f>
        <v>0</v>
      </c>
      <c r="BH331" s="1340">
        <f>'BASE METAS)'!CL323</f>
        <v>0</v>
      </c>
      <c r="BI331" s="1340">
        <f>'BASE METAS)'!CM323</f>
        <v>60</v>
      </c>
      <c r="BJ331" s="1340">
        <f>'BASE METAS)'!CN323</f>
        <v>70</v>
      </c>
      <c r="BK331" s="1340">
        <f>'BASE METAS)'!CO323</f>
        <v>70</v>
      </c>
      <c r="BL331" s="1">
        <f>'BASE METAS)'!CP323</f>
        <v>100</v>
      </c>
      <c r="BM331" s="1">
        <f>'BASE METAS)'!CQ323</f>
        <v>50</v>
      </c>
      <c r="BN331" s="1">
        <f>'BASE METAS)'!CR323</f>
        <v>50</v>
      </c>
      <c r="BO331" s="1">
        <f>'BASE METAS)'!CS323</f>
        <v>50</v>
      </c>
      <c r="BP331" s="1">
        <f>'BASE METAS)'!CT323</f>
        <v>50</v>
      </c>
      <c r="BQ331" s="1">
        <f>'BASE METAS)'!CU323</f>
        <v>50</v>
      </c>
      <c r="BR331" s="1">
        <f>'BASE METAS)'!CV323</f>
        <v>30</v>
      </c>
      <c r="BS331" s="1">
        <f>'BASE METAS)'!CW323</f>
        <v>40</v>
      </c>
      <c r="BT331" s="1">
        <f>'BASE METAS)'!CX323</f>
        <v>30</v>
      </c>
      <c r="BU331" s="1">
        <f>'BASE METAS)'!FA323</f>
        <v>650</v>
      </c>
      <c r="BV331" s="1">
        <f>'BASE METAS)'!FB323</f>
        <v>0</v>
      </c>
      <c r="BW331" s="1">
        <f>'BASE METAS)'!FC323</f>
        <v>100</v>
      </c>
      <c r="BX331" s="1">
        <f>'BASE METAS)'!FD323</f>
        <v>71</v>
      </c>
      <c r="BY331" s="1">
        <f>'BASE METAS)'!FE323</f>
        <v>-29</v>
      </c>
      <c r="BZ331" s="1">
        <f>'BASE METAS)'!FF323</f>
        <v>0.71</v>
      </c>
      <c r="CA331" s="1">
        <f>'BASE METAS)'!FG323</f>
        <v>245</v>
      </c>
      <c r="CB331" s="1">
        <f>'BASE METAS)'!FH323</f>
        <v>405</v>
      </c>
      <c r="CC331" s="1">
        <f>'BASE METAS)'!FI323</f>
        <v>0.37692307692307692</v>
      </c>
      <c r="CD331" s="1">
        <f>'BASE METAS)'!FJ323</f>
        <v>650</v>
      </c>
      <c r="CE331" s="1">
        <f>'BASE METAS)'!FK323</f>
        <v>0</v>
      </c>
      <c r="CF331" s="1">
        <f>'BASE METAS)'!FL323</f>
        <v>50</v>
      </c>
      <c r="CG331" s="1">
        <f>'BASE METAS)'!FM323</f>
        <v>72</v>
      </c>
    </row>
    <row r="332" spans="1:85" ht="90" customHeight="1" x14ac:dyDescent="0.25">
      <c r="A332" s="1">
        <f>'BASE METAS)'!A324</f>
        <v>50</v>
      </c>
      <c r="B332" s="7145"/>
      <c r="C332" s="1343">
        <f>'BASE METAS)'!C326</f>
        <v>1101</v>
      </c>
      <c r="D332" s="1343">
        <f>'BASE METAS)'!D326</f>
        <v>2</v>
      </c>
      <c r="E332" s="1374" t="str">
        <f>'BASE METAS)'!E326</f>
        <v>SERVICIOS PARA EL DESARROLLO COMUNITARIO</v>
      </c>
      <c r="F332" s="1356" t="str">
        <f>'BASE METAS)'!F326</f>
        <v>I00</v>
      </c>
      <c r="G332" s="1356" t="str">
        <f>'BASE METAS)'!G326</f>
        <v>139</v>
      </c>
      <c r="H332" s="1346" t="str">
        <f>'BASE METAS)'!H326</f>
        <v>07</v>
      </c>
      <c r="I332" s="1346" t="str">
        <f>'BASE METAS)'!I326</f>
        <v>01</v>
      </c>
      <c r="J332" s="1346" t="str">
        <f>'BASE METAS)'!J326</f>
        <v>02</v>
      </c>
      <c r="K332" s="1346" t="str">
        <f>'BASE METAS)'!K326</f>
        <v>02</v>
      </c>
      <c r="L332" s="1346" t="str">
        <f>'BASE METAS)'!L326</f>
        <v>01</v>
      </c>
      <c r="M332" s="1346" t="str">
        <f>'BASE METAS)'!M326</f>
        <v>101</v>
      </c>
      <c r="N332" s="1346" t="str">
        <f>'BASE METAS)'!N326</f>
        <v>Promoción Social</v>
      </c>
      <c r="O332" s="1346" t="str">
        <f>'BASE METAS)'!O326</f>
        <v>Control Social</v>
      </c>
      <c r="P332" s="1359" t="str">
        <f>'BASE METAS)'!P326</f>
        <v>Salud, seguridad y asistencia social</v>
      </c>
      <c r="Q332" s="1359" t="str">
        <f>'BASE METAS)'!Q326</f>
        <v>Asistencia y seguridad social</v>
      </c>
      <c r="R332" s="1359" t="str">
        <f>'BASE METAS)'!R326</f>
        <v>Desarrollo integral de la familia</v>
      </c>
      <c r="S332" s="1359" t="str">
        <f>'BASE METAS)'!S326</f>
        <v>Asistencia social y servicios comunitarios</v>
      </c>
      <c r="T332" s="1359" t="str">
        <f>'BASE METAS)'!T326</f>
        <v>Servicios para el desarrollo comunitario</v>
      </c>
      <c r="U332" s="1360" t="str">
        <f>'BASE METAS)'!U326</f>
        <v>Promover el desarrollo social y humano de la población Tlalnepantlense, ampliando y generando programas de atención y apoyo para mejorar la calidad de vida de las personas con mayor condición de vulnerabilidad, así como apoyar las actividades de las distintas áreas de la administración municipal a través del servicio social y prácticas profesionales.</v>
      </c>
      <c r="V332" s="1359" t="str">
        <f>'BASE METAS)'!V326</f>
        <v>Tlalnepantla 
Solidario</v>
      </c>
      <c r="W332" s="8">
        <f>'BASE METAS)'!W326</f>
        <v>25554358.300000001</v>
      </c>
      <c r="X332" s="1374" t="str">
        <f>'BASE METAS)'!X326</f>
        <v>DIRECCIÓN GENERAL DE DESARROLLO SOCIAL</v>
      </c>
      <c r="Y332" s="534">
        <f>'BASE METAS)'!Y324</f>
        <v>1</v>
      </c>
      <c r="Z332" s="499" t="str">
        <f>'BASE METAS)'!Z324</f>
        <v>ELABORAR Y GESTIONAR LA APROBACIÓN DEL PROYECTO DE OBRAS, ACCIONES Y EQUIPAMIENTO DEL PROGRAMA "HÁBITAT" EN LA DELEGACIÓN DE LA SEDESOL  EN EL ESTADO DE MÉXICO.</v>
      </c>
      <c r="AA332" s="532" t="str">
        <f>'BASE METAS)'!AA324</f>
        <v>PROYECTO</v>
      </c>
      <c r="AB332" s="501">
        <f>'BASE METAS)'!AB324</f>
        <v>1</v>
      </c>
      <c r="AC332" s="501">
        <f>'BASE METAS)'!AC324</f>
        <v>0</v>
      </c>
      <c r="AD332" s="430">
        <f>'BASE METAS)'!AD324</f>
        <v>0</v>
      </c>
      <c r="AE332" s="501">
        <f>'BASE METAS)'!AE324</f>
        <v>1</v>
      </c>
      <c r="AF332" s="430">
        <f>'BASE METAS)'!AF324</f>
        <v>1</v>
      </c>
      <c r="AG332" s="501">
        <f>'BASE METAS)'!AG324</f>
        <v>0</v>
      </c>
      <c r="AH332" s="430">
        <f>'BASE METAS)'!AH324</f>
        <v>0</v>
      </c>
      <c r="AI332" s="501">
        <f>'BASE METAS)'!AI324</f>
        <v>0</v>
      </c>
      <c r="AJ332" s="431">
        <f>'BASE METAS)'!AJ324</f>
        <v>0</v>
      </c>
      <c r="AK332" s="211">
        <f>'BASE METAS)'!AK324</f>
        <v>1</v>
      </c>
      <c r="AL332" s="1073">
        <f>'BASE METAS)'!AL324</f>
        <v>1</v>
      </c>
      <c r="AM332" s="1074" t="str">
        <f>'BASE METAS)'!AM324</f>
        <v>ELABORAR Y GESTIONAR LA APROBACIÓN DEL PROYECTO DE OBRAS, ACCIONES Y EQUIPAMIENTO DEL PROGRAMA "HÁBITAT" EN LA DELEGACIÓN DE LA SEDESOL  EN EL ESTADO DE MÉXICO.</v>
      </c>
      <c r="AN332" s="1074" t="str">
        <f>'BASE METAS)'!AN324</f>
        <v>MIDE LA EFICACIA EN LA APROBACIÓN DEL PROYECTO DE OBRAS, ACCIONES Y EQUIPAMIENTO DEL PROGRAMA "HÁBITAT" EN LA DELEGACIÓN DE LA SEDESOL  EN EL ESTADO DE MÉXICO.</v>
      </c>
      <c r="AO332" s="1074" t="str">
        <f>'BASE METAS)'!AU324</f>
        <v>DESEMPEÑO</v>
      </c>
      <c r="AP332" s="1075" t="str">
        <f>'BASE METAS)'!AO324</f>
        <v>No. DE PROYECTOS APROBADOS</v>
      </c>
      <c r="AQ332" s="1075" t="str">
        <f>'BASE METAS)'!AP324</f>
        <v>No. DE PROYECTO PROGRAMADOS</v>
      </c>
      <c r="AR332" s="1074">
        <f>'BASE METAS)'!AQ324</f>
        <v>100</v>
      </c>
      <c r="AS332" s="1076" t="str">
        <f>'BASE METAS)'!AR324</f>
        <v>PROYECTOS</v>
      </c>
      <c r="AT332" s="1077" t="str">
        <f>'BASE METAS)'!AS324</f>
        <v>EFICACIA</v>
      </c>
      <c r="AU332" s="1499">
        <f>'BASE METAS)'!BO324</f>
        <v>0</v>
      </c>
      <c r="AV332" s="987">
        <f>'BASE METAS)'!BQ324</f>
        <v>1</v>
      </c>
      <c r="AW332" s="1340">
        <f>'BASE METAS)'!BR324</f>
        <v>0</v>
      </c>
      <c r="AX332" s="1340">
        <f>'BASE METAS)'!BS324</f>
        <v>1</v>
      </c>
      <c r="AY332" s="1340">
        <f>'BASE METAS)'!BT324</f>
        <v>0.15</v>
      </c>
      <c r="AZ332" s="1340">
        <f>'BASE METAS)'!BU324</f>
        <v>0.85</v>
      </c>
      <c r="BA332" s="1340">
        <f>'BASE METAS)'!BV324</f>
        <v>0.15</v>
      </c>
      <c r="BB332" s="1340">
        <f>'BASE METAS)'!BW324</f>
        <v>0.15</v>
      </c>
      <c r="BC332" s="1340">
        <f>'BASE METAS)'!BX324</f>
        <v>0.85</v>
      </c>
      <c r="BD332" s="1340">
        <f>'BASE METAS)'!BY324</f>
        <v>0.15</v>
      </c>
      <c r="BE332" s="1340">
        <f>'BASE METAS)'!CG324</f>
        <v>0</v>
      </c>
      <c r="BF332" s="1340">
        <f>'BASE METAS)'!CJ324</f>
        <v>0</v>
      </c>
      <c r="BG332" s="1340">
        <f>'BASE METAS)'!CK324</f>
        <v>0</v>
      </c>
      <c r="BH332" s="1340">
        <f>'BASE METAS)'!CL324</f>
        <v>0</v>
      </c>
      <c r="BI332" s="1340">
        <f>'BASE METAS)'!CM324</f>
        <v>0</v>
      </c>
      <c r="BJ332" s="1340">
        <f>'BASE METAS)'!CN324</f>
        <v>0</v>
      </c>
      <c r="BK332" s="1340">
        <f>'BASE METAS)'!CO324</f>
        <v>0</v>
      </c>
      <c r="BL332" s="1">
        <f>'BASE METAS)'!CP324</f>
        <v>0</v>
      </c>
      <c r="BM332" s="1">
        <f>'BASE METAS)'!CQ324</f>
        <v>0</v>
      </c>
      <c r="BN332" s="1">
        <f>'BASE METAS)'!CR324</f>
        <v>1</v>
      </c>
      <c r="BO332" s="1">
        <f>'BASE METAS)'!CS324</f>
        <v>0</v>
      </c>
      <c r="BP332" s="1">
        <f>'BASE METAS)'!CT324</f>
        <v>0</v>
      </c>
      <c r="BQ332" s="1">
        <f>'BASE METAS)'!CU324</f>
        <v>0</v>
      </c>
      <c r="BR332" s="1">
        <f>'BASE METAS)'!CV324</f>
        <v>0</v>
      </c>
      <c r="BS332" s="1">
        <f>'BASE METAS)'!CW324</f>
        <v>0</v>
      </c>
      <c r="BT332" s="1">
        <f>'BASE METAS)'!CX324</f>
        <v>0</v>
      </c>
      <c r="BU332" s="1">
        <f>'BASE METAS)'!FA324</f>
        <v>1</v>
      </c>
      <c r="BV332" s="1">
        <f>'BASE METAS)'!FB324</f>
        <v>0</v>
      </c>
      <c r="BW332" s="1">
        <f>'BASE METAS)'!FC324</f>
        <v>0</v>
      </c>
      <c r="BX332" s="1">
        <f>'BASE METAS)'!FD324</f>
        <v>0</v>
      </c>
      <c r="BY332" s="1">
        <f>'BASE METAS)'!FE324</f>
        <v>0</v>
      </c>
      <c r="BZ332" s="1">
        <f>'BASE METAS)'!FF324</f>
        <v>0</v>
      </c>
      <c r="CA332" s="1">
        <f>'BASE METAS)'!FG324</f>
        <v>0</v>
      </c>
      <c r="CB332" s="1">
        <f>'BASE METAS)'!FH324</f>
        <v>1</v>
      </c>
      <c r="CC332" s="1">
        <f>'BASE METAS)'!FI324</f>
        <v>0</v>
      </c>
      <c r="CD332" s="1">
        <f>'BASE METAS)'!FJ324</f>
        <v>1</v>
      </c>
      <c r="CE332" s="1">
        <f>'BASE METAS)'!FK324</f>
        <v>0</v>
      </c>
      <c r="CF332" s="1">
        <f>'BASE METAS)'!FL324</f>
        <v>0</v>
      </c>
      <c r="CG332" s="1">
        <f>'BASE METAS)'!FM324</f>
        <v>0</v>
      </c>
    </row>
    <row r="333" spans="1:85" ht="115.5" customHeight="1" x14ac:dyDescent="0.2">
      <c r="A333" s="1">
        <f>'BASE METAS)'!A325</f>
        <v>0</v>
      </c>
      <c r="B333" s="7145"/>
      <c r="C333" s="1343" t="e">
        <f>'BASE METAS)'!#REF!</f>
        <v>#REF!</v>
      </c>
      <c r="D333" s="1343" t="e">
        <f>'BASE METAS)'!#REF!</f>
        <v>#REF!</v>
      </c>
      <c r="E333" s="1374" t="e">
        <f>'BASE METAS)'!#REF!</f>
        <v>#REF!</v>
      </c>
      <c r="F333" s="1356" t="e">
        <f>'BASE METAS)'!#REF!</f>
        <v>#REF!</v>
      </c>
      <c r="G333" s="1356" t="e">
        <f>'BASE METAS)'!#REF!</f>
        <v>#REF!</v>
      </c>
      <c r="H333" s="1346" t="e">
        <f>'BASE METAS)'!#REF!</f>
        <v>#REF!</v>
      </c>
      <c r="I333" s="1346" t="e">
        <f>'BASE METAS)'!#REF!</f>
        <v>#REF!</v>
      </c>
      <c r="J333" s="1346" t="e">
        <f>'BASE METAS)'!#REF!</f>
        <v>#REF!</v>
      </c>
      <c r="K333" s="1346" t="e">
        <f>'BASE METAS)'!#REF!</f>
        <v>#REF!</v>
      </c>
      <c r="L333" s="1346" t="e">
        <f>'BASE METAS)'!#REF!</f>
        <v>#REF!</v>
      </c>
      <c r="M333" s="1346" t="e">
        <f>'BASE METAS)'!#REF!</f>
        <v>#REF!</v>
      </c>
      <c r="N333" s="1346" t="e">
        <f>'BASE METAS)'!#REF!</f>
        <v>#REF!</v>
      </c>
      <c r="O333" s="1346" t="e">
        <f>'BASE METAS)'!#REF!</f>
        <v>#REF!</v>
      </c>
      <c r="P333" s="1359" t="e">
        <f>'BASE METAS)'!#REF!</f>
        <v>#REF!</v>
      </c>
      <c r="Q333" s="1359" t="e">
        <f>'BASE METAS)'!#REF!</f>
        <v>#REF!</v>
      </c>
      <c r="R333" s="1359" t="e">
        <f>'BASE METAS)'!#REF!</f>
        <v>#REF!</v>
      </c>
      <c r="S333" s="1359" t="e">
        <f>'BASE METAS)'!#REF!</f>
        <v>#REF!</v>
      </c>
      <c r="T333" s="1359" t="e">
        <f>'BASE METAS)'!#REF!</f>
        <v>#REF!</v>
      </c>
      <c r="U333" s="1360" t="e">
        <f>'BASE METAS)'!#REF!</f>
        <v>#REF!</v>
      </c>
      <c r="V333" s="1359" t="e">
        <f>'BASE METAS)'!#REF!</f>
        <v>#REF!</v>
      </c>
      <c r="W333" s="8" t="e">
        <f>'BASE METAS)'!#REF!</f>
        <v>#REF!</v>
      </c>
      <c r="X333" s="1374" t="e">
        <f>'BASE METAS)'!#REF!</f>
        <v>#REF!</v>
      </c>
      <c r="Y333" s="514">
        <f>'BASE METAS)'!Y325</f>
        <v>2</v>
      </c>
      <c r="Z333" s="504" t="str">
        <f>'BASE METAS)'!Z325</f>
        <v>ELABORAR Y GESTIONAR LA APROBACIÓN DEL PROYECTO DE OBRAS DE REHABILITACIÓN Y ACCIONES DE DESARROLLO SOCIAL DEL PROGRAMA "RESCATE DE ESPACIOS PÚBLICOS" EN LA DELEGACIÓN DE LA SEDESOL EN EL ESTADO DE MÉXICO.</v>
      </c>
      <c r="AA333" s="533" t="str">
        <f>'BASE METAS)'!AA325</f>
        <v>PROYECTO</v>
      </c>
      <c r="AB333" s="414">
        <f>'BASE METAS)'!AB325</f>
        <v>1</v>
      </c>
      <c r="AC333" s="414">
        <f>'BASE METAS)'!AC325</f>
        <v>0</v>
      </c>
      <c r="AD333" s="415">
        <f>'BASE METAS)'!AD325</f>
        <v>0</v>
      </c>
      <c r="AE333" s="414">
        <f>'BASE METAS)'!AE325</f>
        <v>1</v>
      </c>
      <c r="AF333" s="415">
        <f>'BASE METAS)'!AF325</f>
        <v>1</v>
      </c>
      <c r="AG333" s="414">
        <f>'BASE METAS)'!AG325</f>
        <v>0</v>
      </c>
      <c r="AH333" s="415">
        <f>'BASE METAS)'!AH325</f>
        <v>0</v>
      </c>
      <c r="AI333" s="414">
        <f>'BASE METAS)'!AI325</f>
        <v>0</v>
      </c>
      <c r="AJ333" s="416">
        <f>'BASE METAS)'!AJ325</f>
        <v>0</v>
      </c>
      <c r="AK333" s="191">
        <f>'BASE METAS)'!AK325</f>
        <v>1</v>
      </c>
      <c r="AL333" s="1069">
        <f>'BASE METAS)'!AL325</f>
        <v>2</v>
      </c>
      <c r="AM333" s="970" t="str">
        <f>'BASE METAS)'!AM325</f>
        <v>ELABORAR Y GESTIONAR LA APROBACIÓN DEL PROYECTO DE OBRAS DE REHABILITACIÓN Y ACCIONES DE DESARROLLO SOCIAL DEL PROGRAMA "RESCATE DE ESPACIOS PÚBLICOS" EN LA DELEGACIÓN DE LA SEDESOL EN EL ESTADO DE MÉXICO.</v>
      </c>
      <c r="AN333" s="970" t="str">
        <f>'BASE METAS)'!AN325</f>
        <v>MIDE LA EFICACIA EN LA APROBACIÓN DEL PROYECTO DE OBRAS DE REHABILITACIÓN Y ACCIONES DE DESARROLLO SOCIAL DEL PROGRAMA "RESCATE DE ESPACIOS PÚBLICOS" EN LA DELEGACIÓN DE LA SEDESOL EN EL ESTADO DE MÉXICO.</v>
      </c>
      <c r="AO333" s="970" t="str">
        <f>'BASE METAS)'!AU325</f>
        <v>DESEMPEÑO</v>
      </c>
      <c r="AP333" s="807" t="str">
        <f>'BASE METAS)'!AO325</f>
        <v>No. DE PROYECTOS APROBADOS</v>
      </c>
      <c r="AQ333" s="807" t="str">
        <f>'BASE METAS)'!AP325</f>
        <v>No. DE PROYECTO PROGRAMADOS</v>
      </c>
      <c r="AR333" s="970">
        <f>'BASE METAS)'!AQ325</f>
        <v>100</v>
      </c>
      <c r="AS333" s="1070" t="str">
        <f>'BASE METAS)'!AR325</f>
        <v>PROYECTOS</v>
      </c>
      <c r="AT333" s="1068" t="str">
        <f>'BASE METAS)'!AS325</f>
        <v>EFICACIA</v>
      </c>
      <c r="AU333" s="1499">
        <f>'BASE METAS)'!BO325</f>
        <v>0</v>
      </c>
      <c r="AV333" s="987">
        <f>'BASE METAS)'!BQ325</f>
        <v>1</v>
      </c>
      <c r="AW333" s="1071">
        <f>'BASE METAS)'!BR325</f>
        <v>0</v>
      </c>
      <c r="AX333" s="1352">
        <f>'BASE METAS)'!BS325</f>
        <v>1</v>
      </c>
      <c r="AY333" s="942">
        <f>'BASE METAS)'!BT325</f>
        <v>0.15</v>
      </c>
      <c r="AZ333" s="945">
        <f>'BASE METAS)'!BU325</f>
        <v>0.85</v>
      </c>
      <c r="BA333" s="1352">
        <f>'BASE METAS)'!BV325</f>
        <v>0.15</v>
      </c>
      <c r="BB333" s="941">
        <f>'BASE METAS)'!BW325</f>
        <v>0.15</v>
      </c>
      <c r="BC333" s="942">
        <f>'BASE METAS)'!BX325</f>
        <v>0.85</v>
      </c>
      <c r="BD333" s="942">
        <f>'BASE METAS)'!BY325</f>
        <v>0.15</v>
      </c>
      <c r="BE333" s="942">
        <f>'BASE METAS)'!CG325</f>
        <v>0</v>
      </c>
      <c r="BF333" s="987">
        <f>'BASE METAS)'!CJ325</f>
        <v>0</v>
      </c>
      <c r="BG333" s="987">
        <f>'BASE METAS)'!CK325</f>
        <v>0</v>
      </c>
      <c r="BH333" s="987">
        <f>'BASE METAS)'!CL325</f>
        <v>0</v>
      </c>
      <c r="BI333" s="1352">
        <f>'BASE METAS)'!CM325</f>
        <v>0</v>
      </c>
      <c r="BJ333" s="1352">
        <f>'BASE METAS)'!CN325</f>
        <v>0</v>
      </c>
      <c r="BK333" s="1352">
        <f>'BASE METAS)'!CO325</f>
        <v>0</v>
      </c>
      <c r="BL333" s="1">
        <f>'BASE METAS)'!CP325</f>
        <v>0</v>
      </c>
      <c r="BM333" s="1">
        <f>'BASE METAS)'!CQ325</f>
        <v>0</v>
      </c>
      <c r="BN333" s="1">
        <f>'BASE METAS)'!CR325</f>
        <v>1</v>
      </c>
      <c r="BO333" s="1">
        <f>'BASE METAS)'!CS325</f>
        <v>0</v>
      </c>
      <c r="BP333" s="1">
        <f>'BASE METAS)'!CT325</f>
        <v>0</v>
      </c>
      <c r="BQ333" s="1">
        <f>'BASE METAS)'!CU325</f>
        <v>0</v>
      </c>
      <c r="BR333" s="1">
        <f>'BASE METAS)'!CV325</f>
        <v>0</v>
      </c>
      <c r="BS333" s="1">
        <f>'BASE METAS)'!CW325</f>
        <v>0</v>
      </c>
      <c r="BT333" s="1">
        <f>'BASE METAS)'!CX325</f>
        <v>0</v>
      </c>
      <c r="BU333" s="1">
        <f>'BASE METAS)'!FA325</f>
        <v>1</v>
      </c>
      <c r="BV333" s="1">
        <f>'BASE METAS)'!FB325</f>
        <v>0</v>
      </c>
      <c r="BW333" s="1">
        <f>'BASE METAS)'!FC325</f>
        <v>0</v>
      </c>
      <c r="BX333" s="1">
        <f>'BASE METAS)'!FD325</f>
        <v>0</v>
      </c>
      <c r="BY333" s="1">
        <f>'BASE METAS)'!FE325</f>
        <v>0</v>
      </c>
      <c r="BZ333" s="1">
        <f>'BASE METAS)'!FF325</f>
        <v>0</v>
      </c>
      <c r="CA333" s="1">
        <f>'BASE METAS)'!FG325</f>
        <v>0</v>
      </c>
      <c r="CB333" s="1">
        <f>'BASE METAS)'!FH325</f>
        <v>1</v>
      </c>
      <c r="CC333" s="1">
        <f>'BASE METAS)'!FI325</f>
        <v>0</v>
      </c>
      <c r="CD333" s="1">
        <f>'BASE METAS)'!FJ325</f>
        <v>1</v>
      </c>
      <c r="CE333" s="1">
        <f>'BASE METAS)'!FK325</f>
        <v>0</v>
      </c>
      <c r="CF333" s="1">
        <f>'BASE METAS)'!FL325</f>
        <v>0</v>
      </c>
      <c r="CG333" s="1">
        <f>'BASE METAS)'!FM325</f>
        <v>0</v>
      </c>
    </row>
    <row r="334" spans="1:85" ht="357" x14ac:dyDescent="0.2">
      <c r="A334" s="1">
        <f>'BASE METAS)'!A326</f>
        <v>0</v>
      </c>
      <c r="B334" s="7145"/>
      <c r="C334" s="1343" t="e">
        <f>'BASE METAS)'!#REF!</f>
        <v>#REF!</v>
      </c>
      <c r="D334" s="1343" t="e">
        <f>'BASE METAS)'!#REF!</f>
        <v>#REF!</v>
      </c>
      <c r="E334" s="1374" t="e">
        <f>'BASE METAS)'!#REF!</f>
        <v>#REF!</v>
      </c>
      <c r="F334" s="1356" t="e">
        <f>'BASE METAS)'!#REF!</f>
        <v>#REF!</v>
      </c>
      <c r="G334" s="1356" t="e">
        <f>'BASE METAS)'!#REF!</f>
        <v>#REF!</v>
      </c>
      <c r="H334" s="1346" t="e">
        <f>'BASE METAS)'!#REF!</f>
        <v>#REF!</v>
      </c>
      <c r="I334" s="1346" t="e">
        <f>'BASE METAS)'!#REF!</f>
        <v>#REF!</v>
      </c>
      <c r="J334" s="1346" t="e">
        <f>'BASE METAS)'!#REF!</f>
        <v>#REF!</v>
      </c>
      <c r="K334" s="1346" t="e">
        <f>'BASE METAS)'!#REF!</f>
        <v>#REF!</v>
      </c>
      <c r="L334" s="1346" t="e">
        <f>'BASE METAS)'!#REF!</f>
        <v>#REF!</v>
      </c>
      <c r="M334" s="1346" t="e">
        <f>'BASE METAS)'!#REF!</f>
        <v>#REF!</v>
      </c>
      <c r="N334" s="1346" t="e">
        <f>'BASE METAS)'!#REF!</f>
        <v>#REF!</v>
      </c>
      <c r="O334" s="1346" t="e">
        <f>'BASE METAS)'!#REF!</f>
        <v>#REF!</v>
      </c>
      <c r="P334" s="1359" t="e">
        <f>'BASE METAS)'!#REF!</f>
        <v>#REF!</v>
      </c>
      <c r="Q334" s="1359" t="e">
        <f>'BASE METAS)'!#REF!</f>
        <v>#REF!</v>
      </c>
      <c r="R334" s="1359" t="e">
        <f>'BASE METAS)'!#REF!</f>
        <v>#REF!</v>
      </c>
      <c r="S334" s="1359" t="e">
        <f>'BASE METAS)'!#REF!</f>
        <v>#REF!</v>
      </c>
      <c r="T334" s="1359" t="e">
        <f>'BASE METAS)'!#REF!</f>
        <v>#REF!</v>
      </c>
      <c r="U334" s="1360" t="e">
        <f>'BASE METAS)'!#REF!</f>
        <v>#REF!</v>
      </c>
      <c r="V334" s="1359" t="e">
        <f>'BASE METAS)'!#REF!</f>
        <v>#REF!</v>
      </c>
      <c r="W334" s="8" t="e">
        <f>'BASE METAS)'!#REF!</f>
        <v>#REF!</v>
      </c>
      <c r="X334" s="1374" t="e">
        <f>'BASE METAS)'!#REF!</f>
        <v>#REF!</v>
      </c>
      <c r="Y334" s="514">
        <f>'BASE METAS)'!Y326</f>
        <v>3</v>
      </c>
      <c r="Z334" s="504" t="str">
        <f>'BASE METAS)'!Z326</f>
        <v>ASESORAR Y CANALIZAR A LOS INTERESADOS DE LOS PROGRAMAS: "DESARROLLO HUMANO OPORTUNIDADES", "65 Y MÁS" Y "SEGURO POPULAR", AL CENTRO DE ATENCIÓN Y REGISTRO.</v>
      </c>
      <c r="AA334" s="533" t="str">
        <f>'BASE METAS)'!AA326</f>
        <v>ASESORÍA</v>
      </c>
      <c r="AB334" s="414">
        <f>'BASE METAS)'!AB326</f>
        <v>1000</v>
      </c>
      <c r="AC334" s="414">
        <f>'BASE METAS)'!AC326</f>
        <v>150</v>
      </c>
      <c r="AD334" s="415">
        <f>'BASE METAS)'!AD326</f>
        <v>0.15</v>
      </c>
      <c r="AE334" s="414">
        <f>'BASE METAS)'!AE326</f>
        <v>350</v>
      </c>
      <c r="AF334" s="415">
        <f>'BASE METAS)'!AF326</f>
        <v>0.35</v>
      </c>
      <c r="AG334" s="414">
        <f>'BASE METAS)'!AG326</f>
        <v>250</v>
      </c>
      <c r="AH334" s="415">
        <f>'BASE METAS)'!AH326</f>
        <v>0.25</v>
      </c>
      <c r="AI334" s="414">
        <f>'BASE METAS)'!AI326</f>
        <v>250</v>
      </c>
      <c r="AJ334" s="416">
        <f>'BASE METAS)'!AJ326</f>
        <v>0.25</v>
      </c>
      <c r="AK334" s="191">
        <f>'BASE METAS)'!AK326</f>
        <v>1</v>
      </c>
      <c r="AL334" s="1069">
        <f>'BASE METAS)'!AL326</f>
        <v>3</v>
      </c>
      <c r="AM334" s="1344" t="str">
        <f>'BASE METAS)'!AM326</f>
        <v>ASESORAR Y CANALIZAR A LOS INTERESADOS DE LOS PROGRAMAS: "DESARROLLO HUMANO OPORTUNIDADES", "65 Y MÁS" Y "SEGURO POPULAR", AL CENTRO DE ATENCIÓN Y REGISTRO.</v>
      </c>
      <c r="AN334" s="970" t="str">
        <f>'BASE METAS)'!AN326</f>
        <v>MIDE LA EFICACIA EN LA IMPARTICIÓN DE ASESORÍAS Y CANALIZACIÓNES A LOS INTERESADOS DE LOS PROGRAMAS: "DESARROLLO HUMANO OPORTUNIDADES", "65 Y MÁS" Y "SEGURO POPULAR".</v>
      </c>
      <c r="AO334" s="970" t="str">
        <f>'BASE METAS)'!AU326</f>
        <v>DESEMPEÑO</v>
      </c>
      <c r="AP334" s="807" t="str">
        <f>'BASE METAS)'!AO326</f>
        <v>No. DE ASESORÍAS REALIZADAS</v>
      </c>
      <c r="AQ334" s="807" t="str">
        <f>'BASE METAS)'!AP326</f>
        <v>No. DE ASESORÍAS PROGRAMADAS</v>
      </c>
      <c r="AR334" s="970">
        <f>'BASE METAS)'!AQ326</f>
        <v>100</v>
      </c>
      <c r="AS334" s="1070" t="str">
        <f>'BASE METAS)'!AR326</f>
        <v>ASESORÍAS</v>
      </c>
      <c r="AT334" s="1068" t="str">
        <f>'BASE METAS)'!AS326</f>
        <v>EFICACIA</v>
      </c>
      <c r="AU334" s="1499">
        <f>'BASE METAS)'!BO326</f>
        <v>0</v>
      </c>
      <c r="AV334" s="945">
        <f>'BASE METAS)'!BQ326</f>
        <v>1000</v>
      </c>
      <c r="AW334" s="1072">
        <f>'BASE METAS)'!BR326</f>
        <v>0</v>
      </c>
      <c r="AX334" s="952">
        <f>'BASE METAS)'!BS326</f>
        <v>350</v>
      </c>
      <c r="AY334" s="952">
        <f>'BASE METAS)'!BT326</f>
        <v>413</v>
      </c>
      <c r="AZ334" s="1340">
        <f>'BASE METAS)'!BU326</f>
        <v>-63</v>
      </c>
      <c r="BA334" s="1340">
        <f>'BASE METAS)'!BV326</f>
        <v>1.18</v>
      </c>
      <c r="BB334" s="1340">
        <f>'BASE METAS)'!BW326</f>
        <v>699</v>
      </c>
      <c r="BC334" s="1340">
        <f>'BASE METAS)'!BX326</f>
        <v>301</v>
      </c>
      <c r="BD334" s="942">
        <f>'BASE METAS)'!BY326</f>
        <v>0.69899999999999995</v>
      </c>
      <c r="BE334" s="942">
        <f>'BASE METAS)'!CG326</f>
        <v>286</v>
      </c>
      <c r="BF334" s="942">
        <f>'BASE METAS)'!CJ326</f>
        <v>0</v>
      </c>
      <c r="BG334" s="942">
        <f>'BASE METAS)'!CK326</f>
        <v>0</v>
      </c>
      <c r="BH334" s="987">
        <f>'BASE METAS)'!CL326</f>
        <v>0</v>
      </c>
      <c r="BI334" s="1352">
        <f>'BASE METAS)'!CM326</f>
        <v>50</v>
      </c>
      <c r="BJ334" s="1352">
        <f>'BASE METAS)'!CN326</f>
        <v>50</v>
      </c>
      <c r="BK334" s="1352">
        <f>'BASE METAS)'!CO326</f>
        <v>50</v>
      </c>
      <c r="BL334" s="1">
        <f>'BASE METAS)'!CP326</f>
        <v>100</v>
      </c>
      <c r="BM334" s="1">
        <f>'BASE METAS)'!CQ326</f>
        <v>100</v>
      </c>
      <c r="BN334" s="1">
        <f>'BASE METAS)'!CR326</f>
        <v>150</v>
      </c>
      <c r="BO334" s="1">
        <f>'BASE METAS)'!CS326</f>
        <v>90</v>
      </c>
      <c r="BP334" s="1">
        <f>'BASE METAS)'!CT326</f>
        <v>80</v>
      </c>
      <c r="BQ334" s="1">
        <f>'BASE METAS)'!CU326</f>
        <v>80</v>
      </c>
      <c r="BR334" s="1">
        <f>'BASE METAS)'!CV326</f>
        <v>90</v>
      </c>
      <c r="BS334" s="1">
        <f>'BASE METAS)'!CW326</f>
        <v>80</v>
      </c>
      <c r="BT334" s="1">
        <f>'BASE METAS)'!CX326</f>
        <v>80</v>
      </c>
      <c r="BU334" s="1">
        <f>'BASE METAS)'!FA326</f>
        <v>1000</v>
      </c>
      <c r="BV334" s="1">
        <f>'BASE METAS)'!FB326</f>
        <v>0</v>
      </c>
      <c r="BW334" s="1">
        <f>'BASE METAS)'!FC326</f>
        <v>100</v>
      </c>
      <c r="BX334" s="1">
        <f>'BASE METAS)'!FD326</f>
        <v>133</v>
      </c>
      <c r="BY334" s="1">
        <f>'BASE METAS)'!FE326</f>
        <v>-33</v>
      </c>
      <c r="BZ334" s="1">
        <f>'BASE METAS)'!FF326</f>
        <v>1.33</v>
      </c>
      <c r="CA334" s="1">
        <f>'BASE METAS)'!FG326</f>
        <v>419</v>
      </c>
      <c r="CB334" s="1">
        <f>'BASE METAS)'!FH326</f>
        <v>581</v>
      </c>
      <c r="CC334" s="1">
        <f>'BASE METAS)'!FI326</f>
        <v>0.41899999999999998</v>
      </c>
      <c r="CD334" s="1">
        <f>'BASE METAS)'!FJ326</f>
        <v>1000</v>
      </c>
      <c r="CE334" s="1">
        <f>'BASE METAS)'!FK326</f>
        <v>0</v>
      </c>
      <c r="CF334" s="1">
        <f>'BASE METAS)'!FL326</f>
        <v>100</v>
      </c>
      <c r="CG334" s="1">
        <f>'BASE METAS)'!FM326</f>
        <v>120</v>
      </c>
    </row>
    <row r="335" spans="1:85" ht="45" customHeight="1" x14ac:dyDescent="0.2">
      <c r="A335" s="1">
        <f>'BASE METAS)'!A327</f>
        <v>51</v>
      </c>
      <c r="B335" s="7145"/>
      <c r="C335" s="1343">
        <f>'BASE METAS)'!C324</f>
        <v>1101</v>
      </c>
      <c r="D335" s="1343">
        <f>'BASE METAS)'!D324</f>
        <v>3</v>
      </c>
      <c r="E335" s="1374" t="str">
        <f>'BASE METAS)'!E324</f>
        <v>SERVICIOS PARA EL DESARROLLO COMUNITARIO</v>
      </c>
      <c r="F335" s="1356" t="str">
        <f>'BASE METAS)'!F324</f>
        <v>I00</v>
      </c>
      <c r="G335" s="1356" t="str">
        <f>'BASE METAS)'!G324</f>
        <v>139</v>
      </c>
      <c r="H335" s="1346" t="str">
        <f>'BASE METAS)'!H324</f>
        <v>07</v>
      </c>
      <c r="I335" s="1346" t="str">
        <f>'BASE METAS)'!I324</f>
        <v>01</v>
      </c>
      <c r="J335" s="1346" t="str">
        <f>'BASE METAS)'!J324</f>
        <v>02</v>
      </c>
      <c r="K335" s="1346" t="str">
        <f>'BASE METAS)'!K324</f>
        <v>02</v>
      </c>
      <c r="L335" s="1346" t="str">
        <f>'BASE METAS)'!L324</f>
        <v>01</v>
      </c>
      <c r="M335" s="1346" t="str">
        <f>'BASE METAS)'!M324</f>
        <v>101</v>
      </c>
      <c r="N335" s="1346" t="str">
        <f>'BASE METAS)'!N324</f>
        <v>Promoción Social</v>
      </c>
      <c r="O335" s="1346" t="str">
        <f>'BASE METAS)'!O324</f>
        <v>Control Social</v>
      </c>
      <c r="P335" s="1359" t="str">
        <f>'BASE METAS)'!P324</f>
        <v>Salud, seguridad y asistencia social</v>
      </c>
      <c r="Q335" s="1359" t="str">
        <f>'BASE METAS)'!Q324</f>
        <v>Asistencia y seguridad social</v>
      </c>
      <c r="R335" s="1359" t="str">
        <f>'BASE METAS)'!R324</f>
        <v>Desarrollo integral de la familia</v>
      </c>
      <c r="S335" s="1359" t="str">
        <f>'BASE METAS)'!S324</f>
        <v>Asistencia social y servicios comunitarios</v>
      </c>
      <c r="T335" s="1359" t="str">
        <f>'BASE METAS)'!T324</f>
        <v>Servicios para el desarrollo comunitario</v>
      </c>
      <c r="U335" s="1360" t="str">
        <f>'BASE METAS)'!U324</f>
        <v>Promover el desarrollo social y humano de la población Tlalnepantlense, ampliando y generando programas de atención y apoyo para mejorar la calidad de vida de las personas con mayor condición de vulnerabilidad, así como apoyar las actividades de las distintas áreas de la administración municipal a través del servicio social y prácticas profesionales.</v>
      </c>
      <c r="V335" s="1359" t="str">
        <f>'BASE METAS)'!V324</f>
        <v>Tlalnepantla 
Solidario</v>
      </c>
      <c r="W335" s="8">
        <f>'BASE METAS)'!W324</f>
        <v>4000000</v>
      </c>
      <c r="X335" s="1374" t="str">
        <f>'BASE METAS)'!X324</f>
        <v>DIRECCIÓN GENERAL DE DESARROLLO SOCIAL (HABITAT)</v>
      </c>
      <c r="Y335" s="514">
        <f>'BASE METAS)'!Y327</f>
        <v>4</v>
      </c>
      <c r="Z335" s="504" t="str">
        <f>'BASE METAS)'!Z327</f>
        <v>OTORGAR APOYO ALIMENTARIO</v>
      </c>
      <c r="AA335" s="533" t="str">
        <f>'BASE METAS)'!AA327</f>
        <v>APOYO</v>
      </c>
      <c r="AB335" s="414">
        <f>'BASE METAS)'!AB327</f>
        <v>12000</v>
      </c>
      <c r="AC335" s="414">
        <f>'BASE METAS)'!AC327</f>
        <v>3000</v>
      </c>
      <c r="AD335" s="415">
        <f>'BASE METAS)'!AD327</f>
        <v>0.25</v>
      </c>
      <c r="AE335" s="414">
        <f>'BASE METAS)'!AE327</f>
        <v>3000</v>
      </c>
      <c r="AF335" s="415">
        <f>'BASE METAS)'!AF327</f>
        <v>0.25</v>
      </c>
      <c r="AG335" s="414">
        <f>'BASE METAS)'!AG327</f>
        <v>3000</v>
      </c>
      <c r="AH335" s="415">
        <f>'BASE METAS)'!AH327</f>
        <v>0.25</v>
      </c>
      <c r="AI335" s="414">
        <f>'BASE METAS)'!AI327</f>
        <v>3000</v>
      </c>
      <c r="AJ335" s="416">
        <f>'BASE METAS)'!AJ327</f>
        <v>0.25</v>
      </c>
      <c r="AK335" s="191">
        <f>'BASE METAS)'!AK327</f>
        <v>1</v>
      </c>
      <c r="AL335" s="1069">
        <f>'BASE METAS)'!AL327</f>
        <v>4</v>
      </c>
      <c r="AM335" s="970" t="str">
        <f>'BASE METAS)'!AM327</f>
        <v>OTORGAR APOYO ALIMENTARIO</v>
      </c>
      <c r="AN335" s="970" t="str">
        <f>'BASE METAS)'!AN327</f>
        <v xml:space="preserve">MIDE LA COBERTURA EN EL OTORGAMIENTO DE APOYOS ALIMENTARIOS. </v>
      </c>
      <c r="AO335" s="970" t="str">
        <f>'BASE METAS)'!AU327</f>
        <v>DESEMPEÑO</v>
      </c>
      <c r="AP335" s="807" t="str">
        <f>'BASE METAS)'!AO327</f>
        <v>No. DE APOYOS ENTREGADOS</v>
      </c>
      <c r="AQ335" s="807" t="str">
        <f>'BASE METAS)'!AP327</f>
        <v>No. DE APOYOS PROGRAMADOS</v>
      </c>
      <c r="AR335" s="970">
        <f>'BASE METAS)'!AQ327</f>
        <v>100</v>
      </c>
      <c r="AS335" s="1070" t="str">
        <f>'BASE METAS)'!AR327</f>
        <v>APOYOS</v>
      </c>
      <c r="AT335" s="1068" t="str">
        <f>'BASE METAS)'!AS327</f>
        <v>EFICACIA</v>
      </c>
      <c r="AU335" s="1499">
        <f>'BASE METAS)'!BO327</f>
        <v>0</v>
      </c>
      <c r="AV335" s="987">
        <f>'BASE METAS)'!BQ327</f>
        <v>12000</v>
      </c>
      <c r="AW335" s="1071">
        <f>'BASE METAS)'!BR327</f>
        <v>0</v>
      </c>
      <c r="AX335" s="1352">
        <f>'BASE METAS)'!BS327</f>
        <v>3000</v>
      </c>
      <c r="AY335" s="948">
        <f>'BASE METAS)'!BT327</f>
        <v>150</v>
      </c>
      <c r="AZ335" s="945">
        <f>'BASE METAS)'!BU327</f>
        <v>2850</v>
      </c>
      <c r="BA335" s="1352">
        <f>'BASE METAS)'!BV327</f>
        <v>0.05</v>
      </c>
      <c r="BB335" s="948">
        <f>'BASE METAS)'!BW327</f>
        <v>150</v>
      </c>
      <c r="BC335" s="942">
        <f>'BASE METAS)'!BX327</f>
        <v>11850</v>
      </c>
      <c r="BD335" s="942">
        <f>'BASE METAS)'!BY327</f>
        <v>1.2500000000000001E-2</v>
      </c>
      <c r="BE335" s="942">
        <f>'BASE METAS)'!CG327</f>
        <v>0</v>
      </c>
      <c r="BF335" s="987">
        <f>'BASE METAS)'!CJ327</f>
        <v>0</v>
      </c>
      <c r="BG335" s="987">
        <f>'BASE METAS)'!CK327</f>
        <v>0</v>
      </c>
      <c r="BH335" s="987">
        <f>'BASE METAS)'!CL327</f>
        <v>0</v>
      </c>
      <c r="BI335" s="1352">
        <f>'BASE METAS)'!CM327</f>
        <v>0</v>
      </c>
      <c r="BJ335" s="1">
        <f>'BASE METAS)'!CN327</f>
        <v>0</v>
      </c>
      <c r="BK335" s="1">
        <f>'BASE METAS)'!CO327</f>
        <v>3000</v>
      </c>
      <c r="BL335" s="1">
        <f>'BASE METAS)'!CP327</f>
        <v>0</v>
      </c>
      <c r="BM335" s="1">
        <f>'BASE METAS)'!CQ327</f>
        <v>0</v>
      </c>
      <c r="BN335" s="1">
        <f>'BASE METAS)'!CR327</f>
        <v>3000</v>
      </c>
      <c r="BO335" s="1">
        <f>'BASE METAS)'!CS327</f>
        <v>0</v>
      </c>
      <c r="BP335" s="1">
        <f>'BASE METAS)'!CT327</f>
        <v>0</v>
      </c>
      <c r="BQ335" s="1">
        <f>'BASE METAS)'!CU327</f>
        <v>3000</v>
      </c>
      <c r="BR335" s="1">
        <f>'BASE METAS)'!CV327</f>
        <v>0</v>
      </c>
      <c r="BS335" s="1">
        <f>'BASE METAS)'!CW327</f>
        <v>0</v>
      </c>
      <c r="BT335" s="1">
        <f>'BASE METAS)'!CX327</f>
        <v>3000</v>
      </c>
      <c r="BU335" s="1">
        <f>'BASE METAS)'!FA327</f>
        <v>12000</v>
      </c>
      <c r="BV335" s="1">
        <f>'BASE METAS)'!FB327</f>
        <v>0</v>
      </c>
      <c r="BW335" s="1">
        <f>'BASE METAS)'!FC327</f>
        <v>0</v>
      </c>
      <c r="BX335" s="1">
        <f>'BASE METAS)'!FD327</f>
        <v>150</v>
      </c>
      <c r="BY335" s="1">
        <f>'BASE METAS)'!FE327</f>
        <v>-150</v>
      </c>
      <c r="BZ335" s="1">
        <f>'BASE METAS)'!FF327</f>
        <v>0</v>
      </c>
      <c r="CA335" s="1">
        <f>'BASE METAS)'!FG327</f>
        <v>150</v>
      </c>
      <c r="CB335" s="1">
        <f>'BASE METAS)'!FH327</f>
        <v>11850</v>
      </c>
      <c r="CC335" s="1">
        <f>'BASE METAS)'!FI327</f>
        <v>1.2500000000000001E-2</v>
      </c>
      <c r="CD335" s="1">
        <f>'BASE METAS)'!FJ327</f>
        <v>12000</v>
      </c>
      <c r="CE335" s="1">
        <f>'BASE METAS)'!FK327</f>
        <v>0</v>
      </c>
      <c r="CF335" s="1">
        <f>'BASE METAS)'!FL327</f>
        <v>0</v>
      </c>
      <c r="CG335" s="1">
        <f>'BASE METAS)'!FM327</f>
        <v>0</v>
      </c>
    </row>
    <row r="336" spans="1:85" ht="127.5" x14ac:dyDescent="0.2">
      <c r="A336" s="1">
        <f>'BASE METAS)'!A328</f>
        <v>0</v>
      </c>
      <c r="B336" s="7145"/>
      <c r="C336" s="1343">
        <f>'BASE METAS)'!C328</f>
        <v>0</v>
      </c>
      <c r="D336" s="1343">
        <f>'BASE METAS)'!D328</f>
        <v>0</v>
      </c>
      <c r="E336" s="1374">
        <f>'BASE METAS)'!E328</f>
        <v>0</v>
      </c>
      <c r="F336" s="1356">
        <f>'BASE METAS)'!F328</f>
        <v>0</v>
      </c>
      <c r="G336" s="1356">
        <f>'BASE METAS)'!G328</f>
        <v>0</v>
      </c>
      <c r="H336" s="1346">
        <f>'BASE METAS)'!H328</f>
        <v>0</v>
      </c>
      <c r="I336" s="1346">
        <f>'BASE METAS)'!I328</f>
        <v>0</v>
      </c>
      <c r="J336" s="1346">
        <f>'BASE METAS)'!J328</f>
        <v>0</v>
      </c>
      <c r="K336" s="1346">
        <f>'BASE METAS)'!K328</f>
        <v>0</v>
      </c>
      <c r="L336" s="1346">
        <f>'BASE METAS)'!L328</f>
        <v>0</v>
      </c>
      <c r="M336" s="1346">
        <f>'BASE METAS)'!M328</f>
        <v>0</v>
      </c>
      <c r="N336" s="1346">
        <f>'BASE METAS)'!N328</f>
        <v>0</v>
      </c>
      <c r="O336" s="1346">
        <f>'BASE METAS)'!O328</f>
        <v>0</v>
      </c>
      <c r="P336" s="1359">
        <f>'BASE METAS)'!P328</f>
        <v>0</v>
      </c>
      <c r="Q336" s="1359">
        <f>'BASE METAS)'!Q328</f>
        <v>0</v>
      </c>
      <c r="R336" s="1359">
        <f>'BASE METAS)'!R328</f>
        <v>0</v>
      </c>
      <c r="S336" s="1359">
        <f>'BASE METAS)'!S328</f>
        <v>0</v>
      </c>
      <c r="T336" s="1359">
        <f>'BASE METAS)'!T328</f>
        <v>0</v>
      </c>
      <c r="U336" s="1360">
        <f>'BASE METAS)'!U328</f>
        <v>0</v>
      </c>
      <c r="V336" s="1359">
        <f>'BASE METAS)'!V328</f>
        <v>0</v>
      </c>
      <c r="W336" s="8">
        <f>'BASE METAS)'!W328</f>
        <v>0</v>
      </c>
      <c r="X336" s="1374">
        <f>'BASE METAS)'!X328</f>
        <v>0</v>
      </c>
      <c r="Y336" s="514">
        <f>'BASE METAS)'!Y328</f>
        <v>5</v>
      </c>
      <c r="Z336" s="504" t="str">
        <f>'BASE METAS)'!Z328</f>
        <v>OTORGAR APOYO PARA FORTALECER LA ECONOMÍA FAMILIAR</v>
      </c>
      <c r="AA336" s="533" t="str">
        <f>'BASE METAS)'!AA328</f>
        <v>APOYO</v>
      </c>
      <c r="AB336" s="414">
        <f>'BASE METAS)'!AB328</f>
        <v>650</v>
      </c>
      <c r="AC336" s="414">
        <f>'BASE METAS)'!AC328</f>
        <v>0</v>
      </c>
      <c r="AD336" s="415">
        <f>'BASE METAS)'!AD328</f>
        <v>0</v>
      </c>
      <c r="AE336" s="414">
        <f>'BASE METAS)'!AE328</f>
        <v>0</v>
      </c>
      <c r="AF336" s="415">
        <f>'BASE METAS)'!AF328</f>
        <v>0</v>
      </c>
      <c r="AG336" s="414">
        <f>'BASE METAS)'!AG328</f>
        <v>350</v>
      </c>
      <c r="AH336" s="415">
        <f>'BASE METAS)'!AH328</f>
        <v>0.53846153846153844</v>
      </c>
      <c r="AI336" s="414">
        <f>'BASE METAS)'!AI328</f>
        <v>300</v>
      </c>
      <c r="AJ336" s="416">
        <f>'BASE METAS)'!AJ328</f>
        <v>0.46153846153846156</v>
      </c>
      <c r="AK336" s="191">
        <f>'BASE METAS)'!AK328</f>
        <v>1</v>
      </c>
      <c r="AL336" s="1069">
        <f>'BASE METAS)'!AL328</f>
        <v>5</v>
      </c>
      <c r="AM336" s="970" t="str">
        <f>'BASE METAS)'!AM328</f>
        <v>OTORGAR APOYO PARA FORTALECER LA ECONOMÍA FAMILIAR</v>
      </c>
      <c r="AN336" s="970" t="str">
        <f>'BASE METAS)'!AN328</f>
        <v>MIDE LA COBERTURA EN EL OTORGAMIENTO DE APOYOS PARA FORTALECER LA ECONOMÍA FAMILIAR.</v>
      </c>
      <c r="AO336" s="970" t="str">
        <f>'BASE METAS)'!AU328</f>
        <v>DESEMPEÑO</v>
      </c>
      <c r="AP336" s="807" t="str">
        <f>'BASE METAS)'!AO328</f>
        <v>No. DE APOYOS ENTREGADOS</v>
      </c>
      <c r="AQ336" s="807" t="str">
        <f>'BASE METAS)'!AP328</f>
        <v>No. DE APOYOS PROGRAMADOS</v>
      </c>
      <c r="AR336" s="970">
        <f>'BASE METAS)'!AQ328</f>
        <v>100</v>
      </c>
      <c r="AS336" s="1070" t="str">
        <f>'BASE METAS)'!AR328</f>
        <v>APOYOS</v>
      </c>
      <c r="AT336" s="1068" t="str">
        <f>'BASE METAS)'!AS328</f>
        <v>EFICACIA</v>
      </c>
      <c r="AU336" s="1499">
        <f>'BASE METAS)'!BO328</f>
        <v>0</v>
      </c>
      <c r="AV336" s="987">
        <f>'BASE METAS)'!BQ328</f>
        <v>650</v>
      </c>
      <c r="AW336" s="1071">
        <f>'BASE METAS)'!BR328</f>
        <v>0</v>
      </c>
      <c r="AX336" s="1352">
        <f>'BASE METAS)'!BS328</f>
        <v>0</v>
      </c>
      <c r="AY336" s="942">
        <f>'BASE METAS)'!BT328</f>
        <v>0</v>
      </c>
      <c r="AZ336" s="945">
        <f>'BASE METAS)'!BU328</f>
        <v>0</v>
      </c>
      <c r="BA336" s="1352" t="e">
        <f>'BASE METAS)'!BV328</f>
        <v>#DIV/0!</v>
      </c>
      <c r="BB336" s="941">
        <f>'BASE METAS)'!BW328</f>
        <v>0</v>
      </c>
      <c r="BC336" s="942">
        <f>'BASE METAS)'!BX328</f>
        <v>650</v>
      </c>
      <c r="BD336" s="942">
        <f>'BASE METAS)'!BY328</f>
        <v>0</v>
      </c>
      <c r="BE336" s="942">
        <f>'BASE METAS)'!CG328</f>
        <v>0</v>
      </c>
      <c r="BF336" s="987">
        <f>'BASE METAS)'!CJ328</f>
        <v>0</v>
      </c>
      <c r="BG336" s="987">
        <f>'BASE METAS)'!CK328</f>
        <v>0</v>
      </c>
      <c r="BH336" s="987">
        <f>'BASE METAS)'!CL328</f>
        <v>0</v>
      </c>
      <c r="BI336" s="1352">
        <f>'BASE METAS)'!CM328</f>
        <v>0</v>
      </c>
      <c r="BJ336" s="1">
        <f>'BASE METAS)'!CN328</f>
        <v>0</v>
      </c>
      <c r="BK336" s="1">
        <f>'BASE METAS)'!CO328</f>
        <v>0</v>
      </c>
      <c r="BL336" s="1">
        <f>'BASE METAS)'!CP328</f>
        <v>0</v>
      </c>
      <c r="BM336" s="1">
        <f>'BASE METAS)'!CQ328</f>
        <v>0</v>
      </c>
      <c r="BN336" s="1">
        <f>'BASE METAS)'!CR328</f>
        <v>0</v>
      </c>
      <c r="BO336" s="1">
        <f>'BASE METAS)'!CS328</f>
        <v>350</v>
      </c>
      <c r="BP336" s="1">
        <f>'BASE METAS)'!CT328</f>
        <v>0</v>
      </c>
      <c r="BQ336" s="1">
        <f>'BASE METAS)'!CU328</f>
        <v>0</v>
      </c>
      <c r="BR336" s="1">
        <f>'BASE METAS)'!CV328</f>
        <v>0</v>
      </c>
      <c r="BS336" s="1">
        <f>'BASE METAS)'!CW328</f>
        <v>300</v>
      </c>
      <c r="BT336" s="1">
        <f>'BASE METAS)'!CX328</f>
        <v>0</v>
      </c>
      <c r="BU336" s="1">
        <f>'BASE METAS)'!FA328</f>
        <v>650</v>
      </c>
      <c r="BV336" s="1">
        <f>'BASE METAS)'!FB328</f>
        <v>0</v>
      </c>
      <c r="BW336" s="1">
        <f>'BASE METAS)'!FC328</f>
        <v>0</v>
      </c>
      <c r="BX336" s="1">
        <f>'BASE METAS)'!FD328</f>
        <v>0</v>
      </c>
      <c r="BY336" s="1">
        <f>'BASE METAS)'!FE328</f>
        <v>0</v>
      </c>
      <c r="BZ336" s="1">
        <f>'BASE METAS)'!FF328</f>
        <v>0</v>
      </c>
      <c r="CA336" s="1">
        <f>'BASE METAS)'!FG328</f>
        <v>0</v>
      </c>
      <c r="CB336" s="1">
        <f>'BASE METAS)'!FH328</f>
        <v>650</v>
      </c>
      <c r="CC336" s="1">
        <f>'BASE METAS)'!FI328</f>
        <v>0</v>
      </c>
      <c r="CD336" s="1">
        <f>'BASE METAS)'!FJ328</f>
        <v>650</v>
      </c>
      <c r="CE336" s="1">
        <f>'BASE METAS)'!FK328</f>
        <v>0</v>
      </c>
      <c r="CF336" s="1">
        <f>'BASE METAS)'!FL328</f>
        <v>0</v>
      </c>
      <c r="CG336" s="1">
        <f>'BASE METAS)'!FM328</f>
        <v>0</v>
      </c>
    </row>
    <row r="337" spans="1:85" ht="51" customHeight="1" x14ac:dyDescent="0.25">
      <c r="A337" s="1">
        <f>'BASE METAS)'!A329</f>
        <v>0</v>
      </c>
      <c r="B337" s="7145"/>
      <c r="C337" s="1343">
        <f>'BASE METAS)'!C329</f>
        <v>0</v>
      </c>
      <c r="D337" s="1343">
        <f>'BASE METAS)'!D329</f>
        <v>0</v>
      </c>
      <c r="E337" s="1374">
        <f>'BASE METAS)'!E329</f>
        <v>0</v>
      </c>
      <c r="F337" s="1356">
        <f>'BASE METAS)'!F329</f>
        <v>0</v>
      </c>
      <c r="G337" s="1356">
        <f>'BASE METAS)'!G329</f>
        <v>0</v>
      </c>
      <c r="H337" s="1346">
        <f>'BASE METAS)'!H329</f>
        <v>0</v>
      </c>
      <c r="I337" s="1346">
        <f>'BASE METAS)'!I329</f>
        <v>0</v>
      </c>
      <c r="J337" s="1346">
        <f>'BASE METAS)'!J329</f>
        <v>0</v>
      </c>
      <c r="K337" s="1346">
        <f>'BASE METAS)'!K329</f>
        <v>0</v>
      </c>
      <c r="L337" s="1346">
        <f>'BASE METAS)'!L329</f>
        <v>0</v>
      </c>
      <c r="M337" s="1346">
        <f>'BASE METAS)'!M329</f>
        <v>0</v>
      </c>
      <c r="N337" s="1346">
        <f>'BASE METAS)'!N329</f>
        <v>0</v>
      </c>
      <c r="O337" s="1346">
        <f>'BASE METAS)'!O329</f>
        <v>0</v>
      </c>
      <c r="P337" s="1359">
        <f>'BASE METAS)'!P329</f>
        <v>0</v>
      </c>
      <c r="Q337" s="1359">
        <f>'BASE METAS)'!Q329</f>
        <v>0</v>
      </c>
      <c r="R337" s="1359">
        <f>'BASE METAS)'!R329</f>
        <v>0</v>
      </c>
      <c r="S337" s="1359">
        <f>'BASE METAS)'!S329</f>
        <v>0</v>
      </c>
      <c r="T337" s="1359">
        <f>'BASE METAS)'!T329</f>
        <v>0</v>
      </c>
      <c r="U337" s="1360">
        <f>'BASE METAS)'!U329</f>
        <v>0</v>
      </c>
      <c r="V337" s="1359">
        <f>'BASE METAS)'!V329</f>
        <v>0</v>
      </c>
      <c r="W337" s="8">
        <f>'BASE METAS)'!W329</f>
        <v>0</v>
      </c>
      <c r="X337" s="1374">
        <f>'BASE METAS)'!X329</f>
        <v>0</v>
      </c>
      <c r="Y337" s="514">
        <f>'BASE METAS)'!Y329</f>
        <v>6</v>
      </c>
      <c r="Z337" s="504" t="str">
        <f>'BASE METAS)'!Z329</f>
        <v>INSTALAR GIMNASIOS AL AIRE LIBRE Y MÓDULOS DE JUEGOS INFANTILES.</v>
      </c>
      <c r="AA337" s="533" t="str">
        <f>'BASE METAS)'!AA329</f>
        <v>APOYO</v>
      </c>
      <c r="AB337" s="414">
        <f>'BASE METAS)'!AB329</f>
        <v>25</v>
      </c>
      <c r="AC337" s="414">
        <f>'BASE METAS)'!AC329</f>
        <v>0</v>
      </c>
      <c r="AD337" s="415">
        <f>'BASE METAS)'!AD329</f>
        <v>0</v>
      </c>
      <c r="AE337" s="414">
        <f>'BASE METAS)'!AE329</f>
        <v>15</v>
      </c>
      <c r="AF337" s="415">
        <f>'BASE METAS)'!AF329</f>
        <v>0.6</v>
      </c>
      <c r="AG337" s="414">
        <f>'BASE METAS)'!AG329</f>
        <v>10</v>
      </c>
      <c r="AH337" s="415">
        <f>'BASE METAS)'!AH329</f>
        <v>0.4</v>
      </c>
      <c r="AI337" s="414">
        <f>'BASE METAS)'!AI329</f>
        <v>0</v>
      </c>
      <c r="AJ337" s="416">
        <f>'BASE METAS)'!AJ329</f>
        <v>0</v>
      </c>
      <c r="AK337" s="191">
        <f>'BASE METAS)'!AK329</f>
        <v>1</v>
      </c>
      <c r="AL337" s="1069">
        <f>'BASE METAS)'!AL329</f>
        <v>6</v>
      </c>
      <c r="AM337" s="970" t="str">
        <f>'BASE METAS)'!AM329</f>
        <v>INSTALAR GIMNASIOS AL AIRE LIBRE Y MÓDULOS DE JUEGOS INFANTILES.</v>
      </c>
      <c r="AN337" s="970" t="str">
        <f>'BASE METAS)'!AN329</f>
        <v>MIDE LA COBERTURA EN LA INSTALACIÓN DE GIMNASIOS AL AIRE LIBRE Y MÓDULOS DE JUEGOS INFANTILES.</v>
      </c>
      <c r="AO337" s="970" t="str">
        <f>'BASE METAS)'!AU329</f>
        <v>DESEMPEÑO</v>
      </c>
      <c r="AP337" s="807" t="str">
        <f>'BASE METAS)'!AO329</f>
        <v>No. DE APOYOS ENTREGADOS</v>
      </c>
      <c r="AQ337" s="807" t="str">
        <f>'BASE METAS)'!AP329</f>
        <v>No. DE APOYOS PROGRAMADOS</v>
      </c>
      <c r="AR337" s="970">
        <f>'BASE METAS)'!AQ329</f>
        <v>100</v>
      </c>
      <c r="AS337" s="1070" t="str">
        <f>'BASE METAS)'!AR329</f>
        <v>APOYOS</v>
      </c>
      <c r="AT337" s="1068" t="str">
        <f>'BASE METAS)'!AS329</f>
        <v>EFICACIA</v>
      </c>
      <c r="AU337" s="1499">
        <f>'BASE METAS)'!BO329</f>
        <v>0</v>
      </c>
      <c r="AV337" s="987">
        <f>'BASE METAS)'!BQ329</f>
        <v>25</v>
      </c>
      <c r="AW337" s="1352">
        <f>'BASE METAS)'!BR329</f>
        <v>0</v>
      </c>
      <c r="AX337" s="1352">
        <f>'BASE METAS)'!BS329</f>
        <v>15</v>
      </c>
      <c r="AY337" s="1352">
        <f>'BASE METAS)'!BT329</f>
        <v>0</v>
      </c>
      <c r="AZ337" s="1352">
        <f>'BASE METAS)'!BU329</f>
        <v>15</v>
      </c>
      <c r="BA337" s="1352">
        <f>'BASE METAS)'!BV329</f>
        <v>0</v>
      </c>
      <c r="BB337" s="1352">
        <f>'BASE METAS)'!BW329</f>
        <v>0</v>
      </c>
      <c r="BC337" s="1352">
        <f>'BASE METAS)'!BX329</f>
        <v>25</v>
      </c>
      <c r="BD337" s="1352">
        <f>'BASE METAS)'!BY329</f>
        <v>0</v>
      </c>
      <c r="BE337" s="1352">
        <f>'BASE METAS)'!CG329</f>
        <v>0</v>
      </c>
      <c r="BF337" s="1352">
        <f>'BASE METAS)'!CJ329</f>
        <v>0</v>
      </c>
      <c r="BG337" s="1352">
        <f>'BASE METAS)'!CK329</f>
        <v>0</v>
      </c>
      <c r="BH337" s="1352">
        <f>'BASE METAS)'!CL329</f>
        <v>0</v>
      </c>
      <c r="BI337" s="1352">
        <f>'BASE METAS)'!CM329</f>
        <v>0</v>
      </c>
      <c r="BJ337" s="1">
        <f>'BASE METAS)'!CN329</f>
        <v>0</v>
      </c>
      <c r="BK337" s="1">
        <f>'BASE METAS)'!CO329</f>
        <v>0</v>
      </c>
      <c r="BL337" s="1">
        <f>'BASE METAS)'!CP329</f>
        <v>5</v>
      </c>
      <c r="BM337" s="1">
        <f>'BASE METAS)'!CQ329</f>
        <v>5</v>
      </c>
      <c r="BN337" s="1">
        <f>'BASE METAS)'!CR329</f>
        <v>5</v>
      </c>
      <c r="BO337" s="1">
        <f>'BASE METAS)'!CS329</f>
        <v>4</v>
      </c>
      <c r="BP337" s="1">
        <f>'BASE METAS)'!CT329</f>
        <v>3</v>
      </c>
      <c r="BQ337" s="1">
        <f>'BASE METAS)'!CU329</f>
        <v>3</v>
      </c>
      <c r="BR337" s="1">
        <f>'BASE METAS)'!CV329</f>
        <v>0</v>
      </c>
      <c r="BS337" s="1">
        <f>'BASE METAS)'!CW329</f>
        <v>0</v>
      </c>
      <c r="BT337" s="1">
        <f>'BASE METAS)'!CX329</f>
        <v>0</v>
      </c>
      <c r="BU337" s="1">
        <f>'BASE METAS)'!FA329</f>
        <v>25</v>
      </c>
      <c r="BV337" s="1">
        <f>'BASE METAS)'!FB329</f>
        <v>0</v>
      </c>
      <c r="BW337" s="1">
        <f>'BASE METAS)'!FC329</f>
        <v>5</v>
      </c>
      <c r="BX337" s="1">
        <f>'BASE METAS)'!FD329</f>
        <v>0</v>
      </c>
      <c r="BY337" s="1">
        <f>'BASE METAS)'!FE329</f>
        <v>5</v>
      </c>
      <c r="BZ337" s="1">
        <f>'BASE METAS)'!FF329</f>
        <v>0</v>
      </c>
      <c r="CA337" s="1">
        <f>'BASE METAS)'!FG329</f>
        <v>0</v>
      </c>
      <c r="CB337" s="1">
        <f>'BASE METAS)'!FH329</f>
        <v>25</v>
      </c>
      <c r="CC337" s="1">
        <f>'BASE METAS)'!FI329</f>
        <v>0</v>
      </c>
      <c r="CD337" s="1">
        <f>'BASE METAS)'!FJ329</f>
        <v>25</v>
      </c>
      <c r="CE337" s="1">
        <f>'BASE METAS)'!FK329</f>
        <v>0</v>
      </c>
      <c r="CF337" s="1">
        <f>'BASE METAS)'!FL329</f>
        <v>5</v>
      </c>
      <c r="CG337" s="1">
        <f>'BASE METAS)'!FM329</f>
        <v>0</v>
      </c>
    </row>
    <row r="338" spans="1:85" ht="51" customHeight="1" x14ac:dyDescent="0.25">
      <c r="A338" s="1">
        <f>'BASE METAS)'!A330</f>
        <v>52</v>
      </c>
      <c r="B338" s="7145"/>
      <c r="C338" s="1343">
        <f>'BASE METAS)'!C325</f>
        <v>1101</v>
      </c>
      <c r="D338" s="1343">
        <f>'BASE METAS)'!D325</f>
        <v>4</v>
      </c>
      <c r="E338" s="1374" t="str">
        <f>'BASE METAS)'!E325</f>
        <v>SERVICIOS PARA EL DESARROLLO COMUNITARIO</v>
      </c>
      <c r="F338" s="1356" t="str">
        <f>'BASE METAS)'!F325</f>
        <v>I00</v>
      </c>
      <c r="G338" s="1356" t="str">
        <f>'BASE METAS)'!G325</f>
        <v>139</v>
      </c>
      <c r="H338" s="1346" t="str">
        <f>'BASE METAS)'!H325</f>
        <v>07</v>
      </c>
      <c r="I338" s="1346" t="str">
        <f>'BASE METAS)'!I325</f>
        <v>01</v>
      </c>
      <c r="J338" s="1346" t="str">
        <f>'BASE METAS)'!J325</f>
        <v>02</v>
      </c>
      <c r="K338" s="1346" t="str">
        <f>'BASE METAS)'!K325</f>
        <v>02</v>
      </c>
      <c r="L338" s="1346" t="str">
        <f>'BASE METAS)'!L325</f>
        <v>01</v>
      </c>
      <c r="M338" s="1346" t="str">
        <f>'BASE METAS)'!M325</f>
        <v>101</v>
      </c>
      <c r="N338" s="1346" t="str">
        <f>'BASE METAS)'!N325</f>
        <v>Promoción Social</v>
      </c>
      <c r="O338" s="1346" t="str">
        <f>'BASE METAS)'!O325</f>
        <v>Control Social</v>
      </c>
      <c r="P338" s="1359" t="str">
        <f>'BASE METAS)'!P325</f>
        <v>Salud, seguridad y asistencia social</v>
      </c>
      <c r="Q338" s="1359" t="str">
        <f>'BASE METAS)'!Q325</f>
        <v>Asistencia y seguridad social</v>
      </c>
      <c r="R338" s="1359" t="str">
        <f>'BASE METAS)'!R325</f>
        <v>Desarrollo integral de la familia</v>
      </c>
      <c r="S338" s="1359" t="str">
        <f>'BASE METAS)'!S325</f>
        <v>Asistencia social y servicios comunitarios</v>
      </c>
      <c r="T338" s="1359" t="str">
        <f>'BASE METAS)'!T325</f>
        <v>Servicios para el desarrollo comunitario</v>
      </c>
      <c r="U338" s="1360" t="str">
        <f>'BASE METAS)'!U325</f>
        <v>Promover el desarrollo social y humano de la población Tlalnepantlense, ampliando y generando programas de atención y apoyo para mejorar la calidad de vida de las personas con mayor condición de vulnerabilidad, así como apoyar las actividades de las distintas áreas de la administración municipal a través del servicio social y prácticas profesionales.</v>
      </c>
      <c r="V338" s="1359" t="str">
        <f>'BASE METAS)'!V325</f>
        <v>Tlalnepantla 
Solidario</v>
      </c>
      <c r="W338" s="8">
        <f>'BASE METAS)'!W325</f>
        <v>1800000</v>
      </c>
      <c r="X338" s="1374" t="str">
        <f>'BASE METAS)'!X325</f>
        <v>DIRECCIÓN GENERAL DE DESARROLLO SOCIAL (RESCATE DE ESPACIOS PÚBLICOS)</v>
      </c>
      <c r="Y338" s="514">
        <f>'BASE METAS)'!Y330</f>
        <v>7</v>
      </c>
      <c r="Z338" s="504" t="str">
        <f>'BASE METAS)'!Z330</f>
        <v>REALIZAR Y COORDINAR JORNADAS MAGNAS COMUNITARIAS</v>
      </c>
      <c r="AA338" s="533" t="str">
        <f>'BASE METAS)'!AA330</f>
        <v>BENEFICIARIOS</v>
      </c>
      <c r="AB338" s="414">
        <f>'BASE METAS)'!AB330</f>
        <v>16000</v>
      </c>
      <c r="AC338" s="414">
        <f>'BASE METAS)'!AC330</f>
        <v>2400</v>
      </c>
      <c r="AD338" s="415">
        <f>'BASE METAS)'!AD330</f>
        <v>0.15</v>
      </c>
      <c r="AE338" s="414">
        <f>'BASE METAS)'!AE330</f>
        <v>5200</v>
      </c>
      <c r="AF338" s="415">
        <f>'BASE METAS)'!AF330</f>
        <v>0.32500000000000001</v>
      </c>
      <c r="AG338" s="414">
        <f>'BASE METAS)'!AG330</f>
        <v>4800</v>
      </c>
      <c r="AH338" s="415">
        <f>'BASE METAS)'!AH330</f>
        <v>0.3</v>
      </c>
      <c r="AI338" s="414">
        <f>'BASE METAS)'!AI330</f>
        <v>3600</v>
      </c>
      <c r="AJ338" s="416">
        <f>'BASE METAS)'!AJ330</f>
        <v>0.22500000000000001</v>
      </c>
      <c r="AK338" s="191">
        <f>'BASE METAS)'!AK330</f>
        <v>0.99999999999999989</v>
      </c>
      <c r="AL338" s="1069">
        <f>'BASE METAS)'!AL330</f>
        <v>7</v>
      </c>
      <c r="AM338" s="970" t="str">
        <f>'BASE METAS)'!AM330</f>
        <v>REALIZAR Y COORDINAR JORNADAS MAGNAS COMUNITARIAS</v>
      </c>
      <c r="AN338" s="970" t="str">
        <f>'BASE METAS)'!AN330</f>
        <v>MIDE LA COBERTURA DEL PROGRAMA DE JORNADAS MAGNAS EN LAS COMUNIDADES DEL MUNICIPIO</v>
      </c>
      <c r="AO338" s="970" t="str">
        <f>'BASE METAS)'!AU330</f>
        <v>DESEMPEÑO</v>
      </c>
      <c r="AP338" s="807" t="str">
        <f>'BASE METAS)'!AO330</f>
        <v>No. DE BENEFICIARIOS ALCANZADOS</v>
      </c>
      <c r="AQ338" s="807" t="str">
        <f>'BASE METAS)'!AP330</f>
        <v>No. DE BENEFICIARIOS PROGRAMADOS</v>
      </c>
      <c r="AR338" s="970">
        <f>'BASE METAS)'!AQ330</f>
        <v>100</v>
      </c>
      <c r="AS338" s="1070" t="str">
        <f>'BASE METAS)'!AR330</f>
        <v>BENEFICIARIOS</v>
      </c>
      <c r="AT338" s="1068" t="str">
        <f>'BASE METAS)'!AS330</f>
        <v>EFICACIA</v>
      </c>
      <c r="AU338" s="1499">
        <f>'BASE METAS)'!BO330</f>
        <v>0</v>
      </c>
      <c r="AV338" s="987">
        <f>'BASE METAS)'!BQ330</f>
        <v>16000</v>
      </c>
      <c r="AW338" s="1352">
        <f>'BASE METAS)'!BR330</f>
        <v>0</v>
      </c>
      <c r="AX338" s="1352">
        <f>'BASE METAS)'!BS330</f>
        <v>5200</v>
      </c>
      <c r="AY338" s="1352">
        <f>'BASE METAS)'!BT330</f>
        <v>4587</v>
      </c>
      <c r="AZ338" s="1352">
        <f>'BASE METAS)'!BU330</f>
        <v>613</v>
      </c>
      <c r="BA338" s="1352">
        <f>'BASE METAS)'!BV330</f>
        <v>0.88211538461538463</v>
      </c>
      <c r="BB338" s="1352">
        <f>'BASE METAS)'!BW330</f>
        <v>5449</v>
      </c>
      <c r="BC338" s="1352">
        <f>'BASE METAS)'!BX330</f>
        <v>10551</v>
      </c>
      <c r="BD338" s="1352">
        <f>'BASE METAS)'!BY330</f>
        <v>0.34056249999999999</v>
      </c>
      <c r="BE338" s="1352">
        <f>'BASE METAS)'!CG330</f>
        <v>862</v>
      </c>
      <c r="BF338" s="1352">
        <f>'BASE METAS)'!CJ330</f>
        <v>0</v>
      </c>
      <c r="BG338" s="1352">
        <f>'BASE METAS)'!CK330</f>
        <v>0</v>
      </c>
      <c r="BH338" s="1352">
        <f>'BASE METAS)'!CL330</f>
        <v>0</v>
      </c>
      <c r="BI338" s="1352">
        <f>'BASE METAS)'!CM330</f>
        <v>0</v>
      </c>
      <c r="BJ338" s="1">
        <f>'BASE METAS)'!CN330</f>
        <v>1200</v>
      </c>
      <c r="BK338" s="1">
        <f>'BASE METAS)'!CO330</f>
        <v>1200</v>
      </c>
      <c r="BL338" s="1">
        <f>'BASE METAS)'!CP330</f>
        <v>1600</v>
      </c>
      <c r="BM338" s="1">
        <f>'BASE METAS)'!CQ330</f>
        <v>1800</v>
      </c>
      <c r="BN338" s="1">
        <f>'BASE METAS)'!CR330</f>
        <v>1800</v>
      </c>
      <c r="BO338" s="1">
        <f>'BASE METAS)'!CS330</f>
        <v>1600</v>
      </c>
      <c r="BP338" s="1">
        <f>'BASE METAS)'!CT330</f>
        <v>1600</v>
      </c>
      <c r="BQ338" s="1">
        <f>'BASE METAS)'!CU330</f>
        <v>1600</v>
      </c>
      <c r="BR338" s="1">
        <f>'BASE METAS)'!CV330</f>
        <v>1200</v>
      </c>
      <c r="BS338" s="1">
        <f>'BASE METAS)'!CW330</f>
        <v>1200</v>
      </c>
      <c r="BT338" s="1">
        <f>'BASE METAS)'!CX330</f>
        <v>1200</v>
      </c>
      <c r="BU338" s="1">
        <f>'BASE METAS)'!FA330</f>
        <v>16000</v>
      </c>
      <c r="BV338" s="1">
        <f>'BASE METAS)'!FB330</f>
        <v>0</v>
      </c>
      <c r="BW338" s="1">
        <f>'BASE METAS)'!FC330</f>
        <v>1600</v>
      </c>
      <c r="BX338" s="1">
        <f>'BASE METAS)'!FD330</f>
        <v>1787</v>
      </c>
      <c r="BY338" s="1">
        <f>'BASE METAS)'!FE330</f>
        <v>-187</v>
      </c>
      <c r="BZ338" s="1">
        <f>'BASE METAS)'!FF330</f>
        <v>0</v>
      </c>
      <c r="CA338" s="1">
        <f>'BASE METAS)'!FG330</f>
        <v>2649</v>
      </c>
      <c r="CB338" s="1">
        <f>'BASE METAS)'!FH330</f>
        <v>13351</v>
      </c>
      <c r="CC338" s="1">
        <f>'BASE METAS)'!FI330</f>
        <v>0.1655625</v>
      </c>
      <c r="CD338" s="1">
        <f>'BASE METAS)'!FJ330</f>
        <v>16000</v>
      </c>
      <c r="CE338" s="1">
        <f>'BASE METAS)'!FK330</f>
        <v>0</v>
      </c>
      <c r="CF338" s="1">
        <f>'BASE METAS)'!FL330</f>
        <v>1800</v>
      </c>
      <c r="CG338" s="1">
        <f>'BASE METAS)'!FM330</f>
        <v>800</v>
      </c>
    </row>
    <row r="339" spans="1:85" ht="255" x14ac:dyDescent="0.2">
      <c r="A339" s="1">
        <f>'BASE METAS)'!A331</f>
        <v>0</v>
      </c>
      <c r="B339" s="7145"/>
      <c r="C339" s="1343">
        <f>'BASE METAS)'!C331</f>
        <v>0</v>
      </c>
      <c r="D339" s="1343">
        <f>'BASE METAS)'!D331</f>
        <v>0</v>
      </c>
      <c r="E339" s="1374">
        <f>'BASE METAS)'!E331</f>
        <v>0</v>
      </c>
      <c r="F339" s="1356">
        <f>'BASE METAS)'!F331</f>
        <v>0</v>
      </c>
      <c r="G339" s="1356">
        <f>'BASE METAS)'!G331</f>
        <v>0</v>
      </c>
      <c r="H339" s="1346">
        <f>'BASE METAS)'!H331</f>
        <v>0</v>
      </c>
      <c r="I339" s="1346">
        <f>'BASE METAS)'!I331</f>
        <v>0</v>
      </c>
      <c r="J339" s="1346">
        <f>'BASE METAS)'!J331</f>
        <v>0</v>
      </c>
      <c r="K339" s="1346">
        <f>'BASE METAS)'!K331</f>
        <v>0</v>
      </c>
      <c r="L339" s="1346">
        <f>'BASE METAS)'!L331</f>
        <v>0</v>
      </c>
      <c r="M339" s="1346">
        <f>'BASE METAS)'!M331</f>
        <v>0</v>
      </c>
      <c r="N339" s="1346">
        <f>'BASE METAS)'!N331</f>
        <v>0</v>
      </c>
      <c r="O339" s="1346">
        <f>'BASE METAS)'!O331</f>
        <v>0</v>
      </c>
      <c r="P339" s="1359">
        <f>'BASE METAS)'!P331</f>
        <v>0</v>
      </c>
      <c r="Q339" s="1359">
        <f>'BASE METAS)'!Q331</f>
        <v>0</v>
      </c>
      <c r="R339" s="1359">
        <f>'BASE METAS)'!R331</f>
        <v>0</v>
      </c>
      <c r="S339" s="1359">
        <f>'BASE METAS)'!S331</f>
        <v>0</v>
      </c>
      <c r="T339" s="1359">
        <f>'BASE METAS)'!T331</f>
        <v>0</v>
      </c>
      <c r="U339" s="1360">
        <f>'BASE METAS)'!U331</f>
        <v>0</v>
      </c>
      <c r="V339" s="1359">
        <f>'BASE METAS)'!V331</f>
        <v>0</v>
      </c>
      <c r="W339" s="8">
        <f>'BASE METAS)'!W331</f>
        <v>0</v>
      </c>
      <c r="X339" s="1374">
        <f>'BASE METAS)'!X331</f>
        <v>0</v>
      </c>
      <c r="Y339" s="514">
        <f>'BASE METAS)'!Y331</f>
        <v>8</v>
      </c>
      <c r="Z339" s="504" t="str">
        <f>'BASE METAS)'!Z331</f>
        <v>COORDINAR Y SUPERVISAR LAS ACTIVIDADES A REALIZAR DENTRO DE LOS MÓDULOS DEL PROGRAMA DE RESCATE DE ESPACIOS PÚBLICOS.</v>
      </c>
      <c r="AA339" s="533" t="str">
        <f>'BASE METAS)'!AA331</f>
        <v>INFORME</v>
      </c>
      <c r="AB339" s="414">
        <f>'BASE METAS)'!AB331</f>
        <v>12</v>
      </c>
      <c r="AC339" s="414">
        <f>'BASE METAS)'!AC331</f>
        <v>3</v>
      </c>
      <c r="AD339" s="415">
        <f>'BASE METAS)'!AD331</f>
        <v>0.25</v>
      </c>
      <c r="AE339" s="414">
        <f>'BASE METAS)'!AE331</f>
        <v>3</v>
      </c>
      <c r="AF339" s="415">
        <f>'BASE METAS)'!AF331</f>
        <v>0.25</v>
      </c>
      <c r="AG339" s="414">
        <f>'BASE METAS)'!AG331</f>
        <v>3</v>
      </c>
      <c r="AH339" s="415">
        <f>'BASE METAS)'!AH331</f>
        <v>0.25</v>
      </c>
      <c r="AI339" s="414">
        <f>'BASE METAS)'!AI331</f>
        <v>3</v>
      </c>
      <c r="AJ339" s="416">
        <f>'BASE METAS)'!AJ331</f>
        <v>0.25</v>
      </c>
      <c r="AK339" s="191">
        <f>'BASE METAS)'!AK331</f>
        <v>1</v>
      </c>
      <c r="AL339" s="1069">
        <f>'BASE METAS)'!AL331</f>
        <v>8</v>
      </c>
      <c r="AM339" s="970" t="str">
        <f>'BASE METAS)'!AM331</f>
        <v>COORDINAR Y SUPERVISAR LAS ACTIVIDADES A REALIZAR DENTRO DE LOS MÓDULOS DEL PROGRAMA DE RESCATE DE ESPACIOS PÚBLICOS.</v>
      </c>
      <c r="AN339" s="970" t="str">
        <f>'BASE METAS)'!AN331</f>
        <v>MIDE LA EFICACIA EN LA COORDINACIÓN Y SUPERVISIÓN DE LAS ACTIVIDADES A REALIZAR DENTRO DE LOS MÓDULOS DEL PROGRAMA DE RESCATE DE ESPACIOS PÚBLICOS.</v>
      </c>
      <c r="AO339" s="970" t="str">
        <f>'BASE METAS)'!AU331</f>
        <v>DESEMPEÑO</v>
      </c>
      <c r="AP339" s="807" t="str">
        <f>'BASE METAS)'!AO331</f>
        <v>No. DE INFORMES ENTREGRADOS</v>
      </c>
      <c r="AQ339" s="807" t="str">
        <f>'BASE METAS)'!AP331</f>
        <v>No. DE INFORMES PROGRAMADOS</v>
      </c>
      <c r="AR339" s="970">
        <f>'BASE METAS)'!AQ331</f>
        <v>100</v>
      </c>
      <c r="AS339" s="1070" t="str">
        <f>'BASE METAS)'!AR331</f>
        <v>INFORMES</v>
      </c>
      <c r="AT339" s="1068" t="str">
        <f>'BASE METAS)'!AS331</f>
        <v>EFICACIA</v>
      </c>
      <c r="AU339" s="1499">
        <f>'BASE METAS)'!BO331</f>
        <v>0</v>
      </c>
      <c r="AV339" s="945">
        <f>'BASE METAS)'!BQ331</f>
        <v>12</v>
      </c>
      <c r="AW339" s="1352">
        <f>'BASE METAS)'!BR331</f>
        <v>0</v>
      </c>
      <c r="AX339" s="1352">
        <f>'BASE METAS)'!BS331</f>
        <v>3</v>
      </c>
      <c r="AY339" s="1352">
        <f>'BASE METAS)'!BT331</f>
        <v>3</v>
      </c>
      <c r="AZ339" s="1352">
        <f>'BASE METAS)'!BU331</f>
        <v>0</v>
      </c>
      <c r="BA339" s="1352">
        <f>'BASE METAS)'!BV331</f>
        <v>1</v>
      </c>
      <c r="BB339" s="1352">
        <f>'BASE METAS)'!BW331</f>
        <v>6</v>
      </c>
      <c r="BC339" s="1352">
        <f>'BASE METAS)'!BX331</f>
        <v>6</v>
      </c>
      <c r="BD339" s="1352">
        <f>'BASE METAS)'!BY331</f>
        <v>0.5</v>
      </c>
      <c r="BE339" s="1352">
        <f>'BASE METAS)'!CG331</f>
        <v>3</v>
      </c>
      <c r="BF339" s="1352">
        <f>'BASE METAS)'!CJ331</f>
        <v>0</v>
      </c>
      <c r="BG339" s="1352">
        <f>'BASE METAS)'!CK331</f>
        <v>0</v>
      </c>
      <c r="BH339" s="1352">
        <f>'BASE METAS)'!CL331</f>
        <v>0</v>
      </c>
      <c r="BI339" s="1352">
        <f>'BASE METAS)'!CM331</f>
        <v>1</v>
      </c>
      <c r="BJ339" s="1">
        <f>'BASE METAS)'!CN331</f>
        <v>1</v>
      </c>
      <c r="BK339" s="1">
        <f>'BASE METAS)'!CO331</f>
        <v>1</v>
      </c>
      <c r="BL339" s="1">
        <f>'BASE METAS)'!CP331</f>
        <v>1</v>
      </c>
      <c r="BM339" s="1">
        <f>'BASE METAS)'!CQ331</f>
        <v>1</v>
      </c>
      <c r="BN339" s="1">
        <f>'BASE METAS)'!CR331</f>
        <v>1</v>
      </c>
      <c r="BO339" s="1">
        <f>'BASE METAS)'!CS331</f>
        <v>1</v>
      </c>
      <c r="BP339" s="1">
        <f>'BASE METAS)'!CT331</f>
        <v>1</v>
      </c>
      <c r="BQ339" s="1">
        <f>'BASE METAS)'!CU331</f>
        <v>1</v>
      </c>
      <c r="BR339" s="1">
        <f>'BASE METAS)'!CV331</f>
        <v>1</v>
      </c>
      <c r="BS339" s="1">
        <f>'BASE METAS)'!CW331</f>
        <v>1</v>
      </c>
      <c r="BT339" s="1">
        <f>'BASE METAS)'!CX331</f>
        <v>1</v>
      </c>
      <c r="BU339" s="1">
        <f>'BASE METAS)'!FA331</f>
        <v>12</v>
      </c>
      <c r="BV339" s="1">
        <f>'BASE METAS)'!FB331</f>
        <v>0</v>
      </c>
      <c r="BW339" s="1">
        <f>'BASE METAS)'!FC331</f>
        <v>1</v>
      </c>
      <c r="BX339" s="1">
        <f>'BASE METAS)'!FD331</f>
        <v>1</v>
      </c>
      <c r="BY339" s="1">
        <f>'BASE METAS)'!FE331</f>
        <v>0</v>
      </c>
      <c r="BZ339" s="1">
        <f>'BASE METAS)'!FF331</f>
        <v>1</v>
      </c>
      <c r="CA339" s="1">
        <f>'BASE METAS)'!FG331</f>
        <v>4</v>
      </c>
      <c r="CB339" s="1">
        <f>'BASE METAS)'!FH331</f>
        <v>8</v>
      </c>
      <c r="CC339" s="1">
        <f>'BASE METAS)'!FI331</f>
        <v>0.33333333333333331</v>
      </c>
      <c r="CD339" s="1">
        <f>'BASE METAS)'!FJ331</f>
        <v>12</v>
      </c>
      <c r="CE339" s="1">
        <f>'BASE METAS)'!FK331</f>
        <v>0</v>
      </c>
      <c r="CF339" s="1">
        <f>'BASE METAS)'!FL331</f>
        <v>1</v>
      </c>
      <c r="CG339" s="1">
        <f>'BASE METAS)'!FM331</f>
        <v>1</v>
      </c>
    </row>
    <row r="340" spans="1:85" ht="65.25" customHeight="1" x14ac:dyDescent="0.25">
      <c r="A340" s="1">
        <f>'BASE METAS)'!A332</f>
        <v>0</v>
      </c>
      <c r="B340" s="7145"/>
      <c r="C340" s="1343">
        <f>'BASE METAS)'!C332</f>
        <v>0</v>
      </c>
      <c r="D340" s="1343">
        <f>'BASE METAS)'!D332</f>
        <v>0</v>
      </c>
      <c r="E340" s="1374">
        <f>'BASE METAS)'!E332</f>
        <v>0</v>
      </c>
      <c r="F340" s="1356">
        <f>'BASE METAS)'!F332</f>
        <v>0</v>
      </c>
      <c r="G340" s="1356">
        <f>'BASE METAS)'!G332</f>
        <v>0</v>
      </c>
      <c r="H340" s="1346">
        <f>'BASE METAS)'!H332</f>
        <v>0</v>
      </c>
      <c r="I340" s="1346">
        <f>'BASE METAS)'!I332</f>
        <v>0</v>
      </c>
      <c r="J340" s="1346">
        <f>'BASE METAS)'!J332</f>
        <v>0</v>
      </c>
      <c r="K340" s="1346">
        <f>'BASE METAS)'!K332</f>
        <v>0</v>
      </c>
      <c r="L340" s="1346">
        <f>'BASE METAS)'!L332</f>
        <v>0</v>
      </c>
      <c r="M340" s="1346">
        <f>'BASE METAS)'!M332</f>
        <v>0</v>
      </c>
      <c r="N340" s="1346">
        <f>'BASE METAS)'!N332</f>
        <v>0</v>
      </c>
      <c r="O340" s="1346">
        <f>'BASE METAS)'!O332</f>
        <v>0</v>
      </c>
      <c r="P340" s="1359">
        <f>'BASE METAS)'!P332</f>
        <v>0</v>
      </c>
      <c r="Q340" s="1359">
        <f>'BASE METAS)'!Q332</f>
        <v>0</v>
      </c>
      <c r="R340" s="1359">
        <f>'BASE METAS)'!R332</f>
        <v>0</v>
      </c>
      <c r="S340" s="1359">
        <f>'BASE METAS)'!S332</f>
        <v>0</v>
      </c>
      <c r="T340" s="1359">
        <f>'BASE METAS)'!T332</f>
        <v>0</v>
      </c>
      <c r="U340" s="1360">
        <f>'BASE METAS)'!U332</f>
        <v>0</v>
      </c>
      <c r="V340" s="1359">
        <f>'BASE METAS)'!V332</f>
        <v>0</v>
      </c>
      <c r="W340" s="8">
        <f>'BASE METAS)'!W332</f>
        <v>0</v>
      </c>
      <c r="X340" s="1349">
        <f>'BASE METAS)'!X332</f>
        <v>0</v>
      </c>
      <c r="Y340" s="514">
        <f>'BASE METAS)'!Y332</f>
        <v>9</v>
      </c>
      <c r="Z340" s="504" t="str">
        <f>'BASE METAS)'!Z332</f>
        <v>INTEGRAR COMITÉS VECINALES PARA LA PROMOCIÓN DEL DESARROLLO SOCIAL</v>
      </c>
      <c r="AA340" s="484" t="str">
        <f>'BASE METAS)'!AA332</f>
        <v>COMITÉ</v>
      </c>
      <c r="AB340" s="414">
        <f>'BASE METAS)'!AB332</f>
        <v>200</v>
      </c>
      <c r="AC340" s="414">
        <f>'BASE METAS)'!AC332</f>
        <v>100</v>
      </c>
      <c r="AD340" s="415">
        <f>'BASE METAS)'!AD332</f>
        <v>0.5</v>
      </c>
      <c r="AE340" s="414">
        <f>'BASE METAS)'!AE332</f>
        <v>100</v>
      </c>
      <c r="AF340" s="415">
        <f>'BASE METAS)'!AF332</f>
        <v>0.5</v>
      </c>
      <c r="AG340" s="414">
        <f>'BASE METAS)'!AG332</f>
        <v>0</v>
      </c>
      <c r="AH340" s="415">
        <f>'BASE METAS)'!AH332</f>
        <v>0</v>
      </c>
      <c r="AI340" s="414">
        <f>'BASE METAS)'!AI332</f>
        <v>0</v>
      </c>
      <c r="AJ340" s="416">
        <f>'BASE METAS)'!AJ332</f>
        <v>0</v>
      </c>
      <c r="AK340" s="191">
        <f>'BASE METAS)'!AK332</f>
        <v>1</v>
      </c>
      <c r="AL340" s="1069">
        <f>'BASE METAS)'!AL332</f>
        <v>9</v>
      </c>
      <c r="AM340" s="970" t="str">
        <f>'BASE METAS)'!AM332</f>
        <v>INTEGRAR COMITÉS VECINALES PARA LA PROMOCIÓN DEL DESARROLLO SOCIAL</v>
      </c>
      <c r="AN340" s="970" t="str">
        <f>'BASE METAS)'!AN332</f>
        <v>MIDE LA EFICACIA EN LA INTEGRACIÓN DE COMITÉS VECINALES PARA LA PROMOCIÓN DEL DESARROLLO SOCIAL.</v>
      </c>
      <c r="AO340" s="970" t="str">
        <f>'BASE METAS)'!AU332</f>
        <v>DESEMPEÑO</v>
      </c>
      <c r="AP340" s="807" t="str">
        <f>'BASE METAS)'!AO332</f>
        <v>No. DE COMITÉS INTEGRADOS</v>
      </c>
      <c r="AQ340" s="807" t="str">
        <f>'BASE METAS)'!AP332</f>
        <v>No. DE COMITÉS PROGRAMADOS</v>
      </c>
      <c r="AR340" s="970">
        <f>'BASE METAS)'!AQ332</f>
        <v>100</v>
      </c>
      <c r="AS340" s="1070" t="str">
        <f>'BASE METAS)'!AR332</f>
        <v>COMITÉS</v>
      </c>
      <c r="AT340" s="1068" t="str">
        <f>'BASE METAS)'!AS332</f>
        <v>EFICACIA</v>
      </c>
      <c r="AU340" s="1499">
        <f>'BASE METAS)'!BO332</f>
        <v>0</v>
      </c>
      <c r="AV340" s="987">
        <f>'BASE METAS)'!BQ332</f>
        <v>200</v>
      </c>
      <c r="AW340" s="1">
        <f>'BASE METAS)'!BR332</f>
        <v>0</v>
      </c>
      <c r="AX340" s="1">
        <f>'BASE METAS)'!BS332</f>
        <v>100</v>
      </c>
      <c r="AY340" s="1">
        <f>'BASE METAS)'!BT332</f>
        <v>0</v>
      </c>
      <c r="AZ340" s="1">
        <f>'BASE METAS)'!BU332</f>
        <v>100</v>
      </c>
      <c r="BA340" s="1">
        <f>'BASE METAS)'!BV332</f>
        <v>0</v>
      </c>
      <c r="BB340" s="1">
        <f>'BASE METAS)'!BW332</f>
        <v>0</v>
      </c>
      <c r="BC340" s="1">
        <f>'BASE METAS)'!BX332</f>
        <v>200</v>
      </c>
      <c r="BD340" s="1">
        <f>'BASE METAS)'!BY332</f>
        <v>0</v>
      </c>
      <c r="BE340" s="1">
        <f>'BASE METAS)'!CG332</f>
        <v>0</v>
      </c>
      <c r="BF340" s="1">
        <f>'BASE METAS)'!CJ332</f>
        <v>0</v>
      </c>
      <c r="BG340" s="1">
        <f>'BASE METAS)'!CK332</f>
        <v>0</v>
      </c>
      <c r="BH340" s="1">
        <f>'BASE METAS)'!CL332</f>
        <v>0</v>
      </c>
      <c r="BI340" s="1">
        <f>'BASE METAS)'!CM332</f>
        <v>0</v>
      </c>
      <c r="BJ340" s="1">
        <f>'BASE METAS)'!CN332</f>
        <v>0</v>
      </c>
      <c r="BK340" s="1">
        <f>'BASE METAS)'!CO332</f>
        <v>100</v>
      </c>
      <c r="BL340" s="1">
        <f>'BASE METAS)'!CP332</f>
        <v>100</v>
      </c>
      <c r="BM340" s="1">
        <f>'BASE METAS)'!CQ332</f>
        <v>0</v>
      </c>
      <c r="BN340" s="1">
        <f>'BASE METAS)'!CR332</f>
        <v>0</v>
      </c>
      <c r="BO340" s="1">
        <f>'BASE METAS)'!CS332</f>
        <v>0</v>
      </c>
      <c r="BP340" s="1">
        <f>'BASE METAS)'!CT332</f>
        <v>0</v>
      </c>
      <c r="BQ340" s="1">
        <f>'BASE METAS)'!CU332</f>
        <v>0</v>
      </c>
      <c r="BR340" s="1">
        <f>'BASE METAS)'!CV332</f>
        <v>0</v>
      </c>
      <c r="BS340" s="1">
        <f>'BASE METAS)'!CW332</f>
        <v>0</v>
      </c>
      <c r="BT340" s="1">
        <f>'BASE METAS)'!CX332</f>
        <v>0</v>
      </c>
      <c r="BU340" s="1">
        <f>'BASE METAS)'!FA332</f>
        <v>200</v>
      </c>
      <c r="BV340" s="1">
        <f>'BASE METAS)'!FB332</f>
        <v>0</v>
      </c>
      <c r="BW340" s="1">
        <f>'BASE METAS)'!FC332</f>
        <v>100</v>
      </c>
      <c r="BX340" s="1">
        <f>'BASE METAS)'!FD332</f>
        <v>0</v>
      </c>
      <c r="BY340" s="1">
        <f>'BASE METAS)'!FE332</f>
        <v>100</v>
      </c>
      <c r="BZ340" s="1">
        <f>'BASE METAS)'!FF332</f>
        <v>0</v>
      </c>
      <c r="CA340" s="1">
        <f>'BASE METAS)'!FG332</f>
        <v>0</v>
      </c>
      <c r="CB340" s="1">
        <f>'BASE METAS)'!FH332</f>
        <v>200</v>
      </c>
      <c r="CC340" s="1">
        <f>'BASE METAS)'!FI332</f>
        <v>0</v>
      </c>
      <c r="CD340" s="1">
        <f>'BASE METAS)'!FJ332</f>
        <v>200</v>
      </c>
      <c r="CE340" s="1">
        <f>'BASE METAS)'!FK332</f>
        <v>0</v>
      </c>
      <c r="CF340" s="1">
        <f>'BASE METAS)'!FL332</f>
        <v>0</v>
      </c>
      <c r="CG340" s="1">
        <f>'BASE METAS)'!FM332</f>
        <v>0</v>
      </c>
    </row>
    <row r="341" spans="1:85" ht="77.25" customHeight="1" x14ac:dyDescent="0.25">
      <c r="A341" s="1">
        <f>'BASE METAS)'!A333</f>
        <v>0</v>
      </c>
      <c r="B341" s="7103"/>
      <c r="C341" s="1343">
        <f>'BASE METAS)'!C333</f>
        <v>0</v>
      </c>
      <c r="D341" s="1343">
        <f>'BASE METAS)'!D333</f>
        <v>0</v>
      </c>
      <c r="E341" s="1374">
        <f>'BASE METAS)'!E333</f>
        <v>0</v>
      </c>
      <c r="F341" s="1356">
        <f>'BASE METAS)'!F333</f>
        <v>0</v>
      </c>
      <c r="G341" s="1356">
        <f>'BASE METAS)'!G333</f>
        <v>0</v>
      </c>
      <c r="H341" s="1346">
        <f>'BASE METAS)'!H333</f>
        <v>0</v>
      </c>
      <c r="I341" s="1346">
        <f>'BASE METAS)'!I333</f>
        <v>0</v>
      </c>
      <c r="J341" s="1346">
        <f>'BASE METAS)'!J333</f>
        <v>0</v>
      </c>
      <c r="K341" s="1346">
        <f>'BASE METAS)'!K333</f>
        <v>0</v>
      </c>
      <c r="L341" s="1346">
        <f>'BASE METAS)'!L333</f>
        <v>0</v>
      </c>
      <c r="M341" s="1346">
        <f>'BASE METAS)'!M333</f>
        <v>0</v>
      </c>
      <c r="N341" s="1346">
        <f>'BASE METAS)'!N333</f>
        <v>0</v>
      </c>
      <c r="O341" s="1346">
        <f>'BASE METAS)'!O333</f>
        <v>0</v>
      </c>
      <c r="P341" s="1359">
        <f>'BASE METAS)'!P333</f>
        <v>0</v>
      </c>
      <c r="Q341" s="1359">
        <f>'BASE METAS)'!Q333</f>
        <v>0</v>
      </c>
      <c r="R341" s="1359">
        <f>'BASE METAS)'!R333</f>
        <v>0</v>
      </c>
      <c r="S341" s="1359">
        <f>'BASE METAS)'!S333</f>
        <v>0</v>
      </c>
      <c r="T341" s="1359">
        <f>'BASE METAS)'!T333</f>
        <v>0</v>
      </c>
      <c r="U341" s="1360">
        <f>'BASE METAS)'!U333</f>
        <v>0</v>
      </c>
      <c r="V341" s="1359">
        <f>'BASE METAS)'!V333</f>
        <v>0</v>
      </c>
      <c r="W341" s="8">
        <f>'BASE METAS)'!W333</f>
        <v>0</v>
      </c>
      <c r="X341" s="1349">
        <f>'BASE METAS)'!X333</f>
        <v>0</v>
      </c>
      <c r="Y341" s="535">
        <f>'BASE METAS)'!Y333</f>
        <v>10</v>
      </c>
      <c r="Z341" s="507" t="str">
        <f>'BASE METAS)'!Z333</f>
        <v>LIBERAR A LOS PRESTADORES DE SERVICIO SOCIAL QUE HAYAN CONCLUÍDO SU SERVICIO Y/O PRÁCTICAS PROFESIONALES EN LAS DISTINTAS ÁREAS DE LA ADMINISTRACIÓN PÚBLICA MUNICIPAL.</v>
      </c>
      <c r="AA341" s="527" t="str">
        <f>'BASE METAS)'!AA333</f>
        <v>BENEFICIARIOS</v>
      </c>
      <c r="AB341" s="417">
        <f>'BASE METAS)'!AB333</f>
        <v>750</v>
      </c>
      <c r="AC341" s="417">
        <f>'BASE METAS)'!AC333</f>
        <v>250</v>
      </c>
      <c r="AD341" s="418">
        <f>'BASE METAS)'!AD333</f>
        <v>0.33333333333333331</v>
      </c>
      <c r="AE341" s="417">
        <f>'BASE METAS)'!AE333</f>
        <v>150</v>
      </c>
      <c r="AF341" s="418">
        <f>'BASE METAS)'!AF333</f>
        <v>0.2</v>
      </c>
      <c r="AG341" s="417">
        <f>'BASE METAS)'!AG333</f>
        <v>150</v>
      </c>
      <c r="AH341" s="418">
        <f>'BASE METAS)'!AH333</f>
        <v>0.2</v>
      </c>
      <c r="AI341" s="417">
        <f>'BASE METAS)'!AI333</f>
        <v>200</v>
      </c>
      <c r="AJ341" s="419">
        <f>'BASE METAS)'!AJ333</f>
        <v>0.26666666666666666</v>
      </c>
      <c r="AK341" s="228">
        <f>'BASE METAS)'!AK333</f>
        <v>1</v>
      </c>
      <c r="AL341" s="1069">
        <f>'BASE METAS)'!AL333</f>
        <v>10</v>
      </c>
      <c r="AM341" s="959" t="str">
        <f>'BASE METAS)'!AM333</f>
        <v>LIBERACIÓN DE PRESTADORES DE SERVICIO SOCIAL</v>
      </c>
      <c r="AN341" s="959" t="str">
        <f>'BASE METAS)'!AN333</f>
        <v>MIDE LA COBERTURA DEL PROGRAMA DE SERVICIO SOCIAL O PRÁTICAS PROFESIONALES EN LAS DIFERENTES ÁREAS DE LA ADMINISTRACIÓN PÚBLICA MUNICIPAL.</v>
      </c>
      <c r="AO341" s="970" t="str">
        <f>'BASE METAS)'!AU333</f>
        <v>DESEMPEÑO</v>
      </c>
      <c r="AP341" s="807" t="str">
        <f>'BASE METAS)'!AO333</f>
        <v>No. BENEFICIARIOS ALCANZADOS</v>
      </c>
      <c r="AQ341" s="807" t="str">
        <f>'BASE METAS)'!AP333</f>
        <v>No. DE BENEFICIARIOS PROGRAMADOS</v>
      </c>
      <c r="AR341" s="970">
        <f>'BASE METAS)'!AQ333</f>
        <v>100</v>
      </c>
      <c r="AS341" s="1070" t="str">
        <f>'BASE METAS)'!AR333</f>
        <v>BENEFICIARIOS</v>
      </c>
      <c r="AT341" s="1068" t="str">
        <f>'BASE METAS)'!AS333</f>
        <v>EFICACIA</v>
      </c>
      <c r="AU341" s="1499">
        <f>'BASE METAS)'!BO333</f>
        <v>0</v>
      </c>
      <c r="AV341" s="987">
        <f>'BASE METAS)'!BQ333</f>
        <v>750</v>
      </c>
      <c r="AW341" s="1">
        <f>'BASE METAS)'!BR333</f>
        <v>0</v>
      </c>
      <c r="AX341" s="1">
        <f>'BASE METAS)'!BS333</f>
        <v>150</v>
      </c>
      <c r="AY341" s="1">
        <f>'BASE METAS)'!BT333</f>
        <v>165</v>
      </c>
      <c r="AZ341" s="1">
        <f>'BASE METAS)'!BU333</f>
        <v>-15</v>
      </c>
      <c r="BA341" s="1">
        <f>'BASE METAS)'!BV333</f>
        <v>1.1000000000000001</v>
      </c>
      <c r="BB341" s="1">
        <f>'BASE METAS)'!BW333</f>
        <v>377</v>
      </c>
      <c r="BC341" s="1">
        <f>'BASE METAS)'!BX333</f>
        <v>373</v>
      </c>
      <c r="BD341" s="1">
        <f>'BASE METAS)'!BY333</f>
        <v>0.50266666666666671</v>
      </c>
      <c r="BE341" s="1">
        <f>'BASE METAS)'!CG333</f>
        <v>212</v>
      </c>
      <c r="BF341" s="1">
        <f>'BASE METAS)'!CJ333</f>
        <v>0</v>
      </c>
      <c r="BG341" s="1">
        <f>'BASE METAS)'!CK333</f>
        <v>0</v>
      </c>
      <c r="BH341" s="1">
        <f>'BASE METAS)'!CL333</f>
        <v>0</v>
      </c>
      <c r="BI341" s="1">
        <f>'BASE METAS)'!CM333</f>
        <v>50</v>
      </c>
      <c r="BJ341" s="1">
        <f>'BASE METAS)'!CN333</f>
        <v>100</v>
      </c>
      <c r="BK341" s="1">
        <f>'BASE METAS)'!CO333</f>
        <v>100</v>
      </c>
      <c r="BL341" s="1">
        <f>'BASE METAS)'!CP333</f>
        <v>50</v>
      </c>
      <c r="BM341" s="1">
        <f>'BASE METAS)'!CQ333</f>
        <v>50</v>
      </c>
      <c r="BN341" s="1">
        <f>'BASE METAS)'!CR333</f>
        <v>50</v>
      </c>
      <c r="BO341" s="1">
        <f>'BASE METAS)'!CS333</f>
        <v>50</v>
      </c>
      <c r="BP341" s="1">
        <f>'BASE METAS)'!CT333</f>
        <v>50</v>
      </c>
      <c r="BQ341" s="1">
        <f>'BASE METAS)'!CU333</f>
        <v>50</v>
      </c>
      <c r="BR341" s="1">
        <f>'BASE METAS)'!CV333</f>
        <v>60</v>
      </c>
      <c r="BS341" s="1">
        <f>'BASE METAS)'!CW333</f>
        <v>70</v>
      </c>
      <c r="BT341" s="1">
        <f>'BASE METAS)'!CX333</f>
        <v>70</v>
      </c>
      <c r="BU341" s="1">
        <f>'BASE METAS)'!FA333</f>
        <v>750</v>
      </c>
      <c r="BV341" s="1">
        <f>'BASE METAS)'!FB333</f>
        <v>0</v>
      </c>
      <c r="BW341" s="1">
        <f>'BASE METAS)'!FC333</f>
        <v>50</v>
      </c>
      <c r="BX341" s="1">
        <f>'BASE METAS)'!FD333</f>
        <v>91</v>
      </c>
      <c r="BY341" s="1">
        <f>'BASE METAS)'!FE333</f>
        <v>-41</v>
      </c>
      <c r="BZ341" s="1">
        <f>'BASE METAS)'!FF333</f>
        <v>1.82</v>
      </c>
      <c r="CA341" s="1">
        <f>'BASE METAS)'!FG333</f>
        <v>303</v>
      </c>
      <c r="CB341" s="1">
        <f>'BASE METAS)'!FH333</f>
        <v>447</v>
      </c>
      <c r="CC341" s="1">
        <f>'BASE METAS)'!FI333</f>
        <v>0.40400000000000003</v>
      </c>
      <c r="CD341" s="1">
        <f>'BASE METAS)'!FJ333</f>
        <v>750</v>
      </c>
      <c r="CE341" s="1">
        <f>'BASE METAS)'!FK333</f>
        <v>0</v>
      </c>
      <c r="CF341" s="1">
        <f>'BASE METAS)'!FL333</f>
        <v>50</v>
      </c>
      <c r="CG341" s="1">
        <f>'BASE METAS)'!FM333</f>
        <v>45</v>
      </c>
    </row>
    <row r="342" spans="1:85" ht="12.75" customHeight="1" x14ac:dyDescent="0.25">
      <c r="A342" s="1">
        <f>'BASE METAS)'!A334</f>
        <v>0</v>
      </c>
      <c r="B342" s="1">
        <f>'BASE METAS)'!B334</f>
        <v>0</v>
      </c>
      <c r="C342" s="1">
        <f>'BASE METAS)'!C334</f>
        <v>0</v>
      </c>
      <c r="D342" s="1">
        <f>'BASE METAS)'!D334</f>
        <v>0</v>
      </c>
      <c r="E342" s="12">
        <f>'BASE METAS)'!E334</f>
        <v>0</v>
      </c>
      <c r="F342" s="3">
        <f>'BASE METAS)'!F334</f>
        <v>0</v>
      </c>
      <c r="G342" s="3">
        <f>'BASE METAS)'!G334</f>
        <v>0</v>
      </c>
      <c r="H342" s="3">
        <f>'BASE METAS)'!H334</f>
        <v>0</v>
      </c>
      <c r="I342" s="3">
        <f>'BASE METAS)'!I334</f>
        <v>0</v>
      </c>
      <c r="J342" s="7148">
        <f>'BASE METAS)'!J334</f>
        <v>0</v>
      </c>
      <c r="K342" s="7148"/>
      <c r="L342" s="7148"/>
      <c r="M342" s="7148"/>
      <c r="N342" s="1362">
        <f>'BASE METAS)'!N334</f>
        <v>0</v>
      </c>
      <c r="O342" s="1362">
        <f>'BASE METAS)'!O334</f>
        <v>0</v>
      </c>
      <c r="P342" s="1362">
        <f>'BASE METAS)'!P334</f>
        <v>0</v>
      </c>
      <c r="Q342" s="1362">
        <f>'BASE METAS)'!Q334</f>
        <v>0</v>
      </c>
      <c r="R342" s="1362">
        <f>'BASE METAS)'!R334</f>
        <v>0</v>
      </c>
      <c r="S342" s="1362">
        <f>'BASE METAS)'!S334</f>
        <v>0</v>
      </c>
      <c r="T342" s="1362">
        <f>'BASE METAS)'!T334</f>
        <v>0</v>
      </c>
      <c r="U342" s="922">
        <f>'BASE METAS)'!U334</f>
        <v>0</v>
      </c>
      <c r="V342" s="1362">
        <f>'BASE METAS)'!V334</f>
        <v>0</v>
      </c>
      <c r="W342" s="19">
        <f>'BASE METAS)'!W334</f>
        <v>32645412.300000001</v>
      </c>
      <c r="X342" s="12">
        <f>'BASE METAS)'!X334</f>
        <v>31354358.300000001</v>
      </c>
      <c r="Y342" s="1">
        <f>'BASE METAS)'!Y334</f>
        <v>11</v>
      </c>
      <c r="Z342" s="1" t="str">
        <f>'BASE METAS)'!Z334</f>
        <v xml:space="preserve">OTORGAR BENEFICIOS A TRAVÉS DEL PROGRAMA TARJETA CONFIABLE PARA BENEFICIAR PRINCIPALMENTE A LOS GRUPOS VULNERABLES QUE VIVEN EN EL TERRITORIO MUNICIPAL </v>
      </c>
      <c r="AA342" s="1" t="str">
        <f>'BASE METAS)'!AA334</f>
        <v>BENEFICIARIOS</v>
      </c>
      <c r="AB342" s="1">
        <f>'BASE METAS)'!AB334</f>
        <v>135000</v>
      </c>
      <c r="AC342" s="1">
        <f>'BASE METAS)'!AC334</f>
        <v>0</v>
      </c>
      <c r="AD342" s="1">
        <f>'BASE METAS)'!AD334</f>
        <v>0</v>
      </c>
      <c r="AE342" s="1">
        <f>'BASE METAS)'!AE334</f>
        <v>0</v>
      </c>
      <c r="AF342" s="1">
        <f>'BASE METAS)'!AF334</f>
        <v>0</v>
      </c>
      <c r="AG342" s="1">
        <f>'BASE METAS)'!AG334</f>
        <v>135000</v>
      </c>
      <c r="AH342" s="1">
        <f>'BASE METAS)'!AH334</f>
        <v>1</v>
      </c>
      <c r="AI342" s="1">
        <f>'BASE METAS)'!AI334</f>
        <v>0</v>
      </c>
      <c r="AJ342" s="1">
        <f>'BASE METAS)'!AJ334</f>
        <v>0</v>
      </c>
      <c r="AK342" s="816">
        <f>'BASE METAS)'!AK334</f>
        <v>1</v>
      </c>
      <c r="AL342" s="1012">
        <f>'BASE METAS)'!AL334</f>
        <v>11</v>
      </c>
      <c r="AM342" s="1065" t="str">
        <f>'BASE METAS)'!AM334</f>
        <v>TRAJETA CONFIABLE</v>
      </c>
      <c r="AN342" s="1065" t="str">
        <f>'BASE METAS)'!AN334</f>
        <v>MIDE LA COBERTURA DE APOYO A GRUPOS VULNERABLES CON LA TARJETA CONFIABLE</v>
      </c>
      <c r="AO342" s="979" t="str">
        <f>'BASE METAS)'!AU334</f>
        <v>DESEMPEÑO</v>
      </c>
      <c r="AP342" s="1031" t="str">
        <f>'BASE METAS)'!AO334</f>
        <v>No. BENEFICIARIOS ALCANZADOS</v>
      </c>
      <c r="AQ342" s="1031" t="str">
        <f>'BASE METAS)'!AP334</f>
        <v>No. DE BENEFICIARIOS PROGRAMADOS</v>
      </c>
      <c r="AR342" s="986">
        <f>'BASE METAS)'!AQ334</f>
        <v>100</v>
      </c>
      <c r="AS342" s="942" t="str">
        <f>'BASE METAS)'!AR334</f>
        <v>BENEFICIARIOS</v>
      </c>
      <c r="AT342" s="1067" t="str">
        <f>'BASE METAS)'!AS334</f>
        <v>EFICACIA</v>
      </c>
      <c r="AU342" s="1499">
        <f>'BASE METAS)'!BO334</f>
        <v>0</v>
      </c>
      <c r="AV342" s="955" t="e">
        <f>'BASE METAS)'!#REF!</f>
        <v>#REF!</v>
      </c>
      <c r="AW342" s="1">
        <f>'BASE METAS)'!BR334</f>
        <v>0</v>
      </c>
      <c r="AX342" s="1" t="str">
        <f>'BASE METAS)'!BQ334</f>
        <v>CREACIÓN TERCER TRIMESTRE</v>
      </c>
      <c r="AY342" s="1">
        <f>'BASE METAS)'!BT334</f>
        <v>0</v>
      </c>
      <c r="AZ342" s="1">
        <f>'BASE METAS)'!BU334</f>
        <v>0</v>
      </c>
      <c r="BA342" s="1">
        <f>'BASE METAS)'!BV334</f>
        <v>0</v>
      </c>
      <c r="BB342" s="1">
        <f>'BASE METAS)'!BW334</f>
        <v>0</v>
      </c>
      <c r="BC342" s="1">
        <f>'BASE METAS)'!BX334</f>
        <v>0</v>
      </c>
      <c r="BD342" s="1">
        <f>'BASE METAS)'!BY334</f>
        <v>0</v>
      </c>
      <c r="BE342" s="1">
        <f>'BASE METAS)'!CG334</f>
        <v>0</v>
      </c>
      <c r="BF342" s="1">
        <f>'BASE METAS)'!CJ334</f>
        <v>0</v>
      </c>
      <c r="BG342" s="1">
        <f>'BASE METAS)'!CK334</f>
        <v>0</v>
      </c>
      <c r="BH342" s="1">
        <f>'BASE METAS)'!CL334</f>
        <v>0</v>
      </c>
      <c r="BI342" s="1">
        <f>'BASE METAS)'!CM334</f>
        <v>0</v>
      </c>
      <c r="BJ342" s="1">
        <f>'BASE METAS)'!CN334</f>
        <v>0</v>
      </c>
      <c r="BK342" s="1">
        <f>'BASE METAS)'!CO334</f>
        <v>0</v>
      </c>
      <c r="BL342" s="1">
        <f>'BASE METAS)'!CP334</f>
        <v>0</v>
      </c>
      <c r="BM342" s="1">
        <f>'BASE METAS)'!CQ334</f>
        <v>0</v>
      </c>
      <c r="BN342" s="1">
        <f>'BASE METAS)'!CR334</f>
        <v>0</v>
      </c>
      <c r="BO342" s="1">
        <f>'BASE METAS)'!CS334</f>
        <v>0</v>
      </c>
      <c r="BP342" s="1">
        <f>'BASE METAS)'!CT334</f>
        <v>0</v>
      </c>
      <c r="BQ342" s="1">
        <f>'BASE METAS)'!CU334</f>
        <v>0</v>
      </c>
      <c r="BR342" s="1">
        <f>'BASE METAS)'!CV334</f>
        <v>0</v>
      </c>
      <c r="BS342" s="1">
        <f>'BASE METAS)'!CW334</f>
        <v>0</v>
      </c>
      <c r="BT342" s="1">
        <f>'BASE METAS)'!CX334</f>
        <v>0</v>
      </c>
      <c r="BU342" s="1">
        <f>'BASE METAS)'!FA334</f>
        <v>0</v>
      </c>
      <c r="BV342" s="1">
        <f>'BASE METAS)'!FB334</f>
        <v>0</v>
      </c>
      <c r="BW342" s="1">
        <f>'BASE METAS)'!FC334</f>
        <v>0</v>
      </c>
      <c r="BX342" s="1">
        <f>'BASE METAS)'!FD334</f>
        <v>0</v>
      </c>
      <c r="BY342" s="1">
        <f>'BASE METAS)'!FE334</f>
        <v>0</v>
      </c>
      <c r="BZ342" s="1">
        <f>'BASE METAS)'!FF334</f>
        <v>0</v>
      </c>
      <c r="CA342" s="1">
        <f>'BASE METAS)'!FG334</f>
        <v>0</v>
      </c>
      <c r="CB342" s="1">
        <f>'BASE METAS)'!FH334</f>
        <v>0</v>
      </c>
      <c r="CC342" s="1">
        <f>'BASE METAS)'!FI334</f>
        <v>0</v>
      </c>
      <c r="CD342" s="1">
        <f>'BASE METAS)'!FJ334</f>
        <v>0</v>
      </c>
      <c r="CE342" s="1">
        <f>'BASE METAS)'!FK334</f>
        <v>0</v>
      </c>
      <c r="CF342" s="1">
        <f>'BASE METAS)'!FL334</f>
        <v>0</v>
      </c>
      <c r="CG342" s="1">
        <f>'BASE METAS)'!FM334</f>
        <v>0</v>
      </c>
    </row>
    <row r="343" spans="1:85" ht="38.25" x14ac:dyDescent="0.2">
      <c r="A343" s="1">
        <f>'BASE METAS)'!A335</f>
        <v>0</v>
      </c>
      <c r="B343" s="1">
        <f>'BASE METAS)'!B335</f>
        <v>0</v>
      </c>
      <c r="C343" s="1">
        <f>'BASE METAS)'!C335</f>
        <v>0</v>
      </c>
      <c r="D343" s="1">
        <f>'BASE METAS)'!D335</f>
        <v>0</v>
      </c>
      <c r="E343" s="12">
        <f>'BASE METAS)'!E335</f>
        <v>0</v>
      </c>
      <c r="F343" s="3">
        <f>'BASE METAS)'!F335</f>
        <v>0</v>
      </c>
      <c r="G343" s="3">
        <f>'BASE METAS)'!G335</f>
        <v>0</v>
      </c>
      <c r="H343" s="3">
        <f>'BASE METAS)'!H335</f>
        <v>0</v>
      </c>
      <c r="I343" s="3">
        <f>'BASE METAS)'!I335</f>
        <v>0</v>
      </c>
      <c r="J343" s="13">
        <f>'BASE METAS)'!J335</f>
        <v>0</v>
      </c>
      <c r="K343" s="13">
        <f>'BASE METAS)'!K335</f>
        <v>0</v>
      </c>
      <c r="L343" s="13">
        <f>'BASE METAS)'!L335</f>
        <v>0</v>
      </c>
      <c r="M343" s="16">
        <f>'BASE METAS)'!M335</f>
        <v>0</v>
      </c>
      <c r="N343" s="36">
        <f>'BASE METAS)'!N335</f>
        <v>0</v>
      </c>
      <c r="O343" s="36">
        <f>'BASE METAS)'!O335</f>
        <v>0</v>
      </c>
      <c r="P343" s="36">
        <f>'BASE METAS)'!P335</f>
        <v>0</v>
      </c>
      <c r="Q343" s="36">
        <f>'BASE METAS)'!Q335</f>
        <v>0</v>
      </c>
      <c r="R343" s="36">
        <f>'BASE METAS)'!R335</f>
        <v>0</v>
      </c>
      <c r="S343" s="36">
        <f>'BASE METAS)'!S335</f>
        <v>0</v>
      </c>
      <c r="T343" s="36">
        <f>'BASE METAS)'!T335</f>
        <v>0</v>
      </c>
      <c r="U343" s="929">
        <f>'BASE METAS)'!U335</f>
        <v>0</v>
      </c>
      <c r="V343" s="36">
        <f>'BASE METAS)'!V335</f>
        <v>0</v>
      </c>
      <c r="W343" s="17">
        <f>'BASE METAS)'!W335</f>
        <v>0</v>
      </c>
      <c r="X343" s="12">
        <f>'BASE METAS)'!X335</f>
        <v>0</v>
      </c>
      <c r="Y343" s="1">
        <f>'BASE METAS)'!Y335</f>
        <v>12</v>
      </c>
      <c r="Z343" s="1" t="str">
        <f>'BASE METAS)'!Z335</f>
        <v>EMPLEO TEMPORAL (PET)</v>
      </c>
      <c r="AA343" s="1" t="str">
        <f>'BASE METAS)'!AA335</f>
        <v>BENEFICIARIOS</v>
      </c>
      <c r="AB343" s="1">
        <f>'BASE METAS)'!AB335</f>
        <v>55</v>
      </c>
      <c r="AC343" s="1">
        <f>'BASE METAS)'!AC335</f>
        <v>0</v>
      </c>
      <c r="AD343" s="1">
        <f>'BASE METAS)'!AD335</f>
        <v>0</v>
      </c>
      <c r="AE343" s="1">
        <f>'BASE METAS)'!AE335</f>
        <v>0</v>
      </c>
      <c r="AF343" s="1">
        <f>'BASE METAS)'!AF335</f>
        <v>0</v>
      </c>
      <c r="AG343" s="1">
        <f>'BASE METAS)'!AG335</f>
        <v>0</v>
      </c>
      <c r="AH343" s="1">
        <f>'BASE METAS)'!AH335</f>
        <v>0</v>
      </c>
      <c r="AI343" s="1">
        <f>'BASE METAS)'!AI335</f>
        <v>55</v>
      </c>
      <c r="AJ343" s="1">
        <f>'BASE METAS)'!AJ335</f>
        <v>1</v>
      </c>
      <c r="AK343" s="816">
        <f>'BASE METAS)'!AK335</f>
        <v>0</v>
      </c>
      <c r="AL343" s="933">
        <f>'BASE METAS)'!AL335</f>
        <v>12</v>
      </c>
      <c r="AM343" s="1352" t="str">
        <f>'BASE METAS)'!AM335</f>
        <v>EMPLEO TEMPORAL (PET)</v>
      </c>
      <c r="AN343" s="942" t="str">
        <f>'BASE METAS)'!AN335</f>
        <v>MIDE LA CREACIÓN DE EMPLEOS TEMPORALES MEDIANTE EL PROGRAMA PET</v>
      </c>
      <c r="AO343" s="942" t="str">
        <f>'BASE METAS)'!AU335</f>
        <v>DESEMPEÑO</v>
      </c>
      <c r="AP343" s="1352" t="str">
        <f>'BASE METAS)'!AO335</f>
        <v>No. BENEFICIARIOS ALCANZADOS</v>
      </c>
      <c r="AQ343" s="948" t="str">
        <f>'BASE METAS)'!AP335</f>
        <v>No. DE BENEFICIARIOS PROGRAMADOS</v>
      </c>
      <c r="AR343" s="942">
        <f>'BASE METAS)'!AQ335</f>
        <v>100</v>
      </c>
      <c r="AS343" s="942" t="str">
        <f>'BASE METAS)'!AR335</f>
        <v>BENEFICIARIOS</v>
      </c>
      <c r="AT343" s="1352" t="str">
        <f>'BASE METAS)'!AS335</f>
        <v>EFICACIA</v>
      </c>
      <c r="AU343" s="1485">
        <f>'BASE METAS)'!BO335</f>
        <v>0</v>
      </c>
      <c r="AV343" s="987">
        <f>'BASE METAS)'!BQ335</f>
        <v>0</v>
      </c>
      <c r="AW343" s="1">
        <f>'BASE METAS)'!BR335</f>
        <v>0</v>
      </c>
      <c r="AX343" s="1">
        <f>'BASE METAS)'!BS335</f>
        <v>0</v>
      </c>
      <c r="AY343" s="1" t="str">
        <f>'BASE METAS)'!BT335</f>
        <v>CREACIÓN CUARTO TRIMESTRE</v>
      </c>
      <c r="AZ343" s="1">
        <f>'BASE METAS)'!BU335</f>
        <v>0</v>
      </c>
      <c r="BA343" s="1">
        <f>'BASE METAS)'!BV335</f>
        <v>0</v>
      </c>
      <c r="BB343" s="1">
        <f>'BASE METAS)'!BW335</f>
        <v>0</v>
      </c>
      <c r="BC343" s="1">
        <f>'BASE METAS)'!BX335</f>
        <v>0</v>
      </c>
      <c r="BD343" s="1">
        <f>'BASE METAS)'!BY335</f>
        <v>0</v>
      </c>
      <c r="BE343" s="1">
        <f>'BASE METAS)'!CG335</f>
        <v>0</v>
      </c>
      <c r="BF343" s="1">
        <f>'BASE METAS)'!CJ335</f>
        <v>0</v>
      </c>
      <c r="BG343" s="1">
        <f>'BASE METAS)'!CK335</f>
        <v>0</v>
      </c>
      <c r="BH343" s="1">
        <f>'BASE METAS)'!CL335</f>
        <v>0</v>
      </c>
      <c r="BI343" s="1">
        <f>'BASE METAS)'!CM335</f>
        <v>0</v>
      </c>
      <c r="BJ343" s="1">
        <f>'BASE METAS)'!CN335</f>
        <v>0</v>
      </c>
      <c r="BK343" s="1">
        <f>'BASE METAS)'!CO335</f>
        <v>0</v>
      </c>
      <c r="BL343" s="1">
        <f>'BASE METAS)'!CP335</f>
        <v>0</v>
      </c>
      <c r="BM343" s="1">
        <f>'BASE METAS)'!CQ335</f>
        <v>0</v>
      </c>
      <c r="BN343" s="1">
        <f>'BASE METAS)'!CR335</f>
        <v>0</v>
      </c>
      <c r="BO343" s="1">
        <f>'BASE METAS)'!CS335</f>
        <v>0</v>
      </c>
      <c r="BP343" s="1">
        <f>'BASE METAS)'!CT335</f>
        <v>0</v>
      </c>
      <c r="BQ343" s="1">
        <f>'BASE METAS)'!CU335</f>
        <v>0</v>
      </c>
      <c r="BR343" s="1">
        <f>'BASE METAS)'!CV335</f>
        <v>0</v>
      </c>
      <c r="BS343" s="1">
        <f>'BASE METAS)'!CW335</f>
        <v>0</v>
      </c>
      <c r="BT343" s="1">
        <f>'BASE METAS)'!CX335</f>
        <v>0</v>
      </c>
      <c r="BU343" s="1">
        <f>'BASE METAS)'!FA335</f>
        <v>0</v>
      </c>
      <c r="BV343" s="1">
        <f>'BASE METAS)'!FB335</f>
        <v>0</v>
      </c>
      <c r="BW343" s="1">
        <f>'BASE METAS)'!FC335</f>
        <v>0</v>
      </c>
      <c r="BX343" s="1">
        <f>'BASE METAS)'!FD335</f>
        <v>0</v>
      </c>
      <c r="BY343" s="1">
        <f>'BASE METAS)'!FE335</f>
        <v>0</v>
      </c>
      <c r="BZ343" s="1">
        <f>'BASE METAS)'!FF335</f>
        <v>0</v>
      </c>
      <c r="CA343" s="1">
        <f>'BASE METAS)'!FG335</f>
        <v>0</v>
      </c>
      <c r="CB343" s="1">
        <f>'BASE METAS)'!FH335</f>
        <v>0</v>
      </c>
      <c r="CC343" s="1">
        <f>'BASE METAS)'!FI335</f>
        <v>0</v>
      </c>
      <c r="CD343" s="1">
        <f>'BASE METAS)'!FJ335</f>
        <v>0</v>
      </c>
      <c r="CE343" s="1">
        <f>'BASE METAS)'!FK335</f>
        <v>0</v>
      </c>
      <c r="CF343" s="1">
        <f>'BASE METAS)'!FL335</f>
        <v>0</v>
      </c>
      <c r="CG343" s="1">
        <f>'BASE METAS)'!FM335</f>
        <v>0</v>
      </c>
    </row>
    <row r="344" spans="1:85" ht="12" customHeight="1" x14ac:dyDescent="0.25">
      <c r="A344" s="1">
        <f>'BASE METAS)'!A336</f>
        <v>0</v>
      </c>
      <c r="B344" s="7146" t="str">
        <f>'BASE METAS)'!B336</f>
        <v xml:space="preserve">DEPENDENCIA </v>
      </c>
      <c r="C344" s="7146" t="str">
        <f>'BASE METAS)'!C336</f>
        <v>ENT</v>
      </c>
      <c r="D344" s="7146" t="str">
        <f>'BASE METAS)'!D336</f>
        <v>PROY</v>
      </c>
      <c r="E344" s="7146" t="str">
        <f>'BASE METAS)'!E336</f>
        <v>NOMBRE DEL PROYECTO</v>
      </c>
      <c r="F344" s="7155" t="str">
        <f>'BASE METAS)'!F336</f>
        <v>DG</v>
      </c>
      <c r="G344" s="7155" t="str">
        <f>'BASE METAS)'!G336</f>
        <v>DA</v>
      </c>
      <c r="H344" s="7155" t="str">
        <f>'BASE METAS)'!H336</f>
        <v xml:space="preserve">CLAVE PROGRAMÁTICA </v>
      </c>
      <c r="I344" s="7155"/>
      <c r="J344" s="7155"/>
      <c r="K344" s="7155"/>
      <c r="L344" s="7155"/>
      <c r="M344" s="7155"/>
      <c r="N344" s="1357">
        <f>'BASE METAS)'!N336</f>
        <v>0</v>
      </c>
      <c r="O344" s="1357">
        <f>'BASE METAS)'!O336</f>
        <v>0</v>
      </c>
      <c r="P344" s="7120" t="str">
        <f>'BASE METAS)'!P336</f>
        <v>ESTRUCTURA PROGRAMÁTICA</v>
      </c>
      <c r="Q344" s="7121"/>
      <c r="R344" s="7121"/>
      <c r="S344" s="7121"/>
      <c r="T344" s="7121"/>
      <c r="U344" s="924">
        <f>'BASE METAS)'!U336</f>
        <v>0</v>
      </c>
      <c r="V344" s="1358">
        <f>'BASE METAS)'!V336</f>
        <v>0</v>
      </c>
      <c r="W344" s="7139" t="str">
        <f>'BASE METAS)'!W336</f>
        <v>PRESPUESTO</v>
      </c>
      <c r="X344" s="7216" t="str">
        <f>'BASE METAS)'!X336</f>
        <v>ÁREAS EJECUTORAS</v>
      </c>
      <c r="Y344" s="1">
        <f>'BASE METAS)'!Y336</f>
        <v>13</v>
      </c>
      <c r="Z344" s="1" t="str">
        <f>'BASE METAS)'!Z336</f>
        <v>REHABILITACIÓN DE ESCUELA</v>
      </c>
      <c r="AA344" s="1" t="str">
        <f>'BASE METAS)'!AA336</f>
        <v>ESCUELA</v>
      </c>
      <c r="AB344" s="1">
        <f>'BASE METAS)'!AB336</f>
        <v>1</v>
      </c>
      <c r="AC344" s="1">
        <f>'BASE METAS)'!AC336</f>
        <v>0</v>
      </c>
      <c r="AD344" s="1">
        <f>'BASE METAS)'!AD336</f>
        <v>0</v>
      </c>
      <c r="AE344" s="1">
        <f>'BASE METAS)'!AE336</f>
        <v>0</v>
      </c>
      <c r="AF344" s="1">
        <f>'BASE METAS)'!AF336</f>
        <v>0</v>
      </c>
      <c r="AG344" s="1">
        <f>'BASE METAS)'!AG336</f>
        <v>0</v>
      </c>
      <c r="AH344" s="1">
        <f>'BASE METAS)'!AH336</f>
        <v>0</v>
      </c>
      <c r="AI344" s="1">
        <f>'BASE METAS)'!AI336</f>
        <v>1</v>
      </c>
      <c r="AJ344" s="1">
        <f>'BASE METAS)'!AJ336</f>
        <v>1</v>
      </c>
      <c r="AK344" s="816">
        <f>'BASE METAS)'!AK336</f>
        <v>0</v>
      </c>
      <c r="AL344" s="1011">
        <f>'BASE METAS)'!AL336</f>
        <v>13</v>
      </c>
      <c r="AM344" s="1352" t="str">
        <f>'BASE METAS)'!AM336</f>
        <v>REHABILITACIÓN DE ESCUELA</v>
      </c>
      <c r="AN344" s="941" t="str">
        <f>'BASE METAS)'!AN336</f>
        <v>MIDE LA REHABILITACIÓN DE LA ESCUELA PRIMARIA JUANA DE ASBAJE</v>
      </c>
      <c r="AO344" s="942" t="str">
        <f>'BASE METAS)'!AU336</f>
        <v>DESEMPEÑO</v>
      </c>
      <c r="AP344" s="1352" t="str">
        <f>'BASE METAS)'!AO336</f>
        <v>ESCUELA REHABILITADA</v>
      </c>
      <c r="AQ344" s="941" t="str">
        <f>'BASE METAS)'!AP336</f>
        <v>ESCUELA PROGRAMADA</v>
      </c>
      <c r="AR344" s="942">
        <f>'BASE METAS)'!AQ336</f>
        <v>100</v>
      </c>
      <c r="AS344" s="942" t="str">
        <f>'BASE METAS)'!AR336</f>
        <v>ESCUELA</v>
      </c>
      <c r="AT344" s="46" t="str">
        <f>'BASE METAS)'!AS336</f>
        <v>EFICACIA</v>
      </c>
      <c r="AU344" s="1479">
        <f>'BASE METAS)'!BO336</f>
        <v>0</v>
      </c>
      <c r="AV344" s="987">
        <f>'BASE METAS)'!BQ336</f>
        <v>0</v>
      </c>
      <c r="AW344" s="1">
        <f>'BASE METAS)'!BR336</f>
        <v>0</v>
      </c>
      <c r="AX344" s="1">
        <f>'BASE METAS)'!BS336</f>
        <v>0</v>
      </c>
      <c r="AY344" s="1" t="str">
        <f>'BASE METAS)'!BT336</f>
        <v>CREACIÓN CUARTO TRIMESTRE</v>
      </c>
      <c r="AZ344" s="1">
        <f>'BASE METAS)'!BU336</f>
        <v>0</v>
      </c>
      <c r="BA344" s="1" t="str">
        <f>'BASE METAS)'!BV336</f>
        <v>|</v>
      </c>
      <c r="BB344" s="1">
        <f>'BASE METAS)'!BW336</f>
        <v>0</v>
      </c>
      <c r="BC344" s="1">
        <f>'BASE METAS)'!BX336</f>
        <v>0</v>
      </c>
      <c r="BD344" s="1">
        <f>'BASE METAS)'!BY336</f>
        <v>0</v>
      </c>
      <c r="BE344" s="1">
        <f>'BASE METAS)'!CG336</f>
        <v>0</v>
      </c>
      <c r="BF344" s="1">
        <f>'BASE METAS)'!CJ336</f>
        <v>0</v>
      </c>
      <c r="BG344" s="1">
        <f>'BASE METAS)'!CK336</f>
        <v>0</v>
      </c>
      <c r="BH344" s="1">
        <f>'BASE METAS)'!CL336</f>
        <v>0</v>
      </c>
      <c r="BI344" s="1">
        <f>'BASE METAS)'!CM336</f>
        <v>0</v>
      </c>
      <c r="BJ344" s="1">
        <f>'BASE METAS)'!CN336</f>
        <v>0</v>
      </c>
      <c r="BK344" s="1">
        <f>'BASE METAS)'!CO336</f>
        <v>0</v>
      </c>
      <c r="BL344" s="1">
        <f>'BASE METAS)'!CP336</f>
        <v>0</v>
      </c>
      <c r="BM344" s="1">
        <f>'BASE METAS)'!CQ336</f>
        <v>0</v>
      </c>
      <c r="BN344" s="1">
        <f>'BASE METAS)'!CR336</f>
        <v>0</v>
      </c>
      <c r="BO344" s="1">
        <f>'BASE METAS)'!CS336</f>
        <v>0</v>
      </c>
      <c r="BP344" s="1">
        <f>'BASE METAS)'!CT336</f>
        <v>0</v>
      </c>
      <c r="BQ344" s="1">
        <f>'BASE METAS)'!CU336</f>
        <v>0</v>
      </c>
      <c r="BR344" s="1">
        <f>'BASE METAS)'!CV336</f>
        <v>0</v>
      </c>
      <c r="BS344" s="1">
        <f>'BASE METAS)'!CW336</f>
        <v>0</v>
      </c>
      <c r="BT344" s="1">
        <f>'BASE METAS)'!CX336</f>
        <v>0</v>
      </c>
      <c r="BU344" s="1">
        <f>'BASE METAS)'!FA336</f>
        <v>0</v>
      </c>
      <c r="BV344" s="1">
        <f>'BASE METAS)'!FB336</f>
        <v>0</v>
      </c>
      <c r="BW344" s="1">
        <f>'BASE METAS)'!FC336</f>
        <v>0</v>
      </c>
      <c r="BX344" s="1">
        <f>'BASE METAS)'!FD336</f>
        <v>0</v>
      </c>
      <c r="BY344" s="1">
        <f>'BASE METAS)'!FE336</f>
        <v>0</v>
      </c>
      <c r="BZ344" s="1">
        <f>'BASE METAS)'!FF336</f>
        <v>0</v>
      </c>
      <c r="CA344" s="1">
        <f>'BASE METAS)'!FG336</f>
        <v>0</v>
      </c>
      <c r="CB344" s="1">
        <f>'BASE METAS)'!FH336</f>
        <v>0</v>
      </c>
      <c r="CC344" s="1">
        <f>'BASE METAS)'!FI336</f>
        <v>0</v>
      </c>
      <c r="CD344" s="1">
        <f>'BASE METAS)'!FJ336</f>
        <v>0</v>
      </c>
      <c r="CE344" s="1">
        <f>'BASE METAS)'!FK336</f>
        <v>0</v>
      </c>
      <c r="CF344" s="1">
        <f>'BASE METAS)'!FL336</f>
        <v>0</v>
      </c>
      <c r="CG344" s="1">
        <f>'BASE METAS)'!FM336</f>
        <v>0</v>
      </c>
    </row>
    <row r="345" spans="1:85" ht="12" customHeight="1" x14ac:dyDescent="0.25">
      <c r="A345" s="1">
        <f>'BASE METAS)'!A337</f>
        <v>0</v>
      </c>
      <c r="B345" s="7146"/>
      <c r="C345" s="7146"/>
      <c r="D345" s="7146"/>
      <c r="E345" s="7146"/>
      <c r="F345" s="7155"/>
      <c r="G345" s="7155"/>
      <c r="H345" s="35" t="str">
        <f>'BASE METAS)'!H337</f>
        <v>FN</v>
      </c>
      <c r="I345" s="35" t="str">
        <f>'BASE METAS)'!I337</f>
        <v>Sf</v>
      </c>
      <c r="J345" s="35" t="str">
        <f>'BASE METAS)'!J337</f>
        <v>PG</v>
      </c>
      <c r="K345" s="35" t="str">
        <f>'BASE METAS)'!K337</f>
        <v>Sp</v>
      </c>
      <c r="L345" s="35" t="str">
        <f>'BASE METAS)'!L337</f>
        <v>PY</v>
      </c>
      <c r="M345" s="35" t="str">
        <f>'BASE METAS)'!M337</f>
        <v>FF</v>
      </c>
      <c r="N345" s="35">
        <f>'BASE METAS)'!N337</f>
        <v>0</v>
      </c>
      <c r="O345" s="35">
        <f>'BASE METAS)'!O337</f>
        <v>0</v>
      </c>
      <c r="P345" s="35" t="str">
        <f>'BASE METAS)'!P337</f>
        <v>FN</v>
      </c>
      <c r="Q345" s="35" t="str">
        <f>'BASE METAS)'!Q337</f>
        <v>Sf</v>
      </c>
      <c r="R345" s="35" t="str">
        <f>'BASE METAS)'!R337</f>
        <v>PG</v>
      </c>
      <c r="S345" s="35" t="str">
        <f>'BASE METAS)'!S337</f>
        <v>Sp</v>
      </c>
      <c r="T345" s="35" t="str">
        <f>'BASE METAS)'!T337</f>
        <v>PY</v>
      </c>
      <c r="U345" s="925">
        <f>'BASE METAS)'!U337</f>
        <v>0</v>
      </c>
      <c r="V345" s="35">
        <f>'BASE METAS)'!V337</f>
        <v>0</v>
      </c>
      <c r="W345" s="7139"/>
      <c r="X345" s="7216"/>
      <c r="Y345" s="1">
        <f>'BASE METAS)'!Y337</f>
        <v>0</v>
      </c>
      <c r="Z345" s="1">
        <f>'BASE METAS)'!Z337</f>
        <v>0</v>
      </c>
      <c r="AA345" s="1">
        <f>'BASE METAS)'!AA337</f>
        <v>0</v>
      </c>
      <c r="AB345" s="1">
        <f>'BASE METAS)'!AB337</f>
        <v>0</v>
      </c>
      <c r="AC345" s="1">
        <f>'BASE METAS)'!AC337</f>
        <v>0</v>
      </c>
      <c r="AD345" s="1">
        <f>'BASE METAS)'!AD337</f>
        <v>0</v>
      </c>
      <c r="AE345" s="1">
        <f>'BASE METAS)'!AE337</f>
        <v>0</v>
      </c>
      <c r="AF345" s="1">
        <f>'BASE METAS)'!AF337</f>
        <v>0</v>
      </c>
      <c r="AG345" s="1">
        <f>'BASE METAS)'!AG337</f>
        <v>0</v>
      </c>
      <c r="AH345" s="1">
        <f>'BASE METAS)'!AH337</f>
        <v>0</v>
      </c>
      <c r="AI345" s="1">
        <f>'BASE METAS)'!AI337</f>
        <v>0</v>
      </c>
      <c r="AJ345" s="1">
        <f>'BASE METAS)'!AJ337</f>
        <v>0</v>
      </c>
      <c r="AK345" s="816">
        <f>'BASE METAS)'!AK337</f>
        <v>0</v>
      </c>
      <c r="AL345" s="1012">
        <f>'BASE METAS)'!AL337</f>
        <v>0</v>
      </c>
      <c r="AM345" s="1066">
        <f>'BASE METAS)'!AM337</f>
        <v>0</v>
      </c>
      <c r="AN345" s="1066">
        <f>'BASE METAS)'!AN337</f>
        <v>0</v>
      </c>
      <c r="AO345" s="942">
        <f>'BASE METAS)'!AU337</f>
        <v>0</v>
      </c>
      <c r="AP345" s="1031">
        <f>'BASE METAS)'!AO337</f>
        <v>0</v>
      </c>
      <c r="AQ345" s="1031">
        <f>'BASE METAS)'!AP337</f>
        <v>0</v>
      </c>
      <c r="AR345" s="1340">
        <f>'BASE METAS)'!AQ337</f>
        <v>0</v>
      </c>
      <c r="AS345" s="942">
        <f>'BASE METAS)'!AR337</f>
        <v>0</v>
      </c>
      <c r="AT345" s="1">
        <f>'BASE METAS)'!AS337</f>
        <v>0</v>
      </c>
      <c r="AU345" s="1479">
        <f>'BASE METAS)'!BO337</f>
        <v>0</v>
      </c>
      <c r="AV345" s="955">
        <f>'BASE METAS)'!BQ337</f>
        <v>0</v>
      </c>
      <c r="AW345" s="1">
        <f>'BASE METAS)'!BR337</f>
        <v>0</v>
      </c>
      <c r="AX345" s="1">
        <f>'BASE METAS)'!BS337</f>
        <v>0</v>
      </c>
      <c r="AY345" s="1">
        <f>'BASE METAS)'!BT337</f>
        <v>0</v>
      </c>
      <c r="AZ345" s="1">
        <f>'BASE METAS)'!BU337</f>
        <v>0</v>
      </c>
      <c r="BA345" s="1">
        <f>'BASE METAS)'!BV337</f>
        <v>0</v>
      </c>
      <c r="BB345" s="1">
        <f>'BASE METAS)'!BW337</f>
        <v>0</v>
      </c>
      <c r="BC345" s="1">
        <f>'BASE METAS)'!BX337</f>
        <v>0</v>
      </c>
      <c r="BD345" s="1">
        <f>'BASE METAS)'!BY337</f>
        <v>0</v>
      </c>
      <c r="BE345" s="1">
        <f>'BASE METAS)'!CG337</f>
        <v>0</v>
      </c>
      <c r="BF345" s="1">
        <f>'BASE METAS)'!CJ337</f>
        <v>0</v>
      </c>
      <c r="BG345" s="1">
        <f>'BASE METAS)'!CK337</f>
        <v>0</v>
      </c>
      <c r="BH345" s="1">
        <f>'BASE METAS)'!CL337</f>
        <v>0</v>
      </c>
      <c r="BI345" s="1">
        <f>'BASE METAS)'!CM337</f>
        <v>0</v>
      </c>
      <c r="BJ345" s="1">
        <f>'BASE METAS)'!CN337</f>
        <v>0</v>
      </c>
      <c r="BK345" s="1">
        <f>'BASE METAS)'!CO337</f>
        <v>0</v>
      </c>
      <c r="BL345" s="1">
        <f>'BASE METAS)'!CP337</f>
        <v>0</v>
      </c>
      <c r="BM345" s="1">
        <f>'BASE METAS)'!CQ337</f>
        <v>0</v>
      </c>
      <c r="BN345" s="1">
        <f>'BASE METAS)'!CR337</f>
        <v>0</v>
      </c>
      <c r="BO345" s="1">
        <f>'BASE METAS)'!CS337</f>
        <v>0</v>
      </c>
      <c r="BP345" s="1">
        <f>'BASE METAS)'!CT337</f>
        <v>0</v>
      </c>
      <c r="BQ345" s="1">
        <f>'BASE METAS)'!CU337</f>
        <v>0</v>
      </c>
      <c r="BR345" s="1">
        <f>'BASE METAS)'!CV337</f>
        <v>0</v>
      </c>
      <c r="BS345" s="1">
        <f>'BASE METAS)'!CW337</f>
        <v>0</v>
      </c>
      <c r="BT345" s="1">
        <f>'BASE METAS)'!CX337</f>
        <v>0</v>
      </c>
      <c r="BU345" s="1">
        <f>'BASE METAS)'!FA337</f>
        <v>0</v>
      </c>
      <c r="BV345" s="1">
        <f>'BASE METAS)'!FB337</f>
        <v>0</v>
      </c>
      <c r="BW345" s="1">
        <f>'BASE METAS)'!FC337</f>
        <v>0</v>
      </c>
      <c r="BX345" s="1">
        <f>'BASE METAS)'!FD337</f>
        <v>0</v>
      </c>
      <c r="BY345" s="1">
        <f>'BASE METAS)'!FE337</f>
        <v>0</v>
      </c>
      <c r="BZ345" s="1">
        <f>'BASE METAS)'!FF337</f>
        <v>0</v>
      </c>
      <c r="CA345" s="1">
        <f>'BASE METAS)'!FG337</f>
        <v>0</v>
      </c>
      <c r="CB345" s="1">
        <f>'BASE METAS)'!FH337</f>
        <v>0</v>
      </c>
      <c r="CC345" s="1">
        <f>'BASE METAS)'!FI337</f>
        <v>0</v>
      </c>
      <c r="CD345" s="1">
        <f>'BASE METAS)'!FJ337</f>
        <v>0</v>
      </c>
      <c r="CE345" s="1">
        <f>'BASE METAS)'!FK337</f>
        <v>0</v>
      </c>
      <c r="CF345" s="1">
        <f>'BASE METAS)'!FL337</f>
        <v>0</v>
      </c>
      <c r="CG345" s="1">
        <f>'BASE METAS)'!FM337</f>
        <v>0</v>
      </c>
    </row>
    <row r="346" spans="1:85" ht="50.25" customHeight="1" x14ac:dyDescent="0.25">
      <c r="A346" s="1">
        <f>'BASE METAS)'!A338</f>
        <v>53</v>
      </c>
      <c r="B346" s="7174" t="str">
        <f>'BASE METAS)'!B338</f>
        <v>INSTITUTO MUNICIPAL DE LA JUVENTUD</v>
      </c>
      <c r="C346" s="7154">
        <f>'BASE METAS)'!C338</f>
        <v>1200</v>
      </c>
      <c r="D346" s="7154">
        <f>'BASE METAS)'!D338</f>
        <v>1</v>
      </c>
      <c r="E346" s="7151" t="str">
        <f>'BASE METAS)'!E338</f>
        <v>ASISTENCIA SOCIAL A LA JUVENTUD</v>
      </c>
      <c r="F346" s="5706" t="str">
        <f>'BASE METAS)'!F338</f>
        <v>I01</v>
      </c>
      <c r="G346" s="5706" t="str">
        <f>'BASE METAS)'!G338</f>
        <v>143</v>
      </c>
      <c r="H346" s="5706" t="str">
        <f>'BASE METAS)'!H338</f>
        <v>07</v>
      </c>
      <c r="I346" s="5706" t="str">
        <f>'BASE METAS)'!I338</f>
        <v>04</v>
      </c>
      <c r="J346" s="5706" t="str">
        <f>'BASE METAS)'!J338</f>
        <v>01</v>
      </c>
      <c r="K346" s="5706" t="str">
        <f>'BASE METAS)'!K338</f>
        <v>02</v>
      </c>
      <c r="L346" s="5706" t="str">
        <f>'BASE METAS)'!L338</f>
        <v>02</v>
      </c>
      <c r="M346" s="5706" t="str">
        <f>'BASE METAS)'!M338</f>
        <v>101</v>
      </c>
      <c r="N346" s="5706" t="str">
        <f>'BASE METAS)'!N338</f>
        <v>Desarrollo Social</v>
      </c>
      <c r="O346" s="5706" t="str">
        <f>'BASE METAS)'!O338</f>
        <v>Atención a la Juventud</v>
      </c>
      <c r="P346" s="5697" t="str">
        <f>'BASE METAS)'!P338</f>
        <v>Salud, seguridad y asistencia social</v>
      </c>
      <c r="Q346" s="5697" t="str">
        <f>'BASE METAS)'!Q338</f>
        <v>Atención a la juventud</v>
      </c>
      <c r="R346" s="5697" t="str">
        <f>'BASE METAS)'!R338</f>
        <v>Oportunidades para los jóvenes</v>
      </c>
      <c r="S346" s="5697" t="str">
        <f>'BASE METAS)'!S338</f>
        <v>Asistencia social y servicios comunitarios</v>
      </c>
      <c r="T346" s="5697" t="str">
        <f>'BASE METAS)'!T338</f>
        <v>Asistencia social a la juventud</v>
      </c>
      <c r="U346" s="7726" t="str">
        <f>'BASE METAS)'!U338</f>
        <v>Promover el desarrollo integral de la juventud del municipio de Tlalnepantla de Baz; orientando acciones para brindar más y mejores oportunidades a los jóvenes.</v>
      </c>
      <c r="V346" s="5697" t="str">
        <f>'BASE METAS)'!V338</f>
        <v>Tlalnepantla 
Solidario</v>
      </c>
      <c r="W346" s="7273">
        <f>'BASE METAS)'!W338</f>
        <v>7400182</v>
      </c>
      <c r="X346" s="7102" t="str">
        <f>'BASE METAS)'!X338</f>
        <v>INSTITUTO MUNICIPAL DE LA JUVENTUD</v>
      </c>
      <c r="Y346" s="457" t="str">
        <f>'BASE METAS)'!Y338</f>
        <v>01</v>
      </c>
      <c r="Z346" s="218" t="str">
        <f>'BASE METAS)'!Z338</f>
        <v>BRINDAR SERVICIO DE INTERNET GRATUITO EN LAS INSTALACIONES DEL INSTITUTO DE ATENCIÓN A LA JUVENTUD.</v>
      </c>
      <c r="AA346" s="685" t="str">
        <f>'BASE METAS)'!AA338</f>
        <v>BENEFICIARIO</v>
      </c>
      <c r="AB346" s="459">
        <f>'BASE METAS)'!AB338</f>
        <v>1400</v>
      </c>
      <c r="AC346" s="459">
        <f>'BASE METAS)'!AC338</f>
        <v>300</v>
      </c>
      <c r="AD346" s="576">
        <f>'BASE METAS)'!AD338</f>
        <v>0.21428571428571427</v>
      </c>
      <c r="AE346" s="459">
        <f>'BASE METAS)'!AE338</f>
        <v>400</v>
      </c>
      <c r="AF346" s="576">
        <f>'BASE METAS)'!AF338</f>
        <v>0.2857142857142857</v>
      </c>
      <c r="AG346" s="459">
        <f>'BASE METAS)'!AG338</f>
        <v>400</v>
      </c>
      <c r="AH346" s="576">
        <f>'BASE METAS)'!AH338</f>
        <v>0.2857142857142857</v>
      </c>
      <c r="AI346" s="459">
        <f>'BASE METAS)'!AI338</f>
        <v>300</v>
      </c>
      <c r="AJ346" s="576">
        <f>'BASE METAS)'!AJ338</f>
        <v>0.21428571428571427</v>
      </c>
      <c r="AK346" s="228">
        <f>'BASE METAS)'!AK338</f>
        <v>1</v>
      </c>
      <c r="AL346" s="1102" t="str">
        <f>'BASE METAS)'!AL338</f>
        <v>01</v>
      </c>
      <c r="AM346" s="959" t="str">
        <f>'BASE METAS)'!AM338</f>
        <v>SERVICIO DE  INTERNET GRATUITO .</v>
      </c>
      <c r="AN346" s="959" t="str">
        <f>'BASE METAS)'!AN338</f>
        <v xml:space="preserve">MIDE EL NÚMERO DE BENEFICIARIOS ATENDIDOS CON EL SERVICIO DE INTERNET GRATUITO
</v>
      </c>
      <c r="AO346" s="970" t="str">
        <f>'BASE METAS)'!AU338</f>
        <v>DESEMPEÑO</v>
      </c>
      <c r="AP346" s="970" t="str">
        <f>'BASE METAS)'!AO338</f>
        <v>NO. DE BENEFICIARIOS ATENDIDOS</v>
      </c>
      <c r="AQ346" s="970" t="str">
        <f>'BASE METAS)'!AP338</f>
        <v>NO. DE BENEFICIARIOS PROGRAMADOS</v>
      </c>
      <c r="AR346" s="970">
        <f>'BASE METAS)'!AQ338</f>
        <v>100</v>
      </c>
      <c r="AS346" s="970" t="str">
        <f>'BASE METAS)'!AR338</f>
        <v>BENEFICIARIOS</v>
      </c>
      <c r="AT346" s="970" t="str">
        <f>'BASE METAS)'!AS338</f>
        <v>CALIDAD</v>
      </c>
      <c r="AU346" s="1483">
        <f>'BASE METAS)'!BO338</f>
        <v>0</v>
      </c>
      <c r="AV346" s="7312">
        <f>'BASE METAS)'!BQ338</f>
        <v>1400</v>
      </c>
      <c r="AW346" s="7313"/>
      <c r="AX346" s="1463">
        <f>'BASE METAS)'!BS338</f>
        <v>400</v>
      </c>
      <c r="AY346" s="1464">
        <f>'BASE METAS)'!BT338</f>
        <v>197</v>
      </c>
      <c r="AZ346" s="1465">
        <f>'BASE METAS)'!BU338</f>
        <v>203</v>
      </c>
      <c r="BA346" s="1466">
        <f>'BASE METAS)'!BV338</f>
        <v>0.49249999999999999</v>
      </c>
      <c r="BB346" s="1467">
        <f>'BASE METAS)'!BW338</f>
        <v>383</v>
      </c>
      <c r="BC346" s="1465">
        <f>'BASE METAS)'!BX338</f>
        <v>1017</v>
      </c>
      <c r="BD346" s="1466">
        <f>'BASE METAS)'!BY338</f>
        <v>0.27357142857142858</v>
      </c>
      <c r="BE346" s="1508">
        <f>'BASE METAS)'!CG338</f>
        <v>186</v>
      </c>
      <c r="BF346" s="7751">
        <f>'BASE METAS)'!CJ338</f>
        <v>0</v>
      </c>
      <c r="BG346" s="7752"/>
      <c r="BH346" s="7750">
        <f>'BASE METAS)'!CL338</f>
        <v>0</v>
      </c>
      <c r="BI346" s="1">
        <f>'BASE METAS)'!CM338</f>
        <v>64</v>
      </c>
      <c r="BJ346" s="1">
        <f>'BASE METAS)'!CN338</f>
        <v>54</v>
      </c>
      <c r="BK346" s="1">
        <f>'BASE METAS)'!CO338</f>
        <v>68</v>
      </c>
      <c r="BL346" s="1">
        <f>'BASE METAS)'!CP338</f>
        <v>0</v>
      </c>
      <c r="BM346" s="1">
        <f>'BASE METAS)'!CQ338</f>
        <v>0</v>
      </c>
      <c r="BN346" s="1">
        <f>'BASE METAS)'!CR338</f>
        <v>0</v>
      </c>
      <c r="BO346" s="1">
        <f>'BASE METAS)'!CS338</f>
        <v>0</v>
      </c>
      <c r="BP346" s="1">
        <f>'BASE METAS)'!CT338</f>
        <v>0</v>
      </c>
      <c r="BQ346" s="1">
        <f>'BASE METAS)'!CU338</f>
        <v>0</v>
      </c>
      <c r="BR346" s="1">
        <f>'BASE METAS)'!CV338</f>
        <v>0</v>
      </c>
      <c r="BS346" s="1">
        <f>'BASE METAS)'!CW338</f>
        <v>0</v>
      </c>
      <c r="BT346" s="1">
        <f>'BASE METAS)'!CX338</f>
        <v>0</v>
      </c>
      <c r="BU346" s="1">
        <f>'BASE METAS)'!FA338</f>
        <v>1400</v>
      </c>
      <c r="BV346" s="1">
        <f>'BASE METAS)'!FB338</f>
        <v>1400</v>
      </c>
      <c r="BW346" s="1">
        <f>'BASE METAS)'!FC338</f>
        <v>50</v>
      </c>
      <c r="BX346" s="1">
        <f>'BASE METAS)'!FD338</f>
        <v>60</v>
      </c>
      <c r="BY346" s="1">
        <f>'BASE METAS)'!FE338</f>
        <v>10</v>
      </c>
      <c r="BZ346" s="1">
        <f>'BASE METAS)'!FF338</f>
        <v>1.2</v>
      </c>
      <c r="CA346" s="1">
        <f>'BASE METAS)'!FG338</f>
        <v>246</v>
      </c>
      <c r="CB346" s="1">
        <f>'BASE METAS)'!FH338</f>
        <v>1154</v>
      </c>
      <c r="CC346" s="1">
        <f>'BASE METAS)'!FI338</f>
        <v>0.17571428571428571</v>
      </c>
      <c r="CD346" s="1">
        <f>'BASE METAS)'!FJ338</f>
        <v>1400</v>
      </c>
      <c r="CE346" s="1">
        <f>'BASE METAS)'!FK338</f>
        <v>1400</v>
      </c>
      <c r="CF346" s="1">
        <f>'BASE METAS)'!FL338</f>
        <v>150</v>
      </c>
      <c r="CG346" s="1">
        <f>'BASE METAS)'!FM338</f>
        <v>77</v>
      </c>
    </row>
    <row r="347" spans="1:85" ht="191.25" x14ac:dyDescent="0.25">
      <c r="A347" s="1">
        <f>'BASE METAS)'!A339</f>
        <v>0</v>
      </c>
      <c r="B347" s="7174"/>
      <c r="C347" s="7154"/>
      <c r="D347" s="7154"/>
      <c r="E347" s="7152"/>
      <c r="F347" s="5707"/>
      <c r="G347" s="5707"/>
      <c r="H347" s="5707"/>
      <c r="I347" s="5707"/>
      <c r="J347" s="5707"/>
      <c r="K347" s="5707"/>
      <c r="L347" s="5707"/>
      <c r="M347" s="5707"/>
      <c r="N347" s="5707"/>
      <c r="O347" s="5707"/>
      <c r="P347" s="5698"/>
      <c r="Q347" s="5698"/>
      <c r="R347" s="5698"/>
      <c r="S347" s="5698"/>
      <c r="T347" s="5698"/>
      <c r="U347" s="7727"/>
      <c r="V347" s="5698"/>
      <c r="W347" s="7274"/>
      <c r="X347" s="7145"/>
      <c r="Y347" s="458" t="str">
        <f>'BASE METAS)'!Y339</f>
        <v>02</v>
      </c>
      <c r="Z347" s="219" t="str">
        <f>'BASE METAS)'!Z339</f>
        <v xml:space="preserve">ORGANIZAR VISITAS GUIADAS A CENTROS E INSTITUCIONES CULTURALES, HISTÓRICAS Y RECREATIVAS, </v>
      </c>
      <c r="AA347" s="223" t="str">
        <f>'BASE METAS)'!AA339</f>
        <v>VISITA</v>
      </c>
      <c r="AB347" s="460">
        <f>'BASE METAS)'!AB339</f>
        <v>20</v>
      </c>
      <c r="AC347" s="460">
        <f>'BASE METAS)'!AC339</f>
        <v>4</v>
      </c>
      <c r="AD347" s="577">
        <f>'BASE METAS)'!AD339</f>
        <v>0.2</v>
      </c>
      <c r="AE347" s="460">
        <f>'BASE METAS)'!AE339</f>
        <v>6</v>
      </c>
      <c r="AF347" s="577">
        <f>'BASE METAS)'!AF339</f>
        <v>0.3</v>
      </c>
      <c r="AG347" s="460">
        <f>'BASE METAS)'!AG339</f>
        <v>5</v>
      </c>
      <c r="AH347" s="577">
        <f>'BASE METAS)'!AH339</f>
        <v>0.25</v>
      </c>
      <c r="AI347" s="460">
        <f>'BASE METAS)'!AI339</f>
        <v>5</v>
      </c>
      <c r="AJ347" s="577">
        <f>'BASE METAS)'!AJ339</f>
        <v>0.25</v>
      </c>
      <c r="AK347" s="191">
        <f>'BASE METAS)'!AK339</f>
        <v>1</v>
      </c>
      <c r="AL347" s="1102" t="str">
        <f>'BASE METAS)'!AL339</f>
        <v>02</v>
      </c>
      <c r="AM347" s="959" t="str">
        <f>'BASE METAS)'!AM339</f>
        <v>VISITAS GUIADAS A CENTROS E INSTITUCIONES CULTURALES, HISTÓRICAS Y RECREATIVAS.</v>
      </c>
      <c r="AN347" s="959" t="str">
        <f>'BASE METAS)'!AN339</f>
        <v>MIDE LA EFICACIA EN LA REALIZACIÓN DE VISITAS GUIADAS A CENTROS E INSTITUCIONES CULTURALES, HISTÓRICAS Y RECREATIVAS</v>
      </c>
      <c r="AO347" s="970" t="str">
        <f>'BASE METAS)'!AU339</f>
        <v>DESEMPEÑO</v>
      </c>
      <c r="AP347" s="970" t="str">
        <f>'BASE METAS)'!AO339</f>
        <v>NO. DE VISITAS REALIZADAS</v>
      </c>
      <c r="AQ347" s="970" t="str">
        <f>'BASE METAS)'!AP339</f>
        <v>NO. DE VISITAS PROGRAMADAS</v>
      </c>
      <c r="AR347" s="970">
        <f>'BASE METAS)'!AQ339</f>
        <v>100</v>
      </c>
      <c r="AS347" s="970" t="str">
        <f>'BASE METAS)'!AR339</f>
        <v>VISITAS</v>
      </c>
      <c r="AT347" s="970" t="str">
        <f>'BASE METAS)'!AS339</f>
        <v>EFICACIA</v>
      </c>
      <c r="AU347" s="1483">
        <f>'BASE METAS)'!BO339</f>
        <v>0</v>
      </c>
      <c r="AV347" s="6706">
        <f>'BASE METAS)'!BQ339</f>
        <v>20</v>
      </c>
      <c r="AW347" s="6707"/>
      <c r="AX347" s="1468">
        <f>'BASE METAS)'!BS339</f>
        <v>6</v>
      </c>
      <c r="AY347" s="1469">
        <f>'BASE METAS)'!BT339</f>
        <v>9</v>
      </c>
      <c r="AZ347" s="1470">
        <f>'BASE METAS)'!BU339</f>
        <v>-3</v>
      </c>
      <c r="BA347" s="1471">
        <f>'BASE METAS)'!BV339</f>
        <v>1.5</v>
      </c>
      <c r="BB347" s="1472">
        <f>'BASE METAS)'!BW339</f>
        <v>11</v>
      </c>
      <c r="BC347" s="1470">
        <f>'BASE METAS)'!BX339</f>
        <v>9</v>
      </c>
      <c r="BD347" s="1471">
        <f>'BASE METAS)'!BY339</f>
        <v>0.55000000000000004</v>
      </c>
      <c r="BE347" s="1509">
        <f>'BASE METAS)'!CG339</f>
        <v>2</v>
      </c>
      <c r="BF347" s="7753"/>
      <c r="BG347" s="7754"/>
      <c r="BH347" s="5685"/>
      <c r="BI347" s="1">
        <f>'BASE METAS)'!CM339</f>
        <v>0</v>
      </c>
      <c r="BJ347" s="1">
        <f>'BASE METAS)'!CN339</f>
        <v>1</v>
      </c>
      <c r="BK347" s="1">
        <f>'BASE METAS)'!CO339</f>
        <v>1</v>
      </c>
      <c r="BL347" s="1">
        <f>'BASE METAS)'!CP339</f>
        <v>0</v>
      </c>
      <c r="BM347" s="1">
        <f>'BASE METAS)'!CQ339</f>
        <v>0</v>
      </c>
      <c r="BN347" s="1">
        <f>'BASE METAS)'!CR339</f>
        <v>0</v>
      </c>
      <c r="BO347" s="1">
        <f>'BASE METAS)'!CS339</f>
        <v>0</v>
      </c>
      <c r="BP347" s="1">
        <f>'BASE METAS)'!CT339</f>
        <v>0</v>
      </c>
      <c r="BQ347" s="1">
        <f>'BASE METAS)'!CU339</f>
        <v>0</v>
      </c>
      <c r="BR347" s="1">
        <f>'BASE METAS)'!CV339</f>
        <v>0</v>
      </c>
      <c r="BS347" s="1">
        <f>'BASE METAS)'!CW339</f>
        <v>0</v>
      </c>
      <c r="BT347" s="1">
        <f>'BASE METAS)'!CX339</f>
        <v>0</v>
      </c>
      <c r="BU347" s="1">
        <f>'BASE METAS)'!FA339</f>
        <v>20</v>
      </c>
      <c r="BV347" s="1">
        <f>'BASE METAS)'!FB339</f>
        <v>20</v>
      </c>
      <c r="BW347" s="1">
        <f>'BASE METAS)'!FC339</f>
        <v>2</v>
      </c>
      <c r="BX347" s="1">
        <f>'BASE METAS)'!FD339</f>
        <v>6</v>
      </c>
      <c r="BY347" s="1">
        <f>'BASE METAS)'!FE339</f>
        <v>4</v>
      </c>
      <c r="BZ347" s="1">
        <f>'BASE METAS)'!FF339</f>
        <v>0</v>
      </c>
      <c r="CA347" s="1">
        <f>'BASE METAS)'!FG339</f>
        <v>8</v>
      </c>
      <c r="CB347" s="1">
        <f>'BASE METAS)'!FH339</f>
        <v>12</v>
      </c>
      <c r="CC347" s="1">
        <f>'BASE METAS)'!FI339</f>
        <v>0.4</v>
      </c>
      <c r="CD347" s="1">
        <f>'BASE METAS)'!FJ339</f>
        <v>20</v>
      </c>
      <c r="CE347" s="1">
        <f>'BASE METAS)'!FK339</f>
        <v>20</v>
      </c>
      <c r="CF347" s="1">
        <f>'BASE METAS)'!FL339</f>
        <v>2</v>
      </c>
      <c r="CG347" s="1">
        <f>'BASE METAS)'!FM339</f>
        <v>2</v>
      </c>
    </row>
    <row r="348" spans="1:85" ht="153" x14ac:dyDescent="0.25">
      <c r="A348" s="1">
        <f>'BASE METAS)'!A340</f>
        <v>0</v>
      </c>
      <c r="B348" s="7174"/>
      <c r="C348" s="7154"/>
      <c r="D348" s="7154"/>
      <c r="E348" s="7152"/>
      <c r="F348" s="5707"/>
      <c r="G348" s="5707"/>
      <c r="H348" s="5707"/>
      <c r="I348" s="5707"/>
      <c r="J348" s="5707"/>
      <c r="K348" s="5707"/>
      <c r="L348" s="5707"/>
      <c r="M348" s="5707"/>
      <c r="N348" s="5707"/>
      <c r="O348" s="5707"/>
      <c r="P348" s="5698"/>
      <c r="Q348" s="5698"/>
      <c r="R348" s="5698"/>
      <c r="S348" s="5698"/>
      <c r="T348" s="5698"/>
      <c r="U348" s="7727"/>
      <c r="V348" s="5698"/>
      <c r="W348" s="7274"/>
      <c r="X348" s="7145"/>
      <c r="Y348" s="458" t="str">
        <f>'BASE METAS)'!Y340</f>
        <v>03</v>
      </c>
      <c r="Z348" s="219" t="str">
        <f>'BASE METAS)'!Z340</f>
        <v xml:space="preserve"> DISTRIBUCIÓN DE TARJETAS GRATUITA DE DESCUENTOS Y OTROS MEDIOS</v>
      </c>
      <c r="AA348" s="223" t="str">
        <f>'BASE METAS)'!AA340</f>
        <v>BENEFICIARIO</v>
      </c>
      <c r="AB348" s="460">
        <f>'BASE METAS)'!AB340</f>
        <v>11800</v>
      </c>
      <c r="AC348" s="460">
        <f>'BASE METAS)'!AC340</f>
        <v>0</v>
      </c>
      <c r="AD348" s="577">
        <f>'BASE METAS)'!AD340</f>
        <v>0</v>
      </c>
      <c r="AE348" s="460">
        <f>'BASE METAS)'!AE340</f>
        <v>3000</v>
      </c>
      <c r="AF348" s="577">
        <f>'BASE METAS)'!AF340</f>
        <v>0.25423728813559321</v>
      </c>
      <c r="AG348" s="460">
        <f>'BASE METAS)'!AG340</f>
        <v>4000</v>
      </c>
      <c r="AH348" s="577">
        <f>'BASE METAS)'!AH340</f>
        <v>0.33898305084745761</v>
      </c>
      <c r="AI348" s="460">
        <f>'BASE METAS)'!AI340</f>
        <v>4000</v>
      </c>
      <c r="AJ348" s="686">
        <f>'BASE METAS)'!AJ340</f>
        <v>0.33898305084745761</v>
      </c>
      <c r="AK348" s="212">
        <f>'BASE METAS)'!AK340</f>
        <v>0.93220338983050843</v>
      </c>
      <c r="AL348" s="1102" t="str">
        <f>'BASE METAS)'!AL340</f>
        <v>03</v>
      </c>
      <c r="AM348" s="959" t="str">
        <f>'BASE METAS)'!AM340</f>
        <v xml:space="preserve"> DESCUENTOS Y APOYOS PARA LOS JÓVENES</v>
      </c>
      <c r="AN348" s="959" t="str">
        <f>'BASE METAS)'!AN340</f>
        <v>MIDE EL NÚMERO DE  BENEFICIARIOS  CON LA ENTREGA DE TARJETAS DE DESCUENTO</v>
      </c>
      <c r="AO348" s="970" t="str">
        <f>'BASE METAS)'!AU340</f>
        <v>DESEMPEÑO</v>
      </c>
      <c r="AP348" s="970" t="str">
        <f>'BASE METAS)'!AO340</f>
        <v>NO. DE BENEFICIADOS ATENDIDOS</v>
      </c>
      <c r="AQ348" s="970" t="str">
        <f>'BASE METAS)'!AP340</f>
        <v>NO. DE BENEFICIARIOS PROGRAMADOS</v>
      </c>
      <c r="AR348" s="970">
        <f>'BASE METAS)'!AQ340</f>
        <v>100</v>
      </c>
      <c r="AS348" s="970" t="str">
        <f>'BASE METAS)'!AR340</f>
        <v>BENEFICIARIOS</v>
      </c>
      <c r="AT348" s="1018" t="str">
        <f>'BASE METAS)'!AS340</f>
        <v>CALIDAD</v>
      </c>
      <c r="AU348" s="1483">
        <f>'BASE METAS)'!BO340</f>
        <v>0</v>
      </c>
      <c r="AV348" s="6706">
        <f>'BASE METAS)'!BQ340</f>
        <v>11800</v>
      </c>
      <c r="AW348" s="6707"/>
      <c r="AX348" s="1468">
        <f>'BASE METAS)'!BS340</f>
        <v>3000</v>
      </c>
      <c r="AY348" s="1469">
        <f>'BASE METAS)'!BT340</f>
        <v>1320</v>
      </c>
      <c r="AZ348" s="1470">
        <f>'BASE METAS)'!BU340</f>
        <v>1680</v>
      </c>
      <c r="BA348" s="1471">
        <f>'BASE METAS)'!BV340</f>
        <v>0.44</v>
      </c>
      <c r="BB348" s="1472">
        <f>'BASE METAS)'!BW340</f>
        <v>1320</v>
      </c>
      <c r="BC348" s="1470">
        <f>'BASE METAS)'!BX340</f>
        <v>10480</v>
      </c>
      <c r="BD348" s="1471">
        <f>'BASE METAS)'!BY340</f>
        <v>0.11186440677966102</v>
      </c>
      <c r="BE348" s="1509">
        <f>'BASE METAS)'!CG340</f>
        <v>0</v>
      </c>
      <c r="BF348" s="7753"/>
      <c r="BG348" s="7754"/>
      <c r="BH348" s="5685"/>
      <c r="BI348" s="1">
        <f>'BASE METAS)'!CM340</f>
        <v>0</v>
      </c>
      <c r="BJ348" s="1">
        <f>'BASE METAS)'!CN340</f>
        <v>0</v>
      </c>
      <c r="BK348" s="1">
        <f>'BASE METAS)'!CO340</f>
        <v>0</v>
      </c>
      <c r="BL348" s="1">
        <f>'BASE METAS)'!CP340</f>
        <v>0</v>
      </c>
      <c r="BM348" s="1">
        <f>'BASE METAS)'!CQ340</f>
        <v>0</v>
      </c>
      <c r="BN348" s="1">
        <f>'BASE METAS)'!CR340</f>
        <v>0</v>
      </c>
      <c r="BO348" s="1">
        <f>'BASE METAS)'!CS340</f>
        <v>0</v>
      </c>
      <c r="BP348" s="1">
        <f>'BASE METAS)'!CT340</f>
        <v>0</v>
      </c>
      <c r="BQ348" s="1">
        <f>'BASE METAS)'!CU340</f>
        <v>0</v>
      </c>
      <c r="BR348" s="1">
        <f>'BASE METAS)'!CV340</f>
        <v>0</v>
      </c>
      <c r="BS348" s="1">
        <f>'BASE METAS)'!CW340</f>
        <v>0</v>
      </c>
      <c r="BT348" s="1">
        <f>'BASE METAS)'!CX340</f>
        <v>0</v>
      </c>
      <c r="BU348" s="1">
        <f>'BASE METAS)'!FA340</f>
        <v>11800</v>
      </c>
      <c r="BV348" s="1">
        <f>'BASE METAS)'!FB340</f>
        <v>11800</v>
      </c>
      <c r="BW348" s="1">
        <f>'BASE METAS)'!FC340</f>
        <v>500</v>
      </c>
      <c r="BX348" s="1">
        <f>'BASE METAS)'!FD340</f>
        <v>1000</v>
      </c>
      <c r="BY348" s="1">
        <f>'BASE METAS)'!FE340</f>
        <v>500</v>
      </c>
      <c r="BZ348" s="1">
        <f>'BASE METAS)'!FF340</f>
        <v>0</v>
      </c>
      <c r="CA348" s="1">
        <f>'BASE METAS)'!FG340</f>
        <v>1000</v>
      </c>
      <c r="CB348" s="1">
        <f>'BASE METAS)'!FH340</f>
        <v>10800</v>
      </c>
      <c r="CC348" s="1">
        <f>'BASE METAS)'!FI340</f>
        <v>8.4745762711864403E-2</v>
      </c>
      <c r="CD348" s="1">
        <f>'BASE METAS)'!FJ340</f>
        <v>11800</v>
      </c>
      <c r="CE348" s="1">
        <f>'BASE METAS)'!FK340</f>
        <v>11800</v>
      </c>
      <c r="CF348" s="1">
        <f>'BASE METAS)'!FL340</f>
        <v>1500</v>
      </c>
      <c r="CG348" s="1">
        <f>'BASE METAS)'!FM340</f>
        <v>211</v>
      </c>
    </row>
    <row r="349" spans="1:85" ht="127.5" x14ac:dyDescent="0.25">
      <c r="A349" s="1">
        <f>'BASE METAS)'!A341</f>
        <v>0</v>
      </c>
      <c r="B349" s="7174"/>
      <c r="C349" s="7154"/>
      <c r="D349" s="7154"/>
      <c r="E349" s="7152"/>
      <c r="F349" s="5707"/>
      <c r="G349" s="5707"/>
      <c r="H349" s="5707"/>
      <c r="I349" s="5707"/>
      <c r="J349" s="5707"/>
      <c r="K349" s="5707"/>
      <c r="L349" s="5707"/>
      <c r="M349" s="5707"/>
      <c r="N349" s="5707"/>
      <c r="O349" s="5707"/>
      <c r="P349" s="5698"/>
      <c r="Q349" s="5698"/>
      <c r="R349" s="5698"/>
      <c r="S349" s="5698"/>
      <c r="T349" s="5698"/>
      <c r="U349" s="7727"/>
      <c r="V349" s="5698"/>
      <c r="W349" s="7274"/>
      <c r="X349" s="7145"/>
      <c r="Y349" s="458" t="str">
        <f>'BASE METAS)'!Y341</f>
        <v>04</v>
      </c>
      <c r="Z349" s="219" t="str">
        <f>'BASE METAS)'!Z341</f>
        <v>REALIZAR CURSOS PARA EL DESARROLLO INTEGRAL DE LOS JÓVENES.</v>
      </c>
      <c r="AA349" s="223" t="str">
        <f>'BASE METAS)'!AA341</f>
        <v>CURSO</v>
      </c>
      <c r="AB349" s="460">
        <f>'BASE METAS)'!AB341</f>
        <v>10</v>
      </c>
      <c r="AC349" s="460">
        <f>'BASE METAS)'!AC341</f>
        <v>1</v>
      </c>
      <c r="AD349" s="577">
        <f>'BASE METAS)'!AD341</f>
        <v>0.1</v>
      </c>
      <c r="AE349" s="460">
        <f>'BASE METAS)'!AE341</f>
        <v>3</v>
      </c>
      <c r="AF349" s="577">
        <f>'BASE METAS)'!AF341</f>
        <v>0.3</v>
      </c>
      <c r="AG349" s="460">
        <f>'BASE METAS)'!AG341</f>
        <v>4</v>
      </c>
      <c r="AH349" s="577">
        <f>'BASE METAS)'!AH341</f>
        <v>0.4</v>
      </c>
      <c r="AI349" s="460">
        <f>'BASE METAS)'!AI341</f>
        <v>2</v>
      </c>
      <c r="AJ349" s="577">
        <f>'BASE METAS)'!AJ341</f>
        <v>0.2</v>
      </c>
      <c r="AK349" s="191">
        <f>'BASE METAS)'!AK341</f>
        <v>1</v>
      </c>
      <c r="AL349" s="1102" t="str">
        <f>'BASE METAS)'!AL341</f>
        <v>04</v>
      </c>
      <c r="AM349" s="959" t="str">
        <f>'BASE METAS)'!AM341</f>
        <v xml:space="preserve"> CURSOS PARA EL DESARROLLO INTEGRAL DE LOS JÓVENES.</v>
      </c>
      <c r="AN349" s="959" t="str">
        <f>'BASE METAS)'!AN341</f>
        <v>MIDE EL NÚMERO DE CURSOS REALIZADOS</v>
      </c>
      <c r="AO349" s="970" t="str">
        <f>'BASE METAS)'!AU341</f>
        <v>DESEMPEÑO</v>
      </c>
      <c r="AP349" s="970" t="str">
        <f>'BASE METAS)'!AO341</f>
        <v>NO. DE CURSOS REALIZADAS</v>
      </c>
      <c r="AQ349" s="970" t="str">
        <f>'BASE METAS)'!AP341</f>
        <v>NO. DE CURSOS PROGRAMADOS</v>
      </c>
      <c r="AR349" s="970">
        <f>'BASE METAS)'!AQ341</f>
        <v>100</v>
      </c>
      <c r="AS349" s="970" t="str">
        <f>'BASE METAS)'!AR341</f>
        <v>CURSOS</v>
      </c>
      <c r="AT349" s="970" t="str">
        <f>'BASE METAS)'!AS341</f>
        <v>EFICACIA</v>
      </c>
      <c r="AU349" s="1483">
        <f>'BASE METAS)'!BO341</f>
        <v>0</v>
      </c>
      <c r="AV349" s="6706">
        <f>'BASE METAS)'!BQ341</f>
        <v>10</v>
      </c>
      <c r="AW349" s="6707"/>
      <c r="AX349" s="1468">
        <f>'BASE METAS)'!BS341</f>
        <v>3</v>
      </c>
      <c r="AY349" s="1473">
        <f>'BASE METAS)'!BT341</f>
        <v>3</v>
      </c>
      <c r="AZ349" s="1474">
        <f>'BASE METAS)'!BU341</f>
        <v>0</v>
      </c>
      <c r="BA349" s="1471">
        <f>'BASE METAS)'!BV341</f>
        <v>1</v>
      </c>
      <c r="BB349" s="1471">
        <f>'BASE METAS)'!BW341</f>
        <v>4</v>
      </c>
      <c r="BC349" s="1471">
        <f>'BASE METAS)'!BX341</f>
        <v>6</v>
      </c>
      <c r="BD349" s="1471">
        <f>'BASE METAS)'!BY341</f>
        <v>0.4</v>
      </c>
      <c r="BE349" s="1509">
        <f>'BASE METAS)'!CG341</f>
        <v>1</v>
      </c>
      <c r="BF349" s="7753"/>
      <c r="BG349" s="7754"/>
      <c r="BH349" s="5685"/>
      <c r="BI349" s="1">
        <f>'BASE METAS)'!CM341</f>
        <v>0</v>
      </c>
      <c r="BJ349" s="1">
        <f>'BASE METAS)'!CN341</f>
        <v>0</v>
      </c>
      <c r="BK349" s="1">
        <f>'BASE METAS)'!CO341</f>
        <v>2</v>
      </c>
      <c r="BL349" s="1">
        <f>'BASE METAS)'!CP341</f>
        <v>0</v>
      </c>
      <c r="BM349" s="1">
        <f>'BASE METAS)'!CQ341</f>
        <v>0</v>
      </c>
      <c r="BN349" s="1">
        <f>'BASE METAS)'!CR341</f>
        <v>0</v>
      </c>
      <c r="BO349" s="1">
        <f>'BASE METAS)'!CS341</f>
        <v>0</v>
      </c>
      <c r="BP349" s="1">
        <f>'BASE METAS)'!CT341</f>
        <v>0</v>
      </c>
      <c r="BQ349" s="1">
        <f>'BASE METAS)'!CU341</f>
        <v>0</v>
      </c>
      <c r="BR349" s="1">
        <f>'BASE METAS)'!CV341</f>
        <v>0</v>
      </c>
      <c r="BS349" s="1">
        <f>'BASE METAS)'!CW341</f>
        <v>0</v>
      </c>
      <c r="BT349" s="1">
        <f>'BASE METAS)'!CX341</f>
        <v>0</v>
      </c>
      <c r="BU349" s="1">
        <f>'BASE METAS)'!FA341</f>
        <v>10</v>
      </c>
      <c r="BV349" s="1">
        <f>'BASE METAS)'!FB341</f>
        <v>10</v>
      </c>
      <c r="BW349" s="1">
        <f>'BASE METAS)'!FC341</f>
        <v>1</v>
      </c>
      <c r="BX349" s="1">
        <f>'BASE METAS)'!FD341</f>
        <v>1</v>
      </c>
      <c r="BY349" s="1">
        <f>'BASE METAS)'!FE341</f>
        <v>0</v>
      </c>
      <c r="BZ349" s="1">
        <f>'BASE METAS)'!FF341</f>
        <v>0</v>
      </c>
      <c r="CA349" s="1">
        <f>'BASE METAS)'!FG341</f>
        <v>2</v>
      </c>
      <c r="CB349" s="1">
        <f>'BASE METAS)'!FH341</f>
        <v>8</v>
      </c>
      <c r="CC349" s="1">
        <f>'BASE METAS)'!FI341</f>
        <v>0.2</v>
      </c>
      <c r="CD349" s="1">
        <f>'BASE METAS)'!FJ341</f>
        <v>10</v>
      </c>
      <c r="CE349" s="1">
        <f>'BASE METAS)'!FK341</f>
        <v>10</v>
      </c>
      <c r="CF349" s="1">
        <f>'BASE METAS)'!FL341</f>
        <v>1</v>
      </c>
      <c r="CG349" s="1">
        <f>'BASE METAS)'!FM341</f>
        <v>1</v>
      </c>
    </row>
    <row r="350" spans="1:85" ht="63.75" customHeight="1" x14ac:dyDescent="0.25">
      <c r="A350" s="1">
        <f>'BASE METAS)'!A342</f>
        <v>0</v>
      </c>
      <c r="B350" s="7174"/>
      <c r="C350" s="7154"/>
      <c r="D350" s="7154"/>
      <c r="E350" s="7152"/>
      <c r="F350" s="5707"/>
      <c r="G350" s="5707"/>
      <c r="H350" s="5707"/>
      <c r="I350" s="5707"/>
      <c r="J350" s="5707"/>
      <c r="K350" s="5707"/>
      <c r="L350" s="5707"/>
      <c r="M350" s="5707"/>
      <c r="N350" s="5707"/>
      <c r="O350" s="5707"/>
      <c r="P350" s="5698"/>
      <c r="Q350" s="5698"/>
      <c r="R350" s="5698"/>
      <c r="S350" s="5698"/>
      <c r="T350" s="5698"/>
      <c r="U350" s="7727"/>
      <c r="V350" s="5698"/>
      <c r="W350" s="7274"/>
      <c r="X350" s="7145"/>
      <c r="Y350" s="458" t="str">
        <f>'BASE METAS)'!Y342</f>
        <v>05</v>
      </c>
      <c r="Z350" s="219" t="str">
        <f>'BASE METAS)'!Z342</f>
        <v>REALIZAR PLÁTICAS PARA LA PREVENCIÓN DE ADICCIONES, CONDUCTAS DE RIESGO Y SEXUALIDAD.</v>
      </c>
      <c r="AA350" s="223" t="str">
        <f>'BASE METAS)'!AA342</f>
        <v>PLÁTICAS</v>
      </c>
      <c r="AB350" s="460">
        <f>'BASE METAS)'!AB342</f>
        <v>160</v>
      </c>
      <c r="AC350" s="460">
        <f>'BASE METAS)'!AC342</f>
        <v>19</v>
      </c>
      <c r="AD350" s="577">
        <f>'BASE METAS)'!AD342</f>
        <v>0.11874999999999999</v>
      </c>
      <c r="AE350" s="460">
        <f>'BASE METAS)'!AE342</f>
        <v>52</v>
      </c>
      <c r="AF350" s="577">
        <f>'BASE METAS)'!AF342</f>
        <v>0.32500000000000001</v>
      </c>
      <c r="AG350" s="460">
        <f>'BASE METAS)'!AG342</f>
        <v>51</v>
      </c>
      <c r="AH350" s="577">
        <f>'BASE METAS)'!AH342</f>
        <v>0.31874999999999998</v>
      </c>
      <c r="AI350" s="460">
        <f>'BASE METAS)'!AI342</f>
        <v>38</v>
      </c>
      <c r="AJ350" s="577">
        <f>'BASE METAS)'!AJ342</f>
        <v>0.23749999999999999</v>
      </c>
      <c r="AK350" s="191">
        <f>'BASE METAS)'!AK342</f>
        <v>1</v>
      </c>
      <c r="AL350" s="1102" t="str">
        <f>'BASE METAS)'!AL342</f>
        <v>05</v>
      </c>
      <c r="AM350" s="959" t="str">
        <f>'BASE METAS)'!AM342</f>
        <v xml:space="preserve"> PREVENCIÓN DE ADICCIONES, CONDUCTAS DE RIESGO Y SEXUALIDAD.</v>
      </c>
      <c r="AN350" s="959" t="str">
        <f>'BASE METAS)'!AN342</f>
        <v>MIDE  LA REALIZACIÓN DE PLÁTICAS  PARA LA PREVENCIÓN DE ADICCIONES, CONDUCTAS DE RIESGO Y SEXUALIDAD.</v>
      </c>
      <c r="AO350" s="970" t="str">
        <f>'BASE METAS)'!AU342</f>
        <v>DESEMPEÑO</v>
      </c>
      <c r="AP350" s="970" t="str">
        <f>'BASE METAS)'!AO342</f>
        <v>NO. DE PLÁTICAS REALIZADAS</v>
      </c>
      <c r="AQ350" s="970" t="str">
        <f>'BASE METAS)'!AP342</f>
        <v>NO. DE PLÁTICAS PROGRAMADAS</v>
      </c>
      <c r="AR350" s="970">
        <f>'BASE METAS)'!AQ342</f>
        <v>100</v>
      </c>
      <c r="AS350" s="970" t="str">
        <f>'BASE METAS)'!AR342</f>
        <v xml:space="preserve">PLÁTICAS </v>
      </c>
      <c r="AT350" s="970" t="str">
        <f>'BASE METAS)'!AS342</f>
        <v>EFICACIA</v>
      </c>
      <c r="AU350" s="1483">
        <f>'BASE METAS)'!BO342</f>
        <v>0</v>
      </c>
      <c r="AV350" s="6706">
        <f>'BASE METAS)'!BQ342</f>
        <v>160</v>
      </c>
      <c r="AW350" s="6707"/>
      <c r="AX350" s="1468">
        <f>'BASE METAS)'!BS342</f>
        <v>52</v>
      </c>
      <c r="AY350" s="1473">
        <f>'BASE METAS)'!BT342</f>
        <v>50</v>
      </c>
      <c r="AZ350" s="1474">
        <f>'BASE METAS)'!BU342</f>
        <v>2</v>
      </c>
      <c r="BA350" s="1471">
        <f>'BASE METAS)'!BV342</f>
        <v>0.96153846153846156</v>
      </c>
      <c r="BB350" s="1471">
        <f>'BASE METAS)'!BW342</f>
        <v>71</v>
      </c>
      <c r="BC350" s="1471">
        <f>'BASE METAS)'!BX342</f>
        <v>89</v>
      </c>
      <c r="BD350" s="1471">
        <f>'BASE METAS)'!BY342</f>
        <v>0.44374999999999998</v>
      </c>
      <c r="BE350" s="1509">
        <f>'BASE METAS)'!CG342</f>
        <v>21</v>
      </c>
      <c r="BF350" s="7753"/>
      <c r="BG350" s="7754"/>
      <c r="BH350" s="5685"/>
      <c r="BI350" s="1">
        <f>'BASE METAS)'!CM342</f>
        <v>0</v>
      </c>
      <c r="BJ350" s="1">
        <f>'BASE METAS)'!CN342</f>
        <v>9</v>
      </c>
      <c r="BK350" s="1">
        <f>'BASE METAS)'!CO342</f>
        <v>16</v>
      </c>
      <c r="BL350" s="1">
        <f>'BASE METAS)'!CP342</f>
        <v>0</v>
      </c>
      <c r="BM350" s="1">
        <f>'BASE METAS)'!CQ342</f>
        <v>0</v>
      </c>
      <c r="BN350" s="1">
        <f>'BASE METAS)'!CR342</f>
        <v>0</v>
      </c>
      <c r="BO350" s="1">
        <f>'BASE METAS)'!CS342</f>
        <v>0</v>
      </c>
      <c r="BP350" s="1">
        <f>'BASE METAS)'!CT342</f>
        <v>0</v>
      </c>
      <c r="BQ350" s="1">
        <f>'BASE METAS)'!CU342</f>
        <v>0</v>
      </c>
      <c r="BR350" s="1">
        <f>'BASE METAS)'!CV342</f>
        <v>0</v>
      </c>
      <c r="BS350" s="1">
        <f>'BASE METAS)'!CW342</f>
        <v>0</v>
      </c>
      <c r="BT350" s="1">
        <f>'BASE METAS)'!CX342</f>
        <v>0</v>
      </c>
      <c r="BU350" s="1">
        <f>'BASE METAS)'!FA342</f>
        <v>160</v>
      </c>
      <c r="BV350" s="1">
        <f>'BASE METAS)'!FB342</f>
        <v>160</v>
      </c>
      <c r="BW350" s="1">
        <f>'BASE METAS)'!FC342</f>
        <v>12</v>
      </c>
      <c r="BX350" s="1">
        <f>'BASE METAS)'!FD342</f>
        <v>1</v>
      </c>
      <c r="BY350" s="1">
        <f>'BASE METAS)'!FE342</f>
        <v>-11</v>
      </c>
      <c r="BZ350" s="1">
        <f>'BASE METAS)'!FF342</f>
        <v>0</v>
      </c>
      <c r="CA350" s="1">
        <f>'BASE METAS)'!FG342</f>
        <v>22</v>
      </c>
      <c r="CB350" s="1">
        <f>'BASE METAS)'!FH342</f>
        <v>138</v>
      </c>
      <c r="CC350" s="1">
        <f>'BASE METAS)'!FI342</f>
        <v>0.13750000000000001</v>
      </c>
      <c r="CD350" s="1">
        <f>'BASE METAS)'!FJ342</f>
        <v>160</v>
      </c>
      <c r="CE350" s="1">
        <f>'BASE METAS)'!FK342</f>
        <v>160</v>
      </c>
      <c r="CF350" s="1">
        <f>'BASE METAS)'!FL342</f>
        <v>20</v>
      </c>
      <c r="CG350" s="1">
        <f>'BASE METAS)'!FM342</f>
        <v>28</v>
      </c>
    </row>
    <row r="351" spans="1:85" ht="76.5" x14ac:dyDescent="0.25">
      <c r="A351" s="1">
        <f>'BASE METAS)'!A343</f>
        <v>0</v>
      </c>
      <c r="B351" s="7174"/>
      <c r="C351" s="7154"/>
      <c r="D351" s="7154"/>
      <c r="E351" s="7152"/>
      <c r="F351" s="5707"/>
      <c r="G351" s="5707"/>
      <c r="H351" s="5707"/>
      <c r="I351" s="5707"/>
      <c r="J351" s="5707"/>
      <c r="K351" s="5707"/>
      <c r="L351" s="5707"/>
      <c r="M351" s="5707"/>
      <c r="N351" s="5707"/>
      <c r="O351" s="5707"/>
      <c r="P351" s="5698"/>
      <c r="Q351" s="5698"/>
      <c r="R351" s="5698"/>
      <c r="S351" s="5698"/>
      <c r="T351" s="5698"/>
      <c r="U351" s="7727"/>
      <c r="V351" s="5698"/>
      <c r="W351" s="7274"/>
      <c r="X351" s="7145"/>
      <c r="Y351" s="458" t="str">
        <f>'BASE METAS)'!Y343</f>
        <v>06</v>
      </c>
      <c r="Z351" s="219" t="str">
        <f>'BASE METAS)'!Z343</f>
        <v>REALIZAR EVENTOS JUVENILES</v>
      </c>
      <c r="AA351" s="223" t="str">
        <f>'BASE METAS)'!AA343</f>
        <v>EVENTO</v>
      </c>
      <c r="AB351" s="460">
        <f>'BASE METAS)'!AB343</f>
        <v>13</v>
      </c>
      <c r="AC351" s="460">
        <f>'BASE METAS)'!AC343</f>
        <v>2</v>
      </c>
      <c r="AD351" s="577">
        <f>'BASE METAS)'!AD343</f>
        <v>0.15384615384615385</v>
      </c>
      <c r="AE351" s="460">
        <f>'BASE METAS)'!AE343</f>
        <v>3</v>
      </c>
      <c r="AF351" s="577">
        <f>'BASE METAS)'!AF343</f>
        <v>0.23076923076923078</v>
      </c>
      <c r="AG351" s="460">
        <f>'BASE METAS)'!AG343</f>
        <v>6</v>
      </c>
      <c r="AH351" s="577">
        <f>'BASE METAS)'!AH343</f>
        <v>0.46153846153846156</v>
      </c>
      <c r="AI351" s="460">
        <f>'BASE METAS)'!AI343</f>
        <v>2</v>
      </c>
      <c r="AJ351" s="577">
        <f>'BASE METAS)'!AJ343</f>
        <v>0.15384615384615385</v>
      </c>
      <c r="AK351" s="191">
        <f>'BASE METAS)'!AK343</f>
        <v>1</v>
      </c>
      <c r="AL351" s="1102" t="str">
        <f>'BASE METAS)'!AL343</f>
        <v>06</v>
      </c>
      <c r="AM351" s="959" t="str">
        <f>'BASE METAS)'!AM343</f>
        <v xml:space="preserve"> EVENTOS Y CERTÁMENES  JUVENILES</v>
      </c>
      <c r="AN351" s="959" t="str">
        <f>'BASE METAS)'!AN343</f>
        <v>MIDE  LA REALIZACIÓN DE EVENTOS JUVENILES</v>
      </c>
      <c r="AO351" s="970" t="str">
        <f>'BASE METAS)'!AU343</f>
        <v>DESEMPEÑO</v>
      </c>
      <c r="AP351" s="970" t="str">
        <f>'BASE METAS)'!AO343</f>
        <v>NO. DE EVENTOS REALIZADOS</v>
      </c>
      <c r="AQ351" s="970" t="str">
        <f>'BASE METAS)'!AP343</f>
        <v>NO. DE EVENTOS PROGRAMADOS</v>
      </c>
      <c r="AR351" s="970">
        <f>'BASE METAS)'!AQ343</f>
        <v>100</v>
      </c>
      <c r="AS351" s="970" t="str">
        <f>'BASE METAS)'!AR343</f>
        <v>EVENTOS</v>
      </c>
      <c r="AT351" s="970" t="str">
        <f>'BASE METAS)'!AS343</f>
        <v>EFICACIA</v>
      </c>
      <c r="AU351" s="1483">
        <f>'BASE METAS)'!BO343</f>
        <v>0</v>
      </c>
      <c r="AV351" s="6706">
        <f>'BASE METAS)'!BQ343</f>
        <v>13</v>
      </c>
      <c r="AW351" s="6707"/>
      <c r="AX351" s="1468">
        <f>'BASE METAS)'!BS343</f>
        <v>3</v>
      </c>
      <c r="AY351" s="1473">
        <f>'BASE METAS)'!BT343</f>
        <v>9</v>
      </c>
      <c r="AZ351" s="1474">
        <f>'BASE METAS)'!BU343</f>
        <v>-6</v>
      </c>
      <c r="BA351" s="1471">
        <f>'BASE METAS)'!BV343</f>
        <v>3</v>
      </c>
      <c r="BB351" s="1471">
        <f>'BASE METAS)'!BW343</f>
        <v>12</v>
      </c>
      <c r="BC351" s="1471">
        <f>'BASE METAS)'!BX343</f>
        <v>1</v>
      </c>
      <c r="BD351" s="1471">
        <f>'BASE METAS)'!BY343</f>
        <v>0.92307692307692313</v>
      </c>
      <c r="BE351" s="1509">
        <f>'BASE METAS)'!CG343</f>
        <v>3</v>
      </c>
      <c r="BF351" s="7753"/>
      <c r="BG351" s="7754"/>
      <c r="BH351" s="5685"/>
      <c r="BI351" s="1">
        <f>'BASE METAS)'!CM343</f>
        <v>0</v>
      </c>
      <c r="BJ351" s="1">
        <f>'BASE METAS)'!CN343</f>
        <v>1</v>
      </c>
      <c r="BK351" s="1">
        <f>'BASE METAS)'!CO343</f>
        <v>2</v>
      </c>
      <c r="BL351" s="1">
        <f>'BASE METAS)'!CP343</f>
        <v>0</v>
      </c>
      <c r="BM351" s="1">
        <f>'BASE METAS)'!CQ343</f>
        <v>0</v>
      </c>
      <c r="BN351" s="1">
        <f>'BASE METAS)'!CR343</f>
        <v>0</v>
      </c>
      <c r="BO351" s="1">
        <f>'BASE METAS)'!CS343</f>
        <v>0</v>
      </c>
      <c r="BP351" s="1">
        <f>'BASE METAS)'!CT343</f>
        <v>0</v>
      </c>
      <c r="BQ351" s="1">
        <f>'BASE METAS)'!CU343</f>
        <v>0</v>
      </c>
      <c r="BR351" s="1">
        <f>'BASE METAS)'!CV343</f>
        <v>0</v>
      </c>
      <c r="BS351" s="1">
        <f>'BASE METAS)'!CW343</f>
        <v>0</v>
      </c>
      <c r="BT351" s="1">
        <f>'BASE METAS)'!CX343</f>
        <v>0</v>
      </c>
      <c r="BU351" s="1">
        <f>'BASE METAS)'!FA343</f>
        <v>13</v>
      </c>
      <c r="BV351" s="1">
        <f>'BASE METAS)'!FB343</f>
        <v>13</v>
      </c>
      <c r="BW351" s="1">
        <f>'BASE METAS)'!FC343</f>
        <v>1</v>
      </c>
      <c r="BX351" s="1">
        <f>'BASE METAS)'!FD343</f>
        <v>2</v>
      </c>
      <c r="BY351" s="1">
        <f>'BASE METAS)'!FE343</f>
        <v>1</v>
      </c>
      <c r="BZ351" s="1">
        <f>'BASE METAS)'!FF343</f>
        <v>0</v>
      </c>
      <c r="CA351" s="1">
        <f>'BASE METAS)'!FG343</f>
        <v>5</v>
      </c>
      <c r="CB351" s="1">
        <f>'BASE METAS)'!FH343</f>
        <v>8</v>
      </c>
      <c r="CC351" s="1">
        <f>'BASE METAS)'!FI343</f>
        <v>0.38461538461538464</v>
      </c>
      <c r="CD351" s="1">
        <f>'BASE METAS)'!FJ343</f>
        <v>13</v>
      </c>
      <c r="CE351" s="1">
        <f>'BASE METAS)'!FK343</f>
        <v>13</v>
      </c>
      <c r="CF351" s="1">
        <f>'BASE METAS)'!FL343</f>
        <v>1</v>
      </c>
      <c r="CG351" s="1">
        <f>'BASE METAS)'!FM343</f>
        <v>4</v>
      </c>
    </row>
    <row r="352" spans="1:85" ht="76.5" x14ac:dyDescent="0.25">
      <c r="A352" s="1">
        <f>'BASE METAS)'!A344</f>
        <v>0</v>
      </c>
      <c r="B352" s="7174"/>
      <c r="C352" s="7154"/>
      <c r="D352" s="7154"/>
      <c r="E352" s="7152"/>
      <c r="F352" s="5707"/>
      <c r="G352" s="5707"/>
      <c r="H352" s="5707"/>
      <c r="I352" s="5707"/>
      <c r="J352" s="5707"/>
      <c r="K352" s="5707"/>
      <c r="L352" s="5707"/>
      <c r="M352" s="5707"/>
      <c r="N352" s="5707"/>
      <c r="O352" s="5707"/>
      <c r="P352" s="5698"/>
      <c r="Q352" s="5698"/>
      <c r="R352" s="5698"/>
      <c r="S352" s="5698"/>
      <c r="T352" s="5698"/>
      <c r="U352" s="7727"/>
      <c r="V352" s="5698"/>
      <c r="W352" s="7274"/>
      <c r="X352" s="7145"/>
      <c r="Y352" s="458" t="str">
        <f>'BASE METAS)'!Y344</f>
        <v>07</v>
      </c>
      <c r="Z352" s="219" t="str">
        <f>'BASE METAS)'!Z344</f>
        <v xml:space="preserve">GESTIONAR APOYOS PARA LOS JÓVENES </v>
      </c>
      <c r="AA352" s="223" t="str">
        <f>'BASE METAS)'!AA344</f>
        <v>GESTIÓN</v>
      </c>
      <c r="AB352" s="460">
        <f>'BASE METAS)'!AB344</f>
        <v>350</v>
      </c>
      <c r="AC352" s="460">
        <f>'BASE METAS)'!AC344</f>
        <v>30</v>
      </c>
      <c r="AD352" s="577">
        <f>'BASE METAS)'!AD344</f>
        <v>8.5714285714285715E-2</v>
      </c>
      <c r="AE352" s="460">
        <f>'BASE METAS)'!AE344</f>
        <v>140</v>
      </c>
      <c r="AF352" s="577">
        <f>'BASE METAS)'!AF344</f>
        <v>0.4</v>
      </c>
      <c r="AG352" s="460">
        <f>'BASE METAS)'!AG344</f>
        <v>110</v>
      </c>
      <c r="AH352" s="577">
        <f>'BASE METAS)'!AH344</f>
        <v>0.31428571428571428</v>
      </c>
      <c r="AI352" s="460">
        <f>'BASE METAS)'!AI344</f>
        <v>70</v>
      </c>
      <c r="AJ352" s="577">
        <f>'BASE METAS)'!AJ344</f>
        <v>0.2</v>
      </c>
      <c r="AK352" s="191">
        <f>'BASE METAS)'!AK344</f>
        <v>1</v>
      </c>
      <c r="AL352" s="1102" t="str">
        <f>'BASE METAS)'!AL344</f>
        <v>07</v>
      </c>
      <c r="AM352" s="959" t="str">
        <f>'BASE METAS)'!AM344</f>
        <v>GESTIONES PARA APOYOS HACIA LOS JÓVENES</v>
      </c>
      <c r="AN352" s="959" t="str">
        <f>'BASE METAS)'!AN344</f>
        <v>MIDE LA EFICACIA PARA GESTIONAR APOYOS POR PARTE DEL INSTITUTO</v>
      </c>
      <c r="AO352" s="970" t="str">
        <f>'BASE METAS)'!AU344</f>
        <v>DESEMPEÑO</v>
      </c>
      <c r="AP352" s="970" t="str">
        <f>'BASE METAS)'!AO344</f>
        <v>NO. DE GESTIONES REALIZADAS</v>
      </c>
      <c r="AQ352" s="970" t="str">
        <f>'BASE METAS)'!AP344</f>
        <v>NO. DE GESTIONES PROGRAMADAS</v>
      </c>
      <c r="AR352" s="970">
        <f>'BASE METAS)'!AQ344</f>
        <v>100</v>
      </c>
      <c r="AS352" s="970" t="str">
        <f>'BASE METAS)'!AR344</f>
        <v>GESTIONES</v>
      </c>
      <c r="AT352" s="970" t="str">
        <f>'BASE METAS)'!AS344</f>
        <v>EFICACIA</v>
      </c>
      <c r="AU352" s="1483">
        <f>'BASE METAS)'!BO344</f>
        <v>0</v>
      </c>
      <c r="AV352" s="6706">
        <f>'BASE METAS)'!BQ344</f>
        <v>350</v>
      </c>
      <c r="AW352" s="6707"/>
      <c r="AX352" s="1468">
        <f>'BASE METAS)'!BS344</f>
        <v>140</v>
      </c>
      <c r="AY352" s="1473">
        <f>'BASE METAS)'!BT344</f>
        <v>103</v>
      </c>
      <c r="AZ352" s="1474">
        <f>'BASE METAS)'!BU344</f>
        <v>37</v>
      </c>
      <c r="BA352" s="1471">
        <f>'BASE METAS)'!BV344</f>
        <v>0.73571428571428577</v>
      </c>
      <c r="BB352" s="1471">
        <f>'BASE METAS)'!BW344</f>
        <v>119</v>
      </c>
      <c r="BC352" s="1471">
        <f>'BASE METAS)'!BX344</f>
        <v>231</v>
      </c>
      <c r="BD352" s="1471">
        <f>'BASE METAS)'!BY344</f>
        <v>0.34</v>
      </c>
      <c r="BE352" s="1509">
        <f>'BASE METAS)'!CG344</f>
        <v>16</v>
      </c>
      <c r="BF352" s="7753"/>
      <c r="BG352" s="7754"/>
      <c r="BH352" s="5685"/>
      <c r="BI352" s="1">
        <f>'BASE METAS)'!CM344</f>
        <v>0</v>
      </c>
      <c r="BJ352" s="1">
        <f>'BASE METAS)'!CN344</f>
        <v>7</v>
      </c>
      <c r="BK352" s="1">
        <f>'BASE METAS)'!CO344</f>
        <v>9</v>
      </c>
      <c r="BL352" s="1">
        <f>'BASE METAS)'!CP344</f>
        <v>0</v>
      </c>
      <c r="BM352" s="1">
        <f>'BASE METAS)'!CQ344</f>
        <v>0</v>
      </c>
      <c r="BN352" s="1">
        <f>'BASE METAS)'!CR344</f>
        <v>0</v>
      </c>
      <c r="BO352" s="1">
        <f>'BASE METAS)'!CS344</f>
        <v>0</v>
      </c>
      <c r="BP352" s="1">
        <f>'BASE METAS)'!CT344</f>
        <v>0</v>
      </c>
      <c r="BQ352" s="1">
        <f>'BASE METAS)'!CU344</f>
        <v>0</v>
      </c>
      <c r="BR352" s="1">
        <f>'BASE METAS)'!CV344</f>
        <v>0</v>
      </c>
      <c r="BS352" s="1">
        <f>'BASE METAS)'!CW344</f>
        <v>0</v>
      </c>
      <c r="BT352" s="1">
        <f>'BASE METAS)'!CX344</f>
        <v>0</v>
      </c>
      <c r="BU352" s="1">
        <f>'BASE METAS)'!FA344</f>
        <v>350</v>
      </c>
      <c r="BV352" s="1">
        <f>'BASE METAS)'!FB344</f>
        <v>350</v>
      </c>
      <c r="BW352" s="1">
        <f>'BASE METAS)'!FC344</f>
        <v>40</v>
      </c>
      <c r="BX352" s="1">
        <f>'BASE METAS)'!FD344</f>
        <v>3</v>
      </c>
      <c r="BY352" s="1">
        <f>'BASE METAS)'!FE344</f>
        <v>-37</v>
      </c>
      <c r="BZ352" s="1">
        <f>'BASE METAS)'!FF344</f>
        <v>0</v>
      </c>
      <c r="CA352" s="1">
        <f>'BASE METAS)'!FG344</f>
        <v>19</v>
      </c>
      <c r="CB352" s="1">
        <f>'BASE METAS)'!FH344</f>
        <v>331</v>
      </c>
      <c r="CC352" s="1">
        <f>'BASE METAS)'!FI344</f>
        <v>5.4285714285714284E-2</v>
      </c>
      <c r="CD352" s="1">
        <f>'BASE METAS)'!FJ344</f>
        <v>350</v>
      </c>
      <c r="CE352" s="1">
        <f>'BASE METAS)'!FK344</f>
        <v>350</v>
      </c>
      <c r="CF352" s="1">
        <f>'BASE METAS)'!FL344</f>
        <v>50</v>
      </c>
      <c r="CG352" s="1">
        <f>'BASE METAS)'!FM344</f>
        <v>22</v>
      </c>
    </row>
    <row r="353" spans="1:85" ht="127.5" x14ac:dyDescent="0.25">
      <c r="A353" s="1">
        <f>'BASE METAS)'!A345</f>
        <v>0</v>
      </c>
      <c r="B353" s="7174"/>
      <c r="C353" s="7154"/>
      <c r="D353" s="7154"/>
      <c r="E353" s="7152"/>
      <c r="F353" s="5707"/>
      <c r="G353" s="5707"/>
      <c r="H353" s="5707"/>
      <c r="I353" s="5707"/>
      <c r="J353" s="5707"/>
      <c r="K353" s="5707"/>
      <c r="L353" s="5707"/>
      <c r="M353" s="5707"/>
      <c r="N353" s="5707"/>
      <c r="O353" s="5707"/>
      <c r="P353" s="5698"/>
      <c r="Q353" s="5698"/>
      <c r="R353" s="5698"/>
      <c r="S353" s="5698"/>
      <c r="T353" s="5698"/>
      <c r="U353" s="7727"/>
      <c r="V353" s="5698"/>
      <c r="W353" s="7274"/>
      <c r="X353" s="7145"/>
      <c r="Y353" s="458" t="str">
        <f>'BASE METAS)'!Y345</f>
        <v>08</v>
      </c>
      <c r="Z353" s="219" t="str">
        <f>'BASE METAS)'!Z345</f>
        <v xml:space="preserve">ESTABLECER ENLACES JUVENILES EN LAS COMUNIDADES DEL MUNICIPIO </v>
      </c>
      <c r="AA353" s="223" t="str">
        <f>'BASE METAS)'!AA345</f>
        <v>ENLACE</v>
      </c>
      <c r="AB353" s="460">
        <f>'BASE METAS)'!AB345</f>
        <v>130</v>
      </c>
      <c r="AC353" s="460">
        <f>'BASE METAS)'!AC345</f>
        <v>20</v>
      </c>
      <c r="AD353" s="577">
        <f>'BASE METAS)'!AD345</f>
        <v>0.15384615384615385</v>
      </c>
      <c r="AE353" s="460">
        <f>'BASE METAS)'!AE345</f>
        <v>40</v>
      </c>
      <c r="AF353" s="577">
        <f>'BASE METAS)'!AF345</f>
        <v>0.30769230769230771</v>
      </c>
      <c r="AG353" s="460">
        <f>'BASE METAS)'!AG345</f>
        <v>35</v>
      </c>
      <c r="AH353" s="577">
        <f>'BASE METAS)'!AH345</f>
        <v>0.26923076923076922</v>
      </c>
      <c r="AI353" s="460">
        <f>'BASE METAS)'!AI345</f>
        <v>35</v>
      </c>
      <c r="AJ353" s="577">
        <f>'BASE METAS)'!AJ345</f>
        <v>0.26923076923076922</v>
      </c>
      <c r="AK353" s="191">
        <f>'BASE METAS)'!AK345</f>
        <v>1</v>
      </c>
      <c r="AL353" s="1102" t="str">
        <f>'BASE METAS)'!AL345</f>
        <v>08</v>
      </c>
      <c r="AM353" s="959" t="str">
        <f>'BASE METAS)'!AM345</f>
        <v xml:space="preserve">ENLACES JUVENILES EN LAS COMUNIDADES </v>
      </c>
      <c r="AN353" s="959" t="str">
        <f>'BASE METAS)'!AN345</f>
        <v>MIDE LA CREACIÓN DE ENLACES JUVENILES EN LAS COMUNIDADES</v>
      </c>
      <c r="AO353" s="970" t="str">
        <f>'BASE METAS)'!AU345</f>
        <v>DESEMPEÑO</v>
      </c>
      <c r="AP353" s="970" t="str">
        <f>'BASE METAS)'!AO345</f>
        <v>NO. DE ENLACES CREADOS</v>
      </c>
      <c r="AQ353" s="970" t="str">
        <f>'BASE METAS)'!AP345</f>
        <v>NO. DE ENLACES PROGRAMADOS</v>
      </c>
      <c r="AR353" s="970">
        <f>'BASE METAS)'!AQ345</f>
        <v>100</v>
      </c>
      <c r="AS353" s="970" t="str">
        <f>'BASE METAS)'!AR345</f>
        <v xml:space="preserve">ENLACES </v>
      </c>
      <c r="AT353" s="1018" t="str">
        <f>'BASE METAS)'!AS345</f>
        <v>EFICACIA</v>
      </c>
      <c r="AU353" s="1483">
        <f>'BASE METAS)'!BO345</f>
        <v>0</v>
      </c>
      <c r="AV353" s="6706">
        <f>'BASE METAS)'!BQ345</f>
        <v>130</v>
      </c>
      <c r="AW353" s="6707"/>
      <c r="AX353" s="1468">
        <f>'BASE METAS)'!BS345</f>
        <v>40</v>
      </c>
      <c r="AY353" s="1473">
        <f>'BASE METAS)'!BT345</f>
        <v>20</v>
      </c>
      <c r="AZ353" s="1474">
        <f>'BASE METAS)'!BU345</f>
        <v>20</v>
      </c>
      <c r="BA353" s="1471">
        <f>'BASE METAS)'!BV345</f>
        <v>0.5</v>
      </c>
      <c r="BB353" s="1471">
        <f>'BASE METAS)'!BW345</f>
        <v>40</v>
      </c>
      <c r="BC353" s="1471">
        <f>'BASE METAS)'!BX345</f>
        <v>90</v>
      </c>
      <c r="BD353" s="1471">
        <f>'BASE METAS)'!BY345</f>
        <v>0.30769230769230771</v>
      </c>
      <c r="BE353" s="1509">
        <f>'BASE METAS)'!CG345</f>
        <v>20</v>
      </c>
      <c r="BF353" s="7753"/>
      <c r="BG353" s="7754"/>
      <c r="BH353" s="5685"/>
      <c r="BI353" s="1">
        <f>'BASE METAS)'!CM345</f>
        <v>0</v>
      </c>
      <c r="BJ353" s="1">
        <f>'BASE METAS)'!CN345</f>
        <v>0</v>
      </c>
      <c r="BK353" s="1">
        <f>'BASE METAS)'!CO345</f>
        <v>0</v>
      </c>
      <c r="BL353" s="1">
        <f>'BASE METAS)'!CP345</f>
        <v>0</v>
      </c>
      <c r="BM353" s="1">
        <f>'BASE METAS)'!CQ345</f>
        <v>0</v>
      </c>
      <c r="BN353" s="1">
        <f>'BASE METAS)'!CR345</f>
        <v>0</v>
      </c>
      <c r="BO353" s="1">
        <f>'BASE METAS)'!CS345</f>
        <v>0</v>
      </c>
      <c r="BP353" s="1">
        <f>'BASE METAS)'!CT345</f>
        <v>0</v>
      </c>
      <c r="BQ353" s="1">
        <f>'BASE METAS)'!CU345</f>
        <v>0</v>
      </c>
      <c r="BR353" s="1">
        <f>'BASE METAS)'!CV345</f>
        <v>0</v>
      </c>
      <c r="BS353" s="1">
        <f>'BASE METAS)'!CW345</f>
        <v>0</v>
      </c>
      <c r="BT353" s="1">
        <f>'BASE METAS)'!CX345</f>
        <v>0</v>
      </c>
      <c r="BU353" s="1">
        <f>'BASE METAS)'!FA345</f>
        <v>130</v>
      </c>
      <c r="BV353" s="1">
        <f>'BASE METAS)'!FB345</f>
        <v>130</v>
      </c>
      <c r="BW353" s="1">
        <f>'BASE METAS)'!FC345</f>
        <v>0</v>
      </c>
      <c r="BX353" s="1">
        <f>'BASE METAS)'!FD345</f>
        <v>0</v>
      </c>
      <c r="BY353" s="1">
        <f>'BASE METAS)'!FE345</f>
        <v>0</v>
      </c>
      <c r="BZ353" s="1" t="e">
        <f>'BASE METAS)'!FF345</f>
        <v>#DIV/0!</v>
      </c>
      <c r="CA353" s="1">
        <f>'BASE METAS)'!FG345</f>
        <v>20</v>
      </c>
      <c r="CB353" s="1">
        <f>'BASE METAS)'!FH345</f>
        <v>110</v>
      </c>
      <c r="CC353" s="1">
        <f>'BASE METAS)'!FI345</f>
        <v>0.15384615384615385</v>
      </c>
      <c r="CD353" s="1">
        <f>'BASE METAS)'!FJ345</f>
        <v>130</v>
      </c>
      <c r="CE353" s="1">
        <f>'BASE METAS)'!FK345</f>
        <v>130</v>
      </c>
      <c r="CF353" s="1">
        <f>'BASE METAS)'!FL345</f>
        <v>20</v>
      </c>
      <c r="CG353" s="1">
        <f>'BASE METAS)'!FM345</f>
        <v>0</v>
      </c>
    </row>
    <row r="354" spans="1:85" ht="48" customHeight="1" x14ac:dyDescent="0.25">
      <c r="A354" s="1">
        <f>'BASE METAS)'!A346</f>
        <v>0</v>
      </c>
      <c r="B354" s="7174"/>
      <c r="C354" s="7154"/>
      <c r="D354" s="7154"/>
      <c r="E354" s="7153"/>
      <c r="F354" s="5708"/>
      <c r="G354" s="5708"/>
      <c r="H354" s="5708"/>
      <c r="I354" s="5708"/>
      <c r="J354" s="5708"/>
      <c r="K354" s="5708"/>
      <c r="L354" s="5708"/>
      <c r="M354" s="5708"/>
      <c r="N354" s="5708"/>
      <c r="O354" s="5708"/>
      <c r="P354" s="5699"/>
      <c r="Q354" s="5699"/>
      <c r="R354" s="5699"/>
      <c r="S354" s="5699"/>
      <c r="T354" s="5699"/>
      <c r="U354" s="7728"/>
      <c r="V354" s="5699"/>
      <c r="W354" s="7275"/>
      <c r="X354" s="7103"/>
      <c r="Y354" s="472" t="str">
        <f>'BASE METAS)'!Y346</f>
        <v>09</v>
      </c>
      <c r="Z354" s="226" t="str">
        <f>'BASE METAS)'!Z346</f>
        <v>GESTIONAR UN ESPACIO PARA BRINDAR SERVICIO DE INTERNET GRATUITO</v>
      </c>
      <c r="AA354" s="227" t="str">
        <f>'BASE METAS)'!AA346</f>
        <v>GESTIÓN</v>
      </c>
      <c r="AB354" s="420">
        <f>'BASE METAS)'!AB346</f>
        <v>1</v>
      </c>
      <c r="AC354" s="420">
        <f>'BASE METAS)'!AC346</f>
        <v>0</v>
      </c>
      <c r="AD354" s="656">
        <f>'BASE METAS)'!AD346</f>
        <v>0</v>
      </c>
      <c r="AE354" s="420">
        <f>'BASE METAS)'!AE346</f>
        <v>0</v>
      </c>
      <c r="AF354" s="656">
        <f>'BASE METAS)'!AF346</f>
        <v>0</v>
      </c>
      <c r="AG354" s="420">
        <f>'BASE METAS)'!AG346</f>
        <v>0</v>
      </c>
      <c r="AH354" s="656">
        <f>'BASE METAS)'!AH346</f>
        <v>0</v>
      </c>
      <c r="AI354" s="420">
        <f>'BASE METAS)'!AI346</f>
        <v>1</v>
      </c>
      <c r="AJ354" s="656">
        <f>'BASE METAS)'!AJ346</f>
        <v>1</v>
      </c>
      <c r="AK354" s="191">
        <f>'BASE METAS)'!AK346</f>
        <v>1</v>
      </c>
      <c r="AL354" s="1102" t="str">
        <f>'BASE METAS)'!AL346</f>
        <v>09</v>
      </c>
      <c r="AM354" s="959" t="str">
        <f>'BASE METAS)'!AM346</f>
        <v xml:space="preserve"> ESPACIO PARA BRINDAR SERVICIO DE INTERNET</v>
      </c>
      <c r="AN354" s="959" t="str">
        <f>'BASE METAS)'!AN346</f>
        <v xml:space="preserve">MIDE LA EFICACIA PARA GESTIONAR UN ESPACIO PARA BRINDAR SERVICIO DE INTERNET GRATUITO </v>
      </c>
      <c r="AO354" s="970" t="str">
        <f>'BASE METAS)'!AU346</f>
        <v>DESEMPEÑO</v>
      </c>
      <c r="AP354" s="970" t="str">
        <f>'BASE METAS)'!AO346</f>
        <v>NO. DE GESTIONES REALIZADAS</v>
      </c>
      <c r="AQ354" s="970" t="str">
        <f>'BASE METAS)'!AP346</f>
        <v>NO. DE GESTIONES PROGRAMADAS</v>
      </c>
      <c r="AR354" s="970">
        <f>'BASE METAS)'!AQ346</f>
        <v>100</v>
      </c>
      <c r="AS354" s="970" t="str">
        <f>'BASE METAS)'!AR346</f>
        <v>GESTIONES</v>
      </c>
      <c r="AT354" s="970" t="str">
        <f>'BASE METAS)'!AS346</f>
        <v>EFICACIA</v>
      </c>
      <c r="AU354" s="1483">
        <f>'BASE METAS)'!BO346</f>
        <v>0</v>
      </c>
      <c r="AV354" s="6813">
        <f>'BASE METAS)'!BQ346</f>
        <v>1</v>
      </c>
      <c r="AW354" s="7371"/>
      <c r="AX354" s="1475">
        <f>'BASE METAS)'!BS346</f>
        <v>0</v>
      </c>
      <c r="AY354" s="1476">
        <f>'BASE METAS)'!BT346</f>
        <v>0</v>
      </c>
      <c r="AZ354" s="1477">
        <f>'BASE METAS)'!BU346</f>
        <v>0</v>
      </c>
      <c r="BA354" s="1478" t="e">
        <f>'BASE METAS)'!BV346</f>
        <v>#DIV/0!</v>
      </c>
      <c r="BB354" s="1478">
        <f>'BASE METAS)'!BW346</f>
        <v>0</v>
      </c>
      <c r="BC354" s="1478">
        <f>'BASE METAS)'!BX346</f>
        <v>1</v>
      </c>
      <c r="BD354" s="1478">
        <f>'BASE METAS)'!BY346</f>
        <v>0</v>
      </c>
      <c r="BE354" s="1510">
        <f>'BASE METAS)'!CG346</f>
        <v>0</v>
      </c>
      <c r="BF354" s="7755"/>
      <c r="BG354" s="7756"/>
      <c r="BH354" s="5686"/>
      <c r="BI354" s="1">
        <f>'BASE METAS)'!CM346</f>
        <v>0</v>
      </c>
      <c r="BJ354" s="1">
        <f>'BASE METAS)'!CN346</f>
        <v>0</v>
      </c>
      <c r="BK354" s="1">
        <f>'BASE METAS)'!CO346</f>
        <v>0</v>
      </c>
      <c r="BL354" s="1">
        <f>'BASE METAS)'!CP346</f>
        <v>0</v>
      </c>
      <c r="BM354" s="1">
        <f>'BASE METAS)'!CQ346</f>
        <v>0</v>
      </c>
      <c r="BN354" s="1">
        <f>'BASE METAS)'!CR346</f>
        <v>0</v>
      </c>
      <c r="BO354" s="1">
        <f>'BASE METAS)'!CS346</f>
        <v>0</v>
      </c>
      <c r="BP354" s="1">
        <f>'BASE METAS)'!CT346</f>
        <v>0</v>
      </c>
      <c r="BQ354" s="1">
        <f>'BASE METAS)'!CU346</f>
        <v>0</v>
      </c>
      <c r="BR354" s="1">
        <f>'BASE METAS)'!CV346</f>
        <v>0</v>
      </c>
      <c r="BS354" s="1">
        <f>'BASE METAS)'!CW346</f>
        <v>0</v>
      </c>
      <c r="BT354" s="1">
        <f>'BASE METAS)'!CX346</f>
        <v>0</v>
      </c>
      <c r="BU354" s="1">
        <f>'BASE METAS)'!FA346</f>
        <v>1</v>
      </c>
      <c r="BV354" s="1">
        <f>'BASE METAS)'!FB346</f>
        <v>1</v>
      </c>
      <c r="BW354" s="1">
        <f>'BASE METAS)'!FC346</f>
        <v>0</v>
      </c>
      <c r="BX354" s="1">
        <f>'BASE METAS)'!FD346</f>
        <v>0</v>
      </c>
      <c r="BY354" s="1">
        <f>'BASE METAS)'!FE346</f>
        <v>0</v>
      </c>
      <c r="BZ354" s="1">
        <f>'BASE METAS)'!FF346</f>
        <v>0</v>
      </c>
      <c r="CA354" s="1">
        <f>'BASE METAS)'!FG346</f>
        <v>0</v>
      </c>
      <c r="CB354" s="1">
        <f>'BASE METAS)'!FH346</f>
        <v>1</v>
      </c>
      <c r="CC354" s="1">
        <f>'BASE METAS)'!FI346</f>
        <v>0</v>
      </c>
      <c r="CD354" s="1">
        <f>'BASE METAS)'!FJ346</f>
        <v>1</v>
      </c>
      <c r="CE354" s="1">
        <f>'BASE METAS)'!FK346</f>
        <v>1</v>
      </c>
      <c r="CF354" s="1">
        <f>'BASE METAS)'!FL346</f>
        <v>0</v>
      </c>
      <c r="CG354" s="1">
        <f>'BASE METAS)'!FM346</f>
        <v>0</v>
      </c>
    </row>
    <row r="355" spans="1:85" ht="12.75" customHeight="1" x14ac:dyDescent="0.25">
      <c r="A355" s="1">
        <f>'BASE METAS)'!A347</f>
        <v>0</v>
      </c>
      <c r="B355" s="1">
        <f>'BASE METAS)'!B347</f>
        <v>0</v>
      </c>
      <c r="C355" s="1">
        <f>'BASE METAS)'!C347</f>
        <v>0</v>
      </c>
      <c r="D355" s="1">
        <f>'BASE METAS)'!D347</f>
        <v>0</v>
      </c>
      <c r="E355" s="12">
        <f>'BASE METAS)'!E347</f>
        <v>0</v>
      </c>
      <c r="F355" s="3">
        <f>'BASE METAS)'!F347</f>
        <v>0</v>
      </c>
      <c r="G355" s="3">
        <f>'BASE METAS)'!G347</f>
        <v>0</v>
      </c>
      <c r="H355" s="3">
        <f>'BASE METAS)'!H347</f>
        <v>0</v>
      </c>
      <c r="I355" s="3">
        <f>'BASE METAS)'!I347</f>
        <v>0</v>
      </c>
      <c r="J355" s="3">
        <f>'BASE METAS)'!J347</f>
        <v>0</v>
      </c>
      <c r="K355" s="3">
        <f>'BASE METAS)'!K347</f>
        <v>0</v>
      </c>
      <c r="L355" s="3">
        <f>'BASE METAS)'!L347</f>
        <v>0</v>
      </c>
      <c r="M355" s="3">
        <f>'BASE METAS)'!M347</f>
        <v>0</v>
      </c>
      <c r="N355" s="3">
        <f>'BASE METAS)'!N347</f>
        <v>0</v>
      </c>
      <c r="O355" s="3">
        <f>'BASE METAS)'!O347</f>
        <v>0</v>
      </c>
      <c r="P355" s="3">
        <f>'BASE METAS)'!P347</f>
        <v>0</v>
      </c>
      <c r="Q355" s="3">
        <f>'BASE METAS)'!Q347</f>
        <v>0</v>
      </c>
      <c r="R355" s="3">
        <f>'BASE METAS)'!R347</f>
        <v>0</v>
      </c>
      <c r="S355" s="3">
        <f>'BASE METAS)'!S347</f>
        <v>0</v>
      </c>
      <c r="T355" s="3">
        <f>'BASE METAS)'!T347</f>
        <v>0</v>
      </c>
      <c r="U355" s="923">
        <f>'BASE METAS)'!U347</f>
        <v>0</v>
      </c>
      <c r="V355" s="3">
        <f>'BASE METAS)'!V347</f>
        <v>0</v>
      </c>
      <c r="W355" s="4">
        <f>'BASE METAS)'!W347</f>
        <v>0</v>
      </c>
      <c r="X355" s="12">
        <f>'BASE METAS)'!X347</f>
        <v>0</v>
      </c>
      <c r="Y355" s="485" t="str">
        <f>'BASE METAS)'!Y347</f>
        <v>10</v>
      </c>
      <c r="Z355" s="220" t="str">
        <f>'BASE METAS)'!Z347</f>
        <v>OTORGAMIENTO DE APOYOS ECONÓMICOS A LA PALABRA PARA JÓVENES CON MICRONEGOCIO</v>
      </c>
      <c r="AA355" s="220" t="str">
        <f>'BASE METAS)'!AA347</f>
        <v>BENEFICIARIO</v>
      </c>
      <c r="AB355" s="220">
        <f>'BASE METAS)'!AB347</f>
        <v>70</v>
      </c>
      <c r="AC355" s="220">
        <f>'BASE METAS)'!AC347</f>
        <v>0</v>
      </c>
      <c r="AD355" s="483">
        <f>'BASE METAS)'!AD347</f>
        <v>0</v>
      </c>
      <c r="AE355" s="816">
        <f>'BASE METAS)'!AE347</f>
        <v>0</v>
      </c>
      <c r="AF355" s="1">
        <f>'BASE METAS)'!AF347</f>
        <v>0</v>
      </c>
      <c r="AG355" s="1">
        <f>'BASE METAS)'!AG347</f>
        <v>0</v>
      </c>
      <c r="AH355" s="1">
        <f>'BASE METAS)'!AH347</f>
        <v>0</v>
      </c>
      <c r="AI355" s="1">
        <f>'BASE METAS)'!AI347</f>
        <v>70</v>
      </c>
      <c r="AJ355" s="1">
        <f>'BASE METAS)'!AJ347</f>
        <v>1</v>
      </c>
      <c r="AK355" s="1">
        <f>'BASE METAS)'!AK347</f>
        <v>0</v>
      </c>
      <c r="AL355" s="934">
        <f>'BASE METAS)'!AL347</f>
        <v>10</v>
      </c>
      <c r="AM355" s="1" t="str">
        <f>'BASE METAS)'!AM347</f>
        <v>CRÉDITOS A LA PALABRA JÓVENES</v>
      </c>
      <c r="AN355" s="1136" t="str">
        <f>'BASE METAS)'!AN347</f>
        <v>MIDE EL NÚMERO DE JÓVENES APOYADOS CON EL CRÉDITO</v>
      </c>
      <c r="AO355" s="1124" t="str">
        <f>'BASE METAS)'!AU347</f>
        <v>DESEMPEÑO</v>
      </c>
      <c r="AP355" s="1" t="str">
        <f>'BASE METAS)'!AO347</f>
        <v>NO. DE CRÉDITOS OTORGADOS</v>
      </c>
      <c r="AQ355" s="1123" t="str">
        <f>'BASE METAS)'!AP347</f>
        <v>NO DE CRÉDITOS PROGRAMADOS</v>
      </c>
      <c r="AR355" s="979">
        <f>'BASE METAS)'!AQ347</f>
        <v>100</v>
      </c>
      <c r="AS355" s="1" t="str">
        <f>'BASE METAS)'!AR347</f>
        <v>BENEFICIARIOS</v>
      </c>
      <c r="AT355" s="1" t="str">
        <f>'BASE METAS)'!AS347</f>
        <v>EFICACIA</v>
      </c>
      <c r="AU355" s="1479">
        <f>'BASE METAS)'!BO347</f>
        <v>0</v>
      </c>
      <c r="AV355" s="1">
        <f>'BASE METAS)'!BQ347</f>
        <v>0</v>
      </c>
      <c r="AW355" s="1">
        <f>'BASE METAS)'!BR347</f>
        <v>0</v>
      </c>
      <c r="AX355" s="1">
        <f>'BASE METAS)'!BS347</f>
        <v>0</v>
      </c>
      <c r="AY355" s="1">
        <f>'BASE METAS)'!BT347</f>
        <v>0</v>
      </c>
      <c r="AZ355" s="1">
        <f>'BASE METAS)'!BU347</f>
        <v>0</v>
      </c>
      <c r="BA355" s="1">
        <f>'BASE METAS)'!BV347</f>
        <v>0</v>
      </c>
      <c r="BB355" s="1">
        <f>'BASE METAS)'!BW347</f>
        <v>0</v>
      </c>
      <c r="BC355" s="1">
        <f>'BASE METAS)'!BX347</f>
        <v>0</v>
      </c>
      <c r="BD355" s="1">
        <f>'BASE METAS)'!BY347</f>
        <v>0</v>
      </c>
      <c r="BE355" s="1">
        <f>'BASE METAS)'!CG347</f>
        <v>0</v>
      </c>
      <c r="BF355" s="1">
        <f>'BASE METAS)'!CJ347</f>
        <v>0</v>
      </c>
      <c r="BG355" s="1">
        <f>'BASE METAS)'!CK347</f>
        <v>0</v>
      </c>
      <c r="BH355" s="1">
        <f>'BASE METAS)'!CL347</f>
        <v>0</v>
      </c>
      <c r="BI355" s="1">
        <f>'BASE METAS)'!CM347</f>
        <v>0</v>
      </c>
      <c r="BJ355" s="1">
        <f>'BASE METAS)'!CN347</f>
        <v>0</v>
      </c>
      <c r="BK355" s="1">
        <f>'BASE METAS)'!CO347</f>
        <v>0</v>
      </c>
      <c r="BL355" s="1">
        <f>'BASE METAS)'!CP347</f>
        <v>0</v>
      </c>
      <c r="BM355" s="1">
        <f>'BASE METAS)'!CQ347</f>
        <v>0</v>
      </c>
      <c r="BN355" s="1">
        <f>'BASE METAS)'!CR347</f>
        <v>0</v>
      </c>
      <c r="BO355" s="1">
        <f>'BASE METAS)'!CS347</f>
        <v>0</v>
      </c>
      <c r="BP355" s="1">
        <f>'BASE METAS)'!CT347</f>
        <v>0</v>
      </c>
      <c r="BQ355" s="1">
        <f>'BASE METAS)'!CU347</f>
        <v>0</v>
      </c>
      <c r="BR355" s="1">
        <f>'BASE METAS)'!CV347</f>
        <v>0</v>
      </c>
      <c r="BS355" s="1">
        <f>'BASE METAS)'!CW347</f>
        <v>0</v>
      </c>
      <c r="BT355" s="1">
        <f>'BASE METAS)'!CX347</f>
        <v>0</v>
      </c>
      <c r="BU355" s="1">
        <f>'BASE METAS)'!FA347</f>
        <v>0</v>
      </c>
      <c r="BV355" s="1">
        <f>'BASE METAS)'!FB347</f>
        <v>0</v>
      </c>
      <c r="BW355" s="1">
        <f>'BASE METAS)'!FC347</f>
        <v>0</v>
      </c>
      <c r="BX355" s="1">
        <f>'BASE METAS)'!FD347</f>
        <v>0</v>
      </c>
      <c r="BY355" s="1">
        <f>'BASE METAS)'!FE347</f>
        <v>0</v>
      </c>
      <c r="BZ355" s="1">
        <f>'BASE METAS)'!FF347</f>
        <v>0</v>
      </c>
      <c r="CA355" s="1">
        <f>'BASE METAS)'!FG347</f>
        <v>0</v>
      </c>
      <c r="CB355" s="1">
        <f>'BASE METAS)'!FH347</f>
        <v>0</v>
      </c>
      <c r="CC355" s="1">
        <f>'BASE METAS)'!FI347</f>
        <v>0</v>
      </c>
      <c r="CD355" s="1">
        <f>'BASE METAS)'!FJ347</f>
        <v>0</v>
      </c>
      <c r="CE355" s="1">
        <f>'BASE METAS)'!FK347</f>
        <v>0</v>
      </c>
      <c r="CF355" s="1">
        <f>'BASE METAS)'!FL347</f>
        <v>0</v>
      </c>
      <c r="CG355" s="1">
        <f>'BASE METAS)'!FM347</f>
        <v>0</v>
      </c>
    </row>
    <row r="356" spans="1:85" ht="12" customHeight="1" x14ac:dyDescent="0.2">
      <c r="A356" s="1">
        <f>'BASE METAS)'!A348</f>
        <v>0</v>
      </c>
      <c r="B356" s="7146" t="str">
        <f>'BASE METAS)'!B348</f>
        <v xml:space="preserve">DEPENDENCIA </v>
      </c>
      <c r="C356" s="7146" t="str">
        <f>'BASE METAS)'!C348</f>
        <v>ENT</v>
      </c>
      <c r="D356" s="7146" t="str">
        <f>'BASE METAS)'!D348</f>
        <v>PROY</v>
      </c>
      <c r="E356" s="7146" t="str">
        <f>'BASE METAS)'!E348</f>
        <v>NOMBRE DEL PROYECTO</v>
      </c>
      <c r="F356" s="7155" t="str">
        <f>'BASE METAS)'!F348</f>
        <v>DG</v>
      </c>
      <c r="G356" s="7155" t="str">
        <f>'BASE METAS)'!G348</f>
        <v>DA</v>
      </c>
      <c r="H356" s="7155" t="str">
        <f>'BASE METAS)'!H348</f>
        <v xml:space="preserve">CLAVE PROGRAMÁTICA </v>
      </c>
      <c r="I356" s="7155"/>
      <c r="J356" s="7155"/>
      <c r="K356" s="7155"/>
      <c r="L356" s="7155"/>
      <c r="M356" s="7155"/>
      <c r="N356" s="1357">
        <f>'BASE METAS)'!N348</f>
        <v>0</v>
      </c>
      <c r="O356" s="1357">
        <f>'BASE METAS)'!O348</f>
        <v>0</v>
      </c>
      <c r="P356" s="7120" t="str">
        <f>'BASE METAS)'!P348</f>
        <v>ESTRUCTURA PROGRAMÁTICA</v>
      </c>
      <c r="Q356" s="7121"/>
      <c r="R356" s="7121"/>
      <c r="S356" s="7121"/>
      <c r="T356" s="7121"/>
      <c r="U356" s="924">
        <f>'BASE METAS)'!U348</f>
        <v>0</v>
      </c>
      <c r="V356" s="1358">
        <f>'BASE METAS)'!V348</f>
        <v>0</v>
      </c>
      <c r="W356" s="7139" t="str">
        <f>'BASE METAS)'!W348</f>
        <v>PRESPUESTO</v>
      </c>
      <c r="X356" s="7216" t="str">
        <f>'BASE METAS)'!X348</f>
        <v>ÁREAS EJECUTORAS</v>
      </c>
      <c r="Y356" s="1">
        <f>'BASE METAS)'!Y348</f>
        <v>0</v>
      </c>
      <c r="Z356" s="1">
        <f>'BASE METAS)'!Z348</f>
        <v>0</v>
      </c>
      <c r="AA356" s="1">
        <f>'BASE METAS)'!AA348</f>
        <v>0</v>
      </c>
      <c r="AB356" s="1">
        <f>'BASE METAS)'!AB348</f>
        <v>0</v>
      </c>
      <c r="AC356" s="1">
        <f>'BASE METAS)'!AC348</f>
        <v>0</v>
      </c>
      <c r="AD356" s="1">
        <f>'BASE METAS)'!AD348</f>
        <v>0</v>
      </c>
      <c r="AE356" s="1">
        <f>'BASE METAS)'!AE348</f>
        <v>0</v>
      </c>
      <c r="AF356" s="1">
        <f>'BASE METAS)'!AF348</f>
        <v>0</v>
      </c>
      <c r="AG356" s="1">
        <f>'BASE METAS)'!AG348</f>
        <v>0</v>
      </c>
      <c r="AH356" s="1">
        <f>'BASE METAS)'!AH348</f>
        <v>0</v>
      </c>
      <c r="AI356" s="1">
        <f>'BASE METAS)'!AI348</f>
        <v>0</v>
      </c>
      <c r="AJ356" s="1">
        <f>'BASE METAS)'!AJ348</f>
        <v>0</v>
      </c>
      <c r="AK356" s="1">
        <f>'BASE METAS)'!AK348</f>
        <v>0</v>
      </c>
      <c r="AL356" s="934">
        <f>'BASE METAS)'!AL348</f>
        <v>0</v>
      </c>
      <c r="AM356" s="1">
        <f>'BASE METAS)'!AM348</f>
        <v>0</v>
      </c>
      <c r="AN356" s="1137">
        <f>'BASE METAS)'!AN348</f>
        <v>0</v>
      </c>
      <c r="AO356" s="1124">
        <f>'BASE METAS)'!AU348</f>
        <v>0</v>
      </c>
      <c r="AP356" s="1352">
        <f>'BASE METAS)'!AO348</f>
        <v>0</v>
      </c>
      <c r="AQ356" s="948">
        <f>'BASE METAS)'!AP348</f>
        <v>0</v>
      </c>
      <c r="AR356" s="942">
        <f>'BASE METAS)'!AQ348</f>
        <v>0</v>
      </c>
      <c r="AS356" s="1">
        <f>'BASE METAS)'!AR348</f>
        <v>0</v>
      </c>
      <c r="AT356" s="1">
        <f>'BASE METAS)'!AS348</f>
        <v>0</v>
      </c>
      <c r="AU356" s="1479">
        <f>'BASE METAS)'!BO348</f>
        <v>0</v>
      </c>
      <c r="AV356" s="1">
        <f>'BASE METAS)'!BQ348</f>
        <v>0</v>
      </c>
      <c r="AW356" s="1">
        <f>'BASE METAS)'!BR348</f>
        <v>0</v>
      </c>
      <c r="AX356" s="1">
        <f>'BASE METAS)'!BS348</f>
        <v>0</v>
      </c>
      <c r="AY356" s="1">
        <f>'BASE METAS)'!BT348</f>
        <v>0</v>
      </c>
      <c r="AZ356" s="1">
        <f>'BASE METAS)'!BU348</f>
        <v>0</v>
      </c>
      <c r="BA356" s="1">
        <f>'BASE METAS)'!BV348</f>
        <v>0</v>
      </c>
      <c r="BB356" s="1">
        <f>'BASE METAS)'!BW348</f>
        <v>0</v>
      </c>
      <c r="BC356" s="1">
        <f>'BASE METAS)'!BX348</f>
        <v>0</v>
      </c>
      <c r="BD356" s="1">
        <f>'BASE METAS)'!BY348</f>
        <v>0</v>
      </c>
      <c r="BE356" s="1">
        <f>'BASE METAS)'!CG348</f>
        <v>0</v>
      </c>
      <c r="BF356" s="1">
        <f>'BASE METAS)'!CJ348</f>
        <v>0</v>
      </c>
      <c r="BG356" s="1">
        <f>'BASE METAS)'!CK348</f>
        <v>0</v>
      </c>
      <c r="BH356" s="1">
        <f>'BASE METAS)'!CL348</f>
        <v>0</v>
      </c>
      <c r="BI356" s="1">
        <f>'BASE METAS)'!CM348</f>
        <v>0</v>
      </c>
      <c r="BJ356" s="1">
        <f>'BASE METAS)'!CN348</f>
        <v>0</v>
      </c>
      <c r="BK356" s="1">
        <f>'BASE METAS)'!CO348</f>
        <v>0</v>
      </c>
      <c r="BL356" s="1">
        <f>'BASE METAS)'!CP348</f>
        <v>0</v>
      </c>
      <c r="BM356" s="1">
        <f>'BASE METAS)'!CQ348</f>
        <v>0</v>
      </c>
      <c r="BN356" s="1">
        <f>'BASE METAS)'!CR348</f>
        <v>0</v>
      </c>
      <c r="BO356" s="1">
        <f>'BASE METAS)'!CS348</f>
        <v>0</v>
      </c>
      <c r="BP356" s="1">
        <f>'BASE METAS)'!CT348</f>
        <v>0</v>
      </c>
      <c r="BQ356" s="1">
        <f>'BASE METAS)'!CU348</f>
        <v>0</v>
      </c>
      <c r="BR356" s="1">
        <f>'BASE METAS)'!CV348</f>
        <v>0</v>
      </c>
      <c r="BS356" s="1">
        <f>'BASE METAS)'!CW348</f>
        <v>0</v>
      </c>
      <c r="BT356" s="1">
        <f>'BASE METAS)'!CX348</f>
        <v>0</v>
      </c>
      <c r="BU356" s="1">
        <f>'BASE METAS)'!FA348</f>
        <v>0</v>
      </c>
      <c r="BV356" s="1">
        <f>'BASE METAS)'!FB348</f>
        <v>0</v>
      </c>
      <c r="BW356" s="1">
        <f>'BASE METAS)'!FC348</f>
        <v>0</v>
      </c>
      <c r="BX356" s="1">
        <f>'BASE METAS)'!FD348</f>
        <v>0</v>
      </c>
      <c r="BY356" s="1">
        <f>'BASE METAS)'!FE348</f>
        <v>0</v>
      </c>
      <c r="BZ356" s="1">
        <f>'BASE METAS)'!FF348</f>
        <v>0</v>
      </c>
      <c r="CA356" s="1">
        <f>'BASE METAS)'!FG348</f>
        <v>0</v>
      </c>
      <c r="CB356" s="1">
        <f>'BASE METAS)'!FH348</f>
        <v>0</v>
      </c>
      <c r="CC356" s="1">
        <f>'BASE METAS)'!FI348</f>
        <v>0</v>
      </c>
      <c r="CD356" s="1">
        <f>'BASE METAS)'!FJ348</f>
        <v>0</v>
      </c>
      <c r="CE356" s="1">
        <f>'BASE METAS)'!FK348</f>
        <v>0</v>
      </c>
      <c r="CF356" s="1">
        <f>'BASE METAS)'!FL348</f>
        <v>0</v>
      </c>
      <c r="CG356" s="1">
        <f>'BASE METAS)'!FM348</f>
        <v>0</v>
      </c>
    </row>
    <row r="357" spans="1:85" ht="12" customHeight="1" x14ac:dyDescent="0.2">
      <c r="A357" s="1">
        <f>'BASE METAS)'!A349</f>
        <v>0</v>
      </c>
      <c r="B357" s="7146"/>
      <c r="C357" s="7146"/>
      <c r="D357" s="7146"/>
      <c r="E357" s="7146"/>
      <c r="F357" s="7155"/>
      <c r="G357" s="7155"/>
      <c r="H357" s="35" t="str">
        <f>'BASE METAS)'!H349</f>
        <v>FN</v>
      </c>
      <c r="I357" s="35" t="str">
        <f>'BASE METAS)'!I349</f>
        <v>Sf</v>
      </c>
      <c r="J357" s="35" t="str">
        <f>'BASE METAS)'!J349</f>
        <v>PG</v>
      </c>
      <c r="K357" s="35" t="str">
        <f>'BASE METAS)'!K349</f>
        <v>Sp</v>
      </c>
      <c r="L357" s="35" t="str">
        <f>'BASE METAS)'!L349</f>
        <v>PY</v>
      </c>
      <c r="M357" s="35" t="str">
        <f>'BASE METAS)'!M349</f>
        <v>FF</v>
      </c>
      <c r="N357" s="35">
        <f>'BASE METAS)'!N349</f>
        <v>0</v>
      </c>
      <c r="O357" s="35">
        <f>'BASE METAS)'!O349</f>
        <v>0</v>
      </c>
      <c r="P357" s="35" t="str">
        <f>'BASE METAS)'!P349</f>
        <v>FN</v>
      </c>
      <c r="Q357" s="35" t="str">
        <f>'BASE METAS)'!Q349</f>
        <v>Sf</v>
      </c>
      <c r="R357" s="35" t="str">
        <f>'BASE METAS)'!R349</f>
        <v>PG</v>
      </c>
      <c r="S357" s="35" t="str">
        <f>'BASE METAS)'!S349</f>
        <v>Sp</v>
      </c>
      <c r="T357" s="35" t="str">
        <f>'BASE METAS)'!T349</f>
        <v>PY</v>
      </c>
      <c r="U357" s="925">
        <f>'BASE METAS)'!U349</f>
        <v>0</v>
      </c>
      <c r="V357" s="35">
        <f>'BASE METAS)'!V349</f>
        <v>0</v>
      </c>
      <c r="W357" s="7139"/>
      <c r="X357" s="7216"/>
      <c r="Y357" s="1">
        <f>'BASE METAS)'!Y349</f>
        <v>0</v>
      </c>
      <c r="Z357" s="1">
        <f>'BASE METAS)'!Z349</f>
        <v>0</v>
      </c>
      <c r="AA357" s="1">
        <f>'BASE METAS)'!AA349</f>
        <v>0</v>
      </c>
      <c r="AB357" s="1">
        <f>'BASE METAS)'!AB349</f>
        <v>0</v>
      </c>
      <c r="AC357" s="1">
        <f>'BASE METAS)'!AC349</f>
        <v>0</v>
      </c>
      <c r="AD357" s="1">
        <f>'BASE METAS)'!AD349</f>
        <v>0</v>
      </c>
      <c r="AE357" s="1">
        <f>'BASE METAS)'!AE349</f>
        <v>0</v>
      </c>
      <c r="AF357" s="1">
        <f>'BASE METAS)'!AF349</f>
        <v>0</v>
      </c>
      <c r="AG357" s="1">
        <f>'BASE METAS)'!AG349</f>
        <v>0</v>
      </c>
      <c r="AH357" s="1">
        <f>'BASE METAS)'!AH349</f>
        <v>0</v>
      </c>
      <c r="AI357" s="1">
        <f>'BASE METAS)'!AI349</f>
        <v>0</v>
      </c>
      <c r="AJ357" s="1">
        <f>'BASE METAS)'!AJ349</f>
        <v>0</v>
      </c>
      <c r="AK357" s="1">
        <f>'BASE METAS)'!AK349</f>
        <v>0</v>
      </c>
      <c r="AL357" s="934">
        <f>'BASE METAS)'!AL349</f>
        <v>0</v>
      </c>
      <c r="AM357" s="1">
        <f>'BASE METAS)'!AM349</f>
        <v>0</v>
      </c>
      <c r="AN357" s="1136">
        <f>'BASE METAS)'!AN349</f>
        <v>0</v>
      </c>
      <c r="AO357" s="1138">
        <f>'BASE METAS)'!AU349</f>
        <v>0</v>
      </c>
      <c r="AP357" s="1352">
        <f>'BASE METAS)'!AO349</f>
        <v>0</v>
      </c>
      <c r="AQ357" s="941">
        <f>'BASE METAS)'!AP349</f>
        <v>0</v>
      </c>
      <c r="AR357" s="942">
        <f>'BASE METAS)'!AQ349</f>
        <v>0</v>
      </c>
      <c r="AS357" s="1">
        <f>'BASE METAS)'!AR349</f>
        <v>0</v>
      </c>
      <c r="AT357" s="1">
        <f>'BASE METAS)'!AS349</f>
        <v>0</v>
      </c>
      <c r="AU357" s="1479">
        <f>'BASE METAS)'!BO349</f>
        <v>0</v>
      </c>
      <c r="AV357" s="1">
        <f>'BASE METAS)'!BQ349</f>
        <v>0</v>
      </c>
      <c r="AW357" s="1">
        <f>'BASE METAS)'!BR349</f>
        <v>0</v>
      </c>
      <c r="AX357" s="1">
        <f>'BASE METAS)'!BS349</f>
        <v>0</v>
      </c>
      <c r="AY357" s="1">
        <f>'BASE METAS)'!BT349</f>
        <v>0</v>
      </c>
      <c r="AZ357" s="1">
        <f>'BASE METAS)'!BU349</f>
        <v>0</v>
      </c>
      <c r="BA357" s="1">
        <f>'BASE METAS)'!BV349</f>
        <v>0</v>
      </c>
      <c r="BB357" s="1">
        <f>'BASE METAS)'!BW349</f>
        <v>0</v>
      </c>
      <c r="BC357" s="1">
        <f>'BASE METAS)'!BX349</f>
        <v>0</v>
      </c>
      <c r="BD357" s="1">
        <f>'BASE METAS)'!BY349</f>
        <v>0</v>
      </c>
      <c r="BE357" s="1">
        <f>'BASE METAS)'!CG349</f>
        <v>0</v>
      </c>
      <c r="BF357" s="1">
        <f>'BASE METAS)'!CJ349</f>
        <v>0</v>
      </c>
      <c r="BG357" s="1">
        <f>'BASE METAS)'!CK349</f>
        <v>0</v>
      </c>
      <c r="BH357" s="1">
        <f>'BASE METAS)'!CL349</f>
        <v>0</v>
      </c>
      <c r="BI357" s="1">
        <f>'BASE METAS)'!CM349</f>
        <v>0</v>
      </c>
      <c r="BJ357" s="1">
        <f>'BASE METAS)'!CN349</f>
        <v>0</v>
      </c>
      <c r="BK357" s="1">
        <f>'BASE METAS)'!CO349</f>
        <v>0</v>
      </c>
      <c r="BL357" s="1">
        <f>'BASE METAS)'!CP349</f>
        <v>0</v>
      </c>
      <c r="BM357" s="1">
        <f>'BASE METAS)'!CQ349</f>
        <v>0</v>
      </c>
      <c r="BN357" s="1">
        <f>'BASE METAS)'!CR349</f>
        <v>0</v>
      </c>
      <c r="BO357" s="1">
        <f>'BASE METAS)'!CS349</f>
        <v>0</v>
      </c>
      <c r="BP357" s="1">
        <f>'BASE METAS)'!CT349</f>
        <v>0</v>
      </c>
      <c r="BQ357" s="1">
        <f>'BASE METAS)'!CU349</f>
        <v>0</v>
      </c>
      <c r="BR357" s="1">
        <f>'BASE METAS)'!CV349</f>
        <v>0</v>
      </c>
      <c r="BS357" s="1">
        <f>'BASE METAS)'!CW349</f>
        <v>0</v>
      </c>
      <c r="BT357" s="1">
        <f>'BASE METAS)'!CX349</f>
        <v>0</v>
      </c>
      <c r="BU357" s="1">
        <f>'BASE METAS)'!FA349</f>
        <v>0</v>
      </c>
      <c r="BV357" s="1">
        <f>'BASE METAS)'!FB349</f>
        <v>0</v>
      </c>
      <c r="BW357" s="1">
        <f>'BASE METAS)'!FC349</f>
        <v>0</v>
      </c>
      <c r="BX357" s="1">
        <f>'BASE METAS)'!FD349</f>
        <v>0</v>
      </c>
      <c r="BY357" s="1">
        <f>'BASE METAS)'!FE349</f>
        <v>0</v>
      </c>
      <c r="BZ357" s="1">
        <f>'BASE METAS)'!FF349</f>
        <v>0</v>
      </c>
      <c r="CA357" s="1">
        <f>'BASE METAS)'!FG349</f>
        <v>0</v>
      </c>
      <c r="CB357" s="1">
        <f>'BASE METAS)'!FH349</f>
        <v>0</v>
      </c>
      <c r="CC357" s="1">
        <f>'BASE METAS)'!FI349</f>
        <v>0</v>
      </c>
      <c r="CD357" s="1">
        <f>'BASE METAS)'!FJ349</f>
        <v>0</v>
      </c>
      <c r="CE357" s="1">
        <f>'BASE METAS)'!FK349</f>
        <v>0</v>
      </c>
      <c r="CF357" s="1">
        <f>'BASE METAS)'!FL349</f>
        <v>0</v>
      </c>
      <c r="CG357" s="1">
        <f>'BASE METAS)'!FM349</f>
        <v>0</v>
      </c>
    </row>
    <row r="358" spans="1:85" ht="61.5" customHeight="1" x14ac:dyDescent="0.25">
      <c r="A358" s="1">
        <f>'BASE METAS)'!A350</f>
        <v>54</v>
      </c>
      <c r="B358" s="7102" t="str">
        <f>'BASE METAS)'!B350</f>
        <v xml:space="preserve">INSTITUTO PARA LA EQUIDAD Y EL DESARROLLO DE LAS MUJERES </v>
      </c>
      <c r="C358" s="7171">
        <f>'BASE METAS)'!C350</f>
        <v>1300</v>
      </c>
      <c r="D358" s="5684">
        <f>'BASE METAS)'!D350</f>
        <v>1</v>
      </c>
      <c r="E358" s="7102" t="str">
        <f>'BASE METAS)'!E350</f>
        <v>ATENCIÓN INTEGRAL A LA MUJER</v>
      </c>
      <c r="F358" s="5706" t="str">
        <f>'BASE METAS)'!F350</f>
        <v>I01</v>
      </c>
      <c r="G358" s="5706" t="str">
        <f>'BASE METAS)'!G350</f>
        <v>152</v>
      </c>
      <c r="H358" s="5706" t="str">
        <f>'BASE METAS)'!H350</f>
        <v>07</v>
      </c>
      <c r="I358" s="5706" t="str">
        <f>'BASE METAS)'!I350</f>
        <v>03</v>
      </c>
      <c r="J358" s="5706" t="str">
        <f>'BASE METAS)'!J350</f>
        <v>01</v>
      </c>
      <c r="K358" s="5706" t="str">
        <f>'BASE METAS)'!K350</f>
        <v>02</v>
      </c>
      <c r="L358" s="5706" t="str">
        <f>'BASE METAS)'!L350</f>
        <v>02</v>
      </c>
      <c r="M358" s="5706" t="str">
        <f>'BASE METAS)'!M350</f>
        <v>101</v>
      </c>
      <c r="N358" s="5706" t="str">
        <f>'BASE METAS)'!N350</f>
        <v>Desarrollo Social</v>
      </c>
      <c r="O358" s="5706" t="str">
        <f>'BASE METAS)'!O350</f>
        <v>Atención a la Mujer</v>
      </c>
      <c r="P358" s="5697" t="str">
        <f>'BASE METAS)'!P350</f>
        <v>Salud, seguridad y asistencia social</v>
      </c>
      <c r="Q358" s="5697" t="str">
        <f>'BASE METAS)'!Q350</f>
        <v>Desarrollo social y humano</v>
      </c>
      <c r="R358" s="5697" t="str">
        <f>'BASE METAS)'!R350</f>
        <v>El papel fundamental de la mujer y la perspectiva de género</v>
      </c>
      <c r="S358" s="5697" t="str">
        <f>'BASE METAS)'!S350</f>
        <v>Familia, población y participación de la mujer</v>
      </c>
      <c r="T358" s="5697" t="str">
        <f>'BASE METAS)'!T350</f>
        <v>Atención integral a la mujer</v>
      </c>
      <c r="U358" s="7726" t="str">
        <f>'BASE METAS)'!U350</f>
        <v>Impulsar la perspectiva de género en el municipio  mediante la inclusión de las mujeres en el ámbito económico, social y cultural.</v>
      </c>
      <c r="V358" s="5697" t="str">
        <f>'BASE METAS)'!V350</f>
        <v>Tlalnepantla 
Solidario</v>
      </c>
      <c r="W358" s="5694">
        <f>'BASE METAS)'!W350</f>
        <v>8085280.1699999999</v>
      </c>
      <c r="X358" s="7102" t="str">
        <f>'BASE METAS)'!X350</f>
        <v xml:space="preserve">DEPARTAMENTO DE PROGRAMAS DE APOYO A LAS MUJERES </v>
      </c>
      <c r="Y358" s="457" t="str">
        <f>'BASE METAS)'!Y350</f>
        <v>01</v>
      </c>
      <c r="Z358" s="231" t="str">
        <f>'BASE METAS)'!Z350</f>
        <v>CANALIZAR Y VINCULAR A LAS MUJERES EN LA OBTENCIÓN DE APOYOS Y CRÉDITOS PARA PROYECTOS PRODUCTIVOS</v>
      </c>
      <c r="AA358" s="685" t="str">
        <f>'BASE METAS)'!AA350</f>
        <v>CANALIZACIONES</v>
      </c>
      <c r="AB358" s="459">
        <f>'BASE METAS)'!AB350</f>
        <v>150</v>
      </c>
      <c r="AC358" s="818" t="str">
        <f>'BASE METAS)'!AC350</f>
        <v>30</v>
      </c>
      <c r="AD358" s="631">
        <f>'BASE METAS)'!AD350</f>
        <v>0.2</v>
      </c>
      <c r="AE358" s="818" t="str">
        <f>'BASE METAS)'!AE350</f>
        <v>40</v>
      </c>
      <c r="AF358" s="631">
        <f>'BASE METAS)'!AF350</f>
        <v>0.26666666666666666</v>
      </c>
      <c r="AG358" s="819" t="str">
        <f>'BASE METAS)'!AG350</f>
        <v>40</v>
      </c>
      <c r="AH358" s="631">
        <f>'BASE METAS)'!AH350</f>
        <v>0.26666666666666666</v>
      </c>
      <c r="AI358" s="819" t="str">
        <f>'BASE METAS)'!AI350</f>
        <v>40</v>
      </c>
      <c r="AJ358" s="556">
        <f>'BASE METAS)'!AJ350</f>
        <v>0.26666666666666666</v>
      </c>
      <c r="AK358" s="191">
        <f>'BASE METAS)'!AK350</f>
        <v>1</v>
      </c>
      <c r="AL358" s="1026">
        <f>'BASE METAS)'!AL350</f>
        <v>1</v>
      </c>
      <c r="AM358" s="959" t="str">
        <f>'BASE METAS)'!AM350</f>
        <v>CANALIZACIONES PARA LA OBTENCION DE APOYOS</v>
      </c>
      <c r="AN358" s="959" t="str">
        <f>'BASE METAS)'!AN350</f>
        <v xml:space="preserve"> MIDE EL NUMERO DE CANALIZACIONES SOBRE EL NUMERO DE OBTENCIONES DE APOYOS PARA PROYECTOS PRODUCTIVOS  </v>
      </c>
      <c r="AO358" s="970" t="str">
        <f>'BASE METAS)'!AU350</f>
        <v>DESEMPEÑO</v>
      </c>
      <c r="AP358" s="970" t="str">
        <f>'BASE METAS)'!AO350</f>
        <v xml:space="preserve">      No. CANALIZACIONES OBTENIDAS</v>
      </c>
      <c r="AQ358" s="970" t="str">
        <f>'BASE METAS)'!AP350</f>
        <v>No.  CANALIZACIONES PROGRAMADAS</v>
      </c>
      <c r="AR358" s="970">
        <f>'BASE METAS)'!AQ350</f>
        <v>100</v>
      </c>
      <c r="AS358" s="970" t="str">
        <f>'BASE METAS)'!AR350</f>
        <v>CANALIZACIONES</v>
      </c>
      <c r="AT358" s="970" t="str">
        <f>'BASE METAS)'!AS350</f>
        <v>EFICACIA</v>
      </c>
      <c r="AU358" s="1483">
        <f>'BASE METAS)'!BO350</f>
        <v>0</v>
      </c>
      <c r="AV358" s="1">
        <f>'BASE METAS)'!BQ350</f>
        <v>150</v>
      </c>
      <c r="AW358" s="1">
        <f>'BASE METAS)'!BR350</f>
        <v>0</v>
      </c>
      <c r="AX358" s="1">
        <f>'BASE METAS)'!BS350</f>
        <v>40</v>
      </c>
      <c r="AY358" s="1">
        <f>'BASE METAS)'!BT350</f>
        <v>0</v>
      </c>
      <c r="AZ358" s="1">
        <f>'BASE METAS)'!BU350</f>
        <v>40</v>
      </c>
      <c r="BA358" s="1">
        <f>'BASE METAS)'!BV350</f>
        <v>0</v>
      </c>
      <c r="BB358" s="1">
        <f>'BASE METAS)'!BW350</f>
        <v>0</v>
      </c>
      <c r="BC358" s="1">
        <f>'BASE METAS)'!BX350</f>
        <v>150</v>
      </c>
      <c r="BD358" s="1">
        <f>'BASE METAS)'!BY350</f>
        <v>0</v>
      </c>
      <c r="BE358" s="1">
        <f>'BASE METAS)'!CG350</f>
        <v>0</v>
      </c>
      <c r="BF358" s="1">
        <f>'BASE METAS)'!CJ350</f>
        <v>0</v>
      </c>
      <c r="BG358" s="1">
        <f>'BASE METAS)'!CK350</f>
        <v>0</v>
      </c>
      <c r="BH358" s="1">
        <f>'BASE METAS)'!CL350</f>
        <v>0</v>
      </c>
      <c r="BI358" s="1">
        <f>'BASE METAS)'!CM350</f>
        <v>0</v>
      </c>
      <c r="BJ358" s="1">
        <f>'BASE METAS)'!CN350</f>
        <v>0</v>
      </c>
      <c r="BK358" s="1">
        <f>'BASE METAS)'!CO350</f>
        <v>30</v>
      </c>
      <c r="BL358" s="1">
        <f>'BASE METAS)'!CP350</f>
        <v>0</v>
      </c>
      <c r="BM358" s="1">
        <f>'BASE METAS)'!CQ350</f>
        <v>0</v>
      </c>
      <c r="BN358" s="1">
        <f>'BASE METAS)'!CR350</f>
        <v>0</v>
      </c>
      <c r="BO358" s="1">
        <f>'BASE METAS)'!CS350</f>
        <v>0</v>
      </c>
      <c r="BP358" s="1">
        <f>'BASE METAS)'!CT350</f>
        <v>0</v>
      </c>
      <c r="BQ358" s="1">
        <f>'BASE METAS)'!CU350</f>
        <v>0</v>
      </c>
      <c r="BR358" s="1">
        <f>'BASE METAS)'!CV350</f>
        <v>0</v>
      </c>
      <c r="BS358" s="1">
        <f>'BASE METAS)'!CW350</f>
        <v>0</v>
      </c>
      <c r="BT358" s="1">
        <f>'BASE METAS)'!CX350</f>
        <v>0</v>
      </c>
      <c r="BU358" s="1">
        <f>'BASE METAS)'!FA350</f>
        <v>150</v>
      </c>
      <c r="BV358" s="1">
        <f>'BASE METAS)'!FB350</f>
        <v>0</v>
      </c>
      <c r="BW358" s="1">
        <f>'BASE METAS)'!FC350</f>
        <v>0</v>
      </c>
      <c r="BX358" s="1">
        <f>'BASE METAS)'!FD350</f>
        <v>0</v>
      </c>
      <c r="BY358" s="1">
        <f>'BASE METAS)'!FE350</f>
        <v>0</v>
      </c>
      <c r="BZ358" s="1">
        <f>'BASE METAS)'!FF350</f>
        <v>0</v>
      </c>
      <c r="CA358" s="1">
        <f>'BASE METAS)'!FG350</f>
        <v>0</v>
      </c>
      <c r="CB358" s="1">
        <f>'BASE METAS)'!FH350</f>
        <v>150</v>
      </c>
      <c r="CC358" s="1">
        <f>'BASE METAS)'!FI350</f>
        <v>0</v>
      </c>
      <c r="CD358" s="1">
        <f>'BASE METAS)'!FJ350</f>
        <v>150</v>
      </c>
      <c r="CE358" s="1">
        <f>'BASE METAS)'!FK350</f>
        <v>0</v>
      </c>
      <c r="CF358" s="1">
        <f>'BASE METAS)'!FL350</f>
        <v>0</v>
      </c>
      <c r="CG358" s="1">
        <f>'BASE METAS)'!FM350</f>
        <v>0</v>
      </c>
    </row>
    <row r="359" spans="1:85" ht="153" x14ac:dyDescent="0.25">
      <c r="A359" s="1">
        <f>'BASE METAS)'!A351</f>
        <v>0</v>
      </c>
      <c r="B359" s="7145"/>
      <c r="C359" s="7172"/>
      <c r="D359" s="5685"/>
      <c r="E359" s="7145"/>
      <c r="F359" s="5707"/>
      <c r="G359" s="5707"/>
      <c r="H359" s="5707"/>
      <c r="I359" s="5707"/>
      <c r="J359" s="5707"/>
      <c r="K359" s="5707"/>
      <c r="L359" s="5707"/>
      <c r="M359" s="5707"/>
      <c r="N359" s="5707"/>
      <c r="O359" s="5707"/>
      <c r="P359" s="5698"/>
      <c r="Q359" s="5698"/>
      <c r="R359" s="5698"/>
      <c r="S359" s="5698"/>
      <c r="T359" s="5698"/>
      <c r="U359" s="7727"/>
      <c r="V359" s="5698"/>
      <c r="W359" s="5695"/>
      <c r="X359" s="7145"/>
      <c r="Y359" s="458" t="str">
        <f>'BASE METAS)'!Y351</f>
        <v>02</v>
      </c>
      <c r="Z359" s="751" t="str">
        <f>'BASE METAS)'!Z351</f>
        <v>GESTIONAR Y FIRMAR CONVENIOS CON LAS INCUBADORAS PÚBLICAS Y PRIVADAS</v>
      </c>
      <c r="AA359" s="224" t="str">
        <f>'BASE METAS)'!AA351</f>
        <v>CONVENIOS</v>
      </c>
      <c r="AB359" s="460">
        <f>'BASE METAS)'!AB351</f>
        <v>6</v>
      </c>
      <c r="AC359" s="820" t="str">
        <f>'BASE METAS)'!AC351</f>
        <v>1</v>
      </c>
      <c r="AD359" s="544">
        <f>'BASE METAS)'!AD351</f>
        <v>0.16666666666666666</v>
      </c>
      <c r="AE359" s="820" t="str">
        <f>'BASE METAS)'!AE351</f>
        <v>2</v>
      </c>
      <c r="AF359" s="544">
        <f>'BASE METAS)'!AF351</f>
        <v>0.33333333333333331</v>
      </c>
      <c r="AG359" s="821" t="str">
        <f>'BASE METAS)'!AG351</f>
        <v>2</v>
      </c>
      <c r="AH359" s="544">
        <f>'BASE METAS)'!AH351</f>
        <v>0.33333333333333331</v>
      </c>
      <c r="AI359" s="821" t="str">
        <f>'BASE METAS)'!AI351</f>
        <v>1</v>
      </c>
      <c r="AJ359" s="545">
        <f>'BASE METAS)'!AJ351</f>
        <v>0.16666666666666666</v>
      </c>
      <c r="AK359" s="191">
        <f>'BASE METAS)'!AK351</f>
        <v>0.99999999999999989</v>
      </c>
      <c r="AL359" s="1026">
        <f>'BASE METAS)'!AL351</f>
        <v>2</v>
      </c>
      <c r="AM359" s="959" t="str">
        <f>'BASE METAS)'!AM351</f>
        <v xml:space="preserve">GESTION DE CONVENIOS Y CURSOS IMPARTIDOS   </v>
      </c>
      <c r="AN359" s="959" t="str">
        <f>'BASE METAS)'!AN351</f>
        <v xml:space="preserve">MIDE EL NUMERO DE CONVENIOS OBTENIDOS CON INCUBADORAS SOBRE EL NUMERO DE CURSOS IMPARTIDOS A MUJERES EMPRENDEDORAS </v>
      </c>
      <c r="AO359" s="970" t="str">
        <f>'BASE METAS)'!AU351</f>
        <v>DESEMPEÑO</v>
      </c>
      <c r="AP359" s="970" t="str">
        <f>'BASE METAS)'!AO351</f>
        <v>No. CURSOS IMPARTIDOS</v>
      </c>
      <c r="AQ359" s="970" t="str">
        <f>'BASE METAS)'!AP351</f>
        <v>No. CONVENIOS PROGRAMADOS</v>
      </c>
      <c r="AR359" s="970">
        <f>'BASE METAS)'!AQ351</f>
        <v>100</v>
      </c>
      <c r="AS359" s="970" t="str">
        <f>'BASE METAS)'!AR351</f>
        <v>CURSOS</v>
      </c>
      <c r="AT359" s="970" t="str">
        <f>'BASE METAS)'!AS351</f>
        <v>EFICACIA</v>
      </c>
      <c r="AU359" s="1483">
        <f>'BASE METAS)'!BO351</f>
        <v>0</v>
      </c>
      <c r="AV359" s="1">
        <f>'BASE METAS)'!BQ351</f>
        <v>6</v>
      </c>
      <c r="AW359" s="1">
        <f>'BASE METAS)'!BR351</f>
        <v>0</v>
      </c>
      <c r="AX359" s="1">
        <f>'BASE METAS)'!BS351</f>
        <v>2</v>
      </c>
      <c r="AY359" s="1">
        <f>'BASE METAS)'!BT351</f>
        <v>4</v>
      </c>
      <c r="AZ359" s="1">
        <f>'BASE METAS)'!BU351</f>
        <v>-2</v>
      </c>
      <c r="BA359" s="1">
        <f>'BASE METAS)'!BV351</f>
        <v>2</v>
      </c>
      <c r="BB359" s="1">
        <f>'BASE METAS)'!BW351</f>
        <v>4</v>
      </c>
      <c r="BC359" s="1">
        <f>'BASE METAS)'!BX351</f>
        <v>2</v>
      </c>
      <c r="BD359" s="1">
        <f>'BASE METAS)'!BY351</f>
        <v>0.66666666666666663</v>
      </c>
      <c r="BE359" s="1">
        <f>'BASE METAS)'!CG351</f>
        <v>0</v>
      </c>
      <c r="BF359" s="1">
        <f>'BASE METAS)'!CJ351</f>
        <v>0</v>
      </c>
      <c r="BG359" s="1">
        <f>'BASE METAS)'!CK351</f>
        <v>0</v>
      </c>
      <c r="BH359" s="1">
        <f>'BASE METAS)'!CL351</f>
        <v>0</v>
      </c>
      <c r="BI359" s="1">
        <f>'BASE METAS)'!CM351</f>
        <v>0</v>
      </c>
      <c r="BJ359" s="1">
        <f>'BASE METAS)'!CN351</f>
        <v>0</v>
      </c>
      <c r="BK359" s="1">
        <f>'BASE METAS)'!CO351</f>
        <v>1</v>
      </c>
      <c r="BL359" s="1">
        <f>'BASE METAS)'!CP351</f>
        <v>0</v>
      </c>
      <c r="BM359" s="1">
        <f>'BASE METAS)'!CQ351</f>
        <v>0</v>
      </c>
      <c r="BN359" s="1">
        <f>'BASE METAS)'!CR351</f>
        <v>0</v>
      </c>
      <c r="BO359" s="1">
        <f>'BASE METAS)'!CS351</f>
        <v>0</v>
      </c>
      <c r="BP359" s="1">
        <f>'BASE METAS)'!CT351</f>
        <v>0</v>
      </c>
      <c r="BQ359" s="1">
        <f>'BASE METAS)'!CU351</f>
        <v>0</v>
      </c>
      <c r="BR359" s="1">
        <f>'BASE METAS)'!CV351</f>
        <v>0</v>
      </c>
      <c r="BS359" s="1">
        <f>'BASE METAS)'!CW351</f>
        <v>0</v>
      </c>
      <c r="BT359" s="1">
        <f>'BASE METAS)'!CX351</f>
        <v>0</v>
      </c>
      <c r="BU359" s="1">
        <f>'BASE METAS)'!FA351</f>
        <v>6</v>
      </c>
      <c r="BV359" s="1">
        <f>'BASE METAS)'!FB351</f>
        <v>0</v>
      </c>
      <c r="BW359" s="1">
        <f>'BASE METAS)'!FC351</f>
        <v>0</v>
      </c>
      <c r="BX359" s="1">
        <f>'BASE METAS)'!FD351</f>
        <v>0</v>
      </c>
      <c r="BY359" s="1">
        <f>'BASE METAS)'!FE351</f>
        <v>0</v>
      </c>
      <c r="BZ359" s="1">
        <f>'BASE METAS)'!FF351</f>
        <v>0</v>
      </c>
      <c r="CA359" s="1">
        <f>'BASE METAS)'!FG351</f>
        <v>0</v>
      </c>
      <c r="CB359" s="1">
        <f>'BASE METAS)'!FH351</f>
        <v>6</v>
      </c>
      <c r="CC359" s="1">
        <f>'BASE METAS)'!FI351</f>
        <v>0</v>
      </c>
      <c r="CD359" s="1">
        <f>'BASE METAS)'!FJ351</f>
        <v>6</v>
      </c>
      <c r="CE359" s="1">
        <f>'BASE METAS)'!FK351</f>
        <v>0</v>
      </c>
      <c r="CF359" s="1">
        <f>'BASE METAS)'!FL351</f>
        <v>2</v>
      </c>
      <c r="CG359" s="1">
        <f>'BASE METAS)'!FM351</f>
        <v>2</v>
      </c>
    </row>
    <row r="360" spans="1:85" ht="140.25" x14ac:dyDescent="0.25">
      <c r="A360" s="1">
        <f>'BASE METAS)'!A352</f>
        <v>0</v>
      </c>
      <c r="B360" s="7145"/>
      <c r="C360" s="7172"/>
      <c r="D360" s="5685"/>
      <c r="E360" s="7145"/>
      <c r="F360" s="5707"/>
      <c r="G360" s="5707"/>
      <c r="H360" s="5707"/>
      <c r="I360" s="5707"/>
      <c r="J360" s="5707"/>
      <c r="K360" s="5707"/>
      <c r="L360" s="5707"/>
      <c r="M360" s="5707"/>
      <c r="N360" s="5707"/>
      <c r="O360" s="5707"/>
      <c r="P360" s="5698"/>
      <c r="Q360" s="5698"/>
      <c r="R360" s="5698"/>
      <c r="S360" s="5698"/>
      <c r="T360" s="5698"/>
      <c r="U360" s="7727"/>
      <c r="V360" s="5698"/>
      <c r="W360" s="5695"/>
      <c r="X360" s="7145"/>
      <c r="Y360" s="458" t="str">
        <f>'BASE METAS)'!Y352</f>
        <v>03</v>
      </c>
      <c r="Z360" s="751" t="str">
        <f>'BASE METAS)'!Z352</f>
        <v>GESTIONAR BECAS ECONÓMICAS PARA LAS MUJERES CON CARRERA TRUNCA</v>
      </c>
      <c r="AA360" s="223" t="str">
        <f>'BASE METAS)'!AA352</f>
        <v>BECAS</v>
      </c>
      <c r="AB360" s="460">
        <f>'BASE METAS)'!AB352</f>
        <v>500</v>
      </c>
      <c r="AC360" s="822" t="str">
        <f>'BASE METAS)'!AC352</f>
        <v>0</v>
      </c>
      <c r="AD360" s="544">
        <f>'BASE METAS)'!AD352</f>
        <v>0</v>
      </c>
      <c r="AE360" s="822" t="str">
        <f>'BASE METAS)'!AE352</f>
        <v>250</v>
      </c>
      <c r="AF360" s="544">
        <f>'BASE METAS)'!AF352</f>
        <v>0.5</v>
      </c>
      <c r="AG360" s="821" t="str">
        <f>'BASE METAS)'!AG352</f>
        <v>0</v>
      </c>
      <c r="AH360" s="544">
        <f>'BASE METAS)'!AH352</f>
        <v>0</v>
      </c>
      <c r="AI360" s="821" t="str">
        <f>'BASE METAS)'!AI352</f>
        <v>250</v>
      </c>
      <c r="AJ360" s="545">
        <f>'BASE METAS)'!AJ352</f>
        <v>0.5</v>
      </c>
      <c r="AK360" s="191">
        <f>'BASE METAS)'!AK352</f>
        <v>1</v>
      </c>
      <c r="AL360" s="1026">
        <f>'BASE METAS)'!AL352</f>
        <v>3</v>
      </c>
      <c r="AM360" s="959" t="str">
        <f>'BASE METAS)'!AM352</f>
        <v xml:space="preserve">GESTIONAR BECAS PARA MUJERES </v>
      </c>
      <c r="AN360" s="959" t="str">
        <f>'BASE METAS)'!AN352</f>
        <v>MIDE EL NUMERO DE BECAS GESTIONADAS SOBRE EL NUMERO DE BECAS PROGRAMADAS</v>
      </c>
      <c r="AO360" s="970" t="str">
        <f>'BASE METAS)'!AU352</f>
        <v>DESEMPEÑO</v>
      </c>
      <c r="AP360" s="970" t="str">
        <f>'BASE METAS)'!AO352</f>
        <v xml:space="preserve">No. BECAS GESTIONADAS </v>
      </c>
      <c r="AQ360" s="970" t="str">
        <f>'BASE METAS)'!AP352</f>
        <v>No. BECAS PROGRAMADAS</v>
      </c>
      <c r="AR360" s="970">
        <f>'BASE METAS)'!AQ352</f>
        <v>100</v>
      </c>
      <c r="AS360" s="1078" t="str">
        <f>'BASE METAS)'!AR352</f>
        <v>BECAS</v>
      </c>
      <c r="AT360" s="970" t="str">
        <f>'BASE METAS)'!AS352</f>
        <v>EFICACIA</v>
      </c>
      <c r="AU360" s="1483">
        <f>'BASE METAS)'!BO352</f>
        <v>-250</v>
      </c>
      <c r="AV360" s="1">
        <f>'BASE METAS)'!BQ352</f>
        <v>500</v>
      </c>
      <c r="AW360" s="1">
        <f>'BASE METAS)'!BR352</f>
        <v>0</v>
      </c>
      <c r="AX360" s="1">
        <f>'BASE METAS)'!BS352</f>
        <v>250</v>
      </c>
      <c r="AY360" s="1">
        <f>'BASE METAS)'!BT352</f>
        <v>0</v>
      </c>
      <c r="AZ360" s="1">
        <f>'BASE METAS)'!BU352</f>
        <v>250</v>
      </c>
      <c r="BA360" s="1">
        <f>'BASE METAS)'!BV352</f>
        <v>0</v>
      </c>
      <c r="BB360" s="1">
        <f>'BASE METAS)'!BW352</f>
        <v>0</v>
      </c>
      <c r="BC360" s="1">
        <f>'BASE METAS)'!BX352</f>
        <v>500</v>
      </c>
      <c r="BD360" s="1">
        <f>'BASE METAS)'!BY352</f>
        <v>0</v>
      </c>
      <c r="BE360" s="1">
        <f>'BASE METAS)'!CG352</f>
        <v>0</v>
      </c>
      <c r="BF360" s="1">
        <f>'BASE METAS)'!CJ352</f>
        <v>0</v>
      </c>
      <c r="BG360" s="1">
        <f>'BASE METAS)'!CK352</f>
        <v>0</v>
      </c>
      <c r="BH360" s="1">
        <f>'BASE METAS)'!CL352</f>
        <v>0</v>
      </c>
      <c r="BI360" s="1">
        <f>'BASE METAS)'!CM352</f>
        <v>0</v>
      </c>
      <c r="BJ360" s="1">
        <f>'BASE METAS)'!CN352</f>
        <v>0</v>
      </c>
      <c r="BK360" s="1">
        <f>'BASE METAS)'!CO352</f>
        <v>0</v>
      </c>
      <c r="BL360" s="1">
        <f>'BASE METAS)'!CP352</f>
        <v>0</v>
      </c>
      <c r="BM360" s="1">
        <f>'BASE METAS)'!CQ352</f>
        <v>0</v>
      </c>
      <c r="BN360" s="1">
        <f>'BASE METAS)'!CR352</f>
        <v>0</v>
      </c>
      <c r="BO360" s="1">
        <f>'BASE METAS)'!CS352</f>
        <v>0</v>
      </c>
      <c r="BP360" s="1">
        <f>'BASE METAS)'!CT352</f>
        <v>0</v>
      </c>
      <c r="BQ360" s="1">
        <f>'BASE METAS)'!CU352</f>
        <v>0</v>
      </c>
      <c r="BR360" s="1">
        <f>'BASE METAS)'!CV352</f>
        <v>0</v>
      </c>
      <c r="BS360" s="1">
        <f>'BASE METAS)'!CW352</f>
        <v>0</v>
      </c>
      <c r="BT360" s="1">
        <f>'BASE METAS)'!CX352</f>
        <v>0</v>
      </c>
      <c r="BU360" s="1">
        <f>'BASE METAS)'!FA352</f>
        <v>500</v>
      </c>
      <c r="BV360" s="1">
        <f>'BASE METAS)'!FB352</f>
        <v>0</v>
      </c>
      <c r="BW360" s="1">
        <f>'BASE METAS)'!FC352</f>
        <v>0</v>
      </c>
      <c r="BX360" s="1">
        <f>'BASE METAS)'!FD352</f>
        <v>0</v>
      </c>
      <c r="BY360" s="1">
        <f>'BASE METAS)'!FE352</f>
        <v>0</v>
      </c>
      <c r="BZ360" s="1">
        <f>'BASE METAS)'!FF352</f>
        <v>0</v>
      </c>
      <c r="CA360" s="1">
        <f>'BASE METAS)'!FG352</f>
        <v>0</v>
      </c>
      <c r="CB360" s="1">
        <f>'BASE METAS)'!FH352</f>
        <v>500</v>
      </c>
      <c r="CC360" s="1">
        <f>'BASE METAS)'!FI352</f>
        <v>0</v>
      </c>
      <c r="CD360" s="1">
        <f>'BASE METAS)'!FJ352</f>
        <v>500</v>
      </c>
      <c r="CE360" s="1">
        <f>'BASE METAS)'!FK352</f>
        <v>0</v>
      </c>
      <c r="CF360" s="1">
        <f>'BASE METAS)'!FL352</f>
        <v>0</v>
      </c>
      <c r="CG360" s="1">
        <f>'BASE METAS)'!FM352</f>
        <v>0</v>
      </c>
    </row>
    <row r="361" spans="1:85" ht="178.5" x14ac:dyDescent="0.25">
      <c r="A361" s="1">
        <f>'BASE METAS)'!A353</f>
        <v>0</v>
      </c>
      <c r="B361" s="7145"/>
      <c r="C361" s="7172"/>
      <c r="D361" s="5685"/>
      <c r="E361" s="7145"/>
      <c r="F361" s="5707"/>
      <c r="G361" s="5707"/>
      <c r="H361" s="5707"/>
      <c r="I361" s="5707"/>
      <c r="J361" s="5707"/>
      <c r="K361" s="5707"/>
      <c r="L361" s="5707"/>
      <c r="M361" s="5707"/>
      <c r="N361" s="5707"/>
      <c r="O361" s="5707"/>
      <c r="P361" s="5698"/>
      <c r="Q361" s="5698"/>
      <c r="R361" s="5698"/>
      <c r="S361" s="5698"/>
      <c r="T361" s="5698"/>
      <c r="U361" s="7727"/>
      <c r="V361" s="5698"/>
      <c r="W361" s="5695"/>
      <c r="X361" s="7145"/>
      <c r="Y361" s="458" t="str">
        <f>'BASE METAS)'!Y353</f>
        <v>04</v>
      </c>
      <c r="Z361" s="751" t="str">
        <f>'BASE METAS)'!Z353</f>
        <v>GESTIONAR Y FIRMAR CONVENIOS CON LAS EMPRESAS LOCALES PARA OTORGAR DESCUENTOS</v>
      </c>
      <c r="AA361" s="223" t="str">
        <f>'BASE METAS)'!AA353</f>
        <v>CONVENIOS</v>
      </c>
      <c r="AB361" s="460">
        <f>'BASE METAS)'!AB353</f>
        <v>200</v>
      </c>
      <c r="AC361" s="822" t="str">
        <f>'BASE METAS)'!AC353</f>
        <v>50</v>
      </c>
      <c r="AD361" s="544">
        <f>'BASE METAS)'!AD353</f>
        <v>0.25</v>
      </c>
      <c r="AE361" s="822" t="str">
        <f>'BASE METAS)'!AE353</f>
        <v>150</v>
      </c>
      <c r="AF361" s="544">
        <f>'BASE METAS)'!AF353</f>
        <v>0.75</v>
      </c>
      <c r="AG361" s="821" t="str">
        <f>'BASE METAS)'!AG353</f>
        <v>0</v>
      </c>
      <c r="AH361" s="544">
        <f>'BASE METAS)'!AH353</f>
        <v>0</v>
      </c>
      <c r="AI361" s="821" t="str">
        <f>'BASE METAS)'!AI353</f>
        <v>0</v>
      </c>
      <c r="AJ361" s="545">
        <f>'BASE METAS)'!AJ353</f>
        <v>0</v>
      </c>
      <c r="AK361" s="191">
        <f>'BASE METAS)'!AK353</f>
        <v>1</v>
      </c>
      <c r="AL361" s="1026">
        <f>'BASE METAS)'!AL353</f>
        <v>4</v>
      </c>
      <c r="AM361" s="959" t="str">
        <f>'BASE METAS)'!AM353</f>
        <v xml:space="preserve">GESTION DE CONVENIOS  </v>
      </c>
      <c r="AN361" s="959" t="str">
        <f>'BASE METAS)'!AN353</f>
        <v>MIDE EL NUMERO DE CONVENIOS FIRMADOS SOBRE EL NUMERO DE CONVENIOS PROGRAMADOS</v>
      </c>
      <c r="AO361" s="970" t="str">
        <f>'BASE METAS)'!AU353</f>
        <v>DESEMPEÑO</v>
      </c>
      <c r="AP361" s="970" t="str">
        <f>'BASE METAS)'!AO353</f>
        <v xml:space="preserve">No. CONVENIOS FIRMADOS </v>
      </c>
      <c r="AQ361" s="970" t="str">
        <f>'BASE METAS)'!AP353</f>
        <v>No. CONVENIOS PROGRAMADOS</v>
      </c>
      <c r="AR361" s="970">
        <f>'BASE METAS)'!AQ353</f>
        <v>100</v>
      </c>
      <c r="AS361" s="1078" t="str">
        <f>'BASE METAS)'!AR353</f>
        <v>CONVENIOS</v>
      </c>
      <c r="AT361" s="970" t="str">
        <f>'BASE METAS)'!AS353</f>
        <v>EFICACIA</v>
      </c>
      <c r="AU361" s="1483">
        <f>'BASE METAS)'!BO353</f>
        <v>0</v>
      </c>
      <c r="AV361" s="1">
        <f>'BASE METAS)'!BQ353</f>
        <v>200</v>
      </c>
      <c r="AW361" s="1">
        <f>'BASE METAS)'!BR353</f>
        <v>0</v>
      </c>
      <c r="AX361" s="1">
        <f>'BASE METAS)'!BS353</f>
        <v>150</v>
      </c>
      <c r="AY361" s="1">
        <f>'BASE METAS)'!BT353</f>
        <v>202</v>
      </c>
      <c r="AZ361" s="1">
        <f>'BASE METAS)'!BU353</f>
        <v>-52</v>
      </c>
      <c r="BA361" s="1">
        <f>'BASE METAS)'!BV353</f>
        <v>1.3466666666666667</v>
      </c>
      <c r="BB361" s="1">
        <f>'BASE METAS)'!BW353</f>
        <v>202</v>
      </c>
      <c r="BC361" s="1">
        <f>'BASE METAS)'!BX353</f>
        <v>-2</v>
      </c>
      <c r="BD361" s="1">
        <f>'BASE METAS)'!BY353</f>
        <v>1.01</v>
      </c>
      <c r="BE361" s="1">
        <f>'BASE METAS)'!CG353</f>
        <v>0</v>
      </c>
      <c r="BF361" s="1">
        <f>'BASE METAS)'!CJ353</f>
        <v>0</v>
      </c>
      <c r="BG361" s="1">
        <f>'BASE METAS)'!CK353</f>
        <v>0</v>
      </c>
      <c r="BH361" s="1">
        <f>'BASE METAS)'!CL353</f>
        <v>0</v>
      </c>
      <c r="BI361" s="1">
        <f>'BASE METAS)'!CM353</f>
        <v>0</v>
      </c>
      <c r="BJ361" s="1">
        <f>'BASE METAS)'!CN353</f>
        <v>0</v>
      </c>
      <c r="BK361" s="1">
        <f>'BASE METAS)'!CO353</f>
        <v>50</v>
      </c>
      <c r="BL361" s="1">
        <f>'BASE METAS)'!CP353</f>
        <v>0</v>
      </c>
      <c r="BM361" s="1">
        <f>'BASE METAS)'!CQ353</f>
        <v>0</v>
      </c>
      <c r="BN361" s="1">
        <f>'BASE METAS)'!CR353</f>
        <v>0</v>
      </c>
      <c r="BO361" s="1">
        <f>'BASE METAS)'!CS353</f>
        <v>0</v>
      </c>
      <c r="BP361" s="1">
        <f>'BASE METAS)'!CT353</f>
        <v>0</v>
      </c>
      <c r="BQ361" s="1">
        <f>'BASE METAS)'!CU353</f>
        <v>0</v>
      </c>
      <c r="BR361" s="1">
        <f>'BASE METAS)'!CV353</f>
        <v>0</v>
      </c>
      <c r="BS361" s="1">
        <f>'BASE METAS)'!CW353</f>
        <v>0</v>
      </c>
      <c r="BT361" s="1">
        <f>'BASE METAS)'!CX353</f>
        <v>0</v>
      </c>
      <c r="BU361" s="1">
        <f>'BASE METAS)'!FA353</f>
        <v>200</v>
      </c>
      <c r="BV361" s="1">
        <f>'BASE METAS)'!FB353</f>
        <v>0</v>
      </c>
      <c r="BW361" s="1">
        <f>'BASE METAS)'!FC353</f>
        <v>50</v>
      </c>
      <c r="BX361" s="1">
        <f>'BASE METAS)'!FD353</f>
        <v>100</v>
      </c>
      <c r="BY361" s="1">
        <f>'BASE METAS)'!FE353</f>
        <v>50</v>
      </c>
      <c r="BZ361" s="1">
        <f>'BASE METAS)'!FF353</f>
        <v>0</v>
      </c>
      <c r="CA361" s="1">
        <f>'BASE METAS)'!FG353</f>
        <v>100</v>
      </c>
      <c r="CB361" s="1">
        <f>'BASE METAS)'!FH353</f>
        <v>100</v>
      </c>
      <c r="CC361" s="1">
        <f>'BASE METAS)'!FI353</f>
        <v>0.5</v>
      </c>
      <c r="CD361" s="1">
        <f>'BASE METAS)'!FJ353</f>
        <v>200</v>
      </c>
      <c r="CE361" s="1">
        <f>'BASE METAS)'!FK353</f>
        <v>0</v>
      </c>
      <c r="CF361" s="1">
        <f>'BASE METAS)'!FL353</f>
        <v>100</v>
      </c>
      <c r="CG361" s="1">
        <f>'BASE METAS)'!FM353</f>
        <v>102</v>
      </c>
    </row>
    <row r="362" spans="1:85" ht="114.75" x14ac:dyDescent="0.25">
      <c r="A362" s="1">
        <f>'BASE METAS)'!A354</f>
        <v>0</v>
      </c>
      <c r="B362" s="7145"/>
      <c r="C362" s="7172"/>
      <c r="D362" s="5685"/>
      <c r="E362" s="7145"/>
      <c r="F362" s="5707"/>
      <c r="G362" s="5707"/>
      <c r="H362" s="5707"/>
      <c r="I362" s="5707"/>
      <c r="J362" s="5707"/>
      <c r="K362" s="5707"/>
      <c r="L362" s="5707"/>
      <c r="M362" s="5707"/>
      <c r="N362" s="5707"/>
      <c r="O362" s="5707"/>
      <c r="P362" s="5698"/>
      <c r="Q362" s="5698"/>
      <c r="R362" s="5698"/>
      <c r="S362" s="5698"/>
      <c r="T362" s="5698"/>
      <c r="U362" s="7727"/>
      <c r="V362" s="5698"/>
      <c r="W362" s="5695"/>
      <c r="X362" s="7145"/>
      <c r="Y362" s="458" t="str">
        <f>'BASE METAS)'!Y354</f>
        <v>05</v>
      </c>
      <c r="Z362" s="751" t="str">
        <f>'BASE METAS)'!Z354</f>
        <v>OTORGAR TARJETAS PARA EL DESARROLLO DE LAS MUJERES</v>
      </c>
      <c r="AA362" s="223" t="str">
        <f>'BASE METAS)'!AA354</f>
        <v>TARJETAS</v>
      </c>
      <c r="AB362" s="460">
        <f>'BASE METAS)'!AB354</f>
        <v>45000</v>
      </c>
      <c r="AC362" s="822" t="str">
        <f>'BASE METAS)'!AC354</f>
        <v>11250</v>
      </c>
      <c r="AD362" s="544">
        <f>'BASE METAS)'!AD354</f>
        <v>0.25</v>
      </c>
      <c r="AE362" s="822" t="str">
        <f>'BASE METAS)'!AE354</f>
        <v>11250</v>
      </c>
      <c r="AF362" s="544">
        <f>'BASE METAS)'!AF354</f>
        <v>0.25</v>
      </c>
      <c r="AG362" s="822" t="str">
        <f>'BASE METAS)'!AG354</f>
        <v>11250</v>
      </c>
      <c r="AH362" s="544">
        <f>'BASE METAS)'!AH354</f>
        <v>0.25</v>
      </c>
      <c r="AI362" s="822" t="str">
        <f>'BASE METAS)'!AI354</f>
        <v>11250</v>
      </c>
      <c r="AJ362" s="545">
        <f>'BASE METAS)'!AJ354</f>
        <v>0.25</v>
      </c>
      <c r="AK362" s="191">
        <f>'BASE METAS)'!AK354</f>
        <v>1</v>
      </c>
      <c r="AL362" s="1026">
        <f>'BASE METAS)'!AL354</f>
        <v>5</v>
      </c>
      <c r="AM362" s="970" t="str">
        <f>'BASE METAS)'!AM354</f>
        <v xml:space="preserve">APOYOS Y DESCUENTOS PARA LAS MUJERES </v>
      </c>
      <c r="AN362" s="970" t="str">
        <f>'BASE METAS)'!AN354</f>
        <v>MIDE EL NUMERO DE MUJERES BENEFICIADAS A TRAVES DE LA ENTREGA DE LA TARJETA SOBRE EL NUMERO DE TARJETAS PROGRAMADAS</v>
      </c>
      <c r="AO362" s="970" t="str">
        <f>'BASE METAS)'!AU354</f>
        <v>DESEMPEÑO</v>
      </c>
      <c r="AP362" s="970" t="str">
        <f>'BASE METAS)'!AO354</f>
        <v>No. TARJETAS ENTREGADAS</v>
      </c>
      <c r="AQ362" s="970" t="str">
        <f>'BASE METAS)'!AP354</f>
        <v>NO. TARJETAS PROGRAMADAS</v>
      </c>
      <c r="AR362" s="970">
        <f>'BASE METAS)'!AQ354</f>
        <v>100</v>
      </c>
      <c r="AS362" s="1078" t="str">
        <f>'BASE METAS)'!AR354</f>
        <v>TARJETAS</v>
      </c>
      <c r="AT362" s="970" t="str">
        <f>'BASE METAS)'!AS354</f>
        <v>EFICACIA</v>
      </c>
      <c r="AU362" s="1483">
        <f>'BASE METAS)'!BO354</f>
        <v>0</v>
      </c>
      <c r="AV362" s="1">
        <f>'BASE METAS)'!BQ354</f>
        <v>45000</v>
      </c>
      <c r="AW362" s="1">
        <f>'BASE METAS)'!BR354</f>
        <v>0</v>
      </c>
      <c r="AX362" s="1">
        <f>'BASE METAS)'!BS354</f>
        <v>11250</v>
      </c>
      <c r="AY362" s="1">
        <f>'BASE METAS)'!BT354</f>
        <v>0</v>
      </c>
      <c r="AZ362" s="1">
        <f>'BASE METAS)'!BU354</f>
        <v>11250</v>
      </c>
      <c r="BA362" s="1">
        <f>'BASE METAS)'!BV354</f>
        <v>0</v>
      </c>
      <c r="BB362" s="1">
        <f>'BASE METAS)'!BW354</f>
        <v>0</v>
      </c>
      <c r="BC362" s="1">
        <f>'BASE METAS)'!BX354</f>
        <v>45000</v>
      </c>
      <c r="BD362" s="1">
        <f>'BASE METAS)'!BY354</f>
        <v>0</v>
      </c>
      <c r="BE362" s="1">
        <f>'BASE METAS)'!CG354</f>
        <v>0</v>
      </c>
      <c r="BF362" s="1">
        <f>'BASE METAS)'!CJ354</f>
        <v>0</v>
      </c>
      <c r="BG362" s="1">
        <f>'BASE METAS)'!CK354</f>
        <v>0</v>
      </c>
      <c r="BH362" s="1">
        <f>'BASE METAS)'!CL354</f>
        <v>0</v>
      </c>
      <c r="BI362" s="1">
        <f>'BASE METAS)'!CM354</f>
        <v>0</v>
      </c>
      <c r="BJ362" s="1">
        <f>'BASE METAS)'!CN354</f>
        <v>0</v>
      </c>
      <c r="BK362" s="1">
        <f>'BASE METAS)'!CO354</f>
        <v>11250</v>
      </c>
      <c r="BL362" s="1">
        <f>'BASE METAS)'!CP354</f>
        <v>0</v>
      </c>
      <c r="BM362" s="1">
        <f>'BASE METAS)'!CQ354</f>
        <v>0</v>
      </c>
      <c r="BN362" s="1">
        <f>'BASE METAS)'!CR354</f>
        <v>0</v>
      </c>
      <c r="BO362" s="1">
        <f>'BASE METAS)'!CS354</f>
        <v>0</v>
      </c>
      <c r="BP362" s="1">
        <f>'BASE METAS)'!CT354</f>
        <v>0</v>
      </c>
      <c r="BQ362" s="1">
        <f>'BASE METAS)'!CU354</f>
        <v>0</v>
      </c>
      <c r="BR362" s="1">
        <f>'BASE METAS)'!CV354</f>
        <v>0</v>
      </c>
      <c r="BS362" s="1">
        <f>'BASE METAS)'!CW354</f>
        <v>0</v>
      </c>
      <c r="BT362" s="1">
        <f>'BASE METAS)'!CX354</f>
        <v>0</v>
      </c>
      <c r="BU362" s="1">
        <f>'BASE METAS)'!FA354</f>
        <v>45000</v>
      </c>
      <c r="BV362" s="1">
        <f>'BASE METAS)'!FB354</f>
        <v>0</v>
      </c>
      <c r="BW362" s="1">
        <f>'BASE METAS)'!FC354</f>
        <v>0</v>
      </c>
      <c r="BX362" s="1">
        <f>'BASE METAS)'!FD354</f>
        <v>0</v>
      </c>
      <c r="BY362" s="1">
        <f>'BASE METAS)'!FE354</f>
        <v>0</v>
      </c>
      <c r="BZ362" s="1">
        <f>'BASE METAS)'!FF354</f>
        <v>0</v>
      </c>
      <c r="CA362" s="1">
        <f>'BASE METAS)'!FG354</f>
        <v>0</v>
      </c>
      <c r="CB362" s="1">
        <f>'BASE METAS)'!FH354</f>
        <v>45000</v>
      </c>
      <c r="CC362" s="1">
        <f>'BASE METAS)'!FI354</f>
        <v>0</v>
      </c>
      <c r="CD362" s="1">
        <f>'BASE METAS)'!FJ354</f>
        <v>45000</v>
      </c>
      <c r="CE362" s="1">
        <f>'BASE METAS)'!FK354</f>
        <v>0</v>
      </c>
      <c r="CF362" s="1">
        <f>'BASE METAS)'!FL354</f>
        <v>0</v>
      </c>
      <c r="CG362" s="1">
        <f>'BASE METAS)'!FM354</f>
        <v>0</v>
      </c>
    </row>
    <row r="363" spans="1:85" ht="102" x14ac:dyDescent="0.25">
      <c r="A363" s="1">
        <f>'BASE METAS)'!A355</f>
        <v>0</v>
      </c>
      <c r="B363" s="7145"/>
      <c r="C363" s="7172"/>
      <c r="D363" s="5685"/>
      <c r="E363" s="7145"/>
      <c r="F363" s="5707"/>
      <c r="G363" s="5707"/>
      <c r="H363" s="5707"/>
      <c r="I363" s="5707"/>
      <c r="J363" s="5707"/>
      <c r="K363" s="5707"/>
      <c r="L363" s="5707"/>
      <c r="M363" s="5707"/>
      <c r="N363" s="5707"/>
      <c r="O363" s="5707"/>
      <c r="P363" s="5698"/>
      <c r="Q363" s="5698"/>
      <c r="R363" s="5698"/>
      <c r="S363" s="5698"/>
      <c r="T363" s="5698"/>
      <c r="U363" s="7727"/>
      <c r="V363" s="5698"/>
      <c r="W363" s="5695"/>
      <c r="X363" s="7145"/>
      <c r="Y363" s="458" t="str">
        <f>'BASE METAS)'!Y355</f>
        <v>06</v>
      </c>
      <c r="Z363" s="751" t="str">
        <f>'BASE METAS)'!Z355</f>
        <v>IMPARTIR TALLERES DE ECONOMÍA DOMÉSTICA</v>
      </c>
      <c r="AA363" s="224" t="str">
        <f>'BASE METAS)'!AA355</f>
        <v>TALLER</v>
      </c>
      <c r="AB363" s="460">
        <f>'BASE METAS)'!AB355</f>
        <v>120</v>
      </c>
      <c r="AC363" s="822" t="str">
        <f>'BASE METAS)'!AC355</f>
        <v>30</v>
      </c>
      <c r="AD363" s="544">
        <f>'BASE METAS)'!AD355</f>
        <v>0.25</v>
      </c>
      <c r="AE363" s="822" t="str">
        <f>'BASE METAS)'!AE355</f>
        <v>30</v>
      </c>
      <c r="AF363" s="544">
        <f>'BASE METAS)'!AF355</f>
        <v>0.25</v>
      </c>
      <c r="AG363" s="822" t="str">
        <f>'BASE METAS)'!AG355</f>
        <v>30</v>
      </c>
      <c r="AH363" s="544">
        <f>'BASE METAS)'!AH355</f>
        <v>0.25</v>
      </c>
      <c r="AI363" s="822" t="str">
        <f>'BASE METAS)'!AI355</f>
        <v>30</v>
      </c>
      <c r="AJ363" s="545">
        <f>'BASE METAS)'!AJ355</f>
        <v>0.25</v>
      </c>
      <c r="AK363" s="191">
        <f>'BASE METAS)'!AK355</f>
        <v>1</v>
      </c>
      <c r="AL363" s="1102" t="str">
        <f>'BASE METAS)'!AL355</f>
        <v>6</v>
      </c>
      <c r="AM363" s="970" t="str">
        <f>'BASE METAS)'!AM355</f>
        <v xml:space="preserve">TALLERES ECONOMIA DOMESTICA  </v>
      </c>
      <c r="AN363" s="970" t="str">
        <f>'BASE METAS)'!AN355</f>
        <v>MIDE EL NUMERO DE TALLERES IMPARTIDOS SOBRE EL NUMERO   DE  TALLERES PROGRAMADOS</v>
      </c>
      <c r="AO363" s="970" t="str">
        <f>'BASE METAS)'!AU355</f>
        <v>DESEMPEÑO</v>
      </c>
      <c r="AP363" s="970" t="str">
        <f>'BASE METAS)'!AO355</f>
        <v>No. TALLERES IMPARTIDOS</v>
      </c>
      <c r="AQ363" s="970" t="str">
        <f>'BASE METAS)'!AP355</f>
        <v>No. TALLERES PROGRAMADOS</v>
      </c>
      <c r="AR363" s="970">
        <f>'BASE METAS)'!AQ355</f>
        <v>100</v>
      </c>
      <c r="AS363" s="1078" t="str">
        <f>'BASE METAS)'!AR355</f>
        <v>TALLERES</v>
      </c>
      <c r="AT363" s="970" t="str">
        <f>'BASE METAS)'!AS355</f>
        <v>EFICACIA</v>
      </c>
      <c r="AU363" s="1483">
        <f>'BASE METAS)'!BO355</f>
        <v>0</v>
      </c>
      <c r="AV363" s="1">
        <f>'BASE METAS)'!BQ355</f>
        <v>120</v>
      </c>
      <c r="AW363" s="1">
        <f>'BASE METAS)'!BR355</f>
        <v>0</v>
      </c>
      <c r="AX363" s="1">
        <f>'BASE METAS)'!BS355</f>
        <v>30</v>
      </c>
      <c r="AY363" s="1">
        <f>'BASE METAS)'!BT355</f>
        <v>75</v>
      </c>
      <c r="AZ363" s="1">
        <f>'BASE METAS)'!BU355</f>
        <v>-45</v>
      </c>
      <c r="BA363" s="1">
        <f>'BASE METAS)'!BV355</f>
        <v>2.5</v>
      </c>
      <c r="BB363" s="1">
        <f>'BASE METAS)'!BW355</f>
        <v>108</v>
      </c>
      <c r="BC363" s="1">
        <f>'BASE METAS)'!BX355</f>
        <v>12</v>
      </c>
      <c r="BD363" s="1">
        <f>'BASE METAS)'!BY355</f>
        <v>0.9</v>
      </c>
      <c r="BE363" s="1">
        <f>'BASE METAS)'!CG355</f>
        <v>33</v>
      </c>
      <c r="BF363" s="1">
        <f>'BASE METAS)'!CJ355</f>
        <v>0</v>
      </c>
      <c r="BG363" s="1">
        <f>'BASE METAS)'!CK355</f>
        <v>0</v>
      </c>
      <c r="BH363" s="1">
        <f>'BASE METAS)'!CL355</f>
        <v>0</v>
      </c>
      <c r="BI363" s="1">
        <f>'BASE METAS)'!CM355</f>
        <v>10</v>
      </c>
      <c r="BJ363" s="1">
        <f>'BASE METAS)'!CN355</f>
        <v>10</v>
      </c>
      <c r="BK363" s="1">
        <f>'BASE METAS)'!CO355</f>
        <v>10</v>
      </c>
      <c r="BL363" s="1">
        <f>'BASE METAS)'!CP355</f>
        <v>0</v>
      </c>
      <c r="BM363" s="1">
        <f>'BASE METAS)'!CQ355</f>
        <v>0</v>
      </c>
      <c r="BN363" s="1">
        <f>'BASE METAS)'!CR355</f>
        <v>0</v>
      </c>
      <c r="BO363" s="1">
        <f>'BASE METAS)'!CS355</f>
        <v>0</v>
      </c>
      <c r="BP363" s="1">
        <f>'BASE METAS)'!CT355</f>
        <v>0</v>
      </c>
      <c r="BQ363" s="1">
        <f>'BASE METAS)'!CU355</f>
        <v>0</v>
      </c>
      <c r="BR363" s="1">
        <f>'BASE METAS)'!CV355</f>
        <v>0</v>
      </c>
      <c r="BS363" s="1">
        <f>'BASE METAS)'!CW355</f>
        <v>0</v>
      </c>
      <c r="BT363" s="1">
        <f>'BASE METAS)'!CX355</f>
        <v>0</v>
      </c>
      <c r="BU363" s="1">
        <f>'BASE METAS)'!FA355</f>
        <v>120</v>
      </c>
      <c r="BV363" s="1">
        <f>'BASE METAS)'!FB355</f>
        <v>0</v>
      </c>
      <c r="BW363" s="1">
        <f>'BASE METAS)'!FC355</f>
        <v>10</v>
      </c>
      <c r="BX363" s="1">
        <f>'BASE METAS)'!FD355</f>
        <v>16</v>
      </c>
      <c r="BY363" s="1">
        <f>'BASE METAS)'!FE355</f>
        <v>6</v>
      </c>
      <c r="BZ363" s="1">
        <f>'BASE METAS)'!FF355</f>
        <v>1.6</v>
      </c>
      <c r="CA363" s="1">
        <f>'BASE METAS)'!FG355</f>
        <v>49</v>
      </c>
      <c r="CB363" s="1">
        <f>'BASE METAS)'!FH355</f>
        <v>71</v>
      </c>
      <c r="CC363" s="1">
        <f>'BASE METAS)'!FI355</f>
        <v>0.40833333333333333</v>
      </c>
      <c r="CD363" s="1">
        <f>'BASE METAS)'!FJ355</f>
        <v>120</v>
      </c>
      <c r="CE363" s="1">
        <f>'BASE METAS)'!FK355</f>
        <v>0</v>
      </c>
      <c r="CF363" s="1">
        <f>'BASE METAS)'!FL355</f>
        <v>10</v>
      </c>
      <c r="CG363" s="1">
        <f>'BASE METAS)'!FM355</f>
        <v>37</v>
      </c>
    </row>
    <row r="364" spans="1:85" ht="229.5" x14ac:dyDescent="0.25">
      <c r="A364" s="1">
        <f>'BASE METAS)'!A356</f>
        <v>0</v>
      </c>
      <c r="B364" s="7145"/>
      <c r="C364" s="7172"/>
      <c r="D364" s="5685"/>
      <c r="E364" s="7145"/>
      <c r="F364" s="5707"/>
      <c r="G364" s="5707"/>
      <c r="H364" s="5707"/>
      <c r="I364" s="5707"/>
      <c r="J364" s="5707"/>
      <c r="K364" s="5707"/>
      <c r="L364" s="5707"/>
      <c r="M364" s="5707"/>
      <c r="N364" s="5707"/>
      <c r="O364" s="5707"/>
      <c r="P364" s="5698"/>
      <c r="Q364" s="5698"/>
      <c r="R364" s="5698"/>
      <c r="S364" s="5698"/>
      <c r="T364" s="5698"/>
      <c r="U364" s="7727"/>
      <c r="V364" s="5698"/>
      <c r="W364" s="5695"/>
      <c r="X364" s="7145"/>
      <c r="Y364" s="458" t="str">
        <f>'BASE METAS)'!Y356</f>
        <v>07</v>
      </c>
      <c r="Z364" s="751" t="str">
        <f>'BASE METAS)'!Z356</f>
        <v>OTORGAR CANASTAS ALIMENTARIAS PARA LAS MADRES SOLTERAS Y JEFAS DE FAMILIA DE 12 A 59 AÑOS DE EDAD</v>
      </c>
      <c r="AA364" s="223" t="str">
        <f>'BASE METAS)'!AA356</f>
        <v>CANASTAS</v>
      </c>
      <c r="AB364" s="460">
        <f>'BASE METAS)'!AB356</f>
        <v>12000</v>
      </c>
      <c r="AC364" s="822" t="str">
        <f>'BASE METAS)'!AC356</f>
        <v>3000</v>
      </c>
      <c r="AD364" s="544">
        <f>'BASE METAS)'!AD356</f>
        <v>0.25</v>
      </c>
      <c r="AE364" s="822" t="str">
        <f>'BASE METAS)'!AE356</f>
        <v>3000</v>
      </c>
      <c r="AF364" s="544">
        <f>'BASE METAS)'!AF356</f>
        <v>0.25</v>
      </c>
      <c r="AG364" s="821" t="str">
        <f>'BASE METAS)'!AG356</f>
        <v>3000</v>
      </c>
      <c r="AH364" s="544">
        <f>'BASE METAS)'!AH356</f>
        <v>0.25</v>
      </c>
      <c r="AI364" s="821" t="str">
        <f>'BASE METAS)'!AI356</f>
        <v>3000</v>
      </c>
      <c r="AJ364" s="545">
        <f>'BASE METAS)'!AJ356</f>
        <v>0.25</v>
      </c>
      <c r="AK364" s="191">
        <f>'BASE METAS)'!AK356</f>
        <v>1</v>
      </c>
      <c r="AL364" s="1026">
        <f>'BASE METAS)'!AL356</f>
        <v>7</v>
      </c>
      <c r="AM364" s="970" t="str">
        <f>'BASE METAS)'!AM356</f>
        <v>APOYOS ALIMENTARIOS PARA MUJERES</v>
      </c>
      <c r="AN364" s="970" t="str">
        <f>'BASE METAS)'!AN356</f>
        <v>MIDE EL NÚMERO DE CANASTAS ALIMENTARIAS OTORGADAS SOBRE EL NÚMERO DE CANASTAS PROGRAMADAS</v>
      </c>
      <c r="AO364" s="970" t="str">
        <f>'BASE METAS)'!AU356</f>
        <v>DESEMPEÑO</v>
      </c>
      <c r="AP364" s="970" t="str">
        <f>'BASE METAS)'!AO356</f>
        <v>No. CANASTAS ALIMENTARIAS ENTREGADAS</v>
      </c>
      <c r="AQ364" s="970" t="str">
        <f>'BASE METAS)'!AP356</f>
        <v>No. CANASTAS ALIMENTARIAS PROGRAMADAS</v>
      </c>
      <c r="AR364" s="970">
        <f>'BASE METAS)'!AQ356</f>
        <v>100</v>
      </c>
      <c r="AS364" s="1078" t="str">
        <f>'BASE METAS)'!AR356</f>
        <v>CANASTAS</v>
      </c>
      <c r="AT364" s="1018" t="str">
        <f>'BASE METAS)'!AS356</f>
        <v>EFICACIA</v>
      </c>
      <c r="AU364" s="1483">
        <f>'BASE METAS)'!BO356</f>
        <v>0</v>
      </c>
      <c r="AV364" s="1">
        <f>'BASE METAS)'!BQ356</f>
        <v>12000</v>
      </c>
      <c r="AW364" s="1">
        <f>'BASE METAS)'!BR356</f>
        <v>0</v>
      </c>
      <c r="AX364" s="1">
        <f>'BASE METAS)'!BS356</f>
        <v>3000</v>
      </c>
      <c r="AY364" s="1">
        <f>'BASE METAS)'!BT356</f>
        <v>0</v>
      </c>
      <c r="AZ364" s="1">
        <f>'BASE METAS)'!BU356</f>
        <v>3000</v>
      </c>
      <c r="BA364" s="1">
        <f>'BASE METAS)'!BV356</f>
        <v>0</v>
      </c>
      <c r="BB364" s="1">
        <f>'BASE METAS)'!BW356</f>
        <v>0</v>
      </c>
      <c r="BC364" s="1">
        <f>'BASE METAS)'!BX356</f>
        <v>12000</v>
      </c>
      <c r="BD364" s="1">
        <f>'BASE METAS)'!BY356</f>
        <v>0</v>
      </c>
      <c r="BE364" s="1">
        <f>'BASE METAS)'!CG356</f>
        <v>0</v>
      </c>
      <c r="BF364" s="1">
        <f>'BASE METAS)'!CJ356</f>
        <v>0</v>
      </c>
      <c r="BG364" s="1">
        <f>'BASE METAS)'!CK356</f>
        <v>0</v>
      </c>
      <c r="BH364" s="1">
        <f>'BASE METAS)'!CL356</f>
        <v>0</v>
      </c>
      <c r="BI364" s="1">
        <f>'BASE METAS)'!CM356</f>
        <v>0</v>
      </c>
      <c r="BJ364" s="1">
        <f>'BASE METAS)'!CN356</f>
        <v>0</v>
      </c>
      <c r="BK364" s="1">
        <f>'BASE METAS)'!CO356</f>
        <v>3000</v>
      </c>
      <c r="BL364" s="1">
        <f>'BASE METAS)'!CP356</f>
        <v>0</v>
      </c>
      <c r="BM364" s="1">
        <f>'BASE METAS)'!CQ356</f>
        <v>0</v>
      </c>
      <c r="BN364" s="1">
        <f>'BASE METAS)'!CR356</f>
        <v>0</v>
      </c>
      <c r="BO364" s="1">
        <f>'BASE METAS)'!CS356</f>
        <v>0</v>
      </c>
      <c r="BP364" s="1">
        <f>'BASE METAS)'!CT356</f>
        <v>0</v>
      </c>
      <c r="BQ364" s="1">
        <f>'BASE METAS)'!CU356</f>
        <v>0</v>
      </c>
      <c r="BR364" s="1">
        <f>'BASE METAS)'!CV356</f>
        <v>0</v>
      </c>
      <c r="BS364" s="1">
        <f>'BASE METAS)'!CW356</f>
        <v>0</v>
      </c>
      <c r="BT364" s="1">
        <f>'BASE METAS)'!CX356</f>
        <v>0</v>
      </c>
      <c r="BU364" s="1">
        <f>'BASE METAS)'!FA356</f>
        <v>12000</v>
      </c>
      <c r="BV364" s="1">
        <f>'BASE METAS)'!FB356</f>
        <v>0</v>
      </c>
      <c r="BW364" s="1">
        <f>'BASE METAS)'!FC356</f>
        <v>0</v>
      </c>
      <c r="BX364" s="1">
        <f>'BASE METAS)'!FD356</f>
        <v>0</v>
      </c>
      <c r="BY364" s="1">
        <f>'BASE METAS)'!FE356</f>
        <v>0</v>
      </c>
      <c r="BZ364" s="1">
        <f>'BASE METAS)'!FF356</f>
        <v>0</v>
      </c>
      <c r="CA364" s="1">
        <f>'BASE METAS)'!FG356</f>
        <v>0</v>
      </c>
      <c r="CB364" s="1">
        <f>'BASE METAS)'!FH356</f>
        <v>12000</v>
      </c>
      <c r="CC364" s="1">
        <f>'BASE METAS)'!FI356</f>
        <v>0</v>
      </c>
      <c r="CD364" s="1">
        <f>'BASE METAS)'!FJ356</f>
        <v>12000</v>
      </c>
      <c r="CE364" s="1">
        <f>'BASE METAS)'!FK356</f>
        <v>0</v>
      </c>
      <c r="CF364" s="1">
        <f>'BASE METAS)'!FL356</f>
        <v>0</v>
      </c>
      <c r="CG364" s="1">
        <f>'BASE METAS)'!FM356</f>
        <v>0</v>
      </c>
    </row>
    <row r="365" spans="1:85" ht="165.75" x14ac:dyDescent="0.25">
      <c r="A365" s="1">
        <f>'BASE METAS)'!A357</f>
        <v>0</v>
      </c>
      <c r="B365" s="7145"/>
      <c r="C365" s="7172"/>
      <c r="D365" s="5685"/>
      <c r="E365" s="7145"/>
      <c r="F365" s="5707"/>
      <c r="G365" s="5707"/>
      <c r="H365" s="5707"/>
      <c r="I365" s="5707"/>
      <c r="J365" s="5707"/>
      <c r="K365" s="5707"/>
      <c r="L365" s="5707"/>
      <c r="M365" s="5707"/>
      <c r="N365" s="5707"/>
      <c r="O365" s="5707"/>
      <c r="P365" s="5698"/>
      <c r="Q365" s="5698"/>
      <c r="R365" s="5698"/>
      <c r="S365" s="5698"/>
      <c r="T365" s="5698"/>
      <c r="U365" s="7727"/>
      <c r="V365" s="5698"/>
      <c r="W365" s="5695"/>
      <c r="X365" s="7145"/>
      <c r="Y365" s="458" t="str">
        <f>'BASE METAS)'!Y357</f>
        <v>08</v>
      </c>
      <c r="Z365" s="751" t="str">
        <f>'BASE METAS)'!Z357</f>
        <v xml:space="preserve">REALIZAR EVENTOS CONMEMORATIVOS, DE AYUDA Y DESARROLLO HACIA LAS MUJERES </v>
      </c>
      <c r="AA365" s="223" t="str">
        <f>'BASE METAS)'!AA357</f>
        <v>EVENTOS</v>
      </c>
      <c r="AB365" s="460">
        <f>'BASE METAS)'!AB357</f>
        <v>18</v>
      </c>
      <c r="AC365" s="822" t="str">
        <f>'BASE METAS)'!AC357</f>
        <v>2</v>
      </c>
      <c r="AD365" s="544">
        <f>'BASE METAS)'!AD357</f>
        <v>0.1111111111111111</v>
      </c>
      <c r="AE365" s="822" t="str">
        <f>'BASE METAS)'!AE357</f>
        <v>13</v>
      </c>
      <c r="AF365" s="544">
        <f>'BASE METAS)'!AF357</f>
        <v>0.72222222222222221</v>
      </c>
      <c r="AG365" s="821" t="str">
        <f>'BASE METAS)'!AG357</f>
        <v>0</v>
      </c>
      <c r="AH365" s="544">
        <f>'BASE METAS)'!AH357</f>
        <v>0</v>
      </c>
      <c r="AI365" s="821" t="str">
        <f>'BASE METAS)'!AI357</f>
        <v>3</v>
      </c>
      <c r="AJ365" s="545">
        <f>'BASE METAS)'!AJ357</f>
        <v>0.16666666666666666</v>
      </c>
      <c r="AK365" s="191">
        <f>'BASE METAS)'!AK357</f>
        <v>0.99999999999999989</v>
      </c>
      <c r="AL365" s="1026">
        <f>'BASE METAS)'!AL357</f>
        <v>8</v>
      </c>
      <c r="AM365" s="970" t="str">
        <f>'BASE METAS)'!AM357</f>
        <v>EVENTOS RELACIONADOS CON LAS MUJERES</v>
      </c>
      <c r="AN365" s="959" t="str">
        <f>'BASE METAS)'!AN357</f>
        <v xml:space="preserve">MIDE LA EFECTIVIDAD DEL EVENTO PARA LA PARTICIPACION E  INTEGRACION  DE LAS MUJERES </v>
      </c>
      <c r="AO365" s="970" t="str">
        <f>'BASE METAS)'!AU357</f>
        <v>DESEMPEÑO</v>
      </c>
      <c r="AP365" s="970" t="str">
        <f>'BASE METAS)'!AO357</f>
        <v>No. EVENTOS REALIZADOS</v>
      </c>
      <c r="AQ365" s="970" t="str">
        <f>'BASE METAS)'!AP357</f>
        <v xml:space="preserve"> No. EVENTOS PROGRAMADAS</v>
      </c>
      <c r="AR365" s="970">
        <f>'BASE METAS)'!AQ357</f>
        <v>100</v>
      </c>
      <c r="AS365" s="1078" t="str">
        <f>'BASE METAS)'!AR357</f>
        <v>EVENTOS</v>
      </c>
      <c r="AT365" s="970" t="str">
        <f>'BASE METAS)'!AS357</f>
        <v>EFICACIA</v>
      </c>
      <c r="AU365" s="1483">
        <f>'BASE METAS)'!BO357</f>
        <v>0</v>
      </c>
      <c r="AV365" s="1">
        <f>'BASE METAS)'!BQ357</f>
        <v>18</v>
      </c>
      <c r="AW365" s="1">
        <f>'BASE METAS)'!BR357</f>
        <v>0</v>
      </c>
      <c r="AX365" s="1">
        <f>'BASE METAS)'!BS357</f>
        <v>13</v>
      </c>
      <c r="AY365" s="1">
        <f>'BASE METAS)'!BT357</f>
        <v>8</v>
      </c>
      <c r="AZ365" s="1">
        <f>'BASE METAS)'!BU357</f>
        <v>5</v>
      </c>
      <c r="BA365" s="1">
        <f>'BASE METAS)'!BV357</f>
        <v>0.61538461538461542</v>
      </c>
      <c r="BB365" s="1">
        <f>'BASE METAS)'!BW357</f>
        <v>10</v>
      </c>
      <c r="BC365" s="1">
        <f>'BASE METAS)'!BX357</f>
        <v>8</v>
      </c>
      <c r="BD365" s="1">
        <f>'BASE METAS)'!BY357</f>
        <v>0.55555555555555558</v>
      </c>
      <c r="BE365" s="1">
        <f>'BASE METAS)'!CG357</f>
        <v>2</v>
      </c>
      <c r="BF365" s="1">
        <f>'BASE METAS)'!CJ357</f>
        <v>0</v>
      </c>
      <c r="BG365" s="1">
        <f>'BASE METAS)'!CK357</f>
        <v>0</v>
      </c>
      <c r="BH365" s="1">
        <f>'BASE METAS)'!CL357</f>
        <v>0</v>
      </c>
      <c r="BI365" s="1">
        <f>'BASE METAS)'!CM357</f>
        <v>0</v>
      </c>
      <c r="BJ365" s="1">
        <f>'BASE METAS)'!CN357</f>
        <v>1</v>
      </c>
      <c r="BK365" s="1">
        <f>'BASE METAS)'!CO357</f>
        <v>1</v>
      </c>
      <c r="BL365" s="1">
        <f>'BASE METAS)'!CP357</f>
        <v>0</v>
      </c>
      <c r="BM365" s="1">
        <f>'BASE METAS)'!CQ357</f>
        <v>0</v>
      </c>
      <c r="BN365" s="1">
        <f>'BASE METAS)'!CR357</f>
        <v>0</v>
      </c>
      <c r="BO365" s="1">
        <f>'BASE METAS)'!CS357</f>
        <v>0</v>
      </c>
      <c r="BP365" s="1">
        <f>'BASE METAS)'!CT357</f>
        <v>0</v>
      </c>
      <c r="BQ365" s="1">
        <f>'BASE METAS)'!CU357</f>
        <v>0</v>
      </c>
      <c r="BR365" s="1">
        <f>'BASE METAS)'!CV357</f>
        <v>0</v>
      </c>
      <c r="BS365" s="1">
        <f>'BASE METAS)'!CW357</f>
        <v>0</v>
      </c>
      <c r="BT365" s="1">
        <f>'BASE METAS)'!CX357</f>
        <v>0</v>
      </c>
      <c r="BU365" s="1">
        <f>'BASE METAS)'!FA357</f>
        <v>18</v>
      </c>
      <c r="BV365" s="1">
        <f>'BASE METAS)'!FB357</f>
        <v>0</v>
      </c>
      <c r="BW365" s="1">
        <f>'BASE METAS)'!FC357</f>
        <v>0</v>
      </c>
      <c r="BX365" s="1">
        <f>'BASE METAS)'!FD357</f>
        <v>0</v>
      </c>
      <c r="BY365" s="1">
        <f>'BASE METAS)'!FE357</f>
        <v>0</v>
      </c>
      <c r="BZ365" s="1">
        <f>'BASE METAS)'!FF357</f>
        <v>0</v>
      </c>
      <c r="CA365" s="1">
        <f>'BASE METAS)'!FG357</f>
        <v>2</v>
      </c>
      <c r="CB365" s="1">
        <f>'BASE METAS)'!FH357</f>
        <v>16</v>
      </c>
      <c r="CC365" s="1">
        <f>'BASE METAS)'!FI357</f>
        <v>0.1111111111111111</v>
      </c>
      <c r="CD365" s="1">
        <f>'BASE METAS)'!FJ357</f>
        <v>18</v>
      </c>
      <c r="CE365" s="1">
        <f>'BASE METAS)'!FK357</f>
        <v>0</v>
      </c>
      <c r="CF365" s="1">
        <f>'BASE METAS)'!FL357</f>
        <v>13</v>
      </c>
      <c r="CG365" s="1">
        <f>'BASE METAS)'!FM357</f>
        <v>5</v>
      </c>
    </row>
    <row r="366" spans="1:85" ht="89.25" x14ac:dyDescent="0.25">
      <c r="A366" s="1">
        <f>'BASE METAS)'!A358</f>
        <v>0</v>
      </c>
      <c r="B366" s="7145"/>
      <c r="C366" s="7173"/>
      <c r="D366" s="5686"/>
      <c r="E366" s="7103"/>
      <c r="F366" s="5708"/>
      <c r="G366" s="5708"/>
      <c r="H366" s="5708"/>
      <c r="I366" s="5708"/>
      <c r="J366" s="5708"/>
      <c r="K366" s="5708"/>
      <c r="L366" s="5708"/>
      <c r="M366" s="5708"/>
      <c r="N366" s="5708"/>
      <c r="O366" s="5708"/>
      <c r="P366" s="5699"/>
      <c r="Q366" s="5699"/>
      <c r="R366" s="5699"/>
      <c r="S366" s="5699"/>
      <c r="T366" s="5699"/>
      <c r="U366" s="7728"/>
      <c r="V366" s="5699"/>
      <c r="W366" s="5696"/>
      <c r="X366" s="7103"/>
      <c r="Y366" s="461" t="str">
        <f>'BASE METAS)'!Y358</f>
        <v>09</v>
      </c>
      <c r="Z366" s="473" t="str">
        <f>'BASE METAS)'!Z358</f>
        <v>REALIZAR JORNADAS MULTIDISCIPLINARIAS</v>
      </c>
      <c r="AA366" s="227" t="str">
        <f>'BASE METAS)'!AA358</f>
        <v>JORNADAS</v>
      </c>
      <c r="AB366" s="420">
        <f>'BASE METAS)'!AB358</f>
        <v>40</v>
      </c>
      <c r="AC366" s="823" t="str">
        <f>'BASE METAS)'!AC358</f>
        <v>7</v>
      </c>
      <c r="AD366" s="421">
        <f>'BASE METAS)'!AD358</f>
        <v>0.17499999999999999</v>
      </c>
      <c r="AE366" s="823" t="str">
        <f>'BASE METAS)'!AE358</f>
        <v>11</v>
      </c>
      <c r="AF366" s="421">
        <f>'BASE METAS)'!AF358</f>
        <v>0.27500000000000002</v>
      </c>
      <c r="AG366" s="824" t="str">
        <f>'BASE METAS)'!AG358</f>
        <v>10</v>
      </c>
      <c r="AH366" s="421">
        <f>'BASE METAS)'!AH358</f>
        <v>0.25</v>
      </c>
      <c r="AI366" s="824" t="str">
        <f>'BASE METAS)'!AI358</f>
        <v>12</v>
      </c>
      <c r="AJ366" s="422">
        <f>'BASE METAS)'!AJ358</f>
        <v>0.3</v>
      </c>
      <c r="AK366" s="191">
        <f>'BASE METAS)'!AK358</f>
        <v>1</v>
      </c>
      <c r="AL366" s="1026">
        <f>'BASE METAS)'!AL358</f>
        <v>9</v>
      </c>
      <c r="AM366" s="970" t="str">
        <f>'BASE METAS)'!AM358</f>
        <v>JORNADAS MULTIDISCIPLIINARIAS</v>
      </c>
      <c r="AN366" s="970" t="str">
        <f>'BASE METAS)'!AN358</f>
        <v>MIDE EL NUMERO DE JORNADAS REALIZADAS  SOBRE EL NUMERO DE JORNADAS PROGRAMADAS</v>
      </c>
      <c r="AO366" s="970" t="str">
        <f>'BASE METAS)'!AU358</f>
        <v>DESEMPEÑO</v>
      </c>
      <c r="AP366" s="970" t="str">
        <f>'BASE METAS)'!AO358</f>
        <v xml:space="preserve">  No. JORNADAS REALIZADAS</v>
      </c>
      <c r="AQ366" s="970" t="str">
        <f>'BASE METAS)'!AP358</f>
        <v>No. JORNADAS PROGRAMADAS</v>
      </c>
      <c r="AR366" s="970">
        <f>'BASE METAS)'!AQ358</f>
        <v>100</v>
      </c>
      <c r="AS366" s="1166" t="str">
        <f>'BASE METAS)'!AR358</f>
        <v>JORNADAS</v>
      </c>
      <c r="AT366" s="970" t="str">
        <f>'BASE METAS)'!AS358</f>
        <v>EFICACIA</v>
      </c>
      <c r="AU366" s="1483">
        <f>'BASE METAS)'!BO358</f>
        <v>0</v>
      </c>
      <c r="AV366" s="1">
        <f>'BASE METAS)'!BQ358</f>
        <v>40</v>
      </c>
      <c r="AW366" s="1">
        <f>'BASE METAS)'!BR358</f>
        <v>0</v>
      </c>
      <c r="AX366" s="1">
        <f>'BASE METAS)'!BS358</f>
        <v>11</v>
      </c>
      <c r="AY366" s="1">
        <f>'BASE METAS)'!BT358</f>
        <v>13</v>
      </c>
      <c r="AZ366" s="1">
        <f>'BASE METAS)'!BU358</f>
        <v>-2</v>
      </c>
      <c r="BA366" s="1">
        <f>'BASE METAS)'!BV358</f>
        <v>1.1818181818181819</v>
      </c>
      <c r="BB366" s="1">
        <f>'BASE METAS)'!BW358</f>
        <v>17</v>
      </c>
      <c r="BC366" s="1">
        <f>'BASE METAS)'!BX358</f>
        <v>23</v>
      </c>
      <c r="BD366" s="1">
        <f>'BASE METAS)'!BY358</f>
        <v>0.42499999999999999</v>
      </c>
      <c r="BE366" s="1">
        <f>'BASE METAS)'!CG358</f>
        <v>4</v>
      </c>
      <c r="BF366" s="1">
        <f>'BASE METAS)'!CJ358</f>
        <v>0</v>
      </c>
      <c r="BG366" s="1">
        <f>'BASE METAS)'!CK358</f>
        <v>0</v>
      </c>
      <c r="BH366" s="1">
        <f>'BASE METAS)'!CL358</f>
        <v>0</v>
      </c>
      <c r="BI366" s="1">
        <f>'BASE METAS)'!CM358</f>
        <v>0</v>
      </c>
      <c r="BJ366" s="1">
        <f>'BASE METAS)'!CN358</f>
        <v>3</v>
      </c>
      <c r="BK366" s="1">
        <f>'BASE METAS)'!CO358</f>
        <v>4</v>
      </c>
      <c r="BL366" s="1">
        <f>'BASE METAS)'!CP358</f>
        <v>0</v>
      </c>
      <c r="BM366" s="1">
        <f>'BASE METAS)'!CQ358</f>
        <v>0</v>
      </c>
      <c r="BN366" s="1">
        <f>'BASE METAS)'!CR358</f>
        <v>0</v>
      </c>
      <c r="BO366" s="1">
        <f>'BASE METAS)'!CS358</f>
        <v>0</v>
      </c>
      <c r="BP366" s="1">
        <f>'BASE METAS)'!CT358</f>
        <v>0</v>
      </c>
      <c r="BQ366" s="1">
        <f>'BASE METAS)'!CU358</f>
        <v>0</v>
      </c>
      <c r="BR366" s="1">
        <f>'BASE METAS)'!CV358</f>
        <v>0</v>
      </c>
      <c r="BS366" s="1">
        <f>'BASE METAS)'!CW358</f>
        <v>0</v>
      </c>
      <c r="BT366" s="1">
        <f>'BASE METAS)'!CX358</f>
        <v>0</v>
      </c>
      <c r="BU366" s="1">
        <f>'BASE METAS)'!FA358</f>
        <v>40</v>
      </c>
      <c r="BV366" s="1">
        <f>'BASE METAS)'!FB358</f>
        <v>0</v>
      </c>
      <c r="BW366" s="1">
        <f>'BASE METAS)'!FC358</f>
        <v>3</v>
      </c>
      <c r="BX366" s="1">
        <f>'BASE METAS)'!FD358</f>
        <v>3</v>
      </c>
      <c r="BY366" s="1">
        <f>'BASE METAS)'!FE358</f>
        <v>0</v>
      </c>
      <c r="BZ366" s="1">
        <f>'BASE METAS)'!FF358</f>
        <v>0</v>
      </c>
      <c r="CA366" s="1">
        <f>'BASE METAS)'!FG358</f>
        <v>7</v>
      </c>
      <c r="CB366" s="1">
        <f>'BASE METAS)'!FH358</f>
        <v>33</v>
      </c>
      <c r="CC366" s="1">
        <f>'BASE METAS)'!FI358</f>
        <v>0.17499999999999999</v>
      </c>
      <c r="CD366" s="1">
        <f>'BASE METAS)'!FJ358</f>
        <v>40</v>
      </c>
      <c r="CE366" s="1">
        <f>'BASE METAS)'!FK358</f>
        <v>0</v>
      </c>
      <c r="CF366" s="1">
        <f>'BASE METAS)'!FL358</f>
        <v>5</v>
      </c>
      <c r="CG366" s="1">
        <f>'BASE METAS)'!FM358</f>
        <v>5</v>
      </c>
    </row>
    <row r="367" spans="1:85" ht="39.75" customHeight="1" x14ac:dyDescent="0.25">
      <c r="A367" s="1">
        <f>'BASE METAS)'!A359</f>
        <v>55</v>
      </c>
      <c r="B367" s="7145"/>
      <c r="C367" s="7144">
        <f>'BASE METAS)'!C359</f>
        <v>1301</v>
      </c>
      <c r="D367" s="7154">
        <f>'BASE METAS)'!D359</f>
        <v>2</v>
      </c>
      <c r="E367" s="7156" t="str">
        <f>'BASE METAS)'!E359</f>
        <v xml:space="preserve">FOMENTO A LA CULTURA DE EQUIDAD DE GÉNERO </v>
      </c>
      <c r="F367" s="7144" t="str">
        <f>'BASE METAS)'!F359</f>
        <v>I01</v>
      </c>
      <c r="G367" s="7144" t="str">
        <f>'BASE METAS)'!G359</f>
        <v>152</v>
      </c>
      <c r="H367" s="7144" t="str">
        <f>'BASE METAS)'!H359</f>
        <v>07</v>
      </c>
      <c r="I367" s="7144" t="str">
        <f>'BASE METAS)'!I359</f>
        <v>03</v>
      </c>
      <c r="J367" s="7144" t="str">
        <f>'BASE METAS)'!J359</f>
        <v>01</v>
      </c>
      <c r="K367" s="7144" t="str">
        <f>'BASE METAS)'!K359</f>
        <v>02</v>
      </c>
      <c r="L367" s="7144" t="str">
        <f>'BASE METAS)'!L359</f>
        <v>01</v>
      </c>
      <c r="M367" s="7144" t="str">
        <f>'BASE METAS)'!M359</f>
        <v>101</v>
      </c>
      <c r="N367" s="5706" t="str">
        <f>'BASE METAS)'!N359</f>
        <v>Desarrollo Social</v>
      </c>
      <c r="O367" s="5706" t="str">
        <f>'BASE METAS)'!O359</f>
        <v>Atención a la Mujer</v>
      </c>
      <c r="P367" s="5697" t="str">
        <f>'BASE METAS)'!P359</f>
        <v>Salud, seguridad y asistencia social</v>
      </c>
      <c r="Q367" s="5697" t="str">
        <f>'BASE METAS)'!Q359</f>
        <v>Desarrollo social y humano</v>
      </c>
      <c r="R367" s="5697" t="str">
        <f>'BASE METAS)'!R359</f>
        <v>El papel fundamental de la mujer y la perspectiva de género</v>
      </c>
      <c r="S367" s="5697" t="str">
        <f>'BASE METAS)'!S359</f>
        <v>Familia, población y participación de la mujer</v>
      </c>
      <c r="T367" s="5697" t="str">
        <f>'BASE METAS)'!T359</f>
        <v>Fomento a la cultura de equidad de género</v>
      </c>
      <c r="U367" s="7726" t="str">
        <f>'BASE METAS)'!U359</f>
        <v>Impulsar la perspectiva de género en el municipio  mediante la inclusión de las mujeres en el ámbito económico, social y cultural.</v>
      </c>
      <c r="V367" s="5697" t="str">
        <f>'BASE METAS)'!V359</f>
        <v>Tlalnepantla Progresista</v>
      </c>
      <c r="W367" s="5694">
        <f>'BASE METAS)'!W359</f>
        <v>1438338</v>
      </c>
      <c r="X367" s="7102" t="str">
        <f>'BASE METAS)'!X359</f>
        <v>DEPARTAMENTO DE GESTIÓN Y ATENCIÓN A LA MUJER</v>
      </c>
      <c r="Y367" s="463" t="str">
        <f>'BASE METAS)'!Y359</f>
        <v>01</v>
      </c>
      <c r="Z367" s="825" t="str">
        <f>'BASE METAS)'!Z359</f>
        <v>BRINDAR Y CANALIZAR ASESORIA JURIDICA Y PSICOLOGICA A LAS PERSONAS QUE LO SOLICITEN</v>
      </c>
      <c r="AA367" s="735" t="str">
        <f>'BASE METAS)'!AA359</f>
        <v>ASESORIAS</v>
      </c>
      <c r="AB367" s="154">
        <f>'BASE METAS)'!AB359</f>
        <v>2000</v>
      </c>
      <c r="AC367" s="826">
        <f>'BASE METAS)'!AC359</f>
        <v>500</v>
      </c>
      <c r="AD367" s="155">
        <f>'BASE METAS)'!AD359</f>
        <v>0.25</v>
      </c>
      <c r="AE367" s="826">
        <f>'BASE METAS)'!AE359</f>
        <v>500</v>
      </c>
      <c r="AF367" s="155">
        <f>'BASE METAS)'!AF359</f>
        <v>0.25</v>
      </c>
      <c r="AG367" s="826">
        <f>'BASE METAS)'!AG359</f>
        <v>500</v>
      </c>
      <c r="AH367" s="155">
        <f>'BASE METAS)'!AH359</f>
        <v>0.25</v>
      </c>
      <c r="AI367" s="826">
        <f>'BASE METAS)'!AI359</f>
        <v>500</v>
      </c>
      <c r="AJ367" s="156">
        <f>'BASE METAS)'!AJ359</f>
        <v>0.25</v>
      </c>
      <c r="AK367" s="191">
        <f>'BASE METAS)'!AK359</f>
        <v>1</v>
      </c>
      <c r="AL367" s="1169" t="str">
        <f>'BASE METAS)'!AL359</f>
        <v>01</v>
      </c>
      <c r="AM367" s="959" t="str">
        <f>'BASE METAS)'!AM359</f>
        <v xml:space="preserve">ASESORÍAS JURÍDICAS Y PSICÓGICAS                    </v>
      </c>
      <c r="AN367" s="959" t="str">
        <f>'BASE METAS)'!AN359</f>
        <v>MIDE EL NÚMERO DE ASESORÍAS REALIZADAS SOBRE EL NÚMERO DE ASESORÍAS PROGRAMAS</v>
      </c>
      <c r="AO367" s="970" t="str">
        <f>'BASE METAS)'!AU359</f>
        <v>DESEMPEÑO</v>
      </c>
      <c r="AP367" s="970" t="str">
        <f>'BASE METAS)'!AO359</f>
        <v xml:space="preserve">  No. ASESORÍAS REALIZADAS</v>
      </c>
      <c r="AQ367" s="970" t="str">
        <f>'BASE METAS)'!AP359</f>
        <v>No. ASESORÍAS PROGRAMADAS</v>
      </c>
      <c r="AR367" s="970">
        <f>'BASE METAS)'!AQ359</f>
        <v>100</v>
      </c>
      <c r="AS367" s="970" t="str">
        <f>'BASE METAS)'!AR359</f>
        <v>ASESORÍAS</v>
      </c>
      <c r="AT367" s="970" t="str">
        <f>'BASE METAS)'!AS359</f>
        <v>EFICACIA</v>
      </c>
      <c r="AU367" s="1483">
        <f>'BASE METAS)'!BO359</f>
        <v>0</v>
      </c>
      <c r="AV367" s="942">
        <f>'BASE METAS)'!BQ359</f>
        <v>2000</v>
      </c>
      <c r="AW367" s="1352">
        <f>'BASE METAS)'!BR359</f>
        <v>0</v>
      </c>
      <c r="AX367" s="1">
        <f>'BASE METAS)'!BS359</f>
        <v>500</v>
      </c>
      <c r="AY367" s="1">
        <f>'BASE METAS)'!BT359</f>
        <v>835</v>
      </c>
      <c r="AZ367" s="1">
        <f>'BASE METAS)'!BU359</f>
        <v>-335</v>
      </c>
      <c r="BA367" s="1">
        <f>'BASE METAS)'!BV359</f>
        <v>1.67</v>
      </c>
      <c r="BB367" s="1">
        <f>'BASE METAS)'!BW359</f>
        <v>1360</v>
      </c>
      <c r="BC367" s="1">
        <f>'BASE METAS)'!BX359</f>
        <v>640</v>
      </c>
      <c r="BD367" s="1">
        <f>'BASE METAS)'!BY359</f>
        <v>0.68</v>
      </c>
      <c r="BE367" s="1">
        <f>'BASE METAS)'!CG359</f>
        <v>525</v>
      </c>
      <c r="BF367" s="1">
        <f>'BASE METAS)'!CJ359</f>
        <v>0</v>
      </c>
      <c r="BG367" s="1">
        <f>'BASE METAS)'!CK359</f>
        <v>0</v>
      </c>
      <c r="BH367" s="1">
        <f>'BASE METAS)'!CL359</f>
        <v>0</v>
      </c>
      <c r="BI367" s="1">
        <f>'BASE METAS)'!CM359</f>
        <v>0</v>
      </c>
      <c r="BJ367" s="1">
        <f>'BASE METAS)'!CN359</f>
        <v>0</v>
      </c>
      <c r="BK367" s="1">
        <f>'BASE METAS)'!CO359</f>
        <v>0</v>
      </c>
      <c r="BL367" s="1">
        <f>'BASE METAS)'!CP359</f>
        <v>0</v>
      </c>
      <c r="BM367" s="1">
        <f>'BASE METAS)'!CQ359</f>
        <v>0</v>
      </c>
      <c r="BN367" s="1">
        <f>'BASE METAS)'!CR359</f>
        <v>0</v>
      </c>
      <c r="BO367" s="1">
        <f>'BASE METAS)'!CS359</f>
        <v>0</v>
      </c>
      <c r="BP367" s="1">
        <f>'BASE METAS)'!CT359</f>
        <v>0</v>
      </c>
      <c r="BQ367" s="1">
        <f>'BASE METAS)'!CU359</f>
        <v>0</v>
      </c>
      <c r="BR367" s="1">
        <f>'BASE METAS)'!CV359</f>
        <v>0</v>
      </c>
      <c r="BS367" s="1">
        <f>'BASE METAS)'!CW359</f>
        <v>0</v>
      </c>
      <c r="BT367" s="1">
        <f>'BASE METAS)'!CX359</f>
        <v>0</v>
      </c>
      <c r="BU367" s="1">
        <f>'BASE METAS)'!FA359</f>
        <v>2000</v>
      </c>
      <c r="BV367" s="1">
        <f>'BASE METAS)'!FB359</f>
        <v>0</v>
      </c>
      <c r="BW367" s="1">
        <f>'BASE METAS)'!FC359</f>
        <v>166</v>
      </c>
      <c r="BX367" s="1">
        <f>'BASE METAS)'!FD359</f>
        <v>284</v>
      </c>
      <c r="BY367" s="1">
        <f>'BASE METAS)'!FE359</f>
        <v>118</v>
      </c>
      <c r="BZ367" s="1">
        <f>'BASE METAS)'!FF359</f>
        <v>1.7108433734939759</v>
      </c>
      <c r="CA367" s="1">
        <f>'BASE METAS)'!FG359</f>
        <v>809</v>
      </c>
      <c r="CB367" s="1">
        <f>'BASE METAS)'!FH359</f>
        <v>1191</v>
      </c>
      <c r="CC367" s="1">
        <f>'BASE METAS)'!FI359</f>
        <v>0.40450000000000003</v>
      </c>
      <c r="CD367" s="1">
        <f>'BASE METAS)'!FJ359</f>
        <v>2000</v>
      </c>
      <c r="CE367" s="1">
        <f>'BASE METAS)'!FK359</f>
        <v>0</v>
      </c>
      <c r="CF367" s="1">
        <f>'BASE METAS)'!FL359</f>
        <v>166</v>
      </c>
      <c r="CG367" s="1">
        <f>'BASE METAS)'!FM359</f>
        <v>305</v>
      </c>
    </row>
    <row r="368" spans="1:85" ht="25.5" customHeight="1" x14ac:dyDescent="0.25">
      <c r="A368" s="1">
        <f>'BASE METAS)'!A360</f>
        <v>0</v>
      </c>
      <c r="B368" s="7103"/>
      <c r="C368" s="7144"/>
      <c r="D368" s="7154"/>
      <c r="E368" s="7156"/>
      <c r="F368" s="7144"/>
      <c r="G368" s="7144"/>
      <c r="H368" s="7144"/>
      <c r="I368" s="7144"/>
      <c r="J368" s="7144"/>
      <c r="K368" s="7144"/>
      <c r="L368" s="7144"/>
      <c r="M368" s="7144"/>
      <c r="N368" s="5708"/>
      <c r="O368" s="5708"/>
      <c r="P368" s="5699"/>
      <c r="Q368" s="5699"/>
      <c r="R368" s="5699"/>
      <c r="S368" s="5699"/>
      <c r="T368" s="5699"/>
      <c r="U368" s="7728"/>
      <c r="V368" s="5699"/>
      <c r="W368" s="5696"/>
      <c r="X368" s="7103"/>
      <c r="Y368" s="461" t="str">
        <f>'BASE METAS)'!Y360</f>
        <v>02</v>
      </c>
      <c r="Z368" s="827" t="str">
        <f>'BASE METAS)'!Z360</f>
        <v>PROMOVER E IMPARTIR PLATICAS Y CONFERENCIAS RELATIVAS A LA PROBLEMÁTICA DE LA MUJER</v>
      </c>
      <c r="AA368" s="462" t="str">
        <f>'BASE METAS)'!AA360</f>
        <v>PLATICAS</v>
      </c>
      <c r="AB368" s="162">
        <f>'BASE METAS)'!AB360</f>
        <v>120</v>
      </c>
      <c r="AC368" s="828">
        <f>'BASE METAS)'!AC360</f>
        <v>30</v>
      </c>
      <c r="AD368" s="163">
        <f>'BASE METAS)'!AD360</f>
        <v>0.25</v>
      </c>
      <c r="AE368" s="828">
        <f>'BASE METAS)'!AE360</f>
        <v>30</v>
      </c>
      <c r="AF368" s="163">
        <f>'BASE METAS)'!AF360</f>
        <v>0.25</v>
      </c>
      <c r="AG368" s="828">
        <f>'BASE METAS)'!AG360</f>
        <v>30</v>
      </c>
      <c r="AH368" s="163">
        <f>'BASE METAS)'!AH360</f>
        <v>0.25</v>
      </c>
      <c r="AI368" s="828">
        <f>'BASE METAS)'!AI360</f>
        <v>30</v>
      </c>
      <c r="AJ368" s="164">
        <f>'BASE METAS)'!AJ360</f>
        <v>0.25</v>
      </c>
      <c r="AK368" s="191">
        <f>'BASE METAS)'!AK360</f>
        <v>1</v>
      </c>
      <c r="AL368" s="1168" t="str">
        <f>'BASE METAS)'!AL360</f>
        <v>02</v>
      </c>
      <c r="AM368" s="959" t="str">
        <f>'BASE METAS)'!AM360</f>
        <v xml:space="preserve">PLATICAS Y CONFERENCIAS     </v>
      </c>
      <c r="AN368" s="959" t="str">
        <f>'BASE METAS)'!AN360</f>
        <v xml:space="preserve">MIDE EL NUMERO DE PLATICAS REALIZADAS SOBRE EL NUMERO DE PLATICAS PROGRAMADAS </v>
      </c>
      <c r="AO368" s="970" t="str">
        <f>'BASE METAS)'!AU360</f>
        <v>DESEMPEÑO</v>
      </c>
      <c r="AP368" s="970" t="str">
        <f>'BASE METAS)'!AO360</f>
        <v xml:space="preserve"> No. PLATICAS REALIZADAS</v>
      </c>
      <c r="AQ368" s="970" t="str">
        <f>'BASE METAS)'!AP360</f>
        <v xml:space="preserve">No. PLATICAS PROGRAMADAS </v>
      </c>
      <c r="AR368" s="970">
        <f>'BASE METAS)'!AQ360</f>
        <v>100</v>
      </c>
      <c r="AS368" s="970" t="str">
        <f>'BASE METAS)'!AR360</f>
        <v>PLÁTICAS</v>
      </c>
      <c r="AT368" s="970" t="str">
        <f>'BASE METAS)'!AS360</f>
        <v>EFICACIA</v>
      </c>
      <c r="AU368" s="1483">
        <f>'BASE METAS)'!BO360</f>
        <v>0</v>
      </c>
      <c r="AV368" s="942">
        <f>'BASE METAS)'!BQ360</f>
        <v>120</v>
      </c>
      <c r="AW368" s="1352">
        <f>'BASE METAS)'!BR360</f>
        <v>0</v>
      </c>
      <c r="AX368" s="1352">
        <f>'BASE METAS)'!BS360</f>
        <v>30</v>
      </c>
      <c r="AY368" s="1">
        <f>'BASE METAS)'!BT360</f>
        <v>52</v>
      </c>
      <c r="AZ368" s="1">
        <f>'BASE METAS)'!BU360</f>
        <v>-22</v>
      </c>
      <c r="BA368" s="1">
        <f>'BASE METAS)'!BV360</f>
        <v>1.7333333333333334</v>
      </c>
      <c r="BB368" s="1">
        <f>'BASE METAS)'!BW360</f>
        <v>98</v>
      </c>
      <c r="BC368" s="1">
        <f>'BASE METAS)'!BX360</f>
        <v>22</v>
      </c>
      <c r="BD368" s="1">
        <f>'BASE METAS)'!BY360</f>
        <v>0.81666666666666665</v>
      </c>
      <c r="BE368" s="1">
        <f>'BASE METAS)'!CG360</f>
        <v>46</v>
      </c>
      <c r="BF368" s="1">
        <f>'BASE METAS)'!CJ360</f>
        <v>0</v>
      </c>
      <c r="BG368" s="1">
        <f>'BASE METAS)'!CK360</f>
        <v>0</v>
      </c>
      <c r="BH368" s="1">
        <f>'BASE METAS)'!CL360</f>
        <v>0</v>
      </c>
      <c r="BI368" s="1">
        <f>'BASE METAS)'!CM360</f>
        <v>0</v>
      </c>
      <c r="BJ368" s="1">
        <f>'BASE METAS)'!CN360</f>
        <v>0</v>
      </c>
      <c r="BK368" s="1">
        <f>'BASE METAS)'!CO360</f>
        <v>0</v>
      </c>
      <c r="BL368" s="1">
        <f>'BASE METAS)'!CP360</f>
        <v>0</v>
      </c>
      <c r="BM368" s="1">
        <f>'BASE METAS)'!CQ360</f>
        <v>0</v>
      </c>
      <c r="BN368" s="1">
        <f>'BASE METAS)'!CR360</f>
        <v>0</v>
      </c>
      <c r="BO368" s="1">
        <f>'BASE METAS)'!CS360</f>
        <v>0</v>
      </c>
      <c r="BP368" s="1">
        <f>'BASE METAS)'!CT360</f>
        <v>0</v>
      </c>
      <c r="BQ368" s="1">
        <f>'BASE METAS)'!CU360</f>
        <v>0</v>
      </c>
      <c r="BR368" s="1">
        <f>'BASE METAS)'!CV360</f>
        <v>0</v>
      </c>
      <c r="BS368" s="1">
        <f>'BASE METAS)'!CW360</f>
        <v>0</v>
      </c>
      <c r="BT368" s="1">
        <f>'BASE METAS)'!CX360</f>
        <v>0</v>
      </c>
      <c r="BU368" s="1">
        <f>'BASE METAS)'!FA360</f>
        <v>120</v>
      </c>
      <c r="BV368" s="1">
        <f>'BASE METAS)'!FB360</f>
        <v>0</v>
      </c>
      <c r="BW368" s="1">
        <f>'BASE METAS)'!FC360</f>
        <v>10</v>
      </c>
      <c r="BX368" s="1">
        <f>'BASE METAS)'!FD360</f>
        <v>13</v>
      </c>
      <c r="BY368" s="1">
        <f>'BASE METAS)'!FE360</f>
        <v>3</v>
      </c>
      <c r="BZ368" s="1">
        <f>'BASE METAS)'!FF360</f>
        <v>0</v>
      </c>
      <c r="CA368" s="1">
        <f>'BASE METAS)'!FG360</f>
        <v>59</v>
      </c>
      <c r="CB368" s="1">
        <f>'BASE METAS)'!FH360</f>
        <v>61</v>
      </c>
      <c r="CC368" s="1">
        <f>'BASE METAS)'!FI360</f>
        <v>0.49166666666666664</v>
      </c>
      <c r="CD368" s="1">
        <f>'BASE METAS)'!FJ360</f>
        <v>120</v>
      </c>
      <c r="CE368" s="1">
        <f>'BASE METAS)'!FK360</f>
        <v>0</v>
      </c>
      <c r="CF368" s="1">
        <f>'BASE METAS)'!FL360</f>
        <v>10</v>
      </c>
      <c r="CG368" s="1">
        <f>'BASE METAS)'!FM360</f>
        <v>19</v>
      </c>
    </row>
    <row r="369" spans="1:85" ht="12.75" customHeight="1" x14ac:dyDescent="0.25">
      <c r="A369" s="1">
        <f>'BASE METAS)'!A361</f>
        <v>0</v>
      </c>
      <c r="B369" s="1">
        <f>'BASE METAS)'!B361</f>
        <v>0</v>
      </c>
      <c r="C369" s="1">
        <f>'BASE METAS)'!C361</f>
        <v>0</v>
      </c>
      <c r="D369" s="1">
        <f>'BASE METAS)'!D361</f>
        <v>0</v>
      </c>
      <c r="E369" s="12">
        <f>'BASE METAS)'!E361</f>
        <v>0</v>
      </c>
      <c r="F369" s="3">
        <f>'BASE METAS)'!F361</f>
        <v>0</v>
      </c>
      <c r="G369" s="3">
        <f>'BASE METAS)'!G361</f>
        <v>0</v>
      </c>
      <c r="H369" s="3">
        <f>'BASE METAS)'!H361</f>
        <v>0</v>
      </c>
      <c r="I369" s="3">
        <f>'BASE METAS)'!I361</f>
        <v>0</v>
      </c>
      <c r="J369" s="7188" t="str">
        <f>'BASE METAS)'!J361</f>
        <v>TOTAL</v>
      </c>
      <c r="K369" s="7188"/>
      <c r="L369" s="7188"/>
      <c r="M369" s="7188"/>
      <c r="N369" s="1363">
        <f>'BASE METAS)'!N361</f>
        <v>0</v>
      </c>
      <c r="O369" s="1363">
        <f>'BASE METAS)'!O361</f>
        <v>0</v>
      </c>
      <c r="P369" s="1363">
        <f>'BASE METAS)'!P361</f>
        <v>0</v>
      </c>
      <c r="Q369" s="1363">
        <f>'BASE METAS)'!Q361</f>
        <v>0</v>
      </c>
      <c r="R369" s="1363">
        <f>'BASE METAS)'!R361</f>
        <v>0</v>
      </c>
      <c r="S369" s="1363">
        <f>'BASE METAS)'!S361</f>
        <v>0</v>
      </c>
      <c r="T369" s="1363">
        <f>'BASE METAS)'!T361</f>
        <v>0</v>
      </c>
      <c r="U369" s="927">
        <f>'BASE METAS)'!U361</f>
        <v>0</v>
      </c>
      <c r="V369" s="1363">
        <f>'BASE METAS)'!V361</f>
        <v>0</v>
      </c>
      <c r="W369" s="20">
        <f>'BASE METAS)'!W361</f>
        <v>9523618.1699999999</v>
      </c>
      <c r="X369" s="12" t="str">
        <f>'BASE METAS)'!X361</f>
        <v xml:space="preserve">DEPARTAMENTO DE PROGRAMAS DE APOYO A LAS MUJERES </v>
      </c>
      <c r="Y369" s="1">
        <f>'BASE METAS)'!Y361</f>
        <v>10</v>
      </c>
      <c r="Z369" s="1" t="str">
        <f>'BASE METAS)'!Z361</f>
        <v>OTORGAR A LAS MUJERES APOYOS Y CRÉDITOS PARA PROYECTOS PRODUCTIVOS</v>
      </c>
      <c r="AA369" s="1" t="str">
        <f>'BASE METAS)'!AA361</f>
        <v>APOYOS Y CRÉDITOS</v>
      </c>
      <c r="AB369" s="1">
        <f>'BASE METAS)'!AB361</f>
        <v>300</v>
      </c>
      <c r="AC369" s="1">
        <f>'BASE METAS)'!AC361</f>
        <v>0</v>
      </c>
      <c r="AD369" s="1">
        <f>'BASE METAS)'!AD361</f>
        <v>0</v>
      </c>
      <c r="AE369" s="1">
        <f>'BASE METAS)'!AE361</f>
        <v>0</v>
      </c>
      <c r="AF369" s="1">
        <f>'BASE METAS)'!AF361</f>
        <v>0</v>
      </c>
      <c r="AG369" s="1">
        <f>'BASE METAS)'!AG361</f>
        <v>100</v>
      </c>
      <c r="AH369" s="1">
        <f>'BASE METAS)'!AH361</f>
        <v>0.33333333333333331</v>
      </c>
      <c r="AI369" s="1">
        <f>'BASE METAS)'!AI361</f>
        <v>200</v>
      </c>
      <c r="AJ369" s="1">
        <f>'BASE METAS)'!AJ361</f>
        <v>0.66666666666666663</v>
      </c>
      <c r="AK369" s="1">
        <f>'BASE METAS)'!AK361</f>
        <v>1</v>
      </c>
      <c r="AL369" s="7757" t="str">
        <f>'BASE METAS)'!AL361</f>
        <v>10</v>
      </c>
      <c r="AM369" s="1352" t="str">
        <f>'BASE METAS)'!AM361</f>
        <v>OTORGAR A LAS MUJERES APOYOS</v>
      </c>
      <c r="AN369" s="942" t="str">
        <f>'BASE METAS)'!AN361</f>
        <v>MIDE EL NÚMERO DE CRÉDITOS OTORGADOS SOBRE LOS PROGRAMADOS</v>
      </c>
      <c r="AO369" s="942" t="str">
        <f>'BASE METAS)'!AU361</f>
        <v>DESEMPEÑO</v>
      </c>
      <c r="AP369" s="1352" t="str">
        <f>'BASE METAS)'!AO361</f>
        <v>NO. DE CRÉDITOS OTORGADOS</v>
      </c>
      <c r="AQ369" s="942" t="str">
        <f>'BASE METAS)'!AP361</f>
        <v>NO. DE CRÉDITOS PROGRAMADOS</v>
      </c>
      <c r="AR369" s="942">
        <f>'BASE METAS)'!AQ361</f>
        <v>100</v>
      </c>
      <c r="AS369" s="1352" t="str">
        <f>'BASE METAS)'!AR361</f>
        <v>CRÉDITOS</v>
      </c>
      <c r="AT369" s="1352" t="str">
        <f>'BASE METAS)'!AS361</f>
        <v>EFICACIA</v>
      </c>
      <c r="AU369" s="1485">
        <f>'BASE METAS)'!BO361</f>
        <v>0</v>
      </c>
      <c r="AV369" s="942">
        <f>'BASE METAS)'!BQ361</f>
        <v>0</v>
      </c>
      <c r="AW369" s="1352">
        <f>'BASE METAS)'!BR361</f>
        <v>0</v>
      </c>
      <c r="AX369" s="1352">
        <f>'BASE METAS)'!BS361</f>
        <v>0</v>
      </c>
      <c r="AY369" s="1">
        <f>'BASE METAS)'!BT361</f>
        <v>0</v>
      </c>
      <c r="AZ369" s="1">
        <f>'BASE METAS)'!BU361</f>
        <v>0</v>
      </c>
      <c r="BA369" s="1">
        <f>'BASE METAS)'!BV361</f>
        <v>0</v>
      </c>
      <c r="BB369" s="1">
        <f>'BASE METAS)'!BW361</f>
        <v>0</v>
      </c>
      <c r="BC369" s="1">
        <f>'BASE METAS)'!BX361</f>
        <v>0</v>
      </c>
      <c r="BD369" s="1">
        <f>'BASE METAS)'!BY361</f>
        <v>0</v>
      </c>
      <c r="BE369" s="1">
        <f>'BASE METAS)'!CG361</f>
        <v>0</v>
      </c>
      <c r="BF369" s="1">
        <f>'BASE METAS)'!CJ361</f>
        <v>0</v>
      </c>
      <c r="BG369" s="1">
        <f>'BASE METAS)'!CK361</f>
        <v>0</v>
      </c>
      <c r="BH369" s="1">
        <f>'BASE METAS)'!CL361</f>
        <v>0</v>
      </c>
      <c r="BI369" s="1">
        <f>'BASE METAS)'!CM361</f>
        <v>0</v>
      </c>
      <c r="BJ369" s="1">
        <f>'BASE METAS)'!CN361</f>
        <v>0</v>
      </c>
      <c r="BK369" s="1">
        <f>'BASE METAS)'!CO361</f>
        <v>0</v>
      </c>
      <c r="BL369" s="1">
        <f>'BASE METAS)'!CP361</f>
        <v>0</v>
      </c>
      <c r="BM369" s="1">
        <f>'BASE METAS)'!CQ361</f>
        <v>0</v>
      </c>
      <c r="BN369" s="1">
        <f>'BASE METAS)'!CR361</f>
        <v>0</v>
      </c>
      <c r="BO369" s="1">
        <f>'BASE METAS)'!CS361</f>
        <v>0</v>
      </c>
      <c r="BP369" s="1">
        <f>'BASE METAS)'!CT361</f>
        <v>0</v>
      </c>
      <c r="BQ369" s="1">
        <f>'BASE METAS)'!CU361</f>
        <v>0</v>
      </c>
      <c r="BR369" s="1">
        <f>'BASE METAS)'!CV361</f>
        <v>0</v>
      </c>
      <c r="BS369" s="1">
        <f>'BASE METAS)'!CW361</f>
        <v>0</v>
      </c>
      <c r="BT369" s="1">
        <f>'BASE METAS)'!CX361</f>
        <v>0</v>
      </c>
      <c r="BU369" s="1">
        <f>'BASE METAS)'!FA361</f>
        <v>0</v>
      </c>
      <c r="BV369" s="1">
        <f>'BASE METAS)'!FB361</f>
        <v>0</v>
      </c>
      <c r="BW369" s="1">
        <f>'BASE METAS)'!FC361</f>
        <v>0</v>
      </c>
      <c r="BX369" s="1">
        <f>'BASE METAS)'!FD361</f>
        <v>0</v>
      </c>
      <c r="BY369" s="1">
        <f>'BASE METAS)'!FE361</f>
        <v>0</v>
      </c>
      <c r="BZ369" s="1">
        <f>'BASE METAS)'!FF361</f>
        <v>0</v>
      </c>
      <c r="CA369" s="1">
        <f>'BASE METAS)'!FG361</f>
        <v>0</v>
      </c>
      <c r="CB369" s="1">
        <f>'BASE METAS)'!FH361</f>
        <v>0</v>
      </c>
      <c r="CC369" s="1">
        <f>'BASE METAS)'!FI361</f>
        <v>0</v>
      </c>
      <c r="CD369" s="1">
        <f>'BASE METAS)'!FJ361</f>
        <v>0</v>
      </c>
      <c r="CE369" s="1">
        <f>'BASE METAS)'!FK361</f>
        <v>0</v>
      </c>
      <c r="CF369" s="1">
        <f>'BASE METAS)'!FL361</f>
        <v>0</v>
      </c>
      <c r="CG369" s="1">
        <f>'BASE METAS)'!FM361</f>
        <v>0</v>
      </c>
    </row>
    <row r="370" spans="1:85" ht="12.75" customHeight="1" x14ac:dyDescent="0.25">
      <c r="A370" s="1">
        <f>'BASE METAS)'!A362</f>
        <v>0</v>
      </c>
      <c r="B370" s="1">
        <f>'BASE METAS)'!B362</f>
        <v>0</v>
      </c>
      <c r="C370" s="1">
        <f>'BASE METAS)'!C362</f>
        <v>0</v>
      </c>
      <c r="D370" s="1">
        <f>'BASE METAS)'!D362</f>
        <v>0</v>
      </c>
      <c r="E370" s="12">
        <f>'BASE METAS)'!E362</f>
        <v>0</v>
      </c>
      <c r="F370" s="3">
        <f>'BASE METAS)'!F362</f>
        <v>0</v>
      </c>
      <c r="G370" s="3">
        <f>'BASE METAS)'!G362</f>
        <v>0</v>
      </c>
      <c r="H370" s="3">
        <f>'BASE METAS)'!H362</f>
        <v>0</v>
      </c>
      <c r="I370" s="3">
        <f>'BASE METAS)'!I362</f>
        <v>0</v>
      </c>
      <c r="J370" s="3">
        <f>'BASE METAS)'!J362</f>
        <v>0</v>
      </c>
      <c r="K370" s="3">
        <f>'BASE METAS)'!K362</f>
        <v>0</v>
      </c>
      <c r="L370" s="3">
        <f>'BASE METAS)'!L362</f>
        <v>0</v>
      </c>
      <c r="M370" s="3">
        <f>'BASE METAS)'!M362</f>
        <v>0</v>
      </c>
      <c r="N370" s="3">
        <f>'BASE METAS)'!N362</f>
        <v>0</v>
      </c>
      <c r="O370" s="3">
        <f>'BASE METAS)'!O362</f>
        <v>0</v>
      </c>
      <c r="P370" s="3">
        <f>'BASE METAS)'!P362</f>
        <v>0</v>
      </c>
      <c r="Q370" s="3">
        <f>'BASE METAS)'!Q362</f>
        <v>0</v>
      </c>
      <c r="R370" s="3">
        <f>'BASE METAS)'!R362</f>
        <v>0</v>
      </c>
      <c r="S370" s="3">
        <f>'BASE METAS)'!S362</f>
        <v>0</v>
      </c>
      <c r="T370" s="3">
        <f>'BASE METAS)'!T362</f>
        <v>0</v>
      </c>
      <c r="U370" s="923">
        <f>'BASE METAS)'!U362</f>
        <v>0</v>
      </c>
      <c r="V370" s="3">
        <f>'BASE METAS)'!V362</f>
        <v>0</v>
      </c>
      <c r="W370" s="4">
        <f>'BASE METAS)'!W362</f>
        <v>0</v>
      </c>
      <c r="X370" s="12">
        <f>'BASE METAS)'!X362</f>
        <v>0</v>
      </c>
      <c r="Y370" s="1">
        <f>'BASE METAS)'!Y362</f>
        <v>11</v>
      </c>
      <c r="Z370" s="1" t="str">
        <f>'BASE METAS)'!Z362</f>
        <v>OTORGAR BECAS PARA LAS MUJERES DE 15 AÑOS EN ADELANTE CON ESTUDIOS TRÚNCOS</v>
      </c>
      <c r="AA370" s="1" t="str">
        <f>'BASE METAS)'!AA362</f>
        <v>BECAS</v>
      </c>
      <c r="AB370" s="1">
        <f>'BASE METAS)'!AB362</f>
        <v>1200</v>
      </c>
      <c r="AC370" s="1">
        <f>'BASE METAS)'!AC362</f>
        <v>0</v>
      </c>
      <c r="AD370" s="1">
        <f>'BASE METAS)'!AD362</f>
        <v>0</v>
      </c>
      <c r="AE370" s="1">
        <f>'BASE METAS)'!AE362</f>
        <v>0</v>
      </c>
      <c r="AF370" s="1">
        <f>'BASE METAS)'!AF362</f>
        <v>0</v>
      </c>
      <c r="AG370" s="1">
        <f>'BASE METAS)'!AG362</f>
        <v>400</v>
      </c>
      <c r="AH370" s="1">
        <f>'BASE METAS)'!AH362</f>
        <v>0.33333333333333331</v>
      </c>
      <c r="AI370" s="1">
        <f>'BASE METAS)'!AI362</f>
        <v>800</v>
      </c>
      <c r="AJ370" s="1">
        <f>'BASE METAS)'!AJ362</f>
        <v>0.66666666666666663</v>
      </c>
      <c r="AK370" s="1">
        <f>'BASE METAS)'!AK362</f>
        <v>1</v>
      </c>
      <c r="AL370" s="7758"/>
      <c r="AM370" s="1352" t="str">
        <f>'BASE METAS)'!AM362</f>
        <v>OTORGAR BECAS A LAS MUJERES</v>
      </c>
      <c r="AN370" s="942" t="str">
        <f>'BASE METAS)'!AN362</f>
        <v>MIDE EL NÚMERO DE BECAS OTORGADAS SOBRE LAS PROGRAMADAS</v>
      </c>
      <c r="AO370" s="942" t="str">
        <f>'BASE METAS)'!AU362</f>
        <v>DESEMPEÑO</v>
      </c>
      <c r="AP370" s="1352" t="str">
        <f>'BASE METAS)'!AO362</f>
        <v>NO DE BECAS OTORGADAS</v>
      </c>
      <c r="AQ370" s="942" t="str">
        <f>'BASE METAS)'!AP362</f>
        <v>NO. DE BECAS PROGRAMADAS</v>
      </c>
      <c r="AR370" s="942">
        <f>'BASE METAS)'!AQ362</f>
        <v>100</v>
      </c>
      <c r="AS370" s="942" t="str">
        <f>'BASE METAS)'!AR362</f>
        <v>BECAS</v>
      </c>
      <c r="AT370" s="942" t="str">
        <f>'BASE METAS)'!AS362</f>
        <v>EFICACIA</v>
      </c>
      <c r="AU370" s="1494">
        <f>'BASE METAS)'!BO362</f>
        <v>0</v>
      </c>
      <c r="AV370" s="942">
        <f>'BASE METAS)'!BQ362</f>
        <v>0</v>
      </c>
      <c r="AW370" s="942">
        <f>'BASE METAS)'!BR362</f>
        <v>0</v>
      </c>
      <c r="AX370" s="1352">
        <f>'BASE METAS)'!BS362</f>
        <v>0</v>
      </c>
      <c r="AY370" s="1">
        <f>'BASE METAS)'!BT362</f>
        <v>0</v>
      </c>
      <c r="AZ370" s="1">
        <f>'BASE METAS)'!BU362</f>
        <v>0</v>
      </c>
      <c r="BA370" s="1">
        <f>'BASE METAS)'!BV362</f>
        <v>0</v>
      </c>
      <c r="BB370" s="1">
        <f>'BASE METAS)'!BW362</f>
        <v>0</v>
      </c>
      <c r="BC370" s="1">
        <f>'BASE METAS)'!BX362</f>
        <v>0</v>
      </c>
      <c r="BD370" s="1">
        <f>'BASE METAS)'!BY362</f>
        <v>0</v>
      </c>
      <c r="BE370" s="1">
        <f>'BASE METAS)'!CG362</f>
        <v>0</v>
      </c>
      <c r="BF370" s="1">
        <f>'BASE METAS)'!CJ362</f>
        <v>0</v>
      </c>
      <c r="BG370" s="1">
        <f>'BASE METAS)'!CK362</f>
        <v>0</v>
      </c>
      <c r="BH370" s="1">
        <f>'BASE METAS)'!CL362</f>
        <v>0</v>
      </c>
      <c r="BI370" s="1">
        <f>'BASE METAS)'!CM362</f>
        <v>0</v>
      </c>
      <c r="BJ370" s="1">
        <f>'BASE METAS)'!CN362</f>
        <v>0</v>
      </c>
      <c r="BK370" s="1">
        <f>'BASE METAS)'!CO362</f>
        <v>0</v>
      </c>
      <c r="BL370" s="1">
        <f>'BASE METAS)'!CP362</f>
        <v>0</v>
      </c>
      <c r="BM370" s="1">
        <f>'BASE METAS)'!CQ362</f>
        <v>0</v>
      </c>
      <c r="BN370" s="1">
        <f>'BASE METAS)'!CR362</f>
        <v>0</v>
      </c>
      <c r="BO370" s="1">
        <f>'BASE METAS)'!CS362</f>
        <v>0</v>
      </c>
      <c r="BP370" s="1">
        <f>'BASE METAS)'!CT362</f>
        <v>0</v>
      </c>
      <c r="BQ370" s="1">
        <f>'BASE METAS)'!CU362</f>
        <v>0</v>
      </c>
      <c r="BR370" s="1">
        <f>'BASE METAS)'!CV362</f>
        <v>0</v>
      </c>
      <c r="BS370" s="1">
        <f>'BASE METAS)'!CW362</f>
        <v>0</v>
      </c>
      <c r="BT370" s="1">
        <f>'BASE METAS)'!CX362</f>
        <v>0</v>
      </c>
      <c r="BU370" s="1">
        <f>'BASE METAS)'!FA362</f>
        <v>0</v>
      </c>
      <c r="BV370" s="1">
        <f>'BASE METAS)'!FB362</f>
        <v>0</v>
      </c>
      <c r="BW370" s="1">
        <f>'BASE METAS)'!FC362</f>
        <v>0</v>
      </c>
      <c r="BX370" s="1">
        <f>'BASE METAS)'!FD362</f>
        <v>0</v>
      </c>
      <c r="BY370" s="1">
        <f>'BASE METAS)'!FE362</f>
        <v>0</v>
      </c>
      <c r="BZ370" s="1">
        <f>'BASE METAS)'!FF362</f>
        <v>0</v>
      </c>
      <c r="CA370" s="1">
        <f>'BASE METAS)'!FG362</f>
        <v>0</v>
      </c>
      <c r="CB370" s="1">
        <f>'BASE METAS)'!FH362</f>
        <v>0</v>
      </c>
      <c r="CC370" s="1">
        <f>'BASE METAS)'!FI362</f>
        <v>0</v>
      </c>
      <c r="CD370" s="1">
        <f>'BASE METAS)'!FJ362</f>
        <v>0</v>
      </c>
      <c r="CE370" s="1">
        <f>'BASE METAS)'!FK362</f>
        <v>0</v>
      </c>
      <c r="CF370" s="1">
        <f>'BASE METAS)'!FL362</f>
        <v>0</v>
      </c>
      <c r="CG370" s="1">
        <f>'BASE METAS)'!FM362</f>
        <v>0</v>
      </c>
    </row>
    <row r="371" spans="1:85" ht="12" customHeight="1" x14ac:dyDescent="0.25">
      <c r="A371" s="1">
        <f>'BASE METAS)'!A363</f>
        <v>0</v>
      </c>
      <c r="B371" s="7146" t="str">
        <f>'BASE METAS)'!B363</f>
        <v xml:space="preserve">DEPENDENCIA </v>
      </c>
      <c r="C371" s="7146" t="str">
        <f>'BASE METAS)'!C363</f>
        <v>ENT</v>
      </c>
      <c r="D371" s="7146" t="str">
        <f>'BASE METAS)'!D363</f>
        <v>PROY</v>
      </c>
      <c r="E371" s="7146" t="str">
        <f>'BASE METAS)'!E363</f>
        <v>NOMBRE DEL PROYECTO</v>
      </c>
      <c r="F371" s="7155" t="str">
        <f>'BASE METAS)'!F363</f>
        <v>DG</v>
      </c>
      <c r="G371" s="7155" t="str">
        <f>'BASE METAS)'!G363</f>
        <v>DA</v>
      </c>
      <c r="H371" s="7155" t="str">
        <f>'BASE METAS)'!H363</f>
        <v xml:space="preserve">CLAVE PROGRAMÁTICA </v>
      </c>
      <c r="I371" s="7155"/>
      <c r="J371" s="7155"/>
      <c r="K371" s="7155"/>
      <c r="L371" s="7155"/>
      <c r="M371" s="7155"/>
      <c r="N371" s="1357">
        <f>'BASE METAS)'!N363</f>
        <v>0</v>
      </c>
      <c r="O371" s="1357">
        <f>'BASE METAS)'!O363</f>
        <v>0</v>
      </c>
      <c r="P371" s="7120" t="str">
        <f>'BASE METAS)'!P363</f>
        <v>ESTRUCTURA PROGRAMÁTICA</v>
      </c>
      <c r="Q371" s="7121"/>
      <c r="R371" s="7121"/>
      <c r="S371" s="7121"/>
      <c r="T371" s="7121"/>
      <c r="U371" s="924">
        <f>'BASE METAS)'!U363</f>
        <v>0</v>
      </c>
      <c r="V371" s="1358">
        <f>'BASE METAS)'!V363</f>
        <v>0</v>
      </c>
      <c r="W371" s="7139" t="str">
        <f>'BASE METAS)'!W363</f>
        <v>PRESPUESTO</v>
      </c>
      <c r="X371" s="7216" t="str">
        <f>'BASE METAS)'!X363</f>
        <v>ÁREAS EJECUTORAS</v>
      </c>
      <c r="Y371" s="1">
        <f>'BASE METAS)'!Y363</f>
        <v>0</v>
      </c>
      <c r="Z371" s="1">
        <f>'BASE METAS)'!Z363</f>
        <v>0</v>
      </c>
      <c r="AA371" s="1">
        <f>'BASE METAS)'!AA363</f>
        <v>0</v>
      </c>
      <c r="AB371" s="1">
        <f>'BASE METAS)'!AB363</f>
        <v>0</v>
      </c>
      <c r="AC371" s="1">
        <f>'BASE METAS)'!AC363</f>
        <v>0</v>
      </c>
      <c r="AD371" s="1">
        <f>'BASE METAS)'!AD363</f>
        <v>0</v>
      </c>
      <c r="AE371" s="1">
        <f>'BASE METAS)'!AE363</f>
        <v>0</v>
      </c>
      <c r="AF371" s="1">
        <f>'BASE METAS)'!AF363</f>
        <v>0</v>
      </c>
      <c r="AG371" s="1">
        <f>'BASE METAS)'!AG363</f>
        <v>0</v>
      </c>
      <c r="AH371" s="1">
        <f>'BASE METAS)'!AH363</f>
        <v>0</v>
      </c>
      <c r="AI371" s="1">
        <f>'BASE METAS)'!AI363</f>
        <v>0</v>
      </c>
      <c r="AJ371" s="1">
        <f>'BASE METAS)'!AJ363</f>
        <v>0</v>
      </c>
      <c r="AK371" s="1">
        <f>'BASE METAS)'!AK363</f>
        <v>0</v>
      </c>
      <c r="AL371" s="933">
        <f>'BASE METAS)'!AL363</f>
        <v>0</v>
      </c>
      <c r="AM371" s="1167">
        <f>'BASE METAS)'!AM363</f>
        <v>0</v>
      </c>
      <c r="AN371" s="1352">
        <f>'BASE METAS)'!AN363</f>
        <v>0</v>
      </c>
      <c r="AO371" s="941">
        <f>'BASE METAS)'!AU363</f>
        <v>0</v>
      </c>
      <c r="AP371" s="942">
        <f>'BASE METAS)'!AO363</f>
        <v>0</v>
      </c>
      <c r="AQ371" s="1352">
        <f>'BASE METAS)'!AP363</f>
        <v>0</v>
      </c>
      <c r="AR371" s="941">
        <f>'BASE METAS)'!AQ363</f>
        <v>0</v>
      </c>
      <c r="AS371" s="1352">
        <f>'BASE METAS)'!AR363</f>
        <v>0</v>
      </c>
      <c r="AT371" s="1352">
        <f>'BASE METAS)'!AS363</f>
        <v>0</v>
      </c>
      <c r="AU371" s="1485">
        <f>'BASE METAS)'!BO363</f>
        <v>0</v>
      </c>
      <c r="AV371" s="1352">
        <f>'BASE METAS)'!BQ363</f>
        <v>0</v>
      </c>
      <c r="AW371" s="1352">
        <f>'BASE METAS)'!BR363</f>
        <v>0</v>
      </c>
      <c r="AX371" s="1352">
        <f>'BASE METAS)'!BS363</f>
        <v>0</v>
      </c>
      <c r="AY371" s="1">
        <f>'BASE METAS)'!BT363</f>
        <v>0</v>
      </c>
      <c r="AZ371" s="1">
        <f>'BASE METAS)'!BU363</f>
        <v>0</v>
      </c>
      <c r="BA371" s="1">
        <f>'BASE METAS)'!BV363</f>
        <v>0</v>
      </c>
      <c r="BB371" s="1">
        <f>'BASE METAS)'!BW363</f>
        <v>0</v>
      </c>
      <c r="BC371" s="1">
        <f>'BASE METAS)'!BX363</f>
        <v>0</v>
      </c>
      <c r="BD371" s="1">
        <f>'BASE METAS)'!BY363</f>
        <v>0</v>
      </c>
      <c r="BE371" s="1">
        <f>'BASE METAS)'!CG363</f>
        <v>0</v>
      </c>
      <c r="BF371" s="1">
        <f>'BASE METAS)'!CJ363</f>
        <v>0</v>
      </c>
      <c r="BG371" s="1">
        <f>'BASE METAS)'!CK363</f>
        <v>0</v>
      </c>
      <c r="BH371" s="1">
        <f>'BASE METAS)'!CL363</f>
        <v>0</v>
      </c>
      <c r="BI371" s="1">
        <f>'BASE METAS)'!CM363</f>
        <v>0</v>
      </c>
      <c r="BJ371" s="1">
        <f>'BASE METAS)'!CN363</f>
        <v>0</v>
      </c>
      <c r="BK371" s="1">
        <f>'BASE METAS)'!CO363</f>
        <v>0</v>
      </c>
      <c r="BL371" s="1">
        <f>'BASE METAS)'!CP363</f>
        <v>0</v>
      </c>
      <c r="BM371" s="1">
        <f>'BASE METAS)'!CQ363</f>
        <v>0</v>
      </c>
      <c r="BN371" s="1">
        <f>'BASE METAS)'!CR363</f>
        <v>0</v>
      </c>
      <c r="BO371" s="1">
        <f>'BASE METAS)'!CS363</f>
        <v>0</v>
      </c>
      <c r="BP371" s="1">
        <f>'BASE METAS)'!CT363</f>
        <v>0</v>
      </c>
      <c r="BQ371" s="1">
        <f>'BASE METAS)'!CU363</f>
        <v>0</v>
      </c>
      <c r="BR371" s="1">
        <f>'BASE METAS)'!CV363</f>
        <v>0</v>
      </c>
      <c r="BS371" s="1">
        <f>'BASE METAS)'!CW363</f>
        <v>0</v>
      </c>
      <c r="BT371" s="1">
        <f>'BASE METAS)'!CX363</f>
        <v>0</v>
      </c>
      <c r="BU371" s="1">
        <f>'BASE METAS)'!FA363</f>
        <v>0</v>
      </c>
      <c r="BV371" s="1">
        <f>'BASE METAS)'!FB363</f>
        <v>0</v>
      </c>
      <c r="BW371" s="1">
        <f>'BASE METAS)'!FC363</f>
        <v>0</v>
      </c>
      <c r="BX371" s="1">
        <f>'BASE METAS)'!FD363</f>
        <v>0</v>
      </c>
      <c r="BY371" s="1">
        <f>'BASE METAS)'!FE363</f>
        <v>0</v>
      </c>
      <c r="BZ371" s="1">
        <f>'BASE METAS)'!FF363</f>
        <v>0</v>
      </c>
      <c r="CA371" s="1">
        <f>'BASE METAS)'!FG363</f>
        <v>0</v>
      </c>
      <c r="CB371" s="1">
        <f>'BASE METAS)'!FH363</f>
        <v>0</v>
      </c>
      <c r="CC371" s="1">
        <f>'BASE METAS)'!FI363</f>
        <v>0</v>
      </c>
      <c r="CD371" s="1">
        <f>'BASE METAS)'!FJ363</f>
        <v>0</v>
      </c>
      <c r="CE371" s="1">
        <f>'BASE METAS)'!FK363</f>
        <v>0</v>
      </c>
      <c r="CF371" s="1">
        <f>'BASE METAS)'!FL363</f>
        <v>0</v>
      </c>
      <c r="CG371" s="1">
        <f>'BASE METAS)'!FM363</f>
        <v>0</v>
      </c>
    </row>
    <row r="372" spans="1:85" ht="12" customHeight="1" x14ac:dyDescent="0.2">
      <c r="A372" s="1">
        <f>'BASE METAS)'!A364</f>
        <v>0</v>
      </c>
      <c r="B372" s="7150"/>
      <c r="C372" s="7150"/>
      <c r="D372" s="7150"/>
      <c r="E372" s="7150"/>
      <c r="F372" s="7162"/>
      <c r="G372" s="7162"/>
      <c r="H372" s="320" t="str">
        <f>'BASE METAS)'!H364</f>
        <v>FN</v>
      </c>
      <c r="I372" s="320" t="str">
        <f>'BASE METAS)'!I364</f>
        <v>Sf</v>
      </c>
      <c r="J372" s="320" t="str">
        <f>'BASE METAS)'!J364</f>
        <v>PG</v>
      </c>
      <c r="K372" s="320" t="str">
        <f>'BASE METAS)'!K364</f>
        <v>Sp</v>
      </c>
      <c r="L372" s="320" t="str">
        <f>'BASE METAS)'!L364</f>
        <v>PY</v>
      </c>
      <c r="M372" s="320" t="str">
        <f>'BASE METAS)'!M364</f>
        <v>FF</v>
      </c>
      <c r="N372" s="320">
        <f>'BASE METAS)'!N364</f>
        <v>0</v>
      </c>
      <c r="O372" s="320">
        <f>'BASE METAS)'!O364</f>
        <v>0</v>
      </c>
      <c r="P372" s="320" t="str">
        <f>'BASE METAS)'!P364</f>
        <v>FN</v>
      </c>
      <c r="Q372" s="320" t="str">
        <f>'BASE METAS)'!Q364</f>
        <v>Sf</v>
      </c>
      <c r="R372" s="320" t="str">
        <f>'BASE METAS)'!R364</f>
        <v>PG</v>
      </c>
      <c r="S372" s="320" t="str">
        <f>'BASE METAS)'!S364</f>
        <v>Sp</v>
      </c>
      <c r="T372" s="320" t="str">
        <f>'BASE METAS)'!T364</f>
        <v>PY</v>
      </c>
      <c r="U372" s="926">
        <f>'BASE METAS)'!U364</f>
        <v>0</v>
      </c>
      <c r="V372" s="320">
        <f>'BASE METAS)'!V364</f>
        <v>0</v>
      </c>
      <c r="W372" s="7140"/>
      <c r="X372" s="7732"/>
      <c r="Y372" s="1">
        <f>'BASE METAS)'!Y364</f>
        <v>0</v>
      </c>
      <c r="Z372" s="1">
        <f>'BASE METAS)'!Z364</f>
        <v>0</v>
      </c>
      <c r="AA372" s="1">
        <f>'BASE METAS)'!AA364</f>
        <v>0</v>
      </c>
      <c r="AB372" s="1">
        <f>'BASE METAS)'!AB364</f>
        <v>0</v>
      </c>
      <c r="AC372" s="1">
        <f>'BASE METAS)'!AC364</f>
        <v>0</v>
      </c>
      <c r="AD372" s="1">
        <f>'BASE METAS)'!AD364</f>
        <v>0</v>
      </c>
      <c r="AE372" s="1">
        <f>'BASE METAS)'!AE364</f>
        <v>0</v>
      </c>
      <c r="AF372" s="1">
        <f>'BASE METAS)'!AF364</f>
        <v>0</v>
      </c>
      <c r="AG372" s="1">
        <f>'BASE METAS)'!AG364</f>
        <v>0</v>
      </c>
      <c r="AH372" s="1">
        <f>'BASE METAS)'!AH364</f>
        <v>0</v>
      </c>
      <c r="AI372" s="1">
        <f>'BASE METAS)'!AI364</f>
        <v>0</v>
      </c>
      <c r="AJ372" s="1">
        <f>'BASE METAS)'!AJ364</f>
        <v>0</v>
      </c>
      <c r="AK372" s="1">
        <f>'BASE METAS)'!AK364</f>
        <v>0</v>
      </c>
      <c r="AL372" s="934">
        <f>'BASE METAS)'!AL364</f>
        <v>0</v>
      </c>
      <c r="AM372" s="1167">
        <f>'BASE METAS)'!AM364</f>
        <v>0</v>
      </c>
      <c r="AN372" s="1352">
        <f>'BASE METAS)'!AN364</f>
        <v>0</v>
      </c>
      <c r="AO372" s="950">
        <f>'BASE METAS)'!AU364</f>
        <v>0</v>
      </c>
      <c r="AP372" s="942">
        <f>'BASE METAS)'!AO364</f>
        <v>0</v>
      </c>
      <c r="AQ372" s="1352">
        <f>'BASE METAS)'!AP364</f>
        <v>0</v>
      </c>
      <c r="AR372" s="948">
        <f>'BASE METAS)'!AQ364</f>
        <v>0</v>
      </c>
      <c r="AS372" s="1352">
        <f>'BASE METAS)'!AR364</f>
        <v>0</v>
      </c>
      <c r="AT372" s="1352">
        <f>'BASE METAS)'!AS364</f>
        <v>0</v>
      </c>
      <c r="AU372" s="1485">
        <f>'BASE METAS)'!BO364</f>
        <v>0</v>
      </c>
      <c r="AV372" s="1352">
        <f>'BASE METAS)'!BQ364</f>
        <v>0</v>
      </c>
      <c r="AW372" s="1352">
        <f>'BASE METAS)'!BR364</f>
        <v>0</v>
      </c>
      <c r="AX372" s="1352">
        <f>'BASE METAS)'!BS364</f>
        <v>0</v>
      </c>
      <c r="AY372" s="1">
        <f>'BASE METAS)'!BT364</f>
        <v>0</v>
      </c>
      <c r="AZ372" s="1">
        <f>'BASE METAS)'!BU364</f>
        <v>0</v>
      </c>
      <c r="BA372" s="1">
        <f>'BASE METAS)'!BV364</f>
        <v>0</v>
      </c>
      <c r="BB372" s="1">
        <f>'BASE METAS)'!BW364</f>
        <v>0</v>
      </c>
      <c r="BC372" s="1">
        <f>'BASE METAS)'!BX364</f>
        <v>0</v>
      </c>
      <c r="BD372" s="1">
        <f>'BASE METAS)'!BY364</f>
        <v>0</v>
      </c>
      <c r="BE372" s="1">
        <f>'BASE METAS)'!CG364</f>
        <v>0</v>
      </c>
      <c r="BF372" s="1">
        <f>'BASE METAS)'!CJ364</f>
        <v>0</v>
      </c>
      <c r="BG372" s="1">
        <f>'BASE METAS)'!CK364</f>
        <v>0</v>
      </c>
      <c r="BH372" s="1">
        <f>'BASE METAS)'!CL364</f>
        <v>0</v>
      </c>
      <c r="BI372" s="1">
        <f>'BASE METAS)'!CM364</f>
        <v>0</v>
      </c>
      <c r="BJ372" s="1">
        <f>'BASE METAS)'!CN364</f>
        <v>0</v>
      </c>
      <c r="BK372" s="1">
        <f>'BASE METAS)'!CO364</f>
        <v>0</v>
      </c>
      <c r="BL372" s="1">
        <f>'BASE METAS)'!CP364</f>
        <v>0</v>
      </c>
      <c r="BM372" s="1">
        <f>'BASE METAS)'!CQ364</f>
        <v>0</v>
      </c>
      <c r="BN372" s="1">
        <f>'BASE METAS)'!CR364</f>
        <v>0</v>
      </c>
      <c r="BO372" s="1">
        <f>'BASE METAS)'!CS364</f>
        <v>0</v>
      </c>
      <c r="BP372" s="1">
        <f>'BASE METAS)'!CT364</f>
        <v>0</v>
      </c>
      <c r="BQ372" s="1">
        <f>'BASE METAS)'!CU364</f>
        <v>0</v>
      </c>
      <c r="BR372" s="1">
        <f>'BASE METAS)'!CV364</f>
        <v>0</v>
      </c>
      <c r="BS372" s="1">
        <f>'BASE METAS)'!CW364</f>
        <v>0</v>
      </c>
      <c r="BT372" s="1">
        <f>'BASE METAS)'!CX364</f>
        <v>0</v>
      </c>
      <c r="BU372" s="1">
        <f>'BASE METAS)'!FA364</f>
        <v>0</v>
      </c>
      <c r="BV372" s="1">
        <f>'BASE METAS)'!FB364</f>
        <v>0</v>
      </c>
      <c r="BW372" s="1">
        <f>'BASE METAS)'!FC364</f>
        <v>0</v>
      </c>
      <c r="BX372" s="1">
        <f>'BASE METAS)'!FD364</f>
        <v>0</v>
      </c>
      <c r="BY372" s="1">
        <f>'BASE METAS)'!FE364</f>
        <v>0</v>
      </c>
      <c r="BZ372" s="1">
        <f>'BASE METAS)'!FF364</f>
        <v>0</v>
      </c>
      <c r="CA372" s="1">
        <f>'BASE METAS)'!FG364</f>
        <v>0</v>
      </c>
      <c r="CB372" s="1">
        <f>'BASE METAS)'!FH364</f>
        <v>0</v>
      </c>
      <c r="CC372" s="1">
        <f>'BASE METAS)'!FI364</f>
        <v>0</v>
      </c>
      <c r="CD372" s="1">
        <f>'BASE METAS)'!FJ364</f>
        <v>0</v>
      </c>
      <c r="CE372" s="1">
        <f>'BASE METAS)'!FK364</f>
        <v>0</v>
      </c>
      <c r="CF372" s="1">
        <f>'BASE METAS)'!FL364</f>
        <v>0</v>
      </c>
      <c r="CG372" s="1">
        <f>'BASE METAS)'!FM364</f>
        <v>0</v>
      </c>
    </row>
    <row r="373" spans="1:85" ht="84" customHeight="1" x14ac:dyDescent="0.25">
      <c r="A373" s="1364">
        <f>'BASE METAS)'!A365</f>
        <v>56</v>
      </c>
      <c r="B373" s="7168" t="str">
        <f>'BASE METAS)'!B365</f>
        <v>CONTRALORÍA MUNICIPAL</v>
      </c>
      <c r="C373" s="7163">
        <f>'BASE METAS)'!C365</f>
        <v>1400</v>
      </c>
      <c r="D373" s="7154">
        <f>'BASE METAS)'!D365</f>
        <v>1</v>
      </c>
      <c r="E373" s="7156" t="str">
        <f>'BASE METAS)'!E365</f>
        <v>FISCALIZACIÓN, CONTROL Y EVALUACIÓN DE LA GESTIÓN PÚBLICA</v>
      </c>
      <c r="F373" s="7144" t="str">
        <f>'BASE METAS)'!F365</f>
        <v>K00</v>
      </c>
      <c r="G373" s="7144" t="str">
        <f>'BASE METAS)'!G365</f>
        <v>137</v>
      </c>
      <c r="H373" s="7144" t="str">
        <f>'BASE METAS)'!H365</f>
        <v>05</v>
      </c>
      <c r="I373" s="7144" t="str">
        <f>'BASE METAS)'!I365</f>
        <v>01</v>
      </c>
      <c r="J373" s="7144" t="str">
        <f>'BASE METAS)'!J365</f>
        <v>02</v>
      </c>
      <c r="K373" s="7144" t="str">
        <f>'BASE METAS)'!K365</f>
        <v>01</v>
      </c>
      <c r="L373" s="7144" t="str">
        <f>'BASE METAS)'!L365</f>
        <v>01</v>
      </c>
      <c r="M373" s="7144" t="str">
        <f>'BASE METAS)'!M365</f>
        <v>101</v>
      </c>
      <c r="N373" s="7144" t="str">
        <f>'BASE METAS)'!N365</f>
        <v>Contraloría</v>
      </c>
      <c r="O373" s="7114" t="str">
        <f>'BASE METAS)'!O365</f>
        <v xml:space="preserve">Simplificación Administrativa </v>
      </c>
      <c r="P373" s="7114" t="str">
        <f>'BASE METAS)'!P365</f>
        <v>Administración, planeación y control gubernamental</v>
      </c>
      <c r="Q373" s="7114" t="str">
        <f>'BASE METAS)'!Q365</f>
        <v>Control y evaluación de la administración gubernamental</v>
      </c>
      <c r="R373" s="7114" t="str">
        <f>'BASE METAS)'!R365</f>
        <v>Desarrollo de la función pública y ética en el servicio público</v>
      </c>
      <c r="S373" s="7114" t="str">
        <f>'BASE METAS)'!S365</f>
        <v>Control y evaluación de la gestión pública</v>
      </c>
      <c r="T373" s="7114" t="str">
        <f>'BASE METAS)'!T365</f>
        <v>Fiscalización, control y evaluación de la gestión pública</v>
      </c>
      <c r="U373" s="7759" t="str">
        <f>'BASE METAS)'!U365</f>
        <v>ASEGURAR EL CUMPLIMIENTO DEL MARCO NORMATIVO, FORTALECIENDO LOS MECANISMOS DE CONTROL Y EVALUACIÓN GUBERNAMENTAL EVITANDO DE ESTA FORMA INCREMENTAR LA CORRUPCIÓN EN LA GESTIÓN DEL GOBIERNO MUNCIPAL. FORTALECER EL PROGRAMA DE CONTROL Y VIGILANCIA DE SERVIDORES PÚBLICOS DE LA DIRECCIÓN GENERAL DE SEGURIDAD PUBLICA TENIENDO COMO OBJETIVO EVITAR QUE SE COMETAN ACTOS INDEBIDOS EN CONTRA DE LA CIUDADANÍA EN LAS PRINCIPALES AVENIDAS Y COLONIAS DEL MUNICIPIO DE TLALNEPANTLA DE BAZ.</v>
      </c>
      <c r="V373" s="7114" t="str">
        <f>'BASE METAS)'!V365</f>
        <v>Gobierno de Resultados</v>
      </c>
      <c r="W373" s="7248">
        <f>'BASE METAS)'!W365</f>
        <v>21547607.09</v>
      </c>
      <c r="X373" s="7098" t="str">
        <f>'BASE METAS)'!X365</f>
        <v>CONTRALORÍA MUNICIPAL</v>
      </c>
      <c r="Y373" s="213">
        <f>'BASE METAS)'!Y365</f>
        <v>1</v>
      </c>
      <c r="Z373" s="438" t="str">
        <f>'BASE METAS)'!Z365</f>
        <v>VIGILAR QUE LAS ACTIVIDADES DE FISCALIZACIÓN CONTROL Y EVALUACIÓN DE LA GESTIÓN SE REALICEN  DE ACUERDO A LAS NORMAS QUE LAS REGULAN.</v>
      </c>
      <c r="AA373" s="550" t="str">
        <f>'BASE METAS)'!AA365</f>
        <v>ACTIVIDAD VIGILADA</v>
      </c>
      <c r="AB373" s="459">
        <f>'BASE METAS)'!AB365</f>
        <v>12500</v>
      </c>
      <c r="AC373" s="679">
        <f>'BASE METAS)'!AC365</f>
        <v>3000</v>
      </c>
      <c r="AD373" s="631">
        <f>'BASE METAS)'!AD365</f>
        <v>0.24</v>
      </c>
      <c r="AE373" s="679">
        <f>'BASE METAS)'!AE365</f>
        <v>3500</v>
      </c>
      <c r="AF373" s="631">
        <f>'BASE METAS)'!AF365</f>
        <v>0.28000000000000003</v>
      </c>
      <c r="AG373" s="679">
        <f>'BASE METAS)'!AG365</f>
        <v>3000</v>
      </c>
      <c r="AH373" s="631">
        <f>'BASE METAS)'!AH365</f>
        <v>0.24</v>
      </c>
      <c r="AI373" s="679">
        <f>'BASE METAS)'!AI365</f>
        <v>3000</v>
      </c>
      <c r="AJ373" s="556">
        <f>'BASE METAS)'!AJ365</f>
        <v>0.24</v>
      </c>
      <c r="AK373" s="211">
        <f>'BASE METAS)'!AK365</f>
        <v>1</v>
      </c>
      <c r="AL373" s="1202">
        <f>'BASE METAS)'!AL365</f>
        <v>1</v>
      </c>
      <c r="AM373" s="1044" t="str">
        <f>'BASE METAS)'!AM365</f>
        <v>ACTIVIDADES DE FISCALIZACION, CONTROL Y EVALUACION DE LA CONTRALORIA MUNICIPAL</v>
      </c>
      <c r="AN373" s="1044" t="str">
        <f>'BASE METAS)'!AN365</f>
        <v>MIDE EL PORCENTAJE DE ACTIVIDADES DE FISCALIZACION, CONTROL Y EVALUACION DE LA CONTRALORIA MUNICIPAL, RESPECTO DEL TOTAL</v>
      </c>
      <c r="AO373" s="970" t="str">
        <f>'BASE METAS)'!AU365</f>
        <v>DESEMPEÑO</v>
      </c>
      <c r="AP373" s="1044" t="str">
        <f>'BASE METAS)'!AO365</f>
        <v>NUMERO DE ACTIVIDADES DE FISCALIZACION REALIZADAS</v>
      </c>
      <c r="AQ373" s="1044" t="str">
        <f>'BASE METAS)'!AP365</f>
        <v>NUMERO DE ACTIVIDADES DE FISCALIZACION PROGRAMADAS</v>
      </c>
      <c r="AR373" s="1039">
        <f>'BASE METAS)'!AQ365</f>
        <v>100</v>
      </c>
      <c r="AS373" s="1039" t="str">
        <f>'BASE METAS)'!AR365</f>
        <v>ACTIVIDADES  VIGILADAS</v>
      </c>
      <c r="AT373" s="1039" t="str">
        <f>'BASE METAS)'!AS365</f>
        <v>EFICACIA</v>
      </c>
      <c r="AU373" s="1482">
        <f>'BASE METAS)'!BO365</f>
        <v>0</v>
      </c>
      <c r="AV373" s="1">
        <f>'BASE METAS)'!BQ365</f>
        <v>12500</v>
      </c>
      <c r="AW373" s="1">
        <f>'BASE METAS)'!BR365</f>
        <v>0</v>
      </c>
      <c r="AX373" s="1352">
        <f>'BASE METAS)'!BS365</f>
        <v>3500</v>
      </c>
      <c r="AY373" s="1">
        <f>'BASE METAS)'!BT365</f>
        <v>2609</v>
      </c>
      <c r="AZ373" s="1">
        <f>'BASE METAS)'!BU365</f>
        <v>891</v>
      </c>
      <c r="BA373" s="1">
        <f>'BASE METAS)'!BV365</f>
        <v>0.74542857142857144</v>
      </c>
      <c r="BB373" s="1">
        <f>'BASE METAS)'!BW365</f>
        <v>29041</v>
      </c>
      <c r="BC373" s="1">
        <f>'BASE METAS)'!BX365</f>
        <v>-16541</v>
      </c>
      <c r="BD373" s="1">
        <f>'BASE METAS)'!BY365</f>
        <v>2.32328</v>
      </c>
      <c r="BE373" s="1">
        <f>'BASE METAS)'!CG365</f>
        <v>26432</v>
      </c>
      <c r="BF373" s="1">
        <f>'BASE METAS)'!CJ365</f>
        <v>0</v>
      </c>
      <c r="BG373" s="1">
        <f>'BASE METAS)'!CK365</f>
        <v>0</v>
      </c>
      <c r="BH373" s="1">
        <f>'BASE METAS)'!CL365</f>
        <v>0</v>
      </c>
      <c r="BI373" s="1">
        <f>'BASE METAS)'!CM365</f>
        <v>1000</v>
      </c>
      <c r="BJ373" s="1">
        <f>'BASE METAS)'!CN365</f>
        <v>1000</v>
      </c>
      <c r="BK373" s="1">
        <f>'BASE METAS)'!CO365</f>
        <v>1000</v>
      </c>
      <c r="BL373" s="1">
        <f>'BASE METAS)'!CP365</f>
        <v>1166</v>
      </c>
      <c r="BM373" s="1">
        <f>'BASE METAS)'!CQ365</f>
        <v>1167</v>
      </c>
      <c r="BN373" s="1">
        <f>'BASE METAS)'!CR365</f>
        <v>1167</v>
      </c>
      <c r="BO373" s="1">
        <f>'BASE METAS)'!CS365</f>
        <v>1000</v>
      </c>
      <c r="BP373" s="1">
        <f>'BASE METAS)'!CT365</f>
        <v>1000</v>
      </c>
      <c r="BQ373" s="1">
        <f>'BASE METAS)'!CU365</f>
        <v>1000</v>
      </c>
      <c r="BR373" s="1">
        <f>'BASE METAS)'!CV365</f>
        <v>1000</v>
      </c>
      <c r="BS373" s="1">
        <f>'BASE METAS)'!CW365</f>
        <v>1000</v>
      </c>
      <c r="BT373" s="1">
        <f>'BASE METAS)'!CX365</f>
        <v>1000</v>
      </c>
      <c r="BU373" s="1">
        <f>'BASE METAS)'!FA365</f>
        <v>12500</v>
      </c>
      <c r="BV373" s="1">
        <f>'BASE METAS)'!FB365</f>
        <v>0</v>
      </c>
      <c r="BW373" s="1">
        <f>'BASE METAS)'!FC365</f>
        <v>1166</v>
      </c>
      <c r="BX373" s="1">
        <f>'BASE METAS)'!FD365</f>
        <v>493</v>
      </c>
      <c r="BY373" s="1">
        <f>'BASE METAS)'!FE365</f>
        <v>-673</v>
      </c>
      <c r="BZ373" s="1">
        <f>'BASE METAS)'!FF365</f>
        <v>0.42281303602058318</v>
      </c>
      <c r="CA373" s="1">
        <f>'BASE METAS)'!FG365</f>
        <v>26925</v>
      </c>
      <c r="CB373" s="1">
        <f>'BASE METAS)'!FH365</f>
        <v>-14425</v>
      </c>
      <c r="CC373" s="1">
        <f>'BASE METAS)'!FI365</f>
        <v>2.1539999999999999</v>
      </c>
      <c r="CD373" s="1">
        <f>'BASE METAS)'!FJ365</f>
        <v>12500</v>
      </c>
      <c r="CE373" s="1">
        <f>'BASE METAS)'!FK365</f>
        <v>0</v>
      </c>
      <c r="CF373" s="1">
        <f>'BASE METAS)'!FL365</f>
        <v>1167</v>
      </c>
      <c r="CG373" s="1">
        <f>'BASE METAS)'!FM365</f>
        <v>1498</v>
      </c>
    </row>
    <row r="374" spans="1:85" ht="409.5" x14ac:dyDescent="0.25">
      <c r="A374" s="1365">
        <f>'BASE METAS)'!A366</f>
        <v>0</v>
      </c>
      <c r="B374" s="7169"/>
      <c r="C374" s="7163"/>
      <c r="D374" s="7154"/>
      <c r="E374" s="7156"/>
      <c r="F374" s="7144"/>
      <c r="G374" s="7144"/>
      <c r="H374" s="7144"/>
      <c r="I374" s="7144"/>
      <c r="J374" s="7144"/>
      <c r="K374" s="7144"/>
      <c r="L374" s="7144"/>
      <c r="M374" s="7144"/>
      <c r="N374" s="7144"/>
      <c r="O374" s="7114"/>
      <c r="P374" s="7114"/>
      <c r="Q374" s="7114"/>
      <c r="R374" s="7114"/>
      <c r="S374" s="7114"/>
      <c r="T374" s="7114"/>
      <c r="U374" s="7759"/>
      <c r="V374" s="7114"/>
      <c r="W374" s="7248"/>
      <c r="X374" s="7099"/>
      <c r="Y374" s="214">
        <f>'BASE METAS)'!Y366</f>
        <v>2</v>
      </c>
      <c r="Z374" s="439" t="str">
        <f>'BASE METAS)'!Z366</f>
        <v>RECIBIR, SUSTANCIAR Y RESOLVER EXPEDIENTES DE QUEJAS Y DENUNCIAS, ASÍ COMO PROCEDIMIENTOS ADMINISTRATIVOS INSTRUIDOS A SERVIDORES PÚBLICOS MUNICIPALES OMISOS O EXTEMPORÁNEOS EN LA PRESENTACIÓN DE MANIFESTACIÓN DE BIENES Y APLICAR LAS SANCIONES QUE CONFORME A DERECHO CORRESPONDAN.</v>
      </c>
      <c r="AA374" s="680" t="str">
        <f>'BASE METAS)'!AA366</f>
        <v>RESOLUCION</v>
      </c>
      <c r="AB374" s="460">
        <f>'BASE METAS)'!AB366</f>
        <v>510</v>
      </c>
      <c r="AC374" s="681">
        <f>'BASE METAS)'!AC366</f>
        <v>127</v>
      </c>
      <c r="AD374" s="544">
        <f>'BASE METAS)'!AD366</f>
        <v>0.24901960784313726</v>
      </c>
      <c r="AE374" s="681">
        <f>'BASE METAS)'!AE366</f>
        <v>127</v>
      </c>
      <c r="AF374" s="544">
        <f>'BASE METAS)'!AF366</f>
        <v>0.24901960784313726</v>
      </c>
      <c r="AG374" s="681">
        <f>'BASE METAS)'!AG366</f>
        <v>127</v>
      </c>
      <c r="AH374" s="544">
        <f>'BASE METAS)'!AH366</f>
        <v>0.24901960784313726</v>
      </c>
      <c r="AI374" s="681">
        <f>'BASE METAS)'!AI366</f>
        <v>129</v>
      </c>
      <c r="AJ374" s="545">
        <f>'BASE METAS)'!AJ366</f>
        <v>0.25294117647058822</v>
      </c>
      <c r="AK374" s="191">
        <f>'BASE METAS)'!AK366</f>
        <v>1</v>
      </c>
      <c r="AL374" s="1039">
        <f>'BASE METAS)'!AL366</f>
        <v>2</v>
      </c>
      <c r="AM374" s="1044" t="str">
        <f>'BASE METAS)'!AM366</f>
        <v xml:space="preserve"> RECIBIR, SUSTANCIAR Y RESOLVER EXPEDIENTES DE QUEJAS Y DENUNCIAS, ASI COMO PROCEDIMIENTOS ADMINISTRATIVOS INSTRUIDOS A SERVIDORES PUBLICOS MUNICIPALES OMISOS O EXTEMPORANEOS EN LA MANIFESTACION DE BIENES.</v>
      </c>
      <c r="AN374" s="1044" t="str">
        <f>'BASE METAS)'!AN366</f>
        <v>MIDE EL NUMERO  DE RESOLUCIONES EMITIDAS SOBRE EL NUMERO . DE RESOLUCIONES PROGRAMADAS.</v>
      </c>
      <c r="AO374" s="970" t="str">
        <f>'BASE METAS)'!AU366</f>
        <v>DESEMPEÑO</v>
      </c>
      <c r="AP374" s="1044" t="str">
        <f>'BASE METAS)'!AO366</f>
        <v xml:space="preserve">No. DE RESOLUCIONES EMITIDAS </v>
      </c>
      <c r="AQ374" s="1044" t="str">
        <f>'BASE METAS)'!AP366</f>
        <v>NUMERO DE RESOLUCIONES PROGRAMADAS</v>
      </c>
      <c r="AR374" s="1039">
        <f>'BASE METAS)'!AQ366</f>
        <v>100</v>
      </c>
      <c r="AS374" s="1039" t="str">
        <f>'BASE METAS)'!AR366</f>
        <v>RESOLUCIONES</v>
      </c>
      <c r="AT374" s="1039" t="str">
        <f>'BASE METAS)'!AS366</f>
        <v>EFICACIA</v>
      </c>
      <c r="AU374" s="1482">
        <f>'BASE METAS)'!BO366</f>
        <v>0</v>
      </c>
      <c r="AV374" s="1">
        <f>'BASE METAS)'!BQ366</f>
        <v>510</v>
      </c>
      <c r="AW374" s="1">
        <f>'BASE METAS)'!BR366</f>
        <v>0</v>
      </c>
      <c r="AX374" s="1352">
        <f>'BASE METAS)'!BS366</f>
        <v>127</v>
      </c>
      <c r="AY374" s="1">
        <f>'BASE METAS)'!BT366</f>
        <v>66</v>
      </c>
      <c r="AZ374" s="1">
        <f>'BASE METAS)'!BU366</f>
        <v>61</v>
      </c>
      <c r="BA374" s="1">
        <f>'BASE METAS)'!BV366</f>
        <v>0.51968503937007871</v>
      </c>
      <c r="BB374" s="1">
        <f>'BASE METAS)'!BW366</f>
        <v>139</v>
      </c>
      <c r="BC374" s="1">
        <f>'BASE METAS)'!BX366</f>
        <v>371</v>
      </c>
      <c r="BD374" s="1">
        <f>'BASE METAS)'!BY366</f>
        <v>0.27254901960784311</v>
      </c>
      <c r="BE374" s="1">
        <f>'BASE METAS)'!CG366</f>
        <v>73</v>
      </c>
      <c r="BF374" s="1">
        <f>'BASE METAS)'!CJ366</f>
        <v>0</v>
      </c>
      <c r="BG374" s="1">
        <f>'BASE METAS)'!CK366</f>
        <v>0</v>
      </c>
      <c r="BH374" s="1">
        <f>'BASE METAS)'!CL366</f>
        <v>0</v>
      </c>
      <c r="BI374" s="1">
        <f>'BASE METAS)'!CM366</f>
        <v>42</v>
      </c>
      <c r="BJ374" s="1">
        <f>'BASE METAS)'!CN366</f>
        <v>42</v>
      </c>
      <c r="BK374" s="1">
        <f>'BASE METAS)'!CO366</f>
        <v>43</v>
      </c>
      <c r="BL374" s="1">
        <f>'BASE METAS)'!CP366</f>
        <v>42</v>
      </c>
      <c r="BM374" s="1">
        <f>'BASE METAS)'!CQ366</f>
        <v>43</v>
      </c>
      <c r="BN374" s="1">
        <f>'BASE METAS)'!CR366</f>
        <v>42</v>
      </c>
      <c r="BO374" s="1">
        <f>'BASE METAS)'!CS366</f>
        <v>43</v>
      </c>
      <c r="BP374" s="1">
        <f>'BASE METAS)'!CT366</f>
        <v>43</v>
      </c>
      <c r="BQ374" s="1">
        <f>'BASE METAS)'!CU366</f>
        <v>43</v>
      </c>
      <c r="BR374" s="1">
        <f>'BASE METAS)'!CV366</f>
        <v>42</v>
      </c>
      <c r="BS374" s="1">
        <f>'BASE METAS)'!CW366</f>
        <v>42</v>
      </c>
      <c r="BT374" s="1">
        <f>'BASE METAS)'!CX366</f>
        <v>43</v>
      </c>
      <c r="BU374" s="1">
        <f>'BASE METAS)'!FA366</f>
        <v>510</v>
      </c>
      <c r="BV374" s="1">
        <f>'BASE METAS)'!FB366</f>
        <v>0</v>
      </c>
      <c r="BW374" s="1">
        <f>'BASE METAS)'!FC366</f>
        <v>42</v>
      </c>
      <c r="BX374" s="1">
        <f>'BASE METAS)'!FD366</f>
        <v>28</v>
      </c>
      <c r="BY374" s="1">
        <f>'BASE METAS)'!FE366</f>
        <v>-14</v>
      </c>
      <c r="BZ374" s="1">
        <f>'BASE METAS)'!FF366</f>
        <v>0.66666666666666663</v>
      </c>
      <c r="CA374" s="1">
        <f>'BASE METAS)'!FG366</f>
        <v>101</v>
      </c>
      <c r="CB374" s="1">
        <f>'BASE METAS)'!FH366</f>
        <v>409</v>
      </c>
      <c r="CC374" s="1">
        <f>'BASE METAS)'!FI366</f>
        <v>0.1980392156862745</v>
      </c>
      <c r="CD374" s="1">
        <f>'BASE METAS)'!FJ366</f>
        <v>510</v>
      </c>
      <c r="CE374" s="1">
        <f>'BASE METAS)'!FK366</f>
        <v>0</v>
      </c>
      <c r="CF374" s="1">
        <f>'BASE METAS)'!FL366</f>
        <v>43</v>
      </c>
      <c r="CG374" s="1">
        <f>'BASE METAS)'!FM366</f>
        <v>28</v>
      </c>
    </row>
    <row r="375" spans="1:85" ht="38.25" customHeight="1" x14ac:dyDescent="0.2">
      <c r="A375" s="1365">
        <f>'BASE METAS)'!A367</f>
        <v>0</v>
      </c>
      <c r="B375" s="7169"/>
      <c r="C375" s="7163"/>
      <c r="D375" s="7154"/>
      <c r="E375" s="7156"/>
      <c r="F375" s="7144"/>
      <c r="G375" s="7144"/>
      <c r="H375" s="7144"/>
      <c r="I375" s="7144"/>
      <c r="J375" s="7144"/>
      <c r="K375" s="7144"/>
      <c r="L375" s="7144"/>
      <c r="M375" s="7144"/>
      <c r="N375" s="7144"/>
      <c r="O375" s="7114"/>
      <c r="P375" s="7114"/>
      <c r="Q375" s="7114"/>
      <c r="R375" s="7114"/>
      <c r="S375" s="7114"/>
      <c r="T375" s="7114"/>
      <c r="U375" s="7759"/>
      <c r="V375" s="7114"/>
      <c r="W375" s="7248"/>
      <c r="X375" s="7099"/>
      <c r="Y375" s="214">
        <f>'BASE METAS)'!Y367</f>
        <v>3</v>
      </c>
      <c r="Z375" s="439" t="str">
        <f>'BASE METAS)'!Z367</f>
        <v>RECIBIR, TRAMITAR Y RESOLVER LAS QUEJAS Y DENUNCIAS PRESENTADAS EN CONTRA DE SERVIDORES PÚBLICOS.</v>
      </c>
      <c r="AA375" s="680" t="str">
        <f>'BASE METAS)'!AA367</f>
        <v>QUEJA</v>
      </c>
      <c r="AB375" s="460">
        <f>'BASE METAS)'!AB367</f>
        <v>1200</v>
      </c>
      <c r="AC375" s="543">
        <f>'BASE METAS)'!AC367</f>
        <v>300</v>
      </c>
      <c r="AD375" s="544">
        <f>'BASE METAS)'!AD367</f>
        <v>0.25</v>
      </c>
      <c r="AE375" s="543">
        <f>'BASE METAS)'!AE367</f>
        <v>300</v>
      </c>
      <c r="AF375" s="544">
        <f>'BASE METAS)'!AF367</f>
        <v>0.25</v>
      </c>
      <c r="AG375" s="543">
        <f>'BASE METAS)'!AG367</f>
        <v>300</v>
      </c>
      <c r="AH375" s="544">
        <f>'BASE METAS)'!AH367</f>
        <v>0.25</v>
      </c>
      <c r="AI375" s="543">
        <f>'BASE METAS)'!AI367</f>
        <v>300</v>
      </c>
      <c r="AJ375" s="545">
        <f>'BASE METAS)'!AJ367</f>
        <v>0.25</v>
      </c>
      <c r="AK375" s="191">
        <f>'BASE METAS)'!AK367</f>
        <v>1</v>
      </c>
      <c r="AL375" s="1039">
        <f>'BASE METAS)'!AL367</f>
        <v>3</v>
      </c>
      <c r="AM375" s="1044" t="str">
        <f>'BASE METAS)'!AM367</f>
        <v xml:space="preserve">ATENCION DE QUEJAS Y DENUNCIAS RECIBIDAS </v>
      </c>
      <c r="AN375" s="1044" t="str">
        <f>'BASE METAS)'!AN367</f>
        <v>MIDE EL NUMERO DE QUEJAS ATENDIDAS SOBRE EL NUMERO  DE QUEJAS PROGRAMADAS.</v>
      </c>
      <c r="AO375" s="970" t="str">
        <f>'BASE METAS)'!AU367</f>
        <v>DESEMPEÑO</v>
      </c>
      <c r="AP375" s="1044" t="str">
        <f>'BASE METAS)'!AO367</f>
        <v>No. DE QUEJAS Y DENUNCIAS ATENDIDAS</v>
      </c>
      <c r="AQ375" s="1044" t="str">
        <f>'BASE METAS)'!AP367</f>
        <v>No. DE QUEJAS Y DENUNCIAS PROGRAMADAS</v>
      </c>
      <c r="AR375" s="1039">
        <f>'BASE METAS)'!AQ367</f>
        <v>100</v>
      </c>
      <c r="AS375" s="1039" t="str">
        <f>'BASE METAS)'!AR367</f>
        <v>QUEJAS</v>
      </c>
      <c r="AT375" s="1039" t="str">
        <f>'BASE METAS)'!AS367</f>
        <v>EFICACIA</v>
      </c>
      <c r="AU375" s="1482">
        <f>'BASE METAS)'!BO367</f>
        <v>0</v>
      </c>
      <c r="AV375" s="1">
        <f>'BASE METAS)'!BQ367</f>
        <v>1200</v>
      </c>
      <c r="AW375" s="1352">
        <f>'BASE METAS)'!BR367</f>
        <v>0</v>
      </c>
      <c r="AX375" s="1445">
        <f>'BASE METAS)'!BS367</f>
        <v>300</v>
      </c>
      <c r="AY375" s="1352">
        <f>'BASE METAS)'!BT367</f>
        <v>492</v>
      </c>
      <c r="AZ375" s="1446">
        <f>'BASE METAS)'!BU367</f>
        <v>-192</v>
      </c>
      <c r="BA375" s="998">
        <f>'BASE METAS)'!BV367</f>
        <v>1.64</v>
      </c>
      <c r="BB375" s="7386">
        <f>'BASE METAS)'!BW367</f>
        <v>956</v>
      </c>
      <c r="BC375" s="7386"/>
      <c r="BD375" s="967">
        <f>'BASE METAS)'!BY367</f>
        <v>0.79666666666666663</v>
      </c>
      <c r="BE375" s="967">
        <f>'BASE METAS)'!CG367</f>
        <v>464</v>
      </c>
      <c r="BF375" s="1">
        <f>'BASE METAS)'!CJ367</f>
        <v>0</v>
      </c>
      <c r="BG375" s="1">
        <f>'BASE METAS)'!CK367</f>
        <v>0</v>
      </c>
      <c r="BH375" s="1">
        <f>'BASE METAS)'!CL367</f>
        <v>0</v>
      </c>
      <c r="BI375" s="1">
        <f>'BASE METAS)'!CM367</f>
        <v>100</v>
      </c>
      <c r="BJ375" s="1">
        <f>'BASE METAS)'!CN367</f>
        <v>100</v>
      </c>
      <c r="BK375" s="1">
        <f>'BASE METAS)'!CO367</f>
        <v>100</v>
      </c>
      <c r="BL375" s="1">
        <f>'BASE METAS)'!CP367</f>
        <v>100</v>
      </c>
      <c r="BM375" s="1">
        <f>'BASE METAS)'!CQ367</f>
        <v>100</v>
      </c>
      <c r="BN375" s="1">
        <f>'BASE METAS)'!CR367</f>
        <v>100</v>
      </c>
      <c r="BO375" s="1">
        <f>'BASE METAS)'!CS367</f>
        <v>100</v>
      </c>
      <c r="BP375" s="1">
        <f>'BASE METAS)'!CT367</f>
        <v>100</v>
      </c>
      <c r="BQ375" s="1">
        <f>'BASE METAS)'!CU367</f>
        <v>100</v>
      </c>
      <c r="BR375" s="1">
        <f>'BASE METAS)'!CV367</f>
        <v>100</v>
      </c>
      <c r="BS375" s="1">
        <f>'BASE METAS)'!CW367</f>
        <v>100</v>
      </c>
      <c r="BT375" s="1">
        <f>'BASE METAS)'!CX367</f>
        <v>100</v>
      </c>
      <c r="BU375" s="1">
        <f>'BASE METAS)'!FA367</f>
        <v>1200</v>
      </c>
      <c r="BV375" s="1">
        <f>'BASE METAS)'!FB367</f>
        <v>0</v>
      </c>
      <c r="BW375" s="1">
        <f>'BASE METAS)'!FC367</f>
        <v>100</v>
      </c>
      <c r="BX375" s="1">
        <f>'BASE METAS)'!FD367</f>
        <v>163</v>
      </c>
      <c r="BY375" s="1">
        <f>'BASE METAS)'!FE367</f>
        <v>63</v>
      </c>
      <c r="BZ375" s="1">
        <f>'BASE METAS)'!FF367</f>
        <v>1.63</v>
      </c>
      <c r="CA375" s="1">
        <f>'BASE METAS)'!FG367</f>
        <v>627</v>
      </c>
      <c r="CB375" s="1">
        <f>'BASE METAS)'!FH367</f>
        <v>573</v>
      </c>
      <c r="CC375" s="1">
        <f>'BASE METAS)'!FI367</f>
        <v>0.52249999999999996</v>
      </c>
      <c r="CD375" s="1">
        <f>'BASE METAS)'!FJ367</f>
        <v>1200</v>
      </c>
      <c r="CE375" s="1">
        <f>'BASE METAS)'!FK367</f>
        <v>0</v>
      </c>
      <c r="CF375" s="1">
        <f>'BASE METAS)'!FL367</f>
        <v>100</v>
      </c>
      <c r="CG375" s="1">
        <f>'BASE METAS)'!FM367</f>
        <v>171</v>
      </c>
    </row>
    <row r="376" spans="1:85" ht="38.25" customHeight="1" x14ac:dyDescent="0.2">
      <c r="A376" s="1365">
        <f>'BASE METAS)'!A368</f>
        <v>0</v>
      </c>
      <c r="B376" s="7169"/>
      <c r="C376" s="7163"/>
      <c r="D376" s="7154"/>
      <c r="E376" s="7156"/>
      <c r="F376" s="7144"/>
      <c r="G376" s="7144"/>
      <c r="H376" s="7144"/>
      <c r="I376" s="7144"/>
      <c r="J376" s="7144"/>
      <c r="K376" s="7144"/>
      <c r="L376" s="7144"/>
      <c r="M376" s="7144"/>
      <c r="N376" s="7144"/>
      <c r="O376" s="7114"/>
      <c r="P376" s="7114"/>
      <c r="Q376" s="7114"/>
      <c r="R376" s="7114"/>
      <c r="S376" s="7114"/>
      <c r="T376" s="7114"/>
      <c r="U376" s="7759"/>
      <c r="V376" s="7114"/>
      <c r="W376" s="7248"/>
      <c r="X376" s="7099"/>
      <c r="Y376" s="214">
        <f>'BASE METAS)'!Y368</f>
        <v>4</v>
      </c>
      <c r="Z376" s="439" t="str">
        <f>'BASE METAS)'!Z368</f>
        <v>OTORGAR ASESORÍAS A LOS CIUDADANOS QUE LO REQUIERAN POR CONDUCTA IRREGULAR POR PARTE DE SERVIDORES PÚBLICOS MUNICIPALES.</v>
      </c>
      <c r="AA376" s="680" t="str">
        <f>'BASE METAS)'!AA368</f>
        <v>ASESORIA</v>
      </c>
      <c r="AB376" s="460">
        <f>'BASE METAS)'!AB368</f>
        <v>900</v>
      </c>
      <c r="AC376" s="543">
        <f>'BASE METAS)'!AC368</f>
        <v>225</v>
      </c>
      <c r="AD376" s="544">
        <f>'BASE METAS)'!AD368</f>
        <v>0.25</v>
      </c>
      <c r="AE376" s="543">
        <f>'BASE METAS)'!AE368</f>
        <v>225</v>
      </c>
      <c r="AF376" s="544">
        <f>'BASE METAS)'!AF368</f>
        <v>0.25</v>
      </c>
      <c r="AG376" s="543">
        <f>'BASE METAS)'!AG368</f>
        <v>225</v>
      </c>
      <c r="AH376" s="544">
        <f>'BASE METAS)'!AH368</f>
        <v>0.25</v>
      </c>
      <c r="AI376" s="543">
        <f>'BASE METAS)'!AI368</f>
        <v>225</v>
      </c>
      <c r="AJ376" s="545">
        <f>'BASE METAS)'!AJ368</f>
        <v>0.25</v>
      </c>
      <c r="AK376" s="191">
        <f>'BASE METAS)'!AK368</f>
        <v>1</v>
      </c>
      <c r="AL376" s="1039">
        <f>'BASE METAS)'!AL368</f>
        <v>4</v>
      </c>
      <c r="AM376" s="1044" t="str">
        <f>'BASE METAS)'!AM368</f>
        <v>ASESORIAS OTORGADAS A LOS CIUDADANOS QUE REQUIERAN POR CONDUCTA  IRREGULAR DE LOS SERVIDORES PUBLICOS</v>
      </c>
      <c r="AN376" s="1044" t="str">
        <f>'BASE METAS)'!AN368</f>
        <v>MIDE EL PORCENTAJE DE ASESORIAS OTORGADAS RESPECTO  DE LAS ASESORIAS SOLICITADAS.</v>
      </c>
      <c r="AO376" s="970" t="str">
        <f>'BASE METAS)'!AU368</f>
        <v>DESEMPEÑO</v>
      </c>
      <c r="AP376" s="1044" t="str">
        <f>'BASE METAS)'!AO368</f>
        <v xml:space="preserve">No. DE ASESORIAS OTORGADAS                                                                          </v>
      </c>
      <c r="AQ376" s="1044" t="str">
        <f>'BASE METAS)'!AP368</f>
        <v>No. DE ASESORIAS SOLICITADAS</v>
      </c>
      <c r="AR376" s="1039">
        <f>'BASE METAS)'!AQ368</f>
        <v>100</v>
      </c>
      <c r="AS376" s="1039" t="str">
        <f>'BASE METAS)'!AR368</f>
        <v>ASESORIAS</v>
      </c>
      <c r="AT376" s="1039" t="str">
        <f>'BASE METAS)'!AS368</f>
        <v>EFICACIA</v>
      </c>
      <c r="AU376" s="1482">
        <f>'BASE METAS)'!BO368</f>
        <v>0</v>
      </c>
      <c r="AV376" s="1">
        <f>'BASE METAS)'!BQ368</f>
        <v>900</v>
      </c>
      <c r="AW376" s="1352">
        <f>'BASE METAS)'!BR368</f>
        <v>0</v>
      </c>
      <c r="AX376" s="1445">
        <f>'BASE METAS)'!BS368</f>
        <v>225</v>
      </c>
      <c r="AY376" s="1352">
        <f>'BASE METAS)'!BT368</f>
        <v>63</v>
      </c>
      <c r="AZ376" s="1446">
        <f>'BASE METAS)'!BU368</f>
        <v>162</v>
      </c>
      <c r="BA376" s="1446">
        <f>'BASE METAS)'!BV368</f>
        <v>0.28000000000000003</v>
      </c>
      <c r="BB376" s="7386">
        <f>'BASE METAS)'!BW368</f>
        <v>130</v>
      </c>
      <c r="BC376" s="7386"/>
      <c r="BD376" s="967">
        <f>'BASE METAS)'!BY368</f>
        <v>0.14444444444444443</v>
      </c>
      <c r="BE376" s="967">
        <f>'BASE METAS)'!CG368</f>
        <v>67</v>
      </c>
      <c r="BF376" s="1">
        <f>'BASE METAS)'!CJ368</f>
        <v>0</v>
      </c>
      <c r="BG376" s="1">
        <f>'BASE METAS)'!CK368</f>
        <v>0</v>
      </c>
      <c r="BH376" s="1">
        <f>'BASE METAS)'!CL368</f>
        <v>0</v>
      </c>
      <c r="BI376" s="1">
        <f>'BASE METAS)'!CM368</f>
        <v>75</v>
      </c>
      <c r="BJ376" s="1">
        <f>'BASE METAS)'!CN368</f>
        <v>75</v>
      </c>
      <c r="BK376" s="1">
        <f>'BASE METAS)'!CO368</f>
        <v>75</v>
      </c>
      <c r="BL376" s="1">
        <f>'BASE METAS)'!CP368</f>
        <v>75</v>
      </c>
      <c r="BM376" s="1">
        <f>'BASE METAS)'!CQ368</f>
        <v>75</v>
      </c>
      <c r="BN376" s="1">
        <f>'BASE METAS)'!CR368</f>
        <v>75</v>
      </c>
      <c r="BO376" s="1">
        <f>'BASE METAS)'!CS368</f>
        <v>75</v>
      </c>
      <c r="BP376" s="1">
        <f>'BASE METAS)'!CT368</f>
        <v>75</v>
      </c>
      <c r="BQ376" s="1">
        <f>'BASE METAS)'!CU368</f>
        <v>75</v>
      </c>
      <c r="BR376" s="1">
        <f>'BASE METAS)'!CV368</f>
        <v>75</v>
      </c>
      <c r="BS376" s="1">
        <f>'BASE METAS)'!CW368</f>
        <v>75</v>
      </c>
      <c r="BT376" s="1">
        <f>'BASE METAS)'!CX368</f>
        <v>75</v>
      </c>
      <c r="BU376" s="1">
        <f>'BASE METAS)'!FA368</f>
        <v>900</v>
      </c>
      <c r="BV376" s="1">
        <f>'BASE METAS)'!FB368</f>
        <v>0</v>
      </c>
      <c r="BW376" s="1">
        <f>'BASE METAS)'!FC368</f>
        <v>75</v>
      </c>
      <c r="BX376" s="1">
        <f>'BASE METAS)'!FD368</f>
        <v>38</v>
      </c>
      <c r="BY376" s="1">
        <f>'BASE METAS)'!FE368</f>
        <v>-37</v>
      </c>
      <c r="BZ376" s="1">
        <f>'BASE METAS)'!FF368</f>
        <v>0.50666666666666671</v>
      </c>
      <c r="CA376" s="1">
        <f>'BASE METAS)'!FG368</f>
        <v>105</v>
      </c>
      <c r="CB376" s="1">
        <f>'BASE METAS)'!FH368</f>
        <v>795</v>
      </c>
      <c r="CC376" s="1">
        <f>'BASE METAS)'!FI368</f>
        <v>0.11666666666666667</v>
      </c>
      <c r="CD376" s="1">
        <f>'BASE METAS)'!FJ368</f>
        <v>900</v>
      </c>
      <c r="CE376" s="1">
        <f>'BASE METAS)'!FK368</f>
        <v>0</v>
      </c>
      <c r="CF376" s="1">
        <f>'BASE METAS)'!FL368</f>
        <v>75</v>
      </c>
      <c r="CG376" s="1">
        <f>'BASE METAS)'!FM368</f>
        <v>15</v>
      </c>
    </row>
    <row r="377" spans="1:85" ht="318.75" x14ac:dyDescent="0.25">
      <c r="A377" s="1365">
        <f>'BASE METAS)'!A369</f>
        <v>0</v>
      </c>
      <c r="B377" s="7169"/>
      <c r="C377" s="7163"/>
      <c r="D377" s="7154"/>
      <c r="E377" s="7156"/>
      <c r="F377" s="7144"/>
      <c r="G377" s="7144"/>
      <c r="H377" s="7144"/>
      <c r="I377" s="7144"/>
      <c r="J377" s="7144"/>
      <c r="K377" s="7144"/>
      <c r="L377" s="7144"/>
      <c r="M377" s="7144"/>
      <c r="N377" s="7144"/>
      <c r="O377" s="7114"/>
      <c r="P377" s="7114"/>
      <c r="Q377" s="7114"/>
      <c r="R377" s="7114"/>
      <c r="S377" s="7114"/>
      <c r="T377" s="7114"/>
      <c r="U377" s="7759"/>
      <c r="V377" s="7114"/>
      <c r="W377" s="7248"/>
      <c r="X377" s="7099"/>
      <c r="Y377" s="214">
        <f>'BASE METAS)'!Y369</f>
        <v>5</v>
      </c>
      <c r="Z377" s="439" t="str">
        <f>'BASE METAS)'!Z369</f>
        <v>REALIZAR AUDITORIAS ADMINISTRATIVAS, OPERACIONALES, FINANCIERAS Y DE OBRAS A LAS DIFERENTES DEPENDENCIAS DE LA ADMINISTRACIÓN PUBLICA MUNICIPAL.</v>
      </c>
      <c r="AA377" s="680" t="str">
        <f>'BASE METAS)'!AA369</f>
        <v>AUDITORIA</v>
      </c>
      <c r="AB377" s="460">
        <f>'BASE METAS)'!AB369</f>
        <v>15</v>
      </c>
      <c r="AC377" s="682">
        <f>'BASE METAS)'!AC369</f>
        <v>5</v>
      </c>
      <c r="AD377" s="544">
        <f>'BASE METAS)'!AD369</f>
        <v>0.33333333333333331</v>
      </c>
      <c r="AE377" s="682">
        <f>'BASE METAS)'!AE369</f>
        <v>6</v>
      </c>
      <c r="AF377" s="544">
        <f>'BASE METAS)'!AF369</f>
        <v>0.4</v>
      </c>
      <c r="AG377" s="682">
        <f>'BASE METAS)'!AG369</f>
        <v>4</v>
      </c>
      <c r="AH377" s="544">
        <f>'BASE METAS)'!AH369</f>
        <v>0.26666666666666666</v>
      </c>
      <c r="AI377" s="682">
        <f>'BASE METAS)'!AI369</f>
        <v>0</v>
      </c>
      <c r="AJ377" s="545">
        <f>'BASE METAS)'!AJ369</f>
        <v>0</v>
      </c>
      <c r="AK377" s="191">
        <f>'BASE METAS)'!AK369</f>
        <v>1</v>
      </c>
      <c r="AL377" s="1039">
        <f>'BASE METAS)'!AL369</f>
        <v>5</v>
      </c>
      <c r="AM377" s="1039" t="str">
        <f>'BASE METAS)'!AM369</f>
        <v xml:space="preserve">AUDITORIAS ADMINISTRATIVAS, OPERACIONES, FINANCIERAS Y OBRAS </v>
      </c>
      <c r="AN377" s="1039" t="str">
        <f>'BASE METAS)'!AN369</f>
        <v>MIDE EL NUMERO DE AUDITORIAS REALIZADAS SOBRE EL NUMERO  DE AUDITORIAS PROGRAMADAS.</v>
      </c>
      <c r="AO377" s="970" t="str">
        <f>'BASE METAS)'!AU369</f>
        <v>DESEMPEÑO</v>
      </c>
      <c r="AP377" s="1038" t="str">
        <f>'BASE METAS)'!AO369</f>
        <v xml:space="preserve">No. DE AUDITORIAS REALIZADAS </v>
      </c>
      <c r="AQ377" s="1039" t="str">
        <f>'BASE METAS)'!AP369</f>
        <v>NUMERO DE AUDITORIAS PROGRAMADAS</v>
      </c>
      <c r="AR377" s="1039">
        <f>'BASE METAS)'!AQ369</f>
        <v>100</v>
      </c>
      <c r="AS377" s="1039" t="str">
        <f>'BASE METAS)'!AR369</f>
        <v>AUDITORIAS</v>
      </c>
      <c r="AT377" s="1039" t="str">
        <f>'BASE METAS)'!AS369</f>
        <v>EFICACIA</v>
      </c>
      <c r="AU377" s="1482">
        <f>'BASE METAS)'!BO369</f>
        <v>0</v>
      </c>
      <c r="AV377" s="1">
        <f>'BASE METAS)'!BQ369</f>
        <v>15</v>
      </c>
      <c r="AW377" s="1">
        <f>'BASE METAS)'!BR369</f>
        <v>0</v>
      </c>
      <c r="AX377" s="1">
        <f>'BASE METAS)'!BS369</f>
        <v>6</v>
      </c>
      <c r="AY377" s="1">
        <f>'BASE METAS)'!BT369</f>
        <v>1</v>
      </c>
      <c r="AZ377" s="1">
        <f>'BASE METAS)'!BU369</f>
        <v>5</v>
      </c>
      <c r="BA377" s="1">
        <f>'BASE METAS)'!BV369</f>
        <v>0.16666666666666666</v>
      </c>
      <c r="BB377" s="1">
        <f>'BASE METAS)'!BW369</f>
        <v>9</v>
      </c>
      <c r="BC377" s="1">
        <f>'BASE METAS)'!BX369</f>
        <v>6</v>
      </c>
      <c r="BD377" s="1">
        <f>'BASE METAS)'!BY369</f>
        <v>0.6</v>
      </c>
      <c r="BE377" s="1">
        <f>'BASE METAS)'!CG369</f>
        <v>8</v>
      </c>
      <c r="BF377" s="1">
        <f>'BASE METAS)'!CJ369</f>
        <v>0</v>
      </c>
      <c r="BG377" s="1">
        <f>'BASE METAS)'!CK369</f>
        <v>0</v>
      </c>
      <c r="BH377" s="1">
        <f>'BASE METAS)'!CL369</f>
        <v>0</v>
      </c>
      <c r="BI377" s="1">
        <f>'BASE METAS)'!CM369</f>
        <v>1</v>
      </c>
      <c r="BJ377" s="1">
        <f>'BASE METAS)'!CN369</f>
        <v>2</v>
      </c>
      <c r="BK377" s="1">
        <f>'BASE METAS)'!CO369</f>
        <v>2</v>
      </c>
      <c r="BL377" s="1">
        <f>'BASE METAS)'!CP369</f>
        <v>2</v>
      </c>
      <c r="BM377" s="1">
        <f>'BASE METAS)'!CQ369</f>
        <v>2</v>
      </c>
      <c r="BN377" s="1">
        <f>'BASE METAS)'!CR369</f>
        <v>2</v>
      </c>
      <c r="BO377" s="1">
        <f>'BASE METAS)'!CS369</f>
        <v>0</v>
      </c>
      <c r="BP377" s="1">
        <f>'BASE METAS)'!CT369</f>
        <v>0</v>
      </c>
      <c r="BQ377" s="1">
        <f>'BASE METAS)'!CU369</f>
        <v>0</v>
      </c>
      <c r="BR377" s="1">
        <f>'BASE METAS)'!CV369</f>
        <v>1</v>
      </c>
      <c r="BS377" s="1">
        <f>'BASE METAS)'!CW369</f>
        <v>1</v>
      </c>
      <c r="BT377" s="1">
        <f>'BASE METAS)'!CX369</f>
        <v>2</v>
      </c>
      <c r="BU377" s="1">
        <f>'BASE METAS)'!FA369</f>
        <v>15</v>
      </c>
      <c r="BV377" s="1">
        <f>'BASE METAS)'!FB369</f>
        <v>0</v>
      </c>
      <c r="BW377" s="1">
        <f>'BASE METAS)'!FC369</f>
        <v>2</v>
      </c>
      <c r="BX377" s="1">
        <f>'BASE METAS)'!FD369</f>
        <v>1</v>
      </c>
      <c r="BY377" s="1">
        <f>'BASE METAS)'!FE369</f>
        <v>-1</v>
      </c>
      <c r="BZ377" s="1">
        <f>'BASE METAS)'!FF369</f>
        <v>0.5</v>
      </c>
      <c r="CA377" s="1">
        <f>'BASE METAS)'!FG369</f>
        <v>9</v>
      </c>
      <c r="CB377" s="1">
        <f>'BASE METAS)'!FH369</f>
        <v>6</v>
      </c>
      <c r="CC377" s="1">
        <f>'BASE METAS)'!FI369</f>
        <v>0.6</v>
      </c>
      <c r="CD377" s="1">
        <f>'BASE METAS)'!FJ369</f>
        <v>15</v>
      </c>
      <c r="CE377" s="1">
        <f>'BASE METAS)'!FK369</f>
        <v>0</v>
      </c>
      <c r="CF377" s="1">
        <f>'BASE METAS)'!FL369</f>
        <v>2</v>
      </c>
      <c r="CG377" s="1">
        <f>'BASE METAS)'!FM369</f>
        <v>0</v>
      </c>
    </row>
    <row r="378" spans="1:85" ht="37.5" customHeight="1" x14ac:dyDescent="0.2">
      <c r="A378" s="1365">
        <f>'BASE METAS)'!A370</f>
        <v>0</v>
      </c>
      <c r="B378" s="7169"/>
      <c r="C378" s="7163"/>
      <c r="D378" s="7154"/>
      <c r="E378" s="7156"/>
      <c r="F378" s="7144"/>
      <c r="G378" s="7144"/>
      <c r="H378" s="7144"/>
      <c r="I378" s="7144"/>
      <c r="J378" s="7144"/>
      <c r="K378" s="7144"/>
      <c r="L378" s="7144"/>
      <c r="M378" s="7144"/>
      <c r="N378" s="7144"/>
      <c r="O378" s="7114"/>
      <c r="P378" s="7114"/>
      <c r="Q378" s="7114"/>
      <c r="R378" s="7114"/>
      <c r="S378" s="7114"/>
      <c r="T378" s="7114"/>
      <c r="U378" s="7759"/>
      <c r="V378" s="7114"/>
      <c r="W378" s="7248"/>
      <c r="X378" s="7099"/>
      <c r="Y378" s="214">
        <f>'BASE METAS)'!Y370</f>
        <v>6</v>
      </c>
      <c r="Z378" s="439" t="str">
        <f>'BASE METAS)'!Z370</f>
        <v>SUPERVISAR LAS DIFERENTES OBRAS EN PROCESO DE LAS DEPENDENCIAS Y ORGANISMOS AUXILIARES DE LA ADMINISTRACIÓN PUBLICA.</v>
      </c>
      <c r="AA378" s="541" t="str">
        <f>'BASE METAS)'!AA370</f>
        <v>SUPERVISION</v>
      </c>
      <c r="AB378" s="460">
        <f>'BASE METAS)'!AB370</f>
        <v>240</v>
      </c>
      <c r="AC378" s="683">
        <f>'BASE METAS)'!AC370</f>
        <v>120</v>
      </c>
      <c r="AD378" s="544">
        <f>'BASE METAS)'!AD370</f>
        <v>0.5</v>
      </c>
      <c r="AE378" s="683">
        <f>'BASE METAS)'!AE370</f>
        <v>120</v>
      </c>
      <c r="AF378" s="544">
        <f>'BASE METAS)'!AF370</f>
        <v>0.5</v>
      </c>
      <c r="AG378" s="683">
        <f>'BASE METAS)'!AG370</f>
        <v>0</v>
      </c>
      <c r="AH378" s="544">
        <f>'BASE METAS)'!AH370</f>
        <v>0</v>
      </c>
      <c r="AI378" s="683">
        <f>'BASE METAS)'!AI370</f>
        <v>0</v>
      </c>
      <c r="AJ378" s="545">
        <f>'BASE METAS)'!AJ370</f>
        <v>0</v>
      </c>
      <c r="AK378" s="191">
        <f>'BASE METAS)'!AK370</f>
        <v>1</v>
      </c>
      <c r="AL378" s="1039">
        <f>'BASE METAS)'!AL370</f>
        <v>6</v>
      </c>
      <c r="AM378" s="1044" t="str">
        <f>'BASE METAS)'!AM370</f>
        <v>SUPERVISION DE LAS DIFERENTES OBRAS EN PROCESO DE LAS DEPENDENCIAS Y ORGANISMOS AUXILIARES DE LA ADMINISTRACION PUBLICA</v>
      </c>
      <c r="AN378" s="1044" t="str">
        <f>'BASE METAS)'!AN370</f>
        <v>MIDE LAS SUPERVICIONES REALIZADAS  SOBRE LAS OBRAS PROGRAMADAS</v>
      </c>
      <c r="AO378" s="970" t="str">
        <f>'BASE METAS)'!AU370</f>
        <v>DESEMPEÑO</v>
      </c>
      <c r="AP378" s="1044" t="str">
        <f>'BASE METAS)'!AO370</f>
        <v>No. DE SUPERVISIONES REALIZADAS</v>
      </c>
      <c r="AQ378" s="1044" t="str">
        <f>'BASE METAS)'!AP370</f>
        <v>No. DE OBRAS PROGRAMADAS</v>
      </c>
      <c r="AR378" s="1039">
        <f>'BASE METAS)'!AQ370</f>
        <v>100</v>
      </c>
      <c r="AS378" s="1039" t="str">
        <f>'BASE METAS)'!AR370</f>
        <v>SUPERVISIONES</v>
      </c>
      <c r="AT378" s="1039" t="str">
        <f>'BASE METAS)'!AS370</f>
        <v>EFICACIA</v>
      </c>
      <c r="AU378" s="1482">
        <f>'BASE METAS)'!BO370</f>
        <v>0</v>
      </c>
      <c r="AV378" s="1">
        <f>'BASE METAS)'!BQ370</f>
        <v>240</v>
      </c>
      <c r="AW378" s="967">
        <f>'BASE METAS)'!BR370</f>
        <v>0</v>
      </c>
      <c r="AX378" s="965">
        <f>'BASE METAS)'!BS370</f>
        <v>120</v>
      </c>
      <c r="AY378" s="965">
        <f>'BASE METAS)'!BT370</f>
        <v>120</v>
      </c>
      <c r="AZ378" s="965">
        <f>'BASE METAS)'!BU370</f>
        <v>0</v>
      </c>
      <c r="BA378" s="965">
        <f>'BASE METAS)'!BV370</f>
        <v>1</v>
      </c>
      <c r="BB378" s="965">
        <f>'BASE METAS)'!BW370</f>
        <v>188</v>
      </c>
      <c r="BC378" s="965">
        <f>'BASE METAS)'!BX370</f>
        <v>52</v>
      </c>
      <c r="BD378" s="967">
        <f>'BASE METAS)'!BY370</f>
        <v>0.78333333333333333</v>
      </c>
      <c r="BE378" s="967">
        <f>'BASE METAS)'!CG370</f>
        <v>68</v>
      </c>
      <c r="BF378" s="1352">
        <f>'BASE METAS)'!CJ370</f>
        <v>0</v>
      </c>
      <c r="BG378" s="1352">
        <f>'BASE METAS)'!CK370</f>
        <v>0</v>
      </c>
      <c r="BH378" s="1352">
        <f>'BASE METAS)'!CL370</f>
        <v>0</v>
      </c>
      <c r="BI378" s="1">
        <f>'BASE METAS)'!CM370</f>
        <v>40</v>
      </c>
      <c r="BJ378" s="1">
        <f>'BASE METAS)'!CN370</f>
        <v>40</v>
      </c>
      <c r="BK378" s="1">
        <f>'BASE METAS)'!CO370</f>
        <v>40</v>
      </c>
      <c r="BL378" s="1">
        <f>'BASE METAS)'!CP370</f>
        <v>40</v>
      </c>
      <c r="BM378" s="1">
        <f>'BASE METAS)'!CQ370</f>
        <v>40</v>
      </c>
      <c r="BN378" s="1">
        <f>'BASE METAS)'!CR370</f>
        <v>40</v>
      </c>
      <c r="BO378" s="1">
        <f>'BASE METAS)'!CS370</f>
        <v>0</v>
      </c>
      <c r="BP378" s="1">
        <f>'BASE METAS)'!CT370</f>
        <v>0</v>
      </c>
      <c r="BQ378" s="1">
        <f>'BASE METAS)'!CU370</f>
        <v>0</v>
      </c>
      <c r="BR378" s="1">
        <f>'BASE METAS)'!CV370</f>
        <v>0</v>
      </c>
      <c r="BS378" s="1">
        <f>'BASE METAS)'!CW370</f>
        <v>0</v>
      </c>
      <c r="BT378" s="1">
        <f>'BASE METAS)'!CX370</f>
        <v>0</v>
      </c>
      <c r="BU378" s="1">
        <f>'BASE METAS)'!FA370</f>
        <v>240</v>
      </c>
      <c r="BV378" s="1">
        <f>'BASE METAS)'!FB370</f>
        <v>0</v>
      </c>
      <c r="BW378" s="1">
        <f>'BASE METAS)'!FC370</f>
        <v>40</v>
      </c>
      <c r="BX378" s="1">
        <f>'BASE METAS)'!FD370</f>
        <v>50</v>
      </c>
      <c r="BY378" s="1">
        <f>'BASE METAS)'!FE370</f>
        <v>10</v>
      </c>
      <c r="BZ378" s="1">
        <f>'BASE METAS)'!FF370</f>
        <v>1.25</v>
      </c>
      <c r="CA378" s="1">
        <f>'BASE METAS)'!FG370</f>
        <v>118</v>
      </c>
      <c r="CB378" s="1">
        <f>'BASE METAS)'!FH370</f>
        <v>122</v>
      </c>
      <c r="CC378" s="1">
        <f>'BASE METAS)'!FI370</f>
        <v>0.49166666666666664</v>
      </c>
      <c r="CD378" s="1">
        <f>'BASE METAS)'!FJ370</f>
        <v>240</v>
      </c>
      <c r="CE378" s="1">
        <f>'BASE METAS)'!FK370</f>
        <v>0</v>
      </c>
      <c r="CF378" s="1">
        <f>'BASE METAS)'!FL370</f>
        <v>40</v>
      </c>
      <c r="CG378" s="1">
        <f>'BASE METAS)'!FM370</f>
        <v>40</v>
      </c>
    </row>
    <row r="379" spans="1:85" ht="357" x14ac:dyDescent="0.2">
      <c r="A379" s="1365">
        <f>'BASE METAS)'!A371</f>
        <v>0</v>
      </c>
      <c r="B379" s="7169"/>
      <c r="C379" s="7163"/>
      <c r="D379" s="7154"/>
      <c r="E379" s="7156"/>
      <c r="F379" s="7144"/>
      <c r="G379" s="7144"/>
      <c r="H379" s="7144"/>
      <c r="I379" s="7144"/>
      <c r="J379" s="7144"/>
      <c r="K379" s="7144"/>
      <c r="L379" s="7144"/>
      <c r="M379" s="7144"/>
      <c r="N379" s="7144"/>
      <c r="O379" s="7114"/>
      <c r="P379" s="7114"/>
      <c r="Q379" s="7114"/>
      <c r="R379" s="7114"/>
      <c r="S379" s="7114"/>
      <c r="T379" s="7114"/>
      <c r="U379" s="7759"/>
      <c r="V379" s="7114"/>
      <c r="W379" s="7248"/>
      <c r="X379" s="7099"/>
      <c r="Y379" s="214">
        <f>'BASE METAS)'!Y371</f>
        <v>7</v>
      </c>
      <c r="Z379" s="439" t="str">
        <f>'BASE METAS)'!Z371</f>
        <v>INTERVENIR, ASESORAR Y PARTICIPAR EN LA CREACIÓN OPORTUNA DE LOS COMITÉS CIUDADANOS DE CONTROL Y VIGILANCIA (COCICOVIS) EN OBRAS PUBLICAS MUNICIPALES.</v>
      </c>
      <c r="AA379" s="541" t="str">
        <f>'BASE METAS)'!AA371</f>
        <v>ACTA</v>
      </c>
      <c r="AB379" s="460">
        <f>'BASE METAS)'!AB371</f>
        <v>210</v>
      </c>
      <c r="AC379" s="681">
        <f>'BASE METAS)'!AC371</f>
        <v>30</v>
      </c>
      <c r="AD379" s="544">
        <f>'BASE METAS)'!AD371</f>
        <v>0.14285714285714285</v>
      </c>
      <c r="AE379" s="681">
        <f>'BASE METAS)'!AE371</f>
        <v>100</v>
      </c>
      <c r="AF379" s="544">
        <f>'BASE METAS)'!AF371</f>
        <v>0.47619047619047616</v>
      </c>
      <c r="AG379" s="681">
        <f>'BASE METAS)'!AG371</f>
        <v>60</v>
      </c>
      <c r="AH379" s="544">
        <f>'BASE METAS)'!AH371</f>
        <v>0.2857142857142857</v>
      </c>
      <c r="AI379" s="681">
        <f>'BASE METAS)'!AI371</f>
        <v>20</v>
      </c>
      <c r="AJ379" s="545">
        <f>'BASE METAS)'!AJ371</f>
        <v>9.5238095238095233E-2</v>
      </c>
      <c r="AK379" s="191">
        <f>'BASE METAS)'!AK371</f>
        <v>1</v>
      </c>
      <c r="AL379" s="1039">
        <f>'BASE METAS)'!AL371</f>
        <v>7</v>
      </c>
      <c r="AM379" s="1044" t="str">
        <f>'BASE METAS)'!AM371</f>
        <v>COBERTURA EN LA INTERVENCION, ASESORIA Y CREACION OPORTUNA DE COCICOVIS</v>
      </c>
      <c r="AN379" s="1039" t="str">
        <f>'BASE METAS)'!AN371</f>
        <v>MIDE EL PORCENTAJE DE COCICOVIS INTEGRADOS RESPECTO DE LOS PROGRAMADOS A INTEGRAR</v>
      </c>
      <c r="AO379" s="970" t="str">
        <f>'BASE METAS)'!AU371</f>
        <v>DESEMPEÑO</v>
      </c>
      <c r="AP379" s="1044" t="str">
        <f>'BASE METAS)'!AO371</f>
        <v>No. DE COCICOVIS INTEGRADOS</v>
      </c>
      <c r="AQ379" s="1039" t="str">
        <f>'BASE METAS)'!AP371</f>
        <v>No. DE COCICOVIS PROGRAMADOS</v>
      </c>
      <c r="AR379" s="1039">
        <f>'BASE METAS)'!AQ371</f>
        <v>100</v>
      </c>
      <c r="AS379" s="1039" t="str">
        <f>'BASE METAS)'!AR371</f>
        <v>ACTAS</v>
      </c>
      <c r="AT379" s="1265" t="str">
        <f>'BASE METAS)'!AS371</f>
        <v>EFICACIA</v>
      </c>
      <c r="AU379" s="1482">
        <f>'BASE METAS)'!BO371</f>
        <v>0</v>
      </c>
      <c r="AV379" s="1">
        <f>'BASE METAS)'!BQ371</f>
        <v>210</v>
      </c>
      <c r="AW379" s="966">
        <f>'BASE METAS)'!BR371</f>
        <v>0</v>
      </c>
      <c r="AX379" s="965">
        <f>'BASE METAS)'!BS371</f>
        <v>100</v>
      </c>
      <c r="AY379" s="965">
        <f>'BASE METAS)'!BT371</f>
        <v>7</v>
      </c>
      <c r="AZ379" s="965">
        <f>'BASE METAS)'!BU371</f>
        <v>93</v>
      </c>
      <c r="BA379" s="965">
        <f>'BASE METAS)'!BV371</f>
        <v>7.0000000000000007E-2</v>
      </c>
      <c r="BB379" s="965">
        <f>'BASE METAS)'!BW371</f>
        <v>7</v>
      </c>
      <c r="BC379" s="965">
        <f>'BASE METAS)'!BX371</f>
        <v>203</v>
      </c>
      <c r="BD379" s="967">
        <f>'BASE METAS)'!BY371</f>
        <v>3.3333333333333333E-2</v>
      </c>
      <c r="BE379" s="967">
        <f>'BASE METAS)'!CG371</f>
        <v>0</v>
      </c>
      <c r="BF379" s="962">
        <f>'BASE METAS)'!CJ371</f>
        <v>0</v>
      </c>
      <c r="BG379" s="962">
        <f>'BASE METAS)'!CK371</f>
        <v>0</v>
      </c>
      <c r="BH379" s="962">
        <f>'BASE METAS)'!CL371</f>
        <v>0</v>
      </c>
      <c r="BI379" s="1">
        <f>'BASE METAS)'!CM371</f>
        <v>10</v>
      </c>
      <c r="BJ379" s="1">
        <f>'BASE METAS)'!CN371</f>
        <v>10</v>
      </c>
      <c r="BK379" s="1">
        <f>'BASE METAS)'!CO371</f>
        <v>10</v>
      </c>
      <c r="BL379" s="1">
        <f>'BASE METAS)'!CP371</f>
        <v>33</v>
      </c>
      <c r="BM379" s="1">
        <f>'BASE METAS)'!CQ371</f>
        <v>34</v>
      </c>
      <c r="BN379" s="1">
        <f>'BASE METAS)'!CR371</f>
        <v>33</v>
      </c>
      <c r="BO379" s="1">
        <f>'BASE METAS)'!CS371</f>
        <v>6</v>
      </c>
      <c r="BP379" s="1">
        <f>'BASE METAS)'!CT371</f>
        <v>7</v>
      </c>
      <c r="BQ379" s="1">
        <f>'BASE METAS)'!CU371</f>
        <v>7</v>
      </c>
      <c r="BR379" s="1">
        <f>'BASE METAS)'!CV371</f>
        <v>20</v>
      </c>
      <c r="BS379" s="1">
        <f>'BASE METAS)'!CW371</f>
        <v>20</v>
      </c>
      <c r="BT379" s="1">
        <f>'BASE METAS)'!CX371</f>
        <v>20</v>
      </c>
      <c r="BU379" s="1">
        <f>'BASE METAS)'!FA371</f>
        <v>210</v>
      </c>
      <c r="BV379" s="1">
        <f>'BASE METAS)'!FB371</f>
        <v>0</v>
      </c>
      <c r="BW379" s="1">
        <f>'BASE METAS)'!FC371</f>
        <v>33</v>
      </c>
      <c r="BX379" s="1">
        <f>'BASE METAS)'!FD371</f>
        <v>0</v>
      </c>
      <c r="BY379" s="1">
        <f>'BASE METAS)'!FE371</f>
        <v>-33</v>
      </c>
      <c r="BZ379" s="1">
        <f>'BASE METAS)'!FF371</f>
        <v>0</v>
      </c>
      <c r="CA379" s="1">
        <f>'BASE METAS)'!FG371</f>
        <v>0</v>
      </c>
      <c r="CB379" s="1">
        <f>'BASE METAS)'!FH371</f>
        <v>210</v>
      </c>
      <c r="CC379" s="1">
        <f>'BASE METAS)'!FI371</f>
        <v>0</v>
      </c>
      <c r="CD379" s="1">
        <f>'BASE METAS)'!FJ371</f>
        <v>210</v>
      </c>
      <c r="CE379" s="1">
        <f>'BASE METAS)'!FK371</f>
        <v>0</v>
      </c>
      <c r="CF379" s="1">
        <f>'BASE METAS)'!FL371</f>
        <v>33</v>
      </c>
      <c r="CG379" s="1">
        <f>'BASE METAS)'!FM371</f>
        <v>5</v>
      </c>
    </row>
    <row r="380" spans="1:85" ht="165.75" x14ac:dyDescent="0.2">
      <c r="A380" s="1365">
        <f>'BASE METAS)'!A372</f>
        <v>0</v>
      </c>
      <c r="B380" s="7169"/>
      <c r="C380" s="7163"/>
      <c r="D380" s="7154"/>
      <c r="E380" s="7156"/>
      <c r="F380" s="7144"/>
      <c r="G380" s="7144"/>
      <c r="H380" s="7144"/>
      <c r="I380" s="7144"/>
      <c r="J380" s="7144"/>
      <c r="K380" s="7144"/>
      <c r="L380" s="7144"/>
      <c r="M380" s="7144"/>
      <c r="N380" s="7144"/>
      <c r="O380" s="7114"/>
      <c r="P380" s="7114"/>
      <c r="Q380" s="7114"/>
      <c r="R380" s="7114"/>
      <c r="S380" s="7114"/>
      <c r="T380" s="7114"/>
      <c r="U380" s="7759"/>
      <c r="V380" s="7114"/>
      <c r="W380" s="7248"/>
      <c r="X380" s="7099"/>
      <c r="Y380" s="214">
        <f>'BASE METAS)'!Y372</f>
        <v>8</v>
      </c>
      <c r="Z380" s="439" t="str">
        <f>'BASE METAS)'!Z372</f>
        <v>INTERVENIR Y VIGILAR  LA  RECEPCIÓN DE OBRAS PUBLICAS MUNICIPALES TERMINADAS.</v>
      </c>
      <c r="AA380" s="541" t="str">
        <f>'BASE METAS)'!AA372</f>
        <v>ACTA</v>
      </c>
      <c r="AB380" s="460">
        <f>'BASE METAS)'!AB372</f>
        <v>175</v>
      </c>
      <c r="AC380" s="543">
        <f>'BASE METAS)'!AC372</f>
        <v>15</v>
      </c>
      <c r="AD380" s="544">
        <f>'BASE METAS)'!AD372</f>
        <v>8.5714285714285715E-2</v>
      </c>
      <c r="AE380" s="543">
        <f>'BASE METAS)'!AE372</f>
        <v>30</v>
      </c>
      <c r="AF380" s="544">
        <f>'BASE METAS)'!AF372</f>
        <v>0.17142857142857143</v>
      </c>
      <c r="AG380" s="543">
        <f>'BASE METAS)'!AG372</f>
        <v>45</v>
      </c>
      <c r="AH380" s="544">
        <f>'BASE METAS)'!AH372</f>
        <v>0.25714285714285712</v>
      </c>
      <c r="AI380" s="543">
        <f>'BASE METAS)'!AI372</f>
        <v>85</v>
      </c>
      <c r="AJ380" s="545">
        <f>'BASE METAS)'!AJ372</f>
        <v>0.48571428571428571</v>
      </c>
      <c r="AK380" s="191">
        <f>'BASE METAS)'!AK372</f>
        <v>1</v>
      </c>
      <c r="AL380" s="1039">
        <f>'BASE METAS)'!AL372</f>
        <v>8</v>
      </c>
      <c r="AM380" s="1044" t="str">
        <f>'BASE METAS)'!AM372</f>
        <v>INTERVENCIÓN DE OBRAS PÚBLICAS MUNICIPALES TERMINADAS</v>
      </c>
      <c r="AN380" s="1044" t="str">
        <f>'BASE METAS)'!AN372</f>
        <v>MIDE EL PORCENTAJE DE INTERVENCIONES EN LA RECEPCIÓN DE OBRAS PÚBLICAS MUNICIPALES TERMINADAS</v>
      </c>
      <c r="AO380" s="970" t="str">
        <f>'BASE METAS)'!AU372</f>
        <v>DESEMPEÑO</v>
      </c>
      <c r="AP380" s="1044" t="str">
        <f>'BASE METAS)'!AO372</f>
        <v>No. DE INTERVENCIONES REALIZADAS</v>
      </c>
      <c r="AQ380" s="1044" t="str">
        <f>'BASE METAS)'!AP372</f>
        <v>TOTAL DE OBRA TERMINADA</v>
      </c>
      <c r="AR380" s="1039">
        <f>'BASE METAS)'!AQ372</f>
        <v>100</v>
      </c>
      <c r="AS380" s="1039" t="str">
        <f>'BASE METAS)'!AR372</f>
        <v>ACTAS</v>
      </c>
      <c r="AT380" s="1039" t="str">
        <f>'BASE METAS)'!AS372</f>
        <v>EFICACIA</v>
      </c>
      <c r="AU380" s="1482">
        <f>'BASE METAS)'!BO372</f>
        <v>0</v>
      </c>
      <c r="AV380" s="1">
        <f>'BASE METAS)'!BQ372</f>
        <v>175</v>
      </c>
      <c r="AW380" s="967">
        <f>'BASE METAS)'!BR372</f>
        <v>0</v>
      </c>
      <c r="AX380" s="965">
        <f>'BASE METAS)'!BS372</f>
        <v>30</v>
      </c>
      <c r="AY380" s="965">
        <f>'BASE METAS)'!BT372</f>
        <v>13</v>
      </c>
      <c r="AZ380" s="965">
        <f>'BASE METAS)'!BU372</f>
        <v>17</v>
      </c>
      <c r="BA380" s="965">
        <f>'BASE METAS)'!BV372</f>
        <v>0.43333333333333335</v>
      </c>
      <c r="BB380" s="965">
        <f>'BASE METAS)'!BW372</f>
        <v>32</v>
      </c>
      <c r="BC380" s="965">
        <f>'BASE METAS)'!BX372</f>
        <v>143</v>
      </c>
      <c r="BD380" s="967">
        <f>'BASE METAS)'!BY372</f>
        <v>0.18285714285714286</v>
      </c>
      <c r="BE380" s="967">
        <f>'BASE METAS)'!CG372</f>
        <v>19</v>
      </c>
      <c r="BF380" s="962">
        <f>'BASE METAS)'!CJ372</f>
        <v>0</v>
      </c>
      <c r="BG380" s="962">
        <f>'BASE METAS)'!CK372</f>
        <v>0</v>
      </c>
      <c r="BH380" s="962">
        <f>'BASE METAS)'!CL372</f>
        <v>0</v>
      </c>
      <c r="BI380" s="1">
        <f>'BASE METAS)'!CM372</f>
        <v>5</v>
      </c>
      <c r="BJ380" s="1">
        <f>'BASE METAS)'!CN372</f>
        <v>5</v>
      </c>
      <c r="BK380" s="1">
        <f>'BASE METAS)'!CO372</f>
        <v>5</v>
      </c>
      <c r="BL380" s="1">
        <f>'BASE METAS)'!CP372</f>
        <v>10</v>
      </c>
      <c r="BM380" s="1">
        <f>'BASE METAS)'!CQ372</f>
        <v>10</v>
      </c>
      <c r="BN380" s="1">
        <f>'BASE METAS)'!CR372</f>
        <v>10</v>
      </c>
      <c r="BO380" s="1">
        <f>'BASE METAS)'!CS372</f>
        <v>28</v>
      </c>
      <c r="BP380" s="1">
        <f>'BASE METAS)'!CT372</f>
        <v>29</v>
      </c>
      <c r="BQ380" s="1">
        <f>'BASE METAS)'!CU372</f>
        <v>28</v>
      </c>
      <c r="BR380" s="1">
        <f>'BASE METAS)'!CV372</f>
        <v>15</v>
      </c>
      <c r="BS380" s="1">
        <f>'BASE METAS)'!CW372</f>
        <v>15</v>
      </c>
      <c r="BT380" s="1">
        <f>'BASE METAS)'!CX372</f>
        <v>15</v>
      </c>
      <c r="BU380" s="1">
        <f>'BASE METAS)'!FA372</f>
        <v>175</v>
      </c>
      <c r="BV380" s="1">
        <f>'BASE METAS)'!FB372</f>
        <v>0</v>
      </c>
      <c r="BW380" s="1">
        <f>'BASE METAS)'!FC372</f>
        <v>10</v>
      </c>
      <c r="BX380" s="1">
        <f>'BASE METAS)'!FD372</f>
        <v>0</v>
      </c>
      <c r="BY380" s="1">
        <f>'BASE METAS)'!FE372</f>
        <v>-10</v>
      </c>
      <c r="BZ380" s="1">
        <f>'BASE METAS)'!FF372</f>
        <v>0</v>
      </c>
      <c r="CA380" s="1">
        <f>'BASE METAS)'!FG372</f>
        <v>19</v>
      </c>
      <c r="CB380" s="1">
        <f>'BASE METAS)'!FH372</f>
        <v>156</v>
      </c>
      <c r="CC380" s="1">
        <f>'BASE METAS)'!FI372</f>
        <v>0.10857142857142857</v>
      </c>
      <c r="CD380" s="1">
        <f>'BASE METAS)'!FJ372</f>
        <v>175</v>
      </c>
      <c r="CE380" s="1">
        <f>'BASE METAS)'!FK372</f>
        <v>0</v>
      </c>
      <c r="CF380" s="1">
        <f>'BASE METAS)'!FL372</f>
        <v>10</v>
      </c>
      <c r="CG380" s="1">
        <f>'BASE METAS)'!FM372</f>
        <v>0</v>
      </c>
    </row>
    <row r="381" spans="1:85" ht="331.5" x14ac:dyDescent="0.2">
      <c r="A381" s="1365">
        <f>'BASE METAS)'!A373</f>
        <v>0</v>
      </c>
      <c r="B381" s="7169"/>
      <c r="C381" s="7163"/>
      <c r="D381" s="7154"/>
      <c r="E381" s="7156"/>
      <c r="F381" s="7144"/>
      <c r="G381" s="7144"/>
      <c r="H381" s="7144"/>
      <c r="I381" s="7144"/>
      <c r="J381" s="7144"/>
      <c r="K381" s="7144"/>
      <c r="L381" s="7144"/>
      <c r="M381" s="7144"/>
      <c r="N381" s="7144"/>
      <c r="O381" s="7114"/>
      <c r="P381" s="7114"/>
      <c r="Q381" s="7114"/>
      <c r="R381" s="7114"/>
      <c r="S381" s="7114"/>
      <c r="T381" s="7114"/>
      <c r="U381" s="7759"/>
      <c r="V381" s="7114"/>
      <c r="W381" s="7248"/>
      <c r="X381" s="7099"/>
      <c r="Y381" s="214">
        <f>'BASE METAS)'!Y373</f>
        <v>9</v>
      </c>
      <c r="Z381" s="439" t="str">
        <f>'BASE METAS)'!Z373</f>
        <v>INTERVENIR EN LOS ACTOS DE ENTREGA RECEPCIÓN DE LAS DIFERENTES DEPENDENCIAS Y ORGANISMOS AUXILIARES DE LA ADMINISTRACIÓN PUBLICA MUNICIPAL.</v>
      </c>
      <c r="AA381" s="541" t="str">
        <f>'BASE METAS)'!AA373</f>
        <v>INTERVENCION</v>
      </c>
      <c r="AB381" s="460">
        <f>'BASE METAS)'!AB373</f>
        <v>95</v>
      </c>
      <c r="AC381" s="543">
        <f>'BASE METAS)'!AC373</f>
        <v>24</v>
      </c>
      <c r="AD381" s="544">
        <f>'BASE METAS)'!AD373</f>
        <v>0.25263157894736843</v>
      </c>
      <c r="AE381" s="543">
        <f>'BASE METAS)'!AE373</f>
        <v>24</v>
      </c>
      <c r="AF381" s="544">
        <f>'BASE METAS)'!AF373</f>
        <v>0.25263157894736843</v>
      </c>
      <c r="AG381" s="543">
        <f>'BASE METAS)'!AG373</f>
        <v>23</v>
      </c>
      <c r="AH381" s="544">
        <f>'BASE METAS)'!AH373</f>
        <v>0.24210526315789474</v>
      </c>
      <c r="AI381" s="543">
        <f>'BASE METAS)'!AI373</f>
        <v>24</v>
      </c>
      <c r="AJ381" s="545">
        <f>'BASE METAS)'!AJ373</f>
        <v>0.25263157894736843</v>
      </c>
      <c r="AK381" s="191">
        <f>'BASE METAS)'!AK373</f>
        <v>1</v>
      </c>
      <c r="AL381" s="1039">
        <f>'BASE METAS)'!AL373</f>
        <v>9</v>
      </c>
      <c r="AM381" s="1044" t="str">
        <f>'BASE METAS)'!AM373</f>
        <v>INTERVENCION EN ACTOS DE ENTREGA-RECEPCION DE LA ADMINISTRACION PUBLICA MUNICIPAL</v>
      </c>
      <c r="AN381" s="1044" t="str">
        <f>'BASE METAS)'!AN373</f>
        <v>MIDE EL PORCENTAJE DE INTERVENCIONES EN LOS  ACTOS DE ENTREGA-RECEPCION, RESPECTO DE LA CANTIDAD PROGRAMADA</v>
      </c>
      <c r="AO381" s="970" t="str">
        <f>'BASE METAS)'!AU373</f>
        <v>DESEMPEÑO</v>
      </c>
      <c r="AP381" s="1039" t="str">
        <f>'BASE METAS)'!AO373</f>
        <v>No. DE INTERVENCIONES REALIZADAS</v>
      </c>
      <c r="AQ381" s="1039" t="str">
        <f>'BASE METAS)'!AP373</f>
        <v>No. DE INTERVENCIONES PROGRAMADAS</v>
      </c>
      <c r="AR381" s="1039">
        <f>'BASE METAS)'!AQ373</f>
        <v>100</v>
      </c>
      <c r="AS381" s="1039" t="str">
        <f>'BASE METAS)'!AR373</f>
        <v>INTERVENCIONES</v>
      </c>
      <c r="AT381" s="1039" t="str">
        <f>'BASE METAS)'!AS373</f>
        <v>EFICACIA</v>
      </c>
      <c r="AU381" s="1482">
        <f>'BASE METAS)'!BO373</f>
        <v>0</v>
      </c>
      <c r="AV381" s="1">
        <f>'BASE METAS)'!BQ373</f>
        <v>95</v>
      </c>
      <c r="AW381" s="966">
        <f>'BASE METAS)'!BR373</f>
        <v>0</v>
      </c>
      <c r="AX381" s="965">
        <f>'BASE METAS)'!BS373</f>
        <v>24</v>
      </c>
      <c r="AY381" s="965">
        <f>'BASE METAS)'!BT373</f>
        <v>36</v>
      </c>
      <c r="AZ381" s="965">
        <f>'BASE METAS)'!BU373</f>
        <v>-12</v>
      </c>
      <c r="BA381" s="965">
        <f>'BASE METAS)'!BV373</f>
        <v>1.5</v>
      </c>
      <c r="BB381" s="965">
        <f>'BASE METAS)'!BW373</f>
        <v>317</v>
      </c>
      <c r="BC381" s="965">
        <f>'BASE METAS)'!BX373</f>
        <v>-222</v>
      </c>
      <c r="BD381" s="6481">
        <f>'BASE METAS)'!BY373</f>
        <v>3.3368421052631581</v>
      </c>
      <c r="BE381" s="962">
        <f>'BASE METAS)'!CG373</f>
        <v>281</v>
      </c>
      <c r="BF381" s="962">
        <f>'BASE METAS)'!CJ373</f>
        <v>0</v>
      </c>
      <c r="BG381" s="962">
        <f>'BASE METAS)'!CK373</f>
        <v>0</v>
      </c>
      <c r="BH381" s="962">
        <f>'BASE METAS)'!CL373</f>
        <v>0</v>
      </c>
      <c r="BI381" s="1">
        <f>'BASE METAS)'!CM373</f>
        <v>8</v>
      </c>
      <c r="BJ381" s="1">
        <f>'BASE METAS)'!CN373</f>
        <v>8</v>
      </c>
      <c r="BK381" s="1">
        <f>'BASE METAS)'!CO373</f>
        <v>8</v>
      </c>
      <c r="BL381" s="1">
        <f>'BASE METAS)'!CP373</f>
        <v>8</v>
      </c>
      <c r="BM381" s="1">
        <f>'BASE METAS)'!CQ373</f>
        <v>8</v>
      </c>
      <c r="BN381" s="1">
        <f>'BASE METAS)'!CR373</f>
        <v>8</v>
      </c>
      <c r="BO381" s="1">
        <f>'BASE METAS)'!CS373</f>
        <v>8</v>
      </c>
      <c r="BP381" s="1">
        <f>'BASE METAS)'!CT373</f>
        <v>8</v>
      </c>
      <c r="BQ381" s="1">
        <f>'BASE METAS)'!CU373</f>
        <v>8</v>
      </c>
      <c r="BR381" s="1">
        <f>'BASE METAS)'!CV373</f>
        <v>7</v>
      </c>
      <c r="BS381" s="1">
        <f>'BASE METAS)'!CW373</f>
        <v>8</v>
      </c>
      <c r="BT381" s="1">
        <f>'BASE METAS)'!CX373</f>
        <v>8</v>
      </c>
      <c r="BU381" s="1">
        <f>'BASE METAS)'!FA373</f>
        <v>95</v>
      </c>
      <c r="BV381" s="1">
        <f>'BASE METAS)'!FB373</f>
        <v>0</v>
      </c>
      <c r="BW381" s="1">
        <f>'BASE METAS)'!FC373</f>
        <v>8</v>
      </c>
      <c r="BX381" s="1">
        <f>'BASE METAS)'!FD373</f>
        <v>9</v>
      </c>
      <c r="BY381" s="1">
        <f>'BASE METAS)'!FE373</f>
        <v>1</v>
      </c>
      <c r="BZ381" s="1">
        <f>'BASE METAS)'!FF373</f>
        <v>1.125</v>
      </c>
      <c r="CA381" s="1">
        <f>'BASE METAS)'!FG373</f>
        <v>290</v>
      </c>
      <c r="CB381" s="1">
        <f>'BASE METAS)'!FH373</f>
        <v>-195</v>
      </c>
      <c r="CC381" s="1">
        <f>'BASE METAS)'!FI373</f>
        <v>3.0526315789473686</v>
      </c>
      <c r="CD381" s="1">
        <f>'BASE METAS)'!FJ373</f>
        <v>95</v>
      </c>
      <c r="CE381" s="1">
        <f>'BASE METAS)'!FK373</f>
        <v>0</v>
      </c>
      <c r="CF381" s="1">
        <f>'BASE METAS)'!FL373</f>
        <v>8</v>
      </c>
      <c r="CG381" s="1">
        <f>'BASE METAS)'!FM373</f>
        <v>7</v>
      </c>
    </row>
    <row r="382" spans="1:85" ht="382.5" x14ac:dyDescent="0.2">
      <c r="A382" s="1365">
        <f>'BASE METAS)'!A374</f>
        <v>0</v>
      </c>
      <c r="B382" s="7169"/>
      <c r="C382" s="7163"/>
      <c r="D382" s="7154"/>
      <c r="E382" s="7156"/>
      <c r="F382" s="7144"/>
      <c r="G382" s="7144"/>
      <c r="H382" s="7144"/>
      <c r="I382" s="7144"/>
      <c r="J382" s="7144"/>
      <c r="K382" s="7144"/>
      <c r="L382" s="7144"/>
      <c r="M382" s="7144"/>
      <c r="N382" s="7144"/>
      <c r="O382" s="7114"/>
      <c r="P382" s="7114"/>
      <c r="Q382" s="7114"/>
      <c r="R382" s="7114"/>
      <c r="S382" s="7114"/>
      <c r="T382" s="7114"/>
      <c r="U382" s="7759"/>
      <c r="V382" s="7114"/>
      <c r="W382" s="7248"/>
      <c r="X382" s="7099"/>
      <c r="Y382" s="214">
        <f>'BASE METAS)'!Y374</f>
        <v>10</v>
      </c>
      <c r="Z382" s="167" t="str">
        <f>'BASE METAS)'!Z374</f>
        <v>VERIFICAR LAS POLITICAS LINEAMIENTOS, MANUALES DE ORGANIZACIÓN, PROCEDIMIENTOS, TRAMITES Y SERVICIOS DE LAS DISTINTAS ÁREAS QUE INTEGRAN LA ADMINISTRACIÓN PUBLICA MUNICIPAL.</v>
      </c>
      <c r="AA382" s="541" t="str">
        <f>'BASE METAS)'!AA374</f>
        <v>VERIFICACION</v>
      </c>
      <c r="AB382" s="460">
        <f>'BASE METAS)'!AB374</f>
        <v>48</v>
      </c>
      <c r="AC382" s="543">
        <f>'BASE METAS)'!AC374</f>
        <v>4</v>
      </c>
      <c r="AD382" s="544">
        <f>'BASE METAS)'!AD374</f>
        <v>8.3333333333333329E-2</v>
      </c>
      <c r="AE382" s="543">
        <f>'BASE METAS)'!AE374</f>
        <v>5</v>
      </c>
      <c r="AF382" s="544">
        <f>'BASE METAS)'!AF374</f>
        <v>0.10416666666666667</v>
      </c>
      <c r="AG382" s="543">
        <f>'BASE METAS)'!AG374</f>
        <v>5</v>
      </c>
      <c r="AH382" s="544">
        <f>'BASE METAS)'!AH374</f>
        <v>0.10416666666666667</v>
      </c>
      <c r="AI382" s="543">
        <f>'BASE METAS)'!AI374</f>
        <v>34</v>
      </c>
      <c r="AJ382" s="545">
        <f>'BASE METAS)'!AJ374</f>
        <v>0.70833333333333337</v>
      </c>
      <c r="AK382" s="191">
        <f>'BASE METAS)'!AK374</f>
        <v>1</v>
      </c>
      <c r="AL382" s="1039">
        <f>'BASE METAS)'!AL374</f>
        <v>10</v>
      </c>
      <c r="AM382" s="1044" t="str">
        <f>'BASE METAS)'!AM374</f>
        <v xml:space="preserve"> VERIFICAR LAS POLITICAS LINEAMIENTOS,  MANUALES DE ORGANIZACIÓN, DE PROCEDIMIENTOS Y EL DE TRÁMITES Y SERVICIOS</v>
      </c>
      <c r="AN382" s="1044" t="str">
        <f>'BASE METAS)'!AN374</f>
        <v>MIDE LA VERIFICACION DE LOS MANUALES DE ORGANIZACIÓN DE PROCEDIMIENTOS Y DE TRAMITES Y SERVICIOS CON REFERENCIA A LOS MANUALES REALIZADOS POR LAS AREAS.</v>
      </c>
      <c r="AO382" s="970" t="str">
        <f>'BASE METAS)'!AU374</f>
        <v>DESEMPEÑO</v>
      </c>
      <c r="AP382" s="1044" t="str">
        <f>'BASE METAS)'!AO374</f>
        <v>No. DE VERIFICACIONES  REALIZADAS A LOS MANUALES</v>
      </c>
      <c r="AQ382" s="1264" t="str">
        <f>'BASE METAS)'!AP374</f>
        <v>TOTAL DE MANUALES REMITIDOS A LA CONTRALORIA</v>
      </c>
      <c r="AR382" s="1039">
        <f>'BASE METAS)'!AQ374</f>
        <v>100</v>
      </c>
      <c r="AS382" s="1039" t="str">
        <f>'BASE METAS)'!AR374</f>
        <v>VERIFICACIONES</v>
      </c>
      <c r="AT382" s="1039" t="str">
        <f>'BASE METAS)'!AS374</f>
        <v>EFICACIA</v>
      </c>
      <c r="AU382" s="1482">
        <f>'BASE METAS)'!BO374</f>
        <v>0</v>
      </c>
      <c r="AV382" s="1">
        <f>'BASE METAS)'!BQ374</f>
        <v>48</v>
      </c>
      <c r="AW382" s="967">
        <f>'BASE METAS)'!BR374</f>
        <v>0</v>
      </c>
      <c r="AX382" s="965">
        <f>'BASE METAS)'!BS374</f>
        <v>5</v>
      </c>
      <c r="AY382" s="965">
        <f>'BASE METAS)'!BT374</f>
        <v>14</v>
      </c>
      <c r="AZ382" s="965">
        <f>'BASE METAS)'!BU374</f>
        <v>-9</v>
      </c>
      <c r="BA382" s="965">
        <f>'BASE METAS)'!BV374</f>
        <v>2.8</v>
      </c>
      <c r="BB382" s="965">
        <f>'BASE METAS)'!BW374</f>
        <v>14</v>
      </c>
      <c r="BC382" s="965">
        <f>'BASE METAS)'!BX374</f>
        <v>34</v>
      </c>
      <c r="BD382" s="6481"/>
      <c r="BE382" s="962">
        <f>'BASE METAS)'!CG374</f>
        <v>0</v>
      </c>
      <c r="BF382" s="962">
        <f>'BASE METAS)'!CJ374</f>
        <v>0</v>
      </c>
      <c r="BG382" s="962">
        <f>'BASE METAS)'!CK374</f>
        <v>0</v>
      </c>
      <c r="BH382" s="962">
        <f>'BASE METAS)'!CL374</f>
        <v>0</v>
      </c>
      <c r="BI382" s="1">
        <f>'BASE METAS)'!CM374</f>
        <v>1</v>
      </c>
      <c r="BJ382" s="1">
        <f>'BASE METAS)'!CN374</f>
        <v>1</v>
      </c>
      <c r="BK382" s="1">
        <f>'BASE METAS)'!CO374</f>
        <v>2</v>
      </c>
      <c r="BL382" s="1">
        <f>'BASE METAS)'!CP374</f>
        <v>2</v>
      </c>
      <c r="BM382" s="1">
        <f>'BASE METAS)'!CQ374</f>
        <v>1</v>
      </c>
      <c r="BN382" s="1">
        <f>'BASE METAS)'!CR374</f>
        <v>2</v>
      </c>
      <c r="BO382" s="1">
        <f>'BASE METAS)'!CS374</f>
        <v>11</v>
      </c>
      <c r="BP382" s="1">
        <f>'BASE METAS)'!CT374</f>
        <v>11</v>
      </c>
      <c r="BQ382" s="1">
        <f>'BASE METAS)'!CU374</f>
        <v>12</v>
      </c>
      <c r="BR382" s="1">
        <f>'BASE METAS)'!CV374</f>
        <v>2</v>
      </c>
      <c r="BS382" s="1">
        <f>'BASE METAS)'!CW374</f>
        <v>2</v>
      </c>
      <c r="BT382" s="1">
        <f>'BASE METAS)'!CX374</f>
        <v>1</v>
      </c>
      <c r="BU382" s="1">
        <f>'BASE METAS)'!FA374</f>
        <v>48</v>
      </c>
      <c r="BV382" s="1">
        <f>'BASE METAS)'!FB374</f>
        <v>0</v>
      </c>
      <c r="BW382" s="1">
        <f>'BASE METAS)'!FC374</f>
        <v>2</v>
      </c>
      <c r="BX382" s="1">
        <f>'BASE METAS)'!FD374</f>
        <v>5</v>
      </c>
      <c r="BY382" s="1">
        <f>'BASE METAS)'!FE374</f>
        <v>3</v>
      </c>
      <c r="BZ382" s="1">
        <f>'BASE METAS)'!FF374</f>
        <v>2.5</v>
      </c>
      <c r="CA382" s="1">
        <f>'BASE METAS)'!FG374</f>
        <v>5</v>
      </c>
      <c r="CB382" s="1">
        <f>'BASE METAS)'!FH374</f>
        <v>43</v>
      </c>
      <c r="CC382" s="1">
        <f>'BASE METAS)'!FI374</f>
        <v>0.10416666666666667</v>
      </c>
      <c r="CD382" s="1">
        <f>'BASE METAS)'!FJ374</f>
        <v>48</v>
      </c>
      <c r="CE382" s="1">
        <f>'BASE METAS)'!FK374</f>
        <v>0</v>
      </c>
      <c r="CF382" s="1">
        <f>'BASE METAS)'!FL374</f>
        <v>2</v>
      </c>
      <c r="CG382" s="1">
        <f>'BASE METAS)'!FM374</f>
        <v>4</v>
      </c>
    </row>
    <row r="383" spans="1:85" ht="38.25" customHeight="1" x14ac:dyDescent="0.2">
      <c r="A383" s="1366">
        <f>'BASE METAS)'!A375</f>
        <v>0</v>
      </c>
      <c r="B383" s="7170"/>
      <c r="C383" s="7163"/>
      <c r="D383" s="7154"/>
      <c r="E383" s="7156"/>
      <c r="F383" s="7144"/>
      <c r="G383" s="7144"/>
      <c r="H383" s="7144"/>
      <c r="I383" s="7144"/>
      <c r="J383" s="7144"/>
      <c r="K383" s="7144"/>
      <c r="L383" s="7144"/>
      <c r="M383" s="7144"/>
      <c r="N383" s="7144"/>
      <c r="O383" s="7114"/>
      <c r="P383" s="7114"/>
      <c r="Q383" s="7114"/>
      <c r="R383" s="7114"/>
      <c r="S383" s="7114"/>
      <c r="T383" s="7114"/>
      <c r="U383" s="7759"/>
      <c r="V383" s="7114"/>
      <c r="W383" s="7248"/>
      <c r="X383" s="7290"/>
      <c r="Y383" s="225">
        <f>'BASE METAS)'!Y375</f>
        <v>11</v>
      </c>
      <c r="Z383" s="546" t="str">
        <f>'BASE METAS)'!Z375</f>
        <v>FISCALIZAR EL CUMPLIMIENTO DE METAS CONFORME AL PBR, DE LAS DIFERENTES AREAS QUE INTEGRAN LA ADMINISTRACION PUBLICA MUNICIPAL</v>
      </c>
      <c r="AA383" s="547" t="str">
        <f>'BASE METAS)'!AA375</f>
        <v>FISCALIZACION</v>
      </c>
      <c r="AB383" s="420">
        <f>'BASE METAS)'!AB375</f>
        <v>72</v>
      </c>
      <c r="AC383" s="684">
        <f>'BASE METAS)'!AC375</f>
        <v>18</v>
      </c>
      <c r="AD383" s="421">
        <f>'BASE METAS)'!AD375</f>
        <v>0.25</v>
      </c>
      <c r="AE383" s="684">
        <f>'BASE METAS)'!AE375</f>
        <v>18</v>
      </c>
      <c r="AF383" s="421">
        <f>'BASE METAS)'!AF375</f>
        <v>0.25</v>
      </c>
      <c r="AG383" s="684">
        <f>'BASE METAS)'!AG375</f>
        <v>18</v>
      </c>
      <c r="AH383" s="421">
        <f>'BASE METAS)'!AH375</f>
        <v>0.25</v>
      </c>
      <c r="AI383" s="684">
        <f>'BASE METAS)'!AI375</f>
        <v>18</v>
      </c>
      <c r="AJ383" s="422">
        <f>'BASE METAS)'!AJ375</f>
        <v>0.25</v>
      </c>
      <c r="AK383" s="191">
        <f>'BASE METAS)'!AK375</f>
        <v>1</v>
      </c>
      <c r="AL383" s="1039">
        <f>'BASE METAS)'!AL375</f>
        <v>11</v>
      </c>
      <c r="AM383" s="1039" t="str">
        <f>'BASE METAS)'!AM375</f>
        <v>FISCALIZACION DE METAS DEL PBR</v>
      </c>
      <c r="AN383" s="1265" t="str">
        <f>'BASE METAS)'!AN375</f>
        <v xml:space="preserve">MIDE LA FISCALIZACIÓN DE LOS PBRS DE LAS DIFERENTES ÁREAS DE LA ADMINISTRACIÓN PÚBLICA </v>
      </c>
      <c r="AO383" s="970" t="str">
        <f>'BASE METAS)'!AU375</f>
        <v>DESEMPEÑO</v>
      </c>
      <c r="AP383" s="1039" t="str">
        <f>'BASE METAS)'!AO375</f>
        <v>No. METAS FICALIZADAS</v>
      </c>
      <c r="AQ383" s="1039" t="str">
        <f>'BASE METAS)'!AP375</f>
        <v>No. METAS PROGRAMADAS</v>
      </c>
      <c r="AR383" s="1039">
        <f>'BASE METAS)'!AQ375</f>
        <v>100</v>
      </c>
      <c r="AS383" s="1039" t="str">
        <f>'BASE METAS)'!AR375</f>
        <v>FISCALIZACIONES</v>
      </c>
      <c r="AT383" s="1039" t="str">
        <f>'BASE METAS)'!AS375</f>
        <v>EFICACIA</v>
      </c>
      <c r="AU383" s="1482">
        <f>'BASE METAS)'!BO375</f>
        <v>0</v>
      </c>
      <c r="AV383" s="1">
        <f>'BASE METAS)'!BQ375</f>
        <v>72</v>
      </c>
      <c r="AW383" s="967">
        <f>'BASE METAS)'!BR375</f>
        <v>0</v>
      </c>
      <c r="AX383" s="965">
        <f>'BASE METAS)'!BS375</f>
        <v>18</v>
      </c>
      <c r="AY383" s="965">
        <f>'BASE METAS)'!BT375</f>
        <v>74</v>
      </c>
      <c r="AZ383" s="965">
        <f>'BASE METAS)'!BU375</f>
        <v>-56</v>
      </c>
      <c r="BA383" s="965">
        <f>'BASE METAS)'!BV375</f>
        <v>4.1111111111111107</v>
      </c>
      <c r="BB383" s="965">
        <f>'BASE METAS)'!BW375</f>
        <v>74</v>
      </c>
      <c r="BC383" s="965">
        <f>'BASE METAS)'!BX375</f>
        <v>-2</v>
      </c>
      <c r="BD383" s="967">
        <f>'BASE METAS)'!BY375</f>
        <v>1.0277777777777777</v>
      </c>
      <c r="BE383" s="967">
        <f>'BASE METAS)'!CG375</f>
        <v>0</v>
      </c>
      <c r="BF383" s="967">
        <f>'BASE METAS)'!CJ375</f>
        <v>0</v>
      </c>
      <c r="BG383" s="967">
        <f>'BASE METAS)'!CK375</f>
        <v>0</v>
      </c>
      <c r="BH383" s="967">
        <f>'BASE METAS)'!CL375</f>
        <v>0</v>
      </c>
      <c r="BI383" s="1">
        <f>'BASE METAS)'!CM375</f>
        <v>6</v>
      </c>
      <c r="BJ383" s="1">
        <f>'BASE METAS)'!CN375</f>
        <v>6</v>
      </c>
      <c r="BK383" s="1">
        <f>'BASE METAS)'!CO375</f>
        <v>6</v>
      </c>
      <c r="BL383" s="1">
        <f>'BASE METAS)'!CP375</f>
        <v>6</v>
      </c>
      <c r="BM383" s="1">
        <f>'BASE METAS)'!CQ375</f>
        <v>6</v>
      </c>
      <c r="BN383" s="1">
        <f>'BASE METAS)'!CR375</f>
        <v>6</v>
      </c>
      <c r="BO383" s="1">
        <f>'BASE METAS)'!CS375</f>
        <v>6</v>
      </c>
      <c r="BP383" s="1">
        <f>'BASE METAS)'!CT375</f>
        <v>6</v>
      </c>
      <c r="BQ383" s="1">
        <f>'BASE METAS)'!CU375</f>
        <v>6</v>
      </c>
      <c r="BR383" s="1">
        <f>'BASE METAS)'!CV375</f>
        <v>6</v>
      </c>
      <c r="BS383" s="1">
        <f>'BASE METAS)'!CW375</f>
        <v>6</v>
      </c>
      <c r="BT383" s="1">
        <f>'BASE METAS)'!CX375</f>
        <v>6</v>
      </c>
      <c r="BU383" s="1">
        <f>'BASE METAS)'!FA375</f>
        <v>72</v>
      </c>
      <c r="BV383" s="1">
        <f>'BASE METAS)'!FB375</f>
        <v>0</v>
      </c>
      <c r="BW383" s="1">
        <f>'BASE METAS)'!FC375</f>
        <v>6</v>
      </c>
      <c r="BX383" s="1">
        <f>'BASE METAS)'!FD375</f>
        <v>0</v>
      </c>
      <c r="BY383" s="1">
        <f>'BASE METAS)'!FE375</f>
        <v>-6</v>
      </c>
      <c r="BZ383" s="1">
        <f>'BASE METAS)'!FF375</f>
        <v>0</v>
      </c>
      <c r="CA383" s="1">
        <f>'BASE METAS)'!FG375</f>
        <v>0</v>
      </c>
      <c r="CB383" s="1">
        <f>'BASE METAS)'!FH375</f>
        <v>72</v>
      </c>
      <c r="CC383" s="1">
        <f>'BASE METAS)'!FI375</f>
        <v>0</v>
      </c>
      <c r="CD383" s="1">
        <f>'BASE METAS)'!FJ375</f>
        <v>72</v>
      </c>
      <c r="CE383" s="1">
        <f>'BASE METAS)'!FK375</f>
        <v>0</v>
      </c>
      <c r="CF383" s="1">
        <f>'BASE METAS)'!FL375</f>
        <v>6</v>
      </c>
      <c r="CG383" s="1">
        <f>'BASE METAS)'!FM375</f>
        <v>74</v>
      </c>
    </row>
    <row r="384" spans="1:85" ht="12.75" customHeight="1" x14ac:dyDescent="0.2">
      <c r="A384" s="1">
        <f>'BASE METAS)'!A376</f>
        <v>0</v>
      </c>
      <c r="B384" s="1">
        <f>'BASE METAS)'!B376</f>
        <v>0</v>
      </c>
      <c r="C384" s="1">
        <f>'BASE METAS)'!C376</f>
        <v>0</v>
      </c>
      <c r="D384" s="1">
        <f>'BASE METAS)'!D376</f>
        <v>0</v>
      </c>
      <c r="E384" s="5">
        <f>'BASE METAS)'!E376</f>
        <v>0</v>
      </c>
      <c r="F384" s="3">
        <f>'BASE METAS)'!F376</f>
        <v>0</v>
      </c>
      <c r="G384" s="3">
        <f>'BASE METAS)'!G376</f>
        <v>0</v>
      </c>
      <c r="H384" s="3">
        <f>'BASE METAS)'!H376</f>
        <v>0</v>
      </c>
      <c r="I384" s="3">
        <f>'BASE METAS)'!I376</f>
        <v>0</v>
      </c>
      <c r="J384" s="3">
        <f>'BASE METAS)'!J376</f>
        <v>0</v>
      </c>
      <c r="K384" s="3">
        <f>'BASE METAS)'!K376</f>
        <v>0</v>
      </c>
      <c r="L384" s="3">
        <f>'BASE METAS)'!L376</f>
        <v>0</v>
      </c>
      <c r="M384" s="3">
        <f>'BASE METAS)'!M376</f>
        <v>0</v>
      </c>
      <c r="N384" s="3">
        <f>'BASE METAS)'!N376</f>
        <v>0</v>
      </c>
      <c r="O384" s="3">
        <f>'BASE METAS)'!O376</f>
        <v>0</v>
      </c>
      <c r="P384" s="3">
        <f>'BASE METAS)'!P376</f>
        <v>0</v>
      </c>
      <c r="Q384" s="3">
        <f>'BASE METAS)'!Q376</f>
        <v>0</v>
      </c>
      <c r="R384" s="3">
        <f>'BASE METAS)'!R376</f>
        <v>0</v>
      </c>
      <c r="S384" s="3">
        <f>'BASE METAS)'!S376</f>
        <v>0</v>
      </c>
      <c r="T384" s="3">
        <f>'BASE METAS)'!T376</f>
        <v>0</v>
      </c>
      <c r="U384" s="923">
        <f>'BASE METAS)'!U376</f>
        <v>0</v>
      </c>
      <c r="V384" s="3">
        <f>'BASE METAS)'!V376</f>
        <v>0</v>
      </c>
      <c r="W384" s="4">
        <f>'BASE METAS)'!W376</f>
        <v>0</v>
      </c>
      <c r="X384" s="5">
        <f>'BASE METAS)'!X376</f>
        <v>0</v>
      </c>
      <c r="Y384" s="1">
        <f>'BASE METAS)'!Y376</f>
        <v>0</v>
      </c>
      <c r="Z384" s="1">
        <f>'BASE METAS)'!Z376</f>
        <v>0</v>
      </c>
      <c r="AA384" s="1">
        <f>'BASE METAS)'!AA376</f>
        <v>0</v>
      </c>
      <c r="AB384" s="1">
        <f>'BASE METAS)'!AB376</f>
        <v>0</v>
      </c>
      <c r="AC384" s="1">
        <f>'BASE METAS)'!AC376</f>
        <v>0</v>
      </c>
      <c r="AD384" s="1">
        <f>'BASE METAS)'!AD376</f>
        <v>0</v>
      </c>
      <c r="AE384" s="1">
        <f>'BASE METAS)'!AE376</f>
        <v>0</v>
      </c>
      <c r="AF384" s="1">
        <f>'BASE METAS)'!AF376</f>
        <v>0</v>
      </c>
      <c r="AG384" s="1">
        <f>'BASE METAS)'!AG376</f>
        <v>0</v>
      </c>
      <c r="AH384" s="1">
        <f>'BASE METAS)'!AH376</f>
        <v>0</v>
      </c>
      <c r="AI384" s="1">
        <f>'BASE METAS)'!AI376</f>
        <v>0</v>
      </c>
      <c r="AJ384" s="1">
        <f>'BASE METAS)'!AJ376</f>
        <v>0</v>
      </c>
      <c r="AK384" s="1">
        <f>'BASE METAS)'!AK376</f>
        <v>0</v>
      </c>
      <c r="AL384" s="934">
        <f>'BASE METAS)'!AL376</f>
        <v>0</v>
      </c>
      <c r="AM384" s="1">
        <f>'BASE METAS)'!AM376</f>
        <v>0</v>
      </c>
      <c r="AN384" s="1">
        <f>'BASE METAS)'!AN376</f>
        <v>0</v>
      </c>
      <c r="AO384" s="1">
        <f>'BASE METAS)'!AU376</f>
        <v>0</v>
      </c>
      <c r="AP384" s="1">
        <f>'BASE METAS)'!AO376</f>
        <v>0</v>
      </c>
      <c r="AQ384" s="1">
        <f>'BASE METAS)'!AP376</f>
        <v>0</v>
      </c>
      <c r="AR384" s="1">
        <f>'BASE METAS)'!AQ376</f>
        <v>0</v>
      </c>
      <c r="AS384" s="1">
        <f>'BASE METAS)'!AR376</f>
        <v>0</v>
      </c>
      <c r="AT384" s="963">
        <f>'BASE METAS)'!AS376</f>
        <v>0</v>
      </c>
      <c r="AU384" s="1482">
        <f>'BASE METAS)'!BO376</f>
        <v>0</v>
      </c>
      <c r="AV384" s="1">
        <f>'BASE METAS)'!BQ376</f>
        <v>0</v>
      </c>
      <c r="AW384" s="966">
        <f>'BASE METAS)'!BR376</f>
        <v>0</v>
      </c>
      <c r="AX384" s="965">
        <f>'BASE METAS)'!BS376</f>
        <v>0</v>
      </c>
      <c r="AY384" s="965">
        <f>'BASE METAS)'!BT376</f>
        <v>0</v>
      </c>
      <c r="AZ384" s="965">
        <f>'BASE METAS)'!BU376</f>
        <v>0</v>
      </c>
      <c r="BA384" s="965">
        <f>'BASE METAS)'!BV376</f>
        <v>0</v>
      </c>
      <c r="BB384" s="965">
        <f>'BASE METAS)'!BW376</f>
        <v>0</v>
      </c>
      <c r="BC384" s="965">
        <f>'BASE METAS)'!BX376</f>
        <v>0</v>
      </c>
      <c r="BD384" s="6481">
        <f>'BASE METAS)'!BY376</f>
        <v>0</v>
      </c>
      <c r="BE384" s="962">
        <f>'BASE METAS)'!CG376</f>
        <v>0</v>
      </c>
      <c r="BF384" s="967">
        <f>'BASE METAS)'!CJ376</f>
        <v>0</v>
      </c>
      <c r="BG384" s="967">
        <f>'BASE METAS)'!CK376</f>
        <v>0</v>
      </c>
      <c r="BH384" s="967">
        <f>'BASE METAS)'!CL376</f>
        <v>0</v>
      </c>
      <c r="BI384" s="1">
        <f>'BASE METAS)'!CM376</f>
        <v>0</v>
      </c>
      <c r="BJ384" s="1">
        <f>'BASE METAS)'!CN376</f>
        <v>0</v>
      </c>
      <c r="BK384" s="1">
        <f>'BASE METAS)'!CO376</f>
        <v>0</v>
      </c>
      <c r="BL384" s="1">
        <f>'BASE METAS)'!CP376</f>
        <v>0</v>
      </c>
      <c r="BM384" s="1">
        <f>'BASE METAS)'!CQ376</f>
        <v>0</v>
      </c>
      <c r="BN384" s="1">
        <f>'BASE METAS)'!CR376</f>
        <v>0</v>
      </c>
      <c r="BO384" s="1">
        <f>'BASE METAS)'!CS376</f>
        <v>0</v>
      </c>
      <c r="BP384" s="1">
        <f>'BASE METAS)'!CT376</f>
        <v>0</v>
      </c>
      <c r="BQ384" s="1">
        <f>'BASE METAS)'!CU376</f>
        <v>0</v>
      </c>
      <c r="BR384" s="1">
        <f>'BASE METAS)'!CV376</f>
        <v>0</v>
      </c>
      <c r="BS384" s="1">
        <f>'BASE METAS)'!CW376</f>
        <v>0</v>
      </c>
      <c r="BT384" s="1">
        <f>'BASE METAS)'!CX376</f>
        <v>0</v>
      </c>
      <c r="BU384" s="1">
        <f>'BASE METAS)'!FA376</f>
        <v>0</v>
      </c>
      <c r="BV384" s="1">
        <f>'BASE METAS)'!FB376</f>
        <v>0</v>
      </c>
      <c r="BW384" s="1">
        <f>'BASE METAS)'!FC376</f>
        <v>0</v>
      </c>
      <c r="BX384" s="1">
        <f>'BASE METAS)'!FD376</f>
        <v>0</v>
      </c>
      <c r="BY384" s="1">
        <f>'BASE METAS)'!FE376</f>
        <v>0</v>
      </c>
      <c r="BZ384" s="1">
        <f>'BASE METAS)'!FF376</f>
        <v>0</v>
      </c>
      <c r="CA384" s="1">
        <f>'BASE METAS)'!FG376</f>
        <v>0</v>
      </c>
      <c r="CB384" s="1">
        <f>'BASE METAS)'!FH376</f>
        <v>0</v>
      </c>
      <c r="CC384" s="1">
        <f>'BASE METAS)'!FI376</f>
        <v>0</v>
      </c>
      <c r="CD384" s="1">
        <f>'BASE METAS)'!FJ376</f>
        <v>0</v>
      </c>
      <c r="CE384" s="1">
        <f>'BASE METAS)'!FK376</f>
        <v>0</v>
      </c>
      <c r="CF384" s="1">
        <f>'BASE METAS)'!FL376</f>
        <v>0</v>
      </c>
      <c r="CG384" s="1">
        <f>'BASE METAS)'!FM376</f>
        <v>0</v>
      </c>
    </row>
    <row r="385" spans="1:85" ht="12" customHeight="1" x14ac:dyDescent="0.2">
      <c r="A385" s="1">
        <f>'BASE METAS)'!A377</f>
        <v>0</v>
      </c>
      <c r="B385" s="7146" t="str">
        <f>'BASE METAS)'!B377</f>
        <v xml:space="preserve">DEPENDENCIA </v>
      </c>
      <c r="C385" s="7146" t="str">
        <f>'BASE METAS)'!C377</f>
        <v>ENT</v>
      </c>
      <c r="D385" s="7146" t="str">
        <f>'BASE METAS)'!D377</f>
        <v>PROY</v>
      </c>
      <c r="E385" s="7146" t="str">
        <f>'BASE METAS)'!E377</f>
        <v>NOMBRE DEL PROYECTO</v>
      </c>
      <c r="F385" s="7155" t="str">
        <f>'BASE METAS)'!F377</f>
        <v>DG</v>
      </c>
      <c r="G385" s="7155" t="str">
        <f>'BASE METAS)'!G377</f>
        <v>DA</v>
      </c>
      <c r="H385" s="7155" t="str">
        <f>'BASE METAS)'!H377</f>
        <v xml:space="preserve">CLAVE PROGRAMÁTICA </v>
      </c>
      <c r="I385" s="7155"/>
      <c r="J385" s="7155"/>
      <c r="K385" s="7155"/>
      <c r="L385" s="7155"/>
      <c r="M385" s="7155"/>
      <c r="N385" s="1357">
        <f>'BASE METAS)'!N377</f>
        <v>0</v>
      </c>
      <c r="O385" s="1357">
        <f>'BASE METAS)'!O377</f>
        <v>0</v>
      </c>
      <c r="P385" s="7120" t="str">
        <f>'BASE METAS)'!P377</f>
        <v>ESTRUCTURA PROGRAMÁTICA</v>
      </c>
      <c r="Q385" s="7121"/>
      <c r="R385" s="7121"/>
      <c r="S385" s="7121"/>
      <c r="T385" s="7121"/>
      <c r="U385" s="924">
        <f>'BASE METAS)'!U377</f>
        <v>0</v>
      </c>
      <c r="V385" s="1358">
        <f>'BASE METAS)'!V377</f>
        <v>0</v>
      </c>
      <c r="W385" s="7139" t="str">
        <f>'BASE METAS)'!W377</f>
        <v>PRESPUESTO</v>
      </c>
      <c r="X385" s="7216" t="str">
        <f>'BASE METAS)'!X377</f>
        <v>ÁREAS EJECUTORAS</v>
      </c>
      <c r="Y385" s="1">
        <f>'BASE METAS)'!Y377</f>
        <v>0</v>
      </c>
      <c r="Z385" s="1">
        <f>'BASE METAS)'!Z377</f>
        <v>0</v>
      </c>
      <c r="AA385" s="1">
        <f>'BASE METAS)'!AA377</f>
        <v>0</v>
      </c>
      <c r="AB385" s="1">
        <f>'BASE METAS)'!AB377</f>
        <v>0</v>
      </c>
      <c r="AC385" s="1">
        <f>'BASE METAS)'!AC377</f>
        <v>0</v>
      </c>
      <c r="AD385" s="1">
        <f>'BASE METAS)'!AD377</f>
        <v>0</v>
      </c>
      <c r="AE385" s="1">
        <f>'BASE METAS)'!AE377</f>
        <v>0</v>
      </c>
      <c r="AF385" s="1">
        <f>'BASE METAS)'!AF377</f>
        <v>0</v>
      </c>
      <c r="AG385" s="1">
        <f>'BASE METAS)'!AG377</f>
        <v>0</v>
      </c>
      <c r="AH385" s="1">
        <f>'BASE METAS)'!AH377</f>
        <v>0</v>
      </c>
      <c r="AI385" s="1">
        <f>'BASE METAS)'!AI377</f>
        <v>0</v>
      </c>
      <c r="AJ385" s="1">
        <f>'BASE METAS)'!AJ377</f>
        <v>0</v>
      </c>
      <c r="AK385" s="1">
        <f>'BASE METAS)'!AK377</f>
        <v>0</v>
      </c>
      <c r="AL385" s="934">
        <f>'BASE METAS)'!AL377</f>
        <v>0</v>
      </c>
      <c r="AM385" s="1">
        <f>'BASE METAS)'!AM377</f>
        <v>0</v>
      </c>
      <c r="AN385" s="1">
        <f>'BASE METAS)'!AN377</f>
        <v>0</v>
      </c>
      <c r="AO385" s="1">
        <f>'BASE METAS)'!AU377</f>
        <v>0</v>
      </c>
      <c r="AP385" s="1">
        <f>'BASE METAS)'!AO377</f>
        <v>0</v>
      </c>
      <c r="AQ385" s="1">
        <f>'BASE METAS)'!AP377</f>
        <v>0</v>
      </c>
      <c r="AR385" s="1">
        <f>'BASE METAS)'!AQ377</f>
        <v>0</v>
      </c>
      <c r="AS385" s="1">
        <f>'BASE METAS)'!AR377</f>
        <v>0</v>
      </c>
      <c r="AT385" s="1352">
        <f>'BASE METAS)'!AS377</f>
        <v>0</v>
      </c>
      <c r="AU385" s="1485">
        <f>'BASE METAS)'!BO377</f>
        <v>0</v>
      </c>
      <c r="AV385" s="1">
        <f>'BASE METAS)'!BQ377</f>
        <v>0</v>
      </c>
      <c r="AW385" s="966">
        <f>'BASE METAS)'!BR377</f>
        <v>0</v>
      </c>
      <c r="AX385" s="965">
        <f>'BASE METAS)'!BS377</f>
        <v>0</v>
      </c>
      <c r="AY385" s="965">
        <f>'BASE METAS)'!BT377</f>
        <v>0</v>
      </c>
      <c r="AZ385" s="965">
        <f>'BASE METAS)'!BU377</f>
        <v>0</v>
      </c>
      <c r="BA385" s="965">
        <f>'BASE METAS)'!BV377</f>
        <v>0</v>
      </c>
      <c r="BB385" s="965">
        <f>'BASE METAS)'!BW377</f>
        <v>0</v>
      </c>
      <c r="BC385" s="965">
        <f>'BASE METAS)'!BX377</f>
        <v>0</v>
      </c>
      <c r="BD385" s="6481"/>
      <c r="BE385" s="962">
        <f>'BASE METAS)'!CG377</f>
        <v>0</v>
      </c>
      <c r="BF385" s="7386">
        <f>'BASE METAS)'!CJ377</f>
        <v>0</v>
      </c>
      <c r="BG385" s="7386"/>
      <c r="BH385" s="967">
        <f>'BASE METAS)'!CL377</f>
        <v>0</v>
      </c>
      <c r="BI385" s="1">
        <f>'BASE METAS)'!CM377</f>
        <v>0</v>
      </c>
      <c r="BJ385" s="1">
        <f>'BASE METAS)'!CN377</f>
        <v>0</v>
      </c>
      <c r="BK385" s="1">
        <f>'BASE METAS)'!CO377</f>
        <v>0</v>
      </c>
      <c r="BL385" s="1">
        <f>'BASE METAS)'!CP377</f>
        <v>0</v>
      </c>
      <c r="BM385" s="1">
        <f>'BASE METAS)'!CQ377</f>
        <v>0</v>
      </c>
      <c r="BN385" s="1">
        <f>'BASE METAS)'!CR377</f>
        <v>0</v>
      </c>
      <c r="BO385" s="1">
        <f>'BASE METAS)'!CS377</f>
        <v>0</v>
      </c>
      <c r="BP385" s="1">
        <f>'BASE METAS)'!CT377</f>
        <v>0</v>
      </c>
      <c r="BQ385" s="1">
        <f>'BASE METAS)'!CU377</f>
        <v>0</v>
      </c>
      <c r="BR385" s="1">
        <f>'BASE METAS)'!CV377</f>
        <v>0</v>
      </c>
      <c r="BS385" s="1">
        <f>'BASE METAS)'!CW377</f>
        <v>0</v>
      </c>
      <c r="BT385" s="1">
        <f>'BASE METAS)'!CX377</f>
        <v>0</v>
      </c>
      <c r="BU385" s="1">
        <f>'BASE METAS)'!FA377</f>
        <v>0</v>
      </c>
      <c r="BV385" s="1">
        <f>'BASE METAS)'!FB377</f>
        <v>0</v>
      </c>
      <c r="BW385" s="1">
        <f>'BASE METAS)'!FC377</f>
        <v>0</v>
      </c>
      <c r="BX385" s="1">
        <f>'BASE METAS)'!FD377</f>
        <v>0</v>
      </c>
      <c r="BY385" s="1">
        <f>'BASE METAS)'!FE377</f>
        <v>0</v>
      </c>
      <c r="BZ385" s="1">
        <f>'BASE METAS)'!FF377</f>
        <v>0</v>
      </c>
      <c r="CA385" s="1">
        <f>'BASE METAS)'!FG377</f>
        <v>0</v>
      </c>
      <c r="CB385" s="1">
        <f>'BASE METAS)'!FH377</f>
        <v>0</v>
      </c>
      <c r="CC385" s="1">
        <f>'BASE METAS)'!FI377</f>
        <v>0</v>
      </c>
      <c r="CD385" s="1">
        <f>'BASE METAS)'!FJ377</f>
        <v>0</v>
      </c>
      <c r="CE385" s="1">
        <f>'BASE METAS)'!FK377</f>
        <v>0</v>
      </c>
      <c r="CF385" s="1">
        <f>'BASE METAS)'!FL377</f>
        <v>0</v>
      </c>
      <c r="CG385" s="1">
        <f>'BASE METAS)'!FM377</f>
        <v>0</v>
      </c>
    </row>
    <row r="386" spans="1:85" ht="12" customHeight="1" x14ac:dyDescent="0.2">
      <c r="A386" s="1">
        <f>'BASE METAS)'!A378</f>
        <v>0</v>
      </c>
      <c r="B386" s="7146"/>
      <c r="C386" s="7146"/>
      <c r="D386" s="7146"/>
      <c r="E386" s="7146"/>
      <c r="F386" s="7155"/>
      <c r="G386" s="7155"/>
      <c r="H386" s="35" t="str">
        <f>'BASE METAS)'!H378</f>
        <v>FN</v>
      </c>
      <c r="I386" s="35" t="str">
        <f>'BASE METAS)'!I378</f>
        <v>Sf</v>
      </c>
      <c r="J386" s="35" t="str">
        <f>'BASE METAS)'!J378</f>
        <v>PG</v>
      </c>
      <c r="K386" s="35" t="str">
        <f>'BASE METAS)'!K378</f>
        <v>Sp</v>
      </c>
      <c r="L386" s="35" t="str">
        <f>'BASE METAS)'!L378</f>
        <v>PY</v>
      </c>
      <c r="M386" s="35" t="str">
        <f>'BASE METAS)'!M378</f>
        <v>FF</v>
      </c>
      <c r="N386" s="35">
        <f>'BASE METAS)'!N378</f>
        <v>0</v>
      </c>
      <c r="O386" s="35">
        <f>'BASE METAS)'!O378</f>
        <v>0</v>
      </c>
      <c r="P386" s="35" t="str">
        <f>'BASE METAS)'!P378</f>
        <v>FN</v>
      </c>
      <c r="Q386" s="35" t="str">
        <f>'BASE METAS)'!Q378</f>
        <v>Sf</v>
      </c>
      <c r="R386" s="35" t="str">
        <f>'BASE METAS)'!R378</f>
        <v>PG</v>
      </c>
      <c r="S386" s="35" t="str">
        <f>'BASE METAS)'!S378</f>
        <v>Sp</v>
      </c>
      <c r="T386" s="35" t="str">
        <f>'BASE METAS)'!T378</f>
        <v>PY</v>
      </c>
      <c r="U386" s="925">
        <f>'BASE METAS)'!U378</f>
        <v>0</v>
      </c>
      <c r="V386" s="35">
        <f>'BASE METAS)'!V378</f>
        <v>0</v>
      </c>
      <c r="W386" s="7139"/>
      <c r="X386" s="7216"/>
      <c r="Y386" s="1">
        <f>'BASE METAS)'!Y378</f>
        <v>0</v>
      </c>
      <c r="Z386" s="1">
        <f>'BASE METAS)'!Z378</f>
        <v>0</v>
      </c>
      <c r="AA386" s="1">
        <f>'BASE METAS)'!AA378</f>
        <v>0</v>
      </c>
      <c r="AB386" s="1">
        <f>'BASE METAS)'!AB378</f>
        <v>0</v>
      </c>
      <c r="AC386" s="1">
        <f>'BASE METAS)'!AC378</f>
        <v>0</v>
      </c>
      <c r="AD386" s="1">
        <f>'BASE METAS)'!AD378</f>
        <v>0</v>
      </c>
      <c r="AE386" s="1">
        <f>'BASE METAS)'!AE378</f>
        <v>0</v>
      </c>
      <c r="AF386" s="1">
        <f>'BASE METAS)'!AF378</f>
        <v>0</v>
      </c>
      <c r="AG386" s="1">
        <f>'BASE METAS)'!AG378</f>
        <v>0</v>
      </c>
      <c r="AH386" s="1">
        <f>'BASE METAS)'!AH378</f>
        <v>0</v>
      </c>
      <c r="AI386" s="1">
        <f>'BASE METAS)'!AI378</f>
        <v>0</v>
      </c>
      <c r="AJ386" s="1">
        <f>'BASE METAS)'!AJ378</f>
        <v>0</v>
      </c>
      <c r="AK386" s="1">
        <f>'BASE METAS)'!AK378</f>
        <v>0</v>
      </c>
      <c r="AL386" s="934">
        <f>'BASE METAS)'!AL378</f>
        <v>0</v>
      </c>
      <c r="AM386" s="1">
        <f>'BASE METAS)'!AM378</f>
        <v>0</v>
      </c>
      <c r="AN386" s="1">
        <f>'BASE METAS)'!AN378</f>
        <v>0</v>
      </c>
      <c r="AO386" s="1">
        <f>'BASE METAS)'!AU378</f>
        <v>0</v>
      </c>
      <c r="AP386" s="1">
        <f>'BASE METAS)'!AO378</f>
        <v>0</v>
      </c>
      <c r="AQ386" s="1">
        <f>'BASE METAS)'!AP378</f>
        <v>0</v>
      </c>
      <c r="AR386" s="1">
        <f>'BASE METAS)'!AQ378</f>
        <v>0</v>
      </c>
      <c r="AS386" s="1">
        <f>'BASE METAS)'!AR378</f>
        <v>0</v>
      </c>
      <c r="AT386" s="1">
        <f>'BASE METAS)'!AS378</f>
        <v>0</v>
      </c>
      <c r="AU386" s="1479">
        <f>'BASE METAS)'!BO378</f>
        <v>0</v>
      </c>
      <c r="AV386" s="1">
        <f>'BASE METAS)'!BQ378</f>
        <v>0</v>
      </c>
      <c r="AW386" s="966">
        <f>'BASE METAS)'!BR378</f>
        <v>0</v>
      </c>
      <c r="AX386" s="965">
        <f>'BASE METAS)'!BS378</f>
        <v>0</v>
      </c>
      <c r="AY386" s="965">
        <f>'BASE METAS)'!BT378</f>
        <v>0</v>
      </c>
      <c r="AZ386" s="965">
        <f>'BASE METAS)'!BU378</f>
        <v>0</v>
      </c>
      <c r="BA386" s="965">
        <f>'BASE METAS)'!BV378</f>
        <v>0</v>
      </c>
      <c r="BB386" s="965">
        <f>'BASE METAS)'!BW378</f>
        <v>0</v>
      </c>
      <c r="BC386" s="965">
        <f>'BASE METAS)'!BX378</f>
        <v>0</v>
      </c>
      <c r="BD386" s="6481"/>
      <c r="BE386" s="962">
        <f>'BASE METAS)'!CG378</f>
        <v>0</v>
      </c>
      <c r="BF386" s="7386">
        <f>'BASE METAS)'!CJ378</f>
        <v>0</v>
      </c>
      <c r="BG386" s="7386"/>
      <c r="BH386" s="967">
        <f>'BASE METAS)'!CL378</f>
        <v>0</v>
      </c>
      <c r="BI386" s="1">
        <f>'BASE METAS)'!CM378</f>
        <v>0</v>
      </c>
      <c r="BJ386" s="1">
        <f>'BASE METAS)'!CN378</f>
        <v>0</v>
      </c>
      <c r="BK386" s="1">
        <f>'BASE METAS)'!CO378</f>
        <v>0</v>
      </c>
      <c r="BL386" s="1">
        <f>'BASE METAS)'!CP378</f>
        <v>0</v>
      </c>
      <c r="BM386" s="1">
        <f>'BASE METAS)'!CQ378</f>
        <v>0</v>
      </c>
      <c r="BN386" s="1">
        <f>'BASE METAS)'!CR378</f>
        <v>0</v>
      </c>
      <c r="BO386" s="1">
        <f>'BASE METAS)'!CS378</f>
        <v>0</v>
      </c>
      <c r="BP386" s="1">
        <f>'BASE METAS)'!CT378</f>
        <v>0</v>
      </c>
      <c r="BQ386" s="1">
        <f>'BASE METAS)'!CU378</f>
        <v>0</v>
      </c>
      <c r="BR386" s="1">
        <f>'BASE METAS)'!CV378</f>
        <v>0</v>
      </c>
      <c r="BS386" s="1">
        <f>'BASE METAS)'!CW378</f>
        <v>0</v>
      </c>
      <c r="BT386" s="1">
        <f>'BASE METAS)'!CX378</f>
        <v>0</v>
      </c>
      <c r="BU386" s="1">
        <f>'BASE METAS)'!FA378</f>
        <v>0</v>
      </c>
      <c r="BV386" s="1">
        <f>'BASE METAS)'!FB378</f>
        <v>0</v>
      </c>
      <c r="BW386" s="1">
        <f>'BASE METAS)'!FC378</f>
        <v>0</v>
      </c>
      <c r="BX386" s="1">
        <f>'BASE METAS)'!FD378</f>
        <v>0</v>
      </c>
      <c r="BY386" s="1">
        <f>'BASE METAS)'!FE378</f>
        <v>0</v>
      </c>
      <c r="BZ386" s="1">
        <f>'BASE METAS)'!FF378</f>
        <v>0</v>
      </c>
      <c r="CA386" s="1">
        <f>'BASE METAS)'!FG378</f>
        <v>0</v>
      </c>
      <c r="CB386" s="1">
        <f>'BASE METAS)'!FH378</f>
        <v>0</v>
      </c>
      <c r="CC386" s="1">
        <f>'BASE METAS)'!FI378</f>
        <v>0</v>
      </c>
      <c r="CD386" s="1">
        <f>'BASE METAS)'!FJ378</f>
        <v>0</v>
      </c>
      <c r="CE386" s="1">
        <f>'BASE METAS)'!FK378</f>
        <v>0</v>
      </c>
      <c r="CF386" s="1">
        <f>'BASE METAS)'!FL378</f>
        <v>0</v>
      </c>
      <c r="CG386" s="1">
        <f>'BASE METAS)'!FM378</f>
        <v>0</v>
      </c>
    </row>
    <row r="387" spans="1:85" ht="45" customHeight="1" x14ac:dyDescent="0.2">
      <c r="A387" s="1">
        <f>'BASE METAS)'!A379</f>
        <v>57</v>
      </c>
      <c r="B387" s="7156" t="str">
        <f>'BASE METAS)'!B379</f>
        <v>TESORERÍA MUNICIPAL</v>
      </c>
      <c r="C387" s="1343">
        <f>'BASE METAS)'!C379</f>
        <v>1500</v>
      </c>
      <c r="D387" s="1343">
        <f>'BASE METAS)'!D379</f>
        <v>1</v>
      </c>
      <c r="E387" s="7" t="str">
        <f>'BASE METAS)'!E379</f>
        <v>CAPTACIÓN Y RECAUDACIÓN DE INGRESOS</v>
      </c>
      <c r="F387" s="1345" t="str">
        <f>'BASE METAS)'!F379</f>
        <v>L00</v>
      </c>
      <c r="G387" s="1345" t="str">
        <f>'BASE METAS)'!G379</f>
        <v>115</v>
      </c>
      <c r="H387" s="1346" t="str">
        <f>'BASE METAS)'!H379</f>
        <v>06</v>
      </c>
      <c r="I387" s="1346" t="str">
        <f>'BASE METAS)'!I379</f>
        <v>01</v>
      </c>
      <c r="J387" s="1346" t="str">
        <f>'BASE METAS)'!J379</f>
        <v>02</v>
      </c>
      <c r="K387" s="1346" t="str">
        <f>'BASE METAS)'!K379</f>
        <v>01</v>
      </c>
      <c r="L387" s="1346" t="str">
        <f>'BASE METAS)'!L379</f>
        <v>01</v>
      </c>
      <c r="M387" s="1346" t="str">
        <f>'BASE METAS)'!M379</f>
        <v>101</v>
      </c>
      <c r="N387" s="5706" t="str">
        <f>'BASE METAS)'!N379</f>
        <v>Tesorería</v>
      </c>
      <c r="O387" s="5706" t="str">
        <f>'BASE METAS)'!O379</f>
        <v>Ingresos</v>
      </c>
      <c r="P387" s="1359" t="str">
        <f>'BASE METAS)'!P379</f>
        <v>Administración y fortalecimiento de la hacienda pública</v>
      </c>
      <c r="Q387" s="1359" t="str">
        <f>'BASE METAS)'!Q379</f>
        <v>Recaudación y administración de la hacienda pública</v>
      </c>
      <c r="R387" s="1359" t="str">
        <f>'BASE METAS)'!R379</f>
        <v>Fortalecimiento de los ingresos</v>
      </c>
      <c r="S387" s="1359" t="str">
        <f>'BASE METAS)'!S379</f>
        <v>Recaudación, control y fiscalización de ingresos</v>
      </c>
      <c r="T387" s="1359" t="str">
        <f>'BASE METAS)'!T379</f>
        <v>Captación y recaudación de ingresos</v>
      </c>
      <c r="U387" s="1371" t="str">
        <f>'BASE METAS)'!U379</f>
        <v>LOGRAR QUE LOS RECURSOS PROPIOS SEAN OBTENIDOS EN EL MAYOR PORCENTAJE POSIBLE, CONFORME A LO PRESUPUESTADO; MEDIANTE LA EFICIENCIA APLICADA EN CADA RUBRO IMPOSITIVO.</v>
      </c>
      <c r="V387" s="38" t="str">
        <f>'BASE METAS)'!V379</f>
        <v>Financiamiento para el Desarrollo</v>
      </c>
      <c r="W387" s="5694">
        <f>'BASE METAS)'!W379</f>
        <v>147567638.83000001</v>
      </c>
      <c r="X387" s="7102" t="str">
        <f>'BASE METAS)'!X379</f>
        <v xml:space="preserve">SUBTESORERÍA DE INGRESOS </v>
      </c>
      <c r="Y387" s="1447">
        <f>'BASE METAS)'!Y379</f>
        <v>1</v>
      </c>
      <c r="Z387" s="1448" t="str">
        <f>'BASE METAS)'!Z379</f>
        <v>INCREMENTAR LA RECAUDACIÓN DE LOS INGRESOS PROPIOS</v>
      </c>
      <c r="AA387" s="1449" t="e">
        <f>'BASE METAS)'!#REF!</f>
        <v>#REF!</v>
      </c>
      <c r="AB387" s="1450">
        <f>'BASE METAS)'!AB379</f>
        <v>791413921</v>
      </c>
      <c r="AC387" s="1405">
        <f>'BASE METAS)'!AC379</f>
        <v>466332561.97000003</v>
      </c>
      <c r="AD387" s="1397" t="str">
        <f>'BASE METAS)'!AA379</f>
        <v>PESOS</v>
      </c>
      <c r="AE387" s="1405">
        <f>'BASE METAS)'!AE379</f>
        <v>107102704.81</v>
      </c>
      <c r="AF387" s="1397">
        <f>'BASE METAS)'!AF379</f>
        <v>0.13533083253661898</v>
      </c>
      <c r="AG387" s="1405">
        <f>'BASE METAS)'!AG379</f>
        <v>106984157.69</v>
      </c>
      <c r="AH387" s="1397">
        <f>'BASE METAS)'!AH379</f>
        <v>0.13518104098398845</v>
      </c>
      <c r="AI387" s="1405">
        <f>'BASE METAS)'!AI379</f>
        <v>110994496.90000001</v>
      </c>
      <c r="AJ387" s="1397">
        <f>'BASE METAS)'!AJ379</f>
        <v>0.14024835039514044</v>
      </c>
      <c r="AK387" s="191">
        <f>'BASE METAS)'!AK379</f>
        <v>1.0000000004675176</v>
      </c>
      <c r="AL387" s="934">
        <f>'BASE METAS)'!AL379</f>
        <v>1</v>
      </c>
      <c r="AM387" s="1" t="str">
        <f>'BASE METAS)'!AM379</f>
        <v>EFICIENCIA EN LA APLICACION DE TODOS Y CADA UNO DE LOS RUBROS IMPOSITIVOS MUNICIPALES</v>
      </c>
      <c r="AN387" s="1" t="str">
        <f>'BASE METAS)'!AN379</f>
        <v>MIDE EL PORCENTAJE DE PROCEDIMIENTOS</v>
      </c>
      <c r="AO387" s="1" t="str">
        <f>'BASE METAS)'!AU379</f>
        <v>DESEMPEÑO</v>
      </c>
      <c r="AP387" s="1" t="str">
        <f>'BASE METAS)'!AO379</f>
        <v xml:space="preserve">    PROCEDIMIENTOSADMINISTRATIVOS DE EJECUCIÓN REALIZADOS</v>
      </c>
      <c r="AQ387" s="1" t="str">
        <f>'BASE METAS)'!AP379</f>
        <v>PROCEDIMIENTOS ADMINISTRATIVOS DE EJECUCIÓN PROGRAMADOS</v>
      </c>
      <c r="AR387" s="1" t="str">
        <f>'BASE METAS)'!AR379</f>
        <v>PESOS</v>
      </c>
      <c r="AS387" s="1" t="e">
        <f>'BASE METAS)'!#REF!</f>
        <v>#REF!</v>
      </c>
      <c r="AT387" s="1" t="str">
        <f>'BASE METAS)'!AS379</f>
        <v>EFICIENCIA</v>
      </c>
      <c r="AU387" s="1479">
        <f>'BASE METAS)'!BO379</f>
        <v>-0.15999999642372131</v>
      </c>
      <c r="AV387" s="1">
        <f>'BASE METAS)'!BQ379</f>
        <v>791413921.36000001</v>
      </c>
      <c r="AW387" s="966">
        <f>'BASE METAS)'!BR379</f>
        <v>0</v>
      </c>
      <c r="AX387" s="965">
        <f>'BASE METAS)'!BS379</f>
        <v>107102704.81</v>
      </c>
      <c r="AY387" s="965">
        <f>'BASE METAS)'!BT379</f>
        <v>91769282</v>
      </c>
      <c r="AZ387" s="965">
        <f>'BASE METAS)'!BU379</f>
        <v>15333422.810000002</v>
      </c>
      <c r="BA387" s="965">
        <f>'BASE METAS)'!BV379</f>
        <v>0.85683440173428427</v>
      </c>
      <c r="BB387" s="965">
        <f>'BASE METAS)'!BW379</f>
        <v>519827597</v>
      </c>
      <c r="BC387" s="965">
        <f>'BASE METAS)'!BX379</f>
        <v>271586324.36000001</v>
      </c>
      <c r="BD387" s="962">
        <f>'BASE METAS)'!BY379</f>
        <v>0.65683403206593294</v>
      </c>
      <c r="BE387" s="962">
        <f>'BASE METAS)'!CG379</f>
        <v>428058315</v>
      </c>
      <c r="BF387" s="962">
        <f>'BASE METAS)'!CJ379</f>
        <v>0</v>
      </c>
      <c r="BG387" s="962">
        <f>'BASE METAS)'!CK379</f>
        <v>0</v>
      </c>
      <c r="BH387" s="962">
        <f>'BASE METAS)'!CL379</f>
        <v>0</v>
      </c>
      <c r="BI387" s="1">
        <f>'BASE METAS)'!CM379</f>
        <v>0</v>
      </c>
      <c r="BJ387" s="1">
        <f>'BASE METAS)'!CN379</f>
        <v>0</v>
      </c>
      <c r="BK387" s="1">
        <f>'BASE METAS)'!CO379</f>
        <v>0</v>
      </c>
      <c r="BL387" s="1">
        <f>'BASE METAS)'!CP379</f>
        <v>0</v>
      </c>
      <c r="BM387" s="1">
        <f>'BASE METAS)'!CQ379</f>
        <v>0</v>
      </c>
      <c r="BN387" s="1">
        <f>'BASE METAS)'!CR379</f>
        <v>0</v>
      </c>
      <c r="BO387" s="1">
        <f>'BASE METAS)'!CS379</f>
        <v>0</v>
      </c>
      <c r="BP387" s="1">
        <f>'BASE METAS)'!CT379</f>
        <v>0</v>
      </c>
      <c r="BQ387" s="1">
        <f>'BASE METAS)'!CU379</f>
        <v>0</v>
      </c>
      <c r="BR387" s="1">
        <f>'BASE METAS)'!CV379</f>
        <v>0</v>
      </c>
      <c r="BS387" s="1">
        <f>'BASE METAS)'!CW379</f>
        <v>0</v>
      </c>
      <c r="BT387" s="1">
        <f>'BASE METAS)'!CX379</f>
        <v>0</v>
      </c>
      <c r="BU387" s="1">
        <f>'BASE METAS)'!FA379</f>
        <v>791413921.36000001</v>
      </c>
      <c r="BV387" s="1">
        <f>'BASE METAS)'!FB379</f>
        <v>0</v>
      </c>
      <c r="BW387" s="1">
        <f>'BASE METAS)'!FC379</f>
        <v>38324707</v>
      </c>
      <c r="BX387" s="1">
        <f>'BASE METAS)'!FD379</f>
        <v>40514294</v>
      </c>
      <c r="BY387" s="1">
        <f>'BASE METAS)'!FE379</f>
        <v>-2189587</v>
      </c>
      <c r="BZ387" s="1">
        <f>'BASE METAS)'!FF379</f>
        <v>1.0571325176732598</v>
      </c>
      <c r="CA387" s="1">
        <f>'BASE METAS)'!FG379</f>
        <v>468572609</v>
      </c>
      <c r="CB387" s="1">
        <f>'BASE METAS)'!FH379</f>
        <v>322841312.36000001</v>
      </c>
      <c r="CC387" s="1">
        <f>'BASE METAS)'!FI379</f>
        <v>0.59207021301164942</v>
      </c>
      <c r="CD387" s="1">
        <f>'BASE METAS)'!FJ379</f>
        <v>791413921.36000001</v>
      </c>
      <c r="CE387" s="1">
        <f>'BASE METAS)'!FK379</f>
        <v>0</v>
      </c>
      <c r="CF387" s="1">
        <f>'BASE METAS)'!FL379</f>
        <v>32068816</v>
      </c>
      <c r="CG387" s="1">
        <f>'BASE METAS)'!FM379</f>
        <v>29274228</v>
      </c>
    </row>
    <row r="388" spans="1:85" ht="15" x14ac:dyDescent="0.2">
      <c r="A388" s="1">
        <f>'BASE METAS)'!A380</f>
        <v>0</v>
      </c>
      <c r="B388" s="7156"/>
      <c r="C388" s="1343">
        <f>'BASE METAS)'!C380</f>
        <v>0</v>
      </c>
      <c r="D388" s="1343">
        <f>'BASE METAS)'!D380</f>
        <v>0</v>
      </c>
      <c r="E388" s="7">
        <f>'BASE METAS)'!E380</f>
        <v>0</v>
      </c>
      <c r="F388" s="1345">
        <f>'BASE METAS)'!F380</f>
        <v>0</v>
      </c>
      <c r="G388" s="1345">
        <f>'BASE METAS)'!G380</f>
        <v>0</v>
      </c>
      <c r="H388" s="1346">
        <f>'BASE METAS)'!H380</f>
        <v>0</v>
      </c>
      <c r="I388" s="1346">
        <f>'BASE METAS)'!I380</f>
        <v>0</v>
      </c>
      <c r="J388" s="1346">
        <f>'BASE METAS)'!J380</f>
        <v>0</v>
      </c>
      <c r="K388" s="1346">
        <f>'BASE METAS)'!K380</f>
        <v>0</v>
      </c>
      <c r="L388" s="1346">
        <f>'BASE METAS)'!L380</f>
        <v>0</v>
      </c>
      <c r="M388" s="1346">
        <f>'BASE METAS)'!M380</f>
        <v>0</v>
      </c>
      <c r="N388" s="5707"/>
      <c r="O388" s="5707"/>
      <c r="P388" s="1359">
        <f>'BASE METAS)'!P380</f>
        <v>0</v>
      </c>
      <c r="Q388" s="1359">
        <f>'BASE METAS)'!Q380</f>
        <v>0</v>
      </c>
      <c r="R388" s="1359">
        <f>'BASE METAS)'!R380</f>
        <v>0</v>
      </c>
      <c r="S388" s="1359">
        <f>'BASE METAS)'!S380</f>
        <v>0</v>
      </c>
      <c r="T388" s="1359">
        <f>'BASE METAS)'!T380</f>
        <v>0</v>
      </c>
      <c r="U388" s="1371">
        <f>'BASE METAS)'!U380</f>
        <v>0</v>
      </c>
      <c r="V388" s="38">
        <f>'BASE METAS)'!V380</f>
        <v>0</v>
      </c>
      <c r="W388" s="5695"/>
      <c r="X388" s="7145"/>
      <c r="Y388" s="1447" t="e">
        <f>'BASE METAS)'!#REF!</f>
        <v>#REF!</v>
      </c>
      <c r="Z388" s="1451" t="e">
        <f>'BASE METAS)'!#REF!</f>
        <v>#REF!</v>
      </c>
      <c r="AA388" s="1449" t="e">
        <f>'BASE METAS)'!#REF!</f>
        <v>#REF!</v>
      </c>
      <c r="AB388" s="1452" t="e">
        <f>'BASE METAS)'!#REF!</f>
        <v>#REF!</v>
      </c>
      <c r="AC388" s="1405" t="e">
        <f>'BASE METAS)'!#REF!</f>
        <v>#REF!</v>
      </c>
      <c r="AD388" s="1397" t="e">
        <f>'BASE METAS)'!#REF!</f>
        <v>#REF!</v>
      </c>
      <c r="AE388" s="1405" t="e">
        <f>'BASE METAS)'!#REF!</f>
        <v>#REF!</v>
      </c>
      <c r="AF388" s="1397" t="e">
        <f>'BASE METAS)'!#REF!</f>
        <v>#REF!</v>
      </c>
      <c r="AG388" s="1405" t="e">
        <f>'BASE METAS)'!#REF!</f>
        <v>#REF!</v>
      </c>
      <c r="AH388" s="1397" t="e">
        <f>'BASE METAS)'!#REF!</f>
        <v>#REF!</v>
      </c>
      <c r="AI388" s="1405" t="e">
        <f>'BASE METAS)'!#REF!</f>
        <v>#REF!</v>
      </c>
      <c r="AJ388" s="1397" t="e">
        <f>'BASE METAS)'!#REF!</f>
        <v>#REF!</v>
      </c>
      <c r="AK388" s="191">
        <f>'BASE METAS)'!AK380</f>
        <v>0.99230769230769245</v>
      </c>
      <c r="AL388" s="934" t="e">
        <f>'BASE METAS)'!#REF!</f>
        <v>#REF!</v>
      </c>
      <c r="AM388" s="1" t="str">
        <f>'BASE METAS)'!AM380</f>
        <v>COBERTURA EN LA PROMOCIÓN DEL CUMPLIMIENTO DE OBLIGACIONES FISCALES</v>
      </c>
      <c r="AN388" s="1" t="str">
        <f>'BASE METAS)'!AN380</f>
        <v>MIDE LA CANTIDAD DE MANIFESTACIONES</v>
      </c>
      <c r="AO388" s="1" t="str">
        <f>'BASE METAS)'!AU380</f>
        <v>DESEMPEÑO</v>
      </c>
      <c r="AP388" s="1" t="str">
        <f>'BASE METAS)'!AO380</f>
        <v xml:space="preserve">  NÚMERO DE MANIFESTACIONES DISTRIBUIDAS</v>
      </c>
      <c r="AQ388" s="1" t="str">
        <f>'BASE METAS)'!AP380</f>
        <v xml:space="preserve"> NÚMERO DE MANIFESTACIONES PROGRAMADAS</v>
      </c>
      <c r="AR388" s="1" t="e">
        <f>'BASE METAS)'!#REF!</f>
        <v>#REF!</v>
      </c>
      <c r="AS388" s="1" t="e">
        <f>'BASE METAS)'!#REF!</f>
        <v>#REF!</v>
      </c>
      <c r="AT388" s="1340" t="e">
        <f>'BASE METAS)'!#REF!</f>
        <v>#REF!</v>
      </c>
      <c r="AU388" s="1483">
        <f>'BASE METAS)'!BO380</f>
        <v>0</v>
      </c>
      <c r="AV388" s="1340">
        <f>'BASE METAS)'!BQ380</f>
        <v>130000</v>
      </c>
      <c r="AW388" s="967">
        <f>'BASE METAS)'!BR380</f>
        <v>0</v>
      </c>
      <c r="AX388" s="965">
        <f>'BASE METAS)'!BS380</f>
        <v>4800</v>
      </c>
      <c r="AY388" s="965">
        <f>'BASE METAS)'!BT380</f>
        <v>5613</v>
      </c>
      <c r="AZ388" s="965">
        <f>'BASE METAS)'!BU380</f>
        <v>-813</v>
      </c>
      <c r="BA388" s="965">
        <f>'BASE METAS)'!BV380</f>
        <v>1.1693750000000001</v>
      </c>
      <c r="BB388" s="965">
        <f>'BASE METAS)'!BW380</f>
        <v>123103</v>
      </c>
      <c r="BC388" s="965">
        <f>'BASE METAS)'!BX380</f>
        <v>6897</v>
      </c>
      <c r="BD388" s="962">
        <f>'BASE METAS)'!BY380</f>
        <v>0.94694615384615388</v>
      </c>
      <c r="BE388" s="962">
        <f>'BASE METAS)'!CG380</f>
        <v>117490</v>
      </c>
      <c r="BF388" s="1352">
        <f>'BASE METAS)'!CJ380</f>
        <v>0</v>
      </c>
      <c r="BG388" s="1352">
        <f>'BASE METAS)'!CK380</f>
        <v>0</v>
      </c>
      <c r="BH388" s="1352">
        <f>'BASE METAS)'!CL380</f>
        <v>0</v>
      </c>
      <c r="BI388" s="1">
        <f>'BASE METAS)'!CM380</f>
        <v>0</v>
      </c>
      <c r="BJ388" s="1">
        <f>'BASE METAS)'!CN380</f>
        <v>0</v>
      </c>
      <c r="BK388" s="1">
        <f>'BASE METAS)'!CO380</f>
        <v>0</v>
      </c>
      <c r="BL388" s="1">
        <f>'BASE METAS)'!CP380</f>
        <v>0</v>
      </c>
      <c r="BM388" s="1">
        <f>'BASE METAS)'!CQ380</f>
        <v>0</v>
      </c>
      <c r="BN388" s="1">
        <f>'BASE METAS)'!CR380</f>
        <v>0</v>
      </c>
      <c r="BO388" s="1">
        <f>'BASE METAS)'!CS380</f>
        <v>0</v>
      </c>
      <c r="BP388" s="1">
        <f>'BASE METAS)'!CT380</f>
        <v>0</v>
      </c>
      <c r="BQ388" s="1">
        <f>'BASE METAS)'!CU380</f>
        <v>0</v>
      </c>
      <c r="BR388" s="1">
        <f>'BASE METAS)'!CV380</f>
        <v>0</v>
      </c>
      <c r="BS388" s="1">
        <f>'BASE METAS)'!CW380</f>
        <v>0</v>
      </c>
      <c r="BT388" s="1">
        <f>'BASE METAS)'!CX380</f>
        <v>0</v>
      </c>
      <c r="BU388" s="1">
        <f>'BASE METAS)'!FA380</f>
        <v>130000</v>
      </c>
      <c r="BV388" s="1">
        <f>'BASE METAS)'!FB380</f>
        <v>0</v>
      </c>
      <c r="BW388" s="1">
        <f>'BASE METAS)'!FC380</f>
        <v>1800</v>
      </c>
      <c r="BX388" s="1">
        <f>'BASE METAS)'!FD380</f>
        <v>2532</v>
      </c>
      <c r="BY388" s="1">
        <f>'BASE METAS)'!FE380</f>
        <v>-732</v>
      </c>
      <c r="BZ388" s="1">
        <f>'BASE METAS)'!FF380</f>
        <v>1.4066666666666667</v>
      </c>
      <c r="CA388" s="1">
        <f>'BASE METAS)'!FG380</f>
        <v>120022</v>
      </c>
      <c r="CB388" s="1">
        <f>'BASE METAS)'!FH380</f>
        <v>9978</v>
      </c>
      <c r="CC388" s="1">
        <f>'BASE METAS)'!FI380</f>
        <v>0.92324615384615383</v>
      </c>
      <c r="CD388" s="1">
        <f>'BASE METAS)'!FJ380</f>
        <v>130000</v>
      </c>
      <c r="CE388" s="1">
        <f>'BASE METAS)'!FK380</f>
        <v>0</v>
      </c>
      <c r="CF388" s="1">
        <f>'BASE METAS)'!FL380</f>
        <v>1700</v>
      </c>
      <c r="CG388" s="1">
        <f>'BASE METAS)'!FM380</f>
        <v>1719</v>
      </c>
    </row>
    <row r="389" spans="1:85" ht="15" x14ac:dyDescent="0.2">
      <c r="A389" s="1">
        <f>'BASE METAS)'!A381</f>
        <v>0</v>
      </c>
      <c r="B389" s="7156"/>
      <c r="C389" s="1343">
        <f>'BASE METAS)'!C381</f>
        <v>0</v>
      </c>
      <c r="D389" s="1343">
        <f>'BASE METAS)'!D381</f>
        <v>0</v>
      </c>
      <c r="E389" s="7">
        <f>'BASE METAS)'!E381</f>
        <v>0</v>
      </c>
      <c r="F389" s="1345">
        <f>'BASE METAS)'!F381</f>
        <v>0</v>
      </c>
      <c r="G389" s="1345">
        <f>'BASE METAS)'!G381</f>
        <v>0</v>
      </c>
      <c r="H389" s="1346">
        <f>'BASE METAS)'!H381</f>
        <v>0</v>
      </c>
      <c r="I389" s="1346">
        <f>'BASE METAS)'!I381</f>
        <v>0</v>
      </c>
      <c r="J389" s="1346">
        <f>'BASE METAS)'!J381</f>
        <v>0</v>
      </c>
      <c r="K389" s="1346">
        <f>'BASE METAS)'!K381</f>
        <v>0</v>
      </c>
      <c r="L389" s="1346">
        <f>'BASE METAS)'!L381</f>
        <v>0</v>
      </c>
      <c r="M389" s="1346">
        <f>'BASE METAS)'!M381</f>
        <v>0</v>
      </c>
      <c r="N389" s="5707"/>
      <c r="O389" s="5707"/>
      <c r="P389" s="1359">
        <f>'BASE METAS)'!P381</f>
        <v>0</v>
      </c>
      <c r="Q389" s="1359">
        <f>'BASE METAS)'!Q381</f>
        <v>0</v>
      </c>
      <c r="R389" s="1359">
        <f>'BASE METAS)'!R381</f>
        <v>0</v>
      </c>
      <c r="S389" s="1359">
        <f>'BASE METAS)'!S381</f>
        <v>0</v>
      </c>
      <c r="T389" s="1359">
        <f>'BASE METAS)'!T381</f>
        <v>0</v>
      </c>
      <c r="U389" s="1371">
        <f>'BASE METAS)'!U381</f>
        <v>0</v>
      </c>
      <c r="V389" s="38">
        <f>'BASE METAS)'!V381</f>
        <v>0</v>
      </c>
      <c r="W389" s="5695"/>
      <c r="X389" s="7145"/>
      <c r="Y389" s="1447" t="e">
        <f>'BASE METAS)'!#REF!</f>
        <v>#REF!</v>
      </c>
      <c r="Z389" s="1451" t="e">
        <f>'BASE METAS)'!#REF!</f>
        <v>#REF!</v>
      </c>
      <c r="AA389" s="1449" t="e">
        <f>'BASE METAS)'!#REF!</f>
        <v>#REF!</v>
      </c>
      <c r="AB389" s="1452" t="e">
        <f>'BASE METAS)'!#REF!</f>
        <v>#REF!</v>
      </c>
      <c r="AC389" s="1405" t="e">
        <f>'BASE METAS)'!#REF!</f>
        <v>#REF!</v>
      </c>
      <c r="AD389" s="421" t="e">
        <f>'BASE METAS)'!#REF!</f>
        <v>#REF!</v>
      </c>
      <c r="AE389" s="1405" t="e">
        <f>'BASE METAS)'!#REF!</f>
        <v>#REF!</v>
      </c>
      <c r="AF389" s="1397" t="e">
        <f>'BASE METAS)'!#REF!</f>
        <v>#REF!</v>
      </c>
      <c r="AG389" s="1405" t="e">
        <f>'BASE METAS)'!#REF!</f>
        <v>#REF!</v>
      </c>
      <c r="AH389" s="1397" t="e">
        <f>'BASE METAS)'!#REF!</f>
        <v>#REF!</v>
      </c>
      <c r="AI389" s="1405" t="e">
        <f>'BASE METAS)'!#REF!</f>
        <v>#REF!</v>
      </c>
      <c r="AJ389" s="1397" t="e">
        <f>'BASE METAS)'!#REF!</f>
        <v>#REF!</v>
      </c>
      <c r="AK389" s="191">
        <f>'BASE METAS)'!AK381</f>
        <v>1</v>
      </c>
      <c r="AL389" s="934">
        <f>'BASE METAS)'!AL381</f>
        <v>3</v>
      </c>
      <c r="AM389" s="1" t="str">
        <f>'BASE METAS)'!AM381</f>
        <v>EFICIENCIA EN LA RECAUDACIÓN DE  INGRESOS PROPIOS</v>
      </c>
      <c r="AN389" s="1" t="str">
        <f>'BASE METAS)'!AN381</f>
        <v>MIDE EL AVANCE EN LA RECAUDACION DE INGRESOS PROPIOS RESPECTO A LOS INGRESOS PRESUPUESTADOS</v>
      </c>
      <c r="AO389" s="1" t="str">
        <f>'BASE METAS)'!AU381</f>
        <v>DESEMPEÑO</v>
      </c>
      <c r="AP389" s="1" t="str">
        <f>'BASE METAS)'!AO381</f>
        <v>INGRESOS PROPIOS RECAUDADOS</v>
      </c>
      <c r="AQ389" s="1" t="str">
        <f>'BASE METAS)'!AP381</f>
        <v>INGRESOS PROPIOS PRESUPUESTADOS</v>
      </c>
      <c r="AR389" s="1">
        <f>'BASE METAS)'!AQ381</f>
        <v>100</v>
      </c>
      <c r="AS389" s="1" t="e">
        <f>'BASE METAS)'!#REF!</f>
        <v>#REF!</v>
      </c>
      <c r="AT389" s="1340" t="str">
        <f>'BASE METAS)'!AR381</f>
        <v>SUPERVISIÓN</v>
      </c>
      <c r="AU389" s="1483" t="e">
        <f>'BASE METAS)'!#REF!</f>
        <v>#REF!</v>
      </c>
      <c r="AV389" s="1340" t="str">
        <f>'BASE METAS)'!AS381</f>
        <v>EFICIENCIA</v>
      </c>
      <c r="AW389" s="967">
        <f>'BASE METAS)'!BR381</f>
        <v>0</v>
      </c>
      <c r="AX389" s="965">
        <f>'BASE METAS)'!BS381</f>
        <v>235</v>
      </c>
      <c r="AY389" s="965">
        <f>'BASE METAS)'!BT381</f>
        <v>172</v>
      </c>
      <c r="AZ389" s="965">
        <f>'BASE METAS)'!BU381</f>
        <v>63</v>
      </c>
      <c r="BA389" s="965">
        <f>'BASE METAS)'!BV381</f>
        <v>0.73191489361702122</v>
      </c>
      <c r="BB389" s="965">
        <f>'BASE METAS)'!BW381</f>
        <v>397</v>
      </c>
      <c r="BC389" s="965">
        <f>'BASE METAS)'!BX381</f>
        <v>543</v>
      </c>
      <c r="BD389" s="962">
        <f>'BASE METAS)'!BY381</f>
        <v>0.42234042553191492</v>
      </c>
      <c r="BE389" s="962">
        <f>'BASE METAS)'!CG381</f>
        <v>225</v>
      </c>
      <c r="BF389" s="7386">
        <f>'BASE METAS)'!CJ381</f>
        <v>0</v>
      </c>
      <c r="BG389" s="7386"/>
      <c r="BH389" s="967">
        <f>'BASE METAS)'!CL381</f>
        <v>0</v>
      </c>
      <c r="BI389" s="1">
        <f>'BASE METAS)'!CM381</f>
        <v>0</v>
      </c>
      <c r="BJ389" s="1">
        <f>'BASE METAS)'!CN381</f>
        <v>0</v>
      </c>
      <c r="BK389" s="1">
        <f>'BASE METAS)'!CO381</f>
        <v>0</v>
      </c>
      <c r="BL389" s="1">
        <f>'BASE METAS)'!CP381</f>
        <v>0</v>
      </c>
      <c r="BM389" s="1">
        <f>'BASE METAS)'!CQ381</f>
        <v>0</v>
      </c>
      <c r="BN389" s="1">
        <f>'BASE METAS)'!CR381</f>
        <v>0</v>
      </c>
      <c r="BO389" s="1">
        <f>'BASE METAS)'!CS381</f>
        <v>0</v>
      </c>
      <c r="BP389" s="1">
        <f>'BASE METAS)'!CT381</f>
        <v>0</v>
      </c>
      <c r="BQ389" s="1">
        <f>'BASE METAS)'!CU381</f>
        <v>0</v>
      </c>
      <c r="BR389" s="1">
        <f>'BASE METAS)'!CV381</f>
        <v>0</v>
      </c>
      <c r="BS389" s="1">
        <f>'BASE METAS)'!CW381</f>
        <v>0</v>
      </c>
      <c r="BT389" s="1">
        <f>'BASE METAS)'!CX381</f>
        <v>0</v>
      </c>
      <c r="BU389" s="1">
        <f>'BASE METAS)'!FA381</f>
        <v>940</v>
      </c>
      <c r="BV389" s="1">
        <f>'BASE METAS)'!FB381</f>
        <v>0</v>
      </c>
      <c r="BW389" s="1">
        <f>'BASE METAS)'!FC381</f>
        <v>70</v>
      </c>
      <c r="BX389" s="1">
        <f>'BASE METAS)'!FD381</f>
        <v>61</v>
      </c>
      <c r="BY389" s="1">
        <f>'BASE METAS)'!FE381</f>
        <v>9</v>
      </c>
      <c r="BZ389" s="1">
        <f>'BASE METAS)'!FF381</f>
        <v>0.87142857142857144</v>
      </c>
      <c r="CA389" s="1">
        <f>'BASE METAS)'!FG381</f>
        <v>286</v>
      </c>
      <c r="CB389" s="1">
        <f>'BASE METAS)'!FH381</f>
        <v>654</v>
      </c>
      <c r="CC389" s="1">
        <f>'BASE METAS)'!FI381</f>
        <v>0.30425531914893617</v>
      </c>
      <c r="CD389" s="1">
        <f>'BASE METAS)'!FJ381</f>
        <v>940</v>
      </c>
      <c r="CE389" s="1">
        <f>'BASE METAS)'!FK381</f>
        <v>0</v>
      </c>
      <c r="CF389" s="1">
        <f>'BASE METAS)'!FL381</f>
        <v>75</v>
      </c>
      <c r="CG389" s="1">
        <f>'BASE METAS)'!FM381</f>
        <v>56</v>
      </c>
    </row>
    <row r="390" spans="1:85" ht="15" x14ac:dyDescent="0.2">
      <c r="A390" s="1" t="e">
        <f>'BASE METAS)'!#REF!</f>
        <v>#REF!</v>
      </c>
      <c r="B390" s="7156"/>
      <c r="C390" s="1343" t="e">
        <f>'BASE METAS)'!#REF!</f>
        <v>#REF!</v>
      </c>
      <c r="D390" s="1343" t="e">
        <f>'BASE METAS)'!#REF!</f>
        <v>#REF!</v>
      </c>
      <c r="E390" s="7" t="e">
        <f>'BASE METAS)'!#REF!</f>
        <v>#REF!</v>
      </c>
      <c r="F390" s="1345" t="e">
        <f>'BASE METAS)'!#REF!</f>
        <v>#REF!</v>
      </c>
      <c r="G390" s="1345" t="e">
        <f>'BASE METAS)'!#REF!</f>
        <v>#REF!</v>
      </c>
      <c r="H390" s="1346" t="e">
        <f>'BASE METAS)'!#REF!</f>
        <v>#REF!</v>
      </c>
      <c r="I390" s="1346" t="e">
        <f>'BASE METAS)'!#REF!</f>
        <v>#REF!</v>
      </c>
      <c r="J390" s="1346" t="e">
        <f>'BASE METAS)'!#REF!</f>
        <v>#REF!</v>
      </c>
      <c r="K390" s="1346" t="e">
        <f>'BASE METAS)'!#REF!</f>
        <v>#REF!</v>
      </c>
      <c r="L390" s="1346" t="e">
        <f>'BASE METAS)'!#REF!</f>
        <v>#REF!</v>
      </c>
      <c r="M390" s="1346" t="e">
        <f>'BASE METAS)'!#REF!</f>
        <v>#REF!</v>
      </c>
      <c r="N390" s="5708"/>
      <c r="O390" s="5708"/>
      <c r="P390" s="1359" t="e">
        <f>'BASE METAS)'!#REF!</f>
        <v>#REF!</v>
      </c>
      <c r="Q390" s="1359" t="e">
        <f>'BASE METAS)'!#REF!</f>
        <v>#REF!</v>
      </c>
      <c r="R390" s="1359" t="e">
        <f>'BASE METAS)'!#REF!</f>
        <v>#REF!</v>
      </c>
      <c r="S390" s="1359" t="e">
        <f>'BASE METAS)'!#REF!</f>
        <v>#REF!</v>
      </c>
      <c r="T390" s="1359" t="e">
        <f>'BASE METAS)'!#REF!</f>
        <v>#REF!</v>
      </c>
      <c r="U390" s="1371" t="e">
        <f>'BASE METAS)'!#REF!</f>
        <v>#REF!</v>
      </c>
      <c r="V390" s="38" t="e">
        <f>'BASE METAS)'!#REF!</f>
        <v>#REF!</v>
      </c>
      <c r="W390" s="5696"/>
      <c r="X390" s="7103"/>
      <c r="Y390" s="1447" t="e">
        <f>'BASE METAS)'!#REF!</f>
        <v>#REF!</v>
      </c>
      <c r="Z390" s="1451" t="e">
        <f>'BASE METAS)'!#REF!</f>
        <v>#REF!</v>
      </c>
      <c r="AA390" s="1449" t="e">
        <f>'BASE METAS)'!#REF!</f>
        <v>#REF!</v>
      </c>
      <c r="AB390" s="1452" t="e">
        <f>'BASE METAS)'!#REF!</f>
        <v>#REF!</v>
      </c>
      <c r="AC390" s="1405" t="e">
        <f>'BASE METAS)'!#REF!</f>
        <v>#REF!</v>
      </c>
      <c r="AD390" s="421" t="e">
        <f>'BASE METAS)'!#REF!</f>
        <v>#REF!</v>
      </c>
      <c r="AE390" s="1405" t="e">
        <f>'BASE METAS)'!#REF!</f>
        <v>#REF!</v>
      </c>
      <c r="AF390" s="1397" t="e">
        <f>'BASE METAS)'!#REF!</f>
        <v>#REF!</v>
      </c>
      <c r="AG390" s="1405" t="e">
        <f>'BASE METAS)'!#REF!</f>
        <v>#REF!</v>
      </c>
      <c r="AH390" s="1397" t="e">
        <f>'BASE METAS)'!#REF!</f>
        <v>#REF!</v>
      </c>
      <c r="AI390" s="1405" t="e">
        <f>'BASE METAS)'!#REF!</f>
        <v>#REF!</v>
      </c>
      <c r="AJ390" s="1397" t="e">
        <f>'BASE METAS)'!#REF!</f>
        <v>#REF!</v>
      </c>
      <c r="AK390" s="191" t="e">
        <f>'BASE METAS)'!#REF!</f>
        <v>#REF!</v>
      </c>
      <c r="AL390" s="934" t="e">
        <f>'BASE METAS)'!#REF!</f>
        <v>#REF!</v>
      </c>
      <c r="AM390" s="1" t="e">
        <f>'BASE METAS)'!#REF!</f>
        <v>#REF!</v>
      </c>
      <c r="AN390" s="1" t="e">
        <f>'BASE METAS)'!#REF!</f>
        <v>#REF!</v>
      </c>
      <c r="AO390" s="1" t="e">
        <f>'BASE METAS)'!#REF!</f>
        <v>#REF!</v>
      </c>
      <c r="AP390" s="1" t="e">
        <f>'BASE METAS)'!#REF!</f>
        <v>#REF!</v>
      </c>
      <c r="AQ390" s="1" t="e">
        <f>'BASE METAS)'!#REF!</f>
        <v>#REF!</v>
      </c>
      <c r="AR390" s="1" t="e">
        <f>'BASE METAS)'!#REF!</f>
        <v>#REF!</v>
      </c>
      <c r="AS390" s="1" t="e">
        <f>'BASE METAS)'!#REF!</f>
        <v>#REF!</v>
      </c>
      <c r="AT390" s="963" t="e">
        <f>'BASE METAS)'!#REF!</f>
        <v>#REF!</v>
      </c>
      <c r="AU390" s="1482" t="e">
        <f>'BASE METAS)'!#REF!</f>
        <v>#REF!</v>
      </c>
      <c r="AV390" s="963" t="e">
        <f>'BASE METAS)'!#REF!</f>
        <v>#REF!</v>
      </c>
      <c r="AW390" s="967" t="e">
        <f>'BASE METAS)'!#REF!</f>
        <v>#REF!</v>
      </c>
      <c r="AX390" s="965" t="e">
        <f>'BASE METAS)'!#REF!</f>
        <v>#REF!</v>
      </c>
      <c r="AY390" s="965" t="e">
        <f>'BASE METAS)'!#REF!</f>
        <v>#REF!</v>
      </c>
      <c r="AZ390" s="965" t="e">
        <f>'BASE METAS)'!#REF!</f>
        <v>#REF!</v>
      </c>
      <c r="BA390" s="965" t="e">
        <f>'BASE METAS)'!#REF!</f>
        <v>#REF!</v>
      </c>
      <c r="BB390" s="965" t="e">
        <f>'BASE METAS)'!#REF!</f>
        <v>#REF!</v>
      </c>
      <c r="BC390" s="965" t="e">
        <f>'BASE METAS)'!#REF!</f>
        <v>#REF!</v>
      </c>
      <c r="BD390" s="962" t="e">
        <f>'BASE METAS)'!#REF!</f>
        <v>#REF!</v>
      </c>
      <c r="BE390" s="962" t="e">
        <f>'BASE METAS)'!#REF!</f>
        <v>#REF!</v>
      </c>
      <c r="BF390" s="7386" t="e">
        <f>'BASE METAS)'!#REF!</f>
        <v>#REF!</v>
      </c>
      <c r="BG390" s="7386"/>
      <c r="BH390" s="967" t="e">
        <f>'BASE METAS)'!#REF!</f>
        <v>#REF!</v>
      </c>
      <c r="BI390" s="1" t="e">
        <f>'BASE METAS)'!#REF!</f>
        <v>#REF!</v>
      </c>
      <c r="BJ390" s="1" t="e">
        <f>'BASE METAS)'!#REF!</f>
        <v>#REF!</v>
      </c>
      <c r="BK390" s="1" t="e">
        <f>'BASE METAS)'!#REF!</f>
        <v>#REF!</v>
      </c>
      <c r="BL390" s="1" t="e">
        <f>'BASE METAS)'!#REF!</f>
        <v>#REF!</v>
      </c>
      <c r="BM390" s="1" t="e">
        <f>'BASE METAS)'!#REF!</f>
        <v>#REF!</v>
      </c>
      <c r="BN390" s="1" t="e">
        <f>'BASE METAS)'!#REF!</f>
        <v>#REF!</v>
      </c>
      <c r="BO390" s="1" t="e">
        <f>'BASE METAS)'!#REF!</f>
        <v>#REF!</v>
      </c>
      <c r="BP390" s="1" t="e">
        <f>'BASE METAS)'!#REF!</f>
        <v>#REF!</v>
      </c>
      <c r="BQ390" s="1" t="e">
        <f>'BASE METAS)'!#REF!</f>
        <v>#REF!</v>
      </c>
      <c r="BR390" s="1" t="e">
        <f>'BASE METAS)'!#REF!</f>
        <v>#REF!</v>
      </c>
      <c r="BS390" s="1" t="e">
        <f>'BASE METAS)'!#REF!</f>
        <v>#REF!</v>
      </c>
      <c r="BT390" s="1" t="e">
        <f>'BASE METAS)'!#REF!</f>
        <v>#REF!</v>
      </c>
      <c r="BU390" s="1" t="e">
        <f>'BASE METAS)'!#REF!</f>
        <v>#REF!</v>
      </c>
      <c r="BV390" s="1" t="e">
        <f>'BASE METAS)'!#REF!</f>
        <v>#REF!</v>
      </c>
      <c r="BW390" s="1" t="e">
        <f>'BASE METAS)'!#REF!</f>
        <v>#REF!</v>
      </c>
      <c r="BX390" s="1" t="e">
        <f>'BASE METAS)'!#REF!</f>
        <v>#REF!</v>
      </c>
      <c r="BY390" s="1" t="e">
        <f>'BASE METAS)'!#REF!</f>
        <v>#REF!</v>
      </c>
      <c r="BZ390" s="1" t="e">
        <f>'BASE METAS)'!#REF!</f>
        <v>#REF!</v>
      </c>
      <c r="CA390" s="1" t="e">
        <f>'BASE METAS)'!#REF!</f>
        <v>#REF!</v>
      </c>
      <c r="CB390" s="1" t="e">
        <f>'BASE METAS)'!#REF!</f>
        <v>#REF!</v>
      </c>
      <c r="CC390" s="1" t="e">
        <f>'BASE METAS)'!#REF!</f>
        <v>#REF!</v>
      </c>
      <c r="CD390" s="1" t="e">
        <f>'BASE METAS)'!#REF!</f>
        <v>#REF!</v>
      </c>
      <c r="CE390" s="1" t="e">
        <f>'BASE METAS)'!#REF!</f>
        <v>#REF!</v>
      </c>
      <c r="CF390" s="1" t="e">
        <f>'BASE METAS)'!#REF!</f>
        <v>#REF!</v>
      </c>
      <c r="CG390" s="1" t="e">
        <f>'BASE METAS)'!#REF!</f>
        <v>#REF!</v>
      </c>
    </row>
    <row r="391" spans="1:85" ht="45" customHeight="1" x14ac:dyDescent="0.2">
      <c r="A391" s="1">
        <f>'BASE METAS)'!A390</f>
        <v>58</v>
      </c>
      <c r="B391" s="7156"/>
      <c r="C391" s="5684">
        <f>'BASE METAS)'!C390</f>
        <v>1501</v>
      </c>
      <c r="D391" s="5684">
        <f>'BASE METAS)'!D390</f>
        <v>2</v>
      </c>
      <c r="E391" s="5684" t="str">
        <f>'BASE METAS)'!E390</f>
        <v xml:space="preserve">RIESGO Y CONTROL DE CAJA Y TESORERÍA </v>
      </c>
      <c r="F391" s="6798" t="str">
        <f>'BASE METAS)'!F390</f>
        <v>L00</v>
      </c>
      <c r="G391" s="6798" t="str">
        <f>'BASE METAS)'!G390</f>
        <v>116</v>
      </c>
      <c r="H391" s="5706" t="str">
        <f>'BASE METAS)'!H390</f>
        <v>06</v>
      </c>
      <c r="I391" s="5706" t="str">
        <f>'BASE METAS)'!I390</f>
        <v>01</v>
      </c>
      <c r="J391" s="5706" t="str">
        <f>'BASE METAS)'!J390</f>
        <v>02</v>
      </c>
      <c r="K391" s="5706" t="str">
        <f>'BASE METAS)'!K390</f>
        <v>04</v>
      </c>
      <c r="L391" s="5706" t="str">
        <f>'BASE METAS)'!L390</f>
        <v>01</v>
      </c>
      <c r="M391" s="5706" t="str">
        <f>'BASE METAS)'!M390</f>
        <v>101</v>
      </c>
      <c r="N391" s="5706" t="str">
        <f>'BASE METAS)'!N390</f>
        <v>Tesorería</v>
      </c>
      <c r="O391" s="5706" t="str">
        <f>'BASE METAS)'!O390</f>
        <v>Egresos</v>
      </c>
      <c r="P391" s="5697" t="str">
        <f>'BASE METAS)'!P390</f>
        <v>Administración y fortalecimiento de la hacienda pública</v>
      </c>
      <c r="Q391" s="5697" t="str">
        <f>'BASE METAS)'!Q390</f>
        <v>Recaudación y administración de la hacienda pública</v>
      </c>
      <c r="R391" s="5697" t="str">
        <f>'BASE METAS)'!R390</f>
        <v>Fortalecimiento de los ingresos</v>
      </c>
      <c r="S391" s="5706" t="str">
        <f>'BASE METAS)'!S390</f>
        <v>Tesorería</v>
      </c>
      <c r="T391" s="5697" t="str">
        <f>'BASE METAS)'!T390</f>
        <v>Registro y control de caja y tesorería</v>
      </c>
      <c r="U391" s="5697" t="str">
        <f>'BASE METAS)'!U390</f>
        <v>ORIENTAR LOS RECURSOS EN OBRAS Y SERVICIOS QUE ATIENDAN A LA DEMANDA SOCIAL, ASI COMO COADYUVAR A UNA ESTABILIDAD FINANCIERA SÓLIDA.</v>
      </c>
      <c r="V391" s="7106" t="str">
        <f>'BASE METAS)'!V390</f>
        <v>Financiamiento para el Desarrollo</v>
      </c>
      <c r="W391" s="5694">
        <f>'BASE METAS)'!W390</f>
        <v>45393974</v>
      </c>
      <c r="X391" s="7102" t="str">
        <f>'BASE METAS)'!X390</f>
        <v>SUBTESORERÍA DE EGRESOS</v>
      </c>
      <c r="Y391" s="1385" t="e">
        <f>'BASE METAS)'!#REF!</f>
        <v>#REF!</v>
      </c>
      <c r="Z391" s="1386" t="e">
        <f>'BASE METAS)'!#REF!</f>
        <v>#REF!</v>
      </c>
      <c r="AA391" s="1387" t="e">
        <f>'BASE METAS)'!#REF!</f>
        <v>#REF!</v>
      </c>
      <c r="AB391" s="1387">
        <f>'BASE METAS)'!AB390</f>
        <v>3164698268.862</v>
      </c>
      <c r="AC391" s="1395">
        <f>'BASE METAS)'!AC390</f>
        <v>875999953.54166675</v>
      </c>
      <c r="AD391" s="1396">
        <f>'BASE METAS)'!AD390</f>
        <v>0.27680362521785346</v>
      </c>
      <c r="AE391" s="1395">
        <f>'BASE METAS)'!AE390</f>
        <v>738511646.85166657</v>
      </c>
      <c r="AF391" s="1397">
        <f>'BASE METAS)'!AF390</f>
        <v>0.23335926022332279</v>
      </c>
      <c r="AG391" s="1395">
        <f>'BASE METAS)'!AG390</f>
        <v>888452812.26666701</v>
      </c>
      <c r="AH391" s="1397">
        <f>'BASE METAS)'!AH390</f>
        <v>0.28073855286878502</v>
      </c>
      <c r="AI391" s="1395">
        <f>'BASE METAS)'!AI390</f>
        <v>661733856.20200014</v>
      </c>
      <c r="AJ391" s="1397">
        <f>'BASE METAS)'!AJ390</f>
        <v>0.20909856169003888</v>
      </c>
      <c r="AK391" s="228">
        <f>'BASE METAS)'!AK390</f>
        <v>1.0000000000000002</v>
      </c>
      <c r="AL391" s="934" t="e">
        <f>'BASE METAS)'!#REF!</f>
        <v>#REF!</v>
      </c>
      <c r="AM391" s="1" t="e">
        <f>'BASE METAS)'!#REF!</f>
        <v>#REF!</v>
      </c>
      <c r="AN391" s="1" t="e">
        <f>'BASE METAS)'!#REF!</f>
        <v>#REF!</v>
      </c>
      <c r="AO391" s="1" t="e">
        <f>'BASE METAS)'!#REF!</f>
        <v>#REF!</v>
      </c>
      <c r="AP391" s="1" t="e">
        <f>'BASE METAS)'!#REF!</f>
        <v>#REF!</v>
      </c>
      <c r="AQ391" s="1" t="e">
        <f>'BASE METAS)'!#REF!</f>
        <v>#REF!</v>
      </c>
      <c r="AR391" s="1" t="e">
        <f>'BASE METAS)'!#REF!</f>
        <v>#REF!</v>
      </c>
      <c r="AS391" s="1" t="e">
        <f>'BASE METAS)'!#REF!</f>
        <v>#REF!</v>
      </c>
      <c r="AT391" s="1" t="e">
        <f>'BASE METAS)'!#REF!</f>
        <v>#REF!</v>
      </c>
      <c r="AU391" s="1479" t="e">
        <f>'BASE METAS)'!#REF!</f>
        <v>#REF!</v>
      </c>
      <c r="AV391" s="1">
        <f>'BASE METAS)'!BQ390</f>
        <v>3164698268.862</v>
      </c>
      <c r="AW391" s="967" t="e">
        <f>'BASE METAS)'!#REF!</f>
        <v>#REF!</v>
      </c>
      <c r="AX391" s="965" t="e">
        <f>'BASE METAS)'!#REF!</f>
        <v>#REF!</v>
      </c>
      <c r="AY391" s="965" t="e">
        <f>'BASE METAS)'!#REF!</f>
        <v>#REF!</v>
      </c>
      <c r="AZ391" s="965" t="str">
        <f>'BASE METAS)'!AU391</f>
        <v>DESEMPEÑO</v>
      </c>
      <c r="BA391" s="965" t="str">
        <f>'BASE METAS)'!AO391</f>
        <v>RECURSO FISM EJERCIDO</v>
      </c>
      <c r="BB391" s="965" t="e">
        <f>'BASE METAS)'!#REF!</f>
        <v>#REF!</v>
      </c>
      <c r="BC391" s="965">
        <f>'BASE METAS)'!AQ391</f>
        <v>100</v>
      </c>
      <c r="BD391" s="962" t="e">
        <f>'BASE METAS)'!#REF!</f>
        <v>#REF!</v>
      </c>
      <c r="BE391" s="962" t="e">
        <f>'BASE METAS)'!#REF!</f>
        <v>#REF!</v>
      </c>
      <c r="BF391" s="7386" t="e">
        <f>'BASE METAS)'!#REF!</f>
        <v>#REF!</v>
      </c>
      <c r="BG391" s="7386"/>
      <c r="BH391" s="967">
        <f>'BASE METAS)'!CL390</f>
        <v>0</v>
      </c>
      <c r="BI391" s="1">
        <f>'BASE METAS)'!CM390</f>
        <v>0</v>
      </c>
      <c r="BJ391" s="1">
        <f>'BASE METAS)'!CN390</f>
        <v>0</v>
      </c>
      <c r="BK391" s="1">
        <f>'BASE METAS)'!CO390</f>
        <v>0</v>
      </c>
      <c r="BL391" s="1">
        <f>'BASE METAS)'!CP390</f>
        <v>0</v>
      </c>
      <c r="BM391" s="1">
        <f>'BASE METAS)'!CQ390</f>
        <v>0</v>
      </c>
      <c r="BN391" s="1">
        <f>'BASE METAS)'!CR390</f>
        <v>0</v>
      </c>
      <c r="BO391" s="1">
        <f>'BASE METAS)'!CS390</f>
        <v>0</v>
      </c>
      <c r="BP391" s="1">
        <f>'BASE METAS)'!CT390</f>
        <v>0</v>
      </c>
      <c r="BQ391" s="1">
        <f>'BASE METAS)'!CU390</f>
        <v>0</v>
      </c>
      <c r="BR391" s="1">
        <f>'BASE METAS)'!CV390</f>
        <v>0</v>
      </c>
      <c r="BS391" s="1">
        <f>'BASE METAS)'!CW390</f>
        <v>0</v>
      </c>
      <c r="BT391" s="1">
        <f>'BASE METAS)'!CX390</f>
        <v>0</v>
      </c>
      <c r="BU391" s="1">
        <f>'BASE METAS)'!FA390</f>
        <v>3164698268.8600001</v>
      </c>
      <c r="BV391" s="1">
        <f>'BASE METAS)'!FB390</f>
        <v>0</v>
      </c>
      <c r="BW391" s="1">
        <f>'BASE METAS)'!FC390</f>
        <v>249945876.75</v>
      </c>
      <c r="BX391" s="1">
        <f>'BASE METAS)'!FD390</f>
        <v>253636487</v>
      </c>
      <c r="BY391" s="1">
        <f>'BASE METAS)'!FE390</f>
        <v>3690610.25</v>
      </c>
      <c r="BZ391" s="1">
        <f>'BASE METAS)'!FF390</f>
        <v>1.0147656376571934</v>
      </c>
      <c r="CA391" s="1">
        <f>'BASE METAS)'!FG390</f>
        <v>750972780.29999995</v>
      </c>
      <c r="CB391" s="1">
        <f>'BASE METAS)'!FH390</f>
        <v>2413725488.5600004</v>
      </c>
      <c r="CC391" s="1">
        <f>'BASE METAS)'!FI390</f>
        <v>0.23729680257022362</v>
      </c>
      <c r="CD391" s="1">
        <f>'BASE METAS)'!FJ390</f>
        <v>3164698268.8600001</v>
      </c>
      <c r="CE391" s="1">
        <f>'BASE METAS)'!FK390</f>
        <v>0</v>
      </c>
      <c r="CF391" s="1">
        <f>'BASE METAS)'!FL390</f>
        <v>266300091</v>
      </c>
      <c r="CG391" s="1">
        <f>'BASE METAS)'!FM390</f>
        <v>207888427</v>
      </c>
    </row>
    <row r="392" spans="1:85" ht="15" x14ac:dyDescent="0.2">
      <c r="A392" s="1">
        <f>'BASE METAS)'!A391</f>
        <v>0</v>
      </c>
      <c r="B392" s="7156"/>
      <c r="C392" s="5685"/>
      <c r="D392" s="5685"/>
      <c r="E392" s="5685"/>
      <c r="F392" s="6799"/>
      <c r="G392" s="6799"/>
      <c r="H392" s="5707"/>
      <c r="I392" s="5707"/>
      <c r="J392" s="5707"/>
      <c r="K392" s="5707"/>
      <c r="L392" s="5707"/>
      <c r="M392" s="5707"/>
      <c r="N392" s="5707"/>
      <c r="O392" s="5707"/>
      <c r="P392" s="5698"/>
      <c r="Q392" s="5698"/>
      <c r="R392" s="5698"/>
      <c r="S392" s="5707"/>
      <c r="T392" s="5698"/>
      <c r="U392" s="5698"/>
      <c r="V392" s="7107"/>
      <c r="W392" s="5695"/>
      <c r="X392" s="7145"/>
      <c r="Y392" s="1385" t="e">
        <f>'BASE METAS)'!#REF!</f>
        <v>#REF!</v>
      </c>
      <c r="Z392" s="1386" t="e">
        <f>'BASE METAS)'!#REF!</f>
        <v>#REF!</v>
      </c>
      <c r="AA392" s="1387" t="e">
        <f>'BASE METAS)'!#REF!</f>
        <v>#REF!</v>
      </c>
      <c r="AB392" s="1388">
        <f>'BASE METAS)'!AB391</f>
        <v>45238233.560000002</v>
      </c>
      <c r="AC392" s="1395">
        <f>'BASE METAS)'!AC391</f>
        <v>5874984.9400000004</v>
      </c>
      <c r="AD392" s="1396">
        <f>'BASE METAS)'!AD391</f>
        <v>0.12986769105844814</v>
      </c>
      <c r="AE392" s="1395">
        <f>'BASE METAS)'!AE391</f>
        <v>31775370.390000001</v>
      </c>
      <c r="AF392" s="1397">
        <f>'BASE METAS)'!AF391</f>
        <v>0.70240077672033663</v>
      </c>
      <c r="AG392" s="1395">
        <f>'BASE METAS)'!AG391</f>
        <v>7587878.2299999995</v>
      </c>
      <c r="AH392" s="1397">
        <f>'BASE METAS)'!AH391</f>
        <v>0.1677315322212152</v>
      </c>
      <c r="AI392" s="1395">
        <f>'BASE METAS)'!AI391</f>
        <v>0</v>
      </c>
      <c r="AJ392" s="1397">
        <f>'BASE METAS)'!AJ391</f>
        <v>0</v>
      </c>
      <c r="AK392" s="228">
        <f>'BASE METAS)'!AK391</f>
        <v>1</v>
      </c>
      <c r="AL392" s="963" t="e">
        <f>'BASE METAS)'!#REF!</f>
        <v>#REF!</v>
      </c>
      <c r="AM392" s="1" t="e">
        <f>'BASE METAS)'!#REF!</f>
        <v>#REF!</v>
      </c>
      <c r="AN392" s="1" t="e">
        <f>'BASE METAS)'!#REF!</f>
        <v>#REF!</v>
      </c>
      <c r="AO392" s="1" t="e">
        <f>'BASE METAS)'!#REF!</f>
        <v>#REF!</v>
      </c>
      <c r="AP392" s="1415" t="e">
        <f>'BASE METAS)'!#REF!</f>
        <v>#REF!</v>
      </c>
      <c r="AQ392" s="1416" t="e">
        <f>'BASE METAS)'!#REF!</f>
        <v>#REF!</v>
      </c>
      <c r="AR392" s="1" t="e">
        <f>'BASE METAS)'!#REF!</f>
        <v>#REF!</v>
      </c>
      <c r="AS392" s="963" t="e">
        <f>'BASE METAS)'!#REF!</f>
        <v>#REF!</v>
      </c>
      <c r="AT392" s="963" t="e">
        <f>'BASE METAS)'!#REF!</f>
        <v>#REF!</v>
      </c>
      <c r="AU392" s="1482" t="e">
        <f>'BASE METAS)'!#REF!</f>
        <v>#REF!</v>
      </c>
      <c r="AV392" s="963">
        <f>'BASE METAS)'!BQ391</f>
        <v>45238233.560000002</v>
      </c>
      <c r="AW392" s="967" t="e">
        <f>'BASE METAS)'!#REF!</f>
        <v>#REF!</v>
      </c>
      <c r="AX392" s="965" t="e">
        <f>'BASE METAS)'!#REF!</f>
        <v>#REF!</v>
      </c>
      <c r="AY392" s="965" t="e">
        <f>'BASE METAS)'!#REF!</f>
        <v>#REF!</v>
      </c>
      <c r="AZ392" s="965" t="str">
        <f>'BASE METAS)'!AU392</f>
        <v>DESEMPEÑO</v>
      </c>
      <c r="BA392" s="965" t="str">
        <f>'BASE METAS)'!AO392</f>
        <v>RECURSO FORTAMUN EJERCIDO</v>
      </c>
      <c r="BB392" s="965" t="e">
        <f>'BASE METAS)'!#REF!</f>
        <v>#REF!</v>
      </c>
      <c r="BC392" s="965">
        <f>'BASE METAS)'!AQ392</f>
        <v>100</v>
      </c>
      <c r="BD392" s="962" t="e">
        <f>'BASE METAS)'!#REF!</f>
        <v>#REF!</v>
      </c>
      <c r="BE392" s="962" t="str">
        <f>'BASE METAS)'!AR390</f>
        <v>PESOS</v>
      </c>
      <c r="BF392" s="967" t="e">
        <f>'BASE METAS)'!#REF!</f>
        <v>#REF!</v>
      </c>
      <c r="BG392" s="967" t="str">
        <f>'BASE METAS)'!AS390</f>
        <v>ECONOMÍA</v>
      </c>
      <c r="BH392" s="967">
        <f>'BASE METAS)'!CL391</f>
        <v>0</v>
      </c>
      <c r="BI392" s="1">
        <f>'BASE METAS)'!CM391</f>
        <v>0</v>
      </c>
      <c r="BJ392" s="1">
        <f>'BASE METAS)'!CN391</f>
        <v>0</v>
      </c>
      <c r="BK392" s="1">
        <f>'BASE METAS)'!CO391</f>
        <v>0</v>
      </c>
      <c r="BL392" s="1">
        <f>'BASE METAS)'!CP391</f>
        <v>0</v>
      </c>
      <c r="BM392" s="1">
        <f>'BASE METAS)'!CQ391</f>
        <v>0</v>
      </c>
      <c r="BN392" s="1">
        <f>'BASE METAS)'!CR391</f>
        <v>0</v>
      </c>
      <c r="BO392" s="1">
        <f>'BASE METAS)'!CS391</f>
        <v>0</v>
      </c>
      <c r="BP392" s="1">
        <f>'BASE METAS)'!CT391</f>
        <v>0</v>
      </c>
      <c r="BQ392" s="1">
        <f>'BASE METAS)'!CU391</f>
        <v>0</v>
      </c>
      <c r="BR392" s="1">
        <f>'BASE METAS)'!CV391</f>
        <v>0</v>
      </c>
      <c r="BS392" s="1">
        <f>'BASE METAS)'!CW391</f>
        <v>0</v>
      </c>
      <c r="BT392" s="1">
        <f>'BASE METAS)'!CX391</f>
        <v>0</v>
      </c>
      <c r="BU392" s="1">
        <f>'BASE METAS)'!FA391</f>
        <v>45238233.560000002</v>
      </c>
      <c r="BV392" s="1">
        <f>'BASE METAS)'!FB391</f>
        <v>0</v>
      </c>
      <c r="BW392" s="1">
        <f>'BASE METAS)'!FC391</f>
        <v>12229173.42</v>
      </c>
      <c r="BX392" s="1">
        <f>'BASE METAS)'!FD391</f>
        <v>0</v>
      </c>
      <c r="BY392" s="1">
        <f>'BASE METAS)'!FE391</f>
        <v>-12229173.42</v>
      </c>
      <c r="BZ392" s="1">
        <f>'BASE METAS)'!FF391</f>
        <v>0</v>
      </c>
      <c r="CA392" s="1">
        <f>'BASE METAS)'!FG391</f>
        <v>0</v>
      </c>
      <c r="CB392" s="1">
        <f>'BASE METAS)'!FH391</f>
        <v>45238233.560000002</v>
      </c>
      <c r="CC392" s="1">
        <f>'BASE METAS)'!FI391</f>
        <v>0</v>
      </c>
      <c r="CD392" s="1">
        <f>'BASE METAS)'!FJ391</f>
        <v>45238233.560000002</v>
      </c>
      <c r="CE392" s="1">
        <f>'BASE METAS)'!FK391</f>
        <v>0</v>
      </c>
      <c r="CF392" s="1">
        <f>'BASE METAS)'!FL391</f>
        <v>10962294</v>
      </c>
      <c r="CG392" s="1">
        <f>'BASE METAS)'!FM391</f>
        <v>0</v>
      </c>
    </row>
    <row r="393" spans="1:85" ht="15" customHeight="1" x14ac:dyDescent="0.2">
      <c r="A393" s="1">
        <f>'BASE METAS)'!A392</f>
        <v>0</v>
      </c>
      <c r="B393" s="7156"/>
      <c r="C393" s="5685"/>
      <c r="D393" s="5685"/>
      <c r="E393" s="5685"/>
      <c r="F393" s="6799"/>
      <c r="G393" s="6799"/>
      <c r="H393" s="5707"/>
      <c r="I393" s="5707"/>
      <c r="J393" s="5707"/>
      <c r="K393" s="5707"/>
      <c r="L393" s="5707"/>
      <c r="M393" s="5707"/>
      <c r="N393" s="5707"/>
      <c r="O393" s="5707"/>
      <c r="P393" s="5698"/>
      <c r="Q393" s="5698"/>
      <c r="R393" s="5698"/>
      <c r="S393" s="5707"/>
      <c r="T393" s="5698"/>
      <c r="U393" s="5698"/>
      <c r="V393" s="7107"/>
      <c r="W393" s="5695"/>
      <c r="X393" s="7145"/>
      <c r="Y393" s="1385" t="e">
        <f>'BASE METAS)'!#REF!</f>
        <v>#REF!</v>
      </c>
      <c r="Z393" s="1386" t="e">
        <f>'BASE METAS)'!#REF!</f>
        <v>#REF!</v>
      </c>
      <c r="AA393" s="1387" t="e">
        <f>'BASE METAS)'!#REF!</f>
        <v>#REF!</v>
      </c>
      <c r="AB393" s="1388">
        <f>'BASE METAS)'!AB392</f>
        <v>298431587.23000002</v>
      </c>
      <c r="AC393" s="1395">
        <f>'BASE METAS)'!AC392</f>
        <v>83212912.689999998</v>
      </c>
      <c r="AD393" s="1396">
        <f>'BASE METAS)'!AD392</f>
        <v>0.27883413234627924</v>
      </c>
      <c r="AE393" s="1395">
        <f>'BASE METAS)'!AE392</f>
        <v>65937362.980000004</v>
      </c>
      <c r="AF393" s="1397">
        <f>'BASE METAS)'!AF392</f>
        <v>0.22094632673444967</v>
      </c>
      <c r="AG393" s="1395">
        <f>'BASE METAS)'!AG392</f>
        <v>63287763.810000002</v>
      </c>
      <c r="AH393" s="1397">
        <f>'BASE METAS)'!AH392</f>
        <v>0.21206791277501191</v>
      </c>
      <c r="AI393" s="1395">
        <f>'BASE METAS)'!AI392</f>
        <v>85993547.75</v>
      </c>
      <c r="AJ393" s="1397">
        <f>'BASE METAS)'!AJ392</f>
        <v>0.28815162814425915</v>
      </c>
      <c r="AK393" s="228">
        <f>'BASE METAS)'!AK392</f>
        <v>1</v>
      </c>
      <c r="AL393" s="934" t="e">
        <f>'BASE METAS)'!#REF!</f>
        <v>#REF!</v>
      </c>
      <c r="AM393" s="1" t="e">
        <f>'BASE METAS)'!#REF!</f>
        <v>#REF!</v>
      </c>
      <c r="AN393" s="1" t="e">
        <f>'BASE METAS)'!#REF!</f>
        <v>#REF!</v>
      </c>
      <c r="AO393" s="1" t="e">
        <f>'BASE METAS)'!#REF!</f>
        <v>#REF!</v>
      </c>
      <c r="AP393" s="1415" t="e">
        <f>'BASE METAS)'!#REF!</f>
        <v>#REF!</v>
      </c>
      <c r="AQ393" s="1416" t="e">
        <f>'BASE METAS)'!#REF!</f>
        <v>#REF!</v>
      </c>
      <c r="AR393" s="1" t="e">
        <f>'BASE METAS)'!#REF!</f>
        <v>#REF!</v>
      </c>
      <c r="AS393" s="963" t="e">
        <f>'BASE METAS)'!#REF!</f>
        <v>#REF!</v>
      </c>
      <c r="AT393" s="963" t="e">
        <f>'BASE METAS)'!#REF!</f>
        <v>#REF!</v>
      </c>
      <c r="AU393" s="1482" t="e">
        <f>'BASE METAS)'!#REF!</f>
        <v>#REF!</v>
      </c>
      <c r="AV393" s="963">
        <f>'BASE METAS)'!BQ392</f>
        <v>298431587.23000002</v>
      </c>
      <c r="AW393" s="967">
        <f>'BASE METAS)'!Y391</f>
        <v>2</v>
      </c>
      <c r="AX393" s="965" t="str">
        <f>'BASE METAS)'!Z391</f>
        <v>EJERCER LOS RECURSOS DEL FISM CONFORME A LOS RECURSOS RECIBIDOS</v>
      </c>
      <c r="AY393" s="965" t="e">
        <f>'BASE METAS)'!#REF!</f>
        <v>#REF!</v>
      </c>
      <c r="AZ393" s="965">
        <f>'BASE METAS)'!BU392</f>
        <v>-7370174.1599999964</v>
      </c>
      <c r="BA393" s="965">
        <f>'BASE METAS)'!BV392</f>
        <v>1.1117753856471946</v>
      </c>
      <c r="BB393" s="965" t="str">
        <f>'BASE METAS)'!AA391</f>
        <v>PESOS</v>
      </c>
      <c r="BC393" s="965">
        <f>'BASE METAS)'!BX392</f>
        <v>142102576.23000002</v>
      </c>
      <c r="BD393" s="967">
        <f>'BASE METAS)'!BY392</f>
        <v>0.52383533677190097</v>
      </c>
      <c r="BE393" s="967" t="e">
        <f>'BASE METAS)'!#REF!</f>
        <v>#REF!</v>
      </c>
      <c r="BF393" s="962" t="e">
        <f>'BASE METAS)'!#REF!</f>
        <v>#REF!</v>
      </c>
      <c r="BG393" s="962" t="e">
        <f>'BASE METAS)'!#REF!</f>
        <v>#REF!</v>
      </c>
      <c r="BH393" s="962">
        <f>'BASE METAS)'!CL392</f>
        <v>0</v>
      </c>
      <c r="BI393" s="1">
        <f>'BASE METAS)'!CM392</f>
        <v>0</v>
      </c>
      <c r="BJ393" s="1">
        <f>'BASE METAS)'!CN392</f>
        <v>0</v>
      </c>
      <c r="BK393" s="1">
        <f>'BASE METAS)'!CO392</f>
        <v>0</v>
      </c>
      <c r="BL393" s="1">
        <f>'BASE METAS)'!CP392</f>
        <v>0</v>
      </c>
      <c r="BM393" s="1">
        <f>'BASE METAS)'!CQ392</f>
        <v>0</v>
      </c>
      <c r="BN393" s="1">
        <f>'BASE METAS)'!CR392</f>
        <v>0</v>
      </c>
      <c r="BO393" s="1">
        <f>'BASE METAS)'!CS392</f>
        <v>0</v>
      </c>
      <c r="BP393" s="1">
        <f>'BASE METAS)'!CT392</f>
        <v>0</v>
      </c>
      <c r="BQ393" s="1">
        <f>'BASE METAS)'!CU392</f>
        <v>0</v>
      </c>
      <c r="BR393" s="1">
        <f>'BASE METAS)'!CV392</f>
        <v>0</v>
      </c>
      <c r="BS393" s="1">
        <f>'BASE METAS)'!CW392</f>
        <v>0</v>
      </c>
      <c r="BT393" s="1">
        <f>'BASE METAS)'!CX392</f>
        <v>0</v>
      </c>
      <c r="BU393" s="1">
        <f>'BASE METAS)'!FA392</f>
        <v>298431587.23000002</v>
      </c>
      <c r="BV393" s="1">
        <f>'BASE METAS)'!FB392</f>
        <v>0</v>
      </c>
      <c r="BW393" s="1">
        <f>'BASE METAS)'!FC392</f>
        <v>22095731.84</v>
      </c>
      <c r="BX393" s="1">
        <f>'BASE METAS)'!FD392</f>
        <v>48253864</v>
      </c>
      <c r="BY393" s="1">
        <f>'BASE METAS)'!FE392</f>
        <v>26158132.16</v>
      </c>
      <c r="BZ393" s="1">
        <f>'BASE METAS)'!FF392</f>
        <v>2.1838545267211207</v>
      </c>
      <c r="CA393" s="1">
        <f>'BASE METAS)'!FG392</f>
        <v>131275338</v>
      </c>
      <c r="CB393" s="1">
        <f>'BASE METAS)'!FH392</f>
        <v>167156249.23000002</v>
      </c>
      <c r="CC393" s="1">
        <f>'BASE METAS)'!FI392</f>
        <v>0.43988419328690775</v>
      </c>
      <c r="CD393" s="1">
        <f>'BASE METAS)'!FJ392</f>
        <v>298431587.23000002</v>
      </c>
      <c r="CE393" s="1">
        <f>'BASE METAS)'!FK392</f>
        <v>0</v>
      </c>
      <c r="CF393" s="1">
        <f>'BASE METAS)'!FL392</f>
        <v>22095136</v>
      </c>
      <c r="CG393" s="1">
        <f>'BASE METAS)'!FM392</f>
        <v>2005439</v>
      </c>
    </row>
    <row r="394" spans="1:85" ht="15" customHeight="1" x14ac:dyDescent="0.2">
      <c r="A394" s="1">
        <f>'BASE METAS)'!A393</f>
        <v>0</v>
      </c>
      <c r="B394" s="7156"/>
      <c r="C394" s="5686"/>
      <c r="D394" s="5686"/>
      <c r="E394" s="5686"/>
      <c r="F394" s="6800"/>
      <c r="G394" s="6800"/>
      <c r="H394" s="5708"/>
      <c r="I394" s="5708"/>
      <c r="J394" s="5708"/>
      <c r="K394" s="5708"/>
      <c r="L394" s="5708"/>
      <c r="M394" s="5708"/>
      <c r="N394" s="5708"/>
      <c r="O394" s="5708"/>
      <c r="P394" s="5699"/>
      <c r="Q394" s="5699"/>
      <c r="R394" s="5699"/>
      <c r="S394" s="5708"/>
      <c r="T394" s="5699"/>
      <c r="U394" s="5699"/>
      <c r="V394" s="7108"/>
      <c r="W394" s="5696"/>
      <c r="X394" s="7103"/>
      <c r="Y394" s="1408" t="e">
        <f>'BASE METAS)'!#REF!</f>
        <v>#REF!</v>
      </c>
      <c r="Z394" s="1422" t="e">
        <f>'BASE METAS)'!#REF!</f>
        <v>#REF!</v>
      </c>
      <c r="AA394" s="1409" t="e">
        <f>'BASE METAS)'!#REF!</f>
        <v>#REF!</v>
      </c>
      <c r="AB394" s="1423">
        <f>'BASE METAS)'!AB393</f>
        <v>100</v>
      </c>
      <c r="AC394" s="1398">
        <f>'BASE METAS)'!AC393</f>
        <v>25</v>
      </c>
      <c r="AD394" s="1424">
        <f>'BASE METAS)'!AD393</f>
        <v>0.25</v>
      </c>
      <c r="AE394" s="1398">
        <f>'BASE METAS)'!AE393</f>
        <v>25</v>
      </c>
      <c r="AF394" s="576">
        <f>'BASE METAS)'!AF393</f>
        <v>0.25</v>
      </c>
      <c r="AG394" s="1398">
        <f>'BASE METAS)'!AG393</f>
        <v>25</v>
      </c>
      <c r="AH394" s="576">
        <f>'BASE METAS)'!AH393</f>
        <v>0.25</v>
      </c>
      <c r="AI394" s="1398">
        <f>'BASE METAS)'!AI393</f>
        <v>25</v>
      </c>
      <c r="AJ394" s="576">
        <f>'BASE METAS)'!AJ393</f>
        <v>0.25</v>
      </c>
      <c r="AK394" s="198">
        <f>'BASE METAS)'!AK393</f>
        <v>1</v>
      </c>
      <c r="AL394" s="830">
        <f>'BASE METAS)'!AL393</f>
        <v>4</v>
      </c>
      <c r="AM394" s="1" t="str">
        <f>'BASE METAS)'!AM393</f>
        <v xml:space="preserve">REVISIÓN DE DOCUMENTACIÓN SOPORTE </v>
      </c>
      <c r="AN394" s="1" t="str">
        <f>'BASE METAS)'!AN393</f>
        <v xml:space="preserve">MIDE EL AVANCE EN LA REVISIÓN DEL SOPORTE DE LOS EGRESOS SOLICITADOS POR LAS AREAS QUE INTEGRAN LA ADMINISTRACION MUNICIPAL </v>
      </c>
      <c r="AO394" s="1" t="str">
        <f>'BASE METAS)'!AU393</f>
        <v>DESEMPEÑO</v>
      </c>
      <c r="AP394" s="1415" t="str">
        <f>'BASE METAS)'!AO393</f>
        <v>TOTAL DE EGRESOS REVISADOS</v>
      </c>
      <c r="AQ394" s="1416" t="str">
        <f>'BASE METAS)'!AP393</f>
        <v>TOTAL DE EGRESOS ENTREGADOS POR LAS AREAS DE LA ADMINISTRACION PUBLICA MUNICIPAL</v>
      </c>
      <c r="AR394" s="1">
        <f>'BASE METAS)'!AQ393</f>
        <v>100</v>
      </c>
      <c r="AS394" s="963" t="str">
        <f>'BASE METAS)'!AR393</f>
        <v>PORCENTAJE</v>
      </c>
      <c r="AT394" s="963" t="str">
        <f>'BASE METAS)'!AS393</f>
        <v>EFICIENCIA</v>
      </c>
      <c r="AU394" s="1482">
        <f>'BASE METAS)'!BO393</f>
        <v>0</v>
      </c>
      <c r="AV394" s="963">
        <f>'BASE METAS)'!BQ393</f>
        <v>100</v>
      </c>
      <c r="AW394" s="967" t="e">
        <f>'BASE METAS)'!#REF!</f>
        <v>#REF!</v>
      </c>
      <c r="AX394" s="965" t="e">
        <f>'BASE METAS)'!#REF!</f>
        <v>#REF!</v>
      </c>
      <c r="AY394" s="965" t="e">
        <f>'BASE METAS)'!#REF!</f>
        <v>#REF!</v>
      </c>
      <c r="AZ394" s="965">
        <f>'BASE METAS)'!BU393</f>
        <v>0</v>
      </c>
      <c r="BA394" s="965">
        <f>'BASE METAS)'!BV393</f>
        <v>1</v>
      </c>
      <c r="BB394" s="965" t="e">
        <f>'BASE METAS)'!#REF!</f>
        <v>#REF!</v>
      </c>
      <c r="BC394" s="965">
        <f>'BASE METAS)'!BX393</f>
        <v>50</v>
      </c>
      <c r="BD394" s="6481">
        <f>'BASE METAS)'!BY393</f>
        <v>0.5</v>
      </c>
      <c r="BE394" s="962" t="e">
        <f>'BASE METAS)'!#REF!</f>
        <v>#REF!</v>
      </c>
      <c r="BF394" s="967" t="e">
        <f>'BASE METAS)'!#REF!</f>
        <v>#REF!</v>
      </c>
      <c r="BG394" s="967" t="e">
        <f>'BASE METAS)'!#REF!</f>
        <v>#REF!</v>
      </c>
      <c r="BH394" s="967">
        <f>'BASE METAS)'!CL393</f>
        <v>0</v>
      </c>
      <c r="BI394" s="1">
        <f>'BASE METAS)'!CM393</f>
        <v>0</v>
      </c>
      <c r="BJ394" s="1">
        <f>'BASE METAS)'!CN393</f>
        <v>0</v>
      </c>
      <c r="BK394" s="1">
        <f>'BASE METAS)'!CO393</f>
        <v>0</v>
      </c>
      <c r="BL394" s="1">
        <f>'BASE METAS)'!CP393</f>
        <v>0</v>
      </c>
      <c r="BM394" s="1">
        <f>'BASE METAS)'!CQ393</f>
        <v>0</v>
      </c>
      <c r="BN394" s="1">
        <f>'BASE METAS)'!CR393</f>
        <v>0</v>
      </c>
      <c r="BO394" s="1">
        <f>'BASE METAS)'!CS393</f>
        <v>0</v>
      </c>
      <c r="BP394" s="1">
        <f>'BASE METAS)'!CT393</f>
        <v>0</v>
      </c>
      <c r="BQ394" s="1">
        <f>'BASE METAS)'!CU393</f>
        <v>0</v>
      </c>
      <c r="BR394" s="1">
        <f>'BASE METAS)'!CV393</f>
        <v>0</v>
      </c>
      <c r="BS394" s="1">
        <f>'BASE METAS)'!CW393</f>
        <v>0</v>
      </c>
      <c r="BT394" s="1">
        <f>'BASE METAS)'!CX393</f>
        <v>0</v>
      </c>
      <c r="BU394" s="1">
        <f>'BASE METAS)'!FA393</f>
        <v>100</v>
      </c>
      <c r="BV394" s="1">
        <f>'BASE METAS)'!FB393</f>
        <v>0</v>
      </c>
      <c r="BW394" s="1">
        <f>'BASE METAS)'!FC393</f>
        <v>8</v>
      </c>
      <c r="BX394" s="1">
        <f>'BASE METAS)'!FD393</f>
        <v>8</v>
      </c>
      <c r="BY394" s="1">
        <f>'BASE METAS)'!FE393</f>
        <v>0</v>
      </c>
      <c r="BZ394" s="1">
        <f>'BASE METAS)'!FF393</f>
        <v>1</v>
      </c>
      <c r="CA394" s="1">
        <f>'BASE METAS)'!FG393</f>
        <v>33</v>
      </c>
      <c r="CB394" s="1">
        <f>'BASE METAS)'!FH393</f>
        <v>67</v>
      </c>
      <c r="CC394" s="1">
        <f>'BASE METAS)'!FI393</f>
        <v>0.33</v>
      </c>
      <c r="CD394" s="1">
        <f>'BASE METAS)'!FJ393</f>
        <v>100</v>
      </c>
      <c r="CE394" s="1">
        <f>'BASE METAS)'!FK393</f>
        <v>0</v>
      </c>
      <c r="CF394" s="1">
        <f>'BASE METAS)'!FL393</f>
        <v>8</v>
      </c>
      <c r="CG394" s="1">
        <f>'BASE METAS)'!FM393</f>
        <v>8</v>
      </c>
    </row>
    <row r="395" spans="1:85" ht="60.75" customHeight="1" x14ac:dyDescent="0.2">
      <c r="A395" s="1">
        <f>'BASE METAS)'!A394</f>
        <v>59</v>
      </c>
      <c r="B395" s="7156"/>
      <c r="C395" s="5684">
        <f>'BASE METAS)'!C394</f>
        <v>1502</v>
      </c>
      <c r="D395" s="5684">
        <f>'BASE METAS)'!D394</f>
        <v>3</v>
      </c>
      <c r="E395" s="5684" t="str">
        <f>'BASE METAS)'!E394</f>
        <v>INTEGRACIÓN PRESUPUESTAL</v>
      </c>
      <c r="F395" s="6796" t="str">
        <f>'BASE METAS)'!F394</f>
        <v>L00</v>
      </c>
      <c r="G395" s="6796" t="str">
        <f>'BASE METAS)'!G394</f>
        <v>117</v>
      </c>
      <c r="H395" s="5706" t="str">
        <f>'BASE METAS)'!H394</f>
        <v>05</v>
      </c>
      <c r="I395" s="5706" t="str">
        <f>'BASE METAS)'!I394</f>
        <v>03</v>
      </c>
      <c r="J395" s="5706" t="str">
        <f>'BASE METAS)'!J394</f>
        <v>01</v>
      </c>
      <c r="K395" s="5706" t="str">
        <f>'BASE METAS)'!K394</f>
        <v>02</v>
      </c>
      <c r="L395" s="5706" t="str">
        <f>'BASE METAS)'!L394</f>
        <v>01</v>
      </c>
      <c r="M395" s="5706" t="str">
        <f>'BASE METAS)'!M394</f>
        <v>101</v>
      </c>
      <c r="N395" s="5706" t="str">
        <f>'BASE METAS)'!N394</f>
        <v>Tesorería</v>
      </c>
      <c r="O395" s="5706" t="str">
        <f>'BASE METAS)'!O394</f>
        <v>Presupuesto</v>
      </c>
      <c r="P395" s="5697" t="str">
        <f>'BASE METAS)'!P394</f>
        <v>Administración, planeación y control gubernamental</v>
      </c>
      <c r="Q395" s="5697" t="str">
        <f>'BASE METAS)'!Q394</f>
        <v>Planeación y conducción del desarrollo integral del estado</v>
      </c>
      <c r="R395" s="5697" t="str">
        <f>'BASE METAS)'!R394</f>
        <v>Fortalecimiento del sistema integral de planeación del estado</v>
      </c>
      <c r="S395" s="5697" t="str">
        <f>'BASE METAS)'!S394</f>
        <v>Programación, presupuestación, seguimiento y control presupuestal</v>
      </c>
      <c r="T395" s="5697" t="str">
        <f>'BASE METAS)'!T394</f>
        <v>Integración presupuestal</v>
      </c>
      <c r="U395" s="7726" t="str">
        <f>'BASE METAS)'!U394</f>
        <v>FORTALECER A TRAVÉS DE LA PLANEACIÓN ESTRATÉGICA, LA INTEGRACIÓN, SEGUIMIENTO Y REGISTRO DEL PRESUPUESTO DE EGRESOS, CON BASE EN LOS PROGRAMAS QUE APRUEBA LA SECRETARÍA TÉCNICA DE LA PRESIDENCIA.</v>
      </c>
      <c r="V395" s="5697" t="str">
        <f>'BASE METAS)'!V394</f>
        <v>Gobierno de Resultados</v>
      </c>
      <c r="W395" s="5694">
        <f>'BASE METAS)'!W394</f>
        <v>2481348</v>
      </c>
      <c r="X395" s="7102" t="str">
        <f>'BASE METAS)'!X394</f>
        <v>DEPARTAMENTO DE REGISTRO Y CONTROL PRESUPUESTAL</v>
      </c>
      <c r="Y395" s="1399">
        <f>'BASE METAS)'!Y394</f>
        <v>1</v>
      </c>
      <c r="Z395" s="1399" t="str">
        <f>'BASE METAS)'!Z394</f>
        <v>INTEGRAR EL PRESUPUESTO DEFINITIVO DE INGRESOS Y  EGRESOS PARA EL EJERCICIO FISCAL 2013</v>
      </c>
      <c r="AA395" s="1204" t="str">
        <f>'BASE METAS)'!AA394</f>
        <v>DOCUMENTO</v>
      </c>
      <c r="AB395" s="1425">
        <f>'BASE METAS)'!AB394</f>
        <v>1</v>
      </c>
      <c r="AC395" s="1405">
        <f>'BASE METAS)'!AC394</f>
        <v>1</v>
      </c>
      <c r="AD395" s="1403">
        <f>'BASE METAS)'!AD394</f>
        <v>1</v>
      </c>
      <c r="AE395" s="1405">
        <f>'BASE METAS)'!AE394</f>
        <v>0</v>
      </c>
      <c r="AF395" s="1403">
        <f>'BASE METAS)'!AF394</f>
        <v>0</v>
      </c>
      <c r="AG395" s="1405">
        <f>'BASE METAS)'!AG394</f>
        <v>0</v>
      </c>
      <c r="AH395" s="1403">
        <f>'BASE METAS)'!AH394</f>
        <v>0</v>
      </c>
      <c r="AI395" s="1405">
        <f>'BASE METAS)'!AI394</f>
        <v>0</v>
      </c>
      <c r="AJ395" s="1403">
        <f>'BASE METAS)'!AJ394</f>
        <v>0</v>
      </c>
      <c r="AK395" s="228">
        <f>'BASE METAS)'!AK394</f>
        <v>1</v>
      </c>
      <c r="AL395" s="1343">
        <f>'BASE METAS)'!AL394</f>
        <v>1</v>
      </c>
      <c r="AM395" s="1419" t="str">
        <f>'BASE METAS)'!AM394</f>
        <v xml:space="preserve">INTEGRAR EL PRESUPUESTO DEFINITIVO DE INGRESOS Y  EGRESOS POR DEPENDENCIAS PARA EL EJERCICIO FISCAL 2013 </v>
      </c>
      <c r="AN395" s="1419" t="str">
        <f>'BASE METAS)'!AN394</f>
        <v>REFLEJA EL AVANCE EN LA INTEGRACIÓN DEL PRESUPUESTO DE EGRESOS POR CADA DEPENDENCIA MUNICIPAL</v>
      </c>
      <c r="AO395" s="1204" t="str">
        <f>'BASE METAS)'!AU394</f>
        <v>DESEMPEÑO</v>
      </c>
      <c r="AP395" s="1420" t="str">
        <f>'BASE METAS)'!AO394</f>
        <v>EPENDENCIAS CON PRESUPUESTO INTEGRADO</v>
      </c>
      <c r="AQ395" s="1048" t="str">
        <f>'BASE METAS)'!AP394</f>
        <v>NÚMERO DE DEPENDENCIAS GENERALES</v>
      </c>
      <c r="AR395" s="1">
        <f>'BASE METAS)'!AQ394</f>
        <v>100</v>
      </c>
      <c r="AS395" s="1265" t="str">
        <f>'BASE METAS)'!AR394</f>
        <v>DOCUMENTO</v>
      </c>
      <c r="AT395" s="1039" t="str">
        <f>'BASE METAS)'!AS394</f>
        <v>EFICIENCIA</v>
      </c>
      <c r="AU395" s="1482">
        <f>'BASE METAS)'!BO394</f>
        <v>0</v>
      </c>
      <c r="AV395" s="1">
        <f>'BASE METAS)'!BQ394</f>
        <v>1</v>
      </c>
      <c r="AW395" s="967">
        <f>'BASE METAS)'!Y392</f>
        <v>3</v>
      </c>
      <c r="AX395" s="965" t="str">
        <f>'BASE METAS)'!Z392</f>
        <v>EJERCER LOS RECURSOS DEL FORTAMUN CONFORME A LOS RECURSOS RECIBIDOS</v>
      </c>
      <c r="AY395" s="965" t="e">
        <f>'BASE METAS)'!#REF!</f>
        <v>#REF!</v>
      </c>
      <c r="AZ395" s="965">
        <f>'BASE METAS)'!BU394</f>
        <v>0</v>
      </c>
      <c r="BA395" s="965" t="e">
        <f>'BASE METAS)'!BV394</f>
        <v>#DIV/0!</v>
      </c>
      <c r="BB395" s="965" t="str">
        <f>'BASE METAS)'!AA392</f>
        <v>PESOS</v>
      </c>
      <c r="BC395" s="965">
        <f>'BASE METAS)'!BX394</f>
        <v>0</v>
      </c>
      <c r="BD395" s="6481"/>
      <c r="BE395" s="962">
        <f>'BASE METAS)'!CG394</f>
        <v>1</v>
      </c>
      <c r="BF395" s="7386">
        <f>'BASE METAS)'!CJ394</f>
        <v>527727.30000000005</v>
      </c>
      <c r="BG395" s="7386"/>
      <c r="BH395" s="967">
        <f>'BASE METAS)'!CL394</f>
        <v>0</v>
      </c>
      <c r="BI395" s="1">
        <f>'BASE METAS)'!CM394</f>
        <v>0</v>
      </c>
      <c r="BJ395" s="1">
        <f>'BASE METAS)'!CN394</f>
        <v>0</v>
      </c>
      <c r="BK395" s="1">
        <f>'BASE METAS)'!CO394</f>
        <v>0</v>
      </c>
      <c r="BL395" s="1">
        <f>'BASE METAS)'!CP394</f>
        <v>0</v>
      </c>
      <c r="BM395" s="1">
        <f>'BASE METAS)'!CQ394</f>
        <v>0</v>
      </c>
      <c r="BN395" s="1">
        <f>'BASE METAS)'!CR394</f>
        <v>0</v>
      </c>
      <c r="BO395" s="1">
        <f>'BASE METAS)'!CS394</f>
        <v>0</v>
      </c>
      <c r="BP395" s="1">
        <f>'BASE METAS)'!CT394</f>
        <v>0</v>
      </c>
      <c r="BQ395" s="1">
        <f>'BASE METAS)'!CU394</f>
        <v>0</v>
      </c>
      <c r="BR395" s="1">
        <f>'BASE METAS)'!CV394</f>
        <v>0</v>
      </c>
      <c r="BS395" s="1">
        <f>'BASE METAS)'!CW394</f>
        <v>0</v>
      </c>
      <c r="BT395" s="1">
        <f>'BASE METAS)'!CX394</f>
        <v>0</v>
      </c>
      <c r="BU395" s="1">
        <f>'BASE METAS)'!FA394</f>
        <v>1</v>
      </c>
      <c r="BV395" s="1">
        <f>'BASE METAS)'!FB394</f>
        <v>0</v>
      </c>
      <c r="BW395" s="1">
        <f>'BASE METAS)'!FC394</f>
        <v>0</v>
      </c>
      <c r="BX395" s="1">
        <f>'BASE METAS)'!FD394</f>
        <v>0</v>
      </c>
      <c r="BY395" s="1">
        <f>'BASE METAS)'!FE394</f>
        <v>0</v>
      </c>
      <c r="BZ395" s="1" t="e">
        <f>'BASE METAS)'!FF394</f>
        <v>#DIV/0!</v>
      </c>
      <c r="CA395" s="1">
        <f>'BASE METAS)'!FG394</f>
        <v>1</v>
      </c>
      <c r="CB395" s="1">
        <f>'BASE METAS)'!FH394</f>
        <v>0</v>
      </c>
      <c r="CC395" s="1">
        <f>'BASE METAS)'!FI394</f>
        <v>1</v>
      </c>
      <c r="CD395" s="1">
        <f>'BASE METAS)'!FJ394</f>
        <v>1</v>
      </c>
      <c r="CE395" s="1">
        <f>'BASE METAS)'!FK394</f>
        <v>0</v>
      </c>
      <c r="CF395" s="1">
        <f>'BASE METAS)'!FL394</f>
        <v>0</v>
      </c>
      <c r="CG395" s="1">
        <f>'BASE METAS)'!FM394</f>
        <v>0</v>
      </c>
    </row>
    <row r="396" spans="1:85" ht="240" x14ac:dyDescent="0.2">
      <c r="A396" s="1">
        <f>'BASE METAS)'!A395</f>
        <v>0</v>
      </c>
      <c r="B396" s="7156"/>
      <c r="C396" s="5685"/>
      <c r="D396" s="5685"/>
      <c r="E396" s="5685"/>
      <c r="F396" s="7104"/>
      <c r="G396" s="7104"/>
      <c r="H396" s="5707"/>
      <c r="I396" s="5707"/>
      <c r="J396" s="5707"/>
      <c r="K396" s="5707"/>
      <c r="L396" s="5707"/>
      <c r="M396" s="5707"/>
      <c r="N396" s="5707"/>
      <c r="O396" s="5707"/>
      <c r="P396" s="5698"/>
      <c r="Q396" s="5698"/>
      <c r="R396" s="5698"/>
      <c r="S396" s="5698"/>
      <c r="T396" s="5698"/>
      <c r="U396" s="7727"/>
      <c r="V396" s="5698"/>
      <c r="W396" s="5695"/>
      <c r="X396" s="7145"/>
      <c r="Y396" s="1404">
        <f>'BASE METAS)'!Y395</f>
        <v>2</v>
      </c>
      <c r="Z396" s="1399" t="str">
        <f>'BASE METAS)'!Z395</f>
        <v>INTEGRAR EL PROYECTO DE PRESUPUESTO DE INGRESOS Y EGRESOS PARA EL EJERCICIO FISCAL 2014</v>
      </c>
      <c r="AA396" s="1204" t="str">
        <f>'BASE METAS)'!AA395</f>
        <v>DOCUMENTO</v>
      </c>
      <c r="AB396" s="1425">
        <f>'BASE METAS)'!AB395</f>
        <v>1</v>
      </c>
      <c r="AC396" s="1405">
        <f>'BASE METAS)'!AC395</f>
        <v>0</v>
      </c>
      <c r="AD396" s="1403">
        <f>'BASE METAS)'!AD395</f>
        <v>0</v>
      </c>
      <c r="AE396" s="1405">
        <f>'BASE METAS)'!AE395</f>
        <v>0</v>
      </c>
      <c r="AF396" s="1403">
        <f>'BASE METAS)'!AF395</f>
        <v>0</v>
      </c>
      <c r="AG396" s="1405">
        <f>'BASE METAS)'!AG395</f>
        <v>0</v>
      </c>
      <c r="AH396" s="1403">
        <f>'BASE METAS)'!AH395</f>
        <v>0</v>
      </c>
      <c r="AI396" s="1405">
        <f>'BASE METAS)'!AI395</f>
        <v>1</v>
      </c>
      <c r="AJ396" s="1403">
        <f>'BASE METAS)'!AJ395</f>
        <v>1</v>
      </c>
      <c r="AK396" s="228">
        <f>'BASE METAS)'!AK395</f>
        <v>1</v>
      </c>
      <c r="AL396" s="1343">
        <f>'BASE METAS)'!AL395</f>
        <v>2</v>
      </c>
      <c r="AM396" s="1419" t="str">
        <f>'BASE METAS)'!AM395</f>
        <v>INTEGRAR EL PROYECTO DE PRESUPUESTO DE INGRESOS Y EGRESOS PARA EL EJERCICIO FISCAL 2014</v>
      </c>
      <c r="AN396" s="1419" t="str">
        <f>'BASE METAS)'!AN395</f>
        <v xml:space="preserve">REFLEJA EL AVANCE EN LA INTEGRACIÓN DEL PRESUPUESTO DE EGRESOS POR CADA DEPENDENCIA MUNICIPAL </v>
      </c>
      <c r="AO396" s="1344" t="str">
        <f>'BASE METAS)'!AU395</f>
        <v>DESEMPEÑO</v>
      </c>
      <c r="AP396" s="1421" t="str">
        <f>'BASE METAS)'!AO395</f>
        <v xml:space="preserve">DEPENDENCIAS CON PRESUPUESTO INTEGRADO </v>
      </c>
      <c r="AQ396" s="1048" t="str">
        <f>'BASE METAS)'!AP395</f>
        <v xml:space="preserve">NÚMERO DE DEPENDENCIAS GENERALES </v>
      </c>
      <c r="AR396" s="1">
        <f>'BASE METAS)'!AQ395</f>
        <v>100</v>
      </c>
      <c r="AS396" s="1265" t="str">
        <f>'BASE METAS)'!AR395</f>
        <v>DOCUMENTO</v>
      </c>
      <c r="AT396" s="1039" t="str">
        <f>'BASE METAS)'!AS395</f>
        <v>EFICIENCIA</v>
      </c>
      <c r="AU396" s="1482">
        <f>'BASE METAS)'!BO395</f>
        <v>0</v>
      </c>
      <c r="AV396" s="1">
        <f>'BASE METAS)'!BQ395</f>
        <v>1</v>
      </c>
      <c r="AW396" s="966" t="e">
        <f>'BASE METAS)'!#REF!</f>
        <v>#REF!</v>
      </c>
      <c r="AX396" s="965" t="e">
        <f>'BASE METAS)'!#REF!</f>
        <v>#REF!</v>
      </c>
      <c r="AY396" s="965" t="e">
        <f>'BASE METAS)'!#REF!</f>
        <v>#REF!</v>
      </c>
      <c r="AZ396" s="965">
        <f>'BASE METAS)'!BU395</f>
        <v>0</v>
      </c>
      <c r="BA396" s="965" t="e">
        <f>'BASE METAS)'!BV395</f>
        <v>#DIV/0!</v>
      </c>
      <c r="BB396" s="965" t="e">
        <f>'BASE METAS)'!#REF!</f>
        <v>#REF!</v>
      </c>
      <c r="BC396" s="965">
        <f>'BASE METAS)'!BX395</f>
        <v>1</v>
      </c>
      <c r="BD396" s="6481">
        <f>'BASE METAS)'!BY395</f>
        <v>0</v>
      </c>
      <c r="BE396" s="962">
        <f>'BASE METAS)'!CG395</f>
        <v>0</v>
      </c>
      <c r="BF396" s="7386">
        <f>'BASE METAS)'!CJ395</f>
        <v>0</v>
      </c>
      <c r="BG396" s="7386"/>
      <c r="BH396" s="967">
        <f>'BASE METAS)'!CL395</f>
        <v>0</v>
      </c>
      <c r="BI396" s="1">
        <f>'BASE METAS)'!CM395</f>
        <v>0</v>
      </c>
      <c r="BJ396" s="1">
        <f>'BASE METAS)'!CN395</f>
        <v>0</v>
      </c>
      <c r="BK396" s="1">
        <f>'BASE METAS)'!CO395</f>
        <v>0</v>
      </c>
      <c r="BL396" s="1">
        <f>'BASE METAS)'!CP395</f>
        <v>0</v>
      </c>
      <c r="BM396" s="1">
        <f>'BASE METAS)'!CQ395</f>
        <v>0</v>
      </c>
      <c r="BN396" s="1">
        <f>'BASE METAS)'!CR395</f>
        <v>0</v>
      </c>
      <c r="BO396" s="1">
        <f>'BASE METAS)'!CS395</f>
        <v>0</v>
      </c>
      <c r="BP396" s="1">
        <f>'BASE METAS)'!CT395</f>
        <v>0</v>
      </c>
      <c r="BQ396" s="1">
        <f>'BASE METAS)'!CU395</f>
        <v>0</v>
      </c>
      <c r="BR396" s="1">
        <f>'BASE METAS)'!CV395</f>
        <v>0</v>
      </c>
      <c r="BS396" s="1">
        <f>'BASE METAS)'!CW395</f>
        <v>0</v>
      </c>
      <c r="BT396" s="1">
        <f>'BASE METAS)'!CX395</f>
        <v>0</v>
      </c>
      <c r="BU396" s="1">
        <f>'BASE METAS)'!FA395</f>
        <v>1</v>
      </c>
      <c r="BV396" s="1">
        <f>'BASE METAS)'!FB395</f>
        <v>0</v>
      </c>
      <c r="BW396" s="1">
        <f>'BASE METAS)'!FC395</f>
        <v>0</v>
      </c>
      <c r="BX396" s="1">
        <f>'BASE METAS)'!FD395</f>
        <v>0</v>
      </c>
      <c r="BY396" s="1">
        <f>'BASE METAS)'!FE395</f>
        <v>0</v>
      </c>
      <c r="BZ396" s="1" t="e">
        <f>'BASE METAS)'!FF395</f>
        <v>#DIV/0!</v>
      </c>
      <c r="CA396" s="1">
        <f>'BASE METAS)'!FG395</f>
        <v>0</v>
      </c>
      <c r="CB396" s="1">
        <f>'BASE METAS)'!FH395</f>
        <v>1</v>
      </c>
      <c r="CC396" s="1">
        <f>'BASE METAS)'!FI395</f>
        <v>0</v>
      </c>
      <c r="CD396" s="1">
        <f>'BASE METAS)'!FJ395</f>
        <v>1</v>
      </c>
      <c r="CE396" s="1">
        <f>'BASE METAS)'!FK395</f>
        <v>0</v>
      </c>
      <c r="CF396" s="1">
        <f>'BASE METAS)'!FL395</f>
        <v>0</v>
      </c>
      <c r="CG396" s="1">
        <f>'BASE METAS)'!FM395</f>
        <v>0</v>
      </c>
    </row>
    <row r="397" spans="1:85" ht="82.5" customHeight="1" x14ac:dyDescent="0.2">
      <c r="A397" s="1">
        <f>'BASE METAS)'!A396</f>
        <v>0</v>
      </c>
      <c r="B397" s="7156"/>
      <c r="C397" s="5685"/>
      <c r="D397" s="5685"/>
      <c r="E397" s="5685"/>
      <c r="F397" s="7104"/>
      <c r="G397" s="7104"/>
      <c r="H397" s="5707"/>
      <c r="I397" s="5707"/>
      <c r="J397" s="5707"/>
      <c r="K397" s="5707"/>
      <c r="L397" s="5707"/>
      <c r="M397" s="5707"/>
      <c r="N397" s="5707"/>
      <c r="O397" s="5707"/>
      <c r="P397" s="5698"/>
      <c r="Q397" s="5698"/>
      <c r="R397" s="5698"/>
      <c r="S397" s="5698"/>
      <c r="T397" s="5698"/>
      <c r="U397" s="7727"/>
      <c r="V397" s="5698"/>
      <c r="W397" s="5695"/>
      <c r="X397" s="7145"/>
      <c r="Y397" s="1399">
        <f>'BASE METAS)'!Y396</f>
        <v>3</v>
      </c>
      <c r="Z397" s="1399" t="str">
        <f>'BASE METAS)'!Z396</f>
        <v>SOLVENTAR LOS PLIEGOS DE OBSERVACIONES DEL OSFEM Y OTROS ORGANOS DE CONTROL</v>
      </c>
      <c r="AA397" s="1204" t="str">
        <f>'BASE METAS)'!AA396</f>
        <v>SOLVENTACIONES</v>
      </c>
      <c r="AB397" s="1425">
        <f>'BASE METAS)'!AB396</f>
        <v>100</v>
      </c>
      <c r="AC397" s="1405">
        <f>'BASE METAS)'!AC396</f>
        <v>25</v>
      </c>
      <c r="AD397" s="1403">
        <f>'BASE METAS)'!AD396</f>
        <v>0.25</v>
      </c>
      <c r="AE397" s="1405">
        <f>'BASE METAS)'!AE396</f>
        <v>25</v>
      </c>
      <c r="AF397" s="1403">
        <f>'BASE METAS)'!AF396</f>
        <v>0.25</v>
      </c>
      <c r="AG397" s="1405">
        <f>'BASE METAS)'!AG396</f>
        <v>25</v>
      </c>
      <c r="AH397" s="1403">
        <f>'BASE METAS)'!AH396</f>
        <v>0.25</v>
      </c>
      <c r="AI397" s="1405">
        <f>'BASE METAS)'!AI396</f>
        <v>25</v>
      </c>
      <c r="AJ397" s="1403">
        <f>'BASE METAS)'!AJ396</f>
        <v>0.25</v>
      </c>
      <c r="AK397" s="228">
        <f>'BASE METAS)'!AK396</f>
        <v>1</v>
      </c>
      <c r="AL397" s="1343">
        <f>'BASE METAS)'!AL396</f>
        <v>3</v>
      </c>
      <c r="AM397" s="1419" t="str">
        <f>'BASE METAS)'!AM396</f>
        <v>SOLVENTACIÓN DE LOS PLIEGOS DE OBSERVACIONES DEL OSFEM, DEL ÓRGANO INTERNO DE CONTROL Y OTRAS INSTANCIAS DE CONTROL O FISCALIZACIÓN</v>
      </c>
      <c r="AN397" s="1419" t="str">
        <f>'BASE METAS)'!AN396</f>
        <v>REFLEJA EL AVANCE EN LA SOLVENTACIÓN DE OBSERVACIONES Y RECOMENDACIONES EMITIDAS POR LOS ORGANOS DE FISCALIZACIÓN Y CONTROL</v>
      </c>
      <c r="AO397" s="1204" t="str">
        <f>'BASE METAS)'!AU396</f>
        <v>DESEMPEÑO</v>
      </c>
      <c r="AP397" s="1048" t="str">
        <f>'BASE METAS)'!AO396</f>
        <v>NÚMERO DE OBSERVACIONES O RECOMENDACIONES SOLVENTADAS Y ATENDIDAS</v>
      </c>
      <c r="AQ397" s="1048" t="str">
        <f>'BASE METAS)'!AP396</f>
        <v xml:space="preserve">     NÚMERO DE OBSERVACIONES Y RECOMENDACIONES RECIBIDAS </v>
      </c>
      <c r="AR397" s="1">
        <f>'BASE METAS)'!AQ396</f>
        <v>100</v>
      </c>
      <c r="AS397" s="1265" t="str">
        <f>'BASE METAS)'!AR396</f>
        <v>SOLVENTACIONES</v>
      </c>
      <c r="AT397" s="1039" t="str">
        <f>'BASE METAS)'!AS396</f>
        <v>EFICIENCIA</v>
      </c>
      <c r="AU397" s="1482">
        <f>'BASE METAS)'!BO396</f>
        <v>0</v>
      </c>
      <c r="AV397" s="1">
        <f>'BASE METAS)'!BQ396</f>
        <v>100</v>
      </c>
      <c r="AW397" s="966">
        <f>'BASE METAS)'!Y393</f>
        <v>4</v>
      </c>
      <c r="AX397" s="965" t="str">
        <f>'BASE METAS)'!Z393</f>
        <v>REVISAR QUE LA DOCUMENTACIÓN SOPORTE DEL EGRESO DE LAS AREAS CUMPLA CON LOS REQUISITOS FISCALES</v>
      </c>
      <c r="AY397" s="965" t="e">
        <f>'BASE METAS)'!#REF!</f>
        <v>#REF!</v>
      </c>
      <c r="AZ397" s="965">
        <f>'BASE METAS)'!BU396</f>
        <v>0</v>
      </c>
      <c r="BA397" s="965">
        <f>'BASE METAS)'!BV396</f>
        <v>1</v>
      </c>
      <c r="BB397" s="965" t="str">
        <f>'BASE METAS)'!AA393</f>
        <v>PORCENTAJE</v>
      </c>
      <c r="BC397" s="965">
        <f>'BASE METAS)'!BX396</f>
        <v>50.333333333333329</v>
      </c>
      <c r="BD397" s="6481"/>
      <c r="BE397" s="962">
        <f>'BASE METAS)'!CG396</f>
        <v>24.666666666666671</v>
      </c>
      <c r="BF397" s="962">
        <f>'BASE METAS)'!CJ396</f>
        <v>0</v>
      </c>
      <c r="BG397" s="962">
        <f>'BASE METAS)'!CK396</f>
        <v>0</v>
      </c>
      <c r="BH397" s="962">
        <f>'BASE METAS)'!CL396</f>
        <v>0</v>
      </c>
      <c r="BI397" s="1">
        <f>'BASE METAS)'!CM396</f>
        <v>0</v>
      </c>
      <c r="BJ397" s="1">
        <f>'BASE METAS)'!CN396</f>
        <v>0</v>
      </c>
      <c r="BK397" s="1">
        <f>'BASE METAS)'!CO396</f>
        <v>0</v>
      </c>
      <c r="BL397" s="1">
        <f>'BASE METAS)'!CP396</f>
        <v>0</v>
      </c>
      <c r="BM397" s="1">
        <f>'BASE METAS)'!CQ396</f>
        <v>0</v>
      </c>
      <c r="BN397" s="1">
        <f>'BASE METAS)'!CR396</f>
        <v>0</v>
      </c>
      <c r="BO397" s="1">
        <f>'BASE METAS)'!CS396</f>
        <v>0</v>
      </c>
      <c r="BP397" s="1">
        <f>'BASE METAS)'!CT396</f>
        <v>0</v>
      </c>
      <c r="BQ397" s="1">
        <f>'BASE METAS)'!CU396</f>
        <v>0</v>
      </c>
      <c r="BR397" s="1">
        <f>'BASE METAS)'!CV396</f>
        <v>0</v>
      </c>
      <c r="BS397" s="1">
        <f>'BASE METAS)'!CW396</f>
        <v>0</v>
      </c>
      <c r="BT397" s="1">
        <f>'BASE METAS)'!CX396</f>
        <v>0</v>
      </c>
      <c r="BU397" s="1">
        <f>'BASE METAS)'!FA396</f>
        <v>100</v>
      </c>
      <c r="BV397" s="1">
        <f>'BASE METAS)'!FB396</f>
        <v>0</v>
      </c>
      <c r="BW397" s="1">
        <f>'BASE METAS)'!FC396</f>
        <v>8</v>
      </c>
      <c r="BX397" s="1">
        <f>'BASE METAS)'!FD396</f>
        <v>8</v>
      </c>
      <c r="BY397" s="1">
        <f>'BASE METAS)'!FE396</f>
        <v>0</v>
      </c>
      <c r="BZ397" s="1">
        <f>'BASE METAS)'!FF396</f>
        <v>1</v>
      </c>
      <c r="CA397" s="1">
        <f>'BASE METAS)'!FG396</f>
        <v>32.666666666666671</v>
      </c>
      <c r="CB397" s="1">
        <f>'BASE METAS)'!FH396</f>
        <v>67.333333333333329</v>
      </c>
      <c r="CC397" s="1">
        <f>'BASE METAS)'!FI396</f>
        <v>0.32666666666666672</v>
      </c>
      <c r="CD397" s="1">
        <f>'BASE METAS)'!FJ396</f>
        <v>100</v>
      </c>
      <c r="CE397" s="1">
        <f>'BASE METAS)'!FK396</f>
        <v>0</v>
      </c>
      <c r="CF397" s="1">
        <f>'BASE METAS)'!FL396</f>
        <v>8</v>
      </c>
      <c r="CG397" s="1">
        <f>'BASE METAS)'!FM396</f>
        <v>8</v>
      </c>
    </row>
    <row r="398" spans="1:85" ht="61.5" customHeight="1" x14ac:dyDescent="0.25">
      <c r="A398" s="1">
        <f>'BASE METAS)'!A397</f>
        <v>0</v>
      </c>
      <c r="B398" s="7156"/>
      <c r="C398" s="5686"/>
      <c r="D398" s="5686"/>
      <c r="E398" s="5686"/>
      <c r="F398" s="7105"/>
      <c r="G398" s="7105"/>
      <c r="H398" s="5708"/>
      <c r="I398" s="5708"/>
      <c r="J398" s="5708"/>
      <c r="K398" s="5708"/>
      <c r="L398" s="5708"/>
      <c r="M398" s="5708"/>
      <c r="N398" s="5708"/>
      <c r="O398" s="5708"/>
      <c r="P398" s="5699"/>
      <c r="Q398" s="5699"/>
      <c r="R398" s="5699"/>
      <c r="S398" s="5699"/>
      <c r="T398" s="5699"/>
      <c r="U398" s="7728"/>
      <c r="V398" s="5699"/>
      <c r="W398" s="5696"/>
      <c r="X398" s="7103"/>
      <c r="Y398" s="1399">
        <f>'BASE METAS)'!Y397</f>
        <v>4</v>
      </c>
      <c r="Z398" s="1399" t="str">
        <f>'BASE METAS)'!Z397</f>
        <v>EVALUAR EL AVANCE EN LA EJECUCIÓN DEL PRESUPUESTO POR PROGRAMAS</v>
      </c>
      <c r="AA398" s="1204" t="str">
        <f>'BASE METAS)'!AA397</f>
        <v>INFORME</v>
      </c>
      <c r="AB398" s="1425">
        <f>'BASE METAS)'!AB397</f>
        <v>12</v>
      </c>
      <c r="AC398" s="1405">
        <f>'BASE METAS)'!AC397</f>
        <v>3</v>
      </c>
      <c r="AD398" s="1403">
        <f>'BASE METAS)'!AD397</f>
        <v>0.25</v>
      </c>
      <c r="AE398" s="1405">
        <f>'BASE METAS)'!AE397</f>
        <v>3</v>
      </c>
      <c r="AF398" s="1403">
        <f>'BASE METAS)'!AF397</f>
        <v>0.25</v>
      </c>
      <c r="AG398" s="1405">
        <f>'BASE METAS)'!AG397</f>
        <v>3</v>
      </c>
      <c r="AH398" s="1403">
        <f>'BASE METAS)'!AH397</f>
        <v>0.25</v>
      </c>
      <c r="AI398" s="1405">
        <f>'BASE METAS)'!AI397</f>
        <v>3</v>
      </c>
      <c r="AJ398" s="1403">
        <f>'BASE METAS)'!AJ397</f>
        <v>0.25</v>
      </c>
      <c r="AK398" s="228">
        <f>'BASE METAS)'!AK397</f>
        <v>1</v>
      </c>
      <c r="AL398" s="1330">
        <f>'BASE METAS)'!AL397</f>
        <v>4</v>
      </c>
      <c r="AM398" s="1438" t="str">
        <f>'BASE METAS)'!AM397</f>
        <v>EVALUACIÓN EN LA EJECUCIÓN DEL PRESUPUESTO</v>
      </c>
      <c r="AN398" s="1438" t="str">
        <f>'BASE METAS)'!AN397</f>
        <v>REFLEJA  EL PORCENTAJE DE AVANCE EN LA EJECUCIÓN DEL PRESUPUESTO DE CADA PROGRAMA</v>
      </c>
      <c r="AO398" s="1338" t="str">
        <f>'BASE METAS)'!AU397</f>
        <v>DESEMPEÑO</v>
      </c>
      <c r="AP398" s="1438" t="str">
        <f>'BASE METAS)'!AO397</f>
        <v>PRESUPUESTO DE EGRESOS EJERCIDO AL MES POR CADA PROGRAMA</v>
      </c>
      <c r="AQ398" s="1438" t="str">
        <f>'BASE METAS)'!AP397</f>
        <v>PRESUPUESTO DE EGRESOS PROGRAMADO AL MES POR CADA PROGRAMA</v>
      </c>
      <c r="AR398" s="1">
        <f>'BASE METAS)'!AQ397</f>
        <v>100</v>
      </c>
      <c r="AS398" s="1265" t="str">
        <f>'BASE METAS)'!AR397</f>
        <v>INFORME</v>
      </c>
      <c r="AT398" s="1039" t="str">
        <f>'BASE METAS)'!AS397</f>
        <v>EFICIENCIA</v>
      </c>
      <c r="AU398" s="1482">
        <f>'BASE METAS)'!BO397</f>
        <v>0</v>
      </c>
      <c r="AV398" s="1">
        <f>'BASE METAS)'!BQ397</f>
        <v>12</v>
      </c>
      <c r="AW398" s="1352" t="e">
        <f>'BASE METAS)'!#REF!</f>
        <v>#REF!</v>
      </c>
      <c r="AX398" s="1352">
        <f>'BASE METAS)'!BS397</f>
        <v>3</v>
      </c>
      <c r="AY398" s="1352">
        <f>'BASE METAS)'!BT397</f>
        <v>3</v>
      </c>
      <c r="AZ398" s="918">
        <f>'BASE METAS)'!BU397</f>
        <v>0</v>
      </c>
      <c r="BA398" s="918">
        <f>'BASE METAS)'!BV397</f>
        <v>1</v>
      </c>
      <c r="BB398" s="1352">
        <f>'BASE METAS)'!BW397</f>
        <v>6</v>
      </c>
      <c r="BC398" s="1352">
        <f>'BASE METAS)'!BX397</f>
        <v>6</v>
      </c>
      <c r="BD398" s="1352">
        <f>'BASE METAS)'!BY397</f>
        <v>0.5</v>
      </c>
      <c r="BE398" s="1352">
        <f>'BASE METAS)'!CG397</f>
        <v>3</v>
      </c>
      <c r="BF398" s="1352">
        <f>'BASE METAS)'!CJ397</f>
        <v>0</v>
      </c>
      <c r="BG398" s="1352">
        <f>'BASE METAS)'!CK397</f>
        <v>0</v>
      </c>
      <c r="BH398" s="1352">
        <f>'BASE METAS)'!CL397</f>
        <v>0</v>
      </c>
      <c r="BI398" s="1">
        <f>'BASE METAS)'!CM397</f>
        <v>0</v>
      </c>
      <c r="BJ398" s="1">
        <f>'BASE METAS)'!CN397</f>
        <v>0</v>
      </c>
      <c r="BK398" s="1">
        <f>'BASE METAS)'!CO397</f>
        <v>0</v>
      </c>
      <c r="BL398" s="1">
        <f>'BASE METAS)'!CP397</f>
        <v>0</v>
      </c>
      <c r="BM398" s="1">
        <f>'BASE METAS)'!CQ397</f>
        <v>0</v>
      </c>
      <c r="BN398" s="1">
        <f>'BASE METAS)'!CR397</f>
        <v>0</v>
      </c>
      <c r="BO398" s="1">
        <f>'BASE METAS)'!CS397</f>
        <v>0</v>
      </c>
      <c r="BP398" s="1">
        <f>'BASE METAS)'!CT397</f>
        <v>0</v>
      </c>
      <c r="BQ398" s="1">
        <f>'BASE METAS)'!CU397</f>
        <v>0</v>
      </c>
      <c r="BR398" s="1">
        <f>'BASE METAS)'!CV397</f>
        <v>0</v>
      </c>
      <c r="BS398" s="1">
        <f>'BASE METAS)'!CW397</f>
        <v>0</v>
      </c>
      <c r="BT398" s="1">
        <f>'BASE METAS)'!CX397</f>
        <v>0</v>
      </c>
      <c r="BU398" s="1">
        <f>'BASE METAS)'!FA397</f>
        <v>12</v>
      </c>
      <c r="BV398" s="1">
        <f>'BASE METAS)'!FB397</f>
        <v>0</v>
      </c>
      <c r="BW398" s="1">
        <f>'BASE METAS)'!FC397</f>
        <v>1</v>
      </c>
      <c r="BX398" s="1">
        <f>'BASE METAS)'!FD397</f>
        <v>1</v>
      </c>
      <c r="BY398" s="1">
        <f>'BASE METAS)'!FE397</f>
        <v>0</v>
      </c>
      <c r="BZ398" s="1">
        <f>'BASE METAS)'!FF397</f>
        <v>1</v>
      </c>
      <c r="CA398" s="1">
        <f>'BASE METAS)'!FG397</f>
        <v>4</v>
      </c>
      <c r="CB398" s="1">
        <f>'BASE METAS)'!FH397</f>
        <v>8</v>
      </c>
      <c r="CC398" s="1">
        <f>'BASE METAS)'!FI397</f>
        <v>0.33333333333333331</v>
      </c>
      <c r="CD398" s="1">
        <f>'BASE METAS)'!FJ397</f>
        <v>12</v>
      </c>
      <c r="CE398" s="1">
        <f>'BASE METAS)'!FK397</f>
        <v>0</v>
      </c>
      <c r="CF398" s="1">
        <f>'BASE METAS)'!FL397</f>
        <v>1</v>
      </c>
      <c r="CG398" s="1">
        <f>'BASE METAS)'!FM397</f>
        <v>1</v>
      </c>
    </row>
    <row r="399" spans="1:85" ht="76.5" customHeight="1" x14ac:dyDescent="0.2">
      <c r="A399" s="1">
        <f>'BASE METAS)'!A398</f>
        <v>60</v>
      </c>
      <c r="B399" s="7156"/>
      <c r="C399" s="5684">
        <f>'BASE METAS)'!C398</f>
        <v>1503</v>
      </c>
      <c r="D399" s="5684">
        <f>'BASE METAS)'!D398</f>
        <v>4</v>
      </c>
      <c r="E399" s="5684" t="str">
        <f>'BASE METAS)'!E398</f>
        <v xml:space="preserve">INFORMACIÓN CATASTRAL </v>
      </c>
      <c r="F399" s="6796" t="str">
        <f>'BASE METAS)'!F398</f>
        <v>L00</v>
      </c>
      <c r="G399" s="6796" t="str">
        <f>'BASE METAS)'!G398</f>
        <v>118</v>
      </c>
      <c r="H399" s="5706" t="str">
        <f>'BASE METAS)'!H398</f>
        <v>05</v>
      </c>
      <c r="I399" s="5706" t="str">
        <f>'BASE METAS)'!I398</f>
        <v>03</v>
      </c>
      <c r="J399" s="5706" t="str">
        <f>'BASE METAS)'!J398</f>
        <v>01</v>
      </c>
      <c r="K399" s="5706" t="str">
        <f>'BASE METAS)'!K398</f>
        <v>03</v>
      </c>
      <c r="L399" s="5706" t="str">
        <f>'BASE METAS)'!L398</f>
        <v>03</v>
      </c>
      <c r="M399" s="5706" t="str">
        <f>'BASE METAS)'!M398</f>
        <v>101</v>
      </c>
      <c r="N399" s="5706" t="str">
        <f>'BASE METAS)'!N398</f>
        <v>Tesorería</v>
      </c>
      <c r="O399" s="5706" t="str">
        <f>'BASE METAS)'!O398</f>
        <v>Catastro Municipal</v>
      </c>
      <c r="P399" s="5697" t="str">
        <f>'BASE METAS)'!P398</f>
        <v>Administración, planeación y control gubernamental</v>
      </c>
      <c r="Q399" s="5697" t="str">
        <f>'BASE METAS)'!Q398</f>
        <v>Planeación y conducción del desarrollo integral del estado</v>
      </c>
      <c r="R399" s="5697" t="str">
        <f>'BASE METAS)'!R398</f>
        <v>Fortalecimiento del sistema integral de planeación del estado</v>
      </c>
      <c r="S399" s="5697" t="str">
        <f>'BASE METAS)'!S398</f>
        <v>Información para la planeación del desarrollo</v>
      </c>
      <c r="T399" s="5706" t="str">
        <f>'BASE METAS)'!T398</f>
        <v>Información catastral</v>
      </c>
      <c r="U399" s="7729" t="str">
        <f>'BASE METAS)'!U398</f>
        <v>EFECTUAR LA ACTUALIZACIÓN DEL REGISTRO GRÁFICO DEL INVENTARIO ANALÍTICO DE BIENES INMUEBLES LOCALIZADOS DENTRO DEL TERRITORIO MUNICIPAL Y SU REPRESENTACIÓN GRÁFICA EN LA CARTOGRAFÍA CATASTRAL, EMPLEANDO LA NORMATIVIDAD Y TÉCNICAS ESTABLECIDAS POR EL IGECEM.
ELABORAR LAS PROPUESTAS DE ACTUALIZACIÓN DE ÁREAS HOMOGÉNEAS, TABLAS DE VALOR Y VALORES UNITARIOS DE SUELO DE LOS INMUEBLES LOCALIZADOS EN EL TERRITORIO MUNICIPAL, APLICANDO LAS NORMAS Y PROCEDIMIENTOS ESTABLECIDOS EN EL MANUAL CASTASTRAL Y SU REGLAMENTO.</v>
      </c>
      <c r="V399" s="5697" t="str">
        <f>'BASE METAS)'!V398</f>
        <v>Gobierno de Resultados</v>
      </c>
      <c r="W399" s="5694">
        <f>'BASE METAS)'!W398</f>
        <v>5531206</v>
      </c>
      <c r="X399" s="7102" t="str">
        <f>'BASE METAS)'!X398</f>
        <v xml:space="preserve">DEPARTAMENTO DE CATASTRO </v>
      </c>
      <c r="Y399" s="1399">
        <f>'BASE METAS)'!Y398</f>
        <v>1</v>
      </c>
      <c r="Z399" s="1400" t="str">
        <f>'BASE METAS)'!Z398</f>
        <v>ACTUALIZAR LOS VALORES CATASTRALES AL REGISTRO ALFANUMERICO DE LOS PREDIOS DE ACUERDO A SUS CARACTERISTICAS TECNICO ADMINISTRATIVAS</v>
      </c>
      <c r="AA399" s="1204" t="str">
        <f>'BASE METAS)'!AA398</f>
        <v>PREDIO</v>
      </c>
      <c r="AB399" s="1428">
        <f>'BASE METAS)'!AB398</f>
        <v>5000</v>
      </c>
      <c r="AC399" s="1429">
        <f>'BASE METAS)'!AC398</f>
        <v>1500</v>
      </c>
      <c r="AD399" s="1403">
        <f>'BASE METAS)'!AD398</f>
        <v>0.3</v>
      </c>
      <c r="AE399" s="1429">
        <f>'BASE METAS)'!AE398</f>
        <v>1750</v>
      </c>
      <c r="AF399" s="1403">
        <f>'BASE METAS)'!AF398</f>
        <v>0.35</v>
      </c>
      <c r="AG399" s="1429">
        <f>'BASE METAS)'!AG398</f>
        <v>920</v>
      </c>
      <c r="AH399" s="1431">
        <f>'BASE METAS)'!AH398</f>
        <v>0.184</v>
      </c>
      <c r="AI399" s="1429">
        <f>'BASE METAS)'!AI398</f>
        <v>750</v>
      </c>
      <c r="AJ399" s="1403">
        <f>'BASE METAS)'!AJ398</f>
        <v>0.15</v>
      </c>
      <c r="AK399" s="613">
        <f>'BASE METAS)'!AK398</f>
        <v>0.98399999999999987</v>
      </c>
      <c r="AL399" s="1407">
        <f>'BASE METAS)'!AL398</f>
        <v>1</v>
      </c>
      <c r="AM399" s="1048" t="str">
        <f>'BASE METAS)'!AM398</f>
        <v xml:space="preserve">COBERTURA EN LA ACTUALIZACIÓN DEL VALOR CATASTRAL DE PREDIOS </v>
      </c>
      <c r="AN399" s="1343">
        <f>'BASE METAS)'!AN398</f>
        <v>0</v>
      </c>
      <c r="AO399" s="1439" t="str">
        <f>'BASE METAS)'!AU398</f>
        <v>DESEMPEÑO</v>
      </c>
      <c r="AP399" s="1440" t="str">
        <f>'BASE METAS)'!AO398</f>
        <v>NÚMERO DE PREDIOS A LOS QUE SE ACTUALIZÓ VALOR CATASTRAL</v>
      </c>
      <c r="AQ399" s="1441" t="str">
        <f>'BASE METAS)'!AP398</f>
        <v xml:space="preserve">NÚMERO DE PREDIOS A LOS QUE SE PROGRAMÓ ACTUALIZAR EL VALOR  </v>
      </c>
      <c r="AR399" s="1">
        <f>'BASE METAS)'!AQ398</f>
        <v>100</v>
      </c>
      <c r="AS399" s="1444" t="str">
        <f>'BASE METAS)'!AR398</f>
        <v>PREDIO</v>
      </c>
      <c r="AT399" s="1444" t="str">
        <f>'BASE METAS)'!AS398</f>
        <v>EFICIENCIA</v>
      </c>
      <c r="AU399" s="1500">
        <f>'BASE METAS)'!BO398</f>
        <v>0</v>
      </c>
      <c r="AV399" s="1">
        <f>'BASE METAS)'!BQ398</f>
        <v>5000</v>
      </c>
      <c r="AW399" s="1352">
        <f>'BASE METAS)'!BR398</f>
        <v>0</v>
      </c>
      <c r="AX399" s="1">
        <f>'BASE METAS)'!BS398</f>
        <v>1750</v>
      </c>
      <c r="AY399" s="1">
        <f>'BASE METAS)'!BT398</f>
        <v>1196</v>
      </c>
      <c r="AZ399" s="1">
        <f>'BASE METAS)'!BU398</f>
        <v>554</v>
      </c>
      <c r="BA399" s="1352">
        <f>'BASE METAS)'!BV398</f>
        <v>0.68342857142857139</v>
      </c>
      <c r="BB399" s="1352">
        <f>'BASE METAS)'!BW398</f>
        <v>2431</v>
      </c>
      <c r="BC399" s="1352">
        <f>'BASE METAS)'!BX398</f>
        <v>2569</v>
      </c>
      <c r="BD399" s="1352">
        <f>'BASE METAS)'!BY398</f>
        <v>0.48620000000000002</v>
      </c>
      <c r="BE399" s="1352">
        <f>'BASE METAS)'!CG398</f>
        <v>1235</v>
      </c>
      <c r="BF399" s="1352">
        <f>'BASE METAS)'!CJ398</f>
        <v>0</v>
      </c>
      <c r="BG399" s="1352">
        <f>'BASE METAS)'!CK398</f>
        <v>0</v>
      </c>
      <c r="BH399" s="1352">
        <f>'BASE METAS)'!CL398</f>
        <v>0</v>
      </c>
      <c r="BI399" s="1">
        <f>'BASE METAS)'!CM398</f>
        <v>0</v>
      </c>
      <c r="BJ399" s="1">
        <f>'BASE METAS)'!CN398</f>
        <v>0</v>
      </c>
      <c r="BK399" s="1">
        <f>'BASE METAS)'!CO398</f>
        <v>0</v>
      </c>
      <c r="BL399" s="1">
        <f>'BASE METAS)'!CP398</f>
        <v>0</v>
      </c>
      <c r="BM399" s="1">
        <f>'BASE METAS)'!CQ398</f>
        <v>0</v>
      </c>
      <c r="BN399" s="1">
        <f>'BASE METAS)'!CR398</f>
        <v>0</v>
      </c>
      <c r="BO399" s="1">
        <f>'BASE METAS)'!CS398</f>
        <v>0</v>
      </c>
      <c r="BP399" s="1">
        <f>'BASE METAS)'!CT398</f>
        <v>0</v>
      </c>
      <c r="BQ399" s="1">
        <f>'BASE METAS)'!CU398</f>
        <v>0</v>
      </c>
      <c r="BR399" s="1">
        <f>'BASE METAS)'!CV398</f>
        <v>0</v>
      </c>
      <c r="BS399" s="1">
        <f>'BASE METAS)'!CW398</f>
        <v>0</v>
      </c>
      <c r="BT399" s="1">
        <f>'BASE METAS)'!CX398</f>
        <v>0</v>
      </c>
      <c r="BU399" s="1">
        <f>'BASE METAS)'!FA398</f>
        <v>5000</v>
      </c>
      <c r="BV399" s="1">
        <f>'BASE METAS)'!FB398</f>
        <v>0</v>
      </c>
      <c r="BW399" s="1">
        <f>'BASE METAS)'!FC398</f>
        <v>461</v>
      </c>
      <c r="BX399" s="1">
        <f>'BASE METAS)'!FD398</f>
        <v>405</v>
      </c>
      <c r="BY399" s="1">
        <f>'BASE METAS)'!FE398</f>
        <v>56</v>
      </c>
      <c r="BZ399" s="1">
        <f>'BASE METAS)'!FF398</f>
        <v>0.87852494577006512</v>
      </c>
      <c r="CA399" s="1">
        <f>'BASE METAS)'!FG398</f>
        <v>1640</v>
      </c>
      <c r="CB399" s="1">
        <f>'BASE METAS)'!FH398</f>
        <v>3360</v>
      </c>
      <c r="CC399" s="1">
        <f>'BASE METAS)'!FI398</f>
        <v>0.32800000000000001</v>
      </c>
      <c r="CD399" s="1">
        <f>'BASE METAS)'!FJ398</f>
        <v>5000</v>
      </c>
      <c r="CE399" s="1">
        <f>'BASE METAS)'!FK398</f>
        <v>0</v>
      </c>
      <c r="CF399" s="1">
        <f>'BASE METAS)'!FL398</f>
        <v>461</v>
      </c>
      <c r="CG399" s="1">
        <f>'BASE METAS)'!FM398</f>
        <v>424</v>
      </c>
    </row>
    <row r="400" spans="1:85" ht="110.25" customHeight="1" x14ac:dyDescent="0.2">
      <c r="A400" s="1">
        <f>'BASE METAS)'!A399</f>
        <v>0</v>
      </c>
      <c r="B400" s="7156"/>
      <c r="C400" s="5686"/>
      <c r="D400" s="6797"/>
      <c r="E400" s="6797"/>
      <c r="F400" s="6797"/>
      <c r="G400" s="6797"/>
      <c r="H400" s="6797"/>
      <c r="I400" s="6797"/>
      <c r="J400" s="6797"/>
      <c r="K400" s="6797"/>
      <c r="L400" s="6797"/>
      <c r="M400" s="6797"/>
      <c r="N400" s="6797"/>
      <c r="O400" s="6797"/>
      <c r="P400" s="6797"/>
      <c r="Q400" s="6797"/>
      <c r="R400" s="6797"/>
      <c r="S400" s="6797"/>
      <c r="T400" s="6797"/>
      <c r="U400" s="7731"/>
      <c r="V400" s="5699"/>
      <c r="W400" s="5696"/>
      <c r="X400" s="7103"/>
      <c r="Y400" s="1399">
        <f>'BASE METAS)'!Y399</f>
        <v>2</v>
      </c>
      <c r="Z400" s="1400" t="str">
        <f>'BASE METAS)'!Z399</f>
        <v>ANALIZAR Y ELABORAR LAS ACCIONES DE VERIFICACION QUE IMPLIQUE UN INCREMENTO, UN DECREMENTO O RATIFICACION DE LOS VALORES UNITARIOS DE SUELO Y CONSTRUCCION PARA ACTUALIZAR LOS VALORES CATASTRALES Y ASI COADYUVAR EN LA RECAUDACION DE LOS IMPUESTOS INMOBILIARIOS</v>
      </c>
      <c r="AA400" s="1204" t="str">
        <f>'BASE METAS)'!AA399</f>
        <v>PREDIO</v>
      </c>
      <c r="AB400" s="1428">
        <f>'BASE METAS)'!AB399</f>
        <v>6000</v>
      </c>
      <c r="AC400" s="1430">
        <f>'BASE METAS)'!AC399</f>
        <v>1000</v>
      </c>
      <c r="AD400" s="1403">
        <f>'BASE METAS)'!AD399</f>
        <v>0.16666666666666666</v>
      </c>
      <c r="AE400" s="1430">
        <f>'BASE METAS)'!AE399</f>
        <v>670</v>
      </c>
      <c r="AF400" s="1403">
        <f>'BASE METAS)'!AF399</f>
        <v>0.11166666666666666</v>
      </c>
      <c r="AG400" s="1430">
        <f>'BASE METAS)'!AG399</f>
        <v>3000</v>
      </c>
      <c r="AH400" s="1403">
        <f>'BASE METAS)'!AH399</f>
        <v>0.5</v>
      </c>
      <c r="AI400" s="1430">
        <f>'BASE METAS)'!AI399</f>
        <v>1350</v>
      </c>
      <c r="AJ400" s="1403">
        <f>'BASE METAS)'!AJ399</f>
        <v>0.22500000000000001</v>
      </c>
      <c r="AK400" s="228">
        <f>'BASE METAS)'!AK399</f>
        <v>1.0033333333333334</v>
      </c>
      <c r="AL400" s="1442">
        <f>'BASE METAS)'!AL399</f>
        <v>2</v>
      </c>
      <c r="AM400" s="1048" t="str">
        <f>'BASE METAS)'!AM399</f>
        <v xml:space="preserve">INCREMENTO DE CONTRIBUYENTES EN EL PADRÓN DE PREDIAL </v>
      </c>
      <c r="AN400" s="1443">
        <f>'BASE METAS)'!AN399</f>
        <v>0</v>
      </c>
      <c r="AO400" s="1439" t="str">
        <f>'BASE METAS)'!AU399</f>
        <v>DESEMPEÑO</v>
      </c>
      <c r="AP400" s="1440" t="str">
        <f>'BASE METAS)'!AO399</f>
        <v>NÚMERO DE PREDIOS REGISTRADOS</v>
      </c>
      <c r="AQ400" s="1440" t="str">
        <f>'BASE METAS)'!AP399</f>
        <v>NÚMERO DE PREDIOS QUE SE PROGRAMÓ PARA REGISTRAR</v>
      </c>
      <c r="AR400" s="1">
        <f>'BASE METAS)'!AQ399</f>
        <v>100</v>
      </c>
      <c r="AS400" s="1444" t="str">
        <f>'BASE METAS)'!AR399</f>
        <v>PREDIO</v>
      </c>
      <c r="AT400" s="1444" t="str">
        <f>'BASE METAS)'!AS399</f>
        <v>EFICIENCIA</v>
      </c>
      <c r="AU400" s="1500">
        <f>'BASE METAS)'!BO399</f>
        <v>0</v>
      </c>
      <c r="AV400" s="1">
        <f>'BASE METAS)'!BQ399</f>
        <v>6000</v>
      </c>
      <c r="AW400" s="1352">
        <f>'BASE METAS)'!AL391</f>
        <v>2</v>
      </c>
      <c r="AX400" s="1">
        <f>'BASE METAS)'!BS399</f>
        <v>670</v>
      </c>
      <c r="AY400" s="1">
        <f>'BASE METAS)'!BT399</f>
        <v>526</v>
      </c>
      <c r="AZ400" s="1">
        <f>'BASE METAS)'!BU399</f>
        <v>144</v>
      </c>
      <c r="BA400" s="1352">
        <f>'BASE METAS)'!BV399</f>
        <v>0.78507462686567164</v>
      </c>
      <c r="BB400" s="1352">
        <f>'BASE METAS)'!BW399</f>
        <v>1661</v>
      </c>
      <c r="BC400" s="1352">
        <f>'BASE METAS)'!BX399</f>
        <v>4339</v>
      </c>
      <c r="BD400" s="1352">
        <f>'BASE METAS)'!BY399</f>
        <v>0.27683333333333332</v>
      </c>
      <c r="BE400" s="1352" t="str">
        <f>'BASE METAS)'!AR391</f>
        <v>PESOS</v>
      </c>
      <c r="BF400" s="1352" t="e">
        <f>'BASE METAS)'!#REF!</f>
        <v>#REF!</v>
      </c>
      <c r="BG400" s="1352" t="str">
        <f>'BASE METAS)'!AS391</f>
        <v>EFICIENCIA</v>
      </c>
      <c r="BH400" s="1352">
        <f>'BASE METAS)'!CL399</f>
        <v>0</v>
      </c>
      <c r="BI400" s="1">
        <f>'BASE METAS)'!CM399</f>
        <v>0</v>
      </c>
      <c r="BJ400" s="1">
        <f>'BASE METAS)'!CN399</f>
        <v>0</v>
      </c>
      <c r="BK400" s="1">
        <f>'BASE METAS)'!CO399</f>
        <v>0</v>
      </c>
      <c r="BL400" s="1">
        <f>'BASE METAS)'!CP399</f>
        <v>0</v>
      </c>
      <c r="BM400" s="1">
        <f>'BASE METAS)'!CQ399</f>
        <v>0</v>
      </c>
      <c r="BN400" s="1">
        <f>'BASE METAS)'!CR399</f>
        <v>0</v>
      </c>
      <c r="BO400" s="1">
        <f>'BASE METAS)'!CS399</f>
        <v>0</v>
      </c>
      <c r="BP400" s="1">
        <f>'BASE METAS)'!CT399</f>
        <v>0</v>
      </c>
      <c r="BQ400" s="1">
        <f>'BASE METAS)'!CU399</f>
        <v>0</v>
      </c>
      <c r="BR400" s="1">
        <f>'BASE METAS)'!CV399</f>
        <v>0</v>
      </c>
      <c r="BS400" s="1">
        <f>'BASE METAS)'!CW399</f>
        <v>0</v>
      </c>
      <c r="BT400" s="1">
        <f>'BASE METAS)'!CX399</f>
        <v>0</v>
      </c>
      <c r="BU400" s="1">
        <f>'BASE METAS)'!FA399</f>
        <v>6000</v>
      </c>
      <c r="BV400" s="1">
        <f>'BASE METAS)'!FB399</f>
        <v>0</v>
      </c>
      <c r="BW400" s="1">
        <f>'BASE METAS)'!FC399</f>
        <v>500</v>
      </c>
      <c r="BX400" s="1">
        <f>'BASE METAS)'!FD399</f>
        <v>196</v>
      </c>
      <c r="BY400" s="1">
        <f>'BASE METAS)'!FE399</f>
        <v>304</v>
      </c>
      <c r="BZ400" s="1">
        <f>'BASE METAS)'!FF399</f>
        <v>0.39200000000000002</v>
      </c>
      <c r="CA400" s="1">
        <f>'BASE METAS)'!FG399</f>
        <v>1331</v>
      </c>
      <c r="CB400" s="1">
        <f>'BASE METAS)'!FH399</f>
        <v>4669</v>
      </c>
      <c r="CC400" s="1">
        <f>'BASE METAS)'!FI399</f>
        <v>0.22183333333333333</v>
      </c>
      <c r="CD400" s="1">
        <f>'BASE METAS)'!FJ399</f>
        <v>6000</v>
      </c>
      <c r="CE400" s="1">
        <f>'BASE METAS)'!FK399</f>
        <v>0</v>
      </c>
      <c r="CF400" s="1">
        <f>'BASE METAS)'!FL399</f>
        <v>170</v>
      </c>
      <c r="CG400" s="1">
        <f>'BASE METAS)'!FM399</f>
        <v>158</v>
      </c>
    </row>
    <row r="401" spans="1:85" ht="45" customHeight="1" x14ac:dyDescent="0.25">
      <c r="A401" s="1">
        <f>'BASE METAS)'!A400</f>
        <v>61</v>
      </c>
      <c r="B401" s="7156"/>
      <c r="C401" s="5684">
        <f>'BASE METAS)'!C400</f>
        <v>1504</v>
      </c>
      <c r="D401" s="5684">
        <f>'BASE METAS)'!D400</f>
        <v>5</v>
      </c>
      <c r="E401" s="5684" t="str">
        <f>'BASE METAS)'!E400</f>
        <v xml:space="preserve">REGISTRO Y CONTROL DE CAJA Y TESORERÍA </v>
      </c>
      <c r="F401" s="6798" t="str">
        <f>'BASE METAS)'!F400</f>
        <v>L00</v>
      </c>
      <c r="G401" s="6798" t="str">
        <f>'BASE METAS)'!G400</f>
        <v>119</v>
      </c>
      <c r="H401" s="5706" t="str">
        <f>'BASE METAS)'!H400</f>
        <v>06</v>
      </c>
      <c r="I401" s="5706" t="str">
        <f>'BASE METAS)'!I400</f>
        <v>01</v>
      </c>
      <c r="J401" s="5706" t="str">
        <f>'BASE METAS)'!J400</f>
        <v>02</v>
      </c>
      <c r="K401" s="5706" t="str">
        <f>'BASE METAS)'!K400</f>
        <v>04</v>
      </c>
      <c r="L401" s="5706" t="str">
        <f>'BASE METAS)'!L400</f>
        <v>01</v>
      </c>
      <c r="M401" s="5706" t="str">
        <f>'BASE METAS)'!M400</f>
        <v>101</v>
      </c>
      <c r="N401" s="5706" t="str">
        <f>'BASE METAS)'!N400</f>
        <v>Tesorería</v>
      </c>
      <c r="O401" s="5706" t="str">
        <f>'BASE METAS)'!O400</f>
        <v>Contabilidad</v>
      </c>
      <c r="P401" s="5697" t="str">
        <f>'BASE METAS)'!P400</f>
        <v>Administración y fortalecimiento de la hacienda pública</v>
      </c>
      <c r="Q401" s="5697" t="str">
        <f>'BASE METAS)'!Q400</f>
        <v>Recaudación y administración de la hacienda pública</v>
      </c>
      <c r="R401" s="5697" t="str">
        <f>'BASE METAS)'!R400</f>
        <v>Fortalecimiento de los ingresos</v>
      </c>
      <c r="S401" s="5706" t="str">
        <f>'BASE METAS)'!S400</f>
        <v>Tesorería</v>
      </c>
      <c r="T401" s="5697" t="str">
        <f>'BASE METAS)'!T400</f>
        <v>Registro y control de caja y tesorería</v>
      </c>
      <c r="U401" s="5697" t="str">
        <f>'BASE METAS)'!U400</f>
        <v>ORIENTAR LOS RECURSOS EN OBRAS Y SERVICIOS QUE ATIENDAN A LA DEMANDA SOCIAL, ASI COMO COADYUVAR A UNA ESTABILIDAD FINANCIERA SÓLIDA.</v>
      </c>
      <c r="V401" s="5697" t="str">
        <f>'BASE METAS)'!V400</f>
        <v>Tlalnepantla 
Solidario</v>
      </c>
      <c r="W401" s="5694">
        <f>'BASE METAS)'!W400</f>
        <v>4652248</v>
      </c>
      <c r="X401" s="7102" t="str">
        <f>'BASE METAS)'!X400</f>
        <v>DEPARTAMENTO DE CUENTA PÚBLICA Y SOLVENTACIONES</v>
      </c>
      <c r="Y401" s="1399">
        <f>'BASE METAS)'!Y400</f>
        <v>1</v>
      </c>
      <c r="Z401" s="1399" t="str">
        <f>'BASE METAS)'!Z400</f>
        <v>CONTROLAR Y REGISTRAR LOS MOVIMIENTOS CONTABLES EN TIEMPO Y FORMA</v>
      </c>
      <c r="AA401" s="1204" t="str">
        <f>'BASE METAS)'!AA400</f>
        <v>POLIZA</v>
      </c>
      <c r="AB401" s="1401">
        <f>'BASE METAS)'!AB400</f>
        <v>22500</v>
      </c>
      <c r="AC401" s="1402">
        <f>'BASE METAS)'!AC400</f>
        <v>5625</v>
      </c>
      <c r="AD401" s="1403">
        <f>'BASE METAS)'!AD400</f>
        <v>0.25</v>
      </c>
      <c r="AE401" s="1402">
        <f>'BASE METAS)'!AE400</f>
        <v>5625</v>
      </c>
      <c r="AF401" s="1403">
        <f>'BASE METAS)'!AF400</f>
        <v>0.25</v>
      </c>
      <c r="AG401" s="1402">
        <f>'BASE METAS)'!AG400</f>
        <v>5625</v>
      </c>
      <c r="AH401" s="1403">
        <f>'BASE METAS)'!AH400</f>
        <v>0.25</v>
      </c>
      <c r="AI401" s="1402">
        <f>'BASE METAS)'!AI400</f>
        <v>5625</v>
      </c>
      <c r="AJ401" s="1403">
        <f>'BASE METAS)'!AJ400</f>
        <v>0.25</v>
      </c>
      <c r="AK401" s="228">
        <f>'BASE METAS)'!AK400</f>
        <v>1</v>
      </c>
      <c r="AL401" s="129">
        <f>'BASE METAS)'!AL400</f>
        <v>1</v>
      </c>
      <c r="AM401" s="1406" t="str">
        <f>'BASE METAS)'!AM400</f>
        <v>REGISTROS CONTABLES</v>
      </c>
      <c r="AN401" s="1418" t="str">
        <f>'BASE METAS)'!AN400</f>
        <v>MIDE EL AVANCE EN EL REGISTRO DE LAS POLIZAS CONTABLES</v>
      </c>
      <c r="AO401" s="1344" t="str">
        <f>'BASE METAS)'!AU400</f>
        <v>DESEMPEÑO</v>
      </c>
      <c r="AP401" s="1418" t="str">
        <f>'BASE METAS)'!AO400</f>
        <v>POLIZAS REGISTRADAS</v>
      </c>
      <c r="AQ401" s="1418" t="str">
        <f>'BASE METAS)'!AP400</f>
        <v>POLIZAS PROGRAMAS AL MES EN QUE SE REPORTA</v>
      </c>
      <c r="AR401" s="1343">
        <f>'BASE METAS)'!AQ400</f>
        <v>100</v>
      </c>
      <c r="AS401" s="1326" t="str">
        <f>'BASE METAS)'!AR400</f>
        <v>POLIZA</v>
      </c>
      <c r="AT401" s="1407" t="str">
        <f>'BASE METAS)'!AS400</f>
        <v>EFICIENCIA</v>
      </c>
      <c r="AU401" s="1501">
        <f>'BASE METAS)'!BO400</f>
        <v>0</v>
      </c>
      <c r="AV401" s="1">
        <f>'BASE METAS)'!BQ400</f>
        <v>22500</v>
      </c>
      <c r="AW401" s="1432">
        <f>'BASE METAS)'!BR392</f>
        <v>0</v>
      </c>
      <c r="AX401" s="962">
        <f>'BASE METAS)'!BS400</f>
        <v>5625</v>
      </c>
      <c r="AY401" s="962">
        <f>'BASE METAS)'!BT400</f>
        <v>4771</v>
      </c>
      <c r="AZ401" s="962">
        <f>'BASE METAS)'!BU400</f>
        <v>854</v>
      </c>
      <c r="BA401" s="1433">
        <f>'BASE METAS)'!BV400</f>
        <v>0.84817777777777781</v>
      </c>
      <c r="BB401" s="1434">
        <f>'BASE METAS)'!BW400</f>
        <v>6213</v>
      </c>
      <c r="BC401" s="1434">
        <f>'BASE METAS)'!BX400</f>
        <v>16287</v>
      </c>
      <c r="BD401" s="1352">
        <f>'BASE METAS)'!BY400</f>
        <v>0.27613333333333334</v>
      </c>
      <c r="BE401" s="1352" t="e">
        <f>'BASE METAS)'!#REF!</f>
        <v>#REF!</v>
      </c>
      <c r="BF401" s="1352" t="e">
        <f>'BASE METAS)'!#REF!</f>
        <v>#REF!</v>
      </c>
      <c r="BG401" s="1352" t="e">
        <f>'BASE METAS)'!#REF!</f>
        <v>#REF!</v>
      </c>
      <c r="BH401" s="1352">
        <f>'BASE METAS)'!CL400</f>
        <v>0</v>
      </c>
      <c r="BI401" s="1">
        <f>'BASE METAS)'!CM400</f>
        <v>0</v>
      </c>
      <c r="BJ401" s="1">
        <f>'BASE METAS)'!CN400</f>
        <v>0</v>
      </c>
      <c r="BK401" s="1">
        <f>'BASE METAS)'!CO400</f>
        <v>0</v>
      </c>
      <c r="BL401" s="1">
        <f>'BASE METAS)'!CP400</f>
        <v>0</v>
      </c>
      <c r="BM401" s="1">
        <f>'BASE METAS)'!CQ400</f>
        <v>0</v>
      </c>
      <c r="BN401" s="1">
        <f>'BASE METAS)'!CR400</f>
        <v>0</v>
      </c>
      <c r="BO401" s="1">
        <f>'BASE METAS)'!CS400</f>
        <v>0</v>
      </c>
      <c r="BP401" s="1">
        <f>'BASE METAS)'!CT400</f>
        <v>0</v>
      </c>
      <c r="BQ401" s="1">
        <f>'BASE METAS)'!CU400</f>
        <v>0</v>
      </c>
      <c r="BR401" s="1">
        <f>'BASE METAS)'!CV400</f>
        <v>0</v>
      </c>
      <c r="BS401" s="1">
        <f>'BASE METAS)'!CW400</f>
        <v>0</v>
      </c>
      <c r="BT401" s="1">
        <f>'BASE METAS)'!CX400</f>
        <v>0</v>
      </c>
      <c r="BU401" s="1">
        <f>'BASE METAS)'!FA400</f>
        <v>22500</v>
      </c>
      <c r="BV401" s="1">
        <f>'BASE METAS)'!FB400</f>
        <v>0</v>
      </c>
      <c r="BW401" s="1">
        <f>'BASE METAS)'!FC400</f>
        <v>1650</v>
      </c>
      <c r="BX401" s="1">
        <f>'BASE METAS)'!FD400</f>
        <v>1642</v>
      </c>
      <c r="BY401" s="1">
        <f>'BASE METAS)'!FE400</f>
        <v>8</v>
      </c>
      <c r="BZ401" s="1">
        <f>'BASE METAS)'!FF400</f>
        <v>0.99515151515151512</v>
      </c>
      <c r="CA401" s="1">
        <f>'BASE METAS)'!FG400</f>
        <v>3084</v>
      </c>
      <c r="CB401" s="1">
        <f>'BASE METAS)'!FH400</f>
        <v>19416</v>
      </c>
      <c r="CC401" s="1">
        <f>'BASE METAS)'!FI400</f>
        <v>0.13706666666666667</v>
      </c>
      <c r="CD401" s="1">
        <f>'BASE METAS)'!FJ400</f>
        <v>22500</v>
      </c>
      <c r="CE401" s="1">
        <f>'BASE METAS)'!FK400</f>
        <v>0</v>
      </c>
      <c r="CF401" s="1">
        <f>'BASE METAS)'!FL400</f>
        <v>1925</v>
      </c>
      <c r="CG401" s="1">
        <f>'BASE METAS)'!FM400</f>
        <v>1652</v>
      </c>
    </row>
    <row r="402" spans="1:85" ht="210" x14ac:dyDescent="0.25">
      <c r="A402" s="1">
        <f>'BASE METAS)'!A401</f>
        <v>0</v>
      </c>
      <c r="B402" s="7156"/>
      <c r="C402" s="5685"/>
      <c r="D402" s="5685"/>
      <c r="E402" s="5685"/>
      <c r="F402" s="6799"/>
      <c r="G402" s="6799"/>
      <c r="H402" s="5707"/>
      <c r="I402" s="5707"/>
      <c r="J402" s="5707"/>
      <c r="K402" s="5707"/>
      <c r="L402" s="5707"/>
      <c r="M402" s="5707"/>
      <c r="N402" s="5707"/>
      <c r="O402" s="5707"/>
      <c r="P402" s="5698"/>
      <c r="Q402" s="5698"/>
      <c r="R402" s="5698"/>
      <c r="S402" s="5707"/>
      <c r="T402" s="5698"/>
      <c r="U402" s="5698"/>
      <c r="V402" s="5698"/>
      <c r="W402" s="5695"/>
      <c r="X402" s="7145"/>
      <c r="Y402" s="1404">
        <f>'BASE METAS)'!Y401</f>
        <v>2</v>
      </c>
      <c r="Z402" s="1399" t="str">
        <f>'BASE METAS)'!Z401</f>
        <v>INTEGRAR Y ENTREGAR OPORTUNAMENTE LOS INFORMES MENSUALES AL OSFEM</v>
      </c>
      <c r="AA402" s="1204" t="str">
        <f>'BASE METAS)'!AA401</f>
        <v>INFORME</v>
      </c>
      <c r="AB402" s="1401">
        <f>'BASE METAS)'!AB401</f>
        <v>12</v>
      </c>
      <c r="AC402" s="1405">
        <f>'BASE METAS)'!AC401</f>
        <v>3</v>
      </c>
      <c r="AD402" s="1403">
        <f>'BASE METAS)'!AD401</f>
        <v>0.25</v>
      </c>
      <c r="AE402" s="1405">
        <f>'BASE METAS)'!AE401</f>
        <v>3</v>
      </c>
      <c r="AF402" s="1403">
        <f>'BASE METAS)'!AF401</f>
        <v>0.25</v>
      </c>
      <c r="AG402" s="1405">
        <f>'BASE METAS)'!AG401</f>
        <v>3</v>
      </c>
      <c r="AH402" s="1403">
        <f>'BASE METAS)'!AH401</f>
        <v>0.25</v>
      </c>
      <c r="AI402" s="1405">
        <f>'BASE METAS)'!AI401</f>
        <v>3</v>
      </c>
      <c r="AJ402" s="1403">
        <f>'BASE METAS)'!AJ401</f>
        <v>0.25</v>
      </c>
      <c r="AK402" s="228">
        <f>'BASE METAS)'!AK401</f>
        <v>1</v>
      </c>
      <c r="AL402" s="129">
        <f>'BASE METAS)'!AL401</f>
        <v>2</v>
      </c>
      <c r="AM402" s="1406" t="str">
        <f>'BASE METAS)'!AM401</f>
        <v xml:space="preserve">INFORMES FINANCIEROS MENSUALES </v>
      </c>
      <c r="AN402" s="1418" t="str">
        <f>'BASE METAS)'!AN401</f>
        <v>MIDE EL AVANCE EN EL NUMERO DE INFORMES FINANCIEROS MENSUALES RENDIDOS AL OSFEM</v>
      </c>
      <c r="AO402" s="1344" t="str">
        <f>'BASE METAS)'!AU401</f>
        <v>DESEMPEÑO</v>
      </c>
      <c r="AP402" s="1418" t="str">
        <f>'BASE METAS)'!AO401</f>
        <v>INFORMES ENTREGADOS EN TIEMPO Y FORMA</v>
      </c>
      <c r="AQ402" s="1418" t="str">
        <f>'BASE METAS)'!AP401</f>
        <v>INFORMES PROGRAMADOS AL MES EN QUE SE REPORTA</v>
      </c>
      <c r="AR402" s="1343">
        <f>'BASE METAS)'!AQ401</f>
        <v>100</v>
      </c>
      <c r="AS402" s="1326" t="str">
        <f>'BASE METAS)'!AR401</f>
        <v>INFORME</v>
      </c>
      <c r="AT402" s="1407" t="str">
        <f>'BASE METAS)'!AS401</f>
        <v>EFICIENCIA</v>
      </c>
      <c r="AU402" s="1501">
        <f>'BASE METAS)'!BO401</f>
        <v>0</v>
      </c>
      <c r="AV402" s="1">
        <f>'BASE METAS)'!BQ401</f>
        <v>12</v>
      </c>
      <c r="AW402" s="1432">
        <f>'BASE METAS)'!BR393</f>
        <v>0</v>
      </c>
      <c r="AX402" s="962">
        <f>'BASE METAS)'!BS401</f>
        <v>3</v>
      </c>
      <c r="AY402" s="962">
        <f>'BASE METAS)'!BT401</f>
        <v>3</v>
      </c>
      <c r="AZ402" s="962">
        <f>'BASE METAS)'!BU401</f>
        <v>0</v>
      </c>
      <c r="BA402" s="1435">
        <f>'BASE METAS)'!BV401</f>
        <v>1</v>
      </c>
      <c r="BB402" s="1434">
        <f>'BASE METAS)'!BW401</f>
        <v>6</v>
      </c>
      <c r="BC402" s="1434">
        <f>'BASE METAS)'!BX401</f>
        <v>6</v>
      </c>
      <c r="BD402" s="1352">
        <f>'BASE METAS)'!BY401</f>
        <v>0.5</v>
      </c>
      <c r="BE402" s="1352">
        <f>'BASE METAS)'!CG401</f>
        <v>3</v>
      </c>
      <c r="BF402" s="1352">
        <f>'BASE METAS)'!CJ401</f>
        <v>0</v>
      </c>
      <c r="BG402" s="1352">
        <f>'BASE METAS)'!CK401</f>
        <v>0</v>
      </c>
      <c r="BH402" s="1352">
        <f>'BASE METAS)'!CL401</f>
        <v>0</v>
      </c>
      <c r="BI402" s="1">
        <f>'BASE METAS)'!CM401</f>
        <v>0</v>
      </c>
      <c r="BJ402" s="1">
        <f>'BASE METAS)'!CN401</f>
        <v>0</v>
      </c>
      <c r="BK402" s="1">
        <f>'BASE METAS)'!CO401</f>
        <v>0</v>
      </c>
      <c r="BL402" s="1">
        <f>'BASE METAS)'!CP401</f>
        <v>0</v>
      </c>
      <c r="BM402" s="1">
        <f>'BASE METAS)'!CQ401</f>
        <v>0</v>
      </c>
      <c r="BN402" s="1">
        <f>'BASE METAS)'!CR401</f>
        <v>0</v>
      </c>
      <c r="BO402" s="1">
        <f>'BASE METAS)'!CS401</f>
        <v>0</v>
      </c>
      <c r="BP402" s="1">
        <f>'BASE METAS)'!CT401</f>
        <v>0</v>
      </c>
      <c r="BQ402" s="1">
        <f>'BASE METAS)'!CU401</f>
        <v>0</v>
      </c>
      <c r="BR402" s="1">
        <f>'BASE METAS)'!CV401</f>
        <v>0</v>
      </c>
      <c r="BS402" s="1">
        <f>'BASE METAS)'!CW401</f>
        <v>0</v>
      </c>
      <c r="BT402" s="1">
        <f>'BASE METAS)'!CX401</f>
        <v>0</v>
      </c>
      <c r="BU402" s="1">
        <f>'BASE METAS)'!FA401</f>
        <v>12</v>
      </c>
      <c r="BV402" s="1">
        <f>'BASE METAS)'!FB401</f>
        <v>0</v>
      </c>
      <c r="BW402" s="1">
        <f>'BASE METAS)'!FC401</f>
        <v>1</v>
      </c>
      <c r="BX402" s="1">
        <f>'BASE METAS)'!FD401</f>
        <v>1</v>
      </c>
      <c r="BY402" s="1">
        <f>'BASE METAS)'!FE401</f>
        <v>0</v>
      </c>
      <c r="BZ402" s="1">
        <f>'BASE METAS)'!FF401</f>
        <v>1</v>
      </c>
      <c r="CA402" s="1">
        <f>'BASE METAS)'!FG401</f>
        <v>4</v>
      </c>
      <c r="CB402" s="1">
        <f>'BASE METAS)'!FH401</f>
        <v>8</v>
      </c>
      <c r="CC402" s="1">
        <f>'BASE METAS)'!FI401</f>
        <v>0.33333333333333331</v>
      </c>
      <c r="CD402" s="1">
        <f>'BASE METAS)'!FJ401</f>
        <v>12</v>
      </c>
      <c r="CE402" s="1">
        <f>'BASE METAS)'!FK401</f>
        <v>0</v>
      </c>
      <c r="CF402" s="1">
        <f>'BASE METAS)'!FL401</f>
        <v>1</v>
      </c>
      <c r="CG402" s="1">
        <f>'BASE METAS)'!FM401</f>
        <v>1</v>
      </c>
    </row>
    <row r="403" spans="1:85" ht="48" customHeight="1" x14ac:dyDescent="0.25">
      <c r="A403" s="1">
        <f>'BASE METAS)'!A402</f>
        <v>0</v>
      </c>
      <c r="B403" s="7156"/>
      <c r="C403" s="5685"/>
      <c r="D403" s="5685"/>
      <c r="E403" s="5685"/>
      <c r="F403" s="6799"/>
      <c r="G403" s="6799"/>
      <c r="H403" s="5707"/>
      <c r="I403" s="5707"/>
      <c r="J403" s="5707"/>
      <c r="K403" s="5707"/>
      <c r="L403" s="5707"/>
      <c r="M403" s="5707"/>
      <c r="N403" s="5707"/>
      <c r="O403" s="5707"/>
      <c r="P403" s="5698"/>
      <c r="Q403" s="5698"/>
      <c r="R403" s="5698"/>
      <c r="S403" s="5707"/>
      <c r="T403" s="5698"/>
      <c r="U403" s="5698"/>
      <c r="V403" s="5698"/>
      <c r="W403" s="5695"/>
      <c r="X403" s="7145"/>
      <c r="Y403" s="1399">
        <f>'BASE METAS)'!Y402</f>
        <v>3</v>
      </c>
      <c r="Z403" s="1399" t="str">
        <f>'BASE METAS)'!Z402</f>
        <v>INTEGRAR Y ENTREGAR OPORTUNAMENTE LA CUENTA PUBLICA ANUAL AL OSFEM</v>
      </c>
      <c r="AA403" s="1204" t="str">
        <f>'BASE METAS)'!AA402</f>
        <v>INFORME</v>
      </c>
      <c r="AB403" s="1401">
        <f>'BASE METAS)'!AB402</f>
        <v>1</v>
      </c>
      <c r="AC403" s="1405">
        <f>'BASE METAS)'!AC402</f>
        <v>1</v>
      </c>
      <c r="AD403" s="1403">
        <f>'BASE METAS)'!AD402</f>
        <v>1</v>
      </c>
      <c r="AE403" s="1405">
        <f>'BASE METAS)'!AE402</f>
        <v>0</v>
      </c>
      <c r="AF403" s="1403">
        <f>'BASE METAS)'!AF402</f>
        <v>0</v>
      </c>
      <c r="AG403" s="1405">
        <f>'BASE METAS)'!AG402</f>
        <v>0</v>
      </c>
      <c r="AH403" s="1403">
        <f>'BASE METAS)'!AH402</f>
        <v>0</v>
      </c>
      <c r="AI403" s="1405">
        <f>'BASE METAS)'!AI402</f>
        <v>0</v>
      </c>
      <c r="AJ403" s="1403">
        <f>'BASE METAS)'!AJ402</f>
        <v>0</v>
      </c>
      <c r="AK403" s="228">
        <f>'BASE METAS)'!AK402</f>
        <v>1</v>
      </c>
      <c r="AL403" s="129">
        <f>'BASE METAS)'!AL402</f>
        <v>3</v>
      </c>
      <c r="AM403" s="1406" t="str">
        <f>'BASE METAS)'!AM402</f>
        <v>CUENTA PUBLICA ANUAL</v>
      </c>
      <c r="AN403" s="1418" t="str">
        <f>'BASE METAS)'!AN402</f>
        <v>MIDE EL AVANCE EN LA ENTREGA DE LA CUENTA PUBLICA DEL EJERCICIO INMEDIATO ANTERIOR</v>
      </c>
      <c r="AO403" s="1344" t="str">
        <f>'BASE METAS)'!AU402</f>
        <v>DESEMPEÑO</v>
      </c>
      <c r="AP403" s="1418" t="str">
        <f>'BASE METAS)'!AO402</f>
        <v>CUENTA PUBLICA ENTREGADA EN TIEMPO Y FORMA</v>
      </c>
      <c r="AQ403" s="1418" t="str">
        <f>'BASE METAS)'!AP402</f>
        <v>CUENTA PUBLICA PROGRAMADA AL MES EN QUE SE REPORTA</v>
      </c>
      <c r="AR403" s="1343">
        <f>'BASE METAS)'!AQ402</f>
        <v>100</v>
      </c>
      <c r="AS403" s="1326" t="str">
        <f>'BASE METAS)'!AR402</f>
        <v>INFORME</v>
      </c>
      <c r="AT403" s="1407" t="str">
        <f>'BASE METAS)'!AS402</f>
        <v>EFICIENCIA</v>
      </c>
      <c r="AU403" s="1501">
        <f>'BASE METAS)'!BO402</f>
        <v>0</v>
      </c>
      <c r="AV403" s="1">
        <f>'BASE METAS)'!BQ402</f>
        <v>1</v>
      </c>
      <c r="AW403" s="1352">
        <f>'BASE METAS)'!BR394</f>
        <v>0</v>
      </c>
      <c r="AX403" s="962">
        <f>'BASE METAS)'!BS402</f>
        <v>0</v>
      </c>
      <c r="AY403" s="962">
        <f>'BASE METAS)'!BT402</f>
        <v>1</v>
      </c>
      <c r="AZ403" s="962">
        <f>'BASE METAS)'!BU402</f>
        <v>-1</v>
      </c>
      <c r="BA403" s="1352" t="e">
        <f>'BASE METAS)'!BV402</f>
        <v>#DIV/0!</v>
      </c>
      <c r="BB403" s="1352">
        <f>'BASE METAS)'!BW402</f>
        <v>1</v>
      </c>
      <c r="BC403" s="1352">
        <f>'BASE METAS)'!BX402</f>
        <v>0</v>
      </c>
      <c r="BD403" s="1352">
        <f>'BASE METAS)'!BY402</f>
        <v>1</v>
      </c>
      <c r="BE403" s="1352">
        <f>'BASE METAS)'!CG402</f>
        <v>0</v>
      </c>
      <c r="BF403" s="1352">
        <f>'BASE METAS)'!CJ402</f>
        <v>0</v>
      </c>
      <c r="BG403" s="1352">
        <f>'BASE METAS)'!CK402</f>
        <v>0</v>
      </c>
      <c r="BH403" s="1352">
        <f>'BASE METAS)'!CL402</f>
        <v>0</v>
      </c>
      <c r="BI403" s="1">
        <f>'BASE METAS)'!CM402</f>
        <v>0</v>
      </c>
      <c r="BJ403" s="1">
        <f>'BASE METAS)'!CN402</f>
        <v>0</v>
      </c>
      <c r="BK403" s="1">
        <f>'BASE METAS)'!CO402</f>
        <v>0</v>
      </c>
      <c r="BL403" s="1">
        <f>'BASE METAS)'!CP402</f>
        <v>0</v>
      </c>
      <c r="BM403" s="1">
        <f>'BASE METAS)'!CQ402</f>
        <v>0</v>
      </c>
      <c r="BN403" s="1">
        <f>'BASE METAS)'!CR402</f>
        <v>0</v>
      </c>
      <c r="BO403" s="1">
        <f>'BASE METAS)'!CS402</f>
        <v>0</v>
      </c>
      <c r="BP403" s="1">
        <f>'BASE METAS)'!CT402</f>
        <v>0</v>
      </c>
      <c r="BQ403" s="1">
        <f>'BASE METAS)'!CU402</f>
        <v>0</v>
      </c>
      <c r="BR403" s="1">
        <f>'BASE METAS)'!CV402</f>
        <v>0</v>
      </c>
      <c r="BS403" s="1">
        <f>'BASE METAS)'!CW402</f>
        <v>0</v>
      </c>
      <c r="BT403" s="1">
        <f>'BASE METAS)'!CX402</f>
        <v>0</v>
      </c>
      <c r="BU403" s="1">
        <f>'BASE METAS)'!FA402</f>
        <v>1</v>
      </c>
      <c r="BV403" s="1">
        <f>'BASE METAS)'!FB402</f>
        <v>0</v>
      </c>
      <c r="BW403" s="1">
        <f>'BASE METAS)'!FC402</f>
        <v>0</v>
      </c>
      <c r="BX403" s="1">
        <f>'BASE METAS)'!FD402</f>
        <v>1</v>
      </c>
      <c r="BY403" s="1">
        <f>'BASE METAS)'!FE402</f>
        <v>-1</v>
      </c>
      <c r="BZ403" s="1" t="e">
        <f>'BASE METAS)'!FF402</f>
        <v>#DIV/0!</v>
      </c>
      <c r="CA403" s="1">
        <f>'BASE METAS)'!FG402</f>
        <v>1</v>
      </c>
      <c r="CB403" s="1">
        <f>'BASE METAS)'!FH402</f>
        <v>0</v>
      </c>
      <c r="CC403" s="1">
        <f>'BASE METAS)'!FI402</f>
        <v>1</v>
      </c>
      <c r="CD403" s="1">
        <f>'BASE METAS)'!FJ402</f>
        <v>1</v>
      </c>
      <c r="CE403" s="1">
        <f>'BASE METAS)'!FK402</f>
        <v>0</v>
      </c>
      <c r="CF403" s="1">
        <f>'BASE METAS)'!FL402</f>
        <v>0</v>
      </c>
      <c r="CG403" s="1">
        <f>'BASE METAS)'!FM402</f>
        <v>0</v>
      </c>
    </row>
    <row r="404" spans="1:85" ht="390" x14ac:dyDescent="0.25">
      <c r="A404" s="1">
        <f>'BASE METAS)'!A403</f>
        <v>0</v>
      </c>
      <c r="B404" s="7156"/>
      <c r="C404" s="5686"/>
      <c r="D404" s="5686"/>
      <c r="E404" s="5686"/>
      <c r="F404" s="6800"/>
      <c r="G404" s="6800"/>
      <c r="H404" s="5708"/>
      <c r="I404" s="5708"/>
      <c r="J404" s="5708"/>
      <c r="K404" s="5708"/>
      <c r="L404" s="5708"/>
      <c r="M404" s="5708"/>
      <c r="N404" s="5708"/>
      <c r="O404" s="5708"/>
      <c r="P404" s="5699"/>
      <c r="Q404" s="5699"/>
      <c r="R404" s="5699"/>
      <c r="S404" s="5708"/>
      <c r="T404" s="5699"/>
      <c r="U404" s="5699"/>
      <c r="V404" s="5699"/>
      <c r="W404" s="5696"/>
      <c r="X404" s="7103"/>
      <c r="Y404" s="1399">
        <f>'BASE METAS)'!Y403</f>
        <v>4</v>
      </c>
      <c r="Z404" s="1399" t="str">
        <f>'BASE METAS)'!Z403</f>
        <v>INTEGRAR Y ENTREGAR OPORTUNAMENTE LOS INFORMES MENSUALES DEL SIAVAMEN A LA DIRECCION GENERAL DE PLANEACION Y GASTO PUBLICO</v>
      </c>
      <c r="AA404" s="1204" t="str">
        <f>'BASE METAS)'!AA403</f>
        <v>INFORME</v>
      </c>
      <c r="AB404" s="1401">
        <f>'BASE METAS)'!AB403</f>
        <v>12</v>
      </c>
      <c r="AC404" s="1405">
        <f>'BASE METAS)'!AC403</f>
        <v>3</v>
      </c>
      <c r="AD404" s="1403">
        <f>'BASE METAS)'!AD403</f>
        <v>0.25</v>
      </c>
      <c r="AE404" s="1405">
        <f>'BASE METAS)'!AE403</f>
        <v>3</v>
      </c>
      <c r="AF404" s="1403">
        <f>'BASE METAS)'!AF403</f>
        <v>0.25</v>
      </c>
      <c r="AG404" s="1405">
        <f>'BASE METAS)'!AG403</f>
        <v>3</v>
      </c>
      <c r="AH404" s="1403">
        <f>'BASE METAS)'!AH403</f>
        <v>0.25</v>
      </c>
      <c r="AI404" s="1405">
        <f>'BASE METAS)'!AI403</f>
        <v>3</v>
      </c>
      <c r="AJ404" s="1403">
        <f>'BASE METAS)'!AJ403</f>
        <v>0.25</v>
      </c>
      <c r="AK404" s="228">
        <f>'BASE METAS)'!AK403</f>
        <v>1</v>
      </c>
      <c r="AL404" s="129">
        <f>'BASE METAS)'!AL403</f>
        <v>4</v>
      </c>
      <c r="AM404" s="1406" t="str">
        <f>'BASE METAS)'!AM403</f>
        <v xml:space="preserve">INFORMES DE AVANCE DEL RAMO 33 </v>
      </c>
      <c r="AN404" s="1418" t="str">
        <f>'BASE METAS)'!AN403</f>
        <v>MIDE EL AVANCE EN EL NUMERO DE INFORMES MENSUALES REGISTRADOS EN EL SIAVAMEN</v>
      </c>
      <c r="AO404" s="1344" t="str">
        <f>'BASE METAS)'!AU403</f>
        <v>DESEMPEÑO</v>
      </c>
      <c r="AP404" s="1418" t="str">
        <f>'BASE METAS)'!AO403</f>
        <v>INFORMES REGISTRADOS EN SIAVAMEN EN TIEMPO Y FORMA</v>
      </c>
      <c r="AQ404" s="1418" t="str">
        <f>'BASE METAS)'!AP403</f>
        <v>INFORMES PROGRAMADOS AL MES EN QUE SE REPORTA</v>
      </c>
      <c r="AR404" s="1343">
        <f>'BASE METAS)'!AQ403</f>
        <v>100</v>
      </c>
      <c r="AS404" s="1326" t="str">
        <f>'BASE METAS)'!AR403</f>
        <v>INFORME</v>
      </c>
      <c r="AT404" s="1407" t="str">
        <f>'BASE METAS)'!AS403</f>
        <v>EFICIENCIA</v>
      </c>
      <c r="AU404" s="1501">
        <f>'BASE METAS)'!BO403</f>
        <v>0</v>
      </c>
      <c r="AV404" s="1">
        <f>'BASE METAS)'!BQ403</f>
        <v>12</v>
      </c>
      <c r="AW404" s="1432">
        <f>'BASE METAS)'!BR395</f>
        <v>0</v>
      </c>
      <c r="AX404" s="967">
        <f>'BASE METAS)'!BS403</f>
        <v>3</v>
      </c>
      <c r="AY404" s="967">
        <f>'BASE METAS)'!BT403</f>
        <v>4</v>
      </c>
      <c r="AZ404" s="967">
        <f>'BASE METAS)'!BU403</f>
        <v>-1</v>
      </c>
      <c r="BA404" s="1435">
        <f>'BASE METAS)'!BV403</f>
        <v>1.3333333333333333</v>
      </c>
      <c r="BB404" s="1434">
        <f>'BASE METAS)'!BW403</f>
        <v>6</v>
      </c>
      <c r="BC404" s="1434">
        <f>'BASE METAS)'!BX403</f>
        <v>6</v>
      </c>
      <c r="BD404" s="1352">
        <f>'BASE METAS)'!BY403</f>
        <v>0.5</v>
      </c>
      <c r="BE404" s="1352">
        <f>'BASE METAS)'!CG403</f>
        <v>2</v>
      </c>
      <c r="BF404" s="1352">
        <f>'BASE METAS)'!CJ403</f>
        <v>0</v>
      </c>
      <c r="BG404" s="1352">
        <f>'BASE METAS)'!CK403</f>
        <v>0</v>
      </c>
      <c r="BH404" s="1352">
        <f>'BASE METAS)'!CL403</f>
        <v>0</v>
      </c>
      <c r="BI404" s="1">
        <f>'BASE METAS)'!CM403</f>
        <v>0</v>
      </c>
      <c r="BJ404" s="1">
        <f>'BASE METAS)'!CN403</f>
        <v>0</v>
      </c>
      <c r="BK404" s="1">
        <f>'BASE METAS)'!CO403</f>
        <v>0</v>
      </c>
      <c r="BL404" s="1">
        <f>'BASE METAS)'!CP403</f>
        <v>0</v>
      </c>
      <c r="BM404" s="1">
        <f>'BASE METAS)'!CQ403</f>
        <v>0</v>
      </c>
      <c r="BN404" s="1">
        <f>'BASE METAS)'!CR403</f>
        <v>0</v>
      </c>
      <c r="BO404" s="1">
        <f>'BASE METAS)'!CS403</f>
        <v>0</v>
      </c>
      <c r="BP404" s="1">
        <f>'BASE METAS)'!CT403</f>
        <v>0</v>
      </c>
      <c r="BQ404" s="1">
        <f>'BASE METAS)'!CU403</f>
        <v>0</v>
      </c>
      <c r="BR404" s="1">
        <f>'BASE METAS)'!CV403</f>
        <v>0</v>
      </c>
      <c r="BS404" s="1">
        <f>'BASE METAS)'!CW403</f>
        <v>0</v>
      </c>
      <c r="BT404" s="1">
        <f>'BASE METAS)'!CX403</f>
        <v>0</v>
      </c>
      <c r="BU404" s="1">
        <f>'BASE METAS)'!FA403</f>
        <v>12</v>
      </c>
      <c r="BV404" s="1">
        <f>'BASE METAS)'!FB403</f>
        <v>0</v>
      </c>
      <c r="BW404" s="1">
        <f>'BASE METAS)'!FC403</f>
        <v>1</v>
      </c>
      <c r="BX404" s="1">
        <f>'BASE METAS)'!FD403</f>
        <v>2</v>
      </c>
      <c r="BY404" s="1">
        <f>'BASE METAS)'!FE403</f>
        <v>-1</v>
      </c>
      <c r="BZ404" s="1">
        <f>'BASE METAS)'!FF403</f>
        <v>2</v>
      </c>
      <c r="CA404" s="1">
        <f>'BASE METAS)'!FG403</f>
        <v>4</v>
      </c>
      <c r="CB404" s="1">
        <f>'BASE METAS)'!FH403</f>
        <v>8</v>
      </c>
      <c r="CC404" s="1">
        <f>'BASE METAS)'!FI403</f>
        <v>0.33333333333333331</v>
      </c>
      <c r="CD404" s="1">
        <f>'BASE METAS)'!FJ403</f>
        <v>12</v>
      </c>
      <c r="CE404" s="1">
        <f>'BASE METAS)'!FK403</f>
        <v>0</v>
      </c>
      <c r="CF404" s="1">
        <f>'BASE METAS)'!FL403</f>
        <v>1</v>
      </c>
      <c r="CG404" s="1">
        <f>'BASE METAS)'!FM403</f>
        <v>1</v>
      </c>
    </row>
    <row r="405" spans="1:85" ht="45" customHeight="1" x14ac:dyDescent="0.2">
      <c r="A405" s="1">
        <f>'BASE METAS)'!A404</f>
        <v>62</v>
      </c>
      <c r="B405" s="7156"/>
      <c r="C405" s="1343">
        <f>'BASE METAS)'!C404</f>
        <v>1505</v>
      </c>
      <c r="D405" s="1343">
        <f>'BASE METAS)'!D404</f>
        <v>6</v>
      </c>
      <c r="E405" s="5684" t="str">
        <f>'BASE METAS)'!E404</f>
        <v xml:space="preserve">REGISTRO Y CONTROL DE CAJA Y TESORERÍA </v>
      </c>
      <c r="F405" s="6798" t="str">
        <f>'BASE METAS)'!F404</f>
        <v>L00</v>
      </c>
      <c r="G405" s="6798" t="str">
        <f>'BASE METAS)'!G404</f>
        <v>139</v>
      </c>
      <c r="H405" s="5706" t="str">
        <f>'BASE METAS)'!H404</f>
        <v>06</v>
      </c>
      <c r="I405" s="5706" t="str">
        <f>'BASE METAS)'!I404</f>
        <v>01</v>
      </c>
      <c r="J405" s="5706" t="str">
        <f>'BASE METAS)'!J404</f>
        <v>02</v>
      </c>
      <c r="K405" s="5706" t="str">
        <f>'BASE METAS)'!K404</f>
        <v>04</v>
      </c>
      <c r="L405" s="5706" t="str">
        <f>'BASE METAS)'!L404</f>
        <v>01</v>
      </c>
      <c r="M405" s="5706" t="str">
        <f>'BASE METAS)'!M404</f>
        <v>101</v>
      </c>
      <c r="N405" s="5706" t="str">
        <f>'BASE METAS)'!N404</f>
        <v>Tesorería</v>
      </c>
      <c r="O405" s="5706" t="str">
        <f>'BASE METAS)'!O404</f>
        <v>Control Social</v>
      </c>
      <c r="P405" s="5697" t="str">
        <f>'BASE METAS)'!P404</f>
        <v>Administración y fortalecimiento de la hacienda pública</v>
      </c>
      <c r="Q405" s="5697" t="str">
        <f>'BASE METAS)'!Q404</f>
        <v>Recaudación y administración de la hacienda pública</v>
      </c>
      <c r="R405" s="5697" t="str">
        <f>'BASE METAS)'!R404</f>
        <v>Fortalecimiento de los ingresos</v>
      </c>
      <c r="S405" s="5706" t="str">
        <f>'BASE METAS)'!S404</f>
        <v>Tesorería</v>
      </c>
      <c r="T405" s="5697" t="str">
        <f>'BASE METAS)'!T404</f>
        <v>Registro y control de caja y tesorería</v>
      </c>
      <c r="U405" s="5697" t="str">
        <f>'BASE METAS)'!U404</f>
        <v>ORIENTAR LOS RECURSOS EN OBRAS Y SERVICIOS QUE ATIENDAN A LA DEMANDA SOCIAL, ASI COMO COADYUVAR A UNA ESTABILIDAD FINANCIERA SÓLIDA.</v>
      </c>
      <c r="V405" s="7106" t="str">
        <f>'BASE METAS)'!V404</f>
        <v>Financiamiento para el Desarrollo</v>
      </c>
      <c r="W405" s="5694">
        <f>'BASE METAS)'!W404</f>
        <v>39404391</v>
      </c>
      <c r="X405" s="7102" t="str">
        <f>'BASE METAS)'!X404</f>
        <v>TESORERÍA MUNICIPAL</v>
      </c>
      <c r="Y405" s="1385">
        <f>'BASE METAS)'!Y404</f>
        <v>1</v>
      </c>
      <c r="Z405" s="1386" t="str">
        <f>'BASE METAS)'!Z404</f>
        <v>EJERCER EL GASTO CORRIENTE CONFORME AL PRESUPUESTO AUTORIZADO Y MODIFICADO</v>
      </c>
      <c r="AA405" s="1387" t="str">
        <f>'BASE METAS)'!AA404</f>
        <v>PESOS</v>
      </c>
      <c r="AB405" s="1387">
        <f>'BASE METAS)'!AB404</f>
        <v>1980074227.2920001</v>
      </c>
      <c r="AC405" s="1410">
        <f>'BASE METAS)'!AC404</f>
        <v>563966364.06166673</v>
      </c>
      <c r="AD405" s="1403">
        <f>'BASE METAS)'!AD404</f>
        <v>0.28482081948663179</v>
      </c>
      <c r="AE405" s="1410">
        <f>'BASE METAS)'!AE404</f>
        <v>425223843.29166663</v>
      </c>
      <c r="AF405" s="1403">
        <f>'BASE METAS)'!AF404</f>
        <v>0.21475146609691173</v>
      </c>
      <c r="AG405" s="1410">
        <f>'BASE METAS)'!AG404</f>
        <v>398189429.05666667</v>
      </c>
      <c r="AH405" s="1403">
        <f>'BASE METAS)'!AH404</f>
        <v>0.20109823337342292</v>
      </c>
      <c r="AI405" s="1410">
        <f>'BASE METAS)'!AI404</f>
        <v>592694590.88199997</v>
      </c>
      <c r="AJ405" s="1403">
        <f>'BASE METAS)'!AJ404</f>
        <v>0.29932948104303353</v>
      </c>
      <c r="AK405" s="228">
        <f>'BASE METAS)'!AK404</f>
        <v>1</v>
      </c>
      <c r="AL405" s="934">
        <f>'BASE METAS)'!AL404</f>
        <v>5</v>
      </c>
      <c r="AM405" s="1" t="str">
        <f>'BASE METAS)'!AM404</f>
        <v xml:space="preserve">EFICIENCIA EN CUENTA CORRIENTE </v>
      </c>
      <c r="AN405" s="1" t="str">
        <f>'BASE METAS)'!AN404</f>
        <v>CONSIDERA EL PORCENTAJE QUE REPRESENTA LAS ASIGNACIONES DE LOS CAPITULOS DE SERVICIOS PERSONALES, MATERIALES Y SUMINISTROS Y SERVICIOS GENERALES CON RESPECTO A LOS INGRESOS TOTALES</v>
      </c>
      <c r="AO405" s="1" t="str">
        <f>'BASE METAS)'!AU404</f>
        <v>DESEMPEÑO</v>
      </c>
      <c r="AP405" s="1" t="str">
        <f>'BASE METAS)'!AO404</f>
        <v>TOTAL DE INGRESOS - GASTO CORRIENTE</v>
      </c>
      <c r="AQ405" s="1" t="str">
        <f>'BASE METAS)'!AP404</f>
        <v>TOTAL DE INGRESOS</v>
      </c>
      <c r="AR405" s="1389">
        <f>'BASE METAS)'!AQ404</f>
        <v>100</v>
      </c>
      <c r="AS405" s="1390" t="str">
        <f>'BASE METAS)'!AR404</f>
        <v>PESOS</v>
      </c>
      <c r="AT405" s="1391" t="str">
        <f>'BASE METAS)'!AS404</f>
        <v>EFICIENCIA</v>
      </c>
      <c r="AU405" s="1501">
        <f>'BASE METAS)'!BO404</f>
        <v>5.6666672229766846E-2</v>
      </c>
      <c r="AV405" s="1">
        <f>'BASE METAS)'!BQ404</f>
        <v>1980074227.2920001</v>
      </c>
      <c r="AW405" s="1436">
        <f>'BASE METAS)'!BR396</f>
        <v>0</v>
      </c>
      <c r="AX405" s="967">
        <f>'BASE METAS)'!BS404</f>
        <v>425223843.33000004</v>
      </c>
      <c r="AY405" s="967">
        <f>'BASE METAS)'!BT404</f>
        <v>442749069</v>
      </c>
      <c r="AZ405" s="967">
        <f>'BASE METAS)'!BU404</f>
        <v>-17525225.669999957</v>
      </c>
      <c r="BA405" s="1435">
        <f>'BASE METAS)'!BV404</f>
        <v>1.0412141180342969</v>
      </c>
      <c r="BB405" s="1437">
        <f>'BASE METAS)'!BW404</f>
        <v>867810551</v>
      </c>
      <c r="BC405" s="1437">
        <f>'BASE METAS)'!BX404</f>
        <v>1112263676.2920001</v>
      </c>
      <c r="BD405" s="1352">
        <f>'BASE METAS)'!BY404</f>
        <v>0.43827172690734922</v>
      </c>
      <c r="BE405" s="1352">
        <f>'BASE METAS)'!CG404</f>
        <v>425061482</v>
      </c>
      <c r="BF405" s="1352">
        <f>'BASE METAS)'!CJ404</f>
        <v>2957790.42</v>
      </c>
      <c r="BG405" s="1352">
        <f>'BASE METAS)'!CK404</f>
        <v>0</v>
      </c>
      <c r="BH405" s="1352">
        <f>'BASE METAS)'!CL404</f>
        <v>0</v>
      </c>
      <c r="BI405" s="1">
        <f>'BASE METAS)'!CM404</f>
        <v>0</v>
      </c>
      <c r="BJ405" s="1">
        <f>'BASE METAS)'!CN404</f>
        <v>0</v>
      </c>
      <c r="BK405" s="1">
        <f>'BASE METAS)'!CO404</f>
        <v>0</v>
      </c>
      <c r="BL405" s="1">
        <f>'BASE METAS)'!CP404</f>
        <v>0</v>
      </c>
      <c r="BM405" s="1">
        <f>'BASE METAS)'!CQ404</f>
        <v>0</v>
      </c>
      <c r="BN405" s="1">
        <f>'BASE METAS)'!CR404</f>
        <v>0</v>
      </c>
      <c r="BO405" s="1">
        <f>'BASE METAS)'!CS404</f>
        <v>0</v>
      </c>
      <c r="BP405" s="1">
        <f>'BASE METAS)'!CT404</f>
        <v>0</v>
      </c>
      <c r="BQ405" s="1">
        <f>'BASE METAS)'!CU404</f>
        <v>0</v>
      </c>
      <c r="BR405" s="1">
        <f>'BASE METAS)'!CV404</f>
        <v>0</v>
      </c>
      <c r="BS405" s="1">
        <f>'BASE METAS)'!CW404</f>
        <v>0</v>
      </c>
      <c r="BT405" s="1">
        <f>'BASE METAS)'!CX404</f>
        <v>0</v>
      </c>
      <c r="BU405" s="1">
        <f>'BASE METAS)'!FA404</f>
        <v>1980074227.29</v>
      </c>
      <c r="BV405" s="1">
        <f>'BASE METAS)'!FB404</f>
        <v>0</v>
      </c>
      <c r="BW405" s="1">
        <f>'BASE METAS)'!FC404</f>
        <v>151903164.33000001</v>
      </c>
      <c r="BX405" s="1">
        <f>'BASE METAS)'!FD404</f>
        <v>179246412</v>
      </c>
      <c r="BY405" s="1">
        <f>'BASE METAS)'!FE404</f>
        <v>-27343247.669999987</v>
      </c>
      <c r="BZ405" s="1">
        <f>'BASE METAS)'!FF404</f>
        <v>1.1800044639662575</v>
      </c>
      <c r="CA405" s="1">
        <f>'BASE METAS)'!FG404</f>
        <v>604307894</v>
      </c>
      <c r="CB405" s="1">
        <f>'BASE METAS)'!FH404</f>
        <v>1375766333.29</v>
      </c>
      <c r="CC405" s="1">
        <f>'BASE METAS)'!FI404</f>
        <v>0.30519456577497972</v>
      </c>
      <c r="CD405" s="1">
        <f>'BASE METAS)'!FJ404</f>
        <v>1980074227.29</v>
      </c>
      <c r="CE405" s="1">
        <f>'BASE METAS)'!FK404</f>
        <v>0</v>
      </c>
      <c r="CF405" s="1">
        <f>'BASE METAS)'!FL404</f>
        <v>135468459</v>
      </c>
      <c r="CG405" s="1">
        <f>'BASE METAS)'!FM404</f>
        <v>152762370</v>
      </c>
    </row>
    <row r="406" spans="1:85" ht="15" customHeight="1" x14ac:dyDescent="0.25">
      <c r="A406" s="1">
        <f>'BASE METAS)'!A405</f>
        <v>0</v>
      </c>
      <c r="B406" s="7156"/>
      <c r="C406" s="1343">
        <f>'BASE METAS)'!C405</f>
        <v>0</v>
      </c>
      <c r="D406" s="1343">
        <f>'BASE METAS)'!D405</f>
        <v>0</v>
      </c>
      <c r="E406" s="5685"/>
      <c r="F406" s="6799"/>
      <c r="G406" s="6799"/>
      <c r="H406" s="5707"/>
      <c r="I406" s="5707"/>
      <c r="J406" s="5707"/>
      <c r="K406" s="5707"/>
      <c r="L406" s="5707"/>
      <c r="M406" s="5707"/>
      <c r="N406" s="5707"/>
      <c r="O406" s="5707"/>
      <c r="P406" s="5698"/>
      <c r="Q406" s="5698"/>
      <c r="R406" s="5698"/>
      <c r="S406" s="5707"/>
      <c r="T406" s="5698"/>
      <c r="U406" s="5698"/>
      <c r="V406" s="7107"/>
      <c r="W406" s="5695"/>
      <c r="X406" s="7145"/>
      <c r="Y406" s="1411">
        <f>'BASE METAS)'!Y405</f>
        <v>2</v>
      </c>
      <c r="Z406" s="1386" t="str">
        <f>'BASE METAS)'!Z405</f>
        <v>REGISTRAR EL GASTO DE INVERSIÓN PRESUPUESTADO</v>
      </c>
      <c r="AA406" s="1387" t="str">
        <f>'BASE METAS)'!AA405</f>
        <v>PESOS</v>
      </c>
      <c r="AB406" s="1387">
        <f>'BASE METAS)'!AB405</f>
        <v>732403090.57000005</v>
      </c>
      <c r="AC406" s="1395">
        <f>'BASE METAS)'!AC405</f>
        <v>261304383.79000002</v>
      </c>
      <c r="AD406" s="1403">
        <f>'BASE METAS)'!AD405</f>
        <v>0.35677673559055745</v>
      </c>
      <c r="AE406" s="1395">
        <f>'BASE METAS)'!AE405</f>
        <v>279834143.58000004</v>
      </c>
      <c r="AF406" s="1403">
        <f>'BASE METAS)'!AF405</f>
        <v>0.38207668315847265</v>
      </c>
      <c r="AG406" s="1395">
        <f>'BASE METAS)'!AG405</f>
        <v>152238371.39999998</v>
      </c>
      <c r="AH406" s="1403">
        <f>'BASE METAS)'!AH405</f>
        <v>0.20786145410926507</v>
      </c>
      <c r="AI406" s="1395">
        <f>'BASE METAS)'!AI405</f>
        <v>39026191.799999997</v>
      </c>
      <c r="AJ406" s="1403">
        <f>'BASE METAS)'!AJ405</f>
        <v>5.3285127141704809E-2</v>
      </c>
      <c r="AK406" s="228">
        <f>'BASE METAS)'!AK405</f>
        <v>1</v>
      </c>
      <c r="AL406" s="934">
        <f>'BASE METAS)'!AL405</f>
        <v>6</v>
      </c>
      <c r="AM406" s="1" t="str">
        <f>'BASE METAS)'!AM405</f>
        <v xml:space="preserve">EFICIENCIA EN EL REGISTRO DEL GASTO DE INVERSION </v>
      </c>
      <c r="AN406" s="1" t="str">
        <f>'BASE METAS)'!AN405</f>
        <v>MIDE EL AVANCE EN EL REGISTRO DEL GASTO DE INVERSION, RESPECTO AL PRESUPUESTADO</v>
      </c>
      <c r="AO406" s="1" t="str">
        <f>'BASE METAS)'!AU405</f>
        <v>DESEMPEÑO</v>
      </c>
      <c r="AP406" s="1" t="str">
        <f>'BASE METAS)'!AO405</f>
        <v>TOTAL DE GASTO DE INVERSIÓN REGISTRADO</v>
      </c>
      <c r="AQ406" s="1" t="str">
        <f>'BASE METAS)'!AP405</f>
        <v>TOTAL DE GASTO DE INVERSIÓN PRESUPÚESTADO</v>
      </c>
      <c r="AR406" s="1394">
        <f>'BASE METAS)'!AQ405</f>
        <v>100</v>
      </c>
      <c r="AS406" s="1393" t="str">
        <f>'BASE METAS)'!AR405</f>
        <v>PESOS</v>
      </c>
      <c r="AT406" s="1392" t="str">
        <f>'BASE METAS)'!AS405</f>
        <v>EFICIENCIA</v>
      </c>
      <c r="AU406" s="1500">
        <f>'BASE METAS)'!BO405</f>
        <v>0.39999997615814209</v>
      </c>
      <c r="AV406" s="1">
        <f>'BASE METAS)'!BQ405</f>
        <v>732403090.57000005</v>
      </c>
      <c r="AW406" s="1432">
        <f>'BASE METAS)'!AL392</f>
        <v>3</v>
      </c>
      <c r="AX406" s="7386">
        <f>'BASE METAS)'!BS405</f>
        <v>279834143.57999998</v>
      </c>
      <c r="AY406" s="7386"/>
      <c r="AZ406" s="967">
        <f>'BASE METAS)'!BU405</f>
        <v>179082081.57999998</v>
      </c>
      <c r="BA406" s="1435">
        <f>'BASE METAS)'!BV405</f>
        <v>0.3600420617407491</v>
      </c>
      <c r="BB406" s="1434">
        <f>'BASE METAS)'!BW405</f>
        <v>114951257</v>
      </c>
      <c r="BC406" s="1434">
        <f>'BASE METAS)'!BX405</f>
        <v>617451833.57000005</v>
      </c>
      <c r="BD406" s="1352">
        <f>'BASE METAS)'!BY405</f>
        <v>0.15695080820936738</v>
      </c>
      <c r="BE406" s="1352" t="str">
        <f>'BASE METAS)'!AR392</f>
        <v>PESOS</v>
      </c>
      <c r="BF406" s="1352" t="e">
        <f>'BASE METAS)'!#REF!</f>
        <v>#REF!</v>
      </c>
      <c r="BG406" s="1352" t="str">
        <f>'BASE METAS)'!AS392</f>
        <v>EFICIENCIA</v>
      </c>
      <c r="BH406" s="1352">
        <f>'BASE METAS)'!CL405</f>
        <v>0</v>
      </c>
      <c r="BI406" s="1">
        <f>'BASE METAS)'!CM405</f>
        <v>0</v>
      </c>
      <c r="BJ406" s="1">
        <f>'BASE METAS)'!CN405</f>
        <v>0</v>
      </c>
      <c r="BK406" s="1">
        <f>'BASE METAS)'!CO405</f>
        <v>0</v>
      </c>
      <c r="BL406" s="1">
        <f>'BASE METAS)'!CP405</f>
        <v>0</v>
      </c>
      <c r="BM406" s="1">
        <f>'BASE METAS)'!CQ405</f>
        <v>0</v>
      </c>
      <c r="BN406" s="1">
        <f>'BASE METAS)'!CR405</f>
        <v>0</v>
      </c>
      <c r="BO406" s="1">
        <f>'BASE METAS)'!CS405</f>
        <v>0</v>
      </c>
      <c r="BP406" s="1">
        <f>'BASE METAS)'!CT405</f>
        <v>0</v>
      </c>
      <c r="BQ406" s="1">
        <f>'BASE METAS)'!CU405</f>
        <v>0</v>
      </c>
      <c r="BR406" s="1">
        <f>'BASE METAS)'!CV405</f>
        <v>0</v>
      </c>
      <c r="BS406" s="1">
        <f>'BASE METAS)'!CW405</f>
        <v>0</v>
      </c>
      <c r="BT406" s="1">
        <f>'BASE METAS)'!CX405</f>
        <v>0</v>
      </c>
      <c r="BU406" s="1">
        <f>'BASE METAS)'!FA405</f>
        <v>732403090.57000005</v>
      </c>
      <c r="BV406" s="1">
        <f>'BASE METAS)'!FB405</f>
        <v>0</v>
      </c>
      <c r="BW406" s="1">
        <f>'BASE METAS)'!FC405</f>
        <v>86774881.579999998</v>
      </c>
      <c r="BX406" s="1">
        <f>'BASE METAS)'!FD405</f>
        <v>34716375</v>
      </c>
      <c r="BY406" s="1">
        <f>'BASE METAS)'!FE405</f>
        <v>52058506.579999998</v>
      </c>
      <c r="BZ406" s="1">
        <f>'BASE METAS)'!FF405</f>
        <v>0.40007401183249186</v>
      </c>
      <c r="CA406" s="1">
        <f>'BASE METAS)'!FG405</f>
        <v>48915570</v>
      </c>
      <c r="CB406" s="1">
        <f>'BASE METAS)'!FH405</f>
        <v>683487520.57000005</v>
      </c>
      <c r="CC406" s="1">
        <f>'BASE METAS)'!FI405</f>
        <v>6.6787771146529382E-2</v>
      </c>
      <c r="CD406" s="1">
        <f>'BASE METAS)'!FJ405</f>
        <v>732403090.57000005</v>
      </c>
      <c r="CE406" s="1">
        <f>'BASE METAS)'!FK405</f>
        <v>0</v>
      </c>
      <c r="CF406" s="1">
        <f>'BASE METAS)'!FL405</f>
        <v>119564397</v>
      </c>
      <c r="CG406" s="1">
        <f>'BASE METAS)'!FM405</f>
        <v>29125857</v>
      </c>
    </row>
    <row r="407" spans="1:85" ht="165" x14ac:dyDescent="0.2">
      <c r="A407" s="1">
        <f>'BASE METAS)'!A406</f>
        <v>0</v>
      </c>
      <c r="B407" s="7156"/>
      <c r="C407" s="1343">
        <f>'BASE METAS)'!C406</f>
        <v>0</v>
      </c>
      <c r="D407" s="1343">
        <f>'BASE METAS)'!D406</f>
        <v>0</v>
      </c>
      <c r="E407" s="5686"/>
      <c r="F407" s="6800"/>
      <c r="G407" s="6800"/>
      <c r="H407" s="5708"/>
      <c r="I407" s="5708"/>
      <c r="J407" s="5708"/>
      <c r="K407" s="5708"/>
      <c r="L407" s="5708"/>
      <c r="M407" s="5708"/>
      <c r="N407" s="5708"/>
      <c r="O407" s="5708"/>
      <c r="P407" s="5699"/>
      <c r="Q407" s="5699"/>
      <c r="R407" s="5699"/>
      <c r="S407" s="5708"/>
      <c r="T407" s="5699"/>
      <c r="U407" s="5699"/>
      <c r="V407" s="7108"/>
      <c r="W407" s="5696"/>
      <c r="X407" s="7103"/>
      <c r="Y407" s="1385">
        <f>'BASE METAS)'!Y406</f>
        <v>3</v>
      </c>
      <c r="Z407" s="1386" t="str">
        <f>'BASE METAS)'!Z406</f>
        <v>TRAMITAR LAS AFECTACIONES PRESUPUESTARIAS EN TIEMPO Y FORMA</v>
      </c>
      <c r="AA407" s="1387" t="str">
        <f>'BASE METAS)'!AA406</f>
        <v>PORCENTAJE</v>
      </c>
      <c r="AB407" s="1388">
        <f>'BASE METAS)'!AB406</f>
        <v>100</v>
      </c>
      <c r="AC407" s="1395">
        <f>'BASE METAS)'!AC406</f>
        <v>25</v>
      </c>
      <c r="AD407" s="1403">
        <f>'BASE METAS)'!AD406</f>
        <v>0.25</v>
      </c>
      <c r="AE407" s="1395">
        <f>'BASE METAS)'!AE406</f>
        <v>25</v>
      </c>
      <c r="AF407" s="1403">
        <f>'BASE METAS)'!AF406</f>
        <v>0.25</v>
      </c>
      <c r="AG407" s="1395">
        <f>'BASE METAS)'!AG406</f>
        <v>25</v>
      </c>
      <c r="AH407" s="1403">
        <f>'BASE METAS)'!AH406</f>
        <v>0.25</v>
      </c>
      <c r="AI407" s="1395">
        <f>'BASE METAS)'!AI406</f>
        <v>25</v>
      </c>
      <c r="AJ407" s="1403">
        <f>'BASE METAS)'!AJ406</f>
        <v>0.25</v>
      </c>
      <c r="AK407" s="228">
        <f>'BASE METAS)'!AK406</f>
        <v>1</v>
      </c>
      <c r="AL407" s="934">
        <f>'BASE METAS)'!AL406</f>
        <v>7</v>
      </c>
      <c r="AM407" s="1" t="str">
        <f>'BASE METAS)'!AM406</f>
        <v xml:space="preserve">EFICIENCIA EN LA TRAMITACIÓN DE AFECTACIONES PRESUPUESTARIAS </v>
      </c>
      <c r="AN407" s="1" t="str">
        <f>'BASE METAS)'!AN406</f>
        <v xml:space="preserve">CONSIDERA EL PORCENTAJE DE AVANCE EN LA TRAMITACION DE AFECTACIONES PRESUPUESTARIAS SOLICITADAS POR LAS AREAS DE LA ADMINISTRACION PUBLICA MUNICIPAL </v>
      </c>
      <c r="AO407" s="1" t="str">
        <f>'BASE METAS)'!AU406</f>
        <v>DESEMPEÑO</v>
      </c>
      <c r="AP407" s="1" t="str">
        <f>'BASE METAS)'!AO406</f>
        <v xml:space="preserve">AFECTACIONES PRESUPUESTARIAS SOLICITADAS </v>
      </c>
      <c r="AQ407" s="1" t="str">
        <f>'BASE METAS)'!AP406</f>
        <v xml:space="preserve">AFECTACIONES PRESUPUESTARIAS APROBADAS </v>
      </c>
      <c r="AR407" s="1">
        <f>'BASE METAS)'!AQ406</f>
        <v>100</v>
      </c>
      <c r="AS407" s="1" t="str">
        <f>'BASE METAS)'!AR406</f>
        <v>PORCENTAJE</v>
      </c>
      <c r="AT407" s="1" t="str">
        <f>'BASE METAS)'!AS406</f>
        <v>EFICIENCIA</v>
      </c>
      <c r="AU407" s="1479">
        <f>'BASE METAS)'!BO406</f>
        <v>0</v>
      </c>
      <c r="AV407" s="1">
        <f>'BASE METAS)'!BQ406</f>
        <v>100</v>
      </c>
      <c r="AW407" s="1436">
        <f>'BASE METAS)'!BR406</f>
        <v>0</v>
      </c>
      <c r="AX407" s="7386">
        <f>'BASE METAS)'!BS406</f>
        <v>25</v>
      </c>
      <c r="AY407" s="7386"/>
      <c r="AZ407" s="967">
        <f>'BASE METAS)'!BU406</f>
        <v>0</v>
      </c>
      <c r="BA407" s="1435">
        <f>'BASE METAS)'!BV406</f>
        <v>1</v>
      </c>
      <c r="BB407" s="1437">
        <f>'BASE METAS)'!BW406</f>
        <v>50</v>
      </c>
      <c r="BC407" s="1437">
        <f>'BASE METAS)'!BX406</f>
        <v>50</v>
      </c>
      <c r="BD407" s="1352">
        <f>'BASE METAS)'!BY406</f>
        <v>0.5</v>
      </c>
      <c r="BE407" s="1352">
        <f>'BASE METAS)'!CG406</f>
        <v>25</v>
      </c>
      <c r="BF407" s="1352">
        <f>'BASE METAS)'!CJ406</f>
        <v>0</v>
      </c>
      <c r="BG407" s="1352">
        <f>'BASE METAS)'!CK406</f>
        <v>0</v>
      </c>
      <c r="BH407" s="1352">
        <f>'BASE METAS)'!CL406</f>
        <v>0</v>
      </c>
      <c r="BI407" s="1">
        <f>'BASE METAS)'!CM406</f>
        <v>0</v>
      </c>
      <c r="BJ407" s="1">
        <f>'BASE METAS)'!CN406</f>
        <v>0</v>
      </c>
      <c r="BK407" s="1">
        <f>'BASE METAS)'!CO406</f>
        <v>0</v>
      </c>
      <c r="BL407" s="1">
        <f>'BASE METAS)'!CP406</f>
        <v>0</v>
      </c>
      <c r="BM407" s="1">
        <f>'BASE METAS)'!CQ406</f>
        <v>0</v>
      </c>
      <c r="BN407" s="1">
        <f>'BASE METAS)'!CR406</f>
        <v>0</v>
      </c>
      <c r="BO407" s="1">
        <f>'BASE METAS)'!CS406</f>
        <v>0</v>
      </c>
      <c r="BP407" s="1">
        <f>'BASE METAS)'!CT406</f>
        <v>0</v>
      </c>
      <c r="BQ407" s="1">
        <f>'BASE METAS)'!CU406</f>
        <v>0</v>
      </c>
      <c r="BR407" s="1">
        <f>'BASE METAS)'!CV406</f>
        <v>0</v>
      </c>
      <c r="BS407" s="1">
        <f>'BASE METAS)'!CW406</f>
        <v>0</v>
      </c>
      <c r="BT407" s="1">
        <f>'BASE METAS)'!CX406</f>
        <v>0</v>
      </c>
      <c r="BU407" s="1">
        <f>'BASE METAS)'!FA406</f>
        <v>100</v>
      </c>
      <c r="BV407" s="1">
        <f>'BASE METAS)'!FB406</f>
        <v>0</v>
      </c>
      <c r="BW407" s="1">
        <f>'BASE METAS)'!FC406</f>
        <v>8</v>
      </c>
      <c r="BX407" s="1">
        <f>'BASE METAS)'!FD406</f>
        <v>8</v>
      </c>
      <c r="BY407" s="1">
        <f>'BASE METAS)'!FE406</f>
        <v>0</v>
      </c>
      <c r="BZ407" s="1">
        <f>'BASE METAS)'!FF406</f>
        <v>1</v>
      </c>
      <c r="CA407" s="1">
        <f>'BASE METAS)'!FG406</f>
        <v>33</v>
      </c>
      <c r="CB407" s="1">
        <f>'BASE METAS)'!FH406</f>
        <v>67</v>
      </c>
      <c r="CC407" s="1">
        <f>'BASE METAS)'!FI406</f>
        <v>0.33</v>
      </c>
      <c r="CD407" s="1">
        <f>'BASE METAS)'!FJ406</f>
        <v>100</v>
      </c>
      <c r="CE407" s="1">
        <f>'BASE METAS)'!FK406</f>
        <v>0</v>
      </c>
      <c r="CF407" s="1">
        <f>'BASE METAS)'!FL406</f>
        <v>8</v>
      </c>
      <c r="CG407" s="1">
        <f>'BASE METAS)'!FM406</f>
        <v>8</v>
      </c>
    </row>
    <row r="408" spans="1:85" ht="51" customHeight="1" x14ac:dyDescent="0.25">
      <c r="A408" s="1">
        <f>'BASE METAS)'!A407</f>
        <v>63</v>
      </c>
      <c r="B408" s="7156"/>
      <c r="C408" s="1343">
        <f>'BASE METAS)'!C407</f>
        <v>1506</v>
      </c>
      <c r="D408" s="1343">
        <f>'BASE METAS)'!D407</f>
        <v>7</v>
      </c>
      <c r="E408" s="7" t="str">
        <f>'BASE METAS)'!E407</f>
        <v>AMORTIZACIÓN DE LA DEUDA</v>
      </c>
      <c r="F408" s="1369" t="str">
        <f>'BASE METAS)'!F407</f>
        <v>L00</v>
      </c>
      <c r="G408" s="1369" t="str">
        <f>'BASE METAS)'!G407</f>
        <v>116</v>
      </c>
      <c r="H408" s="1346" t="str">
        <f>'BASE METAS)'!H407</f>
        <v>06</v>
      </c>
      <c r="I408" s="1346" t="str">
        <f>'BASE METAS)'!I407</f>
        <v>02</v>
      </c>
      <c r="J408" s="1346" t="str">
        <f>'BASE METAS)'!J407</f>
        <v>02</v>
      </c>
      <c r="K408" s="1346" t="str">
        <f>'BASE METAS)'!K407</f>
        <v>01</v>
      </c>
      <c r="L408" s="1346" t="str">
        <f>'BASE METAS)'!L407</f>
        <v>02</v>
      </c>
      <c r="M408" s="1346" t="str">
        <f>'BASE METAS)'!M407</f>
        <v>432</v>
      </c>
      <c r="N408" s="1346" t="str">
        <f>'BASE METAS)'!N407</f>
        <v>Tesorería</v>
      </c>
      <c r="O408" s="1346" t="str">
        <f>'BASE METAS)'!O407</f>
        <v>Egresos</v>
      </c>
      <c r="P408" s="1359" t="str">
        <f>'BASE METAS)'!P407</f>
        <v>Administración y fortalecimiento de la hacienda pública</v>
      </c>
      <c r="Q408" s="1359" t="str">
        <f>'BASE METAS)'!Q407</f>
        <v>Gasto no programable</v>
      </c>
      <c r="R408" s="1359" t="str">
        <f>'BASE METAS)'!R407</f>
        <v>Previsiones para el servicio y amortización de la deuda</v>
      </c>
      <c r="S408" s="1359" t="str">
        <f>'BASE METAS)'!S407</f>
        <v>Servicio de la deuda pública</v>
      </c>
      <c r="T408" s="1359" t="str">
        <f>'BASE METAS)'!T407</f>
        <v>Amortización de la deuda</v>
      </c>
      <c r="U408" s="1371" t="str">
        <f>'BASE METAS)'!U407</f>
        <v>ORIENTAR LOS RECURSOS EN OBRAS Y SERVICIOS QUE ATIENDAN A LA DEMANDA SOCIAL, ASI COMO COADYUVAR A UNA ESTABILIDAD FINANCIERA SÓLIDA.</v>
      </c>
      <c r="V408" s="38" t="str">
        <f>'BASE METAS)'!V407</f>
        <v>Financiamiento para el Desarrollo</v>
      </c>
      <c r="W408" s="8">
        <f>'BASE METAS)'!W407</f>
        <v>145000000</v>
      </c>
      <c r="X408" s="1374" t="str">
        <f>'BASE METAS)'!X407</f>
        <v>SUBTESOREÍA DE EGRESOS (ADEFAS)</v>
      </c>
      <c r="Y408" s="7283">
        <f>'BASE METAS)'!Y407</f>
        <v>1</v>
      </c>
      <c r="Z408" s="7507" t="str">
        <f>'BASE METAS)'!Z407</f>
        <v>PAGAR EL IMPORTE DE LA DEUDA PÚBLICA PRESUPUESTADA</v>
      </c>
      <c r="AA408" s="7296" t="str">
        <f>'BASE METAS)'!AA407</f>
        <v>PESOS</v>
      </c>
      <c r="AB408" s="7296">
        <f>'BASE METAS)'!AB407</f>
        <v>452220951</v>
      </c>
      <c r="AC408" s="7282">
        <f>'BASE METAS)'!AC407</f>
        <v>50729205.689999998</v>
      </c>
      <c r="AD408" s="7281">
        <f>'BASE METAS)'!AD407</f>
        <v>0.11217792005837429</v>
      </c>
      <c r="AE408" s="7282">
        <f>'BASE METAS)'!AE407</f>
        <v>33453659.98</v>
      </c>
      <c r="AF408" s="7281">
        <f>'BASE METAS)'!AF407</f>
        <v>7.3976360241655409E-2</v>
      </c>
      <c r="AG408" s="7282">
        <f>'BASE METAS)'!AG407</f>
        <v>338025011.81</v>
      </c>
      <c r="AH408" s="7281">
        <f>'BASE METAS)'!AH407</f>
        <v>0.74747755729256338</v>
      </c>
      <c r="AI408" s="7282">
        <f>'BASE METAS)'!AI407</f>
        <v>30013073.520000003</v>
      </c>
      <c r="AJ408" s="7281">
        <f>'BASE METAS)'!AJ407</f>
        <v>6.6368162407406908E-2</v>
      </c>
      <c r="AK408" s="7284">
        <f>'BASE METAS)'!AK407</f>
        <v>1</v>
      </c>
      <c r="AL408" s="7297">
        <f>'BASE METAS)'!AL407</f>
        <v>1</v>
      </c>
      <c r="AM408" s="7292" t="str">
        <f>'BASE METAS)'!AM407</f>
        <v xml:space="preserve">IMPACTO DE LA DEUDA SOBRE LOS INGRESOS </v>
      </c>
      <c r="AN408" s="7300" t="str">
        <f>'BASE METAS)'!AN407</f>
        <v>MIDE EL PESO RELATIVO DE LA DEUDA PUBLICA SOBRE EL TOTAL DE LOS INGRESOS</v>
      </c>
      <c r="AO408" s="7291" t="str">
        <f>'BASE METAS)'!AU407</f>
        <v>DESEMPEÑO</v>
      </c>
      <c r="AP408" s="7292" t="str">
        <f>'BASE METAS)'!AO407</f>
        <v>TOTAL DE PASIVOS</v>
      </c>
      <c r="AQ408" s="7293" t="str">
        <f>'BASE METAS)'!AP407</f>
        <v>TOTAL DE INGRESOS - INGRESOS POR FINANCIAMIENTO</v>
      </c>
      <c r="AR408" s="7294">
        <f>'BASE METAS)'!AQ407</f>
        <v>100</v>
      </c>
      <c r="AS408" s="7760" t="str">
        <f>'BASE METAS)'!AR407</f>
        <v>PESOS</v>
      </c>
      <c r="AT408" s="7298" t="str">
        <f>'BASE METAS)'!AS407</f>
        <v>EFICIENCIA</v>
      </c>
      <c r="AU408" s="1482">
        <f>'BASE METAS)'!BO407</f>
        <v>-0.18999999761581421</v>
      </c>
      <c r="AV408" s="1">
        <f>'BASE METAS)'!BQ407</f>
        <v>452220951</v>
      </c>
      <c r="AW408" s="1432">
        <f>'BASE METAS)'!BR407</f>
        <v>0</v>
      </c>
      <c r="AX408" s="962">
        <f>'BASE METAS)'!BS407</f>
        <v>33453659.98</v>
      </c>
      <c r="AY408" s="962">
        <f>'BASE METAS)'!BT407</f>
        <v>80622735</v>
      </c>
      <c r="AZ408" s="962">
        <f>'BASE METAS)'!BU407</f>
        <v>-47169075.019999996</v>
      </c>
      <c r="BA408" s="1435">
        <f>'BASE METAS)'!BV407</f>
        <v>2.4099824966296559</v>
      </c>
      <c r="BB408" s="1434">
        <f>'BASE METAS)'!BW407</f>
        <v>138599351.23000002</v>
      </c>
      <c r="BC408" s="1434">
        <f>'BASE METAS)'!BX407</f>
        <v>313621599.76999998</v>
      </c>
      <c r="BD408" s="1352">
        <f>'BASE METAS)'!BY407</f>
        <v>0.30648591340917336</v>
      </c>
      <c r="BE408" s="1352">
        <f>'BASE METAS)'!CG407</f>
        <v>57976616.230000004</v>
      </c>
      <c r="BF408" s="1352">
        <f>'BASE METAS)'!CJ407</f>
        <v>94692525.599999994</v>
      </c>
      <c r="BG408" s="1352">
        <f>'BASE METAS)'!CK407</f>
        <v>0</v>
      </c>
      <c r="BH408" s="1352">
        <f>'BASE METAS)'!CL407</f>
        <v>0</v>
      </c>
      <c r="BI408" s="1">
        <f>'BASE METAS)'!CM407</f>
        <v>0</v>
      </c>
      <c r="BJ408" s="1">
        <f>'BASE METAS)'!CN407</f>
        <v>0</v>
      </c>
      <c r="BK408" s="1">
        <f>'BASE METAS)'!CO407</f>
        <v>0</v>
      </c>
      <c r="BL408" s="1">
        <f>'BASE METAS)'!CP407</f>
        <v>0</v>
      </c>
      <c r="BM408" s="1">
        <f>'BASE METAS)'!CQ407</f>
        <v>0</v>
      </c>
      <c r="BN408" s="1">
        <f>'BASE METAS)'!CR407</f>
        <v>0</v>
      </c>
      <c r="BO408" s="1">
        <f>'BASE METAS)'!CS407</f>
        <v>0</v>
      </c>
      <c r="BP408" s="1">
        <f>'BASE METAS)'!CT407</f>
        <v>0</v>
      </c>
      <c r="BQ408" s="1">
        <f>'BASE METAS)'!CU407</f>
        <v>0</v>
      </c>
      <c r="BR408" s="1">
        <f>'BASE METAS)'!CV407</f>
        <v>0</v>
      </c>
      <c r="BS408" s="1">
        <f>'BASE METAS)'!CW407</f>
        <v>0</v>
      </c>
      <c r="BT408" s="1">
        <f>'BASE METAS)'!CX407</f>
        <v>0</v>
      </c>
      <c r="BU408" s="1">
        <f>'BASE METAS)'!FA407</f>
        <v>452220951</v>
      </c>
      <c r="BV408" s="1">
        <f>'BASE METAS)'!FB407</f>
        <v>0</v>
      </c>
      <c r="BW408" s="1">
        <f>'BASE METAS)'!FC407</f>
        <v>11267830.84</v>
      </c>
      <c r="BX408" s="1">
        <f>'BASE METAS)'!FD407</f>
        <v>39673700</v>
      </c>
      <c r="BY408" s="1">
        <f>'BASE METAS)'!FE407</f>
        <v>-28405869.16</v>
      </c>
      <c r="BZ408" s="1">
        <f>'BASE METAS)'!FF407</f>
        <v>3.5209705011865444</v>
      </c>
      <c r="CA408" s="1">
        <f>'BASE METAS)'!FG407</f>
        <v>97650316.230000004</v>
      </c>
      <c r="CB408" s="1">
        <f>'BASE METAS)'!FH407</f>
        <v>354570634.76999998</v>
      </c>
      <c r="CC408" s="1">
        <f>'BASE METAS)'!FI407</f>
        <v>0.21593496721915478</v>
      </c>
      <c r="CD408" s="1">
        <f>'BASE METAS)'!FJ407</f>
        <v>452220951</v>
      </c>
      <c r="CE408" s="1">
        <f>'BASE METAS)'!FK407</f>
        <v>0</v>
      </c>
      <c r="CF408" s="1">
        <f>'BASE METAS)'!FL407</f>
        <v>11267234.939999999</v>
      </c>
      <c r="CG408" s="1">
        <f>'BASE METAS)'!FM407</f>
        <v>26099200</v>
      </c>
    </row>
    <row r="409" spans="1:85" ht="247.5" x14ac:dyDescent="0.25">
      <c r="A409" s="1">
        <f>'BASE METAS)'!A408</f>
        <v>64</v>
      </c>
      <c r="B409" s="7156"/>
      <c r="C409" s="1343">
        <f>'BASE METAS)'!C408</f>
        <v>1506</v>
      </c>
      <c r="D409" s="1343">
        <f>'BASE METAS)'!D408</f>
        <v>8</v>
      </c>
      <c r="E409" s="7" t="str">
        <f>'BASE METAS)'!E408</f>
        <v>AMORTIZACIÓN DE LA DEUDA</v>
      </c>
      <c r="F409" s="1369" t="str">
        <f>'BASE METAS)'!F408</f>
        <v>L00</v>
      </c>
      <c r="G409" s="1369" t="str">
        <f>'BASE METAS)'!G408</f>
        <v>116</v>
      </c>
      <c r="H409" s="1346" t="str">
        <f>'BASE METAS)'!H408</f>
        <v>06</v>
      </c>
      <c r="I409" s="1346" t="str">
        <f>'BASE METAS)'!I408</f>
        <v>02</v>
      </c>
      <c r="J409" s="1346" t="str">
        <f>'BASE METAS)'!J408</f>
        <v>02</v>
      </c>
      <c r="K409" s="1346" t="str">
        <f>'BASE METAS)'!K408</f>
        <v>01</v>
      </c>
      <c r="L409" s="11" t="str">
        <f>'BASE METAS)'!L408</f>
        <v>02</v>
      </c>
      <c r="M409" s="1346" t="str">
        <f>'BASE METAS)'!M408</f>
        <v>101</v>
      </c>
      <c r="N409" s="1346" t="str">
        <f>'BASE METAS)'!N408</f>
        <v>Tesorería</v>
      </c>
      <c r="O409" s="1346" t="str">
        <f>'BASE METAS)'!O408</f>
        <v>Egresos</v>
      </c>
      <c r="P409" s="1359" t="str">
        <f>'BASE METAS)'!P408</f>
        <v>Administración y fortalecimiento de la hacienda pública</v>
      </c>
      <c r="Q409" s="1359" t="str">
        <f>'BASE METAS)'!Q408</f>
        <v>Gasto no programable</v>
      </c>
      <c r="R409" s="1359" t="str">
        <f>'BASE METAS)'!R408</f>
        <v>Previsiones para el servicio y amortización de la deuda</v>
      </c>
      <c r="S409" s="1359" t="str">
        <f>'BASE METAS)'!S408</f>
        <v>Servicio de la deuda pública</v>
      </c>
      <c r="T409" s="1359" t="str">
        <f>'BASE METAS)'!T408</f>
        <v>Amortización de la deuda</v>
      </c>
      <c r="U409" s="1371" t="str">
        <f>'BASE METAS)'!U408</f>
        <v>ORIENTAR LOS RECURSOS EN OBRAS Y SERVICIOS QUE ATIENDAN A LA DEMANDA SOCIAL, ASI COMO COADYUVAR A UNA ESTABILIDAD FINANCIERA SÓLIDA.</v>
      </c>
      <c r="V409" s="1359" t="str">
        <f>'BASE METAS)'!V408</f>
        <v>Tlalnepantla 
Solidario</v>
      </c>
      <c r="W409" s="8">
        <f>'BASE METAS)'!W408</f>
        <v>307220951</v>
      </c>
      <c r="X409" s="1374" t="str">
        <f>'BASE METAS)'!X408</f>
        <v>SUBTESORÍA DE EGRESOS (REC. PROPIOS)</v>
      </c>
      <c r="Y409" s="7283"/>
      <c r="Z409" s="7507"/>
      <c r="AA409" s="7296"/>
      <c r="AB409" s="7296"/>
      <c r="AC409" s="7282"/>
      <c r="AD409" s="7281"/>
      <c r="AE409" s="7282"/>
      <c r="AF409" s="7281"/>
      <c r="AG409" s="7282"/>
      <c r="AH409" s="7281"/>
      <c r="AI409" s="7282"/>
      <c r="AJ409" s="7281"/>
      <c r="AK409" s="7284"/>
      <c r="AL409" s="7297"/>
      <c r="AM409" s="7292"/>
      <c r="AN409" s="7300"/>
      <c r="AO409" s="7291"/>
      <c r="AP409" s="7292"/>
      <c r="AQ409" s="7293"/>
      <c r="AR409" s="7295"/>
      <c r="AS409" s="7761"/>
      <c r="AT409" s="7299"/>
      <c r="AU409" s="1482">
        <f>'BASE METAS)'!BO408</f>
        <v>0</v>
      </c>
      <c r="AV409" s="1">
        <f>'BASE METAS)'!BQ408</f>
        <v>0</v>
      </c>
      <c r="AW409" s="1352">
        <f>'BASE METAS)'!BR408</f>
        <v>0</v>
      </c>
      <c r="AX409" s="1352">
        <f>'BASE METAS)'!BS408</f>
        <v>0</v>
      </c>
      <c r="AY409" s="1352">
        <f>'BASE METAS)'!BT408</f>
        <v>0</v>
      </c>
      <c r="AZ409" s="1352">
        <f>'BASE METAS)'!BU408</f>
        <v>0</v>
      </c>
      <c r="BA409" s="1352" t="e">
        <f>'BASE METAS)'!BV408</f>
        <v>#DIV/0!</v>
      </c>
      <c r="BB409" s="1352">
        <f>'BASE METAS)'!BW408</f>
        <v>0</v>
      </c>
      <c r="BC409" s="1352">
        <f>'BASE METAS)'!BX408</f>
        <v>0</v>
      </c>
      <c r="BD409" s="1352" t="e">
        <f>'BASE METAS)'!BY408</f>
        <v>#DIV/0!</v>
      </c>
      <c r="BE409" s="1352">
        <f>'BASE METAS)'!CG408</f>
        <v>0</v>
      </c>
      <c r="BF409" s="1352">
        <f>'BASE METAS)'!CJ408</f>
        <v>0</v>
      </c>
      <c r="BG409" s="1352">
        <f>'BASE METAS)'!CK408</f>
        <v>0</v>
      </c>
      <c r="BH409" s="1352">
        <f>'BASE METAS)'!CL408</f>
        <v>0</v>
      </c>
      <c r="BI409" s="1">
        <f>'BASE METAS)'!CM408</f>
        <v>0</v>
      </c>
      <c r="BJ409" s="1">
        <f>'BASE METAS)'!CN408</f>
        <v>0</v>
      </c>
      <c r="BK409" s="1">
        <f>'BASE METAS)'!CO408</f>
        <v>0</v>
      </c>
      <c r="BL409" s="1">
        <f>'BASE METAS)'!CP408</f>
        <v>0</v>
      </c>
      <c r="BM409" s="1">
        <f>'BASE METAS)'!CQ408</f>
        <v>0</v>
      </c>
      <c r="BN409" s="1">
        <f>'BASE METAS)'!CR408</f>
        <v>0</v>
      </c>
      <c r="BO409" s="1">
        <f>'BASE METAS)'!CS408</f>
        <v>0</v>
      </c>
      <c r="BP409" s="1">
        <f>'BASE METAS)'!CT408</f>
        <v>0</v>
      </c>
      <c r="BQ409" s="1">
        <f>'BASE METAS)'!CU408</f>
        <v>0</v>
      </c>
      <c r="BR409" s="1">
        <f>'BASE METAS)'!CV408</f>
        <v>0</v>
      </c>
      <c r="BS409" s="1">
        <f>'BASE METAS)'!CW408</f>
        <v>0</v>
      </c>
      <c r="BT409" s="1">
        <f>'BASE METAS)'!CX408</f>
        <v>0</v>
      </c>
      <c r="BU409" s="1">
        <f>'BASE METAS)'!FA408</f>
        <v>0</v>
      </c>
      <c r="BV409" s="1">
        <f>'BASE METAS)'!FB408</f>
        <v>0</v>
      </c>
      <c r="BW409" s="1">
        <f>'BASE METAS)'!FC408</f>
        <v>0</v>
      </c>
      <c r="BX409" s="1">
        <f>'BASE METAS)'!FD408</f>
        <v>0</v>
      </c>
      <c r="BY409" s="1">
        <f>'BASE METAS)'!FE408</f>
        <v>0</v>
      </c>
      <c r="BZ409" s="1">
        <f>'BASE METAS)'!FF408</f>
        <v>0</v>
      </c>
      <c r="CA409" s="1">
        <f>'BASE METAS)'!FG408</f>
        <v>0</v>
      </c>
      <c r="CB409" s="1">
        <f>'BASE METAS)'!FH408</f>
        <v>0</v>
      </c>
      <c r="CC409" s="1">
        <f>'BASE METAS)'!FI408</f>
        <v>0</v>
      </c>
      <c r="CD409" s="1">
        <f>'BASE METAS)'!FJ408</f>
        <v>0</v>
      </c>
      <c r="CE409" s="1">
        <f>'BASE METAS)'!FK408</f>
        <v>0</v>
      </c>
      <c r="CF409" s="1">
        <f>'BASE METAS)'!FL408</f>
        <v>0</v>
      </c>
      <c r="CG409" s="1">
        <f>'BASE METAS)'!FM408</f>
        <v>0</v>
      </c>
    </row>
    <row r="410" spans="1:85" ht="12" x14ac:dyDescent="0.25">
      <c r="A410" s="1">
        <f>'BASE METAS)'!A409</f>
        <v>0</v>
      </c>
      <c r="B410" s="1">
        <f>'BASE METAS)'!B409</f>
        <v>0</v>
      </c>
      <c r="C410" s="1">
        <f>'BASE METAS)'!C409</f>
        <v>0</v>
      </c>
      <c r="D410" s="1">
        <f>'BASE METAS)'!D409</f>
        <v>0</v>
      </c>
      <c r="E410" s="5">
        <f>'BASE METAS)'!E409</f>
        <v>0</v>
      </c>
      <c r="F410" s="3">
        <f>'BASE METAS)'!F409</f>
        <v>0</v>
      </c>
      <c r="G410" s="3">
        <f>'BASE METAS)'!G409</f>
        <v>0</v>
      </c>
      <c r="H410" s="3">
        <f>'BASE METAS)'!H409</f>
        <v>0</v>
      </c>
      <c r="I410" s="3">
        <f>'BASE METAS)'!I409</f>
        <v>0</v>
      </c>
      <c r="J410" s="7148" t="str">
        <f>'BASE METAS)'!J409</f>
        <v>TOTAL</v>
      </c>
      <c r="K410" s="7148"/>
      <c r="L410" s="7148"/>
      <c r="M410" s="7148"/>
      <c r="N410" s="1362">
        <f>'BASE METAS)'!N409</f>
        <v>0</v>
      </c>
      <c r="O410" s="1362">
        <f>'BASE METAS)'!O409</f>
        <v>0</v>
      </c>
      <c r="P410" s="1362">
        <f>'BASE METAS)'!P409</f>
        <v>0</v>
      </c>
      <c r="Q410" s="1362">
        <f>'BASE METAS)'!Q409</f>
        <v>0</v>
      </c>
      <c r="R410" s="1362">
        <f>'BASE METAS)'!R409</f>
        <v>0</v>
      </c>
      <c r="S410" s="1362">
        <f>'BASE METAS)'!S409</f>
        <v>0</v>
      </c>
      <c r="T410" s="1362">
        <f>'BASE METAS)'!T409</f>
        <v>0</v>
      </c>
      <c r="U410" s="922">
        <f>'BASE METAS)'!U409</f>
        <v>0</v>
      </c>
      <c r="V410" s="1362">
        <f>'BASE METAS)'!V409</f>
        <v>0</v>
      </c>
      <c r="W410" s="19">
        <f>'BASE METAS)'!W409</f>
        <v>697251756.83000004</v>
      </c>
      <c r="X410" s="12">
        <f>'BASE METAS)'!X409</f>
        <v>452220951</v>
      </c>
      <c r="Y410" s="1">
        <f>'BASE METAS)'!Y409</f>
        <v>0</v>
      </c>
      <c r="Z410" s="1">
        <f>'BASE METAS)'!Z409</f>
        <v>0</v>
      </c>
      <c r="AA410" s="1">
        <f>'BASE METAS)'!AA409</f>
        <v>0</v>
      </c>
      <c r="AB410" s="1">
        <f>'BASE METAS)'!AB409</f>
        <v>0</v>
      </c>
      <c r="AC410" s="1">
        <f>'BASE METAS)'!AC409</f>
        <v>0</v>
      </c>
      <c r="AD410" s="1">
        <f>'BASE METAS)'!AD409</f>
        <v>0</v>
      </c>
      <c r="AE410" s="1">
        <f>'BASE METAS)'!AE409</f>
        <v>0</v>
      </c>
      <c r="AF410" s="1">
        <f>'BASE METAS)'!AF409</f>
        <v>0</v>
      </c>
      <c r="AG410" s="1">
        <f>'BASE METAS)'!AG409</f>
        <v>0</v>
      </c>
      <c r="AH410" s="1">
        <f>'BASE METAS)'!AH409</f>
        <v>0</v>
      </c>
      <c r="AI410" s="1">
        <f>'BASE METAS)'!AI409</f>
        <v>0</v>
      </c>
      <c r="AJ410" s="1">
        <f>'BASE METAS)'!AJ409</f>
        <v>0</v>
      </c>
      <c r="AK410" s="1">
        <f>'BASE METAS)'!AK409</f>
        <v>0</v>
      </c>
      <c r="AL410" s="934">
        <f>'BASE METAS)'!AL409</f>
        <v>0</v>
      </c>
      <c r="AM410" s="1">
        <f>'BASE METAS)'!AM409</f>
        <v>0</v>
      </c>
      <c r="AN410" s="1">
        <f>'BASE METAS)'!AN409</f>
        <v>0</v>
      </c>
      <c r="AO410" s="1">
        <f>'BASE METAS)'!AU409</f>
        <v>0</v>
      </c>
      <c r="AP410" s="1">
        <f>'BASE METAS)'!AO409</f>
        <v>0</v>
      </c>
      <c r="AQ410" s="1">
        <f>'BASE METAS)'!AP409</f>
        <v>0</v>
      </c>
      <c r="AR410" s="1">
        <f>'BASE METAS)'!AQ409</f>
        <v>0</v>
      </c>
      <c r="AS410" s="1">
        <f>'BASE METAS)'!AR409</f>
        <v>0</v>
      </c>
      <c r="AT410" s="1">
        <f>'BASE METAS)'!AS409</f>
        <v>0</v>
      </c>
      <c r="AU410" s="1479">
        <f>'BASE METAS)'!BO409</f>
        <v>0</v>
      </c>
      <c r="AV410" s="1">
        <f>'BASE METAS)'!BQ409</f>
        <v>0</v>
      </c>
      <c r="AW410" s="1352">
        <f>'BASE METAS)'!BR409</f>
        <v>0</v>
      </c>
      <c r="AX410" s="1352">
        <f>'BASE METAS)'!BS409</f>
        <v>0</v>
      </c>
      <c r="AY410" s="1352">
        <f>'BASE METAS)'!BT409</f>
        <v>0</v>
      </c>
      <c r="AZ410" s="1352">
        <f>'BASE METAS)'!BU409</f>
        <v>0</v>
      </c>
      <c r="BA410" s="1352">
        <f>'BASE METAS)'!BV409</f>
        <v>0</v>
      </c>
      <c r="BB410" s="1352">
        <f>'BASE METAS)'!BW409</f>
        <v>0</v>
      </c>
      <c r="BC410" s="1352">
        <f>'BASE METAS)'!BX409</f>
        <v>0</v>
      </c>
      <c r="BD410" s="1352">
        <f>'BASE METAS)'!BY409</f>
        <v>0</v>
      </c>
      <c r="BE410" s="1352">
        <f>'BASE METAS)'!CG409</f>
        <v>0</v>
      </c>
      <c r="BF410" s="1352">
        <f>'BASE METAS)'!CJ409</f>
        <v>0</v>
      </c>
      <c r="BG410" s="1352">
        <f>'BASE METAS)'!CK409</f>
        <v>0</v>
      </c>
      <c r="BH410" s="1352">
        <f>'BASE METAS)'!CL409</f>
        <v>0</v>
      </c>
      <c r="BI410" s="1">
        <f>'BASE METAS)'!CM409</f>
        <v>0</v>
      </c>
      <c r="BJ410" s="1">
        <f>'BASE METAS)'!CN409</f>
        <v>0</v>
      </c>
      <c r="BK410" s="1">
        <f>'BASE METAS)'!CO409</f>
        <v>0</v>
      </c>
      <c r="BL410" s="1">
        <f>'BASE METAS)'!CP409</f>
        <v>0</v>
      </c>
      <c r="BM410" s="1">
        <f>'BASE METAS)'!CQ409</f>
        <v>0</v>
      </c>
      <c r="BN410" s="1">
        <f>'BASE METAS)'!CR409</f>
        <v>0</v>
      </c>
      <c r="BO410" s="1">
        <f>'BASE METAS)'!CS409</f>
        <v>0</v>
      </c>
      <c r="BP410" s="1">
        <f>'BASE METAS)'!CT409</f>
        <v>0</v>
      </c>
      <c r="BQ410" s="1">
        <f>'BASE METAS)'!CU409</f>
        <v>0</v>
      </c>
      <c r="BR410" s="1">
        <f>'BASE METAS)'!CV409</f>
        <v>0</v>
      </c>
      <c r="BS410" s="1">
        <f>'BASE METAS)'!CW409</f>
        <v>0</v>
      </c>
      <c r="BT410" s="1">
        <f>'BASE METAS)'!CX409</f>
        <v>0</v>
      </c>
      <c r="BU410" s="1">
        <f>'BASE METAS)'!FA409</f>
        <v>0</v>
      </c>
      <c r="BV410" s="1">
        <f>'BASE METAS)'!FB409</f>
        <v>0</v>
      </c>
      <c r="BW410" s="1">
        <f>'BASE METAS)'!FC409</f>
        <v>0</v>
      </c>
      <c r="BX410" s="1">
        <f>'BASE METAS)'!FD409</f>
        <v>0</v>
      </c>
      <c r="BY410" s="1">
        <f>'BASE METAS)'!FE409</f>
        <v>0</v>
      </c>
      <c r="BZ410" s="1">
        <f>'BASE METAS)'!FF409</f>
        <v>0</v>
      </c>
      <c r="CA410" s="1">
        <f>'BASE METAS)'!FG409</f>
        <v>0</v>
      </c>
      <c r="CB410" s="1">
        <f>'BASE METAS)'!FH409</f>
        <v>0</v>
      </c>
      <c r="CC410" s="1">
        <f>'BASE METAS)'!FI409</f>
        <v>0</v>
      </c>
      <c r="CD410" s="1">
        <f>'BASE METAS)'!FJ409</f>
        <v>0</v>
      </c>
      <c r="CE410" s="1">
        <f>'BASE METAS)'!FK409</f>
        <v>0</v>
      </c>
      <c r="CF410" s="1">
        <f>'BASE METAS)'!FL409</f>
        <v>0</v>
      </c>
      <c r="CG410" s="1">
        <f>'BASE METAS)'!FM409</f>
        <v>0</v>
      </c>
    </row>
    <row r="411" spans="1:85" x14ac:dyDescent="0.25">
      <c r="A411" s="1">
        <f>'BASE METAS)'!A410</f>
        <v>0</v>
      </c>
      <c r="B411" s="1">
        <f>'BASE METAS)'!B410</f>
        <v>0</v>
      </c>
      <c r="C411" s="1">
        <f>'BASE METAS)'!C410</f>
        <v>0</v>
      </c>
      <c r="D411" s="1">
        <f>'BASE METAS)'!D410</f>
        <v>0</v>
      </c>
      <c r="E411" s="5">
        <f>'BASE METAS)'!E410</f>
        <v>0</v>
      </c>
      <c r="F411" s="3">
        <f>'BASE METAS)'!F410</f>
        <v>0</v>
      </c>
      <c r="G411" s="3">
        <f>'BASE METAS)'!G410</f>
        <v>0</v>
      </c>
      <c r="H411" s="3">
        <f>'BASE METAS)'!H410</f>
        <v>0</v>
      </c>
      <c r="I411" s="3">
        <f>'BASE METAS)'!I410</f>
        <v>0</v>
      </c>
      <c r="J411" s="3">
        <f>'BASE METAS)'!J410</f>
        <v>0</v>
      </c>
      <c r="K411" s="3">
        <f>'BASE METAS)'!K410</f>
        <v>0</v>
      </c>
      <c r="L411" s="3">
        <f>'BASE METAS)'!L410</f>
        <v>0</v>
      </c>
      <c r="M411" s="3">
        <f>'BASE METAS)'!M410</f>
        <v>0</v>
      </c>
      <c r="N411" s="3">
        <f>'BASE METAS)'!N410</f>
        <v>0</v>
      </c>
      <c r="O411" s="3">
        <f>'BASE METAS)'!O410</f>
        <v>0</v>
      </c>
      <c r="P411" s="3">
        <f>'BASE METAS)'!P410</f>
        <v>0</v>
      </c>
      <c r="Q411" s="3">
        <f>'BASE METAS)'!Q410</f>
        <v>0</v>
      </c>
      <c r="R411" s="3">
        <f>'BASE METAS)'!R410</f>
        <v>0</v>
      </c>
      <c r="S411" s="3">
        <f>'BASE METAS)'!S410</f>
        <v>0</v>
      </c>
      <c r="T411" s="3">
        <f>'BASE METAS)'!T410</f>
        <v>0</v>
      </c>
      <c r="U411" s="923">
        <f>'BASE METAS)'!U410</f>
        <v>0</v>
      </c>
      <c r="V411" s="3">
        <f>'BASE METAS)'!V410</f>
        <v>0</v>
      </c>
      <c r="W411" s="4">
        <f>'BASE METAS)'!W410</f>
        <v>0</v>
      </c>
      <c r="X411" s="12">
        <f>'BASE METAS)'!X410</f>
        <v>0</v>
      </c>
      <c r="Y411" s="1">
        <f>'BASE METAS)'!Y410</f>
        <v>0</v>
      </c>
      <c r="Z411" s="1">
        <f>'BASE METAS)'!Z410</f>
        <v>0</v>
      </c>
      <c r="AA411" s="1">
        <f>'BASE METAS)'!AA410</f>
        <v>0</v>
      </c>
      <c r="AB411" s="1">
        <f>'BASE METAS)'!AB410</f>
        <v>0</v>
      </c>
      <c r="AC411" s="1">
        <f>'BASE METAS)'!AC410</f>
        <v>0</v>
      </c>
      <c r="AD411" s="1">
        <f>'BASE METAS)'!AD410</f>
        <v>0</v>
      </c>
      <c r="AE411" s="1">
        <f>'BASE METAS)'!AE410</f>
        <v>0</v>
      </c>
      <c r="AF411" s="1">
        <f>'BASE METAS)'!AF410</f>
        <v>0</v>
      </c>
      <c r="AG411" s="1">
        <f>'BASE METAS)'!AG410</f>
        <v>0</v>
      </c>
      <c r="AH411" s="1">
        <f>'BASE METAS)'!AH410</f>
        <v>0</v>
      </c>
      <c r="AI411" s="1">
        <f>'BASE METAS)'!AI410</f>
        <v>0</v>
      </c>
      <c r="AJ411" s="1">
        <f>'BASE METAS)'!AJ410</f>
        <v>0</v>
      </c>
      <c r="AK411" s="1">
        <f>'BASE METAS)'!AK410</f>
        <v>0</v>
      </c>
      <c r="AL411" s="934">
        <f>'BASE METAS)'!AL410</f>
        <v>0</v>
      </c>
      <c r="AM411" s="1">
        <f>'BASE METAS)'!AM410</f>
        <v>0</v>
      </c>
      <c r="AN411" s="1">
        <f>'BASE METAS)'!AN410</f>
        <v>0</v>
      </c>
      <c r="AO411" s="1">
        <f>'BASE METAS)'!AU410</f>
        <v>0</v>
      </c>
      <c r="AP411" s="1">
        <f>'BASE METAS)'!AO410</f>
        <v>0</v>
      </c>
      <c r="AQ411" s="1">
        <f>'BASE METAS)'!AP410</f>
        <v>0</v>
      </c>
      <c r="AR411" s="1">
        <f>'BASE METAS)'!AQ410</f>
        <v>0</v>
      </c>
      <c r="AS411" s="1">
        <f>'BASE METAS)'!AR410</f>
        <v>0</v>
      </c>
      <c r="AT411" s="1">
        <f>'BASE METAS)'!AS410</f>
        <v>0</v>
      </c>
      <c r="AU411" s="1479">
        <f>'BASE METAS)'!BO410</f>
        <v>0</v>
      </c>
      <c r="AV411" s="1">
        <f>'BASE METAS)'!BQ410</f>
        <v>0</v>
      </c>
      <c r="AW411" s="1352">
        <f>'BASE METAS)'!BR410</f>
        <v>0</v>
      </c>
      <c r="AX411" s="1352">
        <f>'BASE METAS)'!BS410</f>
        <v>0</v>
      </c>
      <c r="AY411" s="1352">
        <f>'BASE METAS)'!BT410</f>
        <v>0</v>
      </c>
      <c r="AZ411" s="1352">
        <f>'BASE METAS)'!BU410</f>
        <v>0</v>
      </c>
      <c r="BA411" s="1352">
        <f>'BASE METAS)'!BV410</f>
        <v>0</v>
      </c>
      <c r="BB411" s="1352">
        <f>'BASE METAS)'!BW410</f>
        <v>0</v>
      </c>
      <c r="BC411" s="1352">
        <f>'BASE METAS)'!BX410</f>
        <v>0</v>
      </c>
      <c r="BD411" s="1352">
        <f>'BASE METAS)'!BY410</f>
        <v>0</v>
      </c>
      <c r="BE411" s="1352">
        <f>'BASE METAS)'!CG410</f>
        <v>0</v>
      </c>
      <c r="BF411" s="1352">
        <f>'BASE METAS)'!CJ410</f>
        <v>0</v>
      </c>
      <c r="BG411" s="1352">
        <f>'BASE METAS)'!CK410</f>
        <v>0</v>
      </c>
      <c r="BH411" s="1352">
        <f>'BASE METAS)'!CL410</f>
        <v>0</v>
      </c>
      <c r="BI411" s="1">
        <f>'BASE METAS)'!CM410</f>
        <v>0</v>
      </c>
      <c r="BJ411" s="1">
        <f>'BASE METAS)'!CN410</f>
        <v>0</v>
      </c>
      <c r="BK411" s="1">
        <f>'BASE METAS)'!CO410</f>
        <v>0</v>
      </c>
      <c r="BL411" s="1">
        <f>'BASE METAS)'!CP410</f>
        <v>0</v>
      </c>
      <c r="BM411" s="1">
        <f>'BASE METAS)'!CQ410</f>
        <v>0</v>
      </c>
      <c r="BN411" s="1">
        <f>'BASE METAS)'!CR410</f>
        <v>0</v>
      </c>
      <c r="BO411" s="1">
        <f>'BASE METAS)'!CS410</f>
        <v>0</v>
      </c>
      <c r="BP411" s="1">
        <f>'BASE METAS)'!CT410</f>
        <v>0</v>
      </c>
      <c r="BQ411" s="1">
        <f>'BASE METAS)'!CU410</f>
        <v>0</v>
      </c>
      <c r="BR411" s="1">
        <f>'BASE METAS)'!CV410</f>
        <v>0</v>
      </c>
      <c r="BS411" s="1">
        <f>'BASE METAS)'!CW410</f>
        <v>0</v>
      </c>
      <c r="BT411" s="1">
        <f>'BASE METAS)'!CX410</f>
        <v>0</v>
      </c>
      <c r="BU411" s="1">
        <f>'BASE METAS)'!FA410</f>
        <v>0</v>
      </c>
      <c r="BV411" s="1">
        <f>'BASE METAS)'!FB410</f>
        <v>0</v>
      </c>
      <c r="BW411" s="1">
        <f>'BASE METAS)'!FC410</f>
        <v>0</v>
      </c>
      <c r="BX411" s="1">
        <f>'BASE METAS)'!FD410</f>
        <v>0</v>
      </c>
      <c r="BY411" s="1">
        <f>'BASE METAS)'!FE410</f>
        <v>0</v>
      </c>
      <c r="BZ411" s="1">
        <f>'BASE METAS)'!FF410</f>
        <v>0</v>
      </c>
      <c r="CA411" s="1">
        <f>'BASE METAS)'!FG410</f>
        <v>0</v>
      </c>
      <c r="CB411" s="1">
        <f>'BASE METAS)'!FH410</f>
        <v>0</v>
      </c>
      <c r="CC411" s="1">
        <f>'BASE METAS)'!FI410</f>
        <v>0</v>
      </c>
      <c r="CD411" s="1">
        <f>'BASE METAS)'!FJ410</f>
        <v>0</v>
      </c>
      <c r="CE411" s="1">
        <f>'BASE METAS)'!FK410</f>
        <v>0</v>
      </c>
      <c r="CF411" s="1">
        <f>'BASE METAS)'!FL410</f>
        <v>0</v>
      </c>
      <c r="CG411" s="1">
        <f>'BASE METAS)'!FM410</f>
        <v>0</v>
      </c>
    </row>
    <row r="412" spans="1:85" ht="12" customHeight="1" x14ac:dyDescent="0.25">
      <c r="A412" s="1">
        <f>'BASE METAS)'!A411</f>
        <v>0</v>
      </c>
      <c r="B412" s="7146" t="str">
        <f>'BASE METAS)'!B411</f>
        <v xml:space="preserve">DEPENDENCIA </v>
      </c>
      <c r="C412" s="7146" t="str">
        <f>'BASE METAS)'!C411</f>
        <v>ENT</v>
      </c>
      <c r="D412" s="7146" t="str">
        <f>'BASE METAS)'!D411</f>
        <v>PROY</v>
      </c>
      <c r="E412" s="7146" t="str">
        <f>'BASE METAS)'!E411</f>
        <v>NOMBRE DEL PROYECTO</v>
      </c>
      <c r="F412" s="7155" t="str">
        <f>'BASE METAS)'!F411</f>
        <v>DG</v>
      </c>
      <c r="G412" s="7155" t="str">
        <f>'BASE METAS)'!G411</f>
        <v>DA</v>
      </c>
      <c r="H412" s="7155" t="str">
        <f>'BASE METAS)'!H411</f>
        <v xml:space="preserve">CLAVE PROGRAMÁTICA </v>
      </c>
      <c r="I412" s="7155"/>
      <c r="J412" s="7155"/>
      <c r="K412" s="7155"/>
      <c r="L412" s="7155"/>
      <c r="M412" s="7155"/>
      <c r="N412" s="1357">
        <f>'BASE METAS)'!N411</f>
        <v>0</v>
      </c>
      <c r="O412" s="1357">
        <f>'BASE METAS)'!O411</f>
        <v>0</v>
      </c>
      <c r="P412" s="7120" t="str">
        <f>'BASE METAS)'!P411</f>
        <v>ESTRUCTURA PROGRAMÁTICA</v>
      </c>
      <c r="Q412" s="7121"/>
      <c r="R412" s="7121"/>
      <c r="S412" s="7121"/>
      <c r="T412" s="7121"/>
      <c r="U412" s="924">
        <f>'BASE METAS)'!U411</f>
        <v>0</v>
      </c>
      <c r="V412" s="1358">
        <f>'BASE METAS)'!V411</f>
        <v>0</v>
      </c>
      <c r="W412" s="7139" t="str">
        <f>'BASE METAS)'!W411</f>
        <v>PRESPUESTO</v>
      </c>
      <c r="X412" s="7216" t="str">
        <f>'BASE METAS)'!X411</f>
        <v>ÁREAS EJECUTORAS</v>
      </c>
      <c r="Y412" s="1">
        <f>'BASE METAS)'!Y411</f>
        <v>0</v>
      </c>
      <c r="Z412" s="1">
        <f>'BASE METAS)'!Z411</f>
        <v>0</v>
      </c>
      <c r="AA412" s="1">
        <f>'BASE METAS)'!AA411</f>
        <v>0</v>
      </c>
      <c r="AB412" s="1">
        <f>'BASE METAS)'!AB411</f>
        <v>0</v>
      </c>
      <c r="AC412" s="1">
        <f>'BASE METAS)'!AC411</f>
        <v>0</v>
      </c>
      <c r="AD412" s="1">
        <f>'BASE METAS)'!AD411</f>
        <v>0</v>
      </c>
      <c r="AE412" s="1">
        <f>'BASE METAS)'!AE411</f>
        <v>0</v>
      </c>
      <c r="AF412" s="1">
        <f>'BASE METAS)'!AF411</f>
        <v>0</v>
      </c>
      <c r="AG412" s="1">
        <f>'BASE METAS)'!AG411</f>
        <v>0</v>
      </c>
      <c r="AH412" s="1">
        <f>'BASE METAS)'!AH411</f>
        <v>0</v>
      </c>
      <c r="AI412" s="1">
        <f>'BASE METAS)'!AI411</f>
        <v>0</v>
      </c>
      <c r="AJ412" s="1">
        <f>'BASE METAS)'!AJ411</f>
        <v>0</v>
      </c>
      <c r="AK412" s="1">
        <f>'BASE METAS)'!AK411</f>
        <v>0</v>
      </c>
      <c r="AL412" s="934">
        <f>'BASE METAS)'!AL411</f>
        <v>0</v>
      </c>
      <c r="AM412" s="1">
        <f>'BASE METAS)'!AM411</f>
        <v>0</v>
      </c>
      <c r="AN412" s="1">
        <f>'BASE METAS)'!AN411</f>
        <v>0</v>
      </c>
      <c r="AO412" s="1">
        <f>'BASE METAS)'!AU411</f>
        <v>0</v>
      </c>
      <c r="AP412" s="1">
        <f>'BASE METAS)'!AO411</f>
        <v>0</v>
      </c>
      <c r="AQ412" s="1">
        <f>'BASE METAS)'!AP411</f>
        <v>0</v>
      </c>
      <c r="AR412" s="1">
        <f>'BASE METAS)'!AQ411</f>
        <v>0</v>
      </c>
      <c r="AS412" s="1">
        <f>'BASE METAS)'!AR411</f>
        <v>0</v>
      </c>
      <c r="AT412" s="1">
        <f>'BASE METAS)'!AS411</f>
        <v>0</v>
      </c>
      <c r="AU412" s="1479">
        <f>'BASE METAS)'!BO411</f>
        <v>0</v>
      </c>
      <c r="AV412" s="1">
        <f>'BASE METAS)'!BQ411</f>
        <v>0</v>
      </c>
      <c r="AW412" s="1352">
        <f>'BASE METAS)'!BR411</f>
        <v>0</v>
      </c>
      <c r="AX412" s="1352">
        <f>'BASE METAS)'!BS411</f>
        <v>0</v>
      </c>
      <c r="AY412" s="1352">
        <f>'BASE METAS)'!BT411</f>
        <v>0</v>
      </c>
      <c r="AZ412" s="1352">
        <f>'BASE METAS)'!BU411</f>
        <v>0</v>
      </c>
      <c r="BA412" s="1352">
        <f>'BASE METAS)'!BV411</f>
        <v>0</v>
      </c>
      <c r="BB412" s="1352">
        <f>'BASE METAS)'!BW411</f>
        <v>0</v>
      </c>
      <c r="BC412" s="1352">
        <f>'BASE METAS)'!BX411</f>
        <v>0</v>
      </c>
      <c r="BD412" s="1352">
        <f>'BASE METAS)'!BY411</f>
        <v>0</v>
      </c>
      <c r="BE412" s="1352">
        <f>'BASE METAS)'!CG411</f>
        <v>0</v>
      </c>
      <c r="BF412" s="1352">
        <f>'BASE METAS)'!CJ411</f>
        <v>0</v>
      </c>
      <c r="BG412" s="1352">
        <f>'BASE METAS)'!CK411</f>
        <v>0</v>
      </c>
      <c r="BH412" s="1352">
        <f>'BASE METAS)'!CL411</f>
        <v>0</v>
      </c>
      <c r="BI412" s="1">
        <f>'BASE METAS)'!CM411</f>
        <v>0</v>
      </c>
      <c r="BJ412" s="1">
        <f>'BASE METAS)'!CN411</f>
        <v>0</v>
      </c>
      <c r="BK412" s="1">
        <f>'BASE METAS)'!CO411</f>
        <v>0</v>
      </c>
      <c r="BL412" s="1">
        <f>'BASE METAS)'!CP411</f>
        <v>0</v>
      </c>
      <c r="BM412" s="1">
        <f>'BASE METAS)'!CQ411</f>
        <v>0</v>
      </c>
      <c r="BN412" s="1">
        <f>'BASE METAS)'!CR411</f>
        <v>0</v>
      </c>
      <c r="BO412" s="1">
        <f>'BASE METAS)'!CS411</f>
        <v>0</v>
      </c>
      <c r="BP412" s="1">
        <f>'BASE METAS)'!CT411</f>
        <v>0</v>
      </c>
      <c r="BQ412" s="1">
        <f>'BASE METAS)'!CU411</f>
        <v>0</v>
      </c>
      <c r="BR412" s="1">
        <f>'BASE METAS)'!CV411</f>
        <v>0</v>
      </c>
      <c r="BS412" s="1">
        <f>'BASE METAS)'!CW411</f>
        <v>0</v>
      </c>
      <c r="BT412" s="1">
        <f>'BASE METAS)'!CX411</f>
        <v>0</v>
      </c>
      <c r="BU412" s="1">
        <f>'BASE METAS)'!FA411</f>
        <v>0</v>
      </c>
      <c r="BV412" s="1">
        <f>'BASE METAS)'!FB411</f>
        <v>0</v>
      </c>
      <c r="BW412" s="1">
        <f>'BASE METAS)'!FC411</f>
        <v>0</v>
      </c>
      <c r="BX412" s="1">
        <f>'BASE METAS)'!FD411</f>
        <v>0</v>
      </c>
      <c r="BY412" s="1">
        <f>'BASE METAS)'!FE411</f>
        <v>0</v>
      </c>
      <c r="BZ412" s="1">
        <f>'BASE METAS)'!FF411</f>
        <v>0</v>
      </c>
      <c r="CA412" s="1">
        <f>'BASE METAS)'!FG411</f>
        <v>0</v>
      </c>
      <c r="CB412" s="1">
        <f>'BASE METAS)'!FH411</f>
        <v>0</v>
      </c>
      <c r="CC412" s="1">
        <f>'BASE METAS)'!FI411</f>
        <v>0</v>
      </c>
      <c r="CD412" s="1">
        <f>'BASE METAS)'!FJ411</f>
        <v>0</v>
      </c>
      <c r="CE412" s="1">
        <f>'BASE METAS)'!FK411</f>
        <v>0</v>
      </c>
      <c r="CF412" s="1">
        <f>'BASE METAS)'!FL411</f>
        <v>0</v>
      </c>
      <c r="CG412" s="1">
        <f>'BASE METAS)'!FM411</f>
        <v>0</v>
      </c>
    </row>
    <row r="413" spans="1:85" ht="12" customHeight="1" x14ac:dyDescent="0.25">
      <c r="A413" s="1">
        <f>'BASE METAS)'!A412</f>
        <v>0</v>
      </c>
      <c r="B413" s="7146"/>
      <c r="C413" s="7146"/>
      <c r="D413" s="7146"/>
      <c r="E413" s="7146"/>
      <c r="F413" s="7155"/>
      <c r="G413" s="7155"/>
      <c r="H413" s="35" t="str">
        <f>'BASE METAS)'!H412</f>
        <v>FN</v>
      </c>
      <c r="I413" s="35" t="str">
        <f>'BASE METAS)'!I412</f>
        <v>Sf</v>
      </c>
      <c r="J413" s="35" t="str">
        <f>'BASE METAS)'!J412</f>
        <v>PG</v>
      </c>
      <c r="K413" s="35" t="str">
        <f>'BASE METAS)'!K412</f>
        <v>Sp</v>
      </c>
      <c r="L413" s="35" t="str">
        <f>'BASE METAS)'!L412</f>
        <v>PY</v>
      </c>
      <c r="M413" s="35" t="str">
        <f>'BASE METAS)'!M412</f>
        <v>FF</v>
      </c>
      <c r="N413" s="35">
        <f>'BASE METAS)'!N412</f>
        <v>0</v>
      </c>
      <c r="O413" s="35">
        <f>'BASE METAS)'!O412</f>
        <v>0</v>
      </c>
      <c r="P413" s="35" t="str">
        <f>'BASE METAS)'!P412</f>
        <v>FN</v>
      </c>
      <c r="Q413" s="35" t="str">
        <f>'BASE METAS)'!Q412</f>
        <v>Sf</v>
      </c>
      <c r="R413" s="35" t="str">
        <f>'BASE METAS)'!R412</f>
        <v>PG</v>
      </c>
      <c r="S413" s="35" t="str">
        <f>'BASE METAS)'!S412</f>
        <v>Sp</v>
      </c>
      <c r="T413" s="35" t="str">
        <f>'BASE METAS)'!T412</f>
        <v>PY</v>
      </c>
      <c r="U413" s="925">
        <f>'BASE METAS)'!U412</f>
        <v>0</v>
      </c>
      <c r="V413" s="35">
        <f>'BASE METAS)'!V412</f>
        <v>0</v>
      </c>
      <c r="W413" s="7139"/>
      <c r="X413" s="7216"/>
      <c r="Y413" s="1">
        <f>'BASE METAS)'!Y412</f>
        <v>0</v>
      </c>
      <c r="Z413" s="1">
        <f>'BASE METAS)'!Z412</f>
        <v>0</v>
      </c>
      <c r="AA413" s="1">
        <f>'BASE METAS)'!AA412</f>
        <v>0</v>
      </c>
      <c r="AB413" s="1">
        <f>'BASE METAS)'!AB412</f>
        <v>0</v>
      </c>
      <c r="AC413" s="1">
        <f>'BASE METAS)'!AC412</f>
        <v>0</v>
      </c>
      <c r="AD413" s="1">
        <f>'BASE METAS)'!AD412</f>
        <v>0</v>
      </c>
      <c r="AE413" s="1">
        <f>'BASE METAS)'!AE412</f>
        <v>0</v>
      </c>
      <c r="AF413" s="1">
        <f>'BASE METAS)'!AF412</f>
        <v>0</v>
      </c>
      <c r="AG413" s="1">
        <f>'BASE METAS)'!AG412</f>
        <v>0</v>
      </c>
      <c r="AH413" s="1">
        <f>'BASE METAS)'!AH412</f>
        <v>0</v>
      </c>
      <c r="AI413" s="1">
        <f>'BASE METAS)'!AI412</f>
        <v>0</v>
      </c>
      <c r="AJ413" s="1">
        <f>'BASE METAS)'!AJ412</f>
        <v>0</v>
      </c>
      <c r="AK413" s="1">
        <f>'BASE METAS)'!AK412</f>
        <v>0</v>
      </c>
      <c r="AL413" s="934">
        <f>'BASE METAS)'!AL412</f>
        <v>0</v>
      </c>
      <c r="AM413" s="1">
        <f>'BASE METAS)'!AM412</f>
        <v>0</v>
      </c>
      <c r="AN413" s="1">
        <f>'BASE METAS)'!AN412</f>
        <v>0</v>
      </c>
      <c r="AO413" s="1">
        <f>'BASE METAS)'!AU412</f>
        <v>0</v>
      </c>
      <c r="AP413" s="1">
        <f>'BASE METAS)'!AO412</f>
        <v>0</v>
      </c>
      <c r="AQ413" s="1">
        <f>'BASE METAS)'!AP412</f>
        <v>0</v>
      </c>
      <c r="AR413" s="1">
        <f>'BASE METAS)'!AQ412</f>
        <v>0</v>
      </c>
      <c r="AS413" s="1">
        <f>'BASE METAS)'!AR412</f>
        <v>0</v>
      </c>
      <c r="AT413" s="1">
        <f>'BASE METAS)'!AS412</f>
        <v>0</v>
      </c>
      <c r="AU413" s="1479">
        <f>'BASE METAS)'!BO412</f>
        <v>0</v>
      </c>
      <c r="AV413" s="1">
        <f>'BASE METAS)'!BQ412</f>
        <v>0</v>
      </c>
      <c r="AW413" s="1352">
        <f>'BASE METAS)'!BR412</f>
        <v>0</v>
      </c>
      <c r="AX413" s="1352">
        <f>'BASE METAS)'!BS412</f>
        <v>0</v>
      </c>
      <c r="AY413" s="1352">
        <f>'BASE METAS)'!BT412</f>
        <v>0</v>
      </c>
      <c r="AZ413" s="1352">
        <f>'BASE METAS)'!BU412</f>
        <v>0</v>
      </c>
      <c r="BA413" s="1352">
        <f>'BASE METAS)'!BV412</f>
        <v>0</v>
      </c>
      <c r="BB413" s="1352">
        <f>'BASE METAS)'!BW412</f>
        <v>0</v>
      </c>
      <c r="BC413" s="1352">
        <f>'BASE METAS)'!BX412</f>
        <v>0</v>
      </c>
      <c r="BD413" s="1352">
        <f>'BASE METAS)'!BY412</f>
        <v>0</v>
      </c>
      <c r="BE413" s="1352">
        <f>'BASE METAS)'!CG412</f>
        <v>0</v>
      </c>
      <c r="BF413" s="1352">
        <f>'BASE METAS)'!CJ412</f>
        <v>0</v>
      </c>
      <c r="BG413" s="1352">
        <f>'BASE METAS)'!CK412</f>
        <v>0</v>
      </c>
      <c r="BH413" s="1352">
        <f>'BASE METAS)'!CL412</f>
        <v>0</v>
      </c>
      <c r="BI413" s="1">
        <f>'BASE METAS)'!CM412</f>
        <v>0</v>
      </c>
      <c r="BJ413" s="1">
        <f>'BASE METAS)'!CN412</f>
        <v>0</v>
      </c>
      <c r="BK413" s="1">
        <f>'BASE METAS)'!CO412</f>
        <v>0</v>
      </c>
      <c r="BL413" s="1">
        <f>'BASE METAS)'!CP412</f>
        <v>0</v>
      </c>
      <c r="BM413" s="1">
        <f>'BASE METAS)'!CQ412</f>
        <v>0</v>
      </c>
      <c r="BN413" s="1">
        <f>'BASE METAS)'!CR412</f>
        <v>0</v>
      </c>
      <c r="BO413" s="1">
        <f>'BASE METAS)'!CS412</f>
        <v>0</v>
      </c>
      <c r="BP413" s="1">
        <f>'BASE METAS)'!CT412</f>
        <v>0</v>
      </c>
      <c r="BQ413" s="1">
        <f>'BASE METAS)'!CU412</f>
        <v>0</v>
      </c>
      <c r="BR413" s="1">
        <f>'BASE METAS)'!CV412</f>
        <v>0</v>
      </c>
      <c r="BS413" s="1">
        <f>'BASE METAS)'!CW412</f>
        <v>0</v>
      </c>
      <c r="BT413" s="1">
        <f>'BASE METAS)'!CX412</f>
        <v>0</v>
      </c>
      <c r="BU413" s="1">
        <f>'BASE METAS)'!FA412</f>
        <v>0</v>
      </c>
      <c r="BV413" s="1">
        <f>'BASE METAS)'!FB412</f>
        <v>0</v>
      </c>
      <c r="BW413" s="1">
        <f>'BASE METAS)'!FC412</f>
        <v>0</v>
      </c>
      <c r="BX413" s="1">
        <f>'BASE METAS)'!FD412</f>
        <v>0</v>
      </c>
      <c r="BY413" s="1">
        <f>'BASE METAS)'!FE412</f>
        <v>0</v>
      </c>
      <c r="BZ413" s="1">
        <f>'BASE METAS)'!FF412</f>
        <v>0</v>
      </c>
      <c r="CA413" s="1">
        <f>'BASE METAS)'!FG412</f>
        <v>0</v>
      </c>
      <c r="CB413" s="1">
        <f>'BASE METAS)'!FH412</f>
        <v>0</v>
      </c>
      <c r="CC413" s="1">
        <f>'BASE METAS)'!FI412</f>
        <v>0</v>
      </c>
      <c r="CD413" s="1">
        <f>'BASE METAS)'!FJ412</f>
        <v>0</v>
      </c>
      <c r="CE413" s="1">
        <f>'BASE METAS)'!FK412</f>
        <v>0</v>
      </c>
      <c r="CF413" s="1">
        <f>'BASE METAS)'!FL412</f>
        <v>0</v>
      </c>
      <c r="CG413" s="1">
        <f>'BASE METAS)'!FM412</f>
        <v>0</v>
      </c>
    </row>
    <row r="414" spans="1:85" ht="45" customHeight="1" x14ac:dyDescent="0.25">
      <c r="A414" s="1">
        <f>'BASE METAS)'!A413</f>
        <v>65</v>
      </c>
      <c r="B414" s="7156" t="str">
        <f>'BASE METAS)'!B413</f>
        <v>DIRECCIÓN GENERAL DE DESARROLLO ECONÓMICO</v>
      </c>
      <c r="C414" s="5684">
        <f>'BASE METAS)'!C413</f>
        <v>1600</v>
      </c>
      <c r="D414" s="5684">
        <f>'BASE METAS)'!D413</f>
        <v>1</v>
      </c>
      <c r="E414" s="7151" t="str">
        <f>'BASE METAS)'!E413</f>
        <v xml:space="preserve">SIMPLIFICACIÓN Y MODERNIZACIÓN DE LA ADMINISTRACIÓN PÚBLICA </v>
      </c>
      <c r="F414" s="7225" t="str">
        <f>'BASE METAS)'!F413</f>
        <v>N00</v>
      </c>
      <c r="G414" s="7225" t="str">
        <f>'BASE METAS)'!G413</f>
        <v>131</v>
      </c>
      <c r="H414" s="5706" t="str">
        <f>'BASE METAS)'!H413</f>
        <v>05</v>
      </c>
      <c r="I414" s="5706" t="str">
        <f>'BASE METAS)'!I413</f>
        <v>01</v>
      </c>
      <c r="J414" s="5706" t="str">
        <f>'BASE METAS)'!J413</f>
        <v>01</v>
      </c>
      <c r="K414" s="5706" t="str">
        <f>'BASE METAS)'!K413</f>
        <v>05</v>
      </c>
      <c r="L414" s="5706" t="str">
        <f>'BASE METAS)'!L413</f>
        <v>01</v>
      </c>
      <c r="M414" s="5706" t="str">
        <f>'BASE METAS)'!M413</f>
        <v>101</v>
      </c>
      <c r="N414" s="5697" t="str">
        <f>'BASE METAS)'!N413</f>
        <v>Dirección General de Desarrollo y Fomento Económico</v>
      </c>
      <c r="O414" s="5706" t="str">
        <f>'BASE METAS)'!O413</f>
        <v>Fomento Industrial</v>
      </c>
      <c r="P414" s="5697" t="str">
        <f>'BASE METAS)'!P413</f>
        <v>Administración, planeación y control gubernamental</v>
      </c>
      <c r="Q414" s="5697" t="str">
        <f>'BASE METAS)'!Q413</f>
        <v>Control y evaluación de la administración gubernamental</v>
      </c>
      <c r="R414" s="5697" t="str">
        <f>'BASE METAS)'!R413</f>
        <v>Consolidación de la gestión gubernamental de resultados</v>
      </c>
      <c r="S414" s="5697" t="str">
        <f>'BASE METAS)'!S413</f>
        <v>Modernización y mejoramiento integral de la función pública</v>
      </c>
      <c r="T414" s="5697" t="str">
        <f>'BASE METAS)'!T413</f>
        <v>Simplificación y modernización de la administración pública</v>
      </c>
      <c r="U414" s="7726" t="str">
        <f>'BASE METAS)'!U413</f>
        <v>Facilitar el otorgamiento de licencias a las nuevas empresas así como poner al corriente los trámites "estancados", fomentando la instalación, desarrollo y consolidación de los negocios</v>
      </c>
      <c r="V414" s="5697" t="str">
        <f>'BASE METAS)'!V413</f>
        <v>Gobierno de Resultados</v>
      </c>
      <c r="W414" s="5694">
        <f>'BASE METAS)'!W413</f>
        <v>11859730.800000001</v>
      </c>
      <c r="X414" s="7102" t="str">
        <f>'BASE METAS)'!X413</f>
        <v>DIRECCIÓN GENERAL DE DESARROLLO ECONÓMICO</v>
      </c>
      <c r="Y414" s="432">
        <f>'BASE METAS)'!Y413</f>
        <v>1</v>
      </c>
      <c r="Z414" s="449" t="str">
        <f>'BASE METAS)'!Z413</f>
        <v>TRAMITAR SOLICITUDES DE LICENCIA DE FUNCIONAMIENTO TANTO DE GIROS REGULADOS COMO IRREGULADOS</v>
      </c>
      <c r="AA414" s="674" t="str">
        <f>'BASE METAS)'!AA413</f>
        <v>SOLICITUD</v>
      </c>
      <c r="AB414" s="551">
        <f>'BASE METAS)'!AB413</f>
        <v>1600</v>
      </c>
      <c r="AC414" s="551">
        <f>'BASE METAS)'!AC413</f>
        <v>300</v>
      </c>
      <c r="AD414" s="620">
        <f>'BASE METAS)'!AD413</f>
        <v>0.1875</v>
      </c>
      <c r="AE414" s="551">
        <f>'BASE METAS)'!AE413</f>
        <v>500</v>
      </c>
      <c r="AF414" s="620">
        <f>'BASE METAS)'!AF413</f>
        <v>0.3125</v>
      </c>
      <c r="AG414" s="551">
        <f>'BASE METAS)'!AG413</f>
        <v>500</v>
      </c>
      <c r="AH414" s="669">
        <f>'BASE METAS)'!AH413</f>
        <v>0.3125</v>
      </c>
      <c r="AI414" s="668">
        <f>'BASE METAS)'!AI413</f>
        <v>300</v>
      </c>
      <c r="AJ414" s="669">
        <f>'BASE METAS)'!AJ413</f>
        <v>0.1875</v>
      </c>
      <c r="AK414" s="947">
        <f>'BASE METAS)'!AK413</f>
        <v>1</v>
      </c>
      <c r="AL414" s="975">
        <f>'BASE METAS)'!AL413</f>
        <v>1</v>
      </c>
      <c r="AM414" s="1030" t="str">
        <f>'BASE METAS)'!AM413</f>
        <v>Trámite de solicitudes de licencias de funcionamiento</v>
      </c>
      <c r="AN414" s="974" t="str">
        <f>'BASE METAS)'!AN413</f>
        <v>MIDE EL NÚMERO DE SOLICITUDES TRAMITADAS</v>
      </c>
      <c r="AO414" s="1377" t="str">
        <f>'BASE METAS)'!AU413</f>
        <v>DESEMPEÑO</v>
      </c>
      <c r="AP414" s="974" t="str">
        <f>'BASE METAS)'!AO413</f>
        <v>NÚMERO DE SOLICITUDES TRAMITADAS</v>
      </c>
      <c r="AQ414" s="974" t="str">
        <f>'BASE METAS)'!AP413</f>
        <v>NÚMERO DE SOLICITUDES PROGRAMADAS</v>
      </c>
      <c r="AR414" s="974">
        <f>'BASE METAS)'!AQ413</f>
        <v>100</v>
      </c>
      <c r="AS414" s="976" t="str">
        <f>'BASE METAS)'!AR413</f>
        <v>SOLICITUD</v>
      </c>
      <c r="AT414" s="1326" t="str">
        <f>'BASE METAS)'!AS413</f>
        <v>EFICACIA</v>
      </c>
      <c r="AU414" s="1501">
        <f>'BASE METAS)'!BO413</f>
        <v>0</v>
      </c>
      <c r="AV414" s="962">
        <f>'BASE METAS)'!BQ413</f>
        <v>1600</v>
      </c>
      <c r="AW414" s="1352">
        <f>'BASE METAS)'!BR413</f>
        <v>0</v>
      </c>
      <c r="AX414" s="1352">
        <f>'BASE METAS)'!BS413</f>
        <v>500</v>
      </c>
      <c r="AY414" s="1352">
        <f>'BASE METAS)'!BT413</f>
        <v>530</v>
      </c>
      <c r="AZ414" s="1352">
        <f>'BASE METAS)'!BU413</f>
        <v>-30</v>
      </c>
      <c r="BA414" s="1352">
        <f>'BASE METAS)'!BV413</f>
        <v>1.06</v>
      </c>
      <c r="BB414" s="1352">
        <f>'BASE METAS)'!BW413</f>
        <v>898</v>
      </c>
      <c r="BC414" s="1352">
        <f>'BASE METAS)'!BX413</f>
        <v>702</v>
      </c>
      <c r="BD414" s="1352">
        <f>'BASE METAS)'!BY413</f>
        <v>0.56125000000000003</v>
      </c>
      <c r="BE414" s="1352">
        <f>'BASE METAS)'!CG413</f>
        <v>368</v>
      </c>
      <c r="BF414" s="1352">
        <f>'BASE METAS)'!CJ413</f>
        <v>0</v>
      </c>
      <c r="BG414" s="1352">
        <f>'BASE METAS)'!CK413</f>
        <v>0</v>
      </c>
      <c r="BH414" s="1352">
        <f>'BASE METAS)'!CL413</f>
        <v>0</v>
      </c>
      <c r="BI414" s="1">
        <f>'BASE METAS)'!CM413</f>
        <v>100</v>
      </c>
      <c r="BJ414" s="1">
        <f>'BASE METAS)'!CN413</f>
        <v>100</v>
      </c>
      <c r="BK414" s="1">
        <f>'BASE METAS)'!CO413</f>
        <v>100</v>
      </c>
      <c r="BL414" s="1">
        <f>'BASE METAS)'!CP413</f>
        <v>0</v>
      </c>
      <c r="BM414" s="1">
        <f>'BASE METAS)'!CQ413</f>
        <v>0</v>
      </c>
      <c r="BN414" s="1">
        <f>'BASE METAS)'!CR413</f>
        <v>0</v>
      </c>
      <c r="BO414" s="1">
        <f>'BASE METAS)'!CS413</f>
        <v>0</v>
      </c>
      <c r="BP414" s="1">
        <f>'BASE METAS)'!CT413</f>
        <v>0</v>
      </c>
      <c r="BQ414" s="1">
        <f>'BASE METAS)'!CU413</f>
        <v>0</v>
      </c>
      <c r="BR414" s="1">
        <f>'BASE METAS)'!CV413</f>
        <v>0</v>
      </c>
      <c r="BS414" s="1">
        <f>'BASE METAS)'!CW413</f>
        <v>0</v>
      </c>
      <c r="BT414" s="1">
        <f>'BASE METAS)'!CX413</f>
        <v>0</v>
      </c>
      <c r="BU414" s="1">
        <f>'BASE METAS)'!FA413</f>
        <v>1600</v>
      </c>
      <c r="BV414" s="1">
        <f>'BASE METAS)'!FB413</f>
        <v>0</v>
      </c>
      <c r="BW414" s="1">
        <f>'BASE METAS)'!FC413</f>
        <v>133</v>
      </c>
      <c r="BX414" s="1">
        <f>'BASE METAS)'!FD413</f>
        <v>102</v>
      </c>
      <c r="BY414" s="1">
        <f>'BASE METAS)'!FE413</f>
        <v>31</v>
      </c>
      <c r="BZ414" s="1">
        <f>'BASE METAS)'!FF413</f>
        <v>0.76691729323308266</v>
      </c>
      <c r="CA414" s="1">
        <f>'BASE METAS)'!FG413</f>
        <v>470</v>
      </c>
      <c r="CB414" s="1">
        <f>'BASE METAS)'!FH413</f>
        <v>1130</v>
      </c>
      <c r="CC414" s="1">
        <f>'BASE METAS)'!FI413</f>
        <v>0.29375000000000001</v>
      </c>
      <c r="CD414" s="1">
        <f>'BASE METAS)'!FJ413</f>
        <v>1600</v>
      </c>
      <c r="CE414" s="1">
        <f>'BASE METAS)'!FK413</f>
        <v>0</v>
      </c>
      <c r="CF414" s="1">
        <f>'BASE METAS)'!FL413</f>
        <v>141</v>
      </c>
      <c r="CG414" s="1">
        <f>'BASE METAS)'!FM413</f>
        <v>205</v>
      </c>
    </row>
    <row r="415" spans="1:85" ht="25.5" customHeight="1" x14ac:dyDescent="0.25">
      <c r="A415" s="1">
        <f>'BASE METAS)'!A414</f>
        <v>0</v>
      </c>
      <c r="B415" s="7156"/>
      <c r="C415" s="5685"/>
      <c r="D415" s="5685"/>
      <c r="E415" s="7152"/>
      <c r="F415" s="7226"/>
      <c r="G415" s="7226"/>
      <c r="H415" s="5707"/>
      <c r="I415" s="5707"/>
      <c r="J415" s="5707"/>
      <c r="K415" s="5707"/>
      <c r="L415" s="5707"/>
      <c r="M415" s="5707"/>
      <c r="N415" s="5698"/>
      <c r="O415" s="5707"/>
      <c r="P415" s="5698"/>
      <c r="Q415" s="5698"/>
      <c r="R415" s="5698"/>
      <c r="S415" s="5698"/>
      <c r="T415" s="5698"/>
      <c r="U415" s="7727"/>
      <c r="V415" s="5698"/>
      <c r="W415" s="5695"/>
      <c r="X415" s="7145"/>
      <c r="Y415" s="434">
        <f>'BASE METAS)'!Y414</f>
        <v>2</v>
      </c>
      <c r="Z415" s="439" t="str">
        <f>'BASE METAS)'!Z414</f>
        <v>OTORGAR LICENCIAS DE FUNCIONAMIENTO PARA APERTURAR NUEVAS EMPRESAS</v>
      </c>
      <c r="AA415" s="675" t="str">
        <f>'BASE METAS)'!AA414</f>
        <v>LICENCIA</v>
      </c>
      <c r="AB415" s="559">
        <f>'BASE METAS)'!AB414</f>
        <v>1700</v>
      </c>
      <c r="AC415" s="559">
        <f>'BASE METAS)'!AC414</f>
        <v>400</v>
      </c>
      <c r="AD415" s="580">
        <f>'BASE METAS)'!AD414</f>
        <v>0.23529411764705882</v>
      </c>
      <c r="AE415" s="559">
        <f>'BASE METAS)'!AE414</f>
        <v>500</v>
      </c>
      <c r="AF415" s="580">
        <f>'BASE METAS)'!AF414</f>
        <v>0.29411764705882354</v>
      </c>
      <c r="AG415" s="559">
        <f>'BASE METAS)'!AG414</f>
        <v>500</v>
      </c>
      <c r="AH415" s="580">
        <f>'BASE METAS)'!AH414</f>
        <v>0.29411764705882354</v>
      </c>
      <c r="AI415" s="584">
        <f>'BASE METAS)'!AI414</f>
        <v>300</v>
      </c>
      <c r="AJ415" s="580">
        <f>'BASE METAS)'!AJ414</f>
        <v>0.17647058823529413</v>
      </c>
      <c r="AK415" s="947">
        <f>'BASE METAS)'!AK414</f>
        <v>1</v>
      </c>
      <c r="AL415" s="975">
        <f>'BASE METAS)'!AL414</f>
        <v>2</v>
      </c>
      <c r="AM415" s="1030" t="str">
        <f>'BASE METAS)'!AM414</f>
        <v>Otorgar licencias de funcionamiento</v>
      </c>
      <c r="AN415" s="974" t="str">
        <f>'BASE METAS)'!AN414</f>
        <v>MIDE EL NÚMERO DE LICENCIAS TRAMITADAS</v>
      </c>
      <c r="AO415" s="1377" t="str">
        <f>'BASE METAS)'!AU414</f>
        <v>DESEMPEÑO</v>
      </c>
      <c r="AP415" s="974" t="str">
        <f>'BASE METAS)'!AO414</f>
        <v>NÚMERO DE LICENCIAS TRAMITADAS</v>
      </c>
      <c r="AQ415" s="974" t="str">
        <f>'BASE METAS)'!AP414</f>
        <v xml:space="preserve"> NÚMERO DE LICENCIAS PROGRAMADAS</v>
      </c>
      <c r="AR415" s="974">
        <f>'BASE METAS)'!AQ414</f>
        <v>100</v>
      </c>
      <c r="AS415" s="974" t="str">
        <f>'BASE METAS)'!AR414</f>
        <v>LICENCIA</v>
      </c>
      <c r="AT415" s="1326" t="str">
        <f>'BASE METAS)'!AS414</f>
        <v>EFICACIA</v>
      </c>
      <c r="AU415" s="1501">
        <f>'BASE METAS)'!BO414</f>
        <v>0</v>
      </c>
      <c r="AV415" s="963">
        <f>'BASE METAS)'!BQ414</f>
        <v>1700</v>
      </c>
      <c r="AW415" s="1352">
        <f>'BASE METAS)'!BR414</f>
        <v>0</v>
      </c>
      <c r="AX415" s="1352">
        <f>'BASE METAS)'!BS414</f>
        <v>500</v>
      </c>
      <c r="AY415" s="1352">
        <f>'BASE METAS)'!BT414</f>
        <v>283</v>
      </c>
      <c r="AZ415" s="1352">
        <f>'BASE METAS)'!BU414</f>
        <v>217</v>
      </c>
      <c r="BA415" s="1352">
        <f>'BASE METAS)'!BV414</f>
        <v>0.56599999999999995</v>
      </c>
      <c r="BB415" s="1352">
        <f>'BASE METAS)'!BW414</f>
        <v>455</v>
      </c>
      <c r="BC415" s="1352">
        <f>'BASE METAS)'!BX414</f>
        <v>1245</v>
      </c>
      <c r="BD415" s="1352">
        <f>'BASE METAS)'!BY414</f>
        <v>0.2676470588235294</v>
      </c>
      <c r="BE415" s="1352">
        <f>'BASE METAS)'!CG414</f>
        <v>172</v>
      </c>
      <c r="BF415" s="1352">
        <f>'BASE METAS)'!CJ414</f>
        <v>0</v>
      </c>
      <c r="BG415" s="1352">
        <f>'BASE METAS)'!CK414</f>
        <v>0</v>
      </c>
      <c r="BH415" s="1352">
        <f>'BASE METAS)'!CL414</f>
        <v>0</v>
      </c>
      <c r="BI415" s="1">
        <f>'BASE METAS)'!CM414</f>
        <v>133.33333333333334</v>
      </c>
      <c r="BJ415" s="1">
        <f>'BASE METAS)'!CN414</f>
        <v>133.33333333333334</v>
      </c>
      <c r="BK415" s="1">
        <f>'BASE METAS)'!CO414</f>
        <v>133.33333333333334</v>
      </c>
      <c r="BL415" s="1">
        <f>'BASE METAS)'!CP414</f>
        <v>0</v>
      </c>
      <c r="BM415" s="1">
        <f>'BASE METAS)'!CQ414</f>
        <v>0</v>
      </c>
      <c r="BN415" s="1">
        <f>'BASE METAS)'!CR414</f>
        <v>0</v>
      </c>
      <c r="BO415" s="1">
        <f>'BASE METAS)'!CS414</f>
        <v>0</v>
      </c>
      <c r="BP415" s="1">
        <f>'BASE METAS)'!CT414</f>
        <v>0</v>
      </c>
      <c r="BQ415" s="1">
        <f>'BASE METAS)'!CU414</f>
        <v>0</v>
      </c>
      <c r="BR415" s="1">
        <f>'BASE METAS)'!CV414</f>
        <v>0</v>
      </c>
      <c r="BS415" s="1">
        <f>'BASE METAS)'!CW414</f>
        <v>0</v>
      </c>
      <c r="BT415" s="1">
        <f>'BASE METAS)'!CX414</f>
        <v>0</v>
      </c>
      <c r="BU415" s="1">
        <f>'BASE METAS)'!FA414</f>
        <v>1700</v>
      </c>
      <c r="BV415" s="1">
        <f>'BASE METAS)'!FB414</f>
        <v>0</v>
      </c>
      <c r="BW415" s="1">
        <f>'BASE METAS)'!FC414</f>
        <v>133</v>
      </c>
      <c r="BX415" s="1">
        <f>'BASE METAS)'!FD414</f>
        <v>0</v>
      </c>
      <c r="BY415" s="1">
        <f>'BASE METAS)'!FE414</f>
        <v>133</v>
      </c>
      <c r="BZ415" s="1">
        <f>'BASE METAS)'!FF414</f>
        <v>0</v>
      </c>
      <c r="CA415" s="1">
        <f>'BASE METAS)'!FG414</f>
        <v>172</v>
      </c>
      <c r="CB415" s="1">
        <f>'BASE METAS)'!FH414</f>
        <v>1528</v>
      </c>
      <c r="CC415" s="1">
        <f>'BASE METAS)'!FI414</f>
        <v>0.1011764705882353</v>
      </c>
      <c r="CD415" s="1">
        <f>'BASE METAS)'!FJ414</f>
        <v>1700</v>
      </c>
      <c r="CE415" s="1">
        <f>'BASE METAS)'!FK414</f>
        <v>0</v>
      </c>
      <c r="CF415" s="1">
        <f>'BASE METAS)'!FL414</f>
        <v>133</v>
      </c>
      <c r="CG415" s="1">
        <f>'BASE METAS)'!FM414</f>
        <v>0</v>
      </c>
    </row>
    <row r="416" spans="1:85" ht="229.5" x14ac:dyDescent="0.25">
      <c r="A416" s="1">
        <f>'BASE METAS)'!A415</f>
        <v>0</v>
      </c>
      <c r="B416" s="7156"/>
      <c r="C416" s="5685"/>
      <c r="D416" s="5685"/>
      <c r="E416" s="7152"/>
      <c r="F416" s="7226"/>
      <c r="G416" s="7226"/>
      <c r="H416" s="5707"/>
      <c r="I416" s="5707"/>
      <c r="J416" s="5707"/>
      <c r="K416" s="5707"/>
      <c r="L416" s="5707"/>
      <c r="M416" s="5707"/>
      <c r="N416" s="5698"/>
      <c r="O416" s="5707"/>
      <c r="P416" s="5698"/>
      <c r="Q416" s="5698"/>
      <c r="R416" s="5698"/>
      <c r="S416" s="5698"/>
      <c r="T416" s="5698"/>
      <c r="U416" s="7727"/>
      <c r="V416" s="5698"/>
      <c r="W416" s="5695"/>
      <c r="X416" s="7145"/>
      <c r="Y416" s="434">
        <f>'BASE METAS)'!Y415</f>
        <v>3</v>
      </c>
      <c r="Z416" s="439" t="str">
        <f>'BASE METAS)'!Z415</f>
        <v>ELABORAR ACTAS DE CONSTITUCIÓN DE SOCIEDADES DE RESPONSABILIDAD LIMITADA MICROEMPRESARIAL (S.DE R.L.M.)</v>
      </c>
      <c r="AA416" s="558" t="str">
        <f>'BASE METAS)'!AA415</f>
        <v>ACTA</v>
      </c>
      <c r="AB416" s="559">
        <f>'BASE METAS)'!AB415</f>
        <v>50</v>
      </c>
      <c r="AC416" s="559">
        <f>'BASE METAS)'!AC415</f>
        <v>20</v>
      </c>
      <c r="AD416" s="580">
        <f>'BASE METAS)'!AD415</f>
        <v>0.4</v>
      </c>
      <c r="AE416" s="559">
        <f>'BASE METAS)'!AE415</f>
        <v>20</v>
      </c>
      <c r="AF416" s="580">
        <f>'BASE METAS)'!AF415</f>
        <v>0.4</v>
      </c>
      <c r="AG416" s="559">
        <f>'BASE METAS)'!AG415</f>
        <v>25</v>
      </c>
      <c r="AH416" s="580">
        <f>'BASE METAS)'!AH415</f>
        <v>0.5</v>
      </c>
      <c r="AI416" s="584">
        <f>'BASE METAS)'!AI415</f>
        <v>6</v>
      </c>
      <c r="AJ416" s="580">
        <f>'BASE METAS)'!AJ415</f>
        <v>0.12</v>
      </c>
      <c r="AK416" s="947">
        <f>'BASE METAS)'!AK415</f>
        <v>1.42</v>
      </c>
      <c r="AL416" s="975">
        <f>'BASE METAS)'!AL415</f>
        <v>3</v>
      </c>
      <c r="AM416" s="1030" t="str">
        <f>'BASE METAS)'!AM415</f>
        <v>ELABORACIÓN DE ACTAS DE CONSTITUCIÓN DE SOCIEDADES DE RESPONSABILIDAD LIMITADA MICROEMPRESARIAL (S.DE R.L.M.)</v>
      </c>
      <c r="AN416" s="974" t="str">
        <f>'BASE METAS)'!AN415</f>
        <v>MIDE EL NÚMERO DE ACTAS TRAMITADAS</v>
      </c>
      <c r="AO416" s="1377" t="str">
        <f>'BASE METAS)'!AU415</f>
        <v>DESEMPEÑO</v>
      </c>
      <c r="AP416" s="974" t="str">
        <f>'BASE METAS)'!AO415</f>
        <v>NÚMERO DE  ACTAS TRAMITADAS</v>
      </c>
      <c r="AQ416" s="974" t="str">
        <f>'BASE METAS)'!AP415</f>
        <v>NÚMERO DE ACTAS PROGRAMADAS</v>
      </c>
      <c r="AR416" s="974">
        <f>'BASE METAS)'!AQ415</f>
        <v>100</v>
      </c>
      <c r="AS416" s="974" t="str">
        <f>'BASE METAS)'!AR415</f>
        <v>ACTA</v>
      </c>
      <c r="AT416" s="1326" t="str">
        <f>'BASE METAS)'!AS415</f>
        <v>EFICACIA</v>
      </c>
      <c r="AU416" s="1501">
        <f>'BASE METAS)'!BO415</f>
        <v>0</v>
      </c>
      <c r="AV416" s="963">
        <f>'BASE METAS)'!BQ415</f>
        <v>80</v>
      </c>
      <c r="AW416" s="1352">
        <f>'BASE METAS)'!BR415</f>
        <v>0</v>
      </c>
      <c r="AX416" s="1352">
        <f>'BASE METAS)'!BS415</f>
        <v>20</v>
      </c>
      <c r="AY416" s="1352">
        <f>'BASE METAS)'!BT415</f>
        <v>40</v>
      </c>
      <c r="AZ416" s="1352">
        <f>'BASE METAS)'!BU415</f>
        <v>-20</v>
      </c>
      <c r="BA416" s="1352">
        <f>'BASE METAS)'!BV415</f>
        <v>2</v>
      </c>
      <c r="BB416" s="1352">
        <f>'BASE METAS)'!BW415</f>
        <v>40</v>
      </c>
      <c r="BC416" s="1352">
        <f>'BASE METAS)'!BX415</f>
        <v>40</v>
      </c>
      <c r="BD416" s="1352">
        <f>'BASE METAS)'!BY415</f>
        <v>0.5</v>
      </c>
      <c r="BE416" s="1352">
        <f>'BASE METAS)'!CG415</f>
        <v>0</v>
      </c>
      <c r="BF416" s="1352">
        <f>'BASE METAS)'!CJ415</f>
        <v>0</v>
      </c>
      <c r="BG416" s="1352">
        <f>'BASE METAS)'!CK415</f>
        <v>0</v>
      </c>
      <c r="BH416" s="1352">
        <f>'BASE METAS)'!CL415</f>
        <v>0</v>
      </c>
      <c r="BI416" s="1">
        <f>'BASE METAS)'!CM415</f>
        <v>6.666666666666667</v>
      </c>
      <c r="BJ416" s="1">
        <f>'BASE METAS)'!CN415</f>
        <v>6.666666666666667</v>
      </c>
      <c r="BK416" s="1">
        <f>'BASE METAS)'!CO415</f>
        <v>6.666666666666667</v>
      </c>
      <c r="BL416" s="1">
        <f>'BASE METAS)'!CP415</f>
        <v>0</v>
      </c>
      <c r="BM416" s="1">
        <f>'BASE METAS)'!CQ415</f>
        <v>0</v>
      </c>
      <c r="BN416" s="1">
        <f>'BASE METAS)'!CR415</f>
        <v>0</v>
      </c>
      <c r="BO416" s="1">
        <f>'BASE METAS)'!CS415</f>
        <v>0</v>
      </c>
      <c r="BP416" s="1">
        <f>'BASE METAS)'!CT415</f>
        <v>0</v>
      </c>
      <c r="BQ416" s="1">
        <f>'BASE METAS)'!CU415</f>
        <v>0</v>
      </c>
      <c r="BR416" s="1">
        <f>'BASE METAS)'!CV415</f>
        <v>0</v>
      </c>
      <c r="BS416" s="1">
        <f>'BASE METAS)'!CW415</f>
        <v>0</v>
      </c>
      <c r="BT416" s="1">
        <f>'BASE METAS)'!CX415</f>
        <v>0</v>
      </c>
      <c r="BU416" s="1">
        <f>'BASE METAS)'!FA415</f>
        <v>80</v>
      </c>
      <c r="BV416" s="1">
        <f>'BASE METAS)'!FB415</f>
        <v>0</v>
      </c>
      <c r="BW416" s="1">
        <f>'BASE METAS)'!FC415</f>
        <v>0</v>
      </c>
      <c r="BX416" s="1">
        <f>'BASE METAS)'!FD415</f>
        <v>0</v>
      </c>
      <c r="BY416" s="1">
        <f>'BASE METAS)'!FE415</f>
        <v>0</v>
      </c>
      <c r="BZ416" s="1" t="e">
        <f>'BASE METAS)'!FF415</f>
        <v>#DIV/0!</v>
      </c>
      <c r="CA416" s="1">
        <f>'BASE METAS)'!FG415</f>
        <v>0</v>
      </c>
      <c r="CB416" s="1">
        <f>'BASE METAS)'!FH415</f>
        <v>80</v>
      </c>
      <c r="CC416" s="1">
        <f>'BASE METAS)'!FI415</f>
        <v>0</v>
      </c>
      <c r="CD416" s="1">
        <f>'BASE METAS)'!FJ415</f>
        <v>80</v>
      </c>
      <c r="CE416" s="1">
        <f>'BASE METAS)'!FK415</f>
        <v>0</v>
      </c>
      <c r="CF416" s="1">
        <f>'BASE METAS)'!FL415</f>
        <v>0</v>
      </c>
      <c r="CG416" s="1">
        <f>'BASE METAS)'!FM415</f>
        <v>20</v>
      </c>
    </row>
    <row r="417" spans="1:85" ht="210" x14ac:dyDescent="0.25">
      <c r="A417" s="1">
        <f>'BASE METAS)'!A416</f>
        <v>0</v>
      </c>
      <c r="B417" s="7156"/>
      <c r="C417" s="5685"/>
      <c r="D417" s="5685"/>
      <c r="E417" s="7152"/>
      <c r="F417" s="7226"/>
      <c r="G417" s="7226"/>
      <c r="H417" s="5707"/>
      <c r="I417" s="5707"/>
      <c r="J417" s="5707"/>
      <c r="K417" s="5707"/>
      <c r="L417" s="5707"/>
      <c r="M417" s="5707"/>
      <c r="N417" s="5698"/>
      <c r="O417" s="5707"/>
      <c r="P417" s="5698"/>
      <c r="Q417" s="5698"/>
      <c r="R417" s="5698"/>
      <c r="S417" s="5698"/>
      <c r="T417" s="5698"/>
      <c r="U417" s="7727"/>
      <c r="V417" s="5698"/>
      <c r="W417" s="5695"/>
      <c r="X417" s="7145"/>
      <c r="Y417" s="434">
        <f>'BASE METAS)'!Y416</f>
        <v>4</v>
      </c>
      <c r="Z417" s="450" t="str">
        <f>'BASE METAS)'!Z416</f>
        <v>SUPERVISAR EL PROCESO DE LOS TRÁMITES PARA LA EXPEDICIÓN DE LICENCIAS</v>
      </c>
      <c r="AA417" s="675" t="str">
        <f>'BASE METAS)'!AA416</f>
        <v>TRAMITE</v>
      </c>
      <c r="AB417" s="559">
        <f>'BASE METAS)'!AB416</f>
        <v>3380</v>
      </c>
      <c r="AC417" s="559">
        <f>'BASE METAS)'!AC416</f>
        <v>700</v>
      </c>
      <c r="AD417" s="667">
        <f>'BASE METAS)'!AD416</f>
        <v>0.20710059171597633</v>
      </c>
      <c r="AE417" s="559">
        <f>'BASE METAS)'!AE416</f>
        <v>1000</v>
      </c>
      <c r="AF417" s="667">
        <f>'BASE METAS)'!AF416</f>
        <v>0.29585798816568049</v>
      </c>
      <c r="AG417" s="559">
        <f>'BASE METAS)'!AG416</f>
        <v>1000</v>
      </c>
      <c r="AH417" s="580">
        <f>'BASE METAS)'!AH416</f>
        <v>0.29585798816568049</v>
      </c>
      <c r="AI417" s="584">
        <f>'BASE METAS)'!AI416</f>
        <v>680</v>
      </c>
      <c r="AJ417" s="580">
        <f>'BASE METAS)'!AJ416</f>
        <v>0.20118343195266272</v>
      </c>
      <c r="AK417" s="947">
        <f>'BASE METAS)'!AK416</f>
        <v>1</v>
      </c>
      <c r="AL417" s="975">
        <f>'BASE METAS)'!AL416</f>
        <v>4</v>
      </c>
      <c r="AM417" s="1030" t="str">
        <f>'BASE METAS)'!AM416</f>
        <v>SUPERVISIÓN DEL PROCESO EXPEDICIÓN DE LICENCIAS</v>
      </c>
      <c r="AN417" s="974" t="str">
        <f>'BASE METAS)'!AN416</f>
        <v>MIDE EL NÚMERO  DE TRÁMITES SUPERVISADOS</v>
      </c>
      <c r="AO417" s="1377" t="str">
        <f>'BASE METAS)'!AU416</f>
        <v>DESEMPEÑO</v>
      </c>
      <c r="AP417" s="974" t="str">
        <f>'BASE METAS)'!AO416</f>
        <v>NÚMERO DE TRÁMITES SUPERVISADOS</v>
      </c>
      <c r="AQ417" s="974" t="str">
        <f>'BASE METAS)'!AP416</f>
        <v>NÚMERO DE TRÁMITES PROGRAMADOS</v>
      </c>
      <c r="AR417" s="974">
        <f>'BASE METAS)'!AQ416</f>
        <v>100</v>
      </c>
      <c r="AS417" s="974" t="str">
        <f>'BASE METAS)'!AR416</f>
        <v>TRAMITE</v>
      </c>
      <c r="AT417" s="1326" t="str">
        <f>'BASE METAS)'!AS416</f>
        <v>EFICACIA</v>
      </c>
      <c r="AU417" s="1501">
        <f>'BASE METAS)'!BO416</f>
        <v>0</v>
      </c>
      <c r="AV417" s="963">
        <f>'BASE METAS)'!BQ416</f>
        <v>3380</v>
      </c>
      <c r="AW417" s="1352">
        <f>'BASE METAS)'!BR416</f>
        <v>0</v>
      </c>
      <c r="AX417" s="1352">
        <f>'BASE METAS)'!BS416</f>
        <v>1000</v>
      </c>
      <c r="AY417" s="1352">
        <f>'BASE METAS)'!BT416</f>
        <v>1000</v>
      </c>
      <c r="AZ417" s="1352">
        <f>'BASE METAS)'!BU416</f>
        <v>0</v>
      </c>
      <c r="BA417" s="1352">
        <f>'BASE METAS)'!BV416</f>
        <v>1</v>
      </c>
      <c r="BB417" s="1352">
        <f>'BASE METAS)'!BW416</f>
        <v>1540</v>
      </c>
      <c r="BC417" s="1352">
        <f>'BASE METAS)'!BX416</f>
        <v>1840</v>
      </c>
      <c r="BD417" s="1352">
        <f>'BASE METAS)'!BY416</f>
        <v>0.45562130177514792</v>
      </c>
      <c r="BE417" s="1352">
        <f>'BASE METAS)'!CG416</f>
        <v>540</v>
      </c>
      <c r="BF417" s="1352">
        <f>'BASE METAS)'!CJ416</f>
        <v>0</v>
      </c>
      <c r="BG417" s="1352">
        <f>'BASE METAS)'!CK416</f>
        <v>0</v>
      </c>
      <c r="BH417" s="1352">
        <f>'BASE METAS)'!CL416</f>
        <v>0</v>
      </c>
      <c r="BI417" s="1">
        <f>'BASE METAS)'!CM416</f>
        <v>233.33333333333334</v>
      </c>
      <c r="BJ417" s="1">
        <f>'BASE METAS)'!CN416</f>
        <v>233.33333333333334</v>
      </c>
      <c r="BK417" s="1">
        <f>'BASE METAS)'!CO416</f>
        <v>233.33333333333334</v>
      </c>
      <c r="BL417" s="1">
        <f>'BASE METAS)'!CP416</f>
        <v>0</v>
      </c>
      <c r="BM417" s="1">
        <f>'BASE METAS)'!CQ416</f>
        <v>0</v>
      </c>
      <c r="BN417" s="1">
        <f>'BASE METAS)'!CR416</f>
        <v>0</v>
      </c>
      <c r="BO417" s="1">
        <f>'BASE METAS)'!CS416</f>
        <v>0</v>
      </c>
      <c r="BP417" s="1">
        <f>'BASE METAS)'!CT416</f>
        <v>0</v>
      </c>
      <c r="BQ417" s="1">
        <f>'BASE METAS)'!CU416</f>
        <v>0</v>
      </c>
      <c r="BR417" s="1">
        <f>'BASE METAS)'!CV416</f>
        <v>0</v>
      </c>
      <c r="BS417" s="1">
        <f>'BASE METAS)'!CW416</f>
        <v>0</v>
      </c>
      <c r="BT417" s="1">
        <f>'BASE METAS)'!CX416</f>
        <v>0</v>
      </c>
      <c r="BU417" s="1">
        <f>'BASE METAS)'!FA416</f>
        <v>3380</v>
      </c>
      <c r="BV417" s="1">
        <f>'BASE METAS)'!FB416</f>
        <v>0</v>
      </c>
      <c r="BW417" s="1">
        <f>'BASE METAS)'!FC416</f>
        <v>266</v>
      </c>
      <c r="BX417" s="1">
        <f>'BASE METAS)'!FD416</f>
        <v>102</v>
      </c>
      <c r="BY417" s="1">
        <f>'BASE METAS)'!FE416</f>
        <v>164</v>
      </c>
      <c r="BZ417" s="1">
        <f>'BASE METAS)'!FF416</f>
        <v>0.38345864661654133</v>
      </c>
      <c r="CA417" s="1">
        <f>'BASE METAS)'!FG416</f>
        <v>642</v>
      </c>
      <c r="CB417" s="1">
        <f>'BASE METAS)'!FH416</f>
        <v>2738</v>
      </c>
      <c r="CC417" s="1">
        <f>'BASE METAS)'!FI416</f>
        <v>0.18994082840236687</v>
      </c>
      <c r="CD417" s="1">
        <f>'BASE METAS)'!FJ416</f>
        <v>3380</v>
      </c>
      <c r="CE417" s="1">
        <f>'BASE METAS)'!FK416</f>
        <v>0</v>
      </c>
      <c r="CF417" s="1">
        <f>'BASE METAS)'!FL416</f>
        <v>260</v>
      </c>
      <c r="CG417" s="1">
        <f>'BASE METAS)'!FM416</f>
        <v>398</v>
      </c>
    </row>
    <row r="418" spans="1:85" ht="38.25" customHeight="1" x14ac:dyDescent="0.25">
      <c r="A418" s="1">
        <f>'BASE METAS)'!A417</f>
        <v>0</v>
      </c>
      <c r="B418" s="7156"/>
      <c r="C418" s="5686"/>
      <c r="D418" s="5686"/>
      <c r="E418" s="7153"/>
      <c r="F418" s="7227"/>
      <c r="G418" s="7227"/>
      <c r="H418" s="5708"/>
      <c r="I418" s="5708"/>
      <c r="J418" s="5708"/>
      <c r="K418" s="5708"/>
      <c r="L418" s="5708"/>
      <c r="M418" s="5708"/>
      <c r="N418" s="5699"/>
      <c r="O418" s="5708"/>
      <c r="P418" s="5699"/>
      <c r="Q418" s="5699"/>
      <c r="R418" s="5699"/>
      <c r="S418" s="5699"/>
      <c r="T418" s="5699"/>
      <c r="U418" s="7728"/>
      <c r="V418" s="5699"/>
      <c r="W418" s="5696"/>
      <c r="X418" s="7103"/>
      <c r="Y418" s="225">
        <f>'BASE METAS)'!Y417</f>
        <v>5</v>
      </c>
      <c r="Z418" s="226" t="str">
        <f>'BASE METAS)'!Z417</f>
        <v xml:space="preserve">LLEVAR A CABO REUNIONES DE MEJORA REGULATORIA PARA RA LA SIMPLIFICACIÓN ADMINISTRATIVA DE LOS TRAMITES Y SERVICIOS </v>
      </c>
      <c r="AA418" s="676" t="str">
        <f>'BASE METAS)'!AA417</f>
        <v xml:space="preserve">REUNIONES </v>
      </c>
      <c r="AB418" s="559">
        <f>'BASE METAS)'!AB417</f>
        <v>4</v>
      </c>
      <c r="AC418" s="559">
        <f>'BASE METAS)'!AC417</f>
        <v>0</v>
      </c>
      <c r="AD418" s="667">
        <f>'BASE METAS)'!AD417</f>
        <v>0</v>
      </c>
      <c r="AE418" s="559">
        <f>'BASE METAS)'!AE417</f>
        <v>1</v>
      </c>
      <c r="AF418" s="667">
        <f>'BASE METAS)'!AF417</f>
        <v>0.25</v>
      </c>
      <c r="AG418" s="559">
        <f>'BASE METAS)'!AG417</f>
        <v>2</v>
      </c>
      <c r="AH418" s="580">
        <f>'BASE METAS)'!AH417</f>
        <v>0.5</v>
      </c>
      <c r="AI418" s="584">
        <f>'BASE METAS)'!AI417</f>
        <v>1</v>
      </c>
      <c r="AJ418" s="580">
        <f>'BASE METAS)'!AJ417</f>
        <v>0.25</v>
      </c>
      <c r="AK418" s="947">
        <f>'BASE METAS)'!AK417</f>
        <v>1</v>
      </c>
      <c r="AL418" s="975">
        <f>'BASE METAS)'!AL417</f>
        <v>5</v>
      </c>
      <c r="AM418" s="1030" t="str">
        <f>'BASE METAS)'!AM417</f>
        <v xml:space="preserve">SIMPLIFICACIÓN ADMINISTRATIVA DE LOS TRAMITES Y SERVICIOS </v>
      </c>
      <c r="AN418" s="974" t="str">
        <f>'BASE METAS)'!AN417</f>
        <v>MIDE EL NÚMERO DE REUNIONES</v>
      </c>
      <c r="AO418" s="1377" t="str">
        <f>'BASE METAS)'!AU417</f>
        <v>DESEMPEÑO</v>
      </c>
      <c r="AP418" s="974" t="str">
        <f>'BASE METAS)'!AO417</f>
        <v>NÚMERO DE REUNIONE REALIZADOS</v>
      </c>
      <c r="AQ418" s="974" t="str">
        <f>'BASE METAS)'!AP417</f>
        <v>NÚMERO DE REUNIONES PROGRAMADOS</v>
      </c>
      <c r="AR418" s="974">
        <f>'BASE METAS)'!AQ417</f>
        <v>100</v>
      </c>
      <c r="AS418" s="974" t="str">
        <f>'BASE METAS)'!AR417</f>
        <v>REUNIONES</v>
      </c>
      <c r="AT418" s="1326" t="str">
        <f>'BASE METAS)'!AS417</f>
        <v>EFICACIA</v>
      </c>
      <c r="AU418" s="1501">
        <f>'BASE METAS)'!BO417</f>
        <v>0</v>
      </c>
      <c r="AV418" s="963">
        <f>'BASE METAS)'!BQ417</f>
        <v>4</v>
      </c>
      <c r="AW418" s="1352">
        <f>'BASE METAS)'!BR417</f>
        <v>0</v>
      </c>
      <c r="AX418" s="1352">
        <f>'BASE METAS)'!BS417</f>
        <v>1</v>
      </c>
      <c r="AY418" s="1352">
        <f>'BASE METAS)'!BT417</f>
        <v>1</v>
      </c>
      <c r="AZ418" s="1352">
        <f>'BASE METAS)'!BU417</f>
        <v>0</v>
      </c>
      <c r="BA418" s="1352">
        <f>'BASE METAS)'!BV417</f>
        <v>1</v>
      </c>
      <c r="BB418" s="1352">
        <f>'BASE METAS)'!BW417</f>
        <v>4</v>
      </c>
      <c r="BC418" s="1352">
        <f>'BASE METAS)'!BX417</f>
        <v>0</v>
      </c>
      <c r="BD418" s="1352">
        <f>'BASE METAS)'!BY417</f>
        <v>1</v>
      </c>
      <c r="BE418" s="1352">
        <f>'BASE METAS)'!CG417</f>
        <v>3</v>
      </c>
      <c r="BF418" s="1352">
        <f>'BASE METAS)'!CJ417</f>
        <v>0</v>
      </c>
      <c r="BG418" s="1352">
        <f>'BASE METAS)'!CK417</f>
        <v>0</v>
      </c>
      <c r="BH418" s="1352">
        <f>'BASE METAS)'!CL417</f>
        <v>0</v>
      </c>
      <c r="BI418" s="1">
        <f>'BASE METAS)'!CM417</f>
        <v>0</v>
      </c>
      <c r="BJ418" s="1">
        <f>'BASE METAS)'!CN417</f>
        <v>0</v>
      </c>
      <c r="BK418" s="1">
        <f>'BASE METAS)'!CO417</f>
        <v>0</v>
      </c>
      <c r="BL418" s="1">
        <f>'BASE METAS)'!CP417</f>
        <v>0</v>
      </c>
      <c r="BM418" s="1">
        <f>'BASE METAS)'!CQ417</f>
        <v>0</v>
      </c>
      <c r="BN418" s="1">
        <f>'BASE METAS)'!CR417</f>
        <v>0</v>
      </c>
      <c r="BO418" s="1">
        <f>'BASE METAS)'!CS417</f>
        <v>0</v>
      </c>
      <c r="BP418" s="1">
        <f>'BASE METAS)'!CT417</f>
        <v>0</v>
      </c>
      <c r="BQ418" s="1">
        <f>'BASE METAS)'!CU417</f>
        <v>0</v>
      </c>
      <c r="BR418" s="1">
        <f>'BASE METAS)'!CV417</f>
        <v>0</v>
      </c>
      <c r="BS418" s="1">
        <f>'BASE METAS)'!CW417</f>
        <v>0</v>
      </c>
      <c r="BT418" s="1">
        <f>'BASE METAS)'!CX417</f>
        <v>0</v>
      </c>
      <c r="BU418" s="1">
        <f>'BASE METAS)'!FA417</f>
        <v>4</v>
      </c>
      <c r="BV418" s="1">
        <f>'BASE METAS)'!FB417</f>
        <v>0</v>
      </c>
      <c r="BW418" s="1">
        <f>'BASE METAS)'!FC417</f>
        <v>0</v>
      </c>
      <c r="BX418" s="1">
        <f>'BASE METAS)'!FD417</f>
        <v>0</v>
      </c>
      <c r="BY418" s="1">
        <f>'BASE METAS)'!FE417</f>
        <v>0</v>
      </c>
      <c r="BZ418" s="1" t="e">
        <f>'BASE METAS)'!FF417</f>
        <v>#DIV/0!</v>
      </c>
      <c r="CA418" s="1">
        <f>'BASE METAS)'!FG417</f>
        <v>3</v>
      </c>
      <c r="CB418" s="1">
        <f>'BASE METAS)'!FH417</f>
        <v>1</v>
      </c>
      <c r="CC418" s="1">
        <f>'BASE METAS)'!FI417</f>
        <v>0.75</v>
      </c>
      <c r="CD418" s="1">
        <f>'BASE METAS)'!FJ417</f>
        <v>4</v>
      </c>
      <c r="CE418" s="1">
        <f>'BASE METAS)'!FK417</f>
        <v>0</v>
      </c>
      <c r="CF418" s="1">
        <f>'BASE METAS)'!FL417</f>
        <v>0</v>
      </c>
      <c r="CG418" s="1">
        <f>'BASE METAS)'!FM417</f>
        <v>0</v>
      </c>
    </row>
    <row r="419" spans="1:85" ht="60" customHeight="1" x14ac:dyDescent="0.2">
      <c r="A419" s="1">
        <f>'BASE METAS)'!A418</f>
        <v>66</v>
      </c>
      <c r="B419" s="7156"/>
      <c r="C419" s="5684">
        <f>'BASE METAS)'!C418</f>
        <v>1601</v>
      </c>
      <c r="D419" s="5684">
        <f>'BASE METAS)'!D418</f>
        <v>2</v>
      </c>
      <c r="E419" s="7102" t="str">
        <f>'BASE METAS)'!E418</f>
        <v>MODERNIZACIÓN DEL COMERCIO TRADICIONAL N00</v>
      </c>
      <c r="F419" s="7165" t="str">
        <f>'BASE METAS)'!F418</f>
        <v>N00</v>
      </c>
      <c r="G419" s="7165" t="str">
        <f>'BASE METAS)'!G418</f>
        <v>132</v>
      </c>
      <c r="H419" s="5706" t="str">
        <f>'BASE METAS)'!H418</f>
        <v>09</v>
      </c>
      <c r="I419" s="5706" t="str">
        <f>'BASE METAS)'!I418</f>
        <v>04</v>
      </c>
      <c r="J419" s="5706" t="str">
        <f>'BASE METAS)'!J418</f>
        <v>04</v>
      </c>
      <c r="K419" s="5706" t="str">
        <f>'BASE METAS)'!K418</f>
        <v>01</v>
      </c>
      <c r="L419" s="5706" t="str">
        <f>'BASE METAS)'!L418</f>
        <v>01</v>
      </c>
      <c r="M419" s="5706" t="str">
        <f>'BASE METAS)'!M418</f>
        <v>101</v>
      </c>
      <c r="N419" s="5697" t="str">
        <f>'BASE METAS)'!N418</f>
        <v>Dirección General de Desarrollo y Fomento Económico</v>
      </c>
      <c r="O419" s="5697" t="str">
        <f>'BASE METAS)'!O418</f>
        <v>Desarrollo Comercial y de Servicios</v>
      </c>
      <c r="P419" s="7123" t="str">
        <f>'BASE METAS)'!P418</f>
        <v>Fomento al desarrollo económico</v>
      </c>
      <c r="Q419" s="5697" t="str">
        <f>'BASE METAS)'!Q418</f>
        <v>Industria y promoción de mercados internacionales</v>
      </c>
      <c r="R419" s="5697" t="str">
        <f>'BASE METAS)'!R418</f>
        <v>Modernización comercial</v>
      </c>
      <c r="S419" s="5706" t="str">
        <f>'BASE METAS)'!S418</f>
        <v>Comercio</v>
      </c>
      <c r="T419" s="5697" t="str">
        <f>'BASE METAS)'!T418</f>
        <v>Modernización del comercio tradicional</v>
      </c>
      <c r="U419" s="7729" t="str">
        <f>'BASE METAS)'!U418</f>
        <v xml:space="preserve">El objetivo es brindar la certidumbre jurídica y administrativa a los centros comerciales, tiendas departamentales, mercados, tianguis y comercio en general, comprendiendo los proyectos orientados a modernizar la actividad comercial para garantizar productos en condiciones óptimas de calidad y  garantizar el abasto del Municipio asi como el desarrollo de sus actividades reflejadas en una adecuada difusión. </v>
      </c>
      <c r="V419" s="5697" t="str">
        <f>'BASE METAS)'!V418</f>
        <v>Tlalnepantla Progresista</v>
      </c>
      <c r="W419" s="5694">
        <f>'BASE METAS)'!W418</f>
        <v>2061327.67</v>
      </c>
      <c r="X419" s="7102" t="str">
        <f>'BASE METAS)'!X418</f>
        <v>SUBDIRECCIÓN DE ABASTO Y COMERCIO</v>
      </c>
      <c r="Y419" s="214">
        <f>'BASE METAS)'!Y418</f>
        <v>1</v>
      </c>
      <c r="Z419" s="305" t="str">
        <f>'BASE METAS)'!Z418</f>
        <v>Controlar y regular el comercio en vía pública a través de operativos.</v>
      </c>
      <c r="AA419" s="223" t="str">
        <f>'BASE METAS)'!AA418</f>
        <v>Operativos</v>
      </c>
      <c r="AB419" s="460">
        <f>'BASE METAS)'!AB418</f>
        <v>900</v>
      </c>
      <c r="AC419" s="460">
        <f>'BASE METAS)'!AC418</f>
        <v>225</v>
      </c>
      <c r="AD419" s="577">
        <f>'BASE METAS)'!AD418</f>
        <v>0.25</v>
      </c>
      <c r="AE419" s="460">
        <f>'BASE METAS)'!AE418</f>
        <v>225</v>
      </c>
      <c r="AF419" s="577">
        <f>'BASE METAS)'!AF418</f>
        <v>0.25</v>
      </c>
      <c r="AG419" s="460">
        <f>'BASE METAS)'!AG418</f>
        <v>225</v>
      </c>
      <c r="AH419" s="580">
        <f>'BASE METAS)'!AH418</f>
        <v>0.25</v>
      </c>
      <c r="AI419" s="460">
        <f>'BASE METAS)'!AI418</f>
        <v>225</v>
      </c>
      <c r="AJ419" s="580">
        <f>'BASE METAS)'!AJ418</f>
        <v>0.25</v>
      </c>
      <c r="AK419" s="947">
        <f>'BASE METAS)'!AK418</f>
        <v>1</v>
      </c>
      <c r="AL419" s="984">
        <f>'BASE METAS)'!AL418</f>
        <v>1</v>
      </c>
      <c r="AM419" s="1029" t="str">
        <f>'BASE METAS)'!AM418</f>
        <v>Operativos en comercios de vía pública.</v>
      </c>
      <c r="AN419" s="520" t="str">
        <f>'BASE METAS)'!AN418</f>
        <v>Mide el número de operativos realizados sobre el número de operativos programados</v>
      </c>
      <c r="AO419" s="1377" t="str">
        <f>'BASE METAS)'!AU418</f>
        <v>DESEMPEÑO</v>
      </c>
      <c r="AP419" s="1048" t="str">
        <f>'BASE METAS)'!AO418</f>
        <v>No. DE OPERATIVOS REALIZADOS</v>
      </c>
      <c r="AQ419" s="1048" t="str">
        <f>'BASE METAS)'!AP418</f>
        <v>No. DE OPERATIVOS PROGRAMADOS</v>
      </c>
      <c r="AR419" s="974">
        <f>'BASE METAS)'!AQ418</f>
        <v>100</v>
      </c>
      <c r="AS419" s="1063" t="str">
        <f>'BASE METAS)'!AR418</f>
        <v>Operativos</v>
      </c>
      <c r="AT419" s="1327" t="str">
        <f>'BASE METAS)'!AS418</f>
        <v>EFICACIA</v>
      </c>
      <c r="AU419" s="1502">
        <f>'BASE METAS)'!BO418</f>
        <v>0</v>
      </c>
      <c r="AV419" s="1">
        <f>'BASE METAS)'!BQ418</f>
        <v>900</v>
      </c>
      <c r="AW419" s="1352">
        <f>'BASE METAS)'!BR418</f>
        <v>0</v>
      </c>
      <c r="AX419" s="1352">
        <f>'BASE METAS)'!BS418</f>
        <v>225</v>
      </c>
      <c r="AY419" s="1352">
        <f>'BASE METAS)'!BT418</f>
        <v>244</v>
      </c>
      <c r="AZ419" s="1352">
        <f>'BASE METAS)'!BU418</f>
        <v>-19</v>
      </c>
      <c r="BA419" s="1352">
        <f>'BASE METAS)'!BV418</f>
        <v>1.0844444444444445</v>
      </c>
      <c r="BB419" s="1352">
        <f>'BASE METAS)'!BW418</f>
        <v>469</v>
      </c>
      <c r="BC419" s="1352">
        <f>'BASE METAS)'!BX418</f>
        <v>431</v>
      </c>
      <c r="BD419" s="1352">
        <f>'BASE METAS)'!BY418</f>
        <v>0.52111111111111108</v>
      </c>
      <c r="BE419" s="1352">
        <f>'BASE METAS)'!CG418</f>
        <v>225</v>
      </c>
      <c r="BF419" s="1352">
        <f>'BASE METAS)'!CJ418</f>
        <v>0</v>
      </c>
      <c r="BG419" s="1352">
        <f>'BASE METAS)'!CK418</f>
        <v>0</v>
      </c>
      <c r="BH419" s="1352">
        <f>'BASE METAS)'!CL418</f>
        <v>0</v>
      </c>
      <c r="BI419" s="1">
        <f>'BASE METAS)'!CM418</f>
        <v>0</v>
      </c>
      <c r="BJ419" s="1">
        <f>'BASE METAS)'!CN418</f>
        <v>75</v>
      </c>
      <c r="BK419" s="1">
        <f>'BASE METAS)'!CO418</f>
        <v>75</v>
      </c>
      <c r="BL419" s="1">
        <f>'BASE METAS)'!CP418</f>
        <v>0</v>
      </c>
      <c r="BM419" s="1">
        <f>'BASE METAS)'!CQ418</f>
        <v>0</v>
      </c>
      <c r="BN419" s="1">
        <f>'BASE METAS)'!CR418</f>
        <v>0</v>
      </c>
      <c r="BO419" s="1">
        <f>'BASE METAS)'!CS418</f>
        <v>0</v>
      </c>
      <c r="BP419" s="1">
        <f>'BASE METAS)'!CT418</f>
        <v>0</v>
      </c>
      <c r="BQ419" s="1">
        <f>'BASE METAS)'!CU418</f>
        <v>0</v>
      </c>
      <c r="BR419" s="1">
        <f>'BASE METAS)'!CV418</f>
        <v>0</v>
      </c>
      <c r="BS419" s="1">
        <f>'BASE METAS)'!CW418</f>
        <v>0</v>
      </c>
      <c r="BT419" s="1">
        <f>'BASE METAS)'!CX418</f>
        <v>0</v>
      </c>
      <c r="BU419" s="1">
        <f>'BASE METAS)'!FA418</f>
        <v>900</v>
      </c>
      <c r="BV419" s="1">
        <f>'BASE METAS)'!FB418</f>
        <v>0</v>
      </c>
      <c r="BW419" s="1">
        <f>'BASE METAS)'!FC418</f>
        <v>79</v>
      </c>
      <c r="BX419" s="1">
        <f>'BASE METAS)'!FD418</f>
        <v>79</v>
      </c>
      <c r="BY419" s="1">
        <f>'BASE METAS)'!FE418</f>
        <v>0</v>
      </c>
      <c r="BZ419" s="1">
        <f>'BASE METAS)'!FF418</f>
        <v>1</v>
      </c>
      <c r="CA419" s="1">
        <f>'BASE METAS)'!FG418</f>
        <v>304</v>
      </c>
      <c r="CB419" s="1">
        <f>'BASE METAS)'!FH418</f>
        <v>596</v>
      </c>
      <c r="CC419" s="1">
        <f>'BASE METAS)'!FI418</f>
        <v>0.33777777777777779</v>
      </c>
      <c r="CD419" s="1">
        <f>'BASE METAS)'!FJ418</f>
        <v>900</v>
      </c>
      <c r="CE419" s="1">
        <f>'BASE METAS)'!FK418</f>
        <v>0</v>
      </c>
      <c r="CF419" s="1">
        <f>'BASE METAS)'!FL418</f>
        <v>71</v>
      </c>
      <c r="CG419" s="1">
        <f>'BASE METAS)'!FM418</f>
        <v>81</v>
      </c>
    </row>
    <row r="420" spans="1:85" ht="60" customHeight="1" x14ac:dyDescent="0.25">
      <c r="A420" s="1">
        <f>'BASE METAS)'!A419</f>
        <v>0</v>
      </c>
      <c r="B420" s="7156"/>
      <c r="C420" s="5685"/>
      <c r="D420" s="5685"/>
      <c r="E420" s="7145"/>
      <c r="F420" s="7166"/>
      <c r="G420" s="7166"/>
      <c r="H420" s="5707"/>
      <c r="I420" s="5707"/>
      <c r="J420" s="5707"/>
      <c r="K420" s="5707"/>
      <c r="L420" s="5707"/>
      <c r="M420" s="5707"/>
      <c r="N420" s="5698"/>
      <c r="O420" s="5698"/>
      <c r="P420" s="7185"/>
      <c r="Q420" s="5698"/>
      <c r="R420" s="5698"/>
      <c r="S420" s="5707"/>
      <c r="T420" s="5698"/>
      <c r="U420" s="7730"/>
      <c r="V420" s="5698"/>
      <c r="W420" s="5695"/>
      <c r="X420" s="7145"/>
      <c r="Y420" s="214">
        <f>'BASE METAS)'!Y419</f>
        <v>2</v>
      </c>
      <c r="Z420" s="305" t="str">
        <f>'BASE METAS)'!Z419</f>
        <v>Expedir autorizaciones para anuncios en la vía pública</v>
      </c>
      <c r="AA420" s="223" t="str">
        <f>'BASE METAS)'!AA419</f>
        <v>Autorizaciones</v>
      </c>
      <c r="AB420" s="460">
        <f>'BASE METAS)'!AB419</f>
        <v>800</v>
      </c>
      <c r="AC420" s="460">
        <f>'BASE METAS)'!AC419</f>
        <v>200</v>
      </c>
      <c r="AD420" s="544">
        <f>'BASE METAS)'!AD419</f>
        <v>0.25</v>
      </c>
      <c r="AE420" s="460">
        <f>'BASE METAS)'!AE419</f>
        <v>200</v>
      </c>
      <c r="AF420" s="544">
        <f>'BASE METAS)'!AF419</f>
        <v>0.25</v>
      </c>
      <c r="AG420" s="460">
        <f>'BASE METAS)'!AG419</f>
        <v>200</v>
      </c>
      <c r="AH420" s="580">
        <f>'BASE METAS)'!AH419</f>
        <v>0.25</v>
      </c>
      <c r="AI420" s="460">
        <f>'BASE METAS)'!AI419</f>
        <v>200</v>
      </c>
      <c r="AJ420" s="580">
        <f>'BASE METAS)'!AJ419</f>
        <v>0.25</v>
      </c>
      <c r="AK420" s="211">
        <f>'BASE METAS)'!AK419</f>
        <v>1</v>
      </c>
      <c r="AL420" s="985">
        <f>'BASE METAS)'!AL419</f>
        <v>2</v>
      </c>
      <c r="AM420" s="1029" t="str">
        <f>'BASE METAS)'!AM419</f>
        <v>Autorizaciones para anuncios en la vía pública</v>
      </c>
      <c r="AN420" s="510" t="str">
        <f>'BASE METAS)'!AN419</f>
        <v>Mide el número de autorizaciones realizadas sobre el número de autorizaciones programadas</v>
      </c>
      <c r="AO420" s="1377" t="str">
        <f>'BASE METAS)'!AU419</f>
        <v>DESEMPEÑO</v>
      </c>
      <c r="AP420" s="1048" t="str">
        <f>'BASE METAS)'!AO419</f>
        <v>No. DE AUTORIZACIONES REALIZADAS</v>
      </c>
      <c r="AQ420" s="1048" t="str">
        <f>'BASE METAS)'!AP419</f>
        <v>No. DE AUTORIZACIONES PROGRAMADAS</v>
      </c>
      <c r="AR420" s="974">
        <f>'BASE METAS)'!AQ419</f>
        <v>100</v>
      </c>
      <c r="AS420" s="1063" t="str">
        <f>'BASE METAS)'!AR419</f>
        <v>Autorizaciones</v>
      </c>
      <c r="AT420" s="1327" t="str">
        <f>'BASE METAS)'!AS419</f>
        <v>EFICACIA</v>
      </c>
      <c r="AU420" s="1502">
        <f>'BASE METAS)'!BO419</f>
        <v>0</v>
      </c>
      <c r="AV420" s="1">
        <f>'BASE METAS)'!BQ419</f>
        <v>800</v>
      </c>
      <c r="AW420" s="1352">
        <f>'BASE METAS)'!BR419</f>
        <v>0</v>
      </c>
      <c r="AX420" s="1352">
        <f>'BASE METAS)'!BS419</f>
        <v>200</v>
      </c>
      <c r="AY420" s="1352">
        <f>'BASE METAS)'!BT419</f>
        <v>200</v>
      </c>
      <c r="AZ420" s="1352">
        <f>'BASE METAS)'!BU419</f>
        <v>0</v>
      </c>
      <c r="BA420" s="1352">
        <f>'BASE METAS)'!BV419</f>
        <v>1</v>
      </c>
      <c r="BB420" s="1352">
        <f>'BASE METAS)'!BW419</f>
        <v>420</v>
      </c>
      <c r="BC420" s="1352">
        <f>'BASE METAS)'!BX419</f>
        <v>380</v>
      </c>
      <c r="BD420" s="1352">
        <f>'BASE METAS)'!BY419</f>
        <v>0.52500000000000002</v>
      </c>
      <c r="BE420" s="1352">
        <f>'BASE METAS)'!CG419</f>
        <v>220</v>
      </c>
      <c r="BF420" s="1352">
        <f>'BASE METAS)'!CJ419</f>
        <v>0</v>
      </c>
      <c r="BG420" s="1352">
        <f>'BASE METAS)'!CK419</f>
        <v>0</v>
      </c>
      <c r="BH420" s="1352">
        <f>'BASE METAS)'!CL419</f>
        <v>0</v>
      </c>
      <c r="BI420" s="1">
        <f>'BASE METAS)'!CM419</f>
        <v>66</v>
      </c>
      <c r="BJ420" s="1">
        <f>'BASE METAS)'!CN419</f>
        <v>67</v>
      </c>
      <c r="BK420" s="1">
        <f>'BASE METAS)'!CO419</f>
        <v>67</v>
      </c>
      <c r="BL420" s="1">
        <f>'BASE METAS)'!CP419</f>
        <v>0</v>
      </c>
      <c r="BM420" s="1">
        <f>'BASE METAS)'!CQ419</f>
        <v>0</v>
      </c>
      <c r="BN420" s="1">
        <f>'BASE METAS)'!CR419</f>
        <v>0</v>
      </c>
      <c r="BO420" s="1">
        <f>'BASE METAS)'!CS419</f>
        <v>0</v>
      </c>
      <c r="BP420" s="1">
        <f>'BASE METAS)'!CT419</f>
        <v>0</v>
      </c>
      <c r="BQ420" s="1">
        <f>'BASE METAS)'!CU419</f>
        <v>0</v>
      </c>
      <c r="BR420" s="1">
        <f>'BASE METAS)'!CV419</f>
        <v>0</v>
      </c>
      <c r="BS420" s="1">
        <f>'BASE METAS)'!CW419</f>
        <v>0</v>
      </c>
      <c r="BT420" s="1">
        <f>'BASE METAS)'!CX419</f>
        <v>0</v>
      </c>
      <c r="BU420" s="1">
        <f>'BASE METAS)'!FA419</f>
        <v>800</v>
      </c>
      <c r="BV420" s="1">
        <f>'BASE METAS)'!FB419</f>
        <v>0</v>
      </c>
      <c r="BW420" s="1">
        <f>'BASE METAS)'!FC419</f>
        <v>83</v>
      </c>
      <c r="BX420" s="1">
        <f>'BASE METAS)'!FD419</f>
        <v>83</v>
      </c>
      <c r="BY420" s="1">
        <f>'BASE METAS)'!FE419</f>
        <v>0</v>
      </c>
      <c r="BZ420" s="1">
        <f>'BASE METAS)'!FF419</f>
        <v>1</v>
      </c>
      <c r="CA420" s="1">
        <f>'BASE METAS)'!FG419</f>
        <v>303</v>
      </c>
      <c r="CB420" s="1">
        <f>'BASE METAS)'!FH419</f>
        <v>497</v>
      </c>
      <c r="CC420" s="1">
        <f>'BASE METAS)'!FI419</f>
        <v>0.37874999999999998</v>
      </c>
      <c r="CD420" s="1">
        <f>'BASE METAS)'!FJ419</f>
        <v>800</v>
      </c>
      <c r="CE420" s="1">
        <f>'BASE METAS)'!FK419</f>
        <v>0</v>
      </c>
      <c r="CF420" s="1">
        <f>'BASE METAS)'!FL419</f>
        <v>50</v>
      </c>
      <c r="CG420" s="1">
        <f>'BASE METAS)'!FM419</f>
        <v>41</v>
      </c>
    </row>
    <row r="421" spans="1:85" ht="66" customHeight="1" x14ac:dyDescent="0.25">
      <c r="A421" s="1">
        <f>'BASE METAS)'!A420</f>
        <v>0</v>
      </c>
      <c r="B421" s="7156"/>
      <c r="C421" s="5686"/>
      <c r="D421" s="5686"/>
      <c r="E421" s="7103"/>
      <c r="F421" s="7167"/>
      <c r="G421" s="7167"/>
      <c r="H421" s="5708"/>
      <c r="I421" s="5708"/>
      <c r="J421" s="5708"/>
      <c r="K421" s="5708"/>
      <c r="L421" s="5708"/>
      <c r="M421" s="5708"/>
      <c r="N421" s="5699"/>
      <c r="O421" s="5699"/>
      <c r="P421" s="7124"/>
      <c r="Q421" s="5699"/>
      <c r="R421" s="5699"/>
      <c r="S421" s="5708"/>
      <c r="T421" s="5699"/>
      <c r="U421" s="7731"/>
      <c r="V421" s="5699"/>
      <c r="W421" s="5696"/>
      <c r="X421" s="7103"/>
      <c r="Y421" s="214">
        <f>'BASE METAS)'!Y420</f>
        <v>3</v>
      </c>
      <c r="Z421" s="456" t="str">
        <f>'BASE METAS)'!Z420</f>
        <v>Expedir permisos temporales para la ocupación de la vía pública  a los centros comerciales, tiendas departamentales, mercados, tianguis y comercio en general (volanteo, perifoneo, andamios, área de carga y descarga, cajones de estacionamiento, y evento publicitario).</v>
      </c>
      <c r="AA421" s="223" t="str">
        <f>'BASE METAS)'!AA420</f>
        <v>Permisos</v>
      </c>
      <c r="AB421" s="420">
        <f>'BASE METAS)'!AB420</f>
        <v>650</v>
      </c>
      <c r="AC421" s="420">
        <f>'BASE METAS)'!AC420</f>
        <v>162.5</v>
      </c>
      <c r="AD421" s="421">
        <f>'BASE METAS)'!AD420</f>
        <v>0.25</v>
      </c>
      <c r="AE421" s="420">
        <f>'BASE METAS)'!AE420</f>
        <v>163</v>
      </c>
      <c r="AF421" s="421">
        <f>'BASE METAS)'!AF420</f>
        <v>0.25076923076923074</v>
      </c>
      <c r="AG421" s="420">
        <f>'BASE METAS)'!AG420</f>
        <v>163</v>
      </c>
      <c r="AH421" s="588">
        <f>'BASE METAS)'!AH420</f>
        <v>0.25076923076923074</v>
      </c>
      <c r="AI421" s="420">
        <f>'BASE METAS)'!AI420</f>
        <v>163</v>
      </c>
      <c r="AJ421" s="588">
        <f>'BASE METAS)'!AJ420</f>
        <v>0.25076923076923074</v>
      </c>
      <c r="AK421" s="211">
        <f>'BASE METAS)'!AK420</f>
        <v>1.0023076923076921</v>
      </c>
      <c r="AL421" s="989">
        <f>'BASE METAS)'!AL420</f>
        <v>3</v>
      </c>
      <c r="AM421" s="1029" t="str">
        <f>'BASE METAS)'!AM420</f>
        <v xml:space="preserve">Permisos temporales para la ocupación de la vía pública </v>
      </c>
      <c r="AN421" s="526" t="str">
        <f>'BASE METAS)'!AN420</f>
        <v>Mide el número de permisos realizados sobre el número de permisos programados</v>
      </c>
      <c r="AO421" s="1377" t="str">
        <f>'BASE METAS)'!AU420</f>
        <v>DESEMPEÑO</v>
      </c>
      <c r="AP421" s="1048" t="str">
        <f>'BASE METAS)'!AO420</f>
        <v>No. DE PERMISOS REALIZADOS</v>
      </c>
      <c r="AQ421" s="1048" t="str">
        <f>'BASE METAS)'!AP420</f>
        <v>No. DE PERMISOS PROGRAMADOS</v>
      </c>
      <c r="AR421" s="974">
        <f>'BASE METAS)'!AQ420</f>
        <v>100</v>
      </c>
      <c r="AS421" s="1062" t="str">
        <f>'BASE METAS)'!AR420</f>
        <v>Permisos</v>
      </c>
      <c r="AT421" s="1327" t="str">
        <f>'BASE METAS)'!AS420</f>
        <v>EFICACIA</v>
      </c>
      <c r="AU421" s="1502">
        <f>'BASE METAS)'!BO420</f>
        <v>0</v>
      </c>
      <c r="AV421" s="1">
        <f>'BASE METAS)'!BQ420</f>
        <v>650</v>
      </c>
      <c r="AW421" s="1352">
        <f>'BASE METAS)'!BR420</f>
        <v>0</v>
      </c>
      <c r="AX421" s="1352">
        <f>'BASE METAS)'!BS420</f>
        <v>163</v>
      </c>
      <c r="AY421" s="1352">
        <f>'BASE METAS)'!BT420</f>
        <v>260</v>
      </c>
      <c r="AZ421" s="1352">
        <f>'BASE METAS)'!BU420</f>
        <v>-97</v>
      </c>
      <c r="BA421" s="1352">
        <f>'BASE METAS)'!BV420</f>
        <v>1.5950920245398772</v>
      </c>
      <c r="BB421" s="1352">
        <f>'BASE METAS)'!BW420</f>
        <v>436</v>
      </c>
      <c r="BC421" s="1352">
        <f>'BASE METAS)'!BX420</f>
        <v>214</v>
      </c>
      <c r="BD421" s="1352">
        <f>'BASE METAS)'!BY420</f>
        <v>0.67076923076923078</v>
      </c>
      <c r="BE421" s="1352">
        <f>'BASE METAS)'!CG420</f>
        <v>176</v>
      </c>
      <c r="BF421" s="1352">
        <f>'BASE METAS)'!CJ420</f>
        <v>0</v>
      </c>
      <c r="BG421" s="1352">
        <f>'BASE METAS)'!CK420</f>
        <v>0</v>
      </c>
      <c r="BH421" s="1352">
        <f>'BASE METAS)'!CL420</f>
        <v>0</v>
      </c>
      <c r="BI421" s="1">
        <f>'BASE METAS)'!CM420</f>
        <v>0</v>
      </c>
      <c r="BJ421" s="1">
        <f>'BASE METAS)'!CN420</f>
        <v>54</v>
      </c>
      <c r="BK421" s="1">
        <f>'BASE METAS)'!CO420</f>
        <v>55</v>
      </c>
      <c r="BL421" s="1">
        <f>'BASE METAS)'!CP420</f>
        <v>0</v>
      </c>
      <c r="BM421" s="1">
        <f>'BASE METAS)'!CQ420</f>
        <v>0</v>
      </c>
      <c r="BN421" s="1">
        <f>'BASE METAS)'!CR420</f>
        <v>0</v>
      </c>
      <c r="BO421" s="1">
        <f>'BASE METAS)'!CS420</f>
        <v>0</v>
      </c>
      <c r="BP421" s="1">
        <f>'BASE METAS)'!CT420</f>
        <v>0</v>
      </c>
      <c r="BQ421" s="1">
        <f>'BASE METAS)'!CU420</f>
        <v>0</v>
      </c>
      <c r="BR421" s="1">
        <f>'BASE METAS)'!CV420</f>
        <v>0</v>
      </c>
      <c r="BS421" s="1">
        <f>'BASE METAS)'!CW420</f>
        <v>0</v>
      </c>
      <c r="BT421" s="1">
        <f>'BASE METAS)'!CX420</f>
        <v>0</v>
      </c>
      <c r="BU421" s="1">
        <f>'BASE METAS)'!FA420</f>
        <v>650</v>
      </c>
      <c r="BV421" s="1">
        <f>'BASE METAS)'!FB420</f>
        <v>0</v>
      </c>
      <c r="BW421" s="1">
        <f>'BASE METAS)'!FC420</f>
        <v>42</v>
      </c>
      <c r="BX421" s="1">
        <f>'BASE METAS)'!FD420</f>
        <v>42</v>
      </c>
      <c r="BY421" s="1">
        <f>'BASE METAS)'!FE420</f>
        <v>0</v>
      </c>
      <c r="BZ421" s="1">
        <f>'BASE METAS)'!FF420</f>
        <v>1</v>
      </c>
      <c r="CA421" s="1">
        <f>'BASE METAS)'!FG420</f>
        <v>218</v>
      </c>
      <c r="CB421" s="1">
        <f>'BASE METAS)'!FH420</f>
        <v>432</v>
      </c>
      <c r="CC421" s="1">
        <f>'BASE METAS)'!FI420</f>
        <v>0.33538461538461539</v>
      </c>
      <c r="CD421" s="1">
        <f>'BASE METAS)'!FJ420</f>
        <v>650</v>
      </c>
      <c r="CE421" s="1">
        <f>'BASE METAS)'!FK420</f>
        <v>0</v>
      </c>
      <c r="CF421" s="1">
        <f>'BASE METAS)'!FL420</f>
        <v>54</v>
      </c>
      <c r="CG421" s="1">
        <f>'BASE METAS)'!FM420</f>
        <v>102</v>
      </c>
    </row>
    <row r="422" spans="1:85" ht="117.75" customHeight="1" x14ac:dyDescent="0.25">
      <c r="A422" s="1">
        <f>'BASE METAS)'!A421</f>
        <v>67</v>
      </c>
      <c r="B422" s="7156"/>
      <c r="C422" s="5684">
        <f>'BASE METAS)'!C421</f>
        <v>1602</v>
      </c>
      <c r="D422" s="5684">
        <f>'BASE METAS)'!D421</f>
        <v>3</v>
      </c>
      <c r="E422" s="7102" t="str">
        <f>'BASE METAS)'!E421</f>
        <v>VINCULACIÓN PRODUCTIVA</v>
      </c>
      <c r="F422" s="7165" t="str">
        <f>'BASE METAS)'!F421</f>
        <v>N00</v>
      </c>
      <c r="G422" s="7165" t="str">
        <f>'BASE METAS)'!G421</f>
        <v>147</v>
      </c>
      <c r="H422" s="5706" t="str">
        <f>'BASE METAS)'!H421</f>
        <v>09</v>
      </c>
      <c r="I422" s="5706" t="str">
        <f>'BASE METAS)'!I421</f>
        <v>04</v>
      </c>
      <c r="J422" s="5706" t="str">
        <f>'BASE METAS)'!J421</f>
        <v>04</v>
      </c>
      <c r="K422" s="5706" t="str">
        <f>'BASE METAS)'!K421</f>
        <v>02</v>
      </c>
      <c r="L422" s="5706" t="str">
        <f>'BASE METAS)'!L421</f>
        <v>02</v>
      </c>
      <c r="M422" s="5706" t="str">
        <f>'BASE METAS)'!M421</f>
        <v>101</v>
      </c>
      <c r="N422" s="5697" t="str">
        <f>'BASE METAS)'!N421</f>
        <v>Dirección General de Desarrollo y Fomento Económico</v>
      </c>
      <c r="O422" s="5706" t="str">
        <f>'BASE METAS)'!O421</f>
        <v>Mercados</v>
      </c>
      <c r="P422" s="7123" t="str">
        <f>'BASE METAS)'!P421</f>
        <v>Fomento al desarrollo económico</v>
      </c>
      <c r="Q422" s="5697" t="str">
        <f>'BASE METAS)'!Q421</f>
        <v>Industria y promoción de mercados internacionales</v>
      </c>
      <c r="R422" s="5697" t="str">
        <f>'BASE METAS)'!R421</f>
        <v>Modernización comercial</v>
      </c>
      <c r="S422" s="5706" t="str">
        <f>'BASE METAS)'!S421</f>
        <v>Abasto</v>
      </c>
      <c r="T422" s="5697" t="str">
        <f>'BASE METAS)'!T421</f>
        <v>Vinculación productiva</v>
      </c>
      <c r="U422" s="7729" t="str">
        <f>'BASE METAS)'!U421</f>
        <v>Mantener un orden sobre la vía pública apegados a la reglamentación y atribuciones del Departamento,  brindando la certidumbre juridica y administrativa a los locatarios asi como a la pequeñas, medianas y grandes empresas,otorgando los permisos correspondientes sobre la vía pública asi como la expedición de licencias para anuncios publicitarios, resaltando operativos de retiro de obstaculos y monitoreando el libre paso peatonal y tránsito vehicular, garantizando la adecuada solvencia a los mismos.</v>
      </c>
      <c r="V422" s="5697" t="str">
        <f>'BASE METAS)'!V421</f>
        <v>Tlalnepantla Progresista</v>
      </c>
      <c r="W422" s="5694">
        <f>'BASE METAS)'!W421</f>
        <v>11890664.42</v>
      </c>
      <c r="X422" s="7102" t="str">
        <f>'BASE METAS)'!X421</f>
        <v xml:space="preserve">DEPARTAMENTO DE MERCADOS Y COMERCIO EN VÍA PÚBLICA </v>
      </c>
      <c r="Y422" s="213">
        <f>'BASE METAS)'!Y421</f>
        <v>1</v>
      </c>
      <c r="Z422" s="304" t="str">
        <f>'BASE METAS)'!Z421</f>
        <v>Realizar inspeccines a cada uno de los mercados publicos municipales, donde se detrmine la situacion de la infraestructura asi como los datos precisos de cada uno de los locales y locatarios que utilizan los mismos</v>
      </c>
      <c r="AA422" s="222" t="str">
        <f>'BASE METAS)'!AA421</f>
        <v>Inspecciones</v>
      </c>
      <c r="AB422" s="460">
        <f>'BASE METAS)'!AB421</f>
        <v>170</v>
      </c>
      <c r="AC422" s="460">
        <f>'BASE METAS)'!AC421</f>
        <v>42.5</v>
      </c>
      <c r="AD422" s="544">
        <f>'BASE METAS)'!AD421</f>
        <v>0.25</v>
      </c>
      <c r="AE422" s="460">
        <f>'BASE METAS)'!AE421</f>
        <v>42.5</v>
      </c>
      <c r="AF422" s="544">
        <f>'BASE METAS)'!AF421</f>
        <v>0.25</v>
      </c>
      <c r="AG422" s="460">
        <f>'BASE METAS)'!AG421</f>
        <v>42.5</v>
      </c>
      <c r="AH422" s="580">
        <f>'BASE METAS)'!AH421</f>
        <v>0.25</v>
      </c>
      <c r="AI422" s="460">
        <f>'BASE METAS)'!AI421</f>
        <v>42.5</v>
      </c>
      <c r="AJ422" s="580">
        <f>'BASE METAS)'!AJ421</f>
        <v>0.25</v>
      </c>
      <c r="AK422" s="211">
        <f>'BASE METAS)'!AK421</f>
        <v>1</v>
      </c>
      <c r="AL422" s="991">
        <f>'BASE METAS)'!AL421</f>
        <v>1</v>
      </c>
      <c r="AM422" s="1030" t="str">
        <f>'BASE METAS)'!AM421</f>
        <v>Inspección de los mercados publicos municipales.</v>
      </c>
      <c r="AN422" s="1018" t="str">
        <f>'BASE METAS)'!AN421</f>
        <v>Mide el número de inspecciones realizadas sobre el número de inspecciones programadas</v>
      </c>
      <c r="AO422" s="970" t="str">
        <f>'BASE METAS)'!AU421</f>
        <v>DESEMPEÑO</v>
      </c>
      <c r="AP422" s="1048" t="str">
        <f>'BASE METAS)'!AO421</f>
        <v>No. DE INSPECCIONES REALIZADAS</v>
      </c>
      <c r="AQ422" s="1048" t="str">
        <f>'BASE METAS)'!AP421</f>
        <v>No. DE INSPECCIONES PROGRAMADAS</v>
      </c>
      <c r="AR422" s="1344">
        <f>'BASE METAS)'!AQ421</f>
        <v>100</v>
      </c>
      <c r="AS422" s="970" t="str">
        <f>'BASE METAS)'!AR421</f>
        <v>Inspecciones</v>
      </c>
      <c r="AT422" s="1018" t="str">
        <f>'BASE METAS)'!AS421</f>
        <v>EFICACIA</v>
      </c>
      <c r="AU422" s="1483">
        <f>'BASE METAS)'!BO421</f>
        <v>0</v>
      </c>
      <c r="AV422" s="1">
        <f>'BASE METAS)'!BQ421</f>
        <v>170</v>
      </c>
      <c r="AW422" s="1">
        <f>'BASE METAS)'!BR421</f>
        <v>0</v>
      </c>
      <c r="AX422" s="1">
        <f>'BASE METAS)'!BS421</f>
        <v>42.5</v>
      </c>
      <c r="AY422" s="1">
        <f>'BASE METAS)'!BT421</f>
        <v>76</v>
      </c>
      <c r="AZ422" s="1">
        <f>'BASE METAS)'!BU421</f>
        <v>-33.5</v>
      </c>
      <c r="BA422" s="1">
        <f>'BASE METAS)'!BV421</f>
        <v>1.7882352941176471</v>
      </c>
      <c r="BB422" s="1">
        <f>'BASE METAS)'!BW421</f>
        <v>120</v>
      </c>
      <c r="BC422" s="1">
        <f>'BASE METAS)'!BX421</f>
        <v>50</v>
      </c>
      <c r="BD422" s="1">
        <f>'BASE METAS)'!BY421</f>
        <v>0.70588235294117652</v>
      </c>
      <c r="BE422" s="1">
        <f>'BASE METAS)'!CG421</f>
        <v>44</v>
      </c>
      <c r="BF422" s="1">
        <f>'BASE METAS)'!CJ421</f>
        <v>0</v>
      </c>
      <c r="BG422" s="1">
        <f>'BASE METAS)'!CK421</f>
        <v>0</v>
      </c>
      <c r="BH422" s="1">
        <f>'BASE METAS)'!CL421</f>
        <v>0</v>
      </c>
      <c r="BI422" s="1">
        <f>'BASE METAS)'!CM421</f>
        <v>14</v>
      </c>
      <c r="BJ422" s="1">
        <f>'BASE METAS)'!CN421</f>
        <v>14</v>
      </c>
      <c r="BK422" s="1">
        <f>'BASE METAS)'!CO421</f>
        <v>15</v>
      </c>
      <c r="BL422" s="1">
        <f>'BASE METAS)'!CP421</f>
        <v>0</v>
      </c>
      <c r="BM422" s="1">
        <f>'BASE METAS)'!CQ421</f>
        <v>0</v>
      </c>
      <c r="BN422" s="1">
        <f>'BASE METAS)'!CR421</f>
        <v>0</v>
      </c>
      <c r="BO422" s="1">
        <f>'BASE METAS)'!CS421</f>
        <v>0</v>
      </c>
      <c r="BP422" s="1">
        <f>'BASE METAS)'!CT421</f>
        <v>0</v>
      </c>
      <c r="BQ422" s="1">
        <f>'BASE METAS)'!CU421</f>
        <v>0</v>
      </c>
      <c r="BR422" s="1">
        <f>'BASE METAS)'!CV421</f>
        <v>0</v>
      </c>
      <c r="BS422" s="1">
        <f>'BASE METAS)'!CW421</f>
        <v>0</v>
      </c>
      <c r="BT422" s="1">
        <f>'BASE METAS)'!CX421</f>
        <v>0</v>
      </c>
      <c r="BU422" s="1">
        <f>'BASE METAS)'!FA421</f>
        <v>170</v>
      </c>
      <c r="BV422" s="1">
        <f>'BASE METAS)'!FB421</f>
        <v>0</v>
      </c>
      <c r="BW422" s="1">
        <f>'BASE METAS)'!FC421</f>
        <v>16</v>
      </c>
      <c r="BX422" s="1">
        <f>'BASE METAS)'!FD421</f>
        <v>16</v>
      </c>
      <c r="BY422" s="1">
        <f>'BASE METAS)'!FE421</f>
        <v>0</v>
      </c>
      <c r="BZ422" s="1">
        <f>'BASE METAS)'!FF421</f>
        <v>1</v>
      </c>
      <c r="CA422" s="1">
        <f>'BASE METAS)'!FG421</f>
        <v>60</v>
      </c>
      <c r="CB422" s="1">
        <f>'BASE METAS)'!FH421</f>
        <v>110</v>
      </c>
      <c r="CC422" s="1">
        <f>'BASE METAS)'!FI421</f>
        <v>0.35294117647058826</v>
      </c>
      <c r="CD422" s="1">
        <f>'BASE METAS)'!FJ421</f>
        <v>170</v>
      </c>
      <c r="CE422" s="1">
        <f>'BASE METAS)'!FK421</f>
        <v>0</v>
      </c>
      <c r="CF422" s="1">
        <f>'BASE METAS)'!FL421</f>
        <v>13</v>
      </c>
      <c r="CG422" s="1">
        <f>'BASE METAS)'!FM421</f>
        <v>43</v>
      </c>
    </row>
    <row r="423" spans="1:85" ht="267.75" x14ac:dyDescent="0.2">
      <c r="A423" s="1">
        <f>'BASE METAS)'!A422</f>
        <v>0</v>
      </c>
      <c r="B423" s="7156"/>
      <c r="C423" s="5685"/>
      <c r="D423" s="5685"/>
      <c r="E423" s="7145"/>
      <c r="F423" s="7166"/>
      <c r="G423" s="7166"/>
      <c r="H423" s="5707"/>
      <c r="I423" s="5707"/>
      <c r="J423" s="5707"/>
      <c r="K423" s="5707"/>
      <c r="L423" s="5707"/>
      <c r="M423" s="5707"/>
      <c r="N423" s="5698"/>
      <c r="O423" s="5707"/>
      <c r="P423" s="7185"/>
      <c r="Q423" s="5698"/>
      <c r="R423" s="5698"/>
      <c r="S423" s="5707"/>
      <c r="T423" s="5698"/>
      <c r="U423" s="7730"/>
      <c r="V423" s="5698"/>
      <c r="W423" s="5695"/>
      <c r="X423" s="7145"/>
      <c r="Y423" s="214">
        <f>'BASE METAS)'!Y422</f>
        <v>2</v>
      </c>
      <c r="Z423" s="305" t="str">
        <f>'BASE METAS)'!Z422</f>
        <v>Coadyuvar en  la recaudación de los pagos de derechos derivados de la realizacion de actividades en mercados publicos municipales..</v>
      </c>
      <c r="AA423" s="224" t="str">
        <f>'BASE METAS)'!AA422</f>
        <v>Pesos</v>
      </c>
      <c r="AB423" s="677">
        <f>'BASE METAS)'!AB422</f>
        <v>1200000</v>
      </c>
      <c r="AC423" s="460">
        <f>'BASE METAS)'!AC422</f>
        <v>302500</v>
      </c>
      <c r="AD423" s="544">
        <f>'BASE METAS)'!AD422</f>
        <v>0.25208333333333333</v>
      </c>
      <c r="AE423" s="460">
        <f>'BASE METAS)'!AE422</f>
        <v>302500</v>
      </c>
      <c r="AF423" s="544">
        <f>'BASE METAS)'!AF422</f>
        <v>0.25208333333333333</v>
      </c>
      <c r="AG423" s="460">
        <f>'BASE METAS)'!AG422</f>
        <v>302500</v>
      </c>
      <c r="AH423" s="580">
        <f>'BASE METAS)'!AH422</f>
        <v>0.25208333333333333</v>
      </c>
      <c r="AI423" s="460">
        <f>'BASE METAS)'!AI422</f>
        <v>302500</v>
      </c>
      <c r="AJ423" s="580">
        <f>'BASE METAS)'!AJ422</f>
        <v>0.25208333333333333</v>
      </c>
      <c r="AK423" s="211">
        <f>'BASE METAS)'!AK422</f>
        <v>1.0083333333333333</v>
      </c>
      <c r="AL423" s="991">
        <f>'BASE METAS)'!AL422</f>
        <v>2</v>
      </c>
      <c r="AM423" s="1030" t="str">
        <f>'BASE METAS)'!AM422</f>
        <v>Recaudación de pagos de derechos de la realizacion de actividades en mercados publicos municipales.</v>
      </c>
      <c r="AN423" s="1018" t="str">
        <f>'BASE METAS)'!AN422</f>
        <v>Mide el número de ingresos realizados sobre el número de ingresos programados</v>
      </c>
      <c r="AO423" s="970" t="str">
        <f>'BASE METAS)'!AU422</f>
        <v>DESEMPEÑO</v>
      </c>
      <c r="AP423" s="1048" t="str">
        <f>'BASE METAS)'!AO422</f>
        <v>No. DE INGRESOS REALIZADOS</v>
      </c>
      <c r="AQ423" s="1048" t="str">
        <f>'BASE METAS)'!AP422</f>
        <v>No. DE INGRESOS PROGRAMADOS</v>
      </c>
      <c r="AR423" s="1344">
        <f>'BASE METAS)'!AQ422</f>
        <v>100</v>
      </c>
      <c r="AS423" s="959" t="str">
        <f>'BASE METAS)'!AR422</f>
        <v>Pesos</v>
      </c>
      <c r="AT423" s="1018" t="str">
        <f>'BASE METAS)'!AS422</f>
        <v>EFICACIA</v>
      </c>
      <c r="AU423" s="1483">
        <f>'BASE METAS)'!BO422</f>
        <v>0</v>
      </c>
      <c r="AV423" s="1">
        <f>'BASE METAS)'!BQ422</f>
        <v>1200000</v>
      </c>
      <c r="AW423" s="1052">
        <f>'BASE METAS)'!BR422</f>
        <v>0</v>
      </c>
      <c r="AX423" s="1053">
        <f>'BASE METAS)'!BS422</f>
        <v>302500</v>
      </c>
      <c r="AY423" s="1054">
        <f>'BASE METAS)'!BT422</f>
        <v>396235</v>
      </c>
      <c r="AZ423" s="1052">
        <f>'BASE METAS)'!BU422</f>
        <v>-93735</v>
      </c>
      <c r="BA423" s="1055">
        <f>'BASE METAS)'!BV422</f>
        <v>1.3098677685950413</v>
      </c>
      <c r="BB423" s="7762">
        <f>'BASE METAS)'!BW422</f>
        <v>718591</v>
      </c>
      <c r="BC423" s="7763">
        <f>'BASE METAS)'!BX422</f>
        <v>481409</v>
      </c>
      <c r="BD423" s="1352">
        <f>'BASE METAS)'!BY422</f>
        <v>0.59882583333333328</v>
      </c>
      <c r="BE423" s="1352">
        <f>'BASE METAS)'!CG422</f>
        <v>322356</v>
      </c>
      <c r="BF423" s="1057">
        <f>'BASE METAS)'!CJ422</f>
        <v>0</v>
      </c>
      <c r="BG423" s="1">
        <f>'BASE METAS)'!CK422</f>
        <v>0</v>
      </c>
      <c r="BH423" s="1">
        <f>'BASE METAS)'!CL422</f>
        <v>0</v>
      </c>
      <c r="BI423" s="1">
        <f>'BASE METAS)'!CM422</f>
        <v>100833</v>
      </c>
      <c r="BJ423" s="1">
        <f>'BASE METAS)'!CN422</f>
        <v>100833</v>
      </c>
      <c r="BK423" s="1">
        <f>'BASE METAS)'!CO422</f>
        <v>100834</v>
      </c>
      <c r="BL423" s="1">
        <f>'BASE METAS)'!CP422</f>
        <v>0</v>
      </c>
      <c r="BM423" s="1">
        <f>'BASE METAS)'!CQ422</f>
        <v>0</v>
      </c>
      <c r="BN423" s="1">
        <f>'BASE METAS)'!CR422</f>
        <v>0</v>
      </c>
      <c r="BO423" s="1">
        <f>'BASE METAS)'!CS422</f>
        <v>0</v>
      </c>
      <c r="BP423" s="1">
        <f>'BASE METAS)'!CT422</f>
        <v>0</v>
      </c>
      <c r="BQ423" s="1">
        <f>'BASE METAS)'!CU422</f>
        <v>0</v>
      </c>
      <c r="BR423" s="1">
        <f>'BASE METAS)'!CV422</f>
        <v>0</v>
      </c>
      <c r="BS423" s="1">
        <f>'BASE METAS)'!CW422</f>
        <v>0</v>
      </c>
      <c r="BT423" s="1">
        <f>'BASE METAS)'!CX422</f>
        <v>0</v>
      </c>
      <c r="BU423" s="1">
        <f>'BASE METAS)'!FA422</f>
        <v>1200000</v>
      </c>
      <c r="BV423" s="1">
        <f>'BASE METAS)'!FB422</f>
        <v>0</v>
      </c>
      <c r="BW423" s="1">
        <f>'BASE METAS)'!FC422</f>
        <v>120834</v>
      </c>
      <c r="BX423" s="1">
        <f>'BASE METAS)'!FD422</f>
        <v>120834</v>
      </c>
      <c r="BY423" s="1">
        <f>'BASE METAS)'!FE422</f>
        <v>0</v>
      </c>
      <c r="BZ423" s="1">
        <f>'BASE METAS)'!FF422</f>
        <v>1</v>
      </c>
      <c r="CA423" s="1">
        <f>'BASE METAS)'!FG422</f>
        <v>443190</v>
      </c>
      <c r="CB423" s="1">
        <f>'BASE METAS)'!FH422</f>
        <v>756810</v>
      </c>
      <c r="CC423" s="1">
        <f>'BASE METAS)'!FI422</f>
        <v>0.36932500000000001</v>
      </c>
      <c r="CD423" s="1">
        <f>'BASE METAS)'!FJ422</f>
        <v>1200000</v>
      </c>
      <c r="CE423" s="1">
        <f>'BASE METAS)'!FK422</f>
        <v>0</v>
      </c>
      <c r="CF423" s="1">
        <f>'BASE METAS)'!FL422</f>
        <v>80833</v>
      </c>
      <c r="CG423" s="1">
        <f>'BASE METAS)'!FM422</f>
        <v>133144</v>
      </c>
    </row>
    <row r="424" spans="1:85" ht="344.25" x14ac:dyDescent="0.25">
      <c r="A424" s="1">
        <f>'BASE METAS)'!A423</f>
        <v>0</v>
      </c>
      <c r="B424" s="7156"/>
      <c r="C424" s="5685"/>
      <c r="D424" s="5685"/>
      <c r="E424" s="7145"/>
      <c r="F424" s="7166"/>
      <c r="G424" s="7166"/>
      <c r="H424" s="5707"/>
      <c r="I424" s="5707"/>
      <c r="J424" s="5707"/>
      <c r="K424" s="5707"/>
      <c r="L424" s="5707"/>
      <c r="M424" s="5707"/>
      <c r="N424" s="5698"/>
      <c r="O424" s="5707"/>
      <c r="P424" s="7185"/>
      <c r="Q424" s="5698"/>
      <c r="R424" s="5698"/>
      <c r="S424" s="5707"/>
      <c r="T424" s="5698"/>
      <c r="U424" s="7730"/>
      <c r="V424" s="5698"/>
      <c r="W424" s="5695"/>
      <c r="X424" s="7145"/>
      <c r="Y424" s="214">
        <f>'BASE METAS)'!Y423</f>
        <v>3</v>
      </c>
      <c r="Z424" s="305" t="str">
        <f>'BASE METAS)'!Z423</f>
        <v>Ingresar recaudación por concepto de tianguis en el Municipio de Tlalnepantla, puestos en vía pública, zonas I, II y IV, III y zona oriente; concentraciones festividades y vía pública.</v>
      </c>
      <c r="AA424" s="223" t="str">
        <f>'BASE METAS)'!AA423</f>
        <v>Pesos</v>
      </c>
      <c r="AB424" s="677">
        <f>'BASE METAS)'!AB423</f>
        <v>6000000</v>
      </c>
      <c r="AC424" s="460">
        <f>'BASE METAS)'!AC423</f>
        <v>1502500</v>
      </c>
      <c r="AD424" s="577">
        <f>'BASE METAS)'!AD423</f>
        <v>0.25041666666666668</v>
      </c>
      <c r="AE424" s="460">
        <f>'BASE METAS)'!AE423</f>
        <v>1502500</v>
      </c>
      <c r="AF424" s="577">
        <f>'BASE METAS)'!AF423</f>
        <v>0.25041666666666668</v>
      </c>
      <c r="AG424" s="460">
        <f>'BASE METAS)'!AG423</f>
        <v>1502500</v>
      </c>
      <c r="AH424" s="580">
        <f>'BASE METAS)'!AH423</f>
        <v>0.25041666666666668</v>
      </c>
      <c r="AI424" s="460">
        <f>'BASE METAS)'!AI423</f>
        <v>1502500</v>
      </c>
      <c r="AJ424" s="580">
        <f>'BASE METAS)'!AJ423</f>
        <v>0.25041666666666668</v>
      </c>
      <c r="AK424" s="211">
        <f>'BASE METAS)'!AK423</f>
        <v>1.0016666666666667</v>
      </c>
      <c r="AL424" s="990">
        <f>'BASE METAS)'!AL423</f>
        <v>3</v>
      </c>
      <c r="AM424" s="1030" t="str">
        <f>'BASE METAS)'!AM423</f>
        <v>Ingresar recaudación por concepto de tianguis en el Municipio de Tlalnepantla</v>
      </c>
      <c r="AN424" s="1018" t="str">
        <f>'BASE METAS)'!AN423</f>
        <v>Mide el número de ingresos realizados sobre el número de ingresos programados</v>
      </c>
      <c r="AO424" s="970" t="str">
        <f>'BASE METAS)'!AU423</f>
        <v>DESEMPEÑO</v>
      </c>
      <c r="AP424" s="1048" t="str">
        <f>'BASE METAS)'!AO423</f>
        <v>No. DE INGRESOS PROGRAMADOS</v>
      </c>
      <c r="AQ424" s="1048" t="str">
        <f>'BASE METAS)'!AP423</f>
        <v>No. DE INGRESOS REALIZADOS</v>
      </c>
      <c r="AR424" s="1344">
        <f>'BASE METAS)'!AQ423</f>
        <v>100</v>
      </c>
      <c r="AS424" s="959" t="str">
        <f>'BASE METAS)'!AR423</f>
        <v>Pesos</v>
      </c>
      <c r="AT424" s="1018" t="str">
        <f>'BASE METAS)'!AS423</f>
        <v>EFICACIA</v>
      </c>
      <c r="AU424" s="1496">
        <f>'BASE METAS)'!BO423</f>
        <v>0</v>
      </c>
      <c r="AV424" s="1049">
        <f>'BASE METAS)'!BQ423</f>
        <v>6000000</v>
      </c>
      <c r="AW424" s="1053">
        <f>'BASE METAS)'!BR423</f>
        <v>0</v>
      </c>
      <c r="AX424" s="1053">
        <f>'BASE METAS)'!BS423</f>
        <v>1502500</v>
      </c>
      <c r="AY424" s="1053">
        <f>'BASE METAS)'!BT423</f>
        <v>1828378</v>
      </c>
      <c r="AZ424" s="1052">
        <f>'BASE METAS)'!BU423</f>
        <v>-325878</v>
      </c>
      <c r="BA424" s="1056">
        <f>'BASE METAS)'!BV423</f>
        <v>1.2168905158069883</v>
      </c>
      <c r="BB424" s="7762"/>
      <c r="BC424" s="7763"/>
      <c r="BD424" s="1057">
        <f>'BASE METAS)'!BY423</f>
        <v>0.6403033216666667</v>
      </c>
      <c r="BE424" s="1057">
        <f>'BASE METAS)'!CG423</f>
        <v>2013441.9300000002</v>
      </c>
      <c r="BF424" s="1057">
        <f>'BASE METAS)'!CJ423</f>
        <v>0</v>
      </c>
      <c r="BG424" s="1">
        <f>'BASE METAS)'!CK423</f>
        <v>0</v>
      </c>
      <c r="BH424" s="1">
        <f>'BASE METAS)'!CL423</f>
        <v>0</v>
      </c>
      <c r="BI424" s="1">
        <f>'BASE METAS)'!CM423</f>
        <v>500833</v>
      </c>
      <c r="BJ424" s="1">
        <f>'BASE METAS)'!CN423</f>
        <v>500833</v>
      </c>
      <c r="BK424" s="1">
        <f>'BASE METAS)'!CO423</f>
        <v>500834</v>
      </c>
      <c r="BL424" s="1">
        <f>'BASE METAS)'!CP423</f>
        <v>0</v>
      </c>
      <c r="BM424" s="1">
        <f>'BASE METAS)'!CQ423</f>
        <v>0</v>
      </c>
      <c r="BN424" s="1">
        <f>'BASE METAS)'!CR423</f>
        <v>0</v>
      </c>
      <c r="BO424" s="1">
        <f>'BASE METAS)'!CS423</f>
        <v>0</v>
      </c>
      <c r="BP424" s="1">
        <f>'BASE METAS)'!CT423</f>
        <v>0</v>
      </c>
      <c r="BQ424" s="1">
        <f>'BASE METAS)'!CU423</f>
        <v>0</v>
      </c>
      <c r="BR424" s="1">
        <f>'BASE METAS)'!CV423</f>
        <v>0</v>
      </c>
      <c r="BS424" s="1">
        <f>'BASE METAS)'!CW423</f>
        <v>0</v>
      </c>
      <c r="BT424" s="1">
        <f>'BASE METAS)'!CX423</f>
        <v>0</v>
      </c>
      <c r="BU424" s="1">
        <f>'BASE METAS)'!FA423</f>
        <v>6000000</v>
      </c>
      <c r="BV424" s="1">
        <f>'BASE METAS)'!FB423</f>
        <v>0</v>
      </c>
      <c r="BW424" s="1">
        <f>'BASE METAS)'!FC423</f>
        <v>596799</v>
      </c>
      <c r="BX424" s="1">
        <f>'BASE METAS)'!FD423</f>
        <v>596799</v>
      </c>
      <c r="BY424" s="1">
        <f>'BASE METAS)'!FE423</f>
        <v>0</v>
      </c>
      <c r="BZ424" s="1">
        <f>'BASE METAS)'!FF423</f>
        <v>1</v>
      </c>
      <c r="CA424" s="1">
        <f>'BASE METAS)'!FG423</f>
        <v>2610240.9300000002</v>
      </c>
      <c r="CB424" s="1">
        <f>'BASE METAS)'!FH423</f>
        <v>3389759.07</v>
      </c>
      <c r="CC424" s="1">
        <f>'BASE METAS)'!FI423</f>
        <v>0.43504015500000004</v>
      </c>
      <c r="CD424" s="1">
        <f>'BASE METAS)'!FJ423</f>
        <v>6000000</v>
      </c>
      <c r="CE424" s="1">
        <f>'BASE METAS)'!FK423</f>
        <v>0</v>
      </c>
      <c r="CF424" s="1">
        <f>'BASE METAS)'!FL423</f>
        <v>404868</v>
      </c>
      <c r="CG424" s="1">
        <f>'BASE METAS)'!FM423</f>
        <v>593502</v>
      </c>
    </row>
    <row r="425" spans="1:85" ht="25.5" customHeight="1" x14ac:dyDescent="0.2">
      <c r="A425" s="1">
        <f>'BASE METAS)'!A424</f>
        <v>68</v>
      </c>
      <c r="B425" s="7156"/>
      <c r="C425" s="5684">
        <f>'BASE METAS)'!C424</f>
        <v>1603</v>
      </c>
      <c r="D425" s="5684">
        <f>'BASE METAS)'!D424</f>
        <v>4</v>
      </c>
      <c r="E425" s="7102" t="str">
        <f>'BASE METAS)'!E424</f>
        <v xml:space="preserve">RIESGO Y CONTROL SANITARIO </v>
      </c>
      <c r="F425" s="7228" t="str">
        <f>'BASE METAS)'!F424</f>
        <v>N00</v>
      </c>
      <c r="G425" s="7228" t="str">
        <f>'BASE METAS)'!G424</f>
        <v>146</v>
      </c>
      <c r="H425" s="5706" t="str">
        <f>'BASE METAS)'!H424</f>
        <v>07</v>
      </c>
      <c r="I425" s="5706" t="str">
        <f>'BASE METAS)'!I424</f>
        <v>02</v>
      </c>
      <c r="J425" s="5706" t="str">
        <f>'BASE METAS)'!J424</f>
        <v>01</v>
      </c>
      <c r="K425" s="5706" t="str">
        <f>'BASE METAS)'!K424</f>
        <v>02</v>
      </c>
      <c r="L425" s="5706" t="str">
        <f>'BASE METAS)'!L424</f>
        <v>06</v>
      </c>
      <c r="M425" s="5706" t="str">
        <f>'BASE METAS)'!M424</f>
        <v>101</v>
      </c>
      <c r="N425" s="5697" t="str">
        <f>'BASE METAS)'!N424</f>
        <v>Dirección General de Desarrollo y Fomento Económico</v>
      </c>
      <c r="O425" s="5706" t="str">
        <f>'BASE METAS)'!O424</f>
        <v>Rastro</v>
      </c>
      <c r="P425" s="5697" t="str">
        <f>'BASE METAS)'!P424</f>
        <v>Salud, seguridad y asistencia social</v>
      </c>
      <c r="Q425" s="5697" t="str">
        <f>'BASE METAS)'!Q424</f>
        <v>Servicios de salud pública y atención médica</v>
      </c>
      <c r="R425" s="5697" t="str">
        <f>'BASE METAS)'!R424</f>
        <v>Salud y asistencia social</v>
      </c>
      <c r="S425" s="5697" t="str">
        <f>'BASE METAS)'!S424</f>
        <v>Prevención médica</v>
      </c>
      <c r="T425" s="5697" t="str">
        <f>'BASE METAS)'!T424</f>
        <v>Riesgo y control sanitario</v>
      </c>
      <c r="U425" s="7726" t="str">
        <f>'BASE METAS)'!U424</f>
        <v xml:space="preserve">El objetivo principal de este programa es poder asegurar la inocuidad integral de los productos cárnicos que en esta instalación productiva se maquilan.     </v>
      </c>
      <c r="V425" s="5706" t="str">
        <f>'BASE METAS)'!V424</f>
        <v>Tlalnepantla  Solidario</v>
      </c>
      <c r="W425" s="5694">
        <f>'BASE METAS)'!W424</f>
        <v>6613825.8799999999</v>
      </c>
      <c r="X425" s="7102" t="str">
        <f>'BASE METAS)'!X424</f>
        <v>DEPARTAMENTO DE RASTRO MUNICIPAL</v>
      </c>
      <c r="Y425" s="423">
        <f>'BASE METAS)'!Y424</f>
        <v>1</v>
      </c>
      <c r="Z425" s="427" t="str">
        <f>'BASE METAS)'!Z424</f>
        <v>Impartir cursos de seguridad e higiene para el personal interno y usuarios externos terceros</v>
      </c>
      <c r="AA425" s="424" t="str">
        <f>'BASE METAS)'!AA424</f>
        <v>Cursos</v>
      </c>
      <c r="AB425" s="868">
        <f>'BASE METAS)'!AB424</f>
        <v>7</v>
      </c>
      <c r="AC425" s="678">
        <f>'BASE METAS)'!AC424</f>
        <v>2</v>
      </c>
      <c r="AD425" s="576">
        <f>'BASE METAS)'!AD424</f>
        <v>0.2857142857142857</v>
      </c>
      <c r="AE425" s="678">
        <f>'BASE METAS)'!AE424</f>
        <v>2</v>
      </c>
      <c r="AF425" s="576">
        <f>'BASE METAS)'!AF424</f>
        <v>0.2857142857142857</v>
      </c>
      <c r="AG425" s="678">
        <f>'BASE METAS)'!AG424</f>
        <v>2</v>
      </c>
      <c r="AH425" s="576">
        <f>'BASE METAS)'!AH424</f>
        <v>0.2857142857142857</v>
      </c>
      <c r="AI425" s="678">
        <f>'BASE METAS)'!AI424</f>
        <v>1</v>
      </c>
      <c r="AJ425" s="576">
        <f>'BASE METAS)'!AJ424</f>
        <v>0.14285714285714285</v>
      </c>
      <c r="AK425" s="211">
        <f>'BASE METAS)'!AK424</f>
        <v>1</v>
      </c>
      <c r="AL425" s="1026">
        <f>'BASE METAS)'!AL424</f>
        <v>1</v>
      </c>
      <c r="AM425" s="1002" t="str">
        <f>'BASE METAS)'!AM424</f>
        <v>Cursos de seguridad e higiene</v>
      </c>
      <c r="AN425" s="959" t="str">
        <f>'BASE METAS)'!AN424</f>
        <v>Mide el número de cursos de higiene y seguridad</v>
      </c>
      <c r="AO425" s="970" t="str">
        <f>'BASE METAS)'!AU424</f>
        <v>DESEMPEÑO</v>
      </c>
      <c r="AP425" s="970" t="str">
        <f>'BASE METAS)'!AO424</f>
        <v xml:space="preserve">Número de cursos realizados </v>
      </c>
      <c r="AQ425" s="1344" t="str">
        <f>'BASE METAS)'!AP424</f>
        <v>NÚMERO DE CURSOS PROGRAMADOS</v>
      </c>
      <c r="AR425" s="1344">
        <f>'BASE METAS)'!AQ424</f>
        <v>100</v>
      </c>
      <c r="AS425" s="970" t="str">
        <f>'BASE METAS)'!AR424</f>
        <v>Cursos</v>
      </c>
      <c r="AT425" s="1018" t="str">
        <f>'BASE METAS)'!AS424</f>
        <v>EFICACIA</v>
      </c>
      <c r="AU425" s="1483">
        <f>'BASE METAS)'!BO424</f>
        <v>0</v>
      </c>
      <c r="AV425" s="1">
        <f>'BASE METAS)'!BQ424</f>
        <v>7</v>
      </c>
      <c r="AW425" s="1052">
        <f>'BASE METAS)'!BR424</f>
        <v>0</v>
      </c>
      <c r="AX425" s="1053">
        <f>'BASE METAS)'!BS424</f>
        <v>2</v>
      </c>
      <c r="AY425" s="1053">
        <f>'BASE METAS)'!BT424</f>
        <v>5</v>
      </c>
      <c r="AZ425" s="1052">
        <f>'BASE METAS)'!BU424</f>
        <v>-3</v>
      </c>
      <c r="BA425" s="1055">
        <f>'BASE METAS)'!BV424</f>
        <v>2.5</v>
      </c>
      <c r="BB425" s="7762">
        <f>'BASE METAS)'!BW424</f>
        <v>7</v>
      </c>
      <c r="BC425" s="7763">
        <f>'BASE METAS)'!BX424</f>
        <v>0</v>
      </c>
      <c r="BD425" s="1352">
        <f>'BASE METAS)'!BY424</f>
        <v>1</v>
      </c>
      <c r="BE425" s="1352">
        <f>'BASE METAS)'!CG424</f>
        <v>2</v>
      </c>
      <c r="BF425" s="1058">
        <f>'BASE METAS)'!CJ424</f>
        <v>0</v>
      </c>
      <c r="BG425" s="1">
        <f>'BASE METAS)'!CK424</f>
        <v>0</v>
      </c>
      <c r="BH425" s="1">
        <f>'BASE METAS)'!CL424</f>
        <v>0</v>
      </c>
      <c r="BI425" s="1">
        <f>'BASE METAS)'!CM424</f>
        <v>0</v>
      </c>
      <c r="BJ425" s="1">
        <f>'BASE METAS)'!CN424</f>
        <v>1</v>
      </c>
      <c r="BK425" s="1">
        <f>'BASE METAS)'!CO424</f>
        <v>1</v>
      </c>
      <c r="BL425" s="1">
        <f>'BASE METAS)'!CP424</f>
        <v>0</v>
      </c>
      <c r="BM425" s="1">
        <f>'BASE METAS)'!CQ424</f>
        <v>0</v>
      </c>
      <c r="BN425" s="1">
        <f>'BASE METAS)'!CR424</f>
        <v>0</v>
      </c>
      <c r="BO425" s="1">
        <f>'BASE METAS)'!CS424</f>
        <v>0</v>
      </c>
      <c r="BP425" s="1">
        <f>'BASE METAS)'!CT424</f>
        <v>0</v>
      </c>
      <c r="BQ425" s="1">
        <f>'BASE METAS)'!CU424</f>
        <v>0</v>
      </c>
      <c r="BR425" s="1">
        <f>'BASE METAS)'!CV424</f>
        <v>0</v>
      </c>
      <c r="BS425" s="1">
        <f>'BASE METAS)'!CW424</f>
        <v>0</v>
      </c>
      <c r="BT425" s="1">
        <f>'BASE METAS)'!CX424</f>
        <v>0</v>
      </c>
      <c r="BU425" s="1">
        <f>'BASE METAS)'!FA424</f>
        <v>7</v>
      </c>
      <c r="BV425" s="1">
        <f>'BASE METAS)'!FB424</f>
        <v>0</v>
      </c>
      <c r="BW425" s="1">
        <f>'BASE METAS)'!FC424</f>
        <v>2</v>
      </c>
      <c r="BX425" s="1">
        <f>'BASE METAS)'!FD424</f>
        <v>2</v>
      </c>
      <c r="BY425" s="1">
        <f>'BASE METAS)'!FE424</f>
        <v>0</v>
      </c>
      <c r="BZ425" s="1">
        <f>'BASE METAS)'!FF424</f>
        <v>1</v>
      </c>
      <c r="CA425" s="1">
        <f>'BASE METAS)'!FG424</f>
        <v>4</v>
      </c>
      <c r="CB425" s="1">
        <f>'BASE METAS)'!FH424</f>
        <v>3</v>
      </c>
      <c r="CC425" s="1">
        <f>'BASE METAS)'!FI424</f>
        <v>0.5714285714285714</v>
      </c>
      <c r="CD425" s="1">
        <f>'BASE METAS)'!FJ424</f>
        <v>7</v>
      </c>
      <c r="CE425" s="1">
        <f>'BASE METAS)'!FK424</f>
        <v>0</v>
      </c>
      <c r="CF425" s="1">
        <f>'BASE METAS)'!FL424</f>
        <v>0</v>
      </c>
      <c r="CG425" s="1">
        <f>'BASE METAS)'!FM424</f>
        <v>2</v>
      </c>
    </row>
    <row r="426" spans="1:85" ht="191.25" x14ac:dyDescent="0.25">
      <c r="A426" s="1">
        <f>'BASE METAS)'!A425</f>
        <v>0</v>
      </c>
      <c r="B426" s="7156"/>
      <c r="C426" s="5685"/>
      <c r="D426" s="5685"/>
      <c r="E426" s="7145"/>
      <c r="F426" s="7229"/>
      <c r="G426" s="7229"/>
      <c r="H426" s="5707"/>
      <c r="I426" s="5707"/>
      <c r="J426" s="5707"/>
      <c r="K426" s="5707"/>
      <c r="L426" s="5707"/>
      <c r="M426" s="5707"/>
      <c r="N426" s="5698"/>
      <c r="O426" s="5707"/>
      <c r="P426" s="5698"/>
      <c r="Q426" s="5698"/>
      <c r="R426" s="5698"/>
      <c r="S426" s="5698"/>
      <c r="T426" s="5698"/>
      <c r="U426" s="7727"/>
      <c r="V426" s="5707"/>
      <c r="W426" s="5695"/>
      <c r="X426" s="7145"/>
      <c r="Y426" s="428">
        <f>'BASE METAS)'!Y425</f>
        <v>2</v>
      </c>
      <c r="Z426" s="429" t="str">
        <f>'BASE METAS)'!Z425</f>
        <v>Implementar las buenas prácticas de manufactura en acuerdo a los lineamientos de COFEPRIS y PROPAEM</v>
      </c>
      <c r="AA426" s="425" t="str">
        <f>'BASE METAS)'!AA425</f>
        <v>Informe</v>
      </c>
      <c r="AB426" s="869">
        <f>'BASE METAS)'!AB425</f>
        <v>12</v>
      </c>
      <c r="AC426" s="426">
        <f>'BASE METAS)'!AC425</f>
        <v>3</v>
      </c>
      <c r="AD426" s="656">
        <f>'BASE METAS)'!AD425</f>
        <v>0.25</v>
      </c>
      <c r="AE426" s="426">
        <f>'BASE METAS)'!AE425</f>
        <v>3</v>
      </c>
      <c r="AF426" s="656">
        <f>'BASE METAS)'!AF425</f>
        <v>0.25</v>
      </c>
      <c r="AG426" s="426">
        <f>'BASE METAS)'!AG425</f>
        <v>3</v>
      </c>
      <c r="AH426" s="656">
        <f>'BASE METAS)'!AH425</f>
        <v>0.25</v>
      </c>
      <c r="AI426" s="426">
        <f>'BASE METAS)'!AI425</f>
        <v>3</v>
      </c>
      <c r="AJ426" s="656">
        <f>'BASE METAS)'!AJ425</f>
        <v>0.25</v>
      </c>
      <c r="AK426" s="211">
        <f>'BASE METAS)'!AK425</f>
        <v>1</v>
      </c>
      <c r="AL426" s="1026">
        <f>'BASE METAS)'!AL425</f>
        <v>2</v>
      </c>
      <c r="AM426" s="1002" t="str">
        <f>'BASE METAS)'!AM425</f>
        <v>Buenas prácticas de manufactura</v>
      </c>
      <c r="AN426" s="959" t="str">
        <f>'BASE METAS)'!AN425</f>
        <v>Mide el número de informes de avance</v>
      </c>
      <c r="AO426" s="970" t="str">
        <f>'BASE METAS)'!AU425</f>
        <v>DESEMPEÑO</v>
      </c>
      <c r="AP426" s="970" t="str">
        <f>'BASE METAS)'!AO425</f>
        <v xml:space="preserve">Número de informes de avance realizados </v>
      </c>
      <c r="AQ426" s="1344" t="str">
        <f>'BASE METAS)'!AP425</f>
        <v>NÚMERO DE INFORMES DE AVANCES PROGRAMADOS</v>
      </c>
      <c r="AR426" s="970">
        <f>'BASE METAS)'!AQ425</f>
        <v>100</v>
      </c>
      <c r="AS426" s="970" t="str">
        <f>'BASE METAS)'!AR425</f>
        <v>Informe</v>
      </c>
      <c r="AT426" s="1018" t="str">
        <f>'BASE METAS)'!AS425</f>
        <v>CALIDAD</v>
      </c>
      <c r="AU426" s="1496">
        <f>'BASE METAS)'!BO425</f>
        <v>0</v>
      </c>
      <c r="AV426" s="1049">
        <f>'BASE METAS)'!BQ425</f>
        <v>12</v>
      </c>
      <c r="AW426" s="1053">
        <f>'BASE METAS)'!BR425</f>
        <v>0</v>
      </c>
      <c r="AX426" s="1053">
        <f>'BASE METAS)'!BS425</f>
        <v>3</v>
      </c>
      <c r="AY426" s="1053">
        <f>'BASE METAS)'!BT425</f>
        <v>9</v>
      </c>
      <c r="AZ426" s="1052">
        <f>'BASE METAS)'!BU425</f>
        <v>-6</v>
      </c>
      <c r="BA426" s="1056">
        <f>'BASE METAS)'!BV425</f>
        <v>3</v>
      </c>
      <c r="BB426" s="7762"/>
      <c r="BC426" s="7763"/>
      <c r="BD426" s="1058">
        <f>'BASE METAS)'!BY425</f>
        <v>1</v>
      </c>
      <c r="BE426" s="1058">
        <f>'BASE METAS)'!CG425</f>
        <v>3</v>
      </c>
      <c r="BF426" s="1058">
        <f>'BASE METAS)'!CJ425</f>
        <v>0</v>
      </c>
      <c r="BG426" s="1">
        <f>'BASE METAS)'!CK425</f>
        <v>0</v>
      </c>
      <c r="BH426" s="1">
        <f>'BASE METAS)'!CL425</f>
        <v>0</v>
      </c>
      <c r="BI426" s="1">
        <f>'BASE METAS)'!CM425</f>
        <v>0</v>
      </c>
      <c r="BJ426" s="1">
        <f>'BASE METAS)'!CN425</f>
        <v>1</v>
      </c>
      <c r="BK426" s="1">
        <f>'BASE METAS)'!CO425</f>
        <v>2</v>
      </c>
      <c r="BL426" s="1">
        <f>'BASE METAS)'!CP425</f>
        <v>0</v>
      </c>
      <c r="BM426" s="1">
        <f>'BASE METAS)'!CQ425</f>
        <v>0</v>
      </c>
      <c r="BN426" s="1">
        <f>'BASE METAS)'!CR425</f>
        <v>0</v>
      </c>
      <c r="BO426" s="1">
        <f>'BASE METAS)'!CS425</f>
        <v>0</v>
      </c>
      <c r="BP426" s="1">
        <f>'BASE METAS)'!CT425</f>
        <v>0</v>
      </c>
      <c r="BQ426" s="1">
        <f>'BASE METAS)'!CU425</f>
        <v>0</v>
      </c>
      <c r="BR426" s="1">
        <f>'BASE METAS)'!CV425</f>
        <v>0</v>
      </c>
      <c r="BS426" s="1">
        <f>'BASE METAS)'!CW425</f>
        <v>0</v>
      </c>
      <c r="BT426" s="1">
        <f>'BASE METAS)'!CX425</f>
        <v>0</v>
      </c>
      <c r="BU426" s="1">
        <f>'BASE METAS)'!FA425</f>
        <v>12</v>
      </c>
      <c r="BV426" s="1">
        <f>'BASE METAS)'!FB425</f>
        <v>0</v>
      </c>
      <c r="BW426" s="1">
        <f>'BASE METAS)'!FC425</f>
        <v>3</v>
      </c>
      <c r="BX426" s="1">
        <f>'BASE METAS)'!FD425</f>
        <v>3</v>
      </c>
      <c r="BY426" s="1">
        <f>'BASE METAS)'!FE425</f>
        <v>0</v>
      </c>
      <c r="BZ426" s="1">
        <f>'BASE METAS)'!FF425</f>
        <v>1</v>
      </c>
      <c r="CA426" s="1">
        <f>'BASE METAS)'!FG425</f>
        <v>6</v>
      </c>
      <c r="CB426" s="1">
        <f>'BASE METAS)'!FH425</f>
        <v>6</v>
      </c>
      <c r="CC426" s="1">
        <f>'BASE METAS)'!FI425</f>
        <v>0.5</v>
      </c>
      <c r="CD426" s="1">
        <f>'BASE METAS)'!FJ425</f>
        <v>12</v>
      </c>
      <c r="CE426" s="1">
        <f>'BASE METAS)'!FK425</f>
        <v>0</v>
      </c>
      <c r="CF426" s="1">
        <f>'BASE METAS)'!FL425</f>
        <v>0</v>
      </c>
      <c r="CG426" s="1">
        <f>'BASE METAS)'!FM425</f>
        <v>3</v>
      </c>
    </row>
    <row r="427" spans="1:85" ht="267.75" x14ac:dyDescent="0.3">
      <c r="A427" s="1">
        <f>'BASE METAS)'!A426</f>
        <v>69</v>
      </c>
      <c r="B427" s="7156"/>
      <c r="C427" s="5684">
        <f>'BASE METAS)'!C426</f>
        <v>1604</v>
      </c>
      <c r="D427" s="5684">
        <f>'BASE METAS)'!D426</f>
        <v>5</v>
      </c>
      <c r="E427" s="7102" t="str">
        <f>'BASE METAS)'!E426</f>
        <v>FORTALECIMIENTO A LA COMPETITIVIDAD</v>
      </c>
      <c r="F427" s="6796" t="str">
        <f>'BASE METAS)'!F426</f>
        <v>N00</v>
      </c>
      <c r="G427" s="6796" t="str">
        <f>'BASE METAS)'!G426</f>
        <v>131</v>
      </c>
      <c r="H427" s="5706" t="str">
        <f>'BASE METAS)'!H426</f>
        <v>09</v>
      </c>
      <c r="I427" s="5706" t="str">
        <f>'BASE METAS)'!I426</f>
        <v>04</v>
      </c>
      <c r="J427" s="5706" t="str">
        <f>'BASE METAS)'!J426</f>
        <v>01</v>
      </c>
      <c r="K427" s="5706" t="str">
        <f>'BASE METAS)'!K426</f>
        <v>01</v>
      </c>
      <c r="L427" s="5706" t="str">
        <f>'BASE METAS)'!L426</f>
        <v>03</v>
      </c>
      <c r="M427" s="5706" t="str">
        <f>'BASE METAS)'!M426</f>
        <v>101</v>
      </c>
      <c r="N427" s="5697" t="str">
        <f>'BASE METAS)'!N426</f>
        <v>Dirección General de Desarrollo y Fomento Económico</v>
      </c>
      <c r="O427" s="5706" t="str">
        <f>'BASE METAS)'!O426</f>
        <v>Fomento Industrial</v>
      </c>
      <c r="P427" s="7123" t="str">
        <f>'BASE METAS)'!P426</f>
        <v>Fomento al desarrollo económico</v>
      </c>
      <c r="Q427" s="5697" t="str">
        <f>'BASE METAS)'!Q426</f>
        <v>Industria y promoción de mercados internacionales</v>
      </c>
      <c r="R427" s="5697" t="str">
        <f>'BASE METAS)'!R426</f>
        <v>Modernización industrial</v>
      </c>
      <c r="S427" s="5697" t="str">
        <f>'BASE METAS)'!S426</f>
        <v>Promoción y fomento empresarial</v>
      </c>
      <c r="T427" s="5697" t="str">
        <f>'BASE METAS)'!T426</f>
        <v>Fortalecimiento a la competitividad</v>
      </c>
      <c r="U427" s="7729" t="str">
        <f>'BASE METAS)'!U426</f>
        <v>Facilitar la certificación de las empresas socialmente responsables, con el objetivo de impulsar las practicas de responsabilidad social, empresarial y así lograr  reconocimiento publico en el municipio, a la vez fomentar a los empresarios los beneficios que la certificación brinda, así como también se busca estrechar lazos y concientizar a las empresas sobre una cultura de calidad y liderazgo, para que en conjunto crezcan ayuntamiento-empresa y se obtengan mayores riquezas como lo son generación de empleos, mayor PIB y atracción de inversión</v>
      </c>
      <c r="V427" s="5697" t="str">
        <f>'BASE METAS)'!V426</f>
        <v>Tlalnepantla Progresista</v>
      </c>
      <c r="W427" s="5694">
        <f>'BASE METAS)'!W426</f>
        <v>2940710.13</v>
      </c>
      <c r="X427" s="7102" t="str">
        <f>'BASE METAS)'!X426</f>
        <v>SUBDIRECCIÓN DE PROMOCIÓN EMPRESARIAL</v>
      </c>
      <c r="Y427" s="213">
        <f>'BASE METAS)'!Y426</f>
        <v>1</v>
      </c>
      <c r="Z427" s="218" t="str">
        <f>'BASE METAS)'!Z426</f>
        <v>REALIZAR CENSO PARA OBTENER EL NÚMERO EXACTO DE EMPRESAS CERTIFICADAS Y NO CERTIFICADAS EN LAS 16 ZONAS INDUSTRIALES.</v>
      </c>
      <c r="AA427" s="222" t="str">
        <f>'BASE METAS)'!AA426</f>
        <v>CENSO</v>
      </c>
      <c r="AB427" s="459">
        <f>'BASE METAS)'!AB426</f>
        <v>1</v>
      </c>
      <c r="AC427" s="459">
        <f>'BASE METAS)'!AC426</f>
        <v>0</v>
      </c>
      <c r="AD427" s="631">
        <f>'BASE METAS)'!AD426</f>
        <v>0</v>
      </c>
      <c r="AE427" s="459">
        <f>'BASE METAS)'!AE426</f>
        <v>1</v>
      </c>
      <c r="AF427" s="631">
        <f>'BASE METAS)'!AF426</f>
        <v>1</v>
      </c>
      <c r="AG427" s="459">
        <f>'BASE METAS)'!AG426</f>
        <v>0</v>
      </c>
      <c r="AH427" s="580">
        <f>'BASE METAS)'!AH426</f>
        <v>0</v>
      </c>
      <c r="AI427" s="459">
        <f>'BASE METAS)'!AI426</f>
        <v>0</v>
      </c>
      <c r="AJ427" s="580">
        <f>'BASE METAS)'!AJ426</f>
        <v>0</v>
      </c>
      <c r="AK427" s="211">
        <f>'BASE METAS)'!AK426</f>
        <v>1</v>
      </c>
      <c r="AL427" s="991">
        <f>'BASE METAS)'!AL426</f>
        <v>1</v>
      </c>
      <c r="AM427" s="1002" t="str">
        <f>'BASE METAS)'!AM426</f>
        <v>CENSO DE EMPRESAS CERTIFICADAS Y NO CERTIFICADAS</v>
      </c>
      <c r="AN427" s="959" t="str">
        <f>'BASE METAS)'!AN426</f>
        <v>MIDE EL CENSO REALIZADO</v>
      </c>
      <c r="AO427" s="970" t="str">
        <f>'BASE METAS)'!AU426</f>
        <v>DESEMPEÑO</v>
      </c>
      <c r="AP427" s="970" t="str">
        <f>'BASE METAS)'!AO426</f>
        <v>CENSO REALIZADO</v>
      </c>
      <c r="AQ427" s="970" t="str">
        <f>'BASE METAS)'!AP426</f>
        <v>CENSO PROGRAMADO</v>
      </c>
      <c r="AR427" s="970">
        <f>'BASE METAS)'!AQ426</f>
        <v>100</v>
      </c>
      <c r="AS427" s="1061" t="str">
        <f>'BASE METAS)'!AR426</f>
        <v>Censo</v>
      </c>
      <c r="AT427" s="1018" t="str">
        <f>'BASE METAS)'!AS426</f>
        <v>CALIDAD</v>
      </c>
      <c r="AU427" s="1483">
        <f>'BASE METAS)'!BO426</f>
        <v>0</v>
      </c>
      <c r="AV427" s="1059">
        <f>'BASE METAS)'!BQ426</f>
        <v>1</v>
      </c>
      <c r="AW427" s="1054">
        <f>'BASE METAS)'!BR426</f>
        <v>0</v>
      </c>
      <c r="AX427" s="1054">
        <f>'BASE METAS)'!BS426</f>
        <v>1</v>
      </c>
      <c r="AY427" s="1053">
        <f>'BASE METAS)'!BT426</f>
        <v>1</v>
      </c>
      <c r="AZ427" s="1053">
        <f>'BASE METAS)'!BU426</f>
        <v>0</v>
      </c>
      <c r="BA427" s="1053">
        <f>'BASE METAS)'!BV426</f>
        <v>1</v>
      </c>
      <c r="BB427" s="1053">
        <f>'BASE METAS)'!BW426</f>
        <v>1</v>
      </c>
      <c r="BC427" s="942">
        <f>'BASE METAS)'!BX426</f>
        <v>0</v>
      </c>
      <c r="BD427" s="942">
        <f>'BASE METAS)'!BY426</f>
        <v>1</v>
      </c>
      <c r="BE427" s="942">
        <f>'BASE METAS)'!CG426</f>
        <v>0</v>
      </c>
      <c r="BF427" s="942">
        <f>'BASE METAS)'!CJ426</f>
        <v>0</v>
      </c>
      <c r="BG427" s="1">
        <f>'BASE METAS)'!CK426</f>
        <v>0</v>
      </c>
      <c r="BH427" s="1">
        <f>'BASE METAS)'!CL426</f>
        <v>0</v>
      </c>
      <c r="BI427" s="1">
        <f>'BASE METAS)'!CM426</f>
        <v>0</v>
      </c>
      <c r="BJ427" s="1">
        <f>'BASE METAS)'!CN426</f>
        <v>0</v>
      </c>
      <c r="BK427" s="1">
        <f>'BASE METAS)'!CO426</f>
        <v>0</v>
      </c>
      <c r="BL427" s="1">
        <f>'BASE METAS)'!CP426</f>
        <v>0</v>
      </c>
      <c r="BM427" s="1">
        <f>'BASE METAS)'!CQ426</f>
        <v>0</v>
      </c>
      <c r="BN427" s="1">
        <f>'BASE METAS)'!CR426</f>
        <v>0</v>
      </c>
      <c r="BO427" s="1">
        <f>'BASE METAS)'!CS426</f>
        <v>0</v>
      </c>
      <c r="BP427" s="1">
        <f>'BASE METAS)'!CT426</f>
        <v>0</v>
      </c>
      <c r="BQ427" s="1">
        <f>'BASE METAS)'!CU426</f>
        <v>0</v>
      </c>
      <c r="BR427" s="1">
        <f>'BASE METAS)'!CV426</f>
        <v>0</v>
      </c>
      <c r="BS427" s="1">
        <f>'BASE METAS)'!CW426</f>
        <v>0</v>
      </c>
      <c r="BT427" s="1">
        <f>'BASE METAS)'!CX426</f>
        <v>0</v>
      </c>
      <c r="BU427" s="1">
        <f>'BASE METAS)'!FA426</f>
        <v>1</v>
      </c>
      <c r="BV427" s="1">
        <f>'BASE METAS)'!FB426</f>
        <v>0</v>
      </c>
      <c r="BW427" s="1">
        <f>'BASE METAS)'!FC426</f>
        <v>0</v>
      </c>
      <c r="BX427" s="1">
        <f>'BASE METAS)'!FD426</f>
        <v>0</v>
      </c>
      <c r="BY427" s="1">
        <f>'BASE METAS)'!FE426</f>
        <v>0</v>
      </c>
      <c r="BZ427" s="1" t="e">
        <f>'BASE METAS)'!FF426</f>
        <v>#DIV/0!</v>
      </c>
      <c r="CA427" s="1">
        <f>'BASE METAS)'!FG426</f>
        <v>0</v>
      </c>
      <c r="CB427" s="1">
        <f>'BASE METAS)'!FH426</f>
        <v>1</v>
      </c>
      <c r="CC427" s="1">
        <f>'BASE METAS)'!FI426</f>
        <v>0</v>
      </c>
      <c r="CD427" s="1">
        <f>'BASE METAS)'!FJ426</f>
        <v>1</v>
      </c>
      <c r="CE427" s="1">
        <f>'BASE METAS)'!FK426</f>
        <v>0</v>
      </c>
      <c r="CF427" s="1">
        <f>'BASE METAS)'!FL426</f>
        <v>0</v>
      </c>
      <c r="CG427" s="1">
        <f>'BASE METAS)'!FM426</f>
        <v>0</v>
      </c>
    </row>
    <row r="428" spans="1:85" ht="191.25" x14ac:dyDescent="0.2">
      <c r="A428" s="1">
        <f>'BASE METAS)'!A427</f>
        <v>0</v>
      </c>
      <c r="B428" s="7156"/>
      <c r="C428" s="5685"/>
      <c r="D428" s="5685"/>
      <c r="E428" s="7145"/>
      <c r="F428" s="7104"/>
      <c r="G428" s="7104"/>
      <c r="H428" s="5707"/>
      <c r="I428" s="5707"/>
      <c r="J428" s="5707"/>
      <c r="K428" s="5707"/>
      <c r="L428" s="5707"/>
      <c r="M428" s="5707"/>
      <c r="N428" s="5698"/>
      <c r="O428" s="5707"/>
      <c r="P428" s="7185"/>
      <c r="Q428" s="5698"/>
      <c r="R428" s="5698"/>
      <c r="S428" s="5698"/>
      <c r="T428" s="5698"/>
      <c r="U428" s="7730"/>
      <c r="V428" s="5698"/>
      <c r="W428" s="5695"/>
      <c r="X428" s="7145"/>
      <c r="Y428" s="214">
        <f>'BASE METAS)'!Y427</f>
        <v>2</v>
      </c>
      <c r="Z428" s="219" t="str">
        <f>'BASE METAS)'!Z427</f>
        <v>REALIZAR EVENTOS EN DONDE EL AYUNTAMIENTO SEA EL VINCULO PARA FOMENTAR LA CERTIFICACIÓN.</v>
      </c>
      <c r="AA428" s="224" t="str">
        <f>'BASE METAS)'!AA427</f>
        <v>EVENTOS</v>
      </c>
      <c r="AB428" s="460">
        <f>'BASE METAS)'!AB427</f>
        <v>6</v>
      </c>
      <c r="AC428" s="460">
        <f>'BASE METAS)'!AC427</f>
        <v>0</v>
      </c>
      <c r="AD428" s="544">
        <f>'BASE METAS)'!AD427</f>
        <v>0</v>
      </c>
      <c r="AE428" s="460">
        <f>'BASE METAS)'!AE427</f>
        <v>0</v>
      </c>
      <c r="AF428" s="544">
        <f>'BASE METAS)'!AF427</f>
        <v>0</v>
      </c>
      <c r="AG428" s="460">
        <f>'BASE METAS)'!AG427</f>
        <v>3</v>
      </c>
      <c r="AH428" s="580">
        <f>'BASE METAS)'!AH427</f>
        <v>0.5</v>
      </c>
      <c r="AI428" s="460">
        <f>'BASE METAS)'!AI427</f>
        <v>3</v>
      </c>
      <c r="AJ428" s="580">
        <f>'BASE METAS)'!AJ427</f>
        <v>0.5</v>
      </c>
      <c r="AK428" s="211">
        <f>'BASE METAS)'!AK427</f>
        <v>1</v>
      </c>
      <c r="AL428" s="991">
        <f>'BASE METAS)'!AL427</f>
        <v>2</v>
      </c>
      <c r="AM428" s="1002" t="str">
        <f>'BASE METAS)'!AM427</f>
        <v>EVENTOS DE VINCULACIÓN PARA FOMENTAR LA CERTIFICACIÓN.</v>
      </c>
      <c r="AN428" s="959" t="str">
        <f>'BASE METAS)'!AN427</f>
        <v>MIDE EL NÚMERO DE EVENTOS REALIZADOS</v>
      </c>
      <c r="AO428" s="970" t="str">
        <f>'BASE METAS)'!AU427</f>
        <v>DESEMPEÑO</v>
      </c>
      <c r="AP428" s="970" t="str">
        <f>'BASE METAS)'!AO427</f>
        <v>EVENTOS REALIZADOS</v>
      </c>
      <c r="AQ428" s="970" t="str">
        <f>'BASE METAS)'!AP427</f>
        <v>EVENTOS PROGRAMADOS</v>
      </c>
      <c r="AR428" s="970">
        <f>'BASE METAS)'!AQ427</f>
        <v>100</v>
      </c>
      <c r="AS428" s="1062" t="str">
        <f>'BASE METAS)'!AR427</f>
        <v>Eventos</v>
      </c>
      <c r="AT428" s="1018" t="str">
        <f>'BASE METAS)'!AS427</f>
        <v>EFICACIA</v>
      </c>
      <c r="AU428" s="1483">
        <f>'BASE METAS)'!BO427</f>
        <v>0</v>
      </c>
      <c r="AV428" s="1060">
        <f>'BASE METAS)'!BQ427</f>
        <v>6</v>
      </c>
      <c r="AW428" s="1054">
        <f>'BASE METAS)'!BR427</f>
        <v>0</v>
      </c>
      <c r="AX428" s="1054">
        <f>'BASE METAS)'!BS427</f>
        <v>0</v>
      </c>
      <c r="AY428" s="1053">
        <f>'BASE METAS)'!BT427</f>
        <v>0</v>
      </c>
      <c r="AZ428" s="1052">
        <f>'BASE METAS)'!BU427</f>
        <v>0</v>
      </c>
      <c r="BA428" s="1053" t="e">
        <f>'BASE METAS)'!BV427</f>
        <v>#DIV/0!</v>
      </c>
      <c r="BB428" s="7762">
        <f>'BASE METAS)'!BW427</f>
        <v>0</v>
      </c>
      <c r="BC428" s="7763">
        <f>'BASE METAS)'!BX427</f>
        <v>6</v>
      </c>
      <c r="BD428" s="1352">
        <f>'BASE METAS)'!BY427</f>
        <v>0</v>
      </c>
      <c r="BE428" s="1352">
        <f>'BASE METAS)'!CG427</f>
        <v>0</v>
      </c>
      <c r="BF428" s="1058">
        <f>'BASE METAS)'!CJ427</f>
        <v>0</v>
      </c>
      <c r="BG428" s="1">
        <f>'BASE METAS)'!CK427</f>
        <v>0</v>
      </c>
      <c r="BH428" s="1">
        <f>'BASE METAS)'!CL427</f>
        <v>0</v>
      </c>
      <c r="BI428" s="1">
        <f>'BASE METAS)'!CM427</f>
        <v>0</v>
      </c>
      <c r="BJ428" s="1">
        <f>'BASE METAS)'!CN427</f>
        <v>0</v>
      </c>
      <c r="BK428" s="1">
        <f>'BASE METAS)'!CO427</f>
        <v>0</v>
      </c>
      <c r="BL428" s="1">
        <f>'BASE METAS)'!CP427</f>
        <v>0</v>
      </c>
      <c r="BM428" s="1">
        <f>'BASE METAS)'!CQ427</f>
        <v>0</v>
      </c>
      <c r="BN428" s="1">
        <f>'BASE METAS)'!CR427</f>
        <v>0</v>
      </c>
      <c r="BO428" s="1">
        <f>'BASE METAS)'!CS427</f>
        <v>0</v>
      </c>
      <c r="BP428" s="1">
        <f>'BASE METAS)'!CT427</f>
        <v>0</v>
      </c>
      <c r="BQ428" s="1">
        <f>'BASE METAS)'!CU427</f>
        <v>0</v>
      </c>
      <c r="BR428" s="1">
        <f>'BASE METAS)'!CV427</f>
        <v>0</v>
      </c>
      <c r="BS428" s="1">
        <f>'BASE METAS)'!CW427</f>
        <v>0</v>
      </c>
      <c r="BT428" s="1">
        <f>'BASE METAS)'!CX427</f>
        <v>0</v>
      </c>
      <c r="BU428" s="1">
        <f>'BASE METAS)'!FA427</f>
        <v>6</v>
      </c>
      <c r="BV428" s="1">
        <f>'BASE METAS)'!FB427</f>
        <v>0</v>
      </c>
      <c r="BW428" s="1">
        <f>'BASE METAS)'!FC427</f>
        <v>0</v>
      </c>
      <c r="BX428" s="1">
        <f>'BASE METAS)'!FD427</f>
        <v>0</v>
      </c>
      <c r="BY428" s="1">
        <f>'BASE METAS)'!FE427</f>
        <v>0</v>
      </c>
      <c r="BZ428" s="1" t="e">
        <f>'BASE METAS)'!FF427</f>
        <v>#DIV/0!</v>
      </c>
      <c r="CA428" s="1">
        <f>'BASE METAS)'!FG427</f>
        <v>0</v>
      </c>
      <c r="CB428" s="1">
        <f>'BASE METAS)'!FH427</f>
        <v>6</v>
      </c>
      <c r="CC428" s="1">
        <f>'BASE METAS)'!FI427</f>
        <v>0</v>
      </c>
      <c r="CD428" s="1">
        <f>'BASE METAS)'!FJ427</f>
        <v>6</v>
      </c>
      <c r="CE428" s="1">
        <f>'BASE METAS)'!FK427</f>
        <v>0</v>
      </c>
      <c r="CF428" s="1">
        <f>'BASE METAS)'!FL427</f>
        <v>0</v>
      </c>
      <c r="CG428" s="1">
        <f>'BASE METAS)'!FM427</f>
        <v>0</v>
      </c>
    </row>
    <row r="429" spans="1:85" ht="114.75" x14ac:dyDescent="0.25">
      <c r="A429" s="1">
        <f>'BASE METAS)'!A428</f>
        <v>0</v>
      </c>
      <c r="B429" s="7156"/>
      <c r="C429" s="5686"/>
      <c r="D429" s="5686"/>
      <c r="E429" s="7103"/>
      <c r="F429" s="7105"/>
      <c r="G429" s="7105"/>
      <c r="H429" s="5708"/>
      <c r="I429" s="5708"/>
      <c r="J429" s="5708"/>
      <c r="K429" s="5708"/>
      <c r="L429" s="5708"/>
      <c r="M429" s="5708"/>
      <c r="N429" s="5699"/>
      <c r="O429" s="5708"/>
      <c r="P429" s="7124"/>
      <c r="Q429" s="5699"/>
      <c r="R429" s="5699"/>
      <c r="S429" s="5699"/>
      <c r="T429" s="5699"/>
      <c r="U429" s="7731"/>
      <c r="V429" s="5699"/>
      <c r="W429" s="5696"/>
      <c r="X429" s="7103"/>
      <c r="Y429" s="214">
        <f>'BASE METAS)'!Y428</f>
        <v>3</v>
      </c>
      <c r="Z429" s="305" t="str">
        <f>'BASE METAS)'!Z428</f>
        <v>LLEVAR A CABO CONVENIOS CON EMPRESAS CERTIFICADORAS.</v>
      </c>
      <c r="AA429" s="223" t="str">
        <f>'BASE METAS)'!AA428</f>
        <v>CONVENIOS</v>
      </c>
      <c r="AB429" s="460">
        <f>'BASE METAS)'!AB428</f>
        <v>1</v>
      </c>
      <c r="AC429" s="460">
        <f>'BASE METAS)'!AC428</f>
        <v>0</v>
      </c>
      <c r="AD429" s="544">
        <f>'BASE METAS)'!AD428</f>
        <v>0</v>
      </c>
      <c r="AE429" s="460">
        <f>'BASE METAS)'!AE428</f>
        <v>1</v>
      </c>
      <c r="AF429" s="544">
        <f>'BASE METAS)'!AF428</f>
        <v>1</v>
      </c>
      <c r="AG429" s="460">
        <f>'BASE METAS)'!AG428</f>
        <v>0</v>
      </c>
      <c r="AH429" s="580">
        <f>'BASE METAS)'!AH428</f>
        <v>0</v>
      </c>
      <c r="AI429" s="460">
        <f>'BASE METAS)'!AI428</f>
        <v>0</v>
      </c>
      <c r="AJ429" s="580">
        <f>'BASE METAS)'!AJ428</f>
        <v>0</v>
      </c>
      <c r="AK429" s="211">
        <f>'BASE METAS)'!AK428</f>
        <v>1</v>
      </c>
      <c r="AL429" s="991">
        <f>'BASE METAS)'!AL428</f>
        <v>3</v>
      </c>
      <c r="AM429" s="1002" t="str">
        <f>'BASE METAS)'!AM428</f>
        <v>CONVENIOS CON EMPRESAS CERTIFICADORAS.</v>
      </c>
      <c r="AN429" s="959" t="str">
        <f>'BASE METAS)'!AN428</f>
        <v>MIDE EL NÚMERO DE CONVENIOS FIRMADOS</v>
      </c>
      <c r="AO429" s="970" t="str">
        <f>'BASE METAS)'!AU428</f>
        <v>DESEMPEÑO</v>
      </c>
      <c r="AP429" s="970" t="str">
        <f>'BASE METAS)'!AO428</f>
        <v>NÚMERO DE CONVENIOS FIRMADOS</v>
      </c>
      <c r="AQ429" s="970" t="str">
        <f>'BASE METAS)'!AP428</f>
        <v>NÚMERO DE CONVENIOS PROGRAMADOS</v>
      </c>
      <c r="AR429" s="970">
        <f>'BASE METAS)'!AQ428</f>
        <v>100</v>
      </c>
      <c r="AS429" s="1062" t="str">
        <f>'BASE METAS)'!AR428</f>
        <v>Convenios</v>
      </c>
      <c r="AT429" s="1030" t="str">
        <f>'BASE METAS)'!AS428</f>
        <v>EFICACIA</v>
      </c>
      <c r="AU429" s="1485">
        <f>'BASE METAS)'!BO428</f>
        <v>0</v>
      </c>
      <c r="AV429" s="1">
        <f>'BASE METAS)'!BQ428</f>
        <v>1</v>
      </c>
      <c r="AW429" s="1052">
        <f>'BASE METAS)'!BR428</f>
        <v>0</v>
      </c>
      <c r="AX429" s="1053">
        <f>'BASE METAS)'!BS428</f>
        <v>1</v>
      </c>
      <c r="AY429" s="1053">
        <f>'BASE METAS)'!BT428</f>
        <v>1</v>
      </c>
      <c r="AZ429" s="1052">
        <f>'BASE METAS)'!BU428</f>
        <v>0</v>
      </c>
      <c r="BA429" s="1053">
        <f>'BASE METAS)'!BV428</f>
        <v>1</v>
      </c>
      <c r="BB429" s="7762"/>
      <c r="BC429" s="7763"/>
      <c r="BD429" s="1058">
        <f>'BASE METAS)'!BY428</f>
        <v>1</v>
      </c>
      <c r="BE429" s="1058">
        <f>'BASE METAS)'!CG428</f>
        <v>0</v>
      </c>
      <c r="BF429" s="1058">
        <f>'BASE METAS)'!CJ428</f>
        <v>0</v>
      </c>
      <c r="BG429" s="1">
        <f>'BASE METAS)'!CK428</f>
        <v>0</v>
      </c>
      <c r="BH429" s="1">
        <f>'BASE METAS)'!CL428</f>
        <v>0</v>
      </c>
      <c r="BI429" s="1">
        <f>'BASE METAS)'!CM428</f>
        <v>0</v>
      </c>
      <c r="BJ429" s="1">
        <f>'BASE METAS)'!CN428</f>
        <v>0</v>
      </c>
      <c r="BK429" s="1">
        <f>'BASE METAS)'!CO428</f>
        <v>0</v>
      </c>
      <c r="BL429" s="1">
        <f>'BASE METAS)'!CP428</f>
        <v>0</v>
      </c>
      <c r="BM429" s="1">
        <f>'BASE METAS)'!CQ428</f>
        <v>0</v>
      </c>
      <c r="BN429" s="1">
        <f>'BASE METAS)'!CR428</f>
        <v>0</v>
      </c>
      <c r="BO429" s="1">
        <f>'BASE METAS)'!CS428</f>
        <v>0</v>
      </c>
      <c r="BP429" s="1">
        <f>'BASE METAS)'!CT428</f>
        <v>0</v>
      </c>
      <c r="BQ429" s="1">
        <f>'BASE METAS)'!CU428</f>
        <v>0</v>
      </c>
      <c r="BR429" s="1">
        <f>'BASE METAS)'!CV428</f>
        <v>0</v>
      </c>
      <c r="BS429" s="1">
        <f>'BASE METAS)'!CW428</f>
        <v>0</v>
      </c>
      <c r="BT429" s="1">
        <f>'BASE METAS)'!CX428</f>
        <v>0</v>
      </c>
      <c r="BU429" s="1">
        <f>'BASE METAS)'!FA428</f>
        <v>1</v>
      </c>
      <c r="BV429" s="1">
        <f>'BASE METAS)'!FB428</f>
        <v>0</v>
      </c>
      <c r="BW429" s="1">
        <f>'BASE METAS)'!FC428</f>
        <v>0</v>
      </c>
      <c r="BX429" s="1">
        <f>'BASE METAS)'!FD428</f>
        <v>0</v>
      </c>
      <c r="BY429" s="1">
        <f>'BASE METAS)'!FE428</f>
        <v>0</v>
      </c>
      <c r="BZ429" s="1" t="e">
        <f>'BASE METAS)'!FF428</f>
        <v>#DIV/0!</v>
      </c>
      <c r="CA429" s="1">
        <f>'BASE METAS)'!FG428</f>
        <v>0</v>
      </c>
      <c r="CB429" s="1">
        <f>'BASE METAS)'!FH428</f>
        <v>1</v>
      </c>
      <c r="CC429" s="1">
        <f>'BASE METAS)'!FI428</f>
        <v>0</v>
      </c>
      <c r="CD429" s="1">
        <f>'BASE METAS)'!FJ428</f>
        <v>1</v>
      </c>
      <c r="CE429" s="1">
        <f>'BASE METAS)'!FK428</f>
        <v>0</v>
      </c>
      <c r="CF429" s="1">
        <f>'BASE METAS)'!FL428</f>
        <v>0</v>
      </c>
      <c r="CG429" s="1">
        <f>'BASE METAS)'!FM428</f>
        <v>0</v>
      </c>
    </row>
    <row r="430" spans="1:85" ht="52.5" customHeight="1" x14ac:dyDescent="0.25">
      <c r="A430" s="1">
        <f>'BASE METAS)'!A429</f>
        <v>70</v>
      </c>
      <c r="B430" s="7156"/>
      <c r="C430" s="5684">
        <f>'BASE METAS)'!C429</f>
        <v>1605</v>
      </c>
      <c r="D430" s="5684">
        <f>'BASE METAS)'!D429</f>
        <v>6</v>
      </c>
      <c r="E430" s="7102" t="str">
        <f>'BASE METAS)'!E429</f>
        <v>PROMOCIÓN E INFORMACIÓN TURÍSTICA</v>
      </c>
      <c r="F430" s="7159" t="str">
        <f>'BASE METAS)'!F429</f>
        <v>N00</v>
      </c>
      <c r="G430" s="7159" t="str">
        <f>'BASE METAS)'!G429</f>
        <v>149</v>
      </c>
      <c r="H430" s="5706" t="str">
        <f>'BASE METAS)'!H429</f>
        <v>09</v>
      </c>
      <c r="I430" s="5706" t="str">
        <f>'BASE METAS)'!I429</f>
        <v>05</v>
      </c>
      <c r="J430" s="5706" t="str">
        <f>'BASE METAS)'!J429</f>
        <v>02</v>
      </c>
      <c r="K430" s="5706" t="str">
        <f>'BASE METAS)'!K429</f>
        <v>01</v>
      </c>
      <c r="L430" s="5706" t="str">
        <f>'BASE METAS)'!L429</f>
        <v>01</v>
      </c>
      <c r="M430" s="5706" t="str">
        <f>'BASE METAS)'!M429</f>
        <v>101</v>
      </c>
      <c r="N430" s="5697" t="str">
        <f>'BASE METAS)'!N429</f>
        <v>Dirección General de Desarrollo y Fomento Económico</v>
      </c>
      <c r="O430" s="5706" t="str">
        <f>'BASE METAS)'!O429</f>
        <v>Fomento Turístico</v>
      </c>
      <c r="P430" s="7123" t="str">
        <f>'BASE METAS)'!P429</f>
        <v>Fomento al desarrollo económico</v>
      </c>
      <c r="Q430" s="5697" t="str">
        <f>'BASE METAS)'!Q429</f>
        <v>Turismo y artesanías</v>
      </c>
      <c r="R430" s="5697" t="str">
        <f>'BASE METAS)'!R429</f>
        <v>Fomento turístico</v>
      </c>
      <c r="S430" s="5697" t="str">
        <f>'BASE METAS)'!S429</f>
        <v>Promoción y comercialización turística</v>
      </c>
      <c r="T430" s="5697" t="str">
        <f>'BASE METAS)'!T429</f>
        <v>Promoción e información turística</v>
      </c>
      <c r="U430" s="7729" t="str">
        <f>'BASE METAS)'!U429</f>
        <v>Posicionar a Tlalnpenalta como un destino historico-urbando siendo congruentes con la imagen que esta Administración quiere dar "Ciudad Confiable", con layuda de la promocióny difusión de sus atractivos, que den como resultado una importante derrama economica, así como incluir acciones orientadas a impulsar la inversión social y privada en el sector, para incrementar la cantidad y calidad de los servicios turísticos.</v>
      </c>
      <c r="V430" s="5697" t="str">
        <f>'BASE METAS)'!V429</f>
        <v>Tlalnepantla Progresista</v>
      </c>
      <c r="W430" s="5694">
        <f>'BASE METAS)'!W429</f>
        <v>1935277.88</v>
      </c>
      <c r="X430" s="7102" t="str">
        <f>'BASE METAS)'!X429</f>
        <v>DEPARTAMENTO DE FOMENTO AL TURISMO</v>
      </c>
      <c r="Y430" s="213">
        <f>'BASE METAS)'!Y429</f>
        <v>1</v>
      </c>
      <c r="Z430" s="218" t="str">
        <f>'BASE METAS)'!Z429</f>
        <v xml:space="preserve">RECORRIDOS TURISTICOS  (Grupos de la Tercera Edad y Escolares) </v>
      </c>
      <c r="AA430" s="222" t="str">
        <f>'BASE METAS)'!AA429</f>
        <v>RECORRIDO</v>
      </c>
      <c r="AB430" s="459">
        <f>'BASE METAS)'!AB429</f>
        <v>140</v>
      </c>
      <c r="AC430" s="459">
        <f>'BASE METAS)'!AC429</f>
        <v>35</v>
      </c>
      <c r="AD430" s="631">
        <f>'BASE METAS)'!AD429</f>
        <v>0.25</v>
      </c>
      <c r="AE430" s="459">
        <f>'BASE METAS)'!AE429</f>
        <v>35</v>
      </c>
      <c r="AF430" s="631">
        <f>'BASE METAS)'!AF429</f>
        <v>0.25</v>
      </c>
      <c r="AG430" s="459">
        <f>'BASE METAS)'!AG429</f>
        <v>35</v>
      </c>
      <c r="AH430" s="631">
        <f>'BASE METAS)'!AH429</f>
        <v>0.25</v>
      </c>
      <c r="AI430" s="459">
        <f>'BASE METAS)'!AI429</f>
        <v>35</v>
      </c>
      <c r="AJ430" s="556">
        <f>'BASE METAS)'!AJ429</f>
        <v>0.25</v>
      </c>
      <c r="AK430" s="211">
        <f>'BASE METAS)'!AK429</f>
        <v>1</v>
      </c>
      <c r="AL430" s="1033">
        <f>'BASE METAS)'!AL429</f>
        <v>1</v>
      </c>
      <c r="AM430" s="1002" t="str">
        <f>'BASE METAS)'!AM429</f>
        <v xml:space="preserve">RECORRIDOS TURISTICOS </v>
      </c>
      <c r="AN430" s="959" t="str">
        <f>'BASE METAS)'!AN429</f>
        <v>MIDE NÚMERO DE RRECORRIDOS TURÍSTICOS REALIZADOS SOBRE LOS PROGRAMADOS</v>
      </c>
      <c r="AO430" s="1344" t="str">
        <f>'BASE METAS)'!AU429</f>
        <v>DESEMPEÑO</v>
      </c>
      <c r="AP430" s="970" t="str">
        <f>'BASE METAS)'!AO429</f>
        <v>RECORRIDOS TURISTIVOS REALIZADOS</v>
      </c>
      <c r="AQ430" s="970" t="str">
        <f>'BASE METAS)'!AP429</f>
        <v>RECORRIDOS TURISTIVOS PROGRAMADOS</v>
      </c>
      <c r="AR430" s="1039">
        <f>'BASE METAS)'!AQ429</f>
        <v>100</v>
      </c>
      <c r="AS430" s="1036" t="str">
        <f>'BASE METAS)'!AR429</f>
        <v>RECORRIDOS</v>
      </c>
      <c r="AT430" s="970" t="str">
        <f>'BASE METAS)'!AS429</f>
        <v>EFICACIA</v>
      </c>
      <c r="AU430" s="1496">
        <f>'BASE METAS)'!BO429</f>
        <v>0</v>
      </c>
      <c r="AV430" s="1050" t="e">
        <f>'BASE METAS)'!#REF!</f>
        <v>#REF!</v>
      </c>
      <c r="AW430" s="1053">
        <f>'BASE METAS)'!BQ429</f>
        <v>140</v>
      </c>
      <c r="AX430" s="1053">
        <f>'BASE METAS)'!BS429</f>
        <v>35</v>
      </c>
      <c r="AY430" s="1053">
        <f>'BASE METAS)'!BT429</f>
        <v>35</v>
      </c>
      <c r="AZ430" s="1053">
        <f>'BASE METAS)'!BU429</f>
        <v>0</v>
      </c>
      <c r="BA430" s="1053">
        <f>'BASE METAS)'!BV429</f>
        <v>1</v>
      </c>
      <c r="BB430" s="1053">
        <f>'BASE METAS)'!BW429</f>
        <v>71</v>
      </c>
      <c r="BC430" s="942">
        <f>'BASE METAS)'!BX429</f>
        <v>69</v>
      </c>
      <c r="BD430" s="942">
        <f>'BASE METAS)'!BY429</f>
        <v>0.50714285714285712</v>
      </c>
      <c r="BE430" s="942">
        <f>'BASE METAS)'!CG429</f>
        <v>36</v>
      </c>
      <c r="BF430" s="942">
        <f>'BASE METAS)'!CJ429</f>
        <v>0</v>
      </c>
      <c r="BG430" s="1">
        <f>'BASE METAS)'!CK429</f>
        <v>0</v>
      </c>
      <c r="BH430" s="1">
        <f>'BASE METAS)'!CL429</f>
        <v>0</v>
      </c>
      <c r="BI430" s="1">
        <f>'BASE METAS)'!CM429</f>
        <v>8</v>
      </c>
      <c r="BJ430" s="1">
        <f>'BASE METAS)'!CN429</f>
        <v>13</v>
      </c>
      <c r="BK430" s="1">
        <f>'BASE METAS)'!CO429</f>
        <v>15</v>
      </c>
      <c r="BL430" s="1">
        <f>'BASE METAS)'!CP429</f>
        <v>0</v>
      </c>
      <c r="BM430" s="1">
        <f>'BASE METAS)'!CQ429</f>
        <v>0</v>
      </c>
      <c r="BN430" s="1">
        <f>'BASE METAS)'!CR429</f>
        <v>0</v>
      </c>
      <c r="BO430" s="1">
        <f>'BASE METAS)'!CS429</f>
        <v>0</v>
      </c>
      <c r="BP430" s="1">
        <f>'BASE METAS)'!CT429</f>
        <v>0</v>
      </c>
      <c r="BQ430" s="1">
        <f>'BASE METAS)'!CU429</f>
        <v>0</v>
      </c>
      <c r="BR430" s="1">
        <f>'BASE METAS)'!CV429</f>
        <v>0</v>
      </c>
      <c r="BS430" s="1">
        <f>'BASE METAS)'!CW429</f>
        <v>0</v>
      </c>
      <c r="BT430" s="1">
        <f>'BASE METAS)'!CX429</f>
        <v>0</v>
      </c>
      <c r="BU430" s="1" t="e">
        <f>'BASE METAS)'!#REF!</f>
        <v>#REF!</v>
      </c>
      <c r="BV430" s="1">
        <f>'BASE METAS)'!FA429</f>
        <v>140</v>
      </c>
      <c r="BW430" s="1">
        <f>'BASE METAS)'!FC429</f>
        <v>12</v>
      </c>
      <c r="BX430" s="1">
        <f>'BASE METAS)'!FD429</f>
        <v>3</v>
      </c>
      <c r="BY430" s="1">
        <f>'BASE METAS)'!FE429</f>
        <v>9</v>
      </c>
      <c r="BZ430" s="1">
        <f>'BASE METAS)'!FF429</f>
        <v>0.25</v>
      </c>
      <c r="CA430" s="1">
        <f>'BASE METAS)'!FG429</f>
        <v>39</v>
      </c>
      <c r="CB430" s="1">
        <f>'BASE METAS)'!FH429</f>
        <v>101</v>
      </c>
      <c r="CC430" s="1">
        <f>'BASE METAS)'!FI429</f>
        <v>0.27857142857142858</v>
      </c>
      <c r="CD430" s="1">
        <f>'BASE METAS)'!FJ429</f>
        <v>140</v>
      </c>
      <c r="CE430" s="1">
        <f>'BASE METAS)'!FK429</f>
        <v>0</v>
      </c>
      <c r="CF430" s="1">
        <f>'BASE METAS)'!FL429</f>
        <v>12</v>
      </c>
      <c r="CG430" s="1">
        <f>'BASE METAS)'!FM429</f>
        <v>20</v>
      </c>
    </row>
    <row r="431" spans="1:85" ht="76.5" x14ac:dyDescent="0.25">
      <c r="A431" s="1">
        <f>'BASE METAS)'!A430</f>
        <v>0</v>
      </c>
      <c r="B431" s="7156"/>
      <c r="C431" s="5685"/>
      <c r="D431" s="5685"/>
      <c r="E431" s="7145"/>
      <c r="F431" s="7160"/>
      <c r="G431" s="7160"/>
      <c r="H431" s="5707"/>
      <c r="I431" s="5707"/>
      <c r="J431" s="5707"/>
      <c r="K431" s="5707"/>
      <c r="L431" s="5707"/>
      <c r="M431" s="5707"/>
      <c r="N431" s="5698"/>
      <c r="O431" s="5707"/>
      <c r="P431" s="7185"/>
      <c r="Q431" s="5698"/>
      <c r="R431" s="5698"/>
      <c r="S431" s="5698"/>
      <c r="T431" s="5698"/>
      <c r="U431" s="7730"/>
      <c r="V431" s="5698"/>
      <c r="W431" s="5695"/>
      <c r="X431" s="7145"/>
      <c r="Y431" s="214">
        <f>'BASE METAS)'!Y430</f>
        <v>2</v>
      </c>
      <c r="Z431" s="219" t="str">
        <f>'BASE METAS)'!Z430</f>
        <v>REALIZAR CONFERENCIAS MAGISTRALES</v>
      </c>
      <c r="AA431" s="224" t="str">
        <f>'BASE METAS)'!AA430</f>
        <v>CONFERENCIA</v>
      </c>
      <c r="AB431" s="460">
        <f>'BASE METAS)'!AB430</f>
        <v>10</v>
      </c>
      <c r="AC431" s="460">
        <f>'BASE METAS)'!AC430</f>
        <v>0</v>
      </c>
      <c r="AD431" s="544">
        <f>'BASE METAS)'!AD430</f>
        <v>0</v>
      </c>
      <c r="AE431" s="460">
        <f>'BASE METAS)'!AE430</f>
        <v>4</v>
      </c>
      <c r="AF431" s="544">
        <f>'BASE METAS)'!AF430</f>
        <v>0.4</v>
      </c>
      <c r="AG431" s="460">
        <f>'BASE METAS)'!AG430</f>
        <v>3</v>
      </c>
      <c r="AH431" s="544">
        <f>'BASE METAS)'!AH430</f>
        <v>0.3</v>
      </c>
      <c r="AI431" s="460">
        <f>'BASE METAS)'!AI430</f>
        <v>3</v>
      </c>
      <c r="AJ431" s="545">
        <f>'BASE METAS)'!AJ430</f>
        <v>0.3</v>
      </c>
      <c r="AK431" s="191">
        <f>'BASE METAS)'!AK430</f>
        <v>1</v>
      </c>
      <c r="AL431" s="1033">
        <f>'BASE METAS)'!AL430</f>
        <v>2</v>
      </c>
      <c r="AM431" s="1002" t="str">
        <f>'BASE METAS)'!AM430</f>
        <v>CONFERENCIAS MAGISTRALES</v>
      </c>
      <c r="AN431" s="959" t="str">
        <f>'BASE METAS)'!AN430</f>
        <v xml:space="preserve">MIDE NUMERO DE CONFERENCIAS MAGISTRALES </v>
      </c>
      <c r="AO431" s="1344" t="str">
        <f>'BASE METAS)'!AU430</f>
        <v>DESEMPEÑO</v>
      </c>
      <c r="AP431" s="970" t="str">
        <f>'BASE METAS)'!AO430</f>
        <v>CONFERENCIAS REALIZADAS</v>
      </c>
      <c r="AQ431" s="970" t="str">
        <f>'BASE METAS)'!AP430</f>
        <v>CONFERENCIAS PROGRAMADAS</v>
      </c>
      <c r="AR431" s="1039">
        <f>'BASE METAS)'!AQ430</f>
        <v>100</v>
      </c>
      <c r="AS431" s="970" t="str">
        <f>'BASE METAS)'!AR430</f>
        <v>CONFERENCIAS</v>
      </c>
      <c r="AT431" s="970" t="str">
        <f>'BASE METAS)'!AS430</f>
        <v>EFICACIA</v>
      </c>
      <c r="AU431" s="1483">
        <f>'BASE METAS)'!BO430</f>
        <v>0</v>
      </c>
      <c r="AV431" s="1352" t="e">
        <f>'BASE METAS)'!#REF!</f>
        <v>#REF!</v>
      </c>
      <c r="AW431" s="1051">
        <f>'BASE METAS)'!BQ430</f>
        <v>10</v>
      </c>
      <c r="AX431" s="1052">
        <f>'BASE METAS)'!BS430</f>
        <v>4</v>
      </c>
      <c r="AY431" s="1052">
        <f>'BASE METAS)'!BT430</f>
        <v>4</v>
      </c>
      <c r="AZ431" s="1052">
        <f>'BASE METAS)'!BU430</f>
        <v>0</v>
      </c>
      <c r="BA431" s="1052">
        <f>'BASE METAS)'!BV430</f>
        <v>1</v>
      </c>
      <c r="BB431" s="1052">
        <f>'BASE METAS)'!BW430</f>
        <v>4</v>
      </c>
      <c r="BC431" s="1">
        <f>'BASE METAS)'!BX430</f>
        <v>6</v>
      </c>
      <c r="BD431" s="1">
        <f>'BASE METAS)'!BY430</f>
        <v>0.4</v>
      </c>
      <c r="BE431" s="1">
        <f>'BASE METAS)'!CG430</f>
        <v>0</v>
      </c>
      <c r="BF431" s="1">
        <f>'BASE METAS)'!CJ430</f>
        <v>0</v>
      </c>
      <c r="BG431" s="1">
        <f>'BASE METAS)'!CK430</f>
        <v>0</v>
      </c>
      <c r="BH431" s="1">
        <f>'BASE METAS)'!CL430</f>
        <v>0</v>
      </c>
      <c r="BI431" s="1">
        <f>'BASE METAS)'!CM430</f>
        <v>0</v>
      </c>
      <c r="BJ431" s="1">
        <f>'BASE METAS)'!CN430</f>
        <v>0</v>
      </c>
      <c r="BK431" s="1">
        <f>'BASE METAS)'!CO430</f>
        <v>0</v>
      </c>
      <c r="BL431" s="1">
        <f>'BASE METAS)'!CP430</f>
        <v>0</v>
      </c>
      <c r="BM431" s="1">
        <f>'BASE METAS)'!CQ430</f>
        <v>0</v>
      </c>
      <c r="BN431" s="1">
        <f>'BASE METAS)'!CR430</f>
        <v>0</v>
      </c>
      <c r="BO431" s="1">
        <f>'BASE METAS)'!CS430</f>
        <v>0</v>
      </c>
      <c r="BP431" s="1">
        <f>'BASE METAS)'!CT430</f>
        <v>0</v>
      </c>
      <c r="BQ431" s="1">
        <f>'BASE METAS)'!CU430</f>
        <v>0</v>
      </c>
      <c r="BR431" s="1">
        <f>'BASE METAS)'!CV430</f>
        <v>0</v>
      </c>
      <c r="BS431" s="1">
        <f>'BASE METAS)'!CW430</f>
        <v>0</v>
      </c>
      <c r="BT431" s="1">
        <f>'BASE METAS)'!CX430</f>
        <v>0</v>
      </c>
      <c r="BU431" s="1" t="e">
        <f>'BASE METAS)'!#REF!</f>
        <v>#REF!</v>
      </c>
      <c r="BV431" s="1">
        <f>'BASE METAS)'!FA430</f>
        <v>10</v>
      </c>
      <c r="BW431" s="1">
        <f>'BASE METAS)'!FC430</f>
        <v>1</v>
      </c>
      <c r="BX431" s="1">
        <f>'BASE METAS)'!FD430</f>
        <v>1</v>
      </c>
      <c r="BY431" s="1">
        <f>'BASE METAS)'!FE430</f>
        <v>0</v>
      </c>
      <c r="BZ431" s="1">
        <f>'BASE METAS)'!FF430</f>
        <v>1</v>
      </c>
      <c r="CA431" s="1">
        <f>'BASE METAS)'!FG430</f>
        <v>1</v>
      </c>
      <c r="CB431" s="1">
        <f>'BASE METAS)'!FH430</f>
        <v>9</v>
      </c>
      <c r="CC431" s="1">
        <f>'BASE METAS)'!FI430</f>
        <v>0.1</v>
      </c>
      <c r="CD431" s="1">
        <f>'BASE METAS)'!FJ430</f>
        <v>10</v>
      </c>
      <c r="CE431" s="1">
        <f>'BASE METAS)'!FK430</f>
        <v>0</v>
      </c>
      <c r="CF431" s="1">
        <f>'BASE METAS)'!FL430</f>
        <v>2</v>
      </c>
      <c r="CG431" s="1">
        <f>'BASE METAS)'!FM430</f>
        <v>2</v>
      </c>
    </row>
    <row r="432" spans="1:85" ht="127.5" x14ac:dyDescent="0.25">
      <c r="A432" s="1">
        <f>'BASE METAS)'!A431</f>
        <v>0</v>
      </c>
      <c r="B432" s="7156"/>
      <c r="C432" s="5685"/>
      <c r="D432" s="5685"/>
      <c r="E432" s="7145"/>
      <c r="F432" s="7160"/>
      <c r="G432" s="7160"/>
      <c r="H432" s="5707"/>
      <c r="I432" s="5707"/>
      <c r="J432" s="5707"/>
      <c r="K432" s="5707"/>
      <c r="L432" s="5707"/>
      <c r="M432" s="5707"/>
      <c r="N432" s="5698"/>
      <c r="O432" s="5707"/>
      <c r="P432" s="7185"/>
      <c r="Q432" s="5698"/>
      <c r="R432" s="5698"/>
      <c r="S432" s="5698"/>
      <c r="T432" s="5698"/>
      <c r="U432" s="7730"/>
      <c r="V432" s="5698"/>
      <c r="W432" s="5695"/>
      <c r="X432" s="7145"/>
      <c r="Y432" s="503">
        <f>'BASE METAS)'!Y431</f>
        <v>3</v>
      </c>
      <c r="Z432" s="504" t="str">
        <f>'BASE METAS)'!Z431</f>
        <v xml:space="preserve">FOMENTAR EL TURISMO SOCIAL MEIDANTE VIAJES A BAJO COSTO </v>
      </c>
      <c r="AA432" s="505" t="str">
        <f>'BASE METAS)'!AA431</f>
        <v>VIAJE</v>
      </c>
      <c r="AB432" s="414">
        <f>'BASE METAS)'!AB431</f>
        <v>2</v>
      </c>
      <c r="AC432" s="414">
        <f>'BASE METAS)'!AC431</f>
        <v>0</v>
      </c>
      <c r="AD432" s="415">
        <f>'BASE METAS)'!AD431</f>
        <v>0</v>
      </c>
      <c r="AE432" s="414">
        <f>'BASE METAS)'!AE431</f>
        <v>1</v>
      </c>
      <c r="AF432" s="415">
        <f>'BASE METAS)'!AF431</f>
        <v>0.5</v>
      </c>
      <c r="AG432" s="414">
        <f>'BASE METAS)'!AG431</f>
        <v>0</v>
      </c>
      <c r="AH432" s="415">
        <f>'BASE METAS)'!AH431</f>
        <v>0</v>
      </c>
      <c r="AI432" s="414">
        <f>'BASE METAS)'!AI431</f>
        <v>1</v>
      </c>
      <c r="AJ432" s="416">
        <f>'BASE METAS)'!AJ431</f>
        <v>0.5</v>
      </c>
      <c r="AK432" s="212">
        <f>'BASE METAS)'!AK431</f>
        <v>1</v>
      </c>
      <c r="AL432" s="1033">
        <f>'BASE METAS)'!AL431</f>
        <v>3</v>
      </c>
      <c r="AM432" s="1034" t="str">
        <f>'BASE METAS)'!AM431</f>
        <v>VIAJES A BAJO COSTO PARA FOMENTO AL TURISMO SOCIAL</v>
      </c>
      <c r="AN432" s="959" t="str">
        <f>'BASE METAS)'!AN431</f>
        <v xml:space="preserve">MIDE EL NUMERO DE VIAJES </v>
      </c>
      <c r="AO432" s="1344" t="str">
        <f>'BASE METAS)'!AU431</f>
        <v>DESEMPEÑO</v>
      </c>
      <c r="AP432" s="970" t="str">
        <f>'BASE METAS)'!AO431</f>
        <v xml:space="preserve">VIAJES REALIZADOS </v>
      </c>
      <c r="AQ432" s="970" t="str">
        <f>'BASE METAS)'!AP431</f>
        <v>VIAJES PROGRAMADOS</v>
      </c>
      <c r="AR432" s="1039">
        <f>'BASE METAS)'!AQ431</f>
        <v>100</v>
      </c>
      <c r="AS432" s="970" t="str">
        <f>'BASE METAS)'!AR431</f>
        <v>VIAJES</v>
      </c>
      <c r="AT432" s="970" t="str">
        <f>'BASE METAS)'!AS431</f>
        <v>EFICACIA</v>
      </c>
      <c r="AU432" s="1483">
        <f>'BASE METAS)'!BO431</f>
        <v>0</v>
      </c>
      <c r="AV432" s="987" t="e">
        <f>'BASE METAS)'!#REF!</f>
        <v>#REF!</v>
      </c>
      <c r="AW432" s="987">
        <f>'BASE METAS)'!BQ431</f>
        <v>2</v>
      </c>
      <c r="AX432" s="987">
        <f>'BASE METAS)'!BS431</f>
        <v>1</v>
      </c>
      <c r="AY432" s="1352">
        <f>'BASE METAS)'!BT431</f>
        <v>2</v>
      </c>
      <c r="AZ432" s="1">
        <f>'BASE METAS)'!BU431</f>
        <v>-1</v>
      </c>
      <c r="BA432" s="1">
        <f>'BASE METAS)'!BV431</f>
        <v>2</v>
      </c>
      <c r="BB432" s="1">
        <f>'BASE METAS)'!BW431</f>
        <v>2</v>
      </c>
      <c r="BC432" s="1">
        <f>'BASE METAS)'!BX431</f>
        <v>0</v>
      </c>
      <c r="BD432" s="1">
        <f>'BASE METAS)'!BY431</f>
        <v>1</v>
      </c>
      <c r="BE432" s="1">
        <f>'BASE METAS)'!CG431</f>
        <v>0</v>
      </c>
      <c r="BF432" s="1">
        <f>'BASE METAS)'!CJ431</f>
        <v>0</v>
      </c>
      <c r="BG432" s="1">
        <f>'BASE METAS)'!CK431</f>
        <v>0</v>
      </c>
      <c r="BH432" s="1">
        <f>'BASE METAS)'!CL431</f>
        <v>0</v>
      </c>
      <c r="BI432" s="1">
        <f>'BASE METAS)'!CM431</f>
        <v>0</v>
      </c>
      <c r="BJ432" s="1">
        <f>'BASE METAS)'!CN431</f>
        <v>0</v>
      </c>
      <c r="BK432" s="1">
        <f>'BASE METAS)'!CO431</f>
        <v>0</v>
      </c>
      <c r="BL432" s="1">
        <f>'BASE METAS)'!CP431</f>
        <v>0</v>
      </c>
      <c r="BM432" s="1">
        <f>'BASE METAS)'!CQ431</f>
        <v>0</v>
      </c>
      <c r="BN432" s="1">
        <f>'BASE METAS)'!CR431</f>
        <v>0</v>
      </c>
      <c r="BO432" s="1">
        <f>'BASE METAS)'!CS431</f>
        <v>0</v>
      </c>
      <c r="BP432" s="1">
        <f>'BASE METAS)'!CT431</f>
        <v>0</v>
      </c>
      <c r="BQ432" s="1">
        <f>'BASE METAS)'!CU431</f>
        <v>0</v>
      </c>
      <c r="BR432" s="1">
        <f>'BASE METAS)'!CV431</f>
        <v>0</v>
      </c>
      <c r="BS432" s="1">
        <f>'BASE METAS)'!CW431</f>
        <v>0</v>
      </c>
      <c r="BT432" s="1">
        <f>'BASE METAS)'!CX431</f>
        <v>0</v>
      </c>
      <c r="BU432" s="1" t="e">
        <f>'BASE METAS)'!#REF!</f>
        <v>#REF!</v>
      </c>
      <c r="BV432" s="1">
        <f>'BASE METAS)'!FA431</f>
        <v>2</v>
      </c>
      <c r="BW432" s="1">
        <f>'BASE METAS)'!FC431</f>
        <v>1</v>
      </c>
      <c r="BX432" s="1">
        <f>'BASE METAS)'!FD431</f>
        <v>2</v>
      </c>
      <c r="BY432" s="1">
        <f>'BASE METAS)'!FE431</f>
        <v>-1</v>
      </c>
      <c r="BZ432" s="1">
        <f>'BASE METAS)'!FF431</f>
        <v>2</v>
      </c>
      <c r="CA432" s="1">
        <f>'BASE METAS)'!FG431</f>
        <v>2</v>
      </c>
      <c r="CB432" s="1">
        <f>'BASE METAS)'!FH431</f>
        <v>0</v>
      </c>
      <c r="CC432" s="1">
        <f>'BASE METAS)'!FI431</f>
        <v>1</v>
      </c>
      <c r="CD432" s="1">
        <f>'BASE METAS)'!FJ431</f>
        <v>2</v>
      </c>
      <c r="CE432" s="1">
        <f>'BASE METAS)'!FK431</f>
        <v>0</v>
      </c>
      <c r="CF432" s="1">
        <f>'BASE METAS)'!FL431</f>
        <v>0</v>
      </c>
      <c r="CG432" s="1">
        <f>'BASE METAS)'!FM431</f>
        <v>0</v>
      </c>
    </row>
    <row r="433" spans="1:85" ht="191.25" x14ac:dyDescent="0.25">
      <c r="A433" s="1">
        <f>'BASE METAS)'!A432</f>
        <v>0</v>
      </c>
      <c r="B433" s="7156"/>
      <c r="C433" s="5685"/>
      <c r="D433" s="5685"/>
      <c r="E433" s="7145"/>
      <c r="F433" s="7160"/>
      <c r="G433" s="7160"/>
      <c r="H433" s="5707"/>
      <c r="I433" s="5707"/>
      <c r="J433" s="5707"/>
      <c r="K433" s="5707"/>
      <c r="L433" s="5707"/>
      <c r="M433" s="5707"/>
      <c r="N433" s="5698"/>
      <c r="O433" s="5707"/>
      <c r="P433" s="7185"/>
      <c r="Q433" s="5698"/>
      <c r="R433" s="5698"/>
      <c r="S433" s="5698"/>
      <c r="T433" s="5698"/>
      <c r="U433" s="7730"/>
      <c r="V433" s="5698"/>
      <c r="W433" s="5695"/>
      <c r="X433" s="7145"/>
      <c r="Y433" s="214">
        <f>'BASE METAS)'!Y432</f>
        <v>4</v>
      </c>
      <c r="Z433" s="219" t="str">
        <f>'BASE METAS)'!Z432</f>
        <v xml:space="preserve">EVENTOS CON ORGANIZACIONES PARA TODO TIPO DE PUBLICO FOMENTANDO EL TURISMO EN LA ZONA </v>
      </c>
      <c r="AA433" s="217" t="str">
        <f>'BASE METAS)'!AA432</f>
        <v>EVENTO</v>
      </c>
      <c r="AB433" s="157">
        <f>'BASE METAS)'!AB432</f>
        <v>4</v>
      </c>
      <c r="AC433" s="157">
        <f>'BASE METAS)'!AC432</f>
        <v>0</v>
      </c>
      <c r="AD433" s="158">
        <f>'BASE METAS)'!AD432</f>
        <v>0</v>
      </c>
      <c r="AE433" s="157">
        <f>'BASE METAS)'!AE432</f>
        <v>2</v>
      </c>
      <c r="AF433" s="158">
        <f>'BASE METAS)'!AF432</f>
        <v>0.5</v>
      </c>
      <c r="AG433" s="157">
        <f>'BASE METAS)'!AG432</f>
        <v>1</v>
      </c>
      <c r="AH433" s="158">
        <f>'BASE METAS)'!AH432</f>
        <v>0.25</v>
      </c>
      <c r="AI433" s="157">
        <f>'BASE METAS)'!AI432</f>
        <v>1</v>
      </c>
      <c r="AJ433" s="159">
        <f>'BASE METAS)'!AJ432</f>
        <v>0.25</v>
      </c>
      <c r="AK433" s="191">
        <f>'BASE METAS)'!AK432</f>
        <v>1</v>
      </c>
      <c r="AL433" s="1033">
        <f>'BASE METAS)'!AL432</f>
        <v>4</v>
      </c>
      <c r="AM433" s="1002" t="str">
        <f>'BASE METAS)'!AM432</f>
        <v xml:space="preserve">EVENTOS FOMENTANDO EL TURISMO EN LA ZONA </v>
      </c>
      <c r="AN433" s="959" t="str">
        <f>'BASE METAS)'!AN432</f>
        <v xml:space="preserve">MIDE NUMERO DE EVENTOS </v>
      </c>
      <c r="AO433" s="1344" t="str">
        <f>'BASE METAS)'!AU432</f>
        <v>DESEMPEÑO</v>
      </c>
      <c r="AP433" s="970" t="str">
        <f>'BASE METAS)'!AO432</f>
        <v>EVENTOS PROGRAMADOS</v>
      </c>
      <c r="AQ433" s="970" t="str">
        <f>'BASE METAS)'!AP432</f>
        <v>EVENYOS REALIZADOS</v>
      </c>
      <c r="AR433" s="1039">
        <f>'BASE METAS)'!AQ432</f>
        <v>100</v>
      </c>
      <c r="AS433" s="970" t="str">
        <f>'BASE METAS)'!AR432</f>
        <v>EVENTOS</v>
      </c>
      <c r="AT433" s="970" t="str">
        <f>'BASE METAS)'!AS432</f>
        <v>EFICACIA</v>
      </c>
      <c r="AU433" s="1483">
        <f>'BASE METAS)'!BO432</f>
        <v>0</v>
      </c>
      <c r="AV433" s="1352" t="e">
        <f>'BASE METAS)'!#REF!</f>
        <v>#REF!</v>
      </c>
      <c r="AW433" s="1025">
        <f>'BASE METAS)'!BQ432</f>
        <v>4</v>
      </c>
      <c r="AX433" s="1352">
        <f>'BASE METAS)'!BS432</f>
        <v>2</v>
      </c>
      <c r="AY433" s="1352">
        <f>'BASE METAS)'!BT432</f>
        <v>3</v>
      </c>
      <c r="AZ433" s="1">
        <f>'BASE METAS)'!BU432</f>
        <v>-1</v>
      </c>
      <c r="BA433" s="1">
        <f>'BASE METAS)'!BV432</f>
        <v>1.5</v>
      </c>
      <c r="BB433" s="1">
        <f>'BASE METAS)'!BW432</f>
        <v>3</v>
      </c>
      <c r="BC433" s="1">
        <f>'BASE METAS)'!BX432</f>
        <v>1</v>
      </c>
      <c r="BD433" s="1">
        <f>'BASE METAS)'!BY432</f>
        <v>0.75</v>
      </c>
      <c r="BE433" s="1">
        <f>'BASE METAS)'!CG432</f>
        <v>0</v>
      </c>
      <c r="BF433" s="1">
        <f>'BASE METAS)'!CJ432</f>
        <v>0</v>
      </c>
      <c r="BG433" s="1">
        <f>'BASE METAS)'!CK432</f>
        <v>0</v>
      </c>
      <c r="BH433" s="1">
        <f>'BASE METAS)'!CL432</f>
        <v>0</v>
      </c>
      <c r="BI433" s="1">
        <f>'BASE METAS)'!CM432</f>
        <v>0</v>
      </c>
      <c r="BJ433" s="1">
        <f>'BASE METAS)'!CN432</f>
        <v>0</v>
      </c>
      <c r="BK433" s="1">
        <f>'BASE METAS)'!CO432</f>
        <v>0</v>
      </c>
      <c r="BL433" s="1">
        <f>'BASE METAS)'!CP432</f>
        <v>0</v>
      </c>
      <c r="BM433" s="1">
        <f>'BASE METAS)'!CQ432</f>
        <v>0</v>
      </c>
      <c r="BN433" s="1">
        <f>'BASE METAS)'!CR432</f>
        <v>0</v>
      </c>
      <c r="BO433" s="1">
        <f>'BASE METAS)'!CS432</f>
        <v>0</v>
      </c>
      <c r="BP433" s="1">
        <f>'BASE METAS)'!CT432</f>
        <v>0</v>
      </c>
      <c r="BQ433" s="1">
        <f>'BASE METAS)'!CU432</f>
        <v>0</v>
      </c>
      <c r="BR433" s="1">
        <f>'BASE METAS)'!CV432</f>
        <v>0</v>
      </c>
      <c r="BS433" s="1">
        <f>'BASE METAS)'!CW432</f>
        <v>0</v>
      </c>
      <c r="BT433" s="1">
        <f>'BASE METAS)'!CX432</f>
        <v>0</v>
      </c>
      <c r="BU433" s="1" t="e">
        <f>'BASE METAS)'!#REF!</f>
        <v>#REF!</v>
      </c>
      <c r="BV433" s="1">
        <f>'BASE METAS)'!FA432</f>
        <v>4</v>
      </c>
      <c r="BW433" s="1">
        <f>'BASE METAS)'!FC432</f>
        <v>1</v>
      </c>
      <c r="BX433" s="1">
        <f>'BASE METAS)'!FD432</f>
        <v>1</v>
      </c>
      <c r="BY433" s="1">
        <f>'BASE METAS)'!FE432</f>
        <v>0</v>
      </c>
      <c r="BZ433" s="1">
        <f>'BASE METAS)'!FF432</f>
        <v>1</v>
      </c>
      <c r="CA433" s="1">
        <f>'BASE METAS)'!FG432</f>
        <v>1</v>
      </c>
      <c r="CB433" s="1">
        <f>'BASE METAS)'!FH432</f>
        <v>3</v>
      </c>
      <c r="CC433" s="1">
        <f>'BASE METAS)'!FI432</f>
        <v>0.25</v>
      </c>
      <c r="CD433" s="1">
        <f>'BASE METAS)'!FJ432</f>
        <v>4</v>
      </c>
      <c r="CE433" s="1">
        <f>'BASE METAS)'!FK432</f>
        <v>0</v>
      </c>
      <c r="CF433" s="1">
        <f>'BASE METAS)'!FL432</f>
        <v>0</v>
      </c>
      <c r="CG433" s="1">
        <f>'BASE METAS)'!FM432</f>
        <v>0</v>
      </c>
    </row>
    <row r="434" spans="1:85" ht="140.25" x14ac:dyDescent="0.2">
      <c r="A434" s="1">
        <f>'BASE METAS)'!A433</f>
        <v>0</v>
      </c>
      <c r="B434" s="7156"/>
      <c r="C434" s="5685"/>
      <c r="D434" s="5685"/>
      <c r="E434" s="7145"/>
      <c r="F434" s="7160"/>
      <c r="G434" s="7160"/>
      <c r="H434" s="5707"/>
      <c r="I434" s="5707"/>
      <c r="J434" s="5707"/>
      <c r="K434" s="5707"/>
      <c r="L434" s="5707"/>
      <c r="M434" s="5707"/>
      <c r="N434" s="5698"/>
      <c r="O434" s="5707"/>
      <c r="P434" s="7185"/>
      <c r="Q434" s="5698"/>
      <c r="R434" s="5698"/>
      <c r="S434" s="5698"/>
      <c r="T434" s="5698"/>
      <c r="U434" s="7730"/>
      <c r="V434" s="5698"/>
      <c r="W434" s="5695"/>
      <c r="X434" s="7145"/>
      <c r="Y434" s="214">
        <f>'BASE METAS)'!Y433</f>
        <v>5</v>
      </c>
      <c r="Z434" s="219" t="str">
        <f>'BASE METAS)'!Z433</f>
        <v xml:space="preserve">CAMPAÑAS DE PROMOCION RADIO TV, INTERNET, TRIPTICOS, TRANVÍA </v>
      </c>
      <c r="AA434" s="216" t="str">
        <f>'BASE METAS)'!AA433</f>
        <v>PROMOCION</v>
      </c>
      <c r="AB434" s="157">
        <f>'BASE METAS)'!AB433</f>
        <v>3</v>
      </c>
      <c r="AC434" s="157">
        <f>'BASE METAS)'!AC433</f>
        <v>0</v>
      </c>
      <c r="AD434" s="158">
        <f>'BASE METAS)'!AD433</f>
        <v>0</v>
      </c>
      <c r="AE434" s="157">
        <f>'BASE METAS)'!AE433</f>
        <v>1</v>
      </c>
      <c r="AF434" s="158">
        <f>'BASE METAS)'!AF433</f>
        <v>0.33333333333333331</v>
      </c>
      <c r="AG434" s="157">
        <f>'BASE METAS)'!AG433</f>
        <v>1</v>
      </c>
      <c r="AH434" s="158">
        <f>'BASE METAS)'!AH433</f>
        <v>0.33333333333333331</v>
      </c>
      <c r="AI434" s="157">
        <f>'BASE METAS)'!AI433</f>
        <v>1</v>
      </c>
      <c r="AJ434" s="159">
        <f>'BASE METAS)'!AJ433</f>
        <v>0.33333333333333331</v>
      </c>
      <c r="AK434" s="191">
        <f>'BASE METAS)'!AK433</f>
        <v>1</v>
      </c>
      <c r="AL434" s="1033">
        <f>'BASE METAS)'!AL433</f>
        <v>5</v>
      </c>
      <c r="AM434" s="1034" t="str">
        <f>'BASE METAS)'!AM433</f>
        <v xml:space="preserve">CAMPAÑAS DE PROMOCION </v>
      </c>
      <c r="AN434" s="959" t="str">
        <f>'BASE METAS)'!AN433</f>
        <v xml:space="preserve">CAMPAÑAS DE PROMOCION RADIO TV, INTERNET, TRIPTICOS, TRANVÍA </v>
      </c>
      <c r="AO434" s="1344" t="str">
        <f>'BASE METAS)'!AU433</f>
        <v>DESEMPEÑO</v>
      </c>
      <c r="AP434" s="970" t="str">
        <f>'BASE METAS)'!AO433</f>
        <v>EVENTOS PROGRAMADOS</v>
      </c>
      <c r="AQ434" s="970" t="str">
        <f>'BASE METAS)'!AP433</f>
        <v>EVENYOS REALIZADOS</v>
      </c>
      <c r="AR434" s="1039">
        <f>'BASE METAS)'!AQ433</f>
        <v>100</v>
      </c>
      <c r="AS434" s="970" t="str">
        <f>'BASE METAS)'!AR433</f>
        <v>FOMENTO</v>
      </c>
      <c r="AT434" s="1018" t="str">
        <f>'BASE METAS)'!AS433</f>
        <v>EFICACIA</v>
      </c>
      <c r="AU434" s="1483">
        <f>'BASE METAS)'!BO433</f>
        <v>0</v>
      </c>
      <c r="AV434" s="967" t="e">
        <f>'BASE METAS)'!#REF!</f>
        <v>#REF!</v>
      </c>
      <c r="AW434" s="1352">
        <f>'BASE METAS)'!BQ433</f>
        <v>3</v>
      </c>
      <c r="AX434" s="1040">
        <f>'BASE METAS)'!BS433</f>
        <v>1</v>
      </c>
      <c r="AY434" s="965">
        <f>'BASE METAS)'!BT433</f>
        <v>3</v>
      </c>
      <c r="AZ434" s="1352">
        <f>'BASE METAS)'!BU433</f>
        <v>-2</v>
      </c>
      <c r="BA434" s="960">
        <f>'BASE METAS)'!BV433</f>
        <v>3</v>
      </c>
      <c r="BB434" s="960">
        <f>'BASE METAS)'!BW433</f>
        <v>3</v>
      </c>
      <c r="BC434" s="960">
        <f>'BASE METAS)'!BX433</f>
        <v>0</v>
      </c>
      <c r="BD434" s="1352">
        <f>'BASE METAS)'!BY433</f>
        <v>1</v>
      </c>
      <c r="BE434" s="1352">
        <f>'BASE METAS)'!CG433</f>
        <v>0</v>
      </c>
      <c r="BF434" s="961">
        <f>'BASE METAS)'!CJ433</f>
        <v>0</v>
      </c>
      <c r="BG434" s="1352">
        <f>'BASE METAS)'!CK433</f>
        <v>0</v>
      </c>
      <c r="BH434" s="1">
        <f>'BASE METAS)'!CL433</f>
        <v>0</v>
      </c>
      <c r="BI434" s="1">
        <f>'BASE METAS)'!CM433</f>
        <v>0</v>
      </c>
      <c r="BJ434" s="1">
        <f>'BASE METAS)'!CN433</f>
        <v>0</v>
      </c>
      <c r="BK434" s="1">
        <f>'BASE METAS)'!CO433</f>
        <v>0</v>
      </c>
      <c r="BL434" s="1">
        <f>'BASE METAS)'!CP433</f>
        <v>0</v>
      </c>
      <c r="BM434" s="1">
        <f>'BASE METAS)'!CQ433</f>
        <v>0</v>
      </c>
      <c r="BN434" s="1">
        <f>'BASE METAS)'!CR433</f>
        <v>0</v>
      </c>
      <c r="BO434" s="1">
        <f>'BASE METAS)'!CS433</f>
        <v>0</v>
      </c>
      <c r="BP434" s="1">
        <f>'BASE METAS)'!CT433</f>
        <v>0</v>
      </c>
      <c r="BQ434" s="1">
        <f>'BASE METAS)'!CU433</f>
        <v>0</v>
      </c>
      <c r="BR434" s="1">
        <f>'BASE METAS)'!CV433</f>
        <v>0</v>
      </c>
      <c r="BS434" s="1">
        <f>'BASE METAS)'!CW433</f>
        <v>0</v>
      </c>
      <c r="BT434" s="1">
        <f>'BASE METAS)'!CX433</f>
        <v>0</v>
      </c>
      <c r="BU434" s="1" t="e">
        <f>'BASE METAS)'!#REF!</f>
        <v>#REF!</v>
      </c>
      <c r="BV434" s="1">
        <f>'BASE METAS)'!FA433</f>
        <v>3</v>
      </c>
      <c r="BW434" s="1">
        <f>'BASE METAS)'!FC433</f>
        <v>1</v>
      </c>
      <c r="BX434" s="1">
        <f>'BASE METAS)'!FD433</f>
        <v>2</v>
      </c>
      <c r="BY434" s="1">
        <f>'BASE METAS)'!FE433</f>
        <v>-1</v>
      </c>
      <c r="BZ434" s="1">
        <f>'BASE METAS)'!FF433</f>
        <v>2</v>
      </c>
      <c r="CA434" s="1">
        <f>'BASE METAS)'!FG433</f>
        <v>2</v>
      </c>
      <c r="CB434" s="1">
        <f>'BASE METAS)'!FH433</f>
        <v>1</v>
      </c>
      <c r="CC434" s="1">
        <f>'BASE METAS)'!FI433</f>
        <v>0.66666666666666663</v>
      </c>
      <c r="CD434" s="1">
        <f>'BASE METAS)'!FJ433</f>
        <v>3</v>
      </c>
      <c r="CE434" s="1">
        <f>'BASE METAS)'!FK433</f>
        <v>0</v>
      </c>
      <c r="CF434" s="1">
        <f>'BASE METAS)'!FL433</f>
        <v>0</v>
      </c>
      <c r="CG434" s="1">
        <f>'BASE METAS)'!FM433</f>
        <v>1</v>
      </c>
    </row>
    <row r="435" spans="1:85" ht="38.25" customHeight="1" x14ac:dyDescent="0.25">
      <c r="A435" s="1">
        <f>'BASE METAS)'!A434</f>
        <v>0</v>
      </c>
      <c r="B435" s="7156"/>
      <c r="C435" s="5686"/>
      <c r="D435" s="5686"/>
      <c r="E435" s="7103"/>
      <c r="F435" s="7161"/>
      <c r="G435" s="7161"/>
      <c r="H435" s="5708"/>
      <c r="I435" s="5708"/>
      <c r="J435" s="5708"/>
      <c r="K435" s="5708"/>
      <c r="L435" s="5708"/>
      <c r="M435" s="5708"/>
      <c r="N435" s="5699"/>
      <c r="O435" s="5708"/>
      <c r="P435" s="7124"/>
      <c r="Q435" s="5699"/>
      <c r="R435" s="5699"/>
      <c r="S435" s="5699"/>
      <c r="T435" s="5699"/>
      <c r="U435" s="7731"/>
      <c r="V435" s="5699"/>
      <c r="W435" s="5696"/>
      <c r="X435" s="7103"/>
      <c r="Y435" s="525">
        <f>'BASE METAS)'!Y434</f>
        <v>6</v>
      </c>
      <c r="Z435" s="507" t="str">
        <f>'BASE METAS)'!Z434</f>
        <v xml:space="preserve">REALIZAR CONVENIOS CON PRESTADORES DE SERVICIOS PARA UNA CUPONERA DE DESCUENTOS PARA LOS TURISTAS </v>
      </c>
      <c r="AA435" s="775" t="str">
        <f>'BASE METAS)'!AA434</f>
        <v>CUPONERA</v>
      </c>
      <c r="AB435" s="417">
        <f>'BASE METAS)'!AB434</f>
        <v>1</v>
      </c>
      <c r="AC435" s="417">
        <f>'BASE METAS)'!AC434</f>
        <v>0</v>
      </c>
      <c r="AD435" s="418">
        <f>'BASE METAS)'!AD434</f>
        <v>0</v>
      </c>
      <c r="AE435" s="417">
        <f>'BASE METAS)'!AE434</f>
        <v>0</v>
      </c>
      <c r="AF435" s="418">
        <f>'BASE METAS)'!AF434</f>
        <v>0</v>
      </c>
      <c r="AG435" s="417">
        <f>'BASE METAS)'!AG434</f>
        <v>1</v>
      </c>
      <c r="AH435" s="418">
        <f>'BASE METAS)'!AH434</f>
        <v>1</v>
      </c>
      <c r="AI435" s="417">
        <f>'BASE METAS)'!AI434</f>
        <v>0</v>
      </c>
      <c r="AJ435" s="419">
        <f>'BASE METAS)'!AJ434</f>
        <v>0</v>
      </c>
      <c r="AK435" s="212">
        <f>'BASE METAS)'!AK434</f>
        <v>1</v>
      </c>
      <c r="AL435" s="1042">
        <f>'BASE METAS)'!AL434</f>
        <v>6</v>
      </c>
      <c r="AM435" s="1002" t="str">
        <f>'BASE METAS)'!AM434</f>
        <v xml:space="preserve">CUPONERA DE DESCUENTOS PARA TURISTAS </v>
      </c>
      <c r="AN435" s="1047" t="str">
        <f>'BASE METAS)'!AN434</f>
        <v>MIDE LA CUPONERA REALIZADA</v>
      </c>
      <c r="AO435" s="1344" t="str">
        <f>'BASE METAS)'!AU434</f>
        <v>DESEMPEÑO</v>
      </c>
      <c r="AP435" s="970" t="str">
        <f>'BASE METAS)'!AO434</f>
        <v>CUPONERA REALIZADA</v>
      </c>
      <c r="AQ435" s="970" t="str">
        <f>'BASE METAS)'!AP434</f>
        <v>CUPONERA  TERMINADA</v>
      </c>
      <c r="AR435" s="1039">
        <f>'BASE METAS)'!AQ434</f>
        <v>100</v>
      </c>
      <c r="AS435" s="970" t="str">
        <f>'BASE METAS)'!AR434</f>
        <v>DOCUMENTO</v>
      </c>
      <c r="AT435" s="1018" t="str">
        <f>'BASE METAS)'!AS434</f>
        <v>CALIDAD</v>
      </c>
      <c r="AU435" s="1483">
        <f>'BASE METAS)'!BO434</f>
        <v>0</v>
      </c>
      <c r="AV435" s="972" t="e">
        <f>'BASE METAS)'!#REF!</f>
        <v>#REF!</v>
      </c>
      <c r="AW435" s="960">
        <f>'BASE METAS)'!BQ434</f>
        <v>1</v>
      </c>
      <c r="AX435" s="960">
        <f>'BASE METAS)'!BS434</f>
        <v>0</v>
      </c>
      <c r="AY435" s="960">
        <f>'BASE METAS)'!BT434</f>
        <v>0</v>
      </c>
      <c r="AZ435" s="1352">
        <f>'BASE METAS)'!BU434</f>
        <v>0</v>
      </c>
      <c r="BA435" s="1352" t="e">
        <f>'BASE METAS)'!BV434</f>
        <v>#DIV/0!</v>
      </c>
      <c r="BB435" s="960">
        <f>'BASE METAS)'!BW434</f>
        <v>0</v>
      </c>
      <c r="BC435" s="960">
        <f>'BASE METAS)'!BX434</f>
        <v>1</v>
      </c>
      <c r="BD435" s="960">
        <f>'BASE METAS)'!BY434</f>
        <v>0</v>
      </c>
      <c r="BE435" s="960">
        <f>'BASE METAS)'!CG434</f>
        <v>0</v>
      </c>
      <c r="BF435" s="960">
        <f>'BASE METAS)'!CJ434</f>
        <v>0</v>
      </c>
      <c r="BG435" s="961">
        <f>'BASE METAS)'!CK434</f>
        <v>0</v>
      </c>
      <c r="BH435" s="1">
        <f>'BASE METAS)'!CL434</f>
        <v>0</v>
      </c>
      <c r="BI435" s="1">
        <f>'BASE METAS)'!CM434</f>
        <v>0</v>
      </c>
      <c r="BJ435" s="1">
        <f>'BASE METAS)'!CN434</f>
        <v>0</v>
      </c>
      <c r="BK435" s="1">
        <f>'BASE METAS)'!CO434</f>
        <v>0</v>
      </c>
      <c r="BL435" s="1">
        <f>'BASE METAS)'!CP434</f>
        <v>0</v>
      </c>
      <c r="BM435" s="1">
        <f>'BASE METAS)'!CQ434</f>
        <v>0</v>
      </c>
      <c r="BN435" s="1">
        <f>'BASE METAS)'!CR434</f>
        <v>0</v>
      </c>
      <c r="BO435" s="1">
        <f>'BASE METAS)'!CS434</f>
        <v>0</v>
      </c>
      <c r="BP435" s="1">
        <f>'BASE METAS)'!CT434</f>
        <v>0</v>
      </c>
      <c r="BQ435" s="1">
        <f>'BASE METAS)'!CU434</f>
        <v>0</v>
      </c>
      <c r="BR435" s="1">
        <f>'BASE METAS)'!CV434</f>
        <v>0</v>
      </c>
      <c r="BS435" s="1">
        <f>'BASE METAS)'!CW434</f>
        <v>0</v>
      </c>
      <c r="BT435" s="1">
        <f>'BASE METAS)'!CX434</f>
        <v>0</v>
      </c>
      <c r="BU435" s="1" t="e">
        <f>'BASE METAS)'!#REF!</f>
        <v>#REF!</v>
      </c>
      <c r="BV435" s="1">
        <f>'BASE METAS)'!FA434</f>
        <v>1</v>
      </c>
      <c r="BW435" s="1">
        <f>'BASE METAS)'!FC434</f>
        <v>0</v>
      </c>
      <c r="BX435" s="1">
        <f>'BASE METAS)'!FD434</f>
        <v>0</v>
      </c>
      <c r="BY435" s="1">
        <f>'BASE METAS)'!FE434</f>
        <v>0</v>
      </c>
      <c r="BZ435" s="1" t="e">
        <f>'BASE METAS)'!FF434</f>
        <v>#DIV/0!</v>
      </c>
      <c r="CA435" s="1">
        <f>'BASE METAS)'!FG434</f>
        <v>0</v>
      </c>
      <c r="CB435" s="1">
        <f>'BASE METAS)'!FH434</f>
        <v>1</v>
      </c>
      <c r="CC435" s="1">
        <f>'BASE METAS)'!FI434</f>
        <v>0</v>
      </c>
      <c r="CD435" s="1">
        <f>'BASE METAS)'!FJ434</f>
        <v>1</v>
      </c>
      <c r="CE435" s="1">
        <f>'BASE METAS)'!FK434</f>
        <v>0</v>
      </c>
      <c r="CF435" s="1">
        <f>'BASE METAS)'!FL434</f>
        <v>0</v>
      </c>
      <c r="CG435" s="1">
        <f>'BASE METAS)'!FM434</f>
        <v>0</v>
      </c>
    </row>
    <row r="436" spans="1:85" ht="45" customHeight="1" x14ac:dyDescent="0.25">
      <c r="A436" s="1">
        <f>'BASE METAS)'!A435</f>
        <v>71</v>
      </c>
      <c r="B436" s="7156"/>
      <c r="C436" s="5684">
        <f>'BASE METAS)'!C435</f>
        <v>1606</v>
      </c>
      <c r="D436" s="5684">
        <f>'BASE METAS)'!D435</f>
        <v>7</v>
      </c>
      <c r="E436" s="7102" t="str">
        <f>'BASE METAS)'!E435</f>
        <v>COLOCACIÓN DE TRABAJADORES DESEMPLEADOS</v>
      </c>
      <c r="F436" s="7238" t="str">
        <f>'BASE METAS)'!F435</f>
        <v>N00</v>
      </c>
      <c r="G436" s="7238" t="str">
        <f>'BASE METAS)'!G435</f>
        <v>140</v>
      </c>
      <c r="H436" s="5706" t="str">
        <f>'BASE METAS)'!H435</f>
        <v>09</v>
      </c>
      <c r="I436" s="5706" t="str">
        <f>'BASE METAS)'!I435</f>
        <v>01</v>
      </c>
      <c r="J436" s="5706" t="str">
        <f>'BASE METAS)'!J435</f>
        <v>01</v>
      </c>
      <c r="K436" s="5706" t="str">
        <f>'BASE METAS)'!K435</f>
        <v>02</v>
      </c>
      <c r="L436" s="5706" t="str">
        <f>'BASE METAS)'!L435</f>
        <v>02</v>
      </c>
      <c r="M436" s="5706" t="str">
        <f>'BASE METAS)'!M435</f>
        <v>101</v>
      </c>
      <c r="N436" s="5697" t="str">
        <f>'BASE METAS)'!N435</f>
        <v>Dirección General de Desarrollo y Fomento Económico</v>
      </c>
      <c r="O436" s="5697" t="str">
        <f>'BASE METAS)'!O435</f>
        <v>Servicio Municipal de Empleo</v>
      </c>
      <c r="P436" s="7123" t="str">
        <f>'BASE METAS)'!P435</f>
        <v>Fomento al desarrollo económico</v>
      </c>
      <c r="Q436" s="5697" t="str">
        <f>'BASE METAS)'!Q435</f>
        <v>Empleo, productividad y competitividad</v>
      </c>
      <c r="R436" s="5706" t="str">
        <f>'BASE METAS)'!R435</f>
        <v>Empleo</v>
      </c>
      <c r="S436" s="5697" t="str">
        <f>'BASE METAS)'!S435</f>
        <v>Fomento a la creación del empleo</v>
      </c>
      <c r="T436" s="5697" t="str">
        <f>'BASE METAS)'!T435</f>
        <v>Colocación de trabajadores desempleados</v>
      </c>
      <c r="U436" s="7742" t="str">
        <f>'BASE METAS)'!U435</f>
        <v>Impulsar acciones directas enfocada a la generación de empleo, considerando dentro del programa a adultos mayores y personas con capacidades especiales. así mismo, éstos programas darán beneficio a 559 personas aproximadamente con empleos temporales dentro del municipio.</v>
      </c>
      <c r="V436" s="5697" t="str">
        <f>'BASE METAS)'!V435</f>
        <v>Tlalnepantla Progresista</v>
      </c>
      <c r="W436" s="5694">
        <f>'BASE METAS)'!W435</f>
        <v>14430175.23</v>
      </c>
      <c r="X436" s="7102" t="str">
        <f>'BASE METAS)'!X435</f>
        <v>DEPARTAMENTO DE PROMOCIÓN AL EMPLEO</v>
      </c>
      <c r="Y436" s="432">
        <f>'BASE METAS)'!Y435</f>
        <v>1</v>
      </c>
      <c r="Z436" s="438" t="str">
        <f>'BASE METAS)'!Z435</f>
        <v xml:space="preserve">REALIZAR FERIAS DE EMPLEO </v>
      </c>
      <c r="AA436" s="433" t="str">
        <f>'BASE METAS)'!AA435</f>
        <v>FERIAS</v>
      </c>
      <c r="AB436" s="551">
        <f>'BASE METAS)'!AB435</f>
        <v>2</v>
      </c>
      <c r="AC436" s="559">
        <f>'BASE METAS)'!AC435</f>
        <v>0</v>
      </c>
      <c r="AD436" s="667">
        <f>'BASE METAS)'!AD435</f>
        <v>0</v>
      </c>
      <c r="AE436" s="559">
        <f>'BASE METAS)'!AE435</f>
        <v>1</v>
      </c>
      <c r="AF436" s="667">
        <f>'BASE METAS)'!AF435</f>
        <v>0.5</v>
      </c>
      <c r="AG436" s="559">
        <f>'BASE METAS)'!AG435</f>
        <v>0</v>
      </c>
      <c r="AH436" s="580">
        <f>'BASE METAS)'!AH435</f>
        <v>0</v>
      </c>
      <c r="AI436" s="559">
        <f>'BASE METAS)'!AI435</f>
        <v>1</v>
      </c>
      <c r="AJ436" s="580">
        <f>'BASE METAS)'!AJ435</f>
        <v>0.5</v>
      </c>
      <c r="AK436" s="947">
        <f>'BASE METAS)'!AK435</f>
        <v>1</v>
      </c>
      <c r="AL436" s="1044">
        <f>'BASE METAS)'!AL435</f>
        <v>1</v>
      </c>
      <c r="AM436" s="1032" t="str">
        <f>'BASE METAS)'!AM435</f>
        <v xml:space="preserve">FERIAS DE EMPLEO </v>
      </c>
      <c r="AN436" s="1046" t="str">
        <f>'BASE METAS)'!AN435</f>
        <v>MIDE LAS FERIAS DE EMPLEO</v>
      </c>
      <c r="AO436" s="1344" t="str">
        <f>'BASE METAS)'!AU435</f>
        <v>DESEMPEÑO</v>
      </c>
      <c r="AP436" s="974" t="str">
        <f>'BASE METAS)'!AO435</f>
        <v>férias de empleo realizadas</v>
      </c>
      <c r="AQ436" s="974" t="str">
        <f>'BASE METAS)'!AP435</f>
        <v>férias de empleo programadas</v>
      </c>
      <c r="AR436" s="1039">
        <f>'BASE METAS)'!AQ435</f>
        <v>100</v>
      </c>
      <c r="AS436" s="976" t="str">
        <f>'BASE METAS)'!AR435</f>
        <v>férias</v>
      </c>
      <c r="AT436" s="1326" t="str">
        <f>'BASE METAS)'!AS435</f>
        <v>EFICACIA</v>
      </c>
      <c r="AU436" s="1501">
        <f>'BASE METAS)'!BO435</f>
        <v>0</v>
      </c>
      <c r="AV436" s="972">
        <f>'BASE METAS)'!BQ435</f>
        <v>2</v>
      </c>
      <c r="AW436" s="960">
        <f>'BASE METAS)'!BR435</f>
        <v>0</v>
      </c>
      <c r="AX436" s="960">
        <f>'BASE METAS)'!BS435</f>
        <v>1</v>
      </c>
      <c r="AY436" s="960">
        <f>'BASE METAS)'!BT435</f>
        <v>1</v>
      </c>
      <c r="AZ436" s="973">
        <f>'BASE METAS)'!BU435</f>
        <v>0</v>
      </c>
      <c r="BA436" s="973">
        <f>'BASE METAS)'!BV435</f>
        <v>1</v>
      </c>
      <c r="BB436" s="960">
        <f>'BASE METAS)'!BW435</f>
        <v>1</v>
      </c>
      <c r="BC436" s="960">
        <f>'BASE METAS)'!BX435</f>
        <v>1</v>
      </c>
      <c r="BD436" s="960">
        <f>'BASE METAS)'!BY435</f>
        <v>0.5</v>
      </c>
      <c r="BE436" s="960">
        <f>'BASE METAS)'!CG435</f>
        <v>0</v>
      </c>
      <c r="BF436" s="960">
        <f>'BASE METAS)'!CJ435</f>
        <v>0</v>
      </c>
      <c r="BG436" s="961">
        <f>'BASE METAS)'!CK435</f>
        <v>0</v>
      </c>
      <c r="BH436" s="1">
        <f>'BASE METAS)'!CL435</f>
        <v>0</v>
      </c>
      <c r="BI436" s="1">
        <f>'BASE METAS)'!CM435</f>
        <v>0</v>
      </c>
      <c r="BJ436" s="1">
        <f>'BASE METAS)'!CN435</f>
        <v>0</v>
      </c>
      <c r="BK436" s="1">
        <f>'BASE METAS)'!CO435</f>
        <v>0</v>
      </c>
      <c r="BL436" s="1">
        <f>'BASE METAS)'!CP435</f>
        <v>0</v>
      </c>
      <c r="BM436" s="1">
        <f>'BASE METAS)'!CQ435</f>
        <v>0</v>
      </c>
      <c r="BN436" s="1">
        <f>'BASE METAS)'!CR435</f>
        <v>0</v>
      </c>
      <c r="BO436" s="1">
        <f>'BASE METAS)'!CS435</f>
        <v>0</v>
      </c>
      <c r="BP436" s="1">
        <f>'BASE METAS)'!CT435</f>
        <v>0</v>
      </c>
      <c r="BQ436" s="1">
        <f>'BASE METAS)'!CU435</f>
        <v>0</v>
      </c>
      <c r="BR436" s="1">
        <f>'BASE METAS)'!CV435</f>
        <v>0</v>
      </c>
      <c r="BS436" s="1">
        <f>'BASE METAS)'!CW435</f>
        <v>0</v>
      </c>
      <c r="BT436" s="1">
        <f>'BASE METAS)'!CX435</f>
        <v>0</v>
      </c>
      <c r="BU436" s="1">
        <f>'BASE METAS)'!FA435</f>
        <v>2</v>
      </c>
      <c r="BV436" s="1">
        <f>'BASE METAS)'!FB435</f>
        <v>0</v>
      </c>
      <c r="BW436" s="1">
        <f>'BASE METAS)'!FC435</f>
        <v>0</v>
      </c>
      <c r="BX436" s="1">
        <f>'BASE METAS)'!FD435</f>
        <v>0</v>
      </c>
      <c r="BY436" s="1">
        <f>'BASE METAS)'!FE435</f>
        <v>0</v>
      </c>
      <c r="BZ436" s="1" t="e">
        <f>'BASE METAS)'!FF435</f>
        <v>#DIV/0!</v>
      </c>
      <c r="CA436" s="1">
        <f>'BASE METAS)'!FG435</f>
        <v>0</v>
      </c>
      <c r="CB436" s="1">
        <f>'BASE METAS)'!FH435</f>
        <v>2</v>
      </c>
      <c r="CC436" s="1">
        <f>'BASE METAS)'!FI435</f>
        <v>0</v>
      </c>
      <c r="CD436" s="1">
        <f>'BASE METAS)'!FJ435</f>
        <v>2</v>
      </c>
      <c r="CE436" s="1">
        <f>'BASE METAS)'!FK435</f>
        <v>0</v>
      </c>
      <c r="CF436" s="1">
        <f>'BASE METAS)'!FL435</f>
        <v>1</v>
      </c>
      <c r="CG436" s="1">
        <f>'BASE METAS)'!FM435</f>
        <v>1</v>
      </c>
    </row>
    <row r="437" spans="1:85" ht="45" customHeight="1" x14ac:dyDescent="0.25">
      <c r="A437" s="1">
        <f>'BASE METAS)'!A436</f>
        <v>0</v>
      </c>
      <c r="B437" s="7156"/>
      <c r="C437" s="5685"/>
      <c r="D437" s="5685"/>
      <c r="E437" s="7145"/>
      <c r="F437" s="7239"/>
      <c r="G437" s="7239"/>
      <c r="H437" s="5707"/>
      <c r="I437" s="5707"/>
      <c r="J437" s="5707"/>
      <c r="K437" s="5707"/>
      <c r="L437" s="5707"/>
      <c r="M437" s="5707"/>
      <c r="N437" s="5698"/>
      <c r="O437" s="5698"/>
      <c r="P437" s="7185"/>
      <c r="Q437" s="5698"/>
      <c r="R437" s="5707"/>
      <c r="S437" s="5698"/>
      <c r="T437" s="5698"/>
      <c r="U437" s="7764"/>
      <c r="V437" s="5698"/>
      <c r="W437" s="5695"/>
      <c r="X437" s="7145"/>
      <c r="Y437" s="434">
        <f>'BASE METAS)'!Y436</f>
        <v>2</v>
      </c>
      <c r="Z437" s="439" t="str">
        <f>'BASE METAS)'!Z436</f>
        <v>FIRMA DE CONVENIOS PARA LA INCLUSIÓN LABORAL</v>
      </c>
      <c r="AA437" s="437" t="str">
        <f>'BASE METAS)'!AA436</f>
        <v xml:space="preserve"> CONVENIOS FIRMADOS</v>
      </c>
      <c r="AB437" s="559">
        <f>'BASE METAS)'!AB436</f>
        <v>2</v>
      </c>
      <c r="AC437" s="559">
        <f>'BASE METAS)'!AC436</f>
        <v>0</v>
      </c>
      <c r="AD437" s="667">
        <f>'BASE METAS)'!AD436</f>
        <v>0</v>
      </c>
      <c r="AE437" s="559">
        <f>'BASE METAS)'!AE436</f>
        <v>1</v>
      </c>
      <c r="AF437" s="667">
        <f>'BASE METAS)'!AF436</f>
        <v>0.5</v>
      </c>
      <c r="AG437" s="559">
        <f>'BASE METAS)'!AG436</f>
        <v>0</v>
      </c>
      <c r="AH437" s="580">
        <f>'BASE METAS)'!AH436</f>
        <v>0</v>
      </c>
      <c r="AI437" s="559">
        <f>'BASE METAS)'!AI436</f>
        <v>1</v>
      </c>
      <c r="AJ437" s="580">
        <f>'BASE METAS)'!AJ436</f>
        <v>0.5</v>
      </c>
      <c r="AK437" s="947">
        <f>'BASE METAS)'!AK436</f>
        <v>1</v>
      </c>
      <c r="AL437" s="1044">
        <f>'BASE METAS)'!AL436</f>
        <v>2</v>
      </c>
      <c r="AM437" s="1030" t="str">
        <f>'BASE METAS)'!AM436</f>
        <v>CONVENIOS PARA LA INCLUSIÓN LABORAL</v>
      </c>
      <c r="AN437" s="1046" t="str">
        <f>'BASE METAS)'!AN436</f>
        <v>MIDE LOS CONVENIOS FIRMADOS</v>
      </c>
      <c r="AO437" s="1344" t="str">
        <f>'BASE METAS)'!AU436</f>
        <v>DESEMPEÑO</v>
      </c>
      <c r="AP437" s="974" t="str">
        <f>'BASE METAS)'!AO436</f>
        <v>convenios firmados</v>
      </c>
      <c r="AQ437" s="974" t="str">
        <f>'BASE METAS)'!AP436</f>
        <v>convenios programados</v>
      </c>
      <c r="AR437" s="1039">
        <f>'BASE METAS)'!AQ436</f>
        <v>100</v>
      </c>
      <c r="AS437" s="974" t="str">
        <f>'BASE METAS)'!AR436</f>
        <v>convenios firmados</v>
      </c>
      <c r="AT437" s="976" t="str">
        <f>'BASE METAS)'!AS436</f>
        <v>EFICACIA</v>
      </c>
      <c r="AU437" s="1501">
        <f>'BASE METAS)'!BO436</f>
        <v>0</v>
      </c>
      <c r="AV437" s="972">
        <f>'BASE METAS)'!BQ436</f>
        <v>2</v>
      </c>
      <c r="AW437" s="960">
        <f>'BASE METAS)'!BR436</f>
        <v>0</v>
      </c>
      <c r="AX437" s="960">
        <f>'BASE METAS)'!BS436</f>
        <v>1</v>
      </c>
      <c r="AY437" s="960">
        <f>'BASE METAS)'!BT436</f>
        <v>1</v>
      </c>
      <c r="AZ437" s="960">
        <f>'BASE METAS)'!BU436</f>
        <v>0</v>
      </c>
      <c r="BA437" s="960">
        <f>'BASE METAS)'!BV436</f>
        <v>1</v>
      </c>
      <c r="BB437" s="960">
        <f>'BASE METAS)'!BW436</f>
        <v>1</v>
      </c>
      <c r="BC437" s="960">
        <f>'BASE METAS)'!BX436</f>
        <v>1</v>
      </c>
      <c r="BD437" s="960">
        <f>'BASE METAS)'!BY436</f>
        <v>0.5</v>
      </c>
      <c r="BE437" s="960">
        <f>'BASE METAS)'!CG436</f>
        <v>0</v>
      </c>
      <c r="BF437" s="960">
        <f>'BASE METAS)'!CJ436</f>
        <v>0</v>
      </c>
      <c r="BG437" s="961">
        <f>'BASE METAS)'!CK436</f>
        <v>0</v>
      </c>
      <c r="BH437" s="1">
        <f>'BASE METAS)'!CL436</f>
        <v>0</v>
      </c>
      <c r="BI437" s="1">
        <f>'BASE METAS)'!CM436</f>
        <v>0</v>
      </c>
      <c r="BJ437" s="1">
        <f>'BASE METAS)'!CN436</f>
        <v>0</v>
      </c>
      <c r="BK437" s="1">
        <f>'BASE METAS)'!CO436</f>
        <v>0</v>
      </c>
      <c r="BL437" s="1">
        <f>'BASE METAS)'!CP436</f>
        <v>0</v>
      </c>
      <c r="BM437" s="1">
        <f>'BASE METAS)'!CQ436</f>
        <v>0</v>
      </c>
      <c r="BN437" s="1">
        <f>'BASE METAS)'!CR436</f>
        <v>0</v>
      </c>
      <c r="BO437" s="1">
        <f>'BASE METAS)'!CS436</f>
        <v>0</v>
      </c>
      <c r="BP437" s="1">
        <f>'BASE METAS)'!CT436</f>
        <v>0</v>
      </c>
      <c r="BQ437" s="1">
        <f>'BASE METAS)'!CU436</f>
        <v>0</v>
      </c>
      <c r="BR437" s="1">
        <f>'BASE METAS)'!CV436</f>
        <v>0</v>
      </c>
      <c r="BS437" s="1">
        <f>'BASE METAS)'!CW436</f>
        <v>0</v>
      </c>
      <c r="BT437" s="1">
        <f>'BASE METAS)'!CX436</f>
        <v>0</v>
      </c>
      <c r="BU437" s="1">
        <f>'BASE METAS)'!FA436</f>
        <v>2</v>
      </c>
      <c r="BV437" s="1">
        <f>'BASE METAS)'!FB436</f>
        <v>0</v>
      </c>
      <c r="BW437" s="1">
        <f>'BASE METAS)'!FC436</f>
        <v>0</v>
      </c>
      <c r="BX437" s="1">
        <f>'BASE METAS)'!FD436</f>
        <v>0</v>
      </c>
      <c r="BY437" s="1">
        <f>'BASE METAS)'!FE436</f>
        <v>0</v>
      </c>
      <c r="BZ437" s="1" t="e">
        <f>'BASE METAS)'!FF436</f>
        <v>#DIV/0!</v>
      </c>
      <c r="CA437" s="1">
        <f>'BASE METAS)'!FG436</f>
        <v>0</v>
      </c>
      <c r="CB437" s="1">
        <f>'BASE METAS)'!FH436</f>
        <v>2</v>
      </c>
      <c r="CC437" s="1">
        <f>'BASE METAS)'!FI436</f>
        <v>0</v>
      </c>
      <c r="CD437" s="1">
        <f>'BASE METAS)'!FJ436</f>
        <v>2</v>
      </c>
      <c r="CE437" s="1">
        <f>'BASE METAS)'!FK436</f>
        <v>0</v>
      </c>
      <c r="CF437" s="1">
        <f>'BASE METAS)'!FL436</f>
        <v>0</v>
      </c>
      <c r="CG437" s="1">
        <f>'BASE METAS)'!FM436</f>
        <v>0</v>
      </c>
    </row>
    <row r="438" spans="1:85" ht="45" customHeight="1" x14ac:dyDescent="0.2">
      <c r="A438" s="1">
        <f>'BASE METAS)'!A437</f>
        <v>0</v>
      </c>
      <c r="B438" s="7156"/>
      <c r="C438" s="5685"/>
      <c r="D438" s="5685"/>
      <c r="E438" s="7145"/>
      <c r="F438" s="7239"/>
      <c r="G438" s="7239"/>
      <c r="H438" s="5707"/>
      <c r="I438" s="5707"/>
      <c r="J438" s="5707"/>
      <c r="K438" s="5707"/>
      <c r="L438" s="5707"/>
      <c r="M438" s="5707"/>
      <c r="N438" s="5698"/>
      <c r="O438" s="5698"/>
      <c r="P438" s="7185"/>
      <c r="Q438" s="5698"/>
      <c r="R438" s="5707"/>
      <c r="S438" s="5698"/>
      <c r="T438" s="5698"/>
      <c r="U438" s="7764"/>
      <c r="V438" s="5698"/>
      <c r="W438" s="5695"/>
      <c r="X438" s="7145"/>
      <c r="Y438" s="434">
        <f>'BASE METAS)'!Y437</f>
        <v>3</v>
      </c>
      <c r="Z438" s="439" t="str">
        <f>'BASE METAS)'!Z437</f>
        <v>REALIZAR JORNADAS DE EMPLEO</v>
      </c>
      <c r="AA438" s="437" t="str">
        <f>'BASE METAS)'!AA437</f>
        <v xml:space="preserve"> EVENTOS</v>
      </c>
      <c r="AB438" s="559">
        <f>'BASE METAS)'!AB437</f>
        <v>4</v>
      </c>
      <c r="AC438" s="559">
        <f>'BASE METAS)'!AC437</f>
        <v>1</v>
      </c>
      <c r="AD438" s="667">
        <f>'BASE METAS)'!AD437</f>
        <v>0.25</v>
      </c>
      <c r="AE438" s="559">
        <f>'BASE METAS)'!AE437</f>
        <v>1</v>
      </c>
      <c r="AF438" s="667">
        <f>'BASE METAS)'!AF437</f>
        <v>0.25</v>
      </c>
      <c r="AG438" s="559">
        <f>'BASE METAS)'!AG437</f>
        <v>1</v>
      </c>
      <c r="AH438" s="580">
        <f>'BASE METAS)'!AH437</f>
        <v>0.25</v>
      </c>
      <c r="AI438" s="559">
        <f>'BASE METAS)'!AI437</f>
        <v>1</v>
      </c>
      <c r="AJ438" s="580">
        <f>'BASE METAS)'!AJ437</f>
        <v>0.25</v>
      </c>
      <c r="AK438" s="947">
        <f>'BASE METAS)'!AK437</f>
        <v>1</v>
      </c>
      <c r="AL438" s="1044">
        <f>'BASE METAS)'!AL437</f>
        <v>3</v>
      </c>
      <c r="AM438" s="1032" t="str">
        <f>'BASE METAS)'!AM437</f>
        <v>JORNADAS DE EMPLEO</v>
      </c>
      <c r="AN438" s="1046" t="str">
        <f>'BASE METAS)'!AN437</f>
        <v>MIDE LAS JORNADAS EMPLEO</v>
      </c>
      <c r="AO438" s="1344" t="str">
        <f>'BASE METAS)'!AU437</f>
        <v>DESEMPEÑO</v>
      </c>
      <c r="AP438" s="974" t="str">
        <f>'BASE METAS)'!AO437</f>
        <v>jornadas de empleo realizadas</v>
      </c>
      <c r="AQ438" s="974" t="str">
        <f>'BASE METAS)'!AP437</f>
        <v>jornadas de empleo programadas</v>
      </c>
      <c r="AR438" s="1039">
        <f>'BASE METAS)'!AQ437</f>
        <v>100</v>
      </c>
      <c r="AS438" s="974" t="str">
        <f>'BASE METAS)'!AR437</f>
        <v>jornadas</v>
      </c>
      <c r="AT438" s="1326" t="str">
        <f>'BASE METAS)'!AS437</f>
        <v>EFICACIA</v>
      </c>
      <c r="AU438" s="1501">
        <f>'BASE METAS)'!BO437</f>
        <v>0</v>
      </c>
      <c r="AV438" s="972">
        <f>'BASE METAS)'!BQ437</f>
        <v>4</v>
      </c>
      <c r="AW438" s="1352">
        <f>'BASE METAS)'!BR437</f>
        <v>0</v>
      </c>
      <c r="AX438" s="965">
        <f>'BASE METAS)'!BS437</f>
        <v>1</v>
      </c>
      <c r="AY438" s="960">
        <f>'BASE METAS)'!BT437</f>
        <v>3</v>
      </c>
      <c r="AZ438" s="1352">
        <f>'BASE METAS)'!BU437</f>
        <v>-2</v>
      </c>
      <c r="BA438" s="960">
        <f>'BASE METAS)'!BV437</f>
        <v>3</v>
      </c>
      <c r="BB438" s="960">
        <f>'BASE METAS)'!BW437</f>
        <v>6</v>
      </c>
      <c r="BC438" s="960">
        <f>'BASE METAS)'!BX437</f>
        <v>-2</v>
      </c>
      <c r="BD438" s="1352">
        <f>'BASE METAS)'!BY437</f>
        <v>1.5</v>
      </c>
      <c r="BE438" s="1352">
        <f>'BASE METAS)'!CG437</f>
        <v>3</v>
      </c>
      <c r="BF438" s="960">
        <f>'BASE METAS)'!CJ437</f>
        <v>0</v>
      </c>
      <c r="BG438" s="1352">
        <f>'BASE METAS)'!CK437</f>
        <v>0</v>
      </c>
      <c r="BH438" s="1">
        <f>'BASE METAS)'!CL437</f>
        <v>0</v>
      </c>
      <c r="BI438" s="1">
        <f>'BASE METAS)'!CM437</f>
        <v>0</v>
      </c>
      <c r="BJ438" s="1">
        <f>'BASE METAS)'!CN437</f>
        <v>1</v>
      </c>
      <c r="BK438" s="1">
        <f>'BASE METAS)'!CO437</f>
        <v>0</v>
      </c>
      <c r="BL438" s="1">
        <f>'BASE METAS)'!CP437</f>
        <v>0</v>
      </c>
      <c r="BM438" s="1">
        <f>'BASE METAS)'!CQ437</f>
        <v>0</v>
      </c>
      <c r="BN438" s="1">
        <f>'BASE METAS)'!CR437</f>
        <v>0</v>
      </c>
      <c r="BO438" s="1">
        <f>'BASE METAS)'!CS437</f>
        <v>0</v>
      </c>
      <c r="BP438" s="1">
        <f>'BASE METAS)'!CT437</f>
        <v>0</v>
      </c>
      <c r="BQ438" s="1">
        <f>'BASE METAS)'!CU437</f>
        <v>0</v>
      </c>
      <c r="BR438" s="1">
        <f>'BASE METAS)'!CV437</f>
        <v>0</v>
      </c>
      <c r="BS438" s="1">
        <f>'BASE METAS)'!CW437</f>
        <v>0</v>
      </c>
      <c r="BT438" s="1">
        <f>'BASE METAS)'!CX437</f>
        <v>0</v>
      </c>
      <c r="BU438" s="1">
        <f>'BASE METAS)'!FA437</f>
        <v>4</v>
      </c>
      <c r="BV438" s="1">
        <f>'BASE METAS)'!FB437</f>
        <v>0</v>
      </c>
      <c r="BW438" s="1">
        <f>'BASE METAS)'!FC437</f>
        <v>0</v>
      </c>
      <c r="BX438" s="1">
        <f>'BASE METAS)'!FD437</f>
        <v>1</v>
      </c>
      <c r="BY438" s="1">
        <f>'BASE METAS)'!FE437</f>
        <v>-1</v>
      </c>
      <c r="BZ438" s="1" t="e">
        <f>'BASE METAS)'!FF437</f>
        <v>#DIV/0!</v>
      </c>
      <c r="CA438" s="1">
        <f>'BASE METAS)'!FG437</f>
        <v>4</v>
      </c>
      <c r="CB438" s="1">
        <f>'BASE METAS)'!FH437</f>
        <v>0</v>
      </c>
      <c r="CC438" s="1">
        <f>'BASE METAS)'!FI437</f>
        <v>1</v>
      </c>
      <c r="CD438" s="1">
        <f>'BASE METAS)'!FJ437</f>
        <v>4</v>
      </c>
      <c r="CE438" s="1">
        <f>'BASE METAS)'!FK437</f>
        <v>0</v>
      </c>
      <c r="CF438" s="1">
        <f>'BASE METAS)'!FL437</f>
        <v>1</v>
      </c>
      <c r="CG438" s="1">
        <f>'BASE METAS)'!FM437</f>
        <v>0</v>
      </c>
    </row>
    <row r="439" spans="1:85" ht="395.25" x14ac:dyDescent="0.2">
      <c r="A439" s="1">
        <f>'BASE METAS)'!A438</f>
        <v>0</v>
      </c>
      <c r="B439" s="7156"/>
      <c r="C439" s="5685"/>
      <c r="D439" s="5685"/>
      <c r="E439" s="7145"/>
      <c r="F439" s="7239"/>
      <c r="G439" s="7239"/>
      <c r="H439" s="5707"/>
      <c r="I439" s="5707"/>
      <c r="J439" s="5707"/>
      <c r="K439" s="5707"/>
      <c r="L439" s="5707"/>
      <c r="M439" s="5707"/>
      <c r="N439" s="5698"/>
      <c r="O439" s="5698"/>
      <c r="P439" s="7185"/>
      <c r="Q439" s="5698"/>
      <c r="R439" s="5707"/>
      <c r="S439" s="5698"/>
      <c r="T439" s="5698"/>
      <c r="U439" s="7764"/>
      <c r="V439" s="5698"/>
      <c r="W439" s="5695"/>
      <c r="X439" s="7145"/>
      <c r="Y439" s="453">
        <f>'BASE METAS)'!Y438</f>
        <v>4</v>
      </c>
      <c r="Z439" s="454" t="str">
        <f>'BASE METAS)'!Z438</f>
        <v>BENEFICIAR MEDIANTE UN PROGRAMA TEMPORAL DENTRO DEL MUNICIPIO A  CIUDADANOS DE TLALNEPANTLA QUE DE OPORTUNIDADES A ADULTOS MAYORES Y PERSONAS CON CAPACIDADES ESPECIALES</v>
      </c>
      <c r="AA439" s="437" t="str">
        <f>'BASE METAS)'!AA438</f>
        <v xml:space="preserve"> EMPLEOS GENERADOS</v>
      </c>
      <c r="AB439" s="559">
        <f>'BASE METAS)'!AB438</f>
        <v>559</v>
      </c>
      <c r="AC439" s="559">
        <f>'BASE METAS)'!AC438</f>
        <v>100</v>
      </c>
      <c r="AD439" s="580">
        <f>'BASE METAS)'!AD438</f>
        <v>0.17889087656529518</v>
      </c>
      <c r="AE439" s="559">
        <f>'BASE METAS)'!AE438</f>
        <v>200</v>
      </c>
      <c r="AF439" s="580">
        <f>'BASE METAS)'!AF438</f>
        <v>0.35778175313059035</v>
      </c>
      <c r="AG439" s="559">
        <f>'BASE METAS)'!AG438</f>
        <v>100</v>
      </c>
      <c r="AH439" s="580">
        <f>'BASE METAS)'!AH438</f>
        <v>0.17889087656529518</v>
      </c>
      <c r="AI439" s="559">
        <f>'BASE METAS)'!AI438</f>
        <v>159</v>
      </c>
      <c r="AJ439" s="580">
        <f>'BASE METAS)'!AJ438</f>
        <v>0.2844364937388193</v>
      </c>
      <c r="AK439" s="947">
        <f>'BASE METAS)'!AK438</f>
        <v>1</v>
      </c>
      <c r="AL439" s="974">
        <f>'BASE METAS)'!AL438</f>
        <v>4</v>
      </c>
      <c r="AM439" s="1032" t="str">
        <f>'BASE METAS)'!AM438</f>
        <v xml:space="preserve"> PROGRAMA TEMPORAL PARA  CIUDADANOS DE TLALNEPANTLA </v>
      </c>
      <c r="AN439" s="1046" t="str">
        <f>'BASE METAS)'!AN438</f>
        <v>MIDE EL NÚMERO DE EMPLEOS GENERADOS</v>
      </c>
      <c r="AO439" s="1344" t="str">
        <f>'BASE METAS)'!AU438</f>
        <v>DESEMPEÑO</v>
      </c>
      <c r="AP439" s="974" t="str">
        <f>'BASE METAS)'!AO438</f>
        <v xml:space="preserve">empleos generados  </v>
      </c>
      <c r="AQ439" s="974" t="str">
        <f>'BASE METAS)'!AP438</f>
        <v>empleos ocupados</v>
      </c>
      <c r="AR439" s="1039">
        <f>'BASE METAS)'!AQ438</f>
        <v>100</v>
      </c>
      <c r="AS439" s="974" t="str">
        <f>'BASE METAS)'!AR438</f>
        <v>EMPLEOS</v>
      </c>
      <c r="AT439" s="1326" t="str">
        <f>'BASE METAS)'!AS438</f>
        <v>EFICACIA</v>
      </c>
      <c r="AU439" s="1501">
        <f>'BASE METAS)'!BO438</f>
        <v>200</v>
      </c>
      <c r="AV439" s="967">
        <f>'BASE METAS)'!BQ438</f>
        <v>200</v>
      </c>
      <c r="AW439" s="965">
        <f>'BASE METAS)'!BR438</f>
        <v>0</v>
      </c>
      <c r="AX439" s="965">
        <f>'BASE METAS)'!BS438</f>
        <v>200</v>
      </c>
      <c r="AY439" s="960">
        <f>'BASE METAS)'!BT438</f>
        <v>0</v>
      </c>
      <c r="AZ439" s="1352">
        <f>'BASE METAS)'!BU438</f>
        <v>200</v>
      </c>
      <c r="BA439" s="960">
        <f>'BASE METAS)'!BV438</f>
        <v>0</v>
      </c>
      <c r="BB439" s="960">
        <f>'BASE METAS)'!BW438</f>
        <v>0</v>
      </c>
      <c r="BC439" s="960">
        <f>'BASE METAS)'!BX438</f>
        <v>200</v>
      </c>
      <c r="BD439" s="960">
        <f>'BASE METAS)'!BY438</f>
        <v>0</v>
      </c>
      <c r="BE439" s="960">
        <f>'BASE METAS)'!CG438</f>
        <v>0</v>
      </c>
      <c r="BF439" s="960">
        <f>'BASE METAS)'!CJ438</f>
        <v>0</v>
      </c>
      <c r="BG439" s="961">
        <f>'BASE METAS)'!CK438</f>
        <v>0</v>
      </c>
      <c r="BH439" s="1">
        <f>'BASE METAS)'!CL438</f>
        <v>0</v>
      </c>
      <c r="BI439" s="1">
        <f>'BASE METAS)'!CM438</f>
        <v>0</v>
      </c>
      <c r="BJ439" s="1">
        <f>'BASE METAS)'!CN438</f>
        <v>0</v>
      </c>
      <c r="BK439" s="1">
        <f>'BASE METAS)'!CO438</f>
        <v>0</v>
      </c>
      <c r="BL439" s="1">
        <f>'BASE METAS)'!CP438</f>
        <v>0</v>
      </c>
      <c r="BM439" s="1">
        <f>'BASE METAS)'!CQ438</f>
        <v>0</v>
      </c>
      <c r="BN439" s="1">
        <f>'BASE METAS)'!CR438</f>
        <v>0</v>
      </c>
      <c r="BO439" s="1">
        <f>'BASE METAS)'!CS438</f>
        <v>0</v>
      </c>
      <c r="BP439" s="1">
        <f>'BASE METAS)'!CT438</f>
        <v>0</v>
      </c>
      <c r="BQ439" s="1">
        <f>'BASE METAS)'!CU438</f>
        <v>0</v>
      </c>
      <c r="BR439" s="1">
        <f>'BASE METAS)'!CV438</f>
        <v>0</v>
      </c>
      <c r="BS439" s="1">
        <f>'BASE METAS)'!CW438</f>
        <v>0</v>
      </c>
      <c r="BT439" s="1">
        <f>'BASE METAS)'!CX438</f>
        <v>0</v>
      </c>
      <c r="BU439" s="1">
        <f>'BASE METAS)'!FA438</f>
        <v>559</v>
      </c>
      <c r="BV439" s="1">
        <f>'BASE METAS)'!FB438</f>
        <v>0</v>
      </c>
      <c r="BW439" s="1">
        <f>'BASE METAS)'!FC438</f>
        <v>0</v>
      </c>
      <c r="BX439" s="1">
        <f>'BASE METAS)'!FD438</f>
        <v>0</v>
      </c>
      <c r="BY439" s="1">
        <f>'BASE METAS)'!FE438</f>
        <v>0</v>
      </c>
      <c r="BZ439" s="1" t="e">
        <f>'BASE METAS)'!FF438</f>
        <v>#DIV/0!</v>
      </c>
      <c r="CA439" s="1">
        <f>'BASE METAS)'!FG438</f>
        <v>0</v>
      </c>
      <c r="CB439" s="1">
        <f>'BASE METAS)'!FH438</f>
        <v>559</v>
      </c>
      <c r="CC439" s="1">
        <f>'BASE METAS)'!FI438</f>
        <v>0</v>
      </c>
      <c r="CD439" s="1">
        <f>'BASE METAS)'!FJ438</f>
        <v>200</v>
      </c>
      <c r="CE439" s="1">
        <f>'BASE METAS)'!FK438</f>
        <v>0</v>
      </c>
      <c r="CF439" s="1">
        <f>'BASE METAS)'!FL438</f>
        <v>0</v>
      </c>
      <c r="CG439" s="1">
        <f>'BASE METAS)'!FM438</f>
        <v>0</v>
      </c>
    </row>
    <row r="440" spans="1:85" ht="229.5" x14ac:dyDescent="0.2">
      <c r="A440" s="1">
        <f>'BASE METAS)'!A439</f>
        <v>0</v>
      </c>
      <c r="B440" s="7156"/>
      <c r="C440" s="5686"/>
      <c r="D440" s="5686"/>
      <c r="E440" s="7103"/>
      <c r="F440" s="7240"/>
      <c r="G440" s="7240"/>
      <c r="H440" s="5708"/>
      <c r="I440" s="5708"/>
      <c r="J440" s="5708"/>
      <c r="K440" s="5708"/>
      <c r="L440" s="5708"/>
      <c r="M440" s="5708"/>
      <c r="N440" s="5699"/>
      <c r="O440" s="5699"/>
      <c r="P440" s="7124"/>
      <c r="Q440" s="5699"/>
      <c r="R440" s="5708"/>
      <c r="S440" s="5699"/>
      <c r="T440" s="5699"/>
      <c r="U440" s="7743"/>
      <c r="V440" s="5699"/>
      <c r="W440" s="5696"/>
      <c r="X440" s="7103"/>
      <c r="Y440" s="453">
        <f>'BASE METAS)'!Y439</f>
        <v>5</v>
      </c>
      <c r="Z440" s="455" t="str">
        <f>'BASE METAS)'!Z439</f>
        <v>GESTIONAR CON LA SECRETARÍA DEL TRABAJO Y PREVISIÓN SOCIAL PROGRAMAS CON EL FIN DE ACERCARLOS A LA CIUDADANÍA</v>
      </c>
      <c r="AA440" s="437" t="str">
        <f>'BASE METAS)'!AA439</f>
        <v xml:space="preserve"> PROGRAMAS OBTENIDOS</v>
      </c>
      <c r="AB440" s="559">
        <f>'BASE METAS)'!AB439</f>
        <v>5</v>
      </c>
      <c r="AC440" s="559">
        <f>'BASE METAS)'!AC439</f>
        <v>1</v>
      </c>
      <c r="AD440" s="667">
        <f>'BASE METAS)'!AD439</f>
        <v>0.2</v>
      </c>
      <c r="AE440" s="559">
        <f>'BASE METAS)'!AE439</f>
        <v>2</v>
      </c>
      <c r="AF440" s="667">
        <f>'BASE METAS)'!AF439</f>
        <v>0.4</v>
      </c>
      <c r="AG440" s="559">
        <f>'BASE METAS)'!AG439</f>
        <v>1</v>
      </c>
      <c r="AH440" s="580">
        <f>'BASE METAS)'!AH439</f>
        <v>0.2</v>
      </c>
      <c r="AI440" s="559">
        <f>'BASE METAS)'!AI439</f>
        <v>1</v>
      </c>
      <c r="AJ440" s="580">
        <f>'BASE METAS)'!AJ439</f>
        <v>0.2</v>
      </c>
      <c r="AK440" s="947">
        <f>'BASE METAS)'!AK439</f>
        <v>1</v>
      </c>
      <c r="AL440" s="974">
        <f>'BASE METAS)'!AL439</f>
        <v>5</v>
      </c>
      <c r="AM440" s="1032" t="str">
        <f>'BASE METAS)'!AM439</f>
        <v xml:space="preserve">GESTIÓN CON LA SECRETARÍA DEL TRABAJO Y PREVISIÓN SOCIAL PROGRAMAS </v>
      </c>
      <c r="AN440" s="1046" t="str">
        <f>'BASE METAS)'!AN439</f>
        <v>MIDE LOS PROGRAMAS OBTENIDOS</v>
      </c>
      <c r="AO440" s="1344" t="str">
        <f>'BASE METAS)'!AU439</f>
        <v>DESEMPEÑO</v>
      </c>
      <c r="AP440" s="974" t="str">
        <f>'BASE METAS)'!AO439</f>
        <v>programas disponibles</v>
      </c>
      <c r="AQ440" s="974" t="str">
        <f>'BASE METAS)'!AP439</f>
        <v>programas obtenidos</v>
      </c>
      <c r="AR440" s="1039">
        <f>'BASE METAS)'!AQ439</f>
        <v>100</v>
      </c>
      <c r="AS440" s="974" t="str">
        <f>'BASE METAS)'!AR439</f>
        <v>PROGRAMAS OBTENIDOS</v>
      </c>
      <c r="AT440" s="1326" t="str">
        <f>'BASE METAS)'!AS439</f>
        <v>EFICACIA</v>
      </c>
      <c r="AU440" s="1501">
        <f>'BASE METAS)'!BO439</f>
        <v>0</v>
      </c>
      <c r="AV440" s="966">
        <f>'BASE METAS)'!BQ439</f>
        <v>5</v>
      </c>
      <c r="AW440" s="965">
        <f>'BASE METAS)'!BR439</f>
        <v>0</v>
      </c>
      <c r="AX440" s="965">
        <f>'BASE METAS)'!BS439</f>
        <v>2</v>
      </c>
      <c r="AY440" s="960">
        <f>'BASE METAS)'!BT439</f>
        <v>5</v>
      </c>
      <c r="AZ440" s="960">
        <f>'BASE METAS)'!BU439</f>
        <v>-3</v>
      </c>
      <c r="BA440" s="960">
        <f>'BASE METAS)'!BV439</f>
        <v>2.5</v>
      </c>
      <c r="BB440" s="960">
        <f>'BASE METAS)'!BW439</f>
        <v>5</v>
      </c>
      <c r="BC440" s="960">
        <f>'BASE METAS)'!BX439</f>
        <v>0</v>
      </c>
      <c r="BD440" s="960">
        <f>'BASE METAS)'!BY439</f>
        <v>1</v>
      </c>
      <c r="BE440" s="960">
        <f>'BASE METAS)'!CG439</f>
        <v>0</v>
      </c>
      <c r="BF440" s="960">
        <f>'BASE METAS)'!CJ439</f>
        <v>0</v>
      </c>
      <c r="BG440" s="961">
        <f>'BASE METAS)'!CK439</f>
        <v>0</v>
      </c>
      <c r="BH440" s="1">
        <f>'BASE METAS)'!CL439</f>
        <v>0</v>
      </c>
      <c r="BI440" s="1">
        <f>'BASE METAS)'!CM439</f>
        <v>0</v>
      </c>
      <c r="BJ440" s="1">
        <f>'BASE METAS)'!CN439</f>
        <v>0</v>
      </c>
      <c r="BK440" s="1">
        <f>'BASE METAS)'!CO439</f>
        <v>0</v>
      </c>
      <c r="BL440" s="1">
        <f>'BASE METAS)'!CP439</f>
        <v>0</v>
      </c>
      <c r="BM440" s="1">
        <f>'BASE METAS)'!CQ439</f>
        <v>0</v>
      </c>
      <c r="BN440" s="1">
        <f>'BASE METAS)'!CR439</f>
        <v>0</v>
      </c>
      <c r="BO440" s="1">
        <f>'BASE METAS)'!CS439</f>
        <v>0</v>
      </c>
      <c r="BP440" s="1">
        <f>'BASE METAS)'!CT439</f>
        <v>0</v>
      </c>
      <c r="BQ440" s="1">
        <f>'BASE METAS)'!CU439</f>
        <v>0</v>
      </c>
      <c r="BR440" s="1">
        <f>'BASE METAS)'!CV439</f>
        <v>0</v>
      </c>
      <c r="BS440" s="1">
        <f>'BASE METAS)'!CW439</f>
        <v>0</v>
      </c>
      <c r="BT440" s="1">
        <f>'BASE METAS)'!CX439</f>
        <v>0</v>
      </c>
      <c r="BU440" s="1">
        <f>'BASE METAS)'!FA439</f>
        <v>5</v>
      </c>
      <c r="BV440" s="1">
        <f>'BASE METAS)'!FB439</f>
        <v>0</v>
      </c>
      <c r="BW440" s="1">
        <f>'BASE METAS)'!FC439</f>
        <v>0</v>
      </c>
      <c r="BX440" s="1">
        <f>'BASE METAS)'!FD439</f>
        <v>0</v>
      </c>
      <c r="BY440" s="1">
        <f>'BASE METAS)'!FE439</f>
        <v>0</v>
      </c>
      <c r="BZ440" s="1" t="e">
        <f>'BASE METAS)'!FF439</f>
        <v>#DIV/0!</v>
      </c>
      <c r="CA440" s="1">
        <f>'BASE METAS)'!FG439</f>
        <v>0</v>
      </c>
      <c r="CB440" s="1">
        <f>'BASE METAS)'!FH439</f>
        <v>5</v>
      </c>
      <c r="CC440" s="1">
        <f>'BASE METAS)'!FI439</f>
        <v>0</v>
      </c>
      <c r="CD440" s="1">
        <f>'BASE METAS)'!FJ439</f>
        <v>5</v>
      </c>
      <c r="CE440" s="1">
        <f>'BASE METAS)'!FK439</f>
        <v>0</v>
      </c>
      <c r="CF440" s="1">
        <f>'BASE METAS)'!FL439</f>
        <v>1</v>
      </c>
      <c r="CG440" s="1">
        <f>'BASE METAS)'!FM439</f>
        <v>4</v>
      </c>
    </row>
    <row r="441" spans="1:85" ht="114.75" x14ac:dyDescent="0.2">
      <c r="A441" s="1">
        <f>'BASE METAS)'!A440</f>
        <v>72</v>
      </c>
      <c r="B441" s="7156"/>
      <c r="C441" s="7154">
        <f>'BASE METAS)'!C440</f>
        <v>1607</v>
      </c>
      <c r="D441" s="5684">
        <f>'BASE METAS)'!D440</f>
        <v>8</v>
      </c>
      <c r="E441" s="7102" t="str">
        <f>'BASE METAS)'!E440</f>
        <v>FORTALECIMIENTO A LA COMPETITIVIDAD</v>
      </c>
      <c r="F441" s="6796" t="str">
        <f>'BASE METAS)'!F440</f>
        <v>N00</v>
      </c>
      <c r="G441" s="6796" t="str">
        <f>'BASE METAS)'!G440</f>
        <v>131</v>
      </c>
      <c r="H441" s="5706" t="str">
        <f>'BASE METAS)'!H440</f>
        <v>09</v>
      </c>
      <c r="I441" s="5706" t="str">
        <f>'BASE METAS)'!I440</f>
        <v>04</v>
      </c>
      <c r="J441" s="5706" t="str">
        <f>'BASE METAS)'!J440</f>
        <v>01</v>
      </c>
      <c r="K441" s="5706" t="str">
        <f>'BASE METAS)'!K440</f>
        <v>01</v>
      </c>
      <c r="L441" s="5706" t="str">
        <f>'BASE METAS)'!L440</f>
        <v>03</v>
      </c>
      <c r="M441" s="5706" t="str">
        <f>'BASE METAS)'!M440</f>
        <v>101</v>
      </c>
      <c r="N441" s="5697" t="str">
        <f>'BASE METAS)'!N440</f>
        <v>Dirección General de Desarrollo y Fomento Económico</v>
      </c>
      <c r="O441" s="5706" t="str">
        <f>'BASE METAS)'!O440</f>
        <v>Fomento Industrial</v>
      </c>
      <c r="P441" s="7123" t="str">
        <f>'BASE METAS)'!P440</f>
        <v>Fomento al desarrollo económico</v>
      </c>
      <c r="Q441" s="5697" t="str">
        <f>'BASE METAS)'!Q440</f>
        <v>Industria y promoción de mercados internacionales</v>
      </c>
      <c r="R441" s="5697" t="str">
        <f>'BASE METAS)'!R440</f>
        <v>Modernización industrial</v>
      </c>
      <c r="S441" s="5697" t="str">
        <f>'BASE METAS)'!S440</f>
        <v>Promoción y fomento empresarial</v>
      </c>
      <c r="T441" s="5697" t="str">
        <f>'BASE METAS)'!T440</f>
        <v>Fortalecimiento a la competitividad</v>
      </c>
      <c r="U441" s="7729" t="str">
        <f>'BASE METAS)'!U440</f>
        <v>Fomentar la creación de nuevas unidades económicas que contribuyan a reducir el desempleo y a mejorar la calidad de vida de los ciudadanos tlanepantlenses, fomentando  y facilitando el crecimiento econòmico de las familias  por medio de apoyos con el fin de ayudarlos en  su desarrollo  empresarial para fortalecer sus micro empresas;  Asì como elevar su productividad e ingresos</v>
      </c>
      <c r="V441" s="5697" t="str">
        <f>'BASE METAS)'!V440</f>
        <v>Tlalnepantla Progresista</v>
      </c>
      <c r="W441" s="5694">
        <f>'BASE METAS)'!W440</f>
        <v>956723.86</v>
      </c>
      <c r="X441" s="7156" t="str">
        <f>'BASE METAS)'!X440</f>
        <v>COORDINACIÓN DEL PROGRAMA DE APOYO A EMPRENDEDORES</v>
      </c>
      <c r="Y441" s="432">
        <f>'BASE METAS)'!Y440</f>
        <v>1</v>
      </c>
      <c r="Z441" s="438" t="str">
        <f>'BASE METAS)'!Z440</f>
        <v>Convenios de colaboracion con universidades y empresas</v>
      </c>
      <c r="AA441" s="433" t="str">
        <f>'BASE METAS)'!AA440</f>
        <v>convenio</v>
      </c>
      <c r="AB441" s="551">
        <f>'BASE METAS)'!AB440</f>
        <v>5</v>
      </c>
      <c r="AC441" s="668">
        <f>'BASE METAS)'!AC440</f>
        <v>0</v>
      </c>
      <c r="AD441" s="669">
        <f>'BASE METAS)'!AD440</f>
        <v>0</v>
      </c>
      <c r="AE441" s="670">
        <f>'BASE METAS)'!AE440</f>
        <v>2</v>
      </c>
      <c r="AF441" s="669">
        <f>'BASE METAS)'!AF440</f>
        <v>0.4</v>
      </c>
      <c r="AG441" s="670">
        <f>'BASE METAS)'!AG440</f>
        <v>2</v>
      </c>
      <c r="AH441" s="669">
        <f>'BASE METAS)'!AH440</f>
        <v>0.4</v>
      </c>
      <c r="AI441" s="670">
        <f>'BASE METAS)'!AI440</f>
        <v>1</v>
      </c>
      <c r="AJ441" s="669">
        <f>'BASE METAS)'!AJ440</f>
        <v>0.2</v>
      </c>
      <c r="AK441" s="211">
        <f>'BASE METAS)'!AK440</f>
        <v>1</v>
      </c>
      <c r="AL441" s="1043">
        <f>'BASE METAS)'!AL440</f>
        <v>1</v>
      </c>
      <c r="AM441" s="1002" t="str">
        <f>'BASE METAS)'!AM440</f>
        <v>Convenios de colaboracion</v>
      </c>
      <c r="AN441" s="1038" t="str">
        <f>'BASE METAS)'!AN440</f>
        <v>Mide el número de convenios</v>
      </c>
      <c r="AO441" s="1344" t="str">
        <f>'BASE METAS)'!AU440</f>
        <v>DESEMPEÑO</v>
      </c>
      <c r="AP441" s="1039" t="str">
        <f>'BASE METAS)'!AO440</f>
        <v>Número de convenios realizados</v>
      </c>
      <c r="AQ441" s="1039" t="str">
        <f>'BASE METAS)'!AP440</f>
        <v xml:space="preserve"> Número de convenios programados</v>
      </c>
      <c r="AR441" s="1039">
        <f>'BASE METAS)'!AQ440</f>
        <v>100</v>
      </c>
      <c r="AS441" s="1039" t="str">
        <f>'BASE METAS)'!AR440</f>
        <v>Convenio</v>
      </c>
      <c r="AT441" s="1265" t="str">
        <f>'BASE METAS)'!AS440</f>
        <v>EFICACIA</v>
      </c>
      <c r="AU441" s="1482">
        <f>'BASE METAS)'!BO440</f>
        <v>0</v>
      </c>
      <c r="AV441" s="967">
        <f>'BASE METAS)'!BQ440</f>
        <v>5</v>
      </c>
      <c r="AW441" s="1352">
        <f>'BASE METAS)'!BR440</f>
        <v>0</v>
      </c>
      <c r="AX441" s="1040">
        <f>'BASE METAS)'!BS440</f>
        <v>2</v>
      </c>
      <c r="AY441" s="960">
        <f>'BASE METAS)'!BT440</f>
        <v>3</v>
      </c>
      <c r="AZ441" s="1352">
        <f>'BASE METAS)'!BU440</f>
        <v>-1</v>
      </c>
      <c r="BA441" s="960">
        <f>'BASE METAS)'!BV440</f>
        <v>1.5</v>
      </c>
      <c r="BB441" s="960">
        <f>'BASE METAS)'!BW440</f>
        <v>3</v>
      </c>
      <c r="BC441" s="960">
        <f>'BASE METAS)'!BX440</f>
        <v>2</v>
      </c>
      <c r="BD441" s="1352">
        <f>'BASE METAS)'!BY440</f>
        <v>0.6</v>
      </c>
      <c r="BE441" s="1352">
        <f>'BASE METAS)'!CG440</f>
        <v>0</v>
      </c>
      <c r="BF441" s="960">
        <f>'BASE METAS)'!CJ440</f>
        <v>0</v>
      </c>
      <c r="BG441" s="1352">
        <f>'BASE METAS)'!CK440</f>
        <v>0</v>
      </c>
      <c r="BH441" s="1">
        <f>'BASE METAS)'!CL440</f>
        <v>0</v>
      </c>
      <c r="BI441" s="1">
        <f>'BASE METAS)'!CM440</f>
        <v>0</v>
      </c>
      <c r="BJ441" s="1">
        <f>'BASE METAS)'!CN440</f>
        <v>0</v>
      </c>
      <c r="BK441" s="1">
        <f>'BASE METAS)'!CO440</f>
        <v>0</v>
      </c>
      <c r="BL441" s="1">
        <f>'BASE METAS)'!CP440</f>
        <v>0</v>
      </c>
      <c r="BM441" s="1">
        <f>'BASE METAS)'!CQ440</f>
        <v>0</v>
      </c>
      <c r="BN441" s="1">
        <f>'BASE METAS)'!CR440</f>
        <v>0</v>
      </c>
      <c r="BO441" s="1">
        <f>'BASE METAS)'!CS440</f>
        <v>0</v>
      </c>
      <c r="BP441" s="1">
        <f>'BASE METAS)'!CT440</f>
        <v>0</v>
      </c>
      <c r="BQ441" s="1">
        <f>'BASE METAS)'!CU440</f>
        <v>0</v>
      </c>
      <c r="BR441" s="1">
        <f>'BASE METAS)'!CV440</f>
        <v>0</v>
      </c>
      <c r="BS441" s="1">
        <f>'BASE METAS)'!CW440</f>
        <v>0</v>
      </c>
      <c r="BT441" s="1">
        <f>'BASE METAS)'!CX440</f>
        <v>0</v>
      </c>
      <c r="BU441" s="1">
        <f>'BASE METAS)'!FA440</f>
        <v>5</v>
      </c>
      <c r="BV441" s="1">
        <f>'BASE METAS)'!FB440</f>
        <v>0</v>
      </c>
      <c r="BW441" s="1">
        <f>'BASE METAS)'!FC440</f>
        <v>0</v>
      </c>
      <c r="BX441" s="1">
        <f>'BASE METAS)'!FD440</f>
        <v>0</v>
      </c>
      <c r="BY441" s="1">
        <f>'BASE METAS)'!FE440</f>
        <v>0</v>
      </c>
      <c r="BZ441" s="1" t="e">
        <f>'BASE METAS)'!FF440</f>
        <v>#DIV/0!</v>
      </c>
      <c r="CA441" s="1">
        <f>'BASE METAS)'!FG440</f>
        <v>0</v>
      </c>
      <c r="CB441" s="1">
        <f>'BASE METAS)'!FH440</f>
        <v>5</v>
      </c>
      <c r="CC441" s="1">
        <f>'BASE METAS)'!FI440</f>
        <v>0</v>
      </c>
      <c r="CD441" s="1">
        <f>'BASE METAS)'!FJ440</f>
        <v>5</v>
      </c>
      <c r="CE441" s="1">
        <f>'BASE METAS)'!FK440</f>
        <v>0</v>
      </c>
      <c r="CF441" s="1">
        <f>'BASE METAS)'!FL440</f>
        <v>0</v>
      </c>
      <c r="CG441" s="1">
        <f>'BASE METAS)'!FM440</f>
        <v>0</v>
      </c>
    </row>
    <row r="442" spans="1:85" ht="46.5" customHeight="1" x14ac:dyDescent="0.25">
      <c r="A442" s="1">
        <f>'BASE METAS)'!A441</f>
        <v>0</v>
      </c>
      <c r="B442" s="7156"/>
      <c r="C442" s="7154"/>
      <c r="D442" s="5685"/>
      <c r="E442" s="7145"/>
      <c r="F442" s="7104"/>
      <c r="G442" s="7104"/>
      <c r="H442" s="5707"/>
      <c r="I442" s="5707"/>
      <c r="J442" s="5707"/>
      <c r="K442" s="5707"/>
      <c r="L442" s="5707"/>
      <c r="M442" s="5707"/>
      <c r="N442" s="5698"/>
      <c r="O442" s="5707"/>
      <c r="P442" s="7185"/>
      <c r="Q442" s="5698"/>
      <c r="R442" s="5698"/>
      <c r="S442" s="5698"/>
      <c r="T442" s="5698"/>
      <c r="U442" s="7730"/>
      <c r="V442" s="5698"/>
      <c r="W442" s="5695"/>
      <c r="X442" s="7156"/>
      <c r="Y442" s="434">
        <f>'BASE METAS)'!Y441</f>
        <v>2</v>
      </c>
      <c r="Z442" s="439" t="str">
        <f>'BASE METAS)'!Z441</f>
        <v>Gestionar fondos disponibles para apoyo a los emprendedores utilizando via incubadora de diferentes dependencias u organizaciones</v>
      </c>
      <c r="AA442" s="435" t="str">
        <f>'BASE METAS)'!AA441</f>
        <v>Acuerdo</v>
      </c>
      <c r="AB442" s="559">
        <f>'BASE METAS)'!AB441</f>
        <v>2</v>
      </c>
      <c r="AC442" s="584">
        <f>'BASE METAS)'!AC441</f>
        <v>0</v>
      </c>
      <c r="AD442" s="580">
        <f>'BASE METAS)'!AD441</f>
        <v>0</v>
      </c>
      <c r="AE442" s="671">
        <f>'BASE METAS)'!AE441</f>
        <v>1</v>
      </c>
      <c r="AF442" s="580">
        <f>'BASE METAS)'!AF441</f>
        <v>0.5</v>
      </c>
      <c r="AG442" s="671">
        <f>'BASE METAS)'!AG441</f>
        <v>1</v>
      </c>
      <c r="AH442" s="580">
        <f>'BASE METAS)'!AH441</f>
        <v>0.5</v>
      </c>
      <c r="AI442" s="671">
        <f>'BASE METAS)'!AI441</f>
        <v>0</v>
      </c>
      <c r="AJ442" s="580">
        <f>'BASE METAS)'!AJ441</f>
        <v>0</v>
      </c>
      <c r="AK442" s="191">
        <f>'BASE METAS)'!AK441</f>
        <v>1</v>
      </c>
      <c r="AL442" s="1037">
        <f>'BASE METAS)'!AL441</f>
        <v>2</v>
      </c>
      <c r="AM442" s="1002" t="str">
        <f>'BASE METAS)'!AM441</f>
        <v>Fondos disponibles para apoyo a emprendedores</v>
      </c>
      <c r="AN442" s="1038" t="str">
        <f>'BASE METAS)'!AN441</f>
        <v>Mide el número de acuerdos</v>
      </c>
      <c r="AO442" s="1344" t="str">
        <f>'BASE METAS)'!AU441</f>
        <v>DESEMPEÑO</v>
      </c>
      <c r="AP442" s="1039" t="str">
        <f>'BASE METAS)'!AO441</f>
        <v xml:space="preserve">Número de acuerdos realizados </v>
      </c>
      <c r="AQ442" s="1039" t="str">
        <f>'BASE METAS)'!AP441</f>
        <v>Número de acuerdos programados</v>
      </c>
      <c r="AR442" s="1039">
        <f>'BASE METAS)'!AQ441</f>
        <v>100</v>
      </c>
      <c r="AS442" s="1039" t="str">
        <f>'BASE METAS)'!AR441</f>
        <v>Acuerdos</v>
      </c>
      <c r="AT442" s="1265" t="str">
        <f>'BASE METAS)'!AS441</f>
        <v>EFICACIA</v>
      </c>
      <c r="AU442" s="1482">
        <f>'BASE METAS)'!BO441</f>
        <v>0</v>
      </c>
      <c r="AV442" s="972">
        <f>'BASE METAS)'!BQ441</f>
        <v>2</v>
      </c>
      <c r="AW442" s="960">
        <f>'BASE METAS)'!BR441</f>
        <v>0</v>
      </c>
      <c r="AX442" s="960">
        <f>'BASE METAS)'!BS441</f>
        <v>1</v>
      </c>
      <c r="AY442" s="960">
        <f>'BASE METAS)'!BT441</f>
        <v>20</v>
      </c>
      <c r="AZ442" s="1352">
        <f>'BASE METAS)'!BU441</f>
        <v>-19</v>
      </c>
      <c r="BA442" s="960">
        <f>'BASE METAS)'!BV441</f>
        <v>20</v>
      </c>
      <c r="BB442" s="960">
        <f>'BASE METAS)'!BW441</f>
        <v>20</v>
      </c>
      <c r="BC442" s="960">
        <f>'BASE METAS)'!BX441</f>
        <v>-18</v>
      </c>
      <c r="BD442" s="960">
        <f>'BASE METAS)'!BY441</f>
        <v>10</v>
      </c>
      <c r="BE442" s="960">
        <f>'BASE METAS)'!CG441</f>
        <v>0</v>
      </c>
      <c r="BF442" s="960">
        <f>'BASE METAS)'!CJ441</f>
        <v>0</v>
      </c>
      <c r="BG442" s="961">
        <f>'BASE METAS)'!CK441</f>
        <v>0</v>
      </c>
      <c r="BH442" s="1">
        <f>'BASE METAS)'!CL441</f>
        <v>0</v>
      </c>
      <c r="BI442" s="1">
        <f>'BASE METAS)'!CM441</f>
        <v>0</v>
      </c>
      <c r="BJ442" s="1">
        <f>'BASE METAS)'!CN441</f>
        <v>0</v>
      </c>
      <c r="BK442" s="1">
        <f>'BASE METAS)'!CO441</f>
        <v>0</v>
      </c>
      <c r="BL442" s="1">
        <f>'BASE METAS)'!CP441</f>
        <v>0</v>
      </c>
      <c r="BM442" s="1">
        <f>'BASE METAS)'!CQ441</f>
        <v>0</v>
      </c>
      <c r="BN442" s="1">
        <f>'BASE METAS)'!CR441</f>
        <v>0</v>
      </c>
      <c r="BO442" s="1">
        <f>'BASE METAS)'!CS441</f>
        <v>0</v>
      </c>
      <c r="BP442" s="1">
        <f>'BASE METAS)'!CT441</f>
        <v>0</v>
      </c>
      <c r="BQ442" s="1">
        <f>'BASE METAS)'!CU441</f>
        <v>0</v>
      </c>
      <c r="BR442" s="1">
        <f>'BASE METAS)'!CV441</f>
        <v>0</v>
      </c>
      <c r="BS442" s="1">
        <f>'BASE METAS)'!CW441</f>
        <v>0</v>
      </c>
      <c r="BT442" s="1">
        <f>'BASE METAS)'!CX441</f>
        <v>0</v>
      </c>
      <c r="BU442" s="1">
        <f>'BASE METAS)'!FA441</f>
        <v>2</v>
      </c>
      <c r="BV442" s="1">
        <f>'BASE METAS)'!FB441</f>
        <v>0</v>
      </c>
      <c r="BW442" s="1">
        <f>'BASE METAS)'!FC441</f>
        <v>1</v>
      </c>
      <c r="BX442" s="1">
        <f>'BASE METAS)'!FD441</f>
        <v>1</v>
      </c>
      <c r="BY442" s="1">
        <f>'BASE METAS)'!FE441</f>
        <v>0</v>
      </c>
      <c r="BZ442" s="1">
        <f>'BASE METAS)'!FF441</f>
        <v>1</v>
      </c>
      <c r="CA442" s="1">
        <f>'BASE METAS)'!FG441</f>
        <v>1</v>
      </c>
      <c r="CB442" s="1">
        <f>'BASE METAS)'!FH441</f>
        <v>1</v>
      </c>
      <c r="CC442" s="1">
        <f>'BASE METAS)'!FI441</f>
        <v>0.5</v>
      </c>
      <c r="CD442" s="1">
        <f>'BASE METAS)'!FJ441</f>
        <v>2</v>
      </c>
      <c r="CE442" s="1">
        <f>'BASE METAS)'!FK441</f>
        <v>0</v>
      </c>
      <c r="CF442" s="1">
        <f>'BASE METAS)'!FL441</f>
        <v>0</v>
      </c>
      <c r="CG442" s="1">
        <f>'BASE METAS)'!FM441</f>
        <v>8</v>
      </c>
    </row>
    <row r="443" spans="1:85" ht="63.75" x14ac:dyDescent="0.2">
      <c r="A443" s="1">
        <f>'BASE METAS)'!A442</f>
        <v>0</v>
      </c>
      <c r="B443" s="7156"/>
      <c r="C443" s="7154"/>
      <c r="D443" s="5685"/>
      <c r="E443" s="7145"/>
      <c r="F443" s="7104"/>
      <c r="G443" s="7104"/>
      <c r="H443" s="5707"/>
      <c r="I443" s="5707"/>
      <c r="J443" s="5707"/>
      <c r="K443" s="5707"/>
      <c r="L443" s="5707"/>
      <c r="M443" s="5707"/>
      <c r="N443" s="5698"/>
      <c r="O443" s="5707"/>
      <c r="P443" s="7185"/>
      <c r="Q443" s="5698"/>
      <c r="R443" s="5698"/>
      <c r="S443" s="5698"/>
      <c r="T443" s="5698"/>
      <c r="U443" s="7730"/>
      <c r="V443" s="5698"/>
      <c r="W443" s="5695"/>
      <c r="X443" s="7156"/>
      <c r="Y443" s="434">
        <f>'BASE METAS)'!Y442</f>
        <v>3</v>
      </c>
      <c r="Z443" s="439" t="str">
        <f>'BASE METAS)'!Z442</f>
        <v>Expo emprendedores Tlalnepantla</v>
      </c>
      <c r="AA443" s="435" t="str">
        <f>'BASE METAS)'!AA442</f>
        <v>Exposición</v>
      </c>
      <c r="AB443" s="559">
        <f>'BASE METAS)'!AB442</f>
        <v>1</v>
      </c>
      <c r="AC443" s="584">
        <f>'BASE METAS)'!AC442</f>
        <v>0</v>
      </c>
      <c r="AD443" s="580">
        <f>'BASE METAS)'!AD442</f>
        <v>0</v>
      </c>
      <c r="AE443" s="671">
        <f>'BASE METAS)'!AE442</f>
        <v>1</v>
      </c>
      <c r="AF443" s="580">
        <f>'BASE METAS)'!AF442</f>
        <v>1</v>
      </c>
      <c r="AG443" s="671">
        <f>'BASE METAS)'!AG442</f>
        <v>0</v>
      </c>
      <c r="AH443" s="580">
        <f>'BASE METAS)'!AH442</f>
        <v>0</v>
      </c>
      <c r="AI443" s="671">
        <f>'BASE METAS)'!AI442</f>
        <v>0</v>
      </c>
      <c r="AJ443" s="580">
        <f>'BASE METAS)'!AJ442</f>
        <v>0</v>
      </c>
      <c r="AK443" s="191">
        <f>'BASE METAS)'!AK442</f>
        <v>1</v>
      </c>
      <c r="AL443" s="1037">
        <f>'BASE METAS)'!AL442</f>
        <v>3</v>
      </c>
      <c r="AM443" s="1002" t="str">
        <f>'BASE METAS)'!AM442</f>
        <v>Expo emprendedores</v>
      </c>
      <c r="AN443" s="1038" t="str">
        <f>'BASE METAS)'!AN442</f>
        <v>Mide el número de exposiciones</v>
      </c>
      <c r="AO443" s="1344" t="str">
        <f>'BASE METAS)'!AU442</f>
        <v>DESEMPEÑO</v>
      </c>
      <c r="AP443" s="1039" t="str">
        <f>'BASE METAS)'!AO442</f>
        <v>Número de exposiciones realizadas</v>
      </c>
      <c r="AQ443" s="1039" t="str">
        <f>'BASE METAS)'!AP442</f>
        <v xml:space="preserve"> Número de exposiciones programadas</v>
      </c>
      <c r="AR443" s="1039">
        <f>'BASE METAS)'!AQ442</f>
        <v>100</v>
      </c>
      <c r="AS443" s="1039" t="str">
        <f>'BASE METAS)'!AR442</f>
        <v>Exposición</v>
      </c>
      <c r="AT443" s="1265" t="str">
        <f>'BASE METAS)'!AS442</f>
        <v>EFICACIA</v>
      </c>
      <c r="AU443" s="1482">
        <f>'BASE METAS)'!BO442</f>
        <v>0</v>
      </c>
      <c r="AV443" s="964">
        <f>'BASE METAS)'!BQ442</f>
        <v>1</v>
      </c>
      <c r="AW443" s="965">
        <f>'BASE METAS)'!BR442</f>
        <v>0</v>
      </c>
      <c r="AX443" s="960">
        <f>'BASE METAS)'!BS442</f>
        <v>1</v>
      </c>
      <c r="AY443" s="960">
        <f>'BASE METAS)'!BT442</f>
        <v>0.6</v>
      </c>
      <c r="AZ443" s="965">
        <f>'BASE METAS)'!BU442</f>
        <v>0.4</v>
      </c>
      <c r="BA443" s="1041">
        <f>'BASE METAS)'!BV442</f>
        <v>0.6</v>
      </c>
      <c r="BB443" s="965">
        <f>'BASE METAS)'!BW442</f>
        <v>0.6</v>
      </c>
      <c r="BC443" s="960">
        <f>'BASE METAS)'!BX442</f>
        <v>0.4</v>
      </c>
      <c r="BD443" s="965">
        <f>'BASE METAS)'!BY442</f>
        <v>0.6</v>
      </c>
      <c r="BE443" s="965">
        <f>'BASE METAS)'!CG442</f>
        <v>0</v>
      </c>
      <c r="BF443" s="960">
        <f>'BASE METAS)'!CJ442</f>
        <v>0</v>
      </c>
      <c r="BG443" s="1352">
        <f>'BASE METAS)'!CK442</f>
        <v>0</v>
      </c>
      <c r="BH443" s="1">
        <f>'BASE METAS)'!CL442</f>
        <v>0</v>
      </c>
      <c r="BI443" s="1">
        <f>'BASE METAS)'!CM442</f>
        <v>0</v>
      </c>
      <c r="BJ443" s="1">
        <f>'BASE METAS)'!CN442</f>
        <v>0</v>
      </c>
      <c r="BK443" s="1">
        <f>'BASE METAS)'!CO442</f>
        <v>0</v>
      </c>
      <c r="BL443" s="1">
        <f>'BASE METAS)'!CP442</f>
        <v>0</v>
      </c>
      <c r="BM443" s="1">
        <f>'BASE METAS)'!CQ442</f>
        <v>0</v>
      </c>
      <c r="BN443" s="1">
        <f>'BASE METAS)'!CR442</f>
        <v>0</v>
      </c>
      <c r="BO443" s="1">
        <f>'BASE METAS)'!CS442</f>
        <v>0</v>
      </c>
      <c r="BP443" s="1">
        <f>'BASE METAS)'!CT442</f>
        <v>0</v>
      </c>
      <c r="BQ443" s="1">
        <f>'BASE METAS)'!CU442</f>
        <v>0</v>
      </c>
      <c r="BR443" s="1">
        <f>'BASE METAS)'!CV442</f>
        <v>0</v>
      </c>
      <c r="BS443" s="1">
        <f>'BASE METAS)'!CW442</f>
        <v>0</v>
      </c>
      <c r="BT443" s="1">
        <f>'BASE METAS)'!CX442</f>
        <v>0</v>
      </c>
      <c r="BU443" s="1">
        <f>'BASE METAS)'!FA442</f>
        <v>1</v>
      </c>
      <c r="BV443" s="1">
        <f>'BASE METAS)'!FB442</f>
        <v>0</v>
      </c>
      <c r="BW443" s="1">
        <f>'BASE METAS)'!FC442</f>
        <v>0</v>
      </c>
      <c r="BX443" s="1">
        <f>'BASE METAS)'!FD442</f>
        <v>0</v>
      </c>
      <c r="BY443" s="1">
        <f>'BASE METAS)'!FE442</f>
        <v>0</v>
      </c>
      <c r="BZ443" s="1" t="e">
        <f>'BASE METAS)'!FF442</f>
        <v>#DIV/0!</v>
      </c>
      <c r="CA443" s="1">
        <f>'BASE METAS)'!FG442</f>
        <v>0</v>
      </c>
      <c r="CB443" s="1">
        <f>'BASE METAS)'!FH442</f>
        <v>1</v>
      </c>
      <c r="CC443" s="1">
        <f>'BASE METAS)'!FI442</f>
        <v>0</v>
      </c>
      <c r="CD443" s="1">
        <f>'BASE METAS)'!FJ442</f>
        <v>1</v>
      </c>
      <c r="CE443" s="1">
        <f>'BASE METAS)'!FK442</f>
        <v>0</v>
      </c>
      <c r="CF443" s="1">
        <f>'BASE METAS)'!FL442</f>
        <v>0</v>
      </c>
      <c r="CG443" s="1">
        <f>'BASE METAS)'!FM442</f>
        <v>0</v>
      </c>
    </row>
    <row r="444" spans="1:85" ht="191.25" x14ac:dyDescent="0.2">
      <c r="A444" s="1">
        <f>'BASE METAS)'!A443</f>
        <v>0</v>
      </c>
      <c r="B444" s="7156"/>
      <c r="C444" s="7154"/>
      <c r="D444" s="5685"/>
      <c r="E444" s="7145"/>
      <c r="F444" s="7104"/>
      <c r="G444" s="7104"/>
      <c r="H444" s="5707"/>
      <c r="I444" s="5707"/>
      <c r="J444" s="5707"/>
      <c r="K444" s="5707"/>
      <c r="L444" s="5707"/>
      <c r="M444" s="5707"/>
      <c r="N444" s="5698"/>
      <c r="O444" s="5707"/>
      <c r="P444" s="7185"/>
      <c r="Q444" s="5698"/>
      <c r="R444" s="5698"/>
      <c r="S444" s="5698"/>
      <c r="T444" s="5698"/>
      <c r="U444" s="7730"/>
      <c r="V444" s="5698"/>
      <c r="W444" s="5695"/>
      <c r="X444" s="7156"/>
      <c r="Y444" s="436">
        <f>'BASE METAS)'!Y443</f>
        <v>4</v>
      </c>
      <c r="Z444" s="439" t="str">
        <f>'BASE METAS)'!Z443</f>
        <v>Atender, orientar y capacitar mediante la incubadora de negocios a ciudadanos tlalnepantlenses</v>
      </c>
      <c r="AA444" s="437" t="str">
        <f>'BASE METAS)'!AA443</f>
        <v>Beneficiario</v>
      </c>
      <c r="AB444" s="559">
        <f>'BASE METAS)'!AB443</f>
        <v>600</v>
      </c>
      <c r="AC444" s="584">
        <f>'BASE METAS)'!AC443</f>
        <v>150</v>
      </c>
      <c r="AD444" s="580">
        <f>'BASE METAS)'!AD443</f>
        <v>0.25</v>
      </c>
      <c r="AE444" s="671">
        <f>'BASE METAS)'!AE443</f>
        <v>150</v>
      </c>
      <c r="AF444" s="580">
        <f>'BASE METAS)'!AF443</f>
        <v>0.25</v>
      </c>
      <c r="AG444" s="671">
        <f>'BASE METAS)'!AG443</f>
        <v>150</v>
      </c>
      <c r="AH444" s="580">
        <f>'BASE METAS)'!AH443</f>
        <v>0.25</v>
      </c>
      <c r="AI444" s="671">
        <f>'BASE METAS)'!AI443</f>
        <v>150</v>
      </c>
      <c r="AJ444" s="580">
        <f>'BASE METAS)'!AJ443</f>
        <v>0.25</v>
      </c>
      <c r="AK444" s="191">
        <f>'BASE METAS)'!AK443</f>
        <v>1</v>
      </c>
      <c r="AL444" s="1037">
        <f>'BASE METAS)'!AL443</f>
        <v>4</v>
      </c>
      <c r="AM444" s="1002" t="str">
        <f>'BASE METAS)'!AM443</f>
        <v xml:space="preserve">Atender, orientar y capacitar mediante la incubadora de negocios </v>
      </c>
      <c r="AN444" s="1039" t="str">
        <f>'BASE METAS)'!AN443</f>
        <v>Mide el número de beneficiarios</v>
      </c>
      <c r="AO444" s="1344" t="str">
        <f>'BASE METAS)'!AU443</f>
        <v>DESEMPEÑO</v>
      </c>
      <c r="AP444" s="1039" t="str">
        <f>'BASE METAS)'!AO443</f>
        <v>Número de beneficiarios atendidos</v>
      </c>
      <c r="AQ444" s="1039" t="str">
        <f>'BASE METAS)'!AP443</f>
        <v xml:space="preserve"> Número de beneficiarios objetivo</v>
      </c>
      <c r="AR444" s="1039">
        <f>'BASE METAS)'!AQ443</f>
        <v>100</v>
      </c>
      <c r="AS444" s="1039" t="str">
        <f>'BASE METAS)'!AR443</f>
        <v>Beneficiario</v>
      </c>
      <c r="AT444" s="1265" t="str">
        <f>'BASE METAS)'!AS443</f>
        <v>EFICACIA</v>
      </c>
      <c r="AU444" s="1482">
        <f>'BASE METAS)'!BO443</f>
        <v>0</v>
      </c>
      <c r="AV444" s="964">
        <f>'BASE METAS)'!BQ443</f>
        <v>600</v>
      </c>
      <c r="AW444" s="1352">
        <f>'BASE METAS)'!BR443</f>
        <v>0</v>
      </c>
      <c r="AX444" s="960">
        <f>'BASE METAS)'!BS443</f>
        <v>150</v>
      </c>
      <c r="AY444" s="960">
        <f>'BASE METAS)'!BT443</f>
        <v>243</v>
      </c>
      <c r="AZ444" s="1352">
        <f>'BASE METAS)'!BU443</f>
        <v>-93</v>
      </c>
      <c r="BA444" s="960">
        <f>'BASE METAS)'!BV443</f>
        <v>1.62</v>
      </c>
      <c r="BB444" s="965">
        <f>'BASE METAS)'!BW443</f>
        <v>393</v>
      </c>
      <c r="BC444" s="960">
        <f>'BASE METAS)'!BX443</f>
        <v>207</v>
      </c>
      <c r="BD444" s="1352">
        <f>'BASE METAS)'!BY443</f>
        <v>0.65500000000000003</v>
      </c>
      <c r="BE444" s="1352">
        <f>'BASE METAS)'!CG443</f>
        <v>150</v>
      </c>
      <c r="BF444" s="960">
        <f>'BASE METAS)'!CJ443</f>
        <v>0</v>
      </c>
      <c r="BG444" s="961">
        <f>'BASE METAS)'!CK443</f>
        <v>0</v>
      </c>
      <c r="BH444" s="1">
        <f>'BASE METAS)'!CL443</f>
        <v>0</v>
      </c>
      <c r="BI444" s="1">
        <f>'BASE METAS)'!CM443</f>
        <v>50</v>
      </c>
      <c r="BJ444" s="1">
        <f>'BASE METAS)'!CN443</f>
        <v>50</v>
      </c>
      <c r="BK444" s="1">
        <f>'BASE METAS)'!CO443</f>
        <v>50</v>
      </c>
      <c r="BL444" s="1">
        <f>'BASE METAS)'!CP443</f>
        <v>0</v>
      </c>
      <c r="BM444" s="1">
        <f>'BASE METAS)'!CQ443</f>
        <v>0</v>
      </c>
      <c r="BN444" s="1">
        <f>'BASE METAS)'!CR443</f>
        <v>0</v>
      </c>
      <c r="BO444" s="1">
        <f>'BASE METAS)'!CS443</f>
        <v>0</v>
      </c>
      <c r="BP444" s="1">
        <f>'BASE METAS)'!CT443</f>
        <v>0</v>
      </c>
      <c r="BQ444" s="1">
        <f>'BASE METAS)'!CU443</f>
        <v>0</v>
      </c>
      <c r="BR444" s="1">
        <f>'BASE METAS)'!CV443</f>
        <v>0</v>
      </c>
      <c r="BS444" s="1">
        <f>'BASE METAS)'!CW443</f>
        <v>0</v>
      </c>
      <c r="BT444" s="1">
        <f>'BASE METAS)'!CX443</f>
        <v>0</v>
      </c>
      <c r="BU444" s="1">
        <f>'BASE METAS)'!FA443</f>
        <v>600</v>
      </c>
      <c r="BV444" s="1">
        <f>'BASE METAS)'!FB443</f>
        <v>0</v>
      </c>
      <c r="BW444" s="1">
        <f>'BASE METAS)'!FC443</f>
        <v>0</v>
      </c>
      <c r="BX444" s="1">
        <f>'BASE METAS)'!FD443</f>
        <v>0</v>
      </c>
      <c r="BY444" s="1">
        <f>'BASE METAS)'!FE443</f>
        <v>0</v>
      </c>
      <c r="BZ444" s="1" t="e">
        <f>'BASE METAS)'!FF443</f>
        <v>#DIV/0!</v>
      </c>
      <c r="CA444" s="1">
        <f>'BASE METAS)'!FG443</f>
        <v>150</v>
      </c>
      <c r="CB444" s="1">
        <f>'BASE METAS)'!FH443</f>
        <v>450</v>
      </c>
      <c r="CC444" s="1">
        <f>'BASE METAS)'!FI443</f>
        <v>0.25</v>
      </c>
      <c r="CD444" s="1">
        <f>'BASE METAS)'!FJ443</f>
        <v>600</v>
      </c>
      <c r="CE444" s="1">
        <f>'BASE METAS)'!FK443</f>
        <v>0</v>
      </c>
      <c r="CF444" s="1">
        <f>'BASE METAS)'!FL443</f>
        <v>100</v>
      </c>
      <c r="CG444" s="1">
        <f>'BASE METAS)'!FM443</f>
        <v>115</v>
      </c>
    </row>
    <row r="445" spans="1:85" ht="51" x14ac:dyDescent="0.2">
      <c r="A445" s="1">
        <f>'BASE METAS)'!A444</f>
        <v>0</v>
      </c>
      <c r="B445" s="7156"/>
      <c r="C445" s="7154"/>
      <c r="D445" s="5685"/>
      <c r="E445" s="7145"/>
      <c r="F445" s="7104"/>
      <c r="G445" s="7104"/>
      <c r="H445" s="5707"/>
      <c r="I445" s="5707"/>
      <c r="J445" s="5707"/>
      <c r="K445" s="5707"/>
      <c r="L445" s="5707"/>
      <c r="M445" s="5707"/>
      <c r="N445" s="5698"/>
      <c r="O445" s="5707"/>
      <c r="P445" s="7185"/>
      <c r="Q445" s="5698"/>
      <c r="R445" s="5698"/>
      <c r="S445" s="5698"/>
      <c r="T445" s="5698"/>
      <c r="U445" s="7730"/>
      <c r="V445" s="5698"/>
      <c r="W445" s="5695"/>
      <c r="X445" s="7156"/>
      <c r="Y445" s="436">
        <f>'BASE METAS)'!Y444</f>
        <v>5</v>
      </c>
      <c r="Z445" s="439" t="str">
        <f>'BASE METAS)'!Z444</f>
        <v>Proyectos en preincubación</v>
      </c>
      <c r="AA445" s="437" t="str">
        <f>'BASE METAS)'!AA444</f>
        <v>Proyecto</v>
      </c>
      <c r="AB445" s="559">
        <f>'BASE METAS)'!AB444</f>
        <v>50</v>
      </c>
      <c r="AC445" s="584">
        <f>'BASE METAS)'!AC444</f>
        <v>10</v>
      </c>
      <c r="AD445" s="580">
        <f>'BASE METAS)'!AD444</f>
        <v>0.2</v>
      </c>
      <c r="AE445" s="671">
        <f>'BASE METAS)'!AE444</f>
        <v>20</v>
      </c>
      <c r="AF445" s="580">
        <f>'BASE METAS)'!AF444</f>
        <v>0.4</v>
      </c>
      <c r="AG445" s="671">
        <f>'BASE METAS)'!AG444</f>
        <v>10</v>
      </c>
      <c r="AH445" s="580">
        <f>'BASE METAS)'!AH444</f>
        <v>0.2</v>
      </c>
      <c r="AI445" s="671">
        <f>'BASE METAS)'!AI444</f>
        <v>10</v>
      </c>
      <c r="AJ445" s="580">
        <f>'BASE METAS)'!AJ444</f>
        <v>0.2</v>
      </c>
      <c r="AK445" s="191">
        <f>'BASE METAS)'!AK444</f>
        <v>1</v>
      </c>
      <c r="AL445" s="1037">
        <f>'BASE METAS)'!AL444</f>
        <v>5</v>
      </c>
      <c r="AM445" s="1002" t="str">
        <f>'BASE METAS)'!AM444</f>
        <v>Proyectos en preincubación</v>
      </c>
      <c r="AN445" s="1038" t="str">
        <f>'BASE METAS)'!AN444</f>
        <v>Mide el número de proyectos preincubados</v>
      </c>
      <c r="AO445" s="1344" t="str">
        <f>'BASE METAS)'!AU444</f>
        <v>DESEMPEÑO</v>
      </c>
      <c r="AP445" s="1039" t="str">
        <f>'BASE METAS)'!AO444</f>
        <v>Número de proyectos preincubados</v>
      </c>
      <c r="AQ445" s="1039" t="str">
        <f>'BASE METAS)'!AP444</f>
        <v xml:space="preserve"> Número de proyectos objetivo</v>
      </c>
      <c r="AR445" s="1039">
        <f>'BASE METAS)'!AQ444</f>
        <v>100</v>
      </c>
      <c r="AS445" s="1039" t="str">
        <f>'BASE METAS)'!AR444</f>
        <v>Proyecto</v>
      </c>
      <c r="AT445" s="1265" t="str">
        <f>'BASE METAS)'!AS444</f>
        <v>EFICACIA</v>
      </c>
      <c r="AU445" s="1482">
        <f>'BASE METAS)'!BO444</f>
        <v>0</v>
      </c>
      <c r="AV445" s="964">
        <f>'BASE METAS)'!BQ444</f>
        <v>50</v>
      </c>
      <c r="AW445" s="960">
        <f>'BASE METAS)'!BR444</f>
        <v>0</v>
      </c>
      <c r="AX445" s="960">
        <f>'BASE METAS)'!BS444</f>
        <v>20</v>
      </c>
      <c r="AY445" s="960">
        <f>'BASE METAS)'!BT444</f>
        <v>30</v>
      </c>
      <c r="AZ445" s="1352">
        <f>'BASE METAS)'!BU444</f>
        <v>-10</v>
      </c>
      <c r="BA445" s="960">
        <f>'BASE METAS)'!BV444</f>
        <v>1.5</v>
      </c>
      <c r="BB445" s="960">
        <f>'BASE METAS)'!BW444</f>
        <v>40</v>
      </c>
      <c r="BC445" s="960">
        <f>'BASE METAS)'!BX444</f>
        <v>10</v>
      </c>
      <c r="BD445" s="960">
        <f>'BASE METAS)'!BY444</f>
        <v>0.8</v>
      </c>
      <c r="BE445" s="960">
        <f>'BASE METAS)'!CG444</f>
        <v>10</v>
      </c>
      <c r="BF445" s="965">
        <f>'BASE METAS)'!CJ444</f>
        <v>0</v>
      </c>
      <c r="BG445" s="961">
        <f>'BASE METAS)'!CK444</f>
        <v>0</v>
      </c>
      <c r="BH445" s="1">
        <f>'BASE METAS)'!CL444</f>
        <v>0</v>
      </c>
      <c r="BI445" s="1">
        <f>'BASE METAS)'!CM444</f>
        <v>0</v>
      </c>
      <c r="BJ445" s="1">
        <f>'BASE METAS)'!CN444</f>
        <v>5</v>
      </c>
      <c r="BK445" s="1">
        <f>'BASE METAS)'!CO444</f>
        <v>5</v>
      </c>
      <c r="BL445" s="1">
        <f>'BASE METAS)'!CP444</f>
        <v>0</v>
      </c>
      <c r="BM445" s="1">
        <f>'BASE METAS)'!CQ444</f>
        <v>0</v>
      </c>
      <c r="BN445" s="1">
        <f>'BASE METAS)'!CR444</f>
        <v>0</v>
      </c>
      <c r="BO445" s="1">
        <f>'BASE METAS)'!CS444</f>
        <v>0</v>
      </c>
      <c r="BP445" s="1">
        <f>'BASE METAS)'!CT444</f>
        <v>0</v>
      </c>
      <c r="BQ445" s="1">
        <f>'BASE METAS)'!CU444</f>
        <v>0</v>
      </c>
      <c r="BR445" s="1">
        <f>'BASE METAS)'!CV444</f>
        <v>0</v>
      </c>
      <c r="BS445" s="1">
        <f>'BASE METAS)'!CW444</f>
        <v>0</v>
      </c>
      <c r="BT445" s="1">
        <f>'BASE METAS)'!CX444</f>
        <v>0</v>
      </c>
      <c r="BU445" s="1">
        <f>'BASE METAS)'!FA444</f>
        <v>50</v>
      </c>
      <c r="BV445" s="1">
        <f>'BASE METAS)'!FB444</f>
        <v>0</v>
      </c>
      <c r="BW445" s="1">
        <f>'BASE METAS)'!FC444</f>
        <v>10</v>
      </c>
      <c r="BX445" s="1">
        <f>'BASE METAS)'!FD444</f>
        <v>10</v>
      </c>
      <c r="BY445" s="1">
        <f>'BASE METAS)'!FE444</f>
        <v>0</v>
      </c>
      <c r="BZ445" s="1">
        <f>'BASE METAS)'!FF444</f>
        <v>1</v>
      </c>
      <c r="CA445" s="1">
        <f>'BASE METAS)'!FG444</f>
        <v>20</v>
      </c>
      <c r="CB445" s="1">
        <f>'BASE METAS)'!FH444</f>
        <v>30</v>
      </c>
      <c r="CC445" s="1">
        <f>'BASE METAS)'!FI444</f>
        <v>0.4</v>
      </c>
      <c r="CD445" s="1">
        <f>'BASE METAS)'!FJ444</f>
        <v>50</v>
      </c>
      <c r="CE445" s="1">
        <f>'BASE METAS)'!FK444</f>
        <v>0</v>
      </c>
      <c r="CF445" s="1">
        <f>'BASE METAS)'!FL444</f>
        <v>10</v>
      </c>
      <c r="CG445" s="1">
        <f>'BASE METAS)'!FM444</f>
        <v>10</v>
      </c>
    </row>
    <row r="446" spans="1:85" ht="114.75" x14ac:dyDescent="0.2">
      <c r="A446" s="1">
        <f>'BASE METAS)'!A445</f>
        <v>0</v>
      </c>
      <c r="B446" s="7156"/>
      <c r="C446" s="7154"/>
      <c r="D446" s="5686"/>
      <c r="E446" s="7103"/>
      <c r="F446" s="7105"/>
      <c r="G446" s="7105"/>
      <c r="H446" s="5708"/>
      <c r="I446" s="5708"/>
      <c r="J446" s="5708"/>
      <c r="K446" s="5708"/>
      <c r="L446" s="5708"/>
      <c r="M446" s="5708"/>
      <c r="N446" s="5699"/>
      <c r="O446" s="5708"/>
      <c r="P446" s="7124"/>
      <c r="Q446" s="5699"/>
      <c r="R446" s="5699"/>
      <c r="S446" s="5699"/>
      <c r="T446" s="5699"/>
      <c r="U446" s="7731"/>
      <c r="V446" s="5699"/>
      <c r="W446" s="5696"/>
      <c r="X446" s="7156"/>
      <c r="Y446" s="444">
        <f>'BASE METAS)'!Y445</f>
        <v>6</v>
      </c>
      <c r="Z446" s="445" t="str">
        <f>'BASE METAS)'!Z445</f>
        <v>Establecer fuentes de financiamiento para emprendedores</v>
      </c>
      <c r="AA446" s="446" t="str">
        <f>'BASE METAS)'!AA445</f>
        <v>Fuentes</v>
      </c>
      <c r="AB446" s="567">
        <f>'BASE METAS)'!AB445</f>
        <v>4</v>
      </c>
      <c r="AC446" s="672">
        <f>'BASE METAS)'!AC445</f>
        <v>1</v>
      </c>
      <c r="AD446" s="588">
        <f>'BASE METAS)'!AD445</f>
        <v>0.25</v>
      </c>
      <c r="AE446" s="673">
        <f>'BASE METAS)'!AE445</f>
        <v>1</v>
      </c>
      <c r="AF446" s="588">
        <f>'BASE METAS)'!AF445</f>
        <v>0.25</v>
      </c>
      <c r="AG446" s="673">
        <f>'BASE METAS)'!AG445</f>
        <v>2</v>
      </c>
      <c r="AH446" s="588">
        <f>'BASE METAS)'!AH445</f>
        <v>0.5</v>
      </c>
      <c r="AI446" s="673">
        <f>'BASE METAS)'!AI445</f>
        <v>0</v>
      </c>
      <c r="AJ446" s="588">
        <f>'BASE METAS)'!AJ445</f>
        <v>0</v>
      </c>
      <c r="AK446" s="191">
        <f>'BASE METAS)'!AK445</f>
        <v>1</v>
      </c>
      <c r="AL446" s="1037">
        <f>'BASE METAS)'!AL445</f>
        <v>6</v>
      </c>
      <c r="AM446" s="1002" t="str">
        <f>'BASE METAS)'!AM445</f>
        <v>Fuentes de financiamiento para emprendedores</v>
      </c>
      <c r="AN446" s="1038" t="str">
        <f>'BASE METAS)'!AN445</f>
        <v>Mide el número de fuentes de financiamiento</v>
      </c>
      <c r="AO446" s="1344" t="str">
        <f>'BASE METAS)'!AU445</f>
        <v>DESEMPEÑO</v>
      </c>
      <c r="AP446" s="1039" t="str">
        <f>'BASE METAS)'!AO445</f>
        <v xml:space="preserve">Número de fuentes de financiamiento establecidos </v>
      </c>
      <c r="AQ446" s="1039" t="str">
        <f>'BASE METAS)'!AP445</f>
        <v>Número de fuentes de financiamiento programados</v>
      </c>
      <c r="AR446" s="1039">
        <f>'BASE METAS)'!AQ445</f>
        <v>100</v>
      </c>
      <c r="AS446" s="1039" t="str">
        <f>'BASE METAS)'!AR445</f>
        <v>Fuentes</v>
      </c>
      <c r="AT446" s="1265" t="str">
        <f>'BASE METAS)'!AS445</f>
        <v>EFICACIA</v>
      </c>
      <c r="AU446" s="1482">
        <f>'BASE METAS)'!BO445</f>
        <v>0</v>
      </c>
      <c r="AV446" s="964">
        <f>'BASE METAS)'!BQ445</f>
        <v>4</v>
      </c>
      <c r="AW446" s="965">
        <f>'BASE METAS)'!BR445</f>
        <v>0</v>
      </c>
      <c r="AX446" s="965">
        <f>'BASE METAS)'!BS445</f>
        <v>1</v>
      </c>
      <c r="AY446" s="960">
        <f>'BASE METAS)'!BT445</f>
        <v>2</v>
      </c>
      <c r="AZ446" s="960">
        <f>'BASE METAS)'!BU445</f>
        <v>-1</v>
      </c>
      <c r="BA446" s="960">
        <f>'BASE METAS)'!BV445</f>
        <v>2</v>
      </c>
      <c r="BB446" s="960">
        <f>'BASE METAS)'!BW445</f>
        <v>3</v>
      </c>
      <c r="BC446" s="960">
        <f>'BASE METAS)'!BX445</f>
        <v>1</v>
      </c>
      <c r="BD446" s="960">
        <f>'BASE METAS)'!BY445</f>
        <v>0.75</v>
      </c>
      <c r="BE446" s="960">
        <f>'BASE METAS)'!CG445</f>
        <v>1</v>
      </c>
      <c r="BF446" s="960">
        <f>'BASE METAS)'!CJ445</f>
        <v>0</v>
      </c>
      <c r="BG446" s="961">
        <f>'BASE METAS)'!CK445</f>
        <v>0</v>
      </c>
      <c r="BH446" s="1">
        <f>'BASE METAS)'!CL445</f>
        <v>0</v>
      </c>
      <c r="BI446" s="1">
        <f>'BASE METAS)'!CM445</f>
        <v>0</v>
      </c>
      <c r="BJ446" s="1">
        <f>'BASE METAS)'!CN445</f>
        <v>0</v>
      </c>
      <c r="BK446" s="1">
        <f>'BASE METAS)'!CO445</f>
        <v>1</v>
      </c>
      <c r="BL446" s="1">
        <f>'BASE METAS)'!CP445</f>
        <v>0</v>
      </c>
      <c r="BM446" s="1">
        <f>'BASE METAS)'!CQ445</f>
        <v>0</v>
      </c>
      <c r="BN446" s="1">
        <f>'BASE METAS)'!CR445</f>
        <v>0</v>
      </c>
      <c r="BO446" s="1">
        <f>'BASE METAS)'!CS445</f>
        <v>0</v>
      </c>
      <c r="BP446" s="1">
        <f>'BASE METAS)'!CT445</f>
        <v>0</v>
      </c>
      <c r="BQ446" s="1">
        <f>'BASE METAS)'!CU445</f>
        <v>0</v>
      </c>
      <c r="BR446" s="1">
        <f>'BASE METAS)'!CV445</f>
        <v>0</v>
      </c>
      <c r="BS446" s="1">
        <f>'BASE METAS)'!CW445</f>
        <v>0</v>
      </c>
      <c r="BT446" s="1">
        <f>'BASE METAS)'!CX445</f>
        <v>0</v>
      </c>
      <c r="BU446" s="1">
        <f>'BASE METAS)'!FA445</f>
        <v>4</v>
      </c>
      <c r="BV446" s="1">
        <f>'BASE METAS)'!FB445</f>
        <v>0</v>
      </c>
      <c r="BW446" s="1">
        <f>'BASE METAS)'!FC445</f>
        <v>1</v>
      </c>
      <c r="BX446" s="1">
        <f>'BASE METAS)'!FD445</f>
        <v>1</v>
      </c>
      <c r="BY446" s="1">
        <f>'BASE METAS)'!FE445</f>
        <v>0</v>
      </c>
      <c r="BZ446" s="1">
        <f>'BASE METAS)'!FF445</f>
        <v>1</v>
      </c>
      <c r="CA446" s="1">
        <f>'BASE METAS)'!FG445</f>
        <v>2</v>
      </c>
      <c r="CB446" s="1">
        <f>'BASE METAS)'!FH445</f>
        <v>2</v>
      </c>
      <c r="CC446" s="1">
        <f>'BASE METAS)'!FI445</f>
        <v>0.5</v>
      </c>
      <c r="CD446" s="1">
        <f>'BASE METAS)'!FJ445</f>
        <v>4</v>
      </c>
      <c r="CE446" s="1">
        <f>'BASE METAS)'!FK445</f>
        <v>0</v>
      </c>
      <c r="CF446" s="1">
        <f>'BASE METAS)'!FL445</f>
        <v>0</v>
      </c>
      <c r="CG446" s="1">
        <f>'BASE METAS)'!FM445</f>
        <v>1</v>
      </c>
    </row>
    <row r="447" spans="1:85" ht="12.75" customHeight="1" x14ac:dyDescent="0.2">
      <c r="A447" s="1">
        <f>'BASE METAS)'!A446</f>
        <v>0</v>
      </c>
      <c r="B447" s="1">
        <f>'BASE METAS)'!B446</f>
        <v>0</v>
      </c>
      <c r="C447" s="1">
        <f>'BASE METAS)'!C446</f>
        <v>0</v>
      </c>
      <c r="D447" s="1">
        <f>'BASE METAS)'!D446</f>
        <v>0</v>
      </c>
      <c r="E447" s="5">
        <f>'BASE METAS)'!E446</f>
        <v>0</v>
      </c>
      <c r="F447" s="3">
        <f>'BASE METAS)'!F446</f>
        <v>0</v>
      </c>
      <c r="G447" s="3">
        <f>'BASE METAS)'!G446</f>
        <v>0</v>
      </c>
      <c r="H447" s="3">
        <f>'BASE METAS)'!H446</f>
        <v>0</v>
      </c>
      <c r="I447" s="3">
        <f>'BASE METAS)'!I446</f>
        <v>0</v>
      </c>
      <c r="J447" s="7148" t="str">
        <f>'BASE METAS)'!J446</f>
        <v>TOTAL</v>
      </c>
      <c r="K447" s="7148"/>
      <c r="L447" s="7148"/>
      <c r="M447" s="7148"/>
      <c r="N447" s="1362">
        <f>'BASE METAS)'!N446</f>
        <v>0</v>
      </c>
      <c r="O447" s="1362">
        <f>'BASE METAS)'!O446</f>
        <v>0</v>
      </c>
      <c r="P447" s="1362">
        <f>'BASE METAS)'!P446</f>
        <v>0</v>
      </c>
      <c r="Q447" s="1362">
        <f>'BASE METAS)'!Q446</f>
        <v>0</v>
      </c>
      <c r="R447" s="1362">
        <f>'BASE METAS)'!R446</f>
        <v>0</v>
      </c>
      <c r="S447" s="1362">
        <f>'BASE METAS)'!S446</f>
        <v>0</v>
      </c>
      <c r="T447" s="1362">
        <f>'BASE METAS)'!T446</f>
        <v>0</v>
      </c>
      <c r="U447" s="922">
        <f>'BASE METAS)'!U446</f>
        <v>0</v>
      </c>
      <c r="V447" s="1362">
        <f>'BASE METAS)'!V446</f>
        <v>0</v>
      </c>
      <c r="W447" s="19">
        <f>'BASE METAS)'!W446</f>
        <v>52688435.870000005</v>
      </c>
      <c r="X447" s="5">
        <f>'BASE METAS)'!X446</f>
        <v>0</v>
      </c>
      <c r="Y447" s="1">
        <f>'BASE METAS)'!Y446</f>
        <v>0</v>
      </c>
      <c r="Z447" s="1">
        <f>'BASE METAS)'!Z446</f>
        <v>0</v>
      </c>
      <c r="AA447" s="1">
        <f>'BASE METAS)'!AA446</f>
        <v>0</v>
      </c>
      <c r="AB447" s="1">
        <f>'BASE METAS)'!AB446</f>
        <v>0</v>
      </c>
      <c r="AC447" s="1">
        <f>'BASE METAS)'!AC446</f>
        <v>0</v>
      </c>
      <c r="AD447" s="1">
        <f>'BASE METAS)'!AD446</f>
        <v>0</v>
      </c>
      <c r="AE447" s="1">
        <f>'BASE METAS)'!AE446</f>
        <v>0</v>
      </c>
      <c r="AF447" s="1">
        <f>'BASE METAS)'!AF446</f>
        <v>0</v>
      </c>
      <c r="AG447" s="1">
        <f>'BASE METAS)'!AG446</f>
        <v>0</v>
      </c>
      <c r="AH447" s="1">
        <f>'BASE METAS)'!AH446</f>
        <v>0</v>
      </c>
      <c r="AI447" s="1">
        <f>'BASE METAS)'!AI446</f>
        <v>0</v>
      </c>
      <c r="AJ447" s="1">
        <f>'BASE METAS)'!AJ446</f>
        <v>0</v>
      </c>
      <c r="AK447" s="1">
        <f>'BASE METAS)'!AK446</f>
        <v>0</v>
      </c>
      <c r="AL447" s="934">
        <f>'BASE METAS)'!AL446</f>
        <v>0</v>
      </c>
      <c r="AM447" s="1">
        <f>'BASE METAS)'!AM446</f>
        <v>0</v>
      </c>
      <c r="AN447" s="1">
        <f>'BASE METAS)'!AN446</f>
        <v>0</v>
      </c>
      <c r="AO447" s="1">
        <f>'BASE METAS)'!AU446</f>
        <v>0</v>
      </c>
      <c r="AP447" s="1">
        <f>'BASE METAS)'!AO446</f>
        <v>0</v>
      </c>
      <c r="AQ447" s="1">
        <f>'BASE METAS)'!AP446</f>
        <v>0</v>
      </c>
      <c r="AR447" s="1">
        <f>'BASE METAS)'!AQ446</f>
        <v>0</v>
      </c>
      <c r="AS447" s="1">
        <f>'BASE METAS)'!AR446</f>
        <v>0</v>
      </c>
      <c r="AT447" s="1">
        <f>'BASE METAS)'!AS446</f>
        <v>0</v>
      </c>
      <c r="AU447" s="1479">
        <f>'BASE METAS)'!BO446</f>
        <v>0</v>
      </c>
      <c r="AV447" s="967">
        <f>'BASE METAS)'!BQ446</f>
        <v>0</v>
      </c>
      <c r="AW447" s="1352">
        <f>'BASE METAS)'!BR446</f>
        <v>0</v>
      </c>
      <c r="AX447" s="965">
        <f>'BASE METAS)'!BS446</f>
        <v>0</v>
      </c>
      <c r="AY447" s="960">
        <f>'BASE METAS)'!BT446</f>
        <v>0</v>
      </c>
      <c r="AZ447" s="1352">
        <f>'BASE METAS)'!BU446</f>
        <v>0</v>
      </c>
      <c r="BA447" s="960">
        <f>'BASE METAS)'!BV446</f>
        <v>0</v>
      </c>
      <c r="BB447" s="960">
        <f>'BASE METAS)'!BW446</f>
        <v>0</v>
      </c>
      <c r="BC447" s="960">
        <f>'BASE METAS)'!BX446</f>
        <v>0</v>
      </c>
      <c r="BD447" s="1352">
        <f>'BASE METAS)'!BY446</f>
        <v>0</v>
      </c>
      <c r="BE447" s="1352">
        <f>'BASE METAS)'!CG446</f>
        <v>0</v>
      </c>
      <c r="BF447" s="960">
        <f>'BASE METAS)'!CJ446</f>
        <v>0</v>
      </c>
      <c r="BG447" s="1352">
        <f>'BASE METAS)'!CK446</f>
        <v>0</v>
      </c>
      <c r="BH447" s="1">
        <f>'BASE METAS)'!CL446</f>
        <v>0</v>
      </c>
      <c r="BI447" s="1">
        <f>'BASE METAS)'!CM446</f>
        <v>0</v>
      </c>
      <c r="BJ447" s="1">
        <f>'BASE METAS)'!CN446</f>
        <v>0</v>
      </c>
      <c r="BK447" s="1">
        <f>'BASE METAS)'!CO446</f>
        <v>0</v>
      </c>
      <c r="BL447" s="1">
        <f>'BASE METAS)'!CP446</f>
        <v>0</v>
      </c>
      <c r="BM447" s="1">
        <f>'BASE METAS)'!CQ446</f>
        <v>0</v>
      </c>
      <c r="BN447" s="1">
        <f>'BASE METAS)'!CR446</f>
        <v>0</v>
      </c>
      <c r="BO447" s="1">
        <f>'BASE METAS)'!CS446</f>
        <v>0</v>
      </c>
      <c r="BP447" s="1">
        <f>'BASE METAS)'!CT446</f>
        <v>0</v>
      </c>
      <c r="BQ447" s="1">
        <f>'BASE METAS)'!CU446</f>
        <v>0</v>
      </c>
      <c r="BR447" s="1">
        <f>'BASE METAS)'!CV446</f>
        <v>0</v>
      </c>
      <c r="BS447" s="1">
        <f>'BASE METAS)'!CW446</f>
        <v>0</v>
      </c>
      <c r="BT447" s="1">
        <f>'BASE METAS)'!CX446</f>
        <v>0</v>
      </c>
      <c r="BU447" s="1">
        <f>'BASE METAS)'!FA446</f>
        <v>0</v>
      </c>
      <c r="BV447" s="1">
        <f>'BASE METAS)'!FB446</f>
        <v>0</v>
      </c>
      <c r="BW447" s="1">
        <f>'BASE METAS)'!FC446</f>
        <v>0</v>
      </c>
      <c r="BX447" s="1">
        <f>'BASE METAS)'!FD446</f>
        <v>0</v>
      </c>
      <c r="BY447" s="1">
        <f>'BASE METAS)'!FE446</f>
        <v>0</v>
      </c>
      <c r="BZ447" s="1">
        <f>'BASE METAS)'!FF446</f>
        <v>0</v>
      </c>
      <c r="CA447" s="1">
        <f>'BASE METAS)'!FG446</f>
        <v>0</v>
      </c>
      <c r="CB447" s="1">
        <f>'BASE METAS)'!FH446</f>
        <v>0</v>
      </c>
      <c r="CC447" s="1">
        <f>'BASE METAS)'!FI446</f>
        <v>0</v>
      </c>
      <c r="CD447" s="1">
        <f>'BASE METAS)'!FJ446</f>
        <v>0</v>
      </c>
      <c r="CE447" s="1">
        <f>'BASE METAS)'!FK446</f>
        <v>0</v>
      </c>
      <c r="CF447" s="1">
        <f>'BASE METAS)'!FL446</f>
        <v>0</v>
      </c>
      <c r="CG447" s="1">
        <f>'BASE METAS)'!FM446</f>
        <v>0</v>
      </c>
    </row>
    <row r="448" spans="1:85" ht="12.75" x14ac:dyDescent="0.2">
      <c r="A448" s="1">
        <f>'BASE METAS)'!A447</f>
        <v>0</v>
      </c>
      <c r="B448" s="1">
        <f>'BASE METAS)'!B447</f>
        <v>0</v>
      </c>
      <c r="C448" s="1">
        <f>'BASE METAS)'!C447</f>
        <v>0</v>
      </c>
      <c r="D448" s="1">
        <f>'BASE METAS)'!D447</f>
        <v>0</v>
      </c>
      <c r="E448" s="5">
        <f>'BASE METAS)'!E447</f>
        <v>0</v>
      </c>
      <c r="F448" s="3">
        <f>'BASE METAS)'!F447</f>
        <v>0</v>
      </c>
      <c r="G448" s="3">
        <f>'BASE METAS)'!G447</f>
        <v>0</v>
      </c>
      <c r="H448" s="3">
        <f>'BASE METAS)'!H447</f>
        <v>0</v>
      </c>
      <c r="I448" s="3">
        <f>'BASE METAS)'!I447</f>
        <v>0</v>
      </c>
      <c r="J448" s="3">
        <f>'BASE METAS)'!J447</f>
        <v>0</v>
      </c>
      <c r="K448" s="3">
        <f>'BASE METAS)'!K447</f>
        <v>0</v>
      </c>
      <c r="L448" s="3">
        <f>'BASE METAS)'!L447</f>
        <v>0</v>
      </c>
      <c r="M448" s="3">
        <f>'BASE METAS)'!M447</f>
        <v>0</v>
      </c>
      <c r="N448" s="3">
        <f>'BASE METAS)'!N447</f>
        <v>0</v>
      </c>
      <c r="O448" s="3">
        <f>'BASE METAS)'!O447</f>
        <v>0</v>
      </c>
      <c r="P448" s="3">
        <f>'BASE METAS)'!P447</f>
        <v>0</v>
      </c>
      <c r="Q448" s="3">
        <f>'BASE METAS)'!Q447</f>
        <v>0</v>
      </c>
      <c r="R448" s="3">
        <f>'BASE METAS)'!R447</f>
        <v>0</v>
      </c>
      <c r="S448" s="3">
        <f>'BASE METAS)'!S447</f>
        <v>0</v>
      </c>
      <c r="T448" s="3">
        <f>'BASE METAS)'!T447</f>
        <v>0</v>
      </c>
      <c r="U448" s="923">
        <f>'BASE METAS)'!U447</f>
        <v>0</v>
      </c>
      <c r="V448" s="3">
        <f>'BASE METAS)'!V447</f>
        <v>0</v>
      </c>
      <c r="W448" s="4">
        <f>'BASE METAS)'!W447</f>
        <v>0</v>
      </c>
      <c r="X448" s="5">
        <f>'BASE METAS)'!X447</f>
        <v>0</v>
      </c>
      <c r="Y448" s="1">
        <f>'BASE METAS)'!Y447</f>
        <v>0</v>
      </c>
      <c r="Z448" s="1">
        <f>'BASE METAS)'!Z447</f>
        <v>0</v>
      </c>
      <c r="AA448" s="1">
        <f>'BASE METAS)'!AA447</f>
        <v>0</v>
      </c>
      <c r="AB448" s="1">
        <f>'BASE METAS)'!AB447</f>
        <v>0</v>
      </c>
      <c r="AC448" s="1">
        <f>'BASE METAS)'!AC447</f>
        <v>0</v>
      </c>
      <c r="AD448" s="1">
        <f>'BASE METAS)'!AD447</f>
        <v>0</v>
      </c>
      <c r="AE448" s="1">
        <f>'BASE METAS)'!AE447</f>
        <v>0</v>
      </c>
      <c r="AF448" s="1">
        <f>'BASE METAS)'!AF447</f>
        <v>0</v>
      </c>
      <c r="AG448" s="1">
        <f>'BASE METAS)'!AG447</f>
        <v>0</v>
      </c>
      <c r="AH448" s="1">
        <f>'BASE METAS)'!AH447</f>
        <v>0</v>
      </c>
      <c r="AI448" s="1">
        <f>'BASE METAS)'!AI447</f>
        <v>0</v>
      </c>
      <c r="AJ448" s="1">
        <f>'BASE METAS)'!AJ447</f>
        <v>0</v>
      </c>
      <c r="AK448" s="1">
        <f>'BASE METAS)'!AK447</f>
        <v>0</v>
      </c>
      <c r="AL448" s="934">
        <f>'BASE METAS)'!AL447</f>
        <v>0</v>
      </c>
      <c r="AM448" s="1">
        <f>'BASE METAS)'!AM447</f>
        <v>0</v>
      </c>
      <c r="AN448" s="1">
        <f>'BASE METAS)'!AN447</f>
        <v>0</v>
      </c>
      <c r="AO448" s="1">
        <f>'BASE METAS)'!AU447</f>
        <v>0</v>
      </c>
      <c r="AP448" s="1">
        <f>'BASE METAS)'!AO447</f>
        <v>0</v>
      </c>
      <c r="AQ448" s="1">
        <f>'BASE METAS)'!AP447</f>
        <v>0</v>
      </c>
      <c r="AR448" s="1">
        <f>'BASE METAS)'!AQ447</f>
        <v>0</v>
      </c>
      <c r="AS448" s="1">
        <f>'BASE METAS)'!AR447</f>
        <v>0</v>
      </c>
      <c r="AT448" s="1">
        <f>'BASE METAS)'!AS447</f>
        <v>0</v>
      </c>
      <c r="AU448" s="1479">
        <f>'BASE METAS)'!BO447</f>
        <v>0</v>
      </c>
      <c r="AV448" s="967">
        <f>'BASE METAS)'!BQ447</f>
        <v>0</v>
      </c>
      <c r="AW448" s="965">
        <f>'BASE METAS)'!BR447</f>
        <v>0</v>
      </c>
      <c r="AX448" s="965">
        <f>'BASE METAS)'!BS447</f>
        <v>0</v>
      </c>
      <c r="AY448" s="965">
        <f>'BASE METAS)'!BT447</f>
        <v>0</v>
      </c>
      <c r="AZ448" s="1352">
        <f>'BASE METAS)'!BU447</f>
        <v>0</v>
      </c>
      <c r="BA448" s="960">
        <f>'BASE METAS)'!BV447</f>
        <v>0</v>
      </c>
      <c r="BB448" s="965">
        <f>'BASE METAS)'!BW447</f>
        <v>0</v>
      </c>
      <c r="BC448" s="967">
        <f>'BASE METAS)'!BX447</f>
        <v>0</v>
      </c>
      <c r="BD448" s="960">
        <f>'BASE METAS)'!BY447</f>
        <v>0</v>
      </c>
      <c r="BE448" s="960">
        <f>'BASE METAS)'!CG447</f>
        <v>0</v>
      </c>
      <c r="BF448" s="960">
        <f>'BASE METAS)'!CJ447</f>
        <v>0</v>
      </c>
      <c r="BG448" s="961">
        <f>'BASE METAS)'!CK447</f>
        <v>0</v>
      </c>
      <c r="BH448" s="1">
        <f>'BASE METAS)'!CL447</f>
        <v>0</v>
      </c>
      <c r="BI448" s="1">
        <f>'BASE METAS)'!CM447</f>
        <v>0</v>
      </c>
      <c r="BJ448" s="1">
        <f>'BASE METAS)'!CN447</f>
        <v>0</v>
      </c>
      <c r="BK448" s="1">
        <f>'BASE METAS)'!CO447</f>
        <v>0</v>
      </c>
      <c r="BL448" s="1">
        <f>'BASE METAS)'!CP447</f>
        <v>0</v>
      </c>
      <c r="BM448" s="1">
        <f>'BASE METAS)'!CQ447</f>
        <v>0</v>
      </c>
      <c r="BN448" s="1">
        <f>'BASE METAS)'!CR447</f>
        <v>0</v>
      </c>
      <c r="BO448" s="1">
        <f>'BASE METAS)'!CS447</f>
        <v>0</v>
      </c>
      <c r="BP448" s="1">
        <f>'BASE METAS)'!CT447</f>
        <v>0</v>
      </c>
      <c r="BQ448" s="1">
        <f>'BASE METAS)'!CU447</f>
        <v>0</v>
      </c>
      <c r="BR448" s="1">
        <f>'BASE METAS)'!CV447</f>
        <v>0</v>
      </c>
      <c r="BS448" s="1">
        <f>'BASE METAS)'!CW447</f>
        <v>0</v>
      </c>
      <c r="BT448" s="1">
        <f>'BASE METAS)'!CX447</f>
        <v>0</v>
      </c>
      <c r="BU448" s="1">
        <f>'BASE METAS)'!FA447</f>
        <v>0</v>
      </c>
      <c r="BV448" s="1">
        <f>'BASE METAS)'!FB447</f>
        <v>0</v>
      </c>
      <c r="BW448" s="1">
        <f>'BASE METAS)'!FC447</f>
        <v>0</v>
      </c>
      <c r="BX448" s="1">
        <f>'BASE METAS)'!FD447</f>
        <v>0</v>
      </c>
      <c r="BY448" s="1">
        <f>'BASE METAS)'!FE447</f>
        <v>0</v>
      </c>
      <c r="BZ448" s="1">
        <f>'BASE METAS)'!FF447</f>
        <v>0</v>
      </c>
      <c r="CA448" s="1">
        <f>'BASE METAS)'!FG447</f>
        <v>0</v>
      </c>
      <c r="CB448" s="1">
        <f>'BASE METAS)'!FH447</f>
        <v>0</v>
      </c>
      <c r="CC448" s="1">
        <f>'BASE METAS)'!FI447</f>
        <v>0</v>
      </c>
      <c r="CD448" s="1">
        <f>'BASE METAS)'!FJ447</f>
        <v>0</v>
      </c>
      <c r="CE448" s="1">
        <f>'BASE METAS)'!FK447</f>
        <v>0</v>
      </c>
      <c r="CF448" s="1">
        <f>'BASE METAS)'!FL447</f>
        <v>0</v>
      </c>
      <c r="CG448" s="1">
        <f>'BASE METAS)'!FM447</f>
        <v>0</v>
      </c>
    </row>
    <row r="449" spans="1:85" ht="12" customHeight="1" x14ac:dyDescent="0.25">
      <c r="A449" s="1">
        <f>'BASE METAS)'!A448</f>
        <v>0</v>
      </c>
      <c r="B449" s="7146" t="str">
        <f>'BASE METAS)'!B448</f>
        <v xml:space="preserve">DEPENDENCIA </v>
      </c>
      <c r="C449" s="7146" t="str">
        <f>'BASE METAS)'!C448</f>
        <v>ENT</v>
      </c>
      <c r="D449" s="7146" t="str">
        <f>'BASE METAS)'!D448</f>
        <v>PROY</v>
      </c>
      <c r="E449" s="7146" t="str">
        <f>'BASE METAS)'!E448</f>
        <v>NOMBRE DEL PROYECTO</v>
      </c>
      <c r="F449" s="7155" t="str">
        <f>'BASE METAS)'!F448</f>
        <v>DG</v>
      </c>
      <c r="G449" s="7155" t="str">
        <f>'BASE METAS)'!G448</f>
        <v>DA</v>
      </c>
      <c r="H449" s="7155" t="str">
        <f>'BASE METAS)'!H448</f>
        <v xml:space="preserve">CLAVE PROGRAMÁTICA </v>
      </c>
      <c r="I449" s="7155"/>
      <c r="J449" s="7155"/>
      <c r="K449" s="7155"/>
      <c r="L449" s="7155"/>
      <c r="M449" s="7155"/>
      <c r="N449" s="1357">
        <f>'BASE METAS)'!N448</f>
        <v>0</v>
      </c>
      <c r="O449" s="1357">
        <f>'BASE METAS)'!O448</f>
        <v>0</v>
      </c>
      <c r="P449" s="7120" t="str">
        <f>'BASE METAS)'!P448</f>
        <v>ESTRUCTURA PROGRAMÁTICA</v>
      </c>
      <c r="Q449" s="7121"/>
      <c r="R449" s="7121"/>
      <c r="S449" s="7121"/>
      <c r="T449" s="7121"/>
      <c r="U449" s="924">
        <f>'BASE METAS)'!U448</f>
        <v>0</v>
      </c>
      <c r="V449" s="1358">
        <f>'BASE METAS)'!V448</f>
        <v>0</v>
      </c>
      <c r="W449" s="7139" t="str">
        <f>'BASE METAS)'!W448</f>
        <v>PRESPUESTO</v>
      </c>
      <c r="X449" s="7216" t="str">
        <f>'BASE METAS)'!X448</f>
        <v>ÁREAS EJECUTORAS</v>
      </c>
      <c r="Y449" s="1">
        <f>'BASE METAS)'!Y448</f>
        <v>0</v>
      </c>
      <c r="Z449" s="1">
        <f>'BASE METAS)'!Z448</f>
        <v>0</v>
      </c>
      <c r="AA449" s="1">
        <f>'BASE METAS)'!AA448</f>
        <v>0</v>
      </c>
      <c r="AB449" s="1">
        <f>'BASE METAS)'!AB448</f>
        <v>0</v>
      </c>
      <c r="AC449" s="1">
        <f>'BASE METAS)'!AC448</f>
        <v>0</v>
      </c>
      <c r="AD449" s="1">
        <f>'BASE METAS)'!AD448</f>
        <v>0</v>
      </c>
      <c r="AE449" s="1">
        <f>'BASE METAS)'!AE448</f>
        <v>0</v>
      </c>
      <c r="AF449" s="1">
        <f>'BASE METAS)'!AF448</f>
        <v>0</v>
      </c>
      <c r="AG449" s="1">
        <f>'BASE METAS)'!AG448</f>
        <v>0</v>
      </c>
      <c r="AH449" s="1">
        <f>'BASE METAS)'!AH448</f>
        <v>0</v>
      </c>
      <c r="AI449" s="1">
        <f>'BASE METAS)'!AI448</f>
        <v>0</v>
      </c>
      <c r="AJ449" s="1">
        <f>'BASE METAS)'!AJ448</f>
        <v>0</v>
      </c>
      <c r="AK449" s="1">
        <f>'BASE METAS)'!AK448</f>
        <v>0</v>
      </c>
      <c r="AL449" s="934">
        <f>'BASE METAS)'!AL448</f>
        <v>0</v>
      </c>
      <c r="AM449" s="1">
        <f>'BASE METAS)'!AM448</f>
        <v>0</v>
      </c>
      <c r="AN449" s="1">
        <f>'BASE METAS)'!AN448</f>
        <v>0</v>
      </c>
      <c r="AO449" s="1">
        <f>'BASE METAS)'!AU448</f>
        <v>0</v>
      </c>
      <c r="AP449" s="1">
        <f>'BASE METAS)'!AO448</f>
        <v>0</v>
      </c>
      <c r="AQ449" s="1">
        <f>'BASE METAS)'!AP448</f>
        <v>0</v>
      </c>
      <c r="AR449" s="1">
        <f>'BASE METAS)'!AQ448</f>
        <v>0</v>
      </c>
      <c r="AS449" s="1">
        <f>'BASE METAS)'!AR448</f>
        <v>0</v>
      </c>
      <c r="AT449" s="1">
        <f>'BASE METAS)'!AS448</f>
        <v>0</v>
      </c>
      <c r="AU449" s="1479">
        <f>'BASE METAS)'!BO448</f>
        <v>0</v>
      </c>
      <c r="AV449" s="1">
        <f>'BASE METAS)'!BQ448</f>
        <v>0</v>
      </c>
      <c r="AW449" s="1">
        <f>'BASE METAS)'!BR448</f>
        <v>0</v>
      </c>
      <c r="AX449" s="1">
        <f>'BASE METAS)'!BS448</f>
        <v>0</v>
      </c>
      <c r="AY449" s="1">
        <f>'BASE METAS)'!BT448</f>
        <v>0</v>
      </c>
      <c r="AZ449" s="1">
        <f>'BASE METAS)'!BU448</f>
        <v>0</v>
      </c>
      <c r="BA449" s="1">
        <f>'BASE METAS)'!BV448</f>
        <v>0</v>
      </c>
      <c r="BB449" s="1">
        <f>'BASE METAS)'!BW448</f>
        <v>0</v>
      </c>
      <c r="BC449" s="1">
        <f>'BASE METAS)'!BX448</f>
        <v>0</v>
      </c>
      <c r="BD449" s="1">
        <f>'BASE METAS)'!BY448</f>
        <v>0</v>
      </c>
      <c r="BE449" s="1">
        <f>'BASE METAS)'!CG448</f>
        <v>0</v>
      </c>
      <c r="BF449" s="1">
        <f>'BASE METAS)'!CJ448</f>
        <v>0</v>
      </c>
      <c r="BG449" s="1">
        <f>'BASE METAS)'!CK448</f>
        <v>0</v>
      </c>
      <c r="BH449" s="1">
        <f>'BASE METAS)'!CL448</f>
        <v>0</v>
      </c>
      <c r="BI449" s="1">
        <f>'BASE METAS)'!CM448</f>
        <v>0</v>
      </c>
      <c r="BJ449" s="1">
        <f>'BASE METAS)'!CN448</f>
        <v>0</v>
      </c>
      <c r="BK449" s="1">
        <f>'BASE METAS)'!CO448</f>
        <v>0</v>
      </c>
      <c r="BL449" s="1">
        <f>'BASE METAS)'!CP448</f>
        <v>0</v>
      </c>
      <c r="BM449" s="1">
        <f>'BASE METAS)'!CQ448</f>
        <v>0</v>
      </c>
      <c r="BN449" s="1">
        <f>'BASE METAS)'!CR448</f>
        <v>0</v>
      </c>
      <c r="BO449" s="1">
        <f>'BASE METAS)'!CS448</f>
        <v>0</v>
      </c>
      <c r="BP449" s="1">
        <f>'BASE METAS)'!CT448</f>
        <v>0</v>
      </c>
      <c r="BQ449" s="1">
        <f>'BASE METAS)'!CU448</f>
        <v>0</v>
      </c>
      <c r="BR449" s="1">
        <f>'BASE METAS)'!CV448</f>
        <v>0</v>
      </c>
      <c r="BS449" s="1">
        <f>'BASE METAS)'!CW448</f>
        <v>0</v>
      </c>
      <c r="BT449" s="1">
        <f>'BASE METAS)'!CX448</f>
        <v>0</v>
      </c>
      <c r="BU449" s="1">
        <f>'BASE METAS)'!FA448</f>
        <v>0</v>
      </c>
      <c r="BV449" s="1">
        <f>'BASE METAS)'!FB448</f>
        <v>0</v>
      </c>
      <c r="BW449" s="1">
        <f>'BASE METAS)'!FC448</f>
        <v>0</v>
      </c>
      <c r="BX449" s="1">
        <f>'BASE METAS)'!FD448</f>
        <v>0</v>
      </c>
      <c r="BY449" s="1">
        <f>'BASE METAS)'!FE448</f>
        <v>0</v>
      </c>
      <c r="BZ449" s="1">
        <f>'BASE METAS)'!FF448</f>
        <v>0</v>
      </c>
      <c r="CA449" s="1">
        <f>'BASE METAS)'!FG448</f>
        <v>0</v>
      </c>
      <c r="CB449" s="1">
        <f>'BASE METAS)'!FH448</f>
        <v>0</v>
      </c>
      <c r="CC449" s="1">
        <f>'BASE METAS)'!FI448</f>
        <v>0</v>
      </c>
      <c r="CD449" s="1">
        <f>'BASE METAS)'!FJ448</f>
        <v>0</v>
      </c>
      <c r="CE449" s="1">
        <f>'BASE METAS)'!FK448</f>
        <v>0</v>
      </c>
      <c r="CF449" s="1">
        <f>'BASE METAS)'!FL448</f>
        <v>0</v>
      </c>
      <c r="CG449" s="1">
        <f>'BASE METAS)'!FM448</f>
        <v>0</v>
      </c>
    </row>
    <row r="450" spans="1:85" ht="12" customHeight="1" x14ac:dyDescent="0.25">
      <c r="A450" s="1">
        <f>'BASE METAS)'!A449</f>
        <v>0</v>
      </c>
      <c r="B450" s="7146"/>
      <c r="C450" s="7146"/>
      <c r="D450" s="7146"/>
      <c r="E450" s="7146"/>
      <c r="F450" s="7155"/>
      <c r="G450" s="7155"/>
      <c r="H450" s="35" t="str">
        <f>'BASE METAS)'!H449</f>
        <v>FN</v>
      </c>
      <c r="I450" s="35" t="str">
        <f>'BASE METAS)'!I449</f>
        <v>Sf</v>
      </c>
      <c r="J450" s="35" t="str">
        <f>'BASE METAS)'!J449</f>
        <v>PG</v>
      </c>
      <c r="K450" s="35" t="str">
        <f>'BASE METAS)'!K449</f>
        <v>Sp</v>
      </c>
      <c r="L450" s="35" t="str">
        <f>'BASE METAS)'!L449</f>
        <v>PY</v>
      </c>
      <c r="M450" s="35" t="str">
        <f>'BASE METAS)'!M449</f>
        <v>FF</v>
      </c>
      <c r="N450" s="35">
        <f>'BASE METAS)'!N449</f>
        <v>0</v>
      </c>
      <c r="O450" s="35">
        <f>'BASE METAS)'!O449</f>
        <v>0</v>
      </c>
      <c r="P450" s="35" t="str">
        <f>'BASE METAS)'!P449</f>
        <v>FN</v>
      </c>
      <c r="Q450" s="35" t="str">
        <f>'BASE METAS)'!Q449</f>
        <v>Sf</v>
      </c>
      <c r="R450" s="35" t="str">
        <f>'BASE METAS)'!R449</f>
        <v>PG</v>
      </c>
      <c r="S450" s="35" t="str">
        <f>'BASE METAS)'!S449</f>
        <v>Sp</v>
      </c>
      <c r="T450" s="35" t="str">
        <f>'BASE METAS)'!T449</f>
        <v>PY</v>
      </c>
      <c r="U450" s="925">
        <f>'BASE METAS)'!U449</f>
        <v>0</v>
      </c>
      <c r="V450" s="35">
        <f>'BASE METAS)'!V449</f>
        <v>0</v>
      </c>
      <c r="W450" s="7139"/>
      <c r="X450" s="7216"/>
      <c r="Y450" s="1">
        <f>'BASE METAS)'!Y449</f>
        <v>0</v>
      </c>
      <c r="Z450" s="1">
        <f>'BASE METAS)'!Z449</f>
        <v>0</v>
      </c>
      <c r="AA450" s="1">
        <f>'BASE METAS)'!AA449</f>
        <v>0</v>
      </c>
      <c r="AB450" s="1">
        <f>'BASE METAS)'!AB449</f>
        <v>0</v>
      </c>
      <c r="AC450" s="1">
        <f>'BASE METAS)'!AC449</f>
        <v>0</v>
      </c>
      <c r="AD450" s="1">
        <f>'BASE METAS)'!AD449</f>
        <v>0</v>
      </c>
      <c r="AE450" s="1">
        <f>'BASE METAS)'!AE449</f>
        <v>0</v>
      </c>
      <c r="AF450" s="1">
        <f>'BASE METAS)'!AF449</f>
        <v>0</v>
      </c>
      <c r="AG450" s="1">
        <f>'BASE METAS)'!AG449</f>
        <v>0</v>
      </c>
      <c r="AH450" s="1">
        <f>'BASE METAS)'!AH449</f>
        <v>0</v>
      </c>
      <c r="AI450" s="1">
        <f>'BASE METAS)'!AI449</f>
        <v>0</v>
      </c>
      <c r="AJ450" s="1">
        <f>'BASE METAS)'!AJ449</f>
        <v>0</v>
      </c>
      <c r="AK450" s="1">
        <f>'BASE METAS)'!AK449</f>
        <v>0</v>
      </c>
      <c r="AL450" s="934">
        <f>'BASE METAS)'!AL449</f>
        <v>0</v>
      </c>
      <c r="AM450" s="1">
        <f>'BASE METAS)'!AM449</f>
        <v>0</v>
      </c>
      <c r="AN450" s="1">
        <f>'BASE METAS)'!AN449</f>
        <v>0</v>
      </c>
      <c r="AO450" s="1">
        <f>'BASE METAS)'!AU449</f>
        <v>0</v>
      </c>
      <c r="AP450" s="1">
        <f>'BASE METAS)'!AO449</f>
        <v>0</v>
      </c>
      <c r="AQ450" s="1">
        <f>'BASE METAS)'!AP449</f>
        <v>0</v>
      </c>
      <c r="AR450" s="1">
        <f>'BASE METAS)'!AQ449</f>
        <v>0</v>
      </c>
      <c r="AS450" s="1">
        <f>'BASE METAS)'!AR449</f>
        <v>0</v>
      </c>
      <c r="AT450" s="1">
        <f>'BASE METAS)'!AS449</f>
        <v>0</v>
      </c>
      <c r="AU450" s="1479">
        <f>'BASE METAS)'!BO449</f>
        <v>0</v>
      </c>
      <c r="AV450" s="1">
        <f>'BASE METAS)'!BQ449</f>
        <v>0</v>
      </c>
      <c r="AW450" s="1">
        <f>'BASE METAS)'!BR449</f>
        <v>0</v>
      </c>
      <c r="AX450" s="1">
        <f>'BASE METAS)'!BS449</f>
        <v>0</v>
      </c>
      <c r="AY450" s="1">
        <f>'BASE METAS)'!BT449</f>
        <v>0</v>
      </c>
      <c r="AZ450" s="1">
        <f>'BASE METAS)'!BU449</f>
        <v>0</v>
      </c>
      <c r="BA450" s="1">
        <f>'BASE METAS)'!BV449</f>
        <v>0</v>
      </c>
      <c r="BB450" s="1">
        <f>'BASE METAS)'!BW449</f>
        <v>0</v>
      </c>
      <c r="BC450" s="1">
        <f>'BASE METAS)'!BX449</f>
        <v>0</v>
      </c>
      <c r="BD450" s="1">
        <f>'BASE METAS)'!BY449</f>
        <v>0</v>
      </c>
      <c r="BE450" s="1">
        <f>'BASE METAS)'!CG449</f>
        <v>0</v>
      </c>
      <c r="BF450" s="1">
        <f>'BASE METAS)'!CJ449</f>
        <v>0</v>
      </c>
      <c r="BG450" s="1">
        <f>'BASE METAS)'!CK449</f>
        <v>0</v>
      </c>
      <c r="BH450" s="1">
        <f>'BASE METAS)'!CL449</f>
        <v>0</v>
      </c>
      <c r="BI450" s="1">
        <f>'BASE METAS)'!CM449</f>
        <v>0</v>
      </c>
      <c r="BJ450" s="1">
        <f>'BASE METAS)'!CN449</f>
        <v>0</v>
      </c>
      <c r="BK450" s="1">
        <f>'BASE METAS)'!CO449</f>
        <v>0</v>
      </c>
      <c r="BL450" s="1">
        <f>'BASE METAS)'!CP449</f>
        <v>0</v>
      </c>
      <c r="BM450" s="1">
        <f>'BASE METAS)'!CQ449</f>
        <v>0</v>
      </c>
      <c r="BN450" s="1">
        <f>'BASE METAS)'!CR449</f>
        <v>0</v>
      </c>
      <c r="BO450" s="1">
        <f>'BASE METAS)'!CS449</f>
        <v>0</v>
      </c>
      <c r="BP450" s="1">
        <f>'BASE METAS)'!CT449</f>
        <v>0</v>
      </c>
      <c r="BQ450" s="1">
        <f>'BASE METAS)'!CU449</f>
        <v>0</v>
      </c>
      <c r="BR450" s="1">
        <f>'BASE METAS)'!CV449</f>
        <v>0</v>
      </c>
      <c r="BS450" s="1">
        <f>'BASE METAS)'!CW449</f>
        <v>0</v>
      </c>
      <c r="BT450" s="1">
        <f>'BASE METAS)'!CX449</f>
        <v>0</v>
      </c>
      <c r="BU450" s="1">
        <f>'BASE METAS)'!FA449</f>
        <v>0</v>
      </c>
      <c r="BV450" s="1">
        <f>'BASE METAS)'!FB449</f>
        <v>0</v>
      </c>
      <c r="BW450" s="1">
        <f>'BASE METAS)'!FC449</f>
        <v>0</v>
      </c>
      <c r="BX450" s="1">
        <f>'BASE METAS)'!FD449</f>
        <v>0</v>
      </c>
      <c r="BY450" s="1">
        <f>'BASE METAS)'!FE449</f>
        <v>0</v>
      </c>
      <c r="BZ450" s="1">
        <f>'BASE METAS)'!FF449</f>
        <v>0</v>
      </c>
      <c r="CA450" s="1">
        <f>'BASE METAS)'!FG449</f>
        <v>0</v>
      </c>
      <c r="CB450" s="1">
        <f>'BASE METAS)'!FH449</f>
        <v>0</v>
      </c>
      <c r="CC450" s="1">
        <f>'BASE METAS)'!FI449</f>
        <v>0</v>
      </c>
      <c r="CD450" s="1">
        <f>'BASE METAS)'!FJ449</f>
        <v>0</v>
      </c>
      <c r="CE450" s="1">
        <f>'BASE METAS)'!FK449</f>
        <v>0</v>
      </c>
      <c r="CF450" s="1">
        <f>'BASE METAS)'!FL449</f>
        <v>0</v>
      </c>
      <c r="CG450" s="1">
        <f>'BASE METAS)'!FM449</f>
        <v>0</v>
      </c>
    </row>
    <row r="451" spans="1:85" ht="191.25" x14ac:dyDescent="0.25">
      <c r="A451" s="1">
        <f>'BASE METAS)'!A450</f>
        <v>73</v>
      </c>
      <c r="B451" s="7156" t="str">
        <f>'BASE METAS)'!B450</f>
        <v xml:space="preserve">DIRECCIÓN GENERAL DE EDUCACIÓN Y CULTURA </v>
      </c>
      <c r="C451" s="5684">
        <f>'BASE METAS)'!C450</f>
        <v>1700</v>
      </c>
      <c r="D451" s="5684">
        <f>'BASE METAS)'!D450</f>
        <v>1</v>
      </c>
      <c r="E451" s="7102" t="str">
        <f>'BASE METAS)'!E450</f>
        <v>APOYO MUNICIPAL A LA EDUCACIÓN BÁSICA</v>
      </c>
      <c r="F451" s="7225" t="str">
        <f>'BASE METAS)'!F450</f>
        <v>O00</v>
      </c>
      <c r="G451" s="7225" t="str">
        <f>'BASE METAS)'!G450</f>
        <v>141</v>
      </c>
      <c r="H451" s="5706" t="str">
        <f>'BASE METAS)'!H450</f>
        <v>08</v>
      </c>
      <c r="I451" s="5706" t="str">
        <f>'BASE METAS)'!I450</f>
        <v>01</v>
      </c>
      <c r="J451" s="5706" t="str">
        <f>'BASE METAS)'!J450</f>
        <v>01</v>
      </c>
      <c r="K451" s="5706" t="str">
        <f>'BASE METAS)'!K450</f>
        <v>02</v>
      </c>
      <c r="L451" s="5706" t="str">
        <f>'BASE METAS)'!L450</f>
        <v>12</v>
      </c>
      <c r="M451" s="5706" t="str">
        <f>'BASE METAS)'!M450</f>
        <v>101</v>
      </c>
      <c r="N451" s="5697" t="str">
        <f>'BASE METAS)'!N450</f>
        <v>Educación Cultura y Bienestar Social</v>
      </c>
      <c r="O451" s="5706" t="str">
        <f>'BASE METAS)'!O450</f>
        <v>Educación</v>
      </c>
      <c r="P451" s="7106" t="str">
        <f>'BASE METAS)'!P450</f>
        <v>Educación, cultura y deporte</v>
      </c>
      <c r="Q451" s="7106" t="str">
        <f>'BASE METAS)'!Q450</f>
        <v>Prestación de servicios y apoyos educativos</v>
      </c>
      <c r="R451" s="7106" t="str">
        <f>'BASE METAS)'!R450</f>
        <v>Educación para el desarrollo integral</v>
      </c>
      <c r="S451" s="5697" t="str">
        <f>'BASE METAS)'!S450</f>
        <v>Atención a la educación básica y normal</v>
      </c>
      <c r="T451" s="5697" t="str">
        <f>'BASE METAS)'!T450</f>
        <v>Apoyo municipal a la educación básica</v>
      </c>
      <c r="U451" s="7729" t="str">
        <f>'BASE METAS)'!U450</f>
        <v>GESTIONAR EL MANTENIMIENTO PREVENTIVO Y CORRECTIVO DE LAS INSTITUCIONES EDUCATIVAS PÚBLICAS DE EDUCACIÓN BÁSICA EN EL MUNICIPIO; SIENDO DE GRAN IMPORTANCIA RECONOCER LA LABOR DOCENTE MEDIANTE ESTÍMULOS DIVERSOS. PROMOVER QUE GRUPOS DE ALUMNOS DE EDUCACIÓN BÁSICA CONOZCAN EL DESARROLLO Y FUNCIONES DE UN CABILDO Y AYUDANDO EN COADYUVAR PARA LA SEGURIDAD DE LOS ESTUDIANTES DENTRO DE LOS PLANTELES EDUCATIVOS.</v>
      </c>
      <c r="V451" s="5697" t="str">
        <f>'BASE METAS)'!V450</f>
        <v>Tlalnepantla 
Solidario</v>
      </c>
      <c r="W451" s="5694">
        <f>'BASE METAS)'!W450</f>
        <v>10096238.84</v>
      </c>
      <c r="X451" s="7102" t="str">
        <f>'BASE METAS)'!X450</f>
        <v>DEPARTAMENTO DE APOYO A INSTITUCIONES EDUCATIVAS</v>
      </c>
      <c r="Y451" s="695">
        <f>'BASE METAS)'!Y450</f>
        <v>1</v>
      </c>
      <c r="Z451" s="692" t="str">
        <f>'BASE METAS)'!Z450</f>
        <v>GESTIONAR EL MANTENIMIENTO CORRECTIVO Y PREVENTIVO A ESCUELAS PÚBLICAS DE NIVEL BÁSICO</v>
      </c>
      <c r="AA451" s="424" t="str">
        <f>'BASE METAS)'!AA450</f>
        <v>GESTIÓN</v>
      </c>
      <c r="AB451" s="233">
        <f>'BASE METAS)'!AB450</f>
        <v>300</v>
      </c>
      <c r="AC451" s="459">
        <f>'BASE METAS)'!AC450</f>
        <v>90</v>
      </c>
      <c r="AD451" s="631">
        <f>'BASE METAS)'!AD450</f>
        <v>0.3</v>
      </c>
      <c r="AE451" s="459">
        <f>'BASE METAS)'!AE450</f>
        <v>90</v>
      </c>
      <c r="AF451" s="631">
        <f>'BASE METAS)'!AF450</f>
        <v>0.3</v>
      </c>
      <c r="AG451" s="459">
        <f>'BASE METAS)'!AG450</f>
        <v>70</v>
      </c>
      <c r="AH451" s="631">
        <f>'BASE METAS)'!AH450</f>
        <v>0.23333333333333334</v>
      </c>
      <c r="AI451" s="459">
        <f>'BASE METAS)'!AI450</f>
        <v>6</v>
      </c>
      <c r="AJ451" s="556">
        <f>'BASE METAS)'!AJ450</f>
        <v>0.02</v>
      </c>
      <c r="AK451" s="191">
        <f>'BASE METAS)'!AK450</f>
        <v>0.85333333333333328</v>
      </c>
      <c r="AL451" s="1111">
        <f>'BASE METAS)'!AL450</f>
        <v>1</v>
      </c>
      <c r="AM451" s="970" t="str">
        <f>'BASE METAS)'!AM450</f>
        <v>MANTENIMIENTO CORRECTIVO Y PREVENTIVO A ESCUELAS PÚBLICAS DE NIVEL BÁSICO</v>
      </c>
      <c r="AN451" s="970" t="str">
        <f>'BASE METAS)'!AN450</f>
        <v>MIDE EL NUMERO DE MANTENIMIENTOS BRINDADOS, CON RESPECTO A LOS PROGRAMADOS</v>
      </c>
      <c r="AO451" s="970" t="str">
        <f>'BASE METAS)'!AU450</f>
        <v>DESEMPEÑO</v>
      </c>
      <c r="AP451" s="1111" t="str">
        <f>'BASE METAS)'!AO450</f>
        <v>No. DE GESTIONES REALIZADAS</v>
      </c>
      <c r="AQ451" s="970" t="str">
        <f>'BASE METAS)'!AP450</f>
        <v>No. DE GESTIONES PROGRAMADAS</v>
      </c>
      <c r="AR451" s="970">
        <f>'BASE METAS)'!AQ450</f>
        <v>100</v>
      </c>
      <c r="AS451" s="1111" t="str">
        <f>'BASE METAS)'!AR450</f>
        <v>GESTION</v>
      </c>
      <c r="AT451" s="1328" t="str">
        <f>'BASE METAS)'!AS450</f>
        <v>EFICACIA</v>
      </c>
      <c r="AU451" s="1488">
        <f>'BASE METAS)'!BO450</f>
        <v>0</v>
      </c>
      <c r="AV451" s="949">
        <f>'BASE METAS)'!BQ450</f>
        <v>300</v>
      </c>
      <c r="AW451" s="1352">
        <f>'BASE METAS)'!BR450</f>
        <v>0</v>
      </c>
      <c r="AX451" s="1">
        <f>'BASE METAS)'!BS450</f>
        <v>90</v>
      </c>
      <c r="AY451" s="1">
        <f>'BASE METAS)'!BT450</f>
        <v>101</v>
      </c>
      <c r="AZ451" s="1">
        <f>'BASE METAS)'!BU450</f>
        <v>-11</v>
      </c>
      <c r="BA451" s="1">
        <f>'BASE METAS)'!BV450</f>
        <v>1.1222222222222222</v>
      </c>
      <c r="BB451" s="1">
        <f>'BASE METAS)'!BW450</f>
        <v>401</v>
      </c>
      <c r="BC451" s="1">
        <f>'BASE METAS)'!BX450</f>
        <v>-101</v>
      </c>
      <c r="BD451" s="1">
        <f>'BASE METAS)'!BY450</f>
        <v>1.3366666666666667</v>
      </c>
      <c r="BE451" s="1">
        <f>'BASE METAS)'!CG450</f>
        <v>300</v>
      </c>
      <c r="BF451" s="1">
        <f>'BASE METAS)'!CJ450</f>
        <v>0</v>
      </c>
      <c r="BG451" s="1">
        <f>'BASE METAS)'!CK450</f>
        <v>0</v>
      </c>
      <c r="BH451" s="1">
        <f>'BASE METAS)'!CL450</f>
        <v>0</v>
      </c>
      <c r="BI451" s="1">
        <f>'BASE METAS)'!CM450</f>
        <v>30</v>
      </c>
      <c r="BJ451" s="1">
        <f>'BASE METAS)'!CN450</f>
        <v>30</v>
      </c>
      <c r="BK451" s="1">
        <f>'BASE METAS)'!CO450</f>
        <v>30</v>
      </c>
      <c r="BL451" s="1">
        <f>'BASE METAS)'!CP450</f>
        <v>0</v>
      </c>
      <c r="BM451" s="1">
        <f>'BASE METAS)'!CQ450</f>
        <v>0</v>
      </c>
      <c r="BN451" s="1">
        <f>'BASE METAS)'!CR450</f>
        <v>0</v>
      </c>
      <c r="BO451" s="1">
        <f>'BASE METAS)'!CS450</f>
        <v>0</v>
      </c>
      <c r="BP451" s="1">
        <f>'BASE METAS)'!CT450</f>
        <v>0</v>
      </c>
      <c r="BQ451" s="1">
        <f>'BASE METAS)'!CU450</f>
        <v>0</v>
      </c>
      <c r="BR451" s="1">
        <f>'BASE METAS)'!CV450</f>
        <v>0</v>
      </c>
      <c r="BS451" s="1">
        <f>'BASE METAS)'!CW450</f>
        <v>0</v>
      </c>
      <c r="BT451" s="1">
        <f>'BASE METAS)'!CX450</f>
        <v>0</v>
      </c>
      <c r="BU451" s="1">
        <f>'BASE METAS)'!FA450</f>
        <v>300</v>
      </c>
      <c r="BV451" s="1">
        <f>'BASE METAS)'!FB450</f>
        <v>0</v>
      </c>
      <c r="BW451" s="1">
        <f>'BASE METAS)'!FC450</f>
        <v>30</v>
      </c>
      <c r="BX451" s="1">
        <f>'BASE METAS)'!FD450</f>
        <v>57</v>
      </c>
      <c r="BY451" s="1">
        <f>'BASE METAS)'!FE450</f>
        <v>27</v>
      </c>
      <c r="BZ451" s="1">
        <f>'BASE METAS)'!FF450</f>
        <v>1.9</v>
      </c>
      <c r="CA451" s="1">
        <f>'BASE METAS)'!FG450</f>
        <v>357</v>
      </c>
      <c r="CB451" s="1">
        <f>'BASE METAS)'!FH450</f>
        <v>-57</v>
      </c>
      <c r="CC451" s="1">
        <f>'BASE METAS)'!FI450</f>
        <v>1.19</v>
      </c>
      <c r="CD451" s="1">
        <f>'BASE METAS)'!FJ450</f>
        <v>300</v>
      </c>
      <c r="CE451" s="1">
        <f>'BASE METAS)'!FK450</f>
        <v>0</v>
      </c>
      <c r="CF451" s="1">
        <f>'BASE METAS)'!FL450</f>
        <v>30</v>
      </c>
      <c r="CG451" s="1">
        <f>'BASE METAS)'!FM450</f>
        <v>19</v>
      </c>
    </row>
    <row r="452" spans="1:85" ht="89.25" x14ac:dyDescent="0.25">
      <c r="A452" s="1">
        <f>'BASE METAS)'!A451</f>
        <v>0</v>
      </c>
      <c r="B452" s="7156"/>
      <c r="C452" s="5685"/>
      <c r="D452" s="5685"/>
      <c r="E452" s="7145"/>
      <c r="F452" s="7226"/>
      <c r="G452" s="7226"/>
      <c r="H452" s="5707"/>
      <c r="I452" s="5707"/>
      <c r="J452" s="5707"/>
      <c r="K452" s="5707"/>
      <c r="L452" s="5707"/>
      <c r="M452" s="5707"/>
      <c r="N452" s="5698"/>
      <c r="O452" s="5707"/>
      <c r="P452" s="7107"/>
      <c r="Q452" s="7107"/>
      <c r="R452" s="7107"/>
      <c r="S452" s="5698"/>
      <c r="T452" s="5698"/>
      <c r="U452" s="7730"/>
      <c r="V452" s="5698"/>
      <c r="W452" s="5695"/>
      <c r="X452" s="7145"/>
      <c r="Y452" s="690">
        <f>'BASE METAS)'!Y451</f>
        <v>2</v>
      </c>
      <c r="Z452" s="693" t="str">
        <f>'BASE METAS)'!Z451</f>
        <v>REALIZAR EL EVENTO DEL DÍA DEL MAESTRO</v>
      </c>
      <c r="AA452" s="687" t="str">
        <f>'BASE METAS)'!AA451</f>
        <v>EVENTO</v>
      </c>
      <c r="AB452" s="238">
        <f>'BASE METAS)'!AB451</f>
        <v>1</v>
      </c>
      <c r="AC452" s="460">
        <f>'BASE METAS)'!AC451</f>
        <v>0</v>
      </c>
      <c r="AD452" s="544">
        <f>'BASE METAS)'!AD451</f>
        <v>0</v>
      </c>
      <c r="AE452" s="460">
        <f>'BASE METAS)'!AE451</f>
        <v>1</v>
      </c>
      <c r="AF452" s="544">
        <f>'BASE METAS)'!AF451</f>
        <v>1</v>
      </c>
      <c r="AG452" s="460">
        <f>'BASE METAS)'!AG451</f>
        <v>0</v>
      </c>
      <c r="AH452" s="544">
        <f>'BASE METAS)'!AH451</f>
        <v>0</v>
      </c>
      <c r="AI452" s="460">
        <f>'BASE METAS)'!AI451</f>
        <v>0</v>
      </c>
      <c r="AJ452" s="545">
        <f>'BASE METAS)'!AJ451</f>
        <v>0</v>
      </c>
      <c r="AK452" s="191">
        <f>'BASE METAS)'!AK451</f>
        <v>1</v>
      </c>
      <c r="AL452" s="1111">
        <f>'BASE METAS)'!AL451</f>
        <v>2</v>
      </c>
      <c r="AM452" s="970" t="str">
        <f>'BASE METAS)'!AM451</f>
        <v>EVENTO DEL DÍA DEL MAESTRO</v>
      </c>
      <c r="AN452" s="970" t="str">
        <f>'BASE METAS)'!AN451</f>
        <v>MIDE EL NUMERO DE EVENTOS REALIZADOS, CON RESPECTO A LOS PROGRAMADOS</v>
      </c>
      <c r="AO452" s="970" t="str">
        <f>'BASE METAS)'!AU451</f>
        <v>DESEMPEÑO</v>
      </c>
      <c r="AP452" s="970" t="str">
        <f>'BASE METAS)'!AO451</f>
        <v>No. DE EVENTOS REALIZADOS</v>
      </c>
      <c r="AQ452" s="970" t="str">
        <f>'BASE METAS)'!AP451</f>
        <v>No. DE EVENTOS PROGRAMADOS</v>
      </c>
      <c r="AR452" s="970">
        <f>'BASE METAS)'!AQ451</f>
        <v>100</v>
      </c>
      <c r="AS452" s="970" t="str">
        <f>'BASE METAS)'!AR451</f>
        <v>EVENTO</v>
      </c>
      <c r="AT452" s="1020" t="str">
        <f>'BASE METAS)'!AS451</f>
        <v>EFICACIA</v>
      </c>
      <c r="AU452" s="1490">
        <f>'BASE METAS)'!BO451</f>
        <v>0</v>
      </c>
      <c r="AV452" s="949">
        <f>'BASE METAS)'!BQ451</f>
        <v>1</v>
      </c>
      <c r="AW452" s="1352">
        <f>'BASE METAS)'!BR451</f>
        <v>0</v>
      </c>
      <c r="AX452" s="1">
        <f>'BASE METAS)'!BS451</f>
        <v>1</v>
      </c>
      <c r="AY452" s="1">
        <f>'BASE METAS)'!BT451</f>
        <v>1</v>
      </c>
      <c r="AZ452" s="1">
        <f>'BASE METAS)'!BU451</f>
        <v>0</v>
      </c>
      <c r="BA452" s="1">
        <f>'BASE METAS)'!BV451</f>
        <v>1</v>
      </c>
      <c r="BB452" s="1">
        <f>'BASE METAS)'!BW451</f>
        <v>1</v>
      </c>
      <c r="BC452" s="1">
        <f>'BASE METAS)'!BX451</f>
        <v>0</v>
      </c>
      <c r="BD452" s="1">
        <f>'BASE METAS)'!BY451</f>
        <v>1</v>
      </c>
      <c r="BE452" s="1">
        <f>'BASE METAS)'!CG451</f>
        <v>0</v>
      </c>
      <c r="BF452" s="1">
        <f>'BASE METAS)'!CJ451</f>
        <v>0</v>
      </c>
      <c r="BG452" s="1">
        <f>'BASE METAS)'!CK451</f>
        <v>0</v>
      </c>
      <c r="BH452" s="1">
        <f>'BASE METAS)'!CL451</f>
        <v>0</v>
      </c>
      <c r="BI452" s="1">
        <f>'BASE METAS)'!CM451</f>
        <v>0</v>
      </c>
      <c r="BJ452" s="1">
        <f>'BASE METAS)'!CN451</f>
        <v>0</v>
      </c>
      <c r="BK452" s="1">
        <f>'BASE METAS)'!CO451</f>
        <v>0</v>
      </c>
      <c r="BL452" s="1">
        <f>'BASE METAS)'!CP451</f>
        <v>0</v>
      </c>
      <c r="BM452" s="1">
        <f>'BASE METAS)'!CQ451</f>
        <v>0</v>
      </c>
      <c r="BN452" s="1">
        <f>'BASE METAS)'!CR451</f>
        <v>0</v>
      </c>
      <c r="BO452" s="1">
        <f>'BASE METAS)'!CS451</f>
        <v>0</v>
      </c>
      <c r="BP452" s="1">
        <f>'BASE METAS)'!CT451</f>
        <v>0</v>
      </c>
      <c r="BQ452" s="1">
        <f>'BASE METAS)'!CU451</f>
        <v>0</v>
      </c>
      <c r="BR452" s="1">
        <f>'BASE METAS)'!CV451</f>
        <v>0</v>
      </c>
      <c r="BS452" s="1">
        <f>'BASE METAS)'!CW451</f>
        <v>0</v>
      </c>
      <c r="BT452" s="1">
        <f>'BASE METAS)'!CX451</f>
        <v>0</v>
      </c>
      <c r="BU452" s="1">
        <f>'BASE METAS)'!FA451</f>
        <v>1</v>
      </c>
      <c r="BV452" s="1">
        <f>'BASE METAS)'!FB451</f>
        <v>0</v>
      </c>
      <c r="BW452" s="1">
        <f>'BASE METAS)'!FC451</f>
        <v>0</v>
      </c>
      <c r="BX452" s="1">
        <f>'BASE METAS)'!FD451</f>
        <v>0</v>
      </c>
      <c r="BY452" s="1">
        <f>'BASE METAS)'!FE451</f>
        <v>0</v>
      </c>
      <c r="BZ452" s="1">
        <f>'BASE METAS)'!FF451</f>
        <v>0</v>
      </c>
      <c r="CA452" s="1">
        <f>'BASE METAS)'!FG451</f>
        <v>0</v>
      </c>
      <c r="CB452" s="1">
        <f>'BASE METAS)'!FH451</f>
        <v>1</v>
      </c>
      <c r="CC452" s="1">
        <f>'BASE METAS)'!FI451</f>
        <v>0</v>
      </c>
      <c r="CD452" s="1">
        <f>'BASE METAS)'!FJ451</f>
        <v>1</v>
      </c>
      <c r="CE452" s="1">
        <f>'BASE METAS)'!FK451</f>
        <v>0</v>
      </c>
      <c r="CF452" s="1">
        <f>'BASE METAS)'!FL451</f>
        <v>1</v>
      </c>
      <c r="CG452" s="1">
        <f>'BASE METAS)'!FM451</f>
        <v>1</v>
      </c>
    </row>
    <row r="453" spans="1:85" ht="89.25" x14ac:dyDescent="0.25">
      <c r="A453" s="1">
        <f>'BASE METAS)'!A452</f>
        <v>0</v>
      </c>
      <c r="B453" s="7156"/>
      <c r="C453" s="5685"/>
      <c r="D453" s="5685"/>
      <c r="E453" s="7145"/>
      <c r="F453" s="7226"/>
      <c r="G453" s="7226"/>
      <c r="H453" s="5707"/>
      <c r="I453" s="5707"/>
      <c r="J453" s="5707"/>
      <c r="K453" s="5707"/>
      <c r="L453" s="5707"/>
      <c r="M453" s="5707"/>
      <c r="N453" s="5698"/>
      <c r="O453" s="5707"/>
      <c r="P453" s="7107"/>
      <c r="Q453" s="7107"/>
      <c r="R453" s="7107"/>
      <c r="S453" s="5698"/>
      <c r="T453" s="5698"/>
      <c r="U453" s="7730"/>
      <c r="V453" s="5698"/>
      <c r="W453" s="5695"/>
      <c r="X453" s="7145"/>
      <c r="Y453" s="690">
        <f>'BASE METAS)'!Y452</f>
        <v>3</v>
      </c>
      <c r="Z453" s="693" t="str">
        <f>'BASE METAS)'!Z452</f>
        <v>OTORGAR LA PRESEA AL MÉRITO MAGISTERIAL</v>
      </c>
      <c r="AA453" s="687" t="str">
        <f>'BASE METAS)'!AA452</f>
        <v>EVENTO</v>
      </c>
      <c r="AB453" s="238">
        <f>'BASE METAS)'!AB452</f>
        <v>1</v>
      </c>
      <c r="AC453" s="460">
        <f>'BASE METAS)'!AC452</f>
        <v>0</v>
      </c>
      <c r="AD453" s="544">
        <f>'BASE METAS)'!AD452</f>
        <v>0</v>
      </c>
      <c r="AE453" s="460">
        <f>'BASE METAS)'!AE452</f>
        <v>1</v>
      </c>
      <c r="AF453" s="544">
        <f>'BASE METAS)'!AF452</f>
        <v>1</v>
      </c>
      <c r="AG453" s="460">
        <f>'BASE METAS)'!AG452</f>
        <v>0</v>
      </c>
      <c r="AH453" s="544">
        <f>'BASE METAS)'!AH452</f>
        <v>0</v>
      </c>
      <c r="AI453" s="460">
        <f>'BASE METAS)'!AI452</f>
        <v>0</v>
      </c>
      <c r="AJ453" s="545">
        <f>'BASE METAS)'!AJ452</f>
        <v>0</v>
      </c>
      <c r="AK453" s="191">
        <f>'BASE METAS)'!AK452</f>
        <v>1</v>
      </c>
      <c r="AL453" s="1111">
        <f>'BASE METAS)'!AL452</f>
        <v>3</v>
      </c>
      <c r="AM453" s="970" t="str">
        <f>'BASE METAS)'!AM452</f>
        <v>PRESEA AL MÉRITO MAGISTERIAL</v>
      </c>
      <c r="AN453" s="970" t="str">
        <f>'BASE METAS)'!AN452</f>
        <v>MIDE EL NUMERO DE EVENTOS REALIZADOS, CON RESPECTO A LOS PROGRAMADOS</v>
      </c>
      <c r="AO453" s="970" t="str">
        <f>'BASE METAS)'!AU452</f>
        <v>DESEMPEÑO</v>
      </c>
      <c r="AP453" s="970" t="str">
        <f>'BASE METAS)'!AO452</f>
        <v>No. DE EVENTOS REALIZADOS</v>
      </c>
      <c r="AQ453" s="970" t="str">
        <f>'BASE METAS)'!AP452</f>
        <v>No. DE EVENTOS PROGRAMADOS</v>
      </c>
      <c r="AR453" s="970">
        <f>'BASE METAS)'!AQ452</f>
        <v>100</v>
      </c>
      <c r="AS453" s="970" t="str">
        <f>'BASE METAS)'!AR452</f>
        <v>EVENTO</v>
      </c>
      <c r="AT453" s="840" t="str">
        <f>'BASE METAS)'!AS452</f>
        <v>EFICACIA</v>
      </c>
      <c r="AU453" s="1490">
        <f>'BASE METAS)'!BO452</f>
        <v>0</v>
      </c>
      <c r="AV453" s="949">
        <f>'BASE METAS)'!BQ452</f>
        <v>1</v>
      </c>
      <c r="AW453" s="1352">
        <f>'BASE METAS)'!BR452</f>
        <v>0</v>
      </c>
      <c r="AX453" s="1">
        <f>'BASE METAS)'!BS452</f>
        <v>1</v>
      </c>
      <c r="AY453" s="1">
        <f>'BASE METAS)'!BT452</f>
        <v>1</v>
      </c>
      <c r="AZ453" s="1">
        <f>'BASE METAS)'!BU452</f>
        <v>0</v>
      </c>
      <c r="BA453" s="1">
        <f>'BASE METAS)'!BV452</f>
        <v>1</v>
      </c>
      <c r="BB453" s="1">
        <f>'BASE METAS)'!BW452</f>
        <v>1</v>
      </c>
      <c r="BC453" s="1">
        <f>'BASE METAS)'!BX452</f>
        <v>0</v>
      </c>
      <c r="BD453" s="1">
        <f>'BASE METAS)'!BY452</f>
        <v>1</v>
      </c>
      <c r="BE453" s="1">
        <f>'BASE METAS)'!CG452</f>
        <v>0</v>
      </c>
      <c r="BF453" s="1">
        <f>'BASE METAS)'!CJ452</f>
        <v>0</v>
      </c>
      <c r="BG453" s="1">
        <f>'BASE METAS)'!CK452</f>
        <v>0</v>
      </c>
      <c r="BH453" s="1">
        <f>'BASE METAS)'!CL452</f>
        <v>0</v>
      </c>
      <c r="BI453" s="1">
        <f>'BASE METAS)'!CM452</f>
        <v>0</v>
      </c>
      <c r="BJ453" s="1">
        <f>'BASE METAS)'!CN452</f>
        <v>0</v>
      </c>
      <c r="BK453" s="1">
        <f>'BASE METAS)'!CO452</f>
        <v>0</v>
      </c>
      <c r="BL453" s="1">
        <f>'BASE METAS)'!CP452</f>
        <v>0</v>
      </c>
      <c r="BM453" s="1">
        <f>'BASE METAS)'!CQ452</f>
        <v>0</v>
      </c>
      <c r="BN453" s="1">
        <f>'BASE METAS)'!CR452</f>
        <v>0</v>
      </c>
      <c r="BO453" s="1">
        <f>'BASE METAS)'!CS452</f>
        <v>0</v>
      </c>
      <c r="BP453" s="1">
        <f>'BASE METAS)'!CT452</f>
        <v>0</v>
      </c>
      <c r="BQ453" s="1">
        <f>'BASE METAS)'!CU452</f>
        <v>0</v>
      </c>
      <c r="BR453" s="1">
        <f>'BASE METAS)'!CV452</f>
        <v>0</v>
      </c>
      <c r="BS453" s="1">
        <f>'BASE METAS)'!CW452</f>
        <v>0</v>
      </c>
      <c r="BT453" s="1">
        <f>'BASE METAS)'!CX452</f>
        <v>0</v>
      </c>
      <c r="BU453" s="1">
        <f>'BASE METAS)'!FA452</f>
        <v>1</v>
      </c>
      <c r="BV453" s="1">
        <f>'BASE METAS)'!FB452</f>
        <v>0</v>
      </c>
      <c r="BW453" s="1">
        <f>'BASE METAS)'!FC452</f>
        <v>0</v>
      </c>
      <c r="BX453" s="1">
        <f>'BASE METAS)'!FD452</f>
        <v>0</v>
      </c>
      <c r="BY453" s="1">
        <f>'BASE METAS)'!FE452</f>
        <v>0</v>
      </c>
      <c r="BZ453" s="1">
        <f>'BASE METAS)'!FF452</f>
        <v>0</v>
      </c>
      <c r="CA453" s="1">
        <f>'BASE METAS)'!FG452</f>
        <v>0</v>
      </c>
      <c r="CB453" s="1">
        <f>'BASE METAS)'!FH452</f>
        <v>1</v>
      </c>
      <c r="CC453" s="1">
        <f>'BASE METAS)'!FI452</f>
        <v>0</v>
      </c>
      <c r="CD453" s="1">
        <f>'BASE METAS)'!FJ452</f>
        <v>1</v>
      </c>
      <c r="CE453" s="1">
        <f>'BASE METAS)'!FK452</f>
        <v>0</v>
      </c>
      <c r="CF453" s="1">
        <f>'BASE METAS)'!FL452</f>
        <v>1</v>
      </c>
      <c r="CG453" s="1">
        <f>'BASE METAS)'!FM452</f>
        <v>1</v>
      </c>
    </row>
    <row r="454" spans="1:85" ht="127.5" x14ac:dyDescent="0.25">
      <c r="A454" s="1">
        <f>'BASE METAS)'!A453</f>
        <v>0</v>
      </c>
      <c r="B454" s="7156"/>
      <c r="C454" s="5685"/>
      <c r="D454" s="5685"/>
      <c r="E454" s="7145"/>
      <c r="F454" s="7226"/>
      <c r="G454" s="7226"/>
      <c r="H454" s="5707"/>
      <c r="I454" s="5707"/>
      <c r="J454" s="5707"/>
      <c r="K454" s="5707"/>
      <c r="L454" s="5707"/>
      <c r="M454" s="5707"/>
      <c r="N454" s="5698"/>
      <c r="O454" s="5707"/>
      <c r="P454" s="7107"/>
      <c r="Q454" s="7107"/>
      <c r="R454" s="7107"/>
      <c r="S454" s="5698"/>
      <c r="T454" s="5698"/>
      <c r="U454" s="7730"/>
      <c r="V454" s="5698"/>
      <c r="W454" s="5695"/>
      <c r="X454" s="7145"/>
      <c r="Y454" s="690">
        <f>'BASE METAS)'!Y453</f>
        <v>4</v>
      </c>
      <c r="Z454" s="693" t="str">
        <f>'BASE METAS)'!Z453</f>
        <v>REALIZAR EL EVENTO DEL PRESIDENTE HONORARIO POR UN DÍA</v>
      </c>
      <c r="AA454" s="687" t="str">
        <f>'BASE METAS)'!AA453</f>
        <v>EVENTO</v>
      </c>
      <c r="AB454" s="238">
        <f>'BASE METAS)'!AB453</f>
        <v>1</v>
      </c>
      <c r="AC454" s="460">
        <f>'BASE METAS)'!AC453</f>
        <v>0</v>
      </c>
      <c r="AD454" s="544">
        <f>'BASE METAS)'!AD453</f>
        <v>0</v>
      </c>
      <c r="AE454" s="460">
        <f>'BASE METAS)'!AE453</f>
        <v>0</v>
      </c>
      <c r="AF454" s="544">
        <f>'BASE METAS)'!AF453</f>
        <v>0</v>
      </c>
      <c r="AG454" s="460">
        <f>'BASE METAS)'!AG453</f>
        <v>0</v>
      </c>
      <c r="AH454" s="544">
        <f>'BASE METAS)'!AH453</f>
        <v>0</v>
      </c>
      <c r="AI454" s="460">
        <f>'BASE METAS)'!AI453</f>
        <v>1</v>
      </c>
      <c r="AJ454" s="545">
        <f>'BASE METAS)'!AJ453</f>
        <v>1</v>
      </c>
      <c r="AK454" s="191">
        <f>'BASE METAS)'!AK453</f>
        <v>1</v>
      </c>
      <c r="AL454" s="970">
        <f>'BASE METAS)'!AL453</f>
        <v>4</v>
      </c>
      <c r="AM454" s="970" t="str">
        <f>'BASE METAS)'!AM453</f>
        <v>PRESIDENTE HONORARIO POR UN DÍA</v>
      </c>
      <c r="AN454" s="970" t="str">
        <f>'BASE METAS)'!AN453</f>
        <v>MIDE EL NUMERO DE EVENTOS REALIZADOS, CON RESPECTO A LOS PROGRAMADOS</v>
      </c>
      <c r="AO454" s="970" t="str">
        <f>'BASE METAS)'!AU453</f>
        <v>DESEMPEÑO</v>
      </c>
      <c r="AP454" s="970" t="str">
        <f>'BASE METAS)'!AO453</f>
        <v>No. DE EVENTOS REALIZADOS</v>
      </c>
      <c r="AQ454" s="970" t="str">
        <f>'BASE METAS)'!AP453</f>
        <v>No. DE EVENTOS PROGRAMADOS</v>
      </c>
      <c r="AR454" s="970">
        <f>'BASE METAS)'!AQ453</f>
        <v>100</v>
      </c>
      <c r="AS454" s="970" t="str">
        <f>'BASE METAS)'!AR453</f>
        <v>EVENTO</v>
      </c>
      <c r="AT454" s="1018" t="str">
        <f>'BASE METAS)'!AS453</f>
        <v>EFICACIA</v>
      </c>
      <c r="AU454" s="1483">
        <f>'BASE METAS)'!BO453</f>
        <v>0</v>
      </c>
      <c r="AV454" s="987">
        <f>'BASE METAS)'!BQ453</f>
        <v>1</v>
      </c>
      <c r="AW454" s="1352">
        <f>'BASE METAS)'!BR453</f>
        <v>0</v>
      </c>
      <c r="AX454" s="1">
        <f>'BASE METAS)'!BS453</f>
        <v>0</v>
      </c>
      <c r="AY454" s="1">
        <f>'BASE METAS)'!BT453</f>
        <v>0</v>
      </c>
      <c r="AZ454" s="1">
        <f>'BASE METAS)'!BU453</f>
        <v>0</v>
      </c>
      <c r="BA454" s="1" t="e">
        <f>'BASE METAS)'!BV453</f>
        <v>#DIV/0!</v>
      </c>
      <c r="BB454" s="1">
        <f>'BASE METAS)'!BW453</f>
        <v>0</v>
      </c>
      <c r="BC454" s="1">
        <f>'BASE METAS)'!BX453</f>
        <v>1</v>
      </c>
      <c r="BD454" s="1">
        <f>'BASE METAS)'!BY453</f>
        <v>0</v>
      </c>
      <c r="BE454" s="1">
        <f>'BASE METAS)'!CG453</f>
        <v>0</v>
      </c>
      <c r="BF454" s="1">
        <f>'BASE METAS)'!CJ453</f>
        <v>0</v>
      </c>
      <c r="BG454" s="1">
        <f>'BASE METAS)'!CK453</f>
        <v>0</v>
      </c>
      <c r="BH454" s="1">
        <f>'BASE METAS)'!CL453</f>
        <v>0</v>
      </c>
      <c r="BI454" s="1">
        <f>'BASE METAS)'!CM453</f>
        <v>0</v>
      </c>
      <c r="BJ454" s="1">
        <f>'BASE METAS)'!CN453</f>
        <v>0</v>
      </c>
      <c r="BK454" s="1">
        <f>'BASE METAS)'!CO453</f>
        <v>0</v>
      </c>
      <c r="BL454" s="1">
        <f>'BASE METAS)'!CP453</f>
        <v>0</v>
      </c>
      <c r="BM454" s="1">
        <f>'BASE METAS)'!CQ453</f>
        <v>0</v>
      </c>
      <c r="BN454" s="1">
        <f>'BASE METAS)'!CR453</f>
        <v>0</v>
      </c>
      <c r="BO454" s="1">
        <f>'BASE METAS)'!CS453</f>
        <v>0</v>
      </c>
      <c r="BP454" s="1">
        <f>'BASE METAS)'!CT453</f>
        <v>0</v>
      </c>
      <c r="BQ454" s="1">
        <f>'BASE METAS)'!CU453</f>
        <v>0</v>
      </c>
      <c r="BR454" s="1">
        <f>'BASE METAS)'!CV453</f>
        <v>0</v>
      </c>
      <c r="BS454" s="1">
        <f>'BASE METAS)'!CW453</f>
        <v>0</v>
      </c>
      <c r="BT454" s="1">
        <f>'BASE METAS)'!CX453</f>
        <v>0</v>
      </c>
      <c r="BU454" s="1">
        <f>'BASE METAS)'!FA453</f>
        <v>1</v>
      </c>
      <c r="BV454" s="1">
        <f>'BASE METAS)'!FB453</f>
        <v>0</v>
      </c>
      <c r="BW454" s="1">
        <f>'BASE METAS)'!FC453</f>
        <v>0</v>
      </c>
      <c r="BX454" s="1">
        <f>'BASE METAS)'!FD453</f>
        <v>0</v>
      </c>
      <c r="BY454" s="1">
        <f>'BASE METAS)'!FE453</f>
        <v>0</v>
      </c>
      <c r="BZ454" s="1">
        <f>'BASE METAS)'!FF453</f>
        <v>0</v>
      </c>
      <c r="CA454" s="1">
        <f>'BASE METAS)'!FG453</f>
        <v>0</v>
      </c>
      <c r="CB454" s="1">
        <f>'BASE METAS)'!FH453</f>
        <v>1</v>
      </c>
      <c r="CC454" s="1">
        <f>'BASE METAS)'!FI453</f>
        <v>0</v>
      </c>
      <c r="CD454" s="1">
        <f>'BASE METAS)'!FJ453</f>
        <v>1</v>
      </c>
      <c r="CE454" s="1">
        <f>'BASE METAS)'!FK453</f>
        <v>0</v>
      </c>
      <c r="CF454" s="1">
        <f>'BASE METAS)'!FL453</f>
        <v>0</v>
      </c>
      <c r="CG454" s="1">
        <f>'BASE METAS)'!FM453</f>
        <v>0</v>
      </c>
    </row>
    <row r="455" spans="1:85" ht="114.75" x14ac:dyDescent="0.25">
      <c r="A455" s="1">
        <f>'BASE METAS)'!A454</f>
        <v>0</v>
      </c>
      <c r="B455" s="7156"/>
      <c r="C455" s="5685"/>
      <c r="D455" s="5685"/>
      <c r="E455" s="7145"/>
      <c r="F455" s="7226"/>
      <c r="G455" s="7226"/>
      <c r="H455" s="5707"/>
      <c r="I455" s="5707"/>
      <c r="J455" s="5707"/>
      <c r="K455" s="5707"/>
      <c r="L455" s="5707"/>
      <c r="M455" s="5707"/>
      <c r="N455" s="5698"/>
      <c r="O455" s="5707"/>
      <c r="P455" s="7107"/>
      <c r="Q455" s="7107"/>
      <c r="R455" s="7107"/>
      <c r="S455" s="5698"/>
      <c r="T455" s="5698"/>
      <c r="U455" s="7730"/>
      <c r="V455" s="5698"/>
      <c r="W455" s="5695"/>
      <c r="X455" s="7145"/>
      <c r="Y455" s="690">
        <f>'BASE METAS)'!Y454</f>
        <v>5</v>
      </c>
      <c r="Z455" s="693" t="str">
        <f>'BASE METAS)'!Z454</f>
        <v>ORGANIZAR EL EVENTO DE PRESENCIA DE ALUMNOS EN CABILDO</v>
      </c>
      <c r="AA455" s="687" t="str">
        <f>'BASE METAS)'!AA454</f>
        <v>ESCUELA</v>
      </c>
      <c r="AB455" s="238">
        <f>'BASE METAS)'!AB454</f>
        <v>20</v>
      </c>
      <c r="AC455" s="460">
        <f>'BASE METAS)'!AC454</f>
        <v>1</v>
      </c>
      <c r="AD455" s="544">
        <f>'BASE METAS)'!AD454</f>
        <v>0.05</v>
      </c>
      <c r="AE455" s="460">
        <f>'BASE METAS)'!AE454</f>
        <v>8</v>
      </c>
      <c r="AF455" s="544">
        <f>'BASE METAS)'!AF454</f>
        <v>0.4</v>
      </c>
      <c r="AG455" s="460">
        <f>'BASE METAS)'!AG454</f>
        <v>3</v>
      </c>
      <c r="AH455" s="544">
        <f>'BASE METAS)'!AH454</f>
        <v>0.15</v>
      </c>
      <c r="AI455" s="460">
        <f>'BASE METAS)'!AI454</f>
        <v>8</v>
      </c>
      <c r="AJ455" s="545">
        <f>'BASE METAS)'!AJ454</f>
        <v>0.4</v>
      </c>
      <c r="AK455" s="191">
        <f>'BASE METAS)'!AK454</f>
        <v>1</v>
      </c>
      <c r="AL455" s="1111">
        <f>'BASE METAS)'!AL454</f>
        <v>5</v>
      </c>
      <c r="AM455" s="970" t="str">
        <f>'BASE METAS)'!AM454</f>
        <v>PRESENCIA DE ALUMNOS EN CABILDO</v>
      </c>
      <c r="AN455" s="970" t="str">
        <f>'BASE METAS)'!AN454</f>
        <v>MIDE EL NUMERO DE ESCUELAS QUE ASISTEN CON RESPECTO A LAS PROGRAMADAS</v>
      </c>
      <c r="AO455" s="970" t="str">
        <f>'BASE METAS)'!AU454</f>
        <v>DESEMPEÑO</v>
      </c>
      <c r="AP455" s="970" t="str">
        <f>'BASE METAS)'!AO454</f>
        <v>No. DE ESCUELAS INVITADAS</v>
      </c>
      <c r="AQ455" s="970" t="str">
        <f>'BASE METAS)'!AP454</f>
        <v>No. DE ESCUELAS PROGRAMADAS</v>
      </c>
      <c r="AR455" s="970">
        <f>'BASE METAS)'!AQ454</f>
        <v>100</v>
      </c>
      <c r="AS455" s="970" t="str">
        <f>'BASE METAS)'!AR454</f>
        <v>ESCUELA</v>
      </c>
      <c r="AT455" s="840" t="str">
        <f>'BASE METAS)'!AS454</f>
        <v>EFICACIA</v>
      </c>
      <c r="AU455" s="1490">
        <f>'BASE METAS)'!BO454</f>
        <v>0</v>
      </c>
      <c r="AV455" s="987">
        <f>'BASE METAS)'!BQ454</f>
        <v>20</v>
      </c>
      <c r="AW455" s="1352">
        <f>'BASE METAS)'!BR454</f>
        <v>0</v>
      </c>
      <c r="AX455" s="1">
        <f>'BASE METAS)'!BS454</f>
        <v>8</v>
      </c>
      <c r="AY455" s="1">
        <f>'BASE METAS)'!BT454</f>
        <v>0</v>
      </c>
      <c r="AZ455" s="1">
        <f>'BASE METAS)'!BU454</f>
        <v>8</v>
      </c>
      <c r="BA455" s="1">
        <f>'BASE METAS)'!BV454</f>
        <v>0</v>
      </c>
      <c r="BB455" s="1">
        <f>'BASE METAS)'!BW454</f>
        <v>0</v>
      </c>
      <c r="BC455" s="1">
        <f>'BASE METAS)'!BX454</f>
        <v>20</v>
      </c>
      <c r="BD455" s="1">
        <f>'BASE METAS)'!BY454</f>
        <v>0</v>
      </c>
      <c r="BE455" s="1">
        <f>'BASE METAS)'!CG454</f>
        <v>0</v>
      </c>
      <c r="BF455" s="1">
        <f>'BASE METAS)'!CJ454</f>
        <v>0</v>
      </c>
      <c r="BG455" s="1">
        <f>'BASE METAS)'!CK454</f>
        <v>0</v>
      </c>
      <c r="BH455" s="1">
        <f>'BASE METAS)'!CL454</f>
        <v>0</v>
      </c>
      <c r="BI455" s="1">
        <f>'BASE METAS)'!CM454</f>
        <v>0</v>
      </c>
      <c r="BJ455" s="1">
        <f>'BASE METAS)'!CN454</f>
        <v>0</v>
      </c>
      <c r="BK455" s="1">
        <f>'BASE METAS)'!CO454</f>
        <v>1</v>
      </c>
      <c r="BL455" s="1">
        <f>'BASE METAS)'!CP454</f>
        <v>0</v>
      </c>
      <c r="BM455" s="1">
        <f>'BASE METAS)'!CQ454</f>
        <v>0</v>
      </c>
      <c r="BN455" s="1">
        <f>'BASE METAS)'!CR454</f>
        <v>0</v>
      </c>
      <c r="BO455" s="1">
        <f>'BASE METAS)'!CS454</f>
        <v>0</v>
      </c>
      <c r="BP455" s="1">
        <f>'BASE METAS)'!CT454</f>
        <v>0</v>
      </c>
      <c r="BQ455" s="1">
        <f>'BASE METAS)'!CU454</f>
        <v>0</v>
      </c>
      <c r="BR455" s="1">
        <f>'BASE METAS)'!CV454</f>
        <v>0</v>
      </c>
      <c r="BS455" s="1">
        <f>'BASE METAS)'!CW454</f>
        <v>0</v>
      </c>
      <c r="BT455" s="1">
        <f>'BASE METAS)'!CX454</f>
        <v>0</v>
      </c>
      <c r="BU455" s="1">
        <f>'BASE METAS)'!FA454</f>
        <v>20</v>
      </c>
      <c r="BV455" s="1">
        <f>'BASE METAS)'!FB454</f>
        <v>0</v>
      </c>
      <c r="BW455" s="1">
        <f>'BASE METAS)'!FC454</f>
        <v>2</v>
      </c>
      <c r="BX455" s="1">
        <f>'BASE METAS)'!FD454</f>
        <v>0</v>
      </c>
      <c r="BY455" s="1">
        <f>'BASE METAS)'!FE454</f>
        <v>-2</v>
      </c>
      <c r="BZ455" s="1">
        <f>'BASE METAS)'!FF454</f>
        <v>0</v>
      </c>
      <c r="CA455" s="1">
        <f>'BASE METAS)'!FG454</f>
        <v>0</v>
      </c>
      <c r="CB455" s="1">
        <f>'BASE METAS)'!FH454</f>
        <v>20</v>
      </c>
      <c r="CC455" s="1">
        <f>'BASE METAS)'!FI454</f>
        <v>0</v>
      </c>
      <c r="CD455" s="1">
        <f>'BASE METAS)'!FJ454</f>
        <v>20</v>
      </c>
      <c r="CE455" s="1">
        <f>'BASE METAS)'!FK454</f>
        <v>0</v>
      </c>
      <c r="CF455" s="1">
        <f>'BASE METAS)'!FL454</f>
        <v>0</v>
      </c>
      <c r="CG455" s="1">
        <f>'BASE METAS)'!FM454</f>
        <v>0</v>
      </c>
    </row>
    <row r="456" spans="1:85" ht="293.25" x14ac:dyDescent="0.25">
      <c r="A456" s="1">
        <f>'BASE METAS)'!A455</f>
        <v>0</v>
      </c>
      <c r="B456" s="7156"/>
      <c r="C456" s="5685"/>
      <c r="D456" s="5685"/>
      <c r="E456" s="7145"/>
      <c r="F456" s="7226"/>
      <c r="G456" s="7226"/>
      <c r="H456" s="5707"/>
      <c r="I456" s="5707"/>
      <c r="J456" s="5707"/>
      <c r="K456" s="5707"/>
      <c r="L456" s="5707"/>
      <c r="M456" s="5707"/>
      <c r="N456" s="5698"/>
      <c r="O456" s="5707"/>
      <c r="P456" s="7107"/>
      <c r="Q456" s="7107"/>
      <c r="R456" s="7107"/>
      <c r="S456" s="5698"/>
      <c r="T456" s="5698"/>
      <c r="U456" s="7730"/>
      <c r="V456" s="5698"/>
      <c r="W456" s="5695"/>
      <c r="X456" s="7145"/>
      <c r="Y456" s="698">
        <f>'BASE METAS)'!Y455</f>
        <v>6</v>
      </c>
      <c r="Z456" s="699" t="str">
        <f>'BASE METAS)'!Z455</f>
        <v xml:space="preserve">LLEVAR ACABO EL PROGRAMA DE APOYO A SOCIEDADES DE PADRES DE FAMILIA PARA EL ASEO DE JARDINES DE NIÑOS, ESCUELAS PRIMARIAS Y SECUNDARIAS </v>
      </c>
      <c r="AA456" s="688" t="str">
        <f>'BASE METAS)'!AA455</f>
        <v>ESCUELA</v>
      </c>
      <c r="AB456" s="697">
        <f>'BASE METAS)'!AB455</f>
        <v>180</v>
      </c>
      <c r="AC456" s="414">
        <f>'BASE METAS)'!AC455</f>
        <v>180</v>
      </c>
      <c r="AD456" s="415">
        <f>'BASE METAS)'!AD455</f>
        <v>1</v>
      </c>
      <c r="AE456" s="414">
        <f>'BASE METAS)'!AE455</f>
        <v>180</v>
      </c>
      <c r="AF456" s="415">
        <f>'BASE METAS)'!AF455</f>
        <v>1</v>
      </c>
      <c r="AG456" s="414">
        <f>'BASE METAS)'!AG455</f>
        <v>180</v>
      </c>
      <c r="AH456" s="415">
        <f>'BASE METAS)'!AH455</f>
        <v>1</v>
      </c>
      <c r="AI456" s="414">
        <f>'BASE METAS)'!AI455</f>
        <v>180</v>
      </c>
      <c r="AJ456" s="416">
        <f>'BASE METAS)'!AJ455</f>
        <v>1</v>
      </c>
      <c r="AK456" s="212">
        <f>'BASE METAS)'!AK455</f>
        <v>1</v>
      </c>
      <c r="AL456" s="1110">
        <f>'BASE METAS)'!AL455</f>
        <v>6</v>
      </c>
      <c r="AM456" s="995" t="str">
        <f>'BASE METAS)'!AM455</f>
        <v>PROGRAMA DE APOYO A SOCIEDADES DE PADRES DE FAMILIA PARA EL ASEO DE JARDINES DE NIÑOS, PRIMARIAS Y SECUNDARIAS</v>
      </c>
      <c r="AN456" s="995" t="str">
        <f>'BASE METAS)'!AN455</f>
        <v>MIDE EL NUMERO DE ESCUELAS APOYADAS, CON RESPECTO A LAS PROGRAMADAS</v>
      </c>
      <c r="AO456" s="970" t="str">
        <f>'BASE METAS)'!AU455</f>
        <v>DESEMPEÑO</v>
      </c>
      <c r="AP456" s="995" t="str">
        <f>'BASE METAS)'!AO455</f>
        <v>No. DE ESCUELAS APOYADAS</v>
      </c>
      <c r="AQ456" s="995" t="str">
        <f>'BASE METAS)'!AP455</f>
        <v>No. DE ESCUELAS PROGRAMADAS</v>
      </c>
      <c r="AR456" s="995">
        <f>'BASE METAS)'!AQ455</f>
        <v>100</v>
      </c>
      <c r="AS456" s="995" t="str">
        <f>'BASE METAS)'!AR455</f>
        <v>ESCUELA</v>
      </c>
      <c r="AT456" s="1113" t="str">
        <f>'BASE METAS)'!AS455</f>
        <v>CALIDAD</v>
      </c>
      <c r="AU456" s="1490">
        <f>'BASE METAS)'!BO455</f>
        <v>0</v>
      </c>
      <c r="AV456" s="942">
        <f>'BASE METAS)'!BQ455</f>
        <v>180</v>
      </c>
      <c r="AW456" s="1352">
        <f>'BASE METAS)'!BR455</f>
        <v>0</v>
      </c>
      <c r="AX456" s="1">
        <f>'BASE METAS)'!BS455</f>
        <v>180</v>
      </c>
      <c r="AY456" s="1">
        <f>'BASE METAS)'!BT455</f>
        <v>180</v>
      </c>
      <c r="AZ456" s="1">
        <f>'BASE METAS)'!BU455</f>
        <v>0</v>
      </c>
      <c r="BA456" s="1">
        <f>'BASE METAS)'!BV455</f>
        <v>1</v>
      </c>
      <c r="BB456" s="1">
        <f>'BASE METAS)'!BW455</f>
        <v>180</v>
      </c>
      <c r="BC456" s="1">
        <f>'BASE METAS)'!BX455</f>
        <v>0</v>
      </c>
      <c r="BD456" s="1">
        <f>'BASE METAS)'!BY455</f>
        <v>1</v>
      </c>
      <c r="BE456" s="1">
        <f>'BASE METAS)'!CG455</f>
        <v>180</v>
      </c>
      <c r="BF456" s="1">
        <f>'BASE METAS)'!CJ455</f>
        <v>0</v>
      </c>
      <c r="BG456" s="1">
        <f>'BASE METAS)'!CK455</f>
        <v>0</v>
      </c>
      <c r="BH456" s="1">
        <f>'BASE METAS)'!CL455</f>
        <v>0</v>
      </c>
      <c r="BI456" s="1">
        <f>'BASE METAS)'!CM455</f>
        <v>180</v>
      </c>
      <c r="BJ456" s="1">
        <f>'BASE METAS)'!CN455</f>
        <v>180</v>
      </c>
      <c r="BK456" s="1">
        <f>'BASE METAS)'!CO455</f>
        <v>180</v>
      </c>
      <c r="BL456" s="1">
        <f>'BASE METAS)'!CP455</f>
        <v>0</v>
      </c>
      <c r="BM456" s="1">
        <f>'BASE METAS)'!CQ455</f>
        <v>0</v>
      </c>
      <c r="BN456" s="1">
        <f>'BASE METAS)'!CR455</f>
        <v>0</v>
      </c>
      <c r="BO456" s="1">
        <f>'BASE METAS)'!CS455</f>
        <v>0</v>
      </c>
      <c r="BP456" s="1">
        <f>'BASE METAS)'!CT455</f>
        <v>0</v>
      </c>
      <c r="BQ456" s="1">
        <f>'BASE METAS)'!CU455</f>
        <v>0</v>
      </c>
      <c r="BR456" s="1">
        <f>'BASE METAS)'!CV455</f>
        <v>0</v>
      </c>
      <c r="BS456" s="1">
        <f>'BASE METAS)'!CW455</f>
        <v>0</v>
      </c>
      <c r="BT456" s="1">
        <f>'BASE METAS)'!CX455</f>
        <v>0</v>
      </c>
      <c r="BU456" s="1">
        <f>'BASE METAS)'!FA455</f>
        <v>180</v>
      </c>
      <c r="BV456" s="1">
        <f>'BASE METAS)'!FB455</f>
        <v>0</v>
      </c>
      <c r="BW456" s="1">
        <f>'BASE METAS)'!FC455</f>
        <v>180</v>
      </c>
      <c r="BX456" s="1">
        <f>'BASE METAS)'!FD455</f>
        <v>180</v>
      </c>
      <c r="BY456" s="1">
        <f>'BASE METAS)'!FE455</f>
        <v>0</v>
      </c>
      <c r="BZ456" s="1">
        <f>'BASE METAS)'!FF455</f>
        <v>1</v>
      </c>
      <c r="CA456" s="1">
        <f>'BASE METAS)'!FG455</f>
        <v>180</v>
      </c>
      <c r="CB456" s="1">
        <f>'BASE METAS)'!FH455</f>
        <v>0</v>
      </c>
      <c r="CC456" s="1">
        <f>'BASE METAS)'!FI455</f>
        <v>1</v>
      </c>
      <c r="CD456" s="1">
        <f>'BASE METAS)'!FJ455</f>
        <v>180</v>
      </c>
      <c r="CE456" s="1">
        <f>'BASE METAS)'!FK455</f>
        <v>0</v>
      </c>
      <c r="CF456" s="1">
        <f>'BASE METAS)'!FL455</f>
        <v>180</v>
      </c>
      <c r="CG456" s="1">
        <f>'BASE METAS)'!FM455</f>
        <v>180</v>
      </c>
    </row>
    <row r="457" spans="1:85" ht="114.75" x14ac:dyDescent="0.25">
      <c r="A457" s="1">
        <f>'BASE METAS)'!A456</f>
        <v>0</v>
      </c>
      <c r="B457" s="7156"/>
      <c r="C457" s="5685"/>
      <c r="D457" s="5685"/>
      <c r="E457" s="7145"/>
      <c r="F457" s="7226"/>
      <c r="G457" s="7226"/>
      <c r="H457" s="5707"/>
      <c r="I457" s="5707"/>
      <c r="J457" s="5707"/>
      <c r="K457" s="5707"/>
      <c r="L457" s="5707"/>
      <c r="M457" s="5707"/>
      <c r="N457" s="5698"/>
      <c r="O457" s="5707"/>
      <c r="P457" s="7107"/>
      <c r="Q457" s="7107"/>
      <c r="R457" s="7107"/>
      <c r="S457" s="5698"/>
      <c r="T457" s="5698"/>
      <c r="U457" s="7730"/>
      <c r="V457" s="5698"/>
      <c r="W457" s="5695"/>
      <c r="X457" s="7145"/>
      <c r="Y457" s="690">
        <f>'BASE METAS)'!Y456</f>
        <v>7</v>
      </c>
      <c r="Z457" s="693" t="str">
        <f>'BASE METAS)'!Z456</f>
        <v>BRINDAR APOYO ECONÓMICO A ESCUELAS DE TIEMPO COMPLETO</v>
      </c>
      <c r="AA457" s="687" t="str">
        <f>'BASE METAS)'!AA456</f>
        <v>APOYO</v>
      </c>
      <c r="AB457" s="238">
        <f>'BASE METAS)'!AB456</f>
        <v>40</v>
      </c>
      <c r="AC457" s="460">
        <f>'BASE METAS)'!AC456</f>
        <v>0</v>
      </c>
      <c r="AD457" s="544">
        <f>'BASE METAS)'!AD456</f>
        <v>0</v>
      </c>
      <c r="AE457" s="460">
        <f>'BASE METAS)'!AE456</f>
        <v>40</v>
      </c>
      <c r="AF457" s="544">
        <f>'BASE METAS)'!AF456</f>
        <v>1</v>
      </c>
      <c r="AG457" s="460">
        <f>'BASE METAS)'!AG456</f>
        <v>0</v>
      </c>
      <c r="AH457" s="544">
        <f>'BASE METAS)'!AH456</f>
        <v>0</v>
      </c>
      <c r="AI457" s="460">
        <f>'BASE METAS)'!AI456</f>
        <v>1</v>
      </c>
      <c r="AJ457" s="545">
        <f>'BASE METAS)'!AJ456</f>
        <v>2.5000000000000001E-2</v>
      </c>
      <c r="AK457" s="946">
        <f>'BASE METAS)'!AK456</f>
        <v>1.0249999999999999</v>
      </c>
      <c r="AL457" s="1111">
        <f>'BASE METAS)'!AL456</f>
        <v>7</v>
      </c>
      <c r="AM457" s="970" t="str">
        <f>'BASE METAS)'!AM456</f>
        <v>APOYO ECONÓMICO A ESCUELAS DE TIEMPO COMPLETO</v>
      </c>
      <c r="AN457" s="970" t="str">
        <f>'BASE METAS)'!AN456</f>
        <v>MIDE EL PORCENTAJE DE ESCUELAS APOYADAS, CON RESPECTO A LAS PROGRAMADAS</v>
      </c>
      <c r="AO457" s="970" t="str">
        <f>'BASE METAS)'!AU456</f>
        <v>DESEMPEÑO</v>
      </c>
      <c r="AP457" s="1111" t="str">
        <f>'BASE METAS)'!AO456</f>
        <v>No. DE ESCUELAS APOYADAS</v>
      </c>
      <c r="AQ457" s="970" t="str">
        <f>'BASE METAS)'!AP456</f>
        <v>No. DE ESCUELAS PROGRAMADAS</v>
      </c>
      <c r="AR457" s="970">
        <f>'BASE METAS)'!AQ456</f>
        <v>100</v>
      </c>
      <c r="AS457" s="1111" t="str">
        <f>'BASE METAS)'!AR456</f>
        <v>APOYO</v>
      </c>
      <c r="AT457" s="1328" t="str">
        <f>'BASE METAS)'!AS456</f>
        <v>CALIDADS</v>
      </c>
      <c r="AU457" s="1488">
        <f>'BASE METAS)'!BO456</f>
        <v>0</v>
      </c>
      <c r="AV457" s="1114">
        <f>'BASE METAS)'!BQ456</f>
        <v>40</v>
      </c>
      <c r="AW457" s="1352">
        <f>'BASE METAS)'!BR456</f>
        <v>0</v>
      </c>
      <c r="AX457" s="1352">
        <f>'BASE METAS)'!BS456</f>
        <v>40</v>
      </c>
      <c r="AY457" s="1">
        <f>'BASE METAS)'!BT456</f>
        <v>38</v>
      </c>
      <c r="AZ457" s="1">
        <f>'BASE METAS)'!BU456</f>
        <v>2</v>
      </c>
      <c r="BA457" s="1">
        <f>'BASE METAS)'!BV456</f>
        <v>0.95</v>
      </c>
      <c r="BB457" s="1">
        <f>'BASE METAS)'!BW456</f>
        <v>38</v>
      </c>
      <c r="BC457" s="1">
        <f>'BASE METAS)'!BX456</f>
        <v>2</v>
      </c>
      <c r="BD457" s="1">
        <f>'BASE METAS)'!BY456</f>
        <v>0.95</v>
      </c>
      <c r="BE457" s="1">
        <f>'BASE METAS)'!CG456</f>
        <v>0</v>
      </c>
      <c r="BF457" s="1">
        <f>'BASE METAS)'!CJ456</f>
        <v>0</v>
      </c>
      <c r="BG457" s="1">
        <f>'BASE METAS)'!CK456</f>
        <v>0</v>
      </c>
      <c r="BH457" s="1">
        <f>'BASE METAS)'!CL456</f>
        <v>0</v>
      </c>
      <c r="BI457" s="1">
        <f>'BASE METAS)'!CM456</f>
        <v>0</v>
      </c>
      <c r="BJ457" s="1">
        <f>'BASE METAS)'!CN456</f>
        <v>0</v>
      </c>
      <c r="BK457" s="1">
        <f>'BASE METAS)'!CO456</f>
        <v>0</v>
      </c>
      <c r="BL457" s="1">
        <f>'BASE METAS)'!CP456</f>
        <v>0</v>
      </c>
      <c r="BM457" s="1">
        <f>'BASE METAS)'!CQ456</f>
        <v>0</v>
      </c>
      <c r="BN457" s="1">
        <f>'BASE METAS)'!CR456</f>
        <v>0</v>
      </c>
      <c r="BO457" s="1">
        <f>'BASE METAS)'!CS456</f>
        <v>0</v>
      </c>
      <c r="BP457" s="1">
        <f>'BASE METAS)'!CT456</f>
        <v>0</v>
      </c>
      <c r="BQ457" s="1">
        <f>'BASE METAS)'!CU456</f>
        <v>0</v>
      </c>
      <c r="BR457" s="1">
        <f>'BASE METAS)'!CV456</f>
        <v>0</v>
      </c>
      <c r="BS457" s="1">
        <f>'BASE METAS)'!CW456</f>
        <v>0</v>
      </c>
      <c r="BT457" s="1">
        <f>'BASE METAS)'!CX456</f>
        <v>0</v>
      </c>
      <c r="BU457" s="1">
        <f>'BASE METAS)'!FA456</f>
        <v>40</v>
      </c>
      <c r="BV457" s="1">
        <f>'BASE METAS)'!FB456</f>
        <v>0</v>
      </c>
      <c r="BW457" s="1">
        <f>'BASE METAS)'!FC456</f>
        <v>32</v>
      </c>
      <c r="BX457" s="1">
        <f>'BASE METAS)'!FD456</f>
        <v>38</v>
      </c>
      <c r="BY457" s="1">
        <f>'BASE METAS)'!FE456</f>
        <v>6</v>
      </c>
      <c r="BZ457" s="1">
        <f>'BASE METAS)'!FF456</f>
        <v>0</v>
      </c>
      <c r="CA457" s="1">
        <f>'BASE METAS)'!FG456</f>
        <v>38</v>
      </c>
      <c r="CB457" s="1">
        <f>'BASE METAS)'!FH456</f>
        <v>2</v>
      </c>
      <c r="CC457" s="1">
        <f>'BASE METAS)'!FI456</f>
        <v>0.95</v>
      </c>
      <c r="CD457" s="1">
        <f>'BASE METAS)'!FJ456</f>
        <v>40</v>
      </c>
      <c r="CE457" s="1">
        <f>'BASE METAS)'!FK456</f>
        <v>0</v>
      </c>
      <c r="CF457" s="1">
        <f>'BASE METAS)'!FL456</f>
        <v>0</v>
      </c>
      <c r="CG457" s="1">
        <f>'BASE METAS)'!FM456</f>
        <v>0</v>
      </c>
    </row>
    <row r="458" spans="1:85" ht="89.25" x14ac:dyDescent="0.25">
      <c r="A458" s="1">
        <f>'BASE METAS)'!A457</f>
        <v>0</v>
      </c>
      <c r="B458" s="7156"/>
      <c r="C458" s="5685"/>
      <c r="D458" s="5685"/>
      <c r="E458" s="7145"/>
      <c r="F458" s="7226"/>
      <c r="G458" s="7226"/>
      <c r="H458" s="5707"/>
      <c r="I458" s="5707"/>
      <c r="J458" s="5707"/>
      <c r="K458" s="5707"/>
      <c r="L458" s="5707"/>
      <c r="M458" s="5707"/>
      <c r="N458" s="5698"/>
      <c r="O458" s="5707"/>
      <c r="P458" s="7107"/>
      <c r="Q458" s="7107"/>
      <c r="R458" s="7107"/>
      <c r="S458" s="5698"/>
      <c r="T458" s="5698"/>
      <c r="U458" s="7730"/>
      <c r="V458" s="5698"/>
      <c r="W458" s="5695"/>
      <c r="X458" s="7145"/>
      <c r="Y458" s="214">
        <f>'BASE METAS)'!Y457</f>
        <v>8</v>
      </c>
      <c r="Z458" s="215" t="str">
        <f>'BASE METAS)'!Z457</f>
        <v>COORDINAR EL DESFILE CÍVICO DE SEPTIEMBRE</v>
      </c>
      <c r="AA458" s="223" t="str">
        <f>'BASE METAS)'!AA457</f>
        <v>DESFILE</v>
      </c>
      <c r="AB458" s="460">
        <f>'BASE METAS)'!AB457</f>
        <v>1</v>
      </c>
      <c r="AC458" s="460">
        <f>'BASE METAS)'!AC457</f>
        <v>0</v>
      </c>
      <c r="AD458" s="544">
        <f>'BASE METAS)'!AD457</f>
        <v>0</v>
      </c>
      <c r="AE458" s="460">
        <f>'BASE METAS)'!AE457</f>
        <v>0</v>
      </c>
      <c r="AF458" s="544">
        <f>'BASE METAS)'!AF457</f>
        <v>0</v>
      </c>
      <c r="AG458" s="460">
        <f>'BASE METAS)'!AG457</f>
        <v>1</v>
      </c>
      <c r="AH458" s="544">
        <f>'BASE METAS)'!AH457</f>
        <v>1</v>
      </c>
      <c r="AI458" s="460">
        <f>'BASE METAS)'!AI457</f>
        <v>0</v>
      </c>
      <c r="AJ458" s="545">
        <f>'BASE METAS)'!AJ457</f>
        <v>0</v>
      </c>
      <c r="AK458" s="946">
        <f>'BASE METAS)'!AK457</f>
        <v>1</v>
      </c>
      <c r="AL458" s="1111">
        <f>'BASE METAS)'!AL457</f>
        <v>8</v>
      </c>
      <c r="AM458" s="970" t="str">
        <f>'BASE METAS)'!AM457</f>
        <v>DESFILE CÍVICO DE SEPTIEMBRE</v>
      </c>
      <c r="AN458" s="970" t="str">
        <f>'BASE METAS)'!AN457</f>
        <v>MIDE EL NÚMERO DE EVENTOS REALIZADOS, CON RESPECTO A LOS PROGRAMADOS</v>
      </c>
      <c r="AO458" s="970" t="str">
        <f>'BASE METAS)'!AU457</f>
        <v>DESEMPEÑO</v>
      </c>
      <c r="AP458" s="970" t="str">
        <f>'BASE METAS)'!AO457</f>
        <v>No. DE EVENTOS REALIZADOS</v>
      </c>
      <c r="AQ458" s="970" t="str">
        <f>'BASE METAS)'!AP457</f>
        <v>No. DE EVENTOS PROGRAMADOS</v>
      </c>
      <c r="AR458" s="970">
        <f>'BASE METAS)'!AQ457</f>
        <v>100</v>
      </c>
      <c r="AS458" s="970" t="str">
        <f>'BASE METAS)'!AR457</f>
        <v>DESFILE</v>
      </c>
      <c r="AT458" s="840" t="str">
        <f>'BASE METAS)'!AS457</f>
        <v>EFICACIA</v>
      </c>
      <c r="AU458" s="1490">
        <f>'BASE METAS)'!BO457</f>
        <v>0</v>
      </c>
      <c r="AV458" s="1114">
        <f>'BASE METAS)'!BQ457</f>
        <v>1</v>
      </c>
      <c r="AW458" s="1352">
        <f>'BASE METAS)'!BR457</f>
        <v>0</v>
      </c>
      <c r="AX458" s="1352">
        <f>'BASE METAS)'!BS457</f>
        <v>0</v>
      </c>
      <c r="AY458" s="1">
        <f>'BASE METAS)'!BT457</f>
        <v>0</v>
      </c>
      <c r="AZ458" s="1">
        <f>'BASE METAS)'!BU457</f>
        <v>0</v>
      </c>
      <c r="BA458" s="1" t="e">
        <f>'BASE METAS)'!BV457</f>
        <v>#DIV/0!</v>
      </c>
      <c r="BB458" s="1">
        <f>'BASE METAS)'!BW457</f>
        <v>0</v>
      </c>
      <c r="BC458" s="1">
        <f>'BASE METAS)'!BX457</f>
        <v>1</v>
      </c>
      <c r="BD458" s="1">
        <f>'BASE METAS)'!BY457</f>
        <v>0</v>
      </c>
      <c r="BE458" s="1">
        <f>'BASE METAS)'!CG457</f>
        <v>0</v>
      </c>
      <c r="BF458" s="1">
        <f>'BASE METAS)'!CJ457</f>
        <v>0</v>
      </c>
      <c r="BG458" s="1">
        <f>'BASE METAS)'!CK457</f>
        <v>0</v>
      </c>
      <c r="BH458" s="1">
        <f>'BASE METAS)'!CL457</f>
        <v>0</v>
      </c>
      <c r="BI458" s="1">
        <f>'BASE METAS)'!CM457</f>
        <v>0</v>
      </c>
      <c r="BJ458" s="1">
        <f>'BASE METAS)'!CN457</f>
        <v>0</v>
      </c>
      <c r="BK458" s="1">
        <f>'BASE METAS)'!CO457</f>
        <v>0</v>
      </c>
      <c r="BL458" s="1">
        <f>'BASE METAS)'!CP457</f>
        <v>0</v>
      </c>
      <c r="BM458" s="1">
        <f>'BASE METAS)'!CQ457</f>
        <v>0</v>
      </c>
      <c r="BN458" s="1">
        <f>'BASE METAS)'!CR457</f>
        <v>0</v>
      </c>
      <c r="BO458" s="1">
        <f>'BASE METAS)'!CS457</f>
        <v>0</v>
      </c>
      <c r="BP458" s="1">
        <f>'BASE METAS)'!CT457</f>
        <v>0</v>
      </c>
      <c r="BQ458" s="1">
        <f>'BASE METAS)'!CU457</f>
        <v>0</v>
      </c>
      <c r="BR458" s="1">
        <f>'BASE METAS)'!CV457</f>
        <v>0</v>
      </c>
      <c r="BS458" s="1">
        <f>'BASE METAS)'!CW457</f>
        <v>0</v>
      </c>
      <c r="BT458" s="1">
        <f>'BASE METAS)'!CX457</f>
        <v>0</v>
      </c>
      <c r="BU458" s="1">
        <f>'BASE METAS)'!FA457</f>
        <v>1</v>
      </c>
      <c r="BV458" s="1">
        <f>'BASE METAS)'!FB457</f>
        <v>0</v>
      </c>
      <c r="BW458" s="1">
        <f>'BASE METAS)'!FC457</f>
        <v>0</v>
      </c>
      <c r="BX458" s="1">
        <f>'BASE METAS)'!FD457</f>
        <v>0</v>
      </c>
      <c r="BY458" s="1">
        <f>'BASE METAS)'!FE457</f>
        <v>0</v>
      </c>
      <c r="BZ458" s="1">
        <f>'BASE METAS)'!FF457</f>
        <v>0</v>
      </c>
      <c r="CA458" s="1">
        <f>'BASE METAS)'!FG457</f>
        <v>0</v>
      </c>
      <c r="CB458" s="1">
        <f>'BASE METAS)'!FH457</f>
        <v>1</v>
      </c>
      <c r="CC458" s="1">
        <f>'BASE METAS)'!FI457</f>
        <v>0</v>
      </c>
      <c r="CD458" s="1">
        <f>'BASE METAS)'!FJ457</f>
        <v>1</v>
      </c>
      <c r="CE458" s="1">
        <f>'BASE METAS)'!FK457</f>
        <v>0</v>
      </c>
      <c r="CF458" s="1">
        <f>'BASE METAS)'!FL457</f>
        <v>0</v>
      </c>
      <c r="CG458" s="1">
        <f>'BASE METAS)'!FM457</f>
        <v>0</v>
      </c>
    </row>
    <row r="459" spans="1:85" ht="267.75" x14ac:dyDescent="0.25">
      <c r="A459" s="1">
        <f>'BASE METAS)'!A458</f>
        <v>0</v>
      </c>
      <c r="B459" s="7156"/>
      <c r="C459" s="5685"/>
      <c r="D459" s="5685"/>
      <c r="E459" s="7145"/>
      <c r="F459" s="7226"/>
      <c r="G459" s="7226"/>
      <c r="H459" s="5707"/>
      <c r="I459" s="5707"/>
      <c r="J459" s="5707"/>
      <c r="K459" s="5707"/>
      <c r="L459" s="5707"/>
      <c r="M459" s="5707"/>
      <c r="N459" s="5698"/>
      <c r="O459" s="5707"/>
      <c r="P459" s="7107"/>
      <c r="Q459" s="7107"/>
      <c r="R459" s="7107"/>
      <c r="S459" s="5698"/>
      <c r="T459" s="5698"/>
      <c r="U459" s="7730"/>
      <c r="V459" s="5698"/>
      <c r="W459" s="5695"/>
      <c r="X459" s="7145"/>
      <c r="Y459" s="214">
        <f>'BASE METAS)'!Y458</f>
        <v>9</v>
      </c>
      <c r="Z459" s="215" t="str">
        <f>'BASE METAS)'!Z458</f>
        <v>IMPLEMENTAR ESTÍMULOS Y RECONOCIMIENTOS A ESCUELAS, PROFESORES Y ALUMNOS POR DESEMPEÑO SOBRESALIENTE EN LA TAREA EDUCATIVA</v>
      </c>
      <c r="AA459" s="223" t="str">
        <f>'BASE METAS)'!AA458</f>
        <v>APOYO</v>
      </c>
      <c r="AB459" s="460">
        <f>'BASE METAS)'!AB458</f>
        <v>6</v>
      </c>
      <c r="AC459" s="460">
        <f>'BASE METAS)'!AC458</f>
        <v>0</v>
      </c>
      <c r="AD459" s="544">
        <f>'BASE METAS)'!AD458</f>
        <v>0</v>
      </c>
      <c r="AE459" s="460">
        <f>'BASE METAS)'!AE458</f>
        <v>0</v>
      </c>
      <c r="AF459" s="544">
        <f>'BASE METAS)'!AF458</f>
        <v>0</v>
      </c>
      <c r="AG459" s="460">
        <f>'BASE METAS)'!AG458</f>
        <v>6</v>
      </c>
      <c r="AH459" s="544">
        <f>'BASE METAS)'!AH458</f>
        <v>1</v>
      </c>
      <c r="AI459" s="460">
        <f>'BASE METAS)'!AI458</f>
        <v>0</v>
      </c>
      <c r="AJ459" s="545">
        <f>'BASE METAS)'!AJ458</f>
        <v>0</v>
      </c>
      <c r="AK459" s="946">
        <f>'BASE METAS)'!AK458</f>
        <v>1</v>
      </c>
      <c r="AL459" s="1111">
        <f>'BASE METAS)'!AL458</f>
        <v>9</v>
      </c>
      <c r="AM459" s="970" t="str">
        <f>'BASE METAS)'!AM458</f>
        <v xml:space="preserve">ESTIMULOS Y RECONOCIMIENTOS A ESCUELAS PROFESORES Y ALUMNOS POR DESEMPEÑO SOBRESALIENTE EN LA TAREA EDUCATIVA </v>
      </c>
      <c r="AN459" s="970" t="str">
        <f>'BASE METAS)'!AN458</f>
        <v>MIDE EL NUMERO DE APOYOS OTORGADOS, CON RESPECTO A LOS PROGRAMADOS</v>
      </c>
      <c r="AO459" s="970" t="str">
        <f>'BASE METAS)'!AU458</f>
        <v>DESEMPEÑO</v>
      </c>
      <c r="AP459" s="970" t="str">
        <f>'BASE METAS)'!AO458</f>
        <v>No. DE APOYOS OTORGADOS</v>
      </c>
      <c r="AQ459" s="970" t="str">
        <f>'BASE METAS)'!AP458</f>
        <v>No. DE APOYOS PROGRAMADOS</v>
      </c>
      <c r="AR459" s="970">
        <f>'BASE METAS)'!AQ458</f>
        <v>100</v>
      </c>
      <c r="AS459" s="970" t="str">
        <f>'BASE METAS)'!AR458</f>
        <v>APOYO</v>
      </c>
      <c r="AT459" s="840" t="str">
        <f>'BASE METAS)'!AS458</f>
        <v>CALIDAD</v>
      </c>
      <c r="AU459" s="1490">
        <f>'BASE METAS)'!BO458</f>
        <v>0</v>
      </c>
      <c r="AV459" s="1114">
        <f>'BASE METAS)'!BQ458</f>
        <v>6</v>
      </c>
      <c r="AW459" s="1352">
        <f>'BASE METAS)'!BR458</f>
        <v>0</v>
      </c>
      <c r="AX459" s="1352">
        <f>'BASE METAS)'!BS458</f>
        <v>0</v>
      </c>
      <c r="AY459" s="1">
        <f>'BASE METAS)'!BT458</f>
        <v>0</v>
      </c>
      <c r="AZ459" s="1">
        <f>'BASE METAS)'!BU458</f>
        <v>0</v>
      </c>
      <c r="BA459" s="1" t="e">
        <f>'BASE METAS)'!BV458</f>
        <v>#DIV/0!</v>
      </c>
      <c r="BB459" s="1">
        <f>'BASE METAS)'!BW458</f>
        <v>0</v>
      </c>
      <c r="BC459" s="1">
        <f>'BASE METAS)'!BX458</f>
        <v>6</v>
      </c>
      <c r="BD459" s="1">
        <f>'BASE METAS)'!BY458</f>
        <v>0</v>
      </c>
      <c r="BE459" s="1">
        <f>'BASE METAS)'!CG458</f>
        <v>0</v>
      </c>
      <c r="BF459" s="1">
        <f>'BASE METAS)'!CJ458</f>
        <v>0</v>
      </c>
      <c r="BG459" s="1">
        <f>'BASE METAS)'!CK458</f>
        <v>0</v>
      </c>
      <c r="BH459" s="1">
        <f>'BASE METAS)'!CL458</f>
        <v>0</v>
      </c>
      <c r="BI459" s="1">
        <f>'BASE METAS)'!CM458</f>
        <v>0</v>
      </c>
      <c r="BJ459" s="1">
        <f>'BASE METAS)'!CN458</f>
        <v>0</v>
      </c>
      <c r="BK459" s="1">
        <f>'BASE METAS)'!CO458</f>
        <v>0</v>
      </c>
      <c r="BL459" s="1">
        <f>'BASE METAS)'!CP458</f>
        <v>0</v>
      </c>
      <c r="BM459" s="1">
        <f>'BASE METAS)'!CQ458</f>
        <v>0</v>
      </c>
      <c r="BN459" s="1">
        <f>'BASE METAS)'!CR458</f>
        <v>0</v>
      </c>
      <c r="BO459" s="1">
        <f>'BASE METAS)'!CS458</f>
        <v>0</v>
      </c>
      <c r="BP459" s="1">
        <f>'BASE METAS)'!CT458</f>
        <v>0</v>
      </c>
      <c r="BQ459" s="1">
        <f>'BASE METAS)'!CU458</f>
        <v>0</v>
      </c>
      <c r="BR459" s="1">
        <f>'BASE METAS)'!CV458</f>
        <v>0</v>
      </c>
      <c r="BS459" s="1">
        <f>'BASE METAS)'!CW458</f>
        <v>0</v>
      </c>
      <c r="BT459" s="1">
        <f>'BASE METAS)'!CX458</f>
        <v>0</v>
      </c>
      <c r="BU459" s="1">
        <f>'BASE METAS)'!FA458</f>
        <v>6</v>
      </c>
      <c r="BV459" s="1">
        <f>'BASE METAS)'!FB458</f>
        <v>0</v>
      </c>
      <c r="BW459" s="1">
        <f>'BASE METAS)'!FC458</f>
        <v>0</v>
      </c>
      <c r="BX459" s="1">
        <f>'BASE METAS)'!FD458</f>
        <v>0</v>
      </c>
      <c r="BY459" s="1">
        <f>'BASE METAS)'!FE458</f>
        <v>0</v>
      </c>
      <c r="BZ459" s="1">
        <f>'BASE METAS)'!FF458</f>
        <v>0</v>
      </c>
      <c r="CA459" s="1">
        <f>'BASE METAS)'!FG458</f>
        <v>0</v>
      </c>
      <c r="CB459" s="1">
        <f>'BASE METAS)'!FH458</f>
        <v>6</v>
      </c>
      <c r="CC459" s="1">
        <f>'BASE METAS)'!FI458</f>
        <v>0</v>
      </c>
      <c r="CD459" s="1">
        <f>'BASE METAS)'!FJ458</f>
        <v>6</v>
      </c>
      <c r="CE459" s="1">
        <f>'BASE METAS)'!FK458</f>
        <v>0</v>
      </c>
      <c r="CF459" s="1">
        <f>'BASE METAS)'!FL458</f>
        <v>0</v>
      </c>
      <c r="CG459" s="1">
        <f>'BASE METAS)'!FM458</f>
        <v>0</v>
      </c>
    </row>
    <row r="460" spans="1:85" ht="178.5" x14ac:dyDescent="0.25">
      <c r="A460" s="1">
        <f>'BASE METAS)'!A459</f>
        <v>0</v>
      </c>
      <c r="B460" s="7156"/>
      <c r="C460" s="5685"/>
      <c r="D460" s="5685"/>
      <c r="E460" s="7145"/>
      <c r="F460" s="7226"/>
      <c r="G460" s="7226"/>
      <c r="H460" s="5707"/>
      <c r="I460" s="5707"/>
      <c r="J460" s="5707"/>
      <c r="K460" s="5707"/>
      <c r="L460" s="5707"/>
      <c r="M460" s="5707"/>
      <c r="N460" s="5698"/>
      <c r="O460" s="5707"/>
      <c r="P460" s="7107"/>
      <c r="Q460" s="7107"/>
      <c r="R460" s="7107"/>
      <c r="S460" s="5698"/>
      <c r="T460" s="5698"/>
      <c r="U460" s="7730"/>
      <c r="V460" s="5698"/>
      <c r="W460" s="5695"/>
      <c r="X460" s="7145"/>
      <c r="Y460" s="214">
        <f>'BASE METAS)'!Y459</f>
        <v>10</v>
      </c>
      <c r="Z460" s="215" t="str">
        <f>'BASE METAS)'!Z459</f>
        <v>DAR EL MOBILIARIO PARA EL COMEDOR DE LA ESCUELA PRIMARIA FEDERAL 20 DE NOVIEMBRE</v>
      </c>
      <c r="AA460" s="223" t="str">
        <f>'BASE METAS)'!AA459</f>
        <v>EQUIPAMIENTO</v>
      </c>
      <c r="AB460" s="460">
        <f>'BASE METAS)'!AB459</f>
        <v>1</v>
      </c>
      <c r="AC460" s="460">
        <f>'BASE METAS)'!AC459</f>
        <v>0</v>
      </c>
      <c r="AD460" s="544">
        <f>'BASE METAS)'!AD459</f>
        <v>0</v>
      </c>
      <c r="AE460" s="460">
        <f>'BASE METAS)'!AE459</f>
        <v>0</v>
      </c>
      <c r="AF460" s="544">
        <f>'BASE METAS)'!AF459</f>
        <v>0</v>
      </c>
      <c r="AG460" s="460">
        <f>'BASE METAS)'!AG459</f>
        <v>0</v>
      </c>
      <c r="AH460" s="544">
        <f>'BASE METAS)'!AH459</f>
        <v>0</v>
      </c>
      <c r="AI460" s="460">
        <f>'BASE METAS)'!AI459</f>
        <v>1</v>
      </c>
      <c r="AJ460" s="545">
        <f>'BASE METAS)'!AJ459</f>
        <v>1</v>
      </c>
      <c r="AK460" s="946">
        <f>'BASE METAS)'!AK459</f>
        <v>1</v>
      </c>
      <c r="AL460" s="970">
        <f>'BASE METAS)'!AL459</f>
        <v>10</v>
      </c>
      <c r="AM460" s="970" t="str">
        <f>'BASE METAS)'!AM459</f>
        <v>MOBILIARIO PARA EL COMEDOR DE LA ESCUELA PRIMARIA FEDERAL 20 DE NOVIEMBRE</v>
      </c>
      <c r="AN460" s="970" t="str">
        <f>'BASE METAS)'!AN459</f>
        <v>MIDE EL APOYO BRINDADO, CON RESPECTO AL PROGRAMADO</v>
      </c>
      <c r="AO460" s="970" t="str">
        <f>'BASE METAS)'!AU459</f>
        <v>DESEMPEÑO</v>
      </c>
      <c r="AP460" s="970" t="str">
        <f>'BASE METAS)'!AO459</f>
        <v>No. DE APOYO BRINDADO</v>
      </c>
      <c r="AQ460" s="970" t="str">
        <f>'BASE METAS)'!AP459</f>
        <v>No. DE APOYO PROGRAMADO</v>
      </c>
      <c r="AR460" s="970">
        <f>'BASE METAS)'!AQ459</f>
        <v>100</v>
      </c>
      <c r="AS460" s="970" t="str">
        <f>'BASE METAS)'!AR459</f>
        <v>EQUIPAMIENTO</v>
      </c>
      <c r="AT460" s="1018" t="str">
        <f>'BASE METAS)'!AS459</f>
        <v>CALIDAD</v>
      </c>
      <c r="AU460" s="1483">
        <f>'BASE METAS)'!BO459</f>
        <v>0</v>
      </c>
      <c r="AV460" s="942">
        <f>'BASE METAS)'!BQ459</f>
        <v>1</v>
      </c>
      <c r="AW460" s="1352">
        <f>'BASE METAS)'!BR459</f>
        <v>0</v>
      </c>
      <c r="AX460" s="1352">
        <f>'BASE METAS)'!BS459</f>
        <v>0</v>
      </c>
      <c r="AY460" s="1">
        <f>'BASE METAS)'!BT459</f>
        <v>0</v>
      </c>
      <c r="AZ460" s="1">
        <f>'BASE METAS)'!BU459</f>
        <v>0</v>
      </c>
      <c r="BA460" s="1" t="e">
        <f>'BASE METAS)'!BV459</f>
        <v>#DIV/0!</v>
      </c>
      <c r="BB460" s="1">
        <f>'BASE METAS)'!BW459</f>
        <v>0</v>
      </c>
      <c r="BC460" s="1">
        <f>'BASE METAS)'!BX459</f>
        <v>1</v>
      </c>
      <c r="BD460" s="1">
        <f>'BASE METAS)'!BY459</f>
        <v>0</v>
      </c>
      <c r="BE460" s="1">
        <f>'BASE METAS)'!CG459</f>
        <v>0</v>
      </c>
      <c r="BF460" s="1">
        <f>'BASE METAS)'!CJ459</f>
        <v>0</v>
      </c>
      <c r="BG460" s="1">
        <f>'BASE METAS)'!CK459</f>
        <v>0</v>
      </c>
      <c r="BH460" s="1">
        <f>'BASE METAS)'!CL459</f>
        <v>0</v>
      </c>
      <c r="BI460" s="1">
        <f>'BASE METAS)'!CM459</f>
        <v>0</v>
      </c>
      <c r="BJ460" s="1">
        <f>'BASE METAS)'!CN459</f>
        <v>0</v>
      </c>
      <c r="BK460" s="1">
        <f>'BASE METAS)'!CO459</f>
        <v>0</v>
      </c>
      <c r="BL460" s="1">
        <f>'BASE METAS)'!CP459</f>
        <v>0</v>
      </c>
      <c r="BM460" s="1">
        <f>'BASE METAS)'!CQ459</f>
        <v>0</v>
      </c>
      <c r="BN460" s="1">
        <f>'BASE METAS)'!CR459</f>
        <v>0</v>
      </c>
      <c r="BO460" s="1">
        <f>'BASE METAS)'!CS459</f>
        <v>0</v>
      </c>
      <c r="BP460" s="1">
        <f>'BASE METAS)'!CT459</f>
        <v>0</v>
      </c>
      <c r="BQ460" s="1">
        <f>'BASE METAS)'!CU459</f>
        <v>0</v>
      </c>
      <c r="BR460" s="1">
        <f>'BASE METAS)'!CV459</f>
        <v>0</v>
      </c>
      <c r="BS460" s="1">
        <f>'BASE METAS)'!CW459</f>
        <v>0</v>
      </c>
      <c r="BT460" s="1">
        <f>'BASE METAS)'!CX459</f>
        <v>0</v>
      </c>
      <c r="BU460" s="1">
        <f>'BASE METAS)'!FA459</f>
        <v>1</v>
      </c>
      <c r="BV460" s="1">
        <f>'BASE METAS)'!FB459</f>
        <v>0</v>
      </c>
      <c r="BW460" s="1">
        <f>'BASE METAS)'!FC459</f>
        <v>0</v>
      </c>
      <c r="BX460" s="1">
        <f>'BASE METAS)'!FD459</f>
        <v>0</v>
      </c>
      <c r="BY460" s="1">
        <f>'BASE METAS)'!FE459</f>
        <v>0</v>
      </c>
      <c r="BZ460" s="1">
        <f>'BASE METAS)'!FF459</f>
        <v>0</v>
      </c>
      <c r="CA460" s="1">
        <f>'BASE METAS)'!FG459</f>
        <v>0</v>
      </c>
      <c r="CB460" s="1">
        <f>'BASE METAS)'!FH459</f>
        <v>1</v>
      </c>
      <c r="CC460" s="1">
        <f>'BASE METAS)'!FI459</f>
        <v>0</v>
      </c>
      <c r="CD460" s="1">
        <f>'BASE METAS)'!FJ459</f>
        <v>1</v>
      </c>
      <c r="CE460" s="1">
        <f>'BASE METAS)'!FK459</f>
        <v>0</v>
      </c>
      <c r="CF460" s="1">
        <f>'BASE METAS)'!FL459</f>
        <v>0</v>
      </c>
      <c r="CG460" s="1">
        <f>'BASE METAS)'!FM459</f>
        <v>0</v>
      </c>
    </row>
    <row r="461" spans="1:85" ht="229.5" x14ac:dyDescent="0.25">
      <c r="A461" s="1">
        <f>'BASE METAS)'!A460</f>
        <v>0</v>
      </c>
      <c r="B461" s="7156"/>
      <c r="C461" s="5686"/>
      <c r="D461" s="5686"/>
      <c r="E461" s="7103"/>
      <c r="F461" s="7227"/>
      <c r="G461" s="7227"/>
      <c r="H461" s="5708"/>
      <c r="I461" s="5708"/>
      <c r="J461" s="5708"/>
      <c r="K461" s="5708"/>
      <c r="L461" s="5708"/>
      <c r="M461" s="5708"/>
      <c r="N461" s="5699"/>
      <c r="O461" s="5708"/>
      <c r="P461" s="7108"/>
      <c r="Q461" s="7108"/>
      <c r="R461" s="7108"/>
      <c r="S461" s="5699"/>
      <c r="T461" s="5699"/>
      <c r="U461" s="7731"/>
      <c r="V461" s="5699"/>
      <c r="W461" s="5696"/>
      <c r="X461" s="7103"/>
      <c r="Y461" s="696">
        <f>'BASE METAS)'!Y460</f>
        <v>11</v>
      </c>
      <c r="Z461" s="694" t="str">
        <f>'BASE METAS)'!Z460</f>
        <v>GESTIONAR ANTE LAS INSTANCIAS CORRESPONDIENTES LA REHABILITACIÓN DE LA ESCUELA PRIMARIA "HÉROES DE LA INDEPENDENCIA"</v>
      </c>
      <c r="AA461" s="227" t="str">
        <f>'BASE METAS)'!AA460</f>
        <v>GESTIÓN</v>
      </c>
      <c r="AB461" s="420">
        <f>'BASE METAS)'!AB460</f>
        <v>1</v>
      </c>
      <c r="AC461" s="420">
        <f>'BASE METAS)'!AC460</f>
        <v>1</v>
      </c>
      <c r="AD461" s="656">
        <f>'BASE METAS)'!AD460</f>
        <v>1</v>
      </c>
      <c r="AE461" s="420">
        <f>'BASE METAS)'!AE460</f>
        <v>0</v>
      </c>
      <c r="AF461" s="656">
        <f>'BASE METAS)'!AF460</f>
        <v>0</v>
      </c>
      <c r="AG461" s="420">
        <f>'BASE METAS)'!AG460</f>
        <v>0</v>
      </c>
      <c r="AH461" s="656">
        <f>'BASE METAS)'!AH460</f>
        <v>0</v>
      </c>
      <c r="AI461" s="420">
        <f>'BASE METAS)'!AI460</f>
        <v>0</v>
      </c>
      <c r="AJ461" s="656">
        <f>'BASE METAS)'!AJ460</f>
        <v>0</v>
      </c>
      <c r="AK461" s="946">
        <f>'BASE METAS)'!AK460</f>
        <v>1</v>
      </c>
      <c r="AL461" s="1111">
        <f>'BASE METAS)'!AL460</f>
        <v>11</v>
      </c>
      <c r="AM461" s="970" t="str">
        <f>'BASE METAS)'!AM460</f>
        <v>GESTIONAR LA REAHBILITACIÓN DE LA ESCUELA PRIMARIA HEROES DE LA INDEPENDENCIA</v>
      </c>
      <c r="AN461" s="970" t="str">
        <f>'BASE METAS)'!AN460</f>
        <v>MIDE EL NÚMERO DE GESTION REALIZADA, CON RESPECTO A LA PROGRAMADA</v>
      </c>
      <c r="AO461" s="970" t="str">
        <f>'BASE METAS)'!AU460</f>
        <v>DESEMPEÑO</v>
      </c>
      <c r="AP461" s="970" t="str">
        <f>'BASE METAS)'!AO460</f>
        <v>No. DE GESTION REALIZADA</v>
      </c>
      <c r="AQ461" s="970" t="str">
        <f>'BASE METAS)'!AP460</f>
        <v>No. DE GESTION PROGRAMADA</v>
      </c>
      <c r="AR461" s="970">
        <f>'BASE METAS)'!AQ460</f>
        <v>100</v>
      </c>
      <c r="AS461" s="970" t="str">
        <f>'BASE METAS)'!AR460</f>
        <v>GESTIÓN</v>
      </c>
      <c r="AT461" s="840" t="str">
        <f>'BASE METAS)'!AS460</f>
        <v>EFICACIA</v>
      </c>
      <c r="AU461" s="1490">
        <f>'BASE METAS)'!BO460</f>
        <v>0</v>
      </c>
      <c r="AV461" s="942">
        <f>'BASE METAS)'!BQ460</f>
        <v>1</v>
      </c>
      <c r="AW461" s="1352">
        <f>'BASE METAS)'!BR460</f>
        <v>0</v>
      </c>
      <c r="AX461" s="1352">
        <f>'BASE METAS)'!BS460</f>
        <v>0</v>
      </c>
      <c r="AY461" s="1">
        <f>'BASE METAS)'!BT460</f>
        <v>0</v>
      </c>
      <c r="AZ461" s="1">
        <f>'BASE METAS)'!BU460</f>
        <v>0</v>
      </c>
      <c r="BA461" s="1" t="e">
        <f>'BASE METAS)'!BV460</f>
        <v>#DIV/0!</v>
      </c>
      <c r="BB461" s="1">
        <f>'BASE METAS)'!BW460</f>
        <v>0</v>
      </c>
      <c r="BC461" s="1">
        <f>'BASE METAS)'!BX460</f>
        <v>1</v>
      </c>
      <c r="BD461" s="1">
        <f>'BASE METAS)'!BY460</f>
        <v>0</v>
      </c>
      <c r="BE461" s="1">
        <f>'BASE METAS)'!CG460</f>
        <v>0</v>
      </c>
      <c r="BF461" s="1">
        <f>'BASE METAS)'!CJ460</f>
        <v>0</v>
      </c>
      <c r="BG461" s="1">
        <f>'BASE METAS)'!CK460</f>
        <v>0</v>
      </c>
      <c r="BH461" s="1">
        <f>'BASE METAS)'!CL460</f>
        <v>0</v>
      </c>
      <c r="BI461" s="1">
        <f>'BASE METAS)'!CM460</f>
        <v>0</v>
      </c>
      <c r="BJ461" s="1">
        <f>'BASE METAS)'!CN460</f>
        <v>0</v>
      </c>
      <c r="BK461" s="1">
        <f>'BASE METAS)'!CO460</f>
        <v>1</v>
      </c>
      <c r="BL461" s="1">
        <f>'BASE METAS)'!CP460</f>
        <v>0</v>
      </c>
      <c r="BM461" s="1">
        <f>'BASE METAS)'!CQ460</f>
        <v>0</v>
      </c>
      <c r="BN461" s="1">
        <f>'BASE METAS)'!CR460</f>
        <v>0</v>
      </c>
      <c r="BO461" s="1">
        <f>'BASE METAS)'!CS460</f>
        <v>0</v>
      </c>
      <c r="BP461" s="1">
        <f>'BASE METAS)'!CT460</f>
        <v>0</v>
      </c>
      <c r="BQ461" s="1">
        <f>'BASE METAS)'!CU460</f>
        <v>0</v>
      </c>
      <c r="BR461" s="1">
        <f>'BASE METAS)'!CV460</f>
        <v>0</v>
      </c>
      <c r="BS461" s="1">
        <f>'BASE METAS)'!CW460</f>
        <v>0</v>
      </c>
      <c r="BT461" s="1">
        <f>'BASE METAS)'!CX460</f>
        <v>0</v>
      </c>
      <c r="BU461" s="1">
        <f>'BASE METAS)'!FA460</f>
        <v>1</v>
      </c>
      <c r="BV461" s="1">
        <f>'BASE METAS)'!FB460</f>
        <v>0</v>
      </c>
      <c r="BW461" s="1">
        <f>'BASE METAS)'!FC460</f>
        <v>0</v>
      </c>
      <c r="BX461" s="1">
        <f>'BASE METAS)'!FD460</f>
        <v>0</v>
      </c>
      <c r="BY461" s="1">
        <f>'BASE METAS)'!FE460</f>
        <v>0</v>
      </c>
      <c r="BZ461" s="1">
        <f>'BASE METAS)'!FF460</f>
        <v>0</v>
      </c>
      <c r="CA461" s="1">
        <f>'BASE METAS)'!FG460</f>
        <v>0</v>
      </c>
      <c r="CB461" s="1">
        <f>'BASE METAS)'!FH460</f>
        <v>1</v>
      </c>
      <c r="CC461" s="1">
        <f>'BASE METAS)'!FI460</f>
        <v>0</v>
      </c>
      <c r="CD461" s="1">
        <f>'BASE METAS)'!FJ460</f>
        <v>1</v>
      </c>
      <c r="CE461" s="1">
        <f>'BASE METAS)'!FK460</f>
        <v>0</v>
      </c>
      <c r="CF461" s="1">
        <f>'BASE METAS)'!FL460</f>
        <v>0</v>
      </c>
      <c r="CG461" s="1">
        <f>'BASE METAS)'!FM460</f>
        <v>0</v>
      </c>
    </row>
    <row r="462" spans="1:85" ht="178.5" x14ac:dyDescent="0.25">
      <c r="A462" s="1">
        <f>'BASE METAS)'!A461</f>
        <v>74</v>
      </c>
      <c r="B462" s="7156"/>
      <c r="C462" s="5684">
        <f>'BASE METAS)'!C461</f>
        <v>1701</v>
      </c>
      <c r="D462" s="5684">
        <f>'BASE METAS)'!D461</f>
        <v>2</v>
      </c>
      <c r="E462" s="7102" t="str">
        <f>'BASE METAS)'!E461</f>
        <v xml:space="preserve">BECAS DE APOYO A LA EDUCACIÓN </v>
      </c>
      <c r="F462" s="7225" t="str">
        <f>'BASE METAS)'!F461</f>
        <v>O00</v>
      </c>
      <c r="G462" s="7225" t="str">
        <f>'BASE METAS)'!G461</f>
        <v>141</v>
      </c>
      <c r="H462" s="5706" t="str">
        <f>'BASE METAS)'!H461</f>
        <v>08</v>
      </c>
      <c r="I462" s="5706" t="str">
        <f>'BASE METAS)'!I461</f>
        <v>01</v>
      </c>
      <c r="J462" s="5706" t="str">
        <f>'BASE METAS)'!J461</f>
        <v>01</v>
      </c>
      <c r="K462" s="5706" t="str">
        <f>'BASE METAS)'!K461</f>
        <v>09</v>
      </c>
      <c r="L462" s="5706" t="str">
        <f>'BASE METAS)'!L461</f>
        <v>02</v>
      </c>
      <c r="M462" s="5706" t="str">
        <f>'BASE METAS)'!M461</f>
        <v>101</v>
      </c>
      <c r="N462" s="5697" t="str">
        <f>'BASE METAS)'!N461</f>
        <v>Educación Cultura y Bienestar Social</v>
      </c>
      <c r="O462" s="5706" t="str">
        <f>'BASE METAS)'!O461</f>
        <v>Educación</v>
      </c>
      <c r="P462" s="7106" t="str">
        <f>'BASE METAS)'!P461</f>
        <v>Educación, cultura y deporte</v>
      </c>
      <c r="Q462" s="7106" t="str">
        <f>'BASE METAS)'!Q461</f>
        <v>Prestación de servicios y apoyos educativos</v>
      </c>
      <c r="R462" s="7106" t="str">
        <f>'BASE METAS)'!R461</f>
        <v>Educación para el desarrollo integral</v>
      </c>
      <c r="S462" s="5697" t="str">
        <f>'BASE METAS)'!S461</f>
        <v>Apoyos y estímulos para la educación</v>
      </c>
      <c r="T462" s="5697" t="str">
        <f>'BASE METAS)'!T461</f>
        <v>Becas de apoyo a la educación</v>
      </c>
      <c r="U462" s="7729" t="str">
        <f>'BASE METAS)'!U461</f>
        <v>COADYUVAR EN LA ECONOMÍA DE LAS FAMILIAS TLALNEPANTLENSES PARA QUE SUS HIJOS CONTINUEN SUS ESTUDIOS A NIVEL PRIMARIA, SECUNDARIA, MEDIO SUPERIOR Y SUPERIOR, MEDIANTE LA APLICACIÓN DE LOS RECURSOS ECONÓMICOS, APLICADOS A TRAVÉS DEL PROGRAMA DE BECAS MUNICIPALES QUE ADEMAS APOYE ECONÓMICAMENTE A LOS SERVIDORES PÚBLICOS Y A SUS HIJOS MEDIANTE EL OTORGAMIENTO DE BECAS ECONÓMICAS.</v>
      </c>
      <c r="V462" s="5697" t="str">
        <f>'BASE METAS)'!V461</f>
        <v>Tlalnepantla 
Solidario</v>
      </c>
      <c r="W462" s="5694">
        <f>'BASE METAS)'!W461</f>
        <v>22304812.489999998</v>
      </c>
      <c r="X462" s="7102" t="str">
        <f>'BASE METAS)'!X461</f>
        <v>DEPARTAMENTO DE BECAS</v>
      </c>
      <c r="Y462" s="801">
        <f>'BASE METAS)'!Y461</f>
        <v>1</v>
      </c>
      <c r="Z462" s="802" t="str">
        <f>'BASE METAS)'!Z461</f>
        <v>ENTREGAR BECAS  BIMESTRALES DE APOYO SOCIAL DE ALUMNOS DE PRIMARIA Y SECUNDARIA</v>
      </c>
      <c r="AA462" s="645" t="str">
        <f>'BASE METAS)'!AA461</f>
        <v>BECA</v>
      </c>
      <c r="AB462" s="233">
        <f>'BASE METAS)'!AB461</f>
        <v>22057</v>
      </c>
      <c r="AC462" s="701">
        <f>'BASE METAS)'!AC461</f>
        <v>3739</v>
      </c>
      <c r="AD462" s="234">
        <f>'BASE METAS)'!AD461</f>
        <v>0.16951534660198578</v>
      </c>
      <c r="AE462" s="233">
        <f>'BASE METAS)'!AE461</f>
        <v>7478</v>
      </c>
      <c r="AF462" s="234">
        <f>'BASE METAS)'!AF461</f>
        <v>0.33903069320397156</v>
      </c>
      <c r="AG462" s="233">
        <f>'BASE METAS)'!AG461</f>
        <v>0</v>
      </c>
      <c r="AH462" s="234">
        <f>'BASE METAS)'!AH461</f>
        <v>0</v>
      </c>
      <c r="AI462" s="233">
        <f>'BASE METAS)'!AI461</f>
        <v>10840</v>
      </c>
      <c r="AJ462" s="234">
        <f>'BASE METAS)'!AJ461</f>
        <v>0.49145396019404269</v>
      </c>
      <c r="AK462" s="947">
        <f>'BASE METAS)'!AK461</f>
        <v>1</v>
      </c>
      <c r="AL462" s="1069">
        <f>'BASE METAS)'!AL461</f>
        <v>1</v>
      </c>
      <c r="AM462" s="970" t="str">
        <f>'BASE METAS)'!AM461</f>
        <v>BECAS BIMESTRALES DE APOYO SOCIAL PARA ALUMNOS DE PRIMARIA Y SECUNDARIA .</v>
      </c>
      <c r="AN462" s="1019" t="str">
        <f>'BASE METAS)'!AN461</f>
        <v>MIDE EL PORCENTAJE DE BECAS ENTREGADAS CON RESPECTO A LAS PROGRAMADAS</v>
      </c>
      <c r="AO462" s="970" t="str">
        <f>'BASE METAS)'!AU461</f>
        <v>DESEMPEÑO</v>
      </c>
      <c r="AP462" s="970" t="str">
        <f>'BASE METAS)'!AO461</f>
        <v>No. DE BECAS BIMESTRALES DE APOYO SOCIAL PARA ALUMNOS DE PRIMARIA Y SECUNDARIA ENTREGADAS</v>
      </c>
      <c r="AQ462" s="970" t="str">
        <f>'BASE METAS)'!AP461</f>
        <v>No. DE BECAS BIMESTRALES DE APOYO SOCIAL PARA ALUMNOS DE PRIMARIA Y SECUNDARIA PROGRAMADAS</v>
      </c>
      <c r="AR462" s="970">
        <f>'BASE METAS)'!AQ461</f>
        <v>100</v>
      </c>
      <c r="AS462" s="970" t="str">
        <f>'BASE METAS)'!AR461</f>
        <v>BECA</v>
      </c>
      <c r="AT462" s="1018" t="str">
        <f>'BASE METAS)'!AS461</f>
        <v>EFICACIA</v>
      </c>
      <c r="AU462" s="1483">
        <f>'BASE METAS)'!BO461</f>
        <v>0</v>
      </c>
      <c r="AV462" s="1">
        <f>'BASE METAS)'!BQ461</f>
        <v>22057</v>
      </c>
      <c r="AW462" s="1">
        <f>'BASE METAS)'!BR461</f>
        <v>0</v>
      </c>
      <c r="AX462" s="1352">
        <f>'BASE METAS)'!BS461</f>
        <v>7478</v>
      </c>
      <c r="AY462" s="1">
        <f>'BASE METAS)'!BT461</f>
        <v>6992</v>
      </c>
      <c r="AZ462" s="1">
        <f>'BASE METAS)'!BU461</f>
        <v>486</v>
      </c>
      <c r="BA462" s="1">
        <f>'BASE METAS)'!BV461</f>
        <v>0.93500936079165553</v>
      </c>
      <c r="BB462" s="1">
        <f>'BASE METAS)'!BW461</f>
        <v>10702</v>
      </c>
      <c r="BC462" s="1">
        <f>'BASE METAS)'!BX461</f>
        <v>11355</v>
      </c>
      <c r="BD462" s="1">
        <f>'BASE METAS)'!BY461</f>
        <v>0.48519744298862039</v>
      </c>
      <c r="BE462" s="1">
        <f>'BASE METAS)'!CG461</f>
        <v>3710</v>
      </c>
      <c r="BF462" s="1">
        <f>'BASE METAS)'!CJ461</f>
        <v>0</v>
      </c>
      <c r="BG462" s="1">
        <f>'BASE METAS)'!CK461</f>
        <v>0</v>
      </c>
      <c r="BH462" s="1">
        <f>'BASE METAS)'!CL461</f>
        <v>0</v>
      </c>
      <c r="BI462" s="1">
        <f>'BASE METAS)'!CM461</f>
        <v>0</v>
      </c>
      <c r="BJ462" s="1">
        <f>'BASE METAS)'!CN461</f>
        <v>3739</v>
      </c>
      <c r="BK462" s="1">
        <f>'BASE METAS)'!CO461</f>
        <v>0</v>
      </c>
      <c r="BL462" s="1">
        <f>'BASE METAS)'!CP461</f>
        <v>0</v>
      </c>
      <c r="BM462" s="1">
        <f>'BASE METAS)'!CQ461</f>
        <v>0</v>
      </c>
      <c r="BN462" s="1">
        <f>'BASE METAS)'!CR461</f>
        <v>0</v>
      </c>
      <c r="BO462" s="1">
        <f>'BASE METAS)'!CS461</f>
        <v>0</v>
      </c>
      <c r="BP462" s="1">
        <f>'BASE METAS)'!CT461</f>
        <v>0</v>
      </c>
      <c r="BQ462" s="1">
        <f>'BASE METAS)'!CU461</f>
        <v>0</v>
      </c>
      <c r="BR462" s="1">
        <f>'BASE METAS)'!CV461</f>
        <v>0</v>
      </c>
      <c r="BS462" s="1">
        <f>'BASE METAS)'!CW461</f>
        <v>0</v>
      </c>
      <c r="BT462" s="1">
        <f>'BASE METAS)'!CX461</f>
        <v>0</v>
      </c>
      <c r="BU462" s="1">
        <f>'BASE METAS)'!FA461</f>
        <v>22057</v>
      </c>
      <c r="BV462" s="1">
        <f>'BASE METAS)'!FB461</f>
        <v>0</v>
      </c>
      <c r="BW462" s="1">
        <f>'BASE METAS)'!FC461</f>
        <v>3549</v>
      </c>
      <c r="BX462" s="1">
        <f>'BASE METAS)'!FD461</f>
        <v>3549</v>
      </c>
      <c r="BY462" s="1">
        <f>'BASE METAS)'!FE461</f>
        <v>0</v>
      </c>
      <c r="BZ462" s="1">
        <f>'BASE METAS)'!FF461</f>
        <v>0</v>
      </c>
      <c r="CA462" s="1">
        <f>'BASE METAS)'!FG461</f>
        <v>7259</v>
      </c>
      <c r="CB462" s="1">
        <f>'BASE METAS)'!FH461</f>
        <v>14798</v>
      </c>
      <c r="CC462" s="1">
        <f>'BASE METAS)'!FI461</f>
        <v>0.3291018724214535</v>
      </c>
      <c r="CD462" s="1">
        <f>'BASE METAS)'!FJ461</f>
        <v>22057</v>
      </c>
      <c r="CE462" s="1">
        <f>'BASE METAS)'!FK461</f>
        <v>0</v>
      </c>
      <c r="CF462" s="1">
        <f>'BASE METAS)'!FL461</f>
        <v>0</v>
      </c>
      <c r="CG462" s="1">
        <f>'BASE METAS)'!FM461</f>
        <v>0</v>
      </c>
    </row>
    <row r="463" spans="1:85" ht="128.25" customHeight="1" x14ac:dyDescent="0.25">
      <c r="A463" s="1">
        <f>'BASE METAS)'!A462</f>
        <v>0</v>
      </c>
      <c r="B463" s="7156"/>
      <c r="C463" s="5685"/>
      <c r="D463" s="5685"/>
      <c r="E463" s="7145"/>
      <c r="F463" s="7226"/>
      <c r="G463" s="7226"/>
      <c r="H463" s="5707"/>
      <c r="I463" s="5707"/>
      <c r="J463" s="5707"/>
      <c r="K463" s="5707"/>
      <c r="L463" s="5707"/>
      <c r="M463" s="5707"/>
      <c r="N463" s="5698"/>
      <c r="O463" s="5707"/>
      <c r="P463" s="7107"/>
      <c r="Q463" s="7107"/>
      <c r="R463" s="7107"/>
      <c r="S463" s="5698"/>
      <c r="T463" s="5698"/>
      <c r="U463" s="7730"/>
      <c r="V463" s="5698"/>
      <c r="W463" s="5695"/>
      <c r="X463" s="7145"/>
      <c r="Y463" s="803">
        <f>'BASE METAS)'!Y462</f>
        <v>2</v>
      </c>
      <c r="Z463" s="653" t="str">
        <f>'BASE METAS)'!Z462</f>
        <v>ENTREGAR BECAS BIMESTRALES DE EXCELENCIA ACADÉMICA A ALUMNOS DE PRIMARIA, SECUNDARIA, MEDIO SUPERIOR Y SUPERIOR</v>
      </c>
      <c r="AA463" s="646" t="str">
        <f>'BASE METAS)'!AA462</f>
        <v>BECA</v>
      </c>
      <c r="AB463" s="238">
        <f>'BASE METAS)'!AB462</f>
        <v>2642</v>
      </c>
      <c r="AC463" s="647">
        <f>'BASE METAS)'!AC462</f>
        <v>272</v>
      </c>
      <c r="AD463" s="239">
        <f>'BASE METAS)'!AD462</f>
        <v>0.10295230885692658</v>
      </c>
      <c r="AE463" s="238">
        <f>'BASE METAS)'!AE462</f>
        <v>544</v>
      </c>
      <c r="AF463" s="239">
        <f>'BASE METAS)'!AF462</f>
        <v>0.20590461771385316</v>
      </c>
      <c r="AG463" s="238">
        <f>'BASE METAS)'!AG462</f>
        <v>0</v>
      </c>
      <c r="AH463" s="239">
        <f>'BASE METAS)'!AH462</f>
        <v>0</v>
      </c>
      <c r="AI463" s="238">
        <f>'BASE METAS)'!AI462</f>
        <v>1826</v>
      </c>
      <c r="AJ463" s="239">
        <f>'BASE METAS)'!AJ462</f>
        <v>0.69114307342922032</v>
      </c>
      <c r="AK463" s="946">
        <f>'BASE METAS)'!AK462</f>
        <v>1</v>
      </c>
      <c r="AL463" s="1069">
        <f>'BASE METAS)'!AL462</f>
        <v>2</v>
      </c>
      <c r="AM463" s="970" t="str">
        <f>'BASE METAS)'!AM462</f>
        <v>BECAS BIMESTRALES DE EXCELENCIA ACADÉMICA PARA ALUMNOS DE PRIMARIA, SECUNDARIA, MEDIO SUPERIOR Y SUPERIOR.</v>
      </c>
      <c r="AN463" s="1019" t="str">
        <f>'BASE METAS)'!AN462</f>
        <v>MIDE EL PORCENTAJE DE BECAS ENTREGADAS CON RESPECTO A LAS PROGRAMADAS</v>
      </c>
      <c r="AO463" s="970" t="str">
        <f>'BASE METAS)'!AU462</f>
        <v>DESEMPEÑO</v>
      </c>
      <c r="AP463" s="970" t="str">
        <f>'BASE METAS)'!AO462</f>
        <v>No. DE BECAS BIMESTRALES DE EXCELENCIA ACADÉMICA PARA ALUMNOS DE PRIMARIA, SECUNDARIA, MEDIA SUPERIOR Y SUPERIOR ENTREGADAS</v>
      </c>
      <c r="AQ463" s="970" t="str">
        <f>'BASE METAS)'!AP462</f>
        <v>No. DE BECAS DE EXCELENCIA ACADÉMICA PARA ALUMNOS DE PRIMARIA, SECUNDARIA, MEDIA SUPERIOR Y SUPERIOR PROGRAMADAS</v>
      </c>
      <c r="AR463" s="970">
        <f>'BASE METAS)'!AQ462</f>
        <v>100</v>
      </c>
      <c r="AS463" s="970" t="str">
        <f>'BASE METAS)'!AR462</f>
        <v>BECA</v>
      </c>
      <c r="AT463" s="1018" t="str">
        <f>'BASE METAS)'!AS462</f>
        <v>EFICACIA</v>
      </c>
      <c r="AU463" s="1483">
        <f>'BASE METAS)'!BO462</f>
        <v>0</v>
      </c>
      <c r="AV463" s="1">
        <f>'BASE METAS)'!BQ462</f>
        <v>2642</v>
      </c>
      <c r="AW463" s="1">
        <f>'BASE METAS)'!BR462</f>
        <v>2642</v>
      </c>
      <c r="AX463" s="1352">
        <f>'BASE METAS)'!BS462</f>
        <v>544</v>
      </c>
      <c r="AY463" s="1">
        <f>'BASE METAS)'!BT462</f>
        <v>506</v>
      </c>
      <c r="AZ463" s="1">
        <f>'BASE METAS)'!BU462</f>
        <v>38</v>
      </c>
      <c r="BA463" s="1">
        <f>'BASE METAS)'!BV462</f>
        <v>0.93014705882352944</v>
      </c>
      <c r="BB463" s="1">
        <f>'BASE METAS)'!BW462</f>
        <v>772</v>
      </c>
      <c r="BC463" s="1">
        <f>'BASE METAS)'!BX462</f>
        <v>1870</v>
      </c>
      <c r="BD463" s="1">
        <f>'BASE METAS)'!BY462</f>
        <v>0.29220287660862981</v>
      </c>
      <c r="BE463" s="1">
        <f>'BASE METAS)'!CG462</f>
        <v>266</v>
      </c>
      <c r="BF463" s="1">
        <f>'BASE METAS)'!CJ462</f>
        <v>0</v>
      </c>
      <c r="BG463" s="1">
        <f>'BASE METAS)'!CK462</f>
        <v>0</v>
      </c>
      <c r="BH463" s="1">
        <f>'BASE METAS)'!CL462</f>
        <v>0</v>
      </c>
      <c r="BI463" s="1">
        <f>'BASE METAS)'!CM462</f>
        <v>0</v>
      </c>
      <c r="BJ463" s="1">
        <f>'BASE METAS)'!CN462</f>
        <v>272</v>
      </c>
      <c r="BK463" s="1">
        <f>'BASE METAS)'!CO462</f>
        <v>0</v>
      </c>
      <c r="BL463" s="1">
        <f>'BASE METAS)'!CP462</f>
        <v>0</v>
      </c>
      <c r="BM463" s="1">
        <f>'BASE METAS)'!CQ462</f>
        <v>0</v>
      </c>
      <c r="BN463" s="1">
        <f>'BASE METAS)'!CR462</f>
        <v>0</v>
      </c>
      <c r="BO463" s="1">
        <f>'BASE METAS)'!CS462</f>
        <v>0</v>
      </c>
      <c r="BP463" s="1">
        <f>'BASE METAS)'!CT462</f>
        <v>0</v>
      </c>
      <c r="BQ463" s="1">
        <f>'BASE METAS)'!CU462</f>
        <v>0</v>
      </c>
      <c r="BR463" s="1">
        <f>'BASE METAS)'!CV462</f>
        <v>0</v>
      </c>
      <c r="BS463" s="1">
        <f>'BASE METAS)'!CW462</f>
        <v>0</v>
      </c>
      <c r="BT463" s="1">
        <f>'BASE METAS)'!CX462</f>
        <v>0</v>
      </c>
      <c r="BU463" s="1">
        <f>'BASE METAS)'!FA462</f>
        <v>2642</v>
      </c>
      <c r="BV463" s="1">
        <f>'BASE METAS)'!FB462</f>
        <v>2642</v>
      </c>
      <c r="BW463" s="1">
        <f>'BASE METAS)'!FC462</f>
        <v>257</v>
      </c>
      <c r="BX463" s="1">
        <f>'BASE METAS)'!FD462</f>
        <v>257</v>
      </c>
      <c r="BY463" s="1">
        <f>'BASE METAS)'!FE462</f>
        <v>0</v>
      </c>
      <c r="BZ463" s="1">
        <f>'BASE METAS)'!FF462</f>
        <v>0</v>
      </c>
      <c r="CA463" s="1">
        <f>'BASE METAS)'!FG462</f>
        <v>523</v>
      </c>
      <c r="CB463" s="1">
        <f>'BASE METAS)'!FH462</f>
        <v>2119</v>
      </c>
      <c r="CC463" s="1">
        <f>'BASE METAS)'!FI462</f>
        <v>0.19795609386828161</v>
      </c>
      <c r="CD463" s="1">
        <f>'BASE METAS)'!FJ462</f>
        <v>2642</v>
      </c>
      <c r="CE463" s="1">
        <f>'BASE METAS)'!FK462</f>
        <v>2642</v>
      </c>
      <c r="CF463" s="1">
        <f>'BASE METAS)'!FL462</f>
        <v>0</v>
      </c>
      <c r="CG463" s="1">
        <f>'BASE METAS)'!FM462</f>
        <v>0</v>
      </c>
    </row>
    <row r="464" spans="1:85" ht="216.75" x14ac:dyDescent="0.25">
      <c r="A464" s="1">
        <f>'BASE METAS)'!A463</f>
        <v>0</v>
      </c>
      <c r="B464" s="7156"/>
      <c r="C464" s="5685"/>
      <c r="D464" s="5685"/>
      <c r="E464" s="7145"/>
      <c r="F464" s="7226"/>
      <c r="G464" s="7226"/>
      <c r="H464" s="5707"/>
      <c r="I464" s="5707"/>
      <c r="J464" s="5707"/>
      <c r="K464" s="5707"/>
      <c r="L464" s="5707"/>
      <c r="M464" s="5707"/>
      <c r="N464" s="5698"/>
      <c r="O464" s="5707"/>
      <c r="P464" s="7107"/>
      <c r="Q464" s="7107"/>
      <c r="R464" s="7107"/>
      <c r="S464" s="5698"/>
      <c r="T464" s="5698"/>
      <c r="U464" s="7730"/>
      <c r="V464" s="5698"/>
      <c r="W464" s="5695"/>
      <c r="X464" s="7145"/>
      <c r="Y464" s="803">
        <f>'BASE METAS)'!Y463</f>
        <v>3</v>
      </c>
      <c r="Z464" s="653" t="str">
        <f>'BASE METAS)'!Z463</f>
        <v>ENTREGAR BECAS BIMESTRALES DE DISCAPACIDAD A ALUMNOS DE PRIMARIA, SECUNDARIA, MEDIO SUPERIOR Y SUPERIOR</v>
      </c>
      <c r="AA464" s="646" t="str">
        <f>'BASE METAS)'!AA463</f>
        <v>BECA</v>
      </c>
      <c r="AB464" s="238">
        <f>'BASE METAS)'!AB463</f>
        <v>2745</v>
      </c>
      <c r="AC464" s="647">
        <f>'BASE METAS)'!AC463</f>
        <v>437</v>
      </c>
      <c r="AD464" s="239">
        <f>'BASE METAS)'!AD463</f>
        <v>0.15919854280510018</v>
      </c>
      <c r="AE464" s="238">
        <f>'BASE METAS)'!AE463</f>
        <v>874</v>
      </c>
      <c r="AF464" s="239">
        <f>'BASE METAS)'!AF463</f>
        <v>0.31839708561020036</v>
      </c>
      <c r="AG464" s="238">
        <f>'BASE METAS)'!AG463</f>
        <v>0</v>
      </c>
      <c r="AH464" s="239">
        <f>'BASE METAS)'!AH463</f>
        <v>0</v>
      </c>
      <c r="AI464" s="238">
        <f>'BASE METAS)'!AI463</f>
        <v>1434</v>
      </c>
      <c r="AJ464" s="239">
        <f>'BASE METAS)'!AJ463</f>
        <v>0.52240437158469943</v>
      </c>
      <c r="AK464" s="946">
        <f>'BASE METAS)'!AK463</f>
        <v>1</v>
      </c>
      <c r="AL464" s="1069">
        <f>'BASE METAS)'!AL463</f>
        <v>3</v>
      </c>
      <c r="AM464" s="970" t="str">
        <f>'BASE METAS)'!AM463</f>
        <v>BECAS BIMESTRALES DE DISCAPACIDAD PARA ALUMNOS DE PRIMARIA, SECUNDARIA, MEDIO SUPERIOR Y SUPERIOR.</v>
      </c>
      <c r="AN464" s="1019" t="str">
        <f>'BASE METAS)'!AN463</f>
        <v>MIDE EL PORCENTAJE DE BECAS ENTREGADAS CON RESPECTO A LAS PROGRAMADAS</v>
      </c>
      <c r="AO464" s="970" t="str">
        <f>'BASE METAS)'!AU463</f>
        <v>DESEMPEÑO</v>
      </c>
      <c r="AP464" s="970" t="str">
        <f>'BASE METAS)'!AO463</f>
        <v>No. DE BECAS BIMESTRALES DE DISCAPACIDAD PARA ALUMNOS DE PRIMARIA, SECUNDARIA, MEDIA SUPERIOR Y SUPERIOR ENTREGADAS</v>
      </c>
      <c r="AQ464" s="970" t="str">
        <f>'BASE METAS)'!AP463</f>
        <v>No. DE BECAS DE EXCELENCIA ACADÉMICA PARA ALUMNOS DE PRIMARIA, SECUNDARIA, MEDIA SUPERIOR Y SUPERIOR PROGRAMADAS</v>
      </c>
      <c r="AR464" s="970">
        <f>'BASE METAS)'!AQ463</f>
        <v>100</v>
      </c>
      <c r="AS464" s="970" t="str">
        <f>'BASE METAS)'!AR463</f>
        <v>BECA</v>
      </c>
      <c r="AT464" s="1018" t="str">
        <f>'BASE METAS)'!AS463</f>
        <v>EFICACIA</v>
      </c>
      <c r="AU464" s="1483">
        <f>'BASE METAS)'!BO463</f>
        <v>0</v>
      </c>
      <c r="AV464" s="1">
        <f>'BASE METAS)'!BQ463</f>
        <v>2745</v>
      </c>
      <c r="AW464" s="1">
        <f>'BASE METAS)'!BR463</f>
        <v>2745</v>
      </c>
      <c r="AX464" s="1352">
        <f>'BASE METAS)'!BS463</f>
        <v>874</v>
      </c>
      <c r="AY464" s="1">
        <f>'BASE METAS)'!BT463</f>
        <v>817</v>
      </c>
      <c r="AZ464" s="1">
        <f>'BASE METAS)'!BU463</f>
        <v>57</v>
      </c>
      <c r="BA464" s="1">
        <f>'BASE METAS)'!BV463</f>
        <v>0.93478260869565222</v>
      </c>
      <c r="BB464" s="1">
        <f>'BASE METAS)'!BW463</f>
        <v>1247</v>
      </c>
      <c r="BC464" s="1">
        <f>'BASE METAS)'!BX463</f>
        <v>1498</v>
      </c>
      <c r="BD464" s="1">
        <f>'BASE METAS)'!BY463</f>
        <v>0.45428051001821496</v>
      </c>
      <c r="BE464" s="1">
        <f>'BASE METAS)'!CG463</f>
        <v>430</v>
      </c>
      <c r="BF464" s="1">
        <f>'BASE METAS)'!CJ463</f>
        <v>0</v>
      </c>
      <c r="BG464" s="1">
        <f>'BASE METAS)'!CK463</f>
        <v>0</v>
      </c>
      <c r="BH464" s="1">
        <f>'BASE METAS)'!CL463</f>
        <v>0</v>
      </c>
      <c r="BI464" s="1">
        <f>'BASE METAS)'!CM463</f>
        <v>0</v>
      </c>
      <c r="BJ464" s="1">
        <f>'BASE METAS)'!CN463</f>
        <v>437</v>
      </c>
      <c r="BK464" s="1">
        <f>'BASE METAS)'!CO463</f>
        <v>0</v>
      </c>
      <c r="BL464" s="1">
        <f>'BASE METAS)'!CP463</f>
        <v>0</v>
      </c>
      <c r="BM464" s="1">
        <f>'BASE METAS)'!CQ463</f>
        <v>0</v>
      </c>
      <c r="BN464" s="1">
        <f>'BASE METAS)'!CR463</f>
        <v>0</v>
      </c>
      <c r="BO464" s="1">
        <f>'BASE METAS)'!CS463</f>
        <v>0</v>
      </c>
      <c r="BP464" s="1">
        <f>'BASE METAS)'!CT463</f>
        <v>0</v>
      </c>
      <c r="BQ464" s="1">
        <f>'BASE METAS)'!CU463</f>
        <v>0</v>
      </c>
      <c r="BR464" s="1">
        <f>'BASE METAS)'!CV463</f>
        <v>0</v>
      </c>
      <c r="BS464" s="1">
        <f>'BASE METAS)'!CW463</f>
        <v>0</v>
      </c>
      <c r="BT464" s="1">
        <f>'BASE METAS)'!CX463</f>
        <v>0</v>
      </c>
      <c r="BU464" s="1">
        <f>'BASE METAS)'!FA463</f>
        <v>2745</v>
      </c>
      <c r="BV464" s="1">
        <f>'BASE METAS)'!FB463</f>
        <v>2745</v>
      </c>
      <c r="BW464" s="1">
        <f>'BASE METAS)'!FC463</f>
        <v>412</v>
      </c>
      <c r="BX464" s="1">
        <f>'BASE METAS)'!FD463</f>
        <v>412</v>
      </c>
      <c r="BY464" s="1">
        <f>'BASE METAS)'!FE463</f>
        <v>0</v>
      </c>
      <c r="BZ464" s="1">
        <f>'BASE METAS)'!FF463</f>
        <v>0</v>
      </c>
      <c r="CA464" s="1">
        <f>'BASE METAS)'!FG463</f>
        <v>842</v>
      </c>
      <c r="CB464" s="1">
        <f>'BASE METAS)'!FH463</f>
        <v>1903</v>
      </c>
      <c r="CC464" s="1">
        <f>'BASE METAS)'!FI463</f>
        <v>0.30673952641165758</v>
      </c>
      <c r="CD464" s="1">
        <f>'BASE METAS)'!FJ463</f>
        <v>2745</v>
      </c>
      <c r="CE464" s="1">
        <f>'BASE METAS)'!FK463</f>
        <v>2745</v>
      </c>
      <c r="CF464" s="1">
        <f>'BASE METAS)'!FL463</f>
        <v>0</v>
      </c>
      <c r="CG464" s="1">
        <f>'BASE METAS)'!FM463</f>
        <v>0</v>
      </c>
    </row>
    <row r="465" spans="1:85" ht="89.25" customHeight="1" x14ac:dyDescent="0.25">
      <c r="A465" s="1">
        <f>'BASE METAS)'!A464</f>
        <v>0</v>
      </c>
      <c r="B465" s="7156"/>
      <c r="C465" s="5685"/>
      <c r="D465" s="5685"/>
      <c r="E465" s="7145"/>
      <c r="F465" s="7226"/>
      <c r="G465" s="7226"/>
      <c r="H465" s="5707"/>
      <c r="I465" s="5707"/>
      <c r="J465" s="5707"/>
      <c r="K465" s="5707"/>
      <c r="L465" s="5707"/>
      <c r="M465" s="5707"/>
      <c r="N465" s="5698"/>
      <c r="O465" s="5707"/>
      <c r="P465" s="7107"/>
      <c r="Q465" s="7107"/>
      <c r="R465" s="7107"/>
      <c r="S465" s="5698"/>
      <c r="T465" s="5698"/>
      <c r="U465" s="7730"/>
      <c r="V465" s="5698"/>
      <c r="W465" s="5695"/>
      <c r="X465" s="7145"/>
      <c r="Y465" s="803">
        <f>'BASE METAS)'!Y464</f>
        <v>4</v>
      </c>
      <c r="Z465" s="653" t="str">
        <f>'BASE METAS)'!Z464</f>
        <v>ENTREGAR BECAS BIMESTRALES DE APOYO SOCIAL A SERVIDORES PÚBLICOS E HIJOS ADSCRITOS A  LA COMISARÍA DE SEGURIDAD CIUDADANA, A LA DIRECCIÓN GENERAL DE TRÁNSITO VIALIDAD Y TANSPORTE Y A LA DIRECCIÓN GENERAL DE PROTECCIÓN CIVIL DE PRIMARIA, SECUNDARIA, MEDIO SUPERIOR Y SUPERIOR</v>
      </c>
      <c r="AA465" s="646" t="str">
        <f>'BASE METAS)'!AA464</f>
        <v>BECA</v>
      </c>
      <c r="AB465" s="238">
        <f>'BASE METAS)'!AB464</f>
        <v>2319</v>
      </c>
      <c r="AC465" s="647">
        <f>'BASE METAS)'!AC464</f>
        <v>473</v>
      </c>
      <c r="AD465" s="239">
        <f>'BASE METAS)'!AD464</f>
        <v>0.20396722725312635</v>
      </c>
      <c r="AE465" s="238">
        <f>'BASE METAS)'!AE464</f>
        <v>946</v>
      </c>
      <c r="AF465" s="239">
        <f>'BASE METAS)'!AF464</f>
        <v>0.40793445450625271</v>
      </c>
      <c r="AG465" s="238">
        <f>'BASE METAS)'!AG464</f>
        <v>0</v>
      </c>
      <c r="AH465" s="239">
        <f>'BASE METAS)'!AH464</f>
        <v>0</v>
      </c>
      <c r="AI465" s="238">
        <f>'BASE METAS)'!AI464</f>
        <v>900</v>
      </c>
      <c r="AJ465" s="239">
        <f>'BASE METAS)'!AJ464</f>
        <v>0.38809831824062097</v>
      </c>
      <c r="AK465" s="946">
        <f>'BASE METAS)'!AK464</f>
        <v>1</v>
      </c>
      <c r="AL465" s="1069">
        <f>'BASE METAS)'!AL464</f>
        <v>4</v>
      </c>
      <c r="AM465" s="970" t="str">
        <f>'BASE METAS)'!AM464</f>
        <v>BECAS BIMESTRALES DE APOYO SOCIAL A SERVIDORES PÚBLICOS E HIJOS ADSCRITOS A LA COMISARÍA DE SEGURIDAD, A A LA DIRECCIÓN GRAL. DE TRÁNSITO VIALIDAD Y TRANSPORTE Y A LA DIRECCIÓN DE PROTECCIÓN CIVIL DE PRIMARIA, SECUNDARIA, MEDIO SUPERIOR Y SUPERIOR.</v>
      </c>
      <c r="AN465" s="1019" t="str">
        <f>'BASE METAS)'!AN464</f>
        <v>MIDE EL PORCENTAJE DE BECAS ENTREGADAS CON RESPECTO A LAS PROGRAMADAS</v>
      </c>
      <c r="AO465" s="970" t="str">
        <f>'BASE METAS)'!AU464</f>
        <v>DESEMPEÑO</v>
      </c>
      <c r="AP465" s="970" t="str">
        <f>'BASE METAS)'!AO464</f>
        <v>NO. DE BECAS BIMESTRALES DE APOYO SOCIAL A SERVIDORES PÚBLICOS E HIJOS ADSCRITOS A LA COMISARÍA DE SEGURIDAD, A A LA DIRECCIÓN GRAL. DE TRÁNSITO VIALIDAD Y TRANSPORTE Y A LA DIRECCIÓN DE PROTECCIÓN CIVIL DE PRIMARIA, SECUNDARIA, MEDIO SUPERIOR Y SUPERIOR.</v>
      </c>
      <c r="AQ465" s="970" t="str">
        <f>'BASE METAS)'!AP464</f>
        <v>No. DE BECAS DE EXCELENCIA ACADÉMICA PARA ALUMNOS DE PRIMARIA, SECUNDARIA, MEDIA SUPERIOR Y SUPERIOR PROGRAMADAS</v>
      </c>
      <c r="AR465" s="970">
        <f>'BASE METAS)'!AQ464</f>
        <v>100</v>
      </c>
      <c r="AS465" s="970" t="str">
        <f>'BASE METAS)'!AR464</f>
        <v>BECA</v>
      </c>
      <c r="AT465" s="1018" t="str">
        <f>'BASE METAS)'!AS464</f>
        <v>EFICACIA</v>
      </c>
      <c r="AU465" s="1483">
        <f>'BASE METAS)'!BO464</f>
        <v>0</v>
      </c>
      <c r="AV465" s="1">
        <f>'BASE METAS)'!BQ464</f>
        <v>2319</v>
      </c>
      <c r="AW465" s="1">
        <f>'BASE METAS)'!BR464</f>
        <v>2319</v>
      </c>
      <c r="AX465" s="1352">
        <f>'BASE METAS)'!BS464</f>
        <v>946</v>
      </c>
      <c r="AY465" s="1">
        <f>'BASE METAS)'!BT464</f>
        <v>831</v>
      </c>
      <c r="AZ465" s="1">
        <f>'BASE METAS)'!BU464</f>
        <v>115</v>
      </c>
      <c r="BA465" s="1">
        <f>'BASE METAS)'!BV464</f>
        <v>0.87843551797040165</v>
      </c>
      <c r="BB465" s="1">
        <f>'BASE METAS)'!BW464</f>
        <v>1289</v>
      </c>
      <c r="BC465" s="1">
        <f>'BASE METAS)'!BX464</f>
        <v>1030</v>
      </c>
      <c r="BD465" s="1">
        <f>'BASE METAS)'!BY464</f>
        <v>0.55584303579128935</v>
      </c>
      <c r="BE465" s="1">
        <f>'BASE METAS)'!CG464</f>
        <v>458</v>
      </c>
      <c r="BF465" s="1">
        <f>'BASE METAS)'!CJ464</f>
        <v>0</v>
      </c>
      <c r="BG465" s="1">
        <f>'BASE METAS)'!CK464</f>
        <v>0</v>
      </c>
      <c r="BH465" s="1">
        <f>'BASE METAS)'!CL464</f>
        <v>0</v>
      </c>
      <c r="BI465" s="1">
        <f>'BASE METAS)'!CM464</f>
        <v>0</v>
      </c>
      <c r="BJ465" s="1">
        <f>'BASE METAS)'!CN464</f>
        <v>473</v>
      </c>
      <c r="BK465" s="1">
        <f>'BASE METAS)'!CO464</f>
        <v>0</v>
      </c>
      <c r="BL465" s="1">
        <f>'BASE METAS)'!CP464</f>
        <v>0</v>
      </c>
      <c r="BM465" s="1">
        <f>'BASE METAS)'!CQ464</f>
        <v>0</v>
      </c>
      <c r="BN465" s="1">
        <f>'BASE METAS)'!CR464</f>
        <v>0</v>
      </c>
      <c r="BO465" s="1">
        <f>'BASE METAS)'!CS464</f>
        <v>0</v>
      </c>
      <c r="BP465" s="1">
        <f>'BASE METAS)'!CT464</f>
        <v>0</v>
      </c>
      <c r="BQ465" s="1">
        <f>'BASE METAS)'!CU464</f>
        <v>0</v>
      </c>
      <c r="BR465" s="1">
        <f>'BASE METAS)'!CV464</f>
        <v>0</v>
      </c>
      <c r="BS465" s="1">
        <f>'BASE METAS)'!CW464</f>
        <v>0</v>
      </c>
      <c r="BT465" s="1">
        <f>'BASE METAS)'!CX464</f>
        <v>0</v>
      </c>
      <c r="BU465" s="1">
        <f>'BASE METAS)'!FA464</f>
        <v>2319</v>
      </c>
      <c r="BV465" s="1">
        <f>'BASE METAS)'!FB464</f>
        <v>2319</v>
      </c>
      <c r="BW465" s="1">
        <f>'BASE METAS)'!FC464</f>
        <v>425</v>
      </c>
      <c r="BX465" s="1">
        <f>'BASE METAS)'!FD464</f>
        <v>425</v>
      </c>
      <c r="BY465" s="1">
        <f>'BASE METAS)'!FE464</f>
        <v>0</v>
      </c>
      <c r="BZ465" s="1">
        <f>'BASE METAS)'!FF464</f>
        <v>0</v>
      </c>
      <c r="CA465" s="1">
        <f>'BASE METAS)'!FG464</f>
        <v>883</v>
      </c>
      <c r="CB465" s="1">
        <f>'BASE METAS)'!FH464</f>
        <v>1436</v>
      </c>
      <c r="CC465" s="1">
        <f>'BASE METAS)'!FI464</f>
        <v>0.38076757222940921</v>
      </c>
      <c r="CD465" s="1">
        <f>'BASE METAS)'!FJ464</f>
        <v>2319</v>
      </c>
      <c r="CE465" s="1">
        <f>'BASE METAS)'!FK464</f>
        <v>2319</v>
      </c>
      <c r="CF465" s="1">
        <f>'BASE METAS)'!FL464</f>
        <v>0</v>
      </c>
      <c r="CG465" s="1">
        <f>'BASE METAS)'!FM464</f>
        <v>0</v>
      </c>
    </row>
    <row r="466" spans="1:85" ht="63.75" customHeight="1" x14ac:dyDescent="0.25">
      <c r="A466" s="1">
        <f>'BASE METAS)'!A465</f>
        <v>0</v>
      </c>
      <c r="B466" s="7156"/>
      <c r="C466" s="5685"/>
      <c r="D466" s="5685"/>
      <c r="E466" s="7145"/>
      <c r="F466" s="7226"/>
      <c r="G466" s="7226"/>
      <c r="H466" s="5707"/>
      <c r="I466" s="5707"/>
      <c r="J466" s="5707"/>
      <c r="K466" s="5707"/>
      <c r="L466" s="5707"/>
      <c r="M466" s="5707"/>
      <c r="N466" s="5698"/>
      <c r="O466" s="5707"/>
      <c r="P466" s="7107"/>
      <c r="Q466" s="7107"/>
      <c r="R466" s="7107"/>
      <c r="S466" s="5698"/>
      <c r="T466" s="5698"/>
      <c r="U466" s="7730"/>
      <c r="V466" s="5698"/>
      <c r="W466" s="5695"/>
      <c r="X466" s="7145"/>
      <c r="Y466" s="803">
        <f>'BASE METAS)'!Y465</f>
        <v>5</v>
      </c>
      <c r="Z466" s="653" t="str">
        <f>'BASE METAS)'!Z465</f>
        <v>IMPRIMIR CONVOCATORIAS Y VOLANTES PARA CADA UNO DE LOS 4 RUBROS DE BECAS Y DIFUNDIRLAS EN LAS INSTITUCIONES EDUCATIVAS UBICADAS EN EL TERRITORIO MUNICIPAL , ASÍ COMO TAMBIÉN EN EL PALACIO MUNICIPAL</v>
      </c>
      <c r="AA466" s="646" t="str">
        <f>'BASE METAS)'!AA465</f>
        <v>CONVOCATORIA</v>
      </c>
      <c r="AB466" s="238">
        <f>'BASE METAS)'!AB465</f>
        <v>1500</v>
      </c>
      <c r="AC466" s="647">
        <f>'BASE METAS)'!AC465</f>
        <v>0</v>
      </c>
      <c r="AD466" s="239">
        <f>'BASE METAS)'!AD465</f>
        <v>0</v>
      </c>
      <c r="AE466" s="238">
        <f>'BASE METAS)'!AE465</f>
        <v>0</v>
      </c>
      <c r="AF466" s="239">
        <f>'BASE METAS)'!AF465</f>
        <v>0</v>
      </c>
      <c r="AG466" s="238">
        <f>'BASE METAS)'!AG465</f>
        <v>1500</v>
      </c>
      <c r="AH466" s="239">
        <f>'BASE METAS)'!AH465</f>
        <v>1</v>
      </c>
      <c r="AI466" s="238">
        <f>'BASE METAS)'!AI465</f>
        <v>0</v>
      </c>
      <c r="AJ466" s="239">
        <f>'BASE METAS)'!AJ465</f>
        <v>0</v>
      </c>
      <c r="AK466" s="946">
        <f>'BASE METAS)'!AK465</f>
        <v>1</v>
      </c>
      <c r="AL466" s="1069">
        <f>'BASE METAS)'!AL465</f>
        <v>5</v>
      </c>
      <c r="AM466" s="970" t="str">
        <f>'BASE METAS)'!AM465</f>
        <v>CONVOCATORIAS Y VOLANTES DE LOS 4 RUBROS DE BECAS PARA DIFUSIÓN DE LAS MISMAS</v>
      </c>
      <c r="AN466" s="1019" t="str">
        <f>'BASE METAS)'!AN465</f>
        <v>MIDE LAS CONVOCATORIAS Y VOLANTES DIFUNDIDOS CON RESPECTO A LOS PROGRAMADOS</v>
      </c>
      <c r="AO466" s="970" t="str">
        <f>'BASE METAS)'!AU465</f>
        <v>DESEMPEÑO</v>
      </c>
      <c r="AP466" s="970" t="str">
        <f>'BASE METAS)'!AO465</f>
        <v>No. DE CONVOCATORIAS  Y VOLANTES DIFUNDIDOS</v>
      </c>
      <c r="AQ466" s="970" t="str">
        <f>'BASE METAS)'!AP465</f>
        <v>No. DE CONVOCATORIAS  Y VOLANTES PROGRAMADOS</v>
      </c>
      <c r="AR466" s="970">
        <f>'BASE METAS)'!AQ465</f>
        <v>100</v>
      </c>
      <c r="AS466" s="970" t="str">
        <f>'BASE METAS)'!AR465</f>
        <v>CONVOCATORIA</v>
      </c>
      <c r="AT466" s="1018" t="str">
        <f>'BASE METAS)'!AS465</f>
        <v>EFICACIA</v>
      </c>
      <c r="AU466" s="1483">
        <f>'BASE METAS)'!BO465</f>
        <v>0</v>
      </c>
      <c r="AV466" s="1">
        <f>'BASE METAS)'!BQ465</f>
        <v>1500</v>
      </c>
      <c r="AW466" s="1">
        <f>'BASE METAS)'!BR465</f>
        <v>1500</v>
      </c>
      <c r="AX466" s="1352">
        <f>'BASE METAS)'!BS465</f>
        <v>0</v>
      </c>
      <c r="AY466" s="1">
        <f>'BASE METAS)'!BT465</f>
        <v>1500</v>
      </c>
      <c r="AZ466" s="1">
        <f>'BASE METAS)'!BU465</f>
        <v>-1500</v>
      </c>
      <c r="BA466" s="1" t="e">
        <f>'BASE METAS)'!BV465</f>
        <v>#DIV/0!</v>
      </c>
      <c r="BB466" s="1">
        <f>'BASE METAS)'!BW465</f>
        <v>1500</v>
      </c>
      <c r="BC466" s="1">
        <f>'BASE METAS)'!BX465</f>
        <v>0</v>
      </c>
      <c r="BD466" s="1">
        <f>'BASE METAS)'!BY465</f>
        <v>1</v>
      </c>
      <c r="BE466" s="1">
        <f>'BASE METAS)'!CG465</f>
        <v>0</v>
      </c>
      <c r="BF466" s="1">
        <f>'BASE METAS)'!CJ465</f>
        <v>0</v>
      </c>
      <c r="BG466" s="1">
        <f>'BASE METAS)'!CK465</f>
        <v>0</v>
      </c>
      <c r="BH466" s="1">
        <f>'BASE METAS)'!CL465</f>
        <v>0</v>
      </c>
      <c r="BI466" s="1">
        <f>'BASE METAS)'!CM465</f>
        <v>0</v>
      </c>
      <c r="BJ466" s="1">
        <f>'BASE METAS)'!CN465</f>
        <v>0</v>
      </c>
      <c r="BK466" s="1">
        <f>'BASE METAS)'!CO465</f>
        <v>0</v>
      </c>
      <c r="BL466" s="1">
        <f>'BASE METAS)'!CP465</f>
        <v>0</v>
      </c>
      <c r="BM466" s="1">
        <f>'BASE METAS)'!CQ465</f>
        <v>0</v>
      </c>
      <c r="BN466" s="1">
        <f>'BASE METAS)'!CR465</f>
        <v>0</v>
      </c>
      <c r="BO466" s="1">
        <f>'BASE METAS)'!CS465</f>
        <v>0</v>
      </c>
      <c r="BP466" s="1">
        <f>'BASE METAS)'!CT465</f>
        <v>0</v>
      </c>
      <c r="BQ466" s="1">
        <f>'BASE METAS)'!CU465</f>
        <v>0</v>
      </c>
      <c r="BR466" s="1">
        <f>'BASE METAS)'!CV465</f>
        <v>0</v>
      </c>
      <c r="BS466" s="1">
        <f>'BASE METAS)'!CW465</f>
        <v>0</v>
      </c>
      <c r="BT466" s="1">
        <f>'BASE METAS)'!CX465</f>
        <v>0</v>
      </c>
      <c r="BU466" s="1">
        <f>'BASE METAS)'!FA465</f>
        <v>1500</v>
      </c>
      <c r="BV466" s="1">
        <f>'BASE METAS)'!FB465</f>
        <v>1500</v>
      </c>
      <c r="BW466" s="1">
        <f>'BASE METAS)'!FC465</f>
        <v>0</v>
      </c>
      <c r="BX466" s="1">
        <f>'BASE METAS)'!FD465</f>
        <v>0</v>
      </c>
      <c r="BY466" s="1">
        <f>'BASE METAS)'!FE465</f>
        <v>0</v>
      </c>
      <c r="BZ466" s="1">
        <f>'BASE METAS)'!FF465</f>
        <v>0</v>
      </c>
      <c r="CA466" s="1">
        <f>'BASE METAS)'!FG465</f>
        <v>0</v>
      </c>
      <c r="CB466" s="1">
        <f>'BASE METAS)'!FH465</f>
        <v>1500</v>
      </c>
      <c r="CC466" s="1">
        <f>'BASE METAS)'!FI465</f>
        <v>0</v>
      </c>
      <c r="CD466" s="1">
        <f>'BASE METAS)'!FJ465</f>
        <v>1500</v>
      </c>
      <c r="CE466" s="1">
        <f>'BASE METAS)'!FK465</f>
        <v>1500</v>
      </c>
      <c r="CF466" s="1">
        <f>'BASE METAS)'!FL465</f>
        <v>0</v>
      </c>
      <c r="CG466" s="1">
        <f>'BASE METAS)'!FM465</f>
        <v>0</v>
      </c>
    </row>
    <row r="467" spans="1:85" ht="178.5" x14ac:dyDescent="0.2">
      <c r="A467" s="1">
        <f>'BASE METAS)'!A466</f>
        <v>0</v>
      </c>
      <c r="B467" s="7156"/>
      <c r="C467" s="5685"/>
      <c r="D467" s="5685"/>
      <c r="E467" s="7145"/>
      <c r="F467" s="7226"/>
      <c r="G467" s="7226"/>
      <c r="H467" s="5707"/>
      <c r="I467" s="5707"/>
      <c r="J467" s="5707"/>
      <c r="K467" s="5707"/>
      <c r="L467" s="5707"/>
      <c r="M467" s="5707"/>
      <c r="N467" s="5698"/>
      <c r="O467" s="5707"/>
      <c r="P467" s="7107"/>
      <c r="Q467" s="7107"/>
      <c r="R467" s="7107"/>
      <c r="S467" s="5698"/>
      <c r="T467" s="5698"/>
      <c r="U467" s="7730"/>
      <c r="V467" s="5698"/>
      <c r="W467" s="5695"/>
      <c r="X467" s="7145"/>
      <c r="Y467" s="803">
        <f>'BASE METAS)'!Y466</f>
        <v>6</v>
      </c>
      <c r="Z467" s="653" t="str">
        <f>'BASE METAS)'!Z466</f>
        <v>REALIZAR EL EVENTO DEL PRIMER PAGO DEL PROGRAMA DE BECAS ECONOMICAS MUNICIPALES.</v>
      </c>
      <c r="AA467" s="646" t="str">
        <f>'BASE METAS)'!AA466</f>
        <v>EVENTO</v>
      </c>
      <c r="AB467" s="238">
        <f>'BASE METAS)'!AB466</f>
        <v>1</v>
      </c>
      <c r="AC467" s="647">
        <f>'BASE METAS)'!AC466</f>
        <v>0</v>
      </c>
      <c r="AD467" s="239">
        <f>'BASE METAS)'!AD466</f>
        <v>0</v>
      </c>
      <c r="AE467" s="238">
        <f>'BASE METAS)'!AE466</f>
        <v>0</v>
      </c>
      <c r="AF467" s="239">
        <f>'BASE METAS)'!AF466</f>
        <v>0</v>
      </c>
      <c r="AG467" s="238">
        <f>'BASE METAS)'!AG466</f>
        <v>1</v>
      </c>
      <c r="AH467" s="239">
        <f>'BASE METAS)'!AH466</f>
        <v>1</v>
      </c>
      <c r="AI467" s="238">
        <f>'BASE METAS)'!AI466</f>
        <v>0</v>
      </c>
      <c r="AJ467" s="239">
        <f>'BASE METAS)'!AJ466</f>
        <v>0</v>
      </c>
      <c r="AK467" s="946">
        <f>'BASE METAS)'!AK466</f>
        <v>1</v>
      </c>
      <c r="AL467" s="1115">
        <f>'BASE METAS)'!AL466</f>
        <v>6</v>
      </c>
      <c r="AM467" s="970" t="str">
        <f>'BASE METAS)'!AM466</f>
        <v>EVENTO DEL PRIMER PAGO DEL PROGRAMA DE BECAS ECONÓMICAS MUNICIPALES</v>
      </c>
      <c r="AN467" s="1019" t="str">
        <f>'BASE METAS)'!AN466</f>
        <v>MIDE EL NUMERO DE EVENTOS REALIZADOS, CON RESPECTO A LOS PROGRAMADOS</v>
      </c>
      <c r="AO467" s="970" t="str">
        <f>'BASE METAS)'!AU466</f>
        <v>DESEMPEÑO</v>
      </c>
      <c r="AP467" s="970" t="str">
        <f>'BASE METAS)'!AO466</f>
        <v>EVENTO REALIZADO</v>
      </c>
      <c r="AQ467" s="970" t="str">
        <f>'BASE METAS)'!AP466</f>
        <v>EVENTO PROGRAMADO</v>
      </c>
      <c r="AR467" s="970">
        <f>'BASE METAS)'!AQ466</f>
        <v>100</v>
      </c>
      <c r="AS467" s="970" t="str">
        <f>'BASE METAS)'!AR466</f>
        <v>EVENTO</v>
      </c>
      <c r="AT467" s="1018" t="str">
        <f>'BASE METAS)'!AS466</f>
        <v>EFICACIA</v>
      </c>
      <c r="AU467" s="1483">
        <f>'BASE METAS)'!BO466</f>
        <v>0</v>
      </c>
      <c r="AV467" s="1">
        <f>'BASE METAS)'!BQ466</f>
        <v>1</v>
      </c>
      <c r="AW467" s="1">
        <f>'BASE METAS)'!BR466</f>
        <v>1</v>
      </c>
      <c r="AX467" s="1352">
        <f>'BASE METAS)'!BS466</f>
        <v>0</v>
      </c>
      <c r="AY467" s="1">
        <f>'BASE METAS)'!BT466</f>
        <v>0</v>
      </c>
      <c r="AZ467" s="1">
        <f>'BASE METAS)'!BU466</f>
        <v>0</v>
      </c>
      <c r="BA467" s="1" t="e">
        <f>'BASE METAS)'!BV466</f>
        <v>#DIV/0!</v>
      </c>
      <c r="BB467" s="1">
        <f>'BASE METAS)'!BW466</f>
        <v>0</v>
      </c>
      <c r="BC467" s="1">
        <f>'BASE METAS)'!BX466</f>
        <v>1</v>
      </c>
      <c r="BD467" s="1">
        <f>'BASE METAS)'!BY466</f>
        <v>0</v>
      </c>
      <c r="BE467" s="1">
        <f>'BASE METAS)'!CG466</f>
        <v>0</v>
      </c>
      <c r="BF467" s="1">
        <f>'BASE METAS)'!CJ466</f>
        <v>0</v>
      </c>
      <c r="BG467" s="1">
        <f>'BASE METAS)'!CK466</f>
        <v>0</v>
      </c>
      <c r="BH467" s="1">
        <f>'BASE METAS)'!CL466</f>
        <v>0</v>
      </c>
      <c r="BI467" s="1">
        <f>'BASE METAS)'!CM466</f>
        <v>0</v>
      </c>
      <c r="BJ467" s="1">
        <f>'BASE METAS)'!CN466</f>
        <v>0</v>
      </c>
      <c r="BK467" s="1">
        <f>'BASE METAS)'!CO466</f>
        <v>0</v>
      </c>
      <c r="BL467" s="1">
        <f>'BASE METAS)'!CP466</f>
        <v>0</v>
      </c>
      <c r="BM467" s="1">
        <f>'BASE METAS)'!CQ466</f>
        <v>0</v>
      </c>
      <c r="BN467" s="1">
        <f>'BASE METAS)'!CR466</f>
        <v>0</v>
      </c>
      <c r="BO467" s="1">
        <f>'BASE METAS)'!CS466</f>
        <v>0</v>
      </c>
      <c r="BP467" s="1">
        <f>'BASE METAS)'!CT466</f>
        <v>0</v>
      </c>
      <c r="BQ467" s="1">
        <f>'BASE METAS)'!CU466</f>
        <v>0</v>
      </c>
      <c r="BR467" s="1">
        <f>'BASE METAS)'!CV466</f>
        <v>0</v>
      </c>
      <c r="BS467" s="1">
        <f>'BASE METAS)'!CW466</f>
        <v>0</v>
      </c>
      <c r="BT467" s="1">
        <f>'BASE METAS)'!CX466</f>
        <v>0</v>
      </c>
      <c r="BU467" s="1">
        <f>'BASE METAS)'!FA466</f>
        <v>1</v>
      </c>
      <c r="BV467" s="1">
        <f>'BASE METAS)'!FB466</f>
        <v>1</v>
      </c>
      <c r="BW467" s="1">
        <f>'BASE METAS)'!FC466</f>
        <v>0</v>
      </c>
      <c r="BX467" s="1">
        <f>'BASE METAS)'!FD466</f>
        <v>0</v>
      </c>
      <c r="BY467" s="1">
        <f>'BASE METAS)'!FE466</f>
        <v>0</v>
      </c>
      <c r="BZ467" s="1">
        <f>'BASE METAS)'!FF466</f>
        <v>0</v>
      </c>
      <c r="CA467" s="1">
        <f>'BASE METAS)'!FG466</f>
        <v>0</v>
      </c>
      <c r="CB467" s="1">
        <f>'BASE METAS)'!FH466</f>
        <v>1</v>
      </c>
      <c r="CC467" s="1">
        <f>'BASE METAS)'!FI466</f>
        <v>0</v>
      </c>
      <c r="CD467" s="1">
        <f>'BASE METAS)'!FJ466</f>
        <v>1</v>
      </c>
      <c r="CE467" s="1">
        <f>'BASE METAS)'!FK466</f>
        <v>1</v>
      </c>
      <c r="CF467" s="1">
        <f>'BASE METAS)'!FL466</f>
        <v>0</v>
      </c>
      <c r="CG467" s="1">
        <f>'BASE METAS)'!FM466</f>
        <v>0</v>
      </c>
    </row>
    <row r="468" spans="1:85" ht="267.75" x14ac:dyDescent="0.2">
      <c r="A468" s="1">
        <f>'BASE METAS)'!A467</f>
        <v>0</v>
      </c>
      <c r="B468" s="7156"/>
      <c r="C468" s="5685"/>
      <c r="D468" s="5685"/>
      <c r="E468" s="7145"/>
      <c r="F468" s="7226"/>
      <c r="G468" s="7226"/>
      <c r="H468" s="5707"/>
      <c r="I468" s="5707"/>
      <c r="J468" s="5707"/>
      <c r="K468" s="5707"/>
      <c r="L468" s="5707"/>
      <c r="M468" s="5707"/>
      <c r="N468" s="5698"/>
      <c r="O468" s="5707"/>
      <c r="P468" s="7107"/>
      <c r="Q468" s="7107"/>
      <c r="R468" s="7107"/>
      <c r="S468" s="5698"/>
      <c r="T468" s="5698"/>
      <c r="U468" s="7730"/>
      <c r="V468" s="5698"/>
      <c r="W468" s="5695"/>
      <c r="X468" s="7145"/>
      <c r="Y468" s="803">
        <f>'BASE METAS)'!Y467</f>
        <v>7</v>
      </c>
      <c r="Z468" s="653" t="str">
        <f>'BASE METAS)'!Z467</f>
        <v>REALIZAR FERIA EDUCATIVA CON ESCUELAS OFICIALES Y PARTICULARES DEL MUNICIPIO PARA QUE OFERTEN SU SERVICIO EDUCATIVO.</v>
      </c>
      <c r="AA468" s="646" t="str">
        <f>'BASE METAS)'!AA467</f>
        <v>FERIA</v>
      </c>
      <c r="AB468" s="238">
        <f>'BASE METAS)'!AB467</f>
        <v>1</v>
      </c>
      <c r="AC468" s="647">
        <f>'BASE METAS)'!AC467</f>
        <v>0</v>
      </c>
      <c r="AD468" s="239">
        <f>'BASE METAS)'!AD467</f>
        <v>0</v>
      </c>
      <c r="AE468" s="238">
        <f>'BASE METAS)'!AE467</f>
        <v>1</v>
      </c>
      <c r="AF468" s="239">
        <f>'BASE METAS)'!AF467</f>
        <v>1</v>
      </c>
      <c r="AG468" s="238">
        <f>'BASE METAS)'!AG467</f>
        <v>0</v>
      </c>
      <c r="AH468" s="239">
        <f>'BASE METAS)'!AH467</f>
        <v>0</v>
      </c>
      <c r="AI468" s="238">
        <f>'BASE METAS)'!AI467</f>
        <v>0</v>
      </c>
      <c r="AJ468" s="239">
        <f>'BASE METAS)'!AJ467</f>
        <v>0</v>
      </c>
      <c r="AK468" s="191">
        <f>'BASE METAS)'!AK467</f>
        <v>1</v>
      </c>
      <c r="AL468" s="1115">
        <f>'BASE METAS)'!AL467</f>
        <v>7</v>
      </c>
      <c r="AM468" s="1019" t="str">
        <f>'BASE METAS)'!AM467</f>
        <v>FERIA EDUCATIVA CON ESCUELAS OFICIALES Y PARTICULARES DEL MUNICIPIO PARA QUE OFERTEN SU SERVICIO EDUCATIVO</v>
      </c>
      <c r="AN468" s="1019" t="str">
        <f>'BASE METAS)'!AN467</f>
        <v>MIDE EL NUMERO DE FERIAS REALIZADAS CON RESPECTO A LAS PROGRAMADS</v>
      </c>
      <c r="AO468" s="970" t="str">
        <f>'BASE METAS)'!AU467</f>
        <v>DESEMPEÑO</v>
      </c>
      <c r="AP468" s="970" t="str">
        <f>'BASE METAS)'!AO467</f>
        <v>No. DE FERIAS REALIZADAS</v>
      </c>
      <c r="AQ468" s="970" t="str">
        <f>'BASE METAS)'!AP467</f>
        <v>No. DE FERIAS PROGRAMADAS</v>
      </c>
      <c r="AR468" s="970">
        <f>'BASE METAS)'!AQ467</f>
        <v>100</v>
      </c>
      <c r="AS468" s="970" t="str">
        <f>'BASE METAS)'!AR467</f>
        <v>FERIA</v>
      </c>
      <c r="AT468" s="1018" t="str">
        <f>'BASE METAS)'!AS467</f>
        <v>EFICACIA</v>
      </c>
      <c r="AU468" s="1483">
        <f>'BASE METAS)'!BO467</f>
        <v>0</v>
      </c>
      <c r="AV468" s="1">
        <f>'BASE METAS)'!BQ467</f>
        <v>1</v>
      </c>
      <c r="AW468" s="1">
        <f>'BASE METAS)'!BR467</f>
        <v>1</v>
      </c>
      <c r="AX468" s="1352">
        <f>'BASE METAS)'!BS467</f>
        <v>1</v>
      </c>
      <c r="AY468" s="1">
        <f>'BASE METAS)'!BT467</f>
        <v>0</v>
      </c>
      <c r="AZ468" s="1">
        <f>'BASE METAS)'!BU467</f>
        <v>1</v>
      </c>
      <c r="BA468" s="1">
        <f>'BASE METAS)'!BV467</f>
        <v>0</v>
      </c>
      <c r="BB468" s="1">
        <f>'BASE METAS)'!BW467</f>
        <v>0</v>
      </c>
      <c r="BC468" s="1">
        <f>'BASE METAS)'!BX467</f>
        <v>1</v>
      </c>
      <c r="BD468" s="1">
        <f>'BASE METAS)'!BY467</f>
        <v>0</v>
      </c>
      <c r="BE468" s="1">
        <f>'BASE METAS)'!CG467</f>
        <v>0</v>
      </c>
      <c r="BF468" s="1">
        <f>'BASE METAS)'!CJ467</f>
        <v>0</v>
      </c>
      <c r="BG468" s="1">
        <f>'BASE METAS)'!CK467</f>
        <v>0</v>
      </c>
      <c r="BH468" s="1">
        <f>'BASE METAS)'!CL467</f>
        <v>0</v>
      </c>
      <c r="BI468" s="1">
        <f>'BASE METAS)'!CM467</f>
        <v>0</v>
      </c>
      <c r="BJ468" s="1">
        <f>'BASE METAS)'!CN467</f>
        <v>0</v>
      </c>
      <c r="BK468" s="1">
        <f>'BASE METAS)'!CO467</f>
        <v>0</v>
      </c>
      <c r="BL468" s="1">
        <f>'BASE METAS)'!CP467</f>
        <v>0</v>
      </c>
      <c r="BM468" s="1">
        <f>'BASE METAS)'!CQ467</f>
        <v>0</v>
      </c>
      <c r="BN468" s="1">
        <f>'BASE METAS)'!CR467</f>
        <v>0</v>
      </c>
      <c r="BO468" s="1">
        <f>'BASE METAS)'!CS467</f>
        <v>0</v>
      </c>
      <c r="BP468" s="1">
        <f>'BASE METAS)'!CT467</f>
        <v>0</v>
      </c>
      <c r="BQ468" s="1">
        <f>'BASE METAS)'!CU467</f>
        <v>0</v>
      </c>
      <c r="BR468" s="1">
        <f>'BASE METAS)'!CV467</f>
        <v>0</v>
      </c>
      <c r="BS468" s="1">
        <f>'BASE METAS)'!CW467</f>
        <v>0</v>
      </c>
      <c r="BT468" s="1">
        <f>'BASE METAS)'!CX467</f>
        <v>0</v>
      </c>
      <c r="BU468" s="1">
        <f>'BASE METAS)'!FA467</f>
        <v>1</v>
      </c>
      <c r="BV468" s="1">
        <f>'BASE METAS)'!FB467</f>
        <v>1</v>
      </c>
      <c r="BW468" s="1">
        <f>'BASE METAS)'!FC467</f>
        <v>0</v>
      </c>
      <c r="BX468" s="1">
        <f>'BASE METAS)'!FD467</f>
        <v>0</v>
      </c>
      <c r="BY468" s="1">
        <f>'BASE METAS)'!FE467</f>
        <v>0</v>
      </c>
      <c r="BZ468" s="1">
        <f>'BASE METAS)'!FF467</f>
        <v>0</v>
      </c>
      <c r="CA468" s="1">
        <f>'BASE METAS)'!FG467</f>
        <v>0</v>
      </c>
      <c r="CB468" s="1">
        <f>'BASE METAS)'!FH467</f>
        <v>1</v>
      </c>
      <c r="CC468" s="1">
        <f>'BASE METAS)'!FI467</f>
        <v>0</v>
      </c>
      <c r="CD468" s="1">
        <f>'BASE METAS)'!FJ467</f>
        <v>1</v>
      </c>
      <c r="CE468" s="1">
        <f>'BASE METAS)'!FK467</f>
        <v>1</v>
      </c>
      <c r="CF468" s="1">
        <f>'BASE METAS)'!FL467</f>
        <v>0</v>
      </c>
      <c r="CG468" s="1">
        <f>'BASE METAS)'!FM467</f>
        <v>0</v>
      </c>
    </row>
    <row r="469" spans="1:85" ht="357" x14ac:dyDescent="0.2">
      <c r="A469" s="1">
        <f>'BASE METAS)'!A468</f>
        <v>0</v>
      </c>
      <c r="B469" s="7156"/>
      <c r="C469" s="5686"/>
      <c r="D469" s="5686"/>
      <c r="E469" s="7103"/>
      <c r="F469" s="7227"/>
      <c r="G469" s="7227"/>
      <c r="H469" s="5708"/>
      <c r="I469" s="5708"/>
      <c r="J469" s="5708"/>
      <c r="K469" s="5708"/>
      <c r="L469" s="5708"/>
      <c r="M469" s="5708"/>
      <c r="N469" s="5699"/>
      <c r="O469" s="5708"/>
      <c r="P469" s="7108"/>
      <c r="Q469" s="7108"/>
      <c r="R469" s="7108"/>
      <c r="S469" s="5699"/>
      <c r="T469" s="5699"/>
      <c r="U469" s="7731"/>
      <c r="V469" s="5699"/>
      <c r="W469" s="5696"/>
      <c r="X469" s="7103"/>
      <c r="Y469" s="804">
        <f>'BASE METAS)'!Y468</f>
        <v>8</v>
      </c>
      <c r="Z469" s="654" t="str">
        <f>'BASE METAS)'!Z468</f>
        <v>REALIZAR CONVENIOS CON INSTITUCIONES EDUCATIVAS PRIVADAS OTORGANDO DESCUENTOS PARA ESTUDIANTES DE NIVEL PRIMERIA, SECUNDARIA, MEDIO SUPERIOR Y SUPERIOR.</v>
      </c>
      <c r="AA469" s="702" t="str">
        <f>'BASE METAS)'!AA468</f>
        <v>CONVENIOS</v>
      </c>
      <c r="AB469" s="703">
        <f>'BASE METAS)'!AB468</f>
        <v>15</v>
      </c>
      <c r="AC469" s="704">
        <f>'BASE METAS)'!AC468</f>
        <v>15</v>
      </c>
      <c r="AD469" s="246">
        <f>'BASE METAS)'!AD468</f>
        <v>1</v>
      </c>
      <c r="AE469" s="703">
        <f>'BASE METAS)'!AE468</f>
        <v>0</v>
      </c>
      <c r="AF469" s="246">
        <f>'BASE METAS)'!AF468</f>
        <v>0</v>
      </c>
      <c r="AG469" s="703">
        <f>'BASE METAS)'!AG468</f>
        <v>0</v>
      </c>
      <c r="AH469" s="246">
        <f>'BASE METAS)'!AH468</f>
        <v>0</v>
      </c>
      <c r="AI469" s="703">
        <f>'BASE METAS)'!AI468</f>
        <v>0</v>
      </c>
      <c r="AJ469" s="246">
        <f>'BASE METAS)'!AJ468</f>
        <v>0</v>
      </c>
      <c r="AK469" s="191">
        <f>'BASE METAS)'!AK468</f>
        <v>1</v>
      </c>
      <c r="AL469" s="1115">
        <f>'BASE METAS)'!AL468</f>
        <v>8</v>
      </c>
      <c r="AM469" s="970" t="str">
        <f>'BASE METAS)'!AM468</f>
        <v>CONVENIOS CON INSTITUCIONES EDUCATIVAS PRIVADAS OTORGANDO DESCUENTOS PARA ESTUDIANTES DE PRIMARIA, SECUNDARIA, MEDIO SUPERIOR Y SUPERIOR</v>
      </c>
      <c r="AN469" s="1019" t="str">
        <f>'BASE METAS)'!AN468</f>
        <v>MIDE EL NUMERO DE CONVENIOS FIRMADOS, CON RESPECTO A LOS PROGRAMADOS</v>
      </c>
      <c r="AO469" s="970" t="str">
        <f>'BASE METAS)'!AU468</f>
        <v>DESEMPEÑO</v>
      </c>
      <c r="AP469" s="970" t="str">
        <f>'BASE METAS)'!AO468</f>
        <v>No. DE CONVENIOS FIRMADOS</v>
      </c>
      <c r="AQ469" s="970" t="str">
        <f>'BASE METAS)'!AP468</f>
        <v>No. DE CONVENIOS PROGRAMADOS</v>
      </c>
      <c r="AR469" s="970">
        <f>'BASE METAS)'!AQ468</f>
        <v>100</v>
      </c>
      <c r="AS469" s="970" t="str">
        <f>'BASE METAS)'!AR468</f>
        <v>CONVENIOS</v>
      </c>
      <c r="AT469" s="1018" t="str">
        <f>'BASE METAS)'!AS468</f>
        <v>EFICACIA</v>
      </c>
      <c r="AU469" s="1483">
        <f>'BASE METAS)'!BO468</f>
        <v>0</v>
      </c>
      <c r="AV469" s="1">
        <f>'BASE METAS)'!BQ468</f>
        <v>15</v>
      </c>
      <c r="AW469" s="1">
        <f>'BASE METAS)'!BR468</f>
        <v>15</v>
      </c>
      <c r="AX469" s="1352">
        <f>'BASE METAS)'!BS468</f>
        <v>0</v>
      </c>
      <c r="AY469" s="1">
        <f>'BASE METAS)'!BT468</f>
        <v>0</v>
      </c>
      <c r="AZ469" s="1">
        <f>'BASE METAS)'!BU468</f>
        <v>0</v>
      </c>
      <c r="BA469" s="1" t="e">
        <f>'BASE METAS)'!BV468</f>
        <v>#DIV/0!</v>
      </c>
      <c r="BB469" s="1">
        <f>'BASE METAS)'!BW468</f>
        <v>12</v>
      </c>
      <c r="BC469" s="1">
        <f>'BASE METAS)'!BX468</f>
        <v>3</v>
      </c>
      <c r="BD469" s="1">
        <f>'BASE METAS)'!BY468</f>
        <v>0.8</v>
      </c>
      <c r="BE469" s="1">
        <f>'BASE METAS)'!CG468</f>
        <v>12</v>
      </c>
      <c r="BF469" s="1">
        <f>'BASE METAS)'!CJ468</f>
        <v>0</v>
      </c>
      <c r="BG469" s="1">
        <f>'BASE METAS)'!CK468</f>
        <v>0</v>
      </c>
      <c r="BH469" s="1">
        <f>'BASE METAS)'!CL468</f>
        <v>0</v>
      </c>
      <c r="BI469" s="1">
        <f>'BASE METAS)'!CM468</f>
        <v>0</v>
      </c>
      <c r="BJ469" s="1">
        <f>'BASE METAS)'!CN468</f>
        <v>0</v>
      </c>
      <c r="BK469" s="1">
        <f>'BASE METAS)'!CO468</f>
        <v>15</v>
      </c>
      <c r="BL469" s="1">
        <f>'BASE METAS)'!CP468</f>
        <v>0</v>
      </c>
      <c r="BM469" s="1">
        <f>'BASE METAS)'!CQ468</f>
        <v>0</v>
      </c>
      <c r="BN469" s="1">
        <f>'BASE METAS)'!CR468</f>
        <v>0</v>
      </c>
      <c r="BO469" s="1">
        <f>'BASE METAS)'!CS468</f>
        <v>0</v>
      </c>
      <c r="BP469" s="1">
        <f>'BASE METAS)'!CT468</f>
        <v>0</v>
      </c>
      <c r="BQ469" s="1">
        <f>'BASE METAS)'!CU468</f>
        <v>0</v>
      </c>
      <c r="BR469" s="1">
        <f>'BASE METAS)'!CV468</f>
        <v>0</v>
      </c>
      <c r="BS469" s="1">
        <f>'BASE METAS)'!CW468</f>
        <v>0</v>
      </c>
      <c r="BT469" s="1">
        <f>'BASE METAS)'!CX468</f>
        <v>0</v>
      </c>
      <c r="BU469" s="1">
        <f>'BASE METAS)'!FA468</f>
        <v>15</v>
      </c>
      <c r="BV469" s="1">
        <f>'BASE METAS)'!FB468</f>
        <v>15</v>
      </c>
      <c r="BW469" s="1">
        <f>'BASE METAS)'!FC468</f>
        <v>0</v>
      </c>
      <c r="BX469" s="1">
        <f>'BASE METAS)'!FD468</f>
        <v>0</v>
      </c>
      <c r="BY469" s="1">
        <f>'BASE METAS)'!FE468</f>
        <v>0</v>
      </c>
      <c r="BZ469" s="1">
        <f>'BASE METAS)'!FF468</f>
        <v>0</v>
      </c>
      <c r="CA469" s="1">
        <f>'BASE METAS)'!FG468</f>
        <v>12</v>
      </c>
      <c r="CB469" s="1">
        <f>'BASE METAS)'!FH468</f>
        <v>3</v>
      </c>
      <c r="CC469" s="1">
        <f>'BASE METAS)'!FI468</f>
        <v>0.8</v>
      </c>
      <c r="CD469" s="1">
        <f>'BASE METAS)'!FJ468</f>
        <v>15</v>
      </c>
      <c r="CE469" s="1">
        <f>'BASE METAS)'!FK468</f>
        <v>15</v>
      </c>
      <c r="CF469" s="1">
        <f>'BASE METAS)'!FL468</f>
        <v>0</v>
      </c>
      <c r="CG469" s="1">
        <f>'BASE METAS)'!FM468</f>
        <v>0</v>
      </c>
    </row>
    <row r="470" spans="1:85" ht="153" x14ac:dyDescent="0.2">
      <c r="A470" s="1">
        <f>'BASE METAS)'!A469</f>
        <v>75</v>
      </c>
      <c r="B470" s="7156"/>
      <c r="C470" s="5684">
        <f>'BASE METAS)'!C469</f>
        <v>1702</v>
      </c>
      <c r="D470" s="5684">
        <f>'BASE METAS)'!D469</f>
        <v>3</v>
      </c>
      <c r="E470" s="7102" t="str">
        <f>'BASE METAS)'!E469</f>
        <v>ALFABETIZACIÓN Y EDUCACIÓN BÁSICA PARA ADULTOS</v>
      </c>
      <c r="F470" s="7225" t="str">
        <f>'BASE METAS)'!F469</f>
        <v>O00</v>
      </c>
      <c r="G470" s="7225" t="str">
        <f>'BASE METAS)'!G469</f>
        <v>141</v>
      </c>
      <c r="H470" s="5706" t="str">
        <f>'BASE METAS)'!H469</f>
        <v>08</v>
      </c>
      <c r="I470" s="5706" t="str">
        <f>'BASE METAS)'!I469</f>
        <v>01</v>
      </c>
      <c r="J470" s="5706" t="str">
        <f>'BASE METAS)'!J469</f>
        <v>01</v>
      </c>
      <c r="K470" s="5706" t="str">
        <f>'BASE METAS)'!K469</f>
        <v>05</v>
      </c>
      <c r="L470" s="5706" t="str">
        <f>'BASE METAS)'!L469</f>
        <v>01</v>
      </c>
      <c r="M470" s="5706" t="str">
        <f>'BASE METAS)'!M469</f>
        <v>101</v>
      </c>
      <c r="N470" s="5697" t="str">
        <f>'BASE METAS)'!N469</f>
        <v>Educación Cultura y Bienestar Social</v>
      </c>
      <c r="O470" s="5706" t="str">
        <f>'BASE METAS)'!O469</f>
        <v>Educación</v>
      </c>
      <c r="P470" s="7106" t="str">
        <f>'BASE METAS)'!P469</f>
        <v>Educación, cultura y deporte</v>
      </c>
      <c r="Q470" s="7106" t="str">
        <f>'BASE METAS)'!Q469</f>
        <v>Prestación de servicios y apoyos educativos</v>
      </c>
      <c r="R470" s="7106" t="str">
        <f>'BASE METAS)'!R469</f>
        <v>Educación para el desarrollo integral</v>
      </c>
      <c r="S470" s="5697" t="str">
        <f>'BASE METAS)'!S469</f>
        <v>Educación para los adultos</v>
      </c>
      <c r="T470" s="5697" t="str">
        <f>'BASE METAS)'!T469</f>
        <v>Alfabetización y educación básica para adultos</v>
      </c>
      <c r="U470" s="7729" t="str">
        <f>'BASE METAS)'!U469</f>
        <v>COADYUVAR AL MEJORAMIENTO Y ACTUALIZACIÓN DEL SISTEMA EDUCATIVO EN BASE A LA MODERNIZACIÓN UTILIZANDO LA TECNOLOGÍA EN LAS ÁREAS DE INGLÉS Y COMPUTACIÓN, A FAVOR DEL SERVICIO EDUCATIVO QUE SE PROPORCIONA EN LAS ESCUELAS PÚBLICAS DEL MUNICIPIO PARA ELEVAR Y MEJORAR LA CALIDAD DE LA EDUCACIÓN.</v>
      </c>
      <c r="V470" s="5697" t="str">
        <f>'BASE METAS)'!V469</f>
        <v>Tlalnepantla 
Solidario</v>
      </c>
      <c r="W470" s="5694">
        <f>'BASE METAS)'!W469</f>
        <v>25821078.23</v>
      </c>
      <c r="X470" s="7102" t="str">
        <f>'BASE METAS)'!X469</f>
        <v>DEPARTAMENTO DE COMPUTO E INGLÉS</v>
      </c>
      <c r="Y470" s="805">
        <f>'BASE METAS)'!Y469</f>
        <v>1</v>
      </c>
      <c r="Z470" s="716" t="str">
        <f>'BASE METAS)'!Z469</f>
        <v>DAR MANTENIMIENTO PREVENTIVO Y CORRECTIVO A EQUIPOS DE CÓMPUTO</v>
      </c>
      <c r="AA470" s="687" t="str">
        <f>'BASE METAS)'!AA469</f>
        <v>COMPUTADORA</v>
      </c>
      <c r="AB470" s="238">
        <f>'BASE METAS)'!AB469</f>
        <v>4500</v>
      </c>
      <c r="AC470" s="719">
        <f>'BASE METAS)'!AC469</f>
        <v>1125</v>
      </c>
      <c r="AD470" s="239">
        <f>'BASE METAS)'!AD469</f>
        <v>0.25</v>
      </c>
      <c r="AE470" s="238">
        <f>'BASE METAS)'!AE469</f>
        <v>1125</v>
      </c>
      <c r="AF470" s="239">
        <f>'BASE METAS)'!AF469</f>
        <v>0.25</v>
      </c>
      <c r="AG470" s="238">
        <f>'BASE METAS)'!AG469</f>
        <v>1125</v>
      </c>
      <c r="AH470" s="239">
        <f>'BASE METAS)'!AH469</f>
        <v>0.25</v>
      </c>
      <c r="AI470" s="238">
        <f>'BASE METAS)'!AI469</f>
        <v>750</v>
      </c>
      <c r="AJ470" s="239">
        <f>'BASE METAS)'!AJ469</f>
        <v>0.16666666666666666</v>
      </c>
      <c r="AK470" s="946">
        <f>'BASE METAS)'!AK469</f>
        <v>0.91666666666666663</v>
      </c>
      <c r="AL470" s="1111">
        <f>'BASE METAS)'!AL469</f>
        <v>1</v>
      </c>
      <c r="AM470" s="970" t="str">
        <f>'BASE METAS)'!AM469</f>
        <v>MANTENIMIENTO PREVENTIVO Y CORRECTIVO DE LOS EQUIPOS DE CÓMPUTO (RED E INTERNET)</v>
      </c>
      <c r="AN470" s="970" t="str">
        <f>'BASE METAS)'!AN469</f>
        <v>MIDE EL PORCENTAJE DE EQUIPOS DE CÓMPUTO CON RESPECTO DE LOS PROGRAMADOS.</v>
      </c>
      <c r="AO470" s="970" t="str">
        <f>'BASE METAS)'!AU469</f>
        <v>DESEMPEÑO</v>
      </c>
      <c r="AP470" s="970" t="str">
        <f>'BASE METAS)'!AO469</f>
        <v>No. DE COMPUTADORAS ATENDIDAS</v>
      </c>
      <c r="AQ470" s="970" t="str">
        <f>'BASE METAS)'!AP469</f>
        <v>No. DE COMPUTADORAS PROGRAMADAS</v>
      </c>
      <c r="AR470" s="970">
        <f>'BASE METAS)'!AQ469</f>
        <v>100</v>
      </c>
      <c r="AS470" s="970" t="str">
        <f>'BASE METAS)'!AR469</f>
        <v>COMPUTADORA</v>
      </c>
      <c r="AT470" s="840" t="str">
        <f>'BASE METAS)'!AS469</f>
        <v>CALIDAD</v>
      </c>
      <c r="AU470" s="1490">
        <f>'BASE METAS)'!BO469</f>
        <v>0</v>
      </c>
      <c r="AV470" s="951">
        <f>'BASE METAS)'!BQ469</f>
        <v>4500</v>
      </c>
      <c r="AW470" s="951">
        <f>'BASE METAS)'!BR469</f>
        <v>0</v>
      </c>
      <c r="AX470" s="1352">
        <f>'BASE METAS)'!BS469</f>
        <v>1125</v>
      </c>
      <c r="AY470" s="1">
        <f>'BASE METAS)'!BT469</f>
        <v>2589</v>
      </c>
      <c r="AZ470" s="1">
        <f>'BASE METAS)'!BU469</f>
        <v>-1464</v>
      </c>
      <c r="BA470" s="1">
        <f>'BASE METAS)'!BV469</f>
        <v>2.3013333333333335</v>
      </c>
      <c r="BB470" s="1">
        <f>'BASE METAS)'!BW469</f>
        <v>4840</v>
      </c>
      <c r="BC470" s="1">
        <f>'BASE METAS)'!BX469</f>
        <v>-340</v>
      </c>
      <c r="BD470" s="1">
        <f>'BASE METAS)'!BY469</f>
        <v>1.0755555555555556</v>
      </c>
      <c r="BE470" s="1">
        <f>'BASE METAS)'!CG469</f>
        <v>2251</v>
      </c>
      <c r="BF470" s="1">
        <f>'BASE METAS)'!CJ469</f>
        <v>0</v>
      </c>
      <c r="BG470" s="1">
        <f>'BASE METAS)'!CK469</f>
        <v>0</v>
      </c>
      <c r="BH470" s="1">
        <f>'BASE METAS)'!CL469</f>
        <v>0</v>
      </c>
      <c r="BI470" s="1">
        <f>'BASE METAS)'!CM469</f>
        <v>375</v>
      </c>
      <c r="BJ470" s="1">
        <f>'BASE METAS)'!CN469</f>
        <v>375</v>
      </c>
      <c r="BK470" s="1">
        <f>'BASE METAS)'!CO469</f>
        <v>375</v>
      </c>
      <c r="BL470" s="1">
        <f>'BASE METAS)'!CP469</f>
        <v>0</v>
      </c>
      <c r="BM470" s="1">
        <f>'BASE METAS)'!CQ469</f>
        <v>0</v>
      </c>
      <c r="BN470" s="1">
        <f>'BASE METAS)'!CR469</f>
        <v>0</v>
      </c>
      <c r="BO470" s="1">
        <f>'BASE METAS)'!CS469</f>
        <v>0</v>
      </c>
      <c r="BP470" s="1">
        <f>'BASE METAS)'!CT469</f>
        <v>0</v>
      </c>
      <c r="BQ470" s="1">
        <f>'BASE METAS)'!CU469</f>
        <v>0</v>
      </c>
      <c r="BR470" s="1">
        <f>'BASE METAS)'!CV469</f>
        <v>0</v>
      </c>
      <c r="BS470" s="1">
        <f>'BASE METAS)'!CW469</f>
        <v>0</v>
      </c>
      <c r="BT470" s="1">
        <f>'BASE METAS)'!CX469</f>
        <v>0</v>
      </c>
      <c r="BU470" s="1">
        <f>'BASE METAS)'!FA469</f>
        <v>4500</v>
      </c>
      <c r="BV470" s="1">
        <f>'BASE METAS)'!FB469</f>
        <v>0</v>
      </c>
      <c r="BW470" s="1">
        <f>'BASE METAS)'!FC469</f>
        <v>375</v>
      </c>
      <c r="BX470" s="1">
        <f>'BASE METAS)'!FD469</f>
        <v>1105</v>
      </c>
      <c r="BY470" s="1">
        <f>'BASE METAS)'!FE469</f>
        <v>730</v>
      </c>
      <c r="BZ470" s="1">
        <f>'BASE METAS)'!FF469</f>
        <v>2.9466666666666668</v>
      </c>
      <c r="CA470" s="1">
        <f>'BASE METAS)'!FG469</f>
        <v>3356</v>
      </c>
      <c r="CB470" s="1">
        <f>'BASE METAS)'!FH469</f>
        <v>1144</v>
      </c>
      <c r="CC470" s="1">
        <f>'BASE METAS)'!FI469</f>
        <v>0.74577777777777776</v>
      </c>
      <c r="CD470" s="1">
        <f>'BASE METAS)'!FJ469</f>
        <v>4500</v>
      </c>
      <c r="CE470" s="1">
        <f>'BASE METAS)'!FK469</f>
        <v>0</v>
      </c>
      <c r="CF470" s="1">
        <f>'BASE METAS)'!FL469</f>
        <v>375</v>
      </c>
      <c r="CG470" s="1">
        <f>'BASE METAS)'!FM469</f>
        <v>657</v>
      </c>
    </row>
    <row r="471" spans="1:85" ht="127.5" x14ac:dyDescent="0.25">
      <c r="A471" s="1">
        <f>'BASE METAS)'!A470</f>
        <v>0</v>
      </c>
      <c r="B471" s="7156"/>
      <c r="C471" s="5685"/>
      <c r="D471" s="5685"/>
      <c r="E471" s="7145"/>
      <c r="F471" s="7226"/>
      <c r="G471" s="7226"/>
      <c r="H471" s="5707"/>
      <c r="I471" s="5707"/>
      <c r="J471" s="5707"/>
      <c r="K471" s="5707"/>
      <c r="L471" s="5707"/>
      <c r="M471" s="5707"/>
      <c r="N471" s="5698"/>
      <c r="O471" s="5707"/>
      <c r="P471" s="7107"/>
      <c r="Q471" s="7107"/>
      <c r="R471" s="7107"/>
      <c r="S471" s="5698"/>
      <c r="T471" s="5698"/>
      <c r="U471" s="7730"/>
      <c r="V471" s="5698"/>
      <c r="W471" s="5695"/>
      <c r="X471" s="7145"/>
      <c r="Y471" s="805">
        <f>'BASE METAS)'!Y470</f>
        <v>2</v>
      </c>
      <c r="Z471" s="717" t="str">
        <f>'BASE METAS)'!Z470</f>
        <v>DAR MANTENIMIENTO CORRECTIVO A LAS REDES E INTERNET</v>
      </c>
      <c r="AA471" s="687" t="str">
        <f>'BASE METAS)'!AA470</f>
        <v>MANTENIMIENTO</v>
      </c>
      <c r="AB471" s="238">
        <f>'BASE METAS)'!AB470</f>
        <v>247</v>
      </c>
      <c r="AC471" s="719">
        <f>'BASE METAS)'!AC470</f>
        <v>66</v>
      </c>
      <c r="AD471" s="239">
        <f>'BASE METAS)'!AD470</f>
        <v>0.26720647773279355</v>
      </c>
      <c r="AE471" s="238">
        <f>'BASE METAS)'!AE470</f>
        <v>61</v>
      </c>
      <c r="AF471" s="239">
        <f>'BASE METAS)'!AF470</f>
        <v>0.24696356275303644</v>
      </c>
      <c r="AG471" s="238">
        <f>'BASE METAS)'!AG470</f>
        <v>60</v>
      </c>
      <c r="AH471" s="239">
        <f>'BASE METAS)'!AH470</f>
        <v>0.24291497975708501</v>
      </c>
      <c r="AI471" s="238">
        <f>'BASE METAS)'!AI470</f>
        <v>70</v>
      </c>
      <c r="AJ471" s="239">
        <f>'BASE METAS)'!AJ470</f>
        <v>0.2834008097165992</v>
      </c>
      <c r="AK471" s="946">
        <f>'BASE METAS)'!AK470</f>
        <v>1.0404858299595143</v>
      </c>
      <c r="AL471" s="1111">
        <f>'BASE METAS)'!AL470</f>
        <v>2</v>
      </c>
      <c r="AM471" s="970" t="str">
        <f>'BASE METAS)'!AM470</f>
        <v>MANTENIMIENTO CORRECTIVO A LAS REDES E INTERNET</v>
      </c>
      <c r="AN471" s="970" t="str">
        <f>'BASE METAS)'!AN470</f>
        <v>MIDE EL PORCENTAJE DE MANTENIMIENTOS CON RESPECTO DE LOS PROGRAMADOS</v>
      </c>
      <c r="AO471" s="970" t="str">
        <f>'BASE METAS)'!AU470</f>
        <v>DESEMPEÑO</v>
      </c>
      <c r="AP471" s="970" t="str">
        <f>'BASE METAS)'!AO470</f>
        <v>No. DE MANTENIMIENTOS ATENDIDOS</v>
      </c>
      <c r="AQ471" s="970" t="str">
        <f>'BASE METAS)'!AP470</f>
        <v>No. DE MANTENIMIENTOS PROGRAMADOS</v>
      </c>
      <c r="AR471" s="970">
        <f>'BASE METAS)'!AQ470</f>
        <v>100</v>
      </c>
      <c r="AS471" s="970" t="str">
        <f>'BASE METAS)'!AR470</f>
        <v>MANTENIMIENTO</v>
      </c>
      <c r="AT471" s="840" t="str">
        <f>'BASE METAS)'!AS470</f>
        <v>CALIDAD</v>
      </c>
      <c r="AU471" s="1490">
        <f>'BASE METAS)'!BO470</f>
        <v>0</v>
      </c>
      <c r="AV471" s="1352">
        <f>'BASE METAS)'!BQ470</f>
        <v>247</v>
      </c>
      <c r="AW471" s="1352">
        <f>'BASE METAS)'!BR470</f>
        <v>247</v>
      </c>
      <c r="AX471" s="1">
        <f>'BASE METAS)'!BS470</f>
        <v>61</v>
      </c>
      <c r="AY471" s="1">
        <f>'BASE METAS)'!BT470</f>
        <v>139</v>
      </c>
      <c r="AZ471" s="1">
        <f>'BASE METAS)'!BU470</f>
        <v>-78</v>
      </c>
      <c r="BA471" s="1">
        <f>'BASE METAS)'!BV470</f>
        <v>2.278688524590164</v>
      </c>
      <c r="BB471" s="1">
        <f>'BASE METAS)'!BW470</f>
        <v>247</v>
      </c>
      <c r="BC471" s="1">
        <f>'BASE METAS)'!BX470</f>
        <v>0</v>
      </c>
      <c r="BD471" s="1">
        <f>'BASE METAS)'!BY470</f>
        <v>1</v>
      </c>
      <c r="BE471" s="1">
        <f>'BASE METAS)'!CG470</f>
        <v>108</v>
      </c>
      <c r="BF471" s="1">
        <f>'BASE METAS)'!CJ470</f>
        <v>0</v>
      </c>
      <c r="BG471" s="1">
        <f>'BASE METAS)'!CK470</f>
        <v>0</v>
      </c>
      <c r="BH471" s="1">
        <f>'BASE METAS)'!CL470</f>
        <v>0</v>
      </c>
      <c r="BI471" s="1">
        <f>'BASE METAS)'!CM470</f>
        <v>22</v>
      </c>
      <c r="BJ471" s="1">
        <f>'BASE METAS)'!CN470</f>
        <v>22</v>
      </c>
      <c r="BK471" s="1">
        <f>'BASE METAS)'!CO470</f>
        <v>22</v>
      </c>
      <c r="BL471" s="1">
        <f>'BASE METAS)'!CP470</f>
        <v>0</v>
      </c>
      <c r="BM471" s="1">
        <f>'BASE METAS)'!CQ470</f>
        <v>0</v>
      </c>
      <c r="BN471" s="1">
        <f>'BASE METAS)'!CR470</f>
        <v>0</v>
      </c>
      <c r="BO471" s="1">
        <f>'BASE METAS)'!CS470</f>
        <v>0</v>
      </c>
      <c r="BP471" s="1">
        <f>'BASE METAS)'!CT470</f>
        <v>0</v>
      </c>
      <c r="BQ471" s="1">
        <f>'BASE METAS)'!CU470</f>
        <v>0</v>
      </c>
      <c r="BR471" s="1">
        <f>'BASE METAS)'!CV470</f>
        <v>0</v>
      </c>
      <c r="BS471" s="1">
        <f>'BASE METAS)'!CW470</f>
        <v>0</v>
      </c>
      <c r="BT471" s="1">
        <f>'BASE METAS)'!CX470</f>
        <v>0</v>
      </c>
      <c r="BU471" s="1">
        <f>'BASE METAS)'!FA470</f>
        <v>247</v>
      </c>
      <c r="BV471" s="1">
        <f>'BASE METAS)'!FB470</f>
        <v>247</v>
      </c>
      <c r="BW471" s="1">
        <f>'BASE METAS)'!FC470</f>
        <v>21</v>
      </c>
      <c r="BX471" s="1">
        <f>'BASE METAS)'!FD470</f>
        <v>66</v>
      </c>
      <c r="BY471" s="1">
        <f>'BASE METAS)'!FE470</f>
        <v>45</v>
      </c>
      <c r="BZ471" s="1">
        <f>'BASE METAS)'!FF470</f>
        <v>3.1428571428571428</v>
      </c>
      <c r="CA471" s="1">
        <f>'BASE METAS)'!FG470</f>
        <v>174</v>
      </c>
      <c r="CB471" s="1">
        <f>'BASE METAS)'!FH470</f>
        <v>73</v>
      </c>
      <c r="CC471" s="1">
        <f>'BASE METAS)'!FI470</f>
        <v>0.70445344129554655</v>
      </c>
      <c r="CD471" s="1">
        <f>'BASE METAS)'!FJ470</f>
        <v>247</v>
      </c>
      <c r="CE471" s="1">
        <f>'BASE METAS)'!FK470</f>
        <v>247</v>
      </c>
      <c r="CF471" s="1">
        <f>'BASE METAS)'!FL470</f>
        <v>20</v>
      </c>
      <c r="CG471" s="1">
        <f>'BASE METAS)'!FM470</f>
        <v>27</v>
      </c>
    </row>
    <row r="472" spans="1:85" ht="165.75" x14ac:dyDescent="0.25">
      <c r="A472" s="1">
        <f>'BASE METAS)'!A471</f>
        <v>0</v>
      </c>
      <c r="B472" s="7156"/>
      <c r="C472" s="5685"/>
      <c r="D472" s="5685"/>
      <c r="E472" s="7145"/>
      <c r="F472" s="7226"/>
      <c r="G472" s="7226"/>
      <c r="H472" s="5707"/>
      <c r="I472" s="5707"/>
      <c r="J472" s="5707"/>
      <c r="K472" s="5707"/>
      <c r="L472" s="5707"/>
      <c r="M472" s="5707"/>
      <c r="N472" s="5698"/>
      <c r="O472" s="5707"/>
      <c r="P472" s="7107"/>
      <c r="Q472" s="7107"/>
      <c r="R472" s="7107"/>
      <c r="S472" s="5698"/>
      <c r="T472" s="5698"/>
      <c r="U472" s="7730"/>
      <c r="V472" s="5698"/>
      <c r="W472" s="5695"/>
      <c r="X472" s="7145"/>
      <c r="Y472" s="805">
        <f>'BASE METAS)'!Y471</f>
        <v>3</v>
      </c>
      <c r="Z472" s="717" t="str">
        <f>'BASE METAS)'!Z471</f>
        <v xml:space="preserve">IMPARTIR CLASES DE INGLÉS A ALUMNOS DE 4°, 5o Y 6o GRADO DE PRIMARIA </v>
      </c>
      <c r="AA472" s="687" t="str">
        <f>'BASE METAS)'!AA471</f>
        <v>HORA CLASE</v>
      </c>
      <c r="AB472" s="238">
        <f>'BASE METAS)'!AB471</f>
        <v>92000</v>
      </c>
      <c r="AC472" s="719">
        <f>'BASE METAS)'!AC471</f>
        <v>19920</v>
      </c>
      <c r="AD472" s="239">
        <f>'BASE METAS)'!AD471</f>
        <v>0.21652173913043479</v>
      </c>
      <c r="AE472" s="238">
        <f>'BASE METAS)'!AE471</f>
        <v>19920</v>
      </c>
      <c r="AF472" s="239">
        <f>'BASE METAS)'!AF471</f>
        <v>0.21652173913043479</v>
      </c>
      <c r="AG472" s="238">
        <f>'BASE METAS)'!AG471</f>
        <v>26080</v>
      </c>
      <c r="AH472" s="239">
        <f>'BASE METAS)'!AH471</f>
        <v>0.28347826086956524</v>
      </c>
      <c r="AI472" s="238">
        <f>'BASE METAS)'!AI471</f>
        <v>26080</v>
      </c>
      <c r="AJ472" s="239">
        <f>'BASE METAS)'!AJ471</f>
        <v>0.28347826086956524</v>
      </c>
      <c r="AK472" s="946">
        <f>'BASE METAS)'!AK471</f>
        <v>1</v>
      </c>
      <c r="AL472" s="1111">
        <f>'BASE METAS)'!AL471</f>
        <v>3</v>
      </c>
      <c r="AM472" s="970" t="str">
        <f>'BASE METAS)'!AM471</f>
        <v>CLASES DE INGLES A ALUMNOS DE 4o, 5o y 6o DE PRIMARIA</v>
      </c>
      <c r="AN472" s="970" t="str">
        <f>'BASE METAS)'!AN471</f>
        <v>MIDE EL PORCENTAJE DE CLASES IMPARTIDAS CON RESPECTO DE LAS PROGRAMADAS</v>
      </c>
      <c r="AO472" s="970" t="str">
        <f>'BASE METAS)'!AU471</f>
        <v>DESEMPEÑO</v>
      </c>
      <c r="AP472" s="970" t="str">
        <f>'BASE METAS)'!AO471</f>
        <v>No. DE CLASES IMPARTIDAS</v>
      </c>
      <c r="AQ472" s="970" t="str">
        <f>'BASE METAS)'!AP471</f>
        <v>No. DE CLASES PROGRAMADAS</v>
      </c>
      <c r="AR472" s="970">
        <f>'BASE METAS)'!AQ471</f>
        <v>100</v>
      </c>
      <c r="AS472" s="970" t="str">
        <f>'BASE METAS)'!AR471</f>
        <v>HORA CLASE</v>
      </c>
      <c r="AT472" s="840" t="str">
        <f>'BASE METAS)'!AS471</f>
        <v>EFICACIA</v>
      </c>
      <c r="AU472" s="1490">
        <f>'BASE METAS)'!BO471</f>
        <v>0</v>
      </c>
      <c r="AV472" s="1">
        <f>'BASE METAS)'!BQ471</f>
        <v>92000</v>
      </c>
      <c r="AW472" s="1">
        <f>'BASE METAS)'!BR471</f>
        <v>92000</v>
      </c>
      <c r="AX472" s="1">
        <f>'BASE METAS)'!BS471</f>
        <v>19920</v>
      </c>
      <c r="AY472" s="1">
        <f>'BASE METAS)'!BT471</f>
        <v>19920</v>
      </c>
      <c r="AZ472" s="1">
        <f>'BASE METAS)'!BU471</f>
        <v>0</v>
      </c>
      <c r="BA472" s="1">
        <f>'BASE METAS)'!BV471</f>
        <v>1</v>
      </c>
      <c r="BB472" s="1">
        <f>'BASE METAS)'!BW471</f>
        <v>36470</v>
      </c>
      <c r="BC472" s="1">
        <f>'BASE METAS)'!BX471</f>
        <v>55530</v>
      </c>
      <c r="BD472" s="1">
        <f>'BASE METAS)'!BY471</f>
        <v>0.3964130434782609</v>
      </c>
      <c r="BE472" s="1">
        <f>'BASE METAS)'!CG471</f>
        <v>16550</v>
      </c>
      <c r="BF472" s="1">
        <f>'BASE METAS)'!CJ471</f>
        <v>0</v>
      </c>
      <c r="BG472" s="1">
        <f>'BASE METAS)'!CK471</f>
        <v>0</v>
      </c>
      <c r="BH472" s="1">
        <f>'BASE METAS)'!CL471</f>
        <v>0</v>
      </c>
      <c r="BI472" s="1">
        <f>'BASE METAS)'!CM471</f>
        <v>6640</v>
      </c>
      <c r="BJ472" s="1">
        <f>'BASE METAS)'!CN471</f>
        <v>6640</v>
      </c>
      <c r="BK472" s="1">
        <f>'BASE METAS)'!CO471</f>
        <v>6640</v>
      </c>
      <c r="BL472" s="1">
        <f>'BASE METAS)'!CP471</f>
        <v>0</v>
      </c>
      <c r="BM472" s="1">
        <f>'BASE METAS)'!CQ471</f>
        <v>0</v>
      </c>
      <c r="BN472" s="1">
        <f>'BASE METAS)'!CR471</f>
        <v>0</v>
      </c>
      <c r="BO472" s="1">
        <f>'BASE METAS)'!CS471</f>
        <v>0</v>
      </c>
      <c r="BP472" s="1">
        <f>'BASE METAS)'!CT471</f>
        <v>0</v>
      </c>
      <c r="BQ472" s="1">
        <f>'BASE METAS)'!CU471</f>
        <v>0</v>
      </c>
      <c r="BR472" s="1">
        <f>'BASE METAS)'!CV471</f>
        <v>0</v>
      </c>
      <c r="BS472" s="1">
        <f>'BASE METAS)'!CW471</f>
        <v>0</v>
      </c>
      <c r="BT472" s="1">
        <f>'BASE METAS)'!CX471</f>
        <v>0</v>
      </c>
      <c r="BU472" s="1">
        <f>'BASE METAS)'!FA471</f>
        <v>92000</v>
      </c>
      <c r="BV472" s="1">
        <f>'BASE METAS)'!FB471</f>
        <v>92000</v>
      </c>
      <c r="BW472" s="1">
        <f>'BASE METAS)'!FC471</f>
        <v>6640</v>
      </c>
      <c r="BX472" s="1">
        <f>'BASE METAS)'!FD471</f>
        <v>6640</v>
      </c>
      <c r="BY472" s="1">
        <f>'BASE METAS)'!FE471</f>
        <v>0</v>
      </c>
      <c r="BZ472" s="1">
        <f>'BASE METAS)'!FF471</f>
        <v>1</v>
      </c>
      <c r="CA472" s="1">
        <f>'BASE METAS)'!FG471</f>
        <v>23190</v>
      </c>
      <c r="CB472" s="1">
        <f>'BASE METAS)'!FH471</f>
        <v>68810</v>
      </c>
      <c r="CC472" s="1">
        <f>'BASE METAS)'!FI471</f>
        <v>0.25206521739130433</v>
      </c>
      <c r="CD472" s="1">
        <f>'BASE METAS)'!FJ471</f>
        <v>92000</v>
      </c>
      <c r="CE472" s="1">
        <f>'BASE METAS)'!FK471</f>
        <v>92000</v>
      </c>
      <c r="CF472" s="1">
        <f>'BASE METAS)'!FL471</f>
        <v>6640</v>
      </c>
      <c r="CG472" s="1">
        <f>'BASE METAS)'!FM471</f>
        <v>6640</v>
      </c>
    </row>
    <row r="473" spans="1:85" ht="229.5" x14ac:dyDescent="0.25">
      <c r="A473" s="1">
        <f>'BASE METAS)'!A472</f>
        <v>0</v>
      </c>
      <c r="B473" s="7156"/>
      <c r="C473" s="5685"/>
      <c r="D473" s="5685"/>
      <c r="E473" s="7145"/>
      <c r="F473" s="7226"/>
      <c r="G473" s="7226"/>
      <c r="H473" s="5707"/>
      <c r="I473" s="5707"/>
      <c r="J473" s="5707"/>
      <c r="K473" s="5707"/>
      <c r="L473" s="5707"/>
      <c r="M473" s="5707"/>
      <c r="N473" s="5698"/>
      <c r="O473" s="5707"/>
      <c r="P473" s="7107"/>
      <c r="Q473" s="7107"/>
      <c r="R473" s="7107"/>
      <c r="S473" s="5698"/>
      <c r="T473" s="5698"/>
      <c r="U473" s="7730"/>
      <c r="V473" s="5698"/>
      <c r="W473" s="5695"/>
      <c r="X473" s="7145"/>
      <c r="Y473" s="805">
        <f>'BASE METAS)'!Y472</f>
        <v>4</v>
      </c>
      <c r="Z473" s="717" t="str">
        <f>'BASE METAS)'!Z472</f>
        <v>DOTAR DE UN KIT DE HERRAMIENTAS A LOS ASESORES DE COMPUTO, PARA QUE PUEDAN DAR MANTENIMIENTO A LAS COMPUTADORAS</v>
      </c>
      <c r="AA473" s="687" t="str">
        <f>'BASE METAS)'!AA472</f>
        <v>KIT</v>
      </c>
      <c r="AB473" s="238">
        <f>'BASE METAS)'!AB472</f>
        <v>12</v>
      </c>
      <c r="AC473" s="719">
        <f>'BASE METAS)'!AC472</f>
        <v>0</v>
      </c>
      <c r="AD473" s="239">
        <f>'BASE METAS)'!AD472</f>
        <v>0</v>
      </c>
      <c r="AE473" s="238">
        <f>'BASE METAS)'!AE472</f>
        <v>12</v>
      </c>
      <c r="AF473" s="239">
        <f>'BASE METAS)'!AF472</f>
        <v>1</v>
      </c>
      <c r="AG473" s="238">
        <f>'BASE METAS)'!AG472</f>
        <v>0</v>
      </c>
      <c r="AH473" s="239">
        <f>'BASE METAS)'!AH472</f>
        <v>0</v>
      </c>
      <c r="AI473" s="238">
        <f>'BASE METAS)'!AI472</f>
        <v>0</v>
      </c>
      <c r="AJ473" s="239">
        <f>'BASE METAS)'!AJ472</f>
        <v>0</v>
      </c>
      <c r="AK473" s="946">
        <f>'BASE METAS)'!AK472</f>
        <v>1</v>
      </c>
      <c r="AL473" s="970">
        <f>'BASE METAS)'!AL472</f>
        <v>4</v>
      </c>
      <c r="AM473" s="970" t="str">
        <f>'BASE METAS)'!AM472</f>
        <v>KIT DE HERRAMIENTAS A LOS ASESORES DE COMPUTO PARA DAR MANTENIMIENTO A LAS COMPUTADORAS</v>
      </c>
      <c r="AN473" s="970" t="str">
        <f>'BASE METAS)'!AN472</f>
        <v>MIDE EL NÚMERO DE KITS ENTREGADOS, CON RESPECTO DE LOS PROGRAMADOS</v>
      </c>
      <c r="AO473" s="970" t="str">
        <f>'BASE METAS)'!AU472</f>
        <v>DESEMPEÑO</v>
      </c>
      <c r="AP473" s="970" t="str">
        <f>'BASE METAS)'!AO472</f>
        <v>No. DE KIT ENTREGADOS</v>
      </c>
      <c r="AQ473" s="970" t="str">
        <f>'BASE METAS)'!AP472</f>
        <v>No. DE KIT PROGRAMADOS</v>
      </c>
      <c r="AR473" s="970">
        <f>'BASE METAS)'!AQ472</f>
        <v>100</v>
      </c>
      <c r="AS473" s="970" t="str">
        <f>'BASE METAS)'!AR472</f>
        <v>KIT</v>
      </c>
      <c r="AT473" s="1018" t="str">
        <f>'BASE METAS)'!AS472</f>
        <v>CALIDAD</v>
      </c>
      <c r="AU473" s="1483">
        <f>'BASE METAS)'!BO472</f>
        <v>-12</v>
      </c>
      <c r="AV473" s="1">
        <f>'BASE METAS)'!BQ472</f>
        <v>12</v>
      </c>
      <c r="AW473" s="1">
        <f>'BASE METAS)'!BR472</f>
        <v>12</v>
      </c>
      <c r="AX473" s="1">
        <f>'BASE METAS)'!BS472</f>
        <v>12</v>
      </c>
      <c r="AY473" s="1">
        <f>'BASE METAS)'!BT472</f>
        <v>0</v>
      </c>
      <c r="AZ473" s="1">
        <f>'BASE METAS)'!BU472</f>
        <v>12</v>
      </c>
      <c r="BA473" s="1">
        <f>'BASE METAS)'!BV472</f>
        <v>0</v>
      </c>
      <c r="BB473" s="1">
        <f>'BASE METAS)'!BW472</f>
        <v>0</v>
      </c>
      <c r="BC473" s="1">
        <f>'BASE METAS)'!BX472</f>
        <v>12</v>
      </c>
      <c r="BD473" s="1">
        <f>'BASE METAS)'!BY472</f>
        <v>0</v>
      </c>
      <c r="BE473" s="1">
        <f>'BASE METAS)'!CG472</f>
        <v>0</v>
      </c>
      <c r="BF473" s="1">
        <f>'BASE METAS)'!CJ472</f>
        <v>0</v>
      </c>
      <c r="BG473" s="1">
        <f>'BASE METAS)'!CK472</f>
        <v>0</v>
      </c>
      <c r="BH473" s="1">
        <f>'BASE METAS)'!CL472</f>
        <v>0</v>
      </c>
      <c r="BI473" s="1">
        <f>'BASE METAS)'!CM472</f>
        <v>0</v>
      </c>
      <c r="BJ473" s="1">
        <f>'BASE METAS)'!CN472</f>
        <v>0</v>
      </c>
      <c r="BK473" s="1">
        <f>'BASE METAS)'!CO472</f>
        <v>0</v>
      </c>
      <c r="BL473" s="1">
        <f>'BASE METAS)'!CP472</f>
        <v>0</v>
      </c>
      <c r="BM473" s="1">
        <f>'BASE METAS)'!CQ472</f>
        <v>0</v>
      </c>
      <c r="BN473" s="1">
        <f>'BASE METAS)'!CR472</f>
        <v>0</v>
      </c>
      <c r="BO473" s="1">
        <f>'BASE METAS)'!CS472</f>
        <v>0</v>
      </c>
      <c r="BP473" s="1">
        <f>'BASE METAS)'!CT472</f>
        <v>0</v>
      </c>
      <c r="BQ473" s="1">
        <f>'BASE METAS)'!CU472</f>
        <v>0</v>
      </c>
      <c r="BR473" s="1">
        <f>'BASE METAS)'!CV472</f>
        <v>0</v>
      </c>
      <c r="BS473" s="1">
        <f>'BASE METAS)'!CW472</f>
        <v>0</v>
      </c>
      <c r="BT473" s="1">
        <f>'BASE METAS)'!CX472</f>
        <v>0</v>
      </c>
      <c r="BU473" s="1">
        <f>'BASE METAS)'!FA472</f>
        <v>12</v>
      </c>
      <c r="BV473" s="1">
        <f>'BASE METAS)'!FB472</f>
        <v>12</v>
      </c>
      <c r="BW473" s="1">
        <f>'BASE METAS)'!FC472</f>
        <v>0</v>
      </c>
      <c r="BX473" s="1">
        <f>'BASE METAS)'!FD472</f>
        <v>0</v>
      </c>
      <c r="BY473" s="1">
        <f>'BASE METAS)'!FE472</f>
        <v>0</v>
      </c>
      <c r="BZ473" s="1">
        <f>'BASE METAS)'!FF472</f>
        <v>0</v>
      </c>
      <c r="CA473" s="1">
        <f>'BASE METAS)'!FG472</f>
        <v>0</v>
      </c>
      <c r="CB473" s="1">
        <f>'BASE METAS)'!FH472</f>
        <v>12</v>
      </c>
      <c r="CC473" s="1">
        <f>'BASE METAS)'!FI472</f>
        <v>0</v>
      </c>
      <c r="CD473" s="1">
        <f>'BASE METAS)'!FJ472</f>
        <v>12</v>
      </c>
      <c r="CE473" s="1">
        <f>'BASE METAS)'!FK472</f>
        <v>12</v>
      </c>
      <c r="CF473" s="1">
        <f>'BASE METAS)'!FL472</f>
        <v>0</v>
      </c>
      <c r="CG473" s="1">
        <f>'BASE METAS)'!FM472</f>
        <v>0</v>
      </c>
    </row>
    <row r="474" spans="1:85" ht="204" x14ac:dyDescent="0.25">
      <c r="A474" s="1">
        <f>'BASE METAS)'!A473</f>
        <v>0</v>
      </c>
      <c r="B474" s="7156"/>
      <c r="C474" s="5685"/>
      <c r="D474" s="5685"/>
      <c r="E474" s="7145"/>
      <c r="F474" s="7226"/>
      <c r="G474" s="7226"/>
      <c r="H474" s="5707"/>
      <c r="I474" s="5707"/>
      <c r="J474" s="5707"/>
      <c r="K474" s="5707"/>
      <c r="L474" s="5707"/>
      <c r="M474" s="5707"/>
      <c r="N474" s="5698"/>
      <c r="O474" s="5707"/>
      <c r="P474" s="7107"/>
      <c r="Q474" s="7107"/>
      <c r="R474" s="7107"/>
      <c r="S474" s="5698"/>
      <c r="T474" s="5698"/>
      <c r="U474" s="7730"/>
      <c r="V474" s="5698"/>
      <c r="W474" s="5695"/>
      <c r="X474" s="7145"/>
      <c r="Y474" s="805">
        <f>'BASE METAS)'!Y473</f>
        <v>5</v>
      </c>
      <c r="Z474" s="717" t="str">
        <f>'BASE METAS)'!Z473</f>
        <v>DOTAR DE LIBRO-CUADERNO DE TRABAJO DE INGLÉS A LOS ALUMNOS DE 4°,  5o Y 6o GRADO DE PRIMARIA</v>
      </c>
      <c r="AA474" s="687" t="str">
        <f>'BASE METAS)'!AA473</f>
        <v>LIBRO</v>
      </c>
      <c r="AB474" s="238">
        <f>'BASE METAS)'!AB473</f>
        <v>31500</v>
      </c>
      <c r="AC474" s="719">
        <f>'BASE METAS)'!AC473</f>
        <v>0</v>
      </c>
      <c r="AD474" s="239">
        <f>'BASE METAS)'!AD473</f>
        <v>0</v>
      </c>
      <c r="AE474" s="238">
        <f>'BASE METAS)'!AE473</f>
        <v>31500</v>
      </c>
      <c r="AF474" s="239">
        <f>'BASE METAS)'!AF473</f>
        <v>1</v>
      </c>
      <c r="AG474" s="238">
        <f>'BASE METAS)'!AG473</f>
        <v>0</v>
      </c>
      <c r="AH474" s="239">
        <f>'BASE METAS)'!AH473</f>
        <v>0</v>
      </c>
      <c r="AI474" s="238">
        <f>'BASE METAS)'!AI473</f>
        <v>0</v>
      </c>
      <c r="AJ474" s="239">
        <f>'BASE METAS)'!AJ473</f>
        <v>0</v>
      </c>
      <c r="AK474" s="946">
        <f>'BASE METAS)'!AK473</f>
        <v>1</v>
      </c>
      <c r="AL474" s="1111">
        <f>'BASE METAS)'!AL473</f>
        <v>5</v>
      </c>
      <c r="AM474" s="970" t="str">
        <f>'BASE METAS)'!AM473</f>
        <v xml:space="preserve"> LIBRO-CUADERNO DE TRABAJO DE INGLES A LOS ALUMNOS DE 4o, 5o Y 6o GRADO</v>
      </c>
      <c r="AN474" s="970" t="str">
        <f>'BASE METAS)'!AN473</f>
        <v>MIDE EL NUMERO DE LIBRO-CUADERNO ENTREGADOS, CON RESPECTO A LOS PROGRAMADOS</v>
      </c>
      <c r="AO474" s="970" t="str">
        <f>'BASE METAS)'!AU473</f>
        <v>DESEMPEÑO</v>
      </c>
      <c r="AP474" s="970" t="str">
        <f>'BASE METAS)'!AO473</f>
        <v>No. DE LIBRO-CUADERNO ENTREGADOS</v>
      </c>
      <c r="AQ474" s="970" t="str">
        <f>'BASE METAS)'!AP473</f>
        <v>No. DE LIBRO-CUADERNO PROGRAMADOS</v>
      </c>
      <c r="AR474" s="970">
        <f>'BASE METAS)'!AQ473</f>
        <v>100</v>
      </c>
      <c r="AS474" s="970" t="str">
        <f>'BASE METAS)'!AR473</f>
        <v>LIBRO</v>
      </c>
      <c r="AT474" s="840" t="str">
        <f>'BASE METAS)'!AS473</f>
        <v>EFICACIA</v>
      </c>
      <c r="AU474" s="1490">
        <f>'BASE METAS)'!BO473</f>
        <v>0</v>
      </c>
      <c r="AV474" s="1">
        <f>'BASE METAS)'!BQ473</f>
        <v>31500</v>
      </c>
      <c r="AW474" s="1">
        <f>'BASE METAS)'!BR473</f>
        <v>31500</v>
      </c>
      <c r="AX474" s="1">
        <f>'BASE METAS)'!BS473</f>
        <v>31500</v>
      </c>
      <c r="AY474" s="1">
        <f>'BASE METAS)'!BT473</f>
        <v>0</v>
      </c>
      <c r="AZ474" s="1">
        <f>'BASE METAS)'!BU473</f>
        <v>31500</v>
      </c>
      <c r="BA474" s="1">
        <f>'BASE METAS)'!BV473</f>
        <v>0</v>
      </c>
      <c r="BB474" s="1">
        <f>'BASE METAS)'!BW473</f>
        <v>0</v>
      </c>
      <c r="BC474" s="1">
        <f>'BASE METAS)'!BX473</f>
        <v>31500</v>
      </c>
      <c r="BD474" s="1">
        <f>'BASE METAS)'!BY473</f>
        <v>0</v>
      </c>
      <c r="BE474" s="1">
        <f>'BASE METAS)'!CG473</f>
        <v>0</v>
      </c>
      <c r="BF474" s="1">
        <f>'BASE METAS)'!CJ473</f>
        <v>0</v>
      </c>
      <c r="BG474" s="1">
        <f>'BASE METAS)'!CK473</f>
        <v>0</v>
      </c>
      <c r="BH474" s="1">
        <f>'BASE METAS)'!CL473</f>
        <v>0</v>
      </c>
      <c r="BI474" s="1">
        <f>'BASE METAS)'!CM473</f>
        <v>0</v>
      </c>
      <c r="BJ474" s="1">
        <f>'BASE METAS)'!CN473</f>
        <v>0</v>
      </c>
      <c r="BK474" s="1">
        <f>'BASE METAS)'!CO473</f>
        <v>0</v>
      </c>
      <c r="BL474" s="1">
        <f>'BASE METAS)'!CP473</f>
        <v>0</v>
      </c>
      <c r="BM474" s="1">
        <f>'BASE METAS)'!CQ473</f>
        <v>0</v>
      </c>
      <c r="BN474" s="1">
        <f>'BASE METAS)'!CR473</f>
        <v>0</v>
      </c>
      <c r="BO474" s="1">
        <f>'BASE METAS)'!CS473</f>
        <v>0</v>
      </c>
      <c r="BP474" s="1">
        <f>'BASE METAS)'!CT473</f>
        <v>0</v>
      </c>
      <c r="BQ474" s="1">
        <f>'BASE METAS)'!CU473</f>
        <v>0</v>
      </c>
      <c r="BR474" s="1">
        <f>'BASE METAS)'!CV473</f>
        <v>0</v>
      </c>
      <c r="BS474" s="1">
        <f>'BASE METAS)'!CW473</f>
        <v>0</v>
      </c>
      <c r="BT474" s="1">
        <f>'BASE METAS)'!CX473</f>
        <v>0</v>
      </c>
      <c r="BU474" s="1">
        <f>'BASE METAS)'!FA473</f>
        <v>31500</v>
      </c>
      <c r="BV474" s="1">
        <f>'BASE METAS)'!FB473</f>
        <v>31500</v>
      </c>
      <c r="BW474" s="1">
        <f>'BASE METAS)'!FC473</f>
        <v>0</v>
      </c>
      <c r="BX474" s="1">
        <f>'BASE METAS)'!FD473</f>
        <v>0</v>
      </c>
      <c r="BY474" s="1">
        <f>'BASE METAS)'!FE473</f>
        <v>0</v>
      </c>
      <c r="BZ474" s="1">
        <f>'BASE METAS)'!FF473</f>
        <v>0</v>
      </c>
      <c r="CA474" s="1">
        <f>'BASE METAS)'!FG473</f>
        <v>0</v>
      </c>
      <c r="CB474" s="1">
        <f>'BASE METAS)'!FH473</f>
        <v>31500</v>
      </c>
      <c r="CC474" s="1">
        <f>'BASE METAS)'!FI473</f>
        <v>0</v>
      </c>
      <c r="CD474" s="1">
        <f>'BASE METAS)'!FJ473</f>
        <v>31500</v>
      </c>
      <c r="CE474" s="1">
        <f>'BASE METAS)'!FK473</f>
        <v>31500</v>
      </c>
      <c r="CF474" s="1">
        <f>'BASE METAS)'!FL473</f>
        <v>0</v>
      </c>
      <c r="CG474" s="1">
        <f>'BASE METAS)'!FM473</f>
        <v>0</v>
      </c>
    </row>
    <row r="475" spans="1:85" ht="178.5" x14ac:dyDescent="0.25">
      <c r="A475" s="1">
        <f>'BASE METAS)'!A474</f>
        <v>0</v>
      </c>
      <c r="B475" s="7156"/>
      <c r="C475" s="5685"/>
      <c r="D475" s="5685"/>
      <c r="E475" s="7145"/>
      <c r="F475" s="7226"/>
      <c r="G475" s="7226"/>
      <c r="H475" s="5707"/>
      <c r="I475" s="5707"/>
      <c r="J475" s="5707"/>
      <c r="K475" s="5707"/>
      <c r="L475" s="5707"/>
      <c r="M475" s="5707"/>
      <c r="N475" s="5698"/>
      <c r="O475" s="5707"/>
      <c r="P475" s="7107"/>
      <c r="Q475" s="7107"/>
      <c r="R475" s="7107"/>
      <c r="S475" s="5698"/>
      <c r="T475" s="5698"/>
      <c r="U475" s="7730"/>
      <c r="V475" s="5698"/>
      <c r="W475" s="5695"/>
      <c r="X475" s="7145"/>
      <c r="Y475" s="805">
        <f>'BASE METAS)'!Y474</f>
        <v>6</v>
      </c>
      <c r="Z475" s="776" t="str">
        <f>'BASE METAS)'!Z474</f>
        <v xml:space="preserve">DOTAR A CADA ESCUELA PUBLICA CON SERVICIO DE INTERNET PARA LAS AULAS DE COMPUTO </v>
      </c>
      <c r="AA475" s="688" t="str">
        <f>'BASE METAS)'!AA474</f>
        <v>AULAS DE CÓMPUTO</v>
      </c>
      <c r="AB475" s="697">
        <f>'BASE METAS)'!AB474</f>
        <v>247</v>
      </c>
      <c r="AC475" s="720">
        <f>'BASE METAS)'!AC474</f>
        <v>247</v>
      </c>
      <c r="AD475" s="721">
        <f>'BASE METAS)'!AD474</f>
        <v>1</v>
      </c>
      <c r="AE475" s="697">
        <f>'BASE METAS)'!AE474</f>
        <v>247</v>
      </c>
      <c r="AF475" s="721">
        <f>'BASE METAS)'!AF474</f>
        <v>1</v>
      </c>
      <c r="AG475" s="697">
        <f>'BASE METAS)'!AG474</f>
        <v>247</v>
      </c>
      <c r="AH475" s="721">
        <f>'BASE METAS)'!AH474</f>
        <v>1</v>
      </c>
      <c r="AI475" s="697">
        <f>'BASE METAS)'!AI474</f>
        <v>179</v>
      </c>
      <c r="AJ475" s="721">
        <f>'BASE METAS)'!AJ474</f>
        <v>0.7246963562753036</v>
      </c>
      <c r="AK475" s="1116">
        <f>'BASE METAS)'!AK474</f>
        <v>1</v>
      </c>
      <c r="AL475" s="1110">
        <f>'BASE METAS)'!AL474</f>
        <v>6</v>
      </c>
      <c r="AM475" s="995" t="str">
        <f>'BASE METAS)'!AM474</f>
        <v>SERVICIO DE INTERNET PARA LAS AULAS DE COMPUTO PARA CADA ESCUELA</v>
      </c>
      <c r="AN475" s="995" t="str">
        <f>'BASE METAS)'!AN474</f>
        <v>MIDE DE AULAS DE COMPUTO CON SERVICIO DE INTERNET CON RESPECTO A LAS PROGRAMADAS</v>
      </c>
      <c r="AO475" s="995" t="str">
        <f>'BASE METAS)'!AU474</f>
        <v>DESEMPEÑO</v>
      </c>
      <c r="AP475" s="995" t="str">
        <f>'BASE METAS)'!AO474</f>
        <v>No. DE AULAS CON SERVICIO DE INTERNET BRINDADO</v>
      </c>
      <c r="AQ475" s="995" t="str">
        <f>'BASE METAS)'!AP474</f>
        <v>No. DE AULAS CON SERVICIO DE INTERNET PROGRAMADAS</v>
      </c>
      <c r="AR475" s="995">
        <f>'BASE METAS)'!AQ474</f>
        <v>100</v>
      </c>
      <c r="AS475" s="995" t="str">
        <f>'BASE METAS)'!AR474</f>
        <v>AULAS DE COMPUTO</v>
      </c>
      <c r="AT475" s="498" t="str">
        <f>'BASE METAS)'!AS474</f>
        <v>EFICACIA</v>
      </c>
      <c r="AU475" s="1490">
        <f>'BASE METAS)'!BO474</f>
        <v>247</v>
      </c>
      <c r="AV475" s="1">
        <f>'BASE METAS)'!BQ474</f>
        <v>247</v>
      </c>
      <c r="AW475" s="1">
        <f>'BASE METAS)'!BR474</f>
        <v>247</v>
      </c>
      <c r="AX475" s="1">
        <f>'BASE METAS)'!BS474</f>
        <v>247</v>
      </c>
      <c r="AY475" s="1">
        <f>'BASE METAS)'!BT474</f>
        <v>179</v>
      </c>
      <c r="AZ475" s="1">
        <f>'BASE METAS)'!BU474</f>
        <v>68</v>
      </c>
      <c r="BA475" s="1">
        <f>'BASE METAS)'!BV474</f>
        <v>0.7246963562753036</v>
      </c>
      <c r="BB475" s="1">
        <f>'BASE METAS)'!BW474</f>
        <v>179</v>
      </c>
      <c r="BC475" s="1">
        <f>'BASE METAS)'!BX474</f>
        <v>68</v>
      </c>
      <c r="BD475" s="1">
        <f>'BASE METAS)'!BY474</f>
        <v>0.7246963562753036</v>
      </c>
      <c r="BE475" s="1">
        <f>'BASE METAS)'!CG474</f>
        <v>179</v>
      </c>
      <c r="BF475" s="1">
        <f>'BASE METAS)'!CJ474</f>
        <v>0</v>
      </c>
      <c r="BG475" s="1">
        <f>'BASE METAS)'!CK474</f>
        <v>0</v>
      </c>
      <c r="BH475" s="1">
        <f>'BASE METAS)'!CL474</f>
        <v>0</v>
      </c>
      <c r="BI475" s="1">
        <f>'BASE METAS)'!CM474</f>
        <v>247</v>
      </c>
      <c r="BJ475" s="1">
        <f>'BASE METAS)'!CN474</f>
        <v>247</v>
      </c>
      <c r="BK475" s="1">
        <f>'BASE METAS)'!CO474</f>
        <v>247</v>
      </c>
      <c r="BL475" s="1">
        <f>'BASE METAS)'!CP474</f>
        <v>0</v>
      </c>
      <c r="BM475" s="1">
        <f>'BASE METAS)'!CQ474</f>
        <v>0</v>
      </c>
      <c r="BN475" s="1">
        <f>'BASE METAS)'!CR474</f>
        <v>0</v>
      </c>
      <c r="BO475" s="1">
        <f>'BASE METAS)'!CS474</f>
        <v>0</v>
      </c>
      <c r="BP475" s="1">
        <f>'BASE METAS)'!CT474</f>
        <v>0</v>
      </c>
      <c r="BQ475" s="1">
        <f>'BASE METAS)'!CU474</f>
        <v>0</v>
      </c>
      <c r="BR475" s="1">
        <f>'BASE METAS)'!CV474</f>
        <v>0</v>
      </c>
      <c r="BS475" s="1">
        <f>'BASE METAS)'!CW474</f>
        <v>0</v>
      </c>
      <c r="BT475" s="1">
        <f>'BASE METAS)'!CX474</f>
        <v>0</v>
      </c>
      <c r="BU475" s="1">
        <f>'BASE METAS)'!FA474</f>
        <v>247</v>
      </c>
      <c r="BV475" s="1">
        <f>'BASE METAS)'!FB474</f>
        <v>247</v>
      </c>
      <c r="BW475" s="1">
        <f>'BASE METAS)'!FC474</f>
        <v>247</v>
      </c>
      <c r="BX475" s="1">
        <f>'BASE METAS)'!FD474</f>
        <v>179</v>
      </c>
      <c r="BY475" s="1">
        <f>'BASE METAS)'!FE474</f>
        <v>-68</v>
      </c>
      <c r="BZ475" s="1">
        <f>'BASE METAS)'!FF474</f>
        <v>0.7246963562753036</v>
      </c>
      <c r="CA475" s="1">
        <f>'BASE METAS)'!FG474</f>
        <v>179</v>
      </c>
      <c r="CB475" s="1">
        <f>'BASE METAS)'!FH474</f>
        <v>68</v>
      </c>
      <c r="CC475" s="1">
        <f>'BASE METAS)'!FI474</f>
        <v>0.7246963562753036</v>
      </c>
      <c r="CD475" s="1">
        <f>'BASE METAS)'!FJ474</f>
        <v>247</v>
      </c>
      <c r="CE475" s="1">
        <f>'BASE METAS)'!FK474</f>
        <v>247</v>
      </c>
      <c r="CF475" s="1">
        <f>'BASE METAS)'!FL474</f>
        <v>247</v>
      </c>
      <c r="CG475" s="1">
        <f>'BASE METAS)'!FM474</f>
        <v>179</v>
      </c>
    </row>
    <row r="476" spans="1:85" ht="216.75" x14ac:dyDescent="0.25">
      <c r="A476" s="1">
        <f>'BASE METAS)'!A475</f>
        <v>0</v>
      </c>
      <c r="B476" s="7156"/>
      <c r="C476" s="5685"/>
      <c r="D476" s="5685"/>
      <c r="E476" s="7145"/>
      <c r="F476" s="7226"/>
      <c r="G476" s="7226"/>
      <c r="H476" s="5707"/>
      <c r="I476" s="5707"/>
      <c r="J476" s="5707"/>
      <c r="K476" s="5707"/>
      <c r="L476" s="5707"/>
      <c r="M476" s="5707"/>
      <c r="N476" s="5698"/>
      <c r="O476" s="5707"/>
      <c r="P476" s="7107"/>
      <c r="Q476" s="7107"/>
      <c r="R476" s="7107"/>
      <c r="S476" s="5698"/>
      <c r="T476" s="5698"/>
      <c r="U476" s="7730"/>
      <c r="V476" s="5698"/>
      <c r="W476" s="5695"/>
      <c r="X476" s="7145"/>
      <c r="Y476" s="805">
        <f>'BASE METAS)'!Y475</f>
        <v>7</v>
      </c>
      <c r="Z476" s="776" t="str">
        <f>'BASE METAS)'!Z475</f>
        <v>LLEVAR ACABO LA ENTREGA DE BOLETAS Y CERTIFICADOS A LOS ALUMNOS DE 5° Y 6° GRADO DE PRIMARIA</v>
      </c>
      <c r="AA476" s="515" t="str">
        <f>'BASE METAS)'!AA475</f>
        <v>BOLETAS Y CERTIFICADOS</v>
      </c>
      <c r="AB476" s="722">
        <f>'BASE METAS)'!AB475</f>
        <v>31500</v>
      </c>
      <c r="AC476" s="720">
        <f>'BASE METAS)'!AC475</f>
        <v>0</v>
      </c>
      <c r="AD476" s="721">
        <f>'BASE METAS)'!AD475</f>
        <v>0</v>
      </c>
      <c r="AE476" s="697">
        <f>'BASE METAS)'!AE475</f>
        <v>31500</v>
      </c>
      <c r="AF476" s="721">
        <f>'BASE METAS)'!AF475</f>
        <v>1</v>
      </c>
      <c r="AG476" s="697">
        <f>'BASE METAS)'!AG475</f>
        <v>0</v>
      </c>
      <c r="AH476" s="721">
        <f>'BASE METAS)'!AH475</f>
        <v>0</v>
      </c>
      <c r="AI476" s="697">
        <f>'BASE METAS)'!AI475</f>
        <v>0</v>
      </c>
      <c r="AJ476" s="721">
        <f>'BASE METAS)'!AJ475</f>
        <v>0</v>
      </c>
      <c r="AK476" s="1116">
        <f>'BASE METAS)'!AK475</f>
        <v>1</v>
      </c>
      <c r="AL476" s="1111">
        <f>'BASE METAS)'!AL475</f>
        <v>7</v>
      </c>
      <c r="AM476" s="970" t="str">
        <f>'BASE METAS)'!AM475</f>
        <v>BOLETAS Y CERTIFICADOS A LOS ALUMNOS DE 5o Y 6o GRADO DE PRIMARIA</v>
      </c>
      <c r="AN476" s="970" t="str">
        <f>'BASE METAS)'!AN475</f>
        <v>MIDE EL NUMERO DE BOLETAS Y CERTIFICADOS ENTREGADOS, CON RESPECTO A LOS PROGRAMADOS</v>
      </c>
      <c r="AO476" s="995" t="str">
        <f>'BASE METAS)'!AU475</f>
        <v>DESEMPEÑO</v>
      </c>
      <c r="AP476" s="1111" t="str">
        <f>'BASE METAS)'!AO475</f>
        <v>No. DE BOLETAS Y CERTIFICADOS ENTREGADOS</v>
      </c>
      <c r="AQ476" s="970" t="str">
        <f>'BASE METAS)'!AP475</f>
        <v>No. DE BOLETAS Y CERTIFICADOS PROGRAMADOS</v>
      </c>
      <c r="AR476" s="970">
        <f>'BASE METAS)'!AQ475</f>
        <v>100</v>
      </c>
      <c r="AS476" s="1111" t="str">
        <f>'BASE METAS)'!AR475</f>
        <v>BOLETAS Y CERTIFICADOS</v>
      </c>
      <c r="AT476" s="1328" t="str">
        <f>'BASE METAS)'!AS475</f>
        <v>EFICACIA</v>
      </c>
      <c r="AU476" s="1488">
        <f>'BASE METAS)'!BO475</f>
        <v>-63000</v>
      </c>
      <c r="AV476" s="1">
        <f>'BASE METAS)'!BQ475</f>
        <v>31500</v>
      </c>
      <c r="AW476" s="1">
        <f>'BASE METAS)'!BR475</f>
        <v>21000</v>
      </c>
      <c r="AX476" s="1">
        <f>'BASE METAS)'!BS475</f>
        <v>31500</v>
      </c>
      <c r="AY476" s="1">
        <f>'BASE METAS)'!BT475</f>
        <v>0</v>
      </c>
      <c r="AZ476" s="1">
        <f>'BASE METAS)'!BU475</f>
        <v>31500</v>
      </c>
      <c r="BA476" s="1">
        <f>'BASE METAS)'!BV475</f>
        <v>0</v>
      </c>
      <c r="BB476" s="1">
        <f>'BASE METAS)'!BW475</f>
        <v>0</v>
      </c>
      <c r="BC476" s="1">
        <f>'BASE METAS)'!BX475</f>
        <v>31500</v>
      </c>
      <c r="BD476" s="1">
        <f>'BASE METAS)'!BY475</f>
        <v>0</v>
      </c>
      <c r="BE476" s="1">
        <f>'BASE METAS)'!CG475</f>
        <v>0</v>
      </c>
      <c r="BF476" s="1">
        <f>'BASE METAS)'!CJ475</f>
        <v>0</v>
      </c>
      <c r="BG476" s="1">
        <f>'BASE METAS)'!CK475</f>
        <v>0</v>
      </c>
      <c r="BH476" s="1">
        <f>'BASE METAS)'!CL475</f>
        <v>0</v>
      </c>
      <c r="BI476" s="1">
        <f>'BASE METAS)'!CM475</f>
        <v>0</v>
      </c>
      <c r="BJ476" s="1">
        <f>'BASE METAS)'!CN475</f>
        <v>0</v>
      </c>
      <c r="BK476" s="1">
        <f>'BASE METAS)'!CO475</f>
        <v>0</v>
      </c>
      <c r="BL476" s="1">
        <f>'BASE METAS)'!CP475</f>
        <v>0</v>
      </c>
      <c r="BM476" s="1">
        <f>'BASE METAS)'!CQ475</f>
        <v>0</v>
      </c>
      <c r="BN476" s="1">
        <f>'BASE METAS)'!CR475</f>
        <v>0</v>
      </c>
      <c r="BO476" s="1">
        <f>'BASE METAS)'!CS475</f>
        <v>0</v>
      </c>
      <c r="BP476" s="1">
        <f>'BASE METAS)'!CT475</f>
        <v>0</v>
      </c>
      <c r="BQ476" s="1">
        <f>'BASE METAS)'!CU475</f>
        <v>0</v>
      </c>
      <c r="BR476" s="1">
        <f>'BASE METAS)'!CV475</f>
        <v>0</v>
      </c>
      <c r="BS476" s="1">
        <f>'BASE METAS)'!CW475</f>
        <v>0</v>
      </c>
      <c r="BT476" s="1">
        <f>'BASE METAS)'!CX475</f>
        <v>0</v>
      </c>
      <c r="BU476" s="1">
        <f>'BASE METAS)'!FA475</f>
        <v>31500</v>
      </c>
      <c r="BV476" s="1">
        <f>'BASE METAS)'!FB475</f>
        <v>21000</v>
      </c>
      <c r="BW476" s="1">
        <f>'BASE METAS)'!FC475</f>
        <v>0</v>
      </c>
      <c r="BX476" s="1">
        <f>'BASE METAS)'!FD475</f>
        <v>0</v>
      </c>
      <c r="BY476" s="1">
        <f>'BASE METAS)'!FE475</f>
        <v>0</v>
      </c>
      <c r="BZ476" s="1">
        <f>'BASE METAS)'!FF475</f>
        <v>0</v>
      </c>
      <c r="CA476" s="1">
        <f>'BASE METAS)'!FG475</f>
        <v>0</v>
      </c>
      <c r="CB476" s="1">
        <f>'BASE METAS)'!FH475</f>
        <v>31500</v>
      </c>
      <c r="CC476" s="1">
        <f>'BASE METAS)'!FI475</f>
        <v>0</v>
      </c>
      <c r="CD476" s="1">
        <f>'BASE METAS)'!FJ475</f>
        <v>31500</v>
      </c>
      <c r="CE476" s="1">
        <f>'BASE METAS)'!FK475</f>
        <v>21000</v>
      </c>
      <c r="CF476" s="1">
        <f>'BASE METAS)'!FL475</f>
        <v>0</v>
      </c>
      <c r="CG476" s="1">
        <f>'BASE METAS)'!FM475</f>
        <v>0</v>
      </c>
    </row>
    <row r="477" spans="1:85" ht="409.5" x14ac:dyDescent="0.2">
      <c r="A477" s="1">
        <f>'BASE METAS)'!A476</f>
        <v>0</v>
      </c>
      <c r="B477" s="7156"/>
      <c r="C477" s="5685"/>
      <c r="D477" s="5685"/>
      <c r="E477" s="7145"/>
      <c r="F477" s="7226"/>
      <c r="G477" s="7226"/>
      <c r="H477" s="5707"/>
      <c r="I477" s="5707"/>
      <c r="J477" s="5707"/>
      <c r="K477" s="5707"/>
      <c r="L477" s="5707"/>
      <c r="M477" s="5707"/>
      <c r="N477" s="5698"/>
      <c r="O477" s="5707"/>
      <c r="P477" s="7107"/>
      <c r="Q477" s="7107"/>
      <c r="R477" s="7107"/>
      <c r="S477" s="5698"/>
      <c r="T477" s="5698"/>
      <c r="U477" s="7730"/>
      <c r="V477" s="5698"/>
      <c r="W477" s="5695"/>
      <c r="X477" s="7145"/>
      <c r="Y477" s="805">
        <f>'BASE METAS)'!Y476</f>
        <v>8</v>
      </c>
      <c r="Z477" s="776" t="str">
        <f>'BASE METAS)'!Z476</f>
        <v>APOYAR PERMANENTEMENTE A 32 ESCUELAS OFICIALES DENTRO DEL PROGRAMA DE TIEMPO COMPLETO CON LA IMPARTICIÓN DE CLASES DE INGLÉS Y COMPUTACIÓN Y A PARTIR DEL 3ER TRIMESTRE SE INCREMENTARÁ EL APOYO A 8 ESCUELAS MÁS, QUE EN TOTAL SERÁN 40 ESCUELAS</v>
      </c>
      <c r="AA477" s="515" t="str">
        <f>'BASE METAS)'!AA476</f>
        <v>APOYO A ESCUELAS</v>
      </c>
      <c r="AB477" s="697">
        <f>'BASE METAS)'!AB476</f>
        <v>32</v>
      </c>
      <c r="AC477" s="720">
        <f>'BASE METAS)'!AC476</f>
        <v>32</v>
      </c>
      <c r="AD477" s="721">
        <f>'BASE METAS)'!AD476</f>
        <v>1</v>
      </c>
      <c r="AE477" s="697">
        <f>'BASE METAS)'!AE476</f>
        <v>32</v>
      </c>
      <c r="AF477" s="721">
        <f>'BASE METAS)'!AF476</f>
        <v>1</v>
      </c>
      <c r="AG477" s="697">
        <f>'BASE METAS)'!AG476</f>
        <v>40</v>
      </c>
      <c r="AH477" s="721">
        <f>'BASE METAS)'!AH476</f>
        <v>1.25</v>
      </c>
      <c r="AI477" s="697">
        <f>'BASE METAS)'!AI476</f>
        <v>41</v>
      </c>
      <c r="AJ477" s="721">
        <f>'BASE METAS)'!AJ476</f>
        <v>1.28125</v>
      </c>
      <c r="AK477" s="1116">
        <f>'BASE METAS)'!AK476</f>
        <v>1</v>
      </c>
      <c r="AL477" s="1111">
        <f>'BASE METAS)'!AL476</f>
        <v>8</v>
      </c>
      <c r="AM477" s="970" t="str">
        <f>'BASE METAS)'!AM476</f>
        <v>IMPARTIR CLASES DE INGLES Y COMPUTACIÓN A 32 ESCUELAS OFICIALES DENTRO DEL PROGRAMA DE TIEMPO COMPLETO, LLEGANDO A SER 40 ESCUELAS</v>
      </c>
      <c r="AN477" s="970" t="str">
        <f>'BASE METAS)'!AN476</f>
        <v>MIDE EL NUMERO DE ESCUELAS DE TIEMPO COMPLETO APOYADAS CON RESPECTO A LAS PROGRAMADAS</v>
      </c>
      <c r="AO477" s="995" t="str">
        <f>'BASE METAS)'!AU476</f>
        <v>DESEMPEÑO</v>
      </c>
      <c r="AP477" s="981" t="str">
        <f>'BASE METAS)'!AO476</f>
        <v xml:space="preserve">No. DE ESCUELAS DE TIEMPO COMPLETO APOYADAS </v>
      </c>
      <c r="AQ477" s="981" t="str">
        <f>'BASE METAS)'!AP476</f>
        <v>No. DE ESCUELAS DE TIEMPO COMPLETO PROGRAMADAS</v>
      </c>
      <c r="AR477" s="970">
        <f>'BASE METAS)'!AQ476</f>
        <v>100</v>
      </c>
      <c r="AS477" s="970" t="str">
        <f>'BASE METAS)'!AR476</f>
        <v>APOYO A ESCUELAS</v>
      </c>
      <c r="AT477" s="840" t="str">
        <f>'BASE METAS)'!AS476</f>
        <v>EFICACIA</v>
      </c>
      <c r="AU477" s="1490">
        <f>'BASE METAS)'!BO476</f>
        <v>32</v>
      </c>
      <c r="AV477" s="1">
        <f>'BASE METAS)'!BQ476</f>
        <v>32</v>
      </c>
      <c r="AW477" s="1">
        <f>'BASE METAS)'!BR476</f>
        <v>32</v>
      </c>
      <c r="AX477" s="1">
        <f>'BASE METAS)'!BS476</f>
        <v>32</v>
      </c>
      <c r="AY477" s="1">
        <f>'BASE METAS)'!BT476</f>
        <v>32</v>
      </c>
      <c r="AZ477" s="1">
        <f>'BASE METAS)'!BU476</f>
        <v>0</v>
      </c>
      <c r="BA477" s="1">
        <f>'BASE METAS)'!BV476</f>
        <v>1</v>
      </c>
      <c r="BB477" s="1">
        <f>'BASE METAS)'!BW476</f>
        <v>32</v>
      </c>
      <c r="BC477" s="1">
        <f>'BASE METAS)'!BX476</f>
        <v>0</v>
      </c>
      <c r="BD477" s="1">
        <f>'BASE METAS)'!BY476</f>
        <v>1</v>
      </c>
      <c r="BE477" s="1">
        <f>'BASE METAS)'!CG476</f>
        <v>18</v>
      </c>
      <c r="BF477" s="1">
        <f>'BASE METAS)'!CJ476</f>
        <v>0</v>
      </c>
      <c r="BG477" s="1">
        <f>'BASE METAS)'!CK476</f>
        <v>0</v>
      </c>
      <c r="BH477" s="1">
        <f>'BASE METAS)'!CL476</f>
        <v>0</v>
      </c>
      <c r="BI477" s="1">
        <f>'BASE METAS)'!CM476</f>
        <v>31</v>
      </c>
      <c r="BJ477" s="1">
        <f>'BASE METAS)'!CN476</f>
        <v>32</v>
      </c>
      <c r="BK477" s="1">
        <f>'BASE METAS)'!CO476</f>
        <v>32</v>
      </c>
      <c r="BL477" s="1">
        <f>'BASE METAS)'!CP476</f>
        <v>0</v>
      </c>
      <c r="BM477" s="1">
        <f>'BASE METAS)'!CQ476</f>
        <v>0</v>
      </c>
      <c r="BN477" s="1">
        <f>'BASE METAS)'!CR476</f>
        <v>0</v>
      </c>
      <c r="BO477" s="1">
        <f>'BASE METAS)'!CS476</f>
        <v>0</v>
      </c>
      <c r="BP477" s="1">
        <f>'BASE METAS)'!CT476</f>
        <v>0</v>
      </c>
      <c r="BQ477" s="1">
        <f>'BASE METAS)'!CU476</f>
        <v>0</v>
      </c>
      <c r="BR477" s="1">
        <f>'BASE METAS)'!CV476</f>
        <v>0</v>
      </c>
      <c r="BS477" s="1">
        <f>'BASE METAS)'!CW476</f>
        <v>0</v>
      </c>
      <c r="BT477" s="1">
        <f>'BASE METAS)'!CX476</f>
        <v>0</v>
      </c>
      <c r="BU477" s="1">
        <f>'BASE METAS)'!FA476</f>
        <v>32</v>
      </c>
      <c r="BV477" s="1">
        <f>'BASE METAS)'!FB476</f>
        <v>32</v>
      </c>
      <c r="BW477" s="1">
        <f>'BASE METAS)'!FC476</f>
        <v>32</v>
      </c>
      <c r="BX477" s="1">
        <f>'BASE METAS)'!FD476</f>
        <v>32</v>
      </c>
      <c r="BY477" s="1">
        <f>'BASE METAS)'!FE476</f>
        <v>0</v>
      </c>
      <c r="BZ477" s="1">
        <f>'BASE METAS)'!FF476</f>
        <v>1</v>
      </c>
      <c r="CA477" s="1">
        <f>'BASE METAS)'!FG476</f>
        <v>50</v>
      </c>
      <c r="CB477" s="1">
        <f>'BASE METAS)'!FH476</f>
        <v>-18</v>
      </c>
      <c r="CC477" s="1">
        <f>'BASE METAS)'!FI476</f>
        <v>1.5625</v>
      </c>
      <c r="CD477" s="1">
        <f>'BASE METAS)'!FJ476</f>
        <v>32</v>
      </c>
      <c r="CE477" s="1">
        <f>'BASE METAS)'!FK476</f>
        <v>32</v>
      </c>
      <c r="CF477" s="1">
        <f>'BASE METAS)'!FL476</f>
        <v>32</v>
      </c>
      <c r="CG477" s="1">
        <f>'BASE METAS)'!FM476</f>
        <v>0</v>
      </c>
    </row>
    <row r="478" spans="1:85" ht="267.75" x14ac:dyDescent="0.2">
      <c r="A478" s="1">
        <f>'BASE METAS)'!A477</f>
        <v>0</v>
      </c>
      <c r="B478" s="7156"/>
      <c r="C478" s="5685"/>
      <c r="D478" s="5685"/>
      <c r="E478" s="7145"/>
      <c r="F478" s="7226"/>
      <c r="G478" s="7226"/>
      <c r="H478" s="5707"/>
      <c r="I478" s="5707"/>
      <c r="J478" s="5707"/>
      <c r="K478" s="5707"/>
      <c r="L478" s="5707"/>
      <c r="M478" s="5707"/>
      <c r="N478" s="5698"/>
      <c r="O478" s="5707"/>
      <c r="P478" s="7107"/>
      <c r="Q478" s="7107"/>
      <c r="R478" s="7107"/>
      <c r="S478" s="5698"/>
      <c r="T478" s="5698"/>
      <c r="U478" s="7730"/>
      <c r="V478" s="5698"/>
      <c r="W478" s="5695"/>
      <c r="X478" s="7145"/>
      <c r="Y478" s="805">
        <f>'BASE METAS)'!Y477</f>
        <v>9</v>
      </c>
      <c r="Z478" s="717" t="str">
        <f>'BASE METAS)'!Z477</f>
        <v>IMPARTIR CLASES DE INGLÉS A ALUMNOS DE PRIMARIA Y SECUNDARIA, DENTRO DEL PROGRAMA DE "ESCUELAS DE TIEMPO COMPLETO".</v>
      </c>
      <c r="AA478" s="646" t="str">
        <f>'BASE METAS)'!AA477</f>
        <v>HORA CLASE</v>
      </c>
      <c r="AB478" s="238">
        <f>'BASE METAS)'!AB477</f>
        <v>22464</v>
      </c>
      <c r="AC478" s="719">
        <f>'BASE METAS)'!AC477</f>
        <v>5616</v>
      </c>
      <c r="AD478" s="239">
        <f>'BASE METAS)'!AD477</f>
        <v>0.25</v>
      </c>
      <c r="AE478" s="238">
        <f>'BASE METAS)'!AE477</f>
        <v>5616</v>
      </c>
      <c r="AF478" s="239">
        <f>'BASE METAS)'!AF477</f>
        <v>0.25</v>
      </c>
      <c r="AG478" s="238">
        <f>'BASE METAS)'!AG477</f>
        <v>5616</v>
      </c>
      <c r="AH478" s="239">
        <f>'BASE METAS)'!AH477</f>
        <v>0.25</v>
      </c>
      <c r="AI478" s="238">
        <f>'BASE METAS)'!AI477</f>
        <v>5616</v>
      </c>
      <c r="AJ478" s="239">
        <f>'BASE METAS)'!AJ477</f>
        <v>0.25</v>
      </c>
      <c r="AK478" s="946">
        <f>'BASE METAS)'!AK477</f>
        <v>1</v>
      </c>
      <c r="AL478" s="1111">
        <f>'BASE METAS)'!AL477</f>
        <v>9</v>
      </c>
      <c r="AM478" s="970" t="str">
        <f>'BASE METAS)'!AM477</f>
        <v>CLASES DE INGLES A ALUMNOS DE PRIMARIA Y SECUNDARIA DENTRO DEL PROGRAMA DE ESCUELAS DE TIEMPO COMPLETO</v>
      </c>
      <c r="AN478" s="970" t="str">
        <f>'BASE METAS)'!AN477</f>
        <v>MIDE EL NUMERO DE CLASES DE INGLES IMPARTIDAS, CON RESPECTO A LAS PROGRAMADAS</v>
      </c>
      <c r="AO478" s="995" t="str">
        <f>'BASE METAS)'!AU477</f>
        <v>DESEMPEÑO</v>
      </c>
      <c r="AP478" s="981" t="str">
        <f>'BASE METAS)'!AO477</f>
        <v xml:space="preserve">No. DE CLASES DE INGLES IMPARTIDAS </v>
      </c>
      <c r="AQ478" s="1035" t="str">
        <f>'BASE METAS)'!AP477</f>
        <v>No. DE CLASES DE INGLES PROGRAMADAS</v>
      </c>
      <c r="AR478" s="970">
        <f>'BASE METAS)'!AQ477</f>
        <v>100</v>
      </c>
      <c r="AS478" s="970" t="str">
        <f>'BASE METAS)'!AR477</f>
        <v>HORA CLASE</v>
      </c>
      <c r="AT478" s="840" t="str">
        <f>'BASE METAS)'!AS477</f>
        <v>EFICACIA</v>
      </c>
      <c r="AU478" s="1490">
        <f>'BASE METAS)'!BO477</f>
        <v>0</v>
      </c>
      <c r="AV478" s="1">
        <f>'BASE METAS)'!BQ477</f>
        <v>22464</v>
      </c>
      <c r="AW478" s="1">
        <f>'BASE METAS)'!BR477</f>
        <v>22464</v>
      </c>
      <c r="AX478" s="1">
        <f>'BASE METAS)'!BS477</f>
        <v>5616</v>
      </c>
      <c r="AY478" s="1">
        <f>'BASE METAS)'!BT477</f>
        <v>3840</v>
      </c>
      <c r="AZ478" s="1">
        <f>'BASE METAS)'!BU477</f>
        <v>1776</v>
      </c>
      <c r="BA478" s="1">
        <f>'BASE METAS)'!BV477</f>
        <v>0.68376068376068377</v>
      </c>
      <c r="BB478" s="1">
        <f>'BASE METAS)'!BW477</f>
        <v>7040</v>
      </c>
      <c r="BC478" s="1">
        <f>'BASE METAS)'!BX477</f>
        <v>15424</v>
      </c>
      <c r="BD478" s="1">
        <f>'BASE METAS)'!BY477</f>
        <v>0.31339031339031337</v>
      </c>
      <c r="BE478" s="1">
        <f>'BASE METAS)'!CG477</f>
        <v>3200</v>
      </c>
      <c r="BF478" s="1">
        <f>'BASE METAS)'!CJ477</f>
        <v>0</v>
      </c>
      <c r="BG478" s="1">
        <f>'BASE METAS)'!CK477</f>
        <v>0</v>
      </c>
      <c r="BH478" s="1">
        <f>'BASE METAS)'!CL477</f>
        <v>0</v>
      </c>
      <c r="BI478" s="1">
        <f>'BASE METAS)'!CM477</f>
        <v>1872</v>
      </c>
      <c r="BJ478" s="1">
        <f>'BASE METAS)'!CN477</f>
        <v>1872</v>
      </c>
      <c r="BK478" s="1">
        <f>'BASE METAS)'!CO477</f>
        <v>1872</v>
      </c>
      <c r="BL478" s="1">
        <f>'BASE METAS)'!CP477</f>
        <v>0</v>
      </c>
      <c r="BM478" s="1">
        <f>'BASE METAS)'!CQ477</f>
        <v>0</v>
      </c>
      <c r="BN478" s="1">
        <f>'BASE METAS)'!CR477</f>
        <v>0</v>
      </c>
      <c r="BO478" s="1">
        <f>'BASE METAS)'!CS477</f>
        <v>0</v>
      </c>
      <c r="BP478" s="1">
        <f>'BASE METAS)'!CT477</f>
        <v>0</v>
      </c>
      <c r="BQ478" s="1">
        <f>'BASE METAS)'!CU477</f>
        <v>0</v>
      </c>
      <c r="BR478" s="1">
        <f>'BASE METAS)'!CV477</f>
        <v>0</v>
      </c>
      <c r="BS478" s="1">
        <f>'BASE METAS)'!CW477</f>
        <v>0</v>
      </c>
      <c r="BT478" s="1">
        <f>'BASE METAS)'!CX477</f>
        <v>0</v>
      </c>
      <c r="BU478" s="1">
        <f>'BASE METAS)'!FA477</f>
        <v>22464</v>
      </c>
      <c r="BV478" s="1">
        <f>'BASE METAS)'!FB477</f>
        <v>22464</v>
      </c>
      <c r="BW478" s="1">
        <f>'BASE METAS)'!FC477</f>
        <v>1872</v>
      </c>
      <c r="BX478" s="1">
        <f>'BASE METAS)'!FD477</f>
        <v>1280</v>
      </c>
      <c r="BY478" s="1">
        <f>'BASE METAS)'!FE477</f>
        <v>-592</v>
      </c>
      <c r="BZ478" s="1">
        <f>'BASE METAS)'!FF477</f>
        <v>0.68376068376068377</v>
      </c>
      <c r="CA478" s="1">
        <f>'BASE METAS)'!FG477</f>
        <v>4480</v>
      </c>
      <c r="CB478" s="1">
        <f>'BASE METAS)'!FH477</f>
        <v>17984</v>
      </c>
      <c r="CC478" s="1">
        <f>'BASE METAS)'!FI477</f>
        <v>0.19943019943019943</v>
      </c>
      <c r="CD478" s="1">
        <f>'BASE METAS)'!FJ477</f>
        <v>22464</v>
      </c>
      <c r="CE478" s="1">
        <f>'BASE METAS)'!FK477</f>
        <v>22464</v>
      </c>
      <c r="CF478" s="1">
        <f>'BASE METAS)'!FL477</f>
        <v>1872</v>
      </c>
      <c r="CG478" s="1">
        <f>'BASE METAS)'!FM477</f>
        <v>1280</v>
      </c>
    </row>
    <row r="479" spans="1:85" ht="267.75" x14ac:dyDescent="0.2">
      <c r="A479" s="1">
        <f>'BASE METAS)'!A478</f>
        <v>0</v>
      </c>
      <c r="B479" s="7156"/>
      <c r="C479" s="5685"/>
      <c r="D479" s="5685"/>
      <c r="E479" s="7145"/>
      <c r="F479" s="7226"/>
      <c r="G479" s="7226"/>
      <c r="H479" s="5707"/>
      <c r="I479" s="5707"/>
      <c r="J479" s="5707"/>
      <c r="K479" s="5707"/>
      <c r="L479" s="5707"/>
      <c r="M479" s="5707"/>
      <c r="N479" s="5698"/>
      <c r="O479" s="5707"/>
      <c r="P479" s="7107"/>
      <c r="Q479" s="7107"/>
      <c r="R479" s="7107"/>
      <c r="S479" s="5698"/>
      <c r="T479" s="5698"/>
      <c r="U479" s="7730"/>
      <c r="V479" s="5698"/>
      <c r="W479" s="5695"/>
      <c r="X479" s="7145"/>
      <c r="Y479" s="805">
        <f>'BASE METAS)'!Y478</f>
        <v>10</v>
      </c>
      <c r="Z479" s="717" t="str">
        <f>'BASE METAS)'!Z478</f>
        <v>IMPARTIR CLASES DE COMPUTACIÓN A ALUMNOS DE PRIMARIA Y SECUNDARIA, DENTRO DEL PROGRAMA DE " ESCUELAS DE TIEMPO COMPLETO".</v>
      </c>
      <c r="AA479" s="646" t="str">
        <f>'BASE METAS)'!AA478</f>
        <v>HORA CLASE</v>
      </c>
      <c r="AB479" s="238">
        <f>'BASE METAS)'!AB478</f>
        <v>22464</v>
      </c>
      <c r="AC479" s="719">
        <f>'BASE METAS)'!AC478</f>
        <v>5616</v>
      </c>
      <c r="AD479" s="239">
        <f>'BASE METAS)'!AD478</f>
        <v>0.25</v>
      </c>
      <c r="AE479" s="238">
        <f>'BASE METAS)'!AE478</f>
        <v>5616</v>
      </c>
      <c r="AF479" s="239">
        <f>'BASE METAS)'!AF478</f>
        <v>0.25</v>
      </c>
      <c r="AG479" s="238">
        <f>'BASE METAS)'!AG478</f>
        <v>5616</v>
      </c>
      <c r="AH479" s="239">
        <f>'BASE METAS)'!AH478</f>
        <v>0.25</v>
      </c>
      <c r="AI479" s="238">
        <f>'BASE METAS)'!AI478</f>
        <v>9056</v>
      </c>
      <c r="AJ479" s="239">
        <f>'BASE METAS)'!AJ478</f>
        <v>0.40313390313390313</v>
      </c>
      <c r="AK479" s="946">
        <f>'BASE METAS)'!AK478</f>
        <v>1.1531339031339032</v>
      </c>
      <c r="AL479" s="970">
        <f>'BASE METAS)'!AL478</f>
        <v>10</v>
      </c>
      <c r="AM479" s="981" t="str">
        <f>'BASE METAS)'!AM478</f>
        <v>CLASES DE COMPUTACIÓN A ALUMNOS DE PRIMARIA Y SECUNDARIA DENTRO DEL PROGRAMA DE ESCUELAS DE TIEMPO COMPLETO</v>
      </c>
      <c r="AN479" s="970" t="str">
        <f>'BASE METAS)'!AN478</f>
        <v>MIDE EL NUMERO DE CLASES DE COMPUTACIÓN IMPARTIDAS, CON RESPECTO A LAS PROGRAMADAS</v>
      </c>
      <c r="AO479" s="995" t="str">
        <f>'BASE METAS)'!AU478</f>
        <v>DESEMPEÑO</v>
      </c>
      <c r="AP479" s="981" t="str">
        <f>'BASE METAS)'!AO478</f>
        <v>No. DE CLASES DE COMPUTACIÓN IMPARTIDAS</v>
      </c>
      <c r="AQ479" s="1035" t="str">
        <f>'BASE METAS)'!AP478</f>
        <v>No. DE CLASES DE COMPUTACIÓN PROGRAMADAS</v>
      </c>
      <c r="AR479" s="970">
        <f>'BASE METAS)'!AQ478</f>
        <v>100</v>
      </c>
      <c r="AS479" s="970" t="str">
        <f>'BASE METAS)'!AR478</f>
        <v>HORA CLASE</v>
      </c>
      <c r="AT479" s="1018" t="str">
        <f>'BASE METAS)'!AS478</f>
        <v>EFICACIA</v>
      </c>
      <c r="AU479" s="1483">
        <f>'BASE METAS)'!BO478</f>
        <v>0</v>
      </c>
      <c r="AV479" s="1">
        <f>'BASE METAS)'!BQ478</f>
        <v>22464</v>
      </c>
      <c r="AW479" s="1">
        <f>'BASE METAS)'!BR478</f>
        <v>22464</v>
      </c>
      <c r="AX479" s="1">
        <f>'BASE METAS)'!BS478</f>
        <v>5616</v>
      </c>
      <c r="AY479" s="1">
        <f>'BASE METAS)'!BT478</f>
        <v>1752</v>
      </c>
      <c r="AZ479" s="1">
        <f>'BASE METAS)'!BU478</f>
        <v>3864</v>
      </c>
      <c r="BA479" s="1">
        <f>'BASE METAS)'!BV478</f>
        <v>0.31196581196581197</v>
      </c>
      <c r="BB479" s="1">
        <f>'BASE METAS)'!BW478</f>
        <v>3212</v>
      </c>
      <c r="BC479" s="1">
        <f>'BASE METAS)'!BX478</f>
        <v>19252</v>
      </c>
      <c r="BD479" s="1">
        <f>'BASE METAS)'!BY478</f>
        <v>0.14298433048433049</v>
      </c>
      <c r="BE479" s="1">
        <f>'BASE METAS)'!CG478</f>
        <v>1460</v>
      </c>
      <c r="BF479" s="1">
        <f>'BASE METAS)'!CJ478</f>
        <v>0</v>
      </c>
      <c r="BG479" s="1">
        <f>'BASE METAS)'!CK478</f>
        <v>0</v>
      </c>
      <c r="BH479" s="1">
        <f>'BASE METAS)'!CL478</f>
        <v>0</v>
      </c>
      <c r="BI479" s="1">
        <f>'BASE METAS)'!CM478</f>
        <v>1872</v>
      </c>
      <c r="BJ479" s="1">
        <f>'BASE METAS)'!CN478</f>
        <v>1872</v>
      </c>
      <c r="BK479" s="1">
        <f>'BASE METAS)'!CO478</f>
        <v>1872</v>
      </c>
      <c r="BL479" s="1">
        <f>'BASE METAS)'!CP478</f>
        <v>0</v>
      </c>
      <c r="BM479" s="1">
        <f>'BASE METAS)'!CQ478</f>
        <v>0</v>
      </c>
      <c r="BN479" s="1">
        <f>'BASE METAS)'!CR478</f>
        <v>0</v>
      </c>
      <c r="BO479" s="1">
        <f>'BASE METAS)'!CS478</f>
        <v>0</v>
      </c>
      <c r="BP479" s="1">
        <f>'BASE METAS)'!CT478</f>
        <v>0</v>
      </c>
      <c r="BQ479" s="1">
        <f>'BASE METAS)'!CU478</f>
        <v>0</v>
      </c>
      <c r="BR479" s="1">
        <f>'BASE METAS)'!CV478</f>
        <v>0</v>
      </c>
      <c r="BS479" s="1">
        <f>'BASE METAS)'!CW478</f>
        <v>0</v>
      </c>
      <c r="BT479" s="1">
        <f>'BASE METAS)'!CX478</f>
        <v>0</v>
      </c>
      <c r="BU479" s="1">
        <f>'BASE METAS)'!FA478</f>
        <v>22464</v>
      </c>
      <c r="BV479" s="1">
        <f>'BASE METAS)'!FB478</f>
        <v>22464</v>
      </c>
      <c r="BW479" s="1">
        <f>'BASE METAS)'!FC478</f>
        <v>1872</v>
      </c>
      <c r="BX479" s="1">
        <f>'BASE METAS)'!FD478</f>
        <v>584</v>
      </c>
      <c r="BY479" s="1">
        <f>'BASE METAS)'!FE478</f>
        <v>-1288</v>
      </c>
      <c r="BZ479" s="1">
        <f>'BASE METAS)'!FF478</f>
        <v>0.31196581196581197</v>
      </c>
      <c r="CA479" s="1">
        <f>'BASE METAS)'!FG478</f>
        <v>2044</v>
      </c>
      <c r="CB479" s="1">
        <f>'BASE METAS)'!FH478</f>
        <v>20420</v>
      </c>
      <c r="CC479" s="1">
        <f>'BASE METAS)'!FI478</f>
        <v>9.0990028490028491E-2</v>
      </c>
      <c r="CD479" s="1">
        <f>'BASE METAS)'!FJ478</f>
        <v>22464</v>
      </c>
      <c r="CE479" s="1">
        <f>'BASE METAS)'!FK478</f>
        <v>22464</v>
      </c>
      <c r="CF479" s="1">
        <f>'BASE METAS)'!FL478</f>
        <v>1872</v>
      </c>
      <c r="CG479" s="1">
        <f>'BASE METAS)'!FM478</f>
        <v>584</v>
      </c>
    </row>
    <row r="480" spans="1:85" ht="293.25" x14ac:dyDescent="0.2">
      <c r="A480" s="1">
        <f>'BASE METAS)'!A479</f>
        <v>0</v>
      </c>
      <c r="B480" s="7156"/>
      <c r="C480" s="5685"/>
      <c r="D480" s="5685"/>
      <c r="E480" s="7145"/>
      <c r="F480" s="7226"/>
      <c r="G480" s="7226"/>
      <c r="H480" s="5707"/>
      <c r="I480" s="5707"/>
      <c r="J480" s="5707"/>
      <c r="K480" s="5707"/>
      <c r="L480" s="5707"/>
      <c r="M480" s="5707"/>
      <c r="N480" s="5698"/>
      <c r="O480" s="5707"/>
      <c r="P480" s="7107"/>
      <c r="Q480" s="7107"/>
      <c r="R480" s="7107"/>
      <c r="S480" s="5698"/>
      <c r="T480" s="5698"/>
      <c r="U480" s="7730"/>
      <c r="V480" s="5698"/>
      <c r="W480" s="5695"/>
      <c r="X480" s="7145"/>
      <c r="Y480" s="805">
        <f>'BASE METAS)'!Y479</f>
        <v>11</v>
      </c>
      <c r="Z480" s="717" t="str">
        <f>'BASE METAS)'!Z479</f>
        <v>IMPARTIR CLASES MUESTRA DE INGLÉS ANTE PADRES DE FAMILIA, DE LOS AVANCES ACADÉMICOS QUE TIENEN LOS ALUMNOS EN EL APRENDIZAJE DEL IDIOMA.</v>
      </c>
      <c r="AA480" s="646" t="str">
        <f>'BASE METAS)'!AA479</f>
        <v>CLASE MUESTRA</v>
      </c>
      <c r="AB480" s="238">
        <f>'BASE METAS)'!AB479</f>
        <v>2040</v>
      </c>
      <c r="AC480" s="719">
        <f>'BASE METAS)'!AC479</f>
        <v>510</v>
      </c>
      <c r="AD480" s="239">
        <f>'BASE METAS)'!AD479</f>
        <v>0.25</v>
      </c>
      <c r="AE480" s="238">
        <f>'BASE METAS)'!AE479</f>
        <v>510</v>
      </c>
      <c r="AF480" s="239">
        <f>'BASE METAS)'!AF479</f>
        <v>0.25</v>
      </c>
      <c r="AG480" s="238">
        <f>'BASE METAS)'!AG479</f>
        <v>510</v>
      </c>
      <c r="AH480" s="239">
        <f>'BASE METAS)'!AH479</f>
        <v>0.25</v>
      </c>
      <c r="AI480" s="238">
        <f>'BASE METAS)'!AI479</f>
        <v>510</v>
      </c>
      <c r="AJ480" s="239">
        <f>'BASE METAS)'!AJ479</f>
        <v>0.25</v>
      </c>
      <c r="AK480" s="946">
        <f>'BASE METAS)'!AK479</f>
        <v>1</v>
      </c>
      <c r="AL480" s="1111">
        <f>'BASE METAS)'!AL479</f>
        <v>11</v>
      </c>
      <c r="AM480" s="970" t="str">
        <f>'BASE METAS)'!AM479</f>
        <v>CLASES MUESTRA DE INGLES ANTE PADRES DE FAMILIA DE LO AVANCES ACADEMICOS EN EL APRENDIZAJE DEL IDIOMA</v>
      </c>
      <c r="AN480" s="970" t="str">
        <f>'BASE METAS)'!AN479</f>
        <v>MIDE EL NUMERO DE CLASES MUESTRA REALIZADAS, CON RESPECTO A LAS PROGRAMADAS</v>
      </c>
      <c r="AO480" s="995" t="str">
        <f>'BASE METAS)'!AU479</f>
        <v>DESEMPEÑO</v>
      </c>
      <c r="AP480" s="981" t="str">
        <f>'BASE METAS)'!AO479</f>
        <v>No. DE CLASES DE INGLES MUESTRA REALIZADAS</v>
      </c>
      <c r="AQ480" s="1035" t="str">
        <f>'BASE METAS)'!AP479</f>
        <v>No. DE CLASES DE INGLES MUESTRA PROGRAMADAS</v>
      </c>
      <c r="AR480" s="970">
        <f>'BASE METAS)'!AQ479</f>
        <v>100</v>
      </c>
      <c r="AS480" s="970" t="str">
        <f>'BASE METAS)'!AR479</f>
        <v>CLASE MUESTRA</v>
      </c>
      <c r="AT480" s="840" t="str">
        <f>'BASE METAS)'!AS479</f>
        <v>EFICACIA</v>
      </c>
      <c r="AU480" s="1490">
        <f>'BASE METAS)'!BO479</f>
        <v>0</v>
      </c>
      <c r="AV480" s="1">
        <f>'BASE METAS)'!BQ479</f>
        <v>2040</v>
      </c>
      <c r="AW480" s="1">
        <f>'BASE METAS)'!BR479</f>
        <v>2040</v>
      </c>
      <c r="AX480" s="1">
        <f>'BASE METAS)'!BS479</f>
        <v>510</v>
      </c>
      <c r="AY480" s="1">
        <f>'BASE METAS)'!BT479</f>
        <v>830</v>
      </c>
      <c r="AZ480" s="1">
        <f>'BASE METAS)'!BU479</f>
        <v>-320</v>
      </c>
      <c r="BA480" s="1">
        <f>'BASE METAS)'!BV479</f>
        <v>1.6274509803921569</v>
      </c>
      <c r="BB480" s="1">
        <f>'BASE METAS)'!BW479</f>
        <v>830</v>
      </c>
      <c r="BC480" s="1">
        <f>'BASE METAS)'!BX479</f>
        <v>1210</v>
      </c>
      <c r="BD480" s="1">
        <f>'BASE METAS)'!BY479</f>
        <v>0.40686274509803921</v>
      </c>
      <c r="BE480" s="1">
        <f>'BASE METAS)'!CG479</f>
        <v>0</v>
      </c>
      <c r="BF480" s="1">
        <f>'BASE METAS)'!CJ479</f>
        <v>0</v>
      </c>
      <c r="BG480" s="1">
        <f>'BASE METAS)'!CK479</f>
        <v>0</v>
      </c>
      <c r="BH480" s="1">
        <f>'BASE METAS)'!CL479</f>
        <v>0</v>
      </c>
      <c r="BI480" s="1">
        <f>'BASE METAS)'!CM479</f>
        <v>0</v>
      </c>
      <c r="BJ480" s="1">
        <f>'BASE METAS)'!CN479</f>
        <v>0</v>
      </c>
      <c r="BK480" s="1">
        <f>'BASE METAS)'!CO479</f>
        <v>510</v>
      </c>
      <c r="BL480" s="1">
        <f>'BASE METAS)'!CP479</f>
        <v>0</v>
      </c>
      <c r="BM480" s="1">
        <f>'BASE METAS)'!CQ479</f>
        <v>0</v>
      </c>
      <c r="BN480" s="1">
        <f>'BASE METAS)'!CR479</f>
        <v>0</v>
      </c>
      <c r="BO480" s="1">
        <f>'BASE METAS)'!CS479</f>
        <v>0</v>
      </c>
      <c r="BP480" s="1">
        <f>'BASE METAS)'!CT479</f>
        <v>0</v>
      </c>
      <c r="BQ480" s="1">
        <f>'BASE METAS)'!CU479</f>
        <v>0</v>
      </c>
      <c r="BR480" s="1">
        <f>'BASE METAS)'!CV479</f>
        <v>0</v>
      </c>
      <c r="BS480" s="1">
        <f>'BASE METAS)'!CW479</f>
        <v>0</v>
      </c>
      <c r="BT480" s="1">
        <f>'BASE METAS)'!CX479</f>
        <v>0</v>
      </c>
      <c r="BU480" s="1">
        <f>'BASE METAS)'!FA479</f>
        <v>2040</v>
      </c>
      <c r="BV480" s="1">
        <f>'BASE METAS)'!FB479</f>
        <v>2040</v>
      </c>
      <c r="BW480" s="1">
        <f>'BASE METAS)'!FC479</f>
        <v>170</v>
      </c>
      <c r="BX480" s="1">
        <f>'BASE METAS)'!FD479</f>
        <v>830</v>
      </c>
      <c r="BY480" s="1">
        <f>'BASE METAS)'!FE479</f>
        <v>660</v>
      </c>
      <c r="BZ480" s="1">
        <f>'BASE METAS)'!FF479</f>
        <v>0</v>
      </c>
      <c r="CA480" s="1">
        <f>'BASE METAS)'!FG479</f>
        <v>830</v>
      </c>
      <c r="CB480" s="1">
        <f>'BASE METAS)'!FH479</f>
        <v>1210</v>
      </c>
      <c r="CC480" s="1">
        <f>'BASE METAS)'!FI479</f>
        <v>0.40686274509803921</v>
      </c>
      <c r="CD480" s="1">
        <f>'BASE METAS)'!FJ479</f>
        <v>2040</v>
      </c>
      <c r="CE480" s="1">
        <f>'BASE METAS)'!FK479</f>
        <v>2040</v>
      </c>
      <c r="CF480" s="1">
        <f>'BASE METAS)'!FL479</f>
        <v>170</v>
      </c>
      <c r="CG480" s="1">
        <f>'BASE METAS)'!FM479</f>
        <v>0</v>
      </c>
    </row>
    <row r="481" spans="1:85" ht="357" x14ac:dyDescent="0.2">
      <c r="A481" s="1">
        <f>'BASE METAS)'!A480</f>
        <v>0</v>
      </c>
      <c r="B481" s="7156"/>
      <c r="C481" s="5685"/>
      <c r="D481" s="5685"/>
      <c r="E481" s="7145"/>
      <c r="F481" s="7226"/>
      <c r="G481" s="7226"/>
      <c r="H481" s="5707"/>
      <c r="I481" s="5707"/>
      <c r="J481" s="5707"/>
      <c r="K481" s="5707"/>
      <c r="L481" s="5707"/>
      <c r="M481" s="5707"/>
      <c r="N481" s="5698"/>
      <c r="O481" s="5707"/>
      <c r="P481" s="7107"/>
      <c r="Q481" s="7107"/>
      <c r="R481" s="7107"/>
      <c r="S481" s="5698"/>
      <c r="T481" s="5698"/>
      <c r="U481" s="7730"/>
      <c r="V481" s="5698"/>
      <c r="W481" s="5695"/>
      <c r="X481" s="7145"/>
      <c r="Y481" s="805">
        <f>'BASE METAS)'!Y480</f>
        <v>12</v>
      </c>
      <c r="Z481" s="717" t="str">
        <f>'BASE METAS)'!Z480</f>
        <v>IMPARTIR CLASES DE INGLÉS Y COMPUTACIÓN EN EL PROGRAMA "ESCUELA SIEMPRE ABIERTA" PARA LA CONVIVENCIA FAMILIAR EN FINES DE SEMANA Y VACACIONES.</v>
      </c>
      <c r="AA481" s="646" t="str">
        <f>'BASE METAS)'!AA480</f>
        <v>HORA CLASE</v>
      </c>
      <c r="AB481" s="238">
        <f>'BASE METAS)'!AB480</f>
        <v>850</v>
      </c>
      <c r="AC481" s="719">
        <f>'BASE METAS)'!AC480</f>
        <v>212</v>
      </c>
      <c r="AD481" s="239">
        <f>'BASE METAS)'!AD480</f>
        <v>0.24941176470588236</v>
      </c>
      <c r="AE481" s="238">
        <f>'BASE METAS)'!AE480</f>
        <v>214</v>
      </c>
      <c r="AF481" s="239">
        <f>'BASE METAS)'!AF480</f>
        <v>0.25176470588235295</v>
      </c>
      <c r="AG481" s="238">
        <f>'BASE METAS)'!AG480</f>
        <v>212</v>
      </c>
      <c r="AH481" s="239">
        <f>'BASE METAS)'!AH480</f>
        <v>0.24941176470588236</v>
      </c>
      <c r="AI481" s="238">
        <f>'BASE METAS)'!AI480</f>
        <v>212</v>
      </c>
      <c r="AJ481" s="239">
        <f>'BASE METAS)'!AJ480</f>
        <v>0.24941176470588236</v>
      </c>
      <c r="AK481" s="946">
        <f>'BASE METAS)'!AK480</f>
        <v>1</v>
      </c>
      <c r="AL481" s="1110">
        <f>'BASE METAS)'!AL480</f>
        <v>12</v>
      </c>
      <c r="AM481" s="995" t="str">
        <f>'BASE METAS)'!AM480</f>
        <v xml:space="preserve">CLASES DE INGLES Y COMPUTACIÓN EN EL PROGRAMA ESCUELA SIEMPRE ABIERTA </v>
      </c>
      <c r="AN481" s="1117" t="str">
        <f>'BASE METAS)'!AN480</f>
        <v>MIDE EL NUMERO DE CLASES DE INGLES Y COMPUTACIÓN IMPARTIDAS EN ESCUELA SIEMPRE ABIERTA CON RESPECTO A LAS PROGRAMADAS</v>
      </c>
      <c r="AO481" s="995" t="str">
        <f>'BASE METAS)'!AU480</f>
        <v>DESEMPEÑO</v>
      </c>
      <c r="AP481" s="1117" t="str">
        <f>'BASE METAS)'!AO480</f>
        <v>No. DE CLASES DE INGLES Y COMPUTACIÓN IMPARTIDAS</v>
      </c>
      <c r="AQ481" s="1118" t="str">
        <f>'BASE METAS)'!AP480</f>
        <v>No. DE CLASES DE INGLES Y COMPUTACIÓN PROGRAMADAS</v>
      </c>
      <c r="AR481" s="995">
        <f>'BASE METAS)'!AQ480</f>
        <v>100</v>
      </c>
      <c r="AS481" s="995" t="str">
        <f>'BASE METAS)'!AR480</f>
        <v>HORA CLASE</v>
      </c>
      <c r="AT481" s="498" t="str">
        <f>'BASE METAS)'!AS480</f>
        <v>EFICACIA</v>
      </c>
      <c r="AU481" s="1490">
        <f>'BASE METAS)'!BO480</f>
        <v>0</v>
      </c>
      <c r="AV481" s="1">
        <f>'BASE METAS)'!BQ480</f>
        <v>850</v>
      </c>
      <c r="AW481" s="1">
        <f>'BASE METAS)'!BR480</f>
        <v>850</v>
      </c>
      <c r="AX481" s="1">
        <f>'BASE METAS)'!BS480</f>
        <v>214</v>
      </c>
      <c r="AY481" s="1">
        <f>'BASE METAS)'!BT480</f>
        <v>0</v>
      </c>
      <c r="AZ481" s="1">
        <f>'BASE METAS)'!BU480</f>
        <v>214</v>
      </c>
      <c r="BA481" s="1">
        <f>'BASE METAS)'!BV480</f>
        <v>0</v>
      </c>
      <c r="BB481" s="1">
        <f>'BASE METAS)'!BW480</f>
        <v>0</v>
      </c>
      <c r="BC481" s="1">
        <f>'BASE METAS)'!BX480</f>
        <v>850</v>
      </c>
      <c r="BD481" s="1">
        <f>'BASE METAS)'!BY480</f>
        <v>0</v>
      </c>
      <c r="BE481" s="1">
        <f>'BASE METAS)'!CG480</f>
        <v>0</v>
      </c>
      <c r="BF481" s="1">
        <f>'BASE METAS)'!CJ480</f>
        <v>0</v>
      </c>
      <c r="BG481" s="1">
        <f>'BASE METAS)'!CK480</f>
        <v>0</v>
      </c>
      <c r="BH481" s="1">
        <f>'BASE METAS)'!CL480</f>
        <v>0</v>
      </c>
      <c r="BI481" s="1">
        <f>'BASE METAS)'!CM480</f>
        <v>0</v>
      </c>
      <c r="BJ481" s="1">
        <f>'BASE METAS)'!CN480</f>
        <v>0</v>
      </c>
      <c r="BK481" s="1">
        <f>'BASE METAS)'!CO480</f>
        <v>212</v>
      </c>
      <c r="BL481" s="1">
        <f>'BASE METAS)'!CP480</f>
        <v>0</v>
      </c>
      <c r="BM481" s="1">
        <f>'BASE METAS)'!CQ480</f>
        <v>0</v>
      </c>
      <c r="BN481" s="1">
        <f>'BASE METAS)'!CR480</f>
        <v>0</v>
      </c>
      <c r="BO481" s="1">
        <f>'BASE METAS)'!CS480</f>
        <v>0</v>
      </c>
      <c r="BP481" s="1">
        <f>'BASE METAS)'!CT480</f>
        <v>0</v>
      </c>
      <c r="BQ481" s="1">
        <f>'BASE METAS)'!CU480</f>
        <v>0</v>
      </c>
      <c r="BR481" s="1">
        <f>'BASE METAS)'!CV480</f>
        <v>0</v>
      </c>
      <c r="BS481" s="1">
        <f>'BASE METAS)'!CW480</f>
        <v>0</v>
      </c>
      <c r="BT481" s="1">
        <f>'BASE METAS)'!CX480</f>
        <v>0</v>
      </c>
      <c r="BU481" s="1">
        <f>'BASE METAS)'!FA480</f>
        <v>850</v>
      </c>
      <c r="BV481" s="1">
        <f>'BASE METAS)'!FB480</f>
        <v>850</v>
      </c>
      <c r="BW481" s="1">
        <f>'BASE METAS)'!FC480</f>
        <v>71</v>
      </c>
      <c r="BX481" s="1">
        <f>'BASE METAS)'!FD480</f>
        <v>0</v>
      </c>
      <c r="BY481" s="1">
        <f>'BASE METAS)'!FE480</f>
        <v>-71</v>
      </c>
      <c r="BZ481" s="1">
        <f>'BASE METAS)'!FF480</f>
        <v>0</v>
      </c>
      <c r="CA481" s="1">
        <f>'BASE METAS)'!FG480</f>
        <v>0</v>
      </c>
      <c r="CB481" s="1">
        <f>'BASE METAS)'!FH480</f>
        <v>850</v>
      </c>
      <c r="CC481" s="1">
        <f>'BASE METAS)'!FI480</f>
        <v>0</v>
      </c>
      <c r="CD481" s="1">
        <f>'BASE METAS)'!FJ480</f>
        <v>850</v>
      </c>
      <c r="CE481" s="1">
        <f>'BASE METAS)'!FK480</f>
        <v>850</v>
      </c>
      <c r="CF481" s="1">
        <f>'BASE METAS)'!FL480</f>
        <v>71</v>
      </c>
      <c r="CG481" s="1">
        <f>'BASE METAS)'!FM480</f>
        <v>0</v>
      </c>
    </row>
    <row r="482" spans="1:85" ht="102" x14ac:dyDescent="0.2">
      <c r="A482" s="1">
        <f>'BASE METAS)'!A481</f>
        <v>0</v>
      </c>
      <c r="B482" s="7156"/>
      <c r="C482" s="5685"/>
      <c r="D482" s="5685"/>
      <c r="E482" s="7145"/>
      <c r="F482" s="7226"/>
      <c r="G482" s="7226"/>
      <c r="H482" s="5707"/>
      <c r="I482" s="5707"/>
      <c r="J482" s="5707"/>
      <c r="K482" s="5707"/>
      <c r="L482" s="5707"/>
      <c r="M482" s="5707"/>
      <c r="N482" s="5698"/>
      <c r="O482" s="5707"/>
      <c r="P482" s="7107"/>
      <c r="Q482" s="7107"/>
      <c r="R482" s="7107"/>
      <c r="S482" s="5698"/>
      <c r="T482" s="5698"/>
      <c r="U482" s="7730"/>
      <c r="V482" s="5698"/>
      <c r="W482" s="5695"/>
      <c r="X482" s="7145"/>
      <c r="Y482" s="806">
        <f>'BASE METAS)'!Y481</f>
        <v>13</v>
      </c>
      <c r="Z482" s="776" t="str">
        <f>'BASE METAS)'!Z481</f>
        <v xml:space="preserve">DOTAR A LAS AULAS DE CÓMPUTO CON EQUIPO NUEVO </v>
      </c>
      <c r="AA482" s="515" t="str">
        <f>'BASE METAS)'!AA481</f>
        <v>COMPUTADORA</v>
      </c>
      <c r="AB482" s="697">
        <f>'BASE METAS)'!AB481</f>
        <v>300</v>
      </c>
      <c r="AC482" s="720">
        <f>'BASE METAS)'!AC481</f>
        <v>0</v>
      </c>
      <c r="AD482" s="721">
        <f>'BASE METAS)'!AD481</f>
        <v>0</v>
      </c>
      <c r="AE482" s="697">
        <f>'BASE METAS)'!AE481</f>
        <v>0</v>
      </c>
      <c r="AF482" s="721">
        <f>'BASE METAS)'!AF481</f>
        <v>0</v>
      </c>
      <c r="AG482" s="697">
        <f>'BASE METAS)'!AG481</f>
        <v>300</v>
      </c>
      <c r="AH482" s="721">
        <f>'BASE METAS)'!AH481</f>
        <v>1</v>
      </c>
      <c r="AI482" s="697">
        <f>'BASE METAS)'!AI481</f>
        <v>0</v>
      </c>
      <c r="AJ482" s="721">
        <f>'BASE METAS)'!AJ481</f>
        <v>0</v>
      </c>
      <c r="AK482" s="1116">
        <f>'BASE METAS)'!AK481</f>
        <v>1</v>
      </c>
      <c r="AL482" s="1111">
        <f>'BASE METAS)'!AL481</f>
        <v>13</v>
      </c>
      <c r="AM482" s="970" t="str">
        <f>'BASE METAS)'!AM481</f>
        <v>AULAS DE COMPUTO CON EQUIPO NUEVO</v>
      </c>
      <c r="AN482" s="970" t="str">
        <f>'BASE METAS)'!AN481</f>
        <v>MIDE EL NUMERO DE AULAS DE COMPUTO EQUIPADAS, CON RESPECTO A LAS PROGRAMADAS</v>
      </c>
      <c r="AO482" s="995" t="str">
        <f>'BASE METAS)'!AU481</f>
        <v>DESEMPEÑO</v>
      </c>
      <c r="AP482" s="1112" t="str">
        <f>'BASE METAS)'!AO481</f>
        <v xml:space="preserve">No. DE AULAS EQUIPADAS </v>
      </c>
      <c r="AQ482" s="1035" t="str">
        <f>'BASE METAS)'!AP481</f>
        <v>No. DE AULAS EQUIPADAS PROGRAMADAS</v>
      </c>
      <c r="AR482" s="970">
        <f>'BASE METAS)'!AQ481</f>
        <v>100</v>
      </c>
      <c r="AS482" s="1111" t="str">
        <f>'BASE METAS)'!AR481</f>
        <v>COMPUTADORA</v>
      </c>
      <c r="AT482" s="1328" t="str">
        <f>'BASE METAS)'!AS481</f>
        <v>EFICACIA</v>
      </c>
      <c r="AU482" s="1488">
        <f>'BASE METAS)'!BO481</f>
        <v>300</v>
      </c>
      <c r="AV482" s="1">
        <f>'BASE METAS)'!BQ481</f>
        <v>300</v>
      </c>
      <c r="AW482" s="1">
        <f>'BASE METAS)'!BR481</f>
        <v>300</v>
      </c>
      <c r="AX482" s="1">
        <f>'BASE METAS)'!BS481</f>
        <v>0</v>
      </c>
      <c r="AY482" s="1">
        <f>'BASE METAS)'!BT481</f>
        <v>0</v>
      </c>
      <c r="AZ482" s="1">
        <f>'BASE METAS)'!BU481</f>
        <v>0</v>
      </c>
      <c r="BA482" s="1" t="e">
        <f>'BASE METAS)'!BV481</f>
        <v>#DIV/0!</v>
      </c>
      <c r="BB482" s="1">
        <f>'BASE METAS)'!BW481</f>
        <v>0</v>
      </c>
      <c r="BC482" s="1">
        <f>'BASE METAS)'!BX481</f>
        <v>300</v>
      </c>
      <c r="BD482" s="1">
        <f>'BASE METAS)'!BY481</f>
        <v>0</v>
      </c>
      <c r="BE482" s="1">
        <f>'BASE METAS)'!CG481</f>
        <v>0</v>
      </c>
      <c r="BF482" s="1">
        <f>'BASE METAS)'!CJ481</f>
        <v>0</v>
      </c>
      <c r="BG482" s="1">
        <f>'BASE METAS)'!CK481</f>
        <v>0</v>
      </c>
      <c r="BH482" s="1">
        <f>'BASE METAS)'!CL481</f>
        <v>0</v>
      </c>
      <c r="BI482" s="1">
        <f>'BASE METAS)'!CM481</f>
        <v>0</v>
      </c>
      <c r="BJ482" s="1">
        <f>'BASE METAS)'!CN481</f>
        <v>0</v>
      </c>
      <c r="BK482" s="1">
        <f>'BASE METAS)'!CO481</f>
        <v>0</v>
      </c>
      <c r="BL482" s="1">
        <f>'BASE METAS)'!CP481</f>
        <v>0</v>
      </c>
      <c r="BM482" s="1">
        <f>'BASE METAS)'!CQ481</f>
        <v>0</v>
      </c>
      <c r="BN482" s="1">
        <f>'BASE METAS)'!CR481</f>
        <v>0</v>
      </c>
      <c r="BO482" s="1">
        <f>'BASE METAS)'!CS481</f>
        <v>0</v>
      </c>
      <c r="BP482" s="1">
        <f>'BASE METAS)'!CT481</f>
        <v>0</v>
      </c>
      <c r="BQ482" s="1">
        <f>'BASE METAS)'!CU481</f>
        <v>0</v>
      </c>
      <c r="BR482" s="1">
        <f>'BASE METAS)'!CV481</f>
        <v>0</v>
      </c>
      <c r="BS482" s="1">
        <f>'BASE METAS)'!CW481</f>
        <v>0</v>
      </c>
      <c r="BT482" s="1">
        <f>'BASE METAS)'!CX481</f>
        <v>0</v>
      </c>
      <c r="BU482" s="1">
        <f>'BASE METAS)'!FA481</f>
        <v>300</v>
      </c>
      <c r="BV482" s="1">
        <f>'BASE METAS)'!FB481</f>
        <v>300</v>
      </c>
      <c r="BW482" s="1">
        <f>'BASE METAS)'!FC481</f>
        <v>0</v>
      </c>
      <c r="BX482" s="1">
        <f>'BASE METAS)'!FD481</f>
        <v>0</v>
      </c>
      <c r="BY482" s="1">
        <f>'BASE METAS)'!FE481</f>
        <v>0</v>
      </c>
      <c r="BZ482" s="1">
        <f>'BASE METAS)'!FF481</f>
        <v>0</v>
      </c>
      <c r="CA482" s="1">
        <f>'BASE METAS)'!FG481</f>
        <v>0</v>
      </c>
      <c r="CB482" s="1">
        <f>'BASE METAS)'!FH481</f>
        <v>300</v>
      </c>
      <c r="CC482" s="1">
        <f>'BASE METAS)'!FI481</f>
        <v>0</v>
      </c>
      <c r="CD482" s="1">
        <f>'BASE METAS)'!FJ481</f>
        <v>300</v>
      </c>
      <c r="CE482" s="1">
        <f>'BASE METAS)'!FK481</f>
        <v>300</v>
      </c>
      <c r="CF482" s="1">
        <f>'BASE METAS)'!FL481</f>
        <v>0</v>
      </c>
      <c r="CG482" s="1">
        <f>'BASE METAS)'!FM481</f>
        <v>0</v>
      </c>
    </row>
    <row r="483" spans="1:85" ht="114.75" x14ac:dyDescent="0.2">
      <c r="A483" s="1">
        <f>'BASE METAS)'!A482</f>
        <v>0</v>
      </c>
      <c r="B483" s="7156"/>
      <c r="C483" s="5685"/>
      <c r="D483" s="5685"/>
      <c r="E483" s="7145"/>
      <c r="F483" s="7226"/>
      <c r="G483" s="7226"/>
      <c r="H483" s="5707"/>
      <c r="I483" s="5707"/>
      <c r="J483" s="5707"/>
      <c r="K483" s="5707"/>
      <c r="L483" s="5707"/>
      <c r="M483" s="5707"/>
      <c r="N483" s="5698"/>
      <c r="O483" s="5707"/>
      <c r="P483" s="7107"/>
      <c r="Q483" s="7107"/>
      <c r="R483" s="7107"/>
      <c r="S483" s="5698"/>
      <c r="T483" s="5698"/>
      <c r="U483" s="7730"/>
      <c r="V483" s="5698"/>
      <c r="W483" s="5695"/>
      <c r="X483" s="7145"/>
      <c r="Y483" s="805">
        <f>'BASE METAS)'!Y482</f>
        <v>14</v>
      </c>
      <c r="Z483" s="717" t="str">
        <f>'BASE METAS)'!Z482</f>
        <v>LLEVAR A CABO OLIMPIADA DEL CONOCIMIENTO DE COMPUTACIÓN</v>
      </c>
      <c r="AA483" s="646" t="str">
        <f>'BASE METAS)'!AA482</f>
        <v>EVENTO</v>
      </c>
      <c r="AB483" s="238">
        <f>'BASE METAS)'!AB482</f>
        <v>1</v>
      </c>
      <c r="AC483" s="719">
        <f>'BASE METAS)'!AC482</f>
        <v>0</v>
      </c>
      <c r="AD483" s="239">
        <f>'BASE METAS)'!AD482</f>
        <v>0</v>
      </c>
      <c r="AE483" s="238">
        <f>'BASE METAS)'!AE482</f>
        <v>0</v>
      </c>
      <c r="AF483" s="239">
        <f>'BASE METAS)'!AF482</f>
        <v>0</v>
      </c>
      <c r="AG483" s="238">
        <f>'BASE METAS)'!AG482</f>
        <v>0</v>
      </c>
      <c r="AH483" s="239">
        <f>'BASE METAS)'!AH482</f>
        <v>0</v>
      </c>
      <c r="AI483" s="238">
        <f>'BASE METAS)'!AI482</f>
        <v>1</v>
      </c>
      <c r="AJ483" s="239">
        <f>'BASE METAS)'!AJ482</f>
        <v>1</v>
      </c>
      <c r="AK483" s="946">
        <f>'BASE METAS)'!AK482</f>
        <v>1</v>
      </c>
      <c r="AL483" s="1111">
        <f>'BASE METAS)'!AL482</f>
        <v>14</v>
      </c>
      <c r="AM483" s="970" t="str">
        <f>'BASE METAS)'!AM482</f>
        <v>OLIMPIADA DEL CONOCIMIENTO DE COMPUTACIÓN</v>
      </c>
      <c r="AN483" s="970" t="str">
        <f>'BASE METAS)'!AN482</f>
        <v>MIDE EL NUMERO DE EVENTOS REALIZADOS, CON RESPECTO A LOS PROGRAMADOS</v>
      </c>
      <c r="AO483" s="995" t="str">
        <f>'BASE METAS)'!AU482</f>
        <v>DESEMPEÑO</v>
      </c>
      <c r="AP483" s="981" t="str">
        <f>'BASE METAS)'!AO482</f>
        <v>No. DE EVENTO REALIZADO</v>
      </c>
      <c r="AQ483" s="1035" t="str">
        <f>'BASE METAS)'!AP482</f>
        <v>No. DE EVENTO PROGRAMADO</v>
      </c>
      <c r="AR483" s="970">
        <f>'BASE METAS)'!AQ482</f>
        <v>100</v>
      </c>
      <c r="AS483" s="970" t="str">
        <f>'BASE METAS)'!AR482</f>
        <v>EVENTO</v>
      </c>
      <c r="AT483" s="840" t="str">
        <f>'BASE METAS)'!AS482</f>
        <v>EFICACIA</v>
      </c>
      <c r="AU483" s="1490">
        <f>'BASE METAS)'!BO482</f>
        <v>0</v>
      </c>
      <c r="AV483" s="1">
        <f>'BASE METAS)'!BQ482</f>
        <v>1</v>
      </c>
      <c r="AW483" s="1">
        <f>'BASE METAS)'!BR482</f>
        <v>1</v>
      </c>
      <c r="AX483" s="1">
        <f>'BASE METAS)'!BS482</f>
        <v>0</v>
      </c>
      <c r="AY483" s="1">
        <f>'BASE METAS)'!BT482</f>
        <v>0</v>
      </c>
      <c r="AZ483" s="1">
        <f>'BASE METAS)'!BU482</f>
        <v>0</v>
      </c>
      <c r="BA483" s="1" t="e">
        <f>'BASE METAS)'!BV482</f>
        <v>#DIV/0!</v>
      </c>
      <c r="BB483" s="1">
        <f>'BASE METAS)'!BW482</f>
        <v>0</v>
      </c>
      <c r="BC483" s="1">
        <f>'BASE METAS)'!BX482</f>
        <v>1</v>
      </c>
      <c r="BD483" s="1">
        <f>'BASE METAS)'!BY482</f>
        <v>0</v>
      </c>
      <c r="BE483" s="1">
        <f>'BASE METAS)'!CG482</f>
        <v>0</v>
      </c>
      <c r="BF483" s="1">
        <f>'BASE METAS)'!CJ482</f>
        <v>0</v>
      </c>
      <c r="BG483" s="1">
        <f>'BASE METAS)'!CK482</f>
        <v>0</v>
      </c>
      <c r="BH483" s="1">
        <f>'BASE METAS)'!CL482</f>
        <v>0</v>
      </c>
      <c r="BI483" s="1">
        <f>'BASE METAS)'!CM482</f>
        <v>0</v>
      </c>
      <c r="BJ483" s="1">
        <f>'BASE METAS)'!CN482</f>
        <v>0</v>
      </c>
      <c r="BK483" s="1">
        <f>'BASE METAS)'!CO482</f>
        <v>0</v>
      </c>
      <c r="BL483" s="1">
        <f>'BASE METAS)'!CP482</f>
        <v>0</v>
      </c>
      <c r="BM483" s="1">
        <f>'BASE METAS)'!CQ482</f>
        <v>0</v>
      </c>
      <c r="BN483" s="1">
        <f>'BASE METAS)'!CR482</f>
        <v>0</v>
      </c>
      <c r="BO483" s="1">
        <f>'BASE METAS)'!CS482</f>
        <v>0</v>
      </c>
      <c r="BP483" s="1">
        <f>'BASE METAS)'!CT482</f>
        <v>0</v>
      </c>
      <c r="BQ483" s="1">
        <f>'BASE METAS)'!CU482</f>
        <v>0</v>
      </c>
      <c r="BR483" s="1">
        <f>'BASE METAS)'!CV482</f>
        <v>0</v>
      </c>
      <c r="BS483" s="1">
        <f>'BASE METAS)'!CW482</f>
        <v>0</v>
      </c>
      <c r="BT483" s="1">
        <f>'BASE METAS)'!CX482</f>
        <v>0</v>
      </c>
      <c r="BU483" s="1">
        <f>'BASE METAS)'!FA482</f>
        <v>1</v>
      </c>
      <c r="BV483" s="1">
        <f>'BASE METAS)'!FB482</f>
        <v>1</v>
      </c>
      <c r="BW483" s="1">
        <f>'BASE METAS)'!FC482</f>
        <v>0</v>
      </c>
      <c r="BX483" s="1">
        <f>'BASE METAS)'!FD482</f>
        <v>0</v>
      </c>
      <c r="BY483" s="1">
        <f>'BASE METAS)'!FE482</f>
        <v>0</v>
      </c>
      <c r="BZ483" s="1">
        <f>'BASE METAS)'!FF482</f>
        <v>0</v>
      </c>
      <c r="CA483" s="1">
        <f>'BASE METAS)'!FG482</f>
        <v>0</v>
      </c>
      <c r="CB483" s="1">
        <f>'BASE METAS)'!FH482</f>
        <v>1</v>
      </c>
      <c r="CC483" s="1">
        <f>'BASE METAS)'!FI482</f>
        <v>0</v>
      </c>
      <c r="CD483" s="1">
        <f>'BASE METAS)'!FJ482</f>
        <v>1</v>
      </c>
      <c r="CE483" s="1">
        <f>'BASE METAS)'!FK482</f>
        <v>1</v>
      </c>
      <c r="CF483" s="1">
        <f>'BASE METAS)'!FL482</f>
        <v>0</v>
      </c>
      <c r="CG483" s="1">
        <f>'BASE METAS)'!FM482</f>
        <v>0</v>
      </c>
    </row>
    <row r="484" spans="1:85" ht="51" x14ac:dyDescent="0.2">
      <c r="A484" s="1">
        <f>'BASE METAS)'!A483</f>
        <v>0</v>
      </c>
      <c r="B484" s="7156"/>
      <c r="C484" s="5685"/>
      <c r="D484" s="5685"/>
      <c r="E484" s="7145"/>
      <c r="F484" s="7226"/>
      <c r="G484" s="7226"/>
      <c r="H484" s="5707"/>
      <c r="I484" s="5707"/>
      <c r="J484" s="5707"/>
      <c r="K484" s="5707"/>
      <c r="L484" s="5707"/>
      <c r="M484" s="5707"/>
      <c r="N484" s="5698"/>
      <c r="O484" s="5707"/>
      <c r="P484" s="7107"/>
      <c r="Q484" s="7107"/>
      <c r="R484" s="7107"/>
      <c r="S484" s="5698"/>
      <c r="T484" s="5698"/>
      <c r="U484" s="7730"/>
      <c r="V484" s="5698"/>
      <c r="W484" s="5695"/>
      <c r="X484" s="7145"/>
      <c r="Y484" s="806">
        <f>'BASE METAS)'!Y483</f>
        <v>15</v>
      </c>
      <c r="Z484" s="717" t="str">
        <f>'BASE METAS)'!Z483</f>
        <v>LLEVAR A CABO EXPO INGLÉS</v>
      </c>
      <c r="AA484" s="646" t="str">
        <f>'BASE METAS)'!AA483</f>
        <v>EVENTO</v>
      </c>
      <c r="AB484" s="238">
        <f>'BASE METAS)'!AB483</f>
        <v>1</v>
      </c>
      <c r="AC484" s="719">
        <f>'BASE METAS)'!AC483</f>
        <v>0</v>
      </c>
      <c r="AD484" s="239">
        <f>'BASE METAS)'!AD483</f>
        <v>0</v>
      </c>
      <c r="AE484" s="238">
        <f>'BASE METAS)'!AE483</f>
        <v>0</v>
      </c>
      <c r="AF484" s="239">
        <f>'BASE METAS)'!AF483</f>
        <v>0</v>
      </c>
      <c r="AG484" s="238">
        <f>'BASE METAS)'!AG483</f>
        <v>0</v>
      </c>
      <c r="AH484" s="239">
        <f>'BASE METAS)'!AH483</f>
        <v>0</v>
      </c>
      <c r="AI484" s="238">
        <f>'BASE METAS)'!AI483</f>
        <v>1</v>
      </c>
      <c r="AJ484" s="239">
        <f>'BASE METAS)'!AJ483</f>
        <v>1</v>
      </c>
      <c r="AK484" s="946">
        <f>'BASE METAS)'!AK483</f>
        <v>1</v>
      </c>
      <c r="AL484" s="1111">
        <f>'BASE METAS)'!AL483</f>
        <v>15</v>
      </c>
      <c r="AM484" s="970" t="str">
        <f>'BASE METAS)'!AM483</f>
        <v>EXPO INGLÉS</v>
      </c>
      <c r="AN484" s="970" t="str">
        <f>'BASE METAS)'!AN483</f>
        <v>MIDE EL NUMERO DE EVENTOS REALIZADOS, CON RESPECTO A LOS PROGRAMADOS</v>
      </c>
      <c r="AO484" s="995" t="str">
        <f>'BASE METAS)'!AU483</f>
        <v>DESEMPEÑO</v>
      </c>
      <c r="AP484" s="981" t="str">
        <f>'BASE METAS)'!AO483</f>
        <v>No. DE EVENTO REALIZADO</v>
      </c>
      <c r="AQ484" s="1035" t="str">
        <f>'BASE METAS)'!AP483</f>
        <v>No. DE EVENTO PROGRAMADO</v>
      </c>
      <c r="AR484" s="970">
        <f>'BASE METAS)'!AQ483</f>
        <v>100</v>
      </c>
      <c r="AS484" s="970" t="str">
        <f>'BASE METAS)'!AR483</f>
        <v>EVENTO</v>
      </c>
      <c r="AT484" s="840" t="str">
        <f>'BASE METAS)'!AS483</f>
        <v>EFICACIA</v>
      </c>
      <c r="AU484" s="1490">
        <f>'BASE METAS)'!BO483</f>
        <v>0</v>
      </c>
      <c r="AV484" s="1">
        <f>'BASE METAS)'!BQ483</f>
        <v>1</v>
      </c>
      <c r="AW484" s="1">
        <f>'BASE METAS)'!BR483</f>
        <v>1</v>
      </c>
      <c r="AX484" s="1">
        <f>'BASE METAS)'!BS483</f>
        <v>0</v>
      </c>
      <c r="AY484" s="1">
        <f>'BASE METAS)'!BT483</f>
        <v>0</v>
      </c>
      <c r="AZ484" s="1">
        <f>'BASE METAS)'!BU483</f>
        <v>0</v>
      </c>
      <c r="BA484" s="1" t="e">
        <f>'BASE METAS)'!BV483</f>
        <v>#DIV/0!</v>
      </c>
      <c r="BB484" s="1">
        <f>'BASE METAS)'!BW483</f>
        <v>0</v>
      </c>
      <c r="BC484" s="1">
        <f>'BASE METAS)'!BX483</f>
        <v>1</v>
      </c>
      <c r="BD484" s="1">
        <f>'BASE METAS)'!BY483</f>
        <v>0</v>
      </c>
      <c r="BE484" s="1">
        <f>'BASE METAS)'!CG483</f>
        <v>0</v>
      </c>
      <c r="BF484" s="1">
        <f>'BASE METAS)'!CJ483</f>
        <v>0</v>
      </c>
      <c r="BG484" s="1">
        <f>'BASE METAS)'!CK483</f>
        <v>0</v>
      </c>
      <c r="BH484" s="1">
        <f>'BASE METAS)'!CL483</f>
        <v>0</v>
      </c>
      <c r="BI484" s="1">
        <f>'BASE METAS)'!CM483</f>
        <v>0</v>
      </c>
      <c r="BJ484" s="1">
        <f>'BASE METAS)'!CN483</f>
        <v>0</v>
      </c>
      <c r="BK484" s="1">
        <f>'BASE METAS)'!CO483</f>
        <v>0</v>
      </c>
      <c r="BL484" s="1">
        <f>'BASE METAS)'!CP483</f>
        <v>0</v>
      </c>
      <c r="BM484" s="1">
        <f>'BASE METAS)'!CQ483</f>
        <v>0</v>
      </c>
      <c r="BN484" s="1">
        <f>'BASE METAS)'!CR483</f>
        <v>0</v>
      </c>
      <c r="BO484" s="1">
        <f>'BASE METAS)'!CS483</f>
        <v>0</v>
      </c>
      <c r="BP484" s="1">
        <f>'BASE METAS)'!CT483</f>
        <v>0</v>
      </c>
      <c r="BQ484" s="1">
        <f>'BASE METAS)'!CU483</f>
        <v>0</v>
      </c>
      <c r="BR484" s="1">
        <f>'BASE METAS)'!CV483</f>
        <v>0</v>
      </c>
      <c r="BS484" s="1">
        <f>'BASE METAS)'!CW483</f>
        <v>0</v>
      </c>
      <c r="BT484" s="1">
        <f>'BASE METAS)'!CX483</f>
        <v>0</v>
      </c>
      <c r="BU484" s="1">
        <f>'BASE METAS)'!FA483</f>
        <v>1</v>
      </c>
      <c r="BV484" s="1">
        <f>'BASE METAS)'!FB483</f>
        <v>1</v>
      </c>
      <c r="BW484" s="1">
        <f>'BASE METAS)'!FC483</f>
        <v>0</v>
      </c>
      <c r="BX484" s="1">
        <f>'BASE METAS)'!FD483</f>
        <v>0</v>
      </c>
      <c r="BY484" s="1">
        <f>'BASE METAS)'!FE483</f>
        <v>0</v>
      </c>
      <c r="BZ484" s="1">
        <f>'BASE METAS)'!FF483</f>
        <v>0</v>
      </c>
      <c r="CA484" s="1">
        <f>'BASE METAS)'!FG483</f>
        <v>0</v>
      </c>
      <c r="CB484" s="1">
        <f>'BASE METAS)'!FH483</f>
        <v>1</v>
      </c>
      <c r="CC484" s="1">
        <f>'BASE METAS)'!FI483</f>
        <v>0</v>
      </c>
      <c r="CD484" s="1">
        <f>'BASE METAS)'!FJ483</f>
        <v>1</v>
      </c>
      <c r="CE484" s="1">
        <f>'BASE METAS)'!FK483</f>
        <v>1</v>
      </c>
      <c r="CF484" s="1">
        <f>'BASE METAS)'!FL483</f>
        <v>0</v>
      </c>
      <c r="CG484" s="1">
        <f>'BASE METAS)'!FM483</f>
        <v>0</v>
      </c>
    </row>
    <row r="485" spans="1:85" ht="89.25" x14ac:dyDescent="0.2">
      <c r="A485" s="1">
        <f>'BASE METAS)'!A484</f>
        <v>0</v>
      </c>
      <c r="B485" s="7156"/>
      <c r="C485" s="5685"/>
      <c r="D485" s="5685"/>
      <c r="E485" s="7145"/>
      <c r="F485" s="7226"/>
      <c r="G485" s="7226"/>
      <c r="H485" s="5707"/>
      <c r="I485" s="5707"/>
      <c r="J485" s="5707"/>
      <c r="K485" s="5707"/>
      <c r="L485" s="5707"/>
      <c r="M485" s="5707"/>
      <c r="N485" s="5698"/>
      <c r="O485" s="5707"/>
      <c r="P485" s="7107"/>
      <c r="Q485" s="7107"/>
      <c r="R485" s="7107"/>
      <c r="S485" s="5698"/>
      <c r="T485" s="5698"/>
      <c r="U485" s="7730"/>
      <c r="V485" s="5698"/>
      <c r="W485" s="5695"/>
      <c r="X485" s="7145"/>
      <c r="Y485" s="806">
        <f>'BASE METAS)'!Y484</f>
        <v>16</v>
      </c>
      <c r="Z485" s="717" t="str">
        <f>'BASE METAS)'!Z484</f>
        <v>LLEVAR A CABO CONCURSO DE INGLÉS (SPELLING BEE)</v>
      </c>
      <c r="AA485" s="646" t="str">
        <f>'BASE METAS)'!AA484</f>
        <v>CONCURSO</v>
      </c>
      <c r="AB485" s="238">
        <f>'BASE METAS)'!AB484</f>
        <v>1</v>
      </c>
      <c r="AC485" s="719">
        <f>'BASE METAS)'!AC484</f>
        <v>1</v>
      </c>
      <c r="AD485" s="239">
        <f>'BASE METAS)'!AD484</f>
        <v>1</v>
      </c>
      <c r="AE485" s="238">
        <f>'BASE METAS)'!AE484</f>
        <v>0</v>
      </c>
      <c r="AF485" s="239">
        <f>'BASE METAS)'!AF484</f>
        <v>0</v>
      </c>
      <c r="AG485" s="238">
        <f>'BASE METAS)'!AG484</f>
        <v>0</v>
      </c>
      <c r="AH485" s="239">
        <f>'BASE METAS)'!AH484</f>
        <v>0</v>
      </c>
      <c r="AI485" s="238">
        <f>'BASE METAS)'!AI484</f>
        <v>0</v>
      </c>
      <c r="AJ485" s="239">
        <f>'BASE METAS)'!AJ484</f>
        <v>0</v>
      </c>
      <c r="AK485" s="946">
        <f>'BASE METAS)'!AK484</f>
        <v>1</v>
      </c>
      <c r="AL485" s="970">
        <f>'BASE METAS)'!AL484</f>
        <v>16</v>
      </c>
      <c r="AM485" s="981" t="str">
        <f>'BASE METAS)'!AM484</f>
        <v>CONCURSO DE INGLÉS (SPELLING BEE)</v>
      </c>
      <c r="AN485" s="970" t="str">
        <f>'BASE METAS)'!AN484</f>
        <v>MIDE EL NUMERO DE EVENTOS REALIZADOS, CON RESPECTO A LOS PROGRAMADOS</v>
      </c>
      <c r="AO485" s="995" t="str">
        <f>'BASE METAS)'!AU484</f>
        <v>DESEMPEÑO</v>
      </c>
      <c r="AP485" s="981" t="str">
        <f>'BASE METAS)'!AO484</f>
        <v>No. DE EVENTO REALIZADO</v>
      </c>
      <c r="AQ485" s="1035" t="str">
        <f>'BASE METAS)'!AP484</f>
        <v>No. DE EVENTO PROGRAMADO</v>
      </c>
      <c r="AR485" s="970">
        <f>'BASE METAS)'!AQ484</f>
        <v>100</v>
      </c>
      <c r="AS485" s="970" t="str">
        <f>'BASE METAS)'!AR484</f>
        <v>CONCURSO</v>
      </c>
      <c r="AT485" s="1018" t="str">
        <f>'BASE METAS)'!AS484</f>
        <v>EFICACIA</v>
      </c>
      <c r="AU485" s="1483">
        <f>'BASE METAS)'!BO484</f>
        <v>0</v>
      </c>
      <c r="AV485" s="1">
        <f>'BASE METAS)'!BQ484</f>
        <v>1</v>
      </c>
      <c r="AW485" s="1">
        <f>'BASE METAS)'!BR484</f>
        <v>1</v>
      </c>
      <c r="AX485" s="1">
        <f>'BASE METAS)'!BS484</f>
        <v>0</v>
      </c>
      <c r="AY485" s="1">
        <f>'BASE METAS)'!BT484</f>
        <v>0</v>
      </c>
      <c r="AZ485" s="1">
        <f>'BASE METAS)'!BU484</f>
        <v>0</v>
      </c>
      <c r="BA485" s="1" t="e">
        <f>'BASE METAS)'!BV484</f>
        <v>#DIV/0!</v>
      </c>
      <c r="BB485" s="1">
        <f>'BASE METAS)'!BW484</f>
        <v>1</v>
      </c>
      <c r="BC485" s="1">
        <f>'BASE METAS)'!BX484</f>
        <v>0</v>
      </c>
      <c r="BD485" s="1">
        <f>'BASE METAS)'!BY484</f>
        <v>1</v>
      </c>
      <c r="BE485" s="1">
        <f>'BASE METAS)'!CG484</f>
        <v>1</v>
      </c>
      <c r="BF485" s="1">
        <f>'BASE METAS)'!CJ484</f>
        <v>0</v>
      </c>
      <c r="BG485" s="1">
        <f>'BASE METAS)'!CK484</f>
        <v>0</v>
      </c>
      <c r="BH485" s="1">
        <f>'BASE METAS)'!CL484</f>
        <v>0</v>
      </c>
      <c r="BI485" s="1">
        <f>'BASE METAS)'!CM484</f>
        <v>0</v>
      </c>
      <c r="BJ485" s="1">
        <f>'BASE METAS)'!CN484</f>
        <v>0</v>
      </c>
      <c r="BK485" s="1">
        <f>'BASE METAS)'!CO484</f>
        <v>1</v>
      </c>
      <c r="BL485" s="1">
        <f>'BASE METAS)'!CP484</f>
        <v>0</v>
      </c>
      <c r="BM485" s="1">
        <f>'BASE METAS)'!CQ484</f>
        <v>0</v>
      </c>
      <c r="BN485" s="1">
        <f>'BASE METAS)'!CR484</f>
        <v>0</v>
      </c>
      <c r="BO485" s="1">
        <f>'BASE METAS)'!CS484</f>
        <v>0</v>
      </c>
      <c r="BP485" s="1">
        <f>'BASE METAS)'!CT484</f>
        <v>0</v>
      </c>
      <c r="BQ485" s="1">
        <f>'BASE METAS)'!CU484</f>
        <v>0</v>
      </c>
      <c r="BR485" s="1">
        <f>'BASE METAS)'!CV484</f>
        <v>0</v>
      </c>
      <c r="BS485" s="1">
        <f>'BASE METAS)'!CW484</f>
        <v>0</v>
      </c>
      <c r="BT485" s="1">
        <f>'BASE METAS)'!CX484</f>
        <v>0</v>
      </c>
      <c r="BU485" s="1">
        <f>'BASE METAS)'!FA484</f>
        <v>1</v>
      </c>
      <c r="BV485" s="1">
        <f>'BASE METAS)'!FB484</f>
        <v>1</v>
      </c>
      <c r="BW485" s="1">
        <f>'BASE METAS)'!FC484</f>
        <v>0</v>
      </c>
      <c r="BX485" s="1">
        <f>'BASE METAS)'!FD484</f>
        <v>0</v>
      </c>
      <c r="BY485" s="1">
        <f>'BASE METAS)'!FE484</f>
        <v>0</v>
      </c>
      <c r="BZ485" s="1">
        <f>'BASE METAS)'!FF484</f>
        <v>0</v>
      </c>
      <c r="CA485" s="1">
        <f>'BASE METAS)'!FG484</f>
        <v>1</v>
      </c>
      <c r="CB485" s="1">
        <f>'BASE METAS)'!FH484</f>
        <v>0</v>
      </c>
      <c r="CC485" s="1">
        <f>'BASE METAS)'!FI484</f>
        <v>1</v>
      </c>
      <c r="CD485" s="1">
        <f>'BASE METAS)'!FJ484</f>
        <v>1</v>
      </c>
      <c r="CE485" s="1">
        <f>'BASE METAS)'!FK484</f>
        <v>1</v>
      </c>
      <c r="CF485" s="1">
        <f>'BASE METAS)'!FL484</f>
        <v>0</v>
      </c>
      <c r="CG485" s="1">
        <f>'BASE METAS)'!FM484</f>
        <v>0</v>
      </c>
    </row>
    <row r="486" spans="1:85" ht="153" x14ac:dyDescent="0.2">
      <c r="A486" s="1">
        <f>'BASE METAS)'!A485</f>
        <v>0</v>
      </c>
      <c r="B486" s="7156"/>
      <c r="C486" s="5685"/>
      <c r="D486" s="5685"/>
      <c r="E486" s="7145"/>
      <c r="F486" s="7226"/>
      <c r="G486" s="7226"/>
      <c r="H486" s="5707"/>
      <c r="I486" s="5707"/>
      <c r="J486" s="5707"/>
      <c r="K486" s="5707"/>
      <c r="L486" s="5707"/>
      <c r="M486" s="5707"/>
      <c r="N486" s="5698"/>
      <c r="O486" s="5707"/>
      <c r="P486" s="7107"/>
      <c r="Q486" s="7107"/>
      <c r="R486" s="7107"/>
      <c r="S486" s="5698"/>
      <c r="T486" s="5698"/>
      <c r="U486" s="7730"/>
      <c r="V486" s="5698"/>
      <c r="W486" s="5695"/>
      <c r="X486" s="7145"/>
      <c r="Y486" s="805">
        <f>'BASE METAS)'!Y485</f>
        <v>17</v>
      </c>
      <c r="Z486" s="717" t="str">
        <f>'BASE METAS)'!Z485</f>
        <v>LLEVAR A CABO EVENTO PARA LA ENTREGA DEL LIBRO-CUADERNO DE TRABAJO DE INGLÉS</v>
      </c>
      <c r="AA486" s="646" t="str">
        <f>'BASE METAS)'!AA485</f>
        <v>EVENTO</v>
      </c>
      <c r="AB486" s="238">
        <f>'BASE METAS)'!AB485</f>
        <v>1</v>
      </c>
      <c r="AC486" s="719">
        <f>'BASE METAS)'!AC485</f>
        <v>0</v>
      </c>
      <c r="AD486" s="239">
        <f>'BASE METAS)'!AD485</f>
        <v>0</v>
      </c>
      <c r="AE486" s="238">
        <f>'BASE METAS)'!AE485</f>
        <v>0</v>
      </c>
      <c r="AF486" s="239">
        <f>'BASE METAS)'!AF485</f>
        <v>0</v>
      </c>
      <c r="AG486" s="238">
        <f>'BASE METAS)'!AG485</f>
        <v>1</v>
      </c>
      <c r="AH486" s="239">
        <f>'BASE METAS)'!AH485</f>
        <v>1</v>
      </c>
      <c r="AI486" s="238">
        <f>'BASE METAS)'!AI485</f>
        <v>0</v>
      </c>
      <c r="AJ486" s="239">
        <f>'BASE METAS)'!AJ485</f>
        <v>0</v>
      </c>
      <c r="AK486" s="946">
        <f>'BASE METAS)'!AK485</f>
        <v>1</v>
      </c>
      <c r="AL486" s="1111">
        <f>'BASE METAS)'!AL485</f>
        <v>17</v>
      </c>
      <c r="AM486" s="970" t="str">
        <f>'BASE METAS)'!AM485</f>
        <v>EVENTO PARA LA ENTREGA DEL LIBRO-CUADERNO DE TRABAJO DE INGLÉS</v>
      </c>
      <c r="AN486" s="970" t="str">
        <f>'BASE METAS)'!AN485</f>
        <v>MIDE EL NUMERO DE EVENTOS REALIZADOS, CON RESPECTO A LOS PROGRAMADOS</v>
      </c>
      <c r="AO486" s="995" t="str">
        <f>'BASE METAS)'!AU485</f>
        <v>DESEMPEÑO</v>
      </c>
      <c r="AP486" s="981" t="str">
        <f>'BASE METAS)'!AO485</f>
        <v>No. DE EVENTO REALIZADO</v>
      </c>
      <c r="AQ486" s="1035" t="str">
        <f>'BASE METAS)'!AP485</f>
        <v>No. DE EVENTO PROGRAMADO</v>
      </c>
      <c r="AR486" s="970">
        <f>'BASE METAS)'!AQ485</f>
        <v>100</v>
      </c>
      <c r="AS486" s="970" t="str">
        <f>'BASE METAS)'!AR485</f>
        <v>EVENTO</v>
      </c>
      <c r="AT486" s="840" t="str">
        <f>'BASE METAS)'!AS485</f>
        <v>EFICACIA</v>
      </c>
      <c r="AU486" s="1490">
        <f>'BASE METAS)'!BO485</f>
        <v>0</v>
      </c>
      <c r="AV486" s="1">
        <f>'BASE METAS)'!BQ485</f>
        <v>1</v>
      </c>
      <c r="AW486" s="1">
        <f>'BASE METAS)'!BR485</f>
        <v>1</v>
      </c>
      <c r="AX486" s="1">
        <f>'BASE METAS)'!BS485</f>
        <v>0</v>
      </c>
      <c r="AY486" s="1">
        <f>'BASE METAS)'!BT485</f>
        <v>0</v>
      </c>
      <c r="AZ486" s="1">
        <f>'BASE METAS)'!BU485</f>
        <v>0</v>
      </c>
      <c r="BA486" s="1" t="e">
        <f>'BASE METAS)'!BV485</f>
        <v>#DIV/0!</v>
      </c>
      <c r="BB486" s="1">
        <f>'BASE METAS)'!BW485</f>
        <v>0</v>
      </c>
      <c r="BC486" s="1">
        <f>'BASE METAS)'!BX485</f>
        <v>1</v>
      </c>
      <c r="BD486" s="1">
        <f>'BASE METAS)'!BY485</f>
        <v>0</v>
      </c>
      <c r="BE486" s="1">
        <f>'BASE METAS)'!CG485</f>
        <v>0</v>
      </c>
      <c r="BF486" s="1">
        <f>'BASE METAS)'!CJ485</f>
        <v>0</v>
      </c>
      <c r="BG486" s="1">
        <f>'BASE METAS)'!CK485</f>
        <v>0</v>
      </c>
      <c r="BH486" s="1">
        <f>'BASE METAS)'!CL485</f>
        <v>0</v>
      </c>
      <c r="BI486" s="1">
        <f>'BASE METAS)'!CM485</f>
        <v>0</v>
      </c>
      <c r="BJ486" s="1">
        <f>'BASE METAS)'!CN485</f>
        <v>0</v>
      </c>
      <c r="BK486" s="1">
        <f>'BASE METAS)'!CO485</f>
        <v>0</v>
      </c>
      <c r="BL486" s="1">
        <f>'BASE METAS)'!CP485</f>
        <v>0</v>
      </c>
      <c r="BM486" s="1">
        <f>'BASE METAS)'!CQ485</f>
        <v>0</v>
      </c>
      <c r="BN486" s="1">
        <f>'BASE METAS)'!CR485</f>
        <v>0</v>
      </c>
      <c r="BO486" s="1">
        <f>'BASE METAS)'!CS485</f>
        <v>0</v>
      </c>
      <c r="BP486" s="1">
        <f>'BASE METAS)'!CT485</f>
        <v>0</v>
      </c>
      <c r="BQ486" s="1">
        <f>'BASE METAS)'!CU485</f>
        <v>0</v>
      </c>
      <c r="BR486" s="1">
        <f>'BASE METAS)'!CV485</f>
        <v>0</v>
      </c>
      <c r="BS486" s="1">
        <f>'BASE METAS)'!CW485</f>
        <v>0</v>
      </c>
      <c r="BT486" s="1">
        <f>'BASE METAS)'!CX485</f>
        <v>0</v>
      </c>
      <c r="BU486" s="1">
        <f>'BASE METAS)'!FA485</f>
        <v>1</v>
      </c>
      <c r="BV486" s="1">
        <f>'BASE METAS)'!FB485</f>
        <v>1</v>
      </c>
      <c r="BW486" s="1">
        <f>'BASE METAS)'!FC485</f>
        <v>0</v>
      </c>
      <c r="BX486" s="1">
        <f>'BASE METAS)'!FD485</f>
        <v>0</v>
      </c>
      <c r="BY486" s="1">
        <f>'BASE METAS)'!FE485</f>
        <v>0</v>
      </c>
      <c r="BZ486" s="1">
        <f>'BASE METAS)'!FF485</f>
        <v>0</v>
      </c>
      <c r="CA486" s="1">
        <f>'BASE METAS)'!FG485</f>
        <v>0</v>
      </c>
      <c r="CB486" s="1">
        <f>'BASE METAS)'!FH485</f>
        <v>1</v>
      </c>
      <c r="CC486" s="1">
        <f>'BASE METAS)'!FI485</f>
        <v>0</v>
      </c>
      <c r="CD486" s="1">
        <f>'BASE METAS)'!FJ485</f>
        <v>1</v>
      </c>
      <c r="CE486" s="1">
        <f>'BASE METAS)'!FK485</f>
        <v>1</v>
      </c>
      <c r="CF486" s="1">
        <f>'BASE METAS)'!FL485</f>
        <v>0</v>
      </c>
      <c r="CG486" s="1">
        <f>'BASE METAS)'!FM485</f>
        <v>0</v>
      </c>
    </row>
    <row r="487" spans="1:85" ht="102" x14ac:dyDescent="0.2">
      <c r="A487" s="1">
        <f>'BASE METAS)'!A486</f>
        <v>0</v>
      </c>
      <c r="B487" s="7156"/>
      <c r="C487" s="5686"/>
      <c r="D487" s="5686"/>
      <c r="E487" s="7103"/>
      <c r="F487" s="7227"/>
      <c r="G487" s="7227"/>
      <c r="H487" s="5708"/>
      <c r="I487" s="5708"/>
      <c r="J487" s="5708"/>
      <c r="K487" s="5708"/>
      <c r="L487" s="5708"/>
      <c r="M487" s="5708"/>
      <c r="N487" s="5699"/>
      <c r="O487" s="5708"/>
      <c r="P487" s="7108"/>
      <c r="Q487" s="7108"/>
      <c r="R487" s="7108"/>
      <c r="S487" s="5699"/>
      <c r="T487" s="5699"/>
      <c r="U487" s="7731"/>
      <c r="V487" s="5699"/>
      <c r="W487" s="5696"/>
      <c r="X487" s="7103"/>
      <c r="Y487" s="806">
        <f>'BASE METAS)'!Y486</f>
        <v>18</v>
      </c>
      <c r="Z487" s="718" t="str">
        <f>'BASE METAS)'!Z486</f>
        <v xml:space="preserve">LLEVAR A CABO EVENTO PARA LA ENTREGA DE COMPUTADORAS </v>
      </c>
      <c r="AA487" s="646" t="str">
        <f>'BASE METAS)'!AA486</f>
        <v>EVENTO</v>
      </c>
      <c r="AB487" s="238">
        <f>'BASE METAS)'!AB486</f>
        <v>1</v>
      </c>
      <c r="AC487" s="719">
        <f>'BASE METAS)'!AC486</f>
        <v>0</v>
      </c>
      <c r="AD487" s="239">
        <f>'BASE METAS)'!AD486</f>
        <v>0</v>
      </c>
      <c r="AE487" s="238">
        <f>'BASE METAS)'!AE486</f>
        <v>0</v>
      </c>
      <c r="AF487" s="239">
        <f>'BASE METAS)'!AF486</f>
        <v>0</v>
      </c>
      <c r="AG487" s="238">
        <f>'BASE METAS)'!AG486</f>
        <v>0</v>
      </c>
      <c r="AH487" s="239">
        <f>'BASE METAS)'!AH486</f>
        <v>0</v>
      </c>
      <c r="AI487" s="238">
        <f>'BASE METAS)'!AI486</f>
        <v>1</v>
      </c>
      <c r="AJ487" s="239">
        <f>'BASE METAS)'!AJ486</f>
        <v>1</v>
      </c>
      <c r="AK487" s="946">
        <f>'BASE METAS)'!AK486</f>
        <v>1</v>
      </c>
      <c r="AL487" s="1111">
        <f>'BASE METAS)'!AL486</f>
        <v>18</v>
      </c>
      <c r="AM487" s="970" t="str">
        <f>'BASE METAS)'!AM486</f>
        <v>EVENTO PARA LA ENTREGA DE COMPUTADORAS</v>
      </c>
      <c r="AN487" s="981" t="str">
        <f>'BASE METAS)'!AN486</f>
        <v>MIDE EL NUMERO DE EVENTOS REALIZADOS, CON RESPECTO A LOS PROGRAMADOS</v>
      </c>
      <c r="AO487" s="995" t="str">
        <f>'BASE METAS)'!AU486</f>
        <v>DESEMPEÑO</v>
      </c>
      <c r="AP487" s="981" t="str">
        <f>'BASE METAS)'!AO486</f>
        <v>No. DE EVENTO REALIZADO</v>
      </c>
      <c r="AQ487" s="1035" t="str">
        <f>'BASE METAS)'!AP486</f>
        <v>No. DE EVENTO PROGRAMADO</v>
      </c>
      <c r="AR487" s="970">
        <f>'BASE METAS)'!AQ486</f>
        <v>100</v>
      </c>
      <c r="AS487" s="970" t="str">
        <f>'BASE METAS)'!AR486</f>
        <v>EVENTO</v>
      </c>
      <c r="AT487" s="840" t="str">
        <f>'BASE METAS)'!AS486</f>
        <v>EFICACIA</v>
      </c>
      <c r="AU487" s="1490">
        <f>'BASE METAS)'!BO486</f>
        <v>0</v>
      </c>
      <c r="AV487" s="1">
        <f>'BASE METAS)'!BQ486</f>
        <v>1</v>
      </c>
      <c r="AW487" s="1">
        <f>'BASE METAS)'!BR486</f>
        <v>1</v>
      </c>
      <c r="AX487" s="1">
        <f>'BASE METAS)'!BS486</f>
        <v>0</v>
      </c>
      <c r="AY487" s="1">
        <f>'BASE METAS)'!BT486</f>
        <v>0</v>
      </c>
      <c r="AZ487" s="1">
        <f>'BASE METAS)'!BU486</f>
        <v>0</v>
      </c>
      <c r="BA487" s="1" t="e">
        <f>'BASE METAS)'!BV486</f>
        <v>#DIV/0!</v>
      </c>
      <c r="BB487" s="1">
        <f>'BASE METAS)'!BW486</f>
        <v>0</v>
      </c>
      <c r="BC487" s="1">
        <f>'BASE METAS)'!BX486</f>
        <v>1</v>
      </c>
      <c r="BD487" s="1">
        <f>'BASE METAS)'!BY486</f>
        <v>0</v>
      </c>
      <c r="BE487" s="1">
        <f>'BASE METAS)'!CG486</f>
        <v>0</v>
      </c>
      <c r="BF487" s="1">
        <f>'BASE METAS)'!CJ486</f>
        <v>0</v>
      </c>
      <c r="BG487" s="1">
        <f>'BASE METAS)'!CK486</f>
        <v>0</v>
      </c>
      <c r="BH487" s="1">
        <f>'BASE METAS)'!CL486</f>
        <v>0</v>
      </c>
      <c r="BI487" s="1">
        <f>'BASE METAS)'!CM486</f>
        <v>0</v>
      </c>
      <c r="BJ487" s="1">
        <f>'BASE METAS)'!CN486</f>
        <v>0</v>
      </c>
      <c r="BK487" s="1">
        <f>'BASE METAS)'!CO486</f>
        <v>0</v>
      </c>
      <c r="BL487" s="1">
        <f>'BASE METAS)'!CP486</f>
        <v>0</v>
      </c>
      <c r="BM487" s="1">
        <f>'BASE METAS)'!CQ486</f>
        <v>0</v>
      </c>
      <c r="BN487" s="1">
        <f>'BASE METAS)'!CR486</f>
        <v>0</v>
      </c>
      <c r="BO487" s="1">
        <f>'BASE METAS)'!CS486</f>
        <v>0</v>
      </c>
      <c r="BP487" s="1">
        <f>'BASE METAS)'!CT486</f>
        <v>0</v>
      </c>
      <c r="BQ487" s="1">
        <f>'BASE METAS)'!CU486</f>
        <v>0</v>
      </c>
      <c r="BR487" s="1">
        <f>'BASE METAS)'!CV486</f>
        <v>0</v>
      </c>
      <c r="BS487" s="1">
        <f>'BASE METAS)'!CW486</f>
        <v>0</v>
      </c>
      <c r="BT487" s="1">
        <f>'BASE METAS)'!CX486</f>
        <v>0</v>
      </c>
      <c r="BU487" s="1">
        <f>'BASE METAS)'!FA486</f>
        <v>1</v>
      </c>
      <c r="BV487" s="1">
        <f>'BASE METAS)'!FB486</f>
        <v>1</v>
      </c>
      <c r="BW487" s="1">
        <f>'BASE METAS)'!FC486</f>
        <v>0</v>
      </c>
      <c r="BX487" s="1">
        <f>'BASE METAS)'!FD486</f>
        <v>0</v>
      </c>
      <c r="BY487" s="1">
        <f>'BASE METAS)'!FE486</f>
        <v>0</v>
      </c>
      <c r="BZ487" s="1">
        <f>'BASE METAS)'!FF486</f>
        <v>0</v>
      </c>
      <c r="CA487" s="1">
        <f>'BASE METAS)'!FG486</f>
        <v>0</v>
      </c>
      <c r="CB487" s="1">
        <f>'BASE METAS)'!FH486</f>
        <v>1</v>
      </c>
      <c r="CC487" s="1">
        <f>'BASE METAS)'!FI486</f>
        <v>0</v>
      </c>
      <c r="CD487" s="1">
        <f>'BASE METAS)'!FJ486</f>
        <v>1</v>
      </c>
      <c r="CE487" s="1">
        <f>'BASE METAS)'!FK486</f>
        <v>1</v>
      </c>
      <c r="CF487" s="1">
        <f>'BASE METAS)'!FL486</f>
        <v>0</v>
      </c>
      <c r="CG487" s="1">
        <f>'BASE METAS)'!FM486</f>
        <v>0</v>
      </c>
    </row>
    <row r="488" spans="1:85" ht="114.75" x14ac:dyDescent="0.2">
      <c r="A488" s="1">
        <f>'BASE METAS)'!A487</f>
        <v>76</v>
      </c>
      <c r="B488" s="7156"/>
      <c r="C488" s="5684">
        <f>'BASE METAS)'!C487</f>
        <v>1703</v>
      </c>
      <c r="D488" s="5684">
        <f>'BASE METAS)'!D487</f>
        <v>4</v>
      </c>
      <c r="E488" s="7102" t="str">
        <f>'BASE METAS)'!E487</f>
        <v>SERVICIOS CULTURALES</v>
      </c>
      <c r="F488" s="7165" t="str">
        <f>'BASE METAS)'!F487</f>
        <v>O00</v>
      </c>
      <c r="G488" s="7165" t="str">
        <f>'BASE METAS)'!G487</f>
        <v>150</v>
      </c>
      <c r="H488" s="5706" t="str">
        <f>'BASE METAS)'!H487</f>
        <v>08</v>
      </c>
      <c r="I488" s="5706" t="str">
        <f>'BASE METAS)'!I487</f>
        <v>02</v>
      </c>
      <c r="J488" s="5706" t="str">
        <f>'BASE METAS)'!J487</f>
        <v>02</v>
      </c>
      <c r="K488" s="5706" t="str">
        <f>'BASE METAS)'!K487</f>
        <v>01</v>
      </c>
      <c r="L488" s="5706" t="str">
        <f>'BASE METAS)'!L487</f>
        <v>01</v>
      </c>
      <c r="M488" s="5706" t="str">
        <f>'BASE METAS)'!M487</f>
        <v>101</v>
      </c>
      <c r="N488" s="5697" t="str">
        <f>'BASE METAS)'!N487</f>
        <v>Educación Cultura y Bienestar Social</v>
      </c>
      <c r="O488" s="5706" t="str">
        <f>'BASE METAS)'!O487</f>
        <v>Cultura</v>
      </c>
      <c r="P488" s="7106" t="str">
        <f>'BASE METAS)'!P487</f>
        <v>Educación, cultura y deporte</v>
      </c>
      <c r="Q488" s="5697" t="str">
        <f>'BASE METAS)'!Q487</f>
        <v>Desarrollo cultural</v>
      </c>
      <c r="R488" s="5706" t="str">
        <f>'BASE METAS)'!R487</f>
        <v>Cultura y arte</v>
      </c>
      <c r="S488" s="5697" t="str">
        <f>'BASE METAS)'!S487</f>
        <v>Fomento y difusión de la cultura</v>
      </c>
      <c r="T488" s="5706" t="str">
        <f>'BASE METAS)'!T487</f>
        <v>Servicios culturales</v>
      </c>
      <c r="U488" s="7729" t="str">
        <f>'BASE METAS)'!U487</f>
        <v xml:space="preserve">OFRECER SERVICIOS BIBLIOTECARIOS,  MEDIANTE UNA VINCULACIÓN DE LA COMUNIDAD CON LOS LIBROS Y LAS NUEVAS TECNOLOGÍAS; CONTRIBUYENDO DE ESA FORMA AL DESARROLLO EDUCATIVO Y CULTURAL DE LA POBLACIÓN, OFRECIENDO INSTALACIONES ADECUADAS PARA LA CONSULTA BIBLIOGRÁFICA  A USUARIOS DE LAS BIBLIOTECAS PÚBLICAS MUNICIPALES. PROMOVER EL HÁBITO DE LA LECTURA Y LAS DIFERENTES ACTIVIDADES CULTURALES RELACIONADAS A LA ADQUISICIÓN DEL CONOCIMIENTO Y ESTIMULANDO LA CREACIÓN LITERARIA </v>
      </c>
      <c r="V488" s="5697" t="str">
        <f>'BASE METAS)'!V487</f>
        <v>Tlalnepantla 
Solidario</v>
      </c>
      <c r="W488" s="5694">
        <f>'BASE METAS)'!W487</f>
        <v>15637688.449999999</v>
      </c>
      <c r="X488" s="7102" t="str">
        <f>'BASE METAS)'!X487</f>
        <v xml:space="preserve">DEPARTAMENTO DE BIBLIOTECAS  </v>
      </c>
      <c r="Y488" s="709">
        <f>'BASE METAS)'!Y487</f>
        <v>1</v>
      </c>
      <c r="Z488" s="710" t="str">
        <f>'BASE METAS)'!Z487</f>
        <v>PROPORCIONAR A LA POBLACIÓN SERVICIOS BIBLIOTECARIOS</v>
      </c>
      <c r="AA488" s="222" t="str">
        <f>'BASE METAS)'!AA487</f>
        <v xml:space="preserve">ASISTENTE </v>
      </c>
      <c r="AB488" s="459">
        <f>'BASE METAS)'!AB487</f>
        <v>68000</v>
      </c>
      <c r="AC488" s="233">
        <f>'BASE METAS)'!AC487</f>
        <v>20000</v>
      </c>
      <c r="AD488" s="631">
        <f>'BASE METAS)'!AD487</f>
        <v>0.29411764705882354</v>
      </c>
      <c r="AE488" s="233">
        <f>'BASE METAS)'!AE487</f>
        <v>13000</v>
      </c>
      <c r="AF488" s="631">
        <f>'BASE METAS)'!AF487</f>
        <v>0.19117647058823528</v>
      </c>
      <c r="AG488" s="233">
        <f>'BASE METAS)'!AG487</f>
        <v>22000</v>
      </c>
      <c r="AH488" s="631">
        <f>'BASE METAS)'!AH487</f>
        <v>0.3235294117647059</v>
      </c>
      <c r="AI488" s="233">
        <f>'BASE METAS)'!AI487</f>
        <v>15463</v>
      </c>
      <c r="AJ488" s="556">
        <f>'BASE METAS)'!AJ487</f>
        <v>0.22739705882352942</v>
      </c>
      <c r="AK488" s="946">
        <f>'BASE METAS)'!AK487</f>
        <v>1.0362205882352942</v>
      </c>
      <c r="AL488" s="990">
        <f>'BASE METAS)'!AL487</f>
        <v>1</v>
      </c>
      <c r="AM488" s="959" t="str">
        <f>'BASE METAS)'!AM487</f>
        <v xml:space="preserve">SERVICIOS BIBLIOTECARIOS                                                                                                                                                                                            </v>
      </c>
      <c r="AN488" s="992" t="str">
        <f>'BASE METAS)'!AN487</f>
        <v xml:space="preserve"> MIDE EL NÚMERO DE ASISTENTES ATENDIDOS EN LAS BIBLIOTECAS </v>
      </c>
      <c r="AO488" s="970" t="str">
        <f>'BASE METAS)'!AU487</f>
        <v>DESEMPEÑO</v>
      </c>
      <c r="AP488" s="970" t="str">
        <f>'BASE METAS)'!AO487</f>
        <v>NÚMERO DE ASISTENTES ATENDIDOS</v>
      </c>
      <c r="AQ488" s="970" t="str">
        <f>'BASE METAS)'!AP487</f>
        <v xml:space="preserve">   NÚMERO DE ASISTENTES PROGRAMADOS         </v>
      </c>
      <c r="AR488" s="970">
        <f>'BASE METAS)'!AQ487</f>
        <v>100</v>
      </c>
      <c r="AS488" s="970" t="str">
        <f>'BASE METAS)'!AR487</f>
        <v>ASISTENTES</v>
      </c>
      <c r="AT488" s="1018" t="str">
        <f>'BASE METAS)'!AS487</f>
        <v>EFICACIA</v>
      </c>
      <c r="AU488" s="1483">
        <f>'BASE METAS)'!BO487</f>
        <v>0</v>
      </c>
      <c r="AV488" s="1">
        <f>'BASE METAS)'!BQ487</f>
        <v>68000</v>
      </c>
      <c r="AW488" s="1">
        <f>'BASE METAS)'!BR487</f>
        <v>0</v>
      </c>
      <c r="AX488" s="1">
        <f>'BASE METAS)'!BS487</f>
        <v>13000</v>
      </c>
      <c r="AY488" s="1">
        <f>'BASE METAS)'!BT487</f>
        <v>25147</v>
      </c>
      <c r="AZ488" s="1">
        <f>'BASE METAS)'!BU487</f>
        <v>-12147</v>
      </c>
      <c r="BA488" s="1">
        <f>'BASE METAS)'!BV487</f>
        <v>1.9343846153846154</v>
      </c>
      <c r="BB488" s="1">
        <f>'BASE METAS)'!BW487</f>
        <v>56444</v>
      </c>
      <c r="BC488" s="1">
        <f>'BASE METAS)'!BX487</f>
        <v>11556</v>
      </c>
      <c r="BD488" s="1">
        <f>'BASE METAS)'!BY487</f>
        <v>0.83005882352941174</v>
      </c>
      <c r="BE488" s="1">
        <f>'BASE METAS)'!CG487</f>
        <v>31297</v>
      </c>
      <c r="BF488" s="1">
        <f>'BASE METAS)'!CJ487</f>
        <v>0</v>
      </c>
      <c r="BG488" s="1">
        <f>'BASE METAS)'!CK487</f>
        <v>0</v>
      </c>
      <c r="BH488" s="1">
        <f>'BASE METAS)'!CL487</f>
        <v>0</v>
      </c>
      <c r="BI488" s="1">
        <f>'BASE METAS)'!CM487</f>
        <v>6666</v>
      </c>
      <c r="BJ488" s="1">
        <f>'BASE METAS)'!CN487</f>
        <v>6667</v>
      </c>
      <c r="BK488" s="1">
        <f>'BASE METAS)'!CO487</f>
        <v>6667</v>
      </c>
      <c r="BL488" s="1">
        <f>'BASE METAS)'!CP487</f>
        <v>0</v>
      </c>
      <c r="BM488" s="1">
        <f>'BASE METAS)'!CQ487</f>
        <v>0</v>
      </c>
      <c r="BN488" s="1">
        <f>'BASE METAS)'!CR487</f>
        <v>0</v>
      </c>
      <c r="BO488" s="1">
        <f>'BASE METAS)'!CS487</f>
        <v>0</v>
      </c>
      <c r="BP488" s="1">
        <f>'BASE METAS)'!CT487</f>
        <v>0</v>
      </c>
      <c r="BQ488" s="1">
        <f>'BASE METAS)'!CU487</f>
        <v>0</v>
      </c>
      <c r="BR488" s="1">
        <f>'BASE METAS)'!CV487</f>
        <v>0</v>
      </c>
      <c r="BS488" s="1">
        <f>'BASE METAS)'!CW487</f>
        <v>0</v>
      </c>
      <c r="BT488" s="1">
        <f>'BASE METAS)'!CX487</f>
        <v>0</v>
      </c>
      <c r="BU488" s="1">
        <f>'BASE METAS)'!FA487</f>
        <v>68000</v>
      </c>
      <c r="BV488" s="1">
        <f>'BASE METAS)'!FB487</f>
        <v>0</v>
      </c>
      <c r="BW488" s="1">
        <f>'BASE METAS)'!FC487</f>
        <v>4334</v>
      </c>
      <c r="BX488" s="1">
        <f>'BASE METAS)'!FD487</f>
        <v>8687</v>
      </c>
      <c r="BY488" s="1">
        <f>'BASE METAS)'!FE487</f>
        <v>4353</v>
      </c>
      <c r="BZ488" s="1">
        <f>'BASE METAS)'!FF487</f>
        <v>2.0043839409321644</v>
      </c>
      <c r="CA488" s="1">
        <f>'BASE METAS)'!FG487</f>
        <v>39984</v>
      </c>
      <c r="CB488" s="1">
        <f>'BASE METAS)'!FH487</f>
        <v>28016</v>
      </c>
      <c r="CC488" s="1">
        <f>'BASE METAS)'!FI487</f>
        <v>0.58799999999999997</v>
      </c>
      <c r="CD488" s="1">
        <f>'BASE METAS)'!FJ487</f>
        <v>68000</v>
      </c>
      <c r="CE488" s="1">
        <f>'BASE METAS)'!FK487</f>
        <v>0</v>
      </c>
      <c r="CF488" s="1">
        <f>'BASE METAS)'!FL487</f>
        <v>4333</v>
      </c>
      <c r="CG488" s="1">
        <f>'BASE METAS)'!FM487</f>
        <v>8115</v>
      </c>
    </row>
    <row r="489" spans="1:85" ht="127.5" x14ac:dyDescent="0.2">
      <c r="A489" s="1">
        <f>'BASE METAS)'!A488</f>
        <v>0</v>
      </c>
      <c r="B489" s="7156"/>
      <c r="C489" s="5685"/>
      <c r="D489" s="5685"/>
      <c r="E489" s="7145"/>
      <c r="F489" s="7166"/>
      <c r="G489" s="7166"/>
      <c r="H489" s="5707"/>
      <c r="I489" s="5707"/>
      <c r="J489" s="5707"/>
      <c r="K489" s="5707"/>
      <c r="L489" s="5707"/>
      <c r="M489" s="5707"/>
      <c r="N489" s="5698"/>
      <c r="O489" s="5707"/>
      <c r="P489" s="7107"/>
      <c r="Q489" s="5698"/>
      <c r="R489" s="5707"/>
      <c r="S489" s="5698"/>
      <c r="T489" s="5707"/>
      <c r="U489" s="7730"/>
      <c r="V489" s="5698"/>
      <c r="W489" s="5695"/>
      <c r="X489" s="7145"/>
      <c r="Y489" s="705">
        <f>'BASE METAS)'!Y488</f>
        <v>2</v>
      </c>
      <c r="Z489" s="707" t="str">
        <f>'BASE METAS)'!Z488</f>
        <v>FOMENTO A LA LECTURA EN ESCUELAS PÚBLICAS MUNICIPALES</v>
      </c>
      <c r="AA489" s="223" t="str">
        <f>'BASE METAS)'!AA488</f>
        <v>EVENTO</v>
      </c>
      <c r="AB489" s="460">
        <f>'BASE METAS)'!AB488</f>
        <v>35</v>
      </c>
      <c r="AC489" s="238">
        <f>'BASE METAS)'!AC488</f>
        <v>3</v>
      </c>
      <c r="AD489" s="544">
        <f>'BASE METAS)'!AD488</f>
        <v>8.5714285714285715E-2</v>
      </c>
      <c r="AE489" s="238">
        <f>'BASE METAS)'!AE488</f>
        <v>18</v>
      </c>
      <c r="AF489" s="544">
        <f>'BASE METAS)'!AF488</f>
        <v>0.51428571428571423</v>
      </c>
      <c r="AG489" s="238">
        <f>'BASE METAS)'!AG488</f>
        <v>14</v>
      </c>
      <c r="AH489" s="544">
        <f>'BASE METAS)'!AH488</f>
        <v>0.4</v>
      </c>
      <c r="AI489" s="238">
        <f>'BASE METAS)'!AI488</f>
        <v>0</v>
      </c>
      <c r="AJ489" s="545">
        <f>'BASE METAS)'!AJ488</f>
        <v>0</v>
      </c>
      <c r="AK489" s="946">
        <f>'BASE METAS)'!AK488</f>
        <v>1</v>
      </c>
      <c r="AL489" s="990">
        <f>'BASE METAS)'!AL488</f>
        <v>2</v>
      </c>
      <c r="AM489" s="959" t="str">
        <f>'BASE METAS)'!AM488</f>
        <v xml:space="preserve">FOMENTO A LA LECTURA EN ESCUELAS PÚBLICAS                                                                                        </v>
      </c>
      <c r="AN489" s="992" t="str">
        <f>'BASE METAS)'!AN488</f>
        <v xml:space="preserve">MIDE EL NÚMERO DE EVENTOS REALIZADOS </v>
      </c>
      <c r="AO489" s="970" t="str">
        <f>'BASE METAS)'!AU488</f>
        <v>DESEMPEÑO</v>
      </c>
      <c r="AP489" s="970" t="str">
        <f>'BASE METAS)'!AO488</f>
        <v xml:space="preserve">              NÚMERO DE EVENTOS REALIZADOS</v>
      </c>
      <c r="AQ489" s="970" t="str">
        <f>'BASE METAS)'!AP488</f>
        <v xml:space="preserve">   NÚMERO DE EVENTOS PROGRAMADOS</v>
      </c>
      <c r="AR489" s="970">
        <f>'BASE METAS)'!AQ488</f>
        <v>100</v>
      </c>
      <c r="AS489" s="970" t="str">
        <f>'BASE METAS)'!AR488</f>
        <v>EVENTO</v>
      </c>
      <c r="AT489" s="1018" t="str">
        <f>'BASE METAS)'!AS488</f>
        <v>EFICACIA</v>
      </c>
      <c r="AU489" s="1483">
        <f>'BASE METAS)'!BO488</f>
        <v>0</v>
      </c>
      <c r="AV489" s="1">
        <f>'BASE METAS)'!BQ488</f>
        <v>35</v>
      </c>
      <c r="AW489" s="1352">
        <f>'BASE METAS)'!BR488</f>
        <v>0</v>
      </c>
      <c r="AX489" s="1352">
        <f>'BASE METAS)'!BS488</f>
        <v>18</v>
      </c>
      <c r="AY489" s="1352">
        <f>'BASE METAS)'!BT488</f>
        <v>17</v>
      </c>
      <c r="AZ489" s="1352">
        <f>'BASE METAS)'!BU488</f>
        <v>1</v>
      </c>
      <c r="BA489" s="1352">
        <f>'BASE METAS)'!BV488</f>
        <v>0.94444444444444442</v>
      </c>
      <c r="BB489" s="1352">
        <f>'BASE METAS)'!BW488</f>
        <v>20</v>
      </c>
      <c r="BC489" s="1352">
        <f>'BASE METAS)'!BX488</f>
        <v>15</v>
      </c>
      <c r="BD489" s="1352">
        <f>'BASE METAS)'!BY488</f>
        <v>0.5714285714285714</v>
      </c>
      <c r="BE489" s="1352">
        <f>'BASE METAS)'!CG488</f>
        <v>3</v>
      </c>
      <c r="BF489" s="1352">
        <f>'BASE METAS)'!CJ488</f>
        <v>0</v>
      </c>
      <c r="BG489" s="1352">
        <f>'BASE METAS)'!CK488</f>
        <v>0</v>
      </c>
      <c r="BH489" s="1352">
        <f>'BASE METAS)'!CL488</f>
        <v>0</v>
      </c>
      <c r="BI489" s="1">
        <f>'BASE METAS)'!CM488</f>
        <v>0</v>
      </c>
      <c r="BJ489" s="1">
        <f>'BASE METAS)'!CN488</f>
        <v>0</v>
      </c>
      <c r="BK489" s="1">
        <f>'BASE METAS)'!CO488</f>
        <v>3</v>
      </c>
      <c r="BL489" s="1">
        <f>'BASE METAS)'!CP488</f>
        <v>0</v>
      </c>
      <c r="BM489" s="1">
        <f>'BASE METAS)'!CQ488</f>
        <v>0</v>
      </c>
      <c r="BN489" s="1">
        <f>'BASE METAS)'!CR488</f>
        <v>0</v>
      </c>
      <c r="BO489" s="1">
        <f>'BASE METAS)'!CS488</f>
        <v>0</v>
      </c>
      <c r="BP489" s="1">
        <f>'BASE METAS)'!CT488</f>
        <v>0</v>
      </c>
      <c r="BQ489" s="1">
        <f>'BASE METAS)'!CU488</f>
        <v>0</v>
      </c>
      <c r="BR489" s="1">
        <f>'BASE METAS)'!CV488</f>
        <v>0</v>
      </c>
      <c r="BS489" s="1">
        <f>'BASE METAS)'!CW488</f>
        <v>0</v>
      </c>
      <c r="BT489" s="1">
        <f>'BASE METAS)'!CX488</f>
        <v>0</v>
      </c>
      <c r="BU489" s="1">
        <f>'BASE METAS)'!FA488</f>
        <v>35</v>
      </c>
      <c r="BV489" s="1">
        <f>'BASE METAS)'!FB488</f>
        <v>0</v>
      </c>
      <c r="BW489" s="1">
        <f>'BASE METAS)'!FC488</f>
        <v>9</v>
      </c>
      <c r="BX489" s="1">
        <f>'BASE METAS)'!FD488</f>
        <v>9</v>
      </c>
      <c r="BY489" s="1">
        <f>'BASE METAS)'!FE488</f>
        <v>0</v>
      </c>
      <c r="BZ489" s="1">
        <f>'BASE METAS)'!FF488</f>
        <v>0</v>
      </c>
      <c r="CA489" s="1">
        <f>'BASE METAS)'!FG488</f>
        <v>12</v>
      </c>
      <c r="CB489" s="1">
        <f>'BASE METAS)'!FH488</f>
        <v>23</v>
      </c>
      <c r="CC489" s="1">
        <f>'BASE METAS)'!FI488</f>
        <v>0.34285714285714286</v>
      </c>
      <c r="CD489" s="1">
        <f>'BASE METAS)'!FJ488</f>
        <v>35</v>
      </c>
      <c r="CE489" s="1">
        <f>'BASE METAS)'!FK488</f>
        <v>0</v>
      </c>
      <c r="CF489" s="1">
        <f>'BASE METAS)'!FL488</f>
        <v>4</v>
      </c>
      <c r="CG489" s="1">
        <f>'BASE METAS)'!FM488</f>
        <v>4</v>
      </c>
    </row>
    <row r="490" spans="1:85" ht="38.25" customHeight="1" x14ac:dyDescent="0.25">
      <c r="A490" s="1">
        <f>'BASE METAS)'!A489</f>
        <v>0</v>
      </c>
      <c r="B490" s="7156"/>
      <c r="C490" s="5685"/>
      <c r="D490" s="5685"/>
      <c r="E490" s="7145"/>
      <c r="F490" s="7166"/>
      <c r="G490" s="7166"/>
      <c r="H490" s="5707"/>
      <c r="I490" s="5707"/>
      <c r="J490" s="5707"/>
      <c r="K490" s="5707"/>
      <c r="L490" s="5707"/>
      <c r="M490" s="5707"/>
      <c r="N490" s="5698"/>
      <c r="O490" s="5707"/>
      <c r="P490" s="7107"/>
      <c r="Q490" s="5698"/>
      <c r="R490" s="5707"/>
      <c r="S490" s="5698"/>
      <c r="T490" s="5707"/>
      <c r="U490" s="7730"/>
      <c r="V490" s="5698"/>
      <c r="W490" s="5695"/>
      <c r="X490" s="7145"/>
      <c r="Y490" s="705">
        <f>'BASE METAS)'!Y489</f>
        <v>3</v>
      </c>
      <c r="Z490" s="707" t="str">
        <f>'BASE METAS)'!Z489</f>
        <v>CREACIÓN DE CIRCULOS DE LECTURA INFANTIL</v>
      </c>
      <c r="AA490" s="223" t="str">
        <f>'BASE METAS)'!AA489</f>
        <v>EVENTO</v>
      </c>
      <c r="AB490" s="460">
        <f>'BASE METAS)'!AB489</f>
        <v>5</v>
      </c>
      <c r="AC490" s="238">
        <f>'BASE METAS)'!AC489</f>
        <v>0</v>
      </c>
      <c r="AD490" s="544">
        <f>'BASE METAS)'!AD489</f>
        <v>0</v>
      </c>
      <c r="AE490" s="238">
        <f>'BASE METAS)'!AE489</f>
        <v>3</v>
      </c>
      <c r="AF490" s="544">
        <f>'BASE METAS)'!AF489</f>
        <v>0.6</v>
      </c>
      <c r="AG490" s="238">
        <f>'BASE METAS)'!AG489</f>
        <v>2</v>
      </c>
      <c r="AH490" s="544">
        <f>'BASE METAS)'!AH489</f>
        <v>0.4</v>
      </c>
      <c r="AI490" s="238">
        <f>'BASE METAS)'!AI489</f>
        <v>0</v>
      </c>
      <c r="AJ490" s="545">
        <f>'BASE METAS)'!AJ489</f>
        <v>0</v>
      </c>
      <c r="AK490" s="946">
        <f>'BASE METAS)'!AK489</f>
        <v>1</v>
      </c>
      <c r="AL490" s="990">
        <f>'BASE METAS)'!AL489</f>
        <v>3</v>
      </c>
      <c r="AM490" s="959" t="str">
        <f>'BASE METAS)'!AM489</f>
        <v xml:space="preserve">CIRCULOS DE LECTURA                                                          </v>
      </c>
      <c r="AN490" s="959" t="str">
        <f>'BASE METAS)'!AN489</f>
        <v xml:space="preserve">MIDE EL NÚMERO DE EVENTOS REALIZADOS </v>
      </c>
      <c r="AO490" s="970" t="str">
        <f>'BASE METAS)'!AU489</f>
        <v>DESEMPEÑO</v>
      </c>
      <c r="AP490" s="970" t="str">
        <f>'BASE METAS)'!AO489</f>
        <v>NÚMERO DE EVENTOS REALIZADOS</v>
      </c>
      <c r="AQ490" s="970" t="str">
        <f>'BASE METAS)'!AP489</f>
        <v xml:space="preserve">   NÚMERO DE EVENTOS PROGRAMADOS</v>
      </c>
      <c r="AR490" s="970">
        <f>'BASE METAS)'!AQ489</f>
        <v>100</v>
      </c>
      <c r="AS490" s="970" t="str">
        <f>'BASE METAS)'!AR489</f>
        <v>EVENTO</v>
      </c>
      <c r="AT490" s="1018" t="str">
        <f>'BASE METAS)'!AS489</f>
        <v>EFICACIA</v>
      </c>
      <c r="AU490" s="1483">
        <f>'BASE METAS)'!BO489</f>
        <v>0</v>
      </c>
      <c r="AV490" s="1">
        <f>'BASE METAS)'!BQ489</f>
        <v>5</v>
      </c>
      <c r="AW490" s="1352">
        <f>'BASE METAS)'!BR489</f>
        <v>0</v>
      </c>
      <c r="AX490" s="1352">
        <f>'BASE METAS)'!BS489</f>
        <v>3</v>
      </c>
      <c r="AY490" s="1352">
        <f>'BASE METAS)'!BT489</f>
        <v>2</v>
      </c>
      <c r="AZ490" s="1352">
        <f>'BASE METAS)'!BU489</f>
        <v>1</v>
      </c>
      <c r="BA490" s="1135">
        <f>'BASE METAS)'!BV489</f>
        <v>0.66666666666666663</v>
      </c>
      <c r="BB490" s="1135">
        <f>'BASE METAS)'!BW489</f>
        <v>2</v>
      </c>
      <c r="BC490" s="1135">
        <f>'BASE METAS)'!BX489</f>
        <v>3</v>
      </c>
      <c r="BD490" s="1135">
        <f>'BASE METAS)'!BY489</f>
        <v>0.4</v>
      </c>
      <c r="BE490" s="1135">
        <f>'BASE METAS)'!CG489</f>
        <v>0</v>
      </c>
      <c r="BF490" s="1352">
        <f>'BASE METAS)'!CJ489</f>
        <v>0</v>
      </c>
      <c r="BG490" s="1352">
        <f>'BASE METAS)'!CK489</f>
        <v>0</v>
      </c>
      <c r="BH490" s="1352">
        <f>'BASE METAS)'!CL489</f>
        <v>0</v>
      </c>
      <c r="BI490" s="1">
        <f>'BASE METAS)'!CM489</f>
        <v>0</v>
      </c>
      <c r="BJ490" s="1">
        <f>'BASE METAS)'!CN489</f>
        <v>0</v>
      </c>
      <c r="BK490" s="1">
        <f>'BASE METAS)'!CO489</f>
        <v>0</v>
      </c>
      <c r="BL490" s="1">
        <f>'BASE METAS)'!CP489</f>
        <v>0</v>
      </c>
      <c r="BM490" s="1">
        <f>'BASE METAS)'!CQ489</f>
        <v>0</v>
      </c>
      <c r="BN490" s="1">
        <f>'BASE METAS)'!CR489</f>
        <v>0</v>
      </c>
      <c r="BO490" s="1">
        <f>'BASE METAS)'!CS489</f>
        <v>0</v>
      </c>
      <c r="BP490" s="1">
        <f>'BASE METAS)'!CT489</f>
        <v>0</v>
      </c>
      <c r="BQ490" s="1">
        <f>'BASE METAS)'!CU489</f>
        <v>0</v>
      </c>
      <c r="BR490" s="1">
        <f>'BASE METAS)'!CV489</f>
        <v>0</v>
      </c>
      <c r="BS490" s="1">
        <f>'BASE METAS)'!CW489</f>
        <v>0</v>
      </c>
      <c r="BT490" s="1">
        <f>'BASE METAS)'!CX489</f>
        <v>0</v>
      </c>
      <c r="BU490" s="1">
        <f>'BASE METAS)'!FA489</f>
        <v>5</v>
      </c>
      <c r="BV490" s="1">
        <f>'BASE METAS)'!FB489</f>
        <v>0</v>
      </c>
      <c r="BW490" s="1">
        <f>'BASE METAS)'!FC489</f>
        <v>0</v>
      </c>
      <c r="BX490" s="1">
        <f>'BASE METAS)'!FD489</f>
        <v>0</v>
      </c>
      <c r="BY490" s="1">
        <f>'BASE METAS)'!FE489</f>
        <v>0</v>
      </c>
      <c r="BZ490" s="1">
        <f>'BASE METAS)'!FF489</f>
        <v>0</v>
      </c>
      <c r="CA490" s="1">
        <f>'BASE METAS)'!FG489</f>
        <v>0</v>
      </c>
      <c r="CB490" s="1">
        <f>'BASE METAS)'!FH489</f>
        <v>5</v>
      </c>
      <c r="CC490" s="1">
        <f>'BASE METAS)'!FI489</f>
        <v>0</v>
      </c>
      <c r="CD490" s="1">
        <f>'BASE METAS)'!FJ489</f>
        <v>5</v>
      </c>
      <c r="CE490" s="1">
        <f>'BASE METAS)'!FK489</f>
        <v>0</v>
      </c>
      <c r="CF490" s="1">
        <f>'BASE METAS)'!FL489</f>
        <v>0</v>
      </c>
      <c r="CG490" s="1">
        <f>'BASE METAS)'!FM489</f>
        <v>0</v>
      </c>
    </row>
    <row r="491" spans="1:85" ht="38.25" customHeight="1" x14ac:dyDescent="0.2">
      <c r="A491" s="1">
        <f>'BASE METAS)'!A490</f>
        <v>0</v>
      </c>
      <c r="B491" s="7156"/>
      <c r="C491" s="5685"/>
      <c r="D491" s="5685"/>
      <c r="E491" s="7145"/>
      <c r="F491" s="7166"/>
      <c r="G491" s="7166"/>
      <c r="H491" s="5707"/>
      <c r="I491" s="5707"/>
      <c r="J491" s="5707"/>
      <c r="K491" s="5707"/>
      <c r="L491" s="5707"/>
      <c r="M491" s="5707"/>
      <c r="N491" s="5698"/>
      <c r="O491" s="5707"/>
      <c r="P491" s="7107"/>
      <c r="Q491" s="5698"/>
      <c r="R491" s="5707"/>
      <c r="S491" s="5698"/>
      <c r="T491" s="5707"/>
      <c r="U491" s="7730"/>
      <c r="V491" s="5698"/>
      <c r="W491" s="5695"/>
      <c r="X491" s="7145"/>
      <c r="Y491" s="705">
        <f>'BASE METAS)'!Y490</f>
        <v>4</v>
      </c>
      <c r="Z491" s="707" t="str">
        <f>'BASE METAS)'!Z490</f>
        <v xml:space="preserve">PREMIO NACIONAL DE POESÍA </v>
      </c>
      <c r="AA491" s="223" t="str">
        <f>'BASE METAS)'!AA490</f>
        <v xml:space="preserve">EVENTO </v>
      </c>
      <c r="AB491" s="460">
        <f>'BASE METAS)'!AB490</f>
        <v>1</v>
      </c>
      <c r="AC491" s="238">
        <f>'BASE METAS)'!AC490</f>
        <v>0</v>
      </c>
      <c r="AD491" s="544">
        <f>'BASE METAS)'!AD490</f>
        <v>0</v>
      </c>
      <c r="AE491" s="238">
        <f>'BASE METAS)'!AE490</f>
        <v>0</v>
      </c>
      <c r="AF491" s="544">
        <f>'BASE METAS)'!AF490</f>
        <v>0</v>
      </c>
      <c r="AG491" s="238">
        <f>'BASE METAS)'!AG490</f>
        <v>0</v>
      </c>
      <c r="AH491" s="544">
        <f>'BASE METAS)'!AH490</f>
        <v>0</v>
      </c>
      <c r="AI491" s="238">
        <f>'BASE METAS)'!AI490</f>
        <v>1</v>
      </c>
      <c r="AJ491" s="545">
        <f>'BASE METAS)'!AJ490</f>
        <v>1</v>
      </c>
      <c r="AK491" s="946">
        <f>'BASE METAS)'!AK490</f>
        <v>1</v>
      </c>
      <c r="AL491" s="990">
        <f>'BASE METAS)'!AL490</f>
        <v>4</v>
      </c>
      <c r="AM491" s="959" t="str">
        <f>'BASE METAS)'!AM490</f>
        <v xml:space="preserve">PREMIO NACIONAL DE POESÍA                                                                                         </v>
      </c>
      <c r="AN491" s="959" t="str">
        <f>'BASE METAS)'!AN490</f>
        <v xml:space="preserve"> MIDE EL NÚMERO DE EVENTOS REALIZADOS </v>
      </c>
      <c r="AO491" s="970" t="str">
        <f>'BASE METAS)'!AU490</f>
        <v>DESEMPEÑO</v>
      </c>
      <c r="AP491" s="970" t="str">
        <f>'BASE METAS)'!AO490</f>
        <v>NÚMERO DE EVENTOS REALIZADOS</v>
      </c>
      <c r="AQ491" s="970" t="str">
        <f>'BASE METAS)'!AP490</f>
        <v xml:space="preserve">   NÚMERO DE EVENTOS PROGRAMADOS</v>
      </c>
      <c r="AR491" s="970">
        <f>'BASE METAS)'!AQ490</f>
        <v>100</v>
      </c>
      <c r="AS491" s="970" t="str">
        <f>'BASE METAS)'!AR490</f>
        <v>EVENTO</v>
      </c>
      <c r="AT491" s="1018" t="str">
        <f>'BASE METAS)'!AS490</f>
        <v>EFICACIA</v>
      </c>
      <c r="AU491" s="1483">
        <f>'BASE METAS)'!BO490</f>
        <v>0</v>
      </c>
      <c r="AV491" s="1">
        <f>'BASE METAS)'!BQ490</f>
        <v>1</v>
      </c>
      <c r="AW491" s="996">
        <f>'BASE METAS)'!BR490</f>
        <v>0</v>
      </c>
      <c r="AX491" s="948">
        <f>'BASE METAS)'!BS490</f>
        <v>0</v>
      </c>
      <c r="AY491" s="948">
        <f>'BASE METAS)'!BT490</f>
        <v>0</v>
      </c>
      <c r="AZ491" s="1352">
        <f>'BASE METAS)'!BU490</f>
        <v>0</v>
      </c>
      <c r="BA491" s="941" t="e">
        <f>'BASE METAS)'!BV490</f>
        <v>#DIV/0!</v>
      </c>
      <c r="BB491" s="941">
        <f>'BASE METAS)'!BW490</f>
        <v>0</v>
      </c>
      <c r="BC491" s="941">
        <f>'BASE METAS)'!BX490</f>
        <v>1</v>
      </c>
      <c r="BD491" s="941">
        <f>'BASE METAS)'!BY490</f>
        <v>0</v>
      </c>
      <c r="BE491" s="941">
        <f>'BASE METAS)'!CG490</f>
        <v>0</v>
      </c>
      <c r="BF491" s="1352">
        <f>'BASE METAS)'!CJ490</f>
        <v>0</v>
      </c>
      <c r="BG491" s="1352">
        <f>'BASE METAS)'!CK490</f>
        <v>0</v>
      </c>
      <c r="BH491" s="1352">
        <f>'BASE METAS)'!CL490</f>
        <v>0</v>
      </c>
      <c r="BI491" s="1">
        <f>'BASE METAS)'!CM490</f>
        <v>0</v>
      </c>
      <c r="BJ491" s="1">
        <f>'BASE METAS)'!CN490</f>
        <v>0</v>
      </c>
      <c r="BK491" s="1">
        <f>'BASE METAS)'!CO490</f>
        <v>0</v>
      </c>
      <c r="BL491" s="1">
        <f>'BASE METAS)'!CP490</f>
        <v>0</v>
      </c>
      <c r="BM491" s="1">
        <f>'BASE METAS)'!CQ490</f>
        <v>0</v>
      </c>
      <c r="BN491" s="1">
        <f>'BASE METAS)'!CR490</f>
        <v>0</v>
      </c>
      <c r="BO491" s="1">
        <f>'BASE METAS)'!CS490</f>
        <v>0</v>
      </c>
      <c r="BP491" s="1">
        <f>'BASE METAS)'!CT490</f>
        <v>0</v>
      </c>
      <c r="BQ491" s="1">
        <f>'BASE METAS)'!CU490</f>
        <v>0</v>
      </c>
      <c r="BR491" s="1">
        <f>'BASE METAS)'!CV490</f>
        <v>0</v>
      </c>
      <c r="BS491" s="1">
        <f>'BASE METAS)'!CW490</f>
        <v>0</v>
      </c>
      <c r="BT491" s="1">
        <f>'BASE METAS)'!CX490</f>
        <v>0</v>
      </c>
      <c r="BU491" s="1">
        <f>'BASE METAS)'!FA490</f>
        <v>1</v>
      </c>
      <c r="BV491" s="1">
        <f>'BASE METAS)'!FB490</f>
        <v>0</v>
      </c>
      <c r="BW491" s="1">
        <f>'BASE METAS)'!FC490</f>
        <v>0</v>
      </c>
      <c r="BX491" s="1">
        <f>'BASE METAS)'!FD490</f>
        <v>0</v>
      </c>
      <c r="BY491" s="1">
        <f>'BASE METAS)'!FE490</f>
        <v>0</v>
      </c>
      <c r="BZ491" s="1">
        <f>'BASE METAS)'!FF490</f>
        <v>0</v>
      </c>
      <c r="CA491" s="1">
        <f>'BASE METAS)'!FG490</f>
        <v>0</v>
      </c>
      <c r="CB491" s="1">
        <f>'BASE METAS)'!FH490</f>
        <v>1</v>
      </c>
      <c r="CC491" s="1">
        <f>'BASE METAS)'!FI490</f>
        <v>0</v>
      </c>
      <c r="CD491" s="1">
        <f>'BASE METAS)'!FJ490</f>
        <v>1</v>
      </c>
      <c r="CE491" s="1">
        <f>'BASE METAS)'!FK490</f>
        <v>0</v>
      </c>
      <c r="CF491" s="1">
        <f>'BASE METAS)'!FL490</f>
        <v>0</v>
      </c>
      <c r="CG491" s="1">
        <f>'BASE METAS)'!FM490</f>
        <v>0</v>
      </c>
    </row>
    <row r="492" spans="1:85" ht="51" customHeight="1" x14ac:dyDescent="0.25">
      <c r="A492" s="1">
        <f>'BASE METAS)'!A491</f>
        <v>0</v>
      </c>
      <c r="B492" s="7156"/>
      <c r="C492" s="5685"/>
      <c r="D492" s="5685"/>
      <c r="E492" s="7145"/>
      <c r="F492" s="7166"/>
      <c r="G492" s="7166"/>
      <c r="H492" s="5707"/>
      <c r="I492" s="5707"/>
      <c r="J492" s="5707"/>
      <c r="K492" s="5707"/>
      <c r="L492" s="5707"/>
      <c r="M492" s="5707"/>
      <c r="N492" s="5698"/>
      <c r="O492" s="5707"/>
      <c r="P492" s="7107"/>
      <c r="Q492" s="5698"/>
      <c r="R492" s="5707"/>
      <c r="S492" s="5698"/>
      <c r="T492" s="5707"/>
      <c r="U492" s="7730"/>
      <c r="V492" s="5698"/>
      <c r="W492" s="5695"/>
      <c r="X492" s="7145"/>
      <c r="Y492" s="705">
        <f>'BASE METAS)'!Y491</f>
        <v>5</v>
      </c>
      <c r="Z492" s="707" t="str">
        <f>'BASE METAS)'!Z491</f>
        <v>EQUIPAMIENTO BIBLIOTECAS PÚBLICAS MUNICIPALES</v>
      </c>
      <c r="AA492" s="224" t="str">
        <f>'BASE METAS)'!AA491</f>
        <v>EQUIPAMIENTO</v>
      </c>
      <c r="AB492" s="460">
        <f>'BASE METAS)'!AB491</f>
        <v>5</v>
      </c>
      <c r="AC492" s="238">
        <f>'BASE METAS)'!AC491</f>
        <v>0</v>
      </c>
      <c r="AD492" s="544">
        <f>'BASE METAS)'!AD491</f>
        <v>0</v>
      </c>
      <c r="AE492" s="238">
        <f>'BASE METAS)'!AE491</f>
        <v>5</v>
      </c>
      <c r="AF492" s="544">
        <f>'BASE METAS)'!AF491</f>
        <v>1</v>
      </c>
      <c r="AG492" s="238">
        <f>'BASE METAS)'!AG491</f>
        <v>0</v>
      </c>
      <c r="AH492" s="544">
        <f>'BASE METAS)'!AH491</f>
        <v>0</v>
      </c>
      <c r="AI492" s="238">
        <f>'BASE METAS)'!AI491</f>
        <v>0</v>
      </c>
      <c r="AJ492" s="545">
        <f>'BASE METAS)'!AJ491</f>
        <v>0</v>
      </c>
      <c r="AK492" s="946">
        <f>'BASE METAS)'!AK491</f>
        <v>1</v>
      </c>
      <c r="AL492" s="990">
        <f>'BASE METAS)'!AL491</f>
        <v>5</v>
      </c>
      <c r="AM492" s="959" t="str">
        <f>'BASE METAS)'!AM491</f>
        <v xml:space="preserve">EQUIPAMIENTO DE BIBLIOTECAS                                              </v>
      </c>
      <c r="AN492" s="959" t="str">
        <f>'BASE METAS)'!AN491</f>
        <v xml:space="preserve">MIDE EL NÚMERO DE BIBLIOTECAS EQUIPADAS </v>
      </c>
      <c r="AO492" s="970" t="str">
        <f>'BASE METAS)'!AU491</f>
        <v>DESEMPEÑO</v>
      </c>
      <c r="AP492" s="970" t="str">
        <f>'BASE METAS)'!AO491</f>
        <v>NÚMERO DE BIBLIOTECAS EQUIPADAS</v>
      </c>
      <c r="AQ492" s="970" t="str">
        <f>'BASE METAS)'!AP491</f>
        <v xml:space="preserve">   NÚMERO DE BIBLIOTECAS PROGRAMADAS PARA EQUIPAR </v>
      </c>
      <c r="AR492" s="970">
        <f>'BASE METAS)'!AQ491</f>
        <v>100</v>
      </c>
      <c r="AS492" s="970" t="str">
        <f>'BASE METAS)'!AR491</f>
        <v>EQUIPAMIENTO</v>
      </c>
      <c r="AT492" s="1018" t="str">
        <f>'BASE METAS)'!AS491</f>
        <v>CALIDAD</v>
      </c>
      <c r="AU492" s="1483">
        <f>'BASE METAS)'!BO491</f>
        <v>0</v>
      </c>
      <c r="AV492" s="1">
        <f>'BASE METAS)'!BQ491</f>
        <v>5</v>
      </c>
      <c r="AW492" s="1352">
        <f>'BASE METAS)'!BR491</f>
        <v>0</v>
      </c>
      <c r="AX492" s="1352">
        <f>'BASE METAS)'!BS491</f>
        <v>5</v>
      </c>
      <c r="AY492" s="1352">
        <f>'BASE METAS)'!BT491</f>
        <v>3</v>
      </c>
      <c r="AZ492" s="1352">
        <f>'BASE METAS)'!BU491</f>
        <v>2</v>
      </c>
      <c r="BA492" s="1135">
        <f>'BASE METAS)'!BV491</f>
        <v>0.6</v>
      </c>
      <c r="BB492" s="1135">
        <f>'BASE METAS)'!BW491</f>
        <v>3</v>
      </c>
      <c r="BC492" s="1135">
        <f>'BASE METAS)'!BX491</f>
        <v>2</v>
      </c>
      <c r="BD492" s="1135">
        <f>'BASE METAS)'!BY491</f>
        <v>0.6</v>
      </c>
      <c r="BE492" s="1135">
        <f>'BASE METAS)'!CG491</f>
        <v>0</v>
      </c>
      <c r="BF492" s="1352">
        <f>'BASE METAS)'!CJ491</f>
        <v>0</v>
      </c>
      <c r="BG492" s="1352">
        <f>'BASE METAS)'!CK491</f>
        <v>0</v>
      </c>
      <c r="BH492" s="1352">
        <f>'BASE METAS)'!CL491</f>
        <v>0</v>
      </c>
      <c r="BI492" s="1">
        <f>'BASE METAS)'!CM491</f>
        <v>0</v>
      </c>
      <c r="BJ492" s="1">
        <f>'BASE METAS)'!CN491</f>
        <v>0</v>
      </c>
      <c r="BK492" s="1">
        <f>'BASE METAS)'!CO491</f>
        <v>0</v>
      </c>
      <c r="BL492" s="1">
        <f>'BASE METAS)'!CP491</f>
        <v>0</v>
      </c>
      <c r="BM492" s="1">
        <f>'BASE METAS)'!CQ491</f>
        <v>0</v>
      </c>
      <c r="BN492" s="1">
        <f>'BASE METAS)'!CR491</f>
        <v>0</v>
      </c>
      <c r="BO492" s="1">
        <f>'BASE METAS)'!CS491</f>
        <v>0</v>
      </c>
      <c r="BP492" s="1">
        <f>'BASE METAS)'!CT491</f>
        <v>0</v>
      </c>
      <c r="BQ492" s="1">
        <f>'BASE METAS)'!CU491</f>
        <v>0</v>
      </c>
      <c r="BR492" s="1">
        <f>'BASE METAS)'!CV491</f>
        <v>0</v>
      </c>
      <c r="BS492" s="1">
        <f>'BASE METAS)'!CW491</f>
        <v>0</v>
      </c>
      <c r="BT492" s="1">
        <f>'BASE METAS)'!CX491</f>
        <v>0</v>
      </c>
      <c r="BU492" s="1">
        <f>'BASE METAS)'!FA491</f>
        <v>5</v>
      </c>
      <c r="BV492" s="1">
        <f>'BASE METAS)'!FB491</f>
        <v>0</v>
      </c>
      <c r="BW492" s="1">
        <f>'BASE METAS)'!FC491</f>
        <v>0</v>
      </c>
      <c r="BX492" s="1">
        <f>'BASE METAS)'!FD491</f>
        <v>0</v>
      </c>
      <c r="BY492" s="1">
        <f>'BASE METAS)'!FE491</f>
        <v>0</v>
      </c>
      <c r="BZ492" s="1">
        <f>'BASE METAS)'!FF491</f>
        <v>0</v>
      </c>
      <c r="CA492" s="1">
        <f>'BASE METAS)'!FG491</f>
        <v>0</v>
      </c>
      <c r="CB492" s="1">
        <f>'BASE METAS)'!FH491</f>
        <v>5</v>
      </c>
      <c r="CC492" s="1">
        <f>'BASE METAS)'!FI491</f>
        <v>0</v>
      </c>
      <c r="CD492" s="1">
        <f>'BASE METAS)'!FJ491</f>
        <v>5</v>
      </c>
      <c r="CE492" s="1">
        <f>'BASE METAS)'!FK491</f>
        <v>0</v>
      </c>
      <c r="CF492" s="1">
        <f>'BASE METAS)'!FL491</f>
        <v>0</v>
      </c>
      <c r="CG492" s="1">
        <f>'BASE METAS)'!FM491</f>
        <v>0</v>
      </c>
    </row>
    <row r="493" spans="1:85" ht="38.25" customHeight="1" x14ac:dyDescent="0.25">
      <c r="A493" s="1">
        <f>'BASE METAS)'!A492</f>
        <v>0</v>
      </c>
      <c r="B493" s="7156"/>
      <c r="C493" s="5685"/>
      <c r="D493" s="5685"/>
      <c r="E493" s="7145"/>
      <c r="F493" s="7166"/>
      <c r="G493" s="7166"/>
      <c r="H493" s="5707"/>
      <c r="I493" s="5707"/>
      <c r="J493" s="5707"/>
      <c r="K493" s="5707"/>
      <c r="L493" s="5707"/>
      <c r="M493" s="5707"/>
      <c r="N493" s="5698"/>
      <c r="O493" s="5707"/>
      <c r="P493" s="7107"/>
      <c r="Q493" s="5698"/>
      <c r="R493" s="5707"/>
      <c r="S493" s="5698"/>
      <c r="T493" s="5707"/>
      <c r="U493" s="7730"/>
      <c r="V493" s="5698"/>
      <c r="W493" s="5695"/>
      <c r="X493" s="7145"/>
      <c r="Y493" s="705">
        <f>'BASE METAS)'!Y492</f>
        <v>6</v>
      </c>
      <c r="Z493" s="707" t="str">
        <f>'BASE METAS)'!Z492</f>
        <v>CURSOS DE VERANO</v>
      </c>
      <c r="AA493" s="223" t="str">
        <f>'BASE METAS)'!AA492</f>
        <v>CURSO</v>
      </c>
      <c r="AB493" s="460">
        <f>'BASE METAS)'!AB492</f>
        <v>24</v>
      </c>
      <c r="AC493" s="238">
        <f>'BASE METAS)'!AC492</f>
        <v>0</v>
      </c>
      <c r="AD493" s="544">
        <f>'BASE METAS)'!AD492</f>
        <v>0</v>
      </c>
      <c r="AE493" s="238">
        <f>'BASE METAS)'!AE492</f>
        <v>0</v>
      </c>
      <c r="AF493" s="544">
        <f>'BASE METAS)'!AF492</f>
        <v>0</v>
      </c>
      <c r="AG493" s="238">
        <f>'BASE METAS)'!AG492</f>
        <v>24</v>
      </c>
      <c r="AH493" s="577">
        <f>'BASE METAS)'!AH492</f>
        <v>1</v>
      </c>
      <c r="AI493" s="238">
        <f>'BASE METAS)'!AI492</f>
        <v>0</v>
      </c>
      <c r="AJ493" s="577">
        <f>'BASE METAS)'!AJ492</f>
        <v>0</v>
      </c>
      <c r="AK493" s="946">
        <f>'BASE METAS)'!AK492</f>
        <v>1</v>
      </c>
      <c r="AL493" s="990">
        <f>'BASE METAS)'!AL492</f>
        <v>6</v>
      </c>
      <c r="AM493" s="959" t="str">
        <f>'BASE METAS)'!AM492</f>
        <v xml:space="preserve">CURSOS DE VERANO                                                               </v>
      </c>
      <c r="AN493" s="959" t="str">
        <f>'BASE METAS)'!AN492</f>
        <v xml:space="preserve">MIDE EL NÚMERO DE CURSOS DE VERANO  </v>
      </c>
      <c r="AO493" s="970" t="str">
        <f>'BASE METAS)'!AU492</f>
        <v>DESEMPEÑO</v>
      </c>
      <c r="AP493" s="970" t="str">
        <f>'BASE METAS)'!AO492</f>
        <v>NÚMERO DE CURSOS DE VERANO REALIZADOS</v>
      </c>
      <c r="AQ493" s="970" t="str">
        <f>'BASE METAS)'!AP492</f>
        <v xml:space="preserve">   NÚMERO DE CURSOS DE VERANO PROGRAMADOS </v>
      </c>
      <c r="AR493" s="970">
        <f>'BASE METAS)'!AQ492</f>
        <v>100</v>
      </c>
      <c r="AS493" s="970" t="str">
        <f>'BASE METAS)'!AR492</f>
        <v>CURSO</v>
      </c>
      <c r="AT493" s="1018" t="str">
        <f>'BASE METAS)'!AS492</f>
        <v>EFICACIA</v>
      </c>
      <c r="AU493" s="1483">
        <f>'BASE METAS)'!BO492</f>
        <v>0</v>
      </c>
      <c r="AV493" s="1">
        <f>'BASE METAS)'!BQ492</f>
        <v>24</v>
      </c>
      <c r="AW493" s="996">
        <f>'BASE METAS)'!BR492</f>
        <v>0</v>
      </c>
      <c r="AX493" s="942">
        <f>'BASE METAS)'!BS492</f>
        <v>0</v>
      </c>
      <c r="AY493" s="942">
        <f>'BASE METAS)'!BT492</f>
        <v>0</v>
      </c>
      <c r="AZ493" s="1352">
        <f>'BASE METAS)'!BU492</f>
        <v>0</v>
      </c>
      <c r="BA493" s="941" t="e">
        <f>'BASE METAS)'!BV492</f>
        <v>#DIV/0!</v>
      </c>
      <c r="BB493" s="941">
        <f>'BASE METAS)'!BW492</f>
        <v>0</v>
      </c>
      <c r="BC493" s="941">
        <f>'BASE METAS)'!BX492</f>
        <v>24</v>
      </c>
      <c r="BD493" s="941">
        <f>'BASE METAS)'!BY492</f>
        <v>0</v>
      </c>
      <c r="BE493" s="941">
        <f>'BASE METAS)'!CG492</f>
        <v>0</v>
      </c>
      <c r="BF493" s="1352">
        <f>'BASE METAS)'!CJ492</f>
        <v>0</v>
      </c>
      <c r="BG493" s="1352">
        <f>'BASE METAS)'!CK492</f>
        <v>0</v>
      </c>
      <c r="BH493" s="1352">
        <f>'BASE METAS)'!CL492</f>
        <v>0</v>
      </c>
      <c r="BI493" s="1">
        <f>'BASE METAS)'!CM492</f>
        <v>0</v>
      </c>
      <c r="BJ493" s="1">
        <f>'BASE METAS)'!CN492</f>
        <v>0</v>
      </c>
      <c r="BK493" s="1">
        <f>'BASE METAS)'!CO492</f>
        <v>0</v>
      </c>
      <c r="BL493" s="1">
        <f>'BASE METAS)'!CP492</f>
        <v>0</v>
      </c>
      <c r="BM493" s="1">
        <f>'BASE METAS)'!CQ492</f>
        <v>0</v>
      </c>
      <c r="BN493" s="1">
        <f>'BASE METAS)'!CR492</f>
        <v>0</v>
      </c>
      <c r="BO493" s="1">
        <f>'BASE METAS)'!CS492</f>
        <v>0</v>
      </c>
      <c r="BP493" s="1">
        <f>'BASE METAS)'!CT492</f>
        <v>0</v>
      </c>
      <c r="BQ493" s="1">
        <f>'BASE METAS)'!CU492</f>
        <v>0</v>
      </c>
      <c r="BR493" s="1">
        <f>'BASE METAS)'!CV492</f>
        <v>0</v>
      </c>
      <c r="BS493" s="1">
        <f>'BASE METAS)'!CW492</f>
        <v>0</v>
      </c>
      <c r="BT493" s="1">
        <f>'BASE METAS)'!CX492</f>
        <v>0</v>
      </c>
      <c r="BU493" s="1">
        <f>'BASE METAS)'!FA492</f>
        <v>24</v>
      </c>
      <c r="BV493" s="1">
        <f>'BASE METAS)'!FB492</f>
        <v>0</v>
      </c>
      <c r="BW493" s="1">
        <f>'BASE METAS)'!FC492</f>
        <v>0</v>
      </c>
      <c r="BX493" s="1">
        <f>'BASE METAS)'!FD492</f>
        <v>0</v>
      </c>
      <c r="BY493" s="1">
        <f>'BASE METAS)'!FE492</f>
        <v>0</v>
      </c>
      <c r="BZ493" s="1">
        <f>'BASE METAS)'!FF492</f>
        <v>0</v>
      </c>
      <c r="CA493" s="1">
        <f>'BASE METAS)'!FG492</f>
        <v>0</v>
      </c>
      <c r="CB493" s="1">
        <f>'BASE METAS)'!FH492</f>
        <v>24</v>
      </c>
      <c r="CC493" s="1">
        <f>'BASE METAS)'!FI492</f>
        <v>0</v>
      </c>
      <c r="CD493" s="1">
        <f>'BASE METAS)'!FJ492</f>
        <v>24</v>
      </c>
      <c r="CE493" s="1">
        <f>'BASE METAS)'!FK492</f>
        <v>0</v>
      </c>
      <c r="CF493" s="1">
        <f>'BASE METAS)'!FL492</f>
        <v>0</v>
      </c>
      <c r="CG493" s="1">
        <f>'BASE METAS)'!FM492</f>
        <v>0</v>
      </c>
    </row>
    <row r="494" spans="1:85" ht="38.25" customHeight="1" x14ac:dyDescent="0.25">
      <c r="A494" s="1">
        <f>'BASE METAS)'!A493</f>
        <v>0</v>
      </c>
      <c r="B494" s="7156"/>
      <c r="C494" s="5685"/>
      <c r="D494" s="5685"/>
      <c r="E494" s="7145"/>
      <c r="F494" s="7166"/>
      <c r="G494" s="7166"/>
      <c r="H494" s="5707"/>
      <c r="I494" s="5707"/>
      <c r="J494" s="5707"/>
      <c r="K494" s="5707"/>
      <c r="L494" s="5707"/>
      <c r="M494" s="5707"/>
      <c r="N494" s="5698"/>
      <c r="O494" s="5707"/>
      <c r="P494" s="7107"/>
      <c r="Q494" s="5698"/>
      <c r="R494" s="5707"/>
      <c r="S494" s="5698"/>
      <c r="T494" s="5707"/>
      <c r="U494" s="7730"/>
      <c r="V494" s="5698"/>
      <c r="W494" s="5695"/>
      <c r="X494" s="7145"/>
      <c r="Y494" s="705">
        <f>'BASE METAS)'!Y493</f>
        <v>7</v>
      </c>
      <c r="Z494" s="707" t="str">
        <f>'BASE METAS)'!Z493</f>
        <v>FERIA DEL LIBRO</v>
      </c>
      <c r="AA494" s="223" t="str">
        <f>'BASE METAS)'!AA493</f>
        <v>EVENTO</v>
      </c>
      <c r="AB494" s="460">
        <f>'BASE METAS)'!AB493</f>
        <v>1</v>
      </c>
      <c r="AC494" s="238">
        <f>'BASE METAS)'!AC493</f>
        <v>0</v>
      </c>
      <c r="AD494" s="544">
        <f>'BASE METAS)'!AD493</f>
        <v>0</v>
      </c>
      <c r="AE494" s="238">
        <f>'BASE METAS)'!AE493</f>
        <v>1</v>
      </c>
      <c r="AF494" s="544">
        <f>'BASE METAS)'!AF493</f>
        <v>1</v>
      </c>
      <c r="AG494" s="238">
        <f>'BASE METAS)'!AG493</f>
        <v>0</v>
      </c>
      <c r="AH494" s="577">
        <f>'BASE METAS)'!AH493</f>
        <v>0</v>
      </c>
      <c r="AI494" s="238">
        <f>'BASE METAS)'!AI493</f>
        <v>0</v>
      </c>
      <c r="AJ494" s="577">
        <f>'BASE METAS)'!AJ493</f>
        <v>0</v>
      </c>
      <c r="AK494" s="946">
        <f>'BASE METAS)'!AK493</f>
        <v>1</v>
      </c>
      <c r="AL494" s="990">
        <f>'BASE METAS)'!AL493</f>
        <v>7</v>
      </c>
      <c r="AM494" s="959" t="str">
        <f>'BASE METAS)'!AM493</f>
        <v xml:space="preserve">FERIA DEL LIBRO                                                                        </v>
      </c>
      <c r="AN494" s="959" t="str">
        <f>'BASE METAS)'!AN493</f>
        <v xml:space="preserve">MIDE EL NÚMERO DE EVENTOS REALIZADOS </v>
      </c>
      <c r="AO494" s="970" t="str">
        <f>'BASE METAS)'!AU493</f>
        <v>DESEMPEÑO</v>
      </c>
      <c r="AP494" s="970" t="str">
        <f>'BASE METAS)'!AO493</f>
        <v>NÚMERO DE EVENTOS REALIZADOS</v>
      </c>
      <c r="AQ494" s="970" t="str">
        <f>'BASE METAS)'!AP493</f>
        <v xml:space="preserve">   NÚMERO DE EVENTOS PROGRAMADOS</v>
      </c>
      <c r="AR494" s="970">
        <f>'BASE METAS)'!AQ493</f>
        <v>100</v>
      </c>
      <c r="AS494" s="970" t="str">
        <f>'BASE METAS)'!AR493</f>
        <v>EVENTO</v>
      </c>
      <c r="AT494" s="1018" t="str">
        <f>'BASE METAS)'!AS493</f>
        <v>EFICACIA</v>
      </c>
      <c r="AU494" s="1483">
        <f>'BASE METAS)'!BO493</f>
        <v>0</v>
      </c>
      <c r="AV494" s="1">
        <f>'BASE METAS)'!BQ493</f>
        <v>1</v>
      </c>
      <c r="AW494" s="1352">
        <f>'BASE METAS)'!BR493</f>
        <v>0</v>
      </c>
      <c r="AX494" s="1352">
        <f>'BASE METAS)'!BS493</f>
        <v>1</v>
      </c>
      <c r="AY494" s="1352">
        <f>'BASE METAS)'!BT493</f>
        <v>1</v>
      </c>
      <c r="AZ494" s="1352">
        <f>'BASE METAS)'!BU493</f>
        <v>0</v>
      </c>
      <c r="BA494" s="1135">
        <f>'BASE METAS)'!BV493</f>
        <v>1</v>
      </c>
      <c r="BB494" s="1135">
        <f>'BASE METAS)'!BW493</f>
        <v>1</v>
      </c>
      <c r="BC494" s="1135">
        <f>'BASE METAS)'!BX493</f>
        <v>0</v>
      </c>
      <c r="BD494" s="1135">
        <f>'BASE METAS)'!BY493</f>
        <v>1</v>
      </c>
      <c r="BE494" s="1135">
        <f>'BASE METAS)'!CG493</f>
        <v>0</v>
      </c>
      <c r="BF494" s="1352">
        <f>'BASE METAS)'!CJ493</f>
        <v>0</v>
      </c>
      <c r="BG494" s="1352">
        <f>'BASE METAS)'!CK493</f>
        <v>0</v>
      </c>
      <c r="BH494" s="1352">
        <f>'BASE METAS)'!CL493</f>
        <v>0</v>
      </c>
      <c r="BI494" s="1">
        <f>'BASE METAS)'!CM493</f>
        <v>0</v>
      </c>
      <c r="BJ494" s="1">
        <f>'BASE METAS)'!CN493</f>
        <v>0</v>
      </c>
      <c r="BK494" s="1">
        <f>'BASE METAS)'!CO493</f>
        <v>0</v>
      </c>
      <c r="BL494" s="1">
        <f>'BASE METAS)'!CP493</f>
        <v>0</v>
      </c>
      <c r="BM494" s="1">
        <f>'BASE METAS)'!CQ493</f>
        <v>0</v>
      </c>
      <c r="BN494" s="1">
        <f>'BASE METAS)'!CR493</f>
        <v>0</v>
      </c>
      <c r="BO494" s="1">
        <f>'BASE METAS)'!CS493</f>
        <v>0</v>
      </c>
      <c r="BP494" s="1">
        <f>'BASE METAS)'!CT493</f>
        <v>0</v>
      </c>
      <c r="BQ494" s="1">
        <f>'BASE METAS)'!CU493</f>
        <v>0</v>
      </c>
      <c r="BR494" s="1">
        <f>'BASE METAS)'!CV493</f>
        <v>0</v>
      </c>
      <c r="BS494" s="1">
        <f>'BASE METAS)'!CW493</f>
        <v>0</v>
      </c>
      <c r="BT494" s="1">
        <f>'BASE METAS)'!CX493</f>
        <v>0</v>
      </c>
      <c r="BU494" s="1">
        <f>'BASE METAS)'!FA493</f>
        <v>1</v>
      </c>
      <c r="BV494" s="1">
        <f>'BASE METAS)'!FB493</f>
        <v>0</v>
      </c>
      <c r="BW494" s="1">
        <f>'BASE METAS)'!FC493</f>
        <v>0</v>
      </c>
      <c r="BX494" s="1">
        <f>'BASE METAS)'!FD493</f>
        <v>0</v>
      </c>
      <c r="BY494" s="1">
        <f>'BASE METAS)'!FE493</f>
        <v>0</v>
      </c>
      <c r="BZ494" s="1">
        <f>'BASE METAS)'!FF493</f>
        <v>0</v>
      </c>
      <c r="CA494" s="1">
        <f>'BASE METAS)'!FG493</f>
        <v>0</v>
      </c>
      <c r="CB494" s="1">
        <f>'BASE METAS)'!FH493</f>
        <v>1</v>
      </c>
      <c r="CC494" s="1">
        <f>'BASE METAS)'!FI493</f>
        <v>0</v>
      </c>
      <c r="CD494" s="1">
        <f>'BASE METAS)'!FJ493</f>
        <v>1</v>
      </c>
      <c r="CE494" s="1">
        <f>'BASE METAS)'!FK493</f>
        <v>0</v>
      </c>
      <c r="CF494" s="1">
        <f>'BASE METAS)'!FL493</f>
        <v>1</v>
      </c>
      <c r="CG494" s="1">
        <f>'BASE METAS)'!FM493</f>
        <v>1</v>
      </c>
    </row>
    <row r="495" spans="1:85" ht="38.25" customHeight="1" x14ac:dyDescent="0.2">
      <c r="A495" s="1">
        <f>'BASE METAS)'!A494</f>
        <v>0</v>
      </c>
      <c r="B495" s="7156"/>
      <c r="C495" s="5686"/>
      <c r="D495" s="5686"/>
      <c r="E495" s="7103"/>
      <c r="F495" s="7167"/>
      <c r="G495" s="7167"/>
      <c r="H495" s="5708"/>
      <c r="I495" s="5708"/>
      <c r="J495" s="5708"/>
      <c r="K495" s="5708"/>
      <c r="L495" s="5708"/>
      <c r="M495" s="5708"/>
      <c r="N495" s="5699"/>
      <c r="O495" s="5708"/>
      <c r="P495" s="7108"/>
      <c r="Q495" s="5699"/>
      <c r="R495" s="5708"/>
      <c r="S495" s="5699"/>
      <c r="T495" s="5708"/>
      <c r="U495" s="7731"/>
      <c r="V495" s="5699"/>
      <c r="W495" s="5696"/>
      <c r="X495" s="7103"/>
      <c r="Y495" s="706">
        <f>'BASE METAS)'!Y494</f>
        <v>8</v>
      </c>
      <c r="Z495" s="708" t="str">
        <f>'BASE METAS)'!Z494</f>
        <v>PARTICIPACIÓN EN LA FERIA DEL LIBRO DEL GOBIERNO DEL ESTADO DE MÉXICO</v>
      </c>
      <c r="AA495" s="227" t="str">
        <f>'BASE METAS)'!AA494</f>
        <v>EVENTO</v>
      </c>
      <c r="AB495" s="420">
        <f>'BASE METAS)'!AB494</f>
        <v>1</v>
      </c>
      <c r="AC495" s="703">
        <f>'BASE METAS)'!AC494</f>
        <v>0</v>
      </c>
      <c r="AD495" s="656">
        <f>'BASE METAS)'!AD494</f>
        <v>0</v>
      </c>
      <c r="AE495" s="703">
        <f>'BASE METAS)'!AE494</f>
        <v>1</v>
      </c>
      <c r="AF495" s="656">
        <f>'BASE METAS)'!AF494</f>
        <v>1</v>
      </c>
      <c r="AG495" s="703">
        <f>'BASE METAS)'!AG494</f>
        <v>0</v>
      </c>
      <c r="AH495" s="656">
        <f>'BASE METAS)'!AH494</f>
        <v>0</v>
      </c>
      <c r="AI495" s="703">
        <f>'BASE METAS)'!AI494</f>
        <v>0</v>
      </c>
      <c r="AJ495" s="656">
        <f>'BASE METAS)'!AJ494</f>
        <v>0</v>
      </c>
      <c r="AK495" s="946">
        <f>'BASE METAS)'!AK494</f>
        <v>1</v>
      </c>
      <c r="AL495" s="990">
        <f>'BASE METAS)'!AL494</f>
        <v>8</v>
      </c>
      <c r="AM495" s="959" t="str">
        <f>'BASE METAS)'!AM494</f>
        <v xml:space="preserve">FERIA DEL LIBRO DEL GOBIERNO DEL ESTADO DE MÉXICO                                                                                       </v>
      </c>
      <c r="AN495" s="959" t="str">
        <f>'BASE METAS)'!AN494</f>
        <v xml:space="preserve">MIDE EL NÚMERO DE EVENTOS REALIZADOS </v>
      </c>
      <c r="AO495" s="970" t="str">
        <f>'BASE METAS)'!AU494</f>
        <v>DESEMPEÑO</v>
      </c>
      <c r="AP495" s="970" t="str">
        <f>'BASE METAS)'!AO494</f>
        <v>NÚMERO DE EVENTOS REALIZADOS</v>
      </c>
      <c r="AQ495" s="970" t="str">
        <f>'BASE METAS)'!AP494</f>
        <v xml:space="preserve">   NÚMERO DE EVENTOS PROGRAMADOS</v>
      </c>
      <c r="AR495" s="970">
        <f>'BASE METAS)'!AQ494</f>
        <v>100</v>
      </c>
      <c r="AS495" s="970" t="str">
        <f>'BASE METAS)'!AR494</f>
        <v>EVENTO</v>
      </c>
      <c r="AT495" s="1018" t="str">
        <f>'BASE METAS)'!AS494</f>
        <v>EFICACIA</v>
      </c>
      <c r="AU495" s="1483">
        <f>'BASE METAS)'!BO494</f>
        <v>0</v>
      </c>
      <c r="AV495" s="1">
        <f>'BASE METAS)'!BQ494</f>
        <v>1</v>
      </c>
      <c r="AW495" s="996">
        <f>'BASE METAS)'!BR494</f>
        <v>0</v>
      </c>
      <c r="AX495" s="942">
        <f>'BASE METAS)'!BS494</f>
        <v>1</v>
      </c>
      <c r="AY495" s="942">
        <f>'BASE METAS)'!BT494</f>
        <v>1</v>
      </c>
      <c r="AZ495" s="1352">
        <f>'BASE METAS)'!BU494</f>
        <v>0</v>
      </c>
      <c r="BA495" s="941">
        <f>'BASE METAS)'!BV494</f>
        <v>1</v>
      </c>
      <c r="BB495" s="941">
        <f>'BASE METAS)'!BW494</f>
        <v>1</v>
      </c>
      <c r="BC495" s="941">
        <f>'BASE METAS)'!BX494</f>
        <v>0</v>
      </c>
      <c r="BD495" s="941">
        <f>'BASE METAS)'!BY494</f>
        <v>1</v>
      </c>
      <c r="BE495" s="941">
        <f>'BASE METAS)'!CG494</f>
        <v>0</v>
      </c>
      <c r="BF495" s="987">
        <f>'BASE METAS)'!CJ494</f>
        <v>0</v>
      </c>
      <c r="BG495" s="987">
        <f>'BASE METAS)'!CK494</f>
        <v>0</v>
      </c>
      <c r="BH495" s="1352">
        <f>'BASE METAS)'!CL494</f>
        <v>0</v>
      </c>
      <c r="BI495" s="1">
        <f>'BASE METAS)'!CM494</f>
        <v>0</v>
      </c>
      <c r="BJ495" s="1">
        <f>'BASE METAS)'!CN494</f>
        <v>0</v>
      </c>
      <c r="BK495" s="1">
        <f>'BASE METAS)'!CO494</f>
        <v>0</v>
      </c>
      <c r="BL495" s="1">
        <f>'BASE METAS)'!CP494</f>
        <v>0</v>
      </c>
      <c r="BM495" s="1">
        <f>'BASE METAS)'!CQ494</f>
        <v>0</v>
      </c>
      <c r="BN495" s="1">
        <f>'BASE METAS)'!CR494</f>
        <v>0</v>
      </c>
      <c r="BO495" s="1">
        <f>'BASE METAS)'!CS494</f>
        <v>0</v>
      </c>
      <c r="BP495" s="1">
        <f>'BASE METAS)'!CT494</f>
        <v>0</v>
      </c>
      <c r="BQ495" s="1">
        <f>'BASE METAS)'!CU494</f>
        <v>0</v>
      </c>
      <c r="BR495" s="1">
        <f>'BASE METAS)'!CV494</f>
        <v>0</v>
      </c>
      <c r="BS495" s="1">
        <f>'BASE METAS)'!CW494</f>
        <v>0</v>
      </c>
      <c r="BT495" s="1">
        <f>'BASE METAS)'!CX494</f>
        <v>0</v>
      </c>
      <c r="BU495" s="1">
        <f>'BASE METAS)'!FA494</f>
        <v>1</v>
      </c>
      <c r="BV495" s="1">
        <f>'BASE METAS)'!FB494</f>
        <v>0</v>
      </c>
      <c r="BW495" s="1">
        <f>'BASE METAS)'!FC494</f>
        <v>1</v>
      </c>
      <c r="BX495" s="1">
        <f>'BASE METAS)'!FD494</f>
        <v>1</v>
      </c>
      <c r="BY495" s="1">
        <f>'BASE METAS)'!FE494</f>
        <v>0</v>
      </c>
      <c r="BZ495" s="1">
        <f>'BASE METAS)'!FF494</f>
        <v>0</v>
      </c>
      <c r="CA495" s="1">
        <f>'BASE METAS)'!FG494</f>
        <v>1</v>
      </c>
      <c r="CB495" s="1">
        <f>'BASE METAS)'!FH494</f>
        <v>0</v>
      </c>
      <c r="CC495" s="1">
        <f>'BASE METAS)'!FI494</f>
        <v>1</v>
      </c>
      <c r="CD495" s="1">
        <f>'BASE METAS)'!FJ494</f>
        <v>1</v>
      </c>
      <c r="CE495" s="1">
        <f>'BASE METAS)'!FK494</f>
        <v>0</v>
      </c>
      <c r="CF495" s="1">
        <f>'BASE METAS)'!FL494</f>
        <v>0</v>
      </c>
      <c r="CG495" s="1">
        <f>'BASE METAS)'!FM494</f>
        <v>0</v>
      </c>
    </row>
    <row r="496" spans="1:85" ht="102" x14ac:dyDescent="0.2">
      <c r="A496" s="1">
        <f>'BASE METAS)'!A495</f>
        <v>77</v>
      </c>
      <c r="B496" s="7156"/>
      <c r="C496" s="5684">
        <f>'BASE METAS)'!C495</f>
        <v>1704</v>
      </c>
      <c r="D496" s="5684">
        <f>'BASE METAS)'!D495</f>
        <v>5</v>
      </c>
      <c r="E496" s="7102" t="str">
        <f>'BASE METAS)'!E495</f>
        <v>DIFUSIÓN DE LA CULTURA</v>
      </c>
      <c r="F496" s="7165" t="str">
        <f>'BASE METAS)'!F495</f>
        <v>O00</v>
      </c>
      <c r="G496" s="7165" t="str">
        <f>'BASE METAS)'!G495</f>
        <v>150</v>
      </c>
      <c r="H496" s="5706" t="str">
        <f>'BASE METAS)'!H495</f>
        <v>08</v>
      </c>
      <c r="I496" s="5706" t="str">
        <f>'BASE METAS)'!I495</f>
        <v>02</v>
      </c>
      <c r="J496" s="5706" t="str">
        <f>'BASE METAS)'!J495</f>
        <v>02</v>
      </c>
      <c r="K496" s="5706" t="str">
        <f>'BASE METAS)'!K495</f>
        <v>01</v>
      </c>
      <c r="L496" s="5706" t="str">
        <f>'BASE METAS)'!L495</f>
        <v>02</v>
      </c>
      <c r="M496" s="5706" t="str">
        <f>'BASE METAS)'!M495</f>
        <v>101</v>
      </c>
      <c r="N496" s="5697" t="str">
        <f>'BASE METAS)'!N495</f>
        <v>Educación Cultura y Bienestar Social</v>
      </c>
      <c r="O496" s="5706" t="str">
        <f>'BASE METAS)'!O495</f>
        <v>Cultura</v>
      </c>
      <c r="P496" s="7106" t="str">
        <f>'BASE METAS)'!P495</f>
        <v>Educación, cultura y deporte</v>
      </c>
      <c r="Q496" s="5697" t="str">
        <f>'BASE METAS)'!Q495</f>
        <v>Desarrollo cultural</v>
      </c>
      <c r="R496" s="5706" t="str">
        <f>'BASE METAS)'!R495</f>
        <v>Cultura y arte</v>
      </c>
      <c r="S496" s="5697" t="str">
        <f>'BASE METAS)'!S495</f>
        <v>Fomento y difusión de la cultura</v>
      </c>
      <c r="T496" s="5706" t="str">
        <f>'BASE METAS)'!T495</f>
        <v>Difusión de la cultura</v>
      </c>
      <c r="U496" s="7729" t="str">
        <f>'BASE METAS)'!U495</f>
        <v>PROPORCIONAR  EVENTOS CULTURALES, ARTÍSTICOS Y RECREATIVOS A TRAVÉS DE LAS DIFERENTES ACCIONES DEL INSTITUTO MUNICIPAL DE LA CULTURA, PROMOVIENDO Y DIFUNDIENDO LA IGUALDAD, LA CREACIÓN DE PÚBLICO, EL ACCESO A LOS SERVICIOS CULTURALES, ASÍ COMO TAMBIÉN COADYUVAR AL FORTALECIMIENTO DE LA INTEGRACIÓN SOCIAL Y EL ESTÍMULO DE LAS DIVERSAS EXPRESIONES CULTURALES.</v>
      </c>
      <c r="V496" s="5697" t="str">
        <f>'BASE METAS)'!V495</f>
        <v>Tlalnepantla 
Solidario</v>
      </c>
      <c r="W496" s="5694">
        <f>'BASE METAS)'!W495</f>
        <v>23504261.489999998</v>
      </c>
      <c r="X496" s="7102" t="str">
        <f>'BASE METAS)'!X495</f>
        <v>DEPARTAMENTO DE PROMOCIÓN Y EVENTOS CULTURALES</v>
      </c>
      <c r="Y496" s="705">
        <f>'BASE METAS)'!Y495</f>
        <v>1</v>
      </c>
      <c r="Z496" s="710" t="str">
        <f>'BASE METAS)'!Z495</f>
        <v xml:space="preserve">REALIZAR EL PROGRAMA DE DOMINGOS FAMILIARES </v>
      </c>
      <c r="AA496" s="723" t="str">
        <f>'BASE METAS)'!AA495</f>
        <v xml:space="preserve">EVENTO </v>
      </c>
      <c r="AB496" s="727">
        <f>'BASE METAS)'!AB495</f>
        <v>46</v>
      </c>
      <c r="AC496" s="730">
        <f>'BASE METAS)'!AC495</f>
        <v>9</v>
      </c>
      <c r="AD496" s="155">
        <f>'BASE METAS)'!AD495</f>
        <v>0.19565217391304349</v>
      </c>
      <c r="AE496" s="730">
        <f>'BASE METAS)'!AE495</f>
        <v>13</v>
      </c>
      <c r="AF496" s="155">
        <f>'BASE METAS)'!AF495</f>
        <v>0.28260869565217389</v>
      </c>
      <c r="AG496" s="730">
        <f>'BASE METAS)'!AG495</f>
        <v>13</v>
      </c>
      <c r="AH496" s="155">
        <f>'BASE METAS)'!AH495</f>
        <v>0.28260869565217389</v>
      </c>
      <c r="AI496" s="730">
        <f>'BASE METAS)'!AI495</f>
        <v>11</v>
      </c>
      <c r="AJ496" s="156">
        <f>'BASE METAS)'!AJ495</f>
        <v>0.2391304347826087</v>
      </c>
      <c r="AK496" s="946">
        <f>'BASE METAS)'!AK495</f>
        <v>1</v>
      </c>
      <c r="AL496" s="1129">
        <f>'BASE METAS)'!AL495</f>
        <v>1</v>
      </c>
      <c r="AM496" s="1134" t="str">
        <f>'BASE METAS)'!AM495</f>
        <v xml:space="preserve">DOMINGOS FAMILIARES                                                                                                              </v>
      </c>
      <c r="AN496" s="1130" t="str">
        <f>'BASE METAS)'!AN495</f>
        <v xml:space="preserve"> MIDE EL NÚMERO DE DOMINGOS FAMILIARES </v>
      </c>
      <c r="AO496" s="970" t="str">
        <f>'BASE METAS)'!AU495</f>
        <v>DESEMPEÑO</v>
      </c>
      <c r="AP496" s="1126" t="str">
        <f>'BASE METAS)'!AO495</f>
        <v>NÚMERO DE EVENTOS REALIZADOS</v>
      </c>
      <c r="AQ496" s="1131" t="str">
        <f>'BASE METAS)'!AP495</f>
        <v xml:space="preserve">NÚMERO DE EVENTOS PROGRAMADOS                                                       </v>
      </c>
      <c r="AR496" s="970">
        <f>'BASE METAS)'!AQ495</f>
        <v>100</v>
      </c>
      <c r="AS496" s="1126" t="str">
        <f>'BASE METAS)'!AR495</f>
        <v xml:space="preserve">EVENTO </v>
      </c>
      <c r="AT496" s="1184" t="str">
        <f>'BASE METAS)'!AS495</f>
        <v>EFICACIA</v>
      </c>
      <c r="AU496" s="1483">
        <f>'BASE METAS)'!BO495</f>
        <v>0</v>
      </c>
      <c r="AV496" s="1352">
        <f>'BASE METAS)'!BQ495</f>
        <v>46</v>
      </c>
      <c r="AW496" s="1352">
        <f>'BASE METAS)'!BR495</f>
        <v>0</v>
      </c>
      <c r="AX496" s="1352">
        <f>'BASE METAS)'!BS495</f>
        <v>13</v>
      </c>
      <c r="AY496" s="1352">
        <f>'BASE METAS)'!BT495</f>
        <v>13</v>
      </c>
      <c r="AZ496" s="1352">
        <f>'BASE METAS)'!BU495</f>
        <v>0</v>
      </c>
      <c r="BA496" s="1135">
        <f>'BASE METAS)'!BV495</f>
        <v>1</v>
      </c>
      <c r="BB496" s="1135">
        <f>'BASE METAS)'!BW495</f>
        <v>22</v>
      </c>
      <c r="BC496" s="1135">
        <f>'BASE METAS)'!BX495</f>
        <v>24</v>
      </c>
      <c r="BD496" s="1135">
        <f>'BASE METAS)'!BY495</f>
        <v>0.47826086956521741</v>
      </c>
      <c r="BE496" s="1135">
        <f>'BASE METAS)'!CG495</f>
        <v>9</v>
      </c>
      <c r="BF496" s="1352">
        <f>'BASE METAS)'!CJ495</f>
        <v>0</v>
      </c>
      <c r="BG496" s="1352">
        <f>'BASE METAS)'!CK495</f>
        <v>0</v>
      </c>
      <c r="BH496" s="1352">
        <f>'BASE METAS)'!CL495</f>
        <v>0</v>
      </c>
      <c r="BI496" s="1">
        <f>'BASE METAS)'!CM495</f>
        <v>3</v>
      </c>
      <c r="BJ496" s="1">
        <f>'BASE METAS)'!CN495</f>
        <v>3</v>
      </c>
      <c r="BK496" s="1">
        <f>'BASE METAS)'!CO495</f>
        <v>3</v>
      </c>
      <c r="BL496" s="1">
        <f>'BASE METAS)'!CP495</f>
        <v>0</v>
      </c>
      <c r="BM496" s="1">
        <f>'BASE METAS)'!CQ495</f>
        <v>0</v>
      </c>
      <c r="BN496" s="1">
        <f>'BASE METAS)'!CR495</f>
        <v>0</v>
      </c>
      <c r="BO496" s="1">
        <f>'BASE METAS)'!CS495</f>
        <v>0</v>
      </c>
      <c r="BP496" s="1">
        <f>'BASE METAS)'!CT495</f>
        <v>0</v>
      </c>
      <c r="BQ496" s="1">
        <f>'BASE METAS)'!CU495</f>
        <v>0</v>
      </c>
      <c r="BR496" s="1">
        <f>'BASE METAS)'!CV495</f>
        <v>0</v>
      </c>
      <c r="BS496" s="1">
        <f>'BASE METAS)'!CW495</f>
        <v>0</v>
      </c>
      <c r="BT496" s="1">
        <f>'BASE METAS)'!CX495</f>
        <v>0</v>
      </c>
      <c r="BU496" s="1">
        <f>'BASE METAS)'!FA495</f>
        <v>46</v>
      </c>
      <c r="BV496" s="1">
        <f>'BASE METAS)'!FB495</f>
        <v>0</v>
      </c>
      <c r="BW496" s="1">
        <f>'BASE METAS)'!FC495</f>
        <v>4</v>
      </c>
      <c r="BX496" s="1">
        <f>'BASE METAS)'!FD495</f>
        <v>4</v>
      </c>
      <c r="BY496" s="1">
        <f>'BASE METAS)'!FE495</f>
        <v>0</v>
      </c>
      <c r="BZ496" s="1">
        <f>'BASE METAS)'!FF495</f>
        <v>1</v>
      </c>
      <c r="CA496" s="1">
        <f>'BASE METAS)'!FG495</f>
        <v>13</v>
      </c>
      <c r="CB496" s="1">
        <f>'BASE METAS)'!FH495</f>
        <v>33</v>
      </c>
      <c r="CC496" s="1">
        <f>'BASE METAS)'!FI495</f>
        <v>0.28260869565217389</v>
      </c>
      <c r="CD496" s="1">
        <f>'BASE METAS)'!FJ495</f>
        <v>46</v>
      </c>
      <c r="CE496" s="1">
        <f>'BASE METAS)'!FK495</f>
        <v>0</v>
      </c>
      <c r="CF496" s="1">
        <f>'BASE METAS)'!FL495</f>
        <v>4</v>
      </c>
      <c r="CG496" s="1">
        <f>'BASE METAS)'!FM495</f>
        <v>4</v>
      </c>
    </row>
    <row r="497" spans="1:85" ht="89.25" x14ac:dyDescent="0.25">
      <c r="A497" s="1">
        <f>'BASE METAS)'!A496</f>
        <v>0</v>
      </c>
      <c r="B497" s="7156"/>
      <c r="C497" s="5685"/>
      <c r="D497" s="5685"/>
      <c r="E497" s="7145"/>
      <c r="F497" s="7166"/>
      <c r="G497" s="7166"/>
      <c r="H497" s="5707"/>
      <c r="I497" s="5707"/>
      <c r="J497" s="5707"/>
      <c r="K497" s="5707"/>
      <c r="L497" s="5707"/>
      <c r="M497" s="5707"/>
      <c r="N497" s="5698"/>
      <c r="O497" s="5707"/>
      <c r="P497" s="7107"/>
      <c r="Q497" s="5698"/>
      <c r="R497" s="5707"/>
      <c r="S497" s="5698"/>
      <c r="T497" s="5707"/>
      <c r="U497" s="7730"/>
      <c r="V497" s="5698"/>
      <c r="W497" s="5695"/>
      <c r="X497" s="7145"/>
      <c r="Y497" s="777">
        <f>'BASE METAS)'!Y496</f>
        <v>2</v>
      </c>
      <c r="Z497" s="778" t="str">
        <f>'BASE METAS)'!Z496</f>
        <v>REALIZAR EL PROGRAMA DE SÁBADOS DE CINE</v>
      </c>
      <c r="AA497" s="484" t="str">
        <f>'BASE METAS)'!AA496</f>
        <v xml:space="preserve">EVENTO </v>
      </c>
      <c r="AB497" s="511">
        <f>'BASE METAS)'!AB496</f>
        <v>44</v>
      </c>
      <c r="AC497" s="697">
        <f>'BASE METAS)'!AC496</f>
        <v>9</v>
      </c>
      <c r="AD497" s="415">
        <f>'BASE METAS)'!AD496</f>
        <v>0.20454545454545456</v>
      </c>
      <c r="AE497" s="697">
        <f>'BASE METAS)'!AE496</f>
        <v>13</v>
      </c>
      <c r="AF497" s="415">
        <f>'BASE METAS)'!AF496</f>
        <v>0.29545454545454547</v>
      </c>
      <c r="AG497" s="697">
        <f>'BASE METAS)'!AG496</f>
        <v>11</v>
      </c>
      <c r="AH497" s="415">
        <f>'BASE METAS)'!AH496</f>
        <v>0.25</v>
      </c>
      <c r="AI497" s="697">
        <f>'BASE METAS)'!AI496</f>
        <v>10</v>
      </c>
      <c r="AJ497" s="416">
        <f>'BASE METAS)'!AJ496</f>
        <v>0.22727272727272727</v>
      </c>
      <c r="AK497" s="1116">
        <f>'BASE METAS)'!AK496</f>
        <v>0.97727272727272729</v>
      </c>
      <c r="AL497" s="1129">
        <f>'BASE METAS)'!AL496</f>
        <v>2</v>
      </c>
      <c r="AM497" s="1125" t="str">
        <f>'BASE METAS)'!AM496</f>
        <v xml:space="preserve">SÁBADOS DE CINE                                                                                                                                           </v>
      </c>
      <c r="AN497" s="1127" t="str">
        <f>'BASE METAS)'!AN496</f>
        <v xml:space="preserve">MIDE EL NÚMERO DE SÁBADOS DE CINE </v>
      </c>
      <c r="AO497" s="970" t="str">
        <f>'BASE METAS)'!AU496</f>
        <v>DESEMPEÑO</v>
      </c>
      <c r="AP497" s="1126" t="str">
        <f>'BASE METAS)'!AO496</f>
        <v>NÚMERO DE EVENTOS REALIZADOS</v>
      </c>
      <c r="AQ497" s="1131" t="str">
        <f>'BASE METAS)'!AP496</f>
        <v xml:space="preserve">NÚMERO DE EVENTOS PROGRAMADOS                                                       </v>
      </c>
      <c r="AR497" s="970">
        <f>'BASE METAS)'!AQ496</f>
        <v>100</v>
      </c>
      <c r="AS497" s="1126" t="str">
        <f>'BASE METAS)'!AR496</f>
        <v xml:space="preserve">EVENTO </v>
      </c>
      <c r="AT497" s="1184" t="str">
        <f>'BASE METAS)'!AS496</f>
        <v>EFICACIA</v>
      </c>
      <c r="AU497" s="1483">
        <f>'BASE METAS)'!BO496</f>
        <v>0</v>
      </c>
      <c r="AV497" s="1352">
        <f>'BASE METAS)'!BQ496</f>
        <v>44</v>
      </c>
      <c r="AW497" s="996">
        <f>'BASE METAS)'!BR496</f>
        <v>0</v>
      </c>
      <c r="AX497" s="942">
        <f>'BASE METAS)'!BS496</f>
        <v>13</v>
      </c>
      <c r="AY497" s="942">
        <f>'BASE METAS)'!BT496</f>
        <v>3</v>
      </c>
      <c r="AZ497" s="1352">
        <f>'BASE METAS)'!BU496</f>
        <v>10</v>
      </c>
      <c r="BA497" s="941">
        <f>'BASE METAS)'!BV496</f>
        <v>0.23076923076923078</v>
      </c>
      <c r="BB497" s="941">
        <f>'BASE METAS)'!BW496</f>
        <v>8</v>
      </c>
      <c r="BC497" s="941">
        <f>'BASE METAS)'!BX496</f>
        <v>36</v>
      </c>
      <c r="BD497" s="941">
        <f>'BASE METAS)'!BY496</f>
        <v>0.18181818181818182</v>
      </c>
      <c r="BE497" s="941">
        <f>'BASE METAS)'!CG496</f>
        <v>5</v>
      </c>
      <c r="BF497" s="1352">
        <f>'BASE METAS)'!CJ496</f>
        <v>0</v>
      </c>
      <c r="BG497" s="1352">
        <f>'BASE METAS)'!CK496</f>
        <v>0</v>
      </c>
      <c r="BH497" s="1352">
        <f>'BASE METAS)'!CL496</f>
        <v>0</v>
      </c>
      <c r="BI497" s="1">
        <f>'BASE METAS)'!CM496</f>
        <v>3</v>
      </c>
      <c r="BJ497" s="1">
        <f>'BASE METAS)'!CN496</f>
        <v>3</v>
      </c>
      <c r="BK497" s="1">
        <f>'BASE METAS)'!CO496</f>
        <v>3</v>
      </c>
      <c r="BL497" s="1">
        <f>'BASE METAS)'!CP496</f>
        <v>0</v>
      </c>
      <c r="BM497" s="1">
        <f>'BASE METAS)'!CQ496</f>
        <v>0</v>
      </c>
      <c r="BN497" s="1">
        <f>'BASE METAS)'!CR496</f>
        <v>0</v>
      </c>
      <c r="BO497" s="1">
        <f>'BASE METAS)'!CS496</f>
        <v>0</v>
      </c>
      <c r="BP497" s="1">
        <f>'BASE METAS)'!CT496</f>
        <v>0</v>
      </c>
      <c r="BQ497" s="1">
        <f>'BASE METAS)'!CU496</f>
        <v>0</v>
      </c>
      <c r="BR497" s="1">
        <f>'BASE METAS)'!CV496</f>
        <v>0</v>
      </c>
      <c r="BS497" s="1">
        <f>'BASE METAS)'!CW496</f>
        <v>0</v>
      </c>
      <c r="BT497" s="1">
        <f>'BASE METAS)'!CX496</f>
        <v>0</v>
      </c>
      <c r="BU497" s="1">
        <f>'BASE METAS)'!FA496</f>
        <v>44</v>
      </c>
      <c r="BV497" s="1">
        <f>'BASE METAS)'!FB496</f>
        <v>0</v>
      </c>
      <c r="BW497" s="1">
        <f>'BASE METAS)'!FC496</f>
        <v>4</v>
      </c>
      <c r="BX497" s="1">
        <f>'BASE METAS)'!FD496</f>
        <v>0</v>
      </c>
      <c r="BY497" s="1">
        <f>'BASE METAS)'!FE496</f>
        <v>-4</v>
      </c>
      <c r="BZ497" s="1">
        <f>'BASE METAS)'!FF496</f>
        <v>0</v>
      </c>
      <c r="CA497" s="1">
        <f>'BASE METAS)'!FG496</f>
        <v>5</v>
      </c>
      <c r="CB497" s="1">
        <f>'BASE METAS)'!FH496</f>
        <v>39</v>
      </c>
      <c r="CC497" s="1">
        <f>'BASE METAS)'!FI496</f>
        <v>0.11363636363636363</v>
      </c>
      <c r="CD497" s="1">
        <f>'BASE METAS)'!FJ496</f>
        <v>44</v>
      </c>
      <c r="CE497" s="1">
        <f>'BASE METAS)'!FK496</f>
        <v>0</v>
      </c>
      <c r="CF497" s="1">
        <f>'BASE METAS)'!FL496</f>
        <v>4</v>
      </c>
      <c r="CG497" s="1">
        <f>'BASE METAS)'!FM496</f>
        <v>0</v>
      </c>
    </row>
    <row r="498" spans="1:85" ht="89.25" x14ac:dyDescent="0.25">
      <c r="A498" s="1">
        <f>'BASE METAS)'!A497</f>
        <v>0</v>
      </c>
      <c r="B498" s="7156"/>
      <c r="C498" s="5685"/>
      <c r="D498" s="5685"/>
      <c r="E498" s="7145"/>
      <c r="F498" s="7166"/>
      <c r="G498" s="7166"/>
      <c r="H498" s="5707"/>
      <c r="I498" s="5707"/>
      <c r="J498" s="5707"/>
      <c r="K498" s="5707"/>
      <c r="L498" s="5707"/>
      <c r="M498" s="5707"/>
      <c r="N498" s="5698"/>
      <c r="O498" s="5707"/>
      <c r="P498" s="7107"/>
      <c r="Q498" s="5698"/>
      <c r="R498" s="5707"/>
      <c r="S498" s="5698"/>
      <c r="T498" s="5707"/>
      <c r="U498" s="7730"/>
      <c r="V498" s="5698"/>
      <c r="W498" s="5695"/>
      <c r="X498" s="7145"/>
      <c r="Y498" s="777">
        <f>'BASE METAS)'!Y497</f>
        <v>3</v>
      </c>
      <c r="Z498" s="778" t="str">
        <f>'BASE METAS)'!Z497</f>
        <v xml:space="preserve">REALIZAR EL PROGRAMA DE VIERNES TROPICAL </v>
      </c>
      <c r="AA498" s="484" t="str">
        <f>'BASE METAS)'!AA497</f>
        <v xml:space="preserve">EVENTO </v>
      </c>
      <c r="AB498" s="511">
        <f>'BASE METAS)'!AB497</f>
        <v>45</v>
      </c>
      <c r="AC498" s="697">
        <f>'BASE METAS)'!AC497</f>
        <v>9</v>
      </c>
      <c r="AD498" s="415">
        <f>'BASE METAS)'!AD497</f>
        <v>0.2</v>
      </c>
      <c r="AE498" s="697">
        <f>'BASE METAS)'!AE497</f>
        <v>13</v>
      </c>
      <c r="AF498" s="415">
        <f>'BASE METAS)'!AF497</f>
        <v>0.28888888888888886</v>
      </c>
      <c r="AG498" s="697">
        <f>'BASE METAS)'!AG497</f>
        <v>12</v>
      </c>
      <c r="AH498" s="415">
        <f>'BASE METAS)'!AH497</f>
        <v>0.26666666666666666</v>
      </c>
      <c r="AI498" s="697">
        <f>'BASE METAS)'!AI497</f>
        <v>11</v>
      </c>
      <c r="AJ498" s="416">
        <f>'BASE METAS)'!AJ497</f>
        <v>0.24444444444444444</v>
      </c>
      <c r="AK498" s="1116">
        <f>'BASE METAS)'!AK497</f>
        <v>1</v>
      </c>
      <c r="AL498" s="1129">
        <f>'BASE METAS)'!AL497</f>
        <v>3</v>
      </c>
      <c r="AM498" s="1125" t="str">
        <f>'BASE METAS)'!AM497</f>
        <v xml:space="preserve">VIERNES TROPICAL                                                                                                                                          </v>
      </c>
      <c r="AN498" s="1127" t="str">
        <f>'BASE METAS)'!AN497</f>
        <v xml:space="preserve">MIDE EL NÚMERO DE VIERNES TROPICALES </v>
      </c>
      <c r="AO498" s="970" t="str">
        <f>'BASE METAS)'!AU497</f>
        <v>DESEMPEÑO</v>
      </c>
      <c r="AP498" s="1126" t="str">
        <f>'BASE METAS)'!AO497</f>
        <v>NÚMERO DE EVENTOS REALIZADOS</v>
      </c>
      <c r="AQ498" s="1131" t="str">
        <f>'BASE METAS)'!AP497</f>
        <v xml:space="preserve">NÚMERO DE EVENTOS PROGRAMADOS                                                       </v>
      </c>
      <c r="AR498" s="970">
        <f>'BASE METAS)'!AQ497</f>
        <v>100</v>
      </c>
      <c r="AS498" s="1126" t="str">
        <f>'BASE METAS)'!AR497</f>
        <v xml:space="preserve">EVENTO </v>
      </c>
      <c r="AT498" s="1184" t="str">
        <f>'BASE METAS)'!AS497</f>
        <v>EFICACIA</v>
      </c>
      <c r="AU498" s="1483">
        <f>'BASE METAS)'!BO497</f>
        <v>0</v>
      </c>
      <c r="AV498" s="1">
        <f>'BASE METAS)'!BQ497</f>
        <v>45</v>
      </c>
      <c r="AW498" s="1352">
        <f>'BASE METAS)'!BR497</f>
        <v>0</v>
      </c>
      <c r="AX498" s="1352">
        <f>'BASE METAS)'!BS497</f>
        <v>13</v>
      </c>
      <c r="AY498" s="1352">
        <f>'BASE METAS)'!BT497</f>
        <v>12</v>
      </c>
      <c r="AZ498" s="1352">
        <f>'BASE METAS)'!BU497</f>
        <v>1</v>
      </c>
      <c r="BA498" s="1135">
        <f>'BASE METAS)'!BV497</f>
        <v>0.92307692307692313</v>
      </c>
      <c r="BB498" s="1135">
        <f>'BASE METAS)'!BW497</f>
        <v>22</v>
      </c>
      <c r="BC498" s="1135">
        <f>'BASE METAS)'!BX497</f>
        <v>23</v>
      </c>
      <c r="BD498" s="1135">
        <f>'BASE METAS)'!BY497</f>
        <v>0.48888888888888887</v>
      </c>
      <c r="BE498" s="1135">
        <f>'BASE METAS)'!CG497</f>
        <v>10</v>
      </c>
      <c r="BF498" s="1352">
        <f>'BASE METAS)'!CJ497</f>
        <v>0</v>
      </c>
      <c r="BG498" s="1352">
        <f>'BASE METAS)'!CK497</f>
        <v>0</v>
      </c>
      <c r="BH498" s="1352">
        <f>'BASE METAS)'!CL497</f>
        <v>0</v>
      </c>
      <c r="BI498" s="1">
        <f>'BASE METAS)'!CM497</f>
        <v>3</v>
      </c>
      <c r="BJ498" s="1">
        <f>'BASE METAS)'!CN497</f>
        <v>3</v>
      </c>
      <c r="BK498" s="1">
        <f>'BASE METAS)'!CO497</f>
        <v>3</v>
      </c>
      <c r="BL498" s="1">
        <f>'BASE METAS)'!CP497</f>
        <v>0</v>
      </c>
      <c r="BM498" s="1">
        <f>'BASE METAS)'!CQ497</f>
        <v>0</v>
      </c>
      <c r="BN498" s="1">
        <f>'BASE METAS)'!CR497</f>
        <v>0</v>
      </c>
      <c r="BO498" s="1">
        <f>'BASE METAS)'!CS497</f>
        <v>0</v>
      </c>
      <c r="BP498" s="1">
        <f>'BASE METAS)'!CT497</f>
        <v>0</v>
      </c>
      <c r="BQ498" s="1">
        <f>'BASE METAS)'!CU497</f>
        <v>0</v>
      </c>
      <c r="BR498" s="1">
        <f>'BASE METAS)'!CV497</f>
        <v>0</v>
      </c>
      <c r="BS498" s="1">
        <f>'BASE METAS)'!CW497</f>
        <v>0</v>
      </c>
      <c r="BT498" s="1">
        <f>'BASE METAS)'!CX497</f>
        <v>0</v>
      </c>
      <c r="BU498" s="1">
        <f>'BASE METAS)'!FA497</f>
        <v>45</v>
      </c>
      <c r="BV498" s="1">
        <f>'BASE METAS)'!FB497</f>
        <v>0</v>
      </c>
      <c r="BW498" s="1">
        <f>'BASE METAS)'!FC497</f>
        <v>4</v>
      </c>
      <c r="BX498" s="1">
        <f>'BASE METAS)'!FD497</f>
        <v>4</v>
      </c>
      <c r="BY498" s="1">
        <f>'BASE METAS)'!FE497</f>
        <v>0</v>
      </c>
      <c r="BZ498" s="1">
        <f>'BASE METAS)'!FF497</f>
        <v>1</v>
      </c>
      <c r="CA498" s="1">
        <f>'BASE METAS)'!FG497</f>
        <v>14</v>
      </c>
      <c r="CB498" s="1">
        <f>'BASE METAS)'!FH497</f>
        <v>31</v>
      </c>
      <c r="CC498" s="1">
        <f>'BASE METAS)'!FI497</f>
        <v>0.31111111111111112</v>
      </c>
      <c r="CD498" s="1">
        <f>'BASE METAS)'!FJ497</f>
        <v>45</v>
      </c>
      <c r="CE498" s="1">
        <f>'BASE METAS)'!FK497</f>
        <v>0</v>
      </c>
      <c r="CF498" s="1">
        <f>'BASE METAS)'!FL497</f>
        <v>5</v>
      </c>
      <c r="CG498" s="1">
        <f>'BASE METAS)'!FM497</f>
        <v>4</v>
      </c>
    </row>
    <row r="499" spans="1:85" ht="89.25" x14ac:dyDescent="0.25">
      <c r="A499" s="1">
        <f>'BASE METAS)'!A498</f>
        <v>0</v>
      </c>
      <c r="B499" s="7156"/>
      <c r="C499" s="5685"/>
      <c r="D499" s="5685"/>
      <c r="E499" s="7145"/>
      <c r="F499" s="7166"/>
      <c r="G499" s="7166"/>
      <c r="H499" s="5707"/>
      <c r="I499" s="5707"/>
      <c r="J499" s="5707"/>
      <c r="K499" s="5707"/>
      <c r="L499" s="5707"/>
      <c r="M499" s="5707"/>
      <c r="N499" s="5698"/>
      <c r="O499" s="5707"/>
      <c r="P499" s="7107"/>
      <c r="Q499" s="5698"/>
      <c r="R499" s="5707"/>
      <c r="S499" s="5698"/>
      <c r="T499" s="5707"/>
      <c r="U499" s="7730"/>
      <c r="V499" s="5698"/>
      <c r="W499" s="5695"/>
      <c r="X499" s="7145"/>
      <c r="Y499" s="705">
        <f>'BASE METAS)'!Y498</f>
        <v>4</v>
      </c>
      <c r="Z499" s="707" t="str">
        <f>'BASE METAS)'!Z498</f>
        <v>REALIZAR EL PROGRAMA DE JUEVES DE DANZÓN</v>
      </c>
      <c r="AA499" s="724" t="str">
        <f>'BASE METAS)'!AA498</f>
        <v xml:space="preserve">EVENTO </v>
      </c>
      <c r="AB499" s="728">
        <f>'BASE METAS)'!AB498</f>
        <v>46</v>
      </c>
      <c r="AC499" s="279">
        <f>'BASE METAS)'!AC498</f>
        <v>9</v>
      </c>
      <c r="AD499" s="158">
        <f>'BASE METAS)'!AD498</f>
        <v>0.19565217391304349</v>
      </c>
      <c r="AE499" s="279">
        <f>'BASE METAS)'!AE498</f>
        <v>13</v>
      </c>
      <c r="AF499" s="158">
        <f>'BASE METAS)'!AF498</f>
        <v>0.28260869565217389</v>
      </c>
      <c r="AG499" s="279">
        <f>'BASE METAS)'!AG498</f>
        <v>13</v>
      </c>
      <c r="AH499" s="158">
        <f>'BASE METAS)'!AH498</f>
        <v>0.28260869565217389</v>
      </c>
      <c r="AI499" s="279">
        <f>'BASE METAS)'!AI498</f>
        <v>11</v>
      </c>
      <c r="AJ499" s="159">
        <f>'BASE METAS)'!AJ498</f>
        <v>0.2391304347826087</v>
      </c>
      <c r="AK499" s="946">
        <f>'BASE METAS)'!AK498</f>
        <v>1</v>
      </c>
      <c r="AL499" s="1129">
        <f>'BASE METAS)'!AL498</f>
        <v>4</v>
      </c>
      <c r="AM499" s="1125" t="str">
        <f>'BASE METAS)'!AM498</f>
        <v xml:space="preserve">JUEVES DE DANZÓN                                                                                                                                           </v>
      </c>
      <c r="AN499" s="1127" t="str">
        <f>'BASE METAS)'!AN498</f>
        <v xml:space="preserve">MIDE EL NÚMERO DE JUEVES DE DANZÓN  </v>
      </c>
      <c r="AO499" s="970" t="str">
        <f>'BASE METAS)'!AU498</f>
        <v>DESEMPEÑO</v>
      </c>
      <c r="AP499" s="1126" t="str">
        <f>'BASE METAS)'!AO498</f>
        <v>NÚMERO DE EVENTOS REALIZADOS</v>
      </c>
      <c r="AQ499" s="1131" t="str">
        <f>'BASE METAS)'!AP498</f>
        <v xml:space="preserve">NÚMERO DE EVENTOS PROGRAMADOS                                                       </v>
      </c>
      <c r="AR499" s="970">
        <f>'BASE METAS)'!AQ498</f>
        <v>100</v>
      </c>
      <c r="AS499" s="1132" t="str">
        <f>'BASE METAS)'!AR498</f>
        <v xml:space="preserve">EVENTO </v>
      </c>
      <c r="AT499" s="1184" t="str">
        <f>'BASE METAS)'!AS498</f>
        <v>EFICACIA</v>
      </c>
      <c r="AU499" s="1483">
        <f>'BASE METAS)'!BO498</f>
        <v>0</v>
      </c>
      <c r="AV499" s="1">
        <f>'BASE METAS)'!BQ498</f>
        <v>46</v>
      </c>
      <c r="AW499" s="996">
        <f>'BASE METAS)'!BR498</f>
        <v>0</v>
      </c>
      <c r="AX499" s="942">
        <f>'BASE METAS)'!BS498</f>
        <v>13</v>
      </c>
      <c r="AY499" s="942">
        <f>'BASE METAS)'!BT498</f>
        <v>12</v>
      </c>
      <c r="AZ499" s="1352">
        <f>'BASE METAS)'!BU498</f>
        <v>1</v>
      </c>
      <c r="BA499" s="941">
        <f>'BASE METAS)'!BV498</f>
        <v>0.92307692307692313</v>
      </c>
      <c r="BB499" s="941">
        <f>'BASE METAS)'!BW498</f>
        <v>21</v>
      </c>
      <c r="BC499" s="941">
        <f>'BASE METAS)'!BX498</f>
        <v>25</v>
      </c>
      <c r="BD499" s="941">
        <f>'BASE METAS)'!BY498</f>
        <v>0.45652173913043476</v>
      </c>
      <c r="BE499" s="941">
        <f>'BASE METAS)'!CG498</f>
        <v>9</v>
      </c>
      <c r="BF499" s="1352">
        <f>'BASE METAS)'!CJ498</f>
        <v>0</v>
      </c>
      <c r="BG499" s="1352">
        <f>'BASE METAS)'!CK498</f>
        <v>0</v>
      </c>
      <c r="BH499" s="1352">
        <f>'BASE METAS)'!CL498</f>
        <v>0</v>
      </c>
      <c r="BI499" s="1">
        <f>'BASE METAS)'!CM498</f>
        <v>3</v>
      </c>
      <c r="BJ499" s="1">
        <f>'BASE METAS)'!CN498</f>
        <v>3</v>
      </c>
      <c r="BK499" s="1">
        <f>'BASE METAS)'!CO498</f>
        <v>3</v>
      </c>
      <c r="BL499" s="1">
        <f>'BASE METAS)'!CP498</f>
        <v>0</v>
      </c>
      <c r="BM499" s="1">
        <f>'BASE METAS)'!CQ498</f>
        <v>0</v>
      </c>
      <c r="BN499" s="1">
        <f>'BASE METAS)'!CR498</f>
        <v>0</v>
      </c>
      <c r="BO499" s="1">
        <f>'BASE METAS)'!CS498</f>
        <v>0</v>
      </c>
      <c r="BP499" s="1">
        <f>'BASE METAS)'!CT498</f>
        <v>0</v>
      </c>
      <c r="BQ499" s="1">
        <f>'BASE METAS)'!CU498</f>
        <v>0</v>
      </c>
      <c r="BR499" s="1">
        <f>'BASE METAS)'!CV498</f>
        <v>0</v>
      </c>
      <c r="BS499" s="1">
        <f>'BASE METAS)'!CW498</f>
        <v>0</v>
      </c>
      <c r="BT499" s="1">
        <f>'BASE METAS)'!CX498</f>
        <v>0</v>
      </c>
      <c r="BU499" s="1">
        <f>'BASE METAS)'!FA498</f>
        <v>46</v>
      </c>
      <c r="BV499" s="1">
        <f>'BASE METAS)'!FB498</f>
        <v>0</v>
      </c>
      <c r="BW499" s="1">
        <f>'BASE METAS)'!FC498</f>
        <v>4</v>
      </c>
      <c r="BX499" s="1">
        <f>'BASE METAS)'!FD498</f>
        <v>4</v>
      </c>
      <c r="BY499" s="1">
        <f>'BASE METAS)'!FE498</f>
        <v>0</v>
      </c>
      <c r="BZ499" s="1">
        <f>'BASE METAS)'!FF498</f>
        <v>1</v>
      </c>
      <c r="CA499" s="1">
        <f>'BASE METAS)'!FG498</f>
        <v>13</v>
      </c>
      <c r="CB499" s="1">
        <f>'BASE METAS)'!FH498</f>
        <v>33</v>
      </c>
      <c r="CC499" s="1">
        <f>'BASE METAS)'!FI498</f>
        <v>0.28260869565217389</v>
      </c>
      <c r="CD499" s="1">
        <f>'BASE METAS)'!FJ498</f>
        <v>46</v>
      </c>
      <c r="CE499" s="1">
        <f>'BASE METAS)'!FK498</f>
        <v>0</v>
      </c>
      <c r="CF499" s="1">
        <f>'BASE METAS)'!FL498</f>
        <v>5</v>
      </c>
      <c r="CG499" s="1">
        <f>'BASE METAS)'!FM498</f>
        <v>4</v>
      </c>
    </row>
    <row r="500" spans="1:85" ht="267.75" x14ac:dyDescent="0.25">
      <c r="A500" s="1">
        <f>'BASE METAS)'!A499</f>
        <v>0</v>
      </c>
      <c r="B500" s="7156"/>
      <c r="C500" s="5685"/>
      <c r="D500" s="5685"/>
      <c r="E500" s="7145"/>
      <c r="F500" s="7166"/>
      <c r="G500" s="7166"/>
      <c r="H500" s="5707"/>
      <c r="I500" s="5707"/>
      <c r="J500" s="5707"/>
      <c r="K500" s="5707"/>
      <c r="L500" s="5707"/>
      <c r="M500" s="5707"/>
      <c r="N500" s="5698"/>
      <c r="O500" s="5707"/>
      <c r="P500" s="7107"/>
      <c r="Q500" s="5698"/>
      <c r="R500" s="5707"/>
      <c r="S500" s="5698"/>
      <c r="T500" s="5707"/>
      <c r="U500" s="7730"/>
      <c r="V500" s="5698"/>
      <c r="W500" s="5695"/>
      <c r="X500" s="7145"/>
      <c r="Y500" s="705">
        <f>'BASE METAS)'!Y499</f>
        <v>5</v>
      </c>
      <c r="Z500" s="707" t="str">
        <f>'BASE METAS)'!Z499</f>
        <v>REALIZAR PRESENTACIONES ARTISTICAS DE LA BANDA SINFÓNICA MUNICIPAL EN LOS RECINTOS Y ESPACIOS CULTURALES DEL MUNICIPIO</v>
      </c>
      <c r="AA500" s="216" t="str">
        <f>'BASE METAS)'!AA499</f>
        <v>PRESENTACIONES</v>
      </c>
      <c r="AB500" s="728">
        <f>'BASE METAS)'!AB499</f>
        <v>11</v>
      </c>
      <c r="AC500" s="279">
        <f>'BASE METAS)'!AC499</f>
        <v>2</v>
      </c>
      <c r="AD500" s="158">
        <f>'BASE METAS)'!AD499</f>
        <v>0.18181818181818182</v>
      </c>
      <c r="AE500" s="279">
        <f>'BASE METAS)'!AE499</f>
        <v>3</v>
      </c>
      <c r="AF500" s="158">
        <f>'BASE METAS)'!AF499</f>
        <v>0.27272727272727271</v>
      </c>
      <c r="AG500" s="279">
        <f>'BASE METAS)'!AG499</f>
        <v>3</v>
      </c>
      <c r="AH500" s="158">
        <f>'BASE METAS)'!AH499</f>
        <v>0.27272727272727271</v>
      </c>
      <c r="AI500" s="279">
        <f>'BASE METAS)'!AI499</f>
        <v>3</v>
      </c>
      <c r="AJ500" s="159">
        <f>'BASE METAS)'!AJ499</f>
        <v>0.27272727272727271</v>
      </c>
      <c r="AK500" s="946">
        <f>'BASE METAS)'!AK499</f>
        <v>1</v>
      </c>
      <c r="AL500" s="1129">
        <f>'BASE METAS)'!AL499</f>
        <v>5</v>
      </c>
      <c r="AM500" s="1125" t="str">
        <f>'BASE METAS)'!AM499</f>
        <v xml:space="preserve">PRESENTACIONES DE LA BANDA SINFÓNICA                                                                                                                                           </v>
      </c>
      <c r="AN500" s="1127" t="str">
        <f>'BASE METAS)'!AN499</f>
        <v xml:space="preserve"> MIDE EL NÚMERO DE PRESENTACIONES</v>
      </c>
      <c r="AO500" s="970" t="str">
        <f>'BASE METAS)'!AU499</f>
        <v>DESEMPEÑO</v>
      </c>
      <c r="AP500" s="1126" t="str">
        <f>'BASE METAS)'!AO499</f>
        <v>NÚMERO DE PRESENTACIONES REALIZADAS</v>
      </c>
      <c r="AQ500" s="1131" t="str">
        <f>'BASE METAS)'!AP499</f>
        <v xml:space="preserve">NÚMERO DE PRESENTACIONES  PROGRAMADAS                                                       </v>
      </c>
      <c r="AR500" s="970">
        <f>'BASE METAS)'!AQ499</f>
        <v>100</v>
      </c>
      <c r="AS500" s="1132" t="str">
        <f>'BASE METAS)'!AR499</f>
        <v>PRESENTACION</v>
      </c>
      <c r="AT500" s="1184" t="str">
        <f>'BASE METAS)'!AS499</f>
        <v>EFICACIA</v>
      </c>
      <c r="AU500" s="1483">
        <f>'BASE METAS)'!BO499</f>
        <v>0</v>
      </c>
      <c r="AV500" s="1">
        <f>'BASE METAS)'!BQ499</f>
        <v>11</v>
      </c>
      <c r="AW500" s="1352">
        <f>'BASE METAS)'!BR499</f>
        <v>0</v>
      </c>
      <c r="AX500" s="1352">
        <f>'BASE METAS)'!BS499</f>
        <v>3</v>
      </c>
      <c r="AY500" s="1352">
        <f>'BASE METAS)'!BT499</f>
        <v>4</v>
      </c>
      <c r="AZ500" s="1352">
        <f>'BASE METAS)'!BU499</f>
        <v>-1</v>
      </c>
      <c r="BA500" s="1135">
        <f>'BASE METAS)'!BV499</f>
        <v>1.3333333333333333</v>
      </c>
      <c r="BB500" s="1135">
        <f>'BASE METAS)'!BW499</f>
        <v>6</v>
      </c>
      <c r="BC500" s="1135">
        <f>'BASE METAS)'!BX499</f>
        <v>5</v>
      </c>
      <c r="BD500" s="1135">
        <f>'BASE METAS)'!BY499</f>
        <v>0.54545454545454541</v>
      </c>
      <c r="BE500" s="1135">
        <f>'BASE METAS)'!CG499</f>
        <v>2</v>
      </c>
      <c r="BF500" s="1352">
        <f>'BASE METAS)'!CJ499</f>
        <v>0</v>
      </c>
      <c r="BG500" s="1352">
        <f>'BASE METAS)'!CK499</f>
        <v>0</v>
      </c>
      <c r="BH500" s="1352">
        <f>'BASE METAS)'!CL499</f>
        <v>0</v>
      </c>
      <c r="BI500" s="1">
        <f>'BASE METAS)'!CM499</f>
        <v>0</v>
      </c>
      <c r="BJ500" s="1">
        <f>'BASE METAS)'!CN499</f>
        <v>0</v>
      </c>
      <c r="BK500" s="1">
        <f>'BASE METAS)'!CO499</f>
        <v>2</v>
      </c>
      <c r="BL500" s="1">
        <f>'BASE METAS)'!CP499</f>
        <v>0</v>
      </c>
      <c r="BM500" s="1">
        <f>'BASE METAS)'!CQ499</f>
        <v>0</v>
      </c>
      <c r="BN500" s="1">
        <f>'BASE METAS)'!CR499</f>
        <v>0</v>
      </c>
      <c r="BO500" s="1">
        <f>'BASE METAS)'!CS499</f>
        <v>0</v>
      </c>
      <c r="BP500" s="1">
        <f>'BASE METAS)'!CT499</f>
        <v>0</v>
      </c>
      <c r="BQ500" s="1">
        <f>'BASE METAS)'!CU499</f>
        <v>0</v>
      </c>
      <c r="BR500" s="1">
        <f>'BASE METAS)'!CV499</f>
        <v>0</v>
      </c>
      <c r="BS500" s="1">
        <f>'BASE METAS)'!CW499</f>
        <v>0</v>
      </c>
      <c r="BT500" s="1">
        <f>'BASE METAS)'!CX499</f>
        <v>0</v>
      </c>
      <c r="BU500" s="1">
        <f>'BASE METAS)'!FA499</f>
        <v>11</v>
      </c>
      <c r="BV500" s="1">
        <f>'BASE METAS)'!FB499</f>
        <v>0</v>
      </c>
      <c r="BW500" s="1">
        <f>'BASE METAS)'!FC499</f>
        <v>1</v>
      </c>
      <c r="BX500" s="1">
        <f>'BASE METAS)'!FD499</f>
        <v>1</v>
      </c>
      <c r="BY500" s="1">
        <f>'BASE METAS)'!FE499</f>
        <v>0</v>
      </c>
      <c r="BZ500" s="1">
        <f>'BASE METAS)'!FF499</f>
        <v>0</v>
      </c>
      <c r="CA500" s="1">
        <f>'BASE METAS)'!FG499</f>
        <v>3</v>
      </c>
      <c r="CB500" s="1">
        <f>'BASE METAS)'!FH499</f>
        <v>8</v>
      </c>
      <c r="CC500" s="1">
        <f>'BASE METAS)'!FI499</f>
        <v>0.27272727272727271</v>
      </c>
      <c r="CD500" s="1">
        <f>'BASE METAS)'!FJ499</f>
        <v>11</v>
      </c>
      <c r="CE500" s="1">
        <f>'BASE METAS)'!FK499</f>
        <v>0</v>
      </c>
      <c r="CF500" s="1">
        <f>'BASE METAS)'!FL499</f>
        <v>1</v>
      </c>
      <c r="CG500" s="1">
        <f>'BASE METAS)'!FM499</f>
        <v>1</v>
      </c>
    </row>
    <row r="501" spans="1:85" ht="89.25" x14ac:dyDescent="0.2">
      <c r="A501" s="1">
        <f>'BASE METAS)'!A500</f>
        <v>0</v>
      </c>
      <c r="B501" s="7156"/>
      <c r="C501" s="5685"/>
      <c r="D501" s="5685"/>
      <c r="E501" s="7145"/>
      <c r="F501" s="7166"/>
      <c r="G501" s="7166"/>
      <c r="H501" s="5707"/>
      <c r="I501" s="5707"/>
      <c r="J501" s="5707"/>
      <c r="K501" s="5707"/>
      <c r="L501" s="5707"/>
      <c r="M501" s="5707"/>
      <c r="N501" s="5698"/>
      <c r="O501" s="5707"/>
      <c r="P501" s="7107"/>
      <c r="Q501" s="5698"/>
      <c r="R501" s="5707"/>
      <c r="S501" s="5698"/>
      <c r="T501" s="5707"/>
      <c r="U501" s="7730"/>
      <c r="V501" s="5698"/>
      <c r="W501" s="5695"/>
      <c r="X501" s="7145"/>
      <c r="Y501" s="705">
        <f>'BASE METAS)'!Y500</f>
        <v>6</v>
      </c>
      <c r="Z501" s="707" t="str">
        <f>'BASE METAS)'!Z500</f>
        <v>PARTICIPAR EN EL PROGRAMA DE FIESTAS PATRIAS</v>
      </c>
      <c r="AA501" s="724" t="str">
        <f>'BASE METAS)'!AA500</f>
        <v xml:space="preserve">EVENTO </v>
      </c>
      <c r="AB501" s="690">
        <f>'BASE METAS)'!AB500</f>
        <v>1</v>
      </c>
      <c r="AC501" s="279">
        <f>'BASE METAS)'!AC500</f>
        <v>0</v>
      </c>
      <c r="AD501" s="158">
        <f>'BASE METAS)'!AD500</f>
        <v>0</v>
      </c>
      <c r="AE501" s="690">
        <f>'BASE METAS)'!AE500</f>
        <v>0</v>
      </c>
      <c r="AF501" s="158">
        <f>'BASE METAS)'!AF500</f>
        <v>0</v>
      </c>
      <c r="AG501" s="279">
        <f>'BASE METAS)'!AG500</f>
        <v>1</v>
      </c>
      <c r="AH501" s="158">
        <f>'BASE METAS)'!AH500</f>
        <v>1</v>
      </c>
      <c r="AI501" s="279">
        <f>'BASE METAS)'!AI500</f>
        <v>0</v>
      </c>
      <c r="AJ501" s="159">
        <f>'BASE METAS)'!AJ500</f>
        <v>0</v>
      </c>
      <c r="AK501" s="946">
        <f>'BASE METAS)'!AK500</f>
        <v>1</v>
      </c>
      <c r="AL501" s="1129">
        <f>'BASE METAS)'!AL500</f>
        <v>6</v>
      </c>
      <c r="AM501" s="1125" t="str">
        <f>'BASE METAS)'!AM500</f>
        <v xml:space="preserve">FIESTAS PATRIAS                                                                                                                                           </v>
      </c>
      <c r="AN501" s="1127" t="str">
        <f>'BASE METAS)'!AN500</f>
        <v xml:space="preserve"> MIDE EL EVENTO QUE SE REALIZARA </v>
      </c>
      <c r="AO501" s="970" t="str">
        <f>'BASE METAS)'!AU500</f>
        <v>DESEMPEÑO</v>
      </c>
      <c r="AP501" s="1126" t="str">
        <f>'BASE METAS)'!AO500</f>
        <v>NÚMERO DE EVENTOS REALIZADOS</v>
      </c>
      <c r="AQ501" s="1131" t="str">
        <f>'BASE METAS)'!AP500</f>
        <v xml:space="preserve">NÚMERO DE EVENTOS PROGRAMADOS                                                       </v>
      </c>
      <c r="AR501" s="970">
        <f>'BASE METAS)'!AQ500</f>
        <v>100</v>
      </c>
      <c r="AS501" s="1132" t="str">
        <f>'BASE METAS)'!AR500</f>
        <v xml:space="preserve">EVENTO </v>
      </c>
      <c r="AT501" s="1184" t="str">
        <f>'BASE METAS)'!AS500</f>
        <v>EFICACIA</v>
      </c>
      <c r="AU501" s="1483">
        <f>'BASE METAS)'!BO500</f>
        <v>0</v>
      </c>
      <c r="AV501" s="948">
        <f>'BASE METAS)'!BQ500</f>
        <v>1</v>
      </c>
      <c r="AW501" s="1352">
        <f>'BASE METAS)'!BR500</f>
        <v>0</v>
      </c>
      <c r="AX501" s="1352">
        <f>'BASE METAS)'!BS500</f>
        <v>0</v>
      </c>
      <c r="AY501" s="1352">
        <f>'BASE METAS)'!BT500</f>
        <v>0</v>
      </c>
      <c r="AZ501" s="1352">
        <f>'BASE METAS)'!BU500</f>
        <v>0</v>
      </c>
      <c r="BA501" s="941" t="e">
        <f>'BASE METAS)'!BV500</f>
        <v>#DIV/0!</v>
      </c>
      <c r="BB501" s="941">
        <f>'BASE METAS)'!BW500</f>
        <v>0</v>
      </c>
      <c r="BC501" s="941">
        <f>'BASE METAS)'!BX500</f>
        <v>1</v>
      </c>
      <c r="BD501" s="941">
        <f>'BASE METAS)'!BY500</f>
        <v>0</v>
      </c>
      <c r="BE501" s="941">
        <f>'BASE METAS)'!CG500</f>
        <v>0</v>
      </c>
      <c r="BF501" s="1352">
        <f>'BASE METAS)'!CJ500</f>
        <v>0</v>
      </c>
      <c r="BG501" s="1352">
        <f>'BASE METAS)'!CK500</f>
        <v>0</v>
      </c>
      <c r="BH501" s="1352">
        <f>'BASE METAS)'!CL500</f>
        <v>0</v>
      </c>
      <c r="BI501" s="1">
        <f>'BASE METAS)'!CM500</f>
        <v>0</v>
      </c>
      <c r="BJ501" s="1">
        <f>'BASE METAS)'!CN500</f>
        <v>0</v>
      </c>
      <c r="BK501" s="1">
        <f>'BASE METAS)'!CO500</f>
        <v>0</v>
      </c>
      <c r="BL501" s="1">
        <f>'BASE METAS)'!CP500</f>
        <v>0</v>
      </c>
      <c r="BM501" s="1">
        <f>'BASE METAS)'!CQ500</f>
        <v>0</v>
      </c>
      <c r="BN501" s="1">
        <f>'BASE METAS)'!CR500</f>
        <v>0</v>
      </c>
      <c r="BO501" s="1">
        <f>'BASE METAS)'!CS500</f>
        <v>0</v>
      </c>
      <c r="BP501" s="1">
        <f>'BASE METAS)'!CT500</f>
        <v>0</v>
      </c>
      <c r="BQ501" s="1">
        <f>'BASE METAS)'!CU500</f>
        <v>0</v>
      </c>
      <c r="BR501" s="1">
        <f>'BASE METAS)'!CV500</f>
        <v>0</v>
      </c>
      <c r="BS501" s="1">
        <f>'BASE METAS)'!CW500</f>
        <v>0</v>
      </c>
      <c r="BT501" s="1">
        <f>'BASE METAS)'!CX500</f>
        <v>0</v>
      </c>
      <c r="BU501" s="1">
        <f>'BASE METAS)'!FA500</f>
        <v>1</v>
      </c>
      <c r="BV501" s="1">
        <f>'BASE METAS)'!FB500</f>
        <v>0</v>
      </c>
      <c r="BW501" s="1">
        <f>'BASE METAS)'!FC500</f>
        <v>0</v>
      </c>
      <c r="BX501" s="1">
        <f>'BASE METAS)'!FD500</f>
        <v>0</v>
      </c>
      <c r="BY501" s="1">
        <f>'BASE METAS)'!FE500</f>
        <v>0</v>
      </c>
      <c r="BZ501" s="1">
        <f>'BASE METAS)'!FF500</f>
        <v>0</v>
      </c>
      <c r="CA501" s="1">
        <f>'BASE METAS)'!FG500</f>
        <v>0</v>
      </c>
      <c r="CB501" s="1">
        <f>'BASE METAS)'!FH500</f>
        <v>1</v>
      </c>
      <c r="CC501" s="1">
        <f>'BASE METAS)'!FI500</f>
        <v>0</v>
      </c>
      <c r="CD501" s="1">
        <f>'BASE METAS)'!FJ500</f>
        <v>1</v>
      </c>
      <c r="CE501" s="1">
        <f>'BASE METAS)'!FK500</f>
        <v>0</v>
      </c>
      <c r="CF501" s="1">
        <f>'BASE METAS)'!FL500</f>
        <v>0</v>
      </c>
      <c r="CG501" s="1">
        <f>'BASE METAS)'!FM500</f>
        <v>0</v>
      </c>
    </row>
    <row r="502" spans="1:85" ht="76.5" x14ac:dyDescent="0.25">
      <c r="A502" s="1">
        <f>'BASE METAS)'!A501</f>
        <v>0</v>
      </c>
      <c r="B502" s="7156"/>
      <c r="C502" s="5685"/>
      <c r="D502" s="5685"/>
      <c r="E502" s="7145"/>
      <c r="F502" s="7166"/>
      <c r="G502" s="7166"/>
      <c r="H502" s="5707"/>
      <c r="I502" s="5707"/>
      <c r="J502" s="5707"/>
      <c r="K502" s="5707"/>
      <c r="L502" s="5707"/>
      <c r="M502" s="5707"/>
      <c r="N502" s="5698"/>
      <c r="O502" s="5707"/>
      <c r="P502" s="7107"/>
      <c r="Q502" s="5698"/>
      <c r="R502" s="5707"/>
      <c r="S502" s="5698"/>
      <c r="T502" s="5707"/>
      <c r="U502" s="7730"/>
      <c r="V502" s="5698"/>
      <c r="W502" s="5695"/>
      <c r="X502" s="7145"/>
      <c r="Y502" s="705">
        <f>'BASE METAS)'!Y501</f>
        <v>7</v>
      </c>
      <c r="Z502" s="707" t="str">
        <f>'BASE METAS)'!Z501</f>
        <v>REALIZAR EL FESTIVAL MUERTE VIVA</v>
      </c>
      <c r="AA502" s="690" t="str">
        <f>'BASE METAS)'!AA501</f>
        <v xml:space="preserve">EVENTO </v>
      </c>
      <c r="AB502" s="690">
        <f>'BASE METAS)'!AB501</f>
        <v>1</v>
      </c>
      <c r="AC502" s="279">
        <f>'BASE METAS)'!AC501</f>
        <v>0</v>
      </c>
      <c r="AD502" s="158">
        <f>'BASE METAS)'!AD501</f>
        <v>0</v>
      </c>
      <c r="AE502" s="690">
        <f>'BASE METAS)'!AE501</f>
        <v>0</v>
      </c>
      <c r="AF502" s="158">
        <f>'BASE METAS)'!AF501</f>
        <v>0</v>
      </c>
      <c r="AG502" s="279">
        <f>'BASE METAS)'!AG501</f>
        <v>0</v>
      </c>
      <c r="AH502" s="208">
        <f>'BASE METAS)'!AH501</f>
        <v>0</v>
      </c>
      <c r="AI502" s="279">
        <f>'BASE METAS)'!AI501</f>
        <v>1</v>
      </c>
      <c r="AJ502" s="208">
        <f>'BASE METAS)'!AJ501</f>
        <v>1</v>
      </c>
      <c r="AK502" s="946">
        <f>'BASE METAS)'!AK501</f>
        <v>1</v>
      </c>
      <c r="AL502" s="1129">
        <f>'BASE METAS)'!AL501</f>
        <v>7</v>
      </c>
      <c r="AM502" s="1125" t="str">
        <f>'BASE METAS)'!AM501</f>
        <v xml:space="preserve">FESTIVAL MUERTE VIVA                                                                                                                                           </v>
      </c>
      <c r="AN502" s="1127" t="str">
        <f>'BASE METAS)'!AN501</f>
        <v xml:space="preserve">MIDE EL EVENTO QUE SE REALIZARA </v>
      </c>
      <c r="AO502" s="970" t="str">
        <f>'BASE METAS)'!AU501</f>
        <v>DESEMPEÑO</v>
      </c>
      <c r="AP502" s="1126" t="str">
        <f>'BASE METAS)'!AO501</f>
        <v>NÚMERO DE EVENTOS REALIZADOS</v>
      </c>
      <c r="AQ502" s="1131" t="str">
        <f>'BASE METAS)'!AP501</f>
        <v xml:space="preserve">NÚMERO DE EVENTOS PROGRAMADOS                                                       </v>
      </c>
      <c r="AR502" s="970">
        <f>'BASE METAS)'!AQ501</f>
        <v>100</v>
      </c>
      <c r="AS502" s="1132" t="str">
        <f>'BASE METAS)'!AR501</f>
        <v xml:space="preserve">EVENTO </v>
      </c>
      <c r="AT502" s="1184" t="str">
        <f>'BASE METAS)'!AS501</f>
        <v>EFICACIA</v>
      </c>
      <c r="AU502" s="1483">
        <f>'BASE METAS)'!BO501</f>
        <v>0</v>
      </c>
      <c r="AV502" s="941">
        <f>'BASE METAS)'!BQ501</f>
        <v>1</v>
      </c>
      <c r="AW502" s="1352">
        <f>'BASE METAS)'!BR501</f>
        <v>0</v>
      </c>
      <c r="AX502" s="1352">
        <f>'BASE METAS)'!BS501</f>
        <v>0</v>
      </c>
      <c r="AY502" s="1352">
        <f>'BASE METAS)'!BT501</f>
        <v>0</v>
      </c>
      <c r="AZ502" s="1352">
        <f>'BASE METAS)'!BU501</f>
        <v>0</v>
      </c>
      <c r="BA502" s="1135" t="e">
        <f>'BASE METAS)'!BV501</f>
        <v>#DIV/0!</v>
      </c>
      <c r="BB502" s="1135">
        <f>'BASE METAS)'!BW501</f>
        <v>0</v>
      </c>
      <c r="BC502" s="1135">
        <f>'BASE METAS)'!BX501</f>
        <v>1</v>
      </c>
      <c r="BD502" s="1135">
        <f>'BASE METAS)'!BY501</f>
        <v>0</v>
      </c>
      <c r="BE502" s="1135">
        <f>'BASE METAS)'!CG501</f>
        <v>0</v>
      </c>
      <c r="BF502" s="1352">
        <f>'BASE METAS)'!CJ501</f>
        <v>0</v>
      </c>
      <c r="BG502" s="1352">
        <f>'BASE METAS)'!CK501</f>
        <v>0</v>
      </c>
      <c r="BH502" s="1352">
        <f>'BASE METAS)'!CL501</f>
        <v>0</v>
      </c>
      <c r="BI502" s="1">
        <f>'BASE METAS)'!CM501</f>
        <v>0</v>
      </c>
      <c r="BJ502" s="1">
        <f>'BASE METAS)'!CN501</f>
        <v>0</v>
      </c>
      <c r="BK502" s="1">
        <f>'BASE METAS)'!CO501</f>
        <v>0</v>
      </c>
      <c r="BL502" s="1">
        <f>'BASE METAS)'!CP501</f>
        <v>0</v>
      </c>
      <c r="BM502" s="1">
        <f>'BASE METAS)'!CQ501</f>
        <v>0</v>
      </c>
      <c r="BN502" s="1">
        <f>'BASE METAS)'!CR501</f>
        <v>0</v>
      </c>
      <c r="BO502" s="1">
        <f>'BASE METAS)'!CS501</f>
        <v>0</v>
      </c>
      <c r="BP502" s="1">
        <f>'BASE METAS)'!CT501</f>
        <v>0</v>
      </c>
      <c r="BQ502" s="1">
        <f>'BASE METAS)'!CU501</f>
        <v>0</v>
      </c>
      <c r="BR502" s="1">
        <f>'BASE METAS)'!CV501</f>
        <v>0</v>
      </c>
      <c r="BS502" s="1">
        <f>'BASE METAS)'!CW501</f>
        <v>0</v>
      </c>
      <c r="BT502" s="1">
        <f>'BASE METAS)'!CX501</f>
        <v>0</v>
      </c>
      <c r="BU502" s="1">
        <f>'BASE METAS)'!FA501</f>
        <v>1</v>
      </c>
      <c r="BV502" s="1">
        <f>'BASE METAS)'!FB501</f>
        <v>0</v>
      </c>
      <c r="BW502" s="1">
        <f>'BASE METAS)'!FC501</f>
        <v>0</v>
      </c>
      <c r="BX502" s="1">
        <f>'BASE METAS)'!FD501</f>
        <v>0</v>
      </c>
      <c r="BY502" s="1">
        <f>'BASE METAS)'!FE501</f>
        <v>0</v>
      </c>
      <c r="BZ502" s="1">
        <f>'BASE METAS)'!FF501</f>
        <v>0</v>
      </c>
      <c r="CA502" s="1">
        <f>'BASE METAS)'!FG501</f>
        <v>0</v>
      </c>
      <c r="CB502" s="1">
        <f>'BASE METAS)'!FH501</f>
        <v>1</v>
      </c>
      <c r="CC502" s="1">
        <f>'BASE METAS)'!FI501</f>
        <v>0</v>
      </c>
      <c r="CD502" s="1">
        <f>'BASE METAS)'!FJ501</f>
        <v>1</v>
      </c>
      <c r="CE502" s="1">
        <f>'BASE METAS)'!FK501</f>
        <v>0</v>
      </c>
      <c r="CF502" s="1">
        <f>'BASE METAS)'!FL501</f>
        <v>0</v>
      </c>
      <c r="CG502" s="1">
        <f>'BASE METAS)'!FM501</f>
        <v>0</v>
      </c>
    </row>
    <row r="503" spans="1:85" ht="216.75" x14ac:dyDescent="0.25">
      <c r="A503" s="1">
        <f>'BASE METAS)'!A502</f>
        <v>0</v>
      </c>
      <c r="B503" s="7156"/>
      <c r="C503" s="5685"/>
      <c r="D503" s="5685"/>
      <c r="E503" s="7145"/>
      <c r="F503" s="7166"/>
      <c r="G503" s="7166"/>
      <c r="H503" s="5707"/>
      <c r="I503" s="5707"/>
      <c r="J503" s="5707"/>
      <c r="K503" s="5707"/>
      <c r="L503" s="5707"/>
      <c r="M503" s="5707"/>
      <c r="N503" s="5698"/>
      <c r="O503" s="5707"/>
      <c r="P503" s="7107"/>
      <c r="Q503" s="5698"/>
      <c r="R503" s="5707"/>
      <c r="S503" s="5698"/>
      <c r="T503" s="5707"/>
      <c r="U503" s="7730"/>
      <c r="V503" s="5698"/>
      <c r="W503" s="5695"/>
      <c r="X503" s="7145"/>
      <c r="Y503" s="705">
        <f>'BASE METAS)'!Y502</f>
        <v>8</v>
      </c>
      <c r="Z503" s="707" t="str">
        <f>'BASE METAS)'!Z502</f>
        <v xml:space="preserve">REALIZAR PROGRAMA DE JORNADAS CULTURALES EN LAS COMUNIDADES Y ESCUELAS PÚBLICAS DEL MUNICIPIO </v>
      </c>
      <c r="AA503" s="690" t="str">
        <f>'BASE METAS)'!AA502</f>
        <v xml:space="preserve">EVENTO </v>
      </c>
      <c r="AB503" s="690">
        <f>'BASE METAS)'!AB502</f>
        <v>36</v>
      </c>
      <c r="AC503" s="279">
        <f>'BASE METAS)'!AC502</f>
        <v>9</v>
      </c>
      <c r="AD503" s="158">
        <f>'BASE METAS)'!AD502</f>
        <v>0.25</v>
      </c>
      <c r="AE503" s="690">
        <f>'BASE METAS)'!AE502</f>
        <v>9</v>
      </c>
      <c r="AF503" s="158">
        <f>'BASE METAS)'!AF502</f>
        <v>0.25</v>
      </c>
      <c r="AG503" s="279">
        <f>'BASE METAS)'!AG502</f>
        <v>9</v>
      </c>
      <c r="AH503" s="208">
        <f>'BASE METAS)'!AH502</f>
        <v>0.25</v>
      </c>
      <c r="AI503" s="279">
        <f>'BASE METAS)'!AI502</f>
        <v>9</v>
      </c>
      <c r="AJ503" s="208">
        <f>'BASE METAS)'!AJ502</f>
        <v>0.25</v>
      </c>
      <c r="AK503" s="946">
        <f>'BASE METAS)'!AK502</f>
        <v>1</v>
      </c>
      <c r="AL503" s="1129">
        <f>'BASE METAS)'!AL502</f>
        <v>8</v>
      </c>
      <c r="AM503" s="1125" t="str">
        <f>'BASE METAS)'!AM502</f>
        <v xml:space="preserve">JORNADAS CULTURALES                                                                                                                                            </v>
      </c>
      <c r="AN503" s="1127" t="str">
        <f>'BASE METAS)'!AN502</f>
        <v xml:space="preserve">MIDE EL NÚMERO DE JORNADAS  </v>
      </c>
      <c r="AO503" s="970" t="str">
        <f>'BASE METAS)'!AU502</f>
        <v>DESEMPEÑO</v>
      </c>
      <c r="AP503" s="1126" t="str">
        <f>'BASE METAS)'!AO502</f>
        <v>NÚMERO DE EVENTOS REALIZADOS</v>
      </c>
      <c r="AQ503" s="1131" t="str">
        <f>'BASE METAS)'!AP502</f>
        <v xml:space="preserve">NÚMERO DE EVENTOS PROGRAMADOS                                                       </v>
      </c>
      <c r="AR503" s="970">
        <f>'BASE METAS)'!AQ502</f>
        <v>100</v>
      </c>
      <c r="AS503" s="1132" t="str">
        <f>'BASE METAS)'!AR502</f>
        <v xml:space="preserve">EVENTO </v>
      </c>
      <c r="AT503" s="1184" t="str">
        <f>'BASE METAS)'!AS502</f>
        <v>EFICACIA</v>
      </c>
      <c r="AU503" s="1483">
        <f>'BASE METAS)'!BO502</f>
        <v>0</v>
      </c>
      <c r="AV503" s="942">
        <f>'BASE METAS)'!BQ502</f>
        <v>36</v>
      </c>
      <c r="AW503" s="1352">
        <f>'BASE METAS)'!BR502</f>
        <v>0</v>
      </c>
      <c r="AX503" s="1352">
        <f>'BASE METAS)'!BS502</f>
        <v>9</v>
      </c>
      <c r="AY503" s="1352">
        <f>'BASE METAS)'!BT502</f>
        <v>19</v>
      </c>
      <c r="AZ503" s="1352">
        <f>'BASE METAS)'!BU502</f>
        <v>-10</v>
      </c>
      <c r="BA503" s="941">
        <f>'BASE METAS)'!BV502</f>
        <v>2.1111111111111112</v>
      </c>
      <c r="BB503" s="941">
        <f>'BASE METAS)'!BW502</f>
        <v>27</v>
      </c>
      <c r="BC503" s="941">
        <f>'BASE METAS)'!BX502</f>
        <v>9</v>
      </c>
      <c r="BD503" s="941">
        <f>'BASE METAS)'!BY502</f>
        <v>0.75</v>
      </c>
      <c r="BE503" s="941">
        <f>'BASE METAS)'!CG502</f>
        <v>8</v>
      </c>
      <c r="BF503" s="1352">
        <f>'BASE METAS)'!CJ502</f>
        <v>0</v>
      </c>
      <c r="BG503" s="1352">
        <f>'BASE METAS)'!CK502</f>
        <v>0</v>
      </c>
      <c r="BH503" s="1352">
        <f>'BASE METAS)'!CL502</f>
        <v>0</v>
      </c>
      <c r="BI503" s="1">
        <f>'BASE METAS)'!CM502</f>
        <v>1</v>
      </c>
      <c r="BJ503" s="1">
        <f>'BASE METAS)'!CN502</f>
        <v>4</v>
      </c>
      <c r="BK503" s="1">
        <f>'BASE METAS)'!CO502</f>
        <v>4</v>
      </c>
      <c r="BL503" s="1">
        <f>'BASE METAS)'!CP502</f>
        <v>0</v>
      </c>
      <c r="BM503" s="1">
        <f>'BASE METAS)'!CQ502</f>
        <v>0</v>
      </c>
      <c r="BN503" s="1">
        <f>'BASE METAS)'!CR502</f>
        <v>0</v>
      </c>
      <c r="BO503" s="1">
        <f>'BASE METAS)'!CS502</f>
        <v>0</v>
      </c>
      <c r="BP503" s="1">
        <f>'BASE METAS)'!CT502</f>
        <v>0</v>
      </c>
      <c r="BQ503" s="1">
        <f>'BASE METAS)'!CU502</f>
        <v>0</v>
      </c>
      <c r="BR503" s="1">
        <f>'BASE METAS)'!CV502</f>
        <v>0</v>
      </c>
      <c r="BS503" s="1">
        <f>'BASE METAS)'!CW502</f>
        <v>0</v>
      </c>
      <c r="BT503" s="1">
        <f>'BASE METAS)'!CX502</f>
        <v>0</v>
      </c>
      <c r="BU503" s="1">
        <f>'BASE METAS)'!FA502</f>
        <v>36</v>
      </c>
      <c r="BV503" s="1">
        <f>'BASE METAS)'!FB502</f>
        <v>0</v>
      </c>
      <c r="BW503" s="1">
        <f>'BASE METAS)'!FC502</f>
        <v>3</v>
      </c>
      <c r="BX503" s="1">
        <f>'BASE METAS)'!FD502</f>
        <v>9</v>
      </c>
      <c r="BY503" s="1">
        <f>'BASE METAS)'!FE502</f>
        <v>6</v>
      </c>
      <c r="BZ503" s="1">
        <f>'BASE METAS)'!FF502</f>
        <v>3</v>
      </c>
      <c r="CA503" s="1">
        <f>'BASE METAS)'!FG502</f>
        <v>17</v>
      </c>
      <c r="CB503" s="1">
        <f>'BASE METAS)'!FH502</f>
        <v>19</v>
      </c>
      <c r="CC503" s="1">
        <f>'BASE METAS)'!FI502</f>
        <v>0.47222222222222221</v>
      </c>
      <c r="CD503" s="1">
        <f>'BASE METAS)'!FJ502</f>
        <v>36</v>
      </c>
      <c r="CE503" s="1">
        <f>'BASE METAS)'!FK502</f>
        <v>0</v>
      </c>
      <c r="CF503" s="1">
        <f>'BASE METAS)'!FL502</f>
        <v>3</v>
      </c>
      <c r="CG503" s="1">
        <f>'BASE METAS)'!FM502</f>
        <v>5</v>
      </c>
    </row>
    <row r="504" spans="1:85" ht="102" x14ac:dyDescent="0.25">
      <c r="A504" s="1">
        <f>'BASE METAS)'!A503</f>
        <v>0</v>
      </c>
      <c r="B504" s="7156"/>
      <c r="C504" s="5685"/>
      <c r="D504" s="5685"/>
      <c r="E504" s="7145"/>
      <c r="F504" s="7166"/>
      <c r="G504" s="7166"/>
      <c r="H504" s="5707"/>
      <c r="I504" s="5707"/>
      <c r="J504" s="5707"/>
      <c r="K504" s="5707"/>
      <c r="L504" s="5707"/>
      <c r="M504" s="5707"/>
      <c r="N504" s="5698"/>
      <c r="O504" s="5707"/>
      <c r="P504" s="7107"/>
      <c r="Q504" s="5698"/>
      <c r="R504" s="5707"/>
      <c r="S504" s="5698"/>
      <c r="T504" s="5707"/>
      <c r="U504" s="7730"/>
      <c r="V504" s="5698"/>
      <c r="W504" s="5695"/>
      <c r="X504" s="7145"/>
      <c r="Y504" s="705">
        <f>'BASE METAS)'!Y503</f>
        <v>9</v>
      </c>
      <c r="Z504" s="707" t="str">
        <f>'BASE METAS)'!Z503</f>
        <v>REALIZAR CONCURSO DE GUITARRISTAS DE ASFALTO</v>
      </c>
      <c r="AA504" s="690" t="str">
        <f>'BASE METAS)'!AA503</f>
        <v>CONCURSO</v>
      </c>
      <c r="AB504" s="700">
        <f>'BASE METAS)'!AB503</f>
        <v>1</v>
      </c>
      <c r="AC504" s="279">
        <f>'BASE METAS)'!AC503</f>
        <v>0</v>
      </c>
      <c r="AD504" s="158">
        <f>'BASE METAS)'!AD503</f>
        <v>0</v>
      </c>
      <c r="AE504" s="690">
        <f>'BASE METAS)'!AE503</f>
        <v>0</v>
      </c>
      <c r="AF504" s="158">
        <f>'BASE METAS)'!AF503</f>
        <v>0</v>
      </c>
      <c r="AG504" s="279">
        <f>'BASE METAS)'!AG503</f>
        <v>1</v>
      </c>
      <c r="AH504" s="208">
        <f>'BASE METAS)'!AH503</f>
        <v>1</v>
      </c>
      <c r="AI504" s="279">
        <f>'BASE METAS)'!AI503</f>
        <v>0</v>
      </c>
      <c r="AJ504" s="208">
        <f>'BASE METAS)'!AJ503</f>
        <v>0</v>
      </c>
      <c r="AK504" s="946">
        <f>'BASE METAS)'!AK503</f>
        <v>1</v>
      </c>
      <c r="AL504" s="1129">
        <f>'BASE METAS)'!AL503</f>
        <v>9</v>
      </c>
      <c r="AM504" s="1125" t="str">
        <f>'BASE METAS)'!AM503</f>
        <v xml:space="preserve">CONCURSO DE GUITARRISTAS DE ASFALTO                                                                                                                                          </v>
      </c>
      <c r="AN504" s="1127" t="str">
        <f>'BASE METAS)'!AN503</f>
        <v xml:space="preserve">MIDE EL EVENTO QUE SE REALIZARA   </v>
      </c>
      <c r="AO504" s="970" t="str">
        <f>'BASE METAS)'!AU503</f>
        <v>DESEMPEÑO</v>
      </c>
      <c r="AP504" s="1126" t="str">
        <f>'BASE METAS)'!AO503</f>
        <v>NÚMERO DE EVENTOS REALIZADOS</v>
      </c>
      <c r="AQ504" s="1131" t="str">
        <f>'BASE METAS)'!AP503</f>
        <v xml:space="preserve">NÚMERO DE EVENTOS PROGRAMADOS                                                       </v>
      </c>
      <c r="AR504" s="970">
        <f>'BASE METAS)'!AQ503</f>
        <v>100</v>
      </c>
      <c r="AS504" s="1132" t="str">
        <f>'BASE METAS)'!AR503</f>
        <v xml:space="preserve">CONCURSO </v>
      </c>
      <c r="AT504" s="1184" t="str">
        <f>'BASE METAS)'!AS503</f>
        <v>EFICACIA</v>
      </c>
      <c r="AU504" s="1483">
        <f>'BASE METAS)'!BO503</f>
        <v>0</v>
      </c>
      <c r="AV504" s="941">
        <f>'BASE METAS)'!BQ503</f>
        <v>1</v>
      </c>
      <c r="AW504" s="1352">
        <f>'BASE METAS)'!BR503</f>
        <v>0</v>
      </c>
      <c r="AX504" s="1352">
        <f>'BASE METAS)'!BS503</f>
        <v>0</v>
      </c>
      <c r="AY504" s="1352">
        <f>'BASE METAS)'!BT503</f>
        <v>0</v>
      </c>
      <c r="AZ504" s="1352">
        <f>'BASE METAS)'!BU503</f>
        <v>0</v>
      </c>
      <c r="BA504" s="1135" t="e">
        <f>'BASE METAS)'!BV503</f>
        <v>#DIV/0!</v>
      </c>
      <c r="BB504" s="1135">
        <f>'BASE METAS)'!BW503</f>
        <v>0</v>
      </c>
      <c r="BC504" s="1135">
        <f>'BASE METAS)'!BX503</f>
        <v>1</v>
      </c>
      <c r="BD504" s="1135">
        <f>'BASE METAS)'!BY503</f>
        <v>0</v>
      </c>
      <c r="BE504" s="1135">
        <f>'BASE METAS)'!CG503</f>
        <v>0</v>
      </c>
      <c r="BF504" s="1352">
        <f>'BASE METAS)'!CJ503</f>
        <v>0</v>
      </c>
      <c r="BG504" s="1352">
        <f>'BASE METAS)'!CK503</f>
        <v>0</v>
      </c>
      <c r="BH504" s="1352">
        <f>'BASE METAS)'!CL503</f>
        <v>0</v>
      </c>
      <c r="BI504" s="1">
        <f>'BASE METAS)'!CM503</f>
        <v>0</v>
      </c>
      <c r="BJ504" s="1">
        <f>'BASE METAS)'!CN503</f>
        <v>0</v>
      </c>
      <c r="BK504" s="1">
        <f>'BASE METAS)'!CO503</f>
        <v>0</v>
      </c>
      <c r="BL504" s="1">
        <f>'BASE METAS)'!CP503</f>
        <v>0</v>
      </c>
      <c r="BM504" s="1">
        <f>'BASE METAS)'!CQ503</f>
        <v>0</v>
      </c>
      <c r="BN504" s="1">
        <f>'BASE METAS)'!CR503</f>
        <v>0</v>
      </c>
      <c r="BO504" s="1">
        <f>'BASE METAS)'!CS503</f>
        <v>0</v>
      </c>
      <c r="BP504" s="1">
        <f>'BASE METAS)'!CT503</f>
        <v>0</v>
      </c>
      <c r="BQ504" s="1">
        <f>'BASE METAS)'!CU503</f>
        <v>0</v>
      </c>
      <c r="BR504" s="1">
        <f>'BASE METAS)'!CV503</f>
        <v>0</v>
      </c>
      <c r="BS504" s="1">
        <f>'BASE METAS)'!CW503</f>
        <v>0</v>
      </c>
      <c r="BT504" s="1">
        <f>'BASE METAS)'!CX503</f>
        <v>0</v>
      </c>
      <c r="BU504" s="1">
        <f>'BASE METAS)'!FA503</f>
        <v>1</v>
      </c>
      <c r="BV504" s="1">
        <f>'BASE METAS)'!FB503</f>
        <v>0</v>
      </c>
      <c r="BW504" s="1">
        <f>'BASE METAS)'!FC503</f>
        <v>0</v>
      </c>
      <c r="BX504" s="1">
        <f>'BASE METAS)'!FD503</f>
        <v>0</v>
      </c>
      <c r="BY504" s="1">
        <f>'BASE METAS)'!FE503</f>
        <v>0</v>
      </c>
      <c r="BZ504" s="1">
        <f>'BASE METAS)'!FF503</f>
        <v>0</v>
      </c>
      <c r="CA504" s="1">
        <f>'BASE METAS)'!FG503</f>
        <v>0</v>
      </c>
      <c r="CB504" s="1">
        <f>'BASE METAS)'!FH503</f>
        <v>1</v>
      </c>
      <c r="CC504" s="1">
        <f>'BASE METAS)'!FI503</f>
        <v>0</v>
      </c>
      <c r="CD504" s="1">
        <f>'BASE METAS)'!FJ503</f>
        <v>1</v>
      </c>
      <c r="CE504" s="1">
        <f>'BASE METAS)'!FK503</f>
        <v>0</v>
      </c>
      <c r="CF504" s="1">
        <f>'BASE METAS)'!FL503</f>
        <v>0</v>
      </c>
      <c r="CG504" s="1">
        <f>'BASE METAS)'!FM503</f>
        <v>0</v>
      </c>
    </row>
    <row r="505" spans="1:85" ht="25.5" customHeight="1" x14ac:dyDescent="0.25">
      <c r="A505" s="1">
        <f>'BASE METAS)'!A504</f>
        <v>0</v>
      </c>
      <c r="B505" s="7156"/>
      <c r="C505" s="5685"/>
      <c r="D505" s="5685"/>
      <c r="E505" s="7145"/>
      <c r="F505" s="7166"/>
      <c r="G505" s="7166"/>
      <c r="H505" s="5707"/>
      <c r="I505" s="5707"/>
      <c r="J505" s="5707"/>
      <c r="K505" s="5707"/>
      <c r="L505" s="5707"/>
      <c r="M505" s="5707"/>
      <c r="N505" s="5698"/>
      <c r="O505" s="5707"/>
      <c r="P505" s="7107"/>
      <c r="Q505" s="5698"/>
      <c r="R505" s="5707"/>
      <c r="S505" s="5698"/>
      <c r="T505" s="5707"/>
      <c r="U505" s="7730"/>
      <c r="V505" s="5698"/>
      <c r="W505" s="5695"/>
      <c r="X505" s="7145"/>
      <c r="Y505" s="705">
        <f>'BASE METAS)'!Y504</f>
        <v>10</v>
      </c>
      <c r="Z505" s="707" t="str">
        <f>'BASE METAS)'!Z504</f>
        <v>REALIZAR EXPOSICIONES ARTISTICAS EN LOS DIFERENTES RECINTOS CULTURALES DEL MUNICIPIO</v>
      </c>
      <c r="AA505" s="690" t="str">
        <f>'BASE METAS)'!AA504</f>
        <v>EXPOSICIÓN</v>
      </c>
      <c r="AB505" s="690">
        <f>'BASE METAS)'!AB504</f>
        <v>7</v>
      </c>
      <c r="AC505" s="279">
        <f>'BASE METAS)'!AC504</f>
        <v>2</v>
      </c>
      <c r="AD505" s="158">
        <f>'BASE METAS)'!AD504</f>
        <v>0.2857142857142857</v>
      </c>
      <c r="AE505" s="690">
        <f>'BASE METAS)'!AE504</f>
        <v>2</v>
      </c>
      <c r="AF505" s="158">
        <f>'BASE METAS)'!AF504</f>
        <v>0.2857142857142857</v>
      </c>
      <c r="AG505" s="279">
        <f>'BASE METAS)'!AG504</f>
        <v>2</v>
      </c>
      <c r="AH505" s="208">
        <f>'BASE METAS)'!AH504</f>
        <v>0.2857142857142857</v>
      </c>
      <c r="AI505" s="279">
        <f>'BASE METAS)'!AI504</f>
        <v>1</v>
      </c>
      <c r="AJ505" s="208">
        <f>'BASE METAS)'!AJ504</f>
        <v>0.14285714285714285</v>
      </c>
      <c r="AK505" s="191">
        <f>'BASE METAS)'!AK504</f>
        <v>1</v>
      </c>
      <c r="AL505" s="1129">
        <f>'BASE METAS)'!AL504</f>
        <v>10</v>
      </c>
      <c r="AM505" s="1125" t="str">
        <f>'BASE METAS)'!AM504</f>
        <v xml:space="preserve">EXPOSICIONES ARTÍSTICAS                                                                                                                                           </v>
      </c>
      <c r="AN505" s="1127" t="str">
        <f>'BASE METAS)'!AN504</f>
        <v xml:space="preserve">MIDE EL EVENTO QUE SE REALIZARA  </v>
      </c>
      <c r="AO505" s="970" t="str">
        <f>'BASE METAS)'!AU504</f>
        <v>DESEMPEÑO</v>
      </c>
      <c r="AP505" s="1126" t="str">
        <f>'BASE METAS)'!AO504</f>
        <v>NÚMERO DE EXPOSICIONES  REALIZADOS</v>
      </c>
      <c r="AQ505" s="1131" t="str">
        <f>'BASE METAS)'!AP504</f>
        <v xml:space="preserve">NÚMERO DE EXPOSICIONES  PROGRAMADOS                                                       </v>
      </c>
      <c r="AR505" s="970">
        <f>'BASE METAS)'!AQ504</f>
        <v>100</v>
      </c>
      <c r="AS505" s="1132" t="str">
        <f>'BASE METAS)'!AR504</f>
        <v>EXPOSICIÓN</v>
      </c>
      <c r="AT505" s="1184" t="str">
        <f>'BASE METAS)'!AS504</f>
        <v>EFICACIA</v>
      </c>
      <c r="AU505" s="1483">
        <f>'BASE METAS)'!BO504</f>
        <v>0</v>
      </c>
      <c r="AV505" s="942">
        <f>'BASE METAS)'!BQ504</f>
        <v>7</v>
      </c>
      <c r="AW505" s="1352">
        <f>'BASE METAS)'!BR504</f>
        <v>0</v>
      </c>
      <c r="AX505" s="1352">
        <f>'BASE METAS)'!BS504</f>
        <v>2</v>
      </c>
      <c r="AY505" s="1352">
        <f>'BASE METAS)'!BT504</f>
        <v>3</v>
      </c>
      <c r="AZ505" s="1352">
        <f>'BASE METAS)'!BU504</f>
        <v>-1</v>
      </c>
      <c r="BA505" s="941">
        <f>'BASE METAS)'!BV504</f>
        <v>1.5</v>
      </c>
      <c r="BB505" s="941">
        <f>'BASE METAS)'!BW504</f>
        <v>5</v>
      </c>
      <c r="BC505" s="941">
        <f>'BASE METAS)'!BX504</f>
        <v>2</v>
      </c>
      <c r="BD505" s="941">
        <f>'BASE METAS)'!BY504</f>
        <v>0.7142857142857143</v>
      </c>
      <c r="BE505" s="941">
        <f>'BASE METAS)'!CG504</f>
        <v>2</v>
      </c>
      <c r="BF505" s="1352">
        <f>'BASE METAS)'!CJ504</f>
        <v>0</v>
      </c>
      <c r="BG505" s="1352">
        <f>'BASE METAS)'!CK504</f>
        <v>0</v>
      </c>
      <c r="BH505" s="1352">
        <f>'BASE METAS)'!CL504</f>
        <v>0</v>
      </c>
      <c r="BI505" s="1">
        <f>'BASE METAS)'!CM504</f>
        <v>0</v>
      </c>
      <c r="BJ505" s="1">
        <f>'BASE METAS)'!CN504</f>
        <v>1</v>
      </c>
      <c r="BK505" s="1">
        <f>'BASE METAS)'!CO504</f>
        <v>1</v>
      </c>
      <c r="BL505" s="1">
        <f>'BASE METAS)'!CP504</f>
        <v>0</v>
      </c>
      <c r="BM505" s="1">
        <f>'BASE METAS)'!CQ504</f>
        <v>0</v>
      </c>
      <c r="BN505" s="1">
        <f>'BASE METAS)'!CR504</f>
        <v>0</v>
      </c>
      <c r="BO505" s="1">
        <f>'BASE METAS)'!CS504</f>
        <v>0</v>
      </c>
      <c r="BP505" s="1">
        <f>'BASE METAS)'!CT504</f>
        <v>0</v>
      </c>
      <c r="BQ505" s="1">
        <f>'BASE METAS)'!CU504</f>
        <v>0</v>
      </c>
      <c r="BR505" s="1">
        <f>'BASE METAS)'!CV504</f>
        <v>0</v>
      </c>
      <c r="BS505" s="1">
        <f>'BASE METAS)'!CW504</f>
        <v>0</v>
      </c>
      <c r="BT505" s="1">
        <f>'BASE METAS)'!CX504</f>
        <v>0</v>
      </c>
      <c r="BU505" s="1">
        <f>'BASE METAS)'!FA504</f>
        <v>7</v>
      </c>
      <c r="BV505" s="1">
        <f>'BASE METAS)'!FB504</f>
        <v>0</v>
      </c>
      <c r="BW505" s="1">
        <f>'BASE METAS)'!FC504</f>
        <v>1</v>
      </c>
      <c r="BX505" s="1">
        <f>'BASE METAS)'!FD504</f>
        <v>1</v>
      </c>
      <c r="BY505" s="1">
        <f>'BASE METAS)'!FE504</f>
        <v>0</v>
      </c>
      <c r="BZ505" s="1">
        <f>'BASE METAS)'!FF504</f>
        <v>0</v>
      </c>
      <c r="CA505" s="1">
        <f>'BASE METAS)'!FG504</f>
        <v>3</v>
      </c>
      <c r="CB505" s="1">
        <f>'BASE METAS)'!FH504</f>
        <v>4</v>
      </c>
      <c r="CC505" s="1">
        <f>'BASE METAS)'!FI504</f>
        <v>0.42857142857142855</v>
      </c>
      <c r="CD505" s="1">
        <f>'BASE METAS)'!FJ504</f>
        <v>7</v>
      </c>
      <c r="CE505" s="1">
        <f>'BASE METAS)'!FK504</f>
        <v>0</v>
      </c>
      <c r="CF505" s="1">
        <f>'BASE METAS)'!FL504</f>
        <v>1</v>
      </c>
      <c r="CG505" s="1">
        <f>'BASE METAS)'!FM504</f>
        <v>1</v>
      </c>
    </row>
    <row r="506" spans="1:85" ht="89.25" x14ac:dyDescent="0.25">
      <c r="A506" s="1">
        <f>'BASE METAS)'!A505</f>
        <v>0</v>
      </c>
      <c r="B506" s="7156"/>
      <c r="C506" s="5685"/>
      <c r="D506" s="5685"/>
      <c r="E506" s="7145"/>
      <c r="F506" s="7166"/>
      <c r="G506" s="7166"/>
      <c r="H506" s="5707"/>
      <c r="I506" s="5707"/>
      <c r="J506" s="5707"/>
      <c r="K506" s="5707"/>
      <c r="L506" s="5707"/>
      <c r="M506" s="5707"/>
      <c r="N506" s="5698"/>
      <c r="O506" s="5707"/>
      <c r="P506" s="7107"/>
      <c r="Q506" s="5698"/>
      <c r="R506" s="5707"/>
      <c r="S506" s="5698"/>
      <c r="T506" s="5707"/>
      <c r="U506" s="7730"/>
      <c r="V506" s="5698"/>
      <c r="W506" s="5695"/>
      <c r="X506" s="7145"/>
      <c r="Y506" s="705">
        <f>'BASE METAS)'!Y505</f>
        <v>11</v>
      </c>
      <c r="Z506" s="707" t="str">
        <f>'BASE METAS)'!Z505</f>
        <v>MATENIMIENTO MENOR DEL TEATRO ALGARABÍA</v>
      </c>
      <c r="AA506" s="725" t="str">
        <f>'BASE METAS)'!AA505</f>
        <v>MANTENIMIENTO</v>
      </c>
      <c r="AB506" s="725">
        <f>'BASE METAS)'!AB505</f>
        <v>2</v>
      </c>
      <c r="AC506" s="279">
        <f>'BASE METAS)'!AC505</f>
        <v>0</v>
      </c>
      <c r="AD506" s="158">
        <f>'BASE METAS)'!AD505</f>
        <v>0</v>
      </c>
      <c r="AE506" s="725">
        <f>'BASE METAS)'!AE505</f>
        <v>1</v>
      </c>
      <c r="AF506" s="158">
        <f>'BASE METAS)'!AF505</f>
        <v>0.5</v>
      </c>
      <c r="AG506" s="279">
        <f>'BASE METAS)'!AG505</f>
        <v>0</v>
      </c>
      <c r="AH506" s="208">
        <f>'BASE METAS)'!AH505</f>
        <v>0</v>
      </c>
      <c r="AI506" s="279">
        <f>'BASE METAS)'!AI505</f>
        <v>1</v>
      </c>
      <c r="AJ506" s="208">
        <f>'BASE METAS)'!AJ505</f>
        <v>0.5</v>
      </c>
      <c r="AK506" s="191">
        <f>'BASE METAS)'!AK505</f>
        <v>1</v>
      </c>
      <c r="AL506" s="1129">
        <f>'BASE METAS)'!AL505</f>
        <v>11</v>
      </c>
      <c r="AM506" s="1125" t="str">
        <f>'BASE METAS)'!AM505</f>
        <v xml:space="preserve">MANTENIMIENTO MENOR                                                                                                                                        </v>
      </c>
      <c r="AN506" s="1127" t="str">
        <f>'BASE METAS)'!AN505</f>
        <v xml:space="preserve">MIDE EL NÚMERO DE MANTENIMIENTOS </v>
      </c>
      <c r="AO506" s="970" t="str">
        <f>'BASE METAS)'!AU505</f>
        <v>DESEMPEÑO</v>
      </c>
      <c r="AP506" s="1126" t="str">
        <f>'BASE METAS)'!AO505</f>
        <v>NÚMERO DE MANTENIMIENTOS  REALIZADOS</v>
      </c>
      <c r="AQ506" s="1131" t="str">
        <f>'BASE METAS)'!AP505</f>
        <v xml:space="preserve">NÚMERO DE MANTENIMIENTOS  PROGRAMADOS                                                       </v>
      </c>
      <c r="AR506" s="970">
        <f>'BASE METAS)'!AQ505</f>
        <v>100</v>
      </c>
      <c r="AS506" s="1132" t="str">
        <f>'BASE METAS)'!AR505</f>
        <v xml:space="preserve">MANTENIMIENTO </v>
      </c>
      <c r="AT506" s="1184" t="str">
        <f>'BASE METAS)'!AS505</f>
        <v>EFICACIA</v>
      </c>
      <c r="AU506" s="1483">
        <f>'BASE METAS)'!BO505</f>
        <v>0</v>
      </c>
      <c r="AV506" s="941">
        <f>'BASE METAS)'!BQ505</f>
        <v>2</v>
      </c>
      <c r="AW506" s="1352">
        <f>'BASE METAS)'!BR505</f>
        <v>0</v>
      </c>
      <c r="AX506" s="1352">
        <f>'BASE METAS)'!BS505</f>
        <v>1</v>
      </c>
      <c r="AY506" s="1352">
        <f>'BASE METAS)'!BT505</f>
        <v>1</v>
      </c>
      <c r="AZ506" s="1352">
        <f>'BASE METAS)'!BU505</f>
        <v>0</v>
      </c>
      <c r="BA506" s="1135">
        <f>'BASE METAS)'!BV505</f>
        <v>1</v>
      </c>
      <c r="BB506" s="1135">
        <f>'BASE METAS)'!BW505</f>
        <v>1</v>
      </c>
      <c r="BC506" s="1135">
        <f>'BASE METAS)'!BX505</f>
        <v>1</v>
      </c>
      <c r="BD506" s="1135">
        <f>'BASE METAS)'!BY505</f>
        <v>0.5</v>
      </c>
      <c r="BE506" s="1135">
        <f>'BASE METAS)'!CG505</f>
        <v>0</v>
      </c>
      <c r="BF506" s="1352">
        <f>'BASE METAS)'!CJ505</f>
        <v>0</v>
      </c>
      <c r="BG506" s="1352">
        <f>'BASE METAS)'!CK505</f>
        <v>0</v>
      </c>
      <c r="BH506" s="1352">
        <f>'BASE METAS)'!CL505</f>
        <v>0</v>
      </c>
      <c r="BI506" s="1">
        <f>'BASE METAS)'!CM505</f>
        <v>0</v>
      </c>
      <c r="BJ506" s="1">
        <f>'BASE METAS)'!CN505</f>
        <v>0</v>
      </c>
      <c r="BK506" s="1">
        <f>'BASE METAS)'!CO505</f>
        <v>0</v>
      </c>
      <c r="BL506" s="1">
        <f>'BASE METAS)'!CP505</f>
        <v>0</v>
      </c>
      <c r="BM506" s="1">
        <f>'BASE METAS)'!CQ505</f>
        <v>0</v>
      </c>
      <c r="BN506" s="1">
        <f>'BASE METAS)'!CR505</f>
        <v>0</v>
      </c>
      <c r="BO506" s="1">
        <f>'BASE METAS)'!CS505</f>
        <v>0</v>
      </c>
      <c r="BP506" s="1">
        <f>'BASE METAS)'!CT505</f>
        <v>0</v>
      </c>
      <c r="BQ506" s="1">
        <f>'BASE METAS)'!CU505</f>
        <v>0</v>
      </c>
      <c r="BR506" s="1">
        <f>'BASE METAS)'!CV505</f>
        <v>0</v>
      </c>
      <c r="BS506" s="1">
        <f>'BASE METAS)'!CW505</f>
        <v>0</v>
      </c>
      <c r="BT506" s="1">
        <f>'BASE METAS)'!CX505</f>
        <v>0</v>
      </c>
      <c r="BU506" s="1">
        <f>'BASE METAS)'!FA505</f>
        <v>2</v>
      </c>
      <c r="BV506" s="1">
        <f>'BASE METAS)'!FB505</f>
        <v>0</v>
      </c>
      <c r="BW506" s="1">
        <f>'BASE METAS)'!FC505</f>
        <v>1</v>
      </c>
      <c r="BX506" s="1">
        <f>'BASE METAS)'!FD505</f>
        <v>1</v>
      </c>
      <c r="BY506" s="1">
        <f>'BASE METAS)'!FE505</f>
        <v>0</v>
      </c>
      <c r="BZ506" s="1">
        <f>'BASE METAS)'!FF505</f>
        <v>0</v>
      </c>
      <c r="CA506" s="1">
        <f>'BASE METAS)'!FG505</f>
        <v>1</v>
      </c>
      <c r="CB506" s="1">
        <f>'BASE METAS)'!FH505</f>
        <v>1</v>
      </c>
      <c r="CC506" s="1">
        <f>'BASE METAS)'!FI505</f>
        <v>0.5</v>
      </c>
      <c r="CD506" s="1">
        <f>'BASE METAS)'!FJ505</f>
        <v>2</v>
      </c>
      <c r="CE506" s="1">
        <f>'BASE METAS)'!FK505</f>
        <v>0</v>
      </c>
      <c r="CF506" s="1">
        <f>'BASE METAS)'!FL505</f>
        <v>0</v>
      </c>
      <c r="CG506" s="1">
        <f>'BASE METAS)'!FM505</f>
        <v>0</v>
      </c>
    </row>
    <row r="507" spans="1:85" ht="38.25" x14ac:dyDescent="0.25">
      <c r="A507" s="1">
        <f>'BASE METAS)'!A506</f>
        <v>0</v>
      </c>
      <c r="B507" s="7156"/>
      <c r="C507" s="5685"/>
      <c r="D507" s="5685"/>
      <c r="E507" s="7145"/>
      <c r="F507" s="7166"/>
      <c r="G507" s="7166"/>
      <c r="H507" s="5707"/>
      <c r="I507" s="5707"/>
      <c r="J507" s="5707"/>
      <c r="K507" s="5707"/>
      <c r="L507" s="5707"/>
      <c r="M507" s="5707"/>
      <c r="N507" s="5698"/>
      <c r="O507" s="5707"/>
      <c r="P507" s="7107"/>
      <c r="Q507" s="5698"/>
      <c r="R507" s="5707"/>
      <c r="S507" s="5698"/>
      <c r="T507" s="5707"/>
      <c r="U507" s="7730"/>
      <c r="V507" s="5698"/>
      <c r="W507" s="5695"/>
      <c r="X507" s="7145"/>
      <c r="Y507" s="705">
        <f>'BASE METAS)'!Y506</f>
        <v>12</v>
      </c>
      <c r="Z507" s="707" t="str">
        <f>'BASE METAS)'!Z506</f>
        <v xml:space="preserve">FESTIVAL DE FIN DE AÑO </v>
      </c>
      <c r="AA507" s="726" t="str">
        <f>'BASE METAS)'!AA506</f>
        <v xml:space="preserve">EVENTO </v>
      </c>
      <c r="AB507" s="729">
        <f>'BASE METAS)'!AB506</f>
        <v>1</v>
      </c>
      <c r="AC507" s="279">
        <f>'BASE METAS)'!AC506</f>
        <v>0</v>
      </c>
      <c r="AD507" s="158">
        <f>'BASE METAS)'!AD506</f>
        <v>0</v>
      </c>
      <c r="AE507" s="729">
        <f>'BASE METAS)'!AE506</f>
        <v>0</v>
      </c>
      <c r="AF507" s="158">
        <f>'BASE METAS)'!AF506</f>
        <v>0</v>
      </c>
      <c r="AG507" s="279">
        <f>'BASE METAS)'!AG506</f>
        <v>0</v>
      </c>
      <c r="AH507" s="208">
        <f>'BASE METAS)'!AH506</f>
        <v>0</v>
      </c>
      <c r="AI507" s="279">
        <f>'BASE METAS)'!AI506</f>
        <v>1</v>
      </c>
      <c r="AJ507" s="208">
        <f>'BASE METAS)'!AJ506</f>
        <v>1</v>
      </c>
      <c r="AK507" s="191">
        <f>'BASE METAS)'!AK506</f>
        <v>1</v>
      </c>
      <c r="AL507" s="1129">
        <f>'BASE METAS)'!AL506</f>
        <v>12</v>
      </c>
      <c r="AM507" s="1125" t="str">
        <f>'BASE METAS)'!AM506</f>
        <v xml:space="preserve">FESTIVAL FIN DE AÑO                                                                                                                                     </v>
      </c>
      <c r="AN507" s="1127" t="str">
        <f>'BASE METAS)'!AN506</f>
        <v xml:space="preserve"> MIDE EL EVENTO QUE SE REALIZARA </v>
      </c>
      <c r="AO507" s="970" t="str">
        <f>'BASE METAS)'!AU506</f>
        <v>DESEMPEÑO</v>
      </c>
      <c r="AP507" s="1126" t="str">
        <f>'BASE METAS)'!AO506</f>
        <v>NÚMERO DE EVENTO  REALIZADO</v>
      </c>
      <c r="AQ507" s="1131" t="str">
        <f>'BASE METAS)'!AP506</f>
        <v xml:space="preserve">NÚMERO DE EVENTO  PROGRAMADO                                                       </v>
      </c>
      <c r="AR507" s="970">
        <f>'BASE METAS)'!AQ506</f>
        <v>100</v>
      </c>
      <c r="AS507" s="1132" t="str">
        <f>'BASE METAS)'!AR506</f>
        <v xml:space="preserve">EVENTO </v>
      </c>
      <c r="AT507" s="1184" t="str">
        <f>'BASE METAS)'!AS506</f>
        <v>EFICACIA</v>
      </c>
      <c r="AU507" s="1483">
        <f>'BASE METAS)'!BO506</f>
        <v>0</v>
      </c>
      <c r="AV507" s="942">
        <f>'BASE METAS)'!BQ506</f>
        <v>1</v>
      </c>
      <c r="AW507" s="1352">
        <f>'BASE METAS)'!BR506</f>
        <v>0</v>
      </c>
      <c r="AX507" s="1352">
        <f>'BASE METAS)'!BS506</f>
        <v>0</v>
      </c>
      <c r="AY507" s="1352">
        <f>'BASE METAS)'!BT506</f>
        <v>0</v>
      </c>
      <c r="AZ507" s="1352">
        <f>'BASE METAS)'!BU506</f>
        <v>0</v>
      </c>
      <c r="BA507" s="941" t="e">
        <f>'BASE METAS)'!BV506</f>
        <v>#DIV/0!</v>
      </c>
      <c r="BB507" s="941">
        <f>'BASE METAS)'!BW506</f>
        <v>0</v>
      </c>
      <c r="BC507" s="941">
        <f>'BASE METAS)'!BX506</f>
        <v>1</v>
      </c>
      <c r="BD507" s="941">
        <f>'BASE METAS)'!BY506</f>
        <v>0</v>
      </c>
      <c r="BE507" s="941">
        <f>'BASE METAS)'!CG506</f>
        <v>0</v>
      </c>
      <c r="BF507" s="1352">
        <f>'BASE METAS)'!CJ506</f>
        <v>0</v>
      </c>
      <c r="BG507" s="1352">
        <f>'BASE METAS)'!CK506</f>
        <v>0</v>
      </c>
      <c r="BH507" s="1352">
        <f>'BASE METAS)'!CL506</f>
        <v>0</v>
      </c>
      <c r="BI507" s="1">
        <f>'BASE METAS)'!CM506</f>
        <v>0</v>
      </c>
      <c r="BJ507" s="1">
        <f>'BASE METAS)'!CN506</f>
        <v>0</v>
      </c>
      <c r="BK507" s="1">
        <f>'BASE METAS)'!CO506</f>
        <v>0</v>
      </c>
      <c r="BL507" s="1">
        <f>'BASE METAS)'!CP506</f>
        <v>0</v>
      </c>
      <c r="BM507" s="1">
        <f>'BASE METAS)'!CQ506</f>
        <v>0</v>
      </c>
      <c r="BN507" s="1">
        <f>'BASE METAS)'!CR506</f>
        <v>0</v>
      </c>
      <c r="BO507" s="1">
        <f>'BASE METAS)'!CS506</f>
        <v>0</v>
      </c>
      <c r="BP507" s="1">
        <f>'BASE METAS)'!CT506</f>
        <v>0</v>
      </c>
      <c r="BQ507" s="1">
        <f>'BASE METAS)'!CU506</f>
        <v>0</v>
      </c>
      <c r="BR507" s="1">
        <f>'BASE METAS)'!CV506</f>
        <v>0</v>
      </c>
      <c r="BS507" s="1">
        <f>'BASE METAS)'!CW506</f>
        <v>0</v>
      </c>
      <c r="BT507" s="1">
        <f>'BASE METAS)'!CX506</f>
        <v>0</v>
      </c>
      <c r="BU507" s="1">
        <f>'BASE METAS)'!FA506</f>
        <v>1</v>
      </c>
      <c r="BV507" s="1">
        <f>'BASE METAS)'!FB506</f>
        <v>0</v>
      </c>
      <c r="BW507" s="1">
        <f>'BASE METAS)'!FC506</f>
        <v>0</v>
      </c>
      <c r="BX507" s="1">
        <f>'BASE METAS)'!FD506</f>
        <v>0</v>
      </c>
      <c r="BY507" s="1">
        <f>'BASE METAS)'!FE506</f>
        <v>0</v>
      </c>
      <c r="BZ507" s="1">
        <f>'BASE METAS)'!FF506</f>
        <v>0</v>
      </c>
      <c r="CA507" s="1">
        <f>'BASE METAS)'!FG506</f>
        <v>0</v>
      </c>
      <c r="CB507" s="1">
        <f>'BASE METAS)'!FH506</f>
        <v>1</v>
      </c>
      <c r="CC507" s="1">
        <f>'BASE METAS)'!FI506</f>
        <v>0</v>
      </c>
      <c r="CD507" s="1">
        <f>'BASE METAS)'!FJ506</f>
        <v>1</v>
      </c>
      <c r="CE507" s="1">
        <f>'BASE METAS)'!FK506</f>
        <v>0</v>
      </c>
      <c r="CF507" s="1">
        <f>'BASE METAS)'!FL506</f>
        <v>0</v>
      </c>
      <c r="CG507" s="1">
        <f>'BASE METAS)'!FM506</f>
        <v>0</v>
      </c>
    </row>
    <row r="508" spans="1:85" ht="63.75" x14ac:dyDescent="0.25">
      <c r="A508" s="1">
        <f>'BASE METAS)'!A507</f>
        <v>0</v>
      </c>
      <c r="B508" s="7156"/>
      <c r="C508" s="5686"/>
      <c r="D508" s="5686"/>
      <c r="E508" s="7103"/>
      <c r="F508" s="7167"/>
      <c r="G508" s="7167"/>
      <c r="H508" s="5708"/>
      <c r="I508" s="5708"/>
      <c r="J508" s="5708"/>
      <c r="K508" s="5708"/>
      <c r="L508" s="5708"/>
      <c r="M508" s="5708"/>
      <c r="N508" s="5699"/>
      <c r="O508" s="5708"/>
      <c r="P508" s="7108"/>
      <c r="Q508" s="5699"/>
      <c r="R508" s="5708"/>
      <c r="S508" s="5699"/>
      <c r="T508" s="5708"/>
      <c r="U508" s="7731"/>
      <c r="V508" s="5699"/>
      <c r="W508" s="5696"/>
      <c r="X508" s="7103"/>
      <c r="Y508" s="706">
        <f>'BASE METAS)'!Y507</f>
        <v>13</v>
      </c>
      <c r="Z508" s="691" t="str">
        <f>'BASE METAS)'!Z507</f>
        <v>INAUGURACIÓN DEL CEMUART</v>
      </c>
      <c r="AA508" s="696" t="str">
        <f>'BASE METAS)'!AA507</f>
        <v xml:space="preserve">EVENTO </v>
      </c>
      <c r="AB508" s="732">
        <f>'BASE METAS)'!AB507</f>
        <v>1</v>
      </c>
      <c r="AC508" s="731">
        <f>'BASE METAS)'!AC507</f>
        <v>0</v>
      </c>
      <c r="AD508" s="471">
        <f>'BASE METAS)'!AD507</f>
        <v>0</v>
      </c>
      <c r="AE508" s="732">
        <f>'BASE METAS)'!AE507</f>
        <v>0</v>
      </c>
      <c r="AF508" s="471">
        <f>'BASE METAS)'!AF507</f>
        <v>0</v>
      </c>
      <c r="AG508" s="731">
        <f>'BASE METAS)'!AG507</f>
        <v>1</v>
      </c>
      <c r="AH508" s="471">
        <f>'BASE METAS)'!AH507</f>
        <v>1</v>
      </c>
      <c r="AI508" s="731">
        <f>'BASE METAS)'!AI507</f>
        <v>0</v>
      </c>
      <c r="AJ508" s="471">
        <f>'BASE METAS)'!AJ507</f>
        <v>0</v>
      </c>
      <c r="AK508" s="191">
        <f>'BASE METAS)'!AK507</f>
        <v>1</v>
      </c>
      <c r="AL508" s="1129">
        <f>'BASE METAS)'!AL507</f>
        <v>13</v>
      </c>
      <c r="AM508" s="1125" t="str">
        <f>'BASE METAS)'!AM507</f>
        <v xml:space="preserve">INAUGURACIÓN CEMUART                                                                                                                                     </v>
      </c>
      <c r="AN508" s="1127" t="str">
        <f>'BASE METAS)'!AN507</f>
        <v xml:space="preserve">  MIDE EL EVENTO QUE SE REALIZARA </v>
      </c>
      <c r="AO508" s="970" t="str">
        <f>'BASE METAS)'!AU507</f>
        <v>DESEMPEÑO</v>
      </c>
      <c r="AP508" s="1126" t="str">
        <f>'BASE METAS)'!AO507</f>
        <v>NÚMERO DE EVENTO  REALIZADO</v>
      </c>
      <c r="AQ508" s="1131" t="str">
        <f>'BASE METAS)'!AP507</f>
        <v xml:space="preserve">NÚMERO DE EVENTO  PROGRAMADO                                                       </v>
      </c>
      <c r="AR508" s="970">
        <f>'BASE METAS)'!AQ507</f>
        <v>100</v>
      </c>
      <c r="AS508" s="1132" t="str">
        <f>'BASE METAS)'!AR507</f>
        <v xml:space="preserve">EVENTO </v>
      </c>
      <c r="AT508" s="1184" t="str">
        <f>'BASE METAS)'!AS507</f>
        <v>EFICACIA</v>
      </c>
      <c r="AU508" s="1483">
        <f>'BASE METAS)'!BO507</f>
        <v>0</v>
      </c>
      <c r="AV508" s="941">
        <f>'BASE METAS)'!BQ507</f>
        <v>1</v>
      </c>
      <c r="AW508" s="1352">
        <f>'BASE METAS)'!BR507</f>
        <v>0</v>
      </c>
      <c r="AX508" s="1352">
        <f>'BASE METAS)'!BS507</f>
        <v>0</v>
      </c>
      <c r="AY508" s="1352">
        <f>'BASE METAS)'!BT507</f>
        <v>0</v>
      </c>
      <c r="AZ508" s="1352">
        <f>'BASE METAS)'!BU507</f>
        <v>0</v>
      </c>
      <c r="BA508" s="1135" t="e">
        <f>'BASE METAS)'!BV507</f>
        <v>#DIV/0!</v>
      </c>
      <c r="BB508" s="1135">
        <f>'BASE METAS)'!BW507</f>
        <v>0</v>
      </c>
      <c r="BC508" s="1135">
        <f>'BASE METAS)'!BX507</f>
        <v>1</v>
      </c>
      <c r="BD508" s="1135">
        <f>'BASE METAS)'!BY507</f>
        <v>0</v>
      </c>
      <c r="BE508" s="1135">
        <f>'BASE METAS)'!CG507</f>
        <v>0</v>
      </c>
      <c r="BF508" s="1352">
        <f>'BASE METAS)'!CJ507</f>
        <v>0</v>
      </c>
      <c r="BG508" s="1352">
        <f>'BASE METAS)'!CK507</f>
        <v>0</v>
      </c>
      <c r="BH508" s="1352">
        <f>'BASE METAS)'!CL507</f>
        <v>0</v>
      </c>
      <c r="BI508" s="1">
        <f>'BASE METAS)'!CM507</f>
        <v>0</v>
      </c>
      <c r="BJ508" s="1">
        <f>'BASE METAS)'!CN507</f>
        <v>0</v>
      </c>
      <c r="BK508" s="1">
        <f>'BASE METAS)'!CO507</f>
        <v>0</v>
      </c>
      <c r="BL508" s="1">
        <f>'BASE METAS)'!CP507</f>
        <v>0</v>
      </c>
      <c r="BM508" s="1">
        <f>'BASE METAS)'!CQ507</f>
        <v>0</v>
      </c>
      <c r="BN508" s="1">
        <f>'BASE METAS)'!CR507</f>
        <v>0</v>
      </c>
      <c r="BO508" s="1">
        <f>'BASE METAS)'!CS507</f>
        <v>0</v>
      </c>
      <c r="BP508" s="1">
        <f>'BASE METAS)'!CT507</f>
        <v>0</v>
      </c>
      <c r="BQ508" s="1">
        <f>'BASE METAS)'!CU507</f>
        <v>0</v>
      </c>
      <c r="BR508" s="1">
        <f>'BASE METAS)'!CV507</f>
        <v>0</v>
      </c>
      <c r="BS508" s="1">
        <f>'BASE METAS)'!CW507</f>
        <v>0</v>
      </c>
      <c r="BT508" s="1">
        <f>'BASE METAS)'!CX507</f>
        <v>0</v>
      </c>
      <c r="BU508" s="1">
        <f>'BASE METAS)'!FA507</f>
        <v>1</v>
      </c>
      <c r="BV508" s="1">
        <f>'BASE METAS)'!FB507</f>
        <v>0</v>
      </c>
      <c r="BW508" s="1">
        <f>'BASE METAS)'!FC507</f>
        <v>0</v>
      </c>
      <c r="BX508" s="1">
        <f>'BASE METAS)'!FD507</f>
        <v>0</v>
      </c>
      <c r="BY508" s="1">
        <f>'BASE METAS)'!FE507</f>
        <v>0</v>
      </c>
      <c r="BZ508" s="1">
        <f>'BASE METAS)'!FF507</f>
        <v>0</v>
      </c>
      <c r="CA508" s="1">
        <f>'BASE METAS)'!FG507</f>
        <v>0</v>
      </c>
      <c r="CB508" s="1">
        <f>'BASE METAS)'!FH507</f>
        <v>1</v>
      </c>
      <c r="CC508" s="1">
        <f>'BASE METAS)'!FI507</f>
        <v>0</v>
      </c>
      <c r="CD508" s="1">
        <f>'BASE METAS)'!FJ507</f>
        <v>1</v>
      </c>
      <c r="CE508" s="1">
        <f>'BASE METAS)'!FK507</f>
        <v>0</v>
      </c>
      <c r="CF508" s="1">
        <f>'BASE METAS)'!FL507</f>
        <v>0</v>
      </c>
      <c r="CG508" s="1">
        <f>'BASE METAS)'!FM507</f>
        <v>0</v>
      </c>
    </row>
    <row r="509" spans="1:85" ht="51" customHeight="1" x14ac:dyDescent="0.25">
      <c r="A509" s="1">
        <f>'BASE METAS)'!A508</f>
        <v>78</v>
      </c>
      <c r="B509" s="7156"/>
      <c r="C509" s="7154">
        <f>'BASE METAS)'!C508</f>
        <v>1705</v>
      </c>
      <c r="D509" s="7154">
        <f>'BASE METAS)'!D508</f>
        <v>6</v>
      </c>
      <c r="E509" s="7156" t="str">
        <f>'BASE METAS)'!E508</f>
        <v>SERVICIOS CULTURALES</v>
      </c>
      <c r="F509" s="7230" t="str">
        <f>'BASE METAS)'!F508</f>
        <v>O00</v>
      </c>
      <c r="G509" s="7230" t="str">
        <f>'BASE METAS)'!G508</f>
        <v>150</v>
      </c>
      <c r="H509" s="7144" t="str">
        <f>'BASE METAS)'!H508</f>
        <v>08</v>
      </c>
      <c r="I509" s="7144" t="str">
        <f>'BASE METAS)'!I508</f>
        <v>02</v>
      </c>
      <c r="J509" s="7144" t="str">
        <f>'BASE METAS)'!J508</f>
        <v>02</v>
      </c>
      <c r="K509" s="7144" t="str">
        <f>'BASE METAS)'!K508</f>
        <v>01</v>
      </c>
      <c r="L509" s="7144" t="str">
        <f>'BASE METAS)'!L508</f>
        <v>01</v>
      </c>
      <c r="M509" s="5706" t="str">
        <f>'BASE METAS)'!M508</f>
        <v>101</v>
      </c>
      <c r="N509" s="5697" t="str">
        <f>'BASE METAS)'!N508</f>
        <v>Educación Cultura y Bienestar Social</v>
      </c>
      <c r="O509" s="5706" t="str">
        <f>'BASE METAS)'!O508</f>
        <v>Cultura</v>
      </c>
      <c r="P509" s="7106" t="str">
        <f>'BASE METAS)'!P508</f>
        <v>Educación, cultura y deporte</v>
      </c>
      <c r="Q509" s="5697" t="str">
        <f>'BASE METAS)'!Q508</f>
        <v>Desarrollo cultural</v>
      </c>
      <c r="R509" s="5706" t="str">
        <f>'BASE METAS)'!R508</f>
        <v>Cultura y arte</v>
      </c>
      <c r="S509" s="5697" t="str">
        <f>'BASE METAS)'!S508</f>
        <v>Fomento y difusión de la cultura</v>
      </c>
      <c r="T509" s="5706" t="str">
        <f>'BASE METAS)'!T508</f>
        <v>Servicios culturales</v>
      </c>
      <c r="U509" s="7729" t="str">
        <f>'BASE METAS)'!U508</f>
        <v xml:space="preserve">PRESTAR SERVICIOS CULTURALES DENTRO DE LAS CASAS DE CULTURA, CREANDO  ESQUEMAS DE TRABAJO  DIRIGIDOS AL APRENDIZAJE EN BELLAS ARTES                                                    FOMENTAR EL CONOCIMIENTO DE LAS BELLAS ARTES A COMUNIDADES, FRACCIONAMIENTOS, COLONIAS A TRAVÉS  DE LAS CASAS DE CULTURA DEL MUNICIPIO DE TLALNEPANTLA      </v>
      </c>
      <c r="V509" s="5697" t="str">
        <f>'BASE METAS)'!V508</f>
        <v>Tlalnepantla 
Solidario</v>
      </c>
      <c r="W509" s="5694">
        <f>'BASE METAS)'!W508</f>
        <v>14122692.289999999</v>
      </c>
      <c r="X509" s="7156" t="str">
        <f>'BASE METAS)'!X508</f>
        <v>DEPARTAMENTO DE CASAS DE CULTURA</v>
      </c>
      <c r="Y509" s="709">
        <f>'BASE METAS)'!Y508</f>
        <v>9</v>
      </c>
      <c r="Z509" s="710" t="str">
        <f>'BASE METAS)'!Z508</f>
        <v>EQUIPAMIENTO DE LAS AULAS Y LA ESCUELA DE ARTE Y CASAS DE CULTURA</v>
      </c>
      <c r="AA509" s="550" t="str">
        <f>'BASE METAS)'!AA508</f>
        <v>EQUIPAMIENTO</v>
      </c>
      <c r="AB509" s="459">
        <f>'BASE METAS)'!AB508</f>
        <v>4</v>
      </c>
      <c r="AC509" s="713">
        <f>'BASE METAS)'!AC508</f>
        <v>0</v>
      </c>
      <c r="AD509" s="631">
        <f>'BASE METAS)'!AD508</f>
        <v>0</v>
      </c>
      <c r="AE509" s="713">
        <f>'BASE METAS)'!AE508</f>
        <v>2</v>
      </c>
      <c r="AF509" s="631">
        <f>'BASE METAS)'!AF508</f>
        <v>0.5</v>
      </c>
      <c r="AG509" s="713">
        <f>'BASE METAS)'!AG508</f>
        <v>2</v>
      </c>
      <c r="AH509" s="631">
        <f>'BASE METAS)'!AH508</f>
        <v>0.5</v>
      </c>
      <c r="AI509" s="713">
        <f>'BASE METAS)'!AI508</f>
        <v>0</v>
      </c>
      <c r="AJ509" s="556">
        <f>'BASE METAS)'!AJ508</f>
        <v>0</v>
      </c>
      <c r="AK509" s="191">
        <f>'BASE METAS)'!AK508</f>
        <v>1</v>
      </c>
      <c r="AL509" s="1133">
        <f>'BASE METAS)'!AL508</f>
        <v>9</v>
      </c>
      <c r="AM509" s="959" t="str">
        <f>'BASE METAS)'!AM508</f>
        <v xml:space="preserve">ESCUELA DE ARTES Y CASAS DE CULTURA                                     </v>
      </c>
      <c r="AN509" s="1344" t="str">
        <f>'BASE METAS)'!AN508</f>
        <v xml:space="preserve">MIDE EL NÚMERO DE CASAS DE CULTURA EQUIPADAS </v>
      </c>
      <c r="AO509" s="1343" t="str">
        <f>'BASE METAS)'!AU508</f>
        <v>DESEMPEÑO</v>
      </c>
      <c r="AP509" s="970" t="str">
        <f>'BASE METAS)'!AO508</f>
        <v>NÚMERO DE CASAS DE CULTURA  EQUIPADAS</v>
      </c>
      <c r="AQ509" s="970" t="str">
        <f>'BASE METAS)'!AP508</f>
        <v xml:space="preserve">   NÚMERO DE CASAS DE CULTURA  PROGRAMADAS PARA EQUIPAR </v>
      </c>
      <c r="AR509" s="970">
        <f>'BASE METAS)'!AQ508</f>
        <v>100</v>
      </c>
      <c r="AS509" s="970" t="str">
        <f>'BASE METAS)'!AR508</f>
        <v>EQUIPAMIENTO</v>
      </c>
      <c r="AT509" s="1018" t="str">
        <f>'BASE METAS)'!AS508</f>
        <v>EFICACIA</v>
      </c>
      <c r="AU509" s="1483">
        <f>'BASE METAS)'!BO508</f>
        <v>0</v>
      </c>
      <c r="AV509" s="942">
        <f>'BASE METAS)'!BQ508</f>
        <v>4</v>
      </c>
      <c r="AW509" s="1352">
        <f>'BASE METAS)'!BR508</f>
        <v>0</v>
      </c>
      <c r="AX509" s="1352">
        <f>'BASE METAS)'!BS508</f>
        <v>2</v>
      </c>
      <c r="AY509" s="1352">
        <f>'BASE METAS)'!BT508</f>
        <v>0</v>
      </c>
      <c r="AZ509" s="1352">
        <f>'BASE METAS)'!BU508</f>
        <v>2</v>
      </c>
      <c r="BA509" s="941">
        <f>'BASE METAS)'!BV508</f>
        <v>0</v>
      </c>
      <c r="BB509" s="941">
        <f>'BASE METAS)'!BW508</f>
        <v>0</v>
      </c>
      <c r="BC509" s="941">
        <f>'BASE METAS)'!BX508</f>
        <v>4</v>
      </c>
      <c r="BD509" s="941">
        <f>'BASE METAS)'!BY508</f>
        <v>0</v>
      </c>
      <c r="BE509" s="941">
        <f>'BASE METAS)'!CG508</f>
        <v>0</v>
      </c>
      <c r="BF509" s="1352">
        <f>'BASE METAS)'!CJ508</f>
        <v>0</v>
      </c>
      <c r="BG509" s="1352">
        <f>'BASE METAS)'!CK508</f>
        <v>0</v>
      </c>
      <c r="BH509" s="1352">
        <f>'BASE METAS)'!CL508</f>
        <v>0</v>
      </c>
      <c r="BI509" s="1">
        <f>'BASE METAS)'!CM508</f>
        <v>0</v>
      </c>
      <c r="BJ509" s="1">
        <f>'BASE METAS)'!CN508</f>
        <v>0</v>
      </c>
      <c r="BK509" s="1">
        <f>'BASE METAS)'!CO508</f>
        <v>0</v>
      </c>
      <c r="BL509" s="1">
        <f>'BASE METAS)'!CP508</f>
        <v>0</v>
      </c>
      <c r="BM509" s="1">
        <f>'BASE METAS)'!CQ508</f>
        <v>0</v>
      </c>
      <c r="BN509" s="1">
        <f>'BASE METAS)'!CR508</f>
        <v>0</v>
      </c>
      <c r="BO509" s="1">
        <f>'BASE METAS)'!CS508</f>
        <v>0</v>
      </c>
      <c r="BP509" s="1">
        <f>'BASE METAS)'!CT508</f>
        <v>0</v>
      </c>
      <c r="BQ509" s="1">
        <f>'BASE METAS)'!CU508</f>
        <v>0</v>
      </c>
      <c r="BR509" s="1">
        <f>'BASE METAS)'!CV508</f>
        <v>0</v>
      </c>
      <c r="BS509" s="1">
        <f>'BASE METAS)'!CW508</f>
        <v>0</v>
      </c>
      <c r="BT509" s="1">
        <f>'BASE METAS)'!CX508</f>
        <v>0</v>
      </c>
      <c r="BU509" s="1">
        <f>'BASE METAS)'!FA508</f>
        <v>4</v>
      </c>
      <c r="BV509" s="1">
        <f>'BASE METAS)'!FB508</f>
        <v>0</v>
      </c>
      <c r="BW509" s="1">
        <f>'BASE METAS)'!FC508</f>
        <v>0</v>
      </c>
      <c r="BX509" s="1">
        <f>'BASE METAS)'!FD508</f>
        <v>0</v>
      </c>
      <c r="BY509" s="1">
        <f>'BASE METAS)'!FE508</f>
        <v>0</v>
      </c>
      <c r="BZ509" s="1">
        <f>'BASE METAS)'!FF508</f>
        <v>0</v>
      </c>
      <c r="CA509" s="1">
        <f>'BASE METAS)'!FG508</f>
        <v>0</v>
      </c>
      <c r="CB509" s="1">
        <f>'BASE METAS)'!FH508</f>
        <v>4</v>
      </c>
      <c r="CC509" s="1">
        <f>'BASE METAS)'!FI508</f>
        <v>0</v>
      </c>
      <c r="CD509" s="1">
        <f>'BASE METAS)'!FJ508</f>
        <v>4</v>
      </c>
      <c r="CE509" s="1">
        <f>'BASE METAS)'!FK508</f>
        <v>0</v>
      </c>
      <c r="CF509" s="1">
        <f>'BASE METAS)'!FL508</f>
        <v>1</v>
      </c>
      <c r="CG509" s="1">
        <f>'BASE METAS)'!FM508</f>
        <v>0</v>
      </c>
    </row>
    <row r="510" spans="1:85" ht="25.5" customHeight="1" x14ac:dyDescent="0.25">
      <c r="A510" s="1">
        <f>'BASE METAS)'!A509</f>
        <v>0</v>
      </c>
      <c r="B510" s="7156"/>
      <c r="C510" s="7154"/>
      <c r="D510" s="7154"/>
      <c r="E510" s="7156"/>
      <c r="F510" s="7230"/>
      <c r="G510" s="7230"/>
      <c r="H510" s="7144"/>
      <c r="I510" s="7144"/>
      <c r="J510" s="7144"/>
      <c r="K510" s="7144"/>
      <c r="L510" s="7144"/>
      <c r="M510" s="5707"/>
      <c r="N510" s="5698"/>
      <c r="O510" s="5707"/>
      <c r="P510" s="7107"/>
      <c r="Q510" s="5698"/>
      <c r="R510" s="5707"/>
      <c r="S510" s="5698"/>
      <c r="T510" s="5707"/>
      <c r="U510" s="7730"/>
      <c r="V510" s="5698"/>
      <c r="W510" s="5695"/>
      <c r="X510" s="7156"/>
      <c r="Y510" s="705">
        <f>'BASE METAS)'!Y509</f>
        <v>10</v>
      </c>
      <c r="Z510" s="707" t="str">
        <f>'BASE METAS)'!Z509</f>
        <v>IMPLEMENTAR PROGRAMA DE MANTENIMIENTO MENOR DE LAS INSTALACIONES DE CASAS DE CULTURA</v>
      </c>
      <c r="AA510" s="558" t="str">
        <f>'BASE METAS)'!AA509</f>
        <v>MANTENIMIENTO MENOR</v>
      </c>
      <c r="AB510" s="460">
        <f>'BASE METAS)'!AB509</f>
        <v>6</v>
      </c>
      <c r="AC510" s="714">
        <f>'BASE METAS)'!AC509</f>
        <v>0</v>
      </c>
      <c r="AD510" s="544">
        <f>'BASE METAS)'!AD509</f>
        <v>0</v>
      </c>
      <c r="AE510" s="714">
        <f>'BASE METAS)'!AE509</f>
        <v>2</v>
      </c>
      <c r="AF510" s="544">
        <f>'BASE METAS)'!AF509</f>
        <v>0.33333333333333331</v>
      </c>
      <c r="AG510" s="714">
        <f>'BASE METAS)'!AG509</f>
        <v>2</v>
      </c>
      <c r="AH510" s="544">
        <f>'BASE METAS)'!AH509</f>
        <v>0.33333333333333331</v>
      </c>
      <c r="AI510" s="714">
        <f>'BASE METAS)'!AI509</f>
        <v>2</v>
      </c>
      <c r="AJ510" s="545">
        <f>'BASE METAS)'!AJ509</f>
        <v>0.33333333333333331</v>
      </c>
      <c r="AK510" s="191">
        <f>'BASE METAS)'!AK509</f>
        <v>1</v>
      </c>
      <c r="AL510" s="1133">
        <f>'BASE METAS)'!AL509</f>
        <v>10</v>
      </c>
      <c r="AM510" s="959" t="str">
        <f>'BASE METAS)'!AM509</f>
        <v xml:space="preserve">MANTENIMIENTO DE CASAS DE CULTURA                                  </v>
      </c>
      <c r="AN510" s="1344" t="str">
        <f>'BASE METAS)'!AN509</f>
        <v xml:space="preserve"> MIDE EL NÚMERO DE MANTENIMIENTO  DE  CASAS DE CULTURA  </v>
      </c>
      <c r="AO510" s="1343" t="str">
        <f>'BASE METAS)'!AU509</f>
        <v>DESEMPEÑO</v>
      </c>
      <c r="AP510" s="970" t="str">
        <f>'BASE METAS)'!AO509</f>
        <v>NÚMERO DE CASAS DE CULTURA  REALIZADAS</v>
      </c>
      <c r="AQ510" s="970" t="str">
        <f>'BASE METAS)'!AP509</f>
        <v xml:space="preserve">   NÚMERO DE CASAS DE CULTURA  PROGRAMADAS  </v>
      </c>
      <c r="AR510" s="970">
        <f>'BASE METAS)'!AQ509</f>
        <v>100</v>
      </c>
      <c r="AS510" s="970" t="str">
        <f>'BASE METAS)'!AR509</f>
        <v xml:space="preserve">MANTENIMIENTO </v>
      </c>
      <c r="AT510" s="1018" t="str">
        <f>'BASE METAS)'!AS509</f>
        <v>CALIDAD</v>
      </c>
      <c r="AU510" s="1483">
        <f>'BASE METAS)'!BO509</f>
        <v>0</v>
      </c>
      <c r="AV510" s="941">
        <f>'BASE METAS)'!BQ509</f>
        <v>6</v>
      </c>
      <c r="AW510" s="1352">
        <f>'BASE METAS)'!BR509</f>
        <v>0</v>
      </c>
      <c r="AX510" s="1352">
        <f>'BASE METAS)'!BS509</f>
        <v>2</v>
      </c>
      <c r="AY510" s="1352">
        <f>'BASE METAS)'!BT509</f>
        <v>2</v>
      </c>
      <c r="AZ510" s="1352">
        <f>'BASE METAS)'!BU509</f>
        <v>0</v>
      </c>
      <c r="BA510" s="1135">
        <f>'BASE METAS)'!BV509</f>
        <v>1</v>
      </c>
      <c r="BB510" s="1135">
        <f>'BASE METAS)'!BW509</f>
        <v>2</v>
      </c>
      <c r="BC510" s="1135">
        <f>'BASE METAS)'!BX509</f>
        <v>4</v>
      </c>
      <c r="BD510" s="1135">
        <f>'BASE METAS)'!BY509</f>
        <v>0.33333333333333331</v>
      </c>
      <c r="BE510" s="1135">
        <f>'BASE METAS)'!CG509</f>
        <v>0</v>
      </c>
      <c r="BF510" s="1352">
        <f>'BASE METAS)'!CJ509</f>
        <v>0</v>
      </c>
      <c r="BG510" s="1352">
        <f>'BASE METAS)'!CK509</f>
        <v>0</v>
      </c>
      <c r="BH510" s="1352">
        <f>'BASE METAS)'!CL509</f>
        <v>0</v>
      </c>
      <c r="BI510" s="1">
        <f>'BASE METAS)'!CM509</f>
        <v>0</v>
      </c>
      <c r="BJ510" s="1">
        <f>'BASE METAS)'!CN509</f>
        <v>0</v>
      </c>
      <c r="BK510" s="1">
        <f>'BASE METAS)'!CO509</f>
        <v>0</v>
      </c>
      <c r="BL510" s="1">
        <f>'BASE METAS)'!CP509</f>
        <v>0</v>
      </c>
      <c r="BM510" s="1">
        <f>'BASE METAS)'!CQ509</f>
        <v>0</v>
      </c>
      <c r="BN510" s="1">
        <f>'BASE METAS)'!CR509</f>
        <v>0</v>
      </c>
      <c r="BO510" s="1">
        <f>'BASE METAS)'!CS509</f>
        <v>0</v>
      </c>
      <c r="BP510" s="1">
        <f>'BASE METAS)'!CT509</f>
        <v>0</v>
      </c>
      <c r="BQ510" s="1">
        <f>'BASE METAS)'!CU509</f>
        <v>0</v>
      </c>
      <c r="BR510" s="1">
        <f>'BASE METAS)'!CV509</f>
        <v>0</v>
      </c>
      <c r="BS510" s="1">
        <f>'BASE METAS)'!CW509</f>
        <v>0</v>
      </c>
      <c r="BT510" s="1">
        <f>'BASE METAS)'!CX509</f>
        <v>0</v>
      </c>
      <c r="BU510" s="1">
        <f>'BASE METAS)'!FA509</f>
        <v>6</v>
      </c>
      <c r="BV510" s="1">
        <f>'BASE METAS)'!FB509</f>
        <v>0</v>
      </c>
      <c r="BW510" s="1">
        <f>'BASE METAS)'!FC509</f>
        <v>0</v>
      </c>
      <c r="BX510" s="1">
        <f>'BASE METAS)'!FD509</f>
        <v>0</v>
      </c>
      <c r="BY510" s="1">
        <f>'BASE METAS)'!FE509</f>
        <v>0</v>
      </c>
      <c r="BZ510" s="1">
        <f>'BASE METAS)'!FF509</f>
        <v>0</v>
      </c>
      <c r="CA510" s="1">
        <f>'BASE METAS)'!FG509</f>
        <v>0</v>
      </c>
      <c r="CB510" s="1">
        <f>'BASE METAS)'!FH509</f>
        <v>6</v>
      </c>
      <c r="CC510" s="1">
        <f>'BASE METAS)'!FI509</f>
        <v>0</v>
      </c>
      <c r="CD510" s="1">
        <f>'BASE METAS)'!FJ509</f>
        <v>6</v>
      </c>
      <c r="CE510" s="1">
        <f>'BASE METAS)'!FK509</f>
        <v>0</v>
      </c>
      <c r="CF510" s="1">
        <f>'BASE METAS)'!FL509</f>
        <v>0</v>
      </c>
      <c r="CG510" s="1">
        <f>'BASE METAS)'!FM509</f>
        <v>0</v>
      </c>
    </row>
    <row r="511" spans="1:85" ht="25.5" customHeight="1" x14ac:dyDescent="0.25">
      <c r="A511" s="1">
        <f>'BASE METAS)'!A510</f>
        <v>0</v>
      </c>
      <c r="B511" s="7156"/>
      <c r="C511" s="7154"/>
      <c r="D511" s="7154"/>
      <c r="E511" s="7156"/>
      <c r="F511" s="7230"/>
      <c r="G511" s="7230"/>
      <c r="H511" s="7144"/>
      <c r="I511" s="7144"/>
      <c r="J511" s="7144"/>
      <c r="K511" s="7144"/>
      <c r="L511" s="7144"/>
      <c r="M511" s="5707"/>
      <c r="N511" s="5698"/>
      <c r="O511" s="5707"/>
      <c r="P511" s="7107"/>
      <c r="Q511" s="5698"/>
      <c r="R511" s="5707"/>
      <c r="S511" s="5698"/>
      <c r="T511" s="5707"/>
      <c r="U511" s="7730"/>
      <c r="V511" s="5698"/>
      <c r="W511" s="5695"/>
      <c r="X511" s="7156"/>
      <c r="Y511" s="705">
        <f>'BASE METAS)'!Y510</f>
        <v>11</v>
      </c>
      <c r="Z511" s="707" t="str">
        <f>'BASE METAS)'!Z510</f>
        <v>REALIZAR CAPACITACIÓN AL PERSONAL DE CASAS DE CULTURA</v>
      </c>
      <c r="AA511" s="558" t="str">
        <f>'BASE METAS)'!AA510</f>
        <v>CAPACITACIÓN</v>
      </c>
      <c r="AB511" s="460">
        <f>'BASE METAS)'!AB510</f>
        <v>2</v>
      </c>
      <c r="AC511" s="714">
        <f>'BASE METAS)'!AC510</f>
        <v>0</v>
      </c>
      <c r="AD511" s="544">
        <f>'BASE METAS)'!AD510</f>
        <v>0</v>
      </c>
      <c r="AE511" s="714">
        <f>'BASE METAS)'!AE510</f>
        <v>1</v>
      </c>
      <c r="AF511" s="544">
        <f>'BASE METAS)'!AF510</f>
        <v>0.5</v>
      </c>
      <c r="AG511" s="714">
        <f>'BASE METAS)'!AG510</f>
        <v>1</v>
      </c>
      <c r="AH511" s="544">
        <f>'BASE METAS)'!AH510</f>
        <v>0.5</v>
      </c>
      <c r="AI511" s="714">
        <f>'BASE METAS)'!AI510</f>
        <v>0</v>
      </c>
      <c r="AJ511" s="545">
        <f>'BASE METAS)'!AJ510</f>
        <v>0</v>
      </c>
      <c r="AK511" s="191">
        <f>'BASE METAS)'!AK510</f>
        <v>1</v>
      </c>
      <c r="AL511" s="1133">
        <f>'BASE METAS)'!AL510</f>
        <v>11</v>
      </c>
      <c r="AM511" s="970" t="str">
        <f>'BASE METAS)'!AM510</f>
        <v xml:space="preserve">CAPACITACIONES DEL PERSONAL                                                                                                                                                </v>
      </c>
      <c r="AN511" s="1344" t="str">
        <f>'BASE METAS)'!AN510</f>
        <v xml:space="preserve">   MIDE EL NÚMERO DE CAPACITACIONES PARA ADMINISTRADORES </v>
      </c>
      <c r="AO511" s="1343" t="str">
        <f>'BASE METAS)'!AU510</f>
        <v>DESEMPEÑO</v>
      </c>
      <c r="AP511" s="970" t="str">
        <f>'BASE METAS)'!AO510</f>
        <v>NÚMERO DE CAPACITACIONES REALIZADAS</v>
      </c>
      <c r="AQ511" s="970" t="str">
        <f>'BASE METAS)'!AP510</f>
        <v xml:space="preserve">   NÚMERO DE CAPACITACIONES  PROGRAMADAS  </v>
      </c>
      <c r="AR511" s="970">
        <f>'BASE METAS)'!AQ510</f>
        <v>100</v>
      </c>
      <c r="AS511" s="970" t="str">
        <f>'BASE METAS)'!AR510</f>
        <v xml:space="preserve">CAPACITACIÓN </v>
      </c>
      <c r="AT511" s="1018" t="str">
        <f>'BASE METAS)'!AS510</f>
        <v>CALIDAD</v>
      </c>
      <c r="AU511" s="1483">
        <f>'BASE METAS)'!BO510</f>
        <v>0</v>
      </c>
      <c r="AV511" s="942">
        <f>'BASE METAS)'!BQ510</f>
        <v>2</v>
      </c>
      <c r="AW511" s="1352">
        <f>'BASE METAS)'!BR510</f>
        <v>0</v>
      </c>
      <c r="AX511" s="1352">
        <f>'BASE METAS)'!BS510</f>
        <v>1</v>
      </c>
      <c r="AY511" s="1352">
        <f>'BASE METAS)'!BT510</f>
        <v>1</v>
      </c>
      <c r="AZ511" s="1352">
        <f>'BASE METAS)'!BU510</f>
        <v>0</v>
      </c>
      <c r="BA511" s="941">
        <f>'BASE METAS)'!BV510</f>
        <v>1</v>
      </c>
      <c r="BB511" s="941">
        <f>'BASE METAS)'!BW510</f>
        <v>1</v>
      </c>
      <c r="BC511" s="941">
        <f>'BASE METAS)'!BX510</f>
        <v>1</v>
      </c>
      <c r="BD511" s="941">
        <f>'BASE METAS)'!BY510</f>
        <v>0.5</v>
      </c>
      <c r="BE511" s="941">
        <f>'BASE METAS)'!CG510</f>
        <v>0</v>
      </c>
      <c r="BF511" s="1352">
        <f>'BASE METAS)'!CJ510</f>
        <v>0</v>
      </c>
      <c r="BG511" s="1352">
        <f>'BASE METAS)'!CK510</f>
        <v>0</v>
      </c>
      <c r="BH511" s="1352">
        <f>'BASE METAS)'!CL510</f>
        <v>0</v>
      </c>
      <c r="BI511" s="1">
        <f>'BASE METAS)'!CM510</f>
        <v>0</v>
      </c>
      <c r="BJ511" s="1">
        <f>'BASE METAS)'!CN510</f>
        <v>0</v>
      </c>
      <c r="BK511" s="1">
        <f>'BASE METAS)'!CO510</f>
        <v>0</v>
      </c>
      <c r="BL511" s="1">
        <f>'BASE METAS)'!CP510</f>
        <v>0</v>
      </c>
      <c r="BM511" s="1">
        <f>'BASE METAS)'!CQ510</f>
        <v>0</v>
      </c>
      <c r="BN511" s="1">
        <f>'BASE METAS)'!CR510</f>
        <v>0</v>
      </c>
      <c r="BO511" s="1">
        <f>'BASE METAS)'!CS510</f>
        <v>0</v>
      </c>
      <c r="BP511" s="1">
        <f>'BASE METAS)'!CT510</f>
        <v>0</v>
      </c>
      <c r="BQ511" s="1">
        <f>'BASE METAS)'!CU510</f>
        <v>0</v>
      </c>
      <c r="BR511" s="1">
        <f>'BASE METAS)'!CV510</f>
        <v>0</v>
      </c>
      <c r="BS511" s="1">
        <f>'BASE METAS)'!CW510</f>
        <v>0</v>
      </c>
      <c r="BT511" s="1">
        <f>'BASE METAS)'!CX510</f>
        <v>0</v>
      </c>
      <c r="BU511" s="1">
        <f>'BASE METAS)'!FA510</f>
        <v>2</v>
      </c>
      <c r="BV511" s="1">
        <f>'BASE METAS)'!FB510</f>
        <v>0</v>
      </c>
      <c r="BW511" s="1">
        <f>'BASE METAS)'!FC510</f>
        <v>0</v>
      </c>
      <c r="BX511" s="1">
        <f>'BASE METAS)'!FD510</f>
        <v>0</v>
      </c>
      <c r="BY511" s="1">
        <f>'BASE METAS)'!FE510</f>
        <v>0</v>
      </c>
      <c r="BZ511" s="1">
        <f>'BASE METAS)'!FF510</f>
        <v>0</v>
      </c>
      <c r="CA511" s="1">
        <f>'BASE METAS)'!FG510</f>
        <v>0</v>
      </c>
      <c r="CB511" s="1">
        <f>'BASE METAS)'!FH510</f>
        <v>2</v>
      </c>
      <c r="CC511" s="1">
        <f>'BASE METAS)'!FI510</f>
        <v>0</v>
      </c>
      <c r="CD511" s="1">
        <f>'BASE METAS)'!FJ510</f>
        <v>2</v>
      </c>
      <c r="CE511" s="1">
        <f>'BASE METAS)'!FK510</f>
        <v>0</v>
      </c>
      <c r="CF511" s="1">
        <f>'BASE METAS)'!FL510</f>
        <v>0</v>
      </c>
      <c r="CG511" s="1">
        <f>'BASE METAS)'!FM510</f>
        <v>0</v>
      </c>
    </row>
    <row r="512" spans="1:85" ht="25.5" customHeight="1" x14ac:dyDescent="0.25">
      <c r="A512" s="1">
        <f>'BASE METAS)'!A511</f>
        <v>0</v>
      </c>
      <c r="B512" s="7156"/>
      <c r="C512" s="7154"/>
      <c r="D512" s="7154"/>
      <c r="E512" s="7156"/>
      <c r="F512" s="7230"/>
      <c r="G512" s="7230"/>
      <c r="H512" s="7144"/>
      <c r="I512" s="7144"/>
      <c r="J512" s="7144"/>
      <c r="K512" s="7144"/>
      <c r="L512" s="7144"/>
      <c r="M512" s="5707"/>
      <c r="N512" s="5698"/>
      <c r="O512" s="5707"/>
      <c r="P512" s="7107"/>
      <c r="Q512" s="5698"/>
      <c r="R512" s="5707"/>
      <c r="S512" s="5698"/>
      <c r="T512" s="5707"/>
      <c r="U512" s="7730"/>
      <c r="V512" s="5698"/>
      <c r="W512" s="5695"/>
      <c r="X512" s="7156"/>
      <c r="Y512" s="705">
        <f>'BASE METAS)'!Y511</f>
        <v>12</v>
      </c>
      <c r="Z512" s="707" t="str">
        <f>'BASE METAS)'!Z511</f>
        <v>IMPLEMENTAR PROGRAMA DE DIFUSIÓN DE LAS CASAS DE CULTURA</v>
      </c>
      <c r="AA512" s="558" t="str">
        <f>'BASE METAS)'!AA511</f>
        <v xml:space="preserve">DIFUSIÓN </v>
      </c>
      <c r="AB512" s="460">
        <f>'BASE METAS)'!AB511</f>
        <v>8</v>
      </c>
      <c r="AC512" s="714">
        <f>'BASE METAS)'!AC511</f>
        <v>1</v>
      </c>
      <c r="AD512" s="544">
        <f>'BASE METAS)'!AD511</f>
        <v>0.125</v>
      </c>
      <c r="AE512" s="714">
        <f>'BASE METAS)'!AE511</f>
        <v>3</v>
      </c>
      <c r="AF512" s="544">
        <f>'BASE METAS)'!AF511</f>
        <v>0.375</v>
      </c>
      <c r="AG512" s="714">
        <f>'BASE METAS)'!AG511</f>
        <v>2</v>
      </c>
      <c r="AH512" s="544">
        <f>'BASE METAS)'!AH511</f>
        <v>0.25</v>
      </c>
      <c r="AI512" s="714">
        <f>'BASE METAS)'!AI511</f>
        <v>2</v>
      </c>
      <c r="AJ512" s="545">
        <f>'BASE METAS)'!AJ511</f>
        <v>0.25</v>
      </c>
      <c r="AK512" s="191">
        <f>'BASE METAS)'!AK511</f>
        <v>1</v>
      </c>
      <c r="AL512" s="1133">
        <f>'BASE METAS)'!AL511</f>
        <v>12</v>
      </c>
      <c r="AM512" s="970" t="str">
        <f>'BASE METAS)'!AM511</f>
        <v xml:space="preserve">DIFUSIÓN DE LAS CASAS DE CULTURA                                                                                                                                                                                                                                                                                       </v>
      </c>
      <c r="AN512" s="1344" t="str">
        <f>'BASE METAS)'!AN511</f>
        <v xml:space="preserve">MIDE EL NÚMERO DE PROGRAMAS DE DIFUSIÓN DE LAS CASAS DE CULTURA </v>
      </c>
      <c r="AO512" s="1343" t="str">
        <f>'BASE METAS)'!AU511</f>
        <v>DESEMPEÑO</v>
      </c>
      <c r="AP512" s="970" t="str">
        <f>'BASE METAS)'!AO511</f>
        <v>NÚMERO DE DIFUSIONES REALIZADAS</v>
      </c>
      <c r="AQ512" s="970" t="str">
        <f>'BASE METAS)'!AP511</f>
        <v xml:space="preserve">   NÚMERO DE DIFUSIONES  PROGRAMADAS  </v>
      </c>
      <c r="AR512" s="970">
        <f>'BASE METAS)'!AQ511</f>
        <v>100</v>
      </c>
      <c r="AS512" s="970" t="str">
        <f>'BASE METAS)'!AR511</f>
        <v xml:space="preserve">DIFUSIÓN </v>
      </c>
      <c r="AT512" s="1018" t="str">
        <f>'BASE METAS)'!AS511</f>
        <v>EFICIENCIA</v>
      </c>
      <c r="AU512" s="1483">
        <f>'BASE METAS)'!BO511</f>
        <v>0</v>
      </c>
      <c r="AV512" s="941">
        <f>'BASE METAS)'!BQ511</f>
        <v>8</v>
      </c>
      <c r="AW512" s="1352">
        <f>'BASE METAS)'!BR511</f>
        <v>0</v>
      </c>
      <c r="AX512" s="1352">
        <f>'BASE METAS)'!BS511</f>
        <v>3</v>
      </c>
      <c r="AY512" s="1352">
        <f>'BASE METAS)'!BT511</f>
        <v>3</v>
      </c>
      <c r="AZ512" s="1352">
        <f>'BASE METAS)'!BU511</f>
        <v>0</v>
      </c>
      <c r="BA512" s="1135">
        <f>'BASE METAS)'!BV511</f>
        <v>1</v>
      </c>
      <c r="BB512" s="1135">
        <f>'BASE METAS)'!BW511</f>
        <v>4</v>
      </c>
      <c r="BC512" s="1135">
        <f>'BASE METAS)'!BX511</f>
        <v>4</v>
      </c>
      <c r="BD512" s="1135">
        <f>'BASE METAS)'!BY511</f>
        <v>0.5</v>
      </c>
      <c r="BE512" s="1135">
        <f>'BASE METAS)'!CG511</f>
        <v>1</v>
      </c>
      <c r="BF512" s="1352">
        <f>'BASE METAS)'!CJ511</f>
        <v>0</v>
      </c>
      <c r="BG512" s="1352">
        <f>'BASE METAS)'!CK511</f>
        <v>0</v>
      </c>
      <c r="BH512" s="1352">
        <f>'BASE METAS)'!CL511</f>
        <v>0</v>
      </c>
      <c r="BI512" s="1">
        <f>'BASE METAS)'!CM511</f>
        <v>0</v>
      </c>
      <c r="BJ512" s="1">
        <f>'BASE METAS)'!CN511</f>
        <v>1</v>
      </c>
      <c r="BK512" s="1">
        <f>'BASE METAS)'!CO511</f>
        <v>0</v>
      </c>
      <c r="BL512" s="1">
        <f>'BASE METAS)'!CP511</f>
        <v>0</v>
      </c>
      <c r="BM512" s="1">
        <f>'BASE METAS)'!CQ511</f>
        <v>0</v>
      </c>
      <c r="BN512" s="1">
        <f>'BASE METAS)'!CR511</f>
        <v>0</v>
      </c>
      <c r="BO512" s="1">
        <f>'BASE METAS)'!CS511</f>
        <v>0</v>
      </c>
      <c r="BP512" s="1">
        <f>'BASE METAS)'!CT511</f>
        <v>0</v>
      </c>
      <c r="BQ512" s="1">
        <f>'BASE METAS)'!CU511</f>
        <v>0</v>
      </c>
      <c r="BR512" s="1">
        <f>'BASE METAS)'!CV511</f>
        <v>0</v>
      </c>
      <c r="BS512" s="1">
        <f>'BASE METAS)'!CW511</f>
        <v>0</v>
      </c>
      <c r="BT512" s="1">
        <f>'BASE METAS)'!CX511</f>
        <v>0</v>
      </c>
      <c r="BU512" s="1">
        <f>'BASE METAS)'!FA511</f>
        <v>8</v>
      </c>
      <c r="BV512" s="1">
        <f>'BASE METAS)'!FB511</f>
        <v>0</v>
      </c>
      <c r="BW512" s="1">
        <f>'BASE METAS)'!FC511</f>
        <v>0</v>
      </c>
      <c r="BX512" s="1">
        <f>'BASE METAS)'!FD511</f>
        <v>0</v>
      </c>
      <c r="BY512" s="1">
        <f>'BASE METAS)'!FE511</f>
        <v>0</v>
      </c>
      <c r="BZ512" s="1">
        <f>'BASE METAS)'!FF511</f>
        <v>0</v>
      </c>
      <c r="CA512" s="1">
        <f>'BASE METAS)'!FG511</f>
        <v>1</v>
      </c>
      <c r="CB512" s="1">
        <f>'BASE METAS)'!FH511</f>
        <v>7</v>
      </c>
      <c r="CC512" s="1">
        <f>'BASE METAS)'!FI511</f>
        <v>0.125</v>
      </c>
      <c r="CD512" s="1">
        <f>'BASE METAS)'!FJ511</f>
        <v>8</v>
      </c>
      <c r="CE512" s="1">
        <f>'BASE METAS)'!FK511</f>
        <v>0</v>
      </c>
      <c r="CF512" s="1">
        <f>'BASE METAS)'!FL511</f>
        <v>0</v>
      </c>
      <c r="CG512" s="1">
        <f>'BASE METAS)'!FM511</f>
        <v>0</v>
      </c>
    </row>
    <row r="513" spans="1:85" ht="51" customHeight="1" x14ac:dyDescent="0.25">
      <c r="A513" s="1">
        <f>'BASE METAS)'!A512</f>
        <v>0</v>
      </c>
      <c r="B513" s="7156"/>
      <c r="C513" s="7154"/>
      <c r="D513" s="7154"/>
      <c r="E513" s="7156"/>
      <c r="F513" s="7230"/>
      <c r="G513" s="7230"/>
      <c r="H513" s="7144"/>
      <c r="I513" s="7144"/>
      <c r="J513" s="7144"/>
      <c r="K513" s="7144"/>
      <c r="L513" s="7144"/>
      <c r="M513" s="5707"/>
      <c r="N513" s="5698"/>
      <c r="O513" s="5707"/>
      <c r="P513" s="7107"/>
      <c r="Q513" s="5698"/>
      <c r="R513" s="5707"/>
      <c r="S513" s="5698"/>
      <c r="T513" s="5707"/>
      <c r="U513" s="7730"/>
      <c r="V513" s="5698"/>
      <c r="W513" s="5695"/>
      <c r="X513" s="7156"/>
      <c r="Y513" s="705">
        <f>'BASE METAS)'!Y512</f>
        <v>13</v>
      </c>
      <c r="Z513" s="707" t="str">
        <f>'BASE METAS)'!Z512</f>
        <v>ORGANIZAR EVENTOS PARA LA PROMOCIÓN Y FOMENTO DE LA CULTURA,  COSTUMBRES Y TRADICIONES MEXICANAS, VINCULANDO A LA POBLACIÓN.</v>
      </c>
      <c r="AA513" s="558" t="str">
        <f>'BASE METAS)'!AA512</f>
        <v>EVENTO</v>
      </c>
      <c r="AB513" s="460">
        <f>'BASE METAS)'!AB512</f>
        <v>15</v>
      </c>
      <c r="AC513" s="714">
        <f>'BASE METAS)'!AC512</f>
        <v>3</v>
      </c>
      <c r="AD513" s="544">
        <f>'BASE METAS)'!AD512</f>
        <v>0.2</v>
      </c>
      <c r="AE513" s="714">
        <f>'BASE METAS)'!AE512</f>
        <v>5</v>
      </c>
      <c r="AF513" s="544">
        <f>'BASE METAS)'!AF512</f>
        <v>0.33333333333333331</v>
      </c>
      <c r="AG513" s="714">
        <f>'BASE METAS)'!AG512</f>
        <v>5</v>
      </c>
      <c r="AH513" s="544">
        <f>'BASE METAS)'!AH512</f>
        <v>0.33333333333333331</v>
      </c>
      <c r="AI513" s="714">
        <f>'BASE METAS)'!AI512</f>
        <v>2</v>
      </c>
      <c r="AJ513" s="545">
        <f>'BASE METAS)'!AJ512</f>
        <v>0.13333333333333333</v>
      </c>
      <c r="AK513" s="191">
        <f>'BASE METAS)'!AK512</f>
        <v>1</v>
      </c>
      <c r="AL513" s="1133">
        <f>'BASE METAS)'!AL512</f>
        <v>13</v>
      </c>
      <c r="AM513" s="970" t="str">
        <f>'BASE METAS)'!AM512</f>
        <v xml:space="preserve">EVENTOS PARA LA PROMOCIÓN Y FOMENTO DE LA CULTURA                                                                                                                                                                         </v>
      </c>
      <c r="AN513" s="1344" t="str">
        <f>'BASE METAS)'!AN512</f>
        <v xml:space="preserve"> MIDE EL NÚMERO DE EVENTOS A REALIZAR </v>
      </c>
      <c r="AO513" s="1343" t="str">
        <f>'BASE METAS)'!AU512</f>
        <v>DESEMPEÑO</v>
      </c>
      <c r="AP513" s="970" t="str">
        <f>'BASE METAS)'!AO512</f>
        <v>NÚMERO DE EVENTOS  REALIZADOS</v>
      </c>
      <c r="AQ513" s="970" t="str">
        <f>'BASE METAS)'!AP512</f>
        <v xml:space="preserve">   NÚMERO DE EVENTOS  PROGRAMADOS  </v>
      </c>
      <c r="AR513" s="970">
        <f>'BASE METAS)'!AQ512</f>
        <v>100</v>
      </c>
      <c r="AS513" s="970" t="str">
        <f>'BASE METAS)'!AR512</f>
        <v>EVENTO</v>
      </c>
      <c r="AT513" s="1018" t="str">
        <f>'BASE METAS)'!AS512</f>
        <v>EFICACIA</v>
      </c>
      <c r="AU513" s="1483">
        <f>'BASE METAS)'!BO512</f>
        <v>0</v>
      </c>
      <c r="AV513" s="942">
        <f>'BASE METAS)'!BQ512</f>
        <v>15</v>
      </c>
      <c r="AW513" s="996">
        <f>'BASE METAS)'!BR512</f>
        <v>0</v>
      </c>
      <c r="AX513" s="942">
        <f>'BASE METAS)'!BS512</f>
        <v>5</v>
      </c>
      <c r="AY513" s="942">
        <f>'BASE METAS)'!BT512</f>
        <v>6</v>
      </c>
      <c r="AZ513" s="1352">
        <f>'BASE METAS)'!BU512</f>
        <v>-1</v>
      </c>
      <c r="BA513" s="941">
        <f>'BASE METAS)'!BV512</f>
        <v>1.2</v>
      </c>
      <c r="BB513" s="941">
        <f>'BASE METAS)'!BW512</f>
        <v>9</v>
      </c>
      <c r="BC513" s="941">
        <f>'BASE METAS)'!BX512</f>
        <v>6</v>
      </c>
      <c r="BD513" s="941">
        <f>'BASE METAS)'!BY512</f>
        <v>0.6</v>
      </c>
      <c r="BE513" s="941">
        <f>'BASE METAS)'!CG512</f>
        <v>3</v>
      </c>
      <c r="BF513" s="1352">
        <f>'BASE METAS)'!CJ512</f>
        <v>0</v>
      </c>
      <c r="BG513" s="1352">
        <f>'BASE METAS)'!CK512</f>
        <v>0</v>
      </c>
      <c r="BH513" s="1352">
        <f>'BASE METAS)'!CL512</f>
        <v>0</v>
      </c>
      <c r="BI513" s="1">
        <f>'BASE METAS)'!CM512</f>
        <v>0</v>
      </c>
      <c r="BJ513" s="1">
        <f>'BASE METAS)'!CN512</f>
        <v>2</v>
      </c>
      <c r="BK513" s="1">
        <f>'BASE METAS)'!CO512</f>
        <v>1</v>
      </c>
      <c r="BL513" s="1">
        <f>'BASE METAS)'!CP512</f>
        <v>0</v>
      </c>
      <c r="BM513" s="1">
        <f>'BASE METAS)'!CQ512</f>
        <v>0</v>
      </c>
      <c r="BN513" s="1">
        <f>'BASE METAS)'!CR512</f>
        <v>0</v>
      </c>
      <c r="BO513" s="1">
        <f>'BASE METAS)'!CS512</f>
        <v>0</v>
      </c>
      <c r="BP513" s="1">
        <f>'BASE METAS)'!CT512</f>
        <v>0</v>
      </c>
      <c r="BQ513" s="1">
        <f>'BASE METAS)'!CU512</f>
        <v>0</v>
      </c>
      <c r="BR513" s="1">
        <f>'BASE METAS)'!CV512</f>
        <v>0</v>
      </c>
      <c r="BS513" s="1">
        <f>'BASE METAS)'!CW512</f>
        <v>0</v>
      </c>
      <c r="BT513" s="1">
        <f>'BASE METAS)'!CX512</f>
        <v>0</v>
      </c>
      <c r="BU513" s="1">
        <f>'BASE METAS)'!FA512</f>
        <v>15</v>
      </c>
      <c r="BV513" s="1">
        <f>'BASE METAS)'!FB512</f>
        <v>0</v>
      </c>
      <c r="BW513" s="1">
        <f>'BASE METAS)'!FC512</f>
        <v>2</v>
      </c>
      <c r="BX513" s="1">
        <f>'BASE METAS)'!FD512</f>
        <v>2</v>
      </c>
      <c r="BY513" s="1">
        <f>'BASE METAS)'!FE512</f>
        <v>0</v>
      </c>
      <c r="BZ513" s="1">
        <f>'BASE METAS)'!FF512</f>
        <v>0</v>
      </c>
      <c r="CA513" s="1">
        <f>'BASE METAS)'!FG512</f>
        <v>5</v>
      </c>
      <c r="CB513" s="1">
        <f>'BASE METAS)'!FH512</f>
        <v>10</v>
      </c>
      <c r="CC513" s="1">
        <f>'BASE METAS)'!FI512</f>
        <v>0.33333333333333331</v>
      </c>
      <c r="CD513" s="1">
        <f>'BASE METAS)'!FJ512</f>
        <v>15</v>
      </c>
      <c r="CE513" s="1">
        <f>'BASE METAS)'!FK512</f>
        <v>0</v>
      </c>
      <c r="CF513" s="1">
        <f>'BASE METAS)'!FL512</f>
        <v>2</v>
      </c>
      <c r="CG513" s="1">
        <f>'BASE METAS)'!FM512</f>
        <v>2</v>
      </c>
    </row>
    <row r="514" spans="1:85" ht="89.25" x14ac:dyDescent="0.25">
      <c r="A514" s="1">
        <f>'BASE METAS)'!A513</f>
        <v>0</v>
      </c>
      <c r="B514" s="7156"/>
      <c r="C514" s="7154"/>
      <c r="D514" s="7154"/>
      <c r="E514" s="7156"/>
      <c r="F514" s="7230"/>
      <c r="G514" s="7230"/>
      <c r="H514" s="7144"/>
      <c r="I514" s="7144"/>
      <c r="J514" s="7144"/>
      <c r="K514" s="7144"/>
      <c r="L514" s="7144"/>
      <c r="M514" s="5707"/>
      <c r="N514" s="5698"/>
      <c r="O514" s="5707"/>
      <c r="P514" s="7107"/>
      <c r="Q514" s="5698"/>
      <c r="R514" s="5707"/>
      <c r="S514" s="5698"/>
      <c r="T514" s="5707"/>
      <c r="U514" s="7730"/>
      <c r="V514" s="5698"/>
      <c r="W514" s="5695"/>
      <c r="X514" s="7156"/>
      <c r="Y514" s="705">
        <f>'BASE METAS)'!Y513</f>
        <v>14</v>
      </c>
      <c r="Z514" s="707" t="str">
        <f>'BASE METAS)'!Z513</f>
        <v>IMPLEMENTAR PROGRAMA DE  ESCUELAS EN CULTURA</v>
      </c>
      <c r="AA514" s="558" t="str">
        <f>'BASE METAS)'!AA513</f>
        <v>EVENTO</v>
      </c>
      <c r="AB514" s="460">
        <f>'BASE METAS)'!AB513</f>
        <v>25</v>
      </c>
      <c r="AC514" s="714">
        <f>'BASE METAS)'!AC513</f>
        <v>3</v>
      </c>
      <c r="AD514" s="544">
        <f>'BASE METAS)'!AD513</f>
        <v>0.12</v>
      </c>
      <c r="AE514" s="714">
        <f>'BASE METAS)'!AE513</f>
        <v>11</v>
      </c>
      <c r="AF514" s="544">
        <f>'BASE METAS)'!AF513</f>
        <v>0.44</v>
      </c>
      <c r="AG514" s="714">
        <f>'BASE METAS)'!AG513</f>
        <v>6</v>
      </c>
      <c r="AH514" s="544">
        <f>'BASE METAS)'!AH513</f>
        <v>0.24</v>
      </c>
      <c r="AI514" s="714">
        <f>'BASE METAS)'!AI513</f>
        <v>5</v>
      </c>
      <c r="AJ514" s="545">
        <f>'BASE METAS)'!AJ513</f>
        <v>0.2</v>
      </c>
      <c r="AK514" s="191">
        <f>'BASE METAS)'!AK513</f>
        <v>1</v>
      </c>
      <c r="AL514" s="1133">
        <f>'BASE METAS)'!AL513</f>
        <v>14</v>
      </c>
      <c r="AM514" s="970" t="str">
        <f>'BASE METAS)'!AM513</f>
        <v xml:space="preserve"> PROGRAMA DE  ESCUELAS EN CULTURA                                                                                                                              </v>
      </c>
      <c r="AN514" s="1344" t="str">
        <f>'BASE METAS)'!AN513</f>
        <v xml:space="preserve">MIDE EL NÚMERO DE PROGRAMAS  A REALIZAR </v>
      </c>
      <c r="AO514" s="1343" t="str">
        <f>'BASE METAS)'!AU513</f>
        <v>DESEMPEÑO</v>
      </c>
      <c r="AP514" s="970" t="str">
        <f>'BASE METAS)'!AO513</f>
        <v>NÚMERO DE EVENTOS  REALIZADOS</v>
      </c>
      <c r="AQ514" s="970" t="str">
        <f>'BASE METAS)'!AP513</f>
        <v xml:space="preserve">   NÚMERO DE EVENTOS  PROGRAMADOS  </v>
      </c>
      <c r="AR514" s="970">
        <f>'BASE METAS)'!AQ513</f>
        <v>100</v>
      </c>
      <c r="AS514" s="970" t="str">
        <f>'BASE METAS)'!AR513</f>
        <v>EVENTO</v>
      </c>
      <c r="AT514" s="1018" t="str">
        <f>'BASE METAS)'!AS513</f>
        <v>EFICACIA</v>
      </c>
      <c r="AU514" s="1483">
        <f>'BASE METAS)'!BO513</f>
        <v>0</v>
      </c>
      <c r="AV514" s="941">
        <f>'BASE METAS)'!BQ513</f>
        <v>25</v>
      </c>
      <c r="AW514" s="1352">
        <f>'BASE METAS)'!BR513</f>
        <v>0</v>
      </c>
      <c r="AX514" s="1352">
        <f>'BASE METAS)'!BS513</f>
        <v>11</v>
      </c>
      <c r="AY514" s="1352">
        <f>'BASE METAS)'!BT513</f>
        <v>11</v>
      </c>
      <c r="AZ514" s="1352">
        <f>'BASE METAS)'!BU513</f>
        <v>0</v>
      </c>
      <c r="BA514" s="1135">
        <f>'BASE METAS)'!BV513</f>
        <v>1</v>
      </c>
      <c r="BB514" s="1135">
        <f>'BASE METAS)'!BW513</f>
        <v>14</v>
      </c>
      <c r="BC514" s="1135">
        <f>'BASE METAS)'!BX513</f>
        <v>11</v>
      </c>
      <c r="BD514" s="1135">
        <f>'BASE METAS)'!BY513</f>
        <v>0.56000000000000005</v>
      </c>
      <c r="BE514" s="1135">
        <f>'BASE METAS)'!CG513</f>
        <v>3</v>
      </c>
      <c r="BF514" s="1352">
        <f>'BASE METAS)'!CJ513</f>
        <v>0</v>
      </c>
      <c r="BG514" s="1352">
        <f>'BASE METAS)'!CK513</f>
        <v>0</v>
      </c>
      <c r="BH514" s="1352">
        <f>'BASE METAS)'!CL513</f>
        <v>0</v>
      </c>
      <c r="BI514" s="1">
        <f>'BASE METAS)'!CM513</f>
        <v>0</v>
      </c>
      <c r="BJ514" s="1">
        <f>'BASE METAS)'!CN513</f>
        <v>1</v>
      </c>
      <c r="BK514" s="1">
        <f>'BASE METAS)'!CO513</f>
        <v>2</v>
      </c>
      <c r="BL514" s="1">
        <f>'BASE METAS)'!CP513</f>
        <v>0</v>
      </c>
      <c r="BM514" s="1">
        <f>'BASE METAS)'!CQ513</f>
        <v>0</v>
      </c>
      <c r="BN514" s="1">
        <f>'BASE METAS)'!CR513</f>
        <v>0</v>
      </c>
      <c r="BO514" s="1">
        <f>'BASE METAS)'!CS513</f>
        <v>0</v>
      </c>
      <c r="BP514" s="1">
        <f>'BASE METAS)'!CT513</f>
        <v>0</v>
      </c>
      <c r="BQ514" s="1">
        <f>'BASE METAS)'!CU513</f>
        <v>0</v>
      </c>
      <c r="BR514" s="1">
        <f>'BASE METAS)'!CV513</f>
        <v>0</v>
      </c>
      <c r="BS514" s="1">
        <f>'BASE METAS)'!CW513</f>
        <v>0</v>
      </c>
      <c r="BT514" s="1">
        <f>'BASE METAS)'!CX513</f>
        <v>0</v>
      </c>
      <c r="BU514" s="1">
        <f>'BASE METAS)'!FA513</f>
        <v>25</v>
      </c>
      <c r="BV514" s="1">
        <f>'BASE METAS)'!FB513</f>
        <v>0</v>
      </c>
      <c r="BW514" s="1">
        <f>'BASE METAS)'!FC513</f>
        <v>4</v>
      </c>
      <c r="BX514" s="1">
        <f>'BASE METAS)'!FD513</f>
        <v>4</v>
      </c>
      <c r="BY514" s="1">
        <f>'BASE METAS)'!FE513</f>
        <v>0</v>
      </c>
      <c r="BZ514" s="1">
        <f>'BASE METAS)'!FF513</f>
        <v>0</v>
      </c>
      <c r="CA514" s="1">
        <f>'BASE METAS)'!FG513</f>
        <v>7</v>
      </c>
      <c r="CB514" s="1">
        <f>'BASE METAS)'!FH513</f>
        <v>18</v>
      </c>
      <c r="CC514" s="1">
        <f>'BASE METAS)'!FI513</f>
        <v>0.28000000000000003</v>
      </c>
      <c r="CD514" s="1">
        <f>'BASE METAS)'!FJ513</f>
        <v>25</v>
      </c>
      <c r="CE514" s="1">
        <f>'BASE METAS)'!FK513</f>
        <v>0</v>
      </c>
      <c r="CF514" s="1">
        <f>'BASE METAS)'!FL513</f>
        <v>2</v>
      </c>
      <c r="CG514" s="1">
        <f>'BASE METAS)'!FM513</f>
        <v>2</v>
      </c>
    </row>
    <row r="515" spans="1:85" ht="127.5" x14ac:dyDescent="0.25">
      <c r="A515" s="1">
        <f>'BASE METAS)'!A514</f>
        <v>0</v>
      </c>
      <c r="B515" s="7156"/>
      <c r="C515" s="7154"/>
      <c r="D515" s="7154"/>
      <c r="E515" s="7156"/>
      <c r="F515" s="7230"/>
      <c r="G515" s="7230"/>
      <c r="H515" s="7144"/>
      <c r="I515" s="7144"/>
      <c r="J515" s="7144"/>
      <c r="K515" s="7144"/>
      <c r="L515" s="7144"/>
      <c r="M515" s="5707"/>
      <c r="N515" s="5698"/>
      <c r="O515" s="5707"/>
      <c r="P515" s="7107"/>
      <c r="Q515" s="5698"/>
      <c r="R515" s="5707"/>
      <c r="S515" s="5698"/>
      <c r="T515" s="5707"/>
      <c r="U515" s="7730"/>
      <c r="V515" s="5698"/>
      <c r="W515" s="5695"/>
      <c r="X515" s="7156"/>
      <c r="Y515" s="705">
        <f>'BASE METAS)'!Y514</f>
        <v>15</v>
      </c>
      <c r="Z515" s="707" t="str">
        <f>'BASE METAS)'!Z514</f>
        <v>REALIZAR ENCUENTROS ARTÍSTICOS DE CASAS DE CULTURA.</v>
      </c>
      <c r="AA515" s="558" t="str">
        <f>'BASE METAS)'!AA514</f>
        <v>EVENTO</v>
      </c>
      <c r="AB515" s="460">
        <f>'BASE METAS)'!AB514</f>
        <v>2</v>
      </c>
      <c r="AC515" s="714">
        <f>'BASE METAS)'!AC514</f>
        <v>1</v>
      </c>
      <c r="AD515" s="544">
        <f>'BASE METAS)'!AD514</f>
        <v>0.5</v>
      </c>
      <c r="AE515" s="714">
        <f>'BASE METAS)'!AE514</f>
        <v>0</v>
      </c>
      <c r="AF515" s="544">
        <f>'BASE METAS)'!AF514</f>
        <v>0</v>
      </c>
      <c r="AG515" s="714">
        <f>'BASE METAS)'!AG514</f>
        <v>0</v>
      </c>
      <c r="AH515" s="544">
        <f>'BASE METAS)'!AH514</f>
        <v>0</v>
      </c>
      <c r="AI515" s="714">
        <f>'BASE METAS)'!AI514</f>
        <v>1</v>
      </c>
      <c r="AJ515" s="545">
        <f>'BASE METAS)'!AJ514</f>
        <v>0.5</v>
      </c>
      <c r="AK515" s="191">
        <f>'BASE METAS)'!AK514</f>
        <v>1</v>
      </c>
      <c r="AL515" s="1133">
        <f>'BASE METAS)'!AL514</f>
        <v>15</v>
      </c>
      <c r="AM515" s="970" t="str">
        <f>'BASE METAS)'!AM514</f>
        <v xml:space="preserve"> ENCUENTROS ARTÍSTICOS DE CASAS DE CULTURA.                                                                                                                                                   </v>
      </c>
      <c r="AN515" s="1344" t="str">
        <f>'BASE METAS)'!AN514</f>
        <v xml:space="preserve"> MIDE EL NÚMERO DE ENCUENTROS ARTÍSTICOS DE CASAS DE CULTURA </v>
      </c>
      <c r="AO515" s="1343" t="str">
        <f>'BASE METAS)'!AU514</f>
        <v>DESEMPEÑO</v>
      </c>
      <c r="AP515" s="970" t="str">
        <f>'BASE METAS)'!AO514</f>
        <v xml:space="preserve">NÚMERO DE EVENTOS  REALIZADOS </v>
      </c>
      <c r="AQ515" s="970" t="str">
        <f>'BASE METAS)'!AP514</f>
        <v xml:space="preserve">   NÚMERO DE EVENTOS  PROGRAMADOS  </v>
      </c>
      <c r="AR515" s="970">
        <f>'BASE METAS)'!AQ514</f>
        <v>100</v>
      </c>
      <c r="AS515" s="970" t="str">
        <f>'BASE METAS)'!AR514</f>
        <v>EVENTO</v>
      </c>
      <c r="AT515" s="1018" t="str">
        <f>'BASE METAS)'!AS514</f>
        <v>EFICACIA</v>
      </c>
      <c r="AU515" s="1483">
        <f>'BASE METAS)'!BO514</f>
        <v>0</v>
      </c>
      <c r="AV515" s="942">
        <f>'BASE METAS)'!BQ514</f>
        <v>2</v>
      </c>
      <c r="AW515" s="996">
        <f>'BASE METAS)'!BR514</f>
        <v>0</v>
      </c>
      <c r="AX515" s="942">
        <f>'BASE METAS)'!BS514</f>
        <v>0</v>
      </c>
      <c r="AY515" s="942">
        <f>'BASE METAS)'!BT514</f>
        <v>1</v>
      </c>
      <c r="AZ515" s="1352">
        <f>'BASE METAS)'!BU514</f>
        <v>-1</v>
      </c>
      <c r="BA515" s="941" t="e">
        <f>'BASE METAS)'!BV514</f>
        <v>#DIV/0!</v>
      </c>
      <c r="BB515" s="941">
        <f>'BASE METAS)'!BW514</f>
        <v>2</v>
      </c>
      <c r="BC515" s="941">
        <f>'BASE METAS)'!BX514</f>
        <v>0</v>
      </c>
      <c r="BD515" s="941">
        <f>'BASE METAS)'!BY514</f>
        <v>1</v>
      </c>
      <c r="BE515" s="941">
        <f>'BASE METAS)'!CG514</f>
        <v>1</v>
      </c>
      <c r="BF515" s="987">
        <f>'BASE METAS)'!CJ514</f>
        <v>0</v>
      </c>
      <c r="BG515" s="987">
        <f>'BASE METAS)'!CK514</f>
        <v>0</v>
      </c>
      <c r="BH515" s="1352">
        <f>'BASE METAS)'!CL514</f>
        <v>0</v>
      </c>
      <c r="BI515" s="1">
        <f>'BASE METAS)'!CM514</f>
        <v>0</v>
      </c>
      <c r="BJ515" s="1">
        <f>'BASE METAS)'!CN514</f>
        <v>0</v>
      </c>
      <c r="BK515" s="1">
        <f>'BASE METAS)'!CO514</f>
        <v>1</v>
      </c>
      <c r="BL515" s="1">
        <f>'BASE METAS)'!CP514</f>
        <v>0</v>
      </c>
      <c r="BM515" s="1">
        <f>'BASE METAS)'!CQ514</f>
        <v>0</v>
      </c>
      <c r="BN515" s="1">
        <f>'BASE METAS)'!CR514</f>
        <v>0</v>
      </c>
      <c r="BO515" s="1">
        <f>'BASE METAS)'!CS514</f>
        <v>0</v>
      </c>
      <c r="BP515" s="1">
        <f>'BASE METAS)'!CT514</f>
        <v>0</v>
      </c>
      <c r="BQ515" s="1">
        <f>'BASE METAS)'!CU514</f>
        <v>0</v>
      </c>
      <c r="BR515" s="1">
        <f>'BASE METAS)'!CV514</f>
        <v>0</v>
      </c>
      <c r="BS515" s="1">
        <f>'BASE METAS)'!CW514</f>
        <v>0</v>
      </c>
      <c r="BT515" s="1">
        <f>'BASE METAS)'!CX514</f>
        <v>0</v>
      </c>
      <c r="BU515" s="1">
        <f>'BASE METAS)'!FA514</f>
        <v>2</v>
      </c>
      <c r="BV515" s="1">
        <f>'BASE METAS)'!FB514</f>
        <v>0</v>
      </c>
      <c r="BW515" s="1">
        <f>'BASE METAS)'!FC514</f>
        <v>0</v>
      </c>
      <c r="BX515" s="1">
        <f>'BASE METAS)'!FD514</f>
        <v>0</v>
      </c>
      <c r="BY515" s="1">
        <f>'BASE METAS)'!FE514</f>
        <v>0</v>
      </c>
      <c r="BZ515" s="1">
        <f>'BASE METAS)'!FF514</f>
        <v>0</v>
      </c>
      <c r="CA515" s="1">
        <f>'BASE METAS)'!FG514</f>
        <v>1</v>
      </c>
      <c r="CB515" s="1">
        <f>'BASE METAS)'!FH514</f>
        <v>1</v>
      </c>
      <c r="CC515" s="1">
        <f>'BASE METAS)'!FI514</f>
        <v>0.5</v>
      </c>
      <c r="CD515" s="1">
        <f>'BASE METAS)'!FJ514</f>
        <v>2</v>
      </c>
      <c r="CE515" s="1">
        <f>'BASE METAS)'!FK514</f>
        <v>0</v>
      </c>
      <c r="CF515" s="1">
        <f>'BASE METAS)'!FL514</f>
        <v>0</v>
      </c>
      <c r="CG515" s="1">
        <f>'BASE METAS)'!FM514</f>
        <v>0</v>
      </c>
    </row>
    <row r="516" spans="1:85" ht="89.25" x14ac:dyDescent="0.25">
      <c r="A516" s="1">
        <f>'BASE METAS)'!A515</f>
        <v>0</v>
      </c>
      <c r="B516" s="7156"/>
      <c r="C516" s="7154"/>
      <c r="D516" s="7154"/>
      <c r="E516" s="7156"/>
      <c r="F516" s="7230"/>
      <c r="G516" s="7230"/>
      <c r="H516" s="7144"/>
      <c r="I516" s="7144"/>
      <c r="J516" s="7144"/>
      <c r="K516" s="7144"/>
      <c r="L516" s="7144"/>
      <c r="M516" s="5707"/>
      <c r="N516" s="5698"/>
      <c r="O516" s="5707"/>
      <c r="P516" s="7107"/>
      <c r="Q516" s="5698"/>
      <c r="R516" s="5707"/>
      <c r="S516" s="5698"/>
      <c r="T516" s="5707"/>
      <c r="U516" s="7730"/>
      <c r="V516" s="5698"/>
      <c r="W516" s="5695"/>
      <c r="X516" s="7156"/>
      <c r="Y516" s="705">
        <f>'BASE METAS)'!Y515</f>
        <v>16</v>
      </c>
      <c r="Z516" s="707" t="str">
        <f>'BASE METAS)'!Z515</f>
        <v xml:space="preserve">REALIZAR SEMINARIOS DE CASAS DE CULTURA </v>
      </c>
      <c r="AA516" s="558" t="str">
        <f>'BASE METAS)'!AA515</f>
        <v>EVENTO</v>
      </c>
      <c r="AB516" s="460">
        <f>'BASE METAS)'!AB515</f>
        <v>3</v>
      </c>
      <c r="AC516" s="714">
        <f>'BASE METAS)'!AC515</f>
        <v>0</v>
      </c>
      <c r="AD516" s="544">
        <f>'BASE METAS)'!AD515</f>
        <v>0</v>
      </c>
      <c r="AE516" s="714">
        <f>'BASE METAS)'!AE515</f>
        <v>1</v>
      </c>
      <c r="AF516" s="544">
        <f>'BASE METAS)'!AF515</f>
        <v>0.33333333333333331</v>
      </c>
      <c r="AG516" s="714">
        <f>'BASE METAS)'!AG515</f>
        <v>1</v>
      </c>
      <c r="AH516" s="545">
        <f>'BASE METAS)'!AH515</f>
        <v>0.33333333333333331</v>
      </c>
      <c r="AI516" s="714">
        <f>'BASE METAS)'!AI515</f>
        <v>1</v>
      </c>
      <c r="AJ516" s="577">
        <f>'BASE METAS)'!AJ515</f>
        <v>0.33333333333333331</v>
      </c>
      <c r="AK516" s="191">
        <f>'BASE METAS)'!AK515</f>
        <v>1</v>
      </c>
      <c r="AL516" s="1133">
        <f>'BASE METAS)'!AL515</f>
        <v>16</v>
      </c>
      <c r="AM516" s="970" t="str">
        <f>'BASE METAS)'!AM515</f>
        <v xml:space="preserve">SEMINARIOS DE CASAS DE CULTURA                                                                                                       </v>
      </c>
      <c r="AN516" s="1344" t="str">
        <f>'BASE METAS)'!AN515</f>
        <v xml:space="preserve"> MIDE EL NÚMERO DE SEMINARIOS DE C.C.</v>
      </c>
      <c r="AO516" s="1343" t="str">
        <f>'BASE METAS)'!AU515</f>
        <v>DESEMPEÑO</v>
      </c>
      <c r="AP516" s="970" t="str">
        <f>'BASE METAS)'!AO515</f>
        <v xml:space="preserve">NÚMERO DE EVENTOS  REALIZADOS </v>
      </c>
      <c r="AQ516" s="970" t="str">
        <f>'BASE METAS)'!AP515</f>
        <v xml:space="preserve">   NÚMERO DE EVENTOS  PROGRAMADOS  </v>
      </c>
      <c r="AR516" s="970">
        <f>'BASE METAS)'!AQ515</f>
        <v>100</v>
      </c>
      <c r="AS516" s="970" t="str">
        <f>'BASE METAS)'!AR515</f>
        <v>EVENTO</v>
      </c>
      <c r="AT516" s="1018" t="str">
        <f>'BASE METAS)'!AS515</f>
        <v>EFICACIA</v>
      </c>
      <c r="AU516" s="1483">
        <f>'BASE METAS)'!BO515</f>
        <v>0</v>
      </c>
      <c r="AV516" s="941">
        <f>'BASE METAS)'!BQ515</f>
        <v>3</v>
      </c>
      <c r="AW516" s="941">
        <f>'BASE METAS)'!BR515</f>
        <v>0</v>
      </c>
      <c r="AX516" s="941">
        <f>'BASE METAS)'!BS515</f>
        <v>1</v>
      </c>
      <c r="AY516" s="1352">
        <f>'BASE METAS)'!BT515</f>
        <v>1</v>
      </c>
      <c r="AZ516" s="1352">
        <f>'BASE METAS)'!BU515</f>
        <v>0</v>
      </c>
      <c r="BA516" s="1352">
        <f>'BASE METAS)'!BV515</f>
        <v>1</v>
      </c>
      <c r="BB516" s="1353">
        <f>'BASE METAS)'!BW515</f>
        <v>1</v>
      </c>
      <c r="BC516" s="1352">
        <f>'BASE METAS)'!BX515</f>
        <v>2</v>
      </c>
      <c r="BD516" s="1352">
        <f>'BASE METAS)'!BY515</f>
        <v>0.33333333333333331</v>
      </c>
      <c r="BE516" s="1352">
        <f>'BASE METAS)'!CG515</f>
        <v>0</v>
      </c>
      <c r="BF516" s="1352">
        <f>'BASE METAS)'!CJ515</f>
        <v>0</v>
      </c>
      <c r="BG516" s="1352">
        <f>'BASE METAS)'!CK515</f>
        <v>0</v>
      </c>
      <c r="BH516" s="1352">
        <f>'BASE METAS)'!CL515</f>
        <v>0</v>
      </c>
      <c r="BI516" s="1">
        <f>'BASE METAS)'!CM515</f>
        <v>0</v>
      </c>
      <c r="BJ516" s="1">
        <f>'BASE METAS)'!CN515</f>
        <v>0</v>
      </c>
      <c r="BK516" s="1">
        <f>'BASE METAS)'!CO515</f>
        <v>0</v>
      </c>
      <c r="BL516" s="1">
        <f>'BASE METAS)'!CP515</f>
        <v>0</v>
      </c>
      <c r="BM516" s="1">
        <f>'BASE METAS)'!CQ515</f>
        <v>0</v>
      </c>
      <c r="BN516" s="1">
        <f>'BASE METAS)'!CR515</f>
        <v>0</v>
      </c>
      <c r="BO516" s="1">
        <f>'BASE METAS)'!CS515</f>
        <v>0</v>
      </c>
      <c r="BP516" s="1">
        <f>'BASE METAS)'!CT515</f>
        <v>0</v>
      </c>
      <c r="BQ516" s="1">
        <f>'BASE METAS)'!CU515</f>
        <v>0</v>
      </c>
      <c r="BR516" s="1">
        <f>'BASE METAS)'!CV515</f>
        <v>0</v>
      </c>
      <c r="BS516" s="1">
        <f>'BASE METAS)'!CW515</f>
        <v>0</v>
      </c>
      <c r="BT516" s="1">
        <f>'BASE METAS)'!CX515</f>
        <v>0</v>
      </c>
      <c r="BU516" s="1">
        <f>'BASE METAS)'!FA515</f>
        <v>3</v>
      </c>
      <c r="BV516" s="1">
        <f>'BASE METAS)'!FB515</f>
        <v>3</v>
      </c>
      <c r="BW516" s="1">
        <f>'BASE METAS)'!FC515</f>
        <v>1</v>
      </c>
      <c r="BX516" s="1">
        <f>'BASE METAS)'!FD515</f>
        <v>1</v>
      </c>
      <c r="BY516" s="1">
        <f>'BASE METAS)'!FE515</f>
        <v>0</v>
      </c>
      <c r="BZ516" s="1">
        <f>'BASE METAS)'!FF515</f>
        <v>0</v>
      </c>
      <c r="CA516" s="1">
        <f>'BASE METAS)'!FG515</f>
        <v>1</v>
      </c>
      <c r="CB516" s="1">
        <f>'BASE METAS)'!FH515</f>
        <v>2</v>
      </c>
      <c r="CC516" s="1">
        <f>'BASE METAS)'!FI515</f>
        <v>0.33333333333333331</v>
      </c>
      <c r="CD516" s="1">
        <f>'BASE METAS)'!FJ515</f>
        <v>3</v>
      </c>
      <c r="CE516" s="1">
        <f>'BASE METAS)'!FK515</f>
        <v>0</v>
      </c>
      <c r="CF516" s="1">
        <f>'BASE METAS)'!FL515</f>
        <v>0</v>
      </c>
      <c r="CG516" s="1">
        <f>'BASE METAS)'!FM515</f>
        <v>0</v>
      </c>
    </row>
    <row r="517" spans="1:85" ht="51" customHeight="1" x14ac:dyDescent="0.25">
      <c r="A517" s="1">
        <f>'BASE METAS)'!A516</f>
        <v>0</v>
      </c>
      <c r="B517" s="7156"/>
      <c r="C517" s="7154"/>
      <c r="D517" s="7154"/>
      <c r="E517" s="7156"/>
      <c r="F517" s="7230"/>
      <c r="G517" s="7230"/>
      <c r="H517" s="7144"/>
      <c r="I517" s="7144"/>
      <c r="J517" s="7144"/>
      <c r="K517" s="7144"/>
      <c r="L517" s="7144"/>
      <c r="M517" s="5708"/>
      <c r="N517" s="5699"/>
      <c r="O517" s="5708"/>
      <c r="P517" s="7108"/>
      <c r="Q517" s="5699"/>
      <c r="R517" s="5708"/>
      <c r="S517" s="5699"/>
      <c r="T517" s="5708"/>
      <c r="U517" s="7731"/>
      <c r="V517" s="5699"/>
      <c r="W517" s="5696"/>
      <c r="X517" s="7156"/>
      <c r="Y517" s="711">
        <f>'BASE METAS)'!Y516</f>
        <v>17</v>
      </c>
      <c r="Z517" s="712" t="str">
        <f>'BASE METAS)'!Z516</f>
        <v>REALIZAR CURSOS DE VERANO EN LAS CASAS DE CULTURA, PROPORCIONANDO LOS SERVICIOS Y ACTIVIDADES BASADAS EN LAS  ACTIVIDADES Y TALLERES  QUE A LA CASA DE CULTURA CONVENGA.</v>
      </c>
      <c r="AA517" s="227" t="str">
        <f>'BASE METAS)'!AA516</f>
        <v>CURSO</v>
      </c>
      <c r="AB517" s="420">
        <f>'BASE METAS)'!AB516</f>
        <v>25</v>
      </c>
      <c r="AC517" s="715">
        <f>'BASE METAS)'!AC516</f>
        <v>0</v>
      </c>
      <c r="AD517" s="421">
        <f>'BASE METAS)'!AD516</f>
        <v>0</v>
      </c>
      <c r="AE517" s="420">
        <f>'BASE METAS)'!AE516</f>
        <v>0</v>
      </c>
      <c r="AF517" s="421">
        <f>'BASE METAS)'!AF516</f>
        <v>0</v>
      </c>
      <c r="AG517" s="420">
        <f>'BASE METAS)'!AG516</f>
        <v>25</v>
      </c>
      <c r="AH517" s="422">
        <f>'BASE METAS)'!AH516</f>
        <v>1</v>
      </c>
      <c r="AI517" s="420">
        <f>'BASE METAS)'!AI516</f>
        <v>0</v>
      </c>
      <c r="AJ517" s="656">
        <f>'BASE METAS)'!AJ516</f>
        <v>0</v>
      </c>
      <c r="AK517" s="191">
        <f>'BASE METAS)'!AK516</f>
        <v>1</v>
      </c>
      <c r="AL517" s="1133">
        <f>'BASE METAS)'!AL516</f>
        <v>17</v>
      </c>
      <c r="AM517" s="970" t="str">
        <f>'BASE METAS)'!AM516</f>
        <v xml:space="preserve">CURSOS DE VERANO                                                                                                                                                       </v>
      </c>
      <c r="AN517" s="1344" t="str">
        <f>'BASE METAS)'!AN516</f>
        <v xml:space="preserve"> MIDE EL NÚMERO DE CURSOS DE VERANO </v>
      </c>
      <c r="AO517" s="1343" t="str">
        <f>'BASE METAS)'!AU516</f>
        <v>DESEMPEÑO</v>
      </c>
      <c r="AP517" s="970" t="str">
        <f>'BASE METAS)'!AO516</f>
        <v xml:space="preserve">NÚMERO DE CUROS  REALIZADOS </v>
      </c>
      <c r="AQ517" s="970" t="str">
        <f>'BASE METAS)'!AP516</f>
        <v xml:space="preserve">   NÚMERO DE CURSOS  PROGRAMADOS  </v>
      </c>
      <c r="AR517" s="970">
        <f>'BASE METAS)'!AQ516</f>
        <v>100</v>
      </c>
      <c r="AS517" s="970" t="str">
        <f>'BASE METAS)'!AR516</f>
        <v>CURSO</v>
      </c>
      <c r="AT517" s="1018" t="str">
        <f>'BASE METAS)'!AS516</f>
        <v>EFICACIA</v>
      </c>
      <c r="AU517" s="1483">
        <f>'BASE METAS)'!BO516</f>
        <v>0</v>
      </c>
      <c r="AV517" s="942">
        <f>'BASE METAS)'!BQ516</f>
        <v>25</v>
      </c>
      <c r="AW517" s="942">
        <f>'BASE METAS)'!BR516</f>
        <v>0</v>
      </c>
      <c r="AX517" s="942">
        <f>'BASE METAS)'!BS516</f>
        <v>0</v>
      </c>
      <c r="AY517" s="1352">
        <f>'BASE METAS)'!BT516</f>
        <v>0</v>
      </c>
      <c r="AZ517" s="1352">
        <f>'BASE METAS)'!BU516</f>
        <v>0</v>
      </c>
      <c r="BA517" s="1352" t="e">
        <f>'BASE METAS)'!BV516</f>
        <v>#DIV/0!</v>
      </c>
      <c r="BB517" s="1353">
        <f>'BASE METAS)'!BW516</f>
        <v>0</v>
      </c>
      <c r="BC517" s="1352">
        <f>'BASE METAS)'!BX516</f>
        <v>25</v>
      </c>
      <c r="BD517" s="1352">
        <f>'BASE METAS)'!BY516</f>
        <v>0</v>
      </c>
      <c r="BE517" s="1352">
        <f>'BASE METAS)'!CG516</f>
        <v>0</v>
      </c>
      <c r="BF517" s="1352">
        <f>'BASE METAS)'!CJ516</f>
        <v>0</v>
      </c>
      <c r="BG517" s="1352">
        <f>'BASE METAS)'!CK516</f>
        <v>0</v>
      </c>
      <c r="BH517" s="1352">
        <f>'BASE METAS)'!CL516</f>
        <v>0</v>
      </c>
      <c r="BI517" s="1">
        <f>'BASE METAS)'!CM516</f>
        <v>0</v>
      </c>
      <c r="BJ517" s="1">
        <f>'BASE METAS)'!CN516</f>
        <v>0</v>
      </c>
      <c r="BK517" s="1">
        <f>'BASE METAS)'!CO516</f>
        <v>0</v>
      </c>
      <c r="BL517" s="1">
        <f>'BASE METAS)'!CP516</f>
        <v>0</v>
      </c>
      <c r="BM517" s="1">
        <f>'BASE METAS)'!CQ516</f>
        <v>0</v>
      </c>
      <c r="BN517" s="1">
        <f>'BASE METAS)'!CR516</f>
        <v>0</v>
      </c>
      <c r="BO517" s="1">
        <f>'BASE METAS)'!CS516</f>
        <v>0</v>
      </c>
      <c r="BP517" s="1">
        <f>'BASE METAS)'!CT516</f>
        <v>0</v>
      </c>
      <c r="BQ517" s="1">
        <f>'BASE METAS)'!CU516</f>
        <v>0</v>
      </c>
      <c r="BR517" s="1">
        <f>'BASE METAS)'!CV516</f>
        <v>0</v>
      </c>
      <c r="BS517" s="1">
        <f>'BASE METAS)'!CW516</f>
        <v>0</v>
      </c>
      <c r="BT517" s="1">
        <f>'BASE METAS)'!CX516</f>
        <v>0</v>
      </c>
      <c r="BU517" s="1">
        <f>'BASE METAS)'!FA516</f>
        <v>25</v>
      </c>
      <c r="BV517" s="1">
        <f>'BASE METAS)'!FB516</f>
        <v>0</v>
      </c>
      <c r="BW517" s="1">
        <f>'BASE METAS)'!FC516</f>
        <v>0</v>
      </c>
      <c r="BX517" s="1">
        <f>'BASE METAS)'!FD516</f>
        <v>0</v>
      </c>
      <c r="BY517" s="1">
        <f>'BASE METAS)'!FE516</f>
        <v>0</v>
      </c>
      <c r="BZ517" s="1">
        <f>'BASE METAS)'!FF516</f>
        <v>0</v>
      </c>
      <c r="CA517" s="1">
        <f>'BASE METAS)'!FG516</f>
        <v>0</v>
      </c>
      <c r="CB517" s="1">
        <f>'BASE METAS)'!FH516</f>
        <v>25</v>
      </c>
      <c r="CC517" s="1">
        <f>'BASE METAS)'!FI516</f>
        <v>0</v>
      </c>
      <c r="CD517" s="1">
        <f>'BASE METAS)'!FJ516</f>
        <v>25</v>
      </c>
      <c r="CE517" s="1">
        <f>'BASE METAS)'!FK516</f>
        <v>0</v>
      </c>
      <c r="CF517" s="1">
        <f>'BASE METAS)'!FL516</f>
        <v>0</v>
      </c>
      <c r="CG517" s="1">
        <f>'BASE METAS)'!FM516</f>
        <v>0</v>
      </c>
    </row>
    <row r="518" spans="1:85" ht="12.75" customHeight="1" x14ac:dyDescent="0.2">
      <c r="A518" s="1">
        <f>'BASE METAS)'!A517</f>
        <v>0</v>
      </c>
      <c r="B518" s="1">
        <f>'BASE METAS)'!B517</f>
        <v>0</v>
      </c>
      <c r="C518" s="1">
        <f>'BASE METAS)'!C517</f>
        <v>0</v>
      </c>
      <c r="D518" s="1">
        <f>'BASE METAS)'!D517</f>
        <v>0</v>
      </c>
      <c r="E518" s="5">
        <f>'BASE METAS)'!E517</f>
        <v>0</v>
      </c>
      <c r="F518" s="3">
        <f>'BASE METAS)'!F517</f>
        <v>0</v>
      </c>
      <c r="G518" s="3">
        <f>'BASE METAS)'!G517</f>
        <v>0</v>
      </c>
      <c r="H518" s="3">
        <f>'BASE METAS)'!H517</f>
        <v>0</v>
      </c>
      <c r="I518" s="3">
        <f>'BASE METAS)'!I517</f>
        <v>0</v>
      </c>
      <c r="J518" s="7188" t="str">
        <f>'BASE METAS)'!J517</f>
        <v>TOTAL</v>
      </c>
      <c r="K518" s="7188"/>
      <c r="L518" s="7188"/>
      <c r="M518" s="7148"/>
      <c r="N518" s="1362">
        <f>'BASE METAS)'!N517</f>
        <v>0</v>
      </c>
      <c r="O518" s="1362">
        <f>'BASE METAS)'!O517</f>
        <v>0</v>
      </c>
      <c r="P518" s="1362">
        <f>'BASE METAS)'!P517</f>
        <v>0</v>
      </c>
      <c r="Q518" s="1362">
        <f>'BASE METAS)'!Q517</f>
        <v>0</v>
      </c>
      <c r="R518" s="1362">
        <f>'BASE METAS)'!R517</f>
        <v>0</v>
      </c>
      <c r="S518" s="1362">
        <f>'BASE METAS)'!S517</f>
        <v>0</v>
      </c>
      <c r="T518" s="1362">
        <f>'BASE METAS)'!T517</f>
        <v>0</v>
      </c>
      <c r="U518" s="922">
        <f>'BASE METAS)'!U517</f>
        <v>0</v>
      </c>
      <c r="V518" s="1362">
        <f>'BASE METAS)'!V517</f>
        <v>0</v>
      </c>
      <c r="W518" s="19">
        <f>'BASE METAS)'!W517</f>
        <v>111486771.78999999</v>
      </c>
      <c r="X518" s="12">
        <f>'BASE METAS)'!X517</f>
        <v>0</v>
      </c>
      <c r="Y518" s="1">
        <f>'BASE METAS)'!Y517</f>
        <v>0</v>
      </c>
      <c r="Z518" s="1">
        <f>'BASE METAS)'!Z517</f>
        <v>0</v>
      </c>
      <c r="AA518" s="1">
        <f>'BASE METAS)'!AA517</f>
        <v>0</v>
      </c>
      <c r="AB518" s="1">
        <f>'BASE METAS)'!AB517</f>
        <v>0</v>
      </c>
      <c r="AC518" s="1">
        <f>'BASE METAS)'!AC517</f>
        <v>0</v>
      </c>
      <c r="AD518" s="1">
        <f>'BASE METAS)'!AD517</f>
        <v>0</v>
      </c>
      <c r="AE518" s="1">
        <f>'BASE METAS)'!AE517</f>
        <v>0</v>
      </c>
      <c r="AF518" s="1">
        <f>'BASE METAS)'!AF517</f>
        <v>0</v>
      </c>
      <c r="AG518" s="1">
        <f>'BASE METAS)'!AG517</f>
        <v>0</v>
      </c>
      <c r="AH518" s="1">
        <f>'BASE METAS)'!AH517</f>
        <v>0</v>
      </c>
      <c r="AI518" s="1">
        <f>'BASE METAS)'!AI517</f>
        <v>0</v>
      </c>
      <c r="AJ518" s="1">
        <f>'BASE METAS)'!AJ517</f>
        <v>0</v>
      </c>
      <c r="AK518" s="1">
        <f>'BASE METAS)'!AK517</f>
        <v>0</v>
      </c>
      <c r="AL518" s="934">
        <f>'BASE METAS)'!AL517</f>
        <v>0</v>
      </c>
      <c r="AM518" s="1352">
        <f>'BASE METAS)'!AM517</f>
        <v>0</v>
      </c>
      <c r="AN518" s="1352">
        <f>'BASE METAS)'!AN517</f>
        <v>0</v>
      </c>
      <c r="AO518" s="1352">
        <f>'BASE METAS)'!AU517</f>
        <v>0</v>
      </c>
      <c r="AP518" s="1352">
        <f>'BASE METAS)'!AO517</f>
        <v>0</v>
      </c>
      <c r="AQ518" s="948">
        <f>'BASE METAS)'!AP517</f>
        <v>0</v>
      </c>
      <c r="AR518" s="948">
        <f>'BASE METAS)'!AQ517</f>
        <v>0</v>
      </c>
      <c r="AS518" s="1352">
        <f>'BASE METAS)'!AR517</f>
        <v>0</v>
      </c>
      <c r="AT518" s="941">
        <f>'BASE METAS)'!AS517</f>
        <v>0</v>
      </c>
      <c r="AU518" s="1497">
        <f>'BASE METAS)'!BO517</f>
        <v>0</v>
      </c>
      <c r="AV518" s="941">
        <f>'BASE METAS)'!BQ517</f>
        <v>0</v>
      </c>
      <c r="AW518" s="941">
        <f>'BASE METAS)'!BR517</f>
        <v>0</v>
      </c>
      <c r="AX518" s="941">
        <f>'BASE METAS)'!BS517</f>
        <v>0</v>
      </c>
      <c r="AY518" s="942">
        <f>'BASE METAS)'!BT517</f>
        <v>0</v>
      </c>
      <c r="AZ518" s="942">
        <f>'BASE METAS)'!BU517</f>
        <v>0</v>
      </c>
      <c r="BA518" s="942">
        <f>'BASE METAS)'!BV517</f>
        <v>0</v>
      </c>
      <c r="BB518" s="40">
        <f>'BASE METAS)'!BW517</f>
        <v>0</v>
      </c>
      <c r="BC518" s="1">
        <f>'BASE METAS)'!BX517</f>
        <v>0</v>
      </c>
      <c r="BD518" s="1">
        <f>'BASE METAS)'!BY517</f>
        <v>0</v>
      </c>
      <c r="BE518" s="1">
        <f>'BASE METAS)'!CG517</f>
        <v>0</v>
      </c>
      <c r="BF518" s="1">
        <f>'BASE METAS)'!CJ517</f>
        <v>0</v>
      </c>
      <c r="BG518" s="1">
        <f>'BASE METAS)'!CK517</f>
        <v>0</v>
      </c>
      <c r="BH518" s="1">
        <f>'BASE METAS)'!CL517</f>
        <v>0</v>
      </c>
      <c r="BI518" s="1">
        <f>'BASE METAS)'!CM517</f>
        <v>0</v>
      </c>
      <c r="BJ518" s="1">
        <f>'BASE METAS)'!CN517</f>
        <v>0</v>
      </c>
      <c r="BK518" s="1">
        <f>'BASE METAS)'!CO517</f>
        <v>0</v>
      </c>
      <c r="BL518" s="1">
        <f>'BASE METAS)'!CP517</f>
        <v>0</v>
      </c>
      <c r="BM518" s="1">
        <f>'BASE METAS)'!CQ517</f>
        <v>0</v>
      </c>
      <c r="BN518" s="1">
        <f>'BASE METAS)'!CR517</f>
        <v>0</v>
      </c>
      <c r="BO518" s="1">
        <f>'BASE METAS)'!CS517</f>
        <v>0</v>
      </c>
      <c r="BP518" s="1">
        <f>'BASE METAS)'!CT517</f>
        <v>0</v>
      </c>
      <c r="BQ518" s="1">
        <f>'BASE METAS)'!CU517</f>
        <v>0</v>
      </c>
      <c r="BR518" s="1">
        <f>'BASE METAS)'!CV517</f>
        <v>0</v>
      </c>
      <c r="BS518" s="1">
        <f>'BASE METAS)'!CW517</f>
        <v>0</v>
      </c>
      <c r="BT518" s="1">
        <f>'BASE METAS)'!CX517</f>
        <v>0</v>
      </c>
      <c r="BU518" s="1">
        <f>'BASE METAS)'!FA517</f>
        <v>0</v>
      </c>
      <c r="BV518" s="1">
        <f>'BASE METAS)'!FB517</f>
        <v>0</v>
      </c>
      <c r="BW518" s="1">
        <f>'BASE METAS)'!FC517</f>
        <v>0</v>
      </c>
      <c r="BX518" s="1">
        <f>'BASE METAS)'!FD517</f>
        <v>0</v>
      </c>
      <c r="BY518" s="1">
        <f>'BASE METAS)'!FE517</f>
        <v>0</v>
      </c>
      <c r="BZ518" s="1">
        <f>'BASE METAS)'!FF517</f>
        <v>0</v>
      </c>
      <c r="CA518" s="1">
        <f>'BASE METAS)'!FG517</f>
        <v>0</v>
      </c>
      <c r="CB518" s="1">
        <f>'BASE METAS)'!FH517</f>
        <v>0</v>
      </c>
      <c r="CC518" s="1">
        <f>'BASE METAS)'!FI517</f>
        <v>0</v>
      </c>
      <c r="CD518" s="1">
        <f>'BASE METAS)'!FJ517</f>
        <v>0</v>
      </c>
      <c r="CE518" s="1">
        <f>'BASE METAS)'!FK517</f>
        <v>0</v>
      </c>
      <c r="CF518" s="1">
        <f>'BASE METAS)'!FL517</f>
        <v>0</v>
      </c>
      <c r="CG518" s="1">
        <f>'BASE METAS)'!FM517</f>
        <v>0</v>
      </c>
    </row>
    <row r="519" spans="1:85" ht="12.75" customHeight="1" x14ac:dyDescent="0.25">
      <c r="A519" s="1">
        <f>'BASE METAS)'!A518</f>
        <v>0</v>
      </c>
      <c r="B519" s="1">
        <f>'BASE METAS)'!B518</f>
        <v>0</v>
      </c>
      <c r="C519" s="1">
        <f>'BASE METAS)'!C518</f>
        <v>0</v>
      </c>
      <c r="D519" s="1">
        <f>'BASE METAS)'!D518</f>
        <v>0</v>
      </c>
      <c r="E519" s="5">
        <f>'BASE METAS)'!E518</f>
        <v>0</v>
      </c>
      <c r="F519" s="3">
        <f>'BASE METAS)'!F518</f>
        <v>0</v>
      </c>
      <c r="G519" s="3">
        <f>'BASE METAS)'!G518</f>
        <v>0</v>
      </c>
      <c r="H519" s="3">
        <f>'BASE METAS)'!H518</f>
        <v>0</v>
      </c>
      <c r="I519" s="3">
        <f>'BASE METAS)'!I518</f>
        <v>0</v>
      </c>
      <c r="J519" s="3">
        <f>'BASE METAS)'!J518</f>
        <v>0</v>
      </c>
      <c r="K519" s="3">
        <f>'BASE METAS)'!K518</f>
        <v>0</v>
      </c>
      <c r="L519" s="3">
        <f>'BASE METAS)'!L518</f>
        <v>0</v>
      </c>
      <c r="M519" s="3">
        <f>'BASE METAS)'!M518</f>
        <v>0</v>
      </c>
      <c r="N519" s="3">
        <f>'BASE METAS)'!N518</f>
        <v>0</v>
      </c>
      <c r="O519" s="3">
        <f>'BASE METAS)'!O518</f>
        <v>0</v>
      </c>
      <c r="P519" s="3">
        <f>'BASE METAS)'!P518</f>
        <v>0</v>
      </c>
      <c r="Q519" s="3">
        <f>'BASE METAS)'!Q518</f>
        <v>0</v>
      </c>
      <c r="R519" s="3">
        <f>'BASE METAS)'!R518</f>
        <v>0</v>
      </c>
      <c r="S519" s="3">
        <f>'BASE METAS)'!S518</f>
        <v>0</v>
      </c>
      <c r="T519" s="3">
        <f>'BASE METAS)'!T518</f>
        <v>0</v>
      </c>
      <c r="U519" s="923">
        <f>'BASE METAS)'!U518</f>
        <v>0</v>
      </c>
      <c r="V519" s="3">
        <f>'BASE METAS)'!V518</f>
        <v>0</v>
      </c>
      <c r="W519" s="4">
        <f>'BASE METAS)'!W518</f>
        <v>0</v>
      </c>
      <c r="X519" s="5">
        <f>'BASE METAS)'!X518</f>
        <v>0</v>
      </c>
      <c r="Y519" s="1">
        <f>'BASE METAS)'!Y518</f>
        <v>0</v>
      </c>
      <c r="Z519" s="1">
        <f>'BASE METAS)'!Z518</f>
        <v>0</v>
      </c>
      <c r="AA519" s="1">
        <f>'BASE METAS)'!AA518</f>
        <v>0</v>
      </c>
      <c r="AB519" s="1">
        <f>'BASE METAS)'!AB518</f>
        <v>0</v>
      </c>
      <c r="AC519" s="1">
        <f>'BASE METAS)'!AC518</f>
        <v>0</v>
      </c>
      <c r="AD519" s="1">
        <f>'BASE METAS)'!AD518</f>
        <v>0</v>
      </c>
      <c r="AE519" s="1">
        <f>'BASE METAS)'!AE518</f>
        <v>0</v>
      </c>
      <c r="AF519" s="1">
        <f>'BASE METAS)'!AF518</f>
        <v>0</v>
      </c>
      <c r="AG519" s="1">
        <f>'BASE METAS)'!AG518</f>
        <v>0</v>
      </c>
      <c r="AH519" s="1">
        <f>'BASE METAS)'!AH518</f>
        <v>0</v>
      </c>
      <c r="AI519" s="1">
        <f>'BASE METAS)'!AI518</f>
        <v>0</v>
      </c>
      <c r="AJ519" s="1">
        <f>'BASE METAS)'!AJ518</f>
        <v>0</v>
      </c>
      <c r="AK519" s="1">
        <f>'BASE METAS)'!AK518</f>
        <v>0</v>
      </c>
      <c r="AL519" s="934">
        <f>'BASE METAS)'!AL518</f>
        <v>0</v>
      </c>
      <c r="AM519" s="1352">
        <f>'BASE METAS)'!AM518</f>
        <v>0</v>
      </c>
      <c r="AN519" s="1352">
        <f>'BASE METAS)'!AN518</f>
        <v>0</v>
      </c>
      <c r="AO519" s="1352">
        <f>'BASE METAS)'!AU518</f>
        <v>0</v>
      </c>
      <c r="AP519" s="1352">
        <f>'BASE METAS)'!AO518</f>
        <v>0</v>
      </c>
      <c r="AQ519" s="1352">
        <f>'BASE METAS)'!AP518</f>
        <v>0</v>
      </c>
      <c r="AR519" s="1352">
        <f>'BASE METAS)'!AQ518</f>
        <v>0</v>
      </c>
      <c r="AS519" s="1352">
        <f>'BASE METAS)'!AR518</f>
        <v>0</v>
      </c>
      <c r="AT519" s="1352">
        <f>'BASE METAS)'!AS518</f>
        <v>0</v>
      </c>
      <c r="AU519" s="1485">
        <f>'BASE METAS)'!BO518</f>
        <v>0</v>
      </c>
      <c r="AV519" s="1352">
        <f>'BASE METAS)'!BQ518</f>
        <v>0</v>
      </c>
      <c r="AW519" s="1352">
        <f>'BASE METAS)'!BR518</f>
        <v>0</v>
      </c>
      <c r="AX519" s="1352">
        <f>'BASE METAS)'!BS518</f>
        <v>0</v>
      </c>
      <c r="AY519" s="1352">
        <f>'BASE METAS)'!BT518</f>
        <v>0</v>
      </c>
      <c r="AZ519" s="1352">
        <f>'BASE METAS)'!BU518</f>
        <v>0</v>
      </c>
      <c r="BA519" s="1352">
        <f>'BASE METAS)'!BV518</f>
        <v>0</v>
      </c>
      <c r="BB519" s="1">
        <f>'BASE METAS)'!BW518</f>
        <v>0</v>
      </c>
      <c r="BC519" s="1">
        <f>'BASE METAS)'!BX518</f>
        <v>0</v>
      </c>
      <c r="BD519" s="1">
        <f>'BASE METAS)'!BY518</f>
        <v>0</v>
      </c>
      <c r="BE519" s="1">
        <f>'BASE METAS)'!CG518</f>
        <v>0</v>
      </c>
      <c r="BF519" s="1">
        <f>'BASE METAS)'!CJ518</f>
        <v>0</v>
      </c>
      <c r="BG519" s="1">
        <f>'BASE METAS)'!CK518</f>
        <v>0</v>
      </c>
      <c r="BH519" s="1">
        <f>'BASE METAS)'!CL518</f>
        <v>0</v>
      </c>
      <c r="BI519" s="1">
        <f>'BASE METAS)'!CM518</f>
        <v>0</v>
      </c>
      <c r="BJ519" s="1">
        <f>'BASE METAS)'!CN518</f>
        <v>0</v>
      </c>
      <c r="BK519" s="1">
        <f>'BASE METAS)'!CO518</f>
        <v>0</v>
      </c>
      <c r="BL519" s="1">
        <f>'BASE METAS)'!CP518</f>
        <v>0</v>
      </c>
      <c r="BM519" s="1">
        <f>'BASE METAS)'!CQ518</f>
        <v>0</v>
      </c>
      <c r="BN519" s="1">
        <f>'BASE METAS)'!CR518</f>
        <v>0</v>
      </c>
      <c r="BO519" s="1">
        <f>'BASE METAS)'!CS518</f>
        <v>0</v>
      </c>
      <c r="BP519" s="1">
        <f>'BASE METAS)'!CT518</f>
        <v>0</v>
      </c>
      <c r="BQ519" s="1">
        <f>'BASE METAS)'!CU518</f>
        <v>0</v>
      </c>
      <c r="BR519" s="1">
        <f>'BASE METAS)'!CV518</f>
        <v>0</v>
      </c>
      <c r="BS519" s="1">
        <f>'BASE METAS)'!CW518</f>
        <v>0</v>
      </c>
      <c r="BT519" s="1">
        <f>'BASE METAS)'!CX518</f>
        <v>0</v>
      </c>
      <c r="BU519" s="1">
        <f>'BASE METAS)'!FA518</f>
        <v>0</v>
      </c>
      <c r="BV519" s="1">
        <f>'BASE METAS)'!FB518</f>
        <v>0</v>
      </c>
      <c r="BW519" s="1">
        <f>'BASE METAS)'!FC518</f>
        <v>0</v>
      </c>
      <c r="BX519" s="1">
        <f>'BASE METAS)'!FD518</f>
        <v>0</v>
      </c>
      <c r="BY519" s="1">
        <f>'BASE METAS)'!FE518</f>
        <v>0</v>
      </c>
      <c r="BZ519" s="1">
        <f>'BASE METAS)'!FF518</f>
        <v>0</v>
      </c>
      <c r="CA519" s="1">
        <f>'BASE METAS)'!FG518</f>
        <v>0</v>
      </c>
      <c r="CB519" s="1">
        <f>'BASE METAS)'!FH518</f>
        <v>0</v>
      </c>
      <c r="CC519" s="1">
        <f>'BASE METAS)'!FI518</f>
        <v>0</v>
      </c>
      <c r="CD519" s="1">
        <f>'BASE METAS)'!FJ518</f>
        <v>0</v>
      </c>
      <c r="CE519" s="1">
        <f>'BASE METAS)'!FK518</f>
        <v>0</v>
      </c>
      <c r="CF519" s="1">
        <f>'BASE METAS)'!FL518</f>
        <v>0</v>
      </c>
      <c r="CG519" s="1">
        <f>'BASE METAS)'!FM518</f>
        <v>0</v>
      </c>
    </row>
    <row r="520" spans="1:85" ht="12" customHeight="1" x14ac:dyDescent="0.25">
      <c r="A520" s="1">
        <f>'BASE METAS)'!A519</f>
        <v>0</v>
      </c>
      <c r="B520" s="7146" t="str">
        <f>'BASE METAS)'!B519</f>
        <v xml:space="preserve">DEPENDENCIA </v>
      </c>
      <c r="C520" s="7146" t="str">
        <f>'BASE METAS)'!C519</f>
        <v>ENT</v>
      </c>
      <c r="D520" s="7146" t="str">
        <f>'BASE METAS)'!D519</f>
        <v>PROY</v>
      </c>
      <c r="E520" s="7146" t="str">
        <f>'BASE METAS)'!E519</f>
        <v>NOMBRE DEL PROYECTO</v>
      </c>
      <c r="F520" s="7155" t="str">
        <f>'BASE METAS)'!F519</f>
        <v>DG</v>
      </c>
      <c r="G520" s="7155" t="str">
        <f>'BASE METAS)'!G519</f>
        <v>DA</v>
      </c>
      <c r="H520" s="7155" t="str">
        <f>'BASE METAS)'!H519</f>
        <v xml:space="preserve">CLAVE PROGRAMÁTICA </v>
      </c>
      <c r="I520" s="7155"/>
      <c r="J520" s="7155"/>
      <c r="K520" s="7155"/>
      <c r="L520" s="7155"/>
      <c r="M520" s="7155"/>
      <c r="N520" s="1357">
        <f>'BASE METAS)'!N519</f>
        <v>0</v>
      </c>
      <c r="O520" s="1357">
        <f>'BASE METAS)'!O519</f>
        <v>0</v>
      </c>
      <c r="P520" s="7120" t="str">
        <f>'BASE METAS)'!P519</f>
        <v>ESTRUCTURA PROGRAMÁTICA</v>
      </c>
      <c r="Q520" s="7121"/>
      <c r="R520" s="7121"/>
      <c r="S520" s="7121"/>
      <c r="T520" s="7121"/>
      <c r="U520" s="924">
        <f>'BASE METAS)'!U519</f>
        <v>0</v>
      </c>
      <c r="V520" s="1358">
        <f>'BASE METAS)'!V519</f>
        <v>0</v>
      </c>
      <c r="W520" s="7139" t="str">
        <f>'BASE METAS)'!W519</f>
        <v>PRESPUESTO</v>
      </c>
      <c r="X520" s="7216" t="str">
        <f>'BASE METAS)'!X519</f>
        <v>ÁREAS EJECUTORAS</v>
      </c>
      <c r="Y520" s="1">
        <f>'BASE METAS)'!Y519</f>
        <v>0</v>
      </c>
      <c r="Z520" s="1">
        <f>'BASE METAS)'!Z519</f>
        <v>0</v>
      </c>
      <c r="AA520" s="1">
        <f>'BASE METAS)'!AA519</f>
        <v>0</v>
      </c>
      <c r="AB520" s="1">
        <f>'BASE METAS)'!AB519</f>
        <v>0</v>
      </c>
      <c r="AC520" s="1">
        <f>'BASE METAS)'!AC519</f>
        <v>0</v>
      </c>
      <c r="AD520" s="1">
        <f>'BASE METAS)'!AD519</f>
        <v>0</v>
      </c>
      <c r="AE520" s="1">
        <f>'BASE METAS)'!AE519</f>
        <v>0</v>
      </c>
      <c r="AF520" s="1">
        <f>'BASE METAS)'!AF519</f>
        <v>0</v>
      </c>
      <c r="AG520" s="1">
        <f>'BASE METAS)'!AG519</f>
        <v>0</v>
      </c>
      <c r="AH520" s="1">
        <f>'BASE METAS)'!AH519</f>
        <v>0</v>
      </c>
      <c r="AI520" s="1">
        <f>'BASE METAS)'!AI519</f>
        <v>0</v>
      </c>
      <c r="AJ520" s="1">
        <f>'BASE METAS)'!AJ519</f>
        <v>0</v>
      </c>
      <c r="AK520" s="1">
        <f>'BASE METAS)'!AK519</f>
        <v>0</v>
      </c>
      <c r="AL520" s="934">
        <f>'BASE METAS)'!AL519</f>
        <v>0</v>
      </c>
      <c r="AM520" s="1">
        <f>'BASE METAS)'!AM519</f>
        <v>0</v>
      </c>
      <c r="AN520" s="1">
        <f>'BASE METAS)'!AN519</f>
        <v>0</v>
      </c>
      <c r="AO520" s="1">
        <f>'BASE METAS)'!AU519</f>
        <v>0</v>
      </c>
      <c r="AP520" s="1">
        <f>'BASE METAS)'!AO519</f>
        <v>0</v>
      </c>
      <c r="AQ520" s="1">
        <f>'BASE METAS)'!AP519</f>
        <v>0</v>
      </c>
      <c r="AR520" s="1">
        <f>'BASE METAS)'!AQ519</f>
        <v>0</v>
      </c>
      <c r="AS520" s="1">
        <f>'BASE METAS)'!AR519</f>
        <v>0</v>
      </c>
      <c r="AT520" s="1">
        <f>'BASE METAS)'!AS519</f>
        <v>0</v>
      </c>
      <c r="AU520" s="1479">
        <f>'BASE METAS)'!BO519</f>
        <v>0</v>
      </c>
      <c r="AV520" s="1352">
        <f>'BASE METAS)'!BQ519</f>
        <v>0</v>
      </c>
      <c r="AW520" s="1352">
        <f>'BASE METAS)'!BR519</f>
        <v>0</v>
      </c>
      <c r="AX520" s="1352">
        <f>'BASE METAS)'!BS519</f>
        <v>0</v>
      </c>
      <c r="AY520" s="1352">
        <f>'BASE METAS)'!BT519</f>
        <v>0</v>
      </c>
      <c r="AZ520" s="1352">
        <f>'BASE METAS)'!BU519</f>
        <v>0</v>
      </c>
      <c r="BA520" s="1352">
        <f>'BASE METAS)'!BV519</f>
        <v>0</v>
      </c>
      <c r="BB520" s="1">
        <f>'BASE METAS)'!BW519</f>
        <v>0</v>
      </c>
      <c r="BC520" s="1">
        <f>'BASE METAS)'!BX519</f>
        <v>0</v>
      </c>
      <c r="BD520" s="1">
        <f>'BASE METAS)'!BY519</f>
        <v>0</v>
      </c>
      <c r="BE520" s="1">
        <f>'BASE METAS)'!CG519</f>
        <v>0</v>
      </c>
      <c r="BF520" s="1">
        <f>'BASE METAS)'!CJ519</f>
        <v>0</v>
      </c>
      <c r="BG520" s="1">
        <f>'BASE METAS)'!CK519</f>
        <v>0</v>
      </c>
      <c r="BH520" s="1">
        <f>'BASE METAS)'!CL519</f>
        <v>0</v>
      </c>
      <c r="BI520" s="1">
        <f>'BASE METAS)'!CM519</f>
        <v>0</v>
      </c>
      <c r="BJ520" s="1">
        <f>'BASE METAS)'!CN519</f>
        <v>0</v>
      </c>
      <c r="BK520" s="1">
        <f>'BASE METAS)'!CO519</f>
        <v>0</v>
      </c>
      <c r="BL520" s="1">
        <f>'BASE METAS)'!CP519</f>
        <v>0</v>
      </c>
      <c r="BM520" s="1">
        <f>'BASE METAS)'!CQ519</f>
        <v>0</v>
      </c>
      <c r="BN520" s="1">
        <f>'BASE METAS)'!CR519</f>
        <v>0</v>
      </c>
      <c r="BO520" s="1">
        <f>'BASE METAS)'!CS519</f>
        <v>0</v>
      </c>
      <c r="BP520" s="1">
        <f>'BASE METAS)'!CT519</f>
        <v>0</v>
      </c>
      <c r="BQ520" s="1">
        <f>'BASE METAS)'!CU519</f>
        <v>0</v>
      </c>
      <c r="BR520" s="1">
        <f>'BASE METAS)'!CV519</f>
        <v>0</v>
      </c>
      <c r="BS520" s="1">
        <f>'BASE METAS)'!CW519</f>
        <v>0</v>
      </c>
      <c r="BT520" s="1">
        <f>'BASE METAS)'!CX519</f>
        <v>0</v>
      </c>
      <c r="BU520" s="1">
        <f>'BASE METAS)'!FA519</f>
        <v>0</v>
      </c>
      <c r="BV520" s="1">
        <f>'BASE METAS)'!FB519</f>
        <v>0</v>
      </c>
      <c r="BW520" s="1">
        <f>'BASE METAS)'!FC519</f>
        <v>0</v>
      </c>
      <c r="BX520" s="1">
        <f>'BASE METAS)'!FD519</f>
        <v>0</v>
      </c>
      <c r="BY520" s="1">
        <f>'BASE METAS)'!FE519</f>
        <v>0</v>
      </c>
      <c r="BZ520" s="1">
        <f>'BASE METAS)'!FF519</f>
        <v>0</v>
      </c>
      <c r="CA520" s="1">
        <f>'BASE METAS)'!FG519</f>
        <v>0</v>
      </c>
      <c r="CB520" s="1">
        <f>'BASE METAS)'!FH519</f>
        <v>0</v>
      </c>
      <c r="CC520" s="1">
        <f>'BASE METAS)'!FI519</f>
        <v>0</v>
      </c>
      <c r="CD520" s="1">
        <f>'BASE METAS)'!FJ519</f>
        <v>0</v>
      </c>
      <c r="CE520" s="1">
        <f>'BASE METAS)'!FK519</f>
        <v>0</v>
      </c>
      <c r="CF520" s="1">
        <f>'BASE METAS)'!FL519</f>
        <v>0</v>
      </c>
      <c r="CG520" s="1">
        <f>'BASE METAS)'!FM519</f>
        <v>0</v>
      </c>
    </row>
    <row r="521" spans="1:85" ht="12" customHeight="1" x14ac:dyDescent="0.25">
      <c r="A521" s="1">
        <f>'BASE METAS)'!A520</f>
        <v>0</v>
      </c>
      <c r="B521" s="7146"/>
      <c r="C521" s="7146"/>
      <c r="D521" s="7146"/>
      <c r="E521" s="7146"/>
      <c r="F521" s="7155"/>
      <c r="G521" s="7155"/>
      <c r="H521" s="35" t="str">
        <f>'BASE METAS)'!H520</f>
        <v>FN</v>
      </c>
      <c r="I521" s="35" t="str">
        <f>'BASE METAS)'!I520</f>
        <v>Sf</v>
      </c>
      <c r="J521" s="35" t="str">
        <f>'BASE METAS)'!J520</f>
        <v>PG</v>
      </c>
      <c r="K521" s="35" t="str">
        <f>'BASE METAS)'!K520</f>
        <v>Sp</v>
      </c>
      <c r="L521" s="35" t="str">
        <f>'BASE METAS)'!L520</f>
        <v>PY</v>
      </c>
      <c r="M521" s="35" t="str">
        <f>'BASE METAS)'!M520</f>
        <v>FF</v>
      </c>
      <c r="N521" s="35">
        <f>'BASE METAS)'!N520</f>
        <v>0</v>
      </c>
      <c r="O521" s="35">
        <f>'BASE METAS)'!O520</f>
        <v>0</v>
      </c>
      <c r="P521" s="35" t="str">
        <f>'BASE METAS)'!P520</f>
        <v>FN</v>
      </c>
      <c r="Q521" s="35" t="str">
        <f>'BASE METAS)'!Q520</f>
        <v>Sf</v>
      </c>
      <c r="R521" s="35" t="str">
        <f>'BASE METAS)'!R520</f>
        <v>PG</v>
      </c>
      <c r="S521" s="35" t="str">
        <f>'BASE METAS)'!S520</f>
        <v>Sp</v>
      </c>
      <c r="T521" s="35" t="str">
        <f>'BASE METAS)'!T520</f>
        <v>PY</v>
      </c>
      <c r="U521" s="925">
        <f>'BASE METAS)'!U520</f>
        <v>0</v>
      </c>
      <c r="V521" s="35">
        <f>'BASE METAS)'!V520</f>
        <v>0</v>
      </c>
      <c r="W521" s="7139"/>
      <c r="X521" s="7216"/>
      <c r="Y521" s="1">
        <f>'BASE METAS)'!Y520</f>
        <v>0</v>
      </c>
      <c r="Z521" s="1">
        <f>'BASE METAS)'!Z520</f>
        <v>0</v>
      </c>
      <c r="AA521" s="1">
        <f>'BASE METAS)'!AA520</f>
        <v>0</v>
      </c>
      <c r="AB521" s="1">
        <f>'BASE METAS)'!AB520</f>
        <v>0</v>
      </c>
      <c r="AC521" s="1">
        <f>'BASE METAS)'!AC520</f>
        <v>0</v>
      </c>
      <c r="AD521" s="1">
        <f>'BASE METAS)'!AD520</f>
        <v>0</v>
      </c>
      <c r="AE521" s="1">
        <f>'BASE METAS)'!AE520</f>
        <v>0</v>
      </c>
      <c r="AF521" s="1">
        <f>'BASE METAS)'!AF520</f>
        <v>0</v>
      </c>
      <c r="AG521" s="1">
        <f>'BASE METAS)'!AG520</f>
        <v>0</v>
      </c>
      <c r="AH521" s="1">
        <f>'BASE METAS)'!AH520</f>
        <v>0</v>
      </c>
      <c r="AI521" s="1">
        <f>'BASE METAS)'!AI520</f>
        <v>0</v>
      </c>
      <c r="AJ521" s="1">
        <f>'BASE METAS)'!AJ520</f>
        <v>0</v>
      </c>
      <c r="AK521" s="1">
        <f>'BASE METAS)'!AK520</f>
        <v>0</v>
      </c>
      <c r="AL521" s="934">
        <f>'BASE METAS)'!AL520</f>
        <v>0</v>
      </c>
      <c r="AM521" s="1">
        <f>'BASE METAS)'!AM520</f>
        <v>0</v>
      </c>
      <c r="AN521" s="1">
        <f>'BASE METAS)'!AN520</f>
        <v>0</v>
      </c>
      <c r="AO521" s="1">
        <f>'BASE METAS)'!AU520</f>
        <v>0</v>
      </c>
      <c r="AP521" s="1">
        <f>'BASE METAS)'!AO520</f>
        <v>0</v>
      </c>
      <c r="AQ521" s="1">
        <f>'BASE METAS)'!AP520</f>
        <v>0</v>
      </c>
      <c r="AR521" s="1">
        <f>'BASE METAS)'!AQ520</f>
        <v>0</v>
      </c>
      <c r="AS521" s="1">
        <f>'BASE METAS)'!AR520</f>
        <v>0</v>
      </c>
      <c r="AT521" s="1">
        <f>'BASE METAS)'!AS520</f>
        <v>0</v>
      </c>
      <c r="AU521" s="1479">
        <f>'BASE METAS)'!BO520</f>
        <v>0</v>
      </c>
      <c r="AV521" s="1352">
        <f>'BASE METAS)'!BQ520</f>
        <v>0</v>
      </c>
      <c r="AW521" s="1352">
        <f>'BASE METAS)'!BR520</f>
        <v>0</v>
      </c>
      <c r="AX521" s="1352">
        <f>'BASE METAS)'!BS520</f>
        <v>0</v>
      </c>
      <c r="AY521" s="1352">
        <f>'BASE METAS)'!BT520</f>
        <v>0</v>
      </c>
      <c r="AZ521" s="1352">
        <f>'BASE METAS)'!BU520</f>
        <v>0</v>
      </c>
      <c r="BA521" s="1352">
        <f>'BASE METAS)'!BV520</f>
        <v>0</v>
      </c>
      <c r="BB521" s="1">
        <f>'BASE METAS)'!BW520</f>
        <v>0</v>
      </c>
      <c r="BC521" s="1">
        <f>'BASE METAS)'!BX520</f>
        <v>0</v>
      </c>
      <c r="BD521" s="1">
        <f>'BASE METAS)'!BY520</f>
        <v>0</v>
      </c>
      <c r="BE521" s="1">
        <f>'BASE METAS)'!CG520</f>
        <v>0</v>
      </c>
      <c r="BF521" s="1">
        <f>'BASE METAS)'!CJ520</f>
        <v>0</v>
      </c>
      <c r="BG521" s="1">
        <f>'BASE METAS)'!CK520</f>
        <v>0</v>
      </c>
      <c r="BH521" s="1">
        <f>'BASE METAS)'!CL520</f>
        <v>0</v>
      </c>
      <c r="BI521" s="1">
        <f>'BASE METAS)'!CM520</f>
        <v>0</v>
      </c>
      <c r="BJ521" s="1">
        <f>'BASE METAS)'!CN520</f>
        <v>0</v>
      </c>
      <c r="BK521" s="1">
        <f>'BASE METAS)'!CO520</f>
        <v>0</v>
      </c>
      <c r="BL521" s="1">
        <f>'BASE METAS)'!CP520</f>
        <v>0</v>
      </c>
      <c r="BM521" s="1">
        <f>'BASE METAS)'!CQ520</f>
        <v>0</v>
      </c>
      <c r="BN521" s="1">
        <f>'BASE METAS)'!CR520</f>
        <v>0</v>
      </c>
      <c r="BO521" s="1">
        <f>'BASE METAS)'!CS520</f>
        <v>0</v>
      </c>
      <c r="BP521" s="1">
        <f>'BASE METAS)'!CT520</f>
        <v>0</v>
      </c>
      <c r="BQ521" s="1">
        <f>'BASE METAS)'!CU520</f>
        <v>0</v>
      </c>
      <c r="BR521" s="1">
        <f>'BASE METAS)'!CV520</f>
        <v>0</v>
      </c>
      <c r="BS521" s="1">
        <f>'BASE METAS)'!CW520</f>
        <v>0</v>
      </c>
      <c r="BT521" s="1">
        <f>'BASE METAS)'!CX520</f>
        <v>0</v>
      </c>
      <c r="BU521" s="1">
        <f>'BASE METAS)'!FA520</f>
        <v>0</v>
      </c>
      <c r="BV521" s="1">
        <f>'BASE METAS)'!FB520</f>
        <v>0</v>
      </c>
      <c r="BW521" s="1">
        <f>'BASE METAS)'!FC520</f>
        <v>0</v>
      </c>
      <c r="BX521" s="1">
        <f>'BASE METAS)'!FD520</f>
        <v>0</v>
      </c>
      <c r="BY521" s="1">
        <f>'BASE METAS)'!FE520</f>
        <v>0</v>
      </c>
      <c r="BZ521" s="1">
        <f>'BASE METAS)'!FF520</f>
        <v>0</v>
      </c>
      <c r="CA521" s="1">
        <f>'BASE METAS)'!FG520</f>
        <v>0</v>
      </c>
      <c r="CB521" s="1">
        <f>'BASE METAS)'!FH520</f>
        <v>0</v>
      </c>
      <c r="CC521" s="1">
        <f>'BASE METAS)'!FI520</f>
        <v>0</v>
      </c>
      <c r="CD521" s="1">
        <f>'BASE METAS)'!FJ520</f>
        <v>0</v>
      </c>
      <c r="CE521" s="1">
        <f>'BASE METAS)'!FK520</f>
        <v>0</v>
      </c>
      <c r="CF521" s="1">
        <f>'BASE METAS)'!FL520</f>
        <v>0</v>
      </c>
      <c r="CG521" s="1">
        <f>'BASE METAS)'!FM520</f>
        <v>0</v>
      </c>
    </row>
    <row r="522" spans="1:85" ht="360" x14ac:dyDescent="0.2">
      <c r="A522" s="1">
        <f>'BASE METAS)'!A521</f>
        <v>79</v>
      </c>
      <c r="B522" s="7102" t="str">
        <f>'BASE METAS)'!B521</f>
        <v>INSTITUTO MUNICIPAL DE CULTURA FÍSICA Y DEPORTE</v>
      </c>
      <c r="C522" s="5684">
        <f>'BASE METAS)'!C521</f>
        <v>1800</v>
      </c>
      <c r="D522" s="5684">
        <f>'BASE METAS)'!D521</f>
        <v>1</v>
      </c>
      <c r="E522" s="5684" t="str">
        <f>'BASE METAS)'!E521</f>
        <v xml:space="preserve">PROMOCIÓN Y FOMENTO DE LA CULTURA FÍSICA </v>
      </c>
      <c r="F522" s="5706" t="str">
        <f>'BASE METAS)'!F521</f>
        <v>O00</v>
      </c>
      <c r="G522" s="5706" t="str">
        <f>'BASE METAS)'!G521</f>
        <v>142</v>
      </c>
      <c r="H522" s="5706" t="str">
        <f>'BASE METAS)'!H521</f>
        <v>08</v>
      </c>
      <c r="I522" s="5706" t="str">
        <f>'BASE METAS)'!I521</f>
        <v>03</v>
      </c>
      <c r="J522" s="5706" t="str">
        <f>'BASE METAS)'!J521</f>
        <v>01</v>
      </c>
      <c r="K522" s="5706" t="str">
        <f>'BASE METAS)'!K521</f>
        <v>01</v>
      </c>
      <c r="L522" s="5706" t="str">
        <f>'BASE METAS)'!L521</f>
        <v>01</v>
      </c>
      <c r="M522" s="5706" t="str">
        <f>'BASE METAS)'!M521</f>
        <v>101</v>
      </c>
      <c r="N522" s="5697" t="str">
        <f>'BASE METAS)'!N521</f>
        <v>Educación Cultura y Bienestar Social</v>
      </c>
      <c r="O522" s="5706" t="str">
        <f>'BASE METAS)'!O521</f>
        <v>Deporte</v>
      </c>
      <c r="P522" s="7106" t="str">
        <f>'BASE METAS)'!P521</f>
        <v>Educación, cultura y deporte</v>
      </c>
      <c r="Q522" s="5697" t="str">
        <f>'BASE METAS)'!Q521</f>
        <v>Fomento a la cultura física y deporte</v>
      </c>
      <c r="R522" s="5697" t="str">
        <f>'BASE METAS)'!R521</f>
        <v>Cultura física y deporte</v>
      </c>
      <c r="S522" s="5706" t="str">
        <f>'BASE METAS)'!S521</f>
        <v>Cultura física</v>
      </c>
      <c r="T522" s="5697" t="str">
        <f>'BASE METAS)'!T521</f>
        <v>Promoción y fomento de la cultura física</v>
      </c>
      <c r="U522" s="7729" t="str">
        <f>'BASE METAS)'!U521</f>
        <v>Desarrollar una politica de cultura física integral que invite a la participación activa, que promueva el deporte, que sea incluyente en todos los ambitos,  laboral, escolar, de grupos vulnerables, asociaciones y federaciones,  que realice eventos deportivos comunales y de gran impacto,  donde se involucren a las ligas municipales, particulares, organismos federales y estatales y a la comunidad deportiva en general, a través de proyectos deportivos integrales y de autosustentabilidad, con instalaciones dignas y en óptimas condiciones que permitan el desarrollo de la cultura física y la salud.</v>
      </c>
      <c r="V522" s="5697" t="str">
        <f>'BASE METAS)'!V521</f>
        <v>Tlalnepantla 
Solidario</v>
      </c>
      <c r="W522" s="7273">
        <f>'BASE METAS)'!W521</f>
        <v>34363028.700000003</v>
      </c>
      <c r="X522" s="7102" t="str">
        <f>'BASE METAS)'!X521</f>
        <v xml:space="preserve">INSTITUTO MUNICIPAL DE CULTURA FÍSICA Y DEPORTE </v>
      </c>
      <c r="Y522" s="791">
        <f>'BASE METAS)'!Y521</f>
        <v>1</v>
      </c>
      <c r="Z522" s="792" t="str">
        <f>'BASE METAS)'!Z521</f>
        <v>INTEGRAR PERSONAS A LAS ACTIVIDADES DE LA CULTURA FÍSICA EN EL DEPARTAMENTO ESCOLAR (ACTIVIDADES FÍSICAS, AVANCES EN EL DEPORTE ESCOLAR, PARTICIPACIÓN ESCOLAR EN COMPETENCIA Y EVENTOS).</v>
      </c>
      <c r="AA522" s="791" t="str">
        <f>'BASE METAS)'!AA521</f>
        <v>PERSONA ACTIVADA</v>
      </c>
      <c r="AB522" s="789">
        <f>'BASE METAS)'!AB521</f>
        <v>220000</v>
      </c>
      <c r="AC522" s="780">
        <f>'BASE METAS)'!AC521</f>
        <v>52500</v>
      </c>
      <c r="AD522" s="781">
        <f>'BASE METAS)'!AD521</f>
        <v>0.23863636363636365</v>
      </c>
      <c r="AE522" s="780">
        <f>'BASE METAS)'!AE521</f>
        <v>52000</v>
      </c>
      <c r="AF522" s="781">
        <f>'BASE METAS)'!AF521</f>
        <v>0.23636363636363636</v>
      </c>
      <c r="AG522" s="780">
        <f>'BASE METAS)'!AG521</f>
        <v>52500</v>
      </c>
      <c r="AH522" s="781">
        <f>'BASE METAS)'!AH521</f>
        <v>0.23863636363636365</v>
      </c>
      <c r="AI522" s="780">
        <f>'BASE METAS)'!AI521</f>
        <v>63000</v>
      </c>
      <c r="AJ522" s="782">
        <f>'BASE METAS)'!AJ521</f>
        <v>0.28636363636363638</v>
      </c>
      <c r="AK522" s="211">
        <f>'BASE METAS)'!AK521</f>
        <v>1</v>
      </c>
      <c r="AL522" s="129">
        <f>'BASE METAS)'!AL521</f>
        <v>1</v>
      </c>
      <c r="AM522" s="1030" t="str">
        <f>'BASE METAS)'!AM521</f>
        <v>PERSONA INTEGRADA A LA ACTIVIDAD FISICA EN EL AMBITO ESCOLAR</v>
      </c>
      <c r="AN522" s="959" t="str">
        <f>'BASE METAS)'!AN521</f>
        <v>MIDE LAS PERSONAS INTEGRADAS A LA ACTIVIDAD FISICA EN EL AMBITO ESCOLAR</v>
      </c>
      <c r="AO522" s="1343" t="str">
        <f>'BASE METAS)'!AU521</f>
        <v>DESEMPEÑO</v>
      </c>
      <c r="AP522" s="970" t="str">
        <f>'BASE METAS)'!AO521</f>
        <v>NUMERO DE PERSONAS ACTIVADAS EN EL AMBITO ESCOLAR</v>
      </c>
      <c r="AQ522" s="970" t="str">
        <f>'BASE METAS)'!AP521</f>
        <v xml:space="preserve">NUMERO DE PERSONAS PROGRAMADAS PARA ACTIVAR EN EL AMBITO ESCOLAR </v>
      </c>
      <c r="AR522" s="1343">
        <f>'BASE METAS)'!AQ521</f>
        <v>100</v>
      </c>
      <c r="AS522" s="970" t="str">
        <f>'BASE METAS)'!AR521</f>
        <v>PERSONA ACTIVADA</v>
      </c>
      <c r="AT522" s="1030" t="str">
        <f>'BASE METAS)'!AS521</f>
        <v>EFICACIA</v>
      </c>
      <c r="AU522" s="1485">
        <f>'BASE METAS)'!BO521</f>
        <v>0</v>
      </c>
      <c r="AV522" s="1">
        <f>'BASE METAS)'!BQ521</f>
        <v>220000</v>
      </c>
      <c r="AW522" s="997">
        <f>'BASE METAS)'!BR521</f>
        <v>0</v>
      </c>
      <c r="AX522" s="1352">
        <f>'BASE METAS)'!BS521</f>
        <v>52000</v>
      </c>
      <c r="AY522" s="942">
        <f>'BASE METAS)'!BT521</f>
        <v>52430</v>
      </c>
      <c r="AZ522" s="945">
        <f>'BASE METAS)'!BU521</f>
        <v>-430</v>
      </c>
      <c r="BA522" s="1352">
        <f>'BASE METAS)'!BV521</f>
        <v>1.0082692307692307</v>
      </c>
      <c r="BB522" s="942">
        <f>'BASE METAS)'!BW521</f>
        <v>107187</v>
      </c>
      <c r="BC522" s="942">
        <f>'BASE METAS)'!BX521</f>
        <v>112813</v>
      </c>
      <c r="BD522" s="942">
        <f>'BASE METAS)'!BY521</f>
        <v>0.48721363636363635</v>
      </c>
      <c r="BE522" s="942">
        <f>'BASE METAS)'!CG521</f>
        <v>54757</v>
      </c>
      <c r="BF522" s="1352">
        <f>'BASE METAS)'!CJ521</f>
        <v>0</v>
      </c>
      <c r="BG522" s="942">
        <f>'BASE METAS)'!CK521</f>
        <v>0</v>
      </c>
      <c r="BH522" s="1352">
        <f>'BASE METAS)'!CL521</f>
        <v>0</v>
      </c>
      <c r="BI522" s="1">
        <f>'BASE METAS)'!CM521</f>
        <v>17500</v>
      </c>
      <c r="BJ522" s="1">
        <f>'BASE METAS)'!CN521</f>
        <v>17500</v>
      </c>
      <c r="BK522" s="1">
        <f>'BASE METAS)'!CO521</f>
        <v>17500</v>
      </c>
      <c r="BL522" s="1">
        <f>'BASE METAS)'!CP521</f>
        <v>0</v>
      </c>
      <c r="BM522" s="1">
        <f>'BASE METAS)'!CQ521</f>
        <v>0</v>
      </c>
      <c r="BN522" s="1">
        <f>'BASE METAS)'!CR521</f>
        <v>0</v>
      </c>
      <c r="BO522" s="1">
        <f>'BASE METAS)'!CS521</f>
        <v>0</v>
      </c>
      <c r="BP522" s="1">
        <f>'BASE METAS)'!CT521</f>
        <v>0</v>
      </c>
      <c r="BQ522" s="1">
        <f>'BASE METAS)'!CU521</f>
        <v>0</v>
      </c>
      <c r="BR522" s="1">
        <f>'BASE METAS)'!CV521</f>
        <v>0</v>
      </c>
      <c r="BS522" s="1">
        <f>'BASE METAS)'!CW521</f>
        <v>0</v>
      </c>
      <c r="BT522" s="1">
        <f>'BASE METAS)'!CX521</f>
        <v>0</v>
      </c>
      <c r="BU522" s="1">
        <f>'BASE METAS)'!FA521</f>
        <v>220000</v>
      </c>
      <c r="BV522" s="1">
        <f>'BASE METAS)'!FB521</f>
        <v>0</v>
      </c>
      <c r="BW522" s="1">
        <f>'BASE METAS)'!FC521</f>
        <v>17500</v>
      </c>
      <c r="BX522" s="1">
        <f>'BASE METAS)'!FD521</f>
        <v>17650</v>
      </c>
      <c r="BY522" s="1">
        <f>'BASE METAS)'!FE521</f>
        <v>150</v>
      </c>
      <c r="BZ522" s="1">
        <f>'BASE METAS)'!FF521</f>
        <v>1.0085714285714287</v>
      </c>
      <c r="CA522" s="1">
        <f>'BASE METAS)'!FG521</f>
        <v>72407</v>
      </c>
      <c r="CB522" s="1">
        <f>'BASE METAS)'!FH521</f>
        <v>147593</v>
      </c>
      <c r="CC522" s="1">
        <f>'BASE METAS)'!FI521</f>
        <v>0.32912272727272729</v>
      </c>
      <c r="CD522" s="1">
        <f>'BASE METAS)'!FJ521</f>
        <v>220000</v>
      </c>
      <c r="CE522" s="1">
        <f>'BASE METAS)'!FK521</f>
        <v>0</v>
      </c>
      <c r="CF522" s="1">
        <f>'BASE METAS)'!FL521</f>
        <v>17500</v>
      </c>
      <c r="CG522" s="1">
        <f>'BASE METAS)'!FM521</f>
        <v>16400</v>
      </c>
    </row>
    <row r="523" spans="1:85" ht="48" customHeight="1" x14ac:dyDescent="0.2">
      <c r="A523" s="1">
        <f>'BASE METAS)'!A522</f>
        <v>0</v>
      </c>
      <c r="B523" s="7145"/>
      <c r="C523" s="5685"/>
      <c r="D523" s="5685"/>
      <c r="E523" s="5685"/>
      <c r="F523" s="5707"/>
      <c r="G523" s="5707"/>
      <c r="H523" s="5707"/>
      <c r="I523" s="5707"/>
      <c r="J523" s="5707"/>
      <c r="K523" s="5707"/>
      <c r="L523" s="5707"/>
      <c r="M523" s="5707"/>
      <c r="N523" s="5698"/>
      <c r="O523" s="5707"/>
      <c r="P523" s="7107"/>
      <c r="Q523" s="5698"/>
      <c r="R523" s="5698"/>
      <c r="S523" s="5707"/>
      <c r="T523" s="5698"/>
      <c r="U523" s="7730"/>
      <c r="V523" s="5698"/>
      <c r="W523" s="7274"/>
      <c r="X523" s="7145"/>
      <c r="Y523" s="793">
        <f>'BASE METAS)'!Y522</f>
        <v>2</v>
      </c>
      <c r="Z523" s="794" t="str">
        <f>'BASE METAS)'!Z522</f>
        <v xml:space="preserve">APOYAR A LAS COMUNIDADES, PUEBLOS E INSTITUCIONES PARA INTEGRARLOS AL PROGRAMA DE CULTURA FÍSICA DEPORTE Y RECREACIÓN A TRAVES DE EVENTOS, EXHIBICIONES, MATERIALES DEPORTIVOS, ETC. </v>
      </c>
      <c r="AA523" s="676" t="str">
        <f>'BASE METAS)'!AA522</f>
        <v>COMUNIDAD ATENDIDA</v>
      </c>
      <c r="AB523" s="790">
        <f>'BASE METAS)'!AB522</f>
        <v>150</v>
      </c>
      <c r="AC523" s="783">
        <f>'BASE METAS)'!AC522</f>
        <v>40</v>
      </c>
      <c r="AD523" s="784">
        <f>'BASE METAS)'!AD522</f>
        <v>0.26666666666666666</v>
      </c>
      <c r="AE523" s="783">
        <f>'BASE METAS)'!AE522</f>
        <v>40</v>
      </c>
      <c r="AF523" s="784">
        <f>'BASE METAS)'!AF522</f>
        <v>0.26666666666666666</v>
      </c>
      <c r="AG523" s="783">
        <f>'BASE METAS)'!AG522</f>
        <v>30</v>
      </c>
      <c r="AH523" s="784">
        <f>'BASE METAS)'!AH522</f>
        <v>0.2</v>
      </c>
      <c r="AI523" s="783">
        <f>'BASE METAS)'!AI522</f>
        <v>40</v>
      </c>
      <c r="AJ523" s="785">
        <f>'BASE METAS)'!AJ522</f>
        <v>0.26666666666666666</v>
      </c>
      <c r="AK523" s="191">
        <f>'BASE METAS)'!AK522</f>
        <v>1</v>
      </c>
      <c r="AL523" s="129">
        <f>'BASE METAS)'!AL522</f>
        <v>2</v>
      </c>
      <c r="AM523" s="1030" t="str">
        <f>'BASE METAS)'!AM522</f>
        <v>COMUNIDADES APOYADAS PARA INTEGRARLAS A LA CULTURA FISICA Y RECREACION</v>
      </c>
      <c r="AN523" s="970" t="str">
        <f>'BASE METAS)'!AN522</f>
        <v>MIDE LAS COMUNIDADES QUE FUERON APOYADAS PARA INTEGRARLAS AL PROGRAMA DE CULTURA FISICA Y RECREACION</v>
      </c>
      <c r="AO523" s="1343" t="str">
        <f>'BASE METAS)'!AU522</f>
        <v>DESEMPEÑO</v>
      </c>
      <c r="AP523" s="970" t="str">
        <f>'BASE METAS)'!AO522</f>
        <v>NUMERO DE COMUNIDADES APOYADAS</v>
      </c>
      <c r="AQ523" s="970" t="str">
        <f>'BASE METAS)'!AP522</f>
        <v>NUMERO DE COMUNIDADES PROGRAMADAS PARA RECIBIR APOYOS</v>
      </c>
      <c r="AR523" s="1343">
        <f>'BASE METAS)'!AQ522</f>
        <v>100</v>
      </c>
      <c r="AS523" s="970" t="str">
        <f>'BASE METAS)'!AR522</f>
        <v>COMUNIDAD ATENDIDA</v>
      </c>
      <c r="AT523" s="1030" t="str">
        <f>'BASE METAS)'!AS522</f>
        <v>EFICACIA</v>
      </c>
      <c r="AU523" s="1485">
        <f>'BASE METAS)'!BO522</f>
        <v>0</v>
      </c>
      <c r="AV523" s="1">
        <f>'BASE METAS)'!BQ522</f>
        <v>150</v>
      </c>
      <c r="AW523" s="997">
        <f>'BASE METAS)'!BR522</f>
        <v>0</v>
      </c>
      <c r="AX523" s="942">
        <f>'BASE METAS)'!BS522</f>
        <v>40</v>
      </c>
      <c r="AY523" s="942">
        <f>'BASE METAS)'!BT522</f>
        <v>48</v>
      </c>
      <c r="AZ523" s="942">
        <f>'BASE METAS)'!BU522</f>
        <v>-8</v>
      </c>
      <c r="BA523" s="1352">
        <f>'BASE METAS)'!BV522</f>
        <v>1.2</v>
      </c>
      <c r="BB523" s="948">
        <f>'BASE METAS)'!BW522</f>
        <v>94</v>
      </c>
      <c r="BC523" s="942">
        <f>'BASE METAS)'!BX522</f>
        <v>56</v>
      </c>
      <c r="BD523" s="942">
        <f>'BASE METAS)'!BY522</f>
        <v>0.62666666666666671</v>
      </c>
      <c r="BE523" s="942">
        <f>'BASE METAS)'!CG522</f>
        <v>46</v>
      </c>
      <c r="BF523" s="942">
        <f>'BASE METAS)'!CJ522</f>
        <v>0</v>
      </c>
      <c r="BG523" s="942">
        <f>'BASE METAS)'!CK522</f>
        <v>0</v>
      </c>
      <c r="BH523" s="1352">
        <f>'BASE METAS)'!CL522</f>
        <v>0</v>
      </c>
      <c r="BI523" s="1">
        <f>'BASE METAS)'!CM522</f>
        <v>13</v>
      </c>
      <c r="BJ523" s="1">
        <f>'BASE METAS)'!CN522</f>
        <v>13</v>
      </c>
      <c r="BK523" s="1">
        <f>'BASE METAS)'!CO522</f>
        <v>14</v>
      </c>
      <c r="BL523" s="1">
        <f>'BASE METAS)'!CP522</f>
        <v>0</v>
      </c>
      <c r="BM523" s="1">
        <f>'BASE METAS)'!CQ522</f>
        <v>0</v>
      </c>
      <c r="BN523" s="1">
        <f>'BASE METAS)'!CR522</f>
        <v>0</v>
      </c>
      <c r="BO523" s="1">
        <f>'BASE METAS)'!CS522</f>
        <v>0</v>
      </c>
      <c r="BP523" s="1">
        <f>'BASE METAS)'!CT522</f>
        <v>0</v>
      </c>
      <c r="BQ523" s="1">
        <f>'BASE METAS)'!CU522</f>
        <v>0</v>
      </c>
      <c r="BR523" s="1">
        <f>'BASE METAS)'!CV522</f>
        <v>0</v>
      </c>
      <c r="BS523" s="1">
        <f>'BASE METAS)'!CW522</f>
        <v>0</v>
      </c>
      <c r="BT523" s="1">
        <f>'BASE METAS)'!CX522</f>
        <v>0</v>
      </c>
      <c r="BU523" s="1">
        <f>'BASE METAS)'!FA522</f>
        <v>150</v>
      </c>
      <c r="BV523" s="1">
        <f>'BASE METAS)'!FB522</f>
        <v>0</v>
      </c>
      <c r="BW523" s="1">
        <f>'BASE METAS)'!FC522</f>
        <v>14</v>
      </c>
      <c r="BX523" s="1">
        <f>'BASE METAS)'!FD522</f>
        <v>18</v>
      </c>
      <c r="BY523" s="1">
        <f>'BASE METAS)'!FE522</f>
        <v>4</v>
      </c>
      <c r="BZ523" s="1">
        <f>'BASE METAS)'!FF522</f>
        <v>1.2857142857142858</v>
      </c>
      <c r="CA523" s="1">
        <f>'BASE METAS)'!FG522</f>
        <v>64</v>
      </c>
      <c r="CB523" s="1">
        <f>'BASE METAS)'!FH522</f>
        <v>86</v>
      </c>
      <c r="CC523" s="1">
        <f>'BASE METAS)'!FI522</f>
        <v>0.42666666666666669</v>
      </c>
      <c r="CD523" s="1">
        <f>'BASE METAS)'!FJ522</f>
        <v>150</v>
      </c>
      <c r="CE523" s="1">
        <f>'BASE METAS)'!FK522</f>
        <v>0</v>
      </c>
      <c r="CF523" s="1">
        <f>'BASE METAS)'!FL522</f>
        <v>13</v>
      </c>
      <c r="CG523" s="1">
        <f>'BASE METAS)'!FM522</f>
        <v>15</v>
      </c>
    </row>
    <row r="524" spans="1:85" ht="409.5" x14ac:dyDescent="0.25">
      <c r="A524" s="1">
        <f>'BASE METAS)'!A523</f>
        <v>0</v>
      </c>
      <c r="B524" s="7145"/>
      <c r="C524" s="5685"/>
      <c r="D524" s="5685"/>
      <c r="E524" s="5685"/>
      <c r="F524" s="5707"/>
      <c r="G524" s="5707"/>
      <c r="H524" s="5707"/>
      <c r="I524" s="5707"/>
      <c r="J524" s="5707"/>
      <c r="K524" s="5707"/>
      <c r="L524" s="5707"/>
      <c r="M524" s="5707"/>
      <c r="N524" s="5698"/>
      <c r="O524" s="5707"/>
      <c r="P524" s="7107"/>
      <c r="Q524" s="5698"/>
      <c r="R524" s="5698"/>
      <c r="S524" s="5707"/>
      <c r="T524" s="5698"/>
      <c r="U524" s="7730"/>
      <c r="V524" s="5698"/>
      <c r="W524" s="7274"/>
      <c r="X524" s="7145"/>
      <c r="Y524" s="795">
        <f>'BASE METAS)'!Y523</f>
        <v>3</v>
      </c>
      <c r="Z524" s="794" t="str">
        <f>'BASE METAS)'!Z523</f>
        <v>INTEGRAR PERSONAS A LAS ACTIVIDADES DE LA CULTURA FÍSICA EN EL DEPORTE FEDERADO (PARTICIPACIÓN EN LA OLIMPIADA MUNICIPAL, ESTATAL Y NACIONAL, TORNEOS ESTATALES ASI COMO ESCUELAS DE DESARROLLO DEPORTIVO Y EVENTOS DE CARÁCTER MASIVO).</v>
      </c>
      <c r="AA524" s="795" t="str">
        <f>'BASE METAS)'!AA523</f>
        <v>PERSONA ACTIVADA</v>
      </c>
      <c r="AB524" s="790">
        <f>'BASE METAS)'!AB523</f>
        <v>12000</v>
      </c>
      <c r="AC524" s="783">
        <f>'BASE METAS)'!AC523</f>
        <v>2000</v>
      </c>
      <c r="AD524" s="784">
        <f>'BASE METAS)'!AD523</f>
        <v>0.16666666666666666</v>
      </c>
      <c r="AE524" s="783">
        <f>'BASE METAS)'!AE523</f>
        <v>2000</v>
      </c>
      <c r="AF524" s="784">
        <f>'BASE METAS)'!AF523</f>
        <v>0.16666666666666666</v>
      </c>
      <c r="AG524" s="783">
        <f>'BASE METAS)'!AG523</f>
        <v>4000</v>
      </c>
      <c r="AH524" s="784">
        <f>'BASE METAS)'!AH523</f>
        <v>0.33333333333333331</v>
      </c>
      <c r="AI524" s="783">
        <f>'BASE METAS)'!AI523</f>
        <v>4000</v>
      </c>
      <c r="AJ524" s="785">
        <f>'BASE METAS)'!AJ523</f>
        <v>0.33333333333333331</v>
      </c>
      <c r="AK524" s="191">
        <f>'BASE METAS)'!AK523</f>
        <v>1</v>
      </c>
      <c r="AL524" s="129">
        <f>'BASE METAS)'!AL523</f>
        <v>3</v>
      </c>
      <c r="AM524" s="1030" t="str">
        <f>'BASE METAS)'!AM523</f>
        <v>PERSONAS INTEGRADAS A LA ACTIVIDAD FISICA EN EL DEPORTE FEDERADO</v>
      </c>
      <c r="AN524" s="959" t="str">
        <f>'BASE METAS)'!AN523</f>
        <v>MIDE LAS PERSONAS INTEGRADAS A LA ACTIVIDAD FISICA EN EL DEPORTE FEDERADO</v>
      </c>
      <c r="AO524" s="1343" t="str">
        <f>'BASE METAS)'!AU523</f>
        <v>DESEMPEÑO</v>
      </c>
      <c r="AP524" s="970" t="str">
        <f>'BASE METAS)'!AO523</f>
        <v>NUMERO DE PERSONAS ACTIVADAS EN EL DEPORTE FEDERADO</v>
      </c>
      <c r="AQ524" s="970" t="str">
        <f>'BASE METAS)'!AP523</f>
        <v>NUMERO DE PERSONAS PROGRAMADAS PARA ACTIVAR EN EL DEPORTE FEDERADO</v>
      </c>
      <c r="AR524" s="1343">
        <f>'BASE METAS)'!AQ523</f>
        <v>100</v>
      </c>
      <c r="AS524" s="970" t="str">
        <f>'BASE METAS)'!AR523</f>
        <v>PERSONA ACTIVADA</v>
      </c>
      <c r="AT524" s="1030" t="str">
        <f>'BASE METAS)'!AS523</f>
        <v>EFICACIA</v>
      </c>
      <c r="AU524" s="1485">
        <f>'BASE METAS)'!BO523</f>
        <v>0</v>
      </c>
      <c r="AV524" s="1">
        <f>'BASE METAS)'!BQ523</f>
        <v>12000</v>
      </c>
      <c r="AW524" s="997">
        <f>'BASE METAS)'!BR523</f>
        <v>0</v>
      </c>
      <c r="AX524" s="942">
        <f>'BASE METAS)'!BS523</f>
        <v>2000</v>
      </c>
      <c r="AY524" s="942">
        <f>'BASE METAS)'!BT523</f>
        <v>2063</v>
      </c>
      <c r="AZ524" s="942">
        <f>'BASE METAS)'!BU523</f>
        <v>-63</v>
      </c>
      <c r="BA524" s="941">
        <f>'BASE METAS)'!BV523</f>
        <v>1.0315000000000001</v>
      </c>
      <c r="BB524" s="941">
        <f>'BASE METAS)'!BW523</f>
        <v>4223</v>
      </c>
      <c r="BC524" s="942">
        <f>'BASE METAS)'!BX523</f>
        <v>7777</v>
      </c>
      <c r="BD524" s="942">
        <f>'BASE METAS)'!BY523</f>
        <v>0.35191666666666666</v>
      </c>
      <c r="BE524" s="942">
        <f>'BASE METAS)'!CG523</f>
        <v>2160</v>
      </c>
      <c r="BF524" s="942">
        <f>'BASE METAS)'!CJ523</f>
        <v>0</v>
      </c>
      <c r="BG524" s="942">
        <f>'BASE METAS)'!CK523</f>
        <v>0</v>
      </c>
      <c r="BH524" s="1352">
        <f>'BASE METAS)'!CL523</f>
        <v>0</v>
      </c>
      <c r="BI524" s="1">
        <f>'BASE METAS)'!CM523</f>
        <v>650</v>
      </c>
      <c r="BJ524" s="1">
        <f>'BASE METAS)'!CN523</f>
        <v>650</v>
      </c>
      <c r="BK524" s="1">
        <f>'BASE METAS)'!CO523</f>
        <v>700</v>
      </c>
      <c r="BL524" s="1">
        <f>'BASE METAS)'!CP523</f>
        <v>0</v>
      </c>
      <c r="BM524" s="1">
        <f>'BASE METAS)'!CQ523</f>
        <v>0</v>
      </c>
      <c r="BN524" s="1">
        <f>'BASE METAS)'!CR523</f>
        <v>0</v>
      </c>
      <c r="BO524" s="1">
        <f>'BASE METAS)'!CS523</f>
        <v>0</v>
      </c>
      <c r="BP524" s="1">
        <f>'BASE METAS)'!CT523</f>
        <v>0</v>
      </c>
      <c r="BQ524" s="1">
        <f>'BASE METAS)'!CU523</f>
        <v>0</v>
      </c>
      <c r="BR524" s="1">
        <f>'BASE METAS)'!CV523</f>
        <v>0</v>
      </c>
      <c r="BS524" s="1">
        <f>'BASE METAS)'!CW523</f>
        <v>0</v>
      </c>
      <c r="BT524" s="1">
        <f>'BASE METAS)'!CX523</f>
        <v>0</v>
      </c>
      <c r="BU524" s="1">
        <f>'BASE METAS)'!FA523</f>
        <v>12000</v>
      </c>
      <c r="BV524" s="1">
        <f>'BASE METAS)'!FB523</f>
        <v>0</v>
      </c>
      <c r="BW524" s="1">
        <f>'BASE METAS)'!FC523</f>
        <v>650</v>
      </c>
      <c r="BX524" s="1">
        <f>'BASE METAS)'!FD523</f>
        <v>690</v>
      </c>
      <c r="BY524" s="1">
        <f>'BASE METAS)'!FE523</f>
        <v>40</v>
      </c>
      <c r="BZ524" s="1">
        <f>'BASE METAS)'!FF523</f>
        <v>1.0615384615384615</v>
      </c>
      <c r="CA524" s="1">
        <f>'BASE METAS)'!FG523</f>
        <v>2850</v>
      </c>
      <c r="CB524" s="1">
        <f>'BASE METAS)'!FH523</f>
        <v>9150</v>
      </c>
      <c r="CC524" s="1">
        <f>'BASE METAS)'!FI523</f>
        <v>0.23749999999999999</v>
      </c>
      <c r="CD524" s="1">
        <f>'BASE METAS)'!FJ523</f>
        <v>12000</v>
      </c>
      <c r="CE524" s="1">
        <f>'BASE METAS)'!FK523</f>
        <v>0</v>
      </c>
      <c r="CF524" s="1">
        <f>'BASE METAS)'!FL523</f>
        <v>650</v>
      </c>
      <c r="CG524" s="1">
        <f>'BASE METAS)'!FM523</f>
        <v>723</v>
      </c>
    </row>
    <row r="525" spans="1:85" ht="36" customHeight="1" x14ac:dyDescent="0.2">
      <c r="A525" s="1">
        <f>'BASE METAS)'!A524</f>
        <v>0</v>
      </c>
      <c r="B525" s="7145"/>
      <c r="C525" s="5685"/>
      <c r="D525" s="5685"/>
      <c r="E525" s="5685"/>
      <c r="F525" s="5707"/>
      <c r="G525" s="5707"/>
      <c r="H525" s="5707"/>
      <c r="I525" s="5707"/>
      <c r="J525" s="5707"/>
      <c r="K525" s="5707"/>
      <c r="L525" s="5707"/>
      <c r="M525" s="5707"/>
      <c r="N525" s="5698"/>
      <c r="O525" s="5707"/>
      <c r="P525" s="7107"/>
      <c r="Q525" s="5698"/>
      <c r="R525" s="5698"/>
      <c r="S525" s="5707"/>
      <c r="T525" s="5698"/>
      <c r="U525" s="7730"/>
      <c r="V525" s="5698"/>
      <c r="W525" s="7274"/>
      <c r="X525" s="7145"/>
      <c r="Y525" s="795">
        <f>'BASE METAS)'!Y524</f>
        <v>4</v>
      </c>
      <c r="Z525" s="794" t="str">
        <f>'BASE METAS)'!Z524</f>
        <v>INTEGRAR PERSONAS A LAS ACTIVIDADES DE CULTURA FÍSICA EN EL AMBITO LABORAL (LIGAS PERMANENTES, EVENTOS DEPORTIVOS, PAUSA PARA LA SALUD).</v>
      </c>
      <c r="AA525" s="795" t="str">
        <f>'BASE METAS)'!AA524</f>
        <v>PERSONA ACTIVADA</v>
      </c>
      <c r="AB525" s="790">
        <f>'BASE METAS)'!AB524</f>
        <v>16000</v>
      </c>
      <c r="AC525" s="783">
        <f>'BASE METAS)'!AC524</f>
        <v>4500</v>
      </c>
      <c r="AD525" s="784">
        <f>'BASE METAS)'!AD524</f>
        <v>0.28125</v>
      </c>
      <c r="AE525" s="783">
        <f>'BASE METAS)'!AE524</f>
        <v>4000</v>
      </c>
      <c r="AF525" s="784">
        <f>'BASE METAS)'!AF524</f>
        <v>0.25</v>
      </c>
      <c r="AG525" s="783">
        <f>'BASE METAS)'!AG524</f>
        <v>2250</v>
      </c>
      <c r="AH525" s="784">
        <f>'BASE METAS)'!AH524</f>
        <v>0.140625</v>
      </c>
      <c r="AI525" s="783">
        <f>'BASE METAS)'!AI524</f>
        <v>5250</v>
      </c>
      <c r="AJ525" s="785">
        <f>'BASE METAS)'!AJ524</f>
        <v>0.328125</v>
      </c>
      <c r="AK525" s="191">
        <f>'BASE METAS)'!AK524</f>
        <v>1</v>
      </c>
      <c r="AL525" s="129">
        <f>'BASE METAS)'!AL524</f>
        <v>4</v>
      </c>
      <c r="AM525" s="1030" t="str">
        <f>'BASE METAS)'!AM524</f>
        <v>PERSONAS INTEGRADAS A LA ACTIVIDAD FISICA EN EL AMBITO LABORAL</v>
      </c>
      <c r="AN525" s="959" t="str">
        <f>'BASE METAS)'!AN524</f>
        <v>MIDE LAS PERSONAS INTEGRADAS A LA ACTIVIDAD FISICA EN EL AMBITO LABORAL</v>
      </c>
      <c r="AO525" s="1343" t="str">
        <f>'BASE METAS)'!AU524</f>
        <v>DESEMPEÑO</v>
      </c>
      <c r="AP525" s="970" t="str">
        <f>'BASE METAS)'!AO524</f>
        <v>NUMERO DE PERSONAS ACTIVADAS EN EL AMBITO LABORAL</v>
      </c>
      <c r="AQ525" s="970" t="str">
        <f>'BASE METAS)'!AP524</f>
        <v>NUMERO DE PERSONAS PROGRAMADAS PARA ACTIVAR EN EL AMBITO LABORAL</v>
      </c>
      <c r="AR525" s="1343">
        <f>'BASE METAS)'!AQ524</f>
        <v>100</v>
      </c>
      <c r="AS525" s="970" t="str">
        <f>'BASE METAS)'!AR524</f>
        <v>PERSONA ACTIVADA</v>
      </c>
      <c r="AT525" s="1030" t="str">
        <f>'BASE METAS)'!AS524</f>
        <v>EFICACIA</v>
      </c>
      <c r="AU525" s="1485">
        <f>'BASE METAS)'!BO524</f>
        <v>0</v>
      </c>
      <c r="AV525" s="1">
        <f>'BASE METAS)'!BQ524</f>
        <v>16000</v>
      </c>
      <c r="AW525" s="997">
        <f>'BASE METAS)'!BR524</f>
        <v>0</v>
      </c>
      <c r="AX525" s="1352">
        <f>'BASE METAS)'!BS524</f>
        <v>4000</v>
      </c>
      <c r="AY525" s="948">
        <f>'BASE METAS)'!BT524</f>
        <v>4265</v>
      </c>
      <c r="AZ525" s="942">
        <f>'BASE METAS)'!BU524</f>
        <v>-265</v>
      </c>
      <c r="BA525" s="1352">
        <f>'BASE METAS)'!BV524</f>
        <v>1.0662499999999999</v>
      </c>
      <c r="BB525" s="942">
        <f>'BASE METAS)'!BW524</f>
        <v>11365</v>
      </c>
      <c r="BC525" s="942">
        <f>'BASE METAS)'!BX524</f>
        <v>4635</v>
      </c>
      <c r="BD525" s="942">
        <f>'BASE METAS)'!BY524</f>
        <v>0.71031250000000001</v>
      </c>
      <c r="BE525" s="942">
        <f>'BASE METAS)'!CG524</f>
        <v>7100</v>
      </c>
      <c r="BF525" s="1352">
        <f>'BASE METAS)'!CJ524</f>
        <v>0</v>
      </c>
      <c r="BG525" s="942">
        <f>'BASE METAS)'!CK524</f>
        <v>0</v>
      </c>
      <c r="BH525" s="1352">
        <f>'BASE METAS)'!CL524</f>
        <v>0</v>
      </c>
      <c r="BI525" s="1">
        <f>'BASE METAS)'!CM524</f>
        <v>1500</v>
      </c>
      <c r="BJ525" s="1">
        <f>'BASE METAS)'!CN524</f>
        <v>1500</v>
      </c>
      <c r="BK525" s="1">
        <f>'BASE METAS)'!CO524</f>
        <v>1500</v>
      </c>
      <c r="BL525" s="1">
        <f>'BASE METAS)'!CP524</f>
        <v>0</v>
      </c>
      <c r="BM525" s="1">
        <f>'BASE METAS)'!CQ524</f>
        <v>0</v>
      </c>
      <c r="BN525" s="1">
        <f>'BASE METAS)'!CR524</f>
        <v>0</v>
      </c>
      <c r="BO525" s="1">
        <f>'BASE METAS)'!CS524</f>
        <v>0</v>
      </c>
      <c r="BP525" s="1">
        <f>'BASE METAS)'!CT524</f>
        <v>0</v>
      </c>
      <c r="BQ525" s="1">
        <f>'BASE METAS)'!CU524</f>
        <v>0</v>
      </c>
      <c r="BR525" s="1">
        <f>'BASE METAS)'!CV524</f>
        <v>0</v>
      </c>
      <c r="BS525" s="1">
        <f>'BASE METAS)'!CW524</f>
        <v>0</v>
      </c>
      <c r="BT525" s="1">
        <f>'BASE METAS)'!CX524</f>
        <v>0</v>
      </c>
      <c r="BU525" s="1">
        <f>'BASE METAS)'!FA524</f>
        <v>16000</v>
      </c>
      <c r="BV525" s="1">
        <f>'BASE METAS)'!FB524</f>
        <v>0</v>
      </c>
      <c r="BW525" s="1">
        <f>'BASE METAS)'!FC524</f>
        <v>1300</v>
      </c>
      <c r="BX525" s="1">
        <f>'BASE METAS)'!FD524</f>
        <v>1285</v>
      </c>
      <c r="BY525" s="1">
        <f>'BASE METAS)'!FE524</f>
        <v>-15</v>
      </c>
      <c r="BZ525" s="1">
        <f>'BASE METAS)'!FF524</f>
        <v>0.9884615384615385</v>
      </c>
      <c r="CA525" s="1">
        <f>'BASE METAS)'!FG524</f>
        <v>8385</v>
      </c>
      <c r="CB525" s="1">
        <f>'BASE METAS)'!FH524</f>
        <v>7615</v>
      </c>
      <c r="CC525" s="1">
        <f>'BASE METAS)'!FI524</f>
        <v>0.52406249999999999</v>
      </c>
      <c r="CD525" s="1">
        <f>'BASE METAS)'!FJ524</f>
        <v>16000</v>
      </c>
      <c r="CE525" s="1">
        <f>'BASE METAS)'!FK524</f>
        <v>0</v>
      </c>
      <c r="CF525" s="1">
        <f>'BASE METAS)'!FL524</f>
        <v>1300</v>
      </c>
      <c r="CG525" s="1">
        <f>'BASE METAS)'!FM524</f>
        <v>1480</v>
      </c>
    </row>
    <row r="526" spans="1:85" ht="24" customHeight="1" x14ac:dyDescent="0.2">
      <c r="A526" s="1">
        <f>'BASE METAS)'!A525</f>
        <v>0</v>
      </c>
      <c r="B526" s="7145"/>
      <c r="C526" s="5685"/>
      <c r="D526" s="5685"/>
      <c r="E526" s="5685"/>
      <c r="F526" s="5707"/>
      <c r="G526" s="5707"/>
      <c r="H526" s="5707"/>
      <c r="I526" s="5707"/>
      <c r="J526" s="5707"/>
      <c r="K526" s="5707"/>
      <c r="L526" s="5707"/>
      <c r="M526" s="5707"/>
      <c r="N526" s="5698"/>
      <c r="O526" s="5707"/>
      <c r="P526" s="7107"/>
      <c r="Q526" s="5698"/>
      <c r="R526" s="5698"/>
      <c r="S526" s="5707"/>
      <c r="T526" s="5698"/>
      <c r="U526" s="7730"/>
      <c r="V526" s="5698"/>
      <c r="W526" s="7274"/>
      <c r="X526" s="7145"/>
      <c r="Y526" s="779">
        <f>'BASE METAS)'!Y525</f>
        <v>5</v>
      </c>
      <c r="Z526" s="796" t="str">
        <f>'BASE METAS)'!Z525</f>
        <v>PONER EN MARCHA LA ESTANCIA PREDEPORTIVA INFANTIL</v>
      </c>
      <c r="AA526" s="795" t="str">
        <f>'BASE METAS)'!AA525</f>
        <v>ESTANCIA</v>
      </c>
      <c r="AB526" s="790">
        <f>'BASE METAS)'!AB525</f>
        <v>1</v>
      </c>
      <c r="AC526" s="783">
        <f>'BASE METAS)'!AC525</f>
        <v>0</v>
      </c>
      <c r="AD526" s="784">
        <f>'BASE METAS)'!AD525</f>
        <v>0</v>
      </c>
      <c r="AE526" s="783">
        <f>'BASE METAS)'!AE525</f>
        <v>1</v>
      </c>
      <c r="AF526" s="784">
        <f>'BASE METAS)'!AF525</f>
        <v>1</v>
      </c>
      <c r="AG526" s="783">
        <f>'BASE METAS)'!AG525</f>
        <v>0</v>
      </c>
      <c r="AH526" s="784">
        <f>'BASE METAS)'!AH525</f>
        <v>0</v>
      </c>
      <c r="AI526" s="783">
        <f>'BASE METAS)'!AI525</f>
        <v>0</v>
      </c>
      <c r="AJ526" s="785">
        <f>'BASE METAS)'!AJ525</f>
        <v>0</v>
      </c>
      <c r="AK526" s="191">
        <f>'BASE METAS)'!AK525</f>
        <v>1</v>
      </c>
      <c r="AL526" s="129">
        <f>'BASE METAS)'!AL525</f>
        <v>5</v>
      </c>
      <c r="AM526" s="1030" t="str">
        <f>'BASE METAS)'!AM525</f>
        <v>ESCUELAS PREDEPORTIVAS PUESTAS EN MARCHA</v>
      </c>
      <c r="AN526" s="970" t="str">
        <f>'BASE METAS)'!AN525</f>
        <v>MIDE LAS ESCUELAS PREDEPORTIVAS PUESTAS EN MARCHA</v>
      </c>
      <c r="AO526" s="1343" t="str">
        <f>'BASE METAS)'!AU525</f>
        <v>DESEMPEÑO</v>
      </c>
      <c r="AP526" s="977" t="str">
        <f>'BASE METAS)'!AO525</f>
        <v>ESTANCIAS INFANTILES PUESTAS EN MARCHA</v>
      </c>
      <c r="AQ526" s="977" t="str">
        <f>'BASE METAS)'!AP525</f>
        <v>ESTANCIAS INFANTILES PUESTAS PROGRAMADAS</v>
      </c>
      <c r="AR526" s="1343">
        <f>'BASE METAS)'!AQ525</f>
        <v>100</v>
      </c>
      <c r="AS526" s="977" t="str">
        <f>'BASE METAS)'!AR525</f>
        <v>ESTANCIAS</v>
      </c>
      <c r="AT526" s="1030" t="str">
        <f>'BASE METAS)'!AS525</f>
        <v>CALIDAD</v>
      </c>
      <c r="AU526" s="1485">
        <f>'BASE METAS)'!BO525</f>
        <v>0</v>
      </c>
      <c r="AV526" s="1">
        <f>'BASE METAS)'!BQ525</f>
        <v>1</v>
      </c>
      <c r="AW526" s="997">
        <f>'BASE METAS)'!BR525</f>
        <v>0</v>
      </c>
      <c r="AX526" s="948">
        <f>'BASE METAS)'!BS525</f>
        <v>1</v>
      </c>
      <c r="AY526" s="948">
        <f>'BASE METAS)'!BT525</f>
        <v>0</v>
      </c>
      <c r="AZ526" s="942">
        <f>'BASE METAS)'!BU525</f>
        <v>1</v>
      </c>
      <c r="BA526" s="1352">
        <f>'BASE METAS)'!BV525</f>
        <v>0</v>
      </c>
      <c r="BB526" s="942">
        <f>'BASE METAS)'!BW525</f>
        <v>0</v>
      </c>
      <c r="BC526" s="942">
        <f>'BASE METAS)'!BX525</f>
        <v>1</v>
      </c>
      <c r="BD526" s="942">
        <f>'BASE METAS)'!BY525</f>
        <v>0</v>
      </c>
      <c r="BE526" s="942">
        <f>'BASE METAS)'!CG525</f>
        <v>0</v>
      </c>
      <c r="BF526" s="942">
        <f>'BASE METAS)'!CJ525</f>
        <v>0</v>
      </c>
      <c r="BG526" s="942">
        <f>'BASE METAS)'!CK525</f>
        <v>0</v>
      </c>
      <c r="BH526" s="1352">
        <f>'BASE METAS)'!CL525</f>
        <v>0</v>
      </c>
      <c r="BI526" s="1">
        <f>'BASE METAS)'!CM525</f>
        <v>0</v>
      </c>
      <c r="BJ526" s="1">
        <f>'BASE METAS)'!CN525</f>
        <v>0</v>
      </c>
      <c r="BK526" s="1">
        <f>'BASE METAS)'!CO525</f>
        <v>0</v>
      </c>
      <c r="BL526" s="1">
        <f>'BASE METAS)'!CP525</f>
        <v>0</v>
      </c>
      <c r="BM526" s="1">
        <f>'BASE METAS)'!CQ525</f>
        <v>0</v>
      </c>
      <c r="BN526" s="1">
        <f>'BASE METAS)'!CR525</f>
        <v>0</v>
      </c>
      <c r="BO526" s="1">
        <f>'BASE METAS)'!CS525</f>
        <v>0</v>
      </c>
      <c r="BP526" s="1">
        <f>'BASE METAS)'!CT525</f>
        <v>0</v>
      </c>
      <c r="BQ526" s="1">
        <f>'BASE METAS)'!CU525</f>
        <v>0</v>
      </c>
      <c r="BR526" s="1">
        <f>'BASE METAS)'!CV525</f>
        <v>0</v>
      </c>
      <c r="BS526" s="1">
        <f>'BASE METAS)'!CW525</f>
        <v>0</v>
      </c>
      <c r="BT526" s="1">
        <f>'BASE METAS)'!CX525</f>
        <v>0</v>
      </c>
      <c r="BU526" s="1">
        <f>'BASE METAS)'!FA525</f>
        <v>1</v>
      </c>
      <c r="BV526" s="1">
        <f>'BASE METAS)'!FB525</f>
        <v>0</v>
      </c>
      <c r="BW526" s="1">
        <f>'BASE METAS)'!FC525</f>
        <v>0</v>
      </c>
      <c r="BX526" s="1">
        <f>'BASE METAS)'!FD525</f>
        <v>0</v>
      </c>
      <c r="BY526" s="1">
        <f>'BASE METAS)'!FE525</f>
        <v>0</v>
      </c>
      <c r="BZ526" s="1">
        <f>'BASE METAS)'!FF525</f>
        <v>1</v>
      </c>
      <c r="CA526" s="1">
        <f>'BASE METAS)'!FG525</f>
        <v>0</v>
      </c>
      <c r="CB526" s="1">
        <f>'BASE METAS)'!FH525</f>
        <v>1</v>
      </c>
      <c r="CC526" s="1">
        <f>'BASE METAS)'!FI525</f>
        <v>0</v>
      </c>
      <c r="CD526" s="1">
        <f>'BASE METAS)'!FJ525</f>
        <v>1</v>
      </c>
      <c r="CE526" s="1">
        <f>'BASE METAS)'!FK525</f>
        <v>0</v>
      </c>
      <c r="CF526" s="1">
        <f>'BASE METAS)'!FL525</f>
        <v>0</v>
      </c>
      <c r="CG526" s="1">
        <f>'BASE METAS)'!FM525</f>
        <v>0</v>
      </c>
    </row>
    <row r="527" spans="1:85" ht="108" x14ac:dyDescent="0.2">
      <c r="A527" s="1">
        <f>'BASE METAS)'!A526</f>
        <v>0</v>
      </c>
      <c r="B527" s="7145"/>
      <c r="C527" s="5685"/>
      <c r="D527" s="5685"/>
      <c r="E527" s="5685"/>
      <c r="F527" s="5707"/>
      <c r="G527" s="5707"/>
      <c r="H527" s="5707"/>
      <c r="I527" s="5707"/>
      <c r="J527" s="5707"/>
      <c r="K527" s="5707"/>
      <c r="L527" s="5707"/>
      <c r="M527" s="5707"/>
      <c r="N527" s="5698"/>
      <c r="O527" s="5707"/>
      <c r="P527" s="7107"/>
      <c r="Q527" s="5698"/>
      <c r="R527" s="5698"/>
      <c r="S527" s="5707"/>
      <c r="T527" s="5698"/>
      <c r="U527" s="7730"/>
      <c r="V527" s="5698"/>
      <c r="W527" s="7274"/>
      <c r="X527" s="7145"/>
      <c r="Y527" s="779">
        <f>'BASE METAS)'!Y526</f>
        <v>6</v>
      </c>
      <c r="Z527" s="796" t="str">
        <f>'BASE METAS)'!Z526</f>
        <v>GESTINAR LA CREACION DE ESCUELAS TECNICO DEPORTIVAS</v>
      </c>
      <c r="AA527" s="676" t="str">
        <f>'BASE METAS)'!AA526</f>
        <v>ESCUELA</v>
      </c>
      <c r="AB527" s="790">
        <f>'BASE METAS)'!AB526</f>
        <v>5</v>
      </c>
      <c r="AC527" s="783">
        <f>'BASE METAS)'!AC526</f>
        <v>1</v>
      </c>
      <c r="AD527" s="784">
        <f>'BASE METAS)'!AD526</f>
        <v>0.2</v>
      </c>
      <c r="AE527" s="783">
        <f>'BASE METAS)'!AE526</f>
        <v>2</v>
      </c>
      <c r="AF527" s="784">
        <f>'BASE METAS)'!AF526</f>
        <v>0.4</v>
      </c>
      <c r="AG527" s="783">
        <f>'BASE METAS)'!AG526</f>
        <v>1</v>
      </c>
      <c r="AH527" s="784">
        <f>'BASE METAS)'!AH526</f>
        <v>0.2</v>
      </c>
      <c r="AI527" s="783">
        <f>'BASE METAS)'!AI526</f>
        <v>1</v>
      </c>
      <c r="AJ527" s="785">
        <f>'BASE METAS)'!AJ526</f>
        <v>0.2</v>
      </c>
      <c r="AK527" s="191">
        <f>'BASE METAS)'!AK526</f>
        <v>1</v>
      </c>
      <c r="AL527" s="129">
        <f>'BASE METAS)'!AL526</f>
        <v>6</v>
      </c>
      <c r="AM527" s="1030" t="str">
        <f>'BASE METAS)'!AM526</f>
        <v>GESTIONES PARA LA CREACION DE ESCUELAS TECNICO DEPORTIVAS</v>
      </c>
      <c r="AN527" s="970" t="str">
        <f>'BASE METAS)'!AN526</f>
        <v>MIDE LAS GESTIONES PARA LA CREACION DE ESCUELAS TECNICO DEPORTIVAS</v>
      </c>
      <c r="AO527" s="1343" t="str">
        <f>'BASE METAS)'!AU526</f>
        <v>DESEMPEÑO</v>
      </c>
      <c r="AP527" s="970" t="str">
        <f>'BASE METAS)'!AO526</f>
        <v>GESTIONES REALIZADAS PARA LA CREACION DE ESCUELAS TECNICO DEPORTIVAS</v>
      </c>
      <c r="AQ527" s="970" t="str">
        <f>'BASE METAS)'!AP526</f>
        <v>GESTIONES PROGRAMADAS PARA LA CREACION DE ESCUELAS TECNICO DEPORTIVAS</v>
      </c>
      <c r="AR527" s="1343">
        <f>'BASE METAS)'!AQ526</f>
        <v>100</v>
      </c>
      <c r="AS527" s="977" t="str">
        <f>'BASE METAS)'!AR526</f>
        <v>ESCUELAS</v>
      </c>
      <c r="AT527" s="1030" t="str">
        <f>'BASE METAS)'!AS526</f>
        <v>EFICACIA</v>
      </c>
      <c r="AU527" s="1485">
        <f>'BASE METAS)'!BO526</f>
        <v>0</v>
      </c>
      <c r="AV527" s="1">
        <f>'BASE METAS)'!BQ526</f>
        <v>5</v>
      </c>
      <c r="AW527" s="997">
        <f>'BASE METAS)'!BR526</f>
        <v>0</v>
      </c>
      <c r="AX527" s="948">
        <f>'BASE METAS)'!BS526</f>
        <v>2</v>
      </c>
      <c r="AY527" s="948">
        <f>'BASE METAS)'!BT526</f>
        <v>2</v>
      </c>
      <c r="AZ527" s="942">
        <f>'BASE METAS)'!BU526</f>
        <v>0</v>
      </c>
      <c r="BA527" s="942">
        <f>'BASE METAS)'!BV526</f>
        <v>1</v>
      </c>
      <c r="BB527" s="942">
        <f>'BASE METAS)'!BW526</f>
        <v>3</v>
      </c>
      <c r="BC527" s="942">
        <f>'BASE METAS)'!BX526</f>
        <v>2</v>
      </c>
      <c r="BD527" s="942">
        <f>'BASE METAS)'!BY526</f>
        <v>0.6</v>
      </c>
      <c r="BE527" s="942">
        <f>'BASE METAS)'!CG526</f>
        <v>1</v>
      </c>
      <c r="BF527" s="942">
        <f>'BASE METAS)'!CJ526</f>
        <v>0</v>
      </c>
      <c r="BG527" s="942">
        <f>'BASE METAS)'!CK526</f>
        <v>0</v>
      </c>
      <c r="BH527" s="1352">
        <f>'BASE METAS)'!CL526</f>
        <v>0</v>
      </c>
      <c r="BI527" s="1">
        <f>'BASE METAS)'!CM526</f>
        <v>0</v>
      </c>
      <c r="BJ527" s="1">
        <f>'BASE METAS)'!CN526</f>
        <v>0</v>
      </c>
      <c r="BK527" s="1">
        <f>'BASE METAS)'!CO526</f>
        <v>1</v>
      </c>
      <c r="BL527" s="1">
        <f>'BASE METAS)'!CP526</f>
        <v>0</v>
      </c>
      <c r="BM527" s="1">
        <f>'BASE METAS)'!CQ526</f>
        <v>0</v>
      </c>
      <c r="BN527" s="1">
        <f>'BASE METAS)'!CR526</f>
        <v>0</v>
      </c>
      <c r="BO527" s="1">
        <f>'BASE METAS)'!CS526</f>
        <v>0</v>
      </c>
      <c r="BP527" s="1">
        <f>'BASE METAS)'!CT526</f>
        <v>0</v>
      </c>
      <c r="BQ527" s="1">
        <f>'BASE METAS)'!CU526</f>
        <v>0</v>
      </c>
      <c r="BR527" s="1">
        <f>'BASE METAS)'!CV526</f>
        <v>0</v>
      </c>
      <c r="BS527" s="1">
        <f>'BASE METAS)'!CW526</f>
        <v>0</v>
      </c>
      <c r="BT527" s="1">
        <f>'BASE METAS)'!CX526</f>
        <v>0</v>
      </c>
      <c r="BU527" s="1">
        <f>'BASE METAS)'!FA526</f>
        <v>5</v>
      </c>
      <c r="BV527" s="1">
        <f>'BASE METAS)'!FB526</f>
        <v>0</v>
      </c>
      <c r="BW527" s="1">
        <f>'BASE METAS)'!FC526</f>
        <v>0</v>
      </c>
      <c r="BX527" s="1">
        <f>'BASE METAS)'!FD526</f>
        <v>0</v>
      </c>
      <c r="BY527" s="1">
        <f>'BASE METAS)'!FE526</f>
        <v>0</v>
      </c>
      <c r="BZ527" s="1">
        <f>'BASE METAS)'!FF526</f>
        <v>1</v>
      </c>
      <c r="CA527" s="1">
        <f>'BASE METAS)'!FG526</f>
        <v>1</v>
      </c>
      <c r="CB527" s="1">
        <f>'BASE METAS)'!FH526</f>
        <v>4</v>
      </c>
      <c r="CC527" s="1">
        <f>'BASE METAS)'!FI526</f>
        <v>0.2</v>
      </c>
      <c r="CD527" s="1">
        <f>'BASE METAS)'!FJ526</f>
        <v>5</v>
      </c>
      <c r="CE527" s="1">
        <f>'BASE METAS)'!FK526</f>
        <v>0</v>
      </c>
      <c r="CF527" s="1">
        <f>'BASE METAS)'!FL526</f>
        <v>0</v>
      </c>
      <c r="CG527" s="1">
        <f>'BASE METAS)'!FM526</f>
        <v>0</v>
      </c>
    </row>
    <row r="528" spans="1:85" ht="336" x14ac:dyDescent="0.2">
      <c r="A528" s="1">
        <f>'BASE METAS)'!A527</f>
        <v>0</v>
      </c>
      <c r="B528" s="7145"/>
      <c r="C528" s="5685"/>
      <c r="D528" s="5685"/>
      <c r="E528" s="5685"/>
      <c r="F528" s="5707"/>
      <c r="G528" s="5707"/>
      <c r="H528" s="5707"/>
      <c r="I528" s="5707"/>
      <c r="J528" s="5707"/>
      <c r="K528" s="5707"/>
      <c r="L528" s="5707"/>
      <c r="M528" s="5707"/>
      <c r="N528" s="5698"/>
      <c r="O528" s="5707"/>
      <c r="P528" s="7107"/>
      <c r="Q528" s="5698"/>
      <c r="R528" s="5698"/>
      <c r="S528" s="5707"/>
      <c r="T528" s="5698"/>
      <c r="U528" s="7730"/>
      <c r="V528" s="5698"/>
      <c r="W528" s="7274"/>
      <c r="X528" s="7145"/>
      <c r="Y528" s="779">
        <f>'BASE METAS)'!Y527</f>
        <v>7</v>
      </c>
      <c r="Z528" s="796" t="str">
        <f>'BASE METAS)'!Z527</f>
        <v>ORGANIZAR Y REALIZAR OLIMPIADAS ESPECIALES, TORNEOS, ACTIVACIONES FISICAS GERIATRICAS, TALLERES PARA DEPORTE ADAPTADO Y MACROCLASES EN DIFERENTES ESPECIALIDADES</v>
      </c>
      <c r="AA528" s="676" t="str">
        <f>'BASE METAS)'!AA527</f>
        <v>PERSONA ACTIVADA</v>
      </c>
      <c r="AB528" s="790">
        <f>'BASE METAS)'!AB527</f>
        <v>35000</v>
      </c>
      <c r="AC528" s="783">
        <f>'BASE METAS)'!AC527</f>
        <v>8000</v>
      </c>
      <c r="AD528" s="784">
        <f>'BASE METAS)'!AD527</f>
        <v>0.22857142857142856</v>
      </c>
      <c r="AE528" s="783">
        <f>'BASE METAS)'!AE527</f>
        <v>9000</v>
      </c>
      <c r="AF528" s="784">
        <f>'BASE METAS)'!AF527</f>
        <v>0.25714285714285712</v>
      </c>
      <c r="AG528" s="783">
        <f>'BASE METAS)'!AG527</f>
        <v>9000</v>
      </c>
      <c r="AH528" s="784">
        <f>'BASE METAS)'!AH527</f>
        <v>0.25714285714285712</v>
      </c>
      <c r="AI528" s="783">
        <f>'BASE METAS)'!AI527</f>
        <v>9000</v>
      </c>
      <c r="AJ528" s="785">
        <f>'BASE METAS)'!AJ527</f>
        <v>0.25714285714285712</v>
      </c>
      <c r="AK528" s="191">
        <f>'BASE METAS)'!AK527</f>
        <v>0.99999999999999989</v>
      </c>
      <c r="AL528" s="129">
        <f>'BASE METAS)'!AL527</f>
        <v>7</v>
      </c>
      <c r="AM528" s="1030" t="str">
        <f>'BASE METAS)'!AM527</f>
        <v>PERSONAS INTEGRADAS A LA ACTIVIDAD FISICA EN EL DEPORTE ADAPTADO</v>
      </c>
      <c r="AN528" s="959" t="str">
        <f>'BASE METAS)'!AN527</f>
        <v>MIDE LAS PERSONAS INTEGRADAS A LA ACTIVIDAD FISICA EN EL DEPORTE ADAPTADO</v>
      </c>
      <c r="AO528" s="1343" t="str">
        <f>'BASE METAS)'!AU527</f>
        <v>DESEMPEÑO</v>
      </c>
      <c r="AP528" s="970" t="str">
        <f>'BASE METAS)'!AO527</f>
        <v>NUMERO DE PERSONAS ACTIVADAS EN EL DEPORTE ADAPTADO</v>
      </c>
      <c r="AQ528" s="970" t="str">
        <f>'BASE METAS)'!AP527</f>
        <v>NUMERO DE PERSONAS PROGRAMADAS PARA ACTIVAR EN EL DEPORTE ADAPTADO</v>
      </c>
      <c r="AR528" s="1343">
        <f>'BASE METAS)'!AQ527</f>
        <v>100</v>
      </c>
      <c r="AS528" s="970" t="str">
        <f>'BASE METAS)'!AR527</f>
        <v>PERSONA ACTIVADA</v>
      </c>
      <c r="AT528" s="1030" t="str">
        <f>'BASE METAS)'!AS527</f>
        <v>EFICACIA</v>
      </c>
      <c r="AU528" s="1485">
        <f>'BASE METAS)'!BO527</f>
        <v>0</v>
      </c>
      <c r="AV528" s="1">
        <f>'BASE METAS)'!BQ527</f>
        <v>35000</v>
      </c>
      <c r="AW528" s="997">
        <f>'BASE METAS)'!BR527</f>
        <v>0</v>
      </c>
      <c r="AX528" s="945">
        <f>'BASE METAS)'!BS527</f>
        <v>9000</v>
      </c>
      <c r="AY528" s="945">
        <f>'BASE METAS)'!BT527</f>
        <v>9800</v>
      </c>
      <c r="AZ528" s="942">
        <f>'BASE METAS)'!BU527</f>
        <v>-800</v>
      </c>
      <c r="BA528" s="942">
        <f>'BASE METAS)'!BV527</f>
        <v>1.0888888888888888</v>
      </c>
      <c r="BB528" s="942">
        <f>'BASE METAS)'!BW527</f>
        <v>15480</v>
      </c>
      <c r="BC528" s="942">
        <f>'BASE METAS)'!BX527</f>
        <v>19520</v>
      </c>
      <c r="BD528" s="942">
        <f>'BASE METAS)'!BY527</f>
        <v>0.44228571428571428</v>
      </c>
      <c r="BE528" s="942">
        <f>'BASE METAS)'!CG527</f>
        <v>5680</v>
      </c>
      <c r="BF528" s="942">
        <f>'BASE METAS)'!CJ527</f>
        <v>0</v>
      </c>
      <c r="BG528" s="942">
        <f>'BASE METAS)'!CK527</f>
        <v>0</v>
      </c>
      <c r="BH528" s="1352">
        <f>'BASE METAS)'!CL527</f>
        <v>0</v>
      </c>
      <c r="BI528" s="1">
        <f>'BASE METAS)'!CM527</f>
        <v>2650</v>
      </c>
      <c r="BJ528" s="1">
        <f>'BASE METAS)'!CN527</f>
        <v>2650</v>
      </c>
      <c r="BK528" s="1">
        <f>'BASE METAS)'!CO527</f>
        <v>2700</v>
      </c>
      <c r="BL528" s="1">
        <f>'BASE METAS)'!CP527</f>
        <v>0</v>
      </c>
      <c r="BM528" s="1">
        <f>'BASE METAS)'!CQ527</f>
        <v>0</v>
      </c>
      <c r="BN528" s="1">
        <f>'BASE METAS)'!CR527</f>
        <v>0</v>
      </c>
      <c r="BO528" s="1">
        <f>'BASE METAS)'!CS527</f>
        <v>0</v>
      </c>
      <c r="BP528" s="1">
        <f>'BASE METAS)'!CT527</f>
        <v>0</v>
      </c>
      <c r="BQ528" s="1">
        <f>'BASE METAS)'!CU527</f>
        <v>0</v>
      </c>
      <c r="BR528" s="1">
        <f>'BASE METAS)'!CV527</f>
        <v>0</v>
      </c>
      <c r="BS528" s="1">
        <f>'BASE METAS)'!CW527</f>
        <v>0</v>
      </c>
      <c r="BT528" s="1">
        <f>'BASE METAS)'!CX527</f>
        <v>0</v>
      </c>
      <c r="BU528" s="1">
        <f>'BASE METAS)'!FA527</f>
        <v>35000</v>
      </c>
      <c r="BV528" s="1">
        <f>'BASE METAS)'!FB527</f>
        <v>0</v>
      </c>
      <c r="BW528" s="1">
        <f>'BASE METAS)'!FC527</f>
        <v>3000</v>
      </c>
      <c r="BX528" s="1">
        <f>'BASE METAS)'!FD527</f>
        <v>3150</v>
      </c>
      <c r="BY528" s="1">
        <f>'BASE METAS)'!FE527</f>
        <v>150</v>
      </c>
      <c r="BZ528" s="1">
        <f>'BASE METAS)'!FF527</f>
        <v>1.05</v>
      </c>
      <c r="CA528" s="1">
        <f>'BASE METAS)'!FG527</f>
        <v>8830</v>
      </c>
      <c r="CB528" s="1">
        <f>'BASE METAS)'!FH527</f>
        <v>26170</v>
      </c>
      <c r="CC528" s="1">
        <f>'BASE METAS)'!FI527</f>
        <v>0.25228571428571428</v>
      </c>
      <c r="CD528" s="1">
        <f>'BASE METAS)'!FJ527</f>
        <v>35000</v>
      </c>
      <c r="CE528" s="1">
        <f>'BASE METAS)'!FK527</f>
        <v>0</v>
      </c>
      <c r="CF528" s="1">
        <f>'BASE METAS)'!FL527</f>
        <v>3000</v>
      </c>
      <c r="CG528" s="1">
        <f>'BASE METAS)'!FM527</f>
        <v>3150</v>
      </c>
    </row>
    <row r="529" spans="1:85" ht="180" x14ac:dyDescent="0.2">
      <c r="A529" s="1">
        <f>'BASE METAS)'!A528</f>
        <v>0</v>
      </c>
      <c r="B529" s="7145"/>
      <c r="C529" s="5685"/>
      <c r="D529" s="5685"/>
      <c r="E529" s="5685"/>
      <c r="F529" s="5707"/>
      <c r="G529" s="5707"/>
      <c r="H529" s="5707"/>
      <c r="I529" s="5707"/>
      <c r="J529" s="5707"/>
      <c r="K529" s="5707"/>
      <c r="L529" s="5707"/>
      <c r="M529" s="5707"/>
      <c r="N529" s="5698"/>
      <c r="O529" s="5707"/>
      <c r="P529" s="7107"/>
      <c r="Q529" s="5698"/>
      <c r="R529" s="5698"/>
      <c r="S529" s="5707"/>
      <c r="T529" s="5698"/>
      <c r="U529" s="7730"/>
      <c r="V529" s="5698"/>
      <c r="W529" s="7274"/>
      <c r="X529" s="7145"/>
      <c r="Y529" s="795">
        <f>'BASE METAS)'!Y528</f>
        <v>8</v>
      </c>
      <c r="Z529" s="794" t="str">
        <f>'BASE METAS)'!Z528</f>
        <v>PROMOVER ESTIMULOS Y RECONOCIMIENTOS A DEPORTISTAS DESTACADOS DEL MUNICIPIO DE TLANEPANTLA</v>
      </c>
      <c r="AA529" s="795" t="str">
        <f>'BASE METAS)'!AA528</f>
        <v>BENEFICIADOS</v>
      </c>
      <c r="AB529" s="790">
        <f>'BASE METAS)'!AB528</f>
        <v>80</v>
      </c>
      <c r="AC529" s="783">
        <f>'BASE METAS)'!AC528</f>
        <v>20</v>
      </c>
      <c r="AD529" s="784">
        <f>'BASE METAS)'!AD528</f>
        <v>0.25</v>
      </c>
      <c r="AE529" s="783">
        <f>'BASE METAS)'!AE528</f>
        <v>20</v>
      </c>
      <c r="AF529" s="784">
        <f>'BASE METAS)'!AF528</f>
        <v>0.25</v>
      </c>
      <c r="AG529" s="783">
        <f>'BASE METAS)'!AG528</f>
        <v>20</v>
      </c>
      <c r="AH529" s="784">
        <f>'BASE METAS)'!AH528</f>
        <v>0.25</v>
      </c>
      <c r="AI529" s="783">
        <f>'BASE METAS)'!AI528</f>
        <v>20</v>
      </c>
      <c r="AJ529" s="785">
        <f>'BASE METAS)'!AJ528</f>
        <v>0.25</v>
      </c>
      <c r="AK529" s="191">
        <f>'BASE METAS)'!AK528</f>
        <v>1</v>
      </c>
      <c r="AL529" s="129">
        <f>'BASE METAS)'!AL528</f>
        <v>8</v>
      </c>
      <c r="AM529" s="1030" t="str">
        <f>'BASE METAS)'!AM528</f>
        <v>PERSONAS A QUIENES SE LES ENTREGAN ESTIMULOS Y RECONOCIMIENTOS</v>
      </c>
      <c r="AN529" s="970" t="str">
        <f>'BASE METAS)'!AN528</f>
        <v>MIDE LAS PERSONAS A QUIENES SE LES ENTREGARAN ESTIMULOS Y RECONOCIMIENTOS</v>
      </c>
      <c r="AO529" s="1343" t="str">
        <f>'BASE METAS)'!AU528</f>
        <v>DESEMPEÑO</v>
      </c>
      <c r="AP529" s="977" t="str">
        <f>'BASE METAS)'!AO528</f>
        <v>NUMERO DE PERSONAS BENEFICIADAS</v>
      </c>
      <c r="AQ529" s="977" t="str">
        <f>'BASE METAS)'!AP528</f>
        <v>NUMERO DE PERSONAS PROGRAMADAS</v>
      </c>
      <c r="AR529" s="1343">
        <f>'BASE METAS)'!AQ528</f>
        <v>100</v>
      </c>
      <c r="AS529" s="970" t="str">
        <f>'BASE METAS)'!AR528</f>
        <v>PERSONAS BENEFICIADAS</v>
      </c>
      <c r="AT529" s="1030" t="str">
        <f>'BASE METAS)'!AS528</f>
        <v>EFICACIA</v>
      </c>
      <c r="AU529" s="1485">
        <f>'BASE METAS)'!BO528</f>
        <v>0</v>
      </c>
      <c r="AV529" s="1">
        <f>'BASE METAS)'!BQ528</f>
        <v>80</v>
      </c>
      <c r="AW529" s="997">
        <f>'BASE METAS)'!BR528</f>
        <v>0</v>
      </c>
      <c r="AX529" s="945">
        <f>'BASE METAS)'!BS528</f>
        <v>20</v>
      </c>
      <c r="AY529" s="945">
        <f>'BASE METAS)'!BT528</f>
        <v>30</v>
      </c>
      <c r="AZ529" s="942">
        <f>'BASE METAS)'!BU528</f>
        <v>-10</v>
      </c>
      <c r="BA529" s="1352">
        <f>'BASE METAS)'!BV528</f>
        <v>1.5</v>
      </c>
      <c r="BB529" s="942">
        <f>'BASE METAS)'!BW528</f>
        <v>53</v>
      </c>
      <c r="BC529" s="942">
        <f>'BASE METAS)'!BX528</f>
        <v>27</v>
      </c>
      <c r="BD529" s="942">
        <f>'BASE METAS)'!BY528</f>
        <v>0.66249999999999998</v>
      </c>
      <c r="BE529" s="942">
        <f>'BASE METAS)'!CG528</f>
        <v>23</v>
      </c>
      <c r="BF529" s="942">
        <f>'BASE METAS)'!CJ528</f>
        <v>0</v>
      </c>
      <c r="BG529" s="942">
        <f>'BASE METAS)'!CK528</f>
        <v>0</v>
      </c>
      <c r="BH529" s="1352">
        <f>'BASE METAS)'!CL528</f>
        <v>0</v>
      </c>
      <c r="BI529" s="1">
        <f>'BASE METAS)'!CM528</f>
        <v>20</v>
      </c>
      <c r="BJ529" s="1">
        <f>'BASE METAS)'!CN528</f>
        <v>0</v>
      </c>
      <c r="BK529" s="1">
        <f>'BASE METAS)'!CO528</f>
        <v>0</v>
      </c>
      <c r="BL529" s="1">
        <f>'BASE METAS)'!CP528</f>
        <v>0</v>
      </c>
      <c r="BM529" s="1">
        <f>'BASE METAS)'!CQ528</f>
        <v>0</v>
      </c>
      <c r="BN529" s="1">
        <f>'BASE METAS)'!CR528</f>
        <v>0</v>
      </c>
      <c r="BO529" s="1">
        <f>'BASE METAS)'!CS528</f>
        <v>0</v>
      </c>
      <c r="BP529" s="1">
        <f>'BASE METAS)'!CT528</f>
        <v>0</v>
      </c>
      <c r="BQ529" s="1">
        <f>'BASE METAS)'!CU528</f>
        <v>0</v>
      </c>
      <c r="BR529" s="1">
        <f>'BASE METAS)'!CV528</f>
        <v>0</v>
      </c>
      <c r="BS529" s="1">
        <f>'BASE METAS)'!CW528</f>
        <v>0</v>
      </c>
      <c r="BT529" s="1">
        <f>'BASE METAS)'!CX528</f>
        <v>0</v>
      </c>
      <c r="BU529" s="1">
        <f>'BASE METAS)'!FA528</f>
        <v>80</v>
      </c>
      <c r="BV529" s="1">
        <f>'BASE METAS)'!FB528</f>
        <v>0</v>
      </c>
      <c r="BW529" s="1">
        <f>'BASE METAS)'!FC528</f>
        <v>6</v>
      </c>
      <c r="BX529" s="1">
        <f>'BASE METAS)'!FD528</f>
        <v>10</v>
      </c>
      <c r="BY529" s="1">
        <f>'BASE METAS)'!FE528</f>
        <v>4</v>
      </c>
      <c r="BZ529" s="1">
        <f>'BASE METAS)'!FF528</f>
        <v>1.6666666666666667</v>
      </c>
      <c r="CA529" s="1">
        <f>'BASE METAS)'!FG528</f>
        <v>33</v>
      </c>
      <c r="CB529" s="1">
        <f>'BASE METAS)'!FH528</f>
        <v>47</v>
      </c>
      <c r="CC529" s="1">
        <f>'BASE METAS)'!FI528</f>
        <v>0.41249999999999998</v>
      </c>
      <c r="CD529" s="1">
        <f>'BASE METAS)'!FJ528</f>
        <v>80</v>
      </c>
      <c r="CE529" s="1">
        <f>'BASE METAS)'!FK528</f>
        <v>0</v>
      </c>
      <c r="CF529" s="1">
        <f>'BASE METAS)'!FL528</f>
        <v>7</v>
      </c>
      <c r="CG529" s="1">
        <f>'BASE METAS)'!FM528</f>
        <v>10</v>
      </c>
    </row>
    <row r="530" spans="1:85" ht="180" x14ac:dyDescent="0.25">
      <c r="A530" s="1">
        <f>'BASE METAS)'!A529</f>
        <v>0</v>
      </c>
      <c r="B530" s="7145"/>
      <c r="C530" s="5685"/>
      <c r="D530" s="5685"/>
      <c r="E530" s="5685"/>
      <c r="F530" s="5707"/>
      <c r="G530" s="5707"/>
      <c r="H530" s="5707"/>
      <c r="I530" s="5707"/>
      <c r="J530" s="5707"/>
      <c r="K530" s="5707"/>
      <c r="L530" s="5707"/>
      <c r="M530" s="5707"/>
      <c r="N530" s="5698"/>
      <c r="O530" s="5707"/>
      <c r="P530" s="7107"/>
      <c r="Q530" s="5698"/>
      <c r="R530" s="5698"/>
      <c r="S530" s="5707"/>
      <c r="T530" s="5698"/>
      <c r="U530" s="7730"/>
      <c r="V530" s="5698"/>
      <c r="W530" s="7274"/>
      <c r="X530" s="7145"/>
      <c r="Y530" s="793">
        <f>'BASE METAS)'!Y529</f>
        <v>9</v>
      </c>
      <c r="Z530" s="794" t="str">
        <f>'BASE METAS)'!Z529</f>
        <v>GESTIONAR PROYECTOS Y PROGRAMAS DE ORDEN FEDERAL Y ESTATAL PARA SU EJECUCION EN EL MUNICIPIO</v>
      </c>
      <c r="AA530" s="676" t="str">
        <f>'BASE METAS)'!AA529</f>
        <v>POBLACION ATENDIDA</v>
      </c>
      <c r="AB530" s="790">
        <f>'BASE METAS)'!AB529</f>
        <v>10</v>
      </c>
      <c r="AC530" s="783">
        <f>'BASE METAS)'!AC529</f>
        <v>2</v>
      </c>
      <c r="AD530" s="784">
        <f>'BASE METAS)'!AD529</f>
        <v>0.2</v>
      </c>
      <c r="AE530" s="783">
        <f>'BASE METAS)'!AE529</f>
        <v>3</v>
      </c>
      <c r="AF530" s="784">
        <f>'BASE METAS)'!AF529</f>
        <v>0.3</v>
      </c>
      <c r="AG530" s="783">
        <f>'BASE METAS)'!AG529</f>
        <v>3</v>
      </c>
      <c r="AH530" s="784">
        <f>'BASE METAS)'!AH529</f>
        <v>0.3</v>
      </c>
      <c r="AI530" s="783">
        <f>'BASE METAS)'!AI529</f>
        <v>2</v>
      </c>
      <c r="AJ530" s="785">
        <f>'BASE METAS)'!AJ529</f>
        <v>0.2</v>
      </c>
      <c r="AK530" s="191">
        <f>'BASE METAS)'!AK529</f>
        <v>1</v>
      </c>
      <c r="AL530" s="129">
        <f>'BASE METAS)'!AL529</f>
        <v>9</v>
      </c>
      <c r="AM530" s="1030" t="str">
        <f>'BASE METAS)'!AM529</f>
        <v>GESTIONES DE PROGRAMAS Y PROYECTOS PARA SU EJECUCION</v>
      </c>
      <c r="AN530" s="970" t="str">
        <f>'BASE METAS)'!AN529</f>
        <v>MIDE LAS GESTIONES DE PROGRAMAS Y PROYECTOS PARA SU EJECUCION</v>
      </c>
      <c r="AO530" s="1343" t="str">
        <f>'BASE METAS)'!AU529</f>
        <v>DESEMPEÑO</v>
      </c>
      <c r="AP530" s="970" t="str">
        <f>'BASE METAS)'!AO529</f>
        <v>NUMERO DE GESTIONES DE PROGRAMAS Y PROYECTOS REALIZADOS PARA SU EJECUCION</v>
      </c>
      <c r="AQ530" s="970" t="str">
        <f>'BASE METAS)'!AP529</f>
        <v>NUMERO DE GESTIONES DE PROGRAMAS Y PROYECTOS PROGRAMADOS PARA SU EJECUCION</v>
      </c>
      <c r="AR530" s="1343">
        <f>'BASE METAS)'!AQ529</f>
        <v>100</v>
      </c>
      <c r="AS530" s="970" t="str">
        <f>'BASE METAS)'!AR529</f>
        <v>GESTIONES</v>
      </c>
      <c r="AT530" s="1030" t="str">
        <f>'BASE METAS)'!AS529</f>
        <v>EFICACIA</v>
      </c>
      <c r="AU530" s="1485">
        <f>'BASE METAS)'!BO529</f>
        <v>0</v>
      </c>
      <c r="AV530" s="1">
        <f>'BASE METAS)'!BQ529</f>
        <v>10</v>
      </c>
      <c r="AW530" s="997">
        <f>'BASE METAS)'!BR529</f>
        <v>0</v>
      </c>
      <c r="AX530" s="1352">
        <f>'BASE METAS)'!BS529</f>
        <v>3</v>
      </c>
      <c r="AY530" s="942">
        <f>'BASE METAS)'!BT529</f>
        <v>3</v>
      </c>
      <c r="AZ530" s="942">
        <f>'BASE METAS)'!BU529</f>
        <v>0</v>
      </c>
      <c r="BA530" s="942">
        <f>'BASE METAS)'!BV529</f>
        <v>1</v>
      </c>
      <c r="BB530" s="942">
        <f>'BASE METAS)'!BW529</f>
        <v>6</v>
      </c>
      <c r="BC530" s="942">
        <f>'BASE METAS)'!BX529</f>
        <v>4</v>
      </c>
      <c r="BD530" s="942">
        <f>'BASE METAS)'!BY529</f>
        <v>0.6</v>
      </c>
      <c r="BE530" s="942">
        <f>'BASE METAS)'!CG529</f>
        <v>3</v>
      </c>
      <c r="BF530" s="1352">
        <f>'BASE METAS)'!CJ529</f>
        <v>0</v>
      </c>
      <c r="BG530" s="942">
        <f>'BASE METAS)'!CK529</f>
        <v>0</v>
      </c>
      <c r="BH530" s="1352">
        <f>'BASE METAS)'!CL529</f>
        <v>0</v>
      </c>
      <c r="BI530" s="1">
        <f>'BASE METAS)'!CM529</f>
        <v>0</v>
      </c>
      <c r="BJ530" s="1">
        <f>'BASE METAS)'!CN529</f>
        <v>0</v>
      </c>
      <c r="BK530" s="1">
        <f>'BASE METAS)'!CO529</f>
        <v>2</v>
      </c>
      <c r="BL530" s="1">
        <f>'BASE METAS)'!CP529</f>
        <v>0</v>
      </c>
      <c r="BM530" s="1">
        <f>'BASE METAS)'!CQ529</f>
        <v>0</v>
      </c>
      <c r="BN530" s="1">
        <f>'BASE METAS)'!CR529</f>
        <v>0</v>
      </c>
      <c r="BO530" s="1">
        <f>'BASE METAS)'!CS529</f>
        <v>0</v>
      </c>
      <c r="BP530" s="1">
        <f>'BASE METAS)'!CT529</f>
        <v>0</v>
      </c>
      <c r="BQ530" s="1">
        <f>'BASE METAS)'!CU529</f>
        <v>0</v>
      </c>
      <c r="BR530" s="1">
        <f>'BASE METAS)'!CV529</f>
        <v>0</v>
      </c>
      <c r="BS530" s="1">
        <f>'BASE METAS)'!CW529</f>
        <v>0</v>
      </c>
      <c r="BT530" s="1">
        <f>'BASE METAS)'!CX529</f>
        <v>0</v>
      </c>
      <c r="BU530" s="1">
        <f>'BASE METAS)'!FA529</f>
        <v>10</v>
      </c>
      <c r="BV530" s="1">
        <f>'BASE METAS)'!FB529</f>
        <v>0</v>
      </c>
      <c r="BW530" s="1">
        <f>'BASE METAS)'!FC529</f>
        <v>1</v>
      </c>
      <c r="BX530" s="1">
        <f>'BASE METAS)'!FD529</f>
        <v>1</v>
      </c>
      <c r="BY530" s="1">
        <f>'BASE METAS)'!FE529</f>
        <v>0</v>
      </c>
      <c r="BZ530" s="1">
        <f>'BASE METAS)'!FF529</f>
        <v>1</v>
      </c>
      <c r="CA530" s="1">
        <f>'BASE METAS)'!FG529</f>
        <v>4</v>
      </c>
      <c r="CB530" s="1">
        <f>'BASE METAS)'!FH529</f>
        <v>6</v>
      </c>
      <c r="CC530" s="1">
        <f>'BASE METAS)'!FI529</f>
        <v>0.4</v>
      </c>
      <c r="CD530" s="1">
        <f>'BASE METAS)'!FJ529</f>
        <v>10</v>
      </c>
      <c r="CE530" s="1">
        <f>'BASE METAS)'!FK529</f>
        <v>0</v>
      </c>
      <c r="CF530" s="1">
        <f>'BASE METAS)'!FL529</f>
        <v>1</v>
      </c>
      <c r="CG530" s="1">
        <f>'BASE METAS)'!FM529</f>
        <v>1</v>
      </c>
    </row>
    <row r="531" spans="1:85" ht="202.5" x14ac:dyDescent="0.25">
      <c r="A531" s="1">
        <f>'BASE METAS)'!A530</f>
        <v>0</v>
      </c>
      <c r="B531" s="7145"/>
      <c r="C531" s="5685"/>
      <c r="D531" s="5685"/>
      <c r="E531" s="5685"/>
      <c r="F531" s="5707"/>
      <c r="G531" s="5707"/>
      <c r="H531" s="5707"/>
      <c r="I531" s="5707"/>
      <c r="J531" s="5707"/>
      <c r="K531" s="5707"/>
      <c r="L531" s="5707"/>
      <c r="M531" s="5707"/>
      <c r="N531" s="5698"/>
      <c r="O531" s="5707"/>
      <c r="P531" s="7107"/>
      <c r="Q531" s="5698"/>
      <c r="R531" s="5698"/>
      <c r="S531" s="5707"/>
      <c r="T531" s="5698"/>
      <c r="U531" s="7730"/>
      <c r="V531" s="5698"/>
      <c r="W531" s="7274"/>
      <c r="X531" s="7145"/>
      <c r="Y531" s="1331">
        <f>'BASE METAS)'!Y530</f>
        <v>10</v>
      </c>
      <c r="Z531" s="1348" t="str">
        <f>'BASE METAS)'!Z530</f>
        <v>REHABILITAR Y DAR MANTENIMIENTO PREVENTIVO Y CORRECTIVO A LAS INSTALACIONES DEPORTIVAS EXISTENTES EN EL TERRITORIO MUNICIPAL</v>
      </c>
      <c r="AA531" s="1331" t="str">
        <f>'BASE METAS)'!AA530</f>
        <v>MANTENIMIENTO</v>
      </c>
      <c r="AB531" s="816">
        <f>'BASE METAS)'!AB530</f>
        <v>200</v>
      </c>
      <c r="AC531" s="797">
        <f>'BASE METAS)'!AC530</f>
        <v>50</v>
      </c>
      <c r="AD531" s="799">
        <f>'BASE METAS)'!AD530</f>
        <v>0.25</v>
      </c>
      <c r="AE531" s="797">
        <f>'BASE METAS)'!AE530</f>
        <v>50</v>
      </c>
      <c r="AF531" s="799">
        <f>'BASE METAS)'!AF530</f>
        <v>0.25</v>
      </c>
      <c r="AG531" s="783">
        <f>'BASE METAS)'!AG530</f>
        <v>50</v>
      </c>
      <c r="AH531" s="785">
        <f>'BASE METAS)'!AH530</f>
        <v>0.25</v>
      </c>
      <c r="AI531" s="798">
        <f>'BASE METAS)'!AI530</f>
        <v>50</v>
      </c>
      <c r="AJ531" s="785">
        <f>'BASE METAS)'!AJ530</f>
        <v>0.25</v>
      </c>
      <c r="AK531" s="191">
        <f>'BASE METAS)'!AK530</f>
        <v>1</v>
      </c>
      <c r="AL531" s="1026">
        <f>'BASE METAS)'!AL530</f>
        <v>10</v>
      </c>
      <c r="AM531" s="1002" t="str">
        <f>'BASE METAS)'!AM530</f>
        <v>MANTENIMIENTO A INSTALACIONES DEPORTIVAS</v>
      </c>
      <c r="AN531" s="959" t="str">
        <f>'BASE METAS)'!AN530</f>
        <v>MIDE LOS MANTENIMIENTOS PREVENTIVOS Y CORRECTIVOS A LAS INSTALACIONES DEPORTIVAS DEL MUNICIPIO DE TLALNEPANTLA</v>
      </c>
      <c r="AO531" s="1344" t="str">
        <f>'BASE METAS)'!AU530</f>
        <v>DESEMPEÑO</v>
      </c>
      <c r="AP531" s="970" t="str">
        <f>'BASE METAS)'!AO530</f>
        <v>NUMERO DE MANTENIMIENTOS PREVENTIVOS Y CORRECTIVOS REALIZADOS</v>
      </c>
      <c r="AQ531" s="970" t="str">
        <f>'BASE METAS)'!AP530</f>
        <v>NUMERO DE MANTENIMIENTOS PREVENTIVOS Y CORRECTIVOS PROGRAMADOS</v>
      </c>
      <c r="AR531" s="1344">
        <f>'BASE METAS)'!AQ530</f>
        <v>100</v>
      </c>
      <c r="AS531" s="970" t="str">
        <f>'BASE METAS)'!AR530</f>
        <v>MANTENIMIENTO</v>
      </c>
      <c r="AT531" s="1002" t="str">
        <f>'BASE METAS)'!AS530</f>
        <v>CALIDAD</v>
      </c>
      <c r="AU531" s="1368">
        <f>'BASE METAS)'!BO530</f>
        <v>0</v>
      </c>
      <c r="AV531" s="1">
        <f>'BASE METAS)'!BQ530</f>
        <v>200</v>
      </c>
      <c r="AW531" s="997">
        <f>'BASE METAS)'!BR530</f>
        <v>0</v>
      </c>
      <c r="AX531" s="942">
        <f>'BASE METAS)'!BS530</f>
        <v>50</v>
      </c>
      <c r="AY531" s="942">
        <f>'BASE METAS)'!BT530</f>
        <v>53</v>
      </c>
      <c r="AZ531" s="942">
        <f>'BASE METAS)'!BU530</f>
        <v>-3</v>
      </c>
      <c r="BA531" s="1352">
        <f>'BASE METAS)'!BV530</f>
        <v>1.06</v>
      </c>
      <c r="BB531" s="942">
        <f>'BASE METAS)'!BW530</f>
        <v>110</v>
      </c>
      <c r="BC531" s="942">
        <f>'BASE METAS)'!BX530</f>
        <v>90</v>
      </c>
      <c r="BD531" s="942">
        <f>'BASE METAS)'!BY530</f>
        <v>0.55000000000000004</v>
      </c>
      <c r="BE531" s="942">
        <f>'BASE METAS)'!CG530</f>
        <v>57</v>
      </c>
      <c r="BF531" s="942">
        <f>'BASE METAS)'!CJ530</f>
        <v>0</v>
      </c>
      <c r="BG531" s="942">
        <f>'BASE METAS)'!CK530</f>
        <v>0</v>
      </c>
      <c r="BH531" s="1352">
        <f>'BASE METAS)'!CL530</f>
        <v>0</v>
      </c>
      <c r="BI531" s="1">
        <f>'BASE METAS)'!CM530</f>
        <v>16</v>
      </c>
      <c r="BJ531" s="1">
        <f>'BASE METAS)'!CN530</f>
        <v>17</v>
      </c>
      <c r="BK531" s="1">
        <f>'BASE METAS)'!CO530</f>
        <v>17</v>
      </c>
      <c r="BL531" s="1">
        <f>'BASE METAS)'!CP530</f>
        <v>0</v>
      </c>
      <c r="BM531" s="1">
        <f>'BASE METAS)'!CQ530</f>
        <v>0</v>
      </c>
      <c r="BN531" s="1">
        <f>'BASE METAS)'!CR530</f>
        <v>0</v>
      </c>
      <c r="BO531" s="1">
        <f>'BASE METAS)'!CS530</f>
        <v>0</v>
      </c>
      <c r="BP531" s="1">
        <f>'BASE METAS)'!CT530</f>
        <v>0</v>
      </c>
      <c r="BQ531" s="1">
        <f>'BASE METAS)'!CU530</f>
        <v>0</v>
      </c>
      <c r="BR531" s="1">
        <f>'BASE METAS)'!CV530</f>
        <v>0</v>
      </c>
      <c r="BS531" s="1">
        <f>'BASE METAS)'!CW530</f>
        <v>0</v>
      </c>
      <c r="BT531" s="1">
        <f>'BASE METAS)'!CX530</f>
        <v>0</v>
      </c>
      <c r="BU531" s="1">
        <f>'BASE METAS)'!FA530</f>
        <v>200</v>
      </c>
      <c r="BV531" s="1">
        <f>'BASE METAS)'!FB530</f>
        <v>0</v>
      </c>
      <c r="BW531" s="1">
        <f>'BASE METAS)'!FC530</f>
        <v>16</v>
      </c>
      <c r="BX531" s="1">
        <f>'BASE METAS)'!FD530</f>
        <v>18</v>
      </c>
      <c r="BY531" s="1">
        <f>'BASE METAS)'!FE530</f>
        <v>2</v>
      </c>
      <c r="BZ531" s="1">
        <f>'BASE METAS)'!FF530</f>
        <v>1.125</v>
      </c>
      <c r="CA531" s="1">
        <f>'BASE METAS)'!FG530</f>
        <v>75</v>
      </c>
      <c r="CB531" s="1">
        <f>'BASE METAS)'!FH530</f>
        <v>125</v>
      </c>
      <c r="CC531" s="1">
        <f>'BASE METAS)'!FI530</f>
        <v>0.375</v>
      </c>
      <c r="CD531" s="1">
        <f>'BASE METAS)'!FJ530</f>
        <v>200</v>
      </c>
      <c r="CE531" s="1">
        <f>'BASE METAS)'!FK530</f>
        <v>0</v>
      </c>
      <c r="CF531" s="1">
        <f>'BASE METAS)'!FL530</f>
        <v>17</v>
      </c>
      <c r="CG531" s="1">
        <f>'BASE METAS)'!FM530</f>
        <v>15</v>
      </c>
    </row>
    <row r="532" spans="1:85" ht="191.25" x14ac:dyDescent="0.25">
      <c r="A532" s="1">
        <f>'BASE METAS)'!A531</f>
        <v>0</v>
      </c>
      <c r="B532" s="7145"/>
      <c r="C532" s="5685"/>
      <c r="D532" s="5685"/>
      <c r="E532" s="5685"/>
      <c r="F532" s="5707"/>
      <c r="G532" s="5707"/>
      <c r="H532" s="5707"/>
      <c r="I532" s="5707"/>
      <c r="J532" s="5707"/>
      <c r="K532" s="5707"/>
      <c r="L532" s="5707"/>
      <c r="M532" s="5707"/>
      <c r="N532" s="5698"/>
      <c r="O532" s="5707"/>
      <c r="P532" s="7107"/>
      <c r="Q532" s="5698"/>
      <c r="R532" s="5698"/>
      <c r="S532" s="5707"/>
      <c r="T532" s="5698"/>
      <c r="U532" s="7730"/>
      <c r="V532" s="5698"/>
      <c r="W532" s="7274"/>
      <c r="X532" s="7145"/>
      <c r="Y532" s="1331">
        <f>'BASE METAS)'!Y531</f>
        <v>11</v>
      </c>
      <c r="Z532" s="1348" t="str">
        <f>'BASE METAS)'!Z531</f>
        <v>GESTIONAR CURSOS DE CERTIFICACION DEPORTIVA Y CAPACITACION A TRAVES DE PROGRAMAS ESTATALES Y FEDERALES</v>
      </c>
      <c r="AA532" s="1331" t="str">
        <f>'BASE METAS)'!AA531</f>
        <v>CURSOS</v>
      </c>
      <c r="AB532" s="816">
        <f>'BASE METAS)'!AB531</f>
        <v>8</v>
      </c>
      <c r="AC532" s="783">
        <f>'BASE METAS)'!AC531</f>
        <v>2</v>
      </c>
      <c r="AD532" s="784">
        <f>'BASE METAS)'!AD531</f>
        <v>0.25</v>
      </c>
      <c r="AE532" s="783">
        <f>'BASE METAS)'!AE531</f>
        <v>2</v>
      </c>
      <c r="AF532" s="784">
        <f>'BASE METAS)'!AF531</f>
        <v>0.25</v>
      </c>
      <c r="AG532" s="783">
        <f>'BASE METAS)'!AG531</f>
        <v>2</v>
      </c>
      <c r="AH532" s="784">
        <f>'BASE METAS)'!AH531</f>
        <v>0.25</v>
      </c>
      <c r="AI532" s="783">
        <f>'BASE METAS)'!AI531</f>
        <v>2</v>
      </c>
      <c r="AJ532" s="785">
        <f>'BASE METAS)'!AJ531</f>
        <v>0.25</v>
      </c>
      <c r="AK532" s="191">
        <f>'BASE METAS)'!AK531</f>
        <v>1</v>
      </c>
      <c r="AL532" s="1026">
        <f>'BASE METAS)'!AL531</f>
        <v>11</v>
      </c>
      <c r="AM532" s="1002" t="str">
        <f>'BASE METAS)'!AM531</f>
        <v>GESTIONES PARA CURSOS DE CERTIFICACION Y CAPACITACION</v>
      </c>
      <c r="AN532" s="970" t="str">
        <f>'BASE METAS)'!AN531</f>
        <v>MIDE LAS GESTIONES PARA IMPARTIR CURSOS DE CERTIFICACION DEPORTIVA Y CAPACITACION</v>
      </c>
      <c r="AO532" s="1344" t="str">
        <f>'BASE METAS)'!AU531</f>
        <v>DESEMPEÑO</v>
      </c>
      <c r="AP532" s="981" t="str">
        <f>'BASE METAS)'!AO531</f>
        <v>GESTIONES REALIZADAS PARA IMPARTIR CURSOS DE CERTIFICACION Y CAPACITACION</v>
      </c>
      <c r="AQ532" s="981" t="str">
        <f>'BASE METAS)'!AP531</f>
        <v>GESTIONES PROGRAMADS PARA IMPARTIR CURSOS DE CERTIFICACION Y CAPACITACION</v>
      </c>
      <c r="AR532" s="1344">
        <f>'BASE METAS)'!AQ531</f>
        <v>100</v>
      </c>
      <c r="AS532" s="970" t="str">
        <f>'BASE METAS)'!AR531</f>
        <v>GESTIONES</v>
      </c>
      <c r="AT532" s="1002" t="str">
        <f>'BASE METAS)'!AS531</f>
        <v>EFICACIA</v>
      </c>
      <c r="AU532" s="1368">
        <f>'BASE METAS)'!BO531</f>
        <v>0</v>
      </c>
      <c r="AV532" s="1">
        <f>'BASE METAS)'!BQ531</f>
        <v>8</v>
      </c>
      <c r="AW532" s="997">
        <f>'BASE METAS)'!BR531</f>
        <v>0</v>
      </c>
      <c r="AX532" s="1027">
        <f>'BASE METAS)'!BS531</f>
        <v>2</v>
      </c>
      <c r="AY532" s="945">
        <f>'BASE METAS)'!BT531</f>
        <v>2</v>
      </c>
      <c r="AZ532" s="942">
        <f>'BASE METAS)'!BU531</f>
        <v>0</v>
      </c>
      <c r="BA532" s="942">
        <f>'BASE METAS)'!BV531</f>
        <v>1</v>
      </c>
      <c r="BB532" s="942">
        <f>'BASE METAS)'!BW531</f>
        <v>4</v>
      </c>
      <c r="BC532" s="942">
        <f>'BASE METAS)'!BX531</f>
        <v>4</v>
      </c>
      <c r="BD532" s="942">
        <f>'BASE METAS)'!BY531</f>
        <v>0.5</v>
      </c>
      <c r="BE532" s="942">
        <f>'BASE METAS)'!CG531</f>
        <v>2</v>
      </c>
      <c r="BF532" s="942">
        <f>'BASE METAS)'!CJ531</f>
        <v>0</v>
      </c>
      <c r="BG532" s="942">
        <f>'BASE METAS)'!CK531</f>
        <v>0</v>
      </c>
      <c r="BH532" s="1352">
        <f>'BASE METAS)'!CL531</f>
        <v>0</v>
      </c>
      <c r="BI532" s="1">
        <f>'BASE METAS)'!CM531</f>
        <v>0</v>
      </c>
      <c r="BJ532" s="1">
        <f>'BASE METAS)'!CN531</f>
        <v>1</v>
      </c>
      <c r="BK532" s="1">
        <f>'BASE METAS)'!CO531</f>
        <v>1</v>
      </c>
      <c r="BL532" s="1">
        <f>'BASE METAS)'!CP531</f>
        <v>0</v>
      </c>
      <c r="BM532" s="1">
        <f>'BASE METAS)'!CQ531</f>
        <v>0</v>
      </c>
      <c r="BN532" s="1">
        <f>'BASE METAS)'!CR531</f>
        <v>0</v>
      </c>
      <c r="BO532" s="1">
        <f>'BASE METAS)'!CS531</f>
        <v>0</v>
      </c>
      <c r="BP532" s="1">
        <f>'BASE METAS)'!CT531</f>
        <v>0</v>
      </c>
      <c r="BQ532" s="1">
        <f>'BASE METAS)'!CU531</f>
        <v>0</v>
      </c>
      <c r="BR532" s="1">
        <f>'BASE METAS)'!CV531</f>
        <v>0</v>
      </c>
      <c r="BS532" s="1">
        <f>'BASE METAS)'!CW531</f>
        <v>0</v>
      </c>
      <c r="BT532" s="1">
        <f>'BASE METAS)'!CX531</f>
        <v>0</v>
      </c>
      <c r="BU532" s="1">
        <f>'BASE METAS)'!FA531</f>
        <v>8</v>
      </c>
      <c r="BV532" s="1">
        <f>'BASE METAS)'!FB531</f>
        <v>0</v>
      </c>
      <c r="BW532" s="1">
        <f>'BASE METAS)'!FC531</f>
        <v>0</v>
      </c>
      <c r="BX532" s="1">
        <f>'BASE METAS)'!FD531</f>
        <v>0</v>
      </c>
      <c r="BY532" s="1">
        <f>'BASE METAS)'!FE531</f>
        <v>0</v>
      </c>
      <c r="BZ532" s="1">
        <f>'BASE METAS)'!FF531</f>
        <v>1</v>
      </c>
      <c r="CA532" s="1">
        <f>'BASE METAS)'!FG531</f>
        <v>2</v>
      </c>
      <c r="CB532" s="1">
        <f>'BASE METAS)'!FH531</f>
        <v>6</v>
      </c>
      <c r="CC532" s="1">
        <f>'BASE METAS)'!FI531</f>
        <v>0.25</v>
      </c>
      <c r="CD532" s="1">
        <f>'BASE METAS)'!FJ531</f>
        <v>8</v>
      </c>
      <c r="CE532" s="1">
        <f>'BASE METAS)'!FK531</f>
        <v>0</v>
      </c>
      <c r="CF532" s="1">
        <f>'BASE METAS)'!FL531</f>
        <v>1</v>
      </c>
      <c r="CG532" s="1">
        <f>'BASE METAS)'!FM531</f>
        <v>1</v>
      </c>
    </row>
    <row r="533" spans="1:85" ht="213.75" x14ac:dyDescent="0.2">
      <c r="A533" s="1">
        <f>'BASE METAS)'!A532</f>
        <v>0</v>
      </c>
      <c r="B533" s="7145"/>
      <c r="C533" s="5685"/>
      <c r="D533" s="5685"/>
      <c r="E533" s="5685"/>
      <c r="F533" s="5707"/>
      <c r="G533" s="5707"/>
      <c r="H533" s="5707"/>
      <c r="I533" s="5707"/>
      <c r="J533" s="5707"/>
      <c r="K533" s="5707"/>
      <c r="L533" s="5707"/>
      <c r="M533" s="5707"/>
      <c r="N533" s="5698"/>
      <c r="O533" s="5707"/>
      <c r="P533" s="7107"/>
      <c r="Q533" s="5698"/>
      <c r="R533" s="5698"/>
      <c r="S533" s="5707"/>
      <c r="T533" s="5698"/>
      <c r="U533" s="7730"/>
      <c r="V533" s="5698"/>
      <c r="W533" s="7274"/>
      <c r="X533" s="7145"/>
      <c r="Y533" s="1331">
        <f>'BASE METAS)'!Y532</f>
        <v>12</v>
      </c>
      <c r="Z533" s="1348" t="str">
        <f>'BASE METAS)'!Z532</f>
        <v>PROPONER AL CABILDO EL REGLAMENTO GENERAL DEL DEPORTE MUNICIPAL, REGLAMENTOS INTERNOS DE LIGAS, DEPORTIVOS, ALBERCAS, ETC.</v>
      </c>
      <c r="AA533" s="1331" t="str">
        <f>'BASE METAS)'!AA532</f>
        <v>REGLAMENTO</v>
      </c>
      <c r="AB533" s="816">
        <f>'BASE METAS)'!AB532</f>
        <v>1</v>
      </c>
      <c r="AC533" s="783">
        <f>'BASE METAS)'!AC532</f>
        <v>0</v>
      </c>
      <c r="AD533" s="784">
        <f>'BASE METAS)'!AD532</f>
        <v>0</v>
      </c>
      <c r="AE533" s="783">
        <f>'BASE METAS)'!AE532</f>
        <v>1</v>
      </c>
      <c r="AF533" s="784">
        <f>'BASE METAS)'!AF532</f>
        <v>1</v>
      </c>
      <c r="AG533" s="783">
        <f>'BASE METAS)'!AG532</f>
        <v>0</v>
      </c>
      <c r="AH533" s="784">
        <f>'BASE METAS)'!AH532</f>
        <v>0</v>
      </c>
      <c r="AI533" s="783">
        <f>'BASE METAS)'!AI532</f>
        <v>0</v>
      </c>
      <c r="AJ533" s="785">
        <f>'BASE METAS)'!AJ532</f>
        <v>0</v>
      </c>
      <c r="AK533" s="191">
        <f>'BASE METAS)'!AK532</f>
        <v>1</v>
      </c>
      <c r="AL533" s="1026">
        <f>'BASE METAS)'!AL532</f>
        <v>12</v>
      </c>
      <c r="AM533" s="1002" t="str">
        <f>'BASE METAS)'!AM532</f>
        <v>PROPUESTAS DE REGLAMENTOS</v>
      </c>
      <c r="AN533" s="959" t="str">
        <f>'BASE METAS)'!AN532</f>
        <v>MIDE LAS PROPUESTAS DE REGLAMENTOS DEL DEPORTE MUNICIPAL COMO REGLAMENTOS INTERNOS PRESENTADOS AL CABILDO</v>
      </c>
      <c r="AO533" s="1344" t="str">
        <f>'BASE METAS)'!AU532</f>
        <v>DESEMPEÑO</v>
      </c>
      <c r="AP533" s="970" t="str">
        <f>'BASE METAS)'!AO532</f>
        <v>NUMERO DE PROPUESTAS DE REGLAMENTOS PRESENTADAS AL CABILDO</v>
      </c>
      <c r="AQ533" s="970" t="str">
        <f>'BASE METAS)'!AP532</f>
        <v>NUMERO DE PROPUESTAS DE REGLAMENTOS PROGRAMADAS PARA SER PRESENTADAS AL CABILDO</v>
      </c>
      <c r="AR533" s="1344">
        <f>'BASE METAS)'!AQ532</f>
        <v>100</v>
      </c>
      <c r="AS533" s="970" t="str">
        <f>'BASE METAS)'!AR532</f>
        <v>REGLAMENTO</v>
      </c>
      <c r="AT533" s="1002" t="str">
        <f>'BASE METAS)'!AS532</f>
        <v>CALIDAD</v>
      </c>
      <c r="AU533" s="1368">
        <f>'BASE METAS)'!BO532</f>
        <v>0</v>
      </c>
      <c r="AV533" s="1">
        <f>'BASE METAS)'!BQ532</f>
        <v>1</v>
      </c>
      <c r="AW533" s="940">
        <f>'BASE METAS)'!BR532</f>
        <v>0</v>
      </c>
      <c r="AX533" s="945">
        <f>'BASE METAS)'!BS532</f>
        <v>1</v>
      </c>
      <c r="AY533" s="945">
        <f>'BASE METAS)'!BT532</f>
        <v>1</v>
      </c>
      <c r="AZ533" s="945">
        <f>'BASE METAS)'!BU532</f>
        <v>0</v>
      </c>
      <c r="BA533" s="945">
        <f>'BASE METAS)'!BV532</f>
        <v>1</v>
      </c>
      <c r="BB533" s="945">
        <f>'BASE METAS)'!BW532</f>
        <v>1</v>
      </c>
      <c r="BC533" s="945">
        <f>'BASE METAS)'!BX532</f>
        <v>0</v>
      </c>
      <c r="BD533" s="955">
        <f>'BASE METAS)'!BY532</f>
        <v>1</v>
      </c>
      <c r="BE533" s="955">
        <f>'BASE METAS)'!CG532</f>
        <v>0</v>
      </c>
      <c r="BF533" s="955">
        <f>'BASE METAS)'!CJ532</f>
        <v>0</v>
      </c>
      <c r="BG533" s="955">
        <f>'BASE METAS)'!CK532</f>
        <v>0</v>
      </c>
      <c r="BH533" s="1352">
        <f>'BASE METAS)'!CL532</f>
        <v>0</v>
      </c>
      <c r="BI533" s="1">
        <f>'BASE METAS)'!CM532</f>
        <v>0</v>
      </c>
      <c r="BJ533" s="1">
        <f>'BASE METAS)'!CN532</f>
        <v>0</v>
      </c>
      <c r="BK533" s="1">
        <f>'BASE METAS)'!CO532</f>
        <v>0</v>
      </c>
      <c r="BL533" s="1">
        <f>'BASE METAS)'!CP532</f>
        <v>0</v>
      </c>
      <c r="BM533" s="1">
        <f>'BASE METAS)'!CQ532</f>
        <v>0</v>
      </c>
      <c r="BN533" s="1">
        <f>'BASE METAS)'!CR532</f>
        <v>0</v>
      </c>
      <c r="BO533" s="1">
        <f>'BASE METAS)'!CS532</f>
        <v>0</v>
      </c>
      <c r="BP533" s="1">
        <f>'BASE METAS)'!CT532</f>
        <v>0</v>
      </c>
      <c r="BQ533" s="1">
        <f>'BASE METAS)'!CU532</f>
        <v>0</v>
      </c>
      <c r="BR533" s="1">
        <f>'BASE METAS)'!CV532</f>
        <v>0</v>
      </c>
      <c r="BS533" s="1">
        <f>'BASE METAS)'!CW532</f>
        <v>0</v>
      </c>
      <c r="BT533" s="1">
        <f>'BASE METAS)'!CX532</f>
        <v>0</v>
      </c>
      <c r="BU533" s="1">
        <f>'BASE METAS)'!FA532</f>
        <v>1</v>
      </c>
      <c r="BV533" s="1">
        <f>'BASE METAS)'!FB532</f>
        <v>0</v>
      </c>
      <c r="BW533" s="1">
        <f>'BASE METAS)'!FC532</f>
        <v>0</v>
      </c>
      <c r="BX533" s="1">
        <f>'BASE METAS)'!FD532</f>
        <v>0</v>
      </c>
      <c r="BY533" s="1">
        <f>'BASE METAS)'!FE532</f>
        <v>0</v>
      </c>
      <c r="BZ533" s="1">
        <f>'BASE METAS)'!FF532</f>
        <v>1</v>
      </c>
      <c r="CA533" s="1">
        <f>'BASE METAS)'!FG532</f>
        <v>0</v>
      </c>
      <c r="CB533" s="1">
        <f>'BASE METAS)'!FH532</f>
        <v>1</v>
      </c>
      <c r="CC533" s="1">
        <f>'BASE METAS)'!FI532</f>
        <v>0</v>
      </c>
      <c r="CD533" s="1">
        <f>'BASE METAS)'!FJ532</f>
        <v>1</v>
      </c>
      <c r="CE533" s="1">
        <f>'BASE METAS)'!FK532</f>
        <v>0</v>
      </c>
      <c r="CF533" s="1">
        <f>'BASE METAS)'!FL532</f>
        <v>0</v>
      </c>
      <c r="CG533" s="1">
        <f>'BASE METAS)'!FM532</f>
        <v>0</v>
      </c>
    </row>
    <row r="534" spans="1:85" ht="202.5" x14ac:dyDescent="0.2">
      <c r="A534" s="1">
        <f>'BASE METAS)'!A533</f>
        <v>0</v>
      </c>
      <c r="B534" s="7103"/>
      <c r="C534" s="5686"/>
      <c r="D534" s="5686"/>
      <c r="E534" s="5686"/>
      <c r="F534" s="5708"/>
      <c r="G534" s="5708"/>
      <c r="H534" s="5708"/>
      <c r="I534" s="5708"/>
      <c r="J534" s="5708"/>
      <c r="K534" s="5708"/>
      <c r="L534" s="5708"/>
      <c r="M534" s="5708"/>
      <c r="N534" s="5699"/>
      <c r="O534" s="5708"/>
      <c r="P534" s="7108"/>
      <c r="Q534" s="5699"/>
      <c r="R534" s="5699"/>
      <c r="S534" s="5708"/>
      <c r="T534" s="5699"/>
      <c r="U534" s="7731"/>
      <c r="V534" s="5699"/>
      <c r="W534" s="7275"/>
      <c r="X534" s="7103"/>
      <c r="Y534" s="1332">
        <f>'BASE METAS)'!Y533</f>
        <v>13</v>
      </c>
      <c r="Z534" s="1349" t="str">
        <f>'BASE METAS)'!Z533</f>
        <v>PROPONER AL CABILDO LA MODIFICACION Y ADICION DE TARIFAS PARA USOS Y APROVECHAMIENTOS EN LOS DEPORTIVOS MUNICIPALES</v>
      </c>
      <c r="AA534" s="1332" t="str">
        <f>'BASE METAS)'!AA533</f>
        <v>MODIFICACIONES</v>
      </c>
      <c r="AB534" s="800">
        <f>'BASE METAS)'!AB533</f>
        <v>1</v>
      </c>
      <c r="AC534" s="786">
        <f>'BASE METAS)'!AC533</f>
        <v>0</v>
      </c>
      <c r="AD534" s="787">
        <f>'BASE METAS)'!AD533</f>
        <v>0</v>
      </c>
      <c r="AE534" s="786">
        <f>'BASE METAS)'!AE533</f>
        <v>1</v>
      </c>
      <c r="AF534" s="787">
        <f>'BASE METAS)'!AF533</f>
        <v>1</v>
      </c>
      <c r="AG534" s="786">
        <f>'BASE METAS)'!AG533</f>
        <v>0</v>
      </c>
      <c r="AH534" s="787">
        <f>'BASE METAS)'!AH533</f>
        <v>0</v>
      </c>
      <c r="AI534" s="786">
        <f>'BASE METAS)'!AI533</f>
        <v>0</v>
      </c>
      <c r="AJ534" s="788">
        <f>'BASE METAS)'!AJ533</f>
        <v>0</v>
      </c>
      <c r="AK534" s="191">
        <f>'BASE METAS)'!AK533</f>
        <v>1</v>
      </c>
      <c r="AL534" s="1026">
        <f>'BASE METAS)'!AL533</f>
        <v>13</v>
      </c>
      <c r="AM534" s="1002" t="str">
        <f>'BASE METAS)'!AM533</f>
        <v>PROPUESTA DE MODIFICACION DE TARIFAS PARA DEPORTIVOS MUNICIPALES</v>
      </c>
      <c r="AN534" s="959" t="str">
        <f>'BASE METAS)'!AN533</f>
        <v>MIDE LA PROPUESTA DE MODIFICACIONES A LAS TARIFAS PARA USOS Y APROVECHAMIENTOS DE LOS DEPORTIVOS MUNICIPALES PRESENTADAS AL CABILDO</v>
      </c>
      <c r="AO534" s="1344" t="str">
        <f>'BASE METAS)'!AU533</f>
        <v>DESEMPEÑO</v>
      </c>
      <c r="AP534" s="970" t="str">
        <f>'BASE METAS)'!AO533</f>
        <v>NUMERO DE PROPUESTAS DE MODIFICACIONES A LAS TARIFAS PRESENTADAS AL CABILDO</v>
      </c>
      <c r="AQ534" s="970" t="str">
        <f>'BASE METAS)'!AP533</f>
        <v>NUMERO DE PROPUESTAS DE MODIFICACIONES A LAS TARIFAS PROGRAMADAS PARA SER PRESENTADAS AL CABILDO</v>
      </c>
      <c r="AR534" s="1344">
        <f>'BASE METAS)'!AQ533</f>
        <v>100</v>
      </c>
      <c r="AS534" s="970" t="str">
        <f>'BASE METAS)'!AR533</f>
        <v>MODIFICACIONES</v>
      </c>
      <c r="AT534" s="1002" t="str">
        <f>'BASE METAS)'!AS533</f>
        <v>EFICACIA</v>
      </c>
      <c r="AU534" s="1368">
        <f>'BASE METAS)'!BO533</f>
        <v>0</v>
      </c>
      <c r="AV534" s="942">
        <f>'BASE METAS)'!BQ533</f>
        <v>1</v>
      </c>
      <c r="AW534" s="997">
        <f>'BASE METAS)'!BR533</f>
        <v>0</v>
      </c>
      <c r="AX534" s="945">
        <f>'BASE METAS)'!BS533</f>
        <v>1</v>
      </c>
      <c r="AY534" s="945">
        <f>'BASE METAS)'!BT533</f>
        <v>1</v>
      </c>
      <c r="AZ534" s="942">
        <f>'BASE METAS)'!BU533</f>
        <v>0</v>
      </c>
      <c r="BA534" s="1352">
        <f>'BASE METAS)'!BV533</f>
        <v>1</v>
      </c>
      <c r="BB534" s="942">
        <f>'BASE METAS)'!BW533</f>
        <v>1</v>
      </c>
      <c r="BC534" s="942">
        <f>'BASE METAS)'!BX533</f>
        <v>0</v>
      </c>
      <c r="BD534" s="942">
        <f>'BASE METAS)'!BY533</f>
        <v>1</v>
      </c>
      <c r="BE534" s="942">
        <f>'BASE METAS)'!CG533</f>
        <v>0</v>
      </c>
      <c r="BF534" s="942">
        <f>'BASE METAS)'!CJ533</f>
        <v>0</v>
      </c>
      <c r="BG534" s="942">
        <f>'BASE METAS)'!CK533</f>
        <v>0</v>
      </c>
      <c r="BH534" s="1352">
        <f>'BASE METAS)'!CL533</f>
        <v>0</v>
      </c>
      <c r="BI534" s="1">
        <f>'BASE METAS)'!CM533</f>
        <v>0</v>
      </c>
      <c r="BJ534" s="1">
        <f>'BASE METAS)'!CN533</f>
        <v>0</v>
      </c>
      <c r="BK534" s="1">
        <f>'BASE METAS)'!CO533</f>
        <v>0</v>
      </c>
      <c r="BL534" s="1">
        <f>'BASE METAS)'!CP533</f>
        <v>0</v>
      </c>
      <c r="BM534" s="1">
        <f>'BASE METAS)'!CQ533</f>
        <v>0</v>
      </c>
      <c r="BN534" s="1">
        <f>'BASE METAS)'!CR533</f>
        <v>0</v>
      </c>
      <c r="BO534" s="1">
        <f>'BASE METAS)'!CS533</f>
        <v>0</v>
      </c>
      <c r="BP534" s="1">
        <f>'BASE METAS)'!CT533</f>
        <v>0</v>
      </c>
      <c r="BQ534" s="1">
        <f>'BASE METAS)'!CU533</f>
        <v>0</v>
      </c>
      <c r="BR534" s="1">
        <f>'BASE METAS)'!CV533</f>
        <v>0</v>
      </c>
      <c r="BS534" s="1">
        <f>'BASE METAS)'!CW533</f>
        <v>0</v>
      </c>
      <c r="BT534" s="1">
        <f>'BASE METAS)'!CX533</f>
        <v>0</v>
      </c>
      <c r="BU534" s="1">
        <f>'BASE METAS)'!FA533</f>
        <v>1</v>
      </c>
      <c r="BV534" s="1">
        <f>'BASE METAS)'!FB533</f>
        <v>0</v>
      </c>
      <c r="BW534" s="1">
        <f>'BASE METAS)'!FC533</f>
        <v>0</v>
      </c>
      <c r="BX534" s="1">
        <f>'BASE METAS)'!FD533</f>
        <v>0</v>
      </c>
      <c r="BY534" s="1">
        <f>'BASE METAS)'!FE533</f>
        <v>0</v>
      </c>
      <c r="BZ534" s="1">
        <f>'BASE METAS)'!FF533</f>
        <v>1</v>
      </c>
      <c r="CA534" s="1">
        <f>'BASE METAS)'!FG533</f>
        <v>0</v>
      </c>
      <c r="CB534" s="1">
        <f>'BASE METAS)'!FH533</f>
        <v>1</v>
      </c>
      <c r="CC534" s="1">
        <f>'BASE METAS)'!FI533</f>
        <v>0</v>
      </c>
      <c r="CD534" s="1">
        <f>'BASE METAS)'!FJ533</f>
        <v>1</v>
      </c>
      <c r="CE534" s="1">
        <f>'BASE METAS)'!FK533</f>
        <v>0</v>
      </c>
      <c r="CF534" s="1">
        <f>'BASE METAS)'!FL533</f>
        <v>0</v>
      </c>
      <c r="CG534" s="1">
        <f>'BASE METAS)'!FM533</f>
        <v>0</v>
      </c>
    </row>
    <row r="535" spans="1:85" ht="11.25" customHeight="1" x14ac:dyDescent="0.25">
      <c r="A535" s="1">
        <f>'BASE METAS)'!A534</f>
        <v>0</v>
      </c>
      <c r="B535" s="1">
        <f>'BASE METAS)'!B534</f>
        <v>0</v>
      </c>
      <c r="C535" s="1">
        <f>'BASE METAS)'!C534</f>
        <v>0</v>
      </c>
      <c r="D535" s="1">
        <f>'BASE METAS)'!D534</f>
        <v>0</v>
      </c>
      <c r="E535" s="5">
        <f>'BASE METAS)'!E534</f>
        <v>0</v>
      </c>
      <c r="F535" s="3">
        <f>'BASE METAS)'!F534</f>
        <v>0</v>
      </c>
      <c r="G535" s="3">
        <f>'BASE METAS)'!G534</f>
        <v>0</v>
      </c>
      <c r="H535" s="3">
        <f>'BASE METAS)'!H534</f>
        <v>0</v>
      </c>
      <c r="I535" s="3">
        <f>'BASE METAS)'!I534</f>
        <v>0</v>
      </c>
      <c r="J535" s="3">
        <f>'BASE METAS)'!J534</f>
        <v>0</v>
      </c>
      <c r="K535" s="3">
        <f>'BASE METAS)'!K534</f>
        <v>0</v>
      </c>
      <c r="L535" s="3">
        <f>'BASE METAS)'!L534</f>
        <v>0</v>
      </c>
      <c r="M535" s="3">
        <f>'BASE METAS)'!M534</f>
        <v>0</v>
      </c>
      <c r="N535" s="3">
        <f>'BASE METAS)'!N534</f>
        <v>0</v>
      </c>
      <c r="O535" s="3">
        <f>'BASE METAS)'!O534</f>
        <v>0</v>
      </c>
      <c r="P535" s="3">
        <f>'BASE METAS)'!P534</f>
        <v>0</v>
      </c>
      <c r="Q535" s="3">
        <f>'BASE METAS)'!Q534</f>
        <v>0</v>
      </c>
      <c r="R535" s="3">
        <f>'BASE METAS)'!R534</f>
        <v>0</v>
      </c>
      <c r="S535" s="3">
        <f>'BASE METAS)'!S534</f>
        <v>0</v>
      </c>
      <c r="T535" s="3">
        <f>'BASE METAS)'!T534</f>
        <v>0</v>
      </c>
      <c r="U535" s="923">
        <f>'BASE METAS)'!U534</f>
        <v>0</v>
      </c>
      <c r="V535" s="3">
        <f>'BASE METAS)'!V534</f>
        <v>0</v>
      </c>
      <c r="W535" s="4">
        <f>'BASE METAS)'!W534</f>
        <v>0</v>
      </c>
      <c r="X535" s="5">
        <f>'BASE METAS)'!X534</f>
        <v>0</v>
      </c>
      <c r="Y535" s="1">
        <f>'BASE METAS)'!Y534</f>
        <v>0</v>
      </c>
      <c r="Z535" s="1">
        <f>'BASE METAS)'!Z534</f>
        <v>0</v>
      </c>
      <c r="AA535" s="1">
        <f>'BASE METAS)'!AA534</f>
        <v>0</v>
      </c>
      <c r="AB535" s="1">
        <f>'BASE METAS)'!AB534</f>
        <v>0</v>
      </c>
      <c r="AC535" s="1">
        <f>'BASE METAS)'!AC534</f>
        <v>0</v>
      </c>
      <c r="AD535" s="1">
        <f>'BASE METAS)'!AD534</f>
        <v>0</v>
      </c>
      <c r="AE535" s="1">
        <f>'BASE METAS)'!AE534</f>
        <v>0</v>
      </c>
      <c r="AF535" s="1">
        <f>'BASE METAS)'!AF534</f>
        <v>0</v>
      </c>
      <c r="AG535" s="1">
        <f>'BASE METAS)'!AG534</f>
        <v>0</v>
      </c>
      <c r="AH535" s="1">
        <f>'BASE METAS)'!AH534</f>
        <v>0</v>
      </c>
      <c r="AI535" s="1">
        <f>'BASE METAS)'!AI534</f>
        <v>0</v>
      </c>
      <c r="AJ535" s="1">
        <f>'BASE METAS)'!AJ534</f>
        <v>0</v>
      </c>
      <c r="AK535" s="1">
        <f>'BASE METAS)'!AK534</f>
        <v>0</v>
      </c>
      <c r="AL535" s="934">
        <f>'BASE METAS)'!AL534</f>
        <v>0</v>
      </c>
      <c r="AM535" s="942">
        <f>'BASE METAS)'!AM534</f>
        <v>0</v>
      </c>
      <c r="AN535" s="942">
        <f>'BASE METAS)'!AN534</f>
        <v>0</v>
      </c>
      <c r="AO535" s="942">
        <f>'BASE METAS)'!AU534</f>
        <v>0</v>
      </c>
      <c r="AP535" s="1352">
        <f>'BASE METAS)'!AO534</f>
        <v>0</v>
      </c>
      <c r="AQ535" s="942">
        <f>'BASE METAS)'!AP534</f>
        <v>0</v>
      </c>
      <c r="AR535" s="942">
        <f>'BASE METAS)'!AQ534</f>
        <v>0</v>
      </c>
      <c r="AS535" s="942">
        <f>'BASE METAS)'!AR534</f>
        <v>0</v>
      </c>
      <c r="AT535" s="942">
        <f>'BASE METAS)'!AS534</f>
        <v>0</v>
      </c>
      <c r="AU535" s="1494">
        <f>'BASE METAS)'!BO534</f>
        <v>0</v>
      </c>
      <c r="AV535" s="942">
        <f>'BASE METAS)'!BQ534</f>
        <v>0</v>
      </c>
      <c r="AW535" s="997">
        <f>'BASE METAS)'!BR534</f>
        <v>0</v>
      </c>
      <c r="AX535" s="1352">
        <f>'BASE METAS)'!BS534</f>
        <v>0</v>
      </c>
      <c r="AY535" s="942">
        <f>'BASE METAS)'!BT534</f>
        <v>0</v>
      </c>
      <c r="AZ535" s="942">
        <f>'BASE METAS)'!BU534</f>
        <v>0</v>
      </c>
      <c r="BA535" s="942">
        <f>'BASE METAS)'!BV534</f>
        <v>0</v>
      </c>
      <c r="BB535" s="942">
        <f>'BASE METAS)'!BW534</f>
        <v>0</v>
      </c>
      <c r="BC535" s="942">
        <f>'BASE METAS)'!BX534</f>
        <v>0</v>
      </c>
      <c r="BD535" s="942">
        <f>'BASE METAS)'!BY534</f>
        <v>0</v>
      </c>
      <c r="BE535" s="942">
        <f>'BASE METAS)'!CG534</f>
        <v>0</v>
      </c>
      <c r="BF535" s="1352">
        <f>'BASE METAS)'!CJ534</f>
        <v>0</v>
      </c>
      <c r="BG535" s="942">
        <f>'BASE METAS)'!CK534</f>
        <v>0</v>
      </c>
      <c r="BH535" s="1352">
        <f>'BASE METAS)'!CL534</f>
        <v>0</v>
      </c>
      <c r="BI535" s="1">
        <f>'BASE METAS)'!CM534</f>
        <v>0</v>
      </c>
      <c r="BJ535" s="1">
        <f>'BASE METAS)'!CN534</f>
        <v>0</v>
      </c>
      <c r="BK535" s="1">
        <f>'BASE METAS)'!CO534</f>
        <v>0</v>
      </c>
      <c r="BL535" s="1">
        <f>'BASE METAS)'!CP534</f>
        <v>0</v>
      </c>
      <c r="BM535" s="1">
        <f>'BASE METAS)'!CQ534</f>
        <v>0</v>
      </c>
      <c r="BN535" s="1">
        <f>'BASE METAS)'!CR534</f>
        <v>0</v>
      </c>
      <c r="BO535" s="1">
        <f>'BASE METAS)'!CS534</f>
        <v>0</v>
      </c>
      <c r="BP535" s="1">
        <f>'BASE METAS)'!CT534</f>
        <v>0</v>
      </c>
      <c r="BQ535" s="1">
        <f>'BASE METAS)'!CU534</f>
        <v>0</v>
      </c>
      <c r="BR535" s="1">
        <f>'BASE METAS)'!CV534</f>
        <v>0</v>
      </c>
      <c r="BS535" s="1">
        <f>'BASE METAS)'!CW534</f>
        <v>0</v>
      </c>
      <c r="BT535" s="1">
        <f>'BASE METAS)'!CX534</f>
        <v>0</v>
      </c>
      <c r="BU535" s="1">
        <f>'BASE METAS)'!FA534</f>
        <v>0</v>
      </c>
      <c r="BV535" s="1">
        <f>'BASE METAS)'!FB534</f>
        <v>0</v>
      </c>
      <c r="BW535" s="1">
        <f>'BASE METAS)'!FC534</f>
        <v>0</v>
      </c>
      <c r="BX535" s="1">
        <f>'BASE METAS)'!FD534</f>
        <v>0</v>
      </c>
      <c r="BY535" s="1">
        <f>'BASE METAS)'!FE534</f>
        <v>0</v>
      </c>
      <c r="BZ535" s="1">
        <f>'BASE METAS)'!FF534</f>
        <v>0</v>
      </c>
      <c r="CA535" s="1">
        <f>'BASE METAS)'!FG534</f>
        <v>0</v>
      </c>
      <c r="CB535" s="1">
        <f>'BASE METAS)'!FH534</f>
        <v>0</v>
      </c>
      <c r="CC535" s="1">
        <f>'BASE METAS)'!FI534</f>
        <v>0</v>
      </c>
      <c r="CD535" s="1">
        <f>'BASE METAS)'!FJ534</f>
        <v>0</v>
      </c>
      <c r="CE535" s="1">
        <f>'BASE METAS)'!FK534</f>
        <v>0</v>
      </c>
      <c r="CF535" s="1">
        <f>'BASE METAS)'!FL534</f>
        <v>0</v>
      </c>
      <c r="CG535" s="1">
        <f>'BASE METAS)'!FM534</f>
        <v>0</v>
      </c>
    </row>
    <row r="536" spans="1:85" ht="12" customHeight="1" x14ac:dyDescent="0.25">
      <c r="A536" s="1">
        <f>'BASE METAS)'!A535</f>
        <v>0</v>
      </c>
      <c r="B536" s="7146" t="str">
        <f>'BASE METAS)'!B535</f>
        <v xml:space="preserve">DEPENDENCIA </v>
      </c>
      <c r="C536" s="7146" t="str">
        <f>'BASE METAS)'!C535</f>
        <v>ENT</v>
      </c>
      <c r="D536" s="7146" t="str">
        <f>'BASE METAS)'!D535</f>
        <v>PROY</v>
      </c>
      <c r="E536" s="7146" t="str">
        <f>'BASE METAS)'!E535</f>
        <v>NOMBRE DEL PROYECTO</v>
      </c>
      <c r="F536" s="7155" t="str">
        <f>'BASE METAS)'!F535</f>
        <v>DG</v>
      </c>
      <c r="G536" s="7155" t="str">
        <f>'BASE METAS)'!G535</f>
        <v>DA</v>
      </c>
      <c r="H536" s="7155" t="str">
        <f>'BASE METAS)'!H535</f>
        <v xml:space="preserve">CLAVE PROGRAMÁTICA </v>
      </c>
      <c r="I536" s="7155"/>
      <c r="J536" s="7155"/>
      <c r="K536" s="7155"/>
      <c r="L536" s="7155"/>
      <c r="M536" s="7155"/>
      <c r="N536" s="1357">
        <f>'BASE METAS)'!N535</f>
        <v>0</v>
      </c>
      <c r="O536" s="1357">
        <f>'BASE METAS)'!O535</f>
        <v>0</v>
      </c>
      <c r="P536" s="7120" t="str">
        <f>'BASE METAS)'!P535</f>
        <v>ESTRUCTURA PROGRAMÁTICA</v>
      </c>
      <c r="Q536" s="7121"/>
      <c r="R536" s="7121"/>
      <c r="S536" s="7121"/>
      <c r="T536" s="7121"/>
      <c r="U536" s="924">
        <f>'BASE METAS)'!U535</f>
        <v>0</v>
      </c>
      <c r="V536" s="1358">
        <f>'BASE METAS)'!V535</f>
        <v>0</v>
      </c>
      <c r="W536" s="7139" t="str">
        <f>'BASE METAS)'!W535</f>
        <v>PRESPUESTO</v>
      </c>
      <c r="X536" s="7216" t="str">
        <f>'BASE METAS)'!X535</f>
        <v>ÁREAS EJECUTORAS</v>
      </c>
      <c r="Y536" s="1">
        <f>'BASE METAS)'!Y535</f>
        <v>0</v>
      </c>
      <c r="Z536" s="1">
        <f>'BASE METAS)'!Z535</f>
        <v>0</v>
      </c>
      <c r="AA536" s="1">
        <f>'BASE METAS)'!AA535</f>
        <v>0</v>
      </c>
      <c r="AB536" s="1">
        <f>'BASE METAS)'!AB535</f>
        <v>0</v>
      </c>
      <c r="AC536" s="1">
        <f>'BASE METAS)'!AC535</f>
        <v>0</v>
      </c>
      <c r="AD536" s="1">
        <f>'BASE METAS)'!AD535</f>
        <v>0</v>
      </c>
      <c r="AE536" s="1">
        <f>'BASE METAS)'!AE535</f>
        <v>0</v>
      </c>
      <c r="AF536" s="1">
        <f>'BASE METAS)'!AF535</f>
        <v>0</v>
      </c>
      <c r="AG536" s="1">
        <f>'BASE METAS)'!AG535</f>
        <v>0</v>
      </c>
      <c r="AH536" s="1">
        <f>'BASE METAS)'!AH535</f>
        <v>0</v>
      </c>
      <c r="AI536" s="1">
        <f>'BASE METAS)'!AI535</f>
        <v>0</v>
      </c>
      <c r="AJ536" s="1">
        <f>'BASE METAS)'!AJ535</f>
        <v>0</v>
      </c>
      <c r="AK536" s="1">
        <f>'BASE METAS)'!AK535</f>
        <v>0</v>
      </c>
      <c r="AL536" s="934">
        <f>'BASE METAS)'!AL535</f>
        <v>0</v>
      </c>
      <c r="AM536" s="942">
        <f>'BASE METAS)'!AM535</f>
        <v>0</v>
      </c>
      <c r="AN536" s="942">
        <f>'BASE METAS)'!AN535</f>
        <v>0</v>
      </c>
      <c r="AO536" s="942">
        <f>'BASE METAS)'!AU535</f>
        <v>0</v>
      </c>
      <c r="AP536" s="941">
        <f>'BASE METAS)'!AO535</f>
        <v>0</v>
      </c>
      <c r="AQ536" s="941">
        <f>'BASE METAS)'!AP535</f>
        <v>0</v>
      </c>
      <c r="AR536" s="942">
        <f>'BASE METAS)'!AQ535</f>
        <v>0</v>
      </c>
      <c r="AS536" s="942">
        <f>'BASE METAS)'!AR535</f>
        <v>0</v>
      </c>
      <c r="AT536" s="942">
        <f>'BASE METAS)'!AS535</f>
        <v>0</v>
      </c>
      <c r="AU536" s="1494">
        <f>'BASE METAS)'!BO535</f>
        <v>0</v>
      </c>
      <c r="AV536" s="942">
        <f>'BASE METAS)'!BQ535</f>
        <v>0</v>
      </c>
      <c r="AW536" s="997">
        <f>'BASE METAS)'!BR535</f>
        <v>0</v>
      </c>
      <c r="AX536" s="942">
        <f>'BASE METAS)'!BS535</f>
        <v>0</v>
      </c>
      <c r="AY536" s="942">
        <f>'BASE METAS)'!BT535</f>
        <v>0</v>
      </c>
      <c r="AZ536" s="942">
        <f>'BASE METAS)'!BU535</f>
        <v>0</v>
      </c>
      <c r="BA536" s="1352">
        <f>'BASE METAS)'!BV535</f>
        <v>0</v>
      </c>
      <c r="BB536" s="942">
        <f>'BASE METAS)'!BW535</f>
        <v>0</v>
      </c>
      <c r="BC536" s="942">
        <f>'BASE METAS)'!BX535</f>
        <v>0</v>
      </c>
      <c r="BD536" s="942">
        <f>'BASE METAS)'!BY535</f>
        <v>0</v>
      </c>
      <c r="BE536" s="942">
        <f>'BASE METAS)'!CG535</f>
        <v>0</v>
      </c>
      <c r="BF536" s="942">
        <f>'BASE METAS)'!CJ535</f>
        <v>0</v>
      </c>
      <c r="BG536" s="942">
        <f>'BASE METAS)'!CK535</f>
        <v>0</v>
      </c>
      <c r="BH536" s="1352">
        <f>'BASE METAS)'!CL535</f>
        <v>0</v>
      </c>
      <c r="BI536" s="1">
        <f>'BASE METAS)'!CM535</f>
        <v>0</v>
      </c>
      <c r="BJ536" s="1">
        <f>'BASE METAS)'!CN535</f>
        <v>0</v>
      </c>
      <c r="BK536" s="1">
        <f>'BASE METAS)'!CO535</f>
        <v>0</v>
      </c>
      <c r="BL536" s="1">
        <f>'BASE METAS)'!CP535</f>
        <v>0</v>
      </c>
      <c r="BM536" s="1">
        <f>'BASE METAS)'!CQ535</f>
        <v>0</v>
      </c>
      <c r="BN536" s="1">
        <f>'BASE METAS)'!CR535</f>
        <v>0</v>
      </c>
      <c r="BO536" s="1">
        <f>'BASE METAS)'!CS535</f>
        <v>0</v>
      </c>
      <c r="BP536" s="1">
        <f>'BASE METAS)'!CT535</f>
        <v>0</v>
      </c>
      <c r="BQ536" s="1">
        <f>'BASE METAS)'!CU535</f>
        <v>0</v>
      </c>
      <c r="BR536" s="1">
        <f>'BASE METAS)'!CV535</f>
        <v>0</v>
      </c>
      <c r="BS536" s="1">
        <f>'BASE METAS)'!CW535</f>
        <v>0</v>
      </c>
      <c r="BT536" s="1">
        <f>'BASE METAS)'!CX535</f>
        <v>0</v>
      </c>
      <c r="BU536" s="1">
        <f>'BASE METAS)'!FA535</f>
        <v>0</v>
      </c>
      <c r="BV536" s="1">
        <f>'BASE METAS)'!FB535</f>
        <v>0</v>
      </c>
      <c r="BW536" s="1">
        <f>'BASE METAS)'!FC535</f>
        <v>0</v>
      </c>
      <c r="BX536" s="1">
        <f>'BASE METAS)'!FD535</f>
        <v>0</v>
      </c>
      <c r="BY536" s="1">
        <f>'BASE METAS)'!FE535</f>
        <v>0</v>
      </c>
      <c r="BZ536" s="1">
        <f>'BASE METAS)'!FF535</f>
        <v>0</v>
      </c>
      <c r="CA536" s="1">
        <f>'BASE METAS)'!FG535</f>
        <v>0</v>
      </c>
      <c r="CB536" s="1">
        <f>'BASE METAS)'!FH535</f>
        <v>0</v>
      </c>
      <c r="CC536" s="1">
        <f>'BASE METAS)'!FI535</f>
        <v>0</v>
      </c>
      <c r="CD536" s="1">
        <f>'BASE METAS)'!FJ535</f>
        <v>0</v>
      </c>
      <c r="CE536" s="1">
        <f>'BASE METAS)'!FK535</f>
        <v>0</v>
      </c>
      <c r="CF536" s="1">
        <f>'BASE METAS)'!FL535</f>
        <v>0</v>
      </c>
      <c r="CG536" s="1">
        <f>'BASE METAS)'!FM535</f>
        <v>0</v>
      </c>
    </row>
    <row r="537" spans="1:85" ht="12" customHeight="1" x14ac:dyDescent="0.25">
      <c r="A537" s="1">
        <f>'BASE METAS)'!A536</f>
        <v>0</v>
      </c>
      <c r="B537" s="7146"/>
      <c r="C537" s="7146"/>
      <c r="D537" s="7146"/>
      <c r="E537" s="7146"/>
      <c r="F537" s="7155"/>
      <c r="G537" s="7155"/>
      <c r="H537" s="35" t="str">
        <f>'BASE METAS)'!H536</f>
        <v>FN</v>
      </c>
      <c r="I537" s="35" t="str">
        <f>'BASE METAS)'!I536</f>
        <v>Sf</v>
      </c>
      <c r="J537" s="35" t="str">
        <f>'BASE METAS)'!J536</f>
        <v>PG</v>
      </c>
      <c r="K537" s="35" t="str">
        <f>'BASE METAS)'!K536</f>
        <v>Sp</v>
      </c>
      <c r="L537" s="35" t="str">
        <f>'BASE METAS)'!L536</f>
        <v>PY</v>
      </c>
      <c r="M537" s="35" t="str">
        <f>'BASE METAS)'!M536</f>
        <v>FF</v>
      </c>
      <c r="N537" s="35">
        <f>'BASE METAS)'!N536</f>
        <v>0</v>
      </c>
      <c r="O537" s="35">
        <f>'BASE METAS)'!O536</f>
        <v>0</v>
      </c>
      <c r="P537" s="35" t="str">
        <f>'BASE METAS)'!P536</f>
        <v>FN</v>
      </c>
      <c r="Q537" s="35" t="str">
        <f>'BASE METAS)'!Q536</f>
        <v>Sf</v>
      </c>
      <c r="R537" s="35" t="str">
        <f>'BASE METAS)'!R536</f>
        <v>PG</v>
      </c>
      <c r="S537" s="35" t="str">
        <f>'BASE METAS)'!S536</f>
        <v>Sp</v>
      </c>
      <c r="T537" s="35" t="str">
        <f>'BASE METAS)'!T536</f>
        <v>PY</v>
      </c>
      <c r="U537" s="925">
        <f>'BASE METAS)'!U536</f>
        <v>0</v>
      </c>
      <c r="V537" s="35">
        <f>'BASE METAS)'!V536</f>
        <v>0</v>
      </c>
      <c r="W537" s="7139"/>
      <c r="X537" s="7216"/>
      <c r="Y537" s="1">
        <f>'BASE METAS)'!Y536</f>
        <v>0</v>
      </c>
      <c r="Z537" s="1">
        <f>'BASE METAS)'!Z536</f>
        <v>0</v>
      </c>
      <c r="AA537" s="1">
        <f>'BASE METAS)'!AA536</f>
        <v>0</v>
      </c>
      <c r="AB537" s="1">
        <f>'BASE METAS)'!AB536</f>
        <v>0</v>
      </c>
      <c r="AC537" s="1">
        <f>'BASE METAS)'!AC536</f>
        <v>0</v>
      </c>
      <c r="AD537" s="1">
        <f>'BASE METAS)'!AD536</f>
        <v>0</v>
      </c>
      <c r="AE537" s="1">
        <f>'BASE METAS)'!AE536</f>
        <v>0</v>
      </c>
      <c r="AF537" s="1">
        <f>'BASE METAS)'!AF536</f>
        <v>0</v>
      </c>
      <c r="AG537" s="1">
        <f>'BASE METAS)'!AG536</f>
        <v>0</v>
      </c>
      <c r="AH537" s="1">
        <f>'BASE METAS)'!AH536</f>
        <v>0</v>
      </c>
      <c r="AI537" s="1">
        <f>'BASE METAS)'!AI536</f>
        <v>0</v>
      </c>
      <c r="AJ537" s="1">
        <f>'BASE METAS)'!AJ536</f>
        <v>0</v>
      </c>
      <c r="AK537" s="1">
        <f>'BASE METAS)'!AK536</f>
        <v>0</v>
      </c>
      <c r="AL537" s="934">
        <f>'BASE METAS)'!AL536</f>
        <v>0</v>
      </c>
      <c r="AM537" s="1352">
        <f>'BASE METAS)'!AM536</f>
        <v>0</v>
      </c>
      <c r="AN537" s="942">
        <f>'BASE METAS)'!AN536</f>
        <v>0</v>
      </c>
      <c r="AO537" s="942">
        <f>'BASE METAS)'!AU536</f>
        <v>0</v>
      </c>
      <c r="AP537" s="1352">
        <f>'BASE METAS)'!AO536</f>
        <v>0</v>
      </c>
      <c r="AQ537" s="948">
        <f>'BASE METAS)'!AP536</f>
        <v>0</v>
      </c>
      <c r="AR537" s="942">
        <f>'BASE METAS)'!AQ536</f>
        <v>0</v>
      </c>
      <c r="AS537" s="942">
        <f>'BASE METAS)'!AR536</f>
        <v>0</v>
      </c>
      <c r="AT537" s="1352">
        <f>'BASE METAS)'!AS536</f>
        <v>0</v>
      </c>
      <c r="AU537" s="1485">
        <f>'BASE METAS)'!BO536</f>
        <v>0</v>
      </c>
      <c r="AV537" s="942">
        <f>'BASE METAS)'!BQ536</f>
        <v>0</v>
      </c>
      <c r="AW537" s="997">
        <f>'BASE METAS)'!BR536</f>
        <v>0</v>
      </c>
      <c r="AX537" s="1027">
        <f>'BASE METAS)'!BS536</f>
        <v>0</v>
      </c>
      <c r="AY537" s="945">
        <f>'BASE METAS)'!BT536</f>
        <v>0</v>
      </c>
      <c r="AZ537" s="942">
        <f>'BASE METAS)'!BU536</f>
        <v>0</v>
      </c>
      <c r="BA537" s="942">
        <f>'BASE METAS)'!BV536</f>
        <v>0</v>
      </c>
      <c r="BB537" s="942">
        <f>'BASE METAS)'!BW536</f>
        <v>0</v>
      </c>
      <c r="BC537" s="942">
        <f>'BASE METAS)'!BX536</f>
        <v>0</v>
      </c>
      <c r="BD537" s="942">
        <f>'BASE METAS)'!BY536</f>
        <v>0</v>
      </c>
      <c r="BE537" s="942">
        <f>'BASE METAS)'!CG536</f>
        <v>0</v>
      </c>
      <c r="BF537" s="942">
        <f>'BASE METAS)'!CJ536</f>
        <v>0</v>
      </c>
      <c r="BG537" s="942">
        <f>'BASE METAS)'!CK536</f>
        <v>0</v>
      </c>
      <c r="BH537" s="1352">
        <f>'BASE METAS)'!CL536</f>
        <v>0</v>
      </c>
      <c r="BI537" s="1">
        <f>'BASE METAS)'!CM536</f>
        <v>0</v>
      </c>
      <c r="BJ537" s="1">
        <f>'BASE METAS)'!CN536</f>
        <v>0</v>
      </c>
      <c r="BK537" s="1">
        <f>'BASE METAS)'!CO536</f>
        <v>0</v>
      </c>
      <c r="BL537" s="1">
        <f>'BASE METAS)'!CP536</f>
        <v>0</v>
      </c>
      <c r="BM537" s="1">
        <f>'BASE METAS)'!CQ536</f>
        <v>0</v>
      </c>
      <c r="BN537" s="1">
        <f>'BASE METAS)'!CR536</f>
        <v>0</v>
      </c>
      <c r="BO537" s="1">
        <f>'BASE METAS)'!CS536</f>
        <v>0</v>
      </c>
      <c r="BP537" s="1">
        <f>'BASE METAS)'!CT536</f>
        <v>0</v>
      </c>
      <c r="BQ537" s="1">
        <f>'BASE METAS)'!CU536</f>
        <v>0</v>
      </c>
      <c r="BR537" s="1">
        <f>'BASE METAS)'!CV536</f>
        <v>0</v>
      </c>
      <c r="BS537" s="1">
        <f>'BASE METAS)'!CW536</f>
        <v>0</v>
      </c>
      <c r="BT537" s="1">
        <f>'BASE METAS)'!CX536</f>
        <v>0</v>
      </c>
      <c r="BU537" s="1">
        <f>'BASE METAS)'!FA536</f>
        <v>0</v>
      </c>
      <c r="BV537" s="1">
        <f>'BASE METAS)'!FB536</f>
        <v>0</v>
      </c>
      <c r="BW537" s="1">
        <f>'BASE METAS)'!FC536</f>
        <v>0</v>
      </c>
      <c r="BX537" s="1">
        <f>'BASE METAS)'!FD536</f>
        <v>0</v>
      </c>
      <c r="BY537" s="1">
        <f>'BASE METAS)'!FE536</f>
        <v>0</v>
      </c>
      <c r="BZ537" s="1">
        <f>'BASE METAS)'!FF536</f>
        <v>0</v>
      </c>
      <c r="CA537" s="1">
        <f>'BASE METAS)'!FG536</f>
        <v>0</v>
      </c>
      <c r="CB537" s="1">
        <f>'BASE METAS)'!FH536</f>
        <v>0</v>
      </c>
      <c r="CC537" s="1">
        <f>'BASE METAS)'!FI536</f>
        <v>0</v>
      </c>
      <c r="CD537" s="1">
        <f>'BASE METAS)'!FJ536</f>
        <v>0</v>
      </c>
      <c r="CE537" s="1">
        <f>'BASE METAS)'!FK536</f>
        <v>0</v>
      </c>
      <c r="CF537" s="1">
        <f>'BASE METAS)'!FL536</f>
        <v>0</v>
      </c>
      <c r="CG537" s="1">
        <f>'BASE METAS)'!FM536</f>
        <v>0</v>
      </c>
    </row>
    <row r="538" spans="1:85" ht="33.75" customHeight="1" x14ac:dyDescent="0.2">
      <c r="A538" s="1">
        <f>'BASE METAS)'!A537</f>
        <v>80</v>
      </c>
      <c r="B538" s="7102" t="str">
        <f>'BASE METAS)'!B537</f>
        <v>INSTITUTO MUNICIAL DE LA SALUD</v>
      </c>
      <c r="C538" s="7171">
        <f>'BASE METAS)'!C537</f>
        <v>1900</v>
      </c>
      <c r="D538" s="5684">
        <f>'BASE METAS)'!D537</f>
        <v>1</v>
      </c>
      <c r="E538" s="5684" t="str">
        <f>'BASE METAS)'!E537</f>
        <v>PROMOCIÓN DE LA SALUD</v>
      </c>
      <c r="F538" s="5706" t="str">
        <f>'BASE METAS)'!F537</f>
        <v>O00</v>
      </c>
      <c r="G538" s="5706" t="str">
        <f>'BASE METAS)'!G537</f>
        <v>153</v>
      </c>
      <c r="H538" s="5706" t="str">
        <f>'BASE METAS)'!H537</f>
        <v>07</v>
      </c>
      <c r="I538" s="5706" t="str">
        <f>'BASE METAS)'!I537</f>
        <v>02</v>
      </c>
      <c r="J538" s="5706" t="str">
        <f>'BASE METAS)'!J537</f>
        <v>01</v>
      </c>
      <c r="K538" s="5706" t="str">
        <f>'BASE METAS)'!K537</f>
        <v>06</v>
      </c>
      <c r="L538" s="5706" t="str">
        <f>'BASE METAS)'!L537</f>
        <v>01</v>
      </c>
      <c r="M538" s="5706" t="str">
        <f>'BASE METAS)'!M537</f>
        <v>101</v>
      </c>
      <c r="N538" s="5697" t="str">
        <f>'BASE METAS)'!N537</f>
        <v>Educación Cultura y Bienestar Social</v>
      </c>
      <c r="O538" s="5706" t="str">
        <f>'BASE METAS)'!O537</f>
        <v>Atención a la Salud</v>
      </c>
      <c r="P538" s="5697" t="str">
        <f>'BASE METAS)'!P537</f>
        <v>Salud, seguridad y asistencia social</v>
      </c>
      <c r="Q538" s="5697" t="str">
        <f>'BASE METAS)'!Q537</f>
        <v>Servicios de salud pública y atención médica</v>
      </c>
      <c r="R538" s="5697" t="str">
        <f>'BASE METAS)'!R537</f>
        <v>Salud y asistencia social</v>
      </c>
      <c r="S538" s="5697" t="str">
        <f>'BASE METAS)'!S537</f>
        <v>Impulso a la cultura de la salud</v>
      </c>
      <c r="T538" s="5697" t="str">
        <f>'BASE METAS)'!T537</f>
        <v>Promoción de la salud</v>
      </c>
      <c r="U538" s="7726" t="str">
        <f>'BASE METAS)'!U537</f>
        <v>PROMOVER LA SALUD, PREVENIR ENFERMEDADES Y PROPORCIONAR ATENCIÓN MÉDICA PARA  ELEVAR LA CALIDAD DE VIDA DE LA POBLACIÓN CON MAYOR VULNERABILIDAD.</v>
      </c>
      <c r="V538" s="5697" t="str">
        <f>'BASE METAS)'!V537</f>
        <v>Tlalnepantla Progresista</v>
      </c>
      <c r="W538" s="5694">
        <f>'BASE METAS)'!W537</f>
        <v>12976206.75</v>
      </c>
      <c r="X538" s="7102" t="str">
        <f>'BASE METAS)'!X537</f>
        <v>INSTITUTO MUNICIPAL DE LA SALUD</v>
      </c>
      <c r="Y538" s="213">
        <f>'BASE METAS)'!Y537</f>
        <v>1</v>
      </c>
      <c r="Z538" s="218" t="str">
        <f>'BASE METAS)'!Z537</f>
        <v>REALIZACIÓN, DIFUSIÓN Y PARTICIPACIÓN EN JORNADAS MÉDICAS DE SALUD.</v>
      </c>
      <c r="AA538" s="735" t="str">
        <f>'BASE METAS)'!AA537</f>
        <v>JORNADA</v>
      </c>
      <c r="AB538" s="154">
        <f>'BASE METAS)'!AB537</f>
        <v>120</v>
      </c>
      <c r="AC538" s="154">
        <f>'BASE METAS)'!AC537</f>
        <v>30</v>
      </c>
      <c r="AD538" s="736">
        <f>'BASE METAS)'!AD537</f>
        <v>0.25</v>
      </c>
      <c r="AE538" s="154">
        <f>'BASE METAS)'!AE537</f>
        <v>35</v>
      </c>
      <c r="AF538" s="736">
        <f>'BASE METAS)'!AF537</f>
        <v>0.29166666666666669</v>
      </c>
      <c r="AG538" s="154">
        <f>'BASE METAS)'!AG537</f>
        <v>35</v>
      </c>
      <c r="AH538" s="736">
        <f>'BASE METAS)'!AH537</f>
        <v>0.29166666666666669</v>
      </c>
      <c r="AI538" s="154">
        <f>'BASE METAS)'!AI537</f>
        <v>20</v>
      </c>
      <c r="AJ538" s="736">
        <f>'BASE METAS)'!AJ537</f>
        <v>0.16666666666666666</v>
      </c>
      <c r="AK538" s="211">
        <f>'BASE METAS)'!AK537</f>
        <v>1.0000000000000002</v>
      </c>
      <c r="AL538" s="1192" t="str">
        <f>'BASE METAS)'!AL537</f>
        <v>01</v>
      </c>
      <c r="AM538" s="1029" t="str">
        <f>'BASE METAS)'!AM537</f>
        <v>REALIZACIÓN, DIFUSIÓN Y PARTICIPACIÓN EN JORNADAS MÉDICAS DE SALUD</v>
      </c>
      <c r="AN538" s="1029" t="str">
        <f>'BASE METAS)'!AN537</f>
        <v>MIDE LA CANTIDAD DE JORNADAS DE SALUD ORGANIZADAS, RESPECTO DE LA CANTIDAD DE JORNADAS  DE SALUDPROGRAMADA</v>
      </c>
      <c r="AO538" s="1029" t="str">
        <f>'BASE METAS)'!AU537</f>
        <v>DESEMPEÑO</v>
      </c>
      <c r="AP538" s="1029" t="str">
        <f>'BASE METAS)'!AO537</f>
        <v>NÚMERO DE JORNADAS PARA EL CUIDADO DE LA SALUD INTEGRAL REALIZADAS</v>
      </c>
      <c r="AQ538" s="1029" t="str">
        <f>'BASE METAS)'!AP537</f>
        <v>NÚMERO DE JORNADAS PARA EL CUIDADO DE LA SALUD INTEGRAL PROGRAMADAS</v>
      </c>
      <c r="AR538" s="1029">
        <f>'BASE METAS)'!AQ537</f>
        <v>100</v>
      </c>
      <c r="AS538" s="1029" t="str">
        <f>'BASE METAS)'!AR537</f>
        <v>JORNADA</v>
      </c>
      <c r="AT538" s="1029" t="str">
        <f>'BASE METAS)'!AS537</f>
        <v>EFICACIA</v>
      </c>
      <c r="AU538" s="1479">
        <f>'BASE METAS)'!BO537</f>
        <v>0</v>
      </c>
      <c r="AV538" s="1">
        <f>'BASE METAS)'!BQ537</f>
        <v>120</v>
      </c>
      <c r="AW538" s="1">
        <f>'BASE METAS)'!BR537</f>
        <v>0</v>
      </c>
      <c r="AX538" s="945">
        <f>'BASE METAS)'!BS537</f>
        <v>35</v>
      </c>
      <c r="AY538" s="945">
        <f>'BASE METAS)'!BT537</f>
        <v>41</v>
      </c>
      <c r="AZ538" s="945">
        <f>'BASE METAS)'!BU537</f>
        <v>-6</v>
      </c>
      <c r="BA538" s="945">
        <f>'BASE METAS)'!BV537</f>
        <v>1.1714285714285715</v>
      </c>
      <c r="BB538" s="945">
        <f>'BASE METAS)'!BW537</f>
        <v>65</v>
      </c>
      <c r="BC538" s="945">
        <f>'BASE METAS)'!BX537</f>
        <v>55</v>
      </c>
      <c r="BD538" s="955">
        <f>'BASE METAS)'!BY537</f>
        <v>0.54166666666666663</v>
      </c>
      <c r="BE538" s="955">
        <f>'BASE METAS)'!CG537</f>
        <v>24</v>
      </c>
      <c r="BF538" s="955">
        <f>'BASE METAS)'!CJ537</f>
        <v>0</v>
      </c>
      <c r="BG538" s="955">
        <f>'BASE METAS)'!CK537</f>
        <v>0</v>
      </c>
      <c r="BH538" s="1352">
        <f>'BASE METAS)'!CL537</f>
        <v>0</v>
      </c>
      <c r="BI538" s="1">
        <f>'BASE METAS)'!CM537</f>
        <v>10</v>
      </c>
      <c r="BJ538" s="1">
        <f>'BASE METAS)'!CN537</f>
        <v>10</v>
      </c>
      <c r="BK538" s="1">
        <f>'BASE METAS)'!CO537</f>
        <v>10</v>
      </c>
      <c r="BL538" s="1">
        <f>'BASE METAS)'!CP537</f>
        <v>0</v>
      </c>
      <c r="BM538" s="1">
        <f>'BASE METAS)'!CQ537</f>
        <v>0</v>
      </c>
      <c r="BN538" s="1">
        <f>'BASE METAS)'!CR537</f>
        <v>0</v>
      </c>
      <c r="BO538" s="1">
        <f>'BASE METAS)'!CS537</f>
        <v>0</v>
      </c>
      <c r="BP538" s="1">
        <f>'BASE METAS)'!CT537</f>
        <v>0</v>
      </c>
      <c r="BQ538" s="1">
        <f>'BASE METAS)'!CU537</f>
        <v>0</v>
      </c>
      <c r="BR538" s="1">
        <f>'BASE METAS)'!CV537</f>
        <v>0</v>
      </c>
      <c r="BS538" s="1">
        <f>'BASE METAS)'!CW537</f>
        <v>0</v>
      </c>
      <c r="BT538" s="1">
        <f>'BASE METAS)'!CX537</f>
        <v>0</v>
      </c>
      <c r="BU538" s="1">
        <f>'BASE METAS)'!FA537</f>
        <v>120</v>
      </c>
      <c r="BV538" s="1">
        <f>'BASE METAS)'!FB537</f>
        <v>0</v>
      </c>
      <c r="BW538" s="1">
        <f>'BASE METAS)'!FC537</f>
        <v>10</v>
      </c>
      <c r="BX538" s="1">
        <f>'BASE METAS)'!FD537</f>
        <v>12</v>
      </c>
      <c r="BY538" s="1">
        <f>'BASE METAS)'!FE537</f>
        <v>2</v>
      </c>
      <c r="BZ538" s="1">
        <f>'BASE METAS)'!FF537</f>
        <v>1.2</v>
      </c>
      <c r="CA538" s="1">
        <f>'BASE METAS)'!FG537</f>
        <v>36</v>
      </c>
      <c r="CB538" s="1">
        <f>'BASE METAS)'!FH537</f>
        <v>84</v>
      </c>
      <c r="CC538" s="1">
        <f>'BASE METAS)'!FI537</f>
        <v>0.3</v>
      </c>
      <c r="CD538" s="1">
        <f>'BASE METAS)'!FJ537</f>
        <v>120</v>
      </c>
      <c r="CE538" s="1">
        <f>'BASE METAS)'!FK537</f>
        <v>0</v>
      </c>
      <c r="CF538" s="1">
        <f>'BASE METAS)'!FL537</f>
        <v>13</v>
      </c>
      <c r="CG538" s="1">
        <f>'BASE METAS)'!FM537</f>
        <v>16</v>
      </c>
    </row>
    <row r="539" spans="1:85" ht="25.5" customHeight="1" x14ac:dyDescent="0.2">
      <c r="A539" s="1">
        <f>'BASE METAS)'!A538</f>
        <v>0</v>
      </c>
      <c r="B539" s="7145"/>
      <c r="C539" s="7172"/>
      <c r="D539" s="5685"/>
      <c r="E539" s="5685"/>
      <c r="F539" s="5707"/>
      <c r="G539" s="5707"/>
      <c r="H539" s="5707"/>
      <c r="I539" s="5707"/>
      <c r="J539" s="5707"/>
      <c r="K539" s="5707"/>
      <c r="L539" s="5707"/>
      <c r="M539" s="5707"/>
      <c r="N539" s="5698"/>
      <c r="O539" s="5707"/>
      <c r="P539" s="5698"/>
      <c r="Q539" s="5698"/>
      <c r="R539" s="5698"/>
      <c r="S539" s="5698"/>
      <c r="T539" s="5698"/>
      <c r="U539" s="7727"/>
      <c r="V539" s="5698"/>
      <c r="W539" s="5695"/>
      <c r="X539" s="7145"/>
      <c r="Y539" s="214">
        <f>'BASE METAS)'!Y538</f>
        <v>2</v>
      </c>
      <c r="Z539" s="219" t="str">
        <f>'BASE METAS)'!Z538</f>
        <v>REALIZACIÓN, DIFUSIÓN Y PARTICIPACIÓN DE  JORNADAS MÉDICAS CONMEMORATIVAS.</v>
      </c>
      <c r="AA539" s="217" t="str">
        <f>'BASE METAS)'!AA538</f>
        <v>JORNADA</v>
      </c>
      <c r="AB539" s="157">
        <f>'BASE METAS)'!AB538</f>
        <v>6</v>
      </c>
      <c r="AC539" s="157">
        <f>'BASE METAS)'!AC538</f>
        <v>1</v>
      </c>
      <c r="AD539" s="158">
        <f>'BASE METAS)'!AD538</f>
        <v>0.16666666666666666</v>
      </c>
      <c r="AE539" s="157">
        <f>'BASE METAS)'!AE538</f>
        <v>2</v>
      </c>
      <c r="AF539" s="208">
        <f>'BASE METAS)'!AF538</f>
        <v>0.33333333333333331</v>
      </c>
      <c r="AG539" s="157">
        <f>'BASE METAS)'!AG538</f>
        <v>2</v>
      </c>
      <c r="AH539" s="208">
        <f>'BASE METAS)'!AH538</f>
        <v>0.33333333333333331</v>
      </c>
      <c r="AI539" s="157">
        <f>'BASE METAS)'!AI538</f>
        <v>1</v>
      </c>
      <c r="AJ539" s="208">
        <f>'BASE METAS)'!AJ538</f>
        <v>0.16666666666666666</v>
      </c>
      <c r="AK539" s="191">
        <f>'BASE METAS)'!AK538</f>
        <v>0.99999999999999989</v>
      </c>
      <c r="AL539" s="1192" t="str">
        <f>'BASE METAS)'!AL538</f>
        <v>02</v>
      </c>
      <c r="AM539" s="1029" t="str">
        <f>'BASE METAS)'!AM538</f>
        <v>REALIZACIÓN, DIFUSIÓN Y PARTICIPACIÓN DE  JORNADAS MÉDICAS CONMEMORATIVAS.</v>
      </c>
      <c r="AN539" s="1029" t="str">
        <f>'BASE METAS)'!AN538</f>
        <v>MIDE LA CANTIDAD DE JORNADAS ORGANIZADAS, RESPECTO DE LA CANTIDAD DE JORNADAS DE SALUD PROGRAMADA</v>
      </c>
      <c r="AO539" s="1029" t="str">
        <f>'BASE METAS)'!AU538</f>
        <v>DESEMPEÑO</v>
      </c>
      <c r="AP539" s="1029" t="str">
        <f>'BASE METAS)'!AO538</f>
        <v>NÚMERO DE JORNADAS PARA EL CUIDADO DE LA SALUD INTEGRAL REALIZADAS</v>
      </c>
      <c r="AQ539" s="1029" t="str">
        <f>'BASE METAS)'!AP538</f>
        <v>NÚMERO DE JORNADAS PARA EL CUIDADO DE LA SALUD INTEGRAL PROGRAMADAS</v>
      </c>
      <c r="AR539" s="1029">
        <f>'BASE METAS)'!AQ538</f>
        <v>100</v>
      </c>
      <c r="AS539" s="1029" t="str">
        <f>'BASE METAS)'!AR538</f>
        <v>JORNADA</v>
      </c>
      <c r="AT539" s="1029" t="str">
        <f>'BASE METAS)'!AS538</f>
        <v>EFICACIA</v>
      </c>
      <c r="AU539" s="1479">
        <f>'BASE METAS)'!BO538</f>
        <v>0</v>
      </c>
      <c r="AV539" s="1">
        <f>'BASE METAS)'!BQ538</f>
        <v>6</v>
      </c>
      <c r="AW539" s="1">
        <f>'BASE METAS)'!BR538</f>
        <v>0</v>
      </c>
      <c r="AX539" s="1352">
        <f>'BASE METAS)'!BS538</f>
        <v>2</v>
      </c>
      <c r="AY539" s="948">
        <f>'BASE METAS)'!BT538</f>
        <v>1</v>
      </c>
      <c r="AZ539" s="945">
        <f>'BASE METAS)'!BU538</f>
        <v>1</v>
      </c>
      <c r="BA539" s="1352">
        <f>'BASE METAS)'!BV538</f>
        <v>0.5</v>
      </c>
      <c r="BB539" s="950">
        <f>'BASE METAS)'!BW538</f>
        <v>3</v>
      </c>
      <c r="BC539" s="987">
        <f>'BASE METAS)'!BX538</f>
        <v>3</v>
      </c>
      <c r="BD539" s="987">
        <f>'BASE METAS)'!BY538</f>
        <v>0.5</v>
      </c>
      <c r="BE539" s="987">
        <f>'BASE METAS)'!CG538</f>
        <v>2</v>
      </c>
      <c r="BF539" s="1352">
        <f>'BASE METAS)'!CJ538</f>
        <v>0</v>
      </c>
      <c r="BG539" s="987">
        <f>'BASE METAS)'!CK538</f>
        <v>0</v>
      </c>
      <c r="BH539" s="1352">
        <f>'BASE METAS)'!CL538</f>
        <v>0</v>
      </c>
      <c r="BI539" s="1">
        <f>'BASE METAS)'!CM538</f>
        <v>0</v>
      </c>
      <c r="BJ539" s="1">
        <f>'BASE METAS)'!CN538</f>
        <v>1</v>
      </c>
      <c r="BK539" s="1">
        <f>'BASE METAS)'!CO538</f>
        <v>0</v>
      </c>
      <c r="BL539" s="1">
        <f>'BASE METAS)'!CP538</f>
        <v>0</v>
      </c>
      <c r="BM539" s="1">
        <f>'BASE METAS)'!CQ538</f>
        <v>0</v>
      </c>
      <c r="BN539" s="1">
        <f>'BASE METAS)'!CR538</f>
        <v>0</v>
      </c>
      <c r="BO539" s="1">
        <f>'BASE METAS)'!CS538</f>
        <v>0</v>
      </c>
      <c r="BP539" s="1">
        <f>'BASE METAS)'!CT538</f>
        <v>0</v>
      </c>
      <c r="BQ539" s="1">
        <f>'BASE METAS)'!CU538</f>
        <v>0</v>
      </c>
      <c r="BR539" s="1">
        <f>'BASE METAS)'!CV538</f>
        <v>0</v>
      </c>
      <c r="BS539" s="1">
        <f>'BASE METAS)'!CW538</f>
        <v>0</v>
      </c>
      <c r="BT539" s="1">
        <f>'BASE METAS)'!CX538</f>
        <v>0</v>
      </c>
      <c r="BU539" s="1">
        <f>'BASE METAS)'!FA538</f>
        <v>6</v>
      </c>
      <c r="BV539" s="1">
        <f>'BASE METAS)'!FB538</f>
        <v>0</v>
      </c>
      <c r="BW539" s="1">
        <f>'BASE METAS)'!FC538</f>
        <v>1</v>
      </c>
      <c r="BX539" s="1">
        <f>'BASE METAS)'!FD538</f>
        <v>1</v>
      </c>
      <c r="BY539" s="1">
        <f>'BASE METAS)'!FE538</f>
        <v>0</v>
      </c>
      <c r="BZ539" s="1">
        <f>'BASE METAS)'!FF538</f>
        <v>0</v>
      </c>
      <c r="CA539" s="1">
        <f>'BASE METAS)'!FG538</f>
        <v>3</v>
      </c>
      <c r="CB539" s="1">
        <f>'BASE METAS)'!FH538</f>
        <v>3</v>
      </c>
      <c r="CC539" s="1">
        <f>'BASE METAS)'!FI538</f>
        <v>0.5</v>
      </c>
      <c r="CD539" s="1">
        <f>'BASE METAS)'!FJ538</f>
        <v>6</v>
      </c>
      <c r="CE539" s="1">
        <f>'BASE METAS)'!FK538</f>
        <v>0</v>
      </c>
      <c r="CF539" s="1">
        <f>'BASE METAS)'!FL538</f>
        <v>1</v>
      </c>
      <c r="CG539" s="1">
        <f>'BASE METAS)'!FM538</f>
        <v>0</v>
      </c>
    </row>
    <row r="540" spans="1:85" ht="38.25" customHeight="1" x14ac:dyDescent="0.2">
      <c r="A540" s="1">
        <f>'BASE METAS)'!A539</f>
        <v>0</v>
      </c>
      <c r="B540" s="7145"/>
      <c r="C540" s="7172"/>
      <c r="D540" s="5685"/>
      <c r="E540" s="5685"/>
      <c r="F540" s="5707"/>
      <c r="G540" s="5707"/>
      <c r="H540" s="5707"/>
      <c r="I540" s="5707"/>
      <c r="J540" s="5707"/>
      <c r="K540" s="5707"/>
      <c r="L540" s="5707"/>
      <c r="M540" s="5707"/>
      <c r="N540" s="5698"/>
      <c r="O540" s="5707"/>
      <c r="P540" s="5698"/>
      <c r="Q540" s="5698"/>
      <c r="R540" s="5698"/>
      <c r="S540" s="5698"/>
      <c r="T540" s="5698"/>
      <c r="U540" s="7727"/>
      <c r="V540" s="5698"/>
      <c r="W540" s="5695"/>
      <c r="X540" s="7145"/>
      <c r="Y540" s="214">
        <f>'BASE METAS)'!Y539</f>
        <v>3</v>
      </c>
      <c r="Z540" s="219" t="str">
        <f>'BASE METAS)'!Z539</f>
        <v>CAMPAÑA PERMANENTE DE REALIZACIÓN DE ESTUDIOS PARA LA PREVENCIÓN Y EL CUIDADO DE LA SALUD INTEGRAL</v>
      </c>
      <c r="AA540" s="216" t="str">
        <f>'BASE METAS)'!AA539</f>
        <v>ESTUDIO</v>
      </c>
      <c r="AB540" s="157">
        <f>'BASE METAS)'!AB539</f>
        <v>31000</v>
      </c>
      <c r="AC540" s="157">
        <f>'BASE METAS)'!AC539</f>
        <v>3000</v>
      </c>
      <c r="AD540" s="158">
        <f>'BASE METAS)'!AD539</f>
        <v>9.6774193548387094E-2</v>
      </c>
      <c r="AE540" s="157">
        <f>'BASE METAS)'!AE539</f>
        <v>11000</v>
      </c>
      <c r="AF540" s="208">
        <f>'BASE METAS)'!AF539</f>
        <v>0.35483870967741937</v>
      </c>
      <c r="AG540" s="157">
        <f>'BASE METAS)'!AG539</f>
        <v>11000</v>
      </c>
      <c r="AH540" s="208">
        <f>'BASE METAS)'!AH539</f>
        <v>0.35483870967741937</v>
      </c>
      <c r="AI540" s="157">
        <f>'BASE METAS)'!AI539</f>
        <v>6000</v>
      </c>
      <c r="AJ540" s="208">
        <f>'BASE METAS)'!AJ539</f>
        <v>0.19354838709677419</v>
      </c>
      <c r="AK540" s="191">
        <f>'BASE METAS)'!AK539</f>
        <v>1</v>
      </c>
      <c r="AL540" s="1192" t="str">
        <f>'BASE METAS)'!AL539</f>
        <v>03</v>
      </c>
      <c r="AM540" s="1029" t="str">
        <f>'BASE METAS)'!AM539</f>
        <v>CAMPAÑA PERMANENTE DE REALIZACIÓN DE ESTUDIOS PARA LA PREVENCIÓN Y EL CUIDADO DE LA SALUD INTEGRAL</v>
      </c>
      <c r="AN540" s="1029" t="str">
        <f>'BASE METAS)'!AN539</f>
        <v>MIDE LA CANTIDAD DE ESTUDIOS DE SALUD REALIZADOS, RESPECTO DE LA CANTIDAD DE ESTUDIOS DE SALUD PROGRAMADOS</v>
      </c>
      <c r="AO540" s="1029" t="str">
        <f>'BASE METAS)'!AU539</f>
        <v>DESEMPEÑO</v>
      </c>
      <c r="AP540" s="1029" t="str">
        <f>'BASE METAS)'!AO539</f>
        <v>NÚMERO DE ESTUDIOS PARA EL CUIDADO DE LA SALUD INTEGRAL REALIZADOS</v>
      </c>
      <c r="AQ540" s="1029" t="str">
        <f>'BASE METAS)'!AP539</f>
        <v>NÚMERO DE ESTUDIOS PARA EL CUIDADO DE LA SALUD INTEGRAL PROGRAMADOS</v>
      </c>
      <c r="AR540" s="1029">
        <f>'BASE METAS)'!AQ539</f>
        <v>100</v>
      </c>
      <c r="AS540" s="1029" t="str">
        <f>'BASE METAS)'!AR539</f>
        <v>ESTUDIO</v>
      </c>
      <c r="AT540" s="1029" t="str">
        <f>'BASE METAS)'!AS539</f>
        <v>EFICACIA</v>
      </c>
      <c r="AU540" s="1479">
        <f>'BASE METAS)'!BO539</f>
        <v>0</v>
      </c>
      <c r="AV540" s="1">
        <f>'BASE METAS)'!BQ539</f>
        <v>31000</v>
      </c>
      <c r="AW540" s="1">
        <f>'BASE METAS)'!BR539</f>
        <v>0</v>
      </c>
      <c r="AX540" s="948">
        <f>'BASE METAS)'!BS539</f>
        <v>11000</v>
      </c>
      <c r="AY540" s="948">
        <f>'BASE METAS)'!BT539</f>
        <v>1830</v>
      </c>
      <c r="AZ540" s="945">
        <f>'BASE METAS)'!BU539</f>
        <v>9170</v>
      </c>
      <c r="BA540" s="1352">
        <f>'BASE METAS)'!BV539</f>
        <v>0.16636363636363635</v>
      </c>
      <c r="BB540" s="950">
        <f>'BASE METAS)'!BW539</f>
        <v>3009</v>
      </c>
      <c r="BC540" s="987">
        <f>'BASE METAS)'!BX539</f>
        <v>27991</v>
      </c>
      <c r="BD540" s="987">
        <f>'BASE METAS)'!BY539</f>
        <v>9.7064516129032261E-2</v>
      </c>
      <c r="BE540" s="987">
        <f>'BASE METAS)'!CG539</f>
        <v>1179</v>
      </c>
      <c r="BF540" s="987">
        <f>'BASE METAS)'!CJ539</f>
        <v>0</v>
      </c>
      <c r="BG540" s="987">
        <f>'BASE METAS)'!CK539</f>
        <v>0</v>
      </c>
      <c r="BH540" s="1352">
        <f>'BASE METAS)'!CL539</f>
        <v>0</v>
      </c>
      <c r="BI540" s="1">
        <f>'BASE METAS)'!CM539</f>
        <v>1500</v>
      </c>
      <c r="BJ540" s="1">
        <f>'BASE METAS)'!CN539</f>
        <v>1000</v>
      </c>
      <c r="BK540" s="1">
        <f>'BASE METAS)'!CO539</f>
        <v>1000</v>
      </c>
      <c r="BL540" s="1">
        <f>'BASE METAS)'!CP539</f>
        <v>0</v>
      </c>
      <c r="BM540" s="1">
        <f>'BASE METAS)'!CQ539</f>
        <v>0</v>
      </c>
      <c r="BN540" s="1">
        <f>'BASE METAS)'!CR539</f>
        <v>0</v>
      </c>
      <c r="BO540" s="1">
        <f>'BASE METAS)'!CS539</f>
        <v>0</v>
      </c>
      <c r="BP540" s="1">
        <f>'BASE METAS)'!CT539</f>
        <v>0</v>
      </c>
      <c r="BQ540" s="1">
        <f>'BASE METAS)'!CU539</f>
        <v>0</v>
      </c>
      <c r="BR540" s="1">
        <f>'BASE METAS)'!CV539</f>
        <v>0</v>
      </c>
      <c r="BS540" s="1">
        <f>'BASE METAS)'!CW539</f>
        <v>0</v>
      </c>
      <c r="BT540" s="1">
        <f>'BASE METAS)'!CX539</f>
        <v>0</v>
      </c>
      <c r="BU540" s="1">
        <f>'BASE METAS)'!FA539</f>
        <v>31000</v>
      </c>
      <c r="BV540" s="1">
        <f>'BASE METAS)'!FB539</f>
        <v>0</v>
      </c>
      <c r="BW540" s="1">
        <f>'BASE METAS)'!FC539</f>
        <v>3000</v>
      </c>
      <c r="BX540" s="1">
        <f>'BASE METAS)'!FD539</f>
        <v>540</v>
      </c>
      <c r="BY540" s="1">
        <f>'BASE METAS)'!FE539</f>
        <v>-2460</v>
      </c>
      <c r="BZ540" s="1">
        <f>'BASE METAS)'!FF539</f>
        <v>0.18</v>
      </c>
      <c r="CA540" s="1">
        <f>'BASE METAS)'!FG539</f>
        <v>1719</v>
      </c>
      <c r="CB540" s="1">
        <f>'BASE METAS)'!FH539</f>
        <v>29281</v>
      </c>
      <c r="CC540" s="1">
        <f>'BASE METAS)'!FI539</f>
        <v>5.5451612903225804E-2</v>
      </c>
      <c r="CD540" s="1">
        <f>'BASE METAS)'!FJ539</f>
        <v>31000</v>
      </c>
      <c r="CE540" s="1">
        <f>'BASE METAS)'!FK539</f>
        <v>0</v>
      </c>
      <c r="CF540" s="1">
        <f>'BASE METAS)'!FL539</f>
        <v>4000</v>
      </c>
      <c r="CG540" s="1">
        <f>'BASE METAS)'!FM539</f>
        <v>436</v>
      </c>
    </row>
    <row r="541" spans="1:85" ht="38.25" customHeight="1" x14ac:dyDescent="0.2">
      <c r="A541" s="1">
        <f>'BASE METAS)'!A540</f>
        <v>0</v>
      </c>
      <c r="B541" s="7145"/>
      <c r="C541" s="7172"/>
      <c r="D541" s="5685"/>
      <c r="E541" s="5685"/>
      <c r="F541" s="5707"/>
      <c r="G541" s="5707"/>
      <c r="H541" s="5707"/>
      <c r="I541" s="5707"/>
      <c r="J541" s="5707"/>
      <c r="K541" s="5707"/>
      <c r="L541" s="5707"/>
      <c r="M541" s="5707"/>
      <c r="N541" s="5698"/>
      <c r="O541" s="5707"/>
      <c r="P541" s="5698"/>
      <c r="Q541" s="5698"/>
      <c r="R541" s="5698"/>
      <c r="S541" s="5698"/>
      <c r="T541" s="5698"/>
      <c r="U541" s="7727"/>
      <c r="V541" s="5698"/>
      <c r="W541" s="5695"/>
      <c r="X541" s="7145"/>
      <c r="Y541" s="214">
        <f>'BASE METAS)'!Y540</f>
        <v>4</v>
      </c>
      <c r="Z541" s="219" t="str">
        <f>'BASE METAS)'!Z540</f>
        <v>IMPARTIR PLÁTICAS, TALLERES Y CONFERENCIAS PARA FOMENTAR EL CUIDADO DE LA SALUD Y LA PREVENCIÓN DE ENFERMEDADES</v>
      </c>
      <c r="AA541" s="216" t="str">
        <f>'BASE METAS)'!AA540</f>
        <v>CONFERENCIA, PLÁTICA, TALLER o FORO</v>
      </c>
      <c r="AB541" s="157">
        <f>'BASE METAS)'!AB540</f>
        <v>243</v>
      </c>
      <c r="AC541" s="157">
        <f>'BASE METAS)'!AC540</f>
        <v>40</v>
      </c>
      <c r="AD541" s="158">
        <f>'BASE METAS)'!AD540</f>
        <v>0.16460905349794239</v>
      </c>
      <c r="AE541" s="157">
        <f>'BASE METAS)'!AE540</f>
        <v>74</v>
      </c>
      <c r="AF541" s="208">
        <f>'BASE METAS)'!AF540</f>
        <v>0.30452674897119342</v>
      </c>
      <c r="AG541" s="157">
        <f>'BASE METAS)'!AG540</f>
        <v>74</v>
      </c>
      <c r="AH541" s="208">
        <f>'BASE METAS)'!AH540</f>
        <v>0.30452674897119342</v>
      </c>
      <c r="AI541" s="157">
        <f>'BASE METAS)'!AI540</f>
        <v>55</v>
      </c>
      <c r="AJ541" s="208">
        <f>'BASE METAS)'!AJ540</f>
        <v>0.22633744855967078</v>
      </c>
      <c r="AK541" s="191">
        <f>'BASE METAS)'!AK540</f>
        <v>1</v>
      </c>
      <c r="AL541" s="1192" t="str">
        <f>'BASE METAS)'!AL540</f>
        <v>04</v>
      </c>
      <c r="AM541" s="1029" t="str">
        <f>'BASE METAS)'!AM540</f>
        <v>IMPARTIR PLÁTICAS, TALLERES Y CONFERENCIAS PARA FOMENTAR EL CUIDADO DE LA SALUD Y LA PREVENCIÓN DE ENFERMEDADES</v>
      </c>
      <c r="AN541" s="1029" t="str">
        <f>'BASE METAS)'!AN540</f>
        <v>MIDE LA CANTIDAD DE PLÁTICAS, TALLERES Y CONFERENCIAS ORGANIZADAS, RESPECTO DE LA CANTIDAD DE PLÁTICAS, TALLERES Y CONFERENCIAS PROGRAMADAS</v>
      </c>
      <c r="AO541" s="1029" t="str">
        <f>'BASE METAS)'!AU540</f>
        <v>DESEMPEÑO</v>
      </c>
      <c r="AP541" s="1029" t="str">
        <f>'BASE METAS)'!AO540</f>
        <v>NÚMERO DE  PLÁTICAS, TALLERES, CONFERENCIAS Y FOROS REALIZADAS</v>
      </c>
      <c r="AQ541" s="1029" t="str">
        <f>'BASE METAS)'!AP540</f>
        <v>NÚMERO DE  PLÁTICAS, TALLERES, CONFERENCIAS Y FOROS PROGRAMADOS</v>
      </c>
      <c r="AR541" s="1029">
        <f>'BASE METAS)'!AQ540</f>
        <v>100</v>
      </c>
      <c r="AS541" s="1029" t="str">
        <f>'BASE METAS)'!AR540</f>
        <v>CONFERENCIA, PLÁTICA, TALLER, CONERENCIA O FORO</v>
      </c>
      <c r="AT541" s="1029" t="str">
        <f>'BASE METAS)'!AS540</f>
        <v>EFICACIA</v>
      </c>
      <c r="AU541" s="1479">
        <f>'BASE METAS)'!BO540</f>
        <v>0</v>
      </c>
      <c r="AV541" s="1">
        <f>'BASE METAS)'!BQ540</f>
        <v>243</v>
      </c>
      <c r="AW541" s="1">
        <f>'BASE METAS)'!BR540</f>
        <v>0</v>
      </c>
      <c r="AX541" s="945">
        <f>'BASE METAS)'!BS540</f>
        <v>74</v>
      </c>
      <c r="AY541" s="945">
        <f>'BASE METAS)'!BT540</f>
        <v>73</v>
      </c>
      <c r="AZ541" s="945">
        <f>'BASE METAS)'!BU540</f>
        <v>1</v>
      </c>
      <c r="BA541" s="945">
        <f>'BASE METAS)'!BV540</f>
        <v>0.98648648648648651</v>
      </c>
      <c r="BB541" s="945">
        <f>'BASE METAS)'!BW540</f>
        <v>95</v>
      </c>
      <c r="BC541" s="945">
        <f>'BASE METAS)'!BX540</f>
        <v>148</v>
      </c>
      <c r="BD541" s="987">
        <f>'BASE METAS)'!BY540</f>
        <v>0.39094650205761317</v>
      </c>
      <c r="BE541" s="987">
        <f>'BASE METAS)'!CG540</f>
        <v>22</v>
      </c>
      <c r="BF541" s="955">
        <f>'BASE METAS)'!CJ540</f>
        <v>0</v>
      </c>
      <c r="BG541" s="955">
        <f>'BASE METAS)'!CK540</f>
        <v>0</v>
      </c>
      <c r="BH541" s="1352">
        <f>'BASE METAS)'!CL540</f>
        <v>0</v>
      </c>
      <c r="BI541" s="1">
        <f>'BASE METAS)'!CM540</f>
        <v>10</v>
      </c>
      <c r="BJ541" s="1">
        <f>'BASE METAS)'!CN540</f>
        <v>10</v>
      </c>
      <c r="BK541" s="1">
        <f>'BASE METAS)'!CO540</f>
        <v>20</v>
      </c>
      <c r="BL541" s="1">
        <f>'BASE METAS)'!CP540</f>
        <v>0</v>
      </c>
      <c r="BM541" s="1">
        <f>'BASE METAS)'!CQ540</f>
        <v>0</v>
      </c>
      <c r="BN541" s="1">
        <f>'BASE METAS)'!CR540</f>
        <v>0</v>
      </c>
      <c r="BO541" s="1">
        <f>'BASE METAS)'!CS540</f>
        <v>0</v>
      </c>
      <c r="BP541" s="1">
        <f>'BASE METAS)'!CT540</f>
        <v>0</v>
      </c>
      <c r="BQ541" s="1">
        <f>'BASE METAS)'!CU540</f>
        <v>0</v>
      </c>
      <c r="BR541" s="1">
        <f>'BASE METAS)'!CV540</f>
        <v>0</v>
      </c>
      <c r="BS541" s="1">
        <f>'BASE METAS)'!CW540</f>
        <v>0</v>
      </c>
      <c r="BT541" s="1">
        <f>'BASE METAS)'!CX540</f>
        <v>0</v>
      </c>
      <c r="BU541" s="1">
        <f>'BASE METAS)'!FA540</f>
        <v>243</v>
      </c>
      <c r="BV541" s="1">
        <f>'BASE METAS)'!FB540</f>
        <v>0</v>
      </c>
      <c r="BW541" s="1">
        <f>'BASE METAS)'!FC540</f>
        <v>25</v>
      </c>
      <c r="BX541" s="1">
        <f>'BASE METAS)'!FD540</f>
        <v>19</v>
      </c>
      <c r="BY541" s="1">
        <f>'BASE METAS)'!FE540</f>
        <v>-6</v>
      </c>
      <c r="BZ541" s="1">
        <f>'BASE METAS)'!FF540</f>
        <v>0.76</v>
      </c>
      <c r="CA541" s="1">
        <f>'BASE METAS)'!FG540</f>
        <v>41</v>
      </c>
      <c r="CB541" s="1">
        <f>'BASE METAS)'!FH540</f>
        <v>202</v>
      </c>
      <c r="CC541" s="1">
        <f>'BASE METAS)'!FI540</f>
        <v>0.16872427983539096</v>
      </c>
      <c r="CD541" s="1">
        <f>'BASE METAS)'!FJ540</f>
        <v>243</v>
      </c>
      <c r="CE541" s="1">
        <f>'BASE METAS)'!FK540</f>
        <v>0</v>
      </c>
      <c r="CF541" s="1">
        <f>'BASE METAS)'!FL540</f>
        <v>25</v>
      </c>
      <c r="CG541" s="1">
        <f>'BASE METAS)'!FM540</f>
        <v>30</v>
      </c>
    </row>
    <row r="542" spans="1:85" ht="38.25" customHeight="1" x14ac:dyDescent="0.2">
      <c r="A542" s="1">
        <f>'BASE METAS)'!A541</f>
        <v>0</v>
      </c>
      <c r="B542" s="7145"/>
      <c r="C542" s="7172"/>
      <c r="D542" s="5685"/>
      <c r="E542" s="5685"/>
      <c r="F542" s="5707"/>
      <c r="G542" s="5707"/>
      <c r="H542" s="5707"/>
      <c r="I542" s="5707"/>
      <c r="J542" s="5707"/>
      <c r="K542" s="5707"/>
      <c r="L542" s="5707"/>
      <c r="M542" s="5707"/>
      <c r="N542" s="5698"/>
      <c r="O542" s="5707"/>
      <c r="P542" s="5698"/>
      <c r="Q542" s="5698"/>
      <c r="R542" s="5698"/>
      <c r="S542" s="5698"/>
      <c r="T542" s="5698"/>
      <c r="U542" s="7727"/>
      <c r="V542" s="5698"/>
      <c r="W542" s="5695"/>
      <c r="X542" s="7145"/>
      <c r="Y542" s="214">
        <f>'BASE METAS)'!Y541</f>
        <v>5</v>
      </c>
      <c r="Z542" s="219" t="str">
        <f>'BASE METAS)'!Z541</f>
        <v>VINCULAR, CANALIZAR Y GESTIONAR SERVICIOS DE SALUD EN COADYUVANCIA CON LAS INSTITUCIONES DE LOS TRES NIVELES DE GOBIERNO.</v>
      </c>
      <c r="AA542" s="216" t="str">
        <f>'BASE METAS)'!AA541</f>
        <v>DOCUMENTO</v>
      </c>
      <c r="AB542" s="157">
        <f>'BASE METAS)'!AB541</f>
        <v>2000</v>
      </c>
      <c r="AC542" s="157">
        <f>'BASE METAS)'!AC541</f>
        <v>500</v>
      </c>
      <c r="AD542" s="158">
        <f>'BASE METAS)'!AD541</f>
        <v>0.25</v>
      </c>
      <c r="AE542" s="157">
        <f>'BASE METAS)'!AE541</f>
        <v>580</v>
      </c>
      <c r="AF542" s="208">
        <f>'BASE METAS)'!AF541</f>
        <v>0.28999999999999998</v>
      </c>
      <c r="AG542" s="157">
        <f>'BASE METAS)'!AG541</f>
        <v>580</v>
      </c>
      <c r="AH542" s="208">
        <f>'BASE METAS)'!AH541</f>
        <v>0.28999999999999998</v>
      </c>
      <c r="AI542" s="157">
        <f>'BASE METAS)'!AI541</f>
        <v>340</v>
      </c>
      <c r="AJ542" s="208">
        <f>'BASE METAS)'!AJ541</f>
        <v>0.17</v>
      </c>
      <c r="AK542" s="191">
        <f>'BASE METAS)'!AK541</f>
        <v>1</v>
      </c>
      <c r="AL542" s="1192" t="str">
        <f>'BASE METAS)'!AL541</f>
        <v>05</v>
      </c>
      <c r="AM542" s="1029" t="str">
        <f>'BASE METAS)'!AM541</f>
        <v>VINCULAR, CANALIZAR Y GESTIONAR SERVICIOS DE SALUD EN COADYUVANCIA CON LAS INSTITUCIONES DE LOS TRES NIVELES DE GOBIERNO.</v>
      </c>
      <c r="AN542" s="1029" t="str">
        <f>'BASE METAS)'!AN541</f>
        <v>MIDE LA CANTIDAD DE GESTIONES Y VINCULACIONES ORGANIZADAS, RESPECTO DE LA CANTIDAD DE GESTIONES Y VINCULACIONES PROGRAMADAS</v>
      </c>
      <c r="AO542" s="1029" t="str">
        <f>'BASE METAS)'!AU541</f>
        <v>DESEMPEÑO</v>
      </c>
      <c r="AP542" s="1029" t="str">
        <f>'BASE METAS)'!AO541</f>
        <v>NÚMERO DE VINCULACIONES, GESTIONES Y CANALIZACIONES REALIZADAS.</v>
      </c>
      <c r="AQ542" s="1029" t="str">
        <f>'BASE METAS)'!AP541</f>
        <v>NÚMERO DE VINCULACIONES, GESTIONES Y CANALIZACIONES PROGRAMADOS</v>
      </c>
      <c r="AR542" s="1029">
        <f>'BASE METAS)'!AQ541</f>
        <v>100</v>
      </c>
      <c r="AS542" s="1029" t="str">
        <f>'BASE METAS)'!AR541</f>
        <v>DOCUMENTO</v>
      </c>
      <c r="AT542" s="1029" t="str">
        <f>'BASE METAS)'!AS541</f>
        <v>EFICACIA</v>
      </c>
      <c r="AU542" s="1479">
        <f>'BASE METAS)'!BO541</f>
        <v>0</v>
      </c>
      <c r="AV542" s="1">
        <f>'BASE METAS)'!BQ541</f>
        <v>2000</v>
      </c>
      <c r="AW542" s="1">
        <f>'BASE METAS)'!BR541</f>
        <v>0</v>
      </c>
      <c r="AX542" s="945">
        <f>'BASE METAS)'!BS541</f>
        <v>580</v>
      </c>
      <c r="AY542" s="945">
        <f>'BASE METAS)'!BT541</f>
        <v>273</v>
      </c>
      <c r="AZ542" s="945">
        <f>'BASE METAS)'!BU541</f>
        <v>307</v>
      </c>
      <c r="BA542" s="1352">
        <f>'BASE METAS)'!BV541</f>
        <v>0.47068965517241379</v>
      </c>
      <c r="BB542" s="948">
        <f>'BASE METAS)'!BW541</f>
        <v>424</v>
      </c>
      <c r="BC542" s="945">
        <f>'BASE METAS)'!BX541</f>
        <v>1576</v>
      </c>
      <c r="BD542" s="987">
        <f>'BASE METAS)'!BY541</f>
        <v>0.21199999999999999</v>
      </c>
      <c r="BE542" s="987">
        <f>'BASE METAS)'!CG541</f>
        <v>151</v>
      </c>
      <c r="BF542" s="955">
        <f>'BASE METAS)'!CJ541</f>
        <v>0</v>
      </c>
      <c r="BG542" s="955">
        <f>'BASE METAS)'!CK541</f>
        <v>0</v>
      </c>
      <c r="BH542" s="1352">
        <f>'BASE METAS)'!CL541</f>
        <v>0</v>
      </c>
      <c r="BI542" s="1">
        <f>'BASE METAS)'!CM541</f>
        <v>200</v>
      </c>
      <c r="BJ542" s="1">
        <f>'BASE METAS)'!CN541</f>
        <v>150</v>
      </c>
      <c r="BK542" s="1">
        <f>'BASE METAS)'!CO541</f>
        <v>150</v>
      </c>
      <c r="BL542" s="1">
        <f>'BASE METAS)'!CP541</f>
        <v>0</v>
      </c>
      <c r="BM542" s="1">
        <f>'BASE METAS)'!CQ541</f>
        <v>0</v>
      </c>
      <c r="BN542" s="1">
        <f>'BASE METAS)'!CR541</f>
        <v>0</v>
      </c>
      <c r="BO542" s="1">
        <f>'BASE METAS)'!CS541</f>
        <v>0</v>
      </c>
      <c r="BP542" s="1">
        <f>'BASE METAS)'!CT541</f>
        <v>0</v>
      </c>
      <c r="BQ542" s="1">
        <f>'BASE METAS)'!CU541</f>
        <v>0</v>
      </c>
      <c r="BR542" s="1">
        <f>'BASE METAS)'!CV541</f>
        <v>0</v>
      </c>
      <c r="BS542" s="1">
        <f>'BASE METAS)'!CW541</f>
        <v>0</v>
      </c>
      <c r="BT542" s="1">
        <f>'BASE METAS)'!CX541</f>
        <v>0</v>
      </c>
      <c r="BU542" s="1">
        <f>'BASE METAS)'!FA541</f>
        <v>2000</v>
      </c>
      <c r="BV542" s="1">
        <f>'BASE METAS)'!FB541</f>
        <v>0</v>
      </c>
      <c r="BW542" s="1">
        <f>'BASE METAS)'!FC541</f>
        <v>200</v>
      </c>
      <c r="BX542" s="1">
        <f>'BASE METAS)'!FD541</f>
        <v>220</v>
      </c>
      <c r="BY542" s="1">
        <f>'BASE METAS)'!FE541</f>
        <v>20</v>
      </c>
      <c r="BZ542" s="1">
        <f>'BASE METAS)'!FF541</f>
        <v>1.1000000000000001</v>
      </c>
      <c r="CA542" s="1">
        <f>'BASE METAS)'!FG541</f>
        <v>371</v>
      </c>
      <c r="CB542" s="1">
        <f>'BASE METAS)'!FH541</f>
        <v>1629</v>
      </c>
      <c r="CC542" s="1">
        <f>'BASE METAS)'!FI541</f>
        <v>0.1855</v>
      </c>
      <c r="CD542" s="1">
        <f>'BASE METAS)'!FJ541</f>
        <v>2000</v>
      </c>
      <c r="CE542" s="1">
        <f>'BASE METAS)'!FK541</f>
        <v>0</v>
      </c>
      <c r="CF542" s="1">
        <f>'BASE METAS)'!FL541</f>
        <v>200</v>
      </c>
      <c r="CG542" s="1">
        <f>'BASE METAS)'!FM541</f>
        <v>13</v>
      </c>
    </row>
    <row r="543" spans="1:85" ht="51" customHeight="1" x14ac:dyDescent="0.2">
      <c r="A543" s="1">
        <f>'BASE METAS)'!A542</f>
        <v>0</v>
      </c>
      <c r="B543" s="7145"/>
      <c r="C543" s="7173"/>
      <c r="D543" s="5686"/>
      <c r="E543" s="5686"/>
      <c r="F543" s="5708"/>
      <c r="G543" s="5708"/>
      <c r="H543" s="5708"/>
      <c r="I543" s="5708"/>
      <c r="J543" s="5708"/>
      <c r="K543" s="5708"/>
      <c r="L543" s="5708"/>
      <c r="M543" s="5708"/>
      <c r="N543" s="5699"/>
      <c r="O543" s="5708"/>
      <c r="P543" s="5699"/>
      <c r="Q543" s="5699"/>
      <c r="R543" s="5699"/>
      <c r="S543" s="5699"/>
      <c r="T543" s="5699"/>
      <c r="U543" s="7728"/>
      <c r="V543" s="5699"/>
      <c r="W543" s="5696"/>
      <c r="X543" s="7103"/>
      <c r="Y543" s="225">
        <f>'BASE METAS)'!Y542</f>
        <v>6</v>
      </c>
      <c r="Z543" s="226" t="str">
        <f>'BASE METAS)'!Z542</f>
        <v xml:space="preserve">CONFORMACIÓN DE COSACO´S (COMITES DE SALUD EN LAS COMUNIDADES) PARA PROPORCIONAR MAYOR FOMENTO E IMPULSO A LA CULTURA DE LA PREVENCIÓN Y EL CUIDADO DE LA SALUD.      </v>
      </c>
      <c r="AA543" s="462" t="str">
        <f>'BASE METAS)'!AA542</f>
        <v>COMITÉS</v>
      </c>
      <c r="AB543" s="162">
        <f>'BASE METAS)'!AB542</f>
        <v>233</v>
      </c>
      <c r="AC543" s="162">
        <f>'BASE METAS)'!AC542</f>
        <v>40</v>
      </c>
      <c r="AD543" s="163">
        <f>'BASE METAS)'!AD542</f>
        <v>0.17167381974248927</v>
      </c>
      <c r="AE543" s="162">
        <f>'BASE METAS)'!AE542</f>
        <v>70</v>
      </c>
      <c r="AF543" s="471">
        <f>'BASE METAS)'!AF542</f>
        <v>0.30042918454935624</v>
      </c>
      <c r="AG543" s="162">
        <f>'BASE METAS)'!AG542</f>
        <v>70</v>
      </c>
      <c r="AH543" s="471">
        <f>'BASE METAS)'!AH542</f>
        <v>0.30042918454935624</v>
      </c>
      <c r="AI543" s="162">
        <f>'BASE METAS)'!AI542</f>
        <v>53</v>
      </c>
      <c r="AJ543" s="471">
        <f>'BASE METAS)'!AJ542</f>
        <v>0.22746781115879827</v>
      </c>
      <c r="AK543" s="191">
        <f>'BASE METAS)'!AK542</f>
        <v>1</v>
      </c>
      <c r="AL543" s="1192" t="str">
        <f>'BASE METAS)'!AL542</f>
        <v>06</v>
      </c>
      <c r="AM543" s="1029" t="str">
        <f>'BASE METAS)'!AM542</f>
        <v xml:space="preserve">CONFORMACIÓN DE COSACO´S (COMITES DE SALUD EN LAS COMUNIDADES) PARA PROPORCIONAR MAYOR FOMENTO E IMPULSO A LA CULTURA DE LA PREVENCIÓN Y EL CUIDADO DE LA SALUD.      </v>
      </c>
      <c r="AN543" s="1029" t="str">
        <f>'BASE METAS)'!AN542</f>
        <v>MIDE LA CANTIDAD DE COMITES DE SALUD ORGANIZADOS, RESPECTO DE LA CANTIDAD DE COMITÉS DE SALUD PROGRAMADOS</v>
      </c>
      <c r="AO543" s="1029" t="str">
        <f>'BASE METAS)'!AU542</f>
        <v>DESEMPEÑO</v>
      </c>
      <c r="AP543" s="1029" t="str">
        <f>'BASE METAS)'!AO542</f>
        <v>NÚMERO DE COMITÉS DE SALUD CONFORMADOS</v>
      </c>
      <c r="AQ543" s="1029" t="str">
        <f>'BASE METAS)'!AP542</f>
        <v>NÚMERO DE COMITÉS DE SALUD PROGRAMADOS</v>
      </c>
      <c r="AR543" s="1029">
        <f>'BASE METAS)'!AQ542</f>
        <v>100</v>
      </c>
      <c r="AS543" s="1029" t="str">
        <f>'BASE METAS)'!AR542</f>
        <v>COMITÉ</v>
      </c>
      <c r="AT543" s="1029" t="str">
        <f>'BASE METAS)'!AS542</f>
        <v>EFICACIA</v>
      </c>
      <c r="AU543" s="1479">
        <f>'BASE METAS)'!BO542</f>
        <v>0</v>
      </c>
      <c r="AV543" s="1">
        <f>'BASE METAS)'!BQ542</f>
        <v>233</v>
      </c>
      <c r="AW543" s="1">
        <f>'BASE METAS)'!BR542</f>
        <v>0</v>
      </c>
      <c r="AX543" s="1352">
        <f>'BASE METAS)'!BS542</f>
        <v>70</v>
      </c>
      <c r="AY543" s="948">
        <f>'BASE METAS)'!BT542</f>
        <v>29</v>
      </c>
      <c r="AZ543" s="945">
        <f>'BASE METAS)'!BU542</f>
        <v>41</v>
      </c>
      <c r="BA543" s="948">
        <f>'BASE METAS)'!BV542</f>
        <v>0.41428571428571431</v>
      </c>
      <c r="BB543" s="948">
        <f>'BASE METAS)'!BW542</f>
        <v>29</v>
      </c>
      <c r="BC543" s="987">
        <f>'BASE METAS)'!BX542</f>
        <v>204</v>
      </c>
      <c r="BD543" s="987">
        <f>'BASE METAS)'!BY542</f>
        <v>0.12446351931330472</v>
      </c>
      <c r="BE543" s="987">
        <f>'BASE METAS)'!CG542</f>
        <v>0</v>
      </c>
      <c r="BF543" s="1352">
        <f>'BASE METAS)'!CJ542</f>
        <v>0</v>
      </c>
      <c r="BG543" s="987">
        <f>'BASE METAS)'!CK542</f>
        <v>0</v>
      </c>
      <c r="BH543" s="1352">
        <f>'BASE METAS)'!CL542</f>
        <v>0</v>
      </c>
      <c r="BI543" s="1">
        <f>'BASE METAS)'!CM542</f>
        <v>0</v>
      </c>
      <c r="BJ543" s="1">
        <f>'BASE METAS)'!CN542</f>
        <v>20</v>
      </c>
      <c r="BK543" s="1">
        <f>'BASE METAS)'!CO542</f>
        <v>20</v>
      </c>
      <c r="BL543" s="1">
        <f>'BASE METAS)'!CP542</f>
        <v>0</v>
      </c>
      <c r="BM543" s="1">
        <f>'BASE METAS)'!CQ542</f>
        <v>0</v>
      </c>
      <c r="BN543" s="1">
        <f>'BASE METAS)'!CR542</f>
        <v>0</v>
      </c>
      <c r="BO543" s="1">
        <f>'BASE METAS)'!CS542</f>
        <v>0</v>
      </c>
      <c r="BP543" s="1">
        <f>'BASE METAS)'!CT542</f>
        <v>0</v>
      </c>
      <c r="BQ543" s="1">
        <f>'BASE METAS)'!CU542</f>
        <v>0</v>
      </c>
      <c r="BR543" s="1">
        <f>'BASE METAS)'!CV542</f>
        <v>0</v>
      </c>
      <c r="BS543" s="1">
        <f>'BASE METAS)'!CW542</f>
        <v>0</v>
      </c>
      <c r="BT543" s="1">
        <f>'BASE METAS)'!CX542</f>
        <v>0</v>
      </c>
      <c r="BU543" s="1">
        <f>'BASE METAS)'!FA542</f>
        <v>233</v>
      </c>
      <c r="BV543" s="1">
        <f>'BASE METAS)'!FB542</f>
        <v>0</v>
      </c>
      <c r="BW543" s="1">
        <f>'BASE METAS)'!FC542</f>
        <v>20</v>
      </c>
      <c r="BX543" s="1">
        <f>'BASE METAS)'!FD542</f>
        <v>16</v>
      </c>
      <c r="BY543" s="1">
        <f>'BASE METAS)'!FE542</f>
        <v>-4</v>
      </c>
      <c r="BZ543" s="1">
        <f>'BASE METAS)'!FF542</f>
        <v>0</v>
      </c>
      <c r="CA543" s="1">
        <f>'BASE METAS)'!FG542</f>
        <v>16</v>
      </c>
      <c r="CB543" s="1">
        <f>'BASE METAS)'!FH542</f>
        <v>217</v>
      </c>
      <c r="CC543" s="1">
        <f>'BASE METAS)'!FI542</f>
        <v>6.8669527896995708E-2</v>
      </c>
      <c r="CD543" s="1">
        <f>'BASE METAS)'!FJ542</f>
        <v>233</v>
      </c>
      <c r="CE543" s="1">
        <f>'BASE METAS)'!FK542</f>
        <v>0</v>
      </c>
      <c r="CF543" s="1">
        <f>'BASE METAS)'!FL542</f>
        <v>25</v>
      </c>
      <c r="CG543" s="1">
        <f>'BASE METAS)'!FM542</f>
        <v>10</v>
      </c>
    </row>
    <row r="544" spans="1:85" ht="38.25" customHeight="1" x14ac:dyDescent="0.2">
      <c r="A544" s="1">
        <f>'BASE METAS)'!A543</f>
        <v>81</v>
      </c>
      <c r="B544" s="7145"/>
      <c r="C544" s="7154">
        <f>'BASE METAS)'!C543</f>
        <v>1901</v>
      </c>
      <c r="D544" s="7154">
        <f>'BASE METAS)'!D543</f>
        <v>2</v>
      </c>
      <c r="E544" s="7154" t="str">
        <f>'BASE METAS)'!E543</f>
        <v>RIESGO Y CONTROL SANITARIO</v>
      </c>
      <c r="F544" s="5706" t="str">
        <f>'BASE METAS)'!F543</f>
        <v>O00</v>
      </c>
      <c r="G544" s="5706" t="str">
        <f>'BASE METAS)'!G543</f>
        <v>129</v>
      </c>
      <c r="H544" s="5706" t="str">
        <f>'BASE METAS)'!H543</f>
        <v>07</v>
      </c>
      <c r="I544" s="5706" t="str">
        <f>'BASE METAS)'!I543</f>
        <v>02</v>
      </c>
      <c r="J544" s="5706" t="str">
        <f>'BASE METAS)'!J543</f>
        <v>01</v>
      </c>
      <c r="K544" s="5706" t="str">
        <f>'BASE METAS)'!K543</f>
        <v>02</v>
      </c>
      <c r="L544" s="5706" t="str">
        <f>'BASE METAS)'!L543</f>
        <v>06</v>
      </c>
      <c r="M544" s="5706" t="str">
        <f>'BASE METAS)'!M543</f>
        <v>101</v>
      </c>
      <c r="N544" s="5697" t="str">
        <f>'BASE METAS)'!N543</f>
        <v>Educación Cultura y Bienestar Social</v>
      </c>
      <c r="O544" s="5706" t="str">
        <f>'BASE METAS)'!O543</f>
        <v>Antirrábico</v>
      </c>
      <c r="P544" s="5697" t="str">
        <f>'BASE METAS)'!P543</f>
        <v>Salud, seguridad y asistencia social</v>
      </c>
      <c r="Q544" s="5697" t="str">
        <f>'BASE METAS)'!Q543</f>
        <v>Servicios de salud pública y atención médica</v>
      </c>
      <c r="R544" s="5697" t="str">
        <f>'BASE METAS)'!R543</f>
        <v>Salud y asistencia social</v>
      </c>
      <c r="S544" s="5697" t="str">
        <f>'BASE METAS)'!S543</f>
        <v>Prevención médica</v>
      </c>
      <c r="T544" s="5697" t="str">
        <f>'BASE METAS)'!T543</f>
        <v>Riesgo y control sanitario</v>
      </c>
      <c r="U544" s="7726" t="str">
        <f>'BASE METAS)'!U543</f>
        <v>AMPLIAR LA COBERTURA Y MEJORAR LA CALIDAD DE LOS SERVICIOS QUE PRESTEN ESTE (ANTIRRÁBICO) CENTRO DE SALUD ANIMAL.</v>
      </c>
      <c r="V544" s="5697" t="str">
        <f>'BASE METAS)'!V543</f>
        <v>Tlalnepantla Progresista</v>
      </c>
      <c r="W544" s="5694">
        <f>'BASE METAS)'!W543</f>
        <v>4009999.9</v>
      </c>
      <c r="X544" s="7102" t="str">
        <f>'BASE METAS)'!X543</f>
        <v>DEPARTAMENTO DE ANTIRRÁBICO MUNICIPAL</v>
      </c>
      <c r="Y544" s="302">
        <f>'BASE METAS)'!Y543</f>
        <v>1</v>
      </c>
      <c r="Z544" s="304" t="str">
        <f>'BASE METAS)'!Z543</f>
        <v>REALIZAR CAMPAÑA PERMANENTE PARA EL CUIDADO DE LOS ANIMALES (ESTERILIZACIÓN, DESPARASITACIÓN, VACUNACIÓN, ESTÉTICA, ETC.)</v>
      </c>
      <c r="AA544" s="735" t="str">
        <f>'BASE METAS)'!AA543</f>
        <v>SERVICIO</v>
      </c>
      <c r="AB544" s="154">
        <f>'BASE METAS)'!AB543</f>
        <v>26000</v>
      </c>
      <c r="AC544" s="154">
        <f>'BASE METAS)'!AC543</f>
        <v>2000</v>
      </c>
      <c r="AD544" s="736">
        <f>'BASE METAS)'!AD543</f>
        <v>7.6923076923076927E-2</v>
      </c>
      <c r="AE544" s="154">
        <f>'BASE METAS)'!AE543</f>
        <v>9000</v>
      </c>
      <c r="AF544" s="736">
        <f>'BASE METAS)'!AF543</f>
        <v>0.34615384615384615</v>
      </c>
      <c r="AG544" s="154">
        <f>'BASE METAS)'!AG543</f>
        <v>9000</v>
      </c>
      <c r="AH544" s="736">
        <f>'BASE METAS)'!AH543</f>
        <v>0.34615384615384615</v>
      </c>
      <c r="AI544" s="154">
        <f>'BASE METAS)'!AI543</f>
        <v>6000</v>
      </c>
      <c r="AJ544" s="736">
        <f>'BASE METAS)'!AJ543</f>
        <v>0.23076923076923078</v>
      </c>
      <c r="AK544" s="211">
        <f>'BASE METAS)'!AK543</f>
        <v>1</v>
      </c>
      <c r="AL544" s="1266" t="str">
        <f>'BASE METAS)'!AL543</f>
        <v>01</v>
      </c>
      <c r="AM544" s="959" t="str">
        <f>'BASE METAS)'!AM543</f>
        <v>SERVICIOS PARA EL CUIDADO DE FAUNA CANINA Y FELINA</v>
      </c>
      <c r="AN544" s="959" t="str">
        <f>'BASE METAS)'!AN543</f>
        <v>MIDE EL NÚMERO DE SERVICIOS PARA EL CUIDADO DE FAUNA CANINA Y FELINA REALIZADOS A EFECTO DE LOS SERVICIOS PROGRAMADOS</v>
      </c>
      <c r="AO544" s="1343" t="str">
        <f>'BASE METAS)'!AU543</f>
        <v>DESEMPEÑO</v>
      </c>
      <c r="AP544" s="959" t="str">
        <f>'BASE METAS)'!AO543</f>
        <v>NÚMERO DE SERVICIOS PARA EL CUIDADO DE FAUNA CANINA Y FELINA REALIZADOS</v>
      </c>
      <c r="AQ544" s="959" t="str">
        <f>'BASE METAS)'!AP543</f>
        <v>NUMERO DE SERVICIOS PARA EL CUIDADO DE FAUNA CANINA Y FELINA PROGRAMADOS</v>
      </c>
      <c r="AR544" s="1344">
        <f>'BASE METAS)'!AQ543</f>
        <v>100</v>
      </c>
      <c r="AS544" s="959" t="str">
        <f>'BASE METAS)'!AR543</f>
        <v>SERVICIO</v>
      </c>
      <c r="AT544" s="1018" t="str">
        <f>'BASE METAS)'!AS543</f>
        <v>EFICACIA</v>
      </c>
      <c r="AU544" s="1483">
        <f>'BASE METAS)'!BO543</f>
        <v>0</v>
      </c>
      <c r="AV544" s="1">
        <f>'BASE METAS)'!BQ543</f>
        <v>26000</v>
      </c>
      <c r="AW544" s="1">
        <f>'BASE METAS)'!BR543</f>
        <v>0</v>
      </c>
      <c r="AX544" s="948">
        <f>'BASE METAS)'!BS543</f>
        <v>9000</v>
      </c>
      <c r="AY544" s="948">
        <f>'BASE METAS)'!BT543</f>
        <v>10998</v>
      </c>
      <c r="AZ544" s="945">
        <f>'BASE METAS)'!BU543</f>
        <v>-1998</v>
      </c>
      <c r="BA544" s="1352">
        <f>'BASE METAS)'!BV543</f>
        <v>1.222</v>
      </c>
      <c r="BB544" s="948">
        <f>'BASE METAS)'!BW543</f>
        <v>15372</v>
      </c>
      <c r="BC544" s="987">
        <f>'BASE METAS)'!BX543</f>
        <v>10628</v>
      </c>
      <c r="BD544" s="987">
        <f>'BASE METAS)'!BY543</f>
        <v>0.59123076923076923</v>
      </c>
      <c r="BE544" s="987">
        <f>'BASE METAS)'!CG543</f>
        <v>4374</v>
      </c>
      <c r="BF544" s="987">
        <f>'BASE METAS)'!CJ543</f>
        <v>0</v>
      </c>
      <c r="BG544" s="987">
        <f>'BASE METAS)'!CK543</f>
        <v>0</v>
      </c>
      <c r="BH544" s="1352">
        <f>'BASE METAS)'!CL543</f>
        <v>0</v>
      </c>
      <c r="BI544" s="1">
        <f>'BASE METAS)'!CM543</f>
        <v>600</v>
      </c>
      <c r="BJ544" s="1">
        <f>'BASE METAS)'!CN543</f>
        <v>700</v>
      </c>
      <c r="BK544" s="1">
        <f>'BASE METAS)'!CO543</f>
        <v>700</v>
      </c>
      <c r="BL544" s="1">
        <f>'BASE METAS)'!CP543</f>
        <v>0</v>
      </c>
      <c r="BM544" s="1">
        <f>'BASE METAS)'!CQ543</f>
        <v>0</v>
      </c>
      <c r="BN544" s="1">
        <f>'BASE METAS)'!CR543</f>
        <v>0</v>
      </c>
      <c r="BO544" s="1">
        <f>'BASE METAS)'!CS543</f>
        <v>0</v>
      </c>
      <c r="BP544" s="1">
        <f>'BASE METAS)'!CT543</f>
        <v>0</v>
      </c>
      <c r="BQ544" s="1">
        <f>'BASE METAS)'!CU543</f>
        <v>0</v>
      </c>
      <c r="BR544" s="1">
        <f>'BASE METAS)'!CV543</f>
        <v>0</v>
      </c>
      <c r="BS544" s="1">
        <f>'BASE METAS)'!CW543</f>
        <v>0</v>
      </c>
      <c r="BT544" s="1">
        <f>'BASE METAS)'!CX543</f>
        <v>0</v>
      </c>
      <c r="BU544" s="1">
        <f>'BASE METAS)'!FA543</f>
        <v>26000</v>
      </c>
      <c r="BV544" s="1">
        <f>'BASE METAS)'!FB543</f>
        <v>0</v>
      </c>
      <c r="BW544" s="1">
        <f>'BASE METAS)'!FC543</f>
        <v>3000</v>
      </c>
      <c r="BX544" s="1">
        <f>'BASE METAS)'!FD543</f>
        <v>2723</v>
      </c>
      <c r="BY544" s="1">
        <f>'BASE METAS)'!FE543</f>
        <v>-277</v>
      </c>
      <c r="BZ544" s="1">
        <f>'BASE METAS)'!FF543</f>
        <v>0.90766666666666662</v>
      </c>
      <c r="CA544" s="1">
        <f>'BASE METAS)'!FG543</f>
        <v>7097</v>
      </c>
      <c r="CB544" s="1">
        <f>'BASE METAS)'!FH543</f>
        <v>18903</v>
      </c>
      <c r="CC544" s="1">
        <f>'BASE METAS)'!FI543</f>
        <v>0.27296153846153848</v>
      </c>
      <c r="CD544" s="1">
        <f>'BASE METAS)'!FJ543</f>
        <v>26000</v>
      </c>
      <c r="CE544" s="1">
        <f>'BASE METAS)'!FK543</f>
        <v>0</v>
      </c>
      <c r="CF544" s="1">
        <f>'BASE METAS)'!FL543</f>
        <v>3000</v>
      </c>
      <c r="CG544" s="1">
        <f>'BASE METAS)'!FM543</f>
        <v>5993</v>
      </c>
    </row>
    <row r="545" spans="1:85" ht="27" customHeight="1" x14ac:dyDescent="0.2">
      <c r="A545" s="1">
        <f>'BASE METAS)'!A544</f>
        <v>0</v>
      </c>
      <c r="B545" s="7145"/>
      <c r="C545" s="7154"/>
      <c r="D545" s="7154"/>
      <c r="E545" s="7154"/>
      <c r="F545" s="5707"/>
      <c r="G545" s="5707"/>
      <c r="H545" s="5707"/>
      <c r="I545" s="5707"/>
      <c r="J545" s="5707"/>
      <c r="K545" s="5707"/>
      <c r="L545" s="5707"/>
      <c r="M545" s="5707"/>
      <c r="N545" s="5698"/>
      <c r="O545" s="5707"/>
      <c r="P545" s="5698"/>
      <c r="Q545" s="5698"/>
      <c r="R545" s="5698"/>
      <c r="S545" s="5698"/>
      <c r="T545" s="5698"/>
      <c r="U545" s="7727"/>
      <c r="V545" s="5698"/>
      <c r="W545" s="5695"/>
      <c r="X545" s="7145"/>
      <c r="Y545" s="303">
        <f>'BASE METAS)'!Y544</f>
        <v>2</v>
      </c>
      <c r="Z545" s="305" t="str">
        <f>'BASE METAS)'!Z544</f>
        <v>PRESTAR SERVICIOS DE REDADA PARA CAPTURA DE FAUNA CANINA Y FELINA.</v>
      </c>
      <c r="AA545" s="217" t="str">
        <f>'BASE METAS)'!AA544</f>
        <v>ANIMAL</v>
      </c>
      <c r="AB545" s="157">
        <f>'BASE METAS)'!AB544</f>
        <v>4500</v>
      </c>
      <c r="AC545" s="157">
        <f>'BASE METAS)'!AC544</f>
        <v>500</v>
      </c>
      <c r="AD545" s="158">
        <f>'BASE METAS)'!AD544</f>
        <v>0.1111111111111111</v>
      </c>
      <c r="AE545" s="157">
        <f>'BASE METAS)'!AE544</f>
        <v>1500</v>
      </c>
      <c r="AF545" s="208">
        <f>'BASE METAS)'!AF544</f>
        <v>0.33333333333333331</v>
      </c>
      <c r="AG545" s="157">
        <f>'BASE METAS)'!AG544</f>
        <v>1500</v>
      </c>
      <c r="AH545" s="208">
        <f>'BASE METAS)'!AH544</f>
        <v>0.33333333333333331</v>
      </c>
      <c r="AI545" s="157">
        <f>'BASE METAS)'!AI544</f>
        <v>1000</v>
      </c>
      <c r="AJ545" s="208">
        <f>'BASE METAS)'!AJ544</f>
        <v>0.22222222222222221</v>
      </c>
      <c r="AK545" s="191">
        <f>'BASE METAS)'!AK544</f>
        <v>0.99999999999999989</v>
      </c>
      <c r="AL545" s="1266" t="str">
        <f>'BASE METAS)'!AL544</f>
        <v>02</v>
      </c>
      <c r="AM545" s="959" t="str">
        <f>'BASE METAS)'!AM544</f>
        <v>REDADAS DE CAPTURA FELINA Y CANINA</v>
      </c>
      <c r="AN545" s="959" t="str">
        <f>'BASE METAS)'!AN544</f>
        <v>MIDE LA CANTIDAD DE FAUNA CANINA Y FELINA CAPTURADA REALIZADAS, RESPECTO DE LA CANTIDAD DE FAUNA CANINA Y FELINA CAPTURADA PROGRAMADA</v>
      </c>
      <c r="AO545" s="1343" t="str">
        <f>'BASE METAS)'!AU544</f>
        <v>DESEMPEÑO</v>
      </c>
      <c r="AP545" s="959" t="str">
        <f>'BASE METAS)'!AO544</f>
        <v>NÚMERO DE FAUNA CANINA Y FELINA CAPTURADA REALIZADAS</v>
      </c>
      <c r="AQ545" s="959" t="str">
        <f>'BASE METAS)'!AP544</f>
        <v>NUMERO DE FAUNA CANINA Y FELINA CAPTURADA PROGRAMADAS</v>
      </c>
      <c r="AR545" s="1344">
        <f>'BASE METAS)'!AQ544</f>
        <v>100</v>
      </c>
      <c r="AS545" s="959" t="str">
        <f>'BASE METAS)'!AR544</f>
        <v>ANIMAL</v>
      </c>
      <c r="AT545" s="1018" t="str">
        <f>'BASE METAS)'!AS544</f>
        <v>EFICACIA</v>
      </c>
      <c r="AU545" s="1483">
        <f>'BASE METAS)'!BO544</f>
        <v>0</v>
      </c>
      <c r="AV545" s="1">
        <f>'BASE METAS)'!BQ544</f>
        <v>4500</v>
      </c>
      <c r="AW545" s="1">
        <f>'BASE METAS)'!BR544</f>
        <v>0</v>
      </c>
      <c r="AX545" s="945">
        <f>'BASE METAS)'!BS544</f>
        <v>1500</v>
      </c>
      <c r="AY545" s="945">
        <f>'BASE METAS)'!BT544</f>
        <v>451</v>
      </c>
      <c r="AZ545" s="945">
        <f>'BASE METAS)'!BU544</f>
        <v>1049</v>
      </c>
      <c r="BA545" s="948">
        <f>'BASE METAS)'!BV544</f>
        <v>0.30066666666666669</v>
      </c>
      <c r="BB545" s="948">
        <f>'BASE METAS)'!BW544</f>
        <v>550</v>
      </c>
      <c r="BC545" s="945">
        <f>'BASE METAS)'!BX544</f>
        <v>3950</v>
      </c>
      <c r="BD545" s="987">
        <f>'BASE METAS)'!BY544</f>
        <v>0.12222222222222222</v>
      </c>
      <c r="BE545" s="987">
        <f>'BASE METAS)'!CG544</f>
        <v>99</v>
      </c>
      <c r="BF545" s="955">
        <f>'BASE METAS)'!CJ544</f>
        <v>0</v>
      </c>
      <c r="BG545" s="955">
        <f>'BASE METAS)'!CK544</f>
        <v>0</v>
      </c>
      <c r="BH545" s="1352">
        <f>'BASE METAS)'!CL544</f>
        <v>0</v>
      </c>
      <c r="BI545" s="1">
        <f>'BASE METAS)'!CM544</f>
        <v>0</v>
      </c>
      <c r="BJ545" s="1">
        <f>'BASE METAS)'!CN544</f>
        <v>300</v>
      </c>
      <c r="BK545" s="1">
        <f>'BASE METAS)'!CO544</f>
        <v>200</v>
      </c>
      <c r="BL545" s="1">
        <f>'BASE METAS)'!CP544</f>
        <v>0</v>
      </c>
      <c r="BM545" s="1">
        <f>'BASE METAS)'!CQ544</f>
        <v>0</v>
      </c>
      <c r="BN545" s="1">
        <f>'BASE METAS)'!CR544</f>
        <v>0</v>
      </c>
      <c r="BO545" s="1">
        <f>'BASE METAS)'!CS544</f>
        <v>0</v>
      </c>
      <c r="BP545" s="1">
        <f>'BASE METAS)'!CT544</f>
        <v>0</v>
      </c>
      <c r="BQ545" s="1">
        <f>'BASE METAS)'!CU544</f>
        <v>0</v>
      </c>
      <c r="BR545" s="1">
        <f>'BASE METAS)'!CV544</f>
        <v>0</v>
      </c>
      <c r="BS545" s="1">
        <f>'BASE METAS)'!CW544</f>
        <v>0</v>
      </c>
      <c r="BT545" s="1">
        <f>'BASE METAS)'!CX544</f>
        <v>0</v>
      </c>
      <c r="BU545" s="1">
        <f>'BASE METAS)'!FA544</f>
        <v>4500</v>
      </c>
      <c r="BV545" s="1">
        <f>'BASE METAS)'!FB544</f>
        <v>0</v>
      </c>
      <c r="BW545" s="1">
        <f>'BASE METAS)'!FC544</f>
        <v>500</v>
      </c>
      <c r="BX545" s="1">
        <f>'BASE METAS)'!FD544</f>
        <v>76</v>
      </c>
      <c r="BY545" s="1">
        <f>'BASE METAS)'!FE544</f>
        <v>-424</v>
      </c>
      <c r="BZ545" s="1">
        <f>'BASE METAS)'!FF544</f>
        <v>0</v>
      </c>
      <c r="CA545" s="1">
        <f>'BASE METAS)'!FG544</f>
        <v>175</v>
      </c>
      <c r="CB545" s="1">
        <f>'BASE METAS)'!FH544</f>
        <v>4325</v>
      </c>
      <c r="CC545" s="1">
        <f>'BASE METAS)'!FI544</f>
        <v>3.888888888888889E-2</v>
      </c>
      <c r="CD545" s="1">
        <f>'BASE METAS)'!FJ544</f>
        <v>4500</v>
      </c>
      <c r="CE545" s="1">
        <f>'BASE METAS)'!FK544</f>
        <v>0</v>
      </c>
      <c r="CF545" s="1">
        <f>'BASE METAS)'!FL544</f>
        <v>500</v>
      </c>
      <c r="CG545" s="1">
        <f>'BASE METAS)'!FM544</f>
        <v>115</v>
      </c>
    </row>
    <row r="546" spans="1:85" ht="12.75" customHeight="1" x14ac:dyDescent="0.2">
      <c r="A546" s="1">
        <f>'BASE METAS)'!A545</f>
        <v>0</v>
      </c>
      <c r="B546" s="7145"/>
      <c r="C546" s="7154"/>
      <c r="D546" s="7154"/>
      <c r="E546" s="7154"/>
      <c r="F546" s="5707"/>
      <c r="G546" s="5707"/>
      <c r="H546" s="5707"/>
      <c r="I546" s="5707"/>
      <c r="J546" s="5707"/>
      <c r="K546" s="5707"/>
      <c r="L546" s="5707"/>
      <c r="M546" s="5707"/>
      <c r="N546" s="5698"/>
      <c r="O546" s="5707"/>
      <c r="P546" s="5698"/>
      <c r="Q546" s="5698"/>
      <c r="R546" s="5698"/>
      <c r="S546" s="5698"/>
      <c r="T546" s="5698"/>
      <c r="U546" s="7727"/>
      <c r="V546" s="5698"/>
      <c r="W546" s="5695"/>
      <c r="X546" s="7145"/>
      <c r="Y546" s="303">
        <f>'BASE METAS)'!Y545</f>
        <v>3</v>
      </c>
      <c r="Z546" s="305" t="str">
        <f>'BASE METAS)'!Z545</f>
        <v>SACRIFICIO HUMANITARIO CANINO Y FELINO</v>
      </c>
      <c r="AA546" s="217" t="str">
        <f>'BASE METAS)'!AA545</f>
        <v>ANIMAL</v>
      </c>
      <c r="AB546" s="157">
        <f>'BASE METAS)'!AB545</f>
        <v>4500</v>
      </c>
      <c r="AC546" s="157">
        <f>'BASE METAS)'!AC545</f>
        <v>500</v>
      </c>
      <c r="AD546" s="158">
        <f>'BASE METAS)'!AD545</f>
        <v>0.1111111111111111</v>
      </c>
      <c r="AE546" s="157">
        <f>'BASE METAS)'!AE545</f>
        <v>1500</v>
      </c>
      <c r="AF546" s="208">
        <f>'BASE METAS)'!AF545</f>
        <v>0.33333333333333331</v>
      </c>
      <c r="AG546" s="157">
        <f>'BASE METAS)'!AG545</f>
        <v>1500</v>
      </c>
      <c r="AH546" s="208">
        <f>'BASE METAS)'!AH545</f>
        <v>0.33333333333333331</v>
      </c>
      <c r="AI546" s="157">
        <f>'BASE METAS)'!AI545</f>
        <v>1000</v>
      </c>
      <c r="AJ546" s="208">
        <f>'BASE METAS)'!AJ545</f>
        <v>0.22222222222222221</v>
      </c>
      <c r="AK546" s="191">
        <f>'BASE METAS)'!AK545</f>
        <v>0.99999999999999989</v>
      </c>
      <c r="AL546" s="1266" t="str">
        <f>'BASE METAS)'!AL545</f>
        <v>03</v>
      </c>
      <c r="AM546" s="959" t="str">
        <f>'BASE METAS)'!AM545</f>
        <v>SACRIFICIO HUMANITARIO CANINO Y FELINO</v>
      </c>
      <c r="AN546" s="959" t="str">
        <f>'BASE METAS)'!AN545</f>
        <v>MIDE LA CANTIDAD DE SACRIFICIO HUMANITARIO CANINO Y FELINO ORGANIZADAS, RESPECTO DE LA CANTIDAD PROGRAMADA</v>
      </c>
      <c r="AO546" s="1343" t="str">
        <f>'BASE METAS)'!AU545</f>
        <v>DESEMPEÑO</v>
      </c>
      <c r="AP546" s="959" t="str">
        <f>'BASE METAS)'!AO545</f>
        <v>NÚMERO DE  PLÁTICAS, TALLERES Y CONFERENCIAS REALIZADAS</v>
      </c>
      <c r="AQ546" s="959" t="str">
        <f>'BASE METAS)'!AP545</f>
        <v>NUMERO DE  PLÁTICAS, TALLERES Y CONFERENCIAS PROGRAMADAS</v>
      </c>
      <c r="AR546" s="1344">
        <f>'BASE METAS)'!AQ545</f>
        <v>100</v>
      </c>
      <c r="AS546" s="959" t="str">
        <f>'BASE METAS)'!AR545</f>
        <v>ANIMAL</v>
      </c>
      <c r="AT546" s="1018" t="str">
        <f>'BASE METAS)'!AS545</f>
        <v>EFICACIA</v>
      </c>
      <c r="AU546" s="1483">
        <f>'BASE METAS)'!BO545</f>
        <v>0</v>
      </c>
      <c r="AV546" s="1">
        <f>'BASE METAS)'!BQ545</f>
        <v>4500</v>
      </c>
      <c r="AW546" s="1">
        <f>'BASE METAS)'!BR545</f>
        <v>0</v>
      </c>
      <c r="AX546" s="945">
        <f>'BASE METAS)'!BS545</f>
        <v>1500</v>
      </c>
      <c r="AY546" s="945">
        <f>'BASE METAS)'!BT545</f>
        <v>459</v>
      </c>
      <c r="AZ546" s="945">
        <f>'BASE METAS)'!BU545</f>
        <v>1041</v>
      </c>
      <c r="BA546" s="945">
        <f>'BASE METAS)'!BV545</f>
        <v>0.30599999999999999</v>
      </c>
      <c r="BB546" s="945">
        <f>'BASE METAS)'!BW545</f>
        <v>565</v>
      </c>
      <c r="BC546" s="945">
        <f>'BASE METAS)'!BX545</f>
        <v>3935</v>
      </c>
      <c r="BD546" s="987">
        <f>'BASE METAS)'!BY545</f>
        <v>0.12555555555555556</v>
      </c>
      <c r="BE546" s="987">
        <f>'BASE METAS)'!CG545</f>
        <v>106</v>
      </c>
      <c r="BF546" s="955">
        <f>'BASE METAS)'!CJ545</f>
        <v>0</v>
      </c>
      <c r="BG546" s="955">
        <f>'BASE METAS)'!CK545</f>
        <v>0</v>
      </c>
      <c r="BH546" s="1352">
        <f>'BASE METAS)'!CL545</f>
        <v>0</v>
      </c>
      <c r="BI546" s="1">
        <f>'BASE METAS)'!CM545</f>
        <v>25</v>
      </c>
      <c r="BJ546" s="1">
        <f>'BASE METAS)'!CN545</f>
        <v>300</v>
      </c>
      <c r="BK546" s="1">
        <f>'BASE METAS)'!CO545</f>
        <v>175</v>
      </c>
      <c r="BL546" s="1">
        <f>'BASE METAS)'!CP545</f>
        <v>0</v>
      </c>
      <c r="BM546" s="1">
        <f>'BASE METAS)'!CQ545</f>
        <v>0</v>
      </c>
      <c r="BN546" s="1">
        <f>'BASE METAS)'!CR545</f>
        <v>0</v>
      </c>
      <c r="BO546" s="1">
        <f>'BASE METAS)'!CS545</f>
        <v>0</v>
      </c>
      <c r="BP546" s="1">
        <f>'BASE METAS)'!CT545</f>
        <v>0</v>
      </c>
      <c r="BQ546" s="1">
        <f>'BASE METAS)'!CU545</f>
        <v>0</v>
      </c>
      <c r="BR546" s="1">
        <f>'BASE METAS)'!CV545</f>
        <v>0</v>
      </c>
      <c r="BS546" s="1">
        <f>'BASE METAS)'!CW545</f>
        <v>0</v>
      </c>
      <c r="BT546" s="1">
        <f>'BASE METAS)'!CX545</f>
        <v>0</v>
      </c>
      <c r="BU546" s="1">
        <f>'BASE METAS)'!FA545</f>
        <v>4500</v>
      </c>
      <c r="BV546" s="1">
        <f>'BASE METAS)'!FB545</f>
        <v>0</v>
      </c>
      <c r="BW546" s="1">
        <f>'BASE METAS)'!FC545</f>
        <v>500</v>
      </c>
      <c r="BX546" s="1">
        <f>'BASE METAS)'!FD545</f>
        <v>76</v>
      </c>
      <c r="BY546" s="1">
        <f>'BASE METAS)'!FE545</f>
        <v>-424</v>
      </c>
      <c r="BZ546" s="1">
        <f>'BASE METAS)'!FF545</f>
        <v>0.152</v>
      </c>
      <c r="CA546" s="1">
        <f>'BASE METAS)'!FG545</f>
        <v>182</v>
      </c>
      <c r="CB546" s="1">
        <f>'BASE METAS)'!FH545</f>
        <v>4318</v>
      </c>
      <c r="CC546" s="1">
        <f>'BASE METAS)'!FI545</f>
        <v>4.0444444444444443E-2</v>
      </c>
      <c r="CD546" s="1">
        <f>'BASE METAS)'!FJ545</f>
        <v>4500</v>
      </c>
      <c r="CE546" s="1">
        <f>'BASE METAS)'!FK545</f>
        <v>0</v>
      </c>
      <c r="CF546" s="1">
        <f>'BASE METAS)'!FL545</f>
        <v>500</v>
      </c>
      <c r="CG546" s="1">
        <f>'BASE METAS)'!FM545</f>
        <v>121</v>
      </c>
    </row>
    <row r="547" spans="1:85" ht="21" customHeight="1" x14ac:dyDescent="0.2">
      <c r="A547" s="1">
        <f>'BASE METAS)'!A546</f>
        <v>0</v>
      </c>
      <c r="B547" s="7145"/>
      <c r="C547" s="7154"/>
      <c r="D547" s="7154"/>
      <c r="E547" s="7154"/>
      <c r="F547" s="5707"/>
      <c r="G547" s="5707"/>
      <c r="H547" s="5707"/>
      <c r="I547" s="5707"/>
      <c r="J547" s="5707"/>
      <c r="K547" s="5707"/>
      <c r="L547" s="5707"/>
      <c r="M547" s="5707"/>
      <c r="N547" s="5698"/>
      <c r="O547" s="5707"/>
      <c r="P547" s="5698"/>
      <c r="Q547" s="5698"/>
      <c r="R547" s="5698"/>
      <c r="S547" s="5698"/>
      <c r="T547" s="5698"/>
      <c r="U547" s="7727"/>
      <c r="V547" s="5698"/>
      <c r="W547" s="5695"/>
      <c r="X547" s="7145"/>
      <c r="Y547" s="303">
        <f>'BASE METAS)'!Y546</f>
        <v>4</v>
      </c>
      <c r="Z547" s="305" t="str">
        <f>'BASE METAS)'!Z546</f>
        <v>REALIZAR MUESTRAS DE ENCÉFALOS</v>
      </c>
      <c r="AA547" s="217" t="str">
        <f>'BASE METAS)'!AA546</f>
        <v>ANIMAL</v>
      </c>
      <c r="AB547" s="157">
        <f>'BASE METAS)'!AB546</f>
        <v>500</v>
      </c>
      <c r="AC547" s="157">
        <f>'BASE METAS)'!AC546</f>
        <v>60</v>
      </c>
      <c r="AD547" s="158">
        <f>'BASE METAS)'!AD546</f>
        <v>0.12</v>
      </c>
      <c r="AE547" s="157">
        <f>'BASE METAS)'!AE546</f>
        <v>170</v>
      </c>
      <c r="AF547" s="208">
        <f>'BASE METAS)'!AF546</f>
        <v>0.34</v>
      </c>
      <c r="AG547" s="157">
        <f>'BASE METAS)'!AG546</f>
        <v>170</v>
      </c>
      <c r="AH547" s="208">
        <f>'BASE METAS)'!AH546</f>
        <v>0.34</v>
      </c>
      <c r="AI547" s="157">
        <f>'BASE METAS)'!AI546</f>
        <v>100</v>
      </c>
      <c r="AJ547" s="208">
        <f>'BASE METAS)'!AJ546</f>
        <v>0.2</v>
      </c>
      <c r="AK547" s="191">
        <f>'BASE METAS)'!AK546</f>
        <v>1</v>
      </c>
      <c r="AL547" s="1266" t="str">
        <f>'BASE METAS)'!AL546</f>
        <v>04</v>
      </c>
      <c r="AM547" s="959" t="str">
        <f>'BASE METAS)'!AM546</f>
        <v>MUESTRAS DE ENCÉFALOS</v>
      </c>
      <c r="AN547" s="959" t="str">
        <f>'BASE METAS)'!AN546</f>
        <v>MIDE LA CANTIDAD DE MUESTRAS DE ENCÉFALOS ORGANIZADAS, RESPECTO DE LA CANTIDAD PROGRAMADA</v>
      </c>
      <c r="AO547" s="1343" t="str">
        <f>'BASE METAS)'!AU546</f>
        <v>DESEMPEÑO</v>
      </c>
      <c r="AP547" s="959" t="str">
        <f>'BASE METAS)'!AO546</f>
        <v>NÚMERO DE MUESTRAS DE ENCÉFALOS REALIZADAS</v>
      </c>
      <c r="AQ547" s="959" t="str">
        <f>'BASE METAS)'!AP546</f>
        <v>NUMERO DE MUESTRAS DE ENCÉFALOS PROGRAMADAS</v>
      </c>
      <c r="AR547" s="1344">
        <f>'BASE METAS)'!AQ546</f>
        <v>100</v>
      </c>
      <c r="AS547" s="959" t="str">
        <f>'BASE METAS)'!AR546</f>
        <v>ANIMAL</v>
      </c>
      <c r="AT547" s="1018" t="str">
        <f>'BASE METAS)'!AS546</f>
        <v>EFICACIA</v>
      </c>
      <c r="AU547" s="1483">
        <f>'BASE METAS)'!BO546</f>
        <v>0</v>
      </c>
      <c r="AV547" s="1">
        <f>'BASE METAS)'!BQ546</f>
        <v>500</v>
      </c>
      <c r="AW547" s="1">
        <f>'BASE METAS)'!BR546</f>
        <v>0</v>
      </c>
      <c r="AX547" s="945">
        <f>'BASE METAS)'!BS546</f>
        <v>170</v>
      </c>
      <c r="AY547" s="945">
        <f>'BASE METAS)'!BT546</f>
        <v>92</v>
      </c>
      <c r="AZ547" s="942">
        <f>'BASE METAS)'!BU546</f>
        <v>78</v>
      </c>
      <c r="BA547" s="1352">
        <f>'BASE METAS)'!BV546</f>
        <v>0.54117647058823526</v>
      </c>
      <c r="BB547" s="942">
        <f>'BASE METAS)'!BW546</f>
        <v>210</v>
      </c>
      <c r="BC547" s="942">
        <f>'BASE METAS)'!BX546</f>
        <v>290</v>
      </c>
      <c r="BD547" s="942">
        <f>'BASE METAS)'!BY546</f>
        <v>0.42</v>
      </c>
      <c r="BE547" s="942">
        <f>'BASE METAS)'!CG546</f>
        <v>118</v>
      </c>
      <c r="BF547" s="942">
        <f>'BASE METAS)'!CJ546</f>
        <v>0</v>
      </c>
      <c r="BG547" s="942">
        <f>'BASE METAS)'!CK546</f>
        <v>0</v>
      </c>
      <c r="BH547" s="1352">
        <f>'BASE METAS)'!CL546</f>
        <v>0</v>
      </c>
      <c r="BI547" s="1">
        <f>'BASE METAS)'!CM546</f>
        <v>1</v>
      </c>
      <c r="BJ547" s="1">
        <f>'BASE METAS)'!CN546</f>
        <v>30</v>
      </c>
      <c r="BK547" s="1">
        <f>'BASE METAS)'!CO546</f>
        <v>29</v>
      </c>
      <c r="BL547" s="1">
        <f>'BASE METAS)'!CP546</f>
        <v>0</v>
      </c>
      <c r="BM547" s="1">
        <f>'BASE METAS)'!CQ546</f>
        <v>0</v>
      </c>
      <c r="BN547" s="1">
        <f>'BASE METAS)'!CR546</f>
        <v>0</v>
      </c>
      <c r="BO547" s="1">
        <f>'BASE METAS)'!CS546</f>
        <v>0</v>
      </c>
      <c r="BP547" s="1">
        <f>'BASE METAS)'!CT546</f>
        <v>0</v>
      </c>
      <c r="BQ547" s="1">
        <f>'BASE METAS)'!CU546</f>
        <v>0</v>
      </c>
      <c r="BR547" s="1">
        <f>'BASE METAS)'!CV546</f>
        <v>0</v>
      </c>
      <c r="BS547" s="1">
        <f>'BASE METAS)'!CW546</f>
        <v>0</v>
      </c>
      <c r="BT547" s="1">
        <f>'BASE METAS)'!CX546</f>
        <v>0</v>
      </c>
      <c r="BU547" s="1">
        <f>'BASE METAS)'!FA546</f>
        <v>500</v>
      </c>
      <c r="BV547" s="1">
        <f>'BASE METAS)'!FB546</f>
        <v>0</v>
      </c>
      <c r="BW547" s="1">
        <f>'BASE METAS)'!FC546</f>
        <v>60</v>
      </c>
      <c r="BX547" s="1">
        <f>'BASE METAS)'!FD546</f>
        <v>47</v>
      </c>
      <c r="BY547" s="1">
        <f>'BASE METAS)'!FE546</f>
        <v>-13</v>
      </c>
      <c r="BZ547" s="1">
        <f>'BASE METAS)'!FF546</f>
        <v>0.78333333333333333</v>
      </c>
      <c r="CA547" s="1">
        <f>'BASE METAS)'!FG546</f>
        <v>165</v>
      </c>
      <c r="CB547" s="1">
        <f>'BASE METAS)'!FH546</f>
        <v>335</v>
      </c>
      <c r="CC547" s="1">
        <f>'BASE METAS)'!FI546</f>
        <v>0.33</v>
      </c>
      <c r="CD547" s="1">
        <f>'BASE METAS)'!FJ546</f>
        <v>500</v>
      </c>
      <c r="CE547" s="1">
        <f>'BASE METAS)'!FK546</f>
        <v>0</v>
      </c>
      <c r="CF547" s="1">
        <f>'BASE METAS)'!FL546</f>
        <v>60</v>
      </c>
      <c r="CG547" s="1">
        <f>'BASE METAS)'!FM546</f>
        <v>45</v>
      </c>
    </row>
    <row r="548" spans="1:85" ht="21" customHeight="1" x14ac:dyDescent="0.25">
      <c r="A548" s="1">
        <f>'BASE METAS)'!A547</f>
        <v>0</v>
      </c>
      <c r="B548" s="7103"/>
      <c r="C548" s="7154"/>
      <c r="D548" s="7154"/>
      <c r="E548" s="7154"/>
      <c r="F548" s="5708"/>
      <c r="G548" s="5708"/>
      <c r="H548" s="5708"/>
      <c r="I548" s="5708"/>
      <c r="J548" s="5708"/>
      <c r="K548" s="5708"/>
      <c r="L548" s="5708"/>
      <c r="M548" s="5708"/>
      <c r="N548" s="5699"/>
      <c r="O548" s="5708"/>
      <c r="P548" s="5699"/>
      <c r="Q548" s="5699"/>
      <c r="R548" s="5699"/>
      <c r="S548" s="5699"/>
      <c r="T548" s="5699"/>
      <c r="U548" s="7728"/>
      <c r="V548" s="5699"/>
      <c r="W548" s="5696"/>
      <c r="X548" s="7103"/>
      <c r="Y548" s="636">
        <f>'BASE METAS)'!Y547</f>
        <v>5</v>
      </c>
      <c r="Z548" s="456" t="str">
        <f>'BASE METAS)'!Z547</f>
        <v>EQUIPAMIENTO DEL CENTRO ANTIRRÁBICO</v>
      </c>
      <c r="AA548" s="462" t="str">
        <f>'BASE METAS)'!AA547</f>
        <v>EQUIPAMIENTO</v>
      </c>
      <c r="AB548" s="162">
        <f>'BASE METAS)'!AB547</f>
        <v>1</v>
      </c>
      <c r="AC548" s="162">
        <f>'BASE METAS)'!AC547</f>
        <v>0</v>
      </c>
      <c r="AD548" s="163">
        <f>'BASE METAS)'!AD547</f>
        <v>0</v>
      </c>
      <c r="AE548" s="162">
        <f>'BASE METAS)'!AE547</f>
        <v>1</v>
      </c>
      <c r="AF548" s="471">
        <f>'BASE METAS)'!AF547</f>
        <v>1</v>
      </c>
      <c r="AG548" s="162">
        <f>'BASE METAS)'!AG547</f>
        <v>0</v>
      </c>
      <c r="AH548" s="471">
        <f>'BASE METAS)'!AH547</f>
        <v>0</v>
      </c>
      <c r="AI548" s="162">
        <f>'BASE METAS)'!AI547</f>
        <v>0</v>
      </c>
      <c r="AJ548" s="471">
        <f>'BASE METAS)'!AJ547</f>
        <v>0</v>
      </c>
      <c r="AK548" s="191">
        <f>'BASE METAS)'!AK547</f>
        <v>1</v>
      </c>
      <c r="AL548" s="1267" t="str">
        <f>'BASE METAS)'!AL547</f>
        <v>05</v>
      </c>
      <c r="AM548" s="959" t="str">
        <f>'BASE METAS)'!AM547</f>
        <v>EQUIPAMIENTO DE CENTRO ANTIRRÁBICO</v>
      </c>
      <c r="AN548" s="959" t="str">
        <f>'BASE METAS)'!AN547</f>
        <v>MIDE LA CANTIDAD DE EQUIPAMIENTOS ORGANIZADOS, RESPECTO DE LA CANTIDAD PROGRAMADA</v>
      </c>
      <c r="AO548" s="1343" t="str">
        <f>'BASE METAS)'!AU547</f>
        <v>DESEMPEÑO</v>
      </c>
      <c r="AP548" s="959" t="str">
        <f>'BASE METAS)'!AO547</f>
        <v>NÚMERO DE EQUIPAMIENTOS DE CENTROS ANTIRRÁBICOS REALIZADOS</v>
      </c>
      <c r="AQ548" s="959" t="str">
        <f>'BASE METAS)'!AP547</f>
        <v>NUMERO DE EQUIPAMIENTOS DE CENTROS ANTIRRÁBICOS PROGRAMADOS</v>
      </c>
      <c r="AR548" s="1344">
        <f>'BASE METAS)'!AQ547</f>
        <v>100</v>
      </c>
      <c r="AS548" s="959" t="str">
        <f>'BASE METAS)'!AR547</f>
        <v>EQUIPAMIENTO</v>
      </c>
      <c r="AT548" s="1018" t="str">
        <f>'BASE METAS)'!AS547</f>
        <v>EFICACIA</v>
      </c>
      <c r="AU548" s="1483">
        <f>'BASE METAS)'!BO547</f>
        <v>0</v>
      </c>
      <c r="AV548" s="1">
        <f>'BASE METAS)'!BQ547</f>
        <v>1</v>
      </c>
      <c r="AW548" s="1">
        <f>'BASE METAS)'!BR547</f>
        <v>0</v>
      </c>
      <c r="AX548" s="1352">
        <f>'BASE METAS)'!BS547</f>
        <v>1</v>
      </c>
      <c r="AY548" s="942">
        <f>'BASE METAS)'!BT547</f>
        <v>0</v>
      </c>
      <c r="AZ548" s="942">
        <f>'BASE METAS)'!BU547</f>
        <v>1</v>
      </c>
      <c r="BA548" s="942">
        <f>'BASE METAS)'!BV547</f>
        <v>0</v>
      </c>
      <c r="BB548" s="942">
        <f>'BASE METAS)'!BW547</f>
        <v>0</v>
      </c>
      <c r="BC548" s="942">
        <f>'BASE METAS)'!BX547</f>
        <v>1</v>
      </c>
      <c r="BD548" s="942">
        <f>'BASE METAS)'!BY547</f>
        <v>0</v>
      </c>
      <c r="BE548" s="942">
        <f>'BASE METAS)'!CG547</f>
        <v>0</v>
      </c>
      <c r="BF548" s="1352">
        <f>'BASE METAS)'!CJ547</f>
        <v>0</v>
      </c>
      <c r="BG548" s="942">
        <f>'BASE METAS)'!CK547</f>
        <v>0</v>
      </c>
      <c r="BH548" s="1352">
        <f>'BASE METAS)'!CL547</f>
        <v>0</v>
      </c>
      <c r="BI548" s="1">
        <f>'BASE METAS)'!CM547</f>
        <v>0</v>
      </c>
      <c r="BJ548" s="1">
        <f>'BASE METAS)'!CN547</f>
        <v>0</v>
      </c>
      <c r="BK548" s="1">
        <f>'BASE METAS)'!CO547</f>
        <v>0</v>
      </c>
      <c r="BL548" s="1">
        <f>'BASE METAS)'!CP547</f>
        <v>0</v>
      </c>
      <c r="BM548" s="1">
        <f>'BASE METAS)'!CQ547</f>
        <v>0</v>
      </c>
      <c r="BN548" s="1">
        <f>'BASE METAS)'!CR547</f>
        <v>0</v>
      </c>
      <c r="BO548" s="1">
        <f>'BASE METAS)'!CS547</f>
        <v>0</v>
      </c>
      <c r="BP548" s="1">
        <f>'BASE METAS)'!CT547</f>
        <v>0</v>
      </c>
      <c r="BQ548" s="1">
        <f>'BASE METAS)'!CU547</f>
        <v>0</v>
      </c>
      <c r="BR548" s="1">
        <f>'BASE METAS)'!CV547</f>
        <v>0</v>
      </c>
      <c r="BS548" s="1">
        <f>'BASE METAS)'!CW547</f>
        <v>0</v>
      </c>
      <c r="BT548" s="1">
        <f>'BASE METAS)'!CX547</f>
        <v>0</v>
      </c>
      <c r="BU548" s="1">
        <f>'BASE METAS)'!FA547</f>
        <v>1</v>
      </c>
      <c r="BV548" s="1">
        <f>'BASE METAS)'!FB547</f>
        <v>0</v>
      </c>
      <c r="BW548" s="1">
        <f>'BASE METAS)'!FC547</f>
        <v>0</v>
      </c>
      <c r="BX548" s="1">
        <f>'BASE METAS)'!FD547</f>
        <v>0</v>
      </c>
      <c r="BY548" s="1">
        <f>'BASE METAS)'!FE547</f>
        <v>0</v>
      </c>
      <c r="BZ548" s="1">
        <f>'BASE METAS)'!FF547</f>
        <v>0</v>
      </c>
      <c r="CA548" s="1">
        <f>'BASE METAS)'!FG547</f>
        <v>0</v>
      </c>
      <c r="CB548" s="1">
        <f>'BASE METAS)'!FH547</f>
        <v>1</v>
      </c>
      <c r="CC548" s="1">
        <f>'BASE METAS)'!FI547</f>
        <v>0</v>
      </c>
      <c r="CD548" s="1">
        <f>'BASE METAS)'!FJ547</f>
        <v>1</v>
      </c>
      <c r="CE548" s="1">
        <f>'BASE METAS)'!FK547</f>
        <v>0</v>
      </c>
      <c r="CF548" s="1">
        <f>'BASE METAS)'!FL547</f>
        <v>1</v>
      </c>
      <c r="CG548" s="1">
        <f>'BASE METAS)'!FM547</f>
        <v>0</v>
      </c>
    </row>
    <row r="549" spans="1:85" ht="12.75" customHeight="1" x14ac:dyDescent="0.2">
      <c r="A549" s="1">
        <f>'BASE METAS)'!A548</f>
        <v>0</v>
      </c>
      <c r="B549" s="1">
        <f>'BASE METAS)'!B548</f>
        <v>0</v>
      </c>
      <c r="C549" s="1">
        <f>'BASE METAS)'!C548</f>
        <v>0</v>
      </c>
      <c r="D549" s="1">
        <f>'BASE METAS)'!D548</f>
        <v>0</v>
      </c>
      <c r="E549" s="5">
        <f>'BASE METAS)'!E548</f>
        <v>0</v>
      </c>
      <c r="F549" s="3">
        <f>'BASE METAS)'!F548</f>
        <v>0</v>
      </c>
      <c r="G549" s="3">
        <f>'BASE METAS)'!G548</f>
        <v>0</v>
      </c>
      <c r="H549" s="3">
        <f>'BASE METAS)'!H548</f>
        <v>0</v>
      </c>
      <c r="I549" s="3">
        <f>'BASE METAS)'!I548</f>
        <v>0</v>
      </c>
      <c r="J549" s="7148" t="str">
        <f>'BASE METAS)'!J548</f>
        <v>TOTAL</v>
      </c>
      <c r="K549" s="7148"/>
      <c r="L549" s="7148"/>
      <c r="M549" s="7148"/>
      <c r="N549" s="737">
        <f>'BASE METAS)'!N548</f>
        <v>0</v>
      </c>
      <c r="O549" s="738">
        <f>'BASE METAS)'!O548</f>
        <v>0</v>
      </c>
      <c r="P549" s="737">
        <f>'BASE METAS)'!P548</f>
        <v>0</v>
      </c>
      <c r="Q549" s="737">
        <f>'BASE METAS)'!Q548</f>
        <v>0</v>
      </c>
      <c r="R549" s="737">
        <f>'BASE METAS)'!R548</f>
        <v>0</v>
      </c>
      <c r="S549" s="737">
        <f>'BASE METAS)'!S548</f>
        <v>0</v>
      </c>
      <c r="T549" s="737">
        <f>'BASE METAS)'!T548</f>
        <v>0</v>
      </c>
      <c r="U549" s="1371">
        <f>'BASE METAS)'!U548</f>
        <v>0</v>
      </c>
      <c r="V549" s="1362">
        <f>'BASE METAS)'!V548</f>
        <v>0</v>
      </c>
      <c r="W549" s="19">
        <f>'BASE METAS)'!W548</f>
        <v>16986206.649999999</v>
      </c>
      <c r="X549" s="5">
        <f>'BASE METAS)'!X548</f>
        <v>0</v>
      </c>
      <c r="Y549" s="1">
        <f>'BASE METAS)'!Y548</f>
        <v>0</v>
      </c>
      <c r="Z549" s="1">
        <f>'BASE METAS)'!Z548</f>
        <v>0</v>
      </c>
      <c r="AA549" s="1">
        <f>'BASE METAS)'!AA548</f>
        <v>0</v>
      </c>
      <c r="AB549" s="1">
        <f>'BASE METAS)'!AB548</f>
        <v>0</v>
      </c>
      <c r="AC549" s="1">
        <f>'BASE METAS)'!AC548</f>
        <v>0</v>
      </c>
      <c r="AD549" s="1">
        <f>'BASE METAS)'!AD548</f>
        <v>0</v>
      </c>
      <c r="AE549" s="1">
        <f>'BASE METAS)'!AE548</f>
        <v>0</v>
      </c>
      <c r="AF549" s="1">
        <f>'BASE METAS)'!AF548</f>
        <v>0</v>
      </c>
      <c r="AG549" s="1">
        <f>'BASE METAS)'!AG548</f>
        <v>0</v>
      </c>
      <c r="AH549" s="1">
        <f>'BASE METAS)'!AH548</f>
        <v>0</v>
      </c>
      <c r="AI549" s="1">
        <f>'BASE METAS)'!AI548</f>
        <v>0</v>
      </c>
      <c r="AJ549" s="1">
        <f>'BASE METAS)'!AJ548</f>
        <v>0</v>
      </c>
      <c r="AK549" s="1">
        <f>'BASE METAS)'!AK548</f>
        <v>0</v>
      </c>
      <c r="AL549" s="1259">
        <f>'BASE METAS)'!AL548</f>
        <v>0</v>
      </c>
      <c r="AM549" s="1352">
        <f>'BASE METAS)'!AM548</f>
        <v>0</v>
      </c>
      <c r="AN549" s="942">
        <f>'BASE METAS)'!AN548</f>
        <v>0</v>
      </c>
      <c r="AO549" s="948">
        <f>'BASE METAS)'!AU548</f>
        <v>0</v>
      </c>
      <c r="AP549" s="948">
        <f>'BASE METAS)'!AO548</f>
        <v>0</v>
      </c>
      <c r="AQ549" s="948">
        <f>'BASE METAS)'!AP548</f>
        <v>0</v>
      </c>
      <c r="AR549" s="942">
        <f>'BASE METAS)'!AQ548</f>
        <v>0</v>
      </c>
      <c r="AS549" s="1340">
        <f>'BASE METAS)'!AR548</f>
        <v>0</v>
      </c>
      <c r="AT549" s="1340">
        <f>'BASE METAS)'!AS548</f>
        <v>0</v>
      </c>
      <c r="AU549" s="1483">
        <f>'BASE METAS)'!BO548</f>
        <v>0</v>
      </c>
      <c r="AV549" s="1">
        <f>'BASE METAS)'!BQ548</f>
        <v>0</v>
      </c>
      <c r="AW549" s="1">
        <f>'BASE METAS)'!BR548</f>
        <v>0</v>
      </c>
      <c r="AX549" s="942">
        <f>'BASE METAS)'!BS548</f>
        <v>0</v>
      </c>
      <c r="AY549" s="942">
        <f>'BASE METAS)'!BT548</f>
        <v>0</v>
      </c>
      <c r="AZ549" s="942">
        <f>'BASE METAS)'!BU548</f>
        <v>0</v>
      </c>
      <c r="BA549" s="1352">
        <f>'BASE METAS)'!BV548</f>
        <v>0</v>
      </c>
      <c r="BB549" s="942">
        <f>'BASE METAS)'!BW548</f>
        <v>0</v>
      </c>
      <c r="BC549" s="942">
        <f>'BASE METAS)'!BX548</f>
        <v>0</v>
      </c>
      <c r="BD549" s="942">
        <f>'BASE METAS)'!BY548</f>
        <v>0</v>
      </c>
      <c r="BE549" s="942">
        <f>'BASE METAS)'!CG548</f>
        <v>0</v>
      </c>
      <c r="BF549" s="942">
        <f>'BASE METAS)'!CJ548</f>
        <v>0</v>
      </c>
      <c r="BG549" s="942">
        <f>'BASE METAS)'!CK548</f>
        <v>0</v>
      </c>
      <c r="BH549" s="1352">
        <f>'BASE METAS)'!CL548</f>
        <v>0</v>
      </c>
      <c r="BI549" s="1">
        <f>'BASE METAS)'!CM548</f>
        <v>0</v>
      </c>
      <c r="BJ549" s="1">
        <f>'BASE METAS)'!CN548</f>
        <v>0</v>
      </c>
      <c r="BK549" s="1">
        <f>'BASE METAS)'!CO548</f>
        <v>0</v>
      </c>
      <c r="BL549" s="1">
        <f>'BASE METAS)'!CP548</f>
        <v>0</v>
      </c>
      <c r="BM549" s="1">
        <f>'BASE METAS)'!CQ548</f>
        <v>0</v>
      </c>
      <c r="BN549" s="1">
        <f>'BASE METAS)'!CR548</f>
        <v>0</v>
      </c>
      <c r="BO549" s="1">
        <f>'BASE METAS)'!CS548</f>
        <v>0</v>
      </c>
      <c r="BP549" s="1">
        <f>'BASE METAS)'!CT548</f>
        <v>0</v>
      </c>
      <c r="BQ549" s="1">
        <f>'BASE METAS)'!CU548</f>
        <v>0</v>
      </c>
      <c r="BR549" s="1">
        <f>'BASE METAS)'!CV548</f>
        <v>0</v>
      </c>
      <c r="BS549" s="1">
        <f>'BASE METAS)'!CW548</f>
        <v>0</v>
      </c>
      <c r="BT549" s="1">
        <f>'BASE METAS)'!CX548</f>
        <v>0</v>
      </c>
      <c r="BU549" s="1">
        <f>'BASE METAS)'!FA548</f>
        <v>0</v>
      </c>
      <c r="BV549" s="1">
        <f>'BASE METAS)'!FB548</f>
        <v>0</v>
      </c>
      <c r="BW549" s="1">
        <f>'BASE METAS)'!FC548</f>
        <v>0</v>
      </c>
      <c r="BX549" s="1">
        <f>'BASE METAS)'!FD548</f>
        <v>0</v>
      </c>
      <c r="BY549" s="1">
        <f>'BASE METAS)'!FE548</f>
        <v>0</v>
      </c>
      <c r="BZ549" s="1">
        <f>'BASE METAS)'!FF548</f>
        <v>0</v>
      </c>
      <c r="CA549" s="1">
        <f>'BASE METAS)'!FG548</f>
        <v>0</v>
      </c>
      <c r="CB549" s="1">
        <f>'BASE METAS)'!FH548</f>
        <v>0</v>
      </c>
      <c r="CC549" s="1">
        <f>'BASE METAS)'!FI548</f>
        <v>0</v>
      </c>
      <c r="CD549" s="1">
        <f>'BASE METAS)'!FJ548</f>
        <v>0</v>
      </c>
      <c r="CE549" s="1">
        <f>'BASE METAS)'!FK548</f>
        <v>0</v>
      </c>
      <c r="CF549" s="1">
        <f>'BASE METAS)'!FL548</f>
        <v>0</v>
      </c>
      <c r="CG549" s="1">
        <f>'BASE METAS)'!FM548</f>
        <v>0</v>
      </c>
    </row>
    <row r="550" spans="1:85" ht="12.75" customHeight="1" x14ac:dyDescent="0.25">
      <c r="A550" s="1">
        <f>'BASE METAS)'!A549</f>
        <v>0</v>
      </c>
      <c r="B550" s="1">
        <f>'BASE METAS)'!B549</f>
        <v>0</v>
      </c>
      <c r="C550" s="1">
        <f>'BASE METAS)'!C549</f>
        <v>0</v>
      </c>
      <c r="D550" s="1">
        <f>'BASE METAS)'!D549</f>
        <v>0</v>
      </c>
      <c r="E550" s="5">
        <f>'BASE METAS)'!E549</f>
        <v>0</v>
      </c>
      <c r="F550" s="3">
        <f>'BASE METAS)'!F549</f>
        <v>0</v>
      </c>
      <c r="G550" s="3">
        <f>'BASE METAS)'!G549</f>
        <v>0</v>
      </c>
      <c r="H550" s="3">
        <f>'BASE METAS)'!H549</f>
        <v>0</v>
      </c>
      <c r="I550" s="3">
        <f>'BASE METAS)'!I549</f>
        <v>0</v>
      </c>
      <c r="J550" s="3">
        <f>'BASE METAS)'!J549</f>
        <v>0</v>
      </c>
      <c r="K550" s="3">
        <f>'BASE METAS)'!K549</f>
        <v>0</v>
      </c>
      <c r="L550" s="3">
        <f>'BASE METAS)'!L549</f>
        <v>0</v>
      </c>
      <c r="M550" s="3">
        <f>'BASE METAS)'!M549</f>
        <v>0</v>
      </c>
      <c r="N550" s="3">
        <f>'BASE METAS)'!N549</f>
        <v>0</v>
      </c>
      <c r="O550" s="3">
        <f>'BASE METAS)'!O549</f>
        <v>0</v>
      </c>
      <c r="P550" s="3">
        <f>'BASE METAS)'!P549</f>
        <v>0</v>
      </c>
      <c r="Q550" s="3">
        <f>'BASE METAS)'!Q549</f>
        <v>0</v>
      </c>
      <c r="R550" s="3">
        <f>'BASE METAS)'!R549</f>
        <v>0</v>
      </c>
      <c r="S550" s="3">
        <f>'BASE METAS)'!S549</f>
        <v>0</v>
      </c>
      <c r="T550" s="3">
        <f>'BASE METAS)'!T549</f>
        <v>0</v>
      </c>
      <c r="U550" s="923">
        <f>'BASE METAS)'!U549</f>
        <v>0</v>
      </c>
      <c r="V550" s="3">
        <f>'BASE METAS)'!V549</f>
        <v>0</v>
      </c>
      <c r="W550" s="4">
        <f>'BASE METAS)'!W549</f>
        <v>0</v>
      </c>
      <c r="X550" s="5">
        <f>'BASE METAS)'!X549</f>
        <v>0</v>
      </c>
      <c r="Y550" s="1">
        <f>'BASE METAS)'!Y549</f>
        <v>0</v>
      </c>
      <c r="Z550" s="1">
        <f>'BASE METAS)'!Z549</f>
        <v>0</v>
      </c>
      <c r="AA550" s="1">
        <f>'BASE METAS)'!AA549</f>
        <v>0</v>
      </c>
      <c r="AB550" s="1">
        <f>'BASE METAS)'!AB549</f>
        <v>0</v>
      </c>
      <c r="AC550" s="1">
        <f>'BASE METAS)'!AC549</f>
        <v>0</v>
      </c>
      <c r="AD550" s="1">
        <f>'BASE METAS)'!AD549</f>
        <v>0</v>
      </c>
      <c r="AE550" s="1">
        <f>'BASE METAS)'!AE549</f>
        <v>0</v>
      </c>
      <c r="AF550" s="1">
        <f>'BASE METAS)'!AF549</f>
        <v>0</v>
      </c>
      <c r="AG550" s="1">
        <f>'BASE METAS)'!AG549</f>
        <v>0</v>
      </c>
      <c r="AH550" s="1">
        <f>'BASE METAS)'!AH549</f>
        <v>0</v>
      </c>
      <c r="AI550" s="1">
        <f>'BASE METAS)'!AI549</f>
        <v>0</v>
      </c>
      <c r="AJ550" s="1">
        <f>'BASE METAS)'!AJ549</f>
        <v>0</v>
      </c>
      <c r="AK550" s="1">
        <f>'BASE METAS)'!AK549</f>
        <v>0</v>
      </c>
      <c r="AL550" s="933">
        <f>'BASE METAS)'!AL549</f>
        <v>0</v>
      </c>
      <c r="AM550" s="1352">
        <f>'BASE METAS)'!AM549</f>
        <v>0</v>
      </c>
      <c r="AN550" s="1352">
        <f>'BASE METAS)'!AN549</f>
        <v>0</v>
      </c>
      <c r="AO550" s="1352">
        <f>'BASE METAS)'!AU549</f>
        <v>0</v>
      </c>
      <c r="AP550" s="1352">
        <f>'BASE METAS)'!AO549</f>
        <v>0</v>
      </c>
      <c r="AQ550" s="1352">
        <f>'BASE METAS)'!AP549</f>
        <v>0</v>
      </c>
      <c r="AR550" s="1352">
        <f>'BASE METAS)'!AQ549</f>
        <v>0</v>
      </c>
      <c r="AS550" s="1352">
        <f>'BASE METAS)'!AR549</f>
        <v>0</v>
      </c>
      <c r="AT550" s="1352">
        <f>'BASE METAS)'!AS549</f>
        <v>0</v>
      </c>
      <c r="AU550" s="1485">
        <f>'BASE METAS)'!BO549</f>
        <v>0</v>
      </c>
      <c r="AV550" s="1">
        <f>'BASE METAS)'!BQ549</f>
        <v>0</v>
      </c>
      <c r="AW550" s="1">
        <f>'BASE METAS)'!BR549</f>
        <v>0</v>
      </c>
      <c r="AX550" s="1027">
        <f>'BASE METAS)'!BS549</f>
        <v>0</v>
      </c>
      <c r="AY550" s="945">
        <f>'BASE METAS)'!BT549</f>
        <v>0</v>
      </c>
      <c r="AZ550" s="942">
        <f>'BASE METAS)'!BU549</f>
        <v>0</v>
      </c>
      <c r="BA550" s="942">
        <f>'BASE METAS)'!BV549</f>
        <v>0</v>
      </c>
      <c r="BB550" s="942">
        <f>'BASE METAS)'!BW549</f>
        <v>0</v>
      </c>
      <c r="BC550" s="942">
        <f>'BASE METAS)'!BX549</f>
        <v>0</v>
      </c>
      <c r="BD550" s="942">
        <f>'BASE METAS)'!BY549</f>
        <v>0</v>
      </c>
      <c r="BE550" s="942">
        <f>'BASE METAS)'!CG549</f>
        <v>0</v>
      </c>
      <c r="BF550" s="942">
        <f>'BASE METAS)'!CJ549</f>
        <v>0</v>
      </c>
      <c r="BG550" s="942">
        <f>'BASE METAS)'!CK549</f>
        <v>0</v>
      </c>
      <c r="BH550" s="1352">
        <f>'BASE METAS)'!CL549</f>
        <v>0</v>
      </c>
      <c r="BI550" s="1">
        <f>'BASE METAS)'!CM549</f>
        <v>0</v>
      </c>
      <c r="BJ550" s="1">
        <f>'BASE METAS)'!CN549</f>
        <v>0</v>
      </c>
      <c r="BK550" s="1">
        <f>'BASE METAS)'!CO549</f>
        <v>0</v>
      </c>
      <c r="BL550" s="1">
        <f>'BASE METAS)'!CP549</f>
        <v>0</v>
      </c>
      <c r="BM550" s="1">
        <f>'BASE METAS)'!CQ549</f>
        <v>0</v>
      </c>
      <c r="BN550" s="1">
        <f>'BASE METAS)'!CR549</f>
        <v>0</v>
      </c>
      <c r="BO550" s="1">
        <f>'BASE METAS)'!CS549</f>
        <v>0</v>
      </c>
      <c r="BP550" s="1">
        <f>'BASE METAS)'!CT549</f>
        <v>0</v>
      </c>
      <c r="BQ550" s="1">
        <f>'BASE METAS)'!CU549</f>
        <v>0</v>
      </c>
      <c r="BR550" s="1">
        <f>'BASE METAS)'!CV549</f>
        <v>0</v>
      </c>
      <c r="BS550" s="1">
        <f>'BASE METAS)'!CW549</f>
        <v>0</v>
      </c>
      <c r="BT550" s="1">
        <f>'BASE METAS)'!CX549</f>
        <v>0</v>
      </c>
      <c r="BU550" s="1">
        <f>'BASE METAS)'!FA549</f>
        <v>0</v>
      </c>
      <c r="BV550" s="1">
        <f>'BASE METAS)'!FB549</f>
        <v>0</v>
      </c>
      <c r="BW550" s="1">
        <f>'BASE METAS)'!FC549</f>
        <v>0</v>
      </c>
      <c r="BX550" s="1">
        <f>'BASE METAS)'!FD549</f>
        <v>0</v>
      </c>
      <c r="BY550" s="1">
        <f>'BASE METAS)'!FE549</f>
        <v>0</v>
      </c>
      <c r="BZ550" s="1">
        <f>'BASE METAS)'!FF549</f>
        <v>0</v>
      </c>
      <c r="CA550" s="1">
        <f>'BASE METAS)'!FG549</f>
        <v>0</v>
      </c>
      <c r="CB550" s="1">
        <f>'BASE METAS)'!FH549</f>
        <v>0</v>
      </c>
      <c r="CC550" s="1">
        <f>'BASE METAS)'!FI549</f>
        <v>0</v>
      </c>
      <c r="CD550" s="1">
        <f>'BASE METAS)'!FJ549</f>
        <v>0</v>
      </c>
      <c r="CE550" s="1">
        <f>'BASE METAS)'!FK549</f>
        <v>0</v>
      </c>
      <c r="CF550" s="1">
        <f>'BASE METAS)'!FL549</f>
        <v>0</v>
      </c>
      <c r="CG550" s="1">
        <f>'BASE METAS)'!FM549</f>
        <v>0</v>
      </c>
    </row>
    <row r="551" spans="1:85" ht="12" customHeight="1" x14ac:dyDescent="0.2">
      <c r="A551" s="1">
        <f>'BASE METAS)'!A550</f>
        <v>0</v>
      </c>
      <c r="B551" s="7146" t="str">
        <f>'BASE METAS)'!B550</f>
        <v xml:space="preserve">DEPENDENCIA </v>
      </c>
      <c r="C551" s="7146" t="str">
        <f>'BASE METAS)'!C550</f>
        <v>ENT</v>
      </c>
      <c r="D551" s="7146" t="str">
        <f>'BASE METAS)'!D550</f>
        <v>PROY</v>
      </c>
      <c r="E551" s="7146" t="str">
        <f>'BASE METAS)'!E550</f>
        <v>NOMBRE DEL PROYECTO</v>
      </c>
      <c r="F551" s="7155" t="str">
        <f>'BASE METAS)'!F550</f>
        <v>DG</v>
      </c>
      <c r="G551" s="7155" t="str">
        <f>'BASE METAS)'!G550</f>
        <v>DA</v>
      </c>
      <c r="H551" s="7155" t="str">
        <f>'BASE METAS)'!H550</f>
        <v xml:space="preserve">CLAVE PROGRAMÁTICA </v>
      </c>
      <c r="I551" s="7155"/>
      <c r="J551" s="7155"/>
      <c r="K551" s="7155"/>
      <c r="L551" s="7155"/>
      <c r="M551" s="7155"/>
      <c r="N551" s="1357">
        <f>'BASE METAS)'!N550</f>
        <v>0</v>
      </c>
      <c r="O551" s="1357">
        <f>'BASE METAS)'!O550</f>
        <v>0</v>
      </c>
      <c r="P551" s="7120" t="str">
        <f>'BASE METAS)'!P550</f>
        <v>ESTRUCTURA PROGRAMÁTICA</v>
      </c>
      <c r="Q551" s="7121"/>
      <c r="R551" s="7121"/>
      <c r="S551" s="7121"/>
      <c r="T551" s="7121"/>
      <c r="U551" s="924">
        <f>'BASE METAS)'!U550</f>
        <v>0</v>
      </c>
      <c r="V551" s="1358">
        <f>'BASE METAS)'!V550</f>
        <v>0</v>
      </c>
      <c r="W551" s="7139" t="str">
        <f>'BASE METAS)'!W550</f>
        <v>PRESPUESTO</v>
      </c>
      <c r="X551" s="7216" t="str">
        <f>'BASE METAS)'!X550</f>
        <v>ÁREAS EJECUTORAS</v>
      </c>
      <c r="Y551" s="1">
        <f>'BASE METAS)'!Y550</f>
        <v>0</v>
      </c>
      <c r="Z551" s="1">
        <f>'BASE METAS)'!Z550</f>
        <v>0</v>
      </c>
      <c r="AA551" s="1">
        <f>'BASE METAS)'!AA550</f>
        <v>0</v>
      </c>
      <c r="AB551" s="1">
        <f>'BASE METAS)'!AB550</f>
        <v>0</v>
      </c>
      <c r="AC551" s="1">
        <f>'BASE METAS)'!AC550</f>
        <v>0</v>
      </c>
      <c r="AD551" s="1">
        <f>'BASE METAS)'!AD550</f>
        <v>0</v>
      </c>
      <c r="AE551" s="1">
        <f>'BASE METAS)'!AE550</f>
        <v>0</v>
      </c>
      <c r="AF551" s="1">
        <f>'BASE METAS)'!AF550</f>
        <v>0</v>
      </c>
      <c r="AG551" s="1">
        <f>'BASE METAS)'!AG550</f>
        <v>0</v>
      </c>
      <c r="AH551" s="1">
        <f>'BASE METAS)'!AH550</f>
        <v>0</v>
      </c>
      <c r="AI551" s="1">
        <f>'BASE METAS)'!AI550</f>
        <v>0</v>
      </c>
      <c r="AJ551" s="1">
        <f>'BASE METAS)'!AJ550</f>
        <v>0</v>
      </c>
      <c r="AK551" s="1">
        <f>'BASE METAS)'!AK550</f>
        <v>0</v>
      </c>
      <c r="AL551" s="952">
        <f>'BASE METAS)'!AL550</f>
        <v>0</v>
      </c>
      <c r="AM551" s="948">
        <f>'BASE METAS)'!AM550</f>
        <v>0</v>
      </c>
      <c r="AN551" s="948">
        <f>'BASE METAS)'!AN550</f>
        <v>0</v>
      </c>
      <c r="AO551" s="1352">
        <f>'BASE METAS)'!AU550</f>
        <v>0</v>
      </c>
      <c r="AP551" s="941">
        <f>'BASE METAS)'!AO550</f>
        <v>0</v>
      </c>
      <c r="AQ551" s="941">
        <f>'BASE METAS)'!AP550</f>
        <v>0</v>
      </c>
      <c r="AR551" s="948">
        <f>'BASE METAS)'!AQ550</f>
        <v>0</v>
      </c>
      <c r="AS551" s="942">
        <f>'BASE METAS)'!AR550</f>
        <v>0</v>
      </c>
      <c r="AT551" s="942">
        <f>'BASE METAS)'!AS550</f>
        <v>0</v>
      </c>
      <c r="AU551" s="1494">
        <f>'BASE METAS)'!BO550</f>
        <v>0</v>
      </c>
      <c r="AV551" s="1">
        <f>'BASE METAS)'!BQ550</f>
        <v>0</v>
      </c>
      <c r="AW551" s="1">
        <f>'BASE METAS)'!BR550</f>
        <v>0</v>
      </c>
      <c r="AX551" s="945">
        <f>'BASE METAS)'!BS550</f>
        <v>0</v>
      </c>
      <c r="AY551" s="945">
        <f>'BASE METAS)'!BT550</f>
        <v>0</v>
      </c>
      <c r="AZ551" s="945">
        <f>'BASE METAS)'!BU550</f>
        <v>0</v>
      </c>
      <c r="BA551" s="945">
        <f>'BASE METAS)'!BV550</f>
        <v>0</v>
      </c>
      <c r="BB551" s="945">
        <f>'BASE METAS)'!BW550</f>
        <v>0</v>
      </c>
      <c r="BC551" s="945">
        <f>'BASE METAS)'!BX550</f>
        <v>0</v>
      </c>
      <c r="BD551" s="987">
        <f>'BASE METAS)'!BY550</f>
        <v>0</v>
      </c>
      <c r="BE551" s="987">
        <f>'BASE METAS)'!CG550</f>
        <v>0</v>
      </c>
      <c r="BF551" s="955">
        <f>'BASE METAS)'!CJ550</f>
        <v>0</v>
      </c>
      <c r="BG551" s="955">
        <f>'BASE METAS)'!CK550</f>
        <v>0</v>
      </c>
      <c r="BH551" s="1352">
        <f>'BASE METAS)'!CL550</f>
        <v>0</v>
      </c>
      <c r="BI551" s="1">
        <f>'BASE METAS)'!CM550</f>
        <v>0</v>
      </c>
      <c r="BJ551" s="1">
        <f>'BASE METAS)'!CN550</f>
        <v>0</v>
      </c>
      <c r="BK551" s="1">
        <f>'BASE METAS)'!CO550</f>
        <v>0</v>
      </c>
      <c r="BL551" s="1">
        <f>'BASE METAS)'!CP550</f>
        <v>0</v>
      </c>
      <c r="BM551" s="1">
        <f>'BASE METAS)'!CQ550</f>
        <v>0</v>
      </c>
      <c r="BN551" s="1">
        <f>'BASE METAS)'!CR550</f>
        <v>0</v>
      </c>
      <c r="BO551" s="1">
        <f>'BASE METAS)'!CS550</f>
        <v>0</v>
      </c>
      <c r="BP551" s="1">
        <f>'BASE METAS)'!CT550</f>
        <v>0</v>
      </c>
      <c r="BQ551" s="1">
        <f>'BASE METAS)'!CU550</f>
        <v>0</v>
      </c>
      <c r="BR551" s="1">
        <f>'BASE METAS)'!CV550</f>
        <v>0</v>
      </c>
      <c r="BS551" s="1">
        <f>'BASE METAS)'!CW550</f>
        <v>0</v>
      </c>
      <c r="BT551" s="1">
        <f>'BASE METAS)'!CX550</f>
        <v>0</v>
      </c>
      <c r="BU551" s="1">
        <f>'BASE METAS)'!FA550</f>
        <v>0</v>
      </c>
      <c r="BV551" s="1">
        <f>'BASE METAS)'!FB550</f>
        <v>0</v>
      </c>
      <c r="BW551" s="1">
        <f>'BASE METAS)'!FC550</f>
        <v>0</v>
      </c>
      <c r="BX551" s="1">
        <f>'BASE METAS)'!FD550</f>
        <v>0</v>
      </c>
      <c r="BY551" s="1">
        <f>'BASE METAS)'!FE550</f>
        <v>0</v>
      </c>
      <c r="BZ551" s="1">
        <f>'BASE METAS)'!FF550</f>
        <v>0</v>
      </c>
      <c r="CA551" s="1">
        <f>'BASE METAS)'!FG550</f>
        <v>0</v>
      </c>
      <c r="CB551" s="1">
        <f>'BASE METAS)'!FH550</f>
        <v>0</v>
      </c>
      <c r="CC551" s="1">
        <f>'BASE METAS)'!FI550</f>
        <v>0</v>
      </c>
      <c r="CD551" s="1">
        <f>'BASE METAS)'!FJ550</f>
        <v>0</v>
      </c>
      <c r="CE551" s="1">
        <f>'BASE METAS)'!FK550</f>
        <v>0</v>
      </c>
      <c r="CF551" s="1">
        <f>'BASE METAS)'!FL550</f>
        <v>0</v>
      </c>
      <c r="CG551" s="1">
        <f>'BASE METAS)'!FM550</f>
        <v>0</v>
      </c>
    </row>
    <row r="552" spans="1:85" ht="12" customHeight="1" x14ac:dyDescent="0.2">
      <c r="A552" s="1">
        <f>'BASE METAS)'!A551</f>
        <v>0</v>
      </c>
      <c r="B552" s="7146"/>
      <c r="C552" s="7146"/>
      <c r="D552" s="7146"/>
      <c r="E552" s="7146"/>
      <c r="F552" s="7155"/>
      <c r="G552" s="7155"/>
      <c r="H552" s="35" t="str">
        <f>'BASE METAS)'!H551</f>
        <v>FN</v>
      </c>
      <c r="I552" s="35" t="str">
        <f>'BASE METAS)'!I551</f>
        <v>Sf</v>
      </c>
      <c r="J552" s="35" t="str">
        <f>'BASE METAS)'!J551</f>
        <v>PG</v>
      </c>
      <c r="K552" s="35" t="str">
        <f>'BASE METAS)'!K551</f>
        <v>Sp</v>
      </c>
      <c r="L552" s="35" t="str">
        <f>'BASE METAS)'!L551</f>
        <v>PY</v>
      </c>
      <c r="M552" s="35" t="str">
        <f>'BASE METAS)'!M551</f>
        <v>FF</v>
      </c>
      <c r="N552" s="35">
        <f>'BASE METAS)'!N551</f>
        <v>0</v>
      </c>
      <c r="O552" s="35">
        <f>'BASE METAS)'!O551</f>
        <v>0</v>
      </c>
      <c r="P552" s="35" t="str">
        <f>'BASE METAS)'!P551</f>
        <v>FN</v>
      </c>
      <c r="Q552" s="35" t="str">
        <f>'BASE METAS)'!Q551</f>
        <v>Sf</v>
      </c>
      <c r="R552" s="35" t="str">
        <f>'BASE METAS)'!R551</f>
        <v>PG</v>
      </c>
      <c r="S552" s="35" t="str">
        <f>'BASE METAS)'!S551</f>
        <v>Sp</v>
      </c>
      <c r="T552" s="35" t="str">
        <f>'BASE METAS)'!T551</f>
        <v>PY</v>
      </c>
      <c r="U552" s="925">
        <f>'BASE METAS)'!U551</f>
        <v>0</v>
      </c>
      <c r="V552" s="35">
        <f>'BASE METAS)'!V551</f>
        <v>0</v>
      </c>
      <c r="W552" s="7139"/>
      <c r="X552" s="7216"/>
      <c r="Y552" s="1">
        <f>'BASE METAS)'!Y551</f>
        <v>0</v>
      </c>
      <c r="Z552" s="1">
        <f>'BASE METAS)'!Z551</f>
        <v>0</v>
      </c>
      <c r="AA552" s="1">
        <f>'BASE METAS)'!AA551</f>
        <v>0</v>
      </c>
      <c r="AB552" s="1">
        <f>'BASE METAS)'!AB551</f>
        <v>0</v>
      </c>
      <c r="AC552" s="1">
        <f>'BASE METAS)'!AC551</f>
        <v>0</v>
      </c>
      <c r="AD552" s="1">
        <f>'BASE METAS)'!AD551</f>
        <v>0</v>
      </c>
      <c r="AE552" s="1">
        <f>'BASE METAS)'!AE551</f>
        <v>0</v>
      </c>
      <c r="AF552" s="1">
        <f>'BASE METAS)'!AF551</f>
        <v>0</v>
      </c>
      <c r="AG552" s="1">
        <f>'BASE METAS)'!AG551</f>
        <v>0</v>
      </c>
      <c r="AH552" s="1">
        <f>'BASE METAS)'!AH551</f>
        <v>0</v>
      </c>
      <c r="AI552" s="1">
        <f>'BASE METAS)'!AI551</f>
        <v>0</v>
      </c>
      <c r="AJ552" s="1">
        <f>'BASE METAS)'!AJ551</f>
        <v>0</v>
      </c>
      <c r="AK552" s="1">
        <f>'BASE METAS)'!AK551</f>
        <v>0</v>
      </c>
      <c r="AL552" s="934">
        <f>'BASE METAS)'!AL551</f>
        <v>0</v>
      </c>
      <c r="AM552" s="1">
        <f>'BASE METAS)'!AM551</f>
        <v>0</v>
      </c>
      <c r="AN552" s="1">
        <f>'BASE METAS)'!AN551</f>
        <v>0</v>
      </c>
      <c r="AO552" s="1">
        <f>'BASE METAS)'!AU551</f>
        <v>0</v>
      </c>
      <c r="AP552" s="1">
        <f>'BASE METAS)'!AO551</f>
        <v>0</v>
      </c>
      <c r="AQ552" s="1">
        <f>'BASE METAS)'!AP551</f>
        <v>0</v>
      </c>
      <c r="AR552" s="1">
        <f>'BASE METAS)'!AQ551</f>
        <v>0</v>
      </c>
      <c r="AS552" s="1">
        <f>'BASE METAS)'!AR551</f>
        <v>0</v>
      </c>
      <c r="AT552" s="1">
        <f>'BASE METAS)'!AS551</f>
        <v>0</v>
      </c>
      <c r="AU552" s="1479">
        <f>'BASE METAS)'!BO551</f>
        <v>0</v>
      </c>
      <c r="AV552" s="1">
        <f>'BASE METAS)'!BQ551</f>
        <v>0</v>
      </c>
      <c r="AW552" s="997">
        <f>'BASE METAS)'!BR551</f>
        <v>0</v>
      </c>
      <c r="AX552" s="1352">
        <f>'BASE METAS)'!BS551</f>
        <v>0</v>
      </c>
      <c r="AY552" s="948">
        <f>'BASE METAS)'!BT551</f>
        <v>0</v>
      </c>
      <c r="AZ552" s="945">
        <f>'BASE METAS)'!BU551</f>
        <v>0</v>
      </c>
      <c r="BA552" s="1352">
        <f>'BASE METAS)'!BV551</f>
        <v>0</v>
      </c>
      <c r="BB552" s="950">
        <f>'BASE METAS)'!BW551</f>
        <v>0</v>
      </c>
      <c r="BC552" s="942">
        <f>'BASE METAS)'!BX551</f>
        <v>0</v>
      </c>
      <c r="BD552" s="942">
        <f>'BASE METAS)'!BY551</f>
        <v>0</v>
      </c>
      <c r="BE552" s="942">
        <f>'BASE METAS)'!CG551</f>
        <v>0</v>
      </c>
      <c r="BF552" s="1352">
        <f>'BASE METAS)'!CJ551</f>
        <v>0</v>
      </c>
      <c r="BG552" s="942">
        <f>'BASE METAS)'!CK551</f>
        <v>0</v>
      </c>
      <c r="BH552" s="1352">
        <f>'BASE METAS)'!CL551</f>
        <v>0</v>
      </c>
      <c r="BI552" s="1">
        <f>'BASE METAS)'!CM551</f>
        <v>0</v>
      </c>
      <c r="BJ552" s="1">
        <f>'BASE METAS)'!CN551</f>
        <v>0</v>
      </c>
      <c r="BK552" s="1">
        <f>'BASE METAS)'!CO551</f>
        <v>0</v>
      </c>
      <c r="BL552" s="1">
        <f>'BASE METAS)'!CP551</f>
        <v>0</v>
      </c>
      <c r="BM552" s="1">
        <f>'BASE METAS)'!CQ551</f>
        <v>0</v>
      </c>
      <c r="BN552" s="1">
        <f>'BASE METAS)'!CR551</f>
        <v>0</v>
      </c>
      <c r="BO552" s="1">
        <f>'BASE METAS)'!CS551</f>
        <v>0</v>
      </c>
      <c r="BP552" s="1">
        <f>'BASE METAS)'!CT551</f>
        <v>0</v>
      </c>
      <c r="BQ552" s="1">
        <f>'BASE METAS)'!CU551</f>
        <v>0</v>
      </c>
      <c r="BR552" s="1">
        <f>'BASE METAS)'!CV551</f>
        <v>0</v>
      </c>
      <c r="BS552" s="1">
        <f>'BASE METAS)'!CW551</f>
        <v>0</v>
      </c>
      <c r="BT552" s="1">
        <f>'BASE METAS)'!CX551</f>
        <v>0</v>
      </c>
      <c r="BU552" s="1">
        <f>'BASE METAS)'!FA551</f>
        <v>0</v>
      </c>
      <c r="BV552" s="1">
        <f>'BASE METAS)'!FB551</f>
        <v>0</v>
      </c>
      <c r="BW552" s="1">
        <f>'BASE METAS)'!FC551</f>
        <v>0</v>
      </c>
      <c r="BX552" s="1">
        <f>'BASE METAS)'!FD551</f>
        <v>0</v>
      </c>
      <c r="BY552" s="1">
        <f>'BASE METAS)'!FE551</f>
        <v>0</v>
      </c>
      <c r="BZ552" s="1">
        <f>'BASE METAS)'!FF551</f>
        <v>0</v>
      </c>
      <c r="CA552" s="1">
        <f>'BASE METAS)'!FG551</f>
        <v>0</v>
      </c>
      <c r="CB552" s="1">
        <f>'BASE METAS)'!FH551</f>
        <v>0</v>
      </c>
      <c r="CC552" s="1">
        <f>'BASE METAS)'!FI551</f>
        <v>0</v>
      </c>
      <c r="CD552" s="1">
        <f>'BASE METAS)'!FJ551</f>
        <v>0</v>
      </c>
      <c r="CE552" s="1">
        <f>'BASE METAS)'!FK551</f>
        <v>0</v>
      </c>
      <c r="CF552" s="1">
        <f>'BASE METAS)'!FL551</f>
        <v>0</v>
      </c>
      <c r="CG552" s="1">
        <f>'BASE METAS)'!FM551</f>
        <v>0</v>
      </c>
    </row>
    <row r="553" spans="1:85" ht="409.5" x14ac:dyDescent="0.2">
      <c r="A553" s="1">
        <f>'BASE METAS)'!A552</f>
        <v>82</v>
      </c>
      <c r="B553" s="7098" t="str">
        <f>'BASE METAS)'!B552</f>
        <v>COMISARÍA GENERAL DE SEGURIDAD CIUDADANA</v>
      </c>
      <c r="C553" s="1343">
        <f>'BASE METAS)'!C552</f>
        <v>2000</v>
      </c>
      <c r="D553" s="1343">
        <f>'BASE METAS)'!D552</f>
        <v>1</v>
      </c>
      <c r="E553" s="7" t="str">
        <f>'BASE METAS)'!E552</f>
        <v>VIGILANCIA PARA LA SEGURIDAD Y PREVENCIÓN DEL DELITO</v>
      </c>
      <c r="F553" s="1346" t="str">
        <f>'BASE METAS)'!F552</f>
        <v>Q00</v>
      </c>
      <c r="G553" s="1346" t="str">
        <f>'BASE METAS)'!G552</f>
        <v>104</v>
      </c>
      <c r="H553" s="1346" t="str">
        <f>'BASE METAS)'!H552</f>
        <v>04</v>
      </c>
      <c r="I553" s="1346" t="str">
        <f>'BASE METAS)'!I552</f>
        <v>01</v>
      </c>
      <c r="J553" s="1346" t="str">
        <f>'BASE METAS)'!J552</f>
        <v>01</v>
      </c>
      <c r="K553" s="1346" t="str">
        <f>'BASE METAS)'!K552</f>
        <v>01</v>
      </c>
      <c r="L553" s="1346" t="str">
        <f>'BASE METAS)'!L552</f>
        <v>01</v>
      </c>
      <c r="M553" s="1346" t="str">
        <f>'BASE METAS)'!M552</f>
        <v>101</v>
      </c>
      <c r="N553" s="1359" t="str">
        <f>'BASE METAS)'!N552</f>
        <v>Seguridad Pública y Tránsito</v>
      </c>
      <c r="O553" s="1346" t="str">
        <f>'BASE METAS)'!O552</f>
        <v>Seguridad Pública</v>
      </c>
      <c r="P553" s="1359" t="str">
        <f>'BASE METAS)'!P552</f>
        <v>Seguridad pública y protección civil</v>
      </c>
      <c r="Q553" s="1359" t="str">
        <f>'BASE METAS)'!Q552</f>
        <v>Preservación del orden público y protección ciudadana</v>
      </c>
      <c r="R553" s="1359" t="str">
        <f>'BASE METAS)'!R552</f>
        <v>Seguridad pública</v>
      </c>
      <c r="S553" s="1359" t="str">
        <f>'BASE METAS)'!S552</f>
        <v>Prevención de la delincuencia y mantenimiento del orden público</v>
      </c>
      <c r="T553" s="1359" t="str">
        <f>'BASE METAS)'!T552</f>
        <v>Vigilancia para la seguridad y prevención del delito</v>
      </c>
      <c r="U553" s="1360" t="str">
        <f>'BASE METAS)'!U552</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53" s="1359" t="str">
        <f>'BASE METAS)'!V552</f>
        <v xml:space="preserve">Tlalnepantla Protegida </v>
      </c>
      <c r="W553" s="8">
        <f>'BASE METAS)'!W552</f>
        <v>30099969</v>
      </c>
      <c r="X553" s="1374" t="str">
        <f>'BASE METAS)'!X552</f>
        <v>COMISARÍA GENERAL DE SEGURIDAD CIUDADANA</v>
      </c>
      <c r="Y553" s="498">
        <f>'BASE METAS)'!Y552</f>
        <v>1</v>
      </c>
      <c r="Z553" s="520" t="str">
        <f>'BASE METAS)'!Z552</f>
        <v xml:space="preserve">ADQUIRIR E INSTALAR SISTEMAS DE VIDEO DE VIGILANCIA EN CALLES DE LAS DIFERENTES COMUNIDADES. </v>
      </c>
      <c r="AA553" s="521" t="str">
        <f>'BASE METAS)'!AA552</f>
        <v>SISTEMA DE VIDEO DE VIGILANCIA</v>
      </c>
      <c r="AB553" s="522">
        <f>'BASE METAS)'!AB552</f>
        <v>30</v>
      </c>
      <c r="AC553" s="522">
        <f>'BASE METAS)'!AC552</f>
        <v>0</v>
      </c>
      <c r="AD553" s="523">
        <f>'BASE METAS)'!AD552</f>
        <v>0</v>
      </c>
      <c r="AE553" s="522">
        <f>'BASE METAS)'!AE552</f>
        <v>30</v>
      </c>
      <c r="AF553" s="523">
        <f>'BASE METAS)'!AF552</f>
        <v>1</v>
      </c>
      <c r="AG553" s="522">
        <f>'BASE METAS)'!AG552</f>
        <v>0</v>
      </c>
      <c r="AH553" s="523">
        <f>'BASE METAS)'!AH552</f>
        <v>0</v>
      </c>
      <c r="AI553" s="522">
        <f>'BASE METAS)'!AI552</f>
        <v>0</v>
      </c>
      <c r="AJ553" s="524">
        <f>'BASE METAS)'!AJ552</f>
        <v>0</v>
      </c>
      <c r="AK553" s="211">
        <f>'BASE METAS)'!AK552</f>
        <v>1</v>
      </c>
      <c r="AL553" s="968">
        <f>'BASE METAS)'!AL552</f>
        <v>1</v>
      </c>
      <c r="AM553" s="969" t="str">
        <f>'BASE METAS)'!AM552</f>
        <v>SISTEMAS DE VIDEO DE VIGILANCIA .</v>
      </c>
      <c r="AN553" s="970" t="str">
        <f>'BASE METAS)'!AN552</f>
        <v>MIDE LOS SITEMAS DE VIDEO DE VIGILANCIA FUNCIONANDO.</v>
      </c>
      <c r="AO553" s="1344" t="str">
        <f>'BASE METAS)'!AU552</f>
        <v>GESTIÓN</v>
      </c>
      <c r="AP553" s="969" t="str">
        <f>'BASE METAS)'!AO552</f>
        <v>NO. DE SISTEMAS FUNCIONANDO</v>
      </c>
      <c r="AQ553" s="970" t="str">
        <f>'BASE METAS)'!AP552</f>
        <v>NO. DE SISTEMAS PROGRAMADOS</v>
      </c>
      <c r="AR553" s="1344">
        <f>'BASE METAS)'!AQ552</f>
        <v>100</v>
      </c>
      <c r="AS553" s="969" t="str">
        <f>'BASE METAS)'!AR552</f>
        <v>SISTEMA DE VIDEO DE VIGILANCIA</v>
      </c>
      <c r="AT553" s="1265" t="str">
        <f>'BASE METAS)'!AS552</f>
        <v>EFICACIA</v>
      </c>
      <c r="AU553" s="1482">
        <f>'BASE METAS)'!BO552</f>
        <v>0</v>
      </c>
      <c r="AV553" s="1">
        <f>'BASE METAS)'!BQ552</f>
        <v>30</v>
      </c>
      <c r="AW553" s="997">
        <f>'BASE METAS)'!BR552</f>
        <v>0</v>
      </c>
      <c r="AX553" s="948">
        <f>'BASE METAS)'!BS552</f>
        <v>30</v>
      </c>
      <c r="AY553" s="948">
        <f>'BASE METAS)'!BT552</f>
        <v>30</v>
      </c>
      <c r="AZ553" s="945">
        <f>'BASE METAS)'!BU552</f>
        <v>0</v>
      </c>
      <c r="BA553" s="1352">
        <f>'BASE METAS)'!BV552</f>
        <v>1</v>
      </c>
      <c r="BB553" s="950">
        <f>'BASE METAS)'!BW552</f>
        <v>30</v>
      </c>
      <c r="BC553" s="942">
        <f>'BASE METAS)'!BX552</f>
        <v>0</v>
      </c>
      <c r="BD553" s="942">
        <f>'BASE METAS)'!BY552</f>
        <v>1</v>
      </c>
      <c r="BE553" s="942">
        <f>'BASE METAS)'!CG552</f>
        <v>0</v>
      </c>
      <c r="BF553" s="942">
        <f>'BASE METAS)'!CJ552</f>
        <v>0</v>
      </c>
      <c r="BG553" s="942">
        <f>'BASE METAS)'!CK552</f>
        <v>0</v>
      </c>
      <c r="BH553" s="1352">
        <f>'BASE METAS)'!CL552</f>
        <v>0</v>
      </c>
      <c r="BI553" s="1">
        <f>'BASE METAS)'!CM552</f>
        <v>0</v>
      </c>
      <c r="BJ553" s="1">
        <f>'BASE METAS)'!CN552</f>
        <v>0</v>
      </c>
      <c r="BK553" s="1">
        <f>'BASE METAS)'!CO552</f>
        <v>0</v>
      </c>
      <c r="BL553" s="1">
        <f>'BASE METAS)'!CP552</f>
        <v>0</v>
      </c>
      <c r="BM553" s="1">
        <f>'BASE METAS)'!CQ552</f>
        <v>0</v>
      </c>
      <c r="BN553" s="1">
        <f>'BASE METAS)'!CR552</f>
        <v>0</v>
      </c>
      <c r="BO553" s="1">
        <f>'BASE METAS)'!CS552</f>
        <v>0</v>
      </c>
      <c r="BP553" s="1">
        <f>'BASE METAS)'!CT552</f>
        <v>0</v>
      </c>
      <c r="BQ553" s="1">
        <f>'BASE METAS)'!CU552</f>
        <v>0</v>
      </c>
      <c r="BR553" s="1">
        <f>'BASE METAS)'!CV552</f>
        <v>0</v>
      </c>
      <c r="BS553" s="1">
        <f>'BASE METAS)'!CW552</f>
        <v>0</v>
      </c>
      <c r="BT553" s="1">
        <f>'BASE METAS)'!CX552</f>
        <v>0</v>
      </c>
      <c r="BU553" s="1">
        <f>'BASE METAS)'!FA552</f>
        <v>30</v>
      </c>
      <c r="BV553" s="1">
        <f>'BASE METAS)'!FB552</f>
        <v>0</v>
      </c>
      <c r="BW553" s="1">
        <f>'BASE METAS)'!FC552</f>
        <v>0</v>
      </c>
      <c r="BX553" s="1">
        <f>'BASE METAS)'!FD552</f>
        <v>0</v>
      </c>
      <c r="BY553" s="1">
        <f>'BASE METAS)'!FE552</f>
        <v>0</v>
      </c>
      <c r="BZ553" s="1">
        <f>'BASE METAS)'!FF552</f>
        <v>0</v>
      </c>
      <c r="CA553" s="1">
        <f>'BASE METAS)'!FG552</f>
        <v>0</v>
      </c>
      <c r="CB553" s="1">
        <f>'BASE METAS)'!FH552</f>
        <v>30</v>
      </c>
      <c r="CC553" s="1">
        <f>'BASE METAS)'!FI552</f>
        <v>0</v>
      </c>
      <c r="CD553" s="1">
        <f>'BASE METAS)'!FJ552</f>
        <v>30</v>
      </c>
      <c r="CE553" s="1">
        <f>'BASE METAS)'!FK552</f>
        <v>0</v>
      </c>
      <c r="CF553" s="1">
        <f>'BASE METAS)'!FL552</f>
        <v>0</v>
      </c>
      <c r="CG553" s="1">
        <f>'BASE METAS)'!FM552</f>
        <v>0</v>
      </c>
    </row>
    <row r="554" spans="1:85" ht="267.75" x14ac:dyDescent="0.2">
      <c r="A554" s="1">
        <f>'BASE METAS)'!A553</f>
        <v>0</v>
      </c>
      <c r="B554" s="7099"/>
      <c r="C554" s="1343">
        <f>'BASE METAS)'!C553</f>
        <v>0</v>
      </c>
      <c r="D554" s="1343">
        <f>'BASE METAS)'!D553</f>
        <v>0</v>
      </c>
      <c r="E554" s="7">
        <f>'BASE METAS)'!E553</f>
        <v>0</v>
      </c>
      <c r="F554" s="1346">
        <f>'BASE METAS)'!F553</f>
        <v>0</v>
      </c>
      <c r="G554" s="1346">
        <f>'BASE METAS)'!G553</f>
        <v>0</v>
      </c>
      <c r="H554" s="1346">
        <f>'BASE METAS)'!H553</f>
        <v>0</v>
      </c>
      <c r="I554" s="1346">
        <f>'BASE METAS)'!I553</f>
        <v>0</v>
      </c>
      <c r="J554" s="1346">
        <f>'BASE METAS)'!J553</f>
        <v>0</v>
      </c>
      <c r="K554" s="1346">
        <f>'BASE METAS)'!K553</f>
        <v>0</v>
      </c>
      <c r="L554" s="1346">
        <f>'BASE METAS)'!L553</f>
        <v>0</v>
      </c>
      <c r="M554" s="1346">
        <f>'BASE METAS)'!M553</f>
        <v>0</v>
      </c>
      <c r="N554" s="1359">
        <f>'BASE METAS)'!N553</f>
        <v>0</v>
      </c>
      <c r="O554" s="1346">
        <f>'BASE METAS)'!O553</f>
        <v>0</v>
      </c>
      <c r="P554" s="1359">
        <f>'BASE METAS)'!P553</f>
        <v>0</v>
      </c>
      <c r="Q554" s="1359">
        <f>'BASE METAS)'!Q553</f>
        <v>0</v>
      </c>
      <c r="R554" s="1359">
        <f>'BASE METAS)'!R553</f>
        <v>0</v>
      </c>
      <c r="S554" s="1359">
        <f>'BASE METAS)'!S553</f>
        <v>0</v>
      </c>
      <c r="T554" s="1359">
        <f>'BASE METAS)'!T553</f>
        <v>0</v>
      </c>
      <c r="U554" s="1360">
        <f>'BASE METAS)'!U553</f>
        <v>0</v>
      </c>
      <c r="V554" s="1359">
        <f>'BASE METAS)'!V553</f>
        <v>0</v>
      </c>
      <c r="W554" s="8">
        <f>'BASE METAS)'!W553</f>
        <v>53768358</v>
      </c>
      <c r="X554" s="1374">
        <f>'BASE METAS)'!X553</f>
        <v>0</v>
      </c>
      <c r="Y554" s="503">
        <f>'BASE METAS)'!Y553</f>
        <v>2</v>
      </c>
      <c r="Z554" s="510" t="str">
        <f>'BASE METAS)'!Z553</f>
        <v>REACTIVAR MODULOS DE POLICIA  CON EQUIPAMIENTO EN CALLE CULTURA ROMANA, DEL PUEBLO SAN PABLO XALPA Y LA U.H. ROSARIO II.</v>
      </c>
      <c r="AA554" s="484" t="str">
        <f>'BASE METAS)'!AA553</f>
        <v>MÓDULO</v>
      </c>
      <c r="AB554" s="511">
        <f>'BASE METAS)'!AB553</f>
        <v>2</v>
      </c>
      <c r="AC554" s="511">
        <f>'BASE METAS)'!AC553</f>
        <v>0</v>
      </c>
      <c r="AD554" s="512">
        <f>'BASE METAS)'!AD553</f>
        <v>0</v>
      </c>
      <c r="AE554" s="511">
        <f>'BASE METAS)'!AE553</f>
        <v>0</v>
      </c>
      <c r="AF554" s="512">
        <f>'BASE METAS)'!AF553</f>
        <v>0</v>
      </c>
      <c r="AG554" s="511">
        <f>'BASE METAS)'!AG553</f>
        <v>0</v>
      </c>
      <c r="AH554" s="512">
        <f>'BASE METAS)'!AH553</f>
        <v>0</v>
      </c>
      <c r="AI554" s="511">
        <f>'BASE METAS)'!AI553</f>
        <v>2</v>
      </c>
      <c r="AJ554" s="513">
        <f>'BASE METAS)'!AJ553</f>
        <v>1</v>
      </c>
      <c r="AK554" s="211">
        <f>'BASE METAS)'!AK553</f>
        <v>1</v>
      </c>
      <c r="AL554" s="968">
        <f>'BASE METAS)'!AL553</f>
        <v>2</v>
      </c>
      <c r="AM554" s="969" t="str">
        <f>'BASE METAS)'!AM553</f>
        <v>MODULOS DE POLICIA REACTIVADOS.</v>
      </c>
      <c r="AN554" s="969" t="str">
        <f>'BASE METAS)'!AN553</f>
        <v>MIDE LOS MODULOS DE POLICIA  REACTIVADOS CON EQUIPAMIENTO.</v>
      </c>
      <c r="AO554" s="1344" t="str">
        <f>'BASE METAS)'!AU553</f>
        <v>GESTIÓN</v>
      </c>
      <c r="AP554" s="969" t="str">
        <f>'BASE METAS)'!AO553</f>
        <v>NO. DE MÓDULOS REACTIVADOS</v>
      </c>
      <c r="AQ554" s="969" t="str">
        <f>'BASE METAS)'!AP553</f>
        <v>NO. DE MÓDULOS PROGRAMADOS A REACTIVACIÓN</v>
      </c>
      <c r="AR554" s="1344">
        <f>'BASE METAS)'!AQ553</f>
        <v>100</v>
      </c>
      <c r="AS554" s="969" t="str">
        <f>'BASE METAS)'!AR553</f>
        <v>MÓDULO</v>
      </c>
      <c r="AT554" s="969" t="str">
        <f>'BASE METAS)'!AS553</f>
        <v>EFICIENCIA</v>
      </c>
      <c r="AU554" s="1482">
        <f>'BASE METAS)'!BO553</f>
        <v>0</v>
      </c>
      <c r="AV554" s="1">
        <f>'BASE METAS)'!BQ553</f>
        <v>2</v>
      </c>
      <c r="AW554" s="1028">
        <f>'BASE METAS)'!BR553</f>
        <v>0</v>
      </c>
      <c r="AX554" s="945">
        <f>'BASE METAS)'!BS553</f>
        <v>0</v>
      </c>
      <c r="AY554" s="945">
        <f>'BASE METAS)'!BT553</f>
        <v>0</v>
      </c>
      <c r="AZ554" s="945">
        <f>'BASE METAS)'!BU553</f>
        <v>0</v>
      </c>
      <c r="BA554" s="945" t="e">
        <f>'BASE METAS)'!BV553</f>
        <v>#DIV/0!</v>
      </c>
      <c r="BB554" s="945">
        <f>'BASE METAS)'!BW553</f>
        <v>0</v>
      </c>
      <c r="BC554" s="945">
        <f>'BASE METAS)'!BX553</f>
        <v>2</v>
      </c>
      <c r="BD554" s="987">
        <f>'BASE METAS)'!BY553</f>
        <v>0</v>
      </c>
      <c r="BE554" s="987">
        <f>'BASE METAS)'!CG553</f>
        <v>0</v>
      </c>
      <c r="BF554" s="955">
        <f>'BASE METAS)'!CJ553</f>
        <v>0</v>
      </c>
      <c r="BG554" s="955">
        <f>'BASE METAS)'!CK553</f>
        <v>0</v>
      </c>
      <c r="BH554" s="1352">
        <f>'BASE METAS)'!CL553</f>
        <v>0</v>
      </c>
      <c r="BI554" s="1">
        <f>'BASE METAS)'!CM553</f>
        <v>0</v>
      </c>
      <c r="BJ554" s="1">
        <f>'BASE METAS)'!CN553</f>
        <v>0</v>
      </c>
      <c r="BK554" s="1">
        <f>'BASE METAS)'!CO553</f>
        <v>0</v>
      </c>
      <c r="BL554" s="1">
        <f>'BASE METAS)'!CP553</f>
        <v>0</v>
      </c>
      <c r="BM554" s="1">
        <f>'BASE METAS)'!CQ553</f>
        <v>0</v>
      </c>
      <c r="BN554" s="1">
        <f>'BASE METAS)'!CR553</f>
        <v>0</v>
      </c>
      <c r="BO554" s="1">
        <f>'BASE METAS)'!CS553</f>
        <v>0</v>
      </c>
      <c r="BP554" s="1">
        <f>'BASE METAS)'!CT553</f>
        <v>0</v>
      </c>
      <c r="BQ554" s="1">
        <f>'BASE METAS)'!CU553</f>
        <v>0</v>
      </c>
      <c r="BR554" s="1">
        <f>'BASE METAS)'!CV553</f>
        <v>0</v>
      </c>
      <c r="BS554" s="1">
        <f>'BASE METAS)'!CW553</f>
        <v>0</v>
      </c>
      <c r="BT554" s="1">
        <f>'BASE METAS)'!CX553</f>
        <v>0</v>
      </c>
      <c r="BU554" s="1">
        <f>'BASE METAS)'!FA553</f>
        <v>2</v>
      </c>
      <c r="BV554" s="1">
        <f>'BASE METAS)'!FB553</f>
        <v>0</v>
      </c>
      <c r="BW554" s="1">
        <f>'BASE METAS)'!FC553</f>
        <v>0</v>
      </c>
      <c r="BX554" s="1">
        <f>'BASE METAS)'!FD553</f>
        <v>0</v>
      </c>
      <c r="BY554" s="1">
        <f>'BASE METAS)'!FE553</f>
        <v>0</v>
      </c>
      <c r="BZ554" s="1">
        <f>'BASE METAS)'!FF553</f>
        <v>0</v>
      </c>
      <c r="CA554" s="1">
        <f>'BASE METAS)'!FG553</f>
        <v>0</v>
      </c>
      <c r="CB554" s="1">
        <f>'BASE METAS)'!FH553</f>
        <v>2</v>
      </c>
      <c r="CC554" s="1">
        <f>'BASE METAS)'!FI553</f>
        <v>0</v>
      </c>
      <c r="CD554" s="1">
        <f>'BASE METAS)'!FJ553</f>
        <v>2</v>
      </c>
      <c r="CE554" s="1">
        <f>'BASE METAS)'!FK553</f>
        <v>0</v>
      </c>
      <c r="CF554" s="1">
        <f>'BASE METAS)'!FL553</f>
        <v>0</v>
      </c>
      <c r="CG554" s="1">
        <f>'BASE METAS)'!FM553</f>
        <v>0</v>
      </c>
    </row>
    <row r="555" spans="1:85" ht="64.5" customHeight="1" x14ac:dyDescent="0.2">
      <c r="A555" s="1">
        <f>'BASE METAS)'!A554</f>
        <v>0</v>
      </c>
      <c r="B555" s="7099"/>
      <c r="C555" s="1343">
        <f>'BASE METAS)'!C554</f>
        <v>0</v>
      </c>
      <c r="D555" s="1343">
        <f>'BASE METAS)'!D554</f>
        <v>0</v>
      </c>
      <c r="E555" s="7">
        <f>'BASE METAS)'!E554</f>
        <v>0</v>
      </c>
      <c r="F555" s="1346">
        <f>'BASE METAS)'!F554</f>
        <v>0</v>
      </c>
      <c r="G555" s="1346">
        <f>'BASE METAS)'!G554</f>
        <v>0</v>
      </c>
      <c r="H555" s="1346">
        <f>'BASE METAS)'!H554</f>
        <v>0</v>
      </c>
      <c r="I555" s="1346">
        <f>'BASE METAS)'!I554</f>
        <v>0</v>
      </c>
      <c r="J555" s="1346">
        <f>'BASE METAS)'!J554</f>
        <v>0</v>
      </c>
      <c r="K555" s="1346">
        <f>'BASE METAS)'!K554</f>
        <v>0</v>
      </c>
      <c r="L555" s="1346">
        <f>'BASE METAS)'!L554</f>
        <v>0</v>
      </c>
      <c r="M555" s="1346">
        <f>'BASE METAS)'!M554</f>
        <v>0</v>
      </c>
      <c r="N555" s="1359">
        <f>'BASE METAS)'!N554</f>
        <v>0</v>
      </c>
      <c r="O555" s="1346">
        <f>'BASE METAS)'!O554</f>
        <v>0</v>
      </c>
      <c r="P555" s="1359">
        <f>'BASE METAS)'!P554</f>
        <v>0</v>
      </c>
      <c r="Q555" s="1359">
        <f>'BASE METAS)'!Q554</f>
        <v>0</v>
      </c>
      <c r="R555" s="1359">
        <f>'BASE METAS)'!R554</f>
        <v>0</v>
      </c>
      <c r="S555" s="1359">
        <f>'BASE METAS)'!S554</f>
        <v>0</v>
      </c>
      <c r="T555" s="1359">
        <f>'BASE METAS)'!T554</f>
        <v>0</v>
      </c>
      <c r="U555" s="1360">
        <f>'BASE METAS)'!U554</f>
        <v>0</v>
      </c>
      <c r="V555" s="1359">
        <f>'BASE METAS)'!V554</f>
        <v>0</v>
      </c>
      <c r="W555" s="8">
        <f>'BASE METAS)'!W554</f>
        <v>53768358</v>
      </c>
      <c r="X555" s="1374">
        <f>'BASE METAS)'!X554</f>
        <v>0</v>
      </c>
      <c r="Y555" s="503">
        <f>'BASE METAS)'!Y554</f>
        <v>3</v>
      </c>
      <c r="Z555" s="510" t="str">
        <f>'BASE METAS)'!Z554</f>
        <v>PREMIAR A ELEMENTOS DE SEGURIDAD PÚBLICA DESTACADOS EN SUS ACTIVIDADES.</v>
      </c>
      <c r="AA555" s="484" t="str">
        <f>'BASE METAS)'!AA554</f>
        <v>ELEMENTO</v>
      </c>
      <c r="AB555" s="511">
        <f>'BASE METAS)'!AB554</f>
        <v>500</v>
      </c>
      <c r="AC555" s="511">
        <f>'BASE METAS)'!AC554</f>
        <v>0</v>
      </c>
      <c r="AD555" s="512">
        <f>'BASE METAS)'!AD554</f>
        <v>0</v>
      </c>
      <c r="AE555" s="511">
        <f>'BASE METAS)'!AE554</f>
        <v>0</v>
      </c>
      <c r="AF555" s="512">
        <f>'BASE METAS)'!AF554</f>
        <v>0</v>
      </c>
      <c r="AG555" s="511">
        <f>'BASE METAS)'!AG554</f>
        <v>0</v>
      </c>
      <c r="AH555" s="512">
        <f>'BASE METAS)'!AH554</f>
        <v>0</v>
      </c>
      <c r="AI555" s="511">
        <f>'BASE METAS)'!AI554</f>
        <v>500</v>
      </c>
      <c r="AJ555" s="513">
        <f>'BASE METAS)'!AJ554</f>
        <v>1</v>
      </c>
      <c r="AK555" s="211">
        <f>'BASE METAS)'!AK554</f>
        <v>1</v>
      </c>
      <c r="AL555" s="971">
        <f>'BASE METAS)'!AL554</f>
        <v>3</v>
      </c>
      <c r="AM555" s="971" t="str">
        <f>'BASE METAS)'!AM554</f>
        <v>ELEMENTOS DE SEGURIDAD PÚBLICA PREMIADOS POR DESTACAR EN SUS ACTIVIDADES.</v>
      </c>
      <c r="AN555" s="971" t="str">
        <f>'BASE METAS)'!AN554</f>
        <v>MIDE A LOS ELEMENTOS DE SEGURIDAD PÚBLICA DESTACADOS.</v>
      </c>
      <c r="AO555" s="1344" t="str">
        <f>'BASE METAS)'!AU554</f>
        <v>GESTIÓN</v>
      </c>
      <c r="AP555" s="971" t="str">
        <f>'BASE METAS)'!AO554</f>
        <v>NO. DE ELEMENTOS DE SEGURIDAD PÚBLICA PREMIADOS</v>
      </c>
      <c r="AQ555" s="971" t="str">
        <f>'BASE METAS)'!AP554</f>
        <v>NO. DE ELEMENTOS DE SEGURIDAD PÚBLICA PROGRAMADOS A PREMIAR</v>
      </c>
      <c r="AR555" s="1344">
        <f>'BASE METAS)'!AQ554</f>
        <v>100</v>
      </c>
      <c r="AS555" s="971" t="str">
        <f>'BASE METAS)'!AR554</f>
        <v>ELEMENTO</v>
      </c>
      <c r="AT555" s="971" t="str">
        <f>'BASE METAS)'!AS554</f>
        <v>CALIDAD</v>
      </c>
      <c r="AU555" s="1482">
        <f>'BASE METAS)'!BO554</f>
        <v>0</v>
      </c>
      <c r="AV555" s="1">
        <f>'BASE METAS)'!BQ554</f>
        <v>500</v>
      </c>
      <c r="AW555" s="1028">
        <f>'BASE METAS)'!BR554</f>
        <v>0</v>
      </c>
      <c r="AX555" s="945">
        <f>'BASE METAS)'!BS554</f>
        <v>0</v>
      </c>
      <c r="AY555" s="945">
        <f>'BASE METAS)'!BT554</f>
        <v>0</v>
      </c>
      <c r="AZ555" s="945">
        <f>'BASE METAS)'!BU554</f>
        <v>0</v>
      </c>
      <c r="BA555" s="1352" t="e">
        <f>'BASE METAS)'!BV554</f>
        <v>#DIV/0!</v>
      </c>
      <c r="BB555" s="948">
        <f>'BASE METAS)'!BW554</f>
        <v>0</v>
      </c>
      <c r="BC555" s="945">
        <f>'BASE METAS)'!BX554</f>
        <v>500</v>
      </c>
      <c r="BD555" s="987">
        <f>'BASE METAS)'!BY554</f>
        <v>0</v>
      </c>
      <c r="BE555" s="987">
        <f>'BASE METAS)'!CG554</f>
        <v>0</v>
      </c>
      <c r="BF555" s="955">
        <f>'BASE METAS)'!CJ554</f>
        <v>0</v>
      </c>
      <c r="BG555" s="955">
        <f>'BASE METAS)'!CK554</f>
        <v>0</v>
      </c>
      <c r="BH555" s="1352">
        <f>'BASE METAS)'!CL554</f>
        <v>0</v>
      </c>
      <c r="BI555" s="1">
        <f>'BASE METAS)'!CM554</f>
        <v>0</v>
      </c>
      <c r="BJ555" s="1">
        <f>'BASE METAS)'!CN554</f>
        <v>0</v>
      </c>
      <c r="BK555" s="1">
        <f>'BASE METAS)'!CO554</f>
        <v>0</v>
      </c>
      <c r="BL555" s="1">
        <f>'BASE METAS)'!CP554</f>
        <v>0</v>
      </c>
      <c r="BM555" s="1">
        <f>'BASE METAS)'!CQ554</f>
        <v>0</v>
      </c>
      <c r="BN555" s="1">
        <f>'BASE METAS)'!CR554</f>
        <v>0</v>
      </c>
      <c r="BO555" s="1">
        <f>'BASE METAS)'!CS554</f>
        <v>0</v>
      </c>
      <c r="BP555" s="1">
        <f>'BASE METAS)'!CT554</f>
        <v>0</v>
      </c>
      <c r="BQ555" s="1">
        <f>'BASE METAS)'!CU554</f>
        <v>0</v>
      </c>
      <c r="BR555" s="1">
        <f>'BASE METAS)'!CV554</f>
        <v>0</v>
      </c>
      <c r="BS555" s="1">
        <f>'BASE METAS)'!CW554</f>
        <v>0</v>
      </c>
      <c r="BT555" s="1">
        <f>'BASE METAS)'!CX554</f>
        <v>0</v>
      </c>
      <c r="BU555" s="1">
        <f>'BASE METAS)'!FA554</f>
        <v>500</v>
      </c>
      <c r="BV555" s="1">
        <f>'BASE METAS)'!FB554</f>
        <v>0</v>
      </c>
      <c r="BW555" s="1">
        <f>'BASE METAS)'!FC554</f>
        <v>0</v>
      </c>
      <c r="BX555" s="1">
        <f>'BASE METAS)'!FD554</f>
        <v>0</v>
      </c>
      <c r="BY555" s="1">
        <f>'BASE METAS)'!FE554</f>
        <v>0</v>
      </c>
      <c r="BZ555" s="1">
        <f>'BASE METAS)'!FF554</f>
        <v>0</v>
      </c>
      <c r="CA555" s="1">
        <f>'BASE METAS)'!FG554</f>
        <v>0</v>
      </c>
      <c r="CB555" s="1">
        <f>'BASE METAS)'!FH554</f>
        <v>500</v>
      </c>
      <c r="CC555" s="1">
        <f>'BASE METAS)'!FI554</f>
        <v>0</v>
      </c>
      <c r="CD555" s="1">
        <f>'BASE METAS)'!FJ554</f>
        <v>500</v>
      </c>
      <c r="CE555" s="1">
        <f>'BASE METAS)'!FK554</f>
        <v>0</v>
      </c>
      <c r="CF555" s="1">
        <f>'BASE METAS)'!FL554</f>
        <v>0</v>
      </c>
      <c r="CG555" s="1">
        <f>'BASE METAS)'!FM554</f>
        <v>0</v>
      </c>
    </row>
    <row r="556" spans="1:85" ht="38.25" customHeight="1" x14ac:dyDescent="0.2">
      <c r="A556" s="1">
        <f>'BASE METAS)'!A555</f>
        <v>0</v>
      </c>
      <c r="B556" s="7099"/>
      <c r="C556" s="1343">
        <f>'BASE METAS)'!C555</f>
        <v>0</v>
      </c>
      <c r="D556" s="1343">
        <f>'BASE METAS)'!D555</f>
        <v>0</v>
      </c>
      <c r="E556" s="7">
        <f>'BASE METAS)'!E555</f>
        <v>0</v>
      </c>
      <c r="F556" s="1346">
        <f>'BASE METAS)'!F555</f>
        <v>0</v>
      </c>
      <c r="G556" s="1346">
        <f>'BASE METAS)'!G555</f>
        <v>0</v>
      </c>
      <c r="H556" s="1346">
        <f>'BASE METAS)'!H555</f>
        <v>0</v>
      </c>
      <c r="I556" s="1346">
        <f>'BASE METAS)'!I555</f>
        <v>0</v>
      </c>
      <c r="J556" s="1346">
        <f>'BASE METAS)'!J555</f>
        <v>0</v>
      </c>
      <c r="K556" s="1346">
        <f>'BASE METAS)'!K555</f>
        <v>0</v>
      </c>
      <c r="L556" s="1346">
        <f>'BASE METAS)'!L555</f>
        <v>0</v>
      </c>
      <c r="M556" s="1346">
        <f>'BASE METAS)'!M555</f>
        <v>0</v>
      </c>
      <c r="N556" s="1359">
        <f>'BASE METAS)'!N555</f>
        <v>0</v>
      </c>
      <c r="O556" s="1346">
        <f>'BASE METAS)'!O555</f>
        <v>0</v>
      </c>
      <c r="P556" s="1359">
        <f>'BASE METAS)'!P555</f>
        <v>0</v>
      </c>
      <c r="Q556" s="1359">
        <f>'BASE METAS)'!Q555</f>
        <v>0</v>
      </c>
      <c r="R556" s="1359">
        <f>'BASE METAS)'!R555</f>
        <v>0</v>
      </c>
      <c r="S556" s="1359">
        <f>'BASE METAS)'!S555</f>
        <v>0</v>
      </c>
      <c r="T556" s="1359">
        <f>'BASE METAS)'!T555</f>
        <v>0</v>
      </c>
      <c r="U556" s="1360">
        <f>'BASE METAS)'!U555</f>
        <v>0</v>
      </c>
      <c r="V556" s="1359">
        <f>'BASE METAS)'!V555</f>
        <v>0</v>
      </c>
      <c r="W556" s="8">
        <f>'BASE METAS)'!W555</f>
        <v>53768358</v>
      </c>
      <c r="X556" s="1374">
        <f>'BASE METAS)'!X555</f>
        <v>0</v>
      </c>
      <c r="Y556" s="503">
        <f>'BASE METAS)'!Y555</f>
        <v>4</v>
      </c>
      <c r="Z556" s="510" t="str">
        <f>'BASE METAS)'!Z555</f>
        <v>REALIZAR REUNIONES PERIODICAS CON EL GOBIERNO FEDERAL, ESTATAL Y SECTORES DE LA POBLACIÓN CON RESPECTO A LA SEGURIDAD PÚBLICA.</v>
      </c>
      <c r="AA556" s="484" t="str">
        <f>'BASE METAS)'!AA555</f>
        <v>REUNIÓN</v>
      </c>
      <c r="AB556" s="511">
        <f>'BASE METAS)'!AB555</f>
        <v>500</v>
      </c>
      <c r="AC556" s="511">
        <f>'BASE METAS)'!AC555</f>
        <v>125</v>
      </c>
      <c r="AD556" s="512">
        <f>'BASE METAS)'!AD555</f>
        <v>0.25</v>
      </c>
      <c r="AE556" s="511">
        <f>'BASE METAS)'!AE555</f>
        <v>125</v>
      </c>
      <c r="AF556" s="512">
        <f>'BASE METAS)'!AF555</f>
        <v>0.25</v>
      </c>
      <c r="AG556" s="511">
        <f>'BASE METAS)'!AG555</f>
        <v>125</v>
      </c>
      <c r="AH556" s="512">
        <f>'BASE METAS)'!AH555</f>
        <v>0.25</v>
      </c>
      <c r="AI556" s="511">
        <f>'BASE METAS)'!AI555</f>
        <v>125</v>
      </c>
      <c r="AJ556" s="513">
        <f>'BASE METAS)'!AJ555</f>
        <v>0.25</v>
      </c>
      <c r="AK556" s="947">
        <f>'BASE METAS)'!AK555</f>
        <v>1</v>
      </c>
      <c r="AL556" s="968">
        <f>'BASE METAS)'!AL555</f>
        <v>4</v>
      </c>
      <c r="AM556" s="969" t="str">
        <f>'BASE METAS)'!AM555</f>
        <v>REUNIONES PERÍODICAS CON RESPECTO A LA SEGURIDAD PÚBLICA.</v>
      </c>
      <c r="AN556" s="970" t="str">
        <f>'BASE METAS)'!AN555</f>
        <v>MIDE EL NÚMERO DE REUNIONES REALIZADAS.</v>
      </c>
      <c r="AO556" s="1344" t="str">
        <f>'BASE METAS)'!AU555</f>
        <v>GESTIÓN</v>
      </c>
      <c r="AP556" s="969" t="str">
        <f>'BASE METAS)'!AO555</f>
        <v>NO. DE REUNIONES ASISTIDAS</v>
      </c>
      <c r="AQ556" s="970" t="str">
        <f>'BASE METAS)'!AP555</f>
        <v>NO. DE REUNIONES PROGRAMADAS</v>
      </c>
      <c r="AR556" s="1344">
        <f>'BASE METAS)'!AQ555</f>
        <v>100</v>
      </c>
      <c r="AS556" s="969" t="str">
        <f>'BASE METAS)'!AR555</f>
        <v>REUNIÓN</v>
      </c>
      <c r="AT556" s="969" t="str">
        <f>'BASE METAS)'!AS555</f>
        <v>EFICIENCIA</v>
      </c>
      <c r="AU556" s="1482">
        <f>'BASE METAS)'!BO555</f>
        <v>0</v>
      </c>
      <c r="AV556" s="1">
        <f>'BASE METAS)'!BQ555</f>
        <v>500</v>
      </c>
      <c r="AW556" s="997">
        <f>'BASE METAS)'!BR555</f>
        <v>0</v>
      </c>
      <c r="AX556" s="1352">
        <f>'BASE METAS)'!BS555</f>
        <v>125</v>
      </c>
      <c r="AY556" s="948">
        <f>'BASE METAS)'!BT555</f>
        <v>96</v>
      </c>
      <c r="AZ556" s="945">
        <f>'BASE METAS)'!BU555</f>
        <v>29</v>
      </c>
      <c r="BA556" s="948">
        <f>'BASE METAS)'!BV555</f>
        <v>0.76800000000000002</v>
      </c>
      <c r="BB556" s="948">
        <f>'BASE METAS)'!BW555</f>
        <v>189</v>
      </c>
      <c r="BC556" s="942">
        <f>'BASE METAS)'!BX555</f>
        <v>311</v>
      </c>
      <c r="BD556" s="942">
        <f>'BASE METAS)'!BY555</f>
        <v>0.378</v>
      </c>
      <c r="BE556" s="942">
        <f>'BASE METAS)'!CG555</f>
        <v>93</v>
      </c>
      <c r="BF556" s="1352">
        <f>'BASE METAS)'!CJ555</f>
        <v>0</v>
      </c>
      <c r="BG556" s="942">
        <f>'BASE METAS)'!CK555</f>
        <v>0</v>
      </c>
      <c r="BH556" s="1352">
        <f>'BASE METAS)'!CL555</f>
        <v>0</v>
      </c>
      <c r="BI556" s="1">
        <f>'BASE METAS)'!CM555</f>
        <v>0</v>
      </c>
      <c r="BJ556" s="1">
        <f>'BASE METAS)'!CN555</f>
        <v>0</v>
      </c>
      <c r="BK556" s="1">
        <f>'BASE METAS)'!CO555</f>
        <v>0</v>
      </c>
      <c r="BL556" s="1">
        <f>'BASE METAS)'!CP555</f>
        <v>0</v>
      </c>
      <c r="BM556" s="1">
        <f>'BASE METAS)'!CQ555</f>
        <v>0</v>
      </c>
      <c r="BN556" s="1">
        <f>'BASE METAS)'!CR555</f>
        <v>0</v>
      </c>
      <c r="BO556" s="1">
        <f>'BASE METAS)'!CS555</f>
        <v>0</v>
      </c>
      <c r="BP556" s="1">
        <f>'BASE METAS)'!CT555</f>
        <v>0</v>
      </c>
      <c r="BQ556" s="1">
        <f>'BASE METAS)'!CU555</f>
        <v>0</v>
      </c>
      <c r="BR556" s="1">
        <f>'BASE METAS)'!CV555</f>
        <v>0</v>
      </c>
      <c r="BS556" s="1">
        <f>'BASE METAS)'!CW555</f>
        <v>0</v>
      </c>
      <c r="BT556" s="1">
        <f>'BASE METAS)'!CX555</f>
        <v>0</v>
      </c>
      <c r="BU556" s="1">
        <f>'BASE METAS)'!FA555</f>
        <v>500</v>
      </c>
      <c r="BV556" s="1">
        <f>'BASE METAS)'!FB555</f>
        <v>0</v>
      </c>
      <c r="BW556" s="1">
        <f>'BASE METAS)'!FC555</f>
        <v>42</v>
      </c>
      <c r="BX556" s="1">
        <f>'BASE METAS)'!FD555</f>
        <v>38</v>
      </c>
      <c r="BY556" s="1">
        <f>'BASE METAS)'!FE555</f>
        <v>4</v>
      </c>
      <c r="BZ556" s="1">
        <f>'BASE METAS)'!FF555</f>
        <v>0.90476190476190477</v>
      </c>
      <c r="CA556" s="1">
        <f>'BASE METAS)'!FG555</f>
        <v>131</v>
      </c>
      <c r="CB556" s="1">
        <f>'BASE METAS)'!FH555</f>
        <v>369</v>
      </c>
      <c r="CC556" s="1">
        <f>'BASE METAS)'!FI555</f>
        <v>0.26200000000000001</v>
      </c>
      <c r="CD556" s="1">
        <f>'BASE METAS)'!FJ555</f>
        <v>500</v>
      </c>
      <c r="CE556" s="1">
        <f>'BASE METAS)'!FK555</f>
        <v>0</v>
      </c>
      <c r="CF556" s="1">
        <f>'BASE METAS)'!FL555</f>
        <v>42</v>
      </c>
      <c r="CG556" s="1">
        <f>'BASE METAS)'!FM555</f>
        <v>9</v>
      </c>
    </row>
    <row r="557" spans="1:85" ht="63.75" customHeight="1" x14ac:dyDescent="0.2">
      <c r="A557" s="1">
        <f>'BASE METAS)'!A556</f>
        <v>0</v>
      </c>
      <c r="B557" s="7099"/>
      <c r="C557" s="1343">
        <f>'BASE METAS)'!C556</f>
        <v>0</v>
      </c>
      <c r="D557" s="1343">
        <f>'BASE METAS)'!D556</f>
        <v>0</v>
      </c>
      <c r="E557" s="7">
        <f>'BASE METAS)'!E556</f>
        <v>0</v>
      </c>
      <c r="F557" s="1346">
        <f>'BASE METAS)'!F556</f>
        <v>0</v>
      </c>
      <c r="G557" s="1346">
        <f>'BASE METAS)'!G556</f>
        <v>0</v>
      </c>
      <c r="H557" s="1346">
        <f>'BASE METAS)'!H556</f>
        <v>0</v>
      </c>
      <c r="I557" s="1346">
        <f>'BASE METAS)'!I556</f>
        <v>0</v>
      </c>
      <c r="J557" s="1346">
        <f>'BASE METAS)'!J556</f>
        <v>0</v>
      </c>
      <c r="K557" s="1346">
        <f>'BASE METAS)'!K556</f>
        <v>0</v>
      </c>
      <c r="L557" s="1346">
        <f>'BASE METAS)'!L556</f>
        <v>0</v>
      </c>
      <c r="M557" s="1346">
        <f>'BASE METAS)'!M556</f>
        <v>0</v>
      </c>
      <c r="N557" s="1359">
        <f>'BASE METAS)'!N556</f>
        <v>0</v>
      </c>
      <c r="O557" s="1346">
        <f>'BASE METAS)'!O556</f>
        <v>0</v>
      </c>
      <c r="P557" s="1359">
        <f>'BASE METAS)'!P556</f>
        <v>0</v>
      </c>
      <c r="Q557" s="1359">
        <f>'BASE METAS)'!Q556</f>
        <v>0</v>
      </c>
      <c r="R557" s="1359">
        <f>'BASE METAS)'!R556</f>
        <v>0</v>
      </c>
      <c r="S557" s="1359">
        <f>'BASE METAS)'!S556</f>
        <v>0</v>
      </c>
      <c r="T557" s="1359">
        <f>'BASE METAS)'!T556</f>
        <v>0</v>
      </c>
      <c r="U557" s="1360">
        <f>'BASE METAS)'!U556</f>
        <v>0</v>
      </c>
      <c r="V557" s="1359">
        <f>'BASE METAS)'!V556</f>
        <v>0</v>
      </c>
      <c r="W557" s="8">
        <f>'BASE METAS)'!W556</f>
        <v>53768358</v>
      </c>
      <c r="X557" s="1374">
        <f>'BASE METAS)'!X556</f>
        <v>0</v>
      </c>
      <c r="Y557" s="503">
        <f>'BASE METAS)'!Y556</f>
        <v>5</v>
      </c>
      <c r="Z557" s="510" t="str">
        <f>'BASE METAS)'!Z556</f>
        <v>REALIZAR EXAMENES ANTIDOPING AL PERSONAL ADSCRITO A LA COMISARÍA GENERAL DE SEGURIDAD CIUDADANA.</v>
      </c>
      <c r="AA557" s="484" t="str">
        <f>'BASE METAS)'!AA556</f>
        <v>ELEMENTO</v>
      </c>
      <c r="AB557" s="511">
        <f>'BASE METAS)'!AB556</f>
        <v>1800</v>
      </c>
      <c r="AC557" s="511">
        <f>'BASE METAS)'!AC556</f>
        <v>0</v>
      </c>
      <c r="AD557" s="512">
        <f>'BASE METAS)'!AD556</f>
        <v>0</v>
      </c>
      <c r="AE557" s="511">
        <f>'BASE METAS)'!AE556</f>
        <v>1800</v>
      </c>
      <c r="AF557" s="512">
        <f>'BASE METAS)'!AF556</f>
        <v>1</v>
      </c>
      <c r="AG557" s="511">
        <f>'BASE METAS)'!AG556</f>
        <v>0</v>
      </c>
      <c r="AH557" s="512">
        <f>'BASE METAS)'!AH556</f>
        <v>0</v>
      </c>
      <c r="AI557" s="511">
        <f>'BASE METAS)'!AI556</f>
        <v>0</v>
      </c>
      <c r="AJ557" s="513">
        <f>'BASE METAS)'!AJ556</f>
        <v>0</v>
      </c>
      <c r="AK557" s="947">
        <f>'BASE METAS)'!AK556</f>
        <v>1</v>
      </c>
      <c r="AL557" s="968">
        <f>'BASE METAS)'!AL556</f>
        <v>5</v>
      </c>
      <c r="AM557" s="969" t="str">
        <f>'BASE METAS)'!AM556</f>
        <v>EXAMENES ANTIDOPING REALIZADOS AL PERSONAL ADSCRITO A LA COMISARÍA GENERAL DE SEGURIDAD PÚBLICA.</v>
      </c>
      <c r="AN557" s="969" t="str">
        <f>'BASE METAS)'!AN556</f>
        <v>MIDE  LOS EXAMENES ANTIDOPING APLICADOS.</v>
      </c>
      <c r="AO557" s="1344" t="str">
        <f>'BASE METAS)'!AU556</f>
        <v>GESTIÓN</v>
      </c>
      <c r="AP557" s="969" t="str">
        <f>'BASE METAS)'!AO556</f>
        <v>NO. DE EXAMENES ANTIDOPING REALIZADOS</v>
      </c>
      <c r="AQ557" s="969" t="str">
        <f>'BASE METAS)'!AP556</f>
        <v>NO. DE EXAMENES ANTIDOPING PROGRAMADOS</v>
      </c>
      <c r="AR557" s="1344">
        <f>'BASE METAS)'!AQ556</f>
        <v>100</v>
      </c>
      <c r="AS557" s="969" t="str">
        <f>'BASE METAS)'!AR556</f>
        <v>ELEMENTO</v>
      </c>
      <c r="AT557" s="969" t="str">
        <f>'BASE METAS)'!AS556</f>
        <v>EFICIENCIA</v>
      </c>
      <c r="AU557" s="1482">
        <f>'BASE METAS)'!BO556</f>
        <v>0</v>
      </c>
      <c r="AV557" s="1352">
        <f>'BASE METAS)'!BQ556</f>
        <v>1800</v>
      </c>
      <c r="AW557" s="997">
        <f>'BASE METAS)'!BR556</f>
        <v>0</v>
      </c>
      <c r="AX557" s="948">
        <f>'BASE METAS)'!BS556</f>
        <v>1800</v>
      </c>
      <c r="AY557" s="948">
        <f>'BASE METAS)'!BT556</f>
        <v>1347</v>
      </c>
      <c r="AZ557" s="945">
        <f>'BASE METAS)'!BU556</f>
        <v>453</v>
      </c>
      <c r="BA557" s="1352">
        <f>'BASE METAS)'!BV556</f>
        <v>0.74833333333333329</v>
      </c>
      <c r="BB557" s="948">
        <f>'BASE METAS)'!BW556</f>
        <v>1347</v>
      </c>
      <c r="BC557" s="942">
        <f>'BASE METAS)'!BX556</f>
        <v>453</v>
      </c>
      <c r="BD557" s="942">
        <f>'BASE METAS)'!BY556</f>
        <v>0.74833333333333329</v>
      </c>
      <c r="BE557" s="942">
        <f>'BASE METAS)'!CG556</f>
        <v>0</v>
      </c>
      <c r="BF557" s="942">
        <f>'BASE METAS)'!CJ556</f>
        <v>0</v>
      </c>
      <c r="BG557" s="942">
        <f>'BASE METAS)'!CK556</f>
        <v>0</v>
      </c>
      <c r="BH557" s="1352">
        <f>'BASE METAS)'!CL556</f>
        <v>0</v>
      </c>
      <c r="BI557" s="1">
        <f>'BASE METAS)'!CM556</f>
        <v>0</v>
      </c>
      <c r="BJ557" s="1">
        <f>'BASE METAS)'!CN556</f>
        <v>0</v>
      </c>
      <c r="BK557" s="1">
        <f>'BASE METAS)'!CO556</f>
        <v>0</v>
      </c>
      <c r="BL557" s="1">
        <f>'BASE METAS)'!CP556</f>
        <v>0</v>
      </c>
      <c r="BM557" s="1">
        <f>'BASE METAS)'!CQ556</f>
        <v>0</v>
      </c>
      <c r="BN557" s="1">
        <f>'BASE METAS)'!CR556</f>
        <v>0</v>
      </c>
      <c r="BO557" s="1">
        <f>'BASE METAS)'!CS556</f>
        <v>0</v>
      </c>
      <c r="BP557" s="1">
        <f>'BASE METAS)'!CT556</f>
        <v>0</v>
      </c>
      <c r="BQ557" s="1">
        <f>'BASE METAS)'!CU556</f>
        <v>0</v>
      </c>
      <c r="BR557" s="1">
        <f>'BASE METAS)'!CV556</f>
        <v>0</v>
      </c>
      <c r="BS557" s="1">
        <f>'BASE METAS)'!CW556</f>
        <v>0</v>
      </c>
      <c r="BT557" s="1">
        <f>'BASE METAS)'!CX556</f>
        <v>0</v>
      </c>
      <c r="BU557" s="1">
        <f>'BASE METAS)'!FA556</f>
        <v>1800</v>
      </c>
      <c r="BV557" s="1">
        <f>'BASE METAS)'!FB556</f>
        <v>0</v>
      </c>
      <c r="BW557" s="1">
        <f>'BASE METAS)'!FC556</f>
        <v>1800</v>
      </c>
      <c r="BX557" s="1">
        <f>'BASE METAS)'!FD556</f>
        <v>1347</v>
      </c>
      <c r="BY557" s="1">
        <f>'BASE METAS)'!FE556</f>
        <v>453</v>
      </c>
      <c r="BZ557" s="1">
        <f>'BASE METAS)'!FF556</f>
        <v>0</v>
      </c>
      <c r="CA557" s="1">
        <f>'BASE METAS)'!FG556</f>
        <v>1347</v>
      </c>
      <c r="CB557" s="1">
        <f>'BASE METAS)'!FH556</f>
        <v>453</v>
      </c>
      <c r="CC557" s="1">
        <f>'BASE METAS)'!FI556</f>
        <v>0.74833333333333329</v>
      </c>
      <c r="CD557" s="1">
        <f>'BASE METAS)'!FJ556</f>
        <v>1800</v>
      </c>
      <c r="CE557" s="1">
        <f>'BASE METAS)'!FK556</f>
        <v>0</v>
      </c>
      <c r="CF557" s="1">
        <f>'BASE METAS)'!FL556</f>
        <v>0</v>
      </c>
      <c r="CG557" s="1">
        <f>'BASE METAS)'!FM556</f>
        <v>0</v>
      </c>
    </row>
    <row r="558" spans="1:85" ht="409.5" x14ac:dyDescent="0.2">
      <c r="A558" s="1">
        <f>'BASE METAS)'!A557</f>
        <v>83</v>
      </c>
      <c r="B558" s="7099"/>
      <c r="C558" s="1343">
        <f>'BASE METAS)'!C557</f>
        <v>2001</v>
      </c>
      <c r="D558" s="1343">
        <f>'BASE METAS)'!D557</f>
        <v>2</v>
      </c>
      <c r="E558" s="7" t="str">
        <f>'BASE METAS)'!E557</f>
        <v>VIGILANCIA PARA LA SEGURIDAD Y PREVENCIÓN DEL DELITO</v>
      </c>
      <c r="F558" s="1346" t="str">
        <f>'BASE METAS)'!F557</f>
        <v>Q00</v>
      </c>
      <c r="G558" s="1346" t="str">
        <f>'BASE METAS)'!G557</f>
        <v>104</v>
      </c>
      <c r="H558" s="1346" t="str">
        <f>'BASE METAS)'!H557</f>
        <v>04</v>
      </c>
      <c r="I558" s="1346" t="str">
        <f>'BASE METAS)'!I557</f>
        <v>01</v>
      </c>
      <c r="J558" s="1346" t="str">
        <f>'BASE METAS)'!J557</f>
        <v>01</v>
      </c>
      <c r="K558" s="1346" t="str">
        <f>'BASE METAS)'!K557</f>
        <v>01</v>
      </c>
      <c r="L558" s="1346" t="str">
        <f>'BASE METAS)'!L557</f>
        <v>01</v>
      </c>
      <c r="M558" s="1346" t="str">
        <f>'BASE METAS)'!M557</f>
        <v>603</v>
      </c>
      <c r="N558" s="1359" t="str">
        <f>'BASE METAS)'!N557</f>
        <v>Seguridad Pública y Tránsito</v>
      </c>
      <c r="O558" s="1346" t="str">
        <f>'BASE METAS)'!O557</f>
        <v>Seguridad Pública</v>
      </c>
      <c r="P558" s="1359" t="str">
        <f>'BASE METAS)'!P557</f>
        <v>Seguridad pública y protección civil</v>
      </c>
      <c r="Q558" s="1359" t="str">
        <f>'BASE METAS)'!Q557</f>
        <v>Preservación del orden público y protección ciudadana</v>
      </c>
      <c r="R558" s="1359" t="str">
        <f>'BASE METAS)'!R557</f>
        <v>Seguridad pública</v>
      </c>
      <c r="S558" s="1359" t="str">
        <f>'BASE METAS)'!S557</f>
        <v>Prevención de la delincuencia y mantenimiento del orden público</v>
      </c>
      <c r="T558" s="1359" t="str">
        <f>'BASE METAS)'!T557</f>
        <v>Vigilancia para la seguridad y prevención del delito</v>
      </c>
      <c r="U558" s="1360" t="str">
        <f>'BASE METAS)'!U557</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58" s="1359" t="str">
        <f>'BASE METAS)'!V557</f>
        <v xml:space="preserve">Tlalnepantla Protegida </v>
      </c>
      <c r="W558" s="8">
        <f>'BASE METAS)'!W557</f>
        <v>19456875</v>
      </c>
      <c r="X558" s="1374" t="str">
        <f>'BASE METAS)'!X557</f>
        <v>COMISARÍA GENERAL DE SEGURIDAD CIUDADANA (SUBSEMUN)</v>
      </c>
      <c r="Y558" s="503">
        <f>'BASE METAS)'!Y557</f>
        <v>6</v>
      </c>
      <c r="Z558" s="510" t="str">
        <f>'BASE METAS)'!Z557</f>
        <v>GESTIONAR RECURSOS FEDERALES PARA LA PROFESIONALIZACIÓN Y EQUIPAMIENTO DEL PERSONAL DE SEGURIDAD PÚBLICA.</v>
      </c>
      <c r="AA558" s="484" t="str">
        <f>'BASE METAS)'!AA557</f>
        <v>GESTIÓN</v>
      </c>
      <c r="AB558" s="511">
        <f>'BASE METAS)'!AB557</f>
        <v>4</v>
      </c>
      <c r="AC558" s="511">
        <f>'BASE METAS)'!AC557</f>
        <v>1</v>
      </c>
      <c r="AD558" s="512">
        <f>'BASE METAS)'!AD557</f>
        <v>0.25</v>
      </c>
      <c r="AE558" s="511">
        <f>'BASE METAS)'!AE557</f>
        <v>1</v>
      </c>
      <c r="AF558" s="512">
        <f>'BASE METAS)'!AF557</f>
        <v>0.25</v>
      </c>
      <c r="AG558" s="511">
        <f>'BASE METAS)'!AG557</f>
        <v>1</v>
      </c>
      <c r="AH558" s="512">
        <f>'BASE METAS)'!AH557</f>
        <v>0.25</v>
      </c>
      <c r="AI558" s="511">
        <f>'BASE METAS)'!AI557</f>
        <v>1</v>
      </c>
      <c r="AJ558" s="513">
        <f>'BASE METAS)'!AJ557</f>
        <v>0.25</v>
      </c>
      <c r="AK558" s="947">
        <f>'BASE METAS)'!AK557</f>
        <v>1</v>
      </c>
      <c r="AL558" s="971">
        <f>'BASE METAS)'!AL557</f>
        <v>6</v>
      </c>
      <c r="AM558" s="971" t="str">
        <f>'BASE METAS)'!AM557</f>
        <v>GESTIÓN DE RECURSOS FEDERALES</v>
      </c>
      <c r="AN558" s="971" t="str">
        <f>'BASE METAS)'!AN557</f>
        <v>MIDE LAS GESTIONES REALIZADAS DE RECURSOS FEDERALES PARA LA PROFESIONALIZACIÓN Y EQUIPAMIENTO DEL PERSONAL DE SEGURIDAD PÚBLICA.</v>
      </c>
      <c r="AO558" s="1344" t="str">
        <f>'BASE METAS)'!AU557</f>
        <v>GESTIÓN</v>
      </c>
      <c r="AP558" s="971" t="str">
        <f>'BASE METAS)'!AO557</f>
        <v>NO. DE GESTIONES  DE RECURSOS FEDERALES REALIZADAS</v>
      </c>
      <c r="AQ558" s="971" t="str">
        <f>'BASE METAS)'!AP557</f>
        <v>NO. DE GESTIONES DE RECURSOS FEDERALES PROGRAMADAS</v>
      </c>
      <c r="AR558" s="1344">
        <f>'BASE METAS)'!AQ557</f>
        <v>100</v>
      </c>
      <c r="AS558" s="971" t="str">
        <f>'BASE METAS)'!AR557</f>
        <v>GESTIÓN</v>
      </c>
      <c r="AT558" s="971" t="str">
        <f>'BASE METAS)'!AS557</f>
        <v>EFICIENCIA</v>
      </c>
      <c r="AU558" s="1482">
        <f>'BASE METAS)'!BO557</f>
        <v>0</v>
      </c>
      <c r="AV558" s="960">
        <f>'BASE METAS)'!BQ557</f>
        <v>4</v>
      </c>
      <c r="AW558" s="940">
        <f>'BASE METAS)'!BR557</f>
        <v>0</v>
      </c>
      <c r="AX558" s="945">
        <f>'BASE METAS)'!BS557</f>
        <v>1</v>
      </c>
      <c r="AY558" s="945">
        <f>'BASE METAS)'!BT557</f>
        <v>1</v>
      </c>
      <c r="AZ558" s="945">
        <f>'BASE METAS)'!BU557</f>
        <v>0</v>
      </c>
      <c r="BA558" s="948">
        <f>'BASE METAS)'!BV557</f>
        <v>1</v>
      </c>
      <c r="BB558" s="948">
        <f>'BASE METAS)'!BW557</f>
        <v>2</v>
      </c>
      <c r="BC558" s="945">
        <f>'BASE METAS)'!BX557</f>
        <v>2</v>
      </c>
      <c r="BD558" s="987">
        <f>'BASE METAS)'!BY557</f>
        <v>0.5</v>
      </c>
      <c r="BE558" s="987">
        <f>'BASE METAS)'!CG557</f>
        <v>1</v>
      </c>
      <c r="BF558" s="955">
        <f>'BASE METAS)'!CJ557</f>
        <v>0</v>
      </c>
      <c r="BG558" s="955">
        <f>'BASE METAS)'!CK557</f>
        <v>0</v>
      </c>
      <c r="BH558" s="1352">
        <f>'BASE METAS)'!CL557</f>
        <v>0</v>
      </c>
      <c r="BI558" s="1">
        <f>'BASE METAS)'!CM557</f>
        <v>0</v>
      </c>
      <c r="BJ558" s="1">
        <f>'BASE METAS)'!CN557</f>
        <v>0</v>
      </c>
      <c r="BK558" s="1">
        <f>'BASE METAS)'!CO557</f>
        <v>0</v>
      </c>
      <c r="BL558" s="1">
        <f>'BASE METAS)'!CP557</f>
        <v>0</v>
      </c>
      <c r="BM558" s="1">
        <f>'BASE METAS)'!CQ557</f>
        <v>0</v>
      </c>
      <c r="BN558" s="1">
        <f>'BASE METAS)'!CR557</f>
        <v>0</v>
      </c>
      <c r="BO558" s="1">
        <f>'BASE METAS)'!CS557</f>
        <v>0</v>
      </c>
      <c r="BP558" s="1">
        <f>'BASE METAS)'!CT557</f>
        <v>0</v>
      </c>
      <c r="BQ558" s="1">
        <f>'BASE METAS)'!CU557</f>
        <v>0</v>
      </c>
      <c r="BR558" s="1">
        <f>'BASE METAS)'!CV557</f>
        <v>0</v>
      </c>
      <c r="BS558" s="1">
        <f>'BASE METAS)'!CW557</f>
        <v>0</v>
      </c>
      <c r="BT558" s="1">
        <f>'BASE METAS)'!CX557</f>
        <v>0</v>
      </c>
      <c r="BU558" s="1">
        <f>'BASE METAS)'!FA557</f>
        <v>4</v>
      </c>
      <c r="BV558" s="1">
        <f>'BASE METAS)'!FB557</f>
        <v>0</v>
      </c>
      <c r="BW558" s="1">
        <f>'BASE METAS)'!FC557</f>
        <v>1</v>
      </c>
      <c r="BX558" s="1">
        <f>'BASE METAS)'!FD557</f>
        <v>1</v>
      </c>
      <c r="BY558" s="1">
        <f>'BASE METAS)'!FE557</f>
        <v>0</v>
      </c>
      <c r="BZ558" s="1">
        <f>'BASE METAS)'!FF557</f>
        <v>0</v>
      </c>
      <c r="CA558" s="1">
        <f>'BASE METAS)'!FG557</f>
        <v>2</v>
      </c>
      <c r="CB558" s="1">
        <f>'BASE METAS)'!FH557</f>
        <v>2</v>
      </c>
      <c r="CC558" s="1">
        <f>'BASE METAS)'!FI557</f>
        <v>0.5</v>
      </c>
      <c r="CD558" s="1">
        <f>'BASE METAS)'!FJ557</f>
        <v>4</v>
      </c>
      <c r="CE558" s="1">
        <f>'BASE METAS)'!FK557</f>
        <v>0</v>
      </c>
      <c r="CF558" s="1">
        <f>'BASE METAS)'!FL557</f>
        <v>0</v>
      </c>
      <c r="CG558" s="1">
        <f>'BASE METAS)'!FM557</f>
        <v>0</v>
      </c>
    </row>
    <row r="559" spans="1:85" ht="39" customHeight="1" x14ac:dyDescent="0.25">
      <c r="A559" s="1">
        <f>'BASE METAS)'!A558</f>
        <v>0</v>
      </c>
      <c r="B559" s="7099"/>
      <c r="C559" s="1343">
        <f>'BASE METAS)'!C558</f>
        <v>0</v>
      </c>
      <c r="D559" s="1343">
        <f>'BASE METAS)'!D558</f>
        <v>0</v>
      </c>
      <c r="E559" s="7">
        <f>'BASE METAS)'!E558</f>
        <v>0</v>
      </c>
      <c r="F559" s="1346">
        <f>'BASE METAS)'!F558</f>
        <v>0</v>
      </c>
      <c r="G559" s="1346">
        <f>'BASE METAS)'!G558</f>
        <v>0</v>
      </c>
      <c r="H559" s="1346">
        <f>'BASE METAS)'!H558</f>
        <v>0</v>
      </c>
      <c r="I559" s="1346">
        <f>'BASE METAS)'!I558</f>
        <v>0</v>
      </c>
      <c r="J559" s="1346">
        <f>'BASE METAS)'!J558</f>
        <v>0</v>
      </c>
      <c r="K559" s="1346">
        <f>'BASE METAS)'!K558</f>
        <v>0</v>
      </c>
      <c r="L559" s="1346">
        <f>'BASE METAS)'!L558</f>
        <v>0</v>
      </c>
      <c r="M559" s="1346">
        <f>'BASE METAS)'!M558</f>
        <v>0</v>
      </c>
      <c r="N559" s="1359">
        <f>'BASE METAS)'!N558</f>
        <v>0</v>
      </c>
      <c r="O559" s="1346">
        <f>'BASE METAS)'!O558</f>
        <v>0</v>
      </c>
      <c r="P559" s="1359">
        <f>'BASE METAS)'!P558</f>
        <v>0</v>
      </c>
      <c r="Q559" s="1359">
        <f>'BASE METAS)'!Q558</f>
        <v>0</v>
      </c>
      <c r="R559" s="1359">
        <f>'BASE METAS)'!R558</f>
        <v>0</v>
      </c>
      <c r="S559" s="1359">
        <f>'BASE METAS)'!S558</f>
        <v>0</v>
      </c>
      <c r="T559" s="1359">
        <f>'BASE METAS)'!T558</f>
        <v>0</v>
      </c>
      <c r="U559" s="1360">
        <f>'BASE METAS)'!U558</f>
        <v>0</v>
      </c>
      <c r="V559" s="1359">
        <f>'BASE METAS)'!V558</f>
        <v>0</v>
      </c>
      <c r="W559" s="8">
        <f>'BASE METAS)'!W558</f>
        <v>53768358</v>
      </c>
      <c r="X559" s="1374">
        <f>'BASE METAS)'!X558</f>
        <v>0</v>
      </c>
      <c r="Y559" s="503">
        <f>'BASE METAS)'!Y558</f>
        <v>7</v>
      </c>
      <c r="Z559" s="510" t="str">
        <f>'BASE METAS)'!Z558</f>
        <v>PRESENTAR AL PERSONAL OPERATIVO PARA SU EVALUACIÓN DE CONTROL DE CONFIANZA.</v>
      </c>
      <c r="AA559" s="484" t="str">
        <f>'BASE METAS)'!AA558</f>
        <v>EVALUACIÓN</v>
      </c>
      <c r="AB559" s="511">
        <f>'BASE METAS)'!AB558</f>
        <v>600</v>
      </c>
      <c r="AC559" s="511">
        <f>'BASE METAS)'!AC558</f>
        <v>0</v>
      </c>
      <c r="AD559" s="512">
        <f>'BASE METAS)'!AD558</f>
        <v>0</v>
      </c>
      <c r="AE559" s="511">
        <f>'BASE METAS)'!AE558</f>
        <v>600</v>
      </c>
      <c r="AF559" s="512">
        <f>'BASE METAS)'!AF558</f>
        <v>1</v>
      </c>
      <c r="AG559" s="511">
        <f>'BASE METAS)'!AG558</f>
        <v>0</v>
      </c>
      <c r="AH559" s="512">
        <f>'BASE METAS)'!AH558</f>
        <v>0</v>
      </c>
      <c r="AI559" s="511">
        <f>'BASE METAS)'!AI558</f>
        <v>0</v>
      </c>
      <c r="AJ559" s="513">
        <f>'BASE METAS)'!AJ558</f>
        <v>0</v>
      </c>
      <c r="AK559" s="947">
        <f>'BASE METAS)'!AK558</f>
        <v>1</v>
      </c>
      <c r="AL559" s="978">
        <f>'BASE METAS)'!AL558</f>
        <v>7</v>
      </c>
      <c r="AM559" s="974" t="str">
        <f>'BASE METAS)'!AM558</f>
        <v>EVALUACIÓN DE CONTROL Y CONFIANZA AL PERSONAL OPERATIVO  DE LA COMISARÍA GENERAL DE SEGURIDAD CIUDADANA.</v>
      </c>
      <c r="AN559" s="807" t="str">
        <f>'BASE METAS)'!AN558</f>
        <v>MIDE LAS EVALUACIONES DE CONTROL DE CONFIANZA  AL PERSONAL OPERATIVO.</v>
      </c>
      <c r="AO559" s="1344" t="str">
        <f>'BASE METAS)'!AU558</f>
        <v>GESTIÓN</v>
      </c>
      <c r="AP559" s="974" t="str">
        <f>'BASE METAS)'!AO558</f>
        <v>NO. DE EVALUACIONES REALIZADAS</v>
      </c>
      <c r="AQ559" s="807" t="str">
        <f>'BASE METAS)'!AP558</f>
        <v>NO. DE EVALUACIONES PROGRAMADAS</v>
      </c>
      <c r="AR559" s="1344">
        <f>'BASE METAS)'!AQ558</f>
        <v>100</v>
      </c>
      <c r="AS559" s="974" t="str">
        <f>'BASE METAS)'!AR558</f>
        <v>EVALUACIÓN</v>
      </c>
      <c r="AT559" s="974" t="str">
        <f>'BASE METAS)'!AS558</f>
        <v>CALIDAD</v>
      </c>
      <c r="AU559" s="1482">
        <f>'BASE METAS)'!BO558</f>
        <v>0</v>
      </c>
      <c r="AV559" s="961">
        <f>'BASE METAS)'!BQ558</f>
        <v>600</v>
      </c>
      <c r="AW559" s="1352">
        <f>'BASE METAS)'!BR558</f>
        <v>0</v>
      </c>
      <c r="AX559" s="1">
        <f>'BASE METAS)'!BS558</f>
        <v>600</v>
      </c>
      <c r="AY559" s="1">
        <f>'BASE METAS)'!BT558</f>
        <v>285</v>
      </c>
      <c r="AZ559" s="1">
        <f>'BASE METAS)'!BU558</f>
        <v>315</v>
      </c>
      <c r="BA559" s="1">
        <f>'BASE METAS)'!BV558</f>
        <v>0.47499999999999998</v>
      </c>
      <c r="BB559" s="1">
        <f>'BASE METAS)'!BW558</f>
        <v>285</v>
      </c>
      <c r="BC559" s="1">
        <f>'BASE METAS)'!BX558</f>
        <v>315</v>
      </c>
      <c r="BD559" s="1">
        <f>'BASE METAS)'!BY558</f>
        <v>0.47499999999999998</v>
      </c>
      <c r="BE559" s="1">
        <f>'BASE METAS)'!CG558</f>
        <v>0</v>
      </c>
      <c r="BF559" s="1">
        <f>'BASE METAS)'!CJ558</f>
        <v>0</v>
      </c>
      <c r="BG559" s="1">
        <f>'BASE METAS)'!CK558</f>
        <v>0</v>
      </c>
      <c r="BH559" s="1">
        <f>'BASE METAS)'!CL558</f>
        <v>0</v>
      </c>
      <c r="BI559" s="1">
        <f>'BASE METAS)'!CM558</f>
        <v>0</v>
      </c>
      <c r="BJ559" s="1">
        <f>'BASE METAS)'!CN558</f>
        <v>0</v>
      </c>
      <c r="BK559" s="1">
        <f>'BASE METAS)'!CO558</f>
        <v>0</v>
      </c>
      <c r="BL559" s="1">
        <f>'BASE METAS)'!CP558</f>
        <v>0</v>
      </c>
      <c r="BM559" s="1">
        <f>'BASE METAS)'!CQ558</f>
        <v>0</v>
      </c>
      <c r="BN559" s="1">
        <f>'BASE METAS)'!CR558</f>
        <v>0</v>
      </c>
      <c r="BO559" s="1">
        <f>'BASE METAS)'!CS558</f>
        <v>0</v>
      </c>
      <c r="BP559" s="1">
        <f>'BASE METAS)'!CT558</f>
        <v>0</v>
      </c>
      <c r="BQ559" s="1">
        <f>'BASE METAS)'!CU558</f>
        <v>0</v>
      </c>
      <c r="BR559" s="1">
        <f>'BASE METAS)'!CV558</f>
        <v>0</v>
      </c>
      <c r="BS559" s="1">
        <f>'BASE METAS)'!CW558</f>
        <v>0</v>
      </c>
      <c r="BT559" s="1">
        <f>'BASE METAS)'!CX558</f>
        <v>0</v>
      </c>
      <c r="BU559" s="1">
        <f>'BASE METAS)'!FA558</f>
        <v>600</v>
      </c>
      <c r="BV559" s="1">
        <f>'BASE METAS)'!FB558</f>
        <v>0</v>
      </c>
      <c r="BW559" s="1">
        <f>'BASE METAS)'!FC558</f>
        <v>200</v>
      </c>
      <c r="BX559" s="1">
        <f>'BASE METAS)'!FD558</f>
        <v>237</v>
      </c>
      <c r="BY559" s="1">
        <f>'BASE METAS)'!FE558</f>
        <v>-37</v>
      </c>
      <c r="BZ559" s="1">
        <f>'BASE METAS)'!FF558</f>
        <v>0</v>
      </c>
      <c r="CA559" s="1">
        <f>'BASE METAS)'!FG558</f>
        <v>237</v>
      </c>
      <c r="CB559" s="1">
        <f>'BASE METAS)'!FH558</f>
        <v>363</v>
      </c>
      <c r="CC559" s="1">
        <f>'BASE METAS)'!FI558</f>
        <v>0.39500000000000002</v>
      </c>
      <c r="CD559" s="1">
        <f>'BASE METAS)'!FJ558</f>
        <v>600</v>
      </c>
      <c r="CE559" s="1">
        <f>'BASE METAS)'!FK558</f>
        <v>0</v>
      </c>
      <c r="CF559" s="1">
        <f>'BASE METAS)'!FL558</f>
        <v>200</v>
      </c>
      <c r="CG559" s="1">
        <f>'BASE METAS)'!FM558</f>
        <v>0</v>
      </c>
    </row>
    <row r="560" spans="1:85" ht="165.75" x14ac:dyDescent="0.25">
      <c r="A560" s="1">
        <f>'BASE METAS)'!A559</f>
        <v>0</v>
      </c>
      <c r="B560" s="7099"/>
      <c r="C560" s="1343">
        <f>'BASE METAS)'!C559</f>
        <v>0</v>
      </c>
      <c r="D560" s="1343">
        <f>'BASE METAS)'!D559</f>
        <v>0</v>
      </c>
      <c r="E560" s="7">
        <f>'BASE METAS)'!E559</f>
        <v>0</v>
      </c>
      <c r="F560" s="1346">
        <f>'BASE METAS)'!F559</f>
        <v>0</v>
      </c>
      <c r="G560" s="1346">
        <f>'BASE METAS)'!G559</f>
        <v>0</v>
      </c>
      <c r="H560" s="1346">
        <f>'BASE METAS)'!H559</f>
        <v>0</v>
      </c>
      <c r="I560" s="1346">
        <f>'BASE METAS)'!I559</f>
        <v>0</v>
      </c>
      <c r="J560" s="1346">
        <f>'BASE METAS)'!J559</f>
        <v>0</v>
      </c>
      <c r="K560" s="1346">
        <f>'BASE METAS)'!K559</f>
        <v>0</v>
      </c>
      <c r="L560" s="1346">
        <f>'BASE METAS)'!L559</f>
        <v>0</v>
      </c>
      <c r="M560" s="1346">
        <f>'BASE METAS)'!M559</f>
        <v>0</v>
      </c>
      <c r="N560" s="1359">
        <f>'BASE METAS)'!N559</f>
        <v>0</v>
      </c>
      <c r="O560" s="1346">
        <f>'BASE METAS)'!O559</f>
        <v>0</v>
      </c>
      <c r="P560" s="1359">
        <f>'BASE METAS)'!P559</f>
        <v>0</v>
      </c>
      <c r="Q560" s="1359">
        <f>'BASE METAS)'!Q559</f>
        <v>0</v>
      </c>
      <c r="R560" s="1359">
        <f>'BASE METAS)'!R559</f>
        <v>0</v>
      </c>
      <c r="S560" s="1359">
        <f>'BASE METAS)'!S559</f>
        <v>0</v>
      </c>
      <c r="T560" s="1359">
        <f>'BASE METAS)'!T559</f>
        <v>0</v>
      </c>
      <c r="U560" s="1360">
        <f>'BASE METAS)'!U559</f>
        <v>0</v>
      </c>
      <c r="V560" s="1359">
        <f>'BASE METAS)'!V559</f>
        <v>0</v>
      </c>
      <c r="W560" s="8">
        <f>'BASE METAS)'!W559</f>
        <v>53768358</v>
      </c>
      <c r="X560" s="509">
        <f>'BASE METAS)'!X559</f>
        <v>0</v>
      </c>
      <c r="Y560" s="514">
        <f>'BASE METAS)'!Y559</f>
        <v>8</v>
      </c>
      <c r="Z560" s="510" t="str">
        <f>'BASE METAS)'!Z559</f>
        <v>REAlIZAR LA GESTIÓN DE REUNIONES DE LA COMISIÓN DE HONOR Y JUSTICIA.</v>
      </c>
      <c r="AA560" s="515" t="str">
        <f>'BASE METAS)'!AA559</f>
        <v>GESTIÓN</v>
      </c>
      <c r="AB560" s="516">
        <f>'BASE METAS)'!AB559</f>
        <v>4</v>
      </c>
      <c r="AC560" s="516">
        <f>'BASE METAS)'!AC559</f>
        <v>1</v>
      </c>
      <c r="AD560" s="517">
        <f>'BASE METAS)'!AD559</f>
        <v>0.25</v>
      </c>
      <c r="AE560" s="516">
        <f>'BASE METAS)'!AE559</f>
        <v>1</v>
      </c>
      <c r="AF560" s="518">
        <f>'BASE METAS)'!AF559</f>
        <v>0.25</v>
      </c>
      <c r="AG560" s="519">
        <f>'BASE METAS)'!AG559</f>
        <v>1</v>
      </c>
      <c r="AH560" s="513">
        <f>'BASE METAS)'!AH559</f>
        <v>0.25</v>
      </c>
      <c r="AI560" s="519">
        <f>'BASE METAS)'!AI559</f>
        <v>1</v>
      </c>
      <c r="AJ560" s="513">
        <f>'BASE METAS)'!AJ559</f>
        <v>0.25</v>
      </c>
      <c r="AK560" s="947">
        <f>'BASE METAS)'!AK559</f>
        <v>1</v>
      </c>
      <c r="AL560" s="978">
        <f>'BASE METAS)'!AL559</f>
        <v>8</v>
      </c>
      <c r="AM560" s="974" t="str">
        <f>'BASE METAS)'!AM559</f>
        <v>REUNIONES DE LA COMISIÓN DE HONOR Y JUSTICIA.</v>
      </c>
      <c r="AN560" s="974" t="str">
        <f>'BASE METAS)'!AN559</f>
        <v>MIDE  REALIZAR L A GESTIÓN DE REUNIONES DE LA COMISIÓN DE HONOR Y JUSTICIA.</v>
      </c>
      <c r="AO560" s="1344" t="str">
        <f>'BASE METAS)'!AU559</f>
        <v>GESTIÓN</v>
      </c>
      <c r="AP560" s="974" t="str">
        <f>'BASE METAS)'!AO559</f>
        <v>NO. DE REUNIONES REALIZADAS DE LA COMISIÓN DE HONOR Y JUSTICIA</v>
      </c>
      <c r="AQ560" s="974" t="str">
        <f>'BASE METAS)'!AP559</f>
        <v>NO. DE GESTIONES REALIZADAS</v>
      </c>
      <c r="AR560" s="1344">
        <f>'BASE METAS)'!AQ559</f>
        <v>100</v>
      </c>
      <c r="AS560" s="974" t="str">
        <f>'BASE METAS)'!AR559</f>
        <v>GESTIÓN</v>
      </c>
      <c r="AT560" s="974" t="str">
        <f>'BASE METAS)'!AS559</f>
        <v>EFICIENCIA</v>
      </c>
      <c r="AU560" s="1482">
        <f>'BASE METAS)'!BO559</f>
        <v>0</v>
      </c>
      <c r="AV560" s="960">
        <f>'BASE METAS)'!BQ559</f>
        <v>4</v>
      </c>
      <c r="AW560" s="1352">
        <f>'BASE METAS)'!BR559</f>
        <v>0</v>
      </c>
      <c r="AX560" s="1">
        <f>'BASE METAS)'!BS559</f>
        <v>1</v>
      </c>
      <c r="AY560" s="1">
        <f>'BASE METAS)'!BT559</f>
        <v>1</v>
      </c>
      <c r="AZ560" s="1">
        <f>'BASE METAS)'!BU559</f>
        <v>0</v>
      </c>
      <c r="BA560" s="1">
        <f>'BASE METAS)'!BV559</f>
        <v>1</v>
      </c>
      <c r="BB560" s="1">
        <f>'BASE METAS)'!BW559</f>
        <v>2</v>
      </c>
      <c r="BC560" s="1">
        <f>'BASE METAS)'!BX559</f>
        <v>2</v>
      </c>
      <c r="BD560" s="1">
        <f>'BASE METAS)'!BY559</f>
        <v>0.5</v>
      </c>
      <c r="BE560" s="1">
        <f>'BASE METAS)'!CG559</f>
        <v>1</v>
      </c>
      <c r="BF560" s="1">
        <f>'BASE METAS)'!CJ559</f>
        <v>0</v>
      </c>
      <c r="BG560" s="1">
        <f>'BASE METAS)'!CK559</f>
        <v>0</v>
      </c>
      <c r="BH560" s="1">
        <f>'BASE METAS)'!CL559</f>
        <v>0</v>
      </c>
      <c r="BI560" s="1">
        <f>'BASE METAS)'!CM559</f>
        <v>0</v>
      </c>
      <c r="BJ560" s="1">
        <f>'BASE METAS)'!CN559</f>
        <v>0</v>
      </c>
      <c r="BK560" s="1">
        <f>'BASE METAS)'!CO559</f>
        <v>0</v>
      </c>
      <c r="BL560" s="1">
        <f>'BASE METAS)'!CP559</f>
        <v>0</v>
      </c>
      <c r="BM560" s="1">
        <f>'BASE METAS)'!CQ559</f>
        <v>0</v>
      </c>
      <c r="BN560" s="1">
        <f>'BASE METAS)'!CR559</f>
        <v>0</v>
      </c>
      <c r="BO560" s="1">
        <f>'BASE METAS)'!CS559</f>
        <v>0</v>
      </c>
      <c r="BP560" s="1">
        <f>'BASE METAS)'!CT559</f>
        <v>0</v>
      </c>
      <c r="BQ560" s="1">
        <f>'BASE METAS)'!CU559</f>
        <v>0</v>
      </c>
      <c r="BR560" s="1">
        <f>'BASE METAS)'!CV559</f>
        <v>0</v>
      </c>
      <c r="BS560" s="1">
        <f>'BASE METAS)'!CW559</f>
        <v>0</v>
      </c>
      <c r="BT560" s="1">
        <f>'BASE METAS)'!CX559</f>
        <v>0</v>
      </c>
      <c r="BU560" s="1">
        <f>'BASE METAS)'!FA559</f>
        <v>4</v>
      </c>
      <c r="BV560" s="1">
        <f>'BASE METAS)'!FB559</f>
        <v>0</v>
      </c>
      <c r="BW560" s="1">
        <f>'BASE METAS)'!FC559</f>
        <v>0</v>
      </c>
      <c r="BX560" s="1">
        <f>'BASE METAS)'!FD559</f>
        <v>0</v>
      </c>
      <c r="BY560" s="1">
        <f>'BASE METAS)'!FE559</f>
        <v>0</v>
      </c>
      <c r="BZ560" s="1">
        <f>'BASE METAS)'!FF559</f>
        <v>0</v>
      </c>
      <c r="CA560" s="1">
        <f>'BASE METAS)'!FG559</f>
        <v>1</v>
      </c>
      <c r="CB560" s="1">
        <f>'BASE METAS)'!FH559</f>
        <v>3</v>
      </c>
      <c r="CC560" s="1">
        <f>'BASE METAS)'!FI559</f>
        <v>0.25</v>
      </c>
      <c r="CD560" s="1">
        <f>'BASE METAS)'!FJ559</f>
        <v>4</v>
      </c>
      <c r="CE560" s="1">
        <f>'BASE METAS)'!FK559</f>
        <v>0</v>
      </c>
      <c r="CF560" s="1">
        <f>'BASE METAS)'!FL559</f>
        <v>0</v>
      </c>
      <c r="CG560" s="1">
        <f>'BASE METAS)'!FM559</f>
        <v>1</v>
      </c>
    </row>
    <row r="561" spans="1:85" ht="40.5" customHeight="1" x14ac:dyDescent="0.2">
      <c r="A561" s="1">
        <f>'BASE METAS)'!A560</f>
        <v>0</v>
      </c>
      <c r="B561" s="7099"/>
      <c r="C561" s="1343">
        <f>'BASE METAS)'!C560</f>
        <v>0</v>
      </c>
      <c r="D561" s="1343">
        <f>'BASE METAS)'!D560</f>
        <v>0</v>
      </c>
      <c r="E561" s="7">
        <f>'BASE METAS)'!E560</f>
        <v>0</v>
      </c>
      <c r="F561" s="1346">
        <f>'BASE METAS)'!F560</f>
        <v>0</v>
      </c>
      <c r="G561" s="1346">
        <f>'BASE METAS)'!G560</f>
        <v>0</v>
      </c>
      <c r="H561" s="1346">
        <f>'BASE METAS)'!H560</f>
        <v>0</v>
      </c>
      <c r="I561" s="1346">
        <f>'BASE METAS)'!I560</f>
        <v>0</v>
      </c>
      <c r="J561" s="1346">
        <f>'BASE METAS)'!J560</f>
        <v>0</v>
      </c>
      <c r="K561" s="1346">
        <f>'BASE METAS)'!K560</f>
        <v>0</v>
      </c>
      <c r="L561" s="1346">
        <f>'BASE METAS)'!L560</f>
        <v>0</v>
      </c>
      <c r="M561" s="1346">
        <f>'BASE METAS)'!M560</f>
        <v>0</v>
      </c>
      <c r="N561" s="1359">
        <f>'BASE METAS)'!N560</f>
        <v>0</v>
      </c>
      <c r="O561" s="1346">
        <f>'BASE METAS)'!O560</f>
        <v>0</v>
      </c>
      <c r="P561" s="1359">
        <f>'BASE METAS)'!P560</f>
        <v>0</v>
      </c>
      <c r="Q561" s="1359">
        <f>'BASE METAS)'!Q560</f>
        <v>0</v>
      </c>
      <c r="R561" s="1359">
        <f>'BASE METAS)'!R560</f>
        <v>0</v>
      </c>
      <c r="S561" s="1359">
        <f>'BASE METAS)'!S560</f>
        <v>0</v>
      </c>
      <c r="T561" s="1359">
        <f>'BASE METAS)'!T560</f>
        <v>0</v>
      </c>
      <c r="U561" s="1360">
        <f>'BASE METAS)'!U560</f>
        <v>0</v>
      </c>
      <c r="V561" s="1359">
        <f>'BASE METAS)'!V560</f>
        <v>0</v>
      </c>
      <c r="W561" s="8">
        <f>'BASE METAS)'!W560</f>
        <v>53768358</v>
      </c>
      <c r="X561" s="1374">
        <f>'BASE METAS)'!X560</f>
        <v>0</v>
      </c>
      <c r="Y561" s="503">
        <f>'BASE METAS)'!Y560</f>
        <v>9</v>
      </c>
      <c r="Z561" s="510" t="str">
        <f>'BASE METAS)'!Z560</f>
        <v>REALIZAR CONVOCATORIA DE ASCENSO A CATEGORÍA SUPERIOR.</v>
      </c>
      <c r="AA561" s="484" t="str">
        <f>'BASE METAS)'!AA560</f>
        <v>CONVOCATORIA</v>
      </c>
      <c r="AB561" s="511">
        <f>'BASE METAS)'!AB560</f>
        <v>3</v>
      </c>
      <c r="AC561" s="511">
        <f>'BASE METAS)'!AC560</f>
        <v>0</v>
      </c>
      <c r="AD561" s="512">
        <f>'BASE METAS)'!AD560</f>
        <v>0</v>
      </c>
      <c r="AE561" s="511">
        <f>'BASE METAS)'!AE560</f>
        <v>1</v>
      </c>
      <c r="AF561" s="512">
        <f>'BASE METAS)'!AF560</f>
        <v>0.33333333333333331</v>
      </c>
      <c r="AG561" s="511">
        <f>'BASE METAS)'!AG560</f>
        <v>1</v>
      </c>
      <c r="AH561" s="512">
        <f>'BASE METAS)'!AH560</f>
        <v>0.33333333333333331</v>
      </c>
      <c r="AI561" s="511">
        <f>'BASE METAS)'!AI560</f>
        <v>1</v>
      </c>
      <c r="AJ561" s="513">
        <f>'BASE METAS)'!AJ560</f>
        <v>0.33333333333333331</v>
      </c>
      <c r="AK561" s="947">
        <f>'BASE METAS)'!AK560</f>
        <v>1</v>
      </c>
      <c r="AL561" s="679">
        <f>'BASE METAS)'!AL560</f>
        <v>9</v>
      </c>
      <c r="AM561" s="679" t="str">
        <f>'BASE METAS)'!AM560</f>
        <v>CONVOCATORIA DE ASCENSO A CATEGORÍA SUPERIOR.</v>
      </c>
      <c r="AN561" s="679" t="str">
        <f>'BASE METAS)'!AN560</f>
        <v xml:space="preserve">MIDE EL NÚMERO DE CONVOCATORIAS REALIZADAS </v>
      </c>
      <c r="AO561" s="1338" t="str">
        <f>'BASE METAS)'!AU560</f>
        <v>GESTIÓN</v>
      </c>
      <c r="AP561" s="679" t="str">
        <f>'BASE METAS)'!AO560</f>
        <v>NO. DE CONVOCATORIAS A CATEGORÍA SUPERIOR REALIZADAS</v>
      </c>
      <c r="AQ561" s="679" t="str">
        <f>'BASE METAS)'!AP560</f>
        <v>NO. DE CONVOCATORIAS A CATEGORÍA SUPERIOR PROGRAMADAS</v>
      </c>
      <c r="AR561" s="1338">
        <f>'BASE METAS)'!AQ560</f>
        <v>100</v>
      </c>
      <c r="AS561" s="679" t="str">
        <f>'BASE METAS)'!AR560</f>
        <v>CONVOCATORIA</v>
      </c>
      <c r="AT561" s="679" t="str">
        <f>'BASE METAS)'!AS560</f>
        <v>EFICACIA</v>
      </c>
      <c r="AU561" s="1482">
        <f>'BASE METAS)'!BO560</f>
        <v>0</v>
      </c>
      <c r="AV561" s="945">
        <f>'BASE METAS)'!BQ560</f>
        <v>3</v>
      </c>
      <c r="AW561" s="945">
        <f>'BASE METAS)'!BR560</f>
        <v>0</v>
      </c>
      <c r="AX561" s="1">
        <f>'BASE METAS)'!BS560</f>
        <v>1</v>
      </c>
      <c r="AY561" s="1">
        <f>'BASE METAS)'!BT560</f>
        <v>0</v>
      </c>
      <c r="AZ561" s="1">
        <f>'BASE METAS)'!BU560</f>
        <v>1</v>
      </c>
      <c r="BA561" s="1">
        <f>'BASE METAS)'!BV560</f>
        <v>0</v>
      </c>
      <c r="BB561" s="1">
        <f>'BASE METAS)'!BW560</f>
        <v>0</v>
      </c>
      <c r="BC561" s="1">
        <f>'BASE METAS)'!BX560</f>
        <v>3</v>
      </c>
      <c r="BD561" s="1">
        <f>'BASE METAS)'!BY560</f>
        <v>0</v>
      </c>
      <c r="BE561" s="1">
        <f>'BASE METAS)'!CG560</f>
        <v>0</v>
      </c>
      <c r="BF561" s="1">
        <f>'BASE METAS)'!CJ560</f>
        <v>0</v>
      </c>
      <c r="BG561" s="1">
        <f>'BASE METAS)'!CK560</f>
        <v>0</v>
      </c>
      <c r="BH561" s="1">
        <f>'BASE METAS)'!CL560</f>
        <v>0</v>
      </c>
      <c r="BI561" s="1">
        <f>'BASE METAS)'!CM560</f>
        <v>0</v>
      </c>
      <c r="BJ561" s="1">
        <f>'BASE METAS)'!CN560</f>
        <v>0</v>
      </c>
      <c r="BK561" s="1">
        <f>'BASE METAS)'!CO560</f>
        <v>0</v>
      </c>
      <c r="BL561" s="1">
        <f>'BASE METAS)'!CP560</f>
        <v>0</v>
      </c>
      <c r="BM561" s="1">
        <f>'BASE METAS)'!CQ560</f>
        <v>0</v>
      </c>
      <c r="BN561" s="1">
        <f>'BASE METAS)'!CR560</f>
        <v>0</v>
      </c>
      <c r="BO561" s="1">
        <f>'BASE METAS)'!CS560</f>
        <v>0</v>
      </c>
      <c r="BP561" s="1">
        <f>'BASE METAS)'!CT560</f>
        <v>0</v>
      </c>
      <c r="BQ561" s="1">
        <f>'BASE METAS)'!CU560</f>
        <v>0</v>
      </c>
      <c r="BR561" s="1">
        <f>'BASE METAS)'!CV560</f>
        <v>0</v>
      </c>
      <c r="BS561" s="1">
        <f>'BASE METAS)'!CW560</f>
        <v>0</v>
      </c>
      <c r="BT561" s="1">
        <f>'BASE METAS)'!CX560</f>
        <v>0</v>
      </c>
      <c r="BU561" s="1">
        <f>'BASE METAS)'!FA560</f>
        <v>3</v>
      </c>
      <c r="BV561" s="1">
        <f>'BASE METAS)'!FB560</f>
        <v>0</v>
      </c>
      <c r="BW561" s="1">
        <f>'BASE METAS)'!FC560</f>
        <v>0</v>
      </c>
      <c r="BX561" s="1">
        <f>'BASE METAS)'!FD560</f>
        <v>0</v>
      </c>
      <c r="BY561" s="1">
        <f>'BASE METAS)'!FE560</f>
        <v>0</v>
      </c>
      <c r="BZ561" s="1">
        <f>'BASE METAS)'!FF560</f>
        <v>0</v>
      </c>
      <c r="CA561" s="1">
        <f>'BASE METAS)'!FG560</f>
        <v>0</v>
      </c>
      <c r="CB561" s="1">
        <f>'BASE METAS)'!FH560</f>
        <v>3</v>
      </c>
      <c r="CC561" s="1">
        <f>'BASE METAS)'!FI560</f>
        <v>0</v>
      </c>
      <c r="CD561" s="1">
        <f>'BASE METAS)'!FJ560</f>
        <v>3</v>
      </c>
      <c r="CE561" s="1">
        <f>'BASE METAS)'!FK560</f>
        <v>0</v>
      </c>
      <c r="CF561" s="1">
        <f>'BASE METAS)'!FL560</f>
        <v>0</v>
      </c>
      <c r="CG561" s="1">
        <f>'BASE METAS)'!FM560</f>
        <v>0</v>
      </c>
    </row>
    <row r="562" spans="1:85" ht="153" x14ac:dyDescent="0.25">
      <c r="A562" s="1">
        <f>'BASE METAS)'!A561</f>
        <v>0</v>
      </c>
      <c r="B562" s="7099"/>
      <c r="C562" s="1343">
        <f>'BASE METAS)'!C561</f>
        <v>0</v>
      </c>
      <c r="D562" s="1343">
        <f>'BASE METAS)'!D561</f>
        <v>0</v>
      </c>
      <c r="E562" s="7">
        <f>'BASE METAS)'!E561</f>
        <v>0</v>
      </c>
      <c r="F562" s="1346">
        <f>'BASE METAS)'!F561</f>
        <v>0</v>
      </c>
      <c r="G562" s="1346">
        <f>'BASE METAS)'!G561</f>
        <v>0</v>
      </c>
      <c r="H562" s="1346">
        <f>'BASE METAS)'!H561</f>
        <v>0</v>
      </c>
      <c r="I562" s="1346">
        <f>'BASE METAS)'!I561</f>
        <v>0</v>
      </c>
      <c r="J562" s="1346">
        <f>'BASE METAS)'!J561</f>
        <v>0</v>
      </c>
      <c r="K562" s="1346">
        <f>'BASE METAS)'!K561</f>
        <v>0</v>
      </c>
      <c r="L562" s="1346">
        <f>'BASE METAS)'!L561</f>
        <v>0</v>
      </c>
      <c r="M562" s="1346">
        <f>'BASE METAS)'!M561</f>
        <v>0</v>
      </c>
      <c r="N562" s="1359">
        <f>'BASE METAS)'!N561</f>
        <v>0</v>
      </c>
      <c r="O562" s="1346">
        <f>'BASE METAS)'!O561</f>
        <v>0</v>
      </c>
      <c r="P562" s="1359">
        <f>'BASE METAS)'!P561</f>
        <v>0</v>
      </c>
      <c r="Q562" s="1359">
        <f>'BASE METAS)'!Q561</f>
        <v>0</v>
      </c>
      <c r="R562" s="1359">
        <f>'BASE METAS)'!R561</f>
        <v>0</v>
      </c>
      <c r="S562" s="1359">
        <f>'BASE METAS)'!S561</f>
        <v>0</v>
      </c>
      <c r="T562" s="1359">
        <f>'BASE METAS)'!T561</f>
        <v>0</v>
      </c>
      <c r="U562" s="1360">
        <f>'BASE METAS)'!U561</f>
        <v>0</v>
      </c>
      <c r="V562" s="1359">
        <f>'BASE METAS)'!V561</f>
        <v>0</v>
      </c>
      <c r="W562" s="8">
        <f>'BASE METAS)'!W561</f>
        <v>53768358</v>
      </c>
      <c r="X562" s="1374">
        <f>'BASE METAS)'!X561</f>
        <v>0</v>
      </c>
      <c r="Y562" s="503">
        <f>'BASE METAS)'!Y561</f>
        <v>10</v>
      </c>
      <c r="Z562" s="510" t="str">
        <f>'BASE METAS)'!Z561</f>
        <v>REALIZAR CONVOCATORIA DE INGRESO DE NUEVOS ELEMENTOS A LA CORPORACIÓN</v>
      </c>
      <c r="AA562" s="484" t="str">
        <f>'BASE METAS)'!AA561</f>
        <v>CONVOCATORIA</v>
      </c>
      <c r="AB562" s="511">
        <f>'BASE METAS)'!AB561</f>
        <v>1</v>
      </c>
      <c r="AC562" s="511">
        <f>'BASE METAS)'!AC561</f>
        <v>0</v>
      </c>
      <c r="AD562" s="512">
        <f>'BASE METAS)'!AD561</f>
        <v>0</v>
      </c>
      <c r="AE562" s="511">
        <f>'BASE METAS)'!AE561</f>
        <v>0</v>
      </c>
      <c r="AF562" s="512">
        <f>'BASE METAS)'!AF561</f>
        <v>0</v>
      </c>
      <c r="AG562" s="511">
        <f>'BASE METAS)'!AG561</f>
        <v>0</v>
      </c>
      <c r="AH562" s="512">
        <f>'BASE METAS)'!AH561</f>
        <v>0</v>
      </c>
      <c r="AI562" s="511">
        <f>'BASE METAS)'!AI561</f>
        <v>1</v>
      </c>
      <c r="AJ562" s="513">
        <f>'BASE METAS)'!AJ561</f>
        <v>1</v>
      </c>
      <c r="AK562" s="947">
        <f>'BASE METAS)'!AK561</f>
        <v>1</v>
      </c>
      <c r="AL562" s="978">
        <f>'BASE METAS)'!AL561</f>
        <v>10</v>
      </c>
      <c r="AM562" s="974" t="str">
        <f>'BASE METAS)'!AM561</f>
        <v>CONVOCATORIAS DE INGRESO DE NUEVOS ELEMENTOS A LA CORPORACIÓN.</v>
      </c>
      <c r="AN562" s="807" t="str">
        <f>'BASE METAS)'!AN561</f>
        <v>MIDE LAS CONVOCATORIAS REALIZADAS</v>
      </c>
      <c r="AO562" s="1344" t="str">
        <f>'BASE METAS)'!AU561</f>
        <v>GESTIÓN</v>
      </c>
      <c r="AP562" s="974" t="str">
        <f>'BASE METAS)'!AO561</f>
        <v xml:space="preserve">NO. DE CONVOCATORIAS REALIZADAS A NUEVO INGRESO REALIZADAS </v>
      </c>
      <c r="AQ562" s="974" t="str">
        <f>'BASE METAS)'!AP561</f>
        <v>NO. DE JUICIOS CON REPORTE ELABORADO</v>
      </c>
      <c r="AR562" s="974">
        <f>'BASE METAS)'!AQ561</f>
        <v>100</v>
      </c>
      <c r="AS562" s="974" t="str">
        <f>'BASE METAS)'!AR561</f>
        <v>CONVOCATORIA</v>
      </c>
      <c r="AT562" s="974" t="str">
        <f>'BASE METAS)'!AS561</f>
        <v>EFICACIA</v>
      </c>
      <c r="AU562" s="1482">
        <f>'BASE METAS)'!BO561</f>
        <v>0</v>
      </c>
      <c r="AV562" s="960">
        <f>'BASE METAS)'!BQ561</f>
        <v>1</v>
      </c>
      <c r="AW562" s="961">
        <f>'BASE METAS)'!BR561</f>
        <v>0</v>
      </c>
      <c r="AX562" s="1">
        <f>'BASE METAS)'!BS561</f>
        <v>0</v>
      </c>
      <c r="AY562" s="1">
        <f>'BASE METAS)'!BT561</f>
        <v>0</v>
      </c>
      <c r="AZ562" s="1">
        <f>'BASE METAS)'!BU561</f>
        <v>0</v>
      </c>
      <c r="BA562" s="1" t="e">
        <f>'BASE METAS)'!BV561</f>
        <v>#DIV/0!</v>
      </c>
      <c r="BB562" s="1">
        <f>'BASE METAS)'!BW561</f>
        <v>0</v>
      </c>
      <c r="BC562" s="1">
        <f>'BASE METAS)'!BX561</f>
        <v>1</v>
      </c>
      <c r="BD562" s="1">
        <f>'BASE METAS)'!BY561</f>
        <v>0</v>
      </c>
      <c r="BE562" s="1">
        <f>'BASE METAS)'!CG561</f>
        <v>0</v>
      </c>
      <c r="BF562" s="1">
        <f>'BASE METAS)'!CJ561</f>
        <v>0</v>
      </c>
      <c r="BG562" s="1">
        <f>'BASE METAS)'!CK561</f>
        <v>0</v>
      </c>
      <c r="BH562" s="1">
        <f>'BASE METAS)'!CL561</f>
        <v>0</v>
      </c>
      <c r="BI562" s="1">
        <f>'BASE METAS)'!CM561</f>
        <v>0</v>
      </c>
      <c r="BJ562" s="1">
        <f>'BASE METAS)'!CN561</f>
        <v>0</v>
      </c>
      <c r="BK562" s="1">
        <f>'BASE METAS)'!CO561</f>
        <v>0</v>
      </c>
      <c r="BL562" s="1">
        <f>'BASE METAS)'!CP561</f>
        <v>0</v>
      </c>
      <c r="BM562" s="1">
        <f>'BASE METAS)'!CQ561</f>
        <v>0</v>
      </c>
      <c r="BN562" s="1">
        <f>'BASE METAS)'!CR561</f>
        <v>0</v>
      </c>
      <c r="BO562" s="1">
        <f>'BASE METAS)'!CS561</f>
        <v>0</v>
      </c>
      <c r="BP562" s="1">
        <f>'BASE METAS)'!CT561</f>
        <v>0</v>
      </c>
      <c r="BQ562" s="1">
        <f>'BASE METAS)'!CU561</f>
        <v>0</v>
      </c>
      <c r="BR562" s="1">
        <f>'BASE METAS)'!CV561</f>
        <v>0</v>
      </c>
      <c r="BS562" s="1">
        <f>'BASE METAS)'!CW561</f>
        <v>0</v>
      </c>
      <c r="BT562" s="1">
        <f>'BASE METAS)'!CX561</f>
        <v>0</v>
      </c>
      <c r="BU562" s="1">
        <f>'BASE METAS)'!FA561</f>
        <v>1</v>
      </c>
      <c r="BV562" s="1">
        <f>'BASE METAS)'!FB561</f>
        <v>0</v>
      </c>
      <c r="BW562" s="1">
        <f>'BASE METAS)'!FC561</f>
        <v>0</v>
      </c>
      <c r="BX562" s="1">
        <f>'BASE METAS)'!FD561</f>
        <v>0</v>
      </c>
      <c r="BY562" s="1">
        <f>'BASE METAS)'!FE561</f>
        <v>0</v>
      </c>
      <c r="BZ562" s="1">
        <f>'BASE METAS)'!FF561</f>
        <v>0</v>
      </c>
      <c r="CA562" s="1">
        <f>'BASE METAS)'!FG561</f>
        <v>0</v>
      </c>
      <c r="CB562" s="1">
        <f>'BASE METAS)'!FH561</f>
        <v>1</v>
      </c>
      <c r="CC562" s="1">
        <f>'BASE METAS)'!FI561</f>
        <v>0</v>
      </c>
      <c r="CD562" s="1">
        <f>'BASE METAS)'!FJ561</f>
        <v>1</v>
      </c>
      <c r="CE562" s="1">
        <f>'BASE METAS)'!FK561</f>
        <v>0</v>
      </c>
      <c r="CF562" s="1">
        <f>'BASE METAS)'!FL561</f>
        <v>0</v>
      </c>
      <c r="CG562" s="1">
        <f>'BASE METAS)'!FM561</f>
        <v>0</v>
      </c>
    </row>
    <row r="563" spans="1:85" ht="409.5" x14ac:dyDescent="0.25">
      <c r="A563" s="1">
        <f>'BASE METAS)'!A562</f>
        <v>84</v>
      </c>
      <c r="B563" s="7099"/>
      <c r="C563" s="1343">
        <f>'BASE METAS)'!C562</f>
        <v>2002</v>
      </c>
      <c r="D563" s="1343">
        <f>'BASE METAS)'!D562</f>
        <v>3</v>
      </c>
      <c r="E563" s="7" t="str">
        <f>'BASE METAS)'!E562</f>
        <v>VIGILANCIA PARA LA SEGURIDAD Y PREVENCIÓN DEL DELITO</v>
      </c>
      <c r="F563" s="1346" t="str">
        <f>'BASE METAS)'!F562</f>
        <v>Q00</v>
      </c>
      <c r="G563" s="1346" t="str">
        <f>'BASE METAS)'!G562</f>
        <v>104</v>
      </c>
      <c r="H563" s="1346" t="str">
        <f>'BASE METAS)'!H562</f>
        <v>04</v>
      </c>
      <c r="I563" s="1346" t="str">
        <f>'BASE METAS)'!I562</f>
        <v>01</v>
      </c>
      <c r="J563" s="1346" t="str">
        <f>'BASE METAS)'!J562</f>
        <v>01</v>
      </c>
      <c r="K563" s="1346" t="str">
        <f>'BASE METAS)'!K562</f>
        <v>01</v>
      </c>
      <c r="L563" s="1346" t="str">
        <f>'BASE METAS)'!L562</f>
        <v>01</v>
      </c>
      <c r="M563" s="1346" t="str">
        <f>'BASE METAS)'!M562</f>
        <v>303</v>
      </c>
      <c r="N563" s="1359" t="str">
        <f>'BASE METAS)'!N562</f>
        <v>Seguridad Pública y Tránsito</v>
      </c>
      <c r="O563" s="1346" t="str">
        <f>'BASE METAS)'!O562</f>
        <v>Seguridad Pública</v>
      </c>
      <c r="P563" s="1359" t="str">
        <f>'BASE METAS)'!P562</f>
        <v>Seguridad pública y protección civil</v>
      </c>
      <c r="Q563" s="1359" t="str">
        <f>'BASE METAS)'!Q562</f>
        <v>Preservación del orden público y protección ciudadana</v>
      </c>
      <c r="R563" s="1359" t="str">
        <f>'BASE METAS)'!R562</f>
        <v>Seguridad pública</v>
      </c>
      <c r="S563" s="1359" t="str">
        <f>'BASE METAS)'!S562</f>
        <v>Prevención de la delincuencia y mantenimiento del orden público</v>
      </c>
      <c r="T563" s="1359" t="str">
        <f>'BASE METAS)'!T562</f>
        <v>Vigilancia para la seguridad y prevención del delito</v>
      </c>
      <c r="U563" s="1360" t="str">
        <f>'BASE METAS)'!U562</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63" s="1359" t="str">
        <f>'BASE METAS)'!V562</f>
        <v xml:space="preserve">Tlalnepantla Protegida </v>
      </c>
      <c r="W563" s="8">
        <f>'BASE METAS)'!W562</f>
        <v>4211514</v>
      </c>
      <c r="X563" s="1374" t="str">
        <f>'BASE METAS)'!X562</f>
        <v>COMISARÍA GENERAL DE SEGURIDAD CIUDADANA (FASP)</v>
      </c>
      <c r="Y563" s="503">
        <f>'BASE METAS)'!Y562</f>
        <v>11</v>
      </c>
      <c r="Z563" s="510" t="str">
        <f>'BASE METAS)'!Z562</f>
        <v>MANTENER UN EFECTIVO CONTROL SOBRE JUICIOS DONDE INTERVIENE LA COMISARÍA</v>
      </c>
      <c r="AA563" s="484" t="str">
        <f>'BASE METAS)'!AA562</f>
        <v>REPORTE</v>
      </c>
      <c r="AB563" s="511">
        <f>'BASE METAS)'!AB562</f>
        <v>12</v>
      </c>
      <c r="AC563" s="511">
        <f>'BASE METAS)'!AC562</f>
        <v>3</v>
      </c>
      <c r="AD563" s="512">
        <f>'BASE METAS)'!AD562</f>
        <v>0.25</v>
      </c>
      <c r="AE563" s="511">
        <f>'BASE METAS)'!AE562</f>
        <v>3</v>
      </c>
      <c r="AF563" s="512">
        <f>'BASE METAS)'!AF562</f>
        <v>0.25</v>
      </c>
      <c r="AG563" s="511">
        <f>'BASE METAS)'!AG562</f>
        <v>3</v>
      </c>
      <c r="AH563" s="512">
        <f>'BASE METAS)'!AH562</f>
        <v>0.25</v>
      </c>
      <c r="AI563" s="511">
        <f>'BASE METAS)'!AI562</f>
        <v>3</v>
      </c>
      <c r="AJ563" s="513">
        <f>'BASE METAS)'!AJ562</f>
        <v>0.25</v>
      </c>
      <c r="AK563" s="947">
        <f>'BASE METAS)'!AK562</f>
        <v>1</v>
      </c>
      <c r="AL563" s="978">
        <f>'BASE METAS)'!AL562</f>
        <v>11</v>
      </c>
      <c r="AM563" s="974" t="str">
        <f>'BASE METAS)'!AM562</f>
        <v>EFECTIVO CONTROL SOBRE JUICIOS DONDE INTERVIENE LA COMISARÍA.</v>
      </c>
      <c r="AN563" s="974" t="str">
        <f>'BASE METAS)'!AN562</f>
        <v>MIDE LOS REPORTES DE JUICIOS</v>
      </c>
      <c r="AO563" s="1344" t="str">
        <f>'BASE METAS)'!AU562</f>
        <v>GESTIÓN</v>
      </c>
      <c r="AP563" s="807" t="str">
        <f>'BASE METAS)'!AO562</f>
        <v>NO. DE CONVOCATORIAS PROGRAMADAS</v>
      </c>
      <c r="AQ563" s="974" t="str">
        <f>'BASE METAS)'!AP562</f>
        <v>NO. DE JUICIOS CON REPORTE PROGRAMADO</v>
      </c>
      <c r="AR563" s="974">
        <f>'BASE METAS)'!AQ562</f>
        <v>100</v>
      </c>
      <c r="AS563" s="974" t="str">
        <f>'BASE METAS)'!AR562</f>
        <v>REPORTE</v>
      </c>
      <c r="AT563" s="974" t="str">
        <f>'BASE METAS)'!AS562</f>
        <v>EFICIENCIA</v>
      </c>
      <c r="AU563" s="1482">
        <f>'BASE METAS)'!BO562</f>
        <v>0</v>
      </c>
      <c r="AV563" s="960">
        <f>'BASE METAS)'!BQ562</f>
        <v>12</v>
      </c>
      <c r="AW563" s="1352">
        <f>'BASE METAS)'!BR562</f>
        <v>0</v>
      </c>
      <c r="AX563" s="1352">
        <f>'BASE METAS)'!BS562</f>
        <v>3</v>
      </c>
      <c r="AY563" s="1352">
        <f>'BASE METAS)'!BT562</f>
        <v>3</v>
      </c>
      <c r="AZ563" s="1352">
        <f>'BASE METAS)'!BU562</f>
        <v>0</v>
      </c>
      <c r="BA563" s="1352">
        <f>'BASE METAS)'!BV562</f>
        <v>1</v>
      </c>
      <c r="BB563" s="1">
        <f>'BASE METAS)'!BW562</f>
        <v>6</v>
      </c>
      <c r="BC563" s="1">
        <f>'BASE METAS)'!BX562</f>
        <v>6</v>
      </c>
      <c r="BD563" s="1">
        <f>'BASE METAS)'!BY562</f>
        <v>0.5</v>
      </c>
      <c r="BE563" s="1">
        <f>'BASE METAS)'!CG562</f>
        <v>3</v>
      </c>
      <c r="BF563" s="1">
        <f>'BASE METAS)'!CJ562</f>
        <v>0</v>
      </c>
      <c r="BG563" s="1">
        <f>'BASE METAS)'!CK562</f>
        <v>0</v>
      </c>
      <c r="BH563" s="1">
        <f>'BASE METAS)'!CL562</f>
        <v>0</v>
      </c>
      <c r="BI563" s="1">
        <f>'BASE METAS)'!CM562</f>
        <v>0</v>
      </c>
      <c r="BJ563" s="1">
        <f>'BASE METAS)'!CN562</f>
        <v>0</v>
      </c>
      <c r="BK563" s="1">
        <f>'BASE METAS)'!CO562</f>
        <v>0</v>
      </c>
      <c r="BL563" s="1">
        <f>'BASE METAS)'!CP562</f>
        <v>0</v>
      </c>
      <c r="BM563" s="1">
        <f>'BASE METAS)'!CQ562</f>
        <v>0</v>
      </c>
      <c r="BN563" s="1">
        <f>'BASE METAS)'!CR562</f>
        <v>0</v>
      </c>
      <c r="BO563" s="1">
        <f>'BASE METAS)'!CS562</f>
        <v>0</v>
      </c>
      <c r="BP563" s="1">
        <f>'BASE METAS)'!CT562</f>
        <v>0</v>
      </c>
      <c r="BQ563" s="1">
        <f>'BASE METAS)'!CU562</f>
        <v>0</v>
      </c>
      <c r="BR563" s="1">
        <f>'BASE METAS)'!CV562</f>
        <v>0</v>
      </c>
      <c r="BS563" s="1">
        <f>'BASE METAS)'!CW562</f>
        <v>0</v>
      </c>
      <c r="BT563" s="1">
        <f>'BASE METAS)'!CX562</f>
        <v>0</v>
      </c>
      <c r="BU563" s="1">
        <f>'BASE METAS)'!FA562</f>
        <v>12</v>
      </c>
      <c r="BV563" s="1">
        <f>'BASE METAS)'!FB562</f>
        <v>0</v>
      </c>
      <c r="BW563" s="1">
        <f>'BASE METAS)'!FC562</f>
        <v>1</v>
      </c>
      <c r="BX563" s="1">
        <f>'BASE METAS)'!FD562</f>
        <v>1</v>
      </c>
      <c r="BY563" s="1">
        <f>'BASE METAS)'!FE562</f>
        <v>0</v>
      </c>
      <c r="BZ563" s="1">
        <f>'BASE METAS)'!FF562</f>
        <v>1</v>
      </c>
      <c r="CA563" s="1">
        <f>'BASE METAS)'!FG562</f>
        <v>4</v>
      </c>
      <c r="CB563" s="1">
        <f>'BASE METAS)'!FH562</f>
        <v>8</v>
      </c>
      <c r="CC563" s="1">
        <f>'BASE METAS)'!FI562</f>
        <v>0.33333333333333331</v>
      </c>
      <c r="CD563" s="1">
        <f>'BASE METAS)'!FJ562</f>
        <v>12</v>
      </c>
      <c r="CE563" s="1">
        <f>'BASE METAS)'!FK562</f>
        <v>0</v>
      </c>
      <c r="CF563" s="1">
        <f>'BASE METAS)'!FL562</f>
        <v>1</v>
      </c>
      <c r="CG563" s="1">
        <f>'BASE METAS)'!FM562</f>
        <v>1</v>
      </c>
    </row>
    <row r="564" spans="1:85" ht="114.75" x14ac:dyDescent="0.25">
      <c r="A564" s="1">
        <f>'BASE METAS)'!A563</f>
        <v>0</v>
      </c>
      <c r="B564" s="7099"/>
      <c r="C564" s="1343">
        <f>'BASE METAS)'!C563</f>
        <v>0</v>
      </c>
      <c r="D564" s="1330">
        <f>'BASE METAS)'!D563</f>
        <v>0</v>
      </c>
      <c r="E564" s="508">
        <f>'BASE METAS)'!E563</f>
        <v>0</v>
      </c>
      <c r="F564" s="1333">
        <f>'BASE METAS)'!F563</f>
        <v>0</v>
      </c>
      <c r="G564" s="1333">
        <f>'BASE METAS)'!G563</f>
        <v>0</v>
      </c>
      <c r="H564" s="1333">
        <f>'BASE METAS)'!H563</f>
        <v>0</v>
      </c>
      <c r="I564" s="1333">
        <f>'BASE METAS)'!I563</f>
        <v>0</v>
      </c>
      <c r="J564" s="1333">
        <f>'BASE METAS)'!J563</f>
        <v>0</v>
      </c>
      <c r="K564" s="1333">
        <f>'BASE METAS)'!K563</f>
        <v>0</v>
      </c>
      <c r="L564" s="1333">
        <f>'BASE METAS)'!L563</f>
        <v>0</v>
      </c>
      <c r="M564" s="1333">
        <f>'BASE METAS)'!M563</f>
        <v>0</v>
      </c>
      <c r="N564" s="1336">
        <f>'BASE METAS)'!N563</f>
        <v>0</v>
      </c>
      <c r="O564" s="1333">
        <f>'BASE METAS)'!O563</f>
        <v>0</v>
      </c>
      <c r="P564" s="1336">
        <f>'BASE METAS)'!P563</f>
        <v>0</v>
      </c>
      <c r="Q564" s="1336">
        <f>'BASE METAS)'!Q563</f>
        <v>0</v>
      </c>
      <c r="R564" s="1336">
        <f>'BASE METAS)'!R563</f>
        <v>0</v>
      </c>
      <c r="S564" s="1336">
        <f>'BASE METAS)'!S563</f>
        <v>0</v>
      </c>
      <c r="T564" s="1336">
        <f>'BASE METAS)'!T563</f>
        <v>0</v>
      </c>
      <c r="U564" s="1350">
        <f>'BASE METAS)'!U563</f>
        <v>80314278</v>
      </c>
      <c r="V564" s="1336" t="str">
        <f>'BASE METAS)'!V563</f>
        <v>8500000</v>
      </c>
      <c r="W564" s="17">
        <f>'BASE METAS)'!W563</f>
        <v>53768358</v>
      </c>
      <c r="X564" s="1347">
        <f>'BASE METAS)'!X563</f>
        <v>0</v>
      </c>
      <c r="Y564" s="503">
        <f>'BASE METAS)'!Y563</f>
        <v>12</v>
      </c>
      <c r="Z564" s="510" t="str">
        <f>'BASE METAS)'!Z563</f>
        <v>BRINDAR ASESORÍA LEGAL A LOS ELEMENTOS POLICIALES.</v>
      </c>
      <c r="AA564" s="484" t="str">
        <f>'BASE METAS)'!AA563</f>
        <v>ASESORÍA</v>
      </c>
      <c r="AB564" s="511">
        <f>'BASE METAS)'!AB563</f>
        <v>400</v>
      </c>
      <c r="AC564" s="511">
        <f>'BASE METAS)'!AC563</f>
        <v>100</v>
      </c>
      <c r="AD564" s="512">
        <f>'BASE METAS)'!AD563</f>
        <v>0.25</v>
      </c>
      <c r="AE564" s="511">
        <f>'BASE METAS)'!AE563</f>
        <v>100</v>
      </c>
      <c r="AF564" s="512">
        <f>'BASE METAS)'!AF563</f>
        <v>0.25</v>
      </c>
      <c r="AG564" s="511">
        <f>'BASE METAS)'!AG563</f>
        <v>100</v>
      </c>
      <c r="AH564" s="512">
        <f>'BASE METAS)'!AH563</f>
        <v>0.25</v>
      </c>
      <c r="AI564" s="511">
        <f>'BASE METAS)'!AI563</f>
        <v>100</v>
      </c>
      <c r="AJ564" s="513">
        <f>'BASE METAS)'!AJ563</f>
        <v>0.25</v>
      </c>
      <c r="AK564" s="947">
        <f>'BASE METAS)'!AK563</f>
        <v>1</v>
      </c>
      <c r="AL564" s="974">
        <f>'BASE METAS)'!AL563</f>
        <v>12</v>
      </c>
      <c r="AM564" s="974" t="str">
        <f>'BASE METAS)'!AM563</f>
        <v>ASESORÍAS LEGALES A LOS ELEMENTOS POLICIALES</v>
      </c>
      <c r="AN564" s="974" t="str">
        <f>'BASE METAS)'!AN563</f>
        <v xml:space="preserve">MIDE LAS ASESORÍAS LEGALES </v>
      </c>
      <c r="AO564" s="1344" t="str">
        <f>'BASE METAS)'!AU563</f>
        <v>GESTIÓN</v>
      </c>
      <c r="AP564" s="974" t="str">
        <f>'BASE METAS)'!AO563</f>
        <v>NO. DE ASESORÍAS OTORGADAS A ELEMENTOS POLICIALES</v>
      </c>
      <c r="AQ564" s="974" t="str">
        <f>'BASE METAS)'!AP563</f>
        <v xml:space="preserve">NO. DE ASESORÍAS PROGRAMADAS </v>
      </c>
      <c r="AR564" s="974">
        <f>'BASE METAS)'!AQ563</f>
        <v>100</v>
      </c>
      <c r="AS564" s="974" t="str">
        <f>'BASE METAS)'!AR563</f>
        <v>ASESORÍA</v>
      </c>
      <c r="AT564" s="974" t="str">
        <f>'BASE METAS)'!AS563</f>
        <v>EFICACIA</v>
      </c>
      <c r="AU564" s="1482">
        <f>'BASE METAS)'!BO563</f>
        <v>0</v>
      </c>
      <c r="AV564" s="960">
        <f>'BASE METAS)'!BQ563</f>
        <v>400</v>
      </c>
      <c r="AW564" s="961">
        <f>'BASE METAS)'!BR563</f>
        <v>0</v>
      </c>
      <c r="AX564" s="1352">
        <f>'BASE METAS)'!BS563</f>
        <v>100</v>
      </c>
      <c r="AY564" s="1352">
        <f>'BASE METAS)'!BT563</f>
        <v>63</v>
      </c>
      <c r="AZ564" s="1352">
        <f>'BASE METAS)'!BU563</f>
        <v>37</v>
      </c>
      <c r="BA564" s="1352">
        <f>'BASE METAS)'!BV563</f>
        <v>0.63</v>
      </c>
      <c r="BB564" s="1">
        <f>'BASE METAS)'!BW563</f>
        <v>94</v>
      </c>
      <c r="BC564" s="1">
        <f>'BASE METAS)'!BX563</f>
        <v>306</v>
      </c>
      <c r="BD564" s="1">
        <f>'BASE METAS)'!BY563</f>
        <v>0.23499999999999999</v>
      </c>
      <c r="BE564" s="1">
        <f>'BASE METAS)'!CG563</f>
        <v>31</v>
      </c>
      <c r="BF564" s="1">
        <f>'BASE METAS)'!CJ563</f>
        <v>0</v>
      </c>
      <c r="BG564" s="1">
        <f>'BASE METAS)'!CK563</f>
        <v>0</v>
      </c>
      <c r="BH564" s="1">
        <f>'BASE METAS)'!CL563</f>
        <v>0</v>
      </c>
      <c r="BI564" s="1">
        <f>'BASE METAS)'!CM563</f>
        <v>0</v>
      </c>
      <c r="BJ564" s="1">
        <f>'BASE METAS)'!CN563</f>
        <v>0</v>
      </c>
      <c r="BK564" s="1">
        <f>'BASE METAS)'!CO563</f>
        <v>0</v>
      </c>
      <c r="BL564" s="1">
        <f>'BASE METAS)'!CP563</f>
        <v>0</v>
      </c>
      <c r="BM564" s="1">
        <f>'BASE METAS)'!CQ563</f>
        <v>0</v>
      </c>
      <c r="BN564" s="1">
        <f>'BASE METAS)'!CR563</f>
        <v>0</v>
      </c>
      <c r="BO564" s="1">
        <f>'BASE METAS)'!CS563</f>
        <v>0</v>
      </c>
      <c r="BP564" s="1">
        <f>'BASE METAS)'!CT563</f>
        <v>0</v>
      </c>
      <c r="BQ564" s="1">
        <f>'BASE METAS)'!CU563</f>
        <v>0</v>
      </c>
      <c r="BR564" s="1">
        <f>'BASE METAS)'!CV563</f>
        <v>0</v>
      </c>
      <c r="BS564" s="1">
        <f>'BASE METAS)'!CW563</f>
        <v>0</v>
      </c>
      <c r="BT564" s="1">
        <f>'BASE METAS)'!CX563</f>
        <v>0</v>
      </c>
      <c r="BU564" s="1">
        <f>'BASE METAS)'!FA563</f>
        <v>400</v>
      </c>
      <c r="BV564" s="1">
        <f>'BASE METAS)'!FB563</f>
        <v>0</v>
      </c>
      <c r="BW564" s="1">
        <f>'BASE METAS)'!FC563</f>
        <v>33</v>
      </c>
      <c r="BX564" s="1">
        <f>'BASE METAS)'!FD563</f>
        <v>22</v>
      </c>
      <c r="BY564" s="1">
        <f>'BASE METAS)'!FE563</f>
        <v>11</v>
      </c>
      <c r="BZ564" s="1">
        <f>'BASE METAS)'!FF563</f>
        <v>0</v>
      </c>
      <c r="CA564" s="1">
        <f>'BASE METAS)'!FG563</f>
        <v>53</v>
      </c>
      <c r="CB564" s="1">
        <f>'BASE METAS)'!FH563</f>
        <v>347</v>
      </c>
      <c r="CC564" s="1">
        <f>'BASE METAS)'!FI563</f>
        <v>0.13250000000000001</v>
      </c>
      <c r="CD564" s="1">
        <f>'BASE METAS)'!FJ563</f>
        <v>400</v>
      </c>
      <c r="CE564" s="1">
        <f>'BASE METAS)'!FK563</f>
        <v>0</v>
      </c>
      <c r="CF564" s="1">
        <f>'BASE METAS)'!FL563</f>
        <v>33</v>
      </c>
      <c r="CG564" s="1">
        <f>'BASE METAS)'!FM563</f>
        <v>19</v>
      </c>
    </row>
    <row r="565" spans="1:85" ht="25.5" customHeight="1" x14ac:dyDescent="0.25">
      <c r="A565" s="1">
        <f>'BASE METAS)'!A564</f>
        <v>0</v>
      </c>
      <c r="B565" s="7099"/>
      <c r="C565" s="1343">
        <f>'BASE METAS)'!C564</f>
        <v>0</v>
      </c>
      <c r="D565" s="1330">
        <f>'BASE METAS)'!D564</f>
        <v>0</v>
      </c>
      <c r="E565" s="508">
        <f>'BASE METAS)'!E564</f>
        <v>0</v>
      </c>
      <c r="F565" s="1333">
        <f>'BASE METAS)'!F564</f>
        <v>0</v>
      </c>
      <c r="G565" s="1333">
        <f>'BASE METAS)'!G564</f>
        <v>0</v>
      </c>
      <c r="H565" s="1333">
        <f>'BASE METAS)'!H564</f>
        <v>0</v>
      </c>
      <c r="I565" s="1333">
        <f>'BASE METAS)'!I564</f>
        <v>0</v>
      </c>
      <c r="J565" s="1333">
        <f>'BASE METAS)'!J564</f>
        <v>0</v>
      </c>
      <c r="K565" s="1333">
        <f>'BASE METAS)'!K564</f>
        <v>0</v>
      </c>
      <c r="L565" s="1333">
        <f>'BASE METAS)'!L564</f>
        <v>0</v>
      </c>
      <c r="M565" s="1333">
        <f>'BASE METAS)'!M564</f>
        <v>0</v>
      </c>
      <c r="N565" s="1336">
        <f>'BASE METAS)'!N564</f>
        <v>0</v>
      </c>
      <c r="O565" s="1333">
        <f>'BASE METAS)'!O564</f>
        <v>0</v>
      </c>
      <c r="P565" s="1336">
        <f>'BASE METAS)'!P564</f>
        <v>0</v>
      </c>
      <c r="Q565" s="1336">
        <f>'BASE METAS)'!Q564</f>
        <v>0</v>
      </c>
      <c r="R565" s="1336">
        <f>'BASE METAS)'!R564</f>
        <v>0</v>
      </c>
      <c r="S565" s="1336">
        <f>'BASE METAS)'!S564</f>
        <v>0</v>
      </c>
      <c r="T565" s="1336">
        <f>'BASE METAS)'!T564</f>
        <v>0</v>
      </c>
      <c r="U565" s="1350">
        <f>'BASE METAS)'!U564</f>
        <v>80314278</v>
      </c>
      <c r="V565" s="1336" t="str">
        <f>'BASE METAS)'!V564</f>
        <v>1500000</v>
      </c>
      <c r="W565" s="17">
        <f>'BASE METAS)'!W564</f>
        <v>53768358</v>
      </c>
      <c r="X565" s="1347">
        <f>'BASE METAS)'!X564</f>
        <v>0</v>
      </c>
      <c r="Y565" s="503">
        <f>'BASE METAS)'!Y564</f>
        <v>13</v>
      </c>
      <c r="Z565" s="510" t="str">
        <f>'BASE METAS)'!Z564</f>
        <v>BRINDAR APOYO A EMERGENCIAS RECIBIDAS A TRAVÉS DEL CENTRO DE MANDO.</v>
      </c>
      <c r="AA565" s="484" t="str">
        <f>'BASE METAS)'!AA564</f>
        <v>REPORTE</v>
      </c>
      <c r="AB565" s="511">
        <f>'BASE METAS)'!AB564</f>
        <v>12</v>
      </c>
      <c r="AC565" s="511">
        <f>'BASE METAS)'!AC564</f>
        <v>3</v>
      </c>
      <c r="AD565" s="512">
        <f>'BASE METAS)'!AD564</f>
        <v>0.25</v>
      </c>
      <c r="AE565" s="511">
        <f>'BASE METAS)'!AE564</f>
        <v>3</v>
      </c>
      <c r="AF565" s="512">
        <f>'BASE METAS)'!AF564</f>
        <v>0.25</v>
      </c>
      <c r="AG565" s="511">
        <f>'BASE METAS)'!AG564</f>
        <v>3</v>
      </c>
      <c r="AH565" s="512">
        <f>'BASE METAS)'!AH564</f>
        <v>0.25</v>
      </c>
      <c r="AI565" s="511">
        <f>'BASE METAS)'!AI564</f>
        <v>3</v>
      </c>
      <c r="AJ565" s="513">
        <f>'BASE METAS)'!AJ564</f>
        <v>0.25</v>
      </c>
      <c r="AK565" s="947">
        <f>'BASE METAS)'!AK564</f>
        <v>1</v>
      </c>
      <c r="AL565" s="968">
        <f>'BASE METAS)'!AL564</f>
        <v>13</v>
      </c>
      <c r="AM565" s="969" t="str">
        <f>'BASE METAS)'!AM564</f>
        <v>BRINDAR APOYO A EMERGENCIAS RECIBIDAS A TRAVÉS DEL CENTRO DE MANDO.</v>
      </c>
      <c r="AN565" s="970" t="str">
        <f>'BASE METAS)'!AN564</f>
        <v>MIDE LA COBERTURA EN EMERGENCIAS ATENDIDAS, RECIBIDAS A TRAVÉS DE LLAMADAS.</v>
      </c>
      <c r="AO565" s="1344" t="str">
        <f>'BASE METAS)'!AU564</f>
        <v>GESTIÓN</v>
      </c>
      <c r="AP565" s="969" t="str">
        <f>'BASE METAS)'!AO564</f>
        <v>NO. DE LLAMADAS CONDUCIDAS</v>
      </c>
      <c r="AQ565" s="970" t="str">
        <f>'BASE METAS)'!AP564</f>
        <v>NO. DE LLAMADAS RECIBIDAS</v>
      </c>
      <c r="AR565" s="974">
        <f>'BASE METAS)'!AQ564</f>
        <v>100</v>
      </c>
      <c r="AS565" s="969" t="str">
        <f>'BASE METAS)'!AR564</f>
        <v>REPORTE</v>
      </c>
      <c r="AT565" s="969" t="str">
        <f>'BASE METAS)'!AS564</f>
        <v>CALIDAD</v>
      </c>
      <c r="AU565" s="1482">
        <f>'BASE METAS)'!BO564</f>
        <v>0</v>
      </c>
      <c r="AV565" s="960">
        <f>'BASE METAS)'!BQ564</f>
        <v>12</v>
      </c>
      <c r="AW565" s="1352">
        <f>'BASE METAS)'!BR564</f>
        <v>0</v>
      </c>
      <c r="AX565" s="1352">
        <f>'BASE METAS)'!BS564</f>
        <v>3</v>
      </c>
      <c r="AY565" s="1352">
        <f>'BASE METAS)'!BT564</f>
        <v>3</v>
      </c>
      <c r="AZ565" s="1352">
        <f>'BASE METAS)'!BU564</f>
        <v>0</v>
      </c>
      <c r="BA565" s="1352">
        <f>'BASE METAS)'!BV564</f>
        <v>1</v>
      </c>
      <c r="BB565" s="1">
        <f>'BASE METAS)'!BW564</f>
        <v>6</v>
      </c>
      <c r="BC565" s="1">
        <f>'BASE METAS)'!BX564</f>
        <v>6</v>
      </c>
      <c r="BD565" s="1">
        <f>'BASE METAS)'!BY564</f>
        <v>0.5</v>
      </c>
      <c r="BE565" s="1">
        <f>'BASE METAS)'!CG564</f>
        <v>3</v>
      </c>
      <c r="BF565" s="1">
        <f>'BASE METAS)'!CJ564</f>
        <v>0</v>
      </c>
      <c r="BG565" s="1">
        <f>'BASE METAS)'!CK564</f>
        <v>0</v>
      </c>
      <c r="BH565" s="1">
        <f>'BASE METAS)'!CL564</f>
        <v>0</v>
      </c>
      <c r="BI565" s="1">
        <f>'BASE METAS)'!CM564</f>
        <v>0</v>
      </c>
      <c r="BJ565" s="1">
        <f>'BASE METAS)'!CN564</f>
        <v>0</v>
      </c>
      <c r="BK565" s="1">
        <f>'BASE METAS)'!CO564</f>
        <v>0</v>
      </c>
      <c r="BL565" s="1">
        <f>'BASE METAS)'!CP564</f>
        <v>0</v>
      </c>
      <c r="BM565" s="1">
        <f>'BASE METAS)'!CQ564</f>
        <v>0</v>
      </c>
      <c r="BN565" s="1">
        <f>'BASE METAS)'!CR564</f>
        <v>0</v>
      </c>
      <c r="BO565" s="1">
        <f>'BASE METAS)'!CS564</f>
        <v>0</v>
      </c>
      <c r="BP565" s="1">
        <f>'BASE METAS)'!CT564</f>
        <v>0</v>
      </c>
      <c r="BQ565" s="1">
        <f>'BASE METAS)'!CU564</f>
        <v>0</v>
      </c>
      <c r="BR565" s="1">
        <f>'BASE METAS)'!CV564</f>
        <v>0</v>
      </c>
      <c r="BS565" s="1">
        <f>'BASE METAS)'!CW564</f>
        <v>0</v>
      </c>
      <c r="BT565" s="1">
        <f>'BASE METAS)'!CX564</f>
        <v>0</v>
      </c>
      <c r="BU565" s="1">
        <f>'BASE METAS)'!FA564</f>
        <v>12</v>
      </c>
      <c r="BV565" s="1">
        <f>'BASE METAS)'!FB564</f>
        <v>0</v>
      </c>
      <c r="BW565" s="1">
        <f>'BASE METAS)'!FC564</f>
        <v>1</v>
      </c>
      <c r="BX565" s="1">
        <f>'BASE METAS)'!FD564</f>
        <v>1</v>
      </c>
      <c r="BY565" s="1">
        <f>'BASE METAS)'!FE564</f>
        <v>0</v>
      </c>
      <c r="BZ565" s="1">
        <f>'BASE METAS)'!FF564</f>
        <v>1</v>
      </c>
      <c r="CA565" s="1">
        <f>'BASE METAS)'!FG564</f>
        <v>4</v>
      </c>
      <c r="CB565" s="1">
        <f>'BASE METAS)'!FH564</f>
        <v>8</v>
      </c>
      <c r="CC565" s="1">
        <f>'BASE METAS)'!FI564</f>
        <v>0.33333333333333331</v>
      </c>
      <c r="CD565" s="1">
        <f>'BASE METAS)'!FJ564</f>
        <v>12</v>
      </c>
      <c r="CE565" s="1">
        <f>'BASE METAS)'!FK564</f>
        <v>0</v>
      </c>
      <c r="CF565" s="1">
        <f>'BASE METAS)'!FL564</f>
        <v>1</v>
      </c>
      <c r="CG565" s="1">
        <f>'BASE METAS)'!FM564</f>
        <v>1</v>
      </c>
    </row>
    <row r="566" spans="1:85" ht="25.5" customHeight="1" x14ac:dyDescent="0.2">
      <c r="A566" s="1">
        <f>'BASE METAS)'!A565</f>
        <v>0</v>
      </c>
      <c r="B566" s="7099"/>
      <c r="C566" s="1343">
        <f>'BASE METAS)'!C565</f>
        <v>0</v>
      </c>
      <c r="D566" s="1330">
        <f>'BASE METAS)'!D565</f>
        <v>0</v>
      </c>
      <c r="E566" s="508">
        <f>'BASE METAS)'!E565</f>
        <v>0</v>
      </c>
      <c r="F566" s="1333">
        <f>'BASE METAS)'!F565</f>
        <v>0</v>
      </c>
      <c r="G566" s="1333">
        <f>'BASE METAS)'!G565</f>
        <v>0</v>
      </c>
      <c r="H566" s="1333">
        <f>'BASE METAS)'!H565</f>
        <v>0</v>
      </c>
      <c r="I566" s="1333">
        <f>'BASE METAS)'!I565</f>
        <v>0</v>
      </c>
      <c r="J566" s="1333">
        <f>'BASE METAS)'!J565</f>
        <v>0</v>
      </c>
      <c r="K566" s="1333">
        <f>'BASE METAS)'!K565</f>
        <v>0</v>
      </c>
      <c r="L566" s="1333">
        <f>'BASE METAS)'!L565</f>
        <v>0</v>
      </c>
      <c r="M566" s="1333">
        <f>'BASE METAS)'!M565</f>
        <v>0</v>
      </c>
      <c r="N566" s="1336">
        <f>'BASE METAS)'!N565</f>
        <v>0</v>
      </c>
      <c r="O566" s="1333">
        <f>'BASE METAS)'!O565</f>
        <v>0</v>
      </c>
      <c r="P566" s="1336">
        <f>'BASE METAS)'!P565</f>
        <v>0</v>
      </c>
      <c r="Q566" s="1336">
        <f>'BASE METAS)'!Q565</f>
        <v>0</v>
      </c>
      <c r="R566" s="1336">
        <f>'BASE METAS)'!R565</f>
        <v>0</v>
      </c>
      <c r="S566" s="1336">
        <f>'BASE METAS)'!S565</f>
        <v>0</v>
      </c>
      <c r="T566" s="1336">
        <f>'BASE METAS)'!T565</f>
        <v>0</v>
      </c>
      <c r="U566" s="1350">
        <f>'BASE METAS)'!U565</f>
        <v>13516800</v>
      </c>
      <c r="V566" s="1336" t="str">
        <f>'BASE METAS)'!V565</f>
        <v>3516800</v>
      </c>
      <c r="W566" s="17">
        <f>'BASE METAS)'!W565</f>
        <v>53768358</v>
      </c>
      <c r="X566" s="1347">
        <f>'BASE METAS)'!X565</f>
        <v>0</v>
      </c>
      <c r="Y566" s="525">
        <f>'BASE METAS)'!Y565</f>
        <v>14</v>
      </c>
      <c r="Z566" s="526" t="str">
        <f>'BASE METAS)'!Z565</f>
        <v>REALIZAR CURSO DE ACADEMIA PARA ELEMENTOS DE NUEVO INGRESO</v>
      </c>
      <c r="AA566" s="527" t="str">
        <f>'BASE METAS)'!AA565</f>
        <v>ELEMENTO</v>
      </c>
      <c r="AB566" s="528">
        <f>'BASE METAS)'!AB565</f>
        <v>50</v>
      </c>
      <c r="AC566" s="528">
        <f>'BASE METAS)'!AC565</f>
        <v>0</v>
      </c>
      <c r="AD566" s="529">
        <f>'BASE METAS)'!AD565</f>
        <v>0</v>
      </c>
      <c r="AE566" s="528">
        <f>'BASE METAS)'!AE565</f>
        <v>0</v>
      </c>
      <c r="AF566" s="529">
        <f>'BASE METAS)'!AF565</f>
        <v>0</v>
      </c>
      <c r="AG566" s="528">
        <f>'BASE METAS)'!AG565</f>
        <v>0</v>
      </c>
      <c r="AH566" s="529">
        <f>'BASE METAS)'!AH565</f>
        <v>0</v>
      </c>
      <c r="AI566" s="528">
        <f>'BASE METAS)'!AI565</f>
        <v>50</v>
      </c>
      <c r="AJ566" s="530">
        <f>'BASE METAS)'!AJ565</f>
        <v>1</v>
      </c>
      <c r="AK566" s="947">
        <f>'BASE METAS)'!AK565</f>
        <v>1</v>
      </c>
      <c r="AL566" s="968">
        <f>'BASE METAS)'!AL565</f>
        <v>14</v>
      </c>
      <c r="AM566" s="969" t="str">
        <f>'BASE METAS)'!AM565</f>
        <v>REALIZAR CURSO DE ACADEMIA PARA ELEMENTOS DE NUEVO INGRESO</v>
      </c>
      <c r="AN566" s="969" t="str">
        <f>'BASE METAS)'!AN565</f>
        <v>MIDE LA COBERTURA EN CAPACITACIÓN A ELEMENTOS DE NUEVO INGRESO.</v>
      </c>
      <c r="AO566" s="1344" t="str">
        <f>'BASE METAS)'!AU565</f>
        <v>GESTIÓN</v>
      </c>
      <c r="AP566" s="969" t="str">
        <f>'BASE METAS)'!AO565</f>
        <v>NO. DE ELEMENTOS DE NUEVO INGRESO CAPACITADOS</v>
      </c>
      <c r="AQ566" s="969" t="str">
        <f>'BASE METAS)'!AP565</f>
        <v>NO. DE ELEMENTOS DE NUEVO INGRESO PROGRAMADOS A CAPACITAR</v>
      </c>
      <c r="AR566" s="974">
        <f>'BASE METAS)'!AQ565</f>
        <v>100</v>
      </c>
      <c r="AS566" s="969" t="str">
        <f>'BASE METAS)'!AR565</f>
        <v>ELEMENTO</v>
      </c>
      <c r="AT566" s="969" t="str">
        <f>'BASE METAS)'!AS565</f>
        <v>EFICACIA</v>
      </c>
      <c r="AU566" s="1482">
        <f>'BASE METAS)'!BO565</f>
        <v>0</v>
      </c>
      <c r="AV566" s="945">
        <f>'BASE METAS)'!BQ565</f>
        <v>50</v>
      </c>
      <c r="AW566" s="945">
        <f>'BASE METAS)'!BR565</f>
        <v>0</v>
      </c>
      <c r="AX566" s="1352">
        <f>'BASE METAS)'!BS565</f>
        <v>0</v>
      </c>
      <c r="AY566" s="1352">
        <f>'BASE METAS)'!BT565</f>
        <v>0</v>
      </c>
      <c r="AZ566" s="1352">
        <f>'BASE METAS)'!BU565</f>
        <v>0</v>
      </c>
      <c r="BA566" s="1352" t="e">
        <f>'BASE METAS)'!BV565</f>
        <v>#DIV/0!</v>
      </c>
      <c r="BB566" s="1">
        <f>'BASE METAS)'!BW565</f>
        <v>0</v>
      </c>
      <c r="BC566" s="1">
        <f>'BASE METAS)'!BX565</f>
        <v>50</v>
      </c>
      <c r="BD566" s="1">
        <f>'BASE METAS)'!BY565</f>
        <v>0</v>
      </c>
      <c r="BE566" s="1">
        <f>'BASE METAS)'!CG565</f>
        <v>0</v>
      </c>
      <c r="BF566" s="1">
        <f>'BASE METAS)'!CJ565</f>
        <v>0</v>
      </c>
      <c r="BG566" s="1">
        <f>'BASE METAS)'!CK565</f>
        <v>0</v>
      </c>
      <c r="BH566" s="1">
        <f>'BASE METAS)'!CL565</f>
        <v>0</v>
      </c>
      <c r="BI566" s="1">
        <f>'BASE METAS)'!CM565</f>
        <v>0</v>
      </c>
      <c r="BJ566" s="1">
        <f>'BASE METAS)'!CN565</f>
        <v>0</v>
      </c>
      <c r="BK566" s="1">
        <f>'BASE METAS)'!CO565</f>
        <v>0</v>
      </c>
      <c r="BL566" s="1">
        <f>'BASE METAS)'!CP565</f>
        <v>0</v>
      </c>
      <c r="BM566" s="1">
        <f>'BASE METAS)'!CQ565</f>
        <v>0</v>
      </c>
      <c r="BN566" s="1">
        <f>'BASE METAS)'!CR565</f>
        <v>0</v>
      </c>
      <c r="BO566" s="1">
        <f>'BASE METAS)'!CS565</f>
        <v>0</v>
      </c>
      <c r="BP566" s="1">
        <f>'BASE METAS)'!CT565</f>
        <v>0</v>
      </c>
      <c r="BQ566" s="1">
        <f>'BASE METAS)'!CU565</f>
        <v>0</v>
      </c>
      <c r="BR566" s="1">
        <f>'BASE METAS)'!CV565</f>
        <v>0</v>
      </c>
      <c r="BS566" s="1">
        <f>'BASE METAS)'!CW565</f>
        <v>0</v>
      </c>
      <c r="BT566" s="1">
        <f>'BASE METAS)'!CX565</f>
        <v>0</v>
      </c>
      <c r="BU566" s="1">
        <f>'BASE METAS)'!FA565</f>
        <v>50</v>
      </c>
      <c r="BV566" s="1">
        <f>'BASE METAS)'!FB565</f>
        <v>0</v>
      </c>
      <c r="BW566" s="1">
        <f>'BASE METAS)'!FC565</f>
        <v>0</v>
      </c>
      <c r="BX566" s="1">
        <f>'BASE METAS)'!FD565</f>
        <v>0</v>
      </c>
      <c r="BY566" s="1">
        <f>'BASE METAS)'!FE565</f>
        <v>0</v>
      </c>
      <c r="BZ566" s="1">
        <f>'BASE METAS)'!FF565</f>
        <v>0</v>
      </c>
      <c r="CA566" s="1">
        <f>'BASE METAS)'!FG565</f>
        <v>0</v>
      </c>
      <c r="CB566" s="1">
        <f>'BASE METAS)'!FH565</f>
        <v>50</v>
      </c>
      <c r="CC566" s="1">
        <f>'BASE METAS)'!FI565</f>
        <v>0</v>
      </c>
      <c r="CD566" s="1">
        <f>'BASE METAS)'!FJ565</f>
        <v>50</v>
      </c>
      <c r="CE566" s="1">
        <f>'BASE METAS)'!FK565</f>
        <v>0</v>
      </c>
      <c r="CF566" s="1">
        <f>'BASE METAS)'!FL565</f>
        <v>0</v>
      </c>
      <c r="CG566" s="1">
        <f>'BASE METAS)'!FM565</f>
        <v>0</v>
      </c>
    </row>
    <row r="567" spans="1:85" ht="45" customHeight="1" x14ac:dyDescent="0.25">
      <c r="A567" s="1">
        <f>'BASE METAS)'!A568</f>
        <v>85</v>
      </c>
      <c r="B567" s="7099"/>
      <c r="C567" s="1343">
        <f>'BASE METAS)'!C568</f>
        <v>2003</v>
      </c>
      <c r="D567" s="5684">
        <f>'BASE METAS)'!D568</f>
        <v>4</v>
      </c>
      <c r="E567" s="7102" t="str">
        <f>'BASE METAS)'!E568</f>
        <v>VIGILANCIA PARA LA SEGURIDAD Y PREVENCIÓN DEL DELITO</v>
      </c>
      <c r="F567" s="5706" t="str">
        <f>'BASE METAS)'!F568</f>
        <v>QOO</v>
      </c>
      <c r="G567" s="5706" t="str">
        <f>'BASE METAS)'!G568</f>
        <v>104</v>
      </c>
      <c r="H567" s="5706" t="str">
        <f>'BASE METAS)'!H568</f>
        <v>04</v>
      </c>
      <c r="I567" s="5706" t="str">
        <f>'BASE METAS)'!I568</f>
        <v>01</v>
      </c>
      <c r="J567" s="5706" t="str">
        <f>'BASE METAS)'!J568</f>
        <v>01</v>
      </c>
      <c r="K567" s="5706" t="str">
        <f>'BASE METAS)'!K568</f>
        <v>01</v>
      </c>
      <c r="L567" s="5706" t="str">
        <f>'BASE METAS)'!L568</f>
        <v>01</v>
      </c>
      <c r="M567" s="5706" t="str">
        <f>'BASE METAS)'!M568</f>
        <v>101</v>
      </c>
      <c r="N567" s="5697" t="str">
        <f>'BASE METAS)'!N568</f>
        <v>Seguridad Pública y Tránsito</v>
      </c>
      <c r="O567" s="5706" t="str">
        <f>'BASE METAS)'!O568</f>
        <v>Seguridad Pública</v>
      </c>
      <c r="P567" s="5697" t="str">
        <f>'BASE METAS)'!P568</f>
        <v>Seguridad pública y protección civil</v>
      </c>
      <c r="Q567" s="5697" t="str">
        <f>'BASE METAS)'!Q568</f>
        <v>Preservación del orden público y protección ciudadana</v>
      </c>
      <c r="R567" s="5697" t="str">
        <f>'BASE METAS)'!R568</f>
        <v>Seguridad pública</v>
      </c>
      <c r="S567" s="5697" t="str">
        <f>'BASE METAS)'!S568</f>
        <v>Prevención de la delincuencia y mantenimiento del orden público</v>
      </c>
      <c r="T567" s="5697" t="str">
        <f>'BASE METAS)'!T568</f>
        <v>Vigilancia para la seguridad y prevención del delito</v>
      </c>
      <c r="U567" s="7729" t="str">
        <f>'BASE METAS)'!U568</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67" s="5697" t="str">
        <f>'BASE METAS)'!V568</f>
        <v xml:space="preserve">Tlalnepantla Protegida </v>
      </c>
      <c r="W567" s="5694">
        <f>'BASE METAS)'!W568</f>
        <v>86120839.959999993</v>
      </c>
      <c r="X567" s="7102" t="str">
        <f>'BASE METAS)'!X568</f>
        <v>SUBDIRECCIÓN DE SEGURIDAD PÚBLICA (REC. PROPIOS)</v>
      </c>
      <c r="Y567" s="498">
        <f>'BASE METAS)'!Y568</f>
        <v>15</v>
      </c>
      <c r="Z567" s="499" t="str">
        <f>'BASE METAS)'!Z568</f>
        <v>COORDINAR OPERATIVOS CON INSTANCIAS FEDERALES Y ESTATALES.</v>
      </c>
      <c r="AA567" s="500" t="str">
        <f>'BASE METAS)'!AA568</f>
        <v>OPERATIVO</v>
      </c>
      <c r="AB567" s="501">
        <f>'BASE METAS)'!AB568</f>
        <v>1750</v>
      </c>
      <c r="AC567" s="501">
        <f>'BASE METAS)'!AC568</f>
        <v>437</v>
      </c>
      <c r="AD567" s="502">
        <f>'BASE METAS)'!AD568</f>
        <v>0.24971428571428572</v>
      </c>
      <c r="AE567" s="501">
        <f>'BASE METAS)'!AE568</f>
        <v>437</v>
      </c>
      <c r="AF567" s="430">
        <f>'BASE METAS)'!AF568</f>
        <v>0.24971428571428572</v>
      </c>
      <c r="AG567" s="501">
        <f>'BASE METAS)'!AG568</f>
        <v>438</v>
      </c>
      <c r="AH567" s="430">
        <f>'BASE METAS)'!AH568</f>
        <v>0.25028571428571428</v>
      </c>
      <c r="AI567" s="501">
        <f>'BASE METAS)'!AI568</f>
        <v>438</v>
      </c>
      <c r="AJ567" s="431">
        <f>'BASE METAS)'!AJ568</f>
        <v>0.25028571428571428</v>
      </c>
      <c r="AK567" s="947">
        <f>'BASE METAS)'!AK568</f>
        <v>1</v>
      </c>
      <c r="AL567" s="1000">
        <f>'BASE METAS)'!AL568</f>
        <v>1</v>
      </c>
      <c r="AM567" s="930" t="str">
        <f>'BASE METAS)'!AM568</f>
        <v>COORDINAR OPERATIVOS CON INSTANCIAS FEDERALES Y ESTATALES.</v>
      </c>
      <c r="AN567" s="930" t="str">
        <f>'BASE METAS)'!AN568</f>
        <v>MIDE LOS OPERATIVOS CON INSTANCIAS FEDERALES Y ESTATALES.</v>
      </c>
      <c r="AO567" s="1344" t="str">
        <f>'BASE METAS)'!AU568</f>
        <v>GESTIÓN</v>
      </c>
      <c r="AP567" s="930" t="str">
        <f>'BASE METAS)'!AO568</f>
        <v>NO. DE OPERATIVOS COORDINADOS REALIZADOS.</v>
      </c>
      <c r="AQ567" s="930" t="str">
        <f>'BASE METAS)'!AP568</f>
        <v>NO. DE OPERATIVOS COORDINADOS PROGRAMADOS.</v>
      </c>
      <c r="AR567" s="974">
        <f>'BASE METAS)'!AQ568</f>
        <v>100</v>
      </c>
      <c r="AS567" s="807" t="str">
        <f>'BASE METAS)'!AR568</f>
        <v>OPERATIVO</v>
      </c>
      <c r="AT567" s="807" t="str">
        <f>'BASE METAS)'!AS568</f>
        <v>EFICIENCIA</v>
      </c>
      <c r="AU567" s="1483">
        <f>'BASE METAS)'!BO568</f>
        <v>0</v>
      </c>
      <c r="AV567" s="960">
        <f>'BASE METAS)'!BQ568</f>
        <v>1750</v>
      </c>
      <c r="AW567" s="1352">
        <f>'BASE METAS)'!BR568</f>
        <v>0</v>
      </c>
      <c r="AX567" s="1352">
        <f>'BASE METAS)'!BS568</f>
        <v>437</v>
      </c>
      <c r="AY567" s="1352">
        <f>'BASE METAS)'!BT568</f>
        <v>60</v>
      </c>
      <c r="AZ567" s="1352">
        <f>'BASE METAS)'!BU568</f>
        <v>377</v>
      </c>
      <c r="BA567" s="1352">
        <f>'BASE METAS)'!BV568</f>
        <v>0.13729977116704806</v>
      </c>
      <c r="BB567" s="1">
        <f>'BASE METAS)'!BW568</f>
        <v>347</v>
      </c>
      <c r="BC567" s="1">
        <f>'BASE METAS)'!BX568</f>
        <v>1403</v>
      </c>
      <c r="BD567" s="1">
        <f>'BASE METAS)'!BY568</f>
        <v>0.19828571428571429</v>
      </c>
      <c r="BE567" s="1">
        <f>'BASE METAS)'!CG568</f>
        <v>287</v>
      </c>
      <c r="BF567" s="1">
        <f>'BASE METAS)'!CJ568</f>
        <v>0</v>
      </c>
      <c r="BG567" s="1">
        <f>'BASE METAS)'!CK568</f>
        <v>0</v>
      </c>
      <c r="BH567" s="1">
        <f>'BASE METAS)'!CL568</f>
        <v>0</v>
      </c>
      <c r="BI567" s="1">
        <f>'BASE METAS)'!CM568</f>
        <v>0</v>
      </c>
      <c r="BJ567" s="1">
        <f>'BASE METAS)'!CN568</f>
        <v>0</v>
      </c>
      <c r="BK567" s="1">
        <f>'BASE METAS)'!CO568</f>
        <v>0</v>
      </c>
      <c r="BL567" s="1">
        <f>'BASE METAS)'!CP568</f>
        <v>0</v>
      </c>
      <c r="BM567" s="1">
        <f>'BASE METAS)'!CQ568</f>
        <v>0</v>
      </c>
      <c r="BN567" s="1">
        <f>'BASE METAS)'!CR568</f>
        <v>0</v>
      </c>
      <c r="BO567" s="1">
        <f>'BASE METAS)'!CS568</f>
        <v>0</v>
      </c>
      <c r="BP567" s="1">
        <f>'BASE METAS)'!CT568</f>
        <v>0</v>
      </c>
      <c r="BQ567" s="1">
        <f>'BASE METAS)'!CU568</f>
        <v>0</v>
      </c>
      <c r="BR567" s="1">
        <f>'BASE METAS)'!CV568</f>
        <v>0</v>
      </c>
      <c r="BS567" s="1">
        <f>'BASE METAS)'!CW568</f>
        <v>0</v>
      </c>
      <c r="BT567" s="1">
        <f>'BASE METAS)'!CX568</f>
        <v>0</v>
      </c>
      <c r="BU567" s="1">
        <f>'BASE METAS)'!FA568</f>
        <v>1750</v>
      </c>
      <c r="BV567" s="1">
        <f>'BASE METAS)'!FB568</f>
        <v>0</v>
      </c>
      <c r="BW567" s="1">
        <f>'BASE METAS)'!FC568</f>
        <v>146</v>
      </c>
      <c r="BX567" s="1">
        <f>'BASE METAS)'!FD568</f>
        <v>30</v>
      </c>
      <c r="BY567" s="1">
        <f>'BASE METAS)'!FE568</f>
        <v>116</v>
      </c>
      <c r="BZ567" s="1">
        <f>'BASE METAS)'!FF568</f>
        <v>0.20547945205479451</v>
      </c>
      <c r="CA567" s="1">
        <f>'BASE METAS)'!FG568</f>
        <v>317</v>
      </c>
      <c r="CB567" s="1">
        <f>'BASE METAS)'!FH568</f>
        <v>1433</v>
      </c>
      <c r="CC567" s="1">
        <f>'BASE METAS)'!FI568</f>
        <v>0.18114285714285713</v>
      </c>
      <c r="CD567" s="1">
        <f>'BASE METAS)'!FJ568</f>
        <v>1750</v>
      </c>
      <c r="CE567" s="1">
        <f>'BASE METAS)'!FK568</f>
        <v>0</v>
      </c>
      <c r="CF567" s="1">
        <f>'BASE METAS)'!FL568</f>
        <v>146</v>
      </c>
      <c r="CG567" s="1">
        <f>'BASE METAS)'!FM568</f>
        <v>5</v>
      </c>
    </row>
    <row r="568" spans="1:85" ht="76.5" x14ac:dyDescent="0.2">
      <c r="A568" s="1">
        <f>'BASE METAS)'!A569</f>
        <v>0</v>
      </c>
      <c r="B568" s="7099"/>
      <c r="C568" s="1343">
        <f>'BASE METAS)'!C569</f>
        <v>0</v>
      </c>
      <c r="D568" s="5685"/>
      <c r="E568" s="7145"/>
      <c r="F568" s="5707"/>
      <c r="G568" s="5707"/>
      <c r="H568" s="5707"/>
      <c r="I568" s="5707"/>
      <c r="J568" s="5707"/>
      <c r="K568" s="5707"/>
      <c r="L568" s="5707"/>
      <c r="M568" s="5707"/>
      <c r="N568" s="5698"/>
      <c r="O568" s="5707"/>
      <c r="P568" s="5698"/>
      <c r="Q568" s="5698"/>
      <c r="R568" s="5698"/>
      <c r="S568" s="5698"/>
      <c r="T568" s="5698"/>
      <c r="U568" s="7730"/>
      <c r="V568" s="5698"/>
      <c r="W568" s="5695"/>
      <c r="X568" s="7145"/>
      <c r="Y568" s="503">
        <f>'BASE METAS)'!Y569</f>
        <v>16</v>
      </c>
      <c r="Z568" s="504" t="str">
        <f>'BASE METAS)'!Z569</f>
        <v>REALIZAR OPERATIVOS DE SEGURIDAD.</v>
      </c>
      <c r="AA568" s="505" t="str">
        <f>'BASE METAS)'!AA569</f>
        <v>OPERATIVO</v>
      </c>
      <c r="AB568" s="414">
        <f>'BASE METAS)'!AB569</f>
        <v>5600</v>
      </c>
      <c r="AC568" s="414">
        <f>'BASE METAS)'!AC569</f>
        <v>1400</v>
      </c>
      <c r="AD568" s="506">
        <f>'BASE METAS)'!AD569</f>
        <v>0.25</v>
      </c>
      <c r="AE568" s="414">
        <f>'BASE METAS)'!AE569</f>
        <v>1400</v>
      </c>
      <c r="AF568" s="415">
        <f>'BASE METAS)'!AF569</f>
        <v>0.25</v>
      </c>
      <c r="AG568" s="414">
        <f>'BASE METAS)'!AG569</f>
        <v>1400</v>
      </c>
      <c r="AH568" s="415">
        <f>'BASE METAS)'!AH569</f>
        <v>0.25</v>
      </c>
      <c r="AI568" s="414">
        <f>'BASE METAS)'!AI569</f>
        <v>1400</v>
      </c>
      <c r="AJ568" s="416">
        <f>'BASE METAS)'!AJ569</f>
        <v>0.25</v>
      </c>
      <c r="AK568" s="947">
        <f>'BASE METAS)'!AK569</f>
        <v>1</v>
      </c>
      <c r="AL568" s="1000">
        <f>'BASE METAS)'!AL569</f>
        <v>2</v>
      </c>
      <c r="AM568" s="930" t="str">
        <f>'BASE METAS)'!AM569</f>
        <v>REALIZAR OPERATIVOS DE SEGURIDAD.</v>
      </c>
      <c r="AN568" s="930" t="str">
        <f>'BASE METAS)'!AN569</f>
        <v>MIDE LOS OPERATIVOS DE SEGURIDAD REALIZADOS.</v>
      </c>
      <c r="AO568" s="1344" t="str">
        <f>'BASE METAS)'!AU569</f>
        <v>GESTIÓN</v>
      </c>
      <c r="AP568" s="930" t="str">
        <f>'BASE METAS)'!AO569</f>
        <v>NO. DE OPERATIVOS DE SEGURIDAD REALIZADOS.</v>
      </c>
      <c r="AQ568" s="1001" t="str">
        <f>'BASE METAS)'!AP569</f>
        <v xml:space="preserve">NO. DE OPERATIVOS DE SEGURIDAD PROGRAMADOS </v>
      </c>
      <c r="AR568" s="974">
        <f>'BASE METAS)'!AQ569</f>
        <v>100</v>
      </c>
      <c r="AS568" s="807" t="str">
        <f>'BASE METAS)'!AR569</f>
        <v>OPERATIVO</v>
      </c>
      <c r="AT568" s="807" t="str">
        <f>'BASE METAS)'!AS569</f>
        <v>EFICIENCIA</v>
      </c>
      <c r="AU568" s="1483">
        <f>'BASE METAS)'!BO569</f>
        <v>0</v>
      </c>
      <c r="AV568" s="945">
        <f>'BASE METAS)'!BQ569</f>
        <v>5600</v>
      </c>
      <c r="AW568" s="945">
        <f>'BASE METAS)'!BR569</f>
        <v>0</v>
      </c>
      <c r="AX568" s="1352">
        <f>'BASE METAS)'!BS569</f>
        <v>1400</v>
      </c>
      <c r="AY568" s="1352">
        <f>'BASE METAS)'!BT569</f>
        <v>810</v>
      </c>
      <c r="AZ568" s="1352">
        <f>'BASE METAS)'!BU569</f>
        <v>590</v>
      </c>
      <c r="BA568" s="1352">
        <f>'BASE METAS)'!BV569</f>
        <v>0.57857142857142863</v>
      </c>
      <c r="BB568" s="1">
        <f>'BASE METAS)'!BW569</f>
        <v>2039</v>
      </c>
      <c r="BC568" s="1">
        <f>'BASE METAS)'!BX569</f>
        <v>3561</v>
      </c>
      <c r="BD568" s="1">
        <f>'BASE METAS)'!BY569</f>
        <v>0.36410714285714285</v>
      </c>
      <c r="BE568" s="1">
        <f>'BASE METAS)'!CG569</f>
        <v>1229</v>
      </c>
      <c r="BF568" s="1">
        <f>'BASE METAS)'!CJ569</f>
        <v>0</v>
      </c>
      <c r="BG568" s="1">
        <f>'BASE METAS)'!CK569</f>
        <v>0</v>
      </c>
      <c r="BH568" s="1">
        <f>'BASE METAS)'!CL569</f>
        <v>0</v>
      </c>
      <c r="BI568" s="1">
        <f>'BASE METAS)'!CM569</f>
        <v>0</v>
      </c>
      <c r="BJ568" s="1">
        <f>'BASE METAS)'!CN569</f>
        <v>0</v>
      </c>
      <c r="BK568" s="1">
        <f>'BASE METAS)'!CO569</f>
        <v>0</v>
      </c>
      <c r="BL568" s="1">
        <f>'BASE METAS)'!CP569</f>
        <v>0</v>
      </c>
      <c r="BM568" s="1">
        <f>'BASE METAS)'!CQ569</f>
        <v>0</v>
      </c>
      <c r="BN568" s="1">
        <f>'BASE METAS)'!CR569</f>
        <v>0</v>
      </c>
      <c r="BO568" s="1">
        <f>'BASE METAS)'!CS569</f>
        <v>0</v>
      </c>
      <c r="BP568" s="1">
        <f>'BASE METAS)'!CT569</f>
        <v>0</v>
      </c>
      <c r="BQ568" s="1">
        <f>'BASE METAS)'!CU569</f>
        <v>0</v>
      </c>
      <c r="BR568" s="1">
        <f>'BASE METAS)'!CV569</f>
        <v>0</v>
      </c>
      <c r="BS568" s="1">
        <f>'BASE METAS)'!CW569</f>
        <v>0</v>
      </c>
      <c r="BT568" s="1">
        <f>'BASE METAS)'!CX569</f>
        <v>0</v>
      </c>
      <c r="BU568" s="1">
        <f>'BASE METAS)'!FA569</f>
        <v>5600</v>
      </c>
      <c r="BV568" s="1">
        <f>'BASE METAS)'!FB569</f>
        <v>0</v>
      </c>
      <c r="BW568" s="1">
        <f>'BASE METAS)'!FC569</f>
        <v>467</v>
      </c>
      <c r="BX568" s="1">
        <f>'BASE METAS)'!FD569</f>
        <v>258</v>
      </c>
      <c r="BY568" s="1">
        <f>'BASE METAS)'!FE569</f>
        <v>209</v>
      </c>
      <c r="BZ568" s="1">
        <f>'BASE METAS)'!FF569</f>
        <v>0.55246252676659524</v>
      </c>
      <c r="CA568" s="1">
        <f>'BASE METAS)'!FG569</f>
        <v>1487</v>
      </c>
      <c r="CB568" s="1">
        <f>'BASE METAS)'!FH569</f>
        <v>4113</v>
      </c>
      <c r="CC568" s="1">
        <f>'BASE METAS)'!FI569</f>
        <v>0.26553571428571426</v>
      </c>
      <c r="CD568" s="1">
        <f>'BASE METAS)'!FJ569</f>
        <v>5600</v>
      </c>
      <c r="CE568" s="1">
        <f>'BASE METAS)'!FK569</f>
        <v>0</v>
      </c>
      <c r="CF568" s="1">
        <f>'BASE METAS)'!FL569</f>
        <v>467</v>
      </c>
      <c r="CG568" s="1">
        <f>'BASE METAS)'!FM569</f>
        <v>268</v>
      </c>
    </row>
    <row r="569" spans="1:85" ht="127.5" x14ac:dyDescent="0.25">
      <c r="A569" s="1">
        <f>'BASE METAS)'!A570</f>
        <v>0</v>
      </c>
      <c r="B569" s="7099"/>
      <c r="C569" s="1343">
        <f>'BASE METAS)'!C570</f>
        <v>0</v>
      </c>
      <c r="D569" s="5685"/>
      <c r="E569" s="7145"/>
      <c r="F569" s="5707"/>
      <c r="G569" s="5707"/>
      <c r="H569" s="5707"/>
      <c r="I569" s="5707"/>
      <c r="J569" s="5707"/>
      <c r="K569" s="5707"/>
      <c r="L569" s="5707"/>
      <c r="M569" s="5707"/>
      <c r="N569" s="5698"/>
      <c r="O569" s="5707"/>
      <c r="P569" s="5698"/>
      <c r="Q569" s="5698"/>
      <c r="R569" s="5698"/>
      <c r="S569" s="5698"/>
      <c r="T569" s="5698"/>
      <c r="U569" s="7730"/>
      <c r="V569" s="5698"/>
      <c r="W569" s="5695"/>
      <c r="X569" s="7145"/>
      <c r="Y569" s="503">
        <f>'BASE METAS)'!Y570</f>
        <v>17</v>
      </c>
      <c r="Z569" s="504" t="str">
        <f>'BASE METAS)'!Z570</f>
        <v>REMITIR A PRESUNTOS INFRACTORES AL MINISTERIO PÚBLICO.</v>
      </c>
      <c r="AA569" s="484" t="str">
        <f>'BASE METAS)'!AA570</f>
        <v>PERSONA</v>
      </c>
      <c r="AB569" s="414">
        <f>'BASE METAS)'!AB570</f>
        <v>1500</v>
      </c>
      <c r="AC569" s="414">
        <f>'BASE METAS)'!AC570</f>
        <v>375</v>
      </c>
      <c r="AD569" s="506">
        <f>'BASE METAS)'!AD570</f>
        <v>0.25</v>
      </c>
      <c r="AE569" s="414">
        <f>'BASE METAS)'!AE570</f>
        <v>375</v>
      </c>
      <c r="AF569" s="415">
        <f>'BASE METAS)'!AF570</f>
        <v>0.25</v>
      </c>
      <c r="AG569" s="414">
        <f>'BASE METAS)'!AG570</f>
        <v>375</v>
      </c>
      <c r="AH569" s="415">
        <f>'BASE METAS)'!AH570</f>
        <v>0.25</v>
      </c>
      <c r="AI569" s="414">
        <f>'BASE METAS)'!AI570</f>
        <v>375</v>
      </c>
      <c r="AJ569" s="416">
        <f>'BASE METAS)'!AJ570</f>
        <v>0.25</v>
      </c>
      <c r="AK569" s="947">
        <f>'BASE METAS)'!AK570</f>
        <v>1</v>
      </c>
      <c r="AL569" s="1000">
        <f>'BASE METAS)'!AL570</f>
        <v>3</v>
      </c>
      <c r="AM569" s="930" t="str">
        <f>'BASE METAS)'!AM570</f>
        <v>REMITIR A PRESUNTOS INFRACTORES AL MINISTERIO PÚBLICO.</v>
      </c>
      <c r="AN569" s="930" t="str">
        <f>'BASE METAS)'!AN570</f>
        <v>MIDE A PRESUNTOS INFRACTORES REMITIDOS AL MINISTERIO PÚBLICO.</v>
      </c>
      <c r="AO569" s="1344" t="str">
        <f>'BASE METAS)'!AU570</f>
        <v>GESTIÓN</v>
      </c>
      <c r="AP569" s="930" t="str">
        <f>'BASE METAS)'!AO570</f>
        <v>NO. DE REMITIDOS AL MINISTERIO PÚBLICO</v>
      </c>
      <c r="AQ569" s="930" t="str">
        <f>'BASE METAS)'!AP570</f>
        <v>NO. DE REMITIDOS PROGRAMADOS AL MINISTERIO PÚBLICO</v>
      </c>
      <c r="AR569" s="974">
        <f>'BASE METAS)'!AQ570</f>
        <v>100</v>
      </c>
      <c r="AS569" s="807" t="str">
        <f>'BASE METAS)'!AR570</f>
        <v>PERSONA</v>
      </c>
      <c r="AT569" s="807" t="str">
        <f>'BASE METAS)'!AS570</f>
        <v>EFICACIA</v>
      </c>
      <c r="AU569" s="1483">
        <f>'BASE METAS)'!BO570</f>
        <v>0</v>
      </c>
      <c r="AV569" s="960">
        <f>'BASE METAS)'!BQ570</f>
        <v>1500</v>
      </c>
      <c r="AW569" s="962">
        <f>'BASE METAS)'!BR570</f>
        <v>0</v>
      </c>
      <c r="AX569" s="1352">
        <f>'BASE METAS)'!BS570</f>
        <v>375</v>
      </c>
      <c r="AY569" s="1352">
        <f>'BASE METAS)'!BT570</f>
        <v>369</v>
      </c>
      <c r="AZ569" s="1352">
        <f>'BASE METAS)'!BU570</f>
        <v>6</v>
      </c>
      <c r="BA569" s="1352">
        <f>'BASE METAS)'!BV570</f>
        <v>0.98399999999999999</v>
      </c>
      <c r="BB569" s="1">
        <f>'BASE METAS)'!BW570</f>
        <v>780</v>
      </c>
      <c r="BC569" s="1">
        <f>'BASE METAS)'!BX570</f>
        <v>720</v>
      </c>
      <c r="BD569" s="1">
        <f>'BASE METAS)'!BY570</f>
        <v>0.52</v>
      </c>
      <c r="BE569" s="1">
        <f>'BASE METAS)'!CG570</f>
        <v>411</v>
      </c>
      <c r="BF569" s="1">
        <f>'BASE METAS)'!CJ570</f>
        <v>0</v>
      </c>
      <c r="BG569" s="1">
        <f>'BASE METAS)'!CK570</f>
        <v>0</v>
      </c>
      <c r="BH569" s="1">
        <f>'BASE METAS)'!CL570</f>
        <v>0</v>
      </c>
      <c r="BI569" s="1">
        <f>'BASE METAS)'!CM570</f>
        <v>0</v>
      </c>
      <c r="BJ569" s="1">
        <f>'BASE METAS)'!CN570</f>
        <v>0</v>
      </c>
      <c r="BK569" s="1">
        <f>'BASE METAS)'!CO570</f>
        <v>0</v>
      </c>
      <c r="BL569" s="1">
        <f>'BASE METAS)'!CP570</f>
        <v>0</v>
      </c>
      <c r="BM569" s="1">
        <f>'BASE METAS)'!CQ570</f>
        <v>0</v>
      </c>
      <c r="BN569" s="1">
        <f>'BASE METAS)'!CR570</f>
        <v>0</v>
      </c>
      <c r="BO569" s="1">
        <f>'BASE METAS)'!CS570</f>
        <v>0</v>
      </c>
      <c r="BP569" s="1">
        <f>'BASE METAS)'!CT570</f>
        <v>0</v>
      </c>
      <c r="BQ569" s="1">
        <f>'BASE METAS)'!CU570</f>
        <v>0</v>
      </c>
      <c r="BR569" s="1">
        <f>'BASE METAS)'!CV570</f>
        <v>0</v>
      </c>
      <c r="BS569" s="1">
        <f>'BASE METAS)'!CW570</f>
        <v>0</v>
      </c>
      <c r="BT569" s="1">
        <f>'BASE METAS)'!CX570</f>
        <v>0</v>
      </c>
      <c r="BU569" s="1">
        <f>'BASE METAS)'!FA570</f>
        <v>1500</v>
      </c>
      <c r="BV569" s="1">
        <f>'BASE METAS)'!FB570</f>
        <v>0</v>
      </c>
      <c r="BW569" s="1">
        <f>'BASE METAS)'!FC570</f>
        <v>125</v>
      </c>
      <c r="BX569" s="1">
        <f>'BASE METAS)'!FD570</f>
        <v>130</v>
      </c>
      <c r="BY569" s="1">
        <f>'BASE METAS)'!FE570</f>
        <v>-5</v>
      </c>
      <c r="BZ569" s="1">
        <f>'BASE METAS)'!FF570</f>
        <v>1.04</v>
      </c>
      <c r="CA569" s="1">
        <f>'BASE METAS)'!FG570</f>
        <v>541</v>
      </c>
      <c r="CB569" s="1">
        <f>'BASE METAS)'!FH570</f>
        <v>959</v>
      </c>
      <c r="CC569" s="1">
        <f>'BASE METAS)'!FI570</f>
        <v>0.36066666666666669</v>
      </c>
      <c r="CD569" s="1">
        <f>'BASE METAS)'!FJ570</f>
        <v>1500</v>
      </c>
      <c r="CE569" s="1">
        <f>'BASE METAS)'!FK570</f>
        <v>0</v>
      </c>
      <c r="CF569" s="1">
        <f>'BASE METAS)'!FL570</f>
        <v>125</v>
      </c>
      <c r="CG569" s="1">
        <f>'BASE METAS)'!FM570</f>
        <v>131</v>
      </c>
    </row>
    <row r="570" spans="1:85" ht="25.5" customHeight="1" x14ac:dyDescent="0.25">
      <c r="A570" s="1">
        <f>'BASE METAS)'!A571</f>
        <v>0</v>
      </c>
      <c r="B570" s="7099"/>
      <c r="C570" s="1343">
        <f>'BASE METAS)'!C571</f>
        <v>0</v>
      </c>
      <c r="D570" s="5685"/>
      <c r="E570" s="7145"/>
      <c r="F570" s="5707"/>
      <c r="G570" s="5707"/>
      <c r="H570" s="5707"/>
      <c r="I570" s="5707"/>
      <c r="J570" s="5707"/>
      <c r="K570" s="5707"/>
      <c r="L570" s="5707"/>
      <c r="M570" s="5707"/>
      <c r="N570" s="5698"/>
      <c r="O570" s="5707"/>
      <c r="P570" s="5698"/>
      <c r="Q570" s="5698"/>
      <c r="R570" s="5698"/>
      <c r="S570" s="5698"/>
      <c r="T570" s="5698"/>
      <c r="U570" s="7730"/>
      <c r="V570" s="5698"/>
      <c r="W570" s="5695"/>
      <c r="X570" s="7145"/>
      <c r="Y570" s="503">
        <f>'BASE METAS)'!Y571</f>
        <v>18</v>
      </c>
      <c r="Z570" s="504" t="str">
        <f>'BASE METAS)'!Z571</f>
        <v>REMITIR A PERSONAS POR FALTAS ADMINISTRATIVAS ANTE EL OFICIAL CALIFICADOR Y CONCILIADOR.</v>
      </c>
      <c r="AA570" s="505" t="str">
        <f>'BASE METAS)'!AA571</f>
        <v>PERSONA</v>
      </c>
      <c r="AB570" s="414">
        <f>'BASE METAS)'!AB571</f>
        <v>25800</v>
      </c>
      <c r="AC570" s="414">
        <f>'BASE METAS)'!AC571</f>
        <v>6450</v>
      </c>
      <c r="AD570" s="506">
        <f>'BASE METAS)'!AD571</f>
        <v>0.25</v>
      </c>
      <c r="AE570" s="414">
        <f>'BASE METAS)'!AE571</f>
        <v>6450</v>
      </c>
      <c r="AF570" s="415">
        <f>'BASE METAS)'!AF571</f>
        <v>0.25</v>
      </c>
      <c r="AG570" s="414">
        <f>'BASE METAS)'!AG571</f>
        <v>6450</v>
      </c>
      <c r="AH570" s="415">
        <f>'BASE METAS)'!AH571</f>
        <v>0.25</v>
      </c>
      <c r="AI570" s="414">
        <f>'BASE METAS)'!AI571</f>
        <v>6450</v>
      </c>
      <c r="AJ570" s="416">
        <f>'BASE METAS)'!AJ571</f>
        <v>0.25</v>
      </c>
      <c r="AK570" s="947">
        <f>'BASE METAS)'!AK571</f>
        <v>1</v>
      </c>
      <c r="AL570" s="1000">
        <f>'BASE METAS)'!AL571</f>
        <v>4</v>
      </c>
      <c r="AM570" s="930" t="str">
        <f>'BASE METAS)'!AM571</f>
        <v>REMITIR A PERSONAS POR FALTAS ADMINISTRATIVAS ANTE EL OFICIAL CALIFICADOR Y CONCILIADOR.</v>
      </c>
      <c r="AN570" s="930" t="str">
        <f>'BASE METAS)'!AN571</f>
        <v>MIDE LAS PERSONAS REMITIDAS.</v>
      </c>
      <c r="AO570" s="1344" t="str">
        <f>'BASE METAS)'!AU571</f>
        <v>GESTIÓN</v>
      </c>
      <c r="AP570" s="930" t="str">
        <f>'BASE METAS)'!AO571</f>
        <v>NO. DE PERSONAS REMITIDAS AL OFICIAL CALIFICADOR Y CONCILIADOR.</v>
      </c>
      <c r="AQ570" s="930" t="str">
        <f>'BASE METAS)'!AP571</f>
        <v>NO. DE PERSONAS REMITIDAS PROGRAMADAS AL OFICIAL CALIFICADOR Y CONCILIADOR.</v>
      </c>
      <c r="AR570" s="974">
        <f>'BASE METAS)'!AQ571</f>
        <v>100</v>
      </c>
      <c r="AS570" s="807" t="str">
        <f>'BASE METAS)'!AR571</f>
        <v>PERSONA</v>
      </c>
      <c r="AT570" s="807" t="str">
        <f>'BASE METAS)'!AS571</f>
        <v>EFICACIA</v>
      </c>
      <c r="AU570" s="1483">
        <f>'BASE METAS)'!BO571</f>
        <v>0</v>
      </c>
      <c r="AV570" s="960">
        <f>'BASE METAS)'!BQ571</f>
        <v>25800</v>
      </c>
      <c r="AW570" s="961">
        <f>'BASE METAS)'!BR571</f>
        <v>0</v>
      </c>
      <c r="AX570" s="1352">
        <f>'BASE METAS)'!BS571</f>
        <v>6450</v>
      </c>
      <c r="AY570" s="1352">
        <f>'BASE METAS)'!BT571</f>
        <v>7499</v>
      </c>
      <c r="AZ570" s="1352">
        <f>'BASE METAS)'!BU571</f>
        <v>-1049</v>
      </c>
      <c r="BA570" s="1352">
        <f>'BASE METAS)'!BV571</f>
        <v>1.1626356589147286</v>
      </c>
      <c r="BB570" s="1">
        <f>'BASE METAS)'!BW571</f>
        <v>16073</v>
      </c>
      <c r="BC570" s="1">
        <f>'BASE METAS)'!BX571</f>
        <v>9727</v>
      </c>
      <c r="BD570" s="1">
        <f>'BASE METAS)'!BY571</f>
        <v>0.62298449612403106</v>
      </c>
      <c r="BE570" s="1">
        <f>'BASE METAS)'!CG571</f>
        <v>8574</v>
      </c>
      <c r="BF570" s="1">
        <f>'BASE METAS)'!CJ571</f>
        <v>0</v>
      </c>
      <c r="BG570" s="1">
        <f>'BASE METAS)'!CK571</f>
        <v>0</v>
      </c>
      <c r="BH570" s="1">
        <f>'BASE METAS)'!CL571</f>
        <v>0</v>
      </c>
      <c r="BI570" s="1">
        <f>'BASE METAS)'!CM571</f>
        <v>0</v>
      </c>
      <c r="BJ570" s="1">
        <f>'BASE METAS)'!CN571</f>
        <v>0</v>
      </c>
      <c r="BK570" s="1">
        <f>'BASE METAS)'!CO571</f>
        <v>0</v>
      </c>
      <c r="BL570" s="1">
        <f>'BASE METAS)'!CP571</f>
        <v>0</v>
      </c>
      <c r="BM570" s="1">
        <f>'BASE METAS)'!CQ571</f>
        <v>0</v>
      </c>
      <c r="BN570" s="1">
        <f>'BASE METAS)'!CR571</f>
        <v>0</v>
      </c>
      <c r="BO570" s="1">
        <f>'BASE METAS)'!CS571</f>
        <v>0</v>
      </c>
      <c r="BP570" s="1">
        <f>'BASE METAS)'!CT571</f>
        <v>0</v>
      </c>
      <c r="BQ570" s="1">
        <f>'BASE METAS)'!CU571</f>
        <v>0</v>
      </c>
      <c r="BR570" s="1">
        <f>'BASE METAS)'!CV571</f>
        <v>0</v>
      </c>
      <c r="BS570" s="1">
        <f>'BASE METAS)'!CW571</f>
        <v>0</v>
      </c>
      <c r="BT570" s="1">
        <f>'BASE METAS)'!CX571</f>
        <v>0</v>
      </c>
      <c r="BU570" s="1">
        <f>'BASE METAS)'!FA571</f>
        <v>25800</v>
      </c>
      <c r="BV570" s="1">
        <f>'BASE METAS)'!FB571</f>
        <v>0</v>
      </c>
      <c r="BW570" s="1">
        <f>'BASE METAS)'!FC571</f>
        <v>2150</v>
      </c>
      <c r="BX570" s="1">
        <f>'BASE METAS)'!FD571</f>
        <v>2573</v>
      </c>
      <c r="BY570" s="1">
        <f>'BASE METAS)'!FE571</f>
        <v>-423</v>
      </c>
      <c r="BZ570" s="1">
        <f>'BASE METAS)'!FF571</f>
        <v>1.1967441860465116</v>
      </c>
      <c r="CA570" s="1">
        <f>'BASE METAS)'!FG571</f>
        <v>11147</v>
      </c>
      <c r="CB570" s="1">
        <f>'BASE METAS)'!FH571</f>
        <v>14653</v>
      </c>
      <c r="CC570" s="1">
        <f>'BASE METAS)'!FI571</f>
        <v>0.43205426356589149</v>
      </c>
      <c r="CD570" s="1">
        <f>'BASE METAS)'!FJ571</f>
        <v>25800</v>
      </c>
      <c r="CE570" s="1">
        <f>'BASE METAS)'!FK571</f>
        <v>0</v>
      </c>
      <c r="CF570" s="1">
        <f>'BASE METAS)'!FL571</f>
        <v>2150</v>
      </c>
      <c r="CG570" s="1">
        <f>'BASE METAS)'!FM571</f>
        <v>2532</v>
      </c>
    </row>
    <row r="571" spans="1:85" ht="38.25" customHeight="1" x14ac:dyDescent="0.25">
      <c r="A571" s="1">
        <f>'BASE METAS)'!A572</f>
        <v>0</v>
      </c>
      <c r="B571" s="7099"/>
      <c r="C571" s="1343">
        <f>'BASE METAS)'!C572</f>
        <v>0</v>
      </c>
      <c r="D571" s="5685"/>
      <c r="E571" s="7145"/>
      <c r="F571" s="5707"/>
      <c r="G571" s="5707"/>
      <c r="H571" s="5707"/>
      <c r="I571" s="5707"/>
      <c r="J571" s="5707"/>
      <c r="K571" s="5707"/>
      <c r="L571" s="5707"/>
      <c r="M571" s="5707"/>
      <c r="N571" s="5698"/>
      <c r="O571" s="5707"/>
      <c r="P571" s="5698"/>
      <c r="Q571" s="5698"/>
      <c r="R571" s="5698"/>
      <c r="S571" s="5698"/>
      <c r="T571" s="5698"/>
      <c r="U571" s="7730"/>
      <c r="V571" s="5698"/>
      <c r="W571" s="5695"/>
      <c r="X571" s="7145"/>
      <c r="Y571" s="503">
        <f>'BASE METAS)'!Y572</f>
        <v>19</v>
      </c>
      <c r="Z571" s="504" t="str">
        <f>'BASE METAS)'!Z572</f>
        <v>IMPLEMENTAR EL PROGRAMA SENDERO SEGURO, CON POLICIA DE PROXIMIDAD QUE REALICE RONDINES DIARIOS AL INTERIOR DE LAS COMUNIDADES.</v>
      </c>
      <c r="AA571" s="484" t="str">
        <f>'BASE METAS)'!AA572</f>
        <v>PROGRAMA</v>
      </c>
      <c r="AB571" s="414">
        <f>'BASE METAS)'!AB572</f>
        <v>1</v>
      </c>
      <c r="AC571" s="414">
        <f>'BASE METAS)'!AC572</f>
        <v>0</v>
      </c>
      <c r="AD571" s="506">
        <f>'BASE METAS)'!AD572</f>
        <v>0</v>
      </c>
      <c r="AE571" s="414">
        <f>'BASE METAS)'!AE572</f>
        <v>1</v>
      </c>
      <c r="AF571" s="415">
        <f>'BASE METAS)'!AF572</f>
        <v>1</v>
      </c>
      <c r="AG571" s="414">
        <f>'BASE METAS)'!AG572</f>
        <v>0</v>
      </c>
      <c r="AH571" s="415">
        <f>'BASE METAS)'!AH572</f>
        <v>0</v>
      </c>
      <c r="AI571" s="414">
        <f>'BASE METAS)'!AI572</f>
        <v>0</v>
      </c>
      <c r="AJ571" s="416">
        <f>'BASE METAS)'!AJ572</f>
        <v>0</v>
      </c>
      <c r="AK571" s="947">
        <f>'BASE METAS)'!AK572</f>
        <v>1</v>
      </c>
      <c r="AL571" s="1000">
        <f>'BASE METAS)'!AL572</f>
        <v>5</v>
      </c>
      <c r="AM571" s="930" t="str">
        <f>'BASE METAS)'!AM572</f>
        <v>ROTAR A MANDOS Y A ELEMENTOS POLICIALES.</v>
      </c>
      <c r="AN571" s="930" t="str">
        <f>'BASE METAS)'!AN572</f>
        <v>MIDE LA ROTACIÓN DE MANDOS Y ELEMENTOS POLICIALES.</v>
      </c>
      <c r="AO571" s="1344" t="str">
        <f>'BASE METAS)'!AU572</f>
        <v>GESTIÓN</v>
      </c>
      <c r="AP571" s="930" t="str">
        <f>'BASE METAS)'!AO572</f>
        <v>NO. DE MANDOS ROTADOS HECHOS.</v>
      </c>
      <c r="AQ571" s="1001" t="str">
        <f>'BASE METAS)'!AP572</f>
        <v>NO. DE MANDOS ROTADOS PROGRAMADOS.</v>
      </c>
      <c r="AR571" s="974">
        <f>'BASE METAS)'!AQ572</f>
        <v>100</v>
      </c>
      <c r="AS571" s="807" t="str">
        <f>'BASE METAS)'!AR572</f>
        <v>REPORTE</v>
      </c>
      <c r="AT571" s="807" t="str">
        <f>'BASE METAS)'!AS572</f>
        <v>EFICIENCIA</v>
      </c>
      <c r="AU571" s="1483">
        <f>'BASE METAS)'!BO572</f>
        <v>0</v>
      </c>
      <c r="AV571" s="1352">
        <f>'BASE METAS)'!BQ572</f>
        <v>1</v>
      </c>
      <c r="AW571" s="999">
        <f>'BASE METAS)'!BR572</f>
        <v>0</v>
      </c>
      <c r="AX571" s="1352">
        <f>'BASE METAS)'!BS572</f>
        <v>1</v>
      </c>
      <c r="AY571" s="1">
        <f>'BASE METAS)'!BT572</f>
        <v>0</v>
      </c>
      <c r="AZ571" s="1">
        <f>'BASE METAS)'!BU572</f>
        <v>1</v>
      </c>
      <c r="BA571" s="1">
        <f>'BASE METAS)'!BV572</f>
        <v>0</v>
      </c>
      <c r="BB571" s="1">
        <f>'BASE METAS)'!BW572</f>
        <v>0</v>
      </c>
      <c r="BC571" s="1">
        <f>'BASE METAS)'!BX572</f>
        <v>1</v>
      </c>
      <c r="BD571" s="1">
        <f>'BASE METAS)'!BY572</f>
        <v>0</v>
      </c>
      <c r="BE571" s="1">
        <f>'BASE METAS)'!CG572</f>
        <v>0</v>
      </c>
      <c r="BF571" s="1">
        <f>'BASE METAS)'!CJ572</f>
        <v>0</v>
      </c>
      <c r="BG571" s="1">
        <f>'BASE METAS)'!CK572</f>
        <v>0</v>
      </c>
      <c r="BH571" s="1">
        <f>'BASE METAS)'!CL572</f>
        <v>0</v>
      </c>
      <c r="BI571" s="1">
        <f>'BASE METAS)'!CM572</f>
        <v>0</v>
      </c>
      <c r="BJ571" s="1">
        <f>'BASE METAS)'!CN572</f>
        <v>0</v>
      </c>
      <c r="BK571" s="1">
        <f>'BASE METAS)'!CO572</f>
        <v>0</v>
      </c>
      <c r="BL571" s="1">
        <f>'BASE METAS)'!CP572</f>
        <v>0</v>
      </c>
      <c r="BM571" s="1">
        <f>'BASE METAS)'!CQ572</f>
        <v>0</v>
      </c>
      <c r="BN571" s="1">
        <f>'BASE METAS)'!CR572</f>
        <v>0</v>
      </c>
      <c r="BO571" s="1">
        <f>'BASE METAS)'!CS572</f>
        <v>0</v>
      </c>
      <c r="BP571" s="1">
        <f>'BASE METAS)'!CT572</f>
        <v>0</v>
      </c>
      <c r="BQ571" s="1">
        <f>'BASE METAS)'!CU572</f>
        <v>0</v>
      </c>
      <c r="BR571" s="1">
        <f>'BASE METAS)'!CV572</f>
        <v>0</v>
      </c>
      <c r="BS571" s="1">
        <f>'BASE METAS)'!CW572</f>
        <v>0</v>
      </c>
      <c r="BT571" s="1">
        <f>'BASE METAS)'!CX572</f>
        <v>0</v>
      </c>
      <c r="BU571" s="1">
        <f>'BASE METAS)'!FA572</f>
        <v>1</v>
      </c>
      <c r="BV571" s="1">
        <f>'BASE METAS)'!FB572</f>
        <v>0</v>
      </c>
      <c r="BW571" s="1">
        <f>'BASE METAS)'!FC572</f>
        <v>0</v>
      </c>
      <c r="BX571" s="1">
        <f>'BASE METAS)'!FD572</f>
        <v>0</v>
      </c>
      <c r="BY571" s="1">
        <f>'BASE METAS)'!FE572</f>
        <v>0</v>
      </c>
      <c r="BZ571" s="1">
        <f>'BASE METAS)'!FF572</f>
        <v>0</v>
      </c>
      <c r="CA571" s="1">
        <f>'BASE METAS)'!FG572</f>
        <v>0</v>
      </c>
      <c r="CB571" s="1">
        <f>'BASE METAS)'!FH572</f>
        <v>1</v>
      </c>
      <c r="CC571" s="1">
        <f>'BASE METAS)'!FI572</f>
        <v>0</v>
      </c>
      <c r="CD571" s="1">
        <f>'BASE METAS)'!FJ572</f>
        <v>1</v>
      </c>
      <c r="CE571" s="1">
        <f>'BASE METAS)'!FK572</f>
        <v>0</v>
      </c>
      <c r="CF571" s="1">
        <f>'BASE METAS)'!FL572</f>
        <v>0</v>
      </c>
      <c r="CG571" s="1">
        <f>'BASE METAS)'!FM572</f>
        <v>0</v>
      </c>
    </row>
    <row r="572" spans="1:85" ht="51" customHeight="1" x14ac:dyDescent="0.25">
      <c r="A572" s="1">
        <f>'BASE METAS)'!A573</f>
        <v>0</v>
      </c>
      <c r="B572" s="7099"/>
      <c r="C572" s="1343">
        <f>'BASE METAS)'!C573</f>
        <v>0</v>
      </c>
      <c r="D572" s="5685"/>
      <c r="E572" s="7145"/>
      <c r="F572" s="5707"/>
      <c r="G572" s="5707"/>
      <c r="H572" s="5707"/>
      <c r="I572" s="5707"/>
      <c r="J572" s="5707"/>
      <c r="K572" s="5707"/>
      <c r="L572" s="5707"/>
      <c r="M572" s="5707"/>
      <c r="N572" s="5698"/>
      <c r="O572" s="5707"/>
      <c r="P572" s="5698"/>
      <c r="Q572" s="5698"/>
      <c r="R572" s="5698"/>
      <c r="S572" s="5698"/>
      <c r="T572" s="5698"/>
      <c r="U572" s="7730"/>
      <c r="V572" s="5698"/>
      <c r="W572" s="5695"/>
      <c r="X572" s="7145"/>
      <c r="Y572" s="503">
        <f>'BASE METAS)'!Y573</f>
        <v>20</v>
      </c>
      <c r="Z572" s="504" t="str">
        <f>'BASE METAS)'!Z573</f>
        <v>ROTAR A MANDOS Y A ELEMENTOS POLICIALES PARA QUE NO SE CREEN COMPLICIDADES CON LOS DELINCUENTES QUE OPERAN EN DETERMINADAS ZONAS.</v>
      </c>
      <c r="AA572" s="484" t="str">
        <f>'BASE METAS)'!AA573</f>
        <v>REPORTE</v>
      </c>
      <c r="AB572" s="414">
        <f>'BASE METAS)'!AB573</f>
        <v>6</v>
      </c>
      <c r="AC572" s="414">
        <f>'BASE METAS)'!AC573</f>
        <v>0</v>
      </c>
      <c r="AD572" s="506">
        <f>'BASE METAS)'!AD573</f>
        <v>0</v>
      </c>
      <c r="AE572" s="414">
        <f>'BASE METAS)'!AE573</f>
        <v>2</v>
      </c>
      <c r="AF572" s="415">
        <f>'BASE METAS)'!AF573</f>
        <v>0.33333333333333331</v>
      </c>
      <c r="AG572" s="414">
        <f>'BASE METAS)'!AG573</f>
        <v>2</v>
      </c>
      <c r="AH572" s="415">
        <f>'BASE METAS)'!AH573</f>
        <v>0.33333333333333331</v>
      </c>
      <c r="AI572" s="414">
        <f>'BASE METAS)'!AI573</f>
        <v>2</v>
      </c>
      <c r="AJ572" s="416">
        <f>'BASE METAS)'!AJ573</f>
        <v>0.33333333333333331</v>
      </c>
      <c r="AK572" s="947">
        <f>'BASE METAS)'!AK573</f>
        <v>1</v>
      </c>
      <c r="AL572" s="1000">
        <f>'BASE METAS)'!AL573</f>
        <v>6</v>
      </c>
      <c r="AM572" s="930" t="str">
        <f>'BASE METAS)'!AM573</f>
        <v>GRUPO OPERATIVO DE POLICIA ESCOLAR.</v>
      </c>
      <c r="AN572" s="930" t="str">
        <f>'BASE METAS)'!AN573</f>
        <v>MIDE LA IMPLEMENTACIÓN DEL GRUPO OPERATIVO DE POLICIA ESCOLAR.</v>
      </c>
      <c r="AO572" s="1344" t="str">
        <f>'BASE METAS)'!AU573</f>
        <v>GESTIÓN</v>
      </c>
      <c r="AP572" s="930" t="str">
        <f>'BASE METAS)'!AO573</f>
        <v>NO. DE GRUPOS  OPERATIVOS DE POLICIA ESCOLAR IMPLEMENTADOS.</v>
      </c>
      <c r="AQ572" s="930" t="str">
        <f>'BASE METAS)'!AP573</f>
        <v>NO. DE GRUPOS  OPERATIVOS DE POLICIA ESCOLAR PROGRAMADOS.</v>
      </c>
      <c r="AR572" s="974">
        <f>'BASE METAS)'!AQ573</f>
        <v>100</v>
      </c>
      <c r="AS572" s="807" t="str">
        <f>'BASE METAS)'!AR573</f>
        <v>GRUPO</v>
      </c>
      <c r="AT572" s="807" t="str">
        <f>'BASE METAS)'!AS573</f>
        <v>EFICIENCIA</v>
      </c>
      <c r="AU572" s="1483">
        <f>'BASE METAS)'!BO573</f>
        <v>0</v>
      </c>
      <c r="AV572" s="1">
        <f>'BASE METAS)'!BQ573</f>
        <v>6</v>
      </c>
      <c r="AW572" s="999">
        <f>'BASE METAS)'!BR573</f>
        <v>0</v>
      </c>
      <c r="AX572" s="1352">
        <f>'BASE METAS)'!BS573</f>
        <v>2</v>
      </c>
      <c r="AY572" s="1">
        <f>'BASE METAS)'!BT573</f>
        <v>0</v>
      </c>
      <c r="AZ572" s="1">
        <f>'BASE METAS)'!BU573</f>
        <v>2</v>
      </c>
      <c r="BA572" s="1">
        <f>'BASE METAS)'!BV573</f>
        <v>0</v>
      </c>
      <c r="BB572" s="1">
        <f>'BASE METAS)'!BW573</f>
        <v>0</v>
      </c>
      <c r="BC572" s="1">
        <f>'BASE METAS)'!BX573</f>
        <v>6</v>
      </c>
      <c r="BD572" s="1">
        <f>'BASE METAS)'!BY573</f>
        <v>0</v>
      </c>
      <c r="BE572" s="1">
        <f>'BASE METAS)'!CG573</f>
        <v>0</v>
      </c>
      <c r="BF572" s="1">
        <f>'BASE METAS)'!CJ573</f>
        <v>0</v>
      </c>
      <c r="BG572" s="1">
        <f>'BASE METAS)'!CK573</f>
        <v>0</v>
      </c>
      <c r="BH572" s="1">
        <f>'BASE METAS)'!CL573</f>
        <v>0</v>
      </c>
      <c r="BI572" s="1">
        <f>'BASE METAS)'!CM573</f>
        <v>0</v>
      </c>
      <c r="BJ572" s="1">
        <f>'BASE METAS)'!CN573</f>
        <v>0</v>
      </c>
      <c r="BK572" s="1">
        <f>'BASE METAS)'!CO573</f>
        <v>0</v>
      </c>
      <c r="BL572" s="1">
        <f>'BASE METAS)'!CP573</f>
        <v>0</v>
      </c>
      <c r="BM572" s="1">
        <f>'BASE METAS)'!CQ573</f>
        <v>0</v>
      </c>
      <c r="BN572" s="1">
        <f>'BASE METAS)'!CR573</f>
        <v>0</v>
      </c>
      <c r="BO572" s="1">
        <f>'BASE METAS)'!CS573</f>
        <v>0</v>
      </c>
      <c r="BP572" s="1">
        <f>'BASE METAS)'!CT573</f>
        <v>0</v>
      </c>
      <c r="BQ572" s="1">
        <f>'BASE METAS)'!CU573</f>
        <v>0</v>
      </c>
      <c r="BR572" s="1">
        <f>'BASE METAS)'!CV573</f>
        <v>0</v>
      </c>
      <c r="BS572" s="1">
        <f>'BASE METAS)'!CW573</f>
        <v>0</v>
      </c>
      <c r="BT572" s="1">
        <f>'BASE METAS)'!CX573</f>
        <v>0</v>
      </c>
      <c r="BU572" s="1">
        <f>'BASE METAS)'!FA573</f>
        <v>6</v>
      </c>
      <c r="BV572" s="1">
        <f>'BASE METAS)'!FB573</f>
        <v>0</v>
      </c>
      <c r="BW572" s="1">
        <f>'BASE METAS)'!FC573</f>
        <v>0</v>
      </c>
      <c r="BX572" s="1">
        <f>'BASE METAS)'!FD573</f>
        <v>0</v>
      </c>
      <c r="BY572" s="1">
        <f>'BASE METAS)'!FE573</f>
        <v>0</v>
      </c>
      <c r="BZ572" s="1">
        <f>'BASE METAS)'!FF573</f>
        <v>0</v>
      </c>
      <c r="CA572" s="1">
        <f>'BASE METAS)'!FG573</f>
        <v>0</v>
      </c>
      <c r="CB572" s="1">
        <f>'BASE METAS)'!FH573</f>
        <v>6</v>
      </c>
      <c r="CC572" s="1">
        <f>'BASE METAS)'!FI573</f>
        <v>0</v>
      </c>
      <c r="CD572" s="1">
        <f>'BASE METAS)'!FJ573</f>
        <v>6</v>
      </c>
      <c r="CE572" s="1">
        <f>'BASE METAS)'!FK573</f>
        <v>0</v>
      </c>
      <c r="CF572" s="1">
        <f>'BASE METAS)'!FL573</f>
        <v>0</v>
      </c>
      <c r="CG572" s="1">
        <f>'BASE METAS)'!FM573</f>
        <v>0</v>
      </c>
    </row>
    <row r="573" spans="1:85" ht="102" x14ac:dyDescent="0.25">
      <c r="A573" s="1">
        <f>'BASE METAS)'!A574</f>
        <v>0</v>
      </c>
      <c r="B573" s="7099"/>
      <c r="C573" s="1343">
        <f>'BASE METAS)'!C574</f>
        <v>0</v>
      </c>
      <c r="D573" s="5685"/>
      <c r="E573" s="7145"/>
      <c r="F573" s="5707"/>
      <c r="G573" s="5707"/>
      <c r="H573" s="5707"/>
      <c r="I573" s="5707"/>
      <c r="J573" s="5707"/>
      <c r="K573" s="5707"/>
      <c r="L573" s="5707"/>
      <c r="M573" s="5707"/>
      <c r="N573" s="5698"/>
      <c r="O573" s="5707"/>
      <c r="P573" s="5698"/>
      <c r="Q573" s="5698"/>
      <c r="R573" s="5698"/>
      <c r="S573" s="5698"/>
      <c r="T573" s="5698"/>
      <c r="U573" s="7730"/>
      <c r="V573" s="5698"/>
      <c r="W573" s="5695"/>
      <c r="X573" s="7145"/>
      <c r="Y573" s="503">
        <f>'BASE METAS)'!Y574</f>
        <v>21</v>
      </c>
      <c r="Z573" s="504" t="str">
        <f>'BASE METAS)'!Z574</f>
        <v>IMPLEMENTAR GRUPO OPERATIVO DE POLICIA ESCOLAR.</v>
      </c>
      <c r="AA573" s="505" t="str">
        <f>'BASE METAS)'!AA574</f>
        <v>GRUPO</v>
      </c>
      <c r="AB573" s="414">
        <f>'BASE METAS)'!AB574</f>
        <v>1</v>
      </c>
      <c r="AC573" s="414">
        <f>'BASE METAS)'!AC574</f>
        <v>0</v>
      </c>
      <c r="AD573" s="506">
        <f>'BASE METAS)'!AD574</f>
        <v>0</v>
      </c>
      <c r="AE573" s="414">
        <f>'BASE METAS)'!AE574</f>
        <v>1</v>
      </c>
      <c r="AF573" s="415">
        <f>'BASE METAS)'!AF574</f>
        <v>1</v>
      </c>
      <c r="AG573" s="414">
        <f>'BASE METAS)'!AG574</f>
        <v>0</v>
      </c>
      <c r="AH573" s="415">
        <f>'BASE METAS)'!AH574</f>
        <v>0</v>
      </c>
      <c r="AI573" s="414">
        <f>'BASE METAS)'!AI574</f>
        <v>0</v>
      </c>
      <c r="AJ573" s="416">
        <f>'BASE METAS)'!AJ574</f>
        <v>0</v>
      </c>
      <c r="AK573" s="947">
        <f>'BASE METAS)'!AK574</f>
        <v>1</v>
      </c>
      <c r="AL573" s="1000">
        <f>'BASE METAS)'!AL574</f>
        <v>7</v>
      </c>
      <c r="AM573" s="930" t="str">
        <f>'BASE METAS)'!AM574</f>
        <v xml:space="preserve"> GRUPO OPERATIVO DE POLICIA TURISTICA Y CENTRO HISTÓRICO.</v>
      </c>
      <c r="AN573" s="1002" t="str">
        <f>'BASE METAS)'!AN574</f>
        <v>MIDE EL NÚMERO DE OPERATIVOS REALIZADOS</v>
      </c>
      <c r="AO573" s="1344" t="str">
        <f>'BASE METAS)'!AU574</f>
        <v>GESTIÓN</v>
      </c>
      <c r="AP573" s="930" t="str">
        <f>'BASE METAS)'!AO574</f>
        <v>NO. DE GRUPOS OPERATIVOS DE POLICIA TURISTICA Y CENTRO HISTORICO IMPLEMENTADOS.</v>
      </c>
      <c r="AQ573" s="930" t="str">
        <f>'BASE METAS)'!AP574</f>
        <v>NO. DE GRUPOS OPERATIVOS DE POLICIA TURISTICA Y CENTRO HISTORICO PROGRAMADOS.</v>
      </c>
      <c r="AR573" s="974">
        <f>'BASE METAS)'!AQ574</f>
        <v>100</v>
      </c>
      <c r="AS573" s="807" t="str">
        <f>'BASE METAS)'!AR574</f>
        <v>GRUPO</v>
      </c>
      <c r="AT573" s="807" t="str">
        <f>'BASE METAS)'!AS574</f>
        <v>EFICIENCIA</v>
      </c>
      <c r="AU573" s="1483">
        <f>'BASE METAS)'!BO574</f>
        <v>0</v>
      </c>
      <c r="AV573" s="1340">
        <f>'BASE METAS)'!BQ574</f>
        <v>1</v>
      </c>
      <c r="AW573" s="1340">
        <f>'BASE METAS)'!BR574</f>
        <v>0</v>
      </c>
      <c r="AX573" s="955">
        <f>'BASE METAS)'!BS574</f>
        <v>1</v>
      </c>
      <c r="AY573" s="1352">
        <f>'BASE METAS)'!BT574</f>
        <v>1</v>
      </c>
      <c r="AZ573" s="1">
        <f>'BASE METAS)'!BU574</f>
        <v>0</v>
      </c>
      <c r="BA573" s="1">
        <f>'BASE METAS)'!BV574</f>
        <v>1</v>
      </c>
      <c r="BB573" s="1">
        <f>'BASE METAS)'!BW574</f>
        <v>1</v>
      </c>
      <c r="BC573" s="1">
        <f>'BASE METAS)'!BX574</f>
        <v>0</v>
      </c>
      <c r="BD573" s="1">
        <f>'BASE METAS)'!BY574</f>
        <v>1</v>
      </c>
      <c r="BE573" s="1">
        <f>'BASE METAS)'!CG574</f>
        <v>0</v>
      </c>
      <c r="BF573" s="1">
        <f>'BASE METAS)'!CJ574</f>
        <v>0</v>
      </c>
      <c r="BG573" s="1">
        <f>'BASE METAS)'!CK574</f>
        <v>0</v>
      </c>
      <c r="BH573" s="1">
        <f>'BASE METAS)'!CL574</f>
        <v>0</v>
      </c>
      <c r="BI573" s="1">
        <f>'BASE METAS)'!CM574</f>
        <v>0</v>
      </c>
      <c r="BJ573" s="1">
        <f>'BASE METAS)'!CN574</f>
        <v>0</v>
      </c>
      <c r="BK573" s="1">
        <f>'BASE METAS)'!CO574</f>
        <v>0</v>
      </c>
      <c r="BL573" s="1">
        <f>'BASE METAS)'!CP574</f>
        <v>0</v>
      </c>
      <c r="BM573" s="1">
        <f>'BASE METAS)'!CQ574</f>
        <v>0</v>
      </c>
      <c r="BN573" s="1">
        <f>'BASE METAS)'!CR574</f>
        <v>0</v>
      </c>
      <c r="BO573" s="1">
        <f>'BASE METAS)'!CS574</f>
        <v>0</v>
      </c>
      <c r="BP573" s="1">
        <f>'BASE METAS)'!CT574</f>
        <v>0</v>
      </c>
      <c r="BQ573" s="1">
        <f>'BASE METAS)'!CU574</f>
        <v>0</v>
      </c>
      <c r="BR573" s="1">
        <f>'BASE METAS)'!CV574</f>
        <v>0</v>
      </c>
      <c r="BS573" s="1">
        <f>'BASE METAS)'!CW574</f>
        <v>0</v>
      </c>
      <c r="BT573" s="1">
        <f>'BASE METAS)'!CX574</f>
        <v>0</v>
      </c>
      <c r="BU573" s="1">
        <f>'BASE METAS)'!FA574</f>
        <v>1</v>
      </c>
      <c r="BV573" s="1">
        <f>'BASE METAS)'!FB574</f>
        <v>0</v>
      </c>
      <c r="BW573" s="1">
        <f>'BASE METAS)'!FC574</f>
        <v>1</v>
      </c>
      <c r="BX573" s="1">
        <f>'BASE METAS)'!FD574</f>
        <v>1</v>
      </c>
      <c r="BY573" s="1">
        <f>'BASE METAS)'!FE574</f>
        <v>0</v>
      </c>
      <c r="BZ573" s="1">
        <f>'BASE METAS)'!FF574</f>
        <v>0</v>
      </c>
      <c r="CA573" s="1">
        <f>'BASE METAS)'!FG574</f>
        <v>1</v>
      </c>
      <c r="CB573" s="1">
        <f>'BASE METAS)'!FH574</f>
        <v>0</v>
      </c>
      <c r="CC573" s="1">
        <f>'BASE METAS)'!FI574</f>
        <v>1</v>
      </c>
      <c r="CD573" s="1">
        <f>'BASE METAS)'!FJ574</f>
        <v>1</v>
      </c>
      <c r="CE573" s="1">
        <f>'BASE METAS)'!FK574</f>
        <v>0</v>
      </c>
      <c r="CF573" s="1">
        <f>'BASE METAS)'!FL574</f>
        <v>0</v>
      </c>
      <c r="CG573" s="1">
        <f>'BASE METAS)'!FM574</f>
        <v>0</v>
      </c>
    </row>
    <row r="574" spans="1:85" ht="25.5" customHeight="1" x14ac:dyDescent="0.25">
      <c r="A574" s="1">
        <f>'BASE METAS)'!A575</f>
        <v>0</v>
      </c>
      <c r="B574" s="7099"/>
      <c r="C574" s="1343">
        <f>'BASE METAS)'!C575</f>
        <v>0</v>
      </c>
      <c r="D574" s="5686"/>
      <c r="E574" s="7103"/>
      <c r="F574" s="5708"/>
      <c r="G574" s="5708"/>
      <c r="H574" s="5708"/>
      <c r="I574" s="5708"/>
      <c r="J574" s="5708"/>
      <c r="K574" s="5708"/>
      <c r="L574" s="5708"/>
      <c r="M574" s="5708"/>
      <c r="N574" s="5699"/>
      <c r="O574" s="5708"/>
      <c r="P574" s="5699"/>
      <c r="Q574" s="5699"/>
      <c r="R574" s="5699"/>
      <c r="S574" s="5699"/>
      <c r="T574" s="5699"/>
      <c r="U574" s="7731"/>
      <c r="V574" s="5699"/>
      <c r="W574" s="5696"/>
      <c r="X574" s="7103"/>
      <c r="Y574" s="503">
        <f>'BASE METAS)'!Y575</f>
        <v>22</v>
      </c>
      <c r="Z574" s="504" t="str">
        <f>'BASE METAS)'!Z575</f>
        <v>IMPLEMENTAR GRUPO OPERATIVO DE POLICIA TURISTICA Y CENTRO HISTÓRICO.</v>
      </c>
      <c r="AA574" s="484" t="str">
        <f>'BASE METAS)'!AA575</f>
        <v>GRUPO</v>
      </c>
      <c r="AB574" s="414">
        <f>'BASE METAS)'!AB575</f>
        <v>1</v>
      </c>
      <c r="AC574" s="414">
        <f>'BASE METAS)'!AC575</f>
        <v>0</v>
      </c>
      <c r="AD574" s="506">
        <f>'BASE METAS)'!AD575</f>
        <v>0</v>
      </c>
      <c r="AE574" s="414">
        <f>'BASE METAS)'!AE575</f>
        <v>1</v>
      </c>
      <c r="AF574" s="415">
        <f>'BASE METAS)'!AF575</f>
        <v>1</v>
      </c>
      <c r="AG574" s="414">
        <f>'BASE METAS)'!AG575</f>
        <v>0</v>
      </c>
      <c r="AH574" s="415">
        <f>'BASE METAS)'!AH575</f>
        <v>0</v>
      </c>
      <c r="AI574" s="414">
        <f>'BASE METAS)'!AI575</f>
        <v>0</v>
      </c>
      <c r="AJ574" s="416">
        <f>'BASE METAS)'!AJ575</f>
        <v>0</v>
      </c>
      <c r="AK574" s="947">
        <f>'BASE METAS)'!AK575</f>
        <v>1</v>
      </c>
      <c r="AL574" s="1003">
        <f>'BASE METAS)'!AL575</f>
        <v>8</v>
      </c>
      <c r="AM574" s="1004" t="str">
        <f>'BASE METAS)'!AM575</f>
        <v xml:space="preserve"> PROGRAMA SENDERO SEGURO</v>
      </c>
      <c r="AN574" s="1005" t="str">
        <f>'BASE METAS)'!AN575</f>
        <v>MIDE LA APLICACIÓN DEL PROGRAMA SENDERO SEGURO</v>
      </c>
      <c r="AO574" s="1005" t="str">
        <f>'BASE METAS)'!AU575</f>
        <v>GESTIÓN</v>
      </c>
      <c r="AP574" s="1006" t="str">
        <f>'BASE METAS)'!AO575</f>
        <v>NO. DE PROGRAMAS SENDERO SEGURO REALIZADOS</v>
      </c>
      <c r="AQ574" s="1006" t="e">
        <f>'BASE METAS)'!#REF!</f>
        <v>#REF!</v>
      </c>
      <c r="AR574" s="1006">
        <f>'BASE METAS)'!AQ575</f>
        <v>100</v>
      </c>
      <c r="AS574" s="1006" t="str">
        <f>'BASE METAS)'!AR575</f>
        <v>PROGRAMA</v>
      </c>
      <c r="AT574" s="1006" t="str">
        <f>'BASE METAS)'!AS575</f>
        <v>EFICIENCIA</v>
      </c>
      <c r="AU574" s="1494">
        <f>'BASE METAS)'!BO575</f>
        <v>0</v>
      </c>
      <c r="AV574" s="1340">
        <f>'BASE METAS)'!BQ575</f>
        <v>1</v>
      </c>
      <c r="AW574" s="1340">
        <f>'BASE METAS)'!BR575</f>
        <v>0</v>
      </c>
      <c r="AX574" s="955">
        <f>'BASE METAS)'!BS575</f>
        <v>1</v>
      </c>
      <c r="AY574" s="1352">
        <f>'BASE METAS)'!BT575</f>
        <v>1</v>
      </c>
      <c r="AZ574" s="1">
        <f>'BASE METAS)'!BU575</f>
        <v>0</v>
      </c>
      <c r="BA574" s="1">
        <f>'BASE METAS)'!BV575</f>
        <v>1</v>
      </c>
      <c r="BB574" s="1">
        <f>'BASE METAS)'!BW575</f>
        <v>1</v>
      </c>
      <c r="BC574" s="1">
        <f>'BASE METAS)'!BX575</f>
        <v>0</v>
      </c>
      <c r="BD574" s="1">
        <f>'BASE METAS)'!BY575</f>
        <v>1</v>
      </c>
      <c r="BE574" s="1">
        <f>'BASE METAS)'!CG575</f>
        <v>0</v>
      </c>
      <c r="BF574" s="1">
        <f>'BASE METAS)'!CJ575</f>
        <v>0</v>
      </c>
      <c r="BG574" s="1">
        <f>'BASE METAS)'!CK575</f>
        <v>0</v>
      </c>
      <c r="BH574" s="1">
        <f>'BASE METAS)'!CL575</f>
        <v>0</v>
      </c>
      <c r="BI574" s="1">
        <f>'BASE METAS)'!CM575</f>
        <v>0</v>
      </c>
      <c r="BJ574" s="1">
        <f>'BASE METAS)'!CN575</f>
        <v>0</v>
      </c>
      <c r="BK574" s="1">
        <f>'BASE METAS)'!CO575</f>
        <v>0</v>
      </c>
      <c r="BL574" s="1">
        <f>'BASE METAS)'!CP575</f>
        <v>0</v>
      </c>
      <c r="BM574" s="1">
        <f>'BASE METAS)'!CQ575</f>
        <v>0</v>
      </c>
      <c r="BN574" s="1">
        <f>'BASE METAS)'!CR575</f>
        <v>0</v>
      </c>
      <c r="BO574" s="1">
        <f>'BASE METAS)'!CS575</f>
        <v>0</v>
      </c>
      <c r="BP574" s="1">
        <f>'BASE METAS)'!CT575</f>
        <v>0</v>
      </c>
      <c r="BQ574" s="1">
        <f>'BASE METAS)'!CU575</f>
        <v>0</v>
      </c>
      <c r="BR574" s="1">
        <f>'BASE METAS)'!CV575</f>
        <v>0</v>
      </c>
      <c r="BS574" s="1">
        <f>'BASE METAS)'!CW575</f>
        <v>0</v>
      </c>
      <c r="BT574" s="1">
        <f>'BASE METAS)'!CX575</f>
        <v>0</v>
      </c>
      <c r="BU574" s="1">
        <f>'BASE METAS)'!FA575</f>
        <v>1</v>
      </c>
      <c r="BV574" s="1">
        <f>'BASE METAS)'!FB575</f>
        <v>0</v>
      </c>
      <c r="BW574" s="1">
        <f>'BASE METAS)'!FC575</f>
        <v>0</v>
      </c>
      <c r="BX574" s="1">
        <f>'BASE METAS)'!FD575</f>
        <v>0</v>
      </c>
      <c r="BY574" s="1">
        <f>'BASE METAS)'!FE575</f>
        <v>0</v>
      </c>
      <c r="BZ574" s="1">
        <f>'BASE METAS)'!FF575</f>
        <v>0</v>
      </c>
      <c r="CA574" s="1">
        <f>'BASE METAS)'!FG575</f>
        <v>0</v>
      </c>
      <c r="CB574" s="1">
        <f>'BASE METAS)'!FH575</f>
        <v>1</v>
      </c>
      <c r="CC574" s="1">
        <f>'BASE METAS)'!FI575</f>
        <v>0</v>
      </c>
      <c r="CD574" s="1">
        <f>'BASE METAS)'!FJ575</f>
        <v>1</v>
      </c>
      <c r="CE574" s="1">
        <f>'BASE METAS)'!FK575</f>
        <v>0</v>
      </c>
      <c r="CF574" s="1">
        <f>'BASE METAS)'!FL575</f>
        <v>0</v>
      </c>
      <c r="CG574" s="1">
        <f>'BASE METAS)'!FM575</f>
        <v>0</v>
      </c>
    </row>
    <row r="575" spans="1:85" ht="45" customHeight="1" x14ac:dyDescent="0.2">
      <c r="A575" s="1">
        <f>'BASE METAS)'!A576</f>
        <v>86</v>
      </c>
      <c r="B575" s="7099"/>
      <c r="C575" s="1343">
        <f>'BASE METAS)'!C576</f>
        <v>2004</v>
      </c>
      <c r="D575" s="1343">
        <f>'BASE METAS)'!D576</f>
        <v>5</v>
      </c>
      <c r="E575" s="7" t="str">
        <f>'BASE METAS)'!E576</f>
        <v>VIGILANCIA PARA LA SEGURIDAD Y PREVENCIÓN DEL DELITO</v>
      </c>
      <c r="F575" s="1346" t="str">
        <f>'BASE METAS)'!F576</f>
        <v>Q00</v>
      </c>
      <c r="G575" s="1346" t="str">
        <f>'BASE METAS)'!G576</f>
        <v>104</v>
      </c>
      <c r="H575" s="1346" t="str">
        <f>'BASE METAS)'!H576</f>
        <v>04</v>
      </c>
      <c r="I575" s="1346" t="str">
        <f>'BASE METAS)'!I576</f>
        <v>01</v>
      </c>
      <c r="J575" s="1346" t="str">
        <f>'BASE METAS)'!J576</f>
        <v>01</v>
      </c>
      <c r="K575" s="1346" t="str">
        <f>'BASE METAS)'!K576</f>
        <v>01</v>
      </c>
      <c r="L575" s="1346" t="str">
        <f>'BASE METAS)'!L576</f>
        <v>01</v>
      </c>
      <c r="M575" s="1346" t="str">
        <f>'BASE METAS)'!M576</f>
        <v>432</v>
      </c>
      <c r="N575" s="1359" t="str">
        <f>'BASE METAS)'!N576</f>
        <v>Seguridad Pública y Tránsito</v>
      </c>
      <c r="O575" s="1346" t="str">
        <f>'BASE METAS)'!O576</f>
        <v>Seguridad Pública</v>
      </c>
      <c r="P575" s="1359" t="str">
        <f>'BASE METAS)'!P576</f>
        <v>Seguridad pública y protección civil</v>
      </c>
      <c r="Q575" s="1359" t="str">
        <f>'BASE METAS)'!Q576</f>
        <v>Preservación del orden público y protección ciudadana</v>
      </c>
      <c r="R575" s="1359" t="str">
        <f>'BASE METAS)'!R576</f>
        <v>Seguridad pública</v>
      </c>
      <c r="S575" s="1359" t="str">
        <f>'BASE METAS)'!S576</f>
        <v>Prevención de la delincuencia y mantenimiento del orden público</v>
      </c>
      <c r="T575" s="1359" t="str">
        <f>'BASE METAS)'!T576</f>
        <v>Vigilancia para la seguridad y prevención del delito</v>
      </c>
      <c r="U575" s="1360" t="str">
        <f>'BASE METAS)'!U576</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75" s="1359" t="str">
        <f>'BASE METAS)'!V576</f>
        <v xml:space="preserve">Tlalnepantla Protegida </v>
      </c>
      <c r="W575" s="8">
        <f>'BASE METAS)'!W576</f>
        <v>153431587.22999999</v>
      </c>
      <c r="X575" s="1374" t="str">
        <f>'BASE METAS)'!X576</f>
        <v>SUBDIRECCIÓN DE SEGURIDAD PÚBLICA (FORTAMUN)</v>
      </c>
      <c r="Y575" s="503">
        <f>'BASE METAS)'!Y576</f>
        <v>23</v>
      </c>
      <c r="Z575" s="507" t="str">
        <f>'BASE METAS)'!Z576</f>
        <v>DISMINUIR LA INCIDENCIA DELICTIVA DEL MUNICIPIO EN UN 5%.</v>
      </c>
      <c r="AA575" s="484" t="str">
        <f>'BASE METAS)'!AA576</f>
        <v>DELITO</v>
      </c>
      <c r="AB575" s="414">
        <f>'BASE METAS)'!AB576</f>
        <v>5553</v>
      </c>
      <c r="AC575" s="414">
        <f>'BASE METAS)'!AC576</f>
        <v>1388</v>
      </c>
      <c r="AD575" s="506">
        <f>'BASE METAS)'!AD576</f>
        <v>0.24995497929047361</v>
      </c>
      <c r="AE575" s="414">
        <f>'BASE METAS)'!AE576</f>
        <v>1388</v>
      </c>
      <c r="AF575" s="415">
        <f>'BASE METAS)'!AF576</f>
        <v>0.24995497929047361</v>
      </c>
      <c r="AG575" s="414">
        <f>'BASE METAS)'!AG576</f>
        <v>1388</v>
      </c>
      <c r="AH575" s="415">
        <f>'BASE METAS)'!AH576</f>
        <v>0.24995497929047361</v>
      </c>
      <c r="AI575" s="414">
        <f>'BASE METAS)'!AI576</f>
        <v>1389</v>
      </c>
      <c r="AJ575" s="416">
        <f>'BASE METAS)'!AJ576</f>
        <v>0.25013506212857917</v>
      </c>
      <c r="AK575" s="947">
        <f>'BASE METAS)'!AK576</f>
        <v>1</v>
      </c>
      <c r="AL575" s="1007">
        <f>'BASE METAS)'!AL576</f>
        <v>9</v>
      </c>
      <c r="AM575" s="1008" t="str">
        <f>'BASE METAS)'!AM576</f>
        <v>IMPACTO EN EL INCREMENTO O DECREMENTO  DE DELITOS DENUNCIADOS</v>
      </c>
      <c r="AN575" s="1008" t="str">
        <f>'BASE METAS)'!AN576</f>
        <v>MIDE EL INCREMENTO O DECREMENTO DE DELITOS DENUNCIADOS</v>
      </c>
      <c r="AO575" s="1009" t="str">
        <f>'BASE METAS)'!AU576</f>
        <v>GESTIÓN</v>
      </c>
      <c r="AP575" s="1008" t="str">
        <f>'BASE METAS)'!AP575</f>
        <v>NO. DE PROGRAMAS SENDERO SEGURO PROYECTADOS</v>
      </c>
      <c r="AQ575" s="1006" t="str">
        <f>'BASE METAS)'!AP576</f>
        <v>NÚMERO DE DELITOS DEL PERIODO 0</v>
      </c>
      <c r="AR575" s="1006">
        <f>'BASE METAS)'!AQ576</f>
        <v>100</v>
      </c>
      <c r="AS575" s="1010" t="str">
        <f>'BASE METAS)'!AR576</f>
        <v>DELITO</v>
      </c>
      <c r="AT575" s="1006" t="str">
        <f>'BASE METAS)'!AS576</f>
        <v>EFICACIA</v>
      </c>
      <c r="AU575" s="1494">
        <f>'BASE METAS)'!BO576</f>
        <v>0</v>
      </c>
      <c r="AV575" s="1352">
        <f>'BASE METAS)'!BQ576</f>
        <v>5553</v>
      </c>
      <c r="AW575" s="999">
        <f>'BASE METAS)'!BR576</f>
        <v>0</v>
      </c>
      <c r="AX575" s="1352">
        <f>'BASE METAS)'!BS576</f>
        <v>1388</v>
      </c>
      <c r="AY575" s="1352">
        <f>'BASE METAS)'!BT576</f>
        <v>1855</v>
      </c>
      <c r="AZ575" s="1">
        <f>'BASE METAS)'!BU576</f>
        <v>-467</v>
      </c>
      <c r="BA575" s="1">
        <f>'BASE METAS)'!BV576</f>
        <v>1.3364553314121037</v>
      </c>
      <c r="BB575" s="1">
        <f>'BASE METAS)'!BW576</f>
        <v>3356</v>
      </c>
      <c r="BC575" s="1">
        <f>'BASE METAS)'!BX576</f>
        <v>2197</v>
      </c>
      <c r="BD575" s="1">
        <f>'BASE METAS)'!BY576</f>
        <v>0.60435800468215384</v>
      </c>
      <c r="BE575" s="1">
        <f>'BASE METAS)'!CG576</f>
        <v>1501</v>
      </c>
      <c r="BF575" s="1">
        <f>'BASE METAS)'!CJ576</f>
        <v>0</v>
      </c>
      <c r="BG575" s="1">
        <f>'BASE METAS)'!CK576</f>
        <v>0</v>
      </c>
      <c r="BH575" s="1">
        <f>'BASE METAS)'!CL576</f>
        <v>0</v>
      </c>
      <c r="BI575" s="1">
        <f>'BASE METAS)'!CM576</f>
        <v>0</v>
      </c>
      <c r="BJ575" s="1">
        <f>'BASE METAS)'!CN576</f>
        <v>0</v>
      </c>
      <c r="BK575" s="1">
        <f>'BASE METAS)'!CO576</f>
        <v>0</v>
      </c>
      <c r="BL575" s="1">
        <f>'BASE METAS)'!CP576</f>
        <v>0</v>
      </c>
      <c r="BM575" s="1">
        <f>'BASE METAS)'!CQ576</f>
        <v>0</v>
      </c>
      <c r="BN575" s="1">
        <f>'BASE METAS)'!CR576</f>
        <v>0</v>
      </c>
      <c r="BO575" s="1">
        <f>'BASE METAS)'!CS576</f>
        <v>0</v>
      </c>
      <c r="BP575" s="1">
        <f>'BASE METAS)'!CT576</f>
        <v>0</v>
      </c>
      <c r="BQ575" s="1">
        <f>'BASE METAS)'!CU576</f>
        <v>0</v>
      </c>
      <c r="BR575" s="1">
        <f>'BASE METAS)'!CV576</f>
        <v>0</v>
      </c>
      <c r="BS575" s="1">
        <f>'BASE METAS)'!CW576</f>
        <v>0</v>
      </c>
      <c r="BT575" s="1">
        <f>'BASE METAS)'!CX576</f>
        <v>0</v>
      </c>
      <c r="BU575" s="1">
        <f>'BASE METAS)'!FA576</f>
        <v>5553</v>
      </c>
      <c r="BV575" s="1">
        <f>'BASE METAS)'!FB576</f>
        <v>0</v>
      </c>
      <c r="BW575" s="1">
        <f>'BASE METAS)'!FC576</f>
        <v>463</v>
      </c>
      <c r="BX575" s="1">
        <f>'BASE METAS)'!FD576</f>
        <v>557</v>
      </c>
      <c r="BY575" s="1">
        <f>'BASE METAS)'!FE576</f>
        <v>-94</v>
      </c>
      <c r="BZ575" s="1">
        <f>'BASE METAS)'!FF576</f>
        <v>1.2030237580993521</v>
      </c>
      <c r="CA575" s="1">
        <f>'BASE METAS)'!FG576</f>
        <v>2058</v>
      </c>
      <c r="CB575" s="1">
        <f>'BASE METAS)'!FH576</f>
        <v>3495</v>
      </c>
      <c r="CC575" s="1">
        <f>'BASE METAS)'!FI576</f>
        <v>0.37061048082117776</v>
      </c>
      <c r="CD575" s="1">
        <f>'BASE METAS)'!FJ576</f>
        <v>5553</v>
      </c>
      <c r="CE575" s="1">
        <f>'BASE METAS)'!FK576</f>
        <v>0</v>
      </c>
      <c r="CF575" s="1">
        <f>'BASE METAS)'!FL576</f>
        <v>463</v>
      </c>
      <c r="CG575" s="1">
        <f>'BASE METAS)'!FM576</f>
        <v>671</v>
      </c>
    </row>
    <row r="576" spans="1:85" ht="51" customHeight="1" x14ac:dyDescent="0.2">
      <c r="A576" s="1">
        <f>'BASE METAS)'!A577</f>
        <v>87</v>
      </c>
      <c r="B576" s="7099"/>
      <c r="C576" s="5684">
        <f>'BASE METAS)'!C577</f>
        <v>2005</v>
      </c>
      <c r="D576" s="5684">
        <f>'BASE METAS)'!D577</f>
        <v>6</v>
      </c>
      <c r="E576" s="5684" t="str">
        <f>'BASE METAS)'!E577</f>
        <v>VINCULACIÓN, PREVENCIÓN Y DENUNCIA SOCIAL</v>
      </c>
      <c r="F576" s="5706" t="str">
        <f>'BASE METAS)'!F577</f>
        <v>Q00</v>
      </c>
      <c r="G576" s="5706" t="str">
        <f>'BASE METAS)'!G577</f>
        <v>104</v>
      </c>
      <c r="H576" s="5706" t="str">
        <f>'BASE METAS)'!H577</f>
        <v>04</v>
      </c>
      <c r="I576" s="5706" t="str">
        <f>'BASE METAS)'!I577</f>
        <v>01</v>
      </c>
      <c r="J576" s="5706" t="str">
        <f>'BASE METAS)'!J577</f>
        <v>01</v>
      </c>
      <c r="K576" s="5706" t="str">
        <f>'BASE METAS)'!K577</f>
        <v>02</v>
      </c>
      <c r="L576" s="5706" t="str">
        <f>'BASE METAS)'!L577</f>
        <v>01</v>
      </c>
      <c r="M576" s="5706" t="str">
        <f>'BASE METAS)'!M577</f>
        <v>101</v>
      </c>
      <c r="N576" s="5697" t="str">
        <f>'BASE METAS)'!N577</f>
        <v>Seguridad Pública y Tránsito</v>
      </c>
      <c r="O576" s="5706" t="str">
        <f>'BASE METAS)'!O577</f>
        <v>Seguridad Pública</v>
      </c>
      <c r="P576" s="5697" t="str">
        <f>'BASE METAS)'!P577</f>
        <v>Seguridad pública y protección civil</v>
      </c>
      <c r="Q576" s="5697" t="str">
        <f>'BASE METAS)'!Q577</f>
        <v>Preservación del orden público y protección ciudadana</v>
      </c>
      <c r="R576" s="5697" t="str">
        <f>'BASE METAS)'!R577</f>
        <v>Seguridad pública</v>
      </c>
      <c r="S576" s="5697" t="str">
        <f>'BASE METAS)'!S577</f>
        <v>Prevención del delito</v>
      </c>
      <c r="T576" s="5697" t="str">
        <f>'BASE METAS)'!T577</f>
        <v>Vinculación, prevención y denuncia social</v>
      </c>
      <c r="U576" s="7729" t="str">
        <f>'BASE METAS)'!U577</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76" s="5697" t="str">
        <f>'BASE METAS)'!V577</f>
        <v xml:space="preserve">Tlalnepantla Protegida </v>
      </c>
      <c r="W576" s="5694">
        <f>'BASE METAS)'!W577</f>
        <v>1746072.04</v>
      </c>
      <c r="X576" s="7102" t="str">
        <f>'BASE METAS)'!X577</f>
        <v xml:space="preserve">SUBDIRECCIÓN DE PREVENCIÓN DEL DELITO </v>
      </c>
      <c r="Y576" s="489">
        <f>'BASE METAS)'!Y577</f>
        <v>1</v>
      </c>
      <c r="Z576" s="491" t="str">
        <f>'BASE METAS)'!Z577</f>
        <v xml:space="preserve">REALIZAR TALLERES DE FOMENTO A LA PREVENCIÓN DEL DELITO DIRIGIDO A ESTUDIANTES. </v>
      </c>
      <c r="AA576" s="486" t="str">
        <f>'BASE METAS)'!AA577</f>
        <v>TALLER</v>
      </c>
      <c r="AB576" s="657">
        <f>'BASE METAS)'!AB577</f>
        <v>400</v>
      </c>
      <c r="AC576" s="657">
        <f>'BASE METAS)'!AC577</f>
        <v>100</v>
      </c>
      <c r="AD576" s="658">
        <f>'BASE METAS)'!AD577</f>
        <v>0.25</v>
      </c>
      <c r="AE576" s="657">
        <f>'BASE METAS)'!AE577</f>
        <v>100</v>
      </c>
      <c r="AF576" s="658">
        <f>'BASE METAS)'!AF577</f>
        <v>0.25</v>
      </c>
      <c r="AG576" s="657">
        <f>'BASE METAS)'!AG577</f>
        <v>100</v>
      </c>
      <c r="AH576" s="658">
        <f>'BASE METAS)'!AH577</f>
        <v>0.25</v>
      </c>
      <c r="AI576" s="657">
        <f>'BASE METAS)'!AI577</f>
        <v>100</v>
      </c>
      <c r="AJ576" s="658">
        <f>'BASE METAS)'!AJ577</f>
        <v>0.25</v>
      </c>
      <c r="AK576" s="947">
        <f>'BASE METAS)'!AK577</f>
        <v>1</v>
      </c>
      <c r="AL576" s="1000">
        <f>'BASE METAS)'!AL577</f>
        <v>1</v>
      </c>
      <c r="AM576" s="807" t="str">
        <f>'BASE METAS)'!AM577</f>
        <v xml:space="preserve">REALIZAR TALLERES DE FOMENTO A LA PREVENCIÓN DEL DELITO DIRIGIDO A ESTUDIANTES. </v>
      </c>
      <c r="AN576" s="807" t="str">
        <f>'BASE METAS)'!AN577</f>
        <v>MIDE LOS TALLERES   REALIZADOS DIRIGIDO A ESTUDIANTES.</v>
      </c>
      <c r="AO576" s="90" t="str">
        <f>'BASE METAS)'!AU577</f>
        <v>GESTIÓN</v>
      </c>
      <c r="AP576" s="807" t="str">
        <f>'BASE METAS)'!AO577</f>
        <v>NO. DE TALLERES REALIZADOS</v>
      </c>
      <c r="AQ576" s="807" t="str">
        <f>'BASE METAS)'!AP577</f>
        <v>NO. DE TALLERES PROGRAMADOS  REALIZAR</v>
      </c>
      <c r="AR576" s="974">
        <f>'BASE METAS)'!AQ577</f>
        <v>100</v>
      </c>
      <c r="AS576" s="807" t="str">
        <f>'BASE METAS)'!AR577</f>
        <v>TALLER</v>
      </c>
      <c r="AT576" s="807" t="str">
        <f>'BASE METAS)'!AS577</f>
        <v>EFICIENCIA</v>
      </c>
      <c r="AU576" s="1483">
        <f>'BASE METAS)'!BO577</f>
        <v>0</v>
      </c>
      <c r="AV576" s="1">
        <f>'BASE METAS)'!BQ577</f>
        <v>400</v>
      </c>
      <c r="AW576" s="1015">
        <f>'BASE METAS)'!BR577</f>
        <v>0</v>
      </c>
      <c r="AX576" s="1352">
        <f>'BASE METAS)'!BS577</f>
        <v>100</v>
      </c>
      <c r="AY576" s="942">
        <f>'BASE METAS)'!BT577</f>
        <v>121</v>
      </c>
      <c r="AZ576" s="1352">
        <f>'BASE METAS)'!BU577</f>
        <v>-21</v>
      </c>
      <c r="BA576" s="942">
        <f>'BASE METAS)'!BV577</f>
        <v>1.21</v>
      </c>
      <c r="BB576" s="942">
        <f>'BASE METAS)'!BW577</f>
        <v>184</v>
      </c>
      <c r="BC576" s="1023">
        <f>'BASE METAS)'!BX577</f>
        <v>216</v>
      </c>
      <c r="BD576" s="940">
        <f>'BASE METAS)'!BY577</f>
        <v>0.46</v>
      </c>
      <c r="BE576" s="940">
        <f>'BASE METAS)'!CG577</f>
        <v>63</v>
      </c>
      <c r="BF576" s="1352">
        <f>'BASE METAS)'!CJ577</f>
        <v>0</v>
      </c>
      <c r="BG576" s="950">
        <f>'BASE METAS)'!CK577</f>
        <v>0</v>
      </c>
      <c r="BH576" s="1352">
        <f>'BASE METAS)'!CL577</f>
        <v>0</v>
      </c>
      <c r="BI576" s="1352">
        <f>'BASE METAS)'!CM577</f>
        <v>0</v>
      </c>
      <c r="BJ576" s="1">
        <f>'BASE METAS)'!CN577</f>
        <v>0</v>
      </c>
      <c r="BK576" s="1">
        <f>'BASE METAS)'!CO577</f>
        <v>0</v>
      </c>
      <c r="BL576" s="1">
        <f>'BASE METAS)'!CP577</f>
        <v>0</v>
      </c>
      <c r="BM576" s="1">
        <f>'BASE METAS)'!CQ577</f>
        <v>0</v>
      </c>
      <c r="BN576" s="1">
        <f>'BASE METAS)'!CR577</f>
        <v>0</v>
      </c>
      <c r="BO576" s="1">
        <f>'BASE METAS)'!CS577</f>
        <v>0</v>
      </c>
      <c r="BP576" s="1">
        <f>'BASE METAS)'!CT577</f>
        <v>0</v>
      </c>
      <c r="BQ576" s="1">
        <f>'BASE METAS)'!CU577</f>
        <v>0</v>
      </c>
      <c r="BR576" s="1">
        <f>'BASE METAS)'!CV577</f>
        <v>0</v>
      </c>
      <c r="BS576" s="1">
        <f>'BASE METAS)'!CW577</f>
        <v>0</v>
      </c>
      <c r="BT576" s="1">
        <f>'BASE METAS)'!CX577</f>
        <v>0</v>
      </c>
      <c r="BU576" s="1">
        <f>'BASE METAS)'!FA577</f>
        <v>400</v>
      </c>
      <c r="BV576" s="1">
        <f>'BASE METAS)'!FB577</f>
        <v>0</v>
      </c>
      <c r="BW576" s="1">
        <f>'BASE METAS)'!FC577</f>
        <v>33</v>
      </c>
      <c r="BX576" s="1">
        <f>'BASE METAS)'!FD577</f>
        <v>40</v>
      </c>
      <c r="BY576" s="1">
        <f>'BASE METAS)'!FE577</f>
        <v>7</v>
      </c>
      <c r="BZ576" s="1">
        <f>'BASE METAS)'!FF577</f>
        <v>1.2121212121212122</v>
      </c>
      <c r="CA576" s="1">
        <f>'BASE METAS)'!FG577</f>
        <v>103</v>
      </c>
      <c r="CB576" s="1">
        <f>'BASE METAS)'!FH577</f>
        <v>297</v>
      </c>
      <c r="CC576" s="1">
        <f>'BASE METAS)'!FI577</f>
        <v>0.25750000000000001</v>
      </c>
      <c r="CD576" s="1">
        <f>'BASE METAS)'!FJ577</f>
        <v>400</v>
      </c>
      <c r="CE576" s="1">
        <f>'BASE METAS)'!FK577</f>
        <v>0</v>
      </c>
      <c r="CF576" s="1">
        <f>'BASE METAS)'!FL577</f>
        <v>33</v>
      </c>
      <c r="CG576" s="1">
        <f>'BASE METAS)'!FM577</f>
        <v>27</v>
      </c>
    </row>
    <row r="577" spans="1:85" ht="51" customHeight="1" x14ac:dyDescent="0.25">
      <c r="A577" s="1">
        <f>'BASE METAS)'!A578</f>
        <v>0</v>
      </c>
      <c r="B577" s="7099"/>
      <c r="C577" s="5685"/>
      <c r="D577" s="5685"/>
      <c r="E577" s="5685"/>
      <c r="F577" s="5707"/>
      <c r="G577" s="5707"/>
      <c r="H577" s="5707"/>
      <c r="I577" s="5707"/>
      <c r="J577" s="5707"/>
      <c r="K577" s="5707"/>
      <c r="L577" s="5707"/>
      <c r="M577" s="5707"/>
      <c r="N577" s="5698"/>
      <c r="O577" s="5707"/>
      <c r="P577" s="5698"/>
      <c r="Q577" s="5698"/>
      <c r="R577" s="5698"/>
      <c r="S577" s="5698"/>
      <c r="T577" s="5698"/>
      <c r="U577" s="7730"/>
      <c r="V577" s="5698"/>
      <c r="W577" s="5695"/>
      <c r="X577" s="7145"/>
      <c r="Y577" s="277">
        <f>'BASE METAS)'!Y578</f>
        <v>2</v>
      </c>
      <c r="Z577" s="492" t="str">
        <f>'BASE METAS)'!Z578</f>
        <v>REALIZAR CONFERENCIAS MAGNAS DE PREVENCIÓN DEL DELITO DIRIGIDO AL SECTOR ESCOLAR.</v>
      </c>
      <c r="AA577" s="487" t="str">
        <f>'BASE METAS)'!AA578</f>
        <v>CONFERENCIA</v>
      </c>
      <c r="AB577" s="659">
        <f>'BASE METAS)'!AB578</f>
        <v>2</v>
      </c>
      <c r="AC577" s="659">
        <f>'BASE METAS)'!AC578</f>
        <v>0</v>
      </c>
      <c r="AD577" s="660">
        <f>'BASE METAS)'!AD578</f>
        <v>0</v>
      </c>
      <c r="AE577" s="659">
        <f>'BASE METAS)'!AE578</f>
        <v>1</v>
      </c>
      <c r="AF577" s="660">
        <f>'BASE METAS)'!AF578</f>
        <v>0.5</v>
      </c>
      <c r="AG577" s="659">
        <f>'BASE METAS)'!AG578</f>
        <v>0</v>
      </c>
      <c r="AH577" s="660">
        <f>'BASE METAS)'!AH578</f>
        <v>0</v>
      </c>
      <c r="AI577" s="659">
        <f>'BASE METAS)'!AI578</f>
        <v>1</v>
      </c>
      <c r="AJ577" s="660">
        <f>'BASE METAS)'!AJ578</f>
        <v>0.5</v>
      </c>
      <c r="AK577" s="947">
        <f>'BASE METAS)'!AK578</f>
        <v>1</v>
      </c>
      <c r="AL577" s="1000">
        <f>'BASE METAS)'!AL578</f>
        <v>2</v>
      </c>
      <c r="AM577" s="807" t="str">
        <f>'BASE METAS)'!AM578</f>
        <v>REALIZAR CONFERENCIAS MAGNAS DE PREVENCIÓN DEL DELITO DIRIGIDO AL SECTOR ESCOLAR.</v>
      </c>
      <c r="AN577" s="807" t="str">
        <f>'BASE METAS)'!AN578</f>
        <v>MIDE LAS CONFERENCIAS REALIZADAS DE PREVENCIÓN DEL DELITO.</v>
      </c>
      <c r="AO577" s="90" t="str">
        <f>'BASE METAS)'!AU578</f>
        <v>GESTIÓN</v>
      </c>
      <c r="AP577" s="807" t="str">
        <f>'BASE METAS)'!AO578</f>
        <v>NO. DE CONFERENCIAS REALIZADAS</v>
      </c>
      <c r="AQ577" s="807" t="str">
        <f>'BASE METAS)'!AP578</f>
        <v>NO. DE CONFERENCIAS PROGRAMADAS</v>
      </c>
      <c r="AR577" s="974">
        <f>'BASE METAS)'!AQ578</f>
        <v>100</v>
      </c>
      <c r="AS577" s="807" t="str">
        <f>'BASE METAS)'!AR578</f>
        <v>CONFERENCIA</v>
      </c>
      <c r="AT577" s="1018" t="str">
        <f>'BASE METAS)'!AS578</f>
        <v>EFICACIA</v>
      </c>
      <c r="AU577" s="1483">
        <f>'BASE METAS)'!BO578</f>
        <v>0</v>
      </c>
      <c r="AV577" s="1021">
        <f>'BASE METAS)'!BQ578</f>
        <v>2</v>
      </c>
      <c r="AW577" s="1015">
        <f>'BASE METAS)'!BR578</f>
        <v>0</v>
      </c>
      <c r="AX577" s="1352">
        <f>'BASE METAS)'!BS578</f>
        <v>1</v>
      </c>
      <c r="AY577" s="942">
        <f>'BASE METAS)'!BT578</f>
        <v>1</v>
      </c>
      <c r="AZ577" s="1352">
        <f>'BASE METAS)'!BU578</f>
        <v>0</v>
      </c>
      <c r="BA577" s="942">
        <f>'BASE METAS)'!BV578</f>
        <v>1</v>
      </c>
      <c r="BB577" s="942">
        <f>'BASE METAS)'!BW578</f>
        <v>1</v>
      </c>
      <c r="BC577" s="942">
        <f>'BASE METAS)'!BX578</f>
        <v>1</v>
      </c>
      <c r="BD577" s="987">
        <f>'BASE METAS)'!BY578</f>
        <v>0.5</v>
      </c>
      <c r="BE577" s="987">
        <f>'BASE METAS)'!CG578</f>
        <v>0</v>
      </c>
      <c r="BF577" s="987">
        <f>'BASE METAS)'!CJ578</f>
        <v>0</v>
      </c>
      <c r="BG577" s="987">
        <f>'BASE METAS)'!CK578</f>
        <v>0</v>
      </c>
      <c r="BH577" s="942">
        <f>'BASE METAS)'!CL578</f>
        <v>0</v>
      </c>
      <c r="BI577" s="1352">
        <f>'BASE METAS)'!CM578</f>
        <v>0</v>
      </c>
      <c r="BJ577" s="1">
        <f>'BASE METAS)'!CN578</f>
        <v>0</v>
      </c>
      <c r="BK577" s="1">
        <f>'BASE METAS)'!CO578</f>
        <v>0</v>
      </c>
      <c r="BL577" s="1">
        <f>'BASE METAS)'!CP578</f>
        <v>0</v>
      </c>
      <c r="BM577" s="1">
        <f>'BASE METAS)'!CQ578</f>
        <v>0</v>
      </c>
      <c r="BN577" s="1">
        <f>'BASE METAS)'!CR578</f>
        <v>0</v>
      </c>
      <c r="BO577" s="1">
        <f>'BASE METAS)'!CS578</f>
        <v>0</v>
      </c>
      <c r="BP577" s="1">
        <f>'BASE METAS)'!CT578</f>
        <v>0</v>
      </c>
      <c r="BQ577" s="1">
        <f>'BASE METAS)'!CU578</f>
        <v>0</v>
      </c>
      <c r="BR577" s="1">
        <f>'BASE METAS)'!CV578</f>
        <v>0</v>
      </c>
      <c r="BS577" s="1">
        <f>'BASE METAS)'!CW578</f>
        <v>0</v>
      </c>
      <c r="BT577" s="1">
        <f>'BASE METAS)'!CX578</f>
        <v>0</v>
      </c>
      <c r="BU577" s="1">
        <f>'BASE METAS)'!FA578</f>
        <v>2</v>
      </c>
      <c r="BV577" s="1">
        <f>'BASE METAS)'!FB578</f>
        <v>0</v>
      </c>
      <c r="BW577" s="1">
        <f>'BASE METAS)'!FC578</f>
        <v>0</v>
      </c>
      <c r="BX577" s="1">
        <f>'BASE METAS)'!FD578</f>
        <v>0</v>
      </c>
      <c r="BY577" s="1">
        <f>'BASE METAS)'!FE578</f>
        <v>0</v>
      </c>
      <c r="BZ577" s="1">
        <f>'BASE METAS)'!FF578</f>
        <v>0</v>
      </c>
      <c r="CA577" s="1">
        <f>'BASE METAS)'!FG578</f>
        <v>0</v>
      </c>
      <c r="CB577" s="1">
        <f>'BASE METAS)'!FH578</f>
        <v>2</v>
      </c>
      <c r="CC577" s="1">
        <f>'BASE METAS)'!FI578</f>
        <v>0</v>
      </c>
      <c r="CD577" s="1">
        <f>'BASE METAS)'!FJ578</f>
        <v>2</v>
      </c>
      <c r="CE577" s="1">
        <f>'BASE METAS)'!FK578</f>
        <v>0</v>
      </c>
      <c r="CF577" s="1">
        <f>'BASE METAS)'!FL578</f>
        <v>0</v>
      </c>
      <c r="CG577" s="1">
        <f>'BASE METAS)'!FM578</f>
        <v>0</v>
      </c>
    </row>
    <row r="578" spans="1:85" ht="236.25" x14ac:dyDescent="0.25">
      <c r="A578" s="1">
        <f>'BASE METAS)'!A579</f>
        <v>0</v>
      </c>
      <c r="B578" s="7099"/>
      <c r="C578" s="5685"/>
      <c r="D578" s="5685"/>
      <c r="E578" s="5685"/>
      <c r="F578" s="5707"/>
      <c r="G578" s="5707"/>
      <c r="H578" s="5707"/>
      <c r="I578" s="5707"/>
      <c r="J578" s="5707"/>
      <c r="K578" s="5707"/>
      <c r="L578" s="5707"/>
      <c r="M578" s="5707"/>
      <c r="N578" s="5698"/>
      <c r="O578" s="5707"/>
      <c r="P578" s="5698"/>
      <c r="Q578" s="5698"/>
      <c r="R578" s="5698"/>
      <c r="S578" s="5698"/>
      <c r="T578" s="5698"/>
      <c r="U578" s="7730"/>
      <c r="V578" s="5698"/>
      <c r="W578" s="5695"/>
      <c r="X578" s="7145"/>
      <c r="Y578" s="277">
        <f>'BASE METAS)'!Y579</f>
        <v>3</v>
      </c>
      <c r="Z578" s="492" t="str">
        <f>'BASE METAS)'!Z579</f>
        <v>REALIZAR OPERATIVOS DE DETECCIÓN DE SUBSTANCIAS ILICITAS Y OBJETOS DE RIESGO QUE PONGAN EN PELIGRO LA INTEGRIDAD FISICA.</v>
      </c>
      <c r="AA578" s="487" t="str">
        <f>'BASE METAS)'!AA579</f>
        <v>OPERATIVO</v>
      </c>
      <c r="AB578" s="659">
        <f>'BASE METAS)'!AB579</f>
        <v>36</v>
      </c>
      <c r="AC578" s="659">
        <f>'BASE METAS)'!AC579</f>
        <v>9</v>
      </c>
      <c r="AD578" s="660">
        <f>'BASE METAS)'!AD579</f>
        <v>0.25</v>
      </c>
      <c r="AE578" s="659">
        <f>'BASE METAS)'!AE579</f>
        <v>9</v>
      </c>
      <c r="AF578" s="660">
        <f>'BASE METAS)'!AF579</f>
        <v>0.25</v>
      </c>
      <c r="AG578" s="659">
        <f>'BASE METAS)'!AG579</f>
        <v>9</v>
      </c>
      <c r="AH578" s="660">
        <f>'BASE METAS)'!AH579</f>
        <v>0.25</v>
      </c>
      <c r="AI578" s="659">
        <f>'BASE METAS)'!AI579</f>
        <v>9</v>
      </c>
      <c r="AJ578" s="660">
        <f>'BASE METAS)'!AJ579</f>
        <v>0.25</v>
      </c>
      <c r="AK578" s="947">
        <f>'BASE METAS)'!AK579</f>
        <v>1</v>
      </c>
      <c r="AL578" s="1000">
        <f>'BASE METAS)'!AL579</f>
        <v>3</v>
      </c>
      <c r="AM578" s="807" t="str">
        <f>'BASE METAS)'!AM579</f>
        <v>REALIZAR OPERATIVOS DE DETECCIÓN DE SUBSTANCIAS ILICITAS Y OBJETOS DE RIESGO QUE PONGAN EN PELIGRO LA INTEGRIDAD FISICA.</v>
      </c>
      <c r="AN578" s="807" t="str">
        <f>'BASE METAS)'!AN579</f>
        <v>MIDE LOS OPERATIVOS DE DETECCIÓN.</v>
      </c>
      <c r="AO578" s="90" t="str">
        <f>'BASE METAS)'!AU579</f>
        <v>GESTIÓN</v>
      </c>
      <c r="AP578" s="807" t="str">
        <f>'BASE METAS)'!AO579</f>
        <v>NO. DE OPERATIVOS REALIZADOS</v>
      </c>
      <c r="AQ578" s="807" t="str">
        <f>'BASE METAS)'!AP579</f>
        <v>NO. DE OPERATIVOS PROGRAMADOS</v>
      </c>
      <c r="AR578" s="974">
        <f>'BASE METAS)'!AQ579</f>
        <v>100</v>
      </c>
      <c r="AS578" s="807" t="str">
        <f>'BASE METAS)'!AR579</f>
        <v>OPERATIVO</v>
      </c>
      <c r="AT578" s="807" t="str">
        <f>'BASE METAS)'!AS579</f>
        <v>EFICIENCIA</v>
      </c>
      <c r="AU578" s="1483">
        <f>'BASE METAS)'!BO579</f>
        <v>0</v>
      </c>
      <c r="AV578" s="1021">
        <f>'BASE METAS)'!BQ579</f>
        <v>36</v>
      </c>
      <c r="AW578" s="1015">
        <f>'BASE METAS)'!BR579</f>
        <v>0</v>
      </c>
      <c r="AX578" s="988">
        <f>'BASE METAS)'!BS579</f>
        <v>9</v>
      </c>
      <c r="AY578" s="988">
        <f>'BASE METAS)'!BT579</f>
        <v>17</v>
      </c>
      <c r="AZ578" s="942">
        <f>'BASE METAS)'!BU579</f>
        <v>-8</v>
      </c>
      <c r="BA578" s="942">
        <f>'BASE METAS)'!BV579</f>
        <v>1.8888888888888888</v>
      </c>
      <c r="BB578" s="942">
        <f>'BASE METAS)'!BW579</f>
        <v>24</v>
      </c>
      <c r="BC578" s="942">
        <f>'BASE METAS)'!BX579</f>
        <v>12</v>
      </c>
      <c r="BD578" s="987">
        <f>'BASE METAS)'!BY579</f>
        <v>0.66666666666666663</v>
      </c>
      <c r="BE578" s="987">
        <f>'BASE METAS)'!CG579</f>
        <v>7</v>
      </c>
      <c r="BF578" s="987">
        <f>'BASE METAS)'!CJ579</f>
        <v>0</v>
      </c>
      <c r="BG578" s="987">
        <f>'BASE METAS)'!CK579</f>
        <v>0</v>
      </c>
      <c r="BH578" s="942">
        <f>'BASE METAS)'!CL579</f>
        <v>0</v>
      </c>
      <c r="BI578" s="1352">
        <f>'BASE METAS)'!CM579</f>
        <v>0</v>
      </c>
      <c r="BJ578" s="1">
        <f>'BASE METAS)'!CN579</f>
        <v>0</v>
      </c>
      <c r="BK578" s="1">
        <f>'BASE METAS)'!CO579</f>
        <v>0</v>
      </c>
      <c r="BL578" s="1">
        <f>'BASE METAS)'!CP579</f>
        <v>0</v>
      </c>
      <c r="BM578" s="1">
        <f>'BASE METAS)'!CQ579</f>
        <v>0</v>
      </c>
      <c r="BN578" s="1">
        <f>'BASE METAS)'!CR579</f>
        <v>0</v>
      </c>
      <c r="BO578" s="1">
        <f>'BASE METAS)'!CS579</f>
        <v>0</v>
      </c>
      <c r="BP578" s="1">
        <f>'BASE METAS)'!CT579</f>
        <v>0</v>
      </c>
      <c r="BQ578" s="1">
        <f>'BASE METAS)'!CU579</f>
        <v>0</v>
      </c>
      <c r="BR578" s="1">
        <f>'BASE METAS)'!CV579</f>
        <v>0</v>
      </c>
      <c r="BS578" s="1">
        <f>'BASE METAS)'!CW579</f>
        <v>0</v>
      </c>
      <c r="BT578" s="1">
        <f>'BASE METAS)'!CX579</f>
        <v>0</v>
      </c>
      <c r="BU578" s="1">
        <f>'BASE METAS)'!FA579</f>
        <v>36</v>
      </c>
      <c r="BV578" s="1">
        <f>'BASE METAS)'!FB579</f>
        <v>0</v>
      </c>
      <c r="BW578" s="1">
        <f>'BASE METAS)'!FC579</f>
        <v>3</v>
      </c>
      <c r="BX578" s="1">
        <f>'BASE METAS)'!FD579</f>
        <v>7</v>
      </c>
      <c r="BY578" s="1">
        <f>'BASE METAS)'!FE579</f>
        <v>4</v>
      </c>
      <c r="BZ578" s="1">
        <f>'BASE METAS)'!FF579</f>
        <v>2.3333333333333335</v>
      </c>
      <c r="CA578" s="1">
        <f>'BASE METAS)'!FG579</f>
        <v>14</v>
      </c>
      <c r="CB578" s="1">
        <f>'BASE METAS)'!FH579</f>
        <v>22</v>
      </c>
      <c r="CC578" s="1">
        <f>'BASE METAS)'!FI579</f>
        <v>0.3888888888888889</v>
      </c>
      <c r="CD578" s="1">
        <f>'BASE METAS)'!FJ579</f>
        <v>36</v>
      </c>
      <c r="CE578" s="1">
        <f>'BASE METAS)'!FK579</f>
        <v>0</v>
      </c>
      <c r="CF578" s="1">
        <f>'BASE METAS)'!FL579</f>
        <v>3</v>
      </c>
      <c r="CG578" s="1">
        <f>'BASE METAS)'!FM579</f>
        <v>8</v>
      </c>
    </row>
    <row r="579" spans="1:85" ht="78.75" x14ac:dyDescent="0.25">
      <c r="A579" s="1">
        <f>'BASE METAS)'!A580</f>
        <v>0</v>
      </c>
      <c r="B579" s="7099"/>
      <c r="C579" s="5685"/>
      <c r="D579" s="5685"/>
      <c r="E579" s="5685"/>
      <c r="F579" s="5707"/>
      <c r="G579" s="5707"/>
      <c r="H579" s="5707"/>
      <c r="I579" s="5707"/>
      <c r="J579" s="5707"/>
      <c r="K579" s="5707"/>
      <c r="L579" s="5707"/>
      <c r="M579" s="5707"/>
      <c r="N579" s="5698"/>
      <c r="O579" s="5707"/>
      <c r="P579" s="5698"/>
      <c r="Q579" s="5698"/>
      <c r="R579" s="5698"/>
      <c r="S579" s="5698"/>
      <c r="T579" s="5698"/>
      <c r="U579" s="7730"/>
      <c r="V579" s="5698"/>
      <c r="W579" s="5695"/>
      <c r="X579" s="7145"/>
      <c r="Y579" s="277">
        <f>'BASE METAS)'!Y580</f>
        <v>4</v>
      </c>
      <c r="Z579" s="492" t="str">
        <f>'BASE METAS)'!Z580</f>
        <v>CREAR COMITES VECINALES DE PREVENCIÓN DEL DELITO.</v>
      </c>
      <c r="AA579" s="487" t="str">
        <f>'BASE METAS)'!AA580</f>
        <v>COMITÉ</v>
      </c>
      <c r="AB579" s="659">
        <f>'BASE METAS)'!AB580</f>
        <v>400</v>
      </c>
      <c r="AC579" s="659">
        <f>'BASE METAS)'!AC580</f>
        <v>100</v>
      </c>
      <c r="AD579" s="660">
        <f>'BASE METAS)'!AD580</f>
        <v>0.25</v>
      </c>
      <c r="AE579" s="659">
        <f>'BASE METAS)'!AE580</f>
        <v>100</v>
      </c>
      <c r="AF579" s="660">
        <f>'BASE METAS)'!AF580</f>
        <v>0.25</v>
      </c>
      <c r="AG579" s="659">
        <f>'BASE METAS)'!AG580</f>
        <v>100</v>
      </c>
      <c r="AH579" s="660">
        <f>'BASE METAS)'!AH580</f>
        <v>0.25</v>
      </c>
      <c r="AI579" s="659">
        <f>'BASE METAS)'!AI580</f>
        <v>100</v>
      </c>
      <c r="AJ579" s="660">
        <f>'BASE METAS)'!AJ580</f>
        <v>0.25</v>
      </c>
      <c r="AK579" s="947">
        <f>'BASE METAS)'!AK580</f>
        <v>1</v>
      </c>
      <c r="AL579" s="1000">
        <f>'BASE METAS)'!AL580</f>
        <v>4</v>
      </c>
      <c r="AM579" s="807" t="str">
        <f>'BASE METAS)'!AM580</f>
        <v>CREAR COMITES VECINALES DE PREVENCIÓN DEL DELITO.</v>
      </c>
      <c r="AN579" s="807" t="str">
        <f>'BASE METAS)'!AN580</f>
        <v>MIDE CREAR LOS COMITES VECINALES.</v>
      </c>
      <c r="AO579" s="90" t="str">
        <f>'BASE METAS)'!AU580</f>
        <v>GESTIÓN</v>
      </c>
      <c r="AP579" s="807" t="str">
        <f>'BASE METAS)'!AO580</f>
        <v>NO. DE COMITES VECINALES CREADOS</v>
      </c>
      <c r="AQ579" s="807" t="str">
        <f>'BASE METAS)'!AP580</f>
        <v>NO. DE COMITES PROGRAMADOS CREAR</v>
      </c>
      <c r="AR579" s="974">
        <f>'BASE METAS)'!AQ580</f>
        <v>100</v>
      </c>
      <c r="AS579" s="807" t="str">
        <f>'BASE METAS)'!AR580</f>
        <v>COMITÉ</v>
      </c>
      <c r="AT579" s="807" t="str">
        <f>'BASE METAS)'!AS580</f>
        <v>EFICIENCIA</v>
      </c>
      <c r="AU579" s="1483">
        <f>'BASE METAS)'!BO580</f>
        <v>0</v>
      </c>
      <c r="AV579" s="1021">
        <f>'BASE METAS)'!BQ580</f>
        <v>400</v>
      </c>
      <c r="AW579" s="1015">
        <f>'BASE METAS)'!BR580</f>
        <v>0</v>
      </c>
      <c r="AX579" s="980">
        <f>'BASE METAS)'!BS580</f>
        <v>100</v>
      </c>
      <c r="AY579" s="980">
        <f>'BASE METAS)'!BT580</f>
        <v>199</v>
      </c>
      <c r="AZ579" s="988">
        <f>'BASE METAS)'!BU580</f>
        <v>-99</v>
      </c>
      <c r="BA579" s="988">
        <f>'BASE METAS)'!BV580</f>
        <v>1.99</v>
      </c>
      <c r="BB579" s="988">
        <f>'BASE METAS)'!BW580</f>
        <v>199</v>
      </c>
      <c r="BC579" s="942">
        <f>'BASE METAS)'!BX580</f>
        <v>201</v>
      </c>
      <c r="BD579" s="942">
        <f>'BASE METAS)'!BY580</f>
        <v>0.4975</v>
      </c>
      <c r="BE579" s="942">
        <f>'BASE METAS)'!CG580</f>
        <v>0</v>
      </c>
      <c r="BF579" s="942">
        <f>'BASE METAS)'!CJ580</f>
        <v>0</v>
      </c>
      <c r="BG579" s="942">
        <f>'BASE METAS)'!CK580</f>
        <v>0</v>
      </c>
      <c r="BH579" s="987">
        <f>'BASE METAS)'!CL580</f>
        <v>0</v>
      </c>
      <c r="BI579" s="1352">
        <f>'BASE METAS)'!CM580</f>
        <v>0</v>
      </c>
      <c r="BJ579" s="1">
        <f>'BASE METAS)'!CN580</f>
        <v>0</v>
      </c>
      <c r="BK579" s="1">
        <f>'BASE METAS)'!CO580</f>
        <v>0</v>
      </c>
      <c r="BL579" s="1">
        <f>'BASE METAS)'!CP580</f>
        <v>0</v>
      </c>
      <c r="BM579" s="1">
        <f>'BASE METAS)'!CQ580</f>
        <v>0</v>
      </c>
      <c r="BN579" s="1">
        <f>'BASE METAS)'!CR580</f>
        <v>0</v>
      </c>
      <c r="BO579" s="1">
        <f>'BASE METAS)'!CS580</f>
        <v>0</v>
      </c>
      <c r="BP579" s="1">
        <f>'BASE METAS)'!CT580</f>
        <v>0</v>
      </c>
      <c r="BQ579" s="1">
        <f>'BASE METAS)'!CU580</f>
        <v>0</v>
      </c>
      <c r="BR579" s="1">
        <f>'BASE METAS)'!CV580</f>
        <v>0</v>
      </c>
      <c r="BS579" s="1">
        <f>'BASE METAS)'!CW580</f>
        <v>0</v>
      </c>
      <c r="BT579" s="1">
        <f>'BASE METAS)'!CX580</f>
        <v>0</v>
      </c>
      <c r="BU579" s="1">
        <f>'BASE METAS)'!FA580</f>
        <v>400</v>
      </c>
      <c r="BV579" s="1">
        <f>'BASE METAS)'!FB580</f>
        <v>0</v>
      </c>
      <c r="BW579" s="1">
        <f>'BASE METAS)'!FC580</f>
        <v>33</v>
      </c>
      <c r="BX579" s="1">
        <f>'BASE METAS)'!FD580</f>
        <v>14</v>
      </c>
      <c r="BY579" s="1">
        <f>'BASE METAS)'!FE580</f>
        <v>-19</v>
      </c>
      <c r="BZ579" s="1">
        <f>'BASE METAS)'!FF580</f>
        <v>0</v>
      </c>
      <c r="CA579" s="1">
        <f>'BASE METAS)'!FG580</f>
        <v>14</v>
      </c>
      <c r="CB579" s="1">
        <f>'BASE METAS)'!FH580</f>
        <v>386</v>
      </c>
      <c r="CC579" s="1">
        <f>'BASE METAS)'!FI580</f>
        <v>3.5000000000000003E-2</v>
      </c>
      <c r="CD579" s="1">
        <f>'BASE METAS)'!FJ580</f>
        <v>400</v>
      </c>
      <c r="CE579" s="1">
        <f>'BASE METAS)'!FK580</f>
        <v>0</v>
      </c>
      <c r="CF579" s="1">
        <f>'BASE METAS)'!FL580</f>
        <v>33</v>
      </c>
      <c r="CG579" s="1">
        <f>'BASE METAS)'!FM580</f>
        <v>29</v>
      </c>
    </row>
    <row r="580" spans="1:85" ht="213.75" x14ac:dyDescent="0.25">
      <c r="A580" s="1">
        <f>'BASE METAS)'!A581</f>
        <v>0</v>
      </c>
      <c r="B580" s="7099"/>
      <c r="C580" s="5685"/>
      <c r="D580" s="5685"/>
      <c r="E580" s="5685"/>
      <c r="F580" s="5707"/>
      <c r="G580" s="5707"/>
      <c r="H580" s="5707"/>
      <c r="I580" s="5707"/>
      <c r="J580" s="5707"/>
      <c r="K580" s="5707"/>
      <c r="L580" s="5707"/>
      <c r="M580" s="5707"/>
      <c r="N580" s="5698"/>
      <c r="O580" s="5707"/>
      <c r="P580" s="5698"/>
      <c r="Q580" s="5698"/>
      <c r="R580" s="5698"/>
      <c r="S580" s="5698"/>
      <c r="T580" s="5698"/>
      <c r="U580" s="7730"/>
      <c r="V580" s="5698"/>
      <c r="W580" s="5695"/>
      <c r="X580" s="7145"/>
      <c r="Y580" s="277">
        <f>'BASE METAS)'!Y581</f>
        <v>5</v>
      </c>
      <c r="Z580" s="492" t="str">
        <f>'BASE METAS)'!Z581</f>
        <v xml:space="preserve">IMPARTIR CURSOS DE CAPACITACIÓN EN MATERIA DE PREVENCIÓN DEL DELITO A DIVERSOS SECTORES SOCIALES. </v>
      </c>
      <c r="AA580" s="487" t="str">
        <f>'BASE METAS)'!AA581</f>
        <v>CAPACITACIÓN</v>
      </c>
      <c r="AB580" s="659">
        <f>'BASE METAS)'!AB581</f>
        <v>400</v>
      </c>
      <c r="AC580" s="659">
        <f>'BASE METAS)'!AC581</f>
        <v>100</v>
      </c>
      <c r="AD580" s="660">
        <f>'BASE METAS)'!AD581</f>
        <v>0.25</v>
      </c>
      <c r="AE580" s="659">
        <f>'BASE METAS)'!AE581</f>
        <v>100</v>
      </c>
      <c r="AF580" s="660">
        <f>'BASE METAS)'!AF581</f>
        <v>0.25</v>
      </c>
      <c r="AG580" s="659">
        <f>'BASE METAS)'!AG581</f>
        <v>100</v>
      </c>
      <c r="AH580" s="660">
        <f>'BASE METAS)'!AH581</f>
        <v>0.25</v>
      </c>
      <c r="AI580" s="659">
        <f>'BASE METAS)'!AI581</f>
        <v>100</v>
      </c>
      <c r="AJ580" s="660">
        <f>'BASE METAS)'!AJ581</f>
        <v>0.25</v>
      </c>
      <c r="AK580" s="947">
        <f>'BASE METAS)'!AK581</f>
        <v>1</v>
      </c>
      <c r="AL580" s="1026">
        <f>'BASE METAS)'!AL581</f>
        <v>5</v>
      </c>
      <c r="AM580" s="959" t="str">
        <f>'BASE METAS)'!AM581</f>
        <v xml:space="preserve">IMPARTIR CURSOS DE CAPACITACIÓN EN MATERIA DE PREVENCIÓN DEL DELITO A DIVERSOS SECTORES SOCIALES. </v>
      </c>
      <c r="AN580" s="959" t="str">
        <f>'BASE METAS)'!AN581</f>
        <v>MIDE LA IMPARTICIÓN DE CURSOS EN MATERIA DE PREVENCIÓN DEL DELITO.</v>
      </c>
      <c r="AO580" s="90" t="str">
        <f>'BASE METAS)'!AU581</f>
        <v>GESTIÓN</v>
      </c>
      <c r="AP580" s="959" t="str">
        <f>'BASE METAS)'!AO581</f>
        <v>NO. DE CURSOS IMPARTIDOS</v>
      </c>
      <c r="AQ580" s="959" t="str">
        <f>'BASE METAS)'!AP581</f>
        <v>NO. DE CURSOS PROGRAMADOS</v>
      </c>
      <c r="AR580" s="974">
        <f>'BASE METAS)'!AQ581</f>
        <v>100</v>
      </c>
      <c r="AS580" s="959" t="str">
        <f>'BASE METAS)'!AR581</f>
        <v>CAPCITACIÓN</v>
      </c>
      <c r="AT580" s="1018" t="str">
        <f>'BASE METAS)'!AS581</f>
        <v>EFICACIA</v>
      </c>
      <c r="AU580" s="1483">
        <f>'BASE METAS)'!BO581</f>
        <v>0</v>
      </c>
      <c r="AV580" s="816">
        <f>'BASE METAS)'!BQ581</f>
        <v>400</v>
      </c>
      <c r="AW580" s="1015">
        <f>'BASE METAS)'!BR581</f>
        <v>0</v>
      </c>
      <c r="AX580" s="1352">
        <f>'BASE METAS)'!BS581</f>
        <v>100</v>
      </c>
      <c r="AY580" s="942">
        <f>'BASE METAS)'!BT581</f>
        <v>173</v>
      </c>
      <c r="AZ580" s="1352">
        <f>'BASE METAS)'!BU581</f>
        <v>-73</v>
      </c>
      <c r="BA580" s="942">
        <f>'BASE METAS)'!BV581</f>
        <v>1.73</v>
      </c>
      <c r="BB580" s="942">
        <f>'BASE METAS)'!BW581</f>
        <v>200</v>
      </c>
      <c r="BC580" s="1014">
        <f>'BASE METAS)'!BX581</f>
        <v>200</v>
      </c>
      <c r="BD580" s="1024">
        <f>'BASE METAS)'!BY581</f>
        <v>0.5</v>
      </c>
      <c r="BE580" s="1024">
        <f>'BASE METAS)'!CG581</f>
        <v>27</v>
      </c>
      <c r="BF580" s="1352">
        <f>'BASE METAS)'!CJ581</f>
        <v>0</v>
      </c>
      <c r="BG580" s="942">
        <f>'BASE METAS)'!CK581</f>
        <v>0</v>
      </c>
      <c r="BH580" s="1352">
        <f>'BASE METAS)'!CL581</f>
        <v>0</v>
      </c>
      <c r="BI580" s="1352">
        <f>'BASE METAS)'!CM581</f>
        <v>0</v>
      </c>
      <c r="BJ580" s="1">
        <f>'BASE METAS)'!CN581</f>
        <v>0</v>
      </c>
      <c r="BK580" s="1">
        <f>'BASE METAS)'!CO581</f>
        <v>0</v>
      </c>
      <c r="BL580" s="1">
        <f>'BASE METAS)'!CP581</f>
        <v>0</v>
      </c>
      <c r="BM580" s="1">
        <f>'BASE METAS)'!CQ581</f>
        <v>0</v>
      </c>
      <c r="BN580" s="1">
        <f>'BASE METAS)'!CR581</f>
        <v>0</v>
      </c>
      <c r="BO580" s="1">
        <f>'BASE METAS)'!CS581</f>
        <v>0</v>
      </c>
      <c r="BP580" s="1">
        <f>'BASE METAS)'!CT581</f>
        <v>0</v>
      </c>
      <c r="BQ580" s="1">
        <f>'BASE METAS)'!CU581</f>
        <v>0</v>
      </c>
      <c r="BR580" s="1">
        <f>'BASE METAS)'!CV581</f>
        <v>0</v>
      </c>
      <c r="BS580" s="1">
        <f>'BASE METAS)'!CW581</f>
        <v>0</v>
      </c>
      <c r="BT580" s="1">
        <f>'BASE METAS)'!CX581</f>
        <v>0</v>
      </c>
      <c r="BU580" s="1">
        <f>'BASE METAS)'!FA581</f>
        <v>400</v>
      </c>
      <c r="BV580" s="1">
        <f>'BASE METAS)'!FB581</f>
        <v>0</v>
      </c>
      <c r="BW580" s="1">
        <f>'BASE METAS)'!FC581</f>
        <v>33</v>
      </c>
      <c r="BX580" s="1">
        <f>'BASE METAS)'!FD581</f>
        <v>48</v>
      </c>
      <c r="BY580" s="1">
        <f>'BASE METAS)'!FE581</f>
        <v>15</v>
      </c>
      <c r="BZ580" s="1">
        <f>'BASE METAS)'!FF581</f>
        <v>1.4545454545454546</v>
      </c>
      <c r="CA580" s="1">
        <f>'BASE METAS)'!FG581</f>
        <v>75</v>
      </c>
      <c r="CB580" s="1">
        <f>'BASE METAS)'!FH581</f>
        <v>325</v>
      </c>
      <c r="CC580" s="1">
        <f>'BASE METAS)'!FI581</f>
        <v>0.1875</v>
      </c>
      <c r="CD580" s="1">
        <f>'BASE METAS)'!FJ581</f>
        <v>400</v>
      </c>
      <c r="CE580" s="1">
        <f>'BASE METAS)'!FK581</f>
        <v>0</v>
      </c>
      <c r="CF580" s="1">
        <f>'BASE METAS)'!FL581</f>
        <v>33</v>
      </c>
      <c r="CG580" s="1">
        <f>'BASE METAS)'!FM581</f>
        <v>55</v>
      </c>
    </row>
    <row r="581" spans="1:85" ht="157.5" x14ac:dyDescent="0.25">
      <c r="A581" s="1">
        <f>'BASE METAS)'!A582</f>
        <v>0</v>
      </c>
      <c r="B581" s="7099"/>
      <c r="C581" s="5685"/>
      <c r="D581" s="5685"/>
      <c r="E581" s="5685"/>
      <c r="F581" s="5707"/>
      <c r="G581" s="5707"/>
      <c r="H581" s="5707"/>
      <c r="I581" s="5707"/>
      <c r="J581" s="5707"/>
      <c r="K581" s="5707"/>
      <c r="L581" s="5707"/>
      <c r="M581" s="5707"/>
      <c r="N581" s="5698"/>
      <c r="O581" s="5707"/>
      <c r="P581" s="5698"/>
      <c r="Q581" s="5698"/>
      <c r="R581" s="5698"/>
      <c r="S581" s="5698"/>
      <c r="T581" s="5698"/>
      <c r="U581" s="7730"/>
      <c r="V581" s="5698"/>
      <c r="W581" s="5695"/>
      <c r="X581" s="7145"/>
      <c r="Y581" s="277">
        <f>'BASE METAS)'!Y582</f>
        <v>6</v>
      </c>
      <c r="Z581" s="492" t="str">
        <f>'BASE METAS)'!Z582</f>
        <v xml:space="preserve">REALIZAR FOROS COMUNITARIOS DE JUSTICIA CIVICA, BANDO MUNICIPAL Y PREVENCION DEL DELITO. </v>
      </c>
      <c r="AA581" s="487" t="str">
        <f>'BASE METAS)'!AA582</f>
        <v>FORO</v>
      </c>
      <c r="AB581" s="659">
        <f>'BASE METAS)'!AB582</f>
        <v>8</v>
      </c>
      <c r="AC581" s="659">
        <f>'BASE METAS)'!AC582</f>
        <v>2</v>
      </c>
      <c r="AD581" s="660">
        <f>'BASE METAS)'!AD582</f>
        <v>0.25</v>
      </c>
      <c r="AE581" s="659">
        <f>'BASE METAS)'!AE582</f>
        <v>2</v>
      </c>
      <c r="AF581" s="660">
        <f>'BASE METAS)'!AF582</f>
        <v>0.25</v>
      </c>
      <c r="AG581" s="659">
        <f>'BASE METAS)'!AG582</f>
        <v>2</v>
      </c>
      <c r="AH581" s="660">
        <f>'BASE METAS)'!AH582</f>
        <v>0.25</v>
      </c>
      <c r="AI581" s="659">
        <f>'BASE METAS)'!AI582</f>
        <v>2</v>
      </c>
      <c r="AJ581" s="660">
        <f>'BASE METAS)'!AJ582</f>
        <v>0.25</v>
      </c>
      <c r="AK581" s="947">
        <f>'BASE METAS)'!AK582</f>
        <v>1</v>
      </c>
      <c r="AL581" s="1026">
        <f>'BASE METAS)'!AL582</f>
        <v>6</v>
      </c>
      <c r="AM581" s="970" t="str">
        <f>'BASE METAS)'!AM582</f>
        <v xml:space="preserve">REALIZAR FOROS COMUNITARIOS DE JUSTICIA CIVICA, BANDO MUNICIPAL Y PREVENCION DEL DELITO. </v>
      </c>
      <c r="AN581" s="970" t="str">
        <f>'BASE METAS)'!AN582</f>
        <v>MIDE REALIZAR FOROS COMUNITARIOS.</v>
      </c>
      <c r="AO581" s="90" t="str">
        <f>'BASE METAS)'!AU582</f>
        <v>GESTIÓN</v>
      </c>
      <c r="AP581" s="970" t="str">
        <f>'BASE METAS)'!AO582</f>
        <v>NO. DE FOROS REALIZADOS</v>
      </c>
      <c r="AQ581" s="970" t="str">
        <f>'BASE METAS)'!AP582</f>
        <v>NO. DE FOROS PROGRAMADOS</v>
      </c>
      <c r="AR581" s="974">
        <f>'BASE METAS)'!AQ582</f>
        <v>100</v>
      </c>
      <c r="AS581" s="970" t="str">
        <f>'BASE METAS)'!AR582</f>
        <v>FORO</v>
      </c>
      <c r="AT581" s="1018" t="str">
        <f>'BASE METAS)'!AS582</f>
        <v>EFICACIA</v>
      </c>
      <c r="AU581" s="1483">
        <f>'BASE METAS)'!BO582</f>
        <v>0</v>
      </c>
      <c r="AV581" s="1021">
        <f>'BASE METAS)'!BQ582</f>
        <v>8</v>
      </c>
      <c r="AW581" s="1015">
        <f>'BASE METAS)'!BR582</f>
        <v>0</v>
      </c>
      <c r="AX581" s="1352">
        <f>'BASE METAS)'!BS582</f>
        <v>2</v>
      </c>
      <c r="AY581" s="987">
        <f>'BASE METAS)'!BT582</f>
        <v>5</v>
      </c>
      <c r="AZ581" s="1352">
        <f>'BASE METAS)'!BU582</f>
        <v>-3</v>
      </c>
      <c r="BA581" s="942">
        <f>'BASE METAS)'!BV582</f>
        <v>2.5</v>
      </c>
      <c r="BB581" s="942">
        <f>'BASE METAS)'!BW582</f>
        <v>8</v>
      </c>
      <c r="BC581" s="942">
        <f>'BASE METAS)'!BX582</f>
        <v>0</v>
      </c>
      <c r="BD581" s="942">
        <f>'BASE METAS)'!BY582</f>
        <v>1</v>
      </c>
      <c r="BE581" s="942">
        <f>'BASE METAS)'!CG582</f>
        <v>3</v>
      </c>
      <c r="BF581" s="942">
        <f>'BASE METAS)'!CJ582</f>
        <v>0</v>
      </c>
      <c r="BG581" s="942">
        <f>'BASE METAS)'!CK582</f>
        <v>0</v>
      </c>
      <c r="BH581" s="987">
        <f>'BASE METAS)'!CL582</f>
        <v>0</v>
      </c>
      <c r="BI581" s="1352">
        <f>'BASE METAS)'!CM582</f>
        <v>0</v>
      </c>
      <c r="BJ581" s="1">
        <f>'BASE METAS)'!CN582</f>
        <v>0</v>
      </c>
      <c r="BK581" s="1">
        <f>'BASE METAS)'!CO582</f>
        <v>0</v>
      </c>
      <c r="BL581" s="1">
        <f>'BASE METAS)'!CP582</f>
        <v>0</v>
      </c>
      <c r="BM581" s="1">
        <f>'BASE METAS)'!CQ582</f>
        <v>0</v>
      </c>
      <c r="BN581" s="1">
        <f>'BASE METAS)'!CR582</f>
        <v>0</v>
      </c>
      <c r="BO581" s="1">
        <f>'BASE METAS)'!CS582</f>
        <v>0</v>
      </c>
      <c r="BP581" s="1">
        <f>'BASE METAS)'!CT582</f>
        <v>0</v>
      </c>
      <c r="BQ581" s="1">
        <f>'BASE METAS)'!CU582</f>
        <v>0</v>
      </c>
      <c r="BR581" s="1">
        <f>'BASE METAS)'!CV582</f>
        <v>0</v>
      </c>
      <c r="BS581" s="1">
        <f>'BASE METAS)'!CW582</f>
        <v>0</v>
      </c>
      <c r="BT581" s="1">
        <f>'BASE METAS)'!CX582</f>
        <v>0</v>
      </c>
      <c r="BU581" s="1">
        <f>'BASE METAS)'!FA582</f>
        <v>8</v>
      </c>
      <c r="BV581" s="1">
        <f>'BASE METAS)'!FB582</f>
        <v>0</v>
      </c>
      <c r="BW581" s="1">
        <f>'BASE METAS)'!FC582</f>
        <v>1</v>
      </c>
      <c r="BX581" s="1">
        <f>'BASE METAS)'!FD582</f>
        <v>3</v>
      </c>
      <c r="BY581" s="1">
        <f>'BASE METAS)'!FE582</f>
        <v>2</v>
      </c>
      <c r="BZ581" s="1">
        <f>'BASE METAS)'!FF582</f>
        <v>0</v>
      </c>
      <c r="CA581" s="1">
        <f>'BASE METAS)'!FG582</f>
        <v>6</v>
      </c>
      <c r="CB581" s="1">
        <f>'BASE METAS)'!FH582</f>
        <v>2</v>
      </c>
      <c r="CC581" s="1">
        <f>'BASE METAS)'!FI582</f>
        <v>0.75</v>
      </c>
      <c r="CD581" s="1">
        <f>'BASE METAS)'!FJ582</f>
        <v>8</v>
      </c>
      <c r="CE581" s="1">
        <f>'BASE METAS)'!FK582</f>
        <v>0</v>
      </c>
      <c r="CF581" s="1">
        <f>'BASE METAS)'!FL582</f>
        <v>1</v>
      </c>
      <c r="CG581" s="1">
        <f>'BASE METAS)'!FM582</f>
        <v>1</v>
      </c>
    </row>
    <row r="582" spans="1:85" ht="101.25" x14ac:dyDescent="0.25">
      <c r="A582" s="1">
        <f>'BASE METAS)'!A583</f>
        <v>0</v>
      </c>
      <c r="B582" s="7099"/>
      <c r="C582" s="5685"/>
      <c r="D582" s="5685"/>
      <c r="E582" s="5685"/>
      <c r="F582" s="5707"/>
      <c r="G582" s="5707"/>
      <c r="H582" s="5707"/>
      <c r="I582" s="5707"/>
      <c r="J582" s="5707"/>
      <c r="K582" s="5707"/>
      <c r="L582" s="5707"/>
      <c r="M582" s="5707"/>
      <c r="N582" s="5698"/>
      <c r="O582" s="5707"/>
      <c r="P582" s="5698"/>
      <c r="Q582" s="5698"/>
      <c r="R582" s="5698"/>
      <c r="S582" s="5698"/>
      <c r="T582" s="5698"/>
      <c r="U582" s="7730"/>
      <c r="V582" s="5698"/>
      <c r="W582" s="5695"/>
      <c r="X582" s="7145"/>
      <c r="Y582" s="277">
        <f>'BASE METAS)'!Y583</f>
        <v>7</v>
      </c>
      <c r="Z582" s="492" t="str">
        <f>'BASE METAS)'!Z583</f>
        <v xml:space="preserve">REALIZAR CONFERENCIA MAGNA DE  PREVENCION DE DELITO. </v>
      </c>
      <c r="AA582" s="487" t="str">
        <f>'BASE METAS)'!AA583</f>
        <v>CONFERENCIA</v>
      </c>
      <c r="AB582" s="659">
        <f>'BASE METAS)'!AB583</f>
        <v>1</v>
      </c>
      <c r="AC582" s="659">
        <f>'BASE METAS)'!AC583</f>
        <v>0</v>
      </c>
      <c r="AD582" s="660">
        <f>'BASE METAS)'!AD583</f>
        <v>0</v>
      </c>
      <c r="AE582" s="659">
        <f>'BASE METAS)'!AE583</f>
        <v>0</v>
      </c>
      <c r="AF582" s="660">
        <f>'BASE METAS)'!AF583</f>
        <v>0</v>
      </c>
      <c r="AG582" s="659">
        <f>'BASE METAS)'!AG583</f>
        <v>1</v>
      </c>
      <c r="AH582" s="660">
        <f>'BASE METAS)'!AH583</f>
        <v>1</v>
      </c>
      <c r="AI582" s="659">
        <f>'BASE METAS)'!AI583</f>
        <v>0</v>
      </c>
      <c r="AJ582" s="660">
        <f>'BASE METAS)'!AJ583</f>
        <v>0</v>
      </c>
      <c r="AK582" s="947">
        <f>'BASE METAS)'!AK583</f>
        <v>1</v>
      </c>
      <c r="AL582" s="1026">
        <f>'BASE METAS)'!AL583</f>
        <v>7</v>
      </c>
      <c r="AM582" s="970" t="str">
        <f>'BASE METAS)'!AM583</f>
        <v xml:space="preserve">REALIZAR CONFERENCIA MAGNA DE  PREVENCION DE DELITO. </v>
      </c>
      <c r="AN582" s="970" t="str">
        <f>'BASE METAS)'!AN583</f>
        <v>MIDE REALIZAR CONFERENCIA MAGNA DE PREVENCIÓN DEL DELITO.</v>
      </c>
      <c r="AO582" s="90" t="str">
        <f>'BASE METAS)'!AU583</f>
        <v>GESTIÓN</v>
      </c>
      <c r="AP582" s="970" t="str">
        <f>'BASE METAS)'!AO583</f>
        <v>NO. DE CONFERENCIAS REALIZADAS</v>
      </c>
      <c r="AQ582" s="970" t="str">
        <f>'BASE METAS)'!AP583</f>
        <v>NO. DE CONFERENCIAS PROGRAMADAS  REALIZAR</v>
      </c>
      <c r="AR582" s="974">
        <f>'BASE METAS)'!AQ583</f>
        <v>100</v>
      </c>
      <c r="AS582" s="970" t="str">
        <f>'BASE METAS)'!AR583</f>
        <v>CONFERENCIA</v>
      </c>
      <c r="AT582" s="1018" t="str">
        <f>'BASE METAS)'!AS583</f>
        <v>EFICACIA</v>
      </c>
      <c r="AU582" s="1483">
        <f>'BASE METAS)'!BO583</f>
        <v>0</v>
      </c>
      <c r="AV582" s="1021">
        <f>'BASE METAS)'!BQ583</f>
        <v>1</v>
      </c>
      <c r="AW582" s="1015">
        <f>'BASE METAS)'!BR583</f>
        <v>0</v>
      </c>
      <c r="AX582" s="980">
        <f>'BASE METAS)'!BS583</f>
        <v>0</v>
      </c>
      <c r="AY582" s="980">
        <f>'BASE METAS)'!BT583</f>
        <v>0</v>
      </c>
      <c r="AZ582" s="988">
        <f>'BASE METAS)'!BU583</f>
        <v>0</v>
      </c>
      <c r="BA582" s="988" t="e">
        <f>'BASE METAS)'!BV583</f>
        <v>#DIV/0!</v>
      </c>
      <c r="BB582" s="988">
        <f>'BASE METAS)'!BW583</f>
        <v>0</v>
      </c>
      <c r="BC582" s="942">
        <f>'BASE METAS)'!BX583</f>
        <v>1</v>
      </c>
      <c r="BD582" s="942">
        <f>'BASE METAS)'!BY583</f>
        <v>0</v>
      </c>
      <c r="BE582" s="942">
        <f>'BASE METAS)'!CG583</f>
        <v>0</v>
      </c>
      <c r="BF582" s="942">
        <f>'BASE METAS)'!CJ583</f>
        <v>0</v>
      </c>
      <c r="BG582" s="942">
        <f>'BASE METAS)'!CK583</f>
        <v>0</v>
      </c>
      <c r="BH582" s="987">
        <f>'BASE METAS)'!CL583</f>
        <v>0</v>
      </c>
      <c r="BI582" s="1352">
        <f>'BASE METAS)'!CM583</f>
        <v>0</v>
      </c>
      <c r="BJ582" s="1">
        <f>'BASE METAS)'!CN583</f>
        <v>0</v>
      </c>
      <c r="BK582" s="1">
        <f>'BASE METAS)'!CO583</f>
        <v>0</v>
      </c>
      <c r="BL582" s="1">
        <f>'BASE METAS)'!CP583</f>
        <v>0</v>
      </c>
      <c r="BM582" s="1">
        <f>'BASE METAS)'!CQ583</f>
        <v>0</v>
      </c>
      <c r="BN582" s="1">
        <f>'BASE METAS)'!CR583</f>
        <v>0</v>
      </c>
      <c r="BO582" s="1">
        <f>'BASE METAS)'!CS583</f>
        <v>0</v>
      </c>
      <c r="BP582" s="1">
        <f>'BASE METAS)'!CT583</f>
        <v>0</v>
      </c>
      <c r="BQ582" s="1">
        <f>'BASE METAS)'!CU583</f>
        <v>0</v>
      </c>
      <c r="BR582" s="1">
        <f>'BASE METAS)'!CV583</f>
        <v>0</v>
      </c>
      <c r="BS582" s="1">
        <f>'BASE METAS)'!CW583</f>
        <v>0</v>
      </c>
      <c r="BT582" s="1">
        <f>'BASE METAS)'!CX583</f>
        <v>0</v>
      </c>
      <c r="BU582" s="1">
        <f>'BASE METAS)'!FA583</f>
        <v>1</v>
      </c>
      <c r="BV582" s="1">
        <f>'BASE METAS)'!FB583</f>
        <v>0</v>
      </c>
      <c r="BW582" s="1">
        <f>'BASE METAS)'!FC583</f>
        <v>0</v>
      </c>
      <c r="BX582" s="1">
        <f>'BASE METAS)'!FD583</f>
        <v>0</v>
      </c>
      <c r="BY582" s="1">
        <f>'BASE METAS)'!FE583</f>
        <v>0</v>
      </c>
      <c r="BZ582" s="1">
        <f>'BASE METAS)'!FF583</f>
        <v>0</v>
      </c>
      <c r="CA582" s="1">
        <f>'BASE METAS)'!FG583</f>
        <v>0</v>
      </c>
      <c r="CB582" s="1">
        <f>'BASE METAS)'!FH583</f>
        <v>1</v>
      </c>
      <c r="CC582" s="1">
        <f>'BASE METAS)'!FI583</f>
        <v>0</v>
      </c>
      <c r="CD582" s="1">
        <f>'BASE METAS)'!FJ583</f>
        <v>1</v>
      </c>
      <c r="CE582" s="1">
        <f>'BASE METAS)'!FK583</f>
        <v>0</v>
      </c>
      <c r="CF582" s="1">
        <f>'BASE METAS)'!FL583</f>
        <v>0</v>
      </c>
      <c r="CG582" s="1">
        <f>'BASE METAS)'!FM583</f>
        <v>0</v>
      </c>
    </row>
    <row r="583" spans="1:85" ht="23.25" customHeight="1" x14ac:dyDescent="0.25">
      <c r="A583" s="1">
        <f>'BASE METAS)'!A584</f>
        <v>0</v>
      </c>
      <c r="B583" s="7099"/>
      <c r="C583" s="5685"/>
      <c r="D583" s="5685"/>
      <c r="E583" s="5685"/>
      <c r="F583" s="5707"/>
      <c r="G583" s="5707"/>
      <c r="H583" s="5707"/>
      <c r="I583" s="5707"/>
      <c r="J583" s="5707"/>
      <c r="K583" s="5707"/>
      <c r="L583" s="5707"/>
      <c r="M583" s="5707"/>
      <c r="N583" s="5698"/>
      <c r="O583" s="5707"/>
      <c r="P583" s="5698"/>
      <c r="Q583" s="5698"/>
      <c r="R583" s="5698"/>
      <c r="S583" s="5698"/>
      <c r="T583" s="5698"/>
      <c r="U583" s="7730"/>
      <c r="V583" s="5698"/>
      <c r="W583" s="5695"/>
      <c r="X583" s="7145"/>
      <c r="Y583" s="277">
        <f>'BASE METAS)'!Y584</f>
        <v>8</v>
      </c>
      <c r="Z583" s="492" t="str">
        <f>'BASE METAS)'!Z584</f>
        <v>REALIZAR  JORNADAS DE PREVENCION DEL DELITO</v>
      </c>
      <c r="AA583" s="494" t="str">
        <f>'BASE METAS)'!AA584</f>
        <v>JORNADA</v>
      </c>
      <c r="AB583" s="661">
        <f>'BASE METAS)'!AB584</f>
        <v>40</v>
      </c>
      <c r="AC583" s="661">
        <f>'BASE METAS)'!AC584</f>
        <v>10</v>
      </c>
      <c r="AD583" s="662">
        <f>'BASE METAS)'!AD584</f>
        <v>0.25</v>
      </c>
      <c r="AE583" s="661">
        <f>'BASE METAS)'!AE584</f>
        <v>10</v>
      </c>
      <c r="AF583" s="662">
        <f>'BASE METAS)'!AF584</f>
        <v>0.25</v>
      </c>
      <c r="AG583" s="659">
        <f>'BASE METAS)'!AG584</f>
        <v>10</v>
      </c>
      <c r="AH583" s="663">
        <f>'BASE METAS)'!AH584</f>
        <v>0.25</v>
      </c>
      <c r="AI583" s="664">
        <f>'BASE METAS)'!AI584</f>
        <v>10</v>
      </c>
      <c r="AJ583" s="663">
        <f>'BASE METAS)'!AJ584</f>
        <v>0.25</v>
      </c>
      <c r="AK583" s="947">
        <f>'BASE METAS)'!AK584</f>
        <v>1</v>
      </c>
      <c r="AL583" s="1026">
        <f>'BASE METAS)'!AL584</f>
        <v>8</v>
      </c>
      <c r="AM583" s="970" t="str">
        <f>'BASE METAS)'!AM584</f>
        <v>REALIZAR  JORNADAS DE PREVENCION DEL DELITO</v>
      </c>
      <c r="AN583" s="970" t="str">
        <f>'BASE METAS)'!AN584</f>
        <v>MIDE REALIZAR JORNADAS DE PREVENCIÓN DEL DELITO.</v>
      </c>
      <c r="AO583" s="90" t="str">
        <f>'BASE METAS)'!AU584</f>
        <v>GESTIÓN</v>
      </c>
      <c r="AP583" s="970" t="str">
        <f>'BASE METAS)'!AO584</f>
        <v>NO. DE JORNADAS REALIZADAS</v>
      </c>
      <c r="AQ583" s="970" t="str">
        <f>'BASE METAS)'!AP584</f>
        <v>NO. DE JORNADAS PROGRAMADAS  REALIZAR</v>
      </c>
      <c r="AR583" s="974">
        <f>'BASE METAS)'!AQ584</f>
        <v>100</v>
      </c>
      <c r="AS583" s="970" t="str">
        <f>'BASE METAS)'!AR584</f>
        <v>JORNADA</v>
      </c>
      <c r="AT583" s="1018" t="str">
        <f>'BASE METAS)'!AS584</f>
        <v>EFICACIA</v>
      </c>
      <c r="AU583" s="1483">
        <f>'BASE METAS)'!BO584</f>
        <v>0</v>
      </c>
      <c r="AV583" s="1021">
        <f>'BASE METAS)'!BQ584</f>
        <v>40</v>
      </c>
      <c r="AW583" s="1015">
        <f>'BASE METAS)'!BR584</f>
        <v>0</v>
      </c>
      <c r="AX583" s="980">
        <f>'BASE METAS)'!BS584</f>
        <v>10</v>
      </c>
      <c r="AY583" s="980">
        <f>'BASE METAS)'!BT584</f>
        <v>18</v>
      </c>
      <c r="AZ583" s="988">
        <f>'BASE METAS)'!BU584</f>
        <v>-8</v>
      </c>
      <c r="BA583" s="988">
        <f>'BASE METAS)'!BV584</f>
        <v>1.8</v>
      </c>
      <c r="BB583" s="988">
        <f>'BASE METAS)'!BW584</f>
        <v>20</v>
      </c>
      <c r="BC583" s="942">
        <f>'BASE METAS)'!BX584</f>
        <v>20</v>
      </c>
      <c r="BD583" s="942">
        <f>'BASE METAS)'!BY584</f>
        <v>0.5</v>
      </c>
      <c r="BE583" s="942">
        <f>'BASE METAS)'!CG584</f>
        <v>2</v>
      </c>
      <c r="BF583" s="942">
        <f>'BASE METAS)'!CJ584</f>
        <v>0</v>
      </c>
      <c r="BG583" s="942">
        <f>'BASE METAS)'!CK584</f>
        <v>0</v>
      </c>
      <c r="BH583" s="987">
        <f>'BASE METAS)'!CL584</f>
        <v>0</v>
      </c>
      <c r="BI583" s="1352">
        <f>'BASE METAS)'!CM584</f>
        <v>0</v>
      </c>
      <c r="BJ583" s="1">
        <f>'BASE METAS)'!CN584</f>
        <v>0</v>
      </c>
      <c r="BK583" s="1">
        <f>'BASE METAS)'!CO584</f>
        <v>0</v>
      </c>
      <c r="BL583" s="1">
        <f>'BASE METAS)'!CP584</f>
        <v>0</v>
      </c>
      <c r="BM583" s="1">
        <f>'BASE METAS)'!CQ584</f>
        <v>0</v>
      </c>
      <c r="BN583" s="1">
        <f>'BASE METAS)'!CR584</f>
        <v>0</v>
      </c>
      <c r="BO583" s="1">
        <f>'BASE METAS)'!CS584</f>
        <v>0</v>
      </c>
      <c r="BP583" s="1">
        <f>'BASE METAS)'!CT584</f>
        <v>0</v>
      </c>
      <c r="BQ583" s="1">
        <f>'BASE METAS)'!CU584</f>
        <v>0</v>
      </c>
      <c r="BR583" s="1">
        <f>'BASE METAS)'!CV584</f>
        <v>0</v>
      </c>
      <c r="BS583" s="1">
        <f>'BASE METAS)'!CW584</f>
        <v>0</v>
      </c>
      <c r="BT583" s="1">
        <f>'BASE METAS)'!CX584</f>
        <v>0</v>
      </c>
      <c r="BU583" s="1">
        <f>'BASE METAS)'!FA584</f>
        <v>40</v>
      </c>
      <c r="BV583" s="1">
        <f>'BASE METAS)'!FB584</f>
        <v>0</v>
      </c>
      <c r="BW583" s="1">
        <f>'BASE METAS)'!FC584</f>
        <v>3</v>
      </c>
      <c r="BX583" s="1">
        <f>'BASE METAS)'!FD584</f>
        <v>3</v>
      </c>
      <c r="BY583" s="1">
        <f>'BASE METAS)'!FE584</f>
        <v>0</v>
      </c>
      <c r="BZ583" s="1">
        <f>'BASE METAS)'!FF584</f>
        <v>1</v>
      </c>
      <c r="CA583" s="1">
        <f>'BASE METAS)'!FG584</f>
        <v>5</v>
      </c>
      <c r="CB583" s="1">
        <f>'BASE METAS)'!FH584</f>
        <v>35</v>
      </c>
      <c r="CC583" s="1">
        <f>'BASE METAS)'!FI584</f>
        <v>0.125</v>
      </c>
      <c r="CD583" s="1">
        <f>'BASE METAS)'!FJ584</f>
        <v>40</v>
      </c>
      <c r="CE583" s="1">
        <f>'BASE METAS)'!FK584</f>
        <v>0</v>
      </c>
      <c r="CF583" s="1">
        <f>'BASE METAS)'!FL584</f>
        <v>3</v>
      </c>
      <c r="CG583" s="1">
        <f>'BASE METAS)'!FM584</f>
        <v>7</v>
      </c>
    </row>
    <row r="584" spans="1:85" ht="168.75" x14ac:dyDescent="0.25">
      <c r="A584" s="1">
        <f>'BASE METAS)'!A585</f>
        <v>0</v>
      </c>
      <c r="B584" s="7099"/>
      <c r="C584" s="5685"/>
      <c r="D584" s="5685"/>
      <c r="E584" s="5685"/>
      <c r="F584" s="5707"/>
      <c r="G584" s="5707"/>
      <c r="H584" s="5707"/>
      <c r="I584" s="5707"/>
      <c r="J584" s="5707"/>
      <c r="K584" s="5707"/>
      <c r="L584" s="5707"/>
      <c r="M584" s="5707"/>
      <c r="N584" s="5698"/>
      <c r="O584" s="5707"/>
      <c r="P584" s="5698"/>
      <c r="Q584" s="5698"/>
      <c r="R584" s="5698"/>
      <c r="S584" s="5698"/>
      <c r="T584" s="5698"/>
      <c r="U584" s="7730"/>
      <c r="V584" s="5698"/>
      <c r="W584" s="5695"/>
      <c r="X584" s="7145"/>
      <c r="Y584" s="277">
        <f>'BASE METAS)'!Y585</f>
        <v>9</v>
      </c>
      <c r="Z584" s="492" t="str">
        <f>'BASE METAS)'!Z585</f>
        <v>ELABORAR INFORMES DE DELITOS, FALTAS ADMINISTRATIVAS E INFRACCIONES DE TRANSITO REGISTRADAS</v>
      </c>
      <c r="AA584" s="487" t="str">
        <f>'BASE METAS)'!AA585</f>
        <v>INFORME</v>
      </c>
      <c r="AB584" s="460">
        <f>'BASE METAS)'!AB585</f>
        <v>12</v>
      </c>
      <c r="AC584" s="659">
        <f>'BASE METAS)'!AC585</f>
        <v>3</v>
      </c>
      <c r="AD584" s="660">
        <f>'BASE METAS)'!AD585</f>
        <v>0.25</v>
      </c>
      <c r="AE584" s="659">
        <f>'BASE METAS)'!AE585</f>
        <v>3</v>
      </c>
      <c r="AF584" s="660">
        <f>'BASE METAS)'!AF585</f>
        <v>0.25</v>
      </c>
      <c r="AG584" s="659">
        <f>'BASE METAS)'!AG585</f>
        <v>3</v>
      </c>
      <c r="AH584" s="660">
        <f>'BASE METAS)'!AH585</f>
        <v>0.25</v>
      </c>
      <c r="AI584" s="659">
        <f>'BASE METAS)'!AI585</f>
        <v>3</v>
      </c>
      <c r="AJ584" s="660">
        <f>'BASE METAS)'!AJ585</f>
        <v>0.25</v>
      </c>
      <c r="AK584" s="947">
        <f>'BASE METAS)'!AK585</f>
        <v>1</v>
      </c>
      <c r="AL584" s="1026">
        <f>'BASE METAS)'!AL585</f>
        <v>9</v>
      </c>
      <c r="AM584" s="959" t="str">
        <f>'BASE METAS)'!AM585</f>
        <v>ELABORAR INFORMES DE DELITOS, FALTAS ADMINISTRATIVAS E INFRACCIONES DE TRANSITO REGISTRADAS</v>
      </c>
      <c r="AN584" s="959" t="str">
        <f>'BASE METAS)'!AN585</f>
        <v>MIDE LA EFICIENCIA EN LOS INFORMES ELABORADOS.</v>
      </c>
      <c r="AO584" s="90" t="str">
        <f>'BASE METAS)'!AU585</f>
        <v>GESTIÓN</v>
      </c>
      <c r="AP584" s="959" t="str">
        <f>'BASE METAS)'!AO585</f>
        <v>NO. DE INFORMES REALIZADOS</v>
      </c>
      <c r="AQ584" s="959" t="str">
        <f>'BASE METAS)'!AP585</f>
        <v>NO. DE INFORMES PROGRAMADOS  REALIZAR</v>
      </c>
      <c r="AR584" s="974">
        <f>'BASE METAS)'!AQ585</f>
        <v>100</v>
      </c>
      <c r="AS584" s="959" t="str">
        <f>'BASE METAS)'!AR585</f>
        <v>INFORME</v>
      </c>
      <c r="AT584" s="959" t="str">
        <f>'BASE METAS)'!AS585</f>
        <v>EFICIENCIA</v>
      </c>
      <c r="AU584" s="1483">
        <f>'BASE METAS)'!BO585</f>
        <v>0</v>
      </c>
      <c r="AV584" s="816">
        <f>'BASE METAS)'!BQ585</f>
        <v>12</v>
      </c>
      <c r="AW584" s="1015">
        <f>'BASE METAS)'!BR585</f>
        <v>0</v>
      </c>
      <c r="AX584" s="1352">
        <f>'BASE METAS)'!BS585</f>
        <v>3</v>
      </c>
      <c r="AY584" s="942">
        <f>'BASE METAS)'!BT585</f>
        <v>1</v>
      </c>
      <c r="AZ584" s="1352">
        <f>'BASE METAS)'!BU585</f>
        <v>2</v>
      </c>
      <c r="BA584" s="942">
        <f>'BASE METAS)'!BV585</f>
        <v>0.33333333333333331</v>
      </c>
      <c r="BB584" s="942">
        <f>'BASE METAS)'!BW585</f>
        <v>1</v>
      </c>
      <c r="BC584" s="1014">
        <f>'BASE METAS)'!BX585</f>
        <v>11</v>
      </c>
      <c r="BD584" s="942">
        <f>'BASE METAS)'!BY585</f>
        <v>8.3333333333333329E-2</v>
      </c>
      <c r="BE584" s="942">
        <f>'BASE METAS)'!CG585</f>
        <v>0</v>
      </c>
      <c r="BF584" s="1352">
        <f>'BASE METAS)'!CJ585</f>
        <v>0</v>
      </c>
      <c r="BG584" s="942">
        <f>'BASE METAS)'!CK585</f>
        <v>0</v>
      </c>
      <c r="BH584" s="1352">
        <f>'BASE METAS)'!CL585</f>
        <v>0</v>
      </c>
      <c r="BI584" s="1352">
        <f>'BASE METAS)'!CM585</f>
        <v>0</v>
      </c>
      <c r="BJ584" s="1">
        <f>'BASE METAS)'!CN585</f>
        <v>0</v>
      </c>
      <c r="BK584" s="1">
        <f>'BASE METAS)'!CO585</f>
        <v>0</v>
      </c>
      <c r="BL584" s="1">
        <f>'BASE METAS)'!CP585</f>
        <v>0</v>
      </c>
      <c r="BM584" s="1">
        <f>'BASE METAS)'!CQ585</f>
        <v>0</v>
      </c>
      <c r="BN584" s="1">
        <f>'BASE METAS)'!CR585</f>
        <v>0</v>
      </c>
      <c r="BO584" s="1">
        <f>'BASE METAS)'!CS585</f>
        <v>0</v>
      </c>
      <c r="BP584" s="1">
        <f>'BASE METAS)'!CT585</f>
        <v>0</v>
      </c>
      <c r="BQ584" s="1">
        <f>'BASE METAS)'!CU585</f>
        <v>0</v>
      </c>
      <c r="BR584" s="1">
        <f>'BASE METAS)'!CV585</f>
        <v>0</v>
      </c>
      <c r="BS584" s="1">
        <f>'BASE METAS)'!CW585</f>
        <v>0</v>
      </c>
      <c r="BT584" s="1">
        <f>'BASE METAS)'!CX585</f>
        <v>0</v>
      </c>
      <c r="BU584" s="1">
        <f>'BASE METAS)'!FA585</f>
        <v>12</v>
      </c>
      <c r="BV584" s="1">
        <f>'BASE METAS)'!FB585</f>
        <v>0</v>
      </c>
      <c r="BW584" s="1">
        <f>'BASE METAS)'!FC585</f>
        <v>1</v>
      </c>
      <c r="BX584" s="1">
        <f>'BASE METAS)'!FD585</f>
        <v>1</v>
      </c>
      <c r="BY584" s="1">
        <f>'BASE METAS)'!FE585</f>
        <v>0</v>
      </c>
      <c r="BZ584" s="1">
        <f>'BASE METAS)'!FF585</f>
        <v>1</v>
      </c>
      <c r="CA584" s="1">
        <f>'BASE METAS)'!FG585</f>
        <v>1</v>
      </c>
      <c r="CB584" s="1">
        <f>'BASE METAS)'!FH585</f>
        <v>11</v>
      </c>
      <c r="CC584" s="1">
        <f>'BASE METAS)'!FI585</f>
        <v>8.3333333333333329E-2</v>
      </c>
      <c r="CD584" s="1">
        <f>'BASE METAS)'!FJ585</f>
        <v>12</v>
      </c>
      <c r="CE584" s="1">
        <f>'BASE METAS)'!FK585</f>
        <v>0</v>
      </c>
      <c r="CF584" s="1">
        <f>'BASE METAS)'!FL585</f>
        <v>1</v>
      </c>
      <c r="CG584" s="1">
        <f>'BASE METAS)'!FM585</f>
        <v>0</v>
      </c>
    </row>
    <row r="585" spans="1:85" ht="146.25" x14ac:dyDescent="0.25">
      <c r="A585" s="1">
        <f>'BASE METAS)'!A586</f>
        <v>0</v>
      </c>
      <c r="B585" s="7099"/>
      <c r="C585" s="5685"/>
      <c r="D585" s="5685"/>
      <c r="E585" s="5685"/>
      <c r="F585" s="5707"/>
      <c r="G585" s="5707"/>
      <c r="H585" s="5707"/>
      <c r="I585" s="5707"/>
      <c r="J585" s="5707"/>
      <c r="K585" s="5707"/>
      <c r="L585" s="5707"/>
      <c r="M585" s="5707"/>
      <c r="N585" s="5698"/>
      <c r="O585" s="5707"/>
      <c r="P585" s="5698"/>
      <c r="Q585" s="5698"/>
      <c r="R585" s="5698"/>
      <c r="S585" s="5698"/>
      <c r="T585" s="5698"/>
      <c r="U585" s="7730"/>
      <c r="V585" s="5698"/>
      <c r="W585" s="5695"/>
      <c r="X585" s="7145"/>
      <c r="Y585" s="277">
        <f>'BASE METAS)'!Y586</f>
        <v>10</v>
      </c>
      <c r="Z585" s="492" t="str">
        <f>'BASE METAS)'!Z586</f>
        <v>REALIZAR TALLERES INFORMATIVOS QUE PROMUEVAN LA CULTURA DE DENUNCIA</v>
      </c>
      <c r="AA585" s="487" t="str">
        <f>'BASE METAS)'!AA586</f>
        <v>TALLER</v>
      </c>
      <c r="AB585" s="460">
        <f>'BASE METAS)'!AB586</f>
        <v>48</v>
      </c>
      <c r="AC585" s="659">
        <f>'BASE METAS)'!AC586</f>
        <v>12</v>
      </c>
      <c r="AD585" s="660">
        <f>'BASE METAS)'!AD586</f>
        <v>0.25</v>
      </c>
      <c r="AE585" s="659">
        <f>'BASE METAS)'!AE586</f>
        <v>12</v>
      </c>
      <c r="AF585" s="660">
        <f>'BASE METAS)'!AF586</f>
        <v>0.25</v>
      </c>
      <c r="AG585" s="659">
        <f>'BASE METAS)'!AG586</f>
        <v>12</v>
      </c>
      <c r="AH585" s="660">
        <f>'BASE METAS)'!AH586</f>
        <v>0.25</v>
      </c>
      <c r="AI585" s="659">
        <f>'BASE METAS)'!AI586</f>
        <v>12</v>
      </c>
      <c r="AJ585" s="660">
        <f>'BASE METAS)'!AJ586</f>
        <v>0.25</v>
      </c>
      <c r="AK585" s="947">
        <f>'BASE METAS)'!AK586</f>
        <v>1</v>
      </c>
      <c r="AL585" s="1026">
        <f>'BASE METAS)'!AL586</f>
        <v>10</v>
      </c>
      <c r="AM585" s="970" t="str">
        <f>'BASE METAS)'!AM586</f>
        <v>REALIZAR TALLERES INFORMATIVOS QUE PROMUEVAN LA CULTURA DE DENUNCIA</v>
      </c>
      <c r="AN585" s="970" t="str">
        <f>'BASE METAS)'!AN586</f>
        <v>MIDE LA EFICIENCIA EN LA REALIZACIÓN DE TALLERES QUE PROMUEVEN LA CULTURA DE LA DENUNCIA.</v>
      </c>
      <c r="AO585" s="90" t="str">
        <f>'BASE METAS)'!AU586</f>
        <v>GESTIÓN</v>
      </c>
      <c r="AP585" s="970" t="str">
        <f>'BASE METAS)'!AO586</f>
        <v>NO. DE TALLERES REALIZADOS</v>
      </c>
      <c r="AQ585" s="970" t="str">
        <f>'BASE METAS)'!AP586</f>
        <v>NO. DE TALLERES PROGRAMADOS REALIZAR</v>
      </c>
      <c r="AR585" s="974">
        <f>'BASE METAS)'!AQ586</f>
        <v>100</v>
      </c>
      <c r="AS585" s="970" t="str">
        <f>'BASE METAS)'!AR586</f>
        <v>TALLER</v>
      </c>
      <c r="AT585" s="970" t="str">
        <f>'BASE METAS)'!AS586</f>
        <v>EFICIENCIA</v>
      </c>
      <c r="AU585" s="1483">
        <f>'BASE METAS)'!BO586</f>
        <v>0</v>
      </c>
      <c r="AV585" s="1021">
        <f>'BASE METAS)'!BQ586</f>
        <v>48</v>
      </c>
      <c r="AW585" s="1015">
        <f>'BASE METAS)'!BR586</f>
        <v>0</v>
      </c>
      <c r="AX585" s="1352">
        <f>'BASE METAS)'!BS586</f>
        <v>12</v>
      </c>
      <c r="AY585" s="942">
        <f>'BASE METAS)'!BT586</f>
        <v>7</v>
      </c>
      <c r="AZ585" s="1352">
        <f>'BASE METAS)'!BU586</f>
        <v>5</v>
      </c>
      <c r="BA585" s="942">
        <f>'BASE METAS)'!BV586</f>
        <v>0.58333333333333337</v>
      </c>
      <c r="BB585" s="942">
        <f>'BASE METAS)'!BW586</f>
        <v>30</v>
      </c>
      <c r="BC585" s="942">
        <f>'BASE METAS)'!BX586</f>
        <v>18</v>
      </c>
      <c r="BD585" s="942">
        <f>'BASE METAS)'!BY586</f>
        <v>0.625</v>
      </c>
      <c r="BE585" s="942">
        <f>'BASE METAS)'!CG586</f>
        <v>23</v>
      </c>
      <c r="BF585" s="942">
        <f>'BASE METAS)'!CJ586</f>
        <v>0</v>
      </c>
      <c r="BG585" s="942">
        <f>'BASE METAS)'!CK586</f>
        <v>0</v>
      </c>
      <c r="BH585" s="987">
        <f>'BASE METAS)'!CL586</f>
        <v>0</v>
      </c>
      <c r="BI585" s="1352">
        <f>'BASE METAS)'!CM586</f>
        <v>0</v>
      </c>
      <c r="BJ585" s="1">
        <f>'BASE METAS)'!CN586</f>
        <v>0</v>
      </c>
      <c r="BK585" s="1">
        <f>'BASE METAS)'!CO586</f>
        <v>0</v>
      </c>
      <c r="BL585" s="1">
        <f>'BASE METAS)'!CP586</f>
        <v>0</v>
      </c>
      <c r="BM585" s="1">
        <f>'BASE METAS)'!CQ586</f>
        <v>0</v>
      </c>
      <c r="BN585" s="1">
        <f>'BASE METAS)'!CR586</f>
        <v>0</v>
      </c>
      <c r="BO585" s="1">
        <f>'BASE METAS)'!CS586</f>
        <v>0</v>
      </c>
      <c r="BP585" s="1">
        <f>'BASE METAS)'!CT586</f>
        <v>0</v>
      </c>
      <c r="BQ585" s="1">
        <f>'BASE METAS)'!CU586</f>
        <v>0</v>
      </c>
      <c r="BR585" s="1">
        <f>'BASE METAS)'!CV586</f>
        <v>0</v>
      </c>
      <c r="BS585" s="1">
        <f>'BASE METAS)'!CW586</f>
        <v>0</v>
      </c>
      <c r="BT585" s="1">
        <f>'BASE METAS)'!CX586</f>
        <v>0</v>
      </c>
      <c r="BU585" s="1">
        <f>'BASE METAS)'!FA586</f>
        <v>48</v>
      </c>
      <c r="BV585" s="1">
        <f>'BASE METAS)'!FB586</f>
        <v>0</v>
      </c>
      <c r="BW585" s="1">
        <f>'BASE METAS)'!FC586</f>
        <v>4</v>
      </c>
      <c r="BX585" s="1">
        <f>'BASE METAS)'!FD586</f>
        <v>7</v>
      </c>
      <c r="BY585" s="1">
        <f>'BASE METAS)'!FE586</f>
        <v>3</v>
      </c>
      <c r="BZ585" s="1">
        <f>'BASE METAS)'!FF586</f>
        <v>1.75</v>
      </c>
      <c r="CA585" s="1">
        <f>'BASE METAS)'!FG586</f>
        <v>30</v>
      </c>
      <c r="CB585" s="1">
        <f>'BASE METAS)'!FH586</f>
        <v>18</v>
      </c>
      <c r="CC585" s="1">
        <f>'BASE METAS)'!FI586</f>
        <v>0.625</v>
      </c>
      <c r="CD585" s="1">
        <f>'BASE METAS)'!FJ586</f>
        <v>48</v>
      </c>
      <c r="CE585" s="1">
        <f>'BASE METAS)'!FK586</f>
        <v>0</v>
      </c>
      <c r="CF585" s="1">
        <f>'BASE METAS)'!FL586</f>
        <v>4</v>
      </c>
      <c r="CG585" s="1">
        <f>'BASE METAS)'!FM586</f>
        <v>0</v>
      </c>
    </row>
    <row r="586" spans="1:85" ht="180" x14ac:dyDescent="0.25">
      <c r="A586" s="1">
        <f>'BASE METAS)'!A587</f>
        <v>0</v>
      </c>
      <c r="B586" s="7099"/>
      <c r="C586" s="5685"/>
      <c r="D586" s="5685"/>
      <c r="E586" s="5685"/>
      <c r="F586" s="5707"/>
      <c r="G586" s="5707"/>
      <c r="H586" s="5707"/>
      <c r="I586" s="5707"/>
      <c r="J586" s="5707"/>
      <c r="K586" s="5707"/>
      <c r="L586" s="5707"/>
      <c r="M586" s="5707"/>
      <c r="N586" s="5698"/>
      <c r="O586" s="5707"/>
      <c r="P586" s="5698"/>
      <c r="Q586" s="5698"/>
      <c r="R586" s="5698"/>
      <c r="S586" s="5698"/>
      <c r="T586" s="5698"/>
      <c r="U586" s="7730"/>
      <c r="V586" s="5698"/>
      <c r="W586" s="5695"/>
      <c r="X586" s="7145"/>
      <c r="Y586" s="277">
        <f>'BASE METAS)'!Y587</f>
        <v>11</v>
      </c>
      <c r="Z586" s="492" t="str">
        <f>'BASE METAS)'!Z587</f>
        <v>REALIZAR PLATICAS DE COORDINACIÓN Y ORGANIZACIÓN  DE PREVENCIÓN DEL DELITO  A COMITES VECINALES</v>
      </c>
      <c r="AA586" s="487" t="str">
        <f>'BASE METAS)'!AA587</f>
        <v>PLÁTICA</v>
      </c>
      <c r="AB586" s="460">
        <f>'BASE METAS)'!AB587</f>
        <v>200</v>
      </c>
      <c r="AC586" s="659">
        <f>'BASE METAS)'!AC587</f>
        <v>50</v>
      </c>
      <c r="AD586" s="660">
        <f>'BASE METAS)'!AD587</f>
        <v>0.25</v>
      </c>
      <c r="AE586" s="659">
        <f>'BASE METAS)'!AE587</f>
        <v>50</v>
      </c>
      <c r="AF586" s="660">
        <f>'BASE METAS)'!AF587</f>
        <v>0.25</v>
      </c>
      <c r="AG586" s="659">
        <f>'BASE METAS)'!AG587</f>
        <v>50</v>
      </c>
      <c r="AH586" s="660">
        <f>'BASE METAS)'!AH587</f>
        <v>0.25</v>
      </c>
      <c r="AI586" s="659">
        <f>'BASE METAS)'!AI587</f>
        <v>50</v>
      </c>
      <c r="AJ586" s="660">
        <f>'BASE METAS)'!AJ587</f>
        <v>0.25</v>
      </c>
      <c r="AK586" s="947">
        <f>'BASE METAS)'!AK587</f>
        <v>1</v>
      </c>
      <c r="AL586" s="1026">
        <f>'BASE METAS)'!AL587</f>
        <v>11</v>
      </c>
      <c r="AM586" s="970" t="str">
        <f>'BASE METAS)'!AM587</f>
        <v>REALIZAR PLATICAS DE COORDINACIÓN Y ORGANIZACIÓN  DE PREVENCIÓN DEL DELITO  A COMITES VECINALES</v>
      </c>
      <c r="AN586" s="970" t="str">
        <f>'BASE METAS)'!AN587</f>
        <v>MIDE LA EFICIENCIA EN PLÁTICAS REALIZADAS.</v>
      </c>
      <c r="AO586" s="90" t="str">
        <f>'BASE METAS)'!AU587</f>
        <v>GESTIÓN</v>
      </c>
      <c r="AP586" s="970" t="str">
        <f>'BASE METAS)'!AO587</f>
        <v>NO. DE PLÁTICAS REALIZADAS</v>
      </c>
      <c r="AQ586" s="970" t="str">
        <f>'BASE METAS)'!AP587</f>
        <v>NO. DE PLÁTICAS PROGRAMADAS REALIZAR</v>
      </c>
      <c r="AR586" s="974">
        <f>'BASE METAS)'!AQ587</f>
        <v>100</v>
      </c>
      <c r="AS586" s="970" t="str">
        <f>'BASE METAS)'!AR587</f>
        <v>PLÁTICA</v>
      </c>
      <c r="AT586" s="970" t="str">
        <f>'BASE METAS)'!AS587</f>
        <v>EFICIENCIA</v>
      </c>
      <c r="AU586" s="1483">
        <f>'BASE METAS)'!BO587</f>
        <v>0</v>
      </c>
      <c r="AV586" s="1021">
        <f>'BASE METAS)'!BQ587</f>
        <v>200</v>
      </c>
      <c r="AW586" s="1015">
        <f>'BASE METAS)'!BR587</f>
        <v>0</v>
      </c>
      <c r="AX586" s="980">
        <f>'BASE METAS)'!BS587</f>
        <v>50</v>
      </c>
      <c r="AY586" s="980">
        <f>'BASE METAS)'!BT587</f>
        <v>82</v>
      </c>
      <c r="AZ586" s="988">
        <f>'BASE METAS)'!BU587</f>
        <v>-32</v>
      </c>
      <c r="BA586" s="988">
        <f>'BASE METAS)'!BV587</f>
        <v>1.64</v>
      </c>
      <c r="BB586" s="988">
        <f>'BASE METAS)'!BW587</f>
        <v>100</v>
      </c>
      <c r="BC586" s="942">
        <f>'BASE METAS)'!BX587</f>
        <v>100</v>
      </c>
      <c r="BD586" s="942">
        <f>'BASE METAS)'!BY587</f>
        <v>0.5</v>
      </c>
      <c r="BE586" s="942">
        <f>'BASE METAS)'!CG587</f>
        <v>18</v>
      </c>
      <c r="BF586" s="942">
        <f>'BASE METAS)'!CJ587</f>
        <v>0</v>
      </c>
      <c r="BG586" s="942">
        <f>'BASE METAS)'!CK587</f>
        <v>0</v>
      </c>
      <c r="BH586" s="987">
        <f>'BASE METAS)'!CL587</f>
        <v>0</v>
      </c>
      <c r="BI586" s="1352">
        <f>'BASE METAS)'!CM587</f>
        <v>0</v>
      </c>
      <c r="BJ586" s="1">
        <f>'BASE METAS)'!CN587</f>
        <v>0</v>
      </c>
      <c r="BK586" s="1">
        <f>'BASE METAS)'!CO587</f>
        <v>0</v>
      </c>
      <c r="BL586" s="1">
        <f>'BASE METAS)'!CP587</f>
        <v>0</v>
      </c>
      <c r="BM586" s="1">
        <f>'BASE METAS)'!CQ587</f>
        <v>0</v>
      </c>
      <c r="BN586" s="1">
        <f>'BASE METAS)'!CR587</f>
        <v>0</v>
      </c>
      <c r="BO586" s="1">
        <f>'BASE METAS)'!CS587</f>
        <v>0</v>
      </c>
      <c r="BP586" s="1">
        <f>'BASE METAS)'!CT587</f>
        <v>0</v>
      </c>
      <c r="BQ586" s="1">
        <f>'BASE METAS)'!CU587</f>
        <v>0</v>
      </c>
      <c r="BR586" s="1">
        <f>'BASE METAS)'!CV587</f>
        <v>0</v>
      </c>
      <c r="BS586" s="1">
        <f>'BASE METAS)'!CW587</f>
        <v>0</v>
      </c>
      <c r="BT586" s="1">
        <f>'BASE METAS)'!CX587</f>
        <v>0</v>
      </c>
      <c r="BU586" s="1">
        <f>'BASE METAS)'!FA587</f>
        <v>200</v>
      </c>
      <c r="BV586" s="1">
        <f>'BASE METAS)'!FB587</f>
        <v>0</v>
      </c>
      <c r="BW586" s="1">
        <f>'BASE METAS)'!FC587</f>
        <v>17</v>
      </c>
      <c r="BX586" s="1">
        <f>'BASE METAS)'!FD587</f>
        <v>27</v>
      </c>
      <c r="BY586" s="1">
        <f>'BASE METAS)'!FE587</f>
        <v>10</v>
      </c>
      <c r="BZ586" s="1">
        <f>'BASE METAS)'!FF587</f>
        <v>1.588235294117647</v>
      </c>
      <c r="CA586" s="1">
        <f>'BASE METAS)'!FG587</f>
        <v>45</v>
      </c>
      <c r="CB586" s="1">
        <f>'BASE METAS)'!FH587</f>
        <v>155</v>
      </c>
      <c r="CC586" s="1">
        <f>'BASE METAS)'!FI587</f>
        <v>0.22500000000000001</v>
      </c>
      <c r="CD586" s="1">
        <f>'BASE METAS)'!FJ587</f>
        <v>200</v>
      </c>
      <c r="CE586" s="1">
        <f>'BASE METAS)'!FK587</f>
        <v>0</v>
      </c>
      <c r="CF586" s="1">
        <f>'BASE METAS)'!FL587</f>
        <v>17</v>
      </c>
      <c r="CG586" s="1">
        <f>'BASE METAS)'!FM587</f>
        <v>27</v>
      </c>
    </row>
    <row r="587" spans="1:85" ht="258.75" x14ac:dyDescent="0.25">
      <c r="A587" s="1">
        <f>'BASE METAS)'!A588</f>
        <v>0</v>
      </c>
      <c r="B587" s="7099"/>
      <c r="C587" s="5686"/>
      <c r="D587" s="5686"/>
      <c r="E587" s="5686"/>
      <c r="F587" s="5708"/>
      <c r="G587" s="5708"/>
      <c r="H587" s="5708"/>
      <c r="I587" s="5708"/>
      <c r="J587" s="5708"/>
      <c r="K587" s="5708"/>
      <c r="L587" s="5708"/>
      <c r="M587" s="5708"/>
      <c r="N587" s="5699"/>
      <c r="O587" s="5708"/>
      <c r="P587" s="5699"/>
      <c r="Q587" s="5699"/>
      <c r="R587" s="5699"/>
      <c r="S587" s="5699"/>
      <c r="T587" s="5699"/>
      <c r="U587" s="7731"/>
      <c r="V587" s="5699"/>
      <c r="W587" s="5696"/>
      <c r="X587" s="7103"/>
      <c r="Y587" s="490">
        <f>'BASE METAS)'!Y588</f>
        <v>12</v>
      </c>
      <c r="Z587" s="493" t="str">
        <f>'BASE METAS)'!Z588</f>
        <v>COLOCAR STANDS INFORMATIVOS Y DE FOMENTO A LA SEGURIDAD CIUDADANA, PREVENCIÓN DEL DELITO, CULTURA DE LA DENUNCIA Y NÚMEROS DE EMERGENCIA.</v>
      </c>
      <c r="AA587" s="488" t="str">
        <f>'BASE METAS)'!AA588</f>
        <v>STAND</v>
      </c>
      <c r="AB587" s="420">
        <f>'BASE METAS)'!AB588</f>
        <v>60</v>
      </c>
      <c r="AC587" s="665">
        <f>'BASE METAS)'!AC588</f>
        <v>15</v>
      </c>
      <c r="AD587" s="666">
        <f>'BASE METAS)'!AD588</f>
        <v>0.25</v>
      </c>
      <c r="AE587" s="665">
        <f>'BASE METAS)'!AE588</f>
        <v>15</v>
      </c>
      <c r="AF587" s="666">
        <f>'BASE METAS)'!AF588</f>
        <v>0.25</v>
      </c>
      <c r="AG587" s="665">
        <f>'BASE METAS)'!AG588</f>
        <v>15</v>
      </c>
      <c r="AH587" s="666">
        <f>'BASE METAS)'!AH588</f>
        <v>0.25</v>
      </c>
      <c r="AI587" s="665">
        <f>'BASE METAS)'!AI588</f>
        <v>15</v>
      </c>
      <c r="AJ587" s="666">
        <f>'BASE METAS)'!AJ588</f>
        <v>0.25</v>
      </c>
      <c r="AK587" s="947">
        <f>'BASE METAS)'!AK588</f>
        <v>1</v>
      </c>
      <c r="AL587" s="1026">
        <f>'BASE METAS)'!AL588</f>
        <v>12</v>
      </c>
      <c r="AM587" s="970" t="str">
        <f>'BASE METAS)'!AM588</f>
        <v>COLOCAR STANDS INFORMATIVOS Y DE FOMENTO A LA SEGURIDAD CIUDADANA, PREVENCIÓN DEL DELITO, CULTURA DE LA DENUNCIA Y NÚMEROS DE EMERGENCIA.</v>
      </c>
      <c r="AN587" s="970" t="str">
        <f>'BASE METAS)'!AN588</f>
        <v>MIDE LA COBERTURA EN LA COLOCACIÓN DE STANDS INFORMATIVOS.</v>
      </c>
      <c r="AO587" s="90" t="str">
        <f>'BASE METAS)'!AU588</f>
        <v>GESTIÓN</v>
      </c>
      <c r="AP587" s="970" t="str">
        <f>'BASE METAS)'!AO588</f>
        <v>NO. DE STANDS COLOCADOS</v>
      </c>
      <c r="AQ587" s="970" t="str">
        <f>'BASE METAS)'!AP588</f>
        <v>NO. DE STANDS PROGRAMADOS COLOCAR</v>
      </c>
      <c r="AR587" s="974">
        <f>'BASE METAS)'!AQ588</f>
        <v>100</v>
      </c>
      <c r="AS587" s="970" t="str">
        <f>'BASE METAS)'!AR588</f>
        <v>STAND</v>
      </c>
      <c r="AT587" s="1018" t="str">
        <f>'BASE METAS)'!AS588</f>
        <v>EFICACIA</v>
      </c>
      <c r="AU587" s="1483">
        <f>'BASE METAS)'!BO588</f>
        <v>0</v>
      </c>
      <c r="AV587" s="1021">
        <f>'BASE METAS)'!BQ588</f>
        <v>60</v>
      </c>
      <c r="AW587" s="1015">
        <f>'BASE METAS)'!BR588</f>
        <v>0</v>
      </c>
      <c r="AX587" s="1352">
        <f>'BASE METAS)'!BS588</f>
        <v>15</v>
      </c>
      <c r="AY587" s="942">
        <f>'BASE METAS)'!BT588</f>
        <v>30</v>
      </c>
      <c r="AZ587" s="1352">
        <f>'BASE METAS)'!BU588</f>
        <v>-15</v>
      </c>
      <c r="BA587" s="942">
        <f>'BASE METAS)'!BV588</f>
        <v>2</v>
      </c>
      <c r="BB587" s="942">
        <f>'BASE METAS)'!BW588</f>
        <v>30</v>
      </c>
      <c r="BC587" s="1014">
        <f>'BASE METAS)'!BX588</f>
        <v>30</v>
      </c>
      <c r="BD587" s="942">
        <f>'BASE METAS)'!BY588</f>
        <v>0.5</v>
      </c>
      <c r="BE587" s="942">
        <f>'BASE METAS)'!CG588</f>
        <v>0</v>
      </c>
      <c r="BF587" s="1352">
        <f>'BASE METAS)'!CJ588</f>
        <v>0</v>
      </c>
      <c r="BG587" s="942">
        <f>'BASE METAS)'!CK588</f>
        <v>0</v>
      </c>
      <c r="BH587" s="1352">
        <f>'BASE METAS)'!CL588</f>
        <v>0</v>
      </c>
      <c r="BI587" s="1352">
        <f>'BASE METAS)'!CM588</f>
        <v>0</v>
      </c>
      <c r="BJ587" s="1">
        <f>'BASE METAS)'!CN588</f>
        <v>0</v>
      </c>
      <c r="BK587" s="1">
        <f>'BASE METAS)'!CO588</f>
        <v>0</v>
      </c>
      <c r="BL587" s="1">
        <f>'BASE METAS)'!CP588</f>
        <v>0</v>
      </c>
      <c r="BM587" s="1">
        <f>'BASE METAS)'!CQ588</f>
        <v>0</v>
      </c>
      <c r="BN587" s="1">
        <f>'BASE METAS)'!CR588</f>
        <v>0</v>
      </c>
      <c r="BO587" s="1">
        <f>'BASE METAS)'!CS588</f>
        <v>0</v>
      </c>
      <c r="BP587" s="1">
        <f>'BASE METAS)'!CT588</f>
        <v>0</v>
      </c>
      <c r="BQ587" s="1">
        <f>'BASE METAS)'!CU588</f>
        <v>0</v>
      </c>
      <c r="BR587" s="1">
        <f>'BASE METAS)'!CV588</f>
        <v>0</v>
      </c>
      <c r="BS587" s="1">
        <f>'BASE METAS)'!CW588</f>
        <v>0</v>
      </c>
      <c r="BT587" s="1">
        <f>'BASE METAS)'!CX588</f>
        <v>0</v>
      </c>
      <c r="BU587" s="1">
        <f>'BASE METAS)'!FA588</f>
        <v>60</v>
      </c>
      <c r="BV587" s="1">
        <f>'BASE METAS)'!FB588</f>
        <v>0</v>
      </c>
      <c r="BW587" s="1">
        <f>'BASE METAS)'!FC588</f>
        <v>5</v>
      </c>
      <c r="BX587" s="1">
        <f>'BASE METAS)'!FD588</f>
        <v>5</v>
      </c>
      <c r="BY587" s="1">
        <f>'BASE METAS)'!FE588</f>
        <v>0</v>
      </c>
      <c r="BZ587" s="1">
        <f>'BASE METAS)'!FF588</f>
        <v>0</v>
      </c>
      <c r="CA587" s="1">
        <f>'BASE METAS)'!FG588</f>
        <v>5</v>
      </c>
      <c r="CB587" s="1">
        <f>'BASE METAS)'!FH588</f>
        <v>55</v>
      </c>
      <c r="CC587" s="1">
        <f>'BASE METAS)'!FI588</f>
        <v>8.3333333333333329E-2</v>
      </c>
      <c r="CD587" s="1">
        <f>'BASE METAS)'!FJ588</f>
        <v>60</v>
      </c>
      <c r="CE587" s="1">
        <f>'BASE METAS)'!FK588</f>
        <v>0</v>
      </c>
      <c r="CF587" s="1">
        <f>'BASE METAS)'!FL588</f>
        <v>5</v>
      </c>
      <c r="CG587" s="1">
        <f>'BASE METAS)'!FM588</f>
        <v>13</v>
      </c>
    </row>
    <row r="588" spans="1:85" ht="216.75" x14ac:dyDescent="0.25">
      <c r="A588" s="1">
        <f>'BASE METAS)'!A589</f>
        <v>88</v>
      </c>
      <c r="B588" s="7099"/>
      <c r="C588" s="5684">
        <f>'BASE METAS)'!C589</f>
        <v>2006</v>
      </c>
      <c r="D588" s="5684">
        <f>'BASE METAS)'!D589</f>
        <v>7</v>
      </c>
      <c r="E588" s="7102" t="str">
        <f>'BASE METAS)'!E589</f>
        <v>SISTEMA DE INFORMACIÓN, COMUNICACIÓN Y TECNOLOGÍAS PARA LA SEGURIDAD PÚBLICA</v>
      </c>
      <c r="F588" s="5706" t="str">
        <f>'BASE METAS)'!F589</f>
        <v>Q00</v>
      </c>
      <c r="G588" s="5706" t="str">
        <f>'BASE METAS)'!G589</f>
        <v>104</v>
      </c>
      <c r="H588" s="5706" t="str">
        <f>'BASE METAS)'!H589</f>
        <v>04</v>
      </c>
      <c r="I588" s="5706" t="str">
        <f>'BASE METAS)'!I589</f>
        <v>01</v>
      </c>
      <c r="J588" s="5706" t="str">
        <f>'BASE METAS)'!J589</f>
        <v>01</v>
      </c>
      <c r="K588" s="5706" t="str">
        <f>'BASE METAS)'!K589</f>
        <v>01</v>
      </c>
      <c r="L588" s="5706" t="str">
        <f>'BASE METAS)'!L589</f>
        <v>02</v>
      </c>
      <c r="M588" s="5706" t="str">
        <f>'BASE METAS)'!M589</f>
        <v>101</v>
      </c>
      <c r="N588" s="5697" t="str">
        <f>'BASE METAS)'!N589</f>
        <v>Seguridad Pública y Tránsito</v>
      </c>
      <c r="O588" s="5706" t="str">
        <f>'BASE METAS)'!O589</f>
        <v>Seguridad Pública</v>
      </c>
      <c r="P588" s="5697" t="str">
        <f>'BASE METAS)'!P589</f>
        <v>Seguridad pública y protección civil</v>
      </c>
      <c r="Q588" s="5697" t="str">
        <f>'BASE METAS)'!Q589</f>
        <v>Preservación del orden público y protección ciudadana</v>
      </c>
      <c r="R588" s="5697" t="str">
        <f>'BASE METAS)'!R589</f>
        <v>Seguridad pública</v>
      </c>
      <c r="S588" s="5697" t="str">
        <f>'BASE METAS)'!S589</f>
        <v>Prevención de la delincuencia y mantenimiento del orden público</v>
      </c>
      <c r="T588" s="5697" t="str">
        <f>'BASE METAS)'!T589</f>
        <v>Sistemas de información, comunicación y tecnologías para la seguridad</v>
      </c>
      <c r="U588" s="7729" t="str">
        <f>'BASE METAS)'!U589</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88" s="5697" t="str">
        <f>'BASE METAS)'!V589</f>
        <v xml:space="preserve">Tlalnepantla Protegida </v>
      </c>
      <c r="W588" s="5694">
        <f>'BASE METAS)'!W589</f>
        <v>5733622.21</v>
      </c>
      <c r="X588" s="7102" t="str">
        <f>'BASE METAS)'!X589</f>
        <v>SUBDIRECCIÓN DE INTELIGENCIA POLICIAL</v>
      </c>
      <c r="Y588" s="213">
        <f>'BASE METAS)'!Y589</f>
        <v>1</v>
      </c>
      <c r="Z588" s="218" t="str">
        <f>'BASE METAS)'!Z589</f>
        <v>REALIZAR EL PROGRAMA ANUAL DE MANTENIMIENTO Y MODERNIZACIÓN DEL CENTRO DE MANDO C-4 Y C-2.</v>
      </c>
      <c r="AA588" s="222" t="str">
        <f>'BASE METAS)'!AA589</f>
        <v>PROGRAMA</v>
      </c>
      <c r="AB588" s="459">
        <f>'BASE METAS)'!AB589</f>
        <v>1</v>
      </c>
      <c r="AC588" s="459">
        <f>'BASE METAS)'!AC589</f>
        <v>0</v>
      </c>
      <c r="AD588" s="631">
        <f>'BASE METAS)'!AD589</f>
        <v>0</v>
      </c>
      <c r="AE588" s="459">
        <f>'BASE METAS)'!AE589</f>
        <v>1</v>
      </c>
      <c r="AF588" s="631">
        <f>'BASE METAS)'!AF589</f>
        <v>1</v>
      </c>
      <c r="AG588" s="459">
        <f>'BASE METAS)'!AG589</f>
        <v>0</v>
      </c>
      <c r="AH588" s="631">
        <f>'BASE METAS)'!AH589</f>
        <v>0</v>
      </c>
      <c r="AI588" s="459">
        <f>'BASE METAS)'!AI589</f>
        <v>0</v>
      </c>
      <c r="AJ588" s="556">
        <f>'BASE METAS)'!AJ589</f>
        <v>0</v>
      </c>
      <c r="AK588" s="211">
        <f>'BASE METAS)'!AK589</f>
        <v>1</v>
      </c>
      <c r="AL588" s="990">
        <f>'BASE METAS)'!AL589</f>
        <v>1</v>
      </c>
      <c r="AM588" s="959" t="str">
        <f>'BASE METAS)'!AM589</f>
        <v>PROGRAMA ANUAL DE MANTENIMIENTO Y MODERNIZACIÓN DEL CENTRO DE MANDO C4 Y C2.</v>
      </c>
      <c r="AN588" s="970" t="str">
        <f>'BASE METAS)'!AN589</f>
        <v>MIDE LA REALIZACIÓN DE MANTENIMIENTO Y MODERNIZACIÓN.</v>
      </c>
      <c r="AO588" s="1344" t="str">
        <f>'BASE METAS)'!AU589</f>
        <v>GESTIÓN</v>
      </c>
      <c r="AP588" s="959" t="str">
        <f>'BASE METAS)'!AO589</f>
        <v>NO. DE MANTENIMIENTOS REALIZADOS EN EL CENTRO DE MANDO C4 Y C2.</v>
      </c>
      <c r="AQ588" s="959" t="str">
        <f>'BASE METAS)'!AP589</f>
        <v>NO. DE MANTENIMIENTOS PROGRAMADOS EN EL CENTRO DE MANDO C4 Y C2.</v>
      </c>
      <c r="AR588" s="974">
        <f>'BASE METAS)'!AQ589</f>
        <v>100</v>
      </c>
      <c r="AS588" s="959" t="str">
        <f>'BASE METAS)'!AR589</f>
        <v>PROGRAMA</v>
      </c>
      <c r="AT588" s="959" t="str">
        <f>'BASE METAS)'!AS589</f>
        <v>EFICIENCIA</v>
      </c>
      <c r="AU588" s="1483">
        <f>'BASE METAS)'!BO589</f>
        <v>0</v>
      </c>
      <c r="AV588" s="1">
        <f>'BASE METAS)'!BQ589</f>
        <v>1</v>
      </c>
      <c r="AW588" s="1015">
        <f>'BASE METAS)'!BR589</f>
        <v>0</v>
      </c>
      <c r="AX588" s="1352">
        <f>'BASE METAS)'!BS589</f>
        <v>1</v>
      </c>
      <c r="AY588" s="987">
        <f>'BASE METAS)'!BT589</f>
        <v>1</v>
      </c>
      <c r="AZ588" s="1352">
        <f>'BASE METAS)'!BU589</f>
        <v>0</v>
      </c>
      <c r="BA588" s="942">
        <f>'BASE METAS)'!BV589</f>
        <v>1</v>
      </c>
      <c r="BB588" s="942">
        <f>'BASE METAS)'!BW589</f>
        <v>1</v>
      </c>
      <c r="BC588" s="942">
        <f>'BASE METAS)'!BX589</f>
        <v>0</v>
      </c>
      <c r="BD588" s="942">
        <f>'BASE METAS)'!BY589</f>
        <v>1</v>
      </c>
      <c r="BE588" s="942">
        <f>'BASE METAS)'!CG589</f>
        <v>0</v>
      </c>
      <c r="BF588" s="942">
        <f>'BASE METAS)'!CJ589</f>
        <v>0</v>
      </c>
      <c r="BG588" s="942">
        <f>'BASE METAS)'!CK589</f>
        <v>0</v>
      </c>
      <c r="BH588" s="987">
        <f>'BASE METAS)'!CL589</f>
        <v>0</v>
      </c>
      <c r="BI588" s="1352">
        <f>'BASE METAS)'!CM589</f>
        <v>0</v>
      </c>
      <c r="BJ588" s="1">
        <f>'BASE METAS)'!CN589</f>
        <v>0</v>
      </c>
      <c r="BK588" s="1">
        <f>'BASE METAS)'!CO589</f>
        <v>0</v>
      </c>
      <c r="BL588" s="1">
        <f>'BASE METAS)'!CP589</f>
        <v>0</v>
      </c>
      <c r="BM588" s="1">
        <f>'BASE METAS)'!CQ589</f>
        <v>0</v>
      </c>
      <c r="BN588" s="1">
        <f>'BASE METAS)'!CR589</f>
        <v>0</v>
      </c>
      <c r="BO588" s="1">
        <f>'BASE METAS)'!CS589</f>
        <v>0</v>
      </c>
      <c r="BP588" s="1">
        <f>'BASE METAS)'!CT589</f>
        <v>0</v>
      </c>
      <c r="BQ588" s="1">
        <f>'BASE METAS)'!CU589</f>
        <v>0</v>
      </c>
      <c r="BR588" s="1">
        <f>'BASE METAS)'!CV589</f>
        <v>0</v>
      </c>
      <c r="BS588" s="1">
        <f>'BASE METAS)'!CW589</f>
        <v>0</v>
      </c>
      <c r="BT588" s="1">
        <f>'BASE METAS)'!CX589</f>
        <v>0</v>
      </c>
      <c r="BU588" s="1">
        <f>'BASE METAS)'!FA589</f>
        <v>1</v>
      </c>
      <c r="BV588" s="1">
        <f>'BASE METAS)'!FB589</f>
        <v>0</v>
      </c>
      <c r="BW588" s="1">
        <f>'BASE METAS)'!FC589</f>
        <v>0</v>
      </c>
      <c r="BX588" s="1">
        <f>'BASE METAS)'!FD589</f>
        <v>0</v>
      </c>
      <c r="BY588" s="1">
        <f>'BASE METAS)'!FE589</f>
        <v>0</v>
      </c>
      <c r="BZ588" s="1">
        <f>'BASE METAS)'!FF589</f>
        <v>0</v>
      </c>
      <c r="CA588" s="1">
        <f>'BASE METAS)'!FG589</f>
        <v>0</v>
      </c>
      <c r="CB588" s="1">
        <f>'BASE METAS)'!FH589</f>
        <v>1</v>
      </c>
      <c r="CC588" s="1">
        <f>'BASE METAS)'!FI589</f>
        <v>0</v>
      </c>
      <c r="CD588" s="1">
        <f>'BASE METAS)'!FJ589</f>
        <v>1</v>
      </c>
      <c r="CE588" s="1">
        <f>'BASE METAS)'!FK589</f>
        <v>0</v>
      </c>
      <c r="CF588" s="1">
        <f>'BASE METAS)'!FL589</f>
        <v>0</v>
      </c>
      <c r="CG588" s="1">
        <f>'BASE METAS)'!FM589</f>
        <v>0</v>
      </c>
    </row>
    <row r="589" spans="1:85" ht="65.25" customHeight="1" x14ac:dyDescent="0.2">
      <c r="A589" s="1">
        <f>'BASE METAS)'!A590</f>
        <v>0</v>
      </c>
      <c r="B589" s="7099"/>
      <c r="C589" s="5685"/>
      <c r="D589" s="5685"/>
      <c r="E589" s="7145"/>
      <c r="F589" s="5707"/>
      <c r="G589" s="5707"/>
      <c r="H589" s="5707"/>
      <c r="I589" s="5707"/>
      <c r="J589" s="5707"/>
      <c r="K589" s="5707"/>
      <c r="L589" s="5707"/>
      <c r="M589" s="5707"/>
      <c r="N589" s="5698"/>
      <c r="O589" s="5707"/>
      <c r="P589" s="5698"/>
      <c r="Q589" s="5698"/>
      <c r="R589" s="5698"/>
      <c r="S589" s="5698"/>
      <c r="T589" s="5698"/>
      <c r="U589" s="7730"/>
      <c r="V589" s="5698"/>
      <c r="W589" s="5695"/>
      <c r="X589" s="7145"/>
      <c r="Y589" s="214">
        <f>'BASE METAS)'!Y590</f>
        <v>2</v>
      </c>
      <c r="Z589" s="219" t="str">
        <f>'BASE METAS)'!Z590</f>
        <v>REALIZAR EL PROGRAMA ANUAL DE MANTENIMIENTO Y MODERNIZACIÓN DE LA UNIDAD DE ANALISIS E INFORMACIÓN (UDAI).</v>
      </c>
      <c r="AA589" s="224" t="str">
        <f>'BASE METAS)'!AA590</f>
        <v>PROGRAMA</v>
      </c>
      <c r="AB589" s="460">
        <f>'BASE METAS)'!AB590</f>
        <v>1</v>
      </c>
      <c r="AC589" s="460">
        <f>'BASE METAS)'!AC590</f>
        <v>0</v>
      </c>
      <c r="AD589" s="544">
        <f>'BASE METAS)'!AD590</f>
        <v>0</v>
      </c>
      <c r="AE589" s="460">
        <f>'BASE METAS)'!AE590</f>
        <v>1</v>
      </c>
      <c r="AF589" s="544">
        <f>'BASE METAS)'!AF590</f>
        <v>1</v>
      </c>
      <c r="AG589" s="460">
        <f>'BASE METAS)'!AG590</f>
        <v>0</v>
      </c>
      <c r="AH589" s="544">
        <f>'BASE METAS)'!AH590</f>
        <v>0</v>
      </c>
      <c r="AI589" s="460">
        <f>'BASE METAS)'!AI590</f>
        <v>0</v>
      </c>
      <c r="AJ589" s="545">
        <f>'BASE METAS)'!AJ590</f>
        <v>0</v>
      </c>
      <c r="AK589" s="211">
        <f>'BASE METAS)'!AK590</f>
        <v>1</v>
      </c>
      <c r="AL589" s="990">
        <f>'BASE METAS)'!AL590</f>
        <v>2</v>
      </c>
      <c r="AM589" s="970" t="str">
        <f>'BASE METAS)'!AM590</f>
        <v>PROGRAMA ANUAL DE MANTENIMIENTO Y MODERNIZACIÓN DE LA UNIDAD DE ANALISIS E INFORMACIÓN.</v>
      </c>
      <c r="AN589" s="981" t="str">
        <f>'BASE METAS)'!AN590</f>
        <v>MIDE LA REALIZACIÓN DE MANTENIMIENTO Y MODERNIZACIÓN.</v>
      </c>
      <c r="AO589" s="1344" t="str">
        <f>'BASE METAS)'!AU590</f>
        <v>GESTIÓN</v>
      </c>
      <c r="AP589" s="970" t="str">
        <f>'BASE METAS)'!AO590</f>
        <v>NO. DE MANTENIMIENTOS REALIZADOS EN LA UNIDAD DE ANALISIS E INFORMACIÓN.</v>
      </c>
      <c r="AQ589" s="970" t="str">
        <f>'BASE METAS)'!AP590</f>
        <v>NO. DE MANTENIMIENTOS PROGRAMADOS EN LA UNIDAD DE ANALISIS E INFORMACIÓN.</v>
      </c>
      <c r="AR589" s="974">
        <f>'BASE METAS)'!AQ590</f>
        <v>100</v>
      </c>
      <c r="AS589" s="970" t="str">
        <f>'BASE METAS)'!AR590</f>
        <v>PROGRAMA</v>
      </c>
      <c r="AT589" s="970" t="str">
        <f>'BASE METAS)'!AS590</f>
        <v>EFICIENCIA</v>
      </c>
      <c r="AU589" s="1496">
        <f>'BASE METAS)'!BO590</f>
        <v>0</v>
      </c>
      <c r="AV589" s="1022">
        <f>'BASE METAS)'!BQ590</f>
        <v>1</v>
      </c>
      <c r="AW589" s="1015">
        <f>'BASE METAS)'!BR590</f>
        <v>0</v>
      </c>
      <c r="AX589" s="1352">
        <f>'BASE METAS)'!BS590</f>
        <v>1</v>
      </c>
      <c r="AY589" s="987">
        <f>'BASE METAS)'!BT590</f>
        <v>1</v>
      </c>
      <c r="AZ589" s="1352">
        <f>'BASE METAS)'!BU590</f>
        <v>0</v>
      </c>
      <c r="BA589" s="942">
        <f>'BASE METAS)'!BV590</f>
        <v>1</v>
      </c>
      <c r="BB589" s="942">
        <f>'BASE METAS)'!BW590</f>
        <v>1</v>
      </c>
      <c r="BC589" s="942">
        <f>'BASE METAS)'!BX590</f>
        <v>0</v>
      </c>
      <c r="BD589" s="942">
        <f>'BASE METAS)'!BY590</f>
        <v>1</v>
      </c>
      <c r="BE589" s="942">
        <f>'BASE METAS)'!CG590</f>
        <v>0</v>
      </c>
      <c r="BF589" s="942">
        <f>'BASE METAS)'!CJ590</f>
        <v>0</v>
      </c>
      <c r="BG589" s="942">
        <f>'BASE METAS)'!CK590</f>
        <v>0</v>
      </c>
      <c r="BH589" s="987">
        <f>'BASE METAS)'!CL590</f>
        <v>0</v>
      </c>
      <c r="BI589" s="1352">
        <f>'BASE METAS)'!CM590</f>
        <v>0</v>
      </c>
      <c r="BJ589" s="1">
        <f>'BASE METAS)'!CN590</f>
        <v>0</v>
      </c>
      <c r="BK589" s="1">
        <f>'BASE METAS)'!CO590</f>
        <v>0</v>
      </c>
      <c r="BL589" s="1">
        <f>'BASE METAS)'!CP590</f>
        <v>0</v>
      </c>
      <c r="BM589" s="1">
        <f>'BASE METAS)'!CQ590</f>
        <v>0</v>
      </c>
      <c r="BN589" s="1">
        <f>'BASE METAS)'!CR590</f>
        <v>0</v>
      </c>
      <c r="BO589" s="1">
        <f>'BASE METAS)'!CS590</f>
        <v>0</v>
      </c>
      <c r="BP589" s="1">
        <f>'BASE METAS)'!CT590</f>
        <v>0</v>
      </c>
      <c r="BQ589" s="1">
        <f>'BASE METAS)'!CU590</f>
        <v>0</v>
      </c>
      <c r="BR589" s="1">
        <f>'BASE METAS)'!CV590</f>
        <v>0</v>
      </c>
      <c r="BS589" s="1">
        <f>'BASE METAS)'!CW590</f>
        <v>0</v>
      </c>
      <c r="BT589" s="1">
        <f>'BASE METAS)'!CX590</f>
        <v>0</v>
      </c>
      <c r="BU589" s="1">
        <f>'BASE METAS)'!FA590</f>
        <v>1</v>
      </c>
      <c r="BV589" s="1">
        <f>'BASE METAS)'!FB590</f>
        <v>0</v>
      </c>
      <c r="BW589" s="1">
        <f>'BASE METAS)'!FC590</f>
        <v>0</v>
      </c>
      <c r="BX589" s="1">
        <f>'BASE METAS)'!FD590</f>
        <v>0</v>
      </c>
      <c r="BY589" s="1">
        <f>'BASE METAS)'!FE590</f>
        <v>0</v>
      </c>
      <c r="BZ589" s="1">
        <f>'BASE METAS)'!FF590</f>
        <v>0</v>
      </c>
      <c r="CA589" s="1">
        <f>'BASE METAS)'!FG590</f>
        <v>0</v>
      </c>
      <c r="CB589" s="1">
        <f>'BASE METAS)'!FH590</f>
        <v>1</v>
      </c>
      <c r="CC589" s="1">
        <f>'BASE METAS)'!FI590</f>
        <v>0</v>
      </c>
      <c r="CD589" s="1">
        <f>'BASE METAS)'!FJ590</f>
        <v>1</v>
      </c>
      <c r="CE589" s="1">
        <f>'BASE METAS)'!FK590</f>
        <v>0</v>
      </c>
      <c r="CF589" s="1">
        <f>'BASE METAS)'!FL590</f>
        <v>0</v>
      </c>
      <c r="CG589" s="1">
        <f>'BASE METAS)'!FM590</f>
        <v>0</v>
      </c>
    </row>
    <row r="590" spans="1:85" ht="63.75" customHeight="1" x14ac:dyDescent="0.2">
      <c r="A590" s="1">
        <f>'BASE METAS)'!A591</f>
        <v>0</v>
      </c>
      <c r="B590" s="7099"/>
      <c r="C590" s="5685"/>
      <c r="D590" s="5685"/>
      <c r="E590" s="7145"/>
      <c r="F590" s="5707"/>
      <c r="G590" s="5707"/>
      <c r="H590" s="5707"/>
      <c r="I590" s="5707"/>
      <c r="J590" s="5707"/>
      <c r="K590" s="5707"/>
      <c r="L590" s="5707"/>
      <c r="M590" s="5707"/>
      <c r="N590" s="5698"/>
      <c r="O590" s="5707"/>
      <c r="P590" s="5698"/>
      <c r="Q590" s="5698"/>
      <c r="R590" s="5698"/>
      <c r="S590" s="5698"/>
      <c r="T590" s="5698"/>
      <c r="U590" s="7730"/>
      <c r="V590" s="5698"/>
      <c r="W590" s="5695"/>
      <c r="X590" s="7145"/>
      <c r="Y590" s="214">
        <f>'BASE METAS)'!Y591</f>
        <v>3</v>
      </c>
      <c r="Z590" s="219" t="str">
        <f>'BASE METAS)'!Z591</f>
        <v>REALIZAR EL PROGRAMA ANUAL DE MODERNIZACIÓN DEL SISTEMA MUNICIPAL DE CONTROL DE OPERACIÓN POLICIAL , PLATAFORMA MÉXICO.</v>
      </c>
      <c r="AA590" s="223" t="str">
        <f>'BASE METAS)'!AA591</f>
        <v>PROGRAMA</v>
      </c>
      <c r="AB590" s="460">
        <f>'BASE METAS)'!AB591</f>
        <v>1</v>
      </c>
      <c r="AC590" s="460">
        <f>'BASE METAS)'!AC591</f>
        <v>0</v>
      </c>
      <c r="AD590" s="544">
        <f>'BASE METAS)'!AD591</f>
        <v>0</v>
      </c>
      <c r="AE590" s="460">
        <f>'BASE METAS)'!AE591</f>
        <v>1</v>
      </c>
      <c r="AF590" s="544">
        <f>'BASE METAS)'!AF591</f>
        <v>1</v>
      </c>
      <c r="AG590" s="460">
        <f>'BASE METAS)'!AG591</f>
        <v>0</v>
      </c>
      <c r="AH590" s="544">
        <f>'BASE METAS)'!AH591</f>
        <v>0</v>
      </c>
      <c r="AI590" s="460">
        <f>'BASE METAS)'!AI591</f>
        <v>0</v>
      </c>
      <c r="AJ590" s="545">
        <f>'BASE METAS)'!AJ591</f>
        <v>0</v>
      </c>
      <c r="AK590" s="947">
        <f>'BASE METAS)'!AK591</f>
        <v>1</v>
      </c>
      <c r="AL590" s="990">
        <f>'BASE METAS)'!AL591</f>
        <v>3</v>
      </c>
      <c r="AM590" s="981" t="str">
        <f>'BASE METAS)'!AM591</f>
        <v>PROGRAMA ANUAL DE MODERNIZACIÓN DEL SISTEMA MUNICIPAL DE CONTROL DE OPERACIÓN POLICIAL, PLATAFORMA MÉXICO.</v>
      </c>
      <c r="AN590" s="1018" t="str">
        <f>'BASE METAS)'!AN591</f>
        <v>MIDE LA MODERNIZACIÓN DEL SISTEMA MUNICIPAL DE CONTROL DE OPERACIÓN POLICIAL, PLATAFORMA MÉXICO</v>
      </c>
      <c r="AO590" s="1344" t="str">
        <f>'BASE METAS)'!AU591</f>
        <v>GESTIÓN</v>
      </c>
      <c r="AP590" s="970" t="str">
        <f>'BASE METAS)'!AO591</f>
        <v>NO. DE PROGRAMAS DE MODERNIZACIÓN REALIZADOS.</v>
      </c>
      <c r="AQ590" s="970" t="str">
        <f>'BASE METAS)'!AP591</f>
        <v>NO. DE PROGRAMAS DE MODERNIZACIÓN PROGRAMADOS.</v>
      </c>
      <c r="AR590" s="974">
        <f>'BASE METAS)'!AQ591</f>
        <v>100</v>
      </c>
      <c r="AS590" s="970" t="str">
        <f>'BASE METAS)'!AR591</f>
        <v>PROGRAMA</v>
      </c>
      <c r="AT590" s="970" t="str">
        <f>'BASE METAS)'!AS591</f>
        <v>EFICIENCIA</v>
      </c>
      <c r="AU590" s="1483">
        <f>'BASE METAS)'!BO591</f>
        <v>0</v>
      </c>
      <c r="AV590" s="942">
        <f>'BASE METAS)'!BQ591</f>
        <v>1</v>
      </c>
      <c r="AW590" s="1352">
        <f>'BASE METAS)'!BR591</f>
        <v>0</v>
      </c>
      <c r="AX590" s="1352">
        <f>'BASE METAS)'!BS591</f>
        <v>1</v>
      </c>
      <c r="AY590" s="1352">
        <f>'BASE METAS)'!BT591</f>
        <v>0</v>
      </c>
      <c r="AZ590" s="1352">
        <f>'BASE METAS)'!BU591</f>
        <v>1</v>
      </c>
      <c r="BA590" s="1352">
        <f>'BASE METAS)'!BV591</f>
        <v>0</v>
      </c>
      <c r="BB590" s="1352">
        <f>'BASE METAS)'!BW591</f>
        <v>0</v>
      </c>
      <c r="BC590" s="1352">
        <f>'BASE METAS)'!BX591</f>
        <v>1</v>
      </c>
      <c r="BD590" s="1352">
        <f>'BASE METAS)'!BY591</f>
        <v>0</v>
      </c>
      <c r="BE590" s="1352">
        <f>'BASE METAS)'!CG591</f>
        <v>0</v>
      </c>
      <c r="BF590" s="1352">
        <f>'BASE METAS)'!CJ591</f>
        <v>0</v>
      </c>
      <c r="BG590" s="1">
        <f>'BASE METAS)'!CK591</f>
        <v>0</v>
      </c>
      <c r="BH590" s="1">
        <f>'BASE METAS)'!CL591</f>
        <v>0</v>
      </c>
      <c r="BI590" s="1">
        <f>'BASE METAS)'!CM591</f>
        <v>0</v>
      </c>
      <c r="BJ590" s="1">
        <f>'BASE METAS)'!CN591</f>
        <v>0</v>
      </c>
      <c r="BK590" s="1">
        <f>'BASE METAS)'!CO591</f>
        <v>0</v>
      </c>
      <c r="BL590" s="1">
        <f>'BASE METAS)'!CP591</f>
        <v>0</v>
      </c>
      <c r="BM590" s="1">
        <f>'BASE METAS)'!CQ591</f>
        <v>0</v>
      </c>
      <c r="BN590" s="1">
        <f>'BASE METAS)'!CR591</f>
        <v>0</v>
      </c>
      <c r="BO590" s="1">
        <f>'BASE METAS)'!CS591</f>
        <v>0</v>
      </c>
      <c r="BP590" s="1">
        <f>'BASE METAS)'!CT591</f>
        <v>0</v>
      </c>
      <c r="BQ590" s="1">
        <f>'BASE METAS)'!CU591</f>
        <v>0</v>
      </c>
      <c r="BR590" s="1">
        <f>'BASE METAS)'!CV591</f>
        <v>0</v>
      </c>
      <c r="BS590" s="1">
        <f>'BASE METAS)'!CW591</f>
        <v>0</v>
      </c>
      <c r="BT590" s="1">
        <f>'BASE METAS)'!CX591</f>
        <v>0</v>
      </c>
      <c r="BU590" s="1">
        <f>'BASE METAS)'!FA591</f>
        <v>1</v>
      </c>
      <c r="BV590" s="1">
        <f>'BASE METAS)'!FB591</f>
        <v>0</v>
      </c>
      <c r="BW590" s="1">
        <f>'BASE METAS)'!FC591</f>
        <v>0</v>
      </c>
      <c r="BX590" s="1">
        <f>'BASE METAS)'!FD591</f>
        <v>0</v>
      </c>
      <c r="BY590" s="1">
        <f>'BASE METAS)'!FE591</f>
        <v>0</v>
      </c>
      <c r="BZ590" s="1">
        <f>'BASE METAS)'!FF591</f>
        <v>0</v>
      </c>
      <c r="CA590" s="1">
        <f>'BASE METAS)'!FG591</f>
        <v>0</v>
      </c>
      <c r="CB590" s="1">
        <f>'BASE METAS)'!FH591</f>
        <v>1</v>
      </c>
      <c r="CC590" s="1">
        <f>'BASE METAS)'!FI591</f>
        <v>0</v>
      </c>
      <c r="CD590" s="1">
        <f>'BASE METAS)'!FJ591</f>
        <v>1</v>
      </c>
      <c r="CE590" s="1">
        <f>'BASE METAS)'!FK591</f>
        <v>0</v>
      </c>
      <c r="CF590" s="1">
        <f>'BASE METAS)'!FL591</f>
        <v>0</v>
      </c>
      <c r="CG590" s="1">
        <f>'BASE METAS)'!FM591</f>
        <v>0</v>
      </c>
    </row>
    <row r="591" spans="1:85" ht="168" customHeight="1" x14ac:dyDescent="0.25">
      <c r="A591" s="1">
        <f>'BASE METAS)'!A592</f>
        <v>0</v>
      </c>
      <c r="B591" s="7099"/>
      <c r="C591" s="5685"/>
      <c r="D591" s="5685"/>
      <c r="E591" s="7145"/>
      <c r="F591" s="5707"/>
      <c r="G591" s="5707"/>
      <c r="H591" s="5707"/>
      <c r="I591" s="5707"/>
      <c r="J591" s="5707"/>
      <c r="K591" s="5707"/>
      <c r="L591" s="5707"/>
      <c r="M591" s="5707"/>
      <c r="N591" s="5698"/>
      <c r="O591" s="5707"/>
      <c r="P591" s="5698"/>
      <c r="Q591" s="5698"/>
      <c r="R591" s="5698"/>
      <c r="S591" s="5698"/>
      <c r="T591" s="5698"/>
      <c r="U591" s="7730"/>
      <c r="V591" s="5698"/>
      <c r="W591" s="5695"/>
      <c r="X591" s="7145"/>
      <c r="Y591" s="214">
        <f>'BASE METAS)'!Y592</f>
        <v>4</v>
      </c>
      <c r="Z591" s="219" t="str">
        <f>'BASE METAS)'!Z592</f>
        <v>DESARROLLAR ACCIONES SISTEMATIZADAS PARA LA PLANEACIÓN, RECOPILACIÓN, ANÁLISIS Y APROVECHAMIENTO DE LA INFORMACIÓN PARA LA PREVENCIÓN Y COMBATE A LOS DELITOS, BAJO LOS PRINCIPIOS DE LEGALIDAD, OBJETIVIDAD, EFICIENCIA, PROFESIONALISMO, HONRADEZ Y RESPETO A LOS DERECHOS HUMANOS.</v>
      </c>
      <c r="AA591" s="224" t="str">
        <f>'BASE METAS)'!AA592</f>
        <v>PROGRAMA</v>
      </c>
      <c r="AB591" s="460">
        <f>'BASE METAS)'!AB592</f>
        <v>1</v>
      </c>
      <c r="AC591" s="460">
        <f>'BASE METAS)'!AC592</f>
        <v>0</v>
      </c>
      <c r="AD591" s="544">
        <f>'BASE METAS)'!AD592</f>
        <v>0</v>
      </c>
      <c r="AE591" s="460">
        <f>'BASE METAS)'!AE592</f>
        <v>1</v>
      </c>
      <c r="AF591" s="544">
        <f>'BASE METAS)'!AF592</f>
        <v>1</v>
      </c>
      <c r="AG591" s="460">
        <f>'BASE METAS)'!AG592</f>
        <v>0</v>
      </c>
      <c r="AH591" s="544">
        <f>'BASE METAS)'!AH592</f>
        <v>0</v>
      </c>
      <c r="AI591" s="460">
        <f>'BASE METAS)'!AI592</f>
        <v>0</v>
      </c>
      <c r="AJ591" s="545">
        <f>'BASE METAS)'!AJ592</f>
        <v>0</v>
      </c>
      <c r="AK591" s="947">
        <f>'BASE METAS)'!AK592</f>
        <v>1</v>
      </c>
      <c r="AL591" s="991">
        <f>'BASE METAS)'!AL592</f>
        <v>4</v>
      </c>
      <c r="AM591" s="959" t="str">
        <f>'BASE METAS)'!AM592</f>
        <v>DESARROLLAR ACCIONES SISTEMATIZADAS PARA LA PLANEACIÓN, RECOPILACIÓN, ANÁLISIS Y APROVECHAMIENTO DE LA INFORMACIÓN PARA LA PREVENCIÓN Y COMBATE A LOS DELITOS, BAJO LOS PRINCIPIOS DE LEGALIDAD, OBJETIVIDAD, EFICIENCIA, PROFESIONALISMO, HONRADEZ Y RESPETO A LOS DERECHOS HUMANOS.</v>
      </c>
      <c r="AN591" s="959" t="str">
        <f>'BASE METAS)'!AN592</f>
        <v>MIDE EL DESARROLLO DE ACCIONES SITEMATIZADAS.</v>
      </c>
      <c r="AO591" s="1344" t="str">
        <f>'BASE METAS)'!AU592</f>
        <v>GESTIÓN</v>
      </c>
      <c r="AP591" s="959" t="str">
        <f>'BASE METAS)'!AO592</f>
        <v>NO. DE PROGRAMAS DE ACCIONES REALIZADOS.</v>
      </c>
      <c r="AQ591" s="959" t="str">
        <f>'BASE METAS)'!AP592</f>
        <v>NO. DE PROGRAMAS DE ACCIONES PROGRAMADOS.</v>
      </c>
      <c r="AR591" s="974">
        <f>'BASE METAS)'!AQ592</f>
        <v>100</v>
      </c>
      <c r="AS591" s="959" t="str">
        <f>'BASE METAS)'!AR592</f>
        <v>PROGRAMA</v>
      </c>
      <c r="AT591" s="959" t="str">
        <f>'BASE METAS)'!AS592</f>
        <v>EFICIENCIA</v>
      </c>
      <c r="AU591" s="1483">
        <f>'BASE METAS)'!BO592</f>
        <v>0</v>
      </c>
      <c r="AV591" s="988">
        <f>'BASE METAS)'!BQ592</f>
        <v>1</v>
      </c>
      <c r="AW591" s="1352">
        <f>'BASE METAS)'!BR592</f>
        <v>0</v>
      </c>
      <c r="AX591" s="998">
        <f>'BASE METAS)'!BS592</f>
        <v>1</v>
      </c>
      <c r="AY591" s="998">
        <f>'BASE METAS)'!BT592</f>
        <v>1</v>
      </c>
      <c r="AZ591" s="942">
        <f>'BASE METAS)'!BU592</f>
        <v>0</v>
      </c>
      <c r="BA591" s="987">
        <f>'BASE METAS)'!BV592</f>
        <v>1</v>
      </c>
      <c r="BB591" s="1352">
        <f>'BASE METAS)'!BW592</f>
        <v>1</v>
      </c>
      <c r="BC591" s="942">
        <f>'BASE METAS)'!BX592</f>
        <v>0</v>
      </c>
      <c r="BD591" s="1352">
        <f>'BASE METAS)'!BY592</f>
        <v>1</v>
      </c>
      <c r="BE591" s="1352">
        <f>'BASE METAS)'!CG592</f>
        <v>0</v>
      </c>
      <c r="BF591" s="1352">
        <f>'BASE METAS)'!CJ592</f>
        <v>0</v>
      </c>
      <c r="BG591" s="1">
        <f>'BASE METAS)'!CK592</f>
        <v>0</v>
      </c>
      <c r="BH591" s="1">
        <f>'BASE METAS)'!CL592</f>
        <v>0</v>
      </c>
      <c r="BI591" s="1">
        <f>'BASE METAS)'!CM592</f>
        <v>0</v>
      </c>
      <c r="BJ591" s="1">
        <f>'BASE METAS)'!CN592</f>
        <v>0</v>
      </c>
      <c r="BK591" s="1">
        <f>'BASE METAS)'!CO592</f>
        <v>0</v>
      </c>
      <c r="BL591" s="1">
        <f>'BASE METAS)'!CP592</f>
        <v>0</v>
      </c>
      <c r="BM591" s="1">
        <f>'BASE METAS)'!CQ592</f>
        <v>0</v>
      </c>
      <c r="BN591" s="1">
        <f>'BASE METAS)'!CR592</f>
        <v>0</v>
      </c>
      <c r="BO591" s="1">
        <f>'BASE METAS)'!CS592</f>
        <v>0</v>
      </c>
      <c r="BP591" s="1">
        <f>'BASE METAS)'!CT592</f>
        <v>0</v>
      </c>
      <c r="BQ591" s="1">
        <f>'BASE METAS)'!CU592</f>
        <v>0</v>
      </c>
      <c r="BR591" s="1">
        <f>'BASE METAS)'!CV592</f>
        <v>0</v>
      </c>
      <c r="BS591" s="1">
        <f>'BASE METAS)'!CW592</f>
        <v>0</v>
      </c>
      <c r="BT591" s="1">
        <f>'BASE METAS)'!CX592</f>
        <v>0</v>
      </c>
      <c r="BU591" s="1">
        <f>'BASE METAS)'!FA592</f>
        <v>1</v>
      </c>
      <c r="BV591" s="1">
        <f>'BASE METAS)'!FB592</f>
        <v>0</v>
      </c>
      <c r="BW591" s="1">
        <f>'BASE METAS)'!FC592</f>
        <v>0</v>
      </c>
      <c r="BX591" s="1">
        <f>'BASE METAS)'!FD592</f>
        <v>0</v>
      </c>
      <c r="BY591" s="1">
        <f>'BASE METAS)'!FE592</f>
        <v>0</v>
      </c>
      <c r="BZ591" s="1">
        <f>'BASE METAS)'!FF592</f>
        <v>0</v>
      </c>
      <c r="CA591" s="1">
        <f>'BASE METAS)'!FG592</f>
        <v>0</v>
      </c>
      <c r="CB591" s="1">
        <f>'BASE METAS)'!FH592</f>
        <v>1</v>
      </c>
      <c r="CC591" s="1">
        <f>'BASE METAS)'!FI592</f>
        <v>0</v>
      </c>
      <c r="CD591" s="1">
        <f>'BASE METAS)'!FJ592</f>
        <v>1</v>
      </c>
      <c r="CE591" s="1">
        <f>'BASE METAS)'!FK592</f>
        <v>0</v>
      </c>
      <c r="CF591" s="1">
        <f>'BASE METAS)'!FL592</f>
        <v>0</v>
      </c>
      <c r="CG591" s="1">
        <f>'BASE METAS)'!FM592</f>
        <v>0</v>
      </c>
    </row>
    <row r="592" spans="1:85" ht="140.25" x14ac:dyDescent="0.25">
      <c r="A592" s="1">
        <f>'BASE METAS)'!A593</f>
        <v>0</v>
      </c>
      <c r="B592" s="7099"/>
      <c r="C592" s="5685"/>
      <c r="D592" s="5685"/>
      <c r="E592" s="7145"/>
      <c r="F592" s="5707"/>
      <c r="G592" s="5707"/>
      <c r="H592" s="5707"/>
      <c r="I592" s="5707"/>
      <c r="J592" s="5707"/>
      <c r="K592" s="5707"/>
      <c r="L592" s="5707"/>
      <c r="M592" s="5707"/>
      <c r="N592" s="5698"/>
      <c r="O592" s="5707"/>
      <c r="P592" s="5698"/>
      <c r="Q592" s="5698"/>
      <c r="R592" s="5698"/>
      <c r="S592" s="5698"/>
      <c r="T592" s="5698"/>
      <c r="U592" s="7730"/>
      <c r="V592" s="5698"/>
      <c r="W592" s="5695"/>
      <c r="X592" s="7145"/>
      <c r="Y592" s="214">
        <f>'BASE METAS)'!Y593</f>
        <v>5</v>
      </c>
      <c r="Z592" s="219" t="str">
        <f>'BASE METAS)'!Z593</f>
        <v>ELABORAR REPORTE DE LA INCIDENCIA DELICTIVA POR SECTOR OPERATIVO.</v>
      </c>
      <c r="AA592" s="223" t="str">
        <f>'BASE METAS)'!AA593</f>
        <v>REPORTE</v>
      </c>
      <c r="AB592" s="460">
        <f>'BASE METAS)'!AB593</f>
        <v>12</v>
      </c>
      <c r="AC592" s="460">
        <f>'BASE METAS)'!AC593</f>
        <v>3</v>
      </c>
      <c r="AD592" s="544">
        <f>'BASE METAS)'!AD593</f>
        <v>0.25</v>
      </c>
      <c r="AE592" s="460">
        <f>'BASE METAS)'!AE593</f>
        <v>3</v>
      </c>
      <c r="AF592" s="544">
        <f>'BASE METAS)'!AF593</f>
        <v>0.25</v>
      </c>
      <c r="AG592" s="460">
        <f>'BASE METAS)'!AG593</f>
        <v>3</v>
      </c>
      <c r="AH592" s="544">
        <f>'BASE METAS)'!AH593</f>
        <v>0.25</v>
      </c>
      <c r="AI592" s="460">
        <f>'BASE METAS)'!AI593</f>
        <v>3</v>
      </c>
      <c r="AJ592" s="545">
        <f>'BASE METAS)'!AJ593</f>
        <v>0.25</v>
      </c>
      <c r="AK592" s="947">
        <f>'BASE METAS)'!AK593</f>
        <v>1</v>
      </c>
      <c r="AL592" s="991">
        <f>'BASE METAS)'!AL593</f>
        <v>5</v>
      </c>
      <c r="AM592" s="1019" t="str">
        <f>'BASE METAS)'!AM593</f>
        <v>ELABORAR REPORTE DE LA INCIDENCIA DELICTIVA POR SECTOR OPERATIVO.</v>
      </c>
      <c r="AN592" s="1019" t="str">
        <f>'BASE METAS)'!AN593</f>
        <v>MIDE LA ELABORACIÓN DE REPORTES DE LA INCIDENCIA DELICTIVA.</v>
      </c>
      <c r="AO592" s="1344" t="str">
        <f>'BASE METAS)'!AU593</f>
        <v>GESTIÓN</v>
      </c>
      <c r="AP592" s="970" t="str">
        <f>'BASE METAS)'!AO593</f>
        <v>NO. DE REPORTES DE INCIDENCIA DELICTIVA ELABORADOS.</v>
      </c>
      <c r="AQ592" s="970" t="str">
        <f>'BASE METAS)'!AP593</f>
        <v>NO. DE REPORTES DE INCIDENCIA DELICTIVA PROGRAMADOS.</v>
      </c>
      <c r="AR592" s="974">
        <f>'BASE METAS)'!AQ593</f>
        <v>100</v>
      </c>
      <c r="AS592" s="970" t="str">
        <f>'BASE METAS)'!AR593</f>
        <v>REPORTE</v>
      </c>
      <c r="AT592" s="970" t="str">
        <f>'BASE METAS)'!AS593</f>
        <v>EFICIENCIA</v>
      </c>
      <c r="AU592" s="1483">
        <f>'BASE METAS)'!BO593</f>
        <v>0</v>
      </c>
      <c r="AV592" s="942">
        <f>'BASE METAS)'!BQ593</f>
        <v>12</v>
      </c>
      <c r="AW592" s="1352">
        <f>'BASE METAS)'!BR593</f>
        <v>0</v>
      </c>
      <c r="AX592" s="942">
        <f>'BASE METAS)'!BS593</f>
        <v>3</v>
      </c>
      <c r="AY592" s="942">
        <f>'BASE METAS)'!BT593</f>
        <v>3</v>
      </c>
      <c r="AZ592" s="942">
        <f>'BASE METAS)'!BU593</f>
        <v>0</v>
      </c>
      <c r="BA592" s="987">
        <f>'BASE METAS)'!BV593</f>
        <v>1</v>
      </c>
      <c r="BB592" s="942">
        <f>'BASE METAS)'!BW593</f>
        <v>6</v>
      </c>
      <c r="BC592" s="942">
        <f>'BASE METAS)'!BX593</f>
        <v>6</v>
      </c>
      <c r="BD592" s="942">
        <f>'BASE METAS)'!BY593</f>
        <v>0.5</v>
      </c>
      <c r="BE592" s="942">
        <f>'BASE METAS)'!CG593</f>
        <v>3</v>
      </c>
      <c r="BF592" s="1352">
        <f>'BASE METAS)'!CJ593</f>
        <v>0</v>
      </c>
      <c r="BG592" s="1">
        <f>'BASE METAS)'!CK593</f>
        <v>0</v>
      </c>
      <c r="BH592" s="1">
        <f>'BASE METAS)'!CL593</f>
        <v>0</v>
      </c>
      <c r="BI592" s="1">
        <f>'BASE METAS)'!CM593</f>
        <v>0</v>
      </c>
      <c r="BJ592" s="1">
        <f>'BASE METAS)'!CN593</f>
        <v>0</v>
      </c>
      <c r="BK592" s="1">
        <f>'BASE METAS)'!CO593</f>
        <v>0</v>
      </c>
      <c r="BL592" s="1">
        <f>'BASE METAS)'!CP593</f>
        <v>0</v>
      </c>
      <c r="BM592" s="1">
        <f>'BASE METAS)'!CQ593</f>
        <v>0</v>
      </c>
      <c r="BN592" s="1">
        <f>'BASE METAS)'!CR593</f>
        <v>0</v>
      </c>
      <c r="BO592" s="1">
        <f>'BASE METAS)'!CS593</f>
        <v>0</v>
      </c>
      <c r="BP592" s="1">
        <f>'BASE METAS)'!CT593</f>
        <v>0</v>
      </c>
      <c r="BQ592" s="1">
        <f>'BASE METAS)'!CU593</f>
        <v>0</v>
      </c>
      <c r="BR592" s="1">
        <f>'BASE METAS)'!CV593</f>
        <v>0</v>
      </c>
      <c r="BS592" s="1">
        <f>'BASE METAS)'!CW593</f>
        <v>0</v>
      </c>
      <c r="BT592" s="1">
        <f>'BASE METAS)'!CX593</f>
        <v>0</v>
      </c>
      <c r="BU592" s="1">
        <f>'BASE METAS)'!FA593</f>
        <v>12</v>
      </c>
      <c r="BV592" s="1">
        <f>'BASE METAS)'!FB593</f>
        <v>0</v>
      </c>
      <c r="BW592" s="1">
        <f>'BASE METAS)'!FC593</f>
        <v>1</v>
      </c>
      <c r="BX592" s="1">
        <f>'BASE METAS)'!FD593</f>
        <v>1</v>
      </c>
      <c r="BY592" s="1">
        <f>'BASE METAS)'!FE593</f>
        <v>0</v>
      </c>
      <c r="BZ592" s="1">
        <f>'BASE METAS)'!FF593</f>
        <v>1</v>
      </c>
      <c r="CA592" s="1">
        <f>'BASE METAS)'!FG593</f>
        <v>4</v>
      </c>
      <c r="CB592" s="1">
        <f>'BASE METAS)'!FH593</f>
        <v>8</v>
      </c>
      <c r="CC592" s="1">
        <f>'BASE METAS)'!FI593</f>
        <v>0.33333333333333331</v>
      </c>
      <c r="CD592" s="1">
        <f>'BASE METAS)'!FJ593</f>
        <v>12</v>
      </c>
      <c r="CE592" s="1">
        <f>'BASE METAS)'!FK593</f>
        <v>0</v>
      </c>
      <c r="CF592" s="1">
        <f>'BASE METAS)'!FL593</f>
        <v>1</v>
      </c>
      <c r="CG592" s="1">
        <f>'BASE METAS)'!FM593</f>
        <v>1</v>
      </c>
    </row>
    <row r="593" spans="1:85" ht="52.5" customHeight="1" x14ac:dyDescent="0.25">
      <c r="A593" s="1">
        <f>'BASE METAS)'!A594</f>
        <v>0</v>
      </c>
      <c r="B593" s="7099"/>
      <c r="C593" s="5685"/>
      <c r="D593" s="5685"/>
      <c r="E593" s="7145"/>
      <c r="F593" s="5707"/>
      <c r="G593" s="5707"/>
      <c r="H593" s="5707"/>
      <c r="I593" s="5707"/>
      <c r="J593" s="5707"/>
      <c r="K593" s="5707"/>
      <c r="L593" s="5707"/>
      <c r="M593" s="5707"/>
      <c r="N593" s="5698"/>
      <c r="O593" s="5707"/>
      <c r="P593" s="5698"/>
      <c r="Q593" s="5698"/>
      <c r="R593" s="5698"/>
      <c r="S593" s="5698"/>
      <c r="T593" s="5698"/>
      <c r="U593" s="7730"/>
      <c r="V593" s="5698"/>
      <c r="W593" s="5695"/>
      <c r="X593" s="7145"/>
      <c r="Y593" s="214">
        <f>'BASE METAS)'!Y594</f>
        <v>6</v>
      </c>
      <c r="Z593" s="219" t="str">
        <f>'BASE METAS)'!Z594</f>
        <v>ELABORAR REPORTE DEL INDICE DELICTIVO POR SECTOR OPERATIVO.</v>
      </c>
      <c r="AA593" s="223" t="str">
        <f>'BASE METAS)'!AA594</f>
        <v>REPORTE</v>
      </c>
      <c r="AB593" s="460">
        <f>'BASE METAS)'!AB594</f>
        <v>12</v>
      </c>
      <c r="AC593" s="460">
        <f>'BASE METAS)'!AC594</f>
        <v>3</v>
      </c>
      <c r="AD593" s="544">
        <f>'BASE METAS)'!AD594</f>
        <v>0.25</v>
      </c>
      <c r="AE593" s="460">
        <f>'BASE METAS)'!AE594</f>
        <v>3</v>
      </c>
      <c r="AF593" s="544">
        <f>'BASE METAS)'!AF594</f>
        <v>0.25</v>
      </c>
      <c r="AG593" s="460">
        <f>'BASE METAS)'!AG594</f>
        <v>3</v>
      </c>
      <c r="AH593" s="544">
        <f>'BASE METAS)'!AH594</f>
        <v>0.25</v>
      </c>
      <c r="AI593" s="460">
        <f>'BASE METAS)'!AI594</f>
        <v>3</v>
      </c>
      <c r="AJ593" s="545">
        <f>'BASE METAS)'!AJ594</f>
        <v>0.25</v>
      </c>
      <c r="AK593" s="947">
        <f>'BASE METAS)'!AK594</f>
        <v>1</v>
      </c>
      <c r="AL593" s="991">
        <f>'BASE METAS)'!AL594</f>
        <v>6</v>
      </c>
      <c r="AM593" s="970" t="str">
        <f>'BASE METAS)'!AM594</f>
        <v>ELABORAR REPORTE DEL INDICE DELICTIVO POR SECTOR OPERATIVO.</v>
      </c>
      <c r="AN593" s="970" t="str">
        <f>'BASE METAS)'!AN594</f>
        <v>MIDE LA ELABORACIÓN DE LOS REPORTES DEL INDICE DELICTIVO.</v>
      </c>
      <c r="AO593" s="1344" t="str">
        <f>'BASE METAS)'!AU594</f>
        <v>GESTIÓN</v>
      </c>
      <c r="AP593" s="970" t="str">
        <f>'BASE METAS)'!AO594</f>
        <v>NO. DE REPORTES DE INDICE DELICTIVO ELABORADOS.</v>
      </c>
      <c r="AQ593" s="970" t="str">
        <f>'BASE METAS)'!AP594</f>
        <v>NO. DE REPORTES DE INDICE DELICTIVO PROGRAMADOS.</v>
      </c>
      <c r="AR593" s="974">
        <f>'BASE METAS)'!AQ594</f>
        <v>100</v>
      </c>
      <c r="AS593" s="970" t="str">
        <f>'BASE METAS)'!AR594</f>
        <v>REPORTE</v>
      </c>
      <c r="AT593" s="970" t="str">
        <f>'BASE METAS)'!AS594</f>
        <v>EFICIENCIA</v>
      </c>
      <c r="AU593" s="1483">
        <f>'BASE METAS)'!BO594</f>
        <v>0</v>
      </c>
      <c r="AV593" s="942">
        <f>'BASE METAS)'!BQ594</f>
        <v>12</v>
      </c>
      <c r="AW593" s="988">
        <f>'BASE METAS)'!BR594</f>
        <v>0</v>
      </c>
      <c r="AX593" s="988">
        <f>'BASE METAS)'!BS594</f>
        <v>3</v>
      </c>
      <c r="AY593" s="988">
        <f>'BASE METAS)'!BT594</f>
        <v>3</v>
      </c>
      <c r="AZ593" s="988">
        <f>'BASE METAS)'!BU594</f>
        <v>0</v>
      </c>
      <c r="BA593" s="988">
        <f>'BASE METAS)'!BV594</f>
        <v>1</v>
      </c>
      <c r="BB593" s="988">
        <f>'BASE METAS)'!BW594</f>
        <v>6</v>
      </c>
      <c r="BC593" s="988">
        <f>'BASE METAS)'!BX594</f>
        <v>6</v>
      </c>
      <c r="BD593" s="980">
        <f>'BASE METAS)'!BY594</f>
        <v>0.5</v>
      </c>
      <c r="BE593" s="980">
        <f>'BASE METAS)'!CG594</f>
        <v>3</v>
      </c>
      <c r="BF593" s="1352">
        <f>'BASE METAS)'!CJ594</f>
        <v>0</v>
      </c>
      <c r="BG593" s="1352">
        <f>'BASE METAS)'!CK594</f>
        <v>0</v>
      </c>
      <c r="BH593" s="1352">
        <f>'BASE METAS)'!CL594</f>
        <v>0</v>
      </c>
      <c r="BI593" s="1">
        <f>'BASE METAS)'!CM594</f>
        <v>0</v>
      </c>
      <c r="BJ593" s="1">
        <f>'BASE METAS)'!CN594</f>
        <v>0</v>
      </c>
      <c r="BK593" s="1">
        <f>'BASE METAS)'!CO594</f>
        <v>0</v>
      </c>
      <c r="BL593" s="1">
        <f>'BASE METAS)'!CP594</f>
        <v>0</v>
      </c>
      <c r="BM593" s="1">
        <f>'BASE METAS)'!CQ594</f>
        <v>0</v>
      </c>
      <c r="BN593" s="1">
        <f>'BASE METAS)'!CR594</f>
        <v>0</v>
      </c>
      <c r="BO593" s="1">
        <f>'BASE METAS)'!CS594</f>
        <v>0</v>
      </c>
      <c r="BP593" s="1">
        <f>'BASE METAS)'!CT594</f>
        <v>0</v>
      </c>
      <c r="BQ593" s="1">
        <f>'BASE METAS)'!CU594</f>
        <v>0</v>
      </c>
      <c r="BR593" s="1">
        <f>'BASE METAS)'!CV594</f>
        <v>0</v>
      </c>
      <c r="BS593" s="1">
        <f>'BASE METAS)'!CW594</f>
        <v>0</v>
      </c>
      <c r="BT593" s="1">
        <f>'BASE METAS)'!CX594</f>
        <v>0</v>
      </c>
      <c r="BU593" s="1">
        <f>'BASE METAS)'!FA594</f>
        <v>12</v>
      </c>
      <c r="BV593" s="1">
        <f>'BASE METAS)'!FB594</f>
        <v>0</v>
      </c>
      <c r="BW593" s="1">
        <f>'BASE METAS)'!FC594</f>
        <v>1</v>
      </c>
      <c r="BX593" s="1">
        <f>'BASE METAS)'!FD594</f>
        <v>1</v>
      </c>
      <c r="BY593" s="1">
        <f>'BASE METAS)'!FE594</f>
        <v>0</v>
      </c>
      <c r="BZ593" s="1">
        <f>'BASE METAS)'!FF594</f>
        <v>1</v>
      </c>
      <c r="CA593" s="1">
        <f>'BASE METAS)'!FG594</f>
        <v>4</v>
      </c>
      <c r="CB593" s="1">
        <f>'BASE METAS)'!FH594</f>
        <v>8</v>
      </c>
      <c r="CC593" s="1">
        <f>'BASE METAS)'!FI594</f>
        <v>0.33333333333333331</v>
      </c>
      <c r="CD593" s="1">
        <f>'BASE METAS)'!FJ594</f>
        <v>12</v>
      </c>
      <c r="CE593" s="1">
        <f>'BASE METAS)'!FK594</f>
        <v>0</v>
      </c>
      <c r="CF593" s="1">
        <f>'BASE METAS)'!FL594</f>
        <v>1</v>
      </c>
      <c r="CG593" s="1">
        <f>'BASE METAS)'!FM594</f>
        <v>1</v>
      </c>
    </row>
    <row r="594" spans="1:85" ht="89.25" x14ac:dyDescent="0.25">
      <c r="A594" s="1">
        <f>'BASE METAS)'!A595</f>
        <v>0</v>
      </c>
      <c r="B594" s="7099"/>
      <c r="C594" s="5685"/>
      <c r="D594" s="5685"/>
      <c r="E594" s="7145"/>
      <c r="F594" s="5707"/>
      <c r="G594" s="5707"/>
      <c r="H594" s="5707"/>
      <c r="I594" s="5707"/>
      <c r="J594" s="5707"/>
      <c r="K594" s="5707"/>
      <c r="L594" s="5707"/>
      <c r="M594" s="5707"/>
      <c r="N594" s="5698"/>
      <c r="O594" s="5707"/>
      <c r="P594" s="5698"/>
      <c r="Q594" s="5698"/>
      <c r="R594" s="5698"/>
      <c r="S594" s="5698"/>
      <c r="T594" s="5698"/>
      <c r="U594" s="7730"/>
      <c r="V594" s="5698"/>
      <c r="W594" s="5695"/>
      <c r="X594" s="7145"/>
      <c r="Y594" s="214">
        <f>'BASE METAS)'!Y595</f>
        <v>7</v>
      </c>
      <c r="Z594" s="221" t="str">
        <f>'BASE METAS)'!Z595</f>
        <v>ELABORAR EL MAPA DELICTIVO DEL MUNICIPIO.</v>
      </c>
      <c r="AA594" s="495" t="str">
        <f>'BASE METAS)'!AA595</f>
        <v>REPORTE</v>
      </c>
      <c r="AB594" s="497">
        <f>'BASE METAS)'!AB595</f>
        <v>12</v>
      </c>
      <c r="AC594" s="497">
        <f>'BASE METAS)'!AC595</f>
        <v>3</v>
      </c>
      <c r="AD594" s="561">
        <f>'BASE METAS)'!AD595</f>
        <v>0.25</v>
      </c>
      <c r="AE594" s="497">
        <f>'BASE METAS)'!AE595</f>
        <v>3</v>
      </c>
      <c r="AF594" s="577">
        <f>'BASE METAS)'!AF595</f>
        <v>0.25</v>
      </c>
      <c r="AG594" s="655">
        <f>'BASE METAS)'!AG595</f>
        <v>3</v>
      </c>
      <c r="AH594" s="545">
        <f>'BASE METAS)'!AH595</f>
        <v>0.25</v>
      </c>
      <c r="AI594" s="655">
        <f>'BASE METAS)'!AI595</f>
        <v>3</v>
      </c>
      <c r="AJ594" s="545">
        <f>'BASE METAS)'!AJ595</f>
        <v>0.25</v>
      </c>
      <c r="AK594" s="947">
        <f>'BASE METAS)'!AK595</f>
        <v>1</v>
      </c>
      <c r="AL594" s="991">
        <f>'BASE METAS)'!AL595</f>
        <v>7</v>
      </c>
      <c r="AM594" s="959" t="str">
        <f>'BASE METAS)'!AM595</f>
        <v>ELABORAR EL MAPA DELICTIVO DEL MUNICIPIO.</v>
      </c>
      <c r="AN594" s="840" t="str">
        <f>'BASE METAS)'!AN595</f>
        <v>MIDE EL AVANCE EN EL MAPEO DELICTIVO DEL MUNICIPIO</v>
      </c>
      <c r="AO594" s="1344" t="str">
        <f>'BASE METAS)'!AU595</f>
        <v>GESTIÓN</v>
      </c>
      <c r="AP594" s="959" t="str">
        <f>'BASE METAS)'!AO595</f>
        <v>NO. DE MAPAS DELICITIVOS ELABORADOS.</v>
      </c>
      <c r="AQ594" s="959" t="str">
        <f>'BASE METAS)'!AP595</f>
        <v>NO. DE MAPAS DELICITIVOS PROGRAMADOS.</v>
      </c>
      <c r="AR594" s="974">
        <f>'BASE METAS)'!AQ595</f>
        <v>100</v>
      </c>
      <c r="AS594" s="959" t="str">
        <f>'BASE METAS)'!AR595</f>
        <v>REPORTE</v>
      </c>
      <c r="AT594" s="959" t="str">
        <f>'BASE METAS)'!AS595</f>
        <v>EFICIENCIA</v>
      </c>
      <c r="AU594" s="1483">
        <f>'BASE METAS)'!BO595</f>
        <v>0</v>
      </c>
      <c r="AV594" s="942">
        <f>'BASE METAS)'!BQ595</f>
        <v>12</v>
      </c>
      <c r="AW594" s="942">
        <f>'BASE METAS)'!BR595</f>
        <v>0</v>
      </c>
      <c r="AX594" s="942">
        <f>'BASE METAS)'!BS595</f>
        <v>3</v>
      </c>
      <c r="AY594" s="942">
        <f>'BASE METAS)'!BT595</f>
        <v>3</v>
      </c>
      <c r="AZ594" s="942">
        <f>'BASE METAS)'!BU595</f>
        <v>0</v>
      </c>
      <c r="BA594" s="942">
        <f>'BASE METAS)'!BV595</f>
        <v>1</v>
      </c>
      <c r="BB594" s="1340">
        <f>'BASE METAS)'!BW595</f>
        <v>6</v>
      </c>
      <c r="BC594" s="1340">
        <f>'BASE METAS)'!BX595</f>
        <v>6</v>
      </c>
      <c r="BD594" s="955">
        <f>'BASE METAS)'!BY595</f>
        <v>0.5</v>
      </c>
      <c r="BE594" s="955">
        <f>'BASE METAS)'!CG595</f>
        <v>3</v>
      </c>
      <c r="BF594" s="1352">
        <f>'BASE METAS)'!CJ595</f>
        <v>0</v>
      </c>
      <c r="BG594" s="1352">
        <f>'BASE METAS)'!CK595</f>
        <v>0</v>
      </c>
      <c r="BH594" s="1352">
        <f>'BASE METAS)'!CL595</f>
        <v>0</v>
      </c>
      <c r="BI594" s="1">
        <f>'BASE METAS)'!CM595</f>
        <v>0</v>
      </c>
      <c r="BJ594" s="1">
        <f>'BASE METAS)'!CN595</f>
        <v>0</v>
      </c>
      <c r="BK594" s="1">
        <f>'BASE METAS)'!CO595</f>
        <v>0</v>
      </c>
      <c r="BL594" s="1">
        <f>'BASE METAS)'!CP595</f>
        <v>0</v>
      </c>
      <c r="BM594" s="1">
        <f>'BASE METAS)'!CQ595</f>
        <v>0</v>
      </c>
      <c r="BN594" s="1">
        <f>'BASE METAS)'!CR595</f>
        <v>0</v>
      </c>
      <c r="BO594" s="1">
        <f>'BASE METAS)'!CS595</f>
        <v>0</v>
      </c>
      <c r="BP594" s="1">
        <f>'BASE METAS)'!CT595</f>
        <v>0</v>
      </c>
      <c r="BQ594" s="1">
        <f>'BASE METAS)'!CU595</f>
        <v>0</v>
      </c>
      <c r="BR594" s="1">
        <f>'BASE METAS)'!CV595</f>
        <v>0</v>
      </c>
      <c r="BS594" s="1">
        <f>'BASE METAS)'!CW595</f>
        <v>0</v>
      </c>
      <c r="BT594" s="1">
        <f>'BASE METAS)'!CX595</f>
        <v>0</v>
      </c>
      <c r="BU594" s="1">
        <f>'BASE METAS)'!FA595</f>
        <v>12</v>
      </c>
      <c r="BV594" s="1">
        <f>'BASE METAS)'!FB595</f>
        <v>0</v>
      </c>
      <c r="BW594" s="1">
        <f>'BASE METAS)'!FC595</f>
        <v>1</v>
      </c>
      <c r="BX594" s="1">
        <f>'BASE METAS)'!FD595</f>
        <v>1</v>
      </c>
      <c r="BY594" s="1">
        <f>'BASE METAS)'!FE595</f>
        <v>0</v>
      </c>
      <c r="BZ594" s="1">
        <f>'BASE METAS)'!FF595</f>
        <v>1</v>
      </c>
      <c r="CA594" s="1">
        <f>'BASE METAS)'!FG595</f>
        <v>4</v>
      </c>
      <c r="CB594" s="1">
        <f>'BASE METAS)'!FH595</f>
        <v>8</v>
      </c>
      <c r="CC594" s="1">
        <f>'BASE METAS)'!FI595</f>
        <v>0.33333333333333331</v>
      </c>
      <c r="CD594" s="1">
        <f>'BASE METAS)'!FJ595</f>
        <v>12</v>
      </c>
      <c r="CE594" s="1">
        <f>'BASE METAS)'!FK595</f>
        <v>0</v>
      </c>
      <c r="CF594" s="1">
        <f>'BASE METAS)'!FL595</f>
        <v>1</v>
      </c>
      <c r="CG594" s="1">
        <f>'BASE METAS)'!FM595</f>
        <v>1</v>
      </c>
    </row>
    <row r="595" spans="1:85" ht="51" customHeight="1" x14ac:dyDescent="0.25">
      <c r="A595" s="1">
        <f>'BASE METAS)'!A596</f>
        <v>0</v>
      </c>
      <c r="B595" s="7099"/>
      <c r="C595" s="5685"/>
      <c r="D595" s="5685"/>
      <c r="E595" s="7145"/>
      <c r="F595" s="5707"/>
      <c r="G595" s="5707"/>
      <c r="H595" s="5707"/>
      <c r="I595" s="5707"/>
      <c r="J595" s="5707"/>
      <c r="K595" s="5707"/>
      <c r="L595" s="5707"/>
      <c r="M595" s="5707"/>
      <c r="N595" s="5698"/>
      <c r="O595" s="5707"/>
      <c r="P595" s="5698"/>
      <c r="Q595" s="5698"/>
      <c r="R595" s="5698"/>
      <c r="S595" s="5698"/>
      <c r="T595" s="5698"/>
      <c r="U595" s="7730"/>
      <c r="V595" s="5698"/>
      <c r="W595" s="5695"/>
      <c r="X595" s="7145"/>
      <c r="Y595" s="214">
        <f>'BASE METAS)'!Y596</f>
        <v>8</v>
      </c>
      <c r="Z595" s="219" t="str">
        <f>'BASE METAS)'!Z596</f>
        <v>REALIZAR CAMPAÑA ANUAL DE DENUNCIA ANONIMA, A TRAVÉS DE LOS NÚMEROS DE EMERGENCIA DEL MUNICIPIO.</v>
      </c>
      <c r="AA595" s="224" t="str">
        <f>'BASE METAS)'!AA596</f>
        <v>CAMPAÑA</v>
      </c>
      <c r="AB595" s="460">
        <f>'BASE METAS)'!AB596</f>
        <v>1</v>
      </c>
      <c r="AC595" s="460">
        <f>'BASE METAS)'!AC596</f>
        <v>0</v>
      </c>
      <c r="AD595" s="544">
        <f>'BASE METAS)'!AD596</f>
        <v>0</v>
      </c>
      <c r="AE595" s="460">
        <f>'BASE METAS)'!AE596</f>
        <v>1</v>
      </c>
      <c r="AF595" s="544">
        <f>'BASE METAS)'!AF596</f>
        <v>1</v>
      </c>
      <c r="AG595" s="460">
        <f>'BASE METAS)'!AG596</f>
        <v>0</v>
      </c>
      <c r="AH595" s="544">
        <f>'BASE METAS)'!AH596</f>
        <v>0</v>
      </c>
      <c r="AI595" s="460">
        <f>'BASE METAS)'!AI596</f>
        <v>0</v>
      </c>
      <c r="AJ595" s="545">
        <f>'BASE METAS)'!AJ596</f>
        <v>0</v>
      </c>
      <c r="AK595" s="947">
        <f>'BASE METAS)'!AK596</f>
        <v>1</v>
      </c>
      <c r="AL595" s="991">
        <f>'BASE METAS)'!AL596</f>
        <v>8</v>
      </c>
      <c r="AM595" s="959" t="str">
        <f>'BASE METAS)'!AM596</f>
        <v>CAMPAÑA ANUAL DE DENUNCIA ANONIMA, A TRAVÉS DE LOS NÚMEROS DE EMERGENCIA DEL MUNICIPIO.</v>
      </c>
      <c r="AN595" s="1018" t="str">
        <f>'BASE METAS)'!AN596</f>
        <v>MIDE LAS CAMPAÑAS DE DENUNCIA ANÓNIMA</v>
      </c>
      <c r="AO595" s="1344" t="str">
        <f>'BASE METAS)'!AU596</f>
        <v>GESTIÓN</v>
      </c>
      <c r="AP595" s="970" t="str">
        <f>'BASE METAS)'!AO596</f>
        <v>NO. DE CAMPAÑA DE DENUNCIA ANONIMA REALIZADAS.</v>
      </c>
      <c r="AQ595" s="970" t="str">
        <f>'BASE METAS)'!AP596</f>
        <v>NO. DE CAMPAÑA DE DENUNCIA ANONIMA PROGRAMADA.</v>
      </c>
      <c r="AR595" s="974">
        <f>'BASE METAS)'!AQ596</f>
        <v>100</v>
      </c>
      <c r="AS595" s="970" t="str">
        <f>'BASE METAS)'!AR596</f>
        <v>CAMPAÑA</v>
      </c>
      <c r="AT595" s="970" t="str">
        <f>'BASE METAS)'!AS596</f>
        <v>EFICIENCIA</v>
      </c>
      <c r="AU595" s="1483">
        <f>'BASE METAS)'!BO596</f>
        <v>0</v>
      </c>
      <c r="AV595" s="942">
        <f>'BASE METAS)'!BQ596</f>
        <v>1</v>
      </c>
      <c r="AW595" s="1352">
        <f>'BASE METAS)'!BR596</f>
        <v>0</v>
      </c>
      <c r="AX595" s="1352">
        <f>'BASE METAS)'!BS596</f>
        <v>1</v>
      </c>
      <c r="AY595" s="942">
        <f>'BASE METAS)'!BT596</f>
        <v>0</v>
      </c>
      <c r="AZ595" s="1352">
        <f>'BASE METAS)'!BU596</f>
        <v>1</v>
      </c>
      <c r="BA595" s="998">
        <f>'BASE METAS)'!BV596</f>
        <v>0</v>
      </c>
      <c r="BB595" s="998">
        <f>'BASE METAS)'!BW596</f>
        <v>0</v>
      </c>
      <c r="BC595" s="942">
        <f>'BASE METAS)'!BX596</f>
        <v>1</v>
      </c>
      <c r="BD595" s="987">
        <f>'BASE METAS)'!BY596</f>
        <v>0</v>
      </c>
      <c r="BE595" s="987">
        <f>'BASE METAS)'!CG596</f>
        <v>0</v>
      </c>
      <c r="BF595" s="1352">
        <f>'BASE METAS)'!CJ596</f>
        <v>0</v>
      </c>
      <c r="BG595" s="942">
        <f>'BASE METAS)'!CK596</f>
        <v>0</v>
      </c>
      <c r="BH595" s="1352">
        <f>'BASE METAS)'!CL596</f>
        <v>0</v>
      </c>
      <c r="BI595" s="1">
        <f>'BASE METAS)'!CM596</f>
        <v>0</v>
      </c>
      <c r="BJ595" s="1">
        <f>'BASE METAS)'!CN596</f>
        <v>0</v>
      </c>
      <c r="BK595" s="1">
        <f>'BASE METAS)'!CO596</f>
        <v>0</v>
      </c>
      <c r="BL595" s="1">
        <f>'BASE METAS)'!CP596</f>
        <v>0</v>
      </c>
      <c r="BM595" s="1">
        <f>'BASE METAS)'!CQ596</f>
        <v>0</v>
      </c>
      <c r="BN595" s="1">
        <f>'BASE METAS)'!CR596</f>
        <v>0</v>
      </c>
      <c r="BO595" s="1">
        <f>'BASE METAS)'!CS596</f>
        <v>0</v>
      </c>
      <c r="BP595" s="1">
        <f>'BASE METAS)'!CT596</f>
        <v>0</v>
      </c>
      <c r="BQ595" s="1">
        <f>'BASE METAS)'!CU596</f>
        <v>0</v>
      </c>
      <c r="BR595" s="1">
        <f>'BASE METAS)'!CV596</f>
        <v>0</v>
      </c>
      <c r="BS595" s="1">
        <f>'BASE METAS)'!CW596</f>
        <v>0</v>
      </c>
      <c r="BT595" s="1">
        <f>'BASE METAS)'!CX596</f>
        <v>0</v>
      </c>
      <c r="BU595" s="1">
        <f>'BASE METAS)'!FA596</f>
        <v>1</v>
      </c>
      <c r="BV595" s="1">
        <f>'BASE METAS)'!FB596</f>
        <v>0</v>
      </c>
      <c r="BW595" s="1">
        <f>'BASE METAS)'!FC596</f>
        <v>0</v>
      </c>
      <c r="BX595" s="1">
        <f>'BASE METAS)'!FD596</f>
        <v>0</v>
      </c>
      <c r="BY595" s="1">
        <f>'BASE METAS)'!FE596</f>
        <v>0</v>
      </c>
      <c r="BZ595" s="1">
        <f>'BASE METAS)'!FF596</f>
        <v>0</v>
      </c>
      <c r="CA595" s="1">
        <f>'BASE METAS)'!FG596</f>
        <v>0</v>
      </c>
      <c r="CB595" s="1">
        <f>'BASE METAS)'!FH596</f>
        <v>1</v>
      </c>
      <c r="CC595" s="1">
        <f>'BASE METAS)'!FI596</f>
        <v>0</v>
      </c>
      <c r="CD595" s="1">
        <f>'BASE METAS)'!FJ596</f>
        <v>1</v>
      </c>
      <c r="CE595" s="1">
        <f>'BASE METAS)'!FK596</f>
        <v>0</v>
      </c>
      <c r="CF595" s="1">
        <f>'BASE METAS)'!FL596</f>
        <v>0</v>
      </c>
      <c r="CG595" s="1">
        <f>'BASE METAS)'!FM596</f>
        <v>0</v>
      </c>
    </row>
    <row r="596" spans="1:85" ht="63.75" customHeight="1" x14ac:dyDescent="0.25">
      <c r="A596" s="1">
        <f>'BASE METAS)'!A597</f>
        <v>0</v>
      </c>
      <c r="B596" s="7099"/>
      <c r="C596" s="5685"/>
      <c r="D596" s="5685"/>
      <c r="E596" s="7145"/>
      <c r="F596" s="5707"/>
      <c r="G596" s="5707"/>
      <c r="H596" s="5707"/>
      <c r="I596" s="5707"/>
      <c r="J596" s="5707"/>
      <c r="K596" s="5707"/>
      <c r="L596" s="5707"/>
      <c r="M596" s="5707"/>
      <c r="N596" s="5698"/>
      <c r="O596" s="5707"/>
      <c r="P596" s="5698"/>
      <c r="Q596" s="5698"/>
      <c r="R596" s="5698"/>
      <c r="S596" s="5698"/>
      <c r="T596" s="5698"/>
      <c r="U596" s="7730"/>
      <c r="V596" s="5698"/>
      <c r="W596" s="5695"/>
      <c r="X596" s="7145"/>
      <c r="Y596" s="214">
        <f>'BASE METAS)'!Y597</f>
        <v>9</v>
      </c>
      <c r="Z596" s="219" t="str">
        <f>'BASE METAS)'!Z597</f>
        <v>INGRESAR A PLATAFORMA MÉXICO LOS INFORMES POLICIALES HOMOLOGADOS, REFERENTE A INFRACTORES POR DELITO.</v>
      </c>
      <c r="AA596" s="224" t="str">
        <f>'BASE METAS)'!AA597</f>
        <v>INFORME</v>
      </c>
      <c r="AB596" s="460">
        <f>'BASE METAS)'!AB597</f>
        <v>9600</v>
      </c>
      <c r="AC596" s="460">
        <f>'BASE METAS)'!AC597</f>
        <v>2400</v>
      </c>
      <c r="AD596" s="544">
        <f>'BASE METAS)'!AD597</f>
        <v>0.25</v>
      </c>
      <c r="AE596" s="460">
        <f>'BASE METAS)'!AE597</f>
        <v>2400</v>
      </c>
      <c r="AF596" s="544">
        <f>'BASE METAS)'!AF597</f>
        <v>0.25</v>
      </c>
      <c r="AG596" s="460">
        <f>'BASE METAS)'!AG597</f>
        <v>2400</v>
      </c>
      <c r="AH596" s="544">
        <f>'BASE METAS)'!AH597</f>
        <v>0.25</v>
      </c>
      <c r="AI596" s="460">
        <f>'BASE METAS)'!AI597</f>
        <v>2400</v>
      </c>
      <c r="AJ596" s="545">
        <f>'BASE METAS)'!AJ597</f>
        <v>0.25</v>
      </c>
      <c r="AK596" s="947">
        <f>'BASE METAS)'!AK597</f>
        <v>1</v>
      </c>
      <c r="AL596" s="991">
        <f>'BASE METAS)'!AL597</f>
        <v>9</v>
      </c>
      <c r="AM596" s="959" t="str">
        <f>'BASE METAS)'!AM597</f>
        <v>INGRESO  INFORMES POLICIALES HOMOLOGADOS, REFERENTE A INFRACTORES POR DELITO A PLATAFORMA MÉXICO.</v>
      </c>
      <c r="AN596" s="1018" t="str">
        <f>'BASE METAS)'!AN597</f>
        <v>MIDE EL NÚMERO DE INFORMES POLICIALES HOMOLOGADOS, REFERENTE A INFRACTORES POR DELITO A PLATAFORMA MÉXICO.</v>
      </c>
      <c r="AO596" s="1344" t="str">
        <f>'BASE METAS)'!AU597</f>
        <v>GESTIÓN</v>
      </c>
      <c r="AP596" s="970" t="str">
        <f>'BASE METAS)'!AO597</f>
        <v>NO. DE INFORMES POLICIALES HOMOLOGADOS INGRESADOS.</v>
      </c>
      <c r="AQ596" s="970" t="str">
        <f>'BASE METAS)'!AP597</f>
        <v>NO. DE INFORMES POLICIALES HOMOLOGADOS PROGRAMADOS.</v>
      </c>
      <c r="AR596" s="974">
        <f>'BASE METAS)'!AQ597</f>
        <v>100</v>
      </c>
      <c r="AS596" s="970" t="str">
        <f>'BASE METAS)'!AR597</f>
        <v>INFORME</v>
      </c>
      <c r="AT596" s="970" t="str">
        <f>'BASE METAS)'!AS597</f>
        <v>EFICIENCIA</v>
      </c>
      <c r="AU596" s="1483">
        <f>'BASE METAS)'!BO597</f>
        <v>0</v>
      </c>
      <c r="AV596" s="942">
        <f>'BASE METAS)'!BQ597</f>
        <v>9600</v>
      </c>
      <c r="AW596" s="996">
        <f>'BASE METAS)'!BR597</f>
        <v>0</v>
      </c>
      <c r="AX596" s="1352">
        <f>'BASE METAS)'!BS597</f>
        <v>2400</v>
      </c>
      <c r="AY596" s="942">
        <f>'BASE METAS)'!BT597</f>
        <v>5152</v>
      </c>
      <c r="AZ596" s="1352">
        <f>'BASE METAS)'!BU597</f>
        <v>-2752</v>
      </c>
      <c r="BA596" s="942">
        <f>'BASE METAS)'!BV597</f>
        <v>2.1466666666666665</v>
      </c>
      <c r="BB596" s="942">
        <f>'BASE METAS)'!BW597</f>
        <v>8857</v>
      </c>
      <c r="BC596" s="942">
        <f>'BASE METAS)'!BX597</f>
        <v>743</v>
      </c>
      <c r="BD596" s="987">
        <f>'BASE METAS)'!BY597</f>
        <v>0.92260416666666667</v>
      </c>
      <c r="BE596" s="987">
        <f>'BASE METAS)'!CG597</f>
        <v>3705</v>
      </c>
      <c r="BF596" s="1352">
        <f>'BASE METAS)'!CJ597</f>
        <v>0</v>
      </c>
      <c r="BG596" s="942">
        <f>'BASE METAS)'!CK597</f>
        <v>0</v>
      </c>
      <c r="BH596" s="1352">
        <f>'BASE METAS)'!CL597</f>
        <v>0</v>
      </c>
      <c r="BI596" s="1352">
        <f>'BASE METAS)'!CM597</f>
        <v>0</v>
      </c>
      <c r="BJ596" s="1352">
        <f>'BASE METAS)'!CN597</f>
        <v>0</v>
      </c>
      <c r="BK596" s="1">
        <f>'BASE METAS)'!CO597</f>
        <v>0</v>
      </c>
      <c r="BL596" s="1">
        <f>'BASE METAS)'!CP597</f>
        <v>0</v>
      </c>
      <c r="BM596" s="1">
        <f>'BASE METAS)'!CQ597</f>
        <v>0</v>
      </c>
      <c r="BN596" s="1">
        <f>'BASE METAS)'!CR597</f>
        <v>0</v>
      </c>
      <c r="BO596" s="1">
        <f>'BASE METAS)'!CS597</f>
        <v>0</v>
      </c>
      <c r="BP596" s="1">
        <f>'BASE METAS)'!CT597</f>
        <v>0</v>
      </c>
      <c r="BQ596" s="1">
        <f>'BASE METAS)'!CU597</f>
        <v>0</v>
      </c>
      <c r="BR596" s="1">
        <f>'BASE METAS)'!CV597</f>
        <v>0</v>
      </c>
      <c r="BS596" s="1">
        <f>'BASE METAS)'!CW597</f>
        <v>0</v>
      </c>
      <c r="BT596" s="1">
        <f>'BASE METAS)'!CX597</f>
        <v>0</v>
      </c>
      <c r="BU596" s="1">
        <f>'BASE METAS)'!FA597</f>
        <v>9600</v>
      </c>
      <c r="BV596" s="1">
        <f>'BASE METAS)'!FB597</f>
        <v>0</v>
      </c>
      <c r="BW596" s="1">
        <f>'BASE METAS)'!FC597</f>
        <v>800</v>
      </c>
      <c r="BX596" s="1">
        <f>'BASE METAS)'!FD597</f>
        <v>1278</v>
      </c>
      <c r="BY596" s="1">
        <f>'BASE METAS)'!FE597</f>
        <v>478</v>
      </c>
      <c r="BZ596" s="1">
        <f>'BASE METAS)'!FF597</f>
        <v>1.5974999999999999</v>
      </c>
      <c r="CA596" s="1">
        <f>'BASE METAS)'!FG597</f>
        <v>4983</v>
      </c>
      <c r="CB596" s="1">
        <f>'BASE METAS)'!FH597</f>
        <v>4617</v>
      </c>
      <c r="CC596" s="1">
        <f>'BASE METAS)'!FI597</f>
        <v>0.51906249999999998</v>
      </c>
      <c r="CD596" s="1">
        <f>'BASE METAS)'!FJ597</f>
        <v>9600</v>
      </c>
      <c r="CE596" s="1">
        <f>'BASE METAS)'!FK597</f>
        <v>0</v>
      </c>
      <c r="CF596" s="1">
        <f>'BASE METAS)'!FL597</f>
        <v>800</v>
      </c>
      <c r="CG596" s="1">
        <f>'BASE METAS)'!FM597</f>
        <v>1927</v>
      </c>
    </row>
    <row r="597" spans="1:85" ht="55.5" customHeight="1" x14ac:dyDescent="0.25">
      <c r="A597" s="1">
        <f>'BASE METAS)'!A598</f>
        <v>0</v>
      </c>
      <c r="B597" s="7099"/>
      <c r="C597" s="5685"/>
      <c r="D597" s="5685"/>
      <c r="E597" s="7145"/>
      <c r="F597" s="5707"/>
      <c r="G597" s="5707"/>
      <c r="H597" s="5707"/>
      <c r="I597" s="5707"/>
      <c r="J597" s="5707"/>
      <c r="K597" s="5707"/>
      <c r="L597" s="5707"/>
      <c r="M597" s="5707"/>
      <c r="N597" s="5698"/>
      <c r="O597" s="5707"/>
      <c r="P597" s="5698"/>
      <c r="Q597" s="5698"/>
      <c r="R597" s="5698"/>
      <c r="S597" s="5698"/>
      <c r="T597" s="5698"/>
      <c r="U597" s="7730"/>
      <c r="V597" s="5698"/>
      <c r="W597" s="5695"/>
      <c r="X597" s="7145"/>
      <c r="Y597" s="214">
        <f>'BASE METAS)'!Y598</f>
        <v>10</v>
      </c>
      <c r="Z597" s="219" t="str">
        <f>'BASE METAS)'!Z598</f>
        <v>INGRESAR Y ACTUALIZAR EL SISTEMA DE OPERACIÓN POLICIAL DEL MUNICIPIO.</v>
      </c>
      <c r="AA597" s="223" t="str">
        <f>'BASE METAS)'!AA598</f>
        <v>REPORTE</v>
      </c>
      <c r="AB597" s="460">
        <f>'BASE METAS)'!AB598</f>
        <v>1400</v>
      </c>
      <c r="AC597" s="460">
        <f>'BASE METAS)'!AC598</f>
        <v>350</v>
      </c>
      <c r="AD597" s="544">
        <f>'BASE METAS)'!AD598</f>
        <v>0.25</v>
      </c>
      <c r="AE597" s="460">
        <f>'BASE METAS)'!AE598</f>
        <v>350</v>
      </c>
      <c r="AF597" s="544">
        <f>'BASE METAS)'!AF598</f>
        <v>0.25</v>
      </c>
      <c r="AG597" s="460">
        <f>'BASE METAS)'!AG598</f>
        <v>350</v>
      </c>
      <c r="AH597" s="544">
        <f>'BASE METAS)'!AH598</f>
        <v>0.25</v>
      </c>
      <c r="AI597" s="460">
        <f>'BASE METAS)'!AI598</f>
        <v>350</v>
      </c>
      <c r="AJ597" s="545">
        <f>'BASE METAS)'!AJ598</f>
        <v>0.25</v>
      </c>
      <c r="AK597" s="947">
        <f>'BASE METAS)'!AK598</f>
        <v>1</v>
      </c>
      <c r="AL597" s="1000">
        <f>'BASE METAS)'!AL598</f>
        <v>10</v>
      </c>
      <c r="AM597" s="807" t="str">
        <f>'BASE METAS)'!AM598</f>
        <v>INGRESAR Y ACTUALIZAR EL SISTEMA DE OPERACIÓN POLICIAL DEL MUNICIPIO.</v>
      </c>
      <c r="AN597" s="807" t="str">
        <f>'BASE METAS)'!AN598</f>
        <v>MIDE EL INGRESO Y LA ACTUALIZACIÓN DEL SISTEMA DE OPERACIÓN.</v>
      </c>
      <c r="AO597" s="90" t="str">
        <f>'BASE METAS)'!AU598</f>
        <v>GESTIÓN</v>
      </c>
      <c r="AP597" s="807" t="str">
        <f>'BASE METAS)'!AO598</f>
        <v>NO. DE INGRESOS NUEVOS AL SISTEMA REALIZADOS.</v>
      </c>
      <c r="AQ597" s="807" t="str">
        <f>'BASE METAS)'!AP598</f>
        <v>NO. DE INGRESOS NUEVOS AL SISTEMA PROGRAMADOS.</v>
      </c>
      <c r="AR597" s="974">
        <f>'BASE METAS)'!AQ598</f>
        <v>100</v>
      </c>
      <c r="AS597" s="807" t="str">
        <f>'BASE METAS)'!AR598</f>
        <v>REPORTE</v>
      </c>
      <c r="AT597" s="807" t="str">
        <f>'BASE METAS)'!AS598</f>
        <v>EFICIENCIA</v>
      </c>
      <c r="AU597" s="1483">
        <f>'BASE METAS)'!BO598</f>
        <v>0</v>
      </c>
      <c r="AV597" s="942">
        <f>'BASE METAS)'!BQ598</f>
        <v>1400</v>
      </c>
      <c r="AW597" s="1352">
        <f>'BASE METAS)'!BR598</f>
        <v>0</v>
      </c>
      <c r="AX597" s="1352">
        <f>'BASE METAS)'!BS598</f>
        <v>350</v>
      </c>
      <c r="AY597" s="1017">
        <f>'BASE METAS)'!BT598</f>
        <v>471</v>
      </c>
      <c r="AZ597" s="1352">
        <f>'BASE METAS)'!BU598</f>
        <v>-121</v>
      </c>
      <c r="BA597" s="942">
        <f>'BASE METAS)'!BV598</f>
        <v>1.3457142857142856</v>
      </c>
      <c r="BB597" s="942">
        <f>'BASE METAS)'!BW598</f>
        <v>744</v>
      </c>
      <c r="BC597" s="1014">
        <f>'BASE METAS)'!BX598</f>
        <v>656</v>
      </c>
      <c r="BD597" s="988">
        <f>'BASE METAS)'!BY598</f>
        <v>0.53142857142857147</v>
      </c>
      <c r="BE597" s="988">
        <f>'BASE METAS)'!CG598</f>
        <v>273</v>
      </c>
      <c r="BF597" s="1352">
        <f>'BASE METAS)'!CJ598</f>
        <v>0</v>
      </c>
      <c r="BG597" s="942">
        <f>'BASE METAS)'!CK598</f>
        <v>0</v>
      </c>
      <c r="BH597" s="1352">
        <f>'BASE METAS)'!CL598</f>
        <v>0</v>
      </c>
      <c r="BI597" s="1352">
        <f>'BASE METAS)'!CM598</f>
        <v>0</v>
      </c>
      <c r="BJ597" s="1352">
        <f>'BASE METAS)'!CN598</f>
        <v>0</v>
      </c>
      <c r="BK597" s="1">
        <f>'BASE METAS)'!CO598</f>
        <v>0</v>
      </c>
      <c r="BL597" s="1">
        <f>'BASE METAS)'!CP598</f>
        <v>0</v>
      </c>
      <c r="BM597" s="1">
        <f>'BASE METAS)'!CQ598</f>
        <v>0</v>
      </c>
      <c r="BN597" s="1">
        <f>'BASE METAS)'!CR598</f>
        <v>0</v>
      </c>
      <c r="BO597" s="1">
        <f>'BASE METAS)'!CS598</f>
        <v>0</v>
      </c>
      <c r="BP597" s="1">
        <f>'BASE METAS)'!CT598</f>
        <v>0</v>
      </c>
      <c r="BQ597" s="1">
        <f>'BASE METAS)'!CU598</f>
        <v>0</v>
      </c>
      <c r="BR597" s="1">
        <f>'BASE METAS)'!CV598</f>
        <v>0</v>
      </c>
      <c r="BS597" s="1">
        <f>'BASE METAS)'!CW598</f>
        <v>0</v>
      </c>
      <c r="BT597" s="1">
        <f>'BASE METAS)'!CX598</f>
        <v>0</v>
      </c>
      <c r="BU597" s="1">
        <f>'BASE METAS)'!FA598</f>
        <v>1400</v>
      </c>
      <c r="BV597" s="1">
        <f>'BASE METAS)'!FB598</f>
        <v>0</v>
      </c>
      <c r="BW597" s="1">
        <f>'BASE METAS)'!FC598</f>
        <v>117</v>
      </c>
      <c r="BX597" s="1">
        <f>'BASE METAS)'!FD598</f>
        <v>218</v>
      </c>
      <c r="BY597" s="1">
        <f>'BASE METAS)'!FE598</f>
        <v>101</v>
      </c>
      <c r="BZ597" s="1">
        <f>'BASE METAS)'!FF598</f>
        <v>1.8632478632478633</v>
      </c>
      <c r="CA597" s="1">
        <f>'BASE METAS)'!FG598</f>
        <v>491</v>
      </c>
      <c r="CB597" s="1">
        <f>'BASE METAS)'!FH598</f>
        <v>909</v>
      </c>
      <c r="CC597" s="1">
        <f>'BASE METAS)'!FI598</f>
        <v>0.3507142857142857</v>
      </c>
      <c r="CD597" s="1">
        <f>'BASE METAS)'!FJ598</f>
        <v>1400</v>
      </c>
      <c r="CE597" s="1">
        <f>'BASE METAS)'!FK598</f>
        <v>0</v>
      </c>
      <c r="CF597" s="1">
        <f>'BASE METAS)'!FL598</f>
        <v>117</v>
      </c>
      <c r="CG597" s="1">
        <f>'BASE METAS)'!FM598</f>
        <v>149</v>
      </c>
    </row>
    <row r="598" spans="1:85" ht="127.5" x14ac:dyDescent="0.25">
      <c r="A598" s="1">
        <f>'BASE METAS)'!A599</f>
        <v>0</v>
      </c>
      <c r="B598" s="7099"/>
      <c r="C598" s="5685"/>
      <c r="D598" s="5685"/>
      <c r="E598" s="7145"/>
      <c r="F598" s="5707"/>
      <c r="G598" s="5707"/>
      <c r="H598" s="5707"/>
      <c r="I598" s="5707"/>
      <c r="J598" s="5707"/>
      <c r="K598" s="5707"/>
      <c r="L598" s="5707"/>
      <c r="M598" s="5707"/>
      <c r="N598" s="5698"/>
      <c r="O598" s="5707"/>
      <c r="P598" s="5698"/>
      <c r="Q598" s="5698"/>
      <c r="R598" s="5698"/>
      <c r="S598" s="5698"/>
      <c r="T598" s="5698"/>
      <c r="U598" s="7730"/>
      <c r="V598" s="5698"/>
      <c r="W598" s="5695"/>
      <c r="X598" s="7145"/>
      <c r="Y598" s="214">
        <f>'BASE METAS)'!Y599</f>
        <v>11</v>
      </c>
      <c r="Z598" s="219" t="str">
        <f>'BASE METAS)'!Z599</f>
        <v>DETECTAR E INFORMAR ANOMALIAS DEL PERSONAL OPERATIVO.</v>
      </c>
      <c r="AA598" s="223" t="str">
        <f>'BASE METAS)'!AA599</f>
        <v>INFORME</v>
      </c>
      <c r="AB598" s="460">
        <f>'BASE METAS)'!AB599</f>
        <v>365</v>
      </c>
      <c r="AC598" s="460">
        <f>'BASE METAS)'!AC599</f>
        <v>92</v>
      </c>
      <c r="AD598" s="544">
        <f>'BASE METAS)'!AD599</f>
        <v>0.25205479452054796</v>
      </c>
      <c r="AE598" s="460">
        <f>'BASE METAS)'!AE599</f>
        <v>91</v>
      </c>
      <c r="AF598" s="544">
        <f>'BASE METAS)'!AF599</f>
        <v>0.24931506849315069</v>
      </c>
      <c r="AG598" s="460">
        <f>'BASE METAS)'!AG599</f>
        <v>91</v>
      </c>
      <c r="AH598" s="544">
        <f>'BASE METAS)'!AH599</f>
        <v>0.24931506849315069</v>
      </c>
      <c r="AI598" s="460">
        <f>'BASE METAS)'!AI599</f>
        <v>91</v>
      </c>
      <c r="AJ598" s="545">
        <f>'BASE METAS)'!AJ599</f>
        <v>0.24931506849315069</v>
      </c>
      <c r="AK598" s="947">
        <f>'BASE METAS)'!AK599</f>
        <v>1</v>
      </c>
      <c r="AL598" s="1000">
        <f>'BASE METAS)'!AL599</f>
        <v>11</v>
      </c>
      <c r="AM598" s="863" t="str">
        <f>'BASE METAS)'!AM599</f>
        <v>DETECTAR E INFORMAR ANOMALIAS DEL PERSONAL OPERATIVO.</v>
      </c>
      <c r="AN598" s="863" t="str">
        <f>'BASE METAS)'!AN599</f>
        <v>MIDE INFORMAR LA DETECCIÓN DE ANOMALÍAS DEL PERSONAL OPERATIVO.</v>
      </c>
      <c r="AO598" s="90" t="str">
        <f>'BASE METAS)'!AU599</f>
        <v>GESTIÓN</v>
      </c>
      <c r="AP598" s="807" t="str">
        <f>'BASE METAS)'!AO599</f>
        <v>NO. DE INFORMES DE ANOMALÍAS EN EL PERSONAL REALIZADOS.</v>
      </c>
      <c r="AQ598" s="807" t="str">
        <f>'BASE METAS)'!AP599</f>
        <v>NO. DE INFORMES DE ANOMALÍAS EN EL PERSONAL PROGRAMADOS.</v>
      </c>
      <c r="AR598" s="974">
        <f>'BASE METAS)'!AQ599</f>
        <v>100</v>
      </c>
      <c r="AS598" s="807" t="str">
        <f>'BASE METAS)'!AR599</f>
        <v>INFORME</v>
      </c>
      <c r="AT598" s="807" t="str">
        <f>'BASE METAS)'!AS599</f>
        <v>EFICIENCIA</v>
      </c>
      <c r="AU598" s="1483">
        <f>'BASE METAS)'!BO599</f>
        <v>0</v>
      </c>
      <c r="AV598" s="1352">
        <f>'BASE METAS)'!BQ599</f>
        <v>365</v>
      </c>
      <c r="AW598" s="1016">
        <f>'BASE METAS)'!BR599</f>
        <v>0</v>
      </c>
      <c r="AX598" s="1352">
        <f>'BASE METAS)'!BS599</f>
        <v>91</v>
      </c>
      <c r="AY598" s="1017">
        <f>'BASE METAS)'!BT599</f>
        <v>91</v>
      </c>
      <c r="AZ598" s="1352">
        <f>'BASE METAS)'!BU599</f>
        <v>0</v>
      </c>
      <c r="BA598" s="942">
        <f>'BASE METAS)'!BV599</f>
        <v>1</v>
      </c>
      <c r="BB598" s="942">
        <f>'BASE METAS)'!BW599</f>
        <v>183</v>
      </c>
      <c r="BC598" s="942">
        <f>'BASE METAS)'!BX599</f>
        <v>182</v>
      </c>
      <c r="BD598" s="942">
        <f>'BASE METAS)'!BY599</f>
        <v>0.50136986301369868</v>
      </c>
      <c r="BE598" s="942">
        <f>'BASE METAS)'!CG599</f>
        <v>92</v>
      </c>
      <c r="BF598" s="1352">
        <f>'BASE METAS)'!CJ599</f>
        <v>0</v>
      </c>
      <c r="BG598" s="942">
        <f>'BASE METAS)'!CK599</f>
        <v>0</v>
      </c>
      <c r="BH598" s="1352">
        <f>'BASE METAS)'!CL599</f>
        <v>0</v>
      </c>
      <c r="BI598" s="1352">
        <f>'BASE METAS)'!CM599</f>
        <v>0</v>
      </c>
      <c r="BJ598" s="1352">
        <f>'BASE METAS)'!CN599</f>
        <v>0</v>
      </c>
      <c r="BK598" s="1">
        <f>'BASE METAS)'!CO599</f>
        <v>0</v>
      </c>
      <c r="BL598" s="1">
        <f>'BASE METAS)'!CP599</f>
        <v>0</v>
      </c>
      <c r="BM598" s="1">
        <f>'BASE METAS)'!CQ599</f>
        <v>0</v>
      </c>
      <c r="BN598" s="1">
        <f>'BASE METAS)'!CR599</f>
        <v>0</v>
      </c>
      <c r="BO598" s="1">
        <f>'BASE METAS)'!CS599</f>
        <v>0</v>
      </c>
      <c r="BP598" s="1">
        <f>'BASE METAS)'!CT599</f>
        <v>0</v>
      </c>
      <c r="BQ598" s="1">
        <f>'BASE METAS)'!CU599</f>
        <v>0</v>
      </c>
      <c r="BR598" s="1">
        <f>'BASE METAS)'!CV599</f>
        <v>0</v>
      </c>
      <c r="BS598" s="1">
        <f>'BASE METAS)'!CW599</f>
        <v>0</v>
      </c>
      <c r="BT598" s="1">
        <f>'BASE METAS)'!CX599</f>
        <v>0</v>
      </c>
      <c r="BU598" s="1">
        <f>'BASE METAS)'!FA599</f>
        <v>365</v>
      </c>
      <c r="BV598" s="1">
        <f>'BASE METAS)'!FB599</f>
        <v>0</v>
      </c>
      <c r="BW598" s="1">
        <f>'BASE METAS)'!FC599</f>
        <v>30</v>
      </c>
      <c r="BX598" s="1">
        <f>'BASE METAS)'!FD599</f>
        <v>30</v>
      </c>
      <c r="BY598" s="1">
        <f>'BASE METAS)'!FE599</f>
        <v>0</v>
      </c>
      <c r="BZ598" s="1">
        <f>'BASE METAS)'!FF599</f>
        <v>1</v>
      </c>
      <c r="CA598" s="1">
        <f>'BASE METAS)'!FG599</f>
        <v>122</v>
      </c>
      <c r="CB598" s="1">
        <f>'BASE METAS)'!FH599</f>
        <v>243</v>
      </c>
      <c r="CC598" s="1">
        <f>'BASE METAS)'!FI599</f>
        <v>0.33424657534246577</v>
      </c>
      <c r="CD598" s="1">
        <f>'BASE METAS)'!FJ599</f>
        <v>365</v>
      </c>
      <c r="CE598" s="1">
        <f>'BASE METAS)'!FK599</f>
        <v>0</v>
      </c>
      <c r="CF598" s="1">
        <f>'BASE METAS)'!FL599</f>
        <v>31</v>
      </c>
      <c r="CG598" s="1">
        <f>'BASE METAS)'!FM599</f>
        <v>31</v>
      </c>
    </row>
    <row r="599" spans="1:85" ht="140.25" x14ac:dyDescent="0.25">
      <c r="A599" s="1">
        <f>'BASE METAS)'!A600</f>
        <v>0</v>
      </c>
      <c r="B599" s="7099"/>
      <c r="C599" s="5686"/>
      <c r="D599" s="5686"/>
      <c r="E599" s="7103"/>
      <c r="F599" s="5708"/>
      <c r="G599" s="5708"/>
      <c r="H599" s="5708"/>
      <c r="I599" s="5708"/>
      <c r="J599" s="5708"/>
      <c r="K599" s="5708"/>
      <c r="L599" s="5708"/>
      <c r="M599" s="5708"/>
      <c r="N599" s="5699"/>
      <c r="O599" s="5708"/>
      <c r="P599" s="5699"/>
      <c r="Q599" s="5699"/>
      <c r="R599" s="5699"/>
      <c r="S599" s="5699"/>
      <c r="T599" s="5699"/>
      <c r="U599" s="7731"/>
      <c r="V599" s="5699"/>
      <c r="W599" s="5696"/>
      <c r="X599" s="7103"/>
      <c r="Y599" s="214">
        <f>'BASE METAS)'!Y600</f>
        <v>12</v>
      </c>
      <c r="Z599" s="226" t="str">
        <f>'BASE METAS)'!Z600</f>
        <v>REALIZAR EL EQUIPAMIENTO VEHICULAR DE LA UNIDAD DE SUPERVISIÓN.</v>
      </c>
      <c r="AA599" s="223" t="str">
        <f>'BASE METAS)'!AA600</f>
        <v>VEHÍCULO</v>
      </c>
      <c r="AB599" s="460">
        <f>'BASE METAS)'!AB600</f>
        <v>2</v>
      </c>
      <c r="AC599" s="460">
        <f>'BASE METAS)'!AC600</f>
        <v>0</v>
      </c>
      <c r="AD599" s="544">
        <f>'BASE METAS)'!AD600</f>
        <v>0</v>
      </c>
      <c r="AE599" s="460">
        <f>'BASE METAS)'!AE600</f>
        <v>2</v>
      </c>
      <c r="AF599" s="544">
        <f>'BASE METAS)'!AF600</f>
        <v>1</v>
      </c>
      <c r="AG599" s="460">
        <f>'BASE METAS)'!AG600</f>
        <v>0</v>
      </c>
      <c r="AH599" s="544">
        <f>'BASE METAS)'!AH600</f>
        <v>0</v>
      </c>
      <c r="AI599" s="460">
        <f>'BASE METAS)'!AI600</f>
        <v>0</v>
      </c>
      <c r="AJ599" s="545">
        <f>'BASE METAS)'!AJ600</f>
        <v>0</v>
      </c>
      <c r="AK599" s="211">
        <f>'BASE METAS)'!AK600</f>
        <v>1</v>
      </c>
      <c r="AL599" s="1000">
        <f>'BASE METAS)'!AL600</f>
        <v>12</v>
      </c>
      <c r="AM599" s="807" t="str">
        <f>'BASE METAS)'!AM600</f>
        <v>REALIZAR EL EQUIPAMIENTO VEHICULAR DE LA UNIDAD DE SUPERVISIÓN</v>
      </c>
      <c r="AN599" s="807" t="str">
        <f>'BASE METAS)'!AN600</f>
        <v>MIDE EL EQUIPAMIENTO VEHICULAR.</v>
      </c>
      <c r="AO599" s="90" t="str">
        <f>'BASE METAS)'!AU600</f>
        <v>GESTIÓN</v>
      </c>
      <c r="AP599" s="807" t="str">
        <f>'BASE METAS)'!AO600</f>
        <v>NO. DE VEHÍCULOS DOTADOS.</v>
      </c>
      <c r="AQ599" s="807" t="str">
        <f>'BASE METAS)'!AP600</f>
        <v>NO. DE VEHÍCULOS PROGRAMADOS.</v>
      </c>
      <c r="AR599" s="974">
        <f>'BASE METAS)'!AQ600</f>
        <v>100</v>
      </c>
      <c r="AS599" s="807" t="str">
        <f>'BASE METAS)'!AR600</f>
        <v>VEHÍCULO</v>
      </c>
      <c r="AT599" s="807" t="str">
        <f>'BASE METAS)'!AS600</f>
        <v>EFICIENCIA</v>
      </c>
      <c r="AU599" s="1483">
        <f>'BASE METAS)'!BO600</f>
        <v>0</v>
      </c>
      <c r="AV599" s="1">
        <f>'BASE METAS)'!BQ600</f>
        <v>2</v>
      </c>
      <c r="AW599" s="1352">
        <f>'BASE METAS)'!BR600</f>
        <v>0</v>
      </c>
      <c r="AX599" s="1352">
        <f>'BASE METAS)'!BS600</f>
        <v>2</v>
      </c>
      <c r="AY599" s="942">
        <f>'BASE METAS)'!BT600</f>
        <v>0</v>
      </c>
      <c r="AZ599" s="1352">
        <f>'BASE METAS)'!BU600</f>
        <v>2</v>
      </c>
      <c r="BA599" s="942">
        <f>'BASE METAS)'!BV600</f>
        <v>0</v>
      </c>
      <c r="BB599" s="942">
        <f>'BASE METAS)'!BW600</f>
        <v>0</v>
      </c>
      <c r="BC599" s="1014">
        <f>'BASE METAS)'!BX600</f>
        <v>2</v>
      </c>
      <c r="BD599" s="988">
        <f>'BASE METAS)'!BY600</f>
        <v>0</v>
      </c>
      <c r="BE599" s="988">
        <f>'BASE METAS)'!CG600</f>
        <v>0</v>
      </c>
      <c r="BF599" s="1352">
        <f>'BASE METAS)'!CJ600</f>
        <v>0</v>
      </c>
      <c r="BG599" s="942">
        <f>'BASE METAS)'!CK600</f>
        <v>0</v>
      </c>
      <c r="BH599" s="1352">
        <f>'BASE METAS)'!CL600</f>
        <v>0</v>
      </c>
      <c r="BI599" s="1352">
        <f>'BASE METAS)'!CM600</f>
        <v>0</v>
      </c>
      <c r="BJ599" s="1352">
        <f>'BASE METAS)'!CN600</f>
        <v>0</v>
      </c>
      <c r="BK599" s="1">
        <f>'BASE METAS)'!CO600</f>
        <v>0</v>
      </c>
      <c r="BL599" s="1">
        <f>'BASE METAS)'!CP600</f>
        <v>0</v>
      </c>
      <c r="BM599" s="1">
        <f>'BASE METAS)'!CQ600</f>
        <v>0</v>
      </c>
      <c r="BN599" s="1">
        <f>'BASE METAS)'!CR600</f>
        <v>0</v>
      </c>
      <c r="BO599" s="1">
        <f>'BASE METAS)'!CS600</f>
        <v>0</v>
      </c>
      <c r="BP599" s="1">
        <f>'BASE METAS)'!CT600</f>
        <v>0</v>
      </c>
      <c r="BQ599" s="1">
        <f>'BASE METAS)'!CU600</f>
        <v>0</v>
      </c>
      <c r="BR599" s="1">
        <f>'BASE METAS)'!CV600</f>
        <v>0</v>
      </c>
      <c r="BS599" s="1">
        <f>'BASE METAS)'!CW600</f>
        <v>0</v>
      </c>
      <c r="BT599" s="1">
        <f>'BASE METAS)'!CX600</f>
        <v>0</v>
      </c>
      <c r="BU599" s="1">
        <f>'BASE METAS)'!FA600</f>
        <v>2</v>
      </c>
      <c r="BV599" s="1">
        <f>'BASE METAS)'!FB600</f>
        <v>0</v>
      </c>
      <c r="BW599" s="1">
        <f>'BASE METAS)'!FC600</f>
        <v>0</v>
      </c>
      <c r="BX599" s="1">
        <f>'BASE METAS)'!FD600</f>
        <v>0</v>
      </c>
      <c r="BY599" s="1">
        <f>'BASE METAS)'!FE600</f>
        <v>0</v>
      </c>
      <c r="BZ599" s="1">
        <f>'BASE METAS)'!FF600</f>
        <v>0</v>
      </c>
      <c r="CA599" s="1">
        <f>'BASE METAS)'!FG600</f>
        <v>0</v>
      </c>
      <c r="CB599" s="1">
        <f>'BASE METAS)'!FH600</f>
        <v>2</v>
      </c>
      <c r="CC599" s="1">
        <f>'BASE METAS)'!FI600</f>
        <v>0</v>
      </c>
      <c r="CD599" s="1">
        <f>'BASE METAS)'!FJ600</f>
        <v>2</v>
      </c>
      <c r="CE599" s="1">
        <f>'BASE METAS)'!FK600</f>
        <v>0</v>
      </c>
      <c r="CF599" s="1">
        <f>'BASE METAS)'!FL600</f>
        <v>0</v>
      </c>
      <c r="CG599" s="1">
        <f>'BASE METAS)'!FM600</f>
        <v>0</v>
      </c>
    </row>
    <row r="600" spans="1:85" ht="153" x14ac:dyDescent="0.25">
      <c r="A600" s="1">
        <f>'BASE METAS)'!A601</f>
        <v>89</v>
      </c>
      <c r="B600" s="7099"/>
      <c r="C600" s="5684">
        <f>'BASE METAS)'!C601</f>
        <v>2007</v>
      </c>
      <c r="D600" s="5684">
        <f>'BASE METAS)'!D601</f>
        <v>8</v>
      </c>
      <c r="E600" s="7102" t="str">
        <f>'BASE METAS)'!E601</f>
        <v>VIGILANCIA PARA LA SEGURIDAD Y PREVENCIÓN DEL DELITO</v>
      </c>
      <c r="F600" s="5706" t="str">
        <f>'BASE METAS)'!F601</f>
        <v>Q00</v>
      </c>
      <c r="G600" s="5706" t="str">
        <f>'BASE METAS)'!G601</f>
        <v>104</v>
      </c>
      <c r="H600" s="5706" t="str">
        <f>'BASE METAS)'!H601</f>
        <v>04</v>
      </c>
      <c r="I600" s="5706" t="str">
        <f>'BASE METAS)'!I601</f>
        <v>01</v>
      </c>
      <c r="J600" s="5706" t="str">
        <f>'BASE METAS)'!J601</f>
        <v>01</v>
      </c>
      <c r="K600" s="5706" t="str">
        <f>'BASE METAS)'!K601</f>
        <v>01</v>
      </c>
      <c r="L600" s="5706" t="str">
        <f>'BASE METAS)'!L601</f>
        <v>01</v>
      </c>
      <c r="M600" s="5706" t="str">
        <f>'BASE METAS)'!M601</f>
        <v>101</v>
      </c>
      <c r="N600" s="5697" t="str">
        <f>'BASE METAS)'!N601</f>
        <v>Seguridad Pública y Tránsito</v>
      </c>
      <c r="O600" s="5706" t="str">
        <f>'BASE METAS)'!O601</f>
        <v>Seguridad Pública</v>
      </c>
      <c r="P600" s="5697" t="str">
        <f>'BASE METAS)'!P601</f>
        <v>Seguridad pública y protección civil</v>
      </c>
      <c r="Q600" s="5697" t="str">
        <f>'BASE METAS)'!Q601</f>
        <v>Preservación del orden público y protección ciudadana</v>
      </c>
      <c r="R600" s="5697" t="str">
        <f>'BASE METAS)'!R601</f>
        <v>Seguridad pública</v>
      </c>
      <c r="S600" s="5697" t="str">
        <f>'BASE METAS)'!S601</f>
        <v>Prevención de la delincuencia y mantenimiento del orden público</v>
      </c>
      <c r="T600" s="5697" t="str">
        <f>'BASE METAS)'!T601</f>
        <v>Vigilancia para la seguridad y prevención del delito</v>
      </c>
      <c r="U600" s="7729" t="str">
        <f>'BASE METAS)'!U601</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600" s="5697" t="str">
        <f>'BASE METAS)'!V601</f>
        <v xml:space="preserve">Tlalnepantla Protegida </v>
      </c>
      <c r="W600" s="5694">
        <f>'BASE METAS)'!W601</f>
        <v>8854778</v>
      </c>
      <c r="X600" s="7102" t="str">
        <f>'BASE METAS)'!X601</f>
        <v>SUBDIRECCIÓN DE SERVICIOS FACULTATIVOS</v>
      </c>
      <c r="Y600" s="213">
        <f>'BASE METAS)'!Y601</f>
        <v>24</v>
      </c>
      <c r="Z600" s="218" t="str">
        <f>'BASE METAS)'!Z601</f>
        <v>REALIZAR CONVOCATORIA DE INGRESO A NUEVOS ELEMENTOS OPERATIVOS.</v>
      </c>
      <c r="AA600" s="222" t="str">
        <f>'BASE METAS)'!AA601</f>
        <v>CONVOCATORIA</v>
      </c>
      <c r="AB600" s="459">
        <f>'BASE METAS)'!AB601</f>
        <v>1</v>
      </c>
      <c r="AC600" s="459">
        <f>'BASE METAS)'!AC601</f>
        <v>1</v>
      </c>
      <c r="AD600" s="631">
        <f>'BASE METAS)'!AD601</f>
        <v>1</v>
      </c>
      <c r="AE600" s="459">
        <f>'BASE METAS)'!AE601</f>
        <v>0</v>
      </c>
      <c r="AF600" s="631">
        <f>'BASE METAS)'!AF601</f>
        <v>0</v>
      </c>
      <c r="AG600" s="459">
        <f>'BASE METAS)'!AG601</f>
        <v>0</v>
      </c>
      <c r="AH600" s="631">
        <f>'BASE METAS)'!AH601</f>
        <v>0</v>
      </c>
      <c r="AI600" s="459">
        <f>'BASE METAS)'!AI601</f>
        <v>0</v>
      </c>
      <c r="AJ600" s="556">
        <f>'BASE METAS)'!AJ601</f>
        <v>0</v>
      </c>
      <c r="AK600" s="211">
        <f>'BASE METAS)'!AK601</f>
        <v>1</v>
      </c>
      <c r="AL600" s="990">
        <f>'BASE METAS)'!AL601</f>
        <v>24</v>
      </c>
      <c r="AM600" s="959" t="str">
        <f>'BASE METAS)'!AM601</f>
        <v>CONVOCATORIA DE INGRESO A NUEVOS ELEMENTOS OPERATIVOS.</v>
      </c>
      <c r="AN600" s="959" t="str">
        <f>'BASE METAS)'!AN601</f>
        <v>MIDE REALIZAR LA CONVOCATORIA.</v>
      </c>
      <c r="AO600" s="1344" t="str">
        <f>'BASE METAS)'!AU601</f>
        <v>DESEMPEÑO</v>
      </c>
      <c r="AP600" s="959" t="str">
        <f>'BASE METAS)'!AO601</f>
        <v>NO. DE CONVOCATORIAS DE INGRESO A NUEVOS ELEMENTOS OPERATIVOS REALIZADAS.</v>
      </c>
      <c r="AQ600" s="959" t="str">
        <f>'BASE METAS)'!AP601</f>
        <v>NO. DE CONVOCATORIAS DE INGRESO A NUEVOS ELEMENTOS OPERATIVOS PROGRAMADAS.</v>
      </c>
      <c r="AR600" s="1344">
        <f>'BASE METAS)'!AQ601</f>
        <v>100</v>
      </c>
      <c r="AS600" s="959" t="str">
        <f>'BASE METAS)'!AR601</f>
        <v>CONVOCATORIA</v>
      </c>
      <c r="AT600" s="959" t="str">
        <f>'BASE METAS)'!AS601</f>
        <v>EFICIENCIA</v>
      </c>
      <c r="AU600" s="1483">
        <f>'BASE METAS)'!BO601</f>
        <v>0</v>
      </c>
      <c r="AV600" s="1">
        <f>'BASE METAS)'!BQ601</f>
        <v>1</v>
      </c>
      <c r="AW600" s="1016">
        <f>'BASE METAS)'!BR601</f>
        <v>0</v>
      </c>
      <c r="AX600" s="1352">
        <f>'BASE METAS)'!BS601</f>
        <v>0</v>
      </c>
      <c r="AY600" s="987">
        <f>'BASE METAS)'!BT601</f>
        <v>0</v>
      </c>
      <c r="AZ600" s="1352">
        <f>'BASE METAS)'!BU601</f>
        <v>0</v>
      </c>
      <c r="BA600" s="942" t="e">
        <f>'BASE METAS)'!BV601</f>
        <v>#DIV/0!</v>
      </c>
      <c r="BB600" s="942">
        <f>'BASE METAS)'!BW601</f>
        <v>1</v>
      </c>
      <c r="BC600" s="988">
        <f>'BASE METAS)'!BX601</f>
        <v>0</v>
      </c>
      <c r="BD600" s="988">
        <f>'BASE METAS)'!BY601</f>
        <v>1</v>
      </c>
      <c r="BE600" s="988">
        <f>'BASE METAS)'!CG601</f>
        <v>1</v>
      </c>
      <c r="BF600" s="942">
        <f>'BASE METAS)'!CJ601</f>
        <v>0</v>
      </c>
      <c r="BG600" s="942">
        <f>'BASE METAS)'!CK601</f>
        <v>0</v>
      </c>
      <c r="BH600" s="987">
        <f>'BASE METAS)'!CL601</f>
        <v>0</v>
      </c>
      <c r="BI600" s="1352">
        <f>'BASE METAS)'!CM601</f>
        <v>0</v>
      </c>
      <c r="BJ600" s="1352">
        <f>'BASE METAS)'!CN601</f>
        <v>0</v>
      </c>
      <c r="BK600" s="1">
        <f>'BASE METAS)'!CO601</f>
        <v>0</v>
      </c>
      <c r="BL600" s="1">
        <f>'BASE METAS)'!CP601</f>
        <v>0</v>
      </c>
      <c r="BM600" s="1">
        <f>'BASE METAS)'!CQ601</f>
        <v>0</v>
      </c>
      <c r="BN600" s="1">
        <f>'BASE METAS)'!CR601</f>
        <v>0</v>
      </c>
      <c r="BO600" s="1">
        <f>'BASE METAS)'!CS601</f>
        <v>0</v>
      </c>
      <c r="BP600" s="1">
        <f>'BASE METAS)'!CT601</f>
        <v>0</v>
      </c>
      <c r="BQ600" s="1">
        <f>'BASE METAS)'!CU601</f>
        <v>0</v>
      </c>
      <c r="BR600" s="1">
        <f>'BASE METAS)'!CV601</f>
        <v>0</v>
      </c>
      <c r="BS600" s="1">
        <f>'BASE METAS)'!CW601</f>
        <v>0</v>
      </c>
      <c r="BT600" s="1">
        <f>'BASE METAS)'!CX601</f>
        <v>0</v>
      </c>
      <c r="BU600" s="1">
        <f>'BASE METAS)'!FA601</f>
        <v>1</v>
      </c>
      <c r="BV600" s="1">
        <f>'BASE METAS)'!FB601</f>
        <v>0</v>
      </c>
      <c r="BW600" s="1">
        <f>'BASE METAS)'!FC601</f>
        <v>0</v>
      </c>
      <c r="BX600" s="1">
        <f>'BASE METAS)'!FD601</f>
        <v>0</v>
      </c>
      <c r="BY600" s="1">
        <f>'BASE METAS)'!FE601</f>
        <v>0</v>
      </c>
      <c r="BZ600" s="1">
        <f>'BASE METAS)'!FF601</f>
        <v>0</v>
      </c>
      <c r="CA600" s="1">
        <f>'BASE METAS)'!FG601</f>
        <v>1</v>
      </c>
      <c r="CB600" s="1">
        <f>'BASE METAS)'!FH601</f>
        <v>0</v>
      </c>
      <c r="CC600" s="1">
        <f>'BASE METAS)'!FI601</f>
        <v>1</v>
      </c>
      <c r="CD600" s="1">
        <f>'BASE METAS)'!FJ601</f>
        <v>1</v>
      </c>
      <c r="CE600" s="1">
        <f>'BASE METAS)'!FK601</f>
        <v>0</v>
      </c>
      <c r="CF600" s="1">
        <f>'BASE METAS)'!FL601</f>
        <v>0</v>
      </c>
      <c r="CG600" s="1">
        <f>'BASE METAS)'!FM601</f>
        <v>0</v>
      </c>
    </row>
    <row r="601" spans="1:85" ht="51" customHeight="1" x14ac:dyDescent="0.25">
      <c r="A601" s="1">
        <f>'BASE METAS)'!A602</f>
        <v>0</v>
      </c>
      <c r="B601" s="7099"/>
      <c r="C601" s="5685"/>
      <c r="D601" s="5685"/>
      <c r="E601" s="7145"/>
      <c r="F601" s="5707"/>
      <c r="G601" s="5707"/>
      <c r="H601" s="5707"/>
      <c r="I601" s="5707"/>
      <c r="J601" s="5707"/>
      <c r="K601" s="5707"/>
      <c r="L601" s="5707"/>
      <c r="M601" s="5707"/>
      <c r="N601" s="5698"/>
      <c r="O601" s="5707"/>
      <c r="P601" s="5698"/>
      <c r="Q601" s="5698"/>
      <c r="R601" s="5698"/>
      <c r="S601" s="5698"/>
      <c r="T601" s="5698"/>
      <c r="U601" s="7730"/>
      <c r="V601" s="5698"/>
      <c r="W601" s="5695"/>
      <c r="X601" s="7145"/>
      <c r="Y601" s="214">
        <f>'BASE METAS)'!Y602</f>
        <v>25</v>
      </c>
      <c r="Z601" s="219" t="str">
        <f>'BASE METAS)'!Z602</f>
        <v>CONTRATACION DE ELEMENTOS OPERATIVOS PARA BRINDAR LOS SERVICIOS FACULTATIVOS.</v>
      </c>
      <c r="AA601" s="224" t="str">
        <f>'BASE METAS)'!AA602</f>
        <v>ELEMENTO</v>
      </c>
      <c r="AB601" s="460">
        <f>'BASE METAS)'!AB602</f>
        <v>50</v>
      </c>
      <c r="AC601" s="460">
        <f>'BASE METAS)'!AC602</f>
        <v>0</v>
      </c>
      <c r="AD601" s="544">
        <f>'BASE METAS)'!AD602</f>
        <v>0</v>
      </c>
      <c r="AE601" s="460">
        <f>'BASE METAS)'!AE602</f>
        <v>50</v>
      </c>
      <c r="AF601" s="544">
        <f>'BASE METAS)'!AF602</f>
        <v>1</v>
      </c>
      <c r="AG601" s="460">
        <f>'BASE METAS)'!AG602</f>
        <v>0</v>
      </c>
      <c r="AH601" s="544">
        <f>'BASE METAS)'!AH602</f>
        <v>0</v>
      </c>
      <c r="AI601" s="460">
        <f>'BASE METAS)'!AI602</f>
        <v>0</v>
      </c>
      <c r="AJ601" s="545">
        <f>'BASE METAS)'!AJ602</f>
        <v>0</v>
      </c>
      <c r="AK601" s="191">
        <f>'BASE METAS)'!AK602</f>
        <v>1</v>
      </c>
      <c r="AL601" s="990">
        <f>'BASE METAS)'!AL602</f>
        <v>25</v>
      </c>
      <c r="AM601" s="959" t="str">
        <f>'BASE METAS)'!AM602</f>
        <v>CONTRATACIÓN DE ELEMENTOS OPERATIVOS PARA BRINDAR SERVICIOS FACULTATIVOS.</v>
      </c>
      <c r="AN601" s="959" t="str">
        <f>'BASE METAS)'!AN602</f>
        <v>MIDE LA CONTRATACIÓN DE ELEMENTOS OPERATIVOS.</v>
      </c>
      <c r="AO601" s="1344" t="str">
        <f>'BASE METAS)'!AU602</f>
        <v>DESEMPEÑO</v>
      </c>
      <c r="AP601" s="959" t="str">
        <f>'BASE METAS)'!AO602</f>
        <v>NO. DE ELEMENTOS OPERATIVOS CONTRATADOS.</v>
      </c>
      <c r="AQ601" s="959" t="str">
        <f>'BASE METAS)'!AP602</f>
        <v>NO. DE ELEMENTOS OPERATIVOS PROGRAMADOS A CONTRATAR.</v>
      </c>
      <c r="AR601" s="1344">
        <f>'BASE METAS)'!AQ602</f>
        <v>100</v>
      </c>
      <c r="AS601" s="959" t="str">
        <f>'BASE METAS)'!AR602</f>
        <v>ELEMENTO</v>
      </c>
      <c r="AT601" s="1018" t="str">
        <f>'BASE METAS)'!AS602</f>
        <v>CALIDAD</v>
      </c>
      <c r="AU601" s="1483">
        <f>'BASE METAS)'!BO602</f>
        <v>0</v>
      </c>
      <c r="AV601" s="1">
        <f>'BASE METAS)'!BQ602</f>
        <v>50</v>
      </c>
      <c r="AW601" s="1352">
        <f>'BASE METAS)'!BR602</f>
        <v>0</v>
      </c>
      <c r="AX601" s="1352">
        <f>'BASE METAS)'!BS602</f>
        <v>50</v>
      </c>
      <c r="AY601" s="1352">
        <f>'BASE METAS)'!BT602</f>
        <v>31</v>
      </c>
      <c r="AZ601" s="1352">
        <f>'BASE METAS)'!BU602</f>
        <v>19</v>
      </c>
      <c r="BA601" s="1352">
        <f>'BASE METAS)'!BV602</f>
        <v>0.62</v>
      </c>
      <c r="BB601" s="1352">
        <f>'BASE METAS)'!BW602</f>
        <v>31</v>
      </c>
      <c r="BC601" s="1352">
        <f>'BASE METAS)'!BX602</f>
        <v>19</v>
      </c>
      <c r="BD601" s="1352">
        <f>'BASE METAS)'!BY602</f>
        <v>0.62</v>
      </c>
      <c r="BE601" s="1352">
        <f>'BASE METAS)'!CG602</f>
        <v>0</v>
      </c>
      <c r="BF601" s="1352">
        <f>'BASE METAS)'!CJ602</f>
        <v>0</v>
      </c>
      <c r="BG601" s="1352">
        <f>'BASE METAS)'!CK602</f>
        <v>0</v>
      </c>
      <c r="BH601" s="1352">
        <f>'BASE METAS)'!CL602</f>
        <v>0</v>
      </c>
      <c r="BI601" s="1352">
        <f>'BASE METAS)'!CM602</f>
        <v>0</v>
      </c>
      <c r="BJ601" s="1352">
        <f>'BASE METAS)'!CN602</f>
        <v>0</v>
      </c>
      <c r="BK601" s="1">
        <f>'BASE METAS)'!CO602</f>
        <v>0</v>
      </c>
      <c r="BL601" s="1">
        <f>'BASE METAS)'!CP602</f>
        <v>0</v>
      </c>
      <c r="BM601" s="1">
        <f>'BASE METAS)'!CQ602</f>
        <v>0</v>
      </c>
      <c r="BN601" s="1">
        <f>'BASE METAS)'!CR602</f>
        <v>0</v>
      </c>
      <c r="BO601" s="1">
        <f>'BASE METAS)'!CS602</f>
        <v>0</v>
      </c>
      <c r="BP601" s="1">
        <f>'BASE METAS)'!CT602</f>
        <v>0</v>
      </c>
      <c r="BQ601" s="1">
        <f>'BASE METAS)'!CU602</f>
        <v>0</v>
      </c>
      <c r="BR601" s="1">
        <f>'BASE METAS)'!CV602</f>
        <v>0</v>
      </c>
      <c r="BS601" s="1">
        <f>'BASE METAS)'!CW602</f>
        <v>0</v>
      </c>
      <c r="BT601" s="1">
        <f>'BASE METAS)'!CX602</f>
        <v>0</v>
      </c>
      <c r="BU601" s="1">
        <f>'BASE METAS)'!FA602</f>
        <v>50</v>
      </c>
      <c r="BV601" s="1">
        <f>'BASE METAS)'!FB602</f>
        <v>0</v>
      </c>
      <c r="BW601" s="1">
        <f>'BASE METAS)'!FC602</f>
        <v>17</v>
      </c>
      <c r="BX601" s="1">
        <f>'BASE METAS)'!FD602</f>
        <v>7</v>
      </c>
      <c r="BY601" s="1">
        <f>'BASE METAS)'!FE602</f>
        <v>10</v>
      </c>
      <c r="BZ601" s="1">
        <f>'BASE METAS)'!FF602</f>
        <v>0</v>
      </c>
      <c r="CA601" s="1">
        <f>'BASE METAS)'!FG602</f>
        <v>7</v>
      </c>
      <c r="CB601" s="1">
        <f>'BASE METAS)'!FH602</f>
        <v>43</v>
      </c>
      <c r="CC601" s="1">
        <f>'BASE METAS)'!FI602</f>
        <v>0.14000000000000001</v>
      </c>
      <c r="CD601" s="1">
        <f>'BASE METAS)'!FJ602</f>
        <v>50</v>
      </c>
      <c r="CE601" s="1">
        <f>'BASE METAS)'!FK602</f>
        <v>0</v>
      </c>
      <c r="CF601" s="1">
        <f>'BASE METAS)'!FL602</f>
        <v>17</v>
      </c>
      <c r="CG601" s="1">
        <f>'BASE METAS)'!FM602</f>
        <v>4</v>
      </c>
    </row>
    <row r="602" spans="1:85" ht="178.5" x14ac:dyDescent="0.25">
      <c r="A602" s="1">
        <f>'BASE METAS)'!A603</f>
        <v>0</v>
      </c>
      <c r="B602" s="7099"/>
      <c r="C602" s="5685"/>
      <c r="D602" s="5685"/>
      <c r="E602" s="7145"/>
      <c r="F602" s="5707"/>
      <c r="G602" s="5707"/>
      <c r="H602" s="5707"/>
      <c r="I602" s="5707"/>
      <c r="J602" s="5707"/>
      <c r="K602" s="5707"/>
      <c r="L602" s="5707"/>
      <c r="M602" s="5707"/>
      <c r="N602" s="5698"/>
      <c r="O602" s="5707"/>
      <c r="P602" s="5698"/>
      <c r="Q602" s="5698"/>
      <c r="R602" s="5698"/>
      <c r="S602" s="5698"/>
      <c r="T602" s="5698"/>
      <c r="U602" s="7730"/>
      <c r="V602" s="5698"/>
      <c r="W602" s="5695"/>
      <c r="X602" s="7145"/>
      <c r="Y602" s="214">
        <f>'BASE METAS)'!Y603</f>
        <v>26</v>
      </c>
      <c r="Z602" s="219" t="str">
        <f>'BASE METAS)'!Z603</f>
        <v>REALIZAR CAPACITACION DE MODELO POLICIAL A LOS ELEMENTOS DE NUEVO INGRESO.</v>
      </c>
      <c r="AA602" s="223" t="str">
        <f>'BASE METAS)'!AA603</f>
        <v>CAPACITACIÓN</v>
      </c>
      <c r="AB602" s="460">
        <f>'BASE METAS)'!AB603</f>
        <v>50</v>
      </c>
      <c r="AC602" s="460">
        <f>'BASE METAS)'!AC603</f>
        <v>0</v>
      </c>
      <c r="AD602" s="544">
        <f>'BASE METAS)'!AD603</f>
        <v>0</v>
      </c>
      <c r="AE602" s="460">
        <f>'BASE METAS)'!AE603</f>
        <v>50</v>
      </c>
      <c r="AF602" s="544">
        <f>'BASE METAS)'!AF603</f>
        <v>1</v>
      </c>
      <c r="AG602" s="460">
        <f>'BASE METAS)'!AG603</f>
        <v>0</v>
      </c>
      <c r="AH602" s="544">
        <f>'BASE METAS)'!AH603</f>
        <v>0</v>
      </c>
      <c r="AI602" s="460">
        <f>'BASE METAS)'!AI603</f>
        <v>0</v>
      </c>
      <c r="AJ602" s="545">
        <f>'BASE METAS)'!AJ603</f>
        <v>0</v>
      </c>
      <c r="AK602" s="191">
        <f>'BASE METAS)'!AK603</f>
        <v>1</v>
      </c>
      <c r="AL602" s="990">
        <f>'BASE METAS)'!AL603</f>
        <v>26</v>
      </c>
      <c r="AM602" s="970" t="str">
        <f>'BASE METAS)'!AM603</f>
        <v>CAPACITACIÓN DE MODELO POLICIAL A LOS ELEMENTOS DE NUEVO INGRESO.</v>
      </c>
      <c r="AN602" s="970" t="str">
        <f>'BASE METAS)'!AN603</f>
        <v>MIDE LA CAPACITACIÓN DE MODELO POLICIAL.</v>
      </c>
      <c r="AO602" s="1344" t="str">
        <f>'BASE METAS)'!AU603</f>
        <v>DESEMPEÑO</v>
      </c>
      <c r="AP602" s="970" t="str">
        <f>'BASE METAS)'!AO603</f>
        <v>NO. DE CAPACITACIONES DE MODELO POLICIAL REALIZADAS.</v>
      </c>
      <c r="AQ602" s="970" t="str">
        <f>'BASE METAS)'!AP603</f>
        <v>NO. DE CAPACITACIONES DE MODELO POLICIAL PROGRAMADAS.</v>
      </c>
      <c r="AR602" s="1344">
        <f>'BASE METAS)'!AQ603</f>
        <v>100</v>
      </c>
      <c r="AS602" s="970" t="str">
        <f>'BASE METAS)'!AR603</f>
        <v>CAPACITACIÓN</v>
      </c>
      <c r="AT602" s="970" t="str">
        <f>'BASE METAS)'!AS603</f>
        <v>EFICIENCIA</v>
      </c>
      <c r="AU602" s="1483">
        <f>'BASE METAS)'!BO603</f>
        <v>0</v>
      </c>
      <c r="AV602" s="1">
        <f>'BASE METAS)'!BQ603</f>
        <v>50</v>
      </c>
      <c r="AW602" s="1352">
        <f>'BASE METAS)'!BR603</f>
        <v>0</v>
      </c>
      <c r="AX602" s="1352">
        <f>'BASE METAS)'!BS603</f>
        <v>50</v>
      </c>
      <c r="AY602" s="1352">
        <f>'BASE METAS)'!BT603</f>
        <v>0</v>
      </c>
      <c r="AZ602" s="1352">
        <f>'BASE METAS)'!BU603</f>
        <v>50</v>
      </c>
      <c r="BA602" s="1352">
        <f>'BASE METAS)'!BV603</f>
        <v>0</v>
      </c>
      <c r="BB602" s="1352">
        <f>'BASE METAS)'!BW603</f>
        <v>0</v>
      </c>
      <c r="BC602" s="1352">
        <f>'BASE METAS)'!BX603</f>
        <v>50</v>
      </c>
      <c r="BD602" s="1352">
        <f>'BASE METAS)'!BY603</f>
        <v>0</v>
      </c>
      <c r="BE602" s="1352">
        <f>'BASE METAS)'!CG603</f>
        <v>0</v>
      </c>
      <c r="BF602" s="1352">
        <f>'BASE METAS)'!CJ603</f>
        <v>0</v>
      </c>
      <c r="BG602" s="1352">
        <f>'BASE METAS)'!CK603</f>
        <v>0</v>
      </c>
      <c r="BH602" s="1352">
        <f>'BASE METAS)'!CL603</f>
        <v>0</v>
      </c>
      <c r="BI602" s="1352">
        <f>'BASE METAS)'!CM603</f>
        <v>0</v>
      </c>
      <c r="BJ602" s="1352">
        <f>'BASE METAS)'!CN603</f>
        <v>0</v>
      </c>
      <c r="BK602" s="1">
        <f>'BASE METAS)'!CO603</f>
        <v>0</v>
      </c>
      <c r="BL602" s="1">
        <f>'BASE METAS)'!CP603</f>
        <v>0</v>
      </c>
      <c r="BM602" s="1">
        <f>'BASE METAS)'!CQ603</f>
        <v>0</v>
      </c>
      <c r="BN602" s="1">
        <f>'BASE METAS)'!CR603</f>
        <v>0</v>
      </c>
      <c r="BO602" s="1">
        <f>'BASE METAS)'!CS603</f>
        <v>0</v>
      </c>
      <c r="BP602" s="1">
        <f>'BASE METAS)'!CT603</f>
        <v>0</v>
      </c>
      <c r="BQ602" s="1">
        <f>'BASE METAS)'!CU603</f>
        <v>0</v>
      </c>
      <c r="BR602" s="1">
        <f>'BASE METAS)'!CV603</f>
        <v>0</v>
      </c>
      <c r="BS602" s="1">
        <f>'BASE METAS)'!CW603</f>
        <v>0</v>
      </c>
      <c r="BT602" s="1">
        <f>'BASE METAS)'!CX603</f>
        <v>0</v>
      </c>
      <c r="BU602" s="1">
        <f>'BASE METAS)'!FA603</f>
        <v>50</v>
      </c>
      <c r="BV602" s="1">
        <f>'BASE METAS)'!FB603</f>
        <v>0</v>
      </c>
      <c r="BW602" s="1">
        <f>'BASE METAS)'!FC603</f>
        <v>0</v>
      </c>
      <c r="BX602" s="1">
        <f>'BASE METAS)'!FD603</f>
        <v>0</v>
      </c>
      <c r="BY602" s="1">
        <f>'BASE METAS)'!FE603</f>
        <v>0</v>
      </c>
      <c r="BZ602" s="1">
        <f>'BASE METAS)'!FF603</f>
        <v>0</v>
      </c>
      <c r="CA602" s="1">
        <f>'BASE METAS)'!FG603</f>
        <v>0</v>
      </c>
      <c r="CB602" s="1">
        <f>'BASE METAS)'!FH603</f>
        <v>50</v>
      </c>
      <c r="CC602" s="1">
        <f>'BASE METAS)'!FI603</f>
        <v>0</v>
      </c>
      <c r="CD602" s="1">
        <f>'BASE METAS)'!FJ603</f>
        <v>50</v>
      </c>
      <c r="CE602" s="1">
        <f>'BASE METAS)'!FK603</f>
        <v>0</v>
      </c>
      <c r="CF602" s="1">
        <f>'BASE METAS)'!FL603</f>
        <v>25</v>
      </c>
      <c r="CG602" s="1">
        <f>'BASE METAS)'!FM603</f>
        <v>0</v>
      </c>
    </row>
    <row r="603" spans="1:85" ht="153" x14ac:dyDescent="0.2">
      <c r="A603" s="1">
        <f>'BASE METAS)'!A604</f>
        <v>0</v>
      </c>
      <c r="B603" s="7099"/>
      <c r="C603" s="5685"/>
      <c r="D603" s="5685"/>
      <c r="E603" s="7145"/>
      <c r="F603" s="5707"/>
      <c r="G603" s="5707"/>
      <c r="H603" s="5707"/>
      <c r="I603" s="5707"/>
      <c r="J603" s="5707"/>
      <c r="K603" s="5707"/>
      <c r="L603" s="5707"/>
      <c r="M603" s="5707"/>
      <c r="N603" s="5698"/>
      <c r="O603" s="5707"/>
      <c r="P603" s="5698"/>
      <c r="Q603" s="5698"/>
      <c r="R603" s="5698"/>
      <c r="S603" s="5698"/>
      <c r="T603" s="5698"/>
      <c r="U603" s="7730"/>
      <c r="V603" s="5698"/>
      <c r="W603" s="5695"/>
      <c r="X603" s="7145"/>
      <c r="Y603" s="214">
        <f>'BASE METAS)'!Y604</f>
        <v>27</v>
      </c>
      <c r="Z603" s="219" t="str">
        <f>'BASE METAS)'!Z604</f>
        <v>REALIZAR EL EQUIPAMIENTO DE UNIFORMES DE LOS ELEMENTOS OPERATIVOS.</v>
      </c>
      <c r="AA603" s="224" t="str">
        <f>'BASE METAS)'!AA604</f>
        <v>UNIFORME</v>
      </c>
      <c r="AB603" s="460">
        <f>'BASE METAS)'!AB604</f>
        <v>200</v>
      </c>
      <c r="AC603" s="460">
        <f>'BASE METAS)'!AC604</f>
        <v>0</v>
      </c>
      <c r="AD603" s="544">
        <f>'BASE METAS)'!AD604</f>
        <v>0</v>
      </c>
      <c r="AE603" s="460">
        <f>'BASE METAS)'!AE604</f>
        <v>200</v>
      </c>
      <c r="AF603" s="544">
        <f>'BASE METAS)'!AF604</f>
        <v>1</v>
      </c>
      <c r="AG603" s="460">
        <f>'BASE METAS)'!AG604</f>
        <v>0</v>
      </c>
      <c r="AH603" s="544">
        <f>'BASE METAS)'!AH604</f>
        <v>0</v>
      </c>
      <c r="AI603" s="460">
        <f>'BASE METAS)'!AI604</f>
        <v>0</v>
      </c>
      <c r="AJ603" s="545">
        <f>'BASE METAS)'!AJ604</f>
        <v>0</v>
      </c>
      <c r="AK603" s="191">
        <f>'BASE METAS)'!AK604</f>
        <v>1</v>
      </c>
      <c r="AL603" s="991">
        <f>'BASE METAS)'!AL604</f>
        <v>27</v>
      </c>
      <c r="AM603" s="959" t="str">
        <f>'BASE METAS)'!AM604</f>
        <v>REALIZAR EL EQUIPAMIENTO DE UNIFORMES A LOS  ELEMENTOS OPERATIVOS.</v>
      </c>
      <c r="AN603" s="959" t="str">
        <f>'BASE METAS)'!AN604</f>
        <v>MIDE EL EQUIPAMIENTO DE UNIFORMES.</v>
      </c>
      <c r="AO603" s="1344" t="str">
        <f>'BASE METAS)'!AU604</f>
        <v>DESEMPEÑO</v>
      </c>
      <c r="AP603" s="992" t="str">
        <f>'BASE METAS)'!AO604</f>
        <v>NO. DE UNIFORMES ADQUIRIDOS.</v>
      </c>
      <c r="AQ603" s="992" t="str">
        <f>'BASE METAS)'!AP604</f>
        <v>NO. DE UNIFORMES PROGRAMADOS.</v>
      </c>
      <c r="AR603" s="1343">
        <f>'BASE METAS)'!AQ604</f>
        <v>100</v>
      </c>
      <c r="AS603" s="993" t="str">
        <f>'BASE METAS)'!AR604</f>
        <v>UNIFORME</v>
      </c>
      <c r="AT603" s="1018" t="str">
        <f>'BASE METAS)'!AS604</f>
        <v>EFICACIA</v>
      </c>
      <c r="AU603" s="1483">
        <f>'BASE METAS)'!BO604</f>
        <v>0</v>
      </c>
      <c r="AV603" s="1">
        <f>'BASE METAS)'!BQ604</f>
        <v>200</v>
      </c>
      <c r="AW603" s="1016">
        <f>'BASE METAS)'!BR604</f>
        <v>0</v>
      </c>
      <c r="AX603" s="980">
        <f>'BASE METAS)'!BS604</f>
        <v>200</v>
      </c>
      <c r="AY603" s="980">
        <f>'BASE METAS)'!BT604</f>
        <v>10</v>
      </c>
      <c r="AZ603" s="988">
        <f>'BASE METAS)'!BU604</f>
        <v>190</v>
      </c>
      <c r="BA603" s="988">
        <f>'BASE METAS)'!BV604</f>
        <v>0.05</v>
      </c>
      <c r="BB603" s="988">
        <f>'BASE METAS)'!BW604</f>
        <v>10</v>
      </c>
      <c r="BC603" s="988">
        <f>'BASE METAS)'!BX604</f>
        <v>190</v>
      </c>
      <c r="BD603" s="988">
        <f>'BASE METAS)'!BY604</f>
        <v>0.05</v>
      </c>
      <c r="BE603" s="988">
        <f>'BASE METAS)'!CG604</f>
        <v>0</v>
      </c>
      <c r="BF603" s="942">
        <f>'BASE METAS)'!CJ604</f>
        <v>0</v>
      </c>
      <c r="BG603" s="942">
        <f>'BASE METAS)'!CK604</f>
        <v>0</v>
      </c>
      <c r="BH603" s="987">
        <f>'BASE METAS)'!CL604</f>
        <v>0</v>
      </c>
      <c r="BI603" s="1352">
        <f>'BASE METAS)'!CM604</f>
        <v>0</v>
      </c>
      <c r="BJ603" s="1352">
        <f>'BASE METAS)'!CN604</f>
        <v>0</v>
      </c>
      <c r="BK603" s="1">
        <f>'BASE METAS)'!CO604</f>
        <v>0</v>
      </c>
      <c r="BL603" s="1">
        <f>'BASE METAS)'!CP604</f>
        <v>0</v>
      </c>
      <c r="BM603" s="1">
        <f>'BASE METAS)'!CQ604</f>
        <v>0</v>
      </c>
      <c r="BN603" s="1">
        <f>'BASE METAS)'!CR604</f>
        <v>0</v>
      </c>
      <c r="BO603" s="1">
        <f>'BASE METAS)'!CS604</f>
        <v>0</v>
      </c>
      <c r="BP603" s="1">
        <f>'BASE METAS)'!CT604</f>
        <v>0</v>
      </c>
      <c r="BQ603" s="1">
        <f>'BASE METAS)'!CU604</f>
        <v>0</v>
      </c>
      <c r="BR603" s="1">
        <f>'BASE METAS)'!CV604</f>
        <v>0</v>
      </c>
      <c r="BS603" s="1">
        <f>'BASE METAS)'!CW604</f>
        <v>0</v>
      </c>
      <c r="BT603" s="1">
        <f>'BASE METAS)'!CX604</f>
        <v>0</v>
      </c>
      <c r="BU603" s="1">
        <f>'BASE METAS)'!FA604</f>
        <v>200</v>
      </c>
      <c r="BV603" s="1">
        <f>'BASE METAS)'!FB604</f>
        <v>0</v>
      </c>
      <c r="BW603" s="1">
        <f>'BASE METAS)'!FC604</f>
        <v>10</v>
      </c>
      <c r="BX603" s="1">
        <f>'BASE METAS)'!FD604</f>
        <v>10</v>
      </c>
      <c r="BY603" s="1">
        <f>'BASE METAS)'!FE604</f>
        <v>0</v>
      </c>
      <c r="BZ603" s="1">
        <f>'BASE METAS)'!FF604</f>
        <v>0</v>
      </c>
      <c r="CA603" s="1">
        <f>'BASE METAS)'!FG604</f>
        <v>10</v>
      </c>
      <c r="CB603" s="1">
        <f>'BASE METAS)'!FH604</f>
        <v>190</v>
      </c>
      <c r="CC603" s="1">
        <f>'BASE METAS)'!FI604</f>
        <v>0.05</v>
      </c>
      <c r="CD603" s="1">
        <f>'BASE METAS)'!FJ604</f>
        <v>200</v>
      </c>
      <c r="CE603" s="1">
        <f>'BASE METAS)'!FK604</f>
        <v>0</v>
      </c>
      <c r="CF603" s="1">
        <f>'BASE METAS)'!FL604</f>
        <v>95</v>
      </c>
      <c r="CG603" s="1">
        <f>'BASE METAS)'!FM604</f>
        <v>0</v>
      </c>
    </row>
    <row r="604" spans="1:85" ht="178.5" x14ac:dyDescent="0.25">
      <c r="A604" s="1">
        <f>'BASE METAS)'!A605</f>
        <v>0</v>
      </c>
      <c r="B604" s="7099"/>
      <c r="C604" s="5685"/>
      <c r="D604" s="5685"/>
      <c r="E604" s="7145"/>
      <c r="F604" s="5707"/>
      <c r="G604" s="5707"/>
      <c r="H604" s="5707"/>
      <c r="I604" s="5707"/>
      <c r="J604" s="5707"/>
      <c r="K604" s="5707"/>
      <c r="L604" s="5707"/>
      <c r="M604" s="5707"/>
      <c r="N604" s="5698"/>
      <c r="O604" s="5707"/>
      <c r="P604" s="5698"/>
      <c r="Q604" s="5698"/>
      <c r="R604" s="5698"/>
      <c r="S604" s="5698"/>
      <c r="T604" s="5698"/>
      <c r="U604" s="7730"/>
      <c r="V604" s="5698"/>
      <c r="W604" s="5695"/>
      <c r="X604" s="7145"/>
      <c r="Y604" s="214">
        <f>'BASE METAS)'!Y605</f>
        <v>28</v>
      </c>
      <c r="Z604" s="219" t="str">
        <f>'BASE METAS)'!Z605</f>
        <v>REALIZAR EL EQUIPAMIENTO VEHICULAR DE LA SUBDIRECCION DE SEVICIOS FACULTATIVOS.</v>
      </c>
      <c r="AA604" s="223" t="str">
        <f>'BASE METAS)'!AA605</f>
        <v>VEHÍCULO</v>
      </c>
      <c r="AB604" s="460">
        <f>'BASE METAS)'!AB605</f>
        <v>4</v>
      </c>
      <c r="AC604" s="460">
        <f>'BASE METAS)'!AC605</f>
        <v>0</v>
      </c>
      <c r="AD604" s="544">
        <f>'BASE METAS)'!AD605</f>
        <v>0</v>
      </c>
      <c r="AE604" s="460">
        <f>'BASE METAS)'!AE605</f>
        <v>4</v>
      </c>
      <c r="AF604" s="544">
        <f>'BASE METAS)'!AF605</f>
        <v>1</v>
      </c>
      <c r="AG604" s="460">
        <f>'BASE METAS)'!AG605</f>
        <v>0</v>
      </c>
      <c r="AH604" s="544">
        <f>'BASE METAS)'!AH605</f>
        <v>0</v>
      </c>
      <c r="AI604" s="460">
        <f>'BASE METAS)'!AI605</f>
        <v>0</v>
      </c>
      <c r="AJ604" s="545">
        <f>'BASE METAS)'!AJ605</f>
        <v>0</v>
      </c>
      <c r="AK604" s="191">
        <f>'BASE METAS)'!AK605</f>
        <v>1</v>
      </c>
      <c r="AL604" s="991">
        <f>'BASE METAS)'!AL605</f>
        <v>28</v>
      </c>
      <c r="AM604" s="959" t="str">
        <f>'BASE METAS)'!AM605</f>
        <v>REALIZAR EL EQUIPAMIENTO VEHICULAR DE LA SUBDIRECCIÓN DE SERVICIOS FACULTATIVOS.</v>
      </c>
      <c r="AN604" s="959" t="str">
        <f>'BASE METAS)'!AN605</f>
        <v>MIDE EL EQUIPAMIENTO VEHICULAR.</v>
      </c>
      <c r="AO604" s="1344" t="str">
        <f>'BASE METAS)'!AU605</f>
        <v>DESEMPEÑO</v>
      </c>
      <c r="AP604" s="959" t="str">
        <f>'BASE METAS)'!AO605</f>
        <v>NO. DE VEHICULOS ADQUIRIDOS.</v>
      </c>
      <c r="AQ604" s="959" t="str">
        <f>'BASE METAS)'!AP605</f>
        <v>NO. DE VEHICULOS PROGRAMADOS.</v>
      </c>
      <c r="AR604" s="1343">
        <f>'BASE METAS)'!AQ605</f>
        <v>100</v>
      </c>
      <c r="AS604" s="959" t="str">
        <f>'BASE METAS)'!AR605</f>
        <v>VEHÍCULO</v>
      </c>
      <c r="AT604" s="1018" t="str">
        <f>'BASE METAS)'!AS605</f>
        <v>EFICACIA</v>
      </c>
      <c r="AU604" s="1483">
        <f>'BASE METAS)'!BO605</f>
        <v>0</v>
      </c>
      <c r="AV604" s="1">
        <f>'BASE METAS)'!BQ605</f>
        <v>4</v>
      </c>
      <c r="AW604" s="1016">
        <f>'BASE METAS)'!BR605</f>
        <v>0</v>
      </c>
      <c r="AX604" s="980">
        <f>'BASE METAS)'!BS605</f>
        <v>4</v>
      </c>
      <c r="AY604" s="980">
        <f>'BASE METAS)'!BT605</f>
        <v>0</v>
      </c>
      <c r="AZ604" s="988">
        <f>'BASE METAS)'!BU605</f>
        <v>4</v>
      </c>
      <c r="BA604" s="988">
        <f>'BASE METAS)'!BV605</f>
        <v>0</v>
      </c>
      <c r="BB604" s="988">
        <f>'BASE METAS)'!BW605</f>
        <v>0</v>
      </c>
      <c r="BC604" s="988">
        <f>'BASE METAS)'!BX605</f>
        <v>4</v>
      </c>
      <c r="BD604" s="988">
        <f>'BASE METAS)'!BY605</f>
        <v>0</v>
      </c>
      <c r="BE604" s="988">
        <f>'BASE METAS)'!CG605</f>
        <v>0</v>
      </c>
      <c r="BF604" s="942">
        <f>'BASE METAS)'!CJ605</f>
        <v>0</v>
      </c>
      <c r="BG604" s="942">
        <f>'BASE METAS)'!CK605</f>
        <v>0</v>
      </c>
      <c r="BH604" s="987">
        <f>'BASE METAS)'!CL605</f>
        <v>0</v>
      </c>
      <c r="BI604" s="1352">
        <f>'BASE METAS)'!CM605</f>
        <v>0</v>
      </c>
      <c r="BJ604" s="1352">
        <f>'BASE METAS)'!CN605</f>
        <v>0</v>
      </c>
      <c r="BK604" s="1">
        <f>'BASE METAS)'!CO605</f>
        <v>0</v>
      </c>
      <c r="BL604" s="1">
        <f>'BASE METAS)'!CP605</f>
        <v>0</v>
      </c>
      <c r="BM604" s="1">
        <f>'BASE METAS)'!CQ605</f>
        <v>0</v>
      </c>
      <c r="BN604" s="1">
        <f>'BASE METAS)'!CR605</f>
        <v>0</v>
      </c>
      <c r="BO604" s="1">
        <f>'BASE METAS)'!CS605</f>
        <v>0</v>
      </c>
      <c r="BP604" s="1">
        <f>'BASE METAS)'!CT605</f>
        <v>0</v>
      </c>
      <c r="BQ604" s="1">
        <f>'BASE METAS)'!CU605</f>
        <v>0</v>
      </c>
      <c r="BR604" s="1">
        <f>'BASE METAS)'!CV605</f>
        <v>0</v>
      </c>
      <c r="BS604" s="1">
        <f>'BASE METAS)'!CW605</f>
        <v>0</v>
      </c>
      <c r="BT604" s="1">
        <f>'BASE METAS)'!CX605</f>
        <v>0</v>
      </c>
      <c r="BU604" s="1">
        <f>'BASE METAS)'!FA605</f>
        <v>4</v>
      </c>
      <c r="BV604" s="1">
        <f>'BASE METAS)'!FB605</f>
        <v>0</v>
      </c>
      <c r="BW604" s="1">
        <f>'BASE METAS)'!FC605</f>
        <v>0</v>
      </c>
      <c r="BX604" s="1">
        <f>'BASE METAS)'!FD605</f>
        <v>0</v>
      </c>
      <c r="BY604" s="1">
        <f>'BASE METAS)'!FE605</f>
        <v>0</v>
      </c>
      <c r="BZ604" s="1">
        <f>'BASE METAS)'!FF605</f>
        <v>0</v>
      </c>
      <c r="CA604" s="1">
        <f>'BASE METAS)'!FG605</f>
        <v>0</v>
      </c>
      <c r="CB604" s="1">
        <f>'BASE METAS)'!FH605</f>
        <v>4</v>
      </c>
      <c r="CC604" s="1">
        <f>'BASE METAS)'!FI605</f>
        <v>0</v>
      </c>
      <c r="CD604" s="1">
        <f>'BASE METAS)'!FJ605</f>
        <v>4</v>
      </c>
      <c r="CE604" s="1">
        <f>'BASE METAS)'!FK605</f>
        <v>0</v>
      </c>
      <c r="CF604" s="1">
        <f>'BASE METAS)'!FL605</f>
        <v>0</v>
      </c>
      <c r="CG604" s="1">
        <f>'BASE METAS)'!FM605</f>
        <v>0</v>
      </c>
    </row>
    <row r="605" spans="1:85" ht="63.75" customHeight="1" x14ac:dyDescent="0.25">
      <c r="A605" s="1">
        <f>'BASE METAS)'!A606</f>
        <v>0</v>
      </c>
      <c r="B605" s="7099"/>
      <c r="C605" s="5686"/>
      <c r="D605" s="5686"/>
      <c r="E605" s="7103"/>
      <c r="F605" s="5708"/>
      <c r="G605" s="5708"/>
      <c r="H605" s="5708"/>
      <c r="I605" s="5708"/>
      <c r="J605" s="5708"/>
      <c r="K605" s="5708"/>
      <c r="L605" s="5708"/>
      <c r="M605" s="5708"/>
      <c r="N605" s="5699"/>
      <c r="O605" s="5708"/>
      <c r="P605" s="5699"/>
      <c r="Q605" s="5699"/>
      <c r="R605" s="5699"/>
      <c r="S605" s="5699"/>
      <c r="T605" s="5699"/>
      <c r="U605" s="7731"/>
      <c r="V605" s="5699"/>
      <c r="W605" s="5696"/>
      <c r="X605" s="7103"/>
      <c r="Y605" s="225">
        <f>'BASE METAS)'!Y606</f>
        <v>29</v>
      </c>
      <c r="Z605" s="226" t="str">
        <f>'BASE METAS)'!Z606</f>
        <v>PROMOVER LOS SERVICIOS DE SEGURIDAD FACULTATIVA EN LA COMUNIDAD PARA SU CONTRATACIÓN.</v>
      </c>
      <c r="AA605" s="227" t="str">
        <f>'BASE METAS)'!AA606</f>
        <v>CAMPAÑA</v>
      </c>
      <c r="AB605" s="420">
        <f>'BASE METAS)'!AB606</f>
        <v>2</v>
      </c>
      <c r="AC605" s="420">
        <f>'BASE METAS)'!AC606</f>
        <v>0</v>
      </c>
      <c r="AD605" s="421">
        <f>'BASE METAS)'!AD606</f>
        <v>0</v>
      </c>
      <c r="AE605" s="420">
        <f>'BASE METAS)'!AE606</f>
        <v>1</v>
      </c>
      <c r="AF605" s="421">
        <f>'BASE METAS)'!AF606</f>
        <v>0.5</v>
      </c>
      <c r="AG605" s="420">
        <f>'BASE METAS)'!AG606</f>
        <v>0</v>
      </c>
      <c r="AH605" s="421">
        <f>'BASE METAS)'!AH606</f>
        <v>0</v>
      </c>
      <c r="AI605" s="420">
        <f>'BASE METAS)'!AI606</f>
        <v>1</v>
      </c>
      <c r="AJ605" s="422">
        <f>'BASE METAS)'!AJ606</f>
        <v>0.5</v>
      </c>
      <c r="AK605" s="191">
        <f>'BASE METAS)'!AK606</f>
        <v>1</v>
      </c>
      <c r="AL605" s="994">
        <f>'BASE METAS)'!AL606</f>
        <v>29</v>
      </c>
      <c r="AM605" s="995" t="str">
        <f>'BASE METAS)'!AM606</f>
        <v>PROMOVER LOS SERVICIOS DE SEGURIDAD FACULTATIVA EN LA COMUNIDAD PARA SU CONTRATACIÓN.</v>
      </c>
      <c r="AN605" s="995" t="str">
        <f>'BASE METAS)'!AN606</f>
        <v>MIDE LA PROMOCIÓN DE LOS SERVICIOS DE SEGURIDAD FACULTATIVA.</v>
      </c>
      <c r="AO605" s="1338" t="str">
        <f>'BASE METAS)'!AU606</f>
        <v>DESEMPEÑO</v>
      </c>
      <c r="AP605" s="995" t="str">
        <f>'BASE METAS)'!AO606</f>
        <v>NO. DE CAMPAÑAS DE PROMOCIÓN DE SEGURIDAD FACULTATIVA REALIZADAS.</v>
      </c>
      <c r="AQ605" s="995" t="str">
        <f>'BASE METAS)'!AP606</f>
        <v>NO. DE CAMPAÑAS DE PROMOCIÓN DE SEGURIDAD FACULTATIVA PROGRAMADAS.</v>
      </c>
      <c r="AR605" s="1330">
        <f>'BASE METAS)'!AQ606</f>
        <v>100</v>
      </c>
      <c r="AS605" s="995" t="str">
        <f>'BASE METAS)'!AR606</f>
        <v>CAMPAÑA</v>
      </c>
      <c r="AT605" s="423" t="str">
        <f>'BASE METAS)'!AS606</f>
        <v>EFICIENCIA</v>
      </c>
      <c r="AU605" s="1495">
        <f>'BASE METAS)'!BO606</f>
        <v>0</v>
      </c>
      <c r="AV605" s="1">
        <f>'BASE METAS)'!BQ606</f>
        <v>2</v>
      </c>
      <c r="AW605" s="1">
        <f>'BASE METAS)'!BR606</f>
        <v>0</v>
      </c>
      <c r="AX605" s="1">
        <f>'BASE METAS)'!BS606</f>
        <v>1</v>
      </c>
      <c r="AY605" s="1">
        <f>'BASE METAS)'!BT606</f>
        <v>1</v>
      </c>
      <c r="AZ605" s="1">
        <f>'BASE METAS)'!BU606</f>
        <v>0</v>
      </c>
      <c r="BA605" s="1">
        <f>'BASE METAS)'!BV606</f>
        <v>1</v>
      </c>
      <c r="BB605" s="1">
        <f>'BASE METAS)'!BW606</f>
        <v>1</v>
      </c>
      <c r="BC605" s="1">
        <f>'BASE METAS)'!BX606</f>
        <v>1</v>
      </c>
      <c r="BD605" s="1352">
        <f>'BASE METAS)'!BY606</f>
        <v>0.5</v>
      </c>
      <c r="BE605" s="1352">
        <f>'BASE METAS)'!CG606</f>
        <v>0</v>
      </c>
      <c r="BF605" s="1352">
        <f>'BASE METAS)'!CJ606</f>
        <v>0</v>
      </c>
      <c r="BG605" s="1352">
        <f>'BASE METAS)'!CK606</f>
        <v>0</v>
      </c>
      <c r="BH605" s="1352">
        <f>'BASE METAS)'!CL606</f>
        <v>0</v>
      </c>
      <c r="BI605" s="1352">
        <f>'BASE METAS)'!CM606</f>
        <v>0</v>
      </c>
      <c r="BJ605" s="1352">
        <f>'BASE METAS)'!CN606</f>
        <v>0</v>
      </c>
      <c r="BK605" s="1">
        <f>'BASE METAS)'!CO606</f>
        <v>0</v>
      </c>
      <c r="BL605" s="1">
        <f>'BASE METAS)'!CP606</f>
        <v>0</v>
      </c>
      <c r="BM605" s="1">
        <f>'BASE METAS)'!CQ606</f>
        <v>0</v>
      </c>
      <c r="BN605" s="1">
        <f>'BASE METAS)'!CR606</f>
        <v>0</v>
      </c>
      <c r="BO605" s="1">
        <f>'BASE METAS)'!CS606</f>
        <v>0</v>
      </c>
      <c r="BP605" s="1">
        <f>'BASE METAS)'!CT606</f>
        <v>0</v>
      </c>
      <c r="BQ605" s="1">
        <f>'BASE METAS)'!CU606</f>
        <v>0</v>
      </c>
      <c r="BR605" s="1">
        <f>'BASE METAS)'!CV606</f>
        <v>0</v>
      </c>
      <c r="BS605" s="1">
        <f>'BASE METAS)'!CW606</f>
        <v>0</v>
      </c>
      <c r="BT605" s="1">
        <f>'BASE METAS)'!CX606</f>
        <v>0</v>
      </c>
      <c r="BU605" s="1">
        <f>'BASE METAS)'!FA606</f>
        <v>2</v>
      </c>
      <c r="BV605" s="1">
        <f>'BASE METAS)'!FB606</f>
        <v>0</v>
      </c>
      <c r="BW605" s="1">
        <f>'BASE METAS)'!FC606</f>
        <v>1</v>
      </c>
      <c r="BX605" s="1">
        <f>'BASE METAS)'!FD606</f>
        <v>1</v>
      </c>
      <c r="BY605" s="1">
        <f>'BASE METAS)'!FE606</f>
        <v>0</v>
      </c>
      <c r="BZ605" s="1">
        <f>'BASE METAS)'!FF606</f>
        <v>0</v>
      </c>
      <c r="CA605" s="1">
        <f>'BASE METAS)'!FG606</f>
        <v>1</v>
      </c>
      <c r="CB605" s="1">
        <f>'BASE METAS)'!FH606</f>
        <v>1</v>
      </c>
      <c r="CC605" s="1">
        <f>'BASE METAS)'!FI606</f>
        <v>0.5</v>
      </c>
      <c r="CD605" s="1">
        <f>'BASE METAS)'!FJ606</f>
        <v>2</v>
      </c>
      <c r="CE605" s="1">
        <f>'BASE METAS)'!FK606</f>
        <v>0</v>
      </c>
      <c r="CF605" s="1">
        <f>'BASE METAS)'!FL606</f>
        <v>0</v>
      </c>
      <c r="CG605" s="1">
        <f>'BASE METAS)'!FM606</f>
        <v>0</v>
      </c>
    </row>
    <row r="606" spans="1:85" ht="56.25" customHeight="1" x14ac:dyDescent="0.2">
      <c r="A606" s="1">
        <f>'BASE METAS)'!A607</f>
        <v>90</v>
      </c>
      <c r="B606" s="7099"/>
      <c r="C606" s="7154">
        <f>'BASE METAS)'!C607</f>
        <v>2008</v>
      </c>
      <c r="D606" s="7154">
        <f>'BASE METAS)'!D607</f>
        <v>9</v>
      </c>
      <c r="E606" s="7156" t="str">
        <f>'BASE METAS)'!E607</f>
        <v xml:space="preserve">FORMACIÓN PROFESIONAL ESPECIALIZADA A SERVIDORES PÚBLICOS DE INSTITUCIONES DE SEGURIDAD PÚBLICA </v>
      </c>
      <c r="F606" s="7144" t="str">
        <f>'BASE METAS)'!F607</f>
        <v>Q00</v>
      </c>
      <c r="G606" s="7144" t="str">
        <f>'BASE METAS)'!G607</f>
        <v>104</v>
      </c>
      <c r="H606" s="7144" t="str">
        <f>'BASE METAS)'!H607</f>
        <v>04</v>
      </c>
      <c r="I606" s="7144" t="str">
        <f>'BASE METAS)'!I607</f>
        <v>01</v>
      </c>
      <c r="J606" s="5706" t="str">
        <f>'BASE METAS)'!J607</f>
        <v>01</v>
      </c>
      <c r="K606" s="5706" t="str">
        <f>'BASE METAS)'!K607</f>
        <v>01</v>
      </c>
      <c r="L606" s="5706" t="str">
        <f>'BASE METAS)'!L607</f>
        <v>03</v>
      </c>
      <c r="M606" s="5706" t="str">
        <f>'BASE METAS)'!M607</f>
        <v>101</v>
      </c>
      <c r="N606" s="5697" t="str">
        <f>'BASE METAS)'!N607</f>
        <v>Seguridad Pública y Tránsito</v>
      </c>
      <c r="O606" s="5706" t="str">
        <f>'BASE METAS)'!O607</f>
        <v>Seguridad Pública</v>
      </c>
      <c r="P606" s="5697" t="str">
        <f>'BASE METAS)'!P607</f>
        <v>Seguridad pública y protección civil</v>
      </c>
      <c r="Q606" s="5697" t="str">
        <f>'BASE METAS)'!Q607</f>
        <v>Preservación del orden público y protección ciudadana</v>
      </c>
      <c r="R606" s="5697" t="str">
        <f>'BASE METAS)'!R607</f>
        <v>Seguridad pública</v>
      </c>
      <c r="S606" s="5697" t="str">
        <f>'BASE METAS)'!S607</f>
        <v>Prevención de la delincuencia y mantenimiento del orden público</v>
      </c>
      <c r="T606" s="5697" t="str">
        <f>'BASE METAS)'!T607</f>
        <v>Formación profesional especializada a servidores públicos de instituciones de seguridad pública</v>
      </c>
      <c r="U606" s="7729" t="str">
        <f>'BASE METAS)'!U607</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606" s="5697" t="str">
        <f>'BASE METAS)'!V607</f>
        <v xml:space="preserve">Tlalnepantla Protegida </v>
      </c>
      <c r="W606" s="5694">
        <f>'BASE METAS)'!W607</f>
        <v>2381016</v>
      </c>
      <c r="X606" s="7231" t="str">
        <f>'BASE METAS)'!X607</f>
        <v>SUBDIRECCIÓN DE DESARROLLO POLICIAL</v>
      </c>
      <c r="Y606" s="213">
        <f>'BASE METAS)'!Y607</f>
        <v>1</v>
      </c>
      <c r="Z606" s="651" t="str">
        <f>'BASE METAS)'!Z607</f>
        <v>GESTIONAR LA RENOVACIÓN DE LA LICENCIA COLECTIVA PARA LA PORTACIÓN DE ARMA</v>
      </c>
      <c r="AA606" s="645" t="str">
        <f>'BASE METAS)'!AA607</f>
        <v>GESTIÓN</v>
      </c>
      <c r="AB606" s="459">
        <f>'BASE METAS)'!AB607</f>
        <v>2</v>
      </c>
      <c r="AC606" s="459">
        <f>'BASE METAS)'!AC607</f>
        <v>1</v>
      </c>
      <c r="AD606" s="631">
        <f>'BASE METAS)'!AD607</f>
        <v>0.5</v>
      </c>
      <c r="AE606" s="459">
        <f>'BASE METAS)'!AE607</f>
        <v>0</v>
      </c>
      <c r="AF606" s="631">
        <f>'BASE METAS)'!AF607</f>
        <v>0</v>
      </c>
      <c r="AG606" s="459">
        <f>'BASE METAS)'!AG607</f>
        <v>1</v>
      </c>
      <c r="AH606" s="631">
        <f>'BASE METAS)'!AH607</f>
        <v>0.5</v>
      </c>
      <c r="AI606" s="459">
        <f>'BASE METAS)'!AI607</f>
        <v>0</v>
      </c>
      <c r="AJ606" s="556">
        <f>'BASE METAS)'!AJ607</f>
        <v>0</v>
      </c>
      <c r="AK606" s="947">
        <f>'BASE METAS)'!AK607</f>
        <v>1</v>
      </c>
      <c r="AL606" s="1000">
        <f>'BASE METAS)'!AL607</f>
        <v>1</v>
      </c>
      <c r="AM606" s="807" t="str">
        <f>'BASE METAS)'!AM607</f>
        <v>GESTIONAR LA RENOVACIÓN DE LA LICENCIA COLECTIVA PARA LA PORTACIÓN DE ARMA</v>
      </c>
      <c r="AN606" s="807" t="str">
        <f>'BASE METAS)'!AN607</f>
        <v>MIDE LA RENOVACIÓN DE LA LICENCIA COLECTIVA PARA PORTACIÓN DE ARMA.</v>
      </c>
      <c r="AO606" s="1338" t="str">
        <f>'BASE METAS)'!AU607</f>
        <v>DESEMPEÑO</v>
      </c>
      <c r="AP606" s="807" t="str">
        <f>'BASE METAS)'!AO607</f>
        <v>NO. DE LICENCIAS COLECTIVAS RENOVADAS</v>
      </c>
      <c r="AQ606" s="807" t="str">
        <f>'BASE METAS)'!AP607</f>
        <v>NO. DE ARMAS CON MANTENIMIENTO</v>
      </c>
      <c r="AR606" s="1330">
        <f>'BASE METAS)'!AQ607</f>
        <v>100</v>
      </c>
      <c r="AS606" s="807" t="str">
        <f>'BASE METAS)'!AR607</f>
        <v>GESTIÓN</v>
      </c>
      <c r="AT606" s="807" t="str">
        <f>'BASE METAS)'!AS607</f>
        <v>EFICIENCIA</v>
      </c>
      <c r="AU606" s="1483">
        <f>'BASE METAS)'!BO607</f>
        <v>0</v>
      </c>
      <c r="AV606" s="940">
        <f>'BASE METAS)'!BQ607</f>
        <v>2</v>
      </c>
      <c r="AW606" s="1">
        <f>'BASE METAS)'!BR607</f>
        <v>0</v>
      </c>
      <c r="AX606" s="1">
        <f>'BASE METAS)'!BS607</f>
        <v>0</v>
      </c>
      <c r="AY606" s="1">
        <f>'BASE METAS)'!BT607</f>
        <v>0</v>
      </c>
      <c r="AZ606" s="1">
        <f>'BASE METAS)'!BU607</f>
        <v>0</v>
      </c>
      <c r="BA606" s="1" t="e">
        <f>'BASE METAS)'!BV607</f>
        <v>#DIV/0!</v>
      </c>
      <c r="BB606" s="1">
        <f>'BASE METAS)'!BW607</f>
        <v>1</v>
      </c>
      <c r="BC606" s="1">
        <f>'BASE METAS)'!BX607</f>
        <v>1</v>
      </c>
      <c r="BD606" s="1">
        <f>'BASE METAS)'!BY607</f>
        <v>0.5</v>
      </c>
      <c r="BE606" s="1">
        <f>'BASE METAS)'!CG607</f>
        <v>1</v>
      </c>
      <c r="BF606" s="1">
        <f>'BASE METAS)'!CJ607</f>
        <v>0</v>
      </c>
      <c r="BG606" s="1">
        <f>'BASE METAS)'!CK607</f>
        <v>0</v>
      </c>
      <c r="BH606" s="1">
        <f>'BASE METAS)'!CL607</f>
        <v>0</v>
      </c>
      <c r="BI606" s="1">
        <f>'BASE METAS)'!CM607</f>
        <v>0</v>
      </c>
      <c r="BJ606" s="1">
        <f>'BASE METAS)'!CN607</f>
        <v>0</v>
      </c>
      <c r="BK606" s="1">
        <f>'BASE METAS)'!CO607</f>
        <v>0</v>
      </c>
      <c r="BL606" s="1">
        <f>'BASE METAS)'!CP607</f>
        <v>0</v>
      </c>
      <c r="BM606" s="1">
        <f>'BASE METAS)'!CQ607</f>
        <v>0</v>
      </c>
      <c r="BN606" s="1">
        <f>'BASE METAS)'!CR607</f>
        <v>0</v>
      </c>
      <c r="BO606" s="1">
        <f>'BASE METAS)'!CS607</f>
        <v>0</v>
      </c>
      <c r="BP606" s="1">
        <f>'BASE METAS)'!CT607</f>
        <v>0</v>
      </c>
      <c r="BQ606" s="1">
        <f>'BASE METAS)'!CU607</f>
        <v>0</v>
      </c>
      <c r="BR606" s="1">
        <f>'BASE METAS)'!CV607</f>
        <v>0</v>
      </c>
      <c r="BS606" s="1">
        <f>'BASE METAS)'!CW607</f>
        <v>0</v>
      </c>
      <c r="BT606" s="1">
        <f>'BASE METAS)'!CX607</f>
        <v>0</v>
      </c>
      <c r="BU606" s="1">
        <f>'BASE METAS)'!FA607</f>
        <v>2</v>
      </c>
      <c r="BV606" s="1">
        <f>'BASE METAS)'!FB607</f>
        <v>0</v>
      </c>
      <c r="BW606" s="1">
        <f>'BASE METAS)'!FC607</f>
        <v>0</v>
      </c>
      <c r="BX606" s="1">
        <f>'BASE METAS)'!FD607</f>
        <v>0</v>
      </c>
      <c r="BY606" s="1">
        <f>'BASE METAS)'!FE607</f>
        <v>0</v>
      </c>
      <c r="BZ606" s="1" t="e">
        <f>'BASE METAS)'!FF607</f>
        <v>#DIV/0!</v>
      </c>
      <c r="CA606" s="1">
        <f>'BASE METAS)'!FG607</f>
        <v>1</v>
      </c>
      <c r="CB606" s="1">
        <f>'BASE METAS)'!FH607</f>
        <v>1</v>
      </c>
      <c r="CC606" s="1">
        <f>'BASE METAS)'!FI607</f>
        <v>0.5</v>
      </c>
      <c r="CD606" s="1">
        <f>'BASE METAS)'!FJ607</f>
        <v>2</v>
      </c>
      <c r="CE606" s="1">
        <f>'BASE METAS)'!FK607</f>
        <v>0</v>
      </c>
      <c r="CF606" s="1">
        <f>'BASE METAS)'!FL607</f>
        <v>0</v>
      </c>
      <c r="CG606" s="1">
        <f>'BASE METAS)'!FM607</f>
        <v>0</v>
      </c>
    </row>
    <row r="607" spans="1:85" ht="204" x14ac:dyDescent="0.25">
      <c r="A607" s="1">
        <f>'BASE METAS)'!A608</f>
        <v>0</v>
      </c>
      <c r="B607" s="7099"/>
      <c r="C607" s="7154"/>
      <c r="D607" s="7154"/>
      <c r="E607" s="7156"/>
      <c r="F607" s="7144"/>
      <c r="G607" s="7144"/>
      <c r="H607" s="7144"/>
      <c r="I607" s="7144"/>
      <c r="J607" s="5707"/>
      <c r="K607" s="5707"/>
      <c r="L607" s="5707"/>
      <c r="M607" s="5707"/>
      <c r="N607" s="5698"/>
      <c r="O607" s="5707"/>
      <c r="P607" s="5698"/>
      <c r="Q607" s="5698"/>
      <c r="R607" s="5698"/>
      <c r="S607" s="5698"/>
      <c r="T607" s="5698"/>
      <c r="U607" s="7730"/>
      <c r="V607" s="5698"/>
      <c r="W607" s="5695"/>
      <c r="X607" s="7232"/>
      <c r="Y607" s="214">
        <f>'BASE METAS)'!Y608</f>
        <v>2</v>
      </c>
      <c r="Z607" s="652" t="str">
        <f>'BASE METAS)'!Z608</f>
        <v>MANTENIMIENTO PREVENTIVO AL ARMAMENTO DE LA COMISARÍA GENERAL DE SEGURIDAD CIUDADANA.</v>
      </c>
      <c r="AA607" s="646" t="str">
        <f>'BASE METAS)'!AA608</f>
        <v>UNIDAD</v>
      </c>
      <c r="AB607" s="460">
        <f>'BASE METAS)'!AB608</f>
        <v>2400</v>
      </c>
      <c r="AC607" s="460">
        <f>'BASE METAS)'!AC608</f>
        <v>600</v>
      </c>
      <c r="AD607" s="544">
        <f>'BASE METAS)'!AD608</f>
        <v>0.25</v>
      </c>
      <c r="AE607" s="460">
        <f>'BASE METAS)'!AE608</f>
        <v>600</v>
      </c>
      <c r="AF607" s="544">
        <f>'BASE METAS)'!AF608</f>
        <v>0.25</v>
      </c>
      <c r="AG607" s="460">
        <f>'BASE METAS)'!AG608</f>
        <v>600</v>
      </c>
      <c r="AH607" s="544">
        <f>'BASE METAS)'!AH608</f>
        <v>0.25</v>
      </c>
      <c r="AI607" s="460">
        <f>'BASE METAS)'!AI608</f>
        <v>600</v>
      </c>
      <c r="AJ607" s="545">
        <f>'BASE METAS)'!AJ608</f>
        <v>0.25</v>
      </c>
      <c r="AK607" s="946">
        <f>'BASE METAS)'!AK608</f>
        <v>1</v>
      </c>
      <c r="AL607" s="1000">
        <f>'BASE METAS)'!AL608</f>
        <v>2</v>
      </c>
      <c r="AM607" s="807" t="str">
        <f>'BASE METAS)'!AM608</f>
        <v>MANTENIMIENTO PREVENTIVO AL ARMAMENTO DE LA COMISARÍA GENERAL DE SEGURIDAD CIUDADANA.</v>
      </c>
      <c r="AN607" s="807" t="str">
        <f>'BASE METAS)'!AN608</f>
        <v>MIDE LA EFICIENCIA EN EL MANTENIMIENTO PREVENTIVO AL ARMAMENTO DE LA COMISARÍA.</v>
      </c>
      <c r="AO607" s="1338" t="str">
        <f>'BASE METAS)'!AU608</f>
        <v>DESEMPEÑO</v>
      </c>
      <c r="AP607" s="807" t="str">
        <f>'BASE METAS)'!AO608</f>
        <v>NO. DE LICENCIAS COLECTIVAS PROGRAMADAS PARA SU RENOVACIÓN</v>
      </c>
      <c r="AQ607" s="807" t="str">
        <f>'BASE METAS)'!AP608</f>
        <v>NO. DE ARMAS PROGRAMADAS A MANTENIMIENTO</v>
      </c>
      <c r="AR607" s="1330">
        <f>'BASE METAS)'!AQ608</f>
        <v>100</v>
      </c>
      <c r="AS607" s="807" t="str">
        <f>'BASE METAS)'!AR608</f>
        <v>UNIDAD</v>
      </c>
      <c r="AT607" s="807" t="str">
        <f>'BASE METAS)'!AS608</f>
        <v>EFICIENCIA</v>
      </c>
      <c r="AU607" s="1483">
        <f>'BASE METAS)'!BO608</f>
        <v>0</v>
      </c>
      <c r="AV607" s="1">
        <f>'BASE METAS)'!BQ608</f>
        <v>2400</v>
      </c>
      <c r="AW607" s="987">
        <f>'BASE METAS)'!BR608</f>
        <v>0</v>
      </c>
      <c r="AX607" s="1352">
        <f>'BASE METAS)'!BS608</f>
        <v>600</v>
      </c>
      <c r="AY607" s="1">
        <f>'BASE METAS)'!BT608</f>
        <v>600</v>
      </c>
      <c r="AZ607" s="1">
        <f>'BASE METAS)'!BU608</f>
        <v>0</v>
      </c>
      <c r="BA607" s="1">
        <f>'BASE METAS)'!BV608</f>
        <v>1</v>
      </c>
      <c r="BB607" s="1">
        <f>'BASE METAS)'!BW608</f>
        <v>1200</v>
      </c>
      <c r="BC607" s="1">
        <f>'BASE METAS)'!BX608</f>
        <v>1200</v>
      </c>
      <c r="BD607" s="1">
        <f>'BASE METAS)'!BY608</f>
        <v>0.5</v>
      </c>
      <c r="BE607" s="1">
        <f>'BASE METAS)'!CG608</f>
        <v>600</v>
      </c>
      <c r="BF607" s="1">
        <f>'BASE METAS)'!CJ608</f>
        <v>0</v>
      </c>
      <c r="BG607" s="1">
        <f>'BASE METAS)'!CK608</f>
        <v>0</v>
      </c>
      <c r="BH607" s="1">
        <f>'BASE METAS)'!CL608</f>
        <v>0</v>
      </c>
      <c r="BI607" s="1">
        <f>'BASE METAS)'!CM608</f>
        <v>0</v>
      </c>
      <c r="BJ607" s="1">
        <f>'BASE METAS)'!CN608</f>
        <v>0</v>
      </c>
      <c r="BK607" s="1">
        <f>'BASE METAS)'!CO608</f>
        <v>0</v>
      </c>
      <c r="BL607" s="1">
        <f>'BASE METAS)'!CP608</f>
        <v>0</v>
      </c>
      <c r="BM607" s="1">
        <f>'BASE METAS)'!CQ608</f>
        <v>0</v>
      </c>
      <c r="BN607" s="1">
        <f>'BASE METAS)'!CR608</f>
        <v>0</v>
      </c>
      <c r="BO607" s="1">
        <f>'BASE METAS)'!CS608</f>
        <v>0</v>
      </c>
      <c r="BP607" s="1">
        <f>'BASE METAS)'!CT608</f>
        <v>0</v>
      </c>
      <c r="BQ607" s="1">
        <f>'BASE METAS)'!CU608</f>
        <v>0</v>
      </c>
      <c r="BR607" s="1">
        <f>'BASE METAS)'!CV608</f>
        <v>0</v>
      </c>
      <c r="BS607" s="1">
        <f>'BASE METAS)'!CW608</f>
        <v>0</v>
      </c>
      <c r="BT607" s="1">
        <f>'BASE METAS)'!CX608</f>
        <v>0</v>
      </c>
      <c r="BU607" s="1">
        <f>'BASE METAS)'!FA608</f>
        <v>2400</v>
      </c>
      <c r="BV607" s="1">
        <f>'BASE METAS)'!FB608</f>
        <v>0</v>
      </c>
      <c r="BW607" s="1">
        <f>'BASE METAS)'!FC608</f>
        <v>200</v>
      </c>
      <c r="BX607" s="1">
        <f>'BASE METAS)'!FD608</f>
        <v>200</v>
      </c>
      <c r="BY607" s="1">
        <f>'BASE METAS)'!FE608</f>
        <v>0</v>
      </c>
      <c r="BZ607" s="1">
        <f>'BASE METAS)'!FF608</f>
        <v>1</v>
      </c>
      <c r="CA607" s="1">
        <f>'BASE METAS)'!FG608</f>
        <v>800</v>
      </c>
      <c r="CB607" s="1">
        <f>'BASE METAS)'!FH608</f>
        <v>1600</v>
      </c>
      <c r="CC607" s="1">
        <f>'BASE METAS)'!FI608</f>
        <v>0.33333333333333331</v>
      </c>
      <c r="CD607" s="1">
        <f>'BASE METAS)'!FJ608</f>
        <v>2400</v>
      </c>
      <c r="CE607" s="1">
        <f>'BASE METAS)'!FK608</f>
        <v>0</v>
      </c>
      <c r="CF607" s="1">
        <f>'BASE METAS)'!FL608</f>
        <v>200</v>
      </c>
      <c r="CG607" s="1">
        <f>'BASE METAS)'!FM608</f>
        <v>200</v>
      </c>
    </row>
    <row r="608" spans="1:85" ht="89.25" x14ac:dyDescent="0.2">
      <c r="A608" s="1">
        <f>'BASE METAS)'!A609</f>
        <v>0</v>
      </c>
      <c r="B608" s="7099"/>
      <c r="C608" s="7154"/>
      <c r="D608" s="7154"/>
      <c r="E608" s="7156"/>
      <c r="F608" s="7144"/>
      <c r="G608" s="7144"/>
      <c r="H608" s="7144"/>
      <c r="I608" s="7144"/>
      <c r="J608" s="5707"/>
      <c r="K608" s="5707"/>
      <c r="L608" s="5707"/>
      <c r="M608" s="5707"/>
      <c r="N608" s="5698"/>
      <c r="O608" s="5707"/>
      <c r="P608" s="5698"/>
      <c r="Q608" s="5698"/>
      <c r="R608" s="5698"/>
      <c r="S608" s="5698"/>
      <c r="T608" s="5698"/>
      <c r="U608" s="7730"/>
      <c r="V608" s="5698"/>
      <c r="W608" s="5695"/>
      <c r="X608" s="7232"/>
      <c r="Y608" s="214">
        <f>'BASE METAS)'!Y609</f>
        <v>3</v>
      </c>
      <c r="Z608" s="652" t="str">
        <f>'BASE METAS)'!Z609</f>
        <v>REALIZAR REVISTA MENSUAL VEHICULAR.</v>
      </c>
      <c r="AA608" s="647" t="str">
        <f>'BASE METAS)'!AA609</f>
        <v>INFORME</v>
      </c>
      <c r="AB608" s="460">
        <f>'BASE METAS)'!AB609</f>
        <v>12</v>
      </c>
      <c r="AC608" s="460">
        <f>'BASE METAS)'!AC609</f>
        <v>3</v>
      </c>
      <c r="AD608" s="544">
        <f>'BASE METAS)'!AD609</f>
        <v>0.25</v>
      </c>
      <c r="AE608" s="460">
        <f>'BASE METAS)'!AE609</f>
        <v>3</v>
      </c>
      <c r="AF608" s="544">
        <f>'BASE METAS)'!AF609</f>
        <v>0.25</v>
      </c>
      <c r="AG608" s="460">
        <f>'BASE METAS)'!AG609</f>
        <v>3</v>
      </c>
      <c r="AH608" s="544">
        <f>'BASE METAS)'!AH609</f>
        <v>0.25</v>
      </c>
      <c r="AI608" s="460">
        <f>'BASE METAS)'!AI609</f>
        <v>3</v>
      </c>
      <c r="AJ608" s="545">
        <f>'BASE METAS)'!AJ609</f>
        <v>0.25</v>
      </c>
      <c r="AK608" s="946">
        <f>'BASE METAS)'!AK609</f>
        <v>1</v>
      </c>
      <c r="AL608" s="1000">
        <f>'BASE METAS)'!AL609</f>
        <v>3</v>
      </c>
      <c r="AM608" s="807" t="str">
        <f>'BASE METAS)'!AM609</f>
        <v>REALIZAR REVISTA MENSUAL VEHICULAR.</v>
      </c>
      <c r="AN608" s="807" t="str">
        <f>'BASE METAS)'!AN609</f>
        <v>MIDE LA EFICIENCIA EN LAS REVISTAS AL PARQUE VEHICULAR.</v>
      </c>
      <c r="AO608" s="1338" t="str">
        <f>'BASE METAS)'!AU609</f>
        <v>DESEMPEÑO</v>
      </c>
      <c r="AP608" s="807" t="str">
        <f>'BASE METAS)'!AO609</f>
        <v>NO. DE REVISTAS VEHICULARES REALIZADAS</v>
      </c>
      <c r="AQ608" s="807" t="str">
        <f>'BASE METAS)'!AP609</f>
        <v>NO. DE REVISTAS VEHICULARES PROGRAMADAS</v>
      </c>
      <c r="AR608" s="1330">
        <f>'BASE METAS)'!AQ609</f>
        <v>100</v>
      </c>
      <c r="AS608" s="807" t="str">
        <f>'BASE METAS)'!AR609</f>
        <v>INFORME</v>
      </c>
      <c r="AT608" s="807" t="str">
        <f>'BASE METAS)'!AS609</f>
        <v>EFICIENCIA</v>
      </c>
      <c r="AU608" s="1483">
        <f>'BASE METAS)'!BO609</f>
        <v>0</v>
      </c>
      <c r="AV608" s="940">
        <f>'BASE METAS)'!BQ609</f>
        <v>12</v>
      </c>
      <c r="AW608" s="940">
        <f>'BASE METAS)'!BR609</f>
        <v>0</v>
      </c>
      <c r="AX608" s="940">
        <f>'BASE METAS)'!BS609</f>
        <v>3</v>
      </c>
      <c r="AY608" s="1">
        <f>'BASE METAS)'!BT609</f>
        <v>3</v>
      </c>
      <c r="AZ608" s="1">
        <f>'BASE METAS)'!BU609</f>
        <v>0</v>
      </c>
      <c r="BA608" s="1">
        <f>'BASE METAS)'!BV609</f>
        <v>1</v>
      </c>
      <c r="BB608" s="1">
        <f>'BASE METAS)'!BW609</f>
        <v>6</v>
      </c>
      <c r="BC608" s="1">
        <f>'BASE METAS)'!BX609</f>
        <v>6</v>
      </c>
      <c r="BD608" s="1">
        <f>'BASE METAS)'!BY609</f>
        <v>0.5</v>
      </c>
      <c r="BE608" s="1">
        <f>'BASE METAS)'!CG609</f>
        <v>3</v>
      </c>
      <c r="BF608" s="1">
        <f>'BASE METAS)'!CJ609</f>
        <v>0</v>
      </c>
      <c r="BG608" s="1">
        <f>'BASE METAS)'!CK609</f>
        <v>0</v>
      </c>
      <c r="BH608" s="1">
        <f>'BASE METAS)'!CL609</f>
        <v>0</v>
      </c>
      <c r="BI608" s="1">
        <f>'BASE METAS)'!CM609</f>
        <v>0</v>
      </c>
      <c r="BJ608" s="1">
        <f>'BASE METAS)'!CN609</f>
        <v>0</v>
      </c>
      <c r="BK608" s="1">
        <f>'BASE METAS)'!CO609</f>
        <v>0</v>
      </c>
      <c r="BL608" s="1">
        <f>'BASE METAS)'!CP609</f>
        <v>0</v>
      </c>
      <c r="BM608" s="1">
        <f>'BASE METAS)'!CQ609</f>
        <v>0</v>
      </c>
      <c r="BN608" s="1">
        <f>'BASE METAS)'!CR609</f>
        <v>0</v>
      </c>
      <c r="BO608" s="1">
        <f>'BASE METAS)'!CS609</f>
        <v>0</v>
      </c>
      <c r="BP608" s="1">
        <f>'BASE METAS)'!CT609</f>
        <v>0</v>
      </c>
      <c r="BQ608" s="1">
        <f>'BASE METAS)'!CU609</f>
        <v>0</v>
      </c>
      <c r="BR608" s="1">
        <f>'BASE METAS)'!CV609</f>
        <v>0</v>
      </c>
      <c r="BS608" s="1">
        <f>'BASE METAS)'!CW609</f>
        <v>0</v>
      </c>
      <c r="BT608" s="1">
        <f>'BASE METAS)'!CX609</f>
        <v>0</v>
      </c>
      <c r="BU608" s="1">
        <f>'BASE METAS)'!FA609</f>
        <v>12</v>
      </c>
      <c r="BV608" s="1">
        <f>'BASE METAS)'!FB609</f>
        <v>0</v>
      </c>
      <c r="BW608" s="1">
        <f>'BASE METAS)'!FC609</f>
        <v>1</v>
      </c>
      <c r="BX608" s="1">
        <f>'BASE METAS)'!FD609</f>
        <v>0</v>
      </c>
      <c r="BY608" s="1">
        <f>'BASE METAS)'!FE609</f>
        <v>1</v>
      </c>
      <c r="BZ608" s="1">
        <f>'BASE METAS)'!FF609</f>
        <v>0</v>
      </c>
      <c r="CA608" s="1">
        <f>'BASE METAS)'!FG609</f>
        <v>3</v>
      </c>
      <c r="CB608" s="1">
        <f>'BASE METAS)'!FH609</f>
        <v>9</v>
      </c>
      <c r="CC608" s="1">
        <f>'BASE METAS)'!FI609</f>
        <v>0.25</v>
      </c>
      <c r="CD608" s="1">
        <f>'BASE METAS)'!FJ609</f>
        <v>12</v>
      </c>
      <c r="CE608" s="1">
        <f>'BASE METAS)'!FK609</f>
        <v>0</v>
      </c>
      <c r="CF608" s="1">
        <f>'BASE METAS)'!FL609</f>
        <v>1</v>
      </c>
      <c r="CG608" s="1">
        <f>'BASE METAS)'!FM609</f>
        <v>1</v>
      </c>
    </row>
    <row r="609" spans="1:85" ht="38.25" customHeight="1" x14ac:dyDescent="0.25">
      <c r="A609" s="1">
        <f>'BASE METAS)'!A610</f>
        <v>0</v>
      </c>
      <c r="B609" s="7099"/>
      <c r="C609" s="7154"/>
      <c r="D609" s="7154"/>
      <c r="E609" s="7156"/>
      <c r="F609" s="7144"/>
      <c r="G609" s="7144"/>
      <c r="H609" s="7144"/>
      <c r="I609" s="7144"/>
      <c r="J609" s="5707"/>
      <c r="K609" s="5707"/>
      <c r="L609" s="5707"/>
      <c r="M609" s="5707"/>
      <c r="N609" s="5698"/>
      <c r="O609" s="5707"/>
      <c r="P609" s="5698"/>
      <c r="Q609" s="5698"/>
      <c r="R609" s="5698"/>
      <c r="S609" s="5698"/>
      <c r="T609" s="5698"/>
      <c r="U609" s="7730"/>
      <c r="V609" s="5698"/>
      <c r="W609" s="5695"/>
      <c r="X609" s="7232"/>
      <c r="Y609" s="214">
        <f>'BASE METAS)'!Y610</f>
        <v>4</v>
      </c>
      <c r="Z609" s="652" t="str">
        <f>'BASE METAS)'!Z610</f>
        <v>CAPACITAR A LOS ELEMENTOS DE SEGURIDAD PÚBLICA EN TACTICAS DE ARME Y  DESARME DE ARMAMENTO.</v>
      </c>
      <c r="AA609" s="647" t="str">
        <f>'BASE METAS)'!AA610</f>
        <v>ELEMENTO</v>
      </c>
      <c r="AB609" s="460">
        <f>'BASE METAS)'!AB610</f>
        <v>200</v>
      </c>
      <c r="AC609" s="460">
        <f>'BASE METAS)'!AC610</f>
        <v>100</v>
      </c>
      <c r="AD609" s="544">
        <f>'BASE METAS)'!AD610</f>
        <v>0.5</v>
      </c>
      <c r="AE609" s="460">
        <f>'BASE METAS)'!AE610</f>
        <v>0</v>
      </c>
      <c r="AF609" s="544">
        <f>'BASE METAS)'!AF610</f>
        <v>0</v>
      </c>
      <c r="AG609" s="460">
        <f>'BASE METAS)'!AG610</f>
        <v>100</v>
      </c>
      <c r="AH609" s="544">
        <f>'BASE METAS)'!AH610</f>
        <v>0.5</v>
      </c>
      <c r="AI609" s="460">
        <f>'BASE METAS)'!AI610</f>
        <v>0</v>
      </c>
      <c r="AJ609" s="545">
        <f>'BASE METAS)'!AJ610</f>
        <v>0</v>
      </c>
      <c r="AK609" s="946">
        <f>'BASE METAS)'!AK610</f>
        <v>1</v>
      </c>
      <c r="AL609" s="1000">
        <f>'BASE METAS)'!AL610</f>
        <v>4</v>
      </c>
      <c r="AM609" s="807" t="str">
        <f>'BASE METAS)'!AM610</f>
        <v>CAPACITAR A LOS ELEMENTOS DE SEGURIDAD PÚBLICA EN TACTICAS DE ARME Y  DESARME DE ARMAMENTO.</v>
      </c>
      <c r="AN609" s="807" t="str">
        <f>'BASE METAS)'!AN610</f>
        <v>MIDE LA CAPACITACIÓN EN TACTICAS DE ARME Y DESARME.</v>
      </c>
      <c r="AO609" s="1338" t="str">
        <f>'BASE METAS)'!AU610</f>
        <v>DESEMPEÑO</v>
      </c>
      <c r="AP609" s="807" t="str">
        <f>'BASE METAS)'!AO610</f>
        <v>N O. DE ELEMENTOS CAPACITADOS EN TACTICAS DE ARME Y DESARME</v>
      </c>
      <c r="AQ609" s="807" t="str">
        <f>'BASE METAS)'!AP610</f>
        <v>NO. DE ELEMENTOS PROGRAMADOS A CAPACITACIÓN EN TACTICAS DE ARME Y DESARME</v>
      </c>
      <c r="AR609" s="1330">
        <f>'BASE METAS)'!AQ610</f>
        <v>100</v>
      </c>
      <c r="AS609" s="807" t="str">
        <f>'BASE METAS)'!AR610</f>
        <v>ELEMENTO</v>
      </c>
      <c r="AT609" s="1018" t="str">
        <f>'BASE METAS)'!AS610</f>
        <v>EFICACIA</v>
      </c>
      <c r="AU609" s="1483">
        <f>'BASE METAS)'!BO610</f>
        <v>0</v>
      </c>
      <c r="AV609" s="987">
        <f>'BASE METAS)'!BQ610</f>
        <v>200</v>
      </c>
      <c r="AW609" s="987">
        <f>'BASE METAS)'!BR610</f>
        <v>0</v>
      </c>
      <c r="AX609" s="942">
        <f>'BASE METAS)'!BS610</f>
        <v>0</v>
      </c>
      <c r="AY609" s="1">
        <f>'BASE METAS)'!BT610</f>
        <v>0</v>
      </c>
      <c r="AZ609" s="1">
        <f>'BASE METAS)'!BU610</f>
        <v>0</v>
      </c>
      <c r="BA609" s="1" t="e">
        <f>'BASE METAS)'!BV610</f>
        <v>#DIV/0!</v>
      </c>
      <c r="BB609" s="1">
        <f>'BASE METAS)'!BW610</f>
        <v>0</v>
      </c>
      <c r="BC609" s="1">
        <f>'BASE METAS)'!BX610</f>
        <v>200</v>
      </c>
      <c r="BD609" s="1">
        <f>'BASE METAS)'!BY610</f>
        <v>0</v>
      </c>
      <c r="BE609" s="1">
        <f>'BASE METAS)'!CG610</f>
        <v>0</v>
      </c>
      <c r="BF609" s="1">
        <f>'BASE METAS)'!CJ610</f>
        <v>0</v>
      </c>
      <c r="BG609" s="1">
        <f>'BASE METAS)'!CK610</f>
        <v>0</v>
      </c>
      <c r="BH609" s="1">
        <f>'BASE METAS)'!CL610</f>
        <v>0</v>
      </c>
      <c r="BI609" s="1">
        <f>'BASE METAS)'!CM610</f>
        <v>0</v>
      </c>
      <c r="BJ609" s="1">
        <f>'BASE METAS)'!CN610</f>
        <v>0</v>
      </c>
      <c r="BK609" s="1">
        <f>'BASE METAS)'!CO610</f>
        <v>0</v>
      </c>
      <c r="BL609" s="1">
        <f>'BASE METAS)'!CP610</f>
        <v>0</v>
      </c>
      <c r="BM609" s="1">
        <f>'BASE METAS)'!CQ610</f>
        <v>0</v>
      </c>
      <c r="BN609" s="1">
        <f>'BASE METAS)'!CR610</f>
        <v>0</v>
      </c>
      <c r="BO609" s="1">
        <f>'BASE METAS)'!CS610</f>
        <v>0</v>
      </c>
      <c r="BP609" s="1">
        <f>'BASE METAS)'!CT610</f>
        <v>0</v>
      </c>
      <c r="BQ609" s="1">
        <f>'BASE METAS)'!CU610</f>
        <v>0</v>
      </c>
      <c r="BR609" s="1">
        <f>'BASE METAS)'!CV610</f>
        <v>0</v>
      </c>
      <c r="BS609" s="1">
        <f>'BASE METAS)'!CW610</f>
        <v>0</v>
      </c>
      <c r="BT609" s="1">
        <f>'BASE METAS)'!CX610</f>
        <v>0</v>
      </c>
      <c r="BU609" s="1">
        <f>'BASE METAS)'!FA610</f>
        <v>200</v>
      </c>
      <c r="BV609" s="1">
        <f>'BASE METAS)'!FB610</f>
        <v>0</v>
      </c>
      <c r="BW609" s="1">
        <f>'BASE METAS)'!FC610</f>
        <v>0</v>
      </c>
      <c r="BX609" s="1">
        <f>'BASE METAS)'!FD610</f>
        <v>0</v>
      </c>
      <c r="BY609" s="1">
        <f>'BASE METAS)'!FE610</f>
        <v>0</v>
      </c>
      <c r="BZ609" s="1" t="e">
        <f>'BASE METAS)'!FF610</f>
        <v>#DIV/0!</v>
      </c>
      <c r="CA609" s="1">
        <f>'BASE METAS)'!FG610</f>
        <v>0</v>
      </c>
      <c r="CB609" s="1">
        <f>'BASE METAS)'!FH610</f>
        <v>200</v>
      </c>
      <c r="CC609" s="1">
        <f>'BASE METAS)'!FI610</f>
        <v>0</v>
      </c>
      <c r="CD609" s="1">
        <f>'BASE METAS)'!FJ610</f>
        <v>200</v>
      </c>
      <c r="CE609" s="1">
        <f>'BASE METAS)'!FK610</f>
        <v>0</v>
      </c>
      <c r="CF609" s="1">
        <f>'BASE METAS)'!FL610</f>
        <v>0</v>
      </c>
      <c r="CG609" s="1">
        <f>'BASE METAS)'!FM610</f>
        <v>0</v>
      </c>
    </row>
    <row r="610" spans="1:85" ht="165.75" x14ac:dyDescent="0.25">
      <c r="A610" s="1">
        <f>'BASE METAS)'!A611</f>
        <v>0</v>
      </c>
      <c r="B610" s="7099"/>
      <c r="C610" s="7154"/>
      <c r="D610" s="7154"/>
      <c r="E610" s="7156"/>
      <c r="F610" s="7144"/>
      <c r="G610" s="7144"/>
      <c r="H610" s="7144"/>
      <c r="I610" s="7144"/>
      <c r="J610" s="5707"/>
      <c r="K610" s="5707"/>
      <c r="L610" s="5707"/>
      <c r="M610" s="5707"/>
      <c r="N610" s="5698"/>
      <c r="O610" s="5707"/>
      <c r="P610" s="5698"/>
      <c r="Q610" s="5698"/>
      <c r="R610" s="5698"/>
      <c r="S610" s="5698"/>
      <c r="T610" s="5698"/>
      <c r="U610" s="7730"/>
      <c r="V610" s="5698"/>
      <c r="W610" s="5695"/>
      <c r="X610" s="7232"/>
      <c r="Y610" s="214">
        <f>'BASE METAS)'!Y611</f>
        <v>5</v>
      </c>
      <c r="Z610" s="653" t="str">
        <f>'BASE METAS)'!Z611</f>
        <v>CAPACITAR A LOS ELEMENTOS DE SEGURIDAD PÚBLICA EN ACONDICIONAMIENTO  FÍSICO.</v>
      </c>
      <c r="AA610" s="647" t="str">
        <f>'BASE METAS)'!AA611</f>
        <v>ELEMENTO</v>
      </c>
      <c r="AB610" s="460">
        <f>'BASE METAS)'!AB611</f>
        <v>200</v>
      </c>
      <c r="AC610" s="460">
        <f>'BASE METAS)'!AC611</f>
        <v>0</v>
      </c>
      <c r="AD610" s="544">
        <f>'BASE METAS)'!AD611</f>
        <v>0</v>
      </c>
      <c r="AE610" s="460">
        <f>'BASE METAS)'!AE611</f>
        <v>100</v>
      </c>
      <c r="AF610" s="544">
        <f>'BASE METAS)'!AF611</f>
        <v>0.5</v>
      </c>
      <c r="AG610" s="460">
        <f>'BASE METAS)'!AG611</f>
        <v>100</v>
      </c>
      <c r="AH610" s="544">
        <f>'BASE METAS)'!AH611</f>
        <v>0.5</v>
      </c>
      <c r="AI610" s="460">
        <f>'BASE METAS)'!AI611</f>
        <v>0</v>
      </c>
      <c r="AJ610" s="545">
        <f>'BASE METAS)'!AJ611</f>
        <v>0</v>
      </c>
      <c r="AK610" s="946">
        <f>'BASE METAS)'!AK611</f>
        <v>1</v>
      </c>
      <c r="AL610" s="1000">
        <f>'BASE METAS)'!AL611</f>
        <v>5</v>
      </c>
      <c r="AM610" s="807" t="str">
        <f>'BASE METAS)'!AM611</f>
        <v>CAPACITAR A LOS ELEMENTOS DE SEGURIDAD PÚBLICA EN ACONDICIONAMIENTO  FÍSICO.</v>
      </c>
      <c r="AN610" s="807" t="str">
        <f>'BASE METAS)'!AN611</f>
        <v>MIDE LA CAPACITACIÓN EN ACONDICIONAMIENTO FÍSICO.</v>
      </c>
      <c r="AO610" s="1338" t="str">
        <f>'BASE METAS)'!AU611</f>
        <v>DESEMPEÑO</v>
      </c>
      <c r="AP610" s="807" t="str">
        <f>'BASE METAS)'!AO611</f>
        <v>NO. DE ELEMENTOS CAPACITADOS EN ACONDICIONAMIENTO FÍSICO</v>
      </c>
      <c r="AQ610" s="807" t="str">
        <f>'BASE METAS)'!AP611</f>
        <v>NO. DE ELEMENTOS PROGRAMADOS A CAPACITACIÓN EN ACONDICIONAMIENTO FÍSICO</v>
      </c>
      <c r="AR610" s="1330">
        <f>'BASE METAS)'!AQ611</f>
        <v>100</v>
      </c>
      <c r="AS610" s="807" t="str">
        <f>'BASE METAS)'!AR611</f>
        <v>ELEMENTO</v>
      </c>
      <c r="AT610" s="1018" t="str">
        <f>'BASE METAS)'!AS611</f>
        <v>EFICACIA</v>
      </c>
      <c r="AU610" s="1483">
        <f>'BASE METAS)'!BO611</f>
        <v>0</v>
      </c>
      <c r="AV610" s="942">
        <f>'BASE METAS)'!BQ611</f>
        <v>200</v>
      </c>
      <c r="AW610" s="942">
        <f>'BASE METAS)'!BR611</f>
        <v>0</v>
      </c>
      <c r="AX610" s="987">
        <f>'BASE METAS)'!BS611</f>
        <v>100</v>
      </c>
      <c r="AY610" s="1">
        <f>'BASE METAS)'!BT611</f>
        <v>80</v>
      </c>
      <c r="AZ610" s="1">
        <f>'BASE METAS)'!BU611</f>
        <v>20</v>
      </c>
      <c r="BA610" s="1">
        <f>'BASE METAS)'!BV611</f>
        <v>0.8</v>
      </c>
      <c r="BB610" s="1">
        <f>'BASE METAS)'!BW611</f>
        <v>80</v>
      </c>
      <c r="BC610" s="1">
        <f>'BASE METAS)'!BX611</f>
        <v>120</v>
      </c>
      <c r="BD610" s="1">
        <f>'BASE METAS)'!BY611</f>
        <v>0.4</v>
      </c>
      <c r="BE610" s="1">
        <f>'BASE METAS)'!CG611</f>
        <v>0</v>
      </c>
      <c r="BF610" s="1">
        <f>'BASE METAS)'!CJ611</f>
        <v>0</v>
      </c>
      <c r="BG610" s="1">
        <f>'BASE METAS)'!CK611</f>
        <v>0</v>
      </c>
      <c r="BH610" s="1">
        <f>'BASE METAS)'!CL611</f>
        <v>0</v>
      </c>
      <c r="BI610" s="1">
        <f>'BASE METAS)'!CM611</f>
        <v>0</v>
      </c>
      <c r="BJ610" s="1">
        <f>'BASE METAS)'!CN611</f>
        <v>0</v>
      </c>
      <c r="BK610" s="1">
        <f>'BASE METAS)'!CO611</f>
        <v>0</v>
      </c>
      <c r="BL610" s="1">
        <f>'BASE METAS)'!CP611</f>
        <v>0</v>
      </c>
      <c r="BM610" s="1">
        <f>'BASE METAS)'!CQ611</f>
        <v>0</v>
      </c>
      <c r="BN610" s="1">
        <f>'BASE METAS)'!CR611</f>
        <v>0</v>
      </c>
      <c r="BO610" s="1">
        <f>'BASE METAS)'!CS611</f>
        <v>0</v>
      </c>
      <c r="BP610" s="1">
        <f>'BASE METAS)'!CT611</f>
        <v>0</v>
      </c>
      <c r="BQ610" s="1">
        <f>'BASE METAS)'!CU611</f>
        <v>0</v>
      </c>
      <c r="BR610" s="1">
        <f>'BASE METAS)'!CV611</f>
        <v>0</v>
      </c>
      <c r="BS610" s="1">
        <f>'BASE METAS)'!CW611</f>
        <v>0</v>
      </c>
      <c r="BT610" s="1">
        <f>'BASE METAS)'!CX611</f>
        <v>0</v>
      </c>
      <c r="BU610" s="1">
        <f>'BASE METAS)'!FA611</f>
        <v>200</v>
      </c>
      <c r="BV610" s="1">
        <f>'BASE METAS)'!FB611</f>
        <v>0</v>
      </c>
      <c r="BW610" s="1">
        <f>'BASE METAS)'!FC611</f>
        <v>33</v>
      </c>
      <c r="BX610" s="1">
        <f>'BASE METAS)'!FD611</f>
        <v>0</v>
      </c>
      <c r="BY610" s="1">
        <f>'BASE METAS)'!FE611</f>
        <v>33</v>
      </c>
      <c r="BZ610" s="1">
        <f>'BASE METAS)'!FF611</f>
        <v>0</v>
      </c>
      <c r="CA610" s="1">
        <f>'BASE METAS)'!FG611</f>
        <v>0</v>
      </c>
      <c r="CB610" s="1">
        <f>'BASE METAS)'!FH611</f>
        <v>200</v>
      </c>
      <c r="CC610" s="1">
        <f>'BASE METAS)'!FI611</f>
        <v>0</v>
      </c>
      <c r="CD610" s="1">
        <f>'BASE METAS)'!FJ611</f>
        <v>200</v>
      </c>
      <c r="CE610" s="1">
        <f>'BASE METAS)'!FK611</f>
        <v>0</v>
      </c>
      <c r="CF610" s="1">
        <f>'BASE METAS)'!FL611</f>
        <v>33</v>
      </c>
      <c r="CG610" s="1">
        <f>'BASE METAS)'!FM611</f>
        <v>45</v>
      </c>
    </row>
    <row r="611" spans="1:85" ht="216.75" x14ac:dyDescent="0.25">
      <c r="A611" s="1">
        <f>'BASE METAS)'!A612</f>
        <v>0</v>
      </c>
      <c r="B611" s="7099"/>
      <c r="C611" s="7154"/>
      <c r="D611" s="7154"/>
      <c r="E611" s="7156"/>
      <c r="F611" s="7144"/>
      <c r="G611" s="7144"/>
      <c r="H611" s="7144"/>
      <c r="I611" s="7144"/>
      <c r="J611" s="5707"/>
      <c r="K611" s="5707"/>
      <c r="L611" s="5707"/>
      <c r="M611" s="5707"/>
      <c r="N611" s="5698"/>
      <c r="O611" s="5707"/>
      <c r="P611" s="5698"/>
      <c r="Q611" s="5698"/>
      <c r="R611" s="5698"/>
      <c r="S611" s="5698"/>
      <c r="T611" s="5698"/>
      <c r="U611" s="7730"/>
      <c r="V611" s="5698"/>
      <c r="W611" s="5695"/>
      <c r="X611" s="7232"/>
      <c r="Y611" s="214">
        <f>'BASE METAS)'!Y612</f>
        <v>6</v>
      </c>
      <c r="Z611" s="653" t="str">
        <f>'BASE METAS)'!Z612</f>
        <v>CAPACITAR A LOS ELEMENTOS DE SEGURIDAD PÚBLICA EN LO REFERENTE AL INFORME POLICIAL HOMOLOGADO.</v>
      </c>
      <c r="AA611" s="647" t="str">
        <f>'BASE METAS)'!AA612</f>
        <v>ELEMENTO</v>
      </c>
      <c r="AB611" s="460">
        <f>'BASE METAS)'!AB612</f>
        <v>1200</v>
      </c>
      <c r="AC611" s="460">
        <f>'BASE METAS)'!AC612</f>
        <v>300</v>
      </c>
      <c r="AD611" s="544">
        <f>'BASE METAS)'!AD612</f>
        <v>0.25</v>
      </c>
      <c r="AE611" s="460">
        <f>'BASE METAS)'!AE612</f>
        <v>300</v>
      </c>
      <c r="AF611" s="544">
        <f>'BASE METAS)'!AF612</f>
        <v>0.25</v>
      </c>
      <c r="AG611" s="460">
        <f>'BASE METAS)'!AG612</f>
        <v>300</v>
      </c>
      <c r="AH611" s="544">
        <f>'BASE METAS)'!AH612</f>
        <v>0.25</v>
      </c>
      <c r="AI611" s="460">
        <f>'BASE METAS)'!AI612</f>
        <v>300</v>
      </c>
      <c r="AJ611" s="545">
        <f>'BASE METAS)'!AJ612</f>
        <v>0.25</v>
      </c>
      <c r="AK611" s="946">
        <f>'BASE METAS)'!AK612</f>
        <v>1</v>
      </c>
      <c r="AL611" s="1000">
        <f>'BASE METAS)'!AL612</f>
        <v>6</v>
      </c>
      <c r="AM611" s="807" t="str">
        <f>'BASE METAS)'!AM612</f>
        <v>CAPACITAR A LOS ELEMENTOS DE SEGURIDAD PÚBLICA EN LO REFERENTE AL INFORME POLICIAL HOMOLOGADO.</v>
      </c>
      <c r="AN611" s="807" t="str">
        <f>'BASE METAS)'!AN612</f>
        <v>MIDE LA CAPACITACIÓN EN INFORME POLICIAL HOMOLOGADO.</v>
      </c>
      <c r="AO611" s="1344" t="str">
        <f>'BASE METAS)'!AU612</f>
        <v>DESEMPEÑO</v>
      </c>
      <c r="AP611" s="807" t="str">
        <f>'BASE METAS)'!AO612</f>
        <v>NO. DE ELEMENTOS CAPACITADOS EN INFORME POLICIAL HOMOLOGADO</v>
      </c>
      <c r="AQ611" s="807" t="str">
        <f>'BASE METAS)'!AP612</f>
        <v>NO. DE ELEMENTOS PROGRAMADOS A CAPACITAR EN INFORME POLICIAL HOMOLOGADO</v>
      </c>
      <c r="AR611" s="1343">
        <f>'BASE METAS)'!AQ612</f>
        <v>100</v>
      </c>
      <c r="AS611" s="807" t="str">
        <f>'BASE METAS)'!AR612</f>
        <v>ELEMENTO</v>
      </c>
      <c r="AT611" s="1018" t="str">
        <f>'BASE METAS)'!AS612</f>
        <v>EFICACIA</v>
      </c>
      <c r="AU611" s="1483">
        <f>'BASE METAS)'!BO612</f>
        <v>0</v>
      </c>
      <c r="AV611" s="46">
        <f>'BASE METAS)'!BQ612</f>
        <v>1200</v>
      </c>
      <c r="AW611" s="987">
        <f>'BASE METAS)'!BR612</f>
        <v>0</v>
      </c>
      <c r="AX611" s="1352">
        <f>'BASE METAS)'!BS612</f>
        <v>300</v>
      </c>
      <c r="AY611" s="1">
        <f>'BASE METAS)'!BT612</f>
        <v>147</v>
      </c>
      <c r="AZ611" s="1">
        <f>'BASE METAS)'!BU612</f>
        <v>153</v>
      </c>
      <c r="BA611" s="1">
        <f>'BASE METAS)'!BV612</f>
        <v>0.49</v>
      </c>
      <c r="BB611" s="1">
        <f>'BASE METAS)'!BW612</f>
        <v>267</v>
      </c>
      <c r="BC611" s="1">
        <f>'BASE METAS)'!BX612</f>
        <v>933</v>
      </c>
      <c r="BD611" s="1">
        <f>'BASE METAS)'!BY612</f>
        <v>0.2225</v>
      </c>
      <c r="BE611" s="1">
        <f>'BASE METAS)'!CG612</f>
        <v>120</v>
      </c>
      <c r="BF611" s="1">
        <f>'BASE METAS)'!CJ612</f>
        <v>0</v>
      </c>
      <c r="BG611" s="1">
        <f>'BASE METAS)'!CK612</f>
        <v>0</v>
      </c>
      <c r="BH611" s="1">
        <f>'BASE METAS)'!CL612</f>
        <v>0</v>
      </c>
      <c r="BI611" s="1">
        <f>'BASE METAS)'!CM612</f>
        <v>0</v>
      </c>
      <c r="BJ611" s="1">
        <f>'BASE METAS)'!CN612</f>
        <v>0</v>
      </c>
      <c r="BK611" s="1">
        <f>'BASE METAS)'!CO612</f>
        <v>0</v>
      </c>
      <c r="BL611" s="1">
        <f>'BASE METAS)'!CP612</f>
        <v>0</v>
      </c>
      <c r="BM611" s="1">
        <f>'BASE METAS)'!CQ612</f>
        <v>0</v>
      </c>
      <c r="BN611" s="1">
        <f>'BASE METAS)'!CR612</f>
        <v>0</v>
      </c>
      <c r="BO611" s="1">
        <f>'BASE METAS)'!CS612</f>
        <v>0</v>
      </c>
      <c r="BP611" s="1">
        <f>'BASE METAS)'!CT612</f>
        <v>0</v>
      </c>
      <c r="BQ611" s="1">
        <f>'BASE METAS)'!CU612</f>
        <v>0</v>
      </c>
      <c r="BR611" s="1">
        <f>'BASE METAS)'!CV612</f>
        <v>0</v>
      </c>
      <c r="BS611" s="1">
        <f>'BASE METAS)'!CW612</f>
        <v>0</v>
      </c>
      <c r="BT611" s="1">
        <f>'BASE METAS)'!CX612</f>
        <v>0</v>
      </c>
      <c r="BU611" s="1">
        <f>'BASE METAS)'!FA612</f>
        <v>1200</v>
      </c>
      <c r="BV611" s="1">
        <f>'BASE METAS)'!FB612</f>
        <v>0</v>
      </c>
      <c r="BW611" s="1">
        <f>'BASE METAS)'!FC612</f>
        <v>100</v>
      </c>
      <c r="BX611" s="1">
        <f>'BASE METAS)'!FD612</f>
        <v>0</v>
      </c>
      <c r="BY611" s="1">
        <f>'BASE METAS)'!FE612</f>
        <v>100</v>
      </c>
      <c r="BZ611" s="1">
        <f>'BASE METAS)'!FF612</f>
        <v>0</v>
      </c>
      <c r="CA611" s="1">
        <f>'BASE METAS)'!FG612</f>
        <v>120</v>
      </c>
      <c r="CB611" s="1">
        <f>'BASE METAS)'!FH612</f>
        <v>1080</v>
      </c>
      <c r="CC611" s="1">
        <f>'BASE METAS)'!FI612</f>
        <v>0.1</v>
      </c>
      <c r="CD611" s="1">
        <f>'BASE METAS)'!FJ612</f>
        <v>1200</v>
      </c>
      <c r="CE611" s="1">
        <f>'BASE METAS)'!FK612</f>
        <v>0</v>
      </c>
      <c r="CF611" s="1">
        <f>'BASE METAS)'!FL612</f>
        <v>100</v>
      </c>
      <c r="CG611" s="1">
        <f>'BASE METAS)'!FM612</f>
        <v>53</v>
      </c>
    </row>
    <row r="612" spans="1:85" ht="204" x14ac:dyDescent="0.2">
      <c r="A612" s="1">
        <f>'BASE METAS)'!A613</f>
        <v>0</v>
      </c>
      <c r="B612" s="7099"/>
      <c r="C612" s="7154"/>
      <c r="D612" s="7154"/>
      <c r="E612" s="7156"/>
      <c r="F612" s="7144"/>
      <c r="G612" s="7144"/>
      <c r="H612" s="7144"/>
      <c r="I612" s="7144"/>
      <c r="J612" s="5707"/>
      <c r="K612" s="5707"/>
      <c r="L612" s="5707"/>
      <c r="M612" s="5707"/>
      <c r="N612" s="5698"/>
      <c r="O612" s="5707"/>
      <c r="P612" s="5698"/>
      <c r="Q612" s="5698"/>
      <c r="R612" s="5698"/>
      <c r="S612" s="5698"/>
      <c r="T612" s="5698"/>
      <c r="U612" s="7730"/>
      <c r="V612" s="5698"/>
      <c r="W612" s="5695"/>
      <c r="X612" s="7232"/>
      <c r="Y612" s="214">
        <f>'BASE METAS)'!Y613</f>
        <v>7</v>
      </c>
      <c r="Z612" s="653" t="str">
        <f>'BASE METAS)'!Z613</f>
        <v>ACTUALIZAR A  LOS ELEMENTOS DE SEGURIDAD PÚBLICA EN MANUAL BÁSICO DE LA ACTUACIÓN POLICIAL.</v>
      </c>
      <c r="AA612" s="647" t="str">
        <f>'BASE METAS)'!AA613</f>
        <v>ELEMENTO</v>
      </c>
      <c r="AB612" s="460">
        <f>'BASE METAS)'!AB613</f>
        <v>200</v>
      </c>
      <c r="AC612" s="460">
        <f>'BASE METAS)'!AC613</f>
        <v>50</v>
      </c>
      <c r="AD612" s="544">
        <f>'BASE METAS)'!AD613</f>
        <v>0.25</v>
      </c>
      <c r="AE612" s="460">
        <f>'BASE METAS)'!AE613</f>
        <v>50</v>
      </c>
      <c r="AF612" s="544">
        <f>'BASE METAS)'!AF613</f>
        <v>0.25</v>
      </c>
      <c r="AG612" s="460">
        <f>'BASE METAS)'!AG613</f>
        <v>50</v>
      </c>
      <c r="AH612" s="544">
        <f>'BASE METAS)'!AH613</f>
        <v>0.25</v>
      </c>
      <c r="AI612" s="460">
        <f>'BASE METAS)'!AI613</f>
        <v>50</v>
      </c>
      <c r="AJ612" s="545">
        <f>'BASE METAS)'!AJ613</f>
        <v>0.25</v>
      </c>
      <c r="AK612" s="946">
        <f>'BASE METAS)'!AK613</f>
        <v>1</v>
      </c>
      <c r="AL612" s="990">
        <f>'BASE METAS)'!AL613</f>
        <v>7</v>
      </c>
      <c r="AM612" s="959" t="str">
        <f>'BASE METAS)'!AM613</f>
        <v>ACTUALIZAR A  LOS ELEMENTOS DE SEGURIDAD PÚBLICA EN MANUAL BÁSICO DE LA ACTUACIÓN POLICIAL.</v>
      </c>
      <c r="AN612" s="959" t="str">
        <f>'BASE METAS)'!AN613</f>
        <v>MIDE LA ACTUALIZACIÓN EN MANUAL BÁSICO DE LA ACTUACIÓN POLICIAL.</v>
      </c>
      <c r="AO612" s="1344" t="str">
        <f>'BASE METAS)'!AU613</f>
        <v>DESEMPEÑO</v>
      </c>
      <c r="AP612" s="959" t="str">
        <f>'BASE METAS)'!AO613</f>
        <v>NO. DE ELEMENTOS ACTUALIZADOS EN MANUAL BÁSICO DE LA ACTUACIÓN POLICIAL.</v>
      </c>
      <c r="AQ612" s="959" t="str">
        <f>'BASE METAS)'!AP613</f>
        <v>NO. DE ELEMENTOS PROGRAMADOS A ACTUALIZAR EN MANUAL BÁSICO DE LA ACTUACIÓN POLICIAL.</v>
      </c>
      <c r="AR612" s="1344">
        <f>'BASE METAS)'!AQ613</f>
        <v>100</v>
      </c>
      <c r="AS612" s="959" t="str">
        <f>'BASE METAS)'!AR613</f>
        <v>ELEMENTO</v>
      </c>
      <c r="AT612" s="1018" t="str">
        <f>'BASE METAS)'!AS613</f>
        <v>EFICACIA</v>
      </c>
      <c r="AU612" s="1483">
        <f>'BASE METAS)'!BO613</f>
        <v>0</v>
      </c>
      <c r="AV612" s="940">
        <f>'BASE METAS)'!BQ613</f>
        <v>200</v>
      </c>
      <c r="AW612" s="940">
        <f>'BASE METAS)'!BR613</f>
        <v>0</v>
      </c>
      <c r="AX612" s="940">
        <f>'BASE METAS)'!BS613</f>
        <v>50</v>
      </c>
      <c r="AY612" s="1">
        <f>'BASE METAS)'!BT613</f>
        <v>63</v>
      </c>
      <c r="AZ612" s="1">
        <f>'BASE METAS)'!BU613</f>
        <v>-13</v>
      </c>
      <c r="BA612" s="1">
        <f>'BASE METAS)'!BV613</f>
        <v>1.26</v>
      </c>
      <c r="BB612" s="1">
        <f>'BASE METAS)'!BW613</f>
        <v>74</v>
      </c>
      <c r="BC612" s="1">
        <f>'BASE METAS)'!BX613</f>
        <v>126</v>
      </c>
      <c r="BD612" s="1">
        <f>'BASE METAS)'!BY613</f>
        <v>0.37</v>
      </c>
      <c r="BE612" s="1">
        <f>'BASE METAS)'!CG613</f>
        <v>11</v>
      </c>
      <c r="BF612" s="1">
        <f>'BASE METAS)'!CJ613</f>
        <v>0</v>
      </c>
      <c r="BG612" s="1">
        <f>'BASE METAS)'!CK613</f>
        <v>0</v>
      </c>
      <c r="BH612" s="1">
        <f>'BASE METAS)'!CL613</f>
        <v>0</v>
      </c>
      <c r="BI612" s="1">
        <f>'BASE METAS)'!CM613</f>
        <v>0</v>
      </c>
      <c r="BJ612" s="1">
        <f>'BASE METAS)'!CN613</f>
        <v>0</v>
      </c>
      <c r="BK612" s="1">
        <f>'BASE METAS)'!CO613</f>
        <v>0</v>
      </c>
      <c r="BL612" s="1">
        <f>'BASE METAS)'!CP613</f>
        <v>0</v>
      </c>
      <c r="BM612" s="1">
        <f>'BASE METAS)'!CQ613</f>
        <v>0</v>
      </c>
      <c r="BN612" s="1">
        <f>'BASE METAS)'!CR613</f>
        <v>0</v>
      </c>
      <c r="BO612" s="1">
        <f>'BASE METAS)'!CS613</f>
        <v>0</v>
      </c>
      <c r="BP612" s="1">
        <f>'BASE METAS)'!CT613</f>
        <v>0</v>
      </c>
      <c r="BQ612" s="1">
        <f>'BASE METAS)'!CU613</f>
        <v>0</v>
      </c>
      <c r="BR612" s="1">
        <f>'BASE METAS)'!CV613</f>
        <v>0</v>
      </c>
      <c r="BS612" s="1">
        <f>'BASE METAS)'!CW613</f>
        <v>0</v>
      </c>
      <c r="BT612" s="1">
        <f>'BASE METAS)'!CX613</f>
        <v>0</v>
      </c>
      <c r="BU612" s="1">
        <f>'BASE METAS)'!FA613</f>
        <v>200</v>
      </c>
      <c r="BV612" s="1">
        <f>'BASE METAS)'!FB613</f>
        <v>0</v>
      </c>
      <c r="BW612" s="1">
        <f>'BASE METAS)'!FC613</f>
        <v>17</v>
      </c>
      <c r="BX612" s="1">
        <f>'BASE METAS)'!FD613</f>
        <v>11</v>
      </c>
      <c r="BY612" s="1">
        <f>'BASE METAS)'!FE613</f>
        <v>6</v>
      </c>
      <c r="BZ612" s="1">
        <f>'BASE METAS)'!FF613</f>
        <v>0.6470588235294118</v>
      </c>
      <c r="CA612" s="1">
        <f>'BASE METAS)'!FG613</f>
        <v>22</v>
      </c>
      <c r="CB612" s="1">
        <f>'BASE METAS)'!FH613</f>
        <v>178</v>
      </c>
      <c r="CC612" s="1">
        <f>'BASE METAS)'!FI613</f>
        <v>0.11</v>
      </c>
      <c r="CD612" s="1">
        <f>'BASE METAS)'!FJ613</f>
        <v>200</v>
      </c>
      <c r="CE612" s="1">
        <f>'BASE METAS)'!FK613</f>
        <v>0</v>
      </c>
      <c r="CF612" s="1">
        <f>'BASE METAS)'!FL613</f>
        <v>17</v>
      </c>
      <c r="CG612" s="1">
        <f>'BASE METAS)'!FM613</f>
        <v>23</v>
      </c>
    </row>
    <row r="613" spans="1:85" ht="140.25" x14ac:dyDescent="0.25">
      <c r="A613" s="1">
        <f>'BASE METAS)'!A614</f>
        <v>0</v>
      </c>
      <c r="B613" s="7099"/>
      <c r="C613" s="7154"/>
      <c r="D613" s="7154"/>
      <c r="E613" s="7156"/>
      <c r="F613" s="7144"/>
      <c r="G613" s="7144"/>
      <c r="H613" s="7144"/>
      <c r="I613" s="7144"/>
      <c r="J613" s="5707"/>
      <c r="K613" s="5707"/>
      <c r="L613" s="5707"/>
      <c r="M613" s="5707"/>
      <c r="N613" s="5698"/>
      <c r="O613" s="5707"/>
      <c r="P613" s="5698"/>
      <c r="Q613" s="5698"/>
      <c r="R613" s="5698"/>
      <c r="S613" s="5698"/>
      <c r="T613" s="5698"/>
      <c r="U613" s="7730"/>
      <c r="V613" s="5698"/>
      <c r="W613" s="5695"/>
      <c r="X613" s="7232"/>
      <c r="Y613" s="214">
        <f>'BASE METAS)'!Y614</f>
        <v>8</v>
      </c>
      <c r="Z613" s="653" t="str">
        <f>'BASE METAS)'!Z614</f>
        <v>CAPACITAR A LOS ELEMENTOS DE SEGURIDAD PÚBLICA EN MANEJO DE PR24.</v>
      </c>
      <c r="AA613" s="647" t="str">
        <f>'BASE METAS)'!AA614</f>
        <v>ELEMENTO</v>
      </c>
      <c r="AB613" s="460">
        <f>'BASE METAS)'!AB614</f>
        <v>100</v>
      </c>
      <c r="AC613" s="460">
        <f>'BASE METAS)'!AC614</f>
        <v>100</v>
      </c>
      <c r="AD613" s="544">
        <f>'BASE METAS)'!AD614</f>
        <v>1</v>
      </c>
      <c r="AE613" s="460">
        <f>'BASE METAS)'!AE614</f>
        <v>0</v>
      </c>
      <c r="AF613" s="544">
        <f>'BASE METAS)'!AF614</f>
        <v>0</v>
      </c>
      <c r="AG613" s="460">
        <f>'BASE METAS)'!AG614</f>
        <v>0</v>
      </c>
      <c r="AH613" s="544">
        <f>'BASE METAS)'!AH614</f>
        <v>0</v>
      </c>
      <c r="AI613" s="460">
        <f>'BASE METAS)'!AI614</f>
        <v>0</v>
      </c>
      <c r="AJ613" s="545">
        <f>'BASE METAS)'!AJ614</f>
        <v>0</v>
      </c>
      <c r="AK613" s="946">
        <f>'BASE METAS)'!AK614</f>
        <v>1</v>
      </c>
      <c r="AL613" s="990">
        <f>'BASE METAS)'!AL614</f>
        <v>8</v>
      </c>
      <c r="AM613" s="970" t="str">
        <f>'BASE METAS)'!AM614</f>
        <v>CAPACITAR A LOS ELEMENTOS DE SEGURIDAD PÚBLICA EN MANEJO DE PR24.</v>
      </c>
      <c r="AN613" s="970" t="str">
        <f>'BASE METAS)'!AN614</f>
        <v>MIDE LA CAPACITACIÓN EN MANEJO DE PR24.</v>
      </c>
      <c r="AO613" s="1344" t="str">
        <f>'BASE METAS)'!AU614</f>
        <v>DESEMPEÑO</v>
      </c>
      <c r="AP613" s="970" t="str">
        <f>'BASE METAS)'!AO614</f>
        <v>NO. DE ELEMENTOS CAPACITADOS EN MANEJO DE PR24.</v>
      </c>
      <c r="AQ613" s="970" t="str">
        <f>'BASE METAS)'!AP614</f>
        <v>NO. DE ELEMENTOS PROGRAMADOS A CAPACITAR  EN MANEJO DE PR24.</v>
      </c>
      <c r="AR613" s="1344">
        <f>'BASE METAS)'!AQ614</f>
        <v>100</v>
      </c>
      <c r="AS613" s="970" t="str">
        <f>'BASE METAS)'!AR614</f>
        <v>ELEMENTO</v>
      </c>
      <c r="AT613" s="1018" t="str">
        <f>'BASE METAS)'!AS614</f>
        <v>EFICACIA</v>
      </c>
      <c r="AU613" s="1483">
        <f>'BASE METAS)'!BO614</f>
        <v>0</v>
      </c>
      <c r="AV613" s="1">
        <f>'BASE METAS)'!BQ614</f>
        <v>100</v>
      </c>
      <c r="AW613" s="956">
        <f>'BASE METAS)'!BR614</f>
        <v>0</v>
      </c>
      <c r="AX613" s="816">
        <f>'BASE METAS)'!BS614</f>
        <v>0</v>
      </c>
      <c r="AY613" s="1">
        <f>'BASE METAS)'!BT614</f>
        <v>80</v>
      </c>
      <c r="AZ613" s="1">
        <f>'BASE METAS)'!BU614</f>
        <v>-80</v>
      </c>
      <c r="BA613" s="1" t="e">
        <f>'BASE METAS)'!BV614</f>
        <v>#DIV/0!</v>
      </c>
      <c r="BB613" s="1">
        <f>'BASE METAS)'!BW614</f>
        <v>80</v>
      </c>
      <c r="BC613" s="1">
        <f>'BASE METAS)'!BX614</f>
        <v>20</v>
      </c>
      <c r="BD613" s="1">
        <f>'BASE METAS)'!BY614</f>
        <v>0.8</v>
      </c>
      <c r="BE613" s="1">
        <f>'BASE METAS)'!CG614</f>
        <v>0</v>
      </c>
      <c r="BF613" s="1">
        <f>'BASE METAS)'!CJ614</f>
        <v>0</v>
      </c>
      <c r="BG613" s="1">
        <f>'BASE METAS)'!CK614</f>
        <v>0</v>
      </c>
      <c r="BH613" s="1">
        <f>'BASE METAS)'!CL614</f>
        <v>0</v>
      </c>
      <c r="BI613" s="1">
        <f>'BASE METAS)'!CM614</f>
        <v>0</v>
      </c>
      <c r="BJ613" s="1">
        <f>'BASE METAS)'!CN614</f>
        <v>0</v>
      </c>
      <c r="BK613" s="1">
        <f>'BASE METAS)'!CO614</f>
        <v>0</v>
      </c>
      <c r="BL613" s="1">
        <f>'BASE METAS)'!CP614</f>
        <v>0</v>
      </c>
      <c r="BM613" s="1">
        <f>'BASE METAS)'!CQ614</f>
        <v>0</v>
      </c>
      <c r="BN613" s="1">
        <f>'BASE METAS)'!CR614</f>
        <v>0</v>
      </c>
      <c r="BO613" s="1">
        <f>'BASE METAS)'!CS614</f>
        <v>0</v>
      </c>
      <c r="BP613" s="1">
        <f>'BASE METAS)'!CT614</f>
        <v>0</v>
      </c>
      <c r="BQ613" s="1">
        <f>'BASE METAS)'!CU614</f>
        <v>0</v>
      </c>
      <c r="BR613" s="1">
        <f>'BASE METAS)'!CV614</f>
        <v>0</v>
      </c>
      <c r="BS613" s="1">
        <f>'BASE METAS)'!CW614</f>
        <v>0</v>
      </c>
      <c r="BT613" s="1">
        <f>'BASE METAS)'!CX614</f>
        <v>0</v>
      </c>
      <c r="BU613" s="1">
        <f>'BASE METAS)'!FA614</f>
        <v>100</v>
      </c>
      <c r="BV613" s="1">
        <f>'BASE METAS)'!FB614</f>
        <v>0</v>
      </c>
      <c r="BW613" s="1">
        <f>'BASE METAS)'!FC614</f>
        <v>0</v>
      </c>
      <c r="BX613" s="1">
        <f>'BASE METAS)'!FD614</f>
        <v>0</v>
      </c>
      <c r="BY613" s="1">
        <f>'BASE METAS)'!FE614</f>
        <v>0</v>
      </c>
      <c r="BZ613" s="1" t="e">
        <f>'BASE METAS)'!FF614</f>
        <v>#DIV/0!</v>
      </c>
      <c r="CA613" s="1">
        <f>'BASE METAS)'!FG614</f>
        <v>0</v>
      </c>
      <c r="CB613" s="1">
        <f>'BASE METAS)'!FH614</f>
        <v>100</v>
      </c>
      <c r="CC613" s="1">
        <f>'BASE METAS)'!FI614</f>
        <v>0</v>
      </c>
      <c r="CD613" s="1">
        <f>'BASE METAS)'!FJ614</f>
        <v>100</v>
      </c>
      <c r="CE613" s="1">
        <f>'BASE METAS)'!FK614</f>
        <v>0</v>
      </c>
      <c r="CF613" s="1">
        <f>'BASE METAS)'!FL614</f>
        <v>0</v>
      </c>
      <c r="CG613" s="1">
        <f>'BASE METAS)'!FM614</f>
        <v>45</v>
      </c>
    </row>
    <row r="614" spans="1:85" ht="191.25" x14ac:dyDescent="0.2">
      <c r="A614" s="1">
        <f>'BASE METAS)'!A615</f>
        <v>0</v>
      </c>
      <c r="B614" s="7099"/>
      <c r="C614" s="7154"/>
      <c r="D614" s="7154"/>
      <c r="E614" s="7156"/>
      <c r="F614" s="7144"/>
      <c r="G614" s="7144"/>
      <c r="H614" s="7144"/>
      <c r="I614" s="7144"/>
      <c r="J614" s="5707"/>
      <c r="K614" s="5707"/>
      <c r="L614" s="5707"/>
      <c r="M614" s="5707"/>
      <c r="N614" s="5698"/>
      <c r="O614" s="5707"/>
      <c r="P614" s="5698"/>
      <c r="Q614" s="5698"/>
      <c r="R614" s="5698"/>
      <c r="S614" s="5698"/>
      <c r="T614" s="5698"/>
      <c r="U614" s="7730"/>
      <c r="V614" s="5698"/>
      <c r="W614" s="5695"/>
      <c r="X614" s="7232"/>
      <c r="Y614" s="277">
        <f>'BASE METAS)'!Y615</f>
        <v>9</v>
      </c>
      <c r="Z614" s="249" t="str">
        <f>'BASE METAS)'!Z615</f>
        <v>CAPACITAR A LOS ELEMENTOS DE SEGURIDAD PÚBLICA EN  CUESTIONES DE PREVENCIÓN SITUACIONAL.</v>
      </c>
      <c r="AA614" s="648" t="str">
        <f>'BASE METAS)'!AA615</f>
        <v>ELEMENTO</v>
      </c>
      <c r="AB614" s="497">
        <f>'BASE METAS)'!AB615</f>
        <v>104</v>
      </c>
      <c r="AC614" s="497">
        <f>'BASE METAS)'!AC615</f>
        <v>0</v>
      </c>
      <c r="AD614" s="561">
        <f>'BASE METAS)'!AD615</f>
        <v>0</v>
      </c>
      <c r="AE614" s="497">
        <f>'BASE METAS)'!AE615</f>
        <v>52</v>
      </c>
      <c r="AF614" s="561">
        <f>'BASE METAS)'!AF615</f>
        <v>0.5</v>
      </c>
      <c r="AG614" s="460">
        <f>'BASE METAS)'!AG615</f>
        <v>52</v>
      </c>
      <c r="AH614" s="545">
        <f>'BASE METAS)'!AH615</f>
        <v>0.5</v>
      </c>
      <c r="AI614" s="655">
        <f>'BASE METAS)'!AI615</f>
        <v>0</v>
      </c>
      <c r="AJ614" s="545">
        <f>'BASE METAS)'!AJ615</f>
        <v>0</v>
      </c>
      <c r="AK614" s="946">
        <f>'BASE METAS)'!AK615</f>
        <v>1</v>
      </c>
      <c r="AL614" s="990">
        <f>'BASE METAS)'!AL615</f>
        <v>9</v>
      </c>
      <c r="AM614" s="970" t="str">
        <f>'BASE METAS)'!AM615</f>
        <v>CAPACITAR A LOS ELEMENTOS DE SEGURIDAD PÚBLICA EN  CUESTIONES DE PREVENCIÓN SITUACIONAL.</v>
      </c>
      <c r="AN614" s="970" t="str">
        <f>'BASE METAS)'!AN615</f>
        <v>MIDE LA CAPACITACIÓN EN PREVENCIÓN SITUACIONAL.</v>
      </c>
      <c r="AO614" s="1344" t="str">
        <f>'BASE METAS)'!AU615</f>
        <v>DESEMPEÑO</v>
      </c>
      <c r="AP614" s="970" t="str">
        <f>'BASE METAS)'!AO615</f>
        <v>NO. DE ELEMENTOS CAPACITADOS EN CUESTIONES DE PREVENCIÓN SITUACIONAL.</v>
      </c>
      <c r="AQ614" s="970" t="str">
        <f>'BASE METAS)'!AP615</f>
        <v>NO. DE ELEMENTOS PROGRAMADOS A CAPACITAR EN CUESTIONES DE PREVENCIÓN SITUACIONAL.</v>
      </c>
      <c r="AR614" s="1344">
        <f>'BASE METAS)'!AQ615</f>
        <v>100</v>
      </c>
      <c r="AS614" s="970" t="str">
        <f>'BASE METAS)'!AR615</f>
        <v>ELEMENTO</v>
      </c>
      <c r="AT614" s="1018" t="str">
        <f>'BASE METAS)'!AS615</f>
        <v>EFICACIA</v>
      </c>
      <c r="AU614" s="1496">
        <f>'BASE METAS)'!BO615</f>
        <v>0</v>
      </c>
      <c r="AV614" s="958">
        <f>'BASE METAS)'!BQ615</f>
        <v>104</v>
      </c>
      <c r="AW614" s="983">
        <f>'BASE METAS)'!BR615</f>
        <v>0</v>
      </c>
      <c r="AX614" s="983">
        <f>'BASE METAS)'!BS615</f>
        <v>52</v>
      </c>
      <c r="AY614" s="1">
        <f>'BASE METAS)'!BT615</f>
        <v>20</v>
      </c>
      <c r="AZ614" s="1">
        <f>'BASE METAS)'!BU615</f>
        <v>32</v>
      </c>
      <c r="BA614" s="1">
        <f>'BASE METAS)'!BV615</f>
        <v>0.38461538461538464</v>
      </c>
      <c r="BB614" s="1">
        <f>'BASE METAS)'!BW615</f>
        <v>20</v>
      </c>
      <c r="BC614" s="1">
        <f>'BASE METAS)'!BX615</f>
        <v>84</v>
      </c>
      <c r="BD614" s="1">
        <f>'BASE METAS)'!BY615</f>
        <v>0.19230769230769232</v>
      </c>
      <c r="BE614" s="1">
        <f>'BASE METAS)'!CG615</f>
        <v>0</v>
      </c>
      <c r="BF614" s="1">
        <f>'BASE METAS)'!CJ615</f>
        <v>0</v>
      </c>
      <c r="BG614" s="1">
        <f>'BASE METAS)'!CK615</f>
        <v>0</v>
      </c>
      <c r="BH614" s="1">
        <f>'BASE METAS)'!CL615</f>
        <v>0</v>
      </c>
      <c r="BI614" s="1">
        <f>'BASE METAS)'!CM615</f>
        <v>0</v>
      </c>
      <c r="BJ614" s="1">
        <f>'BASE METAS)'!CN615</f>
        <v>0</v>
      </c>
      <c r="BK614" s="1">
        <f>'BASE METAS)'!CO615</f>
        <v>0</v>
      </c>
      <c r="BL614" s="1">
        <f>'BASE METAS)'!CP615</f>
        <v>0</v>
      </c>
      <c r="BM614" s="1">
        <f>'BASE METAS)'!CQ615</f>
        <v>0</v>
      </c>
      <c r="BN614" s="1">
        <f>'BASE METAS)'!CR615</f>
        <v>0</v>
      </c>
      <c r="BO614" s="1">
        <f>'BASE METAS)'!CS615</f>
        <v>0</v>
      </c>
      <c r="BP614" s="1">
        <f>'BASE METAS)'!CT615</f>
        <v>0</v>
      </c>
      <c r="BQ614" s="1">
        <f>'BASE METAS)'!CU615</f>
        <v>0</v>
      </c>
      <c r="BR614" s="1">
        <f>'BASE METAS)'!CV615</f>
        <v>0</v>
      </c>
      <c r="BS614" s="1">
        <f>'BASE METAS)'!CW615</f>
        <v>0</v>
      </c>
      <c r="BT614" s="1">
        <f>'BASE METAS)'!CX615</f>
        <v>0</v>
      </c>
      <c r="BU614" s="1">
        <f>'BASE METAS)'!FA615</f>
        <v>104</v>
      </c>
      <c r="BV614" s="1">
        <f>'BASE METAS)'!FB615</f>
        <v>0</v>
      </c>
      <c r="BW614" s="1">
        <f>'BASE METAS)'!FC615</f>
        <v>17</v>
      </c>
      <c r="BX614" s="1">
        <f>'BASE METAS)'!FD615</f>
        <v>0</v>
      </c>
      <c r="BY614" s="1">
        <f>'BASE METAS)'!FE615</f>
        <v>17</v>
      </c>
      <c r="BZ614" s="1">
        <f>'BASE METAS)'!FF615</f>
        <v>0</v>
      </c>
      <c r="CA614" s="1">
        <f>'BASE METAS)'!FG615</f>
        <v>0</v>
      </c>
      <c r="CB614" s="1">
        <f>'BASE METAS)'!FH615</f>
        <v>104</v>
      </c>
      <c r="CC614" s="1">
        <f>'BASE METAS)'!FI615</f>
        <v>0</v>
      </c>
      <c r="CD614" s="1">
        <f>'BASE METAS)'!FJ615</f>
        <v>104</v>
      </c>
      <c r="CE614" s="1">
        <f>'BASE METAS)'!FK615</f>
        <v>0</v>
      </c>
      <c r="CF614" s="1">
        <f>'BASE METAS)'!FL615</f>
        <v>17</v>
      </c>
      <c r="CG614" s="1">
        <f>'BASE METAS)'!FM615</f>
        <v>0</v>
      </c>
    </row>
    <row r="615" spans="1:85" ht="191.25" x14ac:dyDescent="0.25">
      <c r="A615" s="1">
        <f>'BASE METAS)'!A616</f>
        <v>0</v>
      </c>
      <c r="B615" s="7099"/>
      <c r="C615" s="7154"/>
      <c r="D615" s="7154"/>
      <c r="E615" s="7156"/>
      <c r="F615" s="7144"/>
      <c r="G615" s="7144"/>
      <c r="H615" s="7144"/>
      <c r="I615" s="7144"/>
      <c r="J615" s="5707"/>
      <c r="K615" s="5707"/>
      <c r="L615" s="5707"/>
      <c r="M615" s="5707"/>
      <c r="N615" s="5698"/>
      <c r="O615" s="5707"/>
      <c r="P615" s="5698"/>
      <c r="Q615" s="5698"/>
      <c r="R615" s="5698"/>
      <c r="S615" s="5698"/>
      <c r="T615" s="5698"/>
      <c r="U615" s="7730"/>
      <c r="V615" s="5698"/>
      <c r="W615" s="5695"/>
      <c r="X615" s="7232"/>
      <c r="Y615" s="214">
        <f>'BASE METAS)'!Y616</f>
        <v>10</v>
      </c>
      <c r="Z615" s="652" t="str">
        <f>'BASE METAS)'!Z616</f>
        <v>ACTUALIZAR A LOS ELEMENTOS DE SEGURIDAD PÚBLICA EN LA CONDUCCIÓN DE SU ÉTICA PROFESIONAL.</v>
      </c>
      <c r="AA615" s="224" t="str">
        <f>'BASE METAS)'!AA616</f>
        <v>ELEMENTO</v>
      </c>
      <c r="AB615" s="460">
        <f>'BASE METAS)'!AB616</f>
        <v>104</v>
      </c>
      <c r="AC615" s="460">
        <f>'BASE METAS)'!AC616</f>
        <v>0</v>
      </c>
      <c r="AD615" s="577">
        <f>'BASE METAS)'!AD616</f>
        <v>0</v>
      </c>
      <c r="AE615" s="460">
        <f>'BASE METAS)'!AE616</f>
        <v>52</v>
      </c>
      <c r="AF615" s="577">
        <f>'BASE METAS)'!AF616</f>
        <v>0.5</v>
      </c>
      <c r="AG615" s="460">
        <f>'BASE METAS)'!AG616</f>
        <v>0</v>
      </c>
      <c r="AH615" s="577">
        <f>'BASE METAS)'!AH616</f>
        <v>0</v>
      </c>
      <c r="AI615" s="460">
        <f>'BASE METAS)'!AI616</f>
        <v>52</v>
      </c>
      <c r="AJ615" s="577">
        <f>'BASE METAS)'!AJ616</f>
        <v>0.5</v>
      </c>
      <c r="AK615" s="946">
        <f>'BASE METAS)'!AK616</f>
        <v>1</v>
      </c>
      <c r="AL615" s="990">
        <f>'BASE METAS)'!AL616</f>
        <v>10</v>
      </c>
      <c r="AM615" s="959" t="str">
        <f>'BASE METAS)'!AM616</f>
        <v>ACTUALIZAR A LOS ELEMENTOS DE SEGURIDAD PÚBLICA EN LA CONDUCCIÓN DE SU ÉTICA PROFESIONAL.</v>
      </c>
      <c r="AN615" s="959" t="str">
        <f>'BASE METAS)'!AN616</f>
        <v>MIDE LA ACTUALIZACIÓN A ELEMENTOS DE SEGURIDAD PÚBLICA EN LA CONDUCCIÓN DE LA ÉTICA PROFESIONAL.</v>
      </c>
      <c r="AO615" s="1344" t="str">
        <f>'BASE METAS)'!AU616</f>
        <v>DESEMPEÑO</v>
      </c>
      <c r="AP615" s="959" t="str">
        <f>'BASE METAS)'!AO616</f>
        <v>NO. DE ELEMENTOS ACTUALIZADOS EN ÉTICA PROFESIONAL.</v>
      </c>
      <c r="AQ615" s="959" t="str">
        <f>'BASE METAS)'!AP616</f>
        <v>NO. DE ELEMENTOS PROGRAMADOS A ACTUALIZAR EN ÉTICA PROFESIONAL.</v>
      </c>
      <c r="AR615" s="1344">
        <f>'BASE METAS)'!AQ616</f>
        <v>100</v>
      </c>
      <c r="AS615" s="959" t="str">
        <f>'BASE METAS)'!AR616</f>
        <v>ELEMENTO</v>
      </c>
      <c r="AT615" s="1018" t="str">
        <f>'BASE METAS)'!AS616</f>
        <v>EFICACIA</v>
      </c>
      <c r="AU615" s="1483">
        <f>'BASE METAS)'!BO616</f>
        <v>0</v>
      </c>
      <c r="AV615" s="987">
        <f>'BASE METAS)'!BQ616</f>
        <v>104</v>
      </c>
      <c r="AW615" s="987">
        <f>'BASE METAS)'!BR616</f>
        <v>0</v>
      </c>
      <c r="AX615" s="942">
        <f>'BASE METAS)'!BS616</f>
        <v>52</v>
      </c>
      <c r="AY615" s="1">
        <f>'BASE METAS)'!BT616</f>
        <v>36</v>
      </c>
      <c r="AZ615" s="1">
        <f>'BASE METAS)'!BU616</f>
        <v>16</v>
      </c>
      <c r="BA615" s="1">
        <f>'BASE METAS)'!BV616</f>
        <v>0.69230769230769229</v>
      </c>
      <c r="BB615" s="1">
        <f>'BASE METAS)'!BW616</f>
        <v>36</v>
      </c>
      <c r="BC615" s="1">
        <f>'BASE METAS)'!BX616</f>
        <v>68</v>
      </c>
      <c r="BD615" s="1">
        <f>'BASE METAS)'!BY616</f>
        <v>0.34615384615384615</v>
      </c>
      <c r="BE615" s="1">
        <f>'BASE METAS)'!CG616</f>
        <v>0</v>
      </c>
      <c r="BF615" s="1">
        <f>'BASE METAS)'!CJ616</f>
        <v>0</v>
      </c>
      <c r="BG615" s="1">
        <f>'BASE METAS)'!CK616</f>
        <v>0</v>
      </c>
      <c r="BH615" s="1">
        <f>'BASE METAS)'!CL616</f>
        <v>0</v>
      </c>
      <c r="BI615" s="1">
        <f>'BASE METAS)'!CM616</f>
        <v>0</v>
      </c>
      <c r="BJ615" s="1">
        <f>'BASE METAS)'!CN616</f>
        <v>0</v>
      </c>
      <c r="BK615" s="1">
        <f>'BASE METAS)'!CO616</f>
        <v>0</v>
      </c>
      <c r="BL615" s="1">
        <f>'BASE METAS)'!CP616</f>
        <v>0</v>
      </c>
      <c r="BM615" s="1">
        <f>'BASE METAS)'!CQ616</f>
        <v>0</v>
      </c>
      <c r="BN615" s="1">
        <f>'BASE METAS)'!CR616</f>
        <v>0</v>
      </c>
      <c r="BO615" s="1">
        <f>'BASE METAS)'!CS616</f>
        <v>0</v>
      </c>
      <c r="BP615" s="1">
        <f>'BASE METAS)'!CT616</f>
        <v>0</v>
      </c>
      <c r="BQ615" s="1">
        <f>'BASE METAS)'!CU616</f>
        <v>0</v>
      </c>
      <c r="BR615" s="1">
        <f>'BASE METAS)'!CV616</f>
        <v>0</v>
      </c>
      <c r="BS615" s="1">
        <f>'BASE METAS)'!CW616</f>
        <v>0</v>
      </c>
      <c r="BT615" s="1">
        <f>'BASE METAS)'!CX616</f>
        <v>0</v>
      </c>
      <c r="BU615" s="1">
        <f>'BASE METAS)'!FA616</f>
        <v>104</v>
      </c>
      <c r="BV615" s="1">
        <f>'BASE METAS)'!FB616</f>
        <v>0</v>
      </c>
      <c r="BW615" s="1">
        <f>'BASE METAS)'!FC616</f>
        <v>17</v>
      </c>
      <c r="BX615" s="1">
        <f>'BASE METAS)'!FD616</f>
        <v>0</v>
      </c>
      <c r="BY615" s="1">
        <f>'BASE METAS)'!FE616</f>
        <v>17</v>
      </c>
      <c r="BZ615" s="1">
        <f>'BASE METAS)'!FF616</f>
        <v>0</v>
      </c>
      <c r="CA615" s="1">
        <f>'BASE METAS)'!FG616</f>
        <v>0</v>
      </c>
      <c r="CB615" s="1">
        <f>'BASE METAS)'!FH616</f>
        <v>104</v>
      </c>
      <c r="CC615" s="1">
        <f>'BASE METAS)'!FI616</f>
        <v>0</v>
      </c>
      <c r="CD615" s="1">
        <f>'BASE METAS)'!FJ616</f>
        <v>104</v>
      </c>
      <c r="CE615" s="1">
        <f>'BASE METAS)'!FK616</f>
        <v>0</v>
      </c>
      <c r="CF615" s="1">
        <f>'BASE METAS)'!FL616</f>
        <v>17</v>
      </c>
      <c r="CG615" s="1">
        <f>'BASE METAS)'!FM616</f>
        <v>8</v>
      </c>
    </row>
    <row r="616" spans="1:85" ht="191.25" x14ac:dyDescent="0.25">
      <c r="A616" s="1">
        <f>'BASE METAS)'!A617</f>
        <v>0</v>
      </c>
      <c r="B616" s="7099"/>
      <c r="C616" s="7154"/>
      <c r="D616" s="7154"/>
      <c r="E616" s="7156"/>
      <c r="F616" s="7144"/>
      <c r="G616" s="7144"/>
      <c r="H616" s="7144"/>
      <c r="I616" s="7144"/>
      <c r="J616" s="5707"/>
      <c r="K616" s="5707"/>
      <c r="L616" s="5707"/>
      <c r="M616" s="5707"/>
      <c r="N616" s="5698"/>
      <c r="O616" s="5707"/>
      <c r="P616" s="5698"/>
      <c r="Q616" s="5698"/>
      <c r="R616" s="5698"/>
      <c r="S616" s="5698"/>
      <c r="T616" s="5698"/>
      <c r="U616" s="7730"/>
      <c r="V616" s="5698"/>
      <c r="W616" s="5695"/>
      <c r="X616" s="7232"/>
      <c r="Y616" s="214">
        <f>'BASE METAS)'!Y617</f>
        <v>11</v>
      </c>
      <c r="Z616" s="652" t="str">
        <f>'BASE METAS)'!Z617</f>
        <v>ACTUALIZAR A LOS ELEMENTOS DE SEGURIDAD PÚBLICA EN  MATERIA DE DERECHOS HUMANOS.</v>
      </c>
      <c r="AA616" s="224" t="str">
        <f>'BASE METAS)'!AA617</f>
        <v>ELEMENTO</v>
      </c>
      <c r="AB616" s="460">
        <f>'BASE METAS)'!AB617</f>
        <v>104</v>
      </c>
      <c r="AC616" s="460">
        <f>'BASE METAS)'!AC617</f>
        <v>0</v>
      </c>
      <c r="AD616" s="577">
        <f>'BASE METAS)'!AD617</f>
        <v>0</v>
      </c>
      <c r="AE616" s="460">
        <f>'BASE METAS)'!AE617</f>
        <v>0</v>
      </c>
      <c r="AF616" s="577">
        <f>'BASE METAS)'!AF617</f>
        <v>0</v>
      </c>
      <c r="AG616" s="460">
        <f>'BASE METAS)'!AG617</f>
        <v>52</v>
      </c>
      <c r="AH616" s="577">
        <f>'BASE METAS)'!AH617</f>
        <v>0.5</v>
      </c>
      <c r="AI616" s="460">
        <f>'BASE METAS)'!AI617</f>
        <v>52</v>
      </c>
      <c r="AJ616" s="577">
        <f>'BASE METAS)'!AJ617</f>
        <v>0.5</v>
      </c>
      <c r="AK616" s="946">
        <f>'BASE METAS)'!AK617</f>
        <v>1</v>
      </c>
      <c r="AL616" s="990">
        <f>'BASE METAS)'!AL617</f>
        <v>11</v>
      </c>
      <c r="AM616" s="970" t="str">
        <f>'BASE METAS)'!AM617</f>
        <v>ACTUALIZAR A LOS ELEMENTOS DE SEGURIDAD PÚBLICA EN  MATERIA DE DERECHOS HUMANOS.</v>
      </c>
      <c r="AN616" s="970" t="str">
        <f>'BASE METAS)'!AN617</f>
        <v>MIDE LA ACTUALIZACIÓN A LOS ELEMENTOS DE SEGURIDAD PÚBLICA EN MATERIA DE DERECHOS HUMANOS.</v>
      </c>
      <c r="AO616" s="1344" t="str">
        <f>'BASE METAS)'!AU617</f>
        <v>DESEMPEÑO</v>
      </c>
      <c r="AP616" s="970" t="str">
        <f>'BASE METAS)'!AO617</f>
        <v>NO. DE ELEMENTOS ACTUALIZADOS EN MATERIA DE DERECHOS HUMANOS</v>
      </c>
      <c r="AQ616" s="970" t="str">
        <f>'BASE METAS)'!AP617</f>
        <v>NO. DE ELEMENTOS PROGRAMADOS A ACTUALIZAR EN MATERIA DE DERECHOS HUMANOS</v>
      </c>
      <c r="AR616" s="1344">
        <f>'BASE METAS)'!AQ617</f>
        <v>100</v>
      </c>
      <c r="AS616" s="970" t="str">
        <f>'BASE METAS)'!AR617</f>
        <v>ELEMENTO</v>
      </c>
      <c r="AT616" s="1018" t="str">
        <f>'BASE METAS)'!AS617</f>
        <v>EFICACIA</v>
      </c>
      <c r="AU616" s="1483">
        <f>'BASE METAS)'!BO617</f>
        <v>0</v>
      </c>
      <c r="AV616" s="1">
        <f>'BASE METAS)'!BQ617</f>
        <v>104</v>
      </c>
      <c r="AW616" s="987">
        <f>'BASE METAS)'!BR617</f>
        <v>0</v>
      </c>
      <c r="AX616" s="1352">
        <f>'BASE METAS)'!BS617</f>
        <v>0</v>
      </c>
      <c r="AY616" s="1">
        <f>'BASE METAS)'!BT617</f>
        <v>0</v>
      </c>
      <c r="AZ616" s="1">
        <f>'BASE METAS)'!BU617</f>
        <v>0</v>
      </c>
      <c r="BA616" s="1" t="e">
        <f>'BASE METAS)'!BV617</f>
        <v>#DIV/0!</v>
      </c>
      <c r="BB616" s="1">
        <f>'BASE METAS)'!BW617</f>
        <v>48</v>
      </c>
      <c r="BC616" s="1">
        <f>'BASE METAS)'!BX617</f>
        <v>56</v>
      </c>
      <c r="BD616" s="1">
        <f>'BASE METAS)'!BY617</f>
        <v>0.46153846153846156</v>
      </c>
      <c r="BE616" s="1">
        <f>'BASE METAS)'!CG617</f>
        <v>48</v>
      </c>
      <c r="BF616" s="1">
        <f>'BASE METAS)'!CJ617</f>
        <v>0</v>
      </c>
      <c r="BG616" s="1">
        <f>'BASE METAS)'!CK617</f>
        <v>0</v>
      </c>
      <c r="BH616" s="1">
        <f>'BASE METAS)'!CL617</f>
        <v>0</v>
      </c>
      <c r="BI616" s="1">
        <f>'BASE METAS)'!CM617</f>
        <v>0</v>
      </c>
      <c r="BJ616" s="1">
        <f>'BASE METAS)'!CN617</f>
        <v>0</v>
      </c>
      <c r="BK616" s="1">
        <f>'BASE METAS)'!CO617</f>
        <v>0</v>
      </c>
      <c r="BL616" s="1">
        <f>'BASE METAS)'!CP617</f>
        <v>0</v>
      </c>
      <c r="BM616" s="1">
        <f>'BASE METAS)'!CQ617</f>
        <v>0</v>
      </c>
      <c r="BN616" s="1">
        <f>'BASE METAS)'!CR617</f>
        <v>0</v>
      </c>
      <c r="BO616" s="1">
        <f>'BASE METAS)'!CS617</f>
        <v>0</v>
      </c>
      <c r="BP616" s="1">
        <f>'BASE METAS)'!CT617</f>
        <v>0</v>
      </c>
      <c r="BQ616" s="1">
        <f>'BASE METAS)'!CU617</f>
        <v>0</v>
      </c>
      <c r="BR616" s="1">
        <f>'BASE METAS)'!CV617</f>
        <v>0</v>
      </c>
      <c r="BS616" s="1">
        <f>'BASE METAS)'!CW617</f>
        <v>0</v>
      </c>
      <c r="BT616" s="1">
        <f>'BASE METAS)'!CX617</f>
        <v>0</v>
      </c>
      <c r="BU616" s="1">
        <f>'BASE METAS)'!FA617</f>
        <v>104</v>
      </c>
      <c r="BV616" s="1">
        <f>'BASE METAS)'!FB617</f>
        <v>0</v>
      </c>
      <c r="BW616" s="1">
        <f>'BASE METAS)'!FC617</f>
        <v>0</v>
      </c>
      <c r="BX616" s="1">
        <f>'BASE METAS)'!FD617</f>
        <v>0</v>
      </c>
      <c r="BY616" s="1">
        <f>'BASE METAS)'!FE617</f>
        <v>0</v>
      </c>
      <c r="BZ616" s="1">
        <f>'BASE METAS)'!FF617</f>
        <v>0</v>
      </c>
      <c r="CA616" s="1">
        <f>'BASE METAS)'!FG617</f>
        <v>48</v>
      </c>
      <c r="CB616" s="1">
        <f>'BASE METAS)'!FH617</f>
        <v>56</v>
      </c>
      <c r="CC616" s="1">
        <f>'BASE METAS)'!FI617</f>
        <v>0.46153846153846156</v>
      </c>
      <c r="CD616" s="1">
        <f>'BASE METAS)'!FJ617</f>
        <v>104</v>
      </c>
      <c r="CE616" s="1">
        <f>'BASE METAS)'!FK617</f>
        <v>0</v>
      </c>
      <c r="CF616" s="1">
        <f>'BASE METAS)'!FL617</f>
        <v>0</v>
      </c>
      <c r="CG616" s="1">
        <f>'BASE METAS)'!FM617</f>
        <v>0</v>
      </c>
    </row>
    <row r="617" spans="1:85" ht="216.75" x14ac:dyDescent="0.2">
      <c r="A617" s="1">
        <f>'BASE METAS)'!A618</f>
        <v>0</v>
      </c>
      <c r="B617" s="7099"/>
      <c r="C617" s="7154"/>
      <c r="D617" s="7154"/>
      <c r="E617" s="7156"/>
      <c r="F617" s="7144"/>
      <c r="G617" s="7144"/>
      <c r="H617" s="7144"/>
      <c r="I617" s="7144"/>
      <c r="J617" s="5707"/>
      <c r="K617" s="5707"/>
      <c r="L617" s="5707"/>
      <c r="M617" s="5707"/>
      <c r="N617" s="5698"/>
      <c r="O617" s="5707"/>
      <c r="P617" s="5698"/>
      <c r="Q617" s="5698"/>
      <c r="R617" s="5698"/>
      <c r="S617" s="5698"/>
      <c r="T617" s="5698"/>
      <c r="U617" s="7730"/>
      <c r="V617" s="5698"/>
      <c r="W617" s="5695"/>
      <c r="X617" s="7232"/>
      <c r="Y617" s="214">
        <f>'BASE METAS)'!Y618</f>
        <v>12</v>
      </c>
      <c r="Z617" s="652" t="str">
        <f>'BASE METAS)'!Z618</f>
        <v>CAPACITAR A LOS ELEMENTOS DE SEGURIDAD PÚBLICA EN  MATERIA DE JUICIOS ORALES (SISTEMA PENAL ACUSATORIO).</v>
      </c>
      <c r="AA617" s="224" t="str">
        <f>'BASE METAS)'!AA618</f>
        <v>ELEMENTO</v>
      </c>
      <c r="AB617" s="460">
        <f>'BASE METAS)'!AB618</f>
        <v>104</v>
      </c>
      <c r="AC617" s="460">
        <f>'BASE METAS)'!AC618</f>
        <v>0</v>
      </c>
      <c r="AD617" s="577">
        <f>'BASE METAS)'!AD618</f>
        <v>0</v>
      </c>
      <c r="AE617" s="460">
        <f>'BASE METAS)'!AE618</f>
        <v>52</v>
      </c>
      <c r="AF617" s="577">
        <f>'BASE METAS)'!AF618</f>
        <v>0.5</v>
      </c>
      <c r="AG617" s="460">
        <f>'BASE METAS)'!AG618</f>
        <v>52</v>
      </c>
      <c r="AH617" s="577">
        <f>'BASE METAS)'!AH618</f>
        <v>0.5</v>
      </c>
      <c r="AI617" s="460">
        <f>'BASE METAS)'!AI618</f>
        <v>0</v>
      </c>
      <c r="AJ617" s="577">
        <f>'BASE METAS)'!AJ618</f>
        <v>0</v>
      </c>
      <c r="AK617" s="946">
        <f>'BASE METAS)'!AK618</f>
        <v>1</v>
      </c>
      <c r="AL617" s="990">
        <f>'BASE METAS)'!AL618</f>
        <v>12</v>
      </c>
      <c r="AM617" s="970" t="str">
        <f>'BASE METAS)'!AM618</f>
        <v>CAPACITAR A LOS ELEMENTOS DE SEGURIDAD PÚBLICA EN  MATERIA DE JUICIOS ORALES (SISTEMA PENAL ACUSATORIO).</v>
      </c>
      <c r="AN617" s="970" t="str">
        <f>'BASE METAS)'!AN618</f>
        <v>MIDE LA CAPACITACIÓN EN MATERIA DE JUICIOS ORALES (SISTEMA PENAL ACUSATORIO).</v>
      </c>
      <c r="AO617" s="1344" t="str">
        <f>'BASE METAS)'!AU618</f>
        <v>DESEMPEÑO</v>
      </c>
      <c r="AP617" s="970" t="str">
        <f>'BASE METAS)'!AO618</f>
        <v>NO. DE ELEMENTOS CAPACITADOS EN MATERIA DE JUICIOS ORALES</v>
      </c>
      <c r="AQ617" s="970" t="str">
        <f>'BASE METAS)'!AP618</f>
        <v>NO. DE ELEMENTOS PROGRAMADOS A CAPACITAR EN MATERIA DE JUICIOS ORALES</v>
      </c>
      <c r="AR617" s="1344">
        <f>'BASE METAS)'!AQ618</f>
        <v>100</v>
      </c>
      <c r="AS617" s="970" t="str">
        <f>'BASE METAS)'!AR618</f>
        <v>ELEMENTO</v>
      </c>
      <c r="AT617" s="1018" t="str">
        <f>'BASE METAS)'!AS618</f>
        <v>EFICACIA</v>
      </c>
      <c r="AU617" s="1496">
        <f>'BASE METAS)'!BO618</f>
        <v>0</v>
      </c>
      <c r="AV617" s="958">
        <f>'BASE METAS)'!BQ618</f>
        <v>104</v>
      </c>
      <c r="AW617" s="940">
        <f>'BASE METAS)'!BR618</f>
        <v>0</v>
      </c>
      <c r="AX617" s="940">
        <f>'BASE METAS)'!BS618</f>
        <v>52</v>
      </c>
      <c r="AY617" s="1">
        <f>'BASE METAS)'!BT618</f>
        <v>54</v>
      </c>
      <c r="AZ617" s="1">
        <f>'BASE METAS)'!BU618</f>
        <v>-2</v>
      </c>
      <c r="BA617" s="1">
        <f>'BASE METAS)'!BV618</f>
        <v>1.0384615384615385</v>
      </c>
      <c r="BB617" s="1">
        <f>'BASE METAS)'!BW618</f>
        <v>54</v>
      </c>
      <c r="BC617" s="1">
        <f>'BASE METAS)'!BX618</f>
        <v>50</v>
      </c>
      <c r="BD617" s="1">
        <f>'BASE METAS)'!BY618</f>
        <v>0.51923076923076927</v>
      </c>
      <c r="BE617" s="1">
        <f>'BASE METAS)'!CG618</f>
        <v>0</v>
      </c>
      <c r="BF617" s="1">
        <f>'BASE METAS)'!CJ618</f>
        <v>0</v>
      </c>
      <c r="BG617" s="1">
        <f>'BASE METAS)'!CK618</f>
        <v>0</v>
      </c>
      <c r="BH617" s="1">
        <f>'BASE METAS)'!CL618</f>
        <v>0</v>
      </c>
      <c r="BI617" s="1">
        <f>'BASE METAS)'!CM618</f>
        <v>0</v>
      </c>
      <c r="BJ617" s="1">
        <f>'BASE METAS)'!CN618</f>
        <v>0</v>
      </c>
      <c r="BK617" s="1">
        <f>'BASE METAS)'!CO618</f>
        <v>0</v>
      </c>
      <c r="BL617" s="1">
        <f>'BASE METAS)'!CP618</f>
        <v>0</v>
      </c>
      <c r="BM617" s="1">
        <f>'BASE METAS)'!CQ618</f>
        <v>0</v>
      </c>
      <c r="BN617" s="1">
        <f>'BASE METAS)'!CR618</f>
        <v>0</v>
      </c>
      <c r="BO617" s="1">
        <f>'BASE METAS)'!CS618</f>
        <v>0</v>
      </c>
      <c r="BP617" s="1">
        <f>'BASE METAS)'!CT618</f>
        <v>0</v>
      </c>
      <c r="BQ617" s="1">
        <f>'BASE METAS)'!CU618</f>
        <v>0</v>
      </c>
      <c r="BR617" s="1">
        <f>'BASE METAS)'!CV618</f>
        <v>0</v>
      </c>
      <c r="BS617" s="1">
        <f>'BASE METAS)'!CW618</f>
        <v>0</v>
      </c>
      <c r="BT617" s="1">
        <f>'BASE METAS)'!CX618</f>
        <v>0</v>
      </c>
      <c r="BU617" s="1">
        <f>'BASE METAS)'!FA618</f>
        <v>104</v>
      </c>
      <c r="BV617" s="1">
        <f>'BASE METAS)'!FB618</f>
        <v>0</v>
      </c>
      <c r="BW617" s="1">
        <f>'BASE METAS)'!FC618</f>
        <v>17</v>
      </c>
      <c r="BX617" s="1">
        <f>'BASE METAS)'!FD618</f>
        <v>0</v>
      </c>
      <c r="BY617" s="1">
        <f>'BASE METAS)'!FE618</f>
        <v>17</v>
      </c>
      <c r="BZ617" s="1">
        <f>'BASE METAS)'!FF618</f>
        <v>0</v>
      </c>
      <c r="CA617" s="1">
        <f>'BASE METAS)'!FG618</f>
        <v>0</v>
      </c>
      <c r="CB617" s="1">
        <f>'BASE METAS)'!FH618</f>
        <v>104</v>
      </c>
      <c r="CC617" s="1">
        <f>'BASE METAS)'!FI618</f>
        <v>0</v>
      </c>
      <c r="CD617" s="1">
        <f>'BASE METAS)'!FJ618</f>
        <v>104</v>
      </c>
      <c r="CE617" s="1">
        <f>'BASE METAS)'!FK618</f>
        <v>0</v>
      </c>
      <c r="CF617" s="1">
        <f>'BASE METAS)'!FL618</f>
        <v>17</v>
      </c>
      <c r="CG617" s="1">
        <f>'BASE METAS)'!FM618</f>
        <v>37</v>
      </c>
    </row>
    <row r="618" spans="1:85" ht="216.75" x14ac:dyDescent="0.25">
      <c r="A618" s="1">
        <f>'BASE METAS)'!A619</f>
        <v>0</v>
      </c>
      <c r="B618" s="7099"/>
      <c r="C618" s="7154"/>
      <c r="D618" s="7154"/>
      <c r="E618" s="7156"/>
      <c r="F618" s="7144"/>
      <c r="G618" s="7144"/>
      <c r="H618" s="7144"/>
      <c r="I618" s="7144"/>
      <c r="J618" s="5707"/>
      <c r="K618" s="5707"/>
      <c r="L618" s="5707"/>
      <c r="M618" s="5707"/>
      <c r="N618" s="5698"/>
      <c r="O618" s="5707"/>
      <c r="P618" s="5698"/>
      <c r="Q618" s="5698"/>
      <c r="R618" s="5698"/>
      <c r="S618" s="5698"/>
      <c r="T618" s="5698"/>
      <c r="U618" s="7730"/>
      <c r="V618" s="5698"/>
      <c r="W618" s="5695"/>
      <c r="X618" s="7232"/>
      <c r="Y618" s="214">
        <f>'BASE METAS)'!Y619</f>
        <v>13</v>
      </c>
      <c r="Z618" s="652" t="str">
        <f>'BASE METAS)'!Z619</f>
        <v>ACTUALIZAR A LOS ELEMENTOS DE SEGURIDAD PÚBLICA EN  CUESTIONES BÁSICAS DE CADENA DE CUSTODIA.</v>
      </c>
      <c r="AA618" s="224" t="str">
        <f>'BASE METAS)'!AA619</f>
        <v>ELEMENTO</v>
      </c>
      <c r="AB618" s="460">
        <f>'BASE METAS)'!AB619</f>
        <v>104</v>
      </c>
      <c r="AC618" s="460">
        <f>'BASE METAS)'!AC619</f>
        <v>0</v>
      </c>
      <c r="AD618" s="577">
        <f>'BASE METAS)'!AD619</f>
        <v>0</v>
      </c>
      <c r="AE618" s="460">
        <f>'BASE METAS)'!AE619</f>
        <v>52</v>
      </c>
      <c r="AF618" s="577">
        <f>'BASE METAS)'!AF619</f>
        <v>0.5</v>
      </c>
      <c r="AG618" s="460">
        <f>'BASE METAS)'!AG619</f>
        <v>0</v>
      </c>
      <c r="AH618" s="577">
        <f>'BASE METAS)'!AH619</f>
        <v>0</v>
      </c>
      <c r="AI618" s="460">
        <f>'BASE METAS)'!AI619</f>
        <v>52</v>
      </c>
      <c r="AJ618" s="577">
        <f>'BASE METAS)'!AJ619</f>
        <v>0.5</v>
      </c>
      <c r="AK618" s="946">
        <f>'BASE METAS)'!AK619</f>
        <v>1</v>
      </c>
      <c r="AL618" s="990">
        <f>'BASE METAS)'!AL619</f>
        <v>13</v>
      </c>
      <c r="AM618" s="959" t="str">
        <f>'BASE METAS)'!AM619</f>
        <v>ACTUALIZAR A LOS ELEMENTOS DE SEGURIDAD PÚBLICA EN  CUESTIONES BÁSICAS DE CADENA DE CUSTODIA.</v>
      </c>
      <c r="AN618" s="959" t="str">
        <f>'BASE METAS)'!AN619</f>
        <v>MIDE LA ACTUALIZACIÓN EN CUESTIONES BÁSICAS DE CADENA DE CUSTODIA.</v>
      </c>
      <c r="AO618" s="1344" t="str">
        <f>'BASE METAS)'!AU619</f>
        <v>DESEMPEÑO</v>
      </c>
      <c r="AP618" s="959" t="str">
        <f>'BASE METAS)'!AO619</f>
        <v>NO. DE ELEMENTOS ACTUALIZADOS EN CUESTIONES BASICAS DE CADENA DE CUSTODIA.</v>
      </c>
      <c r="AQ618" s="959" t="str">
        <f>'BASE METAS)'!AP619</f>
        <v>NO. DE ELEMENTOS PROGRAMADOS A ACTUALIZAR EN CUESTIONES BASICAS DE CADENA DE CUSTODIA.</v>
      </c>
      <c r="AR618" s="1344">
        <f>'BASE METAS)'!AQ619</f>
        <v>100</v>
      </c>
      <c r="AS618" s="959" t="str">
        <f>'BASE METAS)'!AR619</f>
        <v>ELEMENTO</v>
      </c>
      <c r="AT618" s="1018" t="str">
        <f>'BASE METAS)'!AS619</f>
        <v>EFICACIA</v>
      </c>
      <c r="AU618" s="1483">
        <f>'BASE METAS)'!BO619</f>
        <v>0</v>
      </c>
      <c r="AV618" s="987">
        <f>'BASE METAS)'!BQ619</f>
        <v>104</v>
      </c>
      <c r="AW618" s="987">
        <f>'BASE METAS)'!BR619</f>
        <v>0</v>
      </c>
      <c r="AX618" s="942">
        <f>'BASE METAS)'!BS619</f>
        <v>52</v>
      </c>
      <c r="AY618" s="1">
        <f>'BASE METAS)'!BT619</f>
        <v>40</v>
      </c>
      <c r="AZ618" s="1">
        <f>'BASE METAS)'!BU619</f>
        <v>12</v>
      </c>
      <c r="BA618" s="1">
        <f>'BASE METAS)'!BV619</f>
        <v>0.76923076923076927</v>
      </c>
      <c r="BB618" s="1">
        <f>'BASE METAS)'!BW619</f>
        <v>110</v>
      </c>
      <c r="BC618" s="1">
        <f>'BASE METAS)'!BX619</f>
        <v>-6</v>
      </c>
      <c r="BD618" s="1">
        <f>'BASE METAS)'!BY619</f>
        <v>1.0576923076923077</v>
      </c>
      <c r="BE618" s="1">
        <f>'BASE METAS)'!CG619</f>
        <v>70</v>
      </c>
      <c r="BF618" s="1">
        <f>'BASE METAS)'!CJ619</f>
        <v>0</v>
      </c>
      <c r="BG618" s="1">
        <f>'BASE METAS)'!CK619</f>
        <v>0</v>
      </c>
      <c r="BH618" s="1">
        <f>'BASE METAS)'!CL619</f>
        <v>0</v>
      </c>
      <c r="BI618" s="1">
        <f>'BASE METAS)'!CM619</f>
        <v>0</v>
      </c>
      <c r="BJ618" s="1">
        <f>'BASE METAS)'!CN619</f>
        <v>0</v>
      </c>
      <c r="BK618" s="1">
        <f>'BASE METAS)'!CO619</f>
        <v>0</v>
      </c>
      <c r="BL618" s="1">
        <f>'BASE METAS)'!CP619</f>
        <v>0</v>
      </c>
      <c r="BM618" s="1">
        <f>'BASE METAS)'!CQ619</f>
        <v>0</v>
      </c>
      <c r="BN618" s="1">
        <f>'BASE METAS)'!CR619</f>
        <v>0</v>
      </c>
      <c r="BO618" s="1">
        <f>'BASE METAS)'!CS619</f>
        <v>0</v>
      </c>
      <c r="BP618" s="1">
        <f>'BASE METAS)'!CT619</f>
        <v>0</v>
      </c>
      <c r="BQ618" s="1">
        <f>'BASE METAS)'!CU619</f>
        <v>0</v>
      </c>
      <c r="BR618" s="1">
        <f>'BASE METAS)'!CV619</f>
        <v>0</v>
      </c>
      <c r="BS618" s="1">
        <f>'BASE METAS)'!CW619</f>
        <v>0</v>
      </c>
      <c r="BT618" s="1">
        <f>'BASE METAS)'!CX619</f>
        <v>0</v>
      </c>
      <c r="BU618" s="1">
        <f>'BASE METAS)'!FA619</f>
        <v>104</v>
      </c>
      <c r="BV618" s="1">
        <f>'BASE METAS)'!FB619</f>
        <v>0</v>
      </c>
      <c r="BW618" s="1">
        <f>'BASE METAS)'!FC619</f>
        <v>17</v>
      </c>
      <c r="BX618" s="1">
        <f>'BASE METAS)'!FD619</f>
        <v>11</v>
      </c>
      <c r="BY618" s="1">
        <f>'BASE METAS)'!FE619</f>
        <v>6</v>
      </c>
      <c r="BZ618" s="1">
        <f>'BASE METAS)'!FF619</f>
        <v>0</v>
      </c>
      <c r="CA618" s="1">
        <f>'BASE METAS)'!FG619</f>
        <v>81</v>
      </c>
      <c r="CB618" s="1">
        <f>'BASE METAS)'!FH619</f>
        <v>23</v>
      </c>
      <c r="CC618" s="1">
        <f>'BASE METAS)'!FI619</f>
        <v>0.77884615384615385</v>
      </c>
      <c r="CD618" s="1">
        <f>'BASE METAS)'!FJ619</f>
        <v>104</v>
      </c>
      <c r="CE618" s="1">
        <f>'BASE METAS)'!FK619</f>
        <v>0</v>
      </c>
      <c r="CF618" s="1">
        <f>'BASE METAS)'!FL619</f>
        <v>17</v>
      </c>
      <c r="CG618" s="1">
        <f>'BASE METAS)'!FM619</f>
        <v>0</v>
      </c>
    </row>
    <row r="619" spans="1:85" ht="255" x14ac:dyDescent="0.25">
      <c r="A619" s="1">
        <f>'BASE METAS)'!A620</f>
        <v>0</v>
      </c>
      <c r="B619" s="7099"/>
      <c r="C619" s="7154"/>
      <c r="D619" s="7154"/>
      <c r="E619" s="7156"/>
      <c r="F619" s="7144"/>
      <c r="G619" s="7144"/>
      <c r="H619" s="7144"/>
      <c r="I619" s="7144"/>
      <c r="J619" s="5707"/>
      <c r="K619" s="5707"/>
      <c r="L619" s="5707"/>
      <c r="M619" s="5707"/>
      <c r="N619" s="5698"/>
      <c r="O619" s="5707"/>
      <c r="P619" s="5698"/>
      <c r="Q619" s="5698"/>
      <c r="R619" s="5698"/>
      <c r="S619" s="5698"/>
      <c r="T619" s="5698"/>
      <c r="U619" s="7730"/>
      <c r="V619" s="5698"/>
      <c r="W619" s="5695"/>
      <c r="X619" s="7232"/>
      <c r="Y619" s="214">
        <f>'BASE METAS)'!Y620</f>
        <v>14</v>
      </c>
      <c r="Z619" s="653" t="str">
        <f>'BASE METAS)'!Z620</f>
        <v>CAPACITAR A LOS ELEMENTOS DE SEGURIDAD PÚBLICA  EN  MATERIA DE LEGALIDAD DE LA ACTUACIÓN POLICIAL (MARCO LEGAL).</v>
      </c>
      <c r="AA619" s="224" t="str">
        <f>'BASE METAS)'!AA620</f>
        <v>ELEMENTO</v>
      </c>
      <c r="AB619" s="460">
        <f>'BASE METAS)'!AB620</f>
        <v>104</v>
      </c>
      <c r="AC619" s="460">
        <f>'BASE METAS)'!AC620</f>
        <v>0</v>
      </c>
      <c r="AD619" s="577">
        <f>'BASE METAS)'!AD620</f>
        <v>0</v>
      </c>
      <c r="AE619" s="460">
        <f>'BASE METAS)'!AE620</f>
        <v>52</v>
      </c>
      <c r="AF619" s="577">
        <f>'BASE METAS)'!AF620</f>
        <v>0.5</v>
      </c>
      <c r="AG619" s="460">
        <f>'BASE METAS)'!AG620</f>
        <v>0</v>
      </c>
      <c r="AH619" s="577">
        <f>'BASE METAS)'!AH620</f>
        <v>0</v>
      </c>
      <c r="AI619" s="460">
        <f>'BASE METAS)'!AI620</f>
        <v>52</v>
      </c>
      <c r="AJ619" s="577">
        <f>'BASE METAS)'!AJ620</f>
        <v>0.5</v>
      </c>
      <c r="AK619" s="946">
        <f>'BASE METAS)'!AK620</f>
        <v>1</v>
      </c>
      <c r="AL619" s="990">
        <f>'BASE METAS)'!AL620</f>
        <v>14</v>
      </c>
      <c r="AM619" s="970" t="str">
        <f>'BASE METAS)'!AM620</f>
        <v>CAPACITAR A LOS ELEMENTOS DE SEGURIDAD PÚBLICA  EN  MATERIA DE LEGALIDAD DE LA ACTUACIÓN POLICIAL (MARCO LEGAL).</v>
      </c>
      <c r="AN619" s="970" t="str">
        <f>'BASE METAS)'!AN620</f>
        <v>MIDE LA CAPACITACIÓN EN MATERIA DE LEGALIDAD DE LA ACTUACIÓN POLICIAL.</v>
      </c>
      <c r="AO619" s="1344" t="str">
        <f>'BASE METAS)'!AU620</f>
        <v>DESEMPEÑO</v>
      </c>
      <c r="AP619" s="970" t="str">
        <f>'BASE METAS)'!AO620</f>
        <v>NO. DE ELEMENTOS CAPACITADOS EN MARCO LEGAL.</v>
      </c>
      <c r="AQ619" s="970" t="str">
        <f>'BASE METAS)'!AP620</f>
        <v>NO. DE ELEMENTOS PROGRAMADOS A CAPACITAR EN MARCO LEGAL.</v>
      </c>
      <c r="AR619" s="1344">
        <f>'BASE METAS)'!AQ620</f>
        <v>100</v>
      </c>
      <c r="AS619" s="970" t="str">
        <f>'BASE METAS)'!AR620</f>
        <v>ELEMENTO</v>
      </c>
      <c r="AT619" s="1018" t="str">
        <f>'BASE METAS)'!AS620</f>
        <v>EFICACIA</v>
      </c>
      <c r="AU619" s="1483">
        <f>'BASE METAS)'!BO620</f>
        <v>0</v>
      </c>
      <c r="AV619" s="1">
        <f>'BASE METAS)'!BQ620</f>
        <v>104</v>
      </c>
      <c r="AW619" s="956">
        <f>'BASE METAS)'!BR620</f>
        <v>0</v>
      </c>
      <c r="AX619" s="816">
        <f>'BASE METAS)'!BS620</f>
        <v>52</v>
      </c>
      <c r="AY619" s="1">
        <f>'BASE METAS)'!BT620</f>
        <v>66</v>
      </c>
      <c r="AZ619" s="1">
        <f>'BASE METAS)'!BU620</f>
        <v>-14</v>
      </c>
      <c r="BA619" s="1">
        <f>'BASE METAS)'!BV620</f>
        <v>1.2692307692307692</v>
      </c>
      <c r="BB619" s="1">
        <f>'BASE METAS)'!BW620</f>
        <v>66</v>
      </c>
      <c r="BC619" s="1">
        <f>'BASE METAS)'!BX620</f>
        <v>38</v>
      </c>
      <c r="BD619" s="1">
        <f>'BASE METAS)'!BY620</f>
        <v>0.63461538461538458</v>
      </c>
      <c r="BE619" s="1">
        <f>'BASE METAS)'!CG620</f>
        <v>0</v>
      </c>
      <c r="BF619" s="1">
        <f>'BASE METAS)'!CJ620</f>
        <v>0</v>
      </c>
      <c r="BG619" s="1">
        <f>'BASE METAS)'!CK620</f>
        <v>0</v>
      </c>
      <c r="BH619" s="1">
        <f>'BASE METAS)'!CL620</f>
        <v>0</v>
      </c>
      <c r="BI619" s="1">
        <f>'BASE METAS)'!CM620</f>
        <v>0</v>
      </c>
      <c r="BJ619" s="1">
        <f>'BASE METAS)'!CN620</f>
        <v>0</v>
      </c>
      <c r="BK619" s="1">
        <f>'BASE METAS)'!CO620</f>
        <v>0</v>
      </c>
      <c r="BL619" s="1">
        <f>'BASE METAS)'!CP620</f>
        <v>0</v>
      </c>
      <c r="BM619" s="1">
        <f>'BASE METAS)'!CQ620</f>
        <v>0</v>
      </c>
      <c r="BN619" s="1">
        <f>'BASE METAS)'!CR620</f>
        <v>0</v>
      </c>
      <c r="BO619" s="1">
        <f>'BASE METAS)'!CS620</f>
        <v>0</v>
      </c>
      <c r="BP619" s="1">
        <f>'BASE METAS)'!CT620</f>
        <v>0</v>
      </c>
      <c r="BQ619" s="1">
        <f>'BASE METAS)'!CU620</f>
        <v>0</v>
      </c>
      <c r="BR619" s="1">
        <f>'BASE METAS)'!CV620</f>
        <v>0</v>
      </c>
      <c r="BS619" s="1">
        <f>'BASE METAS)'!CW620</f>
        <v>0</v>
      </c>
      <c r="BT619" s="1">
        <f>'BASE METAS)'!CX620</f>
        <v>0</v>
      </c>
      <c r="BU619" s="1">
        <f>'BASE METAS)'!FA620</f>
        <v>104</v>
      </c>
      <c r="BV619" s="1">
        <f>'BASE METAS)'!FB620</f>
        <v>0</v>
      </c>
      <c r="BW619" s="1">
        <f>'BASE METAS)'!FC620</f>
        <v>17</v>
      </c>
      <c r="BX619" s="1">
        <f>'BASE METAS)'!FD620</f>
        <v>0</v>
      </c>
      <c r="BY619" s="1">
        <f>'BASE METAS)'!FE620</f>
        <v>17</v>
      </c>
      <c r="BZ619" s="1">
        <f>'BASE METAS)'!FF620</f>
        <v>0</v>
      </c>
      <c r="CA619" s="1">
        <f>'BASE METAS)'!FG620</f>
        <v>0</v>
      </c>
      <c r="CB619" s="1">
        <f>'BASE METAS)'!FH620</f>
        <v>104</v>
      </c>
      <c r="CC619" s="1">
        <f>'BASE METAS)'!FI620</f>
        <v>0</v>
      </c>
      <c r="CD619" s="1">
        <f>'BASE METAS)'!FJ620</f>
        <v>104</v>
      </c>
      <c r="CE619" s="1">
        <f>'BASE METAS)'!FK620</f>
        <v>0</v>
      </c>
      <c r="CF619" s="1">
        <f>'BASE METAS)'!FL620</f>
        <v>17</v>
      </c>
      <c r="CG619" s="1">
        <f>'BASE METAS)'!FM620</f>
        <v>37</v>
      </c>
    </row>
    <row r="620" spans="1:85" ht="178.5" x14ac:dyDescent="0.2">
      <c r="A620" s="1">
        <f>'BASE METAS)'!A621</f>
        <v>0</v>
      </c>
      <c r="B620" s="7099"/>
      <c r="C620" s="7154"/>
      <c r="D620" s="7154"/>
      <c r="E620" s="7156"/>
      <c r="F620" s="7144"/>
      <c r="G620" s="7144"/>
      <c r="H620" s="7144"/>
      <c r="I620" s="7144"/>
      <c r="J620" s="5707"/>
      <c r="K620" s="5707"/>
      <c r="L620" s="5707"/>
      <c r="M620" s="5707"/>
      <c r="N620" s="5698"/>
      <c r="O620" s="5707"/>
      <c r="P620" s="5698"/>
      <c r="Q620" s="5698"/>
      <c r="R620" s="5698"/>
      <c r="S620" s="5698"/>
      <c r="T620" s="5698"/>
      <c r="U620" s="7730"/>
      <c r="V620" s="5698"/>
      <c r="W620" s="5695"/>
      <c r="X620" s="7232"/>
      <c r="Y620" s="214">
        <f>'BASE METAS)'!Y621</f>
        <v>15</v>
      </c>
      <c r="Z620" s="653" t="str">
        <f>'BASE METAS)'!Z621</f>
        <v>DISEÑAR  Y ENTREGAR MANUALES DIDÁCTICOS A LOS ELEMENTOS DE SEGURIDAD PÚBLICA.</v>
      </c>
      <c r="AA620" s="224" t="str">
        <f>'BASE METAS)'!AA621</f>
        <v>MANUAL</v>
      </c>
      <c r="AB620" s="460">
        <f>'BASE METAS)'!AB621</f>
        <v>1280</v>
      </c>
      <c r="AC620" s="460">
        <f>'BASE METAS)'!AC621</f>
        <v>304</v>
      </c>
      <c r="AD620" s="577">
        <f>'BASE METAS)'!AD621</f>
        <v>0.23749999999999999</v>
      </c>
      <c r="AE620" s="460">
        <f>'BASE METAS)'!AE621</f>
        <v>360</v>
      </c>
      <c r="AF620" s="577">
        <f>'BASE METAS)'!AF621</f>
        <v>0.28125</v>
      </c>
      <c r="AG620" s="460">
        <f>'BASE METAS)'!AG621</f>
        <v>356</v>
      </c>
      <c r="AH620" s="577">
        <f>'BASE METAS)'!AH621</f>
        <v>0.27812500000000001</v>
      </c>
      <c r="AI620" s="460">
        <f>'BASE METAS)'!AI621</f>
        <v>260</v>
      </c>
      <c r="AJ620" s="577">
        <f>'BASE METAS)'!AJ621</f>
        <v>0.203125</v>
      </c>
      <c r="AK620" s="946">
        <f>'BASE METAS)'!AK621</f>
        <v>1</v>
      </c>
      <c r="AL620" s="990">
        <f>'BASE METAS)'!AL621</f>
        <v>15</v>
      </c>
      <c r="AM620" s="970" t="str">
        <f>'BASE METAS)'!AM621</f>
        <v>DISEÑAR  Y ENTREGAR MANUALES DIDÁCTICOS A LOS ELEMENTOS DE SEGURIDAD PÚBLICA.</v>
      </c>
      <c r="AN620" s="959" t="str">
        <f>'BASE METAS)'!AN621</f>
        <v>MIDE EL DISEÑO Y LA ENTREGA DE LOS MANUALES DIDÁCTICOS A LOS ELEMENTOS DE SEGURIDAD PÚBLICA.</v>
      </c>
      <c r="AO620" s="1344" t="str">
        <f>'BASE METAS)'!AU621</f>
        <v>DESEMPEÑO</v>
      </c>
      <c r="AP620" s="970" t="str">
        <f>'BASE METAS)'!AO621</f>
        <v>NO. DE MANUALES DIDACTICOS ENTREGADOS</v>
      </c>
      <c r="AQ620" s="970" t="str">
        <f>'BASE METAS)'!AP621</f>
        <v>NO. DE MANUALES DIDACTICOS PROGRAMADOS A ENTREGAR</v>
      </c>
      <c r="AR620" s="1344">
        <f>'BASE METAS)'!AQ621</f>
        <v>100</v>
      </c>
      <c r="AS620" s="970" t="str">
        <f>'BASE METAS)'!AR621</f>
        <v>MANUAL</v>
      </c>
      <c r="AT620" s="970" t="str">
        <f>'BASE METAS)'!AS621</f>
        <v>EFICIENCIA</v>
      </c>
      <c r="AU620" s="1496">
        <f>'BASE METAS)'!BO621</f>
        <v>0</v>
      </c>
      <c r="AV620" s="958">
        <f>'BASE METAS)'!BQ621</f>
        <v>1280</v>
      </c>
      <c r="AW620" s="983">
        <f>'BASE METAS)'!BR621</f>
        <v>0</v>
      </c>
      <c r="AX620" s="983">
        <f>'BASE METAS)'!BS621</f>
        <v>360</v>
      </c>
      <c r="AY620" s="1">
        <f>'BASE METAS)'!BT621</f>
        <v>496</v>
      </c>
      <c r="AZ620" s="1">
        <f>'BASE METAS)'!BU621</f>
        <v>-136</v>
      </c>
      <c r="BA620" s="1">
        <f>'BASE METAS)'!BV621</f>
        <v>1.3777777777777778</v>
      </c>
      <c r="BB620" s="1">
        <f>'BASE METAS)'!BW621</f>
        <v>946</v>
      </c>
      <c r="BC620" s="1">
        <f>'BASE METAS)'!BX621</f>
        <v>334</v>
      </c>
      <c r="BD620" s="1">
        <f>'BASE METAS)'!BY621</f>
        <v>0.73906249999999996</v>
      </c>
      <c r="BE620" s="1">
        <f>'BASE METAS)'!CG621</f>
        <v>450</v>
      </c>
      <c r="BF620" s="1">
        <f>'BASE METAS)'!CJ621</f>
        <v>0</v>
      </c>
      <c r="BG620" s="1">
        <f>'BASE METAS)'!CK621</f>
        <v>0</v>
      </c>
      <c r="BH620" s="1">
        <f>'BASE METAS)'!CL621</f>
        <v>0</v>
      </c>
      <c r="BI620" s="1">
        <f>'BASE METAS)'!CM621</f>
        <v>0</v>
      </c>
      <c r="BJ620" s="1">
        <f>'BASE METAS)'!CN621</f>
        <v>0</v>
      </c>
      <c r="BK620" s="1">
        <f>'BASE METAS)'!CO621</f>
        <v>0</v>
      </c>
      <c r="BL620" s="1">
        <f>'BASE METAS)'!CP621</f>
        <v>0</v>
      </c>
      <c r="BM620" s="1">
        <f>'BASE METAS)'!CQ621</f>
        <v>0</v>
      </c>
      <c r="BN620" s="1">
        <f>'BASE METAS)'!CR621</f>
        <v>0</v>
      </c>
      <c r="BO620" s="1">
        <f>'BASE METAS)'!CS621</f>
        <v>0</v>
      </c>
      <c r="BP620" s="1">
        <f>'BASE METAS)'!CT621</f>
        <v>0</v>
      </c>
      <c r="BQ620" s="1">
        <f>'BASE METAS)'!CU621</f>
        <v>0</v>
      </c>
      <c r="BR620" s="1">
        <f>'BASE METAS)'!CV621</f>
        <v>0</v>
      </c>
      <c r="BS620" s="1">
        <f>'BASE METAS)'!CW621</f>
        <v>0</v>
      </c>
      <c r="BT620" s="1">
        <f>'BASE METAS)'!CX621</f>
        <v>0</v>
      </c>
      <c r="BU620" s="1">
        <f>'BASE METAS)'!FA621</f>
        <v>1280</v>
      </c>
      <c r="BV620" s="1">
        <f>'BASE METAS)'!FB621</f>
        <v>0</v>
      </c>
      <c r="BW620" s="1">
        <f>'BASE METAS)'!FC621</f>
        <v>120</v>
      </c>
      <c r="BX620" s="1">
        <f>'BASE METAS)'!FD621</f>
        <v>22</v>
      </c>
      <c r="BY620" s="1">
        <f>'BASE METAS)'!FE621</f>
        <v>98</v>
      </c>
      <c r="BZ620" s="1">
        <f>'BASE METAS)'!FF621</f>
        <v>0</v>
      </c>
      <c r="CA620" s="1">
        <f>'BASE METAS)'!FG621</f>
        <v>472</v>
      </c>
      <c r="CB620" s="1">
        <f>'BASE METAS)'!FH621</f>
        <v>808</v>
      </c>
      <c r="CC620" s="1">
        <f>'BASE METAS)'!FI621</f>
        <v>0.36875000000000002</v>
      </c>
      <c r="CD620" s="1">
        <f>'BASE METAS)'!FJ621</f>
        <v>1280</v>
      </c>
      <c r="CE620" s="1">
        <f>'BASE METAS)'!FK621</f>
        <v>0</v>
      </c>
      <c r="CF620" s="1">
        <f>'BASE METAS)'!FL621</f>
        <v>120</v>
      </c>
      <c r="CG620" s="1">
        <f>'BASE METAS)'!FM621</f>
        <v>158</v>
      </c>
    </row>
    <row r="621" spans="1:85" ht="114.75" x14ac:dyDescent="0.25">
      <c r="A621" s="1">
        <f>'BASE METAS)'!A622</f>
        <v>0</v>
      </c>
      <c r="B621" s="7099"/>
      <c r="C621" s="7154"/>
      <c r="D621" s="7154"/>
      <c r="E621" s="7156"/>
      <c r="F621" s="7144"/>
      <c r="G621" s="7144"/>
      <c r="H621" s="7144"/>
      <c r="I621" s="7144"/>
      <c r="J621" s="5707"/>
      <c r="K621" s="5707"/>
      <c r="L621" s="5707"/>
      <c r="M621" s="5707"/>
      <c r="N621" s="5698"/>
      <c r="O621" s="5707"/>
      <c r="P621" s="5698"/>
      <c r="Q621" s="5698"/>
      <c r="R621" s="5698"/>
      <c r="S621" s="5698"/>
      <c r="T621" s="5698"/>
      <c r="U621" s="7730"/>
      <c r="V621" s="5698"/>
      <c r="W621" s="5695"/>
      <c r="X621" s="7232"/>
      <c r="Y621" s="214">
        <f>'BASE METAS)'!Y622</f>
        <v>16</v>
      </c>
      <c r="Z621" s="653" t="str">
        <f>'BASE METAS)'!Z622</f>
        <v>DISEÑAR Y APLICAR EVALUACIONES DE LOS CURSOS IMPARTIDOS.</v>
      </c>
      <c r="AA621" s="649" t="str">
        <f>'BASE METAS)'!AA622</f>
        <v>EVALUACIÓN</v>
      </c>
      <c r="AB621" s="460">
        <f>'BASE METAS)'!AB622</f>
        <v>2416</v>
      </c>
      <c r="AC621" s="460">
        <f>'BASE METAS)'!AC622</f>
        <v>600</v>
      </c>
      <c r="AD621" s="577">
        <f>'BASE METAS)'!AD622</f>
        <v>0.24834437086092714</v>
      </c>
      <c r="AE621" s="460">
        <f>'BASE METAS)'!AE622</f>
        <v>600</v>
      </c>
      <c r="AF621" s="577">
        <f>'BASE METAS)'!AF622</f>
        <v>0.24834437086092714</v>
      </c>
      <c r="AG621" s="460">
        <f>'BASE METAS)'!AG622</f>
        <v>600</v>
      </c>
      <c r="AH621" s="577">
        <f>'BASE METAS)'!AH622</f>
        <v>0.24834437086092714</v>
      </c>
      <c r="AI621" s="460">
        <f>'BASE METAS)'!AI622</f>
        <v>616</v>
      </c>
      <c r="AJ621" s="577">
        <f>'BASE METAS)'!AJ622</f>
        <v>0.25496688741721857</v>
      </c>
      <c r="AK621" s="946">
        <f>'BASE METAS)'!AK622</f>
        <v>1</v>
      </c>
      <c r="AL621" s="990">
        <f>'BASE METAS)'!AL622</f>
        <v>16</v>
      </c>
      <c r="AM621" s="959" t="str">
        <f>'BASE METAS)'!AM622</f>
        <v>DISEÑAR Y APLICAR EVALUACIONES DE LOS CURSOS IMPARTIDOS.</v>
      </c>
      <c r="AN621" s="959" t="str">
        <f>'BASE METAS)'!AN622</f>
        <v>MIDE EL DISEÑO Y APLICACIÓN DE EVALUACIONES.</v>
      </c>
      <c r="AO621" s="1344" t="str">
        <f>'BASE METAS)'!AU622</f>
        <v>DESEMPEÑO</v>
      </c>
      <c r="AP621" s="959" t="str">
        <f>'BASE METAS)'!AO622</f>
        <v>NO. DE EVALUACIONES REALIZADAS POR CURSOS IMPARTIDOS</v>
      </c>
      <c r="AQ621" s="959" t="str">
        <f>'BASE METAS)'!AP622</f>
        <v>NO. DE EVALUACIONES PROGRAMADAS DE CURSOS REALIZADOS</v>
      </c>
      <c r="AR621" s="1344">
        <f>'BASE METAS)'!AQ622</f>
        <v>100</v>
      </c>
      <c r="AS621" s="959" t="str">
        <f>'BASE METAS)'!AR622</f>
        <v>EVALUACIÓN</v>
      </c>
      <c r="AT621" s="959" t="str">
        <f>'BASE METAS)'!AS622</f>
        <v>EFICIENCIA</v>
      </c>
      <c r="AU621" s="1483">
        <f>'BASE METAS)'!BO622</f>
        <v>0</v>
      </c>
      <c r="AV621" s="987">
        <f>'BASE METAS)'!BQ622</f>
        <v>2416</v>
      </c>
      <c r="AW621" s="987">
        <f>'BASE METAS)'!BR622</f>
        <v>0</v>
      </c>
      <c r="AX621" s="942">
        <f>'BASE METAS)'!BS622</f>
        <v>600</v>
      </c>
      <c r="AY621" s="1">
        <f>'BASE METAS)'!BT622</f>
        <v>1689</v>
      </c>
      <c r="AZ621" s="1">
        <f>'BASE METAS)'!BU622</f>
        <v>-1089</v>
      </c>
      <c r="BA621" s="1">
        <f>'BASE METAS)'!BV622</f>
        <v>2.8149999999999999</v>
      </c>
      <c r="BB621" s="1">
        <f>'BASE METAS)'!BW622</f>
        <v>1993</v>
      </c>
      <c r="BC621" s="1">
        <f>'BASE METAS)'!BX622</f>
        <v>423</v>
      </c>
      <c r="BD621" s="1">
        <f>'BASE METAS)'!BY622</f>
        <v>0.82491721854304634</v>
      </c>
      <c r="BE621" s="1">
        <f>'BASE METAS)'!CG622</f>
        <v>304</v>
      </c>
      <c r="BF621" s="1">
        <f>'BASE METAS)'!CJ622</f>
        <v>0</v>
      </c>
      <c r="BG621" s="1">
        <f>'BASE METAS)'!CK622</f>
        <v>0</v>
      </c>
      <c r="BH621" s="1">
        <f>'BASE METAS)'!CL622</f>
        <v>0</v>
      </c>
      <c r="BI621" s="1">
        <f>'BASE METAS)'!CM622</f>
        <v>0</v>
      </c>
      <c r="BJ621" s="1">
        <f>'BASE METAS)'!CN622</f>
        <v>0</v>
      </c>
      <c r="BK621" s="1">
        <f>'BASE METAS)'!CO622</f>
        <v>0</v>
      </c>
      <c r="BL621" s="1">
        <f>'BASE METAS)'!CP622</f>
        <v>0</v>
      </c>
      <c r="BM621" s="1">
        <f>'BASE METAS)'!CQ622</f>
        <v>0</v>
      </c>
      <c r="BN621" s="1">
        <f>'BASE METAS)'!CR622</f>
        <v>0</v>
      </c>
      <c r="BO621" s="1">
        <f>'BASE METAS)'!CS622</f>
        <v>0</v>
      </c>
      <c r="BP621" s="1">
        <f>'BASE METAS)'!CT622</f>
        <v>0</v>
      </c>
      <c r="BQ621" s="1">
        <f>'BASE METAS)'!CU622</f>
        <v>0</v>
      </c>
      <c r="BR621" s="1">
        <f>'BASE METAS)'!CV622</f>
        <v>0</v>
      </c>
      <c r="BS621" s="1">
        <f>'BASE METAS)'!CW622</f>
        <v>0</v>
      </c>
      <c r="BT621" s="1">
        <f>'BASE METAS)'!CX622</f>
        <v>0</v>
      </c>
      <c r="BU621" s="1">
        <f>'BASE METAS)'!FA622</f>
        <v>2416</v>
      </c>
      <c r="BV621" s="1">
        <f>'BASE METAS)'!FB622</f>
        <v>0</v>
      </c>
      <c r="BW621" s="1">
        <f>'BASE METAS)'!FC622</f>
        <v>200</v>
      </c>
      <c r="BX621" s="1">
        <f>'BASE METAS)'!FD622</f>
        <v>22</v>
      </c>
      <c r="BY621" s="1">
        <f>'BASE METAS)'!FE622</f>
        <v>178</v>
      </c>
      <c r="BZ621" s="1">
        <f>'BASE METAS)'!FF622</f>
        <v>0</v>
      </c>
      <c r="CA621" s="1">
        <f>'BASE METAS)'!FG622</f>
        <v>326</v>
      </c>
      <c r="CB621" s="1">
        <f>'BASE METAS)'!FH622</f>
        <v>2090</v>
      </c>
      <c r="CC621" s="1">
        <f>'BASE METAS)'!FI622</f>
        <v>0.13493377483443708</v>
      </c>
      <c r="CD621" s="1">
        <f>'BASE METAS)'!FJ622</f>
        <v>2416</v>
      </c>
      <c r="CE621" s="1">
        <f>'BASE METAS)'!FK622</f>
        <v>0</v>
      </c>
      <c r="CF621" s="1">
        <f>'BASE METAS)'!FL622</f>
        <v>200</v>
      </c>
      <c r="CG621" s="1">
        <f>'BASE METAS)'!FM622</f>
        <v>158</v>
      </c>
    </row>
    <row r="622" spans="1:85" ht="255" x14ac:dyDescent="0.25">
      <c r="A622" s="1">
        <f>'BASE METAS)'!A623</f>
        <v>0</v>
      </c>
      <c r="B622" s="7099"/>
      <c r="C622" s="7154"/>
      <c r="D622" s="7154"/>
      <c r="E622" s="7156"/>
      <c r="F622" s="7144"/>
      <c r="G622" s="7144"/>
      <c r="H622" s="7144"/>
      <c r="I622" s="7144"/>
      <c r="J622" s="5708"/>
      <c r="K622" s="5708"/>
      <c r="L622" s="5708"/>
      <c r="M622" s="5708"/>
      <c r="N622" s="5699"/>
      <c r="O622" s="5708"/>
      <c r="P622" s="5699"/>
      <c r="Q622" s="5699"/>
      <c r="R622" s="5699"/>
      <c r="S622" s="5699"/>
      <c r="T622" s="5699"/>
      <c r="U622" s="7731"/>
      <c r="V622" s="5699"/>
      <c r="W622" s="5696"/>
      <c r="X622" s="7233"/>
      <c r="Y622" s="225">
        <f>'BASE METAS)'!Y623</f>
        <v>17</v>
      </c>
      <c r="Z622" s="654" t="str">
        <f>'BASE METAS)'!Z623</f>
        <v>PROMOVER CONVENIOS CON INSTITUCIONES EDUACTIVAS PARA EL APOYO DE LA CAPACITACIÓN A LOS  ELEMENTOS DE SEGURIDAD PÚBLICA.</v>
      </c>
      <c r="AA622" s="650" t="str">
        <f>'BASE METAS)'!AA623</f>
        <v>CONVENIO</v>
      </c>
      <c r="AB622" s="420">
        <f>'BASE METAS)'!AB623</f>
        <v>2</v>
      </c>
      <c r="AC622" s="420">
        <f>'BASE METAS)'!AC623</f>
        <v>0</v>
      </c>
      <c r="AD622" s="656">
        <f>'BASE METAS)'!AD623</f>
        <v>0</v>
      </c>
      <c r="AE622" s="420">
        <f>'BASE METAS)'!AE623</f>
        <v>1</v>
      </c>
      <c r="AF622" s="656">
        <f>'BASE METAS)'!AF623</f>
        <v>0.5</v>
      </c>
      <c r="AG622" s="420">
        <f>'BASE METAS)'!AG623</f>
        <v>0</v>
      </c>
      <c r="AH622" s="656">
        <f>'BASE METAS)'!AH623</f>
        <v>0</v>
      </c>
      <c r="AI622" s="420">
        <f>'BASE METAS)'!AI623</f>
        <v>1</v>
      </c>
      <c r="AJ622" s="656">
        <f>'BASE METAS)'!AJ623</f>
        <v>0.5</v>
      </c>
      <c r="AK622" s="946">
        <f>'BASE METAS)'!AK623</f>
        <v>1</v>
      </c>
      <c r="AL622" s="990">
        <f>'BASE METAS)'!AL623</f>
        <v>17</v>
      </c>
      <c r="AM622" s="970" t="str">
        <f>'BASE METAS)'!AM623</f>
        <v>PROMOVER CONVENIOS CON INSTITUCIONES EDUACTIVAS PARA EL APOYO DE LA CAPACITACIÓN A LOS  ELEMENTOS DE SEGURIDAD PÚBLICA.</v>
      </c>
      <c r="AN622" s="970" t="str">
        <f>'BASE METAS)'!AN623</f>
        <v>MIDE PROMOVER CONVENIOS CON INSTITUCIONES PARA EL APOYO DE LA CAPACITACIÓN A LOS ELEMENTOS DE SEGURIDAD PÚBLICA.</v>
      </c>
      <c r="AO622" s="1344" t="str">
        <f>'BASE METAS)'!AU623</f>
        <v>DESEMPEÑO</v>
      </c>
      <c r="AP622" s="970" t="str">
        <f>'BASE METAS)'!AO623</f>
        <v>NO. DE CONVENIOS CON INSTITUCIONES FIRMADOS</v>
      </c>
      <c r="AQ622" s="970" t="str">
        <f>'BASE METAS)'!AP623</f>
        <v>NO. DE CONVENIOS PROGRAMADOS  CON INSTITUCIONES</v>
      </c>
      <c r="AR622" s="1344">
        <f>'BASE METAS)'!AQ623</f>
        <v>100</v>
      </c>
      <c r="AS622" s="970" t="str">
        <f>'BASE METAS)'!AR623</f>
        <v>CONVENIO</v>
      </c>
      <c r="AT622" s="1018" t="str">
        <f>'BASE METAS)'!AS623</f>
        <v>EFICACIA</v>
      </c>
      <c r="AU622" s="1483">
        <f>'BASE METAS)'!BO623</f>
        <v>0</v>
      </c>
      <c r="AV622" s="1">
        <f>'BASE METAS)'!BQ623</f>
        <v>2</v>
      </c>
      <c r="AW622" s="987">
        <f>'BASE METAS)'!BR623</f>
        <v>0</v>
      </c>
      <c r="AX622" s="1352">
        <f>'BASE METAS)'!BS623</f>
        <v>1</v>
      </c>
      <c r="AY622" s="1">
        <f>'BASE METAS)'!BT623</f>
        <v>0</v>
      </c>
      <c r="AZ622" s="1">
        <f>'BASE METAS)'!BU623</f>
        <v>1</v>
      </c>
      <c r="BA622" s="1">
        <f>'BASE METAS)'!BV623</f>
        <v>0</v>
      </c>
      <c r="BB622" s="1">
        <f>'BASE METAS)'!BW623</f>
        <v>0</v>
      </c>
      <c r="BC622" s="1">
        <f>'BASE METAS)'!BX623</f>
        <v>2</v>
      </c>
      <c r="BD622" s="1">
        <f>'BASE METAS)'!BY623</f>
        <v>0</v>
      </c>
      <c r="BE622" s="1">
        <f>'BASE METAS)'!CG623</f>
        <v>0</v>
      </c>
      <c r="BF622" s="1">
        <f>'BASE METAS)'!CJ623</f>
        <v>0</v>
      </c>
      <c r="BG622" s="1">
        <f>'BASE METAS)'!CK623</f>
        <v>0</v>
      </c>
      <c r="BH622" s="1">
        <f>'BASE METAS)'!CL623</f>
        <v>0</v>
      </c>
      <c r="BI622" s="1">
        <f>'BASE METAS)'!CM623</f>
        <v>0</v>
      </c>
      <c r="BJ622" s="1">
        <f>'BASE METAS)'!CN623</f>
        <v>0</v>
      </c>
      <c r="BK622" s="1">
        <f>'BASE METAS)'!CO623</f>
        <v>0</v>
      </c>
      <c r="BL622" s="1">
        <f>'BASE METAS)'!CP623</f>
        <v>0</v>
      </c>
      <c r="BM622" s="1">
        <f>'BASE METAS)'!CQ623</f>
        <v>0</v>
      </c>
      <c r="BN622" s="1">
        <f>'BASE METAS)'!CR623</f>
        <v>0</v>
      </c>
      <c r="BO622" s="1">
        <f>'BASE METAS)'!CS623</f>
        <v>0</v>
      </c>
      <c r="BP622" s="1">
        <f>'BASE METAS)'!CT623</f>
        <v>0</v>
      </c>
      <c r="BQ622" s="1">
        <f>'BASE METAS)'!CU623</f>
        <v>0</v>
      </c>
      <c r="BR622" s="1">
        <f>'BASE METAS)'!CV623</f>
        <v>0</v>
      </c>
      <c r="BS622" s="1">
        <f>'BASE METAS)'!CW623</f>
        <v>0</v>
      </c>
      <c r="BT622" s="1">
        <f>'BASE METAS)'!CX623</f>
        <v>0</v>
      </c>
      <c r="BU622" s="1">
        <f>'BASE METAS)'!FA623</f>
        <v>2</v>
      </c>
      <c r="BV622" s="1">
        <f>'BASE METAS)'!FB623</f>
        <v>0</v>
      </c>
      <c r="BW622" s="1">
        <f>'BASE METAS)'!FC623</f>
        <v>0</v>
      </c>
      <c r="BX622" s="1">
        <f>'BASE METAS)'!FD623</f>
        <v>0</v>
      </c>
      <c r="BY622" s="1">
        <f>'BASE METAS)'!FE623</f>
        <v>0</v>
      </c>
      <c r="BZ622" s="1">
        <f>'BASE METAS)'!FF623</f>
        <v>0</v>
      </c>
      <c r="CA622" s="1">
        <f>'BASE METAS)'!FG623</f>
        <v>0</v>
      </c>
      <c r="CB622" s="1">
        <f>'BASE METAS)'!FH623</f>
        <v>2</v>
      </c>
      <c r="CC622" s="1">
        <f>'BASE METAS)'!FI623</f>
        <v>0</v>
      </c>
      <c r="CD622" s="1">
        <f>'BASE METAS)'!FJ623</f>
        <v>2</v>
      </c>
      <c r="CE622" s="1">
        <f>'BASE METAS)'!FK623</f>
        <v>0</v>
      </c>
      <c r="CF622" s="1">
        <f>'BASE METAS)'!FL623</f>
        <v>0</v>
      </c>
      <c r="CG622" s="1">
        <f>'BASE METAS)'!FM623</f>
        <v>0</v>
      </c>
    </row>
    <row r="623" spans="1:85" ht="12.75" customHeight="1" x14ac:dyDescent="0.2">
      <c r="A623" s="1">
        <f>'BASE METAS)'!A624</f>
        <v>0</v>
      </c>
      <c r="B623" s="1">
        <f>'BASE METAS)'!B624</f>
        <v>0</v>
      </c>
      <c r="C623" s="1">
        <f>'BASE METAS)'!C624</f>
        <v>0</v>
      </c>
      <c r="D623" s="1">
        <f>'BASE METAS)'!D624</f>
        <v>0</v>
      </c>
      <c r="E623" s="5">
        <f>'BASE METAS)'!E624</f>
        <v>0</v>
      </c>
      <c r="F623" s="3">
        <f>'BASE METAS)'!F624</f>
        <v>0</v>
      </c>
      <c r="G623" s="3">
        <f>'BASE METAS)'!G624</f>
        <v>0</v>
      </c>
      <c r="H623" s="3">
        <f>'BASE METAS)'!H624</f>
        <v>0</v>
      </c>
      <c r="I623" s="3">
        <f>'BASE METAS)'!I624</f>
        <v>0</v>
      </c>
      <c r="J623" s="7188" t="str">
        <f>'BASE METAS)'!J624</f>
        <v>TOTAL</v>
      </c>
      <c r="K623" s="7188"/>
      <c r="L623" s="7188"/>
      <c r="M623" s="7188"/>
      <c r="N623" s="1363">
        <f>'BASE METAS)'!N624</f>
        <v>0</v>
      </c>
      <c r="O623" s="1363">
        <f>'BASE METAS)'!O624</f>
        <v>0</v>
      </c>
      <c r="P623" s="1363">
        <f>'BASE METAS)'!P624</f>
        <v>0</v>
      </c>
      <c r="Q623" s="1363">
        <f>'BASE METAS)'!Q624</f>
        <v>0</v>
      </c>
      <c r="R623" s="1363">
        <f>'BASE METAS)'!R624</f>
        <v>0</v>
      </c>
      <c r="S623" s="1363">
        <f>'BASE METAS)'!S624</f>
        <v>0</v>
      </c>
      <c r="T623" s="1363">
        <f>'BASE METAS)'!T624</f>
        <v>0</v>
      </c>
      <c r="U623" s="927">
        <f>'BASE METAS)'!U624</f>
        <v>0</v>
      </c>
      <c r="V623" s="1363">
        <f>'BASE METAS)'!V624</f>
        <v>0</v>
      </c>
      <c r="W623" s="20">
        <f>'BASE METAS)'!W624</f>
        <v>2606901121.7700005</v>
      </c>
      <c r="X623" s="5">
        <f>'BASE METAS)'!X624</f>
        <v>0</v>
      </c>
      <c r="Y623" s="1">
        <f>'BASE METAS)'!Y624</f>
        <v>0</v>
      </c>
      <c r="Z623" s="1">
        <f>'BASE METAS)'!Z624</f>
        <v>0</v>
      </c>
      <c r="AA623" s="1">
        <f>'BASE METAS)'!AA624</f>
        <v>0</v>
      </c>
      <c r="AB623" s="1">
        <f>'BASE METAS)'!AB624</f>
        <v>0</v>
      </c>
      <c r="AC623" s="1">
        <f>'BASE METAS)'!AC624</f>
        <v>0</v>
      </c>
      <c r="AD623" s="1">
        <f>'BASE METAS)'!AD624</f>
        <v>0</v>
      </c>
      <c r="AE623" s="1">
        <f>'BASE METAS)'!AE624</f>
        <v>0</v>
      </c>
      <c r="AF623" s="1">
        <f>'BASE METAS)'!AF624</f>
        <v>0</v>
      </c>
      <c r="AG623" s="1">
        <f>'BASE METAS)'!AG624</f>
        <v>0</v>
      </c>
      <c r="AH623" s="1">
        <f>'BASE METAS)'!AH624</f>
        <v>0</v>
      </c>
      <c r="AI623" s="1">
        <f>'BASE METAS)'!AI624</f>
        <v>0</v>
      </c>
      <c r="AJ623" s="1">
        <f>'BASE METAS)'!AJ624</f>
        <v>0</v>
      </c>
      <c r="AK623" s="1">
        <f>'BASE METAS)'!AK624</f>
        <v>0</v>
      </c>
      <c r="AL623" s="933">
        <f>'BASE METAS)'!AL624</f>
        <v>0</v>
      </c>
      <c r="AM623" s="1015">
        <f>'BASE METAS)'!AM624</f>
        <v>0</v>
      </c>
      <c r="AN623" s="1352">
        <f>'BASE METAS)'!AN624</f>
        <v>0</v>
      </c>
      <c r="AO623" s="942">
        <f>'BASE METAS)'!AU624</f>
        <v>0</v>
      </c>
      <c r="AP623" s="1352">
        <f>'BASE METAS)'!AO624</f>
        <v>0</v>
      </c>
      <c r="AQ623" s="942">
        <f>'BASE METAS)'!AP624</f>
        <v>0</v>
      </c>
      <c r="AR623" s="942">
        <f>'BASE METAS)'!AQ624</f>
        <v>0</v>
      </c>
      <c r="AS623" s="987">
        <f>'BASE METAS)'!AR624</f>
        <v>0</v>
      </c>
      <c r="AT623" s="987">
        <f>'BASE METAS)'!AS624</f>
        <v>0</v>
      </c>
      <c r="AU623" s="1503">
        <f>'BASE METAS)'!BO624</f>
        <v>0</v>
      </c>
      <c r="AV623" s="940">
        <f>'BASE METAS)'!BQ624</f>
        <v>0</v>
      </c>
      <c r="AW623" s="940">
        <f>'BASE METAS)'!BR624</f>
        <v>0</v>
      </c>
      <c r="AX623" s="940">
        <f>'BASE METAS)'!BS624</f>
        <v>0</v>
      </c>
      <c r="AY623" s="1">
        <f>'BASE METAS)'!BT624</f>
        <v>0</v>
      </c>
      <c r="AZ623" s="1">
        <f>'BASE METAS)'!BU624</f>
        <v>0</v>
      </c>
      <c r="BA623" s="1">
        <f>'BASE METAS)'!BV624</f>
        <v>0</v>
      </c>
      <c r="BB623" s="1">
        <f>'BASE METAS)'!BW624</f>
        <v>0</v>
      </c>
      <c r="BC623" s="1">
        <f>'BASE METAS)'!BX624</f>
        <v>0</v>
      </c>
      <c r="BD623" s="1">
        <f>'BASE METAS)'!BY624</f>
        <v>0</v>
      </c>
      <c r="BE623" s="1">
        <f>'BASE METAS)'!CG624</f>
        <v>0</v>
      </c>
      <c r="BF623" s="1">
        <f>'BASE METAS)'!CJ624</f>
        <v>0</v>
      </c>
      <c r="BG623" s="1">
        <f>'BASE METAS)'!CK624</f>
        <v>0</v>
      </c>
      <c r="BH623" s="1">
        <f>'BASE METAS)'!CL624</f>
        <v>0</v>
      </c>
      <c r="BI623" s="1">
        <f>'BASE METAS)'!CM624</f>
        <v>0</v>
      </c>
      <c r="BJ623" s="1">
        <f>'BASE METAS)'!CN624</f>
        <v>0</v>
      </c>
      <c r="BK623" s="1">
        <f>'BASE METAS)'!CO624</f>
        <v>0</v>
      </c>
      <c r="BL623" s="1">
        <f>'BASE METAS)'!CP624</f>
        <v>0</v>
      </c>
      <c r="BM623" s="1">
        <f>'BASE METAS)'!CQ624</f>
        <v>0</v>
      </c>
      <c r="BN623" s="1">
        <f>'BASE METAS)'!CR624</f>
        <v>0</v>
      </c>
      <c r="BO623" s="1">
        <f>'BASE METAS)'!CS624</f>
        <v>0</v>
      </c>
      <c r="BP623" s="1">
        <f>'BASE METAS)'!CT624</f>
        <v>0</v>
      </c>
      <c r="BQ623" s="1">
        <f>'BASE METAS)'!CU624</f>
        <v>0</v>
      </c>
      <c r="BR623" s="1">
        <f>'BASE METAS)'!CV624</f>
        <v>0</v>
      </c>
      <c r="BS623" s="1">
        <f>'BASE METAS)'!CW624</f>
        <v>0</v>
      </c>
      <c r="BT623" s="1">
        <f>'BASE METAS)'!CX624</f>
        <v>0</v>
      </c>
      <c r="BU623" s="1">
        <f>'BASE METAS)'!FA624</f>
        <v>0</v>
      </c>
      <c r="BV623" s="1">
        <f>'BASE METAS)'!FB624</f>
        <v>0</v>
      </c>
      <c r="BW623" s="1">
        <f>'BASE METAS)'!FC624</f>
        <v>0</v>
      </c>
      <c r="BX623" s="1">
        <f>'BASE METAS)'!FD624</f>
        <v>0</v>
      </c>
      <c r="BY623" s="1">
        <f>'BASE METAS)'!FE624</f>
        <v>0</v>
      </c>
      <c r="BZ623" s="1">
        <f>'BASE METAS)'!FF624</f>
        <v>0</v>
      </c>
      <c r="CA623" s="1">
        <f>'BASE METAS)'!FG624</f>
        <v>0</v>
      </c>
      <c r="CB623" s="1">
        <f>'BASE METAS)'!FH624</f>
        <v>0</v>
      </c>
      <c r="CC623" s="1">
        <f>'BASE METAS)'!FI624</f>
        <v>0</v>
      </c>
      <c r="CD623" s="1">
        <f>'BASE METAS)'!FJ624</f>
        <v>0</v>
      </c>
      <c r="CE623" s="1">
        <f>'BASE METAS)'!FK624</f>
        <v>0</v>
      </c>
      <c r="CF623" s="1">
        <f>'BASE METAS)'!FL624</f>
        <v>0</v>
      </c>
      <c r="CG623" s="1">
        <f>'BASE METAS)'!FM624</f>
        <v>0</v>
      </c>
    </row>
    <row r="624" spans="1:85" ht="12.75" customHeight="1" x14ac:dyDescent="0.25">
      <c r="A624" s="1">
        <f>'BASE METAS)'!A625</f>
        <v>0</v>
      </c>
      <c r="B624" s="1">
        <f>'BASE METAS)'!B625</f>
        <v>0</v>
      </c>
      <c r="C624" s="1">
        <f>'BASE METAS)'!C625</f>
        <v>0</v>
      </c>
      <c r="D624" s="1">
        <f>'BASE METAS)'!D625</f>
        <v>0</v>
      </c>
      <c r="E624" s="5">
        <f>'BASE METAS)'!E625</f>
        <v>0</v>
      </c>
      <c r="F624" s="3">
        <f>'BASE METAS)'!F625</f>
        <v>0</v>
      </c>
      <c r="G624" s="3">
        <f>'BASE METAS)'!G625</f>
        <v>0</v>
      </c>
      <c r="H624" s="3">
        <f>'BASE METAS)'!H625</f>
        <v>0</v>
      </c>
      <c r="I624" s="3">
        <f>'BASE METAS)'!I625</f>
        <v>0</v>
      </c>
      <c r="J624" s="3">
        <f>'BASE METAS)'!J625</f>
        <v>0</v>
      </c>
      <c r="K624" s="3">
        <f>'BASE METAS)'!K625</f>
        <v>0</v>
      </c>
      <c r="L624" s="3">
        <f>'BASE METAS)'!L625</f>
        <v>0</v>
      </c>
      <c r="M624" s="3">
        <f>'BASE METAS)'!M625</f>
        <v>0</v>
      </c>
      <c r="N624" s="3">
        <f>'BASE METAS)'!N625</f>
        <v>0</v>
      </c>
      <c r="O624" s="3">
        <f>'BASE METAS)'!O625</f>
        <v>0</v>
      </c>
      <c r="P624" s="3">
        <f>'BASE METAS)'!P625</f>
        <v>0</v>
      </c>
      <c r="Q624" s="3">
        <f>'BASE METAS)'!Q625</f>
        <v>0</v>
      </c>
      <c r="R624" s="3">
        <f>'BASE METAS)'!R625</f>
        <v>0</v>
      </c>
      <c r="S624" s="3">
        <f>'BASE METAS)'!S625</f>
        <v>0</v>
      </c>
      <c r="T624" s="3">
        <f>'BASE METAS)'!T625</f>
        <v>0</v>
      </c>
      <c r="U624" s="923">
        <f>'BASE METAS)'!U625</f>
        <v>0</v>
      </c>
      <c r="V624" s="3">
        <f>'BASE METAS)'!V625</f>
        <v>0</v>
      </c>
      <c r="W624" s="4">
        <f>'BASE METAS)'!W625</f>
        <v>0</v>
      </c>
      <c r="X624" s="5">
        <f>'BASE METAS)'!X625</f>
        <v>0</v>
      </c>
      <c r="Y624" s="1">
        <f>'BASE METAS)'!Y625</f>
        <v>0</v>
      </c>
      <c r="Z624" s="1">
        <f>'BASE METAS)'!Z625</f>
        <v>0</v>
      </c>
      <c r="AA624" s="1">
        <f>'BASE METAS)'!AA625</f>
        <v>0</v>
      </c>
      <c r="AB624" s="1">
        <f>'BASE METAS)'!AB625</f>
        <v>0</v>
      </c>
      <c r="AC624" s="1">
        <f>'BASE METAS)'!AC625</f>
        <v>0</v>
      </c>
      <c r="AD624" s="1">
        <f>'BASE METAS)'!AD625</f>
        <v>0</v>
      </c>
      <c r="AE624" s="1">
        <f>'BASE METAS)'!AE625</f>
        <v>0</v>
      </c>
      <c r="AF624" s="1">
        <f>'BASE METAS)'!AF625</f>
        <v>0</v>
      </c>
      <c r="AG624" s="1">
        <f>'BASE METAS)'!AG625</f>
        <v>0</v>
      </c>
      <c r="AH624" s="1">
        <f>'BASE METAS)'!AH625</f>
        <v>0</v>
      </c>
      <c r="AI624" s="1">
        <f>'BASE METAS)'!AI625</f>
        <v>0</v>
      </c>
      <c r="AJ624" s="1">
        <f>'BASE METAS)'!AJ625</f>
        <v>0</v>
      </c>
      <c r="AK624" s="1">
        <f>'BASE METAS)'!AK625</f>
        <v>0</v>
      </c>
      <c r="AL624" s="933">
        <f>'BASE METAS)'!AL625</f>
        <v>0</v>
      </c>
      <c r="AM624" s="1015">
        <f>'BASE METAS)'!AM625</f>
        <v>0</v>
      </c>
      <c r="AN624" s="988">
        <f>'BASE METAS)'!AN625</f>
        <v>0</v>
      </c>
      <c r="AO624" s="988">
        <f>'BASE METAS)'!AU625</f>
        <v>0</v>
      </c>
      <c r="AP624" s="988">
        <f>'BASE METAS)'!AO625</f>
        <v>0</v>
      </c>
      <c r="AQ624" s="988">
        <f>'BASE METAS)'!AP625</f>
        <v>0</v>
      </c>
      <c r="AR624" s="988">
        <f>'BASE METAS)'!AQ625</f>
        <v>0</v>
      </c>
      <c r="AS624" s="942">
        <f>'BASE METAS)'!AR625</f>
        <v>0</v>
      </c>
      <c r="AT624" s="987">
        <f>'BASE METAS)'!AS625</f>
        <v>0</v>
      </c>
      <c r="AU624" s="1503">
        <f>'BASE METAS)'!BO625</f>
        <v>0</v>
      </c>
      <c r="AV624" s="987">
        <f>'BASE METAS)'!BQ625</f>
        <v>0</v>
      </c>
      <c r="AW624" s="987">
        <f>'BASE METAS)'!BR625</f>
        <v>0</v>
      </c>
      <c r="AX624" s="942">
        <f>'BASE METAS)'!BS625</f>
        <v>0</v>
      </c>
      <c r="AY624" s="1">
        <f>'BASE METAS)'!BT625</f>
        <v>0</v>
      </c>
      <c r="AZ624" s="1">
        <f>'BASE METAS)'!BU625</f>
        <v>0</v>
      </c>
      <c r="BA624" s="1">
        <f>'BASE METAS)'!BV625</f>
        <v>0</v>
      </c>
      <c r="BB624" s="1">
        <f>'BASE METAS)'!BW625</f>
        <v>0</v>
      </c>
      <c r="BC624" s="1">
        <f>'BASE METAS)'!BX625</f>
        <v>0</v>
      </c>
      <c r="BD624" s="1">
        <f>'BASE METAS)'!BY625</f>
        <v>0</v>
      </c>
      <c r="BE624" s="1">
        <f>'BASE METAS)'!CG625</f>
        <v>0</v>
      </c>
      <c r="BF624" s="1">
        <f>'BASE METAS)'!CJ625</f>
        <v>0</v>
      </c>
      <c r="BG624" s="1">
        <f>'BASE METAS)'!CK625</f>
        <v>0</v>
      </c>
      <c r="BH624" s="1">
        <f>'BASE METAS)'!CL625</f>
        <v>0</v>
      </c>
      <c r="BI624" s="1">
        <f>'BASE METAS)'!CM625</f>
        <v>0</v>
      </c>
      <c r="BJ624" s="1">
        <f>'BASE METAS)'!CN625</f>
        <v>0</v>
      </c>
      <c r="BK624" s="1">
        <f>'BASE METAS)'!CO625</f>
        <v>0</v>
      </c>
      <c r="BL624" s="1">
        <f>'BASE METAS)'!CP625</f>
        <v>0</v>
      </c>
      <c r="BM624" s="1">
        <f>'BASE METAS)'!CQ625</f>
        <v>0</v>
      </c>
      <c r="BN624" s="1">
        <f>'BASE METAS)'!CR625</f>
        <v>0</v>
      </c>
      <c r="BO624" s="1">
        <f>'BASE METAS)'!CS625</f>
        <v>0</v>
      </c>
      <c r="BP624" s="1">
        <f>'BASE METAS)'!CT625</f>
        <v>0</v>
      </c>
      <c r="BQ624" s="1">
        <f>'BASE METAS)'!CU625</f>
        <v>0</v>
      </c>
      <c r="BR624" s="1">
        <f>'BASE METAS)'!CV625</f>
        <v>0</v>
      </c>
      <c r="BS624" s="1">
        <f>'BASE METAS)'!CW625</f>
        <v>0</v>
      </c>
      <c r="BT624" s="1">
        <f>'BASE METAS)'!CX625</f>
        <v>0</v>
      </c>
      <c r="BU624" s="1">
        <f>'BASE METAS)'!FA625</f>
        <v>0</v>
      </c>
      <c r="BV624" s="1">
        <f>'BASE METAS)'!FB625</f>
        <v>0</v>
      </c>
      <c r="BW624" s="1">
        <f>'BASE METAS)'!FC625</f>
        <v>0</v>
      </c>
      <c r="BX624" s="1">
        <f>'BASE METAS)'!FD625</f>
        <v>0</v>
      </c>
      <c r="BY624" s="1">
        <f>'BASE METAS)'!FE625</f>
        <v>0</v>
      </c>
      <c r="BZ624" s="1">
        <f>'BASE METAS)'!FF625</f>
        <v>0</v>
      </c>
      <c r="CA624" s="1">
        <f>'BASE METAS)'!FG625</f>
        <v>0</v>
      </c>
      <c r="CB624" s="1">
        <f>'BASE METAS)'!FH625</f>
        <v>0</v>
      </c>
      <c r="CC624" s="1">
        <f>'BASE METAS)'!FI625</f>
        <v>0</v>
      </c>
      <c r="CD624" s="1">
        <f>'BASE METAS)'!FJ625</f>
        <v>0</v>
      </c>
      <c r="CE624" s="1">
        <f>'BASE METAS)'!FK625</f>
        <v>0</v>
      </c>
      <c r="CF624" s="1">
        <f>'BASE METAS)'!FL625</f>
        <v>0</v>
      </c>
      <c r="CG624" s="1">
        <f>'BASE METAS)'!FM625</f>
        <v>0</v>
      </c>
    </row>
    <row r="625" spans="1:85" ht="12" customHeight="1" x14ac:dyDescent="0.25">
      <c r="A625" s="1">
        <f>'BASE METAS)'!A626</f>
        <v>0</v>
      </c>
      <c r="B625" s="7146" t="str">
        <f>'BASE METAS)'!B626</f>
        <v xml:space="preserve">DEPENDENCIA </v>
      </c>
      <c r="C625" s="7146" t="str">
        <f>'BASE METAS)'!C626</f>
        <v>ENT</v>
      </c>
      <c r="D625" s="7146" t="str">
        <f>'BASE METAS)'!D626</f>
        <v>PROY</v>
      </c>
      <c r="E625" s="7146" t="str">
        <f>'BASE METAS)'!E626</f>
        <v>NOMBRE DEL PROYECTO</v>
      </c>
      <c r="F625" s="7155" t="str">
        <f>'BASE METAS)'!F626</f>
        <v>DG</v>
      </c>
      <c r="G625" s="7155" t="str">
        <f>'BASE METAS)'!G626</f>
        <v>DA</v>
      </c>
      <c r="H625" s="7155" t="str">
        <f>'BASE METAS)'!H626</f>
        <v xml:space="preserve">CLAVE PROGRAMÁTICA </v>
      </c>
      <c r="I625" s="7155"/>
      <c r="J625" s="7155"/>
      <c r="K625" s="7155"/>
      <c r="L625" s="7155"/>
      <c r="M625" s="7155"/>
      <c r="N625" s="1357">
        <f>'BASE METAS)'!N626</f>
        <v>0</v>
      </c>
      <c r="O625" s="1357">
        <f>'BASE METAS)'!O626</f>
        <v>0</v>
      </c>
      <c r="P625" s="7120" t="str">
        <f>'BASE METAS)'!P626</f>
        <v>ESTRUCTURA PROGRAMÁTICA</v>
      </c>
      <c r="Q625" s="7121"/>
      <c r="R625" s="7121"/>
      <c r="S625" s="7121"/>
      <c r="T625" s="7121"/>
      <c r="U625" s="924">
        <f>'BASE METAS)'!U626</f>
        <v>0</v>
      </c>
      <c r="V625" s="1358">
        <f>'BASE METAS)'!V626</f>
        <v>0</v>
      </c>
      <c r="W625" s="7139" t="str">
        <f>'BASE METAS)'!W626</f>
        <v>PRESPUESTO</v>
      </c>
      <c r="X625" s="7216" t="str">
        <f>'BASE METAS)'!X626</f>
        <v>ÁREAS EJECUTORAS</v>
      </c>
      <c r="Y625" s="1">
        <f>'BASE METAS)'!Y626</f>
        <v>0</v>
      </c>
      <c r="Z625" s="1">
        <f>'BASE METAS)'!Z626</f>
        <v>0</v>
      </c>
      <c r="AA625" s="1">
        <f>'BASE METAS)'!AA626</f>
        <v>0</v>
      </c>
      <c r="AB625" s="1">
        <f>'BASE METAS)'!AB626</f>
        <v>0</v>
      </c>
      <c r="AC625" s="1">
        <f>'BASE METAS)'!AC626</f>
        <v>0</v>
      </c>
      <c r="AD625" s="1">
        <f>'BASE METAS)'!AD626</f>
        <v>0</v>
      </c>
      <c r="AE625" s="1">
        <f>'BASE METAS)'!AE626</f>
        <v>0</v>
      </c>
      <c r="AF625" s="1">
        <f>'BASE METAS)'!AF626</f>
        <v>0</v>
      </c>
      <c r="AG625" s="1">
        <f>'BASE METAS)'!AG626</f>
        <v>0</v>
      </c>
      <c r="AH625" s="1">
        <f>'BASE METAS)'!AH626</f>
        <v>0</v>
      </c>
      <c r="AI625" s="1">
        <f>'BASE METAS)'!AI626</f>
        <v>0</v>
      </c>
      <c r="AJ625" s="1">
        <f>'BASE METAS)'!AJ626</f>
        <v>0</v>
      </c>
      <c r="AK625" s="1">
        <f>'BASE METAS)'!AK626</f>
        <v>0</v>
      </c>
      <c r="AL625" s="933">
        <f>'BASE METAS)'!AL626</f>
        <v>0</v>
      </c>
      <c r="AM625" s="1013">
        <f>'BASE METAS)'!AM626</f>
        <v>0</v>
      </c>
      <c r="AN625" s="1352">
        <f>'BASE METAS)'!AN626</f>
        <v>0</v>
      </c>
      <c r="AO625" s="942">
        <f>'BASE METAS)'!AU626</f>
        <v>0</v>
      </c>
      <c r="AP625" s="988">
        <f>'BASE METAS)'!AO626</f>
        <v>0</v>
      </c>
      <c r="AQ625" s="988">
        <f>'BASE METAS)'!AP626</f>
        <v>0</v>
      </c>
      <c r="AR625" s="988">
        <f>'BASE METAS)'!AQ626</f>
        <v>0</v>
      </c>
      <c r="AS625" s="942">
        <f>'BASE METAS)'!AR626</f>
        <v>0</v>
      </c>
      <c r="AT625" s="942">
        <f>'BASE METAS)'!AS626</f>
        <v>0</v>
      </c>
      <c r="AU625" s="1494">
        <f>'BASE METAS)'!BO626</f>
        <v>0</v>
      </c>
      <c r="AV625" s="942">
        <f>'BASE METAS)'!BQ626</f>
        <v>0</v>
      </c>
      <c r="AW625" s="942">
        <f>'BASE METAS)'!BR626</f>
        <v>0</v>
      </c>
      <c r="AX625" s="987">
        <f>'BASE METAS)'!BS626</f>
        <v>0</v>
      </c>
      <c r="AY625" s="1">
        <f>'BASE METAS)'!BT626</f>
        <v>0</v>
      </c>
      <c r="AZ625" s="1">
        <f>'BASE METAS)'!BU626</f>
        <v>0</v>
      </c>
      <c r="BA625" s="1">
        <f>'BASE METAS)'!BV626</f>
        <v>0</v>
      </c>
      <c r="BB625" s="1">
        <f>'BASE METAS)'!BW626</f>
        <v>0</v>
      </c>
      <c r="BC625" s="1">
        <f>'BASE METAS)'!BX626</f>
        <v>0</v>
      </c>
      <c r="BD625" s="1">
        <f>'BASE METAS)'!BY626</f>
        <v>0</v>
      </c>
      <c r="BE625" s="1">
        <f>'BASE METAS)'!CG626</f>
        <v>0</v>
      </c>
      <c r="BF625" s="1">
        <f>'BASE METAS)'!CJ626</f>
        <v>0</v>
      </c>
      <c r="BG625" s="1">
        <f>'BASE METAS)'!CK626</f>
        <v>0</v>
      </c>
      <c r="BH625" s="1">
        <f>'BASE METAS)'!CL626</f>
        <v>0</v>
      </c>
      <c r="BI625" s="1">
        <f>'BASE METAS)'!CM626</f>
        <v>0</v>
      </c>
      <c r="BJ625" s="1">
        <f>'BASE METAS)'!CN626</f>
        <v>0</v>
      </c>
      <c r="BK625" s="1">
        <f>'BASE METAS)'!CO626</f>
        <v>0</v>
      </c>
      <c r="BL625" s="1">
        <f>'BASE METAS)'!CP626</f>
        <v>0</v>
      </c>
      <c r="BM625" s="1">
        <f>'BASE METAS)'!CQ626</f>
        <v>0</v>
      </c>
      <c r="BN625" s="1">
        <f>'BASE METAS)'!CR626</f>
        <v>0</v>
      </c>
      <c r="BO625" s="1">
        <f>'BASE METAS)'!CS626</f>
        <v>0</v>
      </c>
      <c r="BP625" s="1">
        <f>'BASE METAS)'!CT626</f>
        <v>0</v>
      </c>
      <c r="BQ625" s="1">
        <f>'BASE METAS)'!CU626</f>
        <v>0</v>
      </c>
      <c r="BR625" s="1">
        <f>'BASE METAS)'!CV626</f>
        <v>0</v>
      </c>
      <c r="BS625" s="1">
        <f>'BASE METAS)'!CW626</f>
        <v>0</v>
      </c>
      <c r="BT625" s="1">
        <f>'BASE METAS)'!CX626</f>
        <v>0</v>
      </c>
      <c r="BU625" s="1">
        <f>'BASE METAS)'!FA626</f>
        <v>0</v>
      </c>
      <c r="BV625" s="1">
        <f>'BASE METAS)'!FB626</f>
        <v>0</v>
      </c>
      <c r="BW625" s="1">
        <f>'BASE METAS)'!FC626</f>
        <v>0</v>
      </c>
      <c r="BX625" s="1">
        <f>'BASE METAS)'!FD626</f>
        <v>0</v>
      </c>
      <c r="BY625" s="1">
        <f>'BASE METAS)'!FE626</f>
        <v>0</v>
      </c>
      <c r="BZ625" s="1">
        <f>'BASE METAS)'!FF626</f>
        <v>0</v>
      </c>
      <c r="CA625" s="1">
        <f>'BASE METAS)'!FG626</f>
        <v>0</v>
      </c>
      <c r="CB625" s="1">
        <f>'BASE METAS)'!FH626</f>
        <v>0</v>
      </c>
      <c r="CC625" s="1">
        <f>'BASE METAS)'!FI626</f>
        <v>0</v>
      </c>
      <c r="CD625" s="1">
        <f>'BASE METAS)'!FJ626</f>
        <v>0</v>
      </c>
      <c r="CE625" s="1">
        <f>'BASE METAS)'!FK626</f>
        <v>0</v>
      </c>
      <c r="CF625" s="1">
        <f>'BASE METAS)'!FL626</f>
        <v>0</v>
      </c>
      <c r="CG625" s="1">
        <f>'BASE METAS)'!FM626</f>
        <v>0</v>
      </c>
    </row>
    <row r="626" spans="1:85" ht="12" customHeight="1" x14ac:dyDescent="0.25">
      <c r="A626" s="1">
        <f>'BASE METAS)'!A627</f>
        <v>0</v>
      </c>
      <c r="B626" s="7146"/>
      <c r="C626" s="7146"/>
      <c r="D626" s="7146"/>
      <c r="E626" s="7146"/>
      <c r="F626" s="7155"/>
      <c r="G626" s="7155"/>
      <c r="H626" s="35" t="str">
        <f>'BASE METAS)'!H627</f>
        <v>FN</v>
      </c>
      <c r="I626" s="35" t="str">
        <f>'BASE METAS)'!I627</f>
        <v>Sf</v>
      </c>
      <c r="J626" s="35" t="str">
        <f>'BASE METAS)'!J627</f>
        <v>PG</v>
      </c>
      <c r="K626" s="35" t="str">
        <f>'BASE METAS)'!K627</f>
        <v>Sp</v>
      </c>
      <c r="L626" s="35" t="str">
        <f>'BASE METAS)'!L627</f>
        <v>PY</v>
      </c>
      <c r="M626" s="35" t="str">
        <f>'BASE METAS)'!M627</f>
        <v>FF</v>
      </c>
      <c r="N626" s="35">
        <f>'BASE METAS)'!N627</f>
        <v>0</v>
      </c>
      <c r="O626" s="35">
        <f>'BASE METAS)'!O627</f>
        <v>0</v>
      </c>
      <c r="P626" s="35" t="str">
        <f>'BASE METAS)'!P627</f>
        <v>FN</v>
      </c>
      <c r="Q626" s="35" t="str">
        <f>'BASE METAS)'!Q627</f>
        <v>Sf</v>
      </c>
      <c r="R626" s="35" t="str">
        <f>'BASE METAS)'!R627</f>
        <v>PG</v>
      </c>
      <c r="S626" s="35" t="str">
        <f>'BASE METAS)'!S627</f>
        <v>Sp</v>
      </c>
      <c r="T626" s="35" t="str">
        <f>'BASE METAS)'!T627</f>
        <v>PY</v>
      </c>
      <c r="U626" s="925">
        <f>'BASE METAS)'!U627</f>
        <v>0</v>
      </c>
      <c r="V626" s="35">
        <f>'BASE METAS)'!V627</f>
        <v>0</v>
      </c>
      <c r="W626" s="7139"/>
      <c r="X626" s="7216"/>
      <c r="Y626" s="1">
        <f>'BASE METAS)'!Y627</f>
        <v>0</v>
      </c>
      <c r="Z626" s="1">
        <f>'BASE METAS)'!Z627</f>
        <v>0</v>
      </c>
      <c r="AA626" s="1">
        <f>'BASE METAS)'!AA627</f>
        <v>0</v>
      </c>
      <c r="AB626" s="1">
        <f>'BASE METAS)'!AB627</f>
        <v>0</v>
      </c>
      <c r="AC626" s="1">
        <f>'BASE METAS)'!AC627</f>
        <v>0</v>
      </c>
      <c r="AD626" s="1">
        <f>'BASE METAS)'!AD627</f>
        <v>0</v>
      </c>
      <c r="AE626" s="1">
        <f>'BASE METAS)'!AE627</f>
        <v>0</v>
      </c>
      <c r="AF626" s="1">
        <f>'BASE METAS)'!AF627</f>
        <v>0</v>
      </c>
      <c r="AG626" s="1">
        <f>'BASE METAS)'!AG627</f>
        <v>0</v>
      </c>
      <c r="AH626" s="1">
        <f>'BASE METAS)'!AH627</f>
        <v>0</v>
      </c>
      <c r="AI626" s="1">
        <f>'BASE METAS)'!AI627</f>
        <v>0</v>
      </c>
      <c r="AJ626" s="1">
        <f>'BASE METAS)'!AJ627</f>
        <v>0</v>
      </c>
      <c r="AK626" s="1">
        <f>'BASE METAS)'!AK627</f>
        <v>0</v>
      </c>
      <c r="AL626" s="933">
        <f>'BASE METAS)'!AL627</f>
        <v>0</v>
      </c>
      <c r="AM626" s="1352">
        <f>'BASE METAS)'!AM627</f>
        <v>0</v>
      </c>
      <c r="AN626" s="988">
        <f>'BASE METAS)'!AN627</f>
        <v>0</v>
      </c>
      <c r="AO626" s="988">
        <f>'BASE METAS)'!AU627</f>
        <v>0</v>
      </c>
      <c r="AP626" s="1352">
        <f>'BASE METAS)'!AO627</f>
        <v>0</v>
      </c>
      <c r="AQ626" s="942">
        <f>'BASE METAS)'!AP627</f>
        <v>0</v>
      </c>
      <c r="AR626" s="942">
        <f>'BASE METAS)'!AQ627</f>
        <v>0</v>
      </c>
      <c r="AS626" s="1340">
        <f>'BASE METAS)'!AR627</f>
        <v>0</v>
      </c>
      <c r="AT626" s="942">
        <f>'BASE METAS)'!AS627</f>
        <v>0</v>
      </c>
      <c r="AU626" s="1494">
        <f>'BASE METAS)'!BO627</f>
        <v>0</v>
      </c>
      <c r="AV626" s="1352">
        <f>'BASE METAS)'!BQ627</f>
        <v>0</v>
      </c>
      <c r="AW626" s="987">
        <f>'BASE METAS)'!BR627</f>
        <v>0</v>
      </c>
      <c r="AX626" s="1352">
        <f>'BASE METAS)'!BS627</f>
        <v>0</v>
      </c>
      <c r="AY626" s="1">
        <f>'BASE METAS)'!BT627</f>
        <v>0</v>
      </c>
      <c r="AZ626" s="1">
        <f>'BASE METAS)'!BU627</f>
        <v>0</v>
      </c>
      <c r="BA626" s="1">
        <f>'BASE METAS)'!BV627</f>
        <v>0</v>
      </c>
      <c r="BB626" s="1">
        <f>'BASE METAS)'!BW627</f>
        <v>0</v>
      </c>
      <c r="BC626" s="1">
        <f>'BASE METAS)'!BX627</f>
        <v>0</v>
      </c>
      <c r="BD626" s="1">
        <f>'BASE METAS)'!BY627</f>
        <v>0</v>
      </c>
      <c r="BE626" s="1">
        <f>'BASE METAS)'!CG627</f>
        <v>0</v>
      </c>
      <c r="BF626" s="1">
        <f>'BASE METAS)'!CJ627</f>
        <v>0</v>
      </c>
      <c r="BG626" s="1">
        <f>'BASE METAS)'!CK627</f>
        <v>0</v>
      </c>
      <c r="BH626" s="1">
        <f>'BASE METAS)'!CL627</f>
        <v>0</v>
      </c>
      <c r="BI626" s="1">
        <f>'BASE METAS)'!CM627</f>
        <v>0</v>
      </c>
      <c r="BJ626" s="1">
        <f>'BASE METAS)'!CN627</f>
        <v>0</v>
      </c>
      <c r="BK626" s="1">
        <f>'BASE METAS)'!CO627</f>
        <v>0</v>
      </c>
      <c r="BL626" s="1">
        <f>'BASE METAS)'!CP627</f>
        <v>0</v>
      </c>
      <c r="BM626" s="1">
        <f>'BASE METAS)'!CQ627</f>
        <v>0</v>
      </c>
      <c r="BN626" s="1">
        <f>'BASE METAS)'!CR627</f>
        <v>0</v>
      </c>
      <c r="BO626" s="1">
        <f>'BASE METAS)'!CS627</f>
        <v>0</v>
      </c>
      <c r="BP626" s="1">
        <f>'BASE METAS)'!CT627</f>
        <v>0</v>
      </c>
      <c r="BQ626" s="1">
        <f>'BASE METAS)'!CU627</f>
        <v>0</v>
      </c>
      <c r="BR626" s="1">
        <f>'BASE METAS)'!CV627</f>
        <v>0</v>
      </c>
      <c r="BS626" s="1">
        <f>'BASE METAS)'!CW627</f>
        <v>0</v>
      </c>
      <c r="BT626" s="1">
        <f>'BASE METAS)'!CX627</f>
        <v>0</v>
      </c>
      <c r="BU626" s="1">
        <f>'BASE METAS)'!FA627</f>
        <v>0</v>
      </c>
      <c r="BV626" s="1">
        <f>'BASE METAS)'!FB627</f>
        <v>0</v>
      </c>
      <c r="BW626" s="1">
        <f>'BASE METAS)'!FC627</f>
        <v>0</v>
      </c>
      <c r="BX626" s="1">
        <f>'BASE METAS)'!FD627</f>
        <v>0</v>
      </c>
      <c r="BY626" s="1">
        <f>'BASE METAS)'!FE627</f>
        <v>0</v>
      </c>
      <c r="BZ626" s="1">
        <f>'BASE METAS)'!FF627</f>
        <v>0</v>
      </c>
      <c r="CA626" s="1">
        <f>'BASE METAS)'!FG627</f>
        <v>0</v>
      </c>
      <c r="CB626" s="1">
        <f>'BASE METAS)'!FH627</f>
        <v>0</v>
      </c>
      <c r="CC626" s="1">
        <f>'BASE METAS)'!FI627</f>
        <v>0</v>
      </c>
      <c r="CD626" s="1">
        <f>'BASE METAS)'!FJ627</f>
        <v>0</v>
      </c>
      <c r="CE626" s="1">
        <f>'BASE METAS)'!FK627</f>
        <v>0</v>
      </c>
      <c r="CF626" s="1">
        <f>'BASE METAS)'!FL627</f>
        <v>0</v>
      </c>
      <c r="CG626" s="1">
        <f>'BASE METAS)'!FM627</f>
        <v>0</v>
      </c>
    </row>
    <row r="627" spans="1:85" ht="45" customHeight="1" x14ac:dyDescent="0.25">
      <c r="A627" s="1">
        <f>'BASE METAS)'!A628</f>
        <v>91</v>
      </c>
      <c r="B627" s="7102" t="str">
        <f>'BASE METAS)'!B628</f>
        <v>DIRECCIÓN GENERAL DE TRÁNSITO, VIALIDAD Y TRANSPORTE</v>
      </c>
      <c r="C627" s="5684">
        <f>'BASE METAS)'!C628</f>
        <v>2101</v>
      </c>
      <c r="D627" s="5684">
        <f>'BASE METAS)'!D628</f>
        <v>1</v>
      </c>
      <c r="E627" s="7102" t="str">
        <f>'BASE METAS)'!E628</f>
        <v>MANTENIMIENTO Y DISPOSITIVOS PARA EL CONTROL DEL TRÁNSITO Y ORDEN VIAL</v>
      </c>
      <c r="F627" s="7165" t="str">
        <f>'BASE METAS)'!F628</f>
        <v>Q00</v>
      </c>
      <c r="G627" s="7165" t="str">
        <f>'BASE METAS)'!G628</f>
        <v>154</v>
      </c>
      <c r="H627" s="5706" t="str">
        <f>'BASE METAS)'!H628</f>
        <v>04</v>
      </c>
      <c r="I627" s="5706" t="str">
        <f>'BASE METAS)'!I628</f>
        <v>01</v>
      </c>
      <c r="J627" s="5706" t="str">
        <f>'BASE METAS)'!J628</f>
        <v>01</v>
      </c>
      <c r="K627" s="5706" t="str">
        <f>'BASE METAS)'!K628</f>
        <v>03</v>
      </c>
      <c r="L627" s="5706" t="str">
        <f>'BASE METAS)'!L628</f>
        <v>04</v>
      </c>
      <c r="M627" s="5706" t="str">
        <f>'BASE METAS)'!M628</f>
        <v>101</v>
      </c>
      <c r="N627" s="5697" t="str">
        <f>'BASE METAS)'!N628</f>
        <v>Seguridad Pública y Tránsito</v>
      </c>
      <c r="O627" s="5706" t="str">
        <f>'BASE METAS)'!O628</f>
        <v>Vialidad y Transporte</v>
      </c>
      <c r="P627" s="5697" t="str">
        <f>'BASE METAS)'!P628</f>
        <v>Seguridad pública y protección civil</v>
      </c>
      <c r="Q627" s="5697" t="str">
        <f>'BASE METAS)'!Q628</f>
        <v>Preservación del orden público y protección ciudadana</v>
      </c>
      <c r="R627" s="5697" t="str">
        <f>'BASE METAS)'!R628</f>
        <v>Seguridad pública</v>
      </c>
      <c r="S627" s="5697" t="str">
        <f>'BASE METAS)'!S628</f>
        <v>Control vehicular y orden vial</v>
      </c>
      <c r="T627" s="5697" t="str">
        <f>'BASE METAS)'!T628</f>
        <v>Mantenimiento y dispositivos para el control del tránsito y orden vial</v>
      </c>
      <c r="U627" s="7729" t="str">
        <f>'BASE METAS)'!U628</f>
        <v>IMPLEMETAR LAS ACCIONES QUE PERMITAN ORDENAR EFICIENTEMENTE EL TRÁNSITO VEHICULAR DENTRO DEL TERRITORIO MUNICIPAL.
MANTENER EL CONTROL VEHICULAR Y EL ORDEN VIAL A TRAVÉS DE UNA CORRECTA SEÑALIZACIÓN, SEMAFORIZACIÓN Y  OPERATIVOS VIALES.
DIVULGAR Y PROMOVER ENTRE LA CIUDADANÍA EL CONOCIMIENTO DE LA SEÑALIZACIÓN Y LA REGLAMENTACIÓN EN MATERIA DE TRÁNSITO DE PERSONAS Y VEHÍCULOS.</v>
      </c>
      <c r="V627" s="5697" t="str">
        <f>'BASE METAS)'!V628</f>
        <v xml:space="preserve">Tlalnepantla Protegida </v>
      </c>
      <c r="W627" s="5694">
        <f>'BASE METAS)'!W628</f>
        <v>9149251</v>
      </c>
      <c r="X627" s="7102" t="str">
        <f>'BASE METAS)'!X628</f>
        <v>DIRECCIÓN GENERAL DE TRÁNSITO, VIALIDAD Y TRANSPORTE</v>
      </c>
      <c r="Y627" s="628" t="str">
        <f>'BASE METAS)'!Y628</f>
        <v>01</v>
      </c>
      <c r="Z627" s="248" t="str">
        <f>'BASE METAS)'!Z628</f>
        <v>ELABORAR EL ESTUDIO DE SEMAFORIZACIÓN DEL TERRITORIO MUNICIPAL PARA EFICIENTAR EL TRÁNSITO VEHICULAR</v>
      </c>
      <c r="AA627" s="537" t="str">
        <f>'BASE METAS)'!AA628</f>
        <v xml:space="preserve">ESTRUDIO </v>
      </c>
      <c r="AB627" s="459">
        <f>'BASE METAS)'!AB628</f>
        <v>1</v>
      </c>
      <c r="AC627" s="459">
        <f>'BASE METAS)'!AC628</f>
        <v>0</v>
      </c>
      <c r="AD627" s="631">
        <f>'BASE METAS)'!AD628</f>
        <v>0</v>
      </c>
      <c r="AE627" s="459">
        <f>'BASE METAS)'!AE628</f>
        <v>1</v>
      </c>
      <c r="AF627" s="631">
        <f>'BASE METAS)'!AF628</f>
        <v>1</v>
      </c>
      <c r="AG627" s="459">
        <f>'BASE METAS)'!AG628</f>
        <v>0</v>
      </c>
      <c r="AH627" s="631">
        <f>'BASE METAS)'!AH628</f>
        <v>0</v>
      </c>
      <c r="AI627" s="459">
        <f>'BASE METAS)'!AI628</f>
        <v>0</v>
      </c>
      <c r="AJ627" s="556">
        <f>'BASE METAS)'!AJ628</f>
        <v>0</v>
      </c>
      <c r="AK627" s="946">
        <f>'BASE METAS)'!AK628</f>
        <v>1</v>
      </c>
      <c r="AL627" s="1268" t="str">
        <f>'BASE METAS)'!AL628</f>
        <v>01</v>
      </c>
      <c r="AM627" s="1269" t="str">
        <f>'BASE METAS)'!AM628</f>
        <v xml:space="preserve">ESTUDIO DE SEMAFORIZACIÓN                                           </v>
      </c>
      <c r="AN627" s="1270" t="str">
        <f>'BASE METAS)'!AN628</f>
        <v xml:space="preserve"> MIDE  LA ELABORACIÓN DEL ESTUDIO CON RESPECTO  A LO PROGRAMADO </v>
      </c>
      <c r="AO627" s="1271" t="str">
        <f>'BASE METAS)'!AU628</f>
        <v>DESEMPEÑO</v>
      </c>
      <c r="AP627" s="1270" t="str">
        <f>'BASE METAS)'!AO628</f>
        <v>NÚMERO DE ESTUDIOS ELABORADOS</v>
      </c>
      <c r="AQ627" s="1270" t="str">
        <f>'BASE METAS)'!AP628</f>
        <v>NÚMERO DE ESTUDIOS PROGRAMADOS</v>
      </c>
      <c r="AR627" s="1270">
        <f>'BASE METAS)'!AQ628</f>
        <v>100</v>
      </c>
      <c r="AS627" s="1272" t="str">
        <f>'BASE METAS)'!AR628</f>
        <v>ESTUDIO</v>
      </c>
      <c r="AT627" s="1277" t="str">
        <f>'BASE METAS)'!AS628</f>
        <v>EFICACIA</v>
      </c>
      <c r="AU627" s="1504">
        <f>'BASE METAS)'!BO628</f>
        <v>0</v>
      </c>
      <c r="AV627" s="942">
        <f>'BASE METAS)'!BQ628</f>
        <v>1</v>
      </c>
      <c r="AW627" s="942">
        <f>'BASE METAS)'!BR628</f>
        <v>0</v>
      </c>
      <c r="AX627" s="955">
        <f>'BASE METAS)'!BS628</f>
        <v>1</v>
      </c>
      <c r="AY627" s="1">
        <f>'BASE METAS)'!BT628</f>
        <v>0</v>
      </c>
      <c r="AZ627" s="1">
        <f>'BASE METAS)'!BU628</f>
        <v>1</v>
      </c>
      <c r="BA627" s="1">
        <f>'BASE METAS)'!BV628</f>
        <v>0</v>
      </c>
      <c r="BB627" s="1">
        <f>'BASE METAS)'!BW628</f>
        <v>0</v>
      </c>
      <c r="BC627" s="1">
        <f>'BASE METAS)'!BX628</f>
        <v>1</v>
      </c>
      <c r="BD627" s="1">
        <f>'BASE METAS)'!BY628</f>
        <v>0</v>
      </c>
      <c r="BE627" s="1">
        <f>'BASE METAS)'!CG628</f>
        <v>0</v>
      </c>
      <c r="BF627" s="1">
        <f>'BASE METAS)'!CJ628</f>
        <v>0</v>
      </c>
      <c r="BG627" s="1">
        <f>'BASE METAS)'!CK628</f>
        <v>0</v>
      </c>
      <c r="BH627" s="1">
        <f>'BASE METAS)'!CL628</f>
        <v>0</v>
      </c>
      <c r="BI627" s="1">
        <f>'BASE METAS)'!CM628</f>
        <v>0</v>
      </c>
      <c r="BJ627" s="1">
        <f>'BASE METAS)'!CN628</f>
        <v>0</v>
      </c>
      <c r="BK627" s="1">
        <f>'BASE METAS)'!CO628</f>
        <v>0</v>
      </c>
      <c r="BL627" s="1">
        <f>'BASE METAS)'!CP628</f>
        <v>0</v>
      </c>
      <c r="BM627" s="1">
        <f>'BASE METAS)'!CQ628</f>
        <v>0</v>
      </c>
      <c r="BN627" s="1">
        <f>'BASE METAS)'!CR628</f>
        <v>0</v>
      </c>
      <c r="BO627" s="1">
        <f>'BASE METAS)'!CS628</f>
        <v>0</v>
      </c>
      <c r="BP627" s="1">
        <f>'BASE METAS)'!CT628</f>
        <v>0</v>
      </c>
      <c r="BQ627" s="1">
        <f>'BASE METAS)'!CU628</f>
        <v>0</v>
      </c>
      <c r="BR627" s="1">
        <f>'BASE METAS)'!CV628</f>
        <v>0</v>
      </c>
      <c r="BS627" s="1">
        <f>'BASE METAS)'!CW628</f>
        <v>0</v>
      </c>
      <c r="BT627" s="1">
        <f>'BASE METAS)'!CX628</f>
        <v>0</v>
      </c>
      <c r="BU627" s="1">
        <f>'BASE METAS)'!FA628</f>
        <v>1</v>
      </c>
      <c r="BV627" s="1">
        <f>'BASE METAS)'!FB628</f>
        <v>0</v>
      </c>
      <c r="BW627" s="1">
        <f>'BASE METAS)'!FC628</f>
        <v>0</v>
      </c>
      <c r="BX627" s="1">
        <f>'BASE METAS)'!FD628</f>
        <v>0</v>
      </c>
      <c r="BY627" s="1">
        <f>'BASE METAS)'!FE628</f>
        <v>0</v>
      </c>
      <c r="BZ627" s="1" t="e">
        <f>'BASE METAS)'!FF628</f>
        <v>#DIV/0!</v>
      </c>
      <c r="CA627" s="1">
        <f>'BASE METAS)'!FG628</f>
        <v>0</v>
      </c>
      <c r="CB627" s="1">
        <f>'BASE METAS)'!FH628</f>
        <v>1</v>
      </c>
      <c r="CC627" s="1">
        <f>'BASE METAS)'!FI628</f>
        <v>0</v>
      </c>
      <c r="CD627" s="1">
        <f>'BASE METAS)'!FJ628</f>
        <v>1</v>
      </c>
      <c r="CE627" s="1">
        <f>'BASE METAS)'!FK628</f>
        <v>0</v>
      </c>
      <c r="CF627" s="1">
        <f>'BASE METAS)'!FL628</f>
        <v>0</v>
      </c>
      <c r="CG627" s="1">
        <f>'BASE METAS)'!FM628</f>
        <v>0</v>
      </c>
    </row>
    <row r="628" spans="1:85" ht="63" customHeight="1" x14ac:dyDescent="0.25">
      <c r="A628" s="1">
        <f>'BASE METAS)'!A629</f>
        <v>0</v>
      </c>
      <c r="B628" s="7145"/>
      <c r="C628" s="5685"/>
      <c r="D628" s="5685"/>
      <c r="E628" s="7145"/>
      <c r="F628" s="7166"/>
      <c r="G628" s="7166"/>
      <c r="H628" s="5707"/>
      <c r="I628" s="5707"/>
      <c r="J628" s="5707"/>
      <c r="K628" s="5707"/>
      <c r="L628" s="5707"/>
      <c r="M628" s="5707"/>
      <c r="N628" s="5698"/>
      <c r="O628" s="5707"/>
      <c r="P628" s="5698"/>
      <c r="Q628" s="5698"/>
      <c r="R628" s="5698"/>
      <c r="S628" s="5698"/>
      <c r="T628" s="5698"/>
      <c r="U628" s="7730"/>
      <c r="V628" s="5698"/>
      <c r="W628" s="5695"/>
      <c r="X628" s="7145"/>
      <c r="Y628" s="627" t="str">
        <f>'BASE METAS)'!Y629</f>
        <v>02</v>
      </c>
      <c r="Z628" s="249" t="str">
        <f>'BASE METAS)'!Z629</f>
        <v>APLICAR  EXÁMENES TOXICOLÓGICOS A LOS OFICIALES DE TRÁNSITO PARA GARANTIZAR ANTE  LA CIUDADANÍA  EL PLENO USO DE  SUS FACULTADES FÍSICAS Y MENTALES EN EL CUMPLIMIENTO DE SU TRABAJO.</v>
      </c>
      <c r="AA628" s="538" t="str">
        <f>'BASE METAS)'!AA629</f>
        <v xml:space="preserve">EXÁMENES TOXICOLÓGICOS </v>
      </c>
      <c r="AB628" s="460">
        <f>'BASE METAS)'!AB629</f>
        <v>330</v>
      </c>
      <c r="AC628" s="460">
        <f>'BASE METAS)'!AC629</f>
        <v>0</v>
      </c>
      <c r="AD628" s="544">
        <f>'BASE METAS)'!AD629</f>
        <v>0</v>
      </c>
      <c r="AE628" s="460">
        <f>'BASE METAS)'!AE629</f>
        <v>330</v>
      </c>
      <c r="AF628" s="544">
        <f>'BASE METAS)'!AF629</f>
        <v>1</v>
      </c>
      <c r="AG628" s="460">
        <f>'BASE METAS)'!AG629</f>
        <v>0</v>
      </c>
      <c r="AH628" s="544">
        <f>'BASE METAS)'!AH629</f>
        <v>0</v>
      </c>
      <c r="AI628" s="460">
        <f>'BASE METAS)'!AI629</f>
        <v>0</v>
      </c>
      <c r="AJ628" s="545">
        <f>'BASE METAS)'!AJ629</f>
        <v>0</v>
      </c>
      <c r="AK628" s="946">
        <f>'BASE METAS)'!AK629</f>
        <v>1</v>
      </c>
      <c r="AL628" s="1273" t="str">
        <f>'BASE METAS)'!AL629</f>
        <v>02</v>
      </c>
      <c r="AM628" s="807" t="str">
        <f>'BASE METAS)'!AM629</f>
        <v xml:space="preserve"> APLICACIÓN DE EXAMENES TOXICOLÓGICOS                                                      </v>
      </c>
      <c r="AN628" s="807" t="str">
        <f>'BASE METAS)'!AN629</f>
        <v xml:space="preserve">         MIDE  LA  APLICACIÓN DE  EXÁMENES TOXICOLÓGICOS CON RESPECTO  A LO PROGRAMADO</v>
      </c>
      <c r="AO628" s="1271" t="str">
        <f>'BASE METAS)'!AU629</f>
        <v>DESEMPEÑO</v>
      </c>
      <c r="AP628" s="807" t="str">
        <f>'BASE METAS)'!AO629</f>
        <v>NÚMERO DE EXÁMENES TOXICOLÓGICOS APLICADOS</v>
      </c>
      <c r="AQ628" s="807" t="str">
        <f>'BASE METAS)'!AP629</f>
        <v>NÚMERO DE EXÁMENES TOXICOLÓGICOS PROGRAMADOS</v>
      </c>
      <c r="AR628" s="1270">
        <f>'BASE METAS)'!AQ629</f>
        <v>100</v>
      </c>
      <c r="AS628" s="807" t="str">
        <f>'BASE METAS)'!AR629</f>
        <v>EXÁMENES TOXICOLÓGICOS</v>
      </c>
      <c r="AT628" s="1277" t="str">
        <f>'BASE METAS)'!AS629</f>
        <v>EFICACIA</v>
      </c>
      <c r="AU628" s="1504">
        <f>'BASE METAS)'!BO629</f>
        <v>0</v>
      </c>
      <c r="AV628" s="942">
        <f>'BASE METAS)'!BQ629</f>
        <v>330</v>
      </c>
      <c r="AW628" s="942">
        <f>'BASE METAS)'!BR629</f>
        <v>0</v>
      </c>
      <c r="AX628" s="987">
        <f>'BASE METAS)'!BS629</f>
        <v>330</v>
      </c>
      <c r="AY628" s="1">
        <f>'BASE METAS)'!BT629</f>
        <v>253</v>
      </c>
      <c r="AZ628" s="1">
        <f>'BASE METAS)'!BU629</f>
        <v>77</v>
      </c>
      <c r="BA628" s="1">
        <f>'BASE METAS)'!BV629</f>
        <v>0.76666666666666672</v>
      </c>
      <c r="BB628" s="1">
        <f>'BASE METAS)'!BW629</f>
        <v>253</v>
      </c>
      <c r="BC628" s="1">
        <f>'BASE METAS)'!BX629</f>
        <v>77</v>
      </c>
      <c r="BD628" s="1">
        <f>'BASE METAS)'!BY629</f>
        <v>0.76666666666666672</v>
      </c>
      <c r="BE628" s="1">
        <f>'BASE METAS)'!CG629</f>
        <v>0</v>
      </c>
      <c r="BF628" s="1">
        <f>'BASE METAS)'!CJ629</f>
        <v>0</v>
      </c>
      <c r="BG628" s="1">
        <f>'BASE METAS)'!CK629</f>
        <v>0</v>
      </c>
      <c r="BH628" s="1">
        <f>'BASE METAS)'!CL629</f>
        <v>0</v>
      </c>
      <c r="BI628" s="1">
        <f>'BASE METAS)'!CM629</f>
        <v>0</v>
      </c>
      <c r="BJ628" s="1">
        <f>'BASE METAS)'!CN629</f>
        <v>0</v>
      </c>
      <c r="BK628" s="1">
        <f>'BASE METAS)'!CO629</f>
        <v>0</v>
      </c>
      <c r="BL628" s="1">
        <f>'BASE METAS)'!CP629</f>
        <v>0</v>
      </c>
      <c r="BM628" s="1">
        <f>'BASE METAS)'!CQ629</f>
        <v>0</v>
      </c>
      <c r="BN628" s="1">
        <f>'BASE METAS)'!CR629</f>
        <v>0</v>
      </c>
      <c r="BO628" s="1">
        <f>'BASE METAS)'!CS629</f>
        <v>0</v>
      </c>
      <c r="BP628" s="1">
        <f>'BASE METAS)'!CT629</f>
        <v>0</v>
      </c>
      <c r="BQ628" s="1">
        <f>'BASE METAS)'!CU629</f>
        <v>0</v>
      </c>
      <c r="BR628" s="1">
        <f>'BASE METAS)'!CV629</f>
        <v>0</v>
      </c>
      <c r="BS628" s="1">
        <f>'BASE METAS)'!CW629</f>
        <v>0</v>
      </c>
      <c r="BT628" s="1">
        <f>'BASE METAS)'!CX629</f>
        <v>0</v>
      </c>
      <c r="BU628" s="1">
        <f>'BASE METAS)'!FA629</f>
        <v>330</v>
      </c>
      <c r="BV628" s="1">
        <f>'BASE METAS)'!FB629</f>
        <v>0</v>
      </c>
      <c r="BW628" s="1">
        <f>'BASE METAS)'!FC629</f>
        <v>330</v>
      </c>
      <c r="BX628" s="1">
        <f>'BASE METAS)'!FD629</f>
        <v>173</v>
      </c>
      <c r="BY628" s="1">
        <f>'BASE METAS)'!FE629</f>
        <v>157</v>
      </c>
      <c r="BZ628" s="1">
        <f>'BASE METAS)'!FF629</f>
        <v>0.52424242424242429</v>
      </c>
      <c r="CA628" s="1">
        <f>'BASE METAS)'!FG629</f>
        <v>173</v>
      </c>
      <c r="CB628" s="1">
        <f>'BASE METAS)'!FH629</f>
        <v>157</v>
      </c>
      <c r="CC628" s="1">
        <f>'BASE METAS)'!FI629</f>
        <v>0.52424242424242429</v>
      </c>
      <c r="CD628" s="1">
        <f>'BASE METAS)'!FJ629</f>
        <v>330</v>
      </c>
      <c r="CE628" s="1">
        <f>'BASE METAS)'!FK629</f>
        <v>0</v>
      </c>
      <c r="CF628" s="1">
        <f>'BASE METAS)'!FL629</f>
        <v>0</v>
      </c>
      <c r="CG628" s="1">
        <f>'BASE METAS)'!FM629</f>
        <v>0</v>
      </c>
    </row>
    <row r="629" spans="1:85" ht="409.5" x14ac:dyDescent="0.25">
      <c r="A629" s="1">
        <f>'BASE METAS)'!A630</f>
        <v>0</v>
      </c>
      <c r="B629" s="7145"/>
      <c r="C629" s="5686"/>
      <c r="D629" s="5686"/>
      <c r="E629" s="7103"/>
      <c r="F629" s="7167"/>
      <c r="G629" s="7167"/>
      <c r="H629" s="5708"/>
      <c r="I629" s="5708"/>
      <c r="J629" s="5708"/>
      <c r="K629" s="5708"/>
      <c r="L629" s="5708"/>
      <c r="M629" s="5708"/>
      <c r="N629" s="5699"/>
      <c r="O629" s="5708"/>
      <c r="P629" s="5699"/>
      <c r="Q629" s="5699"/>
      <c r="R629" s="5699"/>
      <c r="S629" s="5699"/>
      <c r="T629" s="5699"/>
      <c r="U629" s="7731"/>
      <c r="V629" s="5699"/>
      <c r="W629" s="5696"/>
      <c r="X629" s="7103"/>
      <c r="Y629" s="629" t="str">
        <f>'BASE METAS)'!Y630</f>
        <v>03</v>
      </c>
      <c r="Z629" s="250" t="str">
        <f>'BASE METAS)'!Z630</f>
        <v>INFORMAR EL CUMPLIMIENTO DE METAS POR PROGRAMAS Y PROYECTOS CON PRESUPUESTO DE LAS ÁREAS SUSTANTIVAS DE LA DIRECCIÓN GENERAL DE TRÁNSITO VIALIDAD Y TRANSPORTE PARA PREEVER LOS AJUSTES NECESARIOS.</v>
      </c>
      <c r="AA629" s="539" t="str">
        <f>'BASE METAS)'!AA630</f>
        <v>INFORMES DE METAS</v>
      </c>
      <c r="AB629" s="420">
        <f>'BASE METAS)'!AB630</f>
        <v>10</v>
      </c>
      <c r="AC629" s="420">
        <f>'BASE METAS)'!AC630</f>
        <v>1</v>
      </c>
      <c r="AD629" s="421">
        <f>'BASE METAS)'!AD630</f>
        <v>0.1</v>
      </c>
      <c r="AE629" s="420">
        <f>'BASE METAS)'!AE630</f>
        <v>3</v>
      </c>
      <c r="AF629" s="421">
        <f>'BASE METAS)'!AF630</f>
        <v>0.3</v>
      </c>
      <c r="AG629" s="420">
        <f>'BASE METAS)'!AG630</f>
        <v>3</v>
      </c>
      <c r="AH629" s="421">
        <f>'BASE METAS)'!AH630</f>
        <v>0.3</v>
      </c>
      <c r="AI629" s="420">
        <f>'BASE METAS)'!AI630</f>
        <v>3</v>
      </c>
      <c r="AJ629" s="422">
        <f>'BASE METAS)'!AJ630</f>
        <v>0.3</v>
      </c>
      <c r="AK629" s="946">
        <f>'BASE METAS)'!AK630</f>
        <v>1</v>
      </c>
      <c r="AL629" s="1268" t="str">
        <f>'BASE METAS)'!AL630</f>
        <v>03</v>
      </c>
      <c r="AM629" s="1269" t="str">
        <f>'BASE METAS)'!AM630</f>
        <v xml:space="preserve">INFORME DE METAS                                                               </v>
      </c>
      <c r="AN629" s="1270" t="str">
        <f>'BASE METAS)'!AN630</f>
        <v xml:space="preserve">  MIDE EL NÚMERO DE INFORMES REALIZADOS CON RESPECTO AL NÚMERO DE INFORMES PROGRAMADOS</v>
      </c>
      <c r="AO629" s="1271" t="str">
        <f>'BASE METAS)'!AU630</f>
        <v>DESEMPEÑO</v>
      </c>
      <c r="AP629" s="807" t="str">
        <f>'BASE METAS)'!AO630</f>
        <v>NÚMERO DE INFORMES REALIZADOS</v>
      </c>
      <c r="AQ629" s="807" t="str">
        <f>'BASE METAS)'!AP630</f>
        <v>NÚMERO DE INFORMES PROGRAMADOS</v>
      </c>
      <c r="AR629" s="1270">
        <f>'BASE METAS)'!AQ630</f>
        <v>100</v>
      </c>
      <c r="AS629" s="807" t="str">
        <f>'BASE METAS)'!AR630</f>
        <v>INFORMES</v>
      </c>
      <c r="AT629" s="1329" t="str">
        <f>'BASE METAS)'!AS630</f>
        <v>EFICACIA</v>
      </c>
      <c r="AU629" s="1505">
        <f>'BASE METAS)'!BO630</f>
        <v>0</v>
      </c>
      <c r="AV629" s="942">
        <f>'BASE METAS)'!BQ630</f>
        <v>10</v>
      </c>
      <c r="AW629" s="942">
        <f>'BASE METAS)'!BR630</f>
        <v>0</v>
      </c>
      <c r="AX629" s="987">
        <f>'BASE METAS)'!BS630</f>
        <v>3</v>
      </c>
      <c r="AY629" s="816">
        <f>'BASE METAS)'!BT630</f>
        <v>3</v>
      </c>
      <c r="AZ629" s="816">
        <f>'BASE METAS)'!BU630</f>
        <v>0</v>
      </c>
      <c r="BA629" s="816">
        <f>'BASE METAS)'!BV630</f>
        <v>1</v>
      </c>
      <c r="BB629" s="816">
        <f>'BASE METAS)'!BW630</f>
        <v>4</v>
      </c>
      <c r="BC629" s="816">
        <f>'BASE METAS)'!BX630</f>
        <v>6</v>
      </c>
      <c r="BD629" s="816">
        <f>'BASE METAS)'!BY630</f>
        <v>0.4</v>
      </c>
      <c r="BE629" s="816">
        <f>'BASE METAS)'!CG630</f>
        <v>1</v>
      </c>
      <c r="BF629" s="816">
        <f>'BASE METAS)'!CJ630</f>
        <v>0</v>
      </c>
      <c r="BG629" s="816">
        <f>'BASE METAS)'!CK630</f>
        <v>0</v>
      </c>
      <c r="BH629" s="816">
        <f>'BASE METAS)'!CL630</f>
        <v>0</v>
      </c>
      <c r="BI629" s="816">
        <f>'BASE METAS)'!CM630</f>
        <v>0</v>
      </c>
      <c r="BJ629" s="1">
        <f>'BASE METAS)'!CN630</f>
        <v>0</v>
      </c>
      <c r="BK629" s="1">
        <f>'BASE METAS)'!CO630</f>
        <v>0</v>
      </c>
      <c r="BL629" s="1">
        <f>'BASE METAS)'!CP630</f>
        <v>0</v>
      </c>
      <c r="BM629" s="1">
        <f>'BASE METAS)'!CQ630</f>
        <v>0</v>
      </c>
      <c r="BN629" s="1">
        <f>'BASE METAS)'!CR630</f>
        <v>0</v>
      </c>
      <c r="BO629" s="1">
        <f>'BASE METAS)'!CS630</f>
        <v>0</v>
      </c>
      <c r="BP629" s="1">
        <f>'BASE METAS)'!CT630</f>
        <v>0</v>
      </c>
      <c r="BQ629" s="1">
        <f>'BASE METAS)'!CU630</f>
        <v>0</v>
      </c>
      <c r="BR629" s="1">
        <f>'BASE METAS)'!CV630</f>
        <v>0</v>
      </c>
      <c r="BS629" s="1">
        <f>'BASE METAS)'!CW630</f>
        <v>0</v>
      </c>
      <c r="BT629" s="1">
        <f>'BASE METAS)'!CX630</f>
        <v>0</v>
      </c>
      <c r="BU629" s="1">
        <f>'BASE METAS)'!FA630</f>
        <v>10</v>
      </c>
      <c r="BV629" s="1">
        <f>'BASE METAS)'!FB630</f>
        <v>0</v>
      </c>
      <c r="BW629" s="1">
        <f>'BASE METAS)'!FC630</f>
        <v>1</v>
      </c>
      <c r="BX629" s="1">
        <f>'BASE METAS)'!FD630</f>
        <v>1</v>
      </c>
      <c r="BY629" s="1">
        <f>'BASE METAS)'!FE630</f>
        <v>0</v>
      </c>
      <c r="BZ629" s="1">
        <f>'BASE METAS)'!FF630</f>
        <v>1</v>
      </c>
      <c r="CA629" s="1">
        <f>'BASE METAS)'!FG630</f>
        <v>2</v>
      </c>
      <c r="CB629" s="1">
        <f>'BASE METAS)'!FH630</f>
        <v>8</v>
      </c>
      <c r="CC629" s="1">
        <f>'BASE METAS)'!FI630</f>
        <v>0.2</v>
      </c>
      <c r="CD629" s="1">
        <f>'BASE METAS)'!FJ630</f>
        <v>10</v>
      </c>
      <c r="CE629" s="1">
        <f>'BASE METAS)'!FK630</f>
        <v>0</v>
      </c>
      <c r="CF629" s="1">
        <f>'BASE METAS)'!FL630</f>
        <v>1</v>
      </c>
      <c r="CG629" s="1">
        <f>'BASE METAS)'!FM630</f>
        <v>1</v>
      </c>
    </row>
    <row r="630" spans="1:85" ht="344.25" x14ac:dyDescent="0.25">
      <c r="A630" s="1">
        <f>'BASE METAS)'!A631</f>
        <v>92</v>
      </c>
      <c r="B630" s="7145"/>
      <c r="C630" s="7171">
        <f>'BASE METAS)'!C631</f>
        <v>2100</v>
      </c>
      <c r="D630" s="5684">
        <f>'BASE METAS)'!D631</f>
        <v>2</v>
      </c>
      <c r="E630" s="7102" t="str">
        <f>'BASE METAS)'!E631</f>
        <v>COORDINACIÓN Y CONCERTACIÓN MUNICIPAL PARA EL ORDENAMIENTO, REGULACIÓN Y MEJORAMIENTO DEL SERVICIO DEL TRANSPORTE PÚBLICO</v>
      </c>
      <c r="F630" s="5706" t="str">
        <f>'BASE METAS)'!F631</f>
        <v>Q00</v>
      </c>
      <c r="G630" s="5706" t="str">
        <f>'BASE METAS)'!G631</f>
        <v>154</v>
      </c>
      <c r="H630" s="5706" t="str">
        <f>'BASE METAS)'!H631</f>
        <v>09</v>
      </c>
      <c r="I630" s="5706" t="str">
        <f>'BASE METAS)'!I631</f>
        <v>06</v>
      </c>
      <c r="J630" s="5706" t="str">
        <f>'BASE METAS)'!J631</f>
        <v>01</v>
      </c>
      <c r="K630" s="5706" t="str">
        <f>'BASE METAS)'!K631</f>
        <v>07</v>
      </c>
      <c r="L630" s="5706" t="str">
        <f>'BASE METAS)'!L631</f>
        <v>09</v>
      </c>
      <c r="M630" s="5706" t="str">
        <f>'BASE METAS)'!M631</f>
        <v>101</v>
      </c>
      <c r="N630" s="5697" t="str">
        <f>'BASE METAS)'!N631</f>
        <v>Seguridad Pública y Tránsito</v>
      </c>
      <c r="O630" s="5706" t="str">
        <f>'BASE METAS)'!O631</f>
        <v>Vialidad y Transporte</v>
      </c>
      <c r="P630" s="7123" t="str">
        <f>'BASE METAS)'!P631</f>
        <v>Fomento al desarrollo económico</v>
      </c>
      <c r="Q630" s="7123" t="str">
        <f>'BASE METAS)'!Q631</f>
        <v>Ampliación y mejoramiento de las comunicaciones</v>
      </c>
      <c r="R630" s="7123" t="str">
        <f>'BASE METAS)'!R631</f>
        <v>Modernización de las comunicaciones y el transporte</v>
      </c>
      <c r="S630" s="5697" t="str">
        <f>'BASE METAS)'!S631</f>
        <v>Transporte terrestre</v>
      </c>
      <c r="T630" s="5697" t="str">
        <f>'BASE METAS)'!T631</f>
        <v>Coordinación y concertación municipal para el ordenamiento, regulación y mejoramiento del servicio de transporte público</v>
      </c>
      <c r="U630" s="7726" t="str">
        <f>'BASE METAS)'!U631</f>
        <v>LOGRAR MAYOR EFICIENCIA EN EL SERVICIO DE TRANSPORTE PÚBLICO MEDIANTE LA COMUNICACIÓN Y ACUERDOS PERMANENTE ENTRE LAS AUTORIDADES DE LA MATERIA Y LOS  SECTORES SOCIAL Y PRIVADO.</v>
      </c>
      <c r="V630" s="5697" t="str">
        <f>'BASE METAS)'!V631</f>
        <v>Tlalnepantla Progresista</v>
      </c>
      <c r="W630" s="5694">
        <f>'BASE METAS)'!W631</f>
        <v>2412174</v>
      </c>
      <c r="X630" s="7102" t="str">
        <f>'BASE METAS)'!X631</f>
        <v>SUBDIRECCIÓN DE TRANSPORTE PÚBLICO</v>
      </c>
      <c r="Y630" s="628" t="str">
        <f>'BASE METAS)'!Y631</f>
        <v>01</v>
      </c>
      <c r="Z630" s="248" t="str">
        <f>'BASE METAS)'!Z631</f>
        <v xml:space="preserve">REALIZAR REUNIONES DEL CONSEJO MUNICIPAL DE TRANSPORTE, PARA ANALIZAR Y PROPONER SOLUCIONES DE MEJORA EN MATERIA DE SERVICIO DE TRANSPORTE PÚBLICO. </v>
      </c>
      <c r="AA630" s="630" t="str">
        <f>'BASE METAS)'!AA631</f>
        <v>REUNIÓN DE CONSEJO</v>
      </c>
      <c r="AB630" s="459">
        <f>'BASE METAS)'!AB631</f>
        <v>12</v>
      </c>
      <c r="AC630" s="459">
        <f>'BASE METAS)'!AC631</f>
        <v>3</v>
      </c>
      <c r="AD630" s="631">
        <f>'BASE METAS)'!AD631</f>
        <v>0.25</v>
      </c>
      <c r="AE630" s="459">
        <f>'BASE METAS)'!AE631</f>
        <v>3</v>
      </c>
      <c r="AF630" s="631">
        <f>'BASE METAS)'!AF631</f>
        <v>0.25</v>
      </c>
      <c r="AG630" s="459">
        <f>'BASE METAS)'!AG631</f>
        <v>3</v>
      </c>
      <c r="AH630" s="631">
        <f>'BASE METAS)'!AH631</f>
        <v>0.25</v>
      </c>
      <c r="AI630" s="459">
        <f>'BASE METAS)'!AI631</f>
        <v>3</v>
      </c>
      <c r="AJ630" s="556">
        <f>'BASE METAS)'!AJ631</f>
        <v>0.25</v>
      </c>
      <c r="AK630" s="191">
        <f>'BASE METAS)'!AK631</f>
        <v>1</v>
      </c>
      <c r="AL630" s="1268" t="str">
        <f>'BASE METAS)'!AL631</f>
        <v>01</v>
      </c>
      <c r="AM630" s="1269" t="str">
        <f>'BASE METAS)'!AM631</f>
        <v xml:space="preserve">REUNIONES DEL CONSEJO MUNICIPAL DE TRANSPORTE  </v>
      </c>
      <c r="AN630" s="1270" t="str">
        <f>'BASE METAS)'!AN631</f>
        <v xml:space="preserve"> MIDE EL NÚMERO DE REUNIONES DEL CONSEJO CON RESPECTO DEL NÚMERO DE REUNIONES PROGRAMADAS</v>
      </c>
      <c r="AO630" s="1271" t="str">
        <f>'BASE METAS)'!AU631</f>
        <v>DESEMPEÑO</v>
      </c>
      <c r="AP630" s="1270" t="str">
        <f>'BASE METAS)'!AO631</f>
        <v>NÚMERO DE REUNIONES DEL CONSEJO MUNICIPAL DE TRANSPORTE REALIZADAS</v>
      </c>
      <c r="AQ630" s="1270" t="str">
        <f>'BASE METAS)'!AP631</f>
        <v>NÚMERO DE REUNIOS DEL CONSEJO MUNICIPAL DE TRANSPORTE PROGRAMADAS</v>
      </c>
      <c r="AR630" s="1270">
        <f>'BASE METAS)'!AQ631</f>
        <v>100</v>
      </c>
      <c r="AS630" s="1272" t="str">
        <f>'BASE METAS)'!AR631</f>
        <v>REUNIÓN DE CONSEJO</v>
      </c>
      <c r="AT630" s="1277" t="str">
        <f>'BASE METAS)'!AS631</f>
        <v>EFICACIA</v>
      </c>
      <c r="AU630" s="1504">
        <f>'BASE METAS)'!BO631</f>
        <v>0</v>
      </c>
      <c r="AV630" s="1">
        <f>'BASE METAS)'!BQ631</f>
        <v>12</v>
      </c>
      <c r="AW630" s="816">
        <f>'BASE METAS)'!BR631</f>
        <v>0</v>
      </c>
      <c r="AX630" s="816">
        <f>'BASE METAS)'!BS631</f>
        <v>3</v>
      </c>
      <c r="AY630" s="1340">
        <f>'BASE METAS)'!BT631</f>
        <v>2</v>
      </c>
      <c r="AZ630" s="1340">
        <f>'BASE METAS)'!BU631</f>
        <v>1</v>
      </c>
      <c r="BA630" s="1340">
        <f>'BASE METAS)'!BV631</f>
        <v>0.66666666666666663</v>
      </c>
      <c r="BB630" s="1340">
        <f>'BASE METAS)'!BW631</f>
        <v>2</v>
      </c>
      <c r="BC630" s="1340">
        <f>'BASE METAS)'!BX631</f>
        <v>10</v>
      </c>
      <c r="BD630" s="1340">
        <f>'BASE METAS)'!BY631</f>
        <v>0.16666666666666666</v>
      </c>
      <c r="BE630" s="1340">
        <f>'BASE METAS)'!CG631</f>
        <v>0</v>
      </c>
      <c r="BF630" s="1340">
        <f>'BASE METAS)'!CJ631</f>
        <v>0</v>
      </c>
      <c r="BG630" s="1340">
        <f>'BASE METAS)'!CK631</f>
        <v>0</v>
      </c>
      <c r="BH630" s="1340">
        <f>'BASE METAS)'!CL631</f>
        <v>0</v>
      </c>
      <c r="BI630" s="816">
        <f>'BASE METAS)'!CM631</f>
        <v>1</v>
      </c>
      <c r="BJ630" s="1">
        <f>'BASE METAS)'!CN631</f>
        <v>1</v>
      </c>
      <c r="BK630" s="1">
        <f>'BASE METAS)'!CO631</f>
        <v>1</v>
      </c>
      <c r="BL630" s="1">
        <f>'BASE METAS)'!CP631</f>
        <v>1</v>
      </c>
      <c r="BM630" s="1">
        <f>'BASE METAS)'!CQ631</f>
        <v>1</v>
      </c>
      <c r="BN630" s="1">
        <f>'BASE METAS)'!CR631</f>
        <v>1</v>
      </c>
      <c r="BO630" s="1">
        <f>'BASE METAS)'!CS631</f>
        <v>1</v>
      </c>
      <c r="BP630" s="1">
        <f>'BASE METAS)'!CT631</f>
        <v>1</v>
      </c>
      <c r="BQ630" s="1">
        <f>'BASE METAS)'!CU631</f>
        <v>1</v>
      </c>
      <c r="BR630" s="1">
        <f>'BASE METAS)'!CV631</f>
        <v>1</v>
      </c>
      <c r="BS630" s="1">
        <f>'BASE METAS)'!CW631</f>
        <v>1</v>
      </c>
      <c r="BT630" s="1">
        <f>'BASE METAS)'!CX631</f>
        <v>1</v>
      </c>
      <c r="BU630" s="1">
        <f>'BASE METAS)'!FA631</f>
        <v>12</v>
      </c>
      <c r="BV630" s="1">
        <f>'BASE METAS)'!FB631</f>
        <v>0</v>
      </c>
      <c r="BW630" s="1">
        <f>'BASE METAS)'!FC631</f>
        <v>1</v>
      </c>
      <c r="BX630" s="1">
        <f>'BASE METAS)'!FD631</f>
        <v>1</v>
      </c>
      <c r="BY630" s="1">
        <f>'BASE METAS)'!FE631</f>
        <v>0</v>
      </c>
      <c r="BZ630" s="1">
        <f>'BASE METAS)'!FF631</f>
        <v>1</v>
      </c>
      <c r="CA630" s="1">
        <f>'BASE METAS)'!FG631</f>
        <v>1</v>
      </c>
      <c r="CB630" s="1">
        <f>'BASE METAS)'!FH631</f>
        <v>11</v>
      </c>
      <c r="CC630" s="1">
        <f>'BASE METAS)'!FI631</f>
        <v>8.3333333333333329E-2</v>
      </c>
      <c r="CD630" s="1">
        <f>'BASE METAS)'!FJ631</f>
        <v>12</v>
      </c>
      <c r="CE630" s="1">
        <f>'BASE METAS)'!FK631</f>
        <v>0</v>
      </c>
      <c r="CF630" s="1">
        <f>'BASE METAS)'!FL631</f>
        <v>1</v>
      </c>
      <c r="CG630" s="1">
        <f>'BASE METAS)'!FM631</f>
        <v>1</v>
      </c>
    </row>
    <row r="631" spans="1:85" ht="63.75" customHeight="1" x14ac:dyDescent="0.25">
      <c r="A631" s="1">
        <f>'BASE METAS)'!A632</f>
        <v>0</v>
      </c>
      <c r="B631" s="7145"/>
      <c r="C631" s="7172"/>
      <c r="D631" s="5685"/>
      <c r="E631" s="7145"/>
      <c r="F631" s="5707"/>
      <c r="G631" s="5707"/>
      <c r="H631" s="5707"/>
      <c r="I631" s="5707"/>
      <c r="J631" s="5707"/>
      <c r="K631" s="5707"/>
      <c r="L631" s="5707"/>
      <c r="M631" s="5707"/>
      <c r="N631" s="5698"/>
      <c r="O631" s="5707"/>
      <c r="P631" s="7185"/>
      <c r="Q631" s="7185"/>
      <c r="R631" s="7185"/>
      <c r="S631" s="5698"/>
      <c r="T631" s="5698"/>
      <c r="U631" s="7727"/>
      <c r="V631" s="5698"/>
      <c r="W631" s="5695"/>
      <c r="X631" s="7145"/>
      <c r="Y631" s="627" t="str">
        <f>'BASE METAS)'!Y632</f>
        <v>02</v>
      </c>
      <c r="Z631" s="249" t="str">
        <f>'BASE METAS)'!Z632</f>
        <v>REALIZAR VISITAS DE CAMPO PARA LA OBTENCIÓN DE DATOS TÉCNICOS RESPECTO A LAS CONDICIONES Y CARACTERÍSTICAS DE OPERACIÓN  DEL TRANSPORTE PÚBICO EN SUS DIVERSAS MODALIDADES PARA SU ANÁLISIS.</v>
      </c>
      <c r="AA631" s="538" t="str">
        <f>'BASE METAS)'!AA632</f>
        <v>VISITA</v>
      </c>
      <c r="AB631" s="460">
        <f>'BASE METAS)'!AB632</f>
        <v>123</v>
      </c>
      <c r="AC631" s="460">
        <f>'BASE METAS)'!AC632</f>
        <v>31</v>
      </c>
      <c r="AD631" s="544">
        <f>'BASE METAS)'!AD632</f>
        <v>0.25203252032520324</v>
      </c>
      <c r="AE631" s="460">
        <f>'BASE METAS)'!AE632</f>
        <v>31</v>
      </c>
      <c r="AF631" s="544">
        <f>'BASE METAS)'!AF632</f>
        <v>0.25203252032520324</v>
      </c>
      <c r="AG631" s="460">
        <f>'BASE METAS)'!AG632</f>
        <v>30</v>
      </c>
      <c r="AH631" s="544">
        <f>'BASE METAS)'!AH632</f>
        <v>0.24390243902439024</v>
      </c>
      <c r="AI631" s="460">
        <f>'BASE METAS)'!AI632</f>
        <v>31</v>
      </c>
      <c r="AJ631" s="545">
        <f>'BASE METAS)'!AJ632</f>
        <v>0.25203252032520324</v>
      </c>
      <c r="AK631" s="191">
        <f>'BASE METAS)'!AK632</f>
        <v>1</v>
      </c>
      <c r="AL631" s="1273" t="str">
        <f>'BASE METAS)'!AL632</f>
        <v>02</v>
      </c>
      <c r="AM631" s="807" t="str">
        <f>'BASE METAS)'!AM632</f>
        <v xml:space="preserve">VISITAS DE CAMPO                                                               </v>
      </c>
      <c r="AN631" s="807" t="str">
        <f>'BASE METAS)'!AN632</f>
        <v xml:space="preserve"> MIDE EL NÚMERO DE VISITAS DE CAMPO REALIZADAS CON RESPECTO AL NÚMERO DE VISITAS PROGRAMADAS</v>
      </c>
      <c r="AO631" s="1271" t="str">
        <f>'BASE METAS)'!AU632</f>
        <v>DESEMPEÑO</v>
      </c>
      <c r="AP631" s="807" t="str">
        <f>'BASE METAS)'!AO632</f>
        <v>NÚMERO DE VISITAS DE CAMPO REALIZADAS</v>
      </c>
      <c r="AQ631" s="807" t="str">
        <f>'BASE METAS)'!AP632</f>
        <v>NÚMERO DE VISITAS DE CAMPO PROGRAMADAS</v>
      </c>
      <c r="AR631" s="1270">
        <f>'BASE METAS)'!AQ632</f>
        <v>100</v>
      </c>
      <c r="AS631" s="807" t="str">
        <f>'BASE METAS)'!AR632</f>
        <v xml:space="preserve">VISITA </v>
      </c>
      <c r="AT631" s="1271" t="str">
        <f>'BASE METAS)'!AS632</f>
        <v>EFICACIA</v>
      </c>
      <c r="AU631" s="1504">
        <f>'BASE METAS)'!BO632</f>
        <v>0</v>
      </c>
      <c r="AV631" s="1">
        <f>'BASE METAS)'!BQ632</f>
        <v>123</v>
      </c>
      <c r="AW631" s="1">
        <f>'BASE METAS)'!BR632</f>
        <v>0</v>
      </c>
      <c r="AX631" s="1">
        <f>'BASE METAS)'!BS632</f>
        <v>31</v>
      </c>
      <c r="AY631" s="1">
        <f>'BASE METAS)'!BT632</f>
        <v>55</v>
      </c>
      <c r="AZ631" s="1">
        <f>'BASE METAS)'!BU632</f>
        <v>-24</v>
      </c>
      <c r="BA631" s="1">
        <f>'BASE METAS)'!BV632</f>
        <v>1.7741935483870968</v>
      </c>
      <c r="BB631" s="1">
        <f>'BASE METAS)'!BW632</f>
        <v>85</v>
      </c>
      <c r="BC631" s="1">
        <f>'BASE METAS)'!BX632</f>
        <v>38</v>
      </c>
      <c r="BD631" s="1">
        <f>'BASE METAS)'!BY632</f>
        <v>0.69105691056910568</v>
      </c>
      <c r="BE631" s="1">
        <f>'BASE METAS)'!CG632</f>
        <v>30</v>
      </c>
      <c r="BF631" s="1">
        <f>'BASE METAS)'!CJ632</f>
        <v>0</v>
      </c>
      <c r="BG631" s="1">
        <f>'BASE METAS)'!CK632</f>
        <v>0</v>
      </c>
      <c r="BH631" s="1">
        <f>'BASE METAS)'!CL632</f>
        <v>0</v>
      </c>
      <c r="BI631" s="816">
        <f>'BASE METAS)'!CM632</f>
        <v>10</v>
      </c>
      <c r="BJ631" s="1">
        <f>'BASE METAS)'!CN632</f>
        <v>10</v>
      </c>
      <c r="BK631" s="1">
        <f>'BASE METAS)'!CO632</f>
        <v>10</v>
      </c>
      <c r="BL631" s="1">
        <f>'BASE METAS)'!CP632</f>
        <v>10</v>
      </c>
      <c r="BM631" s="1">
        <f>'BASE METAS)'!CQ632</f>
        <v>10</v>
      </c>
      <c r="BN631" s="1">
        <f>'BASE METAS)'!CR632</f>
        <v>10</v>
      </c>
      <c r="BO631" s="1">
        <f>'BASE METAS)'!CS632</f>
        <v>10</v>
      </c>
      <c r="BP631" s="1">
        <f>'BASE METAS)'!CT632</f>
        <v>10</v>
      </c>
      <c r="BQ631" s="1">
        <f>'BASE METAS)'!CU632</f>
        <v>10</v>
      </c>
      <c r="BR631" s="1">
        <f>'BASE METAS)'!CV632</f>
        <v>11</v>
      </c>
      <c r="BS631" s="1">
        <f>'BASE METAS)'!CW632</f>
        <v>11</v>
      </c>
      <c r="BT631" s="1">
        <f>'BASE METAS)'!CX632</f>
        <v>11</v>
      </c>
      <c r="BU631" s="1">
        <f>'BASE METAS)'!FA632</f>
        <v>123</v>
      </c>
      <c r="BV631" s="1">
        <f>'BASE METAS)'!FB632</f>
        <v>0</v>
      </c>
      <c r="BW631" s="1">
        <f>'BASE METAS)'!FC632</f>
        <v>10</v>
      </c>
      <c r="BX631" s="1">
        <f>'BASE METAS)'!FD632</f>
        <v>12</v>
      </c>
      <c r="BY631" s="1">
        <f>'BASE METAS)'!FE632</f>
        <v>-2</v>
      </c>
      <c r="BZ631" s="1">
        <f>'BASE METAS)'!FF632</f>
        <v>1.2</v>
      </c>
      <c r="CA631" s="1">
        <f>'BASE METAS)'!FG632</f>
        <v>42</v>
      </c>
      <c r="CB631" s="1">
        <f>'BASE METAS)'!FH632</f>
        <v>81</v>
      </c>
      <c r="CC631" s="1">
        <f>'BASE METAS)'!FI632</f>
        <v>0.34146341463414637</v>
      </c>
      <c r="CD631" s="1">
        <f>'BASE METAS)'!FJ632</f>
        <v>123</v>
      </c>
      <c r="CE631" s="1">
        <f>'BASE METAS)'!FK632</f>
        <v>0</v>
      </c>
      <c r="CF631" s="1">
        <f>'BASE METAS)'!FL632</f>
        <v>10</v>
      </c>
      <c r="CG631" s="1">
        <f>'BASE METAS)'!FM632</f>
        <v>17</v>
      </c>
    </row>
    <row r="632" spans="1:85" ht="369.75" x14ac:dyDescent="0.25">
      <c r="A632" s="1">
        <f>'BASE METAS)'!A633</f>
        <v>0</v>
      </c>
      <c r="B632" s="7145"/>
      <c r="C632" s="7173"/>
      <c r="D632" s="5686"/>
      <c r="E632" s="7103"/>
      <c r="F632" s="5708"/>
      <c r="G632" s="5708"/>
      <c r="H632" s="5708"/>
      <c r="I632" s="5708"/>
      <c r="J632" s="5708"/>
      <c r="K632" s="5708"/>
      <c r="L632" s="5708"/>
      <c r="M632" s="5708"/>
      <c r="N632" s="5699"/>
      <c r="O632" s="5708"/>
      <c r="P632" s="7124"/>
      <c r="Q632" s="7124"/>
      <c r="R632" s="7124"/>
      <c r="S632" s="5699"/>
      <c r="T632" s="5699"/>
      <c r="U632" s="7728"/>
      <c r="V632" s="5699"/>
      <c r="W632" s="5696"/>
      <c r="X632" s="7103"/>
      <c r="Y632" s="629" t="str">
        <f>'BASE METAS)'!Y633</f>
        <v>03</v>
      </c>
      <c r="Z632" s="250" t="str">
        <f>'BASE METAS)'!Z633</f>
        <v>LLEVAR A CABO REUNIONES DE TRABAJO CON TRANSPORTISTAS  PREVÍAS A LAS REUNIONES DEL CONSEJO MUNICIPAL DE TRANSPORTE PARA ANÁLIZAR LA PROBLEMÁTICA DEL TRANSPORTE PÚBLICO.</v>
      </c>
      <c r="AA632" s="539" t="str">
        <f>'BASE METAS)'!AA633</f>
        <v>REUNIÓN CONTRANSPORTISTAS</v>
      </c>
      <c r="AB632" s="420">
        <f>'BASE METAS)'!AB633</f>
        <v>200</v>
      </c>
      <c r="AC632" s="420">
        <f>'BASE METAS)'!AC633</f>
        <v>50</v>
      </c>
      <c r="AD632" s="421">
        <f>'BASE METAS)'!AD633</f>
        <v>0.25</v>
      </c>
      <c r="AE632" s="420">
        <f>'BASE METAS)'!AE633</f>
        <v>50</v>
      </c>
      <c r="AF632" s="421">
        <f>'BASE METAS)'!AF633</f>
        <v>0.25</v>
      </c>
      <c r="AG632" s="420">
        <f>'BASE METAS)'!AG633</f>
        <v>50</v>
      </c>
      <c r="AH632" s="421">
        <f>'BASE METAS)'!AH633</f>
        <v>0.25</v>
      </c>
      <c r="AI632" s="420">
        <f>'BASE METAS)'!AI633</f>
        <v>50</v>
      </c>
      <c r="AJ632" s="422">
        <f>'BASE METAS)'!AJ633</f>
        <v>0.25</v>
      </c>
      <c r="AK632" s="191">
        <f>'BASE METAS)'!AK633</f>
        <v>1</v>
      </c>
      <c r="AL632" s="1268" t="str">
        <f>'BASE METAS)'!AL633</f>
        <v>03</v>
      </c>
      <c r="AM632" s="1269" t="str">
        <f>'BASE METAS)'!AM633</f>
        <v xml:space="preserve">REUNIONES CON TRANSPORTISTAS                                                                </v>
      </c>
      <c r="AN632" s="1270" t="str">
        <f>'BASE METAS)'!AN633</f>
        <v xml:space="preserve">   MIDE EL NÚMERO DE REUNIONES CON TRANSPORTISTAS CON RESPECTO AL NÚMERO DE REUNIONES PROGRAMADAS.</v>
      </c>
      <c r="AO632" s="1271" t="str">
        <f>'BASE METAS)'!AU633</f>
        <v>DESEMPEÑO</v>
      </c>
      <c r="AP632" s="807" t="str">
        <f>'BASE METAS)'!AO633</f>
        <v>NÚMERO DE REUNIONES CON TRANSPORTISTAS REALIZADAS</v>
      </c>
      <c r="AQ632" s="807" t="str">
        <f>'BASE METAS)'!AP633</f>
        <v>NÚMERO DE REUNIONES CON TRANSPORTISTAS PROGRAMADAS</v>
      </c>
      <c r="AR632" s="1270">
        <f>'BASE METAS)'!AQ633</f>
        <v>100</v>
      </c>
      <c r="AS632" s="807" t="str">
        <f>'BASE METAS)'!AR633</f>
        <v>REUNIONES CON TRANSPORTISTAS</v>
      </c>
      <c r="AT632" s="1269" t="str">
        <f>'BASE METAS)'!AS633</f>
        <v>EFICACIA</v>
      </c>
      <c r="AU632" s="1505">
        <f>'BASE METAS)'!BO633</f>
        <v>0</v>
      </c>
      <c r="AV632" s="1">
        <f>'BASE METAS)'!BQ633</f>
        <v>200</v>
      </c>
      <c r="AW632" s="1">
        <f>'BASE METAS)'!BR633</f>
        <v>0</v>
      </c>
      <c r="AX632" s="1">
        <f>'BASE METAS)'!BS633</f>
        <v>50</v>
      </c>
      <c r="AY632" s="1">
        <f>'BASE METAS)'!BT633</f>
        <v>80</v>
      </c>
      <c r="AZ632" s="1">
        <f>'BASE METAS)'!BU633</f>
        <v>-30</v>
      </c>
      <c r="BA632" s="1">
        <f>'BASE METAS)'!BV633</f>
        <v>1.6</v>
      </c>
      <c r="BB632" s="1">
        <f>'BASE METAS)'!BW633</f>
        <v>133</v>
      </c>
      <c r="BC632" s="1">
        <f>'BASE METAS)'!BX633</f>
        <v>67</v>
      </c>
      <c r="BD632" s="1">
        <f>'BASE METAS)'!BY633</f>
        <v>0.66500000000000004</v>
      </c>
      <c r="BE632" s="1">
        <f>'BASE METAS)'!CG633</f>
        <v>53</v>
      </c>
      <c r="BF632" s="1">
        <f>'BASE METAS)'!CJ633</f>
        <v>0</v>
      </c>
      <c r="BG632" s="1">
        <f>'BASE METAS)'!CK633</f>
        <v>0</v>
      </c>
      <c r="BH632" s="1">
        <f>'BASE METAS)'!CL633</f>
        <v>0</v>
      </c>
      <c r="BI632" s="816">
        <f>'BASE METAS)'!CM633</f>
        <v>16</v>
      </c>
      <c r="BJ632" s="1">
        <f>'BASE METAS)'!CN633</f>
        <v>16</v>
      </c>
      <c r="BK632" s="1">
        <f>'BASE METAS)'!CO633</f>
        <v>16</v>
      </c>
      <c r="BL632" s="1">
        <f>'BASE METAS)'!CP633</f>
        <v>16</v>
      </c>
      <c r="BM632" s="1">
        <f>'BASE METAS)'!CQ633</f>
        <v>17</v>
      </c>
      <c r="BN632" s="1">
        <f>'BASE METAS)'!CR633</f>
        <v>17</v>
      </c>
      <c r="BO632" s="1">
        <f>'BASE METAS)'!CS633</f>
        <v>17</v>
      </c>
      <c r="BP632" s="1">
        <f>'BASE METAS)'!CT633</f>
        <v>17</v>
      </c>
      <c r="BQ632" s="1">
        <f>'BASE METAS)'!CU633</f>
        <v>17</v>
      </c>
      <c r="BR632" s="1">
        <f>'BASE METAS)'!CV633</f>
        <v>17</v>
      </c>
      <c r="BS632" s="1">
        <f>'BASE METAS)'!CW633</f>
        <v>17</v>
      </c>
      <c r="BT632" s="1">
        <f>'BASE METAS)'!CX633</f>
        <v>17</v>
      </c>
      <c r="BU632" s="1">
        <f>'BASE METAS)'!FA633</f>
        <v>200</v>
      </c>
      <c r="BV632" s="1">
        <f>'BASE METAS)'!FB633</f>
        <v>0</v>
      </c>
      <c r="BW632" s="1">
        <f>'BASE METAS)'!FC633</f>
        <v>16</v>
      </c>
      <c r="BX632" s="1">
        <f>'BASE METAS)'!FD633</f>
        <v>20</v>
      </c>
      <c r="BY632" s="1">
        <f>'BASE METAS)'!FE633</f>
        <v>-4</v>
      </c>
      <c r="BZ632" s="1">
        <f>'BASE METAS)'!FF633</f>
        <v>1.25</v>
      </c>
      <c r="CA632" s="1">
        <f>'BASE METAS)'!FG633</f>
        <v>73</v>
      </c>
      <c r="CB632" s="1">
        <f>'BASE METAS)'!FH633</f>
        <v>127</v>
      </c>
      <c r="CC632" s="1">
        <f>'BASE METAS)'!FI633</f>
        <v>0.36499999999999999</v>
      </c>
      <c r="CD632" s="1">
        <f>'BASE METAS)'!FJ633</f>
        <v>200</v>
      </c>
      <c r="CE632" s="1">
        <f>'BASE METAS)'!FK633</f>
        <v>0</v>
      </c>
      <c r="CF632" s="1">
        <f>'BASE METAS)'!FL633</f>
        <v>16</v>
      </c>
      <c r="CG632" s="1">
        <f>'BASE METAS)'!FM633</f>
        <v>22</v>
      </c>
    </row>
    <row r="633" spans="1:85" ht="114.75" x14ac:dyDescent="0.25">
      <c r="A633" s="1">
        <f>'BASE METAS)'!A634</f>
        <v>93</v>
      </c>
      <c r="B633" s="7145"/>
      <c r="C633" s="5684">
        <f>'BASE METAS)'!C634</f>
        <v>2102</v>
      </c>
      <c r="D633" s="5684">
        <f>'BASE METAS)'!D634</f>
        <v>3</v>
      </c>
      <c r="E633" s="7231" t="str">
        <f>'BASE METAS)'!E634</f>
        <v>MANTENIMIENTO Y DISPOSITIVOS PARA EL CONTROL DEL TRÁNSITO Y ORDEN VIAL</v>
      </c>
      <c r="F633" s="7230" t="str">
        <f>'BASE METAS)'!F634</f>
        <v>Q00</v>
      </c>
      <c r="G633" s="7230" t="str">
        <f>'BASE METAS)'!G634</f>
        <v>154</v>
      </c>
      <c r="H633" s="7144" t="str">
        <f>'BASE METAS)'!H634</f>
        <v>04</v>
      </c>
      <c r="I633" s="7144" t="str">
        <f>'BASE METAS)'!I634</f>
        <v>01</v>
      </c>
      <c r="J633" s="5706" t="str">
        <f>'BASE METAS)'!J634</f>
        <v>01</v>
      </c>
      <c r="K633" s="5706" t="str">
        <f>'BASE METAS)'!K634</f>
        <v>03</v>
      </c>
      <c r="L633" s="5706" t="str">
        <f>'BASE METAS)'!L634</f>
        <v>04</v>
      </c>
      <c r="M633" s="5706" t="str">
        <f>'BASE METAS)'!M634</f>
        <v>101</v>
      </c>
      <c r="N633" s="5697" t="str">
        <f>'BASE METAS)'!N634</f>
        <v>Seguridad Pública y Tránsito</v>
      </c>
      <c r="O633" s="5706" t="str">
        <f>'BASE METAS)'!O634</f>
        <v>Vialidad y Transporte</v>
      </c>
      <c r="P633" s="5697" t="str">
        <f>'BASE METAS)'!P634</f>
        <v>Seguridad pública y protección civil</v>
      </c>
      <c r="Q633" s="5697" t="str">
        <f>'BASE METAS)'!Q634</f>
        <v>Preservación del orden público y protección ciudadana</v>
      </c>
      <c r="R633" s="5697" t="str">
        <f>'BASE METAS)'!R634</f>
        <v>Seguridad pública</v>
      </c>
      <c r="S633" s="5697" t="str">
        <f>'BASE METAS)'!S634</f>
        <v>Control vehicular y orden vial</v>
      </c>
      <c r="T633" s="5697" t="str">
        <f>'BASE METAS)'!T634</f>
        <v>Mantenimiento y dispositivos para el control del tránsito y orden vial</v>
      </c>
      <c r="U633" s="7729" t="str">
        <f>'BASE METAS)'!U634</f>
        <v>IMPLEMETAR LAS ACCIONES QUE PERMITAN ORDENAR EFICIENTEMENTE EL TRÁNSITO VEHICULAR DENTRO DEL TERRITORIO MUNICIPAL.
MANTENER EL CONTROL VEHICULAR Y EL ORDEN VIAL A TRAVÉS DE UNA CORRECTA SEÑALIZACIÓN, SEMAFORIZACIÓN Y  OPERATIVOS VIALES.
DIVULGAR Y PROMOVER ENTRE LA CIUDADANÍA EL CONOCIMIENTO DE LA SEÑALIZACIÓN Y LA REGLAMENTACIÓN EN MATERIA DE TRÁNSITO DE PERSONAS Y VEHÍCULOS.</v>
      </c>
      <c r="V633" s="5697" t="str">
        <f>'BASE METAS)'!V634</f>
        <v xml:space="preserve">Tlalnepantla Protegida </v>
      </c>
      <c r="W633" s="5694">
        <f>'BASE METAS)'!W634</f>
        <v>79930661</v>
      </c>
      <c r="X633" s="7102" t="str">
        <f>'BASE METAS)'!X634</f>
        <v xml:space="preserve">SUBDIRECCIÓN DE TRÁNSITO Y VIALIDAD </v>
      </c>
      <c r="Y633" s="627" t="str">
        <f>'BASE METAS)'!Y634</f>
        <v>04</v>
      </c>
      <c r="Z633" s="640" t="str">
        <f>'BASE METAS)'!Z634</f>
        <v>IMPLEMENTAR OPERATIVOS DE TRÁNSITO PARA DAR FLUIDEZ VIAL.</v>
      </c>
      <c r="AA633" s="536" t="str">
        <f>'BASE METAS)'!AA634</f>
        <v>OPERATIVO</v>
      </c>
      <c r="AB633" s="157">
        <f>'BASE METAS)'!AB634</f>
        <v>79200</v>
      </c>
      <c r="AC633" s="157">
        <f>'BASE METAS)'!AC634</f>
        <v>19800</v>
      </c>
      <c r="AD633" s="158">
        <f>'BASE METAS)'!AD634</f>
        <v>0.25</v>
      </c>
      <c r="AE633" s="157">
        <f>'BASE METAS)'!AE634</f>
        <v>19800</v>
      </c>
      <c r="AF633" s="158">
        <f>'BASE METAS)'!AF634</f>
        <v>0.25</v>
      </c>
      <c r="AG633" s="157">
        <f>'BASE METAS)'!AG634</f>
        <v>19800</v>
      </c>
      <c r="AH633" s="158">
        <f>'BASE METAS)'!AH634</f>
        <v>0.25</v>
      </c>
      <c r="AI633" s="157">
        <f>'BASE METAS)'!AI634</f>
        <v>15000</v>
      </c>
      <c r="AJ633" s="159">
        <f>'BASE METAS)'!AJ634</f>
        <v>0.18939393939393939</v>
      </c>
      <c r="AK633" s="191">
        <f>'BASE METAS)'!AK634</f>
        <v>0.93939393939393945</v>
      </c>
      <c r="AL633" s="1268" t="str">
        <f>'BASE METAS)'!AL634</f>
        <v>01</v>
      </c>
      <c r="AM633" s="1269" t="str">
        <f>'BASE METAS)'!AM634</f>
        <v xml:space="preserve">IMPLEMENTAR ACCIONES PARA LA FLUIDEZ VIAL
</v>
      </c>
      <c r="AN633" s="1270" t="str">
        <f>'BASE METAS)'!AN634</f>
        <v xml:space="preserve">MIDE EL AUMENTO O DISMUNICIÓN PORCENTUAL DE LAS ACCIONES PARA LA FLUIDEZ VIAL </v>
      </c>
      <c r="AO633" s="1271" t="str">
        <f>'BASE METAS)'!AU634</f>
        <v>DESEMPEÑO</v>
      </c>
      <c r="AP633" s="1270" t="str">
        <f>'BASE METAS)'!AO634</f>
        <v xml:space="preserve">OPERATIVOS REALIZADOS EN EL PERÍODO  </v>
      </c>
      <c r="AQ633" s="1270" t="str">
        <f>'BASE METAS)'!AP634</f>
        <v xml:space="preserve">ACCIONES POR IMPLEMENTAR EN EL PERÍODO  </v>
      </c>
      <c r="AR633" s="1270">
        <f>'BASE METAS)'!AQ634</f>
        <v>100</v>
      </c>
      <c r="AS633" s="1272" t="str">
        <f>'BASE METAS)'!AR634</f>
        <v>OPERATIVO</v>
      </c>
      <c r="AT633" s="1277" t="str">
        <f>'BASE METAS)'!AS634</f>
        <v>CALIDAD</v>
      </c>
      <c r="AU633" s="1504">
        <f>'BASE METAS)'!BO634</f>
        <v>0</v>
      </c>
      <c r="AV633" s="1">
        <f>'BASE METAS)'!BQ634</f>
        <v>79200</v>
      </c>
      <c r="AW633" s="1">
        <f>'BASE METAS)'!BR634</f>
        <v>0</v>
      </c>
      <c r="AX633" s="1">
        <f>'BASE METAS)'!BS634</f>
        <v>19800</v>
      </c>
      <c r="AY633" s="1">
        <f>'BASE METAS)'!BT634</f>
        <v>17310</v>
      </c>
      <c r="AZ633" s="1">
        <f>'BASE METAS)'!BU634</f>
        <v>2490</v>
      </c>
      <c r="BA633" s="1">
        <f>'BASE METAS)'!BV634</f>
        <v>0.87424242424242427</v>
      </c>
      <c r="BB633" s="1">
        <f>'BASE METAS)'!BW634</f>
        <v>33547</v>
      </c>
      <c r="BC633" s="1">
        <f>'BASE METAS)'!BX634</f>
        <v>45653</v>
      </c>
      <c r="BD633" s="1">
        <f>'BASE METAS)'!BY634</f>
        <v>0.4235732323232323</v>
      </c>
      <c r="BE633" s="1">
        <f>'BASE METAS)'!CG634</f>
        <v>16237</v>
      </c>
      <c r="BF633" s="1">
        <f>'BASE METAS)'!CJ634</f>
        <v>0</v>
      </c>
      <c r="BG633" s="1">
        <f>'BASE METAS)'!CK634</f>
        <v>0</v>
      </c>
      <c r="BH633" s="1">
        <f>'BASE METAS)'!CL634</f>
        <v>0</v>
      </c>
      <c r="BI633" s="816">
        <f>'BASE METAS)'!CM634</f>
        <v>0</v>
      </c>
      <c r="BJ633" s="1">
        <f>'BASE METAS)'!CN634</f>
        <v>0</v>
      </c>
      <c r="BK633" s="1">
        <f>'BASE METAS)'!CO634</f>
        <v>0</v>
      </c>
      <c r="BL633" s="1">
        <f>'BASE METAS)'!CP634</f>
        <v>0</v>
      </c>
      <c r="BM633" s="1">
        <f>'BASE METAS)'!CQ634</f>
        <v>0</v>
      </c>
      <c r="BN633" s="1">
        <f>'BASE METAS)'!CR634</f>
        <v>0</v>
      </c>
      <c r="BO633" s="1">
        <f>'BASE METAS)'!CS634</f>
        <v>0</v>
      </c>
      <c r="BP633" s="1">
        <f>'BASE METAS)'!CT634</f>
        <v>0</v>
      </c>
      <c r="BQ633" s="1">
        <f>'BASE METAS)'!CU634</f>
        <v>0</v>
      </c>
      <c r="BR633" s="1">
        <f>'BASE METAS)'!CV634</f>
        <v>0</v>
      </c>
      <c r="BS633" s="1">
        <f>'BASE METAS)'!CW634</f>
        <v>0</v>
      </c>
      <c r="BT633" s="1">
        <f>'BASE METAS)'!CX634</f>
        <v>0</v>
      </c>
      <c r="BU633" s="1">
        <f>'BASE METAS)'!FA634</f>
        <v>79200</v>
      </c>
      <c r="BV633" s="1">
        <f>'BASE METAS)'!FB634</f>
        <v>0</v>
      </c>
      <c r="BW633" s="1">
        <f>'BASE METAS)'!FC634</f>
        <v>6600</v>
      </c>
      <c r="BX633" s="1">
        <f>'BASE METAS)'!FD634</f>
        <v>5649</v>
      </c>
      <c r="BY633" s="1">
        <f>'BASE METAS)'!FE634</f>
        <v>951</v>
      </c>
      <c r="BZ633" s="1">
        <f>'BASE METAS)'!FF634</f>
        <v>0.85590909090909095</v>
      </c>
      <c r="CA633" s="1">
        <f>'BASE METAS)'!FG634</f>
        <v>21886</v>
      </c>
      <c r="CB633" s="1">
        <f>'BASE METAS)'!FH634</f>
        <v>57314</v>
      </c>
      <c r="CC633" s="1">
        <f>'BASE METAS)'!FI634</f>
        <v>0.27633838383838383</v>
      </c>
      <c r="CD633" s="1">
        <f>'BASE METAS)'!FJ634</f>
        <v>79200</v>
      </c>
      <c r="CE633" s="1">
        <f>'BASE METAS)'!FK634</f>
        <v>0</v>
      </c>
      <c r="CF633" s="1">
        <f>'BASE METAS)'!FL634</f>
        <v>6600</v>
      </c>
      <c r="CG633" s="1">
        <f>'BASE METAS)'!FM634</f>
        <v>6089</v>
      </c>
    </row>
    <row r="634" spans="1:85" ht="357" x14ac:dyDescent="0.25">
      <c r="A634" s="1">
        <f>'BASE METAS)'!A635</f>
        <v>0</v>
      </c>
      <c r="B634" s="7145"/>
      <c r="C634" s="5685"/>
      <c r="D634" s="5685"/>
      <c r="E634" s="7232"/>
      <c r="F634" s="7230"/>
      <c r="G634" s="7230"/>
      <c r="H634" s="7144"/>
      <c r="I634" s="7144"/>
      <c r="J634" s="5707"/>
      <c r="K634" s="5707"/>
      <c r="L634" s="5707"/>
      <c r="M634" s="5707"/>
      <c r="N634" s="5698"/>
      <c r="O634" s="5707"/>
      <c r="P634" s="5698"/>
      <c r="Q634" s="5698"/>
      <c r="R634" s="5698"/>
      <c r="S634" s="5698"/>
      <c r="T634" s="5698"/>
      <c r="U634" s="7730"/>
      <c r="V634" s="5698"/>
      <c r="W634" s="5695"/>
      <c r="X634" s="7145"/>
      <c r="Y634" s="627" t="str">
        <f>'BASE METAS)'!Y635</f>
        <v>05</v>
      </c>
      <c r="Z634" s="496" t="str">
        <f>'BASE METAS)'!Z635</f>
        <v xml:space="preserve">REALIZAR EL OPERATIVO ALCOHOLÍMETRO, PARA PREVENIR ACCIDENTES VIALES, CONCIENTIZANDO A LA CIUDADANÍA DE LA IMPORTANCIA DE NO CONDUCIR BAJO LOS EFECTOS DEL ALCOHOL. </v>
      </c>
      <c r="AA634" s="531" t="str">
        <f>'BASE METAS)'!AA635</f>
        <v>OPERATIVO</v>
      </c>
      <c r="AB634" s="157">
        <f>'BASE METAS)'!AB635</f>
        <v>186</v>
      </c>
      <c r="AC634" s="157">
        <f>'BASE METAS)'!AC635</f>
        <v>40</v>
      </c>
      <c r="AD634" s="158">
        <f>'BASE METAS)'!AD635</f>
        <v>0.21505376344086022</v>
      </c>
      <c r="AE634" s="157">
        <f>'BASE METAS)'!AE635</f>
        <v>50</v>
      </c>
      <c r="AF634" s="158">
        <f>'BASE METAS)'!AF635</f>
        <v>0.26881720430107525</v>
      </c>
      <c r="AG634" s="157">
        <f>'BASE METAS)'!AG635</f>
        <v>46</v>
      </c>
      <c r="AH634" s="158">
        <f>'BASE METAS)'!AH635</f>
        <v>0.24731182795698925</v>
      </c>
      <c r="AI634" s="157">
        <f>'BASE METAS)'!AI635</f>
        <v>0</v>
      </c>
      <c r="AJ634" s="159">
        <f>'BASE METAS)'!AJ635</f>
        <v>0</v>
      </c>
      <c r="AK634" s="191">
        <f>'BASE METAS)'!AK635</f>
        <v>0.73118279569892475</v>
      </c>
      <c r="AL634" s="1273" t="str">
        <f>'BASE METAS)'!AL635</f>
        <v>02</v>
      </c>
      <c r="AM634" s="807" t="str">
        <f>'BASE METAS)'!AM635</f>
        <v xml:space="preserve">REALIZAR EL OPERATIVO DE ALCOHOLIMETRO
</v>
      </c>
      <c r="AN634" s="807" t="str">
        <f>'BASE METAS)'!AN635</f>
        <v>MIDE EL AUMENTO O DISMUNICIÓN PORCENTUAL DE LAS ACCIONES PARA REALIZAR EL ALCOHOLIMETRO</v>
      </c>
      <c r="AO634" s="1271" t="str">
        <f>'BASE METAS)'!AU635</f>
        <v>DESEMPEÑO</v>
      </c>
      <c r="AP634" s="807" t="str">
        <f>'BASE METAS)'!AO635</f>
        <v xml:space="preserve">OPERATIVOS REALIZADOS EN EL PERÍODO </v>
      </c>
      <c r="AQ634" s="807" t="str">
        <f>'BASE METAS)'!AP635</f>
        <v>OPERATIVOS PROGRAMADO EN EL PERÍODO</v>
      </c>
      <c r="AR634" s="1270">
        <f>'BASE METAS)'!AQ635</f>
        <v>100</v>
      </c>
      <c r="AS634" s="807" t="str">
        <f>'BASE METAS)'!AR635</f>
        <v>OPERATIVO</v>
      </c>
      <c r="AT634" s="1277" t="str">
        <f>'BASE METAS)'!AS635</f>
        <v>CALIDAD</v>
      </c>
      <c r="AU634" s="1504">
        <f>'BASE METAS)'!BO635</f>
        <v>0</v>
      </c>
      <c r="AV634" s="1">
        <f>'BASE METAS)'!BQ635</f>
        <v>186</v>
      </c>
      <c r="AW634" s="1">
        <f>'BASE METAS)'!BR635</f>
        <v>0</v>
      </c>
      <c r="AX634" s="1">
        <f>'BASE METAS)'!BS635</f>
        <v>50</v>
      </c>
      <c r="AY634" s="1">
        <f>'BASE METAS)'!BT635</f>
        <v>24</v>
      </c>
      <c r="AZ634" s="1">
        <f>'BASE METAS)'!BU635</f>
        <v>26</v>
      </c>
      <c r="BA634" s="1">
        <f>'BASE METAS)'!BV635</f>
        <v>0.48</v>
      </c>
      <c r="BB634" s="1">
        <f>'BASE METAS)'!BW635</f>
        <v>63</v>
      </c>
      <c r="BC634" s="1">
        <f>'BASE METAS)'!BX635</f>
        <v>123</v>
      </c>
      <c r="BD634" s="1">
        <f>'BASE METAS)'!BY635</f>
        <v>0.33870967741935482</v>
      </c>
      <c r="BE634" s="1">
        <f>'BASE METAS)'!CG635</f>
        <v>39</v>
      </c>
      <c r="BF634" s="1">
        <f>'BASE METAS)'!CJ635</f>
        <v>0</v>
      </c>
      <c r="BG634" s="1">
        <f>'BASE METAS)'!CK635</f>
        <v>0</v>
      </c>
      <c r="BH634" s="1">
        <f>'BASE METAS)'!CL635</f>
        <v>0</v>
      </c>
      <c r="BI634" s="816">
        <f>'BASE METAS)'!CM635</f>
        <v>0</v>
      </c>
      <c r="BJ634" s="1">
        <f>'BASE METAS)'!CN635</f>
        <v>0</v>
      </c>
      <c r="BK634" s="1">
        <f>'BASE METAS)'!CO635</f>
        <v>0</v>
      </c>
      <c r="BL634" s="1">
        <f>'BASE METAS)'!CP635</f>
        <v>0</v>
      </c>
      <c r="BM634" s="1">
        <f>'BASE METAS)'!CQ635</f>
        <v>0</v>
      </c>
      <c r="BN634" s="1">
        <f>'BASE METAS)'!CR635</f>
        <v>0</v>
      </c>
      <c r="BO634" s="1">
        <f>'BASE METAS)'!CS635</f>
        <v>0</v>
      </c>
      <c r="BP634" s="1">
        <f>'BASE METAS)'!CT635</f>
        <v>0</v>
      </c>
      <c r="BQ634" s="1">
        <f>'BASE METAS)'!CU635</f>
        <v>0</v>
      </c>
      <c r="BR634" s="1">
        <f>'BASE METAS)'!CV635</f>
        <v>0</v>
      </c>
      <c r="BS634" s="1">
        <f>'BASE METAS)'!CW635</f>
        <v>0</v>
      </c>
      <c r="BT634" s="1">
        <f>'BASE METAS)'!CX635</f>
        <v>0</v>
      </c>
      <c r="BU634" s="1">
        <f>'BASE METAS)'!FA635</f>
        <v>186</v>
      </c>
      <c r="BV634" s="1">
        <f>'BASE METAS)'!FB635</f>
        <v>0</v>
      </c>
      <c r="BW634" s="1">
        <f>'BASE METAS)'!FC635</f>
        <v>17</v>
      </c>
      <c r="BX634" s="1">
        <f>'BASE METAS)'!FD635</f>
        <v>14</v>
      </c>
      <c r="BY634" s="1">
        <f>'BASE METAS)'!FE635</f>
        <v>3</v>
      </c>
      <c r="BZ634" s="1">
        <f>'BASE METAS)'!FF635</f>
        <v>0.82352941176470584</v>
      </c>
      <c r="CA634" s="1">
        <f>'BASE METAS)'!FG635</f>
        <v>53</v>
      </c>
      <c r="CB634" s="1">
        <f>'BASE METAS)'!FH635</f>
        <v>133</v>
      </c>
      <c r="CC634" s="1">
        <f>'BASE METAS)'!FI635</f>
        <v>0.28494623655913981</v>
      </c>
      <c r="CD634" s="1">
        <f>'BASE METAS)'!FJ635</f>
        <v>186</v>
      </c>
      <c r="CE634" s="1">
        <f>'BASE METAS)'!FK635</f>
        <v>0</v>
      </c>
      <c r="CF634" s="1">
        <f>'BASE METAS)'!FL635</f>
        <v>17</v>
      </c>
      <c r="CG634" s="1">
        <f>'BASE METAS)'!FM635</f>
        <v>10</v>
      </c>
    </row>
    <row r="635" spans="1:85" ht="229.5" x14ac:dyDescent="0.25">
      <c r="A635" s="1">
        <f>'BASE METAS)'!A636</f>
        <v>0</v>
      </c>
      <c r="B635" s="7145"/>
      <c r="C635" s="5686"/>
      <c r="D635" s="5686"/>
      <c r="E635" s="7233"/>
      <c r="F635" s="7230"/>
      <c r="G635" s="7230"/>
      <c r="H635" s="7144"/>
      <c r="I635" s="7144"/>
      <c r="J635" s="5708"/>
      <c r="K635" s="5708"/>
      <c r="L635" s="5708"/>
      <c r="M635" s="5708"/>
      <c r="N635" s="5699"/>
      <c r="O635" s="5708"/>
      <c r="P635" s="5699"/>
      <c r="Q635" s="5699"/>
      <c r="R635" s="5699"/>
      <c r="S635" s="5699"/>
      <c r="T635" s="5699"/>
      <c r="U635" s="7731"/>
      <c r="V635" s="5699"/>
      <c r="W635" s="5696"/>
      <c r="X635" s="7103"/>
      <c r="Y635" s="627" t="str">
        <f>'BASE METAS)'!Y636</f>
        <v>06</v>
      </c>
      <c r="Z635" s="641" t="str">
        <f>'BASE METAS)'!Z636</f>
        <v>DAR  AUXILIO VIAL,  MECÁNICO Y ELÉCTRICO A LOS AUTOMOVILISTAS, PARA AGILIZAR EL TRÁNSITO EN EL TERRITORIO MUNICIPAL.</v>
      </c>
      <c r="AA635" s="531" t="str">
        <f>'BASE METAS)'!AA636</f>
        <v>AUXILIO VIAL</v>
      </c>
      <c r="AB635" s="157">
        <f>'BASE METAS)'!AB636</f>
        <v>2880</v>
      </c>
      <c r="AC635" s="157">
        <f>'BASE METAS)'!AC636</f>
        <v>600</v>
      </c>
      <c r="AD635" s="158">
        <f>'BASE METAS)'!AD636</f>
        <v>0.20833333333333334</v>
      </c>
      <c r="AE635" s="157">
        <f>'BASE METAS)'!AE636</f>
        <v>800</v>
      </c>
      <c r="AF635" s="158">
        <f>'BASE METAS)'!AF636</f>
        <v>0.27777777777777779</v>
      </c>
      <c r="AG635" s="157">
        <f>'BASE METAS)'!AG636</f>
        <v>600</v>
      </c>
      <c r="AH635" s="158">
        <f>'BASE METAS)'!AH636</f>
        <v>0.20833333333333334</v>
      </c>
      <c r="AI635" s="157">
        <f>'BASE METAS)'!AI636</f>
        <v>400</v>
      </c>
      <c r="AJ635" s="159">
        <f>'BASE METAS)'!AJ636</f>
        <v>0.1388888888888889</v>
      </c>
      <c r="AK635" s="191">
        <f>'BASE METAS)'!AK636</f>
        <v>0.83333333333333348</v>
      </c>
      <c r="AL635" s="1268" t="str">
        <f>'BASE METAS)'!AL636</f>
        <v>03</v>
      </c>
      <c r="AM635" s="1269" t="str">
        <f>'BASE METAS)'!AM636</f>
        <v>AUXILIAR A CONDUCTORES QUE SUFRAN DESCOMPOSTURAS MECANICAS Y/O ELECTRICAS EN SUS VEHÍCULOS</v>
      </c>
      <c r="AN635" s="1277" t="str">
        <f>'BASE METAS)'!AN636</f>
        <v>MIDE LA EFICACIA EN  LA ATENCIÓN DE LAS LLAMADAS DE AUXILIO</v>
      </c>
      <c r="AO635" s="1271" t="str">
        <f>'BASE METAS)'!AU636</f>
        <v>DESEMPEÑO</v>
      </c>
      <c r="AP635" s="807" t="str">
        <f>'BASE METAS)'!AO636</f>
        <v xml:space="preserve">AUXILIO VIAL  EFECTUADO EN EL PERÍODO </v>
      </c>
      <c r="AQ635" s="807" t="str">
        <f>'BASE METAS)'!AP636</f>
        <v>AUXILIO VIAL PROGRAMADO EN EL PERÍODO</v>
      </c>
      <c r="AR635" s="1270">
        <f>'BASE METAS)'!AQ636</f>
        <v>100</v>
      </c>
      <c r="AS635" s="807" t="str">
        <f>'BASE METAS)'!AR636</f>
        <v>OPERATIVO</v>
      </c>
      <c r="AT635" s="1329" t="str">
        <f>'BASE METAS)'!AS636</f>
        <v>CALIDAD</v>
      </c>
      <c r="AU635" s="1505">
        <f>'BASE METAS)'!BO636</f>
        <v>0</v>
      </c>
      <c r="AV635" s="1">
        <f>'BASE METAS)'!BQ636</f>
        <v>2880</v>
      </c>
      <c r="AW635" s="1">
        <f>'BASE METAS)'!BR636</f>
        <v>0</v>
      </c>
      <c r="AX635" s="1">
        <f>'BASE METAS)'!BS636</f>
        <v>800</v>
      </c>
      <c r="AY635" s="1352">
        <f>'BASE METAS)'!BT636</f>
        <v>380</v>
      </c>
      <c r="AZ635" s="1352">
        <f>'BASE METAS)'!BU636</f>
        <v>420</v>
      </c>
      <c r="BA635" s="1352">
        <f>'BASE METAS)'!BV636</f>
        <v>0.47499999999999998</v>
      </c>
      <c r="BB635" s="1352">
        <f>'BASE METAS)'!BW636</f>
        <v>723</v>
      </c>
      <c r="BC635" s="1352">
        <f>'BASE METAS)'!BX636</f>
        <v>2157</v>
      </c>
      <c r="BD635" s="1352">
        <f>'BASE METAS)'!BY636</f>
        <v>0.25104166666666666</v>
      </c>
      <c r="BE635" s="1352">
        <f>'BASE METAS)'!CG636</f>
        <v>343</v>
      </c>
      <c r="BF635" s="1352">
        <f>'BASE METAS)'!CJ636</f>
        <v>0</v>
      </c>
      <c r="BG635" s="1352">
        <f>'BASE METAS)'!CK636</f>
        <v>0</v>
      </c>
      <c r="BH635" s="1352">
        <f>'BASE METAS)'!CL636</f>
        <v>0</v>
      </c>
      <c r="BI635" s="1352">
        <f>'BASE METAS)'!CM636</f>
        <v>0</v>
      </c>
      <c r="BJ635" s="1352">
        <f>'BASE METAS)'!CN636</f>
        <v>0</v>
      </c>
      <c r="BK635" s="1352">
        <f>'BASE METAS)'!CO636</f>
        <v>0</v>
      </c>
      <c r="BL635" s="1">
        <f>'BASE METAS)'!CP636</f>
        <v>0</v>
      </c>
      <c r="BM635" s="1">
        <f>'BASE METAS)'!CQ636</f>
        <v>0</v>
      </c>
      <c r="BN635" s="1">
        <f>'BASE METAS)'!CR636</f>
        <v>0</v>
      </c>
      <c r="BO635" s="1">
        <f>'BASE METAS)'!CS636</f>
        <v>0</v>
      </c>
      <c r="BP635" s="1">
        <f>'BASE METAS)'!CT636</f>
        <v>0</v>
      </c>
      <c r="BQ635" s="1">
        <f>'BASE METAS)'!CU636</f>
        <v>0</v>
      </c>
      <c r="BR635" s="1">
        <f>'BASE METAS)'!CV636</f>
        <v>0</v>
      </c>
      <c r="BS635" s="1">
        <f>'BASE METAS)'!CW636</f>
        <v>0</v>
      </c>
      <c r="BT635" s="1">
        <f>'BASE METAS)'!CX636</f>
        <v>0</v>
      </c>
      <c r="BU635" s="1">
        <f>'BASE METAS)'!FA636</f>
        <v>2880</v>
      </c>
      <c r="BV635" s="1">
        <f>'BASE METAS)'!FB636</f>
        <v>0</v>
      </c>
      <c r="BW635" s="1">
        <f>'BASE METAS)'!FC636</f>
        <v>267</v>
      </c>
      <c r="BX635" s="1">
        <f>'BASE METAS)'!FD636</f>
        <v>96</v>
      </c>
      <c r="BY635" s="1">
        <f>'BASE METAS)'!FE636</f>
        <v>171</v>
      </c>
      <c r="BZ635" s="1">
        <f>'BASE METAS)'!FF636</f>
        <v>0.3595505617977528</v>
      </c>
      <c r="CA635" s="1">
        <f>'BASE METAS)'!FG636</f>
        <v>439</v>
      </c>
      <c r="CB635" s="1">
        <f>'BASE METAS)'!FH636</f>
        <v>2441</v>
      </c>
      <c r="CC635" s="1">
        <f>'BASE METAS)'!FI636</f>
        <v>0.15243055555555557</v>
      </c>
      <c r="CD635" s="1">
        <f>'BASE METAS)'!FJ636</f>
        <v>2880</v>
      </c>
      <c r="CE635" s="1">
        <f>'BASE METAS)'!FK636</f>
        <v>0</v>
      </c>
      <c r="CF635" s="1">
        <f>'BASE METAS)'!FL636</f>
        <v>267</v>
      </c>
      <c r="CG635" s="1">
        <f>'BASE METAS)'!FM636</f>
        <v>101</v>
      </c>
    </row>
    <row r="636" spans="1:85" ht="51" customHeight="1" x14ac:dyDescent="0.2">
      <c r="A636" s="1">
        <f>'BASE METAS)'!A637</f>
        <v>94</v>
      </c>
      <c r="B636" s="7145"/>
      <c r="C636" s="7195">
        <f>'BASE METAS)'!C637</f>
        <v>2103</v>
      </c>
      <c r="D636" s="5684">
        <f>'BASE METAS)'!D637</f>
        <v>4</v>
      </c>
      <c r="E636" s="7220" t="str">
        <f>'BASE METAS)'!E637</f>
        <v>EDUCACIÓN VIAL</v>
      </c>
      <c r="F636" s="7230" t="str">
        <f>'BASE METAS)'!F637</f>
        <v>Q00</v>
      </c>
      <c r="G636" s="7230" t="str">
        <f>'BASE METAS)'!G637</f>
        <v>154</v>
      </c>
      <c r="H636" s="7144" t="str">
        <f>'BASE METAS)'!H637</f>
        <v>04</v>
      </c>
      <c r="I636" s="7144" t="str">
        <f>'BASE METAS)'!I637</f>
        <v>01</v>
      </c>
      <c r="J636" s="5706" t="str">
        <f>'BASE METAS)'!J637</f>
        <v>01</v>
      </c>
      <c r="K636" s="5706" t="str">
        <f>'BASE METAS)'!K637</f>
        <v>03</v>
      </c>
      <c r="L636" s="5706" t="str">
        <f>'BASE METAS)'!L637</f>
        <v>03</v>
      </c>
      <c r="M636" s="5706" t="str">
        <f>'BASE METAS)'!M637</f>
        <v>101</v>
      </c>
      <c r="N636" s="5697" t="str">
        <f>'BASE METAS)'!N637</f>
        <v>Seguridad Pública y Tránsito</v>
      </c>
      <c r="O636" s="5706" t="str">
        <f>'BASE METAS)'!O637</f>
        <v>Vialidad y Transporte</v>
      </c>
      <c r="P636" s="5697" t="str">
        <f>'BASE METAS)'!P637</f>
        <v>Seguridad pública y protección civil</v>
      </c>
      <c r="Q636" s="5697" t="str">
        <f>'BASE METAS)'!Q637</f>
        <v>Preservación del orden público y protección ciudadana</v>
      </c>
      <c r="R636" s="5697" t="str">
        <f>'BASE METAS)'!R637</f>
        <v>Seguridad pública</v>
      </c>
      <c r="S636" s="5697" t="str">
        <f>'BASE METAS)'!S637</f>
        <v>Control vehicular y orden vial</v>
      </c>
      <c r="T636" s="5706" t="str">
        <f>'BASE METAS)'!T637</f>
        <v>Educación vial</v>
      </c>
      <c r="U636" s="7726" t="str">
        <f>'BASE METAS)'!U637</f>
        <v>FORTALECER LA CULTURA DE SEGURIDAD Y RESPETO RELACIONADA CON EL TRÁNSITO VEHICULAR Y DE PEATONES DENTRO DEL TERRITORIO MUNICIPAL.</v>
      </c>
      <c r="V636" s="5697" t="str">
        <f>'BASE METAS)'!V637</f>
        <v xml:space="preserve">Tlalnepantla Protegida </v>
      </c>
      <c r="W636" s="5694">
        <f>'BASE METAS)'!W637</f>
        <v>13677192</v>
      </c>
      <c r="X636" s="7102" t="str">
        <f>'BASE METAS)'!X637</f>
        <v>SUBDIRECCIÓN DE SERVICIOS AL PÚBLICO</v>
      </c>
      <c r="Y636" s="632">
        <f>'BASE METAS)'!Y637</f>
        <v>1</v>
      </c>
      <c r="Z636" s="642" t="str">
        <f>'BASE METAS)'!Z637</f>
        <v>EXPEDIR PERMISOS DE CIRCULACIÓN, PLACAS Y COBRO DE INFRACCIONES.</v>
      </c>
      <c r="AA636" s="637" t="str">
        <f>'BASE METAS)'!AA637</f>
        <v xml:space="preserve">TRÁMITES </v>
      </c>
      <c r="AB636" s="634">
        <f>'BASE METAS)'!AB637</f>
        <v>212902</v>
      </c>
      <c r="AC636" s="459">
        <f>'BASE METAS)'!AC637</f>
        <v>45000</v>
      </c>
      <c r="AD636" s="631">
        <f>'BASE METAS)'!AD637</f>
        <v>0.21136485331279181</v>
      </c>
      <c r="AE636" s="459">
        <f>'BASE METAS)'!AE637</f>
        <v>52000</v>
      </c>
      <c r="AF636" s="631">
        <f>'BASE METAS)'!AF637</f>
        <v>0.24424383049478163</v>
      </c>
      <c r="AG636" s="459">
        <f>'BASE METAS)'!AG637</f>
        <v>52000</v>
      </c>
      <c r="AH636" s="631">
        <f>'BASE METAS)'!AH637</f>
        <v>0.24424383049478163</v>
      </c>
      <c r="AI636" s="459">
        <f>'BASE METAS)'!AI637</f>
        <v>35000</v>
      </c>
      <c r="AJ636" s="556">
        <f>'BASE METAS)'!AJ637</f>
        <v>0.16439488590994919</v>
      </c>
      <c r="AK636" s="191">
        <f>'BASE METAS)'!AK637</f>
        <v>0.86424740021230428</v>
      </c>
      <c r="AL636" s="954">
        <f>'BASE METAS)'!AL637</f>
        <v>1</v>
      </c>
      <c r="AM636" s="807" t="str">
        <f>'BASE METAS)'!AM637</f>
        <v>TRÁMITES SUSTANTIVOS REALIZADOS</v>
      </c>
      <c r="AN636" s="807" t="str">
        <f>'BASE METAS)'!AN637</f>
        <v>MIDE EL PORCENTAJE DE TRÁMITES REALIZADOS EN 2013, RESPECTO A LOS TRÁMITES REALIZADOS EN EL 2012.</v>
      </c>
      <c r="AO636" s="1271" t="str">
        <f>'BASE METAS)'!AU637</f>
        <v>DESEMPEÑO</v>
      </c>
      <c r="AP636" s="807" t="str">
        <f>'BASE METAS)'!AO637</f>
        <v>NÚMERO DE TRÁMITES REALIZADOS</v>
      </c>
      <c r="AQ636" s="807" t="str">
        <f>'BASE METAS)'!AP637</f>
        <v>NÚMERO DE TRÁMITES PROGRAMADOS</v>
      </c>
      <c r="AR636" s="807">
        <f>'BASE METAS)'!AQ637</f>
        <v>100</v>
      </c>
      <c r="AS636" s="807" t="str">
        <f>'BASE METAS)'!AR637</f>
        <v>TRÁMITES SUSTANTIVOS</v>
      </c>
      <c r="AT636" s="807" t="str">
        <f>'BASE METAS)'!AS637</f>
        <v>EFICIENCIA</v>
      </c>
      <c r="AU636" s="1483">
        <f>'BASE METAS)'!BO637</f>
        <v>0</v>
      </c>
      <c r="AV636" s="1">
        <f>'BASE METAS)'!BQ637</f>
        <v>212902</v>
      </c>
      <c r="AW636" s="1274">
        <f>'BASE METAS)'!BR637</f>
        <v>0</v>
      </c>
      <c r="AX636" s="1340">
        <f>'BASE METAS)'!BS637</f>
        <v>52000</v>
      </c>
      <c r="AY636" s="1340">
        <f>'BASE METAS)'!BT637</f>
        <v>36641</v>
      </c>
      <c r="AZ636" s="952">
        <f>'BASE METAS)'!BU637</f>
        <v>15359</v>
      </c>
      <c r="BA636" s="952">
        <f>'BASE METAS)'!BV637</f>
        <v>0.70463461538461536</v>
      </c>
      <c r="BB636" s="1276">
        <f>'BASE METAS)'!BW637</f>
        <v>74549</v>
      </c>
      <c r="BC636" s="1340">
        <f>'BASE METAS)'!BX637</f>
        <v>138353</v>
      </c>
      <c r="BD636" s="1340">
        <f>'BASE METAS)'!BY637</f>
        <v>0.35015640999145148</v>
      </c>
      <c r="BE636" s="1340">
        <f>'BASE METAS)'!CG637</f>
        <v>37908</v>
      </c>
      <c r="BF636" s="1340">
        <f>'BASE METAS)'!CJ637</f>
        <v>0</v>
      </c>
      <c r="BG636" s="1340">
        <f>'BASE METAS)'!CK637</f>
        <v>0</v>
      </c>
      <c r="BH636" s="1340">
        <f>'BASE METAS)'!CL637</f>
        <v>0</v>
      </c>
      <c r="BI636" s="1352">
        <f>'BASE METAS)'!CM637</f>
        <v>0</v>
      </c>
      <c r="BJ636" s="1352">
        <f>'BASE METAS)'!CN637</f>
        <v>0</v>
      </c>
      <c r="BK636" s="1352">
        <f>'BASE METAS)'!CO637</f>
        <v>0</v>
      </c>
      <c r="BL636" s="1">
        <f>'BASE METAS)'!CP637</f>
        <v>0</v>
      </c>
      <c r="BM636" s="1">
        <f>'BASE METAS)'!CQ637</f>
        <v>0</v>
      </c>
      <c r="BN636" s="1">
        <f>'BASE METAS)'!CR637</f>
        <v>0</v>
      </c>
      <c r="BO636" s="1">
        <f>'BASE METAS)'!CS637</f>
        <v>0</v>
      </c>
      <c r="BP636" s="1">
        <f>'BASE METAS)'!CT637</f>
        <v>0</v>
      </c>
      <c r="BQ636" s="1">
        <f>'BASE METAS)'!CU637</f>
        <v>0</v>
      </c>
      <c r="BR636" s="1">
        <f>'BASE METAS)'!CV637</f>
        <v>0</v>
      </c>
      <c r="BS636" s="1">
        <f>'BASE METAS)'!CW637</f>
        <v>0</v>
      </c>
      <c r="BT636" s="1">
        <f>'BASE METAS)'!CX637</f>
        <v>0</v>
      </c>
      <c r="BU636" s="1">
        <f>'BASE METAS)'!FA637</f>
        <v>212902</v>
      </c>
      <c r="BV636" s="1">
        <f>'BASE METAS)'!FB637</f>
        <v>0</v>
      </c>
      <c r="BW636" s="1">
        <f>'BASE METAS)'!FC637</f>
        <v>17334</v>
      </c>
      <c r="BX636" s="1">
        <f>'BASE METAS)'!FD637</f>
        <v>14076</v>
      </c>
      <c r="BY636" s="1">
        <f>'BASE METAS)'!FE637</f>
        <v>3258</v>
      </c>
      <c r="BZ636" s="1">
        <f>'BASE METAS)'!FF637</f>
        <v>0.81204569055036346</v>
      </c>
      <c r="CA636" s="1">
        <f>'BASE METAS)'!FG637</f>
        <v>51984</v>
      </c>
      <c r="CB636" s="1">
        <f>'BASE METAS)'!FH637</f>
        <v>160918</v>
      </c>
      <c r="CC636" s="1">
        <f>'BASE METAS)'!FI637</f>
        <v>0.24416867854693708</v>
      </c>
      <c r="CD636" s="1">
        <f>'BASE METAS)'!FJ637</f>
        <v>212902</v>
      </c>
      <c r="CE636" s="1">
        <f>'BASE METAS)'!FK637</f>
        <v>0</v>
      </c>
      <c r="CF636" s="1">
        <f>'BASE METAS)'!FL637</f>
        <v>17334</v>
      </c>
      <c r="CG636" s="1">
        <f>'BASE METAS)'!FM637</f>
        <v>11947</v>
      </c>
    </row>
    <row r="637" spans="1:85" ht="38.25" customHeight="1" x14ac:dyDescent="0.25">
      <c r="A637" s="1">
        <f>'BASE METAS)'!A638</f>
        <v>0</v>
      </c>
      <c r="B637" s="7145"/>
      <c r="C637" s="6801"/>
      <c r="D637" s="5685"/>
      <c r="E637" s="7221"/>
      <c r="F637" s="7230"/>
      <c r="G637" s="7230"/>
      <c r="H637" s="7144"/>
      <c r="I637" s="7144"/>
      <c r="J637" s="5707"/>
      <c r="K637" s="5707"/>
      <c r="L637" s="5707"/>
      <c r="M637" s="5707"/>
      <c r="N637" s="5698"/>
      <c r="O637" s="5707"/>
      <c r="P637" s="5698"/>
      <c r="Q637" s="5698"/>
      <c r="R637" s="5698"/>
      <c r="S637" s="5698"/>
      <c r="T637" s="5707"/>
      <c r="U637" s="7727"/>
      <c r="V637" s="5698"/>
      <c r="W637" s="5695"/>
      <c r="X637" s="7145"/>
      <c r="Y637" s="633">
        <f>'BASE METAS)'!Y638</f>
        <v>2</v>
      </c>
      <c r="Z637" s="643" t="str">
        <f>'BASE METAS)'!Z638</f>
        <v>DIFUNDIR  DE LA REGLAMENTACIÓN EN MATERIA DE TRÁNSITO.</v>
      </c>
      <c r="AA637" s="638" t="str">
        <f>'BASE METAS)'!AA638</f>
        <v>PROGRAMA DE DIFUSIÓN</v>
      </c>
      <c r="AB637" s="635">
        <f>'BASE METAS)'!AB638</f>
        <v>1</v>
      </c>
      <c r="AC637" s="460">
        <f>'BASE METAS)'!AC638</f>
        <v>1</v>
      </c>
      <c r="AD637" s="544">
        <f>'BASE METAS)'!AD638</f>
        <v>1</v>
      </c>
      <c r="AE637" s="460">
        <f>'BASE METAS)'!AE638</f>
        <v>0</v>
      </c>
      <c r="AF637" s="544">
        <f>'BASE METAS)'!AF638</f>
        <v>0</v>
      </c>
      <c r="AG637" s="460">
        <f>'BASE METAS)'!AG638</f>
        <v>0</v>
      </c>
      <c r="AH637" s="544">
        <f>'BASE METAS)'!AH638</f>
        <v>0</v>
      </c>
      <c r="AI637" s="460">
        <f>'BASE METAS)'!AI638</f>
        <v>0</v>
      </c>
      <c r="AJ637" s="545">
        <f>'BASE METAS)'!AJ638</f>
        <v>0</v>
      </c>
      <c r="AK637" s="191">
        <f>'BASE METAS)'!AK638</f>
        <v>1</v>
      </c>
      <c r="AL637" s="807">
        <f>'BASE METAS)'!AL638</f>
        <v>2</v>
      </c>
      <c r="AM637" s="807" t="str">
        <f>'BASE METAS)'!AM638</f>
        <v xml:space="preserve">ELABORAR PROGRAMA DE DIFUSIÓN                                                      </v>
      </c>
      <c r="AN637" s="807" t="str">
        <f>'BASE METAS)'!AN638</f>
        <v xml:space="preserve">  MIDE LA REALIZACIÓN DEL PROGRAMA DE DIFUSIÓN CON RESPECTO A LA PROGRAMADO</v>
      </c>
      <c r="AO637" s="1271" t="str">
        <f>'BASE METAS)'!AU638</f>
        <v>DESEMPEÑO</v>
      </c>
      <c r="AP637" s="807" t="str">
        <f>'BASE METAS)'!AO638</f>
        <v>PROGRAMA DE DIFUSIÓN ELABORADO</v>
      </c>
      <c r="AQ637" s="807" t="str">
        <f>'BASE METAS)'!AP638</f>
        <v>PROGRAMA DE DIFUSIÓN PROGRAMADO</v>
      </c>
      <c r="AR637" s="807">
        <f>'BASE METAS)'!AQ638</f>
        <v>100</v>
      </c>
      <c r="AS637" s="807" t="str">
        <f>'BASE METAS)'!AR638</f>
        <v>TRÁMITES SUSTANTIVOS</v>
      </c>
      <c r="AT637" s="1018" t="str">
        <f>'BASE METAS)'!AS638</f>
        <v>EFICACIA</v>
      </c>
      <c r="AU637" s="1483">
        <f>'BASE METAS)'!BO638</f>
        <v>0</v>
      </c>
      <c r="AV637" s="1">
        <f>'BASE METAS)'!BQ638</f>
        <v>1</v>
      </c>
      <c r="AW637" s="1352">
        <f>'BASE METAS)'!BR638</f>
        <v>0</v>
      </c>
      <c r="AX637" s="1352">
        <f>'BASE METAS)'!BS638</f>
        <v>0</v>
      </c>
      <c r="AY637" s="1352">
        <f>'BASE METAS)'!BT638</f>
        <v>0</v>
      </c>
      <c r="AZ637" s="1352">
        <f>'BASE METAS)'!BU638</f>
        <v>0</v>
      </c>
      <c r="BA637" s="1352" t="e">
        <f>'BASE METAS)'!BV638</f>
        <v>#DIV/0!</v>
      </c>
      <c r="BB637" s="1352">
        <f>'BASE METAS)'!BW638</f>
        <v>0</v>
      </c>
      <c r="BC637" s="1352">
        <f>'BASE METAS)'!BX638</f>
        <v>1</v>
      </c>
      <c r="BD637" s="1352">
        <f>'BASE METAS)'!BY638</f>
        <v>0</v>
      </c>
      <c r="BE637" s="1352">
        <f>'BASE METAS)'!CG638</f>
        <v>0</v>
      </c>
      <c r="BF637" s="1352">
        <f>'BASE METAS)'!CJ638</f>
        <v>0</v>
      </c>
      <c r="BG637" s="1352">
        <f>'BASE METAS)'!CK638</f>
        <v>0</v>
      </c>
      <c r="BH637" s="1352">
        <f>'BASE METAS)'!CL638</f>
        <v>0</v>
      </c>
      <c r="BI637" s="1352">
        <f>'BASE METAS)'!CM638</f>
        <v>0</v>
      </c>
      <c r="BJ637" s="1352">
        <f>'BASE METAS)'!CN638</f>
        <v>0</v>
      </c>
      <c r="BK637" s="1352">
        <f>'BASE METAS)'!CO638</f>
        <v>0</v>
      </c>
      <c r="BL637" s="1">
        <f>'BASE METAS)'!CP638</f>
        <v>0</v>
      </c>
      <c r="BM637" s="1">
        <f>'BASE METAS)'!CQ638</f>
        <v>0</v>
      </c>
      <c r="BN637" s="1">
        <f>'BASE METAS)'!CR638</f>
        <v>0</v>
      </c>
      <c r="BO637" s="1">
        <f>'BASE METAS)'!CS638</f>
        <v>0</v>
      </c>
      <c r="BP637" s="1">
        <f>'BASE METAS)'!CT638</f>
        <v>0</v>
      </c>
      <c r="BQ637" s="1">
        <f>'BASE METAS)'!CU638</f>
        <v>0</v>
      </c>
      <c r="BR637" s="1">
        <f>'BASE METAS)'!CV638</f>
        <v>0</v>
      </c>
      <c r="BS637" s="1">
        <f>'BASE METAS)'!CW638</f>
        <v>0</v>
      </c>
      <c r="BT637" s="1">
        <f>'BASE METAS)'!CX638</f>
        <v>0</v>
      </c>
      <c r="BU637" s="1">
        <f>'BASE METAS)'!FA638</f>
        <v>1</v>
      </c>
      <c r="BV637" s="1">
        <f>'BASE METAS)'!FB638</f>
        <v>0</v>
      </c>
      <c r="BW637" s="1">
        <f>'BASE METAS)'!FC638</f>
        <v>0</v>
      </c>
      <c r="BX637" s="1">
        <f>'BASE METAS)'!FD638</f>
        <v>0</v>
      </c>
      <c r="BY637" s="1">
        <f>'BASE METAS)'!FE638</f>
        <v>0</v>
      </c>
      <c r="BZ637" s="1" t="e">
        <f>'BASE METAS)'!FF638</f>
        <v>#DIV/0!</v>
      </c>
      <c r="CA637" s="1">
        <f>'BASE METAS)'!FG638</f>
        <v>0</v>
      </c>
      <c r="CB637" s="1">
        <f>'BASE METAS)'!FH638</f>
        <v>1</v>
      </c>
      <c r="CC637" s="1">
        <f>'BASE METAS)'!FI638</f>
        <v>0</v>
      </c>
      <c r="CD637" s="1">
        <f>'BASE METAS)'!FJ638</f>
        <v>1</v>
      </c>
      <c r="CE637" s="1">
        <f>'BASE METAS)'!FK638</f>
        <v>0</v>
      </c>
      <c r="CF637" s="1">
        <f>'BASE METAS)'!FL638</f>
        <v>0</v>
      </c>
      <c r="CG637" s="1">
        <f>'BASE METAS)'!FM638</f>
        <v>0</v>
      </c>
    </row>
    <row r="638" spans="1:85" ht="229.5" x14ac:dyDescent="0.2">
      <c r="A638" s="1">
        <f>'BASE METAS)'!A639</f>
        <v>0</v>
      </c>
      <c r="B638" s="7103"/>
      <c r="C638" s="7196"/>
      <c r="D638" s="5686"/>
      <c r="E638" s="7234"/>
      <c r="F638" s="7230"/>
      <c r="G638" s="7230"/>
      <c r="H638" s="7144"/>
      <c r="I638" s="7144"/>
      <c r="J638" s="5708"/>
      <c r="K638" s="5708"/>
      <c r="L638" s="5708"/>
      <c r="M638" s="5708"/>
      <c r="N638" s="5699"/>
      <c r="O638" s="5708"/>
      <c r="P638" s="5699"/>
      <c r="Q638" s="5699"/>
      <c r="R638" s="5699"/>
      <c r="S638" s="5699"/>
      <c r="T638" s="5708"/>
      <c r="U638" s="7728"/>
      <c r="V638" s="5699"/>
      <c r="W638" s="5696"/>
      <c r="X638" s="7103"/>
      <c r="Y638" s="636">
        <f>'BASE METAS)'!Y639</f>
        <v>3</v>
      </c>
      <c r="Z638" s="644" t="str">
        <f>'BASE METAS)'!Z639</f>
        <v>APLICAR ENCUESTAS DE SALIDA PARA CONOCER LA CALIFICACIÓN DEL SERVICIO RECIBIDO POR PARTE DE LOS CIUDADANOS.</v>
      </c>
      <c r="AA638" s="639" t="str">
        <f>'BASE METAS)'!AA639</f>
        <v xml:space="preserve">ENCUESTAS </v>
      </c>
      <c r="AB638" s="311">
        <f>'BASE METAS)'!AB639</f>
        <v>18480</v>
      </c>
      <c r="AC638" s="420">
        <f>'BASE METAS)'!AC639</f>
        <v>4620</v>
      </c>
      <c r="AD638" s="421">
        <f>'BASE METAS)'!AD639</f>
        <v>0.25</v>
      </c>
      <c r="AE638" s="420">
        <f>'BASE METAS)'!AE639</f>
        <v>4620</v>
      </c>
      <c r="AF638" s="421">
        <f>'BASE METAS)'!AF639</f>
        <v>0.25</v>
      </c>
      <c r="AG638" s="420">
        <f>'BASE METAS)'!AG639</f>
        <v>4620</v>
      </c>
      <c r="AH638" s="421">
        <f>'BASE METAS)'!AH639</f>
        <v>0.25</v>
      </c>
      <c r="AI638" s="420">
        <f>'BASE METAS)'!AI639</f>
        <v>4620</v>
      </c>
      <c r="AJ638" s="422">
        <f>'BASE METAS)'!AJ639</f>
        <v>0.25</v>
      </c>
      <c r="AK638" s="191">
        <f>'BASE METAS)'!AK639</f>
        <v>1</v>
      </c>
      <c r="AL638" s="970">
        <f>'BASE METAS)'!AL639</f>
        <v>3</v>
      </c>
      <c r="AM638" s="807" t="str">
        <f>'BASE METAS)'!AM639</f>
        <v xml:space="preserve">ENCUESTAS DE SALIDA                                                       </v>
      </c>
      <c r="AN638" s="807" t="str">
        <f>'BASE METAS)'!AN639</f>
        <v xml:space="preserve">  MIDE EL PORCENTAJE DE ENCUESTAS REALIZADAS, RESPECTO A LOS TRÁMITES REALIZADOS. </v>
      </c>
      <c r="AO638" s="1271" t="str">
        <f>'BASE METAS)'!AU639</f>
        <v>DESEMPEÑO</v>
      </c>
      <c r="AP638" s="807" t="str">
        <f>'BASE METAS)'!AO639</f>
        <v>NÚMERO  DE ENCUESTAS REALIZADAS</v>
      </c>
      <c r="AQ638" s="807" t="str">
        <f>'BASE METAS)'!AP639</f>
        <v>NÚMERO DE ENCUESTAS PROGRAMADAS</v>
      </c>
      <c r="AR638" s="807">
        <f>'BASE METAS)'!AQ639</f>
        <v>100</v>
      </c>
      <c r="AS638" s="807" t="str">
        <f>'BASE METAS)'!AR639</f>
        <v>TRÁMITES SUSTANTIVOS</v>
      </c>
      <c r="AT638" s="1018" t="str">
        <f>'BASE METAS)'!AS639</f>
        <v>EFICACIA</v>
      </c>
      <c r="AU638" s="1483">
        <f>'BASE METAS)'!BO639</f>
        <v>0</v>
      </c>
      <c r="AV638" s="1">
        <f>'BASE METAS)'!BQ639</f>
        <v>18480</v>
      </c>
      <c r="AW638" s="1275">
        <f>'BASE METAS)'!BR639</f>
        <v>0</v>
      </c>
      <c r="AX638" s="1276">
        <f>'BASE METAS)'!BS639</f>
        <v>4620</v>
      </c>
      <c r="AY638" s="1276">
        <f>'BASE METAS)'!BT639</f>
        <v>0</v>
      </c>
      <c r="AZ638" s="1323">
        <f>'BASE METAS)'!BU639</f>
        <v>4620</v>
      </c>
      <c r="BA638" s="1352">
        <f>'BASE METAS)'!BV639</f>
        <v>0</v>
      </c>
      <c r="BB638" s="1031">
        <f>'BASE METAS)'!BW639</f>
        <v>0</v>
      </c>
      <c r="BC638" s="1340">
        <f>'BASE METAS)'!BX639</f>
        <v>18480</v>
      </c>
      <c r="BD638" s="952">
        <f>'BASE METAS)'!BY639</f>
        <v>0</v>
      </c>
      <c r="BE638" s="952">
        <f>'BASE METAS)'!CG639</f>
        <v>0</v>
      </c>
      <c r="BF638" s="1275">
        <f>'BASE METAS)'!CJ639</f>
        <v>0</v>
      </c>
      <c r="BG638" s="1275">
        <f>'BASE METAS)'!CK639</f>
        <v>0</v>
      </c>
      <c r="BH638" s="1302">
        <f>'BASE METAS)'!CL639</f>
        <v>0</v>
      </c>
      <c r="BI638" s="1352">
        <f>'BASE METAS)'!CM639</f>
        <v>0</v>
      </c>
      <c r="BJ638" s="1352">
        <f>'BASE METAS)'!CN639</f>
        <v>0</v>
      </c>
      <c r="BK638" s="1352">
        <f>'BASE METAS)'!CO639</f>
        <v>0</v>
      </c>
      <c r="BL638" s="1">
        <f>'BASE METAS)'!CP639</f>
        <v>0</v>
      </c>
      <c r="BM638" s="1">
        <f>'BASE METAS)'!CQ639</f>
        <v>0</v>
      </c>
      <c r="BN638" s="1">
        <f>'BASE METAS)'!CR639</f>
        <v>0</v>
      </c>
      <c r="BO638" s="1">
        <f>'BASE METAS)'!CS639</f>
        <v>0</v>
      </c>
      <c r="BP638" s="1">
        <f>'BASE METAS)'!CT639</f>
        <v>0</v>
      </c>
      <c r="BQ638" s="1">
        <f>'BASE METAS)'!CU639</f>
        <v>0</v>
      </c>
      <c r="BR638" s="1">
        <f>'BASE METAS)'!CV639</f>
        <v>0</v>
      </c>
      <c r="BS638" s="1">
        <f>'BASE METAS)'!CW639</f>
        <v>0</v>
      </c>
      <c r="BT638" s="1">
        <f>'BASE METAS)'!CX639</f>
        <v>0</v>
      </c>
      <c r="BU638" s="1">
        <f>'BASE METAS)'!FA639</f>
        <v>18480</v>
      </c>
      <c r="BV638" s="1">
        <f>'BASE METAS)'!FB639</f>
        <v>0</v>
      </c>
      <c r="BW638" s="1">
        <f>'BASE METAS)'!FC639</f>
        <v>1540</v>
      </c>
      <c r="BX638" s="1">
        <f>'BASE METAS)'!FD639</f>
        <v>0</v>
      </c>
      <c r="BY638" s="1">
        <f>'BASE METAS)'!FE639</f>
        <v>1540</v>
      </c>
      <c r="BZ638" s="1">
        <f>'BASE METAS)'!FF639</f>
        <v>0</v>
      </c>
      <c r="CA638" s="1">
        <f>'BASE METAS)'!FG639</f>
        <v>0</v>
      </c>
      <c r="CB638" s="1">
        <f>'BASE METAS)'!FH639</f>
        <v>18480</v>
      </c>
      <c r="CC638" s="1">
        <f>'BASE METAS)'!FI639</f>
        <v>0</v>
      </c>
      <c r="CD638" s="1">
        <f>'BASE METAS)'!FJ639</f>
        <v>18480</v>
      </c>
      <c r="CE638" s="1">
        <f>'BASE METAS)'!FK639</f>
        <v>0</v>
      </c>
      <c r="CF638" s="1">
        <f>'BASE METAS)'!FL639</f>
        <v>1540</v>
      </c>
      <c r="CG638" s="1">
        <f>'BASE METAS)'!FM639</f>
        <v>0</v>
      </c>
    </row>
    <row r="639" spans="1:85" ht="12.75" customHeight="1" x14ac:dyDescent="0.25">
      <c r="A639" s="1">
        <f>'BASE METAS)'!A640</f>
        <v>0</v>
      </c>
      <c r="B639" s="1">
        <f>'BASE METAS)'!B640</f>
        <v>0</v>
      </c>
      <c r="C639" s="1">
        <f>'BASE METAS)'!C640</f>
        <v>0</v>
      </c>
      <c r="D639" s="1">
        <f>'BASE METAS)'!D640</f>
        <v>0</v>
      </c>
      <c r="E639" s="5">
        <f>'BASE METAS)'!E640</f>
        <v>0</v>
      </c>
      <c r="F639" s="3">
        <f>'BASE METAS)'!F640</f>
        <v>0</v>
      </c>
      <c r="G639" s="3">
        <f>'BASE METAS)'!G640</f>
        <v>0</v>
      </c>
      <c r="H639" s="3">
        <f>'BASE METAS)'!H640</f>
        <v>0</v>
      </c>
      <c r="I639" s="3">
        <f>'BASE METAS)'!I640</f>
        <v>0</v>
      </c>
      <c r="J639" s="7188" t="str">
        <f>'BASE METAS)'!J640</f>
        <v>TOTAL</v>
      </c>
      <c r="K639" s="7188"/>
      <c r="L639" s="7188"/>
      <c r="M639" s="7188"/>
      <c r="N639" s="1363">
        <f>'BASE METAS)'!N640</f>
        <v>0</v>
      </c>
      <c r="O639" s="1363">
        <f>'BASE METAS)'!O640</f>
        <v>0</v>
      </c>
      <c r="P639" s="1363">
        <f>'BASE METAS)'!P640</f>
        <v>0</v>
      </c>
      <c r="Q639" s="1363">
        <f>'BASE METAS)'!Q640</f>
        <v>0</v>
      </c>
      <c r="R639" s="1363">
        <f>'BASE METAS)'!R640</f>
        <v>0</v>
      </c>
      <c r="S639" s="1363">
        <f>'BASE METAS)'!S640</f>
        <v>0</v>
      </c>
      <c r="T639" s="1363">
        <f>'BASE METAS)'!T640</f>
        <v>0</v>
      </c>
      <c r="U639" s="927">
        <f>'BASE METAS)'!U640</f>
        <v>0</v>
      </c>
      <c r="V639" s="1363">
        <f>'BASE METAS)'!V640</f>
        <v>0</v>
      </c>
      <c r="W639" s="20">
        <f>'BASE METAS)'!W640</f>
        <v>105169278</v>
      </c>
      <c r="X639" s="5">
        <f>'BASE METAS)'!X640</f>
        <v>0</v>
      </c>
      <c r="Y639" s="1">
        <f>'BASE METAS)'!Y640</f>
        <v>0</v>
      </c>
      <c r="Z639" s="1">
        <f>'BASE METAS)'!Z640</f>
        <v>0</v>
      </c>
      <c r="AA639" s="1">
        <f>'BASE METAS)'!AA640</f>
        <v>0</v>
      </c>
      <c r="AB639" s="1">
        <f>'BASE METAS)'!AB640</f>
        <v>0</v>
      </c>
      <c r="AC639" s="1">
        <f>'BASE METAS)'!AC640</f>
        <v>0</v>
      </c>
      <c r="AD639" s="1">
        <f>'BASE METAS)'!AD640</f>
        <v>0</v>
      </c>
      <c r="AE639" s="1">
        <f>'BASE METAS)'!AE640</f>
        <v>0</v>
      </c>
      <c r="AF639" s="1">
        <f>'BASE METAS)'!AF640</f>
        <v>0</v>
      </c>
      <c r="AG639" s="1">
        <f>'BASE METAS)'!AG640</f>
        <v>0</v>
      </c>
      <c r="AH639" s="1">
        <f>'BASE METAS)'!AH640</f>
        <v>0</v>
      </c>
      <c r="AI639" s="1">
        <f>'BASE METAS)'!AI640</f>
        <v>0</v>
      </c>
      <c r="AJ639" s="1">
        <f>'BASE METAS)'!AJ640</f>
        <v>0</v>
      </c>
      <c r="AK639" s="1">
        <f>'BASE METAS)'!AK640</f>
        <v>0</v>
      </c>
      <c r="AL639" s="934">
        <f>'BASE METAS)'!AL640</f>
        <v>0</v>
      </c>
      <c r="AM639" s="1">
        <f>'BASE METAS)'!AM640</f>
        <v>0</v>
      </c>
      <c r="AN639" s="1">
        <f>'BASE METAS)'!AN640</f>
        <v>0</v>
      </c>
      <c r="AO639" s="1">
        <f>'BASE METAS)'!AU640</f>
        <v>0</v>
      </c>
      <c r="AP639" s="1">
        <f>'BASE METAS)'!AO640</f>
        <v>0</v>
      </c>
      <c r="AQ639" s="1">
        <f>'BASE METAS)'!AP640</f>
        <v>0</v>
      </c>
      <c r="AR639" s="1">
        <f>'BASE METAS)'!AQ640</f>
        <v>0</v>
      </c>
      <c r="AS639" s="1">
        <f>'BASE METAS)'!AR640</f>
        <v>0</v>
      </c>
      <c r="AT639" s="1">
        <f>'BASE METAS)'!AS640</f>
        <v>0</v>
      </c>
      <c r="AU639" s="1479">
        <f>'BASE METAS)'!BO640</f>
        <v>0</v>
      </c>
      <c r="AV639" s="1">
        <f>'BASE METAS)'!BQ640</f>
        <v>0</v>
      </c>
      <c r="AW639" s="1">
        <f>'BASE METAS)'!BR640</f>
        <v>0</v>
      </c>
      <c r="AX639" s="1">
        <f>'BASE METAS)'!BS640</f>
        <v>0</v>
      </c>
      <c r="AY639" s="1352">
        <f>'BASE METAS)'!BT640</f>
        <v>0</v>
      </c>
      <c r="AZ639" s="1352">
        <f>'BASE METAS)'!BU640</f>
        <v>0</v>
      </c>
      <c r="BA639" s="1352">
        <f>'BASE METAS)'!BV640</f>
        <v>0</v>
      </c>
      <c r="BB639" s="1352">
        <f>'BASE METAS)'!BW640</f>
        <v>0</v>
      </c>
      <c r="BC639" s="1352">
        <f>'BASE METAS)'!BX640</f>
        <v>0</v>
      </c>
      <c r="BD639" s="1352">
        <f>'BASE METAS)'!BY640</f>
        <v>0</v>
      </c>
      <c r="BE639" s="1352">
        <f>'BASE METAS)'!CG640</f>
        <v>0</v>
      </c>
      <c r="BF639" s="1352">
        <f>'BASE METAS)'!CJ640</f>
        <v>0</v>
      </c>
      <c r="BG639" s="1352">
        <f>'BASE METAS)'!CK640</f>
        <v>0</v>
      </c>
      <c r="BH639" s="1352">
        <f>'BASE METAS)'!CL640</f>
        <v>0</v>
      </c>
      <c r="BI639" s="1352">
        <f>'BASE METAS)'!CM640</f>
        <v>0</v>
      </c>
      <c r="BJ639" s="1352">
        <f>'BASE METAS)'!CN640</f>
        <v>0</v>
      </c>
      <c r="BK639" s="1352">
        <f>'BASE METAS)'!CO640</f>
        <v>0</v>
      </c>
      <c r="BL639" s="1">
        <f>'BASE METAS)'!CP640</f>
        <v>0</v>
      </c>
      <c r="BM639" s="1">
        <f>'BASE METAS)'!CQ640</f>
        <v>0</v>
      </c>
      <c r="BN639" s="1">
        <f>'BASE METAS)'!CR640</f>
        <v>0</v>
      </c>
      <c r="BO639" s="1">
        <f>'BASE METAS)'!CS640</f>
        <v>0</v>
      </c>
      <c r="BP639" s="1">
        <f>'BASE METAS)'!CT640</f>
        <v>0</v>
      </c>
      <c r="BQ639" s="1">
        <f>'BASE METAS)'!CU640</f>
        <v>0</v>
      </c>
      <c r="BR639" s="1">
        <f>'BASE METAS)'!CV640</f>
        <v>0</v>
      </c>
      <c r="BS639" s="1">
        <f>'BASE METAS)'!CW640</f>
        <v>0</v>
      </c>
      <c r="BT639" s="1">
        <f>'BASE METAS)'!CX640</f>
        <v>0</v>
      </c>
      <c r="BU639" s="1">
        <f>'BASE METAS)'!FA640</f>
        <v>0</v>
      </c>
      <c r="BV639" s="1">
        <f>'BASE METAS)'!FB640</f>
        <v>0</v>
      </c>
      <c r="BW639" s="1">
        <f>'BASE METAS)'!FC640</f>
        <v>0</v>
      </c>
      <c r="BX639" s="1">
        <f>'BASE METAS)'!FD640</f>
        <v>0</v>
      </c>
      <c r="BY639" s="1">
        <f>'BASE METAS)'!FE640</f>
        <v>0</v>
      </c>
      <c r="BZ639" s="1">
        <f>'BASE METAS)'!FF640</f>
        <v>0</v>
      </c>
      <c r="CA639" s="1">
        <f>'BASE METAS)'!FG640</f>
        <v>0</v>
      </c>
      <c r="CB639" s="1">
        <f>'BASE METAS)'!FH640</f>
        <v>0</v>
      </c>
      <c r="CC639" s="1">
        <f>'BASE METAS)'!FI640</f>
        <v>0</v>
      </c>
      <c r="CD639" s="1">
        <f>'BASE METAS)'!FJ640</f>
        <v>0</v>
      </c>
      <c r="CE639" s="1">
        <f>'BASE METAS)'!FK640</f>
        <v>0</v>
      </c>
      <c r="CF639" s="1">
        <f>'BASE METAS)'!FL640</f>
        <v>0</v>
      </c>
      <c r="CG639" s="1">
        <f>'BASE METAS)'!FM640</f>
        <v>0</v>
      </c>
    </row>
    <row r="640" spans="1:85" ht="12.75" customHeight="1" x14ac:dyDescent="0.25">
      <c r="A640" s="1">
        <f>'BASE METAS)'!A641</f>
        <v>0</v>
      </c>
      <c r="B640" s="1">
        <f>'BASE METAS)'!B641</f>
        <v>0</v>
      </c>
      <c r="C640" s="1">
        <f>'BASE METAS)'!C641</f>
        <v>0</v>
      </c>
      <c r="D640" s="1">
        <f>'BASE METAS)'!D641</f>
        <v>0</v>
      </c>
      <c r="E640" s="5">
        <f>'BASE METAS)'!E641</f>
        <v>0</v>
      </c>
      <c r="F640" s="3">
        <f>'BASE METAS)'!F641</f>
        <v>0</v>
      </c>
      <c r="G640" s="3">
        <f>'BASE METAS)'!G641</f>
        <v>0</v>
      </c>
      <c r="H640" s="3">
        <f>'BASE METAS)'!H641</f>
        <v>0</v>
      </c>
      <c r="I640" s="3">
        <f>'BASE METAS)'!I641</f>
        <v>0</v>
      </c>
      <c r="J640" s="3">
        <f>'BASE METAS)'!J641</f>
        <v>0</v>
      </c>
      <c r="K640" s="3">
        <f>'BASE METAS)'!K641</f>
        <v>0</v>
      </c>
      <c r="L640" s="3">
        <f>'BASE METAS)'!L641</f>
        <v>0</v>
      </c>
      <c r="M640" s="3">
        <f>'BASE METAS)'!M641</f>
        <v>0</v>
      </c>
      <c r="N640" s="3">
        <f>'BASE METAS)'!N641</f>
        <v>0</v>
      </c>
      <c r="O640" s="3">
        <f>'BASE METAS)'!O641</f>
        <v>0</v>
      </c>
      <c r="P640" s="3">
        <f>'BASE METAS)'!P641</f>
        <v>0</v>
      </c>
      <c r="Q640" s="3">
        <f>'BASE METAS)'!Q641</f>
        <v>0</v>
      </c>
      <c r="R640" s="3">
        <f>'BASE METAS)'!R641</f>
        <v>0</v>
      </c>
      <c r="S640" s="3">
        <f>'BASE METAS)'!S641</f>
        <v>0</v>
      </c>
      <c r="T640" s="3">
        <f>'BASE METAS)'!T641</f>
        <v>0</v>
      </c>
      <c r="U640" s="923">
        <f>'BASE METAS)'!U641</f>
        <v>0</v>
      </c>
      <c r="V640" s="3">
        <f>'BASE METAS)'!V641</f>
        <v>0</v>
      </c>
      <c r="W640" s="4">
        <f>'BASE METAS)'!W641</f>
        <v>0</v>
      </c>
      <c r="X640" s="5">
        <f>'BASE METAS)'!X641</f>
        <v>0</v>
      </c>
      <c r="Y640" s="1">
        <f>'BASE METAS)'!Y641</f>
        <v>0</v>
      </c>
      <c r="Z640" s="1">
        <f>'BASE METAS)'!Z641</f>
        <v>0</v>
      </c>
      <c r="AA640" s="1">
        <f>'BASE METAS)'!AA641</f>
        <v>0</v>
      </c>
      <c r="AB640" s="1">
        <f>'BASE METAS)'!AB641</f>
        <v>0</v>
      </c>
      <c r="AC640" s="1">
        <f>'BASE METAS)'!AC641</f>
        <v>0</v>
      </c>
      <c r="AD640" s="1">
        <f>'BASE METAS)'!AD641</f>
        <v>0</v>
      </c>
      <c r="AE640" s="1">
        <f>'BASE METAS)'!AE641</f>
        <v>0</v>
      </c>
      <c r="AF640" s="1">
        <f>'BASE METAS)'!AF641</f>
        <v>0</v>
      </c>
      <c r="AG640" s="1">
        <f>'BASE METAS)'!AG641</f>
        <v>0</v>
      </c>
      <c r="AH640" s="1">
        <f>'BASE METAS)'!AH641</f>
        <v>0</v>
      </c>
      <c r="AI640" s="1">
        <f>'BASE METAS)'!AI641</f>
        <v>0</v>
      </c>
      <c r="AJ640" s="1">
        <f>'BASE METAS)'!AJ641</f>
        <v>0</v>
      </c>
      <c r="AK640" s="1">
        <f>'BASE METAS)'!AK641</f>
        <v>0</v>
      </c>
      <c r="AL640" s="934">
        <f>'BASE METAS)'!AL641</f>
        <v>0</v>
      </c>
      <c r="AM640" s="1">
        <f>'BASE METAS)'!AM641</f>
        <v>0</v>
      </c>
      <c r="AN640" s="1">
        <f>'BASE METAS)'!AN641</f>
        <v>0</v>
      </c>
      <c r="AO640" s="1">
        <f>'BASE METAS)'!AU641</f>
        <v>0</v>
      </c>
      <c r="AP640" s="1">
        <f>'BASE METAS)'!AO641</f>
        <v>0</v>
      </c>
      <c r="AQ640" s="1">
        <f>'BASE METAS)'!AP641</f>
        <v>0</v>
      </c>
      <c r="AR640" s="1">
        <f>'BASE METAS)'!AQ641</f>
        <v>0</v>
      </c>
      <c r="AS640" s="1">
        <f>'BASE METAS)'!AR641</f>
        <v>0</v>
      </c>
      <c r="AT640" s="1">
        <f>'BASE METAS)'!AS641</f>
        <v>0</v>
      </c>
      <c r="AU640" s="1479">
        <f>'BASE METAS)'!BO641</f>
        <v>0</v>
      </c>
      <c r="AV640" s="1">
        <f>'BASE METAS)'!BQ641</f>
        <v>0</v>
      </c>
      <c r="AW640" s="1">
        <f>'BASE METAS)'!BR641</f>
        <v>0</v>
      </c>
      <c r="AX640" s="1">
        <f>'BASE METAS)'!BS641</f>
        <v>0</v>
      </c>
      <c r="AY640" s="1352">
        <f>'BASE METAS)'!BT641</f>
        <v>0</v>
      </c>
      <c r="AZ640" s="1352">
        <f>'BASE METAS)'!BU641</f>
        <v>0</v>
      </c>
      <c r="BA640" s="1352">
        <f>'BASE METAS)'!BV641</f>
        <v>0</v>
      </c>
      <c r="BB640" s="1352">
        <f>'BASE METAS)'!BW641</f>
        <v>0</v>
      </c>
      <c r="BC640" s="1352">
        <f>'BASE METAS)'!BX641</f>
        <v>0</v>
      </c>
      <c r="BD640" s="1352">
        <f>'BASE METAS)'!BY641</f>
        <v>0</v>
      </c>
      <c r="BE640" s="1352">
        <f>'BASE METAS)'!CG641</f>
        <v>0</v>
      </c>
      <c r="BF640" s="1352">
        <f>'BASE METAS)'!CJ641</f>
        <v>0</v>
      </c>
      <c r="BG640" s="1352">
        <f>'BASE METAS)'!CK641</f>
        <v>0</v>
      </c>
      <c r="BH640" s="1352">
        <f>'BASE METAS)'!CL641</f>
        <v>0</v>
      </c>
      <c r="BI640" s="1352">
        <f>'BASE METAS)'!CM641</f>
        <v>0</v>
      </c>
      <c r="BJ640" s="1352">
        <f>'BASE METAS)'!CN641</f>
        <v>0</v>
      </c>
      <c r="BK640" s="1352">
        <f>'BASE METAS)'!CO641</f>
        <v>0</v>
      </c>
      <c r="BL640" s="1">
        <f>'BASE METAS)'!CP641</f>
        <v>0</v>
      </c>
      <c r="BM640" s="1">
        <f>'BASE METAS)'!CQ641</f>
        <v>0</v>
      </c>
      <c r="BN640" s="1">
        <f>'BASE METAS)'!CR641</f>
        <v>0</v>
      </c>
      <c r="BO640" s="1">
        <f>'BASE METAS)'!CS641</f>
        <v>0</v>
      </c>
      <c r="BP640" s="1">
        <f>'BASE METAS)'!CT641</f>
        <v>0</v>
      </c>
      <c r="BQ640" s="1">
        <f>'BASE METAS)'!CU641</f>
        <v>0</v>
      </c>
      <c r="BR640" s="1">
        <f>'BASE METAS)'!CV641</f>
        <v>0</v>
      </c>
      <c r="BS640" s="1">
        <f>'BASE METAS)'!CW641</f>
        <v>0</v>
      </c>
      <c r="BT640" s="1">
        <f>'BASE METAS)'!CX641</f>
        <v>0</v>
      </c>
      <c r="BU640" s="1">
        <f>'BASE METAS)'!FA641</f>
        <v>0</v>
      </c>
      <c r="BV640" s="1">
        <f>'BASE METAS)'!FB641</f>
        <v>0</v>
      </c>
      <c r="BW640" s="1">
        <f>'BASE METAS)'!FC641</f>
        <v>0</v>
      </c>
      <c r="BX640" s="1">
        <f>'BASE METAS)'!FD641</f>
        <v>0</v>
      </c>
      <c r="BY640" s="1">
        <f>'BASE METAS)'!FE641</f>
        <v>0</v>
      </c>
      <c r="BZ640" s="1">
        <f>'BASE METAS)'!FF641</f>
        <v>0</v>
      </c>
      <c r="CA640" s="1">
        <f>'BASE METAS)'!FG641</f>
        <v>0</v>
      </c>
      <c r="CB640" s="1">
        <f>'BASE METAS)'!FH641</f>
        <v>0</v>
      </c>
      <c r="CC640" s="1">
        <f>'BASE METAS)'!FI641</f>
        <v>0</v>
      </c>
      <c r="CD640" s="1">
        <f>'BASE METAS)'!FJ641</f>
        <v>0</v>
      </c>
      <c r="CE640" s="1">
        <f>'BASE METAS)'!FK641</f>
        <v>0</v>
      </c>
      <c r="CF640" s="1">
        <f>'BASE METAS)'!FL641</f>
        <v>0</v>
      </c>
      <c r="CG640" s="1">
        <f>'BASE METAS)'!FM641</f>
        <v>0</v>
      </c>
    </row>
    <row r="641" spans="1:85" ht="12" customHeight="1" x14ac:dyDescent="0.25">
      <c r="A641" s="1">
        <f>'BASE METAS)'!A642</f>
        <v>0</v>
      </c>
      <c r="B641" s="7146" t="str">
        <f>'BASE METAS)'!B642</f>
        <v xml:space="preserve">DEPENDENCIA </v>
      </c>
      <c r="C641" s="7146" t="str">
        <f>'BASE METAS)'!C642</f>
        <v>ENT</v>
      </c>
      <c r="D641" s="7146" t="str">
        <f>'BASE METAS)'!D642</f>
        <v>PROY</v>
      </c>
      <c r="E641" s="7146" t="str">
        <f>'BASE METAS)'!E642</f>
        <v>NOMBRE DEL PROYECTO</v>
      </c>
      <c r="F641" s="7155" t="str">
        <f>'BASE METAS)'!F642</f>
        <v>DG</v>
      </c>
      <c r="G641" s="7155" t="str">
        <f>'BASE METAS)'!G642</f>
        <v>DA</v>
      </c>
      <c r="H641" s="7155" t="str">
        <f>'BASE METAS)'!H642</f>
        <v xml:space="preserve">CLAVE PROGRAMÁTICA </v>
      </c>
      <c r="I641" s="7155"/>
      <c r="J641" s="7155"/>
      <c r="K641" s="7155"/>
      <c r="L641" s="7155"/>
      <c r="M641" s="7155"/>
      <c r="N641" s="1357">
        <f>'BASE METAS)'!N642</f>
        <v>0</v>
      </c>
      <c r="O641" s="1357">
        <f>'BASE METAS)'!O642</f>
        <v>0</v>
      </c>
      <c r="P641" s="7120" t="str">
        <f>'BASE METAS)'!P642</f>
        <v>ESTRUCTURA PROGRAMÁTICA</v>
      </c>
      <c r="Q641" s="7121"/>
      <c r="R641" s="7121"/>
      <c r="S641" s="7121"/>
      <c r="T641" s="7121"/>
      <c r="U641" s="924">
        <f>'BASE METAS)'!U642</f>
        <v>0</v>
      </c>
      <c r="V641" s="1358">
        <f>'BASE METAS)'!V642</f>
        <v>0</v>
      </c>
      <c r="W641" s="7139" t="str">
        <f>'BASE METAS)'!W642</f>
        <v>PRESPUESTO</v>
      </c>
      <c r="X641" s="7216" t="str">
        <f>'BASE METAS)'!X642</f>
        <v>ÁREAS EJECUTORAS</v>
      </c>
      <c r="Y641" s="1">
        <f>'BASE METAS)'!Y642</f>
        <v>0</v>
      </c>
      <c r="Z641" s="1">
        <f>'BASE METAS)'!Z642</f>
        <v>0</v>
      </c>
      <c r="AA641" s="1">
        <f>'BASE METAS)'!AA642</f>
        <v>0</v>
      </c>
      <c r="AB641" s="1">
        <f>'BASE METAS)'!AB642</f>
        <v>0</v>
      </c>
      <c r="AC641" s="1">
        <f>'BASE METAS)'!AC642</f>
        <v>0</v>
      </c>
      <c r="AD641" s="1">
        <f>'BASE METAS)'!AD642</f>
        <v>0</v>
      </c>
      <c r="AE641" s="1">
        <f>'BASE METAS)'!AE642</f>
        <v>0</v>
      </c>
      <c r="AF641" s="1">
        <f>'BASE METAS)'!AF642</f>
        <v>0</v>
      </c>
      <c r="AG641" s="1">
        <f>'BASE METAS)'!AG642</f>
        <v>0</v>
      </c>
      <c r="AH641" s="1">
        <f>'BASE METAS)'!AH642</f>
        <v>0</v>
      </c>
      <c r="AI641" s="1">
        <f>'BASE METAS)'!AI642</f>
        <v>0</v>
      </c>
      <c r="AJ641" s="1">
        <f>'BASE METAS)'!AJ642</f>
        <v>0</v>
      </c>
      <c r="AK641" s="1">
        <f>'BASE METAS)'!AK642</f>
        <v>0</v>
      </c>
      <c r="AL641" s="934">
        <f>'BASE METAS)'!AL642</f>
        <v>0</v>
      </c>
      <c r="AM641" s="1">
        <f>'BASE METAS)'!AM642</f>
        <v>0</v>
      </c>
      <c r="AN641" s="1">
        <f>'BASE METAS)'!AN642</f>
        <v>0</v>
      </c>
      <c r="AO641" s="1">
        <f>'BASE METAS)'!AU642</f>
        <v>0</v>
      </c>
      <c r="AP641" s="1">
        <f>'BASE METAS)'!AO642</f>
        <v>0</v>
      </c>
      <c r="AQ641" s="1">
        <f>'BASE METAS)'!AP642</f>
        <v>0</v>
      </c>
      <c r="AR641" s="1">
        <f>'BASE METAS)'!AQ642</f>
        <v>0</v>
      </c>
      <c r="AS641" s="1">
        <f>'BASE METAS)'!AR642</f>
        <v>0</v>
      </c>
      <c r="AT641" s="1">
        <f>'BASE METAS)'!AS642</f>
        <v>0</v>
      </c>
      <c r="AU641" s="1479">
        <f>'BASE METAS)'!BO642</f>
        <v>0</v>
      </c>
      <c r="AV641" s="1">
        <f>'BASE METAS)'!BQ642</f>
        <v>0</v>
      </c>
      <c r="AW641" s="1">
        <f>'BASE METAS)'!BR642</f>
        <v>0</v>
      </c>
      <c r="AX641" s="1">
        <f>'BASE METAS)'!BS642</f>
        <v>0</v>
      </c>
      <c r="AY641" s="1352">
        <f>'BASE METAS)'!BT642</f>
        <v>0</v>
      </c>
      <c r="AZ641" s="1352">
        <f>'BASE METAS)'!BU642</f>
        <v>0</v>
      </c>
      <c r="BA641" s="1352">
        <f>'BASE METAS)'!BV642</f>
        <v>0</v>
      </c>
      <c r="BB641" s="1352">
        <f>'BASE METAS)'!BW642</f>
        <v>0</v>
      </c>
      <c r="BC641" s="1352">
        <f>'BASE METAS)'!BX642</f>
        <v>0</v>
      </c>
      <c r="BD641" s="1352">
        <f>'BASE METAS)'!BY642</f>
        <v>0</v>
      </c>
      <c r="BE641" s="1352">
        <f>'BASE METAS)'!CG642</f>
        <v>0</v>
      </c>
      <c r="BF641" s="1352">
        <f>'BASE METAS)'!CJ642</f>
        <v>0</v>
      </c>
      <c r="BG641" s="1352">
        <f>'BASE METAS)'!CK642</f>
        <v>0</v>
      </c>
      <c r="BH641" s="1352">
        <f>'BASE METAS)'!CL642</f>
        <v>0</v>
      </c>
      <c r="BI641" s="1352">
        <f>'BASE METAS)'!CM642</f>
        <v>0</v>
      </c>
      <c r="BJ641" s="1352">
        <f>'BASE METAS)'!CN642</f>
        <v>0</v>
      </c>
      <c r="BK641" s="1352">
        <f>'BASE METAS)'!CO642</f>
        <v>0</v>
      </c>
      <c r="BL641" s="1">
        <f>'BASE METAS)'!CP642</f>
        <v>0</v>
      </c>
      <c r="BM641" s="1">
        <f>'BASE METAS)'!CQ642</f>
        <v>0</v>
      </c>
      <c r="BN641" s="1">
        <f>'BASE METAS)'!CR642</f>
        <v>0</v>
      </c>
      <c r="BO641" s="1">
        <f>'BASE METAS)'!CS642</f>
        <v>0</v>
      </c>
      <c r="BP641" s="1">
        <f>'BASE METAS)'!CT642</f>
        <v>0</v>
      </c>
      <c r="BQ641" s="1">
        <f>'BASE METAS)'!CU642</f>
        <v>0</v>
      </c>
      <c r="BR641" s="1">
        <f>'BASE METAS)'!CV642</f>
        <v>0</v>
      </c>
      <c r="BS641" s="1">
        <f>'BASE METAS)'!CW642</f>
        <v>0</v>
      </c>
      <c r="BT641" s="1">
        <f>'BASE METAS)'!CX642</f>
        <v>0</v>
      </c>
      <c r="BU641" s="1">
        <f>'BASE METAS)'!FA642</f>
        <v>0</v>
      </c>
      <c r="BV641" s="1">
        <f>'BASE METAS)'!FB642</f>
        <v>0</v>
      </c>
      <c r="BW641" s="1">
        <f>'BASE METAS)'!FC642</f>
        <v>0</v>
      </c>
      <c r="BX641" s="1">
        <f>'BASE METAS)'!FD642</f>
        <v>0</v>
      </c>
      <c r="BY641" s="1">
        <f>'BASE METAS)'!FE642</f>
        <v>0</v>
      </c>
      <c r="BZ641" s="1">
        <f>'BASE METAS)'!FF642</f>
        <v>0</v>
      </c>
      <c r="CA641" s="1">
        <f>'BASE METAS)'!FG642</f>
        <v>0</v>
      </c>
      <c r="CB641" s="1">
        <f>'BASE METAS)'!FH642</f>
        <v>0</v>
      </c>
      <c r="CC641" s="1">
        <f>'BASE METAS)'!FI642</f>
        <v>0</v>
      </c>
      <c r="CD641" s="1">
        <f>'BASE METAS)'!FJ642</f>
        <v>0</v>
      </c>
      <c r="CE641" s="1">
        <f>'BASE METAS)'!FK642</f>
        <v>0</v>
      </c>
      <c r="CF641" s="1">
        <f>'BASE METAS)'!FL642</f>
        <v>0</v>
      </c>
      <c r="CG641" s="1">
        <f>'BASE METAS)'!FM642</f>
        <v>0</v>
      </c>
    </row>
    <row r="642" spans="1:85" ht="12" customHeight="1" x14ac:dyDescent="0.25">
      <c r="A642" s="1">
        <f>'BASE METAS)'!A643</f>
        <v>0</v>
      </c>
      <c r="B642" s="7146"/>
      <c r="C642" s="7146"/>
      <c r="D642" s="7146"/>
      <c r="E642" s="7146"/>
      <c r="F642" s="7155"/>
      <c r="G642" s="7155"/>
      <c r="H642" s="35" t="str">
        <f>'BASE METAS)'!H643</f>
        <v>FN</v>
      </c>
      <c r="I642" s="35" t="str">
        <f>'BASE METAS)'!I643</f>
        <v>Sf</v>
      </c>
      <c r="J642" s="35" t="str">
        <f>'BASE METAS)'!J643</f>
        <v>PG</v>
      </c>
      <c r="K642" s="35" t="str">
        <f>'BASE METAS)'!K643</f>
        <v>Sp</v>
      </c>
      <c r="L642" s="35" t="str">
        <f>'BASE METAS)'!L643</f>
        <v>PY</v>
      </c>
      <c r="M642" s="35" t="str">
        <f>'BASE METAS)'!M643</f>
        <v>FF</v>
      </c>
      <c r="N642" s="35">
        <f>'BASE METAS)'!N643</f>
        <v>0</v>
      </c>
      <c r="O642" s="35">
        <f>'BASE METAS)'!O643</f>
        <v>0</v>
      </c>
      <c r="P642" s="35" t="str">
        <f>'BASE METAS)'!P643</f>
        <v>FN</v>
      </c>
      <c r="Q642" s="35" t="str">
        <f>'BASE METAS)'!Q643</f>
        <v>Sf</v>
      </c>
      <c r="R642" s="35" t="str">
        <f>'BASE METAS)'!R643</f>
        <v>PG</v>
      </c>
      <c r="S642" s="35" t="str">
        <f>'BASE METAS)'!S643</f>
        <v>Sp</v>
      </c>
      <c r="T642" s="35" t="str">
        <f>'BASE METAS)'!T643</f>
        <v>PY</v>
      </c>
      <c r="U642" s="925">
        <f>'BASE METAS)'!U643</f>
        <v>0</v>
      </c>
      <c r="V642" s="35">
        <f>'BASE METAS)'!V643</f>
        <v>0</v>
      </c>
      <c r="W642" s="7139"/>
      <c r="X642" s="7216"/>
      <c r="Y642" s="1">
        <f>'BASE METAS)'!Y643</f>
        <v>0</v>
      </c>
      <c r="Z642" s="1">
        <f>'BASE METAS)'!Z643</f>
        <v>0</v>
      </c>
      <c r="AA642" s="1">
        <f>'BASE METAS)'!AA643</f>
        <v>0</v>
      </c>
      <c r="AB642" s="1">
        <f>'BASE METAS)'!AB643</f>
        <v>0</v>
      </c>
      <c r="AC642" s="1">
        <f>'BASE METAS)'!AC643</f>
        <v>0</v>
      </c>
      <c r="AD642" s="1">
        <f>'BASE METAS)'!AD643</f>
        <v>0</v>
      </c>
      <c r="AE642" s="1">
        <f>'BASE METAS)'!AE643</f>
        <v>0</v>
      </c>
      <c r="AF642" s="1">
        <f>'BASE METAS)'!AF643</f>
        <v>0</v>
      </c>
      <c r="AG642" s="1">
        <f>'BASE METAS)'!AG643</f>
        <v>0</v>
      </c>
      <c r="AH642" s="1">
        <f>'BASE METAS)'!AH643</f>
        <v>0</v>
      </c>
      <c r="AI642" s="1">
        <f>'BASE METAS)'!AI643</f>
        <v>0</v>
      </c>
      <c r="AJ642" s="1">
        <f>'BASE METAS)'!AJ643</f>
        <v>0</v>
      </c>
      <c r="AK642" s="1">
        <f>'BASE METAS)'!AK643</f>
        <v>0</v>
      </c>
      <c r="AL642" s="934">
        <f>'BASE METAS)'!AL643</f>
        <v>0</v>
      </c>
      <c r="AM642" s="1">
        <f>'BASE METAS)'!AM643</f>
        <v>0</v>
      </c>
      <c r="AN642" s="1">
        <f>'BASE METAS)'!AN643</f>
        <v>0</v>
      </c>
      <c r="AO642" s="1">
        <f>'BASE METAS)'!AU643</f>
        <v>0</v>
      </c>
      <c r="AP642" s="1">
        <f>'BASE METAS)'!AO643</f>
        <v>0</v>
      </c>
      <c r="AQ642" s="1">
        <f>'BASE METAS)'!AP643</f>
        <v>0</v>
      </c>
      <c r="AR642" s="1">
        <f>'BASE METAS)'!AQ643</f>
        <v>0</v>
      </c>
      <c r="AS642" s="1">
        <f>'BASE METAS)'!AR643</f>
        <v>0</v>
      </c>
      <c r="AT642" s="1">
        <f>'BASE METAS)'!AS643</f>
        <v>0</v>
      </c>
      <c r="AU642" s="1479">
        <f>'BASE METAS)'!BO643</f>
        <v>0</v>
      </c>
      <c r="AV642" s="1">
        <f>'BASE METAS)'!BQ643</f>
        <v>0</v>
      </c>
      <c r="AW642" s="1">
        <f>'BASE METAS)'!BR643</f>
        <v>0</v>
      </c>
      <c r="AX642" s="1">
        <f>'BASE METAS)'!BS643</f>
        <v>0</v>
      </c>
      <c r="AY642" s="1">
        <f>'BASE METAS)'!BT643</f>
        <v>0</v>
      </c>
      <c r="AZ642" s="1">
        <f>'BASE METAS)'!BU643</f>
        <v>0</v>
      </c>
      <c r="BA642" s="1">
        <f>'BASE METAS)'!BV643</f>
        <v>0</v>
      </c>
      <c r="BB642" s="1">
        <f>'BASE METAS)'!BW643</f>
        <v>0</v>
      </c>
      <c r="BC642" s="1">
        <f>'BASE METAS)'!BX643</f>
        <v>0</v>
      </c>
      <c r="BD642" s="1">
        <f>'BASE METAS)'!BY643</f>
        <v>0</v>
      </c>
      <c r="BE642" s="1">
        <f>'BASE METAS)'!CG643</f>
        <v>0</v>
      </c>
      <c r="BF642" s="1">
        <f>'BASE METAS)'!CJ643</f>
        <v>0</v>
      </c>
      <c r="BG642" s="1">
        <f>'BASE METAS)'!CK643</f>
        <v>0</v>
      </c>
      <c r="BH642" s="1">
        <f>'BASE METAS)'!CL643</f>
        <v>0</v>
      </c>
      <c r="BI642" s="1">
        <f>'BASE METAS)'!CM643</f>
        <v>0</v>
      </c>
      <c r="BJ642" s="1">
        <f>'BASE METAS)'!CN643</f>
        <v>0</v>
      </c>
      <c r="BK642" s="1">
        <f>'BASE METAS)'!CO643</f>
        <v>0</v>
      </c>
      <c r="BL642" s="1">
        <f>'BASE METAS)'!CP643</f>
        <v>0</v>
      </c>
      <c r="BM642" s="1">
        <f>'BASE METAS)'!CQ643</f>
        <v>0</v>
      </c>
      <c r="BN642" s="1">
        <f>'BASE METAS)'!CR643</f>
        <v>0</v>
      </c>
      <c r="BO642" s="1">
        <f>'BASE METAS)'!CS643</f>
        <v>0</v>
      </c>
      <c r="BP642" s="1">
        <f>'BASE METAS)'!CT643</f>
        <v>0</v>
      </c>
      <c r="BQ642" s="1">
        <f>'BASE METAS)'!CU643</f>
        <v>0</v>
      </c>
      <c r="BR642" s="1">
        <f>'BASE METAS)'!CV643</f>
        <v>0</v>
      </c>
      <c r="BS642" s="1">
        <f>'BASE METAS)'!CW643</f>
        <v>0</v>
      </c>
      <c r="BT642" s="1">
        <f>'BASE METAS)'!CX643</f>
        <v>0</v>
      </c>
      <c r="BU642" s="1">
        <f>'BASE METAS)'!FA643</f>
        <v>0</v>
      </c>
      <c r="BV642" s="1">
        <f>'BASE METAS)'!FB643</f>
        <v>0</v>
      </c>
      <c r="BW642" s="1">
        <f>'BASE METAS)'!FC643</f>
        <v>0</v>
      </c>
      <c r="BX642" s="1">
        <f>'BASE METAS)'!FD643</f>
        <v>0</v>
      </c>
      <c r="BY642" s="1">
        <f>'BASE METAS)'!FE643</f>
        <v>0</v>
      </c>
      <c r="BZ642" s="1">
        <f>'BASE METAS)'!FF643</f>
        <v>0</v>
      </c>
      <c r="CA642" s="1">
        <f>'BASE METAS)'!FG643</f>
        <v>0</v>
      </c>
      <c r="CB642" s="1">
        <f>'BASE METAS)'!FH643</f>
        <v>0</v>
      </c>
      <c r="CC642" s="1">
        <f>'BASE METAS)'!FI643</f>
        <v>0</v>
      </c>
      <c r="CD642" s="1">
        <f>'BASE METAS)'!FJ643</f>
        <v>0</v>
      </c>
      <c r="CE642" s="1">
        <f>'BASE METAS)'!FK643</f>
        <v>0</v>
      </c>
      <c r="CF642" s="1">
        <f>'BASE METAS)'!FL643</f>
        <v>0</v>
      </c>
      <c r="CG642" s="1">
        <f>'BASE METAS)'!FM643</f>
        <v>0</v>
      </c>
    </row>
    <row r="643" spans="1:85" ht="105" x14ac:dyDescent="0.2">
      <c r="A643" s="1">
        <f>'BASE METAS)'!A644</f>
        <v>95</v>
      </c>
      <c r="B643" s="7098" t="str">
        <f>'BASE METAS)'!B644</f>
        <v>DIRECCIÓN GENERAL DE PROTECCIÓN CIVIL</v>
      </c>
      <c r="C643" s="5684">
        <f>'BASE METAS)'!C644</f>
        <v>2200</v>
      </c>
      <c r="D643" s="5684">
        <f>'BASE METAS)'!D644</f>
        <v>1</v>
      </c>
      <c r="E643" s="5684" t="str">
        <f>'BASE METAS)'!E644</f>
        <v>CONCERTACIÓN PARA LA PROTECCIÓN CIVIL</v>
      </c>
      <c r="F643" s="5706" t="str">
        <f>'BASE METAS)'!F644</f>
        <v>Q00</v>
      </c>
      <c r="G643" s="5706" t="str">
        <f>'BASE METAS)'!G644</f>
        <v>105</v>
      </c>
      <c r="H643" s="5706" t="str">
        <f>'BASE METAS)'!H644</f>
        <v>04</v>
      </c>
      <c r="I643" s="5706" t="str">
        <f>'BASE METAS)'!I644</f>
        <v>01</v>
      </c>
      <c r="J643" s="5706" t="str">
        <f>'BASE METAS)'!J644</f>
        <v>02</v>
      </c>
      <c r="K643" s="5706" t="str">
        <f>'BASE METAS)'!K644</f>
        <v>01</v>
      </c>
      <c r="L643" s="5706" t="str">
        <f>'BASE METAS)'!L644</f>
        <v>01</v>
      </c>
      <c r="M643" s="5706" t="str">
        <f>'BASE METAS)'!M644</f>
        <v>101</v>
      </c>
      <c r="N643" s="5697" t="str">
        <f>'BASE METAS)'!N644</f>
        <v>Seguridad Pública y Tránsito</v>
      </c>
      <c r="O643" s="5706" t="str">
        <f>'BASE METAS)'!O644</f>
        <v>Protección Civil</v>
      </c>
      <c r="P643" s="5697" t="str">
        <f>'BASE METAS)'!P644</f>
        <v>Seguridad pública y protección civil</v>
      </c>
      <c r="Q643" s="5697" t="str">
        <f>'BASE METAS)'!Q644</f>
        <v>Preservación del orden público y protección ciudadana</v>
      </c>
      <c r="R643" s="5697" t="str">
        <f>'BASE METAS)'!R644</f>
        <v>Protección civil</v>
      </c>
      <c r="S643" s="5697" t="str">
        <f>'BASE METAS)'!S644</f>
        <v>Concertación, capacitación y difusión para la protección civil</v>
      </c>
      <c r="T643" s="5697" t="str">
        <f>'BASE METAS)'!T644</f>
        <v>Concertación para la protección civil</v>
      </c>
      <c r="U643" s="7726" t="str">
        <f>'BASE METAS)'!U644</f>
        <v>PROTEGER LA VIDA E INTEGRIDAD FISICA DE LAS PERSONAS A TRAVES DE LA CAPACITACION Y ORGANIZACIÓN DE LA SOCIEDAD, LA PROMOCIÓN DE UNA CULTURA DE AUTOPROTECCIÓN Y PREVENCIÓN EN TAREAS DE AUXILIO</v>
      </c>
      <c r="V643" s="5697" t="str">
        <f>'BASE METAS)'!V644</f>
        <v xml:space="preserve">Tlalnepantla Protegida </v>
      </c>
      <c r="W643" s="5694">
        <f>'BASE METAS)'!W644</f>
        <v>15149238.24</v>
      </c>
      <c r="X643" s="7102" t="str">
        <f>'BASE METAS)'!X644</f>
        <v>DIRECCIÓN GENERAL DE PROTECCIÓN CIVIL</v>
      </c>
      <c r="Y643" s="457" t="str">
        <f>'BASE METAS)'!Y644</f>
        <v>01</v>
      </c>
      <c r="Z643" s="1083" t="str">
        <f>'BASE METAS)'!Z644</f>
        <v xml:space="preserve">INTEGRAR EL CONSEJO DE PROTECCIÓN CIVIL </v>
      </c>
      <c r="AA643" s="1081" t="str">
        <f>'BASE METAS)'!AA644</f>
        <v>CONSEJO</v>
      </c>
      <c r="AB643" s="179">
        <f>'BASE METAS)'!AB644</f>
        <v>1</v>
      </c>
      <c r="AC643" s="1085">
        <f>'BASE METAS)'!AC644</f>
        <v>1</v>
      </c>
      <c r="AD643" s="736">
        <f>'BASE METAS)'!AD644</f>
        <v>1</v>
      </c>
      <c r="AE643" s="1085">
        <f>'BASE METAS)'!AE644</f>
        <v>0</v>
      </c>
      <c r="AF643" s="736">
        <f>'BASE METAS)'!AF644</f>
        <v>0</v>
      </c>
      <c r="AG643" s="1085">
        <f>'BASE METAS)'!AG644</f>
        <v>0</v>
      </c>
      <c r="AH643" s="156">
        <f>'BASE METAS)'!AH644</f>
        <v>0</v>
      </c>
      <c r="AI643" s="1086">
        <f>'BASE METAS)'!AI644</f>
        <v>0</v>
      </c>
      <c r="AJ643" s="736">
        <f>'BASE METAS)'!AJ644</f>
        <v>0</v>
      </c>
      <c r="AK643" s="211">
        <f>'BASE METAS)'!AK644</f>
        <v>1</v>
      </c>
      <c r="AL643" s="1102" t="str">
        <f>'BASE METAS)'!AL644</f>
        <v>01</v>
      </c>
      <c r="AM643" s="807" t="str">
        <f>'BASE METAS)'!AM644</f>
        <v>INTEGRACIÓN DE CONSEJOS</v>
      </c>
      <c r="AN643" s="1045" t="str">
        <f>'BASE METAS)'!AN644</f>
        <v>MIDE EL NÚMERO DE CONSEJOS INTEGRADOS CON RESPECTO AL NÚMERO DE CONSEJOS PROGRAMADOS</v>
      </c>
      <c r="AO643" s="90" t="str">
        <f>'BASE METAS)'!AU644</f>
        <v>DESEMPEÑO</v>
      </c>
      <c r="AP643" s="982" t="str">
        <f>'BASE METAS)'!AO644</f>
        <v>No. DE CONSEJOS INTEGRADOS</v>
      </c>
      <c r="AQ643" s="974" t="str">
        <f>'BASE METAS)'!AP644</f>
        <v>No. DE CONSEJOS PROGRAMADOS (1)</v>
      </c>
      <c r="AR643" s="807">
        <f>'BASE METAS)'!AQ644</f>
        <v>100</v>
      </c>
      <c r="AS643" s="974" t="str">
        <f>'BASE METAS)'!AR644</f>
        <v>CONSEJOS</v>
      </c>
      <c r="AT643" s="974" t="str">
        <f>'BASE METAS)'!AS644</f>
        <v>EFICACIA</v>
      </c>
      <c r="AU643" s="1482">
        <f>'BASE METAS)'!BO644</f>
        <v>0</v>
      </c>
      <c r="AV643" s="960">
        <f>'BASE METAS)'!BQ644</f>
        <v>1</v>
      </c>
      <c r="AW643" s="1352">
        <f>'BASE METAS)'!BR644</f>
        <v>0</v>
      </c>
      <c r="AX643" s="1352">
        <f>'BASE METAS)'!BS644</f>
        <v>0</v>
      </c>
      <c r="AY643" s="1352">
        <f>'BASE METAS)'!BT644</f>
        <v>1</v>
      </c>
      <c r="AZ643" s="1">
        <f>'BASE METAS)'!BU644</f>
        <v>-1</v>
      </c>
      <c r="BA643" s="1" t="e">
        <f>'BASE METAS)'!BV644</f>
        <v>#DIV/0!</v>
      </c>
      <c r="BB643" s="1">
        <f>'BASE METAS)'!BW644</f>
        <v>1</v>
      </c>
      <c r="BC643" s="1">
        <f>'BASE METAS)'!BX644</f>
        <v>0</v>
      </c>
      <c r="BD643" s="1">
        <f>'BASE METAS)'!BY644</f>
        <v>1</v>
      </c>
      <c r="BE643" s="1">
        <f>'BASE METAS)'!CG644</f>
        <v>0</v>
      </c>
      <c r="BF643" s="1">
        <f>'BASE METAS)'!CJ644</f>
        <v>0</v>
      </c>
      <c r="BG643" s="1">
        <f>'BASE METAS)'!CK644</f>
        <v>0</v>
      </c>
      <c r="BH643" s="1">
        <f>'BASE METAS)'!CL644</f>
        <v>0</v>
      </c>
      <c r="BI643" s="1">
        <f>'BASE METAS)'!CM644</f>
        <v>0</v>
      </c>
      <c r="BJ643" s="1">
        <f>'BASE METAS)'!CN644</f>
        <v>0</v>
      </c>
      <c r="BK643" s="1">
        <f>'BASE METAS)'!CO644</f>
        <v>1</v>
      </c>
      <c r="BL643" s="1">
        <f>'BASE METAS)'!CP644</f>
        <v>0</v>
      </c>
      <c r="BM643" s="1">
        <f>'BASE METAS)'!CQ644</f>
        <v>0</v>
      </c>
      <c r="BN643" s="1">
        <f>'BASE METAS)'!CR644</f>
        <v>0</v>
      </c>
      <c r="BO643" s="1">
        <f>'BASE METAS)'!CS644</f>
        <v>0</v>
      </c>
      <c r="BP643" s="1">
        <f>'BASE METAS)'!CT644</f>
        <v>0</v>
      </c>
      <c r="BQ643" s="1">
        <f>'BASE METAS)'!CU644</f>
        <v>0</v>
      </c>
      <c r="BR643" s="1">
        <f>'BASE METAS)'!CV644</f>
        <v>0</v>
      </c>
      <c r="BS643" s="1">
        <f>'BASE METAS)'!CW644</f>
        <v>0</v>
      </c>
      <c r="BT643" s="1">
        <f>'BASE METAS)'!CX644</f>
        <v>0</v>
      </c>
      <c r="BU643" s="1" t="e">
        <f>'BASE METAS)'!#REF!</f>
        <v>#REF!</v>
      </c>
      <c r="BV643" s="1">
        <f>'BASE METAS)'!FA644</f>
        <v>1</v>
      </c>
      <c r="BW643" s="1">
        <f>'BASE METAS)'!FC644</f>
        <v>0</v>
      </c>
      <c r="BX643" s="1">
        <f>'BASE METAS)'!FD644</f>
        <v>1</v>
      </c>
      <c r="BY643" s="1">
        <f>'BASE METAS)'!FE644</f>
        <v>1</v>
      </c>
      <c r="BZ643" s="1">
        <f>'BASE METAS)'!FF644</f>
        <v>0</v>
      </c>
      <c r="CA643" s="1">
        <f>'BASE METAS)'!FG644</f>
        <v>1</v>
      </c>
      <c r="CB643" s="1">
        <f>'BASE METAS)'!FH644</f>
        <v>0</v>
      </c>
      <c r="CC643" s="1">
        <f>'BASE METAS)'!FI644</f>
        <v>1</v>
      </c>
      <c r="CD643" s="1">
        <f>'BASE METAS)'!FJ644</f>
        <v>1</v>
      </c>
      <c r="CE643" s="1">
        <f>'BASE METAS)'!FK644</f>
        <v>0</v>
      </c>
      <c r="CF643" s="1">
        <f>'BASE METAS)'!FL644</f>
        <v>0</v>
      </c>
      <c r="CG643" s="1">
        <f>'BASE METAS)'!FM644</f>
        <v>0</v>
      </c>
    </row>
    <row r="644" spans="1:85" ht="255" x14ac:dyDescent="0.2">
      <c r="A644" s="1">
        <f>'BASE METAS)'!A645</f>
        <v>0</v>
      </c>
      <c r="B644" s="7099"/>
      <c r="C644" s="5685"/>
      <c r="D644" s="5685"/>
      <c r="E644" s="5685"/>
      <c r="F644" s="5707"/>
      <c r="G644" s="5707"/>
      <c r="H644" s="5707"/>
      <c r="I644" s="5707"/>
      <c r="J644" s="5707"/>
      <c r="K644" s="5707"/>
      <c r="L644" s="5707"/>
      <c r="M644" s="5707"/>
      <c r="N644" s="5698"/>
      <c r="O644" s="5707"/>
      <c r="P644" s="5698"/>
      <c r="Q644" s="5698"/>
      <c r="R644" s="5698"/>
      <c r="S644" s="5698"/>
      <c r="T644" s="5698"/>
      <c r="U644" s="7727"/>
      <c r="V644" s="5698"/>
      <c r="W644" s="5695"/>
      <c r="X644" s="7145"/>
      <c r="Y644" s="458" t="str">
        <f>'BASE METAS)'!Y645</f>
        <v>02</v>
      </c>
      <c r="Z644" s="1084" t="str">
        <f>'BASE METAS)'!Z645</f>
        <v xml:space="preserve">REALIZAR CONVENIOS CON DEPENDENCIAS ESTATALES, FEDERALES EN MATERIA DE PROTECCIÓN CIVIL </v>
      </c>
      <c r="AA644" s="1082" t="str">
        <f>'BASE METAS)'!AA645</f>
        <v>CONVENIO</v>
      </c>
      <c r="AB644" s="170">
        <f>'BASE METAS)'!AB645</f>
        <v>10</v>
      </c>
      <c r="AC644" s="173">
        <f>'BASE METAS)'!AC645</f>
        <v>1</v>
      </c>
      <c r="AD644" s="208">
        <f>'BASE METAS)'!AD645</f>
        <v>0.1</v>
      </c>
      <c r="AE644" s="173">
        <f>'BASE METAS)'!AE645</f>
        <v>3</v>
      </c>
      <c r="AF644" s="208">
        <f>'BASE METAS)'!AF645</f>
        <v>0.3</v>
      </c>
      <c r="AG644" s="173">
        <f>'BASE METAS)'!AG645</f>
        <v>4</v>
      </c>
      <c r="AH644" s="159">
        <f>'BASE METAS)'!AH645</f>
        <v>0.4</v>
      </c>
      <c r="AI644" s="1087">
        <f>'BASE METAS)'!AI645</f>
        <v>2</v>
      </c>
      <c r="AJ644" s="208">
        <f>'BASE METAS)'!AJ645</f>
        <v>0.2</v>
      </c>
      <c r="AK644" s="191">
        <f>'BASE METAS)'!AK645</f>
        <v>1</v>
      </c>
      <c r="AL644" s="1102" t="str">
        <f>'BASE METAS)'!AL645</f>
        <v>02</v>
      </c>
      <c r="AM644" s="974" t="str">
        <f>'BASE METAS)'!AM645</f>
        <v>CONVENIOS CON DEPENDENCIAS FEDERAL Y ESTATAL</v>
      </c>
      <c r="AN644" s="1045" t="str">
        <f>'BASE METAS)'!AN645</f>
        <v>MIDE EL NÚMERO DE CONVENIOS REALIZADOS CON RESPECTO AL NÚMERO DE CONVENIOS PROGRAMADOS</v>
      </c>
      <c r="AO644" s="90" t="str">
        <f>'BASE METAS)'!AU645</f>
        <v>DESEMPEÑO</v>
      </c>
      <c r="AP644" s="982" t="str">
        <f>'BASE METAS)'!AO645</f>
        <v>No. DE CONVENIOS REALIZADOS</v>
      </c>
      <c r="AQ644" s="974" t="str">
        <f>'BASE METAS)'!AP645</f>
        <v>No. DE CONVENIOS PROGRAMADOS (10)</v>
      </c>
      <c r="AR644" s="807">
        <f>'BASE METAS)'!AQ645</f>
        <v>100</v>
      </c>
      <c r="AS644" s="974" t="str">
        <f>'BASE METAS)'!AR645</f>
        <v>CONVENIOS</v>
      </c>
      <c r="AT644" s="974" t="str">
        <f>'BASE METAS)'!AS645</f>
        <v>EFICACIA</v>
      </c>
      <c r="AU644" s="1482">
        <f>'BASE METAS)'!BO645</f>
        <v>0</v>
      </c>
      <c r="AV644" s="960">
        <f>'BASE METAS)'!BQ645</f>
        <v>10</v>
      </c>
      <c r="AW644" s="960">
        <f>'BASE METAS)'!BR645</f>
        <v>0</v>
      </c>
      <c r="AX644" s="1352">
        <f>'BASE METAS)'!BS645</f>
        <v>3</v>
      </c>
      <c r="AY644" s="1352">
        <f>'BASE METAS)'!BT645</f>
        <v>0</v>
      </c>
      <c r="AZ644" s="1">
        <f>'BASE METAS)'!BU645</f>
        <v>3</v>
      </c>
      <c r="BA644" s="1">
        <f>'BASE METAS)'!BV645</f>
        <v>0</v>
      </c>
      <c r="BB644" s="1">
        <f>'BASE METAS)'!BW645</f>
        <v>0</v>
      </c>
      <c r="BC644" s="1">
        <f>'BASE METAS)'!BX645</f>
        <v>10</v>
      </c>
      <c r="BD644" s="1">
        <f>'BASE METAS)'!BY645</f>
        <v>0</v>
      </c>
      <c r="BE644" s="1">
        <f>'BASE METAS)'!CG645</f>
        <v>0</v>
      </c>
      <c r="BF644" s="1">
        <f>'BASE METAS)'!CJ645</f>
        <v>0</v>
      </c>
      <c r="BG644" s="1">
        <f>'BASE METAS)'!CK645</f>
        <v>0</v>
      </c>
      <c r="BH644" s="1">
        <f>'BASE METAS)'!CL645</f>
        <v>0</v>
      </c>
      <c r="BI644" s="1">
        <f>'BASE METAS)'!CM645</f>
        <v>0</v>
      </c>
      <c r="BJ644" s="1">
        <f>'BASE METAS)'!CN645</f>
        <v>0</v>
      </c>
      <c r="BK644" s="1">
        <f>'BASE METAS)'!CO645</f>
        <v>1</v>
      </c>
      <c r="BL644" s="1">
        <f>'BASE METAS)'!CP645</f>
        <v>1</v>
      </c>
      <c r="BM644" s="1">
        <f>'BASE METAS)'!CQ645</f>
        <v>1</v>
      </c>
      <c r="BN644" s="1">
        <f>'BASE METAS)'!CR645</f>
        <v>1</v>
      </c>
      <c r="BO644" s="1">
        <f>'BASE METAS)'!CS645</f>
        <v>1</v>
      </c>
      <c r="BP644" s="1">
        <f>'BASE METAS)'!CT645</f>
        <v>2</v>
      </c>
      <c r="BQ644" s="1">
        <f>'BASE METAS)'!CU645</f>
        <v>1</v>
      </c>
      <c r="BR644" s="1">
        <f>'BASE METAS)'!CV645</f>
        <v>1</v>
      </c>
      <c r="BS644" s="1">
        <f>'BASE METAS)'!CW645</f>
        <v>1</v>
      </c>
      <c r="BT644" s="1">
        <f>'BASE METAS)'!CX645</f>
        <v>0</v>
      </c>
      <c r="BU644" s="1" t="e">
        <f>'BASE METAS)'!#REF!</f>
        <v>#REF!</v>
      </c>
      <c r="BV644" s="1">
        <f>'BASE METAS)'!FA645</f>
        <v>10</v>
      </c>
      <c r="BW644" s="1">
        <f>'BASE METAS)'!FC645</f>
        <v>1</v>
      </c>
      <c r="BX644" s="1">
        <f>'BASE METAS)'!FD645</f>
        <v>0</v>
      </c>
      <c r="BY644" s="1">
        <f>'BASE METAS)'!FE645</f>
        <v>-1</v>
      </c>
      <c r="BZ644" s="1">
        <f>'BASE METAS)'!FF645</f>
        <v>0</v>
      </c>
      <c r="CA644" s="1">
        <f>'BASE METAS)'!FG645</f>
        <v>0</v>
      </c>
      <c r="CB644" s="1">
        <f>'BASE METAS)'!FH645</f>
        <v>10</v>
      </c>
      <c r="CC644" s="1">
        <f>'BASE METAS)'!FI645</f>
        <v>0</v>
      </c>
      <c r="CD644" s="1">
        <f>'BASE METAS)'!FJ645</f>
        <v>10</v>
      </c>
      <c r="CE644" s="1">
        <f>'BASE METAS)'!FK645</f>
        <v>0</v>
      </c>
      <c r="CF644" s="1">
        <f>'BASE METAS)'!FL645</f>
        <v>1</v>
      </c>
      <c r="CG644" s="1">
        <f>'BASE METAS)'!FM645</f>
        <v>0</v>
      </c>
    </row>
    <row r="645" spans="1:85" ht="225" x14ac:dyDescent="0.2">
      <c r="A645" s="1">
        <f>'BASE METAS)'!A646</f>
        <v>0</v>
      </c>
      <c r="B645" s="7099"/>
      <c r="C645" s="5685"/>
      <c r="D645" s="5685"/>
      <c r="E645" s="5685"/>
      <c r="F645" s="5707"/>
      <c r="G645" s="5707"/>
      <c r="H645" s="5707"/>
      <c r="I645" s="5707"/>
      <c r="J645" s="5707"/>
      <c r="K645" s="5707"/>
      <c r="L645" s="5707"/>
      <c r="M645" s="5707"/>
      <c r="N645" s="5698"/>
      <c r="O645" s="5707"/>
      <c r="P645" s="5698"/>
      <c r="Q645" s="5698"/>
      <c r="R645" s="5698"/>
      <c r="S645" s="5698"/>
      <c r="T645" s="5698"/>
      <c r="U645" s="7727"/>
      <c r="V645" s="5698"/>
      <c r="W645" s="5695"/>
      <c r="X645" s="7145"/>
      <c r="Y645" s="458" t="str">
        <f>'BASE METAS)'!Y646</f>
        <v>03</v>
      </c>
      <c r="Z645" s="1084" t="str">
        <f>'BASE METAS)'!Z646</f>
        <v xml:space="preserve">REALIZAR CONVENIOS CON GRUPOS DE SOCORRISTAS EN MATERIA DE PROTECCIÓN CIVIL </v>
      </c>
      <c r="AA645" s="1082" t="str">
        <f>'BASE METAS)'!AA646</f>
        <v>CONVENIO</v>
      </c>
      <c r="AB645" s="170">
        <f>'BASE METAS)'!AB646</f>
        <v>4</v>
      </c>
      <c r="AC645" s="173">
        <f>'BASE METAS)'!AC646</f>
        <v>0</v>
      </c>
      <c r="AD645" s="208">
        <f>'BASE METAS)'!AD646</f>
        <v>0</v>
      </c>
      <c r="AE645" s="1088">
        <f>'BASE METAS)'!AE646</f>
        <v>2</v>
      </c>
      <c r="AF645" s="208">
        <f>'BASE METAS)'!AF646</f>
        <v>0.5</v>
      </c>
      <c r="AG645" s="173">
        <f>'BASE METAS)'!AG646</f>
        <v>2</v>
      </c>
      <c r="AH645" s="159">
        <f>'BASE METAS)'!AH646</f>
        <v>0.5</v>
      </c>
      <c r="AI645" s="1087">
        <f>'BASE METAS)'!AI646</f>
        <v>0</v>
      </c>
      <c r="AJ645" s="208">
        <f>'BASE METAS)'!AJ646</f>
        <v>0</v>
      </c>
      <c r="AK645" s="191">
        <f>'BASE METAS)'!AK646</f>
        <v>1</v>
      </c>
      <c r="AL645" s="1102" t="str">
        <f>'BASE METAS)'!AL646</f>
        <v>03</v>
      </c>
      <c r="AM645" s="974" t="str">
        <f>'BASE METAS)'!AM646</f>
        <v>CONVENIOS CON SOCORRISTAS</v>
      </c>
      <c r="AN645" s="1045" t="str">
        <f>'BASE METAS)'!AN646</f>
        <v>MIDE EL NÚMERO DE CONVENIOS REALIZADOS CON RESPECTO AL NÚMERO DE CONVENIOS PROGRAMADOS</v>
      </c>
      <c r="AO645" s="90" t="str">
        <f>'BASE METAS)'!AU646</f>
        <v>DESEMPEÑO</v>
      </c>
      <c r="AP645" s="982" t="str">
        <f>'BASE METAS)'!AO646</f>
        <v>No. DE CONVENIOS REALIZADOS</v>
      </c>
      <c r="AQ645" s="974" t="str">
        <f>'BASE METAS)'!AP646</f>
        <v>No. DE CONVENIOS PROGRAMADOS (4)</v>
      </c>
      <c r="AR645" s="807">
        <f>'BASE METAS)'!AQ646</f>
        <v>100</v>
      </c>
      <c r="AS645" s="974" t="str">
        <f>'BASE METAS)'!AR646</f>
        <v>CONVENIOS</v>
      </c>
      <c r="AT645" s="974" t="str">
        <f>'BASE METAS)'!AS646</f>
        <v>EFICACIA</v>
      </c>
      <c r="AU645" s="1482">
        <f>'BASE METAS)'!BO646</f>
        <v>0</v>
      </c>
      <c r="AV645" s="960">
        <f>'BASE METAS)'!BQ646</f>
        <v>4</v>
      </c>
      <c r="AW645" s="1352">
        <f>'BASE METAS)'!BR646</f>
        <v>0</v>
      </c>
      <c r="AX645" s="1352">
        <f>'BASE METAS)'!BS646</f>
        <v>2</v>
      </c>
      <c r="AY645" s="1352">
        <f>'BASE METAS)'!BT646</f>
        <v>1</v>
      </c>
      <c r="AZ645" s="1">
        <f>'BASE METAS)'!BU646</f>
        <v>1</v>
      </c>
      <c r="BA645" s="1">
        <f>'BASE METAS)'!BV646</f>
        <v>0.5</v>
      </c>
      <c r="BB645" s="1">
        <f>'BASE METAS)'!BW646</f>
        <v>1</v>
      </c>
      <c r="BC645" s="1">
        <f>'BASE METAS)'!BX646</f>
        <v>3</v>
      </c>
      <c r="BD645" s="1">
        <f>'BASE METAS)'!BY646</f>
        <v>0.25</v>
      </c>
      <c r="BE645" s="1">
        <f>'BASE METAS)'!CG646</f>
        <v>0</v>
      </c>
      <c r="BF645" s="1">
        <f>'BASE METAS)'!CJ646</f>
        <v>0</v>
      </c>
      <c r="BG645" s="1">
        <f>'BASE METAS)'!CK646</f>
        <v>0</v>
      </c>
      <c r="BH645" s="1">
        <f>'BASE METAS)'!CL646</f>
        <v>0</v>
      </c>
      <c r="BI645" s="1">
        <f>'BASE METAS)'!CM646</f>
        <v>0</v>
      </c>
      <c r="BJ645" s="1">
        <f>'BASE METAS)'!CN646</f>
        <v>0</v>
      </c>
      <c r="BK645" s="1">
        <f>'BASE METAS)'!CO646</f>
        <v>0</v>
      </c>
      <c r="BL645" s="1">
        <f>'BASE METAS)'!CP646</f>
        <v>0</v>
      </c>
      <c r="BM645" s="1">
        <f>'BASE METAS)'!CQ646</f>
        <v>1</v>
      </c>
      <c r="BN645" s="1">
        <f>'BASE METAS)'!CR646</f>
        <v>1</v>
      </c>
      <c r="BO645" s="1">
        <f>'BASE METAS)'!CS646</f>
        <v>1</v>
      </c>
      <c r="BP645" s="1">
        <f>'BASE METAS)'!CT646</f>
        <v>1</v>
      </c>
      <c r="BQ645" s="1">
        <f>'BASE METAS)'!CU646</f>
        <v>0</v>
      </c>
      <c r="BR645" s="1">
        <f>'BASE METAS)'!CV646</f>
        <v>0</v>
      </c>
      <c r="BS645" s="1">
        <f>'BASE METAS)'!CW646</f>
        <v>0</v>
      </c>
      <c r="BT645" s="1">
        <f>'BASE METAS)'!CX646</f>
        <v>0</v>
      </c>
      <c r="BU645" s="1" t="e">
        <f>'BASE METAS)'!#REF!</f>
        <v>#REF!</v>
      </c>
      <c r="BV645" s="1">
        <f>'BASE METAS)'!FA646</f>
        <v>4</v>
      </c>
      <c r="BW645" s="1">
        <f>'BASE METAS)'!FC646</f>
        <v>0</v>
      </c>
      <c r="BX645" s="1">
        <f>'BASE METAS)'!FD646</f>
        <v>0</v>
      </c>
      <c r="BY645" s="1">
        <f>'BASE METAS)'!FE646</f>
        <v>0</v>
      </c>
      <c r="BZ645" s="1">
        <f>'BASE METAS)'!FF646</f>
        <v>0</v>
      </c>
      <c r="CA645" s="1">
        <f>'BASE METAS)'!FG646</f>
        <v>0</v>
      </c>
      <c r="CB645" s="1">
        <f>'BASE METAS)'!FH646</f>
        <v>4</v>
      </c>
      <c r="CC645" s="1">
        <f>'BASE METAS)'!FI646</f>
        <v>0</v>
      </c>
      <c r="CD645" s="1">
        <f>'BASE METAS)'!FJ646</f>
        <v>4</v>
      </c>
      <c r="CE645" s="1">
        <f>'BASE METAS)'!FK646</f>
        <v>0</v>
      </c>
      <c r="CF645" s="1">
        <f>'BASE METAS)'!FL646</f>
        <v>1</v>
      </c>
      <c r="CG645" s="1">
        <f>'BASE METAS)'!FM646</f>
        <v>1</v>
      </c>
    </row>
    <row r="646" spans="1:85" ht="270" x14ac:dyDescent="0.25">
      <c r="A646" s="1">
        <f>'BASE METAS)'!A647</f>
        <v>0</v>
      </c>
      <c r="B646" s="7099"/>
      <c r="C646" s="5685"/>
      <c r="D646" s="5685"/>
      <c r="E646" s="5685"/>
      <c r="F646" s="5707"/>
      <c r="G646" s="5707"/>
      <c r="H646" s="5707"/>
      <c r="I646" s="5707"/>
      <c r="J646" s="5707"/>
      <c r="K646" s="5707"/>
      <c r="L646" s="5707"/>
      <c r="M646" s="5707"/>
      <c r="N646" s="5698"/>
      <c r="O646" s="5707"/>
      <c r="P646" s="5698"/>
      <c r="Q646" s="5698"/>
      <c r="R646" s="5698"/>
      <c r="S646" s="5698"/>
      <c r="T646" s="5698"/>
      <c r="U646" s="7727"/>
      <c r="V646" s="5698"/>
      <c r="W646" s="5695"/>
      <c r="X646" s="7145"/>
      <c r="Y646" s="458" t="str">
        <f>'BASE METAS)'!Y647</f>
        <v>04</v>
      </c>
      <c r="Z646" s="829" t="str">
        <f>'BASE METAS)'!Z647</f>
        <v xml:space="preserve">CAPACITAR A LA POBLACIÓN EN GENERAL Y A LOS SECTORES SOCIALES EN MATERIA DE PROTECCIÓN CIVIL  </v>
      </c>
      <c r="AA646" s="1082" t="str">
        <f>'BASE METAS)'!AA647</f>
        <v>POBLACIÓN</v>
      </c>
      <c r="AB646" s="170">
        <f>'BASE METAS)'!AB647</f>
        <v>5500</v>
      </c>
      <c r="AC646" s="173">
        <f>'BASE METAS)'!AC647</f>
        <v>1000</v>
      </c>
      <c r="AD646" s="208">
        <f>'BASE METAS)'!AD647</f>
        <v>0.18181818181818182</v>
      </c>
      <c r="AE646" s="173">
        <f>'BASE METAS)'!AE647</f>
        <v>1500</v>
      </c>
      <c r="AF646" s="208">
        <f>'BASE METAS)'!AF647</f>
        <v>0.27272727272727271</v>
      </c>
      <c r="AG646" s="173">
        <f>'BASE METAS)'!AG647</f>
        <v>1500</v>
      </c>
      <c r="AH646" s="208">
        <f>'BASE METAS)'!AH647</f>
        <v>0.27272727272727271</v>
      </c>
      <c r="AI646" s="1087">
        <f>'BASE METAS)'!AI647</f>
        <v>1500</v>
      </c>
      <c r="AJ646" s="208">
        <f>'BASE METAS)'!AJ647</f>
        <v>0.27272727272727271</v>
      </c>
      <c r="AK646" s="191">
        <f>'BASE METAS)'!AK647</f>
        <v>1</v>
      </c>
      <c r="AL646" s="1102" t="str">
        <f>'BASE METAS)'!AL647</f>
        <v>04</v>
      </c>
      <c r="AM646" s="974" t="str">
        <f>'BASE METAS)'!AM647</f>
        <v>CAPACITACIÓN A LA POBLACIÓN</v>
      </c>
      <c r="AN646" s="1045" t="str">
        <f>'BASE METAS)'!AN647</f>
        <v>MIDE EL NÚMERO DE POBLACIÓN CAPACITADA CON RESPECTO AL NÚMERO DE POBLACIÓN CAPACITADA PROGRAMADA</v>
      </c>
      <c r="AO646" s="90" t="str">
        <f>'BASE METAS)'!AU647</f>
        <v>DESEMPEÑO</v>
      </c>
      <c r="AP646" s="974" t="str">
        <f>'BASE METAS)'!AO647</f>
        <v>No. DE POBLACION CAPACITADA</v>
      </c>
      <c r="AQ646" s="974" t="str">
        <f>'BASE METAS)'!AP647</f>
        <v>No. DE POBLACION PROGRAMADA (5500)</v>
      </c>
      <c r="AR646" s="807">
        <f>'BASE METAS)'!AQ647</f>
        <v>100</v>
      </c>
      <c r="AS646" s="974" t="str">
        <f>'BASE METAS)'!AR647</f>
        <v>POBLACIÓN</v>
      </c>
      <c r="AT646" s="974" t="str">
        <f>'BASE METAS)'!AS647</f>
        <v>EFICACIA</v>
      </c>
      <c r="AU646" s="1482">
        <f>'BASE METAS)'!BO647</f>
        <v>0</v>
      </c>
      <c r="AV646" s="960">
        <f>'BASE METAS)'!BQ647</f>
        <v>5500</v>
      </c>
      <c r="AW646" s="960">
        <f>'BASE METAS)'!BR647</f>
        <v>0</v>
      </c>
      <c r="AX646" s="1352">
        <f>'BASE METAS)'!BS647</f>
        <v>1500</v>
      </c>
      <c r="AY646" s="1352">
        <f>'BASE METAS)'!BT647</f>
        <v>4299</v>
      </c>
      <c r="AZ646" s="1">
        <f>'BASE METAS)'!BU647</f>
        <v>-2799</v>
      </c>
      <c r="BA646" s="1">
        <f>'BASE METAS)'!BV647</f>
        <v>2.8660000000000001</v>
      </c>
      <c r="BB646" s="1">
        <f>'BASE METAS)'!BW647</f>
        <v>5849</v>
      </c>
      <c r="BC646" s="1">
        <f>'BASE METAS)'!BX647</f>
        <v>-349</v>
      </c>
      <c r="BD646" s="1">
        <f>'BASE METAS)'!BY647</f>
        <v>1.0634545454545454</v>
      </c>
      <c r="BE646" s="1">
        <f>'BASE METAS)'!CG647</f>
        <v>1550</v>
      </c>
      <c r="BF646" s="1">
        <f>'BASE METAS)'!CJ647</f>
        <v>0</v>
      </c>
      <c r="BG646" s="1">
        <f>'BASE METAS)'!CK647</f>
        <v>0</v>
      </c>
      <c r="BH646" s="1">
        <f>'BASE METAS)'!CL647</f>
        <v>0</v>
      </c>
      <c r="BI646" s="1">
        <f>'BASE METAS)'!CM647</f>
        <v>250</v>
      </c>
      <c r="BJ646" s="1">
        <f>'BASE METAS)'!CN647</f>
        <v>250</v>
      </c>
      <c r="BK646" s="1">
        <f>'BASE METAS)'!CO647</f>
        <v>500</v>
      </c>
      <c r="BL646" s="1">
        <f>'BASE METAS)'!CP647</f>
        <v>500</v>
      </c>
      <c r="BM646" s="1">
        <f>'BASE METAS)'!CQ647</f>
        <v>500</v>
      </c>
      <c r="BN646" s="1">
        <f>'BASE METAS)'!CR647</f>
        <v>500</v>
      </c>
      <c r="BO646" s="1">
        <f>'BASE METAS)'!CS647</f>
        <v>500</v>
      </c>
      <c r="BP646" s="1">
        <f>'BASE METAS)'!CT647</f>
        <v>500</v>
      </c>
      <c r="BQ646" s="1">
        <f>'BASE METAS)'!CU647</f>
        <v>500</v>
      </c>
      <c r="BR646" s="1">
        <f>'BASE METAS)'!CV647</f>
        <v>500</v>
      </c>
      <c r="BS646" s="1">
        <f>'BASE METAS)'!CW647</f>
        <v>500</v>
      </c>
      <c r="BT646" s="1">
        <f>'BASE METAS)'!CX647</f>
        <v>500</v>
      </c>
      <c r="BU646" s="1" t="e">
        <f>'BASE METAS)'!#REF!</f>
        <v>#REF!</v>
      </c>
      <c r="BV646" s="1">
        <f>'BASE METAS)'!FA647</f>
        <v>5500</v>
      </c>
      <c r="BW646" s="1">
        <f>'BASE METAS)'!FC647</f>
        <v>500</v>
      </c>
      <c r="BX646" s="1">
        <f>'BASE METAS)'!FD647</f>
        <v>1195</v>
      </c>
      <c r="BY646" s="1">
        <f>'BASE METAS)'!FE647</f>
        <v>695</v>
      </c>
      <c r="BZ646" s="1">
        <f>'BASE METAS)'!FF647</f>
        <v>2.39</v>
      </c>
      <c r="CA646" s="1">
        <f>'BASE METAS)'!FG647</f>
        <v>2745</v>
      </c>
      <c r="CB646" s="1">
        <f>'BASE METAS)'!FH647</f>
        <v>2755</v>
      </c>
      <c r="CC646" s="1">
        <f>'BASE METAS)'!FI647</f>
        <v>0.49909090909090909</v>
      </c>
      <c r="CD646" s="1">
        <f>'BASE METAS)'!FJ647</f>
        <v>5500</v>
      </c>
      <c r="CE646" s="1">
        <f>'BASE METAS)'!FK647</f>
        <v>0</v>
      </c>
      <c r="CF646" s="1">
        <f>'BASE METAS)'!FL647</f>
        <v>500</v>
      </c>
      <c r="CG646" s="1">
        <f>'BASE METAS)'!FM647</f>
        <v>173</v>
      </c>
    </row>
    <row r="647" spans="1:85" ht="120" x14ac:dyDescent="0.25">
      <c r="A647" s="1">
        <f>'BASE METAS)'!A648</f>
        <v>0</v>
      </c>
      <c r="B647" s="7099"/>
      <c r="C647" s="5686"/>
      <c r="D647" s="5686"/>
      <c r="E647" s="5686"/>
      <c r="F647" s="5708"/>
      <c r="G647" s="5708"/>
      <c r="H647" s="5708"/>
      <c r="I647" s="5708"/>
      <c r="J647" s="5708"/>
      <c r="K647" s="5708"/>
      <c r="L647" s="5708"/>
      <c r="M647" s="5708"/>
      <c r="N647" s="5699"/>
      <c r="O647" s="5708"/>
      <c r="P647" s="5699"/>
      <c r="Q647" s="5699"/>
      <c r="R647" s="5699"/>
      <c r="S647" s="5699"/>
      <c r="T647" s="5699"/>
      <c r="U647" s="7728"/>
      <c r="V647" s="5698"/>
      <c r="W647" s="5695"/>
      <c r="X647" s="7145"/>
      <c r="Y647" s="461" t="str">
        <f>'BASE METAS)'!Y648</f>
        <v>05</v>
      </c>
      <c r="Z647" s="1089" t="str">
        <f>'BASE METAS)'!Z648</f>
        <v>REALIZAR SIMULACROS EN LAS COMUNIDADES</v>
      </c>
      <c r="AA647" s="1090" t="str">
        <f>'BASE METAS)'!AA648</f>
        <v>SIMULACRO</v>
      </c>
      <c r="AB647" s="187">
        <f>'BASE METAS)'!AB648</f>
        <v>10</v>
      </c>
      <c r="AC647" s="188">
        <f>'BASE METAS)'!AC648</f>
        <v>1</v>
      </c>
      <c r="AD647" s="471">
        <f>'BASE METAS)'!AD648</f>
        <v>0.1</v>
      </c>
      <c r="AE647" s="188">
        <f>'BASE METAS)'!AE648</f>
        <v>3</v>
      </c>
      <c r="AF647" s="471">
        <f>'BASE METAS)'!AF648</f>
        <v>0.3</v>
      </c>
      <c r="AG647" s="188">
        <f>'BASE METAS)'!AG648</f>
        <v>4</v>
      </c>
      <c r="AH647" s="471">
        <f>'BASE METAS)'!AH648</f>
        <v>0.4</v>
      </c>
      <c r="AI647" s="1091">
        <f>'BASE METAS)'!AI648</f>
        <v>2</v>
      </c>
      <c r="AJ647" s="471">
        <f>'BASE METAS)'!AJ648</f>
        <v>0.2</v>
      </c>
      <c r="AK647" s="191">
        <f>'BASE METAS)'!AK648</f>
        <v>1</v>
      </c>
      <c r="AL647" s="1104" t="str">
        <f>'BASE METAS)'!AL648</f>
        <v>05</v>
      </c>
      <c r="AM647" s="938" t="str">
        <f>'BASE METAS)'!AM648</f>
        <v>REALIZACIÓN DE SIMULACROS</v>
      </c>
      <c r="AN647" s="1105" t="str">
        <f>'BASE METAS)'!AN648</f>
        <v>MIDE EL NÚMERO DE SIMULACROS REALIZADOS RESPECTO AL NÚMERO DE SIMULACROS PROGRAMADOS</v>
      </c>
      <c r="AO647" s="1376" t="str">
        <f>'BASE METAS)'!AU648</f>
        <v>DESEMPEÑO</v>
      </c>
      <c r="AP647" s="679" t="str">
        <f>'BASE METAS)'!AO648</f>
        <v>No. DE SIMULACROS REALIZADOS</v>
      </c>
      <c r="AQ647" s="679" t="str">
        <f>'BASE METAS)'!AP648</f>
        <v>No. DE SIMULACROS PROGRAMADOS (10)</v>
      </c>
      <c r="AR647" s="938">
        <f>'BASE METAS)'!AQ648</f>
        <v>100</v>
      </c>
      <c r="AS647" s="679" t="str">
        <f>'BASE METAS)'!AR648</f>
        <v>SIMULACROS</v>
      </c>
      <c r="AT647" s="679" t="str">
        <f>'BASE METAS)'!AS648</f>
        <v>EFICACIA</v>
      </c>
      <c r="AU647" s="1482">
        <f>'BASE METAS)'!BO648</f>
        <v>0</v>
      </c>
      <c r="AV647" s="960">
        <f>'BASE METAS)'!BQ648</f>
        <v>10</v>
      </c>
      <c r="AW647" s="1352">
        <f>'BASE METAS)'!BR648</f>
        <v>0</v>
      </c>
      <c r="AX647" s="1352">
        <f>'BASE METAS)'!BS648</f>
        <v>3</v>
      </c>
      <c r="AY647" s="1352">
        <f>'BASE METAS)'!BT648</f>
        <v>31</v>
      </c>
      <c r="AZ647" s="1">
        <f>'BASE METAS)'!BU648</f>
        <v>-28</v>
      </c>
      <c r="BA647" s="1">
        <f>'BASE METAS)'!BV648</f>
        <v>10.333333333333334</v>
      </c>
      <c r="BB647" s="1">
        <f>'BASE METAS)'!BW648</f>
        <v>33</v>
      </c>
      <c r="BC647" s="1">
        <f>'BASE METAS)'!BX648</f>
        <v>-23</v>
      </c>
      <c r="BD647" s="1">
        <f>'BASE METAS)'!BY648</f>
        <v>3.3</v>
      </c>
      <c r="BE647" s="1">
        <f>'BASE METAS)'!CG648</f>
        <v>2</v>
      </c>
      <c r="BF647" s="1">
        <f>'BASE METAS)'!CJ648</f>
        <v>0</v>
      </c>
      <c r="BG647" s="1">
        <f>'BASE METAS)'!CK648</f>
        <v>0</v>
      </c>
      <c r="BH647" s="1">
        <f>'BASE METAS)'!CL648</f>
        <v>0</v>
      </c>
      <c r="BI647" s="1">
        <f>'BASE METAS)'!CM648</f>
        <v>0</v>
      </c>
      <c r="BJ647" s="1">
        <f>'BASE METAS)'!CN648</f>
        <v>1</v>
      </c>
      <c r="BK647" s="1">
        <f>'BASE METAS)'!CO648</f>
        <v>0</v>
      </c>
      <c r="BL647" s="1">
        <f>'BASE METAS)'!CP648</f>
        <v>1</v>
      </c>
      <c r="BM647" s="1">
        <f>'BASE METAS)'!CQ648</f>
        <v>1</v>
      </c>
      <c r="BN647" s="1">
        <f>'BASE METAS)'!CR648</f>
        <v>1</v>
      </c>
      <c r="BO647" s="1">
        <f>'BASE METAS)'!CS648</f>
        <v>1</v>
      </c>
      <c r="BP647" s="1">
        <f>'BASE METAS)'!CT648</f>
        <v>2</v>
      </c>
      <c r="BQ647" s="1">
        <f>'BASE METAS)'!CU648</f>
        <v>1</v>
      </c>
      <c r="BR647" s="1">
        <f>'BASE METAS)'!CV648</f>
        <v>1</v>
      </c>
      <c r="BS647" s="1">
        <f>'BASE METAS)'!CW648</f>
        <v>1</v>
      </c>
      <c r="BT647" s="1">
        <f>'BASE METAS)'!CX648</f>
        <v>0</v>
      </c>
      <c r="BU647" s="1" t="e">
        <f>'BASE METAS)'!#REF!</f>
        <v>#REF!</v>
      </c>
      <c r="BV647" s="1">
        <f>'BASE METAS)'!FA648</f>
        <v>10</v>
      </c>
      <c r="BW647" s="1">
        <f>'BASE METAS)'!FC648</f>
        <v>1</v>
      </c>
      <c r="BX647" s="1">
        <f>'BASE METAS)'!FD648</f>
        <v>17</v>
      </c>
      <c r="BY647" s="1">
        <f>'BASE METAS)'!FE648</f>
        <v>16</v>
      </c>
      <c r="BZ647" s="1">
        <f>'BASE METAS)'!FF648</f>
        <v>0</v>
      </c>
      <c r="CA647" s="1">
        <f>'BASE METAS)'!FG648</f>
        <v>19</v>
      </c>
      <c r="CB647" s="1">
        <f>'BASE METAS)'!FH648</f>
        <v>-9</v>
      </c>
      <c r="CC647" s="1">
        <f>'BASE METAS)'!FI648</f>
        <v>1.9</v>
      </c>
      <c r="CD647" s="1">
        <f>'BASE METAS)'!FJ648</f>
        <v>10</v>
      </c>
      <c r="CE647" s="1">
        <f>'BASE METAS)'!FK648</f>
        <v>0</v>
      </c>
      <c r="CF647" s="1">
        <f>'BASE METAS)'!FL648</f>
        <v>1</v>
      </c>
      <c r="CG647" s="1">
        <f>'BASE METAS)'!FM648</f>
        <v>14</v>
      </c>
    </row>
    <row r="648" spans="1:85" ht="45" customHeight="1" x14ac:dyDescent="0.25">
      <c r="A648" s="1">
        <f>'BASE METAS)'!A649</f>
        <v>96</v>
      </c>
      <c r="B648" s="7099"/>
      <c r="C648" s="5684">
        <f>'BASE METAS)'!C649</f>
        <v>2201</v>
      </c>
      <c r="D648" s="5684">
        <f>'BASE METAS)'!D649</f>
        <v>2</v>
      </c>
      <c r="E648" s="5684" t="str">
        <f>'BASE METAS)'!E649</f>
        <v xml:space="preserve">PREVENCIÓN, EVALUACIÓN Y DICTAMINACIÓN DE RIESGOS </v>
      </c>
      <c r="F648" s="5706" t="str">
        <f>'BASE METAS)'!F649</f>
        <v>Q00</v>
      </c>
      <c r="G648" s="5706" t="str">
        <f>'BASE METAS)'!G649</f>
        <v>105</v>
      </c>
      <c r="H648" s="5706" t="str">
        <f>'BASE METAS)'!H649</f>
        <v>04</v>
      </c>
      <c r="I648" s="5706" t="str">
        <f>'BASE METAS)'!I649</f>
        <v>01</v>
      </c>
      <c r="J648" s="5706" t="str">
        <f>'BASE METAS)'!J649</f>
        <v>02</v>
      </c>
      <c r="K648" s="5706" t="str">
        <f>'BASE METAS)'!K649</f>
        <v>02</v>
      </c>
      <c r="L648" s="5706" t="str">
        <f>'BASE METAS)'!L649</f>
        <v>01</v>
      </c>
      <c r="M648" s="5706" t="str">
        <f>'BASE METAS)'!M649</f>
        <v>101</v>
      </c>
      <c r="N648" s="5697" t="str">
        <f>'BASE METAS)'!N649</f>
        <v>Seguridad Pública y Tránsito</v>
      </c>
      <c r="O648" s="5706" t="str">
        <f>'BASE METAS)'!O649</f>
        <v>Protección Civil</v>
      </c>
      <c r="P648" s="5697" t="str">
        <f>'BASE METAS)'!P649</f>
        <v>Seguridad pública y protección civil</v>
      </c>
      <c r="Q648" s="5697" t="str">
        <f>'BASE METAS)'!Q649</f>
        <v>Preservación del orden público y protección ciudadana</v>
      </c>
      <c r="R648" s="5697" t="str">
        <f>'BASE METAS)'!R649</f>
        <v>Protección civil</v>
      </c>
      <c r="S648" s="5697" t="str">
        <f>'BASE METAS)'!S649</f>
        <v>Identificación y prevención de riesgos</v>
      </c>
      <c r="T648" s="5697" t="str">
        <f>'BASE METAS)'!T649</f>
        <v>Prevención, evaluación y dictaminación de riesgos</v>
      </c>
      <c r="U648" s="7726" t="str">
        <f>'BASE METAS)'!U649</f>
        <v>MITIGAR LOS SINIESTROS O DESASTRES MEDIANTE LA IDENTIFICACIÓN DE LAS ZONAS DE RIESGO EXISTENTES O POTENCIALES EN MUEBLES E INMUEBLES MUNICIPALES</v>
      </c>
      <c r="V648" s="5697" t="str">
        <f>'BASE METAS)'!V649</f>
        <v xml:space="preserve">Tlalnepantla Protegida </v>
      </c>
      <c r="W648" s="5694">
        <f>'BASE METAS)'!W649</f>
        <v>4323661</v>
      </c>
      <c r="X648" s="7102" t="str">
        <f>'BASE METAS)'!X649</f>
        <v xml:space="preserve">COORDINACIÓN DE RIESGOS E INTEGRACIÓN CIUDADANA </v>
      </c>
      <c r="Y648" s="1092" t="str">
        <f>'BASE METAS)'!Y649</f>
        <v>01</v>
      </c>
      <c r="Z648" s="1093" t="str">
        <f>'BASE METAS)'!Z649</f>
        <v>REALIZAR VERIFICACIÓNES DE SEGURIDAD A EMPRESAS, INDUSTRIAS Y COMERCIOS</v>
      </c>
      <c r="AA648" s="674" t="str">
        <f>'BASE METAS)'!AA649</f>
        <v>VISITA</v>
      </c>
      <c r="AB648" s="551">
        <f>'BASE METAS)'!AB649</f>
        <v>700</v>
      </c>
      <c r="AC648" s="551">
        <f>'BASE METAS)'!AC649</f>
        <v>200</v>
      </c>
      <c r="AD648" s="576">
        <f>'BASE METAS)'!AD649</f>
        <v>0.2857142857142857</v>
      </c>
      <c r="AE648" s="551">
        <f>'BASE METAS)'!AE649</f>
        <v>250</v>
      </c>
      <c r="AF648" s="576">
        <f>'BASE METAS)'!AF649</f>
        <v>0.35714285714285715</v>
      </c>
      <c r="AG648" s="551">
        <f>'BASE METAS)'!AG649</f>
        <v>150</v>
      </c>
      <c r="AH648" s="576">
        <f>'BASE METAS)'!AH649</f>
        <v>0.21428571428571427</v>
      </c>
      <c r="AI648" s="551">
        <f>'BASE METAS)'!AI649</f>
        <v>100</v>
      </c>
      <c r="AJ648" s="576">
        <f>'BASE METAS)'!AJ649</f>
        <v>0.14285714285714285</v>
      </c>
      <c r="AK648" s="946">
        <f>'BASE METAS)'!AK649</f>
        <v>1</v>
      </c>
      <c r="AL648" s="1106" t="str">
        <f>'BASE METAS)'!AL649</f>
        <v>01</v>
      </c>
      <c r="AM648" s="974" t="str">
        <f>'BASE METAS)'!AM649</f>
        <v>VISITAS A EMPRESAS</v>
      </c>
      <c r="AN648" s="1045" t="str">
        <f>'BASE METAS)'!AN649</f>
        <v>MIDE EL NÚMERO DE VISITAS REALIZADAS CON RESPECTO AL NÚMERO DE VISITAS PROGRAMADAS</v>
      </c>
      <c r="AO648" s="1376" t="str">
        <f>'BASE METAS)'!AU649</f>
        <v>DESEMPEÑO</v>
      </c>
      <c r="AP648" s="974" t="str">
        <f>'BASE METAS)'!AO649</f>
        <v>No. DE VISITAS REALIZADAS</v>
      </c>
      <c r="AQ648" s="974" t="str">
        <f>'BASE METAS)'!AP649</f>
        <v>No. DE VISITAS PROGRAMADAS (700)</v>
      </c>
      <c r="AR648" s="807">
        <f>'BASE METAS)'!AQ649</f>
        <v>100</v>
      </c>
      <c r="AS648" s="974" t="str">
        <f>'BASE METAS)'!AR649</f>
        <v>VISITAS</v>
      </c>
      <c r="AT648" s="974" t="str">
        <f>'BASE METAS)'!AS649</f>
        <v>EFICACIA</v>
      </c>
      <c r="AU648" s="1482">
        <f>'BASE METAS)'!BO649</f>
        <v>0</v>
      </c>
      <c r="AV648" s="961">
        <f>'BASE METAS)'!BQ649</f>
        <v>700</v>
      </c>
      <c r="AW648" s="1352">
        <f>'BASE METAS)'!BR649</f>
        <v>0</v>
      </c>
      <c r="AX648" s="1352">
        <f>'BASE METAS)'!BS649</f>
        <v>250</v>
      </c>
      <c r="AY648" s="1352">
        <f>'BASE METAS)'!BT649</f>
        <v>384</v>
      </c>
      <c r="AZ648" s="1">
        <f>'BASE METAS)'!BU649</f>
        <v>-134</v>
      </c>
      <c r="BA648" s="1">
        <f>'BASE METAS)'!BV649</f>
        <v>1.536</v>
      </c>
      <c r="BB648" s="1">
        <f>'BASE METAS)'!BW649</f>
        <v>885</v>
      </c>
      <c r="BC648" s="1">
        <f>'BASE METAS)'!BX649</f>
        <v>-185</v>
      </c>
      <c r="BD648" s="1">
        <f>'BASE METAS)'!BY649</f>
        <v>1.2642857142857142</v>
      </c>
      <c r="BE648" s="1">
        <f>'BASE METAS)'!CG649</f>
        <v>501</v>
      </c>
      <c r="BF648" s="1">
        <f>'BASE METAS)'!CJ649</f>
        <v>0</v>
      </c>
      <c r="BG648" s="1">
        <f>'BASE METAS)'!CK649</f>
        <v>0</v>
      </c>
      <c r="BH648" s="1">
        <f>'BASE METAS)'!CL649</f>
        <v>0</v>
      </c>
      <c r="BI648" s="1">
        <f>'BASE METAS)'!CM649</f>
        <v>50</v>
      </c>
      <c r="BJ648" s="1">
        <f>'BASE METAS)'!CN649</f>
        <v>50</v>
      </c>
      <c r="BK648" s="1">
        <f>'BASE METAS)'!CO649</f>
        <v>100</v>
      </c>
      <c r="BL648" s="1">
        <f>'BASE METAS)'!CP649</f>
        <v>100</v>
      </c>
      <c r="BM648" s="1">
        <f>'BASE METAS)'!CQ649</f>
        <v>100</v>
      </c>
      <c r="BN648" s="1">
        <f>'BASE METAS)'!CR649</f>
        <v>50</v>
      </c>
      <c r="BO648" s="1">
        <f>'BASE METAS)'!CS649</f>
        <v>50</v>
      </c>
      <c r="BP648" s="1">
        <f>'BASE METAS)'!CT649</f>
        <v>50</v>
      </c>
      <c r="BQ648" s="1">
        <f>'BASE METAS)'!CU649</f>
        <v>50</v>
      </c>
      <c r="BR648" s="1">
        <f>'BASE METAS)'!CV649</f>
        <v>50</v>
      </c>
      <c r="BS648" s="1">
        <f>'BASE METAS)'!CW649</f>
        <v>50</v>
      </c>
      <c r="BT648" s="1">
        <f>'BASE METAS)'!CX649</f>
        <v>0</v>
      </c>
      <c r="BU648" s="1">
        <f>'BASE METAS)'!FA649</f>
        <v>700</v>
      </c>
      <c r="BV648" s="1">
        <f>'BASE METAS)'!FB649</f>
        <v>0</v>
      </c>
      <c r="BW648" s="1">
        <f>'BASE METAS)'!FC649</f>
        <v>100</v>
      </c>
      <c r="BX648" s="1">
        <f>'BASE METAS)'!FD649</f>
        <v>133</v>
      </c>
      <c r="BY648" s="1">
        <f>'BASE METAS)'!FE649</f>
        <v>33</v>
      </c>
      <c r="BZ648" s="1">
        <f>'BASE METAS)'!FF649</f>
        <v>1.33</v>
      </c>
      <c r="CA648" s="1">
        <f>'BASE METAS)'!FG649</f>
        <v>634</v>
      </c>
      <c r="CB648" s="1">
        <f>'BASE METAS)'!FH649</f>
        <v>66</v>
      </c>
      <c r="CC648" s="1">
        <f>'BASE METAS)'!FI649</f>
        <v>0.90571428571428569</v>
      </c>
      <c r="CD648" s="1">
        <f>'BASE METAS)'!FJ649</f>
        <v>700</v>
      </c>
      <c r="CE648" s="1">
        <f>'BASE METAS)'!FK649</f>
        <v>0</v>
      </c>
      <c r="CF648" s="1">
        <f>'BASE METAS)'!FL649</f>
        <v>100</v>
      </c>
      <c r="CG648" s="1">
        <f>'BASE METAS)'!FM649</f>
        <v>128</v>
      </c>
    </row>
    <row r="649" spans="1:85" ht="89.25" x14ac:dyDescent="0.25">
      <c r="A649" s="1">
        <f>'BASE METAS)'!A650</f>
        <v>0</v>
      </c>
      <c r="B649" s="7099"/>
      <c r="C649" s="5685"/>
      <c r="D649" s="5685"/>
      <c r="E649" s="5685"/>
      <c r="F649" s="5707"/>
      <c r="G649" s="5707"/>
      <c r="H649" s="5707"/>
      <c r="I649" s="5707"/>
      <c r="J649" s="5707"/>
      <c r="K649" s="5707"/>
      <c r="L649" s="5707"/>
      <c r="M649" s="5707"/>
      <c r="N649" s="5698"/>
      <c r="O649" s="5707"/>
      <c r="P649" s="5698"/>
      <c r="Q649" s="5698"/>
      <c r="R649" s="5698"/>
      <c r="S649" s="5698"/>
      <c r="T649" s="5698"/>
      <c r="U649" s="7727"/>
      <c r="V649" s="5698"/>
      <c r="W649" s="5695"/>
      <c r="X649" s="7145"/>
      <c r="Y649" s="1094" t="str">
        <f>'BASE METAS)'!Y650</f>
        <v>02</v>
      </c>
      <c r="Z649" s="1095" t="str">
        <f>'BASE METAS)'!Z650</f>
        <v xml:space="preserve">ELABORAR DICTAMENES DE PROTECCIÓN CIVIL  </v>
      </c>
      <c r="AA649" s="558" t="str">
        <f>'BASE METAS)'!AA650</f>
        <v>DICTAMEN</v>
      </c>
      <c r="AB649" s="559">
        <f>'BASE METAS)'!AB650</f>
        <v>3000</v>
      </c>
      <c r="AC649" s="559">
        <f>'BASE METAS)'!AC650</f>
        <v>900</v>
      </c>
      <c r="AD649" s="577">
        <f>'BASE METAS)'!AD650</f>
        <v>0.3</v>
      </c>
      <c r="AE649" s="559">
        <f>'BASE METAS)'!AE650</f>
        <v>900</v>
      </c>
      <c r="AF649" s="577">
        <f>'BASE METAS)'!AF650</f>
        <v>0.3</v>
      </c>
      <c r="AG649" s="559">
        <f>'BASE METAS)'!AG650</f>
        <v>800</v>
      </c>
      <c r="AH649" s="577">
        <f>'BASE METAS)'!AH650</f>
        <v>0.27</v>
      </c>
      <c r="AI649" s="559">
        <f>'BASE METAS)'!AI650</f>
        <v>400</v>
      </c>
      <c r="AJ649" s="577">
        <f>'BASE METAS)'!AJ650</f>
        <v>0.13333333333333333</v>
      </c>
      <c r="AK649" s="946">
        <f>'BASE METAS)'!AK650</f>
        <v>1.0033333333333334</v>
      </c>
      <c r="AL649" s="1106" t="str">
        <f>'BASE METAS)'!AL650</f>
        <v>02</v>
      </c>
      <c r="AM649" s="974" t="str">
        <f>'BASE METAS)'!AM650</f>
        <v>ELABORACIÓN DE DICTAMENES</v>
      </c>
      <c r="AN649" s="1045" t="str">
        <f>'BASE METAS)'!AN650</f>
        <v>MIDE EL NÚMERO DE DICTAMENES REALIZADOS CON RESPECTO AL NÚMERO DE DICTAMENES PROGRAMADOS</v>
      </c>
      <c r="AO649" s="1376" t="str">
        <f>'BASE METAS)'!AU650</f>
        <v>DESEMPEÑO</v>
      </c>
      <c r="AP649" s="974" t="str">
        <f>'BASE METAS)'!AO650</f>
        <v>No. DE DICTAMENES REALIZADAS</v>
      </c>
      <c r="AQ649" s="974" t="str">
        <f>'BASE METAS)'!AP650</f>
        <v>No. DE DICTAMENES PROGRAMADOS (3,000)</v>
      </c>
      <c r="AR649" s="807">
        <f>'BASE METAS)'!AQ650</f>
        <v>100</v>
      </c>
      <c r="AS649" s="974" t="str">
        <f>'BASE METAS)'!AR650</f>
        <v>DICTAMENES</v>
      </c>
      <c r="AT649" s="974" t="str">
        <f>'BASE METAS)'!AS650</f>
        <v>EFICACIA</v>
      </c>
      <c r="AU649" s="1482">
        <f>'BASE METAS)'!BO650</f>
        <v>0</v>
      </c>
      <c r="AV649" s="961">
        <f>'BASE METAS)'!BQ650</f>
        <v>3000</v>
      </c>
      <c r="AW649" s="961">
        <f>'BASE METAS)'!BR650</f>
        <v>0</v>
      </c>
      <c r="AX649" s="1352">
        <f>'BASE METAS)'!BS650</f>
        <v>900</v>
      </c>
      <c r="AY649" s="1352">
        <f>'BASE METAS)'!BT650</f>
        <v>459</v>
      </c>
      <c r="AZ649" s="1">
        <f>'BASE METAS)'!BU650</f>
        <v>441</v>
      </c>
      <c r="BA649" s="1">
        <f>'BASE METAS)'!BV650</f>
        <v>0.51</v>
      </c>
      <c r="BB649" s="1">
        <f>'BASE METAS)'!BW650</f>
        <v>1221</v>
      </c>
      <c r="BC649" s="1">
        <f>'BASE METAS)'!BX650</f>
        <v>1779</v>
      </c>
      <c r="BD649" s="1">
        <f>'BASE METAS)'!BY650</f>
        <v>0.40699999999999997</v>
      </c>
      <c r="BE649" s="1">
        <f>'BASE METAS)'!CG650</f>
        <v>762</v>
      </c>
      <c r="BF649" s="1">
        <f>'BASE METAS)'!CJ650</f>
        <v>0</v>
      </c>
      <c r="BG649" s="1">
        <f>'BASE METAS)'!CK650</f>
        <v>0</v>
      </c>
      <c r="BH649" s="1">
        <f>'BASE METAS)'!CL650</f>
        <v>0</v>
      </c>
      <c r="BI649" s="1">
        <f>'BASE METAS)'!CM650</f>
        <v>300</v>
      </c>
      <c r="BJ649" s="1">
        <f>'BASE METAS)'!CN650</f>
        <v>300</v>
      </c>
      <c r="BK649" s="1">
        <f>'BASE METAS)'!CO650</f>
        <v>300</v>
      </c>
      <c r="BL649" s="1">
        <f>'BASE METAS)'!CP650</f>
        <v>300</v>
      </c>
      <c r="BM649" s="1">
        <f>'BASE METAS)'!CQ650</f>
        <v>300</v>
      </c>
      <c r="BN649" s="1">
        <f>'BASE METAS)'!CR650</f>
        <v>300</v>
      </c>
      <c r="BO649" s="1">
        <f>'BASE METAS)'!CS650</f>
        <v>200</v>
      </c>
      <c r="BP649" s="1">
        <f>'BASE METAS)'!CT650</f>
        <v>300</v>
      </c>
      <c r="BQ649" s="1">
        <f>'BASE METAS)'!CU650</f>
        <v>300</v>
      </c>
      <c r="BR649" s="1">
        <f>'BASE METAS)'!CV650</f>
        <v>150</v>
      </c>
      <c r="BS649" s="1">
        <f>'BASE METAS)'!CW650</f>
        <v>150</v>
      </c>
      <c r="BT649" s="1">
        <f>'BASE METAS)'!CX650</f>
        <v>100</v>
      </c>
      <c r="BU649" s="1">
        <f>'BASE METAS)'!FA650</f>
        <v>3000</v>
      </c>
      <c r="BV649" s="1">
        <f>'BASE METAS)'!FB650</f>
        <v>0</v>
      </c>
      <c r="BW649" s="1">
        <f>'BASE METAS)'!FC650</f>
        <v>300</v>
      </c>
      <c r="BX649" s="1">
        <f>'BASE METAS)'!FD650</f>
        <v>142</v>
      </c>
      <c r="BY649" s="1">
        <f>'BASE METAS)'!FE650</f>
        <v>-158</v>
      </c>
      <c r="BZ649" s="1">
        <f>'BASE METAS)'!FF650</f>
        <v>0.47333333333333333</v>
      </c>
      <c r="CA649" s="1">
        <f>'BASE METAS)'!FG650</f>
        <v>904</v>
      </c>
      <c r="CB649" s="1">
        <f>'BASE METAS)'!FH650</f>
        <v>2096</v>
      </c>
      <c r="CC649" s="1">
        <f>'BASE METAS)'!FI650</f>
        <v>0.30133333333333334</v>
      </c>
      <c r="CD649" s="1">
        <f>'BASE METAS)'!FJ650</f>
        <v>3000</v>
      </c>
      <c r="CE649" s="1">
        <f>'BASE METAS)'!FK650</f>
        <v>0</v>
      </c>
      <c r="CF649" s="1">
        <f>'BASE METAS)'!FL650</f>
        <v>300</v>
      </c>
      <c r="CG649" s="1">
        <f>'BASE METAS)'!FM650</f>
        <v>160</v>
      </c>
    </row>
    <row r="650" spans="1:85" ht="102" x14ac:dyDescent="0.25">
      <c r="A650" s="1">
        <f>'BASE METAS)'!A651</f>
        <v>0</v>
      </c>
      <c r="B650" s="7099"/>
      <c r="C650" s="5685"/>
      <c r="D650" s="5685"/>
      <c r="E650" s="5685"/>
      <c r="F650" s="5707"/>
      <c r="G650" s="5707"/>
      <c r="H650" s="5707"/>
      <c r="I650" s="5707"/>
      <c r="J650" s="5707"/>
      <c r="K650" s="5707"/>
      <c r="L650" s="5707"/>
      <c r="M650" s="5707"/>
      <c r="N650" s="5698"/>
      <c r="O650" s="5707"/>
      <c r="P650" s="5698"/>
      <c r="Q650" s="5698"/>
      <c r="R650" s="5698"/>
      <c r="S650" s="5698"/>
      <c r="T650" s="5698"/>
      <c r="U650" s="7727"/>
      <c r="V650" s="5698"/>
      <c r="W650" s="5695"/>
      <c r="X650" s="7145"/>
      <c r="Y650" s="1094" t="str">
        <f>'BASE METAS)'!Y651</f>
        <v>03</v>
      </c>
      <c r="Z650" s="1095" t="str">
        <f>'BASE METAS)'!Z651</f>
        <v xml:space="preserve">REALIZAR SUPERVISIONES EN LAS ZONAS DE RIESGO </v>
      </c>
      <c r="AA650" s="675" t="str">
        <f>'BASE METAS)'!AA651</f>
        <v>SUPERVISIÓN</v>
      </c>
      <c r="AB650" s="559">
        <f>'BASE METAS)'!AB651</f>
        <v>500</v>
      </c>
      <c r="AC650" s="559">
        <f>'BASE METAS)'!AC651</f>
        <v>100</v>
      </c>
      <c r="AD650" s="577">
        <f>'BASE METAS)'!AD651</f>
        <v>0.2</v>
      </c>
      <c r="AE650" s="559">
        <f>'BASE METAS)'!AE651</f>
        <v>150</v>
      </c>
      <c r="AF650" s="577">
        <f>'BASE METAS)'!AF651</f>
        <v>0.3</v>
      </c>
      <c r="AG650" s="559">
        <f>'BASE METAS)'!AG651</f>
        <v>150</v>
      </c>
      <c r="AH650" s="577">
        <f>'BASE METAS)'!AH651</f>
        <v>0.3</v>
      </c>
      <c r="AI650" s="559">
        <f>'BASE METAS)'!AI651</f>
        <v>100</v>
      </c>
      <c r="AJ650" s="577">
        <f>'BASE METAS)'!AJ651</f>
        <v>0.2</v>
      </c>
      <c r="AK650" s="946">
        <f>'BASE METAS)'!AK651</f>
        <v>1</v>
      </c>
      <c r="AL650" s="1106" t="str">
        <f>'BASE METAS)'!AL651</f>
        <v>03</v>
      </c>
      <c r="AM650" s="974" t="str">
        <f>'BASE METAS)'!AM651</f>
        <v>SUPERVISIONES A ZONAS DE RIESGO</v>
      </c>
      <c r="AN650" s="1045" t="str">
        <f>'BASE METAS)'!AN651</f>
        <v>MIDE EL NÚMERO DE SUPERVISIONES REALIZADAS CON RESPECTO AL NÚMERO DE SUPERVISIONES PROGRAMADAS</v>
      </c>
      <c r="AO650" s="1376" t="str">
        <f>'BASE METAS)'!AU651</f>
        <v>DESEMPEÑO</v>
      </c>
      <c r="AP650" s="974" t="str">
        <f>'BASE METAS)'!AO651</f>
        <v xml:space="preserve">No. DE SUPERVISIONES REALIZADAS </v>
      </c>
      <c r="AQ650" s="974" t="str">
        <f>'BASE METAS)'!AP651</f>
        <v>No. DE SUPERVISIONES PROGRAMADAS  (500)</v>
      </c>
      <c r="AR650" s="807">
        <f>'BASE METAS)'!AQ651</f>
        <v>100</v>
      </c>
      <c r="AS650" s="974" t="str">
        <f>'BASE METAS)'!AR651</f>
        <v>SUPERVISIONES</v>
      </c>
      <c r="AT650" s="974" t="str">
        <f>'BASE METAS)'!AS651</f>
        <v>EFICACIA</v>
      </c>
      <c r="AU650" s="1482">
        <f>'BASE METAS)'!BO651</f>
        <v>0</v>
      </c>
      <c r="AV650" s="960">
        <f>'BASE METAS)'!BQ651</f>
        <v>500</v>
      </c>
      <c r="AW650" s="1352">
        <f>'BASE METAS)'!BR651</f>
        <v>0</v>
      </c>
      <c r="AX650" s="1352">
        <f>'BASE METAS)'!BS651</f>
        <v>150</v>
      </c>
      <c r="AY650" s="1352">
        <f>'BASE METAS)'!BT651</f>
        <v>131</v>
      </c>
      <c r="AZ650" s="1">
        <f>'BASE METAS)'!BU651</f>
        <v>19</v>
      </c>
      <c r="BA650" s="1">
        <f>'BASE METAS)'!BV651</f>
        <v>0.87333333333333329</v>
      </c>
      <c r="BB650" s="1">
        <f>'BASE METAS)'!BW651</f>
        <v>237</v>
      </c>
      <c r="BC650" s="1">
        <f>'BASE METAS)'!BX651</f>
        <v>263</v>
      </c>
      <c r="BD650" s="1">
        <f>'BASE METAS)'!BY651</f>
        <v>0.47399999999999998</v>
      </c>
      <c r="BE650" s="1">
        <f>'BASE METAS)'!CG651</f>
        <v>106</v>
      </c>
      <c r="BF650" s="1">
        <f>'BASE METAS)'!CJ651</f>
        <v>0</v>
      </c>
      <c r="BG650" s="1">
        <f>'BASE METAS)'!CK651</f>
        <v>0</v>
      </c>
      <c r="BH650" s="1">
        <f>'BASE METAS)'!CL651</f>
        <v>0</v>
      </c>
      <c r="BI650" s="1">
        <f>'BASE METAS)'!CM651</f>
        <v>25</v>
      </c>
      <c r="BJ650" s="1">
        <f>'BASE METAS)'!CN651</f>
        <v>50</v>
      </c>
      <c r="BK650" s="1">
        <f>'BASE METAS)'!CO651</f>
        <v>25</v>
      </c>
      <c r="BL650" s="1">
        <f>'BASE METAS)'!CP651</f>
        <v>50</v>
      </c>
      <c r="BM650" s="1">
        <f>'BASE METAS)'!CQ651</f>
        <v>50</v>
      </c>
      <c r="BN650" s="1">
        <f>'BASE METAS)'!CR651</f>
        <v>50</v>
      </c>
      <c r="BO650" s="1">
        <f>'BASE METAS)'!CS651</f>
        <v>50</v>
      </c>
      <c r="BP650" s="1">
        <f>'BASE METAS)'!CT651</f>
        <v>50</v>
      </c>
      <c r="BQ650" s="1">
        <f>'BASE METAS)'!CU651</f>
        <v>50</v>
      </c>
      <c r="BR650" s="1">
        <f>'BASE METAS)'!CV651</f>
        <v>50</v>
      </c>
      <c r="BS650" s="1">
        <f>'BASE METAS)'!CW651</f>
        <v>25</v>
      </c>
      <c r="BT650" s="1">
        <f>'BASE METAS)'!CX651</f>
        <v>25</v>
      </c>
      <c r="BU650" s="1">
        <f>'BASE METAS)'!FA651</f>
        <v>500</v>
      </c>
      <c r="BV650" s="1">
        <f>'BASE METAS)'!FB651</f>
        <v>0</v>
      </c>
      <c r="BW650" s="1">
        <f>'BASE METAS)'!FC651</f>
        <v>50</v>
      </c>
      <c r="BX650" s="1">
        <f>'BASE METAS)'!FD651</f>
        <v>54</v>
      </c>
      <c r="BY650" s="1">
        <f>'BASE METAS)'!FE651</f>
        <v>4</v>
      </c>
      <c r="BZ650" s="1">
        <f>'BASE METAS)'!FF651</f>
        <v>1.08</v>
      </c>
      <c r="CA650" s="1">
        <f>'BASE METAS)'!FG651</f>
        <v>160</v>
      </c>
      <c r="CB650" s="1">
        <f>'BASE METAS)'!FH651</f>
        <v>340</v>
      </c>
      <c r="CC650" s="1">
        <f>'BASE METAS)'!FI651</f>
        <v>0.32</v>
      </c>
      <c r="CD650" s="1">
        <f>'BASE METAS)'!FJ651</f>
        <v>500</v>
      </c>
      <c r="CE650" s="1">
        <f>'BASE METAS)'!FK651</f>
        <v>0</v>
      </c>
      <c r="CF650" s="1">
        <f>'BASE METAS)'!FL651</f>
        <v>50</v>
      </c>
      <c r="CG650" s="1">
        <f>'BASE METAS)'!FM651</f>
        <v>48</v>
      </c>
    </row>
    <row r="651" spans="1:85" ht="63.75" x14ac:dyDescent="0.25">
      <c r="A651" s="1">
        <f>'BASE METAS)'!A652</f>
        <v>0</v>
      </c>
      <c r="B651" s="7099"/>
      <c r="C651" s="5685"/>
      <c r="D651" s="5685"/>
      <c r="E651" s="5685"/>
      <c r="F651" s="5707"/>
      <c r="G651" s="5707"/>
      <c r="H651" s="5707"/>
      <c r="I651" s="5707"/>
      <c r="J651" s="5707"/>
      <c r="K651" s="5707"/>
      <c r="L651" s="5707"/>
      <c r="M651" s="5707"/>
      <c r="N651" s="5698"/>
      <c r="O651" s="5707"/>
      <c r="P651" s="5698"/>
      <c r="Q651" s="5698"/>
      <c r="R651" s="5698"/>
      <c r="S651" s="5698"/>
      <c r="T651" s="5698"/>
      <c r="U651" s="7727"/>
      <c r="V651" s="5698"/>
      <c r="W651" s="5695"/>
      <c r="X651" s="7145"/>
      <c r="Y651" s="1094" t="str">
        <f>'BASE METAS)'!Y652</f>
        <v>04</v>
      </c>
      <c r="Z651" s="1095" t="str">
        <f>'BASE METAS)'!Z652</f>
        <v>ACTUALIZAR EL ATLAS DE RIESGO</v>
      </c>
      <c r="AA651" s="675" t="str">
        <f>'BASE METAS)'!AA652</f>
        <v>ACTUALIZACIÓN</v>
      </c>
      <c r="AB651" s="559">
        <f>'BASE METAS)'!AB652</f>
        <v>4</v>
      </c>
      <c r="AC651" s="559">
        <f>'BASE METAS)'!AC652</f>
        <v>1</v>
      </c>
      <c r="AD651" s="577">
        <f>'BASE METAS)'!AD652</f>
        <v>0.25</v>
      </c>
      <c r="AE651" s="559">
        <f>'BASE METAS)'!AE652</f>
        <v>1</v>
      </c>
      <c r="AF651" s="577">
        <f>'BASE METAS)'!AF652</f>
        <v>0.25</v>
      </c>
      <c r="AG651" s="559">
        <f>'BASE METAS)'!AG652</f>
        <v>1</v>
      </c>
      <c r="AH651" s="577">
        <f>'BASE METAS)'!AH652</f>
        <v>0.25</v>
      </c>
      <c r="AI651" s="559">
        <f>'BASE METAS)'!AI652</f>
        <v>1</v>
      </c>
      <c r="AJ651" s="577">
        <f>'BASE METAS)'!AJ652</f>
        <v>0.25</v>
      </c>
      <c r="AK651" s="946">
        <f>'BASE METAS)'!AK652</f>
        <v>1</v>
      </c>
      <c r="AL651" s="1106" t="str">
        <f>'BASE METAS)'!AL652</f>
        <v>04</v>
      </c>
      <c r="AM651" s="974" t="str">
        <f>'BASE METAS)'!AM652</f>
        <v>ACTUALIZACIÓN DEL ATLAS DE RIESGO</v>
      </c>
      <c r="AN651" s="1045" t="str">
        <f>'BASE METAS)'!AN652</f>
        <v>MIDE EL NÚMERO DE ACTUALIZACIONES REALIZADAS CON RESPECTO AL NÚMERO DE ACTUALIZACIONES PROGRAMADAS</v>
      </c>
      <c r="AO651" s="1376" t="str">
        <f>'BASE METAS)'!AU652</f>
        <v>DESEMPEÑO</v>
      </c>
      <c r="AP651" s="974" t="str">
        <f>'BASE METAS)'!AO652</f>
        <v>No. DE ACTUALIZACIONES REALIZADAS</v>
      </c>
      <c r="AQ651" s="974" t="str">
        <f>'BASE METAS)'!AP652</f>
        <v>No. DE ACTUALIZACIONES PROGRAMADAS (4)</v>
      </c>
      <c r="AR651" s="807">
        <f>'BASE METAS)'!AQ652</f>
        <v>100</v>
      </c>
      <c r="AS651" s="974" t="str">
        <f>'BASE METAS)'!AR652</f>
        <v>ACTUALIZACIONES</v>
      </c>
      <c r="AT651" s="974" t="str">
        <f>'BASE METAS)'!AS652</f>
        <v>EFICACIA</v>
      </c>
      <c r="AU651" s="1482">
        <f>'BASE METAS)'!BO652</f>
        <v>0</v>
      </c>
      <c r="AV651" s="960">
        <f>'BASE METAS)'!BQ652</f>
        <v>4</v>
      </c>
      <c r="AW651" s="961">
        <f>'BASE METAS)'!BR652</f>
        <v>0</v>
      </c>
      <c r="AX651" s="1352">
        <f>'BASE METAS)'!BS652</f>
        <v>1</v>
      </c>
      <c r="AY651" s="1352">
        <f>'BASE METAS)'!BT652</f>
        <v>1</v>
      </c>
      <c r="AZ651" s="1">
        <f>'BASE METAS)'!BU652</f>
        <v>0</v>
      </c>
      <c r="BA651" s="1">
        <f>'BASE METAS)'!BV652</f>
        <v>1</v>
      </c>
      <c r="BB651" s="1">
        <f>'BASE METAS)'!BW652</f>
        <v>2</v>
      </c>
      <c r="BC651" s="1">
        <f>'BASE METAS)'!BX652</f>
        <v>2</v>
      </c>
      <c r="BD651" s="1">
        <f>'BASE METAS)'!BY652</f>
        <v>0.5</v>
      </c>
      <c r="BE651" s="1">
        <f>'BASE METAS)'!CG652</f>
        <v>1</v>
      </c>
      <c r="BF651" s="1">
        <f>'BASE METAS)'!CJ652</f>
        <v>0</v>
      </c>
      <c r="BG651" s="1">
        <f>'BASE METAS)'!CK652</f>
        <v>0</v>
      </c>
      <c r="BH651" s="1">
        <f>'BASE METAS)'!CL652</f>
        <v>0</v>
      </c>
      <c r="BI651" s="1">
        <f>'BASE METAS)'!CM652</f>
        <v>0</v>
      </c>
      <c r="BJ651" s="1">
        <f>'BASE METAS)'!CN652</f>
        <v>0</v>
      </c>
      <c r="BK651" s="1">
        <f>'BASE METAS)'!CO652</f>
        <v>1</v>
      </c>
      <c r="BL651" s="1">
        <f>'BASE METAS)'!CP652</f>
        <v>0</v>
      </c>
      <c r="BM651" s="1">
        <f>'BASE METAS)'!CQ652</f>
        <v>0</v>
      </c>
      <c r="BN651" s="1">
        <f>'BASE METAS)'!CR652</f>
        <v>1</v>
      </c>
      <c r="BO651" s="1">
        <f>'BASE METAS)'!CS652</f>
        <v>0</v>
      </c>
      <c r="BP651" s="1">
        <f>'BASE METAS)'!CT652</f>
        <v>0</v>
      </c>
      <c r="BQ651" s="1">
        <f>'BASE METAS)'!CU652</f>
        <v>1</v>
      </c>
      <c r="BR651" s="1">
        <f>'BASE METAS)'!CV652</f>
        <v>0</v>
      </c>
      <c r="BS651" s="1">
        <f>'BASE METAS)'!CW652</f>
        <v>0</v>
      </c>
      <c r="BT651" s="1">
        <f>'BASE METAS)'!CX652</f>
        <v>1</v>
      </c>
      <c r="BU651" s="1">
        <f>'BASE METAS)'!FA652</f>
        <v>4</v>
      </c>
      <c r="BV651" s="1">
        <f>'BASE METAS)'!FB652</f>
        <v>0</v>
      </c>
      <c r="BW651" s="1">
        <f>'BASE METAS)'!FC652</f>
        <v>0</v>
      </c>
      <c r="BX651" s="1">
        <f>'BASE METAS)'!FD652</f>
        <v>0</v>
      </c>
      <c r="BY651" s="1">
        <f>'BASE METAS)'!FE652</f>
        <v>0</v>
      </c>
      <c r="BZ651" s="1">
        <f>'BASE METAS)'!FF652</f>
        <v>0</v>
      </c>
      <c r="CA651" s="1">
        <f>'BASE METAS)'!FG652</f>
        <v>1</v>
      </c>
      <c r="CB651" s="1">
        <f>'BASE METAS)'!FH652</f>
        <v>3</v>
      </c>
      <c r="CC651" s="1">
        <f>'BASE METAS)'!FI652</f>
        <v>0.25</v>
      </c>
      <c r="CD651" s="1">
        <f>'BASE METAS)'!FJ652</f>
        <v>4</v>
      </c>
      <c r="CE651" s="1">
        <f>'BASE METAS)'!FK652</f>
        <v>0</v>
      </c>
      <c r="CF651" s="1">
        <f>'BASE METAS)'!FL652</f>
        <v>0</v>
      </c>
      <c r="CG651" s="1">
        <f>'BASE METAS)'!FM652</f>
        <v>0</v>
      </c>
    </row>
    <row r="652" spans="1:85" ht="178.5" x14ac:dyDescent="0.25">
      <c r="A652" s="1">
        <f>'BASE METAS)'!A653</f>
        <v>0</v>
      </c>
      <c r="B652" s="7099"/>
      <c r="C652" s="5686"/>
      <c r="D652" s="5686"/>
      <c r="E652" s="5686"/>
      <c r="F652" s="5708"/>
      <c r="G652" s="5708"/>
      <c r="H652" s="5708"/>
      <c r="I652" s="5708"/>
      <c r="J652" s="5708"/>
      <c r="K652" s="5708"/>
      <c r="L652" s="5708"/>
      <c r="M652" s="5708"/>
      <c r="N652" s="5699"/>
      <c r="O652" s="5708"/>
      <c r="P652" s="5699"/>
      <c r="Q652" s="5699"/>
      <c r="R652" s="5699"/>
      <c r="S652" s="5699"/>
      <c r="T652" s="5699"/>
      <c r="U652" s="7728"/>
      <c r="V652" s="5699"/>
      <c r="W652" s="5696"/>
      <c r="X652" s="7103"/>
      <c r="Y652" s="1096" t="str">
        <f>'BASE METAS)'!Y653</f>
        <v>05</v>
      </c>
      <c r="Z652" s="1097" t="str">
        <f>'BASE METAS)'!Z653</f>
        <v>REALIZAR EL ESTUDIO TÉCNICO PARA LA IMPLEMENTACIÓN DE UN SISTEMA DE ALARMA SÍSMICA</v>
      </c>
      <c r="AA652" s="1098" t="str">
        <f>'BASE METAS)'!AA653</f>
        <v>ESTUDIO</v>
      </c>
      <c r="AB652" s="567">
        <f>'BASE METAS)'!AB653</f>
        <v>1</v>
      </c>
      <c r="AC652" s="567">
        <f>'BASE METAS)'!AC653</f>
        <v>0</v>
      </c>
      <c r="AD652" s="656">
        <f>'BASE METAS)'!AD653</f>
        <v>0</v>
      </c>
      <c r="AE652" s="567">
        <f>'BASE METAS)'!AE653</f>
        <v>0</v>
      </c>
      <c r="AF652" s="656">
        <f>'BASE METAS)'!AF653</f>
        <v>0</v>
      </c>
      <c r="AG652" s="567">
        <f>'BASE METAS)'!AG653</f>
        <v>1</v>
      </c>
      <c r="AH652" s="656">
        <f>'BASE METAS)'!AH653</f>
        <v>1</v>
      </c>
      <c r="AI652" s="567">
        <f>'BASE METAS)'!AI653</f>
        <v>0</v>
      </c>
      <c r="AJ652" s="656">
        <f>'BASE METAS)'!AJ653</f>
        <v>0</v>
      </c>
      <c r="AK652" s="946">
        <f>'BASE METAS)'!AK653</f>
        <v>1</v>
      </c>
      <c r="AL652" s="1107" t="str">
        <f>'BASE METAS)'!AL653</f>
        <v>05</v>
      </c>
      <c r="AM652" s="679" t="str">
        <f>'BASE METAS)'!AM653</f>
        <v>ELABORACIÓN DE ESTUDIO TÉCNICO</v>
      </c>
      <c r="AN652" s="1105" t="str">
        <f>'BASE METAS)'!AN653</f>
        <v>MIDE LA REALIZACIÓN DEL ESTUDIO TÉCNICO CON RESPECTO AL ESTUDIO TÉCNICO PROGRAMADO</v>
      </c>
      <c r="AO652" s="1376" t="str">
        <f>'BASE METAS)'!AU653</f>
        <v>DESEMPEÑO</v>
      </c>
      <c r="AP652" s="679" t="str">
        <f>'BASE METAS)'!AO653</f>
        <v>No. DE ESTUDIO TÉCNICO REALIZADOS</v>
      </c>
      <c r="AQ652" s="679" t="str">
        <f>'BASE METAS)'!AP653</f>
        <v>No. DE ESTUDIO TÉCNICO PROGRAMADOS (1)</v>
      </c>
      <c r="AR652" s="938">
        <f>'BASE METAS)'!AQ653</f>
        <v>100</v>
      </c>
      <c r="AS652" s="679" t="str">
        <f>'BASE METAS)'!AR653</f>
        <v>ESTUDIOS</v>
      </c>
      <c r="AT652" s="679" t="str">
        <f>'BASE METAS)'!AS653</f>
        <v>EFICACIA</v>
      </c>
      <c r="AU652" s="1482">
        <f>'BASE METAS)'!BO653</f>
        <v>0</v>
      </c>
      <c r="AV652" s="960">
        <f>'BASE METAS)'!BQ653</f>
        <v>1</v>
      </c>
      <c r="AW652" s="1352">
        <f>'BASE METAS)'!BR653</f>
        <v>0</v>
      </c>
      <c r="AX652" s="1352">
        <f>'BASE METAS)'!BS653</f>
        <v>0</v>
      </c>
      <c r="AY652" s="1352">
        <f>'BASE METAS)'!BT653</f>
        <v>0</v>
      </c>
      <c r="AZ652" s="1">
        <f>'BASE METAS)'!BU653</f>
        <v>0</v>
      </c>
      <c r="BA652" s="1" t="e">
        <f>'BASE METAS)'!BV653</f>
        <v>#DIV/0!</v>
      </c>
      <c r="BB652" s="1">
        <f>'BASE METAS)'!BW653</f>
        <v>0</v>
      </c>
      <c r="BC652" s="1">
        <f>'BASE METAS)'!BX653</f>
        <v>1</v>
      </c>
      <c r="BD652" s="1">
        <f>'BASE METAS)'!BY653</f>
        <v>0</v>
      </c>
      <c r="BE652" s="1">
        <f>'BASE METAS)'!CG653</f>
        <v>0</v>
      </c>
      <c r="BF652" s="1">
        <f>'BASE METAS)'!CJ653</f>
        <v>0</v>
      </c>
      <c r="BG652" s="1">
        <f>'BASE METAS)'!CK653</f>
        <v>0</v>
      </c>
      <c r="BH652" s="1">
        <f>'BASE METAS)'!CL653</f>
        <v>0</v>
      </c>
      <c r="BI652" s="1">
        <f>'BASE METAS)'!CM653</f>
        <v>0</v>
      </c>
      <c r="BJ652" s="1">
        <f>'BASE METAS)'!CN653</f>
        <v>0</v>
      </c>
      <c r="BK652" s="1">
        <f>'BASE METAS)'!CO653</f>
        <v>0</v>
      </c>
      <c r="BL652" s="1">
        <f>'BASE METAS)'!CP653</f>
        <v>0</v>
      </c>
      <c r="BM652" s="1">
        <f>'BASE METAS)'!CQ653</f>
        <v>0</v>
      </c>
      <c r="BN652" s="1">
        <f>'BASE METAS)'!CR653</f>
        <v>0</v>
      </c>
      <c r="BO652" s="1">
        <f>'BASE METAS)'!CS653</f>
        <v>0</v>
      </c>
      <c r="BP652" s="1">
        <f>'BASE METAS)'!CT653</f>
        <v>0</v>
      </c>
      <c r="BQ652" s="1">
        <f>'BASE METAS)'!CU653</f>
        <v>1</v>
      </c>
      <c r="BR652" s="1">
        <f>'BASE METAS)'!CV653</f>
        <v>0</v>
      </c>
      <c r="BS652" s="1">
        <f>'BASE METAS)'!CW653</f>
        <v>0</v>
      </c>
      <c r="BT652" s="1">
        <f>'BASE METAS)'!CX653</f>
        <v>0</v>
      </c>
      <c r="BU652" s="1">
        <f>'BASE METAS)'!FA653</f>
        <v>1</v>
      </c>
      <c r="BV652" s="1">
        <f>'BASE METAS)'!FB653</f>
        <v>0</v>
      </c>
      <c r="BW652" s="1">
        <f>'BASE METAS)'!FC653</f>
        <v>0</v>
      </c>
      <c r="BX652" s="1">
        <f>'BASE METAS)'!FD653</f>
        <v>0</v>
      </c>
      <c r="BY652" s="1">
        <f>'BASE METAS)'!FE653</f>
        <v>0</v>
      </c>
      <c r="BZ652" s="1">
        <f>'BASE METAS)'!FF653</f>
        <v>0</v>
      </c>
      <c r="CA652" s="1">
        <f>'BASE METAS)'!FG653</f>
        <v>0</v>
      </c>
      <c r="CB652" s="1">
        <f>'BASE METAS)'!FH653</f>
        <v>1</v>
      </c>
      <c r="CC652" s="1">
        <f>'BASE METAS)'!FI653</f>
        <v>0</v>
      </c>
      <c r="CD652" s="1">
        <f>'BASE METAS)'!FJ653</f>
        <v>1</v>
      </c>
      <c r="CE652" s="1">
        <f>'BASE METAS)'!FK653</f>
        <v>0</v>
      </c>
      <c r="CF652" s="1">
        <f>'BASE METAS)'!FL653</f>
        <v>0</v>
      </c>
      <c r="CG652" s="1">
        <f>'BASE METAS)'!FM653</f>
        <v>0</v>
      </c>
    </row>
    <row r="653" spans="1:85" ht="204" x14ac:dyDescent="0.25">
      <c r="A653" s="1">
        <f>'BASE METAS)'!A654</f>
        <v>97</v>
      </c>
      <c r="B653" s="7099"/>
      <c r="C653" s="5684">
        <f>'BASE METAS)'!C654</f>
        <v>2202</v>
      </c>
      <c r="D653" s="5684">
        <f>'BASE METAS)'!D654</f>
        <v>3</v>
      </c>
      <c r="E653" s="7098" t="str">
        <f>'BASE METAS)'!E654</f>
        <v xml:space="preserve">COORDINACIÓN DE ATENCIÓN DE EMERGENCIAS Y DESASTRES </v>
      </c>
      <c r="F653" s="7192" t="str">
        <f>'BASE METAS)'!F654</f>
        <v>Q00</v>
      </c>
      <c r="G653" s="7179" t="str">
        <f>'BASE METAS)'!G654</f>
        <v>106</v>
      </c>
      <c r="H653" s="7179" t="str">
        <f>'BASE METAS)'!H654</f>
        <v>04</v>
      </c>
      <c r="I653" s="7176" t="str">
        <f>'BASE METAS)'!I654</f>
        <v>01</v>
      </c>
      <c r="J653" s="5706" t="str">
        <f>'BASE METAS)'!J654</f>
        <v>02</v>
      </c>
      <c r="K653" s="5706" t="str">
        <f>'BASE METAS)'!K654</f>
        <v>03</v>
      </c>
      <c r="L653" s="5706" t="str">
        <f>'BASE METAS)'!L654</f>
        <v>03</v>
      </c>
      <c r="M653" s="5706" t="str">
        <f>'BASE METAS)'!M654</f>
        <v>101</v>
      </c>
      <c r="N653" s="5697" t="str">
        <f>'BASE METAS)'!N654</f>
        <v>Seguridad Pública y Tránsito</v>
      </c>
      <c r="O653" s="5706" t="str">
        <f>'BASE METAS)'!O654</f>
        <v>Bomberos</v>
      </c>
      <c r="P653" s="5697" t="str">
        <f>'BASE METAS)'!P654</f>
        <v>Seguridad pública y protección civil</v>
      </c>
      <c r="Q653" s="5697" t="str">
        <f>'BASE METAS)'!Q654</f>
        <v>Preservación del orden público y protección ciudadana</v>
      </c>
      <c r="R653" s="5697" t="str">
        <f>'BASE METAS)'!R654</f>
        <v>Protección civil</v>
      </c>
      <c r="S653" s="5697" t="str">
        <f>'BASE METAS)'!S654</f>
        <v>Monitoreo de fenómenos perturbadores y manejo de emergencias</v>
      </c>
      <c r="T653" s="5697" t="str">
        <f>'BASE METAS)'!T654</f>
        <v>Coordinación de atención de emergencias y desastres</v>
      </c>
      <c r="U653" s="7726" t="str">
        <f>'BASE METAS)'!U654</f>
        <v>MEJORAR LA ATENCIÓN DE MANERA OPORTUNA A LAS EMERGENCIAS OCASIONADAS POR FENÓMENOS NATURALES, SINIESTROS Y DESASTRES MEDIANTE EL AUXILIO A LA POBLACION AFECTADA POR ESTAS EMERGENCIAS ASI COMO LA CAPACITACION DE LOS ELEMENTOS PARA EVITAR PERDIDAS HUMANAS</v>
      </c>
      <c r="V653" s="5697" t="str">
        <f>'BASE METAS)'!V654</f>
        <v xml:space="preserve">Tlalnepantla Protegida </v>
      </c>
      <c r="W653" s="5694">
        <f>'BASE METAS)'!W654</f>
        <v>38282286</v>
      </c>
      <c r="X653" s="7102" t="str">
        <f>'BASE METAS)'!X654</f>
        <v>COMANDANCIA DE BOMBEROS</v>
      </c>
      <c r="Y653" s="1092" t="str">
        <f>'BASE METAS)'!Y654</f>
        <v>01</v>
      </c>
      <c r="Z653" s="1093" t="str">
        <f>'BASE METAS)'!Z654</f>
        <v>ATENCIÓN A EMERGENCIAS OCASIONADAS POR FENOMENOS NATURALES, FUGAS DE GAS E INCENDIOS</v>
      </c>
      <c r="AA653" s="674" t="str">
        <f>'BASE METAS)'!AA654</f>
        <v>CASO</v>
      </c>
      <c r="AB653" s="551">
        <f>'BASE METAS)'!AB654</f>
        <v>700</v>
      </c>
      <c r="AC653" s="551">
        <f>'BASE METAS)'!AC654</f>
        <v>150</v>
      </c>
      <c r="AD653" s="576">
        <f>'BASE METAS)'!AD654</f>
        <v>0.21428571428571427</v>
      </c>
      <c r="AE653" s="551">
        <f>'BASE METAS)'!AE654</f>
        <v>200</v>
      </c>
      <c r="AF653" s="576">
        <f>'BASE METAS)'!AF654</f>
        <v>0.2857142857142857</v>
      </c>
      <c r="AG653" s="551">
        <f>'BASE METAS)'!AG654</f>
        <v>150</v>
      </c>
      <c r="AH653" s="576">
        <f>'BASE METAS)'!AH654</f>
        <v>0.21428571428571427</v>
      </c>
      <c r="AI653" s="551">
        <f>'BASE METAS)'!AI654</f>
        <v>200</v>
      </c>
      <c r="AJ653" s="576">
        <f>'BASE METAS)'!AJ654</f>
        <v>0.2857142857142857</v>
      </c>
      <c r="AK653" s="946">
        <f>'BASE METAS)'!AK654</f>
        <v>1</v>
      </c>
      <c r="AL653" s="1102" t="str">
        <f>'BASE METAS)'!AL654</f>
        <v>01</v>
      </c>
      <c r="AM653" s="1039" t="str">
        <f>'BASE METAS)'!AM654</f>
        <v>ATENCIONES A EMERGENCIAS</v>
      </c>
      <c r="AN653" s="1108" t="str">
        <f>'BASE METAS)'!AN654</f>
        <v>MIDE EL NÚMERO DE ATENCIONES A EMERGENCIAS REALIZADAS CON RESPECTO AL NÚMERO DE ATENCIONES DE EMERGENCIAS PROGRAMADAS</v>
      </c>
      <c r="AO653" s="1376" t="str">
        <f>'BASE METAS)'!AU654</f>
        <v>DESEMPEÑO</v>
      </c>
      <c r="AP653" s="1109" t="str">
        <f>'BASE METAS)'!AO654</f>
        <v>No. DE ATENCIONES REALIZADAS (0)</v>
      </c>
      <c r="AQ653" s="1039" t="str">
        <f>'BASE METAS)'!AP654</f>
        <v>No. DE ATENCIONES PROGRAMADAS (700)</v>
      </c>
      <c r="AR653" s="970">
        <f>'BASE METAS)'!AQ654</f>
        <v>100</v>
      </c>
      <c r="AS653" s="1039" t="str">
        <f>'BASE METAS)'!AR654</f>
        <v>CASOS</v>
      </c>
      <c r="AT653" s="1265" t="str">
        <f>'BASE METAS)'!AS654</f>
        <v>CALIDAD</v>
      </c>
      <c r="AU653" s="1482">
        <f>'BASE METAS)'!BO654</f>
        <v>0</v>
      </c>
      <c r="AV653" s="1">
        <f>'BASE METAS)'!BQ654</f>
        <v>700</v>
      </c>
      <c r="AW653" s="1">
        <f>'BASE METAS)'!BR654</f>
        <v>0</v>
      </c>
      <c r="AX653" s="816">
        <f>'BASE METAS)'!BS654</f>
        <v>200</v>
      </c>
      <c r="AY653" s="1">
        <f>'BASE METAS)'!BT654</f>
        <v>294</v>
      </c>
      <c r="AZ653" s="1">
        <f>'BASE METAS)'!BU654</f>
        <v>-94</v>
      </c>
      <c r="BA653" s="1">
        <f>'BASE METAS)'!BV654</f>
        <v>1.47</v>
      </c>
      <c r="BB653" s="1">
        <f>'BASE METAS)'!BW654</f>
        <v>676</v>
      </c>
      <c r="BC653" s="1">
        <f>'BASE METAS)'!BX654</f>
        <v>24</v>
      </c>
      <c r="BD653" s="1">
        <f>'BASE METAS)'!BY654</f>
        <v>0.96571428571428575</v>
      </c>
      <c r="BE653" s="1">
        <f>'BASE METAS)'!CG654</f>
        <v>382</v>
      </c>
      <c r="BF653" s="1">
        <f>'BASE METAS)'!CJ654</f>
        <v>0</v>
      </c>
      <c r="BG653" s="1">
        <f>'BASE METAS)'!CK654</f>
        <v>0</v>
      </c>
      <c r="BH653" s="1">
        <f>'BASE METAS)'!CL654</f>
        <v>0</v>
      </c>
      <c r="BI653" s="1">
        <f>'BASE METAS)'!CM654</f>
        <v>50</v>
      </c>
      <c r="BJ653" s="1">
        <f>'BASE METAS)'!CN654</f>
        <v>50</v>
      </c>
      <c r="BK653" s="1">
        <f>'BASE METAS)'!CO654</f>
        <v>50</v>
      </c>
      <c r="BL653" s="1">
        <f>'BASE METAS)'!CP654</f>
        <v>100</v>
      </c>
      <c r="BM653" s="1">
        <f>'BASE METAS)'!CQ654</f>
        <v>50</v>
      </c>
      <c r="BN653" s="1">
        <f>'BASE METAS)'!CR654</f>
        <v>50</v>
      </c>
      <c r="BO653" s="1">
        <f>'BASE METAS)'!CS654</f>
        <v>50</v>
      </c>
      <c r="BP653" s="1">
        <f>'BASE METAS)'!CT654</f>
        <v>50</v>
      </c>
      <c r="BQ653" s="1">
        <f>'BASE METAS)'!CU654</f>
        <v>50</v>
      </c>
      <c r="BR653" s="1">
        <f>'BASE METAS)'!CV654</f>
        <v>100</v>
      </c>
      <c r="BS653" s="1">
        <f>'BASE METAS)'!CW654</f>
        <v>50</v>
      </c>
      <c r="BT653" s="1">
        <f>'BASE METAS)'!CX654</f>
        <v>50</v>
      </c>
      <c r="BU653" s="1">
        <f>'BASE METAS)'!FA654</f>
        <v>700</v>
      </c>
      <c r="BV653" s="1">
        <f>'BASE METAS)'!FB654</f>
        <v>0</v>
      </c>
      <c r="BW653" s="1">
        <f>'BASE METAS)'!FC654</f>
        <v>100</v>
      </c>
      <c r="BX653" s="1">
        <f>'BASE METAS)'!FD654</f>
        <v>149</v>
      </c>
      <c r="BY653" s="1">
        <f>'BASE METAS)'!FE654</f>
        <v>49</v>
      </c>
      <c r="BZ653" s="1">
        <f>'BASE METAS)'!FF654</f>
        <v>1.49</v>
      </c>
      <c r="CA653" s="1">
        <f>'BASE METAS)'!FG654</f>
        <v>531</v>
      </c>
      <c r="CB653" s="1">
        <f>'BASE METAS)'!FH654</f>
        <v>169</v>
      </c>
      <c r="CC653" s="1">
        <f>'BASE METAS)'!FI654</f>
        <v>0.75857142857142856</v>
      </c>
      <c r="CD653" s="1">
        <f>'BASE METAS)'!FJ654</f>
        <v>700</v>
      </c>
      <c r="CE653" s="1">
        <f>'BASE METAS)'!FK654</f>
        <v>0</v>
      </c>
      <c r="CF653" s="1">
        <f>'BASE METAS)'!FL654</f>
        <v>50</v>
      </c>
      <c r="CG653" s="1">
        <f>'BASE METAS)'!FM654</f>
        <v>65</v>
      </c>
    </row>
    <row r="654" spans="1:85" ht="140.25" x14ac:dyDescent="0.25">
      <c r="A654" s="1">
        <f>'BASE METAS)'!A655</f>
        <v>0</v>
      </c>
      <c r="B654" s="7099"/>
      <c r="C654" s="5685"/>
      <c r="D654" s="5685"/>
      <c r="E654" s="7099"/>
      <c r="F654" s="7193"/>
      <c r="G654" s="7180"/>
      <c r="H654" s="7180"/>
      <c r="I654" s="7177"/>
      <c r="J654" s="5707"/>
      <c r="K654" s="5707"/>
      <c r="L654" s="5707"/>
      <c r="M654" s="5707"/>
      <c r="N654" s="5698"/>
      <c r="O654" s="5707"/>
      <c r="P654" s="5698"/>
      <c r="Q654" s="5698"/>
      <c r="R654" s="5698"/>
      <c r="S654" s="5698"/>
      <c r="T654" s="5698"/>
      <c r="U654" s="7727"/>
      <c r="V654" s="5698"/>
      <c r="W654" s="5695"/>
      <c r="X654" s="7145"/>
      <c r="Y654" s="1094" t="str">
        <f>'BASE METAS)'!Y655</f>
        <v>02</v>
      </c>
      <c r="Z654" s="1095" t="str">
        <f>'BASE METAS)'!Z655</f>
        <v>DAR ATENCIÓN PREHOSPITALARIA A LAS PERSONAS QUE LO NECESITEN</v>
      </c>
      <c r="AA654" s="558" t="str">
        <f>'BASE METAS)'!AA655</f>
        <v>PERSONA</v>
      </c>
      <c r="AB654" s="559">
        <f>'BASE METAS)'!AB655</f>
        <v>5000</v>
      </c>
      <c r="AC654" s="559">
        <f>'BASE METAS)'!AC655</f>
        <v>1500</v>
      </c>
      <c r="AD654" s="577">
        <f>'BASE METAS)'!AD655</f>
        <v>0.3</v>
      </c>
      <c r="AE654" s="559">
        <f>'BASE METAS)'!AE655</f>
        <v>1500</v>
      </c>
      <c r="AF654" s="577">
        <f>'BASE METAS)'!AF655</f>
        <v>0.3</v>
      </c>
      <c r="AG654" s="559">
        <f>'BASE METAS)'!AG655</f>
        <v>1000</v>
      </c>
      <c r="AH654" s="577">
        <f>'BASE METAS)'!AH655</f>
        <v>0.2</v>
      </c>
      <c r="AI654" s="559">
        <f>'BASE METAS)'!AI655</f>
        <v>1000</v>
      </c>
      <c r="AJ654" s="577">
        <f>'BASE METAS)'!AJ655</f>
        <v>0.2</v>
      </c>
      <c r="AK654" s="946">
        <f>'BASE METAS)'!AK655</f>
        <v>1</v>
      </c>
      <c r="AL654" s="1102" t="str">
        <f>'BASE METAS)'!AL655</f>
        <v>02</v>
      </c>
      <c r="AM654" s="1039" t="str">
        <f>'BASE METAS)'!AM655</f>
        <v>ATENCIÓN PREHOSPITALARIA</v>
      </c>
      <c r="AN654" s="1108" t="str">
        <f>'BASE METAS)'!AN655</f>
        <v>MIDE EL NÚMERO DE ATENCIONES REALIZADAS CON RESPECTO AL NÚMERO DE ATENCIONES PROGRAMADAS</v>
      </c>
      <c r="AO654" s="1376" t="str">
        <f>'BASE METAS)'!AU655</f>
        <v>DESEMPEÑO</v>
      </c>
      <c r="AP654" s="1039" t="str">
        <f>'BASE METAS)'!AO655</f>
        <v>No- DE ATENCIONES REALIZADAS (0)</v>
      </c>
      <c r="AQ654" s="1039" t="str">
        <f>'BASE METAS)'!AP655</f>
        <v>No. DE ATENCIONES PROGRAMADAS (5000)</v>
      </c>
      <c r="AR654" s="970">
        <f>'BASE METAS)'!AQ655</f>
        <v>100</v>
      </c>
      <c r="AS654" s="1039" t="str">
        <f>'BASE METAS)'!AR655</f>
        <v>PERSONAS</v>
      </c>
      <c r="AT654" s="1265" t="str">
        <f>'BASE METAS)'!AS655</f>
        <v>CALIDAD</v>
      </c>
      <c r="AU654" s="1482">
        <f>'BASE METAS)'!BO655</f>
        <v>0</v>
      </c>
      <c r="AV654" s="1">
        <f>'BASE METAS)'!BQ655</f>
        <v>5000</v>
      </c>
      <c r="AW654" s="1">
        <f>'BASE METAS)'!BR655</f>
        <v>0</v>
      </c>
      <c r="AX654" s="816">
        <f>'BASE METAS)'!BS655</f>
        <v>1500</v>
      </c>
      <c r="AY654" s="1">
        <f>'BASE METAS)'!BT655</f>
        <v>935</v>
      </c>
      <c r="AZ654" s="1">
        <f>'BASE METAS)'!BU655</f>
        <v>565</v>
      </c>
      <c r="BA654" s="1">
        <f>'BASE METAS)'!BV655</f>
        <v>0.62333333333333329</v>
      </c>
      <c r="BB654" s="1">
        <f>'BASE METAS)'!BW655</f>
        <v>2182</v>
      </c>
      <c r="BC654" s="1">
        <f>'BASE METAS)'!BX655</f>
        <v>2818</v>
      </c>
      <c r="BD654" s="1">
        <f>'BASE METAS)'!BY655</f>
        <v>0.43640000000000001</v>
      </c>
      <c r="BE654" s="1">
        <f>'BASE METAS)'!CG655</f>
        <v>1247</v>
      </c>
      <c r="BF654" s="1">
        <f>'BASE METAS)'!CJ655</f>
        <v>0</v>
      </c>
      <c r="BG654" s="1">
        <f>'BASE METAS)'!CK655</f>
        <v>0</v>
      </c>
      <c r="BH654" s="1">
        <f>'BASE METAS)'!CL655</f>
        <v>0</v>
      </c>
      <c r="BI654" s="1">
        <f>'BASE METAS)'!CM655</f>
        <v>500</v>
      </c>
      <c r="BJ654" s="1">
        <f>'BASE METAS)'!CN655</f>
        <v>500</v>
      </c>
      <c r="BK654" s="1">
        <f>'BASE METAS)'!CO655</f>
        <v>500</v>
      </c>
      <c r="BL654" s="1">
        <f>'BASE METAS)'!CP655</f>
        <v>500</v>
      </c>
      <c r="BM654" s="1">
        <f>'BASE METAS)'!CQ655</f>
        <v>500</v>
      </c>
      <c r="BN654" s="1">
        <f>'BASE METAS)'!CR655</f>
        <v>500</v>
      </c>
      <c r="BO654" s="1">
        <f>'BASE METAS)'!CS655</f>
        <v>250</v>
      </c>
      <c r="BP654" s="1">
        <f>'BASE METAS)'!CT655</f>
        <v>300</v>
      </c>
      <c r="BQ654" s="1">
        <f>'BASE METAS)'!CU655</f>
        <v>450</v>
      </c>
      <c r="BR654" s="1">
        <f>'BASE METAS)'!CV655</f>
        <v>250</v>
      </c>
      <c r="BS654" s="1">
        <f>'BASE METAS)'!CW655</f>
        <v>500</v>
      </c>
      <c r="BT654" s="1">
        <f>'BASE METAS)'!CX655</f>
        <v>250</v>
      </c>
      <c r="BU654" s="1">
        <f>'BASE METAS)'!FA655</f>
        <v>5000</v>
      </c>
      <c r="BV654" s="1">
        <f>'BASE METAS)'!FB655</f>
        <v>0</v>
      </c>
      <c r="BW654" s="1">
        <f>'BASE METAS)'!FC655</f>
        <v>500</v>
      </c>
      <c r="BX654" s="1">
        <f>'BASE METAS)'!FD655</f>
        <v>379</v>
      </c>
      <c r="BY654" s="1">
        <f>'BASE METAS)'!FE655</f>
        <v>-121</v>
      </c>
      <c r="BZ654" s="1">
        <f>'BASE METAS)'!FF655</f>
        <v>0.75800000000000001</v>
      </c>
      <c r="CA654" s="1">
        <f>'BASE METAS)'!FG655</f>
        <v>1626</v>
      </c>
      <c r="CB654" s="1">
        <f>'BASE METAS)'!FH655</f>
        <v>3374</v>
      </c>
      <c r="CC654" s="1">
        <f>'BASE METAS)'!FI655</f>
        <v>0.32519999999999999</v>
      </c>
      <c r="CD654" s="1">
        <f>'BASE METAS)'!FJ655</f>
        <v>5000</v>
      </c>
      <c r="CE654" s="1">
        <f>'BASE METAS)'!FK655</f>
        <v>0</v>
      </c>
      <c r="CF654" s="1">
        <f>'BASE METAS)'!FL655</f>
        <v>500</v>
      </c>
      <c r="CG654" s="1">
        <f>'BASE METAS)'!FM655</f>
        <v>362</v>
      </c>
    </row>
    <row r="655" spans="1:85" ht="127.5" x14ac:dyDescent="0.25">
      <c r="A655" s="1">
        <f>'BASE METAS)'!A656</f>
        <v>0</v>
      </c>
      <c r="B655" s="7099"/>
      <c r="C655" s="5686"/>
      <c r="D655" s="5686"/>
      <c r="E655" s="7290"/>
      <c r="F655" s="7194"/>
      <c r="G655" s="7181"/>
      <c r="H655" s="7181"/>
      <c r="I655" s="7178"/>
      <c r="J655" s="5708"/>
      <c r="K655" s="5708"/>
      <c r="L655" s="5708"/>
      <c r="M655" s="5708"/>
      <c r="N655" s="5699"/>
      <c r="O655" s="5708"/>
      <c r="P655" s="5699"/>
      <c r="Q655" s="5699"/>
      <c r="R655" s="5699"/>
      <c r="S655" s="5699"/>
      <c r="T655" s="5699"/>
      <c r="U655" s="7728"/>
      <c r="V655" s="5699"/>
      <c r="W655" s="5696"/>
      <c r="X655" s="7103"/>
      <c r="Y655" s="461" t="str">
        <f>'BASE METAS)'!Y656</f>
        <v>03</v>
      </c>
      <c r="Z655" s="445" t="str">
        <f>'BASE METAS)'!Z656</f>
        <v>CAPACITAR A LOS ELEMENTOS EN MATERIA DE PROTECCIÓN CIVIL</v>
      </c>
      <c r="AA655" s="446" t="str">
        <f>'BASE METAS)'!AA656</f>
        <v>CAPACITACIÓN</v>
      </c>
      <c r="AB655" s="187">
        <f>'BASE METAS)'!AB656</f>
        <v>20</v>
      </c>
      <c r="AC655" s="188">
        <f>'BASE METAS)'!AC656</f>
        <v>4</v>
      </c>
      <c r="AD655" s="471">
        <f>'BASE METAS)'!AD656</f>
        <v>0.2</v>
      </c>
      <c r="AE655" s="1101">
        <f>'BASE METAS)'!AE656</f>
        <v>5</v>
      </c>
      <c r="AF655" s="471">
        <f>'BASE METAS)'!AF656</f>
        <v>0.25</v>
      </c>
      <c r="AG655" s="188">
        <f>'BASE METAS)'!AG656</f>
        <v>6</v>
      </c>
      <c r="AH655" s="471">
        <f>'BASE METAS)'!AH656</f>
        <v>0.3</v>
      </c>
      <c r="AI655" s="1091">
        <f>'BASE METAS)'!AI656</f>
        <v>5</v>
      </c>
      <c r="AJ655" s="471">
        <f>'BASE METAS)'!AJ656</f>
        <v>0.25</v>
      </c>
      <c r="AK655" s="931">
        <f>'BASE METAS)'!AK656</f>
        <v>1</v>
      </c>
      <c r="AL655" s="1102" t="str">
        <f>'BASE METAS)'!AL656</f>
        <v>03</v>
      </c>
      <c r="AM655" s="1039" t="str">
        <f>'BASE METAS)'!AM656</f>
        <v>CAPACITACIÓN DE LOS ELEMENTOS</v>
      </c>
      <c r="AN655" s="1108" t="str">
        <f>'BASE METAS)'!AN656</f>
        <v>MIDE EL NÚMERO DE CAPACITACIONES REALIZADAS CON RESPECTO AL NÚMERO DE CAPACITACIONES PROGRAMADAS</v>
      </c>
      <c r="AO655" s="90" t="str">
        <f>'BASE METAS)'!AU656</f>
        <v>DESEMPEÑO</v>
      </c>
      <c r="AP655" s="1039" t="str">
        <f>'BASE METAS)'!AO656</f>
        <v>No. DE CAPACITACIONES DE ELEMENTOS REALIZADAS (0)</v>
      </c>
      <c r="AQ655" s="1039" t="str">
        <f>'BASE METAS)'!AP656</f>
        <v>No. DE CAPACITACIONES DE ELEMENTOS PROGRAMADAS (20)</v>
      </c>
      <c r="AR655" s="970">
        <f>'BASE METAS)'!AQ656</f>
        <v>100</v>
      </c>
      <c r="AS655" s="1039" t="str">
        <f>'BASE METAS)'!AR656</f>
        <v>CAPACITACIONES</v>
      </c>
      <c r="AT655" s="1039" t="str">
        <f>'BASE METAS)'!AS656</f>
        <v>EFICACIA</v>
      </c>
      <c r="AU655" s="1482">
        <f>'BASE METAS)'!BO656</f>
        <v>0</v>
      </c>
      <c r="AV655" s="1">
        <f>'BASE METAS)'!BQ656</f>
        <v>20</v>
      </c>
      <c r="AW655" s="1">
        <f>'BASE METAS)'!BR656</f>
        <v>0</v>
      </c>
      <c r="AX655" s="816">
        <f>'BASE METAS)'!BS656</f>
        <v>5</v>
      </c>
      <c r="AY655" s="1">
        <f>'BASE METAS)'!BT656</f>
        <v>9</v>
      </c>
      <c r="AZ655" s="1">
        <f>'BASE METAS)'!BU656</f>
        <v>-4</v>
      </c>
      <c r="BA655" s="1">
        <f>'BASE METAS)'!BV656</f>
        <v>1.8</v>
      </c>
      <c r="BB655" s="1">
        <f>'BASE METAS)'!BW656</f>
        <v>10</v>
      </c>
      <c r="BC655" s="1">
        <f>'BASE METAS)'!BX656</f>
        <v>10</v>
      </c>
      <c r="BD655" s="1">
        <f>'BASE METAS)'!BY656</f>
        <v>0.5</v>
      </c>
      <c r="BE655" s="1">
        <f>'BASE METAS)'!CG656</f>
        <v>1</v>
      </c>
      <c r="BF655" s="1">
        <f>'BASE METAS)'!CJ656</f>
        <v>0</v>
      </c>
      <c r="BG655" s="1">
        <f>'BASE METAS)'!CK656</f>
        <v>0</v>
      </c>
      <c r="BH655" s="1">
        <f>'BASE METAS)'!CL656</f>
        <v>0</v>
      </c>
      <c r="BI655" s="1">
        <f>'BASE METAS)'!CM656</f>
        <v>2</v>
      </c>
      <c r="BJ655" s="1">
        <f>'BASE METAS)'!CN656</f>
        <v>1</v>
      </c>
      <c r="BK655" s="1">
        <f>'BASE METAS)'!CO656</f>
        <v>1</v>
      </c>
      <c r="BL655" s="1">
        <f>'BASE METAS)'!CP656</f>
        <v>1</v>
      </c>
      <c r="BM655" s="1">
        <f>'BASE METAS)'!CQ656</f>
        <v>2</v>
      </c>
      <c r="BN655" s="1">
        <f>'BASE METAS)'!CR656</f>
        <v>2</v>
      </c>
      <c r="BO655" s="1">
        <f>'BASE METAS)'!CS656</f>
        <v>2</v>
      </c>
      <c r="BP655" s="1">
        <f>'BASE METAS)'!CT656</f>
        <v>2</v>
      </c>
      <c r="BQ655" s="1">
        <f>'BASE METAS)'!CU656</f>
        <v>2</v>
      </c>
      <c r="BR655" s="1">
        <f>'BASE METAS)'!CV656</f>
        <v>2</v>
      </c>
      <c r="BS655" s="1">
        <f>'BASE METAS)'!CW656</f>
        <v>2</v>
      </c>
      <c r="BT655" s="1">
        <f>'BASE METAS)'!CX656</f>
        <v>1</v>
      </c>
      <c r="BU655" s="1">
        <f>'BASE METAS)'!FA656</f>
        <v>20</v>
      </c>
      <c r="BV655" s="1">
        <f>'BASE METAS)'!FB656</f>
        <v>0</v>
      </c>
      <c r="BW655" s="1">
        <f>'BASE METAS)'!FC656</f>
        <v>1</v>
      </c>
      <c r="BX655" s="1">
        <f>'BASE METAS)'!FD656</f>
        <v>1</v>
      </c>
      <c r="BY655" s="1">
        <f>'BASE METAS)'!FE656</f>
        <v>0</v>
      </c>
      <c r="BZ655" s="1">
        <f>'BASE METAS)'!FF656</f>
        <v>1</v>
      </c>
      <c r="CA655" s="1">
        <f>'BASE METAS)'!FG656</f>
        <v>2</v>
      </c>
      <c r="CB655" s="1">
        <f>'BASE METAS)'!FH656</f>
        <v>18</v>
      </c>
      <c r="CC655" s="1">
        <f>'BASE METAS)'!FI656</f>
        <v>0.1</v>
      </c>
      <c r="CD655" s="1">
        <f>'BASE METAS)'!FJ656</f>
        <v>20</v>
      </c>
      <c r="CE655" s="1">
        <f>'BASE METAS)'!FK656</f>
        <v>0</v>
      </c>
      <c r="CF655" s="1">
        <f>'BASE METAS)'!FL656</f>
        <v>2</v>
      </c>
      <c r="CG655" s="1">
        <f>'BASE METAS)'!FM656</f>
        <v>4</v>
      </c>
    </row>
    <row r="656" spans="1:85" ht="15" customHeight="1" x14ac:dyDescent="0.25">
      <c r="A656" s="1">
        <f>'BASE METAS)'!A657</f>
        <v>0</v>
      </c>
      <c r="B656" s="1">
        <f>'BASE METAS)'!B657</f>
        <v>0</v>
      </c>
      <c r="C656" s="1">
        <f>'BASE METAS)'!C657</f>
        <v>0</v>
      </c>
      <c r="D656" s="1">
        <f>'BASE METAS)'!D657</f>
        <v>0</v>
      </c>
      <c r="E656" s="5">
        <f>'BASE METAS)'!E657</f>
        <v>0</v>
      </c>
      <c r="F656" s="3">
        <f>'BASE METAS)'!F657</f>
        <v>0</v>
      </c>
      <c r="G656" s="3">
        <f>'BASE METAS)'!G657</f>
        <v>0</v>
      </c>
      <c r="H656" s="3">
        <f>'BASE METAS)'!H657</f>
        <v>0</v>
      </c>
      <c r="I656" s="3">
        <f>'BASE METAS)'!I657</f>
        <v>0</v>
      </c>
      <c r="J656" s="7188" t="str">
        <f>'BASE METAS)'!J657</f>
        <v>TOTAL</v>
      </c>
      <c r="K656" s="7188"/>
      <c r="L656" s="7188"/>
      <c r="M656" s="7188"/>
      <c r="N656" s="1363">
        <f>'BASE METAS)'!N657</f>
        <v>0</v>
      </c>
      <c r="O656" s="1100">
        <f>'BASE METAS)'!O657</f>
        <v>0</v>
      </c>
      <c r="P656" s="1099">
        <f>'BASE METAS)'!P657</f>
        <v>0</v>
      </c>
      <c r="Q656" s="1099">
        <f>'BASE METAS)'!Q657</f>
        <v>0</v>
      </c>
      <c r="R656" s="1099">
        <f>'BASE METAS)'!R657</f>
        <v>0</v>
      </c>
      <c r="S656" s="1099">
        <f>'BASE METAS)'!S657</f>
        <v>0</v>
      </c>
      <c r="T656" s="1099">
        <f>'BASE METAS)'!T657</f>
        <v>0</v>
      </c>
      <c r="U656" s="1362">
        <f>'BASE METAS)'!U657</f>
        <v>0</v>
      </c>
      <c r="V656" s="1362">
        <f>'BASE METAS)'!V657</f>
        <v>0</v>
      </c>
      <c r="W656" s="19">
        <f>'BASE METAS)'!W659</f>
        <v>57755185.240000002</v>
      </c>
      <c r="X656" s="5">
        <f>'BASE METAS)'!X657</f>
        <v>0</v>
      </c>
      <c r="Y656" s="1" t="str">
        <f>'BASE METAS)'!Y657</f>
        <v>04</v>
      </c>
      <c r="Z656" s="1" t="str">
        <f>'BASE METAS)'!Z657</f>
        <v>ENTREGAS DE DESPENSA A PERSONAL OPERATIVO</v>
      </c>
      <c r="AA656" s="1" t="str">
        <f>'BASE METAS)'!AA657</f>
        <v>DESPENSAS</v>
      </c>
      <c r="AB656" s="1">
        <f>'BASE METAS)'!AB657</f>
        <v>600</v>
      </c>
      <c r="AC656" s="1">
        <f>'BASE METAS)'!AC657</f>
        <v>0</v>
      </c>
      <c r="AD656" s="1">
        <f>'BASE METAS)'!AD657</f>
        <v>0</v>
      </c>
      <c r="AE656" s="1">
        <f>'BASE METAS)'!AE657</f>
        <v>0</v>
      </c>
      <c r="AF656" s="1">
        <f>'BASE METAS)'!AF657</f>
        <v>0</v>
      </c>
      <c r="AG656" s="1">
        <f>'BASE METAS)'!AG657</f>
        <v>150</v>
      </c>
      <c r="AH656" s="1">
        <f>'BASE METAS)'!AH657</f>
        <v>0.25</v>
      </c>
      <c r="AI656" s="1">
        <f>'BASE METAS)'!AI657</f>
        <v>450</v>
      </c>
      <c r="AJ656" s="1">
        <f>'BASE METAS)'!AJ657</f>
        <v>0.75</v>
      </c>
      <c r="AK656" s="1352">
        <f>'BASE METAS)'!AK657</f>
        <v>0</v>
      </c>
      <c r="AL656" s="1103">
        <f>'BASE METAS)'!AL657</f>
        <v>0</v>
      </c>
      <c r="AM656" s="1352" t="str">
        <f>'BASE METAS)'!AM657</f>
        <v>DESPENSAS PARA EL PERSONAL</v>
      </c>
      <c r="AN656" s="973" t="str">
        <f>'BASE METAS)'!AN657</f>
        <v xml:space="preserve">MIDE LAS DESPENSAS PARA ENTREGAR AL PERSONAL PROGRAMADAS CONTRA REALIZADAS </v>
      </c>
      <c r="AO656" s="1352" t="str">
        <f>'BASE METAS)'!AU657</f>
        <v>DESEMPEÑO</v>
      </c>
      <c r="AP656" s="1352" t="str">
        <f>'BASE METAS)'!AO657</f>
        <v>No. DE DESPENSAS ENTREGADAS</v>
      </c>
      <c r="AQ656" s="1025" t="str">
        <f>'BASE METAS)'!AP657</f>
        <v>No. DE DESPENSAS PROGRAMADAS</v>
      </c>
      <c r="AR656" s="942">
        <f>'BASE METAS)'!AQ657</f>
        <v>100</v>
      </c>
      <c r="AS656" s="1352" t="str">
        <f>'BASE METAS)'!AR657</f>
        <v>DESPENSAS</v>
      </c>
      <c r="AT656" s="1352" t="str">
        <f>'BASE METAS)'!AS657</f>
        <v>EFICACIA</v>
      </c>
      <c r="AU656" s="1485">
        <f>'BASE METAS)'!BO657</f>
        <v>0</v>
      </c>
      <c r="AV656" s="1352">
        <f>'BASE METAS)'!BQ657</f>
        <v>0</v>
      </c>
      <c r="AW656" s="1352">
        <f>'BASE METAS)'!BR657</f>
        <v>0</v>
      </c>
      <c r="AX656" s="1352">
        <f>'BASE METAS)'!BS657</f>
        <v>0</v>
      </c>
      <c r="AY656" s="1">
        <f>'BASE METAS)'!BT657</f>
        <v>0</v>
      </c>
      <c r="AZ656" s="1">
        <f>'BASE METAS)'!BU657</f>
        <v>0</v>
      </c>
      <c r="BA656" s="1">
        <f>'BASE METAS)'!BV657</f>
        <v>0</v>
      </c>
      <c r="BB656" s="1">
        <f>'BASE METAS)'!BW657</f>
        <v>0</v>
      </c>
      <c r="BC656" s="1">
        <f>'BASE METAS)'!BX657</f>
        <v>0</v>
      </c>
      <c r="BD656" s="1">
        <f>'BASE METAS)'!BY657</f>
        <v>0</v>
      </c>
      <c r="BE656" s="1">
        <f>'BASE METAS)'!CG657</f>
        <v>0</v>
      </c>
      <c r="BF656" s="1">
        <f>'BASE METAS)'!CJ657</f>
        <v>0</v>
      </c>
      <c r="BG656" s="1">
        <f>'BASE METAS)'!CK657</f>
        <v>0</v>
      </c>
      <c r="BH656" s="1">
        <f>'BASE METAS)'!CL657</f>
        <v>0</v>
      </c>
      <c r="BI656" s="1">
        <f>'BASE METAS)'!CM657</f>
        <v>0</v>
      </c>
      <c r="BJ656" s="1">
        <f>'BASE METAS)'!CN657</f>
        <v>0</v>
      </c>
      <c r="BK656" s="1">
        <f>'BASE METAS)'!CO657</f>
        <v>0</v>
      </c>
      <c r="BL656" s="1">
        <f>'BASE METAS)'!CP657</f>
        <v>0</v>
      </c>
      <c r="BM656" s="1">
        <f>'BASE METAS)'!CQ657</f>
        <v>0</v>
      </c>
      <c r="BN656" s="1">
        <f>'BASE METAS)'!CR657</f>
        <v>0</v>
      </c>
      <c r="BO656" s="1">
        <f>'BASE METAS)'!CS657</f>
        <v>0</v>
      </c>
      <c r="BP656" s="1">
        <f>'BASE METAS)'!CT657</f>
        <v>0</v>
      </c>
      <c r="BQ656" s="1">
        <f>'BASE METAS)'!CU657</f>
        <v>0</v>
      </c>
      <c r="BR656" s="1">
        <f>'BASE METAS)'!CV657</f>
        <v>0</v>
      </c>
      <c r="BS656" s="1">
        <f>'BASE METAS)'!CW657</f>
        <v>0</v>
      </c>
      <c r="BT656" s="1">
        <f>'BASE METAS)'!CX657</f>
        <v>0</v>
      </c>
      <c r="BU656" s="1">
        <f>'BASE METAS)'!FA657</f>
        <v>0</v>
      </c>
      <c r="BV656" s="1">
        <f>'BASE METAS)'!FB657</f>
        <v>0</v>
      </c>
      <c r="BW656" s="1">
        <f>'BASE METAS)'!FC657</f>
        <v>0</v>
      </c>
      <c r="BX656" s="1">
        <f>'BASE METAS)'!FD657</f>
        <v>0</v>
      </c>
      <c r="BY656" s="1">
        <f>'BASE METAS)'!FE657</f>
        <v>0</v>
      </c>
      <c r="BZ656" s="1">
        <f>'BASE METAS)'!FF657</f>
        <v>0</v>
      </c>
      <c r="CA656" s="1">
        <f>'BASE METAS)'!FG657</f>
        <v>0</v>
      </c>
      <c r="CB656" s="1">
        <f>'BASE METAS)'!FH657</f>
        <v>0</v>
      </c>
      <c r="CC656" s="1">
        <f>'BASE METAS)'!FI657</f>
        <v>0</v>
      </c>
      <c r="CD656" s="1">
        <f>'BASE METAS)'!FJ657</f>
        <v>0</v>
      </c>
      <c r="CE656" s="1">
        <f>'BASE METAS)'!FK657</f>
        <v>0</v>
      </c>
      <c r="CF656" s="1">
        <f>'BASE METAS)'!FL657</f>
        <v>0</v>
      </c>
      <c r="CG656" s="1">
        <f>'BASE METAS)'!FM657</f>
        <v>0</v>
      </c>
    </row>
    <row r="657" spans="1:85" ht="15" customHeight="1" x14ac:dyDescent="0.25">
      <c r="A657" s="1">
        <f>'BASE METAS)'!A663</f>
        <v>0</v>
      </c>
      <c r="B657" s="1">
        <f>'BASE METAS)'!B663</f>
        <v>0</v>
      </c>
      <c r="C657" s="1">
        <f>'BASE METAS)'!C663</f>
        <v>0</v>
      </c>
      <c r="D657" s="1">
        <f>'BASE METAS)'!D663</f>
        <v>0</v>
      </c>
      <c r="E657" s="5">
        <f>'BASE METAS)'!E663</f>
        <v>0</v>
      </c>
      <c r="F657" s="3">
        <f>'BASE METAS)'!F663</f>
        <v>0</v>
      </c>
      <c r="G657" s="3">
        <f>'BASE METAS)'!G663</f>
        <v>0</v>
      </c>
      <c r="H657" s="3">
        <f>'BASE METAS)'!H663</f>
        <v>0</v>
      </c>
      <c r="I657" s="3">
        <f>'BASE METAS)'!I663</f>
        <v>0</v>
      </c>
      <c r="J657" s="3">
        <f>'BASE METAS)'!J663</f>
        <v>0</v>
      </c>
      <c r="K657" s="3">
        <f>'BASE METAS)'!K663</f>
        <v>0</v>
      </c>
      <c r="L657" s="3">
        <f>'BASE METAS)'!L663</f>
        <v>0</v>
      </c>
      <c r="M657" s="3">
        <f>'BASE METAS)'!M663</f>
        <v>0</v>
      </c>
      <c r="N657" s="3">
        <f>'BASE METAS)'!N663</f>
        <v>0</v>
      </c>
      <c r="O657" s="3">
        <f>'BASE METAS)'!O663</f>
        <v>0</v>
      </c>
      <c r="P657" s="3">
        <f>'BASE METAS)'!P663</f>
        <v>0</v>
      </c>
      <c r="Q657" s="3">
        <f>'BASE METAS)'!Q663</f>
        <v>0</v>
      </c>
      <c r="R657" s="3">
        <f>'BASE METAS)'!R663</f>
        <v>0</v>
      </c>
      <c r="S657" s="3">
        <f>'BASE METAS)'!S663</f>
        <v>0</v>
      </c>
      <c r="T657" s="3">
        <f>'BASE METAS)'!T663</f>
        <v>0</v>
      </c>
      <c r="U657" s="3">
        <f>'BASE METAS)'!U663</f>
        <v>0</v>
      </c>
      <c r="V657" s="3">
        <f>'BASE METAS)'!V663</f>
        <v>0</v>
      </c>
      <c r="W657" s="4">
        <f>'BASE METAS)'!W663</f>
        <v>0</v>
      </c>
      <c r="X657" s="5">
        <f>'BASE METAS)'!X663</f>
        <v>0</v>
      </c>
      <c r="Y657" s="1">
        <f>'BASE METAS)'!Y663</f>
        <v>0</v>
      </c>
      <c r="Z657" s="1">
        <f>'BASE METAS)'!Z663</f>
        <v>0</v>
      </c>
      <c r="AA657" s="1">
        <f>'BASE METAS)'!AA663</f>
        <v>0</v>
      </c>
      <c r="AB657" s="1">
        <f>'BASE METAS)'!AB663</f>
        <v>0</v>
      </c>
      <c r="AC657" s="1">
        <f>'BASE METAS)'!AC663</f>
        <v>0</v>
      </c>
      <c r="AD657" s="1">
        <f>'BASE METAS)'!AD663</f>
        <v>0</v>
      </c>
      <c r="AE657" s="1">
        <f>'BASE METAS)'!AE663</f>
        <v>0</v>
      </c>
      <c r="AF657" s="1">
        <f>'BASE METAS)'!AF663</f>
        <v>0</v>
      </c>
      <c r="AG657" s="1">
        <f>'BASE METAS)'!AG663</f>
        <v>0</v>
      </c>
      <c r="AH657" s="1">
        <f>'BASE METAS)'!AH663</f>
        <v>0</v>
      </c>
      <c r="AI657" s="1">
        <f>'BASE METAS)'!AI663</f>
        <v>0</v>
      </c>
      <c r="AJ657" s="1">
        <f>'BASE METAS)'!AJ663</f>
        <v>0</v>
      </c>
      <c r="AK657" s="1352">
        <f>'BASE METAS)'!AK663</f>
        <v>0</v>
      </c>
      <c r="AL657" s="933">
        <f>'BASE METAS)'!AL663</f>
        <v>0</v>
      </c>
      <c r="AM657" s="1352">
        <f>'BASE METAS)'!AM663</f>
        <v>0</v>
      </c>
      <c r="AN657" s="960">
        <f>'BASE METAS)'!AN663</f>
        <v>0</v>
      </c>
      <c r="AO657" s="1352">
        <f>'BASE METAS)'!AU663</f>
        <v>0</v>
      </c>
      <c r="AP657" s="960">
        <f>'BASE METAS)'!AO663</f>
        <v>0</v>
      </c>
      <c r="AQ657" s="960">
        <f>'BASE METAS)'!AP663</f>
        <v>0</v>
      </c>
      <c r="AR657" s="942">
        <f>'BASE METAS)'!AQ663</f>
        <v>0</v>
      </c>
      <c r="AS657" s="1352">
        <f>'BASE METAS)'!AR663</f>
        <v>0</v>
      </c>
      <c r="AT657" s="1352">
        <f>'BASE METAS)'!AS663</f>
        <v>0</v>
      </c>
      <c r="AU657" s="1485">
        <f>'BASE METAS)'!BO663</f>
        <v>0</v>
      </c>
      <c r="AV657" s="1352">
        <f>'BASE METAS)'!BQ663</f>
        <v>0</v>
      </c>
      <c r="AW657" s="1352">
        <f>'BASE METAS)'!BR663</f>
        <v>0</v>
      </c>
      <c r="AX657" s="1352">
        <f>'BASE METAS)'!BS663</f>
        <v>0</v>
      </c>
      <c r="AY657" s="1">
        <f>'BASE METAS)'!BT663</f>
        <v>0</v>
      </c>
      <c r="AZ657" s="1">
        <f>'BASE METAS)'!BU663</f>
        <v>0</v>
      </c>
      <c r="BA657" s="1">
        <f>'BASE METAS)'!BV663</f>
        <v>0</v>
      </c>
      <c r="BB657" s="1">
        <f>'BASE METAS)'!BW663</f>
        <v>0</v>
      </c>
      <c r="BC657" s="1">
        <f>'BASE METAS)'!BX663</f>
        <v>0</v>
      </c>
      <c r="BD657" s="1">
        <f>'BASE METAS)'!BY663</f>
        <v>0</v>
      </c>
      <c r="BE657" s="1">
        <f>'BASE METAS)'!CG663</f>
        <v>0</v>
      </c>
      <c r="BF657" s="1">
        <f>'BASE METAS)'!CJ663</f>
        <v>0</v>
      </c>
      <c r="BG657" s="1">
        <f>'BASE METAS)'!CK663</f>
        <v>0</v>
      </c>
      <c r="BH657" s="1">
        <f>'BASE METAS)'!CL663</f>
        <v>0</v>
      </c>
      <c r="BI657" s="1">
        <f>'BASE METAS)'!CM663</f>
        <v>0</v>
      </c>
      <c r="BJ657" s="1">
        <f>'BASE METAS)'!CN663</f>
        <v>0</v>
      </c>
      <c r="BK657" s="1">
        <f>'BASE METAS)'!CO663</f>
        <v>0</v>
      </c>
      <c r="BL657" s="1">
        <f>'BASE METAS)'!CP663</f>
        <v>0</v>
      </c>
      <c r="BM657" s="1">
        <f>'BASE METAS)'!CQ663</f>
        <v>0</v>
      </c>
      <c r="BN657" s="1">
        <f>'BASE METAS)'!CR663</f>
        <v>0</v>
      </c>
      <c r="BO657" s="1">
        <f>'BASE METAS)'!CS663</f>
        <v>0</v>
      </c>
      <c r="BP657" s="1">
        <f>'BASE METAS)'!CT663</f>
        <v>0</v>
      </c>
      <c r="BQ657" s="1">
        <f>'BASE METAS)'!CU663</f>
        <v>0</v>
      </c>
      <c r="BR657" s="1">
        <f>'BASE METAS)'!CV663</f>
        <v>0</v>
      </c>
      <c r="BS657" s="1">
        <f>'BASE METAS)'!CW663</f>
        <v>0</v>
      </c>
      <c r="BT657" s="1">
        <f>'BASE METAS)'!CX663</f>
        <v>0</v>
      </c>
      <c r="BU657" s="1">
        <f>'BASE METAS)'!FA663</f>
        <v>0</v>
      </c>
      <c r="BV657" s="1">
        <f>'BASE METAS)'!FB663</f>
        <v>0</v>
      </c>
      <c r="BW657" s="1">
        <f>'BASE METAS)'!FC663</f>
        <v>0</v>
      </c>
      <c r="BX657" s="1">
        <f>'BASE METAS)'!FD663</f>
        <v>0</v>
      </c>
      <c r="BY657" s="1">
        <f>'BASE METAS)'!FE663</f>
        <v>0</v>
      </c>
      <c r="BZ657" s="1">
        <f>'BASE METAS)'!FF663</f>
        <v>0</v>
      </c>
      <c r="CA657" s="1">
        <f>'BASE METAS)'!FG663</f>
        <v>0</v>
      </c>
      <c r="CB657" s="1">
        <f>'BASE METAS)'!FH663</f>
        <v>0</v>
      </c>
      <c r="CC657" s="1">
        <f>'BASE METAS)'!FI663</f>
        <v>0</v>
      </c>
      <c r="CD657" s="1">
        <f>'BASE METAS)'!FJ663</f>
        <v>0</v>
      </c>
      <c r="CE657" s="1">
        <f>'BASE METAS)'!FK663</f>
        <v>0</v>
      </c>
      <c r="CF657" s="1">
        <f>'BASE METAS)'!FL663</f>
        <v>0</v>
      </c>
      <c r="CG657" s="1">
        <f>'BASE METAS)'!FM663</f>
        <v>0</v>
      </c>
    </row>
    <row r="658" spans="1:85" ht="15.75" customHeight="1" thickBot="1" x14ac:dyDescent="0.3">
      <c r="A658" s="1">
        <f>'BASE METAS)'!A664</f>
        <v>0</v>
      </c>
      <c r="B658" s="1">
        <f>'BASE METAS)'!B664</f>
        <v>0</v>
      </c>
      <c r="C658" s="1">
        <f>'BASE METAS)'!C664</f>
        <v>0</v>
      </c>
      <c r="D658" s="1">
        <f>'BASE METAS)'!D664</f>
        <v>0</v>
      </c>
      <c r="E658" s="5">
        <f>'BASE METAS)'!E664</f>
        <v>0</v>
      </c>
      <c r="F658" s="3">
        <f>'BASE METAS)'!F664</f>
        <v>0</v>
      </c>
      <c r="G658" s="3">
        <f>'BASE METAS)'!G664</f>
        <v>0</v>
      </c>
      <c r="H658" s="3">
        <f>'BASE METAS)'!H664</f>
        <v>0</v>
      </c>
      <c r="I658" s="3">
        <f>'BASE METAS)'!I664</f>
        <v>0</v>
      </c>
      <c r="J658" s="3">
        <f>'BASE METAS)'!J664</f>
        <v>0</v>
      </c>
      <c r="K658" s="3">
        <f>'BASE METAS)'!K664</f>
        <v>0</v>
      </c>
      <c r="L658" s="3">
        <f>'BASE METAS)'!L664</f>
        <v>0</v>
      </c>
      <c r="M658" s="3">
        <f>'BASE METAS)'!M664</f>
        <v>0</v>
      </c>
      <c r="N658" s="3">
        <f>'BASE METAS)'!N664</f>
        <v>0</v>
      </c>
      <c r="O658" s="3">
        <f>'BASE METAS)'!O664</f>
        <v>0</v>
      </c>
      <c r="P658" s="3">
        <f>'BASE METAS)'!P664</f>
        <v>0</v>
      </c>
      <c r="Q658" s="3">
        <f>'BASE METAS)'!Q664</f>
        <v>0</v>
      </c>
      <c r="R658" s="3">
        <f>'BASE METAS)'!R664</f>
        <v>0</v>
      </c>
      <c r="S658" s="3">
        <f>'BASE METAS)'!S664</f>
        <v>0</v>
      </c>
      <c r="T658" s="3">
        <f>'BASE METAS)'!T664</f>
        <v>0</v>
      </c>
      <c r="U658" s="3">
        <f>'BASE METAS)'!U664</f>
        <v>0</v>
      </c>
      <c r="V658" s="3">
        <f>'BASE METAS)'!V664</f>
        <v>0</v>
      </c>
      <c r="W658" s="4">
        <f>'BASE METAS)'!W664</f>
        <v>0</v>
      </c>
      <c r="X658" s="5">
        <f>'BASE METAS)'!X664</f>
        <v>0</v>
      </c>
      <c r="Y658" s="1">
        <f>'BASE METAS)'!Y664</f>
        <v>0</v>
      </c>
      <c r="Z658" s="1">
        <f>'BASE METAS)'!Z664</f>
        <v>0</v>
      </c>
      <c r="AA658" s="1">
        <f>'BASE METAS)'!AA664</f>
        <v>0</v>
      </c>
      <c r="AB658" s="1">
        <f>'BASE METAS)'!AB664</f>
        <v>0</v>
      </c>
      <c r="AC658" s="1">
        <f>'BASE METAS)'!AC664</f>
        <v>0</v>
      </c>
      <c r="AD658" s="1">
        <f>'BASE METAS)'!AD664</f>
        <v>0</v>
      </c>
      <c r="AE658" s="1">
        <f>'BASE METAS)'!AE664</f>
        <v>0</v>
      </c>
      <c r="AF658" s="1">
        <f>'BASE METAS)'!AF664</f>
        <v>0</v>
      </c>
      <c r="AG658" s="1">
        <f>'BASE METAS)'!AG664</f>
        <v>0</v>
      </c>
      <c r="AH658" s="1">
        <f>'BASE METAS)'!AH664</f>
        <v>0</v>
      </c>
      <c r="AI658" s="1">
        <f>'BASE METAS)'!AI664</f>
        <v>0</v>
      </c>
      <c r="AJ658" s="1">
        <f>'BASE METAS)'!AJ664</f>
        <v>0</v>
      </c>
      <c r="AK658" s="1352">
        <f>'BASE METAS)'!AK664</f>
        <v>0</v>
      </c>
      <c r="AL658" s="1103">
        <f>'BASE METAS)'!AL664</f>
        <v>0</v>
      </c>
      <c r="AM658" s="1352">
        <f>'BASE METAS)'!AM664</f>
        <v>0</v>
      </c>
      <c r="AN658" s="973">
        <f>'BASE METAS)'!AN664</f>
        <v>0</v>
      </c>
      <c r="AO658" s="1352">
        <f>'BASE METAS)'!AU664</f>
        <v>0</v>
      </c>
      <c r="AP658" s="998">
        <f>'BASE METAS)'!AO664</f>
        <v>0</v>
      </c>
      <c r="AQ658" s="998">
        <f>'BASE METAS)'!AP664</f>
        <v>0</v>
      </c>
      <c r="AR658" s="942">
        <f>'BASE METAS)'!AQ664</f>
        <v>0</v>
      </c>
      <c r="AS658" s="942">
        <f>'BASE METAS)'!AR664</f>
        <v>0</v>
      </c>
      <c r="AT658" s="960">
        <f>'BASE METAS)'!AS664</f>
        <v>0</v>
      </c>
      <c r="AU658" s="1506">
        <f>'BASE METAS)'!BO664</f>
        <v>0</v>
      </c>
      <c r="AV658" s="960">
        <f>'BASE METAS)'!BQ664</f>
        <v>0</v>
      </c>
      <c r="AW658" s="961">
        <f>'BASE METAS)'!BR664</f>
        <v>0</v>
      </c>
      <c r="AX658" s="1352">
        <f>'BASE METAS)'!BS664</f>
        <v>0</v>
      </c>
      <c r="AY658" s="1">
        <f>'BASE METAS)'!BT664</f>
        <v>0</v>
      </c>
      <c r="AZ658" s="1">
        <f>'BASE METAS)'!BU664</f>
        <v>0</v>
      </c>
      <c r="BA658" s="1">
        <f>'BASE METAS)'!BV664</f>
        <v>0</v>
      </c>
      <c r="BB658" s="1">
        <f>'BASE METAS)'!BW664</f>
        <v>0</v>
      </c>
      <c r="BC658" s="1">
        <f>'BASE METAS)'!BX664</f>
        <v>0</v>
      </c>
      <c r="BD658" s="1">
        <f>'BASE METAS)'!BY664</f>
        <v>0</v>
      </c>
      <c r="BE658" s="1">
        <f>'BASE METAS)'!CG664</f>
        <v>0</v>
      </c>
      <c r="BF658" s="1">
        <f>'BASE METAS)'!CJ664</f>
        <v>0</v>
      </c>
      <c r="BG658" s="1">
        <f>'BASE METAS)'!CK664</f>
        <v>0</v>
      </c>
      <c r="BH658" s="1">
        <f>'BASE METAS)'!CL664</f>
        <v>0</v>
      </c>
      <c r="BI658" s="1">
        <f>'BASE METAS)'!CM664</f>
        <v>0</v>
      </c>
      <c r="BJ658" s="1">
        <f>'BASE METAS)'!CN664</f>
        <v>0</v>
      </c>
      <c r="BK658" s="1">
        <f>'BASE METAS)'!CO664</f>
        <v>0</v>
      </c>
      <c r="BL658" s="1">
        <f>'BASE METAS)'!CP664</f>
        <v>0</v>
      </c>
      <c r="BM658" s="1">
        <f>'BASE METAS)'!CQ664</f>
        <v>0</v>
      </c>
      <c r="BN658" s="1">
        <f>'BASE METAS)'!CR664</f>
        <v>0</v>
      </c>
      <c r="BO658" s="1">
        <f>'BASE METAS)'!CS664</f>
        <v>0</v>
      </c>
      <c r="BP658" s="1">
        <f>'BASE METAS)'!CT664</f>
        <v>0</v>
      </c>
      <c r="BQ658" s="1">
        <f>'BASE METAS)'!CU664</f>
        <v>0</v>
      </c>
      <c r="BR658" s="1">
        <f>'BASE METAS)'!CV664</f>
        <v>0</v>
      </c>
      <c r="BS658" s="1">
        <f>'BASE METAS)'!CW664</f>
        <v>0</v>
      </c>
      <c r="BT658" s="1">
        <f>'BASE METAS)'!CX664</f>
        <v>0</v>
      </c>
      <c r="BU658" s="1">
        <f>'BASE METAS)'!FA664</f>
        <v>0</v>
      </c>
      <c r="BV658" s="1">
        <f>'BASE METAS)'!FB664</f>
        <v>0</v>
      </c>
      <c r="BW658" s="1">
        <f>'BASE METAS)'!FC664</f>
        <v>0</v>
      </c>
      <c r="BX658" s="1">
        <f>'BASE METAS)'!FD664</f>
        <v>0</v>
      </c>
      <c r="BY658" s="1">
        <f>'BASE METAS)'!FE664</f>
        <v>0</v>
      </c>
      <c r="BZ658" s="1">
        <f>'BASE METAS)'!FF664</f>
        <v>0</v>
      </c>
      <c r="CA658" s="1">
        <f>'BASE METAS)'!FG664</f>
        <v>0</v>
      </c>
      <c r="CB658" s="1">
        <f>'BASE METAS)'!FH664</f>
        <v>0</v>
      </c>
      <c r="CC658" s="1">
        <f>'BASE METAS)'!FI664</f>
        <v>0</v>
      </c>
      <c r="CD658" s="1">
        <f>'BASE METAS)'!FJ664</f>
        <v>0</v>
      </c>
      <c r="CE658" s="1">
        <f>'BASE METAS)'!FK664</f>
        <v>0</v>
      </c>
      <c r="CF658" s="1">
        <f>'BASE METAS)'!FL664</f>
        <v>0</v>
      </c>
      <c r="CG658" s="1">
        <f>'BASE METAS)'!FM664</f>
        <v>0</v>
      </c>
    </row>
    <row r="659" spans="1:85" ht="12" thickTop="1" x14ac:dyDescent="0.25">
      <c r="A659" s="1">
        <f>'BASE METAS)'!A665</f>
        <v>0</v>
      </c>
      <c r="B659" s="1">
        <f>'BASE METAS)'!B665</f>
        <v>0</v>
      </c>
      <c r="C659" s="1">
        <f>'BASE METAS)'!C665</f>
        <v>0</v>
      </c>
      <c r="D659" s="1">
        <f>'BASE METAS)'!D665</f>
        <v>0</v>
      </c>
      <c r="E659" s="7243" t="str">
        <f>'BASE METAS)'!E665</f>
        <v>TOTAL DEL PRESUPUESTO DE EGRESOS PARA 2013 DE LA ADMINISTRACIÓN MUNICIPAL DE TLALNEPANTLA</v>
      </c>
      <c r="F659" s="7244"/>
      <c r="G659" s="3">
        <f>'BASE METAS)'!G665</f>
        <v>0</v>
      </c>
      <c r="H659" s="3">
        <f>'BASE METAS)'!H665</f>
        <v>0</v>
      </c>
      <c r="I659" s="3">
        <f>'BASE METAS)'!I665</f>
        <v>0</v>
      </c>
      <c r="J659" s="3">
        <f>'BASE METAS)'!J665</f>
        <v>0</v>
      </c>
      <c r="K659" s="3">
        <f>'BASE METAS)'!K665</f>
        <v>0</v>
      </c>
      <c r="L659" s="3">
        <f>'BASE METAS)'!L665</f>
        <v>0</v>
      </c>
      <c r="M659" s="3">
        <f>'BASE METAS)'!M665</f>
        <v>0</v>
      </c>
      <c r="N659" s="3">
        <f>'BASE METAS)'!N665</f>
        <v>0</v>
      </c>
      <c r="O659" s="3">
        <f>'BASE METAS)'!O665</f>
        <v>0</v>
      </c>
      <c r="P659" s="3">
        <f>'BASE METAS)'!P665</f>
        <v>0</v>
      </c>
      <c r="Q659" s="3">
        <f>'BASE METAS)'!Q665</f>
        <v>0</v>
      </c>
      <c r="R659" s="3">
        <f>'BASE METAS)'!R665</f>
        <v>0</v>
      </c>
      <c r="S659" s="3">
        <f>'BASE METAS)'!S665</f>
        <v>0</v>
      </c>
      <c r="T659" s="3">
        <f>'BASE METAS)'!T665</f>
        <v>0</v>
      </c>
      <c r="U659" s="3">
        <f>'BASE METAS)'!U665</f>
        <v>0</v>
      </c>
      <c r="V659" s="3">
        <f>'BASE METAS)'!V665</f>
        <v>0</v>
      </c>
      <c r="W659" s="7241">
        <f>'BASE METAS)'!W665</f>
        <v>5459563117.1999998</v>
      </c>
      <c r="X659" s="5">
        <f>'BASE METAS)'!X665</f>
        <v>0</v>
      </c>
      <c r="Y659" s="1">
        <f>'BASE METAS)'!Y665</f>
        <v>0</v>
      </c>
      <c r="Z659" s="1">
        <f>'BASE METAS)'!Z665</f>
        <v>0</v>
      </c>
      <c r="AA659" s="1">
        <f>'BASE METAS)'!AA665</f>
        <v>0</v>
      </c>
      <c r="AB659" s="1">
        <f>'BASE METAS)'!AB665</f>
        <v>0</v>
      </c>
      <c r="AC659" s="1">
        <f>'BASE METAS)'!AC665</f>
        <v>0</v>
      </c>
      <c r="AD659" s="1">
        <f>'BASE METAS)'!AD665</f>
        <v>0</v>
      </c>
      <c r="AE659" s="1">
        <f>'BASE METAS)'!AE665</f>
        <v>0</v>
      </c>
      <c r="AF659" s="1">
        <f>'BASE METAS)'!AF665</f>
        <v>0</v>
      </c>
      <c r="AG659" s="1">
        <f>'BASE METAS)'!AG665</f>
        <v>0</v>
      </c>
      <c r="AH659" s="1">
        <f>'BASE METAS)'!AH665</f>
        <v>0</v>
      </c>
      <c r="AI659" s="1">
        <f>'BASE METAS)'!AI665</f>
        <v>0</v>
      </c>
      <c r="AJ659" s="1">
        <f>'BASE METAS)'!AJ665</f>
        <v>0</v>
      </c>
      <c r="AK659" s="1">
        <f>'BASE METAS)'!AK665</f>
        <v>0</v>
      </c>
      <c r="AL659" s="933">
        <f>'BASE METAS)'!AL665</f>
        <v>0</v>
      </c>
      <c r="AM659" s="1352">
        <f>'BASE METAS)'!AM665</f>
        <v>0</v>
      </c>
      <c r="AN659" s="1352">
        <f>'BASE METAS)'!AN665</f>
        <v>0</v>
      </c>
      <c r="AO659" s="1352">
        <f>'BASE METAS)'!AU665</f>
        <v>0</v>
      </c>
      <c r="AP659" s="1352">
        <f>'BASE METAS)'!AO665</f>
        <v>0</v>
      </c>
      <c r="AQ659" s="1352">
        <f>'BASE METAS)'!AP665</f>
        <v>0</v>
      </c>
      <c r="AR659" s="1352">
        <f>'BASE METAS)'!AQ665</f>
        <v>0</v>
      </c>
      <c r="AS659" s="1352">
        <f>'BASE METAS)'!AR665</f>
        <v>0</v>
      </c>
      <c r="AT659" s="1352">
        <f>'BASE METAS)'!AS665</f>
        <v>0</v>
      </c>
      <c r="AU659" s="1485">
        <f>'BASE METAS)'!BO665</f>
        <v>0</v>
      </c>
      <c r="AV659" s="1352">
        <f>'BASE METAS)'!BQ665</f>
        <v>0</v>
      </c>
      <c r="AW659" s="1352">
        <f>'BASE METAS)'!BR665</f>
        <v>0</v>
      </c>
      <c r="AX659" s="1352">
        <f>'BASE METAS)'!BS665</f>
        <v>0</v>
      </c>
      <c r="AY659" s="1">
        <f>'BASE METAS)'!BT665</f>
        <v>0</v>
      </c>
      <c r="AZ659" s="1">
        <f>'BASE METAS)'!BU665</f>
        <v>0</v>
      </c>
      <c r="BA659" s="1">
        <f>'BASE METAS)'!BV665</f>
        <v>0</v>
      </c>
      <c r="BB659" s="1">
        <f>'BASE METAS)'!BW665</f>
        <v>0</v>
      </c>
      <c r="BC659" s="1">
        <f>'BASE METAS)'!BX665</f>
        <v>0</v>
      </c>
      <c r="BD659" s="1">
        <f>'BASE METAS)'!BY665</f>
        <v>0</v>
      </c>
      <c r="BE659" s="1">
        <f>'BASE METAS)'!CG665</f>
        <v>0</v>
      </c>
      <c r="BF659" s="1">
        <f>'BASE METAS)'!CJ665</f>
        <v>0</v>
      </c>
      <c r="BG659" s="1">
        <f>'BASE METAS)'!CK665</f>
        <v>0</v>
      </c>
      <c r="BH659" s="1">
        <f>'BASE METAS)'!CL665</f>
        <v>0</v>
      </c>
      <c r="BI659" s="1">
        <f>'BASE METAS)'!CM665</f>
        <v>0</v>
      </c>
      <c r="BJ659" s="1">
        <f>'BASE METAS)'!CN665</f>
        <v>0</v>
      </c>
      <c r="BK659" s="1">
        <f>'BASE METAS)'!CO665</f>
        <v>0</v>
      </c>
      <c r="BL659" s="1">
        <f>'BASE METAS)'!CP665</f>
        <v>0</v>
      </c>
      <c r="BM659" s="1">
        <f>'BASE METAS)'!CQ665</f>
        <v>0</v>
      </c>
      <c r="BN659" s="1">
        <f>'BASE METAS)'!CR665</f>
        <v>0</v>
      </c>
      <c r="BO659" s="1">
        <f>'BASE METAS)'!CS665</f>
        <v>0</v>
      </c>
      <c r="BP659" s="1">
        <f>'BASE METAS)'!CT665</f>
        <v>0</v>
      </c>
      <c r="BQ659" s="1">
        <f>'BASE METAS)'!CU665</f>
        <v>0</v>
      </c>
      <c r="BR659" s="1">
        <f>'BASE METAS)'!CV665</f>
        <v>0</v>
      </c>
      <c r="BS659" s="1">
        <f>'BASE METAS)'!CW665</f>
        <v>0</v>
      </c>
      <c r="BT659" s="1">
        <f>'BASE METAS)'!CX665</f>
        <v>0</v>
      </c>
      <c r="BU659" s="1">
        <f>'BASE METAS)'!FA665</f>
        <v>0</v>
      </c>
      <c r="BV659" s="1">
        <f>'BASE METAS)'!FB665</f>
        <v>0</v>
      </c>
      <c r="BW659" s="1">
        <f>'BASE METAS)'!FC665</f>
        <v>0</v>
      </c>
      <c r="BX659" s="1">
        <f>'BASE METAS)'!FD665</f>
        <v>0</v>
      </c>
      <c r="BY659" s="1">
        <f>'BASE METAS)'!FE665</f>
        <v>0</v>
      </c>
      <c r="BZ659" s="1">
        <f>'BASE METAS)'!FF665</f>
        <v>0</v>
      </c>
      <c r="CA659" s="1">
        <f>'BASE METAS)'!FG665</f>
        <v>0</v>
      </c>
      <c r="CB659" s="1">
        <f>'BASE METAS)'!FH665</f>
        <v>0</v>
      </c>
      <c r="CC659" s="1">
        <f>'BASE METAS)'!FI665</f>
        <v>0</v>
      </c>
      <c r="CD659" s="1">
        <f>'BASE METAS)'!FJ665</f>
        <v>0</v>
      </c>
      <c r="CE659" s="1">
        <f>'BASE METAS)'!FK665</f>
        <v>0</v>
      </c>
      <c r="CF659" s="1">
        <f>'BASE METAS)'!FL665</f>
        <v>0</v>
      </c>
      <c r="CG659" s="1">
        <f>'BASE METAS)'!FM665</f>
        <v>0</v>
      </c>
    </row>
    <row r="660" spans="1:85" ht="12" thickBot="1" x14ac:dyDescent="0.3">
      <c r="A660" s="1">
        <f>'BASE METAS)'!A666</f>
        <v>0</v>
      </c>
      <c r="B660" s="1">
        <f>'BASE METAS)'!B666</f>
        <v>0</v>
      </c>
      <c r="C660" s="1">
        <f>'BASE METAS)'!C666</f>
        <v>0</v>
      </c>
      <c r="D660" s="1">
        <f>'BASE METAS)'!D666</f>
        <v>0</v>
      </c>
      <c r="E660" s="7245"/>
      <c r="F660" s="7246"/>
      <c r="G660" s="3">
        <f>'BASE METAS)'!G666</f>
        <v>0</v>
      </c>
      <c r="H660" s="3">
        <f>'BASE METAS)'!H666</f>
        <v>0</v>
      </c>
      <c r="I660" s="3">
        <f>'BASE METAS)'!I666</f>
        <v>0</v>
      </c>
      <c r="J660" s="3">
        <f>'BASE METAS)'!J666</f>
        <v>0</v>
      </c>
      <c r="K660" s="3">
        <f>'BASE METAS)'!K666</f>
        <v>0</v>
      </c>
      <c r="L660" s="3">
        <f>'BASE METAS)'!L666</f>
        <v>0</v>
      </c>
      <c r="M660" s="3">
        <f>'BASE METAS)'!M666</f>
        <v>0</v>
      </c>
      <c r="N660" s="3">
        <f>'BASE METAS)'!N666</f>
        <v>0</v>
      </c>
      <c r="O660" s="3">
        <f>'BASE METAS)'!O666</f>
        <v>0</v>
      </c>
      <c r="P660" s="3">
        <f>'BASE METAS)'!P666</f>
        <v>0</v>
      </c>
      <c r="Q660" s="3">
        <f>'BASE METAS)'!Q666</f>
        <v>0</v>
      </c>
      <c r="R660" s="3">
        <f>'BASE METAS)'!R666</f>
        <v>0</v>
      </c>
      <c r="S660" s="3">
        <f>'BASE METAS)'!S666</f>
        <v>0</v>
      </c>
      <c r="T660" s="3">
        <f>'BASE METAS)'!T666</f>
        <v>0</v>
      </c>
      <c r="U660" s="3">
        <f>'BASE METAS)'!U666</f>
        <v>0</v>
      </c>
      <c r="V660" s="3">
        <f>'BASE METAS)'!V666</f>
        <v>0</v>
      </c>
      <c r="W660" s="7242"/>
      <c r="X660" s="5">
        <f>'BASE METAS)'!X666</f>
        <v>0</v>
      </c>
      <c r="Y660" s="1">
        <f>'BASE METAS)'!Y666</f>
        <v>0</v>
      </c>
      <c r="Z660" s="1">
        <f>'BASE METAS)'!Z666</f>
        <v>0</v>
      </c>
      <c r="AA660" s="1">
        <f>'BASE METAS)'!AA666</f>
        <v>0</v>
      </c>
      <c r="AB660" s="1">
        <f>'BASE METAS)'!AB666</f>
        <v>0</v>
      </c>
      <c r="AC660" s="1">
        <f>'BASE METAS)'!AC666</f>
        <v>0</v>
      </c>
      <c r="AD660" s="1">
        <f>'BASE METAS)'!AD666</f>
        <v>0</v>
      </c>
      <c r="AE660" s="1">
        <f>'BASE METAS)'!AE666</f>
        <v>0</v>
      </c>
      <c r="AF660" s="1">
        <f>'BASE METAS)'!AF666</f>
        <v>0</v>
      </c>
      <c r="AG660" s="1">
        <f>'BASE METAS)'!AG666</f>
        <v>0</v>
      </c>
      <c r="AH660" s="1">
        <f>'BASE METAS)'!AH666</f>
        <v>0</v>
      </c>
      <c r="AI660" s="1">
        <f>'BASE METAS)'!AI666</f>
        <v>0</v>
      </c>
      <c r="AJ660" s="1">
        <f>'BASE METAS)'!AJ666</f>
        <v>0</v>
      </c>
      <c r="AK660" s="1">
        <f>'BASE METAS)'!AK666</f>
        <v>0</v>
      </c>
      <c r="AL660" s="934">
        <f>'BASE METAS)'!AL666</f>
        <v>0</v>
      </c>
      <c r="AM660" s="1">
        <f>'BASE METAS)'!AM666</f>
        <v>0</v>
      </c>
      <c r="AN660" s="1">
        <f>'BASE METAS)'!AN666</f>
        <v>0</v>
      </c>
      <c r="AO660" s="1">
        <f>'BASE METAS)'!AU666</f>
        <v>0</v>
      </c>
      <c r="AP660" s="1">
        <f>'BASE METAS)'!AO666</f>
        <v>0</v>
      </c>
      <c r="AQ660" s="1">
        <f>'BASE METAS)'!AP666</f>
        <v>0</v>
      </c>
      <c r="AR660" s="1">
        <f>'BASE METAS)'!AQ666</f>
        <v>0</v>
      </c>
      <c r="AS660" s="1">
        <f>'BASE METAS)'!AR666</f>
        <v>0</v>
      </c>
      <c r="AT660" s="1">
        <f>'BASE METAS)'!AS666</f>
        <v>0</v>
      </c>
      <c r="AU660" s="1479">
        <f>'BASE METAS)'!BO666</f>
        <v>0</v>
      </c>
      <c r="AV660" s="1">
        <f>'BASE METAS)'!BQ666</f>
        <v>0</v>
      </c>
      <c r="AW660" s="1">
        <f>'BASE METAS)'!BR666</f>
        <v>0</v>
      </c>
      <c r="AX660" s="1">
        <f>'BASE METAS)'!BS666</f>
        <v>0</v>
      </c>
      <c r="AY660" s="1">
        <f>'BASE METAS)'!BT666</f>
        <v>0</v>
      </c>
      <c r="AZ660" s="1">
        <f>'BASE METAS)'!BU666</f>
        <v>0</v>
      </c>
      <c r="BA660" s="1">
        <f>'BASE METAS)'!BV666</f>
        <v>0</v>
      </c>
      <c r="BB660" s="1">
        <f>'BASE METAS)'!BW666</f>
        <v>0</v>
      </c>
      <c r="BC660" s="1">
        <f>'BASE METAS)'!BX666</f>
        <v>0</v>
      </c>
      <c r="BD660" s="1">
        <f>'BASE METAS)'!BY666</f>
        <v>0</v>
      </c>
      <c r="BE660" s="1">
        <f>'BASE METAS)'!CG666</f>
        <v>0</v>
      </c>
      <c r="BF660" s="1">
        <f>'BASE METAS)'!CJ666</f>
        <v>0</v>
      </c>
      <c r="BG660" s="1">
        <f>'BASE METAS)'!CK666</f>
        <v>0</v>
      </c>
      <c r="BH660" s="1">
        <f>'BASE METAS)'!CL666</f>
        <v>0</v>
      </c>
      <c r="BI660" s="1">
        <f>'BASE METAS)'!CM666</f>
        <v>0</v>
      </c>
      <c r="BJ660" s="1">
        <f>'BASE METAS)'!CN666</f>
        <v>0</v>
      </c>
      <c r="BK660" s="1">
        <f>'BASE METAS)'!CO666</f>
        <v>0</v>
      </c>
      <c r="BL660" s="1">
        <f>'BASE METAS)'!CP666</f>
        <v>0</v>
      </c>
      <c r="BM660" s="1">
        <f>'BASE METAS)'!CQ666</f>
        <v>0</v>
      </c>
      <c r="BN660" s="1">
        <f>'BASE METAS)'!CR666</f>
        <v>0</v>
      </c>
      <c r="BO660" s="1">
        <f>'BASE METAS)'!CS666</f>
        <v>0</v>
      </c>
      <c r="BP660" s="1">
        <f>'BASE METAS)'!CT666</f>
        <v>0</v>
      </c>
      <c r="BQ660" s="1">
        <f>'BASE METAS)'!CU666</f>
        <v>0</v>
      </c>
      <c r="BR660" s="1">
        <f>'BASE METAS)'!CV666</f>
        <v>0</v>
      </c>
      <c r="BS660" s="1">
        <f>'BASE METAS)'!CW666</f>
        <v>0</v>
      </c>
      <c r="BT660" s="1">
        <f>'BASE METAS)'!CX666</f>
        <v>0</v>
      </c>
      <c r="BU660" s="1">
        <f>'BASE METAS)'!FA666</f>
        <v>0</v>
      </c>
      <c r="BV660" s="1">
        <f>'BASE METAS)'!FB666</f>
        <v>0</v>
      </c>
      <c r="BW660" s="1">
        <f>'BASE METAS)'!FC666</f>
        <v>0</v>
      </c>
      <c r="BX660" s="1">
        <f>'BASE METAS)'!FD666</f>
        <v>0</v>
      </c>
      <c r="BY660" s="1">
        <f>'BASE METAS)'!FE666</f>
        <v>0</v>
      </c>
      <c r="BZ660" s="1">
        <f>'BASE METAS)'!FF666</f>
        <v>0</v>
      </c>
      <c r="CA660" s="1">
        <f>'BASE METAS)'!FG666</f>
        <v>0</v>
      </c>
      <c r="CB660" s="1">
        <f>'BASE METAS)'!FH666</f>
        <v>0</v>
      </c>
      <c r="CC660" s="1">
        <f>'BASE METAS)'!FI666</f>
        <v>0</v>
      </c>
      <c r="CD660" s="1">
        <f>'BASE METAS)'!FJ666</f>
        <v>0</v>
      </c>
      <c r="CE660" s="1">
        <f>'BASE METAS)'!FK666</f>
        <v>0</v>
      </c>
      <c r="CF660" s="1">
        <f>'BASE METAS)'!FL666</f>
        <v>0</v>
      </c>
      <c r="CG660" s="1">
        <f>'BASE METAS)'!FM666</f>
        <v>0</v>
      </c>
    </row>
    <row r="661" spans="1:85" ht="12" thickTop="1" x14ac:dyDescent="0.25">
      <c r="A661" s="1">
        <f>'BASE METAS)'!A667</f>
        <v>0</v>
      </c>
      <c r="B661" s="1">
        <f>'BASE METAS)'!B667</f>
        <v>0</v>
      </c>
      <c r="C661" s="1">
        <f>'BASE METAS)'!C667</f>
        <v>0</v>
      </c>
      <c r="D661" s="1">
        <f>'BASE METAS)'!D667</f>
        <v>0</v>
      </c>
      <c r="E661" s="5">
        <f>'BASE METAS)'!E667</f>
        <v>0</v>
      </c>
      <c r="F661" s="3">
        <f>'BASE METAS)'!F667</f>
        <v>0</v>
      </c>
      <c r="G661" s="3">
        <f>'BASE METAS)'!G667</f>
        <v>0</v>
      </c>
      <c r="H661" s="3">
        <f>'BASE METAS)'!H667</f>
        <v>0</v>
      </c>
      <c r="I661" s="3">
        <f>'BASE METAS)'!I667</f>
        <v>0</v>
      </c>
      <c r="J661" s="3">
        <f>'BASE METAS)'!J667</f>
        <v>0</v>
      </c>
      <c r="K661" s="3">
        <f>'BASE METAS)'!K667</f>
        <v>0</v>
      </c>
      <c r="L661" s="3">
        <f>'BASE METAS)'!L667</f>
        <v>0</v>
      </c>
      <c r="M661" s="3">
        <f>'BASE METAS)'!M667</f>
        <v>0</v>
      </c>
      <c r="N661" s="3">
        <f>'BASE METAS)'!N667</f>
        <v>0</v>
      </c>
      <c r="O661" s="3">
        <f>'BASE METAS)'!O667</f>
        <v>0</v>
      </c>
      <c r="P661" s="3">
        <f>'BASE METAS)'!P667</f>
        <v>0</v>
      </c>
      <c r="Q661" s="3">
        <f>'BASE METAS)'!Q667</f>
        <v>0</v>
      </c>
      <c r="R661" s="3">
        <f>'BASE METAS)'!R667</f>
        <v>0</v>
      </c>
      <c r="S661" s="3">
        <f>'BASE METAS)'!S667</f>
        <v>0</v>
      </c>
      <c r="T661" s="3">
        <f>'BASE METAS)'!T667</f>
        <v>0</v>
      </c>
      <c r="U661" s="3">
        <f>'BASE METAS)'!U667</f>
        <v>0</v>
      </c>
      <c r="V661" s="3">
        <f>'BASE METAS)'!V667</f>
        <v>0</v>
      </c>
      <c r="W661" s="4">
        <f>'BASE METAS)'!W667</f>
        <v>0</v>
      </c>
      <c r="X661" s="5">
        <f>'BASE METAS)'!X667</f>
        <v>0</v>
      </c>
      <c r="Y661" s="1">
        <f>'BASE METAS)'!Y667</f>
        <v>0</v>
      </c>
      <c r="Z661" s="1">
        <f>'BASE METAS)'!Z667</f>
        <v>0</v>
      </c>
      <c r="AA661" s="1">
        <f>'BASE METAS)'!AA667</f>
        <v>0</v>
      </c>
      <c r="AB661" s="1">
        <f>'BASE METAS)'!AB667</f>
        <v>0</v>
      </c>
      <c r="AC661" s="1">
        <f>'BASE METAS)'!AC667</f>
        <v>0</v>
      </c>
      <c r="AD661" s="1">
        <f>'BASE METAS)'!AD667</f>
        <v>0</v>
      </c>
      <c r="AE661" s="1">
        <f>'BASE METAS)'!AE667</f>
        <v>0</v>
      </c>
      <c r="AF661" s="1">
        <f>'BASE METAS)'!AF667</f>
        <v>0</v>
      </c>
      <c r="AG661" s="1">
        <f>'BASE METAS)'!AG667</f>
        <v>0</v>
      </c>
      <c r="AH661" s="1">
        <f>'BASE METAS)'!AH667</f>
        <v>0</v>
      </c>
      <c r="AI661" s="1">
        <f>'BASE METAS)'!AI667</f>
        <v>0</v>
      </c>
      <c r="AJ661" s="1">
        <f>'BASE METAS)'!AJ667</f>
        <v>0</v>
      </c>
      <c r="AK661" s="1">
        <f>'BASE METAS)'!AK667</f>
        <v>0</v>
      </c>
      <c r="AL661" s="934">
        <f>'BASE METAS)'!AL667</f>
        <v>0</v>
      </c>
      <c r="AM661" s="1">
        <f>'BASE METAS)'!AM667</f>
        <v>0</v>
      </c>
      <c r="AN661" s="1">
        <f>'BASE METAS)'!AN667</f>
        <v>0</v>
      </c>
      <c r="AO661" s="1">
        <f>'BASE METAS)'!AU667</f>
        <v>0</v>
      </c>
      <c r="AP661" s="1">
        <f>'BASE METAS)'!AO667</f>
        <v>0</v>
      </c>
      <c r="AQ661" s="1">
        <f>'BASE METAS)'!AP667</f>
        <v>0</v>
      </c>
      <c r="AR661" s="1">
        <f>'BASE METAS)'!AQ667</f>
        <v>0</v>
      </c>
      <c r="AS661" s="1">
        <f>'BASE METAS)'!AR667</f>
        <v>0</v>
      </c>
      <c r="AT661" s="1">
        <f>'BASE METAS)'!AS667</f>
        <v>0</v>
      </c>
      <c r="AU661" s="1479">
        <f>'BASE METAS)'!BO667</f>
        <v>0</v>
      </c>
      <c r="AV661" s="1">
        <f>'BASE METAS)'!BQ667</f>
        <v>0</v>
      </c>
      <c r="AW661" s="1">
        <f>'BASE METAS)'!BR667</f>
        <v>0</v>
      </c>
      <c r="AX661" s="1">
        <f>'BASE METAS)'!BS667</f>
        <v>0</v>
      </c>
      <c r="AY661" s="1">
        <f>'BASE METAS)'!BT667</f>
        <v>0</v>
      </c>
      <c r="AZ661" s="1">
        <f>'BASE METAS)'!BU667</f>
        <v>0</v>
      </c>
      <c r="BA661" s="1">
        <f>'BASE METAS)'!BV667</f>
        <v>0</v>
      </c>
      <c r="BB661" s="1">
        <f>'BASE METAS)'!BW667</f>
        <v>0</v>
      </c>
      <c r="BC661" s="1">
        <f>'BASE METAS)'!BX667</f>
        <v>0</v>
      </c>
      <c r="BD661" s="1">
        <f>'BASE METAS)'!BY667</f>
        <v>0</v>
      </c>
      <c r="BE661" s="1">
        <f>'BASE METAS)'!CG667</f>
        <v>0</v>
      </c>
      <c r="BF661" s="1">
        <f>'BASE METAS)'!CJ667</f>
        <v>0</v>
      </c>
      <c r="BG661" s="1">
        <f>'BASE METAS)'!CK667</f>
        <v>0</v>
      </c>
      <c r="BH661" s="1">
        <f>'BASE METAS)'!CL667</f>
        <v>0</v>
      </c>
      <c r="BI661" s="1">
        <f>'BASE METAS)'!CM667</f>
        <v>0</v>
      </c>
      <c r="BJ661" s="1">
        <f>'BASE METAS)'!CN667</f>
        <v>0</v>
      </c>
      <c r="BK661" s="1">
        <f>'BASE METAS)'!CO667</f>
        <v>0</v>
      </c>
      <c r="BL661" s="1">
        <f>'BASE METAS)'!CP667</f>
        <v>0</v>
      </c>
      <c r="BM661" s="1">
        <f>'BASE METAS)'!CQ667</f>
        <v>0</v>
      </c>
      <c r="BN661" s="1">
        <f>'BASE METAS)'!CR667</f>
        <v>0</v>
      </c>
      <c r="BO661" s="1">
        <f>'BASE METAS)'!CS667</f>
        <v>0</v>
      </c>
      <c r="BP661" s="1">
        <f>'BASE METAS)'!CT667</f>
        <v>0</v>
      </c>
      <c r="BQ661" s="1">
        <f>'BASE METAS)'!CU667</f>
        <v>0</v>
      </c>
      <c r="BR661" s="1">
        <f>'BASE METAS)'!CV667</f>
        <v>0</v>
      </c>
      <c r="BS661" s="1">
        <f>'BASE METAS)'!CW667</f>
        <v>0</v>
      </c>
      <c r="BT661" s="1">
        <f>'BASE METAS)'!CX667</f>
        <v>0</v>
      </c>
      <c r="BU661" s="1">
        <f>'BASE METAS)'!FA667</f>
        <v>0</v>
      </c>
      <c r="BV661" s="1">
        <f>'BASE METAS)'!FB667</f>
        <v>0</v>
      </c>
      <c r="BW661" s="1">
        <f>'BASE METAS)'!FC667</f>
        <v>0</v>
      </c>
      <c r="BX661" s="1">
        <f>'BASE METAS)'!FD667</f>
        <v>0</v>
      </c>
      <c r="BY661" s="1">
        <f>'BASE METAS)'!FE667</f>
        <v>0</v>
      </c>
      <c r="BZ661" s="1">
        <f>'BASE METAS)'!FF667</f>
        <v>0</v>
      </c>
      <c r="CA661" s="1">
        <f>'BASE METAS)'!FG667</f>
        <v>0</v>
      </c>
      <c r="CB661" s="1">
        <f>'BASE METAS)'!FH667</f>
        <v>0</v>
      </c>
      <c r="CC661" s="1">
        <f>'BASE METAS)'!FI667</f>
        <v>0</v>
      </c>
      <c r="CD661" s="1">
        <f>'BASE METAS)'!FJ667</f>
        <v>0</v>
      </c>
      <c r="CE661" s="1">
        <f>'BASE METAS)'!FK667</f>
        <v>0</v>
      </c>
      <c r="CF661" s="1">
        <f>'BASE METAS)'!FL667</f>
        <v>0</v>
      </c>
      <c r="CG661" s="1">
        <f>'BASE METAS)'!FM667</f>
        <v>0</v>
      </c>
    </row>
    <row r="662" spans="1:85" x14ac:dyDescent="0.25">
      <c r="A662" s="1">
        <f>'BASE METAS)'!A668</f>
        <v>0</v>
      </c>
      <c r="B662" s="1">
        <f>'BASE METAS)'!B668</f>
        <v>0</v>
      </c>
      <c r="C662" s="1">
        <f>'BASE METAS)'!C668</f>
        <v>0</v>
      </c>
      <c r="D662" s="1">
        <f>'BASE METAS)'!D668</f>
        <v>0</v>
      </c>
      <c r="E662" s="5">
        <f>'BASE METAS)'!E668</f>
        <v>0</v>
      </c>
      <c r="F662" s="3">
        <f>'BASE METAS)'!F668</f>
        <v>0</v>
      </c>
      <c r="G662" s="3">
        <f>'BASE METAS)'!G668</f>
        <v>0</v>
      </c>
      <c r="H662" s="3">
        <f>'BASE METAS)'!H668</f>
        <v>0</v>
      </c>
      <c r="I662" s="3">
        <f>'BASE METAS)'!I668</f>
        <v>0</v>
      </c>
      <c r="J662" s="3">
        <f>'BASE METAS)'!J668</f>
        <v>0</v>
      </c>
      <c r="K662" s="3">
        <f>'BASE METAS)'!K668</f>
        <v>0</v>
      </c>
      <c r="L662" s="3">
        <f>'BASE METAS)'!L668</f>
        <v>0</v>
      </c>
      <c r="M662" s="3">
        <f>'BASE METAS)'!M668</f>
        <v>0</v>
      </c>
      <c r="N662" s="3">
        <f>'BASE METAS)'!N668</f>
        <v>0</v>
      </c>
      <c r="O662" s="3">
        <f>'BASE METAS)'!O668</f>
        <v>0</v>
      </c>
      <c r="P662" s="3">
        <f>'BASE METAS)'!P668</f>
        <v>0</v>
      </c>
      <c r="Q662" s="3">
        <f>'BASE METAS)'!Q668</f>
        <v>0</v>
      </c>
      <c r="R662" s="3">
        <f>'BASE METAS)'!R668</f>
        <v>0</v>
      </c>
      <c r="S662" s="3">
        <f>'BASE METAS)'!S668</f>
        <v>0</v>
      </c>
      <c r="T662" s="3">
        <f>'BASE METAS)'!T668</f>
        <v>0</v>
      </c>
      <c r="U662" s="3">
        <f>'BASE METAS)'!U668</f>
        <v>0</v>
      </c>
      <c r="V662" s="3">
        <f>'BASE METAS)'!V668</f>
        <v>0</v>
      </c>
      <c r="W662" s="4">
        <f>'BASE METAS)'!W668</f>
        <v>0</v>
      </c>
      <c r="X662" s="5">
        <f>'BASE METAS)'!X668</f>
        <v>0</v>
      </c>
      <c r="Y662" s="1">
        <f>'BASE METAS)'!Y668</f>
        <v>0</v>
      </c>
      <c r="Z662" s="1">
        <f>'BASE METAS)'!Z668</f>
        <v>0</v>
      </c>
      <c r="AA662" s="1">
        <f>'BASE METAS)'!AA668</f>
        <v>0</v>
      </c>
      <c r="AB662" s="1">
        <f>'BASE METAS)'!AB668</f>
        <v>0</v>
      </c>
      <c r="AC662" s="1">
        <f>'BASE METAS)'!AC668</f>
        <v>0</v>
      </c>
      <c r="AD662" s="1">
        <f>'BASE METAS)'!AD668</f>
        <v>0</v>
      </c>
      <c r="AE662" s="1">
        <f>'BASE METAS)'!AE668</f>
        <v>0</v>
      </c>
      <c r="AF662" s="1">
        <f>'BASE METAS)'!AF668</f>
        <v>0</v>
      </c>
      <c r="AG662" s="1">
        <f>'BASE METAS)'!AG668</f>
        <v>0</v>
      </c>
      <c r="AH662" s="1">
        <f>'BASE METAS)'!AH668</f>
        <v>0</v>
      </c>
      <c r="AI662" s="1">
        <f>'BASE METAS)'!AI668</f>
        <v>0</v>
      </c>
      <c r="AJ662" s="1">
        <f>'BASE METAS)'!AJ668</f>
        <v>0</v>
      </c>
      <c r="AK662" s="1">
        <f>'BASE METAS)'!AK668</f>
        <v>0</v>
      </c>
      <c r="AL662" s="934">
        <f>'BASE METAS)'!AL668</f>
        <v>0</v>
      </c>
      <c r="AM662" s="1">
        <f>'BASE METAS)'!AM668</f>
        <v>0</v>
      </c>
      <c r="AN662" s="1">
        <f>'BASE METAS)'!AN668</f>
        <v>0</v>
      </c>
      <c r="AO662" s="1">
        <f>'BASE METAS)'!AU668</f>
        <v>0</v>
      </c>
      <c r="AP662" s="1">
        <f>'BASE METAS)'!AO668</f>
        <v>0</v>
      </c>
      <c r="AQ662" s="1">
        <f>'BASE METAS)'!AP668</f>
        <v>0</v>
      </c>
      <c r="AR662" s="1">
        <f>'BASE METAS)'!AQ668</f>
        <v>0</v>
      </c>
      <c r="AS662" s="1">
        <f>'BASE METAS)'!AR668</f>
        <v>0</v>
      </c>
      <c r="AT662" s="1">
        <f>'BASE METAS)'!AS668</f>
        <v>0</v>
      </c>
      <c r="AU662" s="1479">
        <f>'BASE METAS)'!BO668</f>
        <v>0</v>
      </c>
      <c r="AV662" s="1">
        <f>'BASE METAS)'!BQ668</f>
        <v>0</v>
      </c>
      <c r="AW662" s="1">
        <f>'BASE METAS)'!BR668</f>
        <v>0</v>
      </c>
      <c r="AX662" s="1">
        <f>'BASE METAS)'!BS668</f>
        <v>0</v>
      </c>
      <c r="AY662" s="1">
        <f>'BASE METAS)'!BT668</f>
        <v>0</v>
      </c>
      <c r="AZ662" s="1">
        <f>'BASE METAS)'!BU668</f>
        <v>0</v>
      </c>
      <c r="BA662" s="1">
        <f>'BASE METAS)'!BV668</f>
        <v>0</v>
      </c>
      <c r="BB662" s="1">
        <f>'BASE METAS)'!BW668</f>
        <v>0</v>
      </c>
      <c r="BC662" s="1">
        <f>'BASE METAS)'!BX668</f>
        <v>0</v>
      </c>
      <c r="BD662" s="1">
        <f>'BASE METAS)'!BY668</f>
        <v>0</v>
      </c>
      <c r="BE662" s="1">
        <f>'BASE METAS)'!CG668</f>
        <v>0</v>
      </c>
      <c r="BF662" s="1">
        <f>'BASE METAS)'!CJ668</f>
        <v>0</v>
      </c>
      <c r="BG662" s="1">
        <f>'BASE METAS)'!CK668</f>
        <v>0</v>
      </c>
      <c r="BH662" s="1">
        <f>'BASE METAS)'!CL668</f>
        <v>0</v>
      </c>
      <c r="BI662" s="1">
        <f>'BASE METAS)'!CM668</f>
        <v>0</v>
      </c>
      <c r="BJ662" s="1">
        <f>'BASE METAS)'!CN668</f>
        <v>0</v>
      </c>
      <c r="BK662" s="1">
        <f>'BASE METAS)'!CO668</f>
        <v>0</v>
      </c>
      <c r="BL662" s="1">
        <f>'BASE METAS)'!CP668</f>
        <v>0</v>
      </c>
      <c r="BM662" s="1">
        <f>'BASE METAS)'!CQ668</f>
        <v>0</v>
      </c>
      <c r="BN662" s="1">
        <f>'BASE METAS)'!CR668</f>
        <v>0</v>
      </c>
      <c r="BO662" s="1">
        <f>'BASE METAS)'!CS668</f>
        <v>0</v>
      </c>
      <c r="BP662" s="1">
        <f>'BASE METAS)'!CT668</f>
        <v>0</v>
      </c>
      <c r="BQ662" s="1">
        <f>'BASE METAS)'!CU668</f>
        <v>0</v>
      </c>
      <c r="BR662" s="1">
        <f>'BASE METAS)'!CV668</f>
        <v>0</v>
      </c>
      <c r="BS662" s="1">
        <f>'BASE METAS)'!CW668</f>
        <v>0</v>
      </c>
      <c r="BT662" s="1">
        <f>'BASE METAS)'!CX668</f>
        <v>0</v>
      </c>
      <c r="BU662" s="1">
        <f>'BASE METAS)'!FA668</f>
        <v>0</v>
      </c>
      <c r="BV662" s="1">
        <f>'BASE METAS)'!FB668</f>
        <v>0</v>
      </c>
      <c r="BW662" s="1">
        <f>'BASE METAS)'!FC668</f>
        <v>0</v>
      </c>
      <c r="BX662" s="1">
        <f>'BASE METAS)'!FD668</f>
        <v>0</v>
      </c>
      <c r="BY662" s="1">
        <f>'BASE METAS)'!FE668</f>
        <v>0</v>
      </c>
      <c r="BZ662" s="1">
        <f>'BASE METAS)'!FF668</f>
        <v>0</v>
      </c>
      <c r="CA662" s="1">
        <f>'BASE METAS)'!FG668</f>
        <v>0</v>
      </c>
      <c r="CB662" s="1">
        <f>'BASE METAS)'!FH668</f>
        <v>0</v>
      </c>
      <c r="CC662" s="1">
        <f>'BASE METAS)'!FI668</f>
        <v>0</v>
      </c>
      <c r="CD662" s="1">
        <f>'BASE METAS)'!FJ668</f>
        <v>0</v>
      </c>
      <c r="CE662" s="1">
        <f>'BASE METAS)'!FK668</f>
        <v>0</v>
      </c>
      <c r="CF662" s="1">
        <f>'BASE METAS)'!FL668</f>
        <v>0</v>
      </c>
      <c r="CG662" s="1">
        <f>'BASE METAS)'!FM668</f>
        <v>0</v>
      </c>
    </row>
    <row r="663" spans="1:85" x14ac:dyDescent="0.25">
      <c r="A663" s="1">
        <f>'BASE METAS)'!A669</f>
        <v>0</v>
      </c>
      <c r="B663" s="1">
        <f>'BASE METAS)'!B669</f>
        <v>0</v>
      </c>
      <c r="C663" s="1">
        <f>'BASE METAS)'!C669</f>
        <v>0</v>
      </c>
      <c r="D663" s="1">
        <f>'BASE METAS)'!D669</f>
        <v>0</v>
      </c>
      <c r="E663" s="5">
        <f>'BASE METAS)'!E669</f>
        <v>0</v>
      </c>
      <c r="F663" s="3">
        <f>'BASE METAS)'!F669</f>
        <v>0</v>
      </c>
      <c r="G663" s="3">
        <f>'BASE METAS)'!G669</f>
        <v>0</v>
      </c>
      <c r="H663" s="3">
        <f>'BASE METAS)'!H669</f>
        <v>0</v>
      </c>
      <c r="I663" s="3">
        <f>'BASE METAS)'!I669</f>
        <v>0</v>
      </c>
      <c r="J663" s="3">
        <f>'BASE METAS)'!J669</f>
        <v>0</v>
      </c>
      <c r="K663" s="3">
        <f>'BASE METAS)'!K669</f>
        <v>0</v>
      </c>
      <c r="L663" s="3">
        <f>'BASE METAS)'!L669</f>
        <v>0</v>
      </c>
      <c r="M663" s="3">
        <f>'BASE METAS)'!M669</f>
        <v>0</v>
      </c>
      <c r="N663" s="3">
        <f>'BASE METAS)'!N669</f>
        <v>0</v>
      </c>
      <c r="O663" s="3">
        <f>'BASE METAS)'!O669</f>
        <v>0</v>
      </c>
      <c r="P663" s="3">
        <f>'BASE METAS)'!P669</f>
        <v>0</v>
      </c>
      <c r="Q663" s="3">
        <f>'BASE METAS)'!Q669</f>
        <v>0</v>
      </c>
      <c r="R663" s="3">
        <f>'BASE METAS)'!R669</f>
        <v>0</v>
      </c>
      <c r="S663" s="3">
        <f>'BASE METAS)'!S669</f>
        <v>0</v>
      </c>
      <c r="T663" s="3">
        <f>'BASE METAS)'!T669</f>
        <v>0</v>
      </c>
      <c r="U663" s="3">
        <f>'BASE METAS)'!U669</f>
        <v>0</v>
      </c>
      <c r="V663" s="3">
        <f>'BASE METAS)'!V669</f>
        <v>0</v>
      </c>
      <c r="W663" s="4">
        <f>'BASE METAS)'!W669</f>
        <v>0</v>
      </c>
      <c r="X663" s="5">
        <f>'BASE METAS)'!X669</f>
        <v>0</v>
      </c>
      <c r="Y663" s="1">
        <f>'BASE METAS)'!Y669</f>
        <v>0</v>
      </c>
      <c r="Z663" s="1">
        <f>'BASE METAS)'!Z669</f>
        <v>0</v>
      </c>
      <c r="AA663" s="1">
        <f>'BASE METAS)'!AA669</f>
        <v>0</v>
      </c>
      <c r="AB663" s="1">
        <f>'BASE METAS)'!AB669</f>
        <v>0</v>
      </c>
      <c r="AC663" s="1">
        <f>'BASE METAS)'!AC669</f>
        <v>0</v>
      </c>
      <c r="AD663" s="1">
        <f>'BASE METAS)'!AD669</f>
        <v>0</v>
      </c>
      <c r="AE663" s="1">
        <f>'BASE METAS)'!AE669</f>
        <v>0</v>
      </c>
      <c r="AF663" s="1">
        <f>'BASE METAS)'!AF669</f>
        <v>0</v>
      </c>
      <c r="AG663" s="1">
        <f>'BASE METAS)'!AG669</f>
        <v>0</v>
      </c>
      <c r="AH663" s="1">
        <f>'BASE METAS)'!AH669</f>
        <v>0</v>
      </c>
      <c r="AI663" s="1">
        <f>'BASE METAS)'!AI669</f>
        <v>0</v>
      </c>
      <c r="AJ663" s="1">
        <f>'BASE METAS)'!AJ669</f>
        <v>0</v>
      </c>
      <c r="AK663" s="1">
        <f>'BASE METAS)'!AK669</f>
        <v>0</v>
      </c>
      <c r="AL663" s="934">
        <f>'BASE METAS)'!AL669</f>
        <v>0</v>
      </c>
      <c r="AM663" s="1">
        <f>'BASE METAS)'!AM669</f>
        <v>0</v>
      </c>
      <c r="AN663" s="1">
        <f>'BASE METAS)'!AN669</f>
        <v>0</v>
      </c>
      <c r="AO663" s="1">
        <f>'BASE METAS)'!AU669</f>
        <v>0</v>
      </c>
      <c r="AP663" s="1">
        <f>'BASE METAS)'!AO669</f>
        <v>0</v>
      </c>
      <c r="AQ663" s="1">
        <f>'BASE METAS)'!AP669</f>
        <v>0</v>
      </c>
      <c r="AR663" s="1">
        <f>'BASE METAS)'!AQ669</f>
        <v>0</v>
      </c>
      <c r="AS663" s="1">
        <f>'BASE METAS)'!AR669</f>
        <v>0</v>
      </c>
      <c r="AT663" s="1">
        <f>'BASE METAS)'!AS669</f>
        <v>0</v>
      </c>
      <c r="AU663" s="1479">
        <f>'BASE METAS)'!BO669</f>
        <v>0</v>
      </c>
      <c r="AV663" s="1">
        <f>'BASE METAS)'!BQ669</f>
        <v>0</v>
      </c>
      <c r="AW663" s="1">
        <f>'BASE METAS)'!BR669</f>
        <v>0</v>
      </c>
      <c r="AX663" s="1">
        <f>'BASE METAS)'!BS669</f>
        <v>0</v>
      </c>
      <c r="AY663" s="1">
        <f>'BASE METAS)'!BT669</f>
        <v>0</v>
      </c>
      <c r="AZ663" s="1">
        <f>'BASE METAS)'!BU669</f>
        <v>0</v>
      </c>
      <c r="BA663" s="1">
        <f>'BASE METAS)'!BV669</f>
        <v>0</v>
      </c>
      <c r="BB663" s="1">
        <f>'BASE METAS)'!BW669</f>
        <v>0</v>
      </c>
      <c r="BC663" s="1">
        <f>'BASE METAS)'!BX669</f>
        <v>0</v>
      </c>
      <c r="BD663" s="1">
        <f>'BASE METAS)'!BY669</f>
        <v>0</v>
      </c>
      <c r="BE663" s="1">
        <f>'BASE METAS)'!CG669</f>
        <v>0</v>
      </c>
      <c r="BF663" s="1">
        <f>'BASE METAS)'!CJ669</f>
        <v>0</v>
      </c>
      <c r="BG663" s="1">
        <f>'BASE METAS)'!CK669</f>
        <v>0</v>
      </c>
      <c r="BH663" s="1">
        <f>'BASE METAS)'!CL669</f>
        <v>0</v>
      </c>
      <c r="BI663" s="1">
        <f>'BASE METAS)'!CM669</f>
        <v>0</v>
      </c>
      <c r="BJ663" s="1">
        <f>'BASE METAS)'!CN669</f>
        <v>0</v>
      </c>
      <c r="BK663" s="1">
        <f>'BASE METAS)'!CO669</f>
        <v>0</v>
      </c>
      <c r="BL663" s="1">
        <f>'BASE METAS)'!CP669</f>
        <v>0</v>
      </c>
      <c r="BM663" s="1">
        <f>'BASE METAS)'!CQ669</f>
        <v>0</v>
      </c>
      <c r="BN663" s="1">
        <f>'BASE METAS)'!CR669</f>
        <v>0</v>
      </c>
      <c r="BO663" s="1">
        <f>'BASE METAS)'!CS669</f>
        <v>0</v>
      </c>
      <c r="BP663" s="1">
        <f>'BASE METAS)'!CT669</f>
        <v>0</v>
      </c>
      <c r="BQ663" s="1">
        <f>'BASE METAS)'!CU669</f>
        <v>0</v>
      </c>
      <c r="BR663" s="1">
        <f>'BASE METAS)'!CV669</f>
        <v>0</v>
      </c>
      <c r="BS663" s="1">
        <f>'BASE METAS)'!CW669</f>
        <v>0</v>
      </c>
      <c r="BT663" s="1">
        <f>'BASE METAS)'!CX669</f>
        <v>0</v>
      </c>
      <c r="BU663" s="1">
        <f>'BASE METAS)'!FA669</f>
        <v>0</v>
      </c>
      <c r="BV663" s="1">
        <f>'BASE METAS)'!FB669</f>
        <v>0</v>
      </c>
      <c r="BW663" s="1">
        <f>'BASE METAS)'!FC669</f>
        <v>0</v>
      </c>
      <c r="BX663" s="1">
        <f>'BASE METAS)'!FD669</f>
        <v>0</v>
      </c>
      <c r="BY663" s="1">
        <f>'BASE METAS)'!FE669</f>
        <v>0</v>
      </c>
      <c r="BZ663" s="1">
        <f>'BASE METAS)'!FF669</f>
        <v>0</v>
      </c>
      <c r="CA663" s="1">
        <f>'BASE METAS)'!FG669</f>
        <v>0</v>
      </c>
      <c r="CB663" s="1">
        <f>'BASE METAS)'!FH669</f>
        <v>0</v>
      </c>
      <c r="CC663" s="1">
        <f>'BASE METAS)'!FI669</f>
        <v>0</v>
      </c>
      <c r="CD663" s="1">
        <f>'BASE METAS)'!FJ669</f>
        <v>0</v>
      </c>
      <c r="CE663" s="1">
        <f>'BASE METAS)'!FK669</f>
        <v>0</v>
      </c>
      <c r="CF663" s="1">
        <f>'BASE METAS)'!FL669</f>
        <v>0</v>
      </c>
      <c r="CG663" s="1">
        <f>'BASE METAS)'!FM669</f>
        <v>0</v>
      </c>
    </row>
    <row r="664" spans="1:85" x14ac:dyDescent="0.25">
      <c r="A664" s="1">
        <f>'BASE METAS)'!A670</f>
        <v>0</v>
      </c>
      <c r="B664" s="1">
        <f>'BASE METAS)'!B670</f>
        <v>0</v>
      </c>
      <c r="C664" s="1">
        <f>'BASE METAS)'!C670</f>
        <v>0</v>
      </c>
      <c r="D664" s="1">
        <f>'BASE METAS)'!D670</f>
        <v>0</v>
      </c>
      <c r="E664" s="5">
        <f>'BASE METAS)'!E670</f>
        <v>0</v>
      </c>
      <c r="F664" s="3">
        <f>'BASE METAS)'!F670</f>
        <v>0</v>
      </c>
      <c r="G664" s="3">
        <f>'BASE METAS)'!G670</f>
        <v>0</v>
      </c>
      <c r="H664" s="3">
        <f>'BASE METAS)'!H670</f>
        <v>0</v>
      </c>
      <c r="I664" s="3">
        <f>'BASE METAS)'!I670</f>
        <v>0</v>
      </c>
      <c r="J664" s="3">
        <f>'BASE METAS)'!J670</f>
        <v>0</v>
      </c>
      <c r="K664" s="3">
        <f>'BASE METAS)'!K670</f>
        <v>0</v>
      </c>
      <c r="L664" s="3">
        <f>'BASE METAS)'!L670</f>
        <v>0</v>
      </c>
      <c r="M664" s="3">
        <f>'BASE METAS)'!M670</f>
        <v>0</v>
      </c>
      <c r="N664" s="3">
        <f>'BASE METAS)'!N670</f>
        <v>0</v>
      </c>
      <c r="O664" s="3">
        <f>'BASE METAS)'!O670</f>
        <v>0</v>
      </c>
      <c r="P664" s="3">
        <f>'BASE METAS)'!P670</f>
        <v>0</v>
      </c>
      <c r="Q664" s="3">
        <f>'BASE METAS)'!Q670</f>
        <v>0</v>
      </c>
      <c r="R664" s="3">
        <f>'BASE METAS)'!R670</f>
        <v>0</v>
      </c>
      <c r="S664" s="3">
        <f>'BASE METAS)'!S670</f>
        <v>0</v>
      </c>
      <c r="T664" s="3">
        <f>'BASE METAS)'!T670</f>
        <v>0</v>
      </c>
      <c r="U664" s="3">
        <f>'BASE METAS)'!U670</f>
        <v>0</v>
      </c>
      <c r="V664" s="3">
        <f>'BASE METAS)'!V670</f>
        <v>0</v>
      </c>
      <c r="W664" s="4">
        <f>'BASE METAS)'!W670</f>
        <v>0</v>
      </c>
      <c r="X664" s="5">
        <f>'BASE METAS)'!X670</f>
        <v>0</v>
      </c>
      <c r="Y664" s="1">
        <f>'BASE METAS)'!Y670</f>
        <v>0</v>
      </c>
      <c r="Z664" s="1">
        <f>'BASE METAS)'!Z670</f>
        <v>0</v>
      </c>
      <c r="AA664" s="1">
        <f>'BASE METAS)'!AA670</f>
        <v>0</v>
      </c>
      <c r="AB664" s="1">
        <f>'BASE METAS)'!AB670</f>
        <v>0</v>
      </c>
      <c r="AC664" s="1">
        <f>'BASE METAS)'!AC670</f>
        <v>0</v>
      </c>
      <c r="AD664" s="1">
        <f>'BASE METAS)'!AD670</f>
        <v>0</v>
      </c>
      <c r="AE664" s="1">
        <f>'BASE METAS)'!AE670</f>
        <v>0</v>
      </c>
      <c r="AF664" s="1">
        <f>'BASE METAS)'!AF670</f>
        <v>0</v>
      </c>
      <c r="AG664" s="1">
        <f>'BASE METAS)'!AG670</f>
        <v>0</v>
      </c>
      <c r="AH664" s="1">
        <f>'BASE METAS)'!AH670</f>
        <v>0</v>
      </c>
      <c r="AI664" s="1">
        <f>'BASE METAS)'!AI670</f>
        <v>0</v>
      </c>
      <c r="AJ664" s="1">
        <f>'BASE METAS)'!AJ670</f>
        <v>0</v>
      </c>
      <c r="AK664" s="1">
        <f>'BASE METAS)'!AK670</f>
        <v>0</v>
      </c>
      <c r="AL664" s="934">
        <f>'BASE METAS)'!AL670</f>
        <v>0</v>
      </c>
      <c r="AM664" s="1">
        <f>'BASE METAS)'!AM670</f>
        <v>0</v>
      </c>
      <c r="AN664" s="1">
        <f>'BASE METAS)'!AN670</f>
        <v>0</v>
      </c>
      <c r="AO664" s="1">
        <f>'BASE METAS)'!AU670</f>
        <v>0</v>
      </c>
      <c r="AP664" s="1">
        <f>'BASE METAS)'!AO670</f>
        <v>0</v>
      </c>
      <c r="AQ664" s="1">
        <f>'BASE METAS)'!AP670</f>
        <v>0</v>
      </c>
      <c r="AR664" s="1">
        <f>'BASE METAS)'!AQ670</f>
        <v>0</v>
      </c>
      <c r="AS664" s="1">
        <f>'BASE METAS)'!AR670</f>
        <v>0</v>
      </c>
      <c r="AT664" s="1">
        <f>'BASE METAS)'!AS670</f>
        <v>0</v>
      </c>
      <c r="AU664" s="1479">
        <f>'BASE METAS)'!BO670</f>
        <v>0</v>
      </c>
      <c r="AV664" s="1">
        <f>'BASE METAS)'!BQ670</f>
        <v>0</v>
      </c>
      <c r="AW664" s="1">
        <f>'BASE METAS)'!BR670</f>
        <v>0</v>
      </c>
      <c r="AX664" s="1">
        <f>'BASE METAS)'!BS670</f>
        <v>0</v>
      </c>
      <c r="AY664" s="1">
        <f>'BASE METAS)'!BT670</f>
        <v>0</v>
      </c>
      <c r="AZ664" s="1">
        <f>'BASE METAS)'!BU670</f>
        <v>0</v>
      </c>
      <c r="BA664" s="1">
        <f>'BASE METAS)'!BV670</f>
        <v>0</v>
      </c>
      <c r="BB664" s="1">
        <f>'BASE METAS)'!BW670</f>
        <v>0</v>
      </c>
      <c r="BC664" s="1">
        <f>'BASE METAS)'!BX670</f>
        <v>0</v>
      </c>
      <c r="BD664" s="1">
        <f>'BASE METAS)'!BY670</f>
        <v>0</v>
      </c>
      <c r="BE664" s="1">
        <f>'BASE METAS)'!CG670</f>
        <v>0</v>
      </c>
      <c r="BF664" s="1">
        <f>'BASE METAS)'!CJ670</f>
        <v>0</v>
      </c>
      <c r="BG664" s="1">
        <f>'BASE METAS)'!CK670</f>
        <v>0</v>
      </c>
      <c r="BH664" s="1">
        <f>'BASE METAS)'!CL670</f>
        <v>0</v>
      </c>
      <c r="BI664" s="1">
        <f>'BASE METAS)'!CM670</f>
        <v>0</v>
      </c>
      <c r="BJ664" s="1">
        <f>'BASE METAS)'!CN670</f>
        <v>0</v>
      </c>
      <c r="BK664" s="1">
        <f>'BASE METAS)'!CO670</f>
        <v>0</v>
      </c>
      <c r="BL664" s="1">
        <f>'BASE METAS)'!CP670</f>
        <v>0</v>
      </c>
      <c r="BM664" s="1">
        <f>'BASE METAS)'!CQ670</f>
        <v>0</v>
      </c>
      <c r="BN664" s="1">
        <f>'BASE METAS)'!CR670</f>
        <v>0</v>
      </c>
      <c r="BO664" s="1">
        <f>'BASE METAS)'!CS670</f>
        <v>0</v>
      </c>
      <c r="BP664" s="1">
        <f>'BASE METAS)'!CT670</f>
        <v>0</v>
      </c>
      <c r="BQ664" s="1">
        <f>'BASE METAS)'!CU670</f>
        <v>0</v>
      </c>
      <c r="BR664" s="1">
        <f>'BASE METAS)'!CV670</f>
        <v>0</v>
      </c>
      <c r="BS664" s="1">
        <f>'BASE METAS)'!CW670</f>
        <v>0</v>
      </c>
      <c r="BT664" s="1">
        <f>'BASE METAS)'!CX670</f>
        <v>0</v>
      </c>
      <c r="BU664" s="1">
        <f>'BASE METAS)'!FA670</f>
        <v>0</v>
      </c>
      <c r="BV664" s="1">
        <f>'BASE METAS)'!FB670</f>
        <v>0</v>
      </c>
      <c r="BW664" s="1">
        <f>'BASE METAS)'!FC670</f>
        <v>0</v>
      </c>
      <c r="BX664" s="1">
        <f>'BASE METAS)'!FD670</f>
        <v>0</v>
      </c>
      <c r="BY664" s="1">
        <f>'BASE METAS)'!FE670</f>
        <v>0</v>
      </c>
      <c r="BZ664" s="1">
        <f>'BASE METAS)'!FF670</f>
        <v>0</v>
      </c>
      <c r="CA664" s="1">
        <f>'BASE METAS)'!FG670</f>
        <v>0</v>
      </c>
      <c r="CB664" s="1">
        <f>'BASE METAS)'!FH670</f>
        <v>0</v>
      </c>
      <c r="CC664" s="1">
        <f>'BASE METAS)'!FI670</f>
        <v>0</v>
      </c>
      <c r="CD664" s="1">
        <f>'BASE METAS)'!FJ670</f>
        <v>0</v>
      </c>
      <c r="CE664" s="1">
        <f>'BASE METAS)'!FK670</f>
        <v>0</v>
      </c>
      <c r="CF664" s="1">
        <f>'BASE METAS)'!FL670</f>
        <v>0</v>
      </c>
      <c r="CG664" s="1">
        <f>'BASE METAS)'!FM670</f>
        <v>0</v>
      </c>
    </row>
  </sheetData>
  <mergeCells count="2143">
    <mergeCell ref="U653:U655"/>
    <mergeCell ref="V653:V655"/>
    <mergeCell ref="W653:W655"/>
    <mergeCell ref="X653:X655"/>
    <mergeCell ref="J656:M656"/>
    <mergeCell ref="E659:F660"/>
    <mergeCell ref="W659:W660"/>
    <mergeCell ref="O653:O655"/>
    <mergeCell ref="P653:P655"/>
    <mergeCell ref="Q653:Q655"/>
    <mergeCell ref="R653:R655"/>
    <mergeCell ref="S653:S655"/>
    <mergeCell ref="T653:T655"/>
    <mergeCell ref="I653:I655"/>
    <mergeCell ref="J653:J655"/>
    <mergeCell ref="K653:K655"/>
    <mergeCell ref="L653:L655"/>
    <mergeCell ref="M653:M655"/>
    <mergeCell ref="N653:N655"/>
    <mergeCell ref="W641:W642"/>
    <mergeCell ref="G643:G647"/>
    <mergeCell ref="H643:H647"/>
    <mergeCell ref="I643:I647"/>
    <mergeCell ref="J643:J647"/>
    <mergeCell ref="K643:K647"/>
    <mergeCell ref="L643:L647"/>
    <mergeCell ref="W648:W652"/>
    <mergeCell ref="S643:S647"/>
    <mergeCell ref="T643:T647"/>
    <mergeCell ref="U643:U647"/>
    <mergeCell ref="V643:V647"/>
    <mergeCell ref="W643:W647"/>
    <mergeCell ref="X643:X647"/>
    <mergeCell ref="M643:M647"/>
    <mergeCell ref="N643:N647"/>
    <mergeCell ref="O643:O647"/>
    <mergeCell ref="P643:P647"/>
    <mergeCell ref="Q643:Q647"/>
    <mergeCell ref="R643:R647"/>
    <mergeCell ref="T648:T652"/>
    <mergeCell ref="I648:I652"/>
    <mergeCell ref="J648:J652"/>
    <mergeCell ref="K648:K652"/>
    <mergeCell ref="L648:L652"/>
    <mergeCell ref="M648:M652"/>
    <mergeCell ref="X648:X652"/>
    <mergeCell ref="U648:U652"/>
    <mergeCell ref="V648:V652"/>
    <mergeCell ref="B643:B655"/>
    <mergeCell ref="C643:C647"/>
    <mergeCell ref="D643:D647"/>
    <mergeCell ref="E643:E647"/>
    <mergeCell ref="F643:F647"/>
    <mergeCell ref="C653:C655"/>
    <mergeCell ref="D653:D655"/>
    <mergeCell ref="E653:E655"/>
    <mergeCell ref="F653:F655"/>
    <mergeCell ref="G653:G655"/>
    <mergeCell ref="H653:H655"/>
    <mergeCell ref="O648:O652"/>
    <mergeCell ref="P648:P652"/>
    <mergeCell ref="Q648:Q652"/>
    <mergeCell ref="R648:R652"/>
    <mergeCell ref="S648:S652"/>
    <mergeCell ref="N648:N652"/>
    <mergeCell ref="C648:C652"/>
    <mergeCell ref="D648:D652"/>
    <mergeCell ref="E648:E652"/>
    <mergeCell ref="F648:F652"/>
    <mergeCell ref="G648:G652"/>
    <mergeCell ref="H648:H652"/>
    <mergeCell ref="U636:U638"/>
    <mergeCell ref="V636:V638"/>
    <mergeCell ref="W636:W638"/>
    <mergeCell ref="X636:X638"/>
    <mergeCell ref="J639:M639"/>
    <mergeCell ref="B641:B642"/>
    <mergeCell ref="C641:C642"/>
    <mergeCell ref="D641:D642"/>
    <mergeCell ref="E641:E642"/>
    <mergeCell ref="F641:F642"/>
    <mergeCell ref="O636:O638"/>
    <mergeCell ref="P636:P638"/>
    <mergeCell ref="Q636:Q638"/>
    <mergeCell ref="R636:R638"/>
    <mergeCell ref="S636:S638"/>
    <mergeCell ref="T636:T638"/>
    <mergeCell ref="I636:I638"/>
    <mergeCell ref="J636:J638"/>
    <mergeCell ref="K636:K638"/>
    <mergeCell ref="L636:L638"/>
    <mergeCell ref="M636:M638"/>
    <mergeCell ref="N636:N638"/>
    <mergeCell ref="C636:C638"/>
    <mergeCell ref="D636:D638"/>
    <mergeCell ref="E636:E638"/>
    <mergeCell ref="F636:F638"/>
    <mergeCell ref="H636:H638"/>
    <mergeCell ref="G636:G638"/>
    <mergeCell ref="X641:X642"/>
    <mergeCell ref="G641:G642"/>
    <mergeCell ref="H641:M641"/>
    <mergeCell ref="P641:T641"/>
    <mergeCell ref="C633:C635"/>
    <mergeCell ref="D633:D635"/>
    <mergeCell ref="E633:E635"/>
    <mergeCell ref="F633:F635"/>
    <mergeCell ref="G633:G635"/>
    <mergeCell ref="H633:H635"/>
    <mergeCell ref="O630:O632"/>
    <mergeCell ref="P630:P632"/>
    <mergeCell ref="Q630:Q632"/>
    <mergeCell ref="R630:R632"/>
    <mergeCell ref="S630:S632"/>
    <mergeCell ref="T630:T632"/>
    <mergeCell ref="I630:I632"/>
    <mergeCell ref="J630:J632"/>
    <mergeCell ref="K630:K632"/>
    <mergeCell ref="L630:L632"/>
    <mergeCell ref="M630:M632"/>
    <mergeCell ref="N630:N632"/>
    <mergeCell ref="C630:C632"/>
    <mergeCell ref="D630:D632"/>
    <mergeCell ref="E630:E632"/>
    <mergeCell ref="F630:F632"/>
    <mergeCell ref="G630:G632"/>
    <mergeCell ref="H630:H632"/>
    <mergeCell ref="O633:O635"/>
    <mergeCell ref="P633:P635"/>
    <mergeCell ref="Q633:Q635"/>
    <mergeCell ref="R633:R635"/>
    <mergeCell ref="M633:M635"/>
    <mergeCell ref="G627:G629"/>
    <mergeCell ref="H627:H629"/>
    <mergeCell ref="I627:I629"/>
    <mergeCell ref="J627:J629"/>
    <mergeCell ref="K627:K629"/>
    <mergeCell ref="L627:L629"/>
    <mergeCell ref="S633:S635"/>
    <mergeCell ref="T633:T635"/>
    <mergeCell ref="I633:I635"/>
    <mergeCell ref="J633:J635"/>
    <mergeCell ref="K633:K635"/>
    <mergeCell ref="L633:L635"/>
    <mergeCell ref="N633:N635"/>
    <mergeCell ref="U630:U632"/>
    <mergeCell ref="V630:V632"/>
    <mergeCell ref="W630:W632"/>
    <mergeCell ref="X630:X632"/>
    <mergeCell ref="U633:U635"/>
    <mergeCell ref="V633:V635"/>
    <mergeCell ref="W633:W635"/>
    <mergeCell ref="K606:K622"/>
    <mergeCell ref="L606:L622"/>
    <mergeCell ref="M606:M622"/>
    <mergeCell ref="N606:N622"/>
    <mergeCell ref="X633:X635"/>
    <mergeCell ref="S627:S629"/>
    <mergeCell ref="T627:T629"/>
    <mergeCell ref="U627:U629"/>
    <mergeCell ref="V627:V629"/>
    <mergeCell ref="W627:W629"/>
    <mergeCell ref="X627:X629"/>
    <mergeCell ref="M627:M629"/>
    <mergeCell ref="N627:N629"/>
    <mergeCell ref="O627:O629"/>
    <mergeCell ref="P627:P629"/>
    <mergeCell ref="Q627:Q629"/>
    <mergeCell ref="R627:R629"/>
    <mergeCell ref="C600:C605"/>
    <mergeCell ref="D600:D605"/>
    <mergeCell ref="E600:E605"/>
    <mergeCell ref="F600:F605"/>
    <mergeCell ref="G625:G626"/>
    <mergeCell ref="H625:M625"/>
    <mergeCell ref="P625:T625"/>
    <mergeCell ref="W625:W626"/>
    <mergeCell ref="X625:X626"/>
    <mergeCell ref="B627:B638"/>
    <mergeCell ref="C627:C629"/>
    <mergeCell ref="D627:D629"/>
    <mergeCell ref="E627:E629"/>
    <mergeCell ref="F627:F629"/>
    <mergeCell ref="U606:U622"/>
    <mergeCell ref="V606:V622"/>
    <mergeCell ref="W606:W622"/>
    <mergeCell ref="X606:X622"/>
    <mergeCell ref="J623:M623"/>
    <mergeCell ref="B625:B626"/>
    <mergeCell ref="C625:C626"/>
    <mergeCell ref="D625:D626"/>
    <mergeCell ref="E625:E626"/>
    <mergeCell ref="F625:F626"/>
    <mergeCell ref="O606:O622"/>
    <mergeCell ref="P606:P622"/>
    <mergeCell ref="Q606:Q622"/>
    <mergeCell ref="R606:R622"/>
    <mergeCell ref="S606:S622"/>
    <mergeCell ref="T606:T622"/>
    <mergeCell ref="I606:I622"/>
    <mergeCell ref="J606:J622"/>
    <mergeCell ref="E576:E587"/>
    <mergeCell ref="F576:F587"/>
    <mergeCell ref="G576:G587"/>
    <mergeCell ref="H576:H587"/>
    <mergeCell ref="U600:U605"/>
    <mergeCell ref="V600:V605"/>
    <mergeCell ref="W600:W605"/>
    <mergeCell ref="X600:X605"/>
    <mergeCell ref="C588:C599"/>
    <mergeCell ref="D588:D599"/>
    <mergeCell ref="E588:E599"/>
    <mergeCell ref="F588:F599"/>
    <mergeCell ref="G588:G599"/>
    <mergeCell ref="H588:H599"/>
    <mergeCell ref="C606:C622"/>
    <mergeCell ref="D606:D622"/>
    <mergeCell ref="E606:E622"/>
    <mergeCell ref="F606:F622"/>
    <mergeCell ref="G606:G622"/>
    <mergeCell ref="H606:H622"/>
    <mergeCell ref="O600:O605"/>
    <mergeCell ref="P600:P605"/>
    <mergeCell ref="Q600:Q605"/>
    <mergeCell ref="R600:R605"/>
    <mergeCell ref="S600:S605"/>
    <mergeCell ref="T600:T605"/>
    <mergeCell ref="I600:I605"/>
    <mergeCell ref="J600:J605"/>
    <mergeCell ref="K600:K605"/>
    <mergeCell ref="L600:L605"/>
    <mergeCell ref="M600:M605"/>
    <mergeCell ref="N600:N605"/>
    <mergeCell ref="W576:W587"/>
    <mergeCell ref="X576:X587"/>
    <mergeCell ref="U588:U599"/>
    <mergeCell ref="V588:V599"/>
    <mergeCell ref="W588:W599"/>
    <mergeCell ref="X588:X599"/>
    <mergeCell ref="W551:W552"/>
    <mergeCell ref="X551:X552"/>
    <mergeCell ref="T576:T587"/>
    <mergeCell ref="U567:U574"/>
    <mergeCell ref="V567:V574"/>
    <mergeCell ref="W567:W574"/>
    <mergeCell ref="X567:X574"/>
    <mergeCell ref="G600:G605"/>
    <mergeCell ref="H600:H605"/>
    <mergeCell ref="O588:O599"/>
    <mergeCell ref="P588:P599"/>
    <mergeCell ref="Q588:Q599"/>
    <mergeCell ref="R588:R599"/>
    <mergeCell ref="S588:S599"/>
    <mergeCell ref="T588:T599"/>
    <mergeCell ref="I588:I599"/>
    <mergeCell ref="J588:J599"/>
    <mergeCell ref="K588:K599"/>
    <mergeCell ref="L588:L599"/>
    <mergeCell ref="M588:M599"/>
    <mergeCell ref="N588:N599"/>
    <mergeCell ref="B553:B622"/>
    <mergeCell ref="D567:D574"/>
    <mergeCell ref="E567:E574"/>
    <mergeCell ref="F567:F574"/>
    <mergeCell ref="G567:G574"/>
    <mergeCell ref="H567:H574"/>
    <mergeCell ref="B551:B552"/>
    <mergeCell ref="C551:C552"/>
    <mergeCell ref="D551:D552"/>
    <mergeCell ref="E551:E552"/>
    <mergeCell ref="F551:F552"/>
    <mergeCell ref="G551:G552"/>
    <mergeCell ref="O576:O587"/>
    <mergeCell ref="P576:P587"/>
    <mergeCell ref="Q576:Q587"/>
    <mergeCell ref="R576:R587"/>
    <mergeCell ref="S576:S587"/>
    <mergeCell ref="I576:I587"/>
    <mergeCell ref="J576:J587"/>
    <mergeCell ref="K576:K587"/>
    <mergeCell ref="L576:L587"/>
    <mergeCell ref="M576:M587"/>
    <mergeCell ref="N576:N587"/>
    <mergeCell ref="C576:C587"/>
    <mergeCell ref="D576:D587"/>
    <mergeCell ref="O567:O574"/>
    <mergeCell ref="P567:P574"/>
    <mergeCell ref="Q567:Q574"/>
    <mergeCell ref="R567:R574"/>
    <mergeCell ref="S567:S574"/>
    <mergeCell ref="I567:I574"/>
    <mergeCell ref="J567:J574"/>
    <mergeCell ref="J549:M549"/>
    <mergeCell ref="N544:N548"/>
    <mergeCell ref="O544:O548"/>
    <mergeCell ref="P544:P548"/>
    <mergeCell ref="Q544:Q548"/>
    <mergeCell ref="R544:R548"/>
    <mergeCell ref="S544:S548"/>
    <mergeCell ref="H544:H548"/>
    <mergeCell ref="I544:I548"/>
    <mergeCell ref="J544:J548"/>
    <mergeCell ref="K544:K548"/>
    <mergeCell ref="L544:L548"/>
    <mergeCell ref="M544:M548"/>
    <mergeCell ref="M567:M574"/>
    <mergeCell ref="N567:N574"/>
    <mergeCell ref="U576:U587"/>
    <mergeCell ref="V576:V587"/>
    <mergeCell ref="H551:M551"/>
    <mergeCell ref="P551:T551"/>
    <mergeCell ref="T567:T574"/>
    <mergeCell ref="K567:K574"/>
    <mergeCell ref="L567:L574"/>
    <mergeCell ref="T538:T543"/>
    <mergeCell ref="U538:U543"/>
    <mergeCell ref="V538:V543"/>
    <mergeCell ref="W538:W543"/>
    <mergeCell ref="X538:X543"/>
    <mergeCell ref="C544:C548"/>
    <mergeCell ref="D544:D548"/>
    <mergeCell ref="E544:E548"/>
    <mergeCell ref="F544:F548"/>
    <mergeCell ref="G544:G548"/>
    <mergeCell ref="N538:N543"/>
    <mergeCell ref="O538:O543"/>
    <mergeCell ref="P538:P543"/>
    <mergeCell ref="Q538:Q543"/>
    <mergeCell ref="R538:R543"/>
    <mergeCell ref="S538:S543"/>
    <mergeCell ref="H538:H543"/>
    <mergeCell ref="I538:I543"/>
    <mergeCell ref="J538:J543"/>
    <mergeCell ref="K538:K543"/>
    <mergeCell ref="L538:L543"/>
    <mergeCell ref="M538:M543"/>
    <mergeCell ref="T544:T548"/>
    <mergeCell ref="U544:U548"/>
    <mergeCell ref="V544:V548"/>
    <mergeCell ref="W544:W548"/>
    <mergeCell ref="X544:X548"/>
    <mergeCell ref="H536:M536"/>
    <mergeCell ref="P536:T536"/>
    <mergeCell ref="W536:W537"/>
    <mergeCell ref="X536:X537"/>
    <mergeCell ref="B538:B548"/>
    <mergeCell ref="C538:C543"/>
    <mergeCell ref="D538:D543"/>
    <mergeCell ref="E538:E543"/>
    <mergeCell ref="F538:F543"/>
    <mergeCell ref="G538:G543"/>
    <mergeCell ref="B536:B537"/>
    <mergeCell ref="C536:C537"/>
    <mergeCell ref="D536:D537"/>
    <mergeCell ref="E536:E537"/>
    <mergeCell ref="F536:F537"/>
    <mergeCell ref="G536:G537"/>
    <mergeCell ref="S522:S534"/>
    <mergeCell ref="T522:T534"/>
    <mergeCell ref="U522:U534"/>
    <mergeCell ref="V522:V534"/>
    <mergeCell ref="W522:W534"/>
    <mergeCell ref="X522:X534"/>
    <mergeCell ref="M522:M534"/>
    <mergeCell ref="N522:N534"/>
    <mergeCell ref="O522:O534"/>
    <mergeCell ref="P522:P534"/>
    <mergeCell ref="Q522:Q534"/>
    <mergeCell ref="R522:R534"/>
    <mergeCell ref="G522:G534"/>
    <mergeCell ref="H522:H534"/>
    <mergeCell ref="I522:I534"/>
    <mergeCell ref="J522:J534"/>
    <mergeCell ref="K522:K534"/>
    <mergeCell ref="L522:L534"/>
    <mergeCell ref="G520:G521"/>
    <mergeCell ref="H520:M520"/>
    <mergeCell ref="P520:T520"/>
    <mergeCell ref="W520:W521"/>
    <mergeCell ref="X520:X521"/>
    <mergeCell ref="B522:B534"/>
    <mergeCell ref="C522:C534"/>
    <mergeCell ref="D522:D534"/>
    <mergeCell ref="E522:E534"/>
    <mergeCell ref="F522:F534"/>
    <mergeCell ref="U509:U517"/>
    <mergeCell ref="V509:V517"/>
    <mergeCell ref="W509:W517"/>
    <mergeCell ref="X509:X517"/>
    <mergeCell ref="J518:M518"/>
    <mergeCell ref="B520:B521"/>
    <mergeCell ref="C520:C521"/>
    <mergeCell ref="D520:D521"/>
    <mergeCell ref="E520:E521"/>
    <mergeCell ref="F520:F521"/>
    <mergeCell ref="O509:O517"/>
    <mergeCell ref="P509:P517"/>
    <mergeCell ref="Q509:Q517"/>
    <mergeCell ref="R509:R517"/>
    <mergeCell ref="S509:S517"/>
    <mergeCell ref="T509:T517"/>
    <mergeCell ref="I509:I517"/>
    <mergeCell ref="J509:J517"/>
    <mergeCell ref="K509:K517"/>
    <mergeCell ref="L509:L517"/>
    <mergeCell ref="M509:M517"/>
    <mergeCell ref="N509:N517"/>
    <mergeCell ref="U496:U508"/>
    <mergeCell ref="V496:V508"/>
    <mergeCell ref="W496:W508"/>
    <mergeCell ref="X496:X508"/>
    <mergeCell ref="C509:C517"/>
    <mergeCell ref="D509:D517"/>
    <mergeCell ref="E509:E517"/>
    <mergeCell ref="F509:F517"/>
    <mergeCell ref="G509:G517"/>
    <mergeCell ref="H509:H517"/>
    <mergeCell ref="O496:O508"/>
    <mergeCell ref="P496:P508"/>
    <mergeCell ref="Q496:Q508"/>
    <mergeCell ref="R496:R508"/>
    <mergeCell ref="S496:S508"/>
    <mergeCell ref="T496:T508"/>
    <mergeCell ref="I496:I508"/>
    <mergeCell ref="J496:J508"/>
    <mergeCell ref="K496:K508"/>
    <mergeCell ref="L496:L508"/>
    <mergeCell ref="M496:M508"/>
    <mergeCell ref="N496:N508"/>
    <mergeCell ref="U488:U495"/>
    <mergeCell ref="V488:V495"/>
    <mergeCell ref="W488:W495"/>
    <mergeCell ref="X488:X495"/>
    <mergeCell ref="C496:C508"/>
    <mergeCell ref="D496:D508"/>
    <mergeCell ref="E496:E508"/>
    <mergeCell ref="F496:F508"/>
    <mergeCell ref="G496:G508"/>
    <mergeCell ref="H496:H508"/>
    <mergeCell ref="O488:O495"/>
    <mergeCell ref="P488:P495"/>
    <mergeCell ref="Q488:Q495"/>
    <mergeCell ref="R488:R495"/>
    <mergeCell ref="S488:S495"/>
    <mergeCell ref="T488:T495"/>
    <mergeCell ref="I488:I495"/>
    <mergeCell ref="J488:J495"/>
    <mergeCell ref="K488:K495"/>
    <mergeCell ref="L488:L495"/>
    <mergeCell ref="M488:M495"/>
    <mergeCell ref="N488:N495"/>
    <mergeCell ref="C488:C495"/>
    <mergeCell ref="D488:D495"/>
    <mergeCell ref="E488:E495"/>
    <mergeCell ref="F488:F495"/>
    <mergeCell ref="G488:G495"/>
    <mergeCell ref="H488:H495"/>
    <mergeCell ref="O470:O487"/>
    <mergeCell ref="P470:P487"/>
    <mergeCell ref="Q470:Q487"/>
    <mergeCell ref="R470:R487"/>
    <mergeCell ref="S470:S487"/>
    <mergeCell ref="T470:T487"/>
    <mergeCell ref="I470:I487"/>
    <mergeCell ref="J470:J487"/>
    <mergeCell ref="K470:K487"/>
    <mergeCell ref="L470:L487"/>
    <mergeCell ref="M470:M487"/>
    <mergeCell ref="N470:N487"/>
    <mergeCell ref="U462:U469"/>
    <mergeCell ref="V462:V469"/>
    <mergeCell ref="W462:W469"/>
    <mergeCell ref="X462:X469"/>
    <mergeCell ref="C470:C487"/>
    <mergeCell ref="D470:D487"/>
    <mergeCell ref="E470:E487"/>
    <mergeCell ref="F470:F487"/>
    <mergeCell ref="G470:G487"/>
    <mergeCell ref="H470:H487"/>
    <mergeCell ref="O462:O469"/>
    <mergeCell ref="P462:P469"/>
    <mergeCell ref="Q462:Q469"/>
    <mergeCell ref="R462:R469"/>
    <mergeCell ref="S462:S469"/>
    <mergeCell ref="T462:T469"/>
    <mergeCell ref="I462:I469"/>
    <mergeCell ref="J462:J469"/>
    <mergeCell ref="K462:K469"/>
    <mergeCell ref="L462:L469"/>
    <mergeCell ref="M441:M446"/>
    <mergeCell ref="N441:N446"/>
    <mergeCell ref="M462:M469"/>
    <mergeCell ref="N462:N469"/>
    <mergeCell ref="C462:C469"/>
    <mergeCell ref="D462:D469"/>
    <mergeCell ref="E462:E469"/>
    <mergeCell ref="F462:F469"/>
    <mergeCell ref="G462:G469"/>
    <mergeCell ref="H462:H469"/>
    <mergeCell ref="U470:U487"/>
    <mergeCell ref="V470:V487"/>
    <mergeCell ref="W470:W487"/>
    <mergeCell ref="X470:X487"/>
    <mergeCell ref="S451:S461"/>
    <mergeCell ref="T451:T461"/>
    <mergeCell ref="U451:U461"/>
    <mergeCell ref="V451:V461"/>
    <mergeCell ref="W451:W461"/>
    <mergeCell ref="X451:X461"/>
    <mergeCell ref="M451:M461"/>
    <mergeCell ref="N451:N461"/>
    <mergeCell ref="O451:O461"/>
    <mergeCell ref="P451:P461"/>
    <mergeCell ref="Q451:Q461"/>
    <mergeCell ref="R451:R461"/>
    <mergeCell ref="G451:G461"/>
    <mergeCell ref="H451:H461"/>
    <mergeCell ref="I451:I461"/>
    <mergeCell ref="J451:J461"/>
    <mergeCell ref="K451:K461"/>
    <mergeCell ref="L451:L461"/>
    <mergeCell ref="G436:G440"/>
    <mergeCell ref="H436:H440"/>
    <mergeCell ref="G449:G450"/>
    <mergeCell ref="H449:M449"/>
    <mergeCell ref="P449:T449"/>
    <mergeCell ref="W449:W450"/>
    <mergeCell ref="X449:X450"/>
    <mergeCell ref="B451:B517"/>
    <mergeCell ref="C451:C461"/>
    <mergeCell ref="D451:D461"/>
    <mergeCell ref="E451:E461"/>
    <mergeCell ref="F451:F461"/>
    <mergeCell ref="U441:U446"/>
    <mergeCell ref="V441:V446"/>
    <mergeCell ref="W441:W446"/>
    <mergeCell ref="X441:X446"/>
    <mergeCell ref="J447:M447"/>
    <mergeCell ref="B449:B450"/>
    <mergeCell ref="C449:C450"/>
    <mergeCell ref="D449:D450"/>
    <mergeCell ref="E449:E450"/>
    <mergeCell ref="F449:F450"/>
    <mergeCell ref="O441:O446"/>
    <mergeCell ref="P441:P446"/>
    <mergeCell ref="Q441:Q446"/>
    <mergeCell ref="R441:R446"/>
    <mergeCell ref="S441:S446"/>
    <mergeCell ref="T441:T446"/>
    <mergeCell ref="I441:I446"/>
    <mergeCell ref="J441:J446"/>
    <mergeCell ref="K441:K446"/>
    <mergeCell ref="L441:L446"/>
    <mergeCell ref="C430:C435"/>
    <mergeCell ref="D430:D435"/>
    <mergeCell ref="E430:E435"/>
    <mergeCell ref="F430:F435"/>
    <mergeCell ref="G430:G435"/>
    <mergeCell ref="H430:H435"/>
    <mergeCell ref="U436:U440"/>
    <mergeCell ref="V436:V440"/>
    <mergeCell ref="W436:W440"/>
    <mergeCell ref="X436:X440"/>
    <mergeCell ref="C441:C446"/>
    <mergeCell ref="D441:D446"/>
    <mergeCell ref="E441:E446"/>
    <mergeCell ref="F441:F446"/>
    <mergeCell ref="G441:G446"/>
    <mergeCell ref="H441:H446"/>
    <mergeCell ref="O436:O440"/>
    <mergeCell ref="P436:P440"/>
    <mergeCell ref="Q436:Q440"/>
    <mergeCell ref="R436:R440"/>
    <mergeCell ref="S436:S440"/>
    <mergeCell ref="T436:T440"/>
    <mergeCell ref="I436:I440"/>
    <mergeCell ref="J436:J440"/>
    <mergeCell ref="K436:K440"/>
    <mergeCell ref="L436:L440"/>
    <mergeCell ref="M436:M440"/>
    <mergeCell ref="N436:N440"/>
    <mergeCell ref="C436:C440"/>
    <mergeCell ref="D436:D440"/>
    <mergeCell ref="E436:E440"/>
    <mergeCell ref="F436:F440"/>
    <mergeCell ref="BC428:BC429"/>
    <mergeCell ref="O427:O429"/>
    <mergeCell ref="P427:P429"/>
    <mergeCell ref="Q427:Q429"/>
    <mergeCell ref="R427:R429"/>
    <mergeCell ref="S427:S429"/>
    <mergeCell ref="T427:T429"/>
    <mergeCell ref="I427:I429"/>
    <mergeCell ref="J427:J429"/>
    <mergeCell ref="K427:K429"/>
    <mergeCell ref="L427:L429"/>
    <mergeCell ref="M427:M429"/>
    <mergeCell ref="N427:N429"/>
    <mergeCell ref="U430:U435"/>
    <mergeCell ref="V430:V435"/>
    <mergeCell ref="W430:W435"/>
    <mergeCell ref="X430:X435"/>
    <mergeCell ref="O430:O435"/>
    <mergeCell ref="P430:P435"/>
    <mergeCell ref="Q430:Q435"/>
    <mergeCell ref="R430:R435"/>
    <mergeCell ref="S430:S435"/>
    <mergeCell ref="T430:T435"/>
    <mergeCell ref="I430:I435"/>
    <mergeCell ref="J430:J435"/>
    <mergeCell ref="K430:K435"/>
    <mergeCell ref="L430:L435"/>
    <mergeCell ref="M430:M435"/>
    <mergeCell ref="N430:N435"/>
    <mergeCell ref="I425:I426"/>
    <mergeCell ref="J425:J426"/>
    <mergeCell ref="K425:K426"/>
    <mergeCell ref="L425:L426"/>
    <mergeCell ref="M425:M426"/>
    <mergeCell ref="N425:N426"/>
    <mergeCell ref="C425:C426"/>
    <mergeCell ref="D425:D426"/>
    <mergeCell ref="E425:E426"/>
    <mergeCell ref="F425:F426"/>
    <mergeCell ref="G425:G426"/>
    <mergeCell ref="H425:H426"/>
    <mergeCell ref="U427:U429"/>
    <mergeCell ref="V427:V429"/>
    <mergeCell ref="W427:W429"/>
    <mergeCell ref="X427:X429"/>
    <mergeCell ref="BB428:BB429"/>
    <mergeCell ref="BB423:BB424"/>
    <mergeCell ref="BC423:BC424"/>
    <mergeCell ref="O422:O424"/>
    <mergeCell ref="P422:P424"/>
    <mergeCell ref="Q422:Q424"/>
    <mergeCell ref="R422:R424"/>
    <mergeCell ref="S422:S424"/>
    <mergeCell ref="T422:T424"/>
    <mergeCell ref="I422:I424"/>
    <mergeCell ref="J422:J424"/>
    <mergeCell ref="K422:K424"/>
    <mergeCell ref="L422:L424"/>
    <mergeCell ref="M422:M424"/>
    <mergeCell ref="N422:N424"/>
    <mergeCell ref="C427:C429"/>
    <mergeCell ref="D427:D429"/>
    <mergeCell ref="E427:E429"/>
    <mergeCell ref="F427:F429"/>
    <mergeCell ref="G427:G429"/>
    <mergeCell ref="H427:H429"/>
    <mergeCell ref="U425:U426"/>
    <mergeCell ref="V425:V426"/>
    <mergeCell ref="W425:W426"/>
    <mergeCell ref="X425:X426"/>
    <mergeCell ref="BB425:BB426"/>
    <mergeCell ref="BC425:BC426"/>
    <mergeCell ref="O425:O426"/>
    <mergeCell ref="P425:P426"/>
    <mergeCell ref="Q425:Q426"/>
    <mergeCell ref="R425:R426"/>
    <mergeCell ref="S425:S426"/>
    <mergeCell ref="T425:T426"/>
    <mergeCell ref="U419:U421"/>
    <mergeCell ref="V419:V421"/>
    <mergeCell ref="W419:W421"/>
    <mergeCell ref="X419:X421"/>
    <mergeCell ref="C422:C424"/>
    <mergeCell ref="D422:D424"/>
    <mergeCell ref="E422:E424"/>
    <mergeCell ref="F422:F424"/>
    <mergeCell ref="G422:G424"/>
    <mergeCell ref="H422:H424"/>
    <mergeCell ref="O419:O421"/>
    <mergeCell ref="P419:P421"/>
    <mergeCell ref="Q419:Q421"/>
    <mergeCell ref="R419:R421"/>
    <mergeCell ref="S419:S421"/>
    <mergeCell ref="T419:T421"/>
    <mergeCell ref="I419:I421"/>
    <mergeCell ref="J419:J421"/>
    <mergeCell ref="K419:K421"/>
    <mergeCell ref="L419:L421"/>
    <mergeCell ref="M419:M421"/>
    <mergeCell ref="N419:N421"/>
    <mergeCell ref="C419:C421"/>
    <mergeCell ref="D419:D421"/>
    <mergeCell ref="E419:E421"/>
    <mergeCell ref="F419:F421"/>
    <mergeCell ref="G419:G421"/>
    <mergeCell ref="H419:H421"/>
    <mergeCell ref="U422:U424"/>
    <mergeCell ref="V422:V424"/>
    <mergeCell ref="W422:W424"/>
    <mergeCell ref="X422:X424"/>
    <mergeCell ref="S414:S418"/>
    <mergeCell ref="T414:T418"/>
    <mergeCell ref="U414:U418"/>
    <mergeCell ref="V414:V418"/>
    <mergeCell ref="W414:W418"/>
    <mergeCell ref="X414:X418"/>
    <mergeCell ref="M414:M418"/>
    <mergeCell ref="N414:N418"/>
    <mergeCell ref="O414:O418"/>
    <mergeCell ref="P414:P418"/>
    <mergeCell ref="Q414:Q418"/>
    <mergeCell ref="R414:R418"/>
    <mergeCell ref="G414:G418"/>
    <mergeCell ref="H414:H418"/>
    <mergeCell ref="I414:I418"/>
    <mergeCell ref="J414:J418"/>
    <mergeCell ref="K414:K418"/>
    <mergeCell ref="L414:L418"/>
    <mergeCell ref="G412:G413"/>
    <mergeCell ref="H412:M412"/>
    <mergeCell ref="P412:T412"/>
    <mergeCell ref="W412:W413"/>
    <mergeCell ref="X412:X413"/>
    <mergeCell ref="B414:B446"/>
    <mergeCell ref="C414:C418"/>
    <mergeCell ref="D414:D418"/>
    <mergeCell ref="E414:E418"/>
    <mergeCell ref="F414:F418"/>
    <mergeCell ref="AQ408:AQ409"/>
    <mergeCell ref="AR408:AR409"/>
    <mergeCell ref="AS408:AS409"/>
    <mergeCell ref="AT408:AT409"/>
    <mergeCell ref="J410:M410"/>
    <mergeCell ref="B412:B413"/>
    <mergeCell ref="C412:C413"/>
    <mergeCell ref="D412:D413"/>
    <mergeCell ref="E412:E413"/>
    <mergeCell ref="F412:F413"/>
    <mergeCell ref="AK408:AK409"/>
    <mergeCell ref="AL408:AL409"/>
    <mergeCell ref="AM408:AM409"/>
    <mergeCell ref="AN408:AN409"/>
    <mergeCell ref="AO408:AO409"/>
    <mergeCell ref="AP408:AP409"/>
    <mergeCell ref="AE408:AE409"/>
    <mergeCell ref="AF408:AF409"/>
    <mergeCell ref="AG408:AG409"/>
    <mergeCell ref="AH408:AH409"/>
    <mergeCell ref="AI408:AI409"/>
    <mergeCell ref="AJ408:AJ409"/>
    <mergeCell ref="W405:W407"/>
    <mergeCell ref="X405:X407"/>
    <mergeCell ref="AX406:AY406"/>
    <mergeCell ref="AX407:AY407"/>
    <mergeCell ref="Y408:Y409"/>
    <mergeCell ref="Z408:Z409"/>
    <mergeCell ref="AA408:AA409"/>
    <mergeCell ref="AB408:AB409"/>
    <mergeCell ref="AC408:AC409"/>
    <mergeCell ref="AD408:AD409"/>
    <mergeCell ref="Q405:Q407"/>
    <mergeCell ref="R405:R407"/>
    <mergeCell ref="S405:S407"/>
    <mergeCell ref="T405:T407"/>
    <mergeCell ref="U405:U407"/>
    <mergeCell ref="V405:V407"/>
    <mergeCell ref="K405:K407"/>
    <mergeCell ref="L405:L407"/>
    <mergeCell ref="M405:M407"/>
    <mergeCell ref="N405:N407"/>
    <mergeCell ref="O405:O407"/>
    <mergeCell ref="P405:P407"/>
    <mergeCell ref="E405:E407"/>
    <mergeCell ref="F405:F407"/>
    <mergeCell ref="G405:G407"/>
    <mergeCell ref="H405:H407"/>
    <mergeCell ref="I405:I407"/>
    <mergeCell ref="J405:J407"/>
    <mergeCell ref="O401:O404"/>
    <mergeCell ref="P401:P404"/>
    <mergeCell ref="Q401:Q404"/>
    <mergeCell ref="R401:R404"/>
    <mergeCell ref="S401:S404"/>
    <mergeCell ref="T401:T404"/>
    <mergeCell ref="I401:I404"/>
    <mergeCell ref="J401:J404"/>
    <mergeCell ref="K401:K404"/>
    <mergeCell ref="L401:L404"/>
    <mergeCell ref="M401:M404"/>
    <mergeCell ref="N401:N404"/>
    <mergeCell ref="U399:U400"/>
    <mergeCell ref="V399:V400"/>
    <mergeCell ref="W399:W400"/>
    <mergeCell ref="X399:X400"/>
    <mergeCell ref="C401:C404"/>
    <mergeCell ref="D401:D404"/>
    <mergeCell ref="E401:E404"/>
    <mergeCell ref="F401:F404"/>
    <mergeCell ref="G401:G404"/>
    <mergeCell ref="H401:H404"/>
    <mergeCell ref="O399:O400"/>
    <mergeCell ref="P399:P400"/>
    <mergeCell ref="Q399:Q400"/>
    <mergeCell ref="R399:R400"/>
    <mergeCell ref="S399:S400"/>
    <mergeCell ref="T399:T400"/>
    <mergeCell ref="I399:I400"/>
    <mergeCell ref="J399:J400"/>
    <mergeCell ref="K399:K400"/>
    <mergeCell ref="L399:L400"/>
    <mergeCell ref="M399:M400"/>
    <mergeCell ref="N399:N400"/>
    <mergeCell ref="C399:C400"/>
    <mergeCell ref="D399:D400"/>
    <mergeCell ref="E399:E400"/>
    <mergeCell ref="F399:F400"/>
    <mergeCell ref="G399:G400"/>
    <mergeCell ref="H399:H400"/>
    <mergeCell ref="U401:U404"/>
    <mergeCell ref="V401:V404"/>
    <mergeCell ref="W401:W404"/>
    <mergeCell ref="X401:X404"/>
    <mergeCell ref="V395:V398"/>
    <mergeCell ref="W395:W398"/>
    <mergeCell ref="X395:X398"/>
    <mergeCell ref="BF395:BG395"/>
    <mergeCell ref="BD396:BD397"/>
    <mergeCell ref="BF396:BG396"/>
    <mergeCell ref="P395:P398"/>
    <mergeCell ref="Q395:Q398"/>
    <mergeCell ref="R395:R398"/>
    <mergeCell ref="S395:S398"/>
    <mergeCell ref="T395:T398"/>
    <mergeCell ref="U395:U398"/>
    <mergeCell ref="J395:J398"/>
    <mergeCell ref="K395:K398"/>
    <mergeCell ref="L395:L398"/>
    <mergeCell ref="M395:M398"/>
    <mergeCell ref="N395:N398"/>
    <mergeCell ref="O395:O398"/>
    <mergeCell ref="R391:R394"/>
    <mergeCell ref="S391:S394"/>
    <mergeCell ref="T391:T394"/>
    <mergeCell ref="U391:U394"/>
    <mergeCell ref="V391:V394"/>
    <mergeCell ref="W391:W394"/>
    <mergeCell ref="L391:L394"/>
    <mergeCell ref="M391:M394"/>
    <mergeCell ref="N391:N394"/>
    <mergeCell ref="O391:O394"/>
    <mergeCell ref="P391:P394"/>
    <mergeCell ref="Q391:Q394"/>
    <mergeCell ref="F391:F394"/>
    <mergeCell ref="G391:G394"/>
    <mergeCell ref="H391:H394"/>
    <mergeCell ref="I391:I394"/>
    <mergeCell ref="J391:J394"/>
    <mergeCell ref="K391:K394"/>
    <mergeCell ref="B387:B409"/>
    <mergeCell ref="N387:N390"/>
    <mergeCell ref="O387:O390"/>
    <mergeCell ref="W387:W390"/>
    <mergeCell ref="X387:X390"/>
    <mergeCell ref="BF389:BG389"/>
    <mergeCell ref="BF390:BG390"/>
    <mergeCell ref="C391:C394"/>
    <mergeCell ref="D391:D394"/>
    <mergeCell ref="E391:E394"/>
    <mergeCell ref="H385:M385"/>
    <mergeCell ref="P385:T385"/>
    <mergeCell ref="W385:W386"/>
    <mergeCell ref="X385:X386"/>
    <mergeCell ref="BF385:BG385"/>
    <mergeCell ref="BF386:BG386"/>
    <mergeCell ref="B385:B386"/>
    <mergeCell ref="C385:C386"/>
    <mergeCell ref="D385:D386"/>
    <mergeCell ref="E385:E386"/>
    <mergeCell ref="F385:F386"/>
    <mergeCell ref="G385:G386"/>
    <mergeCell ref="X391:X394"/>
    <mergeCell ref="BF391:BG391"/>
    <mergeCell ref="BD394:BD395"/>
    <mergeCell ref="C395:C398"/>
    <mergeCell ref="D395:D398"/>
    <mergeCell ref="E395:E398"/>
    <mergeCell ref="F395:F398"/>
    <mergeCell ref="G395:G398"/>
    <mergeCell ref="H395:H398"/>
    <mergeCell ref="I395:I398"/>
    <mergeCell ref="AL369:AL370"/>
    <mergeCell ref="B371:B372"/>
    <mergeCell ref="C371:C372"/>
    <mergeCell ref="D371:D372"/>
    <mergeCell ref="E371:E372"/>
    <mergeCell ref="F371:F372"/>
    <mergeCell ref="G371:G372"/>
    <mergeCell ref="H371:M371"/>
    <mergeCell ref="P371:T371"/>
    <mergeCell ref="W371:W372"/>
    <mergeCell ref="W373:W383"/>
    <mergeCell ref="X373:X383"/>
    <mergeCell ref="BB375:BC375"/>
    <mergeCell ref="BB376:BC376"/>
    <mergeCell ref="BD381:BD382"/>
    <mergeCell ref="BD384:BD386"/>
    <mergeCell ref="Q373:Q383"/>
    <mergeCell ref="R373:R383"/>
    <mergeCell ref="S373:S383"/>
    <mergeCell ref="T373:T383"/>
    <mergeCell ref="U373:U383"/>
    <mergeCell ref="V373:V383"/>
    <mergeCell ref="K373:K383"/>
    <mergeCell ref="L373:L383"/>
    <mergeCell ref="M373:M383"/>
    <mergeCell ref="N373:N383"/>
    <mergeCell ref="O373:O383"/>
    <mergeCell ref="P373:P383"/>
    <mergeCell ref="J369:M369"/>
    <mergeCell ref="S367:S368"/>
    <mergeCell ref="H367:H368"/>
    <mergeCell ref="I367:I368"/>
    <mergeCell ref="J367:J368"/>
    <mergeCell ref="K367:K368"/>
    <mergeCell ref="L367:L368"/>
    <mergeCell ref="M367:M368"/>
    <mergeCell ref="X371:X372"/>
    <mergeCell ref="B373:B383"/>
    <mergeCell ref="C373:C383"/>
    <mergeCell ref="D373:D383"/>
    <mergeCell ref="E373:E383"/>
    <mergeCell ref="F373:F383"/>
    <mergeCell ref="G373:G383"/>
    <mergeCell ref="H373:H383"/>
    <mergeCell ref="I373:I383"/>
    <mergeCell ref="J373:J383"/>
    <mergeCell ref="T358:T366"/>
    <mergeCell ref="U358:U366"/>
    <mergeCell ref="V358:V366"/>
    <mergeCell ref="W358:W366"/>
    <mergeCell ref="X358:X366"/>
    <mergeCell ref="C367:C368"/>
    <mergeCell ref="D367:D368"/>
    <mergeCell ref="E367:E368"/>
    <mergeCell ref="F367:F368"/>
    <mergeCell ref="G367:G368"/>
    <mergeCell ref="N358:N366"/>
    <mergeCell ref="O358:O366"/>
    <mergeCell ref="P358:P366"/>
    <mergeCell ref="Q358:Q366"/>
    <mergeCell ref="R358:R366"/>
    <mergeCell ref="S358:S366"/>
    <mergeCell ref="H358:H366"/>
    <mergeCell ref="I358:I366"/>
    <mergeCell ref="J358:J366"/>
    <mergeCell ref="K358:K366"/>
    <mergeCell ref="L358:L366"/>
    <mergeCell ref="M358:M366"/>
    <mergeCell ref="T367:T368"/>
    <mergeCell ref="U367:U368"/>
    <mergeCell ref="V367:V368"/>
    <mergeCell ref="W367:W368"/>
    <mergeCell ref="X367:X368"/>
    <mergeCell ref="N367:N368"/>
    <mergeCell ref="O367:O368"/>
    <mergeCell ref="P367:P368"/>
    <mergeCell ref="Q367:Q368"/>
    <mergeCell ref="R367:R368"/>
    <mergeCell ref="H356:M356"/>
    <mergeCell ref="P356:T356"/>
    <mergeCell ref="W356:W357"/>
    <mergeCell ref="X356:X357"/>
    <mergeCell ref="B358:B368"/>
    <mergeCell ref="C358:C366"/>
    <mergeCell ref="D358:D366"/>
    <mergeCell ref="E358:E366"/>
    <mergeCell ref="F358:F366"/>
    <mergeCell ref="G358:G366"/>
    <mergeCell ref="B356:B357"/>
    <mergeCell ref="C356:C357"/>
    <mergeCell ref="D356:D357"/>
    <mergeCell ref="E356:E357"/>
    <mergeCell ref="F356:F357"/>
    <mergeCell ref="G356:G357"/>
    <mergeCell ref="BH346:BH354"/>
    <mergeCell ref="AV347:AW347"/>
    <mergeCell ref="AV348:AW348"/>
    <mergeCell ref="AV349:AW349"/>
    <mergeCell ref="AV350:AW350"/>
    <mergeCell ref="AV351:AW351"/>
    <mergeCell ref="AV352:AW352"/>
    <mergeCell ref="AV353:AW353"/>
    <mergeCell ref="AV354:AW354"/>
    <mergeCell ref="U346:U354"/>
    <mergeCell ref="V346:V354"/>
    <mergeCell ref="W346:W354"/>
    <mergeCell ref="X346:X354"/>
    <mergeCell ref="AV346:AW346"/>
    <mergeCell ref="BF346:BG354"/>
    <mergeCell ref="O346:O354"/>
    <mergeCell ref="P346:P354"/>
    <mergeCell ref="Q346:Q354"/>
    <mergeCell ref="R346:R354"/>
    <mergeCell ref="S346:S354"/>
    <mergeCell ref="T346:T354"/>
    <mergeCell ref="I346:I354"/>
    <mergeCell ref="J346:J354"/>
    <mergeCell ref="K346:K354"/>
    <mergeCell ref="L346:L354"/>
    <mergeCell ref="M346:M354"/>
    <mergeCell ref="N346:N354"/>
    <mergeCell ref="P344:T344"/>
    <mergeCell ref="W344:W345"/>
    <mergeCell ref="X344:X345"/>
    <mergeCell ref="B346:B354"/>
    <mergeCell ref="C346:C354"/>
    <mergeCell ref="D346:D354"/>
    <mergeCell ref="E346:E354"/>
    <mergeCell ref="F346:F354"/>
    <mergeCell ref="G346:G354"/>
    <mergeCell ref="H346:H354"/>
    <mergeCell ref="J342:M342"/>
    <mergeCell ref="B344:B345"/>
    <mergeCell ref="C344:C345"/>
    <mergeCell ref="D344:D345"/>
    <mergeCell ref="E344:E345"/>
    <mergeCell ref="F344:F345"/>
    <mergeCell ref="G344:G345"/>
    <mergeCell ref="H344:M344"/>
    <mergeCell ref="S326:S331"/>
    <mergeCell ref="T326:T331"/>
    <mergeCell ref="U326:U331"/>
    <mergeCell ref="V326:V331"/>
    <mergeCell ref="W326:W331"/>
    <mergeCell ref="X326:X331"/>
    <mergeCell ref="M326:M331"/>
    <mergeCell ref="N326:N331"/>
    <mergeCell ref="O326:O331"/>
    <mergeCell ref="P326:P331"/>
    <mergeCell ref="Q326:Q331"/>
    <mergeCell ref="R326:R331"/>
    <mergeCell ref="G326:G331"/>
    <mergeCell ref="H326:H331"/>
    <mergeCell ref="I326:I331"/>
    <mergeCell ref="J326:J331"/>
    <mergeCell ref="K326:K331"/>
    <mergeCell ref="L326:L331"/>
    <mergeCell ref="G324:G325"/>
    <mergeCell ref="H324:M324"/>
    <mergeCell ref="P324:T324"/>
    <mergeCell ref="W324:W325"/>
    <mergeCell ref="X324:X325"/>
    <mergeCell ref="B326:B341"/>
    <mergeCell ref="C326:C331"/>
    <mergeCell ref="D326:D331"/>
    <mergeCell ref="E326:E331"/>
    <mergeCell ref="F326:F331"/>
    <mergeCell ref="U314:U321"/>
    <mergeCell ref="V314:V321"/>
    <mergeCell ref="W314:W321"/>
    <mergeCell ref="X314:X321"/>
    <mergeCell ref="J322:M322"/>
    <mergeCell ref="B324:B325"/>
    <mergeCell ref="C324:C325"/>
    <mergeCell ref="D324:D325"/>
    <mergeCell ref="E324:E325"/>
    <mergeCell ref="F324:F325"/>
    <mergeCell ref="O314:O321"/>
    <mergeCell ref="P314:P321"/>
    <mergeCell ref="Q314:Q321"/>
    <mergeCell ref="R314:R321"/>
    <mergeCell ref="S314:S321"/>
    <mergeCell ref="T314:T321"/>
    <mergeCell ref="I314:I321"/>
    <mergeCell ref="J314:J321"/>
    <mergeCell ref="K314:K321"/>
    <mergeCell ref="L314:L321"/>
    <mergeCell ref="M314:M321"/>
    <mergeCell ref="N314:N321"/>
    <mergeCell ref="U305:U313"/>
    <mergeCell ref="V305:V313"/>
    <mergeCell ref="W305:W313"/>
    <mergeCell ref="X305:X313"/>
    <mergeCell ref="C314:C321"/>
    <mergeCell ref="D314:D321"/>
    <mergeCell ref="E314:E321"/>
    <mergeCell ref="F314:F321"/>
    <mergeCell ref="G314:G321"/>
    <mergeCell ref="H314:H321"/>
    <mergeCell ref="O305:O313"/>
    <mergeCell ref="P305:P313"/>
    <mergeCell ref="Q305:Q313"/>
    <mergeCell ref="R305:R313"/>
    <mergeCell ref="S305:S313"/>
    <mergeCell ref="T305:T313"/>
    <mergeCell ref="I305:I313"/>
    <mergeCell ref="J305:J313"/>
    <mergeCell ref="K305:K313"/>
    <mergeCell ref="L305:L313"/>
    <mergeCell ref="M305:M313"/>
    <mergeCell ref="N305:N313"/>
    <mergeCell ref="C305:C313"/>
    <mergeCell ref="D305:D313"/>
    <mergeCell ref="E305:E313"/>
    <mergeCell ref="F305:F313"/>
    <mergeCell ref="G305:G313"/>
    <mergeCell ref="H305:H313"/>
    <mergeCell ref="U295:U296"/>
    <mergeCell ref="V295:V296"/>
    <mergeCell ref="W295:W296"/>
    <mergeCell ref="X295:X296"/>
    <mergeCell ref="C297:C304"/>
    <mergeCell ref="D297:D304"/>
    <mergeCell ref="E297:E304"/>
    <mergeCell ref="F297:F304"/>
    <mergeCell ref="G297:G304"/>
    <mergeCell ref="H297:H304"/>
    <mergeCell ref="O295:O296"/>
    <mergeCell ref="P295:P296"/>
    <mergeCell ref="Q295:Q296"/>
    <mergeCell ref="R295:R296"/>
    <mergeCell ref="S295:S296"/>
    <mergeCell ref="T295:T296"/>
    <mergeCell ref="I295:I296"/>
    <mergeCell ref="J295:J296"/>
    <mergeCell ref="K295:K296"/>
    <mergeCell ref="L295:L296"/>
    <mergeCell ref="M295:M296"/>
    <mergeCell ref="N295:N296"/>
    <mergeCell ref="U297:U304"/>
    <mergeCell ref="V297:V304"/>
    <mergeCell ref="W297:W304"/>
    <mergeCell ref="X297:X304"/>
    <mergeCell ref="C295:C296"/>
    <mergeCell ref="D295:D296"/>
    <mergeCell ref="E295:E296"/>
    <mergeCell ref="F295:F296"/>
    <mergeCell ref="G295:G296"/>
    <mergeCell ref="H295:H296"/>
    <mergeCell ref="O291:O294"/>
    <mergeCell ref="P291:P294"/>
    <mergeCell ref="Q291:Q294"/>
    <mergeCell ref="R291:R294"/>
    <mergeCell ref="S291:S294"/>
    <mergeCell ref="T291:T294"/>
    <mergeCell ref="I291:I294"/>
    <mergeCell ref="J291:J294"/>
    <mergeCell ref="K291:K294"/>
    <mergeCell ref="L291:L294"/>
    <mergeCell ref="M291:M294"/>
    <mergeCell ref="N291:N294"/>
    <mergeCell ref="O297:O304"/>
    <mergeCell ref="P297:P304"/>
    <mergeCell ref="Q297:Q304"/>
    <mergeCell ref="R297:R304"/>
    <mergeCell ref="S297:S304"/>
    <mergeCell ref="T297:T304"/>
    <mergeCell ref="I297:I304"/>
    <mergeCell ref="J297:J304"/>
    <mergeCell ref="K297:K304"/>
    <mergeCell ref="L297:L304"/>
    <mergeCell ref="M297:M304"/>
    <mergeCell ref="N297:N304"/>
    <mergeCell ref="U282:U290"/>
    <mergeCell ref="V282:V290"/>
    <mergeCell ref="W282:W290"/>
    <mergeCell ref="X282:X290"/>
    <mergeCell ref="C291:C294"/>
    <mergeCell ref="D291:D294"/>
    <mergeCell ref="E291:E294"/>
    <mergeCell ref="F291:F294"/>
    <mergeCell ref="G291:G294"/>
    <mergeCell ref="H291:H294"/>
    <mergeCell ref="O282:O290"/>
    <mergeCell ref="P282:P290"/>
    <mergeCell ref="Q282:Q290"/>
    <mergeCell ref="R282:R290"/>
    <mergeCell ref="S282:S290"/>
    <mergeCell ref="T282:T290"/>
    <mergeCell ref="I282:I290"/>
    <mergeCell ref="J282:J290"/>
    <mergeCell ref="K282:K290"/>
    <mergeCell ref="L282:L290"/>
    <mergeCell ref="M282:M290"/>
    <mergeCell ref="N282:N290"/>
    <mergeCell ref="C282:C290"/>
    <mergeCell ref="D282:D290"/>
    <mergeCell ref="E282:E290"/>
    <mergeCell ref="F282:F290"/>
    <mergeCell ref="G282:G290"/>
    <mergeCell ref="H282:H290"/>
    <mergeCell ref="U291:U294"/>
    <mergeCell ref="V291:V294"/>
    <mergeCell ref="W291:W294"/>
    <mergeCell ref="X291:X294"/>
    <mergeCell ref="S277:S281"/>
    <mergeCell ref="T277:T281"/>
    <mergeCell ref="U277:U281"/>
    <mergeCell ref="V277:V281"/>
    <mergeCell ref="W277:W281"/>
    <mergeCell ref="X277:X281"/>
    <mergeCell ref="M277:M281"/>
    <mergeCell ref="N277:N281"/>
    <mergeCell ref="O277:O281"/>
    <mergeCell ref="P277:P281"/>
    <mergeCell ref="Q277:Q281"/>
    <mergeCell ref="R277:R281"/>
    <mergeCell ref="G277:G281"/>
    <mergeCell ref="H277:H281"/>
    <mergeCell ref="I277:I281"/>
    <mergeCell ref="J277:J281"/>
    <mergeCell ref="K277:K281"/>
    <mergeCell ref="L277:L281"/>
    <mergeCell ref="G275:G276"/>
    <mergeCell ref="H275:M275"/>
    <mergeCell ref="P275:T275"/>
    <mergeCell ref="W275:W276"/>
    <mergeCell ref="X275:X276"/>
    <mergeCell ref="B277:B321"/>
    <mergeCell ref="C277:C281"/>
    <mergeCell ref="D277:D281"/>
    <mergeCell ref="E277:E281"/>
    <mergeCell ref="F277:F281"/>
    <mergeCell ref="U269:U272"/>
    <mergeCell ref="V269:V272"/>
    <mergeCell ref="W269:W272"/>
    <mergeCell ref="X269:X272"/>
    <mergeCell ref="J273:M273"/>
    <mergeCell ref="B275:B276"/>
    <mergeCell ref="C275:C276"/>
    <mergeCell ref="D275:D276"/>
    <mergeCell ref="E275:E276"/>
    <mergeCell ref="F275:F276"/>
    <mergeCell ref="O269:O272"/>
    <mergeCell ref="P269:P272"/>
    <mergeCell ref="Q269:Q272"/>
    <mergeCell ref="R269:R272"/>
    <mergeCell ref="S269:S272"/>
    <mergeCell ref="T269:T272"/>
    <mergeCell ref="I269:I272"/>
    <mergeCell ref="J269:J272"/>
    <mergeCell ref="K269:K272"/>
    <mergeCell ref="L269:L272"/>
    <mergeCell ref="M269:M272"/>
    <mergeCell ref="N269:N272"/>
    <mergeCell ref="U262:U268"/>
    <mergeCell ref="V262:V268"/>
    <mergeCell ref="W262:W268"/>
    <mergeCell ref="X262:X268"/>
    <mergeCell ref="C269:C272"/>
    <mergeCell ref="D269:D272"/>
    <mergeCell ref="E269:E272"/>
    <mergeCell ref="F269:F272"/>
    <mergeCell ref="G269:G272"/>
    <mergeCell ref="H269:H272"/>
    <mergeCell ref="O262:O268"/>
    <mergeCell ref="P262:P268"/>
    <mergeCell ref="Q262:Q268"/>
    <mergeCell ref="R262:R268"/>
    <mergeCell ref="S262:S268"/>
    <mergeCell ref="T262:T268"/>
    <mergeCell ref="I262:I268"/>
    <mergeCell ref="J262:J268"/>
    <mergeCell ref="K262:K268"/>
    <mergeCell ref="L262:L268"/>
    <mergeCell ref="M262:M268"/>
    <mergeCell ref="N262:N268"/>
    <mergeCell ref="C262:C268"/>
    <mergeCell ref="D262:D268"/>
    <mergeCell ref="E262:E268"/>
    <mergeCell ref="F262:F268"/>
    <mergeCell ref="G262:G268"/>
    <mergeCell ref="H262:H268"/>
    <mergeCell ref="S257:S261"/>
    <mergeCell ref="T257:T261"/>
    <mergeCell ref="U257:U261"/>
    <mergeCell ref="V257:V261"/>
    <mergeCell ref="W257:W261"/>
    <mergeCell ref="X257:X261"/>
    <mergeCell ref="M257:M261"/>
    <mergeCell ref="N257:N261"/>
    <mergeCell ref="O257:O261"/>
    <mergeCell ref="P257:P261"/>
    <mergeCell ref="Q257:Q261"/>
    <mergeCell ref="R257:R261"/>
    <mergeCell ref="G257:G261"/>
    <mergeCell ref="H257:H261"/>
    <mergeCell ref="I257:I261"/>
    <mergeCell ref="J257:J261"/>
    <mergeCell ref="K257:K261"/>
    <mergeCell ref="L257:L261"/>
    <mergeCell ref="G255:G256"/>
    <mergeCell ref="H255:M255"/>
    <mergeCell ref="P255:T255"/>
    <mergeCell ref="W255:W256"/>
    <mergeCell ref="X255:X256"/>
    <mergeCell ref="B257:B272"/>
    <mergeCell ref="C257:C261"/>
    <mergeCell ref="D257:D261"/>
    <mergeCell ref="E257:E261"/>
    <mergeCell ref="F257:F261"/>
    <mergeCell ref="U250:U252"/>
    <mergeCell ref="V250:V252"/>
    <mergeCell ref="W250:W252"/>
    <mergeCell ref="X250:X252"/>
    <mergeCell ref="J253:M253"/>
    <mergeCell ref="B255:B256"/>
    <mergeCell ref="C255:C256"/>
    <mergeCell ref="D255:D256"/>
    <mergeCell ref="E255:E256"/>
    <mergeCell ref="F255:F256"/>
    <mergeCell ref="O250:O252"/>
    <mergeCell ref="P250:P252"/>
    <mergeCell ref="Q250:Q252"/>
    <mergeCell ref="R250:R252"/>
    <mergeCell ref="S250:S252"/>
    <mergeCell ref="T250:T252"/>
    <mergeCell ref="I250:I252"/>
    <mergeCell ref="J250:J252"/>
    <mergeCell ref="K250:K252"/>
    <mergeCell ref="L250:L252"/>
    <mergeCell ref="M250:M252"/>
    <mergeCell ref="N250:N252"/>
    <mergeCell ref="C250:C252"/>
    <mergeCell ref="D250:D252"/>
    <mergeCell ref="E250:E252"/>
    <mergeCell ref="F250:F252"/>
    <mergeCell ref="G250:G252"/>
    <mergeCell ref="H250:H252"/>
    <mergeCell ref="S248:S249"/>
    <mergeCell ref="T248:T249"/>
    <mergeCell ref="U248:U249"/>
    <mergeCell ref="V248:V249"/>
    <mergeCell ref="W248:W249"/>
    <mergeCell ref="X248:X249"/>
    <mergeCell ref="M248:M249"/>
    <mergeCell ref="N248:N249"/>
    <mergeCell ref="O248:O249"/>
    <mergeCell ref="P248:P249"/>
    <mergeCell ref="Q248:Q249"/>
    <mergeCell ref="R248:R249"/>
    <mergeCell ref="G248:G249"/>
    <mergeCell ref="H248:H249"/>
    <mergeCell ref="I248:I249"/>
    <mergeCell ref="J248:J249"/>
    <mergeCell ref="K248:K249"/>
    <mergeCell ref="L248:L249"/>
    <mergeCell ref="G246:G247"/>
    <mergeCell ref="H246:M246"/>
    <mergeCell ref="P246:T246"/>
    <mergeCell ref="W246:W247"/>
    <mergeCell ref="X246:X247"/>
    <mergeCell ref="B248:B252"/>
    <mergeCell ref="C248:C249"/>
    <mergeCell ref="D248:D249"/>
    <mergeCell ref="E248:E249"/>
    <mergeCell ref="F248:F249"/>
    <mergeCell ref="U239:U243"/>
    <mergeCell ref="V239:V243"/>
    <mergeCell ref="W239:W243"/>
    <mergeCell ref="X239:X243"/>
    <mergeCell ref="J244:M244"/>
    <mergeCell ref="B246:B247"/>
    <mergeCell ref="C246:C247"/>
    <mergeCell ref="D246:D247"/>
    <mergeCell ref="E246:E247"/>
    <mergeCell ref="F246:F247"/>
    <mergeCell ref="O239:O243"/>
    <mergeCell ref="P239:P243"/>
    <mergeCell ref="Q239:Q243"/>
    <mergeCell ref="R239:R243"/>
    <mergeCell ref="S239:S243"/>
    <mergeCell ref="T239:T243"/>
    <mergeCell ref="I239:I243"/>
    <mergeCell ref="J239:J243"/>
    <mergeCell ref="K239:K243"/>
    <mergeCell ref="L239:L243"/>
    <mergeCell ref="M239:M243"/>
    <mergeCell ref="N239:N243"/>
    <mergeCell ref="U231:U238"/>
    <mergeCell ref="V231:V238"/>
    <mergeCell ref="W231:W238"/>
    <mergeCell ref="X231:X238"/>
    <mergeCell ref="C239:C243"/>
    <mergeCell ref="D239:D243"/>
    <mergeCell ref="E239:E243"/>
    <mergeCell ref="F239:F243"/>
    <mergeCell ref="G239:G243"/>
    <mergeCell ref="H239:H243"/>
    <mergeCell ref="O231:O238"/>
    <mergeCell ref="P231:P238"/>
    <mergeCell ref="Q231:Q238"/>
    <mergeCell ref="R231:R238"/>
    <mergeCell ref="S231:S238"/>
    <mergeCell ref="T231:T238"/>
    <mergeCell ref="I231:I238"/>
    <mergeCell ref="J231:J238"/>
    <mergeCell ref="K231:K238"/>
    <mergeCell ref="L231:L238"/>
    <mergeCell ref="M231:M238"/>
    <mergeCell ref="N231:N238"/>
    <mergeCell ref="C231:C238"/>
    <mergeCell ref="D231:D238"/>
    <mergeCell ref="E231:E238"/>
    <mergeCell ref="F231:F238"/>
    <mergeCell ref="G231:G238"/>
    <mergeCell ref="H231:H238"/>
    <mergeCell ref="S226:S230"/>
    <mergeCell ref="T226:T230"/>
    <mergeCell ref="U226:U230"/>
    <mergeCell ref="V226:V230"/>
    <mergeCell ref="W226:W230"/>
    <mergeCell ref="X226:X230"/>
    <mergeCell ref="M226:M230"/>
    <mergeCell ref="N226:N230"/>
    <mergeCell ref="O226:O230"/>
    <mergeCell ref="P226:P230"/>
    <mergeCell ref="Q226:Q230"/>
    <mergeCell ref="R226:R230"/>
    <mergeCell ref="G226:G230"/>
    <mergeCell ref="H226:H230"/>
    <mergeCell ref="I226:I230"/>
    <mergeCell ref="J226:J230"/>
    <mergeCell ref="K226:K230"/>
    <mergeCell ref="L226:L230"/>
    <mergeCell ref="G224:G225"/>
    <mergeCell ref="H224:M224"/>
    <mergeCell ref="P224:T224"/>
    <mergeCell ref="W224:W225"/>
    <mergeCell ref="X224:X225"/>
    <mergeCell ref="B226:B243"/>
    <mergeCell ref="C226:C230"/>
    <mergeCell ref="D226:D230"/>
    <mergeCell ref="E226:E230"/>
    <mergeCell ref="F226:F230"/>
    <mergeCell ref="U217:U219"/>
    <mergeCell ref="V217:V219"/>
    <mergeCell ref="W217:W219"/>
    <mergeCell ref="X217:X219"/>
    <mergeCell ref="J222:M222"/>
    <mergeCell ref="B224:B225"/>
    <mergeCell ref="C224:C225"/>
    <mergeCell ref="D224:D225"/>
    <mergeCell ref="E224:E225"/>
    <mergeCell ref="F224:F225"/>
    <mergeCell ref="O217:O219"/>
    <mergeCell ref="P217:P219"/>
    <mergeCell ref="Q217:Q219"/>
    <mergeCell ref="R217:R219"/>
    <mergeCell ref="S217:S219"/>
    <mergeCell ref="T217:T219"/>
    <mergeCell ref="I217:I219"/>
    <mergeCell ref="J217:J219"/>
    <mergeCell ref="K217:K219"/>
    <mergeCell ref="L217:L219"/>
    <mergeCell ref="M217:M219"/>
    <mergeCell ref="N217:N219"/>
    <mergeCell ref="U215:U216"/>
    <mergeCell ref="V215:V216"/>
    <mergeCell ref="W215:W216"/>
    <mergeCell ref="X215:X216"/>
    <mergeCell ref="C217:C219"/>
    <mergeCell ref="D217:D219"/>
    <mergeCell ref="E217:E219"/>
    <mergeCell ref="F217:F219"/>
    <mergeCell ref="G217:G219"/>
    <mergeCell ref="H217:H219"/>
    <mergeCell ref="O215:O216"/>
    <mergeCell ref="P215:P216"/>
    <mergeCell ref="Q215:Q216"/>
    <mergeCell ref="R215:R216"/>
    <mergeCell ref="S215:S216"/>
    <mergeCell ref="T215:T216"/>
    <mergeCell ref="I215:I216"/>
    <mergeCell ref="J215:J216"/>
    <mergeCell ref="K215:K216"/>
    <mergeCell ref="L215:L216"/>
    <mergeCell ref="M215:M216"/>
    <mergeCell ref="N215:N216"/>
    <mergeCell ref="C215:C216"/>
    <mergeCell ref="D215:D216"/>
    <mergeCell ref="E215:E216"/>
    <mergeCell ref="F215:F216"/>
    <mergeCell ref="G215:G216"/>
    <mergeCell ref="H215:H216"/>
    <mergeCell ref="S211:S214"/>
    <mergeCell ref="T211:T214"/>
    <mergeCell ref="U211:U214"/>
    <mergeCell ref="V211:V214"/>
    <mergeCell ref="W211:W214"/>
    <mergeCell ref="X211:X214"/>
    <mergeCell ref="M211:M214"/>
    <mergeCell ref="N211:N214"/>
    <mergeCell ref="O211:O214"/>
    <mergeCell ref="P211:P214"/>
    <mergeCell ref="Q211:Q214"/>
    <mergeCell ref="R211:R214"/>
    <mergeCell ref="G211:G214"/>
    <mergeCell ref="H211:H214"/>
    <mergeCell ref="I211:I214"/>
    <mergeCell ref="J211:J214"/>
    <mergeCell ref="K211:K214"/>
    <mergeCell ref="L211:L214"/>
    <mergeCell ref="O193:O195"/>
    <mergeCell ref="P193:P195"/>
    <mergeCell ref="Q193:Q195"/>
    <mergeCell ref="G206:G207"/>
    <mergeCell ref="H206:M206"/>
    <mergeCell ref="P206:T206"/>
    <mergeCell ref="W206:W207"/>
    <mergeCell ref="X206:X207"/>
    <mergeCell ref="B208:B221"/>
    <mergeCell ref="C211:C214"/>
    <mergeCell ref="D211:D214"/>
    <mergeCell ref="E211:E214"/>
    <mergeCell ref="F211:F214"/>
    <mergeCell ref="U200:U203"/>
    <mergeCell ref="V200:V203"/>
    <mergeCell ref="W200:W203"/>
    <mergeCell ref="X200:X203"/>
    <mergeCell ref="J204:M204"/>
    <mergeCell ref="B206:B207"/>
    <mergeCell ref="C206:C207"/>
    <mergeCell ref="D206:D207"/>
    <mergeCell ref="E206:E207"/>
    <mergeCell ref="F206:F207"/>
    <mergeCell ref="O200:O203"/>
    <mergeCell ref="P200:P203"/>
    <mergeCell ref="Q200:Q203"/>
    <mergeCell ref="R200:R203"/>
    <mergeCell ref="S200:S203"/>
    <mergeCell ref="T200:T203"/>
    <mergeCell ref="I200:I203"/>
    <mergeCell ref="J200:J203"/>
    <mergeCell ref="K200:K203"/>
    <mergeCell ref="U196:U199"/>
    <mergeCell ref="V196:V199"/>
    <mergeCell ref="W196:W199"/>
    <mergeCell ref="X196:X199"/>
    <mergeCell ref="C200:C203"/>
    <mergeCell ref="D200:D203"/>
    <mergeCell ref="E200:E203"/>
    <mergeCell ref="F200:F203"/>
    <mergeCell ref="G200:G203"/>
    <mergeCell ref="H200:H203"/>
    <mergeCell ref="O196:O199"/>
    <mergeCell ref="P196:P199"/>
    <mergeCell ref="Q196:Q199"/>
    <mergeCell ref="R196:R199"/>
    <mergeCell ref="S196:S199"/>
    <mergeCell ref="T196:T199"/>
    <mergeCell ref="I196:I199"/>
    <mergeCell ref="J196:J199"/>
    <mergeCell ref="K196:K199"/>
    <mergeCell ref="L196:L199"/>
    <mergeCell ref="M196:M199"/>
    <mergeCell ref="N196:N199"/>
    <mergeCell ref="C196:C199"/>
    <mergeCell ref="D196:D199"/>
    <mergeCell ref="E196:E199"/>
    <mergeCell ref="F196:F199"/>
    <mergeCell ref="G196:G199"/>
    <mergeCell ref="H196:H199"/>
    <mergeCell ref="L200:L203"/>
    <mergeCell ref="M200:M203"/>
    <mergeCell ref="N200:N203"/>
    <mergeCell ref="U189:U192"/>
    <mergeCell ref="V189:V192"/>
    <mergeCell ref="W189:W192"/>
    <mergeCell ref="X189:X192"/>
    <mergeCell ref="C193:C195"/>
    <mergeCell ref="D193:D195"/>
    <mergeCell ref="E193:E195"/>
    <mergeCell ref="F193:F195"/>
    <mergeCell ref="G193:G195"/>
    <mergeCell ref="H193:H195"/>
    <mergeCell ref="O189:O192"/>
    <mergeCell ref="P189:P192"/>
    <mergeCell ref="Q189:Q192"/>
    <mergeCell ref="R189:R192"/>
    <mergeCell ref="S189:S192"/>
    <mergeCell ref="T189:T192"/>
    <mergeCell ref="I189:I192"/>
    <mergeCell ref="J189:J192"/>
    <mergeCell ref="K189:K192"/>
    <mergeCell ref="L189:L192"/>
    <mergeCell ref="M189:M192"/>
    <mergeCell ref="N189:N192"/>
    <mergeCell ref="C189:C192"/>
    <mergeCell ref="D189:D192"/>
    <mergeCell ref="E189:E192"/>
    <mergeCell ref="F189:F192"/>
    <mergeCell ref="G189:G192"/>
    <mergeCell ref="H189:H192"/>
    <mergeCell ref="U193:U195"/>
    <mergeCell ref="V193:V195"/>
    <mergeCell ref="W193:W195"/>
    <mergeCell ref="X193:X195"/>
    <mergeCell ref="R193:R195"/>
    <mergeCell ref="S193:S195"/>
    <mergeCell ref="T193:T195"/>
    <mergeCell ref="I193:I195"/>
    <mergeCell ref="J193:J195"/>
    <mergeCell ref="K193:K195"/>
    <mergeCell ref="L193:L195"/>
    <mergeCell ref="M193:M195"/>
    <mergeCell ref="N193:N195"/>
    <mergeCell ref="G184:G185"/>
    <mergeCell ref="H184:M184"/>
    <mergeCell ref="P184:T184"/>
    <mergeCell ref="W184:W185"/>
    <mergeCell ref="X184:X185"/>
    <mergeCell ref="S186:S188"/>
    <mergeCell ref="T186:T188"/>
    <mergeCell ref="U186:U188"/>
    <mergeCell ref="V186:V188"/>
    <mergeCell ref="W186:W188"/>
    <mergeCell ref="X186:X188"/>
    <mergeCell ref="M186:M188"/>
    <mergeCell ref="N186:N188"/>
    <mergeCell ref="O186:O188"/>
    <mergeCell ref="P186:P188"/>
    <mergeCell ref="Q186:Q188"/>
    <mergeCell ref="R186:R188"/>
    <mergeCell ref="G186:G188"/>
    <mergeCell ref="H186:H188"/>
    <mergeCell ref="I186:I188"/>
    <mergeCell ref="J186:J188"/>
    <mergeCell ref="K186:K188"/>
    <mergeCell ref="L186:L188"/>
    <mergeCell ref="B186:B203"/>
    <mergeCell ref="C186:C188"/>
    <mergeCell ref="D186:D188"/>
    <mergeCell ref="E186:E188"/>
    <mergeCell ref="F186:F188"/>
    <mergeCell ref="U165:U181"/>
    <mergeCell ref="V165:V181"/>
    <mergeCell ref="W165:W181"/>
    <mergeCell ref="X165:X181"/>
    <mergeCell ref="J182:M182"/>
    <mergeCell ref="B184:B185"/>
    <mergeCell ref="C184:C185"/>
    <mergeCell ref="D184:D185"/>
    <mergeCell ref="E184:E185"/>
    <mergeCell ref="F184:F185"/>
    <mergeCell ref="O165:O181"/>
    <mergeCell ref="P165:P181"/>
    <mergeCell ref="Q165:Q181"/>
    <mergeCell ref="R165:R181"/>
    <mergeCell ref="S165:S181"/>
    <mergeCell ref="T165:T181"/>
    <mergeCell ref="I165:I181"/>
    <mergeCell ref="J165:J181"/>
    <mergeCell ref="K165:K181"/>
    <mergeCell ref="L165:L181"/>
    <mergeCell ref="M165:M181"/>
    <mergeCell ref="N165:N181"/>
    <mergeCell ref="C165:C181"/>
    <mergeCell ref="D165:D181"/>
    <mergeCell ref="E165:E181"/>
    <mergeCell ref="F165:F181"/>
    <mergeCell ref="G165:G181"/>
    <mergeCell ref="H165:H181"/>
    <mergeCell ref="O159:O164"/>
    <mergeCell ref="P159:P164"/>
    <mergeCell ref="Q159:Q164"/>
    <mergeCell ref="R159:R164"/>
    <mergeCell ref="S159:S164"/>
    <mergeCell ref="T159:T164"/>
    <mergeCell ref="I159:I164"/>
    <mergeCell ref="J159:J164"/>
    <mergeCell ref="K159:K164"/>
    <mergeCell ref="L159:L164"/>
    <mergeCell ref="M159:M164"/>
    <mergeCell ref="N159:N164"/>
    <mergeCell ref="U150:U158"/>
    <mergeCell ref="V150:V158"/>
    <mergeCell ref="W150:W158"/>
    <mergeCell ref="X150:X158"/>
    <mergeCell ref="U159:U164"/>
    <mergeCell ref="V159:V164"/>
    <mergeCell ref="W159:W164"/>
    <mergeCell ref="X159:X164"/>
    <mergeCell ref="C159:C164"/>
    <mergeCell ref="D159:D164"/>
    <mergeCell ref="E159:E164"/>
    <mergeCell ref="F159:F164"/>
    <mergeCell ref="G159:G164"/>
    <mergeCell ref="H159:H164"/>
    <mergeCell ref="O150:O158"/>
    <mergeCell ref="P150:P158"/>
    <mergeCell ref="Q150:Q158"/>
    <mergeCell ref="R150:R158"/>
    <mergeCell ref="S150:S158"/>
    <mergeCell ref="T150:T158"/>
    <mergeCell ref="I150:I158"/>
    <mergeCell ref="J150:J158"/>
    <mergeCell ref="K150:K158"/>
    <mergeCell ref="L150:L158"/>
    <mergeCell ref="M150:M158"/>
    <mergeCell ref="N150:N158"/>
    <mergeCell ref="C150:C158"/>
    <mergeCell ref="D150:D158"/>
    <mergeCell ref="E150:E158"/>
    <mergeCell ref="F150:F158"/>
    <mergeCell ref="G150:G158"/>
    <mergeCell ref="H150:H158"/>
    <mergeCell ref="U135:U141"/>
    <mergeCell ref="V135:V141"/>
    <mergeCell ref="W135:W141"/>
    <mergeCell ref="X135:X141"/>
    <mergeCell ref="C142:C149"/>
    <mergeCell ref="D142:D149"/>
    <mergeCell ref="E142:E149"/>
    <mergeCell ref="F142:F149"/>
    <mergeCell ref="G142:G149"/>
    <mergeCell ref="H142:H149"/>
    <mergeCell ref="O135:O141"/>
    <mergeCell ref="P135:P141"/>
    <mergeCell ref="Q135:Q141"/>
    <mergeCell ref="R135:R141"/>
    <mergeCell ref="S135:S141"/>
    <mergeCell ref="T135:T141"/>
    <mergeCell ref="I135:I141"/>
    <mergeCell ref="J135:J141"/>
    <mergeCell ref="K135:K141"/>
    <mergeCell ref="L135:L141"/>
    <mergeCell ref="M135:M141"/>
    <mergeCell ref="N135:N141"/>
    <mergeCell ref="U142:U149"/>
    <mergeCell ref="V142:V149"/>
    <mergeCell ref="W142:W149"/>
    <mergeCell ref="X142:X149"/>
    <mergeCell ref="C135:C141"/>
    <mergeCell ref="D135:D141"/>
    <mergeCell ref="E135:E141"/>
    <mergeCell ref="F135:F141"/>
    <mergeCell ref="G135:G141"/>
    <mergeCell ref="H135:H141"/>
    <mergeCell ref="O115:O134"/>
    <mergeCell ref="P115:P134"/>
    <mergeCell ref="Q115:Q134"/>
    <mergeCell ref="R115:R134"/>
    <mergeCell ref="S115:S134"/>
    <mergeCell ref="T115:T134"/>
    <mergeCell ref="I115:I134"/>
    <mergeCell ref="J115:J134"/>
    <mergeCell ref="K115:K134"/>
    <mergeCell ref="L115:L134"/>
    <mergeCell ref="M115:M134"/>
    <mergeCell ref="N115:N134"/>
    <mergeCell ref="O142:O149"/>
    <mergeCell ref="P142:P149"/>
    <mergeCell ref="Q142:Q149"/>
    <mergeCell ref="R142:R149"/>
    <mergeCell ref="S142:S149"/>
    <mergeCell ref="T142:T149"/>
    <mergeCell ref="I142:I149"/>
    <mergeCell ref="J142:J149"/>
    <mergeCell ref="K142:K149"/>
    <mergeCell ref="L142:L149"/>
    <mergeCell ref="M142:M149"/>
    <mergeCell ref="N142:N149"/>
    <mergeCell ref="U106:U114"/>
    <mergeCell ref="V106:V114"/>
    <mergeCell ref="W106:W114"/>
    <mergeCell ref="X106:X114"/>
    <mergeCell ref="C115:C134"/>
    <mergeCell ref="D115:D134"/>
    <mergeCell ref="E115:E134"/>
    <mergeCell ref="F115:F134"/>
    <mergeCell ref="G115:G134"/>
    <mergeCell ref="H115:H134"/>
    <mergeCell ref="O106:O114"/>
    <mergeCell ref="P106:P114"/>
    <mergeCell ref="Q106:Q114"/>
    <mergeCell ref="R106:R114"/>
    <mergeCell ref="S106:S114"/>
    <mergeCell ref="T106:T114"/>
    <mergeCell ref="I106:I114"/>
    <mergeCell ref="J106:J114"/>
    <mergeCell ref="K106:K114"/>
    <mergeCell ref="L106:L114"/>
    <mergeCell ref="M106:M114"/>
    <mergeCell ref="N106:N114"/>
    <mergeCell ref="C106:C114"/>
    <mergeCell ref="D106:D114"/>
    <mergeCell ref="E106:E114"/>
    <mergeCell ref="F106:F114"/>
    <mergeCell ref="G106:G114"/>
    <mergeCell ref="H106:H114"/>
    <mergeCell ref="U115:U134"/>
    <mergeCell ref="V115:V134"/>
    <mergeCell ref="W115:W134"/>
    <mergeCell ref="X115:X134"/>
    <mergeCell ref="S100:S105"/>
    <mergeCell ref="T100:T105"/>
    <mergeCell ref="U100:U105"/>
    <mergeCell ref="V100:V105"/>
    <mergeCell ref="W100:W105"/>
    <mergeCell ref="X100:X105"/>
    <mergeCell ref="M100:M105"/>
    <mergeCell ref="N100:N105"/>
    <mergeCell ref="O100:O105"/>
    <mergeCell ref="P100:P105"/>
    <mergeCell ref="Q100:Q105"/>
    <mergeCell ref="R100:R105"/>
    <mergeCell ref="G100:G105"/>
    <mergeCell ref="H100:H105"/>
    <mergeCell ref="I100:I105"/>
    <mergeCell ref="J100:J105"/>
    <mergeCell ref="K100:K105"/>
    <mergeCell ref="L100:L105"/>
    <mergeCell ref="G98:G99"/>
    <mergeCell ref="H98:M98"/>
    <mergeCell ref="P98:T98"/>
    <mergeCell ref="W98:W99"/>
    <mergeCell ref="X98:X99"/>
    <mergeCell ref="B100:B181"/>
    <mergeCell ref="C100:C105"/>
    <mergeCell ref="D100:D105"/>
    <mergeCell ref="E100:E105"/>
    <mergeCell ref="F100:F105"/>
    <mergeCell ref="T89:T96"/>
    <mergeCell ref="U89:U96"/>
    <mergeCell ref="V89:V96"/>
    <mergeCell ref="W89:W96"/>
    <mergeCell ref="X89:X96"/>
    <mergeCell ref="B98:B99"/>
    <mergeCell ref="C98:C99"/>
    <mergeCell ref="D98:D99"/>
    <mergeCell ref="E98:E99"/>
    <mergeCell ref="F98:F99"/>
    <mergeCell ref="N89:N96"/>
    <mergeCell ref="O89:O96"/>
    <mergeCell ref="P89:P96"/>
    <mergeCell ref="Q89:Q96"/>
    <mergeCell ref="R89:R96"/>
    <mergeCell ref="S89:S96"/>
    <mergeCell ref="H89:H96"/>
    <mergeCell ref="I89:I96"/>
    <mergeCell ref="J89:J96"/>
    <mergeCell ref="K89:K96"/>
    <mergeCell ref="L89:L96"/>
    <mergeCell ref="M89:M96"/>
    <mergeCell ref="H87:M87"/>
    <mergeCell ref="P87:T87"/>
    <mergeCell ref="W87:W88"/>
    <mergeCell ref="X87:X88"/>
    <mergeCell ref="B89:B96"/>
    <mergeCell ref="C89:C96"/>
    <mergeCell ref="D89:D96"/>
    <mergeCell ref="E89:E96"/>
    <mergeCell ref="F89:F96"/>
    <mergeCell ref="G89:G96"/>
    <mergeCell ref="U78:U85"/>
    <mergeCell ref="V78:V85"/>
    <mergeCell ref="W78:W85"/>
    <mergeCell ref="X78:X85"/>
    <mergeCell ref="B87:B88"/>
    <mergeCell ref="C87:C88"/>
    <mergeCell ref="D87:D88"/>
    <mergeCell ref="E87:E88"/>
    <mergeCell ref="F87:F88"/>
    <mergeCell ref="G87:G88"/>
    <mergeCell ref="O78:O85"/>
    <mergeCell ref="P78:P85"/>
    <mergeCell ref="Q78:Q85"/>
    <mergeCell ref="R78:R85"/>
    <mergeCell ref="S78:S85"/>
    <mergeCell ref="T78:T85"/>
    <mergeCell ref="I78:I85"/>
    <mergeCell ref="J78:J85"/>
    <mergeCell ref="K78:K85"/>
    <mergeCell ref="L78:L85"/>
    <mergeCell ref="M78:M85"/>
    <mergeCell ref="N78:N85"/>
    <mergeCell ref="P76:T76"/>
    <mergeCell ref="W76:W77"/>
    <mergeCell ref="X76:X77"/>
    <mergeCell ref="B78:B85"/>
    <mergeCell ref="C78:C85"/>
    <mergeCell ref="D78:D85"/>
    <mergeCell ref="E78:E85"/>
    <mergeCell ref="F78:F85"/>
    <mergeCell ref="G78:G85"/>
    <mergeCell ref="H78:H85"/>
    <mergeCell ref="W70:W73"/>
    <mergeCell ref="X70:X73"/>
    <mergeCell ref="J74:M74"/>
    <mergeCell ref="B76:B77"/>
    <mergeCell ref="C76:C77"/>
    <mergeCell ref="D76:D77"/>
    <mergeCell ref="E76:E77"/>
    <mergeCell ref="F76:F77"/>
    <mergeCell ref="G76:G77"/>
    <mergeCell ref="H76:M76"/>
    <mergeCell ref="Q70:Q73"/>
    <mergeCell ref="R70:R73"/>
    <mergeCell ref="S70:S73"/>
    <mergeCell ref="T70:T73"/>
    <mergeCell ref="U70:U73"/>
    <mergeCell ref="V70:V73"/>
    <mergeCell ref="K70:K73"/>
    <mergeCell ref="L70:L73"/>
    <mergeCell ref="M70:M73"/>
    <mergeCell ref="N70:N73"/>
    <mergeCell ref="O70:O73"/>
    <mergeCell ref="P70:P73"/>
    <mergeCell ref="W60:W69"/>
    <mergeCell ref="X60:X69"/>
    <mergeCell ref="C70:C73"/>
    <mergeCell ref="D70:D73"/>
    <mergeCell ref="E70:E73"/>
    <mergeCell ref="F70:F73"/>
    <mergeCell ref="G70:G73"/>
    <mergeCell ref="H70:H73"/>
    <mergeCell ref="I70:I73"/>
    <mergeCell ref="J70:J73"/>
    <mergeCell ref="Q60:Q69"/>
    <mergeCell ref="R60:R69"/>
    <mergeCell ref="S60:S69"/>
    <mergeCell ref="T60:T69"/>
    <mergeCell ref="U60:U69"/>
    <mergeCell ref="V60:V69"/>
    <mergeCell ref="K60:K69"/>
    <mergeCell ref="L60:L69"/>
    <mergeCell ref="M60:M69"/>
    <mergeCell ref="N60:N69"/>
    <mergeCell ref="O60:O69"/>
    <mergeCell ref="P60:P69"/>
    <mergeCell ref="C60:C69"/>
    <mergeCell ref="D60:D69"/>
    <mergeCell ref="E60:E69"/>
    <mergeCell ref="F60:F69"/>
    <mergeCell ref="G60:G69"/>
    <mergeCell ref="H60:H69"/>
    <mergeCell ref="I60:I69"/>
    <mergeCell ref="J60:J69"/>
    <mergeCell ref="W50:W52"/>
    <mergeCell ref="X50:X52"/>
    <mergeCell ref="C53:C59"/>
    <mergeCell ref="D53:D59"/>
    <mergeCell ref="E53:E59"/>
    <mergeCell ref="F53:F59"/>
    <mergeCell ref="G53:G59"/>
    <mergeCell ref="H53:H59"/>
    <mergeCell ref="I53:I59"/>
    <mergeCell ref="J53:J59"/>
    <mergeCell ref="Q50:Q52"/>
    <mergeCell ref="R50:R52"/>
    <mergeCell ref="S50:S52"/>
    <mergeCell ref="T50:T52"/>
    <mergeCell ref="U50:U52"/>
    <mergeCell ref="V50:V52"/>
    <mergeCell ref="K50:K52"/>
    <mergeCell ref="L50:L52"/>
    <mergeCell ref="M50:M52"/>
    <mergeCell ref="N50:N52"/>
    <mergeCell ref="O50:O52"/>
    <mergeCell ref="P50:P52"/>
    <mergeCell ref="W53:W59"/>
    <mergeCell ref="X53:X59"/>
    <mergeCell ref="C50:C52"/>
    <mergeCell ref="D50:D52"/>
    <mergeCell ref="E50:E52"/>
    <mergeCell ref="F50:F52"/>
    <mergeCell ref="G50:G52"/>
    <mergeCell ref="H50:H52"/>
    <mergeCell ref="I50:I52"/>
    <mergeCell ref="J50:J52"/>
    <mergeCell ref="Q41:Q49"/>
    <mergeCell ref="R41:R49"/>
    <mergeCell ref="S41:S49"/>
    <mergeCell ref="T41:T49"/>
    <mergeCell ref="U41:U49"/>
    <mergeCell ref="V41:V49"/>
    <mergeCell ref="K41:K49"/>
    <mergeCell ref="L41:L49"/>
    <mergeCell ref="M41:M49"/>
    <mergeCell ref="N41:N49"/>
    <mergeCell ref="O41:O49"/>
    <mergeCell ref="P41:P49"/>
    <mergeCell ref="Q53:Q59"/>
    <mergeCell ref="R53:R59"/>
    <mergeCell ref="S53:S59"/>
    <mergeCell ref="T53:T59"/>
    <mergeCell ref="U53:U59"/>
    <mergeCell ref="V53:V59"/>
    <mergeCell ref="K53:K59"/>
    <mergeCell ref="L53:L59"/>
    <mergeCell ref="M53:M59"/>
    <mergeCell ref="N53:N59"/>
    <mergeCell ref="O53:O59"/>
    <mergeCell ref="P53:P59"/>
    <mergeCell ref="W33:W40"/>
    <mergeCell ref="X33:X40"/>
    <mergeCell ref="C41:C49"/>
    <mergeCell ref="D41:D49"/>
    <mergeCell ref="E41:E49"/>
    <mergeCell ref="F41:F49"/>
    <mergeCell ref="G41:G49"/>
    <mergeCell ref="H41:H49"/>
    <mergeCell ref="I41:I49"/>
    <mergeCell ref="J41:J49"/>
    <mergeCell ref="Q33:Q40"/>
    <mergeCell ref="R33:R40"/>
    <mergeCell ref="S33:S40"/>
    <mergeCell ref="T33:T40"/>
    <mergeCell ref="U33:U40"/>
    <mergeCell ref="V33:V40"/>
    <mergeCell ref="K33:K40"/>
    <mergeCell ref="L33:L40"/>
    <mergeCell ref="M33:M40"/>
    <mergeCell ref="N33:N40"/>
    <mergeCell ref="O33:O40"/>
    <mergeCell ref="P33:P40"/>
    <mergeCell ref="W41:W49"/>
    <mergeCell ref="X41:X49"/>
    <mergeCell ref="C33:C40"/>
    <mergeCell ref="D33:D40"/>
    <mergeCell ref="E33:E40"/>
    <mergeCell ref="F33:F40"/>
    <mergeCell ref="G33:G40"/>
    <mergeCell ref="H33:H40"/>
    <mergeCell ref="I33:I40"/>
    <mergeCell ref="J33:J40"/>
    <mergeCell ref="O23:O32"/>
    <mergeCell ref="P23:P32"/>
    <mergeCell ref="W20:W22"/>
    <mergeCell ref="X20:X22"/>
    <mergeCell ref="C23:C32"/>
    <mergeCell ref="D23:D32"/>
    <mergeCell ref="E23:E32"/>
    <mergeCell ref="F23:F32"/>
    <mergeCell ref="G23:G32"/>
    <mergeCell ref="H23:H32"/>
    <mergeCell ref="I23:I32"/>
    <mergeCell ref="J23:J32"/>
    <mergeCell ref="Q20:Q22"/>
    <mergeCell ref="R20:R22"/>
    <mergeCell ref="S20:S22"/>
    <mergeCell ref="T20:T22"/>
    <mergeCell ref="U20:U22"/>
    <mergeCell ref="V20:V22"/>
    <mergeCell ref="K20:K22"/>
    <mergeCell ref="L20:L22"/>
    <mergeCell ref="M20:M22"/>
    <mergeCell ref="N20:N22"/>
    <mergeCell ref="W23:W32"/>
    <mergeCell ref="X23:X32"/>
    <mergeCell ref="O20:O22"/>
    <mergeCell ref="P20:P22"/>
    <mergeCell ref="C20:C22"/>
    <mergeCell ref="D20:D22"/>
    <mergeCell ref="E20:E22"/>
    <mergeCell ref="F20:F22"/>
    <mergeCell ref="G20:G22"/>
    <mergeCell ref="H20:H22"/>
    <mergeCell ref="CP2:CP3"/>
    <mergeCell ref="B4:B73"/>
    <mergeCell ref="C10:C14"/>
    <mergeCell ref="D10:D14"/>
    <mergeCell ref="E10:E14"/>
    <mergeCell ref="F10:F14"/>
    <mergeCell ref="G10:G14"/>
    <mergeCell ref="H10:H14"/>
    <mergeCell ref="I10:I14"/>
    <mergeCell ref="BZ2:CA2"/>
    <mergeCell ref="CB2:CC2"/>
    <mergeCell ref="CD2:CE2"/>
    <mergeCell ref="CF2:CG2"/>
    <mergeCell ref="CH2:CN2"/>
    <mergeCell ref="CO2:CO3"/>
    <mergeCell ref="BO2:BO3"/>
    <mergeCell ref="BP2:BQ2"/>
    <mergeCell ref="BR2:BS2"/>
    <mergeCell ref="BT2:BU2"/>
    <mergeCell ref="BV2:BW2"/>
    <mergeCell ref="Q23:Q32"/>
    <mergeCell ref="R23:R32"/>
    <mergeCell ref="S23:S32"/>
    <mergeCell ref="T23:T32"/>
    <mergeCell ref="U23:U32"/>
    <mergeCell ref="V23:V32"/>
    <mergeCell ref="K23:K32"/>
    <mergeCell ref="L23:L32"/>
    <mergeCell ref="M23:M32"/>
    <mergeCell ref="N23:N32"/>
    <mergeCell ref="Z4:Z6"/>
    <mergeCell ref="AA4:AA6"/>
    <mergeCell ref="I20:I22"/>
    <mergeCell ref="J20:J22"/>
    <mergeCell ref="X4:X6"/>
    <mergeCell ref="Y4:Y6"/>
    <mergeCell ref="Y2:Y3"/>
    <mergeCell ref="H8:M8"/>
    <mergeCell ref="H16:L16"/>
    <mergeCell ref="F6:G6"/>
    <mergeCell ref="P4:P6"/>
    <mergeCell ref="O4:O6"/>
    <mergeCell ref="Q4:Q6"/>
    <mergeCell ref="R4:R6"/>
    <mergeCell ref="N3:N4"/>
    <mergeCell ref="H6:L6"/>
    <mergeCell ref="R2:S2"/>
    <mergeCell ref="S4:S6"/>
    <mergeCell ref="T4:T6"/>
    <mergeCell ref="W10:W14"/>
    <mergeCell ref="X10:X14"/>
    <mergeCell ref="J10:J14"/>
    <mergeCell ref="K10:K14"/>
    <mergeCell ref="L10:L14"/>
    <mergeCell ref="M10:M14"/>
    <mergeCell ref="V10:V14"/>
    <mergeCell ref="U4:U6"/>
    <mergeCell ref="T2:V2"/>
    <mergeCell ref="V4:V6"/>
    <mergeCell ref="W4:W6"/>
    <mergeCell ref="B2:B3"/>
    <mergeCell ref="C2:C3"/>
    <mergeCell ref="D2:D3"/>
    <mergeCell ref="E2:E3"/>
    <mergeCell ref="H2:M2"/>
    <mergeCell ref="AC1:AJ1"/>
    <mergeCell ref="BH1:BK1"/>
    <mergeCell ref="BL1:BN2"/>
    <mergeCell ref="BP1:BS1"/>
    <mergeCell ref="BT1:CG1"/>
    <mergeCell ref="AE2:AF2"/>
    <mergeCell ref="AG2:AH2"/>
    <mergeCell ref="AI2:AJ2"/>
    <mergeCell ref="BX2:BY2"/>
    <mergeCell ref="W2:X2"/>
    <mergeCell ref="Z2:AA2"/>
    <mergeCell ref="BE2:BE3"/>
    <mergeCell ref="BF2:BG3"/>
    <mergeCell ref="BH2:BH3"/>
    <mergeCell ref="Q2:Q3"/>
    <mergeCell ref="AB2:AB3"/>
    <mergeCell ref="AM2:AM3"/>
    <mergeCell ref="AN2:AN3"/>
    <mergeCell ref="AO2:AO3"/>
    <mergeCell ref="AP2:AR2"/>
    <mergeCell ref="AV2:AW3"/>
    <mergeCell ref="AX2:AX3"/>
    <mergeCell ref="O2:O3"/>
    <mergeCell ref="P2:P3"/>
  </mergeCells>
  <pageMargins left="0.9055118110236221" right="0.19685039370078741" top="0.15748031496062992" bottom="0.15748031496062992" header="0.31496062992125984" footer="0.31496062992125984"/>
  <pageSetup scale="55" fitToHeight="0" orientation="landscape" r:id="rId1"/>
  <rowBreaks count="5" manualBreakCount="5">
    <brk id="182" min="5" max="79" man="1"/>
    <brk id="223" min="5" max="79" man="1"/>
    <brk id="323" min="5" max="79" man="1"/>
    <brk id="411" min="5" max="79" man="1"/>
    <brk id="550" min="5" max="79" man="1"/>
  </rowBreaks>
  <colBreaks count="1" manualBreakCount="1">
    <brk id="28" max="663"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CP661"/>
  <sheetViews>
    <sheetView view="pageBreakPreview" topLeftCell="F2" zoomScale="90" zoomScaleSheetLayoutView="90" workbookViewId="0">
      <pane xSplit="13485" ySplit="1350" topLeftCell="AT1" activePane="bottomRight"/>
      <selection pane="topRight" activeCell="Q2" sqref="Q2"/>
      <selection pane="bottomLeft" activeCell="O9" sqref="O9"/>
      <selection pane="bottomRight" activeCell="AV2" sqref="AV2:AW3"/>
    </sheetView>
  </sheetViews>
  <sheetFormatPr baseColWidth="10" defaultRowHeight="11.25" x14ac:dyDescent="0.25"/>
  <cols>
    <col min="1" max="1" width="4.42578125" style="1" customWidth="1"/>
    <col min="2" max="2" width="16.5703125" style="1" customWidth="1"/>
    <col min="3" max="3" width="5.7109375" style="1" customWidth="1"/>
    <col min="4" max="4" width="5" style="1" customWidth="1"/>
    <col min="5" max="5" width="42.5703125" style="5" customWidth="1"/>
    <col min="6" max="6" width="11.42578125" style="3" customWidth="1"/>
    <col min="7" max="7" width="10.7109375" style="3" customWidth="1"/>
    <col min="8" max="8" width="15.140625" style="3" customWidth="1"/>
    <col min="9" max="9" width="15" style="3" customWidth="1"/>
    <col min="10" max="10" width="12.140625" style="3" bestFit="1" customWidth="1"/>
    <col min="11" max="11" width="10.42578125" style="3" customWidth="1"/>
    <col min="12" max="12" width="8.5703125" style="3" bestFit="1" customWidth="1"/>
    <col min="13" max="13" width="3.85546875" style="3" customWidth="1"/>
    <col min="14" max="14" width="19.5703125" style="3" customWidth="1"/>
    <col min="15" max="15" width="15.140625" style="3" customWidth="1"/>
    <col min="16" max="16" width="16.42578125" style="3" customWidth="1"/>
    <col min="17" max="17" width="13.42578125" style="3" customWidth="1"/>
    <col min="18" max="18" width="12.42578125" style="3" customWidth="1"/>
    <col min="19" max="19" width="15.42578125" style="3" customWidth="1"/>
    <col min="20" max="20" width="16.7109375" style="3" customWidth="1"/>
    <col min="21" max="21" width="64.5703125" style="3" customWidth="1"/>
    <col min="22" max="22" width="16.7109375" style="3" customWidth="1"/>
    <col min="23" max="23" width="18.85546875" style="4" customWidth="1"/>
    <col min="24" max="24" width="23.85546875" style="5" customWidth="1"/>
    <col min="25" max="25" width="11.42578125" style="1"/>
    <col min="26" max="26" width="43.85546875" style="1" customWidth="1"/>
    <col min="27" max="27" width="19.42578125" style="1" customWidth="1"/>
    <col min="28" max="28" width="15.7109375" style="1" customWidth="1"/>
    <col min="29" max="29" width="15.28515625" style="1" customWidth="1"/>
    <col min="30" max="30" width="17.140625" style="1" customWidth="1"/>
    <col min="31" max="31" width="13.7109375" style="1" customWidth="1"/>
    <col min="32" max="32" width="15" style="1" customWidth="1"/>
    <col min="33" max="33" width="13.85546875" style="1" customWidth="1"/>
    <col min="34" max="34" width="14.140625" style="1" customWidth="1"/>
    <col min="35" max="35" width="13.140625" style="1" customWidth="1"/>
    <col min="36" max="36" width="16" style="1" customWidth="1"/>
    <col min="37" max="37" width="11.42578125" style="1"/>
    <col min="38" max="38" width="11.42578125" style="934"/>
    <col min="39" max="39" width="25.7109375" style="1" customWidth="1"/>
    <col min="40" max="40" width="27.140625" style="1" customWidth="1"/>
    <col min="41" max="41" width="13.140625" style="1" customWidth="1"/>
    <col min="42" max="42" width="17.28515625" style="1" customWidth="1"/>
    <col min="43" max="43" width="20.85546875" style="1" customWidth="1"/>
    <col min="44" max="44" width="11.42578125" style="1"/>
    <col min="45" max="45" width="16" style="1" customWidth="1"/>
    <col min="46" max="46" width="14.28515625" style="1" customWidth="1"/>
    <col min="47" max="47" width="4.28515625" style="1479" customWidth="1"/>
    <col min="48" max="48" width="11.42578125" style="1"/>
    <col min="49" max="49" width="6.85546875" style="1" customWidth="1"/>
    <col min="50" max="57" width="11.42578125" style="1"/>
    <col min="58" max="58" width="16.140625" style="1" customWidth="1"/>
    <col min="59" max="59" width="7" style="1" customWidth="1"/>
    <col min="60" max="60" width="15.140625" style="1" customWidth="1"/>
    <col min="61" max="73" width="11.42578125" style="1"/>
    <col min="74" max="74" width="23.42578125" style="1" customWidth="1"/>
    <col min="75" max="75" width="31.28515625" style="1" customWidth="1"/>
    <col min="76" max="16384" width="11.42578125" style="1"/>
  </cols>
  <sheetData>
    <row r="1" spans="1:94" ht="15" customHeight="1" x14ac:dyDescent="0.25">
      <c r="A1" s="1">
        <f>'BASE METAS)'!A1</f>
        <v>0</v>
      </c>
      <c r="B1" s="1">
        <f>'BASE METAS)'!B1</f>
        <v>0</v>
      </c>
      <c r="C1" s="1">
        <f>'BASE METAS)'!C1</f>
        <v>0</v>
      </c>
      <c r="D1" s="1">
        <f>'BASE METAS)'!D1</f>
        <v>0</v>
      </c>
      <c r="E1" s="5">
        <f>'BASE METAS)'!E1</f>
        <v>0</v>
      </c>
      <c r="F1" s="3">
        <f>'BASE METAS)'!F1</f>
        <v>0</v>
      </c>
      <c r="G1" s="3">
        <f>'BASE METAS)'!G1</f>
        <v>0</v>
      </c>
      <c r="H1" s="3">
        <f>'BASE METAS)'!H1</f>
        <v>0</v>
      </c>
      <c r="I1" s="3">
        <f>'BASE METAS)'!I1</f>
        <v>0</v>
      </c>
      <c r="J1" s="3">
        <f>'BASE METAS)'!J1</f>
        <v>0</v>
      </c>
      <c r="K1" s="3">
        <f>'BASE METAS)'!K1</f>
        <v>0</v>
      </c>
      <c r="L1" s="3">
        <f>'BASE METAS)'!L1</f>
        <v>0</v>
      </c>
      <c r="M1" s="3">
        <f>'BASE METAS)'!M1</f>
        <v>0</v>
      </c>
      <c r="N1" s="3">
        <f>'BASE METAS)'!N1</f>
        <v>0</v>
      </c>
      <c r="O1" s="3">
        <f>'BASE METAS)'!O1</f>
        <v>0</v>
      </c>
      <c r="P1" s="3">
        <f>'BASE METAS)'!P1</f>
        <v>0</v>
      </c>
      <c r="Q1" s="3">
        <f>'BASE METAS)'!Q1</f>
        <v>0</v>
      </c>
      <c r="R1" s="3">
        <f>'BASE METAS)'!R1</f>
        <v>0</v>
      </c>
      <c r="S1" s="3">
        <f>'BASE METAS)'!S1</f>
        <v>0</v>
      </c>
      <c r="T1" s="3">
        <f>'BASE METAS)'!T1</f>
        <v>0</v>
      </c>
      <c r="U1" s="3">
        <f>'BASE METAS)'!U1</f>
        <v>0</v>
      </c>
      <c r="V1" s="3">
        <f>'BASE METAS)'!V1</f>
        <v>0</v>
      </c>
      <c r="W1" s="4">
        <f>'BASE METAS)'!W1</f>
        <v>0</v>
      </c>
      <c r="X1" s="5">
        <f>'BASE METAS)'!X1</f>
        <v>0</v>
      </c>
      <c r="Y1" s="1">
        <f>'BASE METAS)'!Y1</f>
        <v>0</v>
      </c>
      <c r="Z1" s="1">
        <f>'BASE METAS)'!Z1</f>
        <v>0</v>
      </c>
      <c r="AA1" s="1">
        <f>'BASE METAS)'!AA1</f>
        <v>0</v>
      </c>
      <c r="AB1" s="1">
        <f>'BASE METAS)'!AB1</f>
        <v>0</v>
      </c>
      <c r="AC1" s="7213" t="str">
        <f>'BASE METAS)'!AC1</f>
        <v>Calendarización de Metas Físicas</v>
      </c>
      <c r="AD1" s="7213"/>
      <c r="AE1" s="7213"/>
      <c r="AF1" s="7213"/>
      <c r="AG1" s="7213"/>
      <c r="AH1" s="7213"/>
      <c r="AI1" s="7213"/>
      <c r="AJ1" s="7213"/>
      <c r="AK1" s="143">
        <f>'BASE METAS)'!AK1</f>
        <v>0</v>
      </c>
      <c r="AL1" s="932">
        <f>'BASE METAS)'!AL1</f>
        <v>0</v>
      </c>
      <c r="AM1" s="1">
        <f>'BASE METAS)'!AM1</f>
        <v>0</v>
      </c>
      <c r="AN1" s="1">
        <f>'BASE METAS)'!AN1</f>
        <v>0</v>
      </c>
      <c r="AO1" s="1">
        <f>'BASE METAS)'!AU1</f>
        <v>0</v>
      </c>
      <c r="AP1" s="1">
        <f>'BASE METAS)'!AO1</f>
        <v>0</v>
      </c>
      <c r="AQ1" s="1">
        <f>'BASE METAS)'!AP1</f>
        <v>0</v>
      </c>
      <c r="AR1" s="1">
        <f>'BASE METAS)'!AQ1</f>
        <v>0</v>
      </c>
      <c r="AS1" s="1">
        <f>'BASE METAS)'!AR1</f>
        <v>0</v>
      </c>
      <c r="AT1" s="1">
        <f>'BASE METAS)'!AS1</f>
        <v>0</v>
      </c>
      <c r="AU1" s="1479">
        <f>'BASE METAS)'!BO1</f>
        <v>0</v>
      </c>
      <c r="AV1" s="1453">
        <f>'BASE METAS)'!BQ1</f>
        <v>0</v>
      </c>
      <c r="AW1" s="1454">
        <f>'BASE METAS)'!BR1</f>
        <v>0</v>
      </c>
      <c r="AX1" s="7765" t="str">
        <f>'BASE METAS)'!BS1</f>
        <v>Periodo Trimestral: ABRIL-JUNIO 2013</v>
      </c>
      <c r="AY1" s="7766"/>
      <c r="AZ1" s="7766"/>
      <c r="BA1" s="7766"/>
      <c r="BB1" s="7766"/>
      <c r="BC1" s="1455">
        <f>'BASE METAS)'!BX1</f>
        <v>0</v>
      </c>
      <c r="BD1" s="1460">
        <f>'BASE METAS)'!BY1</f>
        <v>0</v>
      </c>
      <c r="BE1" s="1507">
        <f>'BASE METAS)'!CG1</f>
        <v>0</v>
      </c>
      <c r="BF1" s="143">
        <f>'BASE METAS)'!CJ1</f>
        <v>0</v>
      </c>
      <c r="BG1" s="1352">
        <f>'BASE METAS)'!CK1</f>
        <v>0</v>
      </c>
      <c r="BH1" s="7672">
        <f>'BASE METAS)'!CL1</f>
        <v>0</v>
      </c>
      <c r="BI1" s="7672"/>
      <c r="BJ1" s="7672"/>
      <c r="BK1" s="7672"/>
      <c r="BL1" s="7672">
        <f>'BASE METAS)'!CP1</f>
        <v>0</v>
      </c>
      <c r="BM1" s="7672"/>
      <c r="BN1" s="7672"/>
      <c r="BO1" s="1352">
        <f>'BASE METAS)'!CS1</f>
        <v>0</v>
      </c>
      <c r="BP1" s="7672">
        <f>'BASE METAS)'!CT1</f>
        <v>0</v>
      </c>
      <c r="BQ1" s="7672"/>
      <c r="BR1" s="7672"/>
      <c r="BS1" s="7672"/>
      <c r="BT1" s="7672">
        <f>'BASE METAS)'!CX1</f>
        <v>0</v>
      </c>
      <c r="BU1" s="7672"/>
      <c r="BV1" s="7672"/>
      <c r="BW1" s="7672"/>
      <c r="BX1" s="7672"/>
      <c r="BY1" s="7672"/>
      <c r="BZ1" s="7672"/>
      <c r="CA1" s="7672"/>
      <c r="CB1" s="7672"/>
      <c r="CC1" s="7672"/>
      <c r="CD1" s="7672"/>
      <c r="CE1" s="7672"/>
      <c r="CF1" s="7672"/>
      <c r="CG1" s="7672"/>
      <c r="CH1" s="1352"/>
      <c r="CI1" s="1352"/>
      <c r="CJ1" s="1352"/>
      <c r="CK1" s="1352"/>
      <c r="CL1" s="1352"/>
      <c r="CM1" s="1352"/>
      <c r="CN1" s="1352"/>
      <c r="CO1" s="1352"/>
      <c r="CP1" s="1352"/>
    </row>
    <row r="2" spans="1:94" ht="13.5" customHeight="1" x14ac:dyDescent="0.25">
      <c r="A2" s="1">
        <f>'BASE METAS)'!A2</f>
        <v>0</v>
      </c>
      <c r="B2" s="7146" t="str">
        <f>'BASE METAS)'!B2</f>
        <v xml:space="preserve">DEPENDENCIA </v>
      </c>
      <c r="C2" s="7146" t="str">
        <f>'BASE METAS)'!C2</f>
        <v>ENT</v>
      </c>
      <c r="D2" s="7146" t="str">
        <f>'BASE METAS)'!D2</f>
        <v>PROY</v>
      </c>
      <c r="E2" s="7146" t="str">
        <f>'BASE METAS)'!E2</f>
        <v>NOMBRE DEL PROYECTO</v>
      </c>
      <c r="F2" s="1367" t="str">
        <f>'BASE METAS)'!F2</f>
        <v>DG</v>
      </c>
      <c r="G2" s="1367" t="str">
        <f>'BASE METAS)'!G2</f>
        <v>DA</v>
      </c>
      <c r="H2" s="7155" t="str">
        <f>'BASE METAS)'!H2</f>
        <v xml:space="preserve">CLAVE PROGRAMÁTICA </v>
      </c>
      <c r="I2" s="7155"/>
      <c r="J2" s="7155"/>
      <c r="K2" s="7155"/>
      <c r="L2" s="7155"/>
      <c r="M2" s="7155"/>
      <c r="N2" s="7557" t="str">
        <f>'BASE METAS)'!U2</f>
        <v>OBJETIVO DEL PROGRAMA PRESUPUESTARIO</v>
      </c>
      <c r="O2" s="7216" t="str">
        <f>'BASE METAS)'!V2</f>
        <v>PILAR/EJE TRANSVERSAL</v>
      </c>
      <c r="P2" s="7139" t="str">
        <f>'BASE METAS)'!W2</f>
        <v>PRESPUESTO</v>
      </c>
      <c r="S2" s="1516"/>
      <c r="T2" s="1516"/>
      <c r="Y2" s="7199" t="str">
        <f>'BASE METAS)'!Y2</f>
        <v>CÓDIGO</v>
      </c>
      <c r="Z2" s="7199" t="str">
        <f>'BASE METAS)'!Z2</f>
        <v>DESCRIPCIÓN</v>
      </c>
      <c r="AA2" s="7199" t="str">
        <f>'BASE METAS)'!AA2</f>
        <v>UNIDAD DE MEDIDA</v>
      </c>
      <c r="AB2" s="7509" t="str">
        <f>'BASE METAS)'!AB2</f>
        <v>CANTIDAD PROGRAMADA ANUAL</v>
      </c>
      <c r="AC2" s="7214" t="str">
        <f>'BASE METAS)'!AC2</f>
        <v>Primer Trimestre</v>
      </c>
      <c r="AD2" s="7214"/>
      <c r="AE2" s="7214" t="str">
        <f>'BASE METAS)'!AE2</f>
        <v>Segundo Trimestre</v>
      </c>
      <c r="AF2" s="7214"/>
      <c r="AG2" s="7214" t="str">
        <f>'BASE METAS)'!AG2</f>
        <v>Tercer Trimestre</v>
      </c>
      <c r="AH2" s="7214"/>
      <c r="AI2" s="7217" t="str">
        <f>'BASE METAS)'!AI2</f>
        <v>Cuarto Trimestre</v>
      </c>
      <c r="AJ2" s="7217"/>
      <c r="AK2" s="1352">
        <f>'BASE METAS)'!AK2</f>
        <v>0</v>
      </c>
      <c r="AL2" s="933">
        <f>'BASE METAS)'!AL2</f>
        <v>0</v>
      </c>
      <c r="AM2" s="7199" t="str">
        <f>'BASE METAS)'!AM2</f>
        <v>NOMBRE DEL INDICADOR</v>
      </c>
      <c r="AN2" s="7262" t="str">
        <f>'BASE METAS)'!AN2</f>
        <v>DESCRIPCIÓN</v>
      </c>
      <c r="AO2" s="7199" t="str">
        <f>'BASE METAS)'!AU2</f>
        <v>TIPO DE INDICADOR</v>
      </c>
      <c r="AP2" s="7199" t="str">
        <f>'BASE METAS)'!AO2</f>
        <v>FORMULA DE CÁLCULO</v>
      </c>
      <c r="AQ2" s="7199"/>
      <c r="AR2" s="7199"/>
      <c r="AS2" s="1355">
        <f>'BASE METAS)'!AR2</f>
        <v>0</v>
      </c>
      <c r="AT2" s="1355">
        <f>'BASE METAS)'!AS2</f>
        <v>0</v>
      </c>
      <c r="AU2" s="1480">
        <f>'BASE METAS)'!BO2</f>
        <v>0</v>
      </c>
      <c r="AV2" s="6546" t="str">
        <f>'BASE METAS)'!BQ2</f>
        <v>Programada Anual</v>
      </c>
      <c r="AW2" s="6547"/>
      <c r="AX2" s="6550" t="str">
        <f>'BASE METAS)'!BS2</f>
        <v>Programado</v>
      </c>
      <c r="AY2" s="6550" t="str">
        <f>'BASE METAS)'!BT2</f>
        <v>Avance</v>
      </c>
      <c r="AZ2" s="6554" t="str">
        <f>'BASE METAS)'!BU2</f>
        <v>Variación trimestral</v>
      </c>
      <c r="BA2" s="6555"/>
      <c r="BB2" s="1456">
        <f>'BASE METAS)'!BW2</f>
        <v>0</v>
      </c>
      <c r="BC2" s="6554" t="str">
        <f>'BASE METAS)'!BX2</f>
        <v>Variación anual</v>
      </c>
      <c r="BD2" s="6555"/>
      <c r="BE2" s="7708">
        <f>'BASE METAS)'!CG2</f>
        <v>0</v>
      </c>
      <c r="BF2" s="7691" t="str">
        <f>'BASE METAS)'!CJ2</f>
        <v xml:space="preserve">MONTO EJERCIDO </v>
      </c>
      <c r="BG2" s="7692"/>
      <c r="BH2" s="7695">
        <f>'BASE METAS)'!CL2</f>
        <v>0</v>
      </c>
      <c r="BI2" s="1352" t="str">
        <f>'BASE METAS)'!CM2</f>
        <v>Primer Trimestre</v>
      </c>
      <c r="BJ2" s="1352">
        <f>'BASE METAS)'!CN2</f>
        <v>0</v>
      </c>
      <c r="BK2" s="1352">
        <f>'BASE METAS)'!CO2</f>
        <v>0</v>
      </c>
      <c r="BL2" s="7672"/>
      <c r="BM2" s="7672"/>
      <c r="BN2" s="7672"/>
      <c r="BO2" s="7672" t="str">
        <f>'BASE METAS)'!CS2</f>
        <v>Tercer Trimestre</v>
      </c>
      <c r="BP2" s="7672">
        <f>'BASE METAS)'!CT2</f>
        <v>0</v>
      </c>
      <c r="BQ2" s="7672"/>
      <c r="BR2" s="7672" t="str">
        <f>'BASE METAS)'!CV2</f>
        <v>Cuarto Trimestre</v>
      </c>
      <c r="BS2" s="7672"/>
      <c r="BT2" s="7672">
        <f>'BASE METAS)'!CX2</f>
        <v>0</v>
      </c>
      <c r="BU2" s="7672"/>
      <c r="BV2" s="7672">
        <f>'BASE METAS)'!FB2</f>
        <v>0</v>
      </c>
      <c r="BW2" s="7672"/>
      <c r="BX2" s="7672" t="str">
        <f>'BASE METAS)'!FD2</f>
        <v>Avance</v>
      </c>
      <c r="BY2" s="7672"/>
      <c r="BZ2" s="7672">
        <f>'BASE METAS)'!FF2</f>
        <v>0</v>
      </c>
      <c r="CA2" s="7672"/>
      <c r="CB2" s="7672" t="str">
        <f>'BASE METAS)'!FH2</f>
        <v>Variación anual</v>
      </c>
      <c r="CC2" s="7672"/>
      <c r="CD2" s="7672" t="str">
        <f>'BASE METAS)'!FJ2</f>
        <v>Programada Anual</v>
      </c>
      <c r="CE2" s="7672"/>
      <c r="CF2" s="7672" t="str">
        <f>'BASE METAS)'!FL2</f>
        <v>Programado</v>
      </c>
      <c r="CG2" s="7672"/>
      <c r="CH2" s="7672"/>
      <c r="CI2" s="7672"/>
      <c r="CJ2" s="7672"/>
      <c r="CK2" s="7672"/>
      <c r="CL2" s="7672"/>
      <c r="CM2" s="7672"/>
      <c r="CN2" s="7672"/>
      <c r="CO2" s="7672"/>
      <c r="CP2" s="7065"/>
    </row>
    <row r="3" spans="1:94" ht="32.25" customHeight="1" x14ac:dyDescent="0.25">
      <c r="A3" s="1">
        <f>'BASE METAS)'!A3</f>
        <v>0</v>
      </c>
      <c r="B3" s="7146"/>
      <c r="C3" s="7146"/>
      <c r="D3" s="7146"/>
      <c r="E3" s="7146"/>
      <c r="F3" s="1515" t="str">
        <f>'BASE METAS)'!N3</f>
        <v>DEPENDENCIA GENERAL</v>
      </c>
      <c r="G3" s="1515" t="str">
        <f>'BASE METAS)'!O3</f>
        <v>DEPENDENCIA AUXILIAR</v>
      </c>
      <c r="H3" s="35" t="str">
        <f>'BASE METAS)'!H3</f>
        <v>FN</v>
      </c>
      <c r="I3" s="35" t="str">
        <f>'BASE METAS)'!I3</f>
        <v>Sf</v>
      </c>
      <c r="J3" s="35" t="str">
        <f>'BASE METAS)'!J3</f>
        <v>PG</v>
      </c>
      <c r="K3" s="35" t="str">
        <f>'BASE METAS)'!K3</f>
        <v>Sp</v>
      </c>
      <c r="L3" s="35" t="str">
        <f>'BASE METAS)'!L3</f>
        <v>PY</v>
      </c>
      <c r="M3" s="35" t="str">
        <f>'BASE METAS)'!M3</f>
        <v>FF</v>
      </c>
      <c r="N3" s="7558"/>
      <c r="O3" s="7216"/>
      <c r="P3" s="7139"/>
      <c r="Q3" s="1520"/>
      <c r="S3" s="1517"/>
      <c r="T3" s="1517"/>
      <c r="Y3" s="7199"/>
      <c r="Z3" s="7199"/>
      <c r="AA3" s="7199"/>
      <c r="AB3" s="7510"/>
      <c r="AC3" s="1372" t="str">
        <f>'BASE METAS)'!AC3</f>
        <v>Abs.</v>
      </c>
      <c r="AD3" s="1372" t="str">
        <f>'BASE METAS)'!AD3</f>
        <v>%</v>
      </c>
      <c r="AE3" s="1372" t="str">
        <f>'BASE METAS)'!AE3</f>
        <v>Abs.</v>
      </c>
      <c r="AF3" s="1372" t="str">
        <f>'BASE METAS)'!AF3</f>
        <v>%</v>
      </c>
      <c r="AG3" s="1372" t="str">
        <f>'BASE METAS)'!AG3</f>
        <v>Abs.</v>
      </c>
      <c r="AH3" s="1372" t="str">
        <f>'BASE METAS)'!AH3</f>
        <v>%</v>
      </c>
      <c r="AI3" s="1372" t="str">
        <f>'BASE METAS)'!AI3</f>
        <v>Abs.</v>
      </c>
      <c r="AJ3" s="1372" t="str">
        <f>'BASE METAS)'!AJ3</f>
        <v>%</v>
      </c>
      <c r="AK3" s="145" t="str">
        <f>'BASE METAS)'!AK3</f>
        <v>VALIDACIÓN</v>
      </c>
      <c r="AL3" s="933" t="str">
        <f>'BASE METAS)'!AL3</f>
        <v>No.</v>
      </c>
      <c r="AM3" s="7199"/>
      <c r="AN3" s="7263"/>
      <c r="AO3" s="7199"/>
      <c r="AP3" s="1355" t="str">
        <f>'BASE METAS)'!AO3</f>
        <v>NUMERADOR</v>
      </c>
      <c r="AQ3" s="1355" t="str">
        <f>'BASE METAS)'!AP3</f>
        <v>DENOMINADOR</v>
      </c>
      <c r="AR3" s="53" t="str">
        <f>'BASE METAS)'!AQ3</f>
        <v>*X</v>
      </c>
      <c r="AS3" s="1355" t="str">
        <f>'BASE METAS)'!AR3</f>
        <v>UNIDAD DE MEDIDA</v>
      </c>
      <c r="AT3" s="1355" t="str">
        <f>'BASE METAS)'!AS3</f>
        <v>DIMENSIÓN</v>
      </c>
      <c r="AU3" s="1481" t="str">
        <f>'BASE METAS)'!BO3</f>
        <v>VERIFICADOR PROGRAMADO TRIMESTRAL</v>
      </c>
      <c r="AV3" s="6548"/>
      <c r="AW3" s="6549"/>
      <c r="AX3" s="6551"/>
      <c r="AY3" s="6551"/>
      <c r="AZ3" s="1457" t="str">
        <f>'BASE METAS)'!BU3</f>
        <v>Abs.</v>
      </c>
      <c r="BA3" s="1457" t="str">
        <f>'BASE METAS)'!BV3</f>
        <v>%</v>
      </c>
      <c r="BB3" s="1458" t="str">
        <f>'BASE METAS)'!BW3</f>
        <v>Avance acumulado anual</v>
      </c>
      <c r="BC3" s="1458" t="str">
        <f>'BASE METAS)'!BX3</f>
        <v>Abs</v>
      </c>
      <c r="BD3" s="1459" t="str">
        <f>'BASE METAS)'!BY3</f>
        <v>%</v>
      </c>
      <c r="BE3" s="7709"/>
      <c r="BF3" s="7693"/>
      <c r="BG3" s="7694"/>
      <c r="BH3" s="7695"/>
      <c r="BI3" s="1352" t="str">
        <f>'BASE METAS)'!CM3</f>
        <v>Enero</v>
      </c>
      <c r="BJ3" s="1352" t="str">
        <f>'BASE METAS)'!CN3</f>
        <v>Febrero</v>
      </c>
      <c r="BK3" s="1352" t="str">
        <f>'BASE METAS)'!CO3</f>
        <v>Marzo</v>
      </c>
      <c r="BL3" s="1352" t="str">
        <f>'BASE METAS)'!CP3</f>
        <v>Abril</v>
      </c>
      <c r="BM3" s="1352" t="str">
        <f>'BASE METAS)'!CQ3</f>
        <v>Mayo</v>
      </c>
      <c r="BN3" s="1352" t="str">
        <f>'BASE METAS)'!CR3</f>
        <v>Junio</v>
      </c>
      <c r="BO3" s="7672"/>
      <c r="BP3" s="1352" t="str">
        <f>'BASE METAS)'!CT3</f>
        <v>Agosto</v>
      </c>
      <c r="BQ3" s="1352" t="str">
        <f>'BASE METAS)'!CU3</f>
        <v>Septiembre</v>
      </c>
      <c r="BR3" s="1352" t="str">
        <f>'BASE METAS)'!CV3</f>
        <v>Octubre</v>
      </c>
      <c r="BS3" s="1352" t="str">
        <f>'BASE METAS)'!CW3</f>
        <v>Noviembre</v>
      </c>
      <c r="BT3" s="1352" t="str">
        <f>'BASE METAS)'!CX3</f>
        <v>Diciembre</v>
      </c>
      <c r="BU3" s="1352">
        <f>'BASE METAS)'!FA3</f>
        <v>0</v>
      </c>
      <c r="BV3" s="1352">
        <f>'BASE METAS)'!FB3</f>
        <v>0</v>
      </c>
      <c r="BW3" s="1352">
        <f>'BASE METAS)'!FC3</f>
        <v>0</v>
      </c>
      <c r="BX3" s="1352">
        <f>'BASE METAS)'!FD3</f>
        <v>0</v>
      </c>
      <c r="BY3" s="1352" t="str">
        <f>'BASE METAS)'!FE3</f>
        <v>Abs.</v>
      </c>
      <c r="BZ3" s="1352" t="str">
        <f>'BASE METAS)'!FF3</f>
        <v>%</v>
      </c>
      <c r="CA3" s="1352" t="str">
        <f>'BASE METAS)'!FG3</f>
        <v>Avance acumulado anual</v>
      </c>
      <c r="CB3" s="1352" t="str">
        <f>'BASE METAS)'!FH3</f>
        <v>Abs</v>
      </c>
      <c r="CC3" s="1352" t="str">
        <f>'BASE METAS)'!FI3</f>
        <v>%</v>
      </c>
      <c r="CD3" s="1352">
        <f>'BASE METAS)'!FJ3</f>
        <v>0</v>
      </c>
      <c r="CE3" s="1352">
        <f>'BASE METAS)'!FK3</f>
        <v>0</v>
      </c>
      <c r="CF3" s="1352">
        <f>'BASE METAS)'!FL3</f>
        <v>0</v>
      </c>
      <c r="CG3" s="1352">
        <f>'BASE METAS)'!FM3</f>
        <v>0</v>
      </c>
      <c r="CH3" s="1352"/>
      <c r="CI3" s="1352"/>
      <c r="CJ3" s="1352"/>
      <c r="CK3" s="1352"/>
      <c r="CL3" s="1352"/>
      <c r="CM3" s="1352"/>
      <c r="CN3" s="1352"/>
      <c r="CO3" s="7672"/>
      <c r="CP3" s="7065"/>
    </row>
    <row r="4" spans="1:94" ht="51" customHeight="1" thickBot="1" x14ac:dyDescent="0.3">
      <c r="A4" s="1">
        <f>'BASE METAS)'!A4</f>
        <v>1</v>
      </c>
      <c r="B4" s="7220" t="str">
        <f>'BASE METAS)'!B4</f>
        <v>PRESIDENCIA MUNICIPAL</v>
      </c>
      <c r="C4" s="1343">
        <f>'BASE METAS)'!C4</f>
        <v>100</v>
      </c>
      <c r="D4" s="1343">
        <f>'BASE METAS)'!D4</f>
        <v>1</v>
      </c>
      <c r="E4" s="7" t="str">
        <f>'BASE METAS)'!E4</f>
        <v xml:space="preserve">AUDIENCIA PÚBLICA Y CONSULTA POPULAR </v>
      </c>
      <c r="F4" s="1518" t="str">
        <f>'BASE METAS)'!F4</f>
        <v>A00</v>
      </c>
      <c r="G4" s="1518" t="str">
        <f>'BASE METAS)'!G4</f>
        <v>112</v>
      </c>
      <c r="H4" s="1512" t="str">
        <f>'BASE METAS)'!H4</f>
        <v>05</v>
      </c>
      <c r="I4" s="1512" t="str">
        <f>'BASE METAS)'!I4</f>
        <v>01</v>
      </c>
      <c r="J4" s="1529" t="str">
        <f>'BASE METAS)'!J4</f>
        <v>03</v>
      </c>
      <c r="K4" s="1512" t="str">
        <f>'BASE METAS)'!K4</f>
        <v>02</v>
      </c>
      <c r="L4" s="1529" t="str">
        <f>'BASE METAS)'!L4</f>
        <v>01</v>
      </c>
      <c r="M4" s="1519" t="str">
        <f>'BASE METAS)'!M4</f>
        <v>101</v>
      </c>
      <c r="N4" s="7767" t="str">
        <f>'BASE METAS)'!U4</f>
        <v xml:space="preserve">BRINDAR UNA ATENCIÓN OPORTUNA Y EXPEDITA A LA CIUDADANIA QUE LO SOLICITE   A TRAVÉS DE AUDIENCIAS, GIRAS Y ASESORIAS QUE SE GARANTICE EL DERECHO DE SER ESCUCHADOS </v>
      </c>
      <c r="O4" s="1336" t="str">
        <f>'BASE METAS)'!V4</f>
        <v>Gobierno de Resultados</v>
      </c>
      <c r="P4" s="1532">
        <f>'BASE METAS)'!W4</f>
        <v>105784267.23999999</v>
      </c>
      <c r="Q4" s="1"/>
      <c r="R4" s="1"/>
      <c r="S4" s="1"/>
      <c r="T4" s="1"/>
      <c r="U4" s="1"/>
      <c r="V4" s="1"/>
      <c r="W4" s="1"/>
      <c r="X4" s="1"/>
      <c r="Y4" s="591" t="str">
        <f>'BASE METAS)'!Y4</f>
        <v>01</v>
      </c>
      <c r="Z4" s="592" t="str">
        <f>'BASE METAS)'!Z4</f>
        <v xml:space="preserve">BRINDAR ATENCIÓN A CIUDADANOS EN GIRAS Y ACTOS PUBLICOS </v>
      </c>
      <c r="AA4" s="540" t="str">
        <f>'BASE METAS)'!AA4</f>
        <v>CIUDADANO ATENDIDO</v>
      </c>
      <c r="AB4" s="179">
        <f>'BASE METAS)'!AB4</f>
        <v>2500</v>
      </c>
      <c r="AC4" s="179">
        <f>'BASE METAS)'!AC4</f>
        <v>625</v>
      </c>
      <c r="AD4" s="440">
        <f>'BASE METAS)'!AD4</f>
        <v>0.25</v>
      </c>
      <c r="AE4" s="179">
        <f>'BASE METAS)'!AE4</f>
        <v>625</v>
      </c>
      <c r="AF4" s="440">
        <f>'BASE METAS)'!AF4</f>
        <v>0.25</v>
      </c>
      <c r="AG4" s="179">
        <f>'BASE METAS)'!AG4</f>
        <v>625</v>
      </c>
      <c r="AH4" s="440">
        <f>'BASE METAS)'!AH4</f>
        <v>0.25</v>
      </c>
      <c r="AI4" s="179">
        <f>'BASE METAS)'!AI4</f>
        <v>625</v>
      </c>
      <c r="AJ4" s="440">
        <f>'BASE METAS)'!AJ4</f>
        <v>0.25</v>
      </c>
      <c r="AK4" s="228">
        <f>'BASE METAS)'!AK4</f>
        <v>1</v>
      </c>
      <c r="AL4" s="1205">
        <f>'BASE METAS)'!AL4</f>
        <v>1</v>
      </c>
      <c r="AM4" s="971" t="str">
        <f>'BASE METAS)'!AM4</f>
        <v xml:space="preserve">BRINDAR ATENCION </v>
      </c>
      <c r="AN4" s="971" t="str">
        <f>'BASE METAS)'!AN4</f>
        <v xml:space="preserve">MIDE EL NUMERO DE CIUDADANOS ATENDIDOS ENTRE EL NUMERO DE PROGRAMADOS  </v>
      </c>
      <c r="AO4" s="1343" t="str">
        <f>'BASE METAS)'!AU4</f>
        <v>DESEMPEÑO</v>
      </c>
      <c r="AP4" s="1039" t="str">
        <f>'BASE METAS)'!AO4</f>
        <v>N° DE CIUDADANOS ATENDIDOS</v>
      </c>
      <c r="AQ4" s="1039" t="str">
        <f>'BASE METAS)'!AP4</f>
        <v xml:space="preserve">N° DE CIUDADANOS PROGRAMADOS PARA ATENDER </v>
      </c>
      <c r="AR4" s="1039">
        <f>'BASE METAS)'!AQ4</f>
        <v>100</v>
      </c>
      <c r="AS4" s="1039" t="str">
        <f>'BASE METAS)'!AR4</f>
        <v>CIUDADANO ATENDIDO</v>
      </c>
      <c r="AT4" s="1039" t="str">
        <f>'BASE METAS)'!AS4</f>
        <v>EFICIENCIA</v>
      </c>
      <c r="AU4" s="1482">
        <f>'BASE METAS)'!BO4</f>
        <v>0</v>
      </c>
      <c r="AV4" s="1">
        <f>'BASE METAS)'!BQ4</f>
        <v>2500</v>
      </c>
      <c r="AW4" s="816">
        <f>'BASE METAS)'!BR4</f>
        <v>0</v>
      </c>
      <c r="AX4" s="1352">
        <f>'BASE METAS)'!BS4</f>
        <v>625</v>
      </c>
      <c r="AY4" s="1352">
        <f>'BASE METAS)'!BT4</f>
        <v>750</v>
      </c>
      <c r="AZ4" s="1352">
        <f>'BASE METAS)'!BU4</f>
        <v>-125</v>
      </c>
      <c r="BA4" s="1352">
        <f>'BASE METAS)'!BV4</f>
        <v>1.2</v>
      </c>
      <c r="BB4" s="1352">
        <f>'BASE METAS)'!BW4</f>
        <v>1465</v>
      </c>
      <c r="BC4" s="1352">
        <f>'BASE METAS)'!BX4</f>
        <v>1035</v>
      </c>
      <c r="BD4" s="1352">
        <f>'BASE METAS)'!BY4</f>
        <v>0.58599999999999997</v>
      </c>
      <c r="BE4" s="1352">
        <f>'BASE METAS)'!CG4</f>
        <v>715</v>
      </c>
      <c r="BF4" s="1352">
        <f>'BASE METAS)'!CJ4</f>
        <v>1</v>
      </c>
      <c r="BG4" s="1352">
        <f>'BASE METAS)'!CK4</f>
        <v>0</v>
      </c>
      <c r="BH4" s="1352">
        <f>'BASE METAS)'!CL4</f>
        <v>0</v>
      </c>
      <c r="BI4" s="1352">
        <f>'BASE METAS)'!CM4</f>
        <v>0</v>
      </c>
      <c r="BJ4" s="1352">
        <f>'BASE METAS)'!CN4</f>
        <v>0</v>
      </c>
      <c r="BK4" s="1352">
        <f>'BASE METAS)'!CO4</f>
        <v>0</v>
      </c>
      <c r="BL4" s="1352">
        <f>'BASE METAS)'!CP4</f>
        <v>0</v>
      </c>
      <c r="BM4" s="1352">
        <f>'BASE METAS)'!CQ4</f>
        <v>0</v>
      </c>
      <c r="BN4" s="1352">
        <f>'BASE METAS)'!CR4</f>
        <v>0</v>
      </c>
      <c r="BO4" s="1352">
        <f>'BASE METAS)'!CS4</f>
        <v>0</v>
      </c>
      <c r="BP4" s="1352">
        <f>'BASE METAS)'!CT4</f>
        <v>0</v>
      </c>
      <c r="BQ4" s="1352">
        <f>'BASE METAS)'!CU4</f>
        <v>0</v>
      </c>
      <c r="BR4" s="1352">
        <f>'BASE METAS)'!CV4</f>
        <v>0</v>
      </c>
      <c r="BS4" s="1352">
        <f>'BASE METAS)'!CW4</f>
        <v>0</v>
      </c>
      <c r="BT4" s="1352">
        <f>'BASE METAS)'!CX4</f>
        <v>0</v>
      </c>
      <c r="BU4" s="1352">
        <f>'BASE METAS)'!FA4</f>
        <v>2500</v>
      </c>
      <c r="BV4" s="1352">
        <f>'BASE METAS)'!FB4</f>
        <v>0</v>
      </c>
      <c r="BW4" s="1352">
        <f>'BASE METAS)'!FC4</f>
        <v>208</v>
      </c>
      <c r="BX4" s="1">
        <f>'BASE METAS)'!FD4</f>
        <v>258</v>
      </c>
      <c r="BY4" s="1">
        <f>'BASE METAS)'!FE4</f>
        <v>50</v>
      </c>
      <c r="BZ4" s="1">
        <f>'BASE METAS)'!FF4</f>
        <v>1.2403846153846154</v>
      </c>
      <c r="CA4" s="1">
        <f>'BASE METAS)'!FG4</f>
        <v>973</v>
      </c>
      <c r="CB4" s="1">
        <f>'BASE METAS)'!FH4</f>
        <v>1527</v>
      </c>
      <c r="CC4" s="1">
        <f>'BASE METAS)'!FI4</f>
        <v>0.38919999999999999</v>
      </c>
      <c r="CD4" s="1">
        <f>'BASE METAS)'!FJ4</f>
        <v>2500</v>
      </c>
      <c r="CE4" s="1">
        <f>'BASE METAS)'!FK4</f>
        <v>0</v>
      </c>
      <c r="CF4" s="1">
        <f>'BASE METAS)'!FL4</f>
        <v>208</v>
      </c>
      <c r="CG4" s="1">
        <f>'BASE METAS)'!FM4</f>
        <v>240</v>
      </c>
    </row>
    <row r="5" spans="1:94" ht="79.5" customHeight="1" thickBot="1" x14ac:dyDescent="0.3">
      <c r="B5" s="7221"/>
      <c r="C5" s="1330"/>
      <c r="D5" s="1330"/>
      <c r="E5" s="508"/>
      <c r="F5" s="1513" t="str">
        <f>'BASE METAS)'!N4</f>
        <v>Presidencia</v>
      </c>
      <c r="G5" s="1513" t="str">
        <f>'BASE METAS)'!O4</f>
        <v>Participación Ciudadana</v>
      </c>
      <c r="H5" s="1514" t="str">
        <f>'BASE METAS)'!P4</f>
        <v>Administración, planeación y control gubernamental</v>
      </c>
      <c r="I5" s="1528" t="str">
        <f>'BASE METAS)'!Q4</f>
        <v>Control y evaluación de la administración gubernamental</v>
      </c>
      <c r="J5" s="1530" t="str">
        <f>'BASE METAS)'!R4</f>
        <v>Conducción de las políticas generales de gobierno</v>
      </c>
      <c r="K5" s="1531" t="str">
        <f>'BASE METAS)'!S4</f>
        <v>Atención a la demanda ciudadana</v>
      </c>
      <c r="L5" s="1530" t="str">
        <f>'BASE METAS)'!T4</f>
        <v>Audiencia pública y consulta popular</v>
      </c>
      <c r="M5" s="1335"/>
      <c r="N5" s="7768"/>
      <c r="O5" s="1523" t="str">
        <f>'BASE METAS)'!X2</f>
        <v>ÁREA EJECUTORA</v>
      </c>
      <c r="P5" s="1522" t="str">
        <f>'BASE METAS)'!X4</f>
        <v xml:space="preserve">CUERPO EDILICIO </v>
      </c>
      <c r="Q5" s="1521"/>
      <c r="R5" s="1336"/>
      <c r="S5" s="1336"/>
      <c r="T5" s="1336"/>
      <c r="U5" s="1350"/>
      <c r="V5" s="1336"/>
      <c r="W5" s="17"/>
      <c r="X5" s="508"/>
      <c r="Y5" s="591"/>
      <c r="Z5" s="592"/>
      <c r="AA5" s="540"/>
      <c r="AB5" s="179"/>
      <c r="AC5" s="179"/>
      <c r="AD5" s="451"/>
      <c r="AE5" s="179"/>
      <c r="AF5" s="451"/>
      <c r="AG5" s="179"/>
      <c r="AH5" s="451"/>
      <c r="AI5" s="179"/>
      <c r="AJ5" s="598"/>
      <c r="AK5" s="228"/>
      <c r="AL5" s="1205"/>
      <c r="AM5" s="971"/>
      <c r="AN5" s="971"/>
      <c r="AO5" s="1343"/>
      <c r="AP5" s="1039"/>
      <c r="AQ5" s="1039"/>
      <c r="AR5" s="1039"/>
      <c r="AS5" s="1039"/>
      <c r="AT5" s="1039"/>
      <c r="AU5" s="1482"/>
      <c r="AW5" s="816"/>
      <c r="AX5" s="1352"/>
      <c r="AY5" s="1352"/>
      <c r="AZ5" s="1352"/>
      <c r="BA5" s="1352"/>
      <c r="BB5" s="1352"/>
      <c r="BC5" s="1352"/>
      <c r="BD5" s="1352"/>
      <c r="BE5" s="1352"/>
      <c r="BF5" s="1352"/>
      <c r="BG5" s="1352"/>
      <c r="BH5" s="1352"/>
      <c r="BI5" s="1352"/>
      <c r="BJ5" s="1352"/>
      <c r="BK5" s="1352"/>
      <c r="BL5" s="1352"/>
      <c r="BM5" s="1352"/>
      <c r="BN5" s="1352"/>
      <c r="BO5" s="1352"/>
      <c r="BP5" s="1352"/>
      <c r="BQ5" s="1352"/>
      <c r="BR5" s="1352"/>
      <c r="BS5" s="1352"/>
      <c r="BT5" s="1352"/>
      <c r="BU5" s="1352"/>
      <c r="BV5" s="1352"/>
      <c r="BW5" s="1352"/>
    </row>
    <row r="6" spans="1:94" ht="6" customHeight="1" x14ac:dyDescent="0.25">
      <c r="B6" s="7221"/>
      <c r="C6" s="1330"/>
      <c r="D6" s="1330"/>
      <c r="E6" s="508"/>
      <c r="F6" s="1533"/>
      <c r="G6" s="1533"/>
      <c r="H6" s="1534"/>
      <c r="I6" s="1535"/>
      <c r="J6" s="1536"/>
      <c r="K6" s="1537"/>
      <c r="L6" s="1536"/>
      <c r="M6" s="1335"/>
      <c r="N6" s="1538"/>
      <c r="O6" s="1541"/>
      <c r="P6" s="1542"/>
      <c r="Q6" s="1539"/>
      <c r="R6" s="1539"/>
      <c r="S6" s="1539"/>
      <c r="T6" s="1539"/>
      <c r="U6" s="1540"/>
      <c r="V6" s="1336"/>
      <c r="W6" s="17"/>
      <c r="X6" s="508"/>
      <c r="Y6" s="591"/>
      <c r="Z6" s="592"/>
      <c r="AA6" s="540"/>
      <c r="AB6" s="179"/>
      <c r="AC6" s="179"/>
      <c r="AD6" s="451"/>
      <c r="AE6" s="179"/>
      <c r="AF6" s="451"/>
      <c r="AG6" s="179"/>
      <c r="AH6" s="451"/>
      <c r="AI6" s="179"/>
      <c r="AJ6" s="598"/>
      <c r="AK6" s="228"/>
      <c r="AL6" s="1205"/>
      <c r="AM6" s="971"/>
      <c r="AN6" s="971"/>
      <c r="AO6" s="1343"/>
      <c r="AP6" s="1039"/>
      <c r="AQ6" s="1039"/>
      <c r="AR6" s="1039"/>
      <c r="AS6" s="1039"/>
      <c r="AT6" s="1039"/>
      <c r="AU6" s="1482"/>
      <c r="AW6" s="816"/>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row>
    <row r="7" spans="1:94" ht="67.5" customHeight="1" x14ac:dyDescent="0.25">
      <c r="A7" s="1">
        <f>'BASE METAS)'!A5</f>
        <v>2</v>
      </c>
      <c r="B7" s="7221"/>
      <c r="C7" s="5684">
        <f>'BASE METAS)'!C5</f>
        <v>101</v>
      </c>
      <c r="D7" s="5684">
        <f>'BASE METAS)'!D5</f>
        <v>2</v>
      </c>
      <c r="E7" s="5684" t="str">
        <f>'BASE METAS)'!E5</f>
        <v xml:space="preserve">AUDIENCIA PÚBLICA Y CONSULTA POPULAR </v>
      </c>
      <c r="F7" s="7197" t="str">
        <f>'BASE METAS)'!F5</f>
        <v>A00</v>
      </c>
      <c r="G7" s="7197" t="str">
        <f>'BASE METAS)'!G5</f>
        <v>100</v>
      </c>
      <c r="H7" s="5706" t="str">
        <f>'BASE METAS)'!H5</f>
        <v>05</v>
      </c>
      <c r="I7" s="5706" t="str">
        <f>'BASE METAS)'!I5</f>
        <v>01</v>
      </c>
      <c r="J7" s="5706" t="str">
        <f>'BASE METAS)'!J5</f>
        <v>03</v>
      </c>
      <c r="K7" s="5706" t="str">
        <f>'BASE METAS)'!K5</f>
        <v>02</v>
      </c>
      <c r="L7" s="5706" t="str">
        <f>'BASE METAS)'!L5</f>
        <v>01</v>
      </c>
      <c r="M7" s="5706" t="str">
        <f>'BASE METAS)'!M5</f>
        <v>101</v>
      </c>
      <c r="N7" s="7767" t="str">
        <f>'BASE METAS)'!U5</f>
        <v xml:space="preserve">CONTROLAR LA DOCUMENTACIÓN DIRIGIDA AL PRESIDENTE MUNICIPAL AFIN DE DAR SEGUIMIENTO EN  RESPUESTA EFICAZ Y EFICIENTE, IDENTIFICANDO CADA CASO POR NIVEL DE PRIORIDAD; ASÍ COMO APOYO AL PRESIDENTE MUNICIPAL AL CUMPLIMIENTO DE SUS ATRIBUCIONES. 
MANTENER  VÍNCULO CON LA CIUDADANÍA A TRAVÉS DE AUDIENCIAS PÚBLICAS CON EL PROPÓSITO DE ATENDER, PROPORCIONAR, DAR SEGUIMIENTO Y  ATENCIÓN A SUS NECESIDADES </v>
      </c>
      <c r="O7" s="1"/>
      <c r="P7" s="1"/>
      <c r="Q7" s="1"/>
      <c r="R7" s="1"/>
      <c r="S7" s="1"/>
      <c r="T7" s="1"/>
      <c r="U7" s="1"/>
      <c r="V7" s="5697" t="str">
        <f>'BASE METAS)'!V5</f>
        <v>Gobierno de Resultados</v>
      </c>
      <c r="W7" s="5694">
        <f>'BASE METAS)'!W5</f>
        <v>136856994.74000001</v>
      </c>
      <c r="X7" s="5684" t="str">
        <f>'BASE METAS)'!X5</f>
        <v>SECRETARÍA PARTICULAR</v>
      </c>
      <c r="Y7" s="593" t="str">
        <f>'BASE METAS)'!Y5</f>
        <v>01</v>
      </c>
      <c r="Z7" s="617" t="str">
        <f>'BASE METAS)'!Z5</f>
        <v xml:space="preserve">AGENDAR LAS ACTIVIADES DEL PRESIDENTE MUNICIPAL </v>
      </c>
      <c r="AA7" s="433" t="str">
        <f>'BASE METAS)'!AA5</f>
        <v xml:space="preserve">DOCUMENTO </v>
      </c>
      <c r="AB7" s="179">
        <f>'BASE METAS)'!AB5</f>
        <v>300</v>
      </c>
      <c r="AC7" s="179">
        <f>'BASE METAS)'!AC5</f>
        <v>75</v>
      </c>
      <c r="AD7" s="451">
        <f>'BASE METAS)'!AD5</f>
        <v>0.25</v>
      </c>
      <c r="AE7" s="179">
        <f>'BASE METAS)'!AE5</f>
        <v>75</v>
      </c>
      <c r="AF7" s="451">
        <f>'BASE METAS)'!AF5</f>
        <v>0.25</v>
      </c>
      <c r="AG7" s="179">
        <f>'BASE METAS)'!AG5</f>
        <v>75</v>
      </c>
      <c r="AH7" s="451">
        <f>'BASE METAS)'!AH5</f>
        <v>0.25</v>
      </c>
      <c r="AI7" s="179">
        <f>'BASE METAS)'!AI5</f>
        <v>75</v>
      </c>
      <c r="AJ7" s="598">
        <f>'BASE METAS)'!AJ5</f>
        <v>0.25</v>
      </c>
      <c r="AK7" s="228">
        <f>'BASE METAS)'!AK5</f>
        <v>1</v>
      </c>
      <c r="AL7" s="968">
        <f>'BASE METAS)'!AL5</f>
        <v>1</v>
      </c>
      <c r="AM7" s="971" t="str">
        <f>'BASE METAS)'!AM5</f>
        <v xml:space="preserve">AGENDA PARA EL PRESIDENTE MUNICIPAL </v>
      </c>
      <c r="AN7" s="971" t="str">
        <f>'BASE METAS)'!AN5</f>
        <v xml:space="preserve">MIDE EL NUMERO DE ACTIVIDADES REALIZADAS ENTRE EL NUMERO DE ACTIVIDADES PROGRAMADAS </v>
      </c>
      <c r="AO7" s="1343" t="str">
        <f>'BASE METAS)'!AU5</f>
        <v>DESEMPEÑO</v>
      </c>
      <c r="AP7" s="971" t="str">
        <f>'BASE METAS)'!AO5</f>
        <v xml:space="preserve">NUMERO DE ACTIVDADES REALIZADAS  </v>
      </c>
      <c r="AQ7" s="971" t="str">
        <f>'BASE METAS)'!AP5</f>
        <v xml:space="preserve">NUEMRO DE ACTIVIDADES PROGRAMADAS </v>
      </c>
      <c r="AR7" s="1039">
        <f>'BASE METAS)'!AQ5</f>
        <v>100</v>
      </c>
      <c r="AS7" s="971" t="str">
        <f>'BASE METAS)'!AR5</f>
        <v xml:space="preserve">DOCUMENTO </v>
      </c>
      <c r="AT7" s="971" t="str">
        <f>'BASE METAS)'!AS5</f>
        <v>EFICACIA</v>
      </c>
      <c r="AU7" s="1482">
        <f>'BASE METAS)'!BO5</f>
        <v>0</v>
      </c>
      <c r="AV7" s="1200">
        <f>'BASE METAS)'!BQ5</f>
        <v>300</v>
      </c>
      <c r="AW7" s="1">
        <f>'BASE METAS)'!BR5</f>
        <v>0</v>
      </c>
      <c r="AX7" s="1">
        <f>'BASE METAS)'!BS5</f>
        <v>75</v>
      </c>
      <c r="AY7" s="1">
        <f>'BASE METAS)'!BT5</f>
        <v>133</v>
      </c>
      <c r="AZ7" s="1">
        <f>'BASE METAS)'!BU5</f>
        <v>-58</v>
      </c>
      <c r="BA7" s="1">
        <f>'BASE METAS)'!BV5</f>
        <v>1.7733333333333334</v>
      </c>
      <c r="BB7" s="1">
        <f>'BASE METAS)'!BW5</f>
        <v>250</v>
      </c>
      <c r="BC7" s="1">
        <f>'BASE METAS)'!BX5</f>
        <v>50</v>
      </c>
      <c r="BD7" s="1">
        <f>'BASE METAS)'!BY5</f>
        <v>0.83333333333333337</v>
      </c>
      <c r="BE7" s="1">
        <f>'BASE METAS)'!CG5</f>
        <v>117</v>
      </c>
      <c r="BF7" s="1">
        <f>'BASE METAS)'!CJ5</f>
        <v>2</v>
      </c>
      <c r="BG7" s="1">
        <f>'BASE METAS)'!CK5</f>
        <v>0</v>
      </c>
      <c r="BH7" s="1">
        <f>'BASE METAS)'!CL5</f>
        <v>0</v>
      </c>
      <c r="BI7" s="1352">
        <f>'BASE METAS)'!CM5</f>
        <v>0</v>
      </c>
      <c r="BJ7" s="1352">
        <f>'BASE METAS)'!CN5</f>
        <v>0</v>
      </c>
      <c r="BK7" s="1352">
        <f>'BASE METAS)'!CO5</f>
        <v>0</v>
      </c>
      <c r="BL7" s="1352">
        <f>'BASE METAS)'!CP5</f>
        <v>0</v>
      </c>
      <c r="BM7" s="1352">
        <f>'BASE METAS)'!CQ5</f>
        <v>0</v>
      </c>
      <c r="BN7" s="1352">
        <f>'BASE METAS)'!CR5</f>
        <v>0</v>
      </c>
      <c r="BO7" s="1352">
        <f>'BASE METAS)'!CS5</f>
        <v>0</v>
      </c>
      <c r="BP7" s="1352">
        <f>'BASE METAS)'!CT5</f>
        <v>0</v>
      </c>
      <c r="BQ7" s="1352">
        <f>'BASE METAS)'!CU5</f>
        <v>0</v>
      </c>
      <c r="BR7" s="1352">
        <f>'BASE METAS)'!CV5</f>
        <v>0</v>
      </c>
      <c r="BS7" s="1352">
        <f>'BASE METAS)'!CW5</f>
        <v>0</v>
      </c>
      <c r="BT7" s="1352">
        <f>'BASE METAS)'!CX5</f>
        <v>0</v>
      </c>
      <c r="BU7" s="1352">
        <f>'BASE METAS)'!FA5</f>
        <v>300</v>
      </c>
      <c r="BV7" s="1352">
        <f>'BASE METAS)'!FB5</f>
        <v>0</v>
      </c>
      <c r="BW7" s="1352">
        <f>'BASE METAS)'!FC5</f>
        <v>25</v>
      </c>
      <c r="BX7" s="1">
        <f>'BASE METAS)'!FD5</f>
        <v>49</v>
      </c>
      <c r="BY7" s="1">
        <f>'BASE METAS)'!FE5</f>
        <v>24</v>
      </c>
      <c r="BZ7" s="1">
        <f>'BASE METAS)'!FF5</f>
        <v>1.96</v>
      </c>
      <c r="CA7" s="1">
        <f>'BASE METAS)'!FG5</f>
        <v>166</v>
      </c>
      <c r="CB7" s="1">
        <f>'BASE METAS)'!FH5</f>
        <v>134</v>
      </c>
      <c r="CC7" s="1">
        <f>'BASE METAS)'!FI5</f>
        <v>0.55333333333333334</v>
      </c>
      <c r="CD7" s="1">
        <f>'BASE METAS)'!FJ5</f>
        <v>300</v>
      </c>
      <c r="CE7" s="1">
        <f>'BASE METAS)'!FK5</f>
        <v>0</v>
      </c>
      <c r="CF7" s="1">
        <f>'BASE METAS)'!FL5</f>
        <v>25</v>
      </c>
      <c r="CG7" s="1">
        <f>'BASE METAS)'!FM5</f>
        <v>45</v>
      </c>
    </row>
    <row r="8" spans="1:94" ht="25.5" customHeight="1" x14ac:dyDescent="0.25">
      <c r="A8" s="1">
        <f>'BASE METAS)'!A6</f>
        <v>0</v>
      </c>
      <c r="B8" s="7221"/>
      <c r="C8" s="5685"/>
      <c r="D8" s="5685"/>
      <c r="E8" s="5685"/>
      <c r="F8" s="7218"/>
      <c r="G8" s="7218"/>
      <c r="H8" s="5707"/>
      <c r="I8" s="5707"/>
      <c r="J8" s="5707"/>
      <c r="K8" s="5707"/>
      <c r="L8" s="5707"/>
      <c r="M8" s="5707"/>
      <c r="N8" s="7769"/>
      <c r="O8" s="1"/>
      <c r="P8" s="1"/>
      <c r="Q8" s="1"/>
      <c r="R8" s="1"/>
      <c r="S8" s="1"/>
      <c r="T8" s="1"/>
      <c r="U8" s="1"/>
      <c r="V8" s="5698"/>
      <c r="W8" s="5695"/>
      <c r="X8" s="5685"/>
      <c r="Y8" s="594" t="str">
        <f>'BASE METAS)'!Y6</f>
        <v>02</v>
      </c>
      <c r="Z8" s="618" t="str">
        <f>'BASE METAS)'!Z6</f>
        <v xml:space="preserve">DAR SEGUIMIENTO A LAS GIRAS DE TRABAJO DEL PRESIDENTE MUNICIPAL </v>
      </c>
      <c r="AA8" s="435" t="str">
        <f>'BASE METAS)'!AA6</f>
        <v xml:space="preserve">DOCUMENTO </v>
      </c>
      <c r="AB8" s="170">
        <f>'BASE METAS)'!AB6</f>
        <v>180</v>
      </c>
      <c r="AC8" s="170">
        <f>'BASE METAS)'!AC6</f>
        <v>45</v>
      </c>
      <c r="AD8" s="452">
        <f>'BASE METAS)'!AD6</f>
        <v>0.25</v>
      </c>
      <c r="AE8" s="170">
        <f>'BASE METAS)'!AE6</f>
        <v>45</v>
      </c>
      <c r="AF8" s="452">
        <f>'BASE METAS)'!AF6</f>
        <v>0.25</v>
      </c>
      <c r="AG8" s="170">
        <f>'BASE METAS)'!AG6</f>
        <v>45</v>
      </c>
      <c r="AH8" s="452">
        <f>'BASE METAS)'!AH6</f>
        <v>0.25</v>
      </c>
      <c r="AI8" s="170">
        <f>'BASE METAS)'!AI6</f>
        <v>45</v>
      </c>
      <c r="AJ8" s="599">
        <f>'BASE METAS)'!AJ6</f>
        <v>0.25</v>
      </c>
      <c r="AK8" s="228">
        <f>'BASE METAS)'!AK6</f>
        <v>1</v>
      </c>
      <c r="AL8" s="968">
        <f>'BASE METAS)'!AL6</f>
        <v>2</v>
      </c>
      <c r="AM8" s="971" t="str">
        <f>'BASE METAS)'!AM6</f>
        <v>GIRAS DE TRABAJO DEL PRESIDENTE MUNICIPAL</v>
      </c>
      <c r="AN8" s="971" t="str">
        <f>'BASE METAS)'!AN6</f>
        <v>MIDE EL NUMERO DE GIRAS REALIZADAS ENTRE EL NUMERO DE GIRAS PROGRAMADAS</v>
      </c>
      <c r="AO8" s="1343" t="str">
        <f>'BASE METAS)'!AU6</f>
        <v>DESEMPEÑO</v>
      </c>
      <c r="AP8" s="971" t="str">
        <f>'BASE METAS)'!AO6</f>
        <v xml:space="preserve">NUMERO DE GIRAS REALIZADAS  </v>
      </c>
      <c r="AQ8" s="971" t="str">
        <f>'BASE METAS)'!AP6</f>
        <v>NUEMRO DE GIRAS PROGRAMADAS</v>
      </c>
      <c r="AR8" s="1039">
        <f>'BASE METAS)'!AQ6</f>
        <v>100</v>
      </c>
      <c r="AS8" s="971" t="str">
        <f>'BASE METAS)'!AR6</f>
        <v>DOCUMENTO</v>
      </c>
      <c r="AT8" s="971" t="str">
        <f>'BASE METAS)'!AS6</f>
        <v>EFICACIA</v>
      </c>
      <c r="AU8" s="1482">
        <f>'BASE METAS)'!BO6</f>
        <v>0</v>
      </c>
      <c r="AV8" s="1352">
        <f>'BASE METAS)'!BQ6</f>
        <v>180</v>
      </c>
      <c r="AW8" s="1">
        <f>'BASE METAS)'!BR6</f>
        <v>0</v>
      </c>
      <c r="AX8" s="1">
        <f>'BASE METAS)'!BS6</f>
        <v>45</v>
      </c>
      <c r="AY8" s="1">
        <f>'BASE METAS)'!BT6</f>
        <v>29</v>
      </c>
      <c r="AZ8" s="1">
        <f>'BASE METAS)'!BU6</f>
        <v>16</v>
      </c>
      <c r="BA8" s="1">
        <f>'BASE METAS)'!BV6</f>
        <v>0.64444444444444449</v>
      </c>
      <c r="BB8" s="1">
        <f>'BASE METAS)'!BW6</f>
        <v>59</v>
      </c>
      <c r="BC8" s="1">
        <f>'BASE METAS)'!BX6</f>
        <v>121</v>
      </c>
      <c r="BD8" s="1">
        <f>'BASE METAS)'!BY6</f>
        <v>0.32777777777777778</v>
      </c>
      <c r="BE8" s="1">
        <f>'BASE METAS)'!CG6</f>
        <v>30</v>
      </c>
      <c r="BF8" s="1">
        <f>'BASE METAS)'!CJ6</f>
        <v>3</v>
      </c>
      <c r="BG8" s="1">
        <f>'BASE METAS)'!CK6</f>
        <v>0</v>
      </c>
      <c r="BH8" s="1">
        <f>'BASE METAS)'!CL6</f>
        <v>0</v>
      </c>
      <c r="BI8" s="1352">
        <f>'BASE METAS)'!CM6</f>
        <v>0</v>
      </c>
      <c r="BJ8" s="1352">
        <f>'BASE METAS)'!CN6</f>
        <v>0</v>
      </c>
      <c r="BK8" s="1352">
        <f>'BASE METAS)'!CO6</f>
        <v>0</v>
      </c>
      <c r="BL8" s="1352">
        <f>'BASE METAS)'!CP6</f>
        <v>0</v>
      </c>
      <c r="BM8" s="1352">
        <f>'BASE METAS)'!CQ6</f>
        <v>0</v>
      </c>
      <c r="BN8" s="1352">
        <f>'BASE METAS)'!CR6</f>
        <v>0</v>
      </c>
      <c r="BO8" s="1352">
        <f>'BASE METAS)'!CS6</f>
        <v>0</v>
      </c>
      <c r="BP8" s="1352">
        <f>'BASE METAS)'!CT6</f>
        <v>0</v>
      </c>
      <c r="BQ8" s="1352">
        <f>'BASE METAS)'!CU6</f>
        <v>0</v>
      </c>
      <c r="BR8" s="1352">
        <f>'BASE METAS)'!CV6</f>
        <v>0</v>
      </c>
      <c r="BS8" s="1352">
        <f>'BASE METAS)'!CW6</f>
        <v>0</v>
      </c>
      <c r="BT8" s="1352">
        <f>'BASE METAS)'!CX6</f>
        <v>0</v>
      </c>
      <c r="BU8" s="1352">
        <f>'BASE METAS)'!FA6</f>
        <v>180</v>
      </c>
      <c r="BV8" s="1352">
        <f>'BASE METAS)'!FB6</f>
        <v>0</v>
      </c>
      <c r="BW8" s="1352">
        <f>'BASE METAS)'!FC6</f>
        <v>15</v>
      </c>
      <c r="BX8" s="1">
        <f>'BASE METAS)'!FD6</f>
        <v>11</v>
      </c>
      <c r="BY8" s="1">
        <f>'BASE METAS)'!FE6</f>
        <v>-4</v>
      </c>
      <c r="BZ8" s="1">
        <f>'BASE METAS)'!FF6</f>
        <v>0.73333333333333328</v>
      </c>
      <c r="CA8" s="1">
        <f>'BASE METAS)'!FG6</f>
        <v>41</v>
      </c>
      <c r="CB8" s="1">
        <f>'BASE METAS)'!FH6</f>
        <v>139</v>
      </c>
      <c r="CC8" s="1">
        <f>'BASE METAS)'!FI6</f>
        <v>0.22777777777777777</v>
      </c>
      <c r="CD8" s="1">
        <f>'BASE METAS)'!FJ6</f>
        <v>180</v>
      </c>
      <c r="CE8" s="1">
        <f>'BASE METAS)'!FK6</f>
        <v>0</v>
      </c>
      <c r="CF8" s="1">
        <f>'BASE METAS)'!FL6</f>
        <v>15</v>
      </c>
      <c r="CG8" s="1">
        <f>'BASE METAS)'!FM6</f>
        <v>8</v>
      </c>
    </row>
    <row r="9" spans="1:94" ht="63.75" x14ac:dyDescent="0.25">
      <c r="A9" s="1">
        <f>'BASE METAS)'!A7</f>
        <v>0</v>
      </c>
      <c r="B9" s="7221"/>
      <c r="C9" s="5685"/>
      <c r="D9" s="5685"/>
      <c r="E9" s="5685"/>
      <c r="F9" s="7218"/>
      <c r="G9" s="7218"/>
      <c r="H9" s="5707"/>
      <c r="I9" s="5707"/>
      <c r="J9" s="5707"/>
      <c r="K9" s="5707"/>
      <c r="L9" s="5707"/>
      <c r="M9" s="5707"/>
      <c r="N9" s="7769"/>
      <c r="O9" s="1"/>
      <c r="P9" s="1"/>
      <c r="Q9" s="1"/>
      <c r="R9" s="1"/>
      <c r="S9" s="1"/>
      <c r="T9" s="1"/>
      <c r="U9" s="1"/>
      <c r="V9" s="5698"/>
      <c r="W9" s="5695"/>
      <c r="X9" s="5685"/>
      <c r="Y9" s="594" t="str">
        <f>'BASE METAS)'!Y7</f>
        <v>03</v>
      </c>
      <c r="Z9" s="618" t="str">
        <f>'BASE METAS)'!Z7</f>
        <v xml:space="preserve">RECIBIR, REGISTRAR, ANALIZAR Y ACORDAR PARA EN SU MOMENTO TURNAR O DAR RESPUESTA A LA CORRESPONDENCIA ENVIADA AL PRESIDENTE MUNICIPAL </v>
      </c>
      <c r="AA9" s="437" t="str">
        <f>'BASE METAS)'!AA7</f>
        <v xml:space="preserve">DOCUMENTO </v>
      </c>
      <c r="AB9" s="170">
        <f>'BASE METAS)'!AB7</f>
        <v>6000</v>
      </c>
      <c r="AC9" s="170">
        <f>'BASE METAS)'!AC7</f>
        <v>1500</v>
      </c>
      <c r="AD9" s="452">
        <f>'BASE METAS)'!AD7</f>
        <v>0.25</v>
      </c>
      <c r="AE9" s="170">
        <f>'BASE METAS)'!AE7</f>
        <v>1500</v>
      </c>
      <c r="AF9" s="452">
        <f>'BASE METAS)'!AF7</f>
        <v>0.25</v>
      </c>
      <c r="AG9" s="170">
        <f>'BASE METAS)'!AG7</f>
        <v>1500</v>
      </c>
      <c r="AH9" s="452">
        <f>'BASE METAS)'!AH7</f>
        <v>0.25</v>
      </c>
      <c r="AI9" s="170">
        <f>'BASE METAS)'!AI7</f>
        <v>1500</v>
      </c>
      <c r="AJ9" s="599">
        <f>'BASE METAS)'!AJ7</f>
        <v>0.25</v>
      </c>
      <c r="AK9" s="228">
        <f>'BASE METAS)'!AK7</f>
        <v>1</v>
      </c>
      <c r="AL9" s="971">
        <f>'BASE METAS)'!AL7</f>
        <v>3</v>
      </c>
      <c r="AM9" s="971" t="str">
        <f>'BASE METAS)'!AM7</f>
        <v xml:space="preserve">CORRESPONDENCIA ENVIADA AL PRESIDENTE </v>
      </c>
      <c r="AN9" s="971" t="str">
        <f>'BASE METAS)'!AN7</f>
        <v>MIDE EL NUMERO DE CORRESPONDENCIA RECIBIDA ENTRE EL NUMERO DE CORRESPONDENCIA PROGRAMADA</v>
      </c>
      <c r="AO9" s="1343" t="str">
        <f>'BASE METAS)'!AU7</f>
        <v>DESEMPEÑO</v>
      </c>
      <c r="AP9" s="971" t="str">
        <f>'BASE METAS)'!AO7</f>
        <v xml:space="preserve">NUMERO DE CORRESPONDENCIA RECIBIDA    </v>
      </c>
      <c r="AQ9" s="971" t="str">
        <f>'BASE METAS)'!AP7</f>
        <v>NUMERO DE CORRESPONDENCIA PROGRAMADA</v>
      </c>
      <c r="AR9" s="1039">
        <f>'BASE METAS)'!AQ7</f>
        <v>100</v>
      </c>
      <c r="AS9" s="971" t="str">
        <f>'BASE METAS)'!AR7</f>
        <v>DOCUMENTO</v>
      </c>
      <c r="AT9" s="971" t="str">
        <f>'BASE METAS)'!AS7</f>
        <v>EFICIENCIA</v>
      </c>
      <c r="AU9" s="1482">
        <f>'BASE METAS)'!BO7</f>
        <v>0</v>
      </c>
      <c r="AV9" s="1352">
        <f>'BASE METAS)'!BQ7</f>
        <v>6000</v>
      </c>
      <c r="AW9" s="1">
        <f>'BASE METAS)'!BR7</f>
        <v>0</v>
      </c>
      <c r="AX9" s="1">
        <f>'BASE METAS)'!BS7</f>
        <v>1500</v>
      </c>
      <c r="AY9" s="1">
        <f>'BASE METAS)'!BT7</f>
        <v>1665</v>
      </c>
      <c r="AZ9" s="1">
        <f>'BASE METAS)'!BU7</f>
        <v>-165</v>
      </c>
      <c r="BA9" s="1">
        <f>'BASE METAS)'!BV7</f>
        <v>1.1100000000000001</v>
      </c>
      <c r="BB9" s="1">
        <f>'BASE METAS)'!BW7</f>
        <v>3137</v>
      </c>
      <c r="BC9" s="1">
        <f>'BASE METAS)'!BX7</f>
        <v>2863</v>
      </c>
      <c r="BD9" s="1">
        <f>'BASE METAS)'!BY7</f>
        <v>0.52283333333333337</v>
      </c>
      <c r="BE9" s="1">
        <f>'BASE METAS)'!CG7</f>
        <v>1472</v>
      </c>
      <c r="BF9" s="1">
        <f>'BASE METAS)'!CJ7</f>
        <v>4</v>
      </c>
      <c r="BG9" s="1">
        <f>'BASE METAS)'!CK7</f>
        <v>0</v>
      </c>
      <c r="BH9" s="1">
        <f>'BASE METAS)'!CL7</f>
        <v>0</v>
      </c>
      <c r="BI9" s="1352">
        <f>'BASE METAS)'!CM7</f>
        <v>0</v>
      </c>
      <c r="BJ9" s="1352">
        <f>'BASE METAS)'!CN7</f>
        <v>0</v>
      </c>
      <c r="BK9" s="1352">
        <f>'BASE METAS)'!CO7</f>
        <v>0</v>
      </c>
      <c r="BL9" s="1352">
        <f>'BASE METAS)'!CP7</f>
        <v>0</v>
      </c>
      <c r="BM9" s="1352">
        <f>'BASE METAS)'!CQ7</f>
        <v>0</v>
      </c>
      <c r="BN9" s="1352">
        <f>'BASE METAS)'!CR7</f>
        <v>0</v>
      </c>
      <c r="BO9" s="1352">
        <f>'BASE METAS)'!CS7</f>
        <v>0</v>
      </c>
      <c r="BP9" s="1352">
        <f>'BASE METAS)'!CT7</f>
        <v>0</v>
      </c>
      <c r="BQ9" s="1352">
        <f>'BASE METAS)'!CU7</f>
        <v>0</v>
      </c>
      <c r="BR9" s="1352">
        <f>'BASE METAS)'!CV7</f>
        <v>0</v>
      </c>
      <c r="BS9" s="1352">
        <f>'BASE METAS)'!CW7</f>
        <v>0</v>
      </c>
      <c r="BT9" s="1352">
        <f>'BASE METAS)'!CX7</f>
        <v>0</v>
      </c>
      <c r="BU9" s="1352">
        <f>'BASE METAS)'!FA7</f>
        <v>6000</v>
      </c>
      <c r="BV9" s="1352">
        <f>'BASE METAS)'!FB7</f>
        <v>0</v>
      </c>
      <c r="BW9" s="1352">
        <f>'BASE METAS)'!FC7</f>
        <v>500</v>
      </c>
      <c r="BX9" s="1">
        <f>'BASE METAS)'!FD7</f>
        <v>425</v>
      </c>
      <c r="BY9" s="1">
        <f>'BASE METAS)'!FE7</f>
        <v>-75</v>
      </c>
      <c r="BZ9" s="1">
        <f>'BASE METAS)'!FF7</f>
        <v>0.85</v>
      </c>
      <c r="CA9" s="1">
        <f>'BASE METAS)'!FG7</f>
        <v>1897</v>
      </c>
      <c r="CB9" s="1">
        <f>'BASE METAS)'!FH7</f>
        <v>4103</v>
      </c>
      <c r="CC9" s="1">
        <f>'BASE METAS)'!FI7</f>
        <v>0.31616666666666665</v>
      </c>
      <c r="CD9" s="1">
        <f>'BASE METAS)'!FJ7</f>
        <v>6000</v>
      </c>
      <c r="CE9" s="1">
        <f>'BASE METAS)'!FK7</f>
        <v>0</v>
      </c>
      <c r="CF9" s="1">
        <f>'BASE METAS)'!FL7</f>
        <v>500</v>
      </c>
      <c r="CG9" s="1">
        <f>'BASE METAS)'!FM7</f>
        <v>632</v>
      </c>
    </row>
    <row r="10" spans="1:94" ht="25.5" customHeight="1" x14ac:dyDescent="0.25">
      <c r="A10" s="1">
        <f>'BASE METAS)'!A8</f>
        <v>0</v>
      </c>
      <c r="B10" s="7221"/>
      <c r="C10" s="5685"/>
      <c r="D10" s="5685"/>
      <c r="E10" s="5685"/>
      <c r="F10" s="7218"/>
      <c r="G10" s="7218"/>
      <c r="H10" s="5707"/>
      <c r="I10" s="5707"/>
      <c r="J10" s="5707"/>
      <c r="K10" s="5707"/>
      <c r="L10" s="5707"/>
      <c r="M10" s="5707"/>
      <c r="N10" s="7769"/>
      <c r="O10" s="1"/>
      <c r="P10" s="1"/>
      <c r="Q10" s="1"/>
      <c r="R10" s="1"/>
      <c r="S10" s="1"/>
      <c r="T10" s="1"/>
      <c r="U10" s="1"/>
      <c r="V10" s="5698"/>
      <c r="W10" s="5695"/>
      <c r="X10" s="5685"/>
      <c r="Y10" s="594" t="str">
        <f>'BASE METAS)'!Y8</f>
        <v>04</v>
      </c>
      <c r="Z10" s="439" t="str">
        <f>'BASE METAS)'!Z8</f>
        <v xml:space="preserve">AGENDAR AUDIENCIAS PUBLICAS PARA DAR ATENCIÓN A LAS NESECIDADES DE LOS CIUDADANOS </v>
      </c>
      <c r="AA10" s="437" t="str">
        <f>'BASE METAS)'!AA8</f>
        <v>AGENDA</v>
      </c>
      <c r="AB10" s="170">
        <f>'BASE METAS)'!AB8</f>
        <v>50</v>
      </c>
      <c r="AC10" s="170">
        <f>'BASE METAS)'!AC8</f>
        <v>12</v>
      </c>
      <c r="AD10" s="452">
        <f>'BASE METAS)'!AD8</f>
        <v>0.24</v>
      </c>
      <c r="AE10" s="170">
        <f>'BASE METAS)'!AE8</f>
        <v>13</v>
      </c>
      <c r="AF10" s="452">
        <f>'BASE METAS)'!AF8</f>
        <v>0.26</v>
      </c>
      <c r="AG10" s="170">
        <f>'BASE METAS)'!AG8</f>
        <v>13</v>
      </c>
      <c r="AH10" s="452">
        <f>'BASE METAS)'!AH8</f>
        <v>0.26</v>
      </c>
      <c r="AI10" s="170">
        <f>'BASE METAS)'!AI8</f>
        <v>12</v>
      </c>
      <c r="AJ10" s="599">
        <f>'BASE METAS)'!AJ8</f>
        <v>0.24</v>
      </c>
      <c r="AK10" s="228">
        <f>'BASE METAS)'!AK8</f>
        <v>1</v>
      </c>
      <c r="AL10" s="971">
        <f>'BASE METAS)'!AL8</f>
        <v>4</v>
      </c>
      <c r="AM10" s="971" t="str">
        <f>'BASE METAS)'!AM8</f>
        <v xml:space="preserve">AUDIENCIA PUBLICA </v>
      </c>
      <c r="AN10" s="971" t="str">
        <f>'BASE METAS)'!AN8</f>
        <v xml:space="preserve">MIDE EL NUMERO DE AUDIENCIAS REALIZADAS ENTRE EL NUMERO DE AUDIENCIAS PROGRAMADAS </v>
      </c>
      <c r="AO10" s="1343" t="str">
        <f>'BASE METAS)'!AU8</f>
        <v>DESEMPEÑO</v>
      </c>
      <c r="AP10" s="971" t="str">
        <f>'BASE METAS)'!AO8</f>
        <v xml:space="preserve">NUMERO DE AUDIENCIAS REALIZADAS      </v>
      </c>
      <c r="AQ10" s="971" t="str">
        <f>'BASE METAS)'!AP8</f>
        <v xml:space="preserve">NUMERO DE AUDIENCIAS PROGRAMADAS </v>
      </c>
      <c r="AR10" s="1039">
        <f>'BASE METAS)'!AQ8</f>
        <v>100</v>
      </c>
      <c r="AS10" s="971" t="str">
        <f>'BASE METAS)'!AR8</f>
        <v>AGENDA</v>
      </c>
      <c r="AT10" s="971" t="str">
        <f>'BASE METAS)'!AS8</f>
        <v>EFICACIA</v>
      </c>
      <c r="AU10" s="1482">
        <f>'BASE METAS)'!BO8</f>
        <v>0</v>
      </c>
      <c r="AV10" s="1352">
        <f>'BASE METAS)'!BQ8</f>
        <v>50</v>
      </c>
      <c r="AW10" s="1">
        <f>'BASE METAS)'!BR8</f>
        <v>0</v>
      </c>
      <c r="AX10" s="1">
        <f>'BASE METAS)'!BS8</f>
        <v>13</v>
      </c>
      <c r="AY10" s="1">
        <f>'BASE METAS)'!BT8</f>
        <v>33</v>
      </c>
      <c r="AZ10" s="1">
        <f>'BASE METAS)'!BU8</f>
        <v>-20</v>
      </c>
      <c r="BA10" s="1">
        <f>'BASE METAS)'!BV8</f>
        <v>2.5384615384615383</v>
      </c>
      <c r="BB10" s="1">
        <f>'BASE METAS)'!BW8</f>
        <v>34</v>
      </c>
      <c r="BC10" s="1">
        <f>'BASE METAS)'!BX8</f>
        <v>16</v>
      </c>
      <c r="BD10" s="1">
        <f>'BASE METAS)'!BY8</f>
        <v>0.68</v>
      </c>
      <c r="BE10" s="1">
        <f>'BASE METAS)'!CG8</f>
        <v>1</v>
      </c>
      <c r="BF10" s="1">
        <f>'BASE METAS)'!CJ8</f>
        <v>5</v>
      </c>
      <c r="BG10" s="1">
        <f>'BASE METAS)'!CK8</f>
        <v>0</v>
      </c>
      <c r="BH10" s="1">
        <f>'BASE METAS)'!CL8</f>
        <v>0</v>
      </c>
      <c r="BI10" s="1352">
        <f>'BASE METAS)'!CM8</f>
        <v>0</v>
      </c>
      <c r="BJ10" s="1352">
        <f>'BASE METAS)'!CN8</f>
        <v>0</v>
      </c>
      <c r="BK10" s="1352">
        <f>'BASE METAS)'!CO8</f>
        <v>0</v>
      </c>
      <c r="BL10" s="1352">
        <f>'BASE METAS)'!CP8</f>
        <v>0</v>
      </c>
      <c r="BM10" s="1352">
        <f>'BASE METAS)'!CQ8</f>
        <v>0</v>
      </c>
      <c r="BN10" s="1352">
        <f>'BASE METAS)'!CR8</f>
        <v>0</v>
      </c>
      <c r="BO10" s="1352">
        <f>'BASE METAS)'!CS8</f>
        <v>0</v>
      </c>
      <c r="BP10" s="1352">
        <f>'BASE METAS)'!CT8</f>
        <v>0</v>
      </c>
      <c r="BQ10" s="1352">
        <f>'BASE METAS)'!CU8</f>
        <v>0</v>
      </c>
      <c r="BR10" s="1352">
        <f>'BASE METAS)'!CV8</f>
        <v>0</v>
      </c>
      <c r="BS10" s="1352">
        <f>'BASE METAS)'!CW8</f>
        <v>0</v>
      </c>
      <c r="BT10" s="1352">
        <f>'BASE METAS)'!CX8</f>
        <v>0</v>
      </c>
      <c r="BU10" s="1352">
        <f>'BASE METAS)'!FA8</f>
        <v>50</v>
      </c>
      <c r="BV10" s="1352">
        <f>'BASE METAS)'!FB8</f>
        <v>0</v>
      </c>
      <c r="BW10" s="1352">
        <f>'BASE METAS)'!FC8</f>
        <v>4</v>
      </c>
      <c r="BX10" s="1">
        <f>'BASE METAS)'!FD8</f>
        <v>1</v>
      </c>
      <c r="BY10" s="1">
        <f>'BASE METAS)'!FE8</f>
        <v>-3</v>
      </c>
      <c r="BZ10" s="1">
        <f>'BASE METAS)'!FF8</f>
        <v>0.25</v>
      </c>
      <c r="CA10" s="1">
        <f>'BASE METAS)'!FG8</f>
        <v>2</v>
      </c>
      <c r="CB10" s="1">
        <f>'BASE METAS)'!FH8</f>
        <v>48</v>
      </c>
      <c r="CC10" s="1">
        <f>'BASE METAS)'!FI8</f>
        <v>0.04</v>
      </c>
      <c r="CD10" s="1">
        <f>'BASE METAS)'!FJ8</f>
        <v>50</v>
      </c>
      <c r="CE10" s="1">
        <f>'BASE METAS)'!FK8</f>
        <v>0</v>
      </c>
      <c r="CF10" s="1">
        <f>'BASE METAS)'!FL8</f>
        <v>4</v>
      </c>
      <c r="CG10" s="1">
        <f>'BASE METAS)'!FM8</f>
        <v>8</v>
      </c>
    </row>
    <row r="11" spans="1:94" ht="25.5" customHeight="1" x14ac:dyDescent="0.25">
      <c r="A11" s="1">
        <f>'BASE METAS)'!A9</f>
        <v>0</v>
      </c>
      <c r="B11" s="7221"/>
      <c r="C11" s="5686"/>
      <c r="D11" s="5686"/>
      <c r="E11" s="5686"/>
      <c r="F11" s="7198"/>
      <c r="G11" s="7198"/>
      <c r="H11" s="5708"/>
      <c r="I11" s="5708"/>
      <c r="J11" s="5708"/>
      <c r="K11" s="5708"/>
      <c r="L11" s="5708"/>
      <c r="M11" s="5708"/>
      <c r="N11" s="7770"/>
      <c r="O11" s="1"/>
      <c r="P11" s="1"/>
      <c r="Q11" s="1"/>
      <c r="R11" s="1"/>
      <c r="S11" s="1"/>
      <c r="T11" s="1"/>
      <c r="U11" s="1"/>
      <c r="V11" s="5699"/>
      <c r="W11" s="5696"/>
      <c r="X11" s="5686"/>
      <c r="Y11" s="610" t="str">
        <f>'BASE METAS)'!Y9</f>
        <v>05</v>
      </c>
      <c r="Z11" s="619" t="str">
        <f>'BASE METAS)'!Z9</f>
        <v xml:space="preserve">REVISAR LA DOCUMENTACIÓN QUE SE TURNA A FIRMA AL PRESIDENTE MUNICIPAL </v>
      </c>
      <c r="AA11" s="435" t="str">
        <f>'BASE METAS)'!AA9</f>
        <v xml:space="preserve">DOCUMENTO </v>
      </c>
      <c r="AB11" s="170">
        <f>'BASE METAS)'!AB9</f>
        <v>8400</v>
      </c>
      <c r="AC11" s="187">
        <f>'BASE METAS)'!AC9</f>
        <v>2100</v>
      </c>
      <c r="AD11" s="611">
        <f>'BASE METAS)'!AD9</f>
        <v>0.25</v>
      </c>
      <c r="AE11" s="187">
        <f>'BASE METAS)'!AE9</f>
        <v>2100</v>
      </c>
      <c r="AF11" s="611">
        <f>'BASE METAS)'!AF9</f>
        <v>0.25</v>
      </c>
      <c r="AG11" s="187">
        <f>'BASE METAS)'!AG9</f>
        <v>2100</v>
      </c>
      <c r="AH11" s="611">
        <f>'BASE METAS)'!AH9</f>
        <v>0.25</v>
      </c>
      <c r="AI11" s="187">
        <f>'BASE METAS)'!AI9</f>
        <v>2100</v>
      </c>
      <c r="AJ11" s="612">
        <f>'BASE METAS)'!AJ9</f>
        <v>0.25</v>
      </c>
      <c r="AK11" s="228">
        <f>'BASE METAS)'!AK9</f>
        <v>1</v>
      </c>
      <c r="AL11" s="971">
        <f>'BASE METAS)'!AL9</f>
        <v>5</v>
      </c>
      <c r="AM11" s="971" t="str">
        <f>'BASE METAS)'!AM9</f>
        <v>DCUMENTACIÓN PARA FIRMA DEL PRESIDENTE MUNICIPAL</v>
      </c>
      <c r="AN11" s="971" t="str">
        <f>'BASE METAS)'!AN9</f>
        <v xml:space="preserve">MIDE EL NUMERO DE DOCUMENTOS FIRMADOS ENTRE EL NUMERO DE DOCUMENTOS PROGRAMADOS </v>
      </c>
      <c r="AO11" s="1343" t="str">
        <f>'BASE METAS)'!AU9</f>
        <v>DESEMPEÑO</v>
      </c>
      <c r="AP11" s="971" t="str">
        <f>'BASE METAS)'!AO9</f>
        <v xml:space="preserve">NUMERO DE DOCUMENTOS FIRMADOS  </v>
      </c>
      <c r="AQ11" s="971" t="str">
        <f>'BASE METAS)'!AP9</f>
        <v xml:space="preserve">NUMERO DE DOCUMENTOS PROGRAMADOS </v>
      </c>
      <c r="AR11" s="1039">
        <f>'BASE METAS)'!AQ9</f>
        <v>100</v>
      </c>
      <c r="AS11" s="971" t="str">
        <f>'BASE METAS)'!AR9</f>
        <v>DOCUMENTO</v>
      </c>
      <c r="AT11" s="971" t="str">
        <f>'BASE METAS)'!AS9</f>
        <v>EFICIENCIA</v>
      </c>
      <c r="AU11" s="1482">
        <f>'BASE METAS)'!BO9</f>
        <v>0</v>
      </c>
      <c r="AV11" s="1352">
        <f>'BASE METAS)'!BQ9</f>
        <v>8400</v>
      </c>
      <c r="AW11" s="1">
        <f>'BASE METAS)'!BR9</f>
        <v>0</v>
      </c>
      <c r="AX11" s="1">
        <f>'BASE METAS)'!BS9</f>
        <v>2100</v>
      </c>
      <c r="AY11" s="1">
        <f>'BASE METAS)'!BT9</f>
        <v>1514</v>
      </c>
      <c r="AZ11" s="1">
        <f>'BASE METAS)'!BU9</f>
        <v>586</v>
      </c>
      <c r="BA11" s="1">
        <f>'BASE METAS)'!BV9</f>
        <v>0.7209523809523809</v>
      </c>
      <c r="BB11" s="1">
        <f>'BASE METAS)'!BW9</f>
        <v>4306</v>
      </c>
      <c r="BC11" s="1">
        <f>'BASE METAS)'!BX9</f>
        <v>4094</v>
      </c>
      <c r="BD11" s="1">
        <f>'BASE METAS)'!BY9</f>
        <v>0.51261904761904764</v>
      </c>
      <c r="BE11" s="1">
        <f>'BASE METAS)'!CG9</f>
        <v>2792</v>
      </c>
      <c r="BF11" s="1">
        <f>'BASE METAS)'!CJ9</f>
        <v>6</v>
      </c>
      <c r="BG11" s="1">
        <f>'BASE METAS)'!CK9</f>
        <v>0</v>
      </c>
      <c r="BH11" s="1">
        <f>'BASE METAS)'!CL9</f>
        <v>0</v>
      </c>
      <c r="BI11" s="1352">
        <f>'BASE METAS)'!CM9</f>
        <v>0</v>
      </c>
      <c r="BJ11" s="1352">
        <f>'BASE METAS)'!CN9</f>
        <v>0</v>
      </c>
      <c r="BK11" s="1352">
        <f>'BASE METAS)'!CO9</f>
        <v>0</v>
      </c>
      <c r="BL11" s="1352">
        <f>'BASE METAS)'!CP9</f>
        <v>0</v>
      </c>
      <c r="BM11" s="1352">
        <f>'BASE METAS)'!CQ9</f>
        <v>0</v>
      </c>
      <c r="BN11" s="1352">
        <f>'BASE METAS)'!CR9</f>
        <v>0</v>
      </c>
      <c r="BO11" s="1352">
        <f>'BASE METAS)'!CS9</f>
        <v>0</v>
      </c>
      <c r="BP11" s="1352">
        <f>'BASE METAS)'!CT9</f>
        <v>0</v>
      </c>
      <c r="BQ11" s="1352">
        <f>'BASE METAS)'!CU9</f>
        <v>0</v>
      </c>
      <c r="BR11" s="1352">
        <f>'BASE METAS)'!CV9</f>
        <v>0</v>
      </c>
      <c r="BS11" s="1352">
        <f>'BASE METAS)'!CW9</f>
        <v>0</v>
      </c>
      <c r="BT11" s="1352">
        <f>'BASE METAS)'!CX9</f>
        <v>0</v>
      </c>
      <c r="BU11" s="1352">
        <f>'BASE METAS)'!FA9</f>
        <v>8400</v>
      </c>
      <c r="BV11" s="1352">
        <f>'BASE METAS)'!FB9</f>
        <v>0</v>
      </c>
      <c r="BW11" s="1352">
        <f>'BASE METAS)'!FC9</f>
        <v>700</v>
      </c>
      <c r="BX11" s="1">
        <f>'BASE METAS)'!FD9</f>
        <v>506</v>
      </c>
      <c r="BY11" s="1">
        <f>'BASE METAS)'!FE9</f>
        <v>-194</v>
      </c>
      <c r="BZ11" s="1">
        <f>'BASE METAS)'!FF9</f>
        <v>0.72285714285714286</v>
      </c>
      <c r="CA11" s="1">
        <f>'BASE METAS)'!FG9</f>
        <v>3298</v>
      </c>
      <c r="CB11" s="1">
        <f>'BASE METAS)'!FH9</f>
        <v>5102</v>
      </c>
      <c r="CC11" s="1">
        <f>'BASE METAS)'!FI9</f>
        <v>0.39261904761904765</v>
      </c>
      <c r="CD11" s="1">
        <f>'BASE METAS)'!FJ9</f>
        <v>8400</v>
      </c>
      <c r="CE11" s="1">
        <f>'BASE METAS)'!FK9</f>
        <v>0</v>
      </c>
      <c r="CF11" s="1">
        <f>'BASE METAS)'!FL9</f>
        <v>700</v>
      </c>
      <c r="CG11" s="1">
        <f>'BASE METAS)'!FM9</f>
        <v>516</v>
      </c>
    </row>
    <row r="12" spans="1:94" ht="25.5" customHeight="1" x14ac:dyDescent="0.25">
      <c r="B12" s="7221"/>
      <c r="C12" s="1331"/>
      <c r="D12" s="1331"/>
      <c r="E12" s="1331"/>
      <c r="F12" s="1333" t="str">
        <f>'BASE METAS)'!N5</f>
        <v>Presidencia</v>
      </c>
      <c r="G12" s="1333" t="str">
        <f>'BASE METAS)'!O5</f>
        <v>Secretaría Particular</v>
      </c>
      <c r="H12" s="1336" t="str">
        <f>'BASE METAS)'!P5</f>
        <v>Administración, planeación y control gubernamental</v>
      </c>
      <c r="I12" s="1336" t="str">
        <f>'BASE METAS)'!Q5</f>
        <v>Control y evaluación de la administración gubernamental</v>
      </c>
      <c r="J12" s="1336" t="str">
        <f>'BASE METAS)'!R5</f>
        <v>Conducción de las políticas generales de gobierno</v>
      </c>
      <c r="K12" s="1336" t="str">
        <f>'BASE METAS)'!S5</f>
        <v>Atención a la demanda ciudadana</v>
      </c>
      <c r="L12" s="1336" t="str">
        <f>'BASE METAS)'!T5</f>
        <v>Audiencia pública y consulta popular</v>
      </c>
      <c r="M12" s="1334"/>
      <c r="N12" s="1334"/>
      <c r="O12" s="1334"/>
      <c r="P12" s="1337"/>
      <c r="Q12" s="1337"/>
      <c r="R12" s="1337"/>
      <c r="S12" s="1337"/>
      <c r="T12" s="1337"/>
      <c r="U12" s="1351"/>
      <c r="V12" s="1337"/>
      <c r="W12" s="1339"/>
      <c r="X12" s="1331"/>
      <c r="Y12" s="594"/>
      <c r="Z12" s="618"/>
      <c r="AA12" s="435"/>
      <c r="AB12" s="170"/>
      <c r="AC12" s="170"/>
      <c r="AD12" s="452"/>
      <c r="AE12" s="170"/>
      <c r="AF12" s="452"/>
      <c r="AG12" s="170"/>
      <c r="AH12" s="452"/>
      <c r="AI12" s="170"/>
      <c r="AJ12" s="599"/>
      <c r="AK12" s="228"/>
      <c r="AL12" s="971"/>
      <c r="AM12" s="971"/>
      <c r="AN12" s="971"/>
      <c r="AO12" s="1343"/>
      <c r="AP12" s="971"/>
      <c r="AQ12" s="971"/>
      <c r="AR12" s="1039"/>
      <c r="AS12" s="971"/>
      <c r="AT12" s="971"/>
      <c r="AU12" s="1482"/>
      <c r="AV12" s="1352"/>
      <c r="BI12" s="1352"/>
      <c r="BJ12" s="1352"/>
      <c r="BK12" s="1352"/>
      <c r="BL12" s="1352"/>
      <c r="BM12" s="1352"/>
      <c r="BN12" s="1352"/>
      <c r="BO12" s="1352"/>
      <c r="BP12" s="1352"/>
      <c r="BQ12" s="1352"/>
      <c r="BR12" s="1352"/>
      <c r="BS12" s="1352"/>
      <c r="BT12" s="1352"/>
      <c r="BU12" s="1352"/>
      <c r="BV12" s="1352"/>
      <c r="BW12" s="1352"/>
    </row>
    <row r="13" spans="1:94" ht="25.5" customHeight="1" x14ac:dyDescent="0.25">
      <c r="B13" s="7221"/>
      <c r="C13" s="1331"/>
      <c r="D13" s="1331"/>
      <c r="E13" s="1331"/>
      <c r="F13" s="1426"/>
      <c r="G13" s="1426"/>
      <c r="H13" s="1427"/>
      <c r="I13" s="1427"/>
      <c r="J13" s="1427"/>
      <c r="K13" s="1427"/>
      <c r="L13" s="1427"/>
      <c r="M13" s="1334"/>
      <c r="N13" s="1334"/>
      <c r="O13" s="1334"/>
      <c r="P13" s="1337"/>
      <c r="Q13" s="1337"/>
      <c r="R13" s="1337"/>
      <c r="S13" s="1337"/>
      <c r="T13" s="1337"/>
      <c r="U13" s="1351"/>
      <c r="V13" s="1337"/>
      <c r="W13" s="1339"/>
      <c r="X13" s="1331"/>
      <c r="Y13" s="594"/>
      <c r="Z13" s="618"/>
      <c r="AA13" s="435"/>
      <c r="AB13" s="170"/>
      <c r="AC13" s="170"/>
      <c r="AD13" s="452"/>
      <c r="AE13" s="170"/>
      <c r="AF13" s="452"/>
      <c r="AG13" s="170"/>
      <c r="AH13" s="452"/>
      <c r="AI13" s="170"/>
      <c r="AJ13" s="599"/>
      <c r="AK13" s="228"/>
      <c r="AL13" s="971"/>
      <c r="AM13" s="971"/>
      <c r="AN13" s="971"/>
      <c r="AO13" s="1343"/>
      <c r="AP13" s="971"/>
      <c r="AQ13" s="971"/>
      <c r="AR13" s="1039"/>
      <c r="AS13" s="971"/>
      <c r="AT13" s="971"/>
      <c r="AU13" s="1482"/>
      <c r="AV13" s="1352"/>
      <c r="BI13" s="1352"/>
      <c r="BJ13" s="1352"/>
      <c r="BK13" s="1352"/>
      <c r="BL13" s="1352"/>
      <c r="BM13" s="1352"/>
      <c r="BN13" s="1352"/>
      <c r="BO13" s="1352"/>
      <c r="BP13" s="1352"/>
      <c r="BQ13" s="1352"/>
      <c r="BR13" s="1352"/>
      <c r="BS13" s="1352"/>
      <c r="BT13" s="1352"/>
      <c r="BU13" s="1352"/>
      <c r="BV13" s="1352"/>
      <c r="BW13" s="1352"/>
    </row>
    <row r="14" spans="1:94" ht="25.5" customHeight="1" x14ac:dyDescent="0.25">
      <c r="B14" s="7221"/>
      <c r="C14" s="1331"/>
      <c r="D14" s="1331"/>
      <c r="E14" s="1331"/>
      <c r="F14" s="1426"/>
      <c r="G14" s="1426"/>
      <c r="H14" s="1427"/>
      <c r="I14" s="1427"/>
      <c r="J14" s="1427"/>
      <c r="K14" s="1427"/>
      <c r="L14" s="1427"/>
      <c r="M14" s="1334"/>
      <c r="N14" s="1334"/>
      <c r="O14" s="1334"/>
      <c r="P14" s="1337"/>
      <c r="Q14" s="1337"/>
      <c r="R14" s="1337"/>
      <c r="S14" s="1337"/>
      <c r="T14" s="1337"/>
      <c r="U14" s="1351"/>
      <c r="V14" s="1337"/>
      <c r="W14" s="1339"/>
      <c r="X14" s="1331"/>
      <c r="Y14" s="594"/>
      <c r="Z14" s="618"/>
      <c r="AA14" s="435"/>
      <c r="AB14" s="170"/>
      <c r="AC14" s="170"/>
      <c r="AD14" s="452"/>
      <c r="AE14" s="170"/>
      <c r="AF14" s="452"/>
      <c r="AG14" s="170"/>
      <c r="AH14" s="452"/>
      <c r="AI14" s="170"/>
      <c r="AJ14" s="599"/>
      <c r="AK14" s="228"/>
      <c r="AL14" s="971"/>
      <c r="AM14" s="971"/>
      <c r="AN14" s="971"/>
      <c r="AO14" s="1343"/>
      <c r="AP14" s="971"/>
      <c r="AQ14" s="971"/>
      <c r="AR14" s="1039"/>
      <c r="AS14" s="971"/>
      <c r="AT14" s="971"/>
      <c r="AU14" s="1482"/>
      <c r="AV14" s="1352"/>
      <c r="BI14" s="1352"/>
      <c r="BJ14" s="1352"/>
      <c r="BK14" s="1352"/>
      <c r="BL14" s="1352"/>
      <c r="BM14" s="1352"/>
      <c r="BN14" s="1352"/>
      <c r="BO14" s="1352"/>
      <c r="BP14" s="1352"/>
      <c r="BQ14" s="1352"/>
      <c r="BR14" s="1352"/>
      <c r="BS14" s="1352"/>
      <c r="BT14" s="1352"/>
      <c r="BU14" s="1352"/>
      <c r="BV14" s="1352"/>
      <c r="BW14" s="1352"/>
    </row>
    <row r="15" spans="1:94" ht="25.5" customHeight="1" x14ac:dyDescent="0.25">
      <c r="B15" s="7221"/>
      <c r="C15" s="1331"/>
      <c r="D15" s="1331"/>
      <c r="E15" s="1331"/>
      <c r="F15" s="1426"/>
      <c r="G15" s="1426"/>
      <c r="H15" s="1427"/>
      <c r="I15" s="1427"/>
      <c r="J15" s="1427"/>
      <c r="K15" s="1427"/>
      <c r="L15" s="1427"/>
      <c r="M15" s="1334"/>
      <c r="N15" s="1334"/>
      <c r="O15" s="1334"/>
      <c r="P15" s="1337"/>
      <c r="Q15" s="1337"/>
      <c r="R15" s="1337"/>
      <c r="S15" s="1337"/>
      <c r="T15" s="1337"/>
      <c r="U15" s="1351"/>
      <c r="V15" s="1337"/>
      <c r="W15" s="1339"/>
      <c r="X15" s="1331"/>
      <c r="Y15" s="594"/>
      <c r="Z15" s="618"/>
      <c r="AA15" s="435"/>
      <c r="AB15" s="170"/>
      <c r="AC15" s="170"/>
      <c r="AD15" s="452"/>
      <c r="AE15" s="170"/>
      <c r="AF15" s="452"/>
      <c r="AG15" s="170"/>
      <c r="AH15" s="452"/>
      <c r="AI15" s="170"/>
      <c r="AJ15" s="599"/>
      <c r="AK15" s="228"/>
      <c r="AL15" s="971"/>
      <c r="AM15" s="971"/>
      <c r="AN15" s="971"/>
      <c r="AO15" s="1343"/>
      <c r="AP15" s="971"/>
      <c r="AQ15" s="971"/>
      <c r="AR15" s="1039"/>
      <c r="AS15" s="971"/>
      <c r="AT15" s="971"/>
      <c r="AU15" s="1482"/>
      <c r="AV15" s="1352"/>
      <c r="BI15" s="1352"/>
      <c r="BJ15" s="1352"/>
      <c r="BK15" s="1352"/>
      <c r="BL15" s="1352"/>
      <c r="BM15" s="1352"/>
      <c r="BN15" s="1352"/>
      <c r="BO15" s="1352"/>
      <c r="BP15" s="1352"/>
      <c r="BQ15" s="1352"/>
      <c r="BR15" s="1352"/>
      <c r="BS15" s="1352"/>
      <c r="BT15" s="1352"/>
      <c r="BU15" s="1352"/>
      <c r="BV15" s="1352"/>
      <c r="BW15" s="1352"/>
    </row>
    <row r="16" spans="1:94" s="46" customFormat="1" ht="25.5" customHeight="1" x14ac:dyDescent="0.25">
      <c r="B16" s="7221"/>
      <c r="C16" s="1524"/>
      <c r="D16" s="1524"/>
      <c r="E16" s="1524"/>
      <c r="F16" s="1100"/>
      <c r="G16" s="1100"/>
      <c r="H16" s="1099"/>
      <c r="I16" s="1099"/>
      <c r="J16" s="1099"/>
      <c r="K16" s="1099"/>
      <c r="L16" s="1099"/>
      <c r="M16" s="1342"/>
      <c r="N16" s="1342"/>
      <c r="O16" s="1342"/>
      <c r="P16" s="1341"/>
      <c r="Q16" s="1341"/>
      <c r="R16" s="1341"/>
      <c r="S16" s="1341"/>
      <c r="T16" s="1341"/>
      <c r="U16" s="1375"/>
      <c r="V16" s="1341"/>
      <c r="W16" s="1525"/>
      <c r="X16" s="1524"/>
      <c r="Y16" s="1526"/>
      <c r="Z16" s="1527"/>
      <c r="AA16" s="675"/>
      <c r="AB16" s="559"/>
      <c r="AC16" s="559"/>
      <c r="AD16" s="667"/>
      <c r="AE16" s="559"/>
      <c r="AF16" s="667"/>
      <c r="AG16" s="559"/>
      <c r="AH16" s="667"/>
      <c r="AI16" s="559"/>
      <c r="AJ16" s="862"/>
      <c r="AK16" s="128"/>
      <c r="AL16" s="974"/>
      <c r="AM16" s="974"/>
      <c r="AN16" s="974"/>
      <c r="AO16" s="1377"/>
      <c r="AP16" s="974"/>
      <c r="AQ16" s="974"/>
      <c r="AR16" s="974"/>
      <c r="AS16" s="974"/>
      <c r="AT16" s="974"/>
      <c r="AU16" s="963"/>
      <c r="AV16" s="1352"/>
      <c r="BI16" s="1352"/>
      <c r="BJ16" s="1352"/>
      <c r="BK16" s="1352"/>
      <c r="BL16" s="1352"/>
      <c r="BM16" s="1352"/>
      <c r="BN16" s="1352"/>
      <c r="BO16" s="1352"/>
      <c r="BP16" s="1352"/>
      <c r="BQ16" s="1352"/>
      <c r="BR16" s="1352"/>
      <c r="BS16" s="1352"/>
      <c r="BT16" s="1352"/>
      <c r="BU16" s="1352"/>
      <c r="BV16" s="1352"/>
      <c r="BW16" s="1352"/>
    </row>
    <row r="17" spans="1:85" ht="51" x14ac:dyDescent="0.25">
      <c r="A17" s="1">
        <f>'BASE METAS)'!A10</f>
        <v>3</v>
      </c>
      <c r="B17" s="7221"/>
      <c r="C17" s="5684">
        <f>'BASE METAS)'!C10</f>
        <v>102</v>
      </c>
      <c r="D17" s="5684">
        <f>'BASE METAS)'!D10</f>
        <v>3</v>
      </c>
      <c r="E17" s="5684" t="str">
        <f>'BASE METAS)'!E10</f>
        <v xml:space="preserve">AUDIENCIA PÚBLICA Y CONSULTA POPULAR </v>
      </c>
      <c r="F17" s="7197" t="str">
        <f>'BASE METAS)'!F10</f>
        <v>A00</v>
      </c>
      <c r="G17" s="7197" t="str">
        <f>'BASE METAS)'!G10</f>
        <v>122</v>
      </c>
      <c r="H17" s="5706" t="str">
        <f>'BASE METAS)'!H10</f>
        <v>05</v>
      </c>
      <c r="I17" s="5706" t="str">
        <f>'BASE METAS)'!I10</f>
        <v>01</v>
      </c>
      <c r="J17" s="5706" t="str">
        <f>'BASE METAS)'!J10</f>
        <v>03</v>
      </c>
      <c r="K17" s="5706" t="str">
        <f>'BASE METAS)'!K10</f>
        <v>02</v>
      </c>
      <c r="L17" s="5706" t="str">
        <f>'BASE METAS)'!L10</f>
        <v>01</v>
      </c>
      <c r="M17" s="5706" t="str">
        <f>'BASE METAS)'!M10</f>
        <v>101</v>
      </c>
      <c r="N17" s="5706" t="str">
        <f>'BASE METAS)'!N10</f>
        <v>Presidencia</v>
      </c>
      <c r="O17" s="7106" t="str">
        <f>'BASE METAS)'!O10</f>
        <v>Información, Planeación, Programación y Evaluación</v>
      </c>
      <c r="P17" s="5697" t="str">
        <f>'BASE METAS)'!P10</f>
        <v>Administración, planeación y control gubernamental</v>
      </c>
      <c r="Q17" s="5697" t="str">
        <f>'BASE METAS)'!Q10</f>
        <v>Control y evaluación de la administración gubernamental</v>
      </c>
      <c r="R17" s="5697" t="str">
        <f>'BASE METAS)'!R10</f>
        <v>Conducción de las políticas generales de gobierno</v>
      </c>
      <c r="S17" s="5697" t="str">
        <f>'BASE METAS)'!S10</f>
        <v>Atención a la demanda ciudadana</v>
      </c>
      <c r="T17" s="5697" t="str">
        <f>'BASE METAS)'!T10</f>
        <v>Audiencia pública y consulta popular</v>
      </c>
      <c r="U17" s="7729" t="str">
        <f>'BASE METAS)'!U10</f>
        <v>CONTINUAR  EL TRABAJO DE OBSERVANCIA Y SEGUIMIENTO A LAS RESPUESTAS DE LAS SOLICITUDES DE ACCESO A LA INFORMACION PUBLICA EN COORDINACIÓN CON LOS SUJETOS OBLIGADOS DE ACUERDO A LO  ESTABLECIDOS EN LA LEY DE TRANSPARENCIA Y ACCESO A LA INFORMACION PUBLICA DEL ESTADO DE MEXICO Y MUNICIPIOS Y A LOS ALINEAMIENTOS QUE ESTABLEZCA EL COMITE DE INFORMACION; RESPONDER EN TIEMPO Y FORMA A LAS SOLICITUDES DE INFORMACIÓN POR PARTE DE LA CIUDADANIA, ACTUALIZAR DE FORMA EFICAZ Y EFICIENTE LA INFORMACIÓN PÚBLICA DE OFICIO EN PODER DE LAS DEPENDENCIAS Y ENTIDADES DE LA ADMINISTRACIÓN PÚBLICA MUNICIPAL CONFORME A ESTABLECIDO EN LA LEY DE TRANSPARENCIA.</v>
      </c>
      <c r="V17" s="5697" t="str">
        <f>'BASE METAS)'!V10</f>
        <v>Gobierno de Resultados</v>
      </c>
      <c r="W17" s="5694">
        <f>'BASE METAS)'!W10</f>
        <v>450307.21</v>
      </c>
      <c r="X17" s="7102" t="str">
        <f>'BASE METAS)'!X10</f>
        <v>UNIDAD DE TRANSPARENCIA Y ACCESO A LA INFORMACIÓN</v>
      </c>
      <c r="Y17" s="593" t="str">
        <f>'BASE METAS)'!Y10</f>
        <v>01</v>
      </c>
      <c r="Z17" s="614" t="str">
        <f>'BASE METAS)'!Z10</f>
        <v>ATENDER,REGISTRAR,TURNAR,DAR SEGUIMIENTO Y RESPUESTA A LAS SOLICITUDES DE  ACCESO A LA INFORMACION PUBLICA MUNICIPAL</v>
      </c>
      <c r="AA17" s="433" t="str">
        <f>'BASE METAS)'!AA10</f>
        <v>SOLICITUD</v>
      </c>
      <c r="AB17" s="551">
        <f>'BASE METAS)'!AB10</f>
        <v>280</v>
      </c>
      <c r="AC17" s="551">
        <f>'BASE METAS)'!AC10</f>
        <v>50</v>
      </c>
      <c r="AD17" s="620">
        <f>'BASE METAS)'!AD10</f>
        <v>0.17857142857142858</v>
      </c>
      <c r="AE17" s="551">
        <f>'BASE METAS)'!AE10</f>
        <v>70</v>
      </c>
      <c r="AF17" s="620">
        <f>'BASE METAS)'!AF10</f>
        <v>0.25</v>
      </c>
      <c r="AG17" s="551">
        <f>'BASE METAS)'!AG10</f>
        <v>80</v>
      </c>
      <c r="AH17" s="620">
        <f>'BASE METAS)'!AH10</f>
        <v>0.2857142857142857</v>
      </c>
      <c r="AI17" s="551">
        <f>'BASE METAS)'!AI10</f>
        <v>80</v>
      </c>
      <c r="AJ17" s="621">
        <f>'BASE METAS)'!AJ10</f>
        <v>0.2857142857142857</v>
      </c>
      <c r="AK17" s="228">
        <f>'BASE METAS)'!AK10</f>
        <v>1</v>
      </c>
      <c r="AL17" s="1039">
        <f>'BASE METAS)'!AL10</f>
        <v>1</v>
      </c>
      <c r="AM17" s="971" t="str">
        <f>'BASE METAS)'!AM10</f>
        <v xml:space="preserve">RESPUESTA A LAS SOLICITUDES </v>
      </c>
      <c r="AN17" s="971" t="str">
        <f>'BASE METAS)'!AN10</f>
        <v xml:space="preserve">MIDE EL NUMERO DE SOLICITUDES ATENDIDAS ENTRE EL NUMERO DE SOLICITUDES PROGRAMADAS </v>
      </c>
      <c r="AO17" s="1343" t="str">
        <f>'BASE METAS)'!AU10</f>
        <v>DESEMPEÑO</v>
      </c>
      <c r="AP17" s="1039" t="str">
        <f>'BASE METAS)'!AO10</f>
        <v xml:space="preserve">NUMERO DE SOLICITUDES ATENDIDAS   </v>
      </c>
      <c r="AQ17" s="1039" t="str">
        <f>'BASE METAS)'!AP10</f>
        <v>NUMERO DE SOLICITUDES PROGRAMADAS</v>
      </c>
      <c r="AR17" s="1039">
        <f>'BASE METAS)'!AQ10</f>
        <v>100</v>
      </c>
      <c r="AS17" s="1039" t="str">
        <f>'BASE METAS)'!AR10</f>
        <v>SOLICITUD</v>
      </c>
      <c r="AT17" s="1039" t="str">
        <f>'BASE METAS)'!AS10</f>
        <v>EFICACIA</v>
      </c>
      <c r="AU17" s="1482">
        <f>'BASE METAS)'!BO10</f>
        <v>0</v>
      </c>
      <c r="AV17" s="1">
        <f>'BASE METAS)'!BQ10</f>
        <v>280</v>
      </c>
      <c r="AW17" s="1">
        <f>'BASE METAS)'!BR10</f>
        <v>0</v>
      </c>
      <c r="AX17" s="1">
        <f>'BASE METAS)'!BS10</f>
        <v>70</v>
      </c>
      <c r="AY17" s="1">
        <f>'BASE METAS)'!BT10</f>
        <v>318</v>
      </c>
      <c r="AZ17" s="1">
        <f>'BASE METAS)'!BU10</f>
        <v>-248</v>
      </c>
      <c r="BA17" s="1">
        <f>'BASE METAS)'!BV10</f>
        <v>4.5428571428571427</v>
      </c>
      <c r="BB17" s="1">
        <f>'BASE METAS)'!BW10</f>
        <v>481</v>
      </c>
      <c r="BC17" s="1">
        <f>'BASE METAS)'!BX10</f>
        <v>-201</v>
      </c>
      <c r="BD17" s="1">
        <f>'BASE METAS)'!BY10</f>
        <v>1.7178571428571427</v>
      </c>
      <c r="BE17" s="1">
        <f>'BASE METAS)'!CG10</f>
        <v>163</v>
      </c>
      <c r="BF17" s="1">
        <f>'BASE METAS)'!CJ10</f>
        <v>7</v>
      </c>
      <c r="BG17" s="1">
        <f>'BASE METAS)'!CK10</f>
        <v>0</v>
      </c>
      <c r="BH17" s="1">
        <f>'BASE METAS)'!CL10</f>
        <v>0</v>
      </c>
      <c r="BI17" s="1">
        <f>'BASE METAS)'!CM10</f>
        <v>0</v>
      </c>
      <c r="BJ17" s="1">
        <f>'BASE METAS)'!CN10</f>
        <v>0</v>
      </c>
      <c r="BK17" s="1">
        <f>'BASE METAS)'!CO10</f>
        <v>0</v>
      </c>
      <c r="BL17" s="1">
        <f>'BASE METAS)'!CP10</f>
        <v>0</v>
      </c>
      <c r="BM17" s="1">
        <f>'BASE METAS)'!CQ10</f>
        <v>0</v>
      </c>
      <c r="BN17" s="1">
        <f>'BASE METAS)'!CR10</f>
        <v>0</v>
      </c>
      <c r="BO17" s="1">
        <f>'BASE METAS)'!CS10</f>
        <v>0</v>
      </c>
      <c r="BP17" s="1">
        <f>'BASE METAS)'!CT10</f>
        <v>0</v>
      </c>
      <c r="BQ17" s="1">
        <f>'BASE METAS)'!CU10</f>
        <v>0</v>
      </c>
      <c r="BR17" s="1">
        <f>'BASE METAS)'!CV10</f>
        <v>0</v>
      </c>
      <c r="BS17" s="1">
        <f>'BASE METAS)'!CW10</f>
        <v>0</v>
      </c>
      <c r="BT17" s="1">
        <f>'BASE METAS)'!CX10</f>
        <v>0</v>
      </c>
      <c r="BU17" s="1">
        <f>'BASE METAS)'!FA10</f>
        <v>280</v>
      </c>
      <c r="BV17" s="1">
        <f>'BASE METAS)'!FB10</f>
        <v>0</v>
      </c>
      <c r="BW17" s="1">
        <f>'BASE METAS)'!FC10</f>
        <v>30</v>
      </c>
      <c r="BX17" s="1">
        <f>'BASE METAS)'!FD10</f>
        <v>65</v>
      </c>
      <c r="BY17" s="1">
        <f>'BASE METAS)'!FE10</f>
        <v>35</v>
      </c>
      <c r="BZ17" s="1">
        <f>'BASE METAS)'!FF10</f>
        <v>2.1666666666666665</v>
      </c>
      <c r="CA17" s="1">
        <f>'BASE METAS)'!FG10</f>
        <v>228</v>
      </c>
      <c r="CB17" s="1">
        <f>'BASE METAS)'!FH10</f>
        <v>52</v>
      </c>
      <c r="CC17" s="1">
        <f>'BASE METAS)'!FI10</f>
        <v>0.81428571428571428</v>
      </c>
      <c r="CD17" s="1">
        <f>'BASE METAS)'!FJ10</f>
        <v>280</v>
      </c>
      <c r="CE17" s="1">
        <f>'BASE METAS)'!FK10</f>
        <v>0</v>
      </c>
      <c r="CF17" s="1">
        <f>'BASE METAS)'!FL10</f>
        <v>23</v>
      </c>
      <c r="CG17" s="1">
        <f>'BASE METAS)'!FM10</f>
        <v>69</v>
      </c>
    </row>
    <row r="18" spans="1:85" ht="38.25" customHeight="1" x14ac:dyDescent="0.25">
      <c r="A18" s="1">
        <f>'BASE METAS)'!A11</f>
        <v>0</v>
      </c>
      <c r="B18" s="7221"/>
      <c r="C18" s="5685"/>
      <c r="D18" s="5685"/>
      <c r="E18" s="5685"/>
      <c r="F18" s="7218"/>
      <c r="G18" s="7218"/>
      <c r="H18" s="5707"/>
      <c r="I18" s="5707"/>
      <c r="J18" s="5707"/>
      <c r="K18" s="5707"/>
      <c r="L18" s="5707"/>
      <c r="M18" s="5707"/>
      <c r="N18" s="5707"/>
      <c r="O18" s="7107"/>
      <c r="P18" s="5698"/>
      <c r="Q18" s="5698"/>
      <c r="R18" s="5698"/>
      <c r="S18" s="5698"/>
      <c r="T18" s="5698"/>
      <c r="U18" s="7730"/>
      <c r="V18" s="5698"/>
      <c r="W18" s="5695"/>
      <c r="X18" s="7145"/>
      <c r="Y18" s="594" t="str">
        <f>'BASE METAS)'!Y11</f>
        <v>02</v>
      </c>
      <c r="Z18" s="615" t="str">
        <f>'BASE METAS)'!Z11</f>
        <v>REVISAR Y ACTUALIZAR LA INFORMACION PUBLICA DE OFICIO CONTENIDA EN EL PORTAL WEB DEL H. AYUNTAMIENTO DE TLALNEPANTLA DE BAZ</v>
      </c>
      <c r="AA18" s="435" t="str">
        <f>'BASE METAS)'!AA11</f>
        <v>DOCUMENTO</v>
      </c>
      <c r="AB18" s="170">
        <f>'BASE METAS)'!AB11</f>
        <v>150</v>
      </c>
      <c r="AC18" s="170">
        <f>'BASE METAS)'!AC11</f>
        <v>30</v>
      </c>
      <c r="AD18" s="452">
        <f>'BASE METAS)'!AD11</f>
        <v>0.2</v>
      </c>
      <c r="AE18" s="170">
        <f>'BASE METAS)'!AE11</f>
        <v>40</v>
      </c>
      <c r="AF18" s="452">
        <f>'BASE METAS)'!AF11</f>
        <v>0.26666666666666666</v>
      </c>
      <c r="AG18" s="170">
        <f>'BASE METAS)'!AG11</f>
        <v>40</v>
      </c>
      <c r="AH18" s="452">
        <f>'BASE METAS)'!AH11</f>
        <v>0.26666666666666666</v>
      </c>
      <c r="AI18" s="170">
        <f>'BASE METAS)'!AI11</f>
        <v>40</v>
      </c>
      <c r="AJ18" s="599">
        <f>'BASE METAS)'!AJ11</f>
        <v>0.26666666666666666</v>
      </c>
      <c r="AK18" s="228">
        <f>'BASE METAS)'!AK11</f>
        <v>1</v>
      </c>
      <c r="AL18" s="1039">
        <f>'BASE METAS)'!AL11</f>
        <v>2</v>
      </c>
      <c r="AM18" s="1039" t="str">
        <f>'BASE METAS)'!AM11</f>
        <v>INFORMACIÓN PUBLICA CONTENIDA EN EL PORTAL</v>
      </c>
      <c r="AN18" s="971" t="str">
        <f>'BASE METAS)'!AN11</f>
        <v xml:space="preserve">MIDE LA INFORMACIÓN CONTENIDA EN EL PORTAL ENTRE LO PROGRAMADO </v>
      </c>
      <c r="AO18" s="1343" t="str">
        <f>'BASE METAS)'!AU11</f>
        <v>DESEMPEÑO</v>
      </c>
      <c r="AP18" s="1039" t="str">
        <f>'BASE METAS)'!AO11</f>
        <v xml:space="preserve">NUMERO DE INFORMACION PUBLICADA  </v>
      </c>
      <c r="AQ18" s="1039" t="str">
        <f>'BASE METAS)'!AP11</f>
        <v>NUMERO DE INFORMACIÓN PROGRAMADA</v>
      </c>
      <c r="AR18" s="1039">
        <f>'BASE METAS)'!AQ11</f>
        <v>100</v>
      </c>
      <c r="AS18" s="1204" t="str">
        <f>'BASE METAS)'!AR11</f>
        <v>DOCUMENTO</v>
      </c>
      <c r="AT18" s="1039" t="str">
        <f>'BASE METAS)'!AS11</f>
        <v>EFICACIA</v>
      </c>
      <c r="AU18" s="1482">
        <f>'BASE METAS)'!BO11</f>
        <v>0</v>
      </c>
      <c r="AV18" s="1">
        <f>'BASE METAS)'!BQ11</f>
        <v>150</v>
      </c>
      <c r="AW18" s="1">
        <f>'BASE METAS)'!BR11</f>
        <v>0</v>
      </c>
      <c r="AX18" s="1">
        <f>'BASE METAS)'!BS11</f>
        <v>40</v>
      </c>
      <c r="AY18" s="1">
        <f>'BASE METAS)'!BT11</f>
        <v>54</v>
      </c>
      <c r="AZ18" s="1">
        <f>'BASE METAS)'!BU11</f>
        <v>-14</v>
      </c>
      <c r="BA18" s="1">
        <f>'BASE METAS)'!BV11</f>
        <v>1.35</v>
      </c>
      <c r="BB18" s="1">
        <f>'BASE METAS)'!BW11</f>
        <v>126</v>
      </c>
      <c r="BC18" s="1">
        <f>'BASE METAS)'!BX11</f>
        <v>24</v>
      </c>
      <c r="BD18" s="1">
        <f>'BASE METAS)'!BY11</f>
        <v>0.84</v>
      </c>
      <c r="BE18" s="1">
        <f>'BASE METAS)'!CG11</f>
        <v>72</v>
      </c>
      <c r="BF18" s="1">
        <f>'BASE METAS)'!CJ11</f>
        <v>8</v>
      </c>
      <c r="BG18" s="1">
        <f>'BASE METAS)'!CK11</f>
        <v>0</v>
      </c>
      <c r="BH18" s="1">
        <f>'BASE METAS)'!CL11</f>
        <v>0</v>
      </c>
      <c r="BI18" s="1">
        <f>'BASE METAS)'!CM11</f>
        <v>0</v>
      </c>
      <c r="BJ18" s="1">
        <f>'BASE METAS)'!CN11</f>
        <v>0</v>
      </c>
      <c r="BK18" s="1">
        <f>'BASE METAS)'!CO11</f>
        <v>0</v>
      </c>
      <c r="BL18" s="1">
        <f>'BASE METAS)'!CP11</f>
        <v>0</v>
      </c>
      <c r="BM18" s="1">
        <f>'BASE METAS)'!CQ11</f>
        <v>0</v>
      </c>
      <c r="BN18" s="1">
        <f>'BASE METAS)'!CR11</f>
        <v>0</v>
      </c>
      <c r="BO18" s="1">
        <f>'BASE METAS)'!CS11</f>
        <v>0</v>
      </c>
      <c r="BP18" s="1">
        <f>'BASE METAS)'!CT11</f>
        <v>0</v>
      </c>
      <c r="BQ18" s="1">
        <f>'BASE METAS)'!CU11</f>
        <v>0</v>
      </c>
      <c r="BR18" s="1">
        <f>'BASE METAS)'!CV11</f>
        <v>0</v>
      </c>
      <c r="BS18" s="1">
        <f>'BASE METAS)'!CW11</f>
        <v>0</v>
      </c>
      <c r="BT18" s="1">
        <f>'BASE METAS)'!CX11</f>
        <v>0</v>
      </c>
      <c r="BU18" s="1">
        <f>'BASE METAS)'!FA11</f>
        <v>150</v>
      </c>
      <c r="BV18" s="1">
        <f>'BASE METAS)'!FB11</f>
        <v>0</v>
      </c>
      <c r="BW18" s="1">
        <f>'BASE METAS)'!FC11</f>
        <v>15</v>
      </c>
      <c r="BX18" s="1">
        <f>'BASE METAS)'!FD11</f>
        <v>1</v>
      </c>
      <c r="BY18" s="1">
        <f>'BASE METAS)'!FE11</f>
        <v>-14</v>
      </c>
      <c r="BZ18" s="1">
        <f>'BASE METAS)'!FF11</f>
        <v>6.6666666666666666E-2</v>
      </c>
      <c r="CA18" s="1">
        <f>'BASE METAS)'!FG11</f>
        <v>73</v>
      </c>
      <c r="CB18" s="1">
        <f>'BASE METAS)'!FH11</f>
        <v>77</v>
      </c>
      <c r="CC18" s="1">
        <f>'BASE METAS)'!FI11</f>
        <v>0.48666666666666669</v>
      </c>
      <c r="CD18" s="1">
        <f>'BASE METAS)'!FJ11</f>
        <v>150</v>
      </c>
      <c r="CE18" s="1">
        <f>'BASE METAS)'!FK11</f>
        <v>0</v>
      </c>
      <c r="CF18" s="1">
        <f>'BASE METAS)'!FL11</f>
        <v>13</v>
      </c>
      <c r="CG18" s="1">
        <f>'BASE METAS)'!FM11</f>
        <v>24</v>
      </c>
    </row>
    <row r="19" spans="1:85" ht="38.25" customHeight="1" x14ac:dyDescent="0.25">
      <c r="A19" s="1">
        <f>'BASE METAS)'!A12</f>
        <v>0</v>
      </c>
      <c r="B19" s="7221"/>
      <c r="C19" s="5686"/>
      <c r="D19" s="5686"/>
      <c r="E19" s="5686"/>
      <c r="F19" s="7198"/>
      <c r="G19" s="7198"/>
      <c r="H19" s="5708"/>
      <c r="I19" s="5708"/>
      <c r="J19" s="5708"/>
      <c r="K19" s="5708"/>
      <c r="L19" s="5708"/>
      <c r="M19" s="5708"/>
      <c r="N19" s="5708"/>
      <c r="O19" s="7108"/>
      <c r="P19" s="5699"/>
      <c r="Q19" s="5699"/>
      <c r="R19" s="5699"/>
      <c r="S19" s="5699"/>
      <c r="T19" s="5699"/>
      <c r="U19" s="7731"/>
      <c r="V19" s="5699"/>
      <c r="W19" s="5696"/>
      <c r="X19" s="7103"/>
      <c r="Y19" s="610" t="str">
        <f>'BASE METAS)'!Y12</f>
        <v>03</v>
      </c>
      <c r="Z19" s="616" t="str">
        <f>'BASE METAS)'!Z12</f>
        <v>INTEGRAR LA DOCUMENTACION RELATIVA A LOS RECURSOS DE REVISION QUE RESUELVE EL INFOEM, LLEVANDO EL SEGUIMIENTO HASTA SU RESOLUCION.</v>
      </c>
      <c r="AA19" s="446" t="str">
        <f>'BASE METAS)'!AA12</f>
        <v>EXPEDIENTE</v>
      </c>
      <c r="AB19" s="187">
        <f>'BASE METAS)'!AB12</f>
        <v>10</v>
      </c>
      <c r="AC19" s="187">
        <f>'BASE METAS)'!AC12</f>
        <v>0</v>
      </c>
      <c r="AD19" s="611">
        <f>'BASE METAS)'!AD12</f>
        <v>0</v>
      </c>
      <c r="AE19" s="187">
        <f>'BASE METAS)'!AE12</f>
        <v>3</v>
      </c>
      <c r="AF19" s="611">
        <f>'BASE METAS)'!AF12</f>
        <v>0.3</v>
      </c>
      <c r="AG19" s="187">
        <f>'BASE METAS)'!AG12</f>
        <v>3</v>
      </c>
      <c r="AH19" s="611">
        <f>'BASE METAS)'!AH12</f>
        <v>0.3</v>
      </c>
      <c r="AI19" s="187">
        <f>'BASE METAS)'!AI12</f>
        <v>4</v>
      </c>
      <c r="AJ19" s="612">
        <f>'BASE METAS)'!AJ12</f>
        <v>0.4</v>
      </c>
      <c r="AK19" s="228">
        <f>'BASE METAS)'!AK12</f>
        <v>1</v>
      </c>
      <c r="AL19" s="1039">
        <f>'BASE METAS)'!AL12</f>
        <v>3</v>
      </c>
      <c r="AM19" s="1039" t="str">
        <f>'BASE METAS)'!AM12</f>
        <v>DOCUMENTACIÓN RELATIVA</v>
      </c>
      <c r="AN19" s="1039" t="str">
        <f>'BASE METAS)'!AN12</f>
        <v xml:space="preserve">MIDE LA INTEGRACIÓN DE LOS DOCUMENTOS RESUELTOS ENTRE LO PROGRAMADO </v>
      </c>
      <c r="AO19" s="1343" t="str">
        <f>'BASE METAS)'!AU12</f>
        <v>DESEMPEÑO</v>
      </c>
      <c r="AP19" s="1039" t="str">
        <f>'BASE METAS)'!AO12</f>
        <v xml:space="preserve">NUEMRO DE DOCUMENTOS RESUELTOS   </v>
      </c>
      <c r="AQ19" s="1039" t="str">
        <f>'BASE METAS)'!AP12</f>
        <v xml:space="preserve">NUMERO DE DOCUMENTOS PROGRAMADOS </v>
      </c>
      <c r="AR19" s="1039">
        <f>'BASE METAS)'!AQ12</f>
        <v>100</v>
      </c>
      <c r="AS19" s="1204" t="str">
        <f>'BASE METAS)'!AR12</f>
        <v>EXPEDIENTE</v>
      </c>
      <c r="AT19" s="1039" t="str">
        <f>'BASE METAS)'!AS12</f>
        <v>EFICACIA</v>
      </c>
      <c r="AU19" s="1482">
        <f>'BASE METAS)'!BO12</f>
        <v>0</v>
      </c>
      <c r="AV19" s="1">
        <f>'BASE METAS)'!BQ12</f>
        <v>10</v>
      </c>
      <c r="AW19" s="1">
        <f>'BASE METAS)'!BR12</f>
        <v>0</v>
      </c>
      <c r="AX19" s="1">
        <f>'BASE METAS)'!BS12</f>
        <v>3</v>
      </c>
      <c r="AY19" s="1">
        <f>'BASE METAS)'!BT12</f>
        <v>9</v>
      </c>
      <c r="AZ19" s="1">
        <f>'BASE METAS)'!BU12</f>
        <v>-6</v>
      </c>
      <c r="BA19" s="1">
        <f>'BASE METAS)'!BV12</f>
        <v>3</v>
      </c>
      <c r="BB19" s="1">
        <f>'BASE METAS)'!BW12</f>
        <v>25</v>
      </c>
      <c r="BC19" s="1">
        <f>'BASE METAS)'!BX12</f>
        <v>-15</v>
      </c>
      <c r="BD19" s="1">
        <f>'BASE METAS)'!BY12</f>
        <v>2.5</v>
      </c>
      <c r="BE19" s="1">
        <f>'BASE METAS)'!CG12</f>
        <v>16</v>
      </c>
      <c r="BF19" s="1">
        <f>'BASE METAS)'!CJ12</f>
        <v>9</v>
      </c>
      <c r="BG19" s="1">
        <f>'BASE METAS)'!CK12</f>
        <v>0</v>
      </c>
      <c r="BH19" s="1">
        <f>'BASE METAS)'!CL12</f>
        <v>0</v>
      </c>
      <c r="BI19" s="1">
        <f>'BASE METAS)'!CM12</f>
        <v>0</v>
      </c>
      <c r="BJ19" s="1">
        <f>'BASE METAS)'!CN12</f>
        <v>0</v>
      </c>
      <c r="BK19" s="1">
        <f>'BASE METAS)'!CO12</f>
        <v>0</v>
      </c>
      <c r="BL19" s="1">
        <f>'BASE METAS)'!CP12</f>
        <v>0</v>
      </c>
      <c r="BM19" s="1">
        <f>'BASE METAS)'!CQ12</f>
        <v>0</v>
      </c>
      <c r="BN19" s="1">
        <f>'BASE METAS)'!CR12</f>
        <v>0</v>
      </c>
      <c r="BO19" s="1">
        <f>'BASE METAS)'!CS12</f>
        <v>0</v>
      </c>
      <c r="BP19" s="1">
        <f>'BASE METAS)'!CT12</f>
        <v>0</v>
      </c>
      <c r="BQ19" s="1">
        <f>'BASE METAS)'!CU12</f>
        <v>0</v>
      </c>
      <c r="BR19" s="1">
        <f>'BASE METAS)'!CV12</f>
        <v>0</v>
      </c>
      <c r="BS19" s="1">
        <f>'BASE METAS)'!CW12</f>
        <v>0</v>
      </c>
      <c r="BT19" s="1">
        <f>'BASE METAS)'!CX12</f>
        <v>0</v>
      </c>
      <c r="BU19" s="1">
        <f>'BASE METAS)'!FA12</f>
        <v>10</v>
      </c>
      <c r="BV19" s="1">
        <f>'BASE METAS)'!FB12</f>
        <v>0</v>
      </c>
      <c r="BW19" s="1">
        <f>'BASE METAS)'!FC12</f>
        <v>1</v>
      </c>
      <c r="BX19" s="1">
        <f>'BASE METAS)'!FD12</f>
        <v>1</v>
      </c>
      <c r="BY19" s="1">
        <f>'BASE METAS)'!FE12</f>
        <v>0</v>
      </c>
      <c r="BZ19" s="1">
        <f>'BASE METAS)'!FF12</f>
        <v>0</v>
      </c>
      <c r="CA19" s="1">
        <f>'BASE METAS)'!FG12</f>
        <v>17</v>
      </c>
      <c r="CB19" s="1">
        <f>'BASE METAS)'!FH12</f>
        <v>-7</v>
      </c>
      <c r="CC19" s="1">
        <f>'BASE METAS)'!FI12</f>
        <v>0</v>
      </c>
      <c r="CD19" s="1">
        <f>'BASE METAS)'!FJ12</f>
        <v>10</v>
      </c>
      <c r="CE19" s="1">
        <f>'BASE METAS)'!FK12</f>
        <v>0</v>
      </c>
      <c r="CF19" s="1">
        <f>'BASE METAS)'!FL12</f>
        <v>1</v>
      </c>
      <c r="CG19" s="1">
        <f>'BASE METAS)'!FM12</f>
        <v>3</v>
      </c>
    </row>
    <row r="20" spans="1:85" ht="38.25" x14ac:dyDescent="0.25">
      <c r="A20" s="1">
        <f>'BASE METAS)'!A13</f>
        <v>4</v>
      </c>
      <c r="B20" s="7221"/>
      <c r="C20" s="5684">
        <f>'BASE METAS)'!C13</f>
        <v>103</v>
      </c>
      <c r="D20" s="5684">
        <f>'BASE METAS)'!D13</f>
        <v>4</v>
      </c>
      <c r="E20" s="7102" t="str">
        <f>'BASE METAS)'!E13</f>
        <v>INFORMACIÓN, PLANEACIÓN, CONTROL Y EVALUACIÓN DE PROGRAMAS DE INSTRUMENTACIÓN DE LAS POLÍTICAS GUBERNAMENTALES</v>
      </c>
      <c r="F20" s="7197" t="str">
        <f>'BASE METAS)'!F13</f>
        <v>A00</v>
      </c>
      <c r="G20" s="7197" t="str">
        <f>'BASE METAS)'!G13</f>
        <v>101</v>
      </c>
      <c r="H20" s="5706" t="str">
        <f>'BASE METAS)'!H13</f>
        <v>05</v>
      </c>
      <c r="I20" s="5706" t="str">
        <f>'BASE METAS)'!I13</f>
        <v>01</v>
      </c>
      <c r="J20" s="5706" t="str">
        <f>'BASE METAS)'!J13</f>
        <v>03</v>
      </c>
      <c r="K20" s="5706" t="str">
        <f>'BASE METAS)'!K13</f>
        <v>03</v>
      </c>
      <c r="L20" s="5706" t="str">
        <f>'BASE METAS)'!L13</f>
        <v>04</v>
      </c>
      <c r="M20" s="5706" t="str">
        <f>'BASE METAS)'!M13</f>
        <v>101</v>
      </c>
      <c r="N20" s="5706" t="str">
        <f>'BASE METAS)'!N13</f>
        <v>Presidencia</v>
      </c>
      <c r="O20" s="5697" t="str">
        <f>'BASE METAS)'!O13</f>
        <v>Secretaría Técnica</v>
      </c>
      <c r="P20" s="5697" t="str">
        <f>'BASE METAS)'!P13</f>
        <v>Administración, planeación y control gubernamental</v>
      </c>
      <c r="Q20" s="5697" t="str">
        <f>'BASE METAS)'!Q13</f>
        <v>Control y evaluación de la administración gubernamental</v>
      </c>
      <c r="R20" s="5697" t="str">
        <f>'BASE METAS)'!R13</f>
        <v>Conducción de las políticas generales de gobierno</v>
      </c>
      <c r="S20" s="5697" t="str">
        <f>'BASE METAS)'!S13</f>
        <v>Coordinación de gestión de las políticas gubernamentales</v>
      </c>
      <c r="T20" s="5697" t="str">
        <f>'BASE METAS)'!T13</f>
        <v>Información, planeación, control y evaluación de programas de instrumentación de las políticas gubernamentales</v>
      </c>
      <c r="U20" s="7726" t="str">
        <f>'BASE METAS)'!U13</f>
        <v>IMPULSAR UN GOBIERNO EFICIENTE Y DEMOCRÁTICO, CAPAZ DE GENERAR MECANISMOS QUE PERMITAN MEJORAR Y MAXIMIZAR EL USO DE LOS RECURSOS PÚBLICOS, ORIENTADOLOS HACIA LA GENERACIÓN DE RESULTADOS</v>
      </c>
      <c r="V20" s="5697" t="str">
        <f>'BASE METAS)'!V13</f>
        <v>Gobierno de Resultados</v>
      </c>
      <c r="W20" s="5694">
        <f>'BASE METAS)'!W13</f>
        <v>8146111</v>
      </c>
      <c r="X20" s="7102" t="str">
        <f>'BASE METAS)'!X13</f>
        <v>SECRETARÍA TÉCNICA</v>
      </c>
      <c r="Y20" s="457" t="str">
        <f>'BASE METAS)'!Y13</f>
        <v>01</v>
      </c>
      <c r="Z20" s="872" t="str">
        <f>'BASE METAS)'!Z13</f>
        <v xml:space="preserve">REALIZAR FORO DE CONSULTA CIUDADANA </v>
      </c>
      <c r="AA20" s="735" t="str">
        <f>'BASE METAS)'!AA13</f>
        <v>FORO</v>
      </c>
      <c r="AB20" s="154">
        <f>'BASE METAS)'!AB13</f>
        <v>1</v>
      </c>
      <c r="AC20" s="154">
        <f>'BASE METAS)'!AC13</f>
        <v>1</v>
      </c>
      <c r="AD20" s="155">
        <f>'BASE METAS)'!AD13</f>
        <v>1</v>
      </c>
      <c r="AE20" s="154">
        <f>'BASE METAS)'!AE13</f>
        <v>0</v>
      </c>
      <c r="AF20" s="155">
        <f>'BASE METAS)'!AF13</f>
        <v>0</v>
      </c>
      <c r="AG20" s="154">
        <f>'BASE METAS)'!AG13</f>
        <v>0</v>
      </c>
      <c r="AH20" s="155">
        <f>'BASE METAS)'!AH13</f>
        <v>0</v>
      </c>
      <c r="AI20" s="154">
        <f>'BASE METAS)'!AI13</f>
        <v>0</v>
      </c>
      <c r="AJ20" s="736">
        <f>'BASE METAS)'!AJ13</f>
        <v>0</v>
      </c>
      <c r="AK20" s="228">
        <f>'BASE METAS)'!AK13</f>
        <v>1</v>
      </c>
      <c r="AL20" s="1215" t="str">
        <f>'BASE METAS)'!AL13</f>
        <v>01</v>
      </c>
      <c r="AM20" s="959" t="str">
        <f>'BASE METAS)'!AM13</f>
        <v xml:space="preserve">FORO DE CONSULTA CIUDADANA 
 </v>
      </c>
      <c r="AN20" s="959" t="str">
        <f>'BASE METAS)'!AN13</f>
        <v>MIDE LA CANTIDAD DE FOROS DE CONSULTA CIUDADANA REALIZADOS</v>
      </c>
      <c r="AO20" s="1343" t="str">
        <f>'BASE METAS)'!AU13</f>
        <v>DESEMPEÑO</v>
      </c>
      <c r="AP20" s="970" t="str">
        <f>'BASE METAS)'!AO13</f>
        <v xml:space="preserve">FOROS DE CONSULTA  REALIZADOS </v>
      </c>
      <c r="AQ20" s="970" t="str">
        <f>'BASE METAS)'!AP13</f>
        <v>FOROS DE CONSULTA  PROGRAMADOS</v>
      </c>
      <c r="AR20" s="1039">
        <f>'BASE METAS)'!AQ13</f>
        <v>100</v>
      </c>
      <c r="AS20" s="970" t="str">
        <f>'BASE METAS)'!AR13</f>
        <v xml:space="preserve">FORO </v>
      </c>
      <c r="AT20" s="970" t="str">
        <f>'BASE METAS)'!AS13</f>
        <v>EFICACIA</v>
      </c>
      <c r="AU20" s="1483">
        <f>'BASE METAS)'!BO13</f>
        <v>0</v>
      </c>
      <c r="AV20" s="1">
        <f>'BASE METAS)'!BQ13</f>
        <v>1</v>
      </c>
      <c r="AW20" s="1">
        <f>'BASE METAS)'!BR13</f>
        <v>0</v>
      </c>
      <c r="AX20" s="1">
        <f>'BASE METAS)'!BS13</f>
        <v>0</v>
      </c>
      <c r="AY20" s="1">
        <f>'BASE METAS)'!BT13</f>
        <v>0</v>
      </c>
      <c r="AZ20" s="1">
        <f>'BASE METAS)'!BU13</f>
        <v>0</v>
      </c>
      <c r="BA20" s="1" t="e">
        <f>'BASE METAS)'!BV13</f>
        <v>#DIV/0!</v>
      </c>
      <c r="BB20" s="1">
        <f>'BASE METAS)'!BW13</f>
        <v>1</v>
      </c>
      <c r="BC20" s="1">
        <f>'BASE METAS)'!BX13</f>
        <v>0</v>
      </c>
      <c r="BD20" s="1">
        <f>'BASE METAS)'!BY13</f>
        <v>1</v>
      </c>
      <c r="BE20" s="1">
        <f>'BASE METAS)'!CG13</f>
        <v>1</v>
      </c>
      <c r="BF20" s="1">
        <f>'BASE METAS)'!CJ13</f>
        <v>10</v>
      </c>
      <c r="BG20" s="1">
        <f>'BASE METAS)'!CK13</f>
        <v>0</v>
      </c>
      <c r="BH20" s="1">
        <f>'BASE METAS)'!CL13</f>
        <v>0</v>
      </c>
      <c r="BI20" s="1">
        <f>'BASE METAS)'!CM13</f>
        <v>0</v>
      </c>
      <c r="BJ20" s="1">
        <f>'BASE METAS)'!CN13</f>
        <v>0</v>
      </c>
      <c r="BK20" s="1">
        <f>'BASE METAS)'!CO13</f>
        <v>0</v>
      </c>
      <c r="BL20" s="1">
        <f>'BASE METAS)'!CP13</f>
        <v>0</v>
      </c>
      <c r="BM20" s="1">
        <f>'BASE METAS)'!CQ13</f>
        <v>0</v>
      </c>
      <c r="BN20" s="1">
        <f>'BASE METAS)'!CR13</f>
        <v>0</v>
      </c>
      <c r="BO20" s="1">
        <f>'BASE METAS)'!CS13</f>
        <v>0</v>
      </c>
      <c r="BP20" s="1">
        <f>'BASE METAS)'!CT13</f>
        <v>0</v>
      </c>
      <c r="BQ20" s="1">
        <f>'BASE METAS)'!CU13</f>
        <v>0</v>
      </c>
      <c r="BR20" s="1">
        <f>'BASE METAS)'!CV13</f>
        <v>0</v>
      </c>
      <c r="BS20" s="1">
        <f>'BASE METAS)'!CW13</f>
        <v>0</v>
      </c>
      <c r="BT20" s="1">
        <f>'BASE METAS)'!CX13</f>
        <v>0</v>
      </c>
      <c r="BU20" s="1">
        <f>'BASE METAS)'!FA13</f>
        <v>1</v>
      </c>
      <c r="BV20" s="1">
        <f>'BASE METAS)'!FB13</f>
        <v>0</v>
      </c>
      <c r="BW20" s="1">
        <f>'BASE METAS)'!FC13</f>
        <v>0</v>
      </c>
      <c r="BX20" s="1">
        <f>'BASE METAS)'!FD13</f>
        <v>0</v>
      </c>
      <c r="BY20" s="1">
        <f>'BASE METAS)'!FE13</f>
        <v>0</v>
      </c>
      <c r="BZ20" s="1">
        <f>'BASE METAS)'!FF13</f>
        <v>0</v>
      </c>
      <c r="CA20" s="1">
        <f>'BASE METAS)'!FG13</f>
        <v>1</v>
      </c>
      <c r="CB20" s="1">
        <f>'BASE METAS)'!FH13</f>
        <v>0</v>
      </c>
      <c r="CC20" s="1">
        <f>'BASE METAS)'!FI13</f>
        <v>1</v>
      </c>
      <c r="CD20" s="1">
        <f>'BASE METAS)'!FJ13</f>
        <v>1</v>
      </c>
      <c r="CE20" s="1">
        <f>'BASE METAS)'!FK13</f>
        <v>0</v>
      </c>
      <c r="CF20" s="1">
        <f>'BASE METAS)'!FL13</f>
        <v>0</v>
      </c>
      <c r="CG20" s="1">
        <f>'BASE METAS)'!FM13</f>
        <v>0</v>
      </c>
    </row>
    <row r="21" spans="1:85" ht="51" x14ac:dyDescent="0.2">
      <c r="A21" s="1">
        <f>'BASE METAS)'!A14</f>
        <v>0</v>
      </c>
      <c r="B21" s="7221"/>
      <c r="C21" s="5685"/>
      <c r="D21" s="5685"/>
      <c r="E21" s="7145"/>
      <c r="F21" s="7218"/>
      <c r="G21" s="7218"/>
      <c r="H21" s="5707"/>
      <c r="I21" s="5707"/>
      <c r="J21" s="5707"/>
      <c r="K21" s="5707"/>
      <c r="L21" s="5707"/>
      <c r="M21" s="5707"/>
      <c r="N21" s="5707"/>
      <c r="O21" s="5698"/>
      <c r="P21" s="5698"/>
      <c r="Q21" s="5698"/>
      <c r="R21" s="5698"/>
      <c r="S21" s="5698"/>
      <c r="T21" s="5698"/>
      <c r="U21" s="7727"/>
      <c r="V21" s="5698"/>
      <c r="W21" s="5695"/>
      <c r="X21" s="7145"/>
      <c r="Y21" s="464" t="str">
        <f>'BASE METAS)'!Y14</f>
        <v>02</v>
      </c>
      <c r="Z21" s="219" t="str">
        <f>'BASE METAS)'!Z14</f>
        <v>INTEGRAR EL PLAN DE DESARROLLO MUNICIPAL 2013-2015</v>
      </c>
      <c r="AA21" s="217" t="str">
        <f>'BASE METAS)'!AA14</f>
        <v xml:space="preserve">PLAN </v>
      </c>
      <c r="AB21" s="157">
        <f>'BASE METAS)'!AB14</f>
        <v>1</v>
      </c>
      <c r="AC21" s="157">
        <f>'BASE METAS)'!AC14</f>
        <v>1</v>
      </c>
      <c r="AD21" s="158">
        <f>'BASE METAS)'!AD14</f>
        <v>1</v>
      </c>
      <c r="AE21" s="157">
        <f>'BASE METAS)'!AE14</f>
        <v>0</v>
      </c>
      <c r="AF21" s="158">
        <f>'BASE METAS)'!AF14</f>
        <v>0</v>
      </c>
      <c r="AG21" s="157">
        <f>'BASE METAS)'!AG14</f>
        <v>0</v>
      </c>
      <c r="AH21" s="158">
        <f>'BASE METAS)'!AH14</f>
        <v>0</v>
      </c>
      <c r="AI21" s="157">
        <f>'BASE METAS)'!AI14</f>
        <v>0</v>
      </c>
      <c r="AJ21" s="208">
        <f>'BASE METAS)'!AJ14</f>
        <v>0</v>
      </c>
      <c r="AK21" s="228">
        <f>'BASE METAS)'!AK14</f>
        <v>1</v>
      </c>
      <c r="AL21" s="1215" t="str">
        <f>'BASE METAS)'!AL14</f>
        <v>02</v>
      </c>
      <c r="AM21" s="959" t="str">
        <f>'BASE METAS)'!AM14</f>
        <v xml:space="preserve">  PLAN DE DESARROLLO MUNICIPAL 2013-2015</v>
      </c>
      <c r="AN21" s="1018" t="str">
        <f>'BASE METAS)'!AN14</f>
        <v xml:space="preserve">  PLAN DE DESARROLLO MUNICIPAL 2013-2015</v>
      </c>
      <c r="AO21" s="1343" t="str">
        <f>'BASE METAS)'!AU14</f>
        <v>DESEMPEÑO</v>
      </c>
      <c r="AP21" s="981" t="str">
        <f>'BASE METAS)'!AO14</f>
        <v>PLAN DE DESARROLLO MUNICIPAL REALIZADO</v>
      </c>
      <c r="AQ21" s="970" t="str">
        <f>'BASE METAS)'!AP14</f>
        <v>PLAN DE DESARROLLO MUNICIPAL PROGRAMADO</v>
      </c>
      <c r="AR21" s="1039">
        <f>'BASE METAS)'!AQ14</f>
        <v>100</v>
      </c>
      <c r="AS21" s="970" t="str">
        <f>'BASE METAS)'!AR14</f>
        <v xml:space="preserve">PLAN </v>
      </c>
      <c r="AT21" s="970" t="str">
        <f>'BASE METAS)'!AS14</f>
        <v xml:space="preserve">EFICIENCIA </v>
      </c>
      <c r="AU21" s="1483">
        <f>'BASE METAS)'!BO14</f>
        <v>0</v>
      </c>
      <c r="AV21" s="1">
        <f>'BASE METAS)'!BQ14</f>
        <v>1</v>
      </c>
      <c r="AW21" s="1">
        <f>'BASE METAS)'!BR14</f>
        <v>0</v>
      </c>
      <c r="AX21" s="1">
        <f>'BASE METAS)'!BS14</f>
        <v>0</v>
      </c>
      <c r="AY21" s="1">
        <f>'BASE METAS)'!BT14</f>
        <v>0</v>
      </c>
      <c r="AZ21" s="1">
        <f>'BASE METAS)'!BU14</f>
        <v>0</v>
      </c>
      <c r="BA21" s="1" t="e">
        <f>'BASE METAS)'!BV14</f>
        <v>#DIV/0!</v>
      </c>
      <c r="BB21" s="1">
        <f>'BASE METAS)'!BW14</f>
        <v>1</v>
      </c>
      <c r="BC21" s="1">
        <f>'BASE METAS)'!BX14</f>
        <v>0</v>
      </c>
      <c r="BD21" s="1">
        <f>'BASE METAS)'!BY14</f>
        <v>1</v>
      </c>
      <c r="BE21" s="1">
        <f>'BASE METAS)'!CG14</f>
        <v>1</v>
      </c>
      <c r="BF21" s="1">
        <f>'BASE METAS)'!CJ14</f>
        <v>11</v>
      </c>
      <c r="BG21" s="1">
        <f>'BASE METAS)'!CK14</f>
        <v>0</v>
      </c>
      <c r="BH21" s="1">
        <f>'BASE METAS)'!CL14</f>
        <v>0</v>
      </c>
      <c r="BI21" s="1">
        <f>'BASE METAS)'!CM14</f>
        <v>0</v>
      </c>
      <c r="BJ21" s="1">
        <f>'BASE METAS)'!CN14</f>
        <v>0</v>
      </c>
      <c r="BK21" s="1">
        <f>'BASE METAS)'!CO14</f>
        <v>0</v>
      </c>
      <c r="BL21" s="1">
        <f>'BASE METAS)'!CP14</f>
        <v>0</v>
      </c>
      <c r="BM21" s="1">
        <f>'BASE METAS)'!CQ14</f>
        <v>0</v>
      </c>
      <c r="BN21" s="1">
        <f>'BASE METAS)'!CR14</f>
        <v>0</v>
      </c>
      <c r="BO21" s="1">
        <f>'BASE METAS)'!CS14</f>
        <v>0</v>
      </c>
      <c r="BP21" s="1">
        <f>'BASE METAS)'!CT14</f>
        <v>0</v>
      </c>
      <c r="BQ21" s="1">
        <f>'BASE METAS)'!CU14</f>
        <v>0</v>
      </c>
      <c r="BR21" s="1">
        <f>'BASE METAS)'!CV14</f>
        <v>0</v>
      </c>
      <c r="BS21" s="1">
        <f>'BASE METAS)'!CW14</f>
        <v>0</v>
      </c>
      <c r="BT21" s="1">
        <f>'BASE METAS)'!CX14</f>
        <v>0</v>
      </c>
      <c r="BU21" s="1">
        <f>'BASE METAS)'!FA14</f>
        <v>1</v>
      </c>
      <c r="BV21" s="1">
        <f>'BASE METAS)'!FB14</f>
        <v>0</v>
      </c>
      <c r="BW21" s="1">
        <f>'BASE METAS)'!FC14</f>
        <v>0</v>
      </c>
      <c r="BX21" s="1">
        <f>'BASE METAS)'!FD14</f>
        <v>0</v>
      </c>
      <c r="BY21" s="1">
        <f>'BASE METAS)'!FE14</f>
        <v>0</v>
      </c>
      <c r="BZ21" s="1">
        <f>'BASE METAS)'!FF14</f>
        <v>0</v>
      </c>
      <c r="CA21" s="1">
        <f>'BASE METAS)'!FG14</f>
        <v>1</v>
      </c>
      <c r="CB21" s="1">
        <f>'BASE METAS)'!FH14</f>
        <v>0</v>
      </c>
      <c r="CC21" s="1">
        <f>'BASE METAS)'!FI14</f>
        <v>1</v>
      </c>
      <c r="CD21" s="1">
        <f>'BASE METAS)'!FJ14</f>
        <v>1</v>
      </c>
      <c r="CE21" s="1">
        <f>'BASE METAS)'!FK14</f>
        <v>0</v>
      </c>
      <c r="CF21" s="1">
        <f>'BASE METAS)'!FL14</f>
        <v>0</v>
      </c>
      <c r="CG21" s="1">
        <f>'BASE METAS)'!FM14</f>
        <v>0</v>
      </c>
    </row>
    <row r="22" spans="1:85" ht="41.25" customHeight="1" x14ac:dyDescent="0.25">
      <c r="A22" s="1">
        <f>'BASE METAS)'!A15</f>
        <v>0</v>
      </c>
      <c r="B22" s="7221"/>
      <c r="C22" s="5685"/>
      <c r="D22" s="5685"/>
      <c r="E22" s="7145"/>
      <c r="F22" s="7218"/>
      <c r="G22" s="7218"/>
      <c r="H22" s="5707"/>
      <c r="I22" s="5707"/>
      <c r="J22" s="5707"/>
      <c r="K22" s="5707"/>
      <c r="L22" s="5707"/>
      <c r="M22" s="5707"/>
      <c r="N22" s="5707"/>
      <c r="O22" s="5698"/>
      <c r="P22" s="5698"/>
      <c r="Q22" s="5698"/>
      <c r="R22" s="5698"/>
      <c r="S22" s="5698"/>
      <c r="T22" s="5698"/>
      <c r="U22" s="7727"/>
      <c r="V22" s="5698"/>
      <c r="W22" s="5695"/>
      <c r="X22" s="7145"/>
      <c r="Y22" s="464" t="str">
        <f>'BASE METAS)'!Y15</f>
        <v>03</v>
      </c>
      <c r="Z22" s="219" t="str">
        <f>'BASE METAS)'!Z15</f>
        <v xml:space="preserve">COORDINAR LA INTEGRACIÓN DEL INFORME DE GOBIERNO DEL PRESIDENTE MUNICIPAL </v>
      </c>
      <c r="AA22" s="216" t="str">
        <f>'BASE METAS)'!AA15</f>
        <v>INFORME</v>
      </c>
      <c r="AB22" s="157">
        <f>'BASE METAS)'!AB15</f>
        <v>1</v>
      </c>
      <c r="AC22" s="157">
        <f>'BASE METAS)'!AC15</f>
        <v>0</v>
      </c>
      <c r="AD22" s="158">
        <f>'BASE METAS)'!AD15</f>
        <v>0</v>
      </c>
      <c r="AE22" s="157">
        <f>'BASE METAS)'!AE15</f>
        <v>0</v>
      </c>
      <c r="AF22" s="158">
        <f>'BASE METAS)'!AF15</f>
        <v>0</v>
      </c>
      <c r="AG22" s="157">
        <f>'BASE METAS)'!AG15</f>
        <v>0</v>
      </c>
      <c r="AH22" s="158">
        <f>'BASE METAS)'!AH15</f>
        <v>0</v>
      </c>
      <c r="AI22" s="157">
        <f>'BASE METAS)'!AI15</f>
        <v>1</v>
      </c>
      <c r="AJ22" s="208">
        <f>'BASE METAS)'!AJ15</f>
        <v>1</v>
      </c>
      <c r="AK22" s="228">
        <f>'BASE METAS)'!AK15</f>
        <v>1</v>
      </c>
      <c r="AL22" s="1215" t="str">
        <f>'BASE METAS)'!AL15</f>
        <v>03</v>
      </c>
      <c r="AM22" s="959" t="str">
        <f>'BASE METAS)'!AM15</f>
        <v xml:space="preserve">COORDINAR LA INTEGRACIÓN DEL INFORME DE GOBIERNO DEL PRESIDENTE MUNICIPAL </v>
      </c>
      <c r="AN22" s="1018" t="str">
        <f>'BASE METAS)'!AN15</f>
        <v xml:space="preserve">COORDINAR LA INTEGRACIÓN DEL INFORME DE GOBIERNO DEL PRESIDENTE MUNICIPAL </v>
      </c>
      <c r="AO22" s="1343" t="str">
        <f>'BASE METAS)'!AU15</f>
        <v>DESEMPEÑO</v>
      </c>
      <c r="AP22" s="970" t="str">
        <f>'BASE METAS)'!AO15</f>
        <v xml:space="preserve">INFORME DE GOBIERNO REALIZADO
</v>
      </c>
      <c r="AQ22" s="970" t="str">
        <f>'BASE METAS)'!AP15</f>
        <v>INFORME DE GOBIERNO PROGRAMADO</v>
      </c>
      <c r="AR22" s="1039">
        <f>'BASE METAS)'!AQ15</f>
        <v>100</v>
      </c>
      <c r="AS22" s="970" t="str">
        <f>'BASE METAS)'!AR15</f>
        <v>INFORMES</v>
      </c>
      <c r="AT22" s="970" t="str">
        <f>'BASE METAS)'!AS15</f>
        <v xml:space="preserve">EFICIENCIA </v>
      </c>
      <c r="AU22" s="1483">
        <f>'BASE METAS)'!BO15</f>
        <v>0</v>
      </c>
      <c r="AV22" s="1">
        <f>'BASE METAS)'!BQ15</f>
        <v>1</v>
      </c>
      <c r="AW22" s="1">
        <f>'BASE METAS)'!BR15</f>
        <v>0</v>
      </c>
      <c r="AX22" s="1">
        <f>'BASE METAS)'!BS15</f>
        <v>0</v>
      </c>
      <c r="AY22" s="1">
        <f>'BASE METAS)'!BT15</f>
        <v>0</v>
      </c>
      <c r="AZ22" s="1">
        <f>'BASE METAS)'!BU15</f>
        <v>0</v>
      </c>
      <c r="BA22" s="1" t="e">
        <f>'BASE METAS)'!BV15</f>
        <v>#DIV/0!</v>
      </c>
      <c r="BB22" s="1">
        <f>'BASE METAS)'!BW15</f>
        <v>0</v>
      </c>
      <c r="BC22" s="1">
        <f>'BASE METAS)'!BX15</f>
        <v>1</v>
      </c>
      <c r="BD22" s="1">
        <f>'BASE METAS)'!BY15</f>
        <v>0</v>
      </c>
      <c r="BE22" s="1">
        <f>'BASE METAS)'!CG15</f>
        <v>0</v>
      </c>
      <c r="BF22" s="1">
        <f>'BASE METAS)'!CJ15</f>
        <v>12</v>
      </c>
      <c r="BG22" s="1">
        <f>'BASE METAS)'!CK15</f>
        <v>0</v>
      </c>
      <c r="BH22" s="1">
        <f>'BASE METAS)'!CL15</f>
        <v>0</v>
      </c>
      <c r="BI22" s="1">
        <f>'BASE METAS)'!CM15</f>
        <v>0</v>
      </c>
      <c r="BJ22" s="1">
        <f>'BASE METAS)'!CN15</f>
        <v>0</v>
      </c>
      <c r="BK22" s="1">
        <f>'BASE METAS)'!CO15</f>
        <v>0</v>
      </c>
      <c r="BL22" s="1">
        <f>'BASE METAS)'!CP15</f>
        <v>0</v>
      </c>
      <c r="BM22" s="1">
        <f>'BASE METAS)'!CQ15</f>
        <v>0</v>
      </c>
      <c r="BN22" s="1">
        <f>'BASE METAS)'!CR15</f>
        <v>0</v>
      </c>
      <c r="BO22" s="1">
        <f>'BASE METAS)'!CS15</f>
        <v>0</v>
      </c>
      <c r="BP22" s="1">
        <f>'BASE METAS)'!CT15</f>
        <v>0</v>
      </c>
      <c r="BQ22" s="1">
        <f>'BASE METAS)'!CU15</f>
        <v>0</v>
      </c>
      <c r="BR22" s="1">
        <f>'BASE METAS)'!CV15</f>
        <v>0</v>
      </c>
      <c r="BS22" s="1">
        <f>'BASE METAS)'!CW15</f>
        <v>0</v>
      </c>
      <c r="BT22" s="1">
        <f>'BASE METAS)'!CX15</f>
        <v>0</v>
      </c>
      <c r="BU22" s="1">
        <f>'BASE METAS)'!FA15</f>
        <v>1</v>
      </c>
      <c r="BV22" s="1">
        <f>'BASE METAS)'!FB15</f>
        <v>0</v>
      </c>
      <c r="BW22" s="1">
        <f>'BASE METAS)'!FC15</f>
        <v>0</v>
      </c>
      <c r="BX22" s="1">
        <f>'BASE METAS)'!FD15</f>
        <v>0</v>
      </c>
      <c r="BY22" s="1">
        <f>'BASE METAS)'!FE15</f>
        <v>0</v>
      </c>
      <c r="BZ22" s="1">
        <f>'BASE METAS)'!FF15</f>
        <v>0</v>
      </c>
      <c r="CA22" s="1">
        <f>'BASE METAS)'!FG15</f>
        <v>0</v>
      </c>
      <c r="CB22" s="1">
        <f>'BASE METAS)'!FH15</f>
        <v>1</v>
      </c>
      <c r="CC22" s="1">
        <f>'BASE METAS)'!FI15</f>
        <v>0</v>
      </c>
      <c r="CD22" s="1">
        <f>'BASE METAS)'!FJ15</f>
        <v>1</v>
      </c>
      <c r="CE22" s="1">
        <f>'BASE METAS)'!FK15</f>
        <v>0</v>
      </c>
      <c r="CF22" s="1">
        <f>'BASE METAS)'!FL15</f>
        <v>0</v>
      </c>
      <c r="CG22" s="1">
        <f>'BASE METAS)'!FM15</f>
        <v>0</v>
      </c>
    </row>
    <row r="23" spans="1:85" ht="25.5" customHeight="1" x14ac:dyDescent="0.25">
      <c r="A23" s="1">
        <f>'BASE METAS)'!A16</f>
        <v>0</v>
      </c>
      <c r="B23" s="7221"/>
      <c r="C23" s="5685"/>
      <c r="D23" s="5685"/>
      <c r="E23" s="7145"/>
      <c r="F23" s="7218"/>
      <c r="G23" s="7218"/>
      <c r="H23" s="5707"/>
      <c r="I23" s="5707"/>
      <c r="J23" s="5707"/>
      <c r="K23" s="5707"/>
      <c r="L23" s="5707"/>
      <c r="M23" s="5707"/>
      <c r="N23" s="5707"/>
      <c r="O23" s="5698"/>
      <c r="P23" s="5698"/>
      <c r="Q23" s="5698"/>
      <c r="R23" s="5698"/>
      <c r="S23" s="5698"/>
      <c r="T23" s="5698"/>
      <c r="U23" s="7727"/>
      <c r="V23" s="5698"/>
      <c r="W23" s="5695"/>
      <c r="X23" s="7145"/>
      <c r="Y23" s="464" t="str">
        <f>'BASE METAS)'!Y16</f>
        <v>04</v>
      </c>
      <c r="Z23" s="219" t="str">
        <f>'BASE METAS)'!Z16</f>
        <v>ELABORAR EL INFORME  ANUAL DE EJECUCIÓN 2013 DEL PLAN DE DESARROLLO MUNICIPAL 2013-2015</v>
      </c>
      <c r="AA23" s="217" t="str">
        <f>'BASE METAS)'!AA16</f>
        <v>INFORME</v>
      </c>
      <c r="AB23" s="157">
        <f>'BASE METAS)'!AB16</f>
        <v>1</v>
      </c>
      <c r="AC23" s="157">
        <f>'BASE METAS)'!AC16</f>
        <v>0</v>
      </c>
      <c r="AD23" s="158">
        <f>'BASE METAS)'!AD16</f>
        <v>0</v>
      </c>
      <c r="AE23" s="157">
        <f>'BASE METAS)'!AE16</f>
        <v>0</v>
      </c>
      <c r="AF23" s="158">
        <f>'BASE METAS)'!AF16</f>
        <v>0</v>
      </c>
      <c r="AG23" s="157">
        <f>'BASE METAS)'!AG16</f>
        <v>0</v>
      </c>
      <c r="AH23" s="158">
        <f>'BASE METAS)'!AH16</f>
        <v>0</v>
      </c>
      <c r="AI23" s="157">
        <f>'BASE METAS)'!AI16</f>
        <v>1</v>
      </c>
      <c r="AJ23" s="208">
        <f>'BASE METAS)'!AJ16</f>
        <v>1</v>
      </c>
      <c r="AK23" s="228">
        <f>'BASE METAS)'!AK16</f>
        <v>1</v>
      </c>
      <c r="AL23" s="1215" t="str">
        <f>'BASE METAS)'!AL16</f>
        <v>04</v>
      </c>
      <c r="AM23" s="970" t="str">
        <f>'BASE METAS)'!AM16</f>
        <v>ELABORAR EL INFORME  ANUAL DE EJECUCIÓN 2013 DEL PLAN DE DESARROLLO MUNICIPAL 2013-2015</v>
      </c>
      <c r="AN23" s="1018" t="str">
        <f>'BASE METAS)'!AN16</f>
        <v>ELABORAR EL INFORME  ANUAL DE EJECUCIÓN 2013 DEL PLAN DE DESARROLLO MUNICIPAL 2013-2015</v>
      </c>
      <c r="AO23" s="1343" t="str">
        <f>'BASE METAS)'!AU16</f>
        <v>DESEMPEÑO</v>
      </c>
      <c r="AP23" s="970" t="str">
        <f>'BASE METAS)'!AO16</f>
        <v>NO. DE REPORTES REALIZADO</v>
      </c>
      <c r="AQ23" s="970" t="str">
        <f>'BASE METAS)'!AP16</f>
        <v>NO. DE INFORME REQUERIDO</v>
      </c>
      <c r="AR23" s="1039">
        <f>'BASE METAS)'!AQ16</f>
        <v>100</v>
      </c>
      <c r="AS23" s="970" t="str">
        <f>'BASE METAS)'!AR16</f>
        <v>INFORMES</v>
      </c>
      <c r="AT23" s="970" t="str">
        <f>'BASE METAS)'!AS16</f>
        <v xml:space="preserve">EFICIENCIA </v>
      </c>
      <c r="AU23" s="1483">
        <f>'BASE METAS)'!BO16</f>
        <v>0</v>
      </c>
      <c r="AV23" s="1">
        <f>'BASE METAS)'!BQ16</f>
        <v>1</v>
      </c>
      <c r="AW23" s="1">
        <f>'BASE METAS)'!BR16</f>
        <v>0</v>
      </c>
      <c r="AX23" s="1">
        <f>'BASE METAS)'!BS16</f>
        <v>0</v>
      </c>
      <c r="AY23" s="1">
        <f>'BASE METAS)'!BT16</f>
        <v>0</v>
      </c>
      <c r="AZ23" s="1">
        <f>'BASE METAS)'!BU16</f>
        <v>0</v>
      </c>
      <c r="BA23" s="1" t="e">
        <f>'BASE METAS)'!BV16</f>
        <v>#DIV/0!</v>
      </c>
      <c r="BB23" s="1">
        <f>'BASE METAS)'!BW16</f>
        <v>0</v>
      </c>
      <c r="BC23" s="1">
        <f>'BASE METAS)'!BX16</f>
        <v>1</v>
      </c>
      <c r="BD23" s="1">
        <f>'BASE METAS)'!BY16</f>
        <v>0</v>
      </c>
      <c r="BE23" s="1">
        <f>'BASE METAS)'!CG16</f>
        <v>0</v>
      </c>
      <c r="BF23" s="1">
        <f>'BASE METAS)'!CJ16</f>
        <v>13</v>
      </c>
      <c r="BG23" s="1">
        <f>'BASE METAS)'!CK16</f>
        <v>0</v>
      </c>
      <c r="BH23" s="1">
        <f>'BASE METAS)'!CL16</f>
        <v>0</v>
      </c>
      <c r="BI23" s="1">
        <f>'BASE METAS)'!CM16</f>
        <v>0</v>
      </c>
      <c r="BJ23" s="1">
        <f>'BASE METAS)'!CN16</f>
        <v>0</v>
      </c>
      <c r="BK23" s="1">
        <f>'BASE METAS)'!CO16</f>
        <v>0</v>
      </c>
      <c r="BL23" s="1">
        <f>'BASE METAS)'!CP16</f>
        <v>0</v>
      </c>
      <c r="BM23" s="1">
        <f>'BASE METAS)'!CQ16</f>
        <v>0</v>
      </c>
      <c r="BN23" s="1">
        <f>'BASE METAS)'!CR16</f>
        <v>0</v>
      </c>
      <c r="BO23" s="1">
        <f>'BASE METAS)'!CS16</f>
        <v>0</v>
      </c>
      <c r="BP23" s="1">
        <f>'BASE METAS)'!CT16</f>
        <v>0</v>
      </c>
      <c r="BQ23" s="1">
        <f>'BASE METAS)'!CU16</f>
        <v>0</v>
      </c>
      <c r="BR23" s="1">
        <f>'BASE METAS)'!CV16</f>
        <v>0</v>
      </c>
      <c r="BS23" s="1">
        <f>'BASE METAS)'!CW16</f>
        <v>0</v>
      </c>
      <c r="BT23" s="1">
        <f>'BASE METAS)'!CX16</f>
        <v>0</v>
      </c>
      <c r="BU23" s="1">
        <f>'BASE METAS)'!FA16</f>
        <v>1</v>
      </c>
      <c r="BV23" s="1">
        <f>'BASE METAS)'!FB16</f>
        <v>0</v>
      </c>
      <c r="BW23" s="1">
        <f>'BASE METAS)'!FC16</f>
        <v>0</v>
      </c>
      <c r="BX23" s="1">
        <f>'BASE METAS)'!FD16</f>
        <v>0</v>
      </c>
      <c r="BY23" s="1">
        <f>'BASE METAS)'!FE16</f>
        <v>0</v>
      </c>
      <c r="BZ23" s="1">
        <f>'BASE METAS)'!FF16</f>
        <v>0</v>
      </c>
      <c r="CA23" s="1">
        <f>'BASE METAS)'!FG16</f>
        <v>0</v>
      </c>
      <c r="CB23" s="1">
        <f>'BASE METAS)'!FH16</f>
        <v>1</v>
      </c>
      <c r="CC23" s="1">
        <f>'BASE METAS)'!FI16</f>
        <v>0</v>
      </c>
      <c r="CD23" s="1">
        <f>'BASE METAS)'!FJ16</f>
        <v>1</v>
      </c>
      <c r="CE23" s="1">
        <f>'BASE METAS)'!FK16</f>
        <v>0</v>
      </c>
      <c r="CF23" s="1">
        <f>'BASE METAS)'!FL16</f>
        <v>0</v>
      </c>
      <c r="CG23" s="1">
        <f>'BASE METAS)'!FM16</f>
        <v>0</v>
      </c>
    </row>
    <row r="24" spans="1:85" ht="51" x14ac:dyDescent="0.25">
      <c r="A24" s="1" t="str">
        <f>'BASE METAS)'!A17</f>
        <v xml:space="preserve"> </v>
      </c>
      <c r="B24" s="7221"/>
      <c r="C24" s="5685"/>
      <c r="D24" s="5685"/>
      <c r="E24" s="7145"/>
      <c r="F24" s="7218"/>
      <c r="G24" s="7218"/>
      <c r="H24" s="5707"/>
      <c r="I24" s="5707"/>
      <c r="J24" s="5707"/>
      <c r="K24" s="5707"/>
      <c r="L24" s="5707"/>
      <c r="M24" s="5707"/>
      <c r="N24" s="5707"/>
      <c r="O24" s="5698"/>
      <c r="P24" s="5698"/>
      <c r="Q24" s="5698"/>
      <c r="R24" s="5698"/>
      <c r="S24" s="5698"/>
      <c r="T24" s="5698"/>
      <c r="U24" s="7727"/>
      <c r="V24" s="5698"/>
      <c r="W24" s="5695"/>
      <c r="X24" s="7145"/>
      <c r="Y24" s="464" t="str">
        <f>'BASE METAS)'!Y17</f>
        <v>05</v>
      </c>
      <c r="Z24" s="219" t="str">
        <f>'BASE METAS)'!Z17</f>
        <v>ELABORAR EL REPORTE DE CUMPLIMIENTO DE METAS DE LOS PROGRAMAS OPERATIVOS ANUALES</v>
      </c>
      <c r="AA24" s="217" t="str">
        <f>'BASE METAS)'!AA17</f>
        <v>REPORTE</v>
      </c>
      <c r="AB24" s="157">
        <f>'BASE METAS)'!AB17</f>
        <v>3</v>
      </c>
      <c r="AC24" s="157">
        <f>'BASE METAS)'!AC17</f>
        <v>0</v>
      </c>
      <c r="AD24" s="158">
        <f>'BASE METAS)'!AD17</f>
        <v>0</v>
      </c>
      <c r="AE24" s="157">
        <f>'BASE METAS)'!AE17</f>
        <v>1</v>
      </c>
      <c r="AF24" s="158">
        <f>'BASE METAS)'!AF17</f>
        <v>0.33333333333333331</v>
      </c>
      <c r="AG24" s="157">
        <f>'BASE METAS)'!AG17</f>
        <v>1</v>
      </c>
      <c r="AH24" s="158">
        <f>'BASE METAS)'!AH17</f>
        <v>0.33333333333333331</v>
      </c>
      <c r="AI24" s="157">
        <f>'BASE METAS)'!AI17</f>
        <v>1</v>
      </c>
      <c r="AJ24" s="208">
        <f>'BASE METAS)'!AJ17</f>
        <v>0.33333333333333331</v>
      </c>
      <c r="AK24" s="228">
        <f>'BASE METAS)'!AK17</f>
        <v>1</v>
      </c>
      <c r="AL24" s="1215" t="str">
        <f>'BASE METAS)'!AL17</f>
        <v>05</v>
      </c>
      <c r="AM24" s="970" t="str">
        <f>'BASE METAS)'!AM17</f>
        <v>ELABORAR EL REPORTE DE CUMPLIMIENTO DE METAS DE LOS PROGRAMAS OPERATIVOS ANUALES</v>
      </c>
      <c r="AN24" s="1018" t="str">
        <f>'BASE METAS)'!AN17</f>
        <v>ELABORAR EL REPORTE DE CUMPLIMIENTO DE METAS DE LOS PROGRAMAS OPERATIVOS ANUALES</v>
      </c>
      <c r="AO24" s="1343" t="str">
        <f>'BASE METAS)'!AU17</f>
        <v>DESEMPEÑO</v>
      </c>
      <c r="AP24" s="970" t="str">
        <f>'BASE METAS)'!AO17</f>
        <v xml:space="preserve">NO. DE REPORTES  REALIZADOS </v>
      </c>
      <c r="AQ24" s="970" t="str">
        <f>'BASE METAS)'!AP17</f>
        <v>NO. DE REPORTES REQUERIDOS</v>
      </c>
      <c r="AR24" s="1039">
        <f>'BASE METAS)'!AQ17</f>
        <v>100</v>
      </c>
      <c r="AS24" s="970" t="str">
        <f>'BASE METAS)'!AR17</f>
        <v>INFORMES</v>
      </c>
      <c r="AT24" s="970" t="str">
        <f>'BASE METAS)'!AS17</f>
        <v xml:space="preserve">EFICIENCIA </v>
      </c>
      <c r="AU24" s="1483">
        <f>'BASE METAS)'!BO17</f>
        <v>0</v>
      </c>
      <c r="AV24" s="1">
        <f>'BASE METAS)'!BQ17</f>
        <v>3</v>
      </c>
      <c r="AW24" s="1">
        <f>'BASE METAS)'!BR17</f>
        <v>0</v>
      </c>
      <c r="AX24" s="1">
        <f>'BASE METAS)'!BS17</f>
        <v>1</v>
      </c>
      <c r="AY24" s="1">
        <f>'BASE METAS)'!BT17</f>
        <v>1</v>
      </c>
      <c r="AZ24" s="1">
        <f>'BASE METAS)'!BU17</f>
        <v>0</v>
      </c>
      <c r="BA24" s="1">
        <f>'BASE METAS)'!BV17</f>
        <v>1</v>
      </c>
      <c r="BB24" s="1">
        <f>'BASE METAS)'!BW17</f>
        <v>1</v>
      </c>
      <c r="BC24" s="1">
        <f>'BASE METAS)'!BX17</f>
        <v>2</v>
      </c>
      <c r="BD24" s="1">
        <f>'BASE METAS)'!BY17</f>
        <v>0.33333333333333331</v>
      </c>
      <c r="BE24" s="1">
        <f>'BASE METAS)'!CG17</f>
        <v>0</v>
      </c>
      <c r="BF24" s="1">
        <f>'BASE METAS)'!CJ17</f>
        <v>14</v>
      </c>
      <c r="BG24" s="1">
        <f>'BASE METAS)'!CK17</f>
        <v>0</v>
      </c>
      <c r="BH24" s="1">
        <f>'BASE METAS)'!CL17</f>
        <v>0</v>
      </c>
      <c r="BI24" s="1">
        <f>'BASE METAS)'!CM17</f>
        <v>0</v>
      </c>
      <c r="BJ24" s="1">
        <f>'BASE METAS)'!CN17</f>
        <v>0</v>
      </c>
      <c r="BK24" s="1">
        <f>'BASE METAS)'!CO17</f>
        <v>0</v>
      </c>
      <c r="BL24" s="1">
        <f>'BASE METAS)'!CP17</f>
        <v>0</v>
      </c>
      <c r="BM24" s="1">
        <f>'BASE METAS)'!CQ17</f>
        <v>0</v>
      </c>
      <c r="BN24" s="1">
        <f>'BASE METAS)'!CR17</f>
        <v>0</v>
      </c>
      <c r="BO24" s="1">
        <f>'BASE METAS)'!CS17</f>
        <v>0</v>
      </c>
      <c r="BP24" s="1">
        <f>'BASE METAS)'!CT17</f>
        <v>0</v>
      </c>
      <c r="BQ24" s="1">
        <f>'BASE METAS)'!CU17</f>
        <v>0</v>
      </c>
      <c r="BR24" s="1">
        <f>'BASE METAS)'!CV17</f>
        <v>0</v>
      </c>
      <c r="BS24" s="1">
        <f>'BASE METAS)'!CW17</f>
        <v>0</v>
      </c>
      <c r="BT24" s="1">
        <f>'BASE METAS)'!CX17</f>
        <v>0</v>
      </c>
      <c r="BU24" s="1">
        <f>'BASE METAS)'!FA17</f>
        <v>3</v>
      </c>
      <c r="BV24" s="1">
        <f>'BASE METAS)'!FB17</f>
        <v>0</v>
      </c>
      <c r="BW24" s="1">
        <f>'BASE METAS)'!FC17</f>
        <v>1</v>
      </c>
      <c r="BX24" s="1">
        <f>'BASE METAS)'!FD17</f>
        <v>1</v>
      </c>
      <c r="BY24" s="1">
        <f>'BASE METAS)'!FE17</f>
        <v>0</v>
      </c>
      <c r="BZ24" s="1">
        <f>'BASE METAS)'!FF17</f>
        <v>0</v>
      </c>
      <c r="CA24" s="1">
        <f>'BASE METAS)'!FG17</f>
        <v>1</v>
      </c>
      <c r="CB24" s="1">
        <f>'BASE METAS)'!FH17</f>
        <v>2</v>
      </c>
      <c r="CC24" s="1">
        <f>'BASE METAS)'!FI17</f>
        <v>0.33333333333333331</v>
      </c>
      <c r="CD24" s="1">
        <f>'BASE METAS)'!FJ17</f>
        <v>3</v>
      </c>
      <c r="CE24" s="1">
        <f>'BASE METAS)'!FK17</f>
        <v>0</v>
      </c>
      <c r="CF24" s="1">
        <f>'BASE METAS)'!FL17</f>
        <v>0</v>
      </c>
      <c r="CG24" s="1">
        <f>'BASE METAS)'!FM17</f>
        <v>0</v>
      </c>
    </row>
    <row r="25" spans="1:85" ht="76.5" x14ac:dyDescent="0.25">
      <c r="A25" s="1">
        <f>'BASE METAS)'!A18</f>
        <v>0</v>
      </c>
      <c r="B25" s="7221"/>
      <c r="C25" s="5685"/>
      <c r="D25" s="5685"/>
      <c r="E25" s="7145"/>
      <c r="F25" s="7218"/>
      <c r="G25" s="7218"/>
      <c r="H25" s="5707"/>
      <c r="I25" s="5707"/>
      <c r="J25" s="5707"/>
      <c r="K25" s="5707"/>
      <c r="L25" s="5707"/>
      <c r="M25" s="5707"/>
      <c r="N25" s="5707"/>
      <c r="O25" s="5698"/>
      <c r="P25" s="5698"/>
      <c r="Q25" s="5698"/>
      <c r="R25" s="5698"/>
      <c r="S25" s="5698"/>
      <c r="T25" s="5698"/>
      <c r="U25" s="7727"/>
      <c r="V25" s="5698"/>
      <c r="W25" s="5695"/>
      <c r="X25" s="7145"/>
      <c r="Y25" s="464" t="str">
        <f>'BASE METAS)'!Y18</f>
        <v>06</v>
      </c>
      <c r="Z25" s="219" t="str">
        <f>'BASE METAS)'!Z18</f>
        <v>ELABORAR FICHAS TÉCNICAS SOBRE EL ANÁLISIS DE LOS LINEAMIENTOS ESPECÍFICOS DE CADA PROGRAMA PÚBLICO, PRIVADO, NACIONAL O EXTRANJERO</v>
      </c>
      <c r="AA25" s="216" t="str">
        <f>'BASE METAS)'!AA18</f>
        <v xml:space="preserve">FICHA </v>
      </c>
      <c r="AB25" s="875">
        <f>'BASE METAS)'!AB18</f>
        <v>4</v>
      </c>
      <c r="AC25" s="876">
        <f>'BASE METAS)'!AC18</f>
        <v>1</v>
      </c>
      <c r="AD25" s="878">
        <f>'BASE METAS)'!AD18</f>
        <v>0.25</v>
      </c>
      <c r="AE25" s="876">
        <f>'BASE METAS)'!AE18</f>
        <v>1</v>
      </c>
      <c r="AF25" s="878">
        <f>'BASE METAS)'!AF18</f>
        <v>0.25</v>
      </c>
      <c r="AG25" s="873">
        <f>'BASE METAS)'!AG18</f>
        <v>1</v>
      </c>
      <c r="AH25" s="159">
        <f>'BASE METAS)'!AH18</f>
        <v>0.25</v>
      </c>
      <c r="AI25" s="877">
        <f>'BASE METAS)'!AI18</f>
        <v>1</v>
      </c>
      <c r="AJ25" s="159">
        <f>'BASE METAS)'!AJ18</f>
        <v>0.25</v>
      </c>
      <c r="AK25" s="211">
        <f>'BASE METAS)'!AK18</f>
        <v>1</v>
      </c>
      <c r="AL25" s="1215" t="str">
        <f>'BASE METAS)'!AL18</f>
        <v>06</v>
      </c>
      <c r="AM25" s="970" t="str">
        <f>'BASE METAS)'!AM18</f>
        <v xml:space="preserve"> FICHAS TÉCNICAS SOBRE EL ANÁLISIS DE LOS LINEAMIENTOS ESPECÍFICOS DE CADA PROGRAMA PÚBLICO, PRIVADO, NACIONAL O EXTRANJERO</v>
      </c>
      <c r="AN25" s="1018" t="str">
        <f>'BASE METAS)'!AN18</f>
        <v xml:space="preserve"> FICHAS TÉCNICAS SOBRE EL ANÁLISIS DE LOS LINEAMIENTOS ESPECÍFICOS DE CADA PROGRAMA PÚBLICO, PRIVADO, NACIONAL O EXTRANJERO</v>
      </c>
      <c r="AO25" s="1343" t="str">
        <f>'BASE METAS)'!AU18</f>
        <v>DESEMPEÑO</v>
      </c>
      <c r="AP25" s="970" t="str">
        <f>'BASE METAS)'!AO18</f>
        <v>FICHAS TÉCNICAS REALIZADAS</v>
      </c>
      <c r="AQ25" s="970" t="str">
        <f>'BASE METAS)'!AP18</f>
        <v>FICHAS TÉCNICAS PROGRAMADAS</v>
      </c>
      <c r="AR25" s="1039">
        <f>'BASE METAS)'!AQ18</f>
        <v>100</v>
      </c>
      <c r="AS25" s="970" t="str">
        <f>'BASE METAS)'!AR18</f>
        <v>FICHAS</v>
      </c>
      <c r="AT25" s="970" t="str">
        <f>'BASE METAS)'!AS18</f>
        <v>EFICACIA</v>
      </c>
      <c r="AU25" s="1483">
        <f>'BASE METAS)'!BO18</f>
        <v>0</v>
      </c>
      <c r="AV25" s="1">
        <f>'BASE METAS)'!BQ18</f>
        <v>4</v>
      </c>
      <c r="AW25" s="1">
        <f>'BASE METAS)'!BR18</f>
        <v>0</v>
      </c>
      <c r="AX25" s="1">
        <f>'BASE METAS)'!BS18</f>
        <v>1</v>
      </c>
      <c r="AY25" s="1">
        <f>'BASE METAS)'!BT18</f>
        <v>23</v>
      </c>
      <c r="AZ25" s="1">
        <f>'BASE METAS)'!BU18</f>
        <v>-22</v>
      </c>
      <c r="BA25" s="1">
        <f>'BASE METAS)'!BV18</f>
        <v>23</v>
      </c>
      <c r="BB25" s="1">
        <f>'BASE METAS)'!BW18</f>
        <v>24</v>
      </c>
      <c r="BC25" s="1">
        <f>'BASE METAS)'!BX18</f>
        <v>-20</v>
      </c>
      <c r="BD25" s="1">
        <f>'BASE METAS)'!BY18</f>
        <v>6</v>
      </c>
      <c r="BE25" s="1">
        <f>'BASE METAS)'!CG18</f>
        <v>1</v>
      </c>
      <c r="BF25" s="1">
        <f>'BASE METAS)'!CJ18</f>
        <v>15</v>
      </c>
      <c r="BG25" s="1">
        <f>'BASE METAS)'!CK18</f>
        <v>0</v>
      </c>
      <c r="BH25" s="1">
        <f>'BASE METAS)'!CL18</f>
        <v>0</v>
      </c>
      <c r="BI25" s="1">
        <f>'BASE METAS)'!CM18</f>
        <v>0</v>
      </c>
      <c r="BJ25" s="1">
        <f>'BASE METAS)'!CN18</f>
        <v>0</v>
      </c>
      <c r="BK25" s="1">
        <f>'BASE METAS)'!CO18</f>
        <v>0</v>
      </c>
      <c r="BL25" s="1">
        <f>'BASE METAS)'!CP18</f>
        <v>0</v>
      </c>
      <c r="BM25" s="1">
        <f>'BASE METAS)'!CQ18</f>
        <v>0</v>
      </c>
      <c r="BN25" s="1">
        <f>'BASE METAS)'!CR18</f>
        <v>0</v>
      </c>
      <c r="BO25" s="1">
        <f>'BASE METAS)'!CS18</f>
        <v>0</v>
      </c>
      <c r="BP25" s="1">
        <f>'BASE METAS)'!CT18</f>
        <v>0</v>
      </c>
      <c r="BQ25" s="1">
        <f>'BASE METAS)'!CU18</f>
        <v>0</v>
      </c>
      <c r="BR25" s="1">
        <f>'BASE METAS)'!CV18</f>
        <v>0</v>
      </c>
      <c r="BS25" s="1">
        <f>'BASE METAS)'!CW18</f>
        <v>0</v>
      </c>
      <c r="BT25" s="1">
        <f>'BASE METAS)'!CX18</f>
        <v>0</v>
      </c>
      <c r="BU25" s="1">
        <f>'BASE METAS)'!FA18</f>
        <v>4</v>
      </c>
      <c r="BV25" s="1">
        <f>'BASE METAS)'!FB18</f>
        <v>0</v>
      </c>
      <c r="BW25" s="1">
        <f>'BASE METAS)'!FC18</f>
        <v>1</v>
      </c>
      <c r="BX25" s="1">
        <f>'BASE METAS)'!FD18</f>
        <v>23</v>
      </c>
      <c r="BY25" s="1">
        <f>'BASE METAS)'!FE18</f>
        <v>22</v>
      </c>
      <c r="BZ25" s="1">
        <f>'BASE METAS)'!FF18</f>
        <v>0</v>
      </c>
      <c r="CA25" s="1">
        <f>'BASE METAS)'!FG18</f>
        <v>24</v>
      </c>
      <c r="CB25" s="1">
        <f>'BASE METAS)'!FH18</f>
        <v>-20</v>
      </c>
      <c r="CC25" s="1">
        <f>'BASE METAS)'!FI18</f>
        <v>6</v>
      </c>
      <c r="CD25" s="1">
        <f>'BASE METAS)'!FJ18</f>
        <v>4</v>
      </c>
      <c r="CE25" s="1">
        <f>'BASE METAS)'!FK18</f>
        <v>0</v>
      </c>
      <c r="CF25" s="1">
        <f>'BASE METAS)'!FL18</f>
        <v>0</v>
      </c>
      <c r="CG25" s="1">
        <f>'BASE METAS)'!FM18</f>
        <v>0</v>
      </c>
    </row>
    <row r="26" spans="1:85" ht="38.25" x14ac:dyDescent="0.25">
      <c r="A26" s="1">
        <f>'BASE METAS)'!A19</f>
        <v>0</v>
      </c>
      <c r="B26" s="7221"/>
      <c r="C26" s="5685"/>
      <c r="D26" s="5685"/>
      <c r="E26" s="7145"/>
      <c r="F26" s="7218"/>
      <c r="G26" s="7218"/>
      <c r="H26" s="5707"/>
      <c r="I26" s="5707"/>
      <c r="J26" s="5707"/>
      <c r="K26" s="5707"/>
      <c r="L26" s="5707"/>
      <c r="M26" s="5707"/>
      <c r="N26" s="5707"/>
      <c r="O26" s="5698"/>
      <c r="P26" s="5698"/>
      <c r="Q26" s="5698"/>
      <c r="R26" s="5698"/>
      <c r="S26" s="5698"/>
      <c r="T26" s="5698"/>
      <c r="U26" s="7727"/>
      <c r="V26" s="5698"/>
      <c r="W26" s="5695"/>
      <c r="X26" s="7145"/>
      <c r="Y26" s="464" t="str">
        <f>'BASE METAS)'!Y19</f>
        <v>07</v>
      </c>
      <c r="Z26" s="219" t="str">
        <f>'BASE METAS)'!Z19</f>
        <v>ORGANIZARCONFERENCIAS SOBRE TEMAS MUNICIPALES</v>
      </c>
      <c r="AA26" s="871" t="str">
        <f>'BASE METAS)'!AA19</f>
        <v>CONFERENCIAS</v>
      </c>
      <c r="AB26" s="157">
        <f>'BASE METAS)'!AB19</f>
        <v>6</v>
      </c>
      <c r="AC26" s="873">
        <f>'BASE METAS)'!AC19</f>
        <v>1</v>
      </c>
      <c r="AD26" s="158">
        <f>'BASE METAS)'!AD19</f>
        <v>0.16666666666666666</v>
      </c>
      <c r="AE26" s="873">
        <f>'BASE METAS)'!AE19</f>
        <v>2</v>
      </c>
      <c r="AF26" s="158">
        <f>'BASE METAS)'!AF19</f>
        <v>0.33333333333333331</v>
      </c>
      <c r="AG26" s="873">
        <f>'BASE METAS)'!AG19</f>
        <v>2</v>
      </c>
      <c r="AH26" s="158">
        <f>'BASE METAS)'!AH19</f>
        <v>0.33333333333333331</v>
      </c>
      <c r="AI26" s="873">
        <f>'BASE METAS)'!AI19</f>
        <v>1</v>
      </c>
      <c r="AJ26" s="159">
        <f>'BASE METAS)'!AJ19</f>
        <v>0.16666666666666666</v>
      </c>
      <c r="AK26" s="228">
        <f>'BASE METAS)'!AK19</f>
        <v>0.99999999999999989</v>
      </c>
      <c r="AL26" s="1215" t="str">
        <f>'BASE METAS)'!AL19</f>
        <v>07</v>
      </c>
      <c r="AM26" s="970" t="str">
        <f>'BASE METAS)'!AM19</f>
        <v>ORGANIZARCONFERENCIAS SOBRE TEMAS MUNICIPALES</v>
      </c>
      <c r="AN26" s="1018" t="str">
        <f>'BASE METAS)'!AN19</f>
        <v>ORGANIZARCONFERENCIAS SOBRE TEMAS MUNICIPALES</v>
      </c>
      <c r="AO26" s="1343" t="str">
        <f>'BASE METAS)'!AU19</f>
        <v>DESEMPEÑO</v>
      </c>
      <c r="AP26" s="970" t="str">
        <f>'BASE METAS)'!AO19</f>
        <v xml:space="preserve">NO. DE CONFERENCIAS  REALIZADAS </v>
      </c>
      <c r="AQ26" s="970" t="str">
        <f>'BASE METAS)'!AP19</f>
        <v>NO. DE CONFERENCIAS   PROGRAMADAS</v>
      </c>
      <c r="AR26" s="1039">
        <f>'BASE METAS)'!AQ19</f>
        <v>100</v>
      </c>
      <c r="AS26" s="970" t="str">
        <f>'BASE METAS)'!AR19</f>
        <v xml:space="preserve">CONFERENCIAS </v>
      </c>
      <c r="AT26" s="970" t="str">
        <f>'BASE METAS)'!AS19</f>
        <v>EFICACIA</v>
      </c>
      <c r="AU26" s="1483">
        <f>'BASE METAS)'!BO19</f>
        <v>0</v>
      </c>
      <c r="AV26" s="1">
        <f>'BASE METAS)'!BQ19</f>
        <v>6</v>
      </c>
      <c r="AW26" s="1">
        <f>'BASE METAS)'!BR19</f>
        <v>0</v>
      </c>
      <c r="AX26" s="1">
        <f>'BASE METAS)'!BS19</f>
        <v>2</v>
      </c>
      <c r="AY26" s="1">
        <f>'BASE METAS)'!BT19</f>
        <v>3</v>
      </c>
      <c r="AZ26" s="1">
        <f>'BASE METAS)'!BU19</f>
        <v>-1</v>
      </c>
      <c r="BA26" s="1">
        <f>'BASE METAS)'!BV19</f>
        <v>1.5</v>
      </c>
      <c r="BB26" s="1">
        <f>'BASE METAS)'!BW19</f>
        <v>4</v>
      </c>
      <c r="BC26" s="1">
        <f>'BASE METAS)'!BX19</f>
        <v>2</v>
      </c>
      <c r="BD26" s="1">
        <f>'BASE METAS)'!BY19</f>
        <v>0.66666666666666663</v>
      </c>
      <c r="BE26" s="1">
        <f>'BASE METAS)'!CG19</f>
        <v>1</v>
      </c>
      <c r="BF26" s="1">
        <f>'BASE METAS)'!CJ19</f>
        <v>16</v>
      </c>
      <c r="BG26" s="1">
        <f>'BASE METAS)'!CK19</f>
        <v>0</v>
      </c>
      <c r="BH26" s="1">
        <f>'BASE METAS)'!CL19</f>
        <v>0</v>
      </c>
      <c r="BI26" s="1">
        <f>'BASE METAS)'!CM19</f>
        <v>0</v>
      </c>
      <c r="BJ26" s="1">
        <f>'BASE METAS)'!CN19</f>
        <v>0</v>
      </c>
      <c r="BK26" s="1">
        <f>'BASE METAS)'!CO19</f>
        <v>0</v>
      </c>
      <c r="BL26" s="1">
        <f>'BASE METAS)'!CP19</f>
        <v>0</v>
      </c>
      <c r="BM26" s="1">
        <f>'BASE METAS)'!CQ19</f>
        <v>0</v>
      </c>
      <c r="BN26" s="1">
        <f>'BASE METAS)'!CR19</f>
        <v>0</v>
      </c>
      <c r="BO26" s="1">
        <f>'BASE METAS)'!CS19</f>
        <v>0</v>
      </c>
      <c r="BP26" s="1">
        <f>'BASE METAS)'!CT19</f>
        <v>0</v>
      </c>
      <c r="BQ26" s="1">
        <f>'BASE METAS)'!CU19</f>
        <v>0</v>
      </c>
      <c r="BR26" s="1">
        <f>'BASE METAS)'!CV19</f>
        <v>0</v>
      </c>
      <c r="BS26" s="1">
        <f>'BASE METAS)'!CW19</f>
        <v>0</v>
      </c>
      <c r="BT26" s="1">
        <f>'BASE METAS)'!CX19</f>
        <v>0</v>
      </c>
      <c r="BU26" s="1">
        <f>'BASE METAS)'!FA19</f>
        <v>6</v>
      </c>
      <c r="BV26" s="1">
        <f>'BASE METAS)'!FB19</f>
        <v>0</v>
      </c>
      <c r="BW26" s="1">
        <f>'BASE METAS)'!FC19</f>
        <v>0</v>
      </c>
      <c r="BX26" s="1">
        <f>'BASE METAS)'!FD19</f>
        <v>0</v>
      </c>
      <c r="BY26" s="1">
        <f>'BASE METAS)'!FE19</f>
        <v>0</v>
      </c>
      <c r="BZ26" s="1" t="e">
        <f>'BASE METAS)'!FF19</f>
        <v>#DIV/0!</v>
      </c>
      <c r="CA26" s="1">
        <f>'BASE METAS)'!FG19</f>
        <v>1</v>
      </c>
      <c r="CB26" s="1">
        <f>'BASE METAS)'!FH19</f>
        <v>5</v>
      </c>
      <c r="CC26" s="1">
        <f>'BASE METAS)'!FI19</f>
        <v>0.16666666666666666</v>
      </c>
      <c r="CD26" s="1">
        <f>'BASE METAS)'!FJ19</f>
        <v>6</v>
      </c>
      <c r="CE26" s="1">
        <f>'BASE METAS)'!FK19</f>
        <v>0</v>
      </c>
      <c r="CF26" s="1">
        <f>'BASE METAS)'!FL19</f>
        <v>0</v>
      </c>
      <c r="CG26" s="1">
        <f>'BASE METAS)'!FM19</f>
        <v>0</v>
      </c>
    </row>
    <row r="27" spans="1:85" ht="38.25" x14ac:dyDescent="0.25">
      <c r="A27" s="1">
        <f>'BASE METAS)'!A20</f>
        <v>0</v>
      </c>
      <c r="B27" s="7221"/>
      <c r="C27" s="5685"/>
      <c r="D27" s="5685"/>
      <c r="E27" s="7145"/>
      <c r="F27" s="7218"/>
      <c r="G27" s="7218"/>
      <c r="H27" s="5707"/>
      <c r="I27" s="5707"/>
      <c r="J27" s="5707"/>
      <c r="K27" s="5707"/>
      <c r="L27" s="5707"/>
      <c r="M27" s="5707"/>
      <c r="N27" s="5707"/>
      <c r="O27" s="5698"/>
      <c r="P27" s="5698"/>
      <c r="Q27" s="5698"/>
      <c r="R27" s="5698"/>
      <c r="S27" s="5698"/>
      <c r="T27" s="5698"/>
      <c r="U27" s="7727"/>
      <c r="V27" s="5698"/>
      <c r="W27" s="5695"/>
      <c r="X27" s="7145"/>
      <c r="Y27" s="464" t="str">
        <f>'BASE METAS)'!Y20</f>
        <v>08</v>
      </c>
      <c r="Z27" s="219" t="str">
        <f>'BASE METAS)'!Z20</f>
        <v xml:space="preserve">REALIZAR REPORTES SOBRE LA INTEGRACIÓN DEL PROGRAMA AGENDA DESDE LO LOCAL </v>
      </c>
      <c r="AA27" s="871" t="str">
        <f>'BASE METAS)'!AA20</f>
        <v>REPORTE</v>
      </c>
      <c r="AB27" s="157">
        <f>'BASE METAS)'!AB20</f>
        <v>1</v>
      </c>
      <c r="AC27" s="873">
        <f>'BASE METAS)'!AC20</f>
        <v>0</v>
      </c>
      <c r="AD27" s="158">
        <f>'BASE METAS)'!AD20</f>
        <v>0</v>
      </c>
      <c r="AE27" s="873">
        <f>'BASE METAS)'!AE20</f>
        <v>1</v>
      </c>
      <c r="AF27" s="158">
        <f>'BASE METAS)'!AF20</f>
        <v>1</v>
      </c>
      <c r="AG27" s="873">
        <f>'BASE METAS)'!AG20</f>
        <v>0</v>
      </c>
      <c r="AH27" s="158">
        <f>'BASE METAS)'!AH20</f>
        <v>0</v>
      </c>
      <c r="AI27" s="873">
        <f>'BASE METAS)'!AI20</f>
        <v>0</v>
      </c>
      <c r="AJ27" s="159">
        <f>'BASE METAS)'!AJ20</f>
        <v>0</v>
      </c>
      <c r="AK27" s="228">
        <f>'BASE METAS)'!AK20</f>
        <v>1</v>
      </c>
      <c r="AL27" s="1215" t="str">
        <f>'BASE METAS)'!AL20</f>
        <v>08</v>
      </c>
      <c r="AM27" s="970" t="str">
        <f>'BASE METAS)'!AM20</f>
        <v xml:space="preserve"> REPORTES SOBRE LA INTEGRACIÓN DEL PROGRAMA AGENDA DESDE LO LOCAL </v>
      </c>
      <c r="AN27" s="1018" t="str">
        <f>'BASE METAS)'!AN20</f>
        <v xml:space="preserve"> REPORTES SOBRE LA INTEGRACIÓN DEL PROGRAMA AGENDA DESDE LO LOCAL </v>
      </c>
      <c r="AO27" s="1343" t="str">
        <f>'BASE METAS)'!AU20</f>
        <v>DESEMPEÑO</v>
      </c>
      <c r="AP27" s="970" t="str">
        <f>'BASE METAS)'!AO20</f>
        <v>NO. DE REPORTES REALIZADOS</v>
      </c>
      <c r="AQ27" s="970" t="str">
        <f>'BASE METAS)'!AP20</f>
        <v xml:space="preserve">NO. DE REPORTES  PROGRAMADOS </v>
      </c>
      <c r="AR27" s="1039">
        <f>'BASE METAS)'!AQ20</f>
        <v>100</v>
      </c>
      <c r="AS27" s="970" t="str">
        <f>'BASE METAS)'!AR20</f>
        <v xml:space="preserve">REPORTES </v>
      </c>
      <c r="AT27" s="970" t="str">
        <f>'BASE METAS)'!AS20</f>
        <v xml:space="preserve">EFICIENCIA </v>
      </c>
      <c r="AU27" s="1483">
        <f>'BASE METAS)'!BO20</f>
        <v>0</v>
      </c>
      <c r="AV27" s="1">
        <f>'BASE METAS)'!BQ20</f>
        <v>1</v>
      </c>
      <c r="AW27" s="1">
        <f>'BASE METAS)'!BR20</f>
        <v>0</v>
      </c>
      <c r="AX27" s="1">
        <f>'BASE METAS)'!BS20</f>
        <v>1</v>
      </c>
      <c r="AY27" s="1">
        <f>'BASE METAS)'!BT20</f>
        <v>1</v>
      </c>
      <c r="AZ27" s="1">
        <f>'BASE METAS)'!BU20</f>
        <v>0</v>
      </c>
      <c r="BA27" s="1">
        <f>'BASE METAS)'!BV20</f>
        <v>1</v>
      </c>
      <c r="BB27" s="1">
        <f>'BASE METAS)'!BW20</f>
        <v>1</v>
      </c>
      <c r="BC27" s="1">
        <f>'BASE METAS)'!BX20</f>
        <v>0</v>
      </c>
      <c r="BD27" s="1">
        <f>'BASE METAS)'!BY20</f>
        <v>1</v>
      </c>
      <c r="BE27" s="1">
        <f>'BASE METAS)'!CG20</f>
        <v>0</v>
      </c>
      <c r="BF27" s="1">
        <f>'BASE METAS)'!CJ20</f>
        <v>17</v>
      </c>
      <c r="BG27" s="1">
        <f>'BASE METAS)'!CK20</f>
        <v>0</v>
      </c>
      <c r="BH27" s="1">
        <f>'BASE METAS)'!CL20</f>
        <v>0</v>
      </c>
      <c r="BI27" s="1">
        <f>'BASE METAS)'!CM20</f>
        <v>0</v>
      </c>
      <c r="BJ27" s="1">
        <f>'BASE METAS)'!CN20</f>
        <v>0</v>
      </c>
      <c r="BK27" s="1">
        <f>'BASE METAS)'!CO20</f>
        <v>0</v>
      </c>
      <c r="BL27" s="1">
        <f>'BASE METAS)'!CP20</f>
        <v>0</v>
      </c>
      <c r="BM27" s="1">
        <f>'BASE METAS)'!CQ20</f>
        <v>0</v>
      </c>
      <c r="BN27" s="1">
        <f>'BASE METAS)'!CR20</f>
        <v>0</v>
      </c>
      <c r="BO27" s="1">
        <f>'BASE METAS)'!CS20</f>
        <v>0</v>
      </c>
      <c r="BP27" s="1">
        <f>'BASE METAS)'!CT20</f>
        <v>0</v>
      </c>
      <c r="BQ27" s="1">
        <f>'BASE METAS)'!CU20</f>
        <v>0</v>
      </c>
      <c r="BR27" s="1">
        <f>'BASE METAS)'!CV20</f>
        <v>0</v>
      </c>
      <c r="BS27" s="1">
        <f>'BASE METAS)'!CW20</f>
        <v>0</v>
      </c>
      <c r="BT27" s="1">
        <f>'BASE METAS)'!CX20</f>
        <v>0</v>
      </c>
      <c r="BU27" s="1">
        <f>'BASE METAS)'!FA20</f>
        <v>1</v>
      </c>
      <c r="BV27" s="1">
        <f>'BASE METAS)'!FB20</f>
        <v>0</v>
      </c>
      <c r="BW27" s="1">
        <f>'BASE METAS)'!FC20</f>
        <v>0</v>
      </c>
      <c r="BX27" s="1">
        <f>'BASE METAS)'!FD20</f>
        <v>0</v>
      </c>
      <c r="BY27" s="1">
        <f>'BASE METAS)'!FE20</f>
        <v>0</v>
      </c>
      <c r="BZ27" s="1">
        <f>'BASE METAS)'!FF20</f>
        <v>0</v>
      </c>
      <c r="CA27" s="1">
        <f>'BASE METAS)'!FG20</f>
        <v>0</v>
      </c>
      <c r="CB27" s="1">
        <f>'BASE METAS)'!FH20</f>
        <v>1</v>
      </c>
      <c r="CC27" s="1">
        <f>'BASE METAS)'!FI20</f>
        <v>0</v>
      </c>
      <c r="CD27" s="1">
        <f>'BASE METAS)'!FJ20</f>
        <v>1</v>
      </c>
      <c r="CE27" s="1">
        <f>'BASE METAS)'!FK20</f>
        <v>0</v>
      </c>
      <c r="CF27" s="1">
        <f>'BASE METAS)'!FL20</f>
        <v>0</v>
      </c>
      <c r="CG27" s="1">
        <f>'BASE METAS)'!FM20</f>
        <v>0</v>
      </c>
    </row>
    <row r="28" spans="1:85" ht="38.25" x14ac:dyDescent="0.25">
      <c r="A28" s="1">
        <f>'BASE METAS)'!A21</f>
        <v>0</v>
      </c>
      <c r="B28" s="7221"/>
      <c r="C28" s="5685"/>
      <c r="D28" s="5685"/>
      <c r="E28" s="7145"/>
      <c r="F28" s="7218"/>
      <c r="G28" s="7218"/>
      <c r="H28" s="5707"/>
      <c r="I28" s="5707"/>
      <c r="J28" s="5707"/>
      <c r="K28" s="5707"/>
      <c r="L28" s="5707"/>
      <c r="M28" s="5707"/>
      <c r="N28" s="5707"/>
      <c r="O28" s="5698"/>
      <c r="P28" s="5698"/>
      <c r="Q28" s="5698"/>
      <c r="R28" s="5698"/>
      <c r="S28" s="5698"/>
      <c r="T28" s="5698"/>
      <c r="U28" s="7727"/>
      <c r="V28" s="5698"/>
      <c r="W28" s="5695"/>
      <c r="X28" s="7145"/>
      <c r="Y28" s="464" t="str">
        <f>'BASE METAS)'!Y21</f>
        <v>09</v>
      </c>
      <c r="Z28" s="219" t="str">
        <f>'BASE METAS)'!Z21</f>
        <v>GESTIONAR CONVENIOS CON INSTITUCIONES PÚBLICAS, PRIVADAS O SOCIALES</v>
      </c>
      <c r="AA28" s="871" t="str">
        <f>'BASE METAS)'!AA21</f>
        <v>CONVENIOS</v>
      </c>
      <c r="AB28" s="157">
        <f>'BASE METAS)'!AB21</f>
        <v>6</v>
      </c>
      <c r="AC28" s="873">
        <f>'BASE METAS)'!AC21</f>
        <v>1</v>
      </c>
      <c r="AD28" s="158">
        <f>'BASE METAS)'!AD21</f>
        <v>0.16666666666666666</v>
      </c>
      <c r="AE28" s="873">
        <f>'BASE METAS)'!AE21</f>
        <v>2</v>
      </c>
      <c r="AF28" s="158">
        <f>'BASE METAS)'!AF21</f>
        <v>0.33333333333333331</v>
      </c>
      <c r="AG28" s="873">
        <f>'BASE METAS)'!AG21</f>
        <v>2</v>
      </c>
      <c r="AH28" s="158">
        <f>'BASE METAS)'!AH21</f>
        <v>0.33333333333333331</v>
      </c>
      <c r="AI28" s="873">
        <f>'BASE METAS)'!AI21</f>
        <v>1</v>
      </c>
      <c r="AJ28" s="159">
        <f>'BASE METAS)'!AJ21</f>
        <v>0.16666666666666666</v>
      </c>
      <c r="AK28" s="228">
        <f>'BASE METAS)'!AK21</f>
        <v>0.99999999999999989</v>
      </c>
      <c r="AL28" s="1215" t="str">
        <f>'BASE METAS)'!AL21</f>
        <v>09</v>
      </c>
      <c r="AM28" s="970" t="str">
        <f>'BASE METAS)'!AM21</f>
        <v xml:space="preserve"> CONVENIOS CON INSTITUCIONES PÚBLICAS, PRIVADAS O SOCIALES</v>
      </c>
      <c r="AN28" s="1018" t="str">
        <f>'BASE METAS)'!AN21</f>
        <v xml:space="preserve"> CONVENIOS CON INSTITUCIONES PÚBLICAS, PRIVADAS O SOCIALES</v>
      </c>
      <c r="AO28" s="1343" t="str">
        <f>'BASE METAS)'!AU21</f>
        <v>DESEMPEÑO</v>
      </c>
      <c r="AP28" s="970" t="str">
        <f>'BASE METAS)'!AO21</f>
        <v xml:space="preserve">NO. DE  CONVENIOS   REALIZADOS </v>
      </c>
      <c r="AQ28" s="970" t="str">
        <f>'BASE METAS)'!AP21</f>
        <v>NO. DE CONVENIOS  PROGRAMADOS</v>
      </c>
      <c r="AR28" s="1039">
        <f>'BASE METAS)'!AQ21</f>
        <v>100</v>
      </c>
      <c r="AS28" s="970" t="str">
        <f>'BASE METAS)'!AR21</f>
        <v>CONVENIOS</v>
      </c>
      <c r="AT28" s="970" t="str">
        <f>'BASE METAS)'!AS21</f>
        <v>EFICACIA</v>
      </c>
      <c r="AU28" s="1483">
        <f>'BASE METAS)'!BO21</f>
        <v>0</v>
      </c>
      <c r="AV28" s="1">
        <f>'BASE METAS)'!BQ21</f>
        <v>6</v>
      </c>
      <c r="AW28" s="1">
        <f>'BASE METAS)'!BR21</f>
        <v>0</v>
      </c>
      <c r="AX28" s="816">
        <f>'BASE METAS)'!BS21</f>
        <v>2</v>
      </c>
      <c r="AY28" s="1">
        <f>'BASE METAS)'!BT21</f>
        <v>7</v>
      </c>
      <c r="AZ28" s="1">
        <f>'BASE METAS)'!BU21</f>
        <v>-5</v>
      </c>
      <c r="BA28" s="1">
        <f>'BASE METAS)'!BV21</f>
        <v>3.5</v>
      </c>
      <c r="BB28" s="1">
        <f>'BASE METAS)'!BW21</f>
        <v>9</v>
      </c>
      <c r="BC28" s="1">
        <f>'BASE METAS)'!BX21</f>
        <v>-3</v>
      </c>
      <c r="BD28" s="1">
        <f>'BASE METAS)'!BY21</f>
        <v>1.5</v>
      </c>
      <c r="BE28" s="1">
        <f>'BASE METAS)'!CG21</f>
        <v>2</v>
      </c>
      <c r="BF28" s="1">
        <f>'BASE METAS)'!CJ21</f>
        <v>18</v>
      </c>
      <c r="BG28" s="1">
        <f>'BASE METAS)'!CK21</f>
        <v>0</v>
      </c>
      <c r="BH28" s="1">
        <f>'BASE METAS)'!CL21</f>
        <v>0</v>
      </c>
      <c r="BI28" s="1">
        <f>'BASE METAS)'!CM21</f>
        <v>0</v>
      </c>
      <c r="BJ28" s="1">
        <f>'BASE METAS)'!CN21</f>
        <v>0</v>
      </c>
      <c r="BK28" s="1">
        <f>'BASE METAS)'!CO21</f>
        <v>0</v>
      </c>
      <c r="BL28" s="1">
        <f>'BASE METAS)'!CP21</f>
        <v>0</v>
      </c>
      <c r="BM28" s="1">
        <f>'BASE METAS)'!CQ21</f>
        <v>0</v>
      </c>
      <c r="BN28" s="1">
        <f>'BASE METAS)'!CR21</f>
        <v>0</v>
      </c>
      <c r="BO28" s="1">
        <f>'BASE METAS)'!CS21</f>
        <v>0</v>
      </c>
      <c r="BP28" s="1">
        <f>'BASE METAS)'!CT21</f>
        <v>0</v>
      </c>
      <c r="BQ28" s="1">
        <f>'BASE METAS)'!CU21</f>
        <v>0</v>
      </c>
      <c r="BR28" s="1">
        <f>'BASE METAS)'!CV21</f>
        <v>0</v>
      </c>
      <c r="BS28" s="1">
        <f>'BASE METAS)'!CW21</f>
        <v>0</v>
      </c>
      <c r="BT28" s="1">
        <f>'BASE METAS)'!CX21</f>
        <v>0</v>
      </c>
      <c r="BU28" s="1">
        <f>'BASE METAS)'!FA21</f>
        <v>6</v>
      </c>
      <c r="BV28" s="1">
        <f>'BASE METAS)'!FB21</f>
        <v>0</v>
      </c>
      <c r="BW28" s="1">
        <f>'BASE METAS)'!FC21</f>
        <v>2</v>
      </c>
      <c r="BX28" s="1">
        <f>'BASE METAS)'!FD21</f>
        <v>3</v>
      </c>
      <c r="BY28" s="1">
        <f>'BASE METAS)'!FE21</f>
        <v>1</v>
      </c>
      <c r="BZ28" s="1">
        <f>'BASE METAS)'!FF21</f>
        <v>0</v>
      </c>
      <c r="CA28" s="1">
        <f>'BASE METAS)'!FG21</f>
        <v>5</v>
      </c>
      <c r="CB28" s="1">
        <f>'BASE METAS)'!FH21</f>
        <v>1</v>
      </c>
      <c r="CC28" s="1">
        <f>'BASE METAS)'!FI21</f>
        <v>0.83333333333333337</v>
      </c>
      <c r="CD28" s="1">
        <f>'BASE METAS)'!FJ21</f>
        <v>6</v>
      </c>
      <c r="CE28" s="1">
        <f>'BASE METAS)'!FK21</f>
        <v>0</v>
      </c>
      <c r="CF28" s="1">
        <f>'BASE METAS)'!FL21</f>
        <v>0</v>
      </c>
      <c r="CG28" s="1">
        <f>'BASE METAS)'!FM21</f>
        <v>4</v>
      </c>
    </row>
    <row r="29" spans="1:85" ht="63.75" x14ac:dyDescent="0.25">
      <c r="A29" s="1">
        <f>'BASE METAS)'!A22</f>
        <v>0</v>
      </c>
      <c r="B29" s="7221"/>
      <c r="C29" s="5686"/>
      <c r="D29" s="5686"/>
      <c r="E29" s="7103"/>
      <c r="F29" s="7198"/>
      <c r="G29" s="7198"/>
      <c r="H29" s="5708"/>
      <c r="I29" s="5708"/>
      <c r="J29" s="5708"/>
      <c r="K29" s="5708"/>
      <c r="L29" s="5708"/>
      <c r="M29" s="5708"/>
      <c r="N29" s="5708"/>
      <c r="O29" s="5699"/>
      <c r="P29" s="5699"/>
      <c r="Q29" s="5699"/>
      <c r="R29" s="5699"/>
      <c r="S29" s="5699"/>
      <c r="T29" s="5699"/>
      <c r="U29" s="7728"/>
      <c r="V29" s="5699"/>
      <c r="W29" s="5696"/>
      <c r="X29" s="7103"/>
      <c r="Y29" s="464" t="str">
        <f>'BASE METAS)'!Y22</f>
        <v>10</v>
      </c>
      <c r="Z29" s="226" t="str">
        <f>'BASE METAS)'!Z22</f>
        <v>GENERAR TALLERES  DE CAPACITACIÓN A LAS DEPENDENCIAS PARA LA INTEGRACIÓN DE LA INFORMACIÓN DEL PROGRAMA AGENDA DESDE LO LOCAL</v>
      </c>
      <c r="AA29" s="871" t="str">
        <f>'BASE METAS)'!AA22</f>
        <v>CAPACITACOIÓN</v>
      </c>
      <c r="AB29" s="157">
        <f>'BASE METAS)'!AB22</f>
        <v>5</v>
      </c>
      <c r="AC29" s="874">
        <f>'BASE METAS)'!AC22</f>
        <v>3</v>
      </c>
      <c r="AD29" s="163">
        <f>'BASE METAS)'!AD22</f>
        <v>0.6</v>
      </c>
      <c r="AE29" s="874">
        <f>'BASE METAS)'!AE22</f>
        <v>2</v>
      </c>
      <c r="AF29" s="163">
        <f>'BASE METAS)'!AF22</f>
        <v>0.4</v>
      </c>
      <c r="AG29" s="874">
        <f>'BASE METAS)'!AG22</f>
        <v>0</v>
      </c>
      <c r="AH29" s="163">
        <f>'BASE METAS)'!AH22</f>
        <v>0</v>
      </c>
      <c r="AI29" s="874">
        <f>'BASE METAS)'!AI22</f>
        <v>0</v>
      </c>
      <c r="AJ29" s="164">
        <f>'BASE METAS)'!AJ22</f>
        <v>0</v>
      </c>
      <c r="AK29" s="228">
        <f>'BASE METAS)'!AK22</f>
        <v>1</v>
      </c>
      <c r="AL29" s="1215" t="str">
        <f>'BASE METAS)'!AL22</f>
        <v>10</v>
      </c>
      <c r="AM29" s="970" t="str">
        <f>'BASE METAS)'!AM22</f>
        <v xml:space="preserve"> TALLERES  DE CAPACITACIÓN A LAS DEPENDENCIAS PARA LA INTEGRACIÓN DE LA INFORMACIÓN DEL PROGRAMA AGENDA DESDE LO LOCAL</v>
      </c>
      <c r="AN29" s="1018" t="str">
        <f>'BASE METAS)'!AN22</f>
        <v xml:space="preserve"> TALLERES  DE CAPACITACIÓN A LAS DEPENDENCIAS PARA LA INTEGRACIÓN DE LA INFORMACIÓN DEL PROGRAMA AGENDA DESDE LO LOCAL</v>
      </c>
      <c r="AO29" s="1343" t="str">
        <f>'BASE METAS)'!AU22</f>
        <v>DESEMPEÑO</v>
      </c>
      <c r="AP29" s="970" t="str">
        <f>'BASE METAS)'!AO22</f>
        <v xml:space="preserve">NO. DE CAPACITACIONES  REALIZADAS </v>
      </c>
      <c r="AQ29" s="970" t="str">
        <f>'BASE METAS)'!AP22</f>
        <v>NO. DE CAPACITACIONES PROGRAMADOS</v>
      </c>
      <c r="AR29" s="1039">
        <f>'BASE METAS)'!AQ22</f>
        <v>100</v>
      </c>
      <c r="AS29" s="970" t="str">
        <f>'BASE METAS)'!AR22</f>
        <v>CAPACITACIONES</v>
      </c>
      <c r="AT29" s="970" t="str">
        <f>'BASE METAS)'!AS22</f>
        <v>EFICACIA</v>
      </c>
      <c r="AU29" s="1483">
        <f>'BASE METAS)'!BO22</f>
        <v>0</v>
      </c>
      <c r="AV29" s="1">
        <f>'BASE METAS)'!BQ22</f>
        <v>5</v>
      </c>
      <c r="AW29" s="1">
        <f>'BASE METAS)'!BR22</f>
        <v>0</v>
      </c>
      <c r="AX29" s="816">
        <f>'BASE METAS)'!BS22</f>
        <v>2</v>
      </c>
      <c r="AY29" s="1">
        <f>'BASE METAS)'!BT22</f>
        <v>2</v>
      </c>
      <c r="AZ29" s="1">
        <f>'BASE METAS)'!BU22</f>
        <v>0</v>
      </c>
      <c r="BA29" s="1">
        <f>'BASE METAS)'!BV22</f>
        <v>1</v>
      </c>
      <c r="BB29" s="1">
        <f>'BASE METAS)'!BW22</f>
        <v>5</v>
      </c>
      <c r="BC29" s="1">
        <f>'BASE METAS)'!BX22</f>
        <v>0</v>
      </c>
      <c r="BD29" s="1">
        <f>'BASE METAS)'!BY22</f>
        <v>1</v>
      </c>
      <c r="BE29" s="1">
        <f>'BASE METAS)'!CG22</f>
        <v>3</v>
      </c>
      <c r="BF29" s="1">
        <f>'BASE METAS)'!CJ22</f>
        <v>19</v>
      </c>
      <c r="BG29" s="1">
        <f>'BASE METAS)'!CK22</f>
        <v>0</v>
      </c>
      <c r="BH29" s="1">
        <f>'BASE METAS)'!CL22</f>
        <v>0</v>
      </c>
      <c r="BI29" s="1">
        <f>'BASE METAS)'!CM22</f>
        <v>0</v>
      </c>
      <c r="BJ29" s="1">
        <f>'BASE METAS)'!CN22</f>
        <v>0</v>
      </c>
      <c r="BK29" s="1">
        <f>'BASE METAS)'!CO22</f>
        <v>0</v>
      </c>
      <c r="BL29" s="1">
        <f>'BASE METAS)'!CP22</f>
        <v>0</v>
      </c>
      <c r="BM29" s="1">
        <f>'BASE METAS)'!CQ22</f>
        <v>0</v>
      </c>
      <c r="BN29" s="1">
        <f>'BASE METAS)'!CR22</f>
        <v>0</v>
      </c>
      <c r="BO29" s="1">
        <f>'BASE METAS)'!CS22</f>
        <v>0</v>
      </c>
      <c r="BP29" s="1">
        <f>'BASE METAS)'!CT22</f>
        <v>0</v>
      </c>
      <c r="BQ29" s="1">
        <f>'BASE METAS)'!CU22</f>
        <v>0</v>
      </c>
      <c r="BR29" s="1">
        <f>'BASE METAS)'!CV22</f>
        <v>0</v>
      </c>
      <c r="BS29" s="1">
        <f>'BASE METAS)'!CW22</f>
        <v>0</v>
      </c>
      <c r="BT29" s="1">
        <f>'BASE METAS)'!CX22</f>
        <v>0</v>
      </c>
      <c r="BU29" s="1">
        <f>'BASE METAS)'!FA22</f>
        <v>5</v>
      </c>
      <c r="BV29" s="1">
        <f>'BASE METAS)'!FB22</f>
        <v>0</v>
      </c>
      <c r="BW29" s="1">
        <f>'BASE METAS)'!FC22</f>
        <v>2</v>
      </c>
      <c r="BX29" s="1">
        <f>'BASE METAS)'!FD22</f>
        <v>2</v>
      </c>
      <c r="BY29" s="1">
        <f>'BASE METAS)'!FE22</f>
        <v>0</v>
      </c>
      <c r="BZ29" s="1">
        <f>'BASE METAS)'!FF22</f>
        <v>0</v>
      </c>
      <c r="CA29" s="1">
        <f>'BASE METAS)'!FG22</f>
        <v>5</v>
      </c>
      <c r="CB29" s="1">
        <f>'BASE METAS)'!FH22</f>
        <v>0</v>
      </c>
      <c r="CC29" s="1">
        <f>'BASE METAS)'!FI22</f>
        <v>1</v>
      </c>
      <c r="CD29" s="1">
        <f>'BASE METAS)'!FJ22</f>
        <v>5</v>
      </c>
      <c r="CE29" s="1">
        <f>'BASE METAS)'!FK22</f>
        <v>0</v>
      </c>
      <c r="CF29" s="1">
        <f>'BASE METAS)'!FL22</f>
        <v>0</v>
      </c>
      <c r="CG29" s="1">
        <f>'BASE METAS)'!FM22</f>
        <v>0</v>
      </c>
    </row>
    <row r="30" spans="1:85" ht="49.5" customHeight="1" x14ac:dyDescent="0.25">
      <c r="A30" s="1">
        <f>'BASE METAS)'!A23</f>
        <v>5</v>
      </c>
      <c r="B30" s="7221"/>
      <c r="C30" s="5684">
        <f>'BASE METAS)'!C23</f>
        <v>104</v>
      </c>
      <c r="D30" s="5684">
        <f>'BASE METAS)'!D23</f>
        <v>5</v>
      </c>
      <c r="E30" s="7102" t="str">
        <f>'BASE METAS)'!E23</f>
        <v>APOYO Y ASESORÍA PARA LA CONDUCCIÓN DE LAS POLÍTICAS GUBERNAMENTALES</v>
      </c>
      <c r="F30" s="7197" t="str">
        <f>'BASE METAS)'!F23</f>
        <v>A00</v>
      </c>
      <c r="G30" s="7197" t="str">
        <f>'BASE METAS)'!G23</f>
        <v>101</v>
      </c>
      <c r="H30" s="5706" t="str">
        <f>'BASE METAS)'!H23</f>
        <v>05</v>
      </c>
      <c r="I30" s="5706" t="str">
        <f>'BASE METAS)'!I23</f>
        <v>01</v>
      </c>
      <c r="J30" s="5706" t="str">
        <f>'BASE METAS)'!J23</f>
        <v>03</v>
      </c>
      <c r="K30" s="5706" t="str">
        <f>'BASE METAS)'!K23</f>
        <v>03</v>
      </c>
      <c r="L30" s="5706" t="str">
        <f>'BASE METAS)'!L23</f>
        <v>02</v>
      </c>
      <c r="M30" s="5706" t="str">
        <f>'BASE METAS)'!M23</f>
        <v>101</v>
      </c>
      <c r="N30" s="5706" t="str">
        <f>'BASE METAS)'!N23</f>
        <v>Presidencia</v>
      </c>
      <c r="O30" s="5706" t="str">
        <f>'BASE METAS)'!O23</f>
        <v>Secretaría Técnica</v>
      </c>
      <c r="P30" s="5697" t="str">
        <f>'BASE METAS)'!P23</f>
        <v>Administración, planeación y control gubernamental</v>
      </c>
      <c r="Q30" s="5697" t="str">
        <f>'BASE METAS)'!Q23</f>
        <v>Control y evaluación de la administración gubernamental</v>
      </c>
      <c r="R30" s="5697" t="str">
        <f>'BASE METAS)'!R23</f>
        <v>Conducción de las políticas generales de gobierno</v>
      </c>
      <c r="S30" s="5697" t="str">
        <f>'BASE METAS)'!S23</f>
        <v>Coordinación de gestión de las políticas gubernamentales</v>
      </c>
      <c r="T30" s="5697" t="str">
        <f>'BASE METAS)'!T23</f>
        <v>Apoyo y asesoría para la conducción de las políticas gubernamentales</v>
      </c>
      <c r="U30" s="7726" t="str">
        <f>'BASE METAS)'!U23</f>
        <v>REALIZAR ESTUDIOS Y  ANÁLISIS DE LOS PROYECTOS QUE FORTALEZCAN LAS POLÍTICAS, ESTRATEGIAS Y ACCIONES PARA MEJORAR EL BUEN DESEMPEÑO,TRANSPARENCIA Y  EFICACIA DEL GOBIERNO.</v>
      </c>
      <c r="V30" s="5697" t="str">
        <f>'BASE METAS)'!V23</f>
        <v>Gobierno de Resultados</v>
      </c>
      <c r="W30" s="5694">
        <f>'BASE METAS)'!W23</f>
        <v>23375843.210000001</v>
      </c>
      <c r="X30" s="7102" t="str">
        <f>'BASE METAS)'!X23</f>
        <v>COORDINACIÓN DE ASESORES</v>
      </c>
      <c r="Y30" s="769" t="str">
        <f>'BASE METAS)'!Y23</f>
        <v>01</v>
      </c>
      <c r="Z30" s="520" t="str">
        <f>'BASE METAS)'!Z23</f>
        <v>REALIZAR BASE DE DATOS QUE SEA SUSTANTIVA PARA LA PLANEACIÓN Y TOMA DE DECISIONES MEDIANTE LA ADQUISICIÓN DE INFORMACIÓN ESTADÍSTICA POR DESAGREGACIONES TERRITORIALES DEL MUNICIPIO.</v>
      </c>
      <c r="AA30" s="500" t="str">
        <f>'BASE METAS)'!AA23</f>
        <v>BASE DE DATOS</v>
      </c>
      <c r="AB30" s="600">
        <f>'BASE METAS)'!AB23</f>
        <v>1</v>
      </c>
      <c r="AC30" s="500">
        <f>'BASE METAS)'!AC23</f>
        <v>0</v>
      </c>
      <c r="AD30" s="601">
        <f>'BASE METAS)'!AD23</f>
        <v>0</v>
      </c>
      <c r="AE30" s="500">
        <f>'BASE METAS)'!AE23</f>
        <v>0</v>
      </c>
      <c r="AF30" s="601">
        <f>'BASE METAS)'!AF23</f>
        <v>0</v>
      </c>
      <c r="AG30" s="500">
        <f>'BASE METAS)'!AG23</f>
        <v>0</v>
      </c>
      <c r="AH30" s="601">
        <f>'BASE METAS)'!AH23</f>
        <v>0</v>
      </c>
      <c r="AI30" s="501">
        <f>'BASE METAS)'!AI23</f>
        <v>1</v>
      </c>
      <c r="AJ30" s="601">
        <f>'BASE METAS)'!AJ23</f>
        <v>1</v>
      </c>
      <c r="AK30" s="613">
        <f>'BASE METAS)'!AK23</f>
        <v>1</v>
      </c>
      <c r="AL30" s="959">
        <f>'BASE METAS)'!AL23</f>
        <v>1</v>
      </c>
      <c r="AM30" s="959" t="str">
        <f>'BASE METAS)'!AM23</f>
        <v xml:space="preserve">ADQUISICIÓN DE INFORMACIÓN ESTADISTICA </v>
      </c>
      <c r="AN30" s="959" t="str">
        <f>'BASE METAS)'!AN23</f>
        <v>MIDE EL NUMERO DE BASES REALIZADAS ENTRE EL NUMERO DE BASES PROGRAMADAS.</v>
      </c>
      <c r="AO30" s="1343" t="str">
        <f>'BASE METAS)'!AU23</f>
        <v>DESEMPEÑO</v>
      </c>
      <c r="AP30" s="970" t="str">
        <f>'BASE METAS)'!AO23</f>
        <v xml:space="preserve">NUMERO TOTAL DE BASE REALIZADO   </v>
      </c>
      <c r="AQ30" s="970" t="str">
        <f>'BASE METAS)'!AP23</f>
        <v>NUMERO DE  BASE PROGRAMADO.</v>
      </c>
      <c r="AR30" s="970">
        <f>'BASE METAS)'!AQ23</f>
        <v>100</v>
      </c>
      <c r="AS30" s="970" t="str">
        <f>'BASE METAS)'!AR23</f>
        <v>BASE DE DATOS</v>
      </c>
      <c r="AT30" s="959" t="str">
        <f>'BASE METAS)'!AS23</f>
        <v>EFICACIA</v>
      </c>
      <c r="AU30" s="1483">
        <f>'BASE METAS)'!BO23</f>
        <v>0</v>
      </c>
      <c r="AV30" s="979">
        <f>'BASE METAS)'!BQ23</f>
        <v>1</v>
      </c>
      <c r="AW30" s="957">
        <f>'BASE METAS)'!BR23</f>
        <v>0</v>
      </c>
      <c r="AX30" s="816">
        <f>'BASE METAS)'!BS23</f>
        <v>0</v>
      </c>
      <c r="AY30" s="1">
        <f>'BASE METAS)'!BT23</f>
        <v>0</v>
      </c>
      <c r="AZ30" s="1">
        <f>'BASE METAS)'!BU23</f>
        <v>0</v>
      </c>
      <c r="BA30" s="1" t="e">
        <f>'BASE METAS)'!BV23</f>
        <v>#DIV/0!</v>
      </c>
      <c r="BB30" s="1">
        <f>'BASE METAS)'!BW23</f>
        <v>0</v>
      </c>
      <c r="BC30" s="1">
        <f>'BASE METAS)'!BX23</f>
        <v>1</v>
      </c>
      <c r="BD30" s="1">
        <f>'BASE METAS)'!BY23</f>
        <v>0</v>
      </c>
      <c r="BE30" s="1">
        <f>'BASE METAS)'!CG23</f>
        <v>0</v>
      </c>
      <c r="BF30" s="1">
        <f>'BASE METAS)'!CJ23</f>
        <v>20</v>
      </c>
      <c r="BG30" s="1">
        <f>'BASE METAS)'!CK23</f>
        <v>0</v>
      </c>
      <c r="BH30" s="1">
        <f>'BASE METAS)'!CL23</f>
        <v>0</v>
      </c>
      <c r="BI30" s="1">
        <f>'BASE METAS)'!CM23</f>
        <v>0</v>
      </c>
      <c r="BJ30" s="1">
        <f>'BASE METAS)'!CN23</f>
        <v>0</v>
      </c>
      <c r="BK30" s="1">
        <f>'BASE METAS)'!CO23</f>
        <v>0</v>
      </c>
      <c r="BL30" s="1">
        <f>'BASE METAS)'!CP23</f>
        <v>0</v>
      </c>
      <c r="BM30" s="1">
        <f>'BASE METAS)'!CQ23</f>
        <v>0</v>
      </c>
      <c r="BN30" s="1">
        <f>'BASE METAS)'!CR23</f>
        <v>0</v>
      </c>
      <c r="BO30" s="1">
        <f>'BASE METAS)'!CS23</f>
        <v>0</v>
      </c>
      <c r="BP30" s="1">
        <f>'BASE METAS)'!CT23</f>
        <v>0</v>
      </c>
      <c r="BQ30" s="1">
        <f>'BASE METAS)'!CU23</f>
        <v>0</v>
      </c>
      <c r="BR30" s="1">
        <f>'BASE METAS)'!CV23</f>
        <v>0</v>
      </c>
      <c r="BS30" s="1">
        <f>'BASE METAS)'!CW23</f>
        <v>0</v>
      </c>
      <c r="BT30" s="1">
        <f>'BASE METAS)'!CX23</f>
        <v>0</v>
      </c>
      <c r="BU30" s="1">
        <f>'BASE METAS)'!FC23</f>
        <v>0</v>
      </c>
      <c r="BV30" s="1">
        <f>'BASE METAS)'!FD23</f>
        <v>0</v>
      </c>
      <c r="BW30" s="1" t="e">
        <f>'BASE METAS)'!#REF!</f>
        <v>#REF!</v>
      </c>
      <c r="BX30" s="1" t="e">
        <f>'BASE METAS)'!#REF!</f>
        <v>#REF!</v>
      </c>
      <c r="BY30" s="1">
        <f>'BASE METAS)'!FE23</f>
        <v>0</v>
      </c>
      <c r="BZ30" s="1">
        <f>'BASE METAS)'!FF23</f>
        <v>0</v>
      </c>
      <c r="CA30" s="1">
        <f>'BASE METAS)'!FG23</f>
        <v>0</v>
      </c>
      <c r="CB30" s="1">
        <f>'BASE METAS)'!FH23</f>
        <v>1</v>
      </c>
      <c r="CC30" s="1">
        <f>'BASE METAS)'!FI23</f>
        <v>0</v>
      </c>
      <c r="CD30" s="1">
        <f>'BASE METAS)'!FJ23</f>
        <v>1</v>
      </c>
      <c r="CE30" s="1">
        <f>'BASE METAS)'!FK23</f>
        <v>0</v>
      </c>
      <c r="CF30" s="1">
        <f>'BASE METAS)'!FL23</f>
        <v>0</v>
      </c>
      <c r="CG30" s="1">
        <f>'BASE METAS)'!FM23</f>
        <v>0</v>
      </c>
    </row>
    <row r="31" spans="1:85" ht="49.5" customHeight="1" x14ac:dyDescent="0.25">
      <c r="A31" s="1">
        <f>'BASE METAS)'!A24</f>
        <v>0</v>
      </c>
      <c r="B31" s="7221"/>
      <c r="C31" s="5685"/>
      <c r="D31" s="5685"/>
      <c r="E31" s="7145"/>
      <c r="F31" s="7218"/>
      <c r="G31" s="7218"/>
      <c r="H31" s="5707"/>
      <c r="I31" s="5707"/>
      <c r="J31" s="5707"/>
      <c r="K31" s="5707"/>
      <c r="L31" s="5707"/>
      <c r="M31" s="5707"/>
      <c r="N31" s="5707"/>
      <c r="O31" s="5707"/>
      <c r="P31" s="5698"/>
      <c r="Q31" s="5698"/>
      <c r="R31" s="5698"/>
      <c r="S31" s="5698"/>
      <c r="T31" s="5698"/>
      <c r="U31" s="7727"/>
      <c r="V31" s="5698"/>
      <c r="W31" s="5695"/>
      <c r="X31" s="7145"/>
      <c r="Y31" s="464" t="str">
        <f>'BASE METAS)'!Y24</f>
        <v>02</v>
      </c>
      <c r="Z31" s="305" t="str">
        <f>'BASE METAS)'!Z24</f>
        <v>REALIZAR ESTUDIOS SOCIALES SOBRE LA REALIDAD MUNICIPAL,  MEDIANTE  ANÁLISIS, HACIENDO USO DE SERVICIOS PROFESIONALES DE CONSULTORIA EN LA  OPERARACIÓN EN CAMPO DE ENCUESTAS Y MUESTREOS.</v>
      </c>
      <c r="AA31" s="224" t="str">
        <f>'BASE METAS)'!AA24</f>
        <v>ESTUDIO</v>
      </c>
      <c r="AB31" s="497">
        <f>'BASE METAS)'!AB24</f>
        <v>4</v>
      </c>
      <c r="AC31" s="460">
        <f>'BASE METAS)'!AC24</f>
        <v>1</v>
      </c>
      <c r="AD31" s="577">
        <f>'BASE METAS)'!AD24</f>
        <v>0.25</v>
      </c>
      <c r="AE31" s="460">
        <f>'BASE METAS)'!AE24</f>
        <v>1</v>
      </c>
      <c r="AF31" s="577">
        <f>'BASE METAS)'!AF24</f>
        <v>0.25</v>
      </c>
      <c r="AG31" s="460">
        <f>'BASE METAS)'!AG24</f>
        <v>1</v>
      </c>
      <c r="AH31" s="577">
        <f>'BASE METAS)'!AH24</f>
        <v>0.25</v>
      </c>
      <c r="AI31" s="460">
        <f>'BASE METAS)'!AI24</f>
        <v>1</v>
      </c>
      <c r="AJ31" s="561">
        <f>'BASE METAS)'!AJ24</f>
        <v>0.25</v>
      </c>
      <c r="AK31" s="228">
        <f>'BASE METAS)'!AK24</f>
        <v>1</v>
      </c>
      <c r="AL31" s="959">
        <f>'BASE METAS)'!AL24</f>
        <v>2</v>
      </c>
      <c r="AM31" s="959" t="str">
        <f>'BASE METAS)'!AM24</f>
        <v xml:space="preserve">ESTUDIO SOCIAL SOBRE LA REALIDAD MUNICIPAL </v>
      </c>
      <c r="AN31" s="959" t="str">
        <f>'BASE METAS)'!AN24</f>
        <v>MIDE EL NUMERO DE ESTUDIOS REALIZADOS SOBRE EL NUMERO DE ESTUDIOS PROGRAMADOS</v>
      </c>
      <c r="AO31" s="1343" t="str">
        <f>'BASE METAS)'!AU24</f>
        <v>DESEMPEÑO</v>
      </c>
      <c r="AP31" s="970" t="str">
        <f>'BASE METAS)'!AO24</f>
        <v xml:space="preserve">NUMERO TOTAL DE ESTUDIOS REALIZADOS   </v>
      </c>
      <c r="AQ31" s="970" t="str">
        <f>'BASE METAS)'!AP24</f>
        <v xml:space="preserve">NUMERO TOTAL DE ESTUDIOS PROGRAMADOS </v>
      </c>
      <c r="AR31" s="970">
        <f>'BASE METAS)'!AQ24</f>
        <v>100</v>
      </c>
      <c r="AS31" s="970" t="str">
        <f>'BASE METAS)'!AR24</f>
        <v>ESTUDIO</v>
      </c>
      <c r="AT31" s="959" t="str">
        <f>'BASE METAS)'!AS24</f>
        <v>EFICACIA</v>
      </c>
      <c r="AU31" s="1483">
        <f>'BASE METAS)'!BO24</f>
        <v>0</v>
      </c>
      <c r="AV31" s="816">
        <f>'BASE METAS)'!BQ24</f>
        <v>4</v>
      </c>
      <c r="AW31" s="816">
        <f>'BASE METAS)'!BR24</f>
        <v>0</v>
      </c>
      <c r="AX31" s="816">
        <f>'BASE METAS)'!BS24</f>
        <v>1</v>
      </c>
      <c r="AY31" s="1">
        <f>'BASE METAS)'!BT24</f>
        <v>1</v>
      </c>
      <c r="AZ31" s="1">
        <f>'BASE METAS)'!BU24</f>
        <v>0</v>
      </c>
      <c r="BA31" s="1">
        <f>'BASE METAS)'!BV24</f>
        <v>1</v>
      </c>
      <c r="BB31" s="1">
        <f>'BASE METAS)'!BW24</f>
        <v>2</v>
      </c>
      <c r="BC31" s="1">
        <f>'BASE METAS)'!BX24</f>
        <v>2</v>
      </c>
      <c r="BD31" s="1">
        <f>'BASE METAS)'!BY24</f>
        <v>0.5</v>
      </c>
      <c r="BE31" s="1">
        <f>'BASE METAS)'!CG24</f>
        <v>1</v>
      </c>
      <c r="BF31" s="1">
        <f>'BASE METAS)'!CJ24</f>
        <v>21</v>
      </c>
      <c r="BG31" s="1">
        <f>'BASE METAS)'!CK24</f>
        <v>0</v>
      </c>
      <c r="BH31" s="1">
        <f>'BASE METAS)'!CL24</f>
        <v>0</v>
      </c>
      <c r="BI31" s="1">
        <f>'BASE METAS)'!CM24</f>
        <v>0</v>
      </c>
      <c r="BJ31" s="1">
        <f>'BASE METAS)'!CN24</f>
        <v>0</v>
      </c>
      <c r="BK31" s="1">
        <f>'BASE METAS)'!CO24</f>
        <v>0</v>
      </c>
      <c r="BL31" s="1">
        <f>'BASE METAS)'!CP24</f>
        <v>0</v>
      </c>
      <c r="BM31" s="1">
        <f>'BASE METAS)'!CQ24</f>
        <v>0</v>
      </c>
      <c r="BN31" s="1">
        <f>'BASE METAS)'!CR24</f>
        <v>0</v>
      </c>
      <c r="BO31" s="1">
        <f>'BASE METAS)'!CS24</f>
        <v>0</v>
      </c>
      <c r="BP31" s="1">
        <f>'BASE METAS)'!CT24</f>
        <v>0</v>
      </c>
      <c r="BQ31" s="1">
        <f>'BASE METAS)'!CU24</f>
        <v>0</v>
      </c>
      <c r="BR31" s="1">
        <f>'BASE METAS)'!CV24</f>
        <v>0</v>
      </c>
      <c r="BS31" s="1">
        <f>'BASE METAS)'!CW24</f>
        <v>0</v>
      </c>
      <c r="BT31" s="1">
        <f>'BASE METAS)'!CX24</f>
        <v>0</v>
      </c>
      <c r="BU31" s="1">
        <f>'BASE METAS)'!FC24</f>
        <v>0</v>
      </c>
      <c r="BV31" s="1">
        <f>'BASE METAS)'!FD24</f>
        <v>0</v>
      </c>
      <c r="BW31" s="1" t="e">
        <f>'BASE METAS)'!#REF!</f>
        <v>#REF!</v>
      </c>
      <c r="BX31" s="1" t="e">
        <f>'BASE METAS)'!#REF!</f>
        <v>#REF!</v>
      </c>
      <c r="BY31" s="1">
        <f>'BASE METAS)'!FE24</f>
        <v>0</v>
      </c>
      <c r="BZ31" s="1">
        <f>'BASE METAS)'!FF24</f>
        <v>0</v>
      </c>
      <c r="CA31" s="1">
        <f>'BASE METAS)'!FG24</f>
        <v>1</v>
      </c>
      <c r="CB31" s="1">
        <f>'BASE METAS)'!FH24</f>
        <v>3</v>
      </c>
      <c r="CC31" s="1">
        <f>'BASE METAS)'!FI24</f>
        <v>0.25</v>
      </c>
      <c r="CD31" s="1">
        <f>'BASE METAS)'!FJ24</f>
        <v>4</v>
      </c>
      <c r="CE31" s="1">
        <f>'BASE METAS)'!FK24</f>
        <v>0</v>
      </c>
      <c r="CF31" s="1">
        <f>'BASE METAS)'!FL24</f>
        <v>1</v>
      </c>
      <c r="CG31" s="1">
        <f>'BASE METAS)'!FM24</f>
        <v>1</v>
      </c>
    </row>
    <row r="32" spans="1:85" ht="49.5" customHeight="1" x14ac:dyDescent="0.25">
      <c r="A32" s="1">
        <f>'BASE METAS)'!A25</f>
        <v>0</v>
      </c>
      <c r="B32" s="7221"/>
      <c r="C32" s="5685"/>
      <c r="D32" s="5685"/>
      <c r="E32" s="7145"/>
      <c r="F32" s="7218"/>
      <c r="G32" s="7218"/>
      <c r="H32" s="5707"/>
      <c r="I32" s="5707"/>
      <c r="J32" s="5707"/>
      <c r="K32" s="5707"/>
      <c r="L32" s="5707"/>
      <c r="M32" s="5707"/>
      <c r="N32" s="5707"/>
      <c r="O32" s="5707"/>
      <c r="P32" s="5698"/>
      <c r="Q32" s="5698"/>
      <c r="R32" s="5698"/>
      <c r="S32" s="5698"/>
      <c r="T32" s="5698"/>
      <c r="U32" s="7727"/>
      <c r="V32" s="5698"/>
      <c r="W32" s="5695"/>
      <c r="X32" s="7145"/>
      <c r="Y32" s="464" t="str">
        <f>'BASE METAS)'!Y25</f>
        <v>03</v>
      </c>
      <c r="Z32" s="305" t="str">
        <f>'BASE METAS)'!Z25</f>
        <v xml:space="preserve">REALIZAR PUBLICACIONES ESPECIALES QUE DEN A CONOCER,    ELEMENTOS REFERENTES AL MUNICIPIO Y LA EFICACIA DE LAS FUNCIONES SUSTANTIVAS DE LA ADMINISTRACIÓN.  </v>
      </c>
      <c r="AA32" s="224" t="str">
        <f>'BASE METAS)'!AA25</f>
        <v>PUBLICACIÓN</v>
      </c>
      <c r="AB32" s="497">
        <f>'BASE METAS)'!AB25</f>
        <v>1</v>
      </c>
      <c r="AC32" s="460">
        <f>'BASE METAS)'!AC25</f>
        <v>0</v>
      </c>
      <c r="AD32" s="577">
        <f>'BASE METAS)'!AD25</f>
        <v>0</v>
      </c>
      <c r="AE32" s="460">
        <f>'BASE METAS)'!AE25</f>
        <v>0</v>
      </c>
      <c r="AF32" s="577">
        <f>'BASE METAS)'!AF25</f>
        <v>0</v>
      </c>
      <c r="AG32" s="460">
        <f>'BASE METAS)'!AG25</f>
        <v>0</v>
      </c>
      <c r="AH32" s="577">
        <f>'BASE METAS)'!AH25</f>
        <v>0</v>
      </c>
      <c r="AI32" s="460">
        <f>'BASE METAS)'!AI25</f>
        <v>1</v>
      </c>
      <c r="AJ32" s="561">
        <f>'BASE METAS)'!AJ25</f>
        <v>1</v>
      </c>
      <c r="AK32" s="228">
        <f>'BASE METAS)'!AK25</f>
        <v>1</v>
      </c>
      <c r="AL32" s="959">
        <f>'BASE METAS)'!AL25</f>
        <v>3</v>
      </c>
      <c r="AM32" s="959" t="str">
        <f>'BASE METAS)'!AM25</f>
        <v>REALIZACIÓN DE PUBLICACIÓNES ESPECIALES</v>
      </c>
      <c r="AN32" s="970" t="str">
        <f>'BASE METAS)'!AN25</f>
        <v>MIDE EL NUMERO DE PUBLICACIONES REALIZADAS ENTRE EL NUMERO DE PUBLICACIONES PROGRAMADAS</v>
      </c>
      <c r="AO32" s="1343" t="str">
        <f>'BASE METAS)'!AU25</f>
        <v>DESEMPEÑO</v>
      </c>
      <c r="AP32" s="970" t="str">
        <f>'BASE METAS)'!AO25</f>
        <v xml:space="preserve">NUMERO DE PUBLICACIONES REALIZADAS  </v>
      </c>
      <c r="AQ32" s="970" t="str">
        <f>'BASE METAS)'!AP25</f>
        <v xml:space="preserve">NUMERO DE PUBLICACIONES N PROGRAMADAS </v>
      </c>
      <c r="AR32" s="970">
        <f>'BASE METAS)'!AQ25</f>
        <v>100</v>
      </c>
      <c r="AS32" s="970" t="str">
        <f>'BASE METAS)'!AR25</f>
        <v>PUBLICACIÓN</v>
      </c>
      <c r="AT32" s="959" t="str">
        <f>'BASE METAS)'!AS25</f>
        <v>EFICACIA</v>
      </c>
      <c r="AU32" s="1483">
        <f>'BASE METAS)'!BO25</f>
        <v>0</v>
      </c>
      <c r="AV32" s="979">
        <f>'BASE METAS)'!BQ25</f>
        <v>1</v>
      </c>
      <c r="AW32" s="957">
        <f>'BASE METAS)'!BR25</f>
        <v>0</v>
      </c>
      <c r="AX32" s="816">
        <f>'BASE METAS)'!BS25</f>
        <v>0</v>
      </c>
      <c r="AY32" s="1">
        <f>'BASE METAS)'!BT25</f>
        <v>0</v>
      </c>
      <c r="AZ32" s="1">
        <f>'BASE METAS)'!BU25</f>
        <v>0</v>
      </c>
      <c r="BA32" s="1" t="e">
        <f>'BASE METAS)'!BV25</f>
        <v>#DIV/0!</v>
      </c>
      <c r="BB32" s="1">
        <f>'BASE METAS)'!BW25</f>
        <v>0</v>
      </c>
      <c r="BC32" s="1">
        <f>'BASE METAS)'!BX25</f>
        <v>1</v>
      </c>
      <c r="BD32" s="1">
        <f>'BASE METAS)'!BY25</f>
        <v>0</v>
      </c>
      <c r="BE32" s="1">
        <f>'BASE METAS)'!CG25</f>
        <v>0</v>
      </c>
      <c r="BF32" s="1">
        <f>'BASE METAS)'!CJ25</f>
        <v>22</v>
      </c>
      <c r="BG32" s="1">
        <f>'BASE METAS)'!CK25</f>
        <v>0</v>
      </c>
      <c r="BH32" s="1">
        <f>'BASE METAS)'!CL25</f>
        <v>0</v>
      </c>
      <c r="BI32" s="1">
        <f>'BASE METAS)'!CM25</f>
        <v>0</v>
      </c>
      <c r="BJ32" s="1">
        <f>'BASE METAS)'!CN25</f>
        <v>0</v>
      </c>
      <c r="BK32" s="1">
        <f>'BASE METAS)'!CO25</f>
        <v>0</v>
      </c>
      <c r="BL32" s="1">
        <f>'BASE METAS)'!CP25</f>
        <v>0</v>
      </c>
      <c r="BM32" s="1">
        <f>'BASE METAS)'!CQ25</f>
        <v>0</v>
      </c>
      <c r="BN32" s="1">
        <f>'BASE METAS)'!CR25</f>
        <v>0</v>
      </c>
      <c r="BO32" s="1">
        <f>'BASE METAS)'!CS25</f>
        <v>0</v>
      </c>
      <c r="BP32" s="1">
        <f>'BASE METAS)'!CT25</f>
        <v>0</v>
      </c>
      <c r="BQ32" s="1">
        <f>'BASE METAS)'!CU25</f>
        <v>0</v>
      </c>
      <c r="BR32" s="1">
        <f>'BASE METAS)'!CV25</f>
        <v>0</v>
      </c>
      <c r="BS32" s="1">
        <f>'BASE METAS)'!CW25</f>
        <v>0</v>
      </c>
      <c r="BT32" s="1">
        <f>'BASE METAS)'!CX25</f>
        <v>0</v>
      </c>
      <c r="BU32" s="1">
        <f>'BASE METAS)'!FC25</f>
        <v>0</v>
      </c>
      <c r="BV32" s="1">
        <f>'BASE METAS)'!FD25</f>
        <v>0</v>
      </c>
      <c r="BW32" s="1" t="e">
        <f>'BASE METAS)'!#REF!</f>
        <v>#REF!</v>
      </c>
      <c r="BX32" s="1" t="e">
        <f>'BASE METAS)'!#REF!</f>
        <v>#REF!</v>
      </c>
      <c r="BY32" s="1">
        <f>'BASE METAS)'!FE25</f>
        <v>0</v>
      </c>
      <c r="BZ32" s="1">
        <f>'BASE METAS)'!FF25</f>
        <v>0</v>
      </c>
      <c r="CA32" s="1">
        <f>'BASE METAS)'!FG25</f>
        <v>0</v>
      </c>
      <c r="CB32" s="1">
        <f>'BASE METAS)'!FH25</f>
        <v>1</v>
      </c>
      <c r="CC32" s="1">
        <f>'BASE METAS)'!FI25</f>
        <v>0</v>
      </c>
      <c r="CD32" s="1">
        <f>'BASE METAS)'!FJ25</f>
        <v>1</v>
      </c>
      <c r="CE32" s="1">
        <f>'BASE METAS)'!FK25</f>
        <v>0</v>
      </c>
      <c r="CF32" s="1">
        <f>'BASE METAS)'!FL25</f>
        <v>0</v>
      </c>
      <c r="CG32" s="1">
        <f>'BASE METAS)'!FM25</f>
        <v>0</v>
      </c>
    </row>
    <row r="33" spans="1:85" ht="49.5" customHeight="1" x14ac:dyDescent="0.25">
      <c r="A33" s="1">
        <f>'BASE METAS)'!A26</f>
        <v>0</v>
      </c>
      <c r="B33" s="7221"/>
      <c r="C33" s="5685"/>
      <c r="D33" s="5685"/>
      <c r="E33" s="7145"/>
      <c r="F33" s="7218"/>
      <c r="G33" s="7218"/>
      <c r="H33" s="5707"/>
      <c r="I33" s="5707"/>
      <c r="J33" s="5707"/>
      <c r="K33" s="5707"/>
      <c r="L33" s="5707"/>
      <c r="M33" s="5707"/>
      <c r="N33" s="5707"/>
      <c r="O33" s="5707"/>
      <c r="P33" s="5698"/>
      <c r="Q33" s="5698"/>
      <c r="R33" s="5698"/>
      <c r="S33" s="5698"/>
      <c r="T33" s="5698"/>
      <c r="U33" s="7727"/>
      <c r="V33" s="5698"/>
      <c r="W33" s="5695"/>
      <c r="X33" s="7145"/>
      <c r="Y33" s="464" t="str">
        <f>'BASE METAS)'!Y26</f>
        <v>04</v>
      </c>
      <c r="Z33" s="305" t="str">
        <f>'BASE METAS)'!Z26</f>
        <v xml:space="preserve">DESARROLLAR PROYECTOS Y ESTUDIOS MUNICIPALES QUE PERMITAN GENERAR PROPUESTAS PARA EL DESARROLLO DE PROYECTOS Y ESTUDIOS MUNICIPALES. </v>
      </c>
      <c r="AA33" s="224" t="str">
        <f>'BASE METAS)'!AA26</f>
        <v>PROYECTO</v>
      </c>
      <c r="AB33" s="497">
        <f>'BASE METAS)'!AB26</f>
        <v>1</v>
      </c>
      <c r="AC33" s="460">
        <f>'BASE METAS)'!AC26</f>
        <v>0</v>
      </c>
      <c r="AD33" s="544">
        <f>'BASE METAS)'!AD26</f>
        <v>0</v>
      </c>
      <c r="AE33" s="460">
        <f>'BASE METAS)'!AE26</f>
        <v>0</v>
      </c>
      <c r="AF33" s="544">
        <f>'BASE METAS)'!AF26</f>
        <v>0</v>
      </c>
      <c r="AG33" s="460">
        <f>'BASE METAS)'!AG26</f>
        <v>1</v>
      </c>
      <c r="AH33" s="544">
        <f>'BASE METAS)'!AH26</f>
        <v>1</v>
      </c>
      <c r="AI33" s="460">
        <f>'BASE METAS)'!AI26</f>
        <v>0</v>
      </c>
      <c r="AJ33" s="544">
        <f>'BASE METAS)'!AJ26</f>
        <v>0</v>
      </c>
      <c r="AK33" s="228">
        <f>'BASE METAS)'!AK26</f>
        <v>1</v>
      </c>
      <c r="AL33" s="959">
        <f>'BASE METAS)'!AL26</f>
        <v>4</v>
      </c>
      <c r="AM33" s="970" t="str">
        <f>'BASE METAS)'!AM26</f>
        <v>DESARROLLO DE PROYECTOS</v>
      </c>
      <c r="AN33" s="970" t="str">
        <f>'BASE METAS)'!AN26</f>
        <v>MIDE EL NUMERO DE ESTUDIOS PROYECTOS REALIZADOS ENTRE EL NUMERO DE ESTUDIOS Y PROYECTOS REALIZADOS</v>
      </c>
      <c r="AO33" s="1343" t="str">
        <f>'BASE METAS)'!AU26</f>
        <v>DESEMPEÑO</v>
      </c>
      <c r="AP33" s="970" t="str">
        <f>'BASE METAS)'!AO26</f>
        <v xml:space="preserve">NUMERO DE  PROYECTOS REALIZADOS      </v>
      </c>
      <c r="AQ33" s="970" t="str">
        <f>'BASE METAS)'!AP26</f>
        <v xml:space="preserve">NUMERO DE PREOYECTOS  PROGRAMADOS </v>
      </c>
      <c r="AR33" s="970">
        <f>'BASE METAS)'!AQ26</f>
        <v>100</v>
      </c>
      <c r="AS33" s="970" t="str">
        <f>'BASE METAS)'!AR26</f>
        <v>PROYECTO</v>
      </c>
      <c r="AT33" s="959" t="str">
        <f>'BASE METAS)'!AS26</f>
        <v>EFICIENCIA</v>
      </c>
      <c r="AU33" s="1483">
        <f>'BASE METAS)'!BO26</f>
        <v>0</v>
      </c>
      <c r="AV33" s="816">
        <f>'BASE METAS)'!BQ26</f>
        <v>1</v>
      </c>
      <c r="AW33" s="816">
        <f>'BASE METAS)'!BR26</f>
        <v>0</v>
      </c>
      <c r="AX33" s="816">
        <f>'BASE METAS)'!BS26</f>
        <v>0</v>
      </c>
      <c r="AY33" s="1">
        <f>'BASE METAS)'!BT26</f>
        <v>0</v>
      </c>
      <c r="AZ33" s="1">
        <f>'BASE METAS)'!BU26</f>
        <v>0</v>
      </c>
      <c r="BA33" s="1" t="e">
        <f>'BASE METAS)'!BV26</f>
        <v>#DIV/0!</v>
      </c>
      <c r="BB33" s="1">
        <f>'BASE METAS)'!BW26</f>
        <v>0</v>
      </c>
      <c r="BC33" s="1">
        <f>'BASE METAS)'!BX26</f>
        <v>1</v>
      </c>
      <c r="BD33" s="1">
        <f>'BASE METAS)'!BY26</f>
        <v>0</v>
      </c>
      <c r="BE33" s="1">
        <f>'BASE METAS)'!CG26</f>
        <v>0</v>
      </c>
      <c r="BF33" s="1">
        <f>'BASE METAS)'!CJ26</f>
        <v>23</v>
      </c>
      <c r="BG33" s="1">
        <f>'BASE METAS)'!CK26</f>
        <v>0</v>
      </c>
      <c r="BH33" s="1">
        <f>'BASE METAS)'!CL26</f>
        <v>0</v>
      </c>
      <c r="BI33" s="1">
        <f>'BASE METAS)'!CM26</f>
        <v>0</v>
      </c>
      <c r="BJ33" s="1">
        <f>'BASE METAS)'!CN26</f>
        <v>0</v>
      </c>
      <c r="BK33" s="1">
        <f>'BASE METAS)'!CO26</f>
        <v>0</v>
      </c>
      <c r="BL33" s="1">
        <f>'BASE METAS)'!CP26</f>
        <v>0</v>
      </c>
      <c r="BM33" s="1">
        <f>'BASE METAS)'!CQ26</f>
        <v>0</v>
      </c>
      <c r="BN33" s="1">
        <f>'BASE METAS)'!CR26</f>
        <v>0</v>
      </c>
      <c r="BO33" s="1">
        <f>'BASE METAS)'!CS26</f>
        <v>0</v>
      </c>
      <c r="BP33" s="1">
        <f>'BASE METAS)'!CT26</f>
        <v>0</v>
      </c>
      <c r="BQ33" s="1">
        <f>'BASE METAS)'!CU26</f>
        <v>0</v>
      </c>
      <c r="BR33" s="1">
        <f>'BASE METAS)'!CV26</f>
        <v>0</v>
      </c>
      <c r="BS33" s="1">
        <f>'BASE METAS)'!CW26</f>
        <v>0</v>
      </c>
      <c r="BT33" s="1">
        <f>'BASE METAS)'!CX26</f>
        <v>0</v>
      </c>
      <c r="BU33" s="1">
        <f>'BASE METAS)'!FC26</f>
        <v>0</v>
      </c>
      <c r="BV33" s="1">
        <f>'BASE METAS)'!FD26</f>
        <v>0</v>
      </c>
      <c r="BW33" s="1" t="e">
        <f>'BASE METAS)'!#REF!</f>
        <v>#REF!</v>
      </c>
      <c r="BX33" s="1" t="e">
        <f>'BASE METAS)'!#REF!</f>
        <v>#REF!</v>
      </c>
      <c r="BY33" s="1">
        <f>'BASE METAS)'!FE26</f>
        <v>0</v>
      </c>
      <c r="BZ33" s="1">
        <f>'BASE METAS)'!FF26</f>
        <v>0</v>
      </c>
      <c r="CA33" s="1">
        <f>'BASE METAS)'!FG26</f>
        <v>0</v>
      </c>
      <c r="CB33" s="1">
        <f>'BASE METAS)'!FH26</f>
        <v>1</v>
      </c>
      <c r="CC33" s="1">
        <f>'BASE METAS)'!FI26</f>
        <v>0</v>
      </c>
      <c r="CD33" s="1">
        <f>'BASE METAS)'!FJ26</f>
        <v>1</v>
      </c>
      <c r="CE33" s="1">
        <f>'BASE METAS)'!FK26</f>
        <v>0</v>
      </c>
      <c r="CF33" s="1">
        <f>'BASE METAS)'!FL26</f>
        <v>0</v>
      </c>
      <c r="CG33" s="1">
        <f>'BASE METAS)'!FM26</f>
        <v>0</v>
      </c>
    </row>
    <row r="34" spans="1:85" ht="38.25" x14ac:dyDescent="0.25">
      <c r="A34" s="1">
        <f>'BASE METAS)'!A27</f>
        <v>0</v>
      </c>
      <c r="B34" s="7221"/>
      <c r="C34" s="5685"/>
      <c r="D34" s="5685"/>
      <c r="E34" s="7145"/>
      <c r="F34" s="7218"/>
      <c r="G34" s="7218"/>
      <c r="H34" s="5707"/>
      <c r="I34" s="5707"/>
      <c r="J34" s="5707"/>
      <c r="K34" s="5707"/>
      <c r="L34" s="5707"/>
      <c r="M34" s="5707"/>
      <c r="N34" s="5707"/>
      <c r="O34" s="5707"/>
      <c r="P34" s="5698"/>
      <c r="Q34" s="5698"/>
      <c r="R34" s="5698"/>
      <c r="S34" s="5698"/>
      <c r="T34" s="5698"/>
      <c r="U34" s="7727"/>
      <c r="V34" s="5698"/>
      <c r="W34" s="5695"/>
      <c r="X34" s="7145"/>
      <c r="Y34" s="464" t="str">
        <f>'BASE METAS)'!Y27</f>
        <v>05</v>
      </c>
      <c r="Z34" s="439" t="str">
        <f>'BASE METAS)'!Z27</f>
        <v>REALIZAR CAMPAÑA DE COMUNICACIÓN PARA LANZAR EL PROGRAMA CULTURA PARTICIPATIVA.</v>
      </c>
      <c r="AA34" s="558" t="str">
        <f>'BASE METAS)'!AA27</f>
        <v>CAMPAÑA</v>
      </c>
      <c r="AB34" s="573">
        <f>'BASE METAS)'!AB27</f>
        <v>1</v>
      </c>
      <c r="AC34" s="578">
        <f>'BASE METAS)'!AC27</f>
        <v>0</v>
      </c>
      <c r="AD34" s="579">
        <f>'BASE METAS)'!AD27</f>
        <v>0</v>
      </c>
      <c r="AE34" s="559">
        <f>'BASE METAS)'!AE27</f>
        <v>1</v>
      </c>
      <c r="AF34" s="580">
        <f>'BASE METAS)'!AF27</f>
        <v>1</v>
      </c>
      <c r="AG34" s="581">
        <f>'BASE METAS)'!AG27</f>
        <v>0</v>
      </c>
      <c r="AH34" s="582">
        <f>'BASE METAS)'!AH27</f>
        <v>0</v>
      </c>
      <c r="AI34" s="542">
        <f>'BASE METAS)'!AI27</f>
        <v>0</v>
      </c>
      <c r="AJ34" s="582">
        <f>'BASE METAS)'!AJ27</f>
        <v>0</v>
      </c>
      <c r="AK34" s="228">
        <f>'BASE METAS)'!AK27</f>
        <v>1</v>
      </c>
      <c r="AL34" s="959">
        <f>'BASE METAS)'!AL27</f>
        <v>5</v>
      </c>
      <c r="AM34" s="1039" t="str">
        <f>'BASE METAS)'!AM27</f>
        <v xml:space="preserve">CAMPAÑA DE COMUNICACIÓN </v>
      </c>
      <c r="AN34" s="1201" t="str">
        <f>'BASE METAS)'!AN27</f>
        <v xml:space="preserve">MIDE EL NUMERO DE CAMPAÑAS REALIZADAS ENTRE EL NUMERO DE CAMPAÑAS PROGRAMADAS </v>
      </c>
      <c r="AO34" s="1343" t="str">
        <f>'BASE METAS)'!AU27</f>
        <v>DESEMPEÑO</v>
      </c>
      <c r="AP34" s="1039" t="str">
        <f>'BASE METAS)'!AO27</f>
        <v xml:space="preserve">NO. DE CAMPAÑAS REALIZADAS   </v>
      </c>
      <c r="AQ34" s="1039" t="str">
        <f>'BASE METAS)'!AP27</f>
        <v>NO. CAMPAÑAS  PROGRAMADAS</v>
      </c>
      <c r="AR34" s="970">
        <f>'BASE METAS)'!AQ27</f>
        <v>100</v>
      </c>
      <c r="AS34" s="1039" t="str">
        <f>'BASE METAS)'!AR27</f>
        <v>CAMPAÑA</v>
      </c>
      <c r="AT34" s="1265" t="str">
        <f>'BASE METAS)'!AS27</f>
        <v>EFICACIA</v>
      </c>
      <c r="AU34" s="1482">
        <f>'BASE METAS)'!BO27</f>
        <v>0</v>
      </c>
      <c r="AV34" s="1">
        <f>'BASE METAS)'!BQ27</f>
        <v>1</v>
      </c>
      <c r="AW34" s="1">
        <f>'BASE METAS)'!BR27</f>
        <v>0</v>
      </c>
      <c r="AX34" s="1">
        <f>'BASE METAS)'!BS27</f>
        <v>1</v>
      </c>
      <c r="AY34" s="1">
        <f>'BASE METAS)'!BT27</f>
        <v>0</v>
      </c>
      <c r="AZ34" s="1">
        <f>'BASE METAS)'!BU27</f>
        <v>1</v>
      </c>
      <c r="BA34" s="1">
        <f>'BASE METAS)'!BV27</f>
        <v>0</v>
      </c>
      <c r="BB34" s="1">
        <f>'BASE METAS)'!BW27</f>
        <v>0</v>
      </c>
      <c r="BC34" s="1">
        <f>'BASE METAS)'!BX27</f>
        <v>1</v>
      </c>
      <c r="BD34" s="1">
        <f>'BASE METAS)'!BY27</f>
        <v>0</v>
      </c>
      <c r="BE34" s="1">
        <f>'BASE METAS)'!CG27</f>
        <v>0</v>
      </c>
      <c r="BF34" s="1">
        <f>'BASE METAS)'!CJ27</f>
        <v>24</v>
      </c>
      <c r="BG34" s="1">
        <f>'BASE METAS)'!CK27</f>
        <v>0</v>
      </c>
      <c r="BH34" s="1">
        <f>'BASE METAS)'!CL27</f>
        <v>0</v>
      </c>
      <c r="BI34" s="1">
        <f>'BASE METAS)'!CM27</f>
        <v>0</v>
      </c>
      <c r="BJ34" s="1">
        <f>'BASE METAS)'!CN27</f>
        <v>0</v>
      </c>
      <c r="BK34" s="1">
        <f>'BASE METAS)'!CO27</f>
        <v>0</v>
      </c>
      <c r="BL34" s="1">
        <f>'BASE METAS)'!CP27</f>
        <v>0</v>
      </c>
      <c r="BM34" s="1">
        <f>'BASE METAS)'!CQ27</f>
        <v>0</v>
      </c>
      <c r="BN34" s="1">
        <f>'BASE METAS)'!CR27</f>
        <v>0</v>
      </c>
      <c r="BO34" s="1">
        <f>'BASE METAS)'!CS27</f>
        <v>0</v>
      </c>
      <c r="BP34" s="1">
        <f>'BASE METAS)'!CT27</f>
        <v>0</v>
      </c>
      <c r="BQ34" s="1">
        <f>'BASE METAS)'!CU27</f>
        <v>0</v>
      </c>
      <c r="BR34" s="1">
        <f>'BASE METAS)'!CV27</f>
        <v>0</v>
      </c>
      <c r="BS34" s="1">
        <f>'BASE METAS)'!CW27</f>
        <v>0</v>
      </c>
      <c r="BT34" s="1">
        <f>'BASE METAS)'!CX27</f>
        <v>0</v>
      </c>
      <c r="BU34" s="1">
        <f>'BASE METAS)'!FC27</f>
        <v>0</v>
      </c>
      <c r="BV34" s="1">
        <f>'BASE METAS)'!FD27</f>
        <v>0</v>
      </c>
      <c r="BW34" s="1" t="e">
        <f>'BASE METAS)'!#REF!</f>
        <v>#REF!</v>
      </c>
      <c r="BX34" s="1" t="e">
        <f>'BASE METAS)'!#REF!</f>
        <v>#REF!</v>
      </c>
      <c r="BY34" s="1">
        <f>'BASE METAS)'!FE27</f>
        <v>0</v>
      </c>
      <c r="BZ34" s="1">
        <f>'BASE METAS)'!FF27</f>
        <v>0</v>
      </c>
      <c r="CA34" s="1">
        <f>'BASE METAS)'!FG27</f>
        <v>0</v>
      </c>
      <c r="CB34" s="1">
        <f>'BASE METAS)'!FH27</f>
        <v>1</v>
      </c>
      <c r="CC34" s="1">
        <f>'BASE METAS)'!FI27</f>
        <v>0</v>
      </c>
      <c r="CD34" s="1">
        <f>'BASE METAS)'!FJ27</f>
        <v>1</v>
      </c>
      <c r="CE34" s="1">
        <f>'BASE METAS)'!FK27</f>
        <v>0</v>
      </c>
      <c r="CF34" s="1">
        <f>'BASE METAS)'!FL27</f>
        <v>0</v>
      </c>
      <c r="CG34" s="1">
        <f>'BASE METAS)'!FM27</f>
        <v>0</v>
      </c>
    </row>
    <row r="35" spans="1:85" ht="25.5" customHeight="1" x14ac:dyDescent="0.25">
      <c r="A35" s="1">
        <f>'BASE METAS)'!A28</f>
        <v>0</v>
      </c>
      <c r="B35" s="7221"/>
      <c r="C35" s="5685"/>
      <c r="D35" s="5685"/>
      <c r="E35" s="7145"/>
      <c r="F35" s="7218"/>
      <c r="G35" s="7218"/>
      <c r="H35" s="5707"/>
      <c r="I35" s="5707"/>
      <c r="J35" s="5707"/>
      <c r="K35" s="5707"/>
      <c r="L35" s="5707"/>
      <c r="M35" s="5707"/>
      <c r="N35" s="5707"/>
      <c r="O35" s="5707"/>
      <c r="P35" s="5698"/>
      <c r="Q35" s="5698"/>
      <c r="R35" s="5698"/>
      <c r="S35" s="5698"/>
      <c r="T35" s="5698"/>
      <c r="U35" s="7727"/>
      <c r="V35" s="5698"/>
      <c r="W35" s="5695"/>
      <c r="X35" s="7145"/>
      <c r="Y35" s="464" t="str">
        <f>'BASE METAS)'!Y28</f>
        <v>06</v>
      </c>
      <c r="Z35" s="439" t="str">
        <f>'BASE METAS)'!Z28</f>
        <v xml:space="preserve">REALIZACIÓN DE TALLERES DE CAPACITACION PARA FOMEMTAR LA CULTURA PARTICIPATIVA. </v>
      </c>
      <c r="AA35" s="558" t="str">
        <f>'BASE METAS)'!AA28</f>
        <v>TALLER</v>
      </c>
      <c r="AB35" s="574">
        <f>'BASE METAS)'!AB28</f>
        <v>13</v>
      </c>
      <c r="AC35" s="541">
        <f>'BASE METAS)'!AC28</f>
        <v>0</v>
      </c>
      <c r="AD35" s="583">
        <f>'BASE METAS)'!AD28</f>
        <v>0</v>
      </c>
      <c r="AE35" s="584">
        <f>'BASE METAS)'!AE28</f>
        <v>13</v>
      </c>
      <c r="AF35" s="580">
        <f>'BASE METAS)'!AF28</f>
        <v>1</v>
      </c>
      <c r="AG35" s="581">
        <f>'BASE METAS)'!AG28</f>
        <v>0</v>
      </c>
      <c r="AH35" s="582">
        <f>'BASE METAS)'!AH28</f>
        <v>0</v>
      </c>
      <c r="AI35" s="542">
        <f>'BASE METAS)'!AI28</f>
        <v>0</v>
      </c>
      <c r="AJ35" s="582">
        <f>'BASE METAS)'!AJ28</f>
        <v>0</v>
      </c>
      <c r="AK35" s="228">
        <f>'BASE METAS)'!AK28</f>
        <v>1</v>
      </c>
      <c r="AL35" s="1039">
        <f>'BASE METAS)'!AL28</f>
        <v>6</v>
      </c>
      <c r="AM35" s="971" t="str">
        <f>'BASE METAS)'!AM28</f>
        <v>TALLERES DE CAPACITACIÓN</v>
      </c>
      <c r="AN35" s="971" t="str">
        <f>'BASE METAS)'!AN28</f>
        <v>MIDE LA REALIZACIÓN DE TALLERES REALIZADOS SOBRE LO PROGRAMADO</v>
      </c>
      <c r="AO35" s="1343" t="str">
        <f>'BASE METAS)'!AU28</f>
        <v>DESEMPEÑO</v>
      </c>
      <c r="AP35" s="1039" t="str">
        <f>'BASE METAS)'!AO28</f>
        <v xml:space="preserve">NO. DE TALLERES REALIZADOS    </v>
      </c>
      <c r="AQ35" s="1039" t="str">
        <f>'BASE METAS)'!AP28</f>
        <v>NO. TALLERES PROGRAMADOS</v>
      </c>
      <c r="AR35" s="970">
        <f>'BASE METAS)'!AQ28</f>
        <v>100</v>
      </c>
      <c r="AS35" s="1039" t="str">
        <f>'BASE METAS)'!AR28</f>
        <v>TALLER</v>
      </c>
      <c r="AT35" s="1265" t="str">
        <f>'BASE METAS)'!AS28</f>
        <v>EFICACIA</v>
      </c>
      <c r="AU35" s="1482">
        <f>'BASE METAS)'!BO28</f>
        <v>0</v>
      </c>
      <c r="AV35" s="1">
        <f>'BASE METAS)'!BQ28</f>
        <v>13</v>
      </c>
      <c r="AW35" s="1">
        <f>'BASE METAS)'!BR28</f>
        <v>0</v>
      </c>
      <c r="AX35" s="1">
        <f>'BASE METAS)'!BS28</f>
        <v>13</v>
      </c>
      <c r="AY35" s="1">
        <f>'BASE METAS)'!BT28</f>
        <v>0</v>
      </c>
      <c r="AZ35" s="1">
        <f>'BASE METAS)'!BU28</f>
        <v>13</v>
      </c>
      <c r="BA35" s="1">
        <f>'BASE METAS)'!BV28</f>
        <v>0</v>
      </c>
      <c r="BB35" s="1">
        <f>'BASE METAS)'!BW28</f>
        <v>0</v>
      </c>
      <c r="BC35" s="1">
        <f>'BASE METAS)'!BX28</f>
        <v>13</v>
      </c>
      <c r="BD35" s="1">
        <f>'BASE METAS)'!BY28</f>
        <v>0</v>
      </c>
      <c r="BE35" s="1">
        <f>'BASE METAS)'!CG28</f>
        <v>0</v>
      </c>
      <c r="BF35" s="1">
        <f>'BASE METAS)'!CJ28</f>
        <v>25</v>
      </c>
      <c r="BG35" s="1">
        <f>'BASE METAS)'!CK28</f>
        <v>0</v>
      </c>
      <c r="BH35" s="1">
        <f>'BASE METAS)'!CL28</f>
        <v>0</v>
      </c>
      <c r="BI35" s="1">
        <f>'BASE METAS)'!CM28</f>
        <v>0</v>
      </c>
      <c r="BJ35" s="1">
        <f>'BASE METAS)'!CN28</f>
        <v>0</v>
      </c>
      <c r="BK35" s="1">
        <f>'BASE METAS)'!CO28</f>
        <v>0</v>
      </c>
      <c r="BL35" s="1">
        <f>'BASE METAS)'!CP28</f>
        <v>0</v>
      </c>
      <c r="BM35" s="1">
        <f>'BASE METAS)'!CQ28</f>
        <v>0</v>
      </c>
      <c r="BN35" s="1">
        <f>'BASE METAS)'!CR28</f>
        <v>0</v>
      </c>
      <c r="BO35" s="1">
        <f>'BASE METAS)'!CS28</f>
        <v>0</v>
      </c>
      <c r="BP35" s="1">
        <f>'BASE METAS)'!CT28</f>
        <v>0</v>
      </c>
      <c r="BQ35" s="1">
        <f>'BASE METAS)'!CU28</f>
        <v>0</v>
      </c>
      <c r="BR35" s="1">
        <f>'BASE METAS)'!CV28</f>
        <v>0</v>
      </c>
      <c r="BS35" s="1">
        <f>'BASE METAS)'!CW28</f>
        <v>0</v>
      </c>
      <c r="BT35" s="1">
        <f>'BASE METAS)'!CX28</f>
        <v>0</v>
      </c>
      <c r="BU35" s="1">
        <f>'BASE METAS)'!FC28</f>
        <v>0</v>
      </c>
      <c r="BV35" s="1">
        <f>'BASE METAS)'!FD28</f>
        <v>0</v>
      </c>
      <c r="BW35" s="1" t="e">
        <f>'BASE METAS)'!#REF!</f>
        <v>#REF!</v>
      </c>
      <c r="BX35" s="1" t="e">
        <f>'BASE METAS)'!#REF!</f>
        <v>#REF!</v>
      </c>
      <c r="BY35" s="1">
        <f>'BASE METAS)'!FE28</f>
        <v>0</v>
      </c>
      <c r="BZ35" s="1">
        <f>'BASE METAS)'!FF28</f>
        <v>0</v>
      </c>
      <c r="CA35" s="1">
        <f>'BASE METAS)'!FG28</f>
        <v>0</v>
      </c>
      <c r="CB35" s="1">
        <f>'BASE METAS)'!FH28</f>
        <v>13</v>
      </c>
      <c r="CC35" s="1">
        <f>'BASE METAS)'!FI28</f>
        <v>0</v>
      </c>
      <c r="CD35" s="1">
        <f>'BASE METAS)'!FJ28</f>
        <v>13</v>
      </c>
      <c r="CE35" s="1">
        <f>'BASE METAS)'!FK28</f>
        <v>0</v>
      </c>
      <c r="CF35" s="1">
        <f>'BASE METAS)'!FL28</f>
        <v>0</v>
      </c>
      <c r="CG35" s="1">
        <f>'BASE METAS)'!FM28</f>
        <v>0</v>
      </c>
    </row>
    <row r="36" spans="1:85" ht="38.25" x14ac:dyDescent="0.25">
      <c r="A36" s="1">
        <f>'BASE METAS)'!A29</f>
        <v>0</v>
      </c>
      <c r="B36" s="7221"/>
      <c r="C36" s="5685"/>
      <c r="D36" s="5685"/>
      <c r="E36" s="7145"/>
      <c r="F36" s="7218"/>
      <c r="G36" s="7218"/>
      <c r="H36" s="5707"/>
      <c r="I36" s="5707"/>
      <c r="J36" s="5707"/>
      <c r="K36" s="5707"/>
      <c r="L36" s="5707"/>
      <c r="M36" s="5707"/>
      <c r="N36" s="5707"/>
      <c r="O36" s="5707"/>
      <c r="P36" s="5698"/>
      <c r="Q36" s="5698"/>
      <c r="R36" s="5698"/>
      <c r="S36" s="5698"/>
      <c r="T36" s="5698"/>
      <c r="U36" s="7727"/>
      <c r="V36" s="5698"/>
      <c r="W36" s="5695"/>
      <c r="X36" s="7145"/>
      <c r="Y36" s="464" t="str">
        <f>'BASE METAS)'!Y29</f>
        <v>07</v>
      </c>
      <c r="Z36" s="439" t="str">
        <f>'BASE METAS)'!Z29</f>
        <v>REALIZACIÓN DE ASAMBLEAS SECTORIALES.</v>
      </c>
      <c r="AA36" s="558" t="str">
        <f>'BASE METAS)'!AA29</f>
        <v>ASAMBLEA</v>
      </c>
      <c r="AB36" s="573">
        <f>'BASE METAS)'!AB29</f>
        <v>13</v>
      </c>
      <c r="AC36" s="578">
        <f>'BASE METAS)'!AC29</f>
        <v>0</v>
      </c>
      <c r="AD36" s="585">
        <f>'BASE METAS)'!AD29</f>
        <v>0</v>
      </c>
      <c r="AE36" s="559">
        <f>'BASE METAS)'!AE29</f>
        <v>0</v>
      </c>
      <c r="AF36" s="580">
        <f>'BASE METAS)'!AF29</f>
        <v>0</v>
      </c>
      <c r="AG36" s="581">
        <f>'BASE METAS)'!AG29</f>
        <v>13</v>
      </c>
      <c r="AH36" s="582">
        <f>'BASE METAS)'!AH29</f>
        <v>1</v>
      </c>
      <c r="AI36" s="542">
        <f>'BASE METAS)'!AI29</f>
        <v>0</v>
      </c>
      <c r="AJ36" s="582">
        <f>'BASE METAS)'!AJ29</f>
        <v>0</v>
      </c>
      <c r="AK36" s="228">
        <f>'BASE METAS)'!AK29</f>
        <v>1</v>
      </c>
      <c r="AL36" s="1202">
        <f>'BASE METAS)'!AL29</f>
        <v>7</v>
      </c>
      <c r="AM36" s="1201" t="str">
        <f>'BASE METAS)'!AM29</f>
        <v>ASAMBLEAS SECTORIALES</v>
      </c>
      <c r="AN36" s="1201" t="str">
        <f>'BASE METAS)'!AN29</f>
        <v xml:space="preserve">MIDE LA REALIZACIÓN DE ASAMBLEAS REALIZADAS SOBRE LO PROGRAMADO </v>
      </c>
      <c r="AO36" s="1343" t="str">
        <f>'BASE METAS)'!AU29</f>
        <v>DESEMPEÑO</v>
      </c>
      <c r="AP36" s="1039" t="str">
        <f>'BASE METAS)'!AO29</f>
        <v xml:space="preserve">NO. DE ASAMBLEAS  REALIZADAS    </v>
      </c>
      <c r="AQ36" s="1039" t="str">
        <f>'BASE METAS)'!AP29</f>
        <v>NO. ASAMBLEAS PROGRAMADAS</v>
      </c>
      <c r="AR36" s="970">
        <f>'BASE METAS)'!AQ29</f>
        <v>100</v>
      </c>
      <c r="AS36" s="1039" t="str">
        <f>'BASE METAS)'!AR29</f>
        <v>ASAMBLEA</v>
      </c>
      <c r="AT36" s="1265" t="str">
        <f>'BASE METAS)'!AS29</f>
        <v>EFICACIA</v>
      </c>
      <c r="AU36" s="1482">
        <f>'BASE METAS)'!BO29</f>
        <v>0</v>
      </c>
      <c r="AV36" s="1">
        <f>'BASE METAS)'!BQ29</f>
        <v>13</v>
      </c>
      <c r="AW36" s="1">
        <f>'BASE METAS)'!BR29</f>
        <v>0</v>
      </c>
      <c r="AX36" s="1">
        <f>'BASE METAS)'!BS29</f>
        <v>0</v>
      </c>
      <c r="AY36" s="1">
        <f>'BASE METAS)'!BT29</f>
        <v>0</v>
      </c>
      <c r="AZ36" s="1">
        <f>'BASE METAS)'!BU29</f>
        <v>0</v>
      </c>
      <c r="BA36" s="1" t="e">
        <f>'BASE METAS)'!BV29</f>
        <v>#DIV/0!</v>
      </c>
      <c r="BB36" s="1">
        <f>'BASE METAS)'!BW29</f>
        <v>0</v>
      </c>
      <c r="BC36" s="1">
        <f>'BASE METAS)'!BX29</f>
        <v>13</v>
      </c>
      <c r="BD36" s="1">
        <f>'BASE METAS)'!BY29</f>
        <v>0</v>
      </c>
      <c r="BE36" s="1">
        <f>'BASE METAS)'!CG29</f>
        <v>0</v>
      </c>
      <c r="BF36" s="1">
        <f>'BASE METAS)'!CJ29</f>
        <v>26</v>
      </c>
      <c r="BG36" s="1">
        <f>'BASE METAS)'!CK29</f>
        <v>0</v>
      </c>
      <c r="BH36" s="1">
        <f>'BASE METAS)'!CL29</f>
        <v>0</v>
      </c>
      <c r="BI36" s="1">
        <f>'BASE METAS)'!CM29</f>
        <v>0</v>
      </c>
      <c r="BJ36" s="1">
        <f>'BASE METAS)'!CN29</f>
        <v>0</v>
      </c>
      <c r="BK36" s="1">
        <f>'BASE METAS)'!CO29</f>
        <v>0</v>
      </c>
      <c r="BL36" s="1">
        <f>'BASE METAS)'!CP29</f>
        <v>0</v>
      </c>
      <c r="BM36" s="1">
        <f>'BASE METAS)'!CQ29</f>
        <v>0</v>
      </c>
      <c r="BN36" s="1">
        <f>'BASE METAS)'!CR29</f>
        <v>0</v>
      </c>
      <c r="BO36" s="1">
        <f>'BASE METAS)'!CS29</f>
        <v>0</v>
      </c>
      <c r="BP36" s="1">
        <f>'BASE METAS)'!CT29</f>
        <v>0</v>
      </c>
      <c r="BQ36" s="1">
        <f>'BASE METAS)'!CU29</f>
        <v>0</v>
      </c>
      <c r="BR36" s="1">
        <f>'BASE METAS)'!CV29</f>
        <v>0</v>
      </c>
      <c r="BS36" s="1">
        <f>'BASE METAS)'!CW29</f>
        <v>0</v>
      </c>
      <c r="BT36" s="1">
        <f>'BASE METAS)'!CX29</f>
        <v>0</v>
      </c>
      <c r="BU36" s="1">
        <f>'BASE METAS)'!FC29</f>
        <v>0</v>
      </c>
      <c r="BV36" s="1">
        <f>'BASE METAS)'!FD29</f>
        <v>0</v>
      </c>
      <c r="BW36" s="1" t="e">
        <f>'BASE METAS)'!#REF!</f>
        <v>#REF!</v>
      </c>
      <c r="BX36" s="1" t="e">
        <f>'BASE METAS)'!#REF!</f>
        <v>#REF!</v>
      </c>
      <c r="BY36" s="1">
        <f>'BASE METAS)'!FE29</f>
        <v>0</v>
      </c>
      <c r="BZ36" s="1">
        <f>'BASE METAS)'!FF29</f>
        <v>0</v>
      </c>
      <c r="CA36" s="1">
        <f>'BASE METAS)'!FG29</f>
        <v>0</v>
      </c>
      <c r="CB36" s="1">
        <f>'BASE METAS)'!FH29</f>
        <v>13</v>
      </c>
      <c r="CC36" s="1">
        <f>'BASE METAS)'!FI29</f>
        <v>0</v>
      </c>
      <c r="CD36" s="1">
        <f>'BASE METAS)'!FJ29</f>
        <v>13</v>
      </c>
      <c r="CE36" s="1">
        <f>'BASE METAS)'!FK29</f>
        <v>0</v>
      </c>
      <c r="CF36" s="1">
        <f>'BASE METAS)'!FL29</f>
        <v>0</v>
      </c>
      <c r="CG36" s="1">
        <f>'BASE METAS)'!FM29</f>
        <v>0</v>
      </c>
    </row>
    <row r="37" spans="1:85" ht="25.5" customHeight="1" x14ac:dyDescent="0.25">
      <c r="A37" s="1">
        <f>'BASE METAS)'!A30</f>
        <v>0</v>
      </c>
      <c r="B37" s="7221"/>
      <c r="C37" s="5686"/>
      <c r="D37" s="5686"/>
      <c r="E37" s="7103"/>
      <c r="F37" s="7198"/>
      <c r="G37" s="7198"/>
      <c r="H37" s="5708"/>
      <c r="I37" s="5708"/>
      <c r="J37" s="5708"/>
      <c r="K37" s="5708"/>
      <c r="L37" s="5708"/>
      <c r="M37" s="5708"/>
      <c r="N37" s="5708"/>
      <c r="O37" s="5708"/>
      <c r="P37" s="5699"/>
      <c r="Q37" s="5699"/>
      <c r="R37" s="5699"/>
      <c r="S37" s="5699"/>
      <c r="T37" s="5699"/>
      <c r="U37" s="7728"/>
      <c r="V37" s="5699"/>
      <c r="W37" s="5696"/>
      <c r="X37" s="7103"/>
      <c r="Y37" s="472" t="str">
        <f>'BASE METAS)'!Y30</f>
        <v>08</v>
      </c>
      <c r="Z37" s="445" t="str">
        <f>'BASE METAS)'!Z30</f>
        <v>REALIZACIÓN DE ESTUDIO DE EVALUACIÓN DE RENDIMIENTO SOCIAL.</v>
      </c>
      <c r="AA37" s="566" t="str">
        <f>'BASE METAS)'!AA30</f>
        <v>ESTUDIO</v>
      </c>
      <c r="AB37" s="575">
        <f>'BASE METAS)'!AB30</f>
        <v>1</v>
      </c>
      <c r="AC37" s="586">
        <f>'BASE METAS)'!AC30</f>
        <v>0</v>
      </c>
      <c r="AD37" s="587">
        <f>'BASE METAS)'!AD30</f>
        <v>0</v>
      </c>
      <c r="AE37" s="567">
        <f>'BASE METAS)'!AE30</f>
        <v>0</v>
      </c>
      <c r="AF37" s="588">
        <f>'BASE METAS)'!AF30</f>
        <v>0</v>
      </c>
      <c r="AG37" s="589">
        <f>'BASE METAS)'!AG30</f>
        <v>0</v>
      </c>
      <c r="AH37" s="587">
        <f>'BASE METAS)'!AH30</f>
        <v>0</v>
      </c>
      <c r="AI37" s="590">
        <f>'BASE METAS)'!AI30</f>
        <v>1</v>
      </c>
      <c r="AJ37" s="587">
        <f>'BASE METAS)'!AJ30</f>
        <v>1</v>
      </c>
      <c r="AK37" s="228">
        <f>'BASE METAS)'!AK30</f>
        <v>1</v>
      </c>
      <c r="AL37" s="1202">
        <f>'BASE METAS)'!AL30</f>
        <v>8</v>
      </c>
      <c r="AM37" s="971" t="str">
        <f>'BASE METAS)'!AM30</f>
        <v>ESTUDIO DE RENDIMIENTO SOCIAL</v>
      </c>
      <c r="AN37" s="971" t="str">
        <f>'BASE METAS)'!AN30</f>
        <v>MIDE LA REALIZACIÓN DE ESTUDIOS REALIZADOS</v>
      </c>
      <c r="AO37" s="1343" t="str">
        <f>'BASE METAS)'!AU30</f>
        <v>DESEMPEÑO</v>
      </c>
      <c r="AP37" s="1039" t="str">
        <f>'BASE METAS)'!AO30</f>
        <v xml:space="preserve">NO. DE TALLERES REALIZADOS  </v>
      </c>
      <c r="AQ37" s="1039" t="str">
        <f>'BASE METAS)'!AP30</f>
        <v>NO. TALLERES PROGRAMADOS</v>
      </c>
      <c r="AR37" s="970">
        <f>'BASE METAS)'!AQ30</f>
        <v>100</v>
      </c>
      <c r="AS37" s="1039" t="str">
        <f>'BASE METAS)'!AR30</f>
        <v>ESTUDIO</v>
      </c>
      <c r="AT37" s="1039" t="str">
        <f>'BASE METAS)'!AS30</f>
        <v>EFICACIA</v>
      </c>
      <c r="AU37" s="1482">
        <f>'BASE METAS)'!BO30</f>
        <v>0</v>
      </c>
      <c r="AV37" s="1">
        <f>'BASE METAS)'!BQ30</f>
        <v>1</v>
      </c>
      <c r="AW37" s="1">
        <f>'BASE METAS)'!BR30</f>
        <v>0</v>
      </c>
      <c r="AX37" s="1">
        <f>'BASE METAS)'!BS30</f>
        <v>0</v>
      </c>
      <c r="AY37" s="1">
        <f>'BASE METAS)'!BT30</f>
        <v>0</v>
      </c>
      <c r="AZ37" s="1">
        <f>'BASE METAS)'!BU30</f>
        <v>0</v>
      </c>
      <c r="BA37" s="1" t="e">
        <f>'BASE METAS)'!BV30</f>
        <v>#DIV/0!</v>
      </c>
      <c r="BB37" s="1">
        <f>'BASE METAS)'!BW30</f>
        <v>0</v>
      </c>
      <c r="BC37" s="1">
        <f>'BASE METAS)'!BX30</f>
        <v>1</v>
      </c>
      <c r="BD37" s="1">
        <f>'BASE METAS)'!BY30</f>
        <v>0</v>
      </c>
      <c r="BE37" s="1">
        <f>'BASE METAS)'!CG30</f>
        <v>0</v>
      </c>
      <c r="BF37" s="1">
        <f>'BASE METAS)'!CJ30</f>
        <v>27</v>
      </c>
      <c r="BG37" s="1">
        <f>'BASE METAS)'!CK30</f>
        <v>0</v>
      </c>
      <c r="BH37" s="1">
        <f>'BASE METAS)'!CL30</f>
        <v>0</v>
      </c>
      <c r="BI37" s="1">
        <f>'BASE METAS)'!CM30</f>
        <v>0</v>
      </c>
      <c r="BJ37" s="1">
        <f>'BASE METAS)'!CN30</f>
        <v>0</v>
      </c>
      <c r="BK37" s="1">
        <f>'BASE METAS)'!CO30</f>
        <v>0</v>
      </c>
      <c r="BL37" s="1">
        <f>'BASE METAS)'!CP30</f>
        <v>0</v>
      </c>
      <c r="BM37" s="1">
        <f>'BASE METAS)'!CQ30</f>
        <v>0</v>
      </c>
      <c r="BN37" s="1">
        <f>'BASE METAS)'!CR30</f>
        <v>0</v>
      </c>
      <c r="BO37" s="1">
        <f>'BASE METAS)'!CS30</f>
        <v>0</v>
      </c>
      <c r="BP37" s="1">
        <f>'BASE METAS)'!CT30</f>
        <v>0</v>
      </c>
      <c r="BQ37" s="1">
        <f>'BASE METAS)'!CU30</f>
        <v>0</v>
      </c>
      <c r="BR37" s="1">
        <f>'BASE METAS)'!CV30</f>
        <v>0</v>
      </c>
      <c r="BS37" s="1">
        <f>'BASE METAS)'!CW30</f>
        <v>0</v>
      </c>
      <c r="BT37" s="1">
        <f>'BASE METAS)'!CX30</f>
        <v>0</v>
      </c>
      <c r="BU37" s="1">
        <f>'BASE METAS)'!FC30</f>
        <v>0</v>
      </c>
      <c r="BV37" s="1">
        <f>'BASE METAS)'!FD30</f>
        <v>0</v>
      </c>
      <c r="BW37" s="1" t="e">
        <f>'BASE METAS)'!#REF!</f>
        <v>#REF!</v>
      </c>
      <c r="BX37" s="1" t="e">
        <f>'BASE METAS)'!#REF!</f>
        <v>#REF!</v>
      </c>
      <c r="BY37" s="1">
        <f>'BASE METAS)'!FE30</f>
        <v>0</v>
      </c>
      <c r="BZ37" s="1">
        <f>'BASE METAS)'!FF30</f>
        <v>0</v>
      </c>
      <c r="CA37" s="1">
        <f>'BASE METAS)'!FG30</f>
        <v>0</v>
      </c>
      <c r="CB37" s="1">
        <f>'BASE METAS)'!FH30</f>
        <v>1</v>
      </c>
      <c r="CC37" s="1">
        <f>'BASE METAS)'!FI30</f>
        <v>0</v>
      </c>
      <c r="CD37" s="1">
        <f>'BASE METAS)'!FJ30</f>
        <v>1</v>
      </c>
      <c r="CE37" s="1">
        <f>'BASE METAS)'!FK30</f>
        <v>0</v>
      </c>
      <c r="CF37" s="1">
        <f>'BASE METAS)'!FL30</f>
        <v>0</v>
      </c>
      <c r="CG37" s="1">
        <f>'BASE METAS)'!FM30</f>
        <v>0</v>
      </c>
    </row>
    <row r="38" spans="1:85" ht="25.5" x14ac:dyDescent="0.25">
      <c r="A38" s="1">
        <f>'BASE METAS)'!A31</f>
        <v>6</v>
      </c>
      <c r="B38" s="7221"/>
      <c r="C38" s="5684">
        <f>'BASE METAS)'!C31</f>
        <v>105</v>
      </c>
      <c r="D38" s="5684">
        <f>'BASE METAS)'!D31</f>
        <v>6</v>
      </c>
      <c r="E38" s="5684" t="str">
        <f>'BASE METAS)'!E31</f>
        <v xml:space="preserve">AUDIENCIA PÚBLICA Y CONSULTA POPULAR </v>
      </c>
      <c r="F38" s="7197" t="str">
        <f>'BASE METAS)'!F31</f>
        <v>A00</v>
      </c>
      <c r="G38" s="7197" t="str">
        <f>'BASE METAS)'!G31</f>
        <v>112</v>
      </c>
      <c r="H38" s="5706" t="str">
        <f>'BASE METAS)'!H31</f>
        <v>05</v>
      </c>
      <c r="I38" s="5706" t="str">
        <f>'BASE METAS)'!I31</f>
        <v>01</v>
      </c>
      <c r="J38" s="5706" t="str">
        <f>'BASE METAS)'!J31</f>
        <v>03</v>
      </c>
      <c r="K38" s="5706" t="str">
        <f>'BASE METAS)'!K31</f>
        <v>02</v>
      </c>
      <c r="L38" s="5706" t="str">
        <f>'BASE METAS)'!L31</f>
        <v>01</v>
      </c>
      <c r="M38" s="5706" t="str">
        <f>'BASE METAS)'!M31</f>
        <v>101</v>
      </c>
      <c r="N38" s="5706" t="str">
        <f>'BASE METAS)'!N31</f>
        <v>Presidencia</v>
      </c>
      <c r="O38" s="5706" t="str">
        <f>'BASE METAS)'!O31</f>
        <v>Participación Ciudadana</v>
      </c>
      <c r="P38" s="5697" t="str">
        <f>'BASE METAS)'!P31</f>
        <v>Administración, planeación y control gubernamental</v>
      </c>
      <c r="Q38" s="5697" t="str">
        <f>'BASE METAS)'!Q31</f>
        <v>Control y evaluación de la administración gubernamental</v>
      </c>
      <c r="R38" s="5697" t="str">
        <f>'BASE METAS)'!R31</f>
        <v>Conducción de las políticas generales de gobierno</v>
      </c>
      <c r="S38" s="5697" t="str">
        <f>'BASE METAS)'!S31</f>
        <v>Atención a la demanda ciudadana</v>
      </c>
      <c r="T38" s="5697" t="str">
        <f>'BASE METAS)'!T31</f>
        <v>Audiencia pública y consulta popular</v>
      </c>
      <c r="U38" s="7729" t="str">
        <f>'BASE METAS)'!U31</f>
        <v>FORTALECER EL SISTEMA DE CONTROL DE GESTIÓN, ASÍ COMO GARANTIZAR EL EJERCICIO DE DERECHO DE PETICIÓN, LOS OBJETIVOS FUNDAMENTALES DE COORDINACIÓN DE ATENCIÓN CIUDADANA CON EL FIN DE INSTAURAR Y FOMENTAR UNA CULTURA DE PARTICIPACIÓN CIUDADANA Y TRANSPARENCIA EN EL SERVICIO PÚBLICO CON RENDICIÓN DE CUENTAS, ÁDEMAS DE SER LA RECEPTORA DE LAS PETICIONES DIRECTAS DE LA CIUDADANIA Y PRINCIPALMENTE UN VÍNCULO CON LAS DEPENDENCIAS QUE ATIENDEN DIRECTAMENTE A LAS DEMANDAS DE LA POBLACIÓN, ASÍ COMO ASEGURAR LA ATENCIÓN DE LAS PETICIONES QUE PRESENTA LA CIUDADANÍA, VERIFICANDO EL CUMPLIMIENTO DE LAS PETICIONES Y COMPROMISOS EN EL TIEMPO ESTABLECIDO.</v>
      </c>
      <c r="V38" s="5697" t="str">
        <f>'BASE METAS)'!V31</f>
        <v>Gobierno de Resultados</v>
      </c>
      <c r="W38" s="5694">
        <f>'BASE METAS)'!W31</f>
        <v>16964437.890000001</v>
      </c>
      <c r="X38" s="7102" t="str">
        <f>'BASE METAS)'!X31</f>
        <v>COORDINACIÓN DE ATENCIÓN CIUDADANA</v>
      </c>
      <c r="Y38" s="593" t="str">
        <f>'BASE METAS)'!Y31</f>
        <v>01</v>
      </c>
      <c r="Z38" s="438" t="str">
        <f>'BASE METAS)'!Z31</f>
        <v>BRINDAR ATENCIÓN A CIUDADANOS EN GIRAS Y EVENTOS</v>
      </c>
      <c r="AA38" s="540" t="str">
        <f>'BASE METAS)'!AA31</f>
        <v>CIUDADANO ATENDIDO</v>
      </c>
      <c r="AB38" s="179">
        <f>'BASE METAS)'!AB31</f>
        <v>3000</v>
      </c>
      <c r="AC38" s="179">
        <f>'BASE METAS)'!AC31</f>
        <v>750</v>
      </c>
      <c r="AD38" s="451">
        <f>'BASE METAS)'!AD31</f>
        <v>0.25</v>
      </c>
      <c r="AE38" s="179">
        <f>'BASE METAS)'!AE31</f>
        <v>750</v>
      </c>
      <c r="AF38" s="451">
        <f>'BASE METAS)'!AF31</f>
        <v>0.25</v>
      </c>
      <c r="AG38" s="179">
        <f>'BASE METAS)'!AG31</f>
        <v>750</v>
      </c>
      <c r="AH38" s="451">
        <f>'BASE METAS)'!AH31</f>
        <v>0.25</v>
      </c>
      <c r="AI38" s="179">
        <f>'BASE METAS)'!AI31</f>
        <v>750</v>
      </c>
      <c r="AJ38" s="598">
        <f>'BASE METAS)'!AJ31</f>
        <v>0.25</v>
      </c>
      <c r="AK38" s="228">
        <f>'BASE METAS)'!AK31</f>
        <v>1</v>
      </c>
      <c r="AL38" s="968">
        <f>'BASE METAS)'!AL31</f>
        <v>1</v>
      </c>
      <c r="AM38" s="971" t="str">
        <f>'BASE METAS)'!AM31</f>
        <v xml:space="preserve">BRINDAR ATENCION </v>
      </c>
      <c r="AN38" s="971" t="str">
        <f>'BASE METAS)'!AN31</f>
        <v xml:space="preserve">MIDE EL NUMERO DE CIUDADANOS ATENDIDOS  </v>
      </c>
      <c r="AO38" s="1343" t="str">
        <f>'BASE METAS)'!AU31</f>
        <v>DESEMPEÑO</v>
      </c>
      <c r="AP38" s="1039" t="str">
        <f>'BASE METAS)'!AO31</f>
        <v>N° DECIUDADANOS ATENDIDOS</v>
      </c>
      <c r="AQ38" s="1039" t="str">
        <f>'BASE METAS)'!AP31</f>
        <v xml:space="preserve">N° DE CIUDADANOS PROGRAMADOS </v>
      </c>
      <c r="AR38" s="970">
        <f>'BASE METAS)'!AQ31</f>
        <v>100</v>
      </c>
      <c r="AS38" s="1039" t="str">
        <f>'BASE METAS)'!AR31</f>
        <v>CIUDADANO ATENDIDO</v>
      </c>
      <c r="AT38" s="1039" t="str">
        <f>'BASE METAS)'!AS31</f>
        <v>EFICIENCIA</v>
      </c>
      <c r="AU38" s="1482">
        <f>'BASE METAS)'!BO31</f>
        <v>0</v>
      </c>
      <c r="AV38" s="1">
        <f>'BASE METAS)'!BQ31</f>
        <v>3000</v>
      </c>
      <c r="AW38" s="1">
        <f>'BASE METAS)'!BR31</f>
        <v>0</v>
      </c>
      <c r="AX38" s="1">
        <f>'BASE METAS)'!BS31</f>
        <v>750</v>
      </c>
      <c r="AY38" s="1">
        <f>'BASE METAS)'!BT31</f>
        <v>1690</v>
      </c>
      <c r="AZ38" s="1">
        <f>'BASE METAS)'!BU31</f>
        <v>-940</v>
      </c>
      <c r="BA38" s="1">
        <f>'BASE METAS)'!BV31</f>
        <v>2.2533333333333334</v>
      </c>
      <c r="BB38" s="1">
        <f>'BASE METAS)'!BW31</f>
        <v>2272</v>
      </c>
      <c r="BC38" s="1">
        <f>'BASE METAS)'!BX31</f>
        <v>728</v>
      </c>
      <c r="BD38" s="1">
        <f>'BASE METAS)'!BY31</f>
        <v>0.7573333333333333</v>
      </c>
      <c r="BE38" s="1">
        <f>'BASE METAS)'!CG31</f>
        <v>582</v>
      </c>
      <c r="BF38" s="1">
        <f>'BASE METAS)'!CJ31</f>
        <v>28</v>
      </c>
      <c r="BG38" s="1">
        <f>'BASE METAS)'!CK31</f>
        <v>0</v>
      </c>
      <c r="BH38" s="1">
        <f>'BASE METAS)'!CL31</f>
        <v>0</v>
      </c>
      <c r="BI38" s="1">
        <f>'BASE METAS)'!CM31</f>
        <v>0</v>
      </c>
      <c r="BJ38" s="1">
        <f>'BASE METAS)'!CN31</f>
        <v>0</v>
      </c>
      <c r="BK38" s="1">
        <f>'BASE METAS)'!CO31</f>
        <v>0</v>
      </c>
      <c r="BL38" s="1">
        <f>'BASE METAS)'!CP31</f>
        <v>0</v>
      </c>
      <c r="BM38" s="1">
        <f>'BASE METAS)'!CQ31</f>
        <v>0</v>
      </c>
      <c r="BN38" s="1">
        <f>'BASE METAS)'!CR31</f>
        <v>0</v>
      </c>
      <c r="BO38" s="1">
        <f>'BASE METAS)'!CS31</f>
        <v>0</v>
      </c>
      <c r="BP38" s="1">
        <f>'BASE METAS)'!CT31</f>
        <v>0</v>
      </c>
      <c r="BQ38" s="1">
        <f>'BASE METAS)'!CU31</f>
        <v>0</v>
      </c>
      <c r="BR38" s="1">
        <f>'BASE METAS)'!CV31</f>
        <v>0</v>
      </c>
      <c r="BS38" s="1">
        <f>'BASE METAS)'!CW31</f>
        <v>0</v>
      </c>
      <c r="BT38" s="1">
        <f>'BASE METAS)'!CX31</f>
        <v>0</v>
      </c>
      <c r="BU38" s="1">
        <f>'BASE METAS)'!FA31</f>
        <v>3000</v>
      </c>
      <c r="BV38" s="1">
        <f>'BASE METAS)'!FB31</f>
        <v>0</v>
      </c>
      <c r="BW38" s="1">
        <f>'BASE METAS)'!FC31</f>
        <v>250</v>
      </c>
      <c r="BX38" s="1">
        <f>'BASE METAS)'!FD31</f>
        <v>130</v>
      </c>
      <c r="BY38" s="1">
        <f>'BASE METAS)'!FE31</f>
        <v>-120</v>
      </c>
      <c r="BZ38" s="1">
        <f>'BASE METAS)'!FF31</f>
        <v>0.52</v>
      </c>
      <c r="CA38" s="1">
        <f>'BASE METAS)'!FG31</f>
        <v>712</v>
      </c>
      <c r="CB38" s="1">
        <f>'BASE METAS)'!FH31</f>
        <v>2288</v>
      </c>
      <c r="CC38" s="1">
        <f>'BASE METAS)'!FI31</f>
        <v>0.23733333333333334</v>
      </c>
      <c r="CD38" s="1">
        <f>'BASE METAS)'!FJ31</f>
        <v>3000</v>
      </c>
      <c r="CE38" s="1">
        <f>'BASE METAS)'!FK31</f>
        <v>0</v>
      </c>
      <c r="CF38" s="1">
        <f>'BASE METAS)'!FL31</f>
        <v>250</v>
      </c>
      <c r="CG38" s="1">
        <f>'BASE METAS)'!FM31</f>
        <v>408</v>
      </c>
    </row>
    <row r="39" spans="1:85" ht="38.25" x14ac:dyDescent="0.25">
      <c r="A39" s="1">
        <f>'BASE METAS)'!A32</f>
        <v>0</v>
      </c>
      <c r="B39" s="7221"/>
      <c r="C39" s="5685"/>
      <c r="D39" s="5685"/>
      <c r="E39" s="5685"/>
      <c r="F39" s="7218"/>
      <c r="G39" s="7218"/>
      <c r="H39" s="5707"/>
      <c r="I39" s="5707"/>
      <c r="J39" s="5707"/>
      <c r="K39" s="5707"/>
      <c r="L39" s="5707"/>
      <c r="M39" s="5707"/>
      <c r="N39" s="5707"/>
      <c r="O39" s="5707"/>
      <c r="P39" s="5698"/>
      <c r="Q39" s="5698"/>
      <c r="R39" s="5698"/>
      <c r="S39" s="5698"/>
      <c r="T39" s="5698"/>
      <c r="U39" s="7730"/>
      <c r="V39" s="5698"/>
      <c r="W39" s="5695"/>
      <c r="X39" s="7145"/>
      <c r="Y39" s="594" t="str">
        <f>'BASE METAS)'!Y32</f>
        <v>02</v>
      </c>
      <c r="Z39" s="439" t="str">
        <f>'BASE METAS)'!Z32</f>
        <v xml:space="preserve">BRINDAR ATENCIÓN DE SOLICITUDES DE SERVICIOS E INFORMACIÓN VÍA TELEFONICA, E-MAIL, AYUDA EN LINEA Y VENTANILLA EN LINEA, LOS 365 DIAS DEL AÑO </v>
      </c>
      <c r="AA39" s="437" t="str">
        <f>'BASE METAS)'!AA32</f>
        <v>SOLICITUD DE SERVICIO</v>
      </c>
      <c r="AB39" s="170">
        <f>'BASE METAS)'!AB32</f>
        <v>52000</v>
      </c>
      <c r="AC39" s="170">
        <f>'BASE METAS)'!AC32</f>
        <v>13000</v>
      </c>
      <c r="AD39" s="452">
        <f>'BASE METAS)'!AD32</f>
        <v>0.25</v>
      </c>
      <c r="AE39" s="170">
        <f>'BASE METAS)'!AE32</f>
        <v>13000</v>
      </c>
      <c r="AF39" s="452">
        <f>'BASE METAS)'!AF32</f>
        <v>0.25</v>
      </c>
      <c r="AG39" s="170">
        <f>'BASE METAS)'!AG32</f>
        <v>13000</v>
      </c>
      <c r="AH39" s="452">
        <f>'BASE METAS)'!AH32</f>
        <v>0.25</v>
      </c>
      <c r="AI39" s="170">
        <f>'BASE METAS)'!AI32</f>
        <v>13000</v>
      </c>
      <c r="AJ39" s="599">
        <f>'BASE METAS)'!AJ32</f>
        <v>0.25</v>
      </c>
      <c r="AK39" s="228">
        <f>'BASE METAS)'!AK32</f>
        <v>1</v>
      </c>
      <c r="AL39" s="968">
        <f>'BASE METAS)'!AL32</f>
        <v>2</v>
      </c>
      <c r="AM39" s="971" t="str">
        <f>'BASE METAS)'!AM32</f>
        <v xml:space="preserve">ATENCIÓN A LOS SOLICITANTES EN LINEA </v>
      </c>
      <c r="AN39" s="971" t="str">
        <f>'BASE METAS)'!AN32</f>
        <v>MIDE EL NUMERO DE SOLICITANTES ATENDIDOS</v>
      </c>
      <c r="AO39" s="1343" t="str">
        <f>'BASE METAS)'!AU32</f>
        <v>DESEMPEÑO</v>
      </c>
      <c r="AP39" s="1039" t="str">
        <f>'BASE METAS)'!AO32</f>
        <v xml:space="preserve">N° DE SOLICITANTES ATENDIDOS   </v>
      </c>
      <c r="AQ39" s="1039" t="str">
        <f>'BASE METAS)'!AP32</f>
        <v xml:space="preserve">N° DE SOLICITANTES PROGRAMADOS </v>
      </c>
      <c r="AR39" s="970">
        <f>'BASE METAS)'!AQ32</f>
        <v>100</v>
      </c>
      <c r="AS39" s="1039" t="str">
        <f>'BASE METAS)'!AR32</f>
        <v>SOLICITUD DE SERVICIO</v>
      </c>
      <c r="AT39" s="1039" t="str">
        <f>'BASE METAS)'!AS32</f>
        <v>EFICIENCIA</v>
      </c>
      <c r="AU39" s="1482">
        <f>'BASE METAS)'!BO32</f>
        <v>0</v>
      </c>
      <c r="AV39" s="1">
        <f>'BASE METAS)'!BQ32</f>
        <v>52000</v>
      </c>
      <c r="AW39" s="1">
        <f>'BASE METAS)'!BR32</f>
        <v>0</v>
      </c>
      <c r="AX39" s="1">
        <f>'BASE METAS)'!BS32</f>
        <v>13000</v>
      </c>
      <c r="AY39" s="1">
        <f>'BASE METAS)'!BT32</f>
        <v>13122</v>
      </c>
      <c r="AZ39" s="1">
        <f>'BASE METAS)'!BU32</f>
        <v>-122</v>
      </c>
      <c r="BA39" s="1">
        <f>'BASE METAS)'!BV32</f>
        <v>1.0093846153846153</v>
      </c>
      <c r="BB39" s="1">
        <f>'BASE METAS)'!BW32</f>
        <v>27171</v>
      </c>
      <c r="BC39" s="1">
        <f>'BASE METAS)'!BX32</f>
        <v>24829</v>
      </c>
      <c r="BD39" s="1">
        <f>'BASE METAS)'!BY32</f>
        <v>0.52251923076923079</v>
      </c>
      <c r="BE39" s="1">
        <f>'BASE METAS)'!CG32</f>
        <v>14049</v>
      </c>
      <c r="BF39" s="1">
        <f>'BASE METAS)'!CJ32</f>
        <v>29</v>
      </c>
      <c r="BG39" s="1">
        <f>'BASE METAS)'!CK32</f>
        <v>0</v>
      </c>
      <c r="BH39" s="1">
        <f>'BASE METAS)'!CL32</f>
        <v>0</v>
      </c>
      <c r="BI39" s="1">
        <f>'BASE METAS)'!CM32</f>
        <v>0</v>
      </c>
      <c r="BJ39" s="1">
        <f>'BASE METAS)'!CN32</f>
        <v>0</v>
      </c>
      <c r="BK39" s="1">
        <f>'BASE METAS)'!CO32</f>
        <v>0</v>
      </c>
      <c r="BL39" s="1">
        <f>'BASE METAS)'!CP32</f>
        <v>0</v>
      </c>
      <c r="BM39" s="1">
        <f>'BASE METAS)'!CQ32</f>
        <v>0</v>
      </c>
      <c r="BN39" s="1">
        <f>'BASE METAS)'!CR32</f>
        <v>0</v>
      </c>
      <c r="BO39" s="1">
        <f>'BASE METAS)'!CS32</f>
        <v>0</v>
      </c>
      <c r="BP39" s="1">
        <f>'BASE METAS)'!CT32</f>
        <v>0</v>
      </c>
      <c r="BQ39" s="1">
        <f>'BASE METAS)'!CU32</f>
        <v>0</v>
      </c>
      <c r="BR39" s="1">
        <f>'BASE METAS)'!CV32</f>
        <v>0</v>
      </c>
      <c r="BS39" s="1">
        <f>'BASE METAS)'!CW32</f>
        <v>0</v>
      </c>
      <c r="BT39" s="1">
        <f>'BASE METAS)'!CX32</f>
        <v>0</v>
      </c>
      <c r="BU39" s="1">
        <f>'BASE METAS)'!FA32</f>
        <v>52000</v>
      </c>
      <c r="BV39" s="1">
        <f>'BASE METAS)'!FB32</f>
        <v>0</v>
      </c>
      <c r="BW39" s="1">
        <f>'BASE METAS)'!FC32</f>
        <v>4333</v>
      </c>
      <c r="BX39" s="1">
        <f>'BASE METAS)'!FD32</f>
        <v>4290</v>
      </c>
      <c r="BY39" s="1">
        <f>'BASE METAS)'!FE32</f>
        <v>-43</v>
      </c>
      <c r="BZ39" s="1">
        <f>'BASE METAS)'!FF32</f>
        <v>0.99007615970459262</v>
      </c>
      <c r="CA39" s="1">
        <f>'BASE METAS)'!FG32</f>
        <v>18339</v>
      </c>
      <c r="CB39" s="1">
        <f>'BASE METAS)'!FH32</f>
        <v>33661</v>
      </c>
      <c r="CC39" s="1">
        <f>'BASE METAS)'!FI32</f>
        <v>0.35267307692307692</v>
      </c>
      <c r="CD39" s="1">
        <f>'BASE METAS)'!FJ32</f>
        <v>52000</v>
      </c>
      <c r="CE39" s="1">
        <f>'BASE METAS)'!FK32</f>
        <v>0</v>
      </c>
      <c r="CF39" s="1">
        <f>'BASE METAS)'!FL32</f>
        <v>4333</v>
      </c>
      <c r="CG39" s="1">
        <f>'BASE METAS)'!FM32</f>
        <v>4539</v>
      </c>
    </row>
    <row r="40" spans="1:85" ht="38.25" x14ac:dyDescent="0.25">
      <c r="A40" s="1">
        <f>'BASE METAS)'!A33</f>
        <v>0</v>
      </c>
      <c r="B40" s="7221"/>
      <c r="C40" s="5685"/>
      <c r="D40" s="5685"/>
      <c r="E40" s="5685"/>
      <c r="F40" s="7218"/>
      <c r="G40" s="7218"/>
      <c r="H40" s="5707"/>
      <c r="I40" s="5707"/>
      <c r="J40" s="5707"/>
      <c r="K40" s="5707"/>
      <c r="L40" s="5707"/>
      <c r="M40" s="5707"/>
      <c r="N40" s="5707"/>
      <c r="O40" s="5707"/>
      <c r="P40" s="5698"/>
      <c r="Q40" s="5698"/>
      <c r="R40" s="5698"/>
      <c r="S40" s="5698"/>
      <c r="T40" s="5698"/>
      <c r="U40" s="7730"/>
      <c r="V40" s="5698"/>
      <c r="W40" s="5695"/>
      <c r="X40" s="7145"/>
      <c r="Y40" s="770" t="str">
        <f>'BASE METAS)'!Y33</f>
        <v>03</v>
      </c>
      <c r="Z40" s="771" t="str">
        <f>'BASE METAS)'!Z33</f>
        <v>REALIZAR LA RECEPCIÓN, ASIGNACIÓN Y SEGUIMEINTO DE OFICIOS PARTICULARES, ASÍ COMO OFICIOS INTERNOS</v>
      </c>
      <c r="AA40" s="772" t="str">
        <f>'BASE METAS)'!AA33</f>
        <v>OFICIO</v>
      </c>
      <c r="AB40" s="602">
        <f>'BASE METAS)'!AB33</f>
        <v>32000</v>
      </c>
      <c r="AC40" s="602">
        <f>'BASE METAS)'!AC33</f>
        <v>8000</v>
      </c>
      <c r="AD40" s="603">
        <f>'BASE METAS)'!AD33</f>
        <v>0.25</v>
      </c>
      <c r="AE40" s="602">
        <f>'BASE METAS)'!AE33</f>
        <v>8000</v>
      </c>
      <c r="AF40" s="603">
        <f>'BASE METAS)'!AF33</f>
        <v>0.25</v>
      </c>
      <c r="AG40" s="602">
        <f>'BASE METAS)'!AG33</f>
        <v>8000</v>
      </c>
      <c r="AH40" s="603">
        <f>'BASE METAS)'!AH33</f>
        <v>0.25</v>
      </c>
      <c r="AI40" s="602">
        <f>'BASE METAS)'!AI33</f>
        <v>8000</v>
      </c>
      <c r="AJ40" s="604">
        <f>'BASE METAS)'!AJ33</f>
        <v>0.25</v>
      </c>
      <c r="AK40" s="613">
        <f>'BASE METAS)'!AK33</f>
        <v>1</v>
      </c>
      <c r="AL40" s="968">
        <f>'BASE METAS)'!AL33</f>
        <v>3</v>
      </c>
      <c r="AM40" s="1039" t="str">
        <f>'BASE METAS)'!AM33</f>
        <v xml:space="preserve">ASIGNACIÓN Y SEGUIMINTO DE OFICIOS DE PARTICULARES </v>
      </c>
      <c r="AN40" s="971" t="str">
        <f>'BASE METAS)'!AN33</f>
        <v xml:space="preserve">MIDE EL NUMERO DE OFICIOS  ASIGNADOS ENTRE EL NUMERO DE OFICIOS PROGRAMADOS </v>
      </c>
      <c r="AO40" s="1343" t="str">
        <f>'BASE METAS)'!AU33</f>
        <v>DESEMPEÑO</v>
      </c>
      <c r="AP40" s="1039" t="str">
        <f>'BASE METAS)'!AO33</f>
        <v>N° DE OFICIOS RECEPCIONADOS</v>
      </c>
      <c r="AQ40" s="1039" t="str">
        <f>'BASE METAS)'!AP33</f>
        <v>N° DE OFICIOS PROGRAMADO</v>
      </c>
      <c r="AR40" s="970">
        <f>'BASE METAS)'!AQ33</f>
        <v>100</v>
      </c>
      <c r="AS40" s="1039" t="str">
        <f>'BASE METAS)'!AR33</f>
        <v>OFICIO</v>
      </c>
      <c r="AT40" s="1039" t="str">
        <f>'BASE METAS)'!AS33</f>
        <v>EFICIENCIA</v>
      </c>
      <c r="AU40" s="1482">
        <f>'BASE METAS)'!BO33</f>
        <v>0</v>
      </c>
      <c r="AV40" s="1">
        <f>'BASE METAS)'!BQ33</f>
        <v>32000</v>
      </c>
      <c r="AW40" s="1">
        <f>'BASE METAS)'!BR33</f>
        <v>0</v>
      </c>
      <c r="AX40" s="1">
        <f>'BASE METAS)'!BS33</f>
        <v>8000</v>
      </c>
      <c r="AY40" s="1">
        <f>'BASE METAS)'!BT33</f>
        <v>15573</v>
      </c>
      <c r="AZ40" s="1">
        <f>'BASE METAS)'!BU33</f>
        <v>-7573</v>
      </c>
      <c r="BA40" s="1">
        <f>'BASE METAS)'!BV33</f>
        <v>1.946625</v>
      </c>
      <c r="BB40" s="1">
        <f>'BASE METAS)'!BW33</f>
        <v>26125</v>
      </c>
      <c r="BC40" s="1">
        <f>'BASE METAS)'!BX33</f>
        <v>5875</v>
      </c>
      <c r="BD40" s="1">
        <f>'BASE METAS)'!BY33</f>
        <v>0.81640625</v>
      </c>
      <c r="BE40" s="1">
        <f>'BASE METAS)'!CG33</f>
        <v>10552</v>
      </c>
      <c r="BF40" s="1">
        <f>'BASE METAS)'!CJ33</f>
        <v>30</v>
      </c>
      <c r="BG40" s="1">
        <f>'BASE METAS)'!CK33</f>
        <v>0</v>
      </c>
      <c r="BH40" s="1">
        <f>'BASE METAS)'!CL33</f>
        <v>0</v>
      </c>
      <c r="BI40" s="1">
        <f>'BASE METAS)'!CM33</f>
        <v>0</v>
      </c>
      <c r="BJ40" s="1">
        <f>'BASE METAS)'!CN33</f>
        <v>0</v>
      </c>
      <c r="BK40" s="1">
        <f>'BASE METAS)'!CO33</f>
        <v>0</v>
      </c>
      <c r="BL40" s="1">
        <f>'BASE METAS)'!CP33</f>
        <v>0</v>
      </c>
      <c r="BM40" s="1">
        <f>'BASE METAS)'!CQ33</f>
        <v>0</v>
      </c>
      <c r="BN40" s="1">
        <f>'BASE METAS)'!CR33</f>
        <v>0</v>
      </c>
      <c r="BO40" s="1">
        <f>'BASE METAS)'!CS33</f>
        <v>0</v>
      </c>
      <c r="BP40" s="1">
        <f>'BASE METAS)'!CT33</f>
        <v>0</v>
      </c>
      <c r="BQ40" s="1">
        <f>'BASE METAS)'!CU33</f>
        <v>0</v>
      </c>
      <c r="BR40" s="1">
        <f>'BASE METAS)'!CV33</f>
        <v>0</v>
      </c>
      <c r="BS40" s="1">
        <f>'BASE METAS)'!CW33</f>
        <v>0</v>
      </c>
      <c r="BT40" s="1">
        <f>'BASE METAS)'!CX33</f>
        <v>0</v>
      </c>
      <c r="BU40" s="1">
        <f>'BASE METAS)'!FA33</f>
        <v>32000</v>
      </c>
      <c r="BV40" s="1">
        <f>'BASE METAS)'!FB33</f>
        <v>0</v>
      </c>
      <c r="BW40" s="1">
        <f>'BASE METAS)'!FC33</f>
        <v>2667</v>
      </c>
      <c r="BX40" s="1">
        <f>'BASE METAS)'!FD33</f>
        <v>4290</v>
      </c>
      <c r="BY40" s="1">
        <f>'BASE METAS)'!FE33</f>
        <v>1623</v>
      </c>
      <c r="BZ40" s="1">
        <f>'BASE METAS)'!FF33</f>
        <v>1.608548931383577</v>
      </c>
      <c r="CA40" s="1">
        <f>'BASE METAS)'!FG33</f>
        <v>14842</v>
      </c>
      <c r="CB40" s="1">
        <f>'BASE METAS)'!FH33</f>
        <v>17158</v>
      </c>
      <c r="CC40" s="1">
        <f>'BASE METAS)'!FI33</f>
        <v>0.46381250000000002</v>
      </c>
      <c r="CD40" s="1">
        <f>'BASE METAS)'!FJ33</f>
        <v>32000</v>
      </c>
      <c r="CE40" s="1">
        <f>'BASE METAS)'!FK33</f>
        <v>0</v>
      </c>
      <c r="CF40" s="1">
        <f>'BASE METAS)'!FL33</f>
        <v>2666</v>
      </c>
      <c r="CG40" s="1">
        <f>'BASE METAS)'!FM33</f>
        <v>4560</v>
      </c>
    </row>
    <row r="41" spans="1:85" ht="38.25" x14ac:dyDescent="0.25">
      <c r="A41" s="1">
        <f>'BASE METAS)'!A34</f>
        <v>0</v>
      </c>
      <c r="B41" s="7221"/>
      <c r="C41" s="5685"/>
      <c r="D41" s="5685"/>
      <c r="E41" s="5685"/>
      <c r="F41" s="7218"/>
      <c r="G41" s="7218"/>
      <c r="H41" s="5707"/>
      <c r="I41" s="5707"/>
      <c r="J41" s="5707"/>
      <c r="K41" s="5707"/>
      <c r="L41" s="5707"/>
      <c r="M41" s="5707"/>
      <c r="N41" s="5707"/>
      <c r="O41" s="5707"/>
      <c r="P41" s="5698"/>
      <c r="Q41" s="5698"/>
      <c r="R41" s="5698"/>
      <c r="S41" s="5698"/>
      <c r="T41" s="5698"/>
      <c r="U41" s="7730"/>
      <c r="V41" s="5698"/>
      <c r="W41" s="5695"/>
      <c r="X41" s="7145"/>
      <c r="Y41" s="770" t="str">
        <f>'BASE METAS)'!Y34</f>
        <v>04</v>
      </c>
      <c r="Z41" s="771" t="str">
        <f>'BASE METAS)'!Z34</f>
        <v>LLEVAR A CABO LAS NOTIFICACIONES A PARTICULARES DENTRO Y FUERA DEL TERRITORIO MUNICIPAL</v>
      </c>
      <c r="AA41" s="772" t="str">
        <f>'BASE METAS)'!AA34</f>
        <v>NOTIFICACION</v>
      </c>
      <c r="AB41" s="602">
        <f>'BASE METAS)'!AB34</f>
        <v>35000</v>
      </c>
      <c r="AC41" s="602">
        <f>'BASE METAS)'!AC34</f>
        <v>8750</v>
      </c>
      <c r="AD41" s="603">
        <f>'BASE METAS)'!AD34</f>
        <v>0.25</v>
      </c>
      <c r="AE41" s="602">
        <f>'BASE METAS)'!AE34</f>
        <v>8750</v>
      </c>
      <c r="AF41" s="603">
        <f>'BASE METAS)'!AF34</f>
        <v>0.25</v>
      </c>
      <c r="AG41" s="602">
        <f>'BASE METAS)'!AG34</f>
        <v>8750</v>
      </c>
      <c r="AH41" s="603">
        <f>'BASE METAS)'!AH34</f>
        <v>0.25</v>
      </c>
      <c r="AI41" s="602">
        <f>'BASE METAS)'!AI34</f>
        <v>8750</v>
      </c>
      <c r="AJ41" s="604">
        <f>'BASE METAS)'!AJ34</f>
        <v>0.25</v>
      </c>
      <c r="AK41" s="613">
        <f>'BASE METAS)'!AK34</f>
        <v>1</v>
      </c>
      <c r="AL41" s="968">
        <f>'BASE METAS)'!AL34</f>
        <v>4</v>
      </c>
      <c r="AM41" s="1039" t="str">
        <f>'BASE METAS)'!AM34</f>
        <v xml:space="preserve">ASIGNACIÓN Y SEGUIMINTO DE OFICIOS INTERNOS  </v>
      </c>
      <c r="AN41" s="971" t="str">
        <f>'BASE METAS)'!AN34</f>
        <v xml:space="preserve">MIDE EL NUMERO DE OFICIOS  ASIGNADOS ENTRE EL NUMERO DE OFICIOS PROGRAMADOS </v>
      </c>
      <c r="AO41" s="1343" t="str">
        <f>'BASE METAS)'!AU34</f>
        <v>DESEMPEÑO</v>
      </c>
      <c r="AP41" s="1039" t="str">
        <f>'BASE METAS)'!AO34</f>
        <v>N° DE OFICIOS RECEPCIONADOS</v>
      </c>
      <c r="AQ41" s="1039" t="str">
        <f>'BASE METAS)'!AP34</f>
        <v>N° DE OFICIOS PROGRAMADO</v>
      </c>
      <c r="AR41" s="970">
        <f>'BASE METAS)'!AQ34</f>
        <v>100</v>
      </c>
      <c r="AS41" s="1039" t="str">
        <f>'BASE METAS)'!AR34</f>
        <v>OFICIO</v>
      </c>
      <c r="AT41" s="1039" t="str">
        <f>'BASE METAS)'!AS34</f>
        <v>EFICIENCIA</v>
      </c>
      <c r="AU41" s="1482">
        <f>'BASE METAS)'!BO34</f>
        <v>0</v>
      </c>
      <c r="AV41" s="1">
        <f>'BASE METAS)'!BQ34</f>
        <v>35000</v>
      </c>
      <c r="AW41" s="1">
        <f>'BASE METAS)'!BR34</f>
        <v>0</v>
      </c>
      <c r="AX41" s="1">
        <f>'BASE METAS)'!BS34</f>
        <v>8750</v>
      </c>
      <c r="AY41" s="1">
        <f>'BASE METAS)'!BT34</f>
        <v>4310</v>
      </c>
      <c r="AZ41" s="1">
        <f>'BASE METAS)'!BU34</f>
        <v>4440</v>
      </c>
      <c r="BA41" s="1">
        <f>'BASE METAS)'!BV34</f>
        <v>0.49257142857142855</v>
      </c>
      <c r="BB41" s="1">
        <f>'BASE METAS)'!BW34</f>
        <v>6478</v>
      </c>
      <c r="BC41" s="1">
        <f>'BASE METAS)'!BX34</f>
        <v>28522</v>
      </c>
      <c r="BD41" s="1">
        <f>'BASE METAS)'!BY34</f>
        <v>0.1850857142857143</v>
      </c>
      <c r="BE41" s="1">
        <f>'BASE METAS)'!CG34</f>
        <v>2168</v>
      </c>
      <c r="BF41" s="1">
        <f>'BASE METAS)'!CJ34</f>
        <v>31</v>
      </c>
      <c r="BG41" s="1">
        <f>'BASE METAS)'!CK34</f>
        <v>0</v>
      </c>
      <c r="BH41" s="1">
        <f>'BASE METAS)'!CL34</f>
        <v>0</v>
      </c>
      <c r="BI41" s="1">
        <f>'BASE METAS)'!CM34</f>
        <v>0</v>
      </c>
      <c r="BJ41" s="1">
        <f>'BASE METAS)'!CN34</f>
        <v>0</v>
      </c>
      <c r="BK41" s="1">
        <f>'BASE METAS)'!CO34</f>
        <v>0</v>
      </c>
      <c r="BL41" s="1">
        <f>'BASE METAS)'!CP34</f>
        <v>0</v>
      </c>
      <c r="BM41" s="1">
        <f>'BASE METAS)'!CQ34</f>
        <v>0</v>
      </c>
      <c r="BN41" s="1">
        <f>'BASE METAS)'!CR34</f>
        <v>0</v>
      </c>
      <c r="BO41" s="1">
        <f>'BASE METAS)'!CS34</f>
        <v>0</v>
      </c>
      <c r="BP41" s="1">
        <f>'BASE METAS)'!CT34</f>
        <v>0</v>
      </c>
      <c r="BQ41" s="1">
        <f>'BASE METAS)'!CU34</f>
        <v>0</v>
      </c>
      <c r="BR41" s="1">
        <f>'BASE METAS)'!CV34</f>
        <v>0</v>
      </c>
      <c r="BS41" s="1">
        <f>'BASE METAS)'!CW34</f>
        <v>0</v>
      </c>
      <c r="BT41" s="1">
        <f>'BASE METAS)'!CX34</f>
        <v>0</v>
      </c>
      <c r="BU41" s="1">
        <f>'BASE METAS)'!FA34</f>
        <v>35000</v>
      </c>
      <c r="BV41" s="1">
        <f>'BASE METAS)'!FB34</f>
        <v>0</v>
      </c>
      <c r="BW41" s="1">
        <f>'BASE METAS)'!FC34</f>
        <v>2917</v>
      </c>
      <c r="BX41" s="1">
        <f>'BASE METAS)'!FD34</f>
        <v>1181</v>
      </c>
      <c r="BY41" s="1">
        <f>'BASE METAS)'!FE34</f>
        <v>-1736</v>
      </c>
      <c r="BZ41" s="1">
        <f>'BASE METAS)'!FF34</f>
        <v>0.4048680150839904</v>
      </c>
      <c r="CA41" s="1">
        <f>'BASE METAS)'!FG34</f>
        <v>3349</v>
      </c>
      <c r="CB41" s="1">
        <f>'BASE METAS)'!FH34</f>
        <v>31651</v>
      </c>
      <c r="CC41" s="1">
        <f>'BASE METAS)'!FI34</f>
        <v>9.5685714285714291E-2</v>
      </c>
      <c r="CD41" s="1">
        <f>'BASE METAS)'!FJ34</f>
        <v>35000</v>
      </c>
      <c r="CE41" s="1">
        <f>'BASE METAS)'!FK34</f>
        <v>0</v>
      </c>
      <c r="CF41" s="1">
        <f>'BASE METAS)'!FL34</f>
        <v>2917</v>
      </c>
      <c r="CG41" s="1">
        <f>'BASE METAS)'!FM34</f>
        <v>1774</v>
      </c>
    </row>
    <row r="42" spans="1:85" ht="51" x14ac:dyDescent="0.25">
      <c r="A42" s="1">
        <f>'BASE METAS)'!A35</f>
        <v>0</v>
      </c>
      <c r="B42" s="7221"/>
      <c r="C42" s="5685"/>
      <c r="D42" s="5685"/>
      <c r="E42" s="5685"/>
      <c r="F42" s="7218"/>
      <c r="G42" s="7218"/>
      <c r="H42" s="5707"/>
      <c r="I42" s="5707"/>
      <c r="J42" s="5707"/>
      <c r="K42" s="5707"/>
      <c r="L42" s="5707"/>
      <c r="M42" s="5707"/>
      <c r="N42" s="5707"/>
      <c r="O42" s="5707"/>
      <c r="P42" s="5698"/>
      <c r="Q42" s="5698"/>
      <c r="R42" s="5698"/>
      <c r="S42" s="5698"/>
      <c r="T42" s="5698"/>
      <c r="U42" s="7730"/>
      <c r="V42" s="5698"/>
      <c r="W42" s="5695"/>
      <c r="X42" s="7145"/>
      <c r="Y42" s="770" t="str">
        <f>'BASE METAS)'!Y35</f>
        <v>05</v>
      </c>
      <c r="Z42" s="771" t="str">
        <f>'BASE METAS)'!Z35</f>
        <v>LLEVAR A CABO LAS NOTIFICACIONES LEGALES A ORGANOS JURISDICCIONALES DENTRO Y FUERA DEL TERRITORIO MUNICIPAL</v>
      </c>
      <c r="AA42" s="772" t="str">
        <f>'BASE METAS)'!AA35</f>
        <v>NOTIFICACION</v>
      </c>
      <c r="AB42" s="602">
        <f>'BASE METAS)'!AB35</f>
        <v>11000</v>
      </c>
      <c r="AC42" s="602">
        <f>'BASE METAS)'!AC35</f>
        <v>2750</v>
      </c>
      <c r="AD42" s="603">
        <f>'BASE METAS)'!AD35</f>
        <v>0.25</v>
      </c>
      <c r="AE42" s="602">
        <f>'BASE METAS)'!AE35</f>
        <v>2750</v>
      </c>
      <c r="AF42" s="603">
        <f>'BASE METAS)'!AF35</f>
        <v>0.25</v>
      </c>
      <c r="AG42" s="602">
        <f>'BASE METAS)'!AG35</f>
        <v>2750</v>
      </c>
      <c r="AH42" s="603">
        <f>'BASE METAS)'!AH35</f>
        <v>0.25</v>
      </c>
      <c r="AI42" s="602">
        <f>'BASE METAS)'!AI35</f>
        <v>2750</v>
      </c>
      <c r="AJ42" s="604">
        <f>'BASE METAS)'!AJ35</f>
        <v>0.25</v>
      </c>
      <c r="AK42" s="613">
        <f>'BASE METAS)'!AK35</f>
        <v>1</v>
      </c>
      <c r="AL42" s="968">
        <f>'BASE METAS)'!AL35</f>
        <v>5</v>
      </c>
      <c r="AM42" s="1039" t="str">
        <f>'BASE METAS)'!AM35</f>
        <v xml:space="preserve">NOTIFICACIONES A PARTICULARES </v>
      </c>
      <c r="AN42" s="1039" t="str">
        <f>'BASE METAS)'!AN35</f>
        <v xml:space="preserve">MIDE EL NUMERO DE NOTIFICACIONES ENTREGADAS ENTRE EL NUMERO DE NOTIFICACIONES PROGRAMADAS </v>
      </c>
      <c r="AO42" s="1343" t="str">
        <f>'BASE METAS)'!AU35</f>
        <v>DESEMPEÑO</v>
      </c>
      <c r="AP42" s="1039" t="str">
        <f>'BASE METAS)'!AO35</f>
        <v>N° DE NOTIFICACIONES ENTREGADAS</v>
      </c>
      <c r="AQ42" s="1039" t="str">
        <f>'BASE METAS)'!AP35</f>
        <v>N° DE NOTIFICACIONES  PROGRAMADAS</v>
      </c>
      <c r="AR42" s="970">
        <f>'BASE METAS)'!AQ35</f>
        <v>100</v>
      </c>
      <c r="AS42" s="1039" t="str">
        <f>'BASE METAS)'!AR35</f>
        <v>NOTIFICACION</v>
      </c>
      <c r="AT42" s="1039" t="str">
        <f>'BASE METAS)'!AS35</f>
        <v>EFICIENCIA</v>
      </c>
      <c r="AU42" s="1482">
        <f>'BASE METAS)'!BO35</f>
        <v>0</v>
      </c>
      <c r="AV42" s="1">
        <f>'BASE METAS)'!BQ35</f>
        <v>11000</v>
      </c>
      <c r="AW42" s="1">
        <f>'BASE METAS)'!BR35</f>
        <v>0</v>
      </c>
      <c r="AX42" s="1">
        <f>'BASE METAS)'!BS35</f>
        <v>2750</v>
      </c>
      <c r="AY42" s="1">
        <f>'BASE METAS)'!BT35</f>
        <v>3155</v>
      </c>
      <c r="AZ42" s="1">
        <f>'BASE METAS)'!BU35</f>
        <v>-405</v>
      </c>
      <c r="BA42" s="1">
        <f>'BASE METAS)'!BV35</f>
        <v>1.1472727272727272</v>
      </c>
      <c r="BB42" s="1">
        <f>'BASE METAS)'!BW35</f>
        <v>3219</v>
      </c>
      <c r="BC42" s="1">
        <f>'BASE METAS)'!BX35</f>
        <v>7781</v>
      </c>
      <c r="BD42" s="1">
        <f>'BASE METAS)'!BY35</f>
        <v>0.29263636363636364</v>
      </c>
      <c r="BE42" s="1">
        <f>'BASE METAS)'!CG35</f>
        <v>64</v>
      </c>
      <c r="BF42" s="1">
        <f>'BASE METAS)'!CJ35</f>
        <v>32</v>
      </c>
      <c r="BG42" s="1">
        <f>'BASE METAS)'!CK35</f>
        <v>0</v>
      </c>
      <c r="BH42" s="1">
        <f>'BASE METAS)'!CL35</f>
        <v>0</v>
      </c>
      <c r="BI42" s="1">
        <f>'BASE METAS)'!CM35</f>
        <v>0</v>
      </c>
      <c r="BJ42" s="1">
        <f>'BASE METAS)'!CN35</f>
        <v>0</v>
      </c>
      <c r="BK42" s="1">
        <f>'BASE METAS)'!CO35</f>
        <v>0</v>
      </c>
      <c r="BL42" s="1">
        <f>'BASE METAS)'!CP35</f>
        <v>0</v>
      </c>
      <c r="BM42" s="1">
        <f>'BASE METAS)'!CQ35</f>
        <v>0</v>
      </c>
      <c r="BN42" s="1">
        <f>'BASE METAS)'!CR35</f>
        <v>0</v>
      </c>
      <c r="BO42" s="1">
        <f>'BASE METAS)'!CS35</f>
        <v>0</v>
      </c>
      <c r="BP42" s="1">
        <f>'BASE METAS)'!CT35</f>
        <v>0</v>
      </c>
      <c r="BQ42" s="1">
        <f>'BASE METAS)'!CU35</f>
        <v>0</v>
      </c>
      <c r="BR42" s="1">
        <f>'BASE METAS)'!CV35</f>
        <v>0</v>
      </c>
      <c r="BS42" s="1">
        <f>'BASE METAS)'!CW35</f>
        <v>0</v>
      </c>
      <c r="BT42" s="1">
        <f>'BASE METAS)'!CX35</f>
        <v>0</v>
      </c>
      <c r="BU42" s="1">
        <f>'BASE METAS)'!FA35</f>
        <v>11000</v>
      </c>
      <c r="BV42" s="1">
        <f>'BASE METAS)'!FB35</f>
        <v>0</v>
      </c>
      <c r="BW42" s="1">
        <f>'BASE METAS)'!FC35</f>
        <v>917</v>
      </c>
      <c r="BX42" s="1">
        <f>'BASE METAS)'!FD35</f>
        <v>848</v>
      </c>
      <c r="BY42" s="1">
        <f>'BASE METAS)'!FE35</f>
        <v>-69</v>
      </c>
      <c r="BZ42" s="1">
        <f>'BASE METAS)'!FF35</f>
        <v>0.92475463467829877</v>
      </c>
      <c r="CA42" s="1">
        <f>'BASE METAS)'!FG35</f>
        <v>912</v>
      </c>
      <c r="CB42" s="1">
        <f>'BASE METAS)'!FH35</f>
        <v>10088</v>
      </c>
      <c r="CC42" s="1">
        <f>'BASE METAS)'!FI35</f>
        <v>8.2909090909090905E-2</v>
      </c>
      <c r="CD42" s="1">
        <f>'BASE METAS)'!FJ35</f>
        <v>11000</v>
      </c>
      <c r="CE42" s="1">
        <f>'BASE METAS)'!FK35</f>
        <v>0</v>
      </c>
      <c r="CF42" s="1">
        <f>'BASE METAS)'!FL35</f>
        <v>917</v>
      </c>
      <c r="CG42" s="1">
        <f>'BASE METAS)'!FM35</f>
        <v>952</v>
      </c>
    </row>
    <row r="43" spans="1:85" ht="51" x14ac:dyDescent="0.25">
      <c r="A43" s="1">
        <f>'BASE METAS)'!A36</f>
        <v>0</v>
      </c>
      <c r="B43" s="7221"/>
      <c r="C43" s="5685"/>
      <c r="D43" s="5685"/>
      <c r="E43" s="5685"/>
      <c r="F43" s="7218"/>
      <c r="G43" s="7218"/>
      <c r="H43" s="5707"/>
      <c r="I43" s="5707"/>
      <c r="J43" s="5707"/>
      <c r="K43" s="5707"/>
      <c r="L43" s="5707"/>
      <c r="M43" s="5707"/>
      <c r="N43" s="5707"/>
      <c r="O43" s="5707"/>
      <c r="P43" s="5698"/>
      <c r="Q43" s="5698"/>
      <c r="R43" s="5698"/>
      <c r="S43" s="5698"/>
      <c r="T43" s="5698"/>
      <c r="U43" s="7730"/>
      <c r="V43" s="5698"/>
      <c r="W43" s="5695"/>
      <c r="X43" s="7145"/>
      <c r="Y43" s="770" t="str">
        <f>'BASE METAS)'!Y36</f>
        <v>06</v>
      </c>
      <c r="Z43" s="771" t="str">
        <f>'BASE METAS)'!Z36</f>
        <v>REALIZAR ESTADISTICA Y CONTROL DE LA ATENCIÓN A LAS SOLICITUDES CIUDADANAS</v>
      </c>
      <c r="AA43" s="772" t="str">
        <f>'BASE METAS)'!AA36</f>
        <v>ESTADISTICA</v>
      </c>
      <c r="AB43" s="602">
        <f>'BASE METAS)'!AB36</f>
        <v>240</v>
      </c>
      <c r="AC43" s="602">
        <f>'BASE METAS)'!AC36</f>
        <v>60</v>
      </c>
      <c r="AD43" s="603">
        <f>'BASE METAS)'!AD36</f>
        <v>0.25</v>
      </c>
      <c r="AE43" s="602">
        <f>'BASE METAS)'!AE36</f>
        <v>60</v>
      </c>
      <c r="AF43" s="603">
        <f>'BASE METAS)'!AF36</f>
        <v>0.25</v>
      </c>
      <c r="AG43" s="602">
        <f>'BASE METAS)'!AG36</f>
        <v>60</v>
      </c>
      <c r="AH43" s="603">
        <f>'BASE METAS)'!AH36</f>
        <v>0.25</v>
      </c>
      <c r="AI43" s="602">
        <f>'BASE METAS)'!AI36</f>
        <v>60</v>
      </c>
      <c r="AJ43" s="604">
        <f>'BASE METAS)'!AJ36</f>
        <v>0.25</v>
      </c>
      <c r="AK43" s="613">
        <f>'BASE METAS)'!AK36</f>
        <v>1</v>
      </c>
      <c r="AL43" s="968">
        <f>'BASE METAS)'!AL36</f>
        <v>6</v>
      </c>
      <c r="AM43" s="1039" t="str">
        <f>'BASE METAS)'!AM36</f>
        <v xml:space="preserve">NOTIFICACIONES LEGALES </v>
      </c>
      <c r="AN43" s="1039" t="str">
        <f>'BASE METAS)'!AN36</f>
        <v xml:space="preserve">MIDE EL NUMERO DE NOTIFICACIONES ENTREGADAS ENTRE EL NUMERO DE NOTIFICACIONES PROGRAMADAS </v>
      </c>
      <c r="AO43" s="1343" t="str">
        <f>'BASE METAS)'!AU36</f>
        <v>DESEMPEÑO</v>
      </c>
      <c r="AP43" s="1039" t="str">
        <f>'BASE METAS)'!AO36</f>
        <v>N° DE NOTIFICACIONES LEGALES  ENTREGADAS</v>
      </c>
      <c r="AQ43" s="1039" t="str">
        <f>'BASE METAS)'!AP36</f>
        <v>N° DE NOTIFICACIONES  PROGRAMADAS</v>
      </c>
      <c r="AR43" s="970">
        <f>'BASE METAS)'!AQ36</f>
        <v>100</v>
      </c>
      <c r="AS43" s="1039" t="str">
        <f>'BASE METAS)'!AR36</f>
        <v>NOTIFICACION</v>
      </c>
      <c r="AT43" s="1039" t="str">
        <f>'BASE METAS)'!AS36</f>
        <v>EFICIENCIA</v>
      </c>
      <c r="AU43" s="1482">
        <f>'BASE METAS)'!BO36</f>
        <v>0</v>
      </c>
      <c r="AV43" s="1">
        <f>'BASE METAS)'!BQ36</f>
        <v>240</v>
      </c>
      <c r="AW43" s="1">
        <f>'BASE METAS)'!BR36</f>
        <v>0</v>
      </c>
      <c r="AX43" s="1">
        <f>'BASE METAS)'!BS36</f>
        <v>60</v>
      </c>
      <c r="AY43" s="1">
        <f>'BASE METAS)'!BT36</f>
        <v>95</v>
      </c>
      <c r="AZ43" s="1">
        <f>'BASE METAS)'!BU36</f>
        <v>-35</v>
      </c>
      <c r="BA43" s="1">
        <f>'BASE METAS)'!BV36</f>
        <v>1.5833333333333333</v>
      </c>
      <c r="BB43" s="1">
        <f>'BASE METAS)'!BW36</f>
        <v>95</v>
      </c>
      <c r="BC43" s="1">
        <f>'BASE METAS)'!BX36</f>
        <v>145</v>
      </c>
      <c r="BD43" s="1">
        <f>'BASE METAS)'!BY36</f>
        <v>0.39583333333333331</v>
      </c>
      <c r="BE43" s="1">
        <f>'BASE METAS)'!CG36</f>
        <v>0</v>
      </c>
      <c r="BF43" s="1">
        <f>'BASE METAS)'!CJ36</f>
        <v>33</v>
      </c>
      <c r="BG43" s="1">
        <f>'BASE METAS)'!CK36</f>
        <v>0</v>
      </c>
      <c r="BH43" s="1">
        <f>'BASE METAS)'!CL36</f>
        <v>0</v>
      </c>
      <c r="BI43" s="1">
        <f>'BASE METAS)'!CM36</f>
        <v>0</v>
      </c>
      <c r="BJ43" s="1">
        <f>'BASE METAS)'!CN36</f>
        <v>0</v>
      </c>
      <c r="BK43" s="1">
        <f>'BASE METAS)'!CO36</f>
        <v>0</v>
      </c>
      <c r="BL43" s="1">
        <f>'BASE METAS)'!CP36</f>
        <v>0</v>
      </c>
      <c r="BM43" s="1">
        <f>'BASE METAS)'!CQ36</f>
        <v>0</v>
      </c>
      <c r="BN43" s="1">
        <f>'BASE METAS)'!CR36</f>
        <v>0</v>
      </c>
      <c r="BO43" s="1">
        <f>'BASE METAS)'!CS36</f>
        <v>0</v>
      </c>
      <c r="BP43" s="1">
        <f>'BASE METAS)'!CT36</f>
        <v>0</v>
      </c>
      <c r="BQ43" s="1">
        <f>'BASE METAS)'!CU36</f>
        <v>0</v>
      </c>
      <c r="BR43" s="1">
        <f>'BASE METAS)'!CV36</f>
        <v>0</v>
      </c>
      <c r="BS43" s="1">
        <f>'BASE METAS)'!CW36</f>
        <v>0</v>
      </c>
      <c r="BT43" s="1">
        <f>'BASE METAS)'!CX36</f>
        <v>0</v>
      </c>
      <c r="BU43" s="1">
        <f>'BASE METAS)'!FA36</f>
        <v>240</v>
      </c>
      <c r="BV43" s="1">
        <f>'BASE METAS)'!FB36</f>
        <v>0</v>
      </c>
      <c r="BW43" s="1">
        <f>'BASE METAS)'!FC36</f>
        <v>20</v>
      </c>
      <c r="BX43" s="1">
        <f>'BASE METAS)'!FD36</f>
        <v>0</v>
      </c>
      <c r="BY43" s="1">
        <f>'BASE METAS)'!FE36</f>
        <v>-20</v>
      </c>
      <c r="BZ43" s="1">
        <f>'BASE METAS)'!FF36</f>
        <v>0</v>
      </c>
      <c r="CA43" s="1">
        <f>'BASE METAS)'!FG36</f>
        <v>0</v>
      </c>
      <c r="CB43" s="1">
        <f>'BASE METAS)'!FH36</f>
        <v>240</v>
      </c>
      <c r="CC43" s="1">
        <f>'BASE METAS)'!FI36</f>
        <v>0</v>
      </c>
      <c r="CD43" s="1">
        <f>'BASE METAS)'!FJ36</f>
        <v>240</v>
      </c>
      <c r="CE43" s="1">
        <f>'BASE METAS)'!FK36</f>
        <v>0</v>
      </c>
      <c r="CF43" s="1">
        <f>'BASE METAS)'!FL36</f>
        <v>20</v>
      </c>
      <c r="CG43" s="1">
        <f>'BASE METAS)'!FM36</f>
        <v>20</v>
      </c>
    </row>
    <row r="44" spans="1:85" ht="38.25" x14ac:dyDescent="0.25">
      <c r="A44" s="1">
        <f>'BASE METAS)'!A37</f>
        <v>0</v>
      </c>
      <c r="B44" s="7221"/>
      <c r="C44" s="5685"/>
      <c r="D44" s="5685"/>
      <c r="E44" s="5685"/>
      <c r="F44" s="7218"/>
      <c r="G44" s="7218"/>
      <c r="H44" s="5707"/>
      <c r="I44" s="5707"/>
      <c r="J44" s="5707"/>
      <c r="K44" s="5707"/>
      <c r="L44" s="5707"/>
      <c r="M44" s="5707"/>
      <c r="N44" s="5707"/>
      <c r="O44" s="5707"/>
      <c r="P44" s="5698"/>
      <c r="Q44" s="5698"/>
      <c r="R44" s="5698"/>
      <c r="S44" s="5698"/>
      <c r="T44" s="5698"/>
      <c r="U44" s="7730"/>
      <c r="V44" s="5698"/>
      <c r="W44" s="5695"/>
      <c r="X44" s="7145"/>
      <c r="Y44" s="773" t="str">
        <f>'BASE METAS)'!Y37</f>
        <v>07</v>
      </c>
      <c r="Z44" s="774" t="str">
        <f>'BASE METAS)'!Z37</f>
        <v>BRINDAR ATENCIÓN DE SOLICITUDES DE SERVICIOS E INFORMACIÓN MEDIANTE CENTROS REGIONALES</v>
      </c>
      <c r="AA44" s="772" t="str">
        <f>'BASE METAS)'!AA37</f>
        <v>SOLICITUD DE SERVICIO</v>
      </c>
      <c r="AB44" s="602">
        <f>'BASE METAS)'!AB37</f>
        <v>12</v>
      </c>
      <c r="AC44" s="602">
        <f>'BASE METAS)'!AC37</f>
        <v>3</v>
      </c>
      <c r="AD44" s="605">
        <f>'BASE METAS)'!AD37</f>
        <v>0.25</v>
      </c>
      <c r="AE44" s="602">
        <f>'BASE METAS)'!AE37</f>
        <v>3</v>
      </c>
      <c r="AF44" s="605">
        <f>'BASE METAS)'!AF37</f>
        <v>0.25</v>
      </c>
      <c r="AG44" s="602">
        <f>'BASE METAS)'!AG37</f>
        <v>3</v>
      </c>
      <c r="AH44" s="605">
        <f>'BASE METAS)'!AH37</f>
        <v>0.25</v>
      </c>
      <c r="AI44" s="602">
        <f>'BASE METAS)'!AI37</f>
        <v>3</v>
      </c>
      <c r="AJ44" s="605">
        <f>'BASE METAS)'!AJ37</f>
        <v>0.25</v>
      </c>
      <c r="AK44" s="613">
        <f>'BASE METAS)'!AK37</f>
        <v>1</v>
      </c>
      <c r="AL44" s="968">
        <f>'BASE METAS)'!AL37</f>
        <v>7</v>
      </c>
      <c r="AM44" s="1039" t="str">
        <f>'BASE METAS)'!AM37</f>
        <v xml:space="preserve">ESTADISTICA Y CONTROL DE LA ATENCIÓN </v>
      </c>
      <c r="AN44" s="1039" t="str">
        <f>'BASE METAS)'!AN37</f>
        <v xml:space="preserve">MIDE LA ATENCIÓN BRINDADA ENTRE LA ATENCIÓN PROGRAMADA </v>
      </c>
      <c r="AO44" s="1343" t="str">
        <f>'BASE METAS)'!AU37</f>
        <v>DESEMPEÑO</v>
      </c>
      <c r="AP44" s="1039" t="str">
        <f>'BASE METAS)'!AO37</f>
        <v>N° DE ESTADISTCAS DE ATENCIÓN BRINDADA</v>
      </c>
      <c r="AQ44" s="1039" t="str">
        <f>'BASE METAS)'!AP37</f>
        <v xml:space="preserve">N° DE ESTADISTICAS PROGRAMADAS </v>
      </c>
      <c r="AR44" s="970">
        <f>'BASE METAS)'!AQ37</f>
        <v>100</v>
      </c>
      <c r="AS44" s="1039" t="str">
        <f>'BASE METAS)'!AR37</f>
        <v xml:space="preserve">ESTADISTICA </v>
      </c>
      <c r="AT44" s="1039" t="str">
        <f>'BASE METAS)'!AS37</f>
        <v>EFICIENCIA</v>
      </c>
      <c r="AU44" s="1482">
        <f>'BASE METAS)'!BO37</f>
        <v>0</v>
      </c>
      <c r="AV44" s="1">
        <f>'BASE METAS)'!BQ37</f>
        <v>12</v>
      </c>
      <c r="AW44" s="1">
        <f>'BASE METAS)'!BR37</f>
        <v>0</v>
      </c>
      <c r="AX44" s="1">
        <f>'BASE METAS)'!BS37</f>
        <v>3</v>
      </c>
      <c r="AY44" s="1">
        <f>'BASE METAS)'!BT37</f>
        <v>5</v>
      </c>
      <c r="AZ44" s="1">
        <f>'BASE METAS)'!BU37</f>
        <v>-2</v>
      </c>
      <c r="BA44" s="1">
        <f>'BASE METAS)'!BV37</f>
        <v>1.6666666666666667</v>
      </c>
      <c r="BB44" s="1">
        <f>'BASE METAS)'!BW37</f>
        <v>8</v>
      </c>
      <c r="BC44" s="1">
        <f>'BASE METAS)'!BX37</f>
        <v>4</v>
      </c>
      <c r="BD44" s="1">
        <f>'BASE METAS)'!BY37</f>
        <v>0.66666666666666663</v>
      </c>
      <c r="BE44" s="1">
        <f>'BASE METAS)'!CG37</f>
        <v>3</v>
      </c>
      <c r="BF44" s="1">
        <f>'BASE METAS)'!CJ37</f>
        <v>34</v>
      </c>
      <c r="BG44" s="1">
        <f>'BASE METAS)'!CK37</f>
        <v>0</v>
      </c>
      <c r="BH44" s="1">
        <f>'BASE METAS)'!CL37</f>
        <v>0</v>
      </c>
      <c r="BI44" s="1">
        <f>'BASE METAS)'!CM37</f>
        <v>0</v>
      </c>
      <c r="BJ44" s="1">
        <f>'BASE METAS)'!CN37</f>
        <v>0</v>
      </c>
      <c r="BK44" s="1">
        <f>'BASE METAS)'!CO37</f>
        <v>0</v>
      </c>
      <c r="BL44" s="1">
        <f>'BASE METAS)'!CP37</f>
        <v>0</v>
      </c>
      <c r="BM44" s="1">
        <f>'BASE METAS)'!CQ37</f>
        <v>0</v>
      </c>
      <c r="BN44" s="1">
        <f>'BASE METAS)'!CR37</f>
        <v>0</v>
      </c>
      <c r="BO44" s="1">
        <f>'BASE METAS)'!CS37</f>
        <v>0</v>
      </c>
      <c r="BP44" s="1">
        <f>'BASE METAS)'!CT37</f>
        <v>0</v>
      </c>
      <c r="BQ44" s="1">
        <f>'BASE METAS)'!CU37</f>
        <v>0</v>
      </c>
      <c r="BR44" s="1">
        <f>'BASE METAS)'!CV37</f>
        <v>0</v>
      </c>
      <c r="BS44" s="1">
        <f>'BASE METAS)'!CW37</f>
        <v>0</v>
      </c>
      <c r="BT44" s="1">
        <f>'BASE METAS)'!CX37</f>
        <v>0</v>
      </c>
      <c r="BU44" s="1">
        <f>'BASE METAS)'!FA37</f>
        <v>12</v>
      </c>
      <c r="BV44" s="1">
        <f>'BASE METAS)'!FB37</f>
        <v>0</v>
      </c>
      <c r="BW44" s="1">
        <f>'BASE METAS)'!FC37</f>
        <v>1</v>
      </c>
      <c r="BX44" s="1">
        <f>'BASE METAS)'!FD37</f>
        <v>0</v>
      </c>
      <c r="BY44" s="1">
        <f>'BASE METAS)'!FE37</f>
        <v>-1</v>
      </c>
      <c r="BZ44" s="1">
        <f>'BASE METAS)'!FF37</f>
        <v>0</v>
      </c>
      <c r="CA44" s="1">
        <f>'BASE METAS)'!FG37</f>
        <v>3</v>
      </c>
      <c r="CB44" s="1">
        <f>'BASE METAS)'!FH37</f>
        <v>9</v>
      </c>
      <c r="CC44" s="1">
        <f>'BASE METAS)'!FI37</f>
        <v>0.25</v>
      </c>
      <c r="CD44" s="1">
        <f>'BASE METAS)'!FJ37</f>
        <v>12</v>
      </c>
      <c r="CE44" s="1">
        <f>'BASE METAS)'!FK37</f>
        <v>0</v>
      </c>
      <c r="CF44" s="1">
        <f>'BASE METAS)'!FL37</f>
        <v>1</v>
      </c>
      <c r="CG44" s="1">
        <f>'BASE METAS)'!FM37</f>
        <v>1</v>
      </c>
    </row>
    <row r="45" spans="1:85" ht="38.25" x14ac:dyDescent="0.25">
      <c r="A45" s="1">
        <f>'BASE METAS)'!A38</f>
        <v>0</v>
      </c>
      <c r="B45" s="7221"/>
      <c r="C45" s="5685"/>
      <c r="D45" s="5685"/>
      <c r="E45" s="5685"/>
      <c r="F45" s="7218"/>
      <c r="G45" s="7218"/>
      <c r="H45" s="5707"/>
      <c r="I45" s="5707"/>
      <c r="J45" s="5707"/>
      <c r="K45" s="5707"/>
      <c r="L45" s="5707"/>
      <c r="M45" s="5707"/>
      <c r="N45" s="5707"/>
      <c r="O45" s="5707"/>
      <c r="P45" s="5698"/>
      <c r="Q45" s="5698"/>
      <c r="R45" s="5698"/>
      <c r="S45" s="5698"/>
      <c r="T45" s="5698"/>
      <c r="U45" s="7730"/>
      <c r="V45" s="5698"/>
      <c r="W45" s="5695"/>
      <c r="X45" s="7145"/>
      <c r="Y45" s="594" t="str">
        <f>'BASE METAS)'!Y38</f>
        <v>08</v>
      </c>
      <c r="Z45" s="596" t="str">
        <f>'BASE METAS)'!Z38</f>
        <v>DAR MANTENIMIENTO A LA CERTIFICACIÓN DE  SISTEMA DE GESTIÓN DE CALIDAD INTEGRAL ISO 9001:2008</v>
      </c>
      <c r="AA45" s="437" t="str">
        <f>'BASE METAS)'!AA38</f>
        <v>MANTENIMIENTO</v>
      </c>
      <c r="AB45" s="170">
        <f>'BASE METAS)'!AB38</f>
        <v>1</v>
      </c>
      <c r="AC45" s="170">
        <f>'BASE METAS)'!AC38</f>
        <v>0</v>
      </c>
      <c r="AD45" s="452">
        <f>'BASE METAS)'!AD38</f>
        <v>0</v>
      </c>
      <c r="AE45" s="170">
        <f>'BASE METAS)'!AE38</f>
        <v>1</v>
      </c>
      <c r="AF45" s="442">
        <f>'BASE METAS)'!AF38</f>
        <v>1</v>
      </c>
      <c r="AG45" s="170">
        <f>'BASE METAS)'!AG38</f>
        <v>0</v>
      </c>
      <c r="AH45" s="452">
        <f>'BASE METAS)'!AH38</f>
        <v>0</v>
      </c>
      <c r="AI45" s="170">
        <f>'BASE METAS)'!AI38</f>
        <v>0</v>
      </c>
      <c r="AJ45" s="599">
        <f>'BASE METAS)'!AJ38</f>
        <v>0</v>
      </c>
      <c r="AK45" s="228">
        <f>'BASE METAS)'!AK38</f>
        <v>1</v>
      </c>
      <c r="AL45" s="1039">
        <f>'BASE METAS)'!AL38</f>
        <v>8</v>
      </c>
      <c r="AM45" s="1039" t="str">
        <f>'BASE METAS)'!AM38</f>
        <v>MANTENIMIENTO AL SISTEMA DE GESTIÓN DE CALIDAD</v>
      </c>
      <c r="AN45" s="1039" t="str">
        <f>'BASE METAS)'!AN38</f>
        <v>MIDE EL MANTENIMIENTO REALIZADO ENTRE EL MANTENIMIENTO PROGRAMADO</v>
      </c>
      <c r="AO45" s="1343" t="str">
        <f>'BASE METAS)'!AU38</f>
        <v>DESEMPEÑO</v>
      </c>
      <c r="AP45" s="1039" t="str">
        <f>'BASE METAS)'!AO38</f>
        <v>N° DE MANTENIMIENTO REALIZADO</v>
      </c>
      <c r="AQ45" s="1039" t="str">
        <f>'BASE METAS)'!AP38</f>
        <v xml:space="preserve">N° DE MANTENIMIENTO PROGRAMADO  </v>
      </c>
      <c r="AR45" s="970">
        <f>'BASE METAS)'!AQ38</f>
        <v>100</v>
      </c>
      <c r="AS45" s="1039" t="str">
        <f>'BASE METAS)'!AR38</f>
        <v>MANTENIMIENTO</v>
      </c>
      <c r="AT45" s="1039" t="str">
        <f>'BASE METAS)'!AS38</f>
        <v>EFICIENCIA</v>
      </c>
      <c r="AU45" s="1482">
        <f>'BASE METAS)'!BO38</f>
        <v>0</v>
      </c>
      <c r="AV45" s="1">
        <f>'BASE METAS)'!BQ38</f>
        <v>1</v>
      </c>
      <c r="AW45" s="1">
        <f>'BASE METAS)'!BR38</f>
        <v>0</v>
      </c>
      <c r="AX45" s="1">
        <f>'BASE METAS)'!BS38</f>
        <v>1</v>
      </c>
      <c r="AY45" s="1">
        <f>'BASE METAS)'!BT38</f>
        <v>1</v>
      </c>
      <c r="AZ45" s="1">
        <f>'BASE METAS)'!BU38</f>
        <v>0</v>
      </c>
      <c r="BA45" s="1">
        <f>'BASE METAS)'!BV38</f>
        <v>1</v>
      </c>
      <c r="BB45" s="1">
        <f>'BASE METAS)'!BW38</f>
        <v>1</v>
      </c>
      <c r="BC45" s="1">
        <f>'BASE METAS)'!BX38</f>
        <v>0</v>
      </c>
      <c r="BD45" s="1352">
        <f>'BASE METAS)'!BY38</f>
        <v>1</v>
      </c>
      <c r="BE45" s="1352">
        <f>'BASE METAS)'!CG38</f>
        <v>0</v>
      </c>
      <c r="BF45" s="1352">
        <f>'BASE METAS)'!CJ38</f>
        <v>35</v>
      </c>
      <c r="BG45" s="1352">
        <f>'BASE METAS)'!CK38</f>
        <v>0</v>
      </c>
      <c r="BH45" s="1352">
        <f>'BASE METAS)'!CL38</f>
        <v>0</v>
      </c>
      <c r="BI45" s="1352">
        <f>'BASE METAS)'!CM38</f>
        <v>0</v>
      </c>
      <c r="BJ45" s="1">
        <f>'BASE METAS)'!CN38</f>
        <v>0</v>
      </c>
      <c r="BK45" s="1">
        <f>'BASE METAS)'!CO38</f>
        <v>0</v>
      </c>
      <c r="BL45" s="1">
        <f>'BASE METAS)'!CP38</f>
        <v>0</v>
      </c>
      <c r="BM45" s="1">
        <f>'BASE METAS)'!CQ38</f>
        <v>0</v>
      </c>
      <c r="BN45" s="1">
        <f>'BASE METAS)'!CR38</f>
        <v>0</v>
      </c>
      <c r="BO45" s="1">
        <f>'BASE METAS)'!CS38</f>
        <v>0</v>
      </c>
      <c r="BP45" s="1">
        <f>'BASE METAS)'!CT38</f>
        <v>0</v>
      </c>
      <c r="BQ45" s="1">
        <f>'BASE METAS)'!CU38</f>
        <v>0</v>
      </c>
      <c r="BR45" s="1">
        <f>'BASE METAS)'!CV38</f>
        <v>0</v>
      </c>
      <c r="BS45" s="1">
        <f>'BASE METAS)'!CW38</f>
        <v>0</v>
      </c>
      <c r="BT45" s="1">
        <f>'BASE METAS)'!CX38</f>
        <v>0</v>
      </c>
      <c r="BU45" s="1">
        <f>'BASE METAS)'!FA38</f>
        <v>1</v>
      </c>
      <c r="BV45" s="1">
        <f>'BASE METAS)'!FB38</f>
        <v>0</v>
      </c>
      <c r="BW45" s="1">
        <f>'BASE METAS)'!FC38</f>
        <v>0</v>
      </c>
      <c r="BX45" s="1">
        <f>'BASE METAS)'!FD38</f>
        <v>1</v>
      </c>
      <c r="BY45" s="1">
        <f>'BASE METAS)'!FE38</f>
        <v>1</v>
      </c>
      <c r="BZ45" s="1" t="e">
        <f>'BASE METAS)'!FF38</f>
        <v>#DIV/0!</v>
      </c>
      <c r="CA45" s="1">
        <f>'BASE METAS)'!FG38</f>
        <v>1</v>
      </c>
      <c r="CB45" s="1">
        <f>'BASE METAS)'!FH38</f>
        <v>0</v>
      </c>
      <c r="CC45" s="1">
        <f>'BASE METAS)'!FI38</f>
        <v>1</v>
      </c>
      <c r="CD45" s="1">
        <f>'BASE METAS)'!FJ38</f>
        <v>1</v>
      </c>
      <c r="CE45" s="1">
        <f>'BASE METAS)'!FK38</f>
        <v>0</v>
      </c>
      <c r="CF45" s="1">
        <f>'BASE METAS)'!FL38</f>
        <v>0</v>
      </c>
      <c r="CG45" s="1">
        <f>'BASE METAS)'!FM38</f>
        <v>0</v>
      </c>
    </row>
    <row r="46" spans="1:85" ht="38.25" customHeight="1" x14ac:dyDescent="0.25">
      <c r="A46" s="1">
        <f>'BASE METAS)'!A39</f>
        <v>0</v>
      </c>
      <c r="B46" s="7221"/>
      <c r="C46" s="5686"/>
      <c r="D46" s="5686"/>
      <c r="E46" s="5686"/>
      <c r="F46" s="7198"/>
      <c r="G46" s="7198"/>
      <c r="H46" s="5708"/>
      <c r="I46" s="5708"/>
      <c r="J46" s="5708"/>
      <c r="K46" s="5708"/>
      <c r="L46" s="5708"/>
      <c r="M46" s="5708"/>
      <c r="N46" s="5708"/>
      <c r="O46" s="5708"/>
      <c r="P46" s="5699"/>
      <c r="Q46" s="5699"/>
      <c r="R46" s="5699"/>
      <c r="S46" s="5699"/>
      <c r="T46" s="5699"/>
      <c r="U46" s="7731"/>
      <c r="V46" s="5699"/>
      <c r="W46" s="5696"/>
      <c r="X46" s="7103"/>
      <c r="Y46" s="595" t="str">
        <f>'BASE METAS)'!Y39</f>
        <v>09</v>
      </c>
      <c r="Z46" s="597" t="str">
        <f>'BASE METAS)'!Z39</f>
        <v>ESTABLECER EL PROGRAMA INSTITUCIONAL 9´S</v>
      </c>
      <c r="AA46" s="549" t="str">
        <f>'BASE METAS)'!AA39</f>
        <v>MANTENIMIENTO</v>
      </c>
      <c r="AB46" s="187">
        <f>'BASE METAS)'!AB39</f>
        <v>22</v>
      </c>
      <c r="AC46" s="187">
        <f>'BASE METAS)'!AC39</f>
        <v>0</v>
      </c>
      <c r="AD46" s="447">
        <f>'BASE METAS)'!AD39</f>
        <v>0</v>
      </c>
      <c r="AE46" s="187">
        <f>'BASE METAS)'!AE39</f>
        <v>11</v>
      </c>
      <c r="AF46" s="447">
        <f>'BASE METAS)'!AF39</f>
        <v>0.5</v>
      </c>
      <c r="AG46" s="187">
        <f>'BASE METAS)'!AG39</f>
        <v>11</v>
      </c>
      <c r="AH46" s="447">
        <f>'BASE METAS)'!AH39</f>
        <v>0.5</v>
      </c>
      <c r="AI46" s="187">
        <f>'BASE METAS)'!AI39</f>
        <v>0</v>
      </c>
      <c r="AJ46" s="447">
        <f>'BASE METAS)'!AJ39</f>
        <v>0</v>
      </c>
      <c r="AK46" s="228">
        <f>'BASE METAS)'!AK39</f>
        <v>1</v>
      </c>
      <c r="AL46" s="1039">
        <f>'BASE METAS)'!AL39</f>
        <v>9</v>
      </c>
      <c r="AM46" s="1039" t="str">
        <f>'BASE METAS)'!AM39</f>
        <v>PROGRAMA  9´S</v>
      </c>
      <c r="AN46" s="1039" t="str">
        <f>'BASE METAS)'!AN39</f>
        <v>MIDE EL MANTENIMIENTO REALIZADO ENTRE EL MANTENIMIENTO PROGRAMADO</v>
      </c>
      <c r="AO46" s="1343" t="str">
        <f>'BASE METAS)'!AU39</f>
        <v>DESEMPEÑO</v>
      </c>
      <c r="AP46" s="1039" t="str">
        <f>'BASE METAS)'!AO39</f>
        <v>N° DE MANTENIMIENTO REALIZADO</v>
      </c>
      <c r="AQ46" s="1039" t="str">
        <f>'BASE METAS)'!AP39</f>
        <v xml:space="preserve">N° DE MANTENIMIENTO PROGRAMADO  </v>
      </c>
      <c r="AR46" s="970">
        <f>'BASE METAS)'!AQ39</f>
        <v>100</v>
      </c>
      <c r="AS46" s="1039" t="str">
        <f>'BASE METAS)'!AR39</f>
        <v>MANTENIMIENTO</v>
      </c>
      <c r="AT46" s="1039" t="str">
        <f>'BASE METAS)'!AS39</f>
        <v>EFICIENCIA</v>
      </c>
      <c r="AU46" s="1482">
        <f>'BASE METAS)'!BO39</f>
        <v>0</v>
      </c>
      <c r="AV46" s="1">
        <f>'BASE METAS)'!BQ39</f>
        <v>22</v>
      </c>
      <c r="AW46" s="1">
        <f>'BASE METAS)'!BR39</f>
        <v>0</v>
      </c>
      <c r="AX46" s="1">
        <f>'BASE METAS)'!BS39</f>
        <v>11</v>
      </c>
      <c r="AY46" s="1">
        <f>'BASE METAS)'!BT39</f>
        <v>6</v>
      </c>
      <c r="AZ46" s="1">
        <f>'BASE METAS)'!BU39</f>
        <v>5</v>
      </c>
      <c r="BA46" s="1">
        <f>'BASE METAS)'!BV39</f>
        <v>0.54545454545454541</v>
      </c>
      <c r="BB46" s="1">
        <f>'BASE METAS)'!BW39</f>
        <v>6</v>
      </c>
      <c r="BC46" s="1">
        <f>'BASE METAS)'!BX39</f>
        <v>16</v>
      </c>
      <c r="BD46" s="1352">
        <f>'BASE METAS)'!BY39</f>
        <v>0.27272727272727271</v>
      </c>
      <c r="BE46" s="1352">
        <f>'BASE METAS)'!CG39</f>
        <v>0</v>
      </c>
      <c r="BF46" s="1352">
        <f>'BASE METAS)'!CJ39</f>
        <v>36</v>
      </c>
      <c r="BG46" s="1340">
        <f>'BASE METAS)'!CK39</f>
        <v>0</v>
      </c>
      <c r="BH46" s="1340">
        <f>'BASE METAS)'!CL39</f>
        <v>0</v>
      </c>
      <c r="BI46" s="1352">
        <f>'BASE METAS)'!CM39</f>
        <v>0</v>
      </c>
      <c r="BJ46" s="1">
        <f>'BASE METAS)'!CN39</f>
        <v>0</v>
      </c>
      <c r="BK46" s="1">
        <f>'BASE METAS)'!CO39</f>
        <v>0</v>
      </c>
      <c r="BL46" s="1">
        <f>'BASE METAS)'!CP39</f>
        <v>0</v>
      </c>
      <c r="BM46" s="1">
        <f>'BASE METAS)'!CQ39</f>
        <v>0</v>
      </c>
      <c r="BN46" s="1">
        <f>'BASE METAS)'!CR39</f>
        <v>0</v>
      </c>
      <c r="BO46" s="1">
        <f>'BASE METAS)'!CS39</f>
        <v>0</v>
      </c>
      <c r="BP46" s="1">
        <f>'BASE METAS)'!CT39</f>
        <v>0</v>
      </c>
      <c r="BQ46" s="1">
        <f>'BASE METAS)'!CU39</f>
        <v>0</v>
      </c>
      <c r="BR46" s="1">
        <f>'BASE METAS)'!CV39</f>
        <v>0</v>
      </c>
      <c r="BS46" s="1">
        <f>'BASE METAS)'!CW39</f>
        <v>0</v>
      </c>
      <c r="BT46" s="1">
        <f>'BASE METAS)'!CX39</f>
        <v>0</v>
      </c>
      <c r="BU46" s="1">
        <f>'BASE METAS)'!FA39</f>
        <v>22</v>
      </c>
      <c r="BV46" s="1">
        <f>'BASE METAS)'!FB39</f>
        <v>0</v>
      </c>
      <c r="BW46" s="1">
        <f>'BASE METAS)'!FC39</f>
        <v>3</v>
      </c>
      <c r="BX46" s="1">
        <f>'BASE METAS)'!FD39</f>
        <v>2</v>
      </c>
      <c r="BY46" s="1">
        <f>'BASE METAS)'!FE39</f>
        <v>-1</v>
      </c>
      <c r="BZ46" s="1">
        <f>'BASE METAS)'!FF39</f>
        <v>0.66666666666666663</v>
      </c>
      <c r="CA46" s="1">
        <f>'BASE METAS)'!FG39</f>
        <v>2</v>
      </c>
      <c r="CB46" s="1">
        <f>'BASE METAS)'!FH39</f>
        <v>20</v>
      </c>
      <c r="CC46" s="1">
        <f>'BASE METAS)'!FI39</f>
        <v>9.0909090909090912E-2</v>
      </c>
      <c r="CD46" s="1">
        <f>'BASE METAS)'!FJ39</f>
        <v>22</v>
      </c>
      <c r="CE46" s="1">
        <f>'BASE METAS)'!FK39</f>
        <v>0</v>
      </c>
      <c r="CF46" s="1">
        <f>'BASE METAS)'!FL39</f>
        <v>3</v>
      </c>
      <c r="CG46" s="1">
        <f>'BASE METAS)'!FM39</f>
        <v>2</v>
      </c>
    </row>
    <row r="47" spans="1:85" ht="89.25" x14ac:dyDescent="0.25">
      <c r="A47" s="1">
        <f>'BASE METAS)'!A40</f>
        <v>7</v>
      </c>
      <c r="B47" s="7221"/>
      <c r="C47" s="5684">
        <f>'BASE METAS)'!C40</f>
        <v>106</v>
      </c>
      <c r="D47" s="5684">
        <f>'BASE METAS)'!D40</f>
        <v>7</v>
      </c>
      <c r="E47" s="5684" t="str">
        <f>'BASE METAS)'!E40</f>
        <v>ASESORÍA JURÍDICA</v>
      </c>
      <c r="F47" s="5706" t="str">
        <f>'BASE METAS)'!F40</f>
        <v>A00</v>
      </c>
      <c r="G47" s="5706" t="str">
        <f>'BASE METAS)'!G40</f>
        <v>155</v>
      </c>
      <c r="H47" s="5706" t="str">
        <f>'BASE METAS)'!H40</f>
        <v>05</v>
      </c>
      <c r="I47" s="5706" t="str">
        <f>'BASE METAS)'!I40</f>
        <v>02</v>
      </c>
      <c r="J47" s="5706" t="str">
        <f>'BASE METAS)'!J40</f>
        <v>01</v>
      </c>
      <c r="K47" s="5706" t="str">
        <f>'BASE METAS)'!K40</f>
        <v>01</v>
      </c>
      <c r="L47" s="5706" t="str">
        <f>'BASE METAS)'!L40</f>
        <v>02</v>
      </c>
      <c r="M47" s="5706" t="str">
        <f>'BASE METAS)'!M40</f>
        <v>101</v>
      </c>
      <c r="N47" s="5706" t="str">
        <f>'BASE METAS)'!N40</f>
        <v>Presidencia</v>
      </c>
      <c r="O47" s="5706" t="str">
        <f>'BASE METAS)'!O40</f>
        <v>Área Jurídica</v>
      </c>
      <c r="P47" s="5697" t="str">
        <f>'BASE METAS)'!P40</f>
        <v>Administración, planeación y control gubernamental</v>
      </c>
      <c r="Q47" s="5697" t="str">
        <f>'BASE METAS)'!Q40</f>
        <v>Aplicación y actualización del marco jurídico</v>
      </c>
      <c r="R47" s="5697" t="str">
        <f>'BASE METAS)'!R40</f>
        <v>Protección jurídica de las personas y sus bienes</v>
      </c>
      <c r="S47" s="5697" t="str">
        <f>'BASE METAS)'!S40</f>
        <v>Orientación, apoyo y modernización del marco jurídico</v>
      </c>
      <c r="T47" s="5706" t="str">
        <f>'BASE METAS)'!T40</f>
        <v>Asesoría jurídica</v>
      </c>
      <c r="U47" s="7726" t="str">
        <f>'BASE METAS)'!U40</f>
        <v>CONSTITUIRSE COMO EL ÓRGANO DE CONSEJERÍA JURÍDICA DE LA ADMINISTRACIÓN PÚBLICA MUNICIPAL A FIN DE QUE EXISTAN CRITERIOS UNIFORMES SOBRE EL TRATAMIENTO DE LOS ACTOS JURÍDICOS.</v>
      </c>
      <c r="V47" s="5697" t="str">
        <f>'BASE METAS)'!V40</f>
        <v xml:space="preserve">Tlalnepantla 
Protegida </v>
      </c>
      <c r="W47" s="5694">
        <f>'BASE METAS)'!W40</f>
        <v>1710916</v>
      </c>
      <c r="X47" s="7102" t="str">
        <f>'BASE METAS)'!X40</f>
        <v>COORDINACIÓN DE LEGISLACIÓN CONSULTIVA, CONVENIOS Y CONTRATOS</v>
      </c>
      <c r="Y47" s="1153" t="str">
        <f>'BASE METAS)'!Y40</f>
        <v>01</v>
      </c>
      <c r="Z47" s="1154" t="str">
        <f>'BASE METAS)'!Z40</f>
        <v>ELABORAR, ACTUALIZAR, REFORMAR DISPOSICIONES NORMATIVAS DEL MUNCIPIO</v>
      </c>
      <c r="AA47" s="1155" t="str">
        <f>'BASE METAS)'!AA40</f>
        <v>DISPOSICIÓN NORMATIVA</v>
      </c>
      <c r="AB47" s="1156">
        <f>'BASE METAS)'!AB40</f>
        <v>30</v>
      </c>
      <c r="AC47" s="1156">
        <f>'BASE METAS)'!AC40</f>
        <v>7</v>
      </c>
      <c r="AD47" s="1157">
        <f>'BASE METAS)'!AD40</f>
        <v>0.23333333333333334</v>
      </c>
      <c r="AE47" s="1156">
        <f>'BASE METAS)'!AE40</f>
        <v>8</v>
      </c>
      <c r="AF47" s="1157">
        <f>'BASE METAS)'!AF40</f>
        <v>0.26666666666666666</v>
      </c>
      <c r="AG47" s="1156">
        <f>'BASE METAS)'!AG40</f>
        <v>7</v>
      </c>
      <c r="AH47" s="1157">
        <f>'BASE METAS)'!AH40</f>
        <v>0.23333333333333334</v>
      </c>
      <c r="AI47" s="1156">
        <f>'BASE METAS)'!AI40</f>
        <v>8</v>
      </c>
      <c r="AJ47" s="1158">
        <f>'BASE METAS)'!AJ40</f>
        <v>0.26666666666666666</v>
      </c>
      <c r="AK47" s="228">
        <f>'BASE METAS)'!AK40</f>
        <v>1</v>
      </c>
      <c r="AL47" s="1033" t="str">
        <f>'BASE METAS)'!AL40</f>
        <v>01</v>
      </c>
      <c r="AM47" s="959" t="str">
        <f>'BASE METAS)'!AM40</f>
        <v xml:space="preserve">REVISIÓN Y ACTUALIZACIÓN DE REGLAMENTOS </v>
      </c>
      <c r="AN47" s="959" t="str">
        <f>'BASE METAS)'!AN40</f>
        <v>MIDE EL PORCENTAJE ENTRE EL TOTAL DE REGLAMENTOS DE LA ADMINISTRACIÓN MUNICIPAL SOMETIDOS A REVISIÓN ENTRE EL TOTAL DE LOS QUE FUERON CREADOS, ACTUALIZADOS O REFORMADOS</v>
      </c>
      <c r="AO47" s="1343" t="str">
        <f>'BASE METAS)'!AU40</f>
        <v>DESEMPEÑO</v>
      </c>
      <c r="AP47" s="970" t="str">
        <f>'BASE METAS)'!AO40</f>
        <v>REGLAMENTOS REVISADOS, ACTUALIZADOS, REFORMADOS</v>
      </c>
      <c r="AQ47" s="970" t="str">
        <f>'BASE METAS)'!AP40</f>
        <v xml:space="preserve">NÚMERO DE REGLAMENTOS SOMETIDOS A REVISIÓN </v>
      </c>
      <c r="AR47" s="970">
        <f>'BASE METAS)'!AQ40</f>
        <v>100</v>
      </c>
      <c r="AS47" s="970" t="str">
        <f>'BASE METAS)'!AR40</f>
        <v>REGLAMENTO</v>
      </c>
      <c r="AT47" s="970" t="str">
        <f>'BASE METAS)'!AS40</f>
        <v>EFICACIA</v>
      </c>
      <c r="AU47" s="1483">
        <f>'BASE METAS)'!BO40</f>
        <v>0</v>
      </c>
      <c r="AV47" s="1">
        <f>'BASE METAS)'!BQ40</f>
        <v>30</v>
      </c>
      <c r="AW47" s="1">
        <f>'BASE METAS)'!BR40</f>
        <v>0</v>
      </c>
      <c r="AX47" s="1">
        <f>'BASE METAS)'!BS40</f>
        <v>8</v>
      </c>
      <c r="AY47" s="1">
        <f>'BASE METAS)'!BT40</f>
        <v>8</v>
      </c>
      <c r="AZ47" s="1">
        <f>'BASE METAS)'!BU40</f>
        <v>0</v>
      </c>
      <c r="BA47" s="1">
        <f>'BASE METAS)'!BV40</f>
        <v>1</v>
      </c>
      <c r="BB47" s="1">
        <f>'BASE METAS)'!BW40</f>
        <v>13</v>
      </c>
      <c r="BC47" s="1">
        <f>'BASE METAS)'!BX40</f>
        <v>17</v>
      </c>
      <c r="BD47" s="1352">
        <f>'BASE METAS)'!BY40</f>
        <v>0.43333333333333335</v>
      </c>
      <c r="BE47" s="1352">
        <f>'BASE METAS)'!CG40</f>
        <v>5</v>
      </c>
      <c r="BF47" s="1352">
        <f>'BASE METAS)'!CJ40</f>
        <v>37</v>
      </c>
      <c r="BG47" s="1352">
        <f>'BASE METAS)'!CK40</f>
        <v>0</v>
      </c>
      <c r="BH47" s="1352">
        <f>'BASE METAS)'!CL40</f>
        <v>0</v>
      </c>
      <c r="BI47" s="1352">
        <f>'BASE METAS)'!CM40</f>
        <v>0</v>
      </c>
      <c r="BJ47" s="1">
        <f>'BASE METAS)'!CN40</f>
        <v>0</v>
      </c>
      <c r="BK47" s="1">
        <f>'BASE METAS)'!CO40</f>
        <v>0</v>
      </c>
      <c r="BL47" s="1">
        <f>'BASE METAS)'!CP40</f>
        <v>0</v>
      </c>
      <c r="BM47" s="1">
        <f>'BASE METAS)'!CQ40</f>
        <v>0</v>
      </c>
      <c r="BN47" s="1">
        <f>'BASE METAS)'!CR40</f>
        <v>0</v>
      </c>
      <c r="BO47" s="1">
        <f>'BASE METAS)'!CS40</f>
        <v>0</v>
      </c>
      <c r="BP47" s="1">
        <f>'BASE METAS)'!CT40</f>
        <v>0</v>
      </c>
      <c r="BQ47" s="1">
        <f>'BASE METAS)'!CU40</f>
        <v>0</v>
      </c>
      <c r="BR47" s="1">
        <f>'BASE METAS)'!CV40</f>
        <v>0</v>
      </c>
      <c r="BS47" s="1">
        <f>'BASE METAS)'!CW40</f>
        <v>0</v>
      </c>
      <c r="BT47" s="1">
        <f>'BASE METAS)'!CX40</f>
        <v>0</v>
      </c>
      <c r="BU47" s="1">
        <f>'BASE METAS)'!FA40</f>
        <v>30</v>
      </c>
      <c r="BV47" s="1">
        <f>'BASE METAS)'!FB40</f>
        <v>0</v>
      </c>
      <c r="BW47" s="1">
        <f>'BASE METAS)'!FC40</f>
        <v>3</v>
      </c>
      <c r="BX47" s="1">
        <f>'BASE METAS)'!FD40</f>
        <v>3</v>
      </c>
      <c r="BY47" s="1">
        <f>'BASE METAS)'!FE40</f>
        <v>0</v>
      </c>
      <c r="BZ47" s="1">
        <f>'BASE METAS)'!FF40</f>
        <v>1</v>
      </c>
      <c r="CA47" s="1">
        <f>'BASE METAS)'!FG40</f>
        <v>8</v>
      </c>
      <c r="CB47" s="1">
        <f>'BASE METAS)'!FH40</f>
        <v>22</v>
      </c>
      <c r="CC47" s="1">
        <f>'BASE METAS)'!FI40</f>
        <v>0.26666666666666666</v>
      </c>
      <c r="CD47" s="1">
        <f>'BASE METAS)'!FJ40</f>
        <v>30</v>
      </c>
      <c r="CE47" s="1">
        <f>'BASE METAS)'!FK40</f>
        <v>0</v>
      </c>
      <c r="CF47" s="1">
        <f>'BASE METAS)'!FL40</f>
        <v>3</v>
      </c>
      <c r="CG47" s="1">
        <f>'BASE METAS)'!FM40</f>
        <v>3</v>
      </c>
    </row>
    <row r="48" spans="1:85" ht="89.25" x14ac:dyDescent="0.25">
      <c r="A48" s="1">
        <f>'BASE METAS)'!A41</f>
        <v>0</v>
      </c>
      <c r="B48" s="7221"/>
      <c r="C48" s="5685"/>
      <c r="D48" s="5685"/>
      <c r="E48" s="5685"/>
      <c r="F48" s="5707"/>
      <c r="G48" s="5707"/>
      <c r="H48" s="5707"/>
      <c r="I48" s="5707"/>
      <c r="J48" s="5707"/>
      <c r="K48" s="5707"/>
      <c r="L48" s="5707"/>
      <c r="M48" s="5707"/>
      <c r="N48" s="5707"/>
      <c r="O48" s="5707"/>
      <c r="P48" s="5698"/>
      <c r="Q48" s="5698"/>
      <c r="R48" s="5698"/>
      <c r="S48" s="5698"/>
      <c r="T48" s="5707"/>
      <c r="U48" s="7727"/>
      <c r="V48" s="5698"/>
      <c r="W48" s="5695"/>
      <c r="X48" s="7145"/>
      <c r="Y48" s="625" t="str">
        <f>'BASE METAS)'!Y41</f>
        <v>02</v>
      </c>
      <c r="Z48" s="219" t="str">
        <f>'BASE METAS)'!Z41</f>
        <v>REVISAR, VALIDAR  Y ELABORAR  CONVENIOS, CONTRATOS, CONCESIONES, AUTORIZACIONES Y OTROS INSTRUMENTOS JURÍDICOS.</v>
      </c>
      <c r="AA48" s="216" t="str">
        <f>'BASE METAS)'!AA41</f>
        <v xml:space="preserve">CONVENIO,  CONTRATO, CONCESIÓN O AUTORIZACIÓN </v>
      </c>
      <c r="AB48" s="157">
        <f>'BASE METAS)'!AB41</f>
        <v>1000</v>
      </c>
      <c r="AC48" s="157">
        <f>'BASE METAS)'!AC41</f>
        <v>250</v>
      </c>
      <c r="AD48" s="158">
        <f>'BASE METAS)'!AD41</f>
        <v>0.25</v>
      </c>
      <c r="AE48" s="157">
        <f>'BASE METAS)'!AE41</f>
        <v>250</v>
      </c>
      <c r="AF48" s="158">
        <f>'BASE METAS)'!AF41</f>
        <v>0.25</v>
      </c>
      <c r="AG48" s="157">
        <f>'BASE METAS)'!AG41</f>
        <v>250</v>
      </c>
      <c r="AH48" s="158">
        <f>'BASE METAS)'!AH41</f>
        <v>0.25</v>
      </c>
      <c r="AI48" s="157">
        <f>'BASE METAS)'!AI41</f>
        <v>250</v>
      </c>
      <c r="AJ48" s="159">
        <f>'BASE METAS)'!AJ41</f>
        <v>0.25</v>
      </c>
      <c r="AK48" s="228">
        <f>'BASE METAS)'!AK41</f>
        <v>1</v>
      </c>
      <c r="AL48" s="1033" t="str">
        <f>'BASE METAS)'!AL41</f>
        <v>02</v>
      </c>
      <c r="AM48" s="970" t="str">
        <f>'BASE METAS)'!AM41</f>
        <v>REVISIÓN Y ELABORACIÓN DE CONVENIOS Y CONTRATOS</v>
      </c>
      <c r="AN48" s="959" t="str">
        <f>'BASE METAS)'!AN41</f>
        <v>MIDE EL PORCENTAJE ENTRE EL NÚMER DE CONVENIOS Y CONTRATOS SOMETIDOA A REVISIÓN  Y  ELABORACIÓN ENTRE EL NÚMERO DE CONVENIOS Y CONTRATOS REVISADOS Y ELABORADOS</v>
      </c>
      <c r="AO48" s="1343" t="str">
        <f>'BASE METAS)'!AU41</f>
        <v>DESEMPEÑO</v>
      </c>
      <c r="AP48" s="970" t="str">
        <f>'BASE METAS)'!AO41</f>
        <v>NÚMERO DE CONTRATOS Y CONVENIOS REVISADOS</v>
      </c>
      <c r="AQ48" s="970" t="str">
        <f>'BASE METAS)'!AP41</f>
        <v>NÚMERO DE CONTRATOS Y CONVENIOS SOMETIDOS A REVISIÓN</v>
      </c>
      <c r="AR48" s="970">
        <f>'BASE METAS)'!AQ41</f>
        <v>100</v>
      </c>
      <c r="AS48" s="970" t="str">
        <f>'BASE METAS)'!AR41</f>
        <v>CONVENIO Y/O CONVENIO</v>
      </c>
      <c r="AT48" s="970" t="str">
        <f>'BASE METAS)'!AS41</f>
        <v>EFICACIA</v>
      </c>
      <c r="AU48" s="1483">
        <f>'BASE METAS)'!BO41</f>
        <v>0</v>
      </c>
      <c r="AV48" s="1">
        <f>'BASE METAS)'!BQ41</f>
        <v>1000</v>
      </c>
      <c r="AW48" s="1352">
        <f>'BASE METAS)'!BR41</f>
        <v>0</v>
      </c>
      <c r="AX48" s="1">
        <f>'BASE METAS)'!BS41</f>
        <v>250</v>
      </c>
      <c r="AY48" s="1352">
        <f>'BASE METAS)'!BT41</f>
        <v>149</v>
      </c>
      <c r="AZ48" s="1352">
        <f>'BASE METAS)'!BU41</f>
        <v>101</v>
      </c>
      <c r="BA48" s="1352">
        <f>'BASE METAS)'!BV41</f>
        <v>0.59599999999999997</v>
      </c>
      <c r="BB48" s="1352">
        <f>'BASE METAS)'!BW41</f>
        <v>237</v>
      </c>
      <c r="BC48" s="1352">
        <f>'BASE METAS)'!BX41</f>
        <v>763</v>
      </c>
      <c r="BD48" s="1352">
        <f>'BASE METAS)'!BY41</f>
        <v>0.23699999999999999</v>
      </c>
      <c r="BE48" s="1352">
        <f>'BASE METAS)'!CG41</f>
        <v>88</v>
      </c>
      <c r="BF48" s="1352">
        <f>'BASE METAS)'!CJ41</f>
        <v>38</v>
      </c>
      <c r="BG48" s="942">
        <f>'BASE METAS)'!CK41</f>
        <v>0</v>
      </c>
      <c r="BH48" s="1352">
        <f>'BASE METAS)'!CL41</f>
        <v>0</v>
      </c>
      <c r="BI48" s="1352">
        <f>'BASE METAS)'!CM41</f>
        <v>0</v>
      </c>
      <c r="BJ48" s="1">
        <f>'BASE METAS)'!CN41</f>
        <v>0</v>
      </c>
      <c r="BK48" s="1">
        <f>'BASE METAS)'!CO41</f>
        <v>0</v>
      </c>
      <c r="BL48" s="1">
        <f>'BASE METAS)'!CP41</f>
        <v>0</v>
      </c>
      <c r="BM48" s="1">
        <f>'BASE METAS)'!CQ41</f>
        <v>0</v>
      </c>
      <c r="BN48" s="1">
        <f>'BASE METAS)'!CR41</f>
        <v>0</v>
      </c>
      <c r="BO48" s="1">
        <f>'BASE METAS)'!CS41</f>
        <v>0</v>
      </c>
      <c r="BP48" s="1">
        <f>'BASE METAS)'!CT41</f>
        <v>0</v>
      </c>
      <c r="BQ48" s="1">
        <f>'BASE METAS)'!CU41</f>
        <v>0</v>
      </c>
      <c r="BR48" s="1">
        <f>'BASE METAS)'!CV41</f>
        <v>0</v>
      </c>
      <c r="BS48" s="1">
        <f>'BASE METAS)'!CW41</f>
        <v>0</v>
      </c>
      <c r="BT48" s="1">
        <f>'BASE METAS)'!CX41</f>
        <v>0</v>
      </c>
      <c r="BU48" s="1">
        <f>'BASE METAS)'!FA41</f>
        <v>1000</v>
      </c>
      <c r="BV48" s="1">
        <f>'BASE METAS)'!FB41</f>
        <v>0</v>
      </c>
      <c r="BW48" s="1">
        <f>'BASE METAS)'!FC41</f>
        <v>83</v>
      </c>
      <c r="BX48" s="1">
        <f>'BASE METAS)'!FD41</f>
        <v>50</v>
      </c>
      <c r="BY48" s="1">
        <f>'BASE METAS)'!FE41</f>
        <v>-33</v>
      </c>
      <c r="BZ48" s="1">
        <f>'BASE METAS)'!FF41</f>
        <v>0.60240963855421692</v>
      </c>
      <c r="CA48" s="1">
        <f>'BASE METAS)'!FG41</f>
        <v>138</v>
      </c>
      <c r="CB48" s="1">
        <f>'BASE METAS)'!FH41</f>
        <v>862</v>
      </c>
      <c r="CC48" s="1">
        <f>'BASE METAS)'!FI41</f>
        <v>0.13800000000000001</v>
      </c>
      <c r="CD48" s="1">
        <f>'BASE METAS)'!FJ41</f>
        <v>1000</v>
      </c>
      <c r="CE48" s="1">
        <f>'BASE METAS)'!FK41</f>
        <v>0</v>
      </c>
      <c r="CF48" s="1">
        <f>'BASE METAS)'!FL41</f>
        <v>83</v>
      </c>
      <c r="CG48" s="1">
        <f>'BASE METAS)'!FM41</f>
        <v>55</v>
      </c>
    </row>
    <row r="49" spans="1:85" ht="51" x14ac:dyDescent="0.25">
      <c r="A49" s="1">
        <f>'BASE METAS)'!A42</f>
        <v>0</v>
      </c>
      <c r="B49" s="7221"/>
      <c r="C49" s="5686"/>
      <c r="D49" s="5686"/>
      <c r="E49" s="5686"/>
      <c r="F49" s="5708"/>
      <c r="G49" s="5708"/>
      <c r="H49" s="5708"/>
      <c r="I49" s="5708"/>
      <c r="J49" s="5708"/>
      <c r="K49" s="5708"/>
      <c r="L49" s="5708"/>
      <c r="M49" s="5708"/>
      <c r="N49" s="5708"/>
      <c r="O49" s="5708"/>
      <c r="P49" s="5699"/>
      <c r="Q49" s="5699"/>
      <c r="R49" s="5699"/>
      <c r="S49" s="5699"/>
      <c r="T49" s="5708"/>
      <c r="U49" s="7728"/>
      <c r="V49" s="5699"/>
      <c r="W49" s="5696"/>
      <c r="X49" s="7103"/>
      <c r="Y49" s="626" t="str">
        <f>'BASE METAS)'!Y42</f>
        <v>03</v>
      </c>
      <c r="Z49" s="226" t="str">
        <f>'BASE METAS)'!Z42</f>
        <v>EMISIÓN DE CONSULTA, ASESORÍA U OPINIÓN JURÍDICA</v>
      </c>
      <c r="AA49" s="462" t="str">
        <f>'BASE METAS)'!AA42</f>
        <v>OPINIÓN</v>
      </c>
      <c r="AB49" s="162">
        <f>'BASE METAS)'!AB42</f>
        <v>24</v>
      </c>
      <c r="AC49" s="162">
        <f>'BASE METAS)'!AC42</f>
        <v>6</v>
      </c>
      <c r="AD49" s="163">
        <f>'BASE METAS)'!AD42</f>
        <v>0.25</v>
      </c>
      <c r="AE49" s="162">
        <f>'BASE METAS)'!AE42</f>
        <v>6</v>
      </c>
      <c r="AF49" s="163">
        <f>'BASE METAS)'!AF42</f>
        <v>0.25</v>
      </c>
      <c r="AG49" s="162">
        <f>'BASE METAS)'!AG42</f>
        <v>6</v>
      </c>
      <c r="AH49" s="163">
        <f>'BASE METAS)'!AH42</f>
        <v>0.25</v>
      </c>
      <c r="AI49" s="162">
        <f>'BASE METAS)'!AI42</f>
        <v>6</v>
      </c>
      <c r="AJ49" s="164">
        <f>'BASE METAS)'!AJ42</f>
        <v>0.25</v>
      </c>
      <c r="AK49" s="228">
        <f>'BASE METAS)'!AK42</f>
        <v>1</v>
      </c>
      <c r="AL49" s="1033" t="str">
        <f>'BASE METAS)'!AL42</f>
        <v>03</v>
      </c>
      <c r="AM49" s="959" t="str">
        <f>'BASE METAS)'!AM42</f>
        <v>CONSULTAS JURÍDICAS</v>
      </c>
      <c r="AN49" s="970" t="str">
        <f>'BASE METAS)'!AN42</f>
        <v>MIDE EL PORCENTAJE ENTRE EL NÚMERO DE ASEOSORÍAS SOLICITADAS ENTRE EL NÚMERO DE ASESORÍAS IMPARTIDAS</v>
      </c>
      <c r="AO49" s="1343" t="str">
        <f>'BASE METAS)'!AU42</f>
        <v>DESEMPEÑO</v>
      </c>
      <c r="AP49" s="970" t="str">
        <f>'BASE METAS)'!AO42</f>
        <v>CONSULTAS JURÍDICAS IMPARTIDAS</v>
      </c>
      <c r="AQ49" s="970" t="str">
        <f>'BASE METAS)'!AP42</f>
        <v>CONSULTAS JURÍDICAS SOLICITADAS</v>
      </c>
      <c r="AR49" s="970">
        <f>'BASE METAS)'!AQ42</f>
        <v>100</v>
      </c>
      <c r="AS49" s="970" t="str">
        <f>'BASE METAS)'!AR42</f>
        <v>CONSULTA</v>
      </c>
      <c r="AT49" s="970" t="str">
        <f>'BASE METAS)'!AS42</f>
        <v>EFICACIA</v>
      </c>
      <c r="AU49" s="1483">
        <f>'BASE METAS)'!BO42</f>
        <v>0</v>
      </c>
      <c r="AV49" s="1">
        <f>'BASE METAS)'!BQ42</f>
        <v>24</v>
      </c>
      <c r="AW49" s="1213">
        <f>'BASE METAS)'!BR42</f>
        <v>0</v>
      </c>
      <c r="AX49" s="1">
        <f>'BASE METAS)'!BS42</f>
        <v>6</v>
      </c>
      <c r="AY49" s="941">
        <f>'BASE METAS)'!BT42</f>
        <v>20</v>
      </c>
      <c r="AZ49" s="942">
        <f>'BASE METAS)'!BU42</f>
        <v>-14</v>
      </c>
      <c r="BA49" s="942">
        <f>'BASE METAS)'!BV42</f>
        <v>3.3333333333333335</v>
      </c>
      <c r="BB49" s="942">
        <f>'BASE METAS)'!BW42</f>
        <v>79</v>
      </c>
      <c r="BC49" s="942">
        <f>'BASE METAS)'!BX42</f>
        <v>-55</v>
      </c>
      <c r="BD49" s="942">
        <f>'BASE METAS)'!BY42</f>
        <v>3.2916666666666665</v>
      </c>
      <c r="BE49" s="942">
        <f>'BASE METAS)'!CG42</f>
        <v>59</v>
      </c>
      <c r="BF49" s="1340">
        <f>'BASE METAS)'!CJ42</f>
        <v>39</v>
      </c>
      <c r="BG49" s="1352">
        <f>'BASE METAS)'!CK42</f>
        <v>0</v>
      </c>
      <c r="BH49" s="1352">
        <f>'BASE METAS)'!CL42</f>
        <v>0</v>
      </c>
      <c r="BI49" s="1352">
        <f>'BASE METAS)'!CM42</f>
        <v>0</v>
      </c>
      <c r="BJ49" s="1">
        <f>'BASE METAS)'!CN42</f>
        <v>0</v>
      </c>
      <c r="BK49" s="1">
        <f>'BASE METAS)'!CO42</f>
        <v>0</v>
      </c>
      <c r="BL49" s="1">
        <f>'BASE METAS)'!CP42</f>
        <v>0</v>
      </c>
      <c r="BM49" s="1">
        <f>'BASE METAS)'!CQ42</f>
        <v>0</v>
      </c>
      <c r="BN49" s="1">
        <f>'BASE METAS)'!CR42</f>
        <v>0</v>
      </c>
      <c r="BO49" s="1">
        <f>'BASE METAS)'!CS42</f>
        <v>0</v>
      </c>
      <c r="BP49" s="1">
        <f>'BASE METAS)'!CT42</f>
        <v>0</v>
      </c>
      <c r="BQ49" s="1">
        <f>'BASE METAS)'!CU42</f>
        <v>0</v>
      </c>
      <c r="BR49" s="1">
        <f>'BASE METAS)'!CV42</f>
        <v>0</v>
      </c>
      <c r="BS49" s="1">
        <f>'BASE METAS)'!CW42</f>
        <v>0</v>
      </c>
      <c r="BT49" s="1">
        <f>'BASE METAS)'!CX42</f>
        <v>0</v>
      </c>
      <c r="BU49" s="1">
        <f>'BASE METAS)'!FA42</f>
        <v>24</v>
      </c>
      <c r="BV49" s="1">
        <f>'BASE METAS)'!FB42</f>
        <v>0</v>
      </c>
      <c r="BW49" s="1">
        <f>'BASE METAS)'!FC42</f>
        <v>2</v>
      </c>
      <c r="BX49" s="1">
        <f>'BASE METAS)'!FD42</f>
        <v>9</v>
      </c>
      <c r="BY49" s="1">
        <f>'BASE METAS)'!FE42</f>
        <v>7</v>
      </c>
      <c r="BZ49" s="1">
        <f>'BASE METAS)'!FF42</f>
        <v>4.5</v>
      </c>
      <c r="CA49" s="1">
        <f>'BASE METAS)'!FG42</f>
        <v>68</v>
      </c>
      <c r="CB49" s="1">
        <f>'BASE METAS)'!FH42</f>
        <v>-44</v>
      </c>
      <c r="CC49" s="1">
        <f>'BASE METAS)'!FI42</f>
        <v>2.8333333333333335</v>
      </c>
      <c r="CD49" s="1">
        <f>'BASE METAS)'!FJ42</f>
        <v>24</v>
      </c>
      <c r="CE49" s="1">
        <f>'BASE METAS)'!FK42</f>
        <v>0</v>
      </c>
      <c r="CF49" s="1">
        <f>'BASE METAS)'!FL42</f>
        <v>2</v>
      </c>
      <c r="CG49" s="1">
        <f>'BASE METAS)'!FM42</f>
        <v>9</v>
      </c>
    </row>
    <row r="50" spans="1:85" ht="51" customHeight="1" x14ac:dyDescent="0.25">
      <c r="A50" s="1">
        <f>'BASE METAS)'!A43</f>
        <v>8</v>
      </c>
      <c r="B50" s="7221"/>
      <c r="C50" s="5684">
        <f>'BASE METAS)'!C43</f>
        <v>107</v>
      </c>
      <c r="D50" s="5684">
        <f>'BASE METAS)'!D43</f>
        <v>8</v>
      </c>
      <c r="E50" s="5684" t="str">
        <f>'BASE METAS)'!E43</f>
        <v>PROTECCIÓN Y DEFENSA DE LOS DERECHOS HUMANOS</v>
      </c>
      <c r="F50" s="7197" t="str">
        <f>'BASE METAS)'!F43</f>
        <v>A00</v>
      </c>
      <c r="G50" s="7197" t="str">
        <f>'BASE METAS)'!G43</f>
        <v>137</v>
      </c>
      <c r="H50" s="5706" t="str">
        <f>'BASE METAS)'!H43</f>
        <v>03</v>
      </c>
      <c r="I50" s="5706" t="str">
        <f>'BASE METAS)'!I43</f>
        <v>02</v>
      </c>
      <c r="J50" s="5706" t="str">
        <f>'BASE METAS)'!J43</f>
        <v>01</v>
      </c>
      <c r="K50" s="5706" t="str">
        <f>'BASE METAS)'!K43</f>
        <v>01</v>
      </c>
      <c r="L50" s="5706" t="str">
        <f>'BASE METAS)'!L43</f>
        <v>02</v>
      </c>
      <c r="M50" s="5706" t="str">
        <f>'BASE METAS)'!M43</f>
        <v>101</v>
      </c>
      <c r="N50" s="5706" t="str">
        <f>'BASE METAS)'!N43</f>
        <v>Presidencia</v>
      </c>
      <c r="O50" s="5697" t="str">
        <f>'BASE METAS)'!O43</f>
        <v xml:space="preserve">Simplificación Administrativa </v>
      </c>
      <c r="P50" s="5697" t="str">
        <f>'BASE METAS)'!P43</f>
        <v>Procuración de justicia y derechos humanos</v>
      </c>
      <c r="Q50" s="5697" t="str">
        <f>'BASE METAS)'!Q43</f>
        <v>Garantía de los derechos humanos</v>
      </c>
      <c r="R50" s="5697" t="str">
        <f>'BASE METAS)'!R43</f>
        <v>Derechos humanos</v>
      </c>
      <c r="S50" s="5697" t="str">
        <f>'BASE METAS)'!S43</f>
        <v>Cultura de respeto a los derechos humanos</v>
      </c>
      <c r="T50" s="5697" t="str">
        <f>'BASE METAS)'!T43</f>
        <v>Protección y defensa de los derechos humanos</v>
      </c>
      <c r="U50" s="7726" t="str">
        <f>'BASE METAS)'!U43</f>
        <v>FORTALECER LA VINCULACIÓN Y COOPERACIÓN QUE HERMANAN LA CIUDAD DE  TLALNEPANTLA Y CON  CINCO CIUDADES DE AMÉRICA, EUROPA Y ASÍA; ASÍ COMO SUSCRIBIR DOS ACUERDOS DE COOPERACIÓN CIENTIFICA, EDUCATIVA, CULTURAL Y COMERCIAL CON DOS CIUDADES MÁS.</v>
      </c>
      <c r="V50" s="5697" t="str">
        <f>'BASE METAS)'!V43</f>
        <v xml:space="preserve">Tlalnepantla 
Protegida </v>
      </c>
      <c r="W50" s="5694">
        <f>'BASE METAS)'!W43</f>
        <v>7957976.5800000001</v>
      </c>
      <c r="X50" s="7102" t="str">
        <f>'BASE METAS)'!X43</f>
        <v xml:space="preserve">UNIDAD DE RELACIONES INTERNACIONALES </v>
      </c>
      <c r="Y50" s="593" t="str">
        <f>'BASE METAS)'!Y43</f>
        <v>01</v>
      </c>
      <c r="Z50" s="622" t="str">
        <f>'BASE METAS)'!Z43</f>
        <v>CAMPAÑA PERMANENTE  DE DIFUSIÓN DE LOS SERVICIOS QUE OFRECE LA UNIDAD DE RELACIONES INTERNACIONALES</v>
      </c>
      <c r="AA50" s="540" t="str">
        <f>'BASE METAS)'!AA43</f>
        <v>CAMPAÑA</v>
      </c>
      <c r="AB50" s="179">
        <f>'BASE METAS)'!AB43</f>
        <v>2</v>
      </c>
      <c r="AC50" s="179">
        <f>'BASE METAS)'!AC43</f>
        <v>1</v>
      </c>
      <c r="AD50" s="451">
        <f>'BASE METAS)'!AD43</f>
        <v>0.5</v>
      </c>
      <c r="AE50" s="179">
        <f>'BASE METAS)'!AE43</f>
        <v>0</v>
      </c>
      <c r="AF50" s="451">
        <f>'BASE METAS)'!AF43</f>
        <v>0</v>
      </c>
      <c r="AG50" s="179">
        <f>'BASE METAS)'!AG43</f>
        <v>1</v>
      </c>
      <c r="AH50" s="451">
        <f>'BASE METAS)'!AH43</f>
        <v>0.5</v>
      </c>
      <c r="AI50" s="179">
        <f>'BASE METAS)'!AI43</f>
        <v>0</v>
      </c>
      <c r="AJ50" s="598">
        <f>'BASE METAS)'!AJ43</f>
        <v>0</v>
      </c>
      <c r="AK50" s="183">
        <f>'BASE METAS)'!AK43</f>
        <v>1</v>
      </c>
      <c r="AL50" s="968">
        <f>'BASE METAS)'!AL43</f>
        <v>1</v>
      </c>
      <c r="AM50" s="971" t="str">
        <f>'BASE METAS)'!AM43</f>
        <v xml:space="preserve">DIFUCIÓN DE SERVICIOS </v>
      </c>
      <c r="AN50" s="971" t="str">
        <f>'BASE METAS)'!AN43</f>
        <v xml:space="preserve">MIDE EL NUMERO DE CAMPAÑAS REALIZADAS ENTRE EL NUMERO DE CAMPAÑAS REALIZADAS </v>
      </c>
      <c r="AO50" s="1343" t="str">
        <f>'BASE METAS)'!AU43</f>
        <v>DESEMPEÑO</v>
      </c>
      <c r="AP50" s="1039" t="str">
        <f>'BASE METAS)'!AO43</f>
        <v xml:space="preserve">NUMERO DE CAMPAÑAS REALIZADAS   </v>
      </c>
      <c r="AQ50" s="1039" t="str">
        <f>'BASE METAS)'!AP43</f>
        <v>NUMERO DE CAMPAÑAS PROGRAMADAS</v>
      </c>
      <c r="AR50" s="970">
        <f>'BASE METAS)'!AQ43</f>
        <v>100</v>
      </c>
      <c r="AS50" s="1039" t="str">
        <f>'BASE METAS)'!AR43</f>
        <v>CAMPAÑA</v>
      </c>
      <c r="AT50" s="1265" t="str">
        <f>'BASE METAS)'!AS43</f>
        <v>EFICACIA</v>
      </c>
      <c r="AU50" s="1482">
        <f>'BASE METAS)'!BO43</f>
        <v>0</v>
      </c>
      <c r="AV50" s="1">
        <f>'BASE METAS)'!BQ43</f>
        <v>2</v>
      </c>
      <c r="AW50" s="1352">
        <f>'BASE METAS)'!BR43</f>
        <v>0</v>
      </c>
      <c r="AX50" s="1352">
        <f>'BASE METAS)'!BS43</f>
        <v>0</v>
      </c>
      <c r="AY50" s="1352">
        <f>'BASE METAS)'!BT43</f>
        <v>0</v>
      </c>
      <c r="AZ50" s="1352">
        <f>'BASE METAS)'!BU43</f>
        <v>0</v>
      </c>
      <c r="BA50" s="1352" t="e">
        <f>'BASE METAS)'!BV43</f>
        <v>#DIV/0!</v>
      </c>
      <c r="BB50" s="1352">
        <f>'BASE METAS)'!BW43</f>
        <v>1</v>
      </c>
      <c r="BC50" s="1352">
        <f>'BASE METAS)'!BX43</f>
        <v>1</v>
      </c>
      <c r="BD50" s="1352">
        <f>'BASE METAS)'!BY43</f>
        <v>0.5</v>
      </c>
      <c r="BE50" s="1352">
        <f>'BASE METAS)'!CG43</f>
        <v>1</v>
      </c>
      <c r="BF50" s="1352">
        <f>'BASE METAS)'!CJ43</f>
        <v>40</v>
      </c>
      <c r="BG50" s="1352">
        <f>'BASE METAS)'!CK43</f>
        <v>0</v>
      </c>
      <c r="BH50" s="1352">
        <f>'BASE METAS)'!CL43</f>
        <v>0</v>
      </c>
      <c r="BI50" s="1352">
        <f>'BASE METAS)'!CM43</f>
        <v>0</v>
      </c>
      <c r="BJ50" s="1">
        <f>'BASE METAS)'!CN43</f>
        <v>0</v>
      </c>
      <c r="BK50" s="1">
        <f>'BASE METAS)'!CO43</f>
        <v>0</v>
      </c>
      <c r="BL50" s="1">
        <f>'BASE METAS)'!CP43</f>
        <v>0</v>
      </c>
      <c r="BM50" s="1">
        <f>'BASE METAS)'!CQ43</f>
        <v>0</v>
      </c>
      <c r="BN50" s="1">
        <f>'BASE METAS)'!CR43</f>
        <v>0</v>
      </c>
      <c r="BO50" s="1">
        <f>'BASE METAS)'!CS43</f>
        <v>0</v>
      </c>
      <c r="BP50" s="1">
        <f>'BASE METAS)'!CT43</f>
        <v>0</v>
      </c>
      <c r="BQ50" s="1">
        <f>'BASE METAS)'!CU43</f>
        <v>0</v>
      </c>
      <c r="BR50" s="1">
        <f>'BASE METAS)'!CV43</f>
        <v>0</v>
      </c>
      <c r="BS50" s="1">
        <f>'BASE METAS)'!CW43</f>
        <v>0</v>
      </c>
      <c r="BT50" s="1">
        <f>'BASE METAS)'!CX43</f>
        <v>0</v>
      </c>
      <c r="BU50" s="1">
        <f>'BASE METAS)'!FA43</f>
        <v>2</v>
      </c>
      <c r="BV50" s="1">
        <f>'BASE METAS)'!FB43</f>
        <v>0</v>
      </c>
      <c r="BW50" s="1">
        <f>'BASE METAS)'!FC43</f>
        <v>0</v>
      </c>
      <c r="BX50" s="1">
        <f>'BASE METAS)'!FD43</f>
        <v>0</v>
      </c>
      <c r="BY50" s="1">
        <f>'BASE METAS)'!FE43</f>
        <v>0</v>
      </c>
      <c r="BZ50" s="1">
        <f>'BASE METAS)'!FF43</f>
        <v>0</v>
      </c>
      <c r="CA50" s="1">
        <f>'BASE METAS)'!FG43</f>
        <v>1</v>
      </c>
      <c r="CB50" s="1">
        <f>'BASE METAS)'!FH43</f>
        <v>1</v>
      </c>
      <c r="CC50" s="1">
        <f>'BASE METAS)'!FI43</f>
        <v>0.5</v>
      </c>
      <c r="CD50" s="1">
        <f>'BASE METAS)'!FJ43</f>
        <v>2</v>
      </c>
      <c r="CE50" s="1">
        <f>'BASE METAS)'!FK43</f>
        <v>0</v>
      </c>
      <c r="CF50" s="1">
        <f>'BASE METAS)'!FL43</f>
        <v>0</v>
      </c>
      <c r="CG50" s="1">
        <f>'BASE METAS)'!FM43</f>
        <v>0</v>
      </c>
    </row>
    <row r="51" spans="1:85" ht="63.75" customHeight="1" x14ac:dyDescent="0.25">
      <c r="A51" s="1">
        <f>'BASE METAS)'!A44</f>
        <v>0</v>
      </c>
      <c r="B51" s="7221"/>
      <c r="C51" s="5685"/>
      <c r="D51" s="5685"/>
      <c r="E51" s="5685"/>
      <c r="F51" s="7218"/>
      <c r="G51" s="7218"/>
      <c r="H51" s="5707"/>
      <c r="I51" s="5707"/>
      <c r="J51" s="5707"/>
      <c r="K51" s="5707"/>
      <c r="L51" s="5707"/>
      <c r="M51" s="5707"/>
      <c r="N51" s="5707"/>
      <c r="O51" s="5698"/>
      <c r="P51" s="5698"/>
      <c r="Q51" s="5698"/>
      <c r="R51" s="5698"/>
      <c r="S51" s="5698"/>
      <c r="T51" s="5698"/>
      <c r="U51" s="7727"/>
      <c r="V51" s="5698"/>
      <c r="W51" s="5695"/>
      <c r="X51" s="7145"/>
      <c r="Y51" s="594" t="str">
        <f>'BASE METAS)'!Y44</f>
        <v>02</v>
      </c>
      <c r="Z51" s="623" t="str">
        <f>'BASE METAS)'!Z44</f>
        <v>PROGRAMA PARMENTE DE CAPACITACIÓN Y EVALUACIÓN PARA CERTIFICAR AL PERSONAL DE LA UNIDAD EN PROCESAMIENTO DE DOCUMENTOS DE SEGURIDAD Y EN EL USO DE LAS TECNOLOGÍAS DE LA INFORMACIÓN Y COMUNICACIÓN</v>
      </c>
      <c r="AA51" s="437" t="str">
        <f>'BASE METAS)'!AA44</f>
        <v>PROGRAMA</v>
      </c>
      <c r="AB51" s="170">
        <f>'BASE METAS)'!AB44</f>
        <v>5</v>
      </c>
      <c r="AC51" s="170">
        <f>'BASE METAS)'!AC44</f>
        <v>1</v>
      </c>
      <c r="AD51" s="452">
        <f>'BASE METAS)'!AD44</f>
        <v>0.2</v>
      </c>
      <c r="AE51" s="170">
        <f>'BASE METAS)'!AE44</f>
        <v>2</v>
      </c>
      <c r="AF51" s="452">
        <f>'BASE METAS)'!AF44</f>
        <v>0.4</v>
      </c>
      <c r="AG51" s="170">
        <f>'BASE METAS)'!AG44</f>
        <v>1</v>
      </c>
      <c r="AH51" s="452">
        <f>'BASE METAS)'!AH44</f>
        <v>0.2</v>
      </c>
      <c r="AI51" s="170">
        <f>'BASE METAS)'!AI44</f>
        <v>1</v>
      </c>
      <c r="AJ51" s="599">
        <f>'BASE METAS)'!AJ44</f>
        <v>0.2</v>
      </c>
      <c r="AK51" s="183">
        <f>'BASE METAS)'!AK44</f>
        <v>1</v>
      </c>
      <c r="AL51" s="968">
        <f>'BASE METAS)'!AL44</f>
        <v>2</v>
      </c>
      <c r="AM51" s="971" t="str">
        <f>'BASE METAS)'!AM44</f>
        <v xml:space="preserve">PROGRAMA PERMANENTE DE CAPACITACIÓN </v>
      </c>
      <c r="AN51" s="971" t="str">
        <f>'BASE METAS)'!AN44</f>
        <v xml:space="preserve">MIDE EL NUMERO DE CAPACITACINES REALIZADAS ENTRE EL NUMERO DE CAPACITACIONES PROGRAMADAS </v>
      </c>
      <c r="AO51" s="1343" t="str">
        <f>'BASE METAS)'!AU44</f>
        <v>DESEMPEÑO</v>
      </c>
      <c r="AP51" s="1039" t="str">
        <f>'BASE METAS)'!AO44</f>
        <v xml:space="preserve">NUMERO DE CAPACITACIONES REALIZADAS   </v>
      </c>
      <c r="AQ51" s="1039" t="str">
        <f>'BASE METAS)'!AP44</f>
        <v>NUMERO DE CAPACITACIONES PROGRAMADAS</v>
      </c>
      <c r="AR51" s="970">
        <f>'BASE METAS)'!AQ44</f>
        <v>100</v>
      </c>
      <c r="AS51" s="1039" t="str">
        <f>'BASE METAS)'!AR44</f>
        <v xml:space="preserve">PROGRAMA </v>
      </c>
      <c r="AT51" s="1039" t="str">
        <f>'BASE METAS)'!AS44</f>
        <v>EFICACIA</v>
      </c>
      <c r="AU51" s="1482">
        <f>'BASE METAS)'!BO44</f>
        <v>0</v>
      </c>
      <c r="AV51" s="1">
        <f>'BASE METAS)'!BQ44</f>
        <v>5</v>
      </c>
      <c r="AW51" s="1352">
        <f>'BASE METAS)'!BR44</f>
        <v>0</v>
      </c>
      <c r="AX51" s="1352">
        <f>'BASE METAS)'!BS44</f>
        <v>2</v>
      </c>
      <c r="AY51" s="1352">
        <f>'BASE METAS)'!BT44</f>
        <v>3</v>
      </c>
      <c r="AZ51" s="1352">
        <f>'BASE METAS)'!BU44</f>
        <v>-1</v>
      </c>
      <c r="BA51" s="1352">
        <f>'BASE METAS)'!BV44</f>
        <v>1.5</v>
      </c>
      <c r="BB51" s="1352">
        <f>'BASE METAS)'!BW44</f>
        <v>5</v>
      </c>
      <c r="BC51" s="1352">
        <f>'BASE METAS)'!BX44</f>
        <v>0</v>
      </c>
      <c r="BD51" s="1352">
        <f>'BASE METAS)'!BY44</f>
        <v>1</v>
      </c>
      <c r="BE51" s="1352">
        <f>'BASE METAS)'!CG44</f>
        <v>2</v>
      </c>
      <c r="BF51" s="1352">
        <f>'BASE METAS)'!CJ44</f>
        <v>41</v>
      </c>
      <c r="BG51" s="1352">
        <f>'BASE METAS)'!CK44</f>
        <v>0</v>
      </c>
      <c r="BH51" s="1352">
        <f>'BASE METAS)'!CL44</f>
        <v>0</v>
      </c>
      <c r="BI51" s="1352">
        <f>'BASE METAS)'!CM44</f>
        <v>0</v>
      </c>
      <c r="BJ51" s="1">
        <f>'BASE METAS)'!CN44</f>
        <v>0</v>
      </c>
      <c r="BK51" s="1">
        <f>'BASE METAS)'!CO44</f>
        <v>0</v>
      </c>
      <c r="BL51" s="1">
        <f>'BASE METAS)'!CP44</f>
        <v>0</v>
      </c>
      <c r="BM51" s="1">
        <f>'BASE METAS)'!CQ44</f>
        <v>0</v>
      </c>
      <c r="BN51" s="1">
        <f>'BASE METAS)'!CR44</f>
        <v>0</v>
      </c>
      <c r="BO51" s="1">
        <f>'BASE METAS)'!CS44</f>
        <v>0</v>
      </c>
      <c r="BP51" s="1">
        <f>'BASE METAS)'!CT44</f>
        <v>0</v>
      </c>
      <c r="BQ51" s="1">
        <f>'BASE METAS)'!CU44</f>
        <v>0</v>
      </c>
      <c r="BR51" s="1">
        <f>'BASE METAS)'!CV44</f>
        <v>0</v>
      </c>
      <c r="BS51" s="1">
        <f>'BASE METAS)'!CW44</f>
        <v>0</v>
      </c>
      <c r="BT51" s="1">
        <f>'BASE METAS)'!CX44</f>
        <v>0</v>
      </c>
      <c r="BU51" s="1">
        <f>'BASE METAS)'!FA44</f>
        <v>5</v>
      </c>
      <c r="BV51" s="1">
        <f>'BASE METAS)'!FB44</f>
        <v>0</v>
      </c>
      <c r="BW51" s="1">
        <f>'BASE METAS)'!FC44</f>
        <v>1</v>
      </c>
      <c r="BX51" s="1">
        <f>'BASE METAS)'!FD44</f>
        <v>1</v>
      </c>
      <c r="BY51" s="1">
        <f>'BASE METAS)'!FE44</f>
        <v>0</v>
      </c>
      <c r="BZ51" s="1">
        <f>'BASE METAS)'!FF44</f>
        <v>0</v>
      </c>
      <c r="CA51" s="1">
        <f>'BASE METAS)'!FG44</f>
        <v>3</v>
      </c>
      <c r="CB51" s="1">
        <f>'BASE METAS)'!FH44</f>
        <v>2</v>
      </c>
      <c r="CC51" s="1">
        <f>'BASE METAS)'!FI44</f>
        <v>0.6</v>
      </c>
      <c r="CD51" s="1">
        <f>'BASE METAS)'!FJ44</f>
        <v>5</v>
      </c>
      <c r="CE51" s="1">
        <f>'BASE METAS)'!FK44</f>
        <v>0</v>
      </c>
      <c r="CF51" s="1">
        <f>'BASE METAS)'!FL44</f>
        <v>1</v>
      </c>
      <c r="CG51" s="1">
        <f>'BASE METAS)'!FM44</f>
        <v>1</v>
      </c>
    </row>
    <row r="52" spans="1:85" ht="45" customHeight="1" x14ac:dyDescent="0.25">
      <c r="A52" s="1">
        <f>'BASE METAS)'!A45</f>
        <v>0</v>
      </c>
      <c r="B52" s="7221"/>
      <c r="C52" s="5685"/>
      <c r="D52" s="5685"/>
      <c r="E52" s="5685"/>
      <c r="F52" s="7218"/>
      <c r="G52" s="7218"/>
      <c r="H52" s="5707"/>
      <c r="I52" s="5707"/>
      <c r="J52" s="5707"/>
      <c r="K52" s="5707"/>
      <c r="L52" s="5707"/>
      <c r="M52" s="5707"/>
      <c r="N52" s="5707"/>
      <c r="O52" s="5698"/>
      <c r="P52" s="5698"/>
      <c r="Q52" s="5698"/>
      <c r="R52" s="5698"/>
      <c r="S52" s="5698"/>
      <c r="T52" s="5698"/>
      <c r="U52" s="7727"/>
      <c r="V52" s="5698"/>
      <c r="W52" s="5695"/>
      <c r="X52" s="7145"/>
      <c r="Y52" s="594" t="str">
        <f>'BASE METAS)'!Y45</f>
        <v>03</v>
      </c>
      <c r="Z52" s="623" t="str">
        <f>'BASE METAS)'!Z45</f>
        <v>FORTALECIMIENTO Y EXPANSIÓN DE VÍNCULOS INTERINSTITUCIONALES Y DIPLOMÁTICOS CON CIUDADES DE AMÉRICA, ASIA Y EUROPA.</v>
      </c>
      <c r="AA52" s="437" t="str">
        <f>'BASE METAS)'!AA45</f>
        <v>PORTAL</v>
      </c>
      <c r="AB52" s="170">
        <f>'BASE METAS)'!AB45</f>
        <v>1</v>
      </c>
      <c r="AC52" s="170">
        <f>'BASE METAS)'!AC45</f>
        <v>0</v>
      </c>
      <c r="AD52" s="452">
        <f>'BASE METAS)'!AD45</f>
        <v>0</v>
      </c>
      <c r="AE52" s="170">
        <f>'BASE METAS)'!AE45</f>
        <v>1</v>
      </c>
      <c r="AF52" s="452">
        <f>'BASE METAS)'!AF45</f>
        <v>1</v>
      </c>
      <c r="AG52" s="170">
        <f>'BASE METAS)'!AG45</f>
        <v>0</v>
      </c>
      <c r="AH52" s="452">
        <f>'BASE METAS)'!AH45</f>
        <v>0</v>
      </c>
      <c r="AI52" s="170">
        <f>'BASE METAS)'!AI45</f>
        <v>0</v>
      </c>
      <c r="AJ52" s="599">
        <f>'BASE METAS)'!AJ45</f>
        <v>0</v>
      </c>
      <c r="AK52" s="183">
        <f>'BASE METAS)'!AK45</f>
        <v>1</v>
      </c>
      <c r="AL52" s="968">
        <f>'BASE METAS)'!AL45</f>
        <v>3</v>
      </c>
      <c r="AM52" s="971" t="str">
        <f>'BASE METAS)'!AM45</f>
        <v xml:space="preserve">DIFUCIÓN DE SERCICIOS EN EL PORTAL </v>
      </c>
      <c r="AN52" s="971" t="str">
        <f>'BASE METAS)'!AN45</f>
        <v>MIDE EL NUMERO DE DIFUCIÓN REALIZADA ENTRE EL NUMERO DE DIFUCIÓN PROGRAMADA</v>
      </c>
      <c r="AO52" s="1343" t="str">
        <f>'BASE METAS)'!AU45</f>
        <v>DESEMPEÑO</v>
      </c>
      <c r="AP52" s="1039" t="str">
        <f>'BASE METAS)'!AO45</f>
        <v xml:space="preserve">NUMERO DE DIFUCIÓN  REALIZADA   </v>
      </c>
      <c r="AQ52" s="1039" t="str">
        <f>'BASE METAS)'!AP45</f>
        <v>NUMERO DE DIFUCIÓN PROGRAMADA</v>
      </c>
      <c r="AR52" s="970">
        <f>'BASE METAS)'!AQ45</f>
        <v>100</v>
      </c>
      <c r="AS52" s="1039" t="str">
        <f>'BASE METAS)'!AR45</f>
        <v>PORTAL</v>
      </c>
      <c r="AT52" s="1265" t="str">
        <f>'BASE METAS)'!AS45</f>
        <v>EFICACIA</v>
      </c>
      <c r="AU52" s="1482">
        <f>'BASE METAS)'!BO45</f>
        <v>0</v>
      </c>
      <c r="AV52" s="1">
        <f>'BASE METAS)'!BQ45</f>
        <v>1</v>
      </c>
      <c r="AW52" s="1214">
        <f>'BASE METAS)'!BR45</f>
        <v>0</v>
      </c>
      <c r="AX52" s="941">
        <f>'BASE METAS)'!BS45</f>
        <v>1</v>
      </c>
      <c r="AY52" s="941">
        <f>'BASE METAS)'!BT45</f>
        <v>1</v>
      </c>
      <c r="AZ52" s="1352">
        <f>'BASE METAS)'!BU45</f>
        <v>0</v>
      </c>
      <c r="BA52" s="941">
        <f>'BASE METAS)'!BV45</f>
        <v>1</v>
      </c>
      <c r="BB52" s="941">
        <f>'BASE METAS)'!BW45</f>
        <v>1</v>
      </c>
      <c r="BC52" s="942">
        <f>'BASE METAS)'!BX45</f>
        <v>0</v>
      </c>
      <c r="BD52" s="942">
        <f>'BASE METAS)'!BY45</f>
        <v>1</v>
      </c>
      <c r="BE52" s="942">
        <f>'BASE METAS)'!CG45</f>
        <v>0</v>
      </c>
      <c r="BF52" s="1340">
        <f>'BASE METAS)'!CJ45</f>
        <v>42</v>
      </c>
      <c r="BG52" s="1352">
        <f>'BASE METAS)'!CK45</f>
        <v>0</v>
      </c>
      <c r="BH52" s="1352">
        <f>'BASE METAS)'!CL45</f>
        <v>0</v>
      </c>
      <c r="BI52" s="1352">
        <f>'BASE METAS)'!CM45</f>
        <v>0</v>
      </c>
      <c r="BJ52" s="1">
        <f>'BASE METAS)'!CN45</f>
        <v>0</v>
      </c>
      <c r="BK52" s="1">
        <f>'BASE METAS)'!CO45</f>
        <v>0</v>
      </c>
      <c r="BL52" s="1">
        <f>'BASE METAS)'!CP45</f>
        <v>0</v>
      </c>
      <c r="BM52" s="1">
        <f>'BASE METAS)'!CQ45</f>
        <v>0</v>
      </c>
      <c r="BN52" s="1">
        <f>'BASE METAS)'!CR45</f>
        <v>0</v>
      </c>
      <c r="BO52" s="1">
        <f>'BASE METAS)'!CS45</f>
        <v>0</v>
      </c>
      <c r="BP52" s="1">
        <f>'BASE METAS)'!CT45</f>
        <v>0</v>
      </c>
      <c r="BQ52" s="1">
        <f>'BASE METAS)'!CU45</f>
        <v>0</v>
      </c>
      <c r="BR52" s="1">
        <f>'BASE METAS)'!CV45</f>
        <v>0</v>
      </c>
      <c r="BS52" s="1">
        <f>'BASE METAS)'!CW45</f>
        <v>0</v>
      </c>
      <c r="BT52" s="1">
        <f>'BASE METAS)'!CX45</f>
        <v>0</v>
      </c>
      <c r="BU52" s="1">
        <f>'BASE METAS)'!FA45</f>
        <v>1</v>
      </c>
      <c r="BV52" s="1">
        <f>'BASE METAS)'!FB45</f>
        <v>0</v>
      </c>
      <c r="BW52" s="1">
        <f>'BASE METAS)'!FC45</f>
        <v>0</v>
      </c>
      <c r="BX52" s="1">
        <f>'BASE METAS)'!FD45</f>
        <v>0</v>
      </c>
      <c r="BY52" s="1">
        <f>'BASE METAS)'!FE45</f>
        <v>0</v>
      </c>
      <c r="BZ52" s="1">
        <f>'BASE METAS)'!FF45</f>
        <v>0</v>
      </c>
      <c r="CA52" s="1">
        <f>'BASE METAS)'!FG45</f>
        <v>0</v>
      </c>
      <c r="CB52" s="1">
        <f>'BASE METAS)'!FH45</f>
        <v>1</v>
      </c>
      <c r="CC52" s="1">
        <f>'BASE METAS)'!FI45</f>
        <v>0</v>
      </c>
      <c r="CD52" s="1">
        <f>'BASE METAS)'!FJ45</f>
        <v>1</v>
      </c>
      <c r="CE52" s="1">
        <f>'BASE METAS)'!FK45</f>
        <v>0</v>
      </c>
      <c r="CF52" s="1">
        <f>'BASE METAS)'!FL45</f>
        <v>0</v>
      </c>
      <c r="CG52" s="1">
        <f>'BASE METAS)'!FM45</f>
        <v>0</v>
      </c>
    </row>
    <row r="53" spans="1:85" ht="38.25" customHeight="1" x14ac:dyDescent="0.2">
      <c r="A53" s="1">
        <f>'BASE METAS)'!A46</f>
        <v>0</v>
      </c>
      <c r="B53" s="7221"/>
      <c r="C53" s="5685"/>
      <c r="D53" s="5685"/>
      <c r="E53" s="5685"/>
      <c r="F53" s="7218"/>
      <c r="G53" s="7218"/>
      <c r="H53" s="5707"/>
      <c r="I53" s="5707"/>
      <c r="J53" s="5707"/>
      <c r="K53" s="5707"/>
      <c r="L53" s="5707"/>
      <c r="M53" s="5707"/>
      <c r="N53" s="5707"/>
      <c r="O53" s="5698"/>
      <c r="P53" s="5698"/>
      <c r="Q53" s="5698"/>
      <c r="R53" s="5698"/>
      <c r="S53" s="5698"/>
      <c r="T53" s="5698"/>
      <c r="U53" s="7727"/>
      <c r="V53" s="5698"/>
      <c r="W53" s="5695"/>
      <c r="X53" s="7145"/>
      <c r="Y53" s="594" t="str">
        <f>'BASE METAS)'!Y46</f>
        <v>04</v>
      </c>
      <c r="Z53" s="623" t="str">
        <f>'BASE METAS)'!Z46</f>
        <v>PROGRAMA DE SENSIBILIZACIÓN AL USUARIO Y SERVIDOR PÚBLICO PARA LA ATENCIÓN A GRUPOS EN ESTADO DE VULNERABILIDAD</v>
      </c>
      <c r="AA53" s="435" t="str">
        <f>'BASE METAS)'!AA46</f>
        <v>PROGRAMA</v>
      </c>
      <c r="AB53" s="170">
        <f>'BASE METAS)'!AB46</f>
        <v>1</v>
      </c>
      <c r="AC53" s="170">
        <f>'BASE METAS)'!AC46</f>
        <v>0</v>
      </c>
      <c r="AD53" s="452">
        <f>'BASE METAS)'!AD46</f>
        <v>0</v>
      </c>
      <c r="AE53" s="170">
        <f>'BASE METAS)'!AE46</f>
        <v>1</v>
      </c>
      <c r="AF53" s="452">
        <f>'BASE METAS)'!AF46</f>
        <v>1</v>
      </c>
      <c r="AG53" s="170">
        <f>'BASE METAS)'!AG46</f>
        <v>0</v>
      </c>
      <c r="AH53" s="452">
        <f>'BASE METAS)'!AH46</f>
        <v>0</v>
      </c>
      <c r="AI53" s="170">
        <f>'BASE METAS)'!AI46</f>
        <v>0</v>
      </c>
      <c r="AJ53" s="599">
        <f>'BASE METAS)'!AJ46</f>
        <v>0</v>
      </c>
      <c r="AK53" s="183">
        <f>'BASE METAS)'!AK46</f>
        <v>1</v>
      </c>
      <c r="AL53" s="968">
        <f>'BASE METAS)'!AL46</f>
        <v>4</v>
      </c>
      <c r="AM53" s="971" t="str">
        <f>'BASE METAS)'!AM46</f>
        <v xml:space="preserve">PROGRAMA DE SENSIBILIZACIÓN </v>
      </c>
      <c r="AN53" s="1039" t="str">
        <f>'BASE METAS)'!AN46</f>
        <v>MIDE EL NUMERO DE PROGRAMAS REALIZADAS ENTRE EL NUMERO DE PROGRAMAS REALIZADAS</v>
      </c>
      <c r="AO53" s="1343" t="str">
        <f>'BASE METAS)'!AU46</f>
        <v>DESEMPEÑO</v>
      </c>
      <c r="AP53" s="1039" t="str">
        <f>'BASE METAS)'!AO46</f>
        <v xml:space="preserve">NUMERO DE PROGAMAS REALIZADAS     </v>
      </c>
      <c r="AQ53" s="1039" t="str">
        <f>'BASE METAS)'!AP46</f>
        <v>PROGRAMADO</v>
      </c>
      <c r="AR53" s="970">
        <f>'BASE METAS)'!AQ46</f>
        <v>100</v>
      </c>
      <c r="AS53" s="1039" t="str">
        <f>'BASE METAS)'!AR46</f>
        <v xml:space="preserve">PROGRAMA </v>
      </c>
      <c r="AT53" s="1039" t="str">
        <f>'BASE METAS)'!AS46</f>
        <v>EFICACIA</v>
      </c>
      <c r="AU53" s="1482">
        <f>'BASE METAS)'!BO46</f>
        <v>0</v>
      </c>
      <c r="AV53" s="1">
        <f>'BASE METAS)'!BQ46</f>
        <v>1</v>
      </c>
      <c r="AW53" s="1213">
        <f>'BASE METAS)'!BR46</f>
        <v>0</v>
      </c>
      <c r="AX53" s="948">
        <f>'BASE METAS)'!BS46</f>
        <v>1</v>
      </c>
      <c r="AY53" s="948">
        <f>'BASE METAS)'!BT46</f>
        <v>2</v>
      </c>
      <c r="AZ53" s="948">
        <f>'BASE METAS)'!BU46</f>
        <v>-1</v>
      </c>
      <c r="BA53" s="948">
        <f>'BASE METAS)'!BV46</f>
        <v>2</v>
      </c>
      <c r="BB53" s="948">
        <f>'BASE METAS)'!BW46</f>
        <v>2</v>
      </c>
      <c r="BC53" s="1352">
        <f>'BASE METAS)'!BX46</f>
        <v>-1</v>
      </c>
      <c r="BD53" s="1352">
        <f>'BASE METAS)'!BY46</f>
        <v>2</v>
      </c>
      <c r="BE53" s="1352">
        <f>'BASE METAS)'!CG46</f>
        <v>0</v>
      </c>
      <c r="BF53" s="1352">
        <f>'BASE METAS)'!CJ46</f>
        <v>43</v>
      </c>
      <c r="BG53" s="1352">
        <f>'BASE METAS)'!CK46</f>
        <v>0</v>
      </c>
      <c r="BH53" s="1352">
        <f>'BASE METAS)'!CL46</f>
        <v>0</v>
      </c>
      <c r="BI53" s="1352">
        <f>'BASE METAS)'!CM46</f>
        <v>0</v>
      </c>
      <c r="BJ53" s="1">
        <f>'BASE METAS)'!CN46</f>
        <v>0</v>
      </c>
      <c r="BK53" s="1">
        <f>'BASE METAS)'!CO46</f>
        <v>0</v>
      </c>
      <c r="BL53" s="1">
        <f>'BASE METAS)'!CP46</f>
        <v>0</v>
      </c>
      <c r="BM53" s="1">
        <f>'BASE METAS)'!CQ46</f>
        <v>0</v>
      </c>
      <c r="BN53" s="1">
        <f>'BASE METAS)'!CR46</f>
        <v>0</v>
      </c>
      <c r="BO53" s="1">
        <f>'BASE METAS)'!CS46</f>
        <v>0</v>
      </c>
      <c r="BP53" s="1">
        <f>'BASE METAS)'!CT46</f>
        <v>0</v>
      </c>
      <c r="BQ53" s="1">
        <f>'BASE METAS)'!CU46</f>
        <v>0</v>
      </c>
      <c r="BR53" s="1">
        <f>'BASE METAS)'!CV46</f>
        <v>0</v>
      </c>
      <c r="BS53" s="1">
        <f>'BASE METAS)'!CW46</f>
        <v>0</v>
      </c>
      <c r="BT53" s="1">
        <f>'BASE METAS)'!CX46</f>
        <v>0</v>
      </c>
      <c r="BU53" s="1">
        <f>'BASE METAS)'!FA46</f>
        <v>1</v>
      </c>
      <c r="BV53" s="1">
        <f>'BASE METAS)'!FB46</f>
        <v>0</v>
      </c>
      <c r="BW53" s="1">
        <f>'BASE METAS)'!FC46</f>
        <v>1</v>
      </c>
      <c r="BX53" s="1">
        <f>'BASE METAS)'!FD46</f>
        <v>1</v>
      </c>
      <c r="BY53" s="1">
        <f>'BASE METAS)'!FE46</f>
        <v>0</v>
      </c>
      <c r="BZ53" s="1">
        <f>'BASE METAS)'!FF46</f>
        <v>0</v>
      </c>
      <c r="CA53" s="1">
        <f>'BASE METAS)'!FG46</f>
        <v>1</v>
      </c>
      <c r="CB53" s="1">
        <f>'BASE METAS)'!FH46</f>
        <v>0</v>
      </c>
      <c r="CC53" s="1">
        <f>'BASE METAS)'!FI46</f>
        <v>1</v>
      </c>
      <c r="CD53" s="1">
        <f>'BASE METAS)'!FJ46</f>
        <v>1</v>
      </c>
      <c r="CE53" s="1">
        <f>'BASE METAS)'!FK46</f>
        <v>0</v>
      </c>
      <c r="CF53" s="1">
        <f>'BASE METAS)'!FL46</f>
        <v>0</v>
      </c>
      <c r="CG53" s="1">
        <f>'BASE METAS)'!FM46</f>
        <v>1</v>
      </c>
    </row>
    <row r="54" spans="1:85" ht="51" x14ac:dyDescent="0.25">
      <c r="A54" s="1">
        <f>'BASE METAS)'!A47</f>
        <v>0</v>
      </c>
      <c r="B54" s="7221"/>
      <c r="C54" s="5685"/>
      <c r="D54" s="5685"/>
      <c r="E54" s="5685"/>
      <c r="F54" s="7218"/>
      <c r="G54" s="7218"/>
      <c r="H54" s="5707"/>
      <c r="I54" s="5707"/>
      <c r="J54" s="5707"/>
      <c r="K54" s="5707"/>
      <c r="L54" s="5707"/>
      <c r="M54" s="5707"/>
      <c r="N54" s="5707"/>
      <c r="O54" s="5698"/>
      <c r="P54" s="5698"/>
      <c r="Q54" s="5698"/>
      <c r="R54" s="5698"/>
      <c r="S54" s="5698"/>
      <c r="T54" s="5698"/>
      <c r="U54" s="7727"/>
      <c r="V54" s="5698"/>
      <c r="W54" s="5695"/>
      <c r="X54" s="7145"/>
      <c r="Y54" s="594" t="str">
        <f>'BASE METAS)'!Y47</f>
        <v>05</v>
      </c>
      <c r="Z54" s="623" t="str">
        <f>'BASE METAS)'!Z47</f>
        <v>FORTALECIMIENTO Y EXPANSIÓN DE VÍNCULOS INTERINSTITUCIONALES Y DIPLOMÁTICOS CON CIUDADES DE AMÉRICA, ASIA Y EUROPA.</v>
      </c>
      <c r="AA54" s="437" t="str">
        <f>'BASE METAS)'!AA47</f>
        <v xml:space="preserve">REUNION </v>
      </c>
      <c r="AB54" s="170">
        <f>'BASE METAS)'!AB47</f>
        <v>4</v>
      </c>
      <c r="AC54" s="170">
        <f>'BASE METAS)'!AC47</f>
        <v>1</v>
      </c>
      <c r="AD54" s="452">
        <f>'BASE METAS)'!AD47</f>
        <v>0.25</v>
      </c>
      <c r="AE54" s="170">
        <f>'BASE METAS)'!AE47</f>
        <v>1</v>
      </c>
      <c r="AF54" s="452">
        <f>'BASE METAS)'!AF47</f>
        <v>0.25</v>
      </c>
      <c r="AG54" s="170">
        <f>'BASE METAS)'!AG47</f>
        <v>1</v>
      </c>
      <c r="AH54" s="452">
        <f>'BASE METAS)'!AH47</f>
        <v>0.25</v>
      </c>
      <c r="AI54" s="170">
        <f>'BASE METAS)'!AI47</f>
        <v>1</v>
      </c>
      <c r="AJ54" s="599">
        <f>'BASE METAS)'!AJ47</f>
        <v>0.25</v>
      </c>
      <c r="AK54" s="183">
        <f>'BASE METAS)'!AK47</f>
        <v>1</v>
      </c>
      <c r="AL54" s="968">
        <f>'BASE METAS)'!AL47</f>
        <v>5</v>
      </c>
      <c r="AM54" s="971" t="str">
        <f>'BASE METAS)'!AM47</f>
        <v xml:space="preserve">VINCULOS INTERNACIONALES </v>
      </c>
      <c r="AN54" s="971" t="str">
        <f>'BASE METAS)'!AN47</f>
        <v xml:space="preserve">MIDE EL NUMERO DE REUNIONES PROGRAMADOS ENTRE EL NUMERO DE REUNIONES REALIZADAS </v>
      </c>
      <c r="AO54" s="1343" t="str">
        <f>'BASE METAS)'!AU47</f>
        <v>DESEMPEÑO</v>
      </c>
      <c r="AP54" s="1039" t="str">
        <f>'BASE METAS)'!AO47</f>
        <v xml:space="preserve">NUMERO DE REUNIONES  REALIZADAS   </v>
      </c>
      <c r="AQ54" s="1039" t="str">
        <f>'BASE METAS)'!AP47</f>
        <v>NUMERO DE REUNIONES PROGRAMADAS</v>
      </c>
      <c r="AR54" s="970">
        <f>'BASE METAS)'!AQ47</f>
        <v>100</v>
      </c>
      <c r="AS54" s="1039" t="str">
        <f>'BASE METAS)'!AR47</f>
        <v xml:space="preserve">REUNIÓN </v>
      </c>
      <c r="AT54" s="1039" t="str">
        <f>'BASE METAS)'!AS47</f>
        <v>EFICACIA</v>
      </c>
      <c r="AU54" s="1482">
        <f>'BASE METAS)'!BO47</f>
        <v>0</v>
      </c>
      <c r="AV54" s="1">
        <f>'BASE METAS)'!BQ47</f>
        <v>4</v>
      </c>
      <c r="AW54" s="1352">
        <f>'BASE METAS)'!BR47</f>
        <v>0</v>
      </c>
      <c r="AX54" s="1352">
        <f>'BASE METAS)'!BS47</f>
        <v>1</v>
      </c>
      <c r="AY54" s="1352">
        <f>'BASE METAS)'!BT47</f>
        <v>2</v>
      </c>
      <c r="AZ54" s="1352">
        <f>'BASE METAS)'!BU47</f>
        <v>-1</v>
      </c>
      <c r="BA54" s="1352">
        <f>'BASE METAS)'!BV47</f>
        <v>2</v>
      </c>
      <c r="BB54" s="1352">
        <f>'BASE METAS)'!BW47</f>
        <v>3</v>
      </c>
      <c r="BC54" s="1352">
        <f>'BASE METAS)'!BX47</f>
        <v>1</v>
      </c>
      <c r="BD54" s="1352">
        <f>'BASE METAS)'!BY47</f>
        <v>0.75</v>
      </c>
      <c r="BE54" s="1352">
        <f>'BASE METAS)'!CG47</f>
        <v>1</v>
      </c>
      <c r="BF54" s="1352">
        <f>'BASE METAS)'!CJ47</f>
        <v>44</v>
      </c>
      <c r="BG54" s="1352">
        <f>'BASE METAS)'!CK47</f>
        <v>0</v>
      </c>
      <c r="BH54" s="1352">
        <f>'BASE METAS)'!CL47</f>
        <v>0</v>
      </c>
      <c r="BI54" s="1352">
        <f>'BASE METAS)'!CM47</f>
        <v>0</v>
      </c>
      <c r="BJ54" s="1">
        <f>'BASE METAS)'!CN47</f>
        <v>0</v>
      </c>
      <c r="BK54" s="1">
        <f>'BASE METAS)'!CO47</f>
        <v>0</v>
      </c>
      <c r="BL54" s="1">
        <f>'BASE METAS)'!CP47</f>
        <v>0</v>
      </c>
      <c r="BM54" s="1">
        <f>'BASE METAS)'!CQ47</f>
        <v>0</v>
      </c>
      <c r="BN54" s="1">
        <f>'BASE METAS)'!CR47</f>
        <v>0</v>
      </c>
      <c r="BO54" s="1">
        <f>'BASE METAS)'!CS47</f>
        <v>0</v>
      </c>
      <c r="BP54" s="1">
        <f>'BASE METAS)'!CT47</f>
        <v>0</v>
      </c>
      <c r="BQ54" s="1">
        <f>'BASE METAS)'!CU47</f>
        <v>0</v>
      </c>
      <c r="BR54" s="1">
        <f>'BASE METAS)'!CV47</f>
        <v>0</v>
      </c>
      <c r="BS54" s="1">
        <f>'BASE METAS)'!CW47</f>
        <v>0</v>
      </c>
      <c r="BT54" s="1">
        <f>'BASE METAS)'!CX47</f>
        <v>0</v>
      </c>
      <c r="BU54" s="1">
        <f>'BASE METAS)'!FA47</f>
        <v>4</v>
      </c>
      <c r="BV54" s="1">
        <f>'BASE METAS)'!FB47</f>
        <v>0</v>
      </c>
      <c r="BW54" s="1">
        <f>'BASE METAS)'!FC47</f>
        <v>1</v>
      </c>
      <c r="BX54" s="1">
        <f>'BASE METAS)'!FD47</f>
        <v>1</v>
      </c>
      <c r="BY54" s="1">
        <f>'BASE METAS)'!FE47</f>
        <v>0</v>
      </c>
      <c r="BZ54" s="1">
        <f>'BASE METAS)'!FF47</f>
        <v>0</v>
      </c>
      <c r="CA54" s="1">
        <f>'BASE METAS)'!FG47</f>
        <v>2</v>
      </c>
      <c r="CB54" s="1">
        <f>'BASE METAS)'!FH47</f>
        <v>2</v>
      </c>
      <c r="CC54" s="1">
        <f>'BASE METAS)'!FI47</f>
        <v>0.5</v>
      </c>
      <c r="CD54" s="1">
        <f>'BASE METAS)'!FJ47</f>
        <v>4</v>
      </c>
      <c r="CE54" s="1">
        <f>'BASE METAS)'!FK47</f>
        <v>0</v>
      </c>
      <c r="CF54" s="1">
        <f>'BASE METAS)'!FL47</f>
        <v>0</v>
      </c>
      <c r="CG54" s="1">
        <f>'BASE METAS)'!FM47</f>
        <v>1</v>
      </c>
    </row>
    <row r="55" spans="1:85" ht="25.5" customHeight="1" x14ac:dyDescent="0.25">
      <c r="A55" s="1">
        <f>'BASE METAS)'!A48</f>
        <v>0</v>
      </c>
      <c r="B55" s="7221"/>
      <c r="C55" s="5685"/>
      <c r="D55" s="5685"/>
      <c r="E55" s="5685"/>
      <c r="F55" s="7218"/>
      <c r="G55" s="7218"/>
      <c r="H55" s="5707"/>
      <c r="I55" s="5707"/>
      <c r="J55" s="5707"/>
      <c r="K55" s="5707"/>
      <c r="L55" s="5707"/>
      <c r="M55" s="5707"/>
      <c r="N55" s="5707"/>
      <c r="O55" s="5698"/>
      <c r="P55" s="5698"/>
      <c r="Q55" s="5698"/>
      <c r="R55" s="5698"/>
      <c r="S55" s="5698"/>
      <c r="T55" s="5698"/>
      <c r="U55" s="7727"/>
      <c r="V55" s="5698"/>
      <c r="W55" s="5695"/>
      <c r="X55" s="7145"/>
      <c r="Y55" s="594" t="str">
        <f>'BASE METAS)'!Y48</f>
        <v>06</v>
      </c>
      <c r="Z55" s="623" t="str">
        <f>'BASE METAS)'!Z48</f>
        <v>CAMPAÑA DE INFORMACIÓN PARA MIGRANTES SOBRE SUS DERECHOS</v>
      </c>
      <c r="AA55" s="437" t="str">
        <f>'BASE METAS)'!AA48</f>
        <v>TRIPTICOS</v>
      </c>
      <c r="AB55" s="170">
        <f>'BASE METAS)'!AB48</f>
        <v>1</v>
      </c>
      <c r="AC55" s="170">
        <f>'BASE METAS)'!AC48</f>
        <v>0</v>
      </c>
      <c r="AD55" s="452">
        <f>'BASE METAS)'!AD48</f>
        <v>0</v>
      </c>
      <c r="AE55" s="170">
        <f>'BASE METAS)'!AE48</f>
        <v>1</v>
      </c>
      <c r="AF55" s="452">
        <f>'BASE METAS)'!AF48</f>
        <v>1</v>
      </c>
      <c r="AG55" s="170">
        <f>'BASE METAS)'!AG48</f>
        <v>0</v>
      </c>
      <c r="AH55" s="452">
        <f>'BASE METAS)'!AH48</f>
        <v>0</v>
      </c>
      <c r="AI55" s="170">
        <f>'BASE METAS)'!AI48</f>
        <v>0</v>
      </c>
      <c r="AJ55" s="599">
        <f>'BASE METAS)'!AJ48</f>
        <v>0</v>
      </c>
      <c r="AK55" s="183">
        <f>'BASE METAS)'!AK48</f>
        <v>1</v>
      </c>
      <c r="AL55" s="968">
        <f>'BASE METAS)'!AL48</f>
        <v>6</v>
      </c>
      <c r="AM55" s="971" t="str">
        <f>'BASE METAS)'!AM48</f>
        <v xml:space="preserve">INFORMACIÓN PARA MIGRANTES </v>
      </c>
      <c r="AN55" s="971" t="str">
        <f>'BASE METAS)'!AN48</f>
        <v xml:space="preserve">MIDE EL NUMERO DE FOLLETOS ENTRGADOS ENTRE EL NUMERO DE FOLLETOS PROGRAMADOS </v>
      </c>
      <c r="AO55" s="1343" t="str">
        <f>'BASE METAS)'!AU48</f>
        <v>DESEMPEÑO</v>
      </c>
      <c r="AP55" s="1039" t="str">
        <f>'BASE METAS)'!AO48</f>
        <v xml:space="preserve">NUMERO DE FOLLETOS ENTREGADOS  </v>
      </c>
      <c r="AQ55" s="1039" t="str">
        <f>'BASE METAS)'!AP48</f>
        <v>NUMERO DE FOLLETOS  PROGRAMADOS</v>
      </c>
      <c r="AR55" s="970">
        <f>'BASE METAS)'!AQ48</f>
        <v>100</v>
      </c>
      <c r="AS55" s="1039" t="str">
        <f>'BASE METAS)'!AR48</f>
        <v xml:space="preserve">TRIPTICOS </v>
      </c>
      <c r="AT55" s="1265" t="str">
        <f>'BASE METAS)'!AS48</f>
        <v>EFICACIA</v>
      </c>
      <c r="AU55" s="1482">
        <f>'BASE METAS)'!BO48</f>
        <v>0</v>
      </c>
      <c r="AV55" s="1">
        <f>'BASE METAS)'!BQ48</f>
        <v>1</v>
      </c>
      <c r="AW55" s="1214">
        <f>'BASE METAS)'!BR48</f>
        <v>0</v>
      </c>
      <c r="AX55" s="1352">
        <f>'BASE METAS)'!BS48</f>
        <v>1</v>
      </c>
      <c r="AY55" s="941">
        <f>'BASE METAS)'!BT48</f>
        <v>1</v>
      </c>
      <c r="AZ55" s="1352">
        <f>'BASE METAS)'!BU48</f>
        <v>0</v>
      </c>
      <c r="BA55" s="941">
        <f>'BASE METAS)'!BV48</f>
        <v>1</v>
      </c>
      <c r="BB55" s="941">
        <f>'BASE METAS)'!BW48</f>
        <v>1</v>
      </c>
      <c r="BC55" s="941">
        <f>'BASE METAS)'!BX48</f>
        <v>0</v>
      </c>
      <c r="BD55" s="942">
        <f>'BASE METAS)'!BY48</f>
        <v>1</v>
      </c>
      <c r="BE55" s="942">
        <f>'BASE METAS)'!CG48</f>
        <v>0</v>
      </c>
      <c r="BF55" s="942">
        <f>'BASE METAS)'!CJ48</f>
        <v>45</v>
      </c>
      <c r="BG55" s="942">
        <f>'BASE METAS)'!CK48</f>
        <v>0</v>
      </c>
      <c r="BH55" s="942">
        <f>'BASE METAS)'!CL48</f>
        <v>0</v>
      </c>
      <c r="BI55" s="1352">
        <f>'BASE METAS)'!CM48</f>
        <v>0</v>
      </c>
      <c r="BJ55" s="1">
        <f>'BASE METAS)'!CN48</f>
        <v>0</v>
      </c>
      <c r="BK55" s="1">
        <f>'BASE METAS)'!CO48</f>
        <v>0</v>
      </c>
      <c r="BL55" s="1">
        <f>'BASE METAS)'!CP48</f>
        <v>0</v>
      </c>
      <c r="BM55" s="1">
        <f>'BASE METAS)'!CQ48</f>
        <v>0</v>
      </c>
      <c r="BN55" s="1">
        <f>'BASE METAS)'!CR48</f>
        <v>0</v>
      </c>
      <c r="BO55" s="1">
        <f>'BASE METAS)'!CS48</f>
        <v>0</v>
      </c>
      <c r="BP55" s="1">
        <f>'BASE METAS)'!CT48</f>
        <v>0</v>
      </c>
      <c r="BQ55" s="1">
        <f>'BASE METAS)'!CU48</f>
        <v>0</v>
      </c>
      <c r="BR55" s="1">
        <f>'BASE METAS)'!CV48</f>
        <v>0</v>
      </c>
      <c r="BS55" s="1">
        <f>'BASE METAS)'!CW48</f>
        <v>0</v>
      </c>
      <c r="BT55" s="1">
        <f>'BASE METAS)'!CX48</f>
        <v>0</v>
      </c>
      <c r="BU55" s="1">
        <f>'BASE METAS)'!FA48</f>
        <v>1</v>
      </c>
      <c r="BV55" s="1">
        <f>'BASE METAS)'!FB48</f>
        <v>0</v>
      </c>
      <c r="BW55" s="1">
        <f>'BASE METAS)'!FC48</f>
        <v>0</v>
      </c>
      <c r="BX55" s="1">
        <f>'BASE METAS)'!FD48</f>
        <v>0</v>
      </c>
      <c r="BY55" s="1">
        <f>'BASE METAS)'!FE48</f>
        <v>0</v>
      </c>
      <c r="BZ55" s="1">
        <f>'BASE METAS)'!FF48</f>
        <v>0</v>
      </c>
      <c r="CA55" s="1">
        <f>'BASE METAS)'!FG48</f>
        <v>0</v>
      </c>
      <c r="CB55" s="1">
        <f>'BASE METAS)'!FH48</f>
        <v>1</v>
      </c>
      <c r="CC55" s="1">
        <f>'BASE METAS)'!FI48</f>
        <v>0</v>
      </c>
      <c r="CD55" s="1">
        <f>'BASE METAS)'!FJ48</f>
        <v>1</v>
      </c>
      <c r="CE55" s="1">
        <f>'BASE METAS)'!FK48</f>
        <v>0</v>
      </c>
      <c r="CF55" s="1">
        <f>'BASE METAS)'!FL48</f>
        <v>0</v>
      </c>
      <c r="CG55" s="1">
        <f>'BASE METAS)'!FM48</f>
        <v>0</v>
      </c>
    </row>
    <row r="56" spans="1:85" ht="64.5" customHeight="1" x14ac:dyDescent="0.25">
      <c r="A56" s="1">
        <f>'BASE METAS)'!A49</f>
        <v>0</v>
      </c>
      <c r="B56" s="7221"/>
      <c r="C56" s="5686"/>
      <c r="D56" s="5686"/>
      <c r="E56" s="5686"/>
      <c r="F56" s="7198"/>
      <c r="G56" s="7198"/>
      <c r="H56" s="5708"/>
      <c r="I56" s="5708"/>
      <c r="J56" s="5708"/>
      <c r="K56" s="5708"/>
      <c r="L56" s="5708"/>
      <c r="M56" s="5708"/>
      <c r="N56" s="5708"/>
      <c r="O56" s="5699"/>
      <c r="P56" s="5699"/>
      <c r="Q56" s="5699"/>
      <c r="R56" s="5699"/>
      <c r="S56" s="5699"/>
      <c r="T56" s="5699"/>
      <c r="U56" s="7728"/>
      <c r="V56" s="5699"/>
      <c r="W56" s="5696"/>
      <c r="X56" s="7103"/>
      <c r="Y56" s="610" t="str">
        <f>'BASE METAS)'!Y49</f>
        <v>07</v>
      </c>
      <c r="Z56" s="624" t="str">
        <f>'BASE METAS)'!Z49</f>
        <v xml:space="preserve">GARANTIZAR SERVICIOS A LOS MIGRANTES NACIONALES PARA EMPLEARSE Y ESTUDIAR EN EL EXTRANJERO, REPATRIARSE Y TRANSITAR, CON SEGURIDAD JURÍDICA, POR EL TERRITORIO NACIONAL.
</v>
      </c>
      <c r="AA56" s="435" t="str">
        <f>'BASE METAS)'!AA49</f>
        <v>PROYECTO</v>
      </c>
      <c r="AB56" s="170">
        <f>'BASE METAS)'!AB49</f>
        <v>2</v>
      </c>
      <c r="AC56" s="187">
        <f>'BASE METAS)'!AC49</f>
        <v>1</v>
      </c>
      <c r="AD56" s="611">
        <f>'BASE METAS)'!AD49</f>
        <v>0.5</v>
      </c>
      <c r="AE56" s="187">
        <f>'BASE METAS)'!AE49</f>
        <v>0</v>
      </c>
      <c r="AF56" s="611">
        <f>'BASE METAS)'!AF49</f>
        <v>0</v>
      </c>
      <c r="AG56" s="187">
        <f>'BASE METAS)'!AG49</f>
        <v>0</v>
      </c>
      <c r="AH56" s="611">
        <f>'BASE METAS)'!AH49</f>
        <v>0</v>
      </c>
      <c r="AI56" s="187">
        <f>'BASE METAS)'!AI49</f>
        <v>1</v>
      </c>
      <c r="AJ56" s="612">
        <f>'BASE METAS)'!AJ49</f>
        <v>0.5</v>
      </c>
      <c r="AK56" s="183">
        <f>'BASE METAS)'!AK49</f>
        <v>1</v>
      </c>
      <c r="AL56" s="968">
        <f>'BASE METAS)'!AL49</f>
        <v>7</v>
      </c>
      <c r="AM56" s="1039" t="str">
        <f>'BASE METAS)'!AM49</f>
        <v xml:space="preserve">SERVICIOS A MIGRANTES NACIONALES </v>
      </c>
      <c r="AN56" s="1039" t="str">
        <f>'BASE METAS)'!AN49</f>
        <v xml:space="preserve">MIDE EL NUMERO DE PROYECTOS REALIZADOS ENTRE EL NUMERO DE PROYECTOS PROGRAMADOS </v>
      </c>
      <c r="AO56" s="1343" t="str">
        <f>'BASE METAS)'!AU49</f>
        <v>DESEMPEÑO</v>
      </c>
      <c r="AP56" s="1039" t="str">
        <f>'BASE METAS)'!AO49</f>
        <v xml:space="preserve">NUMERO DE PROYECTOS REALIZADOS     </v>
      </c>
      <c r="AQ56" s="1039" t="str">
        <f>'BASE METAS)'!AP49</f>
        <v xml:space="preserve">NUMERO DE PROYECTOS PROGRAMADOS </v>
      </c>
      <c r="AR56" s="970">
        <f>'BASE METAS)'!AQ49</f>
        <v>100</v>
      </c>
      <c r="AS56" s="1039" t="str">
        <f>'BASE METAS)'!AR49</f>
        <v>PROYECTO</v>
      </c>
      <c r="AT56" s="1039" t="str">
        <f>'BASE METAS)'!AS49</f>
        <v>EFICACIA</v>
      </c>
      <c r="AU56" s="1482">
        <f>'BASE METAS)'!BO49</f>
        <v>0</v>
      </c>
      <c r="AV56" s="1">
        <f>'BASE METAS)'!BQ49</f>
        <v>2</v>
      </c>
      <c r="AW56" s="816">
        <f>'BASE METAS)'!BR49</f>
        <v>0</v>
      </c>
      <c r="AX56" s="816">
        <f>'BASE METAS)'!BS49</f>
        <v>0</v>
      </c>
      <c r="AY56" s="816">
        <f>'BASE METAS)'!BT49</f>
        <v>0</v>
      </c>
      <c r="AZ56" s="816">
        <f>'BASE METAS)'!BU49</f>
        <v>0</v>
      </c>
      <c r="BA56" s="1" t="e">
        <f>'BASE METAS)'!BV49</f>
        <v>#DIV/0!</v>
      </c>
      <c r="BB56" s="1">
        <f>'BASE METAS)'!BW49</f>
        <v>1</v>
      </c>
      <c r="BC56" s="1">
        <f>'BASE METAS)'!BX49</f>
        <v>1</v>
      </c>
      <c r="BD56" s="1">
        <f>'BASE METAS)'!BY49</f>
        <v>0.5</v>
      </c>
      <c r="BE56" s="1">
        <f>'BASE METAS)'!CG49</f>
        <v>1</v>
      </c>
      <c r="BF56" s="1">
        <f>'BASE METAS)'!CJ49</f>
        <v>46</v>
      </c>
      <c r="BG56" s="1">
        <f>'BASE METAS)'!CK49</f>
        <v>0</v>
      </c>
      <c r="BH56" s="1">
        <f>'BASE METAS)'!CL49</f>
        <v>0</v>
      </c>
      <c r="BI56" s="1">
        <f>'BASE METAS)'!CM49</f>
        <v>0</v>
      </c>
      <c r="BJ56" s="1">
        <f>'BASE METAS)'!CN49</f>
        <v>0</v>
      </c>
      <c r="BK56" s="1">
        <f>'BASE METAS)'!CO49</f>
        <v>0</v>
      </c>
      <c r="BL56" s="1">
        <f>'BASE METAS)'!CP49</f>
        <v>0</v>
      </c>
      <c r="BM56" s="1">
        <f>'BASE METAS)'!CQ49</f>
        <v>0</v>
      </c>
      <c r="BN56" s="1">
        <f>'BASE METAS)'!CR49</f>
        <v>0</v>
      </c>
      <c r="BO56" s="1">
        <f>'BASE METAS)'!CS49</f>
        <v>0</v>
      </c>
      <c r="BP56" s="1">
        <f>'BASE METAS)'!CT49</f>
        <v>0</v>
      </c>
      <c r="BQ56" s="1">
        <f>'BASE METAS)'!CU49</f>
        <v>0</v>
      </c>
      <c r="BR56" s="1">
        <f>'BASE METAS)'!CV49</f>
        <v>0</v>
      </c>
      <c r="BS56" s="1">
        <f>'BASE METAS)'!CW49</f>
        <v>0</v>
      </c>
      <c r="BT56" s="1">
        <f>'BASE METAS)'!CX49</f>
        <v>0</v>
      </c>
      <c r="BU56" s="1">
        <f>'BASE METAS)'!FA49</f>
        <v>2</v>
      </c>
      <c r="BV56" s="1">
        <f>'BASE METAS)'!FB49</f>
        <v>0</v>
      </c>
      <c r="BW56" s="1">
        <f>'BASE METAS)'!FC49</f>
        <v>0</v>
      </c>
      <c r="BX56" s="1">
        <f>'BASE METAS)'!FD49</f>
        <v>0</v>
      </c>
      <c r="BY56" s="1">
        <f>'BASE METAS)'!FE49</f>
        <v>0</v>
      </c>
      <c r="BZ56" s="1">
        <f>'BASE METAS)'!FF49</f>
        <v>0</v>
      </c>
      <c r="CA56" s="1">
        <f>'BASE METAS)'!FG49</f>
        <v>1</v>
      </c>
      <c r="CB56" s="1">
        <f>'BASE METAS)'!FH49</f>
        <v>1</v>
      </c>
      <c r="CC56" s="1">
        <f>'BASE METAS)'!FI49</f>
        <v>0.5</v>
      </c>
      <c r="CD56" s="1">
        <f>'BASE METAS)'!FJ49</f>
        <v>2</v>
      </c>
      <c r="CE56" s="1">
        <f>'BASE METAS)'!FK49</f>
        <v>0</v>
      </c>
      <c r="CF56" s="1">
        <f>'BASE METAS)'!FL49</f>
        <v>0</v>
      </c>
      <c r="CG56" s="1">
        <f>'BASE METAS)'!FM49</f>
        <v>0</v>
      </c>
    </row>
    <row r="57" spans="1:85" ht="38.25" customHeight="1" x14ac:dyDescent="0.25">
      <c r="A57" s="1">
        <f>'BASE METAS)'!A50</f>
        <v>9</v>
      </c>
      <c r="B57" s="7221"/>
      <c r="C57" s="5684">
        <f>'BASE METAS)'!C50</f>
        <v>108</v>
      </c>
      <c r="D57" s="5684">
        <f>'BASE METAS)'!D50</f>
        <v>9</v>
      </c>
      <c r="E57" s="7102" t="str">
        <f>'BASE METAS)'!E50</f>
        <v>SIMPLIFICACIÓN Y MODERNIZACIÓN DE LA ADMINISTRACIÓN PÚBLICA</v>
      </c>
      <c r="F57" s="5706" t="str">
        <f>'BASE METAS)'!F50</f>
        <v>A00</v>
      </c>
      <c r="G57" s="5706" t="str">
        <f>'BASE METAS)'!G50</f>
        <v>137</v>
      </c>
      <c r="H57" s="5706" t="str">
        <f>'BASE METAS)'!H50</f>
        <v>05</v>
      </c>
      <c r="I57" s="5706" t="str">
        <f>'BASE METAS)'!I50</f>
        <v>01</v>
      </c>
      <c r="J57" s="5706" t="str">
        <f>'BASE METAS)'!J50</f>
        <v>01</v>
      </c>
      <c r="K57" s="5706" t="str">
        <f>'BASE METAS)'!K50</f>
        <v>05</v>
      </c>
      <c r="L57" s="5706" t="str">
        <f>'BASE METAS)'!L50</f>
        <v>01</v>
      </c>
      <c r="M57" s="5706" t="str">
        <f>'BASE METAS)'!M50</f>
        <v>101</v>
      </c>
      <c r="N57" s="5706" t="str">
        <f>'BASE METAS)'!N50</f>
        <v>Presidencia</v>
      </c>
      <c r="O57" s="5697" t="str">
        <f>'BASE METAS)'!O50</f>
        <v xml:space="preserve">Simplificación Administrativa </v>
      </c>
      <c r="P57" s="5697" t="str">
        <f>'BASE METAS)'!P50</f>
        <v>Administración, planeación y control gubernamental</v>
      </c>
      <c r="Q57" s="5697" t="str">
        <f>'BASE METAS)'!Q50</f>
        <v>Control y evaluación de la administración gubernamental</v>
      </c>
      <c r="R57" s="5697" t="str">
        <f>'BASE METAS)'!R50</f>
        <v>Consolidación de la gestión gubernamental de resultados</v>
      </c>
      <c r="S57" s="5697" t="str">
        <f>'BASE METAS)'!S50</f>
        <v>Modernización y mejoramiento integral de la función pública</v>
      </c>
      <c r="T57" s="5697" t="str">
        <f>'BASE METAS)'!T50</f>
        <v>Simplificación y modernización de la administración pública</v>
      </c>
      <c r="U57" s="7729" t="str">
        <f>'BASE METAS)'!U50</f>
        <v xml:space="preserve">CONSERVAR EL OPTIMO FUNCIONAMIENTO DE TODOS LOS EQUIPOS DE COMPUTO SUSTENTANDO LA DISPONIBILIDAD INTERRUMPIDA DE TRANSMISIÓN DE DATOS POR MEDIO DE LA RED, IMPLEMENTANDO DESARROLLOS INFORMATICOS LOCALES Y VIA WEB QUE SIRVAN A LAS DISTINTAS ÁREAS DEL AYUNTAMIENTO Y CIUDADANÍA, BRINDANDO SERVICIOS DE INTERNET INALAMBRICA PARA EL MEJORAMIENTO Y LA SIMPLIFICACIÓN DE DOCUMENTOS </v>
      </c>
      <c r="V57" s="5697" t="str">
        <f>'BASE METAS)'!V50</f>
        <v>Gobierno de Resultados</v>
      </c>
      <c r="W57" s="5694">
        <f>'BASE METAS)'!W50</f>
        <v>14582343.58</v>
      </c>
      <c r="X57" s="7102" t="str">
        <f>'BASE METAS)'!X50</f>
        <v>COORDINACIÓN DE SISTEMAS, POLÍTICA INFORMÁTICA Y GOBIERNO ELECTRÓNICO</v>
      </c>
      <c r="Y57" s="591" t="str">
        <f>'BASE METAS)'!Y50</f>
        <v>01</v>
      </c>
      <c r="Z57" s="449" t="str">
        <f>'BASE METAS)'!Z50</f>
        <v>MANTENIMIENTO PREVENTIVO DE EQUIPO DE COMPUTO</v>
      </c>
      <c r="AA57" s="540" t="str">
        <f>'BASE METAS)'!AA50</f>
        <v>SERVICIO</v>
      </c>
      <c r="AB57" s="441">
        <f>'BASE METAS)'!AB50</f>
        <v>1074</v>
      </c>
      <c r="AC57" s="179">
        <f>'BASE METAS)'!AC50</f>
        <v>268</v>
      </c>
      <c r="AD57" s="440">
        <f>'BASE METAS)'!AD50</f>
        <v>0.24953445065176907</v>
      </c>
      <c r="AE57" s="179">
        <f>'BASE METAS)'!AE50</f>
        <v>270</v>
      </c>
      <c r="AF57" s="440">
        <f>'BASE METAS)'!AF50</f>
        <v>0.25139664804469275</v>
      </c>
      <c r="AG57" s="179">
        <f>'BASE METAS)'!AG50</f>
        <v>268</v>
      </c>
      <c r="AH57" s="440">
        <f>'BASE METAS)'!AH50</f>
        <v>0.24953445065176907</v>
      </c>
      <c r="AI57" s="179">
        <f>'BASE METAS)'!AI50</f>
        <v>268</v>
      </c>
      <c r="AJ57" s="440">
        <f>'BASE METAS)'!AJ50</f>
        <v>0.24953445065176907</v>
      </c>
      <c r="AK57" s="183">
        <f>'BASE METAS)'!AK50</f>
        <v>0.99999999999999989</v>
      </c>
      <c r="AL57" s="1203" t="str">
        <f>'BASE METAS)'!AL50</f>
        <v>01</v>
      </c>
      <c r="AM57" s="971" t="str">
        <f>'BASE METAS)'!AM50</f>
        <v>MANTENIMIENTO PREVENTIVO DE EQUIPO DE COMPUTO</v>
      </c>
      <c r="AN57" s="971" t="str">
        <f>'BASE METAS)'!AN50</f>
        <v xml:space="preserve">MIDE EL NUMERO DE SERVICIOS REALIZADOS ENTRE EL NUMERO DE SERVICIOS PROGRAMADOS </v>
      </c>
      <c r="AO57" s="1343" t="str">
        <f>'BASE METAS)'!AU50</f>
        <v>DESEMPEÑO</v>
      </c>
      <c r="AP57" s="1039" t="str">
        <f>'BASE METAS)'!AO50</f>
        <v xml:space="preserve">NUMERO DE SERVICIOS REALIZADOS </v>
      </c>
      <c r="AQ57" s="1039" t="str">
        <f>'BASE METAS)'!AP50</f>
        <v xml:space="preserve"> NUMERO DE SERVICIOS PROGRAMADOS</v>
      </c>
      <c r="AR57" s="970">
        <f>'BASE METAS)'!AQ50</f>
        <v>100</v>
      </c>
      <c r="AS57" s="1039" t="str">
        <f>'BASE METAS)'!AR50</f>
        <v>SERVICIOS</v>
      </c>
      <c r="AT57" s="1265" t="str">
        <f>'BASE METAS)'!AS50</f>
        <v>EFICACIA</v>
      </c>
      <c r="AU57" s="1482">
        <f>'BASE METAS)'!BO50</f>
        <v>0</v>
      </c>
      <c r="AV57" s="1">
        <f>'BASE METAS)'!BQ50</f>
        <v>1074</v>
      </c>
      <c r="AW57" s="1">
        <f>'BASE METAS)'!BR50</f>
        <v>0</v>
      </c>
      <c r="AX57" s="1">
        <f>'BASE METAS)'!BS50</f>
        <v>270</v>
      </c>
      <c r="AY57" s="1">
        <f>'BASE METAS)'!BT50</f>
        <v>0</v>
      </c>
      <c r="AZ57" s="1">
        <f>'BASE METAS)'!BU50</f>
        <v>270</v>
      </c>
      <c r="BA57" s="1">
        <f>'BASE METAS)'!BV50</f>
        <v>0</v>
      </c>
      <c r="BB57" s="1">
        <f>'BASE METAS)'!BW50</f>
        <v>0</v>
      </c>
      <c r="BC57" s="1">
        <f>'BASE METAS)'!BX50</f>
        <v>1074</v>
      </c>
      <c r="BD57" s="1">
        <f>'BASE METAS)'!BY50</f>
        <v>0</v>
      </c>
      <c r="BE57" s="1">
        <f>'BASE METAS)'!CG50</f>
        <v>0</v>
      </c>
      <c r="BF57" s="1">
        <f>'BASE METAS)'!CJ50</f>
        <v>47</v>
      </c>
      <c r="BG57" s="1">
        <f>'BASE METAS)'!CK50</f>
        <v>0</v>
      </c>
      <c r="BH57" s="1">
        <f>'BASE METAS)'!CL50</f>
        <v>0</v>
      </c>
      <c r="BI57" s="1">
        <f>'BASE METAS)'!CM50</f>
        <v>0</v>
      </c>
      <c r="BJ57" s="1">
        <f>'BASE METAS)'!CN50</f>
        <v>0</v>
      </c>
      <c r="BK57" s="1">
        <f>'BASE METAS)'!CO50</f>
        <v>0</v>
      </c>
      <c r="BL57" s="1">
        <f>'BASE METAS)'!CP50</f>
        <v>0</v>
      </c>
      <c r="BM57" s="1">
        <f>'BASE METAS)'!CQ50</f>
        <v>0</v>
      </c>
      <c r="BN57" s="1">
        <f>'BASE METAS)'!CR50</f>
        <v>0</v>
      </c>
      <c r="BO57" s="1">
        <f>'BASE METAS)'!CS50</f>
        <v>0</v>
      </c>
      <c r="BP57" s="1">
        <f>'BASE METAS)'!CT50</f>
        <v>0</v>
      </c>
      <c r="BQ57" s="1">
        <f>'BASE METAS)'!CU50</f>
        <v>0</v>
      </c>
      <c r="BR57" s="1">
        <f>'BASE METAS)'!CV50</f>
        <v>0</v>
      </c>
      <c r="BS57" s="1">
        <f>'BASE METAS)'!CW50</f>
        <v>0</v>
      </c>
      <c r="BT57" s="1">
        <f>'BASE METAS)'!CX50</f>
        <v>0</v>
      </c>
      <c r="BU57" s="1">
        <f>'BASE METAS)'!FA50</f>
        <v>1074</v>
      </c>
      <c r="BV57" s="1">
        <f>'BASE METAS)'!FB50</f>
        <v>0</v>
      </c>
      <c r="BW57" s="1">
        <f>'BASE METAS)'!FC50</f>
        <v>90</v>
      </c>
      <c r="BX57" s="1">
        <f>'BASE METAS)'!FD50</f>
        <v>0</v>
      </c>
      <c r="BY57" s="1">
        <f>'BASE METAS)'!FE50</f>
        <v>-90</v>
      </c>
      <c r="BZ57" s="1">
        <f>'BASE METAS)'!FF50</f>
        <v>0</v>
      </c>
      <c r="CA57" s="1">
        <f>'BASE METAS)'!FG50</f>
        <v>0</v>
      </c>
      <c r="CB57" s="1">
        <f>'BASE METAS)'!FH50</f>
        <v>1074</v>
      </c>
      <c r="CC57" s="1">
        <f>'BASE METAS)'!FI50</f>
        <v>0</v>
      </c>
      <c r="CD57" s="1">
        <f>'BASE METAS)'!FJ50</f>
        <v>1074</v>
      </c>
      <c r="CE57" s="1">
        <f>'BASE METAS)'!FK50</f>
        <v>0</v>
      </c>
      <c r="CF57" s="1">
        <f>'BASE METAS)'!FL50</f>
        <v>90</v>
      </c>
      <c r="CG57" s="1">
        <f>'BASE METAS)'!FM50</f>
        <v>0</v>
      </c>
    </row>
    <row r="58" spans="1:85" ht="51" x14ac:dyDescent="0.25">
      <c r="A58" s="1">
        <f>'BASE METAS)'!A51</f>
        <v>0</v>
      </c>
      <c r="B58" s="7221"/>
      <c r="C58" s="5685"/>
      <c r="D58" s="5685"/>
      <c r="E58" s="7145"/>
      <c r="F58" s="5707"/>
      <c r="G58" s="5707"/>
      <c r="H58" s="5707"/>
      <c r="I58" s="5707"/>
      <c r="J58" s="5707"/>
      <c r="K58" s="5707"/>
      <c r="L58" s="5707"/>
      <c r="M58" s="5707"/>
      <c r="N58" s="5707"/>
      <c r="O58" s="5698"/>
      <c r="P58" s="5698"/>
      <c r="Q58" s="5698"/>
      <c r="R58" s="5698"/>
      <c r="S58" s="5698"/>
      <c r="T58" s="5698"/>
      <c r="U58" s="7730"/>
      <c r="V58" s="5698"/>
      <c r="W58" s="5695"/>
      <c r="X58" s="7145"/>
      <c r="Y58" s="606" t="str">
        <f>'BASE METAS)'!Y51</f>
        <v>02</v>
      </c>
      <c r="Z58" s="454" t="str">
        <f>'BASE METAS)'!Z51</f>
        <v>MANTENIMIENTO CORRECTIVO EQUIPO DE COMPUTO</v>
      </c>
      <c r="AA58" s="437" t="str">
        <f>'BASE METAS)'!AA51</f>
        <v>SERVICIO</v>
      </c>
      <c r="AB58" s="443">
        <f>'BASE METAS)'!AB51</f>
        <v>576</v>
      </c>
      <c r="AC58" s="170">
        <f>'BASE METAS)'!AC51</f>
        <v>144</v>
      </c>
      <c r="AD58" s="442">
        <f>'BASE METAS)'!AD51</f>
        <v>0.25</v>
      </c>
      <c r="AE58" s="170">
        <f>'BASE METAS)'!AE51</f>
        <v>144</v>
      </c>
      <c r="AF58" s="442">
        <f>'BASE METAS)'!AF51</f>
        <v>0.25</v>
      </c>
      <c r="AG58" s="170">
        <f>'BASE METAS)'!AG51</f>
        <v>144</v>
      </c>
      <c r="AH58" s="442">
        <f>'BASE METAS)'!AH51</f>
        <v>0.25</v>
      </c>
      <c r="AI58" s="170">
        <f>'BASE METAS)'!AI51</f>
        <v>144</v>
      </c>
      <c r="AJ58" s="442">
        <f>'BASE METAS)'!AJ51</f>
        <v>0.25</v>
      </c>
      <c r="AK58" s="183">
        <f>'BASE METAS)'!AK51</f>
        <v>1</v>
      </c>
      <c r="AL58" s="1203" t="str">
        <f>'BASE METAS)'!AL51</f>
        <v>02</v>
      </c>
      <c r="AM58" s="971" t="str">
        <f>'BASE METAS)'!AM51</f>
        <v>MANTENIMIENTO CORRECTIVO A EQUIPO DE COMPUTO</v>
      </c>
      <c r="AN58" s="971" t="str">
        <f>'BASE METAS)'!AN51</f>
        <v xml:space="preserve">MIDE EL NUMERO DE SOLICITUDES REALIZADAS ENTRE EL NUMERO DE SOLICITUDES PROGRAMADAS </v>
      </c>
      <c r="AO58" s="1343" t="str">
        <f>'BASE METAS)'!AU51</f>
        <v>DESEMPEÑO</v>
      </c>
      <c r="AP58" s="1039" t="str">
        <f>'BASE METAS)'!AO51</f>
        <v>NUMERO DE SOLICITUDES ATENDIDAS</v>
      </c>
      <c r="AQ58" s="1039" t="str">
        <f>'BASE METAS)'!AP51</f>
        <v xml:space="preserve"> NUMERO DE SOLICITUDES PROGRAMADOS</v>
      </c>
      <c r="AR58" s="970">
        <f>'BASE METAS)'!AQ51</f>
        <v>100</v>
      </c>
      <c r="AS58" s="1039" t="str">
        <f>'BASE METAS)'!AR51</f>
        <v>SERVICIOS</v>
      </c>
      <c r="AT58" s="1265" t="str">
        <f>'BASE METAS)'!AS51</f>
        <v>EFICACIA</v>
      </c>
      <c r="AU58" s="1482">
        <f>'BASE METAS)'!BO51</f>
        <v>0</v>
      </c>
      <c r="AV58" s="1">
        <f>'BASE METAS)'!BQ51</f>
        <v>576</v>
      </c>
      <c r="AW58" s="1">
        <f>'BASE METAS)'!BR51</f>
        <v>0</v>
      </c>
      <c r="AX58" s="1">
        <f>'BASE METAS)'!BS51</f>
        <v>144</v>
      </c>
      <c r="AY58" s="1">
        <f>'BASE METAS)'!BT51</f>
        <v>389</v>
      </c>
      <c r="AZ58" s="1">
        <f>'BASE METAS)'!BU51</f>
        <v>-245</v>
      </c>
      <c r="BA58" s="1">
        <f>'BASE METAS)'!BV51</f>
        <v>2.7013888888888888</v>
      </c>
      <c r="BB58" s="1">
        <f>'BASE METAS)'!BW51</f>
        <v>1428</v>
      </c>
      <c r="BC58" s="1">
        <f>'BASE METAS)'!BX51</f>
        <v>-852</v>
      </c>
      <c r="BD58" s="1">
        <f>'BASE METAS)'!BY51</f>
        <v>2.4791666666666665</v>
      </c>
      <c r="BE58" s="1">
        <f>'BASE METAS)'!CG51</f>
        <v>1039</v>
      </c>
      <c r="BF58" s="1">
        <f>'BASE METAS)'!CJ51</f>
        <v>48</v>
      </c>
      <c r="BG58" s="1">
        <f>'BASE METAS)'!CK51</f>
        <v>0</v>
      </c>
      <c r="BH58" s="1">
        <f>'BASE METAS)'!CL51</f>
        <v>0</v>
      </c>
      <c r="BI58" s="1">
        <f>'BASE METAS)'!CM51</f>
        <v>0</v>
      </c>
      <c r="BJ58" s="1">
        <f>'BASE METAS)'!CN51</f>
        <v>0</v>
      </c>
      <c r="BK58" s="1">
        <f>'BASE METAS)'!CO51</f>
        <v>0</v>
      </c>
      <c r="BL58" s="1">
        <f>'BASE METAS)'!CP51</f>
        <v>0</v>
      </c>
      <c r="BM58" s="1">
        <f>'BASE METAS)'!CQ51</f>
        <v>0</v>
      </c>
      <c r="BN58" s="1">
        <f>'BASE METAS)'!CR51</f>
        <v>0</v>
      </c>
      <c r="BO58" s="1">
        <f>'BASE METAS)'!CS51</f>
        <v>0</v>
      </c>
      <c r="BP58" s="1">
        <f>'BASE METAS)'!CT51</f>
        <v>0</v>
      </c>
      <c r="BQ58" s="1">
        <f>'BASE METAS)'!CU51</f>
        <v>0</v>
      </c>
      <c r="BR58" s="1">
        <f>'BASE METAS)'!CV51</f>
        <v>0</v>
      </c>
      <c r="BS58" s="1">
        <f>'BASE METAS)'!CW51</f>
        <v>0</v>
      </c>
      <c r="BT58" s="1">
        <f>'BASE METAS)'!CX51</f>
        <v>0</v>
      </c>
      <c r="BU58" s="1">
        <f>'BASE METAS)'!FA51</f>
        <v>576</v>
      </c>
      <c r="BV58" s="1">
        <f>'BASE METAS)'!FB51</f>
        <v>0</v>
      </c>
      <c r="BW58" s="1">
        <f>'BASE METAS)'!FC51</f>
        <v>48</v>
      </c>
      <c r="BX58" s="1">
        <f>'BASE METAS)'!FD51</f>
        <v>75</v>
      </c>
      <c r="BY58" s="1">
        <f>'BASE METAS)'!FE51</f>
        <v>27</v>
      </c>
      <c r="BZ58" s="1">
        <f>'BASE METAS)'!FF51</f>
        <v>1.5625</v>
      </c>
      <c r="CA58" s="1">
        <f>'BASE METAS)'!FG51</f>
        <v>1114</v>
      </c>
      <c r="CB58" s="1">
        <f>'BASE METAS)'!FH51</f>
        <v>-538</v>
      </c>
      <c r="CC58" s="1">
        <f>'BASE METAS)'!FI51</f>
        <v>1.9340277777777777</v>
      </c>
      <c r="CD58" s="1">
        <f>'BASE METAS)'!FJ51</f>
        <v>576</v>
      </c>
      <c r="CE58" s="1">
        <f>'BASE METAS)'!FK51</f>
        <v>0</v>
      </c>
      <c r="CF58" s="1">
        <f>'BASE METAS)'!FL51</f>
        <v>48</v>
      </c>
      <c r="CG58" s="1">
        <f>'BASE METAS)'!FM51</f>
        <v>76</v>
      </c>
    </row>
    <row r="59" spans="1:85" ht="51" customHeight="1" x14ac:dyDescent="0.25">
      <c r="A59" s="1">
        <f>'BASE METAS)'!A52</f>
        <v>0</v>
      </c>
      <c r="B59" s="7221"/>
      <c r="C59" s="5685"/>
      <c r="D59" s="5685"/>
      <c r="E59" s="7145"/>
      <c r="F59" s="5707"/>
      <c r="G59" s="5707"/>
      <c r="H59" s="5707"/>
      <c r="I59" s="5707"/>
      <c r="J59" s="5707"/>
      <c r="K59" s="5707"/>
      <c r="L59" s="5707"/>
      <c r="M59" s="5707"/>
      <c r="N59" s="5707"/>
      <c r="O59" s="5698"/>
      <c r="P59" s="5698"/>
      <c r="Q59" s="5698"/>
      <c r="R59" s="5698"/>
      <c r="S59" s="5698"/>
      <c r="T59" s="5698"/>
      <c r="U59" s="7730"/>
      <c r="V59" s="5698"/>
      <c r="W59" s="5695"/>
      <c r="X59" s="7145"/>
      <c r="Y59" s="606" t="str">
        <f>'BASE METAS)'!Y52</f>
        <v>03</v>
      </c>
      <c r="Z59" s="454" t="str">
        <f>'BASE METAS)'!Z52</f>
        <v>MANTENIMIENTO  PREVENTIVO A SERVIDORES E INFRAESTRUCTURA DE RED DE DATOS</v>
      </c>
      <c r="AA59" s="437" t="str">
        <f>'BASE METAS)'!AA52</f>
        <v>SERVICIO</v>
      </c>
      <c r="AB59" s="443">
        <f>'BASE METAS)'!AB52</f>
        <v>972</v>
      </c>
      <c r="AC59" s="170">
        <f>'BASE METAS)'!AC52</f>
        <v>243</v>
      </c>
      <c r="AD59" s="442">
        <f>'BASE METAS)'!AD52</f>
        <v>0.25</v>
      </c>
      <c r="AE59" s="170">
        <f>'BASE METAS)'!AE52</f>
        <v>243</v>
      </c>
      <c r="AF59" s="442">
        <f>'BASE METAS)'!AF52</f>
        <v>0.25</v>
      </c>
      <c r="AG59" s="170">
        <f>'BASE METAS)'!AG52</f>
        <v>243</v>
      </c>
      <c r="AH59" s="442">
        <f>'BASE METAS)'!AH52</f>
        <v>0.25</v>
      </c>
      <c r="AI59" s="170">
        <f>'BASE METAS)'!AI52</f>
        <v>243</v>
      </c>
      <c r="AJ59" s="442">
        <f>'BASE METAS)'!AJ52</f>
        <v>0.25</v>
      </c>
      <c r="AK59" s="183">
        <f>'BASE METAS)'!AK52</f>
        <v>1</v>
      </c>
      <c r="AL59" s="1203" t="str">
        <f>'BASE METAS)'!AL52</f>
        <v>03</v>
      </c>
      <c r="AM59" s="971" t="str">
        <f>'BASE METAS)'!AM52</f>
        <v>MANTENIMIENTO  PREVENTIVO A SERVIDORES E INFRAESTRUCTURA DE RED DE DATOS</v>
      </c>
      <c r="AN59" s="971" t="str">
        <f>'BASE METAS)'!AN52</f>
        <v xml:space="preserve">MIDE EL NUMERO DE SERVICIOS REALIZADOS ENTRE EL NUMERO DE SERVICIOS PROGRAMADOS </v>
      </c>
      <c r="AO59" s="1343" t="str">
        <f>'BASE METAS)'!AU52</f>
        <v>DESEMPEÑO</v>
      </c>
      <c r="AP59" s="1039" t="str">
        <f>'BASE METAS)'!AO52</f>
        <v>NUMERO DE SERVICIOS REALIZADOS</v>
      </c>
      <c r="AQ59" s="1039" t="str">
        <f>'BASE METAS)'!AP52</f>
        <v xml:space="preserve"> NUMERO DE SERVICIOS PROGRAMADOS                                                  </v>
      </c>
      <c r="AR59" s="970">
        <f>'BASE METAS)'!AQ52</f>
        <v>100</v>
      </c>
      <c r="AS59" s="1039" t="str">
        <f>'BASE METAS)'!AR52</f>
        <v>SERVICIOS</v>
      </c>
      <c r="AT59" s="1265" t="str">
        <f>'BASE METAS)'!AS52</f>
        <v>EFICACIA</v>
      </c>
      <c r="AU59" s="1482">
        <f>'BASE METAS)'!BO52</f>
        <v>0</v>
      </c>
      <c r="AV59" s="1">
        <f>'BASE METAS)'!BQ52</f>
        <v>972</v>
      </c>
      <c r="AW59" s="1">
        <f>'BASE METAS)'!BR52</f>
        <v>0</v>
      </c>
      <c r="AX59" s="1">
        <f>'BASE METAS)'!BS52</f>
        <v>243</v>
      </c>
      <c r="AY59" s="1">
        <f>'BASE METAS)'!BT52</f>
        <v>36</v>
      </c>
      <c r="AZ59" s="1">
        <f>'BASE METAS)'!BU52</f>
        <v>207</v>
      </c>
      <c r="BA59" s="1">
        <f>'BASE METAS)'!BV52</f>
        <v>0.14814814814814814</v>
      </c>
      <c r="BB59" s="1">
        <f>'BASE METAS)'!BW52</f>
        <v>36</v>
      </c>
      <c r="BC59" s="1">
        <f>'BASE METAS)'!BX52</f>
        <v>936</v>
      </c>
      <c r="BD59" s="1">
        <f>'BASE METAS)'!BY52</f>
        <v>3.7037037037037035E-2</v>
      </c>
      <c r="BE59" s="1">
        <f>'BASE METAS)'!CG52</f>
        <v>0</v>
      </c>
      <c r="BF59" s="1">
        <f>'BASE METAS)'!CJ52</f>
        <v>49</v>
      </c>
      <c r="BG59" s="1">
        <f>'BASE METAS)'!CK52</f>
        <v>0</v>
      </c>
      <c r="BH59" s="1">
        <f>'BASE METAS)'!CL52</f>
        <v>0</v>
      </c>
      <c r="BI59" s="1">
        <f>'BASE METAS)'!CM52</f>
        <v>0</v>
      </c>
      <c r="BJ59" s="1">
        <f>'BASE METAS)'!CN52</f>
        <v>0</v>
      </c>
      <c r="BK59" s="1">
        <f>'BASE METAS)'!CO52</f>
        <v>0</v>
      </c>
      <c r="BL59" s="1">
        <f>'BASE METAS)'!CP52</f>
        <v>0</v>
      </c>
      <c r="BM59" s="1">
        <f>'BASE METAS)'!CQ52</f>
        <v>0</v>
      </c>
      <c r="BN59" s="1">
        <f>'BASE METAS)'!CR52</f>
        <v>0</v>
      </c>
      <c r="BO59" s="1">
        <f>'BASE METAS)'!CS52</f>
        <v>0</v>
      </c>
      <c r="BP59" s="1">
        <f>'BASE METAS)'!CT52</f>
        <v>0</v>
      </c>
      <c r="BQ59" s="1">
        <f>'BASE METAS)'!CU52</f>
        <v>0</v>
      </c>
      <c r="BR59" s="1">
        <f>'BASE METAS)'!CV52</f>
        <v>0</v>
      </c>
      <c r="BS59" s="1">
        <f>'BASE METAS)'!CW52</f>
        <v>0</v>
      </c>
      <c r="BT59" s="1">
        <f>'BASE METAS)'!CX52</f>
        <v>0</v>
      </c>
      <c r="BU59" s="1">
        <f>'BASE METAS)'!FA52</f>
        <v>972</v>
      </c>
      <c r="BV59" s="1">
        <f>'BASE METAS)'!FB52</f>
        <v>0</v>
      </c>
      <c r="BW59" s="1">
        <f>'BASE METAS)'!FC52</f>
        <v>81</v>
      </c>
      <c r="BX59" s="1">
        <f>'BASE METAS)'!FD52</f>
        <v>0</v>
      </c>
      <c r="BY59" s="1">
        <f>'BASE METAS)'!FE52</f>
        <v>-81</v>
      </c>
      <c r="BZ59" s="1">
        <f>'BASE METAS)'!FF52</f>
        <v>0</v>
      </c>
      <c r="CA59" s="1">
        <f>'BASE METAS)'!FG52</f>
        <v>0</v>
      </c>
      <c r="CB59" s="1">
        <f>'BASE METAS)'!FH52</f>
        <v>972</v>
      </c>
      <c r="CC59" s="1">
        <f>'BASE METAS)'!FI52</f>
        <v>0</v>
      </c>
      <c r="CD59" s="1">
        <f>'BASE METAS)'!FJ52</f>
        <v>972</v>
      </c>
      <c r="CE59" s="1">
        <f>'BASE METAS)'!FK52</f>
        <v>0</v>
      </c>
      <c r="CF59" s="1">
        <f>'BASE METAS)'!FL52</f>
        <v>81</v>
      </c>
      <c r="CG59" s="1">
        <f>'BASE METAS)'!FM52</f>
        <v>30</v>
      </c>
    </row>
    <row r="60" spans="1:85" ht="51" x14ac:dyDescent="0.25">
      <c r="A60" s="1">
        <f>'BASE METAS)'!A53</f>
        <v>0</v>
      </c>
      <c r="B60" s="7221"/>
      <c r="C60" s="5685"/>
      <c r="D60" s="5685"/>
      <c r="E60" s="7145"/>
      <c r="F60" s="5707"/>
      <c r="G60" s="5707"/>
      <c r="H60" s="5707"/>
      <c r="I60" s="5707"/>
      <c r="J60" s="5707"/>
      <c r="K60" s="5707"/>
      <c r="L60" s="5707"/>
      <c r="M60" s="5707"/>
      <c r="N60" s="5707"/>
      <c r="O60" s="5698"/>
      <c r="P60" s="5698"/>
      <c r="Q60" s="5698"/>
      <c r="R60" s="5698"/>
      <c r="S60" s="5698"/>
      <c r="T60" s="5698"/>
      <c r="U60" s="7730"/>
      <c r="V60" s="5698"/>
      <c r="W60" s="5695"/>
      <c r="X60" s="7145"/>
      <c r="Y60" s="606" t="str">
        <f>'BASE METAS)'!Y53</f>
        <v>04</v>
      </c>
      <c r="Z60" s="454" t="str">
        <f>'BASE METAS)'!Z53</f>
        <v>MANTENIMIENTO CORRECTIVO A INFRAESTRUCTURA DE RED DE DATOS</v>
      </c>
      <c r="AA60" s="437" t="str">
        <f>'BASE METAS)'!AA53</f>
        <v>SERVICIO</v>
      </c>
      <c r="AB60" s="443">
        <f>'BASE METAS)'!AB53</f>
        <v>240</v>
      </c>
      <c r="AC60" s="170">
        <f>'BASE METAS)'!AC53</f>
        <v>60</v>
      </c>
      <c r="AD60" s="442">
        <f>'BASE METAS)'!AD53</f>
        <v>0.25</v>
      </c>
      <c r="AE60" s="170">
        <f>'BASE METAS)'!AE53</f>
        <v>60</v>
      </c>
      <c r="AF60" s="442">
        <f>'BASE METAS)'!AF53</f>
        <v>0.25</v>
      </c>
      <c r="AG60" s="170">
        <f>'BASE METAS)'!AG53</f>
        <v>60</v>
      </c>
      <c r="AH60" s="442">
        <f>'BASE METAS)'!AH53</f>
        <v>0.25</v>
      </c>
      <c r="AI60" s="170">
        <f>'BASE METAS)'!AI53</f>
        <v>60</v>
      </c>
      <c r="AJ60" s="442">
        <f>'BASE METAS)'!AJ53</f>
        <v>0.25</v>
      </c>
      <c r="AK60" s="183">
        <f>'BASE METAS)'!AK53</f>
        <v>1</v>
      </c>
      <c r="AL60" s="1203" t="str">
        <f>'BASE METAS)'!AL53</f>
        <v>04</v>
      </c>
      <c r="AM60" s="971" t="str">
        <f>'BASE METAS)'!AM53</f>
        <v>MANTENIMIENTO CORRECTIVO A INFRAESTRUCTURA DE RED DE DATOS</v>
      </c>
      <c r="AN60" s="971" t="str">
        <f>'BASE METAS)'!AN53</f>
        <v xml:space="preserve">MIDE EL NUMERO DE SOLICITUDES REALIZADOS ENTRE EL NUMERO DE SOLICITUDES PROGRAMADOS </v>
      </c>
      <c r="AO60" s="1343" t="str">
        <f>'BASE METAS)'!AU53</f>
        <v>DESEMPEÑO</v>
      </c>
      <c r="AP60" s="1039" t="str">
        <f>'BASE METAS)'!AO53</f>
        <v xml:space="preserve">NUMERO DE SOLICITUDES ATENDIDOS </v>
      </c>
      <c r="AQ60" s="1039" t="str">
        <f>'BASE METAS)'!AP53</f>
        <v>NUMERO DE SOLICITUDES PROGRAMADAS</v>
      </c>
      <c r="AR60" s="970">
        <f>'BASE METAS)'!AQ53</f>
        <v>100</v>
      </c>
      <c r="AS60" s="1039" t="str">
        <f>'BASE METAS)'!AR53</f>
        <v>SERVICIOS</v>
      </c>
      <c r="AT60" s="1265" t="str">
        <f>'BASE METAS)'!AS53</f>
        <v>EFICACIA</v>
      </c>
      <c r="AU60" s="1482">
        <f>'BASE METAS)'!BO53</f>
        <v>0</v>
      </c>
      <c r="AV60" s="1">
        <f>'BASE METAS)'!BQ53</f>
        <v>240</v>
      </c>
      <c r="AW60" s="1">
        <f>'BASE METAS)'!BR53</f>
        <v>0</v>
      </c>
      <c r="AX60" s="1352">
        <f>'BASE METAS)'!BS53</f>
        <v>60</v>
      </c>
      <c r="AY60" s="1352">
        <f>'BASE METAS)'!BT53</f>
        <v>114</v>
      </c>
      <c r="AZ60" s="1352">
        <f>'BASE METAS)'!BU53</f>
        <v>-54</v>
      </c>
      <c r="BA60" s="1352">
        <f>'BASE METAS)'!BV53</f>
        <v>1.9</v>
      </c>
      <c r="BB60" s="1352">
        <f>'BASE METAS)'!BW53</f>
        <v>205</v>
      </c>
      <c r="BC60" s="1352">
        <f>'BASE METAS)'!BX53</f>
        <v>35</v>
      </c>
      <c r="BD60" s="1352">
        <f>'BASE METAS)'!BY53</f>
        <v>0.85416666666666663</v>
      </c>
      <c r="BE60" s="1352">
        <f>'BASE METAS)'!CG53</f>
        <v>91</v>
      </c>
      <c r="BF60" s="1352">
        <f>'BASE METAS)'!CJ53</f>
        <v>50</v>
      </c>
      <c r="BG60" s="1352">
        <f>'BASE METAS)'!CK53</f>
        <v>0</v>
      </c>
      <c r="BH60" s="1352">
        <f>'BASE METAS)'!CL53</f>
        <v>0</v>
      </c>
      <c r="BI60" s="1352">
        <f>'BASE METAS)'!CM53</f>
        <v>0</v>
      </c>
      <c r="BJ60" s="1352">
        <f>'BASE METAS)'!CN53</f>
        <v>0</v>
      </c>
      <c r="BK60" s="1352">
        <f>'BASE METAS)'!CO53</f>
        <v>0</v>
      </c>
      <c r="BL60" s="1352">
        <f>'BASE METAS)'!CP53</f>
        <v>0</v>
      </c>
      <c r="BM60" s="1">
        <f>'BASE METAS)'!CQ53</f>
        <v>0</v>
      </c>
      <c r="BN60" s="1">
        <f>'BASE METAS)'!CR53</f>
        <v>0</v>
      </c>
      <c r="BO60" s="1">
        <f>'BASE METAS)'!CS53</f>
        <v>0</v>
      </c>
      <c r="BP60" s="1">
        <f>'BASE METAS)'!CT53</f>
        <v>0</v>
      </c>
      <c r="BQ60" s="1">
        <f>'BASE METAS)'!CU53</f>
        <v>0</v>
      </c>
      <c r="BR60" s="1">
        <f>'BASE METAS)'!CV53</f>
        <v>0</v>
      </c>
      <c r="BS60" s="1">
        <f>'BASE METAS)'!CW53</f>
        <v>0</v>
      </c>
      <c r="BT60" s="1">
        <f>'BASE METAS)'!CX53</f>
        <v>0</v>
      </c>
      <c r="BU60" s="1">
        <f>'BASE METAS)'!FA53</f>
        <v>240</v>
      </c>
      <c r="BV60" s="1">
        <f>'BASE METAS)'!FB53</f>
        <v>0</v>
      </c>
      <c r="BW60" s="1">
        <f>'BASE METAS)'!FC53</f>
        <v>20</v>
      </c>
      <c r="BX60" s="1">
        <f>'BASE METAS)'!FD53</f>
        <v>40</v>
      </c>
      <c r="BY60" s="1">
        <f>'BASE METAS)'!FE53</f>
        <v>20</v>
      </c>
      <c r="BZ60" s="1">
        <f>'BASE METAS)'!FF53</f>
        <v>2</v>
      </c>
      <c r="CA60" s="1">
        <f>'BASE METAS)'!FG53</f>
        <v>131</v>
      </c>
      <c r="CB60" s="1">
        <f>'BASE METAS)'!FH53</f>
        <v>109</v>
      </c>
      <c r="CC60" s="1">
        <f>'BASE METAS)'!FI53</f>
        <v>0.54583333333333328</v>
      </c>
      <c r="CD60" s="1">
        <f>'BASE METAS)'!FJ53</f>
        <v>240</v>
      </c>
      <c r="CE60" s="1">
        <f>'BASE METAS)'!FK53</f>
        <v>0</v>
      </c>
      <c r="CF60" s="1">
        <f>'BASE METAS)'!FL53</f>
        <v>20</v>
      </c>
      <c r="CG60" s="1">
        <f>'BASE METAS)'!FM53</f>
        <v>40</v>
      </c>
    </row>
    <row r="61" spans="1:85" ht="63.75" x14ac:dyDescent="0.25">
      <c r="A61" s="1">
        <f>'BASE METAS)'!A54</f>
        <v>0</v>
      </c>
      <c r="B61" s="7221"/>
      <c r="C61" s="5685"/>
      <c r="D61" s="5685"/>
      <c r="E61" s="7145"/>
      <c r="F61" s="5707"/>
      <c r="G61" s="5707"/>
      <c r="H61" s="5707"/>
      <c r="I61" s="5707"/>
      <c r="J61" s="5707"/>
      <c r="K61" s="5707"/>
      <c r="L61" s="5707"/>
      <c r="M61" s="5707"/>
      <c r="N61" s="5707"/>
      <c r="O61" s="5698"/>
      <c r="P61" s="5698"/>
      <c r="Q61" s="5698"/>
      <c r="R61" s="5698"/>
      <c r="S61" s="5698"/>
      <c r="T61" s="5698"/>
      <c r="U61" s="7730"/>
      <c r="V61" s="5698"/>
      <c r="W61" s="5695"/>
      <c r="X61" s="7145"/>
      <c r="Y61" s="606" t="str">
        <f>'BASE METAS)'!Y54</f>
        <v>05</v>
      </c>
      <c r="Z61" s="439" t="str">
        <f>'BASE METAS)'!Z54</f>
        <v>MANTENIMIENTO PREVENTIVO A EXTENSIONES TELEFÓNICAS</v>
      </c>
      <c r="AA61" s="437" t="str">
        <f>'BASE METAS)'!AA54</f>
        <v>SERVICIO</v>
      </c>
      <c r="AB61" s="443">
        <f>'BASE METAS)'!AB54</f>
        <v>360</v>
      </c>
      <c r="AC61" s="170">
        <f>'BASE METAS)'!AC54</f>
        <v>90</v>
      </c>
      <c r="AD61" s="442">
        <f>'BASE METAS)'!AD54</f>
        <v>0.25</v>
      </c>
      <c r="AE61" s="170">
        <f>'BASE METAS)'!AE54</f>
        <v>90</v>
      </c>
      <c r="AF61" s="442">
        <f>'BASE METAS)'!AF54</f>
        <v>0.25</v>
      </c>
      <c r="AG61" s="170">
        <f>'BASE METAS)'!AG54</f>
        <v>90</v>
      </c>
      <c r="AH61" s="442">
        <f>'BASE METAS)'!AH54</f>
        <v>0.25</v>
      </c>
      <c r="AI61" s="170">
        <f>'BASE METAS)'!AI54</f>
        <v>90</v>
      </c>
      <c r="AJ61" s="442">
        <f>'BASE METAS)'!AJ54</f>
        <v>0.25</v>
      </c>
      <c r="AK61" s="183">
        <f>'BASE METAS)'!AK54</f>
        <v>1</v>
      </c>
      <c r="AL61" s="1203" t="str">
        <f>'BASE METAS)'!AL54</f>
        <v>05</v>
      </c>
      <c r="AM61" s="971" t="str">
        <f>'BASE METAS)'!AM54</f>
        <v>MANTEMINIENTO PREVENTIVO A EXTENSIONES TELEFÓNICAS</v>
      </c>
      <c r="AN61" s="971" t="str">
        <f>'BASE METAS)'!AN54</f>
        <v xml:space="preserve">MIDE EL NUMERO DE MANTENIMIENTO REALIZADOS ENTRE EL NUMERO DE MANTENIMIENTOS PROGRAMADOS </v>
      </c>
      <c r="AO61" s="1343" t="str">
        <f>'BASE METAS)'!AU54</f>
        <v>DESEMPEÑO</v>
      </c>
      <c r="AP61" s="1039" t="str">
        <f>'BASE METAS)'!AO54</f>
        <v xml:space="preserve">NUMERO DE SERVICIOS REALIZADOS </v>
      </c>
      <c r="AQ61" s="1039" t="str">
        <f>'BASE METAS)'!AP54</f>
        <v xml:space="preserve"> NUMERO DE SERVICIOS PROGRAMADOS</v>
      </c>
      <c r="AR61" s="970">
        <f>'BASE METAS)'!AQ54</f>
        <v>100</v>
      </c>
      <c r="AS61" s="1039" t="str">
        <f>'BASE METAS)'!AR54</f>
        <v>SERVICIOS</v>
      </c>
      <c r="AT61" s="1265" t="str">
        <f>'BASE METAS)'!AS54</f>
        <v>EFICACIA</v>
      </c>
      <c r="AU61" s="1482">
        <f>'BASE METAS)'!BO54</f>
        <v>0</v>
      </c>
      <c r="AV61" s="1">
        <f>'BASE METAS)'!BQ54</f>
        <v>360</v>
      </c>
      <c r="AW61" s="1">
        <f>'BASE METAS)'!BR54</f>
        <v>0</v>
      </c>
      <c r="AX61" s="1324">
        <f>'BASE METAS)'!BS54</f>
        <v>90</v>
      </c>
      <c r="AY61" s="963">
        <f>'BASE METAS)'!BT54</f>
        <v>0</v>
      </c>
      <c r="AZ61" s="963">
        <f>'BASE METAS)'!BU54</f>
        <v>90</v>
      </c>
      <c r="BA61" s="963">
        <f>'BASE METAS)'!BV54</f>
        <v>0</v>
      </c>
      <c r="BB61" s="963">
        <f>'BASE METAS)'!BW54</f>
        <v>0</v>
      </c>
      <c r="BC61" s="963">
        <f>'BASE METAS)'!BX54</f>
        <v>360</v>
      </c>
      <c r="BD61" s="963">
        <f>'BASE METAS)'!BY54</f>
        <v>0</v>
      </c>
      <c r="BE61" s="963">
        <f>'BASE METAS)'!CG54</f>
        <v>0</v>
      </c>
      <c r="BF61" s="963">
        <f>'BASE METAS)'!CJ54</f>
        <v>51</v>
      </c>
      <c r="BG61" s="1352">
        <f>'BASE METAS)'!CK54</f>
        <v>0</v>
      </c>
      <c r="BH61" s="1352">
        <f>'BASE METAS)'!CL54</f>
        <v>0</v>
      </c>
      <c r="BI61" s="1352">
        <f>'BASE METAS)'!CM54</f>
        <v>0</v>
      </c>
      <c r="BJ61" s="1352">
        <f>'BASE METAS)'!CN54</f>
        <v>0</v>
      </c>
      <c r="BK61" s="1352">
        <f>'BASE METAS)'!CO54</f>
        <v>0</v>
      </c>
      <c r="BL61" s="1352">
        <f>'BASE METAS)'!CP54</f>
        <v>0</v>
      </c>
      <c r="BM61" s="1">
        <f>'BASE METAS)'!CQ54</f>
        <v>0</v>
      </c>
      <c r="BN61" s="1">
        <f>'BASE METAS)'!CR54</f>
        <v>0</v>
      </c>
      <c r="BO61" s="1">
        <f>'BASE METAS)'!CS54</f>
        <v>0</v>
      </c>
      <c r="BP61" s="1">
        <f>'BASE METAS)'!CT54</f>
        <v>0</v>
      </c>
      <c r="BQ61" s="1">
        <f>'BASE METAS)'!CU54</f>
        <v>0</v>
      </c>
      <c r="BR61" s="1">
        <f>'BASE METAS)'!CV54</f>
        <v>0</v>
      </c>
      <c r="BS61" s="1">
        <f>'BASE METAS)'!CW54</f>
        <v>0</v>
      </c>
      <c r="BT61" s="1">
        <f>'BASE METAS)'!CX54</f>
        <v>0</v>
      </c>
      <c r="BU61" s="1">
        <f>'BASE METAS)'!FA54</f>
        <v>360</v>
      </c>
      <c r="BV61" s="1">
        <f>'BASE METAS)'!FB54</f>
        <v>0</v>
      </c>
      <c r="BW61" s="1">
        <f>'BASE METAS)'!FC54</f>
        <v>30</v>
      </c>
      <c r="BX61" s="1">
        <f>'BASE METAS)'!FD54</f>
        <v>0</v>
      </c>
      <c r="BY61" s="1">
        <f>'BASE METAS)'!FE54</f>
        <v>-30</v>
      </c>
      <c r="BZ61" s="1">
        <f>'BASE METAS)'!FF54</f>
        <v>0</v>
      </c>
      <c r="CA61" s="1">
        <f>'BASE METAS)'!FG54</f>
        <v>0</v>
      </c>
      <c r="CB61" s="1">
        <f>'BASE METAS)'!FH54</f>
        <v>360</v>
      </c>
      <c r="CC61" s="1">
        <f>'BASE METAS)'!FI54</f>
        <v>0</v>
      </c>
      <c r="CD61" s="1">
        <f>'BASE METAS)'!FJ54</f>
        <v>360</v>
      </c>
      <c r="CE61" s="1">
        <f>'BASE METAS)'!FK54</f>
        <v>0</v>
      </c>
      <c r="CF61" s="1">
        <f>'BASE METAS)'!FL54</f>
        <v>30</v>
      </c>
      <c r="CG61" s="1">
        <f>'BASE METAS)'!FM54</f>
        <v>0</v>
      </c>
    </row>
    <row r="62" spans="1:85" ht="51" x14ac:dyDescent="0.25">
      <c r="A62" s="1">
        <f>'BASE METAS)'!A55</f>
        <v>0</v>
      </c>
      <c r="B62" s="7221"/>
      <c r="C62" s="5685"/>
      <c r="D62" s="5685"/>
      <c r="E62" s="7145"/>
      <c r="F62" s="5707"/>
      <c r="G62" s="5707"/>
      <c r="H62" s="5707"/>
      <c r="I62" s="5707"/>
      <c r="J62" s="5707"/>
      <c r="K62" s="5707"/>
      <c r="L62" s="5707"/>
      <c r="M62" s="5707"/>
      <c r="N62" s="5707"/>
      <c r="O62" s="5698"/>
      <c r="P62" s="5698"/>
      <c r="Q62" s="5698"/>
      <c r="R62" s="5698"/>
      <c r="S62" s="5698"/>
      <c r="T62" s="5698"/>
      <c r="U62" s="7730"/>
      <c r="V62" s="5698"/>
      <c r="W62" s="5695"/>
      <c r="X62" s="7145"/>
      <c r="Y62" s="606" t="str">
        <f>'BASE METAS)'!Y55</f>
        <v>06</v>
      </c>
      <c r="Z62" s="439" t="str">
        <f>'BASE METAS)'!Z55</f>
        <v>MANTENIMIENTO CORRECTIVO DE EXTENSIONES TELEFONICAS</v>
      </c>
      <c r="AA62" s="437" t="str">
        <f>'BASE METAS)'!AA55</f>
        <v>SERVICIO</v>
      </c>
      <c r="AB62" s="443">
        <f>'BASE METAS)'!AB55</f>
        <v>400</v>
      </c>
      <c r="AC62" s="170">
        <f>'BASE METAS)'!AC55</f>
        <v>100</v>
      </c>
      <c r="AD62" s="442">
        <f>'BASE METAS)'!AD55</f>
        <v>0.25</v>
      </c>
      <c r="AE62" s="170">
        <f>'BASE METAS)'!AE55</f>
        <v>100</v>
      </c>
      <c r="AF62" s="442">
        <f>'BASE METAS)'!AF55</f>
        <v>0.25</v>
      </c>
      <c r="AG62" s="170">
        <f>'BASE METAS)'!AG55</f>
        <v>100</v>
      </c>
      <c r="AH62" s="442">
        <f>'BASE METAS)'!AH55</f>
        <v>0.25</v>
      </c>
      <c r="AI62" s="170">
        <f>'BASE METAS)'!AI55</f>
        <v>100</v>
      </c>
      <c r="AJ62" s="442">
        <f>'BASE METAS)'!AJ55</f>
        <v>0.25</v>
      </c>
      <c r="AK62" s="183">
        <f>'BASE METAS)'!AK55</f>
        <v>1</v>
      </c>
      <c r="AL62" s="1203" t="str">
        <f>'BASE METAS)'!AL55</f>
        <v>06</v>
      </c>
      <c r="AM62" s="971" t="str">
        <f>'BASE METAS)'!AM55</f>
        <v>MANTENIMIENTO CORRECTIVO DE EXTENSIONES</v>
      </c>
      <c r="AN62" s="971" t="str">
        <f>'BASE METAS)'!AN55</f>
        <v xml:space="preserve">MIDE EL NUMERO DE SOLICITUDES REALIZADOS ENTRE EL NUMERO DE SOLICITUDES PROGRAMADAS </v>
      </c>
      <c r="AO62" s="1343" t="str">
        <f>'BASE METAS)'!AU55</f>
        <v>DESEMPEÑO</v>
      </c>
      <c r="AP62" s="1039" t="str">
        <f>'BASE METAS)'!AO55</f>
        <v xml:space="preserve">NUMERO DE SOLICITUDES ATENDIDAS </v>
      </c>
      <c r="AQ62" s="1039" t="str">
        <f>'BASE METAS)'!AP55</f>
        <v>NUMERO DE SOLICITUDES PROGRAMADAS</v>
      </c>
      <c r="AR62" s="970">
        <f>'BASE METAS)'!AQ55</f>
        <v>100</v>
      </c>
      <c r="AS62" s="1039" t="str">
        <f>'BASE METAS)'!AR55</f>
        <v>SERVICIOS</v>
      </c>
      <c r="AT62" s="1265" t="str">
        <f>'BASE METAS)'!AS55</f>
        <v>EFICACIA</v>
      </c>
      <c r="AU62" s="1482">
        <f>'BASE METAS)'!BO55</f>
        <v>0</v>
      </c>
      <c r="AV62" s="1">
        <f>'BASE METAS)'!BQ55</f>
        <v>400</v>
      </c>
      <c r="AW62" s="1">
        <f>'BASE METAS)'!BR55</f>
        <v>0</v>
      </c>
      <c r="AX62" s="1352">
        <f>'BASE METAS)'!BS55</f>
        <v>100</v>
      </c>
      <c r="AY62" s="1352">
        <f>'BASE METAS)'!BT55</f>
        <v>208</v>
      </c>
      <c r="AZ62" s="1352">
        <f>'BASE METAS)'!BU55</f>
        <v>-108</v>
      </c>
      <c r="BA62" s="1352">
        <f>'BASE METAS)'!BV55</f>
        <v>2.08</v>
      </c>
      <c r="BB62" s="1352">
        <f>'BASE METAS)'!BW55</f>
        <v>347</v>
      </c>
      <c r="BC62" s="1352">
        <f>'BASE METAS)'!BX55</f>
        <v>53</v>
      </c>
      <c r="BD62" s="963">
        <f>'BASE METAS)'!BY55</f>
        <v>0.86750000000000005</v>
      </c>
      <c r="BE62" s="963">
        <f>'BASE METAS)'!CG55</f>
        <v>139</v>
      </c>
      <c r="BF62" s="963">
        <f>'BASE METAS)'!CJ55</f>
        <v>52</v>
      </c>
      <c r="BG62" s="1352">
        <f>'BASE METAS)'!CK55</f>
        <v>0</v>
      </c>
      <c r="BH62" s="1352">
        <f>'BASE METAS)'!CL55</f>
        <v>0</v>
      </c>
      <c r="BI62" s="1352">
        <f>'BASE METAS)'!CM55</f>
        <v>0</v>
      </c>
      <c r="BJ62" s="1352">
        <f>'BASE METAS)'!CN55</f>
        <v>0</v>
      </c>
      <c r="BK62" s="1352">
        <f>'BASE METAS)'!CO55</f>
        <v>0</v>
      </c>
      <c r="BL62" s="1352">
        <f>'BASE METAS)'!CP55</f>
        <v>0</v>
      </c>
      <c r="BM62" s="1">
        <f>'BASE METAS)'!CQ55</f>
        <v>0</v>
      </c>
      <c r="BN62" s="1">
        <f>'BASE METAS)'!CR55</f>
        <v>0</v>
      </c>
      <c r="BO62" s="1">
        <f>'BASE METAS)'!CS55</f>
        <v>0</v>
      </c>
      <c r="BP62" s="1">
        <f>'BASE METAS)'!CT55</f>
        <v>0</v>
      </c>
      <c r="BQ62" s="1">
        <f>'BASE METAS)'!CU55</f>
        <v>0</v>
      </c>
      <c r="BR62" s="1">
        <f>'BASE METAS)'!CV55</f>
        <v>0</v>
      </c>
      <c r="BS62" s="1">
        <f>'BASE METAS)'!CW55</f>
        <v>0</v>
      </c>
      <c r="BT62" s="1">
        <f>'BASE METAS)'!CX55</f>
        <v>0</v>
      </c>
      <c r="BU62" s="1">
        <f>'BASE METAS)'!FA55</f>
        <v>400</v>
      </c>
      <c r="BV62" s="1">
        <f>'BASE METAS)'!FB55</f>
        <v>0</v>
      </c>
      <c r="BW62" s="1">
        <f>'BASE METAS)'!FC55</f>
        <v>33</v>
      </c>
      <c r="BX62" s="1">
        <f>'BASE METAS)'!FD55</f>
        <v>75</v>
      </c>
      <c r="BY62" s="1">
        <f>'BASE METAS)'!FE55</f>
        <v>42</v>
      </c>
      <c r="BZ62" s="1">
        <f>'BASE METAS)'!FF55</f>
        <v>2.2727272727272729</v>
      </c>
      <c r="CA62" s="1">
        <f>'BASE METAS)'!FG55</f>
        <v>214</v>
      </c>
      <c r="CB62" s="1">
        <f>'BASE METAS)'!FH55</f>
        <v>186</v>
      </c>
      <c r="CC62" s="1">
        <f>'BASE METAS)'!FI55</f>
        <v>0.53500000000000003</v>
      </c>
      <c r="CD62" s="1">
        <f>'BASE METAS)'!FJ55</f>
        <v>400</v>
      </c>
      <c r="CE62" s="1">
        <f>'BASE METAS)'!FK55</f>
        <v>0</v>
      </c>
      <c r="CF62" s="1">
        <f>'BASE METAS)'!FL55</f>
        <v>33</v>
      </c>
      <c r="CG62" s="1">
        <f>'BASE METAS)'!FM55</f>
        <v>75</v>
      </c>
    </row>
    <row r="63" spans="1:85" ht="51" customHeight="1" x14ac:dyDescent="0.2">
      <c r="A63" s="1">
        <f>'BASE METAS)'!A56</f>
        <v>0</v>
      </c>
      <c r="B63" s="7221"/>
      <c r="C63" s="5685"/>
      <c r="D63" s="5685"/>
      <c r="E63" s="7145"/>
      <c r="F63" s="5707"/>
      <c r="G63" s="5707"/>
      <c r="H63" s="5707"/>
      <c r="I63" s="5707"/>
      <c r="J63" s="5707"/>
      <c r="K63" s="5707"/>
      <c r="L63" s="5707"/>
      <c r="M63" s="5707"/>
      <c r="N63" s="5707"/>
      <c r="O63" s="5698"/>
      <c r="P63" s="5698"/>
      <c r="Q63" s="5698"/>
      <c r="R63" s="5698"/>
      <c r="S63" s="5698"/>
      <c r="T63" s="5698"/>
      <c r="U63" s="7730"/>
      <c r="V63" s="5698"/>
      <c r="W63" s="5695"/>
      <c r="X63" s="7145"/>
      <c r="Y63" s="606" t="str">
        <f>'BASE METAS)'!Y56</f>
        <v>07</v>
      </c>
      <c r="Z63" s="454" t="str">
        <f>'BASE METAS)'!Z56</f>
        <v>DIAGNOSTICAR EL ESTADO Y FUNCIONALIDAD DE LOS DESARROLLOS INFORMATICOS EXISTENTES</v>
      </c>
      <c r="AA63" s="607" t="str">
        <f>'BASE METAS)'!AA56</f>
        <v>DIAGNOSTICO</v>
      </c>
      <c r="AB63" s="608">
        <f>'BASE METAS)'!AB56</f>
        <v>5</v>
      </c>
      <c r="AC63" s="170">
        <f>'BASE METAS)'!AC56</f>
        <v>2</v>
      </c>
      <c r="AD63" s="442">
        <f>'BASE METAS)'!AD56</f>
        <v>0.4</v>
      </c>
      <c r="AE63" s="170">
        <f>'BASE METAS)'!AE56</f>
        <v>1</v>
      </c>
      <c r="AF63" s="442">
        <f>'BASE METAS)'!AF56</f>
        <v>0.2</v>
      </c>
      <c r="AG63" s="170">
        <f>'BASE METAS)'!AG56</f>
        <v>1</v>
      </c>
      <c r="AH63" s="442">
        <f>'BASE METAS)'!AH56</f>
        <v>0.2</v>
      </c>
      <c r="AI63" s="170">
        <f>'BASE METAS)'!AI56</f>
        <v>1</v>
      </c>
      <c r="AJ63" s="442">
        <f>'BASE METAS)'!AJ56</f>
        <v>0.2</v>
      </c>
      <c r="AK63" s="183">
        <f>'BASE METAS)'!AK56</f>
        <v>1</v>
      </c>
      <c r="AL63" s="1203" t="str">
        <f>'BASE METAS)'!AL56</f>
        <v>O7</v>
      </c>
      <c r="AM63" s="971" t="str">
        <f>'BASE METAS)'!AM56</f>
        <v>DIAGNOSTICAR EL ESTADO Y FUNCIONALIDAD DE LOS DESARROLLOS INFORMATICOS EXISTENTES</v>
      </c>
      <c r="AN63" s="971" t="str">
        <f>'BASE METAS)'!AN56</f>
        <v xml:space="preserve">MIDE EL NUMERO DE DIAGNOSTICOS PROGRAMADOS ENTRTRE EL NUMERO DE DIAGNOSTICOS REALIZADOS </v>
      </c>
      <c r="AO63" s="1343" t="str">
        <f>'BASE METAS)'!AU56</f>
        <v>DESEMPEÑO</v>
      </c>
      <c r="AP63" s="1039" t="str">
        <f>'BASE METAS)'!AO56</f>
        <v>NUMERO DE DIAGNOSTICOS REALIZADOS</v>
      </c>
      <c r="AQ63" s="1039" t="str">
        <f>'BASE METAS)'!AP56</f>
        <v>NUMERO DE DIAGNOSTICOS PROGRAMADOS</v>
      </c>
      <c r="AR63" s="970">
        <f>'BASE METAS)'!AQ56</f>
        <v>100</v>
      </c>
      <c r="AS63" s="1039" t="str">
        <f>'BASE METAS)'!AR56</f>
        <v>DIAGNOSTICOS</v>
      </c>
      <c r="AT63" s="1265" t="str">
        <f>'BASE METAS)'!AS56</f>
        <v>EFICACIA</v>
      </c>
      <c r="AU63" s="1482">
        <f>'BASE METAS)'!BO56</f>
        <v>0</v>
      </c>
      <c r="AV63" s="1">
        <f>'BASE METAS)'!BQ56</f>
        <v>5</v>
      </c>
      <c r="AW63" s="1230">
        <f>'BASE METAS)'!BR56</f>
        <v>0</v>
      </c>
      <c r="AX63" s="1352">
        <f>'BASE METAS)'!BS56</f>
        <v>1</v>
      </c>
      <c r="AY63" s="1236">
        <f>'BASE METAS)'!BT56</f>
        <v>1</v>
      </c>
      <c r="AZ63" s="1352">
        <f>'BASE METAS)'!BU56</f>
        <v>0</v>
      </c>
      <c r="BA63" s="1325">
        <f>'BASE METAS)'!BV56</f>
        <v>1</v>
      </c>
      <c r="BB63" s="1325">
        <f>'BASE METAS)'!BW56</f>
        <v>4</v>
      </c>
      <c r="BC63" s="963">
        <f>'BASE METAS)'!BX56</f>
        <v>1</v>
      </c>
      <c r="BD63" s="963">
        <f>'BASE METAS)'!BY56</f>
        <v>0.8</v>
      </c>
      <c r="BE63" s="963">
        <f>'BASE METAS)'!CG56</f>
        <v>3</v>
      </c>
      <c r="BF63" s="963">
        <f>'BASE METAS)'!CJ56</f>
        <v>53</v>
      </c>
      <c r="BG63" s="1352">
        <f>'BASE METAS)'!CK56</f>
        <v>0</v>
      </c>
      <c r="BH63" s="1352">
        <f>'BASE METAS)'!CL56</f>
        <v>0</v>
      </c>
      <c r="BI63" s="1352">
        <f>'BASE METAS)'!CM56</f>
        <v>0</v>
      </c>
      <c r="BJ63" s="1352">
        <f>'BASE METAS)'!CN56</f>
        <v>0</v>
      </c>
      <c r="BK63" s="1352">
        <f>'BASE METAS)'!CO56</f>
        <v>0</v>
      </c>
      <c r="BL63" s="1352">
        <f>'BASE METAS)'!CP56</f>
        <v>0</v>
      </c>
      <c r="BM63" s="1">
        <f>'BASE METAS)'!CQ56</f>
        <v>0</v>
      </c>
      <c r="BN63" s="1">
        <f>'BASE METAS)'!CR56</f>
        <v>0</v>
      </c>
      <c r="BO63" s="1">
        <f>'BASE METAS)'!CS56</f>
        <v>0</v>
      </c>
      <c r="BP63" s="1">
        <f>'BASE METAS)'!CT56</f>
        <v>0</v>
      </c>
      <c r="BQ63" s="1">
        <f>'BASE METAS)'!CU56</f>
        <v>0</v>
      </c>
      <c r="BR63" s="1">
        <f>'BASE METAS)'!CV56</f>
        <v>0</v>
      </c>
      <c r="BS63" s="1">
        <f>'BASE METAS)'!CW56</f>
        <v>0</v>
      </c>
      <c r="BT63" s="1">
        <f>'BASE METAS)'!CX56</f>
        <v>0</v>
      </c>
      <c r="BU63" s="1">
        <f>'BASE METAS)'!FA56</f>
        <v>5</v>
      </c>
      <c r="BV63" s="1">
        <f>'BASE METAS)'!FB56</f>
        <v>0</v>
      </c>
      <c r="BW63" s="1">
        <f>'BASE METAS)'!FC56</f>
        <v>0</v>
      </c>
      <c r="BX63" s="1">
        <f>'BASE METAS)'!FD56</f>
        <v>0</v>
      </c>
      <c r="BY63" s="1">
        <f>'BASE METAS)'!FE56</f>
        <v>0</v>
      </c>
      <c r="BZ63" s="1">
        <f>'BASE METAS)'!FF56</f>
        <v>0</v>
      </c>
      <c r="CA63" s="1">
        <f>'BASE METAS)'!FG56</f>
        <v>3</v>
      </c>
      <c r="CB63" s="1">
        <f>'BASE METAS)'!FH56</f>
        <v>2</v>
      </c>
      <c r="CC63" s="1">
        <f>'BASE METAS)'!FI56</f>
        <v>0.6</v>
      </c>
      <c r="CD63" s="1">
        <f>'BASE METAS)'!FJ56</f>
        <v>5</v>
      </c>
      <c r="CE63" s="1">
        <f>'BASE METAS)'!FK56</f>
        <v>0</v>
      </c>
      <c r="CF63" s="1">
        <f>'BASE METAS)'!FL56</f>
        <v>0</v>
      </c>
      <c r="CG63" s="1">
        <f>'BASE METAS)'!FM56</f>
        <v>1</v>
      </c>
    </row>
    <row r="64" spans="1:85" ht="63.75" x14ac:dyDescent="0.2">
      <c r="A64" s="1">
        <f>'BASE METAS)'!A57</f>
        <v>0</v>
      </c>
      <c r="B64" s="7221"/>
      <c r="C64" s="5685"/>
      <c r="D64" s="5685"/>
      <c r="E64" s="7145"/>
      <c r="F64" s="5707"/>
      <c r="G64" s="5707"/>
      <c r="H64" s="5707"/>
      <c r="I64" s="5707"/>
      <c r="J64" s="5707"/>
      <c r="K64" s="5707"/>
      <c r="L64" s="5707"/>
      <c r="M64" s="5707"/>
      <c r="N64" s="5707"/>
      <c r="O64" s="5698"/>
      <c r="P64" s="5698"/>
      <c r="Q64" s="5698"/>
      <c r="R64" s="5698"/>
      <c r="S64" s="5698"/>
      <c r="T64" s="5698"/>
      <c r="U64" s="7730"/>
      <c r="V64" s="5698"/>
      <c r="W64" s="5695"/>
      <c r="X64" s="7145"/>
      <c r="Y64" s="606" t="str">
        <f>'BASE METAS)'!Y57</f>
        <v>08</v>
      </c>
      <c r="Z64" s="439" t="str">
        <f>'BASE METAS)'!Z57</f>
        <v xml:space="preserve">ADAPTAR O DESARROLLAR SISTEMAS  INFORMATICOS ACORDES A LAS NECESIDADES DE LAS ÁREAS Y DE LA CIUDADANIA </v>
      </c>
      <c r="AA64" s="435" t="str">
        <f>'BASE METAS)'!AA57</f>
        <v>DESARROLLO</v>
      </c>
      <c r="AB64" s="443">
        <f>'BASE METAS)'!AB57</f>
        <v>6</v>
      </c>
      <c r="AC64" s="170">
        <f>'BASE METAS)'!AC57</f>
        <v>2</v>
      </c>
      <c r="AD64" s="442">
        <f>'BASE METAS)'!AD57</f>
        <v>0.33333333333333331</v>
      </c>
      <c r="AE64" s="170">
        <f>'BASE METAS)'!AE57</f>
        <v>2</v>
      </c>
      <c r="AF64" s="442">
        <f>'BASE METAS)'!AF57</f>
        <v>0.33333333333333331</v>
      </c>
      <c r="AG64" s="170">
        <f>'BASE METAS)'!AG57</f>
        <v>1</v>
      </c>
      <c r="AH64" s="442">
        <f>'BASE METAS)'!AH57</f>
        <v>0.16666666666666666</v>
      </c>
      <c r="AI64" s="170">
        <f>'BASE METAS)'!AI57</f>
        <v>1</v>
      </c>
      <c r="AJ64" s="442">
        <f>'BASE METAS)'!AJ57</f>
        <v>0.16666666666666666</v>
      </c>
      <c r="AK64" s="183">
        <f>'BASE METAS)'!AK57</f>
        <v>0.99999999999999989</v>
      </c>
      <c r="AL64" s="1203" t="str">
        <f>'BASE METAS)'!AL57</f>
        <v>08</v>
      </c>
      <c r="AM64" s="971" t="str">
        <f>'BASE METAS)'!AM57</f>
        <v xml:space="preserve">ADAPTAR O DESARROLLAR SISTEMAS  INFORMATICOS ACORDES A LAS NECESIDADES DE LAS ÁREAS Y DE LA CIUDADANIA </v>
      </c>
      <c r="AN64" s="971" t="str">
        <f>'BASE METAS)'!AN57</f>
        <v xml:space="preserve">MIDE EL NUMERO DE SISTEMAS DESARREOLLADOS ENTRE EL NUMERO DE SISTEMAS PROGRAMADOS </v>
      </c>
      <c r="AO64" s="1343" t="str">
        <f>'BASE METAS)'!AU57</f>
        <v>DESEMPEÑO</v>
      </c>
      <c r="AP64" s="1039" t="str">
        <f>'BASE METAS)'!AO57</f>
        <v>NUMERO DE SISTEMAS DESARROLLADOS</v>
      </c>
      <c r="AQ64" s="1039" t="str">
        <f>'BASE METAS)'!AP57</f>
        <v xml:space="preserve"> NUMERO DE SISTEMAS PROGRAMADOS </v>
      </c>
      <c r="AR64" s="970">
        <f>'BASE METAS)'!AQ57</f>
        <v>100</v>
      </c>
      <c r="AS64" s="1204" t="str">
        <f>'BASE METAS)'!AR57</f>
        <v>DESARROLLOS</v>
      </c>
      <c r="AT64" s="1265" t="str">
        <f>'BASE METAS)'!AS57</f>
        <v>EFICACIA</v>
      </c>
      <c r="AU64" s="1482">
        <f>'BASE METAS)'!BO57</f>
        <v>0</v>
      </c>
      <c r="AV64" s="1">
        <f>'BASE METAS)'!BQ57</f>
        <v>6</v>
      </c>
      <c r="AW64" s="1236">
        <f>'BASE METAS)'!BR57</f>
        <v>0</v>
      </c>
      <c r="AX64" s="1236">
        <f>'BASE METAS)'!BS57</f>
        <v>2</v>
      </c>
      <c r="AY64" s="1236">
        <f>'BASE METAS)'!BT57</f>
        <v>2</v>
      </c>
      <c r="AZ64" s="1325">
        <f>'BASE METAS)'!BU57</f>
        <v>0</v>
      </c>
      <c r="BA64" s="1325">
        <f>'BASE METAS)'!BV57</f>
        <v>1</v>
      </c>
      <c r="BB64" s="1325">
        <f>'BASE METAS)'!BW57</f>
        <v>5</v>
      </c>
      <c r="BC64" s="1325">
        <f>'BASE METAS)'!BX57</f>
        <v>1</v>
      </c>
      <c r="BD64" s="963">
        <f>'BASE METAS)'!BY57</f>
        <v>0.83333333333333337</v>
      </c>
      <c r="BE64" s="963">
        <f>'BASE METAS)'!CG57</f>
        <v>3</v>
      </c>
      <c r="BF64" s="963">
        <f>'BASE METAS)'!CJ57</f>
        <v>54</v>
      </c>
      <c r="BG64" s="1352">
        <f>'BASE METAS)'!CK57</f>
        <v>0</v>
      </c>
      <c r="BH64" s="1352">
        <f>'BASE METAS)'!CL57</f>
        <v>0</v>
      </c>
      <c r="BI64" s="1352">
        <f>'BASE METAS)'!CM57</f>
        <v>0</v>
      </c>
      <c r="BJ64" s="1352">
        <f>'BASE METAS)'!CN57</f>
        <v>0</v>
      </c>
      <c r="BK64" s="1352">
        <f>'BASE METAS)'!CO57</f>
        <v>0</v>
      </c>
      <c r="BL64" s="1352">
        <f>'BASE METAS)'!CP57</f>
        <v>0</v>
      </c>
      <c r="BM64" s="1">
        <f>'BASE METAS)'!CQ57</f>
        <v>0</v>
      </c>
      <c r="BN64" s="1">
        <f>'BASE METAS)'!CR57</f>
        <v>0</v>
      </c>
      <c r="BO64" s="1">
        <f>'BASE METAS)'!CS57</f>
        <v>0</v>
      </c>
      <c r="BP64" s="1">
        <f>'BASE METAS)'!CT57</f>
        <v>0</v>
      </c>
      <c r="BQ64" s="1">
        <f>'BASE METAS)'!CU57</f>
        <v>0</v>
      </c>
      <c r="BR64" s="1">
        <f>'BASE METAS)'!CV57</f>
        <v>0</v>
      </c>
      <c r="BS64" s="1">
        <f>'BASE METAS)'!CW57</f>
        <v>0</v>
      </c>
      <c r="BT64" s="1">
        <f>'BASE METAS)'!CX57</f>
        <v>0</v>
      </c>
      <c r="BU64" s="1">
        <f>'BASE METAS)'!FA57</f>
        <v>6</v>
      </c>
      <c r="BV64" s="1">
        <f>'BASE METAS)'!FB57</f>
        <v>0</v>
      </c>
      <c r="BW64" s="1">
        <f>'BASE METAS)'!FC57</f>
        <v>0</v>
      </c>
      <c r="BX64" s="1">
        <f>'BASE METAS)'!FD57</f>
        <v>0</v>
      </c>
      <c r="BY64" s="1">
        <f>'BASE METAS)'!FE57</f>
        <v>0</v>
      </c>
      <c r="BZ64" s="1">
        <f>'BASE METAS)'!FF57</f>
        <v>0</v>
      </c>
      <c r="CA64" s="1">
        <f>'BASE METAS)'!FG57</f>
        <v>3</v>
      </c>
      <c r="CB64" s="1">
        <f>'BASE METAS)'!FH57</f>
        <v>3</v>
      </c>
      <c r="CC64" s="1">
        <f>'BASE METAS)'!FI57</f>
        <v>0.5</v>
      </c>
      <c r="CD64" s="1">
        <f>'BASE METAS)'!FJ57</f>
        <v>6</v>
      </c>
      <c r="CE64" s="1">
        <f>'BASE METAS)'!FK57</f>
        <v>0</v>
      </c>
      <c r="CF64" s="1">
        <f>'BASE METAS)'!FL57</f>
        <v>1</v>
      </c>
      <c r="CG64" s="1">
        <f>'BASE METAS)'!FM57</f>
        <v>2</v>
      </c>
    </row>
    <row r="65" spans="1:85" ht="51" x14ac:dyDescent="0.25">
      <c r="A65" s="1">
        <f>'BASE METAS)'!A58</f>
        <v>0</v>
      </c>
      <c r="B65" s="7221"/>
      <c r="C65" s="5685"/>
      <c r="D65" s="5685"/>
      <c r="E65" s="7145"/>
      <c r="F65" s="5707"/>
      <c r="G65" s="5707"/>
      <c r="H65" s="5707"/>
      <c r="I65" s="5707"/>
      <c r="J65" s="5707"/>
      <c r="K65" s="5707"/>
      <c r="L65" s="5707"/>
      <c r="M65" s="5707"/>
      <c r="N65" s="5707"/>
      <c r="O65" s="5698"/>
      <c r="P65" s="5698"/>
      <c r="Q65" s="5698"/>
      <c r="R65" s="5698"/>
      <c r="S65" s="5698"/>
      <c r="T65" s="5698"/>
      <c r="U65" s="7730"/>
      <c r="V65" s="5698"/>
      <c r="W65" s="5695"/>
      <c r="X65" s="7145"/>
      <c r="Y65" s="606" t="str">
        <f>'BASE METAS)'!Y58</f>
        <v>09</v>
      </c>
      <c r="Z65" s="439" t="str">
        <f>'BASE METAS)'!Z58</f>
        <v>IMPLEMENTAR Y DAR SEGUIMIENTO AL FUNCIONAMIENTO DE SISTEMAS DESARROLLADOS</v>
      </c>
      <c r="AA65" s="453" t="str">
        <f>'BASE METAS)'!AA58</f>
        <v>IMPLEMENTACIÓN</v>
      </c>
      <c r="AB65" s="443">
        <f>'BASE METAS)'!AB58</f>
        <v>6</v>
      </c>
      <c r="AC65" s="170">
        <f>'BASE METAS)'!AC58</f>
        <v>2</v>
      </c>
      <c r="AD65" s="442">
        <f>'BASE METAS)'!AD58</f>
        <v>0.33333333333333331</v>
      </c>
      <c r="AE65" s="170">
        <f>'BASE METAS)'!AE58</f>
        <v>2</v>
      </c>
      <c r="AF65" s="442">
        <f>'BASE METAS)'!AF58</f>
        <v>0.33333333333333331</v>
      </c>
      <c r="AG65" s="170">
        <f>'BASE METAS)'!AG58</f>
        <v>1</v>
      </c>
      <c r="AH65" s="442">
        <f>'BASE METAS)'!AH58</f>
        <v>0.16666666666666666</v>
      </c>
      <c r="AI65" s="170">
        <f>'BASE METAS)'!AI58</f>
        <v>1</v>
      </c>
      <c r="AJ65" s="442">
        <f>'BASE METAS)'!AJ58</f>
        <v>0.16666666666666666</v>
      </c>
      <c r="AK65" s="183">
        <f>'BASE METAS)'!AK58</f>
        <v>0.99999999999999989</v>
      </c>
      <c r="AL65" s="1203" t="str">
        <f>'BASE METAS)'!AL58</f>
        <v>09</v>
      </c>
      <c r="AM65" s="971" t="str">
        <f>'BASE METAS)'!AM58</f>
        <v>IMPLEMENTAR Y DAR SEGUIMIENTO AL FUNCIONAMIENTO DE SISTEMAS DESARROLLADOS</v>
      </c>
      <c r="AN65" s="971" t="str">
        <f>'BASE METAS)'!AN58</f>
        <v xml:space="preserve">MIDE EL NUMERO DE SISTEMAS IMPLEMENTADOS ENTRE EL NUMERO DE SISTEMAS DESARROLLADOS </v>
      </c>
      <c r="AO65" s="1343" t="str">
        <f>'BASE METAS)'!AU58</f>
        <v>DESEMPEÑO</v>
      </c>
      <c r="AP65" s="1039" t="str">
        <f>'BASE METAS)'!AO58</f>
        <v>NUMERO DE SISTEMAS IMPLEMENTADOS</v>
      </c>
      <c r="AQ65" s="1039" t="str">
        <f>'BASE METAS)'!AP58</f>
        <v>NUMERO DE SISTEMAS DESARROLLADOS</v>
      </c>
      <c r="AR65" s="970">
        <f>'BASE METAS)'!AQ58</f>
        <v>100</v>
      </c>
      <c r="AS65" s="1039" t="str">
        <f>'BASE METAS)'!AR58</f>
        <v>IMPLEMENTACIÓN</v>
      </c>
      <c r="AT65" s="1265" t="str">
        <f>'BASE METAS)'!AS58</f>
        <v>EFICACIA</v>
      </c>
      <c r="AU65" s="1482">
        <f>'BASE METAS)'!BO58</f>
        <v>0</v>
      </c>
      <c r="AV65" s="1">
        <f>'BASE METAS)'!BQ58</f>
        <v>6</v>
      </c>
      <c r="AW65" s="1">
        <f>'BASE METAS)'!BR58</f>
        <v>0</v>
      </c>
      <c r="AX65" s="1352">
        <f>'BASE METAS)'!BS58</f>
        <v>2</v>
      </c>
      <c r="AY65" s="1352">
        <f>'BASE METAS)'!BT58</f>
        <v>2</v>
      </c>
      <c r="AZ65" s="1352">
        <f>'BASE METAS)'!BU58</f>
        <v>0</v>
      </c>
      <c r="BA65" s="1352">
        <f>'BASE METAS)'!BV58</f>
        <v>1</v>
      </c>
      <c r="BB65" s="1352">
        <f>'BASE METAS)'!BW58</f>
        <v>5</v>
      </c>
      <c r="BC65" s="1352">
        <f>'BASE METAS)'!BX58</f>
        <v>1</v>
      </c>
      <c r="BD65" s="1352">
        <f>'BASE METAS)'!BY58</f>
        <v>0.83333333333333337</v>
      </c>
      <c r="BE65" s="1352">
        <f>'BASE METAS)'!CG58</f>
        <v>3</v>
      </c>
      <c r="BF65" s="1352">
        <f>'BASE METAS)'!CJ58</f>
        <v>55</v>
      </c>
      <c r="BG65" s="1352">
        <f>'BASE METAS)'!CK58</f>
        <v>0</v>
      </c>
      <c r="BH65" s="1352">
        <f>'BASE METAS)'!CL58</f>
        <v>0</v>
      </c>
      <c r="BI65" s="1352">
        <f>'BASE METAS)'!CM58</f>
        <v>0</v>
      </c>
      <c r="BJ65" s="1352">
        <f>'BASE METAS)'!CN58</f>
        <v>0</v>
      </c>
      <c r="BK65" s="1352">
        <f>'BASE METAS)'!CO58</f>
        <v>0</v>
      </c>
      <c r="BL65" s="1352">
        <f>'BASE METAS)'!CP58</f>
        <v>0</v>
      </c>
      <c r="BM65" s="1">
        <f>'BASE METAS)'!CQ58</f>
        <v>0</v>
      </c>
      <c r="BN65" s="1">
        <f>'BASE METAS)'!CR58</f>
        <v>0</v>
      </c>
      <c r="BO65" s="1">
        <f>'BASE METAS)'!CS58</f>
        <v>0</v>
      </c>
      <c r="BP65" s="1">
        <f>'BASE METAS)'!CT58</f>
        <v>0</v>
      </c>
      <c r="BQ65" s="1">
        <f>'BASE METAS)'!CU58</f>
        <v>0</v>
      </c>
      <c r="BR65" s="1">
        <f>'BASE METAS)'!CV58</f>
        <v>0</v>
      </c>
      <c r="BS65" s="1">
        <f>'BASE METAS)'!CW58</f>
        <v>0</v>
      </c>
      <c r="BT65" s="1">
        <f>'BASE METAS)'!CX58</f>
        <v>0</v>
      </c>
      <c r="BU65" s="1">
        <f>'BASE METAS)'!FA58</f>
        <v>6</v>
      </c>
      <c r="BV65" s="1">
        <f>'BASE METAS)'!FB58</f>
        <v>0</v>
      </c>
      <c r="BW65" s="1">
        <f>'BASE METAS)'!FC58</f>
        <v>0</v>
      </c>
      <c r="BX65" s="1">
        <f>'BASE METAS)'!FD58</f>
        <v>0</v>
      </c>
      <c r="BY65" s="1">
        <f>'BASE METAS)'!FE58</f>
        <v>0</v>
      </c>
      <c r="BZ65" s="1">
        <f>'BASE METAS)'!FF58</f>
        <v>0</v>
      </c>
      <c r="CA65" s="1">
        <f>'BASE METAS)'!FG58</f>
        <v>3</v>
      </c>
      <c r="CB65" s="1">
        <f>'BASE METAS)'!FH58</f>
        <v>3</v>
      </c>
      <c r="CC65" s="1">
        <f>'BASE METAS)'!FI58</f>
        <v>0.5</v>
      </c>
      <c r="CD65" s="1">
        <f>'BASE METAS)'!FJ58</f>
        <v>6</v>
      </c>
      <c r="CE65" s="1">
        <f>'BASE METAS)'!FK58</f>
        <v>0</v>
      </c>
      <c r="CF65" s="1">
        <f>'BASE METAS)'!FL58</f>
        <v>1</v>
      </c>
      <c r="CG65" s="1">
        <f>'BASE METAS)'!FM58</f>
        <v>2</v>
      </c>
    </row>
    <row r="66" spans="1:85" ht="51" x14ac:dyDescent="0.25">
      <c r="A66" s="1">
        <f>'BASE METAS)'!A59</f>
        <v>0</v>
      </c>
      <c r="B66" s="7221"/>
      <c r="C66" s="5686"/>
      <c r="D66" s="5686"/>
      <c r="E66" s="7103"/>
      <c r="F66" s="5708"/>
      <c r="G66" s="5708"/>
      <c r="H66" s="5708"/>
      <c r="I66" s="5708"/>
      <c r="J66" s="5708"/>
      <c r="K66" s="5708"/>
      <c r="L66" s="5708"/>
      <c r="M66" s="5708"/>
      <c r="N66" s="5708"/>
      <c r="O66" s="5699"/>
      <c r="P66" s="5699"/>
      <c r="Q66" s="5699"/>
      <c r="R66" s="5699"/>
      <c r="S66" s="5699"/>
      <c r="T66" s="5699"/>
      <c r="U66" s="7731"/>
      <c r="V66" s="5699"/>
      <c r="W66" s="5696"/>
      <c r="X66" s="7103"/>
      <c r="Y66" s="609">
        <f>'BASE METAS)'!Y59</f>
        <v>10</v>
      </c>
      <c r="Z66" s="445" t="str">
        <f>'BASE METAS)'!Z59</f>
        <v xml:space="preserve">REALIZAR LA ESTRUCTURACIÓN DE LA RED INALAMBRICA </v>
      </c>
      <c r="AA66" s="549" t="str">
        <f>'BASE METAS)'!AA59</f>
        <v>INSTALACIÓN</v>
      </c>
      <c r="AB66" s="448">
        <f>'BASE METAS)'!AB59</f>
        <v>35</v>
      </c>
      <c r="AC66" s="187">
        <f>'BASE METAS)'!AC59</f>
        <v>9</v>
      </c>
      <c r="AD66" s="447">
        <f>'BASE METAS)'!AD59</f>
        <v>0.25714285714285712</v>
      </c>
      <c r="AE66" s="187">
        <f>'BASE METAS)'!AE59</f>
        <v>9</v>
      </c>
      <c r="AF66" s="447">
        <f>'BASE METAS)'!AF59</f>
        <v>0.25714285714285712</v>
      </c>
      <c r="AG66" s="187">
        <f>'BASE METAS)'!AG59</f>
        <v>9</v>
      </c>
      <c r="AH66" s="447">
        <f>'BASE METAS)'!AH59</f>
        <v>0.25714285714285712</v>
      </c>
      <c r="AI66" s="187">
        <f>'BASE METAS)'!AI59</f>
        <v>8</v>
      </c>
      <c r="AJ66" s="447">
        <f>'BASE METAS)'!AJ59</f>
        <v>0.22857142857142856</v>
      </c>
      <c r="AK66" s="211">
        <f>'BASE METAS)'!AK59</f>
        <v>0.99999999999999989</v>
      </c>
      <c r="AL66" s="1203">
        <f>'BASE METAS)'!AL59</f>
        <v>10</v>
      </c>
      <c r="AM66" s="1038" t="str">
        <f>'BASE METAS)'!AM59</f>
        <v xml:space="preserve">REALIZAR LA ESTRUCTURACIÓN DE LA RED INALAMBRICA </v>
      </c>
      <c r="AN66" s="971" t="str">
        <f>'BASE METAS)'!AN59</f>
        <v xml:space="preserve">MIDE EL NUMERO DE SISTEMAS IMPLEMENTADOS ENTRE EL NUMERO DE SISTEMAS DESARROLLADOS </v>
      </c>
      <c r="AO66" s="1343" t="str">
        <f>'BASE METAS)'!AU59</f>
        <v>DESEMPEÑO</v>
      </c>
      <c r="AP66" s="1039" t="str">
        <f>'BASE METAS)'!AO59</f>
        <v xml:space="preserve">NUMERO DE SISTEMAS IMPLEMENTADOS </v>
      </c>
      <c r="AQ66" s="1039" t="str">
        <f>'BASE METAS)'!AP59</f>
        <v xml:space="preserve"> NUMERO DE SISTEMAS DESARROLLADOS</v>
      </c>
      <c r="AR66" s="970">
        <f>'BASE METAS)'!AQ59</f>
        <v>100</v>
      </c>
      <c r="AS66" s="1039" t="str">
        <f>'BASE METAS)'!AR59</f>
        <v>IMPLEMENTACIÓN</v>
      </c>
      <c r="AT66" s="1265" t="str">
        <f>'BASE METAS)'!AS59</f>
        <v>EFICACIA</v>
      </c>
      <c r="AU66" s="1482">
        <f>'BASE METAS)'!BO59</f>
        <v>0</v>
      </c>
      <c r="AV66" s="1">
        <f>'BASE METAS)'!BQ59</f>
        <v>35</v>
      </c>
      <c r="AW66" s="1">
        <f>'BASE METAS)'!BR59</f>
        <v>0</v>
      </c>
      <c r="AX66" s="1352">
        <f>'BASE METAS)'!BS59</f>
        <v>9</v>
      </c>
      <c r="AY66" s="1352">
        <f>'BASE METAS)'!BT59</f>
        <v>0</v>
      </c>
      <c r="AZ66" s="1352">
        <f>'BASE METAS)'!BU59</f>
        <v>9</v>
      </c>
      <c r="BA66" s="1352">
        <f>'BASE METAS)'!BV59</f>
        <v>0</v>
      </c>
      <c r="BB66" s="1352">
        <f>'BASE METAS)'!BW59</f>
        <v>0</v>
      </c>
      <c r="BC66" s="1352">
        <f>'BASE METAS)'!BX59</f>
        <v>35</v>
      </c>
      <c r="BD66" s="1352">
        <f>'BASE METAS)'!BY59</f>
        <v>0</v>
      </c>
      <c r="BE66" s="1352">
        <f>'BASE METAS)'!CG59</f>
        <v>0</v>
      </c>
      <c r="BF66" s="1352">
        <f>'BASE METAS)'!CJ59</f>
        <v>56</v>
      </c>
      <c r="BG66" s="1352">
        <f>'BASE METAS)'!CK59</f>
        <v>0</v>
      </c>
      <c r="BH66" s="1352">
        <f>'BASE METAS)'!CL59</f>
        <v>0</v>
      </c>
      <c r="BI66" s="1352">
        <f>'BASE METAS)'!CM59</f>
        <v>0</v>
      </c>
      <c r="BJ66" s="1352">
        <f>'BASE METAS)'!CN59</f>
        <v>0</v>
      </c>
      <c r="BK66" s="1352">
        <f>'BASE METAS)'!CO59</f>
        <v>0</v>
      </c>
      <c r="BL66" s="1352">
        <f>'BASE METAS)'!CP59</f>
        <v>0</v>
      </c>
      <c r="BM66" s="1">
        <f>'BASE METAS)'!CQ59</f>
        <v>0</v>
      </c>
      <c r="BN66" s="1">
        <f>'BASE METAS)'!CR59</f>
        <v>0</v>
      </c>
      <c r="BO66" s="1">
        <f>'BASE METAS)'!CS59</f>
        <v>0</v>
      </c>
      <c r="BP66" s="1">
        <f>'BASE METAS)'!CT59</f>
        <v>0</v>
      </c>
      <c r="BQ66" s="1">
        <f>'BASE METAS)'!CU59</f>
        <v>0</v>
      </c>
      <c r="BR66" s="1">
        <f>'BASE METAS)'!CV59</f>
        <v>0</v>
      </c>
      <c r="BS66" s="1">
        <f>'BASE METAS)'!CW59</f>
        <v>0</v>
      </c>
      <c r="BT66" s="1">
        <f>'BASE METAS)'!CX59</f>
        <v>0</v>
      </c>
      <c r="BU66" s="1">
        <f>'BASE METAS)'!FA59</f>
        <v>35</v>
      </c>
      <c r="BV66" s="1">
        <f>'BASE METAS)'!FB59</f>
        <v>0</v>
      </c>
      <c r="BW66" s="1">
        <f>'BASE METAS)'!FC59</f>
        <v>3</v>
      </c>
      <c r="BX66" s="1">
        <f>'BASE METAS)'!FD59</f>
        <v>0</v>
      </c>
      <c r="BY66" s="1">
        <f>'BASE METAS)'!FE59</f>
        <v>-3</v>
      </c>
      <c r="BZ66" s="1">
        <f>'BASE METAS)'!FF59</f>
        <v>0</v>
      </c>
      <c r="CA66" s="1">
        <f>'BASE METAS)'!FG59</f>
        <v>0</v>
      </c>
      <c r="CB66" s="1">
        <f>'BASE METAS)'!FH59</f>
        <v>35</v>
      </c>
      <c r="CC66" s="1">
        <f>'BASE METAS)'!FI59</f>
        <v>0</v>
      </c>
      <c r="CD66" s="1">
        <f>'BASE METAS)'!FJ59</f>
        <v>35</v>
      </c>
      <c r="CE66" s="1">
        <f>'BASE METAS)'!FK59</f>
        <v>0</v>
      </c>
      <c r="CF66" s="1">
        <f>'BASE METAS)'!FL59</f>
        <v>3</v>
      </c>
      <c r="CG66" s="1">
        <f>'BASE METAS)'!FM59</f>
        <v>0</v>
      </c>
    </row>
    <row r="67" spans="1:85" ht="81.75" customHeight="1" x14ac:dyDescent="0.25">
      <c r="A67" s="1">
        <f>'BASE METAS)'!A60</f>
        <v>10</v>
      </c>
      <c r="B67" s="7221"/>
      <c r="C67" s="7154">
        <f>'BASE METAS)'!C60</f>
        <v>109</v>
      </c>
      <c r="D67" s="7154">
        <f>'BASE METAS)'!D60</f>
        <v>10</v>
      </c>
      <c r="E67" s="7154" t="str">
        <f>'BASE METAS)'!E60</f>
        <v xml:space="preserve">AUDIENCIA PÚBLICA Y CONSULTA POPULAR </v>
      </c>
      <c r="F67" s="5706" t="str">
        <f>'BASE METAS)'!F60</f>
        <v>A00</v>
      </c>
      <c r="G67" s="5706" t="str">
        <f>'BASE METAS)'!G60</f>
        <v>112</v>
      </c>
      <c r="H67" s="5706" t="str">
        <f>'BASE METAS)'!H60</f>
        <v>05</v>
      </c>
      <c r="I67" s="5706" t="str">
        <f>'BASE METAS)'!I60</f>
        <v>01</v>
      </c>
      <c r="J67" s="5706" t="str">
        <f>'BASE METAS)'!J60</f>
        <v>03</v>
      </c>
      <c r="K67" s="5706" t="str">
        <f>'BASE METAS)'!K60</f>
        <v>02</v>
      </c>
      <c r="L67" s="5706" t="str">
        <f>'BASE METAS)'!L60</f>
        <v>01</v>
      </c>
      <c r="M67" s="7144" t="str">
        <f>'BASE METAS)'!M60</f>
        <v>101</v>
      </c>
      <c r="N67" s="5706" t="str">
        <f>'BASE METAS)'!N60</f>
        <v>Presidencia</v>
      </c>
      <c r="O67" s="5706" t="str">
        <f>'BASE METAS)'!O60</f>
        <v>Participación Ciudadana</v>
      </c>
      <c r="P67" s="5697" t="str">
        <f>'BASE METAS)'!P60</f>
        <v>Administración, planeación y control gubernamental</v>
      </c>
      <c r="Q67" s="5697" t="str">
        <f>'BASE METAS)'!Q60</f>
        <v>Control y evaluación de la administración gubernamental</v>
      </c>
      <c r="R67" s="5697" t="str">
        <f>'BASE METAS)'!R60</f>
        <v>Conducción de las políticas generales de gobierno</v>
      </c>
      <c r="S67" s="5697" t="str">
        <f>'BASE METAS)'!S60</f>
        <v>Atención a la demanda ciudadana</v>
      </c>
      <c r="T67" s="5697" t="str">
        <f>'BASE METAS)'!T60</f>
        <v>Audiencia pública y consulta popular</v>
      </c>
      <c r="U67" s="7729" t="str">
        <f>'BASE METAS)'!U60</f>
        <v>COORDINARSE  CON LAS DEPENDENCIAS  DEL GOBIERNO MUNICIPAL PARA IMPULSAR EN LA ZONA ORIENTE LA MODERNIZACIÓN Y MEJORA DE LA EFICIENCIA Y EFICACIA DE  LA GESTIÓN MUNICIPAL. GARANTIZAR LA OFICINA DEL PRESIDENTE  MUNICIPAL EN ZONA ORIENTE  RECIBA LAS PETICIONES DIRECTAS DE LA CIUDADANIA DE ESA ÁREA DEL MUNICIPIO, A LA VEZ DE SER UN VÍNCULO CON LAS DEPENDENCIAS QUE ATIENDENLAS DEMANDAS DE LA POBLACIÓN, ASEGURANDO LA ATENCIÓN A LAS MISMAS,  VERIFICANDO EL CUMPLIMIENTO EN EL  TIEMPO ESTABLECIDO.</v>
      </c>
      <c r="V67" s="5697" t="str">
        <f>'BASE METAS)'!V60</f>
        <v>Gobierno de Resultados</v>
      </c>
      <c r="W67" s="5694">
        <f>'BASE METAS)'!W60</f>
        <v>5727217.8600000003</v>
      </c>
      <c r="X67" s="7102" t="str">
        <f>'BASE METAS)'!X60</f>
        <v>OFICINA DEL PRESIDENTE MUNICIPAL EN ZONA ORIENTE</v>
      </c>
      <c r="Y67" s="593" t="str">
        <f>'BASE METAS)'!Y60</f>
        <v>01</v>
      </c>
      <c r="Z67" s="438" t="str">
        <f>'BASE METAS)'!Z60</f>
        <v>REALIZAR REUNIONES DE TRABAJO, PARA COORDINAR CON LAS DEPENDENCIAS MUNICIPALES LA MEJORA Y EFICIENCIA DE LA GESTIÓN.</v>
      </c>
      <c r="AA67" s="540" t="str">
        <f>'BASE METAS)'!AA60</f>
        <v>REUNIÓN</v>
      </c>
      <c r="AB67" s="179">
        <f>'BASE METAS)'!AB60</f>
        <v>100</v>
      </c>
      <c r="AC67" s="179">
        <f>'BASE METAS)'!AC60</f>
        <v>25</v>
      </c>
      <c r="AD67" s="451">
        <f>'BASE METAS)'!AD60</f>
        <v>0.25</v>
      </c>
      <c r="AE67" s="179">
        <f>'BASE METAS)'!AE60</f>
        <v>25</v>
      </c>
      <c r="AF67" s="451">
        <f>'BASE METAS)'!AF60</f>
        <v>0.25</v>
      </c>
      <c r="AG67" s="179">
        <f>'BASE METAS)'!AG60</f>
        <v>25</v>
      </c>
      <c r="AH67" s="451">
        <f>'BASE METAS)'!AH60</f>
        <v>0.25</v>
      </c>
      <c r="AI67" s="179">
        <f>'BASE METAS)'!AI60</f>
        <v>25</v>
      </c>
      <c r="AJ67" s="598">
        <f>'BASE METAS)'!AJ60</f>
        <v>0.25</v>
      </c>
      <c r="AK67" s="211">
        <f>'BASE METAS)'!AK60</f>
        <v>1</v>
      </c>
      <c r="AL67" s="968">
        <f>'BASE METAS)'!AL60</f>
        <v>1</v>
      </c>
      <c r="AM67" s="1211" t="str">
        <f>'BASE METAS)'!AM60</f>
        <v>COORDINAR REUNIONES CON LAS DEPENDENCIAS MUNICIPALES</v>
      </c>
      <c r="AN67" s="1211" t="str">
        <f>'BASE METAS)'!AN60</f>
        <v xml:space="preserve">MIDE LA MEJORA Y EFICIENCIA DE LAS ACCIONES REALIZADAS ENTRE LO PROGRAMADO </v>
      </c>
      <c r="AO67" s="1343" t="str">
        <f>'BASE METAS)'!AU60</f>
        <v>DESEMPEÑO</v>
      </c>
      <c r="AP67" s="1212" t="str">
        <f>'BASE METAS)'!AO60</f>
        <v>NUMERO DE REUNIONES REALIZADAS</v>
      </c>
      <c r="AQ67" s="1212" t="str">
        <f>'BASE METAS)'!AP60</f>
        <v xml:space="preserve">NUMERO DE REUNIONES PROGRAMADAS </v>
      </c>
      <c r="AR67" s="970">
        <f>'BASE METAS)'!AQ60</f>
        <v>100</v>
      </c>
      <c r="AS67" s="1212" t="str">
        <f>'BASE METAS)'!AR60</f>
        <v>REUNIÓN</v>
      </c>
      <c r="AT67" s="1039" t="str">
        <f>'BASE METAS)'!AS60</f>
        <v>EFICIENCIA</v>
      </c>
      <c r="AU67" s="1482">
        <f>'BASE METAS)'!BO60</f>
        <v>0</v>
      </c>
      <c r="AV67" s="1">
        <f>'BASE METAS)'!BQ60</f>
        <v>100</v>
      </c>
      <c r="AW67" s="1">
        <f>'BASE METAS)'!BR60</f>
        <v>0</v>
      </c>
      <c r="AX67" s="1352">
        <f>'BASE METAS)'!BS60</f>
        <v>25</v>
      </c>
      <c r="AY67" s="1352">
        <f>'BASE METAS)'!BT60</f>
        <v>9</v>
      </c>
      <c r="AZ67" s="1352">
        <f>'BASE METAS)'!BU60</f>
        <v>16</v>
      </c>
      <c r="BA67" s="1352">
        <f>'BASE METAS)'!BV60</f>
        <v>0.36</v>
      </c>
      <c r="BB67" s="1352">
        <f>'BASE METAS)'!BW60</f>
        <v>14</v>
      </c>
      <c r="BC67" s="1352">
        <f>'BASE METAS)'!BX60</f>
        <v>86</v>
      </c>
      <c r="BD67" s="1352">
        <f>'BASE METAS)'!BY60</f>
        <v>0.14000000000000001</v>
      </c>
      <c r="BE67" s="1352">
        <f>'BASE METAS)'!CG60</f>
        <v>5</v>
      </c>
      <c r="BF67" s="1352">
        <f>'BASE METAS)'!CJ60</f>
        <v>57</v>
      </c>
      <c r="BG67" s="1352">
        <f>'BASE METAS)'!CK60</f>
        <v>0</v>
      </c>
      <c r="BH67" s="1352">
        <f>'BASE METAS)'!CL60</f>
        <v>0</v>
      </c>
      <c r="BI67" s="1352">
        <f>'BASE METAS)'!CM60</f>
        <v>0</v>
      </c>
      <c r="BJ67" s="1352">
        <f>'BASE METAS)'!CN60</f>
        <v>0</v>
      </c>
      <c r="BK67" s="1352">
        <f>'BASE METAS)'!CO60</f>
        <v>0</v>
      </c>
      <c r="BL67" s="1352">
        <f>'BASE METAS)'!CP60</f>
        <v>0</v>
      </c>
      <c r="BM67" s="1">
        <f>'BASE METAS)'!CQ60</f>
        <v>0</v>
      </c>
      <c r="BN67" s="1">
        <f>'BASE METAS)'!CR60</f>
        <v>0</v>
      </c>
      <c r="BO67" s="1">
        <f>'BASE METAS)'!CS60</f>
        <v>0</v>
      </c>
      <c r="BP67" s="1">
        <f>'BASE METAS)'!CT60</f>
        <v>0</v>
      </c>
      <c r="BQ67" s="1">
        <f>'BASE METAS)'!CU60</f>
        <v>0</v>
      </c>
      <c r="BR67" s="1">
        <f>'BASE METAS)'!CV60</f>
        <v>0</v>
      </c>
      <c r="BS67" s="1">
        <f>'BASE METAS)'!CW60</f>
        <v>0</v>
      </c>
      <c r="BT67" s="1">
        <f>'BASE METAS)'!CX60</f>
        <v>0</v>
      </c>
      <c r="BU67" s="1">
        <f>'BASE METAS)'!FA60</f>
        <v>100</v>
      </c>
      <c r="BV67" s="1">
        <f>'BASE METAS)'!FB60</f>
        <v>0</v>
      </c>
      <c r="BW67" s="1">
        <f>'BASE METAS)'!FC60</f>
        <v>8</v>
      </c>
      <c r="BX67" s="1">
        <f>'BASE METAS)'!FD60</f>
        <v>3</v>
      </c>
      <c r="BY67" s="1">
        <f>'BASE METAS)'!FE60</f>
        <v>-5</v>
      </c>
      <c r="BZ67" s="1">
        <f>'BASE METAS)'!FF60</f>
        <v>0.375</v>
      </c>
      <c r="CA67" s="1">
        <f>'BASE METAS)'!FG60</f>
        <v>8</v>
      </c>
      <c r="CB67" s="1">
        <f>'BASE METAS)'!FH60</f>
        <v>92</v>
      </c>
      <c r="CC67" s="1">
        <f>'BASE METAS)'!FI60</f>
        <v>0.08</v>
      </c>
      <c r="CD67" s="1">
        <f>'BASE METAS)'!FJ60</f>
        <v>100</v>
      </c>
      <c r="CE67" s="1">
        <f>'BASE METAS)'!FK60</f>
        <v>0</v>
      </c>
      <c r="CF67" s="1">
        <f>'BASE METAS)'!FL60</f>
        <v>8</v>
      </c>
      <c r="CG67" s="1">
        <f>'BASE METAS)'!FM60</f>
        <v>2</v>
      </c>
    </row>
    <row r="68" spans="1:85" ht="81.75" customHeight="1" x14ac:dyDescent="0.25">
      <c r="A68" s="1">
        <f>'BASE METAS)'!A61</f>
        <v>0</v>
      </c>
      <c r="B68" s="7221"/>
      <c r="C68" s="7154"/>
      <c r="D68" s="7154"/>
      <c r="E68" s="7154"/>
      <c r="F68" s="5707"/>
      <c r="G68" s="5707"/>
      <c r="H68" s="5707"/>
      <c r="I68" s="5707"/>
      <c r="J68" s="5707"/>
      <c r="K68" s="5707"/>
      <c r="L68" s="5707"/>
      <c r="M68" s="7144"/>
      <c r="N68" s="5707"/>
      <c r="O68" s="5707"/>
      <c r="P68" s="5698"/>
      <c r="Q68" s="5698"/>
      <c r="R68" s="5698"/>
      <c r="S68" s="5698"/>
      <c r="T68" s="5698"/>
      <c r="U68" s="7730"/>
      <c r="V68" s="5698"/>
      <c r="W68" s="5695"/>
      <c r="X68" s="7145"/>
      <c r="Y68" s="594" t="str">
        <f>'BASE METAS)'!Y61</f>
        <v>02</v>
      </c>
      <c r="Z68" s="439" t="str">
        <f>'BASE METAS)'!Z61</f>
        <v>LLEVAR A CABO LAS REUNIONES DE DIFUSIÓN DE INFORMACIÓN CON LA CIUDADANIA DE  LA ZONA ORIENTE DEL MUNICIPIO.</v>
      </c>
      <c r="AA68" s="437" t="str">
        <f>'BASE METAS)'!AA61</f>
        <v>REUNIÓN</v>
      </c>
      <c r="AB68" s="170">
        <f>'BASE METAS)'!AB61</f>
        <v>60</v>
      </c>
      <c r="AC68" s="170">
        <f>'BASE METAS)'!AC61</f>
        <v>15</v>
      </c>
      <c r="AD68" s="452">
        <f>'BASE METAS)'!AD61</f>
        <v>0.25</v>
      </c>
      <c r="AE68" s="170">
        <f>'BASE METAS)'!AE61</f>
        <v>15</v>
      </c>
      <c r="AF68" s="452">
        <f>'BASE METAS)'!AF61</f>
        <v>0.25</v>
      </c>
      <c r="AG68" s="170">
        <f>'BASE METAS)'!AG61</f>
        <v>15</v>
      </c>
      <c r="AH68" s="452">
        <f>'BASE METAS)'!AH61</f>
        <v>0.25</v>
      </c>
      <c r="AI68" s="170">
        <f>'BASE METAS)'!AI61</f>
        <v>15</v>
      </c>
      <c r="AJ68" s="599">
        <f>'BASE METAS)'!AJ61</f>
        <v>0.25</v>
      </c>
      <c r="AK68" s="211">
        <f>'BASE METAS)'!AK61</f>
        <v>1</v>
      </c>
      <c r="AL68" s="968">
        <f>'BASE METAS)'!AL61</f>
        <v>2</v>
      </c>
      <c r="AM68" s="1211" t="str">
        <f>'BASE METAS)'!AM61</f>
        <v xml:space="preserve">DIFUSIÓN DE INFORMACIÓN </v>
      </c>
      <c r="AN68" s="1211" t="str">
        <f>'BASE METAS)'!AN61</f>
        <v xml:space="preserve">MIDE EL NUMERO DE REUNIONES REALIZADAS ENTRE LAS PROGRAMADAS </v>
      </c>
      <c r="AO68" s="1343" t="str">
        <f>'BASE METAS)'!AU61</f>
        <v>DESEMPEÑO</v>
      </c>
      <c r="AP68" s="1212" t="str">
        <f>'BASE METAS)'!AO61</f>
        <v>NUMERO DE REUNIONES REALIZADAS</v>
      </c>
      <c r="AQ68" s="1212" t="str">
        <f>'BASE METAS)'!AP61</f>
        <v xml:space="preserve">NUMERO DE REUNIONES PROGRAMADAS </v>
      </c>
      <c r="AR68" s="970">
        <f>'BASE METAS)'!AQ61</f>
        <v>100</v>
      </c>
      <c r="AS68" s="1212" t="str">
        <f>'BASE METAS)'!AR61</f>
        <v>REUNIÓN</v>
      </c>
      <c r="AT68" s="1039" t="str">
        <f>'BASE METAS)'!AS61</f>
        <v>EFICIENCIA</v>
      </c>
      <c r="AU68" s="1482">
        <f>'BASE METAS)'!BO61</f>
        <v>0</v>
      </c>
      <c r="AV68" s="1">
        <f>'BASE METAS)'!BQ61</f>
        <v>60</v>
      </c>
      <c r="AW68" s="1">
        <f>'BASE METAS)'!BR61</f>
        <v>0</v>
      </c>
      <c r="AX68" s="1">
        <f>'BASE METAS)'!BS61</f>
        <v>15</v>
      </c>
      <c r="AY68" s="1">
        <f>'BASE METAS)'!BT61</f>
        <v>17</v>
      </c>
      <c r="AZ68" s="1">
        <f>'BASE METAS)'!BU61</f>
        <v>-2</v>
      </c>
      <c r="BA68" s="1">
        <f>'BASE METAS)'!BV61</f>
        <v>1.1333333333333333</v>
      </c>
      <c r="BB68" s="1">
        <f>'BASE METAS)'!BW61</f>
        <v>47</v>
      </c>
      <c r="BC68" s="1">
        <f>'BASE METAS)'!BX61</f>
        <v>13</v>
      </c>
      <c r="BD68" s="1">
        <f>'BASE METAS)'!BY61</f>
        <v>0.78333333333333333</v>
      </c>
      <c r="BE68" s="1">
        <f>'BASE METAS)'!CG61</f>
        <v>30</v>
      </c>
      <c r="BF68" s="1">
        <f>'BASE METAS)'!CJ61</f>
        <v>58</v>
      </c>
      <c r="BG68" s="1">
        <f>'BASE METAS)'!CK61</f>
        <v>0</v>
      </c>
      <c r="BH68" s="1">
        <f>'BASE METAS)'!CL61</f>
        <v>0</v>
      </c>
      <c r="BI68" s="1">
        <f>'BASE METAS)'!CM61</f>
        <v>0</v>
      </c>
      <c r="BJ68" s="1">
        <f>'BASE METAS)'!CN61</f>
        <v>0</v>
      </c>
      <c r="BK68" s="1">
        <f>'BASE METAS)'!CO61</f>
        <v>0</v>
      </c>
      <c r="BL68" s="1">
        <f>'BASE METAS)'!CP61</f>
        <v>0</v>
      </c>
      <c r="BM68" s="1">
        <f>'BASE METAS)'!CQ61</f>
        <v>0</v>
      </c>
      <c r="BN68" s="1">
        <f>'BASE METAS)'!CR61</f>
        <v>0</v>
      </c>
      <c r="BO68" s="1">
        <f>'BASE METAS)'!CS61</f>
        <v>0</v>
      </c>
      <c r="BP68" s="1">
        <f>'BASE METAS)'!CT61</f>
        <v>0</v>
      </c>
      <c r="BQ68" s="1">
        <f>'BASE METAS)'!CU61</f>
        <v>0</v>
      </c>
      <c r="BR68" s="1">
        <f>'BASE METAS)'!CV61</f>
        <v>0</v>
      </c>
      <c r="BS68" s="1">
        <f>'BASE METAS)'!CW61</f>
        <v>0</v>
      </c>
      <c r="BT68" s="1">
        <f>'BASE METAS)'!CX61</f>
        <v>0</v>
      </c>
      <c r="BU68" s="1">
        <f>'BASE METAS)'!FA61</f>
        <v>60</v>
      </c>
      <c r="BV68" s="1">
        <f>'BASE METAS)'!FB61</f>
        <v>0</v>
      </c>
      <c r="BW68" s="1">
        <f>'BASE METAS)'!FC61</f>
        <v>5</v>
      </c>
      <c r="BX68" s="1">
        <f>'BASE METAS)'!FD61</f>
        <v>7</v>
      </c>
      <c r="BY68" s="1">
        <f>'BASE METAS)'!FE61</f>
        <v>2</v>
      </c>
      <c r="BZ68" s="1">
        <f>'BASE METAS)'!FF61</f>
        <v>1.4</v>
      </c>
      <c r="CA68" s="1">
        <f>'BASE METAS)'!FG61</f>
        <v>37</v>
      </c>
      <c r="CB68" s="1">
        <f>'BASE METAS)'!FH61</f>
        <v>23</v>
      </c>
      <c r="CC68" s="1">
        <f>'BASE METAS)'!FI61</f>
        <v>0.6166666666666667</v>
      </c>
      <c r="CD68" s="1">
        <f>'BASE METAS)'!FJ61</f>
        <v>60</v>
      </c>
      <c r="CE68" s="1">
        <f>'BASE METAS)'!FK61</f>
        <v>0</v>
      </c>
      <c r="CF68" s="1">
        <f>'BASE METAS)'!FL61</f>
        <v>5</v>
      </c>
      <c r="CG68" s="1">
        <f>'BASE METAS)'!FM61</f>
        <v>5</v>
      </c>
    </row>
    <row r="69" spans="1:85" ht="81.75" customHeight="1" x14ac:dyDescent="0.25">
      <c r="A69" s="1">
        <f>'BASE METAS)'!A62</f>
        <v>0</v>
      </c>
      <c r="B69" s="7221"/>
      <c r="C69" s="7154"/>
      <c r="D69" s="7154"/>
      <c r="E69" s="7154"/>
      <c r="F69" s="5707"/>
      <c r="G69" s="5707"/>
      <c r="H69" s="5707"/>
      <c r="I69" s="5707"/>
      <c r="J69" s="5707"/>
      <c r="K69" s="5707"/>
      <c r="L69" s="5707"/>
      <c r="M69" s="7144"/>
      <c r="N69" s="5707"/>
      <c r="O69" s="5707"/>
      <c r="P69" s="5698"/>
      <c r="Q69" s="5698"/>
      <c r="R69" s="5698"/>
      <c r="S69" s="5698"/>
      <c r="T69" s="5698"/>
      <c r="U69" s="7730"/>
      <c r="V69" s="5698"/>
      <c r="W69" s="5695"/>
      <c r="X69" s="7145"/>
      <c r="Y69" s="594" t="str">
        <f>'BASE METAS)'!Y62</f>
        <v>03</v>
      </c>
      <c r="Z69" s="439" t="str">
        <f>'BASE METAS)'!Z62</f>
        <v>COORDINAR Y REALIZAR AUDIENCIAS PÚBLICAS.</v>
      </c>
      <c r="AA69" s="437" t="str">
        <f>'BASE METAS)'!AA62</f>
        <v>AUDIENCIA</v>
      </c>
      <c r="AB69" s="548">
        <f>'BASE METAS)'!AB62</f>
        <v>40</v>
      </c>
      <c r="AC69" s="170">
        <f>'BASE METAS)'!AC62</f>
        <v>10</v>
      </c>
      <c r="AD69" s="452">
        <f>'BASE METAS)'!AD62</f>
        <v>0.25</v>
      </c>
      <c r="AE69" s="170">
        <f>'BASE METAS)'!AE62</f>
        <v>10</v>
      </c>
      <c r="AF69" s="452">
        <f>'BASE METAS)'!AF62</f>
        <v>0.25</v>
      </c>
      <c r="AG69" s="170">
        <f>'BASE METAS)'!AG62</f>
        <v>10</v>
      </c>
      <c r="AH69" s="452">
        <f>'BASE METAS)'!AH62</f>
        <v>0.25</v>
      </c>
      <c r="AI69" s="170">
        <f>'BASE METAS)'!AI62</f>
        <v>10</v>
      </c>
      <c r="AJ69" s="599">
        <f>'BASE METAS)'!AJ62</f>
        <v>0.25</v>
      </c>
      <c r="AK69" s="211">
        <f>'BASE METAS)'!AK62</f>
        <v>1</v>
      </c>
      <c r="AL69" s="968">
        <f>'BASE METAS)'!AL62</f>
        <v>3</v>
      </c>
      <c r="AM69" s="1211" t="str">
        <f>'BASE METAS)'!AM62</f>
        <v xml:space="preserve">AUDIENCIAS PUBLICAS </v>
      </c>
      <c r="AN69" s="1212" t="str">
        <f>'BASE METAS)'!AN62</f>
        <v xml:space="preserve">MIDE EL NUMERO DE AUDIENCIAS REALIZADAS EN TRE LAS PROGRAMADAS </v>
      </c>
      <c r="AO69" s="1343" t="str">
        <f>'BASE METAS)'!AU62</f>
        <v>DESEMPEÑO</v>
      </c>
      <c r="AP69" s="1212" t="str">
        <f>'BASE METAS)'!AO62</f>
        <v>NUMERO DE AUDIENCIAS REALIZADAS</v>
      </c>
      <c r="AQ69" s="1212" t="str">
        <f>'BASE METAS)'!AP62</f>
        <v xml:space="preserve">NUMERO DE AUDIENCIAS PROGRAMADAS </v>
      </c>
      <c r="AR69" s="970">
        <f>'BASE METAS)'!AQ62</f>
        <v>100</v>
      </c>
      <c r="AS69" s="1212" t="str">
        <f>'BASE METAS)'!AR62</f>
        <v>AUDIENCIA</v>
      </c>
      <c r="AT69" s="1212" t="str">
        <f>'BASE METAS)'!AS62</f>
        <v>COBERTURA</v>
      </c>
      <c r="AU69" s="1484">
        <f>'BASE METAS)'!BO62</f>
        <v>0</v>
      </c>
      <c r="AV69" s="1">
        <f>'BASE METAS)'!BQ62</f>
        <v>40</v>
      </c>
      <c r="AW69" s="1">
        <f>'BASE METAS)'!BR62</f>
        <v>0</v>
      </c>
      <c r="AX69" s="1">
        <f>'BASE METAS)'!BS62</f>
        <v>10</v>
      </c>
      <c r="AY69" s="1">
        <f>'BASE METAS)'!BT62</f>
        <v>3</v>
      </c>
      <c r="AZ69" s="1">
        <f>'BASE METAS)'!BU62</f>
        <v>7</v>
      </c>
      <c r="BA69" s="1">
        <f>'BASE METAS)'!BV62</f>
        <v>0.3</v>
      </c>
      <c r="BB69" s="1">
        <f>'BASE METAS)'!BW62</f>
        <v>8</v>
      </c>
      <c r="BC69" s="1">
        <f>'BASE METAS)'!BX62</f>
        <v>32</v>
      </c>
      <c r="BD69" s="1">
        <f>'BASE METAS)'!BY62</f>
        <v>0.2</v>
      </c>
      <c r="BE69" s="1">
        <f>'BASE METAS)'!CG62</f>
        <v>5</v>
      </c>
      <c r="BF69" s="1">
        <f>'BASE METAS)'!CJ62</f>
        <v>59</v>
      </c>
      <c r="BG69" s="1">
        <f>'BASE METAS)'!CK62</f>
        <v>0</v>
      </c>
      <c r="BH69" s="1">
        <f>'BASE METAS)'!CL62</f>
        <v>0</v>
      </c>
      <c r="BI69" s="1">
        <f>'BASE METAS)'!CM62</f>
        <v>0</v>
      </c>
      <c r="BJ69" s="1">
        <f>'BASE METAS)'!CN62</f>
        <v>0</v>
      </c>
      <c r="BK69" s="1">
        <f>'BASE METAS)'!CO62</f>
        <v>0</v>
      </c>
      <c r="BL69" s="1">
        <f>'BASE METAS)'!CP62</f>
        <v>0</v>
      </c>
      <c r="BM69" s="1">
        <f>'BASE METAS)'!CQ62</f>
        <v>0</v>
      </c>
      <c r="BN69" s="1">
        <f>'BASE METAS)'!CR62</f>
        <v>0</v>
      </c>
      <c r="BO69" s="1">
        <f>'BASE METAS)'!CS62</f>
        <v>0</v>
      </c>
      <c r="BP69" s="1">
        <f>'BASE METAS)'!CT62</f>
        <v>0</v>
      </c>
      <c r="BQ69" s="1">
        <f>'BASE METAS)'!CU62</f>
        <v>0</v>
      </c>
      <c r="BR69" s="1">
        <f>'BASE METAS)'!CV62</f>
        <v>0</v>
      </c>
      <c r="BS69" s="1">
        <f>'BASE METAS)'!CW62</f>
        <v>0</v>
      </c>
      <c r="BT69" s="1">
        <f>'BASE METAS)'!CX62</f>
        <v>0</v>
      </c>
      <c r="BU69" s="1">
        <f>'BASE METAS)'!FA62</f>
        <v>40</v>
      </c>
      <c r="BV69" s="1">
        <f>'BASE METAS)'!FB62</f>
        <v>0</v>
      </c>
      <c r="BW69" s="1">
        <f>'BASE METAS)'!FC62</f>
        <v>3</v>
      </c>
      <c r="BX69" s="1">
        <f>'BASE METAS)'!FD62</f>
        <v>0</v>
      </c>
      <c r="BY69" s="1">
        <f>'BASE METAS)'!FE62</f>
        <v>-3</v>
      </c>
      <c r="BZ69" s="1">
        <f>'BASE METAS)'!FF62</f>
        <v>0</v>
      </c>
      <c r="CA69" s="1">
        <f>'BASE METAS)'!FG62</f>
        <v>5</v>
      </c>
      <c r="CB69" s="1">
        <f>'BASE METAS)'!FH62</f>
        <v>35</v>
      </c>
      <c r="CC69" s="1">
        <f>'BASE METAS)'!FI62</f>
        <v>0.125</v>
      </c>
      <c r="CD69" s="1">
        <f>'BASE METAS)'!FJ62</f>
        <v>40</v>
      </c>
      <c r="CE69" s="1">
        <f>'BASE METAS)'!FK62</f>
        <v>0</v>
      </c>
      <c r="CF69" s="1">
        <f>'BASE METAS)'!FL62</f>
        <v>3</v>
      </c>
      <c r="CG69" s="1">
        <f>'BASE METAS)'!FM62</f>
        <v>3</v>
      </c>
    </row>
    <row r="70" spans="1:85" ht="81.75" customHeight="1" x14ac:dyDescent="0.25">
      <c r="A70" s="1">
        <f>'BASE METAS)'!A63</f>
        <v>0</v>
      </c>
      <c r="B70" s="7221"/>
      <c r="C70" s="7154"/>
      <c r="D70" s="7154"/>
      <c r="E70" s="7154"/>
      <c r="F70" s="5708"/>
      <c r="G70" s="5708"/>
      <c r="H70" s="5708"/>
      <c r="I70" s="5708"/>
      <c r="J70" s="5708"/>
      <c r="K70" s="5708"/>
      <c r="L70" s="5708"/>
      <c r="M70" s="7144"/>
      <c r="N70" s="5708"/>
      <c r="O70" s="5708"/>
      <c r="P70" s="5699"/>
      <c r="Q70" s="5699"/>
      <c r="R70" s="5699"/>
      <c r="S70" s="5699"/>
      <c r="T70" s="5699"/>
      <c r="U70" s="7731"/>
      <c r="V70" s="5699"/>
      <c r="W70" s="5696"/>
      <c r="X70" s="7103"/>
      <c r="Y70" s="610" t="str">
        <f>'BASE METAS)'!Y63</f>
        <v>04</v>
      </c>
      <c r="Z70" s="445" t="str">
        <f>'BASE METAS)'!Z63</f>
        <v>REALIZAR RECORRIDOS DE TRABAJO EN LAS COMUNIDADES DE ZONA ORIENTE.</v>
      </c>
      <c r="AA70" s="549" t="str">
        <f>'BASE METAS)'!AA63</f>
        <v>RECORRIDO</v>
      </c>
      <c r="AB70" s="187">
        <f>'BASE METAS)'!AB63</f>
        <v>120</v>
      </c>
      <c r="AC70" s="187">
        <f>'BASE METAS)'!AC63</f>
        <v>30</v>
      </c>
      <c r="AD70" s="611">
        <f>'BASE METAS)'!AD63</f>
        <v>0.25</v>
      </c>
      <c r="AE70" s="187">
        <f>'BASE METAS)'!AE63</f>
        <v>30</v>
      </c>
      <c r="AF70" s="611">
        <f>'BASE METAS)'!AF63</f>
        <v>0.25</v>
      </c>
      <c r="AG70" s="187">
        <f>'BASE METAS)'!AG63</f>
        <v>30</v>
      </c>
      <c r="AH70" s="611">
        <f>'BASE METAS)'!AH63</f>
        <v>0.25</v>
      </c>
      <c r="AI70" s="187">
        <f>'BASE METAS)'!AI63</f>
        <v>30</v>
      </c>
      <c r="AJ70" s="612">
        <f>'BASE METAS)'!AJ63</f>
        <v>0.25</v>
      </c>
      <c r="AK70" s="211">
        <f>'BASE METAS)'!AK63</f>
        <v>1</v>
      </c>
      <c r="AL70" s="968">
        <f>'BASE METAS)'!AL63</f>
        <v>4</v>
      </c>
      <c r="AM70" s="1211" t="str">
        <f>'BASE METAS)'!AM63</f>
        <v xml:space="preserve">RECORRIDOS DE TRABAJO </v>
      </c>
      <c r="AN70" s="1212" t="str">
        <f>'BASE METAS)'!AN63</f>
        <v xml:space="preserve">MIDE EL NUMERO DE RECORRIDOS REALIZADOS ENTRE LO PROGRAMADO </v>
      </c>
      <c r="AO70" s="1343" t="str">
        <f>'BASE METAS)'!AU63</f>
        <v>DESEMPEÑO</v>
      </c>
      <c r="AP70" s="1212" t="str">
        <f>'BASE METAS)'!AO63</f>
        <v xml:space="preserve">NUMERO DE RECORRIDOS REALIZADOS </v>
      </c>
      <c r="AQ70" s="1212" t="str">
        <f>'BASE METAS)'!AP63</f>
        <v xml:space="preserve">NUMERO DE RECORRIDOS PROGRAMADOS  </v>
      </c>
      <c r="AR70" s="970">
        <f>'BASE METAS)'!AQ63</f>
        <v>100</v>
      </c>
      <c r="AS70" s="1212" t="str">
        <f>'BASE METAS)'!AR63</f>
        <v>RECORRIDO</v>
      </c>
      <c r="AT70" s="1212" t="str">
        <f>'BASE METAS)'!AS63</f>
        <v>COBERTURA</v>
      </c>
      <c r="AU70" s="1484">
        <f>'BASE METAS)'!BO63</f>
        <v>0</v>
      </c>
      <c r="AV70" s="1">
        <f>'BASE METAS)'!BQ63</f>
        <v>120</v>
      </c>
      <c r="AW70" s="1">
        <f>'BASE METAS)'!BR63</f>
        <v>0</v>
      </c>
      <c r="AX70" s="1">
        <f>'BASE METAS)'!BS63</f>
        <v>30</v>
      </c>
      <c r="AY70" s="1">
        <f>'BASE METAS)'!BT63</f>
        <v>14</v>
      </c>
      <c r="AZ70" s="1">
        <f>'BASE METAS)'!BU63</f>
        <v>16</v>
      </c>
      <c r="BA70" s="1">
        <f>'BASE METAS)'!BV63</f>
        <v>0.46666666666666667</v>
      </c>
      <c r="BB70" s="1">
        <f>'BASE METAS)'!BW63</f>
        <v>46</v>
      </c>
      <c r="BC70" s="1">
        <f>'BASE METAS)'!BX63</f>
        <v>74</v>
      </c>
      <c r="BD70" s="1">
        <f>'BASE METAS)'!BY63</f>
        <v>0.38333333333333336</v>
      </c>
      <c r="BE70" s="1">
        <f>'BASE METAS)'!CG63</f>
        <v>32</v>
      </c>
      <c r="BF70" s="1">
        <f>'BASE METAS)'!CJ63</f>
        <v>60</v>
      </c>
      <c r="BG70" s="1">
        <f>'BASE METAS)'!CK63</f>
        <v>0</v>
      </c>
      <c r="BH70" s="1">
        <f>'BASE METAS)'!CL63</f>
        <v>0</v>
      </c>
      <c r="BI70" s="1">
        <f>'BASE METAS)'!CM63</f>
        <v>0</v>
      </c>
      <c r="BJ70" s="1">
        <f>'BASE METAS)'!CN63</f>
        <v>0</v>
      </c>
      <c r="BK70" s="1">
        <f>'BASE METAS)'!CO63</f>
        <v>0</v>
      </c>
      <c r="BL70" s="1">
        <f>'BASE METAS)'!CP63</f>
        <v>0</v>
      </c>
      <c r="BM70" s="1">
        <f>'BASE METAS)'!CQ63</f>
        <v>0</v>
      </c>
      <c r="BN70" s="1">
        <f>'BASE METAS)'!CR63</f>
        <v>0</v>
      </c>
      <c r="BO70" s="1">
        <f>'BASE METAS)'!CS63</f>
        <v>0</v>
      </c>
      <c r="BP70" s="1">
        <f>'BASE METAS)'!CT63</f>
        <v>0</v>
      </c>
      <c r="BQ70" s="1">
        <f>'BASE METAS)'!CU63</f>
        <v>0</v>
      </c>
      <c r="BR70" s="1">
        <f>'BASE METAS)'!CV63</f>
        <v>0</v>
      </c>
      <c r="BS70" s="1">
        <f>'BASE METAS)'!CW63</f>
        <v>0</v>
      </c>
      <c r="BT70" s="1">
        <f>'BASE METAS)'!CX63</f>
        <v>0</v>
      </c>
      <c r="BU70" s="1">
        <f>'BASE METAS)'!FA63</f>
        <v>120</v>
      </c>
      <c r="BV70" s="1">
        <f>'BASE METAS)'!FB63</f>
        <v>0</v>
      </c>
      <c r="BW70" s="1">
        <f>'BASE METAS)'!FC63</f>
        <v>10</v>
      </c>
      <c r="BX70" s="1">
        <f>'BASE METAS)'!FD63</f>
        <v>6</v>
      </c>
      <c r="BY70" s="1">
        <f>'BASE METAS)'!FE63</f>
        <v>-4</v>
      </c>
      <c r="BZ70" s="1">
        <f>'BASE METAS)'!FF63</f>
        <v>0.6</v>
      </c>
      <c r="CA70" s="1">
        <f>'BASE METAS)'!FG63</f>
        <v>38</v>
      </c>
      <c r="CB70" s="1">
        <f>'BASE METAS)'!FH63</f>
        <v>82</v>
      </c>
      <c r="CC70" s="1">
        <f>'BASE METAS)'!FI63</f>
        <v>0.31666666666666665</v>
      </c>
      <c r="CD70" s="1">
        <f>'BASE METAS)'!FJ63</f>
        <v>120</v>
      </c>
      <c r="CE70" s="1">
        <f>'BASE METAS)'!FK63</f>
        <v>0</v>
      </c>
      <c r="CF70" s="1">
        <f>'BASE METAS)'!FL63</f>
        <v>10</v>
      </c>
      <c r="CG70" s="1">
        <f>'BASE METAS)'!FM63</f>
        <v>2</v>
      </c>
    </row>
    <row r="71" spans="1:85" ht="10.5" customHeight="1" x14ac:dyDescent="0.25">
      <c r="A71" s="1">
        <f>'BASE METAS)'!A64</f>
        <v>0</v>
      </c>
      <c r="B71" s="1">
        <f>'BASE METAS)'!B64</f>
        <v>0</v>
      </c>
      <c r="C71" s="1">
        <f>'BASE METAS)'!C64</f>
        <v>0</v>
      </c>
      <c r="D71" s="1">
        <f>'BASE METAS)'!D64</f>
        <v>0</v>
      </c>
      <c r="E71" s="5">
        <f>'BASE METAS)'!E64</f>
        <v>0</v>
      </c>
      <c r="F71" s="3">
        <f>'BASE METAS)'!F64</f>
        <v>0</v>
      </c>
      <c r="G71" s="3">
        <f>'BASE METAS)'!G64</f>
        <v>0</v>
      </c>
      <c r="H71" s="3">
        <f>'BASE METAS)'!H64</f>
        <v>0</v>
      </c>
      <c r="I71" s="3">
        <f>'BASE METAS)'!I64</f>
        <v>0</v>
      </c>
      <c r="J71" s="7188" t="str">
        <f>'BASE METAS)'!J64</f>
        <v>TOTAL</v>
      </c>
      <c r="K71" s="7188"/>
      <c r="L71" s="7188"/>
      <c r="M71" s="7188"/>
      <c r="N71" s="1362">
        <f>'BASE METAS)'!N64</f>
        <v>0</v>
      </c>
      <c r="O71" s="1362">
        <f>'BASE METAS)'!O64</f>
        <v>0</v>
      </c>
      <c r="P71" s="1362">
        <f>'BASE METAS)'!P64</f>
        <v>0</v>
      </c>
      <c r="Q71" s="1362">
        <f>'BASE METAS)'!Q64</f>
        <v>0</v>
      </c>
      <c r="R71" s="1362">
        <f>'BASE METAS)'!R64</f>
        <v>0</v>
      </c>
      <c r="S71" s="1362">
        <f>'BASE METAS)'!S64</f>
        <v>0</v>
      </c>
      <c r="T71" s="1362">
        <f>'BASE METAS)'!T64</f>
        <v>0</v>
      </c>
      <c r="U71" s="922">
        <f>'BASE METAS)'!U64</f>
        <v>0</v>
      </c>
      <c r="V71" s="1362">
        <f>'BASE METAS)'!V64</f>
        <v>0</v>
      </c>
      <c r="W71" s="19">
        <f>'BASE METAS)'!W64</f>
        <v>321556415.31</v>
      </c>
      <c r="X71" s="5">
        <f>'BASE METAS)'!X64</f>
        <v>0</v>
      </c>
      <c r="Y71" s="1">
        <f>'BASE METAS)'!Y64</f>
        <v>0</v>
      </c>
      <c r="Z71" s="1">
        <f>'BASE METAS)'!Z64</f>
        <v>0</v>
      </c>
      <c r="AA71" s="1">
        <f>'BASE METAS)'!AA64</f>
        <v>0</v>
      </c>
      <c r="AB71" s="1">
        <f>'BASE METAS)'!AB64</f>
        <v>0</v>
      </c>
      <c r="AC71" s="1">
        <f>'BASE METAS)'!AC64</f>
        <v>0</v>
      </c>
      <c r="AD71" s="1">
        <f>'BASE METAS)'!AD64</f>
        <v>0</v>
      </c>
      <c r="AE71" s="1">
        <f>'BASE METAS)'!AE64</f>
        <v>0</v>
      </c>
      <c r="AF71" s="1">
        <f>'BASE METAS)'!AF64</f>
        <v>0</v>
      </c>
      <c r="AG71" s="1">
        <f>'BASE METAS)'!AG64</f>
        <v>0</v>
      </c>
      <c r="AH71" s="1">
        <f>'BASE METAS)'!AH64</f>
        <v>0</v>
      </c>
      <c r="AI71" s="1">
        <f>'BASE METAS)'!AI64</f>
        <v>0</v>
      </c>
      <c r="AJ71" s="1">
        <f>'BASE METAS)'!AJ64</f>
        <v>0</v>
      </c>
      <c r="AK71" s="1">
        <f>'BASE METAS)'!AK64</f>
        <v>0</v>
      </c>
      <c r="AL71" s="934">
        <f>'BASE METAS)'!AL64</f>
        <v>0</v>
      </c>
      <c r="AM71" s="1">
        <f>'BASE METAS)'!AM64</f>
        <v>0</v>
      </c>
      <c r="AN71" s="1">
        <f>'BASE METAS)'!AN64</f>
        <v>0</v>
      </c>
      <c r="AO71" s="1">
        <f>'BASE METAS)'!AU64</f>
        <v>0</v>
      </c>
      <c r="AP71" s="1">
        <f>'BASE METAS)'!AO64</f>
        <v>0</v>
      </c>
      <c r="AQ71" s="1">
        <f>'BASE METAS)'!AP64</f>
        <v>0</v>
      </c>
      <c r="AR71" s="1">
        <f>'BASE METAS)'!AQ64</f>
        <v>0</v>
      </c>
      <c r="AS71" s="1">
        <f>'BASE METAS)'!AR64</f>
        <v>0</v>
      </c>
      <c r="AT71" s="1">
        <f>'BASE METAS)'!AS64</f>
        <v>0</v>
      </c>
      <c r="AU71" s="1479">
        <f>'BASE METAS)'!BO64</f>
        <v>0</v>
      </c>
      <c r="AV71" s="1">
        <f>'BASE METAS)'!BQ64</f>
        <v>0</v>
      </c>
      <c r="AW71" s="1">
        <f>'BASE METAS)'!BR64</f>
        <v>0</v>
      </c>
      <c r="AX71" s="1">
        <f>'BASE METAS)'!BS64</f>
        <v>0</v>
      </c>
      <c r="AY71" s="1">
        <f>'BASE METAS)'!BT64</f>
        <v>0</v>
      </c>
      <c r="AZ71" s="1">
        <f>'BASE METAS)'!BU64</f>
        <v>0</v>
      </c>
      <c r="BA71" s="1">
        <f>'BASE METAS)'!BV64</f>
        <v>0</v>
      </c>
      <c r="BB71" s="1">
        <f>'BASE METAS)'!BW64</f>
        <v>0</v>
      </c>
      <c r="BC71" s="1">
        <f>'BASE METAS)'!BX64</f>
        <v>0</v>
      </c>
      <c r="BD71" s="1">
        <f>'BASE METAS)'!BY64</f>
        <v>0</v>
      </c>
      <c r="BE71" s="1">
        <f>'BASE METAS)'!CG64</f>
        <v>0</v>
      </c>
      <c r="BF71" s="1">
        <f>'BASE METAS)'!CJ64</f>
        <v>0</v>
      </c>
      <c r="BG71" s="1">
        <f>'BASE METAS)'!CK64</f>
        <v>0</v>
      </c>
      <c r="BH71" s="1">
        <f>'BASE METAS)'!CL64</f>
        <v>0</v>
      </c>
      <c r="BI71" s="1">
        <f>'BASE METAS)'!CM64</f>
        <v>0</v>
      </c>
      <c r="BJ71" s="1">
        <f>'BASE METAS)'!CN64</f>
        <v>0</v>
      </c>
      <c r="BK71" s="1">
        <f>'BASE METAS)'!CO64</f>
        <v>0</v>
      </c>
      <c r="BL71" s="1">
        <f>'BASE METAS)'!CP64</f>
        <v>0</v>
      </c>
      <c r="BM71" s="1">
        <f>'BASE METAS)'!CQ64</f>
        <v>0</v>
      </c>
      <c r="BN71" s="1">
        <f>'BASE METAS)'!CR64</f>
        <v>0</v>
      </c>
      <c r="BO71" s="1">
        <f>'BASE METAS)'!CS64</f>
        <v>0</v>
      </c>
      <c r="BP71" s="1">
        <f>'BASE METAS)'!CT64</f>
        <v>0</v>
      </c>
      <c r="BQ71" s="1">
        <f>'BASE METAS)'!CU64</f>
        <v>0</v>
      </c>
      <c r="BR71" s="1">
        <f>'BASE METAS)'!CV64</f>
        <v>0</v>
      </c>
      <c r="BS71" s="1">
        <f>'BASE METAS)'!CW64</f>
        <v>0</v>
      </c>
      <c r="BT71" s="1">
        <f>'BASE METAS)'!CX64</f>
        <v>0</v>
      </c>
      <c r="BU71" s="1">
        <f>'BASE METAS)'!FA64</f>
        <v>0</v>
      </c>
      <c r="BV71" s="1">
        <f>'BASE METAS)'!FB64</f>
        <v>0</v>
      </c>
      <c r="BW71" s="1">
        <f>'BASE METAS)'!FC64</f>
        <v>0</v>
      </c>
      <c r="BX71" s="1">
        <f>'BASE METAS)'!FD64</f>
        <v>0</v>
      </c>
      <c r="BY71" s="1">
        <f>'BASE METAS)'!FE64</f>
        <v>0</v>
      </c>
      <c r="BZ71" s="1">
        <f>'BASE METAS)'!FF64</f>
        <v>0</v>
      </c>
      <c r="CA71" s="1">
        <f>'BASE METAS)'!FG64</f>
        <v>0</v>
      </c>
      <c r="CB71" s="1">
        <f>'BASE METAS)'!FH64</f>
        <v>0</v>
      </c>
      <c r="CC71" s="1">
        <f>'BASE METAS)'!FI64</f>
        <v>0</v>
      </c>
      <c r="CD71" s="1">
        <f>'BASE METAS)'!FJ64</f>
        <v>0</v>
      </c>
      <c r="CE71" s="1">
        <f>'BASE METAS)'!FK64</f>
        <v>0</v>
      </c>
      <c r="CF71" s="1">
        <f>'BASE METAS)'!FL64</f>
        <v>0</v>
      </c>
      <c r="CG71" s="1">
        <f>'BASE METAS)'!FM64</f>
        <v>0</v>
      </c>
    </row>
    <row r="72" spans="1:85" ht="10.5" customHeight="1" x14ac:dyDescent="0.25">
      <c r="A72" s="1">
        <f>'BASE METAS)'!A65</f>
        <v>0</v>
      </c>
      <c r="B72" s="1">
        <f>'BASE METAS)'!B65</f>
        <v>0</v>
      </c>
      <c r="C72" s="1">
        <f>'BASE METAS)'!C65</f>
        <v>0</v>
      </c>
      <c r="D72" s="1">
        <f>'BASE METAS)'!D65</f>
        <v>0</v>
      </c>
      <c r="E72" s="5">
        <f>'BASE METAS)'!E65</f>
        <v>0</v>
      </c>
      <c r="F72" s="3">
        <f>'BASE METAS)'!F65</f>
        <v>0</v>
      </c>
      <c r="G72" s="3">
        <f>'BASE METAS)'!G65</f>
        <v>0</v>
      </c>
      <c r="H72" s="3">
        <f>'BASE METAS)'!H65</f>
        <v>0</v>
      </c>
      <c r="I72" s="3">
        <f>'BASE METAS)'!I65</f>
        <v>0</v>
      </c>
      <c r="J72" s="3">
        <f>'BASE METAS)'!J65</f>
        <v>0</v>
      </c>
      <c r="K72" s="3">
        <f>'BASE METAS)'!K65</f>
        <v>0</v>
      </c>
      <c r="L72" s="3">
        <f>'BASE METAS)'!L65</f>
        <v>0</v>
      </c>
      <c r="M72" s="3">
        <f>'BASE METAS)'!M65</f>
        <v>0</v>
      </c>
      <c r="N72" s="3">
        <f>'BASE METAS)'!N65</f>
        <v>0</v>
      </c>
      <c r="O72" s="3">
        <f>'BASE METAS)'!O65</f>
        <v>0</v>
      </c>
      <c r="P72" s="3">
        <f>'BASE METAS)'!P65</f>
        <v>0</v>
      </c>
      <c r="Q72" s="3">
        <f>'BASE METAS)'!Q65</f>
        <v>0</v>
      </c>
      <c r="R72" s="3">
        <f>'BASE METAS)'!R65</f>
        <v>0</v>
      </c>
      <c r="S72" s="3">
        <f>'BASE METAS)'!S65</f>
        <v>0</v>
      </c>
      <c r="T72" s="3">
        <f>'BASE METAS)'!T65</f>
        <v>0</v>
      </c>
      <c r="U72" s="923">
        <f>'BASE METAS)'!U65</f>
        <v>0</v>
      </c>
      <c r="V72" s="3">
        <f>'BASE METAS)'!V65</f>
        <v>0</v>
      </c>
      <c r="W72" s="4">
        <f>'BASE METAS)'!W65</f>
        <v>0</v>
      </c>
      <c r="X72" s="5">
        <f>'BASE METAS)'!X65</f>
        <v>0</v>
      </c>
      <c r="Y72" s="1">
        <f>'BASE METAS)'!Y65</f>
        <v>0</v>
      </c>
      <c r="Z72" s="1">
        <f>'BASE METAS)'!Z65</f>
        <v>0</v>
      </c>
      <c r="AA72" s="1">
        <f>'BASE METAS)'!AA65</f>
        <v>0</v>
      </c>
      <c r="AB72" s="1">
        <f>'BASE METAS)'!AB65</f>
        <v>0</v>
      </c>
      <c r="AC72" s="1">
        <f>'BASE METAS)'!AC65</f>
        <v>0</v>
      </c>
      <c r="AD72" s="1">
        <f>'BASE METAS)'!AD65</f>
        <v>0</v>
      </c>
      <c r="AE72" s="1">
        <f>'BASE METAS)'!AE65</f>
        <v>0</v>
      </c>
      <c r="AF72" s="1">
        <f>'BASE METAS)'!AF65</f>
        <v>0</v>
      </c>
      <c r="AG72" s="1">
        <f>'BASE METAS)'!AG65</f>
        <v>0</v>
      </c>
      <c r="AH72" s="1">
        <f>'BASE METAS)'!AH65</f>
        <v>0</v>
      </c>
      <c r="AI72" s="1">
        <f>'BASE METAS)'!AI65</f>
        <v>0</v>
      </c>
      <c r="AJ72" s="1">
        <f>'BASE METAS)'!AJ65</f>
        <v>0</v>
      </c>
      <c r="AK72" s="1">
        <f>'BASE METAS)'!AK65</f>
        <v>0</v>
      </c>
      <c r="AL72" s="934">
        <f>'BASE METAS)'!AL65</f>
        <v>0</v>
      </c>
      <c r="AM72" s="1">
        <f>'BASE METAS)'!AM65</f>
        <v>0</v>
      </c>
      <c r="AN72" s="1">
        <f>'BASE METAS)'!AN65</f>
        <v>0</v>
      </c>
      <c r="AO72" s="1">
        <f>'BASE METAS)'!AU65</f>
        <v>0</v>
      </c>
      <c r="AP72" s="1">
        <f>'BASE METAS)'!AO65</f>
        <v>0</v>
      </c>
      <c r="AQ72" s="1">
        <f>'BASE METAS)'!AP65</f>
        <v>0</v>
      </c>
      <c r="AR72" s="1">
        <f>'BASE METAS)'!AQ65</f>
        <v>0</v>
      </c>
      <c r="AS72" s="1">
        <f>'BASE METAS)'!AR65</f>
        <v>0</v>
      </c>
      <c r="AT72" s="1">
        <f>'BASE METAS)'!AS65</f>
        <v>0</v>
      </c>
      <c r="AU72" s="1479">
        <f>'BASE METAS)'!BO65</f>
        <v>0</v>
      </c>
      <c r="AV72" s="1">
        <f>'BASE METAS)'!BQ65</f>
        <v>0</v>
      </c>
      <c r="AW72" s="1">
        <f>'BASE METAS)'!BR65</f>
        <v>0</v>
      </c>
      <c r="AX72" s="1">
        <f>'BASE METAS)'!BS65</f>
        <v>0</v>
      </c>
      <c r="AY72" s="1">
        <f>'BASE METAS)'!BT65</f>
        <v>0</v>
      </c>
      <c r="AZ72" s="1">
        <f>'BASE METAS)'!BU65</f>
        <v>0</v>
      </c>
      <c r="BA72" s="1">
        <f>'BASE METAS)'!BV65</f>
        <v>0</v>
      </c>
      <c r="BB72" s="1">
        <f>'BASE METAS)'!BW65</f>
        <v>0</v>
      </c>
      <c r="BC72" s="1">
        <f>'BASE METAS)'!BX65</f>
        <v>0</v>
      </c>
      <c r="BD72" s="1">
        <f>'BASE METAS)'!BY65</f>
        <v>0</v>
      </c>
      <c r="BE72" s="1">
        <f>'BASE METAS)'!CG65</f>
        <v>0</v>
      </c>
      <c r="BF72" s="1">
        <f>'BASE METAS)'!CJ65</f>
        <v>0</v>
      </c>
      <c r="BG72" s="1">
        <f>'BASE METAS)'!CK65</f>
        <v>0</v>
      </c>
      <c r="BH72" s="1">
        <f>'BASE METAS)'!CL65</f>
        <v>0</v>
      </c>
      <c r="BI72" s="1">
        <f>'BASE METAS)'!CM65</f>
        <v>0</v>
      </c>
      <c r="BJ72" s="1">
        <f>'BASE METAS)'!CN65</f>
        <v>0</v>
      </c>
      <c r="BK72" s="1">
        <f>'BASE METAS)'!CO65</f>
        <v>0</v>
      </c>
      <c r="BL72" s="1">
        <f>'BASE METAS)'!CP65</f>
        <v>0</v>
      </c>
      <c r="BM72" s="1">
        <f>'BASE METAS)'!CQ65</f>
        <v>0</v>
      </c>
      <c r="BN72" s="1">
        <f>'BASE METAS)'!CR65</f>
        <v>0</v>
      </c>
      <c r="BO72" s="1">
        <f>'BASE METAS)'!CS65</f>
        <v>0</v>
      </c>
      <c r="BP72" s="1">
        <f>'BASE METAS)'!CT65</f>
        <v>0</v>
      </c>
      <c r="BQ72" s="1">
        <f>'BASE METAS)'!CU65</f>
        <v>0</v>
      </c>
      <c r="BR72" s="1">
        <f>'BASE METAS)'!CV65</f>
        <v>0</v>
      </c>
      <c r="BS72" s="1">
        <f>'BASE METAS)'!CW65</f>
        <v>0</v>
      </c>
      <c r="BT72" s="1">
        <f>'BASE METAS)'!CX65</f>
        <v>0</v>
      </c>
      <c r="BU72" s="1">
        <f>'BASE METAS)'!FA65</f>
        <v>0</v>
      </c>
      <c r="BV72" s="1">
        <f>'BASE METAS)'!FB65</f>
        <v>0</v>
      </c>
      <c r="BW72" s="1">
        <f>'BASE METAS)'!FC65</f>
        <v>0</v>
      </c>
      <c r="BX72" s="1">
        <f>'BASE METAS)'!FD65</f>
        <v>0</v>
      </c>
      <c r="BY72" s="1">
        <f>'BASE METAS)'!FE65</f>
        <v>0</v>
      </c>
      <c r="BZ72" s="1">
        <f>'BASE METAS)'!FF65</f>
        <v>0</v>
      </c>
      <c r="CA72" s="1">
        <f>'BASE METAS)'!FG65</f>
        <v>0</v>
      </c>
      <c r="CB72" s="1">
        <f>'BASE METAS)'!FH65</f>
        <v>0</v>
      </c>
      <c r="CC72" s="1">
        <f>'BASE METAS)'!FI65</f>
        <v>0</v>
      </c>
      <c r="CD72" s="1">
        <f>'BASE METAS)'!FJ65</f>
        <v>0</v>
      </c>
      <c r="CE72" s="1">
        <f>'BASE METAS)'!FK65</f>
        <v>0</v>
      </c>
      <c r="CF72" s="1">
        <f>'BASE METAS)'!FL65</f>
        <v>0</v>
      </c>
      <c r="CG72" s="1">
        <f>'BASE METAS)'!FM65</f>
        <v>0</v>
      </c>
    </row>
    <row r="73" spans="1:85" ht="12" customHeight="1" x14ac:dyDescent="0.25">
      <c r="A73" s="1">
        <f>'BASE METAS)'!A66</f>
        <v>0</v>
      </c>
      <c r="B73" s="7146" t="str">
        <f>'BASE METAS)'!B66</f>
        <v xml:space="preserve">DEPENDENCIA </v>
      </c>
      <c r="C73" s="7146" t="str">
        <f>'BASE METAS)'!C66</f>
        <v>ENT</v>
      </c>
      <c r="D73" s="7146" t="str">
        <f>'BASE METAS)'!D66</f>
        <v>PROY</v>
      </c>
      <c r="E73" s="7146" t="str">
        <f>'BASE METAS)'!E66</f>
        <v>NOMBRE DEL PROYECTO</v>
      </c>
      <c r="F73" s="7155" t="str">
        <f>'BASE METAS)'!F66</f>
        <v>DG</v>
      </c>
      <c r="G73" s="7155" t="str">
        <f>'BASE METAS)'!G66</f>
        <v>DA</v>
      </c>
      <c r="H73" s="7155" t="str">
        <f>'BASE METAS)'!H66</f>
        <v xml:space="preserve">CLAVE PROGRAMÁTICA </v>
      </c>
      <c r="I73" s="7155"/>
      <c r="J73" s="7155"/>
      <c r="K73" s="7155"/>
      <c r="L73" s="7155"/>
      <c r="M73" s="7155"/>
      <c r="N73" s="1357">
        <f>'BASE METAS)'!N66</f>
        <v>0</v>
      </c>
      <c r="O73" s="1357">
        <f>'BASE METAS)'!O66</f>
        <v>0</v>
      </c>
      <c r="P73" s="7120" t="str">
        <f>'BASE METAS)'!P66</f>
        <v>ESTRUCTURA PROGRAMÁTICA</v>
      </c>
      <c r="Q73" s="7121"/>
      <c r="R73" s="7121"/>
      <c r="S73" s="7121"/>
      <c r="T73" s="7121"/>
      <c r="U73" s="924">
        <f>'BASE METAS)'!U66</f>
        <v>0</v>
      </c>
      <c r="V73" s="1358">
        <f>'BASE METAS)'!V66</f>
        <v>0</v>
      </c>
      <c r="W73" s="7139" t="str">
        <f>'BASE METAS)'!W66</f>
        <v>PRESPUESTO</v>
      </c>
      <c r="X73" s="7216" t="str">
        <f>'BASE METAS)'!X66</f>
        <v>ÁREAS EJECUTORAS</v>
      </c>
      <c r="Y73" s="1">
        <f>'BASE METAS)'!Y66</f>
        <v>0</v>
      </c>
      <c r="Z73" s="1">
        <f>'BASE METAS)'!Z66</f>
        <v>0</v>
      </c>
      <c r="AA73" s="1">
        <f>'BASE METAS)'!AA66</f>
        <v>0</v>
      </c>
      <c r="AB73" s="1">
        <f>'BASE METAS)'!AB66</f>
        <v>0</v>
      </c>
      <c r="AC73" s="1">
        <f>'BASE METAS)'!AC66</f>
        <v>0</v>
      </c>
      <c r="AD73" s="1">
        <f>'BASE METAS)'!AD66</f>
        <v>0</v>
      </c>
      <c r="AE73" s="1">
        <f>'BASE METAS)'!AE66</f>
        <v>0</v>
      </c>
      <c r="AF73" s="1">
        <f>'BASE METAS)'!AF66</f>
        <v>0</v>
      </c>
      <c r="AG73" s="1">
        <f>'BASE METAS)'!AG66</f>
        <v>0</v>
      </c>
      <c r="AH73" s="1">
        <f>'BASE METAS)'!AH66</f>
        <v>0</v>
      </c>
      <c r="AI73" s="1">
        <f>'BASE METAS)'!AI66</f>
        <v>0</v>
      </c>
      <c r="AJ73" s="1">
        <f>'BASE METAS)'!AJ66</f>
        <v>0</v>
      </c>
      <c r="AK73" s="1">
        <f>'BASE METAS)'!AK66</f>
        <v>0</v>
      </c>
      <c r="AL73" s="1210">
        <f>'BASE METAS)'!AL66</f>
        <v>0</v>
      </c>
      <c r="AM73" s="1209">
        <f>'BASE METAS)'!AM66</f>
        <v>0</v>
      </c>
      <c r="AN73" s="816">
        <f>'BASE METAS)'!AN66</f>
        <v>0</v>
      </c>
      <c r="AO73" s="1208">
        <f>'BASE METAS)'!AU66</f>
        <v>0</v>
      </c>
      <c r="AP73" s="1207">
        <f>'BASE METAS)'!AO66</f>
        <v>0</v>
      </c>
      <c r="AQ73" s="1208">
        <f>'BASE METAS)'!AP66</f>
        <v>0</v>
      </c>
      <c r="AR73" s="1208">
        <f>'BASE METAS)'!AQ66</f>
        <v>0</v>
      </c>
      <c r="AS73" s="1206">
        <f>'BASE METAS)'!AR66</f>
        <v>0</v>
      </c>
      <c r="AT73" s="1206">
        <f>'BASE METAS)'!AS66</f>
        <v>0</v>
      </c>
      <c r="AU73" s="1484">
        <f>'BASE METAS)'!BO66</f>
        <v>0</v>
      </c>
      <c r="AV73" s="1">
        <f>'BASE METAS)'!BQ66</f>
        <v>0</v>
      </c>
      <c r="AW73" s="1">
        <f>'BASE METAS)'!BR66</f>
        <v>0</v>
      </c>
      <c r="AX73" s="1">
        <f>'BASE METAS)'!BS66</f>
        <v>39</v>
      </c>
      <c r="AY73" s="1">
        <f>'BASE METAS)'!BT66</f>
        <v>38</v>
      </c>
      <c r="AZ73" s="1">
        <f>'BASE METAS)'!BU66</f>
        <v>46</v>
      </c>
      <c r="BA73" s="1">
        <f>'BASE METAS)'!BV66</f>
        <v>123</v>
      </c>
      <c r="BB73" s="1">
        <f>'BASE METAS)'!BW66</f>
        <v>0</v>
      </c>
      <c r="BC73" s="1">
        <f>'BASE METAS)'!BX66</f>
        <v>0</v>
      </c>
      <c r="BD73" s="1">
        <f>'BASE METAS)'!BY66</f>
        <v>0</v>
      </c>
      <c r="BE73" s="1">
        <f>'BASE METAS)'!CG66</f>
        <v>0</v>
      </c>
      <c r="BF73" s="1">
        <f>'BASE METAS)'!CJ66</f>
        <v>0</v>
      </c>
      <c r="BG73" s="1">
        <f>'BASE METAS)'!CK66</f>
        <v>0</v>
      </c>
      <c r="BH73" s="1">
        <f>'BASE METAS)'!CL66</f>
        <v>0</v>
      </c>
      <c r="BI73" s="1">
        <f>'BASE METAS)'!CM66</f>
        <v>0</v>
      </c>
      <c r="BJ73" s="1">
        <f>'BASE METAS)'!CN66</f>
        <v>0</v>
      </c>
      <c r="BK73" s="1">
        <f>'BASE METAS)'!CO66</f>
        <v>0</v>
      </c>
      <c r="BL73" s="1">
        <f>'BASE METAS)'!CP66</f>
        <v>0</v>
      </c>
      <c r="BM73" s="1">
        <f>'BASE METAS)'!CQ66</f>
        <v>0</v>
      </c>
      <c r="BN73" s="1">
        <f>'BASE METAS)'!CR66</f>
        <v>0</v>
      </c>
      <c r="BO73" s="1">
        <f>'BASE METAS)'!CS66</f>
        <v>0</v>
      </c>
      <c r="BP73" s="1">
        <f>'BASE METAS)'!CT66</f>
        <v>0</v>
      </c>
      <c r="BQ73" s="1">
        <f>'BASE METAS)'!CU66</f>
        <v>0</v>
      </c>
      <c r="BR73" s="1">
        <f>'BASE METAS)'!CV66</f>
        <v>0</v>
      </c>
      <c r="BS73" s="1">
        <f>'BASE METAS)'!CW66</f>
        <v>0</v>
      </c>
      <c r="BT73" s="1">
        <f>'BASE METAS)'!CX66</f>
        <v>0</v>
      </c>
      <c r="BU73" s="1">
        <f>'BASE METAS)'!FA66</f>
        <v>0</v>
      </c>
      <c r="BV73" s="1">
        <f>'BASE METAS)'!FB66</f>
        <v>0</v>
      </c>
      <c r="BW73" s="1">
        <f>'BASE METAS)'!FC66</f>
        <v>0</v>
      </c>
      <c r="BX73" s="1">
        <f>'BASE METAS)'!FD66</f>
        <v>0</v>
      </c>
      <c r="BY73" s="1">
        <f>'BASE METAS)'!FE66</f>
        <v>0</v>
      </c>
      <c r="BZ73" s="1">
        <f>'BASE METAS)'!FF66</f>
        <v>0</v>
      </c>
      <c r="CA73" s="1">
        <f>'BASE METAS)'!FG66</f>
        <v>0</v>
      </c>
      <c r="CB73" s="1">
        <f>'BASE METAS)'!FH66</f>
        <v>0</v>
      </c>
      <c r="CC73" s="1">
        <f>'BASE METAS)'!FI66</f>
        <v>0</v>
      </c>
      <c r="CD73" s="1">
        <f>'BASE METAS)'!FJ66</f>
        <v>0</v>
      </c>
      <c r="CE73" s="1">
        <f>'BASE METAS)'!FK66</f>
        <v>0</v>
      </c>
      <c r="CF73" s="1">
        <f>'BASE METAS)'!FL66</f>
        <v>0</v>
      </c>
      <c r="CG73" s="1">
        <f>'BASE METAS)'!FM66</f>
        <v>0</v>
      </c>
    </row>
    <row r="74" spans="1:85" ht="12" customHeight="1" x14ac:dyDescent="0.25">
      <c r="A74" s="1">
        <f>'BASE METAS)'!A67</f>
        <v>0</v>
      </c>
      <c r="B74" s="7146"/>
      <c r="C74" s="7146"/>
      <c r="D74" s="7146"/>
      <c r="E74" s="7146"/>
      <c r="F74" s="7155"/>
      <c r="G74" s="7155"/>
      <c r="H74" s="35" t="str">
        <f>'BASE METAS)'!H67</f>
        <v>FN</v>
      </c>
      <c r="I74" s="35" t="str">
        <f>'BASE METAS)'!I67</f>
        <v>Sf</v>
      </c>
      <c r="J74" s="35" t="str">
        <f>'BASE METAS)'!J67</f>
        <v>PG</v>
      </c>
      <c r="K74" s="35" t="str">
        <f>'BASE METAS)'!K67</f>
        <v>Sp</v>
      </c>
      <c r="L74" s="35" t="str">
        <f>'BASE METAS)'!L67</f>
        <v>PY</v>
      </c>
      <c r="M74" s="35" t="str">
        <f>'BASE METAS)'!M67</f>
        <v>FF</v>
      </c>
      <c r="N74" s="35">
        <f>'BASE METAS)'!N67</f>
        <v>0</v>
      </c>
      <c r="O74" s="35">
        <f>'BASE METAS)'!O67</f>
        <v>0</v>
      </c>
      <c r="P74" s="35" t="str">
        <f>'BASE METAS)'!P67</f>
        <v>FN</v>
      </c>
      <c r="Q74" s="35" t="str">
        <f>'BASE METAS)'!Q67</f>
        <v>Sf</v>
      </c>
      <c r="R74" s="35" t="str">
        <f>'BASE METAS)'!R67</f>
        <v>PG</v>
      </c>
      <c r="S74" s="35" t="str">
        <f>'BASE METAS)'!S67</f>
        <v>Sp</v>
      </c>
      <c r="T74" s="35" t="str">
        <f>'BASE METAS)'!T67</f>
        <v>PY</v>
      </c>
      <c r="U74" s="925">
        <f>'BASE METAS)'!U67</f>
        <v>0</v>
      </c>
      <c r="V74" s="35">
        <f>'BASE METAS)'!V67</f>
        <v>0</v>
      </c>
      <c r="W74" s="7139"/>
      <c r="X74" s="7216"/>
      <c r="Y74" s="1">
        <f>'BASE METAS)'!Y67</f>
        <v>0</v>
      </c>
      <c r="Z74" s="1">
        <f>'BASE METAS)'!Z67</f>
        <v>0</v>
      </c>
      <c r="AA74" s="1">
        <f>'BASE METAS)'!AA67</f>
        <v>0</v>
      </c>
      <c r="AB74" s="1">
        <f>'BASE METAS)'!AB67</f>
        <v>0</v>
      </c>
      <c r="AC74" s="1">
        <f>'BASE METAS)'!AC67</f>
        <v>0</v>
      </c>
      <c r="AD74" s="1">
        <f>'BASE METAS)'!AD67</f>
        <v>0</v>
      </c>
      <c r="AE74" s="1">
        <f>'BASE METAS)'!AE67</f>
        <v>0</v>
      </c>
      <c r="AF74" s="1">
        <f>'BASE METAS)'!AF67</f>
        <v>0</v>
      </c>
      <c r="AG74" s="1">
        <f>'BASE METAS)'!AG67</f>
        <v>0</v>
      </c>
      <c r="AH74" s="1">
        <f>'BASE METAS)'!AH67</f>
        <v>0</v>
      </c>
      <c r="AI74" s="1">
        <f>'BASE METAS)'!AI67</f>
        <v>0</v>
      </c>
      <c r="AJ74" s="1">
        <f>'BASE METAS)'!AJ67</f>
        <v>0</v>
      </c>
      <c r="AK74" s="1">
        <f>'BASE METAS)'!AK67</f>
        <v>0</v>
      </c>
      <c r="AL74" s="934">
        <f>'BASE METAS)'!AL67</f>
        <v>0</v>
      </c>
      <c r="AM74" s="816">
        <f>'BASE METAS)'!AM67</f>
        <v>0</v>
      </c>
      <c r="AN74" s="816">
        <f>'BASE METAS)'!AN67</f>
        <v>0</v>
      </c>
      <c r="AO74" s="816">
        <f>'BASE METAS)'!AU67</f>
        <v>0</v>
      </c>
      <c r="AP74" s="816">
        <f>'BASE METAS)'!AO67</f>
        <v>0</v>
      </c>
      <c r="AQ74" s="816">
        <f>'BASE METAS)'!AP67</f>
        <v>0</v>
      </c>
      <c r="AR74" s="816">
        <f>'BASE METAS)'!AQ67</f>
        <v>0</v>
      </c>
      <c r="AS74" s="816">
        <f>'BASE METAS)'!AR67</f>
        <v>0</v>
      </c>
      <c r="AT74" s="816">
        <f>'BASE METAS)'!AS67</f>
        <v>0</v>
      </c>
      <c r="AU74" s="1485">
        <f>'BASE METAS)'!BO67</f>
        <v>0</v>
      </c>
      <c r="AV74" s="1">
        <f>'BASE METAS)'!BQ67</f>
        <v>0</v>
      </c>
      <c r="AW74" s="1">
        <f>'BASE METAS)'!BR67</f>
        <v>0</v>
      </c>
      <c r="AX74" s="1">
        <f>'BASE METAS)'!BS67</f>
        <v>0</v>
      </c>
      <c r="AY74" s="1">
        <f>'BASE METAS)'!BT67</f>
        <v>0</v>
      </c>
      <c r="AZ74" s="1">
        <f>'BASE METAS)'!BU67</f>
        <v>0</v>
      </c>
      <c r="BA74" s="1">
        <f>'BASE METAS)'!BV67</f>
        <v>0</v>
      </c>
      <c r="BB74" s="1">
        <f>'BASE METAS)'!BW67</f>
        <v>0</v>
      </c>
      <c r="BC74" s="1">
        <f>'BASE METAS)'!BX67</f>
        <v>0</v>
      </c>
      <c r="BD74" s="1">
        <f>'BASE METAS)'!BY67</f>
        <v>0</v>
      </c>
      <c r="BE74" s="1">
        <f>'BASE METAS)'!CG67</f>
        <v>0</v>
      </c>
      <c r="BF74" s="1">
        <f>'BASE METAS)'!CJ67</f>
        <v>0</v>
      </c>
      <c r="BG74" s="1">
        <f>'BASE METAS)'!CK67</f>
        <v>0</v>
      </c>
      <c r="BH74" s="1">
        <f>'BASE METAS)'!CL67</f>
        <v>0</v>
      </c>
      <c r="BI74" s="1">
        <f>'BASE METAS)'!CM67</f>
        <v>0</v>
      </c>
      <c r="BJ74" s="1">
        <f>'BASE METAS)'!CN67</f>
        <v>0</v>
      </c>
      <c r="BK74" s="1">
        <f>'BASE METAS)'!CO67</f>
        <v>0</v>
      </c>
      <c r="BL74" s="1">
        <f>'BASE METAS)'!CP67</f>
        <v>0</v>
      </c>
      <c r="BM74" s="1">
        <f>'BASE METAS)'!CQ67</f>
        <v>0</v>
      </c>
      <c r="BN74" s="1">
        <f>'BASE METAS)'!CR67</f>
        <v>0</v>
      </c>
      <c r="BO74" s="1">
        <f>'BASE METAS)'!CS67</f>
        <v>0</v>
      </c>
      <c r="BP74" s="1">
        <f>'BASE METAS)'!CT67</f>
        <v>0</v>
      </c>
      <c r="BQ74" s="1">
        <f>'BASE METAS)'!CU67</f>
        <v>0</v>
      </c>
      <c r="BR74" s="1">
        <f>'BASE METAS)'!CV67</f>
        <v>0</v>
      </c>
      <c r="BS74" s="1">
        <f>'BASE METAS)'!CW67</f>
        <v>0</v>
      </c>
      <c r="BT74" s="1">
        <f>'BASE METAS)'!CX67</f>
        <v>0</v>
      </c>
      <c r="BU74" s="1">
        <f>'BASE METAS)'!FA67</f>
        <v>0</v>
      </c>
      <c r="BV74" s="1">
        <f>'BASE METAS)'!FB67</f>
        <v>0</v>
      </c>
      <c r="BW74" s="1">
        <f>'BASE METAS)'!FC67</f>
        <v>0</v>
      </c>
      <c r="BX74" s="1">
        <f>'BASE METAS)'!FD67</f>
        <v>0</v>
      </c>
      <c r="BY74" s="1">
        <f>'BASE METAS)'!FE67</f>
        <v>0</v>
      </c>
      <c r="BZ74" s="1">
        <f>'BASE METAS)'!FF67</f>
        <v>0</v>
      </c>
      <c r="CA74" s="1">
        <f>'BASE METAS)'!FG67</f>
        <v>0</v>
      </c>
      <c r="CB74" s="1">
        <f>'BASE METAS)'!FH67</f>
        <v>0</v>
      </c>
      <c r="CC74" s="1">
        <f>'BASE METAS)'!FI67</f>
        <v>0</v>
      </c>
      <c r="CD74" s="1">
        <f>'BASE METAS)'!FJ67</f>
        <v>0</v>
      </c>
      <c r="CE74" s="1">
        <f>'BASE METAS)'!FK67</f>
        <v>0</v>
      </c>
      <c r="CF74" s="1">
        <f>'BASE METAS)'!FL67</f>
        <v>0</v>
      </c>
      <c r="CG74" s="1">
        <f>'BASE METAS)'!FM67</f>
        <v>0</v>
      </c>
    </row>
    <row r="75" spans="1:85" ht="48.75" customHeight="1" x14ac:dyDescent="0.25">
      <c r="A75" s="1">
        <f>'BASE METAS)'!A68</f>
        <v>11</v>
      </c>
      <c r="B75" s="7102" t="str">
        <f>'BASE METAS)'!B68</f>
        <v>COMUNICACIÓN SOCIAL</v>
      </c>
      <c r="C75" s="7154">
        <f>'BASE METAS)'!C68</f>
        <v>200</v>
      </c>
      <c r="D75" s="7154">
        <f>'BASE METAS)'!D68</f>
        <v>1</v>
      </c>
      <c r="E75" s="7154" t="str">
        <f>'BASE METAS)'!E68</f>
        <v xml:space="preserve">DIFUSIÓN Y COMUNICACIÓN INSTITUCIONAL </v>
      </c>
      <c r="F75" s="7219" t="str">
        <f>'BASE METAS)'!F68</f>
        <v>A01</v>
      </c>
      <c r="G75" s="7219" t="str">
        <f>'BASE METAS)'!G68</f>
        <v>103</v>
      </c>
      <c r="H75" s="7144" t="str">
        <f>'BASE METAS)'!H68</f>
        <v>05</v>
      </c>
      <c r="I75" s="7144" t="str">
        <f>'BASE METAS)'!I68</f>
        <v>05</v>
      </c>
      <c r="J75" s="7144" t="str">
        <f>'BASE METAS)'!J68</f>
        <v>01</v>
      </c>
      <c r="K75" s="7144" t="str">
        <f>'BASE METAS)'!K68</f>
        <v>01</v>
      </c>
      <c r="L75" s="7144" t="str">
        <f>'BASE METAS)'!L68</f>
        <v>03</v>
      </c>
      <c r="M75" s="7144" t="str">
        <f>'BASE METAS)'!M68</f>
        <v>101</v>
      </c>
      <c r="N75" s="7144" t="str">
        <f>'BASE METAS)'!N68</f>
        <v>Comunicación Sopcial</v>
      </c>
      <c r="O75" s="7144" t="str">
        <f>'BASE METAS)'!O68</f>
        <v>Comunicación Social</v>
      </c>
      <c r="P75" s="7114" t="str">
        <f>'BASE METAS)'!P68</f>
        <v>Administración, planeación y control gubernamental</v>
      </c>
      <c r="Q75" s="7144" t="str">
        <f>'BASE METAS)'!Q68</f>
        <v>Política interior</v>
      </c>
      <c r="R75" s="7114" t="str">
        <f>'BASE METAS)'!R68</f>
        <v>Comunicación pública y fortalecimiento informativo</v>
      </c>
      <c r="S75" s="7114" t="str">
        <f>'BASE METAS)'!S68</f>
        <v>Comunicación social</v>
      </c>
      <c r="T75" s="7114" t="str">
        <f>'BASE METAS)'!T68</f>
        <v>Difusión y comunicación institucional</v>
      </c>
      <c r="U75" s="7733" t="str">
        <f>'BASE METAS)'!U68</f>
        <v>MEJORAR LA FORMA DE COMUNICAR  Y DIFUNDIR LAS ACCIONES DEL  GOBIERNO</v>
      </c>
      <c r="V75" s="7114" t="str">
        <f>'BASE METAS)'!V68</f>
        <v>Gobierno de Resultados</v>
      </c>
      <c r="W75" s="7248">
        <f>'BASE METAS)'!W68</f>
        <v>20419812.59</v>
      </c>
      <c r="X75" s="7156" t="str">
        <f>'BASE METAS)'!X68</f>
        <v>DIRECCIÓN GENERAL DE COMUNICACIÓN SOCIAL</v>
      </c>
      <c r="Y75" s="432">
        <f>'BASE METAS)'!Y68</f>
        <v>1</v>
      </c>
      <c r="Z75" s="438" t="str">
        <f>'BASE METAS)'!Z68</f>
        <v>REALIZACION DE BOLETINES DE PRENSA ESCRITA</v>
      </c>
      <c r="AA75" s="550" t="str">
        <f>'BASE METAS)'!AA68</f>
        <v>BOLETINES ESCRITOS</v>
      </c>
      <c r="AB75" s="551">
        <f>'BASE METAS)'!AB68</f>
        <v>360</v>
      </c>
      <c r="AC75" s="552">
        <f>'BASE METAS)'!AC68</f>
        <v>90</v>
      </c>
      <c r="AD75" s="553">
        <f>'BASE METAS)'!AD68</f>
        <v>0.25</v>
      </c>
      <c r="AE75" s="554" t="str">
        <f>'BASE METAS)'!AE68</f>
        <v>90</v>
      </c>
      <c r="AF75" s="553">
        <f>'BASE METAS)'!AF68</f>
        <v>0.25</v>
      </c>
      <c r="AG75" s="555" t="str">
        <f>'BASE METAS)'!AG68</f>
        <v>90</v>
      </c>
      <c r="AH75" s="556">
        <f>'BASE METAS)'!AH68</f>
        <v>0.25</v>
      </c>
      <c r="AI75" s="557" t="str">
        <f>'BASE METAS)'!AI68</f>
        <v>90</v>
      </c>
      <c r="AJ75" s="556">
        <f>'BASE METAS)'!AJ68</f>
        <v>0.25</v>
      </c>
      <c r="AK75" s="1228">
        <f>'BASE METAS)'!AK68</f>
        <v>1</v>
      </c>
      <c r="AL75" s="978">
        <f>'BASE METAS)'!AL68</f>
        <v>1</v>
      </c>
      <c r="AM75" s="974" t="str">
        <f>'BASE METAS)'!AM68</f>
        <v>BOLETINES PRENSA ESCRITA</v>
      </c>
      <c r="AN75" s="974" t="str">
        <f>'BASE METAS)'!AN68</f>
        <v>MIDE EL No. DE BOLETINES ELABORADOS SOBRE LOS PROGRAMADOS</v>
      </c>
      <c r="AO75" s="974" t="str">
        <f>'BASE METAS)'!AU68</f>
        <v>DESEMPEÑO</v>
      </c>
      <c r="AP75" s="974" t="str">
        <f>'BASE METAS)'!AO68</f>
        <v xml:space="preserve">No. DE BOLETINES ELABORADOS                                        </v>
      </c>
      <c r="AQ75" s="1238" t="str">
        <f>'BASE METAS)'!AP68</f>
        <v xml:space="preserve">BOLETINES PROGRAMADOS </v>
      </c>
      <c r="AR75" s="974">
        <f>'BASE METAS)'!AQ68</f>
        <v>100</v>
      </c>
      <c r="AS75" s="974" t="str">
        <f>'BASE METAS)'!AR68</f>
        <v>BOLETIN</v>
      </c>
      <c r="AT75" s="1265" t="str">
        <f>'BASE METAS)'!AS68</f>
        <v>EFICACIA</v>
      </c>
      <c r="AU75" s="1482">
        <f>'BASE METAS)'!BO68</f>
        <v>0</v>
      </c>
      <c r="AV75" s="1">
        <f>'BASE METAS)'!BQ68</f>
        <v>360</v>
      </c>
      <c r="AW75" s="1">
        <f>'BASE METAS)'!BR68</f>
        <v>0</v>
      </c>
      <c r="AX75" s="1">
        <f>'BASE METAS)'!BS68</f>
        <v>90</v>
      </c>
      <c r="AY75" s="1">
        <f>'BASE METAS)'!BT68</f>
        <v>123</v>
      </c>
      <c r="AZ75" s="1">
        <f>'BASE METAS)'!BU68</f>
        <v>-33</v>
      </c>
      <c r="BA75" s="1">
        <f>'BASE METAS)'!BV68</f>
        <v>1.3666666666666667</v>
      </c>
      <c r="BB75" s="1">
        <f>'BASE METAS)'!BW68</f>
        <v>228</v>
      </c>
      <c r="BC75" s="1">
        <f>'BASE METAS)'!BX68</f>
        <v>132</v>
      </c>
      <c r="BD75" s="1">
        <f>'BASE METAS)'!BY68</f>
        <v>0.6333333333333333</v>
      </c>
      <c r="BE75" s="1">
        <f>'BASE METAS)'!CG68</f>
        <v>105</v>
      </c>
      <c r="BF75" s="1">
        <f>'BASE METAS)'!CJ68</f>
        <v>0</v>
      </c>
      <c r="BG75" s="1">
        <f>'BASE METAS)'!CK68</f>
        <v>0</v>
      </c>
      <c r="BH75" s="1">
        <f>'BASE METAS)'!CL68</f>
        <v>0</v>
      </c>
      <c r="BI75" s="1">
        <f>'BASE METAS)'!CM68</f>
        <v>30</v>
      </c>
      <c r="BJ75" s="1">
        <f>'BASE METAS)'!CN68</f>
        <v>30</v>
      </c>
      <c r="BK75" s="1">
        <f>'BASE METAS)'!CO68</f>
        <v>30</v>
      </c>
      <c r="BL75" s="1">
        <f>'BASE METAS)'!CP68</f>
        <v>0</v>
      </c>
      <c r="BM75" s="1">
        <f>'BASE METAS)'!CQ68</f>
        <v>0</v>
      </c>
      <c r="BN75" s="1">
        <f>'BASE METAS)'!CR68</f>
        <v>0</v>
      </c>
      <c r="BO75" s="1">
        <f>'BASE METAS)'!CS68</f>
        <v>0</v>
      </c>
      <c r="BP75" s="1">
        <f>'BASE METAS)'!CT68</f>
        <v>0</v>
      </c>
      <c r="BQ75" s="1">
        <f>'BASE METAS)'!CU68</f>
        <v>0</v>
      </c>
      <c r="BR75" s="1">
        <f>'BASE METAS)'!CV68</f>
        <v>0</v>
      </c>
      <c r="BS75" s="1">
        <f>'BASE METAS)'!CW68</f>
        <v>0</v>
      </c>
      <c r="BT75" s="1">
        <f>'BASE METAS)'!CX68</f>
        <v>0</v>
      </c>
      <c r="BU75" s="1">
        <f>'BASE METAS)'!FA68</f>
        <v>360</v>
      </c>
      <c r="BV75" s="1">
        <f>'BASE METAS)'!FB68</f>
        <v>0</v>
      </c>
      <c r="BW75" s="1">
        <f>'BASE METAS)'!FC68</f>
        <v>30</v>
      </c>
      <c r="BX75" s="1">
        <f>'BASE METAS)'!FD68</f>
        <v>39</v>
      </c>
      <c r="BY75" s="1">
        <f>'BASE METAS)'!FE68</f>
        <v>9</v>
      </c>
      <c r="BZ75" s="1">
        <f>'BASE METAS)'!FF68</f>
        <v>1.3</v>
      </c>
      <c r="CA75" s="1">
        <f>'BASE METAS)'!FG68</f>
        <v>144</v>
      </c>
      <c r="CB75" s="1">
        <f>'BASE METAS)'!FH68</f>
        <v>216</v>
      </c>
      <c r="CC75" s="1">
        <f>'BASE METAS)'!FI68</f>
        <v>0.4</v>
      </c>
      <c r="CD75" s="1">
        <f>'BASE METAS)'!FJ68</f>
        <v>360</v>
      </c>
      <c r="CE75" s="1">
        <f>'BASE METAS)'!FK68</f>
        <v>0</v>
      </c>
      <c r="CF75" s="1">
        <f>'BASE METAS)'!FL68</f>
        <v>30</v>
      </c>
      <c r="CG75" s="1">
        <f>'BASE METAS)'!FM68</f>
        <v>38</v>
      </c>
    </row>
    <row r="76" spans="1:85" ht="48.75" customHeight="1" x14ac:dyDescent="0.25">
      <c r="A76" s="1">
        <f>'BASE METAS)'!A69</f>
        <v>0</v>
      </c>
      <c r="B76" s="7145"/>
      <c r="C76" s="7154"/>
      <c r="D76" s="7154"/>
      <c r="E76" s="7154"/>
      <c r="F76" s="7219"/>
      <c r="G76" s="7219"/>
      <c r="H76" s="7144"/>
      <c r="I76" s="7144"/>
      <c r="J76" s="7144"/>
      <c r="K76" s="7144"/>
      <c r="L76" s="7144"/>
      <c r="M76" s="7144"/>
      <c r="N76" s="7144"/>
      <c r="O76" s="7144"/>
      <c r="P76" s="7114"/>
      <c r="Q76" s="7144"/>
      <c r="R76" s="7114"/>
      <c r="S76" s="7114"/>
      <c r="T76" s="7114"/>
      <c r="U76" s="7733"/>
      <c r="V76" s="7114"/>
      <c r="W76" s="7248"/>
      <c r="X76" s="7156"/>
      <c r="Y76" s="434">
        <f>'BASE METAS)'!Y69</f>
        <v>2</v>
      </c>
      <c r="Z76" s="439" t="str">
        <f>'BASE METAS)'!Z69</f>
        <v>REALIZACION DE  BOLETINES Y COMUNICADOS ELECTRONICOS</v>
      </c>
      <c r="AA76" s="558" t="str">
        <f>'BASE METAS)'!AA69</f>
        <v>COMUNICADO ELECTRONICO</v>
      </c>
      <c r="AB76" s="559">
        <f>'BASE METAS)'!AB69</f>
        <v>360</v>
      </c>
      <c r="AC76" s="560">
        <f>'BASE METAS)'!AC69</f>
        <v>90</v>
      </c>
      <c r="AD76" s="561">
        <f>'BASE METAS)'!AD69</f>
        <v>0.25</v>
      </c>
      <c r="AE76" s="562" t="str">
        <f>'BASE METAS)'!AE69</f>
        <v>90</v>
      </c>
      <c r="AF76" s="561">
        <f>'BASE METAS)'!AF69</f>
        <v>0.25</v>
      </c>
      <c r="AG76" s="563" t="str">
        <f>'BASE METAS)'!AG69</f>
        <v>90</v>
      </c>
      <c r="AH76" s="545">
        <f>'BASE METAS)'!AH69</f>
        <v>0.25</v>
      </c>
      <c r="AI76" s="564" t="str">
        <f>'BASE METAS)'!AI69</f>
        <v>90</v>
      </c>
      <c r="AJ76" s="545">
        <f>'BASE METAS)'!AJ69</f>
        <v>0.25</v>
      </c>
      <c r="AK76" s="1228">
        <f>'BASE METAS)'!AK69</f>
        <v>1</v>
      </c>
      <c r="AL76" s="978">
        <f>'BASE METAS)'!AL69</f>
        <v>2</v>
      </c>
      <c r="AM76" s="974" t="str">
        <f>'BASE METAS)'!AM69</f>
        <v>BOLETINES Y COMUNICADOS ELCTRONICOS</v>
      </c>
      <c r="AN76" s="974" t="str">
        <f>'BASE METAS)'!AN69</f>
        <v>MIDE EL No. DE COMUNICADOS ELABORADOS SOBRE LOS PROGRAMADOS</v>
      </c>
      <c r="AO76" s="974" t="str">
        <f>'BASE METAS)'!AU69</f>
        <v>DESEMPEÑO</v>
      </c>
      <c r="AP76" s="974" t="str">
        <f>'BASE METAS)'!AO69</f>
        <v xml:space="preserve">No. DE COMUNICADOS ELABORADOS     </v>
      </c>
      <c r="AQ76" s="1238" t="str">
        <f>'BASE METAS)'!AP69</f>
        <v xml:space="preserve">COMUNICADOS PROGRAMADOS  </v>
      </c>
      <c r="AR76" s="974">
        <f>'BASE METAS)'!AQ69</f>
        <v>100</v>
      </c>
      <c r="AS76" s="974" t="str">
        <f>'BASE METAS)'!AR69</f>
        <v>COMUNICADO</v>
      </c>
      <c r="AT76" s="1265" t="str">
        <f>'BASE METAS)'!AS69</f>
        <v>EFICACIA</v>
      </c>
      <c r="AU76" s="1482">
        <f>'BASE METAS)'!BO69</f>
        <v>0</v>
      </c>
      <c r="AV76" s="1">
        <f>'BASE METAS)'!BQ69</f>
        <v>360</v>
      </c>
      <c r="AW76" s="1">
        <f>'BASE METAS)'!BR69</f>
        <v>0</v>
      </c>
      <c r="AX76" s="1">
        <f>'BASE METAS)'!BS69</f>
        <v>90</v>
      </c>
      <c r="AY76" s="1">
        <f>'BASE METAS)'!BT69</f>
        <v>123</v>
      </c>
      <c r="AZ76" s="1">
        <f>'BASE METAS)'!BU69</f>
        <v>-33</v>
      </c>
      <c r="BA76" s="1">
        <f>'BASE METAS)'!BV69</f>
        <v>1.3666666666666667</v>
      </c>
      <c r="BB76" s="1">
        <f>'BASE METAS)'!BW69</f>
        <v>228</v>
      </c>
      <c r="BC76" s="1">
        <f>'BASE METAS)'!BX69</f>
        <v>132</v>
      </c>
      <c r="BD76" s="1">
        <f>'BASE METAS)'!BY69</f>
        <v>0.6333333333333333</v>
      </c>
      <c r="BE76" s="1">
        <f>'BASE METAS)'!CG69</f>
        <v>105</v>
      </c>
      <c r="BF76" s="1">
        <f>'BASE METAS)'!CJ69</f>
        <v>0</v>
      </c>
      <c r="BG76" s="1">
        <f>'BASE METAS)'!CK69</f>
        <v>0</v>
      </c>
      <c r="BH76" s="1">
        <f>'BASE METAS)'!CL69</f>
        <v>0</v>
      </c>
      <c r="BI76" s="1">
        <f>'BASE METAS)'!CM69</f>
        <v>30</v>
      </c>
      <c r="BJ76" s="1">
        <f>'BASE METAS)'!CN69</f>
        <v>30</v>
      </c>
      <c r="BK76" s="1">
        <f>'BASE METAS)'!CO69</f>
        <v>30</v>
      </c>
      <c r="BL76" s="1">
        <f>'BASE METAS)'!CP69</f>
        <v>0</v>
      </c>
      <c r="BM76" s="1">
        <f>'BASE METAS)'!CQ69</f>
        <v>0</v>
      </c>
      <c r="BN76" s="1">
        <f>'BASE METAS)'!CR69</f>
        <v>0</v>
      </c>
      <c r="BO76" s="1">
        <f>'BASE METAS)'!CS69</f>
        <v>0</v>
      </c>
      <c r="BP76" s="1">
        <f>'BASE METAS)'!CT69</f>
        <v>0</v>
      </c>
      <c r="BQ76" s="1">
        <f>'BASE METAS)'!CU69</f>
        <v>0</v>
      </c>
      <c r="BR76" s="1">
        <f>'BASE METAS)'!CV69</f>
        <v>0</v>
      </c>
      <c r="BS76" s="1">
        <f>'BASE METAS)'!CW69</f>
        <v>0</v>
      </c>
      <c r="BT76" s="1">
        <f>'BASE METAS)'!CX69</f>
        <v>0</v>
      </c>
      <c r="BU76" s="1">
        <f>'BASE METAS)'!FA69</f>
        <v>360</v>
      </c>
      <c r="BV76" s="1">
        <f>'BASE METAS)'!FB69</f>
        <v>0</v>
      </c>
      <c r="BW76" s="1">
        <f>'BASE METAS)'!FC69</f>
        <v>30</v>
      </c>
      <c r="BX76" s="1">
        <f>'BASE METAS)'!FD69</f>
        <v>39</v>
      </c>
      <c r="BY76" s="1">
        <f>'BASE METAS)'!FE69</f>
        <v>9</v>
      </c>
      <c r="BZ76" s="1">
        <f>'BASE METAS)'!FF69</f>
        <v>1.3</v>
      </c>
      <c r="CA76" s="1">
        <f>'BASE METAS)'!FG69</f>
        <v>144</v>
      </c>
      <c r="CB76" s="1">
        <f>'BASE METAS)'!FH69</f>
        <v>216</v>
      </c>
      <c r="CC76" s="1">
        <f>'BASE METAS)'!FI69</f>
        <v>0.4</v>
      </c>
      <c r="CD76" s="1">
        <f>'BASE METAS)'!FJ69</f>
        <v>360</v>
      </c>
      <c r="CE76" s="1">
        <f>'BASE METAS)'!FK69</f>
        <v>0</v>
      </c>
      <c r="CF76" s="1">
        <f>'BASE METAS)'!FL69</f>
        <v>30</v>
      </c>
      <c r="CG76" s="1">
        <f>'BASE METAS)'!FM69</f>
        <v>38</v>
      </c>
    </row>
    <row r="77" spans="1:85" ht="48.75" customHeight="1" x14ac:dyDescent="0.25">
      <c r="A77" s="1">
        <f>'BASE METAS)'!A70</f>
        <v>0</v>
      </c>
      <c r="B77" s="7145"/>
      <c r="C77" s="7154"/>
      <c r="D77" s="7154"/>
      <c r="E77" s="7154"/>
      <c r="F77" s="7219"/>
      <c r="G77" s="7219"/>
      <c r="H77" s="7144"/>
      <c r="I77" s="7144"/>
      <c r="J77" s="7144"/>
      <c r="K77" s="7144"/>
      <c r="L77" s="7144"/>
      <c r="M77" s="7144"/>
      <c r="N77" s="7144"/>
      <c r="O77" s="7144"/>
      <c r="P77" s="7114"/>
      <c r="Q77" s="7144"/>
      <c r="R77" s="7114"/>
      <c r="S77" s="7114"/>
      <c r="T77" s="7114"/>
      <c r="U77" s="7733"/>
      <c r="V77" s="7114"/>
      <c r="W77" s="7248"/>
      <c r="X77" s="7156"/>
      <c r="Y77" s="434">
        <f>'BASE METAS)'!Y70</f>
        <v>3</v>
      </c>
      <c r="Z77" s="439" t="str">
        <f>'BASE METAS)'!Z70</f>
        <v>CAMPAÑAS PERMANENTES DE LAS ACCIONES EN COMUNIDADES</v>
      </c>
      <c r="AA77" s="558" t="str">
        <f>'BASE METAS)'!AA70</f>
        <v>CAMPAÑAS</v>
      </c>
      <c r="AB77" s="565" t="str">
        <f>'BASE METAS)'!AB70</f>
        <v>28</v>
      </c>
      <c r="AC77" s="560">
        <f>'BASE METAS)'!AC70</f>
        <v>7</v>
      </c>
      <c r="AD77" s="561">
        <f>'BASE METAS)'!AD70</f>
        <v>0.25</v>
      </c>
      <c r="AE77" s="562" t="str">
        <f>'BASE METAS)'!AE70</f>
        <v>7</v>
      </c>
      <c r="AF77" s="561">
        <f>'BASE METAS)'!AF70</f>
        <v>0.25</v>
      </c>
      <c r="AG77" s="563" t="str">
        <f>'BASE METAS)'!AG70</f>
        <v>7</v>
      </c>
      <c r="AH77" s="545">
        <f>'BASE METAS)'!AH70</f>
        <v>0.25</v>
      </c>
      <c r="AI77" s="564" t="str">
        <f>'BASE METAS)'!AI70</f>
        <v>7</v>
      </c>
      <c r="AJ77" s="545">
        <f>'BASE METAS)'!AJ70</f>
        <v>0.25</v>
      </c>
      <c r="AK77" s="1228">
        <f>'BASE METAS)'!AK70</f>
        <v>1</v>
      </c>
      <c r="AL77" s="978">
        <f>'BASE METAS)'!AL70</f>
        <v>3</v>
      </c>
      <c r="AM77" s="974" t="str">
        <f>'BASE METAS)'!AM70</f>
        <v>CAMPAÑAS PERMANENTES</v>
      </c>
      <c r="AN77" s="1239" t="str">
        <f>'BASE METAS)'!AN70</f>
        <v>MIDE EL No. DE CAMPAÑAS ELABORADAS SOBRE LAS PROGRAMADAS</v>
      </c>
      <c r="AO77" s="974" t="str">
        <f>'BASE METAS)'!AU70</f>
        <v>DESEMPEÑO</v>
      </c>
      <c r="AP77" s="974" t="str">
        <f>'BASE METAS)'!AO70</f>
        <v xml:space="preserve">No. DE CAMPAÑAS ELABORADAS                   </v>
      </c>
      <c r="AQ77" s="974" t="str">
        <f>'BASE METAS)'!AP70</f>
        <v xml:space="preserve"> CAMPAÑAS PROGRAMADAS </v>
      </c>
      <c r="AR77" s="974">
        <f>'BASE METAS)'!AQ70</f>
        <v>100</v>
      </c>
      <c r="AS77" s="974" t="str">
        <f>'BASE METAS)'!AR70</f>
        <v>CAMPAÑA</v>
      </c>
      <c r="AT77" s="1265" t="str">
        <f>'BASE METAS)'!AS70</f>
        <v>EFICACIA</v>
      </c>
      <c r="AU77" s="1482">
        <f>'BASE METAS)'!BO70</f>
        <v>0</v>
      </c>
      <c r="AV77" s="1">
        <f>'BASE METAS)'!BQ70</f>
        <v>28</v>
      </c>
      <c r="AW77" s="1">
        <f>'BASE METAS)'!BR70</f>
        <v>0</v>
      </c>
      <c r="AX77" s="1">
        <f>'BASE METAS)'!BS70</f>
        <v>7</v>
      </c>
      <c r="AY77" s="1">
        <f>'BASE METAS)'!BT70</f>
        <v>12</v>
      </c>
      <c r="AZ77" s="1">
        <f>'BASE METAS)'!BU70</f>
        <v>-5</v>
      </c>
      <c r="BA77" s="1">
        <f>'BASE METAS)'!BV70</f>
        <v>1.7142857142857142</v>
      </c>
      <c r="BB77" s="1">
        <f>'BASE METAS)'!BW70</f>
        <v>19</v>
      </c>
      <c r="BC77" s="1">
        <f>'BASE METAS)'!BX70</f>
        <v>9</v>
      </c>
      <c r="BD77" s="1">
        <f>'BASE METAS)'!BY70</f>
        <v>0.6785714285714286</v>
      </c>
      <c r="BE77" s="1">
        <f>'BASE METAS)'!CG70</f>
        <v>7</v>
      </c>
      <c r="BF77" s="1">
        <f>'BASE METAS)'!CJ70</f>
        <v>0</v>
      </c>
      <c r="BG77" s="1">
        <f>'BASE METAS)'!CK70</f>
        <v>0</v>
      </c>
      <c r="BH77" s="1">
        <f>'BASE METAS)'!CL70</f>
        <v>0</v>
      </c>
      <c r="BI77" s="1">
        <f>'BASE METAS)'!CM70</f>
        <v>3</v>
      </c>
      <c r="BJ77" s="1">
        <f>'BASE METAS)'!CN70</f>
        <v>2</v>
      </c>
      <c r="BK77" s="1">
        <f>'BASE METAS)'!CO70</f>
        <v>2</v>
      </c>
      <c r="BL77" s="1">
        <f>'BASE METAS)'!CP70</f>
        <v>0</v>
      </c>
      <c r="BM77" s="1">
        <f>'BASE METAS)'!CQ70</f>
        <v>0</v>
      </c>
      <c r="BN77" s="1">
        <f>'BASE METAS)'!CR70</f>
        <v>0</v>
      </c>
      <c r="BO77" s="1">
        <f>'BASE METAS)'!CS70</f>
        <v>0</v>
      </c>
      <c r="BP77" s="1">
        <f>'BASE METAS)'!CT70</f>
        <v>0</v>
      </c>
      <c r="BQ77" s="1">
        <f>'BASE METAS)'!CU70</f>
        <v>0</v>
      </c>
      <c r="BR77" s="1">
        <f>'BASE METAS)'!CV70</f>
        <v>0</v>
      </c>
      <c r="BS77" s="1">
        <f>'BASE METAS)'!CW70</f>
        <v>0</v>
      </c>
      <c r="BT77" s="1">
        <f>'BASE METAS)'!CX70</f>
        <v>0</v>
      </c>
      <c r="BU77" s="1">
        <f>'BASE METAS)'!FA70</f>
        <v>28</v>
      </c>
      <c r="BV77" s="1">
        <f>'BASE METAS)'!FB70</f>
        <v>0</v>
      </c>
      <c r="BW77" s="1">
        <f>'BASE METAS)'!FC70</f>
        <v>2</v>
      </c>
      <c r="BX77" s="1">
        <f>'BASE METAS)'!FD70</f>
        <v>2</v>
      </c>
      <c r="BY77" s="1">
        <f>'BASE METAS)'!FE70</f>
        <v>0</v>
      </c>
      <c r="BZ77" s="1">
        <f>'BASE METAS)'!FF70</f>
        <v>1</v>
      </c>
      <c r="CA77" s="1">
        <f>'BASE METAS)'!FG70</f>
        <v>9</v>
      </c>
      <c r="CB77" s="1">
        <f>'BASE METAS)'!FH70</f>
        <v>19</v>
      </c>
      <c r="CC77" s="1">
        <f>'BASE METAS)'!FI70</f>
        <v>0.32142857142857145</v>
      </c>
      <c r="CD77" s="1">
        <f>'BASE METAS)'!FJ70</f>
        <v>28</v>
      </c>
      <c r="CE77" s="1">
        <f>'BASE METAS)'!FK70</f>
        <v>0</v>
      </c>
      <c r="CF77" s="1">
        <f>'BASE METAS)'!FL70</f>
        <v>2</v>
      </c>
      <c r="CG77" s="1">
        <f>'BASE METAS)'!FM70</f>
        <v>3</v>
      </c>
    </row>
    <row r="78" spans="1:85" ht="48.75" customHeight="1" x14ac:dyDescent="0.25">
      <c r="A78" s="1">
        <f>'BASE METAS)'!A71</f>
        <v>0</v>
      </c>
      <c r="B78" s="7145"/>
      <c r="C78" s="7154"/>
      <c r="D78" s="7154"/>
      <c r="E78" s="7154"/>
      <c r="F78" s="7219"/>
      <c r="G78" s="7219"/>
      <c r="H78" s="7144"/>
      <c r="I78" s="7144"/>
      <c r="J78" s="7144"/>
      <c r="K78" s="7144"/>
      <c r="L78" s="7144"/>
      <c r="M78" s="7144"/>
      <c r="N78" s="7144"/>
      <c r="O78" s="7144"/>
      <c r="P78" s="7114"/>
      <c r="Q78" s="7144"/>
      <c r="R78" s="7114"/>
      <c r="S78" s="7114"/>
      <c r="T78" s="7114"/>
      <c r="U78" s="7733"/>
      <c r="V78" s="7114"/>
      <c r="W78" s="7248"/>
      <c r="X78" s="7156"/>
      <c r="Y78" s="434">
        <f>'BASE METAS)'!Y71</f>
        <v>4</v>
      </c>
      <c r="Z78" s="439" t="str">
        <f>'BASE METAS)'!Z71</f>
        <v>REALIZACION DE PROGRAMAS POR INTERNET TLALNEPANTLA T.V. Y RADIO</v>
      </c>
      <c r="AA78" s="558" t="str">
        <f>'BASE METAS)'!AA71</f>
        <v>PROGRAMAS</v>
      </c>
      <c r="AB78" s="559">
        <f>'BASE METAS)'!AB71</f>
        <v>728</v>
      </c>
      <c r="AC78" s="560">
        <f>'BASE METAS)'!AC71</f>
        <v>182</v>
      </c>
      <c r="AD78" s="561">
        <f>'BASE METAS)'!AD71</f>
        <v>0.25</v>
      </c>
      <c r="AE78" s="562" t="str">
        <f>'BASE METAS)'!AE71</f>
        <v>182</v>
      </c>
      <c r="AF78" s="561">
        <f>'BASE METAS)'!AF71</f>
        <v>0.25</v>
      </c>
      <c r="AG78" s="563" t="str">
        <f>'BASE METAS)'!AG71</f>
        <v>182</v>
      </c>
      <c r="AH78" s="545">
        <f>'BASE METAS)'!AH71</f>
        <v>0.25</v>
      </c>
      <c r="AI78" s="564" t="str">
        <f>'BASE METAS)'!AI71</f>
        <v>182</v>
      </c>
      <c r="AJ78" s="545">
        <f>'BASE METAS)'!AJ71</f>
        <v>0.25</v>
      </c>
      <c r="AK78" s="1228">
        <f>'BASE METAS)'!AK71</f>
        <v>1</v>
      </c>
      <c r="AL78" s="978">
        <f>'BASE METAS)'!AL71</f>
        <v>4</v>
      </c>
      <c r="AM78" s="974" t="str">
        <f>'BASE METAS)'!AM71</f>
        <v>PROGRAMAS DE T.V. Y RADIO</v>
      </c>
      <c r="AN78" s="1239" t="str">
        <f>'BASE METAS)'!AN71</f>
        <v>MIDE EL No. DE PROGRAMAS ELABORADOS SOBRE LOS PROGRAMADOS</v>
      </c>
      <c r="AO78" s="974" t="str">
        <f>'BASE METAS)'!AU71</f>
        <v>DESEMPEÑO</v>
      </c>
      <c r="AP78" s="974" t="str">
        <f>'BASE METAS)'!AO71</f>
        <v xml:space="preserve">No. DE PROGRAMAS ELABORADOS </v>
      </c>
      <c r="AQ78" s="1238" t="str">
        <f>'BASE METAS)'!AP71</f>
        <v xml:space="preserve"> PROGRAMAS PROGRAMADOS </v>
      </c>
      <c r="AR78" s="974">
        <f>'BASE METAS)'!AQ71</f>
        <v>100</v>
      </c>
      <c r="AS78" s="974" t="str">
        <f>'BASE METAS)'!AR71</f>
        <v>PROGRAMA</v>
      </c>
      <c r="AT78" s="1265" t="str">
        <f>'BASE METAS)'!AS71</f>
        <v>EFICACIA</v>
      </c>
      <c r="AU78" s="1482">
        <f>'BASE METAS)'!BO71</f>
        <v>0</v>
      </c>
      <c r="AV78" s="1">
        <f>'BASE METAS)'!BQ71</f>
        <v>728</v>
      </c>
      <c r="AW78" s="1">
        <f>'BASE METAS)'!BR71</f>
        <v>0</v>
      </c>
      <c r="AX78" s="1">
        <f>'BASE METAS)'!BS71</f>
        <v>182</v>
      </c>
      <c r="AY78" s="1">
        <f>'BASE METAS)'!BT71</f>
        <v>295</v>
      </c>
      <c r="AZ78" s="1">
        <f>'BASE METAS)'!BU71</f>
        <v>-113</v>
      </c>
      <c r="BA78" s="1">
        <f>'BASE METAS)'!BV71</f>
        <v>1.6208791208791209</v>
      </c>
      <c r="BB78" s="1">
        <f>'BASE METAS)'!BW71</f>
        <v>566</v>
      </c>
      <c r="BC78" s="1">
        <f>'BASE METAS)'!BX71</f>
        <v>162</v>
      </c>
      <c r="BD78" s="1">
        <f>'BASE METAS)'!BY71</f>
        <v>0.77747252747252749</v>
      </c>
      <c r="BE78" s="1">
        <f>'BASE METAS)'!CG71</f>
        <v>271</v>
      </c>
      <c r="BF78" s="1">
        <f>'BASE METAS)'!CJ71</f>
        <v>0</v>
      </c>
      <c r="BG78" s="1">
        <f>'BASE METAS)'!CK71</f>
        <v>0</v>
      </c>
      <c r="BH78" s="1">
        <f>'BASE METAS)'!CL71</f>
        <v>0</v>
      </c>
      <c r="BI78" s="1">
        <f>'BASE METAS)'!CM71</f>
        <v>60</v>
      </c>
      <c r="BJ78" s="1">
        <f>'BASE METAS)'!CN71</f>
        <v>61</v>
      </c>
      <c r="BK78" s="1">
        <f>'BASE METAS)'!CO71</f>
        <v>61</v>
      </c>
      <c r="BL78" s="1">
        <f>'BASE METAS)'!CP71</f>
        <v>0</v>
      </c>
      <c r="BM78" s="1">
        <f>'BASE METAS)'!CQ71</f>
        <v>0</v>
      </c>
      <c r="BN78" s="1">
        <f>'BASE METAS)'!CR71</f>
        <v>0</v>
      </c>
      <c r="BO78" s="1">
        <f>'BASE METAS)'!CS71</f>
        <v>0</v>
      </c>
      <c r="BP78" s="1">
        <f>'BASE METAS)'!CT71</f>
        <v>0</v>
      </c>
      <c r="BQ78" s="1">
        <f>'BASE METAS)'!CU71</f>
        <v>0</v>
      </c>
      <c r="BR78" s="1">
        <f>'BASE METAS)'!CV71</f>
        <v>0</v>
      </c>
      <c r="BS78" s="1">
        <f>'BASE METAS)'!CW71</f>
        <v>0</v>
      </c>
      <c r="BT78" s="1">
        <f>'BASE METAS)'!CX71</f>
        <v>0</v>
      </c>
      <c r="BU78" s="1">
        <f>'BASE METAS)'!FA71</f>
        <v>728</v>
      </c>
      <c r="BV78" s="1">
        <f>'BASE METAS)'!FB71</f>
        <v>0</v>
      </c>
      <c r="BW78" s="1">
        <f>'BASE METAS)'!FC71</f>
        <v>62</v>
      </c>
      <c r="BX78" s="1">
        <f>'BASE METAS)'!FD71</f>
        <v>97</v>
      </c>
      <c r="BY78" s="1">
        <f>'BASE METAS)'!FE71</f>
        <v>35</v>
      </c>
      <c r="BZ78" s="1">
        <f>'BASE METAS)'!FF71</f>
        <v>1.564516129032258</v>
      </c>
      <c r="CA78" s="1">
        <f>'BASE METAS)'!FG71</f>
        <v>368</v>
      </c>
      <c r="CB78" s="1">
        <f>'BASE METAS)'!FH71</f>
        <v>360</v>
      </c>
      <c r="CC78" s="1">
        <f>'BASE METAS)'!FI71</f>
        <v>0.50549450549450547</v>
      </c>
      <c r="CD78" s="1">
        <f>'BASE METAS)'!FJ71</f>
        <v>728</v>
      </c>
      <c r="CE78" s="1">
        <f>'BASE METAS)'!FK71</f>
        <v>0</v>
      </c>
      <c r="CF78" s="1">
        <f>'BASE METAS)'!FL71</f>
        <v>60</v>
      </c>
      <c r="CG78" s="1">
        <f>'BASE METAS)'!FM71</f>
        <v>10</v>
      </c>
    </row>
    <row r="79" spans="1:85" ht="48.75" customHeight="1" x14ac:dyDescent="0.25">
      <c r="A79" s="1">
        <f>'BASE METAS)'!A72</f>
        <v>0</v>
      </c>
      <c r="B79" s="7145"/>
      <c r="C79" s="7154"/>
      <c r="D79" s="7154"/>
      <c r="E79" s="7154"/>
      <c r="F79" s="7219"/>
      <c r="G79" s="7219"/>
      <c r="H79" s="7144"/>
      <c r="I79" s="7144"/>
      <c r="J79" s="7144"/>
      <c r="K79" s="7144"/>
      <c r="L79" s="7144"/>
      <c r="M79" s="7144"/>
      <c r="N79" s="7144"/>
      <c r="O79" s="7144"/>
      <c r="P79" s="7114"/>
      <c r="Q79" s="7144"/>
      <c r="R79" s="7114"/>
      <c r="S79" s="7114"/>
      <c r="T79" s="7114"/>
      <c r="U79" s="7733"/>
      <c r="V79" s="7114"/>
      <c r="W79" s="7248"/>
      <c r="X79" s="7156"/>
      <c r="Y79" s="434">
        <f>'BASE METAS)'!Y72</f>
        <v>5</v>
      </c>
      <c r="Z79" s="439" t="str">
        <f>'BASE METAS)'!Z72</f>
        <v>GESTIONAR ENTREVISTAS DEL PRESIDENTE Y FUNCIONARIOS DE AYUNTAMIENTO CON MEDIOS</v>
      </c>
      <c r="AA79" s="558" t="str">
        <f>'BASE METAS)'!AA72</f>
        <v>ENTREVISTAS</v>
      </c>
      <c r="AB79" s="559">
        <f>'BASE METAS)'!AB72</f>
        <v>96</v>
      </c>
      <c r="AC79" s="560">
        <f>'BASE METAS)'!AC72</f>
        <v>24</v>
      </c>
      <c r="AD79" s="561">
        <f>'BASE METAS)'!AD72</f>
        <v>0.25</v>
      </c>
      <c r="AE79" s="562" t="str">
        <f>'BASE METAS)'!AE72</f>
        <v>24</v>
      </c>
      <c r="AF79" s="561">
        <f>'BASE METAS)'!AF72</f>
        <v>0.25</v>
      </c>
      <c r="AG79" s="563" t="str">
        <f>'BASE METAS)'!AG72</f>
        <v>24</v>
      </c>
      <c r="AH79" s="545">
        <f>'BASE METAS)'!AH72</f>
        <v>0.25</v>
      </c>
      <c r="AI79" s="564" t="str">
        <f>'BASE METAS)'!AI72</f>
        <v>24</v>
      </c>
      <c r="AJ79" s="545">
        <f>'BASE METAS)'!AJ72</f>
        <v>0.25</v>
      </c>
      <c r="AK79" s="1228">
        <f>'BASE METAS)'!AK72</f>
        <v>1</v>
      </c>
      <c r="AL79" s="978">
        <f>'BASE METAS)'!AL72</f>
        <v>5</v>
      </c>
      <c r="AM79" s="974" t="str">
        <f>'BASE METAS)'!AM72</f>
        <v>ENTREVISTAS</v>
      </c>
      <c r="AN79" s="1239" t="str">
        <f>'BASE METAS)'!AN72</f>
        <v>MIDE EL No. DE ENTREVISTAS ELABORADAS SOBRE LAS PROGRAMADAS</v>
      </c>
      <c r="AO79" s="974" t="str">
        <f>'BASE METAS)'!AU72</f>
        <v>DESEMPEÑO</v>
      </c>
      <c r="AP79" s="974" t="str">
        <f>'BASE METAS)'!AO72</f>
        <v xml:space="preserve">No. DE ENTREVISTAS ELABORADOS </v>
      </c>
      <c r="AQ79" s="1238" t="str">
        <f>'BASE METAS)'!AP72</f>
        <v xml:space="preserve"> ENTREVISTAS PROGRAMADOS </v>
      </c>
      <c r="AR79" s="974">
        <f>'BASE METAS)'!AQ72</f>
        <v>100</v>
      </c>
      <c r="AS79" s="974" t="str">
        <f>'BASE METAS)'!AR72</f>
        <v>ENTREVISTA</v>
      </c>
      <c r="AT79" s="1265" t="str">
        <f>'BASE METAS)'!AS72</f>
        <v>EFICACIA</v>
      </c>
      <c r="AU79" s="1482">
        <f>'BASE METAS)'!BO72</f>
        <v>0</v>
      </c>
      <c r="AV79" s="1">
        <f>'BASE METAS)'!BQ72</f>
        <v>96</v>
      </c>
      <c r="AW79" s="1">
        <f>'BASE METAS)'!BR72</f>
        <v>0</v>
      </c>
      <c r="AX79" s="1">
        <f>'BASE METAS)'!BS72</f>
        <v>24</v>
      </c>
      <c r="AY79" s="1">
        <f>'BASE METAS)'!BT72</f>
        <v>55</v>
      </c>
      <c r="AZ79" s="1">
        <f>'BASE METAS)'!BU72</f>
        <v>-31</v>
      </c>
      <c r="BA79" s="1">
        <f>'BASE METAS)'!BV72</f>
        <v>2.2916666666666665</v>
      </c>
      <c r="BB79" s="1">
        <f>'BASE METAS)'!BW72</f>
        <v>133</v>
      </c>
      <c r="BC79" s="1">
        <f>'BASE METAS)'!BX72</f>
        <v>-37</v>
      </c>
      <c r="BD79" s="1">
        <f>'BASE METAS)'!BY72</f>
        <v>1.3854166666666667</v>
      </c>
      <c r="BE79" s="1">
        <f>'BASE METAS)'!CG72</f>
        <v>78</v>
      </c>
      <c r="BF79" s="1">
        <f>'BASE METAS)'!CJ72</f>
        <v>0</v>
      </c>
      <c r="BG79" s="1">
        <f>'BASE METAS)'!CK72</f>
        <v>0</v>
      </c>
      <c r="BH79" s="1">
        <f>'BASE METAS)'!CL72</f>
        <v>0</v>
      </c>
      <c r="BI79" s="1">
        <f>'BASE METAS)'!CM72</f>
        <v>24</v>
      </c>
      <c r="BJ79" s="1">
        <f>'BASE METAS)'!CN72</f>
        <v>24</v>
      </c>
      <c r="BK79" s="1">
        <f>'BASE METAS)'!CO72</f>
        <v>24</v>
      </c>
      <c r="BL79" s="1">
        <f>'BASE METAS)'!CP72</f>
        <v>0</v>
      </c>
      <c r="BM79" s="1">
        <f>'BASE METAS)'!CQ72</f>
        <v>0</v>
      </c>
      <c r="BN79" s="1">
        <f>'BASE METAS)'!CR72</f>
        <v>0</v>
      </c>
      <c r="BO79" s="1">
        <f>'BASE METAS)'!CS72</f>
        <v>0</v>
      </c>
      <c r="BP79" s="1">
        <f>'BASE METAS)'!CT72</f>
        <v>0</v>
      </c>
      <c r="BQ79" s="1">
        <f>'BASE METAS)'!CU72</f>
        <v>0</v>
      </c>
      <c r="BR79" s="1">
        <f>'BASE METAS)'!CV72</f>
        <v>0</v>
      </c>
      <c r="BS79" s="1">
        <f>'BASE METAS)'!CW72</f>
        <v>0</v>
      </c>
      <c r="BT79" s="1">
        <f>'BASE METAS)'!CX72</f>
        <v>0</v>
      </c>
      <c r="BU79" s="1">
        <f>'BASE METAS)'!FA72</f>
        <v>96</v>
      </c>
      <c r="BV79" s="1">
        <f>'BASE METAS)'!FB72</f>
        <v>0</v>
      </c>
      <c r="BW79" s="1">
        <f>'BASE METAS)'!FC72</f>
        <v>8</v>
      </c>
      <c r="BX79" s="1">
        <f>'BASE METAS)'!FD72</f>
        <v>26</v>
      </c>
      <c r="BY79" s="1">
        <f>'BASE METAS)'!FE72</f>
        <v>18</v>
      </c>
      <c r="BZ79" s="1">
        <f>'BASE METAS)'!FF72</f>
        <v>3.25</v>
      </c>
      <c r="CA79" s="1">
        <f>'BASE METAS)'!FG72</f>
        <v>104</v>
      </c>
      <c r="CB79" s="1">
        <f>'BASE METAS)'!FH72</f>
        <v>-8</v>
      </c>
      <c r="CC79" s="1">
        <f>'BASE METAS)'!FI72</f>
        <v>1.0833333333333333</v>
      </c>
      <c r="CD79" s="1">
        <f>'BASE METAS)'!FJ72</f>
        <v>96</v>
      </c>
      <c r="CE79" s="1">
        <f>'BASE METAS)'!FK72</f>
        <v>0</v>
      </c>
      <c r="CF79" s="1">
        <f>'BASE METAS)'!FL72</f>
        <v>8</v>
      </c>
      <c r="CG79" s="1">
        <f>'BASE METAS)'!FM72</f>
        <v>7</v>
      </c>
    </row>
    <row r="80" spans="1:85" ht="48.75" customHeight="1" x14ac:dyDescent="0.25">
      <c r="A80" s="1">
        <f>'BASE METAS)'!A73</f>
        <v>0</v>
      </c>
      <c r="B80" s="7145"/>
      <c r="C80" s="7154"/>
      <c r="D80" s="7154"/>
      <c r="E80" s="7154"/>
      <c r="F80" s="7219"/>
      <c r="G80" s="7219"/>
      <c r="H80" s="7144"/>
      <c r="I80" s="7144"/>
      <c r="J80" s="7144"/>
      <c r="K80" s="7144"/>
      <c r="L80" s="7144"/>
      <c r="M80" s="7144"/>
      <c r="N80" s="7144"/>
      <c r="O80" s="7144"/>
      <c r="P80" s="7114"/>
      <c r="Q80" s="7144"/>
      <c r="R80" s="7114"/>
      <c r="S80" s="7114"/>
      <c r="T80" s="7114"/>
      <c r="U80" s="7733"/>
      <c r="V80" s="7114"/>
      <c r="W80" s="7248"/>
      <c r="X80" s="7156"/>
      <c r="Y80" s="434">
        <f>'BASE METAS)'!Y73</f>
        <v>6</v>
      </c>
      <c r="Z80" s="439" t="str">
        <f>'BASE METAS)'!Z73</f>
        <v>COBERTURA DE GIRAS Y EVENTOS</v>
      </c>
      <c r="AA80" s="558" t="str">
        <f>'BASE METAS)'!AA73</f>
        <v>GIRAS Y EVENTOS</v>
      </c>
      <c r="AB80" s="559">
        <f>'BASE METAS)'!AB73</f>
        <v>180</v>
      </c>
      <c r="AC80" s="560">
        <f>'BASE METAS)'!AC73</f>
        <v>45</v>
      </c>
      <c r="AD80" s="561">
        <f>'BASE METAS)'!AD73</f>
        <v>0.25</v>
      </c>
      <c r="AE80" s="562" t="str">
        <f>'BASE METAS)'!AE73</f>
        <v>45</v>
      </c>
      <c r="AF80" s="561">
        <f>'BASE METAS)'!AF73</f>
        <v>0.25</v>
      </c>
      <c r="AG80" s="563" t="str">
        <f>'BASE METAS)'!AG73</f>
        <v>45</v>
      </c>
      <c r="AH80" s="545">
        <f>'BASE METAS)'!AH73</f>
        <v>0.25</v>
      </c>
      <c r="AI80" s="564" t="str">
        <f>'BASE METAS)'!AI73</f>
        <v>45</v>
      </c>
      <c r="AJ80" s="545">
        <f>'BASE METAS)'!AJ73</f>
        <v>0.25</v>
      </c>
      <c r="AK80" s="1228">
        <f>'BASE METAS)'!AK73</f>
        <v>1</v>
      </c>
      <c r="AL80" s="978">
        <f>'BASE METAS)'!AL73</f>
        <v>6</v>
      </c>
      <c r="AM80" s="974" t="str">
        <f>'BASE METAS)'!AM73</f>
        <v>GIRAS Y EVENTOS</v>
      </c>
      <c r="AN80" s="1239" t="str">
        <f>'BASE METAS)'!AN73</f>
        <v>MIDE EL No. DE EVENTOS ELABORADOS SOBRE LOS PROGRAMADOS</v>
      </c>
      <c r="AO80" s="974" t="str">
        <f>'BASE METAS)'!AU73</f>
        <v>DESEMPEÑO</v>
      </c>
      <c r="AP80" s="974" t="str">
        <f>'BASE METAS)'!AO73</f>
        <v xml:space="preserve">No. DE EVENTOS ELABORADOS </v>
      </c>
      <c r="AQ80" s="1238" t="str">
        <f>'BASE METAS)'!AP73</f>
        <v xml:space="preserve">  EVENTOS PROGRAMADOS </v>
      </c>
      <c r="AR80" s="974">
        <f>'BASE METAS)'!AQ73</f>
        <v>100</v>
      </c>
      <c r="AS80" s="974" t="str">
        <f>'BASE METAS)'!AR73</f>
        <v>EVENTO</v>
      </c>
      <c r="AT80" s="1265" t="str">
        <f>'BASE METAS)'!AS73</f>
        <v>EFICACIA</v>
      </c>
      <c r="AU80" s="1482">
        <f>'BASE METAS)'!BO73</f>
        <v>0</v>
      </c>
      <c r="AV80" s="1">
        <f>'BASE METAS)'!BQ73</f>
        <v>180</v>
      </c>
      <c r="AW80" s="1">
        <f>'BASE METAS)'!BR73</f>
        <v>0</v>
      </c>
      <c r="AX80" s="1">
        <f>'BASE METAS)'!BS73</f>
        <v>45</v>
      </c>
      <c r="AY80" s="1">
        <f>'BASE METAS)'!BT73</f>
        <v>178</v>
      </c>
      <c r="AZ80" s="1">
        <f>'BASE METAS)'!BU73</f>
        <v>-133</v>
      </c>
      <c r="BA80" s="1">
        <f>'BASE METAS)'!BV73</f>
        <v>3.9555555555555557</v>
      </c>
      <c r="BB80" s="1">
        <f>'BASE METAS)'!BW73</f>
        <v>369</v>
      </c>
      <c r="BC80" s="1">
        <f>'BASE METAS)'!BX73</f>
        <v>-189</v>
      </c>
      <c r="BD80" s="1">
        <f>'BASE METAS)'!BY73</f>
        <v>2.0499999999999998</v>
      </c>
      <c r="BE80" s="1">
        <f>'BASE METAS)'!CG73</f>
        <v>191</v>
      </c>
      <c r="BF80" s="1">
        <f>'BASE METAS)'!CJ73</f>
        <v>0</v>
      </c>
      <c r="BG80" s="1">
        <f>'BASE METAS)'!CK73</f>
        <v>0</v>
      </c>
      <c r="BH80" s="1">
        <f>'BASE METAS)'!CL73</f>
        <v>0</v>
      </c>
      <c r="BI80" s="1">
        <f>'BASE METAS)'!CM73</f>
        <v>15</v>
      </c>
      <c r="BJ80" s="1">
        <f>'BASE METAS)'!CN73</f>
        <v>15</v>
      </c>
      <c r="BK80" s="1">
        <f>'BASE METAS)'!CO73</f>
        <v>15</v>
      </c>
      <c r="BL80" s="1">
        <f>'BASE METAS)'!CP73</f>
        <v>0</v>
      </c>
      <c r="BM80" s="1">
        <f>'BASE METAS)'!CQ73</f>
        <v>0</v>
      </c>
      <c r="BN80" s="1">
        <f>'BASE METAS)'!CR73</f>
        <v>0</v>
      </c>
      <c r="BO80" s="1">
        <f>'BASE METAS)'!CS73</f>
        <v>0</v>
      </c>
      <c r="BP80" s="1">
        <f>'BASE METAS)'!CT73</f>
        <v>0</v>
      </c>
      <c r="BQ80" s="1">
        <f>'BASE METAS)'!CU73</f>
        <v>0</v>
      </c>
      <c r="BR80" s="1">
        <f>'BASE METAS)'!CV73</f>
        <v>0</v>
      </c>
      <c r="BS80" s="1">
        <f>'BASE METAS)'!CW73</f>
        <v>0</v>
      </c>
      <c r="BT80" s="1">
        <f>'BASE METAS)'!CX73</f>
        <v>0</v>
      </c>
      <c r="BU80" s="1">
        <f>'BASE METAS)'!FA73</f>
        <v>180</v>
      </c>
      <c r="BV80" s="1">
        <f>'BASE METAS)'!FB73</f>
        <v>0</v>
      </c>
      <c r="BW80" s="1">
        <f>'BASE METAS)'!FC73</f>
        <v>15</v>
      </c>
      <c r="BX80" s="1">
        <f>'BASE METAS)'!FD73</f>
        <v>63</v>
      </c>
      <c r="BY80" s="1">
        <f>'BASE METAS)'!FE73</f>
        <v>48</v>
      </c>
      <c r="BZ80" s="1">
        <f>'BASE METAS)'!FF73</f>
        <v>4.2</v>
      </c>
      <c r="CA80" s="1">
        <f>'BASE METAS)'!FG73</f>
        <v>254</v>
      </c>
      <c r="CB80" s="1">
        <f>'BASE METAS)'!FH73</f>
        <v>-74</v>
      </c>
      <c r="CC80" s="1">
        <f>'BASE METAS)'!FI73</f>
        <v>1.4111111111111112</v>
      </c>
      <c r="CD80" s="1">
        <f>'BASE METAS)'!FJ73</f>
        <v>180</v>
      </c>
      <c r="CE80" s="1">
        <f>'BASE METAS)'!FK73</f>
        <v>0</v>
      </c>
      <c r="CF80" s="1">
        <f>'BASE METAS)'!FL73</f>
        <v>15</v>
      </c>
      <c r="CG80" s="1">
        <f>'BASE METAS)'!FM73</f>
        <v>55</v>
      </c>
    </row>
    <row r="81" spans="1:85" ht="60.75" customHeight="1" x14ac:dyDescent="0.25">
      <c r="A81" s="1">
        <f>'BASE METAS)'!A74</f>
        <v>0</v>
      </c>
      <c r="B81" s="7145"/>
      <c r="C81" s="7154"/>
      <c r="D81" s="7154"/>
      <c r="E81" s="7154"/>
      <c r="F81" s="7219"/>
      <c r="G81" s="7219"/>
      <c r="H81" s="7144"/>
      <c r="I81" s="7144"/>
      <c r="J81" s="7144"/>
      <c r="K81" s="7144"/>
      <c r="L81" s="7144"/>
      <c r="M81" s="7144"/>
      <c r="N81" s="7144"/>
      <c r="O81" s="7144"/>
      <c r="P81" s="7114"/>
      <c r="Q81" s="7144"/>
      <c r="R81" s="7114"/>
      <c r="S81" s="7114"/>
      <c r="T81" s="7114"/>
      <c r="U81" s="7733"/>
      <c r="V81" s="7114"/>
      <c r="W81" s="7248"/>
      <c r="X81" s="7156"/>
      <c r="Y81" s="434">
        <f>'BASE METAS)'!Y74</f>
        <v>7</v>
      </c>
      <c r="Z81" s="439" t="str">
        <f>'BASE METAS)'!Z74</f>
        <v>REALIZACION DE  SINTESIS INFORMATIVA</v>
      </c>
      <c r="AA81" s="558" t="str">
        <f>'BASE METAS)'!AA74</f>
        <v>DOCUMENTO INFORMATIVO</v>
      </c>
      <c r="AB81" s="559">
        <f>'BASE METAS)'!AB74</f>
        <v>364</v>
      </c>
      <c r="AC81" s="560">
        <f>'BASE METAS)'!AC74</f>
        <v>91</v>
      </c>
      <c r="AD81" s="561">
        <f>'BASE METAS)'!AD74</f>
        <v>0.25</v>
      </c>
      <c r="AE81" s="562" t="str">
        <f>'BASE METAS)'!AE74</f>
        <v>91</v>
      </c>
      <c r="AF81" s="561">
        <f>'BASE METAS)'!AF74</f>
        <v>0.25</v>
      </c>
      <c r="AG81" s="563" t="str">
        <f>'BASE METAS)'!AG74</f>
        <v>91</v>
      </c>
      <c r="AH81" s="545">
        <f>'BASE METAS)'!AH74</f>
        <v>0.25</v>
      </c>
      <c r="AI81" s="564" t="str">
        <f>'BASE METAS)'!AI74</f>
        <v>91</v>
      </c>
      <c r="AJ81" s="545">
        <f>'BASE METAS)'!AJ74</f>
        <v>0.25</v>
      </c>
      <c r="AK81" s="1228">
        <f>'BASE METAS)'!AK74</f>
        <v>1</v>
      </c>
      <c r="AL81" s="978">
        <f>'BASE METAS)'!AL74</f>
        <v>7</v>
      </c>
      <c r="AM81" s="974" t="str">
        <f>'BASE METAS)'!AM74</f>
        <v>SINTESIS INFORMATIVA</v>
      </c>
      <c r="AN81" s="1239" t="str">
        <f>'BASE METAS)'!AN74</f>
        <v>MIDE EL No. DE DOCUMENTOS ELABORADOS SOBRE LOS PROGRAMADOS</v>
      </c>
      <c r="AO81" s="974" t="str">
        <f>'BASE METAS)'!AU74</f>
        <v>DESEMPEÑO</v>
      </c>
      <c r="AP81" s="974" t="str">
        <f>'BASE METAS)'!AO74</f>
        <v>No. DE DOCUMENTOS ELABORADOS</v>
      </c>
      <c r="AQ81" s="1238" t="str">
        <f>'BASE METAS)'!AP74</f>
        <v xml:space="preserve">DOCUMENTOS PROGRAMADOS </v>
      </c>
      <c r="AR81" s="974">
        <f>'BASE METAS)'!AQ74</f>
        <v>100</v>
      </c>
      <c r="AS81" s="974" t="str">
        <f>'BASE METAS)'!AR74</f>
        <v>DOCUMENTO</v>
      </c>
      <c r="AT81" s="1265" t="str">
        <f>'BASE METAS)'!AS74</f>
        <v>EFICACIA</v>
      </c>
      <c r="AU81" s="1482">
        <f>'BASE METAS)'!BO74</f>
        <v>0</v>
      </c>
      <c r="AV81" s="1">
        <f>'BASE METAS)'!BQ74</f>
        <v>364</v>
      </c>
      <c r="AW81" s="1">
        <f>'BASE METAS)'!BR74</f>
        <v>0</v>
      </c>
      <c r="AX81" s="1">
        <f>'BASE METAS)'!BS74</f>
        <v>91</v>
      </c>
      <c r="AY81" s="1">
        <f>'BASE METAS)'!BT74</f>
        <v>462</v>
      </c>
      <c r="AZ81" s="1">
        <f>'BASE METAS)'!BU74</f>
        <v>-371</v>
      </c>
      <c r="BA81" s="1">
        <f>'BASE METAS)'!BV74</f>
        <v>5.0769230769230766</v>
      </c>
      <c r="BB81" s="1">
        <f>'BASE METAS)'!BW74</f>
        <v>553</v>
      </c>
      <c r="BC81" s="1">
        <f>'BASE METAS)'!BX74</f>
        <v>-189</v>
      </c>
      <c r="BD81" s="1">
        <f>'BASE METAS)'!BY74</f>
        <v>1.5192307692307692</v>
      </c>
      <c r="BE81" s="1">
        <f>'BASE METAS)'!CG74</f>
        <v>91</v>
      </c>
      <c r="BF81" s="1">
        <f>'BASE METAS)'!CJ74</f>
        <v>0</v>
      </c>
      <c r="BG81" s="1">
        <f>'BASE METAS)'!CK74</f>
        <v>0</v>
      </c>
      <c r="BH81" s="1">
        <f>'BASE METAS)'!CL74</f>
        <v>0</v>
      </c>
      <c r="BI81" s="1">
        <f>'BASE METAS)'!CM74</f>
        <v>30</v>
      </c>
      <c r="BJ81" s="1">
        <f>'BASE METAS)'!CN74</f>
        <v>30</v>
      </c>
      <c r="BK81" s="1">
        <f>'BASE METAS)'!CO74</f>
        <v>30</v>
      </c>
      <c r="BL81" s="1">
        <f>'BASE METAS)'!CP74</f>
        <v>0</v>
      </c>
      <c r="BM81" s="1">
        <f>'BASE METAS)'!CQ74</f>
        <v>0</v>
      </c>
      <c r="BN81" s="1">
        <f>'BASE METAS)'!CR74</f>
        <v>0</v>
      </c>
      <c r="BO81" s="1">
        <f>'BASE METAS)'!CS74</f>
        <v>0</v>
      </c>
      <c r="BP81" s="1">
        <f>'BASE METAS)'!CT74</f>
        <v>0</v>
      </c>
      <c r="BQ81" s="1">
        <f>'BASE METAS)'!CU74</f>
        <v>0</v>
      </c>
      <c r="BR81" s="1">
        <f>'BASE METAS)'!CV74</f>
        <v>0</v>
      </c>
      <c r="BS81" s="1">
        <f>'BASE METAS)'!CW74</f>
        <v>0</v>
      </c>
      <c r="BT81" s="1">
        <f>'BASE METAS)'!CX74</f>
        <v>0</v>
      </c>
      <c r="BU81" s="1">
        <f>'BASE METAS)'!FA74</f>
        <v>364</v>
      </c>
      <c r="BV81" s="1">
        <f>'BASE METAS)'!FB74</f>
        <v>0</v>
      </c>
      <c r="BW81" s="1">
        <f>'BASE METAS)'!FC74</f>
        <v>31</v>
      </c>
      <c r="BX81" s="1">
        <f>'BASE METAS)'!FD74</f>
        <v>30</v>
      </c>
      <c r="BY81" s="1">
        <f>'BASE METAS)'!FE74</f>
        <v>-1</v>
      </c>
      <c r="BZ81" s="1">
        <f>'BASE METAS)'!FF74</f>
        <v>0.967741935483871</v>
      </c>
      <c r="CA81" s="1">
        <f>'BASE METAS)'!FG74</f>
        <v>121</v>
      </c>
      <c r="CB81" s="1">
        <f>'BASE METAS)'!FH74</f>
        <v>243</v>
      </c>
      <c r="CC81" s="1">
        <f>'BASE METAS)'!FI74</f>
        <v>0.3324175824175824</v>
      </c>
      <c r="CD81" s="1">
        <f>'BASE METAS)'!FJ74</f>
        <v>364</v>
      </c>
      <c r="CE81" s="1">
        <f>'BASE METAS)'!FK74</f>
        <v>0</v>
      </c>
      <c r="CF81" s="1">
        <f>'BASE METAS)'!FL74</f>
        <v>30</v>
      </c>
      <c r="CG81" s="1">
        <f>'BASE METAS)'!FM74</f>
        <v>403</v>
      </c>
    </row>
    <row r="82" spans="1:85" ht="48.75" customHeight="1" x14ac:dyDescent="0.25">
      <c r="A82" s="1">
        <f>'BASE METAS)'!A75</f>
        <v>0</v>
      </c>
      <c r="B82" s="7103"/>
      <c r="C82" s="7154"/>
      <c r="D82" s="7154"/>
      <c r="E82" s="7154"/>
      <c r="F82" s="7219"/>
      <c r="G82" s="7219"/>
      <c r="H82" s="7144"/>
      <c r="I82" s="7144"/>
      <c r="J82" s="7144"/>
      <c r="K82" s="7144"/>
      <c r="L82" s="7144"/>
      <c r="M82" s="7144"/>
      <c r="N82" s="7144"/>
      <c r="O82" s="7144"/>
      <c r="P82" s="7114"/>
      <c r="Q82" s="7144"/>
      <c r="R82" s="7114"/>
      <c r="S82" s="7114"/>
      <c r="T82" s="7114"/>
      <c r="U82" s="7733"/>
      <c r="V82" s="7114"/>
      <c r="W82" s="7248"/>
      <c r="X82" s="7156"/>
      <c r="Y82" s="444">
        <f>'BASE METAS)'!Y75</f>
        <v>8</v>
      </c>
      <c r="Z82" s="445" t="str">
        <f>'BASE METAS)'!Z75</f>
        <v>REALIZAR LOS DISEÑOS DE UTILITARIOS</v>
      </c>
      <c r="AA82" s="566" t="str">
        <f>'BASE METAS)'!AA75</f>
        <v>DISEÑOS</v>
      </c>
      <c r="AB82" s="567">
        <f>'BASE METAS)'!AB75</f>
        <v>492</v>
      </c>
      <c r="AC82" s="568">
        <f>'BASE METAS)'!AC75</f>
        <v>123</v>
      </c>
      <c r="AD82" s="569">
        <f>'BASE METAS)'!AD75</f>
        <v>0.25</v>
      </c>
      <c r="AE82" s="570" t="str">
        <f>'BASE METAS)'!AE75</f>
        <v>123</v>
      </c>
      <c r="AF82" s="569">
        <f>'BASE METAS)'!AF75</f>
        <v>0.25</v>
      </c>
      <c r="AG82" s="571" t="str">
        <f>'BASE METAS)'!AG75</f>
        <v>123</v>
      </c>
      <c r="AH82" s="422">
        <f>'BASE METAS)'!AH75</f>
        <v>0.25</v>
      </c>
      <c r="AI82" s="572" t="str">
        <f>'BASE METAS)'!AI75</f>
        <v>123</v>
      </c>
      <c r="AJ82" s="422">
        <f>'BASE METAS)'!AJ75</f>
        <v>0.25</v>
      </c>
      <c r="AK82" s="1228">
        <f>'BASE METAS)'!AK75</f>
        <v>1</v>
      </c>
      <c r="AL82" s="978">
        <f>'BASE METAS)'!AL75</f>
        <v>8</v>
      </c>
      <c r="AM82" s="974" t="str">
        <f>'BASE METAS)'!AM75</f>
        <v>DISEÑOS DE UTILITARIOS</v>
      </c>
      <c r="AN82" s="1239" t="str">
        <f>'BASE METAS)'!AN75</f>
        <v>MIDE EL No. DE DISEÑOS ELABORADOS SOBRE LOSPROGRAMADOS</v>
      </c>
      <c r="AO82" s="974" t="str">
        <f>'BASE METAS)'!AU75</f>
        <v>DESEMPEÑO</v>
      </c>
      <c r="AP82" s="974" t="str">
        <f>'BASE METAS)'!AO75</f>
        <v xml:space="preserve">No. DE DISEÑOS ELABORADOS ENTRE </v>
      </c>
      <c r="AQ82" s="1240" t="str">
        <f>'BASE METAS)'!AP75</f>
        <v xml:space="preserve"> DISEÑOS PROGRAMADOS </v>
      </c>
      <c r="AR82" s="974">
        <f>'BASE METAS)'!AQ75</f>
        <v>100</v>
      </c>
      <c r="AS82" s="974" t="str">
        <f>'BASE METAS)'!AR75</f>
        <v>DISEÑO</v>
      </c>
      <c r="AT82" s="974" t="str">
        <f>'BASE METAS)'!AS75</f>
        <v>EFICACIA</v>
      </c>
      <c r="AU82" s="1482">
        <f>'BASE METAS)'!BO75</f>
        <v>0</v>
      </c>
      <c r="AV82" s="1">
        <f>'BASE METAS)'!BQ75</f>
        <v>492</v>
      </c>
      <c r="AW82" s="1">
        <f>'BASE METAS)'!BR75</f>
        <v>0</v>
      </c>
      <c r="AX82" s="1">
        <f>'BASE METAS)'!BS75</f>
        <v>123</v>
      </c>
      <c r="AY82" s="1">
        <f>'BASE METAS)'!BT75</f>
        <v>723</v>
      </c>
      <c r="AZ82" s="1">
        <f>'BASE METAS)'!BU75</f>
        <v>-600</v>
      </c>
      <c r="BA82" s="1">
        <f>'BASE METAS)'!BV75</f>
        <v>5.8780487804878048</v>
      </c>
      <c r="BB82" s="1">
        <f>'BASE METAS)'!BW75</f>
        <v>1497</v>
      </c>
      <c r="BC82" s="1">
        <f>'BASE METAS)'!BX75</f>
        <v>-1005</v>
      </c>
      <c r="BD82" s="1">
        <f>'BASE METAS)'!BY75</f>
        <v>3.0426829268292681</v>
      </c>
      <c r="BE82" s="1">
        <f>'BASE METAS)'!CG75</f>
        <v>774</v>
      </c>
      <c r="BF82" s="1">
        <f>'BASE METAS)'!CJ75</f>
        <v>0</v>
      </c>
      <c r="BG82" s="1">
        <f>'BASE METAS)'!CK75</f>
        <v>0</v>
      </c>
      <c r="BH82" s="1">
        <f>'BASE METAS)'!CL75</f>
        <v>0</v>
      </c>
      <c r="BI82" s="1">
        <f>'BASE METAS)'!CM75</f>
        <v>41</v>
      </c>
      <c r="BJ82" s="1">
        <f>'BASE METAS)'!CN75</f>
        <v>41</v>
      </c>
      <c r="BK82" s="1">
        <f>'BASE METAS)'!CO75</f>
        <v>41</v>
      </c>
      <c r="BL82" s="1">
        <f>'BASE METAS)'!CP75</f>
        <v>0</v>
      </c>
      <c r="BM82" s="1">
        <f>'BASE METAS)'!CQ75</f>
        <v>0</v>
      </c>
      <c r="BN82" s="1">
        <f>'BASE METAS)'!CR75</f>
        <v>0</v>
      </c>
      <c r="BO82" s="1">
        <f>'BASE METAS)'!CS75</f>
        <v>0</v>
      </c>
      <c r="BP82" s="1">
        <f>'BASE METAS)'!CT75</f>
        <v>0</v>
      </c>
      <c r="BQ82" s="1">
        <f>'BASE METAS)'!CU75</f>
        <v>0</v>
      </c>
      <c r="BR82" s="1">
        <f>'BASE METAS)'!CV75</f>
        <v>0</v>
      </c>
      <c r="BS82" s="1">
        <f>'BASE METAS)'!CW75</f>
        <v>0</v>
      </c>
      <c r="BT82" s="1">
        <f>'BASE METAS)'!CX75</f>
        <v>0</v>
      </c>
      <c r="BU82" s="1">
        <f>'BASE METAS)'!FA75</f>
        <v>492</v>
      </c>
      <c r="BV82" s="1">
        <f>'BASE METAS)'!FB75</f>
        <v>0</v>
      </c>
      <c r="BW82" s="1">
        <f>'BASE METAS)'!FC75</f>
        <v>41</v>
      </c>
      <c r="BX82" s="1">
        <f>'BASE METAS)'!FD75</f>
        <v>424</v>
      </c>
      <c r="BY82" s="1">
        <f>'BASE METAS)'!FE75</f>
        <v>383</v>
      </c>
      <c r="BZ82" s="1">
        <f>'BASE METAS)'!FF75</f>
        <v>10.341463414634147</v>
      </c>
      <c r="CA82" s="1">
        <f>'BASE METAS)'!FG75</f>
        <v>1198</v>
      </c>
      <c r="CB82" s="1">
        <f>'BASE METAS)'!FH75</f>
        <v>-706</v>
      </c>
      <c r="CC82" s="1">
        <f>'BASE METAS)'!FI75</f>
        <v>2.434959349593496</v>
      </c>
      <c r="CD82" s="1">
        <f>'BASE METAS)'!FJ75</f>
        <v>492</v>
      </c>
      <c r="CE82" s="1">
        <f>'BASE METAS)'!FK75</f>
        <v>0</v>
      </c>
      <c r="CF82" s="1">
        <f>'BASE METAS)'!FL75</f>
        <v>41</v>
      </c>
      <c r="CG82" s="1">
        <f>'BASE METAS)'!FM75</f>
        <v>126</v>
      </c>
    </row>
    <row r="83" spans="1:85" ht="13.5" customHeight="1" x14ac:dyDescent="0.2">
      <c r="A83" s="1">
        <f>'BASE METAS)'!A76</f>
        <v>0</v>
      </c>
      <c r="B83" s="1">
        <f>'BASE METAS)'!B76</f>
        <v>0</v>
      </c>
      <c r="C83" s="1">
        <f>'BASE METAS)'!C76</f>
        <v>0</v>
      </c>
      <c r="D83" s="1">
        <f>'BASE METAS)'!D76</f>
        <v>0</v>
      </c>
      <c r="E83" s="5">
        <f>'BASE METAS)'!E76</f>
        <v>0</v>
      </c>
      <c r="F83" s="3">
        <f>'BASE METAS)'!F76</f>
        <v>0</v>
      </c>
      <c r="G83" s="3">
        <f>'BASE METAS)'!G76</f>
        <v>0</v>
      </c>
      <c r="H83" s="3">
        <f>'BASE METAS)'!H76</f>
        <v>0</v>
      </c>
      <c r="I83" s="3">
        <f>'BASE METAS)'!I76</f>
        <v>0</v>
      </c>
      <c r="J83" s="3">
        <f>'BASE METAS)'!J76</f>
        <v>0</v>
      </c>
      <c r="K83" s="3">
        <f>'BASE METAS)'!K76</f>
        <v>0</v>
      </c>
      <c r="L83" s="3">
        <f>'BASE METAS)'!L76</f>
        <v>0</v>
      </c>
      <c r="M83" s="3">
        <f>'BASE METAS)'!M76</f>
        <v>0</v>
      </c>
      <c r="N83" s="3">
        <f>'BASE METAS)'!N76</f>
        <v>0</v>
      </c>
      <c r="O83" s="3">
        <f>'BASE METAS)'!O76</f>
        <v>0</v>
      </c>
      <c r="P83" s="3">
        <f>'BASE METAS)'!P76</f>
        <v>0</v>
      </c>
      <c r="Q83" s="3">
        <f>'BASE METAS)'!Q76</f>
        <v>0</v>
      </c>
      <c r="R83" s="3">
        <f>'BASE METAS)'!R76</f>
        <v>0</v>
      </c>
      <c r="S83" s="3">
        <f>'BASE METAS)'!S76</f>
        <v>0</v>
      </c>
      <c r="T83" s="3">
        <f>'BASE METAS)'!T76</f>
        <v>0</v>
      </c>
      <c r="U83" s="923">
        <f>'BASE METAS)'!U76</f>
        <v>0</v>
      </c>
      <c r="V83" s="3">
        <f>'BASE METAS)'!V76</f>
        <v>0</v>
      </c>
      <c r="W83" s="4">
        <f>'BASE METAS)'!W76</f>
        <v>0</v>
      </c>
      <c r="X83" s="5">
        <f>'BASE METAS)'!X76</f>
        <v>0</v>
      </c>
      <c r="Y83" s="1">
        <f>'BASE METAS)'!Y76</f>
        <v>0</v>
      </c>
      <c r="Z83" s="1">
        <f>'BASE METAS)'!Z76</f>
        <v>0</v>
      </c>
      <c r="AA83" s="1">
        <f>'BASE METAS)'!AA76</f>
        <v>0</v>
      </c>
      <c r="AB83" s="1">
        <f>'BASE METAS)'!AB76</f>
        <v>0</v>
      </c>
      <c r="AC83" s="1">
        <f>'BASE METAS)'!AC76</f>
        <v>0</v>
      </c>
      <c r="AD83" s="1">
        <f>'BASE METAS)'!AD76</f>
        <v>0</v>
      </c>
      <c r="AE83" s="1">
        <f>'BASE METAS)'!AE76</f>
        <v>0</v>
      </c>
      <c r="AF83" s="1">
        <f>'BASE METAS)'!AF76</f>
        <v>0</v>
      </c>
      <c r="AG83" s="1">
        <f>'BASE METAS)'!AG76</f>
        <v>0</v>
      </c>
      <c r="AH83" s="1">
        <f>'BASE METAS)'!AH76</f>
        <v>0</v>
      </c>
      <c r="AI83" s="1">
        <f>'BASE METAS)'!AI76</f>
        <v>0</v>
      </c>
      <c r="AJ83" s="1">
        <f>'BASE METAS)'!AJ76</f>
        <v>0</v>
      </c>
      <c r="AK83" s="1">
        <f>'BASE METAS)'!AK76</f>
        <v>0</v>
      </c>
      <c r="AL83" s="933">
        <f>'BASE METAS)'!AL76</f>
        <v>0</v>
      </c>
      <c r="AM83" s="1352">
        <f>'BASE METAS)'!AM76</f>
        <v>0</v>
      </c>
      <c r="AN83" s="1352">
        <f>'BASE METAS)'!AN76</f>
        <v>0</v>
      </c>
      <c r="AO83" s="1231">
        <f>'BASE METAS)'!AU76</f>
        <v>0</v>
      </c>
      <c r="AP83" s="1352">
        <f>'BASE METAS)'!AO76</f>
        <v>0</v>
      </c>
      <c r="AQ83" s="1232">
        <f>'BASE METAS)'!AP76</f>
        <v>0</v>
      </c>
      <c r="AR83" s="1352">
        <f>'BASE METAS)'!AQ76</f>
        <v>0</v>
      </c>
      <c r="AS83" s="1352">
        <f>'BASE METAS)'!AR76</f>
        <v>0</v>
      </c>
      <c r="AT83" s="1352">
        <f>'BASE METAS)'!AS76</f>
        <v>0</v>
      </c>
      <c r="AU83" s="1485">
        <f>'BASE METAS)'!BO76</f>
        <v>0</v>
      </c>
      <c r="AV83" s="1">
        <f>'BASE METAS)'!BQ76</f>
        <v>0</v>
      </c>
      <c r="AW83" s="1">
        <f>'BASE METAS)'!BR76</f>
        <v>0</v>
      </c>
      <c r="AX83" s="1">
        <f>'BASE METAS)'!BS76</f>
        <v>0</v>
      </c>
      <c r="AY83" s="1">
        <f>'BASE METAS)'!BT76</f>
        <v>0</v>
      </c>
      <c r="AZ83" s="1">
        <f>'BASE METAS)'!BU76</f>
        <v>0</v>
      </c>
      <c r="BA83" s="1">
        <f>'BASE METAS)'!BV76</f>
        <v>0</v>
      </c>
      <c r="BB83" s="1">
        <f>'BASE METAS)'!BW76</f>
        <v>0</v>
      </c>
      <c r="BC83" s="1">
        <f>'BASE METAS)'!BX76</f>
        <v>0</v>
      </c>
      <c r="BD83" s="1">
        <f>'BASE METAS)'!BY76</f>
        <v>0</v>
      </c>
      <c r="BE83" s="1">
        <f>'BASE METAS)'!CG76</f>
        <v>0</v>
      </c>
      <c r="BF83" s="1">
        <f>'BASE METAS)'!CJ76</f>
        <v>0</v>
      </c>
      <c r="BG83" s="1">
        <f>'BASE METAS)'!CK76</f>
        <v>0</v>
      </c>
      <c r="BH83" s="1">
        <f>'BASE METAS)'!CL76</f>
        <v>0</v>
      </c>
      <c r="BI83" s="1">
        <f>'BASE METAS)'!CM76</f>
        <v>0</v>
      </c>
      <c r="BJ83" s="1">
        <f>'BASE METAS)'!CN76</f>
        <v>0</v>
      </c>
      <c r="BK83" s="1">
        <f>'BASE METAS)'!CO76</f>
        <v>0</v>
      </c>
      <c r="BL83" s="1">
        <f>'BASE METAS)'!CP76</f>
        <v>0</v>
      </c>
      <c r="BM83" s="1">
        <f>'BASE METAS)'!CQ76</f>
        <v>0</v>
      </c>
      <c r="BN83" s="1">
        <f>'BASE METAS)'!CR76</f>
        <v>0</v>
      </c>
      <c r="BO83" s="1">
        <f>'BASE METAS)'!CS76</f>
        <v>0</v>
      </c>
      <c r="BP83" s="1">
        <f>'BASE METAS)'!CT76</f>
        <v>0</v>
      </c>
      <c r="BQ83" s="1">
        <f>'BASE METAS)'!CU76</f>
        <v>0</v>
      </c>
      <c r="BR83" s="1">
        <f>'BASE METAS)'!CV76</f>
        <v>0</v>
      </c>
      <c r="BS83" s="1">
        <f>'BASE METAS)'!CW76</f>
        <v>0</v>
      </c>
      <c r="BT83" s="1">
        <f>'BASE METAS)'!CX76</f>
        <v>0</v>
      </c>
      <c r="BU83" s="1">
        <f>'BASE METAS)'!FA76</f>
        <v>0</v>
      </c>
      <c r="BV83" s="1">
        <f>'BASE METAS)'!FB76</f>
        <v>0</v>
      </c>
      <c r="BW83" s="1">
        <f>'BASE METAS)'!FC76</f>
        <v>0</v>
      </c>
      <c r="BX83" s="1">
        <f>'BASE METAS)'!FD76</f>
        <v>0</v>
      </c>
      <c r="BY83" s="1">
        <f>'BASE METAS)'!FE76</f>
        <v>0</v>
      </c>
      <c r="BZ83" s="1">
        <f>'BASE METAS)'!FF76</f>
        <v>0</v>
      </c>
      <c r="CA83" s="1">
        <f>'BASE METAS)'!FG76</f>
        <v>0</v>
      </c>
      <c r="CB83" s="1">
        <f>'BASE METAS)'!FH76</f>
        <v>0</v>
      </c>
      <c r="CC83" s="1">
        <f>'BASE METAS)'!FI76</f>
        <v>0</v>
      </c>
      <c r="CD83" s="1">
        <f>'BASE METAS)'!FJ76</f>
        <v>0</v>
      </c>
      <c r="CE83" s="1">
        <f>'BASE METAS)'!FK76</f>
        <v>0</v>
      </c>
      <c r="CF83" s="1">
        <f>'BASE METAS)'!FL76</f>
        <v>0</v>
      </c>
      <c r="CG83" s="1">
        <f>'BASE METAS)'!FM76</f>
        <v>0</v>
      </c>
    </row>
    <row r="84" spans="1:85" ht="12" customHeight="1" x14ac:dyDescent="0.2">
      <c r="A84" s="1">
        <f>'BASE METAS)'!A77</f>
        <v>0</v>
      </c>
      <c r="B84" s="7146" t="str">
        <f>'BASE METAS)'!B77</f>
        <v xml:space="preserve">DEPENDENCIA </v>
      </c>
      <c r="C84" s="7146" t="str">
        <f>'BASE METAS)'!C77</f>
        <v>ENT</v>
      </c>
      <c r="D84" s="7146" t="str">
        <f>'BASE METAS)'!D77</f>
        <v>PROY</v>
      </c>
      <c r="E84" s="7146" t="str">
        <f>'BASE METAS)'!E77</f>
        <v>NOMBRE DEL PROYECTO</v>
      </c>
      <c r="F84" s="7155" t="str">
        <f>'BASE METAS)'!F77</f>
        <v>DG</v>
      </c>
      <c r="G84" s="7155" t="str">
        <f>'BASE METAS)'!G77</f>
        <v>DA</v>
      </c>
      <c r="H84" s="7155" t="str">
        <f>'BASE METAS)'!H77</f>
        <v xml:space="preserve">CLAVE PROGRAMÁTICA </v>
      </c>
      <c r="I84" s="7155"/>
      <c r="J84" s="7155"/>
      <c r="K84" s="7155"/>
      <c r="L84" s="7155"/>
      <c r="M84" s="7155"/>
      <c r="N84" s="1357">
        <f>'BASE METAS)'!N77</f>
        <v>0</v>
      </c>
      <c r="O84" s="1357">
        <f>'BASE METAS)'!O77</f>
        <v>0</v>
      </c>
      <c r="P84" s="7120" t="str">
        <f>'BASE METAS)'!P77</f>
        <v>ESTRUCTURA PROGRAMÁTICA</v>
      </c>
      <c r="Q84" s="7121"/>
      <c r="R84" s="7121"/>
      <c r="S84" s="7121"/>
      <c r="T84" s="7121"/>
      <c r="U84" s="924">
        <f>'BASE METAS)'!U77</f>
        <v>0</v>
      </c>
      <c r="V84" s="1358">
        <f>'BASE METAS)'!V77</f>
        <v>0</v>
      </c>
      <c r="W84" s="7139" t="str">
        <f>'BASE METAS)'!W77</f>
        <v>PRESPUESTO</v>
      </c>
      <c r="X84" s="7216" t="str">
        <f>'BASE METAS)'!X77</f>
        <v>ÁREAS EJECUTORAS</v>
      </c>
      <c r="Y84" s="1">
        <f>'BASE METAS)'!Y77</f>
        <v>0</v>
      </c>
      <c r="Z84" s="1">
        <f>'BASE METAS)'!Z77</f>
        <v>0</v>
      </c>
      <c r="AA84" s="1">
        <f>'BASE METAS)'!AA77</f>
        <v>0</v>
      </c>
      <c r="AB84" s="1">
        <f>'BASE METAS)'!AB77</f>
        <v>0</v>
      </c>
      <c r="AC84" s="1">
        <f>'BASE METAS)'!AC77</f>
        <v>0</v>
      </c>
      <c r="AD84" s="1">
        <f>'BASE METAS)'!AD77</f>
        <v>0</v>
      </c>
      <c r="AE84" s="1">
        <f>'BASE METAS)'!AE77</f>
        <v>0</v>
      </c>
      <c r="AF84" s="1">
        <f>'BASE METAS)'!AF77</f>
        <v>0</v>
      </c>
      <c r="AG84" s="1">
        <f>'BASE METAS)'!AG77</f>
        <v>0</v>
      </c>
      <c r="AH84" s="1">
        <f>'BASE METAS)'!AH77</f>
        <v>0</v>
      </c>
      <c r="AI84" s="1">
        <f>'BASE METAS)'!AI77</f>
        <v>0</v>
      </c>
      <c r="AJ84" s="1">
        <f>'BASE METAS)'!AJ77</f>
        <v>0</v>
      </c>
      <c r="AK84" s="1">
        <f>'BASE METAS)'!AK77</f>
        <v>0</v>
      </c>
      <c r="AL84" s="1234">
        <f>'BASE METAS)'!AL77</f>
        <v>0</v>
      </c>
      <c r="AM84" s="1235">
        <f>'BASE METAS)'!AM77</f>
        <v>0</v>
      </c>
      <c r="AN84" s="1235">
        <f>'BASE METAS)'!AN77</f>
        <v>0</v>
      </c>
      <c r="AO84" s="1231">
        <f>'BASE METAS)'!AU77</f>
        <v>0</v>
      </c>
      <c r="AP84" s="1232">
        <f>'BASE METAS)'!AO77</f>
        <v>0</v>
      </c>
      <c r="AQ84" s="1232">
        <f>'BASE METAS)'!AP77</f>
        <v>0</v>
      </c>
      <c r="AR84" s="1231">
        <f>'BASE METAS)'!AQ77</f>
        <v>0</v>
      </c>
      <c r="AS84" s="960">
        <f>'BASE METAS)'!AR77</f>
        <v>0</v>
      </c>
      <c r="AT84" s="1233">
        <f>'BASE METAS)'!AS77</f>
        <v>0</v>
      </c>
      <c r="AU84" s="1486">
        <f>'BASE METAS)'!BO77</f>
        <v>0</v>
      </c>
      <c r="AV84" s="1">
        <f>'BASE METAS)'!BQ77</f>
        <v>0</v>
      </c>
      <c r="AW84" s="1">
        <f>'BASE METAS)'!BR77</f>
        <v>0</v>
      </c>
      <c r="AX84" s="1">
        <f>'BASE METAS)'!BS77</f>
        <v>0</v>
      </c>
      <c r="AY84" s="1">
        <f>'BASE METAS)'!BT77</f>
        <v>0</v>
      </c>
      <c r="AZ84" s="1">
        <f>'BASE METAS)'!BU77</f>
        <v>0</v>
      </c>
      <c r="BA84" s="1">
        <f>'BASE METAS)'!BV77</f>
        <v>0</v>
      </c>
      <c r="BB84" s="1">
        <f>'BASE METAS)'!BW77</f>
        <v>0</v>
      </c>
      <c r="BC84" s="1">
        <f>'BASE METAS)'!BX77</f>
        <v>0</v>
      </c>
      <c r="BD84" s="1">
        <f>'BASE METAS)'!BY77</f>
        <v>0</v>
      </c>
      <c r="BE84" s="1">
        <f>'BASE METAS)'!CG77</f>
        <v>0</v>
      </c>
      <c r="BF84" s="1">
        <f>'BASE METAS)'!CJ77</f>
        <v>0</v>
      </c>
      <c r="BG84" s="1">
        <f>'BASE METAS)'!CK77</f>
        <v>0</v>
      </c>
      <c r="BH84" s="1">
        <f>'BASE METAS)'!CL77</f>
        <v>0</v>
      </c>
      <c r="BI84" s="1">
        <f>'BASE METAS)'!CM77</f>
        <v>0</v>
      </c>
      <c r="BJ84" s="1">
        <f>'BASE METAS)'!CN77</f>
        <v>0</v>
      </c>
      <c r="BK84" s="1">
        <f>'BASE METAS)'!CO77</f>
        <v>0</v>
      </c>
      <c r="BL84" s="1">
        <f>'BASE METAS)'!CP77</f>
        <v>0</v>
      </c>
      <c r="BM84" s="1">
        <f>'BASE METAS)'!CQ77</f>
        <v>0</v>
      </c>
      <c r="BN84" s="1">
        <f>'BASE METAS)'!CR77</f>
        <v>0</v>
      </c>
      <c r="BO84" s="1">
        <f>'BASE METAS)'!CS77</f>
        <v>0</v>
      </c>
      <c r="BP84" s="1">
        <f>'BASE METAS)'!CT77</f>
        <v>0</v>
      </c>
      <c r="BQ84" s="1">
        <f>'BASE METAS)'!CU77</f>
        <v>0</v>
      </c>
      <c r="BR84" s="1">
        <f>'BASE METAS)'!CV77</f>
        <v>0</v>
      </c>
      <c r="BS84" s="1">
        <f>'BASE METAS)'!CW77</f>
        <v>0</v>
      </c>
      <c r="BT84" s="1">
        <f>'BASE METAS)'!CX77</f>
        <v>0</v>
      </c>
      <c r="BU84" s="1">
        <f>'BASE METAS)'!FA77</f>
        <v>0</v>
      </c>
      <c r="BV84" s="1">
        <f>'BASE METAS)'!FB77</f>
        <v>0</v>
      </c>
      <c r="BW84" s="1">
        <f>'BASE METAS)'!FC77</f>
        <v>0</v>
      </c>
      <c r="BX84" s="1">
        <f>'BASE METAS)'!FD77</f>
        <v>0</v>
      </c>
      <c r="BY84" s="1">
        <f>'BASE METAS)'!FE77</f>
        <v>0</v>
      </c>
      <c r="BZ84" s="1">
        <f>'BASE METAS)'!FF77</f>
        <v>0</v>
      </c>
      <c r="CA84" s="1">
        <f>'BASE METAS)'!FG77</f>
        <v>0</v>
      </c>
      <c r="CB84" s="1">
        <f>'BASE METAS)'!FH77</f>
        <v>0</v>
      </c>
      <c r="CC84" s="1">
        <f>'BASE METAS)'!FI77</f>
        <v>0</v>
      </c>
      <c r="CD84" s="1">
        <f>'BASE METAS)'!FJ77</f>
        <v>0</v>
      </c>
      <c r="CE84" s="1">
        <f>'BASE METAS)'!FK77</f>
        <v>0</v>
      </c>
      <c r="CF84" s="1">
        <f>'BASE METAS)'!FL77</f>
        <v>0</v>
      </c>
      <c r="CG84" s="1">
        <f>'BASE METAS)'!FM77</f>
        <v>0</v>
      </c>
    </row>
    <row r="85" spans="1:85" ht="12" customHeight="1" x14ac:dyDescent="0.25">
      <c r="A85" s="1">
        <f>'BASE METAS)'!A78</f>
        <v>0</v>
      </c>
      <c r="B85" s="7150"/>
      <c r="C85" s="7150"/>
      <c r="D85" s="7150"/>
      <c r="E85" s="7150"/>
      <c r="F85" s="7162"/>
      <c r="G85" s="7162"/>
      <c r="H85" s="320" t="str">
        <f>'BASE METAS)'!H78</f>
        <v>FN</v>
      </c>
      <c r="I85" s="320" t="str">
        <f>'BASE METAS)'!I78</f>
        <v>Sf</v>
      </c>
      <c r="J85" s="320" t="str">
        <f>'BASE METAS)'!J78</f>
        <v>PG</v>
      </c>
      <c r="K85" s="320" t="str">
        <f>'BASE METAS)'!K78</f>
        <v>Sp</v>
      </c>
      <c r="L85" s="320" t="str">
        <f>'BASE METAS)'!L78</f>
        <v>PY</v>
      </c>
      <c r="M85" s="320" t="str">
        <f>'BASE METAS)'!M78</f>
        <v>FF</v>
      </c>
      <c r="N85" s="320">
        <f>'BASE METAS)'!N78</f>
        <v>0</v>
      </c>
      <c r="O85" s="320">
        <f>'BASE METAS)'!O78</f>
        <v>0</v>
      </c>
      <c r="P85" s="320" t="str">
        <f>'BASE METAS)'!P78</f>
        <v>FN</v>
      </c>
      <c r="Q85" s="320" t="str">
        <f>'BASE METAS)'!Q78</f>
        <v>Sf</v>
      </c>
      <c r="R85" s="320" t="str">
        <f>'BASE METAS)'!R78</f>
        <v>PG</v>
      </c>
      <c r="S85" s="320" t="str">
        <f>'BASE METAS)'!S78</f>
        <v>Sp</v>
      </c>
      <c r="T85" s="320" t="str">
        <f>'BASE METAS)'!T78</f>
        <v>PY</v>
      </c>
      <c r="U85" s="926">
        <f>'BASE METAS)'!U78</f>
        <v>0</v>
      </c>
      <c r="V85" s="320">
        <f>'BASE METAS)'!V78</f>
        <v>0</v>
      </c>
      <c r="W85" s="7140"/>
      <c r="X85" s="7732"/>
      <c r="Y85" s="1">
        <f>'BASE METAS)'!Y78</f>
        <v>0</v>
      </c>
      <c r="Z85" s="1">
        <f>'BASE METAS)'!Z78</f>
        <v>0</v>
      </c>
      <c r="AA85" s="1">
        <f>'BASE METAS)'!AA78</f>
        <v>0</v>
      </c>
      <c r="AB85" s="1">
        <f>'BASE METAS)'!AB78</f>
        <v>0</v>
      </c>
      <c r="AC85" s="1">
        <f>'BASE METAS)'!AC78</f>
        <v>0</v>
      </c>
      <c r="AD85" s="1">
        <f>'BASE METAS)'!AD78</f>
        <v>0</v>
      </c>
      <c r="AE85" s="1">
        <f>'BASE METAS)'!AE78</f>
        <v>0</v>
      </c>
      <c r="AF85" s="1">
        <f>'BASE METAS)'!AF78</f>
        <v>0</v>
      </c>
      <c r="AG85" s="1">
        <f>'BASE METAS)'!AG78</f>
        <v>0</v>
      </c>
      <c r="AH85" s="1">
        <f>'BASE METAS)'!AH78</f>
        <v>0</v>
      </c>
      <c r="AI85" s="1">
        <f>'BASE METAS)'!AI78</f>
        <v>0</v>
      </c>
      <c r="AJ85" s="1">
        <f>'BASE METAS)'!AJ78</f>
        <v>0</v>
      </c>
      <c r="AK85" s="1">
        <f>'BASE METAS)'!AK78</f>
        <v>0</v>
      </c>
      <c r="AL85" s="1236">
        <f>'BASE METAS)'!AL78</f>
        <v>0</v>
      </c>
      <c r="AM85" s="1237">
        <f>'BASE METAS)'!AM78</f>
        <v>0</v>
      </c>
      <c r="AN85" s="1235">
        <f>'BASE METAS)'!AN78</f>
        <v>0</v>
      </c>
      <c r="AO85" s="1231">
        <f>'BASE METAS)'!AU78</f>
        <v>0</v>
      </c>
      <c r="AP85" s="1232">
        <f>'BASE METAS)'!AO78</f>
        <v>0</v>
      </c>
      <c r="AQ85" s="1232">
        <f>'BASE METAS)'!AP78</f>
        <v>0</v>
      </c>
      <c r="AR85" s="1231">
        <f>'BASE METAS)'!AQ78</f>
        <v>0</v>
      </c>
      <c r="AS85" s="960">
        <f>'BASE METAS)'!AR78</f>
        <v>0</v>
      </c>
      <c r="AT85" s="1233">
        <f>'BASE METAS)'!AS78</f>
        <v>0</v>
      </c>
      <c r="AU85" s="1486">
        <f>'BASE METAS)'!BO78</f>
        <v>0</v>
      </c>
      <c r="AV85" s="1">
        <f>'BASE METAS)'!BQ78</f>
        <v>0</v>
      </c>
      <c r="AW85" s="1">
        <f>'BASE METAS)'!BR78</f>
        <v>0</v>
      </c>
      <c r="AX85" s="1">
        <f>'BASE METAS)'!BS78</f>
        <v>0</v>
      </c>
      <c r="AY85" s="1">
        <f>'BASE METAS)'!BT78</f>
        <v>0</v>
      </c>
      <c r="AZ85" s="1">
        <f>'BASE METAS)'!BU78</f>
        <v>0</v>
      </c>
      <c r="BA85" s="1">
        <f>'BASE METAS)'!BV78</f>
        <v>0</v>
      </c>
      <c r="BB85" s="1">
        <f>'BASE METAS)'!BW78</f>
        <v>0</v>
      </c>
      <c r="BC85" s="1">
        <f>'BASE METAS)'!BX78</f>
        <v>0</v>
      </c>
      <c r="BD85" s="1">
        <f>'BASE METAS)'!BY78</f>
        <v>0</v>
      </c>
      <c r="BE85" s="1">
        <f>'BASE METAS)'!CG78</f>
        <v>0</v>
      </c>
      <c r="BF85" s="1">
        <f>'BASE METAS)'!CJ78</f>
        <v>0</v>
      </c>
      <c r="BG85" s="1">
        <f>'BASE METAS)'!CK78</f>
        <v>0</v>
      </c>
      <c r="BH85" s="1">
        <f>'BASE METAS)'!CL78</f>
        <v>0</v>
      </c>
      <c r="BI85" s="1">
        <f>'BASE METAS)'!CM78</f>
        <v>0</v>
      </c>
      <c r="BJ85" s="1">
        <f>'BASE METAS)'!CN78</f>
        <v>0</v>
      </c>
      <c r="BK85" s="1">
        <f>'BASE METAS)'!CO78</f>
        <v>0</v>
      </c>
      <c r="BL85" s="1">
        <f>'BASE METAS)'!CP78</f>
        <v>0</v>
      </c>
      <c r="BM85" s="1">
        <f>'BASE METAS)'!CQ78</f>
        <v>0</v>
      </c>
      <c r="BN85" s="1">
        <f>'BASE METAS)'!CR78</f>
        <v>0</v>
      </c>
      <c r="BO85" s="1">
        <f>'BASE METAS)'!CS78</f>
        <v>0</v>
      </c>
      <c r="BP85" s="1">
        <f>'BASE METAS)'!CT78</f>
        <v>0</v>
      </c>
      <c r="BQ85" s="1">
        <f>'BASE METAS)'!CU78</f>
        <v>0</v>
      </c>
      <c r="BR85" s="1">
        <f>'BASE METAS)'!CV78</f>
        <v>0</v>
      </c>
      <c r="BS85" s="1">
        <f>'BASE METAS)'!CW78</f>
        <v>0</v>
      </c>
      <c r="BT85" s="1">
        <f>'BASE METAS)'!CX78</f>
        <v>0</v>
      </c>
      <c r="BU85" s="1">
        <f>'BASE METAS)'!FA78</f>
        <v>0</v>
      </c>
      <c r="BV85" s="1">
        <f>'BASE METAS)'!FB78</f>
        <v>0</v>
      </c>
      <c r="BW85" s="1">
        <f>'BASE METAS)'!FC78</f>
        <v>0</v>
      </c>
      <c r="BX85" s="1">
        <f>'BASE METAS)'!FD78</f>
        <v>0</v>
      </c>
      <c r="BY85" s="1">
        <f>'BASE METAS)'!FE78</f>
        <v>0</v>
      </c>
      <c r="BZ85" s="1">
        <f>'BASE METAS)'!FF78</f>
        <v>0</v>
      </c>
      <c r="CA85" s="1">
        <f>'BASE METAS)'!FG78</f>
        <v>0</v>
      </c>
      <c r="CB85" s="1">
        <f>'BASE METAS)'!FH78</f>
        <v>0</v>
      </c>
      <c r="CC85" s="1">
        <f>'BASE METAS)'!FI78</f>
        <v>0</v>
      </c>
      <c r="CD85" s="1">
        <f>'BASE METAS)'!FJ78</f>
        <v>0</v>
      </c>
      <c r="CE85" s="1">
        <f>'BASE METAS)'!FK78</f>
        <v>0</v>
      </c>
      <c r="CF85" s="1">
        <f>'BASE METAS)'!FL78</f>
        <v>0</v>
      </c>
      <c r="CG85" s="1">
        <f>'BASE METAS)'!FM78</f>
        <v>0</v>
      </c>
    </row>
    <row r="86" spans="1:85" ht="33.75" customHeight="1" x14ac:dyDescent="0.25">
      <c r="A86" s="1343">
        <f>'BASE METAS)'!A79</f>
        <v>12</v>
      </c>
      <c r="B86" s="7156" t="str">
        <f>'BASE METAS)'!B79</f>
        <v>DERCHOS HUMANOS</v>
      </c>
      <c r="C86" s="7154">
        <f>'BASE METAS)'!C79</f>
        <v>300</v>
      </c>
      <c r="D86" s="7154">
        <f>'BASE METAS)'!D79</f>
        <v>1</v>
      </c>
      <c r="E86" s="7156" t="str">
        <f>'BASE METAS)'!E79</f>
        <v xml:space="preserve">PROTECCIÓN Y DEFENSA DE LOS DERECHOS HUMANOS </v>
      </c>
      <c r="F86" s="7144" t="str">
        <f>'BASE METAS)'!F79</f>
        <v>A02</v>
      </c>
      <c r="G86" s="7144" t="str">
        <f>'BASE METAS)'!G79</f>
        <v>102</v>
      </c>
      <c r="H86" s="7144" t="str">
        <f>'BASE METAS)'!H79</f>
        <v>03</v>
      </c>
      <c r="I86" s="7144" t="str">
        <f>'BASE METAS)'!I79</f>
        <v>02</v>
      </c>
      <c r="J86" s="7144" t="str">
        <f>'BASE METAS)'!J79</f>
        <v>01</v>
      </c>
      <c r="K86" s="7144" t="str">
        <f>'BASE METAS)'!K79</f>
        <v>01</v>
      </c>
      <c r="L86" s="7144" t="str">
        <f>'BASE METAS)'!L79</f>
        <v>02</v>
      </c>
      <c r="M86" s="7144" t="str">
        <f>'BASE METAS)'!M79</f>
        <v>101</v>
      </c>
      <c r="N86" s="7144" t="str">
        <f>'BASE METAS)'!N79</f>
        <v>Derechos Humanos</v>
      </c>
      <c r="O86" s="7144" t="str">
        <f>'BASE METAS)'!O79</f>
        <v>Derechos Humanos</v>
      </c>
      <c r="P86" s="7114" t="str">
        <f>'BASE METAS)'!P79</f>
        <v>Procuración de justicia y derechos humanos</v>
      </c>
      <c r="Q86" s="7114" t="str">
        <f>'BASE METAS)'!Q79</f>
        <v>Garantía de los derechos humanos</v>
      </c>
      <c r="R86" s="7114" t="str">
        <f>'BASE METAS)'!R79</f>
        <v>Derechos humanos</v>
      </c>
      <c r="S86" s="7114" t="str">
        <f>'BASE METAS)'!S79</f>
        <v>Cultura de respeto a los derechos humanos</v>
      </c>
      <c r="T86" s="7114" t="str">
        <f>'BASE METAS)'!T79</f>
        <v>Protección y defensa de los derechos humanos</v>
      </c>
      <c r="U86" s="7733" t="str">
        <f>'BASE METAS)'!U79</f>
        <v>ORIENTAR, APOYAR Y CANALIZAR A LOS HABITANTES DEL MUNICIPIO EN LA SOLUCIÓN DE SUS DIFERENTES PROBLEMAS Y SITUACIONES EN LAS QUE SE ENCUENTREN.</v>
      </c>
      <c r="V86" s="7114" t="str">
        <f>'BASE METAS)'!V79</f>
        <v xml:space="preserve">Tlalnepantla 
Protegida </v>
      </c>
      <c r="W86" s="7248">
        <f>'BASE METAS)'!W79</f>
        <v>4347989.45</v>
      </c>
      <c r="X86" s="7156" t="str">
        <f>'BASE METAS)'!X79</f>
        <v>DEFENROSÍA MUNICIPAL DE LOS DERCHOS HUMANOS</v>
      </c>
      <c r="Y86" s="753" t="str">
        <f>'BASE METAS)'!Y79</f>
        <v>01</v>
      </c>
      <c r="Z86" s="499" t="str">
        <f>'BASE METAS)'!Z79</f>
        <v>OTORGAR ASESORÍAS JURÍDICAS Y DE ORIENTACIÓN EN LA OFICINA</v>
      </c>
      <c r="AA86" s="882" t="str">
        <f>'BASE METAS)'!AA79</f>
        <v>ASESORÍA</v>
      </c>
      <c r="AB86" s="501">
        <f>'BASE METAS)'!AB79</f>
        <v>2800</v>
      </c>
      <c r="AC86" s="501">
        <f>'BASE METAS)'!AC79</f>
        <v>700</v>
      </c>
      <c r="AD86" s="430">
        <f>'BASE METAS)'!AD79</f>
        <v>0.25</v>
      </c>
      <c r="AE86" s="501">
        <f>'BASE METAS)'!AE79</f>
        <v>700</v>
      </c>
      <c r="AF86" s="430">
        <f>'BASE METAS)'!AF79</f>
        <v>0.25</v>
      </c>
      <c r="AG86" s="501">
        <f>'BASE METAS)'!AG79</f>
        <v>700</v>
      </c>
      <c r="AH86" s="430">
        <f>'BASE METAS)'!AH79</f>
        <v>0.25</v>
      </c>
      <c r="AI86" s="501">
        <f>'BASE METAS)'!AI79</f>
        <v>700</v>
      </c>
      <c r="AJ86" s="431">
        <f>'BASE METAS)'!AJ79</f>
        <v>0.25</v>
      </c>
      <c r="AK86" s="1228">
        <f>'BASE METAS)'!AK79</f>
        <v>1</v>
      </c>
      <c r="AL86" s="1245" t="str">
        <f>'BASE METAS)'!AL79</f>
        <v>01</v>
      </c>
      <c r="AM86" s="1246" t="str">
        <f>'BASE METAS)'!AM79</f>
        <v xml:space="preserve">ASESORIA JURÍDICA                                   </v>
      </c>
      <c r="AN86" s="1246" t="str">
        <f>'BASE METAS)'!AN79</f>
        <v>MIDE EL NÚMERO DE ASESORÍAS JURÍDICAS REALIZADAS EN LA OFICINA ENTRE EL NÚMERO DE ASESORÍAS PROGRAMADAS.</v>
      </c>
      <c r="AO86" s="1344" t="str">
        <f>'BASE METAS)'!AU79</f>
        <v>DESEMPEÑO</v>
      </c>
      <c r="AP86" s="1039" t="str">
        <f>'BASE METAS)'!AO79</f>
        <v>No. DE ASESORÍAS REALIZADAS</v>
      </c>
      <c r="AQ86" s="1039" t="str">
        <f>'BASE METAS)'!AP79</f>
        <v>No. DE ASESORÍAS PROGRAMADAS</v>
      </c>
      <c r="AR86" s="1039">
        <f>'BASE METAS)'!AQ79</f>
        <v>100</v>
      </c>
      <c r="AS86" s="1039" t="str">
        <f>'BASE METAS)'!AR79</f>
        <v>ASESORÍA</v>
      </c>
      <c r="AT86" s="1039" t="str">
        <f>'BASE METAS)'!AS79</f>
        <v xml:space="preserve">EFICACIA </v>
      </c>
      <c r="AU86" s="1482">
        <f>'BASE METAS)'!BO79</f>
        <v>0</v>
      </c>
      <c r="AV86" s="1">
        <f>'BASE METAS)'!BQ79</f>
        <v>2800</v>
      </c>
      <c r="AW86" s="1">
        <f>'BASE METAS)'!BR79</f>
        <v>0</v>
      </c>
      <c r="AX86" s="1">
        <f>'BASE METAS)'!BS79</f>
        <v>700</v>
      </c>
      <c r="AY86" s="1">
        <f>'BASE METAS)'!BT79</f>
        <v>772</v>
      </c>
      <c r="AZ86" s="1">
        <f>'BASE METAS)'!BU79</f>
        <v>-72</v>
      </c>
      <c r="BA86" s="1">
        <f>'BASE METAS)'!BV79</f>
        <v>1.1028571428571428</v>
      </c>
      <c r="BB86" s="1">
        <f>'BASE METAS)'!BW79</f>
        <v>1443</v>
      </c>
      <c r="BC86" s="1">
        <f>'BASE METAS)'!BX79</f>
        <v>1357</v>
      </c>
      <c r="BD86" s="1">
        <f>'BASE METAS)'!BY79</f>
        <v>0.51535714285714285</v>
      </c>
      <c r="BE86" s="1">
        <f>'BASE METAS)'!CG79</f>
        <v>671</v>
      </c>
      <c r="BF86" s="1">
        <f>'BASE METAS)'!CJ79</f>
        <v>0</v>
      </c>
      <c r="BG86" s="1">
        <f>'BASE METAS)'!CK79</f>
        <v>0</v>
      </c>
      <c r="BH86" s="1">
        <f>'BASE METAS)'!CL79</f>
        <v>0</v>
      </c>
      <c r="BI86" s="1">
        <f>'BASE METAS)'!CM79</f>
        <v>240</v>
      </c>
      <c r="BJ86" s="1">
        <f>'BASE METAS)'!CN79</f>
        <v>240</v>
      </c>
      <c r="BK86" s="1">
        <f>'BASE METAS)'!CO79</f>
        <v>220</v>
      </c>
      <c r="BL86" s="1">
        <f>'BASE METAS)'!CP79</f>
        <v>240</v>
      </c>
      <c r="BM86" s="1">
        <f>'BASE METAS)'!CQ79</f>
        <v>240</v>
      </c>
      <c r="BN86" s="1">
        <f>'BASE METAS)'!CR79</f>
        <v>220</v>
      </c>
      <c r="BO86" s="1">
        <f>'BASE METAS)'!CS79</f>
        <v>240</v>
      </c>
      <c r="BP86" s="1">
        <f>'BASE METAS)'!CT79</f>
        <v>240</v>
      </c>
      <c r="BQ86" s="1">
        <f>'BASE METAS)'!CU79</f>
        <v>220</v>
      </c>
      <c r="BR86" s="1">
        <f>'BASE METAS)'!CV79</f>
        <v>240</v>
      </c>
      <c r="BS86" s="1">
        <f>'BASE METAS)'!CW79</f>
        <v>240</v>
      </c>
      <c r="BT86" s="1">
        <f>'BASE METAS)'!CX79</f>
        <v>220</v>
      </c>
      <c r="BU86" s="1">
        <f>'BASE METAS)'!FA79</f>
        <v>2800</v>
      </c>
      <c r="BV86" s="1">
        <f>'BASE METAS)'!FB79</f>
        <v>0</v>
      </c>
      <c r="BW86" s="1">
        <f>'BASE METAS)'!FC79</f>
        <v>240</v>
      </c>
      <c r="BX86" s="1">
        <f>'BASE METAS)'!FD79</f>
        <v>250</v>
      </c>
      <c r="BY86" s="1">
        <f>'BASE METAS)'!FE79</f>
        <v>8</v>
      </c>
      <c r="BZ86" s="1">
        <f>'BASE METAS)'!FF79</f>
        <v>1.0416666666666667</v>
      </c>
      <c r="CA86" s="1">
        <f>'BASE METAS)'!FG79</f>
        <v>921</v>
      </c>
      <c r="CB86" s="1">
        <f>'BASE METAS)'!FH79</f>
        <v>1879</v>
      </c>
      <c r="CC86" s="1">
        <f>'BASE METAS)'!FI79</f>
        <v>0.3289285714285714</v>
      </c>
      <c r="CD86" s="1">
        <f>'BASE METAS)'!FJ79</f>
        <v>2800</v>
      </c>
      <c r="CE86" s="1">
        <f>'BASE METAS)'!FK79</f>
        <v>0</v>
      </c>
      <c r="CF86" s="1">
        <f>'BASE METAS)'!FL79</f>
        <v>240</v>
      </c>
      <c r="CG86" s="1">
        <f>'BASE METAS)'!FM79</f>
        <v>274</v>
      </c>
    </row>
    <row r="87" spans="1:85" ht="89.25" x14ac:dyDescent="0.25">
      <c r="A87" s="1343">
        <f>'BASE METAS)'!A80</f>
        <v>0</v>
      </c>
      <c r="B87" s="7156"/>
      <c r="C87" s="7154"/>
      <c r="D87" s="7154"/>
      <c r="E87" s="7156"/>
      <c r="F87" s="7144"/>
      <c r="G87" s="7144"/>
      <c r="H87" s="7144"/>
      <c r="I87" s="7144"/>
      <c r="J87" s="7144"/>
      <c r="K87" s="7144"/>
      <c r="L87" s="7144"/>
      <c r="M87" s="7144"/>
      <c r="N87" s="7144"/>
      <c r="O87" s="7144"/>
      <c r="P87" s="7114"/>
      <c r="Q87" s="7114"/>
      <c r="R87" s="7114"/>
      <c r="S87" s="7114"/>
      <c r="T87" s="7114"/>
      <c r="U87" s="7733"/>
      <c r="V87" s="7114"/>
      <c r="W87" s="7248"/>
      <c r="X87" s="7156"/>
      <c r="Y87" s="458" t="str">
        <f>'BASE METAS)'!Y80</f>
        <v>02</v>
      </c>
      <c r="Z87" s="219" t="str">
        <f>'BASE METAS)'!Z80</f>
        <v>ATENCIÓN A QUEJAS POR PRESUNTAS VIOLACIONES A LOS DERECHOS HUMANOS Y REMITIRLAS A LA CODHEM</v>
      </c>
      <c r="AA87" s="435" t="str">
        <f>'BASE METAS)'!AA80</f>
        <v>QUEJA</v>
      </c>
      <c r="AB87" s="157">
        <f>'BASE METAS)'!AB80</f>
        <v>120</v>
      </c>
      <c r="AC87" s="157">
        <f>'BASE METAS)'!AC80</f>
        <v>30</v>
      </c>
      <c r="AD87" s="158">
        <f>'BASE METAS)'!AD80</f>
        <v>0.25</v>
      </c>
      <c r="AE87" s="157">
        <f>'BASE METAS)'!AE80</f>
        <v>30</v>
      </c>
      <c r="AF87" s="158">
        <f>'BASE METAS)'!AF80</f>
        <v>0.25</v>
      </c>
      <c r="AG87" s="157">
        <f>'BASE METAS)'!AG80</f>
        <v>30</v>
      </c>
      <c r="AH87" s="158">
        <f>'BASE METAS)'!AH80</f>
        <v>0.25</v>
      </c>
      <c r="AI87" s="157">
        <f>'BASE METAS)'!AI80</f>
        <v>30</v>
      </c>
      <c r="AJ87" s="159">
        <f>'BASE METAS)'!AJ80</f>
        <v>0.25</v>
      </c>
      <c r="AK87" s="1228">
        <f>'BASE METAS)'!AK80</f>
        <v>1</v>
      </c>
      <c r="AL87" s="1245" t="str">
        <f>'BASE METAS)'!AL80</f>
        <v>02</v>
      </c>
      <c r="AM87" s="1246" t="str">
        <f>'BASE METAS)'!AM80</f>
        <v xml:space="preserve">QUEJA                                     </v>
      </c>
      <c r="AN87" s="954" t="str">
        <f>'BASE METAS)'!AN80</f>
        <v>MIDE EL NÚMERO DE QUEJAS ATENDIDAS POR PRESUNTAS VIOLACIONES A LOS DERECHOS HUMANOS ENTRE EL NÚMERO DE QUEJAS PROGRAMADAS</v>
      </c>
      <c r="AO87" s="1344" t="str">
        <f>'BASE METAS)'!AU80</f>
        <v>DESEMPEÑO</v>
      </c>
      <c r="AP87" s="1039" t="str">
        <f>'BASE METAS)'!AO80</f>
        <v xml:space="preserve">No. DE QUEJAS ATENDIDAS </v>
      </c>
      <c r="AQ87" s="1039" t="str">
        <f>'BASE METAS)'!AP80</f>
        <v xml:space="preserve">No. DE QUEJAS PROGRAMADAS </v>
      </c>
      <c r="AR87" s="1039">
        <f>'BASE METAS)'!AQ80</f>
        <v>100</v>
      </c>
      <c r="AS87" s="1039" t="str">
        <f>'BASE METAS)'!AR80</f>
        <v>QUEJA</v>
      </c>
      <c r="AT87" s="1039" t="str">
        <f>'BASE METAS)'!AS80</f>
        <v xml:space="preserve">EFICACIA </v>
      </c>
      <c r="AU87" s="1482">
        <f>'BASE METAS)'!BO80</f>
        <v>0</v>
      </c>
      <c r="AV87" s="1">
        <f>'BASE METAS)'!BQ80</f>
        <v>120</v>
      </c>
      <c r="AW87" s="1">
        <f>'BASE METAS)'!BR80</f>
        <v>0</v>
      </c>
      <c r="AX87" s="1">
        <f>'BASE METAS)'!BS80</f>
        <v>30</v>
      </c>
      <c r="AY87" s="1">
        <f>'BASE METAS)'!BT80</f>
        <v>48</v>
      </c>
      <c r="AZ87" s="1">
        <f>'BASE METAS)'!BU80</f>
        <v>-18</v>
      </c>
      <c r="BA87" s="1">
        <f>'BASE METAS)'!BV80</f>
        <v>1.6</v>
      </c>
      <c r="BB87" s="1">
        <f>'BASE METAS)'!BW80</f>
        <v>69</v>
      </c>
      <c r="BC87" s="1">
        <f>'BASE METAS)'!BX80</f>
        <v>51</v>
      </c>
      <c r="BD87" s="1">
        <f>'BASE METAS)'!BY80</f>
        <v>0.57499999999999996</v>
      </c>
      <c r="BE87" s="1">
        <f>'BASE METAS)'!CG80</f>
        <v>21</v>
      </c>
      <c r="BF87" s="1">
        <f>'BASE METAS)'!CJ80</f>
        <v>0</v>
      </c>
      <c r="BG87" s="1">
        <f>'BASE METAS)'!CK80</f>
        <v>0</v>
      </c>
      <c r="BH87" s="1">
        <f>'BASE METAS)'!CL80</f>
        <v>0</v>
      </c>
      <c r="BI87" s="1">
        <f>'BASE METAS)'!CM80</f>
        <v>10</v>
      </c>
      <c r="BJ87" s="1">
        <f>'BASE METAS)'!CN80</f>
        <v>10</v>
      </c>
      <c r="BK87" s="1">
        <f>'BASE METAS)'!CO80</f>
        <v>10</v>
      </c>
      <c r="BL87" s="1">
        <f>'BASE METAS)'!CP80</f>
        <v>10</v>
      </c>
      <c r="BM87" s="1">
        <f>'BASE METAS)'!CQ80</f>
        <v>10</v>
      </c>
      <c r="BN87" s="1">
        <f>'BASE METAS)'!CR80</f>
        <v>10</v>
      </c>
      <c r="BO87" s="1">
        <f>'BASE METAS)'!CS80</f>
        <v>10</v>
      </c>
      <c r="BP87" s="1">
        <f>'BASE METAS)'!CT80</f>
        <v>10</v>
      </c>
      <c r="BQ87" s="1">
        <f>'BASE METAS)'!CU80</f>
        <v>10</v>
      </c>
      <c r="BR87" s="1">
        <f>'BASE METAS)'!CV80</f>
        <v>10</v>
      </c>
      <c r="BS87" s="1">
        <f>'BASE METAS)'!CW80</f>
        <v>10</v>
      </c>
      <c r="BT87" s="1">
        <f>'BASE METAS)'!CX80</f>
        <v>10</v>
      </c>
      <c r="BU87" s="1">
        <f>'BASE METAS)'!FA80</f>
        <v>120</v>
      </c>
      <c r="BV87" s="1">
        <f>'BASE METAS)'!FB80</f>
        <v>0</v>
      </c>
      <c r="BW87" s="1">
        <f>'BASE METAS)'!FC80</f>
        <v>10</v>
      </c>
      <c r="BX87" s="1">
        <f>'BASE METAS)'!FD80</f>
        <v>16</v>
      </c>
      <c r="BY87" s="1">
        <f>'BASE METAS)'!FE80</f>
        <v>6</v>
      </c>
      <c r="BZ87" s="1">
        <f>'BASE METAS)'!FF80</f>
        <v>1.6</v>
      </c>
      <c r="CA87" s="1">
        <f>'BASE METAS)'!FG80</f>
        <v>37</v>
      </c>
      <c r="CB87" s="1">
        <f>'BASE METAS)'!FH80</f>
        <v>83</v>
      </c>
      <c r="CC87" s="1">
        <f>'BASE METAS)'!FI80</f>
        <v>0.30833333333333335</v>
      </c>
      <c r="CD87" s="1">
        <f>'BASE METAS)'!FJ80</f>
        <v>120</v>
      </c>
      <c r="CE87" s="1">
        <f>'BASE METAS)'!FK80</f>
        <v>0</v>
      </c>
      <c r="CF87" s="1">
        <f>'BASE METAS)'!FL80</f>
        <v>10</v>
      </c>
      <c r="CG87" s="1">
        <f>'BASE METAS)'!FM80</f>
        <v>14</v>
      </c>
    </row>
    <row r="88" spans="1:85" ht="120" x14ac:dyDescent="0.25">
      <c r="A88" s="1343">
        <f>'BASE METAS)'!A81</f>
        <v>0</v>
      </c>
      <c r="B88" s="7156"/>
      <c r="C88" s="7154"/>
      <c r="D88" s="7154"/>
      <c r="E88" s="7156"/>
      <c r="F88" s="7144"/>
      <c r="G88" s="7144"/>
      <c r="H88" s="7144"/>
      <c r="I88" s="7144"/>
      <c r="J88" s="7144"/>
      <c r="K88" s="7144"/>
      <c r="L88" s="7144"/>
      <c r="M88" s="7144"/>
      <c r="N88" s="7144"/>
      <c r="O88" s="7144"/>
      <c r="P88" s="7114"/>
      <c r="Q88" s="7114"/>
      <c r="R88" s="7114"/>
      <c r="S88" s="7114"/>
      <c r="T88" s="7114"/>
      <c r="U88" s="7733"/>
      <c r="V88" s="7114"/>
      <c r="W88" s="7248"/>
      <c r="X88" s="7156"/>
      <c r="Y88" s="458" t="str">
        <f>'BASE METAS)'!Y81</f>
        <v>03</v>
      </c>
      <c r="Z88" s="219" t="str">
        <f>'BASE METAS)'!Z81</f>
        <v>ASESORIAS JURÍDICAS Y DE ORIENTACIÓN EN VISITAS A DIFERENTES COMUNIDADES DEL MUNICIPIO</v>
      </c>
      <c r="AA88" s="437" t="str">
        <f>'BASE METAS)'!AA81</f>
        <v>ASESORÍA</v>
      </c>
      <c r="AB88" s="157">
        <f>'BASE METAS)'!AB81</f>
        <v>125</v>
      </c>
      <c r="AC88" s="157">
        <f>'BASE METAS)'!AC81</f>
        <v>30</v>
      </c>
      <c r="AD88" s="158">
        <f>'BASE METAS)'!AD81</f>
        <v>0.24</v>
      </c>
      <c r="AE88" s="157">
        <f>'BASE METAS)'!AE81</f>
        <v>32</v>
      </c>
      <c r="AF88" s="158">
        <f>'BASE METAS)'!AF81</f>
        <v>0.25600000000000001</v>
      </c>
      <c r="AG88" s="157">
        <f>'BASE METAS)'!AG81</f>
        <v>33</v>
      </c>
      <c r="AH88" s="158">
        <f>'BASE METAS)'!AH81</f>
        <v>0.26400000000000001</v>
      </c>
      <c r="AI88" s="157">
        <f>'BASE METAS)'!AI81</f>
        <v>30</v>
      </c>
      <c r="AJ88" s="159">
        <f>'BASE METAS)'!AJ81</f>
        <v>0.24</v>
      </c>
      <c r="AK88" s="1228">
        <f>'BASE METAS)'!AK81</f>
        <v>1</v>
      </c>
      <c r="AL88" s="1245" t="str">
        <f>'BASE METAS)'!AL81</f>
        <v>03</v>
      </c>
      <c r="AM88" s="1246" t="str">
        <f>'BASE METAS)'!AM81</f>
        <v xml:space="preserve">ASESORIA JURIDICA COMUNITARIA                         </v>
      </c>
      <c r="AN88" s="1246" t="str">
        <f>'BASE METAS)'!AN81</f>
        <v xml:space="preserve"> MIDE EL NÚMERO DE ASESORÍAS JURÍDICAS Y DE ORIENTACIÓN EN LAS VISITAS Y EVENTOS REALIZADOS EN LAS COMUNIDADES ENTRE EL NÚMERO DE ASESORÍAS PROGRAMADAS</v>
      </c>
      <c r="AO88" s="1344" t="str">
        <f>'BASE METAS)'!AU81</f>
        <v>DESEMPEÑO</v>
      </c>
      <c r="AP88" s="1039" t="str">
        <f>'BASE METAS)'!AO81</f>
        <v xml:space="preserve">No. DE ASESORÍAS REALIZADAS </v>
      </c>
      <c r="AQ88" s="1039" t="str">
        <f>'BASE METAS)'!AP81</f>
        <v xml:space="preserve">No. DE ASESORÍAS PROGRAMADAS </v>
      </c>
      <c r="AR88" s="1039">
        <f>'BASE METAS)'!AQ81</f>
        <v>100</v>
      </c>
      <c r="AS88" s="1039" t="str">
        <f>'BASE METAS)'!AR81</f>
        <v>ASESORÍA</v>
      </c>
      <c r="AT88" s="1039" t="str">
        <f>'BASE METAS)'!AS81</f>
        <v xml:space="preserve">EFICACIA </v>
      </c>
      <c r="AU88" s="1482">
        <f>'BASE METAS)'!BO81</f>
        <v>0</v>
      </c>
      <c r="AV88" s="1">
        <f>'BASE METAS)'!BQ81</f>
        <v>125</v>
      </c>
      <c r="AW88" s="1">
        <f>'BASE METAS)'!BR81</f>
        <v>0</v>
      </c>
      <c r="AX88" s="1">
        <f>'BASE METAS)'!BS81</f>
        <v>32</v>
      </c>
      <c r="AY88" s="1">
        <f>'BASE METAS)'!BT81</f>
        <v>103</v>
      </c>
      <c r="AZ88" s="1">
        <f>'BASE METAS)'!BU81</f>
        <v>-71</v>
      </c>
      <c r="BA88" s="1">
        <f>'BASE METAS)'!BV81</f>
        <v>3.21875</v>
      </c>
      <c r="BB88" s="1">
        <f>'BASE METAS)'!BW81</f>
        <v>124</v>
      </c>
      <c r="BC88" s="1">
        <f>'BASE METAS)'!BX81</f>
        <v>1</v>
      </c>
      <c r="BD88" s="1">
        <f>'BASE METAS)'!BY81</f>
        <v>0.99199999999999999</v>
      </c>
      <c r="BE88" s="1">
        <f>'BASE METAS)'!CG81</f>
        <v>21</v>
      </c>
      <c r="BF88" s="1">
        <f>'BASE METAS)'!CJ81</f>
        <v>0</v>
      </c>
      <c r="BG88" s="1">
        <f>'BASE METAS)'!CK81</f>
        <v>0</v>
      </c>
      <c r="BH88" s="1">
        <f>'BASE METAS)'!CL81</f>
        <v>0</v>
      </c>
      <c r="BI88" s="1">
        <f>'BASE METAS)'!CM81</f>
        <v>10</v>
      </c>
      <c r="BJ88" s="1">
        <f>'BASE METAS)'!CN81</f>
        <v>10</v>
      </c>
      <c r="BK88" s="1">
        <f>'BASE METAS)'!CO81</f>
        <v>10</v>
      </c>
      <c r="BL88" s="1">
        <f>'BASE METAS)'!CP81</f>
        <v>11</v>
      </c>
      <c r="BM88" s="1">
        <f>'BASE METAS)'!CQ81</f>
        <v>11</v>
      </c>
      <c r="BN88" s="1">
        <f>'BASE METAS)'!CR81</f>
        <v>10</v>
      </c>
      <c r="BO88" s="1">
        <f>'BASE METAS)'!CS81</f>
        <v>10</v>
      </c>
      <c r="BP88" s="1">
        <f>'BASE METAS)'!CT81</f>
        <v>12</v>
      </c>
      <c r="BQ88" s="1">
        <f>'BASE METAS)'!CU81</f>
        <v>11</v>
      </c>
      <c r="BR88" s="1">
        <f>'BASE METAS)'!CV81</f>
        <v>10</v>
      </c>
      <c r="BS88" s="1">
        <f>'BASE METAS)'!CW81</f>
        <v>10</v>
      </c>
      <c r="BT88" s="1">
        <f>'BASE METAS)'!CX81</f>
        <v>10</v>
      </c>
      <c r="BU88" s="1">
        <f>'BASE METAS)'!FA81</f>
        <v>125</v>
      </c>
      <c r="BV88" s="1">
        <f>'BASE METAS)'!FB81</f>
        <v>0</v>
      </c>
      <c r="BW88" s="1">
        <f>'BASE METAS)'!FC81</f>
        <v>11</v>
      </c>
      <c r="BX88" s="1">
        <f>'BASE METAS)'!FD81</f>
        <v>30</v>
      </c>
      <c r="BY88" s="1">
        <f>'BASE METAS)'!FE81</f>
        <v>19</v>
      </c>
      <c r="BZ88" s="1">
        <f>'BASE METAS)'!FF81</f>
        <v>2.7272727272727271</v>
      </c>
      <c r="CA88" s="1">
        <f>'BASE METAS)'!FG81</f>
        <v>51</v>
      </c>
      <c r="CB88" s="1">
        <f>'BASE METAS)'!FH81</f>
        <v>74</v>
      </c>
      <c r="CC88" s="1">
        <f>'BASE METAS)'!FI81</f>
        <v>0.40799999999999997</v>
      </c>
      <c r="CD88" s="1">
        <f>'BASE METAS)'!FJ81</f>
        <v>125</v>
      </c>
      <c r="CE88" s="1">
        <f>'BASE METAS)'!FK81</f>
        <v>0</v>
      </c>
      <c r="CF88" s="1">
        <f>'BASE METAS)'!FL81</f>
        <v>11</v>
      </c>
      <c r="CG88" s="1">
        <f>'BASE METAS)'!FM81</f>
        <v>41</v>
      </c>
    </row>
    <row r="89" spans="1:85" ht="51" x14ac:dyDescent="0.25">
      <c r="A89" s="1343">
        <f>'BASE METAS)'!A82</f>
        <v>0</v>
      </c>
      <c r="B89" s="7156"/>
      <c r="C89" s="7154"/>
      <c r="D89" s="7154"/>
      <c r="E89" s="7156"/>
      <c r="F89" s="7144"/>
      <c r="G89" s="7144"/>
      <c r="H89" s="7144"/>
      <c r="I89" s="7144"/>
      <c r="J89" s="7144"/>
      <c r="K89" s="7144"/>
      <c r="L89" s="7144"/>
      <c r="M89" s="7144"/>
      <c r="N89" s="7144"/>
      <c r="O89" s="7144"/>
      <c r="P89" s="7114"/>
      <c r="Q89" s="7114"/>
      <c r="R89" s="7114"/>
      <c r="S89" s="7114"/>
      <c r="T89" s="7114"/>
      <c r="U89" s="7733"/>
      <c r="V89" s="7114"/>
      <c r="W89" s="7248"/>
      <c r="X89" s="7156"/>
      <c r="Y89" s="458" t="str">
        <f>'BASE METAS)'!Y82</f>
        <v>04</v>
      </c>
      <c r="Z89" s="219" t="str">
        <f>'BASE METAS)'!Z82</f>
        <v xml:space="preserve">DIFUNDIR LOS DERECHOS HUMANOS </v>
      </c>
      <c r="AA89" s="435" t="str">
        <f>'BASE METAS)'!AA82</f>
        <v>PERSONA</v>
      </c>
      <c r="AB89" s="157">
        <f>'BASE METAS)'!AB82</f>
        <v>11000</v>
      </c>
      <c r="AC89" s="157">
        <f>'BASE METAS)'!AC82</f>
        <v>3000</v>
      </c>
      <c r="AD89" s="158">
        <f>'BASE METAS)'!AD82</f>
        <v>0.27272727272727271</v>
      </c>
      <c r="AE89" s="157">
        <f>'BASE METAS)'!AE82</f>
        <v>2500</v>
      </c>
      <c r="AF89" s="158">
        <f>'BASE METAS)'!AF82</f>
        <v>0.22727272727272727</v>
      </c>
      <c r="AG89" s="157">
        <f>'BASE METAS)'!AG82</f>
        <v>3000</v>
      </c>
      <c r="AH89" s="158">
        <f>'BASE METAS)'!AH82</f>
        <v>0.27272727272727271</v>
      </c>
      <c r="AI89" s="157">
        <f>'BASE METAS)'!AI82</f>
        <v>2500</v>
      </c>
      <c r="AJ89" s="159">
        <f>'BASE METAS)'!AJ82</f>
        <v>0.22727272727272727</v>
      </c>
      <c r="AK89" s="183">
        <f>'BASE METAS)'!AK82</f>
        <v>1</v>
      </c>
      <c r="AL89" s="1245" t="str">
        <f>'BASE METAS)'!AL82</f>
        <v>04</v>
      </c>
      <c r="AM89" s="971" t="str">
        <f>'BASE METAS)'!AM82</f>
        <v>DIFUSIÓN DE LOS DERECHOS HUMANOS</v>
      </c>
      <c r="AN89" s="971" t="str">
        <f>'BASE METAS)'!AN82</f>
        <v xml:space="preserve">MIDE EL NÚMERO DE PERSONAS BENEFICIADAS ENTRE EL NÚMERO  DE PERSONAS PROGRAMADAS </v>
      </c>
      <c r="AO89" s="1344" t="str">
        <f>'BASE METAS)'!AU82</f>
        <v>DESEMPEÑO</v>
      </c>
      <c r="AP89" s="1039" t="str">
        <f>'BASE METAS)'!AO82</f>
        <v>No. DE PERSONAS BENEFICIADAS</v>
      </c>
      <c r="AQ89" s="1039" t="str">
        <f>'BASE METAS)'!AP82</f>
        <v>No. DE PERSONAS PROGRAMADAS</v>
      </c>
      <c r="AR89" s="1039">
        <f>'BASE METAS)'!AQ82</f>
        <v>100</v>
      </c>
      <c r="AS89" s="1039" t="str">
        <f>'BASE METAS)'!AR82</f>
        <v>PERSONA</v>
      </c>
      <c r="AT89" s="1265" t="str">
        <f>'BASE METAS)'!AS82</f>
        <v xml:space="preserve">EFICACIA </v>
      </c>
      <c r="AU89" s="1482">
        <f>'BASE METAS)'!BO82</f>
        <v>0</v>
      </c>
      <c r="AV89" s="1">
        <f>'BASE METAS)'!BQ82</f>
        <v>11000</v>
      </c>
      <c r="AW89" s="1">
        <f>'BASE METAS)'!BR82</f>
        <v>0</v>
      </c>
      <c r="AX89" s="1">
        <f>'BASE METAS)'!BS82</f>
        <v>2500</v>
      </c>
      <c r="AY89" s="1">
        <f>'BASE METAS)'!BT82</f>
        <v>6980</v>
      </c>
      <c r="AZ89" s="1">
        <f>'BASE METAS)'!BU82</f>
        <v>-4480</v>
      </c>
      <c r="BA89" s="1">
        <f>'BASE METAS)'!BV82</f>
        <v>2.7919999999999998</v>
      </c>
      <c r="BB89" s="1">
        <f>'BASE METAS)'!BW82</f>
        <v>12733</v>
      </c>
      <c r="BC89" s="1">
        <f>'BASE METAS)'!BX82</f>
        <v>-1733</v>
      </c>
      <c r="BD89" s="1">
        <f>'BASE METAS)'!BY82</f>
        <v>1.1575454545454547</v>
      </c>
      <c r="BE89" s="1">
        <f>'BASE METAS)'!CG82</f>
        <v>5753</v>
      </c>
      <c r="BF89" s="1">
        <f>'BASE METAS)'!CJ82</f>
        <v>0</v>
      </c>
      <c r="BG89" s="1">
        <f>'BASE METAS)'!CK82</f>
        <v>0</v>
      </c>
      <c r="BH89" s="1">
        <f>'BASE METAS)'!CL82</f>
        <v>0</v>
      </c>
      <c r="BI89" s="1">
        <f>'BASE METAS)'!CM82</f>
        <v>1000</v>
      </c>
      <c r="BJ89" s="1">
        <f>'BASE METAS)'!CN82</f>
        <v>1000</v>
      </c>
      <c r="BK89" s="1">
        <f>'BASE METAS)'!CO82</f>
        <v>1000</v>
      </c>
      <c r="BL89" s="1">
        <f>'BASE METAS)'!CP82</f>
        <v>900</v>
      </c>
      <c r="BM89" s="1">
        <f>'BASE METAS)'!CQ82</f>
        <v>800</v>
      </c>
      <c r="BN89" s="1">
        <f>'BASE METAS)'!CR82</f>
        <v>800</v>
      </c>
      <c r="BO89" s="1">
        <f>'BASE METAS)'!CS82</f>
        <v>1000</v>
      </c>
      <c r="BP89" s="1">
        <f>'BASE METAS)'!CT82</f>
        <v>1000</v>
      </c>
      <c r="BQ89" s="1">
        <f>'BASE METAS)'!CU82</f>
        <v>1000</v>
      </c>
      <c r="BR89" s="1">
        <f>'BASE METAS)'!CV82</f>
        <v>900</v>
      </c>
      <c r="BS89" s="1">
        <f>'BASE METAS)'!CW82</f>
        <v>800</v>
      </c>
      <c r="BT89" s="1">
        <f>'BASE METAS)'!CX82</f>
        <v>800</v>
      </c>
      <c r="BU89" s="1">
        <f>'BASE METAS)'!FA82</f>
        <v>11000</v>
      </c>
      <c r="BV89" s="1">
        <f>'BASE METAS)'!FB82</f>
        <v>0</v>
      </c>
      <c r="BW89" s="1">
        <f>'BASE METAS)'!FC82</f>
        <v>900</v>
      </c>
      <c r="BX89" s="1">
        <f>'BASE METAS)'!FD82</f>
        <v>2592</v>
      </c>
      <c r="BY89" s="1">
        <f>'BASE METAS)'!FE82</f>
        <v>1692</v>
      </c>
      <c r="BZ89" s="1">
        <f>'BASE METAS)'!FF82</f>
        <v>2.88</v>
      </c>
      <c r="CA89" s="1">
        <f>'BASE METAS)'!FG82</f>
        <v>8345</v>
      </c>
      <c r="CB89" s="1">
        <f>'BASE METAS)'!FH82</f>
        <v>2655</v>
      </c>
      <c r="CC89" s="1">
        <f>'BASE METAS)'!FI82</f>
        <v>0.75863636363636366</v>
      </c>
      <c r="CD89" s="1">
        <f>'BASE METAS)'!FJ82</f>
        <v>11000</v>
      </c>
      <c r="CE89" s="1">
        <f>'BASE METAS)'!FK82</f>
        <v>0</v>
      </c>
      <c r="CF89" s="1">
        <f>'BASE METAS)'!FL82</f>
        <v>800</v>
      </c>
      <c r="CG89" s="1">
        <f>'BASE METAS)'!FM82</f>
        <v>2229</v>
      </c>
    </row>
    <row r="90" spans="1:85" ht="63.75" x14ac:dyDescent="0.25">
      <c r="A90" s="1343">
        <f>'BASE METAS)'!A83</f>
        <v>0</v>
      </c>
      <c r="B90" s="7156"/>
      <c r="C90" s="7154"/>
      <c r="D90" s="7154"/>
      <c r="E90" s="7156"/>
      <c r="F90" s="7144"/>
      <c r="G90" s="7144"/>
      <c r="H90" s="7144"/>
      <c r="I90" s="7144"/>
      <c r="J90" s="7144"/>
      <c r="K90" s="7144"/>
      <c r="L90" s="7144"/>
      <c r="M90" s="7144"/>
      <c r="N90" s="7144"/>
      <c r="O90" s="7144"/>
      <c r="P90" s="7114"/>
      <c r="Q90" s="7114"/>
      <c r="R90" s="7114"/>
      <c r="S90" s="7114"/>
      <c r="T90" s="7114"/>
      <c r="U90" s="7733"/>
      <c r="V90" s="7114"/>
      <c r="W90" s="7248"/>
      <c r="X90" s="7156"/>
      <c r="Y90" s="458" t="str">
        <f>'BASE METAS)'!Y83</f>
        <v>05</v>
      </c>
      <c r="Z90" s="219" t="str">
        <f>'BASE METAS)'!Z83</f>
        <v xml:space="preserve">CAPACITACIÓN A SERVIDORES PÚBLICOS Y ORGANIZACIONES NO GUBERNAMENTALES </v>
      </c>
      <c r="AA90" s="435" t="str">
        <f>'BASE METAS)'!AA83</f>
        <v>PERSONA</v>
      </c>
      <c r="AB90" s="157">
        <f>'BASE METAS)'!AB83</f>
        <v>1300</v>
      </c>
      <c r="AC90" s="157">
        <f>'BASE METAS)'!AC83</f>
        <v>350</v>
      </c>
      <c r="AD90" s="158">
        <f>'BASE METAS)'!AD83</f>
        <v>0.26923076923076922</v>
      </c>
      <c r="AE90" s="157">
        <f>'BASE METAS)'!AE83</f>
        <v>350</v>
      </c>
      <c r="AF90" s="158">
        <f>'BASE METAS)'!AF83</f>
        <v>0.26923076923076922</v>
      </c>
      <c r="AG90" s="157">
        <f>'BASE METAS)'!AG83</f>
        <v>350</v>
      </c>
      <c r="AH90" s="158">
        <f>'BASE METAS)'!AH83</f>
        <v>0.26923076923076922</v>
      </c>
      <c r="AI90" s="157">
        <f>'BASE METAS)'!AI83</f>
        <v>250</v>
      </c>
      <c r="AJ90" s="159">
        <f>'BASE METAS)'!AJ83</f>
        <v>0.19230769230769232</v>
      </c>
      <c r="AK90" s="183">
        <f>'BASE METAS)'!AK83</f>
        <v>1</v>
      </c>
      <c r="AL90" s="1245" t="str">
        <f>'BASE METAS)'!AL83</f>
        <v>05</v>
      </c>
      <c r="AM90" s="971" t="str">
        <f>'BASE METAS)'!AM83</f>
        <v>CAPACITACIÓN A SERIVIDORES PÚBLICOS Y ORGANIZACIONES NO GUBERNAMENTALES</v>
      </c>
      <c r="AN90" s="971" t="str">
        <f>'BASE METAS)'!AN83</f>
        <v>MIDE EL NÚMERO DE PERSONAS BENEFICIADAS POR CAPACITACIONES ENTRE EL NÚMERO DE PERSONAS PROGRAMADAS</v>
      </c>
      <c r="AO90" s="1344" t="str">
        <f>'BASE METAS)'!AU83</f>
        <v>DESEMPEÑO</v>
      </c>
      <c r="AP90" s="1039" t="str">
        <f>'BASE METAS)'!AO83</f>
        <v xml:space="preserve">No. DE PERSONAS BENEFICIADAS POR CAPACITACIONES </v>
      </c>
      <c r="AQ90" s="1039" t="str">
        <f>'BASE METAS)'!AP83</f>
        <v>No. DE PERSONAS PROGRAMADAS</v>
      </c>
      <c r="AR90" s="1039">
        <f>'BASE METAS)'!AQ83</f>
        <v>100</v>
      </c>
      <c r="AS90" s="1039" t="str">
        <f>'BASE METAS)'!AR83</f>
        <v>PERSONA</v>
      </c>
      <c r="AT90" s="1039" t="str">
        <f>'BASE METAS)'!AS83</f>
        <v xml:space="preserve">EFICACIA </v>
      </c>
      <c r="AU90" s="1482">
        <f>'BASE METAS)'!BO83</f>
        <v>0</v>
      </c>
      <c r="AV90" s="1">
        <f>'BASE METAS)'!BQ83</f>
        <v>1300</v>
      </c>
      <c r="AW90" s="1">
        <f>'BASE METAS)'!BR83</f>
        <v>0</v>
      </c>
      <c r="AX90" s="1">
        <f>'BASE METAS)'!BS83</f>
        <v>350</v>
      </c>
      <c r="AY90" s="1">
        <f>'BASE METAS)'!BT83</f>
        <v>632</v>
      </c>
      <c r="AZ90" s="1">
        <f>'BASE METAS)'!BU83</f>
        <v>-282</v>
      </c>
      <c r="BA90" s="1">
        <f>'BASE METAS)'!BV83</f>
        <v>1.8057142857142856</v>
      </c>
      <c r="BB90" s="1">
        <f>'BASE METAS)'!BW83</f>
        <v>1049</v>
      </c>
      <c r="BC90" s="1">
        <f>'BASE METAS)'!BX83</f>
        <v>251</v>
      </c>
      <c r="BD90" s="1">
        <f>'BASE METAS)'!BY83</f>
        <v>0.80692307692307697</v>
      </c>
      <c r="BE90" s="1">
        <f>'BASE METAS)'!CG83</f>
        <v>417</v>
      </c>
      <c r="BF90" s="1">
        <f>'BASE METAS)'!CJ83</f>
        <v>0</v>
      </c>
      <c r="BG90" s="1">
        <f>'BASE METAS)'!CK83</f>
        <v>0</v>
      </c>
      <c r="BH90" s="1">
        <f>'BASE METAS)'!CL83</f>
        <v>0</v>
      </c>
      <c r="BI90" s="1">
        <f>'BASE METAS)'!CM83</f>
        <v>100</v>
      </c>
      <c r="BJ90" s="1">
        <f>'BASE METAS)'!CN83</f>
        <v>100</v>
      </c>
      <c r="BK90" s="1">
        <f>'BASE METAS)'!CO83</f>
        <v>150</v>
      </c>
      <c r="BL90" s="1">
        <f>'BASE METAS)'!CP83</f>
        <v>100</v>
      </c>
      <c r="BM90" s="1">
        <f>'BASE METAS)'!CQ83</f>
        <v>150</v>
      </c>
      <c r="BN90" s="1">
        <f>'BASE METAS)'!CR83</f>
        <v>100</v>
      </c>
      <c r="BO90" s="1">
        <f>'BASE METAS)'!CS83</f>
        <v>100</v>
      </c>
      <c r="BP90" s="1">
        <f>'BASE METAS)'!CT83</f>
        <v>100</v>
      </c>
      <c r="BQ90" s="1">
        <f>'BASE METAS)'!CU83</f>
        <v>150</v>
      </c>
      <c r="BR90" s="1">
        <f>'BASE METAS)'!CV83</f>
        <v>150</v>
      </c>
      <c r="BS90" s="1">
        <f>'BASE METAS)'!CW83</f>
        <v>100</v>
      </c>
      <c r="BT90" s="1">
        <f>'BASE METAS)'!CX83</f>
        <v>100</v>
      </c>
      <c r="BU90" s="1">
        <f>'BASE METAS)'!FA83</f>
        <v>1300</v>
      </c>
      <c r="BV90" s="1">
        <f>'BASE METAS)'!FB83</f>
        <v>0</v>
      </c>
      <c r="BW90" s="1">
        <f>'BASE METAS)'!FC83</f>
        <v>100</v>
      </c>
      <c r="BX90" s="1">
        <f>'BASE METAS)'!FD83</f>
        <v>240</v>
      </c>
      <c r="BY90" s="1">
        <f>'BASE METAS)'!FE83</f>
        <v>140</v>
      </c>
      <c r="BZ90" s="1">
        <f>'BASE METAS)'!FF83</f>
        <v>2.4</v>
      </c>
      <c r="CA90" s="1">
        <f>'BASE METAS)'!FG83</f>
        <v>657</v>
      </c>
      <c r="CB90" s="1">
        <f>'BASE METAS)'!FH83</f>
        <v>643</v>
      </c>
      <c r="CC90" s="1">
        <f>'BASE METAS)'!FI83</f>
        <v>0.50538461538461543</v>
      </c>
      <c r="CD90" s="1">
        <f>'BASE METAS)'!FJ83</f>
        <v>1300</v>
      </c>
      <c r="CE90" s="1">
        <f>'BASE METAS)'!FK83</f>
        <v>0</v>
      </c>
      <c r="CF90" s="1">
        <f>'BASE METAS)'!FL83</f>
        <v>150</v>
      </c>
      <c r="CG90" s="1">
        <f>'BASE METAS)'!FM83</f>
        <v>213</v>
      </c>
    </row>
    <row r="91" spans="1:85" ht="114.75" x14ac:dyDescent="0.25">
      <c r="A91" s="1343">
        <f>'BASE METAS)'!A84</f>
        <v>0</v>
      </c>
      <c r="B91" s="7156"/>
      <c r="C91" s="7154"/>
      <c r="D91" s="7154"/>
      <c r="E91" s="7156"/>
      <c r="F91" s="7144"/>
      <c r="G91" s="7144"/>
      <c r="H91" s="7144"/>
      <c r="I91" s="7144"/>
      <c r="J91" s="7144"/>
      <c r="K91" s="7144"/>
      <c r="L91" s="7144"/>
      <c r="M91" s="7144"/>
      <c r="N91" s="7144"/>
      <c r="O91" s="7144"/>
      <c r="P91" s="7114"/>
      <c r="Q91" s="7114"/>
      <c r="R91" s="7114"/>
      <c r="S91" s="7114"/>
      <c r="T91" s="7114"/>
      <c r="U91" s="7733"/>
      <c r="V91" s="7114"/>
      <c r="W91" s="7248"/>
      <c r="X91" s="7156"/>
      <c r="Y91" s="458" t="str">
        <f>'BASE METAS)'!Y84</f>
        <v>06</v>
      </c>
      <c r="Z91" s="219" t="str">
        <f>'BASE METAS)'!Z84</f>
        <v>CAPACITACIÓN A SECTORES SOCIALES DIRECTAMENTE EN SUS COMUNIDADES</v>
      </c>
      <c r="AA91" s="437" t="str">
        <f>'BASE METAS)'!AA84</f>
        <v>PERSONA</v>
      </c>
      <c r="AB91" s="157">
        <f>'BASE METAS)'!AB84</f>
        <v>4800</v>
      </c>
      <c r="AC91" s="157">
        <f>'BASE METAS)'!AC84</f>
        <v>1300</v>
      </c>
      <c r="AD91" s="158">
        <f>'BASE METAS)'!AD84</f>
        <v>0.27083333333333331</v>
      </c>
      <c r="AE91" s="157">
        <f>'BASE METAS)'!AE84</f>
        <v>1100</v>
      </c>
      <c r="AF91" s="158">
        <f>'BASE METAS)'!AF84</f>
        <v>0.22916666666666666</v>
      </c>
      <c r="AG91" s="157">
        <f>'BASE METAS)'!AG84</f>
        <v>1400</v>
      </c>
      <c r="AH91" s="158">
        <f>'BASE METAS)'!AH84</f>
        <v>0.29166666666666669</v>
      </c>
      <c r="AI91" s="157">
        <f>'BASE METAS)'!AI84</f>
        <v>1000</v>
      </c>
      <c r="AJ91" s="159">
        <f>'BASE METAS)'!AJ84</f>
        <v>0.20833333333333334</v>
      </c>
      <c r="AK91" s="183">
        <f>'BASE METAS)'!AK84</f>
        <v>1</v>
      </c>
      <c r="AL91" s="1247" t="str">
        <f>'BASE METAS)'!AL84</f>
        <v>06</v>
      </c>
      <c r="AM91" s="971" t="str">
        <f>'BASE METAS)'!AM84</f>
        <v xml:space="preserve">CAPACITACION A SECTORS SOCIALES DIRECTAMENTE EN SUS COMUNIDADES                                                </v>
      </c>
      <c r="AN91" s="971" t="str">
        <f>'BASE METAS)'!AN84</f>
        <v>MIDE EL NÚMERO DE PERSONAS BENEFICIADAS POR DIVERSAS CAPACITACIONES, TALLERES, CURSOS, PLATICAS Y CONFERENCIAS  SOBRE TEMAS DE DERECHOS HUMANOS RELACIONADOS AL SECTOR ESPECÍFICO ENTRE EL NÚMERO DE PERSONAS PROGRAMADAS.</v>
      </c>
      <c r="AO91" s="1344" t="str">
        <f>'BASE METAS)'!AU84</f>
        <v>DESEMPEÑO</v>
      </c>
      <c r="AP91" s="1039" t="str">
        <f>'BASE METAS)'!AO84</f>
        <v>No. DE PERSONAS BENEFICIADAS POR CAPACITACIONES (4800)</v>
      </c>
      <c r="AQ91" s="1039" t="str">
        <f>'BASE METAS)'!AP84</f>
        <v>No. DE PERSONAS PROGRAMADA (4800)</v>
      </c>
      <c r="AR91" s="1039">
        <f>'BASE METAS)'!AQ84</f>
        <v>100</v>
      </c>
      <c r="AS91" s="1039" t="str">
        <f>'BASE METAS)'!AR84</f>
        <v>PERSONA</v>
      </c>
      <c r="AT91" s="1039" t="str">
        <f>'BASE METAS)'!AS84</f>
        <v xml:space="preserve">EFICACIA </v>
      </c>
      <c r="AU91" s="1482">
        <f>'BASE METAS)'!BO84</f>
        <v>0</v>
      </c>
      <c r="AV91" s="1">
        <f>'BASE METAS)'!BQ84</f>
        <v>4800</v>
      </c>
      <c r="AW91" s="1">
        <f>'BASE METAS)'!BR84</f>
        <v>0</v>
      </c>
      <c r="AX91" s="1">
        <f>'BASE METAS)'!BS84</f>
        <v>1100</v>
      </c>
      <c r="AY91" s="1">
        <f>'BASE METAS)'!BT84</f>
        <v>2371</v>
      </c>
      <c r="AZ91" s="1">
        <f>'BASE METAS)'!BU84</f>
        <v>-1271</v>
      </c>
      <c r="BA91" s="1">
        <f>'BASE METAS)'!BV84</f>
        <v>2.1554545454545453</v>
      </c>
      <c r="BB91" s="1">
        <f>'BASE METAS)'!BW84</f>
        <v>5137</v>
      </c>
      <c r="BC91" s="1">
        <f>'BASE METAS)'!BX84</f>
        <v>-337</v>
      </c>
      <c r="BD91" s="1">
        <f>'BASE METAS)'!BY84</f>
        <v>1.0702083333333334</v>
      </c>
      <c r="BE91" s="1">
        <f>'BASE METAS)'!CG84</f>
        <v>2766</v>
      </c>
      <c r="BF91" s="1">
        <f>'BASE METAS)'!CJ84</f>
        <v>0</v>
      </c>
      <c r="BG91" s="1">
        <f>'BASE METAS)'!CK84</f>
        <v>0</v>
      </c>
      <c r="BH91" s="1">
        <f>'BASE METAS)'!CL84</f>
        <v>0</v>
      </c>
      <c r="BI91" s="1">
        <f>'BASE METAS)'!CM84</f>
        <v>500</v>
      </c>
      <c r="BJ91" s="1">
        <f>'BASE METAS)'!CN84</f>
        <v>500</v>
      </c>
      <c r="BK91" s="1">
        <f>'BASE METAS)'!CO84</f>
        <v>300</v>
      </c>
      <c r="BL91" s="1">
        <f>'BASE METAS)'!CP84</f>
        <v>400</v>
      </c>
      <c r="BM91" s="1">
        <f>'BASE METAS)'!CQ84</f>
        <v>400</v>
      </c>
      <c r="BN91" s="1">
        <f>'BASE METAS)'!CR84</f>
        <v>300</v>
      </c>
      <c r="BO91" s="1">
        <f>'BASE METAS)'!CS84</f>
        <v>500</v>
      </c>
      <c r="BP91" s="1">
        <f>'BASE METAS)'!CT84</f>
        <v>500</v>
      </c>
      <c r="BQ91" s="1">
        <f>'BASE METAS)'!CU84</f>
        <v>400</v>
      </c>
      <c r="BR91" s="1">
        <f>'BASE METAS)'!CV84</f>
        <v>350</v>
      </c>
      <c r="BS91" s="1">
        <f>'BASE METAS)'!CW84</f>
        <v>350</v>
      </c>
      <c r="BT91" s="1">
        <f>'BASE METAS)'!CX84</f>
        <v>300</v>
      </c>
      <c r="BU91" s="1">
        <f>'BASE METAS)'!FA84</f>
        <v>4800</v>
      </c>
      <c r="BV91" s="1">
        <f>'BASE METAS)'!FB84</f>
        <v>0</v>
      </c>
      <c r="BW91" s="1">
        <f>'BASE METAS)'!FC84</f>
        <v>400</v>
      </c>
      <c r="BX91" s="1">
        <f>'BASE METAS)'!FD84</f>
        <v>1626</v>
      </c>
      <c r="BY91" s="1">
        <f>'BASE METAS)'!FE84</f>
        <v>1226</v>
      </c>
      <c r="BZ91" s="1">
        <f>'BASE METAS)'!FF84</f>
        <v>4.0650000000000004</v>
      </c>
      <c r="CA91" s="1">
        <f>'BASE METAS)'!FG84</f>
        <v>4392</v>
      </c>
      <c r="CB91" s="1">
        <f>'BASE METAS)'!FH84</f>
        <v>408</v>
      </c>
      <c r="CC91" s="1">
        <f>'BASE METAS)'!FI84</f>
        <v>0.91500000000000004</v>
      </c>
      <c r="CD91" s="1">
        <f>'BASE METAS)'!FJ84</f>
        <v>4800</v>
      </c>
      <c r="CE91" s="1">
        <f>'BASE METAS)'!FK84</f>
        <v>0</v>
      </c>
      <c r="CF91" s="1">
        <f>'BASE METAS)'!FL84</f>
        <v>400</v>
      </c>
      <c r="CG91" s="1">
        <f>'BASE METAS)'!FM84</f>
        <v>408</v>
      </c>
    </row>
    <row r="92" spans="1:85" ht="63.75" x14ac:dyDescent="0.25">
      <c r="A92" s="1343">
        <f>'BASE METAS)'!A85</f>
        <v>0</v>
      </c>
      <c r="B92" s="7156"/>
      <c r="C92" s="7154"/>
      <c r="D92" s="7154"/>
      <c r="E92" s="7156"/>
      <c r="F92" s="7144"/>
      <c r="G92" s="7144"/>
      <c r="H92" s="7144"/>
      <c r="I92" s="7144"/>
      <c r="J92" s="7144"/>
      <c r="K92" s="7144"/>
      <c r="L92" s="7144"/>
      <c r="M92" s="7144"/>
      <c r="N92" s="7144"/>
      <c r="O92" s="7144"/>
      <c r="P92" s="7114"/>
      <c r="Q92" s="7114"/>
      <c r="R92" s="7114"/>
      <c r="S92" s="7114"/>
      <c r="T92" s="7114"/>
      <c r="U92" s="7733"/>
      <c r="V92" s="7114"/>
      <c r="W92" s="7248"/>
      <c r="X92" s="7156"/>
      <c r="Y92" s="458" t="str">
        <f>'BASE METAS)'!Y85</f>
        <v>07</v>
      </c>
      <c r="Z92" s="219" t="str">
        <f>'BASE METAS)'!Z85</f>
        <v>REALIZAR PROPUESTAS PARA SOLUCIONAR PROBLEMAS EN DERECHOS HUMANOS</v>
      </c>
      <c r="AA92" s="435" t="str">
        <f>'BASE METAS)'!AA85</f>
        <v>PROPUESTA</v>
      </c>
      <c r="AB92" s="157">
        <f>'BASE METAS)'!AB85</f>
        <v>2</v>
      </c>
      <c r="AC92" s="157">
        <f>'BASE METAS)'!AC85</f>
        <v>0</v>
      </c>
      <c r="AD92" s="158">
        <f>'BASE METAS)'!AD85</f>
        <v>0</v>
      </c>
      <c r="AE92" s="157">
        <f>'BASE METAS)'!AE85</f>
        <v>1</v>
      </c>
      <c r="AF92" s="158">
        <f>'BASE METAS)'!AF85</f>
        <v>0.5</v>
      </c>
      <c r="AG92" s="157">
        <f>'BASE METAS)'!AG85</f>
        <v>0</v>
      </c>
      <c r="AH92" s="158">
        <f>'BASE METAS)'!AH85</f>
        <v>0</v>
      </c>
      <c r="AI92" s="157">
        <f>'BASE METAS)'!AI85</f>
        <v>1</v>
      </c>
      <c r="AJ92" s="159">
        <f>'BASE METAS)'!AJ85</f>
        <v>0.5</v>
      </c>
      <c r="AK92" s="183">
        <f>'BASE METAS)'!AK85</f>
        <v>1</v>
      </c>
      <c r="AL92" s="1247" t="str">
        <f>'BASE METAS)'!AL85</f>
        <v>07</v>
      </c>
      <c r="AM92" s="1039" t="str">
        <f>'BASE METAS)'!AM85</f>
        <v xml:space="preserve">PROPUESTAS PARA SOLUCIONAR PROBLEMAS EN DERECHOS HUMANOS                   </v>
      </c>
      <c r="AN92" s="1039" t="str">
        <f>'BASE METAS)'!AN85</f>
        <v xml:space="preserve"> MIDE EL NÚMERO DE PROPUESTAS DE ESTUDIOS DE INVESTIGACIÓN ENTRE EL NÚMERO DE PROPUESTAS PROGRAMADAS.</v>
      </c>
      <c r="AO92" s="1344" t="str">
        <f>'BASE METAS)'!AU85</f>
        <v>DESEMPEÑO</v>
      </c>
      <c r="AP92" s="1039" t="str">
        <f>'BASE METAS)'!AO85</f>
        <v xml:space="preserve">No. DE PROPUESTAS REALIZADAS </v>
      </c>
      <c r="AQ92" s="1039" t="str">
        <f>'BASE METAS)'!AP85</f>
        <v>No. DE PROPUESTAS PROGRAMADAS</v>
      </c>
      <c r="AR92" s="1039">
        <f>'BASE METAS)'!AQ85</f>
        <v>100</v>
      </c>
      <c r="AS92" s="1039" t="str">
        <f>'BASE METAS)'!AR85</f>
        <v>PROPUESTA</v>
      </c>
      <c r="AT92" s="1039" t="str">
        <f>'BASE METAS)'!AS85</f>
        <v xml:space="preserve">EFICACIA </v>
      </c>
      <c r="AU92" s="1482">
        <f>'BASE METAS)'!BO85</f>
        <v>0</v>
      </c>
      <c r="AV92" s="1">
        <f>'BASE METAS)'!BQ85</f>
        <v>2</v>
      </c>
      <c r="AW92" s="1">
        <f>'BASE METAS)'!BR85</f>
        <v>0</v>
      </c>
      <c r="AX92" s="1">
        <f>'BASE METAS)'!BS85</f>
        <v>1</v>
      </c>
      <c r="AY92" s="1">
        <f>'BASE METAS)'!BT85</f>
        <v>1</v>
      </c>
      <c r="AZ92" s="1">
        <f>'BASE METAS)'!BU85</f>
        <v>0</v>
      </c>
      <c r="BA92" s="1">
        <f>'BASE METAS)'!BV85</f>
        <v>1</v>
      </c>
      <c r="BB92" s="1">
        <f>'BASE METAS)'!BW85</f>
        <v>1</v>
      </c>
      <c r="BC92" s="1">
        <f>'BASE METAS)'!BX85</f>
        <v>1</v>
      </c>
      <c r="BD92" s="1">
        <f>'BASE METAS)'!BY85</f>
        <v>0.5</v>
      </c>
      <c r="BE92" s="1">
        <f>'BASE METAS)'!CG85</f>
        <v>0</v>
      </c>
      <c r="BF92" s="1">
        <f>'BASE METAS)'!CJ85</f>
        <v>0</v>
      </c>
      <c r="BG92" s="1">
        <f>'BASE METAS)'!CK85</f>
        <v>0</v>
      </c>
      <c r="BH92" s="1">
        <f>'BASE METAS)'!CL85</f>
        <v>0</v>
      </c>
      <c r="BI92" s="1">
        <f>'BASE METAS)'!CM85</f>
        <v>0</v>
      </c>
      <c r="BJ92" s="1">
        <f>'BASE METAS)'!CN85</f>
        <v>0</v>
      </c>
      <c r="BK92" s="1">
        <f>'BASE METAS)'!CO85</f>
        <v>0</v>
      </c>
      <c r="BL92" s="1">
        <f>'BASE METAS)'!CP85</f>
        <v>0</v>
      </c>
      <c r="BM92" s="1">
        <f>'BASE METAS)'!CQ85</f>
        <v>0</v>
      </c>
      <c r="BN92" s="1">
        <f>'BASE METAS)'!CR85</f>
        <v>1</v>
      </c>
      <c r="BO92" s="1">
        <f>'BASE METAS)'!CS85</f>
        <v>0</v>
      </c>
      <c r="BP92" s="1">
        <f>'BASE METAS)'!CT85</f>
        <v>0</v>
      </c>
      <c r="BQ92" s="1">
        <f>'BASE METAS)'!CU85</f>
        <v>0</v>
      </c>
      <c r="BR92" s="1">
        <f>'BASE METAS)'!CV85</f>
        <v>0</v>
      </c>
      <c r="BS92" s="1">
        <f>'BASE METAS)'!CW85</f>
        <v>1</v>
      </c>
      <c r="BT92" s="1">
        <f>'BASE METAS)'!CX85</f>
        <v>0</v>
      </c>
      <c r="BU92" s="1">
        <f>'BASE METAS)'!FA85</f>
        <v>2</v>
      </c>
      <c r="BV92" s="1">
        <f>'BASE METAS)'!FB85</f>
        <v>0</v>
      </c>
      <c r="BW92" s="1">
        <f>'BASE METAS)'!FC85</f>
        <v>0</v>
      </c>
      <c r="BX92" s="1">
        <f>'BASE METAS)'!FD85</f>
        <v>1</v>
      </c>
      <c r="BY92" s="1">
        <f>'BASE METAS)'!FE85</f>
        <v>1</v>
      </c>
      <c r="BZ92" s="1">
        <f>'BASE METAS)'!FF85</f>
        <v>0</v>
      </c>
      <c r="CA92" s="1">
        <f>'BASE METAS)'!FG85</f>
        <v>1</v>
      </c>
      <c r="CB92" s="1">
        <f>'BASE METAS)'!FH85</f>
        <v>1</v>
      </c>
      <c r="CC92" s="1">
        <f>'BASE METAS)'!FI85</f>
        <v>0.5</v>
      </c>
      <c r="CD92" s="1">
        <f>'BASE METAS)'!FJ85</f>
        <v>2</v>
      </c>
      <c r="CE92" s="1">
        <f>'BASE METAS)'!FK85</f>
        <v>0</v>
      </c>
      <c r="CF92" s="1">
        <f>'BASE METAS)'!FL85</f>
        <v>0</v>
      </c>
      <c r="CG92" s="1">
        <f>'BASE METAS)'!FM85</f>
        <v>0</v>
      </c>
    </row>
    <row r="93" spans="1:85" ht="51" x14ac:dyDescent="0.25">
      <c r="A93" s="1343">
        <f>'BASE METAS)'!A86</f>
        <v>0</v>
      </c>
      <c r="B93" s="7156"/>
      <c r="C93" s="7154"/>
      <c r="D93" s="7154"/>
      <c r="E93" s="7156"/>
      <c r="F93" s="7144"/>
      <c r="G93" s="7144"/>
      <c r="H93" s="7144"/>
      <c r="I93" s="7144"/>
      <c r="J93" s="7144"/>
      <c r="K93" s="7144"/>
      <c r="L93" s="7144"/>
      <c r="M93" s="7144"/>
      <c r="N93" s="7144"/>
      <c r="O93" s="7144"/>
      <c r="P93" s="7114"/>
      <c r="Q93" s="7114"/>
      <c r="R93" s="7114"/>
      <c r="S93" s="7114"/>
      <c r="T93" s="7114"/>
      <c r="U93" s="7733"/>
      <c r="V93" s="7114"/>
      <c r="W93" s="7248"/>
      <c r="X93" s="7156"/>
      <c r="Y93" s="461" t="str">
        <f>'BASE METAS)'!Y86</f>
        <v>08</v>
      </c>
      <c r="Z93" s="226" t="str">
        <f>'BASE METAS)'!Z86</f>
        <v>PROMOCIONAR LOS DERECHOS HUMANOS JUNTO A LAS ORGANIZACIONES NO GUBERNAMENTALES</v>
      </c>
      <c r="AA93" s="549" t="str">
        <f>'BASE METAS)'!AA86</f>
        <v xml:space="preserve">EVENTO </v>
      </c>
      <c r="AB93" s="162">
        <f>'BASE METAS)'!AB86</f>
        <v>20</v>
      </c>
      <c r="AC93" s="162">
        <f>'BASE METAS)'!AC86</f>
        <v>5</v>
      </c>
      <c r="AD93" s="163">
        <f>'BASE METAS)'!AD86</f>
        <v>0.25</v>
      </c>
      <c r="AE93" s="162">
        <f>'BASE METAS)'!AE86</f>
        <v>5</v>
      </c>
      <c r="AF93" s="163">
        <f>'BASE METAS)'!AF86</f>
        <v>0.25</v>
      </c>
      <c r="AG93" s="162">
        <f>'BASE METAS)'!AG86</f>
        <v>5</v>
      </c>
      <c r="AH93" s="163">
        <f>'BASE METAS)'!AH86</f>
        <v>0.25</v>
      </c>
      <c r="AI93" s="162">
        <f>'BASE METAS)'!AI86</f>
        <v>5</v>
      </c>
      <c r="AJ93" s="164">
        <f>'BASE METAS)'!AJ86</f>
        <v>0.25</v>
      </c>
      <c r="AK93" s="183">
        <f>'BASE METAS)'!AK86</f>
        <v>1</v>
      </c>
      <c r="AL93" s="1247" t="str">
        <f>'BASE METAS)'!AL86</f>
        <v>08</v>
      </c>
      <c r="AM93" s="1039" t="str">
        <f>'BASE METAS)'!AM86</f>
        <v>PROMOCIÓN DE LOS DERECHOS HUMANOS JUNTO A LAS ORGANIZACIONES NO GUBERNAMENTALES</v>
      </c>
      <c r="AN93" s="1039" t="str">
        <f>'BASE METAS)'!AN86</f>
        <v>MIDE EL NÚMERO DE EVENTOS REALIZADOS  ENTRE EL NÚMERO EVENTOS PROGRAMADOS.</v>
      </c>
      <c r="AO93" s="1344" t="str">
        <f>'BASE METAS)'!AU86</f>
        <v>DESEMPEÑO</v>
      </c>
      <c r="AP93" s="1039" t="str">
        <f>'BASE METAS)'!AO86</f>
        <v>No. DE EVENTOS REALIZADOS</v>
      </c>
      <c r="AQ93" s="1039" t="str">
        <f>'BASE METAS)'!AP86</f>
        <v>No. DE EVENTOS PROGRAMADOS</v>
      </c>
      <c r="AR93" s="1039">
        <f>'BASE METAS)'!AQ86</f>
        <v>100</v>
      </c>
      <c r="AS93" s="1039" t="str">
        <f>'BASE METAS)'!AR86</f>
        <v>EVENTO</v>
      </c>
      <c r="AT93" s="1039" t="str">
        <f>'BASE METAS)'!AS86</f>
        <v>IMPACTO</v>
      </c>
      <c r="AU93" s="1482">
        <f>'BASE METAS)'!BO86</f>
        <v>0</v>
      </c>
      <c r="AV93" s="1">
        <f>'BASE METAS)'!BQ86</f>
        <v>20</v>
      </c>
      <c r="AW93" s="1">
        <f>'BASE METAS)'!BR86</f>
        <v>0</v>
      </c>
      <c r="AX93" s="1">
        <f>'BASE METAS)'!BS86</f>
        <v>5</v>
      </c>
      <c r="AY93" s="1">
        <f>'BASE METAS)'!BT86</f>
        <v>5</v>
      </c>
      <c r="AZ93" s="1">
        <f>'BASE METAS)'!BU86</f>
        <v>0</v>
      </c>
      <c r="BA93" s="1">
        <f>'BASE METAS)'!BV86</f>
        <v>1</v>
      </c>
      <c r="BB93" s="1">
        <f>'BASE METAS)'!BW86</f>
        <v>11</v>
      </c>
      <c r="BC93" s="1">
        <f>'BASE METAS)'!BX86</f>
        <v>9</v>
      </c>
      <c r="BD93" s="1">
        <f>'BASE METAS)'!BY86</f>
        <v>0.55000000000000004</v>
      </c>
      <c r="BE93" s="1">
        <f>'BASE METAS)'!CG86</f>
        <v>6</v>
      </c>
      <c r="BF93" s="1">
        <f>'BASE METAS)'!CJ86</f>
        <v>0</v>
      </c>
      <c r="BG93" s="1">
        <f>'BASE METAS)'!CK86</f>
        <v>0</v>
      </c>
      <c r="BH93" s="1">
        <f>'BASE METAS)'!CL86</f>
        <v>0</v>
      </c>
      <c r="BI93" s="1">
        <f>'BASE METAS)'!CM86</f>
        <v>0</v>
      </c>
      <c r="BJ93" s="1">
        <f>'BASE METAS)'!CN86</f>
        <v>0</v>
      </c>
      <c r="BK93" s="1">
        <f>'BASE METAS)'!CO86</f>
        <v>5</v>
      </c>
      <c r="BL93" s="1">
        <f>'BASE METAS)'!CP86</f>
        <v>2</v>
      </c>
      <c r="BM93" s="1">
        <f>'BASE METAS)'!CQ86</f>
        <v>2</v>
      </c>
      <c r="BN93" s="1">
        <f>'BASE METAS)'!CR86</f>
        <v>1</v>
      </c>
      <c r="BO93" s="1">
        <f>'BASE METAS)'!CS86</f>
        <v>2</v>
      </c>
      <c r="BP93" s="1">
        <f>'BASE METAS)'!CT86</f>
        <v>2</v>
      </c>
      <c r="BQ93" s="1">
        <f>'BASE METAS)'!CU86</f>
        <v>1</v>
      </c>
      <c r="BR93" s="1">
        <f>'BASE METAS)'!CV86</f>
        <v>2</v>
      </c>
      <c r="BS93" s="1">
        <f>'BASE METAS)'!CW86</f>
        <v>2</v>
      </c>
      <c r="BT93" s="1">
        <f>'BASE METAS)'!CX86</f>
        <v>1</v>
      </c>
      <c r="BU93" s="1">
        <f>'BASE METAS)'!FA86</f>
        <v>20</v>
      </c>
      <c r="BV93" s="1">
        <f>'BASE METAS)'!FB86</f>
        <v>0</v>
      </c>
      <c r="BW93" s="1">
        <f>'BASE METAS)'!FC86</f>
        <v>2</v>
      </c>
      <c r="BX93" s="1">
        <f>'BASE METAS)'!FD86</f>
        <v>2</v>
      </c>
      <c r="BY93" s="1">
        <f>'BASE METAS)'!FE86</f>
        <v>0</v>
      </c>
      <c r="BZ93" s="1">
        <f>'BASE METAS)'!FF86</f>
        <v>0</v>
      </c>
      <c r="CA93" s="1">
        <f>'BASE METAS)'!FG86</f>
        <v>8</v>
      </c>
      <c r="CB93" s="1">
        <f>'BASE METAS)'!FH86</f>
        <v>12</v>
      </c>
      <c r="CC93" s="1">
        <f>'BASE METAS)'!FI86</f>
        <v>0.4</v>
      </c>
      <c r="CD93" s="1">
        <f>'BASE METAS)'!FJ86</f>
        <v>20</v>
      </c>
      <c r="CE93" s="1">
        <f>'BASE METAS)'!FK86</f>
        <v>0</v>
      </c>
      <c r="CF93" s="1">
        <f>'BASE METAS)'!FL86</f>
        <v>2</v>
      </c>
      <c r="CG93" s="1">
        <f>'BASE METAS)'!FM86</f>
        <v>2</v>
      </c>
    </row>
    <row r="94" spans="1:85" x14ac:dyDescent="0.25">
      <c r="A94" s="1">
        <f>'BASE METAS)'!A87</f>
        <v>0</v>
      </c>
      <c r="B94" s="1">
        <f>'BASE METAS)'!B87</f>
        <v>0</v>
      </c>
      <c r="C94" s="1">
        <f>'BASE METAS)'!C87</f>
        <v>0</v>
      </c>
      <c r="D94" s="1">
        <f>'BASE METAS)'!D87</f>
        <v>0</v>
      </c>
      <c r="E94" s="5">
        <f>'BASE METAS)'!E87</f>
        <v>0</v>
      </c>
      <c r="F94" s="3">
        <f>'BASE METAS)'!F87</f>
        <v>0</v>
      </c>
      <c r="G94" s="3">
        <f>'BASE METAS)'!G87</f>
        <v>0</v>
      </c>
      <c r="H94" s="3">
        <f>'BASE METAS)'!H87</f>
        <v>0</v>
      </c>
      <c r="I94" s="3">
        <f>'BASE METAS)'!I87</f>
        <v>0</v>
      </c>
      <c r="J94" s="3">
        <f>'BASE METAS)'!J87</f>
        <v>0</v>
      </c>
      <c r="K94" s="3">
        <f>'BASE METAS)'!K87</f>
        <v>0</v>
      </c>
      <c r="L94" s="3">
        <f>'BASE METAS)'!L87</f>
        <v>0</v>
      </c>
      <c r="M94" s="3">
        <f>'BASE METAS)'!M87</f>
        <v>0</v>
      </c>
      <c r="N94" s="3">
        <f>'BASE METAS)'!N87</f>
        <v>0</v>
      </c>
      <c r="O94" s="3">
        <f>'BASE METAS)'!O87</f>
        <v>0</v>
      </c>
      <c r="P94" s="3">
        <f>'BASE METAS)'!P87</f>
        <v>0</v>
      </c>
      <c r="Q94" s="3">
        <f>'BASE METAS)'!Q87</f>
        <v>0</v>
      </c>
      <c r="R94" s="3">
        <f>'BASE METAS)'!R87</f>
        <v>0</v>
      </c>
      <c r="S94" s="3">
        <f>'BASE METAS)'!S87</f>
        <v>0</v>
      </c>
      <c r="T94" s="3">
        <f>'BASE METAS)'!T87</f>
        <v>0</v>
      </c>
      <c r="U94" s="923">
        <f>'BASE METAS)'!U87</f>
        <v>0</v>
      </c>
      <c r="V94" s="3">
        <f>'BASE METAS)'!V87</f>
        <v>0</v>
      </c>
      <c r="W94" s="4">
        <f>'BASE METAS)'!W87</f>
        <v>0</v>
      </c>
      <c r="X94" s="5">
        <f>'BASE METAS)'!X87</f>
        <v>0</v>
      </c>
      <c r="Y94" s="1">
        <f>'BASE METAS)'!Y87</f>
        <v>0</v>
      </c>
      <c r="Z94" s="1">
        <f>'BASE METAS)'!Z87</f>
        <v>0</v>
      </c>
      <c r="AA94" s="1">
        <f>'BASE METAS)'!AA87</f>
        <v>0</v>
      </c>
      <c r="AB94" s="1">
        <f>'BASE METAS)'!AB87</f>
        <v>0</v>
      </c>
      <c r="AC94" s="1">
        <f>'BASE METAS)'!AC87</f>
        <v>0</v>
      </c>
      <c r="AD94" s="1">
        <f>'BASE METAS)'!AD87</f>
        <v>0</v>
      </c>
      <c r="AE94" s="1">
        <f>'BASE METAS)'!AE87</f>
        <v>0</v>
      </c>
      <c r="AF94" s="1">
        <f>'BASE METAS)'!AF87</f>
        <v>0</v>
      </c>
      <c r="AG94" s="1">
        <f>'BASE METAS)'!AG87</f>
        <v>0</v>
      </c>
      <c r="AH94" s="1">
        <f>'BASE METAS)'!AH87</f>
        <v>0</v>
      </c>
      <c r="AI94" s="1">
        <f>'BASE METAS)'!AI87</f>
        <v>0</v>
      </c>
      <c r="AJ94" s="1">
        <f>'BASE METAS)'!AJ87</f>
        <v>0</v>
      </c>
      <c r="AK94" s="1">
        <f>'BASE METAS)'!AK87</f>
        <v>0</v>
      </c>
      <c r="AL94" s="934">
        <f>'BASE METAS)'!AL87</f>
        <v>0</v>
      </c>
      <c r="AM94" s="1">
        <f>'BASE METAS)'!AM87</f>
        <v>0</v>
      </c>
      <c r="AN94" s="1">
        <f>'BASE METAS)'!AN87</f>
        <v>0</v>
      </c>
      <c r="AO94" s="1">
        <f>'BASE METAS)'!AU87</f>
        <v>0</v>
      </c>
      <c r="AP94" s="1">
        <f>'BASE METAS)'!AO87</f>
        <v>0</v>
      </c>
      <c r="AQ94" s="1">
        <f>'BASE METAS)'!AP87</f>
        <v>0</v>
      </c>
      <c r="AR94" s="1">
        <f>'BASE METAS)'!AQ87</f>
        <v>0</v>
      </c>
      <c r="AS94" s="1">
        <f>'BASE METAS)'!AR87</f>
        <v>0</v>
      </c>
      <c r="AT94" s="1">
        <f>'BASE METAS)'!AS87</f>
        <v>0</v>
      </c>
      <c r="AU94" s="1479">
        <f>'BASE METAS)'!BO87</f>
        <v>0</v>
      </c>
      <c r="AV94" s="1">
        <f>'BASE METAS)'!BQ87</f>
        <v>0</v>
      </c>
      <c r="AW94" s="1">
        <f>'BASE METAS)'!BR87</f>
        <v>0</v>
      </c>
      <c r="AX94" s="1">
        <f>'BASE METAS)'!BS87</f>
        <v>0</v>
      </c>
      <c r="AY94" s="1">
        <f>'BASE METAS)'!BT87</f>
        <v>0</v>
      </c>
      <c r="AZ94" s="1">
        <f>'BASE METAS)'!BU87</f>
        <v>0</v>
      </c>
      <c r="BA94" s="1">
        <f>'BASE METAS)'!BV87</f>
        <v>0</v>
      </c>
      <c r="BB94" s="1">
        <f>'BASE METAS)'!BW87</f>
        <v>0</v>
      </c>
      <c r="BC94" s="1">
        <f>'BASE METAS)'!BX87</f>
        <v>0</v>
      </c>
      <c r="BD94" s="1">
        <f>'BASE METAS)'!BY87</f>
        <v>0</v>
      </c>
      <c r="BE94" s="1">
        <f>'BASE METAS)'!CG87</f>
        <v>0</v>
      </c>
      <c r="BF94" s="1">
        <f>'BASE METAS)'!CJ87</f>
        <v>0</v>
      </c>
      <c r="BG94" s="1">
        <f>'BASE METAS)'!CK87</f>
        <v>0</v>
      </c>
      <c r="BH94" s="1">
        <f>'BASE METAS)'!CL87</f>
        <v>0</v>
      </c>
      <c r="BI94" s="1">
        <f>'BASE METAS)'!CM87</f>
        <v>0</v>
      </c>
      <c r="BJ94" s="1">
        <f>'BASE METAS)'!CN87</f>
        <v>0</v>
      </c>
      <c r="BK94" s="1">
        <f>'BASE METAS)'!CO87</f>
        <v>0</v>
      </c>
      <c r="BL94" s="1">
        <f>'BASE METAS)'!CP87</f>
        <v>0</v>
      </c>
      <c r="BM94" s="1">
        <f>'BASE METAS)'!CQ87</f>
        <v>0</v>
      </c>
      <c r="BN94" s="1">
        <f>'BASE METAS)'!CR87</f>
        <v>0</v>
      </c>
      <c r="BO94" s="1">
        <f>'BASE METAS)'!CS87</f>
        <v>0</v>
      </c>
      <c r="BP94" s="1">
        <f>'BASE METAS)'!CT87</f>
        <v>0</v>
      </c>
      <c r="BQ94" s="1">
        <f>'BASE METAS)'!CU87</f>
        <v>0</v>
      </c>
      <c r="BR94" s="1">
        <f>'BASE METAS)'!CV87</f>
        <v>0</v>
      </c>
      <c r="BS94" s="1">
        <f>'BASE METAS)'!CW87</f>
        <v>0</v>
      </c>
      <c r="BT94" s="1">
        <f>'BASE METAS)'!CX87</f>
        <v>0</v>
      </c>
      <c r="BU94" s="1">
        <f>'BASE METAS)'!FA87</f>
        <v>0</v>
      </c>
      <c r="BV94" s="1">
        <f>'BASE METAS)'!FB87</f>
        <v>0</v>
      </c>
      <c r="BW94" s="1">
        <f>'BASE METAS)'!FC87</f>
        <v>0</v>
      </c>
      <c r="BX94" s="1">
        <f>'BASE METAS)'!FD87</f>
        <v>0</v>
      </c>
      <c r="BY94" s="1">
        <f>'BASE METAS)'!FE87</f>
        <v>0</v>
      </c>
      <c r="BZ94" s="1">
        <f>'BASE METAS)'!FF87</f>
        <v>0</v>
      </c>
      <c r="CA94" s="1">
        <f>'BASE METAS)'!FG87</f>
        <v>0</v>
      </c>
      <c r="CB94" s="1">
        <f>'BASE METAS)'!FH87</f>
        <v>0</v>
      </c>
      <c r="CC94" s="1">
        <f>'BASE METAS)'!FI87</f>
        <v>0</v>
      </c>
      <c r="CD94" s="1">
        <f>'BASE METAS)'!FJ87</f>
        <v>0</v>
      </c>
      <c r="CE94" s="1">
        <f>'BASE METAS)'!FK87</f>
        <v>0</v>
      </c>
      <c r="CF94" s="1">
        <f>'BASE METAS)'!FL87</f>
        <v>0</v>
      </c>
      <c r="CG94" s="1">
        <f>'BASE METAS)'!FM87</f>
        <v>0</v>
      </c>
    </row>
    <row r="95" spans="1:85" ht="12" customHeight="1" x14ac:dyDescent="0.25">
      <c r="A95" s="1">
        <f>'BASE METAS)'!A88</f>
        <v>0</v>
      </c>
      <c r="B95" s="7146" t="str">
        <f>'BASE METAS)'!B88</f>
        <v xml:space="preserve">DEPENDENCIA </v>
      </c>
      <c r="C95" s="7146" t="str">
        <f>'BASE METAS)'!C88</f>
        <v>ENT</v>
      </c>
      <c r="D95" s="7146" t="str">
        <f>'BASE METAS)'!D88</f>
        <v>PROY</v>
      </c>
      <c r="E95" s="7146" t="str">
        <f>'BASE METAS)'!E88</f>
        <v>NOMBRE DEL PROYECTO</v>
      </c>
      <c r="F95" s="7155" t="str">
        <f>'BASE METAS)'!F88</f>
        <v>DG</v>
      </c>
      <c r="G95" s="7155" t="str">
        <f>'BASE METAS)'!G88</f>
        <v>DA</v>
      </c>
      <c r="H95" s="7155" t="str">
        <f>'BASE METAS)'!H88</f>
        <v xml:space="preserve">CLAVE PROGRAMÁTICA </v>
      </c>
      <c r="I95" s="7155"/>
      <c r="J95" s="7155"/>
      <c r="K95" s="7155"/>
      <c r="L95" s="7155"/>
      <c r="M95" s="7155"/>
      <c r="N95" s="1357">
        <f>'BASE METAS)'!N88</f>
        <v>0</v>
      </c>
      <c r="O95" s="1357">
        <f>'BASE METAS)'!O88</f>
        <v>0</v>
      </c>
      <c r="P95" s="7120" t="str">
        <f>'BASE METAS)'!P88</f>
        <v>ESTRUCTURA PROGRAMÁTICA</v>
      </c>
      <c r="Q95" s="7121"/>
      <c r="R95" s="7121"/>
      <c r="S95" s="7121"/>
      <c r="T95" s="7121"/>
      <c r="U95" s="924">
        <f>'BASE METAS)'!U88</f>
        <v>0</v>
      </c>
      <c r="V95" s="1358">
        <f>'BASE METAS)'!V88</f>
        <v>0</v>
      </c>
      <c r="W95" s="7139" t="str">
        <f>'BASE METAS)'!W88</f>
        <v>PRESPUESTO</v>
      </c>
      <c r="X95" s="7216" t="str">
        <f>'BASE METAS)'!X88</f>
        <v>ÁREAS EJECUTORAS</v>
      </c>
      <c r="Y95" s="1">
        <f>'BASE METAS)'!Y88</f>
        <v>0</v>
      </c>
      <c r="Z95" s="1">
        <f>'BASE METAS)'!Z88</f>
        <v>0</v>
      </c>
      <c r="AA95" s="1">
        <f>'BASE METAS)'!AA88</f>
        <v>0</v>
      </c>
      <c r="AB95" s="1">
        <f>'BASE METAS)'!AB88</f>
        <v>0</v>
      </c>
      <c r="AC95" s="1">
        <f>'BASE METAS)'!AC88</f>
        <v>0</v>
      </c>
      <c r="AD95" s="1">
        <f>'BASE METAS)'!AD88</f>
        <v>0</v>
      </c>
      <c r="AE95" s="1">
        <f>'BASE METAS)'!AE88</f>
        <v>0</v>
      </c>
      <c r="AF95" s="1">
        <f>'BASE METAS)'!AF88</f>
        <v>0</v>
      </c>
      <c r="AG95" s="1">
        <f>'BASE METAS)'!AG88</f>
        <v>0</v>
      </c>
      <c r="AH95" s="1">
        <f>'BASE METAS)'!AH88</f>
        <v>0</v>
      </c>
      <c r="AI95" s="1">
        <f>'BASE METAS)'!AI88</f>
        <v>0</v>
      </c>
      <c r="AJ95" s="1">
        <f>'BASE METAS)'!AJ88</f>
        <v>0</v>
      </c>
      <c r="AK95" s="1">
        <f>'BASE METAS)'!AK88</f>
        <v>0</v>
      </c>
      <c r="AL95" s="934">
        <f>'BASE METAS)'!AL88</f>
        <v>0</v>
      </c>
      <c r="AM95" s="1">
        <f>'BASE METAS)'!AM88</f>
        <v>0</v>
      </c>
      <c r="AN95" s="1">
        <f>'BASE METAS)'!AN88</f>
        <v>0</v>
      </c>
      <c r="AO95" s="1">
        <f>'BASE METAS)'!AU88</f>
        <v>0</v>
      </c>
      <c r="AP95" s="1">
        <f>'BASE METAS)'!AO88</f>
        <v>0</v>
      </c>
      <c r="AQ95" s="1">
        <f>'BASE METAS)'!AP88</f>
        <v>0</v>
      </c>
      <c r="AR95" s="1">
        <f>'BASE METAS)'!AQ88</f>
        <v>0</v>
      </c>
      <c r="AS95" s="1">
        <f>'BASE METAS)'!AR88</f>
        <v>0</v>
      </c>
      <c r="AT95" s="1">
        <f>'BASE METAS)'!AS88</f>
        <v>0</v>
      </c>
      <c r="AU95" s="1479">
        <f>'BASE METAS)'!BO88</f>
        <v>0</v>
      </c>
      <c r="AV95" s="1">
        <f>'BASE METAS)'!BQ88</f>
        <v>0</v>
      </c>
      <c r="AW95" s="1">
        <f>'BASE METAS)'!BR88</f>
        <v>0</v>
      </c>
      <c r="AX95" s="1">
        <f>'BASE METAS)'!BS88</f>
        <v>0</v>
      </c>
      <c r="AY95" s="1">
        <f>'BASE METAS)'!BT88</f>
        <v>0</v>
      </c>
      <c r="AZ95" s="1">
        <f>'BASE METAS)'!BU88</f>
        <v>0</v>
      </c>
      <c r="BA95" s="1">
        <f>'BASE METAS)'!BV88</f>
        <v>0</v>
      </c>
      <c r="BB95" s="1">
        <f>'BASE METAS)'!BW88</f>
        <v>0</v>
      </c>
      <c r="BC95" s="1">
        <f>'BASE METAS)'!BX88</f>
        <v>0</v>
      </c>
      <c r="BD95" s="1">
        <f>'BASE METAS)'!BY88</f>
        <v>0</v>
      </c>
      <c r="BE95" s="1">
        <f>'BASE METAS)'!CG88</f>
        <v>0</v>
      </c>
      <c r="BF95" s="1">
        <f>'BASE METAS)'!CJ88</f>
        <v>0</v>
      </c>
      <c r="BG95" s="1">
        <f>'BASE METAS)'!CK88</f>
        <v>0</v>
      </c>
      <c r="BH95" s="1">
        <f>'BASE METAS)'!CL88</f>
        <v>0</v>
      </c>
      <c r="BI95" s="1">
        <f>'BASE METAS)'!CM88</f>
        <v>0</v>
      </c>
      <c r="BJ95" s="1">
        <f>'BASE METAS)'!CN88</f>
        <v>0</v>
      </c>
      <c r="BK95" s="1">
        <f>'BASE METAS)'!CO88</f>
        <v>0</v>
      </c>
      <c r="BL95" s="1">
        <f>'BASE METAS)'!CP88</f>
        <v>0</v>
      </c>
      <c r="BM95" s="1">
        <f>'BASE METAS)'!CQ88</f>
        <v>0</v>
      </c>
      <c r="BN95" s="1">
        <f>'BASE METAS)'!CR88</f>
        <v>0</v>
      </c>
      <c r="BO95" s="1">
        <f>'BASE METAS)'!CS88</f>
        <v>0</v>
      </c>
      <c r="BP95" s="1">
        <f>'BASE METAS)'!CT88</f>
        <v>0</v>
      </c>
      <c r="BQ95" s="1">
        <f>'BASE METAS)'!CU88</f>
        <v>0</v>
      </c>
      <c r="BR95" s="1">
        <f>'BASE METAS)'!CV88</f>
        <v>0</v>
      </c>
      <c r="BS95" s="1">
        <f>'BASE METAS)'!CW88</f>
        <v>0</v>
      </c>
      <c r="BT95" s="1">
        <f>'BASE METAS)'!CX88</f>
        <v>0</v>
      </c>
      <c r="BU95" s="1">
        <f>'BASE METAS)'!FA88</f>
        <v>0</v>
      </c>
      <c r="BV95" s="1">
        <f>'BASE METAS)'!FB88</f>
        <v>0</v>
      </c>
      <c r="BW95" s="1">
        <f>'BASE METAS)'!FC88</f>
        <v>0</v>
      </c>
      <c r="BX95" s="1">
        <f>'BASE METAS)'!FD88</f>
        <v>0</v>
      </c>
      <c r="BY95" s="1">
        <f>'BASE METAS)'!FE88</f>
        <v>0</v>
      </c>
      <c r="BZ95" s="1">
        <f>'BASE METAS)'!FF88</f>
        <v>0</v>
      </c>
      <c r="CA95" s="1">
        <f>'BASE METAS)'!FG88</f>
        <v>0</v>
      </c>
      <c r="CB95" s="1">
        <f>'BASE METAS)'!FH88</f>
        <v>0</v>
      </c>
      <c r="CC95" s="1">
        <f>'BASE METAS)'!FI88</f>
        <v>0</v>
      </c>
      <c r="CD95" s="1">
        <f>'BASE METAS)'!FJ88</f>
        <v>0</v>
      </c>
      <c r="CE95" s="1">
        <f>'BASE METAS)'!FK88</f>
        <v>0</v>
      </c>
      <c r="CF95" s="1">
        <f>'BASE METAS)'!FL88</f>
        <v>0</v>
      </c>
      <c r="CG95" s="1">
        <f>'BASE METAS)'!FM88</f>
        <v>0</v>
      </c>
    </row>
    <row r="96" spans="1:85" ht="12" customHeight="1" x14ac:dyDescent="0.25">
      <c r="A96" s="1">
        <f>'BASE METAS)'!A89</f>
        <v>0</v>
      </c>
      <c r="B96" s="7146"/>
      <c r="C96" s="7146"/>
      <c r="D96" s="7146"/>
      <c r="E96" s="7146"/>
      <c r="F96" s="7155"/>
      <c r="G96" s="7155"/>
      <c r="H96" s="35" t="str">
        <f>'BASE METAS)'!H89</f>
        <v>FN</v>
      </c>
      <c r="I96" s="35" t="str">
        <f>'BASE METAS)'!I89</f>
        <v>Sf</v>
      </c>
      <c r="J96" s="35" t="str">
        <f>'BASE METAS)'!J89</f>
        <v>PG</v>
      </c>
      <c r="K96" s="35" t="str">
        <f>'BASE METAS)'!K89</f>
        <v>Sp</v>
      </c>
      <c r="L96" s="35" t="str">
        <f>'BASE METAS)'!L89</f>
        <v>PY</v>
      </c>
      <c r="M96" s="35" t="str">
        <f>'BASE METAS)'!M89</f>
        <v>FF</v>
      </c>
      <c r="N96" s="35">
        <f>'BASE METAS)'!N89</f>
        <v>0</v>
      </c>
      <c r="O96" s="35">
        <f>'BASE METAS)'!O89</f>
        <v>0</v>
      </c>
      <c r="P96" s="35" t="str">
        <f>'BASE METAS)'!P89</f>
        <v>FN</v>
      </c>
      <c r="Q96" s="35" t="str">
        <f>'BASE METAS)'!Q89</f>
        <v>Sf</v>
      </c>
      <c r="R96" s="35" t="str">
        <f>'BASE METAS)'!R89</f>
        <v>PG</v>
      </c>
      <c r="S96" s="35" t="str">
        <f>'BASE METAS)'!S89</f>
        <v>Sp</v>
      </c>
      <c r="T96" s="35" t="str">
        <f>'BASE METAS)'!T89</f>
        <v>PY</v>
      </c>
      <c r="U96" s="925">
        <f>'BASE METAS)'!U89</f>
        <v>0</v>
      </c>
      <c r="V96" s="35">
        <f>'BASE METAS)'!V89</f>
        <v>0</v>
      </c>
      <c r="W96" s="7139"/>
      <c r="X96" s="7216"/>
      <c r="Y96" s="1">
        <f>'BASE METAS)'!Y89</f>
        <v>0</v>
      </c>
      <c r="Z96" s="1">
        <f>'BASE METAS)'!Z89</f>
        <v>0</v>
      </c>
      <c r="AA96" s="1">
        <f>'BASE METAS)'!AA89</f>
        <v>0</v>
      </c>
      <c r="AB96" s="1">
        <f>'BASE METAS)'!AB89</f>
        <v>0</v>
      </c>
      <c r="AC96" s="1">
        <f>'BASE METAS)'!AC89</f>
        <v>0</v>
      </c>
      <c r="AD96" s="1">
        <f>'BASE METAS)'!AD89</f>
        <v>0</v>
      </c>
      <c r="AE96" s="1">
        <f>'BASE METAS)'!AE89</f>
        <v>0</v>
      </c>
      <c r="AF96" s="1">
        <f>'BASE METAS)'!AF89</f>
        <v>0</v>
      </c>
      <c r="AG96" s="1">
        <f>'BASE METAS)'!AG89</f>
        <v>0</v>
      </c>
      <c r="AH96" s="1">
        <f>'BASE METAS)'!AH89</f>
        <v>0</v>
      </c>
      <c r="AI96" s="1">
        <f>'BASE METAS)'!AI89</f>
        <v>0</v>
      </c>
      <c r="AJ96" s="1">
        <f>'BASE METAS)'!AJ89</f>
        <v>0</v>
      </c>
      <c r="AK96" s="1">
        <f>'BASE METAS)'!AK89</f>
        <v>0</v>
      </c>
      <c r="AL96" s="934">
        <f>'BASE METAS)'!AL89</f>
        <v>0</v>
      </c>
      <c r="AM96" s="1">
        <f>'BASE METAS)'!AM89</f>
        <v>0</v>
      </c>
      <c r="AN96" s="1">
        <f>'BASE METAS)'!AN89</f>
        <v>0</v>
      </c>
      <c r="AO96" s="1">
        <f>'BASE METAS)'!AU89</f>
        <v>0</v>
      </c>
      <c r="AP96" s="1">
        <f>'BASE METAS)'!AO89</f>
        <v>0</v>
      </c>
      <c r="AQ96" s="1">
        <f>'BASE METAS)'!AP89</f>
        <v>0</v>
      </c>
      <c r="AR96" s="1">
        <f>'BASE METAS)'!AQ89</f>
        <v>0</v>
      </c>
      <c r="AS96" s="1">
        <f>'BASE METAS)'!AR89</f>
        <v>0</v>
      </c>
      <c r="AT96" s="1">
        <f>'BASE METAS)'!AS89</f>
        <v>0</v>
      </c>
      <c r="AU96" s="1479">
        <f>'BASE METAS)'!BO89</f>
        <v>0</v>
      </c>
      <c r="AV96" s="1">
        <f>'BASE METAS)'!BQ89</f>
        <v>0</v>
      </c>
      <c r="AW96" s="1241">
        <f>'BASE METAS)'!BR89</f>
        <v>0</v>
      </c>
      <c r="AX96" s="816">
        <f>'BASE METAS)'!BS89</f>
        <v>0</v>
      </c>
      <c r="AY96" s="1229">
        <f>'BASE METAS)'!BT89</f>
        <v>0</v>
      </c>
      <c r="AZ96" s="816">
        <f>'BASE METAS)'!BU89</f>
        <v>0</v>
      </c>
      <c r="BA96" s="1227">
        <f>'BASE METAS)'!BV89</f>
        <v>0</v>
      </c>
      <c r="BB96" s="1227">
        <f>'BASE METAS)'!BW89</f>
        <v>0</v>
      </c>
      <c r="BC96" s="1227">
        <f>'BASE METAS)'!BX89</f>
        <v>0</v>
      </c>
      <c r="BD96" s="1226">
        <f>'BASE METAS)'!BY89</f>
        <v>0</v>
      </c>
      <c r="BE96" s="1226">
        <f>'BASE METAS)'!CG89</f>
        <v>0</v>
      </c>
      <c r="BF96" s="1226">
        <f>'BASE METAS)'!CJ89</f>
        <v>0</v>
      </c>
      <c r="BG96" s="1226">
        <f>'BASE METAS)'!CK89</f>
        <v>0</v>
      </c>
      <c r="BH96" s="1226">
        <f>'BASE METAS)'!CL89</f>
        <v>0</v>
      </c>
      <c r="BI96" s="1">
        <f>'BASE METAS)'!CM89</f>
        <v>0</v>
      </c>
      <c r="BJ96" s="1">
        <f>'BASE METAS)'!CN89</f>
        <v>0</v>
      </c>
      <c r="BK96" s="1">
        <f>'BASE METAS)'!CO89</f>
        <v>0</v>
      </c>
      <c r="BL96" s="1">
        <f>'BASE METAS)'!CP89</f>
        <v>0</v>
      </c>
      <c r="BM96" s="1">
        <f>'BASE METAS)'!CQ89</f>
        <v>0</v>
      </c>
      <c r="BN96" s="1">
        <f>'BASE METAS)'!CR89</f>
        <v>0</v>
      </c>
      <c r="BO96" s="1">
        <f>'BASE METAS)'!CS89</f>
        <v>0</v>
      </c>
      <c r="BP96" s="1">
        <f>'BASE METAS)'!CT89</f>
        <v>0</v>
      </c>
      <c r="BQ96" s="1">
        <f>'BASE METAS)'!CU89</f>
        <v>0</v>
      </c>
      <c r="BR96" s="1">
        <f>'BASE METAS)'!CV89</f>
        <v>0</v>
      </c>
      <c r="BS96" s="1">
        <f>'BASE METAS)'!CW89</f>
        <v>0</v>
      </c>
      <c r="BT96" s="1">
        <f>'BASE METAS)'!CX89</f>
        <v>0</v>
      </c>
      <c r="BU96" s="1">
        <f>'BASE METAS)'!FA89</f>
        <v>0</v>
      </c>
      <c r="BV96" s="1">
        <f>'BASE METAS)'!FB89</f>
        <v>0</v>
      </c>
      <c r="BW96" s="1">
        <f>'BASE METAS)'!FC89</f>
        <v>0</v>
      </c>
      <c r="BX96" s="1">
        <f>'BASE METAS)'!FD89</f>
        <v>0</v>
      </c>
      <c r="BY96" s="1">
        <f>'BASE METAS)'!FE89</f>
        <v>0</v>
      </c>
      <c r="BZ96" s="1">
        <f>'BASE METAS)'!FF89</f>
        <v>0</v>
      </c>
      <c r="CA96" s="1">
        <f>'BASE METAS)'!FG89</f>
        <v>0</v>
      </c>
      <c r="CB96" s="1">
        <f>'BASE METAS)'!FH89</f>
        <v>0</v>
      </c>
      <c r="CC96" s="1">
        <f>'BASE METAS)'!FI89</f>
        <v>0</v>
      </c>
      <c r="CD96" s="1">
        <f>'BASE METAS)'!FJ89</f>
        <v>0</v>
      </c>
      <c r="CE96" s="1">
        <f>'BASE METAS)'!FK89</f>
        <v>0</v>
      </c>
      <c r="CF96" s="1">
        <f>'BASE METAS)'!FL89</f>
        <v>0</v>
      </c>
      <c r="CG96" s="1">
        <f>'BASE METAS)'!FM89</f>
        <v>0</v>
      </c>
    </row>
    <row r="97" spans="1:85" ht="63.75" customHeight="1" x14ac:dyDescent="0.25">
      <c r="A97" s="1">
        <f>'BASE METAS)'!A90</f>
        <v>13</v>
      </c>
      <c r="B97" s="7199" t="str">
        <f>'BASE METAS)'!B90</f>
        <v>SECRETAÍA DEL AYUNTAMIENTO</v>
      </c>
      <c r="C97" s="7154">
        <f>'BASE METAS)'!C90</f>
        <v>400</v>
      </c>
      <c r="D97" s="7154">
        <f>'BASE METAS)'!D90</f>
        <v>1</v>
      </c>
      <c r="E97" s="7202" t="str">
        <f>'BASE METAS)'!E90</f>
        <v>REVISIÓN Y EXPEDICIÓN DE LA REGLAMENTACIÓN MUNICIPAL</v>
      </c>
      <c r="F97" s="7200" t="str">
        <f>'BASE METAS)'!F90</f>
        <v>D00</v>
      </c>
      <c r="G97" s="7200" t="str">
        <f>'BASE METAS)'!G90</f>
        <v>144</v>
      </c>
      <c r="H97" s="7144" t="str">
        <f>'BASE METAS)'!H90</f>
        <v>01</v>
      </c>
      <c r="I97" s="7144" t="str">
        <f>'BASE METAS)'!I90</f>
        <v>01</v>
      </c>
      <c r="J97" s="5706" t="str">
        <f>'BASE METAS)'!J90</f>
        <v>01</v>
      </c>
      <c r="K97" s="5706" t="str">
        <f>'BASE METAS)'!K90</f>
        <v>01</v>
      </c>
      <c r="L97" s="5706" t="str">
        <f>'BASE METAS)'!L90</f>
        <v>01</v>
      </c>
      <c r="M97" s="5706" t="str">
        <f>'BASE METAS)'!M90</f>
        <v>101</v>
      </c>
      <c r="N97" s="5706" t="str">
        <f>'BASE METAS)'!N90</f>
        <v xml:space="preserve">Unidad Jurídica </v>
      </c>
      <c r="O97" s="5706" t="str">
        <f>'BASE METAS)'!O90</f>
        <v>Gobernación</v>
      </c>
      <c r="P97" s="5706" t="str">
        <f>'BASE METAS)'!P90</f>
        <v>Reglamentar</v>
      </c>
      <c r="Q97" s="5697" t="str">
        <f>'BASE METAS)'!Q90</f>
        <v>Proceso de Reglamentación</v>
      </c>
      <c r="R97" s="5697" t="str">
        <f>'BASE METAS)'!R90</f>
        <v>Reglamentación</v>
      </c>
      <c r="S97" s="5697" t="str">
        <f>'BASE METAS)'!S90</f>
        <v>Reglamentación municipal</v>
      </c>
      <c r="T97" s="5697" t="str">
        <f>'BASE METAS)'!T90</f>
        <v>Revisión y expedición de la reglamentación municipal</v>
      </c>
      <c r="U97" s="7729" t="str">
        <f>'BASE METAS)'!U90</f>
        <v xml:space="preserve">COADYUVAR AL ESTABLECIMIENTO DE UNA CULTURA DE LA LEGALIDAD EN EL AMBITO MUNICIPAL MEDIANTE LA FORMULACION , REFORMA Y EXPEDICION DE REGLAMENTOS Y DISPOSICIONES ADMINISTRATIVAS APLICABLES EN ESTE MUNICIPIO, ASI COMO LA EXPEDICION Y CERTIFICACION DE DOCUMENTOS </v>
      </c>
      <c r="V97" s="5697" t="str">
        <f>'BASE METAS)'!V90</f>
        <v xml:space="preserve">Tlalnepantla Protegida </v>
      </c>
      <c r="W97" s="5694">
        <f>'BASE METAS)'!W90</f>
        <v>31207919.739999998</v>
      </c>
      <c r="X97" s="7102" t="str">
        <f>'BASE METAS)'!X90</f>
        <v>SECRETARÍA DEL AYUNTAMIENTO</v>
      </c>
      <c r="Y97" s="213">
        <f>'BASE METAS)'!Y90</f>
        <v>1</v>
      </c>
      <c r="Z97" s="218" t="str">
        <f>'BASE METAS)'!Z90</f>
        <v>EXPEDIR CONSTANCIAS (DEPENDENCIAS ECONÓMICAS, DOMICILIOS PERPETUIDAD Y DE NO PROPIEDAD MUNICIPAL).</v>
      </c>
      <c r="AA97" s="222" t="str">
        <f>'BASE METAS)'!AA90</f>
        <v>CONSTANCIA</v>
      </c>
      <c r="AB97" s="154">
        <f>'BASE METAS)'!AB90</f>
        <v>3300</v>
      </c>
      <c r="AC97" s="154">
        <f>'BASE METAS)'!AC90</f>
        <v>825</v>
      </c>
      <c r="AD97" s="155">
        <f>'BASE METAS)'!AD90</f>
        <v>0.25</v>
      </c>
      <c r="AE97" s="154">
        <f>'BASE METAS)'!AE90</f>
        <v>825</v>
      </c>
      <c r="AF97" s="155">
        <f>'BASE METAS)'!AF90</f>
        <v>0.25</v>
      </c>
      <c r="AG97" s="154">
        <f>'BASE METAS)'!AG90</f>
        <v>825</v>
      </c>
      <c r="AH97" s="155">
        <f>'BASE METAS)'!AH90</f>
        <v>0.25</v>
      </c>
      <c r="AI97" s="154">
        <f>'BASE METAS)'!AI90</f>
        <v>825</v>
      </c>
      <c r="AJ97" s="156">
        <f>'BASE METAS)'!AJ90</f>
        <v>0.25</v>
      </c>
      <c r="AK97" s="198">
        <f>'BASE METAS)'!AK90</f>
        <v>1</v>
      </c>
      <c r="AL97" s="1221">
        <f>'BASE METAS)'!AL90</f>
        <v>1</v>
      </c>
      <c r="AM97" s="959" t="str">
        <f>'BASE METAS)'!AM90</f>
        <v>EXPEDICIÓN DE CONSTANCIAS</v>
      </c>
      <c r="AN97" s="959" t="str">
        <f>'BASE METAS)'!AN90</f>
        <v xml:space="preserve"> MIDE EL No DE  CONSTANCIAS EXPEDIDAS SOBRE EL No DE CONSTANCIA SOLICITADAS</v>
      </c>
      <c r="AO97" s="1343" t="str">
        <f>'BASE METAS)'!AU90</f>
        <v>DESEMPEÑO</v>
      </c>
      <c r="AP97" s="970" t="str">
        <f>'BASE METAS)'!AO90</f>
        <v xml:space="preserve"> No DE CONSTANCIAS EXPEDIDAS              </v>
      </c>
      <c r="AQ97" s="970" t="str">
        <f>'BASE METAS)'!AP90</f>
        <v xml:space="preserve"> No DE CONSTANCIAS SOLICITADAS</v>
      </c>
      <c r="AR97" s="1218">
        <f>'BASE METAS)'!AQ90</f>
        <v>100</v>
      </c>
      <c r="AS97" s="1111" t="str">
        <f>'BASE METAS)'!AR90</f>
        <v>CONSTANCIA</v>
      </c>
      <c r="AT97" s="970" t="str">
        <f>'BASE METAS)'!AS90</f>
        <v>EFICACIA</v>
      </c>
      <c r="AU97" s="1483">
        <f>'BASE METAS)'!BO90</f>
        <v>0</v>
      </c>
      <c r="AV97" s="1">
        <f>'BASE METAS)'!BQ90</f>
        <v>3300</v>
      </c>
      <c r="AW97" s="1">
        <f>'BASE METAS)'!BR90</f>
        <v>0</v>
      </c>
      <c r="AX97" s="1">
        <f>'BASE METAS)'!BS90</f>
        <v>825</v>
      </c>
      <c r="AY97" s="1">
        <f>'BASE METAS)'!BT90</f>
        <v>973</v>
      </c>
      <c r="AZ97" s="1">
        <f>'BASE METAS)'!BU90</f>
        <v>-148</v>
      </c>
      <c r="BA97" s="1">
        <f>'BASE METAS)'!BV90</f>
        <v>1.1793939393939394</v>
      </c>
      <c r="BB97" s="1">
        <f>'BASE METAS)'!BW90</f>
        <v>3779</v>
      </c>
      <c r="BC97" s="1">
        <f>'BASE METAS)'!BX90</f>
        <v>-479</v>
      </c>
      <c r="BD97" s="1">
        <f>'BASE METAS)'!BY90</f>
        <v>1.1451515151515153</v>
      </c>
      <c r="BE97" s="1">
        <f>'BASE METAS)'!CG90</f>
        <v>2806</v>
      </c>
      <c r="BF97" s="1">
        <f>'BASE METAS)'!CJ90</f>
        <v>4928536.51</v>
      </c>
      <c r="BG97" s="1">
        <f>'BASE METAS)'!CK90</f>
        <v>0</v>
      </c>
      <c r="BH97" s="1">
        <f>'BASE METAS)'!CL90</f>
        <v>0</v>
      </c>
      <c r="BI97" s="1">
        <f>'BASE METAS)'!CM90</f>
        <v>0</v>
      </c>
      <c r="BJ97" s="1">
        <f>'BASE METAS)'!CN90</f>
        <v>0</v>
      </c>
      <c r="BK97" s="1">
        <f>'BASE METAS)'!CO90</f>
        <v>0</v>
      </c>
      <c r="BL97" s="1">
        <f>'BASE METAS)'!CP90</f>
        <v>0</v>
      </c>
      <c r="BM97" s="1">
        <f>'BASE METAS)'!CQ90</f>
        <v>0</v>
      </c>
      <c r="BN97" s="1">
        <f>'BASE METAS)'!CR90</f>
        <v>0</v>
      </c>
      <c r="BO97" s="1">
        <f>'BASE METAS)'!CS90</f>
        <v>0</v>
      </c>
      <c r="BP97" s="1">
        <f>'BASE METAS)'!CT90</f>
        <v>0</v>
      </c>
      <c r="BQ97" s="1">
        <f>'BASE METAS)'!CU90</f>
        <v>0</v>
      </c>
      <c r="BR97" s="1">
        <f>'BASE METAS)'!CV90</f>
        <v>0</v>
      </c>
      <c r="BS97" s="1">
        <f>'BASE METAS)'!CW90</f>
        <v>0</v>
      </c>
      <c r="BT97" s="1">
        <f>'BASE METAS)'!CX90</f>
        <v>0</v>
      </c>
      <c r="BU97" s="1">
        <f>'BASE METAS)'!FA90</f>
        <v>3300</v>
      </c>
      <c r="BV97" s="1">
        <f>'BASE METAS)'!FB90</f>
        <v>0</v>
      </c>
      <c r="BW97" s="1">
        <f>'BASE METAS)'!FC90</f>
        <v>275</v>
      </c>
      <c r="BX97" s="1">
        <f>'BASE METAS)'!FD90</f>
        <v>578</v>
      </c>
      <c r="BY97" s="1">
        <f>'BASE METAS)'!FE90</f>
        <v>303</v>
      </c>
      <c r="BZ97" s="1">
        <f>'BASE METAS)'!FF90</f>
        <v>2.101818181818182</v>
      </c>
      <c r="CA97" s="1">
        <f>'BASE METAS)'!FG90</f>
        <v>3384</v>
      </c>
      <c r="CB97" s="1">
        <f>'BASE METAS)'!FH90</f>
        <v>-84</v>
      </c>
      <c r="CC97" s="1">
        <f>'BASE METAS)'!FI90</f>
        <v>1.0254545454545454</v>
      </c>
      <c r="CD97" s="1">
        <f>'BASE METAS)'!FJ90</f>
        <v>3300</v>
      </c>
      <c r="CE97" s="1">
        <f>'BASE METAS)'!FK90</f>
        <v>0</v>
      </c>
      <c r="CF97" s="1">
        <f>'BASE METAS)'!FL90</f>
        <v>275</v>
      </c>
      <c r="CG97" s="1">
        <f>'BASE METAS)'!FM90</f>
        <v>192</v>
      </c>
    </row>
    <row r="98" spans="1:85" ht="63.75" customHeight="1" x14ac:dyDescent="0.25">
      <c r="A98" s="1">
        <f>'BASE METAS)'!A91</f>
        <v>0</v>
      </c>
      <c r="B98" s="7199"/>
      <c r="C98" s="7154"/>
      <c r="D98" s="7154"/>
      <c r="E98" s="7202"/>
      <c r="F98" s="7200"/>
      <c r="G98" s="7200"/>
      <c r="H98" s="7144"/>
      <c r="I98" s="7144"/>
      <c r="J98" s="5707"/>
      <c r="K98" s="5707"/>
      <c r="L98" s="5707"/>
      <c r="M98" s="5707"/>
      <c r="N98" s="5707"/>
      <c r="O98" s="5707"/>
      <c r="P98" s="5707"/>
      <c r="Q98" s="5698"/>
      <c r="R98" s="5698"/>
      <c r="S98" s="5698"/>
      <c r="T98" s="5698"/>
      <c r="U98" s="7730"/>
      <c r="V98" s="5698"/>
      <c r="W98" s="5695"/>
      <c r="X98" s="7145"/>
      <c r="Y98" s="214">
        <f>'BASE METAS)'!Y91</f>
        <v>2</v>
      </c>
      <c r="Z98" s="219" t="str">
        <f>'BASE METAS)'!Z91</f>
        <v>ELABORAR CERTIFICACIONES QUE SOLICITEN PARTICULARES O LAS ÀREAS DEL AYUNTAMIENTO PARA SER PRESENTADAS ANTE DIVERSAS AUTORIDADES.</v>
      </c>
      <c r="AA98" s="223" t="str">
        <f>'BASE METAS)'!AA91</f>
        <v>CERTIFICACION</v>
      </c>
      <c r="AB98" s="157">
        <f>'BASE METAS)'!AB91</f>
        <v>3200</v>
      </c>
      <c r="AC98" s="157">
        <f>'BASE METAS)'!AC91</f>
        <v>800</v>
      </c>
      <c r="AD98" s="158">
        <f>'BASE METAS)'!AD91</f>
        <v>0.25</v>
      </c>
      <c r="AE98" s="157">
        <f>'BASE METAS)'!AE91</f>
        <v>800</v>
      </c>
      <c r="AF98" s="158">
        <f>'BASE METAS)'!AF91</f>
        <v>0.25</v>
      </c>
      <c r="AG98" s="157">
        <f>'BASE METAS)'!AG91</f>
        <v>800</v>
      </c>
      <c r="AH98" s="158">
        <f>'BASE METAS)'!AH91</f>
        <v>0.25</v>
      </c>
      <c r="AI98" s="157">
        <f>'BASE METAS)'!AI91</f>
        <v>800</v>
      </c>
      <c r="AJ98" s="159">
        <f>'BASE METAS)'!AJ91</f>
        <v>0.25</v>
      </c>
      <c r="AK98" s="198">
        <f>'BASE METAS)'!AK91</f>
        <v>1</v>
      </c>
      <c r="AL98" s="1221">
        <f>'BASE METAS)'!AL91</f>
        <v>2</v>
      </c>
      <c r="AM98" s="970" t="str">
        <f>'BASE METAS)'!AM91</f>
        <v>EXPEDICIÓN DE CERTIFICACIONES</v>
      </c>
      <c r="AN98" s="970" t="str">
        <f>'BASE METAS)'!AN91</f>
        <v>MIDE EL No DE  CERTIFICACIONES  EXPEDIDAS SOBRE EL No DE CERTIFICACIONES SOLICITADAS.</v>
      </c>
      <c r="AO98" s="1343" t="str">
        <f>'BASE METAS)'!AU91</f>
        <v>DESEMPEÑO</v>
      </c>
      <c r="AP98" s="970" t="str">
        <f>'BASE METAS)'!AO91</f>
        <v xml:space="preserve"> No DE CERTIFICACIONES EXPEDIDAS              </v>
      </c>
      <c r="AQ98" s="970" t="str">
        <f>'BASE METAS)'!AP91</f>
        <v xml:space="preserve"> No DE CERTIFICACIONES SOLICITADAS</v>
      </c>
      <c r="AR98" s="1218">
        <f>'BASE METAS)'!AQ91</f>
        <v>100</v>
      </c>
      <c r="AS98" s="970" t="str">
        <f>'BASE METAS)'!AR91</f>
        <v>CERTIFICACION</v>
      </c>
      <c r="AT98" s="970" t="str">
        <f>'BASE METAS)'!AS91</f>
        <v>EFICACIA</v>
      </c>
      <c r="AU98" s="1483">
        <f>'BASE METAS)'!BO91</f>
        <v>0</v>
      </c>
      <c r="AV98" s="1">
        <f>'BASE METAS)'!BQ91</f>
        <v>3200</v>
      </c>
      <c r="AW98" s="1">
        <f>'BASE METAS)'!BR91</f>
        <v>0</v>
      </c>
      <c r="AX98" s="1">
        <f>'BASE METAS)'!BS91</f>
        <v>800</v>
      </c>
      <c r="AY98" s="1">
        <f>'BASE METAS)'!BT91</f>
        <v>1095</v>
      </c>
      <c r="AZ98" s="1">
        <f>'BASE METAS)'!BU91</f>
        <v>-295</v>
      </c>
      <c r="BA98" s="1">
        <f>'BASE METAS)'!BV91</f>
        <v>1.3687499999999999</v>
      </c>
      <c r="BB98" s="1">
        <f>'BASE METAS)'!BW91</f>
        <v>1472</v>
      </c>
      <c r="BC98" s="1">
        <f>'BASE METAS)'!BX91</f>
        <v>1728</v>
      </c>
      <c r="BD98" s="1">
        <f>'BASE METAS)'!BY91</f>
        <v>0.46</v>
      </c>
      <c r="BE98" s="1">
        <f>'BASE METAS)'!CG91</f>
        <v>377</v>
      </c>
      <c r="BF98" s="1">
        <f>'BASE METAS)'!CJ91</f>
        <v>0</v>
      </c>
      <c r="BG98" s="1">
        <f>'BASE METAS)'!CK91</f>
        <v>0</v>
      </c>
      <c r="BH98" s="1">
        <f>'BASE METAS)'!CL91</f>
        <v>0</v>
      </c>
      <c r="BI98" s="1">
        <f>'BASE METAS)'!CM91</f>
        <v>266</v>
      </c>
      <c r="BJ98" s="1">
        <f>'BASE METAS)'!CN91</f>
        <v>267</v>
      </c>
      <c r="BK98" s="1">
        <f>'BASE METAS)'!CO91</f>
        <v>267</v>
      </c>
      <c r="BL98" s="1">
        <f>'BASE METAS)'!CP91</f>
        <v>0</v>
      </c>
      <c r="BM98" s="1">
        <f>'BASE METAS)'!CQ91</f>
        <v>0</v>
      </c>
      <c r="BN98" s="1">
        <f>'BASE METAS)'!CR91</f>
        <v>0</v>
      </c>
      <c r="BO98" s="1">
        <f>'BASE METAS)'!CS91</f>
        <v>0</v>
      </c>
      <c r="BP98" s="1">
        <f>'BASE METAS)'!CT91</f>
        <v>0</v>
      </c>
      <c r="BQ98" s="1">
        <f>'BASE METAS)'!CU91</f>
        <v>0</v>
      </c>
      <c r="BR98" s="1">
        <f>'BASE METAS)'!CV91</f>
        <v>0</v>
      </c>
      <c r="BS98" s="1">
        <f>'BASE METAS)'!CW91</f>
        <v>0</v>
      </c>
      <c r="BT98" s="1">
        <f>'BASE METAS)'!CX91</f>
        <v>0</v>
      </c>
      <c r="BU98" s="1">
        <f>'BASE METAS)'!FA91</f>
        <v>3200</v>
      </c>
      <c r="BV98" s="1">
        <f>'BASE METAS)'!FB91</f>
        <v>0</v>
      </c>
      <c r="BW98" s="1">
        <f>'BASE METAS)'!FC91</f>
        <v>266</v>
      </c>
      <c r="BX98" s="1">
        <f>'BASE METAS)'!FD91</f>
        <v>152</v>
      </c>
      <c r="BY98" s="1">
        <f>'BASE METAS)'!FE91</f>
        <v>-114</v>
      </c>
      <c r="BZ98" s="1">
        <f>'BASE METAS)'!FF91</f>
        <v>0.5714285714285714</v>
      </c>
      <c r="CA98" s="1">
        <f>'BASE METAS)'!FG91</f>
        <v>529</v>
      </c>
      <c r="CB98" s="1">
        <f>'BASE METAS)'!FH91</f>
        <v>2671</v>
      </c>
      <c r="CC98" s="1">
        <f>'BASE METAS)'!FI91</f>
        <v>0.1653125</v>
      </c>
      <c r="CD98" s="1">
        <f>'BASE METAS)'!FJ91</f>
        <v>3200</v>
      </c>
      <c r="CE98" s="1">
        <f>'BASE METAS)'!FK91</f>
        <v>0</v>
      </c>
      <c r="CF98" s="1">
        <f>'BASE METAS)'!FL91</f>
        <v>267</v>
      </c>
      <c r="CG98" s="1">
        <f>'BASE METAS)'!FM91</f>
        <v>394</v>
      </c>
    </row>
    <row r="99" spans="1:85" ht="63.75" customHeight="1" x14ac:dyDescent="0.25">
      <c r="A99" s="1">
        <f>'BASE METAS)'!A92</f>
        <v>0</v>
      </c>
      <c r="B99" s="7199"/>
      <c r="C99" s="7154"/>
      <c r="D99" s="7154"/>
      <c r="E99" s="7202"/>
      <c r="F99" s="7200"/>
      <c r="G99" s="7200"/>
      <c r="H99" s="7144"/>
      <c r="I99" s="7144"/>
      <c r="J99" s="5707"/>
      <c r="K99" s="5707"/>
      <c r="L99" s="5707"/>
      <c r="M99" s="5707"/>
      <c r="N99" s="5707"/>
      <c r="O99" s="5707"/>
      <c r="P99" s="5707"/>
      <c r="Q99" s="5698"/>
      <c r="R99" s="5698"/>
      <c r="S99" s="5698"/>
      <c r="T99" s="5698"/>
      <c r="U99" s="7730"/>
      <c r="V99" s="5698"/>
      <c r="W99" s="5695"/>
      <c r="X99" s="7145"/>
      <c r="Y99" s="214">
        <f>'BASE METAS)'!Y92</f>
        <v>3</v>
      </c>
      <c r="Z99" s="219" t="str">
        <f>'BASE METAS)'!Z92</f>
        <v>EXPEDIR PERMISOS PARA EVENTOS SOCIALES, ASISTENCIALES Y PATRONALES EN VÌA PÙBLICA.</v>
      </c>
      <c r="AA99" s="223" t="str">
        <f>'BASE METAS)'!AA92</f>
        <v>PERMISO</v>
      </c>
      <c r="AB99" s="157">
        <f>'BASE METAS)'!AB92</f>
        <v>250</v>
      </c>
      <c r="AC99" s="157">
        <f>'BASE METAS)'!AC92</f>
        <v>62</v>
      </c>
      <c r="AD99" s="158">
        <f>'BASE METAS)'!AD92</f>
        <v>0.248</v>
      </c>
      <c r="AE99" s="157">
        <f>'BASE METAS)'!AE92</f>
        <v>62</v>
      </c>
      <c r="AF99" s="158">
        <f>'BASE METAS)'!AF92</f>
        <v>0.248</v>
      </c>
      <c r="AG99" s="157">
        <f>'BASE METAS)'!AG92</f>
        <v>62</v>
      </c>
      <c r="AH99" s="158">
        <f>'BASE METAS)'!AH92</f>
        <v>0.248</v>
      </c>
      <c r="AI99" s="157">
        <f>'BASE METAS)'!AI92</f>
        <v>64</v>
      </c>
      <c r="AJ99" s="159">
        <f>'BASE METAS)'!AJ92</f>
        <v>0.25600000000000001</v>
      </c>
      <c r="AK99" s="198">
        <f>'BASE METAS)'!AK92</f>
        <v>1</v>
      </c>
      <c r="AL99" s="1221">
        <f>'BASE METAS)'!AL92</f>
        <v>3</v>
      </c>
      <c r="AM99" s="970" t="str">
        <f>'BASE METAS)'!AM92</f>
        <v>EXPEDICIÓN DE PERMISOS</v>
      </c>
      <c r="AN99" s="970" t="str">
        <f>'BASE METAS)'!AN92</f>
        <v>MIDE EL No DE  PERMISOS  EXPEDIDOS SOBRE EL No DE PERMISOS SOLICITADOS.</v>
      </c>
      <c r="AO99" s="1343" t="str">
        <f>'BASE METAS)'!AU92</f>
        <v>DESEMPEÑO</v>
      </c>
      <c r="AP99" s="970" t="str">
        <f>'BASE METAS)'!AO92</f>
        <v xml:space="preserve"> No DE PERMISOS EXPEDIDOS              </v>
      </c>
      <c r="AQ99" s="970" t="str">
        <f>'BASE METAS)'!AP92</f>
        <v xml:space="preserve"> No DE PERMISOS SOLICITADOS</v>
      </c>
      <c r="AR99" s="1218">
        <f>'BASE METAS)'!AQ92</f>
        <v>100</v>
      </c>
      <c r="AS99" s="970" t="str">
        <f>'BASE METAS)'!AR92</f>
        <v>PERMISOS</v>
      </c>
      <c r="AT99" s="970" t="str">
        <f>'BASE METAS)'!AS92</f>
        <v>EFICACIA</v>
      </c>
      <c r="AU99" s="1483">
        <f>'BASE METAS)'!BO92</f>
        <v>0</v>
      </c>
      <c r="AV99" s="1">
        <f>'BASE METAS)'!BQ92</f>
        <v>250</v>
      </c>
      <c r="AW99" s="1">
        <f>'BASE METAS)'!BR92</f>
        <v>0</v>
      </c>
      <c r="AX99" s="1">
        <f>'BASE METAS)'!BS92</f>
        <v>62</v>
      </c>
      <c r="AY99" s="1">
        <f>'BASE METAS)'!BT92</f>
        <v>71</v>
      </c>
      <c r="AZ99" s="1">
        <f>'BASE METAS)'!BU92</f>
        <v>-9</v>
      </c>
      <c r="BA99" s="1">
        <f>'BASE METAS)'!BV92</f>
        <v>1.1451612903225807</v>
      </c>
      <c r="BB99" s="1">
        <f>'BASE METAS)'!BW92</f>
        <v>146</v>
      </c>
      <c r="BC99" s="1">
        <f>'BASE METAS)'!BX92</f>
        <v>104</v>
      </c>
      <c r="BD99" s="1">
        <f>'BASE METAS)'!BY92</f>
        <v>0.58399999999999996</v>
      </c>
      <c r="BE99" s="1">
        <f>'BASE METAS)'!CG92</f>
        <v>75</v>
      </c>
      <c r="BF99" s="1">
        <f>'BASE METAS)'!CJ92</f>
        <v>0</v>
      </c>
      <c r="BG99" s="1">
        <f>'BASE METAS)'!CK92</f>
        <v>0</v>
      </c>
      <c r="BH99" s="1">
        <f>'BASE METAS)'!CL92</f>
        <v>0</v>
      </c>
      <c r="BI99" s="1">
        <f>'BASE METAS)'!CM92</f>
        <v>0</v>
      </c>
      <c r="BJ99" s="1">
        <f>'BASE METAS)'!CN92</f>
        <v>0</v>
      </c>
      <c r="BK99" s="1">
        <f>'BASE METAS)'!CO92</f>
        <v>0</v>
      </c>
      <c r="BL99" s="1">
        <f>'BASE METAS)'!CP92</f>
        <v>0</v>
      </c>
      <c r="BM99" s="1">
        <f>'BASE METAS)'!CQ92</f>
        <v>0</v>
      </c>
      <c r="BN99" s="1">
        <f>'BASE METAS)'!CR92</f>
        <v>0</v>
      </c>
      <c r="BO99" s="1">
        <f>'BASE METAS)'!CS92</f>
        <v>0</v>
      </c>
      <c r="BP99" s="1">
        <f>'BASE METAS)'!CT92</f>
        <v>0</v>
      </c>
      <c r="BQ99" s="1">
        <f>'BASE METAS)'!CU92</f>
        <v>0</v>
      </c>
      <c r="BR99" s="1">
        <f>'BASE METAS)'!CV92</f>
        <v>0</v>
      </c>
      <c r="BS99" s="1">
        <f>'BASE METAS)'!CW92</f>
        <v>0</v>
      </c>
      <c r="BT99" s="1">
        <f>'BASE METAS)'!CX92</f>
        <v>0</v>
      </c>
      <c r="BU99" s="1">
        <f>'BASE METAS)'!FA92</f>
        <v>250</v>
      </c>
      <c r="BV99" s="1">
        <f>'BASE METAS)'!FB92</f>
        <v>0</v>
      </c>
      <c r="BW99" s="1">
        <f>'BASE METAS)'!FC92</f>
        <v>20</v>
      </c>
      <c r="BX99" s="1">
        <f>'BASE METAS)'!FD92</f>
        <v>20</v>
      </c>
      <c r="BY99" s="1">
        <f>'BASE METAS)'!FE92</f>
        <v>0</v>
      </c>
      <c r="BZ99" s="1">
        <f>'BASE METAS)'!FF92</f>
        <v>1</v>
      </c>
      <c r="CA99" s="1">
        <f>'BASE METAS)'!FG92</f>
        <v>95</v>
      </c>
      <c r="CB99" s="1">
        <f>'BASE METAS)'!FH92</f>
        <v>155</v>
      </c>
      <c r="CC99" s="1">
        <f>'BASE METAS)'!FI92</f>
        <v>0.38</v>
      </c>
      <c r="CD99" s="1">
        <f>'BASE METAS)'!FJ92</f>
        <v>250</v>
      </c>
      <c r="CE99" s="1">
        <f>'BASE METAS)'!FK92</f>
        <v>0</v>
      </c>
      <c r="CF99" s="1">
        <f>'BASE METAS)'!FL92</f>
        <v>21</v>
      </c>
      <c r="CG99" s="1">
        <f>'BASE METAS)'!FM92</f>
        <v>21</v>
      </c>
    </row>
    <row r="100" spans="1:85" ht="63.75" customHeight="1" x14ac:dyDescent="0.25">
      <c r="A100" s="1">
        <f>'BASE METAS)'!A93</f>
        <v>0</v>
      </c>
      <c r="B100" s="7199"/>
      <c r="C100" s="7154"/>
      <c r="D100" s="7154"/>
      <c r="E100" s="7202"/>
      <c r="F100" s="7200"/>
      <c r="G100" s="7200"/>
      <c r="H100" s="7144"/>
      <c r="I100" s="7144"/>
      <c r="J100" s="5707"/>
      <c r="K100" s="5707"/>
      <c r="L100" s="5707"/>
      <c r="M100" s="5707"/>
      <c r="N100" s="5707"/>
      <c r="O100" s="5707"/>
      <c r="P100" s="5707"/>
      <c r="Q100" s="5698"/>
      <c r="R100" s="5698"/>
      <c r="S100" s="5698"/>
      <c r="T100" s="5698"/>
      <c r="U100" s="7730"/>
      <c r="V100" s="5698"/>
      <c r="W100" s="5695"/>
      <c r="X100" s="7145"/>
      <c r="Y100" s="214">
        <f>'BASE METAS)'!Y93</f>
        <v>4</v>
      </c>
      <c r="Z100" s="219" t="str">
        <f>'BASE METAS)'!Z93</f>
        <v>CERTIFICACION DE ACTAS DE CABILDO</v>
      </c>
      <c r="AA100" s="224" t="str">
        <f>'BASE METAS)'!AA93</f>
        <v>CERTIFICACION</v>
      </c>
      <c r="AB100" s="157">
        <f>'BASE METAS)'!AB93</f>
        <v>950</v>
      </c>
      <c r="AC100" s="157">
        <f>'BASE METAS)'!AC93</f>
        <v>237</v>
      </c>
      <c r="AD100" s="158">
        <f>'BASE METAS)'!AD93</f>
        <v>0.24947368421052632</v>
      </c>
      <c r="AE100" s="157">
        <f>'BASE METAS)'!AE93</f>
        <v>237</v>
      </c>
      <c r="AF100" s="158">
        <f>'BASE METAS)'!AF93</f>
        <v>0.24947368421052632</v>
      </c>
      <c r="AG100" s="157">
        <f>'BASE METAS)'!AG93</f>
        <v>237</v>
      </c>
      <c r="AH100" s="158">
        <f>'BASE METAS)'!AH93</f>
        <v>0.24947368421052632</v>
      </c>
      <c r="AI100" s="157">
        <f>'BASE METAS)'!AI93</f>
        <v>239</v>
      </c>
      <c r="AJ100" s="159">
        <f>'BASE METAS)'!AJ93</f>
        <v>0.25157894736842107</v>
      </c>
      <c r="AK100" s="198">
        <f>'BASE METAS)'!AK93</f>
        <v>1</v>
      </c>
      <c r="AL100" s="1221">
        <f>'BASE METAS)'!AL93</f>
        <v>4</v>
      </c>
      <c r="AM100" s="970" t="str">
        <f>'BASE METAS)'!AM93</f>
        <v>CERTIFICACION DE ACTAS DE CABILDO</v>
      </c>
      <c r="AN100" s="970" t="str">
        <f>'BASE METAS)'!AN93</f>
        <v>MIDE EL No DE  CERTIFICACIONES  EXPEDIDAS SOBRE EL No DE CERTIFICACIONES SOLICITADAS.</v>
      </c>
      <c r="AO100" s="1343" t="str">
        <f>'BASE METAS)'!AU93</f>
        <v>DESEMPEÑO</v>
      </c>
      <c r="AP100" s="970" t="str">
        <f>'BASE METAS)'!AO93</f>
        <v xml:space="preserve"> No DE CERTIFICACIONES EXPEDIDAS              </v>
      </c>
      <c r="AQ100" s="970" t="str">
        <f>'BASE METAS)'!AP93</f>
        <v xml:space="preserve"> No DE CERTIFICACIONES SOLICITADAS         </v>
      </c>
      <c r="AR100" s="1218">
        <f>'BASE METAS)'!AQ93</f>
        <v>100</v>
      </c>
      <c r="AS100" s="970" t="str">
        <f>'BASE METAS)'!AR93</f>
        <v>CERTIFICACIONES</v>
      </c>
      <c r="AT100" s="970" t="str">
        <f>'BASE METAS)'!AS93</f>
        <v xml:space="preserve">EFICACIA </v>
      </c>
      <c r="AU100" s="1483">
        <f>'BASE METAS)'!BO93</f>
        <v>0</v>
      </c>
      <c r="AV100" s="1">
        <f>'BASE METAS)'!BQ93</f>
        <v>950</v>
      </c>
      <c r="AW100" s="1">
        <f>'BASE METAS)'!BR93</f>
        <v>0</v>
      </c>
      <c r="AX100" s="1">
        <f>'BASE METAS)'!BS93</f>
        <v>237</v>
      </c>
      <c r="AY100" s="1">
        <f>'BASE METAS)'!BT93</f>
        <v>401</v>
      </c>
      <c r="AZ100" s="1">
        <f>'BASE METAS)'!BU93</f>
        <v>-164</v>
      </c>
      <c r="BA100" s="1">
        <f>'BASE METAS)'!BV93</f>
        <v>1.6919831223628692</v>
      </c>
      <c r="BB100" s="1">
        <f>'BASE METAS)'!BW93</f>
        <v>726</v>
      </c>
      <c r="BC100" s="1">
        <f>'BASE METAS)'!BX93</f>
        <v>224</v>
      </c>
      <c r="BD100" s="1">
        <f>'BASE METAS)'!BY93</f>
        <v>0.76421052631578945</v>
      </c>
      <c r="BE100" s="1">
        <f>'BASE METAS)'!CG93</f>
        <v>325</v>
      </c>
      <c r="BF100" s="1">
        <f>'BASE METAS)'!CJ93</f>
        <v>0</v>
      </c>
      <c r="BG100" s="1">
        <f>'BASE METAS)'!CK93</f>
        <v>0</v>
      </c>
      <c r="BH100" s="1">
        <f>'BASE METAS)'!CL93</f>
        <v>0</v>
      </c>
      <c r="BI100" s="1">
        <f>'BASE METAS)'!CM93</f>
        <v>0</v>
      </c>
      <c r="BJ100" s="1">
        <f>'BASE METAS)'!CN93</f>
        <v>0</v>
      </c>
      <c r="BK100" s="1">
        <f>'BASE METAS)'!CO93</f>
        <v>0</v>
      </c>
      <c r="BL100" s="1">
        <f>'BASE METAS)'!CP93</f>
        <v>0</v>
      </c>
      <c r="BM100" s="1">
        <f>'BASE METAS)'!CQ93</f>
        <v>0</v>
      </c>
      <c r="BN100" s="1">
        <f>'BASE METAS)'!CR93</f>
        <v>0</v>
      </c>
      <c r="BO100" s="1">
        <f>'BASE METAS)'!CS93</f>
        <v>0</v>
      </c>
      <c r="BP100" s="1">
        <f>'BASE METAS)'!CT93</f>
        <v>0</v>
      </c>
      <c r="BQ100" s="1">
        <f>'BASE METAS)'!CU93</f>
        <v>0</v>
      </c>
      <c r="BR100" s="1">
        <f>'BASE METAS)'!CV93</f>
        <v>0</v>
      </c>
      <c r="BS100" s="1">
        <f>'BASE METAS)'!CW93</f>
        <v>0</v>
      </c>
      <c r="BT100" s="1">
        <f>'BASE METAS)'!CX93</f>
        <v>0</v>
      </c>
      <c r="BU100" s="1">
        <f>'BASE METAS)'!FA93</f>
        <v>950</v>
      </c>
      <c r="BV100" s="1">
        <f>'BASE METAS)'!FB93</f>
        <v>0</v>
      </c>
      <c r="BW100" s="1">
        <f>'BASE METAS)'!FC93</f>
        <v>79</v>
      </c>
      <c r="BX100" s="1">
        <f>'BASE METAS)'!FD93</f>
        <v>104</v>
      </c>
      <c r="BY100" s="1">
        <f>'BASE METAS)'!FE93</f>
        <v>25</v>
      </c>
      <c r="BZ100" s="1">
        <f>'BASE METAS)'!FF93</f>
        <v>1.3164556962025316</v>
      </c>
      <c r="CA100" s="1">
        <f>'BASE METAS)'!FG93</f>
        <v>429</v>
      </c>
      <c r="CB100" s="1">
        <f>'BASE METAS)'!FH93</f>
        <v>521</v>
      </c>
      <c r="CC100" s="1">
        <f>'BASE METAS)'!FI93</f>
        <v>0.45157894736842108</v>
      </c>
      <c r="CD100" s="1">
        <f>'BASE METAS)'!FJ93</f>
        <v>950</v>
      </c>
      <c r="CE100" s="1">
        <f>'BASE METAS)'!FK93</f>
        <v>0</v>
      </c>
      <c r="CF100" s="1">
        <f>'BASE METAS)'!FL93</f>
        <v>79</v>
      </c>
      <c r="CG100" s="1">
        <f>'BASE METAS)'!FM93</f>
        <v>131</v>
      </c>
    </row>
    <row r="101" spans="1:85" ht="63.75" customHeight="1" x14ac:dyDescent="0.25">
      <c r="A101" s="1">
        <f>'BASE METAS)'!A94</f>
        <v>0</v>
      </c>
      <c r="B101" s="7199"/>
      <c r="C101" s="7154"/>
      <c r="D101" s="7154"/>
      <c r="E101" s="7202"/>
      <c r="F101" s="7200"/>
      <c r="G101" s="7200"/>
      <c r="H101" s="7144"/>
      <c r="I101" s="7144"/>
      <c r="J101" s="5707"/>
      <c r="K101" s="5707"/>
      <c r="L101" s="5707"/>
      <c r="M101" s="5707"/>
      <c r="N101" s="5707"/>
      <c r="O101" s="5707"/>
      <c r="P101" s="5707"/>
      <c r="Q101" s="5698"/>
      <c r="R101" s="5698"/>
      <c r="S101" s="5698"/>
      <c r="T101" s="5698"/>
      <c r="U101" s="7730"/>
      <c r="V101" s="5698"/>
      <c r="W101" s="5695"/>
      <c r="X101" s="7145"/>
      <c r="Y101" s="214">
        <f>'BASE METAS)'!Y94</f>
        <v>5</v>
      </c>
      <c r="Z101" s="219" t="str">
        <f>'BASE METAS)'!Z94</f>
        <v>PUBLICACION DE REGLAMENTOS, Y  DISPOSICIONES ADMINISTRATIVAS APROBADAS POR CABILDO</v>
      </c>
      <c r="AA101" s="223" t="str">
        <f>'BASE METAS)'!AA94</f>
        <v>GACETA</v>
      </c>
      <c r="AB101" s="157">
        <f>'BASE METAS)'!AB94</f>
        <v>19</v>
      </c>
      <c r="AC101" s="157">
        <f>'BASE METAS)'!AC94</f>
        <v>5</v>
      </c>
      <c r="AD101" s="158">
        <f>'BASE METAS)'!AD94</f>
        <v>0.26315789473684209</v>
      </c>
      <c r="AE101" s="157">
        <f>'BASE METAS)'!AE94</f>
        <v>4</v>
      </c>
      <c r="AF101" s="158">
        <f>'BASE METAS)'!AF94</f>
        <v>0.21052631578947367</v>
      </c>
      <c r="AG101" s="157">
        <f>'BASE METAS)'!AG94</f>
        <v>5</v>
      </c>
      <c r="AH101" s="158">
        <f>'BASE METAS)'!AH94</f>
        <v>0.26315789473684209</v>
      </c>
      <c r="AI101" s="157">
        <f>'BASE METAS)'!AI94</f>
        <v>5</v>
      </c>
      <c r="AJ101" s="159">
        <f>'BASE METAS)'!AJ94</f>
        <v>0.26315789473684209</v>
      </c>
      <c r="AK101" s="198">
        <f>'BASE METAS)'!AK94</f>
        <v>1</v>
      </c>
      <c r="AL101" s="1221">
        <f>'BASE METAS)'!AL94</f>
        <v>5</v>
      </c>
      <c r="AM101" s="959" t="str">
        <f>'BASE METAS)'!AM94</f>
        <v xml:space="preserve">PUBLICACION DE REGLAMENTOS, DISPOSICIONES </v>
      </c>
      <c r="AN101" s="959" t="str">
        <f>'BASE METAS)'!AN94</f>
        <v>MIDE EL No DE  PUBLICACIONES  REALIZADAS  SOBRE EL No DE PUBLICACIONES SOLICITADAS.</v>
      </c>
      <c r="AO101" s="1343" t="str">
        <f>'BASE METAS)'!AU94</f>
        <v>DESEMPEÑO</v>
      </c>
      <c r="AP101" s="970" t="str">
        <f>'BASE METAS)'!AO94</f>
        <v xml:space="preserve"> No DE GACETAS EXPEDIDAS              </v>
      </c>
      <c r="AQ101" s="970" t="str">
        <f>'BASE METAS)'!AP94</f>
        <v xml:space="preserve"> No DE GACETAS SOLICITADAS</v>
      </c>
      <c r="AR101" s="1218">
        <f>'BASE METAS)'!AQ94</f>
        <v>100</v>
      </c>
      <c r="AS101" s="970" t="str">
        <f>'BASE METAS)'!AR94</f>
        <v xml:space="preserve">PUBLICACION </v>
      </c>
      <c r="AT101" s="970" t="str">
        <f>'BASE METAS)'!AS94</f>
        <v>EFICACIA</v>
      </c>
      <c r="AU101" s="1483">
        <f>'BASE METAS)'!BO94</f>
        <v>0</v>
      </c>
      <c r="AV101" s="1">
        <f>'BASE METAS)'!BQ94</f>
        <v>19</v>
      </c>
      <c r="AW101" s="1">
        <f>'BASE METAS)'!BR94</f>
        <v>0</v>
      </c>
      <c r="AX101" s="1">
        <f>'BASE METAS)'!BS94</f>
        <v>4</v>
      </c>
      <c r="AY101" s="1">
        <f>'BASE METAS)'!BT94</f>
        <v>7</v>
      </c>
      <c r="AZ101" s="1">
        <f>'BASE METAS)'!BU94</f>
        <v>-3</v>
      </c>
      <c r="BA101" s="1">
        <f>'BASE METAS)'!BV94</f>
        <v>1.75</v>
      </c>
      <c r="BB101" s="1">
        <f>'BASE METAS)'!BW94</f>
        <v>16</v>
      </c>
      <c r="BC101" s="1">
        <f>'BASE METAS)'!BX94</f>
        <v>3</v>
      </c>
      <c r="BD101" s="1">
        <f>'BASE METAS)'!BY94</f>
        <v>0.84210526315789469</v>
      </c>
      <c r="BE101" s="1">
        <f>'BASE METAS)'!CG94</f>
        <v>9</v>
      </c>
      <c r="BF101" s="1">
        <f>'BASE METAS)'!CJ94</f>
        <v>0</v>
      </c>
      <c r="BG101" s="1">
        <f>'BASE METAS)'!CK94</f>
        <v>0</v>
      </c>
      <c r="BH101" s="1">
        <f>'BASE METAS)'!CL94</f>
        <v>0</v>
      </c>
      <c r="BI101" s="1">
        <f>'BASE METAS)'!CM94</f>
        <v>0</v>
      </c>
      <c r="BJ101" s="1">
        <f>'BASE METAS)'!CN94</f>
        <v>0</v>
      </c>
      <c r="BK101" s="1">
        <f>'BASE METAS)'!CO94</f>
        <v>0</v>
      </c>
      <c r="BL101" s="1">
        <f>'BASE METAS)'!CP94</f>
        <v>0</v>
      </c>
      <c r="BM101" s="1">
        <f>'BASE METAS)'!CQ94</f>
        <v>0</v>
      </c>
      <c r="BN101" s="1">
        <f>'BASE METAS)'!CR94</f>
        <v>0</v>
      </c>
      <c r="BO101" s="1">
        <f>'BASE METAS)'!CS94</f>
        <v>0</v>
      </c>
      <c r="BP101" s="1">
        <f>'BASE METAS)'!CT94</f>
        <v>0</v>
      </c>
      <c r="BQ101" s="1">
        <f>'BASE METAS)'!CU94</f>
        <v>0</v>
      </c>
      <c r="BR101" s="1">
        <f>'BASE METAS)'!CV94</f>
        <v>0</v>
      </c>
      <c r="BS101" s="1">
        <f>'BASE METAS)'!CW94</f>
        <v>0</v>
      </c>
      <c r="BT101" s="1">
        <f>'BASE METAS)'!CX94</f>
        <v>0</v>
      </c>
      <c r="BU101" s="1">
        <f>'BASE METAS)'!FA94</f>
        <v>19</v>
      </c>
      <c r="BV101" s="1">
        <f>'BASE METAS)'!FB94</f>
        <v>0</v>
      </c>
      <c r="BW101" s="1">
        <f>'BASE METAS)'!FC94</f>
        <v>2</v>
      </c>
      <c r="BX101" s="1">
        <f>'BASE METAS)'!FD94</f>
        <v>2</v>
      </c>
      <c r="BY101" s="1">
        <f>'BASE METAS)'!FE94</f>
        <v>0</v>
      </c>
      <c r="BZ101" s="1">
        <f>'BASE METAS)'!FF94</f>
        <v>1</v>
      </c>
      <c r="CA101" s="1">
        <f>'BASE METAS)'!FG94</f>
        <v>11</v>
      </c>
      <c r="CB101" s="1">
        <f>'BASE METAS)'!FH94</f>
        <v>8</v>
      </c>
      <c r="CC101" s="1">
        <f>'BASE METAS)'!FI94</f>
        <v>0.57894736842105265</v>
      </c>
      <c r="CD101" s="1">
        <f>'BASE METAS)'!FJ94</f>
        <v>19</v>
      </c>
      <c r="CE101" s="1">
        <f>'BASE METAS)'!FK94</f>
        <v>0</v>
      </c>
      <c r="CF101" s="1">
        <f>'BASE METAS)'!FL94</f>
        <v>1</v>
      </c>
      <c r="CG101" s="1">
        <f>'BASE METAS)'!FM94</f>
        <v>4</v>
      </c>
    </row>
    <row r="102" spans="1:85" ht="49.5" customHeight="1" x14ac:dyDescent="0.25">
      <c r="A102" s="1">
        <f>'BASE METAS)'!A95</f>
        <v>0</v>
      </c>
      <c r="B102" s="7199"/>
      <c r="C102" s="7154"/>
      <c r="D102" s="7154"/>
      <c r="E102" s="7202"/>
      <c r="F102" s="7200"/>
      <c r="G102" s="7200"/>
      <c r="H102" s="7144"/>
      <c r="I102" s="7144"/>
      <c r="J102" s="5708"/>
      <c r="K102" s="5708"/>
      <c r="L102" s="5708"/>
      <c r="M102" s="5708"/>
      <c r="N102" s="5708"/>
      <c r="O102" s="5708"/>
      <c r="P102" s="5708"/>
      <c r="Q102" s="5699"/>
      <c r="R102" s="5699"/>
      <c r="S102" s="5699"/>
      <c r="T102" s="5699"/>
      <c r="U102" s="7731"/>
      <c r="V102" s="5699"/>
      <c r="W102" s="5696"/>
      <c r="X102" s="7103"/>
      <c r="Y102" s="225">
        <f>'BASE METAS)'!Y95</f>
        <v>6</v>
      </c>
      <c r="Z102" s="226" t="str">
        <f>'BASE METAS)'!Z95</f>
        <v>EMITIR CITATORIOS PARA LA CELEBRACION DE DOS CABILDOS ITINERANTES</v>
      </c>
      <c r="AA102" s="227" t="str">
        <f>'BASE METAS)'!AA95</f>
        <v>CABILDO</v>
      </c>
      <c r="AB102" s="162">
        <f>'BASE METAS)'!AB95</f>
        <v>2</v>
      </c>
      <c r="AC102" s="162">
        <f>'BASE METAS)'!AC95</f>
        <v>0</v>
      </c>
      <c r="AD102" s="163">
        <f>'BASE METAS)'!AD95</f>
        <v>0</v>
      </c>
      <c r="AE102" s="162">
        <f>'BASE METAS)'!AE95</f>
        <v>1</v>
      </c>
      <c r="AF102" s="163">
        <f>'BASE METAS)'!AF95</f>
        <v>0.5</v>
      </c>
      <c r="AG102" s="162">
        <f>'BASE METAS)'!AG95</f>
        <v>0</v>
      </c>
      <c r="AH102" s="163">
        <f>'BASE METAS)'!AH95</f>
        <v>0</v>
      </c>
      <c r="AI102" s="162">
        <f>'BASE METAS)'!AI95</f>
        <v>1</v>
      </c>
      <c r="AJ102" s="164">
        <f>'BASE METAS)'!AJ95</f>
        <v>0.5</v>
      </c>
      <c r="AK102" s="228">
        <f>'BASE METAS)'!AK95</f>
        <v>1</v>
      </c>
      <c r="AL102" s="1221">
        <f>'BASE METAS)'!AL95</f>
        <v>6</v>
      </c>
      <c r="AM102" s="959" t="str">
        <f>'BASE METAS)'!AM95</f>
        <v xml:space="preserve">EMISION DE CITATORIOS PARA LA CELEBRACION DE CABILDOS </v>
      </c>
      <c r="AN102" s="959" t="str">
        <f>'BASE METAS)'!AN95</f>
        <v>MIDE EL No DE CITATORIOS PARA SESIONES DE CABILDO EXPEDIDIOS SOBRE EL No DE CITATORIOS PARA SESIONES DE CABILDO PROGRAMADOS</v>
      </c>
      <c r="AO102" s="1343" t="str">
        <f>'BASE METAS)'!AU95</f>
        <v>DESEMPEÑO</v>
      </c>
      <c r="AP102" s="970" t="str">
        <f>'BASE METAS)'!AO95</f>
        <v xml:space="preserve"> No DE CITATORIOS EMITIDOS      </v>
      </c>
      <c r="AQ102" s="970" t="str">
        <f>'BASE METAS)'!AP95</f>
        <v xml:space="preserve"> No DE CITATORIOS SOLICITADOS</v>
      </c>
      <c r="AR102" s="1218">
        <f>'BASE METAS)'!AQ95</f>
        <v>100</v>
      </c>
      <c r="AS102" s="970" t="str">
        <f>'BASE METAS)'!AR95</f>
        <v>CABILDO</v>
      </c>
      <c r="AT102" s="970" t="str">
        <f>'BASE METAS)'!AS95</f>
        <v>EFICACIA</v>
      </c>
      <c r="AU102" s="1483">
        <f>'BASE METAS)'!BO95</f>
        <v>0</v>
      </c>
      <c r="AV102" s="1">
        <f>'BASE METAS)'!BQ95</f>
        <v>2</v>
      </c>
      <c r="AW102" s="1352">
        <f>'BASE METAS)'!BR95</f>
        <v>0</v>
      </c>
      <c r="AX102" s="1040">
        <f>'BASE METAS)'!BS95</f>
        <v>1</v>
      </c>
      <c r="AY102" s="1040">
        <f>'BASE METAS)'!BT95</f>
        <v>1</v>
      </c>
      <c r="AZ102" s="1352">
        <f>'BASE METAS)'!BU95</f>
        <v>0</v>
      </c>
      <c r="BA102" s="960">
        <f>'BASE METAS)'!BV95</f>
        <v>1</v>
      </c>
      <c r="BB102" s="960">
        <f>'BASE METAS)'!BW95</f>
        <v>1</v>
      </c>
      <c r="BC102" s="960">
        <f>'BASE METAS)'!BX95</f>
        <v>1</v>
      </c>
      <c r="BD102" s="960">
        <f>'BASE METAS)'!BY95</f>
        <v>0.5</v>
      </c>
      <c r="BE102" s="960">
        <f>'BASE METAS)'!CG95</f>
        <v>0</v>
      </c>
      <c r="BF102" s="960">
        <f>'BASE METAS)'!CJ95</f>
        <v>0</v>
      </c>
      <c r="BG102" s="960">
        <f>'BASE METAS)'!CK95</f>
        <v>0</v>
      </c>
      <c r="BH102" s="960">
        <f>'BASE METAS)'!CL95</f>
        <v>0</v>
      </c>
      <c r="BI102" s="1352">
        <f>'BASE METAS)'!CM95</f>
        <v>0</v>
      </c>
      <c r="BJ102" s="1">
        <f>'BASE METAS)'!CN95</f>
        <v>0</v>
      </c>
      <c r="BK102" s="1">
        <f>'BASE METAS)'!CO95</f>
        <v>0</v>
      </c>
      <c r="BL102" s="1">
        <f>'BASE METAS)'!CP95</f>
        <v>0</v>
      </c>
      <c r="BM102" s="1">
        <f>'BASE METAS)'!CQ95</f>
        <v>0</v>
      </c>
      <c r="BN102" s="1">
        <f>'BASE METAS)'!CR95</f>
        <v>0</v>
      </c>
      <c r="BO102" s="1">
        <f>'BASE METAS)'!CS95</f>
        <v>0</v>
      </c>
      <c r="BP102" s="1">
        <f>'BASE METAS)'!CT95</f>
        <v>0</v>
      </c>
      <c r="BQ102" s="1">
        <f>'BASE METAS)'!CU95</f>
        <v>0</v>
      </c>
      <c r="BR102" s="1">
        <f>'BASE METAS)'!CV95</f>
        <v>0</v>
      </c>
      <c r="BS102" s="1">
        <f>'BASE METAS)'!CW95</f>
        <v>0</v>
      </c>
      <c r="BT102" s="1">
        <f>'BASE METAS)'!CX95</f>
        <v>0</v>
      </c>
      <c r="BU102" s="1">
        <f>'BASE METAS)'!FA95</f>
        <v>2</v>
      </c>
      <c r="BV102" s="1">
        <f>'BASE METAS)'!FB95</f>
        <v>0</v>
      </c>
      <c r="BW102" s="1">
        <f>'BASE METAS)'!FC95</f>
        <v>1</v>
      </c>
      <c r="BX102" s="1">
        <f>'BASE METAS)'!FD95</f>
        <v>1</v>
      </c>
      <c r="BY102" s="1">
        <f>'BASE METAS)'!FE95</f>
        <v>0</v>
      </c>
      <c r="BZ102" s="1">
        <f>'BASE METAS)'!FF95</f>
        <v>0</v>
      </c>
      <c r="CA102" s="1">
        <f>'BASE METAS)'!FG95</f>
        <v>1</v>
      </c>
      <c r="CB102" s="1">
        <f>'BASE METAS)'!FH95</f>
        <v>1</v>
      </c>
      <c r="CC102" s="1">
        <f>'BASE METAS)'!FI95</f>
        <v>0.5</v>
      </c>
      <c r="CD102" s="1">
        <f>'BASE METAS)'!FJ95</f>
        <v>2</v>
      </c>
      <c r="CE102" s="1">
        <f>'BASE METAS)'!FK95</f>
        <v>0</v>
      </c>
      <c r="CF102" s="1">
        <f>'BASE METAS)'!FL95</f>
        <v>0</v>
      </c>
      <c r="CG102" s="1">
        <f>'BASE METAS)'!FM95</f>
        <v>0</v>
      </c>
    </row>
    <row r="103" spans="1:85" ht="71.25" customHeight="1" x14ac:dyDescent="0.25">
      <c r="A103" s="1">
        <f>'BASE METAS)'!A96</f>
        <v>14</v>
      </c>
      <c r="B103" s="7199"/>
      <c r="C103" s="7154">
        <f>'BASE METAS)'!C96</f>
        <v>401</v>
      </c>
      <c r="D103" s="7154">
        <f>'BASE METAS)'!D96</f>
        <v>2</v>
      </c>
      <c r="E103" s="7202" t="str">
        <f>'BASE METAS)'!E96</f>
        <v>REVISIÓN Y EXPEDICIÓN DE LA REGLAMENTACIÓN MUNICIPAL</v>
      </c>
      <c r="F103" s="7200" t="str">
        <f>'BASE METAS)'!F96</f>
        <v>D00</v>
      </c>
      <c r="G103" s="7200" t="str">
        <f>'BASE METAS)'!G96</f>
        <v>144</v>
      </c>
      <c r="H103" s="7144" t="str">
        <f>'BASE METAS)'!H96</f>
        <v>01</v>
      </c>
      <c r="I103" s="7144" t="str">
        <f>'BASE METAS)'!I96</f>
        <v>01</v>
      </c>
      <c r="J103" s="5706" t="str">
        <f>'BASE METAS)'!J96</f>
        <v>01</v>
      </c>
      <c r="K103" s="5706" t="str">
        <f>'BASE METAS)'!K96</f>
        <v>01</v>
      </c>
      <c r="L103" s="5706" t="str">
        <f>'BASE METAS)'!L96</f>
        <v>01</v>
      </c>
      <c r="M103" s="5706" t="str">
        <f>'BASE METAS)'!M96</f>
        <v>101</v>
      </c>
      <c r="N103" s="5706" t="str">
        <f>'BASE METAS)'!N96</f>
        <v xml:space="preserve">Unidad Jurídica </v>
      </c>
      <c r="O103" s="5706" t="str">
        <f>'BASE METAS)'!O96</f>
        <v>Gobernación</v>
      </c>
      <c r="P103" s="5706" t="str">
        <f>'BASE METAS)'!P96</f>
        <v>Reglamentar</v>
      </c>
      <c r="Q103" s="5697" t="str">
        <f>'BASE METAS)'!Q96</f>
        <v>Proceso de Reglamentación</v>
      </c>
      <c r="R103" s="5697" t="str">
        <f>'BASE METAS)'!R96</f>
        <v>Reglamentación</v>
      </c>
      <c r="S103" s="5697" t="str">
        <f>'BASE METAS)'!S96</f>
        <v>Reglamentación municipal</v>
      </c>
      <c r="T103" s="5697" t="str">
        <f>'BASE METAS)'!T96</f>
        <v>Revisión y expedición de la reglamentación municipal</v>
      </c>
      <c r="U103" s="7729" t="str">
        <f>'BASE METAS)'!U96</f>
        <v>Coadyuvar en la elaboración, actualización y expedición de bandos, reglamentos, circulares, disposiciones administrativas y en general, todas aquellas que sean necesarias para el cumplimiento de las atribuciones conferidas a los ayuntamientos, de acuerdo al Artículo 31 de la Ley Orgánica Municipal del Estado de México; generando con ello confianza en todas las acciones necesarias para la celebración de las Sesiones del H. Ayuntamiento y Comisiones Edilicias.</v>
      </c>
      <c r="V103" s="5697" t="str">
        <f>'BASE METAS)'!V96</f>
        <v xml:space="preserve">Tlalnepantla Protegida </v>
      </c>
      <c r="W103" s="5694">
        <f>'BASE METAS)'!W96</f>
        <v>8490621</v>
      </c>
      <c r="X103" s="7102" t="str">
        <f>'BASE METAS)'!X96</f>
        <v>COORDINACIÓN DE ASUNTOS EDILICIOS</v>
      </c>
      <c r="Y103" s="327">
        <f>'BASE METAS)'!Y96</f>
        <v>7</v>
      </c>
      <c r="Z103" s="328" t="str">
        <f>'BASE METAS)'!Z96</f>
        <v>Elaboración de proyectos de constancias (dependencias económicas, domicilios, perpetuidad y de no propiedad municipal).</v>
      </c>
      <c r="AA103" s="252" t="str">
        <f>'BASE METAS)'!AA96</f>
        <v>Constancia</v>
      </c>
      <c r="AB103" s="253">
        <f>'BASE METAS)'!AB96</f>
        <v>2800</v>
      </c>
      <c r="AC103" s="253">
        <f>'BASE METAS)'!AC96</f>
        <v>900</v>
      </c>
      <c r="AD103" s="254">
        <f>'BASE METAS)'!AD96</f>
        <v>0.32142857142857145</v>
      </c>
      <c r="AE103" s="253">
        <f>'BASE METAS)'!AE96</f>
        <v>800</v>
      </c>
      <c r="AF103" s="254">
        <f>'BASE METAS)'!AF96</f>
        <v>0.2857142857142857</v>
      </c>
      <c r="AG103" s="253">
        <f>'BASE METAS)'!AG96</f>
        <v>550</v>
      </c>
      <c r="AH103" s="254">
        <f>'BASE METAS)'!AH96</f>
        <v>0.19642857142857142</v>
      </c>
      <c r="AI103" s="253">
        <f>'BASE METAS)'!AI96</f>
        <v>550</v>
      </c>
      <c r="AJ103" s="254">
        <f>'BASE METAS)'!AJ96</f>
        <v>0.19642857142857142</v>
      </c>
      <c r="AK103" s="198">
        <f>'BASE METAS)'!AK96</f>
        <v>1</v>
      </c>
      <c r="AL103" s="1216">
        <f>'BASE METAS)'!AL96</f>
        <v>1</v>
      </c>
      <c r="AM103" s="954" t="str">
        <f>'BASE METAS)'!AM96</f>
        <v>Elaboración de proyectos de constancias (dependencias económicas, domicilios, perpetuidad y de no propiedad municipal).</v>
      </c>
      <c r="AN103" s="954" t="str">
        <f>'BASE METAS)'!AN96</f>
        <v>Mide el número de proyectos de constancias realizadas respecto del total de proyectos de constancias programadas.</v>
      </c>
      <c r="AO103" s="1343" t="str">
        <f>'BASE METAS)'!AU96</f>
        <v>DESEMPEÑO</v>
      </c>
      <c r="AP103" s="1218" t="str">
        <f>'BASE METAS)'!AO96</f>
        <v>No. de proyectos de constancias realizadas</v>
      </c>
      <c r="AQ103" s="1218" t="str">
        <f>'BASE METAS)'!AP96</f>
        <v>No. de proyectos de constancias programadas</v>
      </c>
      <c r="AR103" s="1218">
        <f>'BASE METAS)'!AQ96</f>
        <v>100</v>
      </c>
      <c r="AS103" s="1217" t="str">
        <f>'BASE METAS)'!AR96</f>
        <v>Constancia</v>
      </c>
      <c r="AT103" s="1219" t="str">
        <f>'BASE METAS)'!AS96</f>
        <v>EFICACIA</v>
      </c>
      <c r="AU103" s="1487">
        <f>'BASE METAS)'!BO96</f>
        <v>0</v>
      </c>
      <c r="AV103" s="1">
        <f>'BASE METAS)'!BQ96</f>
        <v>2800</v>
      </c>
      <c r="AW103" s="1352">
        <f>'BASE METAS)'!BR96</f>
        <v>0</v>
      </c>
      <c r="AX103" s="1352">
        <f>'BASE METAS)'!BS96</f>
        <v>800</v>
      </c>
      <c r="AY103" s="1352">
        <f>'BASE METAS)'!BT96</f>
        <v>942</v>
      </c>
      <c r="AZ103" s="1352">
        <f>'BASE METAS)'!BU96</f>
        <v>-142</v>
      </c>
      <c r="BA103" s="1352">
        <f>'BASE METAS)'!BV96</f>
        <v>1.1775</v>
      </c>
      <c r="BB103" s="1352">
        <f>'BASE METAS)'!BW96</f>
        <v>3748</v>
      </c>
      <c r="BC103" s="1352">
        <f>'BASE METAS)'!BX96</f>
        <v>-948</v>
      </c>
      <c r="BD103" s="1352">
        <f>'BASE METAS)'!BY96</f>
        <v>1.3385714285714285</v>
      </c>
      <c r="BE103" s="1352">
        <f>'BASE METAS)'!CG96</f>
        <v>2806</v>
      </c>
      <c r="BF103" s="1352">
        <f>'BASE METAS)'!CJ96</f>
        <v>2343415</v>
      </c>
      <c r="BG103" s="1352">
        <f>'BASE METAS)'!CK96</f>
        <v>0</v>
      </c>
      <c r="BH103" s="1352">
        <f>'BASE METAS)'!CL96</f>
        <v>0</v>
      </c>
      <c r="BI103" s="1352">
        <f>'BASE METAS)'!CM96</f>
        <v>150</v>
      </c>
      <c r="BJ103" s="1">
        <f>'BASE METAS)'!CN96</f>
        <v>150</v>
      </c>
      <c r="BK103" s="1">
        <f>'BASE METAS)'!CO96</f>
        <v>600</v>
      </c>
      <c r="BL103" s="1">
        <f>'BASE METAS)'!CP96</f>
        <v>400</v>
      </c>
      <c r="BM103" s="1">
        <f>'BASE METAS)'!CQ96</f>
        <v>200</v>
      </c>
      <c r="BN103" s="1">
        <f>'BASE METAS)'!CR96</f>
        <v>200</v>
      </c>
      <c r="BO103" s="1">
        <f>'BASE METAS)'!CS96</f>
        <v>200</v>
      </c>
      <c r="BP103" s="1">
        <f>'BASE METAS)'!CT96</f>
        <v>190</v>
      </c>
      <c r="BQ103" s="1">
        <f>'BASE METAS)'!CU96</f>
        <v>160</v>
      </c>
      <c r="BR103" s="1">
        <f>'BASE METAS)'!CV96</f>
        <v>200</v>
      </c>
      <c r="BS103" s="1">
        <f>'BASE METAS)'!CW96</f>
        <v>190</v>
      </c>
      <c r="BT103" s="1">
        <f>'BASE METAS)'!CX96</f>
        <v>160</v>
      </c>
      <c r="BU103" s="1">
        <f>'BASE METAS)'!FA96</f>
        <v>2800</v>
      </c>
      <c r="BV103" s="1">
        <f>'BASE METAS)'!FB96</f>
        <v>0</v>
      </c>
      <c r="BW103" s="1">
        <f>'BASE METAS)'!FC96</f>
        <v>400</v>
      </c>
      <c r="BX103" s="1">
        <f>'BASE METAS)'!FD96</f>
        <v>578</v>
      </c>
      <c r="BY103" s="1">
        <f>'BASE METAS)'!FE96</f>
        <v>178</v>
      </c>
      <c r="BZ103" s="1">
        <f>'BASE METAS)'!FF96</f>
        <v>1.4450000000000001</v>
      </c>
      <c r="CA103" s="1">
        <f>'BASE METAS)'!FG96</f>
        <v>3384</v>
      </c>
      <c r="CB103" s="1">
        <f>'BASE METAS)'!FH96</f>
        <v>-584</v>
      </c>
      <c r="CC103" s="1">
        <f>'BASE METAS)'!FI96</f>
        <v>1.2085714285714286</v>
      </c>
      <c r="CD103" s="1">
        <f>'BASE METAS)'!FJ96</f>
        <v>2800</v>
      </c>
      <c r="CE103" s="1">
        <f>'BASE METAS)'!FK96</f>
        <v>0</v>
      </c>
      <c r="CF103" s="1">
        <f>'BASE METAS)'!FL96</f>
        <v>200</v>
      </c>
      <c r="CG103" s="1">
        <f>'BASE METAS)'!FM96</f>
        <v>161</v>
      </c>
    </row>
    <row r="104" spans="1:85" ht="71.25" customHeight="1" x14ac:dyDescent="0.25">
      <c r="A104" s="1">
        <f>'BASE METAS)'!A97</f>
        <v>0</v>
      </c>
      <c r="B104" s="7199"/>
      <c r="C104" s="7154"/>
      <c r="D104" s="7154"/>
      <c r="E104" s="7202"/>
      <c r="F104" s="7200"/>
      <c r="G104" s="7200"/>
      <c r="H104" s="7144"/>
      <c r="I104" s="7144"/>
      <c r="J104" s="5707"/>
      <c r="K104" s="5707"/>
      <c r="L104" s="5707"/>
      <c r="M104" s="5707"/>
      <c r="N104" s="5707"/>
      <c r="O104" s="5707"/>
      <c r="P104" s="5707"/>
      <c r="Q104" s="5698"/>
      <c r="R104" s="5698"/>
      <c r="S104" s="5698"/>
      <c r="T104" s="5698"/>
      <c r="U104" s="7730"/>
      <c r="V104" s="5698"/>
      <c r="W104" s="5695"/>
      <c r="X104" s="7145"/>
      <c r="Y104" s="329">
        <f>'BASE METAS)'!Y97</f>
        <v>8</v>
      </c>
      <c r="Z104" s="330" t="str">
        <f>'BASE METAS)'!Z97</f>
        <v>Elaboración de proyectos de certificaciones que soliciten particulares o áreas del Ayuntamiento.</v>
      </c>
      <c r="AA104" s="255" t="str">
        <f>'BASE METAS)'!AA97</f>
        <v>Certificación</v>
      </c>
      <c r="AB104" s="256">
        <f>'BASE METAS)'!AB97</f>
        <v>3200</v>
      </c>
      <c r="AC104" s="256">
        <f>'BASE METAS)'!AC97</f>
        <v>750</v>
      </c>
      <c r="AD104" s="257">
        <f>'BASE METAS)'!AD97</f>
        <v>0.234375</v>
      </c>
      <c r="AE104" s="256">
        <f>'BASE METAS)'!AE97</f>
        <v>850</v>
      </c>
      <c r="AF104" s="257">
        <f>'BASE METAS)'!AF97</f>
        <v>0.265625</v>
      </c>
      <c r="AG104" s="256">
        <f>'BASE METAS)'!AG97</f>
        <v>850</v>
      </c>
      <c r="AH104" s="257">
        <f>'BASE METAS)'!AH97</f>
        <v>0.265625</v>
      </c>
      <c r="AI104" s="256">
        <f>'BASE METAS)'!AI97</f>
        <v>750</v>
      </c>
      <c r="AJ104" s="257">
        <f>'BASE METAS)'!AJ97</f>
        <v>0.234375</v>
      </c>
      <c r="AK104" s="198">
        <f>'BASE METAS)'!AK97</f>
        <v>1</v>
      </c>
      <c r="AL104" s="1216">
        <f>'BASE METAS)'!AL97</f>
        <v>2</v>
      </c>
      <c r="AM104" s="954" t="str">
        <f>'BASE METAS)'!AM97</f>
        <v>Elaboración de proyectos de certificaciones que soliciten particulares o áreas del Ayuntamiento.</v>
      </c>
      <c r="AN104" s="954" t="str">
        <f>'BASE METAS)'!AN97</f>
        <v xml:space="preserve">Mide el número de proyectos de certificaciones realizadas respecto del total de proyectos de certificaciones programadas. </v>
      </c>
      <c r="AO104" s="1343" t="str">
        <f>'BASE METAS)'!AU97</f>
        <v>DESEMPEÑO</v>
      </c>
      <c r="AP104" s="1219" t="str">
        <f>'BASE METAS)'!AO97</f>
        <v>No. de proyectos  de certificaciones</v>
      </c>
      <c r="AQ104" s="1219" t="str">
        <f>'BASE METAS)'!AP97</f>
        <v>No. de proyectos programados para certificar</v>
      </c>
      <c r="AR104" s="1218">
        <f>'BASE METAS)'!AQ97</f>
        <v>100</v>
      </c>
      <c r="AS104" s="1217" t="str">
        <f>'BASE METAS)'!AR97</f>
        <v>Certificación</v>
      </c>
      <c r="AT104" s="1219" t="str">
        <f>'BASE METAS)'!AS97</f>
        <v>EFICACIA</v>
      </c>
      <c r="AU104" s="1487">
        <f>'BASE METAS)'!BO97</f>
        <v>0</v>
      </c>
      <c r="AV104" s="1">
        <f>'BASE METAS)'!BQ97</f>
        <v>3200</v>
      </c>
      <c r="AW104" s="1352">
        <f>'BASE METAS)'!BR97</f>
        <v>0</v>
      </c>
      <c r="AX104" s="1352">
        <f>'BASE METAS)'!BS97</f>
        <v>850</v>
      </c>
      <c r="AY104" s="1352">
        <f>'BASE METAS)'!BT97</f>
        <v>970</v>
      </c>
      <c r="AZ104" s="1352">
        <f>'BASE METAS)'!BU97</f>
        <v>-120</v>
      </c>
      <c r="BA104" s="1352">
        <f>'BASE METAS)'!BV97</f>
        <v>1.1411764705882352</v>
      </c>
      <c r="BB104" s="1352">
        <f>'BASE METAS)'!BW97</f>
        <v>1347</v>
      </c>
      <c r="BC104" s="1352">
        <f>'BASE METAS)'!BX97</f>
        <v>1853</v>
      </c>
      <c r="BD104" s="1352">
        <f>'BASE METAS)'!BY97</f>
        <v>0.42093750000000002</v>
      </c>
      <c r="BE104" s="1352">
        <f>'BASE METAS)'!CG97</f>
        <v>377</v>
      </c>
      <c r="BF104" s="1352">
        <f>'BASE METAS)'!CJ97</f>
        <v>0</v>
      </c>
      <c r="BG104" s="1352">
        <f>'BASE METAS)'!CK97</f>
        <v>0</v>
      </c>
      <c r="BH104" s="1352">
        <f>'BASE METAS)'!CL97</f>
        <v>0</v>
      </c>
      <c r="BI104" s="1352">
        <f>'BASE METAS)'!CM97</f>
        <v>250</v>
      </c>
      <c r="BJ104" s="1">
        <f>'BASE METAS)'!CN97</f>
        <v>250</v>
      </c>
      <c r="BK104" s="1">
        <f>'BASE METAS)'!CO97</f>
        <v>250</v>
      </c>
      <c r="BL104" s="1">
        <f>'BASE METAS)'!CP97</f>
        <v>284</v>
      </c>
      <c r="BM104" s="1">
        <f>'BASE METAS)'!CQ97</f>
        <v>283</v>
      </c>
      <c r="BN104" s="1">
        <f>'BASE METAS)'!CR97</f>
        <v>283</v>
      </c>
      <c r="BO104" s="1">
        <f>'BASE METAS)'!CS97</f>
        <v>284</v>
      </c>
      <c r="BP104" s="1">
        <f>'BASE METAS)'!CT97</f>
        <v>283</v>
      </c>
      <c r="BQ104" s="1">
        <f>'BASE METAS)'!CU97</f>
        <v>283</v>
      </c>
      <c r="BR104" s="1">
        <f>'BASE METAS)'!CV97</f>
        <v>250</v>
      </c>
      <c r="BS104" s="1">
        <f>'BASE METAS)'!CW97</f>
        <v>250</v>
      </c>
      <c r="BT104" s="1">
        <f>'BASE METAS)'!CX97</f>
        <v>250</v>
      </c>
      <c r="BU104" s="1">
        <f>'BASE METAS)'!FA97</f>
        <v>3200</v>
      </c>
      <c r="BV104" s="1">
        <f>'BASE METAS)'!FB97</f>
        <v>0</v>
      </c>
      <c r="BW104" s="1">
        <f>'BASE METAS)'!FC97</f>
        <v>284</v>
      </c>
      <c r="BX104" s="1">
        <f>'BASE METAS)'!FD97</f>
        <v>152</v>
      </c>
      <c r="BY104" s="1">
        <f>'BASE METAS)'!FE97</f>
        <v>-132</v>
      </c>
      <c r="BZ104" s="1">
        <f>'BASE METAS)'!FF97</f>
        <v>0.53521126760563376</v>
      </c>
      <c r="CA104" s="1">
        <f>'BASE METAS)'!FG97</f>
        <v>529</v>
      </c>
      <c r="CB104" s="1">
        <f>'BASE METAS)'!FH97</f>
        <v>2671</v>
      </c>
      <c r="CC104" s="1">
        <f>'BASE METAS)'!FI97</f>
        <v>0.1653125</v>
      </c>
      <c r="CD104" s="1">
        <f>'BASE METAS)'!FJ97</f>
        <v>3200</v>
      </c>
      <c r="CE104" s="1">
        <f>'BASE METAS)'!FK97</f>
        <v>0</v>
      </c>
      <c r="CF104" s="1">
        <f>'BASE METAS)'!FL97</f>
        <v>283</v>
      </c>
      <c r="CG104" s="1">
        <f>'BASE METAS)'!FM97</f>
        <v>269</v>
      </c>
    </row>
    <row r="105" spans="1:85" ht="71.25" customHeight="1" x14ac:dyDescent="0.25">
      <c r="A105" s="1">
        <f>'BASE METAS)'!A98</f>
        <v>0</v>
      </c>
      <c r="B105" s="7199"/>
      <c r="C105" s="7154"/>
      <c r="D105" s="7154"/>
      <c r="E105" s="7202"/>
      <c r="F105" s="7200"/>
      <c r="G105" s="7200"/>
      <c r="H105" s="7144"/>
      <c r="I105" s="7144"/>
      <c r="J105" s="5707"/>
      <c r="K105" s="5707"/>
      <c r="L105" s="5707"/>
      <c r="M105" s="5707"/>
      <c r="N105" s="5707"/>
      <c r="O105" s="5707"/>
      <c r="P105" s="5707"/>
      <c r="Q105" s="5698"/>
      <c r="R105" s="5698"/>
      <c r="S105" s="5698"/>
      <c r="T105" s="5698"/>
      <c r="U105" s="7730"/>
      <c r="V105" s="5698"/>
      <c r="W105" s="5695"/>
      <c r="X105" s="7145"/>
      <c r="Y105" s="329">
        <f>'BASE METAS)'!Y98</f>
        <v>9</v>
      </c>
      <c r="Z105" s="330" t="str">
        <f>'BASE METAS)'!Z98</f>
        <v>Preparación de Sesiones del H. Ayuntamiento (Proyectos de convocatorias y actas, así como, logística).</v>
      </c>
      <c r="AA105" s="258" t="str">
        <f>'BASE METAS)'!AA98</f>
        <v>Expediente</v>
      </c>
      <c r="AB105" s="256">
        <f>'BASE METAS)'!AB98</f>
        <v>40</v>
      </c>
      <c r="AC105" s="256">
        <f>'BASE METAS)'!AC98</f>
        <v>9</v>
      </c>
      <c r="AD105" s="257">
        <f>'BASE METAS)'!AD98</f>
        <v>0.22500000000000001</v>
      </c>
      <c r="AE105" s="256">
        <f>'BASE METAS)'!AE98</f>
        <v>11</v>
      </c>
      <c r="AF105" s="257">
        <f>'BASE METAS)'!AF98</f>
        <v>0.27500000000000002</v>
      </c>
      <c r="AG105" s="256">
        <f>'BASE METAS)'!AG98</f>
        <v>11</v>
      </c>
      <c r="AH105" s="257">
        <f>'BASE METAS)'!AH98</f>
        <v>0.27500000000000002</v>
      </c>
      <c r="AI105" s="256">
        <f>'BASE METAS)'!AI98</f>
        <v>9</v>
      </c>
      <c r="AJ105" s="257">
        <f>'BASE METAS)'!AJ98</f>
        <v>0.22500000000000001</v>
      </c>
      <c r="AK105" s="198">
        <f>'BASE METAS)'!AK98</f>
        <v>1</v>
      </c>
      <c r="AL105" s="1080">
        <f>'BASE METAS)'!AL98</f>
        <v>3</v>
      </c>
      <c r="AM105" s="1030" t="str">
        <f>'BASE METAS)'!AM98</f>
        <v>Preparación de Sesiones del H. Ayuntamiento (Proyectos de convocatorias y actas, así como, logística).</v>
      </c>
      <c r="AN105" s="1030" t="str">
        <f>'BASE METAS)'!AN98</f>
        <v>Mide el número de Preparación de Sesiones del H. Ayuntamiento realizadas respecto del total de proyectos de preparación de sesiones programadas.</v>
      </c>
      <c r="AO105" s="1030" t="str">
        <f>'BASE METAS)'!AU98</f>
        <v>DESEMPEÑO</v>
      </c>
      <c r="AP105" s="1030" t="str">
        <f>'BASE METAS)'!AO98</f>
        <v>No. de proyectos de Preparación de Sesiones</v>
      </c>
      <c r="AQ105" s="1030" t="str">
        <f>'BASE METAS)'!AP98</f>
        <v>No. de proyectos de Preparación de Sesiones</v>
      </c>
      <c r="AR105" s="1030">
        <f>'BASE METAS)'!AQ98</f>
        <v>100</v>
      </c>
      <c r="AS105" s="1030" t="str">
        <f>'BASE METAS)'!AR98</f>
        <v>Expediente</v>
      </c>
      <c r="AT105" s="1030" t="str">
        <f>'BASE METAS)'!AS98</f>
        <v>EFICACIA</v>
      </c>
      <c r="AU105" s="1485">
        <f>'BASE METAS)'!BO98</f>
        <v>0</v>
      </c>
      <c r="AV105" s="1">
        <f>'BASE METAS)'!BQ98</f>
        <v>40</v>
      </c>
      <c r="AW105" s="1352">
        <f>'BASE METAS)'!BR98</f>
        <v>0</v>
      </c>
      <c r="AX105" s="1352">
        <f>'BASE METAS)'!BS98</f>
        <v>11</v>
      </c>
      <c r="AY105" s="1352">
        <f>'BASE METAS)'!BT98</f>
        <v>13</v>
      </c>
      <c r="AZ105" s="1352">
        <f>'BASE METAS)'!BU98</f>
        <v>-2</v>
      </c>
      <c r="BA105" s="1352">
        <f>'BASE METAS)'!BV98</f>
        <v>1.1818181818181819</v>
      </c>
      <c r="BB105" s="1352">
        <f>'BASE METAS)'!BW98</f>
        <v>25</v>
      </c>
      <c r="BC105" s="1352">
        <f>'BASE METAS)'!BX98</f>
        <v>15</v>
      </c>
      <c r="BD105" s="1352">
        <f>'BASE METAS)'!BY98</f>
        <v>0.625</v>
      </c>
      <c r="BE105" s="1352">
        <f>'BASE METAS)'!CG98</f>
        <v>12</v>
      </c>
      <c r="BF105" s="1352">
        <f>'BASE METAS)'!CJ98</f>
        <v>0</v>
      </c>
      <c r="BG105" s="1352">
        <f>'BASE METAS)'!CK98</f>
        <v>0</v>
      </c>
      <c r="BH105" s="1352">
        <f>'BASE METAS)'!CL98</f>
        <v>0</v>
      </c>
      <c r="BI105" s="1352">
        <f>'BASE METAS)'!CM98</f>
        <v>3</v>
      </c>
      <c r="BJ105" s="1">
        <f>'BASE METAS)'!CN98</f>
        <v>3</v>
      </c>
      <c r="BK105" s="1">
        <f>'BASE METAS)'!CO98</f>
        <v>3</v>
      </c>
      <c r="BL105" s="1">
        <f>'BASE METAS)'!CP98</f>
        <v>3</v>
      </c>
      <c r="BM105" s="1">
        <f>'BASE METAS)'!CQ98</f>
        <v>4</v>
      </c>
      <c r="BN105" s="1">
        <f>'BASE METAS)'!CR98</f>
        <v>4</v>
      </c>
      <c r="BO105" s="1">
        <f>'BASE METAS)'!CS98</f>
        <v>3</v>
      </c>
      <c r="BP105" s="1">
        <f>'BASE METAS)'!CT98</f>
        <v>4</v>
      </c>
      <c r="BQ105" s="1">
        <f>'BASE METAS)'!CU98</f>
        <v>4</v>
      </c>
      <c r="BR105" s="1">
        <f>'BASE METAS)'!CV98</f>
        <v>3</v>
      </c>
      <c r="BS105" s="1">
        <f>'BASE METAS)'!CW98</f>
        <v>3</v>
      </c>
      <c r="BT105" s="1">
        <f>'BASE METAS)'!CX98</f>
        <v>3</v>
      </c>
      <c r="BU105" s="1">
        <f>'BASE METAS)'!FA98</f>
        <v>40</v>
      </c>
      <c r="BV105" s="1">
        <f>'BASE METAS)'!FB98</f>
        <v>0</v>
      </c>
      <c r="BW105" s="1">
        <f>'BASE METAS)'!FC98</f>
        <v>3</v>
      </c>
      <c r="BX105" s="1">
        <f>'BASE METAS)'!FD98</f>
        <v>5</v>
      </c>
      <c r="BY105" s="1">
        <f>'BASE METAS)'!FE98</f>
        <v>2</v>
      </c>
      <c r="BZ105" s="1">
        <f>'BASE METAS)'!FF98</f>
        <v>1.6666666666666667</v>
      </c>
      <c r="CA105" s="1">
        <f>'BASE METAS)'!FG98</f>
        <v>17</v>
      </c>
      <c r="CB105" s="1">
        <f>'BASE METAS)'!FH98</f>
        <v>23</v>
      </c>
      <c r="CC105" s="1">
        <f>'BASE METAS)'!FI98</f>
        <v>0.42499999999999999</v>
      </c>
      <c r="CD105" s="1">
        <f>'BASE METAS)'!FJ98</f>
        <v>40</v>
      </c>
      <c r="CE105" s="1">
        <f>'BASE METAS)'!FK98</f>
        <v>0</v>
      </c>
      <c r="CF105" s="1">
        <f>'BASE METAS)'!FL98</f>
        <v>4</v>
      </c>
      <c r="CG105" s="1">
        <f>'BASE METAS)'!FM98</f>
        <v>4</v>
      </c>
    </row>
    <row r="106" spans="1:85" ht="71.25" customHeight="1" x14ac:dyDescent="0.25">
      <c r="A106" s="1">
        <f>'BASE METAS)'!A99</f>
        <v>0</v>
      </c>
      <c r="B106" s="7199"/>
      <c r="C106" s="7154"/>
      <c r="D106" s="7154"/>
      <c r="E106" s="7202"/>
      <c r="F106" s="7200"/>
      <c r="G106" s="7200"/>
      <c r="H106" s="7144"/>
      <c r="I106" s="7144"/>
      <c r="J106" s="5707"/>
      <c r="K106" s="5707"/>
      <c r="L106" s="5707"/>
      <c r="M106" s="5707"/>
      <c r="N106" s="5707"/>
      <c r="O106" s="5707"/>
      <c r="P106" s="5707"/>
      <c r="Q106" s="5698"/>
      <c r="R106" s="5698"/>
      <c r="S106" s="5698"/>
      <c r="T106" s="5698"/>
      <c r="U106" s="7730"/>
      <c r="V106" s="5698"/>
      <c r="W106" s="5695"/>
      <c r="X106" s="7145"/>
      <c r="Y106" s="329">
        <f>'BASE METAS)'!Y99</f>
        <v>10</v>
      </c>
      <c r="Z106" s="330" t="str">
        <f>'BASE METAS)'!Z99</f>
        <v xml:space="preserve">Proyectos de certificación de puntos de acuerdo de las sesiones del H. Ayuntamiento.  </v>
      </c>
      <c r="AA106" s="255" t="str">
        <f>'BASE METAS)'!AA99</f>
        <v>Certificación</v>
      </c>
      <c r="AB106" s="256">
        <f>'BASE METAS)'!AB99</f>
        <v>720</v>
      </c>
      <c r="AC106" s="256">
        <f>'BASE METAS)'!AC99</f>
        <v>200</v>
      </c>
      <c r="AD106" s="257">
        <f>'BASE METAS)'!AD99</f>
        <v>0.27777777777777779</v>
      </c>
      <c r="AE106" s="256">
        <f>'BASE METAS)'!AE99</f>
        <v>180</v>
      </c>
      <c r="AF106" s="257">
        <f>'BASE METAS)'!AF99</f>
        <v>0.25</v>
      </c>
      <c r="AG106" s="256">
        <f>'BASE METAS)'!AG99</f>
        <v>180</v>
      </c>
      <c r="AH106" s="257">
        <f>'BASE METAS)'!AH99</f>
        <v>0.25</v>
      </c>
      <c r="AI106" s="256">
        <f>'BASE METAS)'!AI99</f>
        <v>160</v>
      </c>
      <c r="AJ106" s="257">
        <f>'BASE METAS)'!AJ99</f>
        <v>0.22222222222222221</v>
      </c>
      <c r="AK106" s="198">
        <f>'BASE METAS)'!AK99</f>
        <v>1</v>
      </c>
      <c r="AL106" s="1080">
        <f>'BASE METAS)'!AL99</f>
        <v>4</v>
      </c>
      <c r="AM106" s="1030" t="str">
        <f>'BASE METAS)'!AM99</f>
        <v>Proyectos de certificación de puntos de acuerdo de las sesiones del H. Ayuntamiento.</v>
      </c>
      <c r="AN106" s="1030" t="str">
        <f>'BASE METAS)'!AN99</f>
        <v>Mide el número de certificaciones de puntos de acuerdo realizadas respecto del total de proyectos de puntos de acuerdo programadas</v>
      </c>
      <c r="AO106" s="1030" t="str">
        <f>'BASE METAS)'!AU99</f>
        <v>DESEMPEÑO</v>
      </c>
      <c r="AP106" s="1030" t="str">
        <f>'BASE METAS)'!AO99</f>
        <v>No. de proyectos de  certificación de puntos  de acuerdo</v>
      </c>
      <c r="AQ106" s="1030" t="str">
        <f>'BASE METAS)'!AP99</f>
        <v>No. de proyectos de  certificación de puntos de acuerdo</v>
      </c>
      <c r="AR106" s="1030">
        <f>'BASE METAS)'!AQ99</f>
        <v>100</v>
      </c>
      <c r="AS106" s="1030" t="str">
        <f>'BASE METAS)'!AR99</f>
        <v>Certificación</v>
      </c>
      <c r="AT106" s="1030" t="str">
        <f>'BASE METAS)'!AS99</f>
        <v>EFICACIA</v>
      </c>
      <c r="AU106" s="1485">
        <f>'BASE METAS)'!BO99</f>
        <v>0</v>
      </c>
      <c r="AV106" s="1">
        <f>'BASE METAS)'!BQ99</f>
        <v>720</v>
      </c>
      <c r="AW106" s="1352">
        <f>'BASE METAS)'!BR99</f>
        <v>0</v>
      </c>
      <c r="AX106" s="1352">
        <f>'BASE METAS)'!BS99</f>
        <v>180</v>
      </c>
      <c r="AY106" s="1352">
        <f>'BASE METAS)'!BT99</f>
        <v>401</v>
      </c>
      <c r="AZ106" s="1352">
        <f>'BASE METAS)'!BU99</f>
        <v>-221</v>
      </c>
      <c r="BA106" s="1352">
        <f>'BASE METAS)'!BV99</f>
        <v>2.2277777777777779</v>
      </c>
      <c r="BB106" s="1352">
        <f>'BASE METAS)'!BW99</f>
        <v>726</v>
      </c>
      <c r="BC106" s="1352">
        <f>'BASE METAS)'!BX99</f>
        <v>-6</v>
      </c>
      <c r="BD106" s="1352">
        <f>'BASE METAS)'!BY99</f>
        <v>1.0083333333333333</v>
      </c>
      <c r="BE106" s="1352">
        <f>'BASE METAS)'!CG99</f>
        <v>325</v>
      </c>
      <c r="BF106" s="1352">
        <f>'BASE METAS)'!CJ99</f>
        <v>0</v>
      </c>
      <c r="BG106" s="1352">
        <f>'BASE METAS)'!CK99</f>
        <v>0</v>
      </c>
      <c r="BH106" s="1352">
        <f>'BASE METAS)'!CL99</f>
        <v>0</v>
      </c>
      <c r="BI106" s="1352">
        <f>'BASE METAS)'!CM99</f>
        <v>75</v>
      </c>
      <c r="BJ106" s="1">
        <f>'BASE METAS)'!CN99</f>
        <v>65</v>
      </c>
      <c r="BK106" s="1">
        <f>'BASE METAS)'!CO99</f>
        <v>60</v>
      </c>
      <c r="BL106" s="1">
        <f>'BASE METAS)'!CP99</f>
        <v>60</v>
      </c>
      <c r="BM106" s="1">
        <f>'BASE METAS)'!CQ99</f>
        <v>60</v>
      </c>
      <c r="BN106" s="1">
        <f>'BASE METAS)'!CR99</f>
        <v>60</v>
      </c>
      <c r="BO106" s="1">
        <f>'BASE METAS)'!CS99</f>
        <v>60</v>
      </c>
      <c r="BP106" s="1">
        <f>'BASE METAS)'!CT99</f>
        <v>60</v>
      </c>
      <c r="BQ106" s="1">
        <f>'BASE METAS)'!CU99</f>
        <v>60</v>
      </c>
      <c r="BR106" s="1">
        <f>'BASE METAS)'!CV99</f>
        <v>55</v>
      </c>
      <c r="BS106" s="1">
        <f>'BASE METAS)'!CW99</f>
        <v>54</v>
      </c>
      <c r="BT106" s="1">
        <f>'BASE METAS)'!CX99</f>
        <v>51</v>
      </c>
      <c r="BU106" s="1">
        <f>'BASE METAS)'!FA99</f>
        <v>720</v>
      </c>
      <c r="BV106" s="1">
        <f>'BASE METAS)'!FB99</f>
        <v>0</v>
      </c>
      <c r="BW106" s="1">
        <f>'BASE METAS)'!FC99</f>
        <v>60</v>
      </c>
      <c r="BX106" s="1">
        <f>'BASE METAS)'!FD99</f>
        <v>104</v>
      </c>
      <c r="BY106" s="1">
        <f>'BASE METAS)'!FE99</f>
        <v>44</v>
      </c>
      <c r="BZ106" s="1">
        <f>'BASE METAS)'!FF99</f>
        <v>1.7333333333333334</v>
      </c>
      <c r="CA106" s="1">
        <f>'BASE METAS)'!FG99</f>
        <v>429</v>
      </c>
      <c r="CB106" s="1">
        <f>'BASE METAS)'!FH99</f>
        <v>291</v>
      </c>
      <c r="CC106" s="1">
        <f>'BASE METAS)'!FI99</f>
        <v>0.59583333333333333</v>
      </c>
      <c r="CD106" s="1">
        <f>'BASE METAS)'!FJ99</f>
        <v>720</v>
      </c>
      <c r="CE106" s="1">
        <f>'BASE METAS)'!FK99</f>
        <v>0</v>
      </c>
      <c r="CF106" s="1">
        <f>'BASE METAS)'!FL99</f>
        <v>60</v>
      </c>
      <c r="CG106" s="1">
        <f>'BASE METAS)'!FM99</f>
        <v>131</v>
      </c>
    </row>
    <row r="107" spans="1:85" ht="71.25" customHeight="1" x14ac:dyDescent="0.2">
      <c r="A107" s="1">
        <f>'BASE METAS)'!A100</f>
        <v>0</v>
      </c>
      <c r="B107" s="7199"/>
      <c r="C107" s="7154"/>
      <c r="D107" s="7154"/>
      <c r="E107" s="7202"/>
      <c r="F107" s="7200"/>
      <c r="G107" s="7200"/>
      <c r="H107" s="7144"/>
      <c r="I107" s="7144"/>
      <c r="J107" s="5707"/>
      <c r="K107" s="5707"/>
      <c r="L107" s="5707"/>
      <c r="M107" s="5707"/>
      <c r="N107" s="5707"/>
      <c r="O107" s="5707"/>
      <c r="P107" s="5707"/>
      <c r="Q107" s="5698"/>
      <c r="R107" s="5698"/>
      <c r="S107" s="5698"/>
      <c r="T107" s="5698"/>
      <c r="U107" s="7730"/>
      <c r="V107" s="5698"/>
      <c r="W107" s="5695"/>
      <c r="X107" s="7145"/>
      <c r="Y107" s="329">
        <f>'BASE METAS)'!Y100</f>
        <v>11</v>
      </c>
      <c r="Z107" s="330" t="str">
        <f>'BASE METAS)'!Z100</f>
        <v>Preparación de las Comisiones Edilicias (Proyectos de convocatorias y Dictámenes, así como, logística).</v>
      </c>
      <c r="AA107" s="258" t="str">
        <f>'BASE METAS)'!AA100</f>
        <v>Expediente</v>
      </c>
      <c r="AB107" s="256">
        <f>'BASE METAS)'!AB100</f>
        <v>150</v>
      </c>
      <c r="AC107" s="256">
        <f>'BASE METAS)'!AC100</f>
        <v>41</v>
      </c>
      <c r="AD107" s="257">
        <f>'BASE METAS)'!AD100</f>
        <v>0.27333333333333332</v>
      </c>
      <c r="AE107" s="256">
        <f>'BASE METAS)'!AE100</f>
        <v>38</v>
      </c>
      <c r="AF107" s="257">
        <f>'BASE METAS)'!AF100</f>
        <v>0.25333333333333335</v>
      </c>
      <c r="AG107" s="256">
        <f>'BASE METAS)'!AG100</f>
        <v>36</v>
      </c>
      <c r="AH107" s="257">
        <f>'BASE METAS)'!AH100</f>
        <v>0.24</v>
      </c>
      <c r="AI107" s="256">
        <f>'BASE METAS)'!AI100</f>
        <v>35</v>
      </c>
      <c r="AJ107" s="257">
        <f>'BASE METAS)'!AJ100</f>
        <v>0.23333333333333334</v>
      </c>
      <c r="AK107" s="198">
        <f>'BASE METAS)'!AK100</f>
        <v>1</v>
      </c>
      <c r="AL107" s="1080">
        <f>'BASE METAS)'!AL100</f>
        <v>5</v>
      </c>
      <c r="AM107" s="1030" t="str">
        <f>'BASE METAS)'!AM100</f>
        <v>Preparación de las Comisiones Edilicias (Proyectos de convocatorias y Dictámenes, así como, logística).</v>
      </c>
      <c r="AN107" s="1030" t="str">
        <f>'BASE METAS)'!AN100</f>
        <v>Mide el número de Comisiones Edilicias realizadas respecto del total de Comisiones Edilicias programadas</v>
      </c>
      <c r="AO107" s="1030" t="str">
        <f>'BASE METAS)'!AU100</f>
        <v>DESEMPEÑO</v>
      </c>
      <c r="AP107" s="1030" t="str">
        <f>'BASE METAS)'!AO100</f>
        <v>No. Comisiones Edilicias realizadas</v>
      </c>
      <c r="AQ107" s="1030" t="str">
        <f>'BASE METAS)'!AP100</f>
        <v>No. Comisiones Edilicias programadas</v>
      </c>
      <c r="AR107" s="1030">
        <f>'BASE METAS)'!AQ100</f>
        <v>100</v>
      </c>
      <c r="AS107" s="1030" t="str">
        <f>'BASE METAS)'!AR100</f>
        <v>Expediente</v>
      </c>
      <c r="AT107" s="1030" t="str">
        <f>'BASE METAS)'!AS100</f>
        <v>EFICACIA</v>
      </c>
      <c r="AU107" s="1485">
        <f>'BASE METAS)'!BO100</f>
        <v>0</v>
      </c>
      <c r="AV107" s="1">
        <f>'BASE METAS)'!BQ100</f>
        <v>150</v>
      </c>
      <c r="AW107" s="1242">
        <f>'BASE METAS)'!BR100</f>
        <v>0</v>
      </c>
      <c r="AX107" s="1243">
        <f>'BASE METAS)'!BS100</f>
        <v>38</v>
      </c>
      <c r="AY107" s="1243">
        <f>'BASE METAS)'!BT100</f>
        <v>35</v>
      </c>
      <c r="AZ107" s="960">
        <f>'BASE METAS)'!BU100</f>
        <v>3</v>
      </c>
      <c r="BA107" s="960">
        <f>'BASE METAS)'!BV100</f>
        <v>0.92105263157894735</v>
      </c>
      <c r="BB107" s="960">
        <f>'BASE METAS)'!BW100</f>
        <v>91</v>
      </c>
      <c r="BC107" s="960">
        <f>'BASE METAS)'!BX100</f>
        <v>59</v>
      </c>
      <c r="BD107" s="960">
        <f>'BASE METAS)'!BY100</f>
        <v>0.60666666666666669</v>
      </c>
      <c r="BE107" s="960">
        <f>'BASE METAS)'!CG100</f>
        <v>56</v>
      </c>
      <c r="BF107" s="960">
        <f>'BASE METAS)'!CJ100</f>
        <v>0</v>
      </c>
      <c r="BG107" s="960">
        <f>'BASE METAS)'!CK100</f>
        <v>0</v>
      </c>
      <c r="BH107" s="960">
        <f>'BASE METAS)'!CL100</f>
        <v>0</v>
      </c>
      <c r="BI107" s="1352">
        <f>'BASE METAS)'!CM100</f>
        <v>15</v>
      </c>
      <c r="BJ107" s="1">
        <f>'BASE METAS)'!CN100</f>
        <v>13</v>
      </c>
      <c r="BK107" s="1">
        <f>'BASE METAS)'!CO100</f>
        <v>13</v>
      </c>
      <c r="BL107" s="1">
        <f>'BASE METAS)'!CP100</f>
        <v>13</v>
      </c>
      <c r="BM107" s="1">
        <f>'BASE METAS)'!CQ100</f>
        <v>13</v>
      </c>
      <c r="BN107" s="1">
        <f>'BASE METAS)'!CR100</f>
        <v>12</v>
      </c>
      <c r="BO107" s="1">
        <f>'BASE METAS)'!CS100</f>
        <v>12</v>
      </c>
      <c r="BP107" s="1">
        <f>'BASE METAS)'!CT100</f>
        <v>12</v>
      </c>
      <c r="BQ107" s="1">
        <f>'BASE METAS)'!CU100</f>
        <v>12</v>
      </c>
      <c r="BR107" s="1">
        <f>'BASE METAS)'!CV100</f>
        <v>12</v>
      </c>
      <c r="BS107" s="1">
        <f>'BASE METAS)'!CW100</f>
        <v>12</v>
      </c>
      <c r="BT107" s="1">
        <f>'BASE METAS)'!CX100</f>
        <v>11</v>
      </c>
      <c r="BU107" s="1">
        <f>'BASE METAS)'!FA100</f>
        <v>150</v>
      </c>
      <c r="BV107" s="1">
        <f>'BASE METAS)'!FB100</f>
        <v>0</v>
      </c>
      <c r="BW107" s="1">
        <f>'BASE METAS)'!FC100</f>
        <v>13</v>
      </c>
      <c r="BX107" s="1">
        <f>'BASE METAS)'!FD100</f>
        <v>10</v>
      </c>
      <c r="BY107" s="1">
        <f>'BASE METAS)'!FE100</f>
        <v>-3</v>
      </c>
      <c r="BZ107" s="1">
        <f>'BASE METAS)'!FF100</f>
        <v>0.76923076923076927</v>
      </c>
      <c r="CA107" s="1">
        <f>'BASE METAS)'!FG100</f>
        <v>66</v>
      </c>
      <c r="CB107" s="1">
        <f>'BASE METAS)'!FH100</f>
        <v>84</v>
      </c>
      <c r="CC107" s="1">
        <f>'BASE METAS)'!FI100</f>
        <v>0.44</v>
      </c>
      <c r="CD107" s="1">
        <f>'BASE METAS)'!FJ100</f>
        <v>150</v>
      </c>
      <c r="CE107" s="1">
        <f>'BASE METAS)'!FK100</f>
        <v>0</v>
      </c>
      <c r="CF107" s="1">
        <f>'BASE METAS)'!FL100</f>
        <v>13</v>
      </c>
      <c r="CG107" s="1">
        <f>'BASE METAS)'!FM100</f>
        <v>10</v>
      </c>
    </row>
    <row r="108" spans="1:85" ht="71.25" customHeight="1" x14ac:dyDescent="0.25">
      <c r="A108" s="1">
        <f>'BASE METAS)'!A101</f>
        <v>0</v>
      </c>
      <c r="B108" s="7199"/>
      <c r="C108" s="7154"/>
      <c r="D108" s="7154"/>
      <c r="E108" s="7202"/>
      <c r="F108" s="7200"/>
      <c r="G108" s="7200"/>
      <c r="H108" s="7144"/>
      <c r="I108" s="7144"/>
      <c r="J108" s="5707"/>
      <c r="K108" s="5707"/>
      <c r="L108" s="5707"/>
      <c r="M108" s="5707"/>
      <c r="N108" s="5707"/>
      <c r="O108" s="5707"/>
      <c r="P108" s="5707"/>
      <c r="Q108" s="5698"/>
      <c r="R108" s="5698"/>
      <c r="S108" s="5698"/>
      <c r="T108" s="5698"/>
      <c r="U108" s="7730"/>
      <c r="V108" s="5698"/>
      <c r="W108" s="5695"/>
      <c r="X108" s="7145"/>
      <c r="Y108" s="329">
        <f>'BASE METAS)'!Y101</f>
        <v>12</v>
      </c>
      <c r="Z108" s="330" t="str">
        <f>'BASE METAS)'!Z101</f>
        <v>Ceremonias cívicas.</v>
      </c>
      <c r="AA108" s="258" t="str">
        <f>'BASE METAS)'!AA101</f>
        <v xml:space="preserve">Ceremonia </v>
      </c>
      <c r="AB108" s="256">
        <f>'BASE METAS)'!AB101</f>
        <v>12</v>
      </c>
      <c r="AC108" s="256">
        <f>'BASE METAS)'!AC101</f>
        <v>3</v>
      </c>
      <c r="AD108" s="257">
        <f>'BASE METAS)'!AD101</f>
        <v>0.25</v>
      </c>
      <c r="AE108" s="256">
        <f>'BASE METAS)'!AE101</f>
        <v>3</v>
      </c>
      <c r="AF108" s="257">
        <f>'BASE METAS)'!AF101</f>
        <v>0.25</v>
      </c>
      <c r="AG108" s="256">
        <f>'BASE METAS)'!AG101</f>
        <v>3</v>
      </c>
      <c r="AH108" s="257">
        <f>'BASE METAS)'!AH101</f>
        <v>0.25</v>
      </c>
      <c r="AI108" s="256">
        <f>'BASE METAS)'!AI101</f>
        <v>3</v>
      </c>
      <c r="AJ108" s="257">
        <f>'BASE METAS)'!AJ101</f>
        <v>0.25</v>
      </c>
      <c r="AK108" s="198">
        <f>'BASE METAS)'!AK101</f>
        <v>1</v>
      </c>
      <c r="AL108" s="1080">
        <f>'BASE METAS)'!AL101</f>
        <v>6</v>
      </c>
      <c r="AM108" s="1030" t="str">
        <f>'BASE METAS)'!AM101</f>
        <v>Ceremonias cívicas.</v>
      </c>
      <c r="AN108" s="1030" t="str">
        <f>'BASE METAS)'!AN101</f>
        <v>Mide el número de Ceremonias cívicas realizadas respecto del total de Ceremonias cívicas programadas</v>
      </c>
      <c r="AO108" s="1030" t="str">
        <f>'BASE METAS)'!AU101</f>
        <v>DESEMPEÑO</v>
      </c>
      <c r="AP108" s="1030" t="str">
        <f>'BASE METAS)'!AO101</f>
        <v>No. de Ceremonias cívicas realizadas</v>
      </c>
      <c r="AQ108" s="1030" t="str">
        <f>'BASE METAS)'!AP101</f>
        <v>No. de Ceremonias cívicas programadas</v>
      </c>
      <c r="AR108" s="1030">
        <f>'BASE METAS)'!AQ101</f>
        <v>100</v>
      </c>
      <c r="AS108" s="1030" t="str">
        <f>'BASE METAS)'!AR101</f>
        <v xml:space="preserve">Ceremonia </v>
      </c>
      <c r="AT108" s="1030" t="str">
        <f>'BASE METAS)'!AS101</f>
        <v>EFICACIA</v>
      </c>
      <c r="AU108" s="1485">
        <f>'BASE METAS)'!BO101</f>
        <v>0</v>
      </c>
      <c r="AV108" s="1">
        <f>'BASE METAS)'!BQ101</f>
        <v>12</v>
      </c>
      <c r="AW108" s="1352">
        <f>'BASE METAS)'!AL105</f>
        <v>1</v>
      </c>
      <c r="AX108" s="1352" t="str">
        <f>'BASE METAS)'!AM105</f>
        <v>ELABORACION DE LA CUENTA PÚBLICA MUNICIPAL (MUEBLES E INMUEBLES).</v>
      </c>
      <c r="AY108" s="1352" t="e">
        <f>'BASE METAS)'!#REF!</f>
        <v>#REF!</v>
      </c>
      <c r="AZ108" s="1352">
        <f>'BASE METAS)'!BU101</f>
        <v>-2</v>
      </c>
      <c r="BA108" s="1352">
        <f>'BASE METAS)'!BV101</f>
        <v>1.6666666666666667</v>
      </c>
      <c r="BB108" s="1352">
        <f>'BASE METAS)'!BW101</f>
        <v>12</v>
      </c>
      <c r="BC108" s="1352">
        <f>'BASE METAS)'!BX101</f>
        <v>0</v>
      </c>
      <c r="BD108" s="1352">
        <f>'BASE METAS)'!BY101</f>
        <v>1</v>
      </c>
      <c r="BE108" s="1352" t="str">
        <f>'BASE METAS)'!AR105</f>
        <v>CARPETA</v>
      </c>
      <c r="BF108" s="1352" t="e">
        <f>'BASE METAS)'!#REF!</f>
        <v>#REF!</v>
      </c>
      <c r="BG108" s="1352" t="str">
        <f>'BASE METAS)'!AS105</f>
        <v>EFICACIA</v>
      </c>
      <c r="BH108" s="1352">
        <f>'BASE METAS)'!CL101</f>
        <v>0</v>
      </c>
      <c r="BI108" s="1352">
        <f>'BASE METAS)'!CM101</f>
        <v>1</v>
      </c>
      <c r="BJ108" s="1">
        <f>'BASE METAS)'!CN101</f>
        <v>1</v>
      </c>
      <c r="BK108" s="1">
        <f>'BASE METAS)'!CO101</f>
        <v>1</v>
      </c>
      <c r="BL108" s="1">
        <f>'BASE METAS)'!CP101</f>
        <v>1</v>
      </c>
      <c r="BM108" s="1">
        <f>'BASE METAS)'!CQ101</f>
        <v>1</v>
      </c>
      <c r="BN108" s="1">
        <f>'BASE METAS)'!CR101</f>
        <v>1</v>
      </c>
      <c r="BO108" s="1">
        <f>'BASE METAS)'!CS101</f>
        <v>1</v>
      </c>
      <c r="BP108" s="1">
        <f>'BASE METAS)'!CT101</f>
        <v>1</v>
      </c>
      <c r="BQ108" s="1">
        <f>'BASE METAS)'!CU101</f>
        <v>1</v>
      </c>
      <c r="BR108" s="1">
        <f>'BASE METAS)'!CV101</f>
        <v>1</v>
      </c>
      <c r="BS108" s="1">
        <f>'BASE METAS)'!CW101</f>
        <v>1</v>
      </c>
      <c r="BT108" s="1">
        <f>'BASE METAS)'!CX101</f>
        <v>1</v>
      </c>
      <c r="BU108" s="1">
        <f>'BASE METAS)'!FA101</f>
        <v>12</v>
      </c>
      <c r="BV108" s="1">
        <f>'BASE METAS)'!FB101</f>
        <v>0</v>
      </c>
      <c r="BW108" s="1">
        <f>'BASE METAS)'!FC101</f>
        <v>1</v>
      </c>
      <c r="BX108" s="1">
        <f>'BASE METAS)'!FD101</f>
        <v>3</v>
      </c>
      <c r="BY108" s="1">
        <f>'BASE METAS)'!FE101</f>
        <v>2</v>
      </c>
      <c r="BZ108" s="1">
        <f>'BASE METAS)'!FF101</f>
        <v>3</v>
      </c>
      <c r="CA108" s="1">
        <f>'BASE METAS)'!FG101</f>
        <v>10</v>
      </c>
      <c r="CB108" s="1">
        <f>'BASE METAS)'!FH101</f>
        <v>2</v>
      </c>
      <c r="CC108" s="1">
        <f>'BASE METAS)'!FI101</f>
        <v>0.83333333333333337</v>
      </c>
      <c r="CD108" s="1">
        <f>'BASE METAS)'!FJ101</f>
        <v>12</v>
      </c>
      <c r="CE108" s="1">
        <f>'BASE METAS)'!FK101</f>
        <v>0</v>
      </c>
      <c r="CF108" s="1">
        <f>'BASE METAS)'!FL101</f>
        <v>1</v>
      </c>
      <c r="CG108" s="1">
        <f>'BASE METAS)'!FM101</f>
        <v>1</v>
      </c>
    </row>
    <row r="109" spans="1:85" ht="71.25" customHeight="1" x14ac:dyDescent="0.25">
      <c r="A109" s="1">
        <f>'BASE METAS)'!A102</f>
        <v>0</v>
      </c>
      <c r="B109" s="7199"/>
      <c r="C109" s="7154"/>
      <c r="D109" s="7154"/>
      <c r="E109" s="7202"/>
      <c r="F109" s="7200"/>
      <c r="G109" s="7200"/>
      <c r="H109" s="7144"/>
      <c r="I109" s="7144"/>
      <c r="J109" s="5707"/>
      <c r="K109" s="5707"/>
      <c r="L109" s="5707"/>
      <c r="M109" s="5707"/>
      <c r="N109" s="5707"/>
      <c r="O109" s="5707"/>
      <c r="P109" s="5707"/>
      <c r="Q109" s="5698"/>
      <c r="R109" s="5698"/>
      <c r="S109" s="5698"/>
      <c r="T109" s="5698"/>
      <c r="U109" s="7730"/>
      <c r="V109" s="5698"/>
      <c r="W109" s="5695"/>
      <c r="X109" s="7145"/>
      <c r="Y109" s="329">
        <f>'BASE METAS)'!Y102</f>
        <v>13</v>
      </c>
      <c r="Z109" s="330" t="str">
        <f>'BASE METAS)'!Z102</f>
        <v xml:space="preserve">Elaboración de proyectos de Cartillas del Servicio Militar Nacional. </v>
      </c>
      <c r="AA109" s="255" t="str">
        <f>'BASE METAS)'!AA102</f>
        <v>Cartilla</v>
      </c>
      <c r="AB109" s="256">
        <f>'BASE METAS)'!AB102</f>
        <v>5000</v>
      </c>
      <c r="AC109" s="256">
        <f>'BASE METAS)'!AC102</f>
        <v>2200</v>
      </c>
      <c r="AD109" s="257">
        <f>'BASE METAS)'!AD102</f>
        <v>0.44</v>
      </c>
      <c r="AE109" s="256">
        <f>'BASE METAS)'!AE102</f>
        <v>1200</v>
      </c>
      <c r="AF109" s="257">
        <f>'BASE METAS)'!AF102</f>
        <v>0.24</v>
      </c>
      <c r="AG109" s="256">
        <f>'BASE METAS)'!AG102</f>
        <v>1200</v>
      </c>
      <c r="AH109" s="257">
        <f>'BASE METAS)'!AH102</f>
        <v>0.24</v>
      </c>
      <c r="AI109" s="256">
        <f>'BASE METAS)'!AI102</f>
        <v>400</v>
      </c>
      <c r="AJ109" s="257">
        <f>'BASE METAS)'!AJ102</f>
        <v>0.08</v>
      </c>
      <c r="AK109" s="198">
        <f>'BASE METAS)'!AK102</f>
        <v>0.99999999999999989</v>
      </c>
      <c r="AL109" s="1216">
        <f>'BASE METAS)'!AL102</f>
        <v>7</v>
      </c>
      <c r="AM109" s="954" t="str">
        <f>'BASE METAS)'!AM102</f>
        <v xml:space="preserve">Elaboración de proyectos de Cartillas del Servicio Militar Nacional. </v>
      </c>
      <c r="AN109" s="954" t="str">
        <f>'BASE METAS)'!AN102</f>
        <v>Mide el número de proyectos de Cartillas realizadas respecto del total de proyectos de Cartillas programadas</v>
      </c>
      <c r="AO109" s="1343" t="str">
        <f>'BASE METAS)'!AU102</f>
        <v>DESEMPEÑO</v>
      </c>
      <c r="AP109" s="1219" t="str">
        <f>'BASE METAS)'!AO102</f>
        <v>No. de proyectos de Cartillas realizadas</v>
      </c>
      <c r="AQ109" s="1219" t="str">
        <f>'BASE METAS)'!AP102</f>
        <v>No. de proyectos de Cartillas programados</v>
      </c>
      <c r="AR109" s="1218">
        <f>'BASE METAS)'!AQ102</f>
        <v>100</v>
      </c>
      <c r="AS109" s="1217" t="str">
        <f>'BASE METAS)'!AR102</f>
        <v>Cartilla</v>
      </c>
      <c r="AT109" s="1219" t="str">
        <f>'BASE METAS)'!AS102</f>
        <v>EFICACIA</v>
      </c>
      <c r="AU109" s="1487">
        <f>'BASE METAS)'!BO102</f>
        <v>0</v>
      </c>
      <c r="AV109" s="1">
        <f>'BASE METAS)'!BQ102</f>
        <v>5000</v>
      </c>
      <c r="AW109" s="1244">
        <f>'BASE METAS)'!BR102</f>
        <v>0</v>
      </c>
      <c r="AX109" s="1352">
        <f>'BASE METAS)'!BS102</f>
        <v>1200</v>
      </c>
      <c r="AY109" s="973">
        <f>'BASE METAS)'!BT102</f>
        <v>1200</v>
      </c>
      <c r="AZ109" s="1352">
        <f>'BASE METAS)'!BU102</f>
        <v>0</v>
      </c>
      <c r="BA109" s="973" t="str">
        <f>'BASE METAS)'!AO105</f>
        <v>No. DE CARPETA EMITIDA</v>
      </c>
      <c r="BB109" s="973">
        <f>'BASE METAS)'!BW102</f>
        <v>3450</v>
      </c>
      <c r="BC109" s="973">
        <f>'BASE METAS)'!BX102</f>
        <v>1550</v>
      </c>
      <c r="BD109" s="1232">
        <f>'BASE METAS)'!AQ105</f>
        <v>100</v>
      </c>
      <c r="BE109" s="1232" t="e">
        <f>'BASE METAS)'!#REF!</f>
        <v>#REF!</v>
      </c>
      <c r="BF109" s="960" t="e">
        <f>'BASE METAS)'!#REF!</f>
        <v>#REF!</v>
      </c>
      <c r="BG109" s="960" t="e">
        <f>'BASE METAS)'!#REF!</f>
        <v>#REF!</v>
      </c>
      <c r="BH109" s="960">
        <f>'BASE METAS)'!CL102</f>
        <v>0</v>
      </c>
      <c r="BI109" s="1352">
        <f>'BASE METAS)'!CM102</f>
        <v>750</v>
      </c>
      <c r="BJ109" s="1">
        <f>'BASE METAS)'!CN102</f>
        <v>750</v>
      </c>
      <c r="BK109" s="1">
        <f>'BASE METAS)'!CO102</f>
        <v>700</v>
      </c>
      <c r="BL109" s="1">
        <f>'BASE METAS)'!CP102</f>
        <v>400</v>
      </c>
      <c r="BM109" s="1">
        <f>'BASE METAS)'!CQ102</f>
        <v>400</v>
      </c>
      <c r="BN109" s="1">
        <f>'BASE METAS)'!CR102</f>
        <v>400</v>
      </c>
      <c r="BO109" s="1">
        <f>'BASE METAS)'!CS102</f>
        <v>400</v>
      </c>
      <c r="BP109" s="1">
        <f>'BASE METAS)'!CT102</f>
        <v>400</v>
      </c>
      <c r="BQ109" s="1">
        <f>'BASE METAS)'!CU102</f>
        <v>400</v>
      </c>
      <c r="BR109" s="1">
        <f>'BASE METAS)'!CV102</f>
        <v>350</v>
      </c>
      <c r="BS109" s="1">
        <f>'BASE METAS)'!CW102</f>
        <v>50</v>
      </c>
      <c r="BT109" s="1">
        <f>'BASE METAS)'!CX102</f>
        <v>0</v>
      </c>
      <c r="BU109" s="1">
        <f>'BASE METAS)'!FA102</f>
        <v>5000</v>
      </c>
      <c r="BV109" s="1">
        <f>'BASE METAS)'!FB102</f>
        <v>0</v>
      </c>
      <c r="BW109" s="1">
        <f>'BASE METAS)'!FC102</f>
        <v>400</v>
      </c>
      <c r="BX109" s="1">
        <f>'BASE METAS)'!FD102</f>
        <v>400</v>
      </c>
      <c r="BY109" s="1">
        <f>'BASE METAS)'!FE102</f>
        <v>0</v>
      </c>
      <c r="BZ109" s="1">
        <f>'BASE METAS)'!FF102</f>
        <v>1</v>
      </c>
      <c r="CA109" s="1">
        <f>'BASE METAS)'!FG102</f>
        <v>2650</v>
      </c>
      <c r="CB109" s="1">
        <f>'BASE METAS)'!FH102</f>
        <v>2350</v>
      </c>
      <c r="CC109" s="1">
        <f>'BASE METAS)'!FI102</f>
        <v>0.53</v>
      </c>
      <c r="CD109" s="1">
        <f>'BASE METAS)'!FJ102</f>
        <v>5000</v>
      </c>
      <c r="CE109" s="1">
        <f>'BASE METAS)'!FK102</f>
        <v>0</v>
      </c>
      <c r="CF109" s="1">
        <f>'BASE METAS)'!FL102</f>
        <v>400</v>
      </c>
      <c r="CG109" s="1">
        <f>'BASE METAS)'!FM102</f>
        <v>400</v>
      </c>
    </row>
    <row r="110" spans="1:85" ht="71.25" customHeight="1" x14ac:dyDescent="0.25">
      <c r="A110" s="1">
        <f>'BASE METAS)'!A103</f>
        <v>0</v>
      </c>
      <c r="B110" s="7199"/>
      <c r="C110" s="7154"/>
      <c r="D110" s="7154"/>
      <c r="E110" s="7202"/>
      <c r="F110" s="7200"/>
      <c r="G110" s="7200"/>
      <c r="H110" s="7144"/>
      <c r="I110" s="7144"/>
      <c r="J110" s="5707"/>
      <c r="K110" s="5707"/>
      <c r="L110" s="5707"/>
      <c r="M110" s="5707"/>
      <c r="N110" s="5707"/>
      <c r="O110" s="5707"/>
      <c r="P110" s="5707"/>
      <c r="Q110" s="5698"/>
      <c r="R110" s="5698"/>
      <c r="S110" s="5698"/>
      <c r="T110" s="5698"/>
      <c r="U110" s="7730"/>
      <c r="V110" s="5698"/>
      <c r="W110" s="5695"/>
      <c r="X110" s="7145"/>
      <c r="Y110" s="329">
        <f>'BASE METAS)'!Y103</f>
        <v>14</v>
      </c>
      <c r="Z110" s="330" t="str">
        <f>'BASE METAS)'!Z103</f>
        <v>Trámite de la Clave Única de Registro de Población para población solicitante.</v>
      </c>
      <c r="AA110" s="258" t="str">
        <f>'BASE METAS)'!AA103</f>
        <v>Atención</v>
      </c>
      <c r="AB110" s="256">
        <f>'BASE METAS)'!AB103</f>
        <v>50000</v>
      </c>
      <c r="AC110" s="256">
        <f>'BASE METAS)'!AC103</f>
        <v>14500</v>
      </c>
      <c r="AD110" s="257">
        <f>'BASE METAS)'!AD103</f>
        <v>0.28999999999999998</v>
      </c>
      <c r="AE110" s="256">
        <f>'BASE METAS)'!AE103</f>
        <v>11000</v>
      </c>
      <c r="AF110" s="257">
        <f>'BASE METAS)'!AF103</f>
        <v>0.22</v>
      </c>
      <c r="AG110" s="256">
        <f>'BASE METAS)'!AG103</f>
        <v>13000</v>
      </c>
      <c r="AH110" s="257">
        <f>'BASE METAS)'!AH103</f>
        <v>0.26</v>
      </c>
      <c r="AI110" s="256">
        <f>'BASE METAS)'!AI103</f>
        <v>11500</v>
      </c>
      <c r="AJ110" s="257">
        <f>'BASE METAS)'!AJ103</f>
        <v>0.23</v>
      </c>
      <c r="AK110" s="198">
        <f>'BASE METAS)'!AK103</f>
        <v>1</v>
      </c>
      <c r="AL110" s="1216">
        <f>'BASE METAS)'!AL103</f>
        <v>8</v>
      </c>
      <c r="AM110" s="954" t="str">
        <f>'BASE METAS)'!AM103</f>
        <v>Trámite de la Clave Única de Registro de Población para población solicitante.</v>
      </c>
      <c r="AN110" s="954" t="str">
        <f>'BASE METAS)'!AN103</f>
        <v>Mide el número de trámites realizados respecto del total de trámites programados</v>
      </c>
      <c r="AO110" s="1343" t="str">
        <f>'BASE METAS)'!AU103</f>
        <v>DESEMPEÑO</v>
      </c>
      <c r="AP110" s="1219" t="str">
        <f>'BASE METAS)'!AO103</f>
        <v>No. de Trámite de la Clave Única realizado</v>
      </c>
      <c r="AQ110" s="1219" t="str">
        <f>'BASE METAS)'!AP103</f>
        <v>No. de Trámite de la Clave Única programada</v>
      </c>
      <c r="AR110" s="1218">
        <f>'BASE METAS)'!AQ103</f>
        <v>100</v>
      </c>
      <c r="AS110" s="1217" t="str">
        <f>'BASE METAS)'!AR103</f>
        <v>Atención</v>
      </c>
      <c r="AT110" s="1219" t="str">
        <f>'BASE METAS)'!AS103</f>
        <v>EFICACIA</v>
      </c>
      <c r="AU110" s="1487">
        <f>'BASE METAS)'!BO103</f>
        <v>0</v>
      </c>
      <c r="AV110" s="1">
        <f>'BASE METAS)'!BQ103</f>
        <v>50000</v>
      </c>
      <c r="AW110" s="1">
        <f>'BASE METAS)'!BR103</f>
        <v>0</v>
      </c>
      <c r="AX110" s="1" t="str">
        <f>'BASE METAS)'!AN105</f>
        <v>GENERAR LA CUENTA PÚBLICA RESPECTO DE LOS BIENES MUEBLES E INMUEBLES PROPIEDAD MUNICIPAL REPORTADOS AL ORGANO SUPERIOR DE FISCALIZACIÓN DEL ESTADO DE MÉXICO.</v>
      </c>
      <c r="AY110" s="1">
        <f>'BASE METAS)'!BT103</f>
        <v>19154</v>
      </c>
      <c r="AZ110" s="1">
        <f>'BASE METAS)'!BU103</f>
        <v>-8154</v>
      </c>
      <c r="BA110" s="1">
        <f>'BASE METAS)'!BV103</f>
        <v>1.7412727272727273</v>
      </c>
      <c r="BB110" s="1">
        <f>'BASE METAS)'!BW103</f>
        <v>36844</v>
      </c>
      <c r="BC110" s="1">
        <f>'BASE METAS)'!BX103</f>
        <v>13156</v>
      </c>
      <c r="BD110" s="1">
        <f>'BASE METAS)'!BY103</f>
        <v>0.73687999999999998</v>
      </c>
      <c r="BE110" s="1">
        <f>'BASE METAS)'!CG103</f>
        <v>17690</v>
      </c>
      <c r="BF110" s="1">
        <f>'BASE METAS)'!CJ103</f>
        <v>0</v>
      </c>
      <c r="BG110" s="1">
        <f>'BASE METAS)'!CK103</f>
        <v>0</v>
      </c>
      <c r="BH110" s="1">
        <f>'BASE METAS)'!CL103</f>
        <v>0</v>
      </c>
      <c r="BI110" s="1">
        <f>'BASE METAS)'!CM103</f>
        <v>4000</v>
      </c>
      <c r="BJ110" s="1">
        <f>'BASE METAS)'!CN103</f>
        <v>5500</v>
      </c>
      <c r="BK110" s="1">
        <f>'BASE METAS)'!CO103</f>
        <v>5000</v>
      </c>
      <c r="BL110" s="1">
        <f>'BASE METAS)'!CP103</f>
        <v>3800</v>
      </c>
      <c r="BM110" s="1">
        <f>'BASE METAS)'!CQ103</f>
        <v>3700</v>
      </c>
      <c r="BN110" s="1">
        <f>'BASE METAS)'!CR103</f>
        <v>3500</v>
      </c>
      <c r="BO110" s="1">
        <f>'BASE METAS)'!CS103</f>
        <v>4300</v>
      </c>
      <c r="BP110" s="1">
        <f>'BASE METAS)'!CT103</f>
        <v>4400</v>
      </c>
      <c r="BQ110" s="1">
        <f>'BASE METAS)'!CU103</f>
        <v>4300</v>
      </c>
      <c r="BR110" s="1">
        <f>'BASE METAS)'!CV103</f>
        <v>4100</v>
      </c>
      <c r="BS110" s="1">
        <f>'BASE METAS)'!CW103</f>
        <v>3900</v>
      </c>
      <c r="BT110" s="1">
        <f>'BASE METAS)'!CX103</f>
        <v>3500</v>
      </c>
      <c r="BU110" s="1">
        <f>'BASE METAS)'!FA103</f>
        <v>50000</v>
      </c>
      <c r="BV110" s="1">
        <f>'BASE METAS)'!FB103</f>
        <v>0</v>
      </c>
      <c r="BW110" s="1">
        <f>'BASE METAS)'!FC103</f>
        <v>3800</v>
      </c>
      <c r="BX110" s="1">
        <f>'BASE METAS)'!FD103</f>
        <v>6243</v>
      </c>
      <c r="BY110" s="1">
        <f>'BASE METAS)'!FE103</f>
        <v>2443</v>
      </c>
      <c r="BZ110" s="1">
        <f>'BASE METAS)'!FF103</f>
        <v>1.6428947368421052</v>
      </c>
      <c r="CA110" s="1">
        <f>'BASE METAS)'!FG103</f>
        <v>23933</v>
      </c>
      <c r="CB110" s="1">
        <f>'BASE METAS)'!FH103</f>
        <v>26067</v>
      </c>
      <c r="CC110" s="1">
        <f>'BASE METAS)'!FI103</f>
        <v>0.47865999999999997</v>
      </c>
      <c r="CD110" s="1">
        <f>'BASE METAS)'!FJ103</f>
        <v>50000</v>
      </c>
      <c r="CE110" s="1">
        <f>'BASE METAS)'!FK103</f>
        <v>0</v>
      </c>
      <c r="CF110" s="1">
        <f>'BASE METAS)'!FL103</f>
        <v>3700</v>
      </c>
      <c r="CG110" s="1">
        <f>'BASE METAS)'!FM103</f>
        <v>6528</v>
      </c>
    </row>
    <row r="111" spans="1:85" ht="71.25" customHeight="1" x14ac:dyDescent="0.25">
      <c r="A111" s="1">
        <f>'BASE METAS)'!A104</f>
        <v>0</v>
      </c>
      <c r="B111" s="7199"/>
      <c r="C111" s="7154"/>
      <c r="D111" s="7154"/>
      <c r="E111" s="7202"/>
      <c r="F111" s="7200"/>
      <c r="G111" s="7200"/>
      <c r="H111" s="7144"/>
      <c r="I111" s="7144"/>
      <c r="J111" s="5708"/>
      <c r="K111" s="5708"/>
      <c r="L111" s="5708"/>
      <c r="M111" s="5708"/>
      <c r="N111" s="5708"/>
      <c r="O111" s="5708"/>
      <c r="P111" s="5708"/>
      <c r="Q111" s="5699"/>
      <c r="R111" s="5699"/>
      <c r="S111" s="5699"/>
      <c r="T111" s="5699"/>
      <c r="U111" s="7731"/>
      <c r="V111" s="5699"/>
      <c r="W111" s="5696"/>
      <c r="X111" s="7103"/>
      <c r="Y111" s="329">
        <f>'BASE METAS)'!Y104</f>
        <v>15</v>
      </c>
      <c r="Z111" s="331" t="str">
        <f>'BASE METAS)'!Z104</f>
        <v>Elaboración de Libros de registro, sorteo y de balance.</v>
      </c>
      <c r="AA111" s="259" t="str">
        <f>'BASE METAS)'!AA104</f>
        <v>Libro</v>
      </c>
      <c r="AB111" s="157">
        <f>'BASE METAS)'!AB104</f>
        <v>28</v>
      </c>
      <c r="AC111" s="260">
        <f>'BASE METAS)'!AC104</f>
        <v>9</v>
      </c>
      <c r="AD111" s="261">
        <f>'BASE METAS)'!AD104</f>
        <v>0.32142857142857145</v>
      </c>
      <c r="AE111" s="260">
        <f>'BASE METAS)'!AE104</f>
        <v>6</v>
      </c>
      <c r="AF111" s="261">
        <f>'BASE METAS)'!AF104</f>
        <v>0.21428571428571427</v>
      </c>
      <c r="AG111" s="260">
        <f>'BASE METAS)'!AG104</f>
        <v>6</v>
      </c>
      <c r="AH111" s="261">
        <f>'BASE METAS)'!AH104</f>
        <v>0.21428571428571427</v>
      </c>
      <c r="AI111" s="260">
        <f>'BASE METAS)'!AI104</f>
        <v>7</v>
      </c>
      <c r="AJ111" s="261">
        <f>'BASE METAS)'!AJ104</f>
        <v>0.25</v>
      </c>
      <c r="AK111" s="198">
        <f>'BASE METAS)'!AK104</f>
        <v>1</v>
      </c>
      <c r="AL111" s="1220">
        <f>'BASE METAS)'!AL104</f>
        <v>9</v>
      </c>
      <c r="AM111" s="954" t="str">
        <f>'BASE METAS)'!AM104</f>
        <v>Elaboración de Libros de registro, sorteo y de balance.</v>
      </c>
      <c r="AN111" s="954" t="str">
        <f>'BASE METAS)'!AN104</f>
        <v>Mide el número de Libros de registro, sorteo y de balance realizados respecto del total de Libros de registro, sorteo y de balance programados</v>
      </c>
      <c r="AO111" s="1343" t="str">
        <f>'BASE METAS)'!AU104</f>
        <v>DESEMPEÑO</v>
      </c>
      <c r="AP111" s="1219" t="str">
        <f>'BASE METAS)'!AO104</f>
        <v>No. de Libros de registro, sorteo y de balance realizados</v>
      </c>
      <c r="AQ111" s="1219" t="str">
        <f>'BASE METAS)'!AP104</f>
        <v>No. de Libros de registro, sorteo y de balance programado</v>
      </c>
      <c r="AR111" s="1218">
        <f>'BASE METAS)'!AQ104</f>
        <v>100</v>
      </c>
      <c r="AS111" s="1217" t="str">
        <f>'BASE METAS)'!AR104</f>
        <v>Libro</v>
      </c>
      <c r="AT111" s="1219" t="str">
        <f>'BASE METAS)'!AS104</f>
        <v>EFICACIA</v>
      </c>
      <c r="AU111" s="1487">
        <f>'BASE METAS)'!BO104</f>
        <v>0</v>
      </c>
      <c r="AV111" s="1">
        <f>'BASE METAS)'!BQ104</f>
        <v>28</v>
      </c>
      <c r="AW111" s="1">
        <f>'BASE METAS)'!BR104</f>
        <v>0</v>
      </c>
      <c r="AX111" s="1">
        <f>'BASE METAS)'!BS104</f>
        <v>6</v>
      </c>
      <c r="AY111" s="1">
        <f>'BASE METAS)'!BT104</f>
        <v>10</v>
      </c>
      <c r="AZ111" s="1">
        <f>'BASE METAS)'!BU104</f>
        <v>-4</v>
      </c>
      <c r="BA111" s="1" t="str">
        <f>'BASE METAS)'!AP105</f>
        <v>No. DE CARPETA PROGRAMADA</v>
      </c>
      <c r="BB111" s="1">
        <f>'BASE METAS)'!BW104</f>
        <v>25</v>
      </c>
      <c r="BC111" s="1">
        <f>'BASE METAS)'!BX104</f>
        <v>3</v>
      </c>
      <c r="BD111" s="1">
        <f>'BASE METAS)'!BY104</f>
        <v>0.8928571428571429</v>
      </c>
      <c r="BE111" s="1">
        <f>'BASE METAS)'!CG104</f>
        <v>15</v>
      </c>
      <c r="BF111" s="1">
        <f>'BASE METAS)'!CJ104</f>
        <v>0</v>
      </c>
      <c r="BG111" s="1">
        <f>'BASE METAS)'!CK104</f>
        <v>0</v>
      </c>
      <c r="BH111" s="1">
        <f>'BASE METAS)'!CL104</f>
        <v>0</v>
      </c>
      <c r="BI111" s="1">
        <f>'BASE METAS)'!CM104</f>
        <v>3</v>
      </c>
      <c r="BJ111" s="1">
        <f>'BASE METAS)'!CN104</f>
        <v>3</v>
      </c>
      <c r="BK111" s="1">
        <f>'BASE METAS)'!CO104</f>
        <v>3</v>
      </c>
      <c r="BL111" s="1">
        <f>'BASE METAS)'!CP104</f>
        <v>2</v>
      </c>
      <c r="BM111" s="1">
        <f>'BASE METAS)'!CQ104</f>
        <v>2</v>
      </c>
      <c r="BN111" s="1">
        <f>'BASE METAS)'!CR104</f>
        <v>2</v>
      </c>
      <c r="BO111" s="1">
        <f>'BASE METAS)'!CS104</f>
        <v>2</v>
      </c>
      <c r="BP111" s="1">
        <f>'BASE METAS)'!CT104</f>
        <v>2</v>
      </c>
      <c r="BQ111" s="1">
        <f>'BASE METAS)'!CU104</f>
        <v>2</v>
      </c>
      <c r="BR111" s="1">
        <f>'BASE METAS)'!CV104</f>
        <v>2</v>
      </c>
      <c r="BS111" s="1">
        <f>'BASE METAS)'!CW104</f>
        <v>2</v>
      </c>
      <c r="BT111" s="1">
        <f>'BASE METAS)'!CX104</f>
        <v>3</v>
      </c>
      <c r="BU111" s="1">
        <f>'BASE METAS)'!FA104</f>
        <v>28</v>
      </c>
      <c r="BV111" s="1">
        <f>'BASE METAS)'!FB104</f>
        <v>0</v>
      </c>
      <c r="BW111" s="1">
        <f>'BASE METAS)'!FC104</f>
        <v>2</v>
      </c>
      <c r="BX111" s="1">
        <f>'BASE METAS)'!FD104</f>
        <v>2</v>
      </c>
      <c r="BY111" s="1">
        <f>'BASE METAS)'!FE104</f>
        <v>0</v>
      </c>
      <c r="BZ111" s="1">
        <f>'BASE METAS)'!FF104</f>
        <v>1</v>
      </c>
      <c r="CA111" s="1">
        <f>'BASE METAS)'!FG104</f>
        <v>17</v>
      </c>
      <c r="CB111" s="1">
        <f>'BASE METAS)'!FH104</f>
        <v>11</v>
      </c>
      <c r="CC111" s="1">
        <f>'BASE METAS)'!FI104</f>
        <v>0.6071428571428571</v>
      </c>
      <c r="CD111" s="1">
        <f>'BASE METAS)'!FJ104</f>
        <v>28</v>
      </c>
      <c r="CE111" s="1">
        <f>'BASE METAS)'!FK104</f>
        <v>0</v>
      </c>
      <c r="CF111" s="1">
        <f>'BASE METAS)'!FL104</f>
        <v>2</v>
      </c>
      <c r="CG111" s="1">
        <f>'BASE METAS)'!FM104</f>
        <v>2</v>
      </c>
    </row>
    <row r="112" spans="1:85" ht="56.25" customHeight="1" x14ac:dyDescent="0.25">
      <c r="A112" s="1">
        <f>'BASE METAS)'!A105</f>
        <v>15</v>
      </c>
      <c r="B112" s="7199"/>
      <c r="C112" s="7154">
        <f>'BASE METAS)'!C105</f>
        <v>402</v>
      </c>
      <c r="D112" s="7154">
        <f>'BASE METAS)'!D105</f>
        <v>3</v>
      </c>
      <c r="E112" s="7154" t="str">
        <f>'BASE METAS)'!E105</f>
        <v>CONTROL DEL PATRIMONIO Y NORMATIVIDAD</v>
      </c>
      <c r="F112" s="7223" t="str">
        <f>'BASE METAS)'!F105</f>
        <v>DOO</v>
      </c>
      <c r="G112" s="7223" t="str">
        <f>'BASE METAS)'!G105</f>
        <v>114</v>
      </c>
      <c r="H112" s="7144" t="str">
        <f>'BASE METAS)'!H105</f>
        <v>05</v>
      </c>
      <c r="I112" s="7144" t="str">
        <f>'BASE METAS)'!I105</f>
        <v>01</v>
      </c>
      <c r="J112" s="5706" t="str">
        <f>'BASE METAS)'!J105</f>
        <v>01</v>
      </c>
      <c r="K112" s="5706" t="str">
        <f>'BASE METAS)'!K105</f>
        <v>03</v>
      </c>
      <c r="L112" s="5706" t="str">
        <f>'BASE METAS)'!L105</f>
        <v>01</v>
      </c>
      <c r="M112" s="5706" t="str">
        <f>'BASE METAS)'!M105</f>
        <v>101</v>
      </c>
      <c r="N112" s="5706" t="str">
        <f>'BASE METAS)'!N105</f>
        <v xml:space="preserve">Unidad Jurídica </v>
      </c>
      <c r="O112" s="5706" t="str">
        <f>'BASE METAS)'!O105</f>
        <v>Control Patrimonial</v>
      </c>
      <c r="P112" s="5697" t="str">
        <f>'BASE METAS)'!P105</f>
        <v>Administración, planeación y control gubernamental</v>
      </c>
      <c r="Q112" s="5697" t="str">
        <f>'BASE METAS)'!Q105</f>
        <v>Control y evaluación de la administración gubernamental</v>
      </c>
      <c r="R112" s="5697" t="str">
        <f>'BASE METAS)'!R105</f>
        <v>Consolidación de la gestión gubernamental de resultados</v>
      </c>
      <c r="S112" s="5697" t="str">
        <f>'BASE METAS)'!S105</f>
        <v>Control y protección del patrimonio</v>
      </c>
      <c r="T112" s="5697" t="str">
        <f>'BASE METAS)'!T105</f>
        <v>Control del patrimonio y normatividad</v>
      </c>
      <c r="U112" s="7729" t="str">
        <f>'BASE METAS)'!U105</f>
        <v>CUMPLIR CON LA NORMATIVIDAD ESTABLECIDA APLICANDO LA REGULACIÓN Y CONTROL EN EL USO Y DESTINO DE LOS BIENES PATRIMONIAES, IMPLEMENTANDO MECANISMOS QUE PERMITAN EL RESGUARDO Y LA DEPURACIÓN DE LOS BIENES Y ARCHIVOS CON LOS QUE CUENTA EL MUNICIPIO PARA PODER TRANSPARENTAR LA FISCALIZACIÓN DE LOS RECURSOS APLICADOS AL PATRIMONIO MUNICIPAL.</v>
      </c>
      <c r="V112" s="5697" t="str">
        <f>'BASE METAS)'!V105</f>
        <v>Gobierno de Resultados</v>
      </c>
      <c r="W112" s="5694">
        <f>'BASE METAS)'!W105</f>
        <v>10013718.32</v>
      </c>
      <c r="X112" s="7102" t="str">
        <f>'BASE METAS)'!X105</f>
        <v>COORDINACIÓN DE PATRIMONIO MUNICIPAL</v>
      </c>
      <c r="Y112" s="332">
        <f>'BASE METAS)'!Y105</f>
        <v>1</v>
      </c>
      <c r="Z112" s="333" t="str">
        <f>'BASE METAS)'!Z105</f>
        <v>ELABORACIÓN DE LA CUENTA PÚBLICA MUNICIPAL (MUEBLES E INMUEBLES)</v>
      </c>
      <c r="AA112" s="273" t="str">
        <f>'BASE METAS)'!AA105</f>
        <v>CARPETA</v>
      </c>
      <c r="AB112" s="334">
        <f>'BASE METAS)'!AB105</f>
        <v>1</v>
      </c>
      <c r="AC112" s="335">
        <f>'BASE METAS)'!AC105</f>
        <v>1</v>
      </c>
      <c r="AD112" s="336">
        <f>'BASE METAS)'!AD105</f>
        <v>1</v>
      </c>
      <c r="AE112" s="335">
        <f>'BASE METAS)'!AE105</f>
        <v>0</v>
      </c>
      <c r="AF112" s="337">
        <f>'BASE METAS)'!AF105</f>
        <v>0</v>
      </c>
      <c r="AG112" s="196">
        <f>'BASE METAS)'!AG105</f>
        <v>0</v>
      </c>
      <c r="AH112" s="193">
        <f>'BASE METAS)'!AH105</f>
        <v>0</v>
      </c>
      <c r="AI112" s="196">
        <f>'BASE METAS)'!AI105</f>
        <v>0</v>
      </c>
      <c r="AJ112" s="193">
        <f>'BASE METAS)'!AJ105</f>
        <v>0</v>
      </c>
      <c r="AK112" s="198">
        <f>'BASE METAS)'!AK105</f>
        <v>1</v>
      </c>
      <c r="AL112" s="934" t="e">
        <f>'BASE METAS)'!#REF!</f>
        <v>#REF!</v>
      </c>
      <c r="AM112" s="1" t="e">
        <f>'BASE METAS)'!#REF!</f>
        <v>#REF!</v>
      </c>
      <c r="AN112" s="1" t="e">
        <f>'BASE METAS)'!#REF!</f>
        <v>#REF!</v>
      </c>
      <c r="AO112" s="1" t="e">
        <f>'BASE METAS)'!#REF!</f>
        <v>#REF!</v>
      </c>
      <c r="AP112" s="1" t="e">
        <f>'BASE METAS)'!#REF!</f>
        <v>#REF!</v>
      </c>
      <c r="AQ112" s="1" t="e">
        <f>'BASE METAS)'!#REF!</f>
        <v>#REF!</v>
      </c>
      <c r="AR112" s="1" t="e">
        <f>'BASE METAS)'!#REF!</f>
        <v>#REF!</v>
      </c>
      <c r="AS112" s="1" t="e">
        <f>'BASE METAS)'!#REF!</f>
        <v>#REF!</v>
      </c>
      <c r="AT112" s="1" t="e">
        <f>'BASE METAS)'!#REF!</f>
        <v>#REF!</v>
      </c>
      <c r="AU112" s="1479" t="e">
        <f>'BASE METAS)'!#REF!</f>
        <v>#REF!</v>
      </c>
      <c r="AV112" s="1" t="e">
        <f>'BASE METAS)'!#REF!</f>
        <v>#REF!</v>
      </c>
      <c r="AW112" s="1">
        <f>'BASE METAS)'!BR105</f>
        <v>0</v>
      </c>
      <c r="AX112" s="1">
        <f>'BASE METAS)'!BS105</f>
        <v>0</v>
      </c>
      <c r="AY112" s="1">
        <f>'BASE METAS)'!BT105</f>
        <v>0</v>
      </c>
      <c r="AZ112" s="1">
        <f>'BASE METAS)'!BU105</f>
        <v>0</v>
      </c>
      <c r="BA112" s="1" t="e">
        <f>'BASE METAS)'!BV105</f>
        <v>#DIV/0!</v>
      </c>
      <c r="BB112" s="1">
        <f>'BASE METAS)'!BW105</f>
        <v>1</v>
      </c>
      <c r="BC112" s="1">
        <f>'BASE METAS)'!BX105</f>
        <v>0</v>
      </c>
      <c r="BD112" s="1">
        <f>'BASE METAS)'!BY105</f>
        <v>1</v>
      </c>
      <c r="BE112" s="1">
        <f>'BASE METAS)'!CG105</f>
        <v>1</v>
      </c>
      <c r="BF112" s="1">
        <f>'BASE METAS)'!CJ105</f>
        <v>599026.4</v>
      </c>
      <c r="BG112" s="1">
        <f>'BASE METAS)'!CK105</f>
        <v>0</v>
      </c>
      <c r="BH112" s="1">
        <f>'BASE METAS)'!CL105</f>
        <v>0</v>
      </c>
      <c r="BI112" s="1">
        <f>'BASE METAS)'!CM105</f>
        <v>0</v>
      </c>
      <c r="BJ112" s="1">
        <f>'BASE METAS)'!CN105</f>
        <v>0</v>
      </c>
      <c r="BK112" s="1">
        <f>'BASE METAS)'!CO105</f>
        <v>1</v>
      </c>
      <c r="BL112" s="1">
        <f>'BASE METAS)'!CP105</f>
        <v>0</v>
      </c>
      <c r="BM112" s="1">
        <f>'BASE METAS)'!CQ105</f>
        <v>0</v>
      </c>
      <c r="BN112" s="1">
        <f>'BASE METAS)'!CR105</f>
        <v>0</v>
      </c>
      <c r="BO112" s="1">
        <f>'BASE METAS)'!CS105</f>
        <v>0</v>
      </c>
      <c r="BP112" s="1">
        <f>'BASE METAS)'!CT105</f>
        <v>0</v>
      </c>
      <c r="BQ112" s="1">
        <f>'BASE METAS)'!CU105</f>
        <v>0</v>
      </c>
      <c r="BR112" s="1">
        <f>'BASE METAS)'!CV105</f>
        <v>0</v>
      </c>
      <c r="BS112" s="1">
        <f>'BASE METAS)'!CW105</f>
        <v>0</v>
      </c>
      <c r="BT112" s="1">
        <f>'BASE METAS)'!CX105</f>
        <v>0</v>
      </c>
      <c r="BU112" s="1">
        <f>'BASE METAS)'!FA105</f>
        <v>1</v>
      </c>
      <c r="BV112" s="1">
        <f>'BASE METAS)'!FB105</f>
        <v>0</v>
      </c>
      <c r="BW112" s="1">
        <f>'BASE METAS)'!FC105</f>
        <v>0</v>
      </c>
      <c r="BX112" s="1">
        <f>'BASE METAS)'!FD105</f>
        <v>0</v>
      </c>
      <c r="BY112" s="1">
        <f>'BASE METAS)'!FE105</f>
        <v>0</v>
      </c>
      <c r="BZ112" s="1" t="e">
        <f>'BASE METAS)'!FF105</f>
        <v>#DIV/0!</v>
      </c>
      <c r="CA112" s="1">
        <f>'BASE METAS)'!FG105</f>
        <v>1</v>
      </c>
      <c r="CB112" s="1">
        <f>'BASE METAS)'!FH105</f>
        <v>0</v>
      </c>
      <c r="CC112" s="1">
        <f>'BASE METAS)'!FI105</f>
        <v>1</v>
      </c>
      <c r="CD112" s="1">
        <f>'BASE METAS)'!FJ105</f>
        <v>1</v>
      </c>
      <c r="CE112" s="1">
        <f>'BASE METAS)'!FK105</f>
        <v>0</v>
      </c>
      <c r="CF112" s="1">
        <f>'BASE METAS)'!FL105</f>
        <v>0</v>
      </c>
      <c r="CG112" s="1">
        <f>'BASE METAS)'!FM105</f>
        <v>0</v>
      </c>
    </row>
    <row r="113" spans="1:85" ht="30.75" customHeight="1" x14ac:dyDescent="0.25">
      <c r="A113" s="1">
        <f>'BASE METAS)'!A106</f>
        <v>0</v>
      </c>
      <c r="B113" s="7199"/>
      <c r="C113" s="7154"/>
      <c r="D113" s="7154"/>
      <c r="E113" s="7154"/>
      <c r="F113" s="7223"/>
      <c r="G113" s="7223"/>
      <c r="H113" s="7144"/>
      <c r="I113" s="7144"/>
      <c r="J113" s="5707"/>
      <c r="K113" s="5707"/>
      <c r="L113" s="5707"/>
      <c r="M113" s="5707"/>
      <c r="N113" s="5707"/>
      <c r="O113" s="5707"/>
      <c r="P113" s="5698"/>
      <c r="Q113" s="5698"/>
      <c r="R113" s="5698"/>
      <c r="S113" s="5698"/>
      <c r="T113" s="5698"/>
      <c r="U113" s="7730"/>
      <c r="V113" s="5698"/>
      <c r="W113" s="5695"/>
      <c r="X113" s="7145"/>
      <c r="Y113" s="338">
        <f>'BASE METAS)'!Y106</f>
        <v>2</v>
      </c>
      <c r="Z113" s="339" t="str">
        <f>'BASE METAS)'!Z106</f>
        <v>LEVANTAMIENTO FÍSICO DEL INVENTARIO DE BIENES MUEBLES.</v>
      </c>
      <c r="AA113" s="271" t="str">
        <f>'BASE METAS)'!AA106</f>
        <v>PROCEDIMIENTO</v>
      </c>
      <c r="AB113" s="340">
        <f>'BASE METAS)'!AB106</f>
        <v>2</v>
      </c>
      <c r="AC113" s="341">
        <f>'BASE METAS)'!AC106</f>
        <v>1</v>
      </c>
      <c r="AD113" s="342">
        <f>'BASE METAS)'!AD106</f>
        <v>0.5</v>
      </c>
      <c r="AE113" s="341">
        <f>'BASE METAS)'!AE106</f>
        <v>0</v>
      </c>
      <c r="AF113" s="343">
        <f>'BASE METAS)'!AF106</f>
        <v>0</v>
      </c>
      <c r="AG113" s="195">
        <f>'BASE METAS)'!AG106</f>
        <v>1</v>
      </c>
      <c r="AH113" s="192">
        <f>'BASE METAS)'!AH106</f>
        <v>0.5</v>
      </c>
      <c r="AI113" s="195">
        <f>'BASE METAS)'!AI106</f>
        <v>0</v>
      </c>
      <c r="AJ113" s="192">
        <f>'BASE METAS)'!AJ106</f>
        <v>0</v>
      </c>
      <c r="AK113" s="199">
        <f>'BASE METAS)'!AK106</f>
        <v>1</v>
      </c>
      <c r="AL113" s="934" t="e">
        <f>'BASE METAS)'!#REF!</f>
        <v>#REF!</v>
      </c>
      <c r="AM113" s="1" t="e">
        <f>'BASE METAS)'!#REF!</f>
        <v>#REF!</v>
      </c>
      <c r="AN113" s="1" t="e">
        <f>'BASE METAS)'!#REF!</f>
        <v>#REF!</v>
      </c>
      <c r="AO113" s="1" t="e">
        <f>'BASE METAS)'!#REF!</f>
        <v>#REF!</v>
      </c>
      <c r="AP113" s="1" t="e">
        <f>'BASE METAS)'!#REF!</f>
        <v>#REF!</v>
      </c>
      <c r="AQ113" s="1" t="e">
        <f>'BASE METAS)'!#REF!</f>
        <v>#REF!</v>
      </c>
      <c r="AR113" s="1" t="e">
        <f>'BASE METAS)'!#REF!</f>
        <v>#REF!</v>
      </c>
      <c r="AS113" s="1" t="e">
        <f>'BASE METAS)'!#REF!</f>
        <v>#REF!</v>
      </c>
      <c r="AT113" s="1" t="e">
        <f>'BASE METAS)'!#REF!</f>
        <v>#REF!</v>
      </c>
      <c r="AU113" s="1479" t="e">
        <f>'BASE METAS)'!#REF!</f>
        <v>#REF!</v>
      </c>
      <c r="AV113" s="1" t="e">
        <f>'BASE METAS)'!#REF!</f>
        <v>#REF!</v>
      </c>
      <c r="AW113" s="1">
        <f>'BASE METAS)'!BR106</f>
        <v>2</v>
      </c>
      <c r="AX113" s="1">
        <f>'BASE METAS)'!BS106</f>
        <v>0</v>
      </c>
      <c r="AY113" s="1">
        <f>'BASE METAS)'!BT106</f>
        <v>0</v>
      </c>
      <c r="AZ113" s="1">
        <f>'BASE METAS)'!BU106</f>
        <v>0</v>
      </c>
      <c r="BA113" s="1" t="e">
        <f>'BASE METAS)'!BV106</f>
        <v>#DIV/0!</v>
      </c>
      <c r="BB113" s="1">
        <f>'BASE METAS)'!BW106</f>
        <v>1</v>
      </c>
      <c r="BC113" s="1">
        <f>'BASE METAS)'!BX106</f>
        <v>1</v>
      </c>
      <c r="BD113" s="1">
        <f>'BASE METAS)'!BY106</f>
        <v>0.5</v>
      </c>
      <c r="BE113" s="1" t="str">
        <f>'BASE METAS)'!AR107</f>
        <v>RESGUARDO</v>
      </c>
      <c r="BF113" s="1" t="e">
        <f>'BASE METAS)'!#REF!</f>
        <v>#REF!</v>
      </c>
      <c r="BG113" s="1" t="str">
        <f>'BASE METAS)'!AS107</f>
        <v>EFICACIA</v>
      </c>
      <c r="BH113" s="1">
        <f>'BASE METAS)'!CL106</f>
        <v>0</v>
      </c>
      <c r="BI113" s="1">
        <f>'BASE METAS)'!CM106</f>
        <v>1</v>
      </c>
      <c r="BJ113" s="1">
        <f>'BASE METAS)'!CN106</f>
        <v>0</v>
      </c>
      <c r="BK113" s="1">
        <f>'BASE METAS)'!CO106</f>
        <v>0</v>
      </c>
      <c r="BL113" s="1">
        <f>'BASE METAS)'!CP106</f>
        <v>0</v>
      </c>
      <c r="BM113" s="1">
        <f>'BASE METAS)'!CQ106</f>
        <v>0</v>
      </c>
      <c r="BN113" s="1">
        <f>'BASE METAS)'!CR106</f>
        <v>0</v>
      </c>
      <c r="BO113" s="1">
        <f>'BASE METAS)'!CS106</f>
        <v>0</v>
      </c>
      <c r="BP113" s="1">
        <f>'BASE METAS)'!CT106</f>
        <v>0</v>
      </c>
      <c r="BQ113" s="1">
        <f>'BASE METAS)'!CU106</f>
        <v>0</v>
      </c>
      <c r="BR113" s="1">
        <f>'BASE METAS)'!CV106</f>
        <v>0</v>
      </c>
      <c r="BS113" s="1">
        <f>'BASE METAS)'!CW106</f>
        <v>0</v>
      </c>
      <c r="BT113" s="1">
        <f>'BASE METAS)'!CX106</f>
        <v>0</v>
      </c>
      <c r="BU113" s="1">
        <f>'BASE METAS)'!FA106</f>
        <v>2</v>
      </c>
      <c r="BV113" s="1">
        <f>'BASE METAS)'!FB106</f>
        <v>2</v>
      </c>
      <c r="BW113" s="1">
        <f>'BASE METAS)'!FC106</f>
        <v>0</v>
      </c>
      <c r="BX113" s="1">
        <f>'BASE METAS)'!FD106</f>
        <v>0</v>
      </c>
      <c r="BY113" s="1">
        <f>'BASE METAS)'!FE106</f>
        <v>0</v>
      </c>
      <c r="BZ113" s="1" t="e">
        <f>'BASE METAS)'!FF106</f>
        <v>#DIV/0!</v>
      </c>
      <c r="CA113" s="1">
        <f>'BASE METAS)'!FG106</f>
        <v>1</v>
      </c>
      <c r="CB113" s="1">
        <f>'BASE METAS)'!FH106</f>
        <v>1</v>
      </c>
      <c r="CC113" s="1">
        <f>'BASE METAS)'!FI106</f>
        <v>0.5</v>
      </c>
      <c r="CD113" s="1">
        <f>'BASE METAS)'!FJ106</f>
        <v>2</v>
      </c>
      <c r="CE113" s="1">
        <f>'BASE METAS)'!FK106</f>
        <v>2</v>
      </c>
      <c r="CF113" s="1">
        <f>'BASE METAS)'!FL106</f>
        <v>0</v>
      </c>
      <c r="CG113" s="1">
        <f>'BASE METAS)'!FM106</f>
        <v>0</v>
      </c>
    </row>
    <row r="114" spans="1:85" ht="43.5" customHeight="1" x14ac:dyDescent="0.25">
      <c r="A114" s="1">
        <f>'BASE METAS)'!A107</f>
        <v>0</v>
      </c>
      <c r="B114" s="7199"/>
      <c r="C114" s="7154"/>
      <c r="D114" s="7154"/>
      <c r="E114" s="7154"/>
      <c r="F114" s="7223"/>
      <c r="G114" s="7223"/>
      <c r="H114" s="7144"/>
      <c r="I114" s="7144"/>
      <c r="J114" s="5707"/>
      <c r="K114" s="5707"/>
      <c r="L114" s="5707"/>
      <c r="M114" s="5707"/>
      <c r="N114" s="5707"/>
      <c r="O114" s="5707"/>
      <c r="P114" s="5698"/>
      <c r="Q114" s="5698"/>
      <c r="R114" s="5698"/>
      <c r="S114" s="5698"/>
      <c r="T114" s="5698"/>
      <c r="U114" s="7730"/>
      <c r="V114" s="5698"/>
      <c r="W114" s="5695"/>
      <c r="X114" s="7145"/>
      <c r="Y114" s="344">
        <f>'BASE METAS)'!Y107</f>
        <v>3</v>
      </c>
      <c r="Z114" s="345" t="str">
        <f>'BASE METAS)'!Z107</f>
        <v>GENERAR RESGUARDOS PERSONALES DE LOS BIENES MUEBLES Y ACTUALIZACIÓN DE BASE DE DATOS.</v>
      </c>
      <c r="AA114" s="271" t="str">
        <f>'BASE METAS)'!AA107</f>
        <v>RESGUARDO</v>
      </c>
      <c r="AB114" s="346">
        <f>'BASE METAS)'!AB107</f>
        <v>16800</v>
      </c>
      <c r="AC114" s="341">
        <f>'BASE METAS)'!AC107</f>
        <v>4200</v>
      </c>
      <c r="AD114" s="342">
        <f>'BASE METAS)'!AD107</f>
        <v>0.25</v>
      </c>
      <c r="AE114" s="341">
        <f>'BASE METAS)'!AE107</f>
        <v>4200</v>
      </c>
      <c r="AF114" s="343">
        <f>'BASE METAS)'!AF107</f>
        <v>0.25</v>
      </c>
      <c r="AG114" s="195">
        <f>'BASE METAS)'!AG107</f>
        <v>4200</v>
      </c>
      <c r="AH114" s="192">
        <f>'BASE METAS)'!AH107</f>
        <v>0.25</v>
      </c>
      <c r="AI114" s="195">
        <f>'BASE METAS)'!AI107</f>
        <v>4200</v>
      </c>
      <c r="AJ114" s="192">
        <f>'BASE METAS)'!AJ107</f>
        <v>0.25</v>
      </c>
      <c r="AK114" s="199">
        <f>'BASE METAS)'!AK107</f>
        <v>1</v>
      </c>
      <c r="AL114" s="934" t="e">
        <f>'BASE METAS)'!#REF!</f>
        <v>#REF!</v>
      </c>
      <c r="AM114" s="1" t="e">
        <f>'BASE METAS)'!#REF!</f>
        <v>#REF!</v>
      </c>
      <c r="AN114" s="1" t="e">
        <f>'BASE METAS)'!#REF!</f>
        <v>#REF!</v>
      </c>
      <c r="AO114" s="1" t="e">
        <f>'BASE METAS)'!#REF!</f>
        <v>#REF!</v>
      </c>
      <c r="AP114" s="1" t="e">
        <f>'BASE METAS)'!#REF!</f>
        <v>#REF!</v>
      </c>
      <c r="AQ114" s="1" t="e">
        <f>'BASE METAS)'!#REF!</f>
        <v>#REF!</v>
      </c>
      <c r="AR114" s="1" t="e">
        <f>'BASE METAS)'!#REF!</f>
        <v>#REF!</v>
      </c>
      <c r="AS114" s="1" t="e">
        <f>'BASE METAS)'!#REF!</f>
        <v>#REF!</v>
      </c>
      <c r="AT114" s="1" t="e">
        <f>'BASE METAS)'!#REF!</f>
        <v>#REF!</v>
      </c>
      <c r="AU114" s="1479" t="e">
        <f>'BASE METAS)'!#REF!</f>
        <v>#REF!</v>
      </c>
      <c r="AV114" s="1" t="e">
        <f>'BASE METAS)'!#REF!</f>
        <v>#REF!</v>
      </c>
      <c r="AW114" s="1">
        <f>'BASE METAS)'!AL106</f>
        <v>2</v>
      </c>
      <c r="AX114" s="1" t="str">
        <f>'BASE METAS)'!AM106</f>
        <v>LEVANTAMIENTO FÍSICO DEL INVENTARIO DE BIENES MUEBLES</v>
      </c>
      <c r="AY114" s="1">
        <f>'BASE METAS)'!BT107</f>
        <v>4200</v>
      </c>
      <c r="AZ114" s="1">
        <f>'BASE METAS)'!BU107</f>
        <v>0</v>
      </c>
      <c r="BA114" s="1" t="e">
        <f>'BASE METAS)'!#REF!</f>
        <v>#REF!</v>
      </c>
      <c r="BB114" s="1" t="e">
        <f>'BASE METAS)'!#REF!</f>
        <v>#REF!</v>
      </c>
      <c r="BC114" s="1">
        <f>'BASE METAS)'!BX107</f>
        <v>8400</v>
      </c>
      <c r="BD114" s="1">
        <f>'BASE METAS)'!BY107</f>
        <v>0.5</v>
      </c>
      <c r="BE114" s="1">
        <f>'BASE METAS)'!CG107</f>
        <v>4200</v>
      </c>
      <c r="BF114" s="1">
        <f>'BASE METAS)'!CJ107</f>
        <v>0</v>
      </c>
      <c r="BG114" s="1">
        <f>'BASE METAS)'!CK107</f>
        <v>0</v>
      </c>
      <c r="BH114" s="1">
        <f>'BASE METAS)'!CL107</f>
        <v>0</v>
      </c>
      <c r="BI114" s="1">
        <f>'BASE METAS)'!CM107</f>
        <v>0</v>
      </c>
      <c r="BJ114" s="1">
        <f>'BASE METAS)'!CN107</f>
        <v>1400</v>
      </c>
      <c r="BK114" s="1">
        <f>'BASE METAS)'!CO107</f>
        <v>1400</v>
      </c>
      <c r="BL114" s="1">
        <f>'BASE METAS)'!CP107</f>
        <v>0</v>
      </c>
      <c r="BM114" s="1">
        <f>'BASE METAS)'!CQ107</f>
        <v>0</v>
      </c>
      <c r="BN114" s="1">
        <f>'BASE METAS)'!CR107</f>
        <v>0</v>
      </c>
      <c r="BO114" s="1">
        <f>'BASE METAS)'!CS107</f>
        <v>0</v>
      </c>
      <c r="BP114" s="1">
        <f>'BASE METAS)'!CT107</f>
        <v>0</v>
      </c>
      <c r="BQ114" s="1">
        <f>'BASE METAS)'!CU107</f>
        <v>0</v>
      </c>
      <c r="BR114" s="1">
        <f>'BASE METAS)'!CV107</f>
        <v>0</v>
      </c>
      <c r="BS114" s="1">
        <f>'BASE METAS)'!CW107</f>
        <v>0</v>
      </c>
      <c r="BT114" s="1">
        <f>'BASE METAS)'!CX107</f>
        <v>0</v>
      </c>
      <c r="BU114" s="1">
        <f>'BASE METAS)'!FA107</f>
        <v>16800</v>
      </c>
      <c r="BV114" s="1">
        <f>'BASE METAS)'!FB107</f>
        <v>0</v>
      </c>
      <c r="BW114" s="1">
        <f>'BASE METAS)'!FC107</f>
        <v>1400</v>
      </c>
      <c r="BX114" s="1">
        <f>'BASE METAS)'!FD107</f>
        <v>1400</v>
      </c>
      <c r="BY114" s="1">
        <f>'BASE METAS)'!FE107</f>
        <v>0</v>
      </c>
      <c r="BZ114" s="1">
        <f>'BASE METAS)'!FF107</f>
        <v>1</v>
      </c>
      <c r="CA114" s="1">
        <f>'BASE METAS)'!FG107</f>
        <v>5600</v>
      </c>
      <c r="CB114" s="1">
        <f>'BASE METAS)'!FH107</f>
        <v>11200</v>
      </c>
      <c r="CC114" s="1">
        <f>'BASE METAS)'!FI107</f>
        <v>0.33333333333333331</v>
      </c>
      <c r="CD114" s="1">
        <f>'BASE METAS)'!FJ107</f>
        <v>16800</v>
      </c>
      <c r="CE114" s="1">
        <f>'BASE METAS)'!FK107</f>
        <v>0</v>
      </c>
      <c r="CF114" s="1">
        <f>'BASE METAS)'!FL107</f>
        <v>1400</v>
      </c>
      <c r="CG114" s="1">
        <f>'BASE METAS)'!FM107</f>
        <v>1400</v>
      </c>
    </row>
    <row r="115" spans="1:85" ht="43.5" customHeight="1" x14ac:dyDescent="0.25">
      <c r="A115" s="1">
        <f>'BASE METAS)'!A108</f>
        <v>0</v>
      </c>
      <c r="B115" s="7199"/>
      <c r="C115" s="7154"/>
      <c r="D115" s="7154"/>
      <c r="E115" s="7154"/>
      <c r="F115" s="7223"/>
      <c r="G115" s="7223"/>
      <c r="H115" s="7144"/>
      <c r="I115" s="7144"/>
      <c r="J115" s="5707"/>
      <c r="K115" s="5707"/>
      <c r="L115" s="5707"/>
      <c r="M115" s="5707"/>
      <c r="N115" s="5707"/>
      <c r="O115" s="5707"/>
      <c r="P115" s="5698"/>
      <c r="Q115" s="5698"/>
      <c r="R115" s="5698"/>
      <c r="S115" s="5698"/>
      <c r="T115" s="5698"/>
      <c r="U115" s="7730"/>
      <c r="V115" s="5698"/>
      <c r="W115" s="5695"/>
      <c r="X115" s="7145"/>
      <c r="Y115" s="879">
        <f>'BASE METAS)'!Y108</f>
        <v>4</v>
      </c>
      <c r="Z115" s="339" t="str">
        <f>'BASE METAS)'!Z108</f>
        <v>CONCILIACIÓN DEL PARQUE VEHICULAR MUNICIPAL, CON EL DEPARTAMENTO DE CONTROL VEHICULAR Y ENERGÉTICOS.</v>
      </c>
      <c r="AA115" s="271" t="str">
        <f>'BASE METAS)'!AA108</f>
        <v>CONCILIACIÓN</v>
      </c>
      <c r="AB115" s="346">
        <f>'BASE METAS)'!AB108</f>
        <v>2</v>
      </c>
      <c r="AC115" s="341">
        <f>'BASE METAS)'!AC108</f>
        <v>1</v>
      </c>
      <c r="AD115" s="342">
        <f>'BASE METAS)'!AD108</f>
        <v>0.5</v>
      </c>
      <c r="AE115" s="341">
        <f>'BASE METAS)'!AE108</f>
        <v>0</v>
      </c>
      <c r="AF115" s="343">
        <f>'BASE METAS)'!AF108</f>
        <v>0</v>
      </c>
      <c r="AG115" s="195">
        <f>'BASE METAS)'!AG108</f>
        <v>1</v>
      </c>
      <c r="AH115" s="192">
        <f>'BASE METAS)'!AH108</f>
        <v>0.5</v>
      </c>
      <c r="AI115" s="195">
        <f>'BASE METAS)'!AI108</f>
        <v>0</v>
      </c>
      <c r="AJ115" s="192">
        <f>'BASE METAS)'!AJ108</f>
        <v>0</v>
      </c>
      <c r="AK115" s="199">
        <f>'BASE METAS)'!AK108</f>
        <v>1</v>
      </c>
      <c r="AL115" s="934" t="e">
        <f>'BASE METAS)'!#REF!</f>
        <v>#REF!</v>
      </c>
      <c r="AM115" s="1" t="e">
        <f>'BASE METAS)'!#REF!</f>
        <v>#REF!</v>
      </c>
      <c r="AN115" s="1" t="e">
        <f>'BASE METAS)'!#REF!</f>
        <v>#REF!</v>
      </c>
      <c r="AO115" s="1" t="e">
        <f>'BASE METAS)'!#REF!</f>
        <v>#REF!</v>
      </c>
      <c r="AP115" s="1" t="e">
        <f>'BASE METAS)'!#REF!</f>
        <v>#REF!</v>
      </c>
      <c r="AQ115" s="1" t="e">
        <f>'BASE METAS)'!#REF!</f>
        <v>#REF!</v>
      </c>
      <c r="AR115" s="1" t="e">
        <f>'BASE METAS)'!#REF!</f>
        <v>#REF!</v>
      </c>
      <c r="AS115" s="1" t="e">
        <f>'BASE METAS)'!#REF!</f>
        <v>#REF!</v>
      </c>
      <c r="AT115" s="1" t="e">
        <f>'BASE METAS)'!#REF!</f>
        <v>#REF!</v>
      </c>
      <c r="AU115" s="1479" t="e">
        <f>'BASE METAS)'!#REF!</f>
        <v>#REF!</v>
      </c>
      <c r="AV115" s="1" t="e">
        <f>'BASE METAS)'!#REF!</f>
        <v>#REF!</v>
      </c>
      <c r="AW115" s="1" t="e">
        <f>'BASE METAS)'!#REF!</f>
        <v>#REF!</v>
      </c>
      <c r="AX115" s="1" t="e">
        <f>'BASE METAS)'!#REF!</f>
        <v>#REF!</v>
      </c>
      <c r="AY115" s="1" t="e">
        <f>'BASE METAS)'!#REF!</f>
        <v>#REF!</v>
      </c>
      <c r="AZ115" s="1" t="str">
        <f>'BASE METAS)'!AU105</f>
        <v>DESEMPEÑO</v>
      </c>
      <c r="BA115" s="1" t="str">
        <f>'BASE METAS)'!AO106</f>
        <v>No. DE PROCEDIMIENTO</v>
      </c>
      <c r="BB115" s="1" t="e">
        <f>'BASE METAS)'!#REF!</f>
        <v>#REF!</v>
      </c>
      <c r="BC115" s="1" t="e">
        <f>'BASE METAS)'!#REF!</f>
        <v>#REF!</v>
      </c>
      <c r="BD115" s="1">
        <f>'BASE METAS)'!AQ106</f>
        <v>100</v>
      </c>
      <c r="BE115" s="1" t="e">
        <f>'BASE METAS)'!#REF!</f>
        <v>#REF!</v>
      </c>
      <c r="BF115" s="1" t="e">
        <f>'BASE METAS)'!#REF!</f>
        <v>#REF!</v>
      </c>
      <c r="BG115" s="1" t="e">
        <f>'BASE METAS)'!#REF!</f>
        <v>#REF!</v>
      </c>
      <c r="BH115" s="1">
        <f>'BASE METAS)'!CL108</f>
        <v>0</v>
      </c>
      <c r="BI115" s="1">
        <f>'BASE METAS)'!CM108</f>
        <v>1</v>
      </c>
      <c r="BJ115" s="1">
        <f>'BASE METAS)'!CN108</f>
        <v>0</v>
      </c>
      <c r="BK115" s="1">
        <f>'BASE METAS)'!CO108</f>
        <v>0</v>
      </c>
      <c r="BL115" s="1">
        <f>'BASE METAS)'!CP108</f>
        <v>0</v>
      </c>
      <c r="BM115" s="1">
        <f>'BASE METAS)'!CQ108</f>
        <v>0</v>
      </c>
      <c r="BN115" s="1">
        <f>'BASE METAS)'!CR108</f>
        <v>0</v>
      </c>
      <c r="BO115" s="1">
        <f>'BASE METAS)'!CS108</f>
        <v>0</v>
      </c>
      <c r="BP115" s="1">
        <f>'BASE METAS)'!CT108</f>
        <v>0</v>
      </c>
      <c r="BQ115" s="1">
        <f>'BASE METAS)'!CU108</f>
        <v>0</v>
      </c>
      <c r="BR115" s="1">
        <f>'BASE METAS)'!CV108</f>
        <v>0</v>
      </c>
      <c r="BS115" s="1">
        <f>'BASE METAS)'!CW108</f>
        <v>0</v>
      </c>
      <c r="BT115" s="1">
        <f>'BASE METAS)'!CX108</f>
        <v>0</v>
      </c>
      <c r="BU115" s="1">
        <f>'BASE METAS)'!FA108</f>
        <v>2</v>
      </c>
      <c r="BV115" s="1">
        <f>'BASE METAS)'!FB108</f>
        <v>0</v>
      </c>
      <c r="BW115" s="1">
        <f>'BASE METAS)'!FC108</f>
        <v>0</v>
      </c>
      <c r="BX115" s="1">
        <f>'BASE METAS)'!FD108</f>
        <v>0</v>
      </c>
      <c r="BY115" s="1">
        <f>'BASE METAS)'!FE108</f>
        <v>0</v>
      </c>
      <c r="BZ115" s="1" t="e">
        <f>'BASE METAS)'!FF108</f>
        <v>#DIV/0!</v>
      </c>
      <c r="CA115" s="1">
        <f>'BASE METAS)'!FG108</f>
        <v>1</v>
      </c>
      <c r="CB115" s="1">
        <f>'BASE METAS)'!FH108</f>
        <v>1</v>
      </c>
      <c r="CC115" s="1">
        <f>'BASE METAS)'!FI108</f>
        <v>0.5</v>
      </c>
      <c r="CD115" s="1">
        <f>'BASE METAS)'!FJ108</f>
        <v>2</v>
      </c>
      <c r="CE115" s="1">
        <f>'BASE METAS)'!FK108</f>
        <v>0</v>
      </c>
      <c r="CF115" s="1">
        <f>'BASE METAS)'!FL108</f>
        <v>0</v>
      </c>
      <c r="CG115" s="1">
        <f>'BASE METAS)'!FM108</f>
        <v>0</v>
      </c>
    </row>
    <row r="116" spans="1:85" ht="43.5" customHeight="1" x14ac:dyDescent="0.25">
      <c r="A116" s="1">
        <f>'BASE METAS)'!A109</f>
        <v>0</v>
      </c>
      <c r="B116" s="7199"/>
      <c r="C116" s="7154"/>
      <c r="D116" s="7154"/>
      <c r="E116" s="7154"/>
      <c r="F116" s="7223"/>
      <c r="G116" s="7223"/>
      <c r="H116" s="7144"/>
      <c r="I116" s="7144"/>
      <c r="J116" s="5707"/>
      <c r="K116" s="5707"/>
      <c r="L116" s="5707"/>
      <c r="M116" s="5707"/>
      <c r="N116" s="5707"/>
      <c r="O116" s="5707"/>
      <c r="P116" s="5698"/>
      <c r="Q116" s="5698"/>
      <c r="R116" s="5698"/>
      <c r="S116" s="5698"/>
      <c r="T116" s="5698"/>
      <c r="U116" s="7730"/>
      <c r="V116" s="5698"/>
      <c r="W116" s="5695"/>
      <c r="X116" s="7145"/>
      <c r="Y116" s="879">
        <f>'BASE METAS)'!Y109</f>
        <v>5</v>
      </c>
      <c r="Z116" s="345" t="str">
        <f>'BASE METAS)'!Z109</f>
        <v>GENERAR RESGUARDOS PERSONALES DEL PARQUE VEHICULAR Y ACTUALIZACIÓN DE BASE DE DATOS.</v>
      </c>
      <c r="AA116" s="271" t="str">
        <f>'BASE METAS)'!AA109</f>
        <v>RESGUARDO</v>
      </c>
      <c r="AB116" s="346">
        <f>'BASE METAS)'!AB109</f>
        <v>1940</v>
      </c>
      <c r="AC116" s="341">
        <f>'BASE METAS)'!AC109</f>
        <v>486</v>
      </c>
      <c r="AD116" s="342">
        <f>'BASE METAS)'!AD109</f>
        <v>0.25051546391752577</v>
      </c>
      <c r="AE116" s="341">
        <f>'BASE METAS)'!AE109</f>
        <v>486</v>
      </c>
      <c r="AF116" s="343">
        <f>'BASE METAS)'!AF109</f>
        <v>0.25051546391752577</v>
      </c>
      <c r="AG116" s="195">
        <f>'BASE METAS)'!AG109</f>
        <v>486</v>
      </c>
      <c r="AH116" s="192">
        <f>'BASE METAS)'!AH109</f>
        <v>0.25051546391752577</v>
      </c>
      <c r="AI116" s="195">
        <f>'BASE METAS)'!AI109</f>
        <v>482</v>
      </c>
      <c r="AJ116" s="192">
        <f>'BASE METAS)'!AJ109</f>
        <v>0.24845360824742269</v>
      </c>
      <c r="AK116" s="199">
        <f>'BASE METAS)'!AK109</f>
        <v>1</v>
      </c>
      <c r="AL116" s="934" t="e">
        <f>'BASE METAS)'!#REF!</f>
        <v>#REF!</v>
      </c>
      <c r="AM116" s="1" t="e">
        <f>'BASE METAS)'!#REF!</f>
        <v>#REF!</v>
      </c>
      <c r="AN116" s="1" t="e">
        <f>'BASE METAS)'!#REF!</f>
        <v>#REF!</v>
      </c>
      <c r="AO116" s="1" t="e">
        <f>'BASE METAS)'!#REF!</f>
        <v>#REF!</v>
      </c>
      <c r="AP116" s="1" t="e">
        <f>'BASE METAS)'!#REF!</f>
        <v>#REF!</v>
      </c>
      <c r="AQ116" s="1" t="e">
        <f>'BASE METAS)'!#REF!</f>
        <v>#REF!</v>
      </c>
      <c r="AR116" s="1" t="e">
        <f>'BASE METAS)'!#REF!</f>
        <v>#REF!</v>
      </c>
      <c r="AS116" s="1" t="e">
        <f>'BASE METAS)'!#REF!</f>
        <v>#REF!</v>
      </c>
      <c r="AT116" s="1" t="e">
        <f>'BASE METAS)'!#REF!</f>
        <v>#REF!</v>
      </c>
      <c r="AU116" s="1479" t="e">
        <f>'BASE METAS)'!#REF!</f>
        <v>#REF!</v>
      </c>
      <c r="AV116" s="1" t="e">
        <f>'BASE METAS)'!#REF!</f>
        <v>#REF!</v>
      </c>
      <c r="AW116" s="1" t="e">
        <f>'BASE METAS)'!#REF!</f>
        <v>#REF!</v>
      </c>
      <c r="AX116" s="1" t="str">
        <f>'BASE METAS)'!AN106</f>
        <v>ESTIMA LA CANTIDAD DE MOBILIARIO Y EQUIPO DE OFICINA, DE ACTIVO FIJO PROPIEDAD MUNICIPAL.</v>
      </c>
      <c r="AY116" s="1" t="e">
        <f>'BASE METAS)'!#REF!</f>
        <v>#REF!</v>
      </c>
      <c r="AZ116" s="1" t="str">
        <f>'BASE METAS)'!AU106</f>
        <v>DESEMPEÑO</v>
      </c>
      <c r="BA116" s="1" t="e">
        <f>'BASE METAS)'!#REF!</f>
        <v>#REF!</v>
      </c>
      <c r="BB116" s="1" t="e">
        <f>'BASE METAS)'!#REF!</f>
        <v>#REF!</v>
      </c>
      <c r="BC116" s="1" t="e">
        <f>'BASE METAS)'!#REF!</f>
        <v>#REF!</v>
      </c>
      <c r="BD116" s="1" t="e">
        <f>'BASE METAS)'!#REF!</f>
        <v>#REF!</v>
      </c>
      <c r="BE116" s="1" t="str">
        <f>'BASE METAS)'!AR106</f>
        <v>PROCEDIMIENTO</v>
      </c>
      <c r="BF116" s="1" t="e">
        <f>'BASE METAS)'!#REF!</f>
        <v>#REF!</v>
      </c>
      <c r="BG116" s="1" t="str">
        <f>'BASE METAS)'!AS106</f>
        <v>ECONOMÍA</v>
      </c>
      <c r="BH116" s="1">
        <f>'BASE METAS)'!CL109</f>
        <v>0</v>
      </c>
      <c r="BI116" s="1">
        <f>'BASE METAS)'!CM109</f>
        <v>0</v>
      </c>
      <c r="BJ116" s="1">
        <f>'BASE METAS)'!CN109</f>
        <v>162</v>
      </c>
      <c r="BK116" s="1">
        <f>'BASE METAS)'!CO109</f>
        <v>162</v>
      </c>
      <c r="BL116" s="1">
        <f>'BASE METAS)'!CP109</f>
        <v>0</v>
      </c>
      <c r="BM116" s="1">
        <f>'BASE METAS)'!CQ109</f>
        <v>0</v>
      </c>
      <c r="BN116" s="1">
        <f>'BASE METAS)'!CR109</f>
        <v>0</v>
      </c>
      <c r="BO116" s="1">
        <f>'BASE METAS)'!CS109</f>
        <v>0</v>
      </c>
      <c r="BP116" s="1">
        <f>'BASE METAS)'!CT109</f>
        <v>0</v>
      </c>
      <c r="BQ116" s="1">
        <f>'BASE METAS)'!CU109</f>
        <v>0</v>
      </c>
      <c r="BR116" s="1">
        <f>'BASE METAS)'!CV109</f>
        <v>0</v>
      </c>
      <c r="BS116" s="1">
        <f>'BASE METAS)'!CW109</f>
        <v>0</v>
      </c>
      <c r="BT116" s="1">
        <f>'BASE METAS)'!CX109</f>
        <v>0</v>
      </c>
      <c r="BU116" s="1">
        <f>'BASE METAS)'!FA109</f>
        <v>1940</v>
      </c>
      <c r="BV116" s="1">
        <f>'BASE METAS)'!FB109</f>
        <v>0</v>
      </c>
      <c r="BW116" s="1">
        <f>'BASE METAS)'!FC109</f>
        <v>162</v>
      </c>
      <c r="BX116" s="1">
        <f>'BASE METAS)'!FD109</f>
        <v>162</v>
      </c>
      <c r="BY116" s="1">
        <f>'BASE METAS)'!FE109</f>
        <v>0</v>
      </c>
      <c r="BZ116" s="1">
        <f>'BASE METAS)'!FF109</f>
        <v>1</v>
      </c>
      <c r="CA116" s="1">
        <f>'BASE METAS)'!FG109</f>
        <v>648</v>
      </c>
      <c r="CB116" s="1">
        <f>'BASE METAS)'!FH109</f>
        <v>1292</v>
      </c>
      <c r="CC116" s="1">
        <f>'BASE METAS)'!FI109</f>
        <v>0.33402061855670101</v>
      </c>
      <c r="CD116" s="1">
        <f>'BASE METAS)'!FJ109</f>
        <v>1940</v>
      </c>
      <c r="CE116" s="1">
        <f>'BASE METAS)'!FK109</f>
        <v>0</v>
      </c>
      <c r="CF116" s="1">
        <f>'BASE METAS)'!FL109</f>
        <v>162</v>
      </c>
      <c r="CG116" s="1">
        <f>'BASE METAS)'!FM109</f>
        <v>162</v>
      </c>
    </row>
    <row r="117" spans="1:85" ht="45" customHeight="1" x14ac:dyDescent="0.25">
      <c r="A117" s="1">
        <f>'BASE METAS)'!A110</f>
        <v>0</v>
      </c>
      <c r="B117" s="7199"/>
      <c r="C117" s="7154"/>
      <c r="D117" s="7154"/>
      <c r="E117" s="7154"/>
      <c r="F117" s="7223"/>
      <c r="G117" s="7223"/>
      <c r="H117" s="7144"/>
      <c r="I117" s="7144"/>
      <c r="J117" s="5707"/>
      <c r="K117" s="5707"/>
      <c r="L117" s="5707"/>
      <c r="M117" s="5707"/>
      <c r="N117" s="5707"/>
      <c r="O117" s="5707"/>
      <c r="P117" s="5698"/>
      <c r="Q117" s="5698"/>
      <c r="R117" s="5698"/>
      <c r="S117" s="5698"/>
      <c r="T117" s="5698"/>
      <c r="U117" s="7730"/>
      <c r="V117" s="5698"/>
      <c r="W117" s="5695"/>
      <c r="X117" s="7145"/>
      <c r="Y117" s="880">
        <f>'BASE METAS)'!Y110</f>
        <v>6</v>
      </c>
      <c r="Z117" s="339" t="str">
        <f>'BASE METAS)'!Z110</f>
        <v>DESINCORPORACIÓN DEL PATRIMONIO MUNICIPAL BIENES OBSOLETOS E INSERVIBLES.</v>
      </c>
      <c r="AA117" s="271" t="str">
        <f>'BASE METAS)'!AA110</f>
        <v>PROCEDIMIENTO</v>
      </c>
      <c r="AB117" s="346">
        <f>'BASE METAS)'!AB110</f>
        <v>1</v>
      </c>
      <c r="AC117" s="341">
        <f>'BASE METAS)'!AC110</f>
        <v>0</v>
      </c>
      <c r="AD117" s="342">
        <f>'BASE METAS)'!AD110</f>
        <v>0</v>
      </c>
      <c r="AE117" s="341">
        <f>'BASE METAS)'!AE110</f>
        <v>1</v>
      </c>
      <c r="AF117" s="343">
        <f>'BASE METAS)'!AF110</f>
        <v>1</v>
      </c>
      <c r="AG117" s="195">
        <f>'BASE METAS)'!AG110</f>
        <v>0</v>
      </c>
      <c r="AH117" s="192">
        <f>'BASE METAS)'!AH110</f>
        <v>0</v>
      </c>
      <c r="AI117" s="195">
        <f>'BASE METAS)'!AI110</f>
        <v>0</v>
      </c>
      <c r="AJ117" s="192">
        <f>'BASE METAS)'!AJ110</f>
        <v>0</v>
      </c>
      <c r="AK117" s="199">
        <f>'BASE METAS)'!AK110</f>
        <v>1</v>
      </c>
      <c r="AL117" s="933" t="e">
        <f>'BASE METAS)'!#REF!</f>
        <v>#REF!</v>
      </c>
      <c r="AM117" s="1" t="e">
        <f>'BASE METAS)'!#REF!</f>
        <v>#REF!</v>
      </c>
      <c r="AN117" s="1" t="e">
        <f>'BASE METAS)'!#REF!</f>
        <v>#REF!</v>
      </c>
      <c r="AO117" s="1" t="e">
        <f>'BASE METAS)'!#REF!</f>
        <v>#REF!</v>
      </c>
      <c r="AP117" s="1" t="e">
        <f>'BASE METAS)'!#REF!</f>
        <v>#REF!</v>
      </c>
      <c r="AQ117" s="1" t="e">
        <f>'BASE METAS)'!#REF!</f>
        <v>#REF!</v>
      </c>
      <c r="AR117" s="1" t="e">
        <f>'BASE METAS)'!#REF!</f>
        <v>#REF!</v>
      </c>
      <c r="AS117" s="1" t="e">
        <f>'BASE METAS)'!#REF!</f>
        <v>#REF!</v>
      </c>
      <c r="AT117" s="1" t="e">
        <f>'BASE METAS)'!#REF!</f>
        <v>#REF!</v>
      </c>
      <c r="AU117" s="1479" t="e">
        <f>'BASE METAS)'!#REF!</f>
        <v>#REF!</v>
      </c>
      <c r="AV117" s="1" t="e">
        <f>'BASE METAS)'!#REF!</f>
        <v>#REF!</v>
      </c>
      <c r="AW117" s="1" t="e">
        <f>'BASE METAS)'!#REF!</f>
        <v>#REF!</v>
      </c>
      <c r="AX117" s="1" t="e">
        <f>'BASE METAS)'!#REF!</f>
        <v>#REF!</v>
      </c>
      <c r="AY117" s="1" t="e">
        <f>'BASE METAS)'!#REF!</f>
        <v>#REF!</v>
      </c>
      <c r="AZ117" s="1" t="e">
        <f>'BASE METAS)'!#REF!</f>
        <v>#REF!</v>
      </c>
      <c r="BA117" s="1" t="str">
        <f>'BASE METAS)'!AP106</f>
        <v>No. DE PROCEDIMIENTO PROGRAMADO</v>
      </c>
      <c r="BB117" s="1" t="e">
        <f>'BASE METAS)'!#REF!</f>
        <v>#REF!</v>
      </c>
      <c r="BC117" s="1" t="e">
        <f>'BASE METAS)'!#REF!</f>
        <v>#REF!</v>
      </c>
      <c r="BD117" s="1" t="e">
        <f>'BASE METAS)'!#REF!</f>
        <v>#REF!</v>
      </c>
      <c r="BE117" s="1" t="e">
        <f>'BASE METAS)'!#REF!</f>
        <v>#REF!</v>
      </c>
      <c r="BF117" s="1" t="e">
        <f>'BASE METAS)'!#REF!</f>
        <v>#REF!</v>
      </c>
      <c r="BG117" s="1" t="e">
        <f>'BASE METAS)'!#REF!</f>
        <v>#REF!</v>
      </c>
      <c r="BH117" s="1">
        <f>'BASE METAS)'!CL110</f>
        <v>0</v>
      </c>
      <c r="BI117" s="1">
        <f>'BASE METAS)'!CM110</f>
        <v>0</v>
      </c>
      <c r="BJ117" s="1">
        <f>'BASE METAS)'!CN110</f>
        <v>0</v>
      </c>
      <c r="BK117" s="1">
        <f>'BASE METAS)'!CO110</f>
        <v>0</v>
      </c>
      <c r="BL117" s="1">
        <f>'BASE METAS)'!CP110</f>
        <v>0</v>
      </c>
      <c r="BM117" s="1">
        <f>'BASE METAS)'!CQ110</f>
        <v>0</v>
      </c>
      <c r="BN117" s="1">
        <f>'BASE METAS)'!CR110</f>
        <v>0</v>
      </c>
      <c r="BO117" s="1">
        <f>'BASE METAS)'!CS110</f>
        <v>0</v>
      </c>
      <c r="BP117" s="1">
        <f>'BASE METAS)'!CT110</f>
        <v>0</v>
      </c>
      <c r="BQ117" s="1">
        <f>'BASE METAS)'!CU110</f>
        <v>0</v>
      </c>
      <c r="BR117" s="1">
        <f>'BASE METAS)'!CV110</f>
        <v>0</v>
      </c>
      <c r="BS117" s="1">
        <f>'BASE METAS)'!CW110</f>
        <v>0</v>
      </c>
      <c r="BT117" s="1">
        <f>'BASE METAS)'!CX110</f>
        <v>0</v>
      </c>
      <c r="BU117" s="1">
        <f>'BASE METAS)'!FA110</f>
        <v>1</v>
      </c>
      <c r="BV117" s="1">
        <f>'BASE METAS)'!FB110</f>
        <v>0</v>
      </c>
      <c r="BW117" s="1">
        <f>'BASE METAS)'!FC110</f>
        <v>0</v>
      </c>
      <c r="BX117" s="1">
        <f>'BASE METAS)'!FD110</f>
        <v>0</v>
      </c>
      <c r="BY117" s="1">
        <f>'BASE METAS)'!FE110</f>
        <v>0</v>
      </c>
      <c r="BZ117" s="1" t="e">
        <f>'BASE METAS)'!FF110</f>
        <v>#DIV/0!</v>
      </c>
      <c r="CA117" s="1">
        <f>'BASE METAS)'!FG110</f>
        <v>0</v>
      </c>
      <c r="CB117" s="1">
        <f>'BASE METAS)'!FH110</f>
        <v>1</v>
      </c>
      <c r="CC117" s="1">
        <f>'BASE METAS)'!FI110</f>
        <v>0</v>
      </c>
      <c r="CD117" s="1">
        <f>'BASE METAS)'!FJ110</f>
        <v>1</v>
      </c>
      <c r="CE117" s="1">
        <f>'BASE METAS)'!FK110</f>
        <v>0</v>
      </c>
      <c r="CF117" s="1">
        <f>'BASE METAS)'!FL110</f>
        <v>0</v>
      </c>
      <c r="CG117" s="1">
        <f>'BASE METAS)'!FM110</f>
        <v>0</v>
      </c>
    </row>
    <row r="118" spans="1:85" ht="44.25" customHeight="1" x14ac:dyDescent="0.25">
      <c r="A118" s="1">
        <f>'BASE METAS)'!A111</f>
        <v>0</v>
      </c>
      <c r="B118" s="7199"/>
      <c r="C118" s="7154"/>
      <c r="D118" s="7154"/>
      <c r="E118" s="7154"/>
      <c r="F118" s="7223"/>
      <c r="G118" s="7223"/>
      <c r="H118" s="7144"/>
      <c r="I118" s="7144"/>
      <c r="J118" s="5707"/>
      <c r="K118" s="5707"/>
      <c r="L118" s="5707"/>
      <c r="M118" s="5707"/>
      <c r="N118" s="5707"/>
      <c r="O118" s="5707"/>
      <c r="P118" s="5698"/>
      <c r="Q118" s="5698"/>
      <c r="R118" s="5698"/>
      <c r="S118" s="5698"/>
      <c r="T118" s="5698"/>
      <c r="U118" s="7730"/>
      <c r="V118" s="5698"/>
      <c r="W118" s="5695"/>
      <c r="X118" s="7145"/>
      <c r="Y118" s="880">
        <f>'BASE METAS)'!Y111</f>
        <v>7</v>
      </c>
      <c r="Z118" s="345" t="str">
        <f>'BASE METAS)'!Z111</f>
        <v>DESINCORPORACIÓN DEL PATRIMONIO MUNICIPAL DE VEHÍCULOS Y MAQUINARIA PARA CONSTRUCCIÓN.</v>
      </c>
      <c r="AA118" s="271" t="str">
        <f>'BASE METAS)'!AA111</f>
        <v>PROCEDIMIENTO</v>
      </c>
      <c r="AB118" s="346">
        <f>'BASE METAS)'!AB111</f>
        <v>1</v>
      </c>
      <c r="AC118" s="341">
        <f>'BASE METAS)'!AC111</f>
        <v>0</v>
      </c>
      <c r="AD118" s="342">
        <f>'BASE METAS)'!AD111</f>
        <v>0</v>
      </c>
      <c r="AE118" s="341">
        <f>'BASE METAS)'!AE111</f>
        <v>1</v>
      </c>
      <c r="AF118" s="343">
        <f>'BASE METAS)'!AF111</f>
        <v>1</v>
      </c>
      <c r="AG118" s="195">
        <f>'BASE METAS)'!AG111</f>
        <v>0</v>
      </c>
      <c r="AH118" s="192">
        <f>'BASE METAS)'!AH111</f>
        <v>0</v>
      </c>
      <c r="AI118" s="195">
        <f>'BASE METAS)'!AI111</f>
        <v>0</v>
      </c>
      <c r="AJ118" s="192">
        <f>'BASE METAS)'!AJ111</f>
        <v>0</v>
      </c>
      <c r="AK118" s="199">
        <f>'BASE METAS)'!AK111</f>
        <v>1</v>
      </c>
      <c r="AL118" s="933" t="e">
        <f>'BASE METAS)'!#REF!</f>
        <v>#REF!</v>
      </c>
      <c r="AM118" s="1" t="e">
        <f>'BASE METAS)'!#REF!</f>
        <v>#REF!</v>
      </c>
      <c r="AN118" s="1" t="e">
        <f>'BASE METAS)'!#REF!</f>
        <v>#REF!</v>
      </c>
      <c r="AO118" s="1" t="e">
        <f>'BASE METAS)'!#REF!</f>
        <v>#REF!</v>
      </c>
      <c r="AP118" s="1" t="e">
        <f>'BASE METAS)'!#REF!</f>
        <v>#REF!</v>
      </c>
      <c r="AQ118" s="1" t="e">
        <f>'BASE METAS)'!#REF!</f>
        <v>#REF!</v>
      </c>
      <c r="AR118" s="1" t="e">
        <f>'BASE METAS)'!#REF!</f>
        <v>#REF!</v>
      </c>
      <c r="AS118" s="1" t="e">
        <f>'BASE METAS)'!#REF!</f>
        <v>#REF!</v>
      </c>
      <c r="AT118" s="1" t="e">
        <f>'BASE METAS)'!#REF!</f>
        <v>#REF!</v>
      </c>
      <c r="AU118" s="1479" t="e">
        <f>'BASE METAS)'!#REF!</f>
        <v>#REF!</v>
      </c>
      <c r="AV118" s="1" t="e">
        <f>'BASE METAS)'!#REF!</f>
        <v>#REF!</v>
      </c>
      <c r="AW118" s="1" t="e">
        <f>'BASE METAS)'!#REF!</f>
        <v>#REF!</v>
      </c>
      <c r="AX118" s="1" t="e">
        <f>'BASE METAS)'!#REF!</f>
        <v>#REF!</v>
      </c>
      <c r="AY118" s="1" t="e">
        <f>'BASE METAS)'!#REF!</f>
        <v>#REF!</v>
      </c>
      <c r="AZ118" s="1" t="e">
        <f>'BASE METAS)'!#REF!</f>
        <v>#REF!</v>
      </c>
      <c r="BA118" s="1" t="e">
        <f>'BASE METAS)'!#REF!</f>
        <v>#REF!</v>
      </c>
      <c r="BB118" s="1" t="e">
        <f>'BASE METAS)'!#REF!</f>
        <v>#REF!</v>
      </c>
      <c r="BC118" s="1" t="e">
        <f>'BASE METAS)'!#REF!</f>
        <v>#REF!</v>
      </c>
      <c r="BD118" s="1" t="e">
        <f>'BASE METAS)'!#REF!</f>
        <v>#REF!</v>
      </c>
      <c r="BE118" s="1" t="e">
        <f>'BASE METAS)'!#REF!</f>
        <v>#REF!</v>
      </c>
      <c r="BF118" s="1" t="e">
        <f>'BASE METAS)'!#REF!</f>
        <v>#REF!</v>
      </c>
      <c r="BG118" s="1" t="e">
        <f>'BASE METAS)'!#REF!</f>
        <v>#REF!</v>
      </c>
      <c r="BH118" s="1">
        <f>'BASE METAS)'!CL111</f>
        <v>0</v>
      </c>
      <c r="BI118" s="1">
        <f>'BASE METAS)'!CM111</f>
        <v>0</v>
      </c>
      <c r="BJ118" s="1">
        <f>'BASE METAS)'!CN111</f>
        <v>0</v>
      </c>
      <c r="BK118" s="1">
        <f>'BASE METAS)'!CO111</f>
        <v>0</v>
      </c>
      <c r="BL118" s="1">
        <f>'BASE METAS)'!CP111</f>
        <v>0</v>
      </c>
      <c r="BM118" s="1">
        <f>'BASE METAS)'!CQ111</f>
        <v>0</v>
      </c>
      <c r="BN118" s="1">
        <f>'BASE METAS)'!CR111</f>
        <v>0</v>
      </c>
      <c r="BO118" s="1">
        <f>'BASE METAS)'!CS111</f>
        <v>0</v>
      </c>
      <c r="BP118" s="1">
        <f>'BASE METAS)'!CT111</f>
        <v>0</v>
      </c>
      <c r="BQ118" s="1">
        <f>'BASE METAS)'!CU111</f>
        <v>0</v>
      </c>
      <c r="BR118" s="1">
        <f>'BASE METAS)'!CV111</f>
        <v>0</v>
      </c>
      <c r="BS118" s="1">
        <f>'BASE METAS)'!CW111</f>
        <v>0</v>
      </c>
      <c r="BT118" s="1">
        <f>'BASE METAS)'!CX111</f>
        <v>0</v>
      </c>
      <c r="BU118" s="1">
        <f>'BASE METAS)'!FA111</f>
        <v>1</v>
      </c>
      <c r="BV118" s="1">
        <f>'BASE METAS)'!FB111</f>
        <v>0</v>
      </c>
      <c r="BW118" s="1">
        <f>'BASE METAS)'!FC111</f>
        <v>0</v>
      </c>
      <c r="BX118" s="1">
        <f>'BASE METAS)'!FD111</f>
        <v>0</v>
      </c>
      <c r="BY118" s="1">
        <f>'BASE METAS)'!FE111</f>
        <v>0</v>
      </c>
      <c r="BZ118" s="1" t="e">
        <f>'BASE METAS)'!FF111</f>
        <v>#DIV/0!</v>
      </c>
      <c r="CA118" s="1">
        <f>'BASE METAS)'!FG111</f>
        <v>0</v>
      </c>
      <c r="CB118" s="1">
        <f>'BASE METAS)'!FH111</f>
        <v>1</v>
      </c>
      <c r="CC118" s="1">
        <f>'BASE METAS)'!FI111</f>
        <v>0</v>
      </c>
      <c r="CD118" s="1">
        <f>'BASE METAS)'!FJ111</f>
        <v>1</v>
      </c>
      <c r="CE118" s="1">
        <f>'BASE METAS)'!FK111</f>
        <v>0</v>
      </c>
      <c r="CF118" s="1">
        <f>'BASE METAS)'!FL111</f>
        <v>0</v>
      </c>
      <c r="CG118" s="1">
        <f>'BASE METAS)'!FM111</f>
        <v>0</v>
      </c>
    </row>
    <row r="119" spans="1:85" ht="34.5" customHeight="1" x14ac:dyDescent="0.25">
      <c r="A119" s="1">
        <f>'BASE METAS)'!A112</f>
        <v>0</v>
      </c>
      <c r="B119" s="7199"/>
      <c r="C119" s="7154"/>
      <c r="D119" s="7154"/>
      <c r="E119" s="7154"/>
      <c r="F119" s="7223"/>
      <c r="G119" s="7223"/>
      <c r="H119" s="7144"/>
      <c r="I119" s="7144"/>
      <c r="J119" s="5707"/>
      <c r="K119" s="5707"/>
      <c r="L119" s="5707"/>
      <c r="M119" s="5707"/>
      <c r="N119" s="5707"/>
      <c r="O119" s="5707"/>
      <c r="P119" s="5698"/>
      <c r="Q119" s="5698"/>
      <c r="R119" s="5698"/>
      <c r="S119" s="5698"/>
      <c r="T119" s="5698"/>
      <c r="U119" s="7730"/>
      <c r="V119" s="5698"/>
      <c r="W119" s="5695"/>
      <c r="X119" s="7145"/>
      <c r="Y119" s="880">
        <f>'BASE METAS)'!Y112</f>
        <v>8</v>
      </c>
      <c r="Z119" s="339" t="str">
        <f>'BASE METAS)'!Z112</f>
        <v>EXPEDIR CONSTANCIA DE NO PROPIEDAD MUNICIPAL.</v>
      </c>
      <c r="AA119" s="271" t="str">
        <f>'BASE METAS)'!AA112</f>
        <v>CONSTANCIA</v>
      </c>
      <c r="AB119" s="346">
        <f>'BASE METAS)'!AB112</f>
        <v>80</v>
      </c>
      <c r="AC119" s="341">
        <f>'BASE METAS)'!AC112</f>
        <v>21</v>
      </c>
      <c r="AD119" s="342">
        <f>'BASE METAS)'!AD112</f>
        <v>0.26250000000000001</v>
      </c>
      <c r="AE119" s="341">
        <f>'BASE METAS)'!AE112</f>
        <v>21</v>
      </c>
      <c r="AF119" s="343">
        <f>'BASE METAS)'!AF112</f>
        <v>0.26250000000000001</v>
      </c>
      <c r="AG119" s="195">
        <f>'BASE METAS)'!AG112</f>
        <v>21</v>
      </c>
      <c r="AH119" s="192">
        <f>'BASE METAS)'!AH112</f>
        <v>0.26250000000000001</v>
      </c>
      <c r="AI119" s="195">
        <f>'BASE METAS)'!AI112</f>
        <v>17</v>
      </c>
      <c r="AJ119" s="192">
        <f>'BASE METAS)'!AJ112</f>
        <v>0.21249999999999999</v>
      </c>
      <c r="AK119" s="199">
        <f>'BASE METAS)'!AK112</f>
        <v>1</v>
      </c>
      <c r="AL119" s="933" t="e">
        <f>'BASE METAS)'!#REF!</f>
        <v>#REF!</v>
      </c>
      <c r="AM119" s="1" t="e">
        <f>'BASE METAS)'!#REF!</f>
        <v>#REF!</v>
      </c>
      <c r="AN119" s="1" t="e">
        <f>'BASE METAS)'!#REF!</f>
        <v>#REF!</v>
      </c>
      <c r="AO119" s="1" t="e">
        <f>'BASE METAS)'!#REF!</f>
        <v>#REF!</v>
      </c>
      <c r="AP119" s="1" t="e">
        <f>'BASE METAS)'!#REF!</f>
        <v>#REF!</v>
      </c>
      <c r="AQ119" s="1" t="e">
        <f>'BASE METAS)'!#REF!</f>
        <v>#REF!</v>
      </c>
      <c r="AR119" s="1" t="e">
        <f>'BASE METAS)'!#REF!</f>
        <v>#REF!</v>
      </c>
      <c r="AS119" s="1" t="e">
        <f>'BASE METAS)'!#REF!</f>
        <v>#REF!</v>
      </c>
      <c r="AT119" s="1" t="e">
        <f>'BASE METAS)'!#REF!</f>
        <v>#REF!</v>
      </c>
      <c r="AU119" s="1479" t="e">
        <f>'BASE METAS)'!#REF!</f>
        <v>#REF!</v>
      </c>
      <c r="AV119" s="1" t="e">
        <f>'BASE METAS)'!#REF!</f>
        <v>#REF!</v>
      </c>
      <c r="AW119" s="1" t="e">
        <f>'BASE METAS)'!#REF!</f>
        <v>#REF!</v>
      </c>
      <c r="AX119" s="1" t="e">
        <f>'BASE METAS)'!#REF!</f>
        <v>#REF!</v>
      </c>
      <c r="AY119" s="1" t="e">
        <f>'BASE METAS)'!#REF!</f>
        <v>#REF!</v>
      </c>
      <c r="AZ119" s="1" t="e">
        <f>'BASE METAS)'!#REF!</f>
        <v>#REF!</v>
      </c>
      <c r="BA119" s="1" t="e">
        <f>'BASE METAS)'!#REF!</f>
        <v>#REF!</v>
      </c>
      <c r="BB119" s="1" t="e">
        <f>'BASE METAS)'!#REF!</f>
        <v>#REF!</v>
      </c>
      <c r="BC119" s="1" t="e">
        <f>'BASE METAS)'!#REF!</f>
        <v>#REF!</v>
      </c>
      <c r="BD119" s="1" t="e">
        <f>'BASE METAS)'!#REF!</f>
        <v>#REF!</v>
      </c>
      <c r="BE119" s="1" t="e">
        <f>'BASE METAS)'!#REF!</f>
        <v>#REF!</v>
      </c>
      <c r="BF119" s="1" t="e">
        <f>'BASE METAS)'!#REF!</f>
        <v>#REF!</v>
      </c>
      <c r="BG119" s="1" t="e">
        <f>'BASE METAS)'!#REF!</f>
        <v>#REF!</v>
      </c>
      <c r="BH119" s="1">
        <f>'BASE METAS)'!CL112</f>
        <v>0</v>
      </c>
      <c r="BI119" s="1">
        <f>'BASE METAS)'!CM112</f>
        <v>7</v>
      </c>
      <c r="BJ119" s="1">
        <f>'BASE METAS)'!CN112</f>
        <v>7</v>
      </c>
      <c r="BK119" s="1">
        <f>'BASE METAS)'!CO112</f>
        <v>7</v>
      </c>
      <c r="BL119" s="1">
        <f>'BASE METAS)'!CP112</f>
        <v>0</v>
      </c>
      <c r="BM119" s="1">
        <f>'BASE METAS)'!CQ112</f>
        <v>0</v>
      </c>
      <c r="BN119" s="1">
        <f>'BASE METAS)'!CR112</f>
        <v>0</v>
      </c>
      <c r="BO119" s="1">
        <f>'BASE METAS)'!CS112</f>
        <v>0</v>
      </c>
      <c r="BP119" s="1">
        <f>'BASE METAS)'!CT112</f>
        <v>0</v>
      </c>
      <c r="BQ119" s="1">
        <f>'BASE METAS)'!CU112</f>
        <v>0</v>
      </c>
      <c r="BR119" s="1">
        <f>'BASE METAS)'!CV112</f>
        <v>0</v>
      </c>
      <c r="BS119" s="1">
        <f>'BASE METAS)'!CW112</f>
        <v>0</v>
      </c>
      <c r="BT119" s="1">
        <f>'BASE METAS)'!CX112</f>
        <v>0</v>
      </c>
      <c r="BU119" s="1">
        <f>'BASE METAS)'!FA112</f>
        <v>80</v>
      </c>
      <c r="BV119" s="1">
        <f>'BASE METAS)'!FB112</f>
        <v>0</v>
      </c>
      <c r="BW119" s="1">
        <f>'BASE METAS)'!FC112</f>
        <v>7</v>
      </c>
      <c r="BX119" s="1">
        <f>'BASE METAS)'!FD112</f>
        <v>7</v>
      </c>
      <c r="BY119" s="1">
        <f>'BASE METAS)'!FE112</f>
        <v>0</v>
      </c>
      <c r="BZ119" s="1">
        <f>'BASE METAS)'!FF112</f>
        <v>1</v>
      </c>
      <c r="CA119" s="1">
        <f>'BASE METAS)'!FG112</f>
        <v>28</v>
      </c>
      <c r="CB119" s="1">
        <f>'BASE METAS)'!FH112</f>
        <v>52</v>
      </c>
      <c r="CC119" s="1">
        <f>'BASE METAS)'!FI112</f>
        <v>0.35</v>
      </c>
      <c r="CD119" s="1">
        <f>'BASE METAS)'!FJ112</f>
        <v>80</v>
      </c>
      <c r="CE119" s="1">
        <f>'BASE METAS)'!FK112</f>
        <v>0</v>
      </c>
      <c r="CF119" s="1">
        <f>'BASE METAS)'!FL112</f>
        <v>7</v>
      </c>
      <c r="CG119" s="1">
        <f>'BASE METAS)'!FM112</f>
        <v>7</v>
      </c>
    </row>
    <row r="120" spans="1:85" ht="27" customHeight="1" x14ac:dyDescent="0.25">
      <c r="A120" s="1">
        <f>'BASE METAS)'!A113</f>
        <v>0</v>
      </c>
      <c r="B120" s="7199"/>
      <c r="C120" s="7154"/>
      <c r="D120" s="7154"/>
      <c r="E120" s="7154"/>
      <c r="F120" s="7223"/>
      <c r="G120" s="7223"/>
      <c r="H120" s="7144"/>
      <c r="I120" s="7144"/>
      <c r="J120" s="5707"/>
      <c r="K120" s="5707"/>
      <c r="L120" s="5707"/>
      <c r="M120" s="5707"/>
      <c r="N120" s="5707"/>
      <c r="O120" s="5707"/>
      <c r="P120" s="5698"/>
      <c r="Q120" s="5698"/>
      <c r="R120" s="5698"/>
      <c r="S120" s="5698"/>
      <c r="T120" s="5698"/>
      <c r="U120" s="7730"/>
      <c r="V120" s="5698"/>
      <c r="W120" s="5695"/>
      <c r="X120" s="7145"/>
      <c r="Y120" s="880">
        <f>'BASE METAS)'!Y113</f>
        <v>9</v>
      </c>
      <c r="Z120" s="345" t="str">
        <f>'BASE METAS)'!Z113</f>
        <v>LEVANTAMIENTO FÍSICO DEL INVENTARIO DE BIENES INMUEBLES.</v>
      </c>
      <c r="AA120" s="271" t="str">
        <f>'BASE METAS)'!AA113</f>
        <v>PROCEDIMIENTO</v>
      </c>
      <c r="AB120" s="346">
        <f>'BASE METAS)'!AB113</f>
        <v>2</v>
      </c>
      <c r="AC120" s="341">
        <f>'BASE METAS)'!AC113</f>
        <v>1</v>
      </c>
      <c r="AD120" s="342">
        <f>'BASE METAS)'!AD113</f>
        <v>0.5</v>
      </c>
      <c r="AE120" s="341">
        <f>'BASE METAS)'!AE113</f>
        <v>0</v>
      </c>
      <c r="AF120" s="343">
        <f>'BASE METAS)'!AF113</f>
        <v>0</v>
      </c>
      <c r="AG120" s="195">
        <f>'BASE METAS)'!AG113</f>
        <v>1</v>
      </c>
      <c r="AH120" s="192">
        <f>'BASE METAS)'!AH113</f>
        <v>0.5</v>
      </c>
      <c r="AI120" s="195">
        <f>'BASE METAS)'!AI113</f>
        <v>0</v>
      </c>
      <c r="AJ120" s="192">
        <f>'BASE METAS)'!AJ113</f>
        <v>0</v>
      </c>
      <c r="AK120" s="199">
        <f>'BASE METAS)'!AK113</f>
        <v>1</v>
      </c>
      <c r="AL120" s="933" t="e">
        <f>'BASE METAS)'!#REF!</f>
        <v>#REF!</v>
      </c>
      <c r="AM120" s="1" t="e">
        <f>'BASE METAS)'!#REF!</f>
        <v>#REF!</v>
      </c>
      <c r="AN120" s="1" t="e">
        <f>'BASE METAS)'!#REF!</f>
        <v>#REF!</v>
      </c>
      <c r="AO120" s="1" t="e">
        <f>'BASE METAS)'!#REF!</f>
        <v>#REF!</v>
      </c>
      <c r="AP120" s="1" t="e">
        <f>'BASE METAS)'!#REF!</f>
        <v>#REF!</v>
      </c>
      <c r="AQ120" s="1" t="e">
        <f>'BASE METAS)'!#REF!</f>
        <v>#REF!</v>
      </c>
      <c r="AR120" s="1" t="e">
        <f>'BASE METAS)'!#REF!</f>
        <v>#REF!</v>
      </c>
      <c r="AS120" s="1" t="e">
        <f>'BASE METAS)'!#REF!</f>
        <v>#REF!</v>
      </c>
      <c r="AT120" s="1" t="e">
        <f>'BASE METAS)'!#REF!</f>
        <v>#REF!</v>
      </c>
      <c r="AU120" s="1479" t="e">
        <f>'BASE METAS)'!#REF!</f>
        <v>#REF!</v>
      </c>
      <c r="AV120" s="1">
        <f>'BASE METAS)'!BQ113</f>
        <v>2</v>
      </c>
      <c r="AW120" s="1">
        <f>'BASE METAS)'!AL107</f>
        <v>3</v>
      </c>
      <c r="AX120" s="1" t="str">
        <f>'BASE METAS)'!AM107</f>
        <v>GENERAR RESGUARDOS PERSONALES</v>
      </c>
      <c r="AY120" s="1" t="e">
        <f>'BASE METAS)'!#REF!</f>
        <v>#REF!</v>
      </c>
      <c r="AZ120" s="1" t="e">
        <f>'BASE METAS)'!#REF!</f>
        <v>#REF!</v>
      </c>
      <c r="BA120" s="1" t="str">
        <f>'BASE METAS)'!AO107</f>
        <v>No. DE RESGUARDOS EMITIDOS</v>
      </c>
      <c r="BB120" s="1" t="e">
        <f>'BASE METAS)'!#REF!</f>
        <v>#REF!</v>
      </c>
      <c r="BC120" s="1" t="e">
        <f>'BASE METAS)'!#REF!</f>
        <v>#REF!</v>
      </c>
      <c r="BD120" s="1">
        <f>'BASE METAS)'!AQ107</f>
        <v>100</v>
      </c>
      <c r="BE120" s="1" t="str">
        <f>'BASE METAS)'!AR108</f>
        <v>PROCEDIMIENTO</v>
      </c>
      <c r="BF120" s="1" t="e">
        <f>'BASE METAS)'!#REF!</f>
        <v>#REF!</v>
      </c>
      <c r="BG120" s="1" t="str">
        <f>'BASE METAS)'!AS108</f>
        <v>EFICACIA</v>
      </c>
      <c r="BH120" s="1">
        <f>'BASE METAS)'!CL113</f>
        <v>0</v>
      </c>
      <c r="BI120" s="1">
        <f>'BASE METAS)'!CM113</f>
        <v>1</v>
      </c>
      <c r="BJ120" s="1">
        <f>'BASE METAS)'!CN113</f>
        <v>0</v>
      </c>
      <c r="BK120" s="1">
        <f>'BASE METAS)'!CO113</f>
        <v>0</v>
      </c>
      <c r="BL120" s="1">
        <f>'BASE METAS)'!CP113</f>
        <v>0</v>
      </c>
      <c r="BM120" s="1">
        <f>'BASE METAS)'!CQ113</f>
        <v>0</v>
      </c>
      <c r="BN120" s="1">
        <f>'BASE METAS)'!CR113</f>
        <v>0</v>
      </c>
      <c r="BO120" s="1">
        <f>'BASE METAS)'!CS113</f>
        <v>0</v>
      </c>
      <c r="BP120" s="1">
        <f>'BASE METAS)'!CT113</f>
        <v>0</v>
      </c>
      <c r="BQ120" s="1">
        <f>'BASE METAS)'!CU113</f>
        <v>0</v>
      </c>
      <c r="BR120" s="1">
        <f>'BASE METAS)'!CV113</f>
        <v>0</v>
      </c>
      <c r="BS120" s="1">
        <f>'BASE METAS)'!CW113</f>
        <v>0</v>
      </c>
      <c r="BT120" s="1">
        <f>'BASE METAS)'!CX113</f>
        <v>0</v>
      </c>
      <c r="BU120" s="1">
        <f>'BASE METAS)'!FA113</f>
        <v>2</v>
      </c>
      <c r="BV120" s="1">
        <f>'BASE METAS)'!FB113</f>
        <v>0</v>
      </c>
      <c r="BW120" s="1">
        <f>'BASE METAS)'!FC113</f>
        <v>0</v>
      </c>
      <c r="BX120" s="1">
        <f>'BASE METAS)'!FD113</f>
        <v>0</v>
      </c>
      <c r="BY120" s="1">
        <f>'BASE METAS)'!FE113</f>
        <v>0</v>
      </c>
      <c r="BZ120" s="1" t="e">
        <f>'BASE METAS)'!FF113</f>
        <v>#DIV/0!</v>
      </c>
      <c r="CA120" s="1">
        <f>'BASE METAS)'!FG113</f>
        <v>1</v>
      </c>
      <c r="CB120" s="1">
        <f>'BASE METAS)'!FH113</f>
        <v>1</v>
      </c>
      <c r="CC120" s="1">
        <f>'BASE METAS)'!FI113</f>
        <v>0.5</v>
      </c>
      <c r="CD120" s="1">
        <f>'BASE METAS)'!FJ113</f>
        <v>2</v>
      </c>
      <c r="CE120" s="1">
        <f>'BASE METAS)'!FK113</f>
        <v>0</v>
      </c>
      <c r="CF120" s="1">
        <f>'BASE METAS)'!FL113</f>
        <v>0</v>
      </c>
      <c r="CG120" s="1">
        <f>'BASE METAS)'!FM113</f>
        <v>0</v>
      </c>
    </row>
    <row r="121" spans="1:85" ht="29.25" customHeight="1" x14ac:dyDescent="0.25">
      <c r="A121" s="1">
        <f>'BASE METAS)'!A114</f>
        <v>0</v>
      </c>
      <c r="B121" s="7199"/>
      <c r="C121" s="7154"/>
      <c r="D121" s="7154"/>
      <c r="E121" s="7154"/>
      <c r="F121" s="7223"/>
      <c r="G121" s="7223"/>
      <c r="H121" s="7144"/>
      <c r="I121" s="7144"/>
      <c r="J121" s="5707"/>
      <c r="K121" s="5707"/>
      <c r="L121" s="5707"/>
      <c r="M121" s="5707"/>
      <c r="N121" s="5707"/>
      <c r="O121" s="5707"/>
      <c r="P121" s="5698"/>
      <c r="Q121" s="5698"/>
      <c r="R121" s="5698"/>
      <c r="S121" s="5698"/>
      <c r="T121" s="5698"/>
      <c r="U121" s="7730"/>
      <c r="V121" s="5698"/>
      <c r="W121" s="5695"/>
      <c r="X121" s="7145"/>
      <c r="Y121" s="880">
        <f>'BASE METAS)'!Y114</f>
        <v>10</v>
      </c>
      <c r="Z121" s="345" t="str">
        <f>'BASE METAS)'!Z114</f>
        <v>DIGITALIZACIÓN DE LOS DOCUMENTOS DEL ACERVO HISTÓRICO.</v>
      </c>
      <c r="AA121" s="271" t="str">
        <f>'BASE METAS)'!AA114</f>
        <v>DOCUMENTO</v>
      </c>
      <c r="AB121" s="346">
        <f>'BASE METAS)'!AB114</f>
        <v>5500</v>
      </c>
      <c r="AC121" s="341">
        <f>'BASE METAS)'!AC114</f>
        <v>1380</v>
      </c>
      <c r="AD121" s="342">
        <f>'BASE METAS)'!AD114</f>
        <v>0.25090909090909091</v>
      </c>
      <c r="AE121" s="341">
        <f>'BASE METAS)'!AE114</f>
        <v>1380</v>
      </c>
      <c r="AF121" s="343">
        <f>'BASE METAS)'!AF114</f>
        <v>0.25090909090909091</v>
      </c>
      <c r="AG121" s="195">
        <f>'BASE METAS)'!AG114</f>
        <v>1380</v>
      </c>
      <c r="AH121" s="192">
        <f>'BASE METAS)'!AH114</f>
        <v>0.25090909090909091</v>
      </c>
      <c r="AI121" s="195">
        <f>'BASE METAS)'!AI114</f>
        <v>1360</v>
      </c>
      <c r="AJ121" s="192">
        <f>'BASE METAS)'!AJ114</f>
        <v>0.24727272727272728</v>
      </c>
      <c r="AK121" s="199">
        <f>'BASE METAS)'!AK114</f>
        <v>1</v>
      </c>
      <c r="AL121" s="933" t="e">
        <f>'BASE METAS)'!#REF!</f>
        <v>#REF!</v>
      </c>
      <c r="AM121" s="1" t="e">
        <f>'BASE METAS)'!#REF!</f>
        <v>#REF!</v>
      </c>
      <c r="AN121" s="1" t="e">
        <f>'BASE METAS)'!#REF!</f>
        <v>#REF!</v>
      </c>
      <c r="AO121" s="1" t="e">
        <f>'BASE METAS)'!#REF!</f>
        <v>#REF!</v>
      </c>
      <c r="AP121" s="1" t="e">
        <f>'BASE METAS)'!#REF!</f>
        <v>#REF!</v>
      </c>
      <c r="AQ121" s="1" t="e">
        <f>'BASE METAS)'!#REF!</f>
        <v>#REF!</v>
      </c>
      <c r="AR121" s="1" t="e">
        <f>'BASE METAS)'!#REF!</f>
        <v>#REF!</v>
      </c>
      <c r="AS121" s="1" t="e">
        <f>'BASE METAS)'!#REF!</f>
        <v>#REF!</v>
      </c>
      <c r="AT121" s="1" t="e">
        <f>'BASE METAS)'!#REF!</f>
        <v>#REF!</v>
      </c>
      <c r="AU121" s="1479" t="e">
        <f>'BASE METAS)'!#REF!</f>
        <v>#REF!</v>
      </c>
      <c r="AV121" s="1">
        <f>'BASE METAS)'!BQ114</f>
        <v>5500</v>
      </c>
      <c r="AW121" s="1" t="e">
        <f>'BASE METAS)'!#REF!</f>
        <v>#REF!</v>
      </c>
      <c r="AX121" s="1" t="e">
        <f>'BASE METAS)'!#REF!</f>
        <v>#REF!</v>
      </c>
      <c r="AY121" s="1" t="e">
        <f>'BASE METAS)'!#REF!</f>
        <v>#REF!</v>
      </c>
      <c r="AZ121" s="1" t="e">
        <f>'BASE METAS)'!#REF!</f>
        <v>#REF!</v>
      </c>
      <c r="BA121" s="1" t="e">
        <f>'BASE METAS)'!#REF!</f>
        <v>#REF!</v>
      </c>
      <c r="BB121" s="1" t="e">
        <f>'BASE METAS)'!#REF!</f>
        <v>#REF!</v>
      </c>
      <c r="BC121" s="1" t="e">
        <f>'BASE METAS)'!#REF!</f>
        <v>#REF!</v>
      </c>
      <c r="BD121" s="1" t="e">
        <f>'BASE METAS)'!#REF!</f>
        <v>#REF!</v>
      </c>
      <c r="BE121" s="1" t="e">
        <f>'BASE METAS)'!#REF!</f>
        <v>#REF!</v>
      </c>
      <c r="BF121" s="1" t="e">
        <f>'BASE METAS)'!#REF!</f>
        <v>#REF!</v>
      </c>
      <c r="BG121" s="1" t="e">
        <f>'BASE METAS)'!#REF!</f>
        <v>#REF!</v>
      </c>
      <c r="BH121" s="1">
        <f>'BASE METAS)'!CL114</f>
        <v>0</v>
      </c>
      <c r="BI121" s="1">
        <f>'BASE METAS)'!CM114</f>
        <v>0</v>
      </c>
      <c r="BJ121" s="1">
        <f>'BASE METAS)'!CN114</f>
        <v>460</v>
      </c>
      <c r="BK121" s="1">
        <f>'BASE METAS)'!CO114</f>
        <v>0</v>
      </c>
      <c r="BL121" s="1">
        <f>'BASE METAS)'!CP114</f>
        <v>0</v>
      </c>
      <c r="BM121" s="1">
        <f>'BASE METAS)'!CQ114</f>
        <v>0</v>
      </c>
      <c r="BN121" s="1">
        <f>'BASE METAS)'!CR114</f>
        <v>0</v>
      </c>
      <c r="BO121" s="1">
        <f>'BASE METAS)'!CS114</f>
        <v>0</v>
      </c>
      <c r="BP121" s="1">
        <f>'BASE METAS)'!CT114</f>
        <v>0</v>
      </c>
      <c r="BQ121" s="1">
        <f>'BASE METAS)'!CU114</f>
        <v>0</v>
      </c>
      <c r="BR121" s="1">
        <f>'BASE METAS)'!CV114</f>
        <v>0</v>
      </c>
      <c r="BS121" s="1">
        <f>'BASE METAS)'!CW114</f>
        <v>0</v>
      </c>
      <c r="BT121" s="1">
        <f>'BASE METAS)'!CX114</f>
        <v>0</v>
      </c>
      <c r="BU121" s="1">
        <f>'BASE METAS)'!FA114</f>
        <v>5500</v>
      </c>
      <c r="BV121" s="1">
        <f>'BASE METAS)'!FB114</f>
        <v>0</v>
      </c>
      <c r="BW121" s="1">
        <f>'BASE METAS)'!FC114</f>
        <v>460</v>
      </c>
      <c r="BX121" s="1">
        <f>'BASE METAS)'!FD114</f>
        <v>460</v>
      </c>
      <c r="BY121" s="1">
        <f>'BASE METAS)'!FE114</f>
        <v>0</v>
      </c>
      <c r="BZ121" s="1">
        <f>'BASE METAS)'!FF114</f>
        <v>1</v>
      </c>
      <c r="CA121" s="1">
        <f>'BASE METAS)'!FG114</f>
        <v>1840</v>
      </c>
      <c r="CB121" s="1">
        <f>'BASE METAS)'!FH114</f>
        <v>3660</v>
      </c>
      <c r="CC121" s="1">
        <f>'BASE METAS)'!FI114</f>
        <v>0.33454545454545453</v>
      </c>
      <c r="CD121" s="1">
        <f>'BASE METAS)'!FJ114</f>
        <v>5500</v>
      </c>
      <c r="CE121" s="1">
        <f>'BASE METAS)'!FK114</f>
        <v>0</v>
      </c>
      <c r="CF121" s="1">
        <f>'BASE METAS)'!FL114</f>
        <v>460</v>
      </c>
      <c r="CG121" s="1">
        <f>'BASE METAS)'!FM114</f>
        <v>460</v>
      </c>
    </row>
    <row r="122" spans="1:85" ht="28.5" customHeight="1" x14ac:dyDescent="0.25">
      <c r="A122" s="1">
        <f>'BASE METAS)'!A115</f>
        <v>0</v>
      </c>
      <c r="B122" s="7199"/>
      <c r="C122" s="7154"/>
      <c r="D122" s="7154"/>
      <c r="E122" s="7154"/>
      <c r="F122" s="7223"/>
      <c r="G122" s="7223"/>
      <c r="H122" s="7144"/>
      <c r="I122" s="7144"/>
      <c r="J122" s="5707"/>
      <c r="K122" s="5707"/>
      <c r="L122" s="5707"/>
      <c r="M122" s="5707"/>
      <c r="N122" s="5707"/>
      <c r="O122" s="5707"/>
      <c r="P122" s="5698"/>
      <c r="Q122" s="5698"/>
      <c r="R122" s="5698"/>
      <c r="S122" s="5698"/>
      <c r="T122" s="5698"/>
      <c r="U122" s="7730"/>
      <c r="V122" s="5698"/>
      <c r="W122" s="5695"/>
      <c r="X122" s="7145"/>
      <c r="Y122" s="880">
        <f>'BASE METAS)'!Y115</f>
        <v>11</v>
      </c>
      <c r="Z122" s="345" t="str">
        <f>'BASE METAS)'!Z115</f>
        <v>DIGITALIZACIÓN DE FOTOGRAFÍAS.</v>
      </c>
      <c r="AA122" s="271" t="str">
        <f>'BASE METAS)'!AA115</f>
        <v>FOTOGRAFÍA</v>
      </c>
      <c r="AB122" s="346">
        <f>'BASE METAS)'!AB115</f>
        <v>5500</v>
      </c>
      <c r="AC122" s="341">
        <f>'BASE METAS)'!AC115</f>
        <v>1380</v>
      </c>
      <c r="AD122" s="342">
        <f>'BASE METAS)'!AD115</f>
        <v>0.25090909090909091</v>
      </c>
      <c r="AE122" s="341">
        <f>'BASE METAS)'!AE115</f>
        <v>1380</v>
      </c>
      <c r="AF122" s="343">
        <f>'BASE METAS)'!AF115</f>
        <v>0.25090909090909091</v>
      </c>
      <c r="AG122" s="195">
        <f>'BASE METAS)'!AG115</f>
        <v>1380</v>
      </c>
      <c r="AH122" s="192">
        <f>'BASE METAS)'!AH115</f>
        <v>0.25090909090909091</v>
      </c>
      <c r="AI122" s="195">
        <f>'BASE METAS)'!AI115</f>
        <v>1360</v>
      </c>
      <c r="AJ122" s="192">
        <f>'BASE METAS)'!AJ115</f>
        <v>0.24727272727272728</v>
      </c>
      <c r="AK122" s="199">
        <f>'BASE METAS)'!AK115</f>
        <v>1</v>
      </c>
      <c r="AL122" s="933" t="e">
        <f>'BASE METAS)'!#REF!</f>
        <v>#REF!</v>
      </c>
      <c r="AM122" s="1" t="e">
        <f>'BASE METAS)'!#REF!</f>
        <v>#REF!</v>
      </c>
      <c r="AN122" s="1" t="e">
        <f>'BASE METAS)'!#REF!</f>
        <v>#REF!</v>
      </c>
      <c r="AO122" s="1" t="e">
        <f>'BASE METAS)'!#REF!</f>
        <v>#REF!</v>
      </c>
      <c r="AP122" s="1" t="e">
        <f>'BASE METAS)'!#REF!</f>
        <v>#REF!</v>
      </c>
      <c r="AQ122" s="1" t="e">
        <f>'BASE METAS)'!#REF!</f>
        <v>#REF!</v>
      </c>
      <c r="AR122" s="1" t="e">
        <f>'BASE METAS)'!#REF!</f>
        <v>#REF!</v>
      </c>
      <c r="AS122" s="1" t="e">
        <f>'BASE METAS)'!#REF!</f>
        <v>#REF!</v>
      </c>
      <c r="AT122" s="1" t="e">
        <f>'BASE METAS)'!#REF!</f>
        <v>#REF!</v>
      </c>
      <c r="AU122" s="1479" t="e">
        <f>'BASE METAS)'!#REF!</f>
        <v>#REF!</v>
      </c>
      <c r="AV122" s="1">
        <f>'BASE METAS)'!BQ115</f>
        <v>5500</v>
      </c>
      <c r="AW122" s="1" t="e">
        <f>'BASE METAS)'!#REF!</f>
        <v>#REF!</v>
      </c>
      <c r="AX122" s="1" t="str">
        <f>'BASE METAS)'!AN107</f>
        <v>ESTIMA LA CANTIDAD DE RESGUARDOS PERSONALES DE BIENES MUEBLES EMITIDOS, RESPECTO DE LOS PROGRAMADOS.</v>
      </c>
      <c r="AY122" s="1" t="e">
        <f>'BASE METAS)'!#REF!</f>
        <v>#REF!</v>
      </c>
      <c r="AZ122" s="1" t="e">
        <f>'BASE METAS)'!#REF!</f>
        <v>#REF!</v>
      </c>
      <c r="BA122" s="1" t="e">
        <f>'BASE METAS)'!#REF!</f>
        <v>#REF!</v>
      </c>
      <c r="BB122" s="1" t="e">
        <f>'BASE METAS)'!#REF!</f>
        <v>#REF!</v>
      </c>
      <c r="BC122" s="1" t="e">
        <f>'BASE METAS)'!#REF!</f>
        <v>#REF!</v>
      </c>
      <c r="BD122" s="1" t="e">
        <f>'BASE METAS)'!#REF!</f>
        <v>#REF!</v>
      </c>
      <c r="BE122" s="1" t="e">
        <f>'BASE METAS)'!#REF!</f>
        <v>#REF!</v>
      </c>
      <c r="BF122" s="1" t="e">
        <f>'BASE METAS)'!#REF!</f>
        <v>#REF!</v>
      </c>
      <c r="BG122" s="1" t="e">
        <f>'BASE METAS)'!#REF!</f>
        <v>#REF!</v>
      </c>
      <c r="BH122" s="1">
        <f>'BASE METAS)'!CL115</f>
        <v>0</v>
      </c>
      <c r="BI122" s="1">
        <f>'BASE METAS)'!CM115</f>
        <v>0</v>
      </c>
      <c r="BJ122" s="1">
        <f>'BASE METAS)'!CN115</f>
        <v>460</v>
      </c>
      <c r="BK122" s="1">
        <f>'BASE METAS)'!CO115</f>
        <v>0</v>
      </c>
      <c r="BL122" s="1">
        <f>'BASE METAS)'!CP115</f>
        <v>0</v>
      </c>
      <c r="BM122" s="1">
        <f>'BASE METAS)'!CQ115</f>
        <v>0</v>
      </c>
      <c r="BN122" s="1">
        <f>'BASE METAS)'!CR115</f>
        <v>0</v>
      </c>
      <c r="BO122" s="1">
        <f>'BASE METAS)'!CS115</f>
        <v>0</v>
      </c>
      <c r="BP122" s="1">
        <f>'BASE METAS)'!CT115</f>
        <v>0</v>
      </c>
      <c r="BQ122" s="1">
        <f>'BASE METAS)'!CU115</f>
        <v>0</v>
      </c>
      <c r="BR122" s="1">
        <f>'BASE METAS)'!CV115</f>
        <v>0</v>
      </c>
      <c r="BS122" s="1">
        <f>'BASE METAS)'!CW115</f>
        <v>0</v>
      </c>
      <c r="BT122" s="1">
        <f>'BASE METAS)'!CX115</f>
        <v>0</v>
      </c>
      <c r="BU122" s="1">
        <f>'BASE METAS)'!FA115</f>
        <v>5500</v>
      </c>
      <c r="BV122" s="1">
        <f>'BASE METAS)'!FB115</f>
        <v>0</v>
      </c>
      <c r="BW122" s="1">
        <f>'BASE METAS)'!FC115</f>
        <v>460</v>
      </c>
      <c r="BX122" s="1">
        <f>'BASE METAS)'!FD115</f>
        <v>460</v>
      </c>
      <c r="BY122" s="1">
        <f>'BASE METAS)'!FE115</f>
        <v>0</v>
      </c>
      <c r="BZ122" s="1">
        <f>'BASE METAS)'!FF115</f>
        <v>1</v>
      </c>
      <c r="CA122" s="1">
        <f>'BASE METAS)'!FG115</f>
        <v>1840</v>
      </c>
      <c r="CB122" s="1">
        <f>'BASE METAS)'!FH115</f>
        <v>3660</v>
      </c>
      <c r="CC122" s="1">
        <f>'BASE METAS)'!FI115</f>
        <v>0.33454545454545453</v>
      </c>
      <c r="CD122" s="1">
        <f>'BASE METAS)'!FJ115</f>
        <v>5500</v>
      </c>
      <c r="CE122" s="1">
        <f>'BASE METAS)'!FK115</f>
        <v>0</v>
      </c>
      <c r="CF122" s="1">
        <f>'BASE METAS)'!FL115</f>
        <v>460</v>
      </c>
      <c r="CG122" s="1">
        <f>'BASE METAS)'!FM115</f>
        <v>460</v>
      </c>
    </row>
    <row r="123" spans="1:85" ht="24.75" customHeight="1" x14ac:dyDescent="0.25">
      <c r="A123" s="1">
        <f>'BASE METAS)'!A116</f>
        <v>0</v>
      </c>
      <c r="B123" s="7199"/>
      <c r="C123" s="7154"/>
      <c r="D123" s="7154"/>
      <c r="E123" s="7154"/>
      <c r="F123" s="7223"/>
      <c r="G123" s="7223"/>
      <c r="H123" s="7144"/>
      <c r="I123" s="7144"/>
      <c r="J123" s="5707"/>
      <c r="K123" s="5707"/>
      <c r="L123" s="5707"/>
      <c r="M123" s="5707"/>
      <c r="N123" s="5707"/>
      <c r="O123" s="5707"/>
      <c r="P123" s="5698"/>
      <c r="Q123" s="5698"/>
      <c r="R123" s="5698"/>
      <c r="S123" s="5698"/>
      <c r="T123" s="5698"/>
      <c r="U123" s="7730"/>
      <c r="V123" s="5698"/>
      <c r="W123" s="5695"/>
      <c r="X123" s="7145"/>
      <c r="Y123" s="880">
        <f>'BASE METAS)'!Y116</f>
        <v>12</v>
      </c>
      <c r="Z123" s="345" t="str">
        <f>'BASE METAS)'!Z116</f>
        <v>PÁGINA WEB DEL ARCHIVO HISTÓRICO.</v>
      </c>
      <c r="AA123" s="271" t="str">
        <f>'BASE METAS)'!AA116</f>
        <v>ACTUALIZACIÓN</v>
      </c>
      <c r="AB123" s="346">
        <f>'BASE METAS)'!AB116</f>
        <v>4</v>
      </c>
      <c r="AC123" s="341">
        <f>'BASE METAS)'!AC116</f>
        <v>1</v>
      </c>
      <c r="AD123" s="342">
        <f>'BASE METAS)'!AD116</f>
        <v>0.25</v>
      </c>
      <c r="AE123" s="341">
        <f>'BASE METAS)'!AE116</f>
        <v>1</v>
      </c>
      <c r="AF123" s="343">
        <f>'BASE METAS)'!AF116</f>
        <v>0.25</v>
      </c>
      <c r="AG123" s="195">
        <f>'BASE METAS)'!AG116</f>
        <v>1</v>
      </c>
      <c r="AH123" s="192">
        <f>'BASE METAS)'!AH116</f>
        <v>0.25</v>
      </c>
      <c r="AI123" s="195">
        <f>'BASE METAS)'!AI116</f>
        <v>1</v>
      </c>
      <c r="AJ123" s="192">
        <f>'BASE METAS)'!AJ116</f>
        <v>0.25</v>
      </c>
      <c r="AK123" s="199">
        <f>'BASE METAS)'!AK116</f>
        <v>1</v>
      </c>
      <c r="AL123" s="933" t="e">
        <f>'BASE METAS)'!#REF!</f>
        <v>#REF!</v>
      </c>
      <c r="AM123" s="1" t="e">
        <f>'BASE METAS)'!#REF!</f>
        <v>#REF!</v>
      </c>
      <c r="AN123" s="1" t="e">
        <f>'BASE METAS)'!#REF!</f>
        <v>#REF!</v>
      </c>
      <c r="AO123" s="1" t="e">
        <f>'BASE METAS)'!#REF!</f>
        <v>#REF!</v>
      </c>
      <c r="AP123" s="1" t="e">
        <f>'BASE METAS)'!#REF!</f>
        <v>#REF!</v>
      </c>
      <c r="AQ123" s="1" t="e">
        <f>'BASE METAS)'!#REF!</f>
        <v>#REF!</v>
      </c>
      <c r="AR123" s="1" t="e">
        <f>'BASE METAS)'!#REF!</f>
        <v>#REF!</v>
      </c>
      <c r="AS123" s="1" t="e">
        <f>'BASE METAS)'!#REF!</f>
        <v>#REF!</v>
      </c>
      <c r="AT123" s="1" t="e">
        <f>'BASE METAS)'!#REF!</f>
        <v>#REF!</v>
      </c>
      <c r="AU123" s="1479" t="e">
        <f>'BASE METAS)'!#REF!</f>
        <v>#REF!</v>
      </c>
      <c r="AV123" s="1">
        <f>'BASE METAS)'!BQ116</f>
        <v>4</v>
      </c>
      <c r="AW123" s="1" t="e">
        <f>'BASE METAS)'!#REF!</f>
        <v>#REF!</v>
      </c>
      <c r="AX123" s="1" t="e">
        <f>'BASE METAS)'!#REF!</f>
        <v>#REF!</v>
      </c>
      <c r="AY123" s="1" t="e">
        <f>'BASE METAS)'!#REF!</f>
        <v>#REF!</v>
      </c>
      <c r="AZ123" s="1" t="e">
        <f>'BASE METAS)'!#REF!</f>
        <v>#REF!</v>
      </c>
      <c r="BA123" s="1" t="str">
        <f>'BASE METAS)'!AP107</f>
        <v>No. DE RESGUARDOS PROGRAMADOS</v>
      </c>
      <c r="BB123" s="1" t="e">
        <f>'BASE METAS)'!#REF!</f>
        <v>#REF!</v>
      </c>
      <c r="BC123" s="1" t="e">
        <f>'BASE METAS)'!#REF!</f>
        <v>#REF!</v>
      </c>
      <c r="BD123" s="1" t="e">
        <f>'BASE METAS)'!#REF!</f>
        <v>#REF!</v>
      </c>
      <c r="BE123" s="1" t="e">
        <f>'BASE METAS)'!#REF!</f>
        <v>#REF!</v>
      </c>
      <c r="BF123" s="1" t="e">
        <f>'BASE METAS)'!#REF!</f>
        <v>#REF!</v>
      </c>
      <c r="BG123" s="1" t="e">
        <f>'BASE METAS)'!#REF!</f>
        <v>#REF!</v>
      </c>
      <c r="BH123" s="1">
        <f>'BASE METAS)'!CL116</f>
        <v>0</v>
      </c>
      <c r="BI123" s="1">
        <f>'BASE METAS)'!CM116</f>
        <v>1</v>
      </c>
      <c r="BJ123" s="1">
        <f>'BASE METAS)'!CN116</f>
        <v>0</v>
      </c>
      <c r="BK123" s="1">
        <f>'BASE METAS)'!CO116</f>
        <v>0</v>
      </c>
      <c r="BL123" s="1">
        <f>'BASE METAS)'!CP116</f>
        <v>0</v>
      </c>
      <c r="BM123" s="1">
        <f>'BASE METAS)'!CQ116</f>
        <v>0</v>
      </c>
      <c r="BN123" s="1">
        <f>'BASE METAS)'!CR116</f>
        <v>0</v>
      </c>
      <c r="BO123" s="1">
        <f>'BASE METAS)'!CS116</f>
        <v>0</v>
      </c>
      <c r="BP123" s="1">
        <f>'BASE METAS)'!CT116</f>
        <v>0</v>
      </c>
      <c r="BQ123" s="1">
        <f>'BASE METAS)'!CU116</f>
        <v>0</v>
      </c>
      <c r="BR123" s="1">
        <f>'BASE METAS)'!CV116</f>
        <v>0</v>
      </c>
      <c r="BS123" s="1">
        <f>'BASE METAS)'!CW116</f>
        <v>0</v>
      </c>
      <c r="BT123" s="1">
        <f>'BASE METAS)'!CX116</f>
        <v>0</v>
      </c>
      <c r="BU123" s="1">
        <f>'BASE METAS)'!FA116</f>
        <v>4</v>
      </c>
      <c r="BV123" s="1">
        <f>'BASE METAS)'!FB116</f>
        <v>0</v>
      </c>
      <c r="BW123" s="1">
        <f>'BASE METAS)'!FC116</f>
        <v>1</v>
      </c>
      <c r="BX123" s="1">
        <f>'BASE METAS)'!FD116</f>
        <v>1</v>
      </c>
      <c r="BY123" s="1">
        <f>'BASE METAS)'!FE116</f>
        <v>0</v>
      </c>
      <c r="BZ123" s="1">
        <f>'BASE METAS)'!FF116</f>
        <v>1</v>
      </c>
      <c r="CA123" s="1">
        <f>'BASE METAS)'!FG116</f>
        <v>2</v>
      </c>
      <c r="CB123" s="1">
        <f>'BASE METAS)'!FH116</f>
        <v>2</v>
      </c>
      <c r="CC123" s="1">
        <f>'BASE METAS)'!FI116</f>
        <v>0.5</v>
      </c>
      <c r="CD123" s="1">
        <f>'BASE METAS)'!FJ116</f>
        <v>4</v>
      </c>
      <c r="CE123" s="1">
        <f>'BASE METAS)'!FK116</f>
        <v>0</v>
      </c>
      <c r="CF123" s="1">
        <f>'BASE METAS)'!FL116</f>
        <v>0</v>
      </c>
      <c r="CG123" s="1">
        <f>'BASE METAS)'!FM116</f>
        <v>0</v>
      </c>
    </row>
    <row r="124" spans="1:85" ht="28.5" customHeight="1" x14ac:dyDescent="0.25">
      <c r="A124" s="1">
        <f>'BASE METAS)'!A117</f>
        <v>0</v>
      </c>
      <c r="B124" s="7199"/>
      <c r="C124" s="7154"/>
      <c r="D124" s="7154"/>
      <c r="E124" s="7154"/>
      <c r="F124" s="7223"/>
      <c r="G124" s="7223"/>
      <c r="H124" s="7144"/>
      <c r="I124" s="7144"/>
      <c r="J124" s="5707"/>
      <c r="K124" s="5707"/>
      <c r="L124" s="5707"/>
      <c r="M124" s="5707"/>
      <c r="N124" s="5707"/>
      <c r="O124" s="5707"/>
      <c r="P124" s="5698"/>
      <c r="Q124" s="5698"/>
      <c r="R124" s="5698"/>
      <c r="S124" s="5698"/>
      <c r="T124" s="5698"/>
      <c r="U124" s="7730"/>
      <c r="V124" s="5698"/>
      <c r="W124" s="5695"/>
      <c r="X124" s="7145"/>
      <c r="Y124" s="880">
        <f>'BASE METAS)'!Y117</f>
        <v>13</v>
      </c>
      <c r="Z124" s="345" t="str">
        <f>'BASE METAS)'!Z117</f>
        <v>DIGITALIZACIÓN DE LOS LIBROS DE CABILDO.</v>
      </c>
      <c r="AA124" s="271" t="str">
        <f>'BASE METAS)'!AA117</f>
        <v>LIBRO</v>
      </c>
      <c r="AB124" s="346">
        <f>'BASE METAS)'!AB117</f>
        <v>25</v>
      </c>
      <c r="AC124" s="341">
        <f>'BASE METAS)'!AC117</f>
        <v>6</v>
      </c>
      <c r="AD124" s="342">
        <f>'BASE METAS)'!AD117</f>
        <v>0.24</v>
      </c>
      <c r="AE124" s="341">
        <f>'BASE METAS)'!AE117</f>
        <v>6</v>
      </c>
      <c r="AF124" s="343">
        <f>'BASE METAS)'!AF117</f>
        <v>0.24</v>
      </c>
      <c r="AG124" s="195">
        <f>'BASE METAS)'!AG117</f>
        <v>6</v>
      </c>
      <c r="AH124" s="192">
        <f>'BASE METAS)'!AH117</f>
        <v>0.24</v>
      </c>
      <c r="AI124" s="195">
        <f>'BASE METAS)'!AI117</f>
        <v>7</v>
      </c>
      <c r="AJ124" s="192">
        <f>'BASE METAS)'!AJ117</f>
        <v>0.28000000000000003</v>
      </c>
      <c r="AK124" s="199">
        <f>'BASE METAS)'!AK117</f>
        <v>1</v>
      </c>
      <c r="AL124" s="933" t="e">
        <f>'BASE METAS)'!#REF!</f>
        <v>#REF!</v>
      </c>
      <c r="AM124" s="1" t="e">
        <f>'BASE METAS)'!#REF!</f>
        <v>#REF!</v>
      </c>
      <c r="AN124" s="1" t="e">
        <f>'BASE METAS)'!#REF!</f>
        <v>#REF!</v>
      </c>
      <c r="AO124" s="1" t="e">
        <f>'BASE METAS)'!#REF!</f>
        <v>#REF!</v>
      </c>
      <c r="AP124" s="1" t="e">
        <f>'BASE METAS)'!#REF!</f>
        <v>#REF!</v>
      </c>
      <c r="AQ124" s="1" t="e">
        <f>'BASE METAS)'!#REF!</f>
        <v>#REF!</v>
      </c>
      <c r="AR124" s="1" t="e">
        <f>'BASE METAS)'!#REF!</f>
        <v>#REF!</v>
      </c>
      <c r="AS124" s="1" t="e">
        <f>'BASE METAS)'!#REF!</f>
        <v>#REF!</v>
      </c>
      <c r="AT124" s="1" t="e">
        <f>'BASE METAS)'!#REF!</f>
        <v>#REF!</v>
      </c>
      <c r="AU124" s="1479" t="e">
        <f>'BASE METAS)'!#REF!</f>
        <v>#REF!</v>
      </c>
      <c r="AV124" s="1">
        <f>'BASE METAS)'!BQ117</f>
        <v>25</v>
      </c>
      <c r="AW124" s="1" t="e">
        <f>'BASE METAS)'!#REF!</f>
        <v>#REF!</v>
      </c>
      <c r="AX124" s="1" t="str">
        <f>'BASE METAS)'!AN114</f>
        <v>DETERMINAR EL PORCENTAJE DE DOCUMENTOS DEL ACERVO HISTÓRICO</v>
      </c>
      <c r="AY124" s="1" t="e">
        <f>'BASE METAS)'!#REF!</f>
        <v>#REF!</v>
      </c>
      <c r="AZ124" s="1" t="str">
        <f>'BASE METAS)'!AU114</f>
        <v>DESEMPEÑO</v>
      </c>
      <c r="BA124" s="1" t="str">
        <f>'BASE METAS)'!AP114</f>
        <v>TOTAL DE DOCUMENTOS POR DIGITALIZAR PROGRAMADOS</v>
      </c>
      <c r="BB124" s="1" t="e">
        <f>'BASE METAS)'!#REF!</f>
        <v>#REF!</v>
      </c>
      <c r="BC124" s="1" t="e">
        <f>'BASE METAS)'!#REF!</f>
        <v>#REF!</v>
      </c>
      <c r="BD124" s="1" t="e">
        <f>'BASE METAS)'!#REF!</f>
        <v>#REF!</v>
      </c>
      <c r="BE124" s="1" t="e">
        <f>'BASE METAS)'!#REF!</f>
        <v>#REF!</v>
      </c>
      <c r="BF124" s="1" t="e">
        <f>'BASE METAS)'!#REF!</f>
        <v>#REF!</v>
      </c>
      <c r="BG124" s="1" t="e">
        <f>'BASE METAS)'!#REF!</f>
        <v>#REF!</v>
      </c>
      <c r="BH124" s="1">
        <f>'BASE METAS)'!CL117</f>
        <v>0</v>
      </c>
      <c r="BI124" s="1">
        <f>'BASE METAS)'!CM117</f>
        <v>3</v>
      </c>
      <c r="BJ124" s="1">
        <f>'BASE METAS)'!CN117</f>
        <v>0</v>
      </c>
      <c r="BK124" s="1">
        <f>'BASE METAS)'!CO117</f>
        <v>3</v>
      </c>
      <c r="BL124" s="1">
        <f>'BASE METAS)'!CP117</f>
        <v>0</v>
      </c>
      <c r="BM124" s="1">
        <f>'BASE METAS)'!CQ117</f>
        <v>0</v>
      </c>
      <c r="BN124" s="1">
        <f>'BASE METAS)'!CR117</f>
        <v>0</v>
      </c>
      <c r="BO124" s="1">
        <f>'BASE METAS)'!CS117</f>
        <v>0</v>
      </c>
      <c r="BP124" s="1">
        <f>'BASE METAS)'!CT117</f>
        <v>0</v>
      </c>
      <c r="BQ124" s="1">
        <f>'BASE METAS)'!CU117</f>
        <v>0</v>
      </c>
      <c r="BR124" s="1">
        <f>'BASE METAS)'!CV117</f>
        <v>0</v>
      </c>
      <c r="BS124" s="1">
        <f>'BASE METAS)'!CW117</f>
        <v>0</v>
      </c>
      <c r="BT124" s="1">
        <f>'BASE METAS)'!CX117</f>
        <v>0</v>
      </c>
      <c r="BU124" s="1">
        <f>'BASE METAS)'!FA117</f>
        <v>25</v>
      </c>
      <c r="BV124" s="1">
        <f>'BASE METAS)'!FB117</f>
        <v>0</v>
      </c>
      <c r="BW124" s="1">
        <f>'BASE METAS)'!FC117</f>
        <v>3</v>
      </c>
      <c r="BX124" s="1">
        <f>'BASE METAS)'!FD117</f>
        <v>3</v>
      </c>
      <c r="BY124" s="1">
        <f>'BASE METAS)'!FE117</f>
        <v>0</v>
      </c>
      <c r="BZ124" s="1">
        <f>'BASE METAS)'!FF117</f>
        <v>1</v>
      </c>
      <c r="CA124" s="1">
        <f>'BASE METAS)'!FG117</f>
        <v>9</v>
      </c>
      <c r="CB124" s="1">
        <f>'BASE METAS)'!FH117</f>
        <v>16</v>
      </c>
      <c r="CC124" s="1">
        <f>'BASE METAS)'!FI117</f>
        <v>0.36</v>
      </c>
      <c r="CD124" s="1">
        <f>'BASE METAS)'!FJ117</f>
        <v>25</v>
      </c>
      <c r="CE124" s="1">
        <f>'BASE METAS)'!FK117</f>
        <v>0</v>
      </c>
      <c r="CF124" s="1">
        <f>'BASE METAS)'!FL117</f>
        <v>0</v>
      </c>
      <c r="CG124" s="1">
        <f>'BASE METAS)'!FM117</f>
        <v>0</v>
      </c>
    </row>
    <row r="125" spans="1:85" ht="29.25" customHeight="1" x14ac:dyDescent="0.25">
      <c r="A125" s="1">
        <f>'BASE METAS)'!A118</f>
        <v>0</v>
      </c>
      <c r="B125" s="7199"/>
      <c r="C125" s="7154"/>
      <c r="D125" s="7154"/>
      <c r="E125" s="7154"/>
      <c r="F125" s="7223"/>
      <c r="G125" s="7223"/>
      <c r="H125" s="7144"/>
      <c r="I125" s="7144"/>
      <c r="J125" s="5707"/>
      <c r="K125" s="5707"/>
      <c r="L125" s="5707"/>
      <c r="M125" s="5707"/>
      <c r="N125" s="5707"/>
      <c r="O125" s="5707"/>
      <c r="P125" s="5698"/>
      <c r="Q125" s="5698"/>
      <c r="R125" s="5698"/>
      <c r="S125" s="5698"/>
      <c r="T125" s="5698"/>
      <c r="U125" s="7730"/>
      <c r="V125" s="5698"/>
      <c r="W125" s="5695"/>
      <c r="X125" s="7145"/>
      <c r="Y125" s="880">
        <f>'BASE METAS)'!Y118</f>
        <v>14</v>
      </c>
      <c r="Z125" s="345" t="str">
        <f>'BASE METAS)'!Z118</f>
        <v>DIGITALIZACIÓN DE LOS LIBROS DE REGISTRO CIVIL</v>
      </c>
      <c r="AA125" s="271" t="str">
        <f>'BASE METAS)'!AA118</f>
        <v>LIBRO</v>
      </c>
      <c r="AB125" s="346">
        <f>'BASE METAS)'!AB118</f>
        <v>60</v>
      </c>
      <c r="AC125" s="341">
        <f>'BASE METAS)'!AC118</f>
        <v>15</v>
      </c>
      <c r="AD125" s="342">
        <f>'BASE METAS)'!AD118</f>
        <v>0.25</v>
      </c>
      <c r="AE125" s="341">
        <f>'BASE METAS)'!AE118</f>
        <v>15</v>
      </c>
      <c r="AF125" s="343">
        <f>'BASE METAS)'!AF118</f>
        <v>0.25</v>
      </c>
      <c r="AG125" s="195">
        <f>'BASE METAS)'!AG118</f>
        <v>15</v>
      </c>
      <c r="AH125" s="192">
        <f>'BASE METAS)'!AH118</f>
        <v>0.25</v>
      </c>
      <c r="AI125" s="195">
        <f>'BASE METAS)'!AI118</f>
        <v>15</v>
      </c>
      <c r="AJ125" s="192">
        <f>'BASE METAS)'!AJ118</f>
        <v>0.25</v>
      </c>
      <c r="AK125" s="199">
        <f>'BASE METAS)'!AK118</f>
        <v>1</v>
      </c>
      <c r="AL125" s="933" t="e">
        <f>'BASE METAS)'!#REF!</f>
        <v>#REF!</v>
      </c>
      <c r="AM125" s="1" t="e">
        <f>'BASE METAS)'!#REF!</f>
        <v>#REF!</v>
      </c>
      <c r="AN125" s="1" t="e">
        <f>'BASE METAS)'!#REF!</f>
        <v>#REF!</v>
      </c>
      <c r="AO125" s="1" t="e">
        <f>'BASE METAS)'!#REF!</f>
        <v>#REF!</v>
      </c>
      <c r="AP125" s="1" t="e">
        <f>'BASE METAS)'!#REF!</f>
        <v>#REF!</v>
      </c>
      <c r="AQ125" s="1" t="e">
        <f>'BASE METAS)'!#REF!</f>
        <v>#REF!</v>
      </c>
      <c r="AR125" s="1" t="e">
        <f>'BASE METAS)'!#REF!</f>
        <v>#REF!</v>
      </c>
      <c r="AS125" s="1" t="e">
        <f>'BASE METAS)'!#REF!</f>
        <v>#REF!</v>
      </c>
      <c r="AT125" s="1" t="e">
        <f>'BASE METAS)'!#REF!</f>
        <v>#REF!</v>
      </c>
      <c r="AU125" s="1479" t="e">
        <f>'BASE METAS)'!#REF!</f>
        <v>#REF!</v>
      </c>
      <c r="AV125" s="1">
        <f>'BASE METAS)'!BQ118</f>
        <v>60</v>
      </c>
      <c r="AW125" s="1">
        <f>'BASE METAS)'!AL108</f>
        <v>4</v>
      </c>
      <c r="AX125" s="1" t="str">
        <f>'BASE METAS)'!AM108</f>
        <v>CONCILIACIÓN DEL PARQUE VEHICULAR MUNICIPAL</v>
      </c>
      <c r="AY125" s="1" t="e">
        <f>'BASE METAS)'!#REF!</f>
        <v>#REF!</v>
      </c>
      <c r="AZ125" s="1" t="e">
        <f>'BASE METAS)'!#REF!</f>
        <v>#REF!</v>
      </c>
      <c r="BA125" s="1" t="str">
        <f>'BASE METAS)'!AO108</f>
        <v>NO. DE PROCEDIMIENTO</v>
      </c>
      <c r="BB125" s="1" t="e">
        <f>'BASE METAS)'!#REF!</f>
        <v>#REF!</v>
      </c>
      <c r="BC125" s="1" t="e">
        <f>'BASE METAS)'!#REF!</f>
        <v>#REF!</v>
      </c>
      <c r="BD125" s="1">
        <f>'BASE METAS)'!AQ108</f>
        <v>100</v>
      </c>
      <c r="BE125" s="1" t="e">
        <f>'BASE METAS)'!#REF!</f>
        <v>#REF!</v>
      </c>
      <c r="BF125" s="1" t="e">
        <f>'BASE METAS)'!#REF!</f>
        <v>#REF!</v>
      </c>
      <c r="BG125" s="1" t="e">
        <f>'BASE METAS)'!#REF!</f>
        <v>#REF!</v>
      </c>
      <c r="BH125" s="1">
        <f>'BASE METAS)'!CL128</f>
        <v>0</v>
      </c>
      <c r="BI125" s="1">
        <f>'BASE METAS)'!CM118</f>
        <v>5</v>
      </c>
      <c r="BJ125" s="1">
        <f>'BASE METAS)'!CN118</f>
        <v>5</v>
      </c>
      <c r="BK125" s="1">
        <f>'BASE METAS)'!CO118</f>
        <v>5</v>
      </c>
      <c r="BL125" s="1">
        <f>'BASE METAS)'!CP118</f>
        <v>0</v>
      </c>
      <c r="BM125" s="1">
        <f>'BASE METAS)'!CQ118</f>
        <v>0</v>
      </c>
      <c r="BN125" s="1">
        <f>'BASE METAS)'!CR118</f>
        <v>0</v>
      </c>
      <c r="BO125" s="1">
        <f>'BASE METAS)'!CS118</f>
        <v>0</v>
      </c>
      <c r="BP125" s="1">
        <f>'BASE METAS)'!CT118</f>
        <v>0</v>
      </c>
      <c r="BQ125" s="1">
        <f>'BASE METAS)'!CU118</f>
        <v>0</v>
      </c>
      <c r="BR125" s="1">
        <f>'BASE METAS)'!CV118</f>
        <v>0</v>
      </c>
      <c r="BS125" s="1">
        <f>'BASE METAS)'!CW118</f>
        <v>0</v>
      </c>
      <c r="BT125" s="1">
        <f>'BASE METAS)'!CX118</f>
        <v>0</v>
      </c>
      <c r="BU125" s="1">
        <f>'BASE METAS)'!FA118</f>
        <v>60</v>
      </c>
      <c r="BV125" s="1">
        <f>'BASE METAS)'!FB118</f>
        <v>0</v>
      </c>
      <c r="BW125" s="1">
        <f>'BASE METAS)'!FC118</f>
        <v>5</v>
      </c>
      <c r="BX125" s="1">
        <f>'BASE METAS)'!FD118</f>
        <v>5</v>
      </c>
      <c r="BY125" s="1">
        <f>'BASE METAS)'!FE118</f>
        <v>0</v>
      </c>
      <c r="BZ125" s="1">
        <f>'BASE METAS)'!FF118</f>
        <v>1</v>
      </c>
      <c r="CA125" s="1">
        <f>'BASE METAS)'!FG118</f>
        <v>20</v>
      </c>
      <c r="CB125" s="1">
        <f>'BASE METAS)'!FH118</f>
        <v>40</v>
      </c>
      <c r="CC125" s="1">
        <f>'BASE METAS)'!FI118</f>
        <v>0.33333333333333331</v>
      </c>
      <c r="CD125" s="1">
        <f>'BASE METAS)'!FJ118</f>
        <v>60</v>
      </c>
      <c r="CE125" s="1">
        <f>'BASE METAS)'!FK118</f>
        <v>0</v>
      </c>
      <c r="CF125" s="1">
        <f>'BASE METAS)'!FL118</f>
        <v>5</v>
      </c>
      <c r="CG125" s="1">
        <f>'BASE METAS)'!FM118</f>
        <v>5</v>
      </c>
    </row>
    <row r="126" spans="1:85" ht="50.25" customHeight="1" x14ac:dyDescent="0.25">
      <c r="A126" s="1">
        <f>'BASE METAS)'!A119</f>
        <v>0</v>
      </c>
      <c r="B126" s="7199"/>
      <c r="C126" s="7154"/>
      <c r="D126" s="7154"/>
      <c r="E126" s="7154"/>
      <c r="F126" s="7223"/>
      <c r="G126" s="7223"/>
      <c r="H126" s="7144"/>
      <c r="I126" s="7144"/>
      <c r="J126" s="5707"/>
      <c r="K126" s="5707"/>
      <c r="L126" s="5707"/>
      <c r="M126" s="5707"/>
      <c r="N126" s="5707"/>
      <c r="O126" s="5707"/>
      <c r="P126" s="5698"/>
      <c r="Q126" s="5698"/>
      <c r="R126" s="5698"/>
      <c r="S126" s="5698"/>
      <c r="T126" s="5698"/>
      <c r="U126" s="7730"/>
      <c r="V126" s="5698"/>
      <c r="W126" s="5695"/>
      <c r="X126" s="7145"/>
      <c r="Y126" s="880">
        <f>'BASE METAS)'!Y119</f>
        <v>15</v>
      </c>
      <c r="Z126" s="345" t="str">
        <f>'BASE METAS)'!Z119</f>
        <v>ORGANIZACIÓN Y CLASIFICACIÓN DEL ACERVO DOCUMENTAL, PARA IDENTIFICACIÓN DE LOS DOCUMENTOS CON VALOR HISTÓRICO ADMINISTRATIVO.</v>
      </c>
      <c r="AA126" s="271" t="str">
        <f>'BASE METAS)'!AA119</f>
        <v>METRO LINEAL</v>
      </c>
      <c r="AB126" s="346">
        <f>'BASE METAS)'!AB119</f>
        <v>700</v>
      </c>
      <c r="AC126" s="341">
        <f>'BASE METAS)'!AC119</f>
        <v>195</v>
      </c>
      <c r="AD126" s="342">
        <f>'BASE METAS)'!AD119</f>
        <v>0.27857142857142858</v>
      </c>
      <c r="AE126" s="341">
        <f>'BASE METAS)'!AE119</f>
        <v>195</v>
      </c>
      <c r="AF126" s="343">
        <f>'BASE METAS)'!AF119</f>
        <v>0.27857142857142858</v>
      </c>
      <c r="AG126" s="195">
        <f>'BASE METAS)'!AG119</f>
        <v>195</v>
      </c>
      <c r="AH126" s="192">
        <f>'BASE METAS)'!AH119</f>
        <v>0.27857142857142858</v>
      </c>
      <c r="AI126" s="195">
        <f>'BASE METAS)'!AI119</f>
        <v>115</v>
      </c>
      <c r="AJ126" s="192">
        <f>'BASE METAS)'!AJ119</f>
        <v>0.16428571428571428</v>
      </c>
      <c r="AK126" s="199">
        <f>'BASE METAS)'!AK119</f>
        <v>1</v>
      </c>
      <c r="AL126" s="933" t="e">
        <f>'BASE METAS)'!#REF!</f>
        <v>#REF!</v>
      </c>
      <c r="AM126" s="1" t="e">
        <f>'BASE METAS)'!#REF!</f>
        <v>#REF!</v>
      </c>
      <c r="AN126" s="1" t="e">
        <f>'BASE METAS)'!#REF!</f>
        <v>#REF!</v>
      </c>
      <c r="AO126" s="1" t="e">
        <f>'BASE METAS)'!#REF!</f>
        <v>#REF!</v>
      </c>
      <c r="AP126" s="1" t="e">
        <f>'BASE METAS)'!#REF!</f>
        <v>#REF!</v>
      </c>
      <c r="AQ126" s="1" t="e">
        <f>'BASE METAS)'!#REF!</f>
        <v>#REF!</v>
      </c>
      <c r="AR126" s="1" t="e">
        <f>'BASE METAS)'!#REF!</f>
        <v>#REF!</v>
      </c>
      <c r="AS126" s="1" t="e">
        <f>'BASE METAS)'!#REF!</f>
        <v>#REF!</v>
      </c>
      <c r="AT126" s="1" t="e">
        <f>'BASE METAS)'!#REF!</f>
        <v>#REF!</v>
      </c>
      <c r="AU126" s="1479" t="e">
        <f>'BASE METAS)'!#REF!</f>
        <v>#REF!</v>
      </c>
      <c r="AV126" s="1">
        <f>'BASE METAS)'!BQ119</f>
        <v>700</v>
      </c>
      <c r="AW126" s="1" t="e">
        <f>'BASE METAS)'!#REF!</f>
        <v>#REF!</v>
      </c>
      <c r="AX126" s="1" t="e">
        <f>'BASE METAS)'!#REF!</f>
        <v>#REF!</v>
      </c>
      <c r="AY126" s="1" t="e">
        <f>'BASE METAS)'!#REF!</f>
        <v>#REF!</v>
      </c>
      <c r="AZ126" s="1" t="e">
        <f>'BASE METAS)'!#REF!</f>
        <v>#REF!</v>
      </c>
      <c r="BA126" s="1" t="e">
        <f>'BASE METAS)'!#REF!</f>
        <v>#REF!</v>
      </c>
      <c r="BB126" s="1" t="e">
        <f>'BASE METAS)'!#REF!</f>
        <v>#REF!</v>
      </c>
      <c r="BC126" s="1" t="e">
        <f>'BASE METAS)'!#REF!</f>
        <v>#REF!</v>
      </c>
      <c r="BD126" s="1" t="e">
        <f>'BASE METAS)'!#REF!</f>
        <v>#REF!</v>
      </c>
      <c r="BE126" s="1" t="e">
        <f>'BASE METAS)'!#REF!</f>
        <v>#REF!</v>
      </c>
      <c r="BF126" s="1" t="e">
        <f>'BASE METAS)'!#REF!</f>
        <v>#REF!</v>
      </c>
      <c r="BG126" s="1" t="e">
        <f>'BASE METAS)'!#REF!</f>
        <v>#REF!</v>
      </c>
      <c r="BH126" s="1">
        <f>'BASE METAS)'!CL119</f>
        <v>0</v>
      </c>
      <c r="BI126" s="1">
        <f>'BASE METAS)'!CM119</f>
        <v>0</v>
      </c>
      <c r="BJ126" s="1">
        <f>'BASE METAS)'!CN119</f>
        <v>65</v>
      </c>
      <c r="BK126" s="1">
        <f>'BASE METAS)'!CO119</f>
        <v>65</v>
      </c>
      <c r="BL126" s="1">
        <f>'BASE METAS)'!CP119</f>
        <v>0</v>
      </c>
      <c r="BM126" s="1">
        <f>'BASE METAS)'!CQ119</f>
        <v>0</v>
      </c>
      <c r="BN126" s="1">
        <f>'BASE METAS)'!CR119</f>
        <v>0</v>
      </c>
      <c r="BO126" s="1">
        <f>'BASE METAS)'!CS119</f>
        <v>0</v>
      </c>
      <c r="BP126" s="1">
        <f>'BASE METAS)'!CT119</f>
        <v>0</v>
      </c>
      <c r="BQ126" s="1">
        <f>'BASE METAS)'!CU119</f>
        <v>0</v>
      </c>
      <c r="BR126" s="1">
        <f>'BASE METAS)'!CV119</f>
        <v>0</v>
      </c>
      <c r="BS126" s="1">
        <f>'BASE METAS)'!CW119</f>
        <v>0</v>
      </c>
      <c r="BT126" s="1">
        <f>'BASE METAS)'!CX119</f>
        <v>0</v>
      </c>
      <c r="BU126" s="1">
        <f>'BASE METAS)'!FA119</f>
        <v>700</v>
      </c>
      <c r="BV126" s="1">
        <f>'BASE METAS)'!FB119</f>
        <v>0</v>
      </c>
      <c r="BW126" s="1">
        <f>'BASE METAS)'!FC119</f>
        <v>65</v>
      </c>
      <c r="BX126" s="1">
        <f>'BASE METAS)'!FD119</f>
        <v>65</v>
      </c>
      <c r="BY126" s="1">
        <f>'BASE METAS)'!FE119</f>
        <v>0</v>
      </c>
      <c r="BZ126" s="1">
        <f>'BASE METAS)'!FF119</f>
        <v>1</v>
      </c>
      <c r="CA126" s="1">
        <f>'BASE METAS)'!FG119</f>
        <v>260</v>
      </c>
      <c r="CB126" s="1">
        <f>'BASE METAS)'!FH119</f>
        <v>440</v>
      </c>
      <c r="CC126" s="1">
        <f>'BASE METAS)'!FI119</f>
        <v>0.37142857142857144</v>
      </c>
      <c r="CD126" s="1">
        <f>'BASE METAS)'!FJ119</f>
        <v>700</v>
      </c>
      <c r="CE126" s="1">
        <f>'BASE METAS)'!FK119</f>
        <v>0</v>
      </c>
      <c r="CF126" s="1">
        <f>'BASE METAS)'!FL119</f>
        <v>65</v>
      </c>
      <c r="CG126" s="1">
        <f>'BASE METAS)'!FM119</f>
        <v>65</v>
      </c>
    </row>
    <row r="127" spans="1:85" ht="25.5" customHeight="1" x14ac:dyDescent="0.25">
      <c r="A127" s="1">
        <f>'BASE METAS)'!A120</f>
        <v>0</v>
      </c>
      <c r="B127" s="7199"/>
      <c r="C127" s="7154"/>
      <c r="D127" s="7154"/>
      <c r="E127" s="7154"/>
      <c r="F127" s="7223"/>
      <c r="G127" s="7223"/>
      <c r="H127" s="7144"/>
      <c r="I127" s="7144"/>
      <c r="J127" s="5707"/>
      <c r="K127" s="5707"/>
      <c r="L127" s="5707"/>
      <c r="M127" s="5707"/>
      <c r="N127" s="5707"/>
      <c r="O127" s="5707"/>
      <c r="P127" s="5698"/>
      <c r="Q127" s="5698"/>
      <c r="R127" s="5698"/>
      <c r="S127" s="5698"/>
      <c r="T127" s="5698"/>
      <c r="U127" s="7730"/>
      <c r="V127" s="5698"/>
      <c r="W127" s="5695"/>
      <c r="X127" s="7145"/>
      <c r="Y127" s="880">
        <f>'BASE METAS)'!Y120</f>
        <v>16</v>
      </c>
      <c r="Z127" s="345" t="str">
        <f>'BASE METAS)'!Z120</f>
        <v>SELECCIÓN DE DOCUMENTOS SUSCEPTIBLES DE SER DESTRUIDOS POR HABER CUMPLIDO SU PERÍODO DE CONSERVACIÓN, PREVIO DICTAMEN CORRESPONDIENTE.</v>
      </c>
      <c r="AA127" s="271" t="str">
        <f>'BASE METAS)'!AA120</f>
        <v>METRO LINEAL</v>
      </c>
      <c r="AB127" s="346">
        <f>'BASE METAS)'!AB120</f>
        <v>700</v>
      </c>
      <c r="AC127" s="341">
        <f>'BASE METAS)'!AC120</f>
        <v>195</v>
      </c>
      <c r="AD127" s="342">
        <f>'BASE METAS)'!AD120</f>
        <v>0.27857142857142858</v>
      </c>
      <c r="AE127" s="341">
        <f>'BASE METAS)'!AE120</f>
        <v>195</v>
      </c>
      <c r="AF127" s="343">
        <f>'BASE METAS)'!AF120</f>
        <v>0.27857142857142858</v>
      </c>
      <c r="AG127" s="195">
        <f>'BASE METAS)'!AG120</f>
        <v>195</v>
      </c>
      <c r="AH127" s="192">
        <f>'BASE METAS)'!AH120</f>
        <v>0.27857142857142858</v>
      </c>
      <c r="AI127" s="195">
        <f>'BASE METAS)'!AI120</f>
        <v>115</v>
      </c>
      <c r="AJ127" s="192">
        <f>'BASE METAS)'!AJ120</f>
        <v>0.16428571428571428</v>
      </c>
      <c r="AK127" s="199">
        <f>'BASE METAS)'!AK120</f>
        <v>1</v>
      </c>
      <c r="AL127" s="933" t="e">
        <f>'BASE METAS)'!#REF!</f>
        <v>#REF!</v>
      </c>
      <c r="AM127" s="1" t="e">
        <f>'BASE METAS)'!#REF!</f>
        <v>#REF!</v>
      </c>
      <c r="AN127" s="1" t="e">
        <f>'BASE METAS)'!#REF!</f>
        <v>#REF!</v>
      </c>
      <c r="AO127" s="1" t="e">
        <f>'BASE METAS)'!#REF!</f>
        <v>#REF!</v>
      </c>
      <c r="AP127" s="1" t="e">
        <f>'BASE METAS)'!#REF!</f>
        <v>#REF!</v>
      </c>
      <c r="AQ127" s="1" t="e">
        <f>'BASE METAS)'!#REF!</f>
        <v>#REF!</v>
      </c>
      <c r="AR127" s="1" t="e">
        <f>'BASE METAS)'!#REF!</f>
        <v>#REF!</v>
      </c>
      <c r="AS127" s="1" t="e">
        <f>'BASE METAS)'!#REF!</f>
        <v>#REF!</v>
      </c>
      <c r="AT127" s="1" t="e">
        <f>'BASE METAS)'!#REF!</f>
        <v>#REF!</v>
      </c>
      <c r="AU127" s="1479" t="e">
        <f>'BASE METAS)'!#REF!</f>
        <v>#REF!</v>
      </c>
      <c r="AV127" s="1">
        <f>'BASE METAS)'!BQ120</f>
        <v>700</v>
      </c>
      <c r="AW127" s="1">
        <f>'BASE METAS)'!AL115</f>
        <v>11</v>
      </c>
      <c r="AX127" s="1" t="str">
        <f>'BASE METAS)'!AN108</f>
        <v>ESTIMA LA CANTIDAD DE VEHÍCULOS DE PROPIEDAD MUNICIPAL.</v>
      </c>
      <c r="AY127" s="1" t="e">
        <f>'BASE METAS)'!#REF!</f>
        <v>#REF!</v>
      </c>
      <c r="AZ127" s="1" t="e">
        <f>'BASE METAS)'!#REF!</f>
        <v>#REF!</v>
      </c>
      <c r="BA127" s="1" t="str">
        <f>'BASE METAS)'!AP108</f>
        <v>No. DE PROCEDIMIENTO PROGRAMADO</v>
      </c>
      <c r="BB127" s="1" t="e">
        <f>'BASE METAS)'!#REF!</f>
        <v>#REF!</v>
      </c>
      <c r="BC127" s="1" t="e">
        <f>'BASE METAS)'!#REF!</f>
        <v>#REF!</v>
      </c>
      <c r="BD127" s="1">
        <f>'BASE METAS)'!AQ115</f>
        <v>100</v>
      </c>
      <c r="BE127" s="1" t="str">
        <f>'BASE METAS)'!AR115</f>
        <v>FOTOGRAFÍA</v>
      </c>
      <c r="BF127" s="1" t="e">
        <f>'BASE METAS)'!#REF!</f>
        <v>#REF!</v>
      </c>
      <c r="BG127" s="1" t="str">
        <f>'BASE METAS)'!AS115</f>
        <v>EFICACIA</v>
      </c>
      <c r="BH127" s="1">
        <f>'BASE METAS)'!CL130</f>
        <v>0</v>
      </c>
      <c r="BI127" s="1">
        <f>'BASE METAS)'!CM120</f>
        <v>65</v>
      </c>
      <c r="BJ127" s="1">
        <f>'BASE METAS)'!CN120</f>
        <v>65</v>
      </c>
      <c r="BK127" s="1">
        <f>'BASE METAS)'!CO120</f>
        <v>65</v>
      </c>
      <c r="BL127" s="1">
        <f>'BASE METAS)'!CP120</f>
        <v>0</v>
      </c>
      <c r="BM127" s="1">
        <f>'BASE METAS)'!CQ120</f>
        <v>0</v>
      </c>
      <c r="BN127" s="1">
        <f>'BASE METAS)'!CR120</f>
        <v>0</v>
      </c>
      <c r="BO127" s="1">
        <f>'BASE METAS)'!CS120</f>
        <v>0</v>
      </c>
      <c r="BP127" s="1">
        <f>'BASE METAS)'!CT120</f>
        <v>0</v>
      </c>
      <c r="BQ127" s="1">
        <f>'BASE METAS)'!CU120</f>
        <v>0</v>
      </c>
      <c r="BR127" s="1">
        <f>'BASE METAS)'!CV120</f>
        <v>0</v>
      </c>
      <c r="BS127" s="1">
        <f>'BASE METAS)'!CW120</f>
        <v>0</v>
      </c>
      <c r="BT127" s="1">
        <f>'BASE METAS)'!CX120</f>
        <v>0</v>
      </c>
      <c r="BU127" s="1">
        <f>'BASE METAS)'!FA120</f>
        <v>700</v>
      </c>
      <c r="BV127" s="1">
        <f>'BASE METAS)'!FB120</f>
        <v>0</v>
      </c>
      <c r="BW127" s="1">
        <f>'BASE METAS)'!FC120</f>
        <v>65</v>
      </c>
      <c r="BX127" s="1">
        <f>'BASE METAS)'!FD120</f>
        <v>65</v>
      </c>
      <c r="BY127" s="1">
        <f>'BASE METAS)'!FE120</f>
        <v>0</v>
      </c>
      <c r="BZ127" s="1">
        <f>'BASE METAS)'!FF120</f>
        <v>1</v>
      </c>
      <c r="CA127" s="1">
        <f>'BASE METAS)'!FG120</f>
        <v>260</v>
      </c>
      <c r="CB127" s="1">
        <f>'BASE METAS)'!FH120</f>
        <v>440</v>
      </c>
      <c r="CC127" s="1">
        <f>'BASE METAS)'!FI120</f>
        <v>0.37142857142857144</v>
      </c>
      <c r="CD127" s="1">
        <f>'BASE METAS)'!FJ120</f>
        <v>700</v>
      </c>
      <c r="CE127" s="1">
        <f>'BASE METAS)'!FK120</f>
        <v>0</v>
      </c>
      <c r="CF127" s="1">
        <f>'BASE METAS)'!FL120</f>
        <v>65</v>
      </c>
      <c r="CG127" s="1">
        <f>'BASE METAS)'!FM120</f>
        <v>65</v>
      </c>
    </row>
    <row r="128" spans="1:85" ht="30" customHeight="1" x14ac:dyDescent="0.25">
      <c r="A128" s="1">
        <f>'BASE METAS)'!A121</f>
        <v>0</v>
      </c>
      <c r="B128" s="7199"/>
      <c r="C128" s="7154"/>
      <c r="D128" s="7154"/>
      <c r="E128" s="7154"/>
      <c r="F128" s="7223"/>
      <c r="G128" s="7223"/>
      <c r="H128" s="7144"/>
      <c r="I128" s="7144"/>
      <c r="J128" s="5707"/>
      <c r="K128" s="5707"/>
      <c r="L128" s="5707"/>
      <c r="M128" s="5707"/>
      <c r="N128" s="5707"/>
      <c r="O128" s="5707"/>
      <c r="P128" s="5698"/>
      <c r="Q128" s="5698"/>
      <c r="R128" s="5698"/>
      <c r="S128" s="5698"/>
      <c r="T128" s="5698"/>
      <c r="U128" s="7730"/>
      <c r="V128" s="5698"/>
      <c r="W128" s="5695"/>
      <c r="X128" s="7145"/>
      <c r="Y128" s="880">
        <f>'BASE METAS)'!Y121</f>
        <v>17</v>
      </c>
      <c r="Z128" s="345" t="str">
        <f>'BASE METAS)'!Z121</f>
        <v>DIGITALIZACION DE LIBROS DEL SERVICIO MILITAR NACIONAL</v>
      </c>
      <c r="AA128" s="271" t="str">
        <f>'BASE METAS)'!AA121</f>
        <v>LIBRO</v>
      </c>
      <c r="AB128" s="346">
        <f>'BASE METAS)'!AB121</f>
        <v>40</v>
      </c>
      <c r="AC128" s="341">
        <f>'BASE METAS)'!AC121</f>
        <v>11</v>
      </c>
      <c r="AD128" s="342">
        <f>'BASE METAS)'!AD121</f>
        <v>0.27500000000000002</v>
      </c>
      <c r="AE128" s="341">
        <f>'BASE METAS)'!AE121</f>
        <v>11</v>
      </c>
      <c r="AF128" s="343">
        <f>'BASE METAS)'!AF121</f>
        <v>0.27500000000000002</v>
      </c>
      <c r="AG128" s="195">
        <f>'BASE METAS)'!AG121</f>
        <v>9</v>
      </c>
      <c r="AH128" s="192">
        <f>'BASE METAS)'!AH121</f>
        <v>0.22500000000000001</v>
      </c>
      <c r="AI128" s="195">
        <f>'BASE METAS)'!AI121</f>
        <v>9</v>
      </c>
      <c r="AJ128" s="192">
        <f>'BASE METAS)'!AJ121</f>
        <v>0.22500000000000001</v>
      </c>
      <c r="AK128" s="199">
        <f>'BASE METAS)'!AK121</f>
        <v>1</v>
      </c>
      <c r="AL128" s="933" t="e">
        <f>'BASE METAS)'!#REF!</f>
        <v>#REF!</v>
      </c>
      <c r="AM128" s="1" t="e">
        <f>'BASE METAS)'!#REF!</f>
        <v>#REF!</v>
      </c>
      <c r="AN128" s="1" t="e">
        <f>'BASE METAS)'!#REF!</f>
        <v>#REF!</v>
      </c>
      <c r="AO128" s="1" t="e">
        <f>'BASE METAS)'!#REF!</f>
        <v>#REF!</v>
      </c>
      <c r="AP128" s="1" t="e">
        <f>'BASE METAS)'!#REF!</f>
        <v>#REF!</v>
      </c>
      <c r="AQ128" s="1" t="e">
        <f>'BASE METAS)'!#REF!</f>
        <v>#REF!</v>
      </c>
      <c r="AR128" s="1" t="e">
        <f>'BASE METAS)'!#REF!</f>
        <v>#REF!</v>
      </c>
      <c r="AS128" s="1" t="e">
        <f>'BASE METAS)'!#REF!</f>
        <v>#REF!</v>
      </c>
      <c r="AT128" s="1" t="e">
        <f>'BASE METAS)'!#REF!</f>
        <v>#REF!</v>
      </c>
      <c r="AU128" s="1479" t="e">
        <f>'BASE METAS)'!#REF!</f>
        <v>#REF!</v>
      </c>
      <c r="AV128" s="1" t="e">
        <f>'BASE METAS)'!#REF!</f>
        <v>#REF!</v>
      </c>
      <c r="AW128" s="1" t="e">
        <f>'BASE METAS)'!#REF!</f>
        <v>#REF!</v>
      </c>
      <c r="AX128" s="1" t="e">
        <f>'BASE METAS)'!#REF!</f>
        <v>#REF!</v>
      </c>
      <c r="AY128" s="1352" t="e">
        <f>'BASE METAS)'!#REF!</f>
        <v>#REF!</v>
      </c>
      <c r="AZ128" s="1352" t="e">
        <f>'BASE METAS)'!#REF!</f>
        <v>#REF!</v>
      </c>
      <c r="BA128" s="1352" t="e">
        <f>'BASE METAS)'!#REF!</f>
        <v>#REF!</v>
      </c>
      <c r="BB128" s="1352" t="e">
        <f>'BASE METAS)'!#REF!</f>
        <v>#REF!</v>
      </c>
      <c r="BC128" s="1352" t="e">
        <f>'BASE METAS)'!#REF!</f>
        <v>#REF!</v>
      </c>
      <c r="BD128" s="1352" t="e">
        <f>'BASE METAS)'!#REF!</f>
        <v>#REF!</v>
      </c>
      <c r="BE128" s="1352" t="e">
        <f>'BASE METAS)'!#REF!</f>
        <v>#REF!</v>
      </c>
      <c r="BF128" s="1352" t="e">
        <f>'BASE METAS)'!#REF!</f>
        <v>#REF!</v>
      </c>
      <c r="BG128" s="1352" t="e">
        <f>'BASE METAS)'!#REF!</f>
        <v>#REF!</v>
      </c>
      <c r="BH128" s="1352">
        <f>'BASE METAS)'!CL121</f>
        <v>0</v>
      </c>
      <c r="BI128" s="1">
        <f>'BASE METAS)'!CM121</f>
        <v>0</v>
      </c>
      <c r="BJ128" s="1">
        <f>'BASE METAS)'!CN121</f>
        <v>4</v>
      </c>
      <c r="BK128" s="1">
        <f>'BASE METAS)'!CO121</f>
        <v>3</v>
      </c>
      <c r="BL128" s="1">
        <f>'BASE METAS)'!CP121</f>
        <v>0</v>
      </c>
      <c r="BM128" s="1">
        <f>'BASE METAS)'!CQ121</f>
        <v>0</v>
      </c>
      <c r="BN128" s="1">
        <f>'BASE METAS)'!CR121</f>
        <v>0</v>
      </c>
      <c r="BO128" s="1">
        <f>'BASE METAS)'!CS121</f>
        <v>0</v>
      </c>
      <c r="BP128" s="1">
        <f>'BASE METAS)'!CT121</f>
        <v>0</v>
      </c>
      <c r="BQ128" s="1">
        <f>'BASE METAS)'!CU121</f>
        <v>0</v>
      </c>
      <c r="BR128" s="1">
        <f>'BASE METAS)'!CV121</f>
        <v>0</v>
      </c>
      <c r="BS128" s="1">
        <f>'BASE METAS)'!CW121</f>
        <v>0</v>
      </c>
      <c r="BT128" s="1">
        <f>'BASE METAS)'!CX121</f>
        <v>0</v>
      </c>
      <c r="BU128" s="1">
        <f>'BASE METAS)'!FA121</f>
        <v>40</v>
      </c>
      <c r="BV128" s="1">
        <f>'BASE METAS)'!FB121</f>
        <v>0</v>
      </c>
      <c r="BW128" s="1">
        <f>'BASE METAS)'!FC121</f>
        <v>4</v>
      </c>
      <c r="BX128" s="1">
        <f>'BASE METAS)'!FD121</f>
        <v>4</v>
      </c>
      <c r="BY128" s="1">
        <f>'BASE METAS)'!FE121</f>
        <v>0</v>
      </c>
      <c r="BZ128" s="1">
        <f>'BASE METAS)'!FF121</f>
        <v>1</v>
      </c>
      <c r="CA128" s="1">
        <f>'BASE METAS)'!FG121</f>
        <v>15</v>
      </c>
      <c r="CB128" s="1">
        <f>'BASE METAS)'!FH121</f>
        <v>25</v>
      </c>
      <c r="CC128" s="1">
        <f>'BASE METAS)'!FI121</f>
        <v>0.375</v>
      </c>
      <c r="CD128" s="1">
        <f>'BASE METAS)'!FJ121</f>
        <v>40</v>
      </c>
      <c r="CE128" s="1">
        <f>'BASE METAS)'!FK121</f>
        <v>0</v>
      </c>
      <c r="CF128" s="1">
        <f>'BASE METAS)'!FL121</f>
        <v>4</v>
      </c>
      <c r="CG128" s="1">
        <f>'BASE METAS)'!FM121</f>
        <v>4</v>
      </c>
    </row>
    <row r="129" spans="1:85" ht="35.25" customHeight="1" x14ac:dyDescent="0.25">
      <c r="A129" s="1">
        <f>'BASE METAS)'!A122</f>
        <v>0</v>
      </c>
      <c r="B129" s="7199"/>
      <c r="C129" s="7154"/>
      <c r="D129" s="7154"/>
      <c r="E129" s="7154"/>
      <c r="F129" s="7223"/>
      <c r="G129" s="7223"/>
      <c r="H129" s="7144"/>
      <c r="I129" s="7144"/>
      <c r="J129" s="5707"/>
      <c r="K129" s="5707"/>
      <c r="L129" s="5707"/>
      <c r="M129" s="5707"/>
      <c r="N129" s="5707"/>
      <c r="O129" s="5707"/>
      <c r="P129" s="5698"/>
      <c r="Q129" s="5698"/>
      <c r="R129" s="5698"/>
      <c r="S129" s="5698"/>
      <c r="T129" s="5698"/>
      <c r="U129" s="7730"/>
      <c r="V129" s="5698"/>
      <c r="W129" s="5695"/>
      <c r="X129" s="7145"/>
      <c r="Y129" s="880">
        <f>'BASE METAS)'!Y122</f>
        <v>18</v>
      </c>
      <c r="Z129" s="347" t="str">
        <f>'BASE METAS)'!Z122</f>
        <v xml:space="preserve">BUSQUEDA Y EXPEDICIÓN  DE NUMERO DE  MATRICULAS </v>
      </c>
      <c r="AA129" s="271" t="str">
        <f>'BASE METAS)'!AA122</f>
        <v>DOCUMENTO</v>
      </c>
      <c r="AB129" s="346">
        <f>'BASE METAS)'!AB122</f>
        <v>150</v>
      </c>
      <c r="AC129" s="341">
        <f>'BASE METAS)'!AC122</f>
        <v>42</v>
      </c>
      <c r="AD129" s="342">
        <f>'BASE METAS)'!AD122</f>
        <v>0.28000000000000003</v>
      </c>
      <c r="AE129" s="341">
        <f>'BASE METAS)'!AE122</f>
        <v>42</v>
      </c>
      <c r="AF129" s="343">
        <f>'BASE METAS)'!AF122</f>
        <v>0.28000000000000003</v>
      </c>
      <c r="AG129" s="195">
        <f>'BASE METAS)'!AG122</f>
        <v>42</v>
      </c>
      <c r="AH129" s="192">
        <f>'BASE METAS)'!AH122</f>
        <v>0.28000000000000003</v>
      </c>
      <c r="AI129" s="195">
        <f>'BASE METAS)'!AI122</f>
        <v>24</v>
      </c>
      <c r="AJ129" s="192">
        <f>'BASE METAS)'!AJ122</f>
        <v>0.16</v>
      </c>
      <c r="AK129" s="199">
        <f>'BASE METAS)'!AK122</f>
        <v>1</v>
      </c>
      <c r="AL129" s="933" t="e">
        <f>'BASE METAS)'!#REF!</f>
        <v>#REF!</v>
      </c>
      <c r="AM129" s="1" t="e">
        <f>'BASE METAS)'!#REF!</f>
        <v>#REF!</v>
      </c>
      <c r="AN129" s="1" t="e">
        <f>'BASE METAS)'!#REF!</f>
        <v>#REF!</v>
      </c>
      <c r="AO129" s="1" t="e">
        <f>'BASE METAS)'!#REF!</f>
        <v>#REF!</v>
      </c>
      <c r="AP129" s="1" t="e">
        <f>'BASE METAS)'!#REF!</f>
        <v>#REF!</v>
      </c>
      <c r="AQ129" s="1" t="e">
        <f>'BASE METAS)'!#REF!</f>
        <v>#REF!</v>
      </c>
      <c r="AR129" s="1" t="e">
        <f>'BASE METAS)'!#REF!</f>
        <v>#REF!</v>
      </c>
      <c r="AS129" s="1" t="e">
        <f>'BASE METAS)'!#REF!</f>
        <v>#REF!</v>
      </c>
      <c r="AT129" s="1" t="e">
        <f>'BASE METAS)'!#REF!</f>
        <v>#REF!</v>
      </c>
      <c r="AU129" s="1479" t="e">
        <f>'BASE METAS)'!#REF!</f>
        <v>#REF!</v>
      </c>
      <c r="AV129" s="1" t="e">
        <f>'BASE METAS)'!#REF!</f>
        <v>#REF!</v>
      </c>
      <c r="AW129" s="1" t="e">
        <f>'BASE METAS)'!#REF!</f>
        <v>#REF!</v>
      </c>
      <c r="AX129" s="1" t="str">
        <f>'BASE METAS)'!AN115</f>
        <v>DETERMINAR EL PORCENTAJE DE FOTOGRAFÍAS DIGITALIZADAS</v>
      </c>
      <c r="AY129" s="1352" t="e">
        <f>'BASE METAS)'!#REF!</f>
        <v>#REF!</v>
      </c>
      <c r="AZ129" s="963" t="str">
        <f>'BASE METAS)'!AU115</f>
        <v>DESEMPEÑO</v>
      </c>
      <c r="BA129" s="963" t="str">
        <f>'BASE METAS)'!AP115</f>
        <v>TOTAL DE FOTOGRAFÍAS POR DIGITALIZAR PROGRAMADOS</v>
      </c>
      <c r="BB129" s="963" t="e">
        <f>'BASE METAS)'!#REF!</f>
        <v>#REF!</v>
      </c>
      <c r="BC129" s="963" t="e">
        <f>'BASE METAS)'!#REF!</f>
        <v>#REF!</v>
      </c>
      <c r="BD129" s="963" t="e">
        <f>'BASE METAS)'!#REF!</f>
        <v>#REF!</v>
      </c>
      <c r="BE129" s="963" t="e">
        <f>'BASE METAS)'!#REF!</f>
        <v>#REF!</v>
      </c>
      <c r="BF129" s="963" t="e">
        <f>'BASE METAS)'!#REF!</f>
        <v>#REF!</v>
      </c>
      <c r="BG129" s="1352" t="e">
        <f>'BASE METAS)'!#REF!</f>
        <v>#REF!</v>
      </c>
      <c r="BH129" s="1352">
        <f>'BASE METAS)'!CL122</f>
        <v>0</v>
      </c>
      <c r="BI129" s="1">
        <f>'BASE METAS)'!CM122</f>
        <v>14</v>
      </c>
      <c r="BJ129" s="1">
        <f>'BASE METAS)'!CN122</f>
        <v>14</v>
      </c>
      <c r="BK129" s="1">
        <f>'BASE METAS)'!CO122</f>
        <v>14</v>
      </c>
      <c r="BL129" s="1">
        <f>'BASE METAS)'!CP122</f>
        <v>0</v>
      </c>
      <c r="BM129" s="1">
        <f>'BASE METAS)'!CQ122</f>
        <v>0</v>
      </c>
      <c r="BN129" s="1">
        <f>'BASE METAS)'!CR122</f>
        <v>0</v>
      </c>
      <c r="BO129" s="1">
        <f>'BASE METAS)'!CS122</f>
        <v>0</v>
      </c>
      <c r="BP129" s="1">
        <f>'BASE METAS)'!CT122</f>
        <v>0</v>
      </c>
      <c r="BQ129" s="1">
        <f>'BASE METAS)'!CU122</f>
        <v>0</v>
      </c>
      <c r="BR129" s="1">
        <f>'BASE METAS)'!CV122</f>
        <v>0</v>
      </c>
      <c r="BS129" s="1">
        <f>'BASE METAS)'!CW122</f>
        <v>0</v>
      </c>
      <c r="BT129" s="1">
        <f>'BASE METAS)'!CX122</f>
        <v>0</v>
      </c>
      <c r="BU129" s="1">
        <f>'BASE METAS)'!FA122</f>
        <v>150</v>
      </c>
      <c r="BV129" s="1">
        <f>'BASE METAS)'!FB122</f>
        <v>0</v>
      </c>
      <c r="BW129" s="1">
        <f>'BASE METAS)'!FC122</f>
        <v>14</v>
      </c>
      <c r="BX129" s="1">
        <f>'BASE METAS)'!FD122</f>
        <v>14</v>
      </c>
      <c r="BY129" s="1">
        <f>'BASE METAS)'!FE122</f>
        <v>0</v>
      </c>
      <c r="BZ129" s="1">
        <f>'BASE METAS)'!FF122</f>
        <v>1</v>
      </c>
      <c r="CA129" s="1">
        <f>'BASE METAS)'!FG122</f>
        <v>56</v>
      </c>
      <c r="CB129" s="1">
        <f>'BASE METAS)'!FH122</f>
        <v>94</v>
      </c>
      <c r="CC129" s="1">
        <f>'BASE METAS)'!FI122</f>
        <v>0.37333333333333335</v>
      </c>
      <c r="CD129" s="1">
        <f>'BASE METAS)'!FJ122</f>
        <v>150</v>
      </c>
      <c r="CE129" s="1">
        <f>'BASE METAS)'!FK122</f>
        <v>0</v>
      </c>
      <c r="CF129" s="1">
        <f>'BASE METAS)'!FL122</f>
        <v>14</v>
      </c>
      <c r="CG129" s="1">
        <f>'BASE METAS)'!FM122</f>
        <v>14</v>
      </c>
    </row>
    <row r="130" spans="1:85" ht="34.5" customHeight="1" x14ac:dyDescent="0.25">
      <c r="A130" s="1">
        <f>'BASE METAS)'!A123</f>
        <v>0</v>
      </c>
      <c r="B130" s="7199"/>
      <c r="C130" s="7154"/>
      <c r="D130" s="7154"/>
      <c r="E130" s="7154"/>
      <c r="F130" s="7223"/>
      <c r="G130" s="7223"/>
      <c r="H130" s="7144"/>
      <c r="I130" s="7144"/>
      <c r="J130" s="5707"/>
      <c r="K130" s="5707"/>
      <c r="L130" s="5707"/>
      <c r="M130" s="5707"/>
      <c r="N130" s="5707"/>
      <c r="O130" s="5707"/>
      <c r="P130" s="5698"/>
      <c r="Q130" s="5698"/>
      <c r="R130" s="5698"/>
      <c r="S130" s="5698"/>
      <c r="T130" s="5698"/>
      <c r="U130" s="7730"/>
      <c r="V130" s="5698"/>
      <c r="W130" s="5695"/>
      <c r="X130" s="7145"/>
      <c r="Y130" s="880">
        <f>'BASE METAS)'!Y123</f>
        <v>19</v>
      </c>
      <c r="Z130" s="345" t="str">
        <f>'BASE METAS)'!Z123</f>
        <v>APLICAR LOS PROCEDIMIENTOS DE CONTROL PATRIMONIAL.</v>
      </c>
      <c r="AA130" s="271" t="str">
        <f>'BASE METAS)'!AA123</f>
        <v>PROCEDIMIENTO</v>
      </c>
      <c r="AB130" s="346">
        <f>'BASE METAS)'!AB123</f>
        <v>12</v>
      </c>
      <c r="AC130" s="341">
        <f>'BASE METAS)'!AC123</f>
        <v>3</v>
      </c>
      <c r="AD130" s="342">
        <f>'BASE METAS)'!AD123</f>
        <v>0.25</v>
      </c>
      <c r="AE130" s="341">
        <f>'BASE METAS)'!AE123</f>
        <v>3</v>
      </c>
      <c r="AF130" s="343">
        <f>'BASE METAS)'!AF123</f>
        <v>0.25</v>
      </c>
      <c r="AG130" s="195">
        <f>'BASE METAS)'!AG123</f>
        <v>3</v>
      </c>
      <c r="AH130" s="192">
        <f>'BASE METAS)'!AH123</f>
        <v>0.25</v>
      </c>
      <c r="AI130" s="195">
        <f>'BASE METAS)'!AI123</f>
        <v>3</v>
      </c>
      <c r="AJ130" s="192">
        <f>'BASE METAS)'!AJ123</f>
        <v>0.25</v>
      </c>
      <c r="AK130" s="199">
        <f>'BASE METAS)'!AK123</f>
        <v>1</v>
      </c>
      <c r="AL130" s="933" t="e">
        <f>'BASE METAS)'!#REF!</f>
        <v>#REF!</v>
      </c>
      <c r="AM130" s="1" t="e">
        <f>'BASE METAS)'!#REF!</f>
        <v>#REF!</v>
      </c>
      <c r="AN130" s="1" t="e">
        <f>'BASE METAS)'!#REF!</f>
        <v>#REF!</v>
      </c>
      <c r="AO130" s="1" t="e">
        <f>'BASE METAS)'!#REF!</f>
        <v>#REF!</v>
      </c>
      <c r="AP130" s="1" t="e">
        <f>'BASE METAS)'!#REF!</f>
        <v>#REF!</v>
      </c>
      <c r="AQ130" s="1" t="e">
        <f>'BASE METAS)'!#REF!</f>
        <v>#REF!</v>
      </c>
      <c r="AR130" s="1" t="e">
        <f>'BASE METAS)'!#REF!</f>
        <v>#REF!</v>
      </c>
      <c r="AS130" s="1" t="e">
        <f>'BASE METAS)'!#REF!</f>
        <v>#REF!</v>
      </c>
      <c r="AT130" s="1" t="e">
        <f>'BASE METAS)'!#REF!</f>
        <v>#REF!</v>
      </c>
      <c r="AU130" s="1479" t="e">
        <f>'BASE METAS)'!#REF!</f>
        <v>#REF!</v>
      </c>
      <c r="AV130" s="1" t="e">
        <f>'BASE METAS)'!#REF!</f>
        <v>#REF!</v>
      </c>
      <c r="AW130" s="1">
        <f>'BASE METAS)'!AL109</f>
        <v>5</v>
      </c>
      <c r="AX130" s="1" t="str">
        <f>'BASE METAS)'!AM109</f>
        <v>GENERAR RESGUARDOS PERSONALES</v>
      </c>
      <c r="AY130" s="1352" t="e">
        <f>'BASE METAS)'!#REF!</f>
        <v>#REF!</v>
      </c>
      <c r="AZ130" s="1352" t="e">
        <f>'BASE METAS)'!#REF!</f>
        <v>#REF!</v>
      </c>
      <c r="BA130" s="1352" t="e">
        <f>'BASE METAS)'!#REF!</f>
        <v>#REF!</v>
      </c>
      <c r="BB130" s="1352" t="e">
        <f>'BASE METAS)'!#REF!</f>
        <v>#REF!</v>
      </c>
      <c r="BC130" s="1352" t="e">
        <f>'BASE METAS)'!#REF!</f>
        <v>#REF!</v>
      </c>
      <c r="BD130" s="1352" t="e">
        <f>'BASE METAS)'!#REF!</f>
        <v>#REF!</v>
      </c>
      <c r="BE130" s="1352" t="str">
        <f>'BASE METAS)'!AR109</f>
        <v>RESGUARDO</v>
      </c>
      <c r="BF130" s="1352" t="e">
        <f>'BASE METAS)'!#REF!</f>
        <v>#REF!</v>
      </c>
      <c r="BG130" s="1352" t="str">
        <f>'BASE METAS)'!AS109</f>
        <v>EFICACIA</v>
      </c>
      <c r="BH130" s="1352">
        <f>'BASE METAS)'!CL123</f>
        <v>0</v>
      </c>
      <c r="BI130" s="1">
        <f>'BASE METAS)'!CM123</f>
        <v>0</v>
      </c>
      <c r="BJ130" s="1">
        <f>'BASE METAS)'!CN123</f>
        <v>1</v>
      </c>
      <c r="BK130" s="1">
        <f>'BASE METAS)'!CO123</f>
        <v>1</v>
      </c>
      <c r="BL130" s="1">
        <f>'BASE METAS)'!CP123</f>
        <v>0</v>
      </c>
      <c r="BM130" s="1">
        <f>'BASE METAS)'!CQ123</f>
        <v>0</v>
      </c>
      <c r="BN130" s="1">
        <f>'BASE METAS)'!CR123</f>
        <v>0</v>
      </c>
      <c r="BO130" s="1">
        <f>'BASE METAS)'!CS123</f>
        <v>0</v>
      </c>
      <c r="BP130" s="1">
        <f>'BASE METAS)'!CT123</f>
        <v>0</v>
      </c>
      <c r="BQ130" s="1">
        <f>'BASE METAS)'!CU123</f>
        <v>0</v>
      </c>
      <c r="BR130" s="1">
        <f>'BASE METAS)'!CV123</f>
        <v>0</v>
      </c>
      <c r="BS130" s="1">
        <f>'BASE METAS)'!CW123</f>
        <v>0</v>
      </c>
      <c r="BT130" s="1">
        <f>'BASE METAS)'!CX123</f>
        <v>0</v>
      </c>
      <c r="BU130" s="1">
        <f>'BASE METAS)'!FA123</f>
        <v>12</v>
      </c>
      <c r="BV130" s="1">
        <f>'BASE METAS)'!FB123</f>
        <v>0</v>
      </c>
      <c r="BW130" s="1">
        <f>'BASE METAS)'!FC123</f>
        <v>1</v>
      </c>
      <c r="BX130" s="1">
        <f>'BASE METAS)'!FD123</f>
        <v>1</v>
      </c>
      <c r="BY130" s="1">
        <f>'BASE METAS)'!FE123</f>
        <v>0</v>
      </c>
      <c r="BZ130" s="1">
        <f>'BASE METAS)'!FF123</f>
        <v>1</v>
      </c>
      <c r="CA130" s="1">
        <f>'BASE METAS)'!FG123</f>
        <v>4</v>
      </c>
      <c r="CB130" s="1">
        <f>'BASE METAS)'!FH123</f>
        <v>8</v>
      </c>
      <c r="CC130" s="1">
        <f>'BASE METAS)'!FI123</f>
        <v>0.33333333333333331</v>
      </c>
      <c r="CD130" s="1">
        <f>'BASE METAS)'!FJ123</f>
        <v>12</v>
      </c>
      <c r="CE130" s="1">
        <f>'BASE METAS)'!FK123</f>
        <v>0</v>
      </c>
      <c r="CF130" s="1">
        <f>'BASE METAS)'!FL123</f>
        <v>1</v>
      </c>
      <c r="CG130" s="1">
        <f>'BASE METAS)'!FM123</f>
        <v>1</v>
      </c>
    </row>
    <row r="131" spans="1:85" ht="18" customHeight="1" x14ac:dyDescent="0.2">
      <c r="A131" s="1">
        <f>'BASE METAS)'!A124</f>
        <v>0</v>
      </c>
      <c r="B131" s="7199"/>
      <c r="C131" s="7154"/>
      <c r="D131" s="7154"/>
      <c r="E131" s="7154"/>
      <c r="F131" s="7223"/>
      <c r="G131" s="7223"/>
      <c r="H131" s="7144"/>
      <c r="I131" s="7144"/>
      <c r="J131" s="5708"/>
      <c r="K131" s="5708"/>
      <c r="L131" s="5708"/>
      <c r="M131" s="5708"/>
      <c r="N131" s="5708"/>
      <c r="O131" s="5708"/>
      <c r="P131" s="5699"/>
      <c r="Q131" s="5699"/>
      <c r="R131" s="5699"/>
      <c r="S131" s="5699"/>
      <c r="T131" s="5699"/>
      <c r="U131" s="7731"/>
      <c r="V131" s="5699"/>
      <c r="W131" s="5696"/>
      <c r="X131" s="7103"/>
      <c r="Y131" s="881">
        <f>'BASE METAS)'!Y124</f>
        <v>20</v>
      </c>
      <c r="Z131" s="348" t="str">
        <f>'BASE METAS)'!Z124</f>
        <v>ARRENDAMIENTO INMUEBLES</v>
      </c>
      <c r="AA131" s="274" t="str">
        <f>'BASE METAS)'!AA124</f>
        <v>INMUEBLE</v>
      </c>
      <c r="AB131" s="349">
        <f>'BASE METAS)'!AB124</f>
        <v>5</v>
      </c>
      <c r="AC131" s="350">
        <f>'BASE METAS)'!AC124</f>
        <v>5</v>
      </c>
      <c r="AD131" s="351">
        <f>'BASE METAS)'!AD124</f>
        <v>1</v>
      </c>
      <c r="AE131" s="350">
        <f>'BASE METAS)'!AE124</f>
        <v>0</v>
      </c>
      <c r="AF131" s="352">
        <f>'BASE METAS)'!AF124</f>
        <v>0</v>
      </c>
      <c r="AG131" s="197">
        <f>'BASE METAS)'!AG124</f>
        <v>0</v>
      </c>
      <c r="AH131" s="194">
        <f>'BASE METAS)'!AH124</f>
        <v>0</v>
      </c>
      <c r="AI131" s="197">
        <f>'BASE METAS)'!AI124</f>
        <v>0</v>
      </c>
      <c r="AJ131" s="194">
        <f>'BASE METAS)'!AJ124</f>
        <v>0</v>
      </c>
      <c r="AK131" s="200">
        <f>'BASE METAS)'!AK124</f>
        <v>1</v>
      </c>
      <c r="AL131" s="933" t="e">
        <f>'BASE METAS)'!#REF!</f>
        <v>#REF!</v>
      </c>
      <c r="AM131" s="1" t="e">
        <f>'BASE METAS)'!#REF!</f>
        <v>#REF!</v>
      </c>
      <c r="AN131" s="1" t="e">
        <f>'BASE METAS)'!#REF!</f>
        <v>#REF!</v>
      </c>
      <c r="AO131" s="1" t="e">
        <f>'BASE METAS)'!#REF!</f>
        <v>#REF!</v>
      </c>
      <c r="AP131" s="1" t="e">
        <f>'BASE METAS)'!#REF!</f>
        <v>#REF!</v>
      </c>
      <c r="AQ131" s="1" t="e">
        <f>'BASE METAS)'!#REF!</f>
        <v>#REF!</v>
      </c>
      <c r="AR131" s="1" t="e">
        <f>'BASE METAS)'!#REF!</f>
        <v>#REF!</v>
      </c>
      <c r="AS131" s="1" t="e">
        <f>'BASE METAS)'!#REF!</f>
        <v>#REF!</v>
      </c>
      <c r="AT131" s="1" t="e">
        <f>'BASE METAS)'!#REF!</f>
        <v>#REF!</v>
      </c>
      <c r="AU131" s="1479" t="e">
        <f>'BASE METAS)'!#REF!</f>
        <v>#REF!</v>
      </c>
      <c r="AV131" s="1" t="e">
        <f>'BASE METAS)'!#REF!</f>
        <v>#REF!</v>
      </c>
      <c r="AW131" s="1" t="e">
        <f>'BASE METAS)'!#REF!</f>
        <v>#REF!</v>
      </c>
      <c r="AX131" s="1" t="e">
        <f>'BASE METAS)'!#REF!</f>
        <v>#REF!</v>
      </c>
      <c r="AY131" s="1352" t="e">
        <f>'BASE METAS)'!#REF!</f>
        <v>#REF!</v>
      </c>
      <c r="AZ131" s="1352" t="e">
        <f>'BASE METAS)'!#REF!</f>
        <v>#REF!</v>
      </c>
      <c r="BA131" s="1352" t="str">
        <f>'BASE METAS)'!AO109</f>
        <v>No. DE RESGUARDOS EMITIDOS</v>
      </c>
      <c r="BB131" s="1352" t="e">
        <f>'BASE METAS)'!#REF!</f>
        <v>#REF!</v>
      </c>
      <c r="BC131" s="1352" t="e">
        <f>'BASE METAS)'!#REF!</f>
        <v>#REF!</v>
      </c>
      <c r="BD131" s="1352">
        <f>'BASE METAS)'!AQ109</f>
        <v>100</v>
      </c>
      <c r="BE131" s="1352" t="e">
        <f>'BASE METAS)'!#REF!</f>
        <v>#REF!</v>
      </c>
      <c r="BF131" s="1352" t="e">
        <f>'BASE METAS)'!#REF!</f>
        <v>#REF!</v>
      </c>
      <c r="BG131" s="1352" t="e">
        <f>'BASE METAS)'!#REF!</f>
        <v>#REF!</v>
      </c>
      <c r="BH131" s="1352">
        <f>'BASE METAS)'!CL124</f>
        <v>0</v>
      </c>
      <c r="BI131" s="1">
        <f>'BASE METAS)'!CM124</f>
        <v>5</v>
      </c>
      <c r="BJ131" s="1">
        <f>'BASE METAS)'!CN124</f>
        <v>0</v>
      </c>
      <c r="BK131" s="1">
        <f>'BASE METAS)'!CO124</f>
        <v>0</v>
      </c>
      <c r="BL131" s="1">
        <f>'BASE METAS)'!CP124</f>
        <v>0</v>
      </c>
      <c r="BM131" s="1">
        <f>'BASE METAS)'!CQ124</f>
        <v>0</v>
      </c>
      <c r="BN131" s="1">
        <f>'BASE METAS)'!CR124</f>
        <v>0</v>
      </c>
      <c r="BO131" s="1">
        <f>'BASE METAS)'!CS124</f>
        <v>0</v>
      </c>
      <c r="BP131" s="1">
        <f>'BASE METAS)'!CT124</f>
        <v>0</v>
      </c>
      <c r="BQ131" s="1">
        <f>'BASE METAS)'!CU124</f>
        <v>0</v>
      </c>
      <c r="BR131" s="1">
        <f>'BASE METAS)'!CV124</f>
        <v>0</v>
      </c>
      <c r="BS131" s="1">
        <f>'BASE METAS)'!CW124</f>
        <v>0</v>
      </c>
      <c r="BT131" s="1">
        <f>'BASE METAS)'!CX124</f>
        <v>0</v>
      </c>
      <c r="BU131" s="1">
        <f>'BASE METAS)'!FA124</f>
        <v>5</v>
      </c>
      <c r="BV131" s="1">
        <f>'BASE METAS)'!FB124</f>
        <v>0</v>
      </c>
      <c r="BW131" s="1">
        <f>'BASE METAS)'!FC124</f>
        <v>0</v>
      </c>
      <c r="BX131" s="1">
        <f>'BASE METAS)'!FD124</f>
        <v>0</v>
      </c>
      <c r="BY131" s="1">
        <f>'BASE METAS)'!FE124</f>
        <v>0</v>
      </c>
      <c r="BZ131" s="1" t="e">
        <f>'BASE METAS)'!FF124</f>
        <v>#DIV/0!</v>
      </c>
      <c r="CA131" s="1">
        <f>'BASE METAS)'!FG124</f>
        <v>5</v>
      </c>
      <c r="CB131" s="1">
        <f>'BASE METAS)'!FH124</f>
        <v>0</v>
      </c>
      <c r="CC131" s="1">
        <f>'BASE METAS)'!FI124</f>
        <v>1</v>
      </c>
      <c r="CD131" s="1">
        <f>'BASE METAS)'!FJ124</f>
        <v>5</v>
      </c>
      <c r="CE131" s="1">
        <f>'BASE METAS)'!FK124</f>
        <v>0</v>
      </c>
      <c r="CF131" s="1">
        <f>'BASE METAS)'!FL124</f>
        <v>0</v>
      </c>
      <c r="CG131" s="1">
        <f>'BASE METAS)'!FM124</f>
        <v>0</v>
      </c>
    </row>
    <row r="132" spans="1:85" ht="114.75" x14ac:dyDescent="0.25">
      <c r="A132" s="1">
        <f>'BASE METAS)'!A125</f>
        <v>16</v>
      </c>
      <c r="B132" s="7199"/>
      <c r="C132" s="7154">
        <f>'BASE METAS)'!C125</f>
        <v>403</v>
      </c>
      <c r="D132" s="7154">
        <f>'BASE METAS)'!D125</f>
        <v>4</v>
      </c>
      <c r="E132" s="7154" t="str">
        <f>'BASE METAS)'!E125</f>
        <v>ASESORÍA JURÍDICA</v>
      </c>
      <c r="F132" s="7186" t="str">
        <f>'BASE METAS)'!F125</f>
        <v>D00</v>
      </c>
      <c r="G132" s="7186" t="str">
        <f>'BASE METAS)'!G125</f>
        <v>155</v>
      </c>
      <c r="H132" s="7144" t="str">
        <f>'BASE METAS)'!H125</f>
        <v>05</v>
      </c>
      <c r="I132" s="7144" t="str">
        <f>'BASE METAS)'!I125</f>
        <v>02</v>
      </c>
      <c r="J132" s="5706" t="str">
        <f>'BASE METAS)'!J125</f>
        <v>01</v>
      </c>
      <c r="K132" s="5706" t="str">
        <f>'BASE METAS)'!K125</f>
        <v>01</v>
      </c>
      <c r="L132" s="5706" t="str">
        <f>'BASE METAS)'!L125</f>
        <v>02</v>
      </c>
      <c r="M132" s="5706" t="str">
        <f>'BASE METAS)'!M125</f>
        <v>101</v>
      </c>
      <c r="N132" s="5706" t="str">
        <f>'BASE METAS)'!N125</f>
        <v xml:space="preserve">Unidad Jurídica </v>
      </c>
      <c r="O132" s="5706" t="str">
        <f>'BASE METAS)'!O125</f>
        <v>Área Jurídica</v>
      </c>
      <c r="P132" s="5697" t="str">
        <f>'BASE METAS)'!P125</f>
        <v>Administración, planeación y control gubernamental</v>
      </c>
      <c r="Q132" s="5697" t="str">
        <f>'BASE METAS)'!Q125</f>
        <v>Aplicación y actualización del marco jurídico</v>
      </c>
      <c r="R132" s="5697" t="str">
        <f>'BASE METAS)'!R125</f>
        <v>Protección jurídica de las personas y sus bienes</v>
      </c>
      <c r="S132" s="5697" t="str">
        <f>'BASE METAS)'!S125</f>
        <v>Orientación, apoyo y modernización del marco jurídico</v>
      </c>
      <c r="T132" s="5706" t="str">
        <f>'BASE METAS)'!T125</f>
        <v>Asesoría jurídica</v>
      </c>
      <c r="U132" s="7729" t="str">
        <f>'BASE METAS)'!U125</f>
        <v xml:space="preserve">CONTRIBUIR A LA CULTURA DE LEGALIDAD Y JUSTICIA EN LA CIUDADANÍA CREANDO UN PROGRAMA DE ASESORÍA JURÍDICA GRATUITA; GARANTIZAR, SALVAGUARDAR, DEFENDER Y PROCURAR LOS DERECHOS E INTERESES MUNICIPALES, A TRAVÉS DE UNA ADECUADA REPRESENTACIÓN Y DEFENSA JURÍDICA DE DICHOS INTERESES Y GENERAR  CERTIDUMBRE JURÍDICA EN LOS ACTOS QUE SON EMITIDOS POR LAS AUTORIDADES Y SERVIDORES PÚBLICOS  QUE INTEGRAN LA ADMINISTRACIÓN MUNICIPAL A TRAVÉS DE LA CONSULTORÍA JURÍDICA INTERNA. </v>
      </c>
      <c r="V132" s="5697" t="str">
        <f>'BASE METAS)'!V125</f>
        <v xml:space="preserve">Tlalnepantla 
Protegida </v>
      </c>
      <c r="W132" s="5694">
        <f>'BASE METAS)'!W125</f>
        <v>13034138</v>
      </c>
      <c r="X132" s="7102" t="str">
        <f>'BASE METAS)'!X125</f>
        <v>COORDINACIÓN JURÍDICA</v>
      </c>
      <c r="Y132" s="176">
        <f>'BASE METAS)'!Y125</f>
        <v>1</v>
      </c>
      <c r="Z132" s="177" t="str">
        <f>'BASE METAS)'!Z125</f>
        <v>BRINDAR ASESORÍA JURÍDICA A LOS SERVIDORES PUBLICOS DE LAS DEPENDENCIAS DEL AYUNTAMIENTO QUE LO REQUIERAN, PARA QUE EMITAN SUS ACTOS CON LEGALIDAD.</v>
      </c>
      <c r="AA132" s="178" t="str">
        <f>'BASE METAS)'!AA125</f>
        <v>ASESORÍA INTERNA</v>
      </c>
      <c r="AB132" s="179">
        <f>'BASE METAS)'!AB125</f>
        <v>200</v>
      </c>
      <c r="AC132" s="180">
        <f>'BASE METAS)'!AC125</f>
        <v>50</v>
      </c>
      <c r="AD132" s="181">
        <f>'BASE METAS)'!AD125</f>
        <v>0.25</v>
      </c>
      <c r="AE132" s="180">
        <f>'BASE METAS)'!AE125</f>
        <v>50</v>
      </c>
      <c r="AF132" s="181">
        <f>'BASE METAS)'!AF125</f>
        <v>0.25</v>
      </c>
      <c r="AG132" s="182">
        <f>'BASE METAS)'!AG125</f>
        <v>50</v>
      </c>
      <c r="AH132" s="181">
        <f>'BASE METAS)'!AH125</f>
        <v>0.25</v>
      </c>
      <c r="AI132" s="180">
        <f>'BASE METAS)'!AI125</f>
        <v>50</v>
      </c>
      <c r="AJ132" s="181">
        <f>'BASE METAS)'!AJ125</f>
        <v>0.25</v>
      </c>
      <c r="AK132" s="183">
        <f>'BASE METAS)'!AK125</f>
        <v>1</v>
      </c>
      <c r="AL132" s="1039">
        <f>'BASE METAS)'!AL125</f>
        <v>1</v>
      </c>
      <c r="AM132" s="1039" t="str">
        <f>'BASE METAS)'!AM125</f>
        <v>CONSULTORÍA Y ASESORÍA JURÍDICA, SOLICITADAS POR LAS DISTINTAS ÁREAS DEL MUNICIPIO</v>
      </c>
      <c r="AN132" s="1038" t="str">
        <f>'BASE METAS)'!AN125</f>
        <v>MIDE EL PORCENTAJE DEL DESAHOGO DE LAS CONSULTAS QUE SE FORMULAN POR LAS DISTINTAS ÁREAS DE LA ADMINISTRACIÓN EN RELACIÓN AL NÚMERO DE LAS CONSULTAS FORMULADAS POR LAS ÁREAS, AUTORIDADES Y SERVIDORES PÚBLICOS MUNICIPALES.</v>
      </c>
      <c r="AO132" s="1343" t="str">
        <f>'BASE METAS)'!AU125</f>
        <v>DESEMPEÑO</v>
      </c>
      <c r="AP132" s="1039" t="str">
        <f>'BASE METAS)'!AO125</f>
        <v>NO. DE CONSULTAS DESAHOGADAS</v>
      </c>
      <c r="AQ132" s="1039" t="str">
        <f>'BASE METAS)'!AP125</f>
        <v>NÚMERO DE CONSULTAS FORMULADAS POR LAS ÁREAS</v>
      </c>
      <c r="AR132" s="1039">
        <f>'BASE METAS)'!AQ125</f>
        <v>100</v>
      </c>
      <c r="AS132" s="1039" t="str">
        <f>'BASE METAS)'!AR125</f>
        <v>CONSULTAS INTERNAS</v>
      </c>
      <c r="AT132" s="1039" t="str">
        <f>'BASE METAS)'!AS125</f>
        <v>EFICACIA</v>
      </c>
      <c r="AU132" s="1482">
        <f>'BASE METAS)'!BO125</f>
        <v>0</v>
      </c>
      <c r="AV132" s="1">
        <f>'BASE METAS)'!BQ125</f>
        <v>200</v>
      </c>
      <c r="AW132" s="1" t="e">
        <f>'BASE METAS)'!#REF!</f>
        <v>#REF!</v>
      </c>
      <c r="AX132" s="1" t="str">
        <f>'BASE METAS)'!AN109</f>
        <v>ESTIMA LA CANTIDAD DE RESGUARDOS PERSONALES DE LOS VEHÍCULOS EMITIDOS, RESPECTO DE LOS PROGRAMADOS.</v>
      </c>
      <c r="AY132" s="1">
        <f>'BASE METAS)'!BT125</f>
        <v>49</v>
      </c>
      <c r="AZ132" s="1">
        <f>'BASE METAS)'!BU125</f>
        <v>1</v>
      </c>
      <c r="BA132" s="1">
        <f>'BASE METAS)'!BV125</f>
        <v>0.98</v>
      </c>
      <c r="BB132" s="1">
        <f>'BASE METAS)'!BW125</f>
        <v>100</v>
      </c>
      <c r="BC132" s="1">
        <f>'BASE METAS)'!BX125</f>
        <v>100</v>
      </c>
      <c r="BD132" s="1">
        <f>'BASE METAS)'!BY125</f>
        <v>0.5</v>
      </c>
      <c r="BE132" s="1" t="str">
        <f>'BASE METAS)'!AR122</f>
        <v>DOCUMENTO</v>
      </c>
      <c r="BF132" s="1" t="e">
        <f>'BASE METAS)'!#REF!</f>
        <v>#REF!</v>
      </c>
      <c r="BG132" s="1" t="str">
        <f>'BASE METAS)'!AS122</f>
        <v>EFICACIA</v>
      </c>
      <c r="BH132" s="1">
        <f>'BASE METAS)'!CL125</f>
        <v>0</v>
      </c>
      <c r="BI132" s="1">
        <f>'BASE METAS)'!CM125</f>
        <v>0</v>
      </c>
      <c r="BJ132" s="1">
        <f>'BASE METAS)'!CN125</f>
        <v>17</v>
      </c>
      <c r="BK132" s="1">
        <f>'BASE METAS)'!CO125</f>
        <v>0</v>
      </c>
      <c r="BL132" s="1">
        <f>'BASE METAS)'!CP125</f>
        <v>0</v>
      </c>
      <c r="BM132" s="1">
        <f>'BASE METAS)'!CQ125</f>
        <v>0</v>
      </c>
      <c r="BN132" s="1">
        <f>'BASE METAS)'!CR125</f>
        <v>0</v>
      </c>
      <c r="BO132" s="1">
        <f>'BASE METAS)'!CS125</f>
        <v>0</v>
      </c>
      <c r="BP132" s="1">
        <f>'BASE METAS)'!CT125</f>
        <v>0</v>
      </c>
      <c r="BQ132" s="1">
        <f>'BASE METAS)'!CU125</f>
        <v>0</v>
      </c>
      <c r="BR132" s="1">
        <f>'BASE METAS)'!CV125</f>
        <v>0</v>
      </c>
      <c r="BS132" s="1">
        <f>'BASE METAS)'!CW125</f>
        <v>0</v>
      </c>
      <c r="BT132" s="1">
        <f>'BASE METAS)'!CX125</f>
        <v>0</v>
      </c>
      <c r="BU132" s="1">
        <f>'BASE METAS)'!FA125</f>
        <v>200</v>
      </c>
      <c r="BV132" s="1">
        <f>'BASE METAS)'!FB125</f>
        <v>0</v>
      </c>
      <c r="BW132" s="1">
        <f>'BASE METAS)'!FC125</f>
        <v>17</v>
      </c>
      <c r="BX132" s="1">
        <f>'BASE METAS)'!FD125</f>
        <v>17</v>
      </c>
      <c r="BY132" s="1">
        <f>'BASE METAS)'!FE125</f>
        <v>0</v>
      </c>
      <c r="BZ132" s="1">
        <f>'BASE METAS)'!FF125</f>
        <v>1</v>
      </c>
      <c r="CA132" s="1">
        <f>'BASE METAS)'!FG125</f>
        <v>68</v>
      </c>
      <c r="CB132" s="1">
        <f>'BASE METAS)'!FH125</f>
        <v>132</v>
      </c>
      <c r="CC132" s="1">
        <f>'BASE METAS)'!FI125</f>
        <v>0.34</v>
      </c>
      <c r="CD132" s="1">
        <f>'BASE METAS)'!FJ125</f>
        <v>200</v>
      </c>
      <c r="CE132" s="1">
        <f>'BASE METAS)'!FK125</f>
        <v>0</v>
      </c>
      <c r="CF132" s="1">
        <f>'BASE METAS)'!FL125</f>
        <v>17</v>
      </c>
      <c r="CG132" s="1">
        <f>'BASE METAS)'!FM125</f>
        <v>16</v>
      </c>
    </row>
    <row r="133" spans="1:85" ht="102" x14ac:dyDescent="0.25">
      <c r="A133" s="1">
        <f>'BASE METAS)'!A126</f>
        <v>0</v>
      </c>
      <c r="B133" s="7199"/>
      <c r="C133" s="7154"/>
      <c r="D133" s="7154"/>
      <c r="E133" s="7154"/>
      <c r="F133" s="7186"/>
      <c r="G133" s="7186"/>
      <c r="H133" s="7144"/>
      <c r="I133" s="7144"/>
      <c r="J133" s="5707"/>
      <c r="K133" s="5707"/>
      <c r="L133" s="5707"/>
      <c r="M133" s="5707"/>
      <c r="N133" s="5707"/>
      <c r="O133" s="5707"/>
      <c r="P133" s="5698"/>
      <c r="Q133" s="5698"/>
      <c r="R133" s="5698"/>
      <c r="S133" s="5698"/>
      <c r="T133" s="5707"/>
      <c r="U133" s="7730"/>
      <c r="V133" s="5698"/>
      <c r="W133" s="5695"/>
      <c r="X133" s="7145"/>
      <c r="Y133" s="165">
        <f>'BASE METAS)'!Y126</f>
        <v>2</v>
      </c>
      <c r="Z133" s="167" t="str">
        <f>'BASE METAS)'!Z126</f>
        <v>INTERVENIR Y CONOCER TODOS LOS PROCESOS INTERPUESTOS POR LOS PARTICULARES ANTE LAS DISTINTAS AUTORIDADES JURISDICCIONALES Y NO JURISDICCIONALES  EN CONTRA DEL MUNICIPIO Y VICEVERSA.</v>
      </c>
      <c r="AA133" s="169" t="str">
        <f>'BASE METAS)'!AA126</f>
        <v>INTERVENCIÓN EN TODOS LOS JUICIOS</v>
      </c>
      <c r="AB133" s="170">
        <f>'BASE METAS)'!AB126</f>
        <v>1300</v>
      </c>
      <c r="AC133" s="173">
        <f>'BASE METAS)'!AC126</f>
        <v>200</v>
      </c>
      <c r="AD133" s="171">
        <f>'BASE METAS)'!AD126</f>
        <v>0.15384615384615385</v>
      </c>
      <c r="AE133" s="173">
        <f>'BASE METAS)'!AE126</f>
        <v>400</v>
      </c>
      <c r="AF133" s="171">
        <f>'BASE METAS)'!AF126</f>
        <v>0.30769230769230771</v>
      </c>
      <c r="AG133" s="172">
        <f>'BASE METAS)'!AG126</f>
        <v>400</v>
      </c>
      <c r="AH133" s="171">
        <f>'BASE METAS)'!AH126</f>
        <v>0.30769230769230771</v>
      </c>
      <c r="AI133" s="173">
        <f>'BASE METAS)'!AI126</f>
        <v>300</v>
      </c>
      <c r="AJ133" s="171">
        <f>'BASE METAS)'!AJ126</f>
        <v>0.23076923076923078</v>
      </c>
      <c r="AK133" s="184">
        <f>'BASE METAS)'!AK126</f>
        <v>1</v>
      </c>
      <c r="AL133" s="1039">
        <f>'BASE METAS)'!AL126</f>
        <v>2</v>
      </c>
      <c r="AM133" s="1039" t="str">
        <f>'BASE METAS)'!AM126</f>
        <v>LITIGIO DE LOS JUICIOS EN LOS QUE INTERVIENE EL MUNICIPIO</v>
      </c>
      <c r="AN133" s="1039" t="str">
        <f>'BASE METAS)'!AN126</f>
        <v>MIDE EL PORCENTAJE DE LOS JUICIOS ATENDIDOS POR LA COORDINACIÓN JURÍDICA EN RELACIÓN A LOS JUICIOS INTERPUESTOS A FAVOR O EN CONTRA DE LOS ACTOS EMITIDOS POR LAS AUTORIDADES MUNICIPALES.</v>
      </c>
      <c r="AO133" s="1343" t="str">
        <f>'BASE METAS)'!AU126</f>
        <v>DESEMPEÑO</v>
      </c>
      <c r="AP133" s="1039" t="str">
        <f>'BASE METAS)'!AO126</f>
        <v>NÚMERO DE  JUICIOS ATENDIDOS</v>
      </c>
      <c r="AQ133" s="1039" t="str">
        <f>'BASE METAS)'!AP126</f>
        <v>NÚMERO DE JUICIOS INTERPUESTOS EN CONTRA O A FAVOR DE LOS ACTOS DE LAS AUTORIDADES MUNICIPALES</v>
      </c>
      <c r="AR133" s="1039">
        <f>'BASE METAS)'!AQ126</f>
        <v>100</v>
      </c>
      <c r="AS133" s="1039" t="str">
        <f>'BASE METAS)'!AR126</f>
        <v>JUICIOS</v>
      </c>
      <c r="AT133" s="1039" t="str">
        <f>'BASE METAS)'!AS126</f>
        <v>EFICACIA</v>
      </c>
      <c r="AU133" s="1482">
        <f>'BASE METAS)'!BO126</f>
        <v>0</v>
      </c>
      <c r="AV133" s="1">
        <f>'BASE METAS)'!BQ126</f>
        <v>1300</v>
      </c>
      <c r="AW133" s="1" t="e">
        <f>'BASE METAS)'!#REF!</f>
        <v>#REF!</v>
      </c>
      <c r="AX133" s="1" t="e">
        <f>'BASE METAS)'!#REF!</f>
        <v>#REF!</v>
      </c>
      <c r="AY133" s="1" t="e">
        <f>'BASE METAS)'!#REF!</f>
        <v>#REF!</v>
      </c>
      <c r="AZ133" s="1" t="e">
        <f>'BASE METAS)'!#REF!</f>
        <v>#REF!</v>
      </c>
      <c r="BA133" s="1" t="str">
        <f>'BASE METAS)'!AP109</f>
        <v>No. DE RESGUARDOS PROGRAMADOS</v>
      </c>
      <c r="BB133" s="1" t="e">
        <f>'BASE METAS)'!#REF!</f>
        <v>#REF!</v>
      </c>
      <c r="BC133" s="1" t="e">
        <f>'BASE METAS)'!#REF!</f>
        <v>#REF!</v>
      </c>
      <c r="BD133" s="1" t="e">
        <f>'BASE METAS)'!#REF!</f>
        <v>#REF!</v>
      </c>
      <c r="BE133" s="1" t="e">
        <f>'BASE METAS)'!#REF!</f>
        <v>#REF!</v>
      </c>
      <c r="BF133" s="1" t="e">
        <f>'BASE METAS)'!#REF!</f>
        <v>#REF!</v>
      </c>
      <c r="BG133" s="1" t="e">
        <f>'BASE METAS)'!#REF!</f>
        <v>#REF!</v>
      </c>
      <c r="BH133" s="1">
        <f>'BASE METAS)'!CL126</f>
        <v>0</v>
      </c>
      <c r="BI133" s="1">
        <f>'BASE METAS)'!CM126</f>
        <v>66.666666666666671</v>
      </c>
      <c r="BJ133" s="1">
        <f>'BASE METAS)'!CN126</f>
        <v>66</v>
      </c>
      <c r="BK133" s="1">
        <f>'BASE METAS)'!CO126</f>
        <v>67</v>
      </c>
      <c r="BL133" s="1">
        <f>'BASE METAS)'!CP126</f>
        <v>0</v>
      </c>
      <c r="BM133" s="1">
        <f>'BASE METAS)'!CQ126</f>
        <v>0</v>
      </c>
      <c r="BN133" s="1">
        <f>'BASE METAS)'!CR126</f>
        <v>0</v>
      </c>
      <c r="BO133" s="1">
        <f>'BASE METAS)'!CS126</f>
        <v>0</v>
      </c>
      <c r="BP133" s="1">
        <f>'BASE METAS)'!CT126</f>
        <v>0</v>
      </c>
      <c r="BQ133" s="1">
        <f>'BASE METAS)'!CU126</f>
        <v>0</v>
      </c>
      <c r="BR133" s="1">
        <f>'BASE METAS)'!CV126</f>
        <v>0</v>
      </c>
      <c r="BS133" s="1">
        <f>'BASE METAS)'!CW126</f>
        <v>0</v>
      </c>
      <c r="BT133" s="1">
        <f>'BASE METAS)'!CX126</f>
        <v>0</v>
      </c>
      <c r="BU133" s="1">
        <f>'BASE METAS)'!FA126</f>
        <v>1300</v>
      </c>
      <c r="BV133" s="1">
        <f>'BASE METAS)'!FB126</f>
        <v>0</v>
      </c>
      <c r="BW133" s="1">
        <f>'BASE METAS)'!FC126</f>
        <v>67</v>
      </c>
      <c r="BX133" s="1">
        <f>'BASE METAS)'!FD126</f>
        <v>66</v>
      </c>
      <c r="BY133" s="1">
        <f>'BASE METAS)'!FE126</f>
        <v>-1</v>
      </c>
      <c r="BZ133" s="1">
        <f>'BASE METAS)'!FF126</f>
        <v>0.9850746268656716</v>
      </c>
      <c r="CA133" s="1">
        <f>'BASE METAS)'!FG126</f>
        <v>266</v>
      </c>
      <c r="CB133" s="1">
        <f>'BASE METAS)'!FH126</f>
        <v>1034</v>
      </c>
      <c r="CC133" s="1">
        <f>'BASE METAS)'!FI126</f>
        <v>0.20461538461538462</v>
      </c>
      <c r="CD133" s="1">
        <f>'BASE METAS)'!FJ126</f>
        <v>1300</v>
      </c>
      <c r="CE133" s="1">
        <f>'BASE METAS)'!FK126</f>
        <v>0</v>
      </c>
      <c r="CF133" s="1">
        <f>'BASE METAS)'!FL126</f>
        <v>67</v>
      </c>
      <c r="CG133" s="1">
        <f>'BASE METAS)'!FM126</f>
        <v>68</v>
      </c>
    </row>
    <row r="134" spans="1:85" ht="63.75" x14ac:dyDescent="0.25">
      <c r="A134" s="1">
        <f>'BASE METAS)'!A127</f>
        <v>0</v>
      </c>
      <c r="B134" s="7199"/>
      <c r="C134" s="7154"/>
      <c r="D134" s="7154"/>
      <c r="E134" s="7154"/>
      <c r="F134" s="7186"/>
      <c r="G134" s="7186"/>
      <c r="H134" s="7144"/>
      <c r="I134" s="7144"/>
      <c r="J134" s="5707"/>
      <c r="K134" s="5707"/>
      <c r="L134" s="5707"/>
      <c r="M134" s="5707"/>
      <c r="N134" s="5707"/>
      <c r="O134" s="5707"/>
      <c r="P134" s="5698"/>
      <c r="Q134" s="5698"/>
      <c r="R134" s="5698"/>
      <c r="S134" s="5698"/>
      <c r="T134" s="5707"/>
      <c r="U134" s="7730"/>
      <c r="V134" s="5698"/>
      <c r="W134" s="5695"/>
      <c r="X134" s="7145"/>
      <c r="Y134" s="165">
        <f>'BASE METAS)'!Y127</f>
        <v>3</v>
      </c>
      <c r="Z134" s="167" t="str">
        <f>'BASE METAS)'!Z127</f>
        <v>ATENDER LAS SOLICITUDES DE ASESORÍA EN MATERIA JURÍDICA FORMULADAS POR LA CIUDADANIA EN GENERAL, EN EL AMBITO ADMINISTRATIVO, FISCAL, CIVIL, MERCANTIL, PENAL Y LABORAL</v>
      </c>
      <c r="AA134" s="174" t="str">
        <f>'BASE METAS)'!AA127</f>
        <v>ASESORÍA EXTERNA</v>
      </c>
      <c r="AB134" s="170">
        <f>'BASE METAS)'!AB127</f>
        <v>850</v>
      </c>
      <c r="AC134" s="173">
        <f>'BASE METAS)'!AC127</f>
        <v>200</v>
      </c>
      <c r="AD134" s="171">
        <f>'BASE METAS)'!AD127</f>
        <v>0.23529411764705882</v>
      </c>
      <c r="AE134" s="173">
        <f>'BASE METAS)'!AE127</f>
        <v>250</v>
      </c>
      <c r="AF134" s="171">
        <f>'BASE METAS)'!AF127</f>
        <v>0.29411764705882354</v>
      </c>
      <c r="AG134" s="172">
        <f>'BASE METAS)'!AG127</f>
        <v>250</v>
      </c>
      <c r="AH134" s="171">
        <f>'BASE METAS)'!AH127</f>
        <v>0.29411764705882354</v>
      </c>
      <c r="AI134" s="173">
        <f>'BASE METAS)'!AI127</f>
        <v>150</v>
      </c>
      <c r="AJ134" s="171">
        <f>'BASE METAS)'!AJ127</f>
        <v>0.17647058823529413</v>
      </c>
      <c r="AK134" s="184">
        <f>'BASE METAS)'!AK127</f>
        <v>1</v>
      </c>
      <c r="AL134" s="1039">
        <f>'BASE METAS)'!AL127</f>
        <v>3</v>
      </c>
      <c r="AM134" s="1039" t="str">
        <f>'BASE METAS)'!AM127</f>
        <v>ASESORÍAS JURÍDICAS EXTERNAS</v>
      </c>
      <c r="AN134" s="1039" t="str">
        <f>'BASE METAS)'!AN127</f>
        <v>MIDE EL NÚMERO DE ASESORÍAS JURÍDICAS SOLICITADAS POR LA CIUDADANÍA EN EL ÁMBITO ADMINISTRATIVO, FISCAL, CIVIL, PENAL  Y LABORAL.</v>
      </c>
      <c r="AO134" s="1343" t="str">
        <f>'BASE METAS)'!AU127</f>
        <v>DESEMPEÑO</v>
      </c>
      <c r="AP134" s="1039" t="str">
        <f>'BASE METAS)'!AO127</f>
        <v>NO. DE ASESORÍAS  ATENDIDAS</v>
      </c>
      <c r="AQ134" s="1039" t="str">
        <f>'BASE METAS)'!AP127</f>
        <v>NÚMERO DE ASESORÍAS SOLICITADAS POR LA CIUDADANIA</v>
      </c>
      <c r="AR134" s="1039">
        <f>'BASE METAS)'!AQ127</f>
        <v>100</v>
      </c>
      <c r="AS134" s="1039" t="str">
        <f>'BASE METAS)'!AR127</f>
        <v>ASESORÍA EXTERNA</v>
      </c>
      <c r="AT134" s="1265" t="str">
        <f>'BASE METAS)'!AS127</f>
        <v>EFICACIA</v>
      </c>
      <c r="AU134" s="1482">
        <f>'BASE METAS)'!BO127</f>
        <v>0</v>
      </c>
      <c r="AV134" s="1">
        <f>'BASE METAS)'!BQ127</f>
        <v>850</v>
      </c>
      <c r="AW134" s="1" t="e">
        <f>'BASE METAS)'!#REF!</f>
        <v>#REF!</v>
      </c>
      <c r="AX134" s="1" t="e">
        <f>'BASE METAS)'!#REF!</f>
        <v>#REF!</v>
      </c>
      <c r="AY134" s="1" t="e">
        <f>'BASE METAS)'!#REF!</f>
        <v>#REF!</v>
      </c>
      <c r="AZ134" s="1" t="str">
        <f>'BASE METAS)'!AU107</f>
        <v>DESEMPEÑO</v>
      </c>
      <c r="BA134" s="1" t="e">
        <f>'BASE METAS)'!#REF!</f>
        <v>#REF!</v>
      </c>
      <c r="BB134" s="1" t="e">
        <f>'BASE METAS)'!#REF!</f>
        <v>#REF!</v>
      </c>
      <c r="BC134" s="1" t="e">
        <f>'BASE METAS)'!#REF!</f>
        <v>#REF!</v>
      </c>
      <c r="BD134" s="1" t="e">
        <f>'BASE METAS)'!#REF!</f>
        <v>#REF!</v>
      </c>
      <c r="BE134" s="1" t="e">
        <f>'BASE METAS)'!#REF!</f>
        <v>#REF!</v>
      </c>
      <c r="BF134" s="1" t="e">
        <f>'BASE METAS)'!#REF!</f>
        <v>#REF!</v>
      </c>
      <c r="BG134" s="1" t="e">
        <f>'BASE METAS)'!#REF!</f>
        <v>#REF!</v>
      </c>
      <c r="BH134" s="1">
        <f>'BASE METAS)'!CL127</f>
        <v>0</v>
      </c>
      <c r="BI134" s="1">
        <f>'BASE METAS)'!CM127</f>
        <v>0</v>
      </c>
      <c r="BJ134" s="1">
        <f>'BASE METAS)'!CN127</f>
        <v>66</v>
      </c>
      <c r="BK134" s="1">
        <f>'BASE METAS)'!CO127</f>
        <v>67</v>
      </c>
      <c r="BL134" s="1">
        <f>'BASE METAS)'!CP127</f>
        <v>0</v>
      </c>
      <c r="BM134" s="1">
        <f>'BASE METAS)'!CQ127</f>
        <v>0</v>
      </c>
      <c r="BN134" s="1">
        <f>'BASE METAS)'!CR127</f>
        <v>0</v>
      </c>
      <c r="BO134" s="1">
        <f>'BASE METAS)'!CS127</f>
        <v>0</v>
      </c>
      <c r="BP134" s="1">
        <f>'BASE METAS)'!CT127</f>
        <v>0</v>
      </c>
      <c r="BQ134" s="1">
        <f>'BASE METAS)'!CU127</f>
        <v>0</v>
      </c>
      <c r="BR134" s="1">
        <f>'BASE METAS)'!CV127</f>
        <v>0</v>
      </c>
      <c r="BS134" s="1">
        <f>'BASE METAS)'!CW127</f>
        <v>0</v>
      </c>
      <c r="BT134" s="1">
        <f>'BASE METAS)'!CX127</f>
        <v>0</v>
      </c>
      <c r="BU134" s="1">
        <f>'BASE METAS)'!FA127</f>
        <v>850</v>
      </c>
      <c r="BV134" s="1">
        <f>'BASE METAS)'!FB127</f>
        <v>0</v>
      </c>
      <c r="BW134" s="1">
        <f>'BASE METAS)'!FC127</f>
        <v>67</v>
      </c>
      <c r="BX134" s="1">
        <f>'BASE METAS)'!FD127</f>
        <v>70</v>
      </c>
      <c r="BY134" s="1">
        <f>'BASE METAS)'!FE127</f>
        <v>3</v>
      </c>
      <c r="BZ134" s="1">
        <f>'BASE METAS)'!FF127</f>
        <v>1.044776119402985</v>
      </c>
      <c r="CA134" s="1">
        <f>'BASE METAS)'!FG127</f>
        <v>270</v>
      </c>
      <c r="CB134" s="1">
        <f>'BASE METAS)'!FH127</f>
        <v>580</v>
      </c>
      <c r="CC134" s="1">
        <f>'BASE METAS)'!FI127</f>
        <v>0.31764705882352939</v>
      </c>
      <c r="CD134" s="1">
        <f>'BASE METAS)'!FJ127</f>
        <v>850</v>
      </c>
      <c r="CE134" s="1">
        <f>'BASE METAS)'!FK127</f>
        <v>0</v>
      </c>
      <c r="CF134" s="1">
        <f>'BASE METAS)'!FL127</f>
        <v>67</v>
      </c>
      <c r="CG134" s="1">
        <f>'BASE METAS)'!FM127</f>
        <v>63</v>
      </c>
    </row>
    <row r="135" spans="1:85" ht="84.75" customHeight="1" x14ac:dyDescent="0.25">
      <c r="A135" s="1">
        <f>'BASE METAS)'!A128</f>
        <v>0</v>
      </c>
      <c r="B135" s="7199"/>
      <c r="C135" s="7154"/>
      <c r="D135" s="7154"/>
      <c r="E135" s="7154"/>
      <c r="F135" s="7186"/>
      <c r="G135" s="7186"/>
      <c r="H135" s="7144"/>
      <c r="I135" s="7144"/>
      <c r="J135" s="5707"/>
      <c r="K135" s="5707"/>
      <c r="L135" s="5707"/>
      <c r="M135" s="5707"/>
      <c r="N135" s="5707"/>
      <c r="O135" s="5707"/>
      <c r="P135" s="5698"/>
      <c r="Q135" s="5698"/>
      <c r="R135" s="5698"/>
      <c r="S135" s="5698"/>
      <c r="T135" s="5707"/>
      <c r="U135" s="7730"/>
      <c r="V135" s="5698"/>
      <c r="W135" s="5695"/>
      <c r="X135" s="7145"/>
      <c r="Y135" s="165">
        <f>'BASE METAS)'!Y128</f>
        <v>4</v>
      </c>
      <c r="Z135" s="166" t="str">
        <f>'BASE METAS)'!Z128</f>
        <v>REALIZAR INVITACIONES A LOS ESTABLECIMIENTOS COMERCIALES, INDUSTRIALES Y DE PRESTACIÓN DE SERVICIOS PARA SU REGULARIZACIÓN.</v>
      </c>
      <c r="AA135" s="174" t="str">
        <f>'BASE METAS)'!AA128</f>
        <v>INVITACIÓN</v>
      </c>
      <c r="AB135" s="170">
        <f>'BASE METAS)'!AB128</f>
        <v>4000</v>
      </c>
      <c r="AC135" s="173">
        <f>'BASE METAS)'!AC128</f>
        <v>500</v>
      </c>
      <c r="AD135" s="171">
        <f>'BASE METAS)'!AD128</f>
        <v>0.125</v>
      </c>
      <c r="AE135" s="173">
        <f>'BASE METAS)'!AE128</f>
        <v>1250</v>
      </c>
      <c r="AF135" s="171">
        <f>'BASE METAS)'!AF128</f>
        <v>0.3125</v>
      </c>
      <c r="AG135" s="172">
        <f>'BASE METAS)'!AG128</f>
        <v>1250</v>
      </c>
      <c r="AH135" s="171">
        <f>'BASE METAS)'!AH128</f>
        <v>0.3125</v>
      </c>
      <c r="AI135" s="173">
        <f>'BASE METAS)'!AI128</f>
        <v>1000</v>
      </c>
      <c r="AJ135" s="171">
        <f>'BASE METAS)'!AJ128</f>
        <v>0.25</v>
      </c>
      <c r="AK135" s="184">
        <f>'BASE METAS)'!AK128</f>
        <v>1</v>
      </c>
      <c r="AL135" s="1202">
        <f>'BASE METAS)'!AL128</f>
        <v>4</v>
      </c>
      <c r="AM135" s="1038" t="str">
        <f>'BASE METAS)'!AM128</f>
        <v>INVITACIÓN A ESTABLECIMIENTOS COMERCIALES PARA REGULARIZACION</v>
      </c>
      <c r="AN135" s="1039" t="str">
        <f>'BASE METAS)'!AN128</f>
        <v>MIDE DEL NÚMERO DE INVITACIONES REALIZADAS A LOS ESTABLECIMIENTOS COMERCIALES SOBRE LAS PROGRAMADAS DURANTE EL EJERCICIO</v>
      </c>
      <c r="AO135" s="1343" t="str">
        <f>'BASE METAS)'!AU128</f>
        <v>DESEMPEÑO</v>
      </c>
      <c r="AP135" s="1039" t="str">
        <f>'BASE METAS)'!AO128</f>
        <v>NO. DE INVITACIONES REALIZADAS</v>
      </c>
      <c r="AQ135" s="1039" t="str">
        <f>'BASE METAS)'!AP128</f>
        <v>NO. DE INVITACIONES PROGRAMADAS</v>
      </c>
      <c r="AR135" s="1039">
        <f>'BASE METAS)'!AQ128</f>
        <v>100</v>
      </c>
      <c r="AS135" s="1039" t="str">
        <f>'BASE METAS)'!AR128</f>
        <v>INVITACIONES</v>
      </c>
      <c r="AT135" s="1265" t="str">
        <f>'BASE METAS)'!AS128</f>
        <v>EFICACIA</v>
      </c>
      <c r="AU135" s="1482">
        <f>'BASE METAS)'!BO128</f>
        <v>0</v>
      </c>
      <c r="AV135" s="1">
        <f>'BASE METAS)'!BQ128</f>
        <v>4000</v>
      </c>
      <c r="AW135" s="1">
        <f>'BASE METAS)'!AL110</f>
        <v>6</v>
      </c>
      <c r="AX135" s="1" t="str">
        <f>'BASE METAS)'!AM110</f>
        <v>DESINCORPORACIÓN DEL PATRIMONIO MUNICIPAL DE BIENES OBSOLETOS E INSERVIBLES</v>
      </c>
      <c r="AY135" s="1" t="e">
        <f>'BASE METAS)'!#REF!</f>
        <v>#REF!</v>
      </c>
      <c r="AZ135" s="1" t="str">
        <f>'BASE METAS)'!AU108</f>
        <v>DESEMPEÑO</v>
      </c>
      <c r="BA135" s="1" t="e">
        <f>'BASE METAS)'!#REF!</f>
        <v>#REF!</v>
      </c>
      <c r="BB135" s="1" t="e">
        <f>'BASE METAS)'!#REF!</f>
        <v>#REF!</v>
      </c>
      <c r="BC135" s="1" t="e">
        <f>'BASE METAS)'!#REF!</f>
        <v>#REF!</v>
      </c>
      <c r="BD135" s="1" t="e">
        <f>'BASE METAS)'!#REF!</f>
        <v>#REF!</v>
      </c>
      <c r="BE135" s="1" t="e">
        <f>'BASE METAS)'!#REF!</f>
        <v>#REF!</v>
      </c>
      <c r="BF135" s="1" t="e">
        <f>'BASE METAS)'!#REF!</f>
        <v>#REF!</v>
      </c>
      <c r="BG135" s="1" t="e">
        <f>'BASE METAS)'!#REF!</f>
        <v>#REF!</v>
      </c>
      <c r="BH135" s="1" t="e">
        <f>'BASE METAS)'!#REF!</f>
        <v>#REF!</v>
      </c>
      <c r="BI135" s="1">
        <f>'BASE METAS)'!CM128</f>
        <v>166.66666666666666</v>
      </c>
      <c r="BJ135" s="1">
        <f>'BASE METAS)'!CN128</f>
        <v>167</v>
      </c>
      <c r="BK135" s="1">
        <f>'BASE METAS)'!CO128</f>
        <v>166</v>
      </c>
      <c r="BL135" s="1">
        <f>'BASE METAS)'!CP128</f>
        <v>0</v>
      </c>
      <c r="BM135" s="1">
        <f>'BASE METAS)'!CQ128</f>
        <v>0</v>
      </c>
      <c r="BN135" s="1">
        <f>'BASE METAS)'!CR128</f>
        <v>0</v>
      </c>
      <c r="BO135" s="1">
        <f>'BASE METAS)'!CS128</f>
        <v>0</v>
      </c>
      <c r="BP135" s="1">
        <f>'BASE METAS)'!CT128</f>
        <v>0</v>
      </c>
      <c r="BQ135" s="1">
        <f>'BASE METAS)'!CU128</f>
        <v>0</v>
      </c>
      <c r="BR135" s="1">
        <f>'BASE METAS)'!CV128</f>
        <v>0</v>
      </c>
      <c r="BS135" s="1">
        <f>'BASE METAS)'!CW128</f>
        <v>0</v>
      </c>
      <c r="BT135" s="1">
        <f>'BASE METAS)'!CX128</f>
        <v>0</v>
      </c>
      <c r="BU135" s="1">
        <f>'BASE METAS)'!FA128</f>
        <v>4000</v>
      </c>
      <c r="BV135" s="1">
        <f>'BASE METAS)'!FB128</f>
        <v>0</v>
      </c>
      <c r="BW135" s="1">
        <f>'BASE METAS)'!FC128</f>
        <v>167</v>
      </c>
      <c r="BX135" s="1">
        <f>'BASE METAS)'!FD128</f>
        <v>165</v>
      </c>
      <c r="BY135" s="1">
        <f>'BASE METAS)'!FE128</f>
        <v>-2</v>
      </c>
      <c r="BZ135" s="1">
        <f>'BASE METAS)'!FF128</f>
        <v>0.9880239520958084</v>
      </c>
      <c r="CA135" s="1">
        <f>'BASE METAS)'!FG128</f>
        <v>1035</v>
      </c>
      <c r="CB135" s="1">
        <f>'BASE METAS)'!FH128</f>
        <v>2965</v>
      </c>
      <c r="CC135" s="1">
        <f>'BASE METAS)'!FI128</f>
        <v>0.25874999999999998</v>
      </c>
      <c r="CD135" s="1">
        <f>'BASE METAS)'!FJ128</f>
        <v>4000</v>
      </c>
      <c r="CE135" s="1">
        <f>'BASE METAS)'!FK128</f>
        <v>0</v>
      </c>
      <c r="CF135" s="1">
        <f>'BASE METAS)'!FL128</f>
        <v>167</v>
      </c>
      <c r="CG135" s="1">
        <f>'BASE METAS)'!FM128</f>
        <v>169</v>
      </c>
    </row>
    <row r="136" spans="1:85" ht="97.5" customHeight="1" x14ac:dyDescent="0.25">
      <c r="A136" s="1">
        <f>'BASE METAS)'!A129</f>
        <v>0</v>
      </c>
      <c r="B136" s="7199"/>
      <c r="C136" s="7154"/>
      <c r="D136" s="7154"/>
      <c r="E136" s="7154"/>
      <c r="F136" s="7186"/>
      <c r="G136" s="7186"/>
      <c r="H136" s="7144"/>
      <c r="I136" s="7144"/>
      <c r="J136" s="5707"/>
      <c r="K136" s="5707"/>
      <c r="L136" s="5707"/>
      <c r="M136" s="5707"/>
      <c r="N136" s="5707"/>
      <c r="O136" s="5707"/>
      <c r="P136" s="5698"/>
      <c r="Q136" s="5698"/>
      <c r="R136" s="5698"/>
      <c r="S136" s="5698"/>
      <c r="T136" s="5707"/>
      <c r="U136" s="7730"/>
      <c r="V136" s="5698"/>
      <c r="W136" s="5695"/>
      <c r="X136" s="7145"/>
      <c r="Y136" s="165">
        <f>'BASE METAS)'!Y129</f>
        <v>5</v>
      </c>
      <c r="Z136" s="166" t="str">
        <f>'BASE METAS)'!Z129</f>
        <v>ATENDER AUDIENCIAS Y BRINDAR ASESORÍA A PROPIETARIOS Y/O REPRESENTANTES LEGALES DE ESTABLECIMIENTOS COMERCIALES PARA LA REGULARIZACIÓN DE SU FUNCIONAMIENTO DE ACUERDO A LA REGLAMENTACIÓN VIGENTE.</v>
      </c>
      <c r="AA136" s="174" t="str">
        <f>'BASE METAS)'!AA129</f>
        <v>AUDIENCIA</v>
      </c>
      <c r="AB136" s="170">
        <f>'BASE METAS)'!AB129</f>
        <v>2400</v>
      </c>
      <c r="AC136" s="173">
        <f>'BASE METAS)'!AC129</f>
        <v>400</v>
      </c>
      <c r="AD136" s="171">
        <f>'BASE METAS)'!AD129</f>
        <v>0.16666666666666666</v>
      </c>
      <c r="AE136" s="173">
        <f>'BASE METAS)'!AE129</f>
        <v>700</v>
      </c>
      <c r="AF136" s="171">
        <f>'BASE METAS)'!AF129</f>
        <v>0.29166666666666669</v>
      </c>
      <c r="AG136" s="172">
        <f>'BASE METAS)'!AG129</f>
        <v>700</v>
      </c>
      <c r="AH136" s="171">
        <f>'BASE METAS)'!AH129</f>
        <v>0.29166666666666669</v>
      </c>
      <c r="AI136" s="173">
        <f>'BASE METAS)'!AI129</f>
        <v>600</v>
      </c>
      <c r="AJ136" s="171">
        <f>'BASE METAS)'!AJ129</f>
        <v>0.25</v>
      </c>
      <c r="AK136" s="184">
        <f>'BASE METAS)'!AK129</f>
        <v>1</v>
      </c>
      <c r="AL136" s="1202">
        <f>'BASE METAS)'!AL129</f>
        <v>5</v>
      </c>
      <c r="AM136" s="1038" t="str">
        <f>'BASE METAS)'!AM129</f>
        <v>ATENCIÓN DE AUDIENCIA Y ASESORIA A REPRESENTANTES DE ESTABLECIMIENTOS COMERCIALES</v>
      </c>
      <c r="AN136" s="1039" t="str">
        <f>'BASE METAS)'!AN129</f>
        <v>MIDE DEL NÚMERO DE AUDIENCIAS Y ASESORÍAS BRINDADAS A REPRESENTANTES DE ESTABLECIMIENTOS COMERCIALES SOBRE LAS PROGRAMADAS EN EL EJERCICIO</v>
      </c>
      <c r="AO136" s="1343" t="str">
        <f>'BASE METAS)'!AU129</f>
        <v>DESEMPEÑO</v>
      </c>
      <c r="AP136" s="1039" t="str">
        <f>'BASE METAS)'!AO129</f>
        <v>NO. DE ASESORÍAS REALIZADAS</v>
      </c>
      <c r="AQ136" s="1039" t="str">
        <f>'BASE METAS)'!AP129</f>
        <v>NO. DE ASESORÍAS PROGRAMADAS</v>
      </c>
      <c r="AR136" s="1039">
        <f>'BASE METAS)'!AQ129</f>
        <v>100</v>
      </c>
      <c r="AS136" s="1039" t="str">
        <f>'BASE METAS)'!AR129</f>
        <v>ASESORIAS</v>
      </c>
      <c r="AT136" s="1265" t="str">
        <f>'BASE METAS)'!AS129</f>
        <v>EFICACIA</v>
      </c>
      <c r="AU136" s="1482">
        <f>'BASE METAS)'!BO129</f>
        <v>0</v>
      </c>
      <c r="AV136" s="1">
        <f>'BASE METAS)'!BQ129</f>
        <v>2400</v>
      </c>
      <c r="AW136" s="1352" t="e">
        <f>'BASE METAS)'!#REF!</f>
        <v>#REF!</v>
      </c>
      <c r="AX136" s="1352" t="e">
        <f>'BASE METAS)'!#REF!</f>
        <v>#REF!</v>
      </c>
      <c r="AY136" s="1352" t="e">
        <f>'BASE METAS)'!#REF!</f>
        <v>#REF!</v>
      </c>
      <c r="AZ136" s="1352" t="str">
        <f>'BASE METAS)'!AU109</f>
        <v>DESEMPEÑO</v>
      </c>
      <c r="BA136" s="1352" t="e">
        <f>'BASE METAS)'!#REF!</f>
        <v>#REF!</v>
      </c>
      <c r="BB136" s="1352" t="e">
        <f>'BASE METAS)'!#REF!</f>
        <v>#REF!</v>
      </c>
      <c r="BC136" s="1352" t="e">
        <f>'BASE METAS)'!#REF!</f>
        <v>#REF!</v>
      </c>
      <c r="BD136" s="1352" t="e">
        <f>'BASE METAS)'!#REF!</f>
        <v>#REF!</v>
      </c>
      <c r="BE136" s="1352" t="e">
        <f>'BASE METAS)'!#REF!</f>
        <v>#REF!</v>
      </c>
      <c r="BF136" s="1352" t="e">
        <f>'BASE METAS)'!#REF!</f>
        <v>#REF!</v>
      </c>
      <c r="BG136" s="1352" t="e">
        <f>'BASE METAS)'!#REF!</f>
        <v>#REF!</v>
      </c>
      <c r="BH136" s="1352">
        <f>'BASE METAS)'!CL129</f>
        <v>0</v>
      </c>
      <c r="BI136" s="1352">
        <f>'BASE METAS)'!CM129</f>
        <v>133.33333333333334</v>
      </c>
      <c r="BJ136" s="1">
        <f>'BASE METAS)'!CN129</f>
        <v>133</v>
      </c>
      <c r="BK136" s="1">
        <f>'BASE METAS)'!CO129</f>
        <v>134</v>
      </c>
      <c r="BL136" s="1">
        <f>'BASE METAS)'!CP129</f>
        <v>0</v>
      </c>
      <c r="BM136" s="1">
        <f>'BASE METAS)'!CQ129</f>
        <v>0</v>
      </c>
      <c r="BN136" s="1">
        <f>'BASE METAS)'!CR129</f>
        <v>0</v>
      </c>
      <c r="BO136" s="1">
        <f>'BASE METAS)'!CS129</f>
        <v>0</v>
      </c>
      <c r="BP136" s="1">
        <f>'BASE METAS)'!CT129</f>
        <v>0</v>
      </c>
      <c r="BQ136" s="1">
        <f>'BASE METAS)'!CU129</f>
        <v>0</v>
      </c>
      <c r="BR136" s="1">
        <f>'BASE METAS)'!CV129</f>
        <v>0</v>
      </c>
      <c r="BS136" s="1">
        <f>'BASE METAS)'!CW129</f>
        <v>0</v>
      </c>
      <c r="BT136" s="1">
        <f>'BASE METAS)'!CX129</f>
        <v>0</v>
      </c>
      <c r="BU136" s="1">
        <f>'BASE METAS)'!FA129</f>
        <v>2400</v>
      </c>
      <c r="BV136" s="1">
        <f>'BASE METAS)'!FB129</f>
        <v>0</v>
      </c>
      <c r="BW136" s="1">
        <f>'BASE METAS)'!FC129</f>
        <v>133</v>
      </c>
      <c r="BX136" s="1">
        <f>'BASE METAS)'!FD129</f>
        <v>120</v>
      </c>
      <c r="BY136" s="1">
        <f>'BASE METAS)'!FE129</f>
        <v>-13</v>
      </c>
      <c r="BZ136" s="1">
        <f>'BASE METAS)'!FF129</f>
        <v>0.90225563909774431</v>
      </c>
      <c r="CA136" s="1">
        <f>'BASE METAS)'!FG129</f>
        <v>692</v>
      </c>
      <c r="CB136" s="1">
        <f>'BASE METAS)'!FH129</f>
        <v>1708</v>
      </c>
      <c r="CC136" s="1">
        <f>'BASE METAS)'!FI129</f>
        <v>0.28833333333333333</v>
      </c>
      <c r="CD136" s="1">
        <f>'BASE METAS)'!FJ129</f>
        <v>2400</v>
      </c>
      <c r="CE136" s="1">
        <f>'BASE METAS)'!FK129</f>
        <v>0</v>
      </c>
      <c r="CF136" s="1">
        <f>'BASE METAS)'!FL129</f>
        <v>133</v>
      </c>
      <c r="CG136" s="1">
        <f>'BASE METAS)'!FM129</f>
        <v>120</v>
      </c>
    </row>
    <row r="137" spans="1:85" ht="38.25" x14ac:dyDescent="0.25">
      <c r="A137" s="1">
        <f>'BASE METAS)'!A130</f>
        <v>0</v>
      </c>
      <c r="B137" s="7199"/>
      <c r="C137" s="7154"/>
      <c r="D137" s="7154"/>
      <c r="E137" s="7154"/>
      <c r="F137" s="7186"/>
      <c r="G137" s="7186"/>
      <c r="H137" s="7144"/>
      <c r="I137" s="7144"/>
      <c r="J137" s="5707"/>
      <c r="K137" s="5707"/>
      <c r="L137" s="5707"/>
      <c r="M137" s="5707"/>
      <c r="N137" s="5707"/>
      <c r="O137" s="5707"/>
      <c r="P137" s="5698"/>
      <c r="Q137" s="5698"/>
      <c r="R137" s="5698"/>
      <c r="S137" s="5698"/>
      <c r="T137" s="5707"/>
      <c r="U137" s="7730"/>
      <c r="V137" s="5698"/>
      <c r="W137" s="5695"/>
      <c r="X137" s="7145"/>
      <c r="Y137" s="165">
        <f>'BASE METAS)'!Y130</f>
        <v>6</v>
      </c>
      <c r="Z137" s="167" t="str">
        <f>'BASE METAS)'!Z130</f>
        <v>RECEPCIÓN, ATENCION Y SEGUIMIENTO DE QUEJAS Y DENUNCIAS CIUDADANAS</v>
      </c>
      <c r="AA137" s="174" t="str">
        <f>'BASE METAS)'!AA130</f>
        <v>QUEJA</v>
      </c>
      <c r="AB137" s="170">
        <f>'BASE METAS)'!AB130</f>
        <v>500</v>
      </c>
      <c r="AC137" s="173">
        <f>'BASE METAS)'!AC130</f>
        <v>100</v>
      </c>
      <c r="AD137" s="171">
        <f>'BASE METAS)'!AD130</f>
        <v>0.2</v>
      </c>
      <c r="AE137" s="173">
        <f>'BASE METAS)'!AE130</f>
        <v>150</v>
      </c>
      <c r="AF137" s="171">
        <f>'BASE METAS)'!AF130</f>
        <v>0.3</v>
      </c>
      <c r="AG137" s="172">
        <f>'BASE METAS)'!AG130</f>
        <v>150</v>
      </c>
      <c r="AH137" s="171">
        <f>'BASE METAS)'!AH130</f>
        <v>0.3</v>
      </c>
      <c r="AI137" s="173">
        <f>'BASE METAS)'!AI130</f>
        <v>100</v>
      </c>
      <c r="AJ137" s="171">
        <f>'BASE METAS)'!AJ130</f>
        <v>0.2</v>
      </c>
      <c r="AK137" s="184">
        <f>'BASE METAS)'!AK130</f>
        <v>1</v>
      </c>
      <c r="AL137" s="1287">
        <f>'BASE METAS)'!AL130</f>
        <v>6</v>
      </c>
      <c r="AM137" s="1287" t="str">
        <f>'BASE METAS)'!AM130</f>
        <v>RECEPCIÓN Y SEGUIMIENTO DE  QUEJAS CIUDADANAS</v>
      </c>
      <c r="AN137" s="1287" t="str">
        <f>'BASE METAS)'!AN130</f>
        <v>MIDE EL NÚMERO DE QUEJAS ATENDIDAS SOBRE EL TOTAL DE QUEJAS RECIBIDAS</v>
      </c>
      <c r="AO137" s="1343" t="str">
        <f>'BASE METAS)'!AU130</f>
        <v>DESEMPEÑO</v>
      </c>
      <c r="AP137" s="1287" t="str">
        <f>'BASE METAS)'!AO130</f>
        <v>NO. DE QUEJAS ATENDIDAS</v>
      </c>
      <c r="AQ137" s="1287" t="str">
        <f>'BASE METAS)'!AP130</f>
        <v>NO. DE QUEJAS RECIBIDAS</v>
      </c>
      <c r="AR137" s="1039">
        <f>'BASE METAS)'!AQ130</f>
        <v>100</v>
      </c>
      <c r="AS137" s="1287" t="str">
        <f>'BASE METAS)'!AR130</f>
        <v>QUEJA</v>
      </c>
      <c r="AT137" s="1287" t="str">
        <f>'BASE METAS)'!AS130</f>
        <v>EFICACIA</v>
      </c>
      <c r="AU137" s="1482">
        <f>'BASE METAS)'!BO130</f>
        <v>0</v>
      </c>
      <c r="AV137" s="1">
        <f>'BASE METAS)'!BQ130</f>
        <v>500</v>
      </c>
      <c r="AW137" s="1352" t="e">
        <f>'BASE METAS)'!#REF!</f>
        <v>#REF!</v>
      </c>
      <c r="AX137" s="1352" t="str">
        <f>'BASE METAS)'!AN110</f>
        <v>ESTIMA LA CANTIDAD DE PROCEDIMIENTOS PARA LA DESINCORPORACIÓN DEL MOBILIARIO Y EQUIPO DE OFICINA QUE YA NO RESULTA ÚTIL O FUNCIONAL PARA EL SERVICIO AL CUAL ESTAN DESTINADOS Y QUE SE ENCUENTRAN DEPOSITADOS EN EL ALMACÉN DE CONCENTRACIÓN</v>
      </c>
      <c r="AY137" s="1352" t="e">
        <f>'BASE METAS)'!#REF!</f>
        <v>#REF!</v>
      </c>
      <c r="AZ137" s="1352" t="str">
        <f>'BASE METAS)'!AU110</f>
        <v>DESEMPEÑO</v>
      </c>
      <c r="BA137" s="1352" t="str">
        <f>'BASE METAS)'!AO110</f>
        <v>NO. DE PROCEDIMIENTO</v>
      </c>
      <c r="BB137" s="1352" t="e">
        <f>'BASE METAS)'!#REF!</f>
        <v>#REF!</v>
      </c>
      <c r="BC137" s="1352" t="e">
        <f>'BASE METAS)'!#REF!</f>
        <v>#REF!</v>
      </c>
      <c r="BD137" s="1352">
        <f>'BASE METAS)'!AQ110</f>
        <v>100</v>
      </c>
      <c r="BE137" s="1352" t="str">
        <f>'BASE METAS)'!AR111</f>
        <v>PROCEDIMIENTO</v>
      </c>
      <c r="BF137" s="1352" t="e">
        <f>'BASE METAS)'!#REF!</f>
        <v>#REF!</v>
      </c>
      <c r="BG137" s="1274" t="str">
        <f>'BASE METAS)'!AS111</f>
        <v>EFICACIA</v>
      </c>
      <c r="BH137" s="1274">
        <f>'BASE METAS)'!CL132</f>
        <v>0</v>
      </c>
      <c r="BI137" s="1352">
        <f>'BASE METAS)'!CM130</f>
        <v>33.333333333333336</v>
      </c>
      <c r="BJ137" s="1">
        <f>'BASE METAS)'!CN130</f>
        <v>33</v>
      </c>
      <c r="BK137" s="1">
        <f>'BASE METAS)'!CO130</f>
        <v>34</v>
      </c>
      <c r="BL137" s="1">
        <f>'BASE METAS)'!CP130</f>
        <v>0</v>
      </c>
      <c r="BM137" s="1">
        <f>'BASE METAS)'!CQ130</f>
        <v>0</v>
      </c>
      <c r="BN137" s="1">
        <f>'BASE METAS)'!CR130</f>
        <v>0</v>
      </c>
      <c r="BO137" s="1">
        <f>'BASE METAS)'!CS130</f>
        <v>0</v>
      </c>
      <c r="BP137" s="1">
        <f>'BASE METAS)'!CT130</f>
        <v>0</v>
      </c>
      <c r="BQ137" s="1">
        <f>'BASE METAS)'!CU130</f>
        <v>0</v>
      </c>
      <c r="BR137" s="1">
        <f>'BASE METAS)'!CV130</f>
        <v>0</v>
      </c>
      <c r="BS137" s="1">
        <f>'BASE METAS)'!CW130</f>
        <v>0</v>
      </c>
      <c r="BT137" s="1">
        <f>'BASE METAS)'!CX130</f>
        <v>0</v>
      </c>
      <c r="BU137" s="1">
        <f>'BASE METAS)'!FA130</f>
        <v>500</v>
      </c>
      <c r="BV137" s="1">
        <f>'BASE METAS)'!FB130</f>
        <v>0</v>
      </c>
      <c r="BW137" s="1">
        <f>'BASE METAS)'!FC130</f>
        <v>33</v>
      </c>
      <c r="BX137" s="1">
        <f>'BASE METAS)'!FD130</f>
        <v>50</v>
      </c>
      <c r="BY137" s="1">
        <f>'BASE METAS)'!FE130</f>
        <v>17</v>
      </c>
      <c r="BZ137" s="1">
        <f>'BASE METAS)'!FF130</f>
        <v>1.5151515151515151</v>
      </c>
      <c r="CA137" s="1">
        <f>'BASE METAS)'!FG130</f>
        <v>212</v>
      </c>
      <c r="CB137" s="1">
        <f>'BASE METAS)'!FH130</f>
        <v>288</v>
      </c>
      <c r="CC137" s="1">
        <f>'BASE METAS)'!FI130</f>
        <v>0.42399999999999999</v>
      </c>
      <c r="CD137" s="1">
        <f>'BASE METAS)'!FJ130</f>
        <v>500</v>
      </c>
      <c r="CE137" s="1">
        <f>'BASE METAS)'!FK130</f>
        <v>0</v>
      </c>
      <c r="CF137" s="1">
        <f>'BASE METAS)'!FL130</f>
        <v>33</v>
      </c>
      <c r="CG137" s="1">
        <f>'BASE METAS)'!FM130</f>
        <v>50</v>
      </c>
    </row>
    <row r="138" spans="1:85" ht="63.75" x14ac:dyDescent="0.25">
      <c r="A138" s="1">
        <f>'BASE METAS)'!A131</f>
        <v>0</v>
      </c>
      <c r="B138" s="7199"/>
      <c r="C138" s="7154"/>
      <c r="D138" s="7154"/>
      <c r="E138" s="7154"/>
      <c r="F138" s="7186"/>
      <c r="G138" s="7186"/>
      <c r="H138" s="7144"/>
      <c r="I138" s="7144"/>
      <c r="J138" s="5708"/>
      <c r="K138" s="5708"/>
      <c r="L138" s="5708"/>
      <c r="M138" s="5708"/>
      <c r="N138" s="5708"/>
      <c r="O138" s="5708"/>
      <c r="P138" s="5699"/>
      <c r="Q138" s="5699"/>
      <c r="R138" s="5699"/>
      <c r="S138" s="5699"/>
      <c r="T138" s="5708"/>
      <c r="U138" s="7731"/>
      <c r="V138" s="5699"/>
      <c r="W138" s="5696"/>
      <c r="X138" s="7103"/>
      <c r="Y138" s="185">
        <f>'BASE METAS)'!Y131</f>
        <v>7</v>
      </c>
      <c r="Z138" s="168" t="str">
        <f>'BASE METAS)'!Z131</f>
        <v>ELABORAR Y EMITIR ORDENES DE VISITA.</v>
      </c>
      <c r="AA138" s="186" t="str">
        <f>'BASE METAS)'!AA131</f>
        <v>ACTA</v>
      </c>
      <c r="AB138" s="187">
        <f>'BASE METAS)'!AB131</f>
        <v>1500</v>
      </c>
      <c r="AC138" s="188">
        <f>'BASE METAS)'!AC131</f>
        <v>200</v>
      </c>
      <c r="AD138" s="189">
        <f>'BASE METAS)'!AD131</f>
        <v>0.13333333333333333</v>
      </c>
      <c r="AE138" s="188">
        <f>'BASE METAS)'!AE131</f>
        <v>500</v>
      </c>
      <c r="AF138" s="189">
        <f>'BASE METAS)'!AF131</f>
        <v>0.33333333333333331</v>
      </c>
      <c r="AG138" s="190">
        <f>'BASE METAS)'!AG131</f>
        <v>500</v>
      </c>
      <c r="AH138" s="189">
        <f>'BASE METAS)'!AH131</f>
        <v>0.33333333333333331</v>
      </c>
      <c r="AI138" s="188">
        <f>'BASE METAS)'!AI131</f>
        <v>300</v>
      </c>
      <c r="AJ138" s="189">
        <f>'BASE METAS)'!AJ131</f>
        <v>0.2</v>
      </c>
      <c r="AK138" s="191">
        <f>'BASE METAS)'!AK131</f>
        <v>1</v>
      </c>
      <c r="AL138" s="1288">
        <f>'BASE METAS)'!AL131</f>
        <v>7</v>
      </c>
      <c r="AM138" s="1288" t="str">
        <f>'BASE METAS)'!AM131</f>
        <v>ELABORAR Y EMITIR ORDENES DE VISITA</v>
      </c>
      <c r="AN138" s="1288" t="str">
        <f>'BASE METAS)'!AN131</f>
        <v>MIDE EL NÚMERO DE ORDENES DE VISITA REALIZADAS SOBRE EL TOTAL DE ORDENES DE VISITA PROGRAMADAS</v>
      </c>
      <c r="AO138" s="1343" t="str">
        <f>'BASE METAS)'!AU131</f>
        <v>DESEMPEÑO</v>
      </c>
      <c r="AP138" s="1288" t="str">
        <f>'BASE METAS)'!AO131</f>
        <v>NO. DE ORDENES DE VISITA EMITIDAS</v>
      </c>
      <c r="AQ138" s="1288" t="str">
        <f>'BASE METAS)'!AP131</f>
        <v>NO. DE ORDENES DE VISITA PROGRAMADAS</v>
      </c>
      <c r="AR138" s="1039">
        <f>'BASE METAS)'!AQ131</f>
        <v>100</v>
      </c>
      <c r="AS138" s="1288" t="str">
        <f>'BASE METAS)'!AR131</f>
        <v>ACTAS</v>
      </c>
      <c r="AT138" s="1288" t="str">
        <f>'BASE METAS)'!AS131</f>
        <v>CALIDAD</v>
      </c>
      <c r="AU138" s="1488">
        <f>'BASE METAS)'!BO131</f>
        <v>0</v>
      </c>
      <c r="AV138" s="1">
        <f>'BASE METAS)'!BQ131</f>
        <v>1500</v>
      </c>
      <c r="AW138" s="1274" t="e">
        <f>'BASE METAS)'!#REF!</f>
        <v>#REF!</v>
      </c>
      <c r="AX138" s="1352" t="e">
        <f>'BASE METAS)'!#REF!</f>
        <v>#REF!</v>
      </c>
      <c r="AY138" s="1292" t="e">
        <f>'BASE METAS)'!#REF!</f>
        <v>#REF!</v>
      </c>
      <c r="AZ138" s="1352" t="e">
        <f>'BASE METAS)'!#REF!</f>
        <v>#REF!</v>
      </c>
      <c r="BA138" s="1352" t="e">
        <f>'BASE METAS)'!#REF!</f>
        <v>#REF!</v>
      </c>
      <c r="BB138" s="1352" t="e">
        <f>'BASE METAS)'!#REF!</f>
        <v>#REF!</v>
      </c>
      <c r="BC138" s="1352" t="e">
        <f>'BASE METAS)'!#REF!</f>
        <v>#REF!</v>
      </c>
      <c r="BD138" s="1352" t="e">
        <f>'BASE METAS)'!#REF!</f>
        <v>#REF!</v>
      </c>
      <c r="BE138" s="1352" t="e">
        <f>'BASE METAS)'!#REF!</f>
        <v>#REF!</v>
      </c>
      <c r="BF138" s="1352" t="e">
        <f>'BASE METAS)'!#REF!</f>
        <v>#REF!</v>
      </c>
      <c r="BG138" s="1274" t="e">
        <f>'BASE METAS)'!#REF!</f>
        <v>#REF!</v>
      </c>
      <c r="BH138" s="1352">
        <f>'BASE METAS)'!CL131</f>
        <v>0</v>
      </c>
      <c r="BI138" s="1352">
        <f>'BASE METAS)'!CM131</f>
        <v>66.666666666666671</v>
      </c>
      <c r="BJ138" s="1">
        <f>'BASE METAS)'!CN131</f>
        <v>67</v>
      </c>
      <c r="BK138" s="1">
        <f>'BASE METAS)'!CO131</f>
        <v>66</v>
      </c>
      <c r="BL138" s="1">
        <f>'BASE METAS)'!CP131</f>
        <v>0</v>
      </c>
      <c r="BM138" s="1">
        <f>'BASE METAS)'!CQ131</f>
        <v>0</v>
      </c>
      <c r="BN138" s="1">
        <f>'BASE METAS)'!CR131</f>
        <v>0</v>
      </c>
      <c r="BO138" s="1">
        <f>'BASE METAS)'!CS131</f>
        <v>0</v>
      </c>
      <c r="BP138" s="1">
        <f>'BASE METAS)'!CT131</f>
        <v>0</v>
      </c>
      <c r="BQ138" s="1">
        <f>'BASE METAS)'!CU131</f>
        <v>0</v>
      </c>
      <c r="BR138" s="1">
        <f>'BASE METAS)'!CV131</f>
        <v>0</v>
      </c>
      <c r="BS138" s="1">
        <f>'BASE METAS)'!CW131</f>
        <v>0</v>
      </c>
      <c r="BT138" s="1">
        <f>'BASE METAS)'!CX131</f>
        <v>0</v>
      </c>
      <c r="BU138" s="1">
        <f>'BASE METAS)'!FA131</f>
        <v>1500</v>
      </c>
      <c r="BV138" s="1">
        <f>'BASE METAS)'!FB131</f>
        <v>0</v>
      </c>
      <c r="BW138" s="1">
        <f>'BASE METAS)'!FC131</f>
        <v>67</v>
      </c>
      <c r="BX138" s="1">
        <f>'BASE METAS)'!FD131</f>
        <v>15</v>
      </c>
      <c r="BY138" s="1">
        <f>'BASE METAS)'!FE131</f>
        <v>-52</v>
      </c>
      <c r="BZ138" s="1">
        <f>'BASE METAS)'!FF131</f>
        <v>0.22388059701492538</v>
      </c>
      <c r="CA138" s="1">
        <f>'BASE METAS)'!FG131</f>
        <v>127</v>
      </c>
      <c r="CB138" s="1">
        <f>'BASE METAS)'!FH131</f>
        <v>1373</v>
      </c>
      <c r="CC138" s="1">
        <f>'BASE METAS)'!FI131</f>
        <v>8.4666666666666668E-2</v>
      </c>
      <c r="CD138" s="1">
        <f>'BASE METAS)'!FJ131</f>
        <v>1500</v>
      </c>
      <c r="CE138" s="1">
        <f>'BASE METAS)'!FK131</f>
        <v>0</v>
      </c>
      <c r="CF138" s="1">
        <f>'BASE METAS)'!FL131</f>
        <v>67</v>
      </c>
      <c r="CG138" s="1">
        <f>'BASE METAS)'!FM131</f>
        <v>35</v>
      </c>
    </row>
    <row r="139" spans="1:85" ht="71.25" customHeight="1" x14ac:dyDescent="0.2">
      <c r="A139" s="1">
        <f>'BASE METAS)'!A132</f>
        <v>17</v>
      </c>
      <c r="B139" s="7199"/>
      <c r="C139" s="7154">
        <f>'BASE METAS)'!C132</f>
        <v>404</v>
      </c>
      <c r="D139" s="7154">
        <f>'BASE METAS)'!D132</f>
        <v>5</v>
      </c>
      <c r="E139" s="7154" t="str">
        <f>'BASE METAS)'!E132</f>
        <v xml:space="preserve">MEDIACIÓN Y CONCILIACIÓN DE CONTROVERSIAS </v>
      </c>
      <c r="F139" s="7222" t="str">
        <f>'BASE METAS)'!F132</f>
        <v>D00</v>
      </c>
      <c r="G139" s="7222" t="str">
        <f>'BASE METAS)'!G132</f>
        <v>108</v>
      </c>
      <c r="H139" s="7144" t="str">
        <f>'BASE METAS)'!H132</f>
        <v>02</v>
      </c>
      <c r="I139" s="7144" t="str">
        <f>'BASE METAS)'!I132</f>
        <v>01</v>
      </c>
      <c r="J139" s="5706" t="str">
        <f>'BASE METAS)'!J132</f>
        <v>01</v>
      </c>
      <c r="K139" s="5706" t="str">
        <f>'BASE METAS)'!K132</f>
        <v>01</v>
      </c>
      <c r="L139" s="5706" t="str">
        <f>'BASE METAS)'!L132</f>
        <v>04</v>
      </c>
      <c r="M139" s="5706" t="str">
        <f>'BASE METAS)'!M132</f>
        <v>101</v>
      </c>
      <c r="N139" s="5706" t="str">
        <f>'BASE METAS)'!N132</f>
        <v xml:space="preserve">Unidad Jurídica </v>
      </c>
      <c r="O139" s="5706" t="str">
        <f>'BASE METAS)'!O132</f>
        <v>Oficialía Conciliadora</v>
      </c>
      <c r="P139" s="5697" t="str">
        <f>'BASE METAS)'!P132</f>
        <v>Impartición de justicia</v>
      </c>
      <c r="Q139" s="5697" t="str">
        <f>'BASE METAS)'!Q132</f>
        <v>Justicia Impartida</v>
      </c>
      <c r="R139" s="5706" t="str">
        <f>'BASE METAS)'!R132</f>
        <v>Impartir justicia</v>
      </c>
      <c r="S139" s="5697" t="str">
        <f>'BASE METAS)'!S132</f>
        <v>Aplicación de justicia</v>
      </c>
      <c r="T139" s="5697" t="str">
        <f>'BASE METAS)'!T132</f>
        <v>Mediación y conciliación de controversias</v>
      </c>
      <c r="U139" s="7729" t="str">
        <f>'BASE METAS)'!U132</f>
        <v>PROMOVER Y DIFUNDIR EN FORMA PERMANENTE DENTRO DEL MUNICIPIO, LA CULTURA DE LA MEDIACIÓN Y LA CONCILIACIÓN  ASÍ COMO DE LA CULTURA CONDOMINAL, PROPORCIONANDO  A LA CIUDADANÍA EN GENERAL ATENCION Y ASESORÍA PROPONIENDO LOS MEDIOS ALTERNATIVOS DE SOLUCIÓN A LOS CONFLICTOS QUE LES AQUEJAN EN DIFERENTES MATERIAS, TALES COMO: CONDOMINALES, FAMILIARES, ESCOLARES, COMUNITARIOS Y ENTRE PARTICULARES; ASÍ COMO LOS QUE SE SUSCITAN EN PERCANCES AUTOMOVILÍSTICOS (ACCIDENTES OCASIONADOS POR EL TRÁNSITO VEHICULAR), ASÍ COMO LA PROMOCIÓN PERMANTEN DE LA CULTURA DE MEDIACIÓN Y CONCILIACIÓN, ASÍ COMO EL DE ÍNDOLE CONDOMINAL.</v>
      </c>
      <c r="V139" s="5697" t="str">
        <f>'BASE METAS)'!V132</f>
        <v xml:space="preserve">Tlalnepantla Protegida </v>
      </c>
      <c r="W139" s="5694">
        <f>'BASE METAS)'!W132</f>
        <v>6068452</v>
      </c>
      <c r="X139" s="7231" t="str">
        <f>'BASE METAS)'!X132</f>
        <v>COORDINACIÓN DE MEDIACIÓN</v>
      </c>
      <c r="Y139" s="152">
        <f>'BASE METAS)'!Y132</f>
        <v>1</v>
      </c>
      <c r="Z139" s="205" t="str">
        <f>'BASE METAS)'!Z132</f>
        <v>ELABORACIÓN DE CONVENIOS Y LAUDOS DERIVADOS DE CONFLICTOS EN RAZÓN DE ACCIDENTES DE TRÁNTISO Y QUE EN LOS MISMOS, EN ALGUNAS OCASIONES SE CAUSEN LESIONES QUE TARDEN EN SANAR MENOS DE 15 DÍAS A TRAVÉS DE LA MEDIACIÓN, CONCILIACIÓN Y NEGOCIACIÓN</v>
      </c>
      <c r="AA139" s="201" t="str">
        <f>'BASE METAS)'!AA132</f>
        <v>DOCUMENTO</v>
      </c>
      <c r="AB139" s="157">
        <f>'BASE METAS)'!AB132</f>
        <v>600</v>
      </c>
      <c r="AC139" s="157">
        <f>'BASE METAS)'!AC132</f>
        <v>150</v>
      </c>
      <c r="AD139" s="158">
        <f>'BASE METAS)'!AD132</f>
        <v>0.25</v>
      </c>
      <c r="AE139" s="157">
        <f>'BASE METAS)'!AE132</f>
        <v>150</v>
      </c>
      <c r="AF139" s="158">
        <f>'BASE METAS)'!AF132</f>
        <v>0.25</v>
      </c>
      <c r="AG139" s="157">
        <f>'BASE METAS)'!AG132</f>
        <v>150</v>
      </c>
      <c r="AH139" s="158">
        <f>'BASE METAS)'!AH132</f>
        <v>0.25</v>
      </c>
      <c r="AI139" s="157">
        <f>'BASE METAS)'!AI132</f>
        <v>150</v>
      </c>
      <c r="AJ139" s="159">
        <f>'BASE METAS)'!AJ132</f>
        <v>0.25</v>
      </c>
      <c r="AK139" s="146">
        <f>'BASE METAS)'!AK132</f>
        <v>1</v>
      </c>
      <c r="AL139" s="1278">
        <f>'BASE METAS)'!AL132</f>
        <v>1</v>
      </c>
      <c r="AM139" s="1279" t="str">
        <f>'BASE METAS)'!AM132</f>
        <v>ELABORACIÓN DE CONVENIOS Y LAUDOS DERIVADOS DE CONFLICTOS EN RAZÓN DE ACCIDENTES DE TRÁNTISO</v>
      </c>
      <c r="AN139" s="1280" t="str">
        <f>'BASE METAS)'!AN132</f>
        <v xml:space="preserve"> MIDE LA EFECTIVIDAD EN LA ELABORACIÓN DE CONVENIOS Y LAUDOS</v>
      </c>
      <c r="AO139" s="1343" t="str">
        <f>'BASE METAS)'!AU132</f>
        <v>DESEMPEÑO</v>
      </c>
      <c r="AP139" s="1281" t="str">
        <f>'BASE METAS)'!AO132</f>
        <v xml:space="preserve">ELABORACIÓN DE CONVENIOS Y LAUDOS   </v>
      </c>
      <c r="AQ139" s="1289" t="str">
        <f>'BASE METAS)'!AP132</f>
        <v>LA POBLACIÓN SOLICITANTE</v>
      </c>
      <c r="AR139" s="1152">
        <f>'BASE METAS)'!AQ132</f>
        <v>100</v>
      </c>
      <c r="AS139" s="1281" t="str">
        <f>'BASE METAS)'!AR132</f>
        <v>PERSONAS</v>
      </c>
      <c r="AT139" s="1281" t="str">
        <f>'BASE METAS)'!AS132</f>
        <v>CALIDAD</v>
      </c>
      <c r="AU139" s="1489">
        <f>'BASE METAS)'!BO132</f>
        <v>0</v>
      </c>
      <c r="AV139" s="1">
        <f>'BASE METAS)'!BQ132</f>
        <v>600</v>
      </c>
      <c r="AW139" s="1274" t="e">
        <f>'BASE METAS)'!#REF!</f>
        <v>#REF!</v>
      </c>
      <c r="AX139" s="1292" t="e">
        <f>'BASE METAS)'!#REF!</f>
        <v>#REF!</v>
      </c>
      <c r="AY139" s="1292" t="e">
        <f>'BASE METAS)'!#REF!</f>
        <v>#REF!</v>
      </c>
      <c r="AZ139" s="1352" t="e">
        <f>'BASE METAS)'!#REF!</f>
        <v>#REF!</v>
      </c>
      <c r="BA139" s="1292" t="str">
        <f>'BASE METAS)'!AP110</f>
        <v>No. DE PROCEDIMIENTO PROGRAMADO</v>
      </c>
      <c r="BB139" s="1292" t="e">
        <f>'BASE METAS)'!#REF!</f>
        <v>#REF!</v>
      </c>
      <c r="BC139" s="1274" t="e">
        <f>'BASE METAS)'!#REF!</f>
        <v>#REF!</v>
      </c>
      <c r="BD139" s="1293" t="e">
        <f>'BASE METAS)'!#REF!</f>
        <v>#REF!</v>
      </c>
      <c r="BE139" s="1293" t="e">
        <f>'BASE METAS)'!#REF!</f>
        <v>#REF!</v>
      </c>
      <c r="BF139" s="1274" t="e">
        <f>'BASE METAS)'!#REF!</f>
        <v>#REF!</v>
      </c>
      <c r="BG139" s="1274" t="e">
        <f>'BASE METAS)'!#REF!</f>
        <v>#REF!</v>
      </c>
      <c r="BH139" s="1274" t="e">
        <f>'BASE METAS)'!#REF!</f>
        <v>#REF!</v>
      </c>
      <c r="BI139" s="1352">
        <f>'BASE METAS)'!CM132</f>
        <v>50</v>
      </c>
      <c r="BJ139" s="1">
        <f>'BASE METAS)'!CN132</f>
        <v>50</v>
      </c>
      <c r="BK139" s="1">
        <f>'BASE METAS)'!CO132</f>
        <v>50</v>
      </c>
      <c r="BL139" s="1">
        <f>'BASE METAS)'!CP132</f>
        <v>0</v>
      </c>
      <c r="BM139" s="1">
        <f>'BASE METAS)'!CQ132</f>
        <v>0</v>
      </c>
      <c r="BN139" s="1">
        <f>'BASE METAS)'!CR132</f>
        <v>0</v>
      </c>
      <c r="BO139" s="1">
        <f>'BASE METAS)'!CS132</f>
        <v>0</v>
      </c>
      <c r="BP139" s="1">
        <f>'BASE METAS)'!CT132</f>
        <v>0</v>
      </c>
      <c r="BQ139" s="1">
        <f>'BASE METAS)'!CU132</f>
        <v>0</v>
      </c>
      <c r="BR139" s="1">
        <f>'BASE METAS)'!CV132</f>
        <v>0</v>
      </c>
      <c r="BS139" s="1">
        <f>'BASE METAS)'!CW132</f>
        <v>0</v>
      </c>
      <c r="BT139" s="1">
        <f>'BASE METAS)'!CX132</f>
        <v>0</v>
      </c>
      <c r="BU139" s="1">
        <f>'BASE METAS)'!FA132</f>
        <v>600</v>
      </c>
      <c r="BV139" s="1">
        <f>'BASE METAS)'!FB132</f>
        <v>0</v>
      </c>
      <c r="BW139" s="1">
        <f>'BASE METAS)'!FC132</f>
        <v>50</v>
      </c>
      <c r="BX139" s="1">
        <f>'BASE METAS)'!FD132</f>
        <v>108</v>
      </c>
      <c r="BY139" s="1">
        <f>'BASE METAS)'!FE132</f>
        <v>58</v>
      </c>
      <c r="BZ139" s="1">
        <f>'BASE METAS)'!FF132</f>
        <v>2.16</v>
      </c>
      <c r="CA139" s="1">
        <f>'BASE METAS)'!FG132</f>
        <v>438</v>
      </c>
      <c r="CB139" s="1">
        <f>'BASE METAS)'!FH132</f>
        <v>162</v>
      </c>
      <c r="CC139" s="1">
        <f>'BASE METAS)'!FI132</f>
        <v>0.73</v>
      </c>
      <c r="CD139" s="1">
        <f>'BASE METAS)'!FJ132</f>
        <v>600</v>
      </c>
      <c r="CE139" s="1">
        <f>'BASE METAS)'!FK132</f>
        <v>0</v>
      </c>
      <c r="CF139" s="1">
        <f>'BASE METAS)'!FL132</f>
        <v>50</v>
      </c>
      <c r="CG139" s="1">
        <f>'BASE METAS)'!FM132</f>
        <v>99</v>
      </c>
    </row>
    <row r="140" spans="1:85" ht="67.5" customHeight="1" x14ac:dyDescent="0.25">
      <c r="A140" s="1">
        <f>'BASE METAS)'!A133</f>
        <v>0</v>
      </c>
      <c r="B140" s="7199"/>
      <c r="C140" s="7154"/>
      <c r="D140" s="7154"/>
      <c r="E140" s="7154"/>
      <c r="F140" s="7222"/>
      <c r="G140" s="7222"/>
      <c r="H140" s="7144"/>
      <c r="I140" s="7144"/>
      <c r="J140" s="5707"/>
      <c r="K140" s="5707"/>
      <c r="L140" s="5707"/>
      <c r="M140" s="5707"/>
      <c r="N140" s="5707"/>
      <c r="O140" s="5707"/>
      <c r="P140" s="5698"/>
      <c r="Q140" s="5698"/>
      <c r="R140" s="5707"/>
      <c r="S140" s="5698"/>
      <c r="T140" s="5698"/>
      <c r="U140" s="7730"/>
      <c r="V140" s="5698"/>
      <c r="W140" s="5695"/>
      <c r="X140" s="7232"/>
      <c r="Y140" s="153">
        <f>'BASE METAS)'!Y133</f>
        <v>2</v>
      </c>
      <c r="Z140" s="202" t="str">
        <f>'BASE METAS)'!Z133</f>
        <v>CELEBRACIÓN DE SESIONES DE MEDIACIÓN Y ELABORACIÓN DE CONVENIOS DERIVADOS DE LA APLICACIÓN DE LOS MECANISMOS ALTERNATIVOS PARA LA SOLUCIÓN DE CONTROVERSIAS</v>
      </c>
      <c r="AA140" s="201" t="str">
        <f>'BASE METAS)'!AA133</f>
        <v>DOCUMENTO</v>
      </c>
      <c r="AB140" s="157">
        <f>'BASE METAS)'!AB133</f>
        <v>500</v>
      </c>
      <c r="AC140" s="157">
        <f>'BASE METAS)'!AC133</f>
        <v>125</v>
      </c>
      <c r="AD140" s="158">
        <f>'BASE METAS)'!AD133</f>
        <v>0.25</v>
      </c>
      <c r="AE140" s="157">
        <f>'BASE METAS)'!AE133</f>
        <v>125</v>
      </c>
      <c r="AF140" s="158">
        <f>'BASE METAS)'!AF133</f>
        <v>0.25</v>
      </c>
      <c r="AG140" s="157">
        <f>'BASE METAS)'!AG133</f>
        <v>125</v>
      </c>
      <c r="AH140" s="158">
        <f>'BASE METAS)'!AH133</f>
        <v>0.25</v>
      </c>
      <c r="AI140" s="157">
        <f>'BASE METAS)'!AI133</f>
        <v>125</v>
      </c>
      <c r="AJ140" s="159">
        <f>'BASE METAS)'!AJ133</f>
        <v>0.25</v>
      </c>
      <c r="AK140" s="146">
        <f>'BASE METAS)'!AK133</f>
        <v>1</v>
      </c>
      <c r="AL140" s="1278">
        <f>'BASE METAS)'!AL133</f>
        <v>2</v>
      </c>
      <c r="AM140" s="1279" t="str">
        <f>'BASE METAS)'!AM133</f>
        <v>ELABORACIÓN DE CONVENIOS DERIVADOS DE LA APLICACIÓN DE MECANISMOS ALTERNATIVOS DE SOLUCIÓN A CONFLICTOS FAMILIARES, ESCOLARES, COMUNITARIOS Y VECINALE</v>
      </c>
      <c r="AN140" s="1282" t="str">
        <f>'BASE METAS)'!AN133</f>
        <v>MIDE LA EFECTIVIDAD EN LA ELABORACIÓN DE CONVENIOS</v>
      </c>
      <c r="AO140" s="1343" t="str">
        <f>'BASE METAS)'!AU133</f>
        <v>DESEMPEÑO</v>
      </c>
      <c r="AP140" s="1290" t="str">
        <f>'BASE METAS)'!AO133</f>
        <v>CELEBRACIÓN DE SESIONES DE MEDIACIÓN</v>
      </c>
      <c r="AQ140" s="1281" t="str">
        <f>'BASE METAS)'!AP133</f>
        <v>LA POBLACIÓN SOLICITANTE</v>
      </c>
      <c r="AR140" s="1152">
        <f>'BASE METAS)'!AQ133</f>
        <v>100</v>
      </c>
      <c r="AS140" s="1281" t="str">
        <f>'BASE METAS)'!AR133</f>
        <v>PERSONAS</v>
      </c>
      <c r="AT140" s="1281" t="str">
        <f>'BASE METAS)'!AS133</f>
        <v>CALIDAD</v>
      </c>
      <c r="AU140" s="1489">
        <f>'BASE METAS)'!BO133</f>
        <v>0</v>
      </c>
      <c r="AV140" s="1">
        <f>'BASE METAS)'!BQ133</f>
        <v>500</v>
      </c>
      <c r="AW140" s="1352" t="e">
        <f>'BASE METAS)'!#REF!</f>
        <v>#REF!</v>
      </c>
      <c r="AX140" s="1352" t="str">
        <f>'BASE METAS)'!AN117</f>
        <v>DETERMINAR EL PORCENTAJE DE LIBROS DIGITALIZADOS</v>
      </c>
      <c r="AY140" s="1352" t="e">
        <f>'BASE METAS)'!#REF!</f>
        <v>#REF!</v>
      </c>
      <c r="AZ140" s="1352" t="e">
        <f>'BASE METAS)'!#REF!</f>
        <v>#REF!</v>
      </c>
      <c r="BA140" s="1352" t="e">
        <f>'BASE METAS)'!#REF!</f>
        <v>#REF!</v>
      </c>
      <c r="BB140" s="1352" t="e">
        <f>'BASE METAS)'!#REF!</f>
        <v>#REF!</v>
      </c>
      <c r="BC140" s="1352" t="e">
        <f>'BASE METAS)'!#REF!</f>
        <v>#REF!</v>
      </c>
      <c r="BD140" s="1352" t="e">
        <f>'BASE METAS)'!#REF!</f>
        <v>#REF!</v>
      </c>
      <c r="BE140" s="1352" t="e">
        <f>'BASE METAS)'!#REF!</f>
        <v>#REF!</v>
      </c>
      <c r="BF140" s="1352" t="e">
        <f>'BASE METAS)'!#REF!</f>
        <v>#REF!</v>
      </c>
      <c r="BG140" s="1352" t="e">
        <f>'BASE METAS)'!#REF!</f>
        <v>#REF!</v>
      </c>
      <c r="BH140" s="1352">
        <f>'BASE METAS)'!CL133</f>
        <v>0</v>
      </c>
      <c r="BI140" s="1352">
        <f>'BASE METAS)'!CM133</f>
        <v>42</v>
      </c>
      <c r="BJ140" s="1">
        <f>'BASE METAS)'!CN133</f>
        <v>42</v>
      </c>
      <c r="BK140" s="1">
        <f>'BASE METAS)'!CO133</f>
        <v>42</v>
      </c>
      <c r="BL140" s="1">
        <f>'BASE METAS)'!CP133</f>
        <v>0</v>
      </c>
      <c r="BM140" s="1">
        <f>'BASE METAS)'!CQ133</f>
        <v>0</v>
      </c>
      <c r="BN140" s="1">
        <f>'BASE METAS)'!CR133</f>
        <v>0</v>
      </c>
      <c r="BO140" s="1">
        <f>'BASE METAS)'!CS133</f>
        <v>0</v>
      </c>
      <c r="BP140" s="1">
        <f>'BASE METAS)'!CT133</f>
        <v>0</v>
      </c>
      <c r="BQ140" s="1">
        <f>'BASE METAS)'!CU133</f>
        <v>0</v>
      </c>
      <c r="BR140" s="1">
        <f>'BASE METAS)'!CV133</f>
        <v>0</v>
      </c>
      <c r="BS140" s="1">
        <f>'BASE METAS)'!CW133</f>
        <v>0</v>
      </c>
      <c r="BT140" s="1">
        <f>'BASE METAS)'!CX133</f>
        <v>0</v>
      </c>
      <c r="BU140" s="1">
        <f>'BASE METAS)'!FA133</f>
        <v>500</v>
      </c>
      <c r="BV140" s="1">
        <f>'BASE METAS)'!FB133</f>
        <v>0</v>
      </c>
      <c r="BW140" s="1">
        <f>'BASE METAS)'!FC133</f>
        <v>42</v>
      </c>
      <c r="BX140" s="1">
        <f>'BASE METAS)'!FD133</f>
        <v>24</v>
      </c>
      <c r="BY140" s="1">
        <f>'BASE METAS)'!FE133</f>
        <v>-18</v>
      </c>
      <c r="BZ140" s="1">
        <f>'BASE METAS)'!FF133</f>
        <v>0.5714285714285714</v>
      </c>
      <c r="CA140" s="1">
        <f>'BASE METAS)'!FG133</f>
        <v>138</v>
      </c>
      <c r="CB140" s="1">
        <f>'BASE METAS)'!FH133</f>
        <v>362</v>
      </c>
      <c r="CC140" s="1">
        <f>'BASE METAS)'!FI133</f>
        <v>0.27600000000000002</v>
      </c>
      <c r="CD140" s="1">
        <f>'BASE METAS)'!FJ133</f>
        <v>500</v>
      </c>
      <c r="CE140" s="1">
        <f>'BASE METAS)'!FK133</f>
        <v>0</v>
      </c>
      <c r="CF140" s="1">
        <f>'BASE METAS)'!FL133</f>
        <v>42</v>
      </c>
      <c r="CG140" s="1">
        <f>'BASE METAS)'!FM133</f>
        <v>68</v>
      </c>
    </row>
    <row r="141" spans="1:85" ht="78" customHeight="1" x14ac:dyDescent="0.25">
      <c r="A141" s="1">
        <f>'BASE METAS)'!A134</f>
        <v>0</v>
      </c>
      <c r="B141" s="7199"/>
      <c r="C141" s="7154"/>
      <c r="D141" s="7154"/>
      <c r="E141" s="7154"/>
      <c r="F141" s="7222"/>
      <c r="G141" s="7222"/>
      <c r="H141" s="7144"/>
      <c r="I141" s="7144"/>
      <c r="J141" s="5707"/>
      <c r="K141" s="5707"/>
      <c r="L141" s="5707"/>
      <c r="M141" s="5707"/>
      <c r="N141" s="5707"/>
      <c r="O141" s="5707"/>
      <c r="P141" s="5698"/>
      <c r="Q141" s="5698"/>
      <c r="R141" s="5707"/>
      <c r="S141" s="5698"/>
      <c r="T141" s="5698"/>
      <c r="U141" s="7730"/>
      <c r="V141" s="5698"/>
      <c r="W141" s="5695"/>
      <c r="X141" s="7232"/>
      <c r="Y141" s="153">
        <f>'BASE METAS)'!Y134</f>
        <v>3</v>
      </c>
      <c r="Z141" s="202" t="str">
        <f>'BASE METAS)'!Z134</f>
        <v>ASESORÍAS JURÍDICO, ADMINISTRATIVAS EN MATERIA DE CONFLICTOS FAMILIARES, ESCOLARES, COMUNITARIOS Y VECINALES PARA ATENDER A LOS CIUDADANOS QUE SOLICITAN EL SERVICIO, ASÍ COMO DE ÍNDOLE CONDOMINAL.</v>
      </c>
      <c r="AA141" s="201" t="str">
        <f>'BASE METAS)'!AA134</f>
        <v>PERSONAS</v>
      </c>
      <c r="AB141" s="157">
        <f>'BASE METAS)'!AB134</f>
        <v>2000</v>
      </c>
      <c r="AC141" s="157">
        <f>'BASE METAS)'!AC134</f>
        <v>500</v>
      </c>
      <c r="AD141" s="158">
        <f>'BASE METAS)'!AD134</f>
        <v>0.25</v>
      </c>
      <c r="AE141" s="157">
        <f>'BASE METAS)'!AE134</f>
        <v>500</v>
      </c>
      <c r="AF141" s="158">
        <f>'BASE METAS)'!AF134</f>
        <v>0.25</v>
      </c>
      <c r="AG141" s="157">
        <f>'BASE METAS)'!AG134</f>
        <v>500</v>
      </c>
      <c r="AH141" s="158">
        <f>'BASE METAS)'!AH134</f>
        <v>0.25</v>
      </c>
      <c r="AI141" s="157">
        <f>'BASE METAS)'!AI134</f>
        <v>500</v>
      </c>
      <c r="AJ141" s="159">
        <f>'BASE METAS)'!AJ134</f>
        <v>0.25</v>
      </c>
      <c r="AK141" s="146">
        <f>'BASE METAS)'!AK134</f>
        <v>1</v>
      </c>
      <c r="AL141" s="1278">
        <f>'BASE METAS)'!AL134</f>
        <v>3</v>
      </c>
      <c r="AM141" s="1279" t="str">
        <f>'BASE METAS)'!AM134</f>
        <v>ASESORÍAS JURÍDICO ADMINISTRATIVAS EN MATERIA DE CONFLICTOS FAMILIARES, ESCOLARES, COMUNITARIOS, VECINALES, ASÍ COMO CONDOMINALES</v>
      </c>
      <c r="AN141" s="1280" t="str">
        <f>'BASE METAS)'!AN134</f>
        <v>MIDE LA CANTIDAD DE ASESORÍAS PROPORCIONADAS</v>
      </c>
      <c r="AO141" s="1343" t="str">
        <f>'BASE METAS)'!AU134</f>
        <v>DESEMPEÑO</v>
      </c>
      <c r="AP141" s="1281" t="str">
        <f>'BASE METAS)'!AO134</f>
        <v>ASESORÍAS PROPORCIONADAS</v>
      </c>
      <c r="AQ141" s="1281" t="str">
        <f>'BASE METAS)'!AP134</f>
        <v>LA POBLACIÓN SOLICITANTE</v>
      </c>
      <c r="AR141" s="1152">
        <f>'BASE METAS)'!AQ134</f>
        <v>100</v>
      </c>
      <c r="AS141" s="1281" t="str">
        <f>'BASE METAS)'!AR134</f>
        <v>PERSONAS</v>
      </c>
      <c r="AT141" s="1281" t="str">
        <f>'BASE METAS)'!AS134</f>
        <v>CALIDAD</v>
      </c>
      <c r="AU141" s="1489">
        <f>'BASE METAS)'!BO134</f>
        <v>0</v>
      </c>
      <c r="AV141" s="1">
        <f>'BASE METAS)'!BQ134</f>
        <v>2000</v>
      </c>
      <c r="AW141" s="1352" t="e">
        <f>'BASE METAS)'!#REF!</f>
        <v>#REF!</v>
      </c>
      <c r="AX141" s="1352" t="e">
        <f>'BASE METAS)'!#REF!</f>
        <v>#REF!</v>
      </c>
      <c r="AY141" s="1352" t="e">
        <f>'BASE METAS)'!#REF!</f>
        <v>#REF!</v>
      </c>
      <c r="AZ141" s="1352" t="e">
        <f>'BASE METAS)'!#REF!</f>
        <v>#REF!</v>
      </c>
      <c r="BA141" s="1352" t="e">
        <f>'BASE METAS)'!#REF!</f>
        <v>#REF!</v>
      </c>
      <c r="BB141" s="1352" t="e">
        <f>'BASE METAS)'!#REF!</f>
        <v>#REF!</v>
      </c>
      <c r="BC141" s="1352" t="e">
        <f>'BASE METAS)'!#REF!</f>
        <v>#REF!</v>
      </c>
      <c r="BD141" s="1352" t="e">
        <f>'BASE METAS)'!#REF!</f>
        <v>#REF!</v>
      </c>
      <c r="BE141" s="1352" t="e">
        <f>'BASE METAS)'!#REF!</f>
        <v>#REF!</v>
      </c>
      <c r="BF141" s="1352" t="e">
        <f>'BASE METAS)'!#REF!</f>
        <v>#REF!</v>
      </c>
      <c r="BG141" s="1352" t="e">
        <f>'BASE METAS)'!#REF!</f>
        <v>#REF!</v>
      </c>
      <c r="BH141" s="1352">
        <f>'BASE METAS)'!CL134</f>
        <v>0</v>
      </c>
      <c r="BI141" s="1352">
        <f>'BASE METAS)'!CM134</f>
        <v>167</v>
      </c>
      <c r="BJ141" s="1">
        <f>'BASE METAS)'!CN134</f>
        <v>167</v>
      </c>
      <c r="BK141" s="1">
        <f>'BASE METAS)'!CO134</f>
        <v>167</v>
      </c>
      <c r="BL141" s="1">
        <f>'BASE METAS)'!CP134</f>
        <v>0</v>
      </c>
      <c r="BM141" s="1">
        <f>'BASE METAS)'!CQ134</f>
        <v>0</v>
      </c>
      <c r="BN141" s="1">
        <f>'BASE METAS)'!CR134</f>
        <v>0</v>
      </c>
      <c r="BO141" s="1">
        <f>'BASE METAS)'!CS134</f>
        <v>0</v>
      </c>
      <c r="BP141" s="1">
        <f>'BASE METAS)'!CT134</f>
        <v>0</v>
      </c>
      <c r="BQ141" s="1">
        <f>'BASE METAS)'!CU134</f>
        <v>0</v>
      </c>
      <c r="BR141" s="1">
        <f>'BASE METAS)'!CV134</f>
        <v>0</v>
      </c>
      <c r="BS141" s="1">
        <f>'BASE METAS)'!CW134</f>
        <v>0</v>
      </c>
      <c r="BT141" s="1">
        <f>'BASE METAS)'!CX134</f>
        <v>0</v>
      </c>
      <c r="BU141" s="1">
        <f>'BASE METAS)'!FA134</f>
        <v>2000</v>
      </c>
      <c r="BV141" s="1">
        <f>'BASE METAS)'!FB134</f>
        <v>0</v>
      </c>
      <c r="BW141" s="1">
        <f>'BASE METAS)'!FC134</f>
        <v>167</v>
      </c>
      <c r="BX141" s="1">
        <f>'BASE METAS)'!FD134</f>
        <v>391</v>
      </c>
      <c r="BY141" s="1">
        <f>'BASE METAS)'!FE134</f>
        <v>224</v>
      </c>
      <c r="BZ141" s="1">
        <f>'BASE METAS)'!FF134</f>
        <v>2.341317365269461</v>
      </c>
      <c r="CA141" s="1">
        <f>'BASE METAS)'!FG134</f>
        <v>1169</v>
      </c>
      <c r="CB141" s="1">
        <f>'BASE METAS)'!FH134</f>
        <v>831</v>
      </c>
      <c r="CC141" s="1">
        <f>'BASE METAS)'!FI134</f>
        <v>0.58450000000000002</v>
      </c>
      <c r="CD141" s="1">
        <f>'BASE METAS)'!FJ134</f>
        <v>2000</v>
      </c>
      <c r="CE141" s="1">
        <f>'BASE METAS)'!FK134</f>
        <v>0</v>
      </c>
      <c r="CF141" s="1">
        <f>'BASE METAS)'!FL134</f>
        <v>167</v>
      </c>
      <c r="CG141" s="1">
        <f>'BASE METAS)'!FM134</f>
        <v>423</v>
      </c>
    </row>
    <row r="142" spans="1:85" ht="69" customHeight="1" x14ac:dyDescent="0.25">
      <c r="A142" s="1">
        <f>'BASE METAS)'!A135</f>
        <v>0</v>
      </c>
      <c r="B142" s="7199"/>
      <c r="C142" s="7154"/>
      <c r="D142" s="7154"/>
      <c r="E142" s="7154"/>
      <c r="F142" s="7222"/>
      <c r="G142" s="7222"/>
      <c r="H142" s="7144"/>
      <c r="I142" s="7144"/>
      <c r="J142" s="5707"/>
      <c r="K142" s="5707"/>
      <c r="L142" s="5707"/>
      <c r="M142" s="5707"/>
      <c r="N142" s="5707"/>
      <c r="O142" s="5707"/>
      <c r="P142" s="5698"/>
      <c r="Q142" s="5698"/>
      <c r="R142" s="5707"/>
      <c r="S142" s="5698"/>
      <c r="T142" s="5698"/>
      <c r="U142" s="7730"/>
      <c r="V142" s="5698"/>
      <c r="W142" s="5695"/>
      <c r="X142" s="7232"/>
      <c r="Y142" s="153">
        <f>'BASE METAS)'!Y135</f>
        <v>4</v>
      </c>
      <c r="Z142" s="202" t="str">
        <f>'BASE METAS)'!Z135</f>
        <v>CAPACITACIÓN A TRAVÉS DE PLÁTICAS AL SECTOR SOCIAL DE TLALNEPANTLA PARA REALIZAR LA DIFUSIÓN Y PROMOCIÓN DE LOS MECANISMOS ALTERNATIVOS PARAÑ LA SOLUCIÓN DE CONTROVERSIAS</v>
      </c>
      <c r="AA142" s="201" t="str">
        <f>'BASE METAS)'!AA135</f>
        <v>CURSO</v>
      </c>
      <c r="AB142" s="157">
        <f>'BASE METAS)'!AB135</f>
        <v>12</v>
      </c>
      <c r="AC142" s="157">
        <f>'BASE METAS)'!AC135</f>
        <v>3</v>
      </c>
      <c r="AD142" s="158">
        <f>'BASE METAS)'!AD135</f>
        <v>0.25</v>
      </c>
      <c r="AE142" s="157">
        <f>'BASE METAS)'!AE135</f>
        <v>3</v>
      </c>
      <c r="AF142" s="158">
        <f>'BASE METAS)'!AF135</f>
        <v>0.25</v>
      </c>
      <c r="AG142" s="157">
        <f>'BASE METAS)'!AG135</f>
        <v>3</v>
      </c>
      <c r="AH142" s="158">
        <f>'BASE METAS)'!AH135</f>
        <v>0.25</v>
      </c>
      <c r="AI142" s="157">
        <f>'BASE METAS)'!AI135</f>
        <v>3</v>
      </c>
      <c r="AJ142" s="159">
        <f>'BASE METAS)'!AJ135</f>
        <v>0.25</v>
      </c>
      <c r="AK142" s="146">
        <f>'BASE METAS)'!AK135</f>
        <v>1</v>
      </c>
      <c r="AL142" s="1278">
        <f>'BASE METAS)'!AL135</f>
        <v>4</v>
      </c>
      <c r="AM142" s="1279" t="str">
        <f>'BASE METAS)'!AM135</f>
        <v>CAPACITACIÓN DIRIGIDA A LA SOCIEDAD, PARA DAR A CONOCER SOBRE MECANISMOS ALTERNATIVOS PARA LA SOLUCIÓN DE CONFLICTOS FAMILIARES, ESCOLARES, COMUNITARIOS, VECINALES Y CONDOMINALES</v>
      </c>
      <c r="AN142" s="1280" t="str">
        <f>'BASE METAS)'!AN135</f>
        <v xml:space="preserve">MIDE LA EFECTIVIDAD DE PROMOVER Y DIFUNDIR EN LA POBLACIÓN TLALNEPANTLENSE SOBRE LA CULTURA DE LA MEDIACIÓN Y CONCILIACIÓN, ASÍ COMO LA CULTURA CONDOMINAL </v>
      </c>
      <c r="AO142" s="1343" t="str">
        <f>'BASE METAS)'!AU135</f>
        <v>DESEMPEÑO</v>
      </c>
      <c r="AP142" s="1281" t="str">
        <f>'BASE METAS)'!AO135</f>
        <v>CAPACITACIÓN OTORGADA AL SECTOR SOCIAL</v>
      </c>
      <c r="AQ142" s="1281" t="str">
        <f>'BASE METAS)'!AP135</f>
        <v>LA POBLACIÓN SOLICITANTE</v>
      </c>
      <c r="AR142" s="1152">
        <f>'BASE METAS)'!AQ135</f>
        <v>100</v>
      </c>
      <c r="AS142" s="1281" t="str">
        <f>'BASE METAS)'!AR135</f>
        <v>PERSONAS</v>
      </c>
      <c r="AT142" s="1281" t="str">
        <f>'BASE METAS)'!AS135</f>
        <v>CALIDAD</v>
      </c>
      <c r="AU142" s="1489">
        <f>'BASE METAS)'!BO135</f>
        <v>0</v>
      </c>
      <c r="AV142" s="1">
        <f>'BASE METAS)'!BQ135</f>
        <v>12</v>
      </c>
      <c r="AW142" s="1352" t="e">
        <f>'BASE METAS)'!#REF!</f>
        <v>#REF!</v>
      </c>
      <c r="AX142" s="1352" t="e">
        <f>'BASE METAS)'!#REF!</f>
        <v>#REF!</v>
      </c>
      <c r="AY142" s="1352" t="e">
        <f>'BASE METAS)'!#REF!</f>
        <v>#REF!</v>
      </c>
      <c r="AZ142" s="1352" t="e">
        <f>'BASE METAS)'!#REF!</f>
        <v>#REF!</v>
      </c>
      <c r="BA142" s="1352" t="e">
        <f>'BASE METAS)'!#REF!</f>
        <v>#REF!</v>
      </c>
      <c r="BB142" s="1352" t="e">
        <f>'BASE METAS)'!#REF!</f>
        <v>#REF!</v>
      </c>
      <c r="BC142" s="1352" t="e">
        <f>'BASE METAS)'!#REF!</f>
        <v>#REF!</v>
      </c>
      <c r="BD142" s="1352" t="e">
        <f>'BASE METAS)'!#REF!</f>
        <v>#REF!</v>
      </c>
      <c r="BE142" s="1352" t="e">
        <f>'BASE METAS)'!#REF!</f>
        <v>#REF!</v>
      </c>
      <c r="BF142" s="1352" t="e">
        <f>'BASE METAS)'!#REF!</f>
        <v>#REF!</v>
      </c>
      <c r="BG142" s="1352" t="e">
        <f>'BASE METAS)'!#REF!</f>
        <v>#REF!</v>
      </c>
      <c r="BH142" s="1352">
        <f>'BASE METAS)'!CL135</f>
        <v>0</v>
      </c>
      <c r="BI142" s="1352">
        <f>'BASE METAS)'!CM135</f>
        <v>1</v>
      </c>
      <c r="BJ142" s="1">
        <f>'BASE METAS)'!CN135</f>
        <v>1</v>
      </c>
      <c r="BK142" s="1">
        <f>'BASE METAS)'!CO135</f>
        <v>1</v>
      </c>
      <c r="BL142" s="1">
        <f>'BASE METAS)'!CP135</f>
        <v>0</v>
      </c>
      <c r="BM142" s="1">
        <f>'BASE METAS)'!CQ135</f>
        <v>0</v>
      </c>
      <c r="BN142" s="1">
        <f>'BASE METAS)'!CR135</f>
        <v>0</v>
      </c>
      <c r="BO142" s="1">
        <f>'BASE METAS)'!CS135</f>
        <v>0</v>
      </c>
      <c r="BP142" s="1">
        <f>'BASE METAS)'!CT135</f>
        <v>0</v>
      </c>
      <c r="BQ142" s="1">
        <f>'BASE METAS)'!CU135</f>
        <v>0</v>
      </c>
      <c r="BR142" s="1">
        <f>'BASE METAS)'!CV135</f>
        <v>0</v>
      </c>
      <c r="BS142" s="1">
        <f>'BASE METAS)'!CW135</f>
        <v>0</v>
      </c>
      <c r="BT142" s="1">
        <f>'BASE METAS)'!CX135</f>
        <v>0</v>
      </c>
      <c r="BU142" s="1">
        <f>'BASE METAS)'!FA135</f>
        <v>12</v>
      </c>
      <c r="BV142" s="1">
        <f>'BASE METAS)'!FB135</f>
        <v>0</v>
      </c>
      <c r="BW142" s="1">
        <f>'BASE METAS)'!FC135</f>
        <v>1</v>
      </c>
      <c r="BX142" s="1">
        <f>'BASE METAS)'!FD135</f>
        <v>1</v>
      </c>
      <c r="BY142" s="1">
        <f>'BASE METAS)'!FE135</f>
        <v>0</v>
      </c>
      <c r="BZ142" s="1">
        <f>'BASE METAS)'!FF135</f>
        <v>1</v>
      </c>
      <c r="CA142" s="1">
        <f>'BASE METAS)'!FG135</f>
        <v>2</v>
      </c>
      <c r="CB142" s="1">
        <f>'BASE METAS)'!FH135</f>
        <v>10</v>
      </c>
      <c r="CC142" s="1">
        <f>'BASE METAS)'!FI135</f>
        <v>0.16666666666666666</v>
      </c>
      <c r="CD142" s="1">
        <f>'BASE METAS)'!FJ135</f>
        <v>12</v>
      </c>
      <c r="CE142" s="1">
        <f>'BASE METAS)'!FK135</f>
        <v>0</v>
      </c>
      <c r="CF142" s="1">
        <f>'BASE METAS)'!FL135</f>
        <v>1</v>
      </c>
      <c r="CG142" s="1">
        <f>'BASE METAS)'!FM135</f>
        <v>25</v>
      </c>
    </row>
    <row r="143" spans="1:85" ht="127.5" x14ac:dyDescent="0.25">
      <c r="A143" s="1">
        <f>'BASE METAS)'!A136</f>
        <v>0</v>
      </c>
      <c r="B143" s="7199"/>
      <c r="C143" s="7154"/>
      <c r="D143" s="7154"/>
      <c r="E143" s="7154"/>
      <c r="F143" s="7222"/>
      <c r="G143" s="7222"/>
      <c r="H143" s="7144"/>
      <c r="I143" s="7144"/>
      <c r="J143" s="5707"/>
      <c r="K143" s="5707"/>
      <c r="L143" s="5707"/>
      <c r="M143" s="5707"/>
      <c r="N143" s="5707"/>
      <c r="O143" s="5707"/>
      <c r="P143" s="5698"/>
      <c r="Q143" s="5698"/>
      <c r="R143" s="5707"/>
      <c r="S143" s="5698"/>
      <c r="T143" s="5698"/>
      <c r="U143" s="7730"/>
      <c r="V143" s="5698"/>
      <c r="W143" s="5695"/>
      <c r="X143" s="7232"/>
      <c r="Y143" s="153">
        <f>'BASE METAS)'!Y136</f>
        <v>5</v>
      </c>
      <c r="Z143" s="206" t="str">
        <f>'BASE METAS)'!Z136</f>
        <v>RECEPCIÓN, ATENCIÓN Y SEGUIMIENTO DE QUEJAS FORMALES PARA DIRIMIR CONTROVERSIAS CONDOMINALES CON ACUERDOS EN AUDIENCIAS DE MEDIACIÓN Y CONCILIACIÓN A TRAVÉS DE LA PROCURADURÍA SOCIAL</v>
      </c>
      <c r="AA143" s="201" t="str">
        <f>'BASE METAS)'!AA136</f>
        <v>ATENCIÓN</v>
      </c>
      <c r="AB143" s="157">
        <f>'BASE METAS)'!AB136</f>
        <v>60</v>
      </c>
      <c r="AC143" s="157">
        <f>'BASE METAS)'!AC136</f>
        <v>15</v>
      </c>
      <c r="AD143" s="158">
        <f>'BASE METAS)'!AD136</f>
        <v>0.25</v>
      </c>
      <c r="AE143" s="157">
        <f>'BASE METAS)'!AE136</f>
        <v>15</v>
      </c>
      <c r="AF143" s="158">
        <f>'BASE METAS)'!AF136</f>
        <v>0.25</v>
      </c>
      <c r="AG143" s="157">
        <f>'BASE METAS)'!AG136</f>
        <v>15</v>
      </c>
      <c r="AH143" s="158">
        <f>'BASE METAS)'!AH136</f>
        <v>0.25</v>
      </c>
      <c r="AI143" s="157">
        <f>'BASE METAS)'!AI136</f>
        <v>15</v>
      </c>
      <c r="AJ143" s="159">
        <f>'BASE METAS)'!AJ136</f>
        <v>0.25</v>
      </c>
      <c r="AK143" s="146">
        <f>'BASE METAS)'!AK136</f>
        <v>1</v>
      </c>
      <c r="AL143" s="1278">
        <f>'BASE METAS)'!AL136</f>
        <v>5</v>
      </c>
      <c r="AM143" s="1279" t="str">
        <f>'BASE METAS)'!AM136</f>
        <v xml:space="preserve">QUEJAS RECIBIDAS SOBRE CONTROVERSIAS CONDOMINALES  </v>
      </c>
      <c r="AN143" s="1282" t="str">
        <f>'BASE METAS)'!AN136</f>
        <v xml:space="preserve">  MIDE LA EFECTIVIDAD EN LA ATENCIÓN A LA CIUDADANÍA EN CUANTO A CONTROVERSIAS CONDOMINALES</v>
      </c>
      <c r="AO143" s="1343" t="str">
        <f>'BASE METAS)'!AU136</f>
        <v>DESEMPEÑO</v>
      </c>
      <c r="AP143" s="1281" t="str">
        <f>'BASE METAS)'!AO136</f>
        <v>QUEJAS RECIBIDAS</v>
      </c>
      <c r="AQ143" s="1281" t="str">
        <f>'BASE METAS)'!AP136</f>
        <v>NO. DE QUEJAS PROGRAMADAS</v>
      </c>
      <c r="AR143" s="1152">
        <f>'BASE METAS)'!AQ136</f>
        <v>100</v>
      </c>
      <c r="AS143" s="1281" t="str">
        <f>'BASE METAS)'!AR136</f>
        <v>ATENCIÓN</v>
      </c>
      <c r="AT143" s="1304" t="str">
        <f>'BASE METAS)'!AS136</f>
        <v>EFICACIA</v>
      </c>
      <c r="AU143" s="1489">
        <f>'BASE METAS)'!BO136</f>
        <v>0</v>
      </c>
      <c r="AV143" s="1">
        <f>'BASE METAS)'!BQ136</f>
        <v>60</v>
      </c>
      <c r="AW143" s="1230">
        <f>'BASE METAS)'!AL111</f>
        <v>7</v>
      </c>
      <c r="AX143" s="963" t="str">
        <f>'BASE METAS)'!AM111</f>
        <v>DESINCORPORACIÓN DE VEHÍCULOS Y MAQUINARIA DEL PATRIMONIO MUNICIPAL OBSOLETOS E INSERVIBLES</v>
      </c>
      <c r="AY143" s="963" t="e">
        <f>'BASE METAS)'!#REF!</f>
        <v>#REF!</v>
      </c>
      <c r="AZ143" s="1352" t="e">
        <f>'BASE METAS)'!#REF!</f>
        <v>#REF!</v>
      </c>
      <c r="BA143" s="963" t="e">
        <f>'BASE METAS)'!#REF!</f>
        <v>#REF!</v>
      </c>
      <c r="BB143" s="963" t="e">
        <f>'BASE METAS)'!#REF!</f>
        <v>#REF!</v>
      </c>
      <c r="BC143" s="963" t="e">
        <f>'BASE METAS)'!#REF!</f>
        <v>#REF!</v>
      </c>
      <c r="BD143" s="963" t="e">
        <f>'BASE METAS)'!#REF!</f>
        <v>#REF!</v>
      </c>
      <c r="BE143" s="963">
        <f>'BASE METAS)'!AR112</f>
        <v>0</v>
      </c>
      <c r="BF143" s="963" t="e">
        <f>'BASE METAS)'!#REF!</f>
        <v>#REF!</v>
      </c>
      <c r="BG143" s="1352" t="str">
        <f>'BASE METAS)'!AS112</f>
        <v>EFICACIA</v>
      </c>
      <c r="BH143" s="1352">
        <f>'BASE METAS)'!CL136</f>
        <v>0</v>
      </c>
      <c r="BI143" s="1352">
        <f>'BASE METAS)'!CM136</f>
        <v>5</v>
      </c>
      <c r="BJ143" s="1">
        <f>'BASE METAS)'!CN136</f>
        <v>5</v>
      </c>
      <c r="BK143" s="1">
        <f>'BASE METAS)'!CO136</f>
        <v>5</v>
      </c>
      <c r="BL143" s="1">
        <f>'BASE METAS)'!CP136</f>
        <v>0</v>
      </c>
      <c r="BM143" s="1">
        <f>'BASE METAS)'!CQ136</f>
        <v>0</v>
      </c>
      <c r="BN143" s="1">
        <f>'BASE METAS)'!CR136</f>
        <v>0</v>
      </c>
      <c r="BO143" s="1">
        <f>'BASE METAS)'!CS136</f>
        <v>0</v>
      </c>
      <c r="BP143" s="1">
        <f>'BASE METAS)'!CT136</f>
        <v>0</v>
      </c>
      <c r="BQ143" s="1">
        <f>'BASE METAS)'!CU136</f>
        <v>0</v>
      </c>
      <c r="BR143" s="1">
        <f>'BASE METAS)'!CV136</f>
        <v>0</v>
      </c>
      <c r="BS143" s="1">
        <f>'BASE METAS)'!CW136</f>
        <v>0</v>
      </c>
      <c r="BT143" s="1">
        <f>'BASE METAS)'!CX136</f>
        <v>0</v>
      </c>
      <c r="BU143" s="1">
        <f>'BASE METAS)'!FA136</f>
        <v>60</v>
      </c>
      <c r="BV143" s="1">
        <f>'BASE METAS)'!FB136</f>
        <v>0</v>
      </c>
      <c r="BW143" s="1">
        <f>'BASE METAS)'!FC136</f>
        <v>5</v>
      </c>
      <c r="BX143" s="1">
        <f>'BASE METAS)'!FD136</f>
        <v>10</v>
      </c>
      <c r="BY143" s="1">
        <f>'BASE METAS)'!FE136</f>
        <v>5</v>
      </c>
      <c r="BZ143" s="1">
        <f>'BASE METAS)'!FF136</f>
        <v>2</v>
      </c>
      <c r="CA143" s="1">
        <f>'BASE METAS)'!FG136</f>
        <v>21</v>
      </c>
      <c r="CB143" s="1">
        <f>'BASE METAS)'!FH136</f>
        <v>39</v>
      </c>
      <c r="CC143" s="1">
        <f>'BASE METAS)'!FI136</f>
        <v>0.35</v>
      </c>
      <c r="CD143" s="1">
        <f>'BASE METAS)'!FJ136</f>
        <v>60</v>
      </c>
      <c r="CE143" s="1">
        <f>'BASE METAS)'!FK136</f>
        <v>0</v>
      </c>
      <c r="CF143" s="1">
        <f>'BASE METAS)'!FL136</f>
        <v>5</v>
      </c>
      <c r="CG143" s="1">
        <f>'BASE METAS)'!FM136</f>
        <v>9</v>
      </c>
    </row>
    <row r="144" spans="1:85" ht="45.75" customHeight="1" x14ac:dyDescent="0.25">
      <c r="A144" s="1">
        <f>'BASE METAS)'!A137</f>
        <v>0</v>
      </c>
      <c r="B144" s="7199"/>
      <c r="C144" s="7154"/>
      <c r="D144" s="7154"/>
      <c r="E144" s="7154"/>
      <c r="F144" s="7222"/>
      <c r="G144" s="7222"/>
      <c r="H144" s="7144"/>
      <c r="I144" s="7144"/>
      <c r="J144" s="5707"/>
      <c r="K144" s="5707"/>
      <c r="L144" s="5707"/>
      <c r="M144" s="5707"/>
      <c r="N144" s="5707"/>
      <c r="O144" s="5707"/>
      <c r="P144" s="5698"/>
      <c r="Q144" s="5698"/>
      <c r="R144" s="5707"/>
      <c r="S144" s="5698"/>
      <c r="T144" s="5698"/>
      <c r="U144" s="7730"/>
      <c r="V144" s="5698"/>
      <c r="W144" s="5695"/>
      <c r="X144" s="7232"/>
      <c r="Y144" s="153">
        <f>'BASE METAS)'!Y137</f>
        <v>6</v>
      </c>
      <c r="Z144" s="207" t="str">
        <f>'BASE METAS)'!Z137</f>
        <v>REALIZAR CURSOS EN MATERIA DE RÉGIMEN DE PROPIEDAD EN CONDOMINIO</v>
      </c>
      <c r="AA144" s="201" t="str">
        <f>'BASE METAS)'!AA137</f>
        <v>ATENCIÓN</v>
      </c>
      <c r="AB144" s="157">
        <f>'BASE METAS)'!AB137</f>
        <v>40</v>
      </c>
      <c r="AC144" s="157">
        <f>'BASE METAS)'!AC137</f>
        <v>10</v>
      </c>
      <c r="AD144" s="158">
        <f>'BASE METAS)'!AD137</f>
        <v>0.25</v>
      </c>
      <c r="AE144" s="157">
        <f>'BASE METAS)'!AE137</f>
        <v>10</v>
      </c>
      <c r="AF144" s="158">
        <f>'BASE METAS)'!AF137</f>
        <v>0.25</v>
      </c>
      <c r="AG144" s="157">
        <f>'BASE METAS)'!AG137</f>
        <v>10</v>
      </c>
      <c r="AH144" s="158">
        <f>'BASE METAS)'!AH137</f>
        <v>0.25</v>
      </c>
      <c r="AI144" s="157">
        <f>'BASE METAS)'!AI137</f>
        <v>10</v>
      </c>
      <c r="AJ144" s="159">
        <f>'BASE METAS)'!AJ137</f>
        <v>0.25</v>
      </c>
      <c r="AK144" s="146">
        <f>'BASE METAS)'!AK137</f>
        <v>1</v>
      </c>
      <c r="AL144" s="1281">
        <f>'BASE METAS)'!AL137</f>
        <v>6</v>
      </c>
      <c r="AM144" s="1283" t="str">
        <f>'BASE METAS)'!AM137</f>
        <v xml:space="preserve">CURSOS A LA SOCIEDAD EN GENERAL, ASÍ COMO CURSOS Y ASAMBLEAS A LA COMUNIDAD CONDOMINAL, PARA PROMOVER LA CULTURA DE LA MEDIACIÓN Y CONCILIACIÓN, ASÍ COMO LA CULTURA CONDOMINAL    </v>
      </c>
      <c r="AN144" s="1284" t="str">
        <f>'BASE METAS)'!AN137</f>
        <v xml:space="preserve">  MIDE LA EFECTIVIDAD DE PROMOVER LA CULTURA DE LA MEDIACIÓN Y CONCILIACIÓN, ASÍ COMO LA CULTURA CONDOMINAL A LA POBLACIÓN EN GENERAL</v>
      </c>
      <c r="AO144" s="1343" t="str">
        <f>'BASE METAS)'!AU137</f>
        <v>DESEMPEÑO</v>
      </c>
      <c r="AP144" s="1281" t="str">
        <f>'BASE METAS)'!AO137</f>
        <v xml:space="preserve">CURSOS IMPARTIDOS   </v>
      </c>
      <c r="AQ144" s="1281" t="str">
        <f>'BASE METAS)'!AP137</f>
        <v>LA POBLACIÓN SOLICITANTE</v>
      </c>
      <c r="AR144" s="1152">
        <f>'BASE METAS)'!AQ137</f>
        <v>100</v>
      </c>
      <c r="AS144" s="1281" t="str">
        <f>'BASE METAS)'!AR137</f>
        <v>ATENCIÓN</v>
      </c>
      <c r="AT144" s="1304" t="str">
        <f>'BASE METAS)'!AS137</f>
        <v>EFICACIA</v>
      </c>
      <c r="AU144" s="1489">
        <f>'BASE METAS)'!BO137</f>
        <v>0</v>
      </c>
      <c r="AV144" s="1">
        <f>'BASE METAS)'!BQ137</f>
        <v>40</v>
      </c>
      <c r="AW144" s="1352" t="e">
        <f>'BASE METAS)'!#REF!</f>
        <v>#REF!</v>
      </c>
      <c r="AX144" s="1352" t="e">
        <f>'BASE METAS)'!#REF!</f>
        <v>#REF!</v>
      </c>
      <c r="AY144" s="1352" t="e">
        <f>'BASE METAS)'!#REF!</f>
        <v>#REF!</v>
      </c>
      <c r="AZ144" s="1352" t="str">
        <f>'BASE METAS)'!AU111</f>
        <v>DESEMPEÑO</v>
      </c>
      <c r="BA144" s="1352" t="str">
        <f>'BASE METAS)'!AO111</f>
        <v>NO. DE PROCEDIMIENTO</v>
      </c>
      <c r="BB144" s="1352" t="e">
        <f>'BASE METAS)'!#REF!</f>
        <v>#REF!</v>
      </c>
      <c r="BC144" s="1352" t="e">
        <f>'BASE METAS)'!#REF!</f>
        <v>#REF!</v>
      </c>
      <c r="BD144" s="1352">
        <f>'BASE METAS)'!AQ111</f>
        <v>100</v>
      </c>
      <c r="BE144" s="1352" t="e">
        <f>'BASE METAS)'!#REF!</f>
        <v>#REF!</v>
      </c>
      <c r="BF144" s="1352" t="e">
        <f>'BASE METAS)'!#REF!</f>
        <v>#REF!</v>
      </c>
      <c r="BG144" s="1352" t="e">
        <f>'BASE METAS)'!#REF!</f>
        <v>#REF!</v>
      </c>
      <c r="BH144" s="1352">
        <f>'BASE METAS)'!CL137</f>
        <v>0</v>
      </c>
      <c r="BI144" s="1352">
        <f>'BASE METAS)'!CM137</f>
        <v>3</v>
      </c>
      <c r="BJ144" s="1">
        <f>'BASE METAS)'!CN137</f>
        <v>3</v>
      </c>
      <c r="BK144" s="1">
        <f>'BASE METAS)'!CO137</f>
        <v>3</v>
      </c>
      <c r="BL144" s="1">
        <f>'BASE METAS)'!CP137</f>
        <v>0</v>
      </c>
      <c r="BM144" s="1">
        <f>'BASE METAS)'!CQ137</f>
        <v>0</v>
      </c>
      <c r="BN144" s="1">
        <f>'BASE METAS)'!CR137</f>
        <v>0</v>
      </c>
      <c r="BO144" s="1">
        <f>'BASE METAS)'!CS137</f>
        <v>0</v>
      </c>
      <c r="BP144" s="1">
        <f>'BASE METAS)'!CT137</f>
        <v>0</v>
      </c>
      <c r="BQ144" s="1">
        <f>'BASE METAS)'!CU137</f>
        <v>0</v>
      </c>
      <c r="BR144" s="1">
        <f>'BASE METAS)'!CV137</f>
        <v>0</v>
      </c>
      <c r="BS144" s="1">
        <f>'BASE METAS)'!CW137</f>
        <v>0</v>
      </c>
      <c r="BT144" s="1">
        <f>'BASE METAS)'!CX137</f>
        <v>0</v>
      </c>
      <c r="BU144" s="1">
        <f>'BASE METAS)'!FA137</f>
        <v>40</v>
      </c>
      <c r="BV144" s="1">
        <f>'BASE METAS)'!FB137</f>
        <v>0</v>
      </c>
      <c r="BW144" s="1">
        <f>'BASE METAS)'!FC137</f>
        <v>4</v>
      </c>
      <c r="BX144" s="1">
        <f>'BASE METAS)'!FD137</f>
        <v>7</v>
      </c>
      <c r="BY144" s="1">
        <f>'BASE METAS)'!FE137</f>
        <v>3</v>
      </c>
      <c r="BZ144" s="1">
        <f>'BASE METAS)'!FF137</f>
        <v>1.75</v>
      </c>
      <c r="CA144" s="1">
        <f>'BASE METAS)'!FG137</f>
        <v>20</v>
      </c>
      <c r="CB144" s="1">
        <f>'BASE METAS)'!FH137</f>
        <v>20</v>
      </c>
      <c r="CC144" s="1">
        <f>'BASE METAS)'!FI137</f>
        <v>0.5</v>
      </c>
      <c r="CD144" s="1">
        <f>'BASE METAS)'!FJ137</f>
        <v>40</v>
      </c>
      <c r="CE144" s="1">
        <f>'BASE METAS)'!FK137</f>
        <v>0</v>
      </c>
      <c r="CF144" s="1">
        <f>'BASE METAS)'!FL137</f>
        <v>3</v>
      </c>
      <c r="CG144" s="1">
        <f>'BASE METAS)'!FM137</f>
        <v>3</v>
      </c>
    </row>
    <row r="145" spans="1:85" ht="54.75" customHeight="1" x14ac:dyDescent="0.25">
      <c r="A145" s="1">
        <f>'BASE METAS)'!A138</f>
        <v>0</v>
      </c>
      <c r="B145" s="7199"/>
      <c r="C145" s="7154"/>
      <c r="D145" s="7154"/>
      <c r="E145" s="7154"/>
      <c r="F145" s="7222"/>
      <c r="G145" s="7222"/>
      <c r="H145" s="7144"/>
      <c r="I145" s="7144"/>
      <c r="J145" s="5707"/>
      <c r="K145" s="5707"/>
      <c r="L145" s="5707"/>
      <c r="M145" s="5707"/>
      <c r="N145" s="5707"/>
      <c r="O145" s="5707"/>
      <c r="P145" s="5698"/>
      <c r="Q145" s="5698"/>
      <c r="R145" s="5707"/>
      <c r="S145" s="5698"/>
      <c r="T145" s="5698"/>
      <c r="U145" s="7730"/>
      <c r="V145" s="5698"/>
      <c r="W145" s="5695"/>
      <c r="X145" s="7232"/>
      <c r="Y145" s="153">
        <f>'BASE METAS)'!Y138</f>
        <v>7</v>
      </c>
      <c r="Z145" s="207" t="str">
        <f>'BASE METAS)'!Z138</f>
        <v>OBSERVAR Y MEDIAR EN LA INTEGRACIÓN DE COMITÉS DE ADMINISTRACIÓN EN TODAS LAS COMUNIDADES QUE HABITAN BAJO EL RÉGIMEN DE PROPIEDAD EN CONDOMINIO</v>
      </c>
      <c r="AA145" s="201" t="str">
        <f>'BASE METAS)'!AA138</f>
        <v>GRUPOS</v>
      </c>
      <c r="AB145" s="160">
        <f>'BASE METAS)'!AB138</f>
        <v>40</v>
      </c>
      <c r="AC145" s="157">
        <f>'BASE METAS)'!AC138</f>
        <v>10</v>
      </c>
      <c r="AD145" s="158">
        <f>'BASE METAS)'!AD138</f>
        <v>0.25</v>
      </c>
      <c r="AE145" s="157">
        <f>'BASE METAS)'!AE138</f>
        <v>10</v>
      </c>
      <c r="AF145" s="158">
        <f>'BASE METAS)'!AF138</f>
        <v>0.25</v>
      </c>
      <c r="AG145" s="157">
        <f>'BASE METAS)'!AG138</f>
        <v>10</v>
      </c>
      <c r="AH145" s="158">
        <f>'BASE METAS)'!AH138</f>
        <v>0.25</v>
      </c>
      <c r="AI145" s="157">
        <f>'BASE METAS)'!AI138</f>
        <v>10</v>
      </c>
      <c r="AJ145" s="159">
        <f>'BASE METAS)'!AJ138</f>
        <v>0.25</v>
      </c>
      <c r="AK145" s="146">
        <f>'BASE METAS)'!AK138</f>
        <v>1</v>
      </c>
      <c r="AL145" s="1281">
        <f>'BASE METAS)'!AL138</f>
        <v>7</v>
      </c>
      <c r="AM145" s="1283" t="str">
        <f>'BASE METAS)'!AM138</f>
        <v xml:space="preserve">INTEGRACIÓN DE COMITÉS DE ADMINISTRACIÓN CONDOMINAL  </v>
      </c>
      <c r="AN145" s="1285" t="str">
        <f>'BASE METAS)'!AN138</f>
        <v>MIDE LA EFECTIVIDAD EN CUANTO A LA ORGANIZACIÓN DE LA COMUNIDAD CONDOMINAL AL MOMENTO DE ELEGIR A SU COMITÉ DE ADMINISTRACIÓN</v>
      </c>
      <c r="AO145" s="1343" t="str">
        <f>'BASE METAS)'!AU138</f>
        <v>DESEMPEÑO</v>
      </c>
      <c r="AP145" s="1291" t="str">
        <f>'BASE METAS)'!AO138</f>
        <v xml:space="preserve">ASAMBLEAS REALIZADAS   </v>
      </c>
      <c r="AQ145" s="1281" t="str">
        <f>'BASE METAS)'!AP138</f>
        <v>POBLACIÓN SOLICITANTE</v>
      </c>
      <c r="AR145" s="1152">
        <f>'BASE METAS)'!AQ138</f>
        <v>100</v>
      </c>
      <c r="AS145" s="1281" t="str">
        <f>'BASE METAS)'!AR138</f>
        <v>ATENCIÓN</v>
      </c>
      <c r="AT145" s="1304" t="str">
        <f>'BASE METAS)'!AS138</f>
        <v>EFICACIA</v>
      </c>
      <c r="AU145" s="1489">
        <f>'BASE METAS)'!BO138</f>
        <v>0</v>
      </c>
      <c r="AV145" s="1">
        <f>'BASE METAS)'!BQ138</f>
        <v>40</v>
      </c>
      <c r="AW145" s="963" t="e">
        <f>'BASE METAS)'!#REF!</f>
        <v>#REF!</v>
      </c>
      <c r="AX145" s="1352" t="str">
        <f>'BASE METAS)'!AN111</f>
        <v>ESTIMA LA CANTIDAD DE PROCEDIMIENTOS PARA LA DESINCORPORACIÓN DE VEHÍCULOS Y MAQUINARIA QUE YA NO RESULTAN ÚTILES O FUNCIONALES PARA EL SERVICIO AL CUAL ESTAN DESTINADOS.</v>
      </c>
      <c r="AY145" s="963" t="e">
        <f>'BASE METAS)'!#REF!</f>
        <v>#REF!</v>
      </c>
      <c r="AZ145" s="1352" t="e">
        <f>'BASE METAS)'!#REF!</f>
        <v>#REF!</v>
      </c>
      <c r="BA145" s="1352" t="e">
        <f>'BASE METAS)'!#REF!</f>
        <v>#REF!</v>
      </c>
      <c r="BB145" s="1352" t="e">
        <f>'BASE METAS)'!#REF!</f>
        <v>#REF!</v>
      </c>
      <c r="BC145" s="1352" t="e">
        <f>'BASE METAS)'!#REF!</f>
        <v>#REF!</v>
      </c>
      <c r="BD145" s="1352" t="e">
        <f>'BASE METAS)'!#REF!</f>
        <v>#REF!</v>
      </c>
      <c r="BE145" s="1352" t="e">
        <f>'BASE METAS)'!#REF!</f>
        <v>#REF!</v>
      </c>
      <c r="BF145" s="1352" t="e">
        <f>'BASE METAS)'!#REF!</f>
        <v>#REF!</v>
      </c>
      <c r="BG145" s="1352" t="e">
        <f>'BASE METAS)'!#REF!</f>
        <v>#REF!</v>
      </c>
      <c r="BH145" s="1352">
        <f>'BASE METAS)'!CL138</f>
        <v>0</v>
      </c>
      <c r="BI145" s="1352">
        <f>'BASE METAS)'!CM138</f>
        <v>3</v>
      </c>
      <c r="BJ145" s="1">
        <f>'BASE METAS)'!CN138</f>
        <v>3</v>
      </c>
      <c r="BK145" s="1">
        <f>'BASE METAS)'!CO138</f>
        <v>3</v>
      </c>
      <c r="BL145" s="1">
        <f>'BASE METAS)'!CP138</f>
        <v>0</v>
      </c>
      <c r="BM145" s="1">
        <f>'BASE METAS)'!CQ138</f>
        <v>0</v>
      </c>
      <c r="BN145" s="1">
        <f>'BASE METAS)'!CR138</f>
        <v>0</v>
      </c>
      <c r="BO145" s="1">
        <f>'BASE METAS)'!CS138</f>
        <v>0</v>
      </c>
      <c r="BP145" s="1">
        <f>'BASE METAS)'!CT138</f>
        <v>0</v>
      </c>
      <c r="BQ145" s="1">
        <f>'BASE METAS)'!CU138</f>
        <v>0</v>
      </c>
      <c r="BR145" s="1">
        <f>'BASE METAS)'!CV138</f>
        <v>0</v>
      </c>
      <c r="BS145" s="1">
        <f>'BASE METAS)'!CW138</f>
        <v>0</v>
      </c>
      <c r="BT145" s="1">
        <f>'BASE METAS)'!CX138</f>
        <v>0</v>
      </c>
      <c r="BU145" s="1">
        <f>'BASE METAS)'!FA138</f>
        <v>40</v>
      </c>
      <c r="BV145" s="1">
        <f>'BASE METAS)'!FB138</f>
        <v>0</v>
      </c>
      <c r="BW145" s="1">
        <f>'BASE METAS)'!FC138</f>
        <v>4</v>
      </c>
      <c r="BX145" s="1">
        <f>'BASE METAS)'!FD138</f>
        <v>10</v>
      </c>
      <c r="BY145" s="1">
        <f>'BASE METAS)'!FE138</f>
        <v>6</v>
      </c>
      <c r="BZ145" s="1">
        <f>'BASE METAS)'!FF138</f>
        <v>2.5</v>
      </c>
      <c r="CA145" s="1">
        <f>'BASE METAS)'!FG138</f>
        <v>22</v>
      </c>
      <c r="CB145" s="1">
        <f>'BASE METAS)'!FH138</f>
        <v>18</v>
      </c>
      <c r="CC145" s="1">
        <f>'BASE METAS)'!FI138</f>
        <v>0.55000000000000004</v>
      </c>
      <c r="CD145" s="1">
        <f>'BASE METAS)'!FJ138</f>
        <v>40</v>
      </c>
      <c r="CE145" s="1">
        <f>'BASE METAS)'!FK138</f>
        <v>0</v>
      </c>
      <c r="CF145" s="1">
        <f>'BASE METAS)'!FL138</f>
        <v>3</v>
      </c>
      <c r="CG145" s="1">
        <f>'BASE METAS)'!FM138</f>
        <v>3</v>
      </c>
    </row>
    <row r="146" spans="1:85" ht="66" customHeight="1" x14ac:dyDescent="0.25">
      <c r="A146" s="1">
        <f>'BASE METAS)'!A139</f>
        <v>0</v>
      </c>
      <c r="B146" s="7199"/>
      <c r="C146" s="7154"/>
      <c r="D146" s="7154"/>
      <c r="E146" s="7154"/>
      <c r="F146" s="7222"/>
      <c r="G146" s="7222"/>
      <c r="H146" s="7144"/>
      <c r="I146" s="7144"/>
      <c r="J146" s="5708"/>
      <c r="K146" s="5708"/>
      <c r="L146" s="5708"/>
      <c r="M146" s="5708"/>
      <c r="N146" s="5708"/>
      <c r="O146" s="5708"/>
      <c r="P146" s="5699"/>
      <c r="Q146" s="5699"/>
      <c r="R146" s="5708"/>
      <c r="S146" s="5699"/>
      <c r="T146" s="5699"/>
      <c r="U146" s="7731"/>
      <c r="V146" s="5699"/>
      <c r="W146" s="5696"/>
      <c r="X146" s="7233"/>
      <c r="Y146" s="175">
        <f>'BASE METAS)'!Y139</f>
        <v>8</v>
      </c>
      <c r="Z146" s="203" t="str">
        <f>'BASE METAS)'!Z139</f>
        <v>GESTIÓN DE LA CERTIFICACIÓN DEL LIBRO DE ACTAS DE ASAMBLEAS ANTE LA SECRETARÍA DEL AYUNTAMIENTO, QUE ESTARÁN BAJO RESGUARDO DE LOS COMITÉS DE ADMINISTRACIÓN ORGANIZADOS.</v>
      </c>
      <c r="AA146" s="204" t="str">
        <f>'BASE METAS)'!AA139</f>
        <v>GRUPOS</v>
      </c>
      <c r="AB146" s="161">
        <f>'BASE METAS)'!AB139</f>
        <v>30</v>
      </c>
      <c r="AC146" s="162">
        <f>'BASE METAS)'!AC139</f>
        <v>8</v>
      </c>
      <c r="AD146" s="163">
        <f>'BASE METAS)'!AD139</f>
        <v>0.26666666666666666</v>
      </c>
      <c r="AE146" s="162">
        <f>'BASE METAS)'!AE139</f>
        <v>8</v>
      </c>
      <c r="AF146" s="163">
        <f>'BASE METAS)'!AF139</f>
        <v>0.26666666666666666</v>
      </c>
      <c r="AG146" s="162">
        <f>'BASE METAS)'!AG139</f>
        <v>7</v>
      </c>
      <c r="AH146" s="163">
        <f>'BASE METAS)'!AH139</f>
        <v>0.23333333333333334</v>
      </c>
      <c r="AI146" s="162">
        <f>'BASE METAS)'!AI139</f>
        <v>7</v>
      </c>
      <c r="AJ146" s="164">
        <f>'BASE METAS)'!AJ139</f>
        <v>0.23333333333333334</v>
      </c>
      <c r="AK146" s="146">
        <f>'BASE METAS)'!AK139</f>
        <v>1</v>
      </c>
      <c r="AL146" s="1281">
        <f>'BASE METAS)'!AL139</f>
        <v>8</v>
      </c>
      <c r="AM146" s="1283" t="str">
        <f>'BASE METAS)'!AM139</f>
        <v xml:space="preserve">CERTIFICACIONES DEL LIBRO DE ACTAS DE ASAMBLEA PARA LA LEGALIZACIÓN DE LOS COMITÉS DE ADMINISTRACIÓN CONDOMINAL    </v>
      </c>
      <c r="AN146" s="1286" t="str">
        <f>'BASE METAS)'!AN139</f>
        <v>MIDE LA EFECTIVIDAD EN LA ORGANIZACIÓN E INTEGRACIÓN DE LOS COMITÉS DE ADMINISTRACIÓN CONDOMINAL ELEGIDOS POR LA ASAMBLEA</v>
      </c>
      <c r="AO146" s="1343" t="str">
        <f>'BASE METAS)'!AU139</f>
        <v>DESEMPEÑO</v>
      </c>
      <c r="AP146" s="1281" t="str">
        <f>'BASE METAS)'!AO139</f>
        <v>ASESORÍAS PROPORCIONADAS</v>
      </c>
      <c r="AQ146" s="1281" t="str">
        <f>'BASE METAS)'!AP139</f>
        <v>ASESORÍAS PROGRAMADAS</v>
      </c>
      <c r="AR146" s="1152">
        <f>'BASE METAS)'!AQ139</f>
        <v>100</v>
      </c>
      <c r="AS146" s="1281" t="str">
        <f>'BASE METAS)'!AR139</f>
        <v>ATENCIÓN</v>
      </c>
      <c r="AT146" s="1304" t="str">
        <f>'BASE METAS)'!AS139</f>
        <v>EFICACIA</v>
      </c>
      <c r="AU146" s="1489">
        <f>'BASE METAS)'!BO139</f>
        <v>0</v>
      </c>
      <c r="AV146" s="1">
        <f>'BASE METAS)'!BQ139</f>
        <v>30</v>
      </c>
      <c r="AW146" s="963" t="e">
        <f>'BASE METAS)'!#REF!</f>
        <v>#REF!</v>
      </c>
      <c r="AX146" s="963" t="str">
        <f>'BASE METAS)'!AN118</f>
        <v>DETERMINAR EL PORCENTAJE DE LIBROS DIGITALIZADOS</v>
      </c>
      <c r="AY146" s="963" t="e">
        <f>'BASE METAS)'!#REF!</f>
        <v>#REF!</v>
      </c>
      <c r="AZ146" s="1352" t="str">
        <f>'BASE METAS)'!AU118</f>
        <v>DESEMPEÑO</v>
      </c>
      <c r="BA146" s="963" t="str">
        <f>'BASE METAS)'!AP111</f>
        <v>No. DE PROCEDIMIENTO PROGRAMADO</v>
      </c>
      <c r="BB146" s="963" t="e">
        <f>'BASE METAS)'!#REF!</f>
        <v>#REF!</v>
      </c>
      <c r="BC146" s="963" t="e">
        <f>'BASE METAS)'!#REF!</f>
        <v>#REF!</v>
      </c>
      <c r="BD146" s="963" t="e">
        <f>'BASE METAS)'!#REF!</f>
        <v>#REF!</v>
      </c>
      <c r="BE146" s="963" t="e">
        <f>'BASE METAS)'!#REF!</f>
        <v>#REF!</v>
      </c>
      <c r="BF146" s="963" t="e">
        <f>'BASE METAS)'!#REF!</f>
        <v>#REF!</v>
      </c>
      <c r="BG146" s="1352">
        <f>'BASE METAS)'!CK122</f>
        <v>0</v>
      </c>
      <c r="BH146" s="1352">
        <f>'BASE METAS)'!CL139</f>
        <v>0</v>
      </c>
      <c r="BI146" s="1352">
        <f>'BASE METAS)'!CM139</f>
        <v>3</v>
      </c>
      <c r="BJ146" s="1">
        <f>'BASE METAS)'!CN139</f>
        <v>3</v>
      </c>
      <c r="BK146" s="1">
        <f>'BASE METAS)'!CO139</f>
        <v>3</v>
      </c>
      <c r="BL146" s="1">
        <f>'BASE METAS)'!CP139</f>
        <v>0</v>
      </c>
      <c r="BM146" s="1">
        <f>'BASE METAS)'!CQ139</f>
        <v>0</v>
      </c>
      <c r="BN146" s="1">
        <f>'BASE METAS)'!CR139</f>
        <v>0</v>
      </c>
      <c r="BO146" s="1">
        <f>'BASE METAS)'!CS139</f>
        <v>0</v>
      </c>
      <c r="BP146" s="1">
        <f>'BASE METAS)'!CT139</f>
        <v>0</v>
      </c>
      <c r="BQ146" s="1">
        <f>'BASE METAS)'!CU139</f>
        <v>0</v>
      </c>
      <c r="BR146" s="1">
        <f>'BASE METAS)'!CV139</f>
        <v>0</v>
      </c>
      <c r="BS146" s="1">
        <f>'BASE METAS)'!CW139</f>
        <v>0</v>
      </c>
      <c r="BT146" s="1">
        <f>'BASE METAS)'!CX139</f>
        <v>0</v>
      </c>
      <c r="BU146" s="1">
        <f>'BASE METAS)'!FA139</f>
        <v>30</v>
      </c>
      <c r="BV146" s="1">
        <f>'BASE METAS)'!FB139</f>
        <v>0</v>
      </c>
      <c r="BW146" s="1">
        <f>'BASE METAS)'!FC139</f>
        <v>3</v>
      </c>
      <c r="BX146" s="1">
        <f>'BASE METAS)'!FD139</f>
        <v>7</v>
      </c>
      <c r="BY146" s="1">
        <f>'BASE METAS)'!FE139</f>
        <v>4</v>
      </c>
      <c r="BZ146" s="1">
        <f>'BASE METAS)'!FF139</f>
        <v>2.3333333333333335</v>
      </c>
      <c r="CA146" s="1">
        <f>'BASE METAS)'!FG139</f>
        <v>19</v>
      </c>
      <c r="CB146" s="1">
        <f>'BASE METAS)'!FH139</f>
        <v>11</v>
      </c>
      <c r="CC146" s="1">
        <f>'BASE METAS)'!FI139</f>
        <v>0.6333333333333333</v>
      </c>
      <c r="CD146" s="1">
        <f>'BASE METAS)'!FJ139</f>
        <v>30</v>
      </c>
      <c r="CE146" s="1">
        <f>'BASE METAS)'!FK139</f>
        <v>0</v>
      </c>
      <c r="CF146" s="1">
        <f>'BASE METAS)'!FL139</f>
        <v>3</v>
      </c>
      <c r="CG146" s="1">
        <f>'BASE METAS)'!FM139</f>
        <v>9</v>
      </c>
    </row>
    <row r="147" spans="1:85" ht="60.75" customHeight="1" x14ac:dyDescent="0.2">
      <c r="A147" s="1">
        <f>'BASE METAS)'!A140</f>
        <v>18</v>
      </c>
      <c r="B147" s="7199"/>
      <c r="C147" s="7154">
        <f>'BASE METAS)'!C140</f>
        <v>405</v>
      </c>
      <c r="D147" s="7154">
        <f>'BASE METAS)'!D140</f>
        <v>6</v>
      </c>
      <c r="E147" s="7154" t="str">
        <f>'BASE METAS)'!E140</f>
        <v>PARTICIPACIÓN CIUDADANA</v>
      </c>
      <c r="F147" s="7157" t="str">
        <f>'BASE METAS)'!F140</f>
        <v>DOO</v>
      </c>
      <c r="G147" s="7157" t="str">
        <f>'BASE METAS)'!G140</f>
        <v>144</v>
      </c>
      <c r="H147" s="7144" t="str">
        <f>'BASE METAS)'!H140</f>
        <v>05</v>
      </c>
      <c r="I147" s="7144" t="str">
        <f>'BASE METAS)'!I140</f>
        <v>05</v>
      </c>
      <c r="J147" s="5706" t="str">
        <f>'BASE METAS)'!J140</f>
        <v>02</v>
      </c>
      <c r="K147" s="5706" t="str">
        <f>'BASE METAS)'!K140</f>
        <v>01</v>
      </c>
      <c r="L147" s="5706" t="str">
        <f>'BASE METAS)'!L140</f>
        <v>02</v>
      </c>
      <c r="M147" s="5706" t="str">
        <f>'BASE METAS)'!M140</f>
        <v>101</v>
      </c>
      <c r="N147" s="5706" t="str">
        <f>'BASE METAS)'!N140</f>
        <v xml:space="preserve">Unidad Jurídica </v>
      </c>
      <c r="O147" s="5706" t="str">
        <f>'BASE METAS)'!O140</f>
        <v>Gobernación</v>
      </c>
      <c r="P147" s="5697" t="str">
        <f>'BASE METAS)'!P140</f>
        <v>Administración, planeación y control gubernamental</v>
      </c>
      <c r="Q147" s="5706" t="str">
        <f>'BASE METAS)'!Q140</f>
        <v>Política interior</v>
      </c>
      <c r="R147" s="5697" t="str">
        <f>'BASE METAS)'!R140</f>
        <v>Nuevas organizaciones de la sociedad</v>
      </c>
      <c r="S147" s="5697" t="str">
        <f>'BASE METAS)'!S140</f>
        <v>Vinculación con organizaciones sociales y participación ciudadana</v>
      </c>
      <c r="T147" s="5697" t="str">
        <f>'BASE METAS)'!T140</f>
        <v>Participación ciudadana</v>
      </c>
      <c r="U147" s="7729" t="str">
        <f>'BASE METAS)'!U140</f>
        <v>ATENDER LAS DEMANDAS CIUDADANAS QUE SE SUSCITAN EN EL TERRITORIO MUNICIPAL, ASÍ COMO A LOS ORGANISMOS DE REPRESENTACIÓN SOCIAL, ASOCIACIONES CIVILES, CONSEJOS DE PARTICIPACION CIUDADANA, UNIDADES HABITACIONALES, ASOCIACIONES DE COLONOS Y FRACCIONAMIENTOS  EXISTENTES EN EL MUNICIPIO, PARA CANALIZAR SUS INQUIETUDES Y NECESIDADES RELACIONADAS CON LA ADMINISTRACIÓN MUNICIPAL.</v>
      </c>
      <c r="V147" s="5697" t="str">
        <f>'BASE METAS)'!V140</f>
        <v>Gobierno de Resultados</v>
      </c>
      <c r="W147" s="5694">
        <f>'BASE METAS)'!W140</f>
        <v>29173146</v>
      </c>
      <c r="X147" s="7102" t="str">
        <f>'BASE METAS)'!X140</f>
        <v>SUBSECRETARÍA DE GOBIERNO</v>
      </c>
      <c r="Y147" s="353">
        <f>'BASE METAS)'!Y140</f>
        <v>1</v>
      </c>
      <c r="Z147" s="354" t="str">
        <f>'BASE METAS)'!Z140</f>
        <v>DAR ATENCIÓN A LOS CONFLICTOS QUE SE SUSCITEN EN EL MUNICIPIO PARA LLEGAR A ACUERDOS.</v>
      </c>
      <c r="AA147" s="262" t="str">
        <f>'BASE METAS)'!AA140</f>
        <v>CONFLICTO</v>
      </c>
      <c r="AB147" s="355">
        <f>'BASE METAS)'!AB140</f>
        <v>96</v>
      </c>
      <c r="AC147" s="356">
        <f>'BASE METAS)'!AC140</f>
        <v>24</v>
      </c>
      <c r="AD147" s="357">
        <f>'BASE METAS)'!AD140</f>
        <v>0.25</v>
      </c>
      <c r="AE147" s="355">
        <f>'BASE METAS)'!AE140</f>
        <v>24</v>
      </c>
      <c r="AF147" s="357">
        <f>'BASE METAS)'!AF140</f>
        <v>0.25</v>
      </c>
      <c r="AG147" s="355">
        <f>'BASE METAS)'!AG140</f>
        <v>24</v>
      </c>
      <c r="AH147" s="357">
        <f>'BASE METAS)'!AH140</f>
        <v>0.25</v>
      </c>
      <c r="AI147" s="355">
        <f>'BASE METAS)'!AI140</f>
        <v>24</v>
      </c>
      <c r="AJ147" s="357">
        <f>'BASE METAS)'!AJ140</f>
        <v>0.25</v>
      </c>
      <c r="AK147" s="358">
        <f>'BASE METAS)'!AK140</f>
        <v>1</v>
      </c>
      <c r="AL147" s="807">
        <f>'BASE METAS)'!AL140</f>
        <v>1</v>
      </c>
      <c r="AM147" s="807" t="str">
        <f>'BASE METAS)'!AM140</f>
        <v xml:space="preserve">ATENCIÓN  DE CONFLICTOS SOCIALES </v>
      </c>
      <c r="AN147" s="807" t="str">
        <f>'BASE METAS)'!AN140</f>
        <v>MIDE EL AUMENTO O DISMINUCIÓN PORCENTUAL EN LA ATENCIÓN DE CONFLICTOS SOCIALES QUE SE SUSCITAN EN EL TERRITORIO MUNICIPAL.</v>
      </c>
      <c r="AO147" s="1343" t="str">
        <f>'BASE METAS)'!AU140</f>
        <v>DESEMPEÑO</v>
      </c>
      <c r="AP147" s="1295" t="str">
        <f>'BASE METAS)'!AO140</f>
        <v>NO. DE CONFLICTOS ATENDIDOS</v>
      </c>
      <c r="AQ147" s="1296" t="str">
        <f>'BASE METAS)'!AP140</f>
        <v>NO. DE CONFLICTOS RESUELTOS</v>
      </c>
      <c r="AR147" s="807">
        <f>'BASE METAS)'!AQ140</f>
        <v>100</v>
      </c>
      <c r="AS147" s="807" t="str">
        <f>'BASE METAS)'!AR140</f>
        <v>CONFLICTO</v>
      </c>
      <c r="AT147" s="840" t="str">
        <f>'BASE METAS)'!AS140</f>
        <v>EFICACIA</v>
      </c>
      <c r="AU147" s="1490">
        <f>'BASE METAS)'!BO140</f>
        <v>0</v>
      </c>
      <c r="AV147" s="1">
        <f>'BASE METAS)'!BQ140</f>
        <v>96</v>
      </c>
      <c r="AW147" s="1" t="e">
        <f>'BASE METAS)'!#REF!</f>
        <v>#REF!</v>
      </c>
      <c r="AX147" s="1" t="e">
        <f>'BASE METAS)'!#REF!</f>
        <v>#REF!</v>
      </c>
      <c r="AY147" s="1" t="e">
        <f>'BASE METAS)'!#REF!</f>
        <v>#REF!</v>
      </c>
      <c r="AZ147" s="1" t="e">
        <f>'BASE METAS)'!#REF!</f>
        <v>#REF!</v>
      </c>
      <c r="BA147" s="1" t="e">
        <f>'BASE METAS)'!#REF!</f>
        <v>#REF!</v>
      </c>
      <c r="BB147" s="1" t="e">
        <f>'BASE METAS)'!#REF!</f>
        <v>#REF!</v>
      </c>
      <c r="BC147" s="1" t="e">
        <f>'BASE METAS)'!#REF!</f>
        <v>#REF!</v>
      </c>
      <c r="BD147" s="1" t="e">
        <f>'BASE METAS)'!#REF!</f>
        <v>#REF!</v>
      </c>
      <c r="BE147" s="1" t="e">
        <f>'BASE METAS)'!#REF!</f>
        <v>#REF!</v>
      </c>
      <c r="BF147" s="1" t="e">
        <f>'BASE METAS)'!#REF!</f>
        <v>#REF!</v>
      </c>
      <c r="BG147" s="1" t="e">
        <f>'BASE METAS)'!#REF!</f>
        <v>#REF!</v>
      </c>
      <c r="BH147" s="1352">
        <f>'BASE METAS)'!CL140</f>
        <v>0</v>
      </c>
      <c r="BI147" s="1352">
        <f>'BASE METAS)'!CM140</f>
        <v>8</v>
      </c>
      <c r="BJ147" s="1">
        <f>'BASE METAS)'!CN140</f>
        <v>8</v>
      </c>
      <c r="BK147" s="1">
        <f>'BASE METAS)'!CO140</f>
        <v>8</v>
      </c>
      <c r="BL147" s="1">
        <f>'BASE METAS)'!CP140</f>
        <v>0</v>
      </c>
      <c r="BM147" s="1">
        <f>'BASE METAS)'!CQ140</f>
        <v>0</v>
      </c>
      <c r="BN147" s="1">
        <f>'BASE METAS)'!CR140</f>
        <v>0</v>
      </c>
      <c r="BO147" s="1">
        <f>'BASE METAS)'!CS140</f>
        <v>0</v>
      </c>
      <c r="BP147" s="1">
        <f>'BASE METAS)'!CT140</f>
        <v>0</v>
      </c>
      <c r="BQ147" s="1">
        <f>'BASE METAS)'!CU140</f>
        <v>0</v>
      </c>
      <c r="BR147" s="1">
        <f>'BASE METAS)'!CV140</f>
        <v>0</v>
      </c>
      <c r="BS147" s="1">
        <f>'BASE METAS)'!CW140</f>
        <v>0</v>
      </c>
      <c r="BT147" s="1">
        <f>'BASE METAS)'!CX140</f>
        <v>0</v>
      </c>
      <c r="BU147" s="1">
        <f>'BASE METAS)'!FA140</f>
        <v>96</v>
      </c>
      <c r="BV147" s="1">
        <f>'BASE METAS)'!FB140</f>
        <v>0</v>
      </c>
      <c r="BW147" s="1">
        <f>'BASE METAS)'!FC140</f>
        <v>8</v>
      </c>
      <c r="BX147" s="1">
        <f>'BASE METAS)'!FD140</f>
        <v>8</v>
      </c>
      <c r="BY147" s="1">
        <f>'BASE METAS)'!FE140</f>
        <v>0</v>
      </c>
      <c r="BZ147" s="1">
        <f>'BASE METAS)'!FF140</f>
        <v>1</v>
      </c>
      <c r="CA147" s="1">
        <f>'BASE METAS)'!FG140</f>
        <v>32</v>
      </c>
      <c r="CB147" s="1">
        <f>'BASE METAS)'!FH140</f>
        <v>64</v>
      </c>
      <c r="CC147" s="1">
        <f>'BASE METAS)'!FI140</f>
        <v>0.33333333333333331</v>
      </c>
      <c r="CD147" s="1">
        <f>'BASE METAS)'!FJ140</f>
        <v>96</v>
      </c>
      <c r="CE147" s="1">
        <f>'BASE METAS)'!FK140</f>
        <v>0</v>
      </c>
      <c r="CF147" s="1">
        <f>'BASE METAS)'!FL140</f>
        <v>8</v>
      </c>
      <c r="CG147" s="1">
        <f>'BASE METAS)'!FM140</f>
        <v>8</v>
      </c>
    </row>
    <row r="148" spans="1:85" ht="60.75" customHeight="1" x14ac:dyDescent="0.25">
      <c r="A148" s="1">
        <f>'BASE METAS)'!A141</f>
        <v>0</v>
      </c>
      <c r="B148" s="7199"/>
      <c r="C148" s="7154"/>
      <c r="D148" s="7154"/>
      <c r="E148" s="7154"/>
      <c r="F148" s="7157"/>
      <c r="G148" s="7157"/>
      <c r="H148" s="7144"/>
      <c r="I148" s="7144"/>
      <c r="J148" s="5707"/>
      <c r="K148" s="5707"/>
      <c r="L148" s="5707"/>
      <c r="M148" s="5707"/>
      <c r="N148" s="5707"/>
      <c r="O148" s="5707"/>
      <c r="P148" s="5698"/>
      <c r="Q148" s="5707"/>
      <c r="R148" s="5698"/>
      <c r="S148" s="5698"/>
      <c r="T148" s="5698"/>
      <c r="U148" s="7730"/>
      <c r="V148" s="5698"/>
      <c r="W148" s="5695"/>
      <c r="X148" s="7145"/>
      <c r="Y148" s="353">
        <f>'BASE METAS)'!Y141</f>
        <v>2</v>
      </c>
      <c r="Z148" s="359" t="str">
        <f>'BASE METAS)'!Z141</f>
        <v>LLEVAR A CABO MESAS DE DIÁLOGO CON  LOS ORGANISMOS DE REPRESENTACIÓN SOCIAL PARA INTEGRAR EL PADRÓN Y CANALIZAR SUS SOLICITUDES.</v>
      </c>
      <c r="AA148" s="262" t="str">
        <f>'BASE METAS)'!AA141</f>
        <v>REUNIÓN</v>
      </c>
      <c r="AB148" s="355">
        <f>'BASE METAS)'!AB141</f>
        <v>70</v>
      </c>
      <c r="AC148" s="356">
        <f>'BASE METAS)'!AC141</f>
        <v>17</v>
      </c>
      <c r="AD148" s="357">
        <f>'BASE METAS)'!AD141</f>
        <v>0.24285714285714285</v>
      </c>
      <c r="AE148" s="355">
        <f>'BASE METAS)'!AE141</f>
        <v>17</v>
      </c>
      <c r="AF148" s="357">
        <f>'BASE METAS)'!AF141</f>
        <v>0.24285714285714285</v>
      </c>
      <c r="AG148" s="355">
        <f>'BASE METAS)'!AG141</f>
        <v>17</v>
      </c>
      <c r="AH148" s="357">
        <f>'BASE METAS)'!AH141</f>
        <v>0.24285714285714285</v>
      </c>
      <c r="AI148" s="355">
        <f>'BASE METAS)'!AI141</f>
        <v>19</v>
      </c>
      <c r="AJ148" s="357">
        <f>'BASE METAS)'!AJ141</f>
        <v>0.27142857142857141</v>
      </c>
      <c r="AK148" s="358">
        <f>'BASE METAS)'!AK141</f>
        <v>1</v>
      </c>
      <c r="AL148" s="863">
        <f>'BASE METAS)'!AL141</f>
        <v>2</v>
      </c>
      <c r="AM148" s="807" t="str">
        <f>'BASE METAS)'!AM141</f>
        <v>ATENCIÓN  A LOS ORGANISMOS DE REPRESENTACION SOCIAL</v>
      </c>
      <c r="AN148" s="807" t="str">
        <f>'BASE METAS)'!AN141</f>
        <v xml:space="preserve"> MIDE EL AUMENTO O DISMINUCIÓN PORCENTUAL EN LA ATENCIÓN QUE SE LE DA A ESTOS MEDIANTE REUNIONES.</v>
      </c>
      <c r="AO148" s="1343" t="str">
        <f>'BASE METAS)'!AU141</f>
        <v>DESEMPEÑO</v>
      </c>
      <c r="AP148" s="807" t="str">
        <f>'BASE METAS)'!AO141</f>
        <v>NO. DE  ORGANISMOS ATENDIDOS</v>
      </c>
      <c r="AQ148" s="807" t="str">
        <f>'BASE METAS)'!AP141</f>
        <v>NO. DE ATENCIONES RESUELTAS</v>
      </c>
      <c r="AR148" s="807">
        <f>'BASE METAS)'!AQ141</f>
        <v>100</v>
      </c>
      <c r="AS148" s="1297" t="str">
        <f>'BASE METAS)'!AR141</f>
        <v>REUNIÓN</v>
      </c>
      <c r="AT148" s="840" t="str">
        <f>'BASE METAS)'!AS141</f>
        <v>EFICACIA</v>
      </c>
      <c r="AU148" s="1490">
        <f>'BASE METAS)'!BO141</f>
        <v>0</v>
      </c>
      <c r="AV148" s="1">
        <f>'BASE METAS)'!BQ141</f>
        <v>70</v>
      </c>
      <c r="AW148" s="1" t="e">
        <f>'BASE METAS)'!#REF!</f>
        <v>#REF!</v>
      </c>
      <c r="AX148" s="1" t="e">
        <f>'BASE METAS)'!#REF!</f>
        <v>#REF!</v>
      </c>
      <c r="AY148" s="1" t="e">
        <f>'BASE METAS)'!#REF!</f>
        <v>#REF!</v>
      </c>
      <c r="AZ148" s="1" t="e">
        <f>'BASE METAS)'!#REF!</f>
        <v>#REF!</v>
      </c>
      <c r="BA148" s="1" t="e">
        <f>'BASE METAS)'!#REF!</f>
        <v>#REF!</v>
      </c>
      <c r="BB148" s="1" t="e">
        <f>'BASE METAS)'!#REF!</f>
        <v>#REF!</v>
      </c>
      <c r="BC148" s="1" t="e">
        <f>'BASE METAS)'!#REF!</f>
        <v>#REF!</v>
      </c>
      <c r="BD148" s="1" t="e">
        <f>'BASE METAS)'!#REF!</f>
        <v>#REF!</v>
      </c>
      <c r="BE148" s="1" t="e">
        <f>'BASE METAS)'!#REF!</f>
        <v>#REF!</v>
      </c>
      <c r="BF148" s="1" t="e">
        <f>'BASE METAS)'!#REF!</f>
        <v>#REF!</v>
      </c>
      <c r="BG148" s="1" t="e">
        <f>'BASE METAS)'!#REF!</f>
        <v>#REF!</v>
      </c>
      <c r="BH148" s="1352">
        <f>'BASE METAS)'!CL141</f>
        <v>0</v>
      </c>
      <c r="BI148" s="1352">
        <f>'BASE METAS)'!CM141</f>
        <v>5</v>
      </c>
      <c r="BJ148" s="1">
        <f>'BASE METAS)'!CN141</f>
        <v>6</v>
      </c>
      <c r="BK148" s="1">
        <f>'BASE METAS)'!CO141</f>
        <v>6</v>
      </c>
      <c r="BL148" s="1">
        <f>'BASE METAS)'!CP141</f>
        <v>0</v>
      </c>
      <c r="BM148" s="1">
        <f>'BASE METAS)'!CQ141</f>
        <v>0</v>
      </c>
      <c r="BN148" s="1">
        <f>'BASE METAS)'!CR141</f>
        <v>0</v>
      </c>
      <c r="BO148" s="1">
        <f>'BASE METAS)'!CS141</f>
        <v>0</v>
      </c>
      <c r="BP148" s="1">
        <f>'BASE METAS)'!CT141</f>
        <v>0</v>
      </c>
      <c r="BQ148" s="1">
        <f>'BASE METAS)'!CU141</f>
        <v>0</v>
      </c>
      <c r="BR148" s="1">
        <f>'BASE METAS)'!CV141</f>
        <v>0</v>
      </c>
      <c r="BS148" s="1">
        <f>'BASE METAS)'!CW141</f>
        <v>0</v>
      </c>
      <c r="BT148" s="1">
        <f>'BASE METAS)'!CX141</f>
        <v>0</v>
      </c>
      <c r="BU148" s="1">
        <f>'BASE METAS)'!FA141</f>
        <v>70</v>
      </c>
      <c r="BV148" s="1">
        <f>'BASE METAS)'!FB141</f>
        <v>0</v>
      </c>
      <c r="BW148" s="1">
        <f>'BASE METAS)'!FC141</f>
        <v>6</v>
      </c>
      <c r="BX148" s="1">
        <f>'BASE METAS)'!FD141</f>
        <v>6</v>
      </c>
      <c r="BY148" s="1">
        <f>'BASE METAS)'!FE141</f>
        <v>0</v>
      </c>
      <c r="BZ148" s="1">
        <f>'BASE METAS)'!FF141</f>
        <v>1</v>
      </c>
      <c r="CA148" s="1">
        <f>'BASE METAS)'!FG141</f>
        <v>23</v>
      </c>
      <c r="CB148" s="1">
        <f>'BASE METAS)'!FH141</f>
        <v>47</v>
      </c>
      <c r="CC148" s="1">
        <f>'BASE METAS)'!FI141</f>
        <v>0.32857142857142857</v>
      </c>
      <c r="CD148" s="1">
        <f>'BASE METAS)'!FJ141</f>
        <v>70</v>
      </c>
      <c r="CE148" s="1">
        <f>'BASE METAS)'!FK141</f>
        <v>0</v>
      </c>
      <c r="CF148" s="1">
        <f>'BASE METAS)'!FL141</f>
        <v>7</v>
      </c>
      <c r="CG148" s="1">
        <f>'BASE METAS)'!FM141</f>
        <v>7</v>
      </c>
    </row>
    <row r="149" spans="1:85" ht="60.75" customHeight="1" x14ac:dyDescent="0.25">
      <c r="A149" s="1">
        <f>'BASE METAS)'!A142</f>
        <v>0</v>
      </c>
      <c r="B149" s="7199"/>
      <c r="C149" s="7154"/>
      <c r="D149" s="7154"/>
      <c r="E149" s="7154"/>
      <c r="F149" s="7157"/>
      <c r="G149" s="7157"/>
      <c r="H149" s="7144"/>
      <c r="I149" s="7144"/>
      <c r="J149" s="5707"/>
      <c r="K149" s="5707"/>
      <c r="L149" s="5707"/>
      <c r="M149" s="5707"/>
      <c r="N149" s="5707"/>
      <c r="O149" s="5707"/>
      <c r="P149" s="5698"/>
      <c r="Q149" s="5707"/>
      <c r="R149" s="5698"/>
      <c r="S149" s="5698"/>
      <c r="T149" s="5698"/>
      <c r="U149" s="7730"/>
      <c r="V149" s="5698"/>
      <c r="W149" s="5695"/>
      <c r="X149" s="7145"/>
      <c r="Y149" s="353">
        <f>'BASE METAS)'!Y142</f>
        <v>3</v>
      </c>
      <c r="Z149" s="359" t="str">
        <f>'BASE METAS)'!Z142</f>
        <v>LLEVAR A CABO MESAS DE DIÁLOGO CON  LAS ASOCIACIONES CIVILES PARA INTEGRAR EL PADRÓN Y CANALIZAR SUS PETICIONES.</v>
      </c>
      <c r="AA149" s="262" t="str">
        <f>'BASE METAS)'!AA142</f>
        <v>REUNIÓN</v>
      </c>
      <c r="AB149" s="355">
        <f>'BASE METAS)'!AB142</f>
        <v>180</v>
      </c>
      <c r="AC149" s="356">
        <f>'BASE METAS)'!AC142</f>
        <v>45</v>
      </c>
      <c r="AD149" s="357">
        <f>'BASE METAS)'!AD142</f>
        <v>0.25</v>
      </c>
      <c r="AE149" s="355">
        <f>'BASE METAS)'!AE142</f>
        <v>45</v>
      </c>
      <c r="AF149" s="357">
        <f>'BASE METAS)'!AF142</f>
        <v>0.25</v>
      </c>
      <c r="AG149" s="355">
        <f>'BASE METAS)'!AG142</f>
        <v>45</v>
      </c>
      <c r="AH149" s="357">
        <f>'BASE METAS)'!AH142</f>
        <v>0.25</v>
      </c>
      <c r="AI149" s="355">
        <f>'BASE METAS)'!AI142</f>
        <v>45</v>
      </c>
      <c r="AJ149" s="357">
        <f>'BASE METAS)'!AJ142</f>
        <v>0.25</v>
      </c>
      <c r="AK149" s="358">
        <f>'BASE METAS)'!AK142</f>
        <v>1</v>
      </c>
      <c r="AL149" s="863">
        <f>'BASE METAS)'!AL142</f>
        <v>3</v>
      </c>
      <c r="AM149" s="807" t="str">
        <f>'BASE METAS)'!AM142</f>
        <v>ATENCIÓN  A LAS ORGANIZACIONES CIVILES</v>
      </c>
      <c r="AN149" s="807" t="str">
        <f>'BASE METAS)'!AN142</f>
        <v>MIDE EL AUMENTO O DISMINUCIÓN PORCENTUAL EN LA ATENCIÓN QUE SE LE DA A ESTOS MEDIANTE REUNIONES.</v>
      </c>
      <c r="AO149" s="1343" t="str">
        <f>'BASE METAS)'!AU142</f>
        <v>DESEMPEÑO</v>
      </c>
      <c r="AP149" s="807" t="str">
        <f>'BASE METAS)'!AO142</f>
        <v>NO. DE  ORGANIZACIONES ATENDIDAS</v>
      </c>
      <c r="AQ149" s="807" t="str">
        <f>'BASE METAS)'!AP142</f>
        <v>NO. DE ATENCIONES RESUELTAS</v>
      </c>
      <c r="AR149" s="807">
        <f>'BASE METAS)'!AQ142</f>
        <v>100</v>
      </c>
      <c r="AS149" s="1297" t="str">
        <f>'BASE METAS)'!AR142</f>
        <v>REUNIÓN</v>
      </c>
      <c r="AT149" s="840" t="str">
        <f>'BASE METAS)'!AS142</f>
        <v>EFICACIA</v>
      </c>
      <c r="AU149" s="1490">
        <f>'BASE METAS)'!BO142</f>
        <v>0</v>
      </c>
      <c r="AV149" s="1">
        <f>'BASE METAS)'!BQ142</f>
        <v>180</v>
      </c>
      <c r="AW149" s="1">
        <f>'BASE METAS)'!AL112</f>
        <v>8</v>
      </c>
      <c r="AX149" s="1" t="str">
        <f>'BASE METAS)'!AM112</f>
        <v>GENERAR CONSTANCIAS DE NO PROPIEDAD.</v>
      </c>
      <c r="AY149" s="1" t="e">
        <f>'BASE METAS)'!#REF!</f>
        <v>#REF!</v>
      </c>
      <c r="AZ149" s="1" t="str">
        <f>'BASE METAS)'!AU112</f>
        <v>DESEMPEÑO</v>
      </c>
      <c r="BA149" s="1" t="e">
        <f>'BASE METAS)'!#REF!</f>
        <v>#REF!</v>
      </c>
      <c r="BB149" s="1" t="e">
        <f>'BASE METAS)'!#REF!</f>
        <v>#REF!</v>
      </c>
      <c r="BC149" s="1" t="e">
        <f>'BASE METAS)'!#REF!</f>
        <v>#REF!</v>
      </c>
      <c r="BD149" s="1" t="e">
        <f>'BASE METAS)'!#REF!</f>
        <v>#REF!</v>
      </c>
      <c r="BE149" s="1" t="e">
        <f>'BASE METAS)'!#REF!</f>
        <v>#REF!</v>
      </c>
      <c r="BF149" s="1" t="e">
        <f>'BASE METAS)'!#REF!</f>
        <v>#REF!</v>
      </c>
      <c r="BG149" s="1" t="e">
        <f>'BASE METAS)'!#REF!</f>
        <v>#REF!</v>
      </c>
      <c r="BH149" s="1352">
        <f>'BASE METAS)'!CL142</f>
        <v>0</v>
      </c>
      <c r="BI149" s="1352">
        <f>'BASE METAS)'!CM142</f>
        <v>15</v>
      </c>
      <c r="BJ149" s="1">
        <f>'BASE METAS)'!CN142</f>
        <v>15</v>
      </c>
      <c r="BK149" s="1">
        <f>'BASE METAS)'!CO142</f>
        <v>15</v>
      </c>
      <c r="BL149" s="1">
        <f>'BASE METAS)'!CP142</f>
        <v>0</v>
      </c>
      <c r="BM149" s="1">
        <f>'BASE METAS)'!CQ142</f>
        <v>0</v>
      </c>
      <c r="BN149" s="1">
        <f>'BASE METAS)'!CR142</f>
        <v>0</v>
      </c>
      <c r="BO149" s="1">
        <f>'BASE METAS)'!CS142</f>
        <v>0</v>
      </c>
      <c r="BP149" s="1">
        <f>'BASE METAS)'!CT142</f>
        <v>0</v>
      </c>
      <c r="BQ149" s="1">
        <f>'BASE METAS)'!CU142</f>
        <v>0</v>
      </c>
      <c r="BR149" s="1">
        <f>'BASE METAS)'!CV142</f>
        <v>0</v>
      </c>
      <c r="BS149" s="1">
        <f>'BASE METAS)'!CW142</f>
        <v>0</v>
      </c>
      <c r="BT149" s="1">
        <f>'BASE METAS)'!CX142</f>
        <v>0</v>
      </c>
      <c r="BU149" s="1">
        <f>'BASE METAS)'!FA142</f>
        <v>180</v>
      </c>
      <c r="BV149" s="1">
        <f>'BASE METAS)'!FB142</f>
        <v>0</v>
      </c>
      <c r="BW149" s="1">
        <f>'BASE METAS)'!FC142</f>
        <v>15</v>
      </c>
      <c r="BX149" s="1">
        <f>'BASE METAS)'!FD142</f>
        <v>15</v>
      </c>
      <c r="BY149" s="1">
        <f>'BASE METAS)'!FE142</f>
        <v>0</v>
      </c>
      <c r="BZ149" s="1">
        <f>'BASE METAS)'!FF142</f>
        <v>1</v>
      </c>
      <c r="CA149" s="1">
        <f>'BASE METAS)'!FG142</f>
        <v>60</v>
      </c>
      <c r="CB149" s="1">
        <f>'BASE METAS)'!FH142</f>
        <v>120</v>
      </c>
      <c r="CC149" s="1">
        <f>'BASE METAS)'!FI142</f>
        <v>0.33333333333333331</v>
      </c>
      <c r="CD149" s="1">
        <f>'BASE METAS)'!FJ142</f>
        <v>180</v>
      </c>
      <c r="CE149" s="1">
        <f>'BASE METAS)'!FK142</f>
        <v>0</v>
      </c>
      <c r="CF149" s="1">
        <f>'BASE METAS)'!FL142</f>
        <v>15</v>
      </c>
      <c r="CG149" s="1">
        <f>'BASE METAS)'!FM142</f>
        <v>15</v>
      </c>
    </row>
    <row r="150" spans="1:85" ht="60.75" customHeight="1" x14ac:dyDescent="0.25">
      <c r="A150" s="1">
        <f>'BASE METAS)'!A143</f>
        <v>0</v>
      </c>
      <c r="B150" s="7199"/>
      <c r="C150" s="7154"/>
      <c r="D150" s="7154"/>
      <c r="E150" s="7154"/>
      <c r="F150" s="7157"/>
      <c r="G150" s="7157"/>
      <c r="H150" s="7144"/>
      <c r="I150" s="7144"/>
      <c r="J150" s="5707"/>
      <c r="K150" s="5707"/>
      <c r="L150" s="5707"/>
      <c r="M150" s="5707"/>
      <c r="N150" s="5707"/>
      <c r="O150" s="5707"/>
      <c r="P150" s="5698"/>
      <c r="Q150" s="5707"/>
      <c r="R150" s="5698"/>
      <c r="S150" s="5698"/>
      <c r="T150" s="5698"/>
      <c r="U150" s="7730"/>
      <c r="V150" s="5698"/>
      <c r="W150" s="5695"/>
      <c r="X150" s="7145"/>
      <c r="Y150" s="353">
        <f>'BASE METAS)'!Y143</f>
        <v>4</v>
      </c>
      <c r="Z150" s="359" t="str">
        <f>'BASE METAS)'!Z143</f>
        <v>REALIZAR RECORRIDOS POR LAS COMUNIDADES PARA CONOCER SUS NECESIDADES.</v>
      </c>
      <c r="AA150" s="262" t="str">
        <f>'BASE METAS)'!AA143</f>
        <v>RECORRIDO</v>
      </c>
      <c r="AB150" s="355">
        <f>'BASE METAS)'!AB143</f>
        <v>1320</v>
      </c>
      <c r="AC150" s="356">
        <f>'BASE METAS)'!AC143</f>
        <v>330</v>
      </c>
      <c r="AD150" s="357">
        <f>'BASE METAS)'!AD143</f>
        <v>0.25</v>
      </c>
      <c r="AE150" s="355">
        <f>'BASE METAS)'!AE143</f>
        <v>330</v>
      </c>
      <c r="AF150" s="357">
        <f>'BASE METAS)'!AF143</f>
        <v>0.25</v>
      </c>
      <c r="AG150" s="355">
        <f>'BASE METAS)'!AG143</f>
        <v>330</v>
      </c>
      <c r="AH150" s="357">
        <f>'BASE METAS)'!AH143</f>
        <v>0.25</v>
      </c>
      <c r="AI150" s="355">
        <f>'BASE METAS)'!AI143</f>
        <v>330</v>
      </c>
      <c r="AJ150" s="357">
        <f>'BASE METAS)'!AJ143</f>
        <v>0.25</v>
      </c>
      <c r="AK150" s="358">
        <f>'BASE METAS)'!AK143</f>
        <v>1</v>
      </c>
      <c r="AL150" s="863">
        <f>'BASE METAS)'!AL143</f>
        <v>4</v>
      </c>
      <c r="AM150" s="807" t="str">
        <f>'BASE METAS)'!AM143</f>
        <v>ATENCIÓN  A LAS COMUNIDADES MEDIANTE RECORRIDOS</v>
      </c>
      <c r="AN150" s="807" t="str">
        <f>'BASE METAS)'!AN143</f>
        <v xml:space="preserve"> MIDE EL AUMENTO O DISMINUCIÓN PORCENTUAL EN LA ATENCIÓN QUE SE LE DA A ESTAS MEDIANTE RECORRIDOS.</v>
      </c>
      <c r="AO150" s="1343" t="str">
        <f>'BASE METAS)'!AU143</f>
        <v>DESEMPEÑO</v>
      </c>
      <c r="AP150" s="807" t="str">
        <f>'BASE METAS)'!AO143</f>
        <v>NO. DE COMUNIDADES ATENDIDAS MEDIANTE RECORRIDOS</v>
      </c>
      <c r="AQ150" s="807" t="str">
        <f>'BASE METAS)'!AP143</f>
        <v>NO. DE  ATENCIONES  RESUELTAS</v>
      </c>
      <c r="AR150" s="807">
        <f>'BASE METAS)'!AQ143</f>
        <v>100</v>
      </c>
      <c r="AS150" s="1297" t="str">
        <f>'BASE METAS)'!AR143</f>
        <v>RECORRIDO</v>
      </c>
      <c r="AT150" s="840" t="str">
        <f>'BASE METAS)'!AS143</f>
        <v>EFICACIA</v>
      </c>
      <c r="AU150" s="1490">
        <f>'BASE METAS)'!BO143</f>
        <v>0</v>
      </c>
      <c r="AV150" s="1">
        <f>'BASE METAS)'!BQ143</f>
        <v>1320</v>
      </c>
      <c r="AW150" s="1">
        <f>'BASE METAS)'!BR143</f>
        <v>0</v>
      </c>
      <c r="AX150" s="1">
        <f>'BASE METAS)'!BS143</f>
        <v>330</v>
      </c>
      <c r="AY150" s="1">
        <f>'BASE METAS)'!BT143</f>
        <v>330</v>
      </c>
      <c r="AZ150" s="1">
        <f>'BASE METAS)'!BU143</f>
        <v>0</v>
      </c>
      <c r="BA150" s="1" t="str">
        <f>'BASE METAS)'!AO112</f>
        <v>No. DE CONSTANCIAS EMITIDAS</v>
      </c>
      <c r="BB150" s="1" t="e">
        <f>'BASE METAS)'!#REF!</f>
        <v>#REF!</v>
      </c>
      <c r="BC150" s="1">
        <f>'BASE METAS)'!BX143</f>
        <v>660</v>
      </c>
      <c r="BD150" s="1">
        <f>'BASE METAS)'!AQ112</f>
        <v>100</v>
      </c>
      <c r="BE150" s="1">
        <f>'BASE METAS)'!CG143</f>
        <v>330</v>
      </c>
      <c r="BF150" s="1">
        <f>'BASE METAS)'!CJ143</f>
        <v>0</v>
      </c>
      <c r="BG150" s="1">
        <f>'BASE METAS)'!CK143</f>
        <v>0</v>
      </c>
      <c r="BH150" s="1352">
        <f>'BASE METAS)'!CL143</f>
        <v>0</v>
      </c>
      <c r="BI150" s="1352">
        <f>'BASE METAS)'!CM143</f>
        <v>0</v>
      </c>
      <c r="BJ150" s="1">
        <f>'BASE METAS)'!CN143</f>
        <v>110</v>
      </c>
      <c r="BK150" s="1">
        <f>'BASE METAS)'!CO143</f>
        <v>110</v>
      </c>
      <c r="BL150" s="1">
        <f>'BASE METAS)'!CP143</f>
        <v>0</v>
      </c>
      <c r="BM150" s="1">
        <f>'BASE METAS)'!CQ143</f>
        <v>0</v>
      </c>
      <c r="BN150" s="1">
        <f>'BASE METAS)'!CR143</f>
        <v>0</v>
      </c>
      <c r="BO150" s="1">
        <f>'BASE METAS)'!CS143</f>
        <v>0</v>
      </c>
      <c r="BP150" s="1">
        <f>'BASE METAS)'!CT143</f>
        <v>0</v>
      </c>
      <c r="BQ150" s="1">
        <f>'BASE METAS)'!CU143</f>
        <v>0</v>
      </c>
      <c r="BR150" s="1">
        <f>'BASE METAS)'!CV143</f>
        <v>0</v>
      </c>
      <c r="BS150" s="1">
        <f>'BASE METAS)'!CW143</f>
        <v>0</v>
      </c>
      <c r="BT150" s="1">
        <f>'BASE METAS)'!CX143</f>
        <v>0</v>
      </c>
      <c r="BU150" s="1">
        <f>'BASE METAS)'!FA143</f>
        <v>1320</v>
      </c>
      <c r="BV150" s="1">
        <f>'BASE METAS)'!FB143</f>
        <v>0</v>
      </c>
      <c r="BW150" s="1">
        <f>'BASE METAS)'!FC143</f>
        <v>110</v>
      </c>
      <c r="BX150" s="1">
        <f>'BASE METAS)'!FD143</f>
        <v>110</v>
      </c>
      <c r="BY150" s="1">
        <f>'BASE METAS)'!FE143</f>
        <v>0</v>
      </c>
      <c r="BZ150" s="1">
        <f>'BASE METAS)'!FF143</f>
        <v>1</v>
      </c>
      <c r="CA150" s="1">
        <f>'BASE METAS)'!FG143</f>
        <v>440</v>
      </c>
      <c r="CB150" s="1">
        <f>'BASE METAS)'!FH143</f>
        <v>880</v>
      </c>
      <c r="CC150" s="1">
        <f>'BASE METAS)'!FI143</f>
        <v>0.33333333333333331</v>
      </c>
      <c r="CD150" s="1">
        <f>'BASE METAS)'!FJ143</f>
        <v>1320</v>
      </c>
      <c r="CE150" s="1">
        <f>'BASE METAS)'!FK143</f>
        <v>0</v>
      </c>
      <c r="CF150" s="1">
        <f>'BASE METAS)'!FL143</f>
        <v>110</v>
      </c>
      <c r="CG150" s="1">
        <f>'BASE METAS)'!FM143</f>
        <v>110</v>
      </c>
    </row>
    <row r="151" spans="1:85" ht="60.75" customHeight="1" x14ac:dyDescent="0.2">
      <c r="A151" s="1">
        <f>'BASE METAS)'!A144</f>
        <v>0</v>
      </c>
      <c r="B151" s="7199"/>
      <c r="C151" s="7154"/>
      <c r="D151" s="7154"/>
      <c r="E151" s="7154"/>
      <c r="F151" s="7157"/>
      <c r="G151" s="7157"/>
      <c r="H151" s="7144"/>
      <c r="I151" s="7144"/>
      <c r="J151" s="5707"/>
      <c r="K151" s="5707"/>
      <c r="L151" s="5707"/>
      <c r="M151" s="5707"/>
      <c r="N151" s="5707"/>
      <c r="O151" s="5707"/>
      <c r="P151" s="5698"/>
      <c r="Q151" s="5707"/>
      <c r="R151" s="5698"/>
      <c r="S151" s="5698"/>
      <c r="T151" s="5698"/>
      <c r="U151" s="7730"/>
      <c r="V151" s="5698"/>
      <c r="W151" s="5695"/>
      <c r="X151" s="7145"/>
      <c r="Y151" s="353">
        <f>'BASE METAS)'!Y144</f>
        <v>5</v>
      </c>
      <c r="Z151" s="359" t="str">
        <f>'BASE METAS)'!Z144</f>
        <v>LLEVAR ACABO LA ELECCION DE CONSEJOS DE PARTICIPACION CIUDADANA</v>
      </c>
      <c r="AA151" s="262" t="str">
        <f>'BASE METAS)'!AA144</f>
        <v>ELECCION</v>
      </c>
      <c r="AB151" s="355">
        <f>'BASE METAS)'!AB144</f>
        <v>1</v>
      </c>
      <c r="AC151" s="356">
        <f>'BASE METAS)'!AC144</f>
        <v>1</v>
      </c>
      <c r="AD151" s="357">
        <f>'BASE METAS)'!AD144</f>
        <v>1</v>
      </c>
      <c r="AE151" s="355">
        <f>'BASE METAS)'!AE144</f>
        <v>0</v>
      </c>
      <c r="AF151" s="357">
        <f>'BASE METAS)'!AF144</f>
        <v>0</v>
      </c>
      <c r="AG151" s="355">
        <f>'BASE METAS)'!AG144</f>
        <v>0</v>
      </c>
      <c r="AH151" s="357">
        <f>'BASE METAS)'!AH144</f>
        <v>0</v>
      </c>
      <c r="AI151" s="355">
        <f>'BASE METAS)'!AI144</f>
        <v>0</v>
      </c>
      <c r="AJ151" s="357">
        <f>'BASE METAS)'!AJ144</f>
        <v>0</v>
      </c>
      <c r="AK151" s="358">
        <f>'BASE METAS)'!AK144</f>
        <v>1</v>
      </c>
      <c r="AL151" s="863">
        <f>'BASE METAS)'!AL144</f>
        <v>5</v>
      </c>
      <c r="AM151" s="807" t="str">
        <f>'BASE METAS)'!AM144</f>
        <v>REALIZAR LA ELECCION DE COPACI</v>
      </c>
      <c r="AN151" s="807" t="str">
        <f>'BASE METAS)'!AN144</f>
        <v xml:space="preserve"> MIDE LA RENOVACION DE LOS COPACIS</v>
      </c>
      <c r="AO151" s="1343" t="str">
        <f>'BASE METAS)'!AU144</f>
        <v>DESEMPEÑO</v>
      </c>
      <c r="AP151" s="1295" t="str">
        <f>'BASE METAS)'!AO144</f>
        <v>NO. DE ELECCIONES REALIZADAS</v>
      </c>
      <c r="AQ151" s="807" t="str">
        <f>'BASE METAS)'!AP144</f>
        <v>NO. DE  ELECCIONES  RESUELTAS</v>
      </c>
      <c r="AR151" s="807">
        <f>'BASE METAS)'!AQ144</f>
        <v>100</v>
      </c>
      <c r="AS151" s="1297" t="str">
        <f>'BASE METAS)'!AR144</f>
        <v>ELECCION</v>
      </c>
      <c r="AT151" s="840" t="str">
        <f>'BASE METAS)'!AS144</f>
        <v>EFICACIA</v>
      </c>
      <c r="AU151" s="1490">
        <f>'BASE METAS)'!BO144</f>
        <v>0</v>
      </c>
      <c r="AV151" s="1">
        <f>'BASE METAS)'!BQ144</f>
        <v>1</v>
      </c>
      <c r="AW151" s="1" t="e">
        <f>'BASE METAS)'!#REF!</f>
        <v>#REF!</v>
      </c>
      <c r="AX151" s="1" t="str">
        <f>'BASE METAS)'!AN112</f>
        <v>ESTIMA LA CANTIDAD DE CONSTANCIAS DE NO PROPIEDAD MUNICIPAL EMITIDOS.</v>
      </c>
      <c r="AY151" s="1" t="e">
        <f>'BASE METAS)'!#REF!</f>
        <v>#REF!</v>
      </c>
      <c r="AZ151" s="1" t="str">
        <f>'BASE METAS)'!AU119</f>
        <v>DESEMPEÑO</v>
      </c>
      <c r="BA151" s="1" t="str">
        <f>'BASE METAS)'!AP119</f>
        <v>TOTAL DE METROS LINEALES DEL ACERVO DOCUMENTAL</v>
      </c>
      <c r="BB151" s="1" t="e">
        <f>'BASE METAS)'!#REF!</f>
        <v>#REF!</v>
      </c>
      <c r="BC151" s="1" t="e">
        <f>'BASE METAS)'!#REF!</f>
        <v>#REF!</v>
      </c>
      <c r="BD151" s="1" t="e">
        <f>'BASE METAS)'!#REF!</f>
        <v>#REF!</v>
      </c>
      <c r="BE151" s="1" t="e">
        <f>'BASE METAS)'!#REF!</f>
        <v>#REF!</v>
      </c>
      <c r="BF151" s="1" t="e">
        <f>'BASE METAS)'!#REF!</f>
        <v>#REF!</v>
      </c>
      <c r="BG151" s="1" t="e">
        <f>'BASE METAS)'!#REF!</f>
        <v>#REF!</v>
      </c>
      <c r="BH151" s="1352">
        <f>'BASE METAS)'!CL144</f>
        <v>0</v>
      </c>
      <c r="BI151" s="1352">
        <f>'BASE METAS)'!CM144</f>
        <v>0</v>
      </c>
      <c r="BJ151" s="1">
        <f>'BASE METAS)'!CN144</f>
        <v>0</v>
      </c>
      <c r="BK151" s="1">
        <f>'BASE METAS)'!CO144</f>
        <v>1</v>
      </c>
      <c r="BL151" s="1">
        <f>'BASE METAS)'!CP144</f>
        <v>0</v>
      </c>
      <c r="BM151" s="1">
        <f>'BASE METAS)'!CQ144</f>
        <v>0</v>
      </c>
      <c r="BN151" s="1">
        <f>'BASE METAS)'!CR144</f>
        <v>0</v>
      </c>
      <c r="BO151" s="1">
        <f>'BASE METAS)'!CS144</f>
        <v>0</v>
      </c>
      <c r="BP151" s="1">
        <f>'BASE METAS)'!CT144</f>
        <v>0</v>
      </c>
      <c r="BQ151" s="1">
        <f>'BASE METAS)'!CU144</f>
        <v>0</v>
      </c>
      <c r="BR151" s="1">
        <f>'BASE METAS)'!CV144</f>
        <v>0</v>
      </c>
      <c r="BS151" s="1">
        <f>'BASE METAS)'!CW144</f>
        <v>0</v>
      </c>
      <c r="BT151" s="1">
        <f>'BASE METAS)'!CX144</f>
        <v>0</v>
      </c>
      <c r="BU151" s="1">
        <f>'BASE METAS)'!FA144</f>
        <v>1</v>
      </c>
      <c r="BV151" s="1">
        <f>'BASE METAS)'!FB144</f>
        <v>0</v>
      </c>
      <c r="BW151" s="1">
        <f>'BASE METAS)'!FC144</f>
        <v>0</v>
      </c>
      <c r="BX151" s="1">
        <f>'BASE METAS)'!FD144</f>
        <v>0</v>
      </c>
      <c r="BY151" s="1">
        <f>'BASE METAS)'!FE144</f>
        <v>0</v>
      </c>
      <c r="BZ151" s="1">
        <f>'BASE METAS)'!FF144</f>
        <v>0</v>
      </c>
      <c r="CA151" s="1">
        <f>'BASE METAS)'!FG144</f>
        <v>1</v>
      </c>
      <c r="CB151" s="1">
        <f>'BASE METAS)'!FH144</f>
        <v>0</v>
      </c>
      <c r="CC151" s="1">
        <f>'BASE METAS)'!FI144</f>
        <v>1</v>
      </c>
      <c r="CD151" s="1">
        <f>'BASE METAS)'!FJ144</f>
        <v>1</v>
      </c>
      <c r="CE151" s="1">
        <f>'BASE METAS)'!FK144</f>
        <v>0</v>
      </c>
      <c r="CF151" s="1">
        <f>'BASE METAS)'!FL144</f>
        <v>0</v>
      </c>
      <c r="CG151" s="1">
        <f>'BASE METAS)'!FM144</f>
        <v>0</v>
      </c>
    </row>
    <row r="152" spans="1:85" ht="60.75" customHeight="1" x14ac:dyDescent="0.25">
      <c r="A152" s="1">
        <f>'BASE METAS)'!A145</f>
        <v>0</v>
      </c>
      <c r="B152" s="7199"/>
      <c r="C152" s="7154"/>
      <c r="D152" s="7154"/>
      <c r="E152" s="7154"/>
      <c r="F152" s="7157"/>
      <c r="G152" s="7157"/>
      <c r="H152" s="7144"/>
      <c r="I152" s="7144"/>
      <c r="J152" s="5707"/>
      <c r="K152" s="5707"/>
      <c r="L152" s="5707"/>
      <c r="M152" s="5707"/>
      <c r="N152" s="5707"/>
      <c r="O152" s="5707"/>
      <c r="P152" s="5698"/>
      <c r="Q152" s="5707"/>
      <c r="R152" s="5698"/>
      <c r="S152" s="5698"/>
      <c r="T152" s="5698"/>
      <c r="U152" s="7730"/>
      <c r="V152" s="5698"/>
      <c r="W152" s="5695"/>
      <c r="X152" s="7145"/>
      <c r="Y152" s="353">
        <f>'BASE METAS)'!Y145</f>
        <v>6</v>
      </c>
      <c r="Z152" s="359" t="str">
        <f>'BASE METAS)'!Z145</f>
        <v>DAR ATENCION Y SEGUIMIENTO A LAS NECESIDADES E INQUIETUDES CANALIZADAS A TRAVEZ DE LOS CONSEJOS DE PARTICIPACION CIUDADANA.</v>
      </c>
      <c r="AA152" s="262" t="str">
        <f>'BASE METAS)'!AA145</f>
        <v>REUNION</v>
      </c>
      <c r="AB152" s="355">
        <f>'BASE METAS)'!AB145</f>
        <v>110</v>
      </c>
      <c r="AC152" s="356">
        <f>'BASE METAS)'!AC145</f>
        <v>27</v>
      </c>
      <c r="AD152" s="357">
        <f>'BASE METAS)'!AD145</f>
        <v>0.24545454545454545</v>
      </c>
      <c r="AE152" s="355">
        <f>'BASE METAS)'!AE145</f>
        <v>27</v>
      </c>
      <c r="AF152" s="357">
        <f>'BASE METAS)'!AF145</f>
        <v>0.24545454545454545</v>
      </c>
      <c r="AG152" s="355">
        <f>'BASE METAS)'!AG145</f>
        <v>27</v>
      </c>
      <c r="AH152" s="357">
        <f>'BASE METAS)'!AH145</f>
        <v>0.24545454545454545</v>
      </c>
      <c r="AI152" s="355">
        <f>'BASE METAS)'!AI145</f>
        <v>29</v>
      </c>
      <c r="AJ152" s="357">
        <f>'BASE METAS)'!AJ145</f>
        <v>0.26363636363636361</v>
      </c>
      <c r="AK152" s="358">
        <f>'BASE METAS)'!AK145</f>
        <v>1</v>
      </c>
      <c r="AL152" s="863">
        <f>'BASE METAS)'!AL145</f>
        <v>6</v>
      </c>
      <c r="AM152" s="807" t="str">
        <f>'BASE METAS)'!AM145</f>
        <v>ATENCIÓN  A LOS COPACI</v>
      </c>
      <c r="AN152" s="807" t="str">
        <f>'BASE METAS)'!AN145</f>
        <v xml:space="preserve"> MIDE EL AUMENTO O DISMINUCIÓN PORCENTUAL EN LA ATENCIÓN QUE SE LE DA A ESTOS MEDIANTE REUNIONES.</v>
      </c>
      <c r="AO152" s="1343" t="str">
        <f>'BASE METAS)'!AU145</f>
        <v>DESEMPEÑO</v>
      </c>
      <c r="AP152" s="807" t="str">
        <f>'BASE METAS)'!AO145</f>
        <v>NO. DE COPACI ATENDIDOS</v>
      </c>
      <c r="AQ152" s="807" t="str">
        <f>'BASE METAS)'!AP145</f>
        <v>NO. DE  ATENCIONES  RESUELTAS</v>
      </c>
      <c r="AR152" s="807">
        <f>'BASE METAS)'!AQ145</f>
        <v>100</v>
      </c>
      <c r="AS152" s="1297" t="str">
        <f>'BASE METAS)'!AR145</f>
        <v>REUNION</v>
      </c>
      <c r="AT152" s="840" t="str">
        <f>'BASE METAS)'!AS145</f>
        <v>EFICACIA</v>
      </c>
      <c r="AU152" s="1490">
        <f>'BASE METAS)'!BO145</f>
        <v>0</v>
      </c>
      <c r="AV152" s="1">
        <f>'BASE METAS)'!BQ145</f>
        <v>110</v>
      </c>
      <c r="AW152" s="1" t="e">
        <f>'BASE METAS)'!#REF!</f>
        <v>#REF!</v>
      </c>
      <c r="AX152" s="1" t="e">
        <f>'BASE METAS)'!#REF!</f>
        <v>#REF!</v>
      </c>
      <c r="AY152" s="1" t="e">
        <f>'BASE METAS)'!#REF!</f>
        <v>#REF!</v>
      </c>
      <c r="AZ152" s="1" t="e">
        <f>'BASE METAS)'!#REF!</f>
        <v>#REF!</v>
      </c>
      <c r="BA152" s="1" t="str">
        <f>'BASE METAS)'!AP112</f>
        <v>No. DE CONSTANCIAS PROGRAMADAS</v>
      </c>
      <c r="BB152" s="1" t="e">
        <f>'BASE METAS)'!#REF!</f>
        <v>#REF!</v>
      </c>
      <c r="BC152" s="1" t="e">
        <f>'BASE METAS)'!#REF!</f>
        <v>#REF!</v>
      </c>
      <c r="BD152" s="1" t="e">
        <f>'BASE METAS)'!#REF!</f>
        <v>#REF!</v>
      </c>
      <c r="BE152" s="1" t="e">
        <f>'BASE METAS)'!#REF!</f>
        <v>#REF!</v>
      </c>
      <c r="BF152" s="1" t="e">
        <f>'BASE METAS)'!#REF!</f>
        <v>#REF!</v>
      </c>
      <c r="BG152" s="1" t="e">
        <f>'BASE METAS)'!#REF!</f>
        <v>#REF!</v>
      </c>
      <c r="BH152" s="1352" t="e">
        <f>'BASE METAS)'!#REF!</f>
        <v>#REF!</v>
      </c>
      <c r="BI152" s="1352">
        <f>'BASE METAS)'!CM145</f>
        <v>0</v>
      </c>
      <c r="BJ152" s="1">
        <f>'BASE METAS)'!CN145</f>
        <v>9</v>
      </c>
      <c r="BK152" s="1">
        <f>'BASE METAS)'!CO145</f>
        <v>9</v>
      </c>
      <c r="BL152" s="1">
        <f>'BASE METAS)'!CP145</f>
        <v>0</v>
      </c>
      <c r="BM152" s="1">
        <f>'BASE METAS)'!CQ145</f>
        <v>0</v>
      </c>
      <c r="BN152" s="1">
        <f>'BASE METAS)'!CR145</f>
        <v>0</v>
      </c>
      <c r="BO152" s="1">
        <f>'BASE METAS)'!CS145</f>
        <v>0</v>
      </c>
      <c r="BP152" s="1">
        <f>'BASE METAS)'!CT145</f>
        <v>0</v>
      </c>
      <c r="BQ152" s="1">
        <f>'BASE METAS)'!CU145</f>
        <v>0</v>
      </c>
      <c r="BR152" s="1">
        <f>'BASE METAS)'!CV145</f>
        <v>0</v>
      </c>
      <c r="BS152" s="1">
        <f>'BASE METAS)'!CW145</f>
        <v>0</v>
      </c>
      <c r="BT152" s="1">
        <f>'BASE METAS)'!CX145</f>
        <v>0</v>
      </c>
      <c r="BU152" s="1">
        <f>'BASE METAS)'!FA145</f>
        <v>110</v>
      </c>
      <c r="BV152" s="1">
        <f>'BASE METAS)'!FB145</f>
        <v>0</v>
      </c>
      <c r="BW152" s="1">
        <f>'BASE METAS)'!FC145</f>
        <v>9</v>
      </c>
      <c r="BX152" s="1">
        <f>'BASE METAS)'!FD145</f>
        <v>9</v>
      </c>
      <c r="BY152" s="1">
        <f>'BASE METAS)'!FE145</f>
        <v>0</v>
      </c>
      <c r="BZ152" s="1">
        <f>'BASE METAS)'!FF145</f>
        <v>1</v>
      </c>
      <c r="CA152" s="1">
        <f>'BASE METAS)'!FG145</f>
        <v>36</v>
      </c>
      <c r="CB152" s="1">
        <f>'BASE METAS)'!FH145</f>
        <v>74</v>
      </c>
      <c r="CC152" s="1">
        <f>'BASE METAS)'!FI145</f>
        <v>0.32727272727272727</v>
      </c>
      <c r="CD152" s="1">
        <f>'BASE METAS)'!FJ145</f>
        <v>110</v>
      </c>
      <c r="CE152" s="1">
        <f>'BASE METAS)'!FK145</f>
        <v>0</v>
      </c>
      <c r="CF152" s="1">
        <f>'BASE METAS)'!FL145</f>
        <v>10</v>
      </c>
      <c r="CG152" s="1">
        <f>'BASE METAS)'!FM145</f>
        <v>10</v>
      </c>
    </row>
    <row r="153" spans="1:85" ht="60.75" customHeight="1" x14ac:dyDescent="0.25">
      <c r="A153" s="1">
        <f>'BASE METAS)'!A146</f>
        <v>0</v>
      </c>
      <c r="B153" s="7199"/>
      <c r="C153" s="7154"/>
      <c r="D153" s="7154"/>
      <c r="E153" s="7154"/>
      <c r="F153" s="7157"/>
      <c r="G153" s="7157"/>
      <c r="H153" s="7144"/>
      <c r="I153" s="7144"/>
      <c r="J153" s="5707"/>
      <c r="K153" s="5707"/>
      <c r="L153" s="5707"/>
      <c r="M153" s="5707"/>
      <c r="N153" s="5707"/>
      <c r="O153" s="5707"/>
      <c r="P153" s="5698"/>
      <c r="Q153" s="5707"/>
      <c r="R153" s="5698"/>
      <c r="S153" s="5698"/>
      <c r="T153" s="5698"/>
      <c r="U153" s="7730"/>
      <c r="V153" s="5698"/>
      <c r="W153" s="5695"/>
      <c r="X153" s="7145"/>
      <c r="Y153" s="353">
        <f>'BASE METAS)'!Y146</f>
        <v>7</v>
      </c>
      <c r="Z153" s="359" t="str">
        <f>'BASE METAS)'!Z146</f>
        <v>DAR ATENCION Y SEGUIMIENTO A LAS NECESIDADES E INQUIETUDES CANALIZADAS A TRAVEZ DE LAS ASOCIOACIONES DE COLONOS</v>
      </c>
      <c r="AA153" s="262" t="str">
        <f>'BASE METAS)'!AA146</f>
        <v>REUNION</v>
      </c>
      <c r="AB153" s="355">
        <f>'BASE METAS)'!AB146</f>
        <v>60</v>
      </c>
      <c r="AC153" s="356">
        <f>'BASE METAS)'!AC146</f>
        <v>15</v>
      </c>
      <c r="AD153" s="357">
        <f>'BASE METAS)'!AD146</f>
        <v>0.25</v>
      </c>
      <c r="AE153" s="355">
        <f>'BASE METAS)'!AE146</f>
        <v>15</v>
      </c>
      <c r="AF153" s="357">
        <f>'BASE METAS)'!AF146</f>
        <v>0.25</v>
      </c>
      <c r="AG153" s="355">
        <f>'BASE METAS)'!AG146</f>
        <v>15</v>
      </c>
      <c r="AH153" s="357">
        <f>'BASE METAS)'!AH146</f>
        <v>0.25</v>
      </c>
      <c r="AI153" s="355">
        <f>'BASE METAS)'!AI146</f>
        <v>15</v>
      </c>
      <c r="AJ153" s="357">
        <f>'BASE METAS)'!AJ146</f>
        <v>0.25</v>
      </c>
      <c r="AK153" s="358">
        <f>'BASE METAS)'!AK146</f>
        <v>1</v>
      </c>
      <c r="AL153" s="863">
        <f>'BASE METAS)'!AL146</f>
        <v>7</v>
      </c>
      <c r="AM153" s="807" t="str">
        <f>'BASE METAS)'!AM146</f>
        <v>ATENCIÓN  A LAS ASOCIACIONES DE COLONOS</v>
      </c>
      <c r="AN153" s="807" t="str">
        <f>'BASE METAS)'!AN146</f>
        <v xml:space="preserve"> MIDE EL AUMENTO O DISMINUCIÓN PORCENTUAL EN LA ATENCIÓN QUE SE LE DA A ESTOS MEDIANTE REUNIONES.</v>
      </c>
      <c r="AO153" s="1343" t="str">
        <f>'BASE METAS)'!AU146</f>
        <v>DESEMPEÑO</v>
      </c>
      <c r="AP153" s="807" t="str">
        <f>'BASE METAS)'!AO146</f>
        <v>NO. DE ASOCIACIONES DE COLONOSATENDIDAS</v>
      </c>
      <c r="AQ153" s="807" t="str">
        <f>'BASE METAS)'!AP146</f>
        <v>NO. DE  ATENCIONES  RESUELTAS</v>
      </c>
      <c r="AR153" s="807">
        <f>'BASE METAS)'!AQ146</f>
        <v>100</v>
      </c>
      <c r="AS153" s="1297" t="str">
        <f>'BASE METAS)'!AR146</f>
        <v>REUNION</v>
      </c>
      <c r="AT153" s="840" t="str">
        <f>'BASE METAS)'!AS146</f>
        <v>EFICACIA</v>
      </c>
      <c r="AU153" s="1490">
        <f>'BASE METAS)'!BO146</f>
        <v>0</v>
      </c>
      <c r="AV153" s="1">
        <f>'BASE METAS)'!BQ146</f>
        <v>60</v>
      </c>
      <c r="AW153" s="1" t="e">
        <f>'BASE METAS)'!#REF!</f>
        <v>#REF!</v>
      </c>
      <c r="AX153" s="1" t="e">
        <f>'BASE METAS)'!#REF!</f>
        <v>#REF!</v>
      </c>
      <c r="AY153" s="1" t="e">
        <f>'BASE METAS)'!#REF!</f>
        <v>#REF!</v>
      </c>
      <c r="AZ153" s="1" t="e">
        <f>'BASE METAS)'!#REF!</f>
        <v>#REF!</v>
      </c>
      <c r="BA153" s="1" t="e">
        <f>'BASE METAS)'!#REF!</f>
        <v>#REF!</v>
      </c>
      <c r="BB153" s="1" t="e">
        <f>'BASE METAS)'!#REF!</f>
        <v>#REF!</v>
      </c>
      <c r="BC153" s="1" t="e">
        <f>'BASE METAS)'!#REF!</f>
        <v>#REF!</v>
      </c>
      <c r="BD153" s="1" t="e">
        <f>'BASE METAS)'!#REF!</f>
        <v>#REF!</v>
      </c>
      <c r="BE153" s="1" t="e">
        <f>'BASE METAS)'!#REF!</f>
        <v>#REF!</v>
      </c>
      <c r="BF153" s="1" t="e">
        <f>'BASE METAS)'!#REF!</f>
        <v>#REF!</v>
      </c>
      <c r="BG153" s="1" t="e">
        <f>'BASE METAS)'!#REF!</f>
        <v>#REF!</v>
      </c>
      <c r="BH153" s="1352">
        <f>'BASE METAS)'!CL145</f>
        <v>0</v>
      </c>
      <c r="BI153" s="1352">
        <f>'BASE METAS)'!CM146</f>
        <v>0</v>
      </c>
      <c r="BJ153" s="1">
        <f>'BASE METAS)'!CN146</f>
        <v>5</v>
      </c>
      <c r="BK153" s="1">
        <f>'BASE METAS)'!CO146</f>
        <v>5</v>
      </c>
      <c r="BL153" s="1">
        <f>'BASE METAS)'!CP146</f>
        <v>0</v>
      </c>
      <c r="BM153" s="1">
        <f>'BASE METAS)'!CQ146</f>
        <v>0</v>
      </c>
      <c r="BN153" s="1">
        <f>'BASE METAS)'!CR146</f>
        <v>0</v>
      </c>
      <c r="BO153" s="1">
        <f>'BASE METAS)'!CS146</f>
        <v>0</v>
      </c>
      <c r="BP153" s="1">
        <f>'BASE METAS)'!CT146</f>
        <v>0</v>
      </c>
      <c r="BQ153" s="1">
        <f>'BASE METAS)'!CU146</f>
        <v>0</v>
      </c>
      <c r="BR153" s="1">
        <f>'BASE METAS)'!CV146</f>
        <v>0</v>
      </c>
      <c r="BS153" s="1">
        <f>'BASE METAS)'!CW146</f>
        <v>0</v>
      </c>
      <c r="BT153" s="1">
        <f>'BASE METAS)'!CX146</f>
        <v>0</v>
      </c>
      <c r="BU153" s="1">
        <f>'BASE METAS)'!FA146</f>
        <v>60</v>
      </c>
      <c r="BV153" s="1">
        <f>'BASE METAS)'!FB146</f>
        <v>0</v>
      </c>
      <c r="BW153" s="1">
        <f>'BASE METAS)'!FC146</f>
        <v>5</v>
      </c>
      <c r="BX153" s="1">
        <f>'BASE METAS)'!FD146</f>
        <v>5</v>
      </c>
      <c r="BY153" s="1">
        <f>'BASE METAS)'!FE146</f>
        <v>0</v>
      </c>
      <c r="BZ153" s="1">
        <f>'BASE METAS)'!FF146</f>
        <v>1</v>
      </c>
      <c r="CA153" s="1">
        <f>'BASE METAS)'!FG146</f>
        <v>20</v>
      </c>
      <c r="CB153" s="1">
        <f>'BASE METAS)'!FH146</f>
        <v>40</v>
      </c>
      <c r="CC153" s="1">
        <f>'BASE METAS)'!FI146</f>
        <v>0.33333333333333331</v>
      </c>
      <c r="CD153" s="1">
        <f>'BASE METAS)'!FJ146</f>
        <v>60</v>
      </c>
      <c r="CE153" s="1">
        <f>'BASE METAS)'!FK146</f>
        <v>0</v>
      </c>
      <c r="CF153" s="1">
        <f>'BASE METAS)'!FL146</f>
        <v>5</v>
      </c>
      <c r="CG153" s="1">
        <f>'BASE METAS)'!FM146</f>
        <v>5</v>
      </c>
    </row>
    <row r="154" spans="1:85" ht="66.75" customHeight="1" x14ac:dyDescent="0.25">
      <c r="A154" s="1">
        <f>'BASE METAS)'!A147</f>
        <v>0</v>
      </c>
      <c r="B154" s="7199"/>
      <c r="C154" s="7154"/>
      <c r="D154" s="7154"/>
      <c r="E154" s="7154"/>
      <c r="F154" s="7157"/>
      <c r="G154" s="7157"/>
      <c r="H154" s="7144"/>
      <c r="I154" s="7144"/>
      <c r="J154" s="5707"/>
      <c r="K154" s="5707"/>
      <c r="L154" s="5707"/>
      <c r="M154" s="5707"/>
      <c r="N154" s="5707"/>
      <c r="O154" s="5707"/>
      <c r="P154" s="5698"/>
      <c r="Q154" s="5707"/>
      <c r="R154" s="5698"/>
      <c r="S154" s="5698"/>
      <c r="T154" s="5698"/>
      <c r="U154" s="7730"/>
      <c r="V154" s="5698"/>
      <c r="W154" s="5695"/>
      <c r="X154" s="7145"/>
      <c r="Y154" s="353">
        <f>'BASE METAS)'!Y147</f>
        <v>8</v>
      </c>
      <c r="Z154" s="359" t="str">
        <f>'BASE METAS)'!Z147</f>
        <v>DAR ATENCION Y SEGUIMIENTO A LAS NECESIDADES E INQUIETUDES CANALIZADAS A TRAVEZ DE LAS MESAS DIRECTIVAS O REPRESENTANTES DE LAS UNIDADES HABITACIONALES</v>
      </c>
      <c r="AA154" s="262" t="str">
        <f>'BASE METAS)'!AA147</f>
        <v>REUNION</v>
      </c>
      <c r="AB154" s="355">
        <f>'BASE METAS)'!AB147</f>
        <v>43</v>
      </c>
      <c r="AC154" s="356">
        <f>'BASE METAS)'!AC147</f>
        <v>10</v>
      </c>
      <c r="AD154" s="357">
        <f>'BASE METAS)'!AD147</f>
        <v>0.23255813953488372</v>
      </c>
      <c r="AE154" s="355">
        <f>'BASE METAS)'!AE147</f>
        <v>13</v>
      </c>
      <c r="AF154" s="357">
        <f>'BASE METAS)'!AF147</f>
        <v>0.30232558139534882</v>
      </c>
      <c r="AG154" s="355">
        <f>'BASE METAS)'!AG147</f>
        <v>10</v>
      </c>
      <c r="AH154" s="357">
        <f>'BASE METAS)'!AH147</f>
        <v>0.23255813953488372</v>
      </c>
      <c r="AI154" s="355">
        <f>'BASE METAS)'!AI147</f>
        <v>10</v>
      </c>
      <c r="AJ154" s="357">
        <f>'BASE METAS)'!AJ147</f>
        <v>0.23255813953488372</v>
      </c>
      <c r="AK154" s="358">
        <f>'BASE METAS)'!AK147</f>
        <v>0.99999999999999989</v>
      </c>
      <c r="AL154" s="863">
        <f>'BASE METAS)'!AL147</f>
        <v>8</v>
      </c>
      <c r="AM154" s="807" t="str">
        <f>'BASE METAS)'!AM147</f>
        <v>ATENCIÓN  A LAS UNIDADES HABITACIONALES</v>
      </c>
      <c r="AN154" s="807" t="str">
        <f>'BASE METAS)'!AN147</f>
        <v>MIDE EL AUMENTO O DISMINUCIÓN PORCENTUAL EN LA ATENCIÓN QUE SE LE DA A ESTOS MEDIANTE REUNIONES.</v>
      </c>
      <c r="AO154" s="1343" t="str">
        <f>'BASE METAS)'!AU147</f>
        <v>DESEMPEÑO</v>
      </c>
      <c r="AP154" s="807" t="str">
        <f>'BASE METAS)'!AO147</f>
        <v>NO. DE UNIDADES HABITACIONALES ATENDIDAS</v>
      </c>
      <c r="AQ154" s="807" t="str">
        <f>'BASE METAS)'!AP147</f>
        <v>NO. DE  ATENCIONES  RESUELTAS</v>
      </c>
      <c r="AR154" s="807">
        <f>'BASE METAS)'!AQ147</f>
        <v>100</v>
      </c>
      <c r="AS154" s="1297" t="str">
        <f>'BASE METAS)'!AR147</f>
        <v>REUNION</v>
      </c>
      <c r="AT154" s="840" t="str">
        <f>'BASE METAS)'!AS147</f>
        <v>EFICACIA</v>
      </c>
      <c r="AU154" s="1490">
        <f>'BASE METAS)'!BO147</f>
        <v>0</v>
      </c>
      <c r="AV154" s="1">
        <f>'BASE METAS)'!BQ147</f>
        <v>43</v>
      </c>
      <c r="AW154" s="1" t="str">
        <f>'BASE METAS)'!AM149</f>
        <v>SANCIONES DEL PROGRAMA DE ALCOHOLIMETRO</v>
      </c>
      <c r="AX154" s="1" t="str">
        <f>'BASE METAS)'!AN149</f>
        <v>MIDE LA EFICIENCIA DEL PROGRAMA DE ALCOHOLIMETRO</v>
      </c>
      <c r="AY154" s="1" t="str">
        <f>'BASE METAS)'!AO149</f>
        <v xml:space="preserve">NO. DE SANCIONES REALIZADAS                                                                       </v>
      </c>
      <c r="AZ154" s="1" t="e">
        <f>'BASE METAS)'!#REF!</f>
        <v>#REF!</v>
      </c>
      <c r="BA154" s="1" t="e">
        <f>'BASE METAS)'!#REF!</f>
        <v>#REF!</v>
      </c>
      <c r="BB154" s="1">
        <f>'BASE METAS)'!AQ149</f>
        <v>100</v>
      </c>
      <c r="BC154" s="1" t="e">
        <f>'BASE METAS)'!#REF!</f>
        <v>#REF!</v>
      </c>
      <c r="BD154" s="1" t="str">
        <f>'BASE METAS)'!AR149</f>
        <v>PERSONAS</v>
      </c>
      <c r="BE154" s="1" t="e">
        <f>'BASE METAS)'!#REF!</f>
        <v>#REF!</v>
      </c>
      <c r="BF154" s="1" t="str">
        <f>'BASE METAS)'!AS149</f>
        <v>CALIDAD</v>
      </c>
      <c r="BG154" s="1">
        <f>'BASE METAS)'!CK147</f>
        <v>0</v>
      </c>
      <c r="BH154" s="1352">
        <f>'BASE METAS)'!CL147</f>
        <v>0</v>
      </c>
      <c r="BI154" s="1352">
        <f>'BASE METAS)'!CM147</f>
        <v>0</v>
      </c>
      <c r="BJ154" s="1">
        <f>'BASE METAS)'!CN147</f>
        <v>3</v>
      </c>
      <c r="BK154" s="1">
        <f>'BASE METAS)'!CO147</f>
        <v>4</v>
      </c>
      <c r="BL154" s="1">
        <f>'BASE METAS)'!CP147</f>
        <v>0</v>
      </c>
      <c r="BM154" s="1">
        <f>'BASE METAS)'!CQ147</f>
        <v>0</v>
      </c>
      <c r="BN154" s="1">
        <f>'BASE METAS)'!CR147</f>
        <v>0</v>
      </c>
      <c r="BO154" s="1">
        <f>'BASE METAS)'!CS147</f>
        <v>0</v>
      </c>
      <c r="BP154" s="1">
        <f>'BASE METAS)'!CT147</f>
        <v>0</v>
      </c>
      <c r="BQ154" s="1">
        <f>'BASE METAS)'!CU147</f>
        <v>0</v>
      </c>
      <c r="BR154" s="1">
        <f>'BASE METAS)'!CV147</f>
        <v>0</v>
      </c>
      <c r="BS154" s="1">
        <f>'BASE METAS)'!CW147</f>
        <v>0</v>
      </c>
      <c r="BT154" s="1">
        <f>'BASE METAS)'!CX147</f>
        <v>0</v>
      </c>
      <c r="BU154" s="1">
        <f>'BASE METAS)'!FA147</f>
        <v>43</v>
      </c>
      <c r="BV154" s="1">
        <f>'BASE METAS)'!FB147</f>
        <v>0</v>
      </c>
      <c r="BW154" s="1">
        <f>'BASE METAS)'!FC147</f>
        <v>4</v>
      </c>
      <c r="BX154" s="1">
        <f>'BASE METAS)'!FD147</f>
        <v>4</v>
      </c>
      <c r="BY154" s="1">
        <f>'BASE METAS)'!FE147</f>
        <v>0</v>
      </c>
      <c r="BZ154" s="1">
        <f>'BASE METAS)'!FF147</f>
        <v>1</v>
      </c>
      <c r="CA154" s="1">
        <f>'BASE METAS)'!FG147</f>
        <v>14</v>
      </c>
      <c r="CB154" s="1">
        <f>'BASE METAS)'!FH147</f>
        <v>29</v>
      </c>
      <c r="CC154" s="1">
        <f>'BASE METAS)'!FI147</f>
        <v>0.32558139534883723</v>
      </c>
      <c r="CD154" s="1">
        <f>'BASE METAS)'!FJ147</f>
        <v>43</v>
      </c>
      <c r="CE154" s="1">
        <f>'BASE METAS)'!FK147</f>
        <v>0</v>
      </c>
      <c r="CF154" s="1">
        <f>'BASE METAS)'!FL147</f>
        <v>4</v>
      </c>
      <c r="CG154" s="1">
        <f>'BASE METAS)'!FM147</f>
        <v>4</v>
      </c>
    </row>
    <row r="155" spans="1:85" ht="60.75" customHeight="1" x14ac:dyDescent="0.25">
      <c r="A155" s="1">
        <f>'BASE METAS)'!A148</f>
        <v>0</v>
      </c>
      <c r="B155" s="7199"/>
      <c r="C155" s="7154"/>
      <c r="D155" s="7154"/>
      <c r="E155" s="7154"/>
      <c r="F155" s="7157"/>
      <c r="G155" s="7157"/>
      <c r="H155" s="7144"/>
      <c r="I155" s="7144"/>
      <c r="J155" s="5708"/>
      <c r="K155" s="5708"/>
      <c r="L155" s="5708"/>
      <c r="M155" s="5708"/>
      <c r="N155" s="5708"/>
      <c r="O155" s="5708"/>
      <c r="P155" s="5699"/>
      <c r="Q155" s="5708"/>
      <c r="R155" s="5699"/>
      <c r="S155" s="5699"/>
      <c r="T155" s="5699"/>
      <c r="U155" s="7731"/>
      <c r="V155" s="5699"/>
      <c r="W155" s="5696"/>
      <c r="X155" s="7103"/>
      <c r="Y155" s="353">
        <f>'BASE METAS)'!Y148</f>
        <v>9</v>
      </c>
      <c r="Z155" s="360" t="str">
        <f>'BASE METAS)'!Z148</f>
        <v>PROPONER AL CONSEJO  DEPARTICIPACION CIUDADANA CON MEJOR DESEMPEÑO DURANTE EL AÑO, COMO CANDIDATO AL PREMIO  MUNICIPAL "DR. GUSTAVO BAZ PRADA"</v>
      </c>
      <c r="AA155" s="262" t="str">
        <f>'BASE METAS)'!AA148</f>
        <v>PROPUESTA</v>
      </c>
      <c r="AB155" s="355">
        <f>'BASE METAS)'!AB148</f>
        <v>1</v>
      </c>
      <c r="AC155" s="361">
        <f>'BASE METAS)'!AC148</f>
        <v>1</v>
      </c>
      <c r="AD155" s="362">
        <f>'BASE METAS)'!AD148</f>
        <v>1</v>
      </c>
      <c r="AE155" s="363">
        <f>'BASE METAS)'!AE148</f>
        <v>0</v>
      </c>
      <c r="AF155" s="362">
        <f>'BASE METAS)'!AF148</f>
        <v>0</v>
      </c>
      <c r="AG155" s="363">
        <f>'BASE METAS)'!AG148</f>
        <v>0</v>
      </c>
      <c r="AH155" s="362">
        <f>'BASE METAS)'!AH148</f>
        <v>0</v>
      </c>
      <c r="AI155" s="363">
        <f>'BASE METAS)'!AI148</f>
        <v>0</v>
      </c>
      <c r="AJ155" s="362">
        <f>'BASE METAS)'!AJ148</f>
        <v>0</v>
      </c>
      <c r="AK155" s="358">
        <f>'BASE METAS)'!AK148</f>
        <v>1</v>
      </c>
      <c r="AL155" s="863">
        <f>'BASE METAS)'!AL148</f>
        <v>9</v>
      </c>
      <c r="AM155" s="807" t="str">
        <f>'BASE METAS)'!AM148</f>
        <v>GENERAR PROPUESTA DEL CONSEJO  DEPARTICIPACION CIUDADANA CON MEJOR DESEMPEÑO DURANTE EL AÑO</v>
      </c>
      <c r="AN155" s="807" t="str">
        <f>'BASE METAS)'!AN148</f>
        <v xml:space="preserve"> MIDE SI SE REALIZO ESTA PROPUESTA O NO</v>
      </c>
      <c r="AO155" s="1343" t="str">
        <f>'BASE METAS)'!AU148</f>
        <v>DESEMPEÑO</v>
      </c>
      <c r="AP155" s="807" t="str">
        <f>'BASE METAS)'!AO148</f>
        <v>NO. DE PROPUESTAS HECHAS</v>
      </c>
      <c r="AQ155" s="807" t="str">
        <f>'BASE METAS)'!AP148</f>
        <v>NO. DE PROPUESTAS PROGRAMADAS</v>
      </c>
      <c r="AR155" s="807">
        <f>'BASE METAS)'!AQ148</f>
        <v>100</v>
      </c>
      <c r="AS155" s="1297" t="str">
        <f>'BASE METAS)'!AR148</f>
        <v>PROPUESTA</v>
      </c>
      <c r="AT155" s="807" t="str">
        <f>'BASE METAS)'!AS148</f>
        <v>EFICIENCIA</v>
      </c>
      <c r="AU155" s="1483">
        <f>'BASE METAS)'!BO148</f>
        <v>0</v>
      </c>
      <c r="AV155" s="1">
        <f>'BASE METAS)'!BQ148</f>
        <v>1</v>
      </c>
      <c r="AW155" s="1" t="str">
        <f>'BASE METAS)'!AM150</f>
        <v xml:space="preserve">EXPEDICIÓN DE CERTIFICADOS DE ACTAS INFORMATIVAS Y DE EXTRAVÍO </v>
      </c>
      <c r="AX155" s="1" t="str">
        <f>'BASE METAS)'!AN150</f>
        <v>MIDE LA EFECTIVIDAD EN LA EXPEDICIÓN DE ACTAS INFORMATIVAS Y DE EXTRAVÍO</v>
      </c>
      <c r="AY155" s="1" t="str">
        <f>'BASE METAS)'!AO150</f>
        <v xml:space="preserve">NO. DE CERTIFICACIONES EMITIDAS                                                         </v>
      </c>
      <c r="AZ155" s="1" t="e">
        <f>'BASE METAS)'!#REF!</f>
        <v>#REF!</v>
      </c>
      <c r="BA155" s="1" t="e">
        <f>'BASE METAS)'!#REF!</f>
        <v>#REF!</v>
      </c>
      <c r="BB155" s="1">
        <f>'BASE METAS)'!AQ150</f>
        <v>100</v>
      </c>
      <c r="BC155" s="1" t="e">
        <f>'BASE METAS)'!#REF!</f>
        <v>#REF!</v>
      </c>
      <c r="BD155" s="1" t="str">
        <f>'BASE METAS)'!AR150</f>
        <v>PERSONAS</v>
      </c>
      <c r="BE155" s="1" t="e">
        <f>'BASE METAS)'!#REF!</f>
        <v>#REF!</v>
      </c>
      <c r="BF155" s="1" t="str">
        <f>'BASE METAS)'!AS150</f>
        <v>CALIDAD</v>
      </c>
      <c r="BG155" s="1">
        <f>'BASE METAS)'!CK148</f>
        <v>0</v>
      </c>
      <c r="BH155" s="1352">
        <f>'BASE METAS)'!CL148</f>
        <v>0</v>
      </c>
      <c r="BI155" s="1352">
        <f>'BASE METAS)'!CM148</f>
        <v>0</v>
      </c>
      <c r="BJ155" s="1">
        <f>'BASE METAS)'!CN148</f>
        <v>0</v>
      </c>
      <c r="BK155" s="1">
        <f>'BASE METAS)'!CO148</f>
        <v>0</v>
      </c>
      <c r="BL155" s="1">
        <f>'BASE METAS)'!CP148</f>
        <v>0</v>
      </c>
      <c r="BM155" s="1">
        <f>'BASE METAS)'!CQ148</f>
        <v>0</v>
      </c>
      <c r="BN155" s="1">
        <f>'BASE METAS)'!CR148</f>
        <v>0</v>
      </c>
      <c r="BO155" s="1">
        <f>'BASE METAS)'!CS148</f>
        <v>0</v>
      </c>
      <c r="BP155" s="1">
        <f>'BASE METAS)'!CT148</f>
        <v>0</v>
      </c>
      <c r="BQ155" s="1">
        <f>'BASE METAS)'!CU148</f>
        <v>0</v>
      </c>
      <c r="BR155" s="1">
        <f>'BASE METAS)'!CV148</f>
        <v>0</v>
      </c>
      <c r="BS155" s="1">
        <f>'BASE METAS)'!CW148</f>
        <v>0</v>
      </c>
      <c r="BT155" s="1">
        <f>'BASE METAS)'!CX148</f>
        <v>0</v>
      </c>
      <c r="BU155" s="1">
        <f>'BASE METAS)'!FA148</f>
        <v>1</v>
      </c>
      <c r="BV155" s="1">
        <f>'BASE METAS)'!FB148</f>
        <v>0</v>
      </c>
      <c r="BW155" s="1">
        <f>'BASE METAS)'!FC148</f>
        <v>0</v>
      </c>
      <c r="BX155" s="1">
        <f>'BASE METAS)'!FD148</f>
        <v>0</v>
      </c>
      <c r="BY155" s="1">
        <f>'BASE METAS)'!FE148</f>
        <v>0</v>
      </c>
      <c r="BZ155" s="1">
        <f>'BASE METAS)'!FF148</f>
        <v>0</v>
      </c>
      <c r="CA155" s="1">
        <f>'BASE METAS)'!FG148</f>
        <v>0</v>
      </c>
      <c r="CB155" s="1">
        <f>'BASE METAS)'!FH148</f>
        <v>1</v>
      </c>
      <c r="CC155" s="1">
        <f>'BASE METAS)'!FI148</f>
        <v>0</v>
      </c>
      <c r="CD155" s="1">
        <f>'BASE METAS)'!FJ148</f>
        <v>1</v>
      </c>
      <c r="CE155" s="1">
        <f>'BASE METAS)'!FK148</f>
        <v>0</v>
      </c>
      <c r="CF155" s="1">
        <f>'BASE METAS)'!FL148</f>
        <v>0</v>
      </c>
      <c r="CG155" s="1">
        <f>'BASE METAS)'!FM148</f>
        <v>0</v>
      </c>
    </row>
    <row r="156" spans="1:85" ht="72" x14ac:dyDescent="0.25">
      <c r="A156" s="1">
        <f>'BASE METAS)'!A149</f>
        <v>19</v>
      </c>
      <c r="B156" s="7199"/>
      <c r="C156" s="7154">
        <f>'BASE METAS)'!C149</f>
        <v>406</v>
      </c>
      <c r="D156" s="7154">
        <f>'BASE METAS)'!D149</f>
        <v>7</v>
      </c>
      <c r="E156" s="7154" t="str">
        <f>'BASE METAS)'!E149</f>
        <v>ACTUALIZACIÓN DEL REGISTRO CIVIL</v>
      </c>
      <c r="F156" s="7186" t="str">
        <f>'BASE METAS)'!F149</f>
        <v>D00</v>
      </c>
      <c r="G156" s="7186" t="str">
        <f>'BASE METAS)'!G149</f>
        <v>109</v>
      </c>
      <c r="H156" s="7144" t="str">
        <f>'BASE METAS)'!H149</f>
        <v>05</v>
      </c>
      <c r="I156" s="7144" t="str">
        <f>'BASE METAS)'!I149</f>
        <v>02</v>
      </c>
      <c r="J156" s="5706" t="str">
        <f>'BASE METAS)'!J149</f>
        <v>01</v>
      </c>
      <c r="K156" s="5706" t="str">
        <f>'BASE METAS)'!K149</f>
        <v>03</v>
      </c>
      <c r="L156" s="5706" t="str">
        <f>'BASE METAS)'!L149</f>
        <v>01</v>
      </c>
      <c r="M156" s="5706" t="str">
        <f>'BASE METAS)'!M149</f>
        <v>101</v>
      </c>
      <c r="N156" s="5706" t="str">
        <f>'BASE METAS)'!N149</f>
        <v xml:space="preserve">Unidad Jurídica </v>
      </c>
      <c r="O156" s="5706" t="str">
        <f>'BASE METAS)'!O149</f>
        <v>Registro Civil</v>
      </c>
      <c r="P156" s="5697" t="str">
        <f>'BASE METAS)'!P149</f>
        <v>Administración, planeación y control gubernamental</v>
      </c>
      <c r="Q156" s="5697" t="str">
        <f>'BASE METAS)'!Q149</f>
        <v>Aplicación y actualización del marco jurídico</v>
      </c>
      <c r="R156" s="5697" t="str">
        <f>'BASE METAS)'!R149</f>
        <v>Protección jurídica de las personas y sus bienes</v>
      </c>
      <c r="S156" s="5697" t="str">
        <f>'BASE METAS)'!S149</f>
        <v>Regularización y control de los actos del registro civil</v>
      </c>
      <c r="T156" s="5697" t="str">
        <f>'BASE METAS)'!T149</f>
        <v>Actualización del registro civil</v>
      </c>
      <c r="U156" s="7729" t="str">
        <f>'BASE METAS)'!U149</f>
        <v>FOMENTAR LA CONVIVIENCIA SOCIAL PACIFICA Y ARMONICA ENTRE LOS HABITANTES DEL MUNICIPIO INSTITUYENDO INSTANCIAS JURIDICAS CAPACES Y SUFICIENTES PARA OFRECER JUSTICIA PRONTA Y EXPEDITA ASI COMO PROMOVER EL DESARROLLO DE LA CULTURA CIVICA COMO EVENTO PREVENTIVO</v>
      </c>
      <c r="V156" s="5697" t="str">
        <f>'BASE METAS)'!V149</f>
        <v xml:space="preserve">Tlalnepantla 
Protegida </v>
      </c>
      <c r="W156" s="5694">
        <f>'BASE METAS)'!W149</f>
        <v>20028565</v>
      </c>
      <c r="X156" s="7231" t="str">
        <f>'BASE METAS)'!X149</f>
        <v>DEPTO. DE ENLACES CON OFICIALES CONCILIADORES, CALIFICADORES Y REGISTRO CIVIL</v>
      </c>
      <c r="Y156" s="364">
        <f>'BASE METAS)'!Y149</f>
        <v>1</v>
      </c>
      <c r="Z156" s="365" t="str">
        <f>'BASE METAS)'!Z149</f>
        <v>SANCIONAR A PERSONAS DETENIDAS POR EL PROGRAMA DE CONTROL Y PREVENCIÓN DE ACCIDENTE POR INGESTIÓN DE ALCOHOL EN CONDUCTORES DE VEHÍCULOS DE MOTOR CONFORME A GACETA MUNICIPAL APROBADA EN FECHA 26 DE JULIO DE 2010</v>
      </c>
      <c r="AA156" s="263" t="str">
        <f>'BASE METAS)'!AA149</f>
        <v>PERSONAS</v>
      </c>
      <c r="AB156" s="366">
        <f>'BASE METAS)'!AB149</f>
        <v>2000</v>
      </c>
      <c r="AC156" s="367">
        <f>'BASE METAS)'!AC149</f>
        <v>500</v>
      </c>
      <c r="AD156" s="368">
        <f>'BASE METAS)'!AD149</f>
        <v>0.25</v>
      </c>
      <c r="AE156" s="367">
        <f>'BASE METAS)'!AE149</f>
        <v>500</v>
      </c>
      <c r="AF156" s="369">
        <f>'BASE METAS)'!AF149</f>
        <v>0.25</v>
      </c>
      <c r="AG156" s="370">
        <f>'BASE METAS)'!AG149</f>
        <v>500</v>
      </c>
      <c r="AH156" s="371">
        <f>'BASE METAS)'!AH149</f>
        <v>0.25</v>
      </c>
      <c r="AI156" s="370">
        <f>'BASE METAS)'!AI149</f>
        <v>500</v>
      </c>
      <c r="AJ156" s="371">
        <f>'BASE METAS)'!AJ149</f>
        <v>0.25</v>
      </c>
      <c r="AK156" s="358">
        <f>'BASE METAS)'!AK149</f>
        <v>1</v>
      </c>
      <c r="AL156" s="935" t="e">
        <f>'BASE METAS)'!#REF!</f>
        <v>#REF!</v>
      </c>
      <c r="AM156" s="1" t="e">
        <f>'BASE METAS)'!#REF!</f>
        <v>#REF!</v>
      </c>
      <c r="AN156" s="1" t="e">
        <f>'BASE METAS)'!#REF!</f>
        <v>#REF!</v>
      </c>
      <c r="AO156" s="1" t="e">
        <f>'BASE METAS)'!#REF!</f>
        <v>#REF!</v>
      </c>
      <c r="AP156" s="1" t="e">
        <f>'BASE METAS)'!#REF!</f>
        <v>#REF!</v>
      </c>
      <c r="AQ156" s="1" t="e">
        <f>'BASE METAS)'!#REF!</f>
        <v>#REF!</v>
      </c>
      <c r="AR156" s="1" t="e">
        <f>'BASE METAS)'!#REF!</f>
        <v>#REF!</v>
      </c>
      <c r="AS156" s="1" t="e">
        <f>'BASE METAS)'!#REF!</f>
        <v>#REF!</v>
      </c>
      <c r="AT156" s="1" t="e">
        <f>'BASE METAS)'!#REF!</f>
        <v>#REF!</v>
      </c>
      <c r="AU156" s="1479">
        <f>'BASE METAS)'!BO149</f>
        <v>0</v>
      </c>
      <c r="AV156" s="1">
        <f>'BASE METAS)'!BQ149</f>
        <v>2000</v>
      </c>
      <c r="AW156" s="1" t="str">
        <f>'BASE METAS)'!AM151</f>
        <v xml:space="preserve">SANCIONES REALIZADAS POR FALTAS AL REGLAMENTO DE JUSTICIA CÍVICA </v>
      </c>
      <c r="AX156" s="1" t="str">
        <f>'BASE METAS)'!AN151</f>
        <v>MIDE LA EFICIENCIA EN LA REALIZACIÓN DE  SANCIONES A LAS PERSONAS QUE INCUMPLEN LO ESTABLECIDO EN EL REGLAMENTO DE JUSTICIA CÍVICA</v>
      </c>
      <c r="AY156" s="1" t="str">
        <f>'BASE METAS)'!AO151</f>
        <v xml:space="preserve">NO. DE SANCIONES REALIZADAS                                                                  </v>
      </c>
      <c r="AZ156" s="1" t="e">
        <f>'BASE METAS)'!#REF!</f>
        <v>#REF!</v>
      </c>
      <c r="BA156" s="1" t="e">
        <f>'BASE METAS)'!#REF!</f>
        <v>#REF!</v>
      </c>
      <c r="BB156" s="1">
        <f>'BASE METAS)'!AQ151</f>
        <v>100</v>
      </c>
      <c r="BC156" s="1" t="e">
        <f>'BASE METAS)'!#REF!</f>
        <v>#REF!</v>
      </c>
      <c r="BD156" s="1" t="str">
        <f>'BASE METAS)'!AR151</f>
        <v>PERSONAS</v>
      </c>
      <c r="BE156" s="1" t="e">
        <f>'BASE METAS)'!#REF!</f>
        <v>#REF!</v>
      </c>
      <c r="BF156" s="1" t="str">
        <f>'BASE METAS)'!AS151</f>
        <v>CALIDAD</v>
      </c>
      <c r="BG156" s="1">
        <f>'BASE METAS)'!CK149</f>
        <v>0</v>
      </c>
      <c r="BH156" s="1352">
        <f>'BASE METAS)'!CL149</f>
        <v>0</v>
      </c>
      <c r="BI156" s="1352">
        <f>'BASE METAS)'!CM149</f>
        <v>166.66666666666666</v>
      </c>
      <c r="BJ156" s="1">
        <f>'BASE METAS)'!CN149</f>
        <v>167</v>
      </c>
      <c r="BK156" s="1">
        <f>'BASE METAS)'!CO149</f>
        <v>166.66666666666666</v>
      </c>
      <c r="BL156" s="1">
        <f>'BASE METAS)'!CP149</f>
        <v>0</v>
      </c>
      <c r="BM156" s="1">
        <f>'BASE METAS)'!CQ149</f>
        <v>0</v>
      </c>
      <c r="BN156" s="1">
        <f>'BASE METAS)'!CR149</f>
        <v>0</v>
      </c>
      <c r="BO156" s="1">
        <f>'BASE METAS)'!CS149</f>
        <v>0</v>
      </c>
      <c r="BP156" s="1">
        <f>'BASE METAS)'!CT149</f>
        <v>0</v>
      </c>
      <c r="BQ156" s="1">
        <f>'BASE METAS)'!CU149</f>
        <v>0</v>
      </c>
      <c r="BR156" s="1">
        <f>'BASE METAS)'!CV149</f>
        <v>0</v>
      </c>
      <c r="BS156" s="1">
        <f>'BASE METAS)'!CW149</f>
        <v>0</v>
      </c>
      <c r="BT156" s="1">
        <f>'BASE METAS)'!CX149</f>
        <v>0</v>
      </c>
      <c r="BU156" s="1">
        <f>'BASE METAS)'!FA149</f>
        <v>2000</v>
      </c>
      <c r="BV156" s="1">
        <f>'BASE METAS)'!FB149</f>
        <v>0</v>
      </c>
      <c r="BW156" s="1">
        <f>'BASE METAS)'!FC149</f>
        <v>167</v>
      </c>
      <c r="BX156" s="1">
        <f>'BASE METAS)'!FD149</f>
        <v>176</v>
      </c>
      <c r="BY156" s="1">
        <f>'BASE METAS)'!FE149</f>
        <v>9</v>
      </c>
      <c r="BZ156" s="1">
        <f>'BASE METAS)'!FF149</f>
        <v>1.0538922155688624</v>
      </c>
      <c r="CA156" s="1">
        <f>'BASE METAS)'!FG149</f>
        <v>602</v>
      </c>
      <c r="CB156" s="1">
        <f>'BASE METAS)'!FH149</f>
        <v>1398</v>
      </c>
      <c r="CC156" s="1">
        <f>'BASE METAS)'!FI149</f>
        <v>0.30099999999999999</v>
      </c>
      <c r="CD156" s="1">
        <f>'BASE METAS)'!FJ149</f>
        <v>2000</v>
      </c>
      <c r="CE156" s="1">
        <f>'BASE METAS)'!FK149</f>
        <v>0</v>
      </c>
      <c r="CF156" s="1">
        <f>'BASE METAS)'!FL149</f>
        <v>166</v>
      </c>
      <c r="CG156" s="1">
        <f>'BASE METAS)'!FM149</f>
        <v>120</v>
      </c>
    </row>
    <row r="157" spans="1:85" ht="52.5" customHeight="1" x14ac:dyDescent="0.25">
      <c r="A157" s="1">
        <f>'BASE METAS)'!A150</f>
        <v>0</v>
      </c>
      <c r="B157" s="7199"/>
      <c r="C157" s="7154"/>
      <c r="D157" s="7154"/>
      <c r="E157" s="7154"/>
      <c r="F157" s="7186"/>
      <c r="G157" s="7186"/>
      <c r="H157" s="7144"/>
      <c r="I157" s="7144"/>
      <c r="J157" s="5707"/>
      <c r="K157" s="5707"/>
      <c r="L157" s="5707"/>
      <c r="M157" s="5707"/>
      <c r="N157" s="5707"/>
      <c r="O157" s="5707"/>
      <c r="P157" s="5698"/>
      <c r="Q157" s="5698"/>
      <c r="R157" s="5698"/>
      <c r="S157" s="5698"/>
      <c r="T157" s="5698"/>
      <c r="U157" s="7730"/>
      <c r="V157" s="5698"/>
      <c r="W157" s="5695"/>
      <c r="X157" s="7232"/>
      <c r="Y157" s="372">
        <f>'BASE METAS)'!Y150</f>
        <v>2</v>
      </c>
      <c r="Z157" s="373" t="str">
        <f>'BASE METAS)'!Z150</f>
        <v>EXPEDIR CERTIFICADOS DE ACTAS INFORMATIVAS</v>
      </c>
      <c r="AA157" s="264" t="str">
        <f>'BASE METAS)'!AA150</f>
        <v>DOCUMENTO</v>
      </c>
      <c r="AB157" s="374">
        <f>'BASE METAS)'!AB150</f>
        <v>3000</v>
      </c>
      <c r="AC157" s="375">
        <f>'BASE METAS)'!AC150</f>
        <v>750</v>
      </c>
      <c r="AD157" s="376">
        <f>'BASE METAS)'!AD150</f>
        <v>0.25</v>
      </c>
      <c r="AE157" s="375">
        <f>'BASE METAS)'!AE150</f>
        <v>750</v>
      </c>
      <c r="AF157" s="377">
        <f>'BASE METAS)'!AF150</f>
        <v>0.25</v>
      </c>
      <c r="AG157" s="378">
        <f>'BASE METAS)'!AG150</f>
        <v>750</v>
      </c>
      <c r="AH157" s="379">
        <f>'BASE METAS)'!AH150</f>
        <v>0.25</v>
      </c>
      <c r="AI157" s="378">
        <f>'BASE METAS)'!AI150</f>
        <v>750</v>
      </c>
      <c r="AJ157" s="379">
        <f>'BASE METAS)'!AJ150</f>
        <v>0.25</v>
      </c>
      <c r="AK157" s="358">
        <f>'BASE METAS)'!AK150</f>
        <v>1</v>
      </c>
      <c r="AL157" s="935" t="e">
        <f>'BASE METAS)'!#REF!</f>
        <v>#REF!</v>
      </c>
      <c r="AM157" s="1" t="e">
        <f>'BASE METAS)'!#REF!</f>
        <v>#REF!</v>
      </c>
      <c r="AN157" s="1" t="e">
        <f>'BASE METAS)'!#REF!</f>
        <v>#REF!</v>
      </c>
      <c r="AO157" s="1" t="e">
        <f>'BASE METAS)'!#REF!</f>
        <v>#REF!</v>
      </c>
      <c r="AP157" s="1" t="e">
        <f>'BASE METAS)'!#REF!</f>
        <v>#REF!</v>
      </c>
      <c r="AQ157" s="1" t="e">
        <f>'BASE METAS)'!#REF!</f>
        <v>#REF!</v>
      </c>
      <c r="AR157" s="1" t="e">
        <f>'BASE METAS)'!#REF!</f>
        <v>#REF!</v>
      </c>
      <c r="AS157" s="1" t="e">
        <f>'BASE METAS)'!#REF!</f>
        <v>#REF!</v>
      </c>
      <c r="AT157" s="1" t="e">
        <f>'BASE METAS)'!#REF!</f>
        <v>#REF!</v>
      </c>
      <c r="AU157" s="1479">
        <f>'BASE METAS)'!BO150</f>
        <v>0</v>
      </c>
      <c r="AV157" s="1">
        <f>'BASE METAS)'!BQ150</f>
        <v>3000</v>
      </c>
      <c r="AW157" s="1">
        <f>'BASE METAS)'!AL120</f>
        <v>16</v>
      </c>
      <c r="AX157" s="1" t="str">
        <f>'BASE METAS)'!AM120</f>
        <v>SELECCIÓN DE DOCUMENTACIÓN PARA SU DESTRUCCIÓN</v>
      </c>
      <c r="AY157" s="1" t="str">
        <f>'BASE METAS)'!AO152</f>
        <v xml:space="preserve">NO. DE PROPUESTA SOLICITADA                                                                     </v>
      </c>
      <c r="AZ157" s="1" t="e">
        <f>'BASE METAS)'!#REF!</f>
        <v>#REF!</v>
      </c>
      <c r="BA157" s="1" t="str">
        <f>'BASE METAS)'!AO120</f>
        <v xml:space="preserve">METROS ORGANIZADOS Y CLASIFICADOS </v>
      </c>
      <c r="BB157" s="1">
        <f>'BASE METAS)'!AQ152</f>
        <v>100</v>
      </c>
      <c r="BC157" s="1" t="e">
        <f>'BASE METAS)'!#REF!</f>
        <v>#REF!</v>
      </c>
      <c r="BD157" s="1">
        <f>'BASE METAS)'!AQ120</f>
        <v>100</v>
      </c>
      <c r="BE157" s="1" t="str">
        <f>'BASE METAS)'!AR120</f>
        <v>METRO LINEAL</v>
      </c>
      <c r="BF157" s="1" t="e">
        <f>'BASE METAS)'!#REF!</f>
        <v>#REF!</v>
      </c>
      <c r="BG157" s="1" t="str">
        <f>'BASE METAS)'!AS120</f>
        <v>EFICACIA</v>
      </c>
      <c r="BH157" s="1352">
        <f>'BASE METAS)'!CL150</f>
        <v>0</v>
      </c>
      <c r="BI157" s="1352">
        <f>'BASE METAS)'!CM150</f>
        <v>250</v>
      </c>
      <c r="BJ157" s="1">
        <f>'BASE METAS)'!CN150</f>
        <v>250</v>
      </c>
      <c r="BK157" s="1">
        <f>'BASE METAS)'!CO150</f>
        <v>250</v>
      </c>
      <c r="BL157" s="1">
        <f>'BASE METAS)'!CP150</f>
        <v>0</v>
      </c>
      <c r="BM157" s="1">
        <f>'BASE METAS)'!CQ150</f>
        <v>0</v>
      </c>
      <c r="BN157" s="1">
        <f>'BASE METAS)'!CR150</f>
        <v>0</v>
      </c>
      <c r="BO157" s="1">
        <f>'BASE METAS)'!CS150</f>
        <v>0</v>
      </c>
      <c r="BP157" s="1">
        <f>'BASE METAS)'!CT150</f>
        <v>0</v>
      </c>
      <c r="BQ157" s="1">
        <f>'BASE METAS)'!CU150</f>
        <v>0</v>
      </c>
      <c r="BR157" s="1">
        <f>'BASE METAS)'!CV150</f>
        <v>0</v>
      </c>
      <c r="BS157" s="1">
        <f>'BASE METAS)'!CW150</f>
        <v>0</v>
      </c>
      <c r="BT157" s="1">
        <f>'BASE METAS)'!CX150</f>
        <v>0</v>
      </c>
      <c r="BU157" s="1">
        <f>'BASE METAS)'!FA150</f>
        <v>3000</v>
      </c>
      <c r="BV157" s="1">
        <f>'BASE METAS)'!FB150</f>
        <v>3000</v>
      </c>
      <c r="BW157" s="1">
        <f>'BASE METAS)'!FC150</f>
        <v>250</v>
      </c>
      <c r="BX157" s="1">
        <f>'BASE METAS)'!FD150</f>
        <v>423</v>
      </c>
      <c r="BY157" s="1">
        <f>'BASE METAS)'!FE150</f>
        <v>173</v>
      </c>
      <c r="BZ157" s="1">
        <f>'BASE METAS)'!FF150</f>
        <v>1.6919999999999999</v>
      </c>
      <c r="CA157" s="1">
        <f>'BASE METAS)'!FG150</f>
        <v>1132</v>
      </c>
      <c r="CB157" s="1">
        <f>'BASE METAS)'!FH150</f>
        <v>1868</v>
      </c>
      <c r="CC157" s="1">
        <f>'BASE METAS)'!FI150</f>
        <v>0.37733333333333335</v>
      </c>
      <c r="CD157" s="1">
        <f>'BASE METAS)'!FJ150</f>
        <v>3000</v>
      </c>
      <c r="CE157" s="1">
        <f>'BASE METAS)'!FK150</f>
        <v>3000</v>
      </c>
      <c r="CF157" s="1">
        <f>'BASE METAS)'!FL150</f>
        <v>250</v>
      </c>
      <c r="CG157" s="1">
        <f>'BASE METAS)'!FM150</f>
        <v>415</v>
      </c>
    </row>
    <row r="158" spans="1:85" ht="52.5" customHeight="1" x14ac:dyDescent="0.25">
      <c r="A158" s="1">
        <f>'BASE METAS)'!A151</f>
        <v>0</v>
      </c>
      <c r="B158" s="7199"/>
      <c r="C158" s="7154"/>
      <c r="D158" s="7154"/>
      <c r="E158" s="7154"/>
      <c r="F158" s="7186"/>
      <c r="G158" s="7186"/>
      <c r="H158" s="7144"/>
      <c r="I158" s="7144"/>
      <c r="J158" s="5707"/>
      <c r="K158" s="5707"/>
      <c r="L158" s="5707"/>
      <c r="M158" s="5707"/>
      <c r="N158" s="5707"/>
      <c r="O158" s="5707"/>
      <c r="P158" s="5698"/>
      <c r="Q158" s="5698"/>
      <c r="R158" s="5698"/>
      <c r="S158" s="5698"/>
      <c r="T158" s="5698"/>
      <c r="U158" s="7730"/>
      <c r="V158" s="5698"/>
      <c r="W158" s="5695"/>
      <c r="X158" s="7232"/>
      <c r="Y158" s="372">
        <f>'BASE METAS)'!Y151</f>
        <v>3</v>
      </c>
      <c r="Z158" s="373" t="str">
        <f>'BASE METAS)'!Z151</f>
        <v>SANCIONAR A PERSONAS DETENIDAS*** CONFORME AL REGLAMENTO DE JUSTICIA CÍVICA EN SU ART. 28 FRACC. I,II Y III</v>
      </c>
      <c r="AA158" s="264" t="str">
        <f>'BASE METAS)'!AA151</f>
        <v>PERSONAS</v>
      </c>
      <c r="AB158" s="374">
        <f>'BASE METAS)'!AB151</f>
        <v>15000</v>
      </c>
      <c r="AC158" s="375">
        <f>'BASE METAS)'!AC151</f>
        <v>4000</v>
      </c>
      <c r="AD158" s="376">
        <f>'BASE METAS)'!AD151</f>
        <v>0.26666666666666666</v>
      </c>
      <c r="AE158" s="375">
        <f>'BASE METAS)'!AE151</f>
        <v>4000</v>
      </c>
      <c r="AF158" s="377">
        <f>'BASE METAS)'!AF151</f>
        <v>0.26666666666666666</v>
      </c>
      <c r="AG158" s="378">
        <f>'BASE METAS)'!AG151</f>
        <v>4000</v>
      </c>
      <c r="AH158" s="379">
        <f>'BASE METAS)'!AH151</f>
        <v>0.26666666666666666</v>
      </c>
      <c r="AI158" s="378">
        <f>'BASE METAS)'!AI151</f>
        <v>3000</v>
      </c>
      <c r="AJ158" s="379">
        <f>'BASE METAS)'!AJ151</f>
        <v>0.2</v>
      </c>
      <c r="AK158" s="358">
        <f>'BASE METAS)'!AK151</f>
        <v>1</v>
      </c>
      <c r="AL158" s="935" t="e">
        <f>'BASE METAS)'!#REF!</f>
        <v>#REF!</v>
      </c>
      <c r="AM158" s="1" t="e">
        <f>'BASE METAS)'!#REF!</f>
        <v>#REF!</v>
      </c>
      <c r="AN158" s="1" t="e">
        <f>'BASE METAS)'!#REF!</f>
        <v>#REF!</v>
      </c>
      <c r="AO158" s="1" t="e">
        <f>'BASE METAS)'!#REF!</f>
        <v>#REF!</v>
      </c>
      <c r="AP158" s="1" t="e">
        <f>'BASE METAS)'!#REF!</f>
        <v>#REF!</v>
      </c>
      <c r="AQ158" s="1" t="e">
        <f>'BASE METAS)'!#REF!</f>
        <v>#REF!</v>
      </c>
      <c r="AR158" s="1" t="e">
        <f>'BASE METAS)'!#REF!</f>
        <v>#REF!</v>
      </c>
      <c r="AS158" s="1" t="e">
        <f>'BASE METAS)'!#REF!</f>
        <v>#REF!</v>
      </c>
      <c r="AT158" s="1" t="e">
        <f>'BASE METAS)'!#REF!</f>
        <v>#REF!</v>
      </c>
      <c r="AU158" s="1479">
        <f>'BASE METAS)'!BO151</f>
        <v>0</v>
      </c>
      <c r="AV158" s="1">
        <f>'BASE METAS)'!BQ151</f>
        <v>15000</v>
      </c>
      <c r="AW158" s="1" t="e">
        <f>'BASE METAS)'!#REF!</f>
        <v>#REF!</v>
      </c>
      <c r="AX158" s="1" t="e">
        <f>'BASE METAS)'!#REF!</f>
        <v>#REF!</v>
      </c>
      <c r="AY158" s="1" t="e">
        <f>'BASE METAS)'!#REF!</f>
        <v>#REF!</v>
      </c>
      <c r="AZ158" s="1" t="str">
        <f>'BASE METAS)'!AU120</f>
        <v>DESEMPEÑO</v>
      </c>
      <c r="BA158" s="1" t="e">
        <f>'BASE METAS)'!#REF!</f>
        <v>#REF!</v>
      </c>
      <c r="BB158" s="1" t="e">
        <f>'BASE METAS)'!#REF!</f>
        <v>#REF!</v>
      </c>
      <c r="BC158" s="1" t="e">
        <f>'BASE METAS)'!#REF!</f>
        <v>#REF!</v>
      </c>
      <c r="BD158" s="1" t="e">
        <f>'BASE METAS)'!#REF!</f>
        <v>#REF!</v>
      </c>
      <c r="BE158" s="1" t="e">
        <f>'BASE METAS)'!#REF!</f>
        <v>#REF!</v>
      </c>
      <c r="BF158" s="1" t="e">
        <f>'BASE METAS)'!#REF!</f>
        <v>#REF!</v>
      </c>
      <c r="BG158" s="1" t="e">
        <f>'BASE METAS)'!#REF!</f>
        <v>#REF!</v>
      </c>
      <c r="BH158" s="1352">
        <f>'BASE METAS)'!CL151</f>
        <v>0</v>
      </c>
      <c r="BI158" s="1352">
        <f>'BASE METAS)'!CM151</f>
        <v>1333.3333333333333</v>
      </c>
      <c r="BJ158" s="1">
        <f>'BASE METAS)'!CN151</f>
        <v>1333</v>
      </c>
      <c r="BK158" s="1">
        <f>'BASE METAS)'!CO151</f>
        <v>1333.3333333333333</v>
      </c>
      <c r="BL158" s="1">
        <f>'BASE METAS)'!CP151</f>
        <v>0</v>
      </c>
      <c r="BM158" s="1">
        <f>'BASE METAS)'!CQ151</f>
        <v>0</v>
      </c>
      <c r="BN158" s="1">
        <f>'BASE METAS)'!CR151</f>
        <v>0</v>
      </c>
      <c r="BO158" s="1">
        <f>'BASE METAS)'!CS151</f>
        <v>0</v>
      </c>
      <c r="BP158" s="1">
        <f>'BASE METAS)'!CT151</f>
        <v>0</v>
      </c>
      <c r="BQ158" s="1">
        <f>'BASE METAS)'!CU151</f>
        <v>0</v>
      </c>
      <c r="BR158" s="1">
        <f>'BASE METAS)'!CV151</f>
        <v>0</v>
      </c>
      <c r="BS158" s="1">
        <f>'BASE METAS)'!CW151</f>
        <v>0</v>
      </c>
      <c r="BT158" s="1">
        <f>'BASE METAS)'!CX151</f>
        <v>0</v>
      </c>
      <c r="BU158" s="1">
        <f>'BASE METAS)'!FA151</f>
        <v>15000</v>
      </c>
      <c r="BV158" s="1">
        <f>'BASE METAS)'!FB151</f>
        <v>15000</v>
      </c>
      <c r="BW158" s="1">
        <f>'BASE METAS)'!FC151</f>
        <v>1333</v>
      </c>
      <c r="BX158" s="1">
        <f>'BASE METAS)'!FD151</f>
        <v>2377</v>
      </c>
      <c r="BY158" s="1">
        <f>'BASE METAS)'!FE151</f>
        <v>1044</v>
      </c>
      <c r="BZ158" s="1">
        <f>'BASE METAS)'!FF151</f>
        <v>1.7831957989497373</v>
      </c>
      <c r="CA158" s="1">
        <f>'BASE METAS)'!FG151</f>
        <v>7620</v>
      </c>
      <c r="CB158" s="1">
        <f>'BASE METAS)'!FH151</f>
        <v>7380</v>
      </c>
      <c r="CC158" s="1">
        <f>'BASE METAS)'!FI151</f>
        <v>0.50800000000000001</v>
      </c>
      <c r="CD158" s="1">
        <f>'BASE METAS)'!FJ151</f>
        <v>15000</v>
      </c>
      <c r="CE158" s="1">
        <f>'BASE METAS)'!FK151</f>
        <v>15000</v>
      </c>
      <c r="CF158" s="1">
        <f>'BASE METAS)'!FL151</f>
        <v>1334</v>
      </c>
      <c r="CG158" s="1">
        <f>'BASE METAS)'!FM151</f>
        <v>2352</v>
      </c>
    </row>
    <row r="159" spans="1:85" ht="52.5" customHeight="1" x14ac:dyDescent="0.25">
      <c r="A159" s="1">
        <f>'BASE METAS)'!A152</f>
        <v>0</v>
      </c>
      <c r="B159" s="7199"/>
      <c r="C159" s="7154"/>
      <c r="D159" s="7154"/>
      <c r="E159" s="7154"/>
      <c r="F159" s="7186"/>
      <c r="G159" s="7186"/>
      <c r="H159" s="7144"/>
      <c r="I159" s="7144"/>
      <c r="J159" s="5707"/>
      <c r="K159" s="5707"/>
      <c r="L159" s="5707"/>
      <c r="M159" s="5707"/>
      <c r="N159" s="5707"/>
      <c r="O159" s="5707"/>
      <c r="P159" s="5698"/>
      <c r="Q159" s="5698"/>
      <c r="R159" s="5698"/>
      <c r="S159" s="5698"/>
      <c r="T159" s="5698"/>
      <c r="U159" s="7730"/>
      <c r="V159" s="5698"/>
      <c r="W159" s="5695"/>
      <c r="X159" s="7232"/>
      <c r="Y159" s="372">
        <f>'BASE METAS)'!Y152</f>
        <v>4</v>
      </c>
      <c r="Z159" s="345" t="str">
        <f>'BASE METAS)'!Z152</f>
        <v>PROPUESTA PARA MODIFICAR EL REGLAMENTO DE JUSTICIA CÍVICA</v>
      </c>
      <c r="AA159" s="265" t="str">
        <f>'BASE METAS)'!AA152</f>
        <v>PROPUESTA</v>
      </c>
      <c r="AB159" s="374">
        <f>'BASE METAS)'!AB152</f>
        <v>1</v>
      </c>
      <c r="AC159" s="375">
        <f>'BASE METAS)'!AC152</f>
        <v>0</v>
      </c>
      <c r="AD159" s="376">
        <f>'BASE METAS)'!AD152</f>
        <v>0</v>
      </c>
      <c r="AE159" s="375">
        <f>'BASE METAS)'!AE152</f>
        <v>1</v>
      </c>
      <c r="AF159" s="377">
        <f>'BASE METAS)'!AF152</f>
        <v>1</v>
      </c>
      <c r="AG159" s="378">
        <f>'BASE METAS)'!AG152</f>
        <v>0</v>
      </c>
      <c r="AH159" s="379">
        <f>'BASE METAS)'!AH152</f>
        <v>0</v>
      </c>
      <c r="AI159" s="378">
        <f>'BASE METAS)'!AI152</f>
        <v>0</v>
      </c>
      <c r="AJ159" s="379">
        <f>'BASE METAS)'!AJ152</f>
        <v>0</v>
      </c>
      <c r="AK159" s="358">
        <f>'BASE METAS)'!AK152</f>
        <v>1</v>
      </c>
      <c r="AL159" s="935" t="e">
        <f>'BASE METAS)'!#REF!</f>
        <v>#REF!</v>
      </c>
      <c r="AM159" s="1" t="e">
        <f>'BASE METAS)'!#REF!</f>
        <v>#REF!</v>
      </c>
      <c r="AN159" s="1" t="e">
        <f>'BASE METAS)'!#REF!</f>
        <v>#REF!</v>
      </c>
      <c r="AO159" s="1" t="e">
        <f>'BASE METAS)'!#REF!</f>
        <v>#REF!</v>
      </c>
      <c r="AP159" s="1" t="e">
        <f>'BASE METAS)'!#REF!</f>
        <v>#REF!</v>
      </c>
      <c r="AQ159" s="1" t="e">
        <f>'BASE METAS)'!#REF!</f>
        <v>#REF!</v>
      </c>
      <c r="AR159" s="1" t="e">
        <f>'BASE METAS)'!#REF!</f>
        <v>#REF!</v>
      </c>
      <c r="AS159" s="1" t="e">
        <f>'BASE METAS)'!#REF!</f>
        <v>#REF!</v>
      </c>
      <c r="AT159" s="1" t="e">
        <f>'BASE METAS)'!#REF!</f>
        <v>#REF!</v>
      </c>
      <c r="AU159" s="1479">
        <f>'BASE METAS)'!BO152</f>
        <v>0</v>
      </c>
      <c r="AV159" s="1">
        <f>'BASE METAS)'!BQ152</f>
        <v>1</v>
      </c>
      <c r="AW159" s="1" t="str">
        <f>'BASE METAS)'!AM154</f>
        <v xml:space="preserve"> CAMPAÑAS DE REGULARIZACIÒN DEL ESTADO CIVIL DE LAS PERSONAS</v>
      </c>
      <c r="AX159" s="1" t="str">
        <f>'BASE METAS)'!AN120</f>
        <v>MIDE LA CANTIDAD DE METROS LINEALES SUSCEPTINLES PARA SU DESTRUCCIÓN PREVIO DICTAMEN CORRESPONDIENTE.</v>
      </c>
      <c r="AY159" s="1" t="str">
        <f>'BASE METAS)'!AO154</f>
        <v xml:space="preserve">NO. DE CAMPAÑAS PROGRAMADAS                                                                    </v>
      </c>
      <c r="AZ159" s="1" t="e">
        <f>'BASE METAS)'!#REF!</f>
        <v>#REF!</v>
      </c>
      <c r="BA159" s="1" t="str">
        <f>'BASE METAS)'!AP120</f>
        <v>TOTAL DE METROS LINEALES DEL ACERVO DOCUMENTAL</v>
      </c>
      <c r="BB159" s="1">
        <f>'BASE METAS)'!AQ154</f>
        <v>100</v>
      </c>
      <c r="BC159" s="1" t="e">
        <f>'BASE METAS)'!#REF!</f>
        <v>#REF!</v>
      </c>
      <c r="BD159" s="1" t="str">
        <f>'BASE METAS)'!AR154</f>
        <v>CAMPAÑA</v>
      </c>
      <c r="BE159" s="1" t="e">
        <f>'BASE METAS)'!#REF!</f>
        <v>#REF!</v>
      </c>
      <c r="BF159" s="1" t="str">
        <f>'BASE METAS)'!AS154</f>
        <v>CALIDAD</v>
      </c>
      <c r="BG159" s="1">
        <f>'BASE METAS)'!CK152</f>
        <v>0</v>
      </c>
      <c r="BH159" s="1">
        <f>'BASE METAS)'!CL152</f>
        <v>0</v>
      </c>
      <c r="BI159" s="1">
        <f>'BASE METAS)'!CM152</f>
        <v>0</v>
      </c>
      <c r="BJ159" s="1">
        <f>'BASE METAS)'!CN152</f>
        <v>0</v>
      </c>
      <c r="BK159" s="1">
        <f>'BASE METAS)'!CO152</f>
        <v>0.33333333333333331</v>
      </c>
      <c r="BL159" s="1">
        <f>'BASE METAS)'!CP152</f>
        <v>0</v>
      </c>
      <c r="BM159" s="1">
        <f>'BASE METAS)'!CQ152</f>
        <v>0</v>
      </c>
      <c r="BN159" s="1">
        <f>'BASE METAS)'!CR152</f>
        <v>0</v>
      </c>
      <c r="BO159" s="1">
        <f>'BASE METAS)'!CS152</f>
        <v>0</v>
      </c>
      <c r="BP159" s="1">
        <f>'BASE METAS)'!CT152</f>
        <v>0</v>
      </c>
      <c r="BQ159" s="1">
        <f>'BASE METAS)'!CU152</f>
        <v>0</v>
      </c>
      <c r="BR159" s="1">
        <f>'BASE METAS)'!CV152</f>
        <v>0</v>
      </c>
      <c r="BS159" s="1">
        <f>'BASE METAS)'!CW152</f>
        <v>0</v>
      </c>
      <c r="BT159" s="1">
        <f>'BASE METAS)'!CX152</f>
        <v>0</v>
      </c>
      <c r="BU159" s="1">
        <f>'BASE METAS)'!FA152</f>
        <v>1</v>
      </c>
      <c r="BV159" s="1">
        <f>'BASE METAS)'!FB152</f>
        <v>1</v>
      </c>
      <c r="BW159" s="1">
        <f>'BASE METAS)'!FC152</f>
        <v>0</v>
      </c>
      <c r="BX159" s="1">
        <f>'BASE METAS)'!FD152</f>
        <v>0</v>
      </c>
      <c r="BY159" s="1">
        <f>'BASE METAS)'!FE152</f>
        <v>0</v>
      </c>
      <c r="BZ159" s="1">
        <f>'BASE METAS)'!FF152</f>
        <v>0</v>
      </c>
      <c r="CA159" s="1">
        <f>'BASE METAS)'!FG152</f>
        <v>0</v>
      </c>
      <c r="CB159" s="1">
        <f>'BASE METAS)'!FH152</f>
        <v>1</v>
      </c>
      <c r="CC159" s="1">
        <f>'BASE METAS)'!FI152</f>
        <v>0</v>
      </c>
      <c r="CD159" s="1">
        <f>'BASE METAS)'!FJ152</f>
        <v>1</v>
      </c>
      <c r="CE159" s="1">
        <f>'BASE METAS)'!FK152</f>
        <v>1</v>
      </c>
      <c r="CF159" s="1">
        <f>'BASE METAS)'!FL152</f>
        <v>0</v>
      </c>
      <c r="CG159" s="1">
        <f>'BASE METAS)'!FM152</f>
        <v>0</v>
      </c>
    </row>
    <row r="160" spans="1:85" ht="72" x14ac:dyDescent="0.25">
      <c r="A160" s="1">
        <f>'BASE METAS)'!A153</f>
        <v>0</v>
      </c>
      <c r="B160" s="7199"/>
      <c r="C160" s="7154"/>
      <c r="D160" s="7154"/>
      <c r="E160" s="7154"/>
      <c r="F160" s="7186"/>
      <c r="G160" s="7186"/>
      <c r="H160" s="7144"/>
      <c r="I160" s="7144"/>
      <c r="J160" s="5707"/>
      <c r="K160" s="5707"/>
      <c r="L160" s="5707"/>
      <c r="M160" s="5707"/>
      <c r="N160" s="5707"/>
      <c r="O160" s="5707"/>
      <c r="P160" s="5698"/>
      <c r="Q160" s="5698"/>
      <c r="R160" s="5698"/>
      <c r="S160" s="5698"/>
      <c r="T160" s="5698"/>
      <c r="U160" s="7730"/>
      <c r="V160" s="5698"/>
      <c r="W160" s="5695"/>
      <c r="X160" s="7232"/>
      <c r="Y160" s="372">
        <f>'BASE METAS)'!Y153</f>
        <v>5</v>
      </c>
      <c r="Z160" s="1159" t="str">
        <f>'BASE METAS)'!Z153</f>
        <v xml:space="preserve">REALIZAR TRAMITES POR CONCEPTO DE ACTAS DE NACIMIENTO, DEFUNCION, MATRIMONIO, DIVORCIO, RECONOCIMIENTOS, COPIAS CERTIFICADAS, ANOTACIONES MARGINALES, BUSQUEDAS, CORRECCIONES DE VICIOS Y DEFECTOS Y CONSTANCIAS DE NO REGISTRO. </v>
      </c>
      <c r="AA160" s="264" t="str">
        <f>'BASE METAS)'!AA153</f>
        <v>PERSONAS</v>
      </c>
      <c r="AB160" s="374">
        <f>'BASE METAS)'!AB153</f>
        <v>145000</v>
      </c>
      <c r="AC160" s="375">
        <f>'BASE METAS)'!AC153</f>
        <v>36250</v>
      </c>
      <c r="AD160" s="376">
        <f>'BASE METAS)'!AD153</f>
        <v>0.25</v>
      </c>
      <c r="AE160" s="375">
        <f>'BASE METAS)'!AE153</f>
        <v>36250</v>
      </c>
      <c r="AF160" s="377">
        <f>'BASE METAS)'!AF153</f>
        <v>0.25</v>
      </c>
      <c r="AG160" s="378">
        <f>'BASE METAS)'!AG153</f>
        <v>36250</v>
      </c>
      <c r="AH160" s="379">
        <f>'BASE METAS)'!AH153</f>
        <v>0.25</v>
      </c>
      <c r="AI160" s="378">
        <f>'BASE METAS)'!AI153</f>
        <v>36250</v>
      </c>
      <c r="AJ160" s="379">
        <f>'BASE METAS)'!AJ153</f>
        <v>0.25</v>
      </c>
      <c r="AK160" s="358">
        <f>'BASE METAS)'!AK153</f>
        <v>1</v>
      </c>
      <c r="AL160" s="935" t="e">
        <f>'BASE METAS)'!#REF!</f>
        <v>#REF!</v>
      </c>
      <c r="AM160" s="1" t="e">
        <f>'BASE METAS)'!#REF!</f>
        <v>#REF!</v>
      </c>
      <c r="AN160" s="1" t="e">
        <f>'BASE METAS)'!#REF!</f>
        <v>#REF!</v>
      </c>
      <c r="AO160" s="1" t="e">
        <f>'BASE METAS)'!#REF!</f>
        <v>#REF!</v>
      </c>
      <c r="AP160" s="1" t="e">
        <f>'BASE METAS)'!#REF!</f>
        <v>#REF!</v>
      </c>
      <c r="AQ160" s="1" t="e">
        <f>'BASE METAS)'!#REF!</f>
        <v>#REF!</v>
      </c>
      <c r="AR160" s="1" t="e">
        <f>'BASE METAS)'!#REF!</f>
        <v>#REF!</v>
      </c>
      <c r="AS160" s="1" t="e">
        <f>'BASE METAS)'!#REF!</f>
        <v>#REF!</v>
      </c>
      <c r="AT160" s="1" t="e">
        <f>'BASE METAS)'!#REF!</f>
        <v>#REF!</v>
      </c>
      <c r="AU160" s="1479">
        <f>'BASE METAS)'!BO153</f>
        <v>0</v>
      </c>
      <c r="AV160" s="1">
        <f>'BASE METAS)'!BQ153</f>
        <v>145000</v>
      </c>
      <c r="AW160" s="1">
        <f>'BASE METAS)'!BR153</f>
        <v>145000</v>
      </c>
      <c r="AX160" s="1">
        <f>'BASE METAS)'!BS153</f>
        <v>36250</v>
      </c>
      <c r="AY160" s="1">
        <f>'BASE METAS)'!BT153</f>
        <v>44857</v>
      </c>
      <c r="AZ160" s="1">
        <f>'BASE METAS)'!BU153</f>
        <v>-8607</v>
      </c>
      <c r="BA160" s="1">
        <f>'BASE METAS)'!BV153</f>
        <v>1.2374344827586208</v>
      </c>
      <c r="BB160" s="1">
        <f>'BASE METAS)'!BW153</f>
        <v>92622</v>
      </c>
      <c r="BC160" s="1">
        <f>'BASE METAS)'!BX153</f>
        <v>52378</v>
      </c>
      <c r="BD160" s="1">
        <f>'BASE METAS)'!BY153</f>
        <v>0.63877241379310346</v>
      </c>
      <c r="BE160" s="1">
        <f>'BASE METAS)'!CG153</f>
        <v>47765</v>
      </c>
      <c r="BF160" s="1">
        <f>'BASE METAS)'!CJ153</f>
        <v>0</v>
      </c>
      <c r="BG160" s="1">
        <f>'BASE METAS)'!CK153</f>
        <v>0</v>
      </c>
      <c r="BH160" s="1">
        <f>'BASE METAS)'!CL153</f>
        <v>0</v>
      </c>
      <c r="BI160" s="1">
        <f>'BASE METAS)'!CM153</f>
        <v>12083.333333333334</v>
      </c>
      <c r="BJ160" s="1">
        <f>'BASE METAS)'!CN153</f>
        <v>12083</v>
      </c>
      <c r="BK160" s="1">
        <f>'BASE METAS)'!CO153</f>
        <v>12083.333333333334</v>
      </c>
      <c r="BL160" s="1">
        <f>'BASE METAS)'!CP153</f>
        <v>0</v>
      </c>
      <c r="BM160" s="1">
        <f>'BASE METAS)'!CQ153</f>
        <v>0</v>
      </c>
      <c r="BN160" s="1">
        <f>'BASE METAS)'!CR153</f>
        <v>0</v>
      </c>
      <c r="BO160" s="1">
        <f>'BASE METAS)'!CS153</f>
        <v>0</v>
      </c>
      <c r="BP160" s="1">
        <f>'BASE METAS)'!CT153</f>
        <v>0</v>
      </c>
      <c r="BQ160" s="1">
        <f>'BASE METAS)'!CU153</f>
        <v>0</v>
      </c>
      <c r="BR160" s="1">
        <f>'BASE METAS)'!CV153</f>
        <v>0</v>
      </c>
      <c r="BS160" s="1">
        <f>'BASE METAS)'!CW153</f>
        <v>0</v>
      </c>
      <c r="BT160" s="1">
        <f>'BASE METAS)'!CX153</f>
        <v>0</v>
      </c>
      <c r="BU160" s="1">
        <f>'BASE METAS)'!FA153</f>
        <v>145000</v>
      </c>
      <c r="BV160" s="1">
        <f>'BASE METAS)'!FB153</f>
        <v>145000</v>
      </c>
      <c r="BW160" s="1">
        <f>'BASE METAS)'!FC153</f>
        <v>12083</v>
      </c>
      <c r="BX160" s="1">
        <f>'BASE METAS)'!FD153</f>
        <v>15695</v>
      </c>
      <c r="BY160" s="1">
        <f>'BASE METAS)'!FE153</f>
        <v>3612</v>
      </c>
      <c r="BZ160" s="1">
        <f>'BASE METAS)'!FF153</f>
        <v>1.2989323843416369</v>
      </c>
      <c r="CA160" s="1">
        <f>'BASE METAS)'!FG153</f>
        <v>63460</v>
      </c>
      <c r="CB160" s="1">
        <f>'BASE METAS)'!FH153</f>
        <v>81540</v>
      </c>
      <c r="CC160" s="1">
        <f>'BASE METAS)'!FI153</f>
        <v>0.43765517241379309</v>
      </c>
      <c r="CD160" s="1">
        <f>'BASE METAS)'!FJ153</f>
        <v>145000</v>
      </c>
      <c r="CE160" s="1">
        <f>'BASE METAS)'!FK153</f>
        <v>145000</v>
      </c>
      <c r="CF160" s="1">
        <f>'BASE METAS)'!FL153</f>
        <v>12083</v>
      </c>
      <c r="CG160" s="1">
        <f>'BASE METAS)'!FM153</f>
        <v>14878</v>
      </c>
    </row>
    <row r="161" spans="1:85" ht="52.5" customHeight="1" x14ac:dyDescent="0.25">
      <c r="A161" s="1">
        <f>'BASE METAS)'!A154</f>
        <v>0</v>
      </c>
      <c r="B161" s="7199"/>
      <c r="C161" s="7154"/>
      <c r="D161" s="7154"/>
      <c r="E161" s="7154"/>
      <c r="F161" s="7186"/>
      <c r="G161" s="7186"/>
      <c r="H161" s="7144"/>
      <c r="I161" s="7144"/>
      <c r="J161" s="5708"/>
      <c r="K161" s="5708"/>
      <c r="L161" s="5708"/>
      <c r="M161" s="5708"/>
      <c r="N161" s="5708"/>
      <c r="O161" s="5708"/>
      <c r="P161" s="5699"/>
      <c r="Q161" s="5699"/>
      <c r="R161" s="5699"/>
      <c r="S161" s="5699"/>
      <c r="T161" s="5699"/>
      <c r="U161" s="7731"/>
      <c r="V161" s="5699"/>
      <c r="W161" s="5696"/>
      <c r="X161" s="7233"/>
      <c r="Y161" s="372">
        <f>'BASE METAS)'!Y154</f>
        <v>6</v>
      </c>
      <c r="Z161" s="1160" t="str">
        <f>'BASE METAS)'!Z154</f>
        <v>REALILZAR CAMPAÑAS DE REGULARIZACIÒN DEL ESTADO CIVIL DE LAS PERSONAS</v>
      </c>
      <c r="AA161" s="264" t="str">
        <f>'BASE METAS)'!AA154</f>
        <v>CAMPAÑA</v>
      </c>
      <c r="AB161" s="374">
        <f>'BASE METAS)'!AB154</f>
        <v>6</v>
      </c>
      <c r="AC161" s="375">
        <f>'BASE METAS)'!AC154</f>
        <v>0</v>
      </c>
      <c r="AD161" s="376">
        <f>'BASE METAS)'!AD154</f>
        <v>0</v>
      </c>
      <c r="AE161" s="375">
        <f>'BASE METAS)'!AE154</f>
        <v>4</v>
      </c>
      <c r="AF161" s="377">
        <f>'BASE METAS)'!AF154</f>
        <v>0.66666666666666663</v>
      </c>
      <c r="AG161" s="378">
        <f>'BASE METAS)'!AG154</f>
        <v>1</v>
      </c>
      <c r="AH161" s="379">
        <f>'BASE METAS)'!AH154</f>
        <v>0.16666666666666666</v>
      </c>
      <c r="AI161" s="378">
        <f>'BASE METAS)'!AI154</f>
        <v>1</v>
      </c>
      <c r="AJ161" s="379">
        <f>'BASE METAS)'!AJ154</f>
        <v>0.16666666666666666</v>
      </c>
      <c r="AK161" s="358">
        <f>'BASE METAS)'!AK154</f>
        <v>0.99999999999999989</v>
      </c>
      <c r="AL161" s="935" t="e">
        <f>'BASE METAS)'!#REF!</f>
        <v>#REF!</v>
      </c>
      <c r="AM161" s="1" t="e">
        <f>'BASE METAS)'!#REF!</f>
        <v>#REF!</v>
      </c>
      <c r="AN161" s="1" t="e">
        <f>'BASE METAS)'!#REF!</f>
        <v>#REF!</v>
      </c>
      <c r="AO161" s="1" t="e">
        <f>'BASE METAS)'!#REF!</f>
        <v>#REF!</v>
      </c>
      <c r="AP161" s="1" t="e">
        <f>'BASE METAS)'!#REF!</f>
        <v>#REF!</v>
      </c>
      <c r="AQ161" s="1" t="e">
        <f>'BASE METAS)'!#REF!</f>
        <v>#REF!</v>
      </c>
      <c r="AR161" s="1" t="e">
        <f>'BASE METAS)'!#REF!</f>
        <v>#REF!</v>
      </c>
      <c r="AS161" s="1" t="e">
        <f>'BASE METAS)'!#REF!</f>
        <v>#REF!</v>
      </c>
      <c r="AT161" s="1" t="e">
        <f>'BASE METAS)'!#REF!</f>
        <v>#REF!</v>
      </c>
      <c r="AU161" s="1479">
        <f>'BASE METAS)'!BO154</f>
        <v>0</v>
      </c>
      <c r="AV161" s="1">
        <f>'BASE METAS)'!BQ154</f>
        <v>5</v>
      </c>
      <c r="AW161" s="1">
        <f>'BASE METAS)'!BR154</f>
        <v>5</v>
      </c>
      <c r="AX161" s="1">
        <f>'BASE METAS)'!BS154</f>
        <v>2</v>
      </c>
      <c r="AY161" s="1">
        <f>'BASE METAS)'!BT154</f>
        <v>4</v>
      </c>
      <c r="AZ161" s="1">
        <f>'BASE METAS)'!BU154</f>
        <v>-2</v>
      </c>
      <c r="BA161" s="1">
        <f>'BASE METAS)'!BV154</f>
        <v>2</v>
      </c>
      <c r="BB161" s="1">
        <f>'BASE METAS)'!BW154</f>
        <v>4</v>
      </c>
      <c r="BC161" s="1">
        <f>'BASE METAS)'!BX154</f>
        <v>1</v>
      </c>
      <c r="BD161" s="1">
        <f>'BASE METAS)'!BY154</f>
        <v>0.8</v>
      </c>
      <c r="BE161" s="1">
        <f>'BASE METAS)'!CG154</f>
        <v>0</v>
      </c>
      <c r="BF161" s="1">
        <f>'BASE METAS)'!CJ154</f>
        <v>0</v>
      </c>
      <c r="BG161" s="1">
        <f>'BASE METAS)'!CK154</f>
        <v>0</v>
      </c>
      <c r="BH161" s="1">
        <f>'BASE METAS)'!CL154</f>
        <v>0</v>
      </c>
      <c r="BI161" s="1">
        <f>'BASE METAS)'!CM154</f>
        <v>0.33333333333333331</v>
      </c>
      <c r="BJ161" s="1">
        <f>'BASE METAS)'!CN154</f>
        <v>6.6666666666666666E-2</v>
      </c>
      <c r="BK161" s="1">
        <f>'BASE METAS)'!CO154</f>
        <v>0.66666666666666663</v>
      </c>
      <c r="BL161" s="1">
        <f>'BASE METAS)'!CP154</f>
        <v>0</v>
      </c>
      <c r="BM161" s="1">
        <f>'BASE METAS)'!CQ154</f>
        <v>0</v>
      </c>
      <c r="BN161" s="1">
        <f>'BASE METAS)'!CR154</f>
        <v>0</v>
      </c>
      <c r="BO161" s="1">
        <f>'BASE METAS)'!CS154</f>
        <v>0</v>
      </c>
      <c r="BP161" s="1">
        <f>'BASE METAS)'!CT154</f>
        <v>0</v>
      </c>
      <c r="BQ161" s="1">
        <f>'BASE METAS)'!CU154</f>
        <v>0</v>
      </c>
      <c r="BR161" s="1">
        <f>'BASE METAS)'!CV154</f>
        <v>0</v>
      </c>
      <c r="BS161" s="1">
        <f>'BASE METAS)'!CW154</f>
        <v>0</v>
      </c>
      <c r="BT161" s="1">
        <f>'BASE METAS)'!CX154</f>
        <v>0</v>
      </c>
      <c r="BU161" s="1">
        <f>'BASE METAS)'!FA154</f>
        <v>5</v>
      </c>
      <c r="BV161" s="1">
        <f>'BASE METAS)'!FB154</f>
        <v>5</v>
      </c>
      <c r="BW161" s="1">
        <f>'BASE METAS)'!FC154</f>
        <v>2</v>
      </c>
      <c r="BX161" s="1">
        <f>'BASE METAS)'!FD154</f>
        <v>0</v>
      </c>
      <c r="BY161" s="1">
        <f>'BASE METAS)'!FE154</f>
        <v>-2</v>
      </c>
      <c r="BZ161" s="1">
        <f>'BASE METAS)'!FF154</f>
        <v>0</v>
      </c>
      <c r="CA161" s="1">
        <f>'BASE METAS)'!FG154</f>
        <v>0</v>
      </c>
      <c r="CB161" s="1">
        <f>'BASE METAS)'!FH154</f>
        <v>5</v>
      </c>
      <c r="CC161" s="1">
        <f>'BASE METAS)'!FI154</f>
        <v>0</v>
      </c>
      <c r="CD161" s="1">
        <f>'BASE METAS)'!FJ154</f>
        <v>5</v>
      </c>
      <c r="CE161" s="1">
        <f>'BASE METAS)'!FK154</f>
        <v>5</v>
      </c>
      <c r="CF161" s="1">
        <f>'BASE METAS)'!FL154</f>
        <v>0</v>
      </c>
      <c r="CG161" s="1">
        <f>'BASE METAS)'!FM154</f>
        <v>2</v>
      </c>
    </row>
    <row r="162" spans="1:85" ht="51" x14ac:dyDescent="0.25">
      <c r="A162" s="1">
        <f>'BASE METAS)'!A155</f>
        <v>20</v>
      </c>
      <c r="B162" s="7199"/>
      <c r="C162" s="7154">
        <f>'BASE METAS)'!C155</f>
        <v>407</v>
      </c>
      <c r="D162" s="7154">
        <f>'BASE METAS)'!D155</f>
        <v>8</v>
      </c>
      <c r="E162" s="7154" t="str">
        <f>'BASE METAS)'!E155</f>
        <v>REVISIÓN Y EXPEDICIÓN DE LA REGLAMENTACIÓN MUNICIPAL</v>
      </c>
      <c r="F162" s="7200" t="str">
        <f>'BASE METAS)'!F155</f>
        <v>D00</v>
      </c>
      <c r="G162" s="7200" t="str">
        <f>'BASE METAS)'!G155</f>
        <v>144</v>
      </c>
      <c r="H162" s="7144" t="str">
        <f>'BASE METAS)'!H155</f>
        <v>01</v>
      </c>
      <c r="I162" s="7144" t="str">
        <f>'BASE METAS)'!I155</f>
        <v>01</v>
      </c>
      <c r="J162" s="5706" t="str">
        <f>'BASE METAS)'!J155</f>
        <v>01</v>
      </c>
      <c r="K162" s="5706" t="str">
        <f>'BASE METAS)'!K155</f>
        <v>01</v>
      </c>
      <c r="L162" s="5706" t="str">
        <f>'BASE METAS)'!L155</f>
        <v>01</v>
      </c>
      <c r="M162" s="5706" t="str">
        <f>'BASE METAS)'!M155</f>
        <v>101</v>
      </c>
      <c r="N162" s="5706" t="str">
        <f>'BASE METAS)'!N155</f>
        <v xml:space="preserve">Unidad Jurídica </v>
      </c>
      <c r="O162" s="5706" t="str">
        <f>'BASE METAS)'!O155</f>
        <v>Gobernación</v>
      </c>
      <c r="P162" s="5706" t="str">
        <f>'BASE METAS)'!P155</f>
        <v>Reglamentar</v>
      </c>
      <c r="Q162" s="5697" t="str">
        <f>'BASE METAS)'!Q155</f>
        <v>Proceso de Reglamentación</v>
      </c>
      <c r="R162" s="5697" t="str">
        <f>'BASE METAS)'!R155</f>
        <v>Reglamentación</v>
      </c>
      <c r="S162" s="5697" t="str">
        <f>'BASE METAS)'!S155</f>
        <v>Reglamentación municipal</v>
      </c>
      <c r="T162" s="5697" t="str">
        <f>'BASE METAS)'!T155</f>
        <v>Revisión y expedición de la reglamentación municipal</v>
      </c>
      <c r="U162" s="7729" t="str">
        <f>'BASE METAS)'!U155</f>
        <v>Vigilar que se coadyuve en la elaboración, actualización y expedición de bandos, reglamentos, circulares, disposiciones administrativas y en general, todas aquellas que sean necesarias para el cumplimiento de las atribuciones conferidas a los ayuntamientos, de acuerdo al Artículo 31 de la Ley Orgánica Municipal del Estado de México; generando con ello confianza en todas las acciones necesarias para la celebración de las Sesiones del H. Ayuntamiento y Comisiones Edilicias.</v>
      </c>
      <c r="V162" s="5697" t="str">
        <f>'BASE METAS)'!V155</f>
        <v xml:space="preserve">Tlalnepantla Protegida </v>
      </c>
      <c r="W162" s="5694">
        <f>'BASE METAS)'!W155</f>
        <v>4968871</v>
      </c>
      <c r="X162" s="7102" t="str">
        <f>'BASE METAS)'!X155</f>
        <v>SUBSECRETARÍA DEL AYUNTAMIENTO</v>
      </c>
      <c r="Y162" s="327">
        <f>'BASE METAS)'!Y155</f>
        <v>16</v>
      </c>
      <c r="Z162" s="328" t="str">
        <f>'BASE METAS)'!Z155</f>
        <v>ELABORACION DE ACTAS DE CABILDO</v>
      </c>
      <c r="AA162" s="266" t="str">
        <f>'BASE METAS)'!AA155</f>
        <v>DOCUMENTO</v>
      </c>
      <c r="AB162" s="380">
        <f>'BASE METAS)'!AB155</f>
        <v>40</v>
      </c>
      <c r="AC162" s="381">
        <f>'BASE METAS)'!AC155</f>
        <v>9</v>
      </c>
      <c r="AD162" s="382">
        <f>'BASE METAS)'!AD155</f>
        <v>0.22500000000000001</v>
      </c>
      <c r="AE162" s="381">
        <f>'BASE METAS)'!AE155</f>
        <v>11</v>
      </c>
      <c r="AF162" s="382">
        <f>'BASE METAS)'!AF155</f>
        <v>0.27500000000000002</v>
      </c>
      <c r="AG162" s="381">
        <f>'BASE METAS)'!AG155</f>
        <v>9</v>
      </c>
      <c r="AH162" s="382">
        <f>'BASE METAS)'!AH155</f>
        <v>0.22500000000000001</v>
      </c>
      <c r="AI162" s="381">
        <f>'BASE METAS)'!AI155</f>
        <v>11</v>
      </c>
      <c r="AJ162" s="382">
        <f>'BASE METAS)'!AJ155</f>
        <v>0.27500000000000002</v>
      </c>
      <c r="AK162" s="1299">
        <f>'BASE METAS)'!AK155</f>
        <v>1</v>
      </c>
      <c r="AL162" s="990">
        <f>'BASE METAS)'!AL155</f>
        <v>16</v>
      </c>
      <c r="AM162" s="959" t="str">
        <f>'BASE METAS)'!AM155</f>
        <v>ELABORACIÓN DE ACTA DE CABILDO</v>
      </c>
      <c r="AN162" s="959" t="str">
        <f>'BASE METAS)'!AN155</f>
        <v>MIDE EL NÚMERO DE ACTAS DE CABILDO REALIZADAS RESPECTO DEL TOTAL DE ACTAS DE CABILDO  PROGRAMADAS</v>
      </c>
      <c r="AO162" s="1343" t="str">
        <f>'BASE METAS)'!AU155</f>
        <v>DESEMPEÑO</v>
      </c>
      <c r="AP162" s="959" t="str">
        <f>'BASE METAS)'!AO155</f>
        <v>NO. DE PROYECTOS DE  CERTIFICACIÓN DE PUNTOS  DE ACUERDO</v>
      </c>
      <c r="AQ162" s="959" t="str">
        <f>'BASE METAS)'!AP155</f>
        <v>NO. DE PROYECTOS DE  CERTIFICACIÓN DE PUNTOS DE ACUERDO</v>
      </c>
      <c r="AR162" s="959">
        <f>'BASE METAS)'!AQ155</f>
        <v>100</v>
      </c>
      <c r="AS162" s="959" t="str">
        <f>'BASE METAS)'!AR155</f>
        <v>DOCUMENTO</v>
      </c>
      <c r="AT162" s="1030" t="str">
        <f>'BASE METAS)'!AS155</f>
        <v>EFICACIA</v>
      </c>
      <c r="AU162" s="1485">
        <f>'BASE METAS)'!BO155</f>
        <v>0</v>
      </c>
      <c r="AV162" s="1222">
        <f>'BASE METAS)'!BQ155</f>
        <v>40</v>
      </c>
      <c r="AW162" s="1301">
        <f>'BASE METAS)'!BR155</f>
        <v>0</v>
      </c>
      <c r="AX162" s="816">
        <f>'BASE METAS)'!BS155</f>
        <v>11</v>
      </c>
      <c r="AY162" s="816">
        <f>'BASE METAS)'!BT155</f>
        <v>14</v>
      </c>
      <c r="AZ162" s="816">
        <f>'BASE METAS)'!BU155</f>
        <v>-3</v>
      </c>
      <c r="BA162" s="816">
        <f>'BASE METAS)'!BV155</f>
        <v>1.2727272727272727</v>
      </c>
      <c r="BB162" s="816">
        <f>'BASE METAS)'!BW155</f>
        <v>26</v>
      </c>
      <c r="BC162" s="816">
        <f>'BASE METAS)'!BX155</f>
        <v>14</v>
      </c>
      <c r="BD162" s="816">
        <f>'BASE METAS)'!BY155</f>
        <v>0.65</v>
      </c>
      <c r="BE162" s="816">
        <f>'BASE METAS)'!CG155</f>
        <v>12</v>
      </c>
      <c r="BF162" s="816">
        <f>'BASE METAS)'!CJ155</f>
        <v>0</v>
      </c>
      <c r="BG162" s="1">
        <f>'BASE METAS)'!CK155</f>
        <v>0</v>
      </c>
      <c r="BH162" s="1">
        <f>'BASE METAS)'!CL155</f>
        <v>0</v>
      </c>
      <c r="BI162" s="1">
        <f>'BASE METAS)'!CM155</f>
        <v>3</v>
      </c>
      <c r="BJ162" s="1">
        <f>'BASE METAS)'!CN155</f>
        <v>3</v>
      </c>
      <c r="BK162" s="1">
        <f>'BASE METAS)'!CO155</f>
        <v>3</v>
      </c>
      <c r="BL162" s="1">
        <f>'BASE METAS)'!CP155</f>
        <v>0</v>
      </c>
      <c r="BM162" s="1">
        <f>'BASE METAS)'!CQ155</f>
        <v>0</v>
      </c>
      <c r="BN162" s="1">
        <f>'BASE METAS)'!CR155</f>
        <v>0</v>
      </c>
      <c r="BO162" s="1">
        <f>'BASE METAS)'!CS155</f>
        <v>0</v>
      </c>
      <c r="BP162" s="1">
        <f>'BASE METAS)'!CT155</f>
        <v>0</v>
      </c>
      <c r="BQ162" s="1">
        <f>'BASE METAS)'!CU155</f>
        <v>0</v>
      </c>
      <c r="BR162" s="1">
        <f>'BASE METAS)'!CV155</f>
        <v>0</v>
      </c>
      <c r="BS162" s="1">
        <f>'BASE METAS)'!CW155</f>
        <v>0</v>
      </c>
      <c r="BT162" s="1">
        <f>'BASE METAS)'!CX155</f>
        <v>0</v>
      </c>
      <c r="BU162" s="1">
        <f>'BASE METAS)'!FA155</f>
        <v>40</v>
      </c>
      <c r="BV162" s="1">
        <f>'BASE METAS)'!FB155</f>
        <v>0</v>
      </c>
      <c r="BW162" s="1">
        <f>'BASE METAS)'!FC155</f>
        <v>3</v>
      </c>
      <c r="BX162" s="1">
        <f>'BASE METAS)'!FD155</f>
        <v>5</v>
      </c>
      <c r="BY162" s="1">
        <f>'BASE METAS)'!FE155</f>
        <v>2</v>
      </c>
      <c r="BZ162" s="1">
        <f>'BASE METAS)'!FF155</f>
        <v>1.6666666666666667</v>
      </c>
      <c r="CA162" s="1">
        <f>'BASE METAS)'!FG155</f>
        <v>17</v>
      </c>
      <c r="CB162" s="1">
        <f>'BASE METAS)'!FH155</f>
        <v>23</v>
      </c>
      <c r="CC162" s="1">
        <f>'BASE METAS)'!FI155</f>
        <v>0.42499999999999999</v>
      </c>
      <c r="CD162" s="1">
        <f>'BASE METAS)'!FJ155</f>
        <v>40</v>
      </c>
      <c r="CE162" s="1">
        <f>'BASE METAS)'!FK155</f>
        <v>0</v>
      </c>
      <c r="CF162" s="1">
        <f>'BASE METAS)'!FL155</f>
        <v>3</v>
      </c>
      <c r="CG162" s="1">
        <f>'BASE METAS)'!FM155</f>
        <v>5</v>
      </c>
    </row>
    <row r="163" spans="1:85" ht="127.5" x14ac:dyDescent="0.25">
      <c r="A163" s="1">
        <f>'BASE METAS)'!A156</f>
        <v>0</v>
      </c>
      <c r="B163" s="7199"/>
      <c r="C163" s="7154"/>
      <c r="D163" s="7154"/>
      <c r="E163" s="7154"/>
      <c r="F163" s="7200"/>
      <c r="G163" s="7200"/>
      <c r="H163" s="7144"/>
      <c r="I163" s="7144"/>
      <c r="J163" s="5707"/>
      <c r="K163" s="5707"/>
      <c r="L163" s="5707"/>
      <c r="M163" s="5707"/>
      <c r="N163" s="5707"/>
      <c r="O163" s="5707"/>
      <c r="P163" s="5707"/>
      <c r="Q163" s="5698"/>
      <c r="R163" s="5698"/>
      <c r="S163" s="5698"/>
      <c r="T163" s="5698"/>
      <c r="U163" s="7734"/>
      <c r="V163" s="5698"/>
      <c r="W163" s="5695"/>
      <c r="X163" s="7145"/>
      <c r="Y163" s="329">
        <f>'BASE METAS)'!Y156</f>
        <v>17</v>
      </c>
      <c r="Z163" s="330" t="str">
        <f>'BASE METAS)'!Z156</f>
        <v>PROMOVER LO NECESARIO PARA LA PUBLICACION DE LAS GACETAS MUNICIPALES</v>
      </c>
      <c r="AA163" s="267" t="str">
        <f>'BASE METAS)'!AA156</f>
        <v>PUBLICACIÓN</v>
      </c>
      <c r="AB163" s="383">
        <f>'BASE METAS)'!AB156</f>
        <v>19</v>
      </c>
      <c r="AC163" s="384">
        <f>'BASE METAS)'!AC156</f>
        <v>5</v>
      </c>
      <c r="AD163" s="385">
        <f>'BASE METAS)'!AD156</f>
        <v>0.26315789473684209</v>
      </c>
      <c r="AE163" s="384">
        <f>'BASE METAS)'!AE156</f>
        <v>4</v>
      </c>
      <c r="AF163" s="385">
        <f>'BASE METAS)'!AF156</f>
        <v>0.21052631578947367</v>
      </c>
      <c r="AG163" s="384">
        <f>'BASE METAS)'!AG156</f>
        <v>5</v>
      </c>
      <c r="AH163" s="385">
        <f>'BASE METAS)'!AH156</f>
        <v>0.26315789473684209</v>
      </c>
      <c r="AI163" s="384">
        <f>'BASE METAS)'!AI156</f>
        <v>5</v>
      </c>
      <c r="AJ163" s="385">
        <f>'BASE METAS)'!AJ156</f>
        <v>0.26315789473684209</v>
      </c>
      <c r="AK163" s="1300">
        <f>'BASE METAS)'!AK156</f>
        <v>1</v>
      </c>
      <c r="AL163" s="990">
        <f>'BASE METAS)'!AL156</f>
        <v>17</v>
      </c>
      <c r="AM163" s="959" t="str">
        <f>'BASE METAS)'!AM156</f>
        <v>PROVEER LO NECESARIO PARA LA PUBLICACIÓN DE LAS GACETAS MUNICIPALES</v>
      </c>
      <c r="AN163" s="959" t="str">
        <f>'BASE METAS)'!AN156</f>
        <v>MIDE EL NÚMERO DE REVISIONES  REALIZADA A LOS DOCUMENTOS QUE INTEGRARAN LA PUBLICACIÓN DE LA GACETA MUNICIPAL  RESPECTO DEL TOTAL EL NUMERO DE  REVISIONES PROGRAMADAS A LOS DOCUMENTOS QUE INTEGRAN LA PUBLICACIÓN DE LA GACETA MUNICIPAL</v>
      </c>
      <c r="AO163" s="1343" t="str">
        <f>'BASE METAS)'!AU156</f>
        <v>DESEMPEÑO</v>
      </c>
      <c r="AP163" s="1019" t="str">
        <f>'BASE METAS)'!AO156</f>
        <v xml:space="preserve">NO. REVISIÓN DE DOCUMENTOS PARA LA PUBLICACIÓN DE GACETA REALIZADA </v>
      </c>
      <c r="AQ163" s="1019" t="str">
        <f>'BASE METAS)'!AP156</f>
        <v xml:space="preserve">NO. REVISIÓN DE DOCUMENTOS PARA LA PUBLICACIÓN DE GACETA PROGRAMADOS </v>
      </c>
      <c r="AR163" s="959">
        <f>'BASE METAS)'!AQ156</f>
        <v>100</v>
      </c>
      <c r="AS163" s="959" t="str">
        <f>'BASE METAS)'!AR156</f>
        <v>SUPERVISION</v>
      </c>
      <c r="AT163" s="1030" t="str">
        <f>'BASE METAS)'!AS156</f>
        <v>EFICACIA</v>
      </c>
      <c r="AU163" s="1485">
        <f>'BASE METAS)'!BO156</f>
        <v>0</v>
      </c>
      <c r="AV163" s="1222">
        <f>'BASE METAS)'!BQ156</f>
        <v>19</v>
      </c>
      <c r="AW163" s="1301">
        <f>'BASE METAS)'!BR156</f>
        <v>0</v>
      </c>
      <c r="AX163" s="816">
        <f>'BASE METAS)'!BS156</f>
        <v>4</v>
      </c>
      <c r="AY163" s="816">
        <f>'BASE METAS)'!BT156</f>
        <v>6</v>
      </c>
      <c r="AZ163" s="816">
        <f>'BASE METAS)'!BU156</f>
        <v>-2</v>
      </c>
      <c r="BA163" s="816">
        <f>'BASE METAS)'!BV156</f>
        <v>1.5</v>
      </c>
      <c r="BB163" s="816">
        <f>'BASE METAS)'!BW156</f>
        <v>16</v>
      </c>
      <c r="BC163" s="816">
        <f>'BASE METAS)'!BX156</f>
        <v>3</v>
      </c>
      <c r="BD163" s="816">
        <f>'BASE METAS)'!BY156</f>
        <v>0.84210526315789469</v>
      </c>
      <c r="BE163" s="816">
        <f>'BASE METAS)'!CG156</f>
        <v>10</v>
      </c>
      <c r="BF163" s="816">
        <f>'BASE METAS)'!CJ156</f>
        <v>0</v>
      </c>
      <c r="BG163" s="1">
        <f>'BASE METAS)'!CK156</f>
        <v>0</v>
      </c>
      <c r="BH163" s="1">
        <f>'BASE METAS)'!CL156</f>
        <v>0</v>
      </c>
      <c r="BI163" s="1">
        <f>'BASE METAS)'!CM156</f>
        <v>0</v>
      </c>
      <c r="BJ163" s="1">
        <f>'BASE METAS)'!CN156</f>
        <v>2</v>
      </c>
      <c r="BK163" s="1">
        <f>'BASE METAS)'!CO156</f>
        <v>1</v>
      </c>
      <c r="BL163" s="1">
        <f>'BASE METAS)'!CP156</f>
        <v>0</v>
      </c>
      <c r="BM163" s="1">
        <f>'BASE METAS)'!CQ156</f>
        <v>0</v>
      </c>
      <c r="BN163" s="1">
        <f>'BASE METAS)'!CR156</f>
        <v>0</v>
      </c>
      <c r="BO163" s="1">
        <f>'BASE METAS)'!CS156</f>
        <v>0</v>
      </c>
      <c r="BP163" s="1">
        <f>'BASE METAS)'!CT156</f>
        <v>0</v>
      </c>
      <c r="BQ163" s="1">
        <f>'BASE METAS)'!CU156</f>
        <v>0</v>
      </c>
      <c r="BR163" s="1">
        <f>'BASE METAS)'!CV156</f>
        <v>0</v>
      </c>
      <c r="BS163" s="1">
        <f>'BASE METAS)'!CW156</f>
        <v>0</v>
      </c>
      <c r="BT163" s="1">
        <f>'BASE METAS)'!CX156</f>
        <v>0</v>
      </c>
      <c r="BU163" s="1">
        <f>'BASE METAS)'!FA156</f>
        <v>19</v>
      </c>
      <c r="BV163" s="1">
        <f>'BASE METAS)'!FB156</f>
        <v>0</v>
      </c>
      <c r="BW163" s="1">
        <f>'BASE METAS)'!FC156</f>
        <v>2</v>
      </c>
      <c r="BX163" s="1">
        <f>'BASE METAS)'!FD156</f>
        <v>2</v>
      </c>
      <c r="BY163" s="1">
        <f>'BASE METAS)'!FE156</f>
        <v>0</v>
      </c>
      <c r="BZ163" s="1">
        <f>'BASE METAS)'!FF156</f>
        <v>1</v>
      </c>
      <c r="CA163" s="1">
        <f>'BASE METAS)'!FG156</f>
        <v>12</v>
      </c>
      <c r="CB163" s="1">
        <f>'BASE METAS)'!FH156</f>
        <v>7</v>
      </c>
      <c r="CC163" s="1">
        <f>'BASE METAS)'!FI156</f>
        <v>0.63157894736842102</v>
      </c>
      <c r="CD163" s="1">
        <f>'BASE METAS)'!FJ156</f>
        <v>19</v>
      </c>
      <c r="CE163" s="1">
        <f>'BASE METAS)'!FK156</f>
        <v>0</v>
      </c>
      <c r="CF163" s="1">
        <f>'BASE METAS)'!FL156</f>
        <v>2</v>
      </c>
      <c r="CG163" s="1">
        <f>'BASE METAS)'!FM156</f>
        <v>3</v>
      </c>
    </row>
    <row r="164" spans="1:85" ht="76.5" x14ac:dyDescent="0.2">
      <c r="A164" s="1">
        <f>'BASE METAS)'!A157</f>
        <v>0</v>
      </c>
      <c r="B164" s="7199"/>
      <c r="C164" s="7154"/>
      <c r="D164" s="7154"/>
      <c r="E164" s="7154"/>
      <c r="F164" s="7200"/>
      <c r="G164" s="7200"/>
      <c r="H164" s="7144"/>
      <c r="I164" s="7144"/>
      <c r="J164" s="5707"/>
      <c r="K164" s="5707"/>
      <c r="L164" s="5707"/>
      <c r="M164" s="5707"/>
      <c r="N164" s="5707"/>
      <c r="O164" s="5707"/>
      <c r="P164" s="5707"/>
      <c r="Q164" s="5698"/>
      <c r="R164" s="5698"/>
      <c r="S164" s="5698"/>
      <c r="T164" s="5698"/>
      <c r="U164" s="7734"/>
      <c r="V164" s="5698"/>
      <c r="W164" s="5695"/>
      <c r="X164" s="7145"/>
      <c r="Y164" s="329">
        <f>'BASE METAS)'!Y157</f>
        <v>18</v>
      </c>
      <c r="Z164" s="330" t="str">
        <f>'BASE METAS)'!Z157</f>
        <v>INFORME MENSUAL DE COMISIONES EDILICIAS</v>
      </c>
      <c r="AA164" s="267" t="str">
        <f>'BASE METAS)'!AA157</f>
        <v>DOCUMENTO</v>
      </c>
      <c r="AB164" s="383">
        <f>'BASE METAS)'!AB157</f>
        <v>12</v>
      </c>
      <c r="AC164" s="384">
        <f>'BASE METAS)'!AC157</f>
        <v>3</v>
      </c>
      <c r="AD164" s="385">
        <f>'BASE METAS)'!AD157</f>
        <v>0.25</v>
      </c>
      <c r="AE164" s="384">
        <f>'BASE METAS)'!AE157</f>
        <v>3</v>
      </c>
      <c r="AF164" s="385">
        <f>'BASE METAS)'!AF157</f>
        <v>0.25</v>
      </c>
      <c r="AG164" s="384">
        <f>'BASE METAS)'!AG157</f>
        <v>3</v>
      </c>
      <c r="AH164" s="385">
        <f>'BASE METAS)'!AH157</f>
        <v>0.25</v>
      </c>
      <c r="AI164" s="384">
        <f>'BASE METAS)'!AI157</f>
        <v>3</v>
      </c>
      <c r="AJ164" s="385">
        <f>'BASE METAS)'!AJ157</f>
        <v>0.25</v>
      </c>
      <c r="AK164" s="1300">
        <f>'BASE METAS)'!AK157</f>
        <v>1</v>
      </c>
      <c r="AL164" s="990">
        <f>'BASE METAS)'!AL157</f>
        <v>18</v>
      </c>
      <c r="AM164" s="959" t="str">
        <f>'BASE METAS)'!AM157</f>
        <v>INFORME MENSUAL DE LAS COMISIONES EDILICIAS</v>
      </c>
      <c r="AN164" s="959" t="str">
        <f>'BASE METAS)'!AN157</f>
        <v>MIDE EL NÚMERO DE INFORMES DE LAS COMISIONES EDILICIAS REALIZADAS RESPECTO DEL TOTAL DE INFORMES DE LAS COMISIONES EDILICIAS PROGRAMADAS</v>
      </c>
      <c r="AO164" s="1343" t="str">
        <f>'BASE METAS)'!AU157</f>
        <v>DESEMPEÑO</v>
      </c>
      <c r="AP164" s="959" t="str">
        <f>'BASE METAS)'!AO157</f>
        <v>NO. COMISIONES REALIZADAS</v>
      </c>
      <c r="AQ164" s="959" t="str">
        <f>'BASE METAS)'!AP157</f>
        <v>NO. COMISIONES PROGRAMADAS</v>
      </c>
      <c r="AR164" s="959">
        <f>'BASE METAS)'!AQ157</f>
        <v>100</v>
      </c>
      <c r="AS164" s="959" t="str">
        <f>'BASE METAS)'!AR157</f>
        <v>DOCUMENTO</v>
      </c>
      <c r="AT164" s="1030" t="str">
        <f>'BASE METAS)'!AS157</f>
        <v>EFICACIA</v>
      </c>
      <c r="AU164" s="1485">
        <f>'BASE METAS)'!BO157</f>
        <v>0</v>
      </c>
      <c r="AV164" s="1222">
        <f>'BASE METAS)'!BQ157</f>
        <v>12</v>
      </c>
      <c r="AW164" s="1301">
        <f>'BASE METAS)'!BR157</f>
        <v>0</v>
      </c>
      <c r="AX164" s="1302">
        <f>'BASE METAS)'!BS157</f>
        <v>3</v>
      </c>
      <c r="AY164" s="1293">
        <f>'BASE METAS)'!BT157</f>
        <v>3</v>
      </c>
      <c r="AZ164" s="816">
        <f>'BASE METAS)'!BU157</f>
        <v>0</v>
      </c>
      <c r="BA164" s="1274">
        <f>'BASE METAS)'!BV157</f>
        <v>1</v>
      </c>
      <c r="BB164" s="1274">
        <f>'BASE METAS)'!BW157</f>
        <v>6</v>
      </c>
      <c r="BC164" s="1303">
        <f>'BASE METAS)'!BX157</f>
        <v>6</v>
      </c>
      <c r="BD164" s="1274">
        <f>'BASE METAS)'!BY157</f>
        <v>0.5</v>
      </c>
      <c r="BE164" s="1274">
        <f>'BASE METAS)'!CG157</f>
        <v>3</v>
      </c>
      <c r="BF164" s="816">
        <f>'BASE METAS)'!CJ157</f>
        <v>0</v>
      </c>
      <c r="BG164" s="1">
        <f>'BASE METAS)'!CK157</f>
        <v>0</v>
      </c>
      <c r="BH164" s="1">
        <f>'BASE METAS)'!CL157</f>
        <v>0</v>
      </c>
      <c r="BI164" s="1">
        <f>'BASE METAS)'!CM157</f>
        <v>0</v>
      </c>
      <c r="BJ164" s="1">
        <f>'BASE METAS)'!CN157</f>
        <v>1</v>
      </c>
      <c r="BK164" s="1">
        <f>'BASE METAS)'!CO157</f>
        <v>1</v>
      </c>
      <c r="BL164" s="1">
        <f>'BASE METAS)'!CP157</f>
        <v>0</v>
      </c>
      <c r="BM164" s="1">
        <f>'BASE METAS)'!CQ157</f>
        <v>0</v>
      </c>
      <c r="BN164" s="1">
        <f>'BASE METAS)'!CR157</f>
        <v>0</v>
      </c>
      <c r="BO164" s="1">
        <f>'BASE METAS)'!CS157</f>
        <v>0</v>
      </c>
      <c r="BP164" s="1">
        <f>'BASE METAS)'!CT157</f>
        <v>0</v>
      </c>
      <c r="BQ164" s="1">
        <f>'BASE METAS)'!CU157</f>
        <v>0</v>
      </c>
      <c r="BR164" s="1">
        <f>'BASE METAS)'!CV157</f>
        <v>0</v>
      </c>
      <c r="BS164" s="1">
        <f>'BASE METAS)'!CW157</f>
        <v>0</v>
      </c>
      <c r="BT164" s="1">
        <f>'BASE METAS)'!CX157</f>
        <v>0</v>
      </c>
      <c r="BU164" s="1">
        <f>'BASE METAS)'!FA157</f>
        <v>12</v>
      </c>
      <c r="BV164" s="1">
        <f>'BASE METAS)'!FB157</f>
        <v>0</v>
      </c>
      <c r="BW164" s="1">
        <f>'BASE METAS)'!FC157</f>
        <v>1</v>
      </c>
      <c r="BX164" s="1">
        <f>'BASE METAS)'!FD157</f>
        <v>1</v>
      </c>
      <c r="BY164" s="1">
        <f>'BASE METAS)'!FE157</f>
        <v>0</v>
      </c>
      <c r="BZ164" s="1">
        <f>'BASE METAS)'!FF157</f>
        <v>1</v>
      </c>
      <c r="CA164" s="1">
        <f>'BASE METAS)'!FG157</f>
        <v>4</v>
      </c>
      <c r="CB164" s="1">
        <f>'BASE METAS)'!FH157</f>
        <v>8</v>
      </c>
      <c r="CC164" s="1">
        <f>'BASE METAS)'!FI157</f>
        <v>0.33333333333333331</v>
      </c>
      <c r="CD164" s="1">
        <f>'BASE METAS)'!FJ157</f>
        <v>12</v>
      </c>
      <c r="CE164" s="1">
        <f>'BASE METAS)'!FK157</f>
        <v>0</v>
      </c>
      <c r="CF164" s="1">
        <f>'BASE METAS)'!FL157</f>
        <v>1</v>
      </c>
      <c r="CG164" s="1">
        <f>'BASE METAS)'!FM157</f>
        <v>1</v>
      </c>
    </row>
    <row r="165" spans="1:85" ht="51" x14ac:dyDescent="0.25">
      <c r="A165" s="1">
        <f>'BASE METAS)'!A158</f>
        <v>0</v>
      </c>
      <c r="B165" s="7199"/>
      <c r="C165" s="7154"/>
      <c r="D165" s="7154"/>
      <c r="E165" s="7154"/>
      <c r="F165" s="7200"/>
      <c r="G165" s="7200"/>
      <c r="H165" s="7144"/>
      <c r="I165" s="7144"/>
      <c r="J165" s="5707"/>
      <c r="K165" s="5707"/>
      <c r="L165" s="5707"/>
      <c r="M165" s="5707"/>
      <c r="N165" s="5707"/>
      <c r="O165" s="5707"/>
      <c r="P165" s="5707"/>
      <c r="Q165" s="5698"/>
      <c r="R165" s="5698"/>
      <c r="S165" s="5698"/>
      <c r="T165" s="5698"/>
      <c r="U165" s="7734"/>
      <c r="V165" s="5698"/>
      <c r="W165" s="5695"/>
      <c r="X165" s="7145"/>
      <c r="Y165" s="329">
        <f>'BASE METAS)'!Y158</f>
        <v>19</v>
      </c>
      <c r="Z165" s="330" t="str">
        <f>'BASE METAS)'!Z158</f>
        <v>SUPERVISAR Y COORDINAR LA REVISION Y ACTUALIZACION DE REGLAMENTOS</v>
      </c>
      <c r="AA165" s="268" t="str">
        <f>'BASE METAS)'!AA158</f>
        <v>EXPEDIENTES</v>
      </c>
      <c r="AB165" s="383">
        <f>'BASE METAS)'!AB158</f>
        <v>8</v>
      </c>
      <c r="AC165" s="384">
        <f>'BASE METAS)'!AC158</f>
        <v>3</v>
      </c>
      <c r="AD165" s="385">
        <f>'BASE METAS)'!AD158</f>
        <v>0.375</v>
      </c>
      <c r="AE165" s="384">
        <f>'BASE METAS)'!AE158</f>
        <v>1</v>
      </c>
      <c r="AF165" s="385">
        <f>'BASE METAS)'!AF158</f>
        <v>0.125</v>
      </c>
      <c r="AG165" s="384">
        <f>'BASE METAS)'!AG158</f>
        <v>3</v>
      </c>
      <c r="AH165" s="385">
        <f>'BASE METAS)'!AH158</f>
        <v>0.375</v>
      </c>
      <c r="AI165" s="384">
        <f>'BASE METAS)'!AI158</f>
        <v>1</v>
      </c>
      <c r="AJ165" s="385">
        <f>'BASE METAS)'!AJ158</f>
        <v>0.125</v>
      </c>
      <c r="AK165" s="1300">
        <f>'BASE METAS)'!AK158</f>
        <v>1</v>
      </c>
      <c r="AL165" s="959">
        <f>'BASE METAS)'!AL158</f>
        <v>19</v>
      </c>
      <c r="AM165" s="959" t="str">
        <f>'BASE METAS)'!AM158</f>
        <v>SUPERVISAR Y COORDINAR LAS REVISIÓN  Y ACTUALIZACIONES DE  REGLAMENTOS,</v>
      </c>
      <c r="AN165" s="959" t="str">
        <f>'BASE METAS)'!AN158</f>
        <v>MIDE EL NUMERO DE SUPERVISIONES REALIZADAS RESPECTO AL TOTAL DE SUPERVISIONES PROGRAMADAS</v>
      </c>
      <c r="AO165" s="1343" t="str">
        <f>'BASE METAS)'!AU158</f>
        <v>DESEMPEÑO</v>
      </c>
      <c r="AP165" s="959" t="str">
        <f>'BASE METAS)'!AO158</f>
        <v>NO. DE SUPERVISIONES REALIZADAS</v>
      </c>
      <c r="AQ165" s="959" t="str">
        <f>'BASE METAS)'!AP158</f>
        <v xml:space="preserve">NO. DE SUPERVISIONES PROGRAMADAS </v>
      </c>
      <c r="AR165" s="959">
        <f>'BASE METAS)'!AQ158</f>
        <v>100</v>
      </c>
      <c r="AS165" s="959" t="str">
        <f>'BASE METAS)'!AR158</f>
        <v>REUNION</v>
      </c>
      <c r="AT165" s="1030" t="str">
        <f>'BASE METAS)'!AS158</f>
        <v>EFICACIA</v>
      </c>
      <c r="AU165" s="1485">
        <f>'BASE METAS)'!BO158</f>
        <v>0</v>
      </c>
      <c r="AV165" s="1222">
        <f>'BASE METAS)'!BQ158</f>
        <v>8</v>
      </c>
      <c r="AW165" s="1301">
        <f>'BASE METAS)'!BR158</f>
        <v>0</v>
      </c>
      <c r="AX165" s="816">
        <f>'BASE METAS)'!BS158</f>
        <v>1</v>
      </c>
      <c r="AY165" s="816">
        <f>'BASE METAS)'!BT158</f>
        <v>2</v>
      </c>
      <c r="AZ165" s="816">
        <f>'BASE METAS)'!BU158</f>
        <v>-1</v>
      </c>
      <c r="BA165" s="816">
        <f>'BASE METAS)'!BV158</f>
        <v>2</v>
      </c>
      <c r="BB165" s="816">
        <f>'BASE METAS)'!BW158</f>
        <v>5</v>
      </c>
      <c r="BC165" s="816">
        <f>'BASE METAS)'!BX158</f>
        <v>3</v>
      </c>
      <c r="BD165" s="816">
        <f>'BASE METAS)'!BY158</f>
        <v>0.625</v>
      </c>
      <c r="BE165" s="816">
        <f>'BASE METAS)'!CG158</f>
        <v>3</v>
      </c>
      <c r="BF165" s="816">
        <f>'BASE METAS)'!CJ158</f>
        <v>0</v>
      </c>
      <c r="BG165" s="1">
        <f>'BASE METAS)'!CK158</f>
        <v>0</v>
      </c>
      <c r="BH165" s="1">
        <f>'BASE METAS)'!CL158</f>
        <v>0</v>
      </c>
      <c r="BI165" s="1">
        <f>'BASE METAS)'!CM158</f>
        <v>0</v>
      </c>
      <c r="BJ165" s="1">
        <f>'BASE METAS)'!CN158</f>
        <v>1</v>
      </c>
      <c r="BK165" s="1">
        <f>'BASE METAS)'!CO158</f>
        <v>1</v>
      </c>
      <c r="BL165" s="1">
        <f>'BASE METAS)'!CP158</f>
        <v>0</v>
      </c>
      <c r="BM165" s="1">
        <f>'BASE METAS)'!CQ158</f>
        <v>0</v>
      </c>
      <c r="BN165" s="1">
        <f>'BASE METAS)'!CR158</f>
        <v>0</v>
      </c>
      <c r="BO165" s="1">
        <f>'BASE METAS)'!CS158</f>
        <v>0</v>
      </c>
      <c r="BP165" s="1">
        <f>'BASE METAS)'!CT158</f>
        <v>0</v>
      </c>
      <c r="BQ165" s="1">
        <f>'BASE METAS)'!CU158</f>
        <v>0</v>
      </c>
      <c r="BR165" s="1">
        <f>'BASE METAS)'!CV158</f>
        <v>0</v>
      </c>
      <c r="BS165" s="1">
        <f>'BASE METAS)'!CW158</f>
        <v>0</v>
      </c>
      <c r="BT165" s="1">
        <f>'BASE METAS)'!CX158</f>
        <v>0</v>
      </c>
      <c r="BU165" s="1">
        <f>'BASE METAS)'!FA158</f>
        <v>8</v>
      </c>
      <c r="BV165" s="1">
        <f>'BASE METAS)'!FB158</f>
        <v>0</v>
      </c>
      <c r="BW165" s="1">
        <f>'BASE METAS)'!FC158</f>
        <v>1</v>
      </c>
      <c r="BX165" s="1">
        <f>'BASE METAS)'!FD158</f>
        <v>1</v>
      </c>
      <c r="BY165" s="1">
        <f>'BASE METAS)'!FE158</f>
        <v>0</v>
      </c>
      <c r="BZ165" s="1">
        <f>'BASE METAS)'!FF158</f>
        <v>1</v>
      </c>
      <c r="CA165" s="1">
        <f>'BASE METAS)'!FG158</f>
        <v>4</v>
      </c>
      <c r="CB165" s="1">
        <f>'BASE METAS)'!FH158</f>
        <v>4</v>
      </c>
      <c r="CC165" s="1">
        <f>'BASE METAS)'!FI158</f>
        <v>0.5</v>
      </c>
      <c r="CD165" s="1">
        <f>'BASE METAS)'!FJ158</f>
        <v>8</v>
      </c>
      <c r="CE165" s="1">
        <f>'BASE METAS)'!FK158</f>
        <v>0</v>
      </c>
      <c r="CF165" s="1">
        <f>'BASE METAS)'!FL158</f>
        <v>0</v>
      </c>
      <c r="CG165" s="1">
        <f>'BASE METAS)'!FM158</f>
        <v>1</v>
      </c>
    </row>
    <row r="166" spans="1:85" ht="51" x14ac:dyDescent="0.25">
      <c r="A166" s="1">
        <f>'BASE METAS)'!A159</f>
        <v>0</v>
      </c>
      <c r="B166" s="7199"/>
      <c r="C166" s="7154"/>
      <c r="D166" s="7154"/>
      <c r="E166" s="7154"/>
      <c r="F166" s="7200"/>
      <c r="G166" s="7200"/>
      <c r="H166" s="7144"/>
      <c r="I166" s="7144"/>
      <c r="J166" s="5707"/>
      <c r="K166" s="5707"/>
      <c r="L166" s="5707"/>
      <c r="M166" s="5707"/>
      <c r="N166" s="5707"/>
      <c r="O166" s="5707"/>
      <c r="P166" s="5707"/>
      <c r="Q166" s="5698"/>
      <c r="R166" s="5698"/>
      <c r="S166" s="5698"/>
      <c r="T166" s="5698"/>
      <c r="U166" s="7734"/>
      <c r="V166" s="5698"/>
      <c r="W166" s="5695"/>
      <c r="X166" s="7145"/>
      <c r="Y166" s="329">
        <f>'BASE METAS)'!Y159</f>
        <v>20</v>
      </c>
      <c r="Z166" s="387" t="str">
        <f>'BASE METAS)'!Z159</f>
        <v>INFORMAR QUE LA DIFUSION SOBRE  LAS ALTERNATIVAS DE MEDIACION  SE REALICE EN TIEMPO Y FORMA</v>
      </c>
      <c r="AA166" s="267" t="str">
        <f>'BASE METAS)'!AA159</f>
        <v>INFORME</v>
      </c>
      <c r="AB166" s="383">
        <f>'BASE METAS)'!AB159</f>
        <v>12</v>
      </c>
      <c r="AC166" s="256">
        <f>'BASE METAS)'!AC159</f>
        <v>3</v>
      </c>
      <c r="AD166" s="257">
        <f>'BASE METAS)'!AD159</f>
        <v>0.25</v>
      </c>
      <c r="AE166" s="256">
        <f>'BASE METAS)'!AE159</f>
        <v>3</v>
      </c>
      <c r="AF166" s="257">
        <f>'BASE METAS)'!AF159</f>
        <v>0.25</v>
      </c>
      <c r="AG166" s="256">
        <f>'BASE METAS)'!AG159</f>
        <v>3</v>
      </c>
      <c r="AH166" s="257">
        <f>'BASE METAS)'!AH159</f>
        <v>0.25</v>
      </c>
      <c r="AI166" s="256">
        <f>'BASE METAS)'!AI159</f>
        <v>3</v>
      </c>
      <c r="AJ166" s="385">
        <f>'BASE METAS)'!AJ159</f>
        <v>0.25</v>
      </c>
      <c r="AK166" s="386">
        <f>'BASE METAS)'!AK159</f>
        <v>1</v>
      </c>
      <c r="AL166" s="990">
        <f>'BASE METAS)'!AL159</f>
        <v>20</v>
      </c>
      <c r="AM166" s="959" t="str">
        <f>'BASE METAS)'!AM159</f>
        <v xml:space="preserve">INFORMAR QUE LA DIFUSION SOBRE  LAS ALTERNATIVAS DE MEDIACION  SE REALICE EN TIEMPO Y FORMA     </v>
      </c>
      <c r="AN166" s="959" t="str">
        <f>'BASE METAS)'!AN159</f>
        <v xml:space="preserve">MIDE LA  DIFUSION  REALIZADA  CON RESPECTO  A LA DIFUSION PROGRAMADA </v>
      </c>
      <c r="AO166" s="1343" t="str">
        <f>'BASE METAS)'!AU159</f>
        <v>DESEMPEÑO</v>
      </c>
      <c r="AP166" s="863" t="str">
        <f>'BASE METAS)'!AO159</f>
        <v xml:space="preserve">INFORMES REALIZADOS </v>
      </c>
      <c r="AQ166" s="959" t="str">
        <f>'BASE METAS)'!AP159</f>
        <v xml:space="preserve">INFORMES PROGRAMADOS </v>
      </c>
      <c r="AR166" s="959">
        <f>'BASE METAS)'!AQ159</f>
        <v>100</v>
      </c>
      <c r="AS166" s="1036" t="str">
        <f>'BASE METAS)'!AR159</f>
        <v>INFORMES</v>
      </c>
      <c r="AT166" s="807" t="str">
        <f>'BASE METAS)'!AS159</f>
        <v>EFICACIA</v>
      </c>
      <c r="AU166" s="1483">
        <f>'BASE METAS)'!BO159</f>
        <v>0</v>
      </c>
      <c r="AV166" s="1">
        <f>'BASE METAS)'!BQ159</f>
        <v>12</v>
      </c>
      <c r="AW166" s="1">
        <f>'BASE METAS)'!BR159</f>
        <v>0</v>
      </c>
      <c r="AX166" s="1">
        <f>'BASE METAS)'!BS159</f>
        <v>3</v>
      </c>
      <c r="AY166" s="1">
        <f>'BASE METAS)'!BT159</f>
        <v>3</v>
      </c>
      <c r="AZ166" s="1">
        <f>'BASE METAS)'!BU159</f>
        <v>0</v>
      </c>
      <c r="BA166" s="1">
        <f>'BASE METAS)'!BV159</f>
        <v>1</v>
      </c>
      <c r="BB166" s="1">
        <f>'BASE METAS)'!BW159</f>
        <v>5</v>
      </c>
      <c r="BC166" s="1">
        <f>'BASE METAS)'!BX159</f>
        <v>7</v>
      </c>
      <c r="BD166" s="1">
        <f>'BASE METAS)'!BY159</f>
        <v>0.41666666666666669</v>
      </c>
      <c r="BE166" s="1">
        <f>'BASE METAS)'!CG159</f>
        <v>2</v>
      </c>
      <c r="BF166" s="1">
        <f>'BASE METAS)'!CJ159</f>
        <v>0</v>
      </c>
      <c r="BG166" s="1">
        <f>'BASE METAS)'!CK159</f>
        <v>0</v>
      </c>
      <c r="BH166" s="1">
        <f>'BASE METAS)'!CL159</f>
        <v>0</v>
      </c>
      <c r="BI166" s="1">
        <f>'BASE METAS)'!CM159</f>
        <v>0</v>
      </c>
      <c r="BJ166" s="1">
        <f>'BASE METAS)'!CN159</f>
        <v>1</v>
      </c>
      <c r="BK166" s="1">
        <f>'BASE METAS)'!CO159</f>
        <v>1</v>
      </c>
      <c r="BL166" s="1">
        <f>'BASE METAS)'!CP159</f>
        <v>0</v>
      </c>
      <c r="BM166" s="1">
        <f>'BASE METAS)'!CQ159</f>
        <v>0</v>
      </c>
      <c r="BN166" s="1">
        <f>'BASE METAS)'!CR159</f>
        <v>0</v>
      </c>
      <c r="BO166" s="1">
        <f>'BASE METAS)'!CS159</f>
        <v>0</v>
      </c>
      <c r="BP166" s="1">
        <f>'BASE METAS)'!CT159</f>
        <v>0</v>
      </c>
      <c r="BQ166" s="1">
        <f>'BASE METAS)'!CU159</f>
        <v>0</v>
      </c>
      <c r="BR166" s="1">
        <f>'BASE METAS)'!CV159</f>
        <v>0</v>
      </c>
      <c r="BS166" s="1">
        <f>'BASE METAS)'!CW159</f>
        <v>0</v>
      </c>
      <c r="BT166" s="1">
        <f>'BASE METAS)'!CX159</f>
        <v>0</v>
      </c>
      <c r="BU166" s="1">
        <f>'BASE METAS)'!FA159</f>
        <v>12</v>
      </c>
      <c r="BV166" s="1">
        <f>'BASE METAS)'!FB159</f>
        <v>0</v>
      </c>
      <c r="BW166" s="1">
        <f>'BASE METAS)'!FC159</f>
        <v>1</v>
      </c>
      <c r="BX166" s="1">
        <f>'BASE METAS)'!FD159</f>
        <v>1</v>
      </c>
      <c r="BY166" s="1">
        <f>'BASE METAS)'!FE159</f>
        <v>0</v>
      </c>
      <c r="BZ166" s="1">
        <f>'BASE METAS)'!FF159</f>
        <v>1</v>
      </c>
      <c r="CA166" s="1">
        <f>'BASE METAS)'!FG159</f>
        <v>3</v>
      </c>
      <c r="CB166" s="1">
        <f>'BASE METAS)'!FH159</f>
        <v>9</v>
      </c>
      <c r="CC166" s="1">
        <f>'BASE METAS)'!FI159</f>
        <v>0.25</v>
      </c>
      <c r="CD166" s="1">
        <f>'BASE METAS)'!FJ159</f>
        <v>12</v>
      </c>
      <c r="CE166" s="1">
        <f>'BASE METAS)'!FK159</f>
        <v>0</v>
      </c>
      <c r="CF166" s="1">
        <f>'BASE METAS)'!FL159</f>
        <v>1</v>
      </c>
      <c r="CG166" s="1">
        <f>'BASE METAS)'!FM159</f>
        <v>1</v>
      </c>
    </row>
    <row r="167" spans="1:85" ht="92.25" customHeight="1" x14ac:dyDescent="0.25">
      <c r="A167" s="1">
        <f>'BASE METAS)'!A160</f>
        <v>0</v>
      </c>
      <c r="B167" s="7199"/>
      <c r="C167" s="7154"/>
      <c r="D167" s="7154"/>
      <c r="E167" s="7154"/>
      <c r="F167" s="7200"/>
      <c r="G167" s="7200"/>
      <c r="H167" s="7144"/>
      <c r="I167" s="7144"/>
      <c r="J167" s="5707"/>
      <c r="K167" s="5707"/>
      <c r="L167" s="5707"/>
      <c r="M167" s="5707"/>
      <c r="N167" s="5707"/>
      <c r="O167" s="5707"/>
      <c r="P167" s="5707"/>
      <c r="Q167" s="5698"/>
      <c r="R167" s="5698"/>
      <c r="S167" s="5698"/>
      <c r="T167" s="5698"/>
      <c r="U167" s="7734"/>
      <c r="V167" s="5698"/>
      <c r="W167" s="5695"/>
      <c r="X167" s="7145"/>
      <c r="Y167" s="329">
        <f>'BASE METAS)'!Y160</f>
        <v>21</v>
      </c>
      <c r="Z167" s="387" t="str">
        <f>'BASE METAS)'!Z160</f>
        <v>SUPERVISAR QUE LOS PROCEDIMIENTOS SANCIONADORES DE MEDIACION Y CONDOMINALES SE INTEGREN CONFORME A LA NORMATIVIDAD ESTABLECIDA</v>
      </c>
      <c r="AA167" s="268" t="str">
        <f>'BASE METAS)'!AA160</f>
        <v>INFORME</v>
      </c>
      <c r="AB167" s="383">
        <f>'BASE METAS)'!AB160</f>
        <v>12</v>
      </c>
      <c r="AC167" s="256">
        <f>'BASE METAS)'!AC160</f>
        <v>3</v>
      </c>
      <c r="AD167" s="388">
        <f>'BASE METAS)'!AD160</f>
        <v>0.25</v>
      </c>
      <c r="AE167" s="256">
        <f>'BASE METAS)'!AE160</f>
        <v>3</v>
      </c>
      <c r="AF167" s="388">
        <f>'BASE METAS)'!AF160</f>
        <v>0.25</v>
      </c>
      <c r="AG167" s="256">
        <f>'BASE METAS)'!AG160</f>
        <v>3</v>
      </c>
      <c r="AH167" s="388">
        <f>'BASE METAS)'!AH160</f>
        <v>0.25</v>
      </c>
      <c r="AI167" s="256">
        <f>'BASE METAS)'!AI160</f>
        <v>3</v>
      </c>
      <c r="AJ167" s="385">
        <f>'BASE METAS)'!AJ160</f>
        <v>0.25</v>
      </c>
      <c r="AK167" s="386">
        <f>'BASE METAS)'!AK160</f>
        <v>1</v>
      </c>
      <c r="AL167" s="990">
        <f>'BASE METAS)'!AL160</f>
        <v>21</v>
      </c>
      <c r="AM167" s="959" t="str">
        <f>'BASE METAS)'!AM160</f>
        <v>SUPERVISAR QUE LOS PROCEDIMIENTOS SANCIONADORES DE MEDIACION Y CONDOMINALES SE INTEGREN CONFORME A LA NORMATIVIDAD ESTABLECIDA</v>
      </c>
      <c r="AN167" s="959" t="str">
        <f>'BASE METAS)'!AN160</f>
        <v xml:space="preserve">MIDE EL NUMERO DE LAS  SUPERVISIONES   REALIZADAS  CON RESPECTO A LAS  SUPERVISIONES  PROGRAMADAS </v>
      </c>
      <c r="AO167" s="1343" t="str">
        <f>'BASE METAS)'!AU160</f>
        <v>DESEMPEÑO</v>
      </c>
      <c r="AP167" s="863" t="str">
        <f>'BASE METAS)'!AO160</f>
        <v xml:space="preserve">SUPERVISIONES REALIZADAS </v>
      </c>
      <c r="AQ167" s="863" t="str">
        <f>'BASE METAS)'!AP160</f>
        <v xml:space="preserve">SUPERVISIONES PROGRAMADAS </v>
      </c>
      <c r="AR167" s="959">
        <f>'BASE METAS)'!AQ160</f>
        <v>100</v>
      </c>
      <c r="AS167" s="1036" t="str">
        <f>'BASE METAS)'!AR160</f>
        <v>INFORME</v>
      </c>
      <c r="AT167" s="807" t="str">
        <f>'BASE METAS)'!AS160</f>
        <v>EFICACIA</v>
      </c>
      <c r="AU167" s="1483">
        <f>'BASE METAS)'!BO160</f>
        <v>0</v>
      </c>
      <c r="AV167" s="1">
        <f>'BASE METAS)'!BQ160</f>
        <v>12</v>
      </c>
      <c r="AW167" s="1">
        <f>'BASE METAS)'!BR160</f>
        <v>0</v>
      </c>
      <c r="AX167" s="1">
        <f>'BASE METAS)'!BS160</f>
        <v>3</v>
      </c>
      <c r="AY167" s="1">
        <f>'BASE METAS)'!BT160</f>
        <v>3</v>
      </c>
      <c r="AZ167" s="1">
        <f>'BASE METAS)'!BU160</f>
        <v>0</v>
      </c>
      <c r="BA167" s="1">
        <f>'BASE METAS)'!BV160</f>
        <v>1</v>
      </c>
      <c r="BB167" s="1">
        <f>'BASE METAS)'!BW160</f>
        <v>6</v>
      </c>
      <c r="BC167" s="1">
        <f>'BASE METAS)'!BX160</f>
        <v>6</v>
      </c>
      <c r="BD167" s="1">
        <f>'BASE METAS)'!BY160</f>
        <v>0.5</v>
      </c>
      <c r="BE167" s="1">
        <f>'BASE METAS)'!CG160</f>
        <v>3</v>
      </c>
      <c r="BF167" s="1">
        <f>'BASE METAS)'!CJ160</f>
        <v>0</v>
      </c>
      <c r="BG167" s="1">
        <f>'BASE METAS)'!CK160</f>
        <v>0</v>
      </c>
      <c r="BH167" s="1">
        <f>'BASE METAS)'!CL160</f>
        <v>0</v>
      </c>
      <c r="BI167" s="1">
        <f>'BASE METAS)'!CM160</f>
        <v>0</v>
      </c>
      <c r="BJ167" s="1">
        <f>'BASE METAS)'!CN160</f>
        <v>1</v>
      </c>
      <c r="BK167" s="1">
        <f>'BASE METAS)'!CO160</f>
        <v>1</v>
      </c>
      <c r="BL167" s="1">
        <f>'BASE METAS)'!CP160</f>
        <v>0</v>
      </c>
      <c r="BM167" s="1">
        <f>'BASE METAS)'!CQ160</f>
        <v>0</v>
      </c>
      <c r="BN167" s="1">
        <f>'BASE METAS)'!CR160</f>
        <v>0</v>
      </c>
      <c r="BO167" s="1">
        <f>'BASE METAS)'!CS160</f>
        <v>0</v>
      </c>
      <c r="BP167" s="1">
        <f>'BASE METAS)'!CT160</f>
        <v>0</v>
      </c>
      <c r="BQ167" s="1">
        <f>'BASE METAS)'!CU160</f>
        <v>0</v>
      </c>
      <c r="BR167" s="1">
        <f>'BASE METAS)'!CV160</f>
        <v>0</v>
      </c>
      <c r="BS167" s="1">
        <f>'BASE METAS)'!CW160</f>
        <v>0</v>
      </c>
      <c r="BT167" s="1">
        <f>'BASE METAS)'!CX160</f>
        <v>0</v>
      </c>
      <c r="BU167" s="1">
        <f>'BASE METAS)'!FA160</f>
        <v>12</v>
      </c>
      <c r="BV167" s="1">
        <f>'BASE METAS)'!FB160</f>
        <v>0</v>
      </c>
      <c r="BW167" s="1">
        <f>'BASE METAS)'!FC160</f>
        <v>1</v>
      </c>
      <c r="BX167" s="1">
        <f>'BASE METAS)'!FD160</f>
        <v>1</v>
      </c>
      <c r="BY167" s="1">
        <f>'BASE METAS)'!FE160</f>
        <v>0</v>
      </c>
      <c r="BZ167" s="1">
        <f>'BASE METAS)'!FF160</f>
        <v>1</v>
      </c>
      <c r="CA167" s="1">
        <f>'BASE METAS)'!FG160</f>
        <v>4</v>
      </c>
      <c r="CB167" s="1">
        <f>'BASE METAS)'!FH160</f>
        <v>8</v>
      </c>
      <c r="CC167" s="1">
        <f>'BASE METAS)'!FI160</f>
        <v>0.33333333333333331</v>
      </c>
      <c r="CD167" s="1">
        <f>'BASE METAS)'!FJ160</f>
        <v>12</v>
      </c>
      <c r="CE167" s="1">
        <f>'BASE METAS)'!FK160</f>
        <v>0</v>
      </c>
      <c r="CF167" s="1">
        <f>'BASE METAS)'!FL160</f>
        <v>1</v>
      </c>
      <c r="CG167" s="1">
        <f>'BASE METAS)'!FM160</f>
        <v>1</v>
      </c>
    </row>
    <row r="168" spans="1:85" ht="51" x14ac:dyDescent="0.25">
      <c r="A168" s="1">
        <f>'BASE METAS)'!A161</f>
        <v>0</v>
      </c>
      <c r="B168" s="7199"/>
      <c r="C168" s="7154"/>
      <c r="D168" s="7154"/>
      <c r="E168" s="7154"/>
      <c r="F168" s="7200"/>
      <c r="G168" s="7200"/>
      <c r="H168" s="7144"/>
      <c r="I168" s="7144"/>
      <c r="J168" s="5707"/>
      <c r="K168" s="5707"/>
      <c r="L168" s="5707"/>
      <c r="M168" s="5707"/>
      <c r="N168" s="5707"/>
      <c r="O168" s="5707"/>
      <c r="P168" s="5707"/>
      <c r="Q168" s="5698"/>
      <c r="R168" s="5698"/>
      <c r="S168" s="5698"/>
      <c r="T168" s="5698"/>
      <c r="U168" s="7734"/>
      <c r="V168" s="5698"/>
      <c r="W168" s="5695"/>
      <c r="X168" s="7145"/>
      <c r="Y168" s="329">
        <f>'BASE METAS)'!Y161</f>
        <v>22</v>
      </c>
      <c r="Z168" s="387" t="str">
        <f>'BASE METAS)'!Z161</f>
        <v>VIGILAR QUE  LA NORMATIVIDAD SEA APLICADA DE FORMA PRONTA Y EXPEDITA</v>
      </c>
      <c r="AA168" s="268" t="str">
        <f>'BASE METAS)'!AA161</f>
        <v xml:space="preserve">SUPERVISION </v>
      </c>
      <c r="AB168" s="383">
        <f>'BASE METAS)'!AB161</f>
        <v>52</v>
      </c>
      <c r="AC168" s="256">
        <f>'BASE METAS)'!AC161</f>
        <v>13</v>
      </c>
      <c r="AD168" s="388">
        <f>'BASE METAS)'!AD161</f>
        <v>0.25</v>
      </c>
      <c r="AE168" s="256">
        <f>'BASE METAS)'!AE161</f>
        <v>13</v>
      </c>
      <c r="AF168" s="388">
        <f>'BASE METAS)'!AF161</f>
        <v>0.25</v>
      </c>
      <c r="AG168" s="256">
        <f>'BASE METAS)'!AG161</f>
        <v>13</v>
      </c>
      <c r="AH168" s="388">
        <f>'BASE METAS)'!AH161</f>
        <v>0.25</v>
      </c>
      <c r="AI168" s="256">
        <f>'BASE METAS)'!AI161</f>
        <v>13</v>
      </c>
      <c r="AJ168" s="385">
        <f>'BASE METAS)'!AJ161</f>
        <v>0.25</v>
      </c>
      <c r="AK168" s="386">
        <f>'BASE METAS)'!AK161</f>
        <v>1</v>
      </c>
      <c r="AL168" s="990">
        <f>'BASE METAS)'!AL161</f>
        <v>22</v>
      </c>
      <c r="AM168" s="959" t="str">
        <f>'BASE METAS)'!AM161</f>
        <v>VIGILAR QUE  LA NORMATIVIDAD SEA APLICADA DE FORMA PRONTA Y EXPEDITA</v>
      </c>
      <c r="AN168" s="959" t="str">
        <f>'BASE METAS)'!AN161</f>
        <v xml:space="preserve">MIDE LAS SUPERVISIONES REALIZADAS  CON RESPECTO A  LAS  SUPERVISIONES  PROGRAMADAS </v>
      </c>
      <c r="AO168" s="1343" t="str">
        <f>'BASE METAS)'!AU161</f>
        <v>DESEMPEÑO</v>
      </c>
      <c r="AP168" s="863" t="str">
        <f>'BASE METAS)'!AO161</f>
        <v xml:space="preserve">SUPERVISIONES REALIZADAS </v>
      </c>
      <c r="AQ168" s="863" t="str">
        <f>'BASE METAS)'!AP161</f>
        <v xml:space="preserve">SUPERVISIONES PROGRAMADAS </v>
      </c>
      <c r="AR168" s="959">
        <f>'BASE METAS)'!AQ161</f>
        <v>100</v>
      </c>
      <c r="AS168" s="1036" t="str">
        <f>'BASE METAS)'!AR161</f>
        <v xml:space="preserve">SIPERVISION </v>
      </c>
      <c r="AT168" s="807" t="str">
        <f>'BASE METAS)'!AS161</f>
        <v>EFICACIA</v>
      </c>
      <c r="AU168" s="1483">
        <f>'BASE METAS)'!BO161</f>
        <v>0</v>
      </c>
      <c r="AV168" s="1">
        <f>'BASE METAS)'!BQ161</f>
        <v>52</v>
      </c>
      <c r="AW168" s="1">
        <f>'BASE METAS)'!BR161</f>
        <v>0</v>
      </c>
      <c r="AX168" s="1">
        <f>'BASE METAS)'!BS161</f>
        <v>13</v>
      </c>
      <c r="AY168" s="1">
        <f>'BASE METAS)'!BT161</f>
        <v>13</v>
      </c>
      <c r="AZ168" s="1">
        <f>'BASE METAS)'!BU161</f>
        <v>0</v>
      </c>
      <c r="BA168" s="1">
        <f>'BASE METAS)'!BV161</f>
        <v>1</v>
      </c>
      <c r="BB168" s="1">
        <f>'BASE METAS)'!BW161</f>
        <v>26</v>
      </c>
      <c r="BC168" s="1">
        <f>'BASE METAS)'!BX161</f>
        <v>26</v>
      </c>
      <c r="BD168" s="1">
        <f>'BASE METAS)'!BY161</f>
        <v>0.5</v>
      </c>
      <c r="BE168" s="1">
        <f>'BASE METAS)'!CG161</f>
        <v>13</v>
      </c>
      <c r="BF168" s="1">
        <f>'BASE METAS)'!CJ161</f>
        <v>0</v>
      </c>
      <c r="BG168" s="1">
        <f>'BASE METAS)'!CK161</f>
        <v>0</v>
      </c>
      <c r="BH168" s="1">
        <f>'BASE METAS)'!CL161</f>
        <v>0</v>
      </c>
      <c r="BI168" s="1">
        <f>'BASE METAS)'!CM161</f>
        <v>0</v>
      </c>
      <c r="BJ168" s="1">
        <f>'BASE METAS)'!CN161</f>
        <v>4</v>
      </c>
      <c r="BK168" s="1">
        <f>'BASE METAS)'!CO161</f>
        <v>5</v>
      </c>
      <c r="BL168" s="1">
        <f>'BASE METAS)'!CP161</f>
        <v>0</v>
      </c>
      <c r="BM168" s="1">
        <f>'BASE METAS)'!CQ161</f>
        <v>0</v>
      </c>
      <c r="BN168" s="1">
        <f>'BASE METAS)'!CR161</f>
        <v>0</v>
      </c>
      <c r="BO168" s="1">
        <f>'BASE METAS)'!CS161</f>
        <v>0</v>
      </c>
      <c r="BP168" s="1">
        <f>'BASE METAS)'!CT161</f>
        <v>0</v>
      </c>
      <c r="BQ168" s="1">
        <f>'BASE METAS)'!CU161</f>
        <v>0</v>
      </c>
      <c r="BR168" s="1">
        <f>'BASE METAS)'!CV161</f>
        <v>0</v>
      </c>
      <c r="BS168" s="1">
        <f>'BASE METAS)'!CW161</f>
        <v>0</v>
      </c>
      <c r="BT168" s="1">
        <f>'BASE METAS)'!CX161</f>
        <v>0</v>
      </c>
      <c r="BU168" s="1">
        <f>'BASE METAS)'!FA161</f>
        <v>52</v>
      </c>
      <c r="BV168" s="1">
        <f>'BASE METAS)'!FB161</f>
        <v>0</v>
      </c>
      <c r="BW168" s="1">
        <f>'BASE METAS)'!FC161</f>
        <v>4</v>
      </c>
      <c r="BX168" s="1">
        <f>'BASE METAS)'!FD161</f>
        <v>4</v>
      </c>
      <c r="BY168" s="1">
        <f>'BASE METAS)'!FE161</f>
        <v>0</v>
      </c>
      <c r="BZ168" s="1">
        <f>'BASE METAS)'!FF161</f>
        <v>1</v>
      </c>
      <c r="CA168" s="1">
        <f>'BASE METAS)'!FG161</f>
        <v>17</v>
      </c>
      <c r="CB168" s="1">
        <f>'BASE METAS)'!FH161</f>
        <v>35</v>
      </c>
      <c r="CC168" s="1">
        <f>'BASE METAS)'!FI161</f>
        <v>0.32692307692307693</v>
      </c>
      <c r="CD168" s="1">
        <f>'BASE METAS)'!FJ161</f>
        <v>52</v>
      </c>
      <c r="CE168" s="1">
        <f>'BASE METAS)'!FK161</f>
        <v>0</v>
      </c>
      <c r="CF168" s="1">
        <f>'BASE METAS)'!FL161</f>
        <v>4</v>
      </c>
      <c r="CG168" s="1">
        <f>'BASE METAS)'!FM161</f>
        <v>4</v>
      </c>
    </row>
    <row r="169" spans="1:85" ht="51" x14ac:dyDescent="0.25">
      <c r="A169" s="1">
        <f>'BASE METAS)'!A162</f>
        <v>0</v>
      </c>
      <c r="B169" s="7199"/>
      <c r="C169" s="7154"/>
      <c r="D169" s="7154"/>
      <c r="E169" s="7154"/>
      <c r="F169" s="7200"/>
      <c r="G169" s="7200"/>
      <c r="H169" s="7144"/>
      <c r="I169" s="7144"/>
      <c r="J169" s="5707"/>
      <c r="K169" s="5707"/>
      <c r="L169" s="5707"/>
      <c r="M169" s="5707"/>
      <c r="N169" s="5707"/>
      <c r="O169" s="5707"/>
      <c r="P169" s="5707"/>
      <c r="Q169" s="5698"/>
      <c r="R169" s="5698"/>
      <c r="S169" s="5698"/>
      <c r="T169" s="5698"/>
      <c r="U169" s="7734"/>
      <c r="V169" s="5698"/>
      <c r="W169" s="5695"/>
      <c r="X169" s="7145"/>
      <c r="Y169" s="763">
        <f>'BASE METAS)'!Y162</f>
        <v>23</v>
      </c>
      <c r="Z169" s="764" t="str">
        <f>'BASE METAS)'!Z162</f>
        <v>SERCIORARSE SOBRE LA ELABORACION Y EJECUCION DE UN PLAN DE VISITAS A LAS UNIDADES HABITACIONALES</v>
      </c>
      <c r="AA169" s="765" t="str">
        <f>'BASE METAS)'!AA162</f>
        <v>DOCUMENTO</v>
      </c>
      <c r="AB169" s="766">
        <f>'BASE METAS)'!AB162</f>
        <v>1</v>
      </c>
      <c r="AC169" s="767">
        <f>'BASE METAS)'!AC162</f>
        <v>0</v>
      </c>
      <c r="AD169" s="768">
        <f>'BASE METAS)'!AD162</f>
        <v>0</v>
      </c>
      <c r="AE169" s="767">
        <f>'BASE METAS)'!AE162</f>
        <v>1</v>
      </c>
      <c r="AF169" s="768">
        <f>'BASE METAS)'!AF162</f>
        <v>1</v>
      </c>
      <c r="AG169" s="767">
        <f>'BASE METAS)'!AG162</f>
        <v>0</v>
      </c>
      <c r="AH169" s="768">
        <f>'BASE METAS)'!AH162</f>
        <v>0</v>
      </c>
      <c r="AI169" s="767">
        <f>'BASE METAS)'!AI162</f>
        <v>0</v>
      </c>
      <c r="AJ169" s="402">
        <f>'BASE METAS)'!AJ162</f>
        <v>0</v>
      </c>
      <c r="AK169" s="389">
        <f>'BASE METAS)'!AK162</f>
        <v>1</v>
      </c>
      <c r="AL169" s="990">
        <f>'BASE METAS)'!AL162</f>
        <v>23</v>
      </c>
      <c r="AM169" s="959" t="str">
        <f>'BASE METAS)'!AM162</f>
        <v>SERCIONARSE SOBRE LA ELABORACION Y EJECUCION DE UN PLAN DE VISITAS A LAS UNIDADES HABITACIONALES</v>
      </c>
      <c r="AN169" s="959" t="str">
        <f>'BASE METAS)'!AN162</f>
        <v xml:space="preserve">MIDE LA SUPERVISION REALIZADA CON RESPECTO A LA SUPERVISION PROGRAMADA </v>
      </c>
      <c r="AO169" s="1343" t="str">
        <f>'BASE METAS)'!AU162</f>
        <v>DESEMPEÑO</v>
      </c>
      <c r="AP169" s="863" t="str">
        <f>'BASE METAS)'!AO162</f>
        <v xml:space="preserve">SUPERVISIONES REALIZADAS </v>
      </c>
      <c r="AQ169" s="863" t="str">
        <f>'BASE METAS)'!AP162</f>
        <v xml:space="preserve">SUPERVISIONES PROGRAMADAS </v>
      </c>
      <c r="AR169" s="959">
        <f>'BASE METAS)'!AQ162</f>
        <v>100</v>
      </c>
      <c r="AS169" s="959" t="str">
        <f>'BASE METAS)'!AR162</f>
        <v>DOCUMENTO</v>
      </c>
      <c r="AT169" s="807" t="str">
        <f>'BASE METAS)'!AS162</f>
        <v>EFICACIA</v>
      </c>
      <c r="AU169" s="1483">
        <f>'BASE METAS)'!BO162</f>
        <v>0</v>
      </c>
      <c r="AV169" s="1">
        <f>'BASE METAS)'!BQ162</f>
        <v>1</v>
      </c>
      <c r="AW169" s="1">
        <f>'BASE METAS)'!BR162</f>
        <v>0</v>
      </c>
      <c r="AX169" s="1">
        <f>'BASE METAS)'!BS162</f>
        <v>1</v>
      </c>
      <c r="AY169" s="1">
        <f>'BASE METAS)'!BT162</f>
        <v>1</v>
      </c>
      <c r="AZ169" s="1">
        <f>'BASE METAS)'!BU162</f>
        <v>0</v>
      </c>
      <c r="BA169" s="1">
        <f>'BASE METAS)'!BV162</f>
        <v>1</v>
      </c>
      <c r="BB169" s="1">
        <f>'BASE METAS)'!BW162</f>
        <v>1</v>
      </c>
      <c r="BC169" s="1">
        <f>'BASE METAS)'!BX162</f>
        <v>0</v>
      </c>
      <c r="BD169" s="1">
        <f>'BASE METAS)'!BY162</f>
        <v>1</v>
      </c>
      <c r="BE169" s="1">
        <f>'BASE METAS)'!CG162</f>
        <v>0</v>
      </c>
      <c r="BF169" s="1">
        <f>'BASE METAS)'!CJ162</f>
        <v>0</v>
      </c>
      <c r="BG169" s="1">
        <f>'BASE METAS)'!CK162</f>
        <v>0</v>
      </c>
      <c r="BH169" s="1">
        <f>'BASE METAS)'!CL162</f>
        <v>0</v>
      </c>
      <c r="BI169" s="1">
        <f>'BASE METAS)'!CM162</f>
        <v>0</v>
      </c>
      <c r="BJ169" s="1">
        <f>'BASE METAS)'!CN162</f>
        <v>0</v>
      </c>
      <c r="BK169" s="1">
        <f>'BASE METAS)'!CO162</f>
        <v>0</v>
      </c>
      <c r="BL169" s="1">
        <f>'BASE METAS)'!CP162</f>
        <v>0</v>
      </c>
      <c r="BM169" s="1">
        <f>'BASE METAS)'!CQ162</f>
        <v>0</v>
      </c>
      <c r="BN169" s="1">
        <f>'BASE METAS)'!CR162</f>
        <v>0</v>
      </c>
      <c r="BO169" s="1">
        <f>'BASE METAS)'!CS162</f>
        <v>0</v>
      </c>
      <c r="BP169" s="1">
        <f>'BASE METAS)'!CT162</f>
        <v>0</v>
      </c>
      <c r="BQ169" s="1">
        <f>'BASE METAS)'!CU162</f>
        <v>0</v>
      </c>
      <c r="BR169" s="1">
        <f>'BASE METAS)'!CV162</f>
        <v>0</v>
      </c>
      <c r="BS169" s="1">
        <f>'BASE METAS)'!CW162</f>
        <v>0</v>
      </c>
      <c r="BT169" s="1">
        <f>'BASE METAS)'!CX162</f>
        <v>0</v>
      </c>
      <c r="BU169" s="1">
        <f>'BASE METAS)'!FA162</f>
        <v>1</v>
      </c>
      <c r="BV169" s="1">
        <f>'BASE METAS)'!FB162</f>
        <v>0</v>
      </c>
      <c r="BW169" s="1">
        <f>'BASE METAS)'!FC162</f>
        <v>0</v>
      </c>
      <c r="BX169" s="1">
        <f>'BASE METAS)'!FD162</f>
        <v>0</v>
      </c>
      <c r="BY169" s="1">
        <f>'BASE METAS)'!FE162</f>
        <v>0</v>
      </c>
      <c r="BZ169" s="1">
        <f>'BASE METAS)'!FF162</f>
        <v>0</v>
      </c>
      <c r="CA169" s="1">
        <f>'BASE METAS)'!FG162</f>
        <v>0</v>
      </c>
      <c r="CB169" s="1">
        <f>'BASE METAS)'!FH162</f>
        <v>1</v>
      </c>
      <c r="CC169" s="1">
        <f>'BASE METAS)'!FI162</f>
        <v>0</v>
      </c>
      <c r="CD169" s="1">
        <f>'BASE METAS)'!FJ162</f>
        <v>1</v>
      </c>
      <c r="CE169" s="1">
        <f>'BASE METAS)'!FK162</f>
        <v>0</v>
      </c>
      <c r="CF169" s="1">
        <f>'BASE METAS)'!FL162</f>
        <v>0</v>
      </c>
      <c r="CG169" s="1">
        <f>'BASE METAS)'!FM162</f>
        <v>0</v>
      </c>
    </row>
    <row r="170" spans="1:85" ht="51" x14ac:dyDescent="0.25">
      <c r="A170" s="1">
        <f>'BASE METAS)'!A163</f>
        <v>0</v>
      </c>
      <c r="B170" s="7199"/>
      <c r="C170" s="7154"/>
      <c r="D170" s="7154"/>
      <c r="E170" s="7154"/>
      <c r="F170" s="7200"/>
      <c r="G170" s="7200"/>
      <c r="H170" s="7144"/>
      <c r="I170" s="7144"/>
      <c r="J170" s="5707"/>
      <c r="K170" s="5707"/>
      <c r="L170" s="5707"/>
      <c r="M170" s="5707"/>
      <c r="N170" s="5707"/>
      <c r="O170" s="5707"/>
      <c r="P170" s="5707"/>
      <c r="Q170" s="5698"/>
      <c r="R170" s="5698"/>
      <c r="S170" s="5698"/>
      <c r="T170" s="5698"/>
      <c r="U170" s="7734"/>
      <c r="V170" s="5698"/>
      <c r="W170" s="5695"/>
      <c r="X170" s="7145"/>
      <c r="Y170" s="372">
        <f>'BASE METAS)'!Y163</f>
        <v>24</v>
      </c>
      <c r="Z170" s="387" t="str">
        <f>'BASE METAS)'!Z163</f>
        <v xml:space="preserve">VERIFICAR LA CORRECTA APLICACIÓN DELAS SANCIONES EN EL PROGRAMA ALCOHOLIMETRO </v>
      </c>
      <c r="AA170" s="269" t="str">
        <f>'BASE METAS)'!AA163</f>
        <v xml:space="preserve">SUPERVISION </v>
      </c>
      <c r="AB170" s="383">
        <f>'BASE METAS)'!AB163</f>
        <v>96</v>
      </c>
      <c r="AC170" s="390">
        <f>'BASE METAS)'!AC163</f>
        <v>24</v>
      </c>
      <c r="AD170" s="391">
        <f>'BASE METAS)'!AD163</f>
        <v>0.25</v>
      </c>
      <c r="AE170" s="390">
        <f>'BASE METAS)'!AE163</f>
        <v>24</v>
      </c>
      <c r="AF170" s="391">
        <f>'BASE METAS)'!AF163</f>
        <v>0.25</v>
      </c>
      <c r="AG170" s="390">
        <f>'BASE METAS)'!AG163</f>
        <v>24</v>
      </c>
      <c r="AH170" s="391">
        <f>'BASE METAS)'!AH163</f>
        <v>0.25</v>
      </c>
      <c r="AI170" s="390">
        <f>'BASE METAS)'!AI163</f>
        <v>24</v>
      </c>
      <c r="AJ170" s="392">
        <f>'BASE METAS)'!AJ163</f>
        <v>0.25</v>
      </c>
      <c r="AK170" s="393">
        <f>'BASE METAS)'!AK163</f>
        <v>1</v>
      </c>
      <c r="AL170" s="990">
        <f>'BASE METAS)'!AL163</f>
        <v>24</v>
      </c>
      <c r="AM170" s="959" t="str">
        <f>'BASE METAS)'!AM163</f>
        <v>VERIFICAR LA CORRECTA APLICACIÓN DELAS SANCIONES EN EL PROGRAMA ALCOHOLIMETRO</v>
      </c>
      <c r="AN170" s="959" t="str">
        <f>'BASE METAS)'!AN163</f>
        <v xml:space="preserve">MIDE  LA  VERIFICACION  REALIZADA  CON  RESPECTO  A  LA   VERIFICACION  PROGRAMADA </v>
      </c>
      <c r="AO170" s="1343" t="str">
        <f>'BASE METAS)'!AU163</f>
        <v>DESEMPEÑO</v>
      </c>
      <c r="AP170" s="863" t="str">
        <f>'BASE METAS)'!AO163</f>
        <v xml:space="preserve">SUPERVISIONES REALIZADAS </v>
      </c>
      <c r="AQ170" s="863" t="str">
        <f>'BASE METAS)'!AP163</f>
        <v xml:space="preserve">SUPERVISIONES PROGRAMADAS </v>
      </c>
      <c r="AR170" s="959">
        <f>'BASE METAS)'!AQ163</f>
        <v>100</v>
      </c>
      <c r="AS170" s="959" t="str">
        <f>'BASE METAS)'!AR163</f>
        <v xml:space="preserve">SUPERVISION </v>
      </c>
      <c r="AT170" s="807" t="str">
        <f>'BASE METAS)'!AS163</f>
        <v>EFICACIA</v>
      </c>
      <c r="AU170" s="1483">
        <f>'BASE METAS)'!BO163</f>
        <v>0</v>
      </c>
      <c r="AV170" s="1">
        <f>'BASE METAS)'!BQ163</f>
        <v>96</v>
      </c>
      <c r="AW170" s="1">
        <f>'BASE METAS)'!BR163</f>
        <v>0</v>
      </c>
      <c r="AX170" s="1">
        <f>'BASE METAS)'!BS163</f>
        <v>24</v>
      </c>
      <c r="AY170" s="1">
        <f>'BASE METAS)'!BT163</f>
        <v>16</v>
      </c>
      <c r="AZ170" s="1">
        <f>'BASE METAS)'!BU163</f>
        <v>8</v>
      </c>
      <c r="BA170" s="1">
        <f>'BASE METAS)'!BV163</f>
        <v>0.66666666666666663</v>
      </c>
      <c r="BB170" s="1">
        <f>'BASE METAS)'!BW163</f>
        <v>40</v>
      </c>
      <c r="BC170" s="1">
        <f>'BASE METAS)'!BX163</f>
        <v>56</v>
      </c>
      <c r="BD170" s="1">
        <f>'BASE METAS)'!BY163</f>
        <v>0.41666666666666669</v>
      </c>
      <c r="BE170" s="1">
        <f>'BASE METAS)'!CG163</f>
        <v>24</v>
      </c>
      <c r="BF170" s="1">
        <f>'BASE METAS)'!CJ163</f>
        <v>0</v>
      </c>
      <c r="BG170" s="1">
        <f>'BASE METAS)'!CK163</f>
        <v>0</v>
      </c>
      <c r="BH170" s="1">
        <f>'BASE METAS)'!CL163</f>
        <v>0</v>
      </c>
      <c r="BI170" s="1">
        <f>'BASE METAS)'!CM163</f>
        <v>0</v>
      </c>
      <c r="BJ170" s="1">
        <f>'BASE METAS)'!CN163</f>
        <v>8</v>
      </c>
      <c r="BK170" s="1">
        <f>'BASE METAS)'!CO163</f>
        <v>8</v>
      </c>
      <c r="BL170" s="1">
        <f>'BASE METAS)'!CP163</f>
        <v>0</v>
      </c>
      <c r="BM170" s="1">
        <f>'BASE METAS)'!CQ163</f>
        <v>0</v>
      </c>
      <c r="BN170" s="1">
        <f>'BASE METAS)'!CR163</f>
        <v>0</v>
      </c>
      <c r="BO170" s="1">
        <f>'BASE METAS)'!CS163</f>
        <v>0</v>
      </c>
      <c r="BP170" s="1">
        <f>'BASE METAS)'!CT163</f>
        <v>0</v>
      </c>
      <c r="BQ170" s="1">
        <f>'BASE METAS)'!CU163</f>
        <v>0</v>
      </c>
      <c r="BR170" s="1">
        <f>'BASE METAS)'!CV163</f>
        <v>0</v>
      </c>
      <c r="BS170" s="1">
        <f>'BASE METAS)'!CW163</f>
        <v>0</v>
      </c>
      <c r="BT170" s="1">
        <f>'BASE METAS)'!CX163</f>
        <v>0</v>
      </c>
      <c r="BU170" s="1">
        <f>'BASE METAS)'!FA163</f>
        <v>96</v>
      </c>
      <c r="BV170" s="1">
        <f>'BASE METAS)'!FB163</f>
        <v>0</v>
      </c>
      <c r="BW170" s="1">
        <f>'BASE METAS)'!FC163</f>
        <v>8</v>
      </c>
      <c r="BX170" s="1">
        <f>'BASE METAS)'!FD163</f>
        <v>8</v>
      </c>
      <c r="BY170" s="1">
        <f>'BASE METAS)'!FE163</f>
        <v>0</v>
      </c>
      <c r="BZ170" s="1">
        <f>'BASE METAS)'!FF163</f>
        <v>1</v>
      </c>
      <c r="CA170" s="1">
        <f>'BASE METAS)'!FG163</f>
        <v>32</v>
      </c>
      <c r="CB170" s="1">
        <f>'BASE METAS)'!FH163</f>
        <v>64</v>
      </c>
      <c r="CC170" s="1">
        <f>'BASE METAS)'!FI163</f>
        <v>0.33333333333333331</v>
      </c>
      <c r="CD170" s="1">
        <f>'BASE METAS)'!FJ163</f>
        <v>96</v>
      </c>
      <c r="CE170" s="1">
        <f>'BASE METAS)'!FK163</f>
        <v>0</v>
      </c>
      <c r="CF170" s="1">
        <f>'BASE METAS)'!FL163</f>
        <v>8</v>
      </c>
      <c r="CG170" s="1">
        <f>'BASE METAS)'!FM163</f>
        <v>8</v>
      </c>
    </row>
    <row r="171" spans="1:85" ht="81" customHeight="1" x14ac:dyDescent="0.25">
      <c r="A171" s="1">
        <f>'BASE METAS)'!A164</f>
        <v>0</v>
      </c>
      <c r="B171" s="7199"/>
      <c r="C171" s="7154"/>
      <c r="D171" s="7154"/>
      <c r="E171" s="7154"/>
      <c r="F171" s="7200"/>
      <c r="G171" s="7200"/>
      <c r="H171" s="7144"/>
      <c r="I171" s="7144"/>
      <c r="J171" s="5707"/>
      <c r="K171" s="5707"/>
      <c r="L171" s="5707"/>
      <c r="M171" s="5707"/>
      <c r="N171" s="5707"/>
      <c r="O171" s="5707"/>
      <c r="P171" s="5707"/>
      <c r="Q171" s="5698"/>
      <c r="R171" s="5698"/>
      <c r="S171" s="5698"/>
      <c r="T171" s="5698"/>
      <c r="U171" s="7734"/>
      <c r="V171" s="5698"/>
      <c r="W171" s="5695"/>
      <c r="X171" s="7145"/>
      <c r="Y171" s="394">
        <f>'BASE METAS)'!Y164</f>
        <v>25</v>
      </c>
      <c r="Z171" s="395" t="str">
        <f>'BASE METAS)'!Z164</f>
        <v xml:space="preserve">VIGILAR QUE SE INTEGREN EXPEDIENTES SOBRE PROCESOS EN ORGANOS JUDICIALES JURISDICCIONALES Y NO CONTENCIOSOS </v>
      </c>
      <c r="AA171" s="270" t="str">
        <f>'BASE METAS)'!AA164</f>
        <v xml:space="preserve">SUPEVISION </v>
      </c>
      <c r="AB171" s="384">
        <f>'BASE METAS)'!AB164</f>
        <v>24</v>
      </c>
      <c r="AC171" s="338">
        <f>'BASE METAS)'!AC164</f>
        <v>6</v>
      </c>
      <c r="AD171" s="396">
        <f>'BASE METAS)'!AD164</f>
        <v>0.25</v>
      </c>
      <c r="AE171" s="338">
        <f>'BASE METAS)'!AE164</f>
        <v>6</v>
      </c>
      <c r="AF171" s="396">
        <f>'BASE METAS)'!AF164</f>
        <v>0.25</v>
      </c>
      <c r="AG171" s="397">
        <f>'BASE METAS)'!AG164</f>
        <v>6</v>
      </c>
      <c r="AH171" s="396">
        <f>'BASE METAS)'!AH164</f>
        <v>0.25</v>
      </c>
      <c r="AI171" s="338">
        <f>'BASE METAS)'!AI164</f>
        <v>6</v>
      </c>
      <c r="AJ171" s="396">
        <f>'BASE METAS)'!AJ164</f>
        <v>0.25</v>
      </c>
      <c r="AK171" s="398">
        <f>'BASE METAS)'!AK164</f>
        <v>1</v>
      </c>
      <c r="AL171" s="959">
        <f>'BASE METAS)'!AL164</f>
        <v>25</v>
      </c>
      <c r="AM171" s="959" t="str">
        <f>'BASE METAS)'!AM164</f>
        <v xml:space="preserve">VIGILAR QUE SE INTEGREN EXPEDIENTES SOBRE PROCESOS EN ORGANOS JUDICIALES JURISDICCIONALES Y NO CONTENCIOSOS </v>
      </c>
      <c r="AN171" s="959" t="str">
        <f>'BASE METAS)'!AN164</f>
        <v xml:space="preserve">MIDE LOS EXPEDIENTES SUPERVISADOS  CON RESPECTO A LOS EXPEDIENTES PROGRAMADOS  A SUPERVISION </v>
      </c>
      <c r="AO171" s="1343" t="str">
        <f>'BASE METAS)'!AU164</f>
        <v>DESEMPEÑO</v>
      </c>
      <c r="AP171" s="959" t="str">
        <f>'BASE METAS)'!AO164</f>
        <v xml:space="preserve">No. DE SUPERVISIONES REALIZADAS </v>
      </c>
      <c r="AQ171" s="959" t="str">
        <f>'BASE METAS)'!AP164</f>
        <v>No DE SUPERVISIONES PROGRAMADAS</v>
      </c>
      <c r="AR171" s="959">
        <f>'BASE METAS)'!AQ164</f>
        <v>100</v>
      </c>
      <c r="AS171" s="1019" t="str">
        <f>'BASE METAS)'!AR164</f>
        <v xml:space="preserve">SUPERVISION </v>
      </c>
      <c r="AT171" s="1308" t="str">
        <f>'BASE METAS)'!AS164</f>
        <v xml:space="preserve">EFICACIA </v>
      </c>
      <c r="AU171" s="1483">
        <f>'BASE METAS)'!BO164</f>
        <v>0</v>
      </c>
      <c r="AV171" s="1">
        <f>'BASE METAS)'!BQ164</f>
        <v>24</v>
      </c>
      <c r="AW171" s="1">
        <f>'BASE METAS)'!BR164</f>
        <v>0</v>
      </c>
      <c r="AX171" s="1">
        <f>'BASE METAS)'!BS164</f>
        <v>6</v>
      </c>
      <c r="AY171" s="1">
        <f>'BASE METAS)'!BT164</f>
        <v>6</v>
      </c>
      <c r="AZ171" s="1">
        <f>'BASE METAS)'!BU164</f>
        <v>0</v>
      </c>
      <c r="BA171" s="1">
        <f>'BASE METAS)'!BV164</f>
        <v>1</v>
      </c>
      <c r="BB171" s="1">
        <f>'BASE METAS)'!BW164</f>
        <v>12</v>
      </c>
      <c r="BC171" s="1">
        <f>'BASE METAS)'!BX164</f>
        <v>12</v>
      </c>
      <c r="BD171" s="1">
        <f>'BASE METAS)'!BY164</f>
        <v>0.5</v>
      </c>
      <c r="BE171" s="1">
        <f>'BASE METAS)'!CG164</f>
        <v>6</v>
      </c>
      <c r="BF171" s="1">
        <f>'BASE METAS)'!CJ164</f>
        <v>0</v>
      </c>
      <c r="BG171" s="1">
        <f>'BASE METAS)'!CK164</f>
        <v>0</v>
      </c>
      <c r="BH171" s="1">
        <f>'BASE METAS)'!CL164</f>
        <v>0</v>
      </c>
      <c r="BI171" s="1">
        <f>'BASE METAS)'!CM164</f>
        <v>2</v>
      </c>
      <c r="BJ171" s="1">
        <f>'BASE METAS)'!CN164</f>
        <v>2</v>
      </c>
      <c r="BK171" s="1">
        <f>'BASE METAS)'!CO164</f>
        <v>2</v>
      </c>
      <c r="BL171" s="1">
        <f>'BASE METAS)'!CP164</f>
        <v>0</v>
      </c>
      <c r="BM171" s="1">
        <f>'BASE METAS)'!CQ164</f>
        <v>0</v>
      </c>
      <c r="BN171" s="1">
        <f>'BASE METAS)'!CR164</f>
        <v>0</v>
      </c>
      <c r="BO171" s="1">
        <f>'BASE METAS)'!CS164</f>
        <v>0</v>
      </c>
      <c r="BP171" s="1">
        <f>'BASE METAS)'!CT164</f>
        <v>0</v>
      </c>
      <c r="BQ171" s="1">
        <f>'BASE METAS)'!CU164</f>
        <v>0</v>
      </c>
      <c r="BR171" s="1">
        <f>'BASE METAS)'!CV164</f>
        <v>0</v>
      </c>
      <c r="BS171" s="1">
        <f>'BASE METAS)'!CW164</f>
        <v>0</v>
      </c>
      <c r="BT171" s="1">
        <f>'BASE METAS)'!CX164</f>
        <v>0</v>
      </c>
      <c r="BU171" s="1">
        <f>'BASE METAS)'!FA164</f>
        <v>24</v>
      </c>
      <c r="BV171" s="1">
        <f>'BASE METAS)'!FB164</f>
        <v>0</v>
      </c>
      <c r="BW171" s="1">
        <f>'BASE METAS)'!FC164</f>
        <v>2</v>
      </c>
      <c r="BX171" s="1">
        <f>'BASE METAS)'!FD164</f>
        <v>2</v>
      </c>
      <c r="BY171" s="1">
        <f>'BASE METAS)'!FE164</f>
        <v>0</v>
      </c>
      <c r="BZ171" s="1">
        <f>'BASE METAS)'!FF164</f>
        <v>1</v>
      </c>
      <c r="CA171" s="1">
        <f>'BASE METAS)'!FG164</f>
        <v>8</v>
      </c>
      <c r="CB171" s="1">
        <f>'BASE METAS)'!FH164</f>
        <v>16</v>
      </c>
      <c r="CC171" s="1">
        <f>'BASE METAS)'!FI164</f>
        <v>0.33333333333333331</v>
      </c>
      <c r="CD171" s="1">
        <f>'BASE METAS)'!FJ164</f>
        <v>24</v>
      </c>
      <c r="CE171" s="1">
        <f>'BASE METAS)'!FK164</f>
        <v>0</v>
      </c>
      <c r="CF171" s="1">
        <f>'BASE METAS)'!FL164</f>
        <v>2</v>
      </c>
      <c r="CG171" s="1">
        <f>'BASE METAS)'!FM164</f>
        <v>2</v>
      </c>
    </row>
    <row r="172" spans="1:85" ht="70.5" customHeight="1" x14ac:dyDescent="0.25">
      <c r="A172" s="1">
        <f>'BASE METAS)'!A165</f>
        <v>0</v>
      </c>
      <c r="B172" s="7199"/>
      <c r="C172" s="7154"/>
      <c r="D172" s="7154"/>
      <c r="E172" s="7154"/>
      <c r="F172" s="7200"/>
      <c r="G172" s="7200"/>
      <c r="H172" s="7144"/>
      <c r="I172" s="7144"/>
      <c r="J172" s="5707"/>
      <c r="K172" s="5707"/>
      <c r="L172" s="5707"/>
      <c r="M172" s="5707"/>
      <c r="N172" s="5707"/>
      <c r="O172" s="5707"/>
      <c r="P172" s="5707"/>
      <c r="Q172" s="5698"/>
      <c r="R172" s="5698"/>
      <c r="S172" s="5698"/>
      <c r="T172" s="5698"/>
      <c r="U172" s="7734"/>
      <c r="V172" s="5698"/>
      <c r="W172" s="5695"/>
      <c r="X172" s="7145"/>
      <c r="Y172" s="394">
        <f>'BASE METAS)'!Y165</f>
        <v>26</v>
      </c>
      <c r="Z172" s="395" t="str">
        <f>'BASE METAS)'!Z165</f>
        <v xml:space="preserve">LLEBAR A CABO LA CAPACITACION LEGAL A LOS SERVIDORES PUBLICOS DEL AYUNTAMIENTO </v>
      </c>
      <c r="AA172" s="270" t="str">
        <f>'BASE METAS)'!AA165</f>
        <v>CURSO</v>
      </c>
      <c r="AB172" s="384">
        <f>'BASE METAS)'!AB165</f>
        <v>2</v>
      </c>
      <c r="AC172" s="399">
        <f>'BASE METAS)'!AC165</f>
        <v>0</v>
      </c>
      <c r="AD172" s="396">
        <f>'BASE METAS)'!AD165</f>
        <v>0</v>
      </c>
      <c r="AE172" s="399">
        <f>'BASE METAS)'!AE165</f>
        <v>1</v>
      </c>
      <c r="AF172" s="396">
        <f>'BASE METAS)'!AF165</f>
        <v>0.5</v>
      </c>
      <c r="AG172" s="397">
        <f>'BASE METAS)'!AG165</f>
        <v>0</v>
      </c>
      <c r="AH172" s="396">
        <f>'BASE METAS)'!AH165</f>
        <v>0</v>
      </c>
      <c r="AI172" s="399">
        <f>'BASE METAS)'!AI165</f>
        <v>1</v>
      </c>
      <c r="AJ172" s="396">
        <f>'BASE METAS)'!AJ165</f>
        <v>0.5</v>
      </c>
      <c r="AK172" s="398">
        <f>'BASE METAS)'!AK165</f>
        <v>1</v>
      </c>
      <c r="AL172" s="959">
        <f>'BASE METAS)'!AL165</f>
        <v>26</v>
      </c>
      <c r="AM172" s="959" t="str">
        <f>'BASE METAS)'!AM165</f>
        <v xml:space="preserve">LLEVAR A CABO LA CAPACITACION LEGAL A LOS SERVIDORES PUBLICOS DEL AYUNTAMIENTO </v>
      </c>
      <c r="AN172" s="959" t="str">
        <f>'BASE METAS)'!AN165</f>
        <v xml:space="preserve">MIDE LA  DE CAPACITACION A SERVIDORES PUBLICOS REALIZADA  RESPECTO A LA CAPACITACION DE SERVIDORES PUBLICOS PROGRAMADA  </v>
      </c>
      <c r="AO172" s="1343" t="str">
        <f>'BASE METAS)'!AU165</f>
        <v>DESEMPEÑO</v>
      </c>
      <c r="AP172" s="959" t="str">
        <f>'BASE METAS)'!AO165</f>
        <v>No. DE CURSOS DE CAPACITACION IMPARTIDOS</v>
      </c>
      <c r="AQ172" s="959" t="str">
        <f>'BASE METAS)'!AP165</f>
        <v>No. DE CURSOS DE CAPACITACION PROYECTADOS</v>
      </c>
      <c r="AR172" s="959">
        <f>'BASE METAS)'!AQ165</f>
        <v>100</v>
      </c>
      <c r="AS172" s="1308" t="str">
        <f>'BASE METAS)'!AR165</f>
        <v xml:space="preserve">CURSO </v>
      </c>
      <c r="AT172" s="1308" t="str">
        <f>'BASE METAS)'!AS165</f>
        <v xml:space="preserve">EFICACIA </v>
      </c>
      <c r="AU172" s="1483">
        <f>'BASE METAS)'!BO165</f>
        <v>0</v>
      </c>
      <c r="AV172" s="1">
        <f>'BASE METAS)'!BQ165</f>
        <v>2</v>
      </c>
      <c r="AW172" s="1">
        <f>'BASE METAS)'!BR165</f>
        <v>0</v>
      </c>
      <c r="AX172" s="1">
        <f>'BASE METAS)'!BS165</f>
        <v>1</v>
      </c>
      <c r="AY172" s="1">
        <f>'BASE METAS)'!BT165</f>
        <v>1</v>
      </c>
      <c r="AZ172" s="1">
        <f>'BASE METAS)'!BU165</f>
        <v>0</v>
      </c>
      <c r="BA172" s="1">
        <f>'BASE METAS)'!BV165</f>
        <v>1</v>
      </c>
      <c r="BB172" s="1">
        <f>'BASE METAS)'!BW165</f>
        <v>1</v>
      </c>
      <c r="BC172" s="1">
        <f>'BASE METAS)'!BX165</f>
        <v>1</v>
      </c>
      <c r="BD172" s="1">
        <f>'BASE METAS)'!BY165</f>
        <v>0.5</v>
      </c>
      <c r="BE172" s="1">
        <f>'BASE METAS)'!CG165</f>
        <v>0</v>
      </c>
      <c r="BF172" s="1">
        <f>'BASE METAS)'!CJ165</f>
        <v>0</v>
      </c>
      <c r="BG172" s="1">
        <f>'BASE METAS)'!CK165</f>
        <v>0</v>
      </c>
      <c r="BH172" s="1">
        <f>'BASE METAS)'!CL165</f>
        <v>0</v>
      </c>
      <c r="BI172" s="1">
        <f>'BASE METAS)'!CM165</f>
        <v>0</v>
      </c>
      <c r="BJ172" s="1">
        <f>'BASE METAS)'!CN165</f>
        <v>0</v>
      </c>
      <c r="BK172" s="1">
        <f>'BASE METAS)'!CO165</f>
        <v>0</v>
      </c>
      <c r="BL172" s="1">
        <f>'BASE METAS)'!CP165</f>
        <v>0</v>
      </c>
      <c r="BM172" s="1">
        <f>'BASE METAS)'!CQ165</f>
        <v>0</v>
      </c>
      <c r="BN172" s="1">
        <f>'BASE METAS)'!CR165</f>
        <v>0</v>
      </c>
      <c r="BO172" s="1">
        <f>'BASE METAS)'!CS165</f>
        <v>0</v>
      </c>
      <c r="BP172" s="1">
        <f>'BASE METAS)'!CT165</f>
        <v>0</v>
      </c>
      <c r="BQ172" s="1">
        <f>'BASE METAS)'!CU165</f>
        <v>0</v>
      </c>
      <c r="BR172" s="1">
        <f>'BASE METAS)'!CV165</f>
        <v>0</v>
      </c>
      <c r="BS172" s="1">
        <f>'BASE METAS)'!CW165</f>
        <v>0</v>
      </c>
      <c r="BT172" s="1">
        <f>'BASE METAS)'!CX165</f>
        <v>0</v>
      </c>
      <c r="BU172" s="1">
        <f>'BASE METAS)'!FA165</f>
        <v>2</v>
      </c>
      <c r="BV172" s="1">
        <f>'BASE METAS)'!FB165</f>
        <v>0</v>
      </c>
      <c r="BW172" s="1">
        <f>'BASE METAS)'!FC165</f>
        <v>0</v>
      </c>
      <c r="BX172" s="1">
        <f>'BASE METAS)'!FD165</f>
        <v>0</v>
      </c>
      <c r="BY172" s="1">
        <f>'BASE METAS)'!FE165</f>
        <v>0</v>
      </c>
      <c r="BZ172" s="1">
        <f>'BASE METAS)'!FF165</f>
        <v>0</v>
      </c>
      <c r="CA172" s="1">
        <f>'BASE METAS)'!FG165</f>
        <v>0</v>
      </c>
      <c r="CB172" s="1">
        <f>'BASE METAS)'!FH165</f>
        <v>2</v>
      </c>
      <c r="CC172" s="1">
        <f>'BASE METAS)'!FI165</f>
        <v>0</v>
      </c>
      <c r="CD172" s="1">
        <f>'BASE METAS)'!FJ165</f>
        <v>2</v>
      </c>
      <c r="CE172" s="1">
        <f>'BASE METAS)'!FK165</f>
        <v>0</v>
      </c>
      <c r="CF172" s="1">
        <f>'BASE METAS)'!FL165</f>
        <v>0</v>
      </c>
      <c r="CG172" s="1">
        <f>'BASE METAS)'!FM165</f>
        <v>0</v>
      </c>
    </row>
    <row r="173" spans="1:85" ht="89.25" x14ac:dyDescent="0.25">
      <c r="A173" s="1">
        <f>'BASE METAS)'!A166</f>
        <v>0</v>
      </c>
      <c r="B173" s="7199"/>
      <c r="C173" s="7154"/>
      <c r="D173" s="7154"/>
      <c r="E173" s="7154"/>
      <c r="F173" s="7200"/>
      <c r="G173" s="7200"/>
      <c r="H173" s="7144"/>
      <c r="I173" s="7144"/>
      <c r="J173" s="5707"/>
      <c r="K173" s="5707"/>
      <c r="L173" s="5707"/>
      <c r="M173" s="5707"/>
      <c r="N173" s="5707"/>
      <c r="O173" s="5707"/>
      <c r="P173" s="5707"/>
      <c r="Q173" s="5698"/>
      <c r="R173" s="5698"/>
      <c r="S173" s="5698"/>
      <c r="T173" s="5698"/>
      <c r="U173" s="7734"/>
      <c r="V173" s="5698"/>
      <c r="W173" s="5695"/>
      <c r="X173" s="7145"/>
      <c r="Y173" s="394">
        <f>'BASE METAS)'!Y166</f>
        <v>27</v>
      </c>
      <c r="Z173" s="400" t="str">
        <f>'BASE METAS)'!Z166</f>
        <v xml:space="preserve">VERIFICAR QUE EN LOS PROCEDIMIENTOS INTEGRADOS Y RELACIONADOS A GIROS COMERCIALES, INDUSTRIALES Y DE SERVICIO EMITAN LAS RESPECTIVAS INVITACIONES DE PREVENCION </v>
      </c>
      <c r="AA173" s="270" t="str">
        <f>'BASE METAS)'!AA166</f>
        <v>SUPERVISION</v>
      </c>
      <c r="AB173" s="384">
        <f>'BASE METAS)'!AB166</f>
        <v>52</v>
      </c>
      <c r="AC173" s="399">
        <f>'BASE METAS)'!AC166</f>
        <v>13</v>
      </c>
      <c r="AD173" s="396">
        <f>'BASE METAS)'!AD166</f>
        <v>0.25</v>
      </c>
      <c r="AE173" s="399">
        <f>'BASE METAS)'!AE166</f>
        <v>13</v>
      </c>
      <c r="AF173" s="396">
        <f>'BASE METAS)'!AF166</f>
        <v>0.25</v>
      </c>
      <c r="AG173" s="399">
        <f>'BASE METAS)'!AG166</f>
        <v>13</v>
      </c>
      <c r="AH173" s="396">
        <f>'BASE METAS)'!AH166</f>
        <v>0.25</v>
      </c>
      <c r="AI173" s="399">
        <f>'BASE METAS)'!AI166</f>
        <v>13</v>
      </c>
      <c r="AJ173" s="396">
        <f>'BASE METAS)'!AJ166</f>
        <v>0.25</v>
      </c>
      <c r="AK173" s="398">
        <f>'BASE METAS)'!AK166</f>
        <v>1</v>
      </c>
      <c r="AL173" s="990">
        <f>'BASE METAS)'!AL166</f>
        <v>27</v>
      </c>
      <c r="AM173" s="959" t="str">
        <f>'BASE METAS)'!AM166</f>
        <v>VERIFICAR QUE EN LOS PROCEDIMIENTOS INTEGRADOS Y RELACIONADOS A GIROS COMERCIALES, INDUSTRIALES Y DE SERVICIO EMITAN LAS RESPECTIVAS INVITACIONES DE PREVENCION</v>
      </c>
      <c r="AN173" s="959" t="str">
        <f>'BASE METAS)'!AN166</f>
        <v xml:space="preserve">MIDE LA SUPERVISION REALIZADA  CON RESPECTO A LA  SUPERVISION PROGRAMADA </v>
      </c>
      <c r="AO173" s="1343" t="str">
        <f>'BASE METAS)'!AU166</f>
        <v>DESEMPEÑO</v>
      </c>
      <c r="AP173" s="959" t="str">
        <f>'BASE METAS)'!AO166</f>
        <v xml:space="preserve">No. DE SUPERVISIONES REALIZADAS </v>
      </c>
      <c r="AQ173" s="959" t="str">
        <f>'BASE METAS)'!AP166</f>
        <v>No DE SUPERVISIONES PROGRAMADAS</v>
      </c>
      <c r="AR173" s="959">
        <f>'BASE METAS)'!AQ166</f>
        <v>100</v>
      </c>
      <c r="AS173" s="1308" t="str">
        <f>'BASE METAS)'!AR166</f>
        <v xml:space="preserve">SUPERVISION </v>
      </c>
      <c r="AT173" s="1308" t="str">
        <f>'BASE METAS)'!AS166</f>
        <v xml:space="preserve">EFICACIA </v>
      </c>
      <c r="AU173" s="1483">
        <f>'BASE METAS)'!BO166</f>
        <v>0</v>
      </c>
      <c r="AV173" s="1">
        <f>'BASE METAS)'!BQ166</f>
        <v>52</v>
      </c>
      <c r="AW173" s="1">
        <f>'BASE METAS)'!BR166</f>
        <v>0</v>
      </c>
      <c r="AX173" s="1">
        <f>'BASE METAS)'!BS166</f>
        <v>13</v>
      </c>
      <c r="AY173" s="1">
        <f>'BASE METAS)'!BT166</f>
        <v>12</v>
      </c>
      <c r="AZ173" s="1">
        <f>'BASE METAS)'!BU166</f>
        <v>1</v>
      </c>
      <c r="BA173" s="1">
        <f>'BASE METAS)'!BV166</f>
        <v>0.92307692307692313</v>
      </c>
      <c r="BB173" s="1">
        <f>'BASE METAS)'!BW166</f>
        <v>25</v>
      </c>
      <c r="BC173" s="1">
        <f>'BASE METAS)'!BX166</f>
        <v>27</v>
      </c>
      <c r="BD173" s="1">
        <f>'BASE METAS)'!BY166</f>
        <v>0.48076923076923078</v>
      </c>
      <c r="BE173" s="1">
        <f>'BASE METAS)'!CG166</f>
        <v>13</v>
      </c>
      <c r="BF173" s="1">
        <f>'BASE METAS)'!CJ166</f>
        <v>0</v>
      </c>
      <c r="BG173" s="1">
        <f>'BASE METAS)'!CK166</f>
        <v>0</v>
      </c>
      <c r="BH173" s="1">
        <f>'BASE METAS)'!CL166</f>
        <v>0</v>
      </c>
      <c r="BI173" s="1">
        <f>'BASE METAS)'!CM166</f>
        <v>4.333333333333333</v>
      </c>
      <c r="BJ173" s="1">
        <f>'BASE METAS)'!CN166</f>
        <v>4</v>
      </c>
      <c r="BK173" s="1">
        <f>'BASE METAS)'!CO166</f>
        <v>5</v>
      </c>
      <c r="BL173" s="1">
        <f>'BASE METAS)'!CP166</f>
        <v>0</v>
      </c>
      <c r="BM173" s="1">
        <f>'BASE METAS)'!CQ166</f>
        <v>0</v>
      </c>
      <c r="BN173" s="1">
        <f>'BASE METAS)'!CR166</f>
        <v>0</v>
      </c>
      <c r="BO173" s="1">
        <f>'BASE METAS)'!CS166</f>
        <v>0</v>
      </c>
      <c r="BP173" s="1">
        <f>'BASE METAS)'!CT166</f>
        <v>0</v>
      </c>
      <c r="BQ173" s="1">
        <f>'BASE METAS)'!CU166</f>
        <v>0</v>
      </c>
      <c r="BR173" s="1">
        <f>'BASE METAS)'!CV166</f>
        <v>0</v>
      </c>
      <c r="BS173" s="1">
        <f>'BASE METAS)'!CW166</f>
        <v>0</v>
      </c>
      <c r="BT173" s="1">
        <f>'BASE METAS)'!CX166</f>
        <v>0</v>
      </c>
      <c r="BU173" s="1">
        <f>'BASE METAS)'!FA166</f>
        <v>52</v>
      </c>
      <c r="BV173" s="1">
        <f>'BASE METAS)'!FB166</f>
        <v>0</v>
      </c>
      <c r="BW173" s="1">
        <f>'BASE METAS)'!FC166</f>
        <v>4</v>
      </c>
      <c r="BX173" s="1">
        <f>'BASE METAS)'!FD166</f>
        <v>4</v>
      </c>
      <c r="BY173" s="1">
        <f>'BASE METAS)'!FE166</f>
        <v>0</v>
      </c>
      <c r="BZ173" s="1">
        <f>'BASE METAS)'!FF166</f>
        <v>1</v>
      </c>
      <c r="CA173" s="1">
        <f>'BASE METAS)'!FG166</f>
        <v>17</v>
      </c>
      <c r="CB173" s="1">
        <f>'BASE METAS)'!FH166</f>
        <v>35</v>
      </c>
      <c r="CC173" s="1">
        <f>'BASE METAS)'!FI166</f>
        <v>0.32692307692307693</v>
      </c>
      <c r="CD173" s="1">
        <f>'BASE METAS)'!FJ166</f>
        <v>52</v>
      </c>
      <c r="CE173" s="1">
        <f>'BASE METAS)'!FK166</f>
        <v>0</v>
      </c>
      <c r="CF173" s="1">
        <f>'BASE METAS)'!FL166</f>
        <v>4</v>
      </c>
      <c r="CG173" s="1">
        <f>'BASE METAS)'!FM166</f>
        <v>4</v>
      </c>
    </row>
    <row r="174" spans="1:85" ht="70.5" customHeight="1" x14ac:dyDescent="0.25">
      <c r="A174" s="1">
        <f>'BASE METAS)'!A167</f>
        <v>0</v>
      </c>
      <c r="B174" s="7199"/>
      <c r="C174" s="7154"/>
      <c r="D174" s="7154"/>
      <c r="E174" s="7154"/>
      <c r="F174" s="7200"/>
      <c r="G174" s="7200"/>
      <c r="H174" s="7144"/>
      <c r="I174" s="7144"/>
      <c r="J174" s="5707"/>
      <c r="K174" s="5707"/>
      <c r="L174" s="5707"/>
      <c r="M174" s="5707"/>
      <c r="N174" s="5707"/>
      <c r="O174" s="5707"/>
      <c r="P174" s="5707"/>
      <c r="Q174" s="5698"/>
      <c r="R174" s="5698"/>
      <c r="S174" s="5698"/>
      <c r="T174" s="5698"/>
      <c r="U174" s="7734"/>
      <c r="V174" s="5698"/>
      <c r="W174" s="5695"/>
      <c r="X174" s="7145"/>
      <c r="Y174" s="394">
        <f>'BASE METAS)'!Y167</f>
        <v>28</v>
      </c>
      <c r="Z174" s="400" t="str">
        <f>'BASE METAS)'!Z167</f>
        <v>SUPERVISAR QUE LOS PROCEDIMEINTOS SANCIONADORES SE INTEGREN EN TIEMPO Y FORMA</v>
      </c>
      <c r="AA174" s="270" t="str">
        <f>'BASE METAS)'!AA167</f>
        <v>SUPERVISION</v>
      </c>
      <c r="AB174" s="384">
        <f>'BASE METAS)'!AB167</f>
        <v>12</v>
      </c>
      <c r="AC174" s="399">
        <f>'BASE METAS)'!AC167</f>
        <v>3</v>
      </c>
      <c r="AD174" s="396">
        <f>'BASE METAS)'!AD167</f>
        <v>0.25</v>
      </c>
      <c r="AE174" s="399">
        <f>'BASE METAS)'!AE167</f>
        <v>3</v>
      </c>
      <c r="AF174" s="396">
        <f>'BASE METAS)'!AF167</f>
        <v>0.25</v>
      </c>
      <c r="AG174" s="397">
        <f>'BASE METAS)'!AG167</f>
        <v>3</v>
      </c>
      <c r="AH174" s="396">
        <f>'BASE METAS)'!AH167</f>
        <v>0.25</v>
      </c>
      <c r="AI174" s="399">
        <f>'BASE METAS)'!AI167</f>
        <v>3</v>
      </c>
      <c r="AJ174" s="396">
        <f>'BASE METAS)'!AJ167</f>
        <v>0.25</v>
      </c>
      <c r="AK174" s="398">
        <f>'BASE METAS)'!AK167</f>
        <v>1</v>
      </c>
      <c r="AL174" s="959">
        <f>'BASE METAS)'!AL167</f>
        <v>28</v>
      </c>
      <c r="AM174" s="959" t="str">
        <f>'BASE METAS)'!AM167</f>
        <v>SUPERVISAR QUE LOS PROCEDIMEINTOS SANCIONADORES SE INTEGREN EN TIEMPO Y FORMA</v>
      </c>
      <c r="AN174" s="959" t="str">
        <f>'BASE METAS)'!AN167</f>
        <v xml:space="preserve">MIDE LA SUPERVISION REALIZADA  CON RESPECTO A LA  SUPERVISION PROGRAMADA </v>
      </c>
      <c r="AO174" s="1343" t="str">
        <f>'BASE METAS)'!AU167</f>
        <v>DESEMPEÑO</v>
      </c>
      <c r="AP174" s="959" t="str">
        <f>'BASE METAS)'!AO167</f>
        <v xml:space="preserve">No. DE SUPERVISIONES REALIZADAS </v>
      </c>
      <c r="AQ174" s="959" t="str">
        <f>'BASE METAS)'!AP167</f>
        <v>No DE SUPERVISIONES PROGRAMADAS</v>
      </c>
      <c r="AR174" s="959">
        <f>'BASE METAS)'!AQ167</f>
        <v>100</v>
      </c>
      <c r="AS174" s="1308" t="str">
        <f>'BASE METAS)'!AR167</f>
        <v xml:space="preserve">SUPERVISION </v>
      </c>
      <c r="AT174" s="1308" t="str">
        <f>'BASE METAS)'!AS167</f>
        <v xml:space="preserve">EFICACIA </v>
      </c>
      <c r="AU174" s="1483">
        <f>'BASE METAS)'!BO167</f>
        <v>0</v>
      </c>
      <c r="AV174" s="1">
        <f>'BASE METAS)'!BQ167</f>
        <v>12</v>
      </c>
      <c r="AW174" s="1">
        <f>'BASE METAS)'!BR167</f>
        <v>0</v>
      </c>
      <c r="AX174" s="1">
        <f>'BASE METAS)'!BS167</f>
        <v>3</v>
      </c>
      <c r="AY174" s="1">
        <f>'BASE METAS)'!BT167</f>
        <v>3</v>
      </c>
      <c r="AZ174" s="1">
        <f>'BASE METAS)'!BU167</f>
        <v>0</v>
      </c>
      <c r="BA174" s="1">
        <f>'BASE METAS)'!BV167</f>
        <v>1</v>
      </c>
      <c r="BB174" s="1">
        <f>'BASE METAS)'!BW167</f>
        <v>6</v>
      </c>
      <c r="BC174" s="1">
        <f>'BASE METAS)'!BX167</f>
        <v>6</v>
      </c>
      <c r="BD174" s="1">
        <f>'BASE METAS)'!BY167</f>
        <v>0.5</v>
      </c>
      <c r="BE174" s="1">
        <f>'BASE METAS)'!CG167</f>
        <v>3</v>
      </c>
      <c r="BF174" s="1">
        <f>'BASE METAS)'!CJ167</f>
        <v>0</v>
      </c>
      <c r="BG174" s="1">
        <f>'BASE METAS)'!CK167</f>
        <v>0</v>
      </c>
      <c r="BH174" s="1">
        <f>'BASE METAS)'!CL167</f>
        <v>0</v>
      </c>
      <c r="BI174" s="1">
        <f>'BASE METAS)'!CM167</f>
        <v>1</v>
      </c>
      <c r="BJ174" s="1">
        <f>'BASE METAS)'!CN167</f>
        <v>1</v>
      </c>
      <c r="BK174" s="1">
        <f>'BASE METAS)'!CO167</f>
        <v>1</v>
      </c>
      <c r="BL174" s="1">
        <f>'BASE METAS)'!CP167</f>
        <v>0</v>
      </c>
      <c r="BM174" s="1">
        <f>'BASE METAS)'!CQ167</f>
        <v>0</v>
      </c>
      <c r="BN174" s="1">
        <f>'BASE METAS)'!CR167</f>
        <v>0</v>
      </c>
      <c r="BO174" s="1">
        <f>'BASE METAS)'!CS167</f>
        <v>0</v>
      </c>
      <c r="BP174" s="1">
        <f>'BASE METAS)'!CT167</f>
        <v>0</v>
      </c>
      <c r="BQ174" s="1">
        <f>'BASE METAS)'!CU167</f>
        <v>0</v>
      </c>
      <c r="BR174" s="1">
        <f>'BASE METAS)'!CV167</f>
        <v>0</v>
      </c>
      <c r="BS174" s="1">
        <f>'BASE METAS)'!CW167</f>
        <v>0</v>
      </c>
      <c r="BT174" s="1">
        <f>'BASE METAS)'!CX167</f>
        <v>0</v>
      </c>
      <c r="BU174" s="1">
        <f>'BASE METAS)'!FA167</f>
        <v>12</v>
      </c>
      <c r="BV174" s="1">
        <f>'BASE METAS)'!FB167</f>
        <v>0</v>
      </c>
      <c r="BW174" s="1">
        <f>'BASE METAS)'!FC167</f>
        <v>1</v>
      </c>
      <c r="BX174" s="1">
        <f>'BASE METAS)'!FD167</f>
        <v>1</v>
      </c>
      <c r="BY174" s="1">
        <f>'BASE METAS)'!FE167</f>
        <v>0</v>
      </c>
      <c r="BZ174" s="1">
        <f>'BASE METAS)'!FF167</f>
        <v>1</v>
      </c>
      <c r="CA174" s="1">
        <f>'BASE METAS)'!FG167</f>
        <v>4</v>
      </c>
      <c r="CB174" s="1">
        <f>'BASE METAS)'!FH167</f>
        <v>8</v>
      </c>
      <c r="CC174" s="1">
        <f>'BASE METAS)'!FI167</f>
        <v>0.33333333333333331</v>
      </c>
      <c r="CD174" s="1">
        <f>'BASE METAS)'!FJ167</f>
        <v>12</v>
      </c>
      <c r="CE174" s="1">
        <f>'BASE METAS)'!FK167</f>
        <v>0</v>
      </c>
      <c r="CF174" s="1">
        <f>'BASE METAS)'!FL167</f>
        <v>1</v>
      </c>
      <c r="CG174" s="1">
        <f>'BASE METAS)'!FM167</f>
        <v>1</v>
      </c>
    </row>
    <row r="175" spans="1:85" ht="70.5" customHeight="1" x14ac:dyDescent="0.2">
      <c r="A175" s="1">
        <f>'BASE METAS)'!A168</f>
        <v>0</v>
      </c>
      <c r="B175" s="7199"/>
      <c r="C175" s="7154"/>
      <c r="D175" s="7154"/>
      <c r="E175" s="7154"/>
      <c r="F175" s="7200"/>
      <c r="G175" s="7200"/>
      <c r="H175" s="7144"/>
      <c r="I175" s="7144"/>
      <c r="J175" s="5707"/>
      <c r="K175" s="5707"/>
      <c r="L175" s="5707"/>
      <c r="M175" s="5707"/>
      <c r="N175" s="5707"/>
      <c r="O175" s="5707"/>
      <c r="P175" s="5707"/>
      <c r="Q175" s="5698"/>
      <c r="R175" s="5698"/>
      <c r="S175" s="5698"/>
      <c r="T175" s="5698"/>
      <c r="U175" s="7734"/>
      <c r="V175" s="5698"/>
      <c r="W175" s="5695"/>
      <c r="X175" s="7145"/>
      <c r="Y175" s="760">
        <f>'BASE METAS)'!Y168</f>
        <v>29</v>
      </c>
      <c r="Z175" s="761" t="str">
        <f>'BASE METAS)'!Z168</f>
        <v xml:space="preserve">VIGILAR QUE SE INTEGREN EXPEDIENTES SOBRE PROCESOS EN ORGANOS JUDICIALES JURISDICCIONALES Y NO CONTENCIOSOS </v>
      </c>
      <c r="AA175" s="762" t="str">
        <f>'BASE METAS)'!AA168</f>
        <v xml:space="preserve">SUPERVISION </v>
      </c>
      <c r="AB175" s="401">
        <f>'BASE METAS)'!AB168</f>
        <v>6</v>
      </c>
      <c r="AC175" s="401">
        <f>'BASE METAS)'!AC168</f>
        <v>1</v>
      </c>
      <c r="AD175" s="402">
        <f>'BASE METAS)'!AD168</f>
        <v>0.16666666666666666</v>
      </c>
      <c r="AE175" s="401">
        <f>'BASE METAS)'!AE168</f>
        <v>2</v>
      </c>
      <c r="AF175" s="402">
        <f>'BASE METAS)'!AF168</f>
        <v>0.33333333333333331</v>
      </c>
      <c r="AG175" s="401">
        <f>'BASE METAS)'!AG168</f>
        <v>1</v>
      </c>
      <c r="AH175" s="403">
        <f>'BASE METAS)'!AH168</f>
        <v>0.16666666666666666</v>
      </c>
      <c r="AI175" s="401">
        <f>'BASE METAS)'!AI168</f>
        <v>1</v>
      </c>
      <c r="AJ175" s="403">
        <f>'BASE METAS)'!AJ168</f>
        <v>0.16666666666666666</v>
      </c>
      <c r="AK175" s="404">
        <f>'BASE METAS)'!AK168</f>
        <v>0.83333333333333326</v>
      </c>
      <c r="AL175" s="959">
        <f>'BASE METAS)'!AL168</f>
        <v>29</v>
      </c>
      <c r="AM175" s="959" t="str">
        <f>'BASE METAS)'!AM168</f>
        <v>SUPERVISAR QUE SE REALICEN LAS CAMPAÑAS DE REGULARIZACIÓN DEL ESTADO CIVIL DE LAS PERSONAS</v>
      </c>
      <c r="AN175" s="959" t="str">
        <f>'BASE METAS)'!AN168</f>
        <v>MIDE EL NUMERO DE CAMPAÑAS PROGRAMADAS ENTRE EL NUMERO DE CAMPAÑAS REALIZADAS</v>
      </c>
      <c r="AO175" s="1343" t="str">
        <f>'BASE METAS)'!AU168</f>
        <v>DESEMPEÑO</v>
      </c>
      <c r="AP175" s="1309" t="str">
        <f>'BASE METAS)'!AO168</f>
        <v>CAMPAÑAS REALIZADAS</v>
      </c>
      <c r="AQ175" s="863" t="str">
        <f>'BASE METAS)'!AP168</f>
        <v>CAMPAÑAS PROGRAMADAS</v>
      </c>
      <c r="AR175" s="959">
        <f>'BASE METAS)'!AQ168</f>
        <v>100</v>
      </c>
      <c r="AS175" s="959" t="str">
        <f>'BASE METAS)'!AR168</f>
        <v>PERSONAS</v>
      </c>
      <c r="AT175" s="959" t="str">
        <f>'BASE METAS)'!AS168</f>
        <v>CALIDAD</v>
      </c>
      <c r="AU175" s="1483">
        <f>'BASE METAS)'!BO168</f>
        <v>1</v>
      </c>
      <c r="AV175" s="1">
        <f>'BASE METAS)'!BQ168</f>
        <v>6</v>
      </c>
      <c r="AW175" s="816">
        <f>'BASE METAS)'!BR168</f>
        <v>0</v>
      </c>
      <c r="AX175" s="816">
        <f>'BASE METAS)'!BS168</f>
        <v>2</v>
      </c>
      <c r="AY175" s="1317">
        <f>'BASE METAS)'!BT168</f>
        <v>3</v>
      </c>
      <c r="AZ175" s="1311">
        <f>'BASE METAS)'!BU168</f>
        <v>-1</v>
      </c>
      <c r="BA175" s="1313">
        <f>'BASE METAS)'!BV168</f>
        <v>1.5</v>
      </c>
      <c r="BB175" s="1313">
        <f>'BASE METAS)'!BW168</f>
        <v>3</v>
      </c>
      <c r="BC175" s="1313">
        <f>'BASE METAS)'!BX168</f>
        <v>3</v>
      </c>
      <c r="BD175" s="1312">
        <f>'BASE METAS)'!BY168</f>
        <v>0.5</v>
      </c>
      <c r="BE175" s="1312">
        <f>'BASE METAS)'!CG168</f>
        <v>0</v>
      </c>
      <c r="BF175" s="1313">
        <f>'BASE METAS)'!CJ168</f>
        <v>0</v>
      </c>
      <c r="BG175" s="816">
        <f>'BASE METAS)'!CK168</f>
        <v>0</v>
      </c>
      <c r="BH175" s="1">
        <f>'BASE METAS)'!CL168</f>
        <v>0</v>
      </c>
      <c r="BI175" s="1">
        <f>'BASE METAS)'!CM168</f>
        <v>0</v>
      </c>
      <c r="BJ175" s="1">
        <f>'BASE METAS)'!CN168</f>
        <v>0</v>
      </c>
      <c r="BK175" s="1">
        <f>'BASE METAS)'!CO168</f>
        <v>1</v>
      </c>
      <c r="BL175" s="1">
        <f>'BASE METAS)'!CP168</f>
        <v>0</v>
      </c>
      <c r="BM175" s="1">
        <f>'BASE METAS)'!CQ168</f>
        <v>0</v>
      </c>
      <c r="BN175" s="1">
        <f>'BASE METAS)'!CR168</f>
        <v>0</v>
      </c>
      <c r="BO175" s="1">
        <f>'BASE METAS)'!CS168</f>
        <v>0</v>
      </c>
      <c r="BP175" s="1">
        <f>'BASE METAS)'!CT168</f>
        <v>0</v>
      </c>
      <c r="BQ175" s="1">
        <f>'BASE METAS)'!CU168</f>
        <v>0</v>
      </c>
      <c r="BR175" s="1">
        <f>'BASE METAS)'!CV168</f>
        <v>0</v>
      </c>
      <c r="BS175" s="1">
        <f>'BASE METAS)'!CW168</f>
        <v>0</v>
      </c>
      <c r="BT175" s="1">
        <f>'BASE METAS)'!CX168</f>
        <v>0</v>
      </c>
      <c r="BU175" s="1">
        <f>'BASE METAS)'!FA168</f>
        <v>6</v>
      </c>
      <c r="BV175" s="1">
        <f>'BASE METAS)'!FB168</f>
        <v>0</v>
      </c>
      <c r="BW175" s="1">
        <f>'BASE METAS)'!FC168</f>
        <v>0</v>
      </c>
      <c r="BX175" s="1">
        <f>'BASE METAS)'!FD168</f>
        <v>0</v>
      </c>
      <c r="BY175" s="1">
        <f>'BASE METAS)'!FE168</f>
        <v>0</v>
      </c>
      <c r="BZ175" s="1">
        <f>'BASE METAS)'!FF168</f>
        <v>0</v>
      </c>
      <c r="CA175" s="1">
        <f>'BASE METAS)'!FG168</f>
        <v>0</v>
      </c>
      <c r="CB175" s="1">
        <f>'BASE METAS)'!FH168</f>
        <v>6</v>
      </c>
      <c r="CC175" s="1">
        <f>'BASE METAS)'!FI168</f>
        <v>0</v>
      </c>
      <c r="CD175" s="1">
        <f>'BASE METAS)'!FJ168</f>
        <v>6</v>
      </c>
      <c r="CE175" s="1">
        <f>'BASE METAS)'!FK168</f>
        <v>0</v>
      </c>
      <c r="CF175" s="1">
        <f>'BASE METAS)'!FL168</f>
        <v>2</v>
      </c>
      <c r="CG175" s="1">
        <f>'BASE METAS)'!FM168</f>
        <v>1</v>
      </c>
    </row>
    <row r="176" spans="1:85" ht="70.5" customHeight="1" x14ac:dyDescent="0.25">
      <c r="A176" s="1">
        <f>'BASE METAS)'!A169</f>
        <v>0</v>
      </c>
      <c r="B176" s="7199"/>
      <c r="C176" s="7154"/>
      <c r="D176" s="7154"/>
      <c r="E176" s="7154"/>
      <c r="F176" s="7200"/>
      <c r="G176" s="7200"/>
      <c r="H176" s="7144"/>
      <c r="I176" s="7144"/>
      <c r="J176" s="5707"/>
      <c r="K176" s="5707"/>
      <c r="L176" s="5707"/>
      <c r="M176" s="5707"/>
      <c r="N176" s="5707"/>
      <c r="O176" s="5707"/>
      <c r="P176" s="5707"/>
      <c r="Q176" s="5698"/>
      <c r="R176" s="5698"/>
      <c r="S176" s="5698"/>
      <c r="T176" s="5698"/>
      <c r="U176" s="7734"/>
      <c r="V176" s="5698"/>
      <c r="W176" s="5695"/>
      <c r="X176" s="7145"/>
      <c r="Y176" s="405">
        <f>'BASE METAS)'!Y169</f>
        <v>30</v>
      </c>
      <c r="Z176" s="406" t="str">
        <f>'BASE METAS)'!Z169</f>
        <v>SUPERVISAR  LA CONCILIACION MENSUAL DEL PATRIMONIO MUNICIPAL EN COORDINACION CON LA TESORERIA MUNICIPAL</v>
      </c>
      <c r="AA176" s="271" t="str">
        <f>'BASE METAS)'!AA169</f>
        <v>INFORME</v>
      </c>
      <c r="AB176" s="407">
        <f>'BASE METAS)'!AB169</f>
        <v>12</v>
      </c>
      <c r="AC176" s="209">
        <f>'BASE METAS)'!AC169</f>
        <v>3</v>
      </c>
      <c r="AD176" s="396">
        <f>'BASE METAS)'!AD169</f>
        <v>0.25</v>
      </c>
      <c r="AE176" s="209">
        <f>'BASE METAS)'!AE169</f>
        <v>3</v>
      </c>
      <c r="AF176" s="396">
        <f>'BASE METAS)'!AF169</f>
        <v>0.25</v>
      </c>
      <c r="AG176" s="209">
        <f>'BASE METAS)'!AG169</f>
        <v>3</v>
      </c>
      <c r="AH176" s="396">
        <f>'BASE METAS)'!AH169</f>
        <v>0.25</v>
      </c>
      <c r="AI176" s="209">
        <f>'BASE METAS)'!AI169</f>
        <v>3</v>
      </c>
      <c r="AJ176" s="396">
        <f>'BASE METAS)'!AJ169</f>
        <v>0.25</v>
      </c>
      <c r="AK176" s="398">
        <f>'BASE METAS)'!AK169</f>
        <v>1</v>
      </c>
      <c r="AL176" s="990">
        <f>'BASE METAS)'!AL169</f>
        <v>30</v>
      </c>
      <c r="AM176" s="1294" t="str">
        <f>'BASE METAS)'!AM169</f>
        <v>SUPERVISAR  LA CONCILIACION MENSUAL DEL PATRIMONIO MUNICIPAL EN COORDINACION CON LA TESORERIA MUNICIPAL</v>
      </c>
      <c r="AN176" s="1047" t="str">
        <f>'BASE METAS)'!AN169</f>
        <v>MIDE EL NUMERO DE SUPERVISIONES PROGRAMADAS ENRE EL NUMERO DE SUPERVICIONES REALIZADAS</v>
      </c>
      <c r="AO176" s="1343" t="str">
        <f>'BASE METAS)'!AU169</f>
        <v>DESEMPEÑO</v>
      </c>
      <c r="AP176" s="1047" t="str">
        <f>'BASE METAS)'!AO169</f>
        <v>No. DE SUPERVICIONES REALIZADAS</v>
      </c>
      <c r="AQ176" s="1047" t="str">
        <f>'BASE METAS)'!AP169</f>
        <v>No. DE SUPERVICIONES PROGRAMADAS</v>
      </c>
      <c r="AR176" s="959">
        <f>'BASE METAS)'!AQ169</f>
        <v>100</v>
      </c>
      <c r="AS176" s="1314" t="str">
        <f>'BASE METAS)'!AR169</f>
        <v>INFORME</v>
      </c>
      <c r="AT176" s="1314" t="str">
        <f>'BASE METAS)'!AS169</f>
        <v>EFICACIA</v>
      </c>
      <c r="AU176" s="1491">
        <f>'BASE METAS)'!BO169</f>
        <v>0</v>
      </c>
      <c r="AV176" s="1">
        <f>'BASE METAS)'!BQ169</f>
        <v>12</v>
      </c>
      <c r="AW176" s="816">
        <f>'BASE METAS)'!BR169</f>
        <v>0</v>
      </c>
      <c r="AX176" s="816">
        <f>'BASE METAS)'!BS169</f>
        <v>3</v>
      </c>
      <c r="AY176" s="816">
        <f>'BASE METAS)'!BT169</f>
        <v>5</v>
      </c>
      <c r="AZ176" s="816">
        <f>'BASE METAS)'!BU169</f>
        <v>-2</v>
      </c>
      <c r="BA176" s="816">
        <f>'BASE METAS)'!BV169</f>
        <v>1.6666666666666667</v>
      </c>
      <c r="BB176" s="816">
        <f>'BASE METAS)'!BW169</f>
        <v>6</v>
      </c>
      <c r="BC176" s="816">
        <f>'BASE METAS)'!BX169</f>
        <v>6</v>
      </c>
      <c r="BD176" s="816">
        <f>'BASE METAS)'!BY169</f>
        <v>0.5</v>
      </c>
      <c r="BE176" s="816">
        <f>'BASE METAS)'!CG169</f>
        <v>1</v>
      </c>
      <c r="BF176" s="816">
        <f>'BASE METAS)'!CJ169</f>
        <v>0</v>
      </c>
      <c r="BG176" s="816">
        <f>'BASE METAS)'!CK169</f>
        <v>0</v>
      </c>
      <c r="BH176" s="1">
        <f>'BASE METAS)'!CL169</f>
        <v>0</v>
      </c>
      <c r="BI176" s="1">
        <f>'BASE METAS)'!CM169</f>
        <v>1</v>
      </c>
      <c r="BJ176" s="1">
        <f>'BASE METAS)'!CN169</f>
        <v>1</v>
      </c>
      <c r="BK176" s="1">
        <f>'BASE METAS)'!CO169</f>
        <v>1</v>
      </c>
      <c r="BL176" s="1">
        <f>'BASE METAS)'!CP169</f>
        <v>0</v>
      </c>
      <c r="BM176" s="1">
        <f>'BASE METAS)'!CQ169</f>
        <v>0</v>
      </c>
      <c r="BN176" s="1">
        <f>'BASE METAS)'!CR169</f>
        <v>0</v>
      </c>
      <c r="BO176" s="1">
        <f>'BASE METAS)'!CS169</f>
        <v>0</v>
      </c>
      <c r="BP176" s="1">
        <f>'BASE METAS)'!CT169</f>
        <v>0</v>
      </c>
      <c r="BQ176" s="1">
        <f>'BASE METAS)'!CU169</f>
        <v>0</v>
      </c>
      <c r="BR176" s="1">
        <f>'BASE METAS)'!CV169</f>
        <v>0</v>
      </c>
      <c r="BS176" s="1">
        <f>'BASE METAS)'!CW169</f>
        <v>0</v>
      </c>
      <c r="BT176" s="1">
        <f>'BASE METAS)'!CX169</f>
        <v>0</v>
      </c>
      <c r="BU176" s="1">
        <f>'BASE METAS)'!FA169</f>
        <v>12</v>
      </c>
      <c r="BV176" s="1">
        <f>'BASE METAS)'!FB169</f>
        <v>0</v>
      </c>
      <c r="BW176" s="1">
        <f>'BASE METAS)'!FC169</f>
        <v>1</v>
      </c>
      <c r="BX176" s="1">
        <f>'BASE METAS)'!FD169</f>
        <v>1</v>
      </c>
      <c r="BY176" s="1">
        <f>'BASE METAS)'!FE169</f>
        <v>0</v>
      </c>
      <c r="BZ176" s="1">
        <f>'BASE METAS)'!FF169</f>
        <v>1</v>
      </c>
      <c r="CA176" s="1">
        <f>'BASE METAS)'!FG169</f>
        <v>2</v>
      </c>
      <c r="CB176" s="1">
        <f>'BASE METAS)'!FH169</f>
        <v>10</v>
      </c>
      <c r="CC176" s="1">
        <f>'BASE METAS)'!FI169</f>
        <v>0.16666666666666666</v>
      </c>
      <c r="CD176" s="1">
        <f>'BASE METAS)'!FJ169</f>
        <v>12</v>
      </c>
      <c r="CE176" s="1">
        <f>'BASE METAS)'!FK169</f>
        <v>0</v>
      </c>
      <c r="CF176" s="1">
        <f>'BASE METAS)'!FL169</f>
        <v>1</v>
      </c>
      <c r="CG176" s="1">
        <f>'BASE METAS)'!FM169</f>
        <v>1</v>
      </c>
    </row>
    <row r="177" spans="1:85" ht="70.5" customHeight="1" x14ac:dyDescent="0.25">
      <c r="A177" s="1">
        <f>'BASE METAS)'!A170</f>
        <v>0</v>
      </c>
      <c r="B177" s="7199"/>
      <c r="C177" s="7154"/>
      <c r="D177" s="7154"/>
      <c r="E177" s="7154"/>
      <c r="F177" s="7200"/>
      <c r="G177" s="7200"/>
      <c r="H177" s="7144"/>
      <c r="I177" s="7144"/>
      <c r="J177" s="5707"/>
      <c r="K177" s="5707"/>
      <c r="L177" s="5707"/>
      <c r="M177" s="5707"/>
      <c r="N177" s="5707"/>
      <c r="O177" s="5707"/>
      <c r="P177" s="5707"/>
      <c r="Q177" s="5698"/>
      <c r="R177" s="5698"/>
      <c r="S177" s="5698"/>
      <c r="T177" s="5698"/>
      <c r="U177" s="7734"/>
      <c r="V177" s="5698"/>
      <c r="W177" s="5695"/>
      <c r="X177" s="7145"/>
      <c r="Y177" s="405">
        <f>'BASE METAS)'!Y170</f>
        <v>31</v>
      </c>
      <c r="Z177" s="408" t="str">
        <f>'BASE METAS)'!Z170</f>
        <v xml:space="preserve">VIGILAR QUE SE ELABORE EN TIEMPO Y FORMA EL PLAN   DE INSPECCION FISICA DE BIENES </v>
      </c>
      <c r="AA177" s="271" t="str">
        <f>'BASE METAS)'!AA170</f>
        <v>INVENTARIO</v>
      </c>
      <c r="AB177" s="409">
        <f>'BASE METAS)'!AB170</f>
        <v>2</v>
      </c>
      <c r="AC177" s="209">
        <f>'BASE METAS)'!AC170</f>
        <v>0</v>
      </c>
      <c r="AD177" s="396">
        <f>'BASE METAS)'!AD170</f>
        <v>0</v>
      </c>
      <c r="AE177" s="209">
        <f>'BASE METAS)'!AE170</f>
        <v>1</v>
      </c>
      <c r="AF177" s="396">
        <f>'BASE METAS)'!AF170</f>
        <v>0.5</v>
      </c>
      <c r="AG177" s="209">
        <f>'BASE METAS)'!AG170</f>
        <v>0</v>
      </c>
      <c r="AH177" s="396">
        <f>'BASE METAS)'!AH170</f>
        <v>0</v>
      </c>
      <c r="AI177" s="209">
        <f>'BASE METAS)'!AI170</f>
        <v>1</v>
      </c>
      <c r="AJ177" s="396">
        <f>'BASE METAS)'!AJ170</f>
        <v>0.5</v>
      </c>
      <c r="AK177" s="398">
        <f>'BASE METAS)'!AK170</f>
        <v>1</v>
      </c>
      <c r="AL177" s="990">
        <f>'BASE METAS)'!AL170</f>
        <v>31</v>
      </c>
      <c r="AM177" s="1047" t="str">
        <f>'BASE METAS)'!AM170</f>
        <v xml:space="preserve">VIGILAR QUE SE ELABORE EN TIEMPO Y FORMA EL PLAN DE INSPECCION FISICA DE BIENES </v>
      </c>
      <c r="AN177" s="1047" t="str">
        <f>'BASE METAS)'!AN170</f>
        <v>MIDE EL NUMERO DE INVENTARIOS PROGRAMADAS ENRE EL NUMERO DE INVENTARIOS REALIZADAS</v>
      </c>
      <c r="AO177" s="1343" t="str">
        <f>'BASE METAS)'!AU170</f>
        <v>DESEMPEÑO</v>
      </c>
      <c r="AP177" s="1047" t="str">
        <f>'BASE METAS)'!AO170</f>
        <v>No. DE INVENTARIOS REALIZADAS</v>
      </c>
      <c r="AQ177" s="1047" t="str">
        <f>'BASE METAS)'!AP170</f>
        <v>No. DE INVENTARIOS PROGRAMADAS</v>
      </c>
      <c r="AR177" s="959">
        <f>'BASE METAS)'!AQ170</f>
        <v>100</v>
      </c>
      <c r="AS177" s="1314" t="str">
        <f>'BASE METAS)'!AR170</f>
        <v>INVENTARIO</v>
      </c>
      <c r="AT177" s="1314" t="str">
        <f>'BASE METAS)'!AS170</f>
        <v>EFICACIA</v>
      </c>
      <c r="AU177" s="1491">
        <f>'BASE METAS)'!BO170</f>
        <v>0</v>
      </c>
      <c r="AV177" s="1">
        <f>'BASE METAS)'!BQ170</f>
        <v>2</v>
      </c>
      <c r="AW177" s="816">
        <f>'BASE METAS)'!BR170</f>
        <v>0</v>
      </c>
      <c r="AX177" s="816">
        <f>'BASE METAS)'!BS170</f>
        <v>1</v>
      </c>
      <c r="AY177" s="816">
        <f>'BASE METAS)'!BT170</f>
        <v>1</v>
      </c>
      <c r="AZ177" s="816">
        <f>'BASE METAS)'!BU170</f>
        <v>0</v>
      </c>
      <c r="BA177" s="816">
        <f>'BASE METAS)'!BV170</f>
        <v>1</v>
      </c>
      <c r="BB177" s="816">
        <f>'BASE METAS)'!BW170</f>
        <v>1</v>
      </c>
      <c r="BC177" s="816">
        <f>'BASE METAS)'!BX170</f>
        <v>1</v>
      </c>
      <c r="BD177" s="816">
        <f>'BASE METAS)'!BY170</f>
        <v>0.5</v>
      </c>
      <c r="BE177" s="816">
        <f>'BASE METAS)'!CG170</f>
        <v>0</v>
      </c>
      <c r="BF177" s="816">
        <f>'BASE METAS)'!CJ170</f>
        <v>0</v>
      </c>
      <c r="BG177" s="816">
        <f>'BASE METAS)'!CK170</f>
        <v>0</v>
      </c>
      <c r="BH177" s="1">
        <f>'BASE METAS)'!CL170</f>
        <v>0</v>
      </c>
      <c r="BI177" s="1">
        <f>'BASE METAS)'!CM170</f>
        <v>0</v>
      </c>
      <c r="BJ177" s="1">
        <f>'BASE METAS)'!CN170</f>
        <v>0</v>
      </c>
      <c r="BK177" s="1">
        <f>'BASE METAS)'!CO170</f>
        <v>0</v>
      </c>
      <c r="BL177" s="1">
        <f>'BASE METAS)'!CP170</f>
        <v>0</v>
      </c>
      <c r="BM177" s="1">
        <f>'BASE METAS)'!CQ170</f>
        <v>0</v>
      </c>
      <c r="BN177" s="1">
        <f>'BASE METAS)'!CR170</f>
        <v>0</v>
      </c>
      <c r="BO177" s="1">
        <f>'BASE METAS)'!CS170</f>
        <v>0</v>
      </c>
      <c r="BP177" s="1">
        <f>'BASE METAS)'!CT170</f>
        <v>0</v>
      </c>
      <c r="BQ177" s="1">
        <f>'BASE METAS)'!CU170</f>
        <v>0</v>
      </c>
      <c r="BR177" s="1">
        <f>'BASE METAS)'!CV170</f>
        <v>0</v>
      </c>
      <c r="BS177" s="1">
        <f>'BASE METAS)'!CW170</f>
        <v>0</v>
      </c>
      <c r="BT177" s="1">
        <f>'BASE METAS)'!CX170</f>
        <v>0</v>
      </c>
      <c r="BU177" s="1">
        <f>'BASE METAS)'!FA170</f>
        <v>2</v>
      </c>
      <c r="BV177" s="1">
        <f>'BASE METAS)'!FB170</f>
        <v>0</v>
      </c>
      <c r="BW177" s="1">
        <f>'BASE METAS)'!FC170</f>
        <v>0</v>
      </c>
      <c r="BX177" s="1">
        <f>'BASE METAS)'!FD170</f>
        <v>0</v>
      </c>
      <c r="BY177" s="1">
        <f>'BASE METAS)'!FE170</f>
        <v>0</v>
      </c>
      <c r="BZ177" s="1">
        <f>'BASE METAS)'!FF170</f>
        <v>0</v>
      </c>
      <c r="CA177" s="1">
        <f>'BASE METAS)'!FG170</f>
        <v>0</v>
      </c>
      <c r="CB177" s="1">
        <f>'BASE METAS)'!FH170</f>
        <v>2</v>
      </c>
      <c r="CC177" s="1">
        <f>'BASE METAS)'!FI170</f>
        <v>0</v>
      </c>
      <c r="CD177" s="1">
        <f>'BASE METAS)'!FJ170</f>
        <v>2</v>
      </c>
      <c r="CE177" s="1">
        <f>'BASE METAS)'!FK170</f>
        <v>0</v>
      </c>
      <c r="CF177" s="1">
        <f>'BASE METAS)'!FL170</f>
        <v>0</v>
      </c>
      <c r="CG177" s="1">
        <f>'BASE METAS)'!FM170</f>
        <v>0</v>
      </c>
    </row>
    <row r="178" spans="1:85" ht="70.5" customHeight="1" x14ac:dyDescent="0.25">
      <c r="A178" s="1">
        <f>'BASE METAS)'!A171</f>
        <v>0</v>
      </c>
      <c r="B178" s="7199"/>
      <c r="C178" s="7154"/>
      <c r="D178" s="7154"/>
      <c r="E178" s="7154"/>
      <c r="F178" s="7200"/>
      <c r="G178" s="7200"/>
      <c r="H178" s="7144"/>
      <c r="I178" s="7144"/>
      <c r="J178" s="5708"/>
      <c r="K178" s="5708"/>
      <c r="L178" s="5708"/>
      <c r="M178" s="5708"/>
      <c r="N178" s="5708"/>
      <c r="O178" s="5708"/>
      <c r="P178" s="5708"/>
      <c r="Q178" s="5699"/>
      <c r="R178" s="5699"/>
      <c r="S178" s="5699"/>
      <c r="T178" s="5699"/>
      <c r="U178" s="7735"/>
      <c r="V178" s="5699"/>
      <c r="W178" s="5696"/>
      <c r="X178" s="7103"/>
      <c r="Y178" s="410">
        <f>'BASE METAS)'!Y171</f>
        <v>32</v>
      </c>
      <c r="Z178" s="411" t="str">
        <f>'BASE METAS)'!Z171</f>
        <v>FISCALIZAR  QUE EL ACERVO DOCUMENTAL SE  HA CLASIFICADO Y  DEPURADO CON FORME A LA NORMATIVIDAD ESTABLECIDA</v>
      </c>
      <c r="AA178" s="272" t="str">
        <f>'BASE METAS)'!AA171</f>
        <v>VISITA</v>
      </c>
      <c r="AB178" s="412">
        <f>'BASE METAS)'!AB171</f>
        <v>12</v>
      </c>
      <c r="AC178" s="210">
        <f>'BASE METAS)'!AC171</f>
        <v>3</v>
      </c>
      <c r="AD178" s="413">
        <f>'BASE METAS)'!AD171</f>
        <v>0.25</v>
      </c>
      <c r="AE178" s="210">
        <f>'BASE METAS)'!AE171</f>
        <v>3</v>
      </c>
      <c r="AF178" s="413">
        <f>'BASE METAS)'!AF171</f>
        <v>0.25</v>
      </c>
      <c r="AG178" s="210">
        <f>'BASE METAS)'!AG171</f>
        <v>3</v>
      </c>
      <c r="AH178" s="413">
        <f>'BASE METAS)'!AH171</f>
        <v>0.25</v>
      </c>
      <c r="AI178" s="210">
        <f>'BASE METAS)'!AI171</f>
        <v>3</v>
      </c>
      <c r="AJ178" s="413">
        <f>'BASE METAS)'!AJ171</f>
        <v>0.25</v>
      </c>
      <c r="AK178" s="398">
        <f>'BASE METAS)'!AK171</f>
        <v>1</v>
      </c>
      <c r="AL178" s="990">
        <f>'BASE METAS)'!AL171</f>
        <v>32</v>
      </c>
      <c r="AM178" s="1294" t="str">
        <f>'BASE METAS)'!AM171</f>
        <v>FISCALIZAR  QUE EL ACERVO DOCUMENTAL SE  HA CLASIFICADO Y  DEPURADO CON FORME A LA NORMATIVIDAD ESTABLESIDA</v>
      </c>
      <c r="AN178" s="1047" t="str">
        <f>'BASE METAS)'!AN171</f>
        <v>MIDE EL NUMERO DE SUPERVISIONES PROGRAMADAS ENRE EL NUMERO DE SUPERVICIONES REALIZADAS</v>
      </c>
      <c r="AO178" s="1343" t="str">
        <f>'BASE METAS)'!AU171</f>
        <v>DESEMPEÑO</v>
      </c>
      <c r="AP178" s="1047" t="str">
        <f>'BASE METAS)'!AO171</f>
        <v>No. DE SUPERVICIONES REALIZADAS</v>
      </c>
      <c r="AQ178" s="1047" t="str">
        <f>'BASE METAS)'!AP171</f>
        <v>No. DE SUPERVICIONES PROGRAMADAS</v>
      </c>
      <c r="AR178" s="959">
        <f>'BASE METAS)'!AQ171</f>
        <v>100</v>
      </c>
      <c r="AS178" s="1314" t="str">
        <f>'BASE METAS)'!AR171</f>
        <v>VISITA</v>
      </c>
      <c r="AT178" s="1314" t="str">
        <f>'BASE METAS)'!AS171</f>
        <v>EFICACIA</v>
      </c>
      <c r="AU178" s="1491">
        <f>'BASE METAS)'!BO171</f>
        <v>0</v>
      </c>
      <c r="AV178" s="1">
        <f>'BASE METAS)'!BQ171</f>
        <v>12</v>
      </c>
      <c r="AW178" s="816">
        <f>'BASE METAS)'!BR171</f>
        <v>0</v>
      </c>
      <c r="AX178" s="816">
        <f>'BASE METAS)'!BS171</f>
        <v>3</v>
      </c>
      <c r="AY178" s="816">
        <f>'BASE METAS)'!BT171</f>
        <v>3</v>
      </c>
      <c r="AZ178" s="816">
        <f>'BASE METAS)'!BU171</f>
        <v>0</v>
      </c>
      <c r="BA178" s="816">
        <f>'BASE METAS)'!BV171</f>
        <v>1</v>
      </c>
      <c r="BB178" s="816">
        <f>'BASE METAS)'!BW171</f>
        <v>6</v>
      </c>
      <c r="BC178" s="816">
        <f>'BASE METAS)'!BX171</f>
        <v>6</v>
      </c>
      <c r="BD178" s="816">
        <f>'BASE METAS)'!BY171</f>
        <v>0.5</v>
      </c>
      <c r="BE178" s="816">
        <f>'BASE METAS)'!CG171</f>
        <v>3</v>
      </c>
      <c r="BF178" s="816">
        <f>'BASE METAS)'!CJ171</f>
        <v>0</v>
      </c>
      <c r="BG178" s="816">
        <f>'BASE METAS)'!CK171</f>
        <v>0</v>
      </c>
      <c r="BH178" s="1">
        <f>'BASE METAS)'!CL171</f>
        <v>0</v>
      </c>
      <c r="BI178" s="1">
        <f>'BASE METAS)'!CM171</f>
        <v>1</v>
      </c>
      <c r="BJ178" s="1">
        <f>'BASE METAS)'!CN171</f>
        <v>1</v>
      </c>
      <c r="BK178" s="1">
        <f>'BASE METAS)'!CO171</f>
        <v>1</v>
      </c>
      <c r="BL178" s="1">
        <f>'BASE METAS)'!CP171</f>
        <v>0</v>
      </c>
      <c r="BM178" s="1">
        <f>'BASE METAS)'!CQ171</f>
        <v>0</v>
      </c>
      <c r="BN178" s="1">
        <f>'BASE METAS)'!CR171</f>
        <v>0</v>
      </c>
      <c r="BO178" s="1">
        <f>'BASE METAS)'!CS171</f>
        <v>0</v>
      </c>
      <c r="BP178" s="1">
        <f>'BASE METAS)'!CT171</f>
        <v>0</v>
      </c>
      <c r="BQ178" s="1">
        <f>'BASE METAS)'!CU171</f>
        <v>0</v>
      </c>
      <c r="BR178" s="1">
        <f>'BASE METAS)'!CV171</f>
        <v>0</v>
      </c>
      <c r="BS178" s="1">
        <f>'BASE METAS)'!CW171</f>
        <v>0</v>
      </c>
      <c r="BT178" s="1">
        <f>'BASE METAS)'!CX171</f>
        <v>0</v>
      </c>
      <c r="BU178" s="1">
        <f>'BASE METAS)'!FA171</f>
        <v>12</v>
      </c>
      <c r="BV178" s="1">
        <f>'BASE METAS)'!FB171</f>
        <v>0</v>
      </c>
      <c r="BW178" s="1">
        <f>'BASE METAS)'!FC171</f>
        <v>1</v>
      </c>
      <c r="BX178" s="1">
        <f>'BASE METAS)'!FD171</f>
        <v>1</v>
      </c>
      <c r="BY178" s="1">
        <f>'BASE METAS)'!FE171</f>
        <v>0</v>
      </c>
      <c r="BZ178" s="1">
        <f>'BASE METAS)'!FF171</f>
        <v>1</v>
      </c>
      <c r="CA178" s="1">
        <f>'BASE METAS)'!FG171</f>
        <v>4</v>
      </c>
      <c r="CB178" s="1">
        <f>'BASE METAS)'!FH171</f>
        <v>8</v>
      </c>
      <c r="CC178" s="1">
        <f>'BASE METAS)'!FI171</f>
        <v>0.33333333333333331</v>
      </c>
      <c r="CD178" s="1">
        <f>'BASE METAS)'!FJ171</f>
        <v>12</v>
      </c>
      <c r="CE178" s="1">
        <f>'BASE METAS)'!FK171</f>
        <v>0</v>
      </c>
      <c r="CF178" s="1">
        <f>'BASE METAS)'!FL171</f>
        <v>1</v>
      </c>
      <c r="CG178" s="1">
        <f>'BASE METAS)'!FM171</f>
        <v>1</v>
      </c>
    </row>
    <row r="179" spans="1:85" ht="12.75" customHeight="1" x14ac:dyDescent="0.25">
      <c r="A179" s="1">
        <f>'BASE METAS)'!A172</f>
        <v>0</v>
      </c>
      <c r="B179" s="1">
        <f>'BASE METAS)'!B172</f>
        <v>0</v>
      </c>
      <c r="C179" s="1">
        <f>'BASE METAS)'!C172</f>
        <v>0</v>
      </c>
      <c r="D179" s="1">
        <f>'BASE METAS)'!D172</f>
        <v>0</v>
      </c>
      <c r="E179" s="5">
        <f>'BASE METAS)'!E172</f>
        <v>0</v>
      </c>
      <c r="F179" s="3">
        <f>'BASE METAS)'!F172</f>
        <v>0</v>
      </c>
      <c r="G179" s="3">
        <f>'BASE METAS)'!G172</f>
        <v>0</v>
      </c>
      <c r="H179" s="3">
        <f>'BASE METAS)'!H172</f>
        <v>0</v>
      </c>
      <c r="I179" s="3">
        <f>'BASE METAS)'!I172</f>
        <v>0</v>
      </c>
      <c r="J179" s="7188" t="str">
        <f>'BASE METAS)'!J172</f>
        <v>TOTAL</v>
      </c>
      <c r="K179" s="7188"/>
      <c r="L179" s="7188"/>
      <c r="M179" s="7188"/>
      <c r="N179" s="1363">
        <f>'BASE METAS)'!N172</f>
        <v>0</v>
      </c>
      <c r="O179" s="1363">
        <f>'BASE METAS)'!O172</f>
        <v>0</v>
      </c>
      <c r="P179" s="1363">
        <f>'BASE METAS)'!P172</f>
        <v>0</v>
      </c>
      <c r="Q179" s="1363">
        <f>'BASE METAS)'!Q172</f>
        <v>0</v>
      </c>
      <c r="R179" s="1363">
        <f>'BASE METAS)'!R172</f>
        <v>0</v>
      </c>
      <c r="S179" s="1363">
        <f>'BASE METAS)'!S172</f>
        <v>0</v>
      </c>
      <c r="T179" s="1363">
        <f>'BASE METAS)'!T172</f>
        <v>0</v>
      </c>
      <c r="U179" s="927">
        <f>'BASE METAS)'!U172</f>
        <v>0</v>
      </c>
      <c r="V179" s="1363">
        <f>'BASE METAS)'!V172</f>
        <v>0</v>
      </c>
      <c r="W179" s="20">
        <f>'BASE METAS)'!W172</f>
        <v>122985431.06</v>
      </c>
      <c r="X179" s="5">
        <f>'BASE METAS)'!X172</f>
        <v>0</v>
      </c>
      <c r="Y179" s="1">
        <f>'BASE METAS)'!Y172</f>
        <v>33</v>
      </c>
      <c r="Z179" s="1" t="str">
        <f>'BASE METAS)'!Z172</f>
        <v xml:space="preserve">SUPERVISAR QUE SE REALICEN LAS CAMPAÑAS DE REGULACIÓN DEL ESTADO CIVIL DE LAS PERSONAS </v>
      </c>
      <c r="AA179" s="1" t="str">
        <f>'BASE METAS)'!AA172</f>
        <v>SUPERVISIÓN</v>
      </c>
      <c r="AB179" s="1">
        <f>'BASE METAS)'!AB172</f>
        <v>6</v>
      </c>
      <c r="AC179" s="1">
        <f>'BASE METAS)'!AC172</f>
        <v>0</v>
      </c>
      <c r="AD179" s="1">
        <f>'BASE METAS)'!AD172</f>
        <v>0</v>
      </c>
      <c r="AE179" s="1">
        <f>'BASE METAS)'!AE172</f>
        <v>4</v>
      </c>
      <c r="AF179" s="1">
        <f>'BASE METAS)'!AF172</f>
        <v>0.66666666666666663</v>
      </c>
      <c r="AG179" s="1">
        <f>'BASE METAS)'!AG172</f>
        <v>1</v>
      </c>
      <c r="AH179" s="1">
        <f>'BASE METAS)'!AH172</f>
        <v>0.16666666666666666</v>
      </c>
      <c r="AI179" s="1">
        <f>'BASE METAS)'!AI172</f>
        <v>1</v>
      </c>
      <c r="AJ179" s="1">
        <f>'BASE METAS)'!AJ172</f>
        <v>0.16666666666666666</v>
      </c>
      <c r="AK179" s="1">
        <f>'BASE METAS)'!AK172</f>
        <v>0.99999999999999989</v>
      </c>
      <c r="AL179" s="1315">
        <f>'BASE METAS)'!AL172</f>
        <v>33</v>
      </c>
      <c r="AM179" s="816" t="str">
        <f>'BASE METAS)'!AM172</f>
        <v xml:space="preserve">SUPERVISAR QUE SE REALICEN LAS CAMPAÑAS DE REGULACIÓN DEL ESTADO CIVIL DE LAS PERSONAS </v>
      </c>
      <c r="AN179" s="1298" t="str">
        <f>'BASE METAS)'!AN172</f>
        <v>MIDE EL NUMERO DE CAMPAÑAS PROGRAMADAS ENTRE EL NUMERO DE CAMPAÑAS REALIZADAS</v>
      </c>
      <c r="AO179" s="816" t="str">
        <f>'BASE METAS)'!AU172</f>
        <v>DESEMPEÑO</v>
      </c>
      <c r="AP179" s="1298" t="str">
        <f>'BASE METAS)'!AO172</f>
        <v>CAMPAÑAS REALIZADAS</v>
      </c>
      <c r="AQ179" s="1298" t="str">
        <f>'BASE METAS)'!AP172</f>
        <v>CAMPAÑAS PROGRAMADAS</v>
      </c>
      <c r="AR179" s="1298">
        <f>'BASE METAS)'!AQ172</f>
        <v>100</v>
      </c>
      <c r="AS179" s="1316" t="str">
        <f>'BASE METAS)'!AR172</f>
        <v>PERSONAS</v>
      </c>
      <c r="AT179" s="1307" t="str">
        <f>'BASE METAS)'!AS172</f>
        <v>CALIDAD</v>
      </c>
      <c r="AU179" s="1492">
        <f>'BASE METAS)'!BO172</f>
        <v>0</v>
      </c>
      <c r="AV179" s="1310">
        <f>'BASE METAS)'!BQ172</f>
        <v>0</v>
      </c>
      <c r="AW179" s="816">
        <f>'BASE METAS)'!BR172</f>
        <v>0</v>
      </c>
      <c r="AX179" s="816">
        <f>'BASE METAS)'!BS172</f>
        <v>0</v>
      </c>
      <c r="AY179" s="816">
        <f>'BASE METAS)'!BT172</f>
        <v>0</v>
      </c>
      <c r="AZ179" s="816">
        <f>'BASE METAS)'!BU172</f>
        <v>0</v>
      </c>
      <c r="BA179" s="816">
        <f>'BASE METAS)'!BV172</f>
        <v>0</v>
      </c>
      <c r="BB179" s="816">
        <f>'BASE METAS)'!BW172</f>
        <v>0</v>
      </c>
      <c r="BC179" s="816">
        <f>'BASE METAS)'!BX172</f>
        <v>0</v>
      </c>
      <c r="BD179" s="816">
        <f>'BASE METAS)'!BY172</f>
        <v>0</v>
      </c>
      <c r="BE179" s="816">
        <f>'BASE METAS)'!CG172</f>
        <v>0</v>
      </c>
      <c r="BF179" s="816">
        <f>'BASE METAS)'!CJ172</f>
        <v>0</v>
      </c>
      <c r="BG179" s="816">
        <f>'BASE METAS)'!CK172</f>
        <v>0</v>
      </c>
      <c r="BH179" s="1">
        <f>'BASE METAS)'!CL172</f>
        <v>0</v>
      </c>
      <c r="BI179" s="1">
        <f>'BASE METAS)'!CM172</f>
        <v>0</v>
      </c>
      <c r="BJ179" s="1">
        <f>'BASE METAS)'!CN172</f>
        <v>0</v>
      </c>
      <c r="BK179" s="1">
        <f>'BASE METAS)'!CO172</f>
        <v>0</v>
      </c>
      <c r="BL179" s="1">
        <f>'BASE METAS)'!CP172</f>
        <v>0</v>
      </c>
      <c r="BM179" s="1">
        <f>'BASE METAS)'!CQ172</f>
        <v>0</v>
      </c>
      <c r="BN179" s="1">
        <f>'BASE METAS)'!CR172</f>
        <v>0</v>
      </c>
      <c r="BO179" s="1">
        <f>'BASE METAS)'!CS172</f>
        <v>0</v>
      </c>
      <c r="BP179" s="1">
        <f>'BASE METAS)'!CT172</f>
        <v>0</v>
      </c>
      <c r="BQ179" s="1">
        <f>'BASE METAS)'!CU172</f>
        <v>0</v>
      </c>
      <c r="BR179" s="1">
        <f>'BASE METAS)'!CV172</f>
        <v>0</v>
      </c>
      <c r="BS179" s="1">
        <f>'BASE METAS)'!CW172</f>
        <v>0</v>
      </c>
      <c r="BT179" s="1">
        <f>'BASE METAS)'!CX172</f>
        <v>0</v>
      </c>
      <c r="BU179" s="1">
        <f>'BASE METAS)'!FA172</f>
        <v>0</v>
      </c>
      <c r="BV179" s="1">
        <f>'BASE METAS)'!FB172</f>
        <v>0</v>
      </c>
      <c r="BW179" s="1">
        <f>'BASE METAS)'!FC172</f>
        <v>0</v>
      </c>
      <c r="BX179" s="1">
        <f>'BASE METAS)'!FD172</f>
        <v>0</v>
      </c>
      <c r="BY179" s="1">
        <f>'BASE METAS)'!FE172</f>
        <v>0</v>
      </c>
      <c r="BZ179" s="1">
        <f>'BASE METAS)'!FF172</f>
        <v>0</v>
      </c>
      <c r="CA179" s="1">
        <f>'BASE METAS)'!FG172</f>
        <v>0</v>
      </c>
      <c r="CB179" s="1">
        <f>'BASE METAS)'!FH172</f>
        <v>0</v>
      </c>
      <c r="CC179" s="1">
        <f>'BASE METAS)'!FI172</f>
        <v>0</v>
      </c>
      <c r="CD179" s="1">
        <f>'BASE METAS)'!FJ172</f>
        <v>0</v>
      </c>
      <c r="CE179" s="1">
        <f>'BASE METAS)'!FK172</f>
        <v>0</v>
      </c>
      <c r="CF179" s="1">
        <f>'BASE METAS)'!FL172</f>
        <v>0</v>
      </c>
      <c r="CG179" s="1">
        <f>'BASE METAS)'!FM172</f>
        <v>0</v>
      </c>
    </row>
    <row r="180" spans="1:85" ht="15" customHeight="1" x14ac:dyDescent="0.25">
      <c r="A180" s="1">
        <f>'BASE METAS)'!A173</f>
        <v>0</v>
      </c>
      <c r="B180" s="1">
        <f>'BASE METAS)'!B173</f>
        <v>0</v>
      </c>
      <c r="C180" s="1">
        <f>'BASE METAS)'!C173</f>
        <v>0</v>
      </c>
      <c r="D180" s="1">
        <f>'BASE METAS)'!D173</f>
        <v>0</v>
      </c>
      <c r="E180" s="5">
        <f>'BASE METAS)'!E173</f>
        <v>0</v>
      </c>
      <c r="F180" s="3">
        <f>'BASE METAS)'!F173</f>
        <v>0</v>
      </c>
      <c r="G180" s="3">
        <f>'BASE METAS)'!G173</f>
        <v>0</v>
      </c>
      <c r="H180" s="3">
        <f>'BASE METAS)'!H173</f>
        <v>0</v>
      </c>
      <c r="I180" s="3">
        <f>'BASE METAS)'!I173</f>
        <v>0</v>
      </c>
      <c r="J180" s="13">
        <f>'BASE METAS)'!J173</f>
        <v>0</v>
      </c>
      <c r="K180" s="13">
        <f>'BASE METAS)'!K173</f>
        <v>0</v>
      </c>
      <c r="L180" s="13">
        <f>'BASE METAS)'!L173</f>
        <v>0</v>
      </c>
      <c r="M180" s="13">
        <f>'BASE METAS)'!M173</f>
        <v>0</v>
      </c>
      <c r="N180" s="13">
        <f>'BASE METAS)'!N173</f>
        <v>0</v>
      </c>
      <c r="O180" s="13">
        <f>'BASE METAS)'!O173</f>
        <v>0</v>
      </c>
      <c r="P180" s="13">
        <f>'BASE METAS)'!P173</f>
        <v>0</v>
      </c>
      <c r="Q180" s="13">
        <f>'BASE METAS)'!Q173</f>
        <v>0</v>
      </c>
      <c r="R180" s="13">
        <f>'BASE METAS)'!R173</f>
        <v>0</v>
      </c>
      <c r="S180" s="13">
        <f>'BASE METAS)'!S173</f>
        <v>0</v>
      </c>
      <c r="T180" s="13">
        <f>'BASE METAS)'!T173</f>
        <v>0</v>
      </c>
      <c r="U180" s="928">
        <f>'BASE METAS)'!U173</f>
        <v>0</v>
      </c>
      <c r="V180" s="13">
        <f>'BASE METAS)'!V173</f>
        <v>0</v>
      </c>
      <c r="W180" s="14">
        <f>'BASE METAS)'!W173</f>
        <v>0</v>
      </c>
      <c r="X180" s="5">
        <f>'BASE METAS)'!X173</f>
        <v>0</v>
      </c>
      <c r="Y180" s="1">
        <f>'BASE METAS)'!Y173</f>
        <v>0</v>
      </c>
      <c r="Z180" s="1">
        <f>'BASE METAS)'!Z173</f>
        <v>0</v>
      </c>
      <c r="AA180" s="1">
        <f>'BASE METAS)'!AA173</f>
        <v>0</v>
      </c>
      <c r="AB180" s="1">
        <f>'BASE METAS)'!AB173</f>
        <v>0</v>
      </c>
      <c r="AC180" s="1">
        <f>'BASE METAS)'!AC173</f>
        <v>0</v>
      </c>
      <c r="AD180" s="1">
        <f>'BASE METAS)'!AD173</f>
        <v>0</v>
      </c>
      <c r="AE180" s="1">
        <f>'BASE METAS)'!AE173</f>
        <v>0</v>
      </c>
      <c r="AF180" s="1">
        <f>'BASE METAS)'!AF173</f>
        <v>0</v>
      </c>
      <c r="AG180" s="1">
        <f>'BASE METAS)'!AG173</f>
        <v>0</v>
      </c>
      <c r="AH180" s="1">
        <f>'BASE METAS)'!AH173</f>
        <v>0</v>
      </c>
      <c r="AI180" s="1">
        <f>'BASE METAS)'!AI173</f>
        <v>0</v>
      </c>
      <c r="AJ180" s="1">
        <f>'BASE METAS)'!AJ173</f>
        <v>0</v>
      </c>
      <c r="AK180" s="1">
        <f>'BASE METAS)'!AK173</f>
        <v>0</v>
      </c>
      <c r="AL180" s="934">
        <f>'BASE METAS)'!AL173</f>
        <v>0</v>
      </c>
      <c r="AM180" s="1">
        <f>'BASE METAS)'!AM173</f>
        <v>0</v>
      </c>
      <c r="AN180" s="1">
        <f>'BASE METAS)'!AN173</f>
        <v>0</v>
      </c>
      <c r="AO180" s="1">
        <f>'BASE METAS)'!AU173</f>
        <v>0</v>
      </c>
      <c r="AP180" s="1">
        <f>'BASE METAS)'!AO173</f>
        <v>0</v>
      </c>
      <c r="AQ180" s="1">
        <f>'BASE METAS)'!AP173</f>
        <v>0</v>
      </c>
      <c r="AR180" s="1">
        <f>'BASE METAS)'!AQ173</f>
        <v>0</v>
      </c>
      <c r="AS180" s="1">
        <f>'BASE METAS)'!AR173</f>
        <v>0</v>
      </c>
      <c r="AT180" s="1">
        <f>'BASE METAS)'!AS173</f>
        <v>0</v>
      </c>
      <c r="AU180" s="1479">
        <f>'BASE METAS)'!BO173</f>
        <v>0</v>
      </c>
      <c r="AV180" s="1">
        <f>'BASE METAS)'!BQ173</f>
        <v>0</v>
      </c>
      <c r="AW180" s="816">
        <f>'BASE METAS)'!BR173</f>
        <v>0</v>
      </c>
      <c r="AX180" s="816">
        <f>'BASE METAS)'!BS173</f>
        <v>0</v>
      </c>
      <c r="AY180" s="816">
        <f>'BASE METAS)'!BT173</f>
        <v>0</v>
      </c>
      <c r="AZ180" s="816">
        <f>'BASE METAS)'!BU173</f>
        <v>0</v>
      </c>
      <c r="BA180" s="816">
        <f>'BASE METAS)'!BV173</f>
        <v>0</v>
      </c>
      <c r="BB180" s="816">
        <f>'BASE METAS)'!BW173</f>
        <v>0</v>
      </c>
      <c r="BC180" s="816">
        <f>'BASE METAS)'!BX173</f>
        <v>0</v>
      </c>
      <c r="BD180" s="816">
        <f>'BASE METAS)'!BY173</f>
        <v>0</v>
      </c>
      <c r="BE180" s="816">
        <f>'BASE METAS)'!CG173</f>
        <v>0</v>
      </c>
      <c r="BF180" s="816">
        <f>'BASE METAS)'!CJ173</f>
        <v>0</v>
      </c>
      <c r="BG180" s="816">
        <f>'BASE METAS)'!CK173</f>
        <v>0</v>
      </c>
      <c r="BH180" s="1">
        <f>'BASE METAS)'!CL173</f>
        <v>0</v>
      </c>
      <c r="BI180" s="1">
        <f>'BASE METAS)'!CM173</f>
        <v>0</v>
      </c>
      <c r="BJ180" s="1">
        <f>'BASE METAS)'!CN173</f>
        <v>0</v>
      </c>
      <c r="BK180" s="1">
        <f>'BASE METAS)'!CO173</f>
        <v>0</v>
      </c>
      <c r="BL180" s="1">
        <f>'BASE METAS)'!CP173</f>
        <v>0</v>
      </c>
      <c r="BM180" s="1">
        <f>'BASE METAS)'!CQ173</f>
        <v>0</v>
      </c>
      <c r="BN180" s="1">
        <f>'BASE METAS)'!CR173</f>
        <v>0</v>
      </c>
      <c r="BO180" s="1">
        <f>'BASE METAS)'!CS173</f>
        <v>0</v>
      </c>
      <c r="BP180" s="1">
        <f>'BASE METAS)'!CT173</f>
        <v>0</v>
      </c>
      <c r="BQ180" s="1">
        <f>'BASE METAS)'!CU173</f>
        <v>0</v>
      </c>
      <c r="BR180" s="1">
        <f>'BASE METAS)'!CV173</f>
        <v>0</v>
      </c>
      <c r="BS180" s="1">
        <f>'BASE METAS)'!CW173</f>
        <v>0</v>
      </c>
      <c r="BT180" s="1">
        <f>'BASE METAS)'!CX173</f>
        <v>0</v>
      </c>
      <c r="BU180" s="1">
        <f>'BASE METAS)'!FA173</f>
        <v>0</v>
      </c>
      <c r="BV180" s="1">
        <f>'BASE METAS)'!FB173</f>
        <v>0</v>
      </c>
      <c r="BW180" s="1">
        <f>'BASE METAS)'!FC173</f>
        <v>0</v>
      </c>
      <c r="BX180" s="1">
        <f>'BASE METAS)'!FD173</f>
        <v>0</v>
      </c>
      <c r="BY180" s="1">
        <f>'BASE METAS)'!FE173</f>
        <v>0</v>
      </c>
      <c r="BZ180" s="1">
        <f>'BASE METAS)'!FF173</f>
        <v>0</v>
      </c>
      <c r="CA180" s="1">
        <f>'BASE METAS)'!FG173</f>
        <v>0</v>
      </c>
      <c r="CB180" s="1">
        <f>'BASE METAS)'!FH173</f>
        <v>0</v>
      </c>
      <c r="CC180" s="1">
        <f>'BASE METAS)'!FI173</f>
        <v>0</v>
      </c>
      <c r="CD180" s="1">
        <f>'BASE METAS)'!FJ173</f>
        <v>0</v>
      </c>
      <c r="CE180" s="1">
        <f>'BASE METAS)'!FK173</f>
        <v>0</v>
      </c>
      <c r="CF180" s="1">
        <f>'BASE METAS)'!FL173</f>
        <v>0</v>
      </c>
      <c r="CG180" s="1">
        <f>'BASE METAS)'!FM173</f>
        <v>0</v>
      </c>
    </row>
    <row r="181" spans="1:85" ht="12" customHeight="1" x14ac:dyDescent="0.25">
      <c r="A181" s="1">
        <f>'BASE METAS)'!A174</f>
        <v>0</v>
      </c>
      <c r="B181" s="7146" t="str">
        <f>'BASE METAS)'!B174</f>
        <v xml:space="preserve">DEPENDENCIA </v>
      </c>
      <c r="C181" s="7146" t="str">
        <f>'BASE METAS)'!C174</f>
        <v>ENT</v>
      </c>
      <c r="D181" s="7146" t="str">
        <f>'BASE METAS)'!D174</f>
        <v>PROY</v>
      </c>
      <c r="E181" s="7146" t="str">
        <f>'BASE METAS)'!E174</f>
        <v>NOMBRE DEL PROYECTO</v>
      </c>
      <c r="F181" s="7155" t="str">
        <f>'BASE METAS)'!F174</f>
        <v>DG</v>
      </c>
      <c r="G181" s="7155" t="str">
        <f>'BASE METAS)'!G174</f>
        <v>DA</v>
      </c>
      <c r="H181" s="7155" t="str">
        <f>'BASE METAS)'!H174</f>
        <v xml:space="preserve">CLAVE PROGRAMÁTICA </v>
      </c>
      <c r="I181" s="7155"/>
      <c r="J181" s="7155"/>
      <c r="K181" s="7155"/>
      <c r="L181" s="7155"/>
      <c r="M181" s="7155"/>
      <c r="N181" s="1357">
        <f>'BASE METAS)'!N174</f>
        <v>0</v>
      </c>
      <c r="O181" s="1357">
        <f>'BASE METAS)'!O174</f>
        <v>0</v>
      </c>
      <c r="P181" s="7120" t="str">
        <f>'BASE METAS)'!P174</f>
        <v>ESTRUCTURA PROGRAMÁTICA</v>
      </c>
      <c r="Q181" s="7121"/>
      <c r="R181" s="7121"/>
      <c r="S181" s="7121"/>
      <c r="T181" s="7121"/>
      <c r="U181" s="924">
        <f>'BASE METAS)'!U174</f>
        <v>0</v>
      </c>
      <c r="V181" s="1358">
        <f>'BASE METAS)'!V174</f>
        <v>0</v>
      </c>
      <c r="W181" s="7139" t="str">
        <f>'BASE METAS)'!W174</f>
        <v>PRESPUESTO</v>
      </c>
      <c r="X181" s="7216" t="str">
        <f>'BASE METAS)'!X174</f>
        <v>ÁREAS EJECUTORAS</v>
      </c>
      <c r="Y181" s="1">
        <f>'BASE METAS)'!Y174</f>
        <v>0</v>
      </c>
      <c r="Z181" s="1">
        <f>'BASE METAS)'!Z174</f>
        <v>0</v>
      </c>
      <c r="AA181" s="1">
        <f>'BASE METAS)'!AA174</f>
        <v>0</v>
      </c>
      <c r="AB181" s="1">
        <f>'BASE METAS)'!AB174</f>
        <v>0</v>
      </c>
      <c r="AC181" s="1">
        <f>'BASE METAS)'!AC174</f>
        <v>0</v>
      </c>
      <c r="AD181" s="1">
        <f>'BASE METAS)'!AD174</f>
        <v>0</v>
      </c>
      <c r="AE181" s="1">
        <f>'BASE METAS)'!AE174</f>
        <v>0</v>
      </c>
      <c r="AF181" s="1">
        <f>'BASE METAS)'!AF174</f>
        <v>0</v>
      </c>
      <c r="AG181" s="1">
        <f>'BASE METAS)'!AG174</f>
        <v>0</v>
      </c>
      <c r="AH181" s="1">
        <f>'BASE METAS)'!AH174</f>
        <v>0</v>
      </c>
      <c r="AI181" s="1">
        <f>'BASE METAS)'!AI174</f>
        <v>0</v>
      </c>
      <c r="AJ181" s="1">
        <f>'BASE METAS)'!AJ174</f>
        <v>0</v>
      </c>
      <c r="AK181" s="1">
        <f>'BASE METAS)'!AK174</f>
        <v>0</v>
      </c>
      <c r="AL181" s="934">
        <f>'BASE METAS)'!AL174</f>
        <v>0</v>
      </c>
      <c r="AM181" s="1">
        <f>'BASE METAS)'!AM174</f>
        <v>0</v>
      </c>
      <c r="AN181" s="1">
        <f>'BASE METAS)'!AN174</f>
        <v>0</v>
      </c>
      <c r="AO181" s="1">
        <f>'BASE METAS)'!AU174</f>
        <v>0</v>
      </c>
      <c r="AP181" s="1">
        <f>'BASE METAS)'!AO174</f>
        <v>0</v>
      </c>
      <c r="AQ181" s="1">
        <f>'BASE METAS)'!AP174</f>
        <v>0</v>
      </c>
      <c r="AR181" s="1">
        <f>'BASE METAS)'!AQ174</f>
        <v>0</v>
      </c>
      <c r="AS181" s="1">
        <f>'BASE METAS)'!AR174</f>
        <v>0</v>
      </c>
      <c r="AT181" s="1">
        <f>'BASE METAS)'!AS174</f>
        <v>0</v>
      </c>
      <c r="AU181" s="1479">
        <f>'BASE METAS)'!BO174</f>
        <v>0</v>
      </c>
      <c r="AV181" s="1">
        <f>'BASE METAS)'!BQ174</f>
        <v>0</v>
      </c>
      <c r="AW181" s="1318">
        <f>'BASE METAS)'!BR174</f>
        <v>0</v>
      </c>
      <c r="AX181" s="816">
        <f>'BASE METAS)'!BS174</f>
        <v>0</v>
      </c>
      <c r="AY181" s="1313">
        <f>'BASE METAS)'!BT174</f>
        <v>0</v>
      </c>
      <c r="AZ181" s="816">
        <f>'BASE METAS)'!BU174</f>
        <v>0</v>
      </c>
      <c r="BA181" s="816">
        <f>'BASE METAS)'!BV174</f>
        <v>0</v>
      </c>
      <c r="BB181" s="816">
        <f>'BASE METAS)'!BW174</f>
        <v>0</v>
      </c>
      <c r="BC181" s="816">
        <f>'BASE METAS)'!BX174</f>
        <v>0</v>
      </c>
      <c r="BD181" s="816">
        <f>'BASE METAS)'!BY174</f>
        <v>0</v>
      </c>
      <c r="BE181" s="816">
        <f>'BASE METAS)'!CG174</f>
        <v>0</v>
      </c>
      <c r="BF181" s="816">
        <f>'BASE METAS)'!CJ174</f>
        <v>0</v>
      </c>
      <c r="BG181" s="816">
        <f>'BASE METAS)'!CK174</f>
        <v>0</v>
      </c>
      <c r="BH181" s="1">
        <f>'BASE METAS)'!CL174</f>
        <v>0</v>
      </c>
      <c r="BI181" s="1">
        <f>'BASE METAS)'!CM174</f>
        <v>0</v>
      </c>
      <c r="BJ181" s="1">
        <f>'BASE METAS)'!CN174</f>
        <v>0</v>
      </c>
      <c r="BK181" s="1">
        <f>'BASE METAS)'!CO174</f>
        <v>0</v>
      </c>
      <c r="BL181" s="1">
        <f>'BASE METAS)'!CP174</f>
        <v>0</v>
      </c>
      <c r="BM181" s="1">
        <f>'BASE METAS)'!CQ174</f>
        <v>0</v>
      </c>
      <c r="BN181" s="1">
        <f>'BASE METAS)'!CR174</f>
        <v>0</v>
      </c>
      <c r="BO181" s="1">
        <f>'BASE METAS)'!CS174</f>
        <v>0</v>
      </c>
      <c r="BP181" s="1">
        <f>'BASE METAS)'!CT174</f>
        <v>0</v>
      </c>
      <c r="BQ181" s="1">
        <f>'BASE METAS)'!CU174</f>
        <v>0</v>
      </c>
      <c r="BR181" s="1">
        <f>'BASE METAS)'!CV174</f>
        <v>0</v>
      </c>
      <c r="BS181" s="1">
        <f>'BASE METAS)'!CW174</f>
        <v>0</v>
      </c>
      <c r="BT181" s="1">
        <f>'BASE METAS)'!CX174</f>
        <v>0</v>
      </c>
      <c r="BU181" s="1">
        <f>'BASE METAS)'!FA174</f>
        <v>0</v>
      </c>
      <c r="BV181" s="1">
        <f>'BASE METAS)'!FB174</f>
        <v>0</v>
      </c>
      <c r="BW181" s="1">
        <f>'BASE METAS)'!FC174</f>
        <v>0</v>
      </c>
      <c r="BX181" s="1">
        <f>'BASE METAS)'!FD174</f>
        <v>0</v>
      </c>
      <c r="BY181" s="1">
        <f>'BASE METAS)'!FE174</f>
        <v>0</v>
      </c>
      <c r="BZ181" s="1">
        <f>'BASE METAS)'!FF174</f>
        <v>0</v>
      </c>
      <c r="CA181" s="1">
        <f>'BASE METAS)'!FG174</f>
        <v>0</v>
      </c>
      <c r="CB181" s="1">
        <f>'BASE METAS)'!FH174</f>
        <v>0</v>
      </c>
      <c r="CC181" s="1">
        <f>'BASE METAS)'!FI174</f>
        <v>0</v>
      </c>
      <c r="CD181" s="1">
        <f>'BASE METAS)'!FJ174</f>
        <v>0</v>
      </c>
      <c r="CE181" s="1">
        <f>'BASE METAS)'!FK174</f>
        <v>0</v>
      </c>
      <c r="CF181" s="1">
        <f>'BASE METAS)'!FL174</f>
        <v>0</v>
      </c>
      <c r="CG181" s="1">
        <f>'BASE METAS)'!FM174</f>
        <v>0</v>
      </c>
    </row>
    <row r="182" spans="1:85" ht="12" customHeight="1" x14ac:dyDescent="0.2">
      <c r="A182" s="1">
        <f>'BASE METAS)'!A175</f>
        <v>0</v>
      </c>
      <c r="B182" s="7150"/>
      <c r="C182" s="7150"/>
      <c r="D182" s="7150"/>
      <c r="E182" s="7150"/>
      <c r="F182" s="7162"/>
      <c r="G182" s="7162"/>
      <c r="H182" s="320" t="str">
        <f>'BASE METAS)'!H175</f>
        <v>FN</v>
      </c>
      <c r="I182" s="320" t="str">
        <f>'BASE METAS)'!I175</f>
        <v>Sf</v>
      </c>
      <c r="J182" s="320" t="str">
        <f>'BASE METAS)'!J175</f>
        <v>PG</v>
      </c>
      <c r="K182" s="320" t="str">
        <f>'BASE METAS)'!K175</f>
        <v>Sp</v>
      </c>
      <c r="L182" s="320" t="str">
        <f>'BASE METAS)'!L175</f>
        <v>PY</v>
      </c>
      <c r="M182" s="320" t="str">
        <f>'BASE METAS)'!M175</f>
        <v>FF</v>
      </c>
      <c r="N182" s="320">
        <f>'BASE METAS)'!N175</f>
        <v>0</v>
      </c>
      <c r="O182" s="320">
        <f>'BASE METAS)'!O175</f>
        <v>0</v>
      </c>
      <c r="P182" s="320" t="str">
        <f>'BASE METAS)'!P175</f>
        <v>FN</v>
      </c>
      <c r="Q182" s="320" t="str">
        <f>'BASE METAS)'!Q175</f>
        <v>Sf</v>
      </c>
      <c r="R182" s="320" t="str">
        <f>'BASE METAS)'!R175</f>
        <v>PG</v>
      </c>
      <c r="S182" s="320" t="str">
        <f>'BASE METAS)'!S175</f>
        <v>Sp</v>
      </c>
      <c r="T182" s="320" t="str">
        <f>'BASE METAS)'!T175</f>
        <v>PY</v>
      </c>
      <c r="U182" s="926">
        <f>'BASE METAS)'!U175</f>
        <v>0</v>
      </c>
      <c r="V182" s="320">
        <f>'BASE METAS)'!V175</f>
        <v>0</v>
      </c>
      <c r="W182" s="7140"/>
      <c r="X182" s="7732"/>
      <c r="Y182" s="1">
        <f>'BASE METAS)'!Y175</f>
        <v>0</v>
      </c>
      <c r="Z182" s="1">
        <f>'BASE METAS)'!Z175</f>
        <v>0</v>
      </c>
      <c r="AA182" s="1">
        <f>'BASE METAS)'!AA175</f>
        <v>0</v>
      </c>
      <c r="AB182" s="1">
        <f>'BASE METAS)'!AB175</f>
        <v>0</v>
      </c>
      <c r="AC182" s="1">
        <f>'BASE METAS)'!AC175</f>
        <v>0</v>
      </c>
      <c r="AD182" s="1">
        <f>'BASE METAS)'!AD175</f>
        <v>0</v>
      </c>
      <c r="AE182" s="1">
        <f>'BASE METAS)'!AE175</f>
        <v>0</v>
      </c>
      <c r="AF182" s="1">
        <f>'BASE METAS)'!AF175</f>
        <v>0</v>
      </c>
      <c r="AG182" s="1">
        <f>'BASE METAS)'!AG175</f>
        <v>0</v>
      </c>
      <c r="AH182" s="1">
        <f>'BASE METAS)'!AH175</f>
        <v>0</v>
      </c>
      <c r="AI182" s="1">
        <f>'BASE METAS)'!AI175</f>
        <v>0</v>
      </c>
      <c r="AJ182" s="1">
        <f>'BASE METAS)'!AJ175</f>
        <v>0</v>
      </c>
      <c r="AK182" s="1">
        <f>'BASE METAS)'!AK175</f>
        <v>0</v>
      </c>
      <c r="AL182" s="934">
        <f>'BASE METAS)'!AL175</f>
        <v>0</v>
      </c>
      <c r="AM182" s="1">
        <f>'BASE METAS)'!AM175</f>
        <v>0</v>
      </c>
      <c r="AN182" s="1">
        <f>'BASE METAS)'!AN175</f>
        <v>0</v>
      </c>
      <c r="AO182" s="1">
        <f>'BASE METAS)'!AU175</f>
        <v>0</v>
      </c>
      <c r="AP182" s="1">
        <f>'BASE METAS)'!AO175</f>
        <v>0</v>
      </c>
      <c r="AQ182" s="1">
        <f>'BASE METAS)'!AP175</f>
        <v>0</v>
      </c>
      <c r="AR182" s="1">
        <f>'BASE METAS)'!AQ175</f>
        <v>0</v>
      </c>
      <c r="AS182" s="1">
        <f>'BASE METAS)'!AR175</f>
        <v>0</v>
      </c>
      <c r="AT182" s="1">
        <f>'BASE METAS)'!AS175</f>
        <v>0</v>
      </c>
      <c r="AU182" s="1479">
        <f>'BASE METAS)'!BO175</f>
        <v>0</v>
      </c>
      <c r="AV182" s="1">
        <f>'BASE METAS)'!BQ175</f>
        <v>0</v>
      </c>
      <c r="AW182" s="1319">
        <f>'BASE METAS)'!BR175</f>
        <v>0</v>
      </c>
      <c r="AX182" s="1313">
        <f>'BASE METAS)'!BS175</f>
        <v>0</v>
      </c>
      <c r="AY182" s="1313">
        <f>'BASE METAS)'!BT175</f>
        <v>0</v>
      </c>
      <c r="AZ182" s="816">
        <f>'BASE METAS)'!BU175</f>
        <v>0</v>
      </c>
      <c r="BA182" s="1313">
        <f>'BASE METAS)'!BV175</f>
        <v>0</v>
      </c>
      <c r="BB182" s="1313">
        <f>'BASE METAS)'!BW175</f>
        <v>0</v>
      </c>
      <c r="BC182" s="1313">
        <f>'BASE METAS)'!BX175</f>
        <v>0</v>
      </c>
      <c r="BD182" s="1306">
        <f>'BASE METAS)'!BY175</f>
        <v>0</v>
      </c>
      <c r="BE182" s="1306">
        <f>'BASE METAS)'!CG175</f>
        <v>0</v>
      </c>
      <c r="BF182" s="1306">
        <f>'BASE METAS)'!CJ175</f>
        <v>0</v>
      </c>
      <c r="BG182" s="816">
        <f>'BASE METAS)'!CK175</f>
        <v>0</v>
      </c>
      <c r="BH182" s="1">
        <f>'BASE METAS)'!CL175</f>
        <v>0</v>
      </c>
      <c r="BI182" s="1">
        <f>'BASE METAS)'!CM175</f>
        <v>0</v>
      </c>
      <c r="BJ182" s="1">
        <f>'BASE METAS)'!CN175</f>
        <v>0</v>
      </c>
      <c r="BK182" s="1">
        <f>'BASE METAS)'!CO175</f>
        <v>0</v>
      </c>
      <c r="BL182" s="1">
        <f>'BASE METAS)'!CP175</f>
        <v>0</v>
      </c>
      <c r="BM182" s="1">
        <f>'BASE METAS)'!CQ175</f>
        <v>0</v>
      </c>
      <c r="BN182" s="1">
        <f>'BASE METAS)'!CR175</f>
        <v>0</v>
      </c>
      <c r="BO182" s="1">
        <f>'BASE METAS)'!CS175</f>
        <v>0</v>
      </c>
      <c r="BP182" s="1">
        <f>'BASE METAS)'!CT175</f>
        <v>0</v>
      </c>
      <c r="BQ182" s="1">
        <f>'BASE METAS)'!CU175</f>
        <v>0</v>
      </c>
      <c r="BR182" s="1">
        <f>'BASE METAS)'!CV175</f>
        <v>0</v>
      </c>
      <c r="BS182" s="1">
        <f>'BASE METAS)'!CW175</f>
        <v>0</v>
      </c>
      <c r="BT182" s="1">
        <f>'BASE METAS)'!CX175</f>
        <v>0</v>
      </c>
      <c r="BU182" s="1">
        <f>'BASE METAS)'!FA175</f>
        <v>0</v>
      </c>
      <c r="BV182" s="1">
        <f>'BASE METAS)'!FB175</f>
        <v>0</v>
      </c>
      <c r="BW182" s="1">
        <f>'BASE METAS)'!FC175</f>
        <v>0</v>
      </c>
      <c r="BX182" s="1">
        <f>'BASE METAS)'!FD175</f>
        <v>0</v>
      </c>
      <c r="BY182" s="1">
        <f>'BASE METAS)'!FE175</f>
        <v>0</v>
      </c>
      <c r="BZ182" s="1">
        <f>'BASE METAS)'!FF175</f>
        <v>0</v>
      </c>
      <c r="CA182" s="1">
        <f>'BASE METAS)'!FG175</f>
        <v>0</v>
      </c>
      <c r="CB182" s="1">
        <f>'BASE METAS)'!FH175</f>
        <v>0</v>
      </c>
      <c r="CC182" s="1">
        <f>'BASE METAS)'!FI175</f>
        <v>0</v>
      </c>
      <c r="CD182" s="1">
        <f>'BASE METAS)'!FJ175</f>
        <v>0</v>
      </c>
      <c r="CE182" s="1">
        <f>'BASE METAS)'!FK175</f>
        <v>0</v>
      </c>
      <c r="CF182" s="1">
        <f>'BASE METAS)'!FL175</f>
        <v>0</v>
      </c>
      <c r="CG182" s="1">
        <f>'BASE METAS)'!FM175</f>
        <v>0</v>
      </c>
    </row>
    <row r="183" spans="1:85" ht="78.75" customHeight="1" x14ac:dyDescent="0.2">
      <c r="A183" s="1">
        <f>'BASE METAS)'!A176</f>
        <v>21</v>
      </c>
      <c r="B183" s="7195" t="str">
        <f>'BASE METAS)'!B176</f>
        <v xml:space="preserve">ADMINISTRACIÓN </v>
      </c>
      <c r="C183" s="5684">
        <f>'BASE METAS)'!C176</f>
        <v>500</v>
      </c>
      <c r="D183" s="5684">
        <f>'BASE METAS)'!D176</f>
        <v>1</v>
      </c>
      <c r="E183" s="7102" t="str">
        <f>'BASE METAS)'!E176</f>
        <v xml:space="preserve">SIMPLIFICACIÓN Y MODERNIZACIÓN DE LA ADMINISTRACIÓN PÚBLICA </v>
      </c>
      <c r="F183" s="5706" t="str">
        <f>'BASE METAS)'!F176</f>
        <v>E00</v>
      </c>
      <c r="G183" s="5706" t="str">
        <f>'BASE METAS)'!G176</f>
        <v>137</v>
      </c>
      <c r="H183" s="5706" t="str">
        <f>'BASE METAS)'!H176</f>
        <v>05</v>
      </c>
      <c r="I183" s="5706" t="str">
        <f>'BASE METAS)'!I176</f>
        <v>01</v>
      </c>
      <c r="J183" s="5706" t="str">
        <f>'BASE METAS)'!J176</f>
        <v>01</v>
      </c>
      <c r="K183" s="5706" t="str">
        <f>'BASE METAS)'!K176</f>
        <v>05</v>
      </c>
      <c r="L183" s="5706" t="str">
        <f>'BASE METAS)'!L176</f>
        <v>01</v>
      </c>
      <c r="M183" s="5706" t="str">
        <f>'BASE METAS)'!M176</f>
        <v>101</v>
      </c>
      <c r="N183" s="5706" t="str">
        <f>'BASE METAS)'!N176</f>
        <v>Administración</v>
      </c>
      <c r="O183" s="5697" t="str">
        <f>'BASE METAS)'!O176</f>
        <v>Simplificación Administrativa</v>
      </c>
      <c r="P183" s="5697" t="str">
        <f>'BASE METAS)'!P176</f>
        <v>Administración, planeación y control gubernamental</v>
      </c>
      <c r="Q183" s="5697" t="str">
        <f>'BASE METAS)'!Q176</f>
        <v>Control y evaluación de la administración gubernamental</v>
      </c>
      <c r="R183" s="5697" t="str">
        <f>'BASE METAS)'!R176</f>
        <v>Consolidación de la gestión gubernamental de resultados</v>
      </c>
      <c r="S183" s="5697" t="str">
        <f>'BASE METAS)'!S176</f>
        <v>Modernización y mejoramiento integral de la función pública</v>
      </c>
      <c r="T183" s="5697" t="str">
        <f>'BASE METAS)'!T176</f>
        <v>Simplificación y modernización de la administración pública</v>
      </c>
      <c r="U183" s="7729" t="str">
        <f>'BASE METAS)'!U176</f>
        <v xml:space="preserve">LOGRAR DINAMISMO Y EFICIENCIA EN LOS PROCESOS, TRÁMITES Y SERVICIOS A CARGO DE LA DIRECCIÓN GENERAL DE ADMINISTRACIÓN MEDIANTE LA SIMPLIFICACIÓN Y SISTEMATIZACIÓN DE LA GESTIÓN INTERNA. </v>
      </c>
      <c r="V183" s="5697" t="str">
        <f>'BASE METAS)'!V176</f>
        <v>Gobierno de Resultados</v>
      </c>
      <c r="W183" s="5694">
        <f>'BASE METAS)'!W176</f>
        <v>28458707.43</v>
      </c>
      <c r="X183" s="7102" t="str">
        <f>'BASE METAS)'!X176</f>
        <v>DIRECCIÓN GENERAL DE ADMINISTRACIÓN</v>
      </c>
      <c r="Y183" s="229">
        <f>'BASE METAS)'!Y176</f>
        <v>1</v>
      </c>
      <c r="Z183" s="248" t="str">
        <f>'BASE METAS)'!Z176</f>
        <v>ESTANDARIZAR Y SIMPLIFICAR LOS TRÁMITES Y SERVICIOS ADMINISTRATIVOS INTERNOS MEDIANTE LA ACTUALIZACIÓN DEL MANUAL DE TRAMITES Y SERVICIOS DE LA DIRECCIÓN GENERAL DE ADMINISTRACIÓN PARA LOGRAR DINAMISMO Y EFICIENCIA EN LA GESTIÓN INTERNA</v>
      </c>
      <c r="AA183" s="232" t="str">
        <f>'BASE METAS)'!AA176</f>
        <v>MANUAL DE TRÁMITES Y SERVICIOS</v>
      </c>
      <c r="AB183" s="233">
        <f>'BASE METAS)'!AB176</f>
        <v>4</v>
      </c>
      <c r="AC183" s="233">
        <f>'BASE METAS)'!AC176</f>
        <v>1</v>
      </c>
      <c r="AD183" s="234">
        <f>'BASE METAS)'!AD176</f>
        <v>0.25</v>
      </c>
      <c r="AE183" s="233">
        <f>'BASE METAS)'!AE176</f>
        <v>1</v>
      </c>
      <c r="AF183" s="234">
        <f>'BASE METAS)'!AF176</f>
        <v>0.25</v>
      </c>
      <c r="AG183" s="235">
        <f>'BASE METAS)'!AG176</f>
        <v>1</v>
      </c>
      <c r="AH183" s="234">
        <f>'BASE METAS)'!AH176</f>
        <v>0.25</v>
      </c>
      <c r="AI183" s="235">
        <f>'BASE METAS)'!AI176</f>
        <v>1</v>
      </c>
      <c r="AJ183" s="236">
        <f>'BASE METAS)'!AJ176</f>
        <v>0.25</v>
      </c>
      <c r="AK183" s="211">
        <f>'BASE METAS)'!AK176</f>
        <v>1</v>
      </c>
      <c r="AL183" s="936">
        <f>'BASE METAS)'!AL176</f>
        <v>1</v>
      </c>
      <c r="AM183" s="807" t="str">
        <f>'BASE METAS)'!AM176</f>
        <v>ACTUALIZACIÓN DEL MANUAL DE TRÁMITES Y SERVICIOS</v>
      </c>
      <c r="AN183" s="807" t="str">
        <f>'BASE METAS)'!AN176</f>
        <v>MIDE EL PORCENTAJE DE ACTUALIZACIONES REALIZADAS, RESPECTO A LAS ACTUALIZACIONES PROGRAMADAS.</v>
      </c>
      <c r="AO183" s="807" t="str">
        <f>'BASE METAS)'!AU176</f>
        <v>GESTIÓN</v>
      </c>
      <c r="AP183" s="807" t="str">
        <f>'BASE METAS)'!AO176</f>
        <v>No. DE ACTUALIZACIONES REALIZADAS</v>
      </c>
      <c r="AQ183" s="807" t="str">
        <f>'BASE METAS)'!AP176</f>
        <v>No. DE ACTUALIZACIONES PROGRAMADAS</v>
      </c>
      <c r="AR183" s="807">
        <f>'BASE METAS)'!AQ176</f>
        <v>100</v>
      </c>
      <c r="AS183" s="807" t="str">
        <f>'BASE METAS)'!AR176</f>
        <v>MANUAL ACTUALIZADO</v>
      </c>
      <c r="AT183" s="807" t="str">
        <f>'BASE METAS)'!AS176</f>
        <v>CALIDAD</v>
      </c>
      <c r="AU183" s="1483">
        <f>'BASE METAS)'!BO176</f>
        <v>0</v>
      </c>
      <c r="AV183" s="1">
        <f>'BASE METAS)'!BQ176</f>
        <v>4</v>
      </c>
      <c r="AW183" s="1319">
        <f>'BASE METAS)'!BR176</f>
        <v>0</v>
      </c>
      <c r="AX183" s="1311">
        <f>'BASE METAS)'!BS176</f>
        <v>1</v>
      </c>
      <c r="AY183" s="1311">
        <f>'BASE METAS)'!BT176</f>
        <v>0</v>
      </c>
      <c r="AZ183" s="1311">
        <f>'BASE METAS)'!BU176</f>
        <v>1</v>
      </c>
      <c r="BA183" s="1313">
        <f>'BASE METAS)'!BV176</f>
        <v>0</v>
      </c>
      <c r="BB183" s="1313">
        <f>'BASE METAS)'!BW176</f>
        <v>1</v>
      </c>
      <c r="BC183" s="1313">
        <f>'BASE METAS)'!BX176</f>
        <v>3</v>
      </c>
      <c r="BD183" s="1313">
        <f>'BASE METAS)'!BY176</f>
        <v>0.25</v>
      </c>
      <c r="BE183" s="1313">
        <f>'BASE METAS)'!CG176</f>
        <v>1</v>
      </c>
      <c r="BF183" s="1313">
        <f>'BASE METAS)'!CJ176</f>
        <v>0</v>
      </c>
      <c r="BG183" s="816">
        <f>'BASE METAS)'!CK176</f>
        <v>0</v>
      </c>
      <c r="BH183" s="1">
        <f>'BASE METAS)'!CL176</f>
        <v>0</v>
      </c>
      <c r="BI183" s="1">
        <f>'BASE METAS)'!CM176</f>
        <v>0</v>
      </c>
      <c r="BJ183" s="1">
        <f>'BASE METAS)'!CN176</f>
        <v>0</v>
      </c>
      <c r="BK183" s="1">
        <f>'BASE METAS)'!CO176</f>
        <v>1</v>
      </c>
      <c r="BL183" s="1">
        <f>'BASE METAS)'!CP176</f>
        <v>0</v>
      </c>
      <c r="BM183" s="1">
        <f>'BASE METAS)'!CQ176</f>
        <v>0</v>
      </c>
      <c r="BN183" s="1">
        <f>'BASE METAS)'!CR176</f>
        <v>1</v>
      </c>
      <c r="BO183" s="1">
        <f>'BASE METAS)'!CS176</f>
        <v>0</v>
      </c>
      <c r="BP183" s="1">
        <f>'BASE METAS)'!CT176</f>
        <v>0</v>
      </c>
      <c r="BQ183" s="1">
        <f>'BASE METAS)'!CU176</f>
        <v>1</v>
      </c>
      <c r="BR183" s="1">
        <f>'BASE METAS)'!CV176</f>
        <v>0</v>
      </c>
      <c r="BS183" s="1">
        <f>'BASE METAS)'!CW176</f>
        <v>0</v>
      </c>
      <c r="BT183" s="1">
        <f>'BASE METAS)'!CX176</f>
        <v>1</v>
      </c>
      <c r="BU183" s="1">
        <f>'BASE METAS)'!FA176</f>
        <v>4</v>
      </c>
      <c r="BV183" s="1">
        <f>'BASE METAS)'!FB176</f>
        <v>0</v>
      </c>
      <c r="BW183" s="1">
        <f>'BASE METAS)'!FC176</f>
        <v>0</v>
      </c>
      <c r="BX183" s="1">
        <f>'BASE METAS)'!FD176</f>
        <v>0</v>
      </c>
      <c r="BY183" s="1">
        <f>'BASE METAS)'!FE176</f>
        <v>0</v>
      </c>
      <c r="BZ183" s="1">
        <f>'BASE METAS)'!FF176</f>
        <v>1</v>
      </c>
      <c r="CA183" s="1">
        <f>'BASE METAS)'!FG176</f>
        <v>1</v>
      </c>
      <c r="CB183" s="1">
        <f>'BASE METAS)'!FH176</f>
        <v>3</v>
      </c>
      <c r="CC183" s="1">
        <f>'BASE METAS)'!FI176</f>
        <v>0.25</v>
      </c>
      <c r="CD183" s="1">
        <f>'BASE METAS)'!FJ176</f>
        <v>4</v>
      </c>
      <c r="CE183" s="1">
        <f>'BASE METAS)'!FK176</f>
        <v>0</v>
      </c>
      <c r="CF183" s="1">
        <f>'BASE METAS)'!FL176</f>
        <v>0</v>
      </c>
      <c r="CG183" s="1">
        <f>'BASE METAS)'!FM176</f>
        <v>0</v>
      </c>
    </row>
    <row r="184" spans="1:85" ht="86.25" customHeight="1" x14ac:dyDescent="0.25">
      <c r="A184" s="1">
        <f>'BASE METAS)'!A177</f>
        <v>0</v>
      </c>
      <c r="B184" s="6801"/>
      <c r="C184" s="5685"/>
      <c r="D184" s="5685"/>
      <c r="E184" s="7145"/>
      <c r="F184" s="5707"/>
      <c r="G184" s="5707"/>
      <c r="H184" s="5707"/>
      <c r="I184" s="5707"/>
      <c r="J184" s="5707"/>
      <c r="K184" s="5707"/>
      <c r="L184" s="5707"/>
      <c r="M184" s="5707"/>
      <c r="N184" s="5707"/>
      <c r="O184" s="5698"/>
      <c r="P184" s="5698"/>
      <c r="Q184" s="5698"/>
      <c r="R184" s="5698"/>
      <c r="S184" s="5698"/>
      <c r="T184" s="5698"/>
      <c r="U184" s="7730"/>
      <c r="V184" s="5698"/>
      <c r="W184" s="5695"/>
      <c r="X184" s="7145"/>
      <c r="Y184" s="230">
        <f>'BASE METAS)'!Y177</f>
        <v>2</v>
      </c>
      <c r="Z184" s="249" t="str">
        <f>'BASE METAS)'!Z177</f>
        <v>REALIZAR REUNIONES DE TRABAJO CON DIRECTIVOS, FUNCIONARIOS Y ENLACES ADMINISTRATIVOS DE DEPENDENCIAS PARA INTERCAMBIAR PROPUESTAS DE MEJORA DE LA GESTIÓN DE LA DIRECCIÓN GENERAL DE ADMINISTRACIÓN .</v>
      </c>
      <c r="AA184" s="237" t="str">
        <f>'BASE METAS)'!AA177</f>
        <v>REUNIÓN</v>
      </c>
      <c r="AB184" s="242">
        <f>'BASE METAS)'!AB177</f>
        <v>4</v>
      </c>
      <c r="AC184" s="238">
        <f>'BASE METAS)'!AC177</f>
        <v>1</v>
      </c>
      <c r="AD184" s="239">
        <f>'BASE METAS)'!AD177</f>
        <v>0.25</v>
      </c>
      <c r="AE184" s="238">
        <f>'BASE METAS)'!AE177</f>
        <v>1</v>
      </c>
      <c r="AF184" s="239">
        <f>'BASE METAS)'!AF177</f>
        <v>0.25</v>
      </c>
      <c r="AG184" s="240">
        <f>'BASE METAS)'!AG177</f>
        <v>1</v>
      </c>
      <c r="AH184" s="239">
        <f>'BASE METAS)'!AH177</f>
        <v>0.25</v>
      </c>
      <c r="AI184" s="240">
        <f>'BASE METAS)'!AI177</f>
        <v>1</v>
      </c>
      <c r="AJ184" s="241">
        <f>'BASE METAS)'!AJ177</f>
        <v>0.25</v>
      </c>
      <c r="AK184" s="191">
        <f>'BASE METAS)'!AK177</f>
        <v>1</v>
      </c>
      <c r="AL184" s="937">
        <f>'BASE METAS)'!AL177</f>
        <v>2</v>
      </c>
      <c r="AM184" s="938" t="str">
        <f>'BASE METAS)'!AM177</f>
        <v>REUNIONES DE TRABAJO</v>
      </c>
      <c r="AN184" s="938" t="str">
        <f>'BASE METAS)'!AN177</f>
        <v>MIDE EL PORCENTAJE DE REUNIONES DE TRABAJO REALIZADAS, RESPECTO A LA CANTIDAD DE REUNIONES PROGRAMADAS.</v>
      </c>
      <c r="AO184" s="938" t="str">
        <f>'BASE METAS)'!AU177</f>
        <v>GESTIÓN</v>
      </c>
      <c r="AP184" s="938" t="str">
        <f>'BASE METAS)'!AO177</f>
        <v>No. DE REUNIONES REALIZADAS</v>
      </c>
      <c r="AQ184" s="938" t="str">
        <f>'BASE METAS)'!AP177</f>
        <v>No. DE REUNIONES PROGRAMADAS</v>
      </c>
      <c r="AR184" s="1330">
        <f>'BASE METAS)'!AQ177</f>
        <v>100</v>
      </c>
      <c r="AS184" s="1330" t="str">
        <f>'BASE METAS)'!AR177</f>
        <v>REUNIONES</v>
      </c>
      <c r="AT184" s="498" t="str">
        <f>'BASE METAS)'!AS177</f>
        <v>EFICACIA</v>
      </c>
      <c r="AU184" s="1490">
        <f>'BASE METAS)'!BO177</f>
        <v>0</v>
      </c>
      <c r="AV184" s="1">
        <f>'BASE METAS)'!BQ177</f>
        <v>4</v>
      </c>
      <c r="AW184" s="1">
        <f>'BASE METAS)'!BR177</f>
        <v>0</v>
      </c>
      <c r="AX184" s="1">
        <f>'BASE METAS)'!BS177</f>
        <v>1</v>
      </c>
      <c r="AY184" s="1">
        <f>'BASE METAS)'!BT177</f>
        <v>1</v>
      </c>
      <c r="AZ184" s="1">
        <f>'BASE METAS)'!BU177</f>
        <v>0</v>
      </c>
      <c r="BA184" s="1">
        <f>'BASE METAS)'!BV177</f>
        <v>1</v>
      </c>
      <c r="BB184" s="1">
        <f>'BASE METAS)'!BW177</f>
        <v>3</v>
      </c>
      <c r="BC184" s="1">
        <f>'BASE METAS)'!BX177</f>
        <v>1</v>
      </c>
      <c r="BD184" s="1">
        <f>'BASE METAS)'!BY177</f>
        <v>0.75</v>
      </c>
      <c r="BE184" s="1">
        <f>'BASE METAS)'!CG177</f>
        <v>2</v>
      </c>
      <c r="BF184" s="1">
        <f>'BASE METAS)'!CJ177</f>
        <v>0</v>
      </c>
      <c r="BG184" s="1">
        <f>'BASE METAS)'!CK177</f>
        <v>0</v>
      </c>
      <c r="BH184" s="1">
        <f>'BASE METAS)'!CL177</f>
        <v>0</v>
      </c>
      <c r="BI184" s="1">
        <f>'BASE METAS)'!CM177</f>
        <v>1</v>
      </c>
      <c r="BJ184" s="1">
        <f>'BASE METAS)'!CN177</f>
        <v>0</v>
      </c>
      <c r="BK184" s="1">
        <f>'BASE METAS)'!CO177</f>
        <v>0</v>
      </c>
      <c r="BL184" s="1">
        <f>'BASE METAS)'!CP177</f>
        <v>0</v>
      </c>
      <c r="BM184" s="1">
        <f>'BASE METAS)'!CQ177</f>
        <v>0</v>
      </c>
      <c r="BN184" s="1">
        <f>'BASE METAS)'!CR177</f>
        <v>1</v>
      </c>
      <c r="BO184" s="1">
        <f>'BASE METAS)'!CS177</f>
        <v>0</v>
      </c>
      <c r="BP184" s="1">
        <f>'BASE METAS)'!CT177</f>
        <v>0</v>
      </c>
      <c r="BQ184" s="1">
        <f>'BASE METAS)'!CU177</f>
        <v>1</v>
      </c>
      <c r="BR184" s="1">
        <f>'BASE METAS)'!CV177</f>
        <v>1</v>
      </c>
      <c r="BS184" s="1">
        <f>'BASE METAS)'!CW177</f>
        <v>0</v>
      </c>
      <c r="BT184" s="1">
        <f>'BASE METAS)'!CX177</f>
        <v>0</v>
      </c>
      <c r="BU184" s="1">
        <f>'BASE METAS)'!FA177</f>
        <v>4</v>
      </c>
      <c r="BV184" s="1">
        <f>'BASE METAS)'!FB177</f>
        <v>0</v>
      </c>
      <c r="BW184" s="1">
        <f>'BASE METAS)'!FC177</f>
        <v>0</v>
      </c>
      <c r="BX184" s="1">
        <f>'BASE METAS)'!FD177</f>
        <v>0</v>
      </c>
      <c r="BY184" s="1">
        <f>'BASE METAS)'!FE177</f>
        <v>0</v>
      </c>
      <c r="BZ184" s="1" t="e">
        <f>'BASE METAS)'!FF177</f>
        <v>#DIV/0!</v>
      </c>
      <c r="CA184" s="1">
        <f>'BASE METAS)'!FG177</f>
        <v>2</v>
      </c>
      <c r="CB184" s="1">
        <f>'BASE METAS)'!FH177</f>
        <v>2</v>
      </c>
      <c r="CC184" s="1">
        <f>'BASE METAS)'!FI177</f>
        <v>0.5</v>
      </c>
      <c r="CD184" s="1">
        <f>'BASE METAS)'!FJ177</f>
        <v>4</v>
      </c>
      <c r="CE184" s="1">
        <f>'BASE METAS)'!FK177</f>
        <v>0</v>
      </c>
      <c r="CF184" s="1">
        <f>'BASE METAS)'!FL177</f>
        <v>0</v>
      </c>
      <c r="CG184" s="1">
        <f>'BASE METAS)'!FM177</f>
        <v>1</v>
      </c>
    </row>
    <row r="185" spans="1:85" ht="60.75" customHeight="1" x14ac:dyDescent="0.2">
      <c r="A185" s="1">
        <f>'BASE METAS)'!A178</f>
        <v>0</v>
      </c>
      <c r="B185" s="6801"/>
      <c r="C185" s="5686"/>
      <c r="D185" s="5686"/>
      <c r="E185" s="7103"/>
      <c r="F185" s="5708"/>
      <c r="G185" s="5708"/>
      <c r="H185" s="5708"/>
      <c r="I185" s="5708"/>
      <c r="J185" s="5708"/>
      <c r="K185" s="5708"/>
      <c r="L185" s="5708"/>
      <c r="M185" s="5708"/>
      <c r="N185" s="5708"/>
      <c r="O185" s="5699"/>
      <c r="P185" s="5699"/>
      <c r="Q185" s="5699"/>
      <c r="R185" s="5699"/>
      <c r="S185" s="5699"/>
      <c r="T185" s="5699"/>
      <c r="U185" s="7731"/>
      <c r="V185" s="5699"/>
      <c r="W185" s="5696"/>
      <c r="X185" s="7103"/>
      <c r="Y185" s="251">
        <f>'BASE METAS)'!Y178</f>
        <v>3</v>
      </c>
      <c r="Z185" s="250" t="str">
        <f>'BASE METAS)'!Z178</f>
        <v>INFORMAR EL CUMPLIMIENTO DE METAS POR PROGRAMA Y PROYECTO CON PRESUPUESTO DE LAS ÁREAS SUSTANTIVAS DE LA DIRECCIÓN GENERAL DE ADMINISTRACIÓN PARA PREVEER LOS AJUSTES NECESARIOS.</v>
      </c>
      <c r="AA185" s="243" t="str">
        <f>'BASE METAS)'!AA178</f>
        <v>INFORME DE METAS</v>
      </c>
      <c r="AB185" s="244">
        <f>'BASE METAS)'!AB178</f>
        <v>12</v>
      </c>
      <c r="AC185" s="245">
        <f>'BASE METAS)'!AC178</f>
        <v>3</v>
      </c>
      <c r="AD185" s="246">
        <f>'BASE METAS)'!AD178</f>
        <v>0.25</v>
      </c>
      <c r="AE185" s="245">
        <f>'BASE METAS)'!AE178</f>
        <v>3</v>
      </c>
      <c r="AF185" s="246">
        <f>'BASE METAS)'!AF178</f>
        <v>0.25</v>
      </c>
      <c r="AG185" s="245">
        <f>'BASE METAS)'!AG178</f>
        <v>3</v>
      </c>
      <c r="AH185" s="246">
        <f>'BASE METAS)'!AH178</f>
        <v>0.25</v>
      </c>
      <c r="AI185" s="245">
        <f>'BASE METAS)'!AI178</f>
        <v>3</v>
      </c>
      <c r="AJ185" s="247">
        <f>'BASE METAS)'!AJ178</f>
        <v>0.25</v>
      </c>
      <c r="AK185" s="191">
        <f>'BASE METAS)'!AK178</f>
        <v>1</v>
      </c>
      <c r="AL185" s="939">
        <f>'BASE METAS)'!AL178</f>
        <v>3</v>
      </c>
      <c r="AM185" s="807" t="str">
        <f>'BASE METAS)'!AM178</f>
        <v xml:space="preserve">INFORME DE AVANCE DE METAS FÍSICAS POR PROGRAMA Y PROYECTO </v>
      </c>
      <c r="AN185" s="807" t="str">
        <f>'BASE METAS)'!AN178</f>
        <v>MIDE EL PORCENTAJE DE INFORMES DE AVANCE DE METAS REALIZADOS, RESPECTO A LA CANTIDAD DE INFORMES PROGRAMADOS.</v>
      </c>
      <c r="AO185" s="807" t="str">
        <f>'BASE METAS)'!AU178</f>
        <v>GESTIÓN</v>
      </c>
      <c r="AP185" s="807" t="str">
        <f>'BASE METAS)'!AO178</f>
        <v>No. DE INFORMES REALIZADOS</v>
      </c>
      <c r="AQ185" s="807" t="str">
        <f>'BASE METAS)'!AP178</f>
        <v>No. DE INFORMES PROGRAMADOS</v>
      </c>
      <c r="AR185" s="807">
        <f>'BASE METAS)'!AQ178</f>
        <v>100</v>
      </c>
      <c r="AS185" s="1343" t="str">
        <f>'BASE METAS)'!AR178</f>
        <v>INFORME</v>
      </c>
      <c r="AT185" s="1343" t="str">
        <f>'BASE METAS)'!AS178</f>
        <v>EFICACIA</v>
      </c>
      <c r="AU185" s="1485">
        <f>'BASE METAS)'!BO178</f>
        <v>0</v>
      </c>
      <c r="AV185" s="816">
        <f>'BASE METAS)'!BQ178</f>
        <v>12</v>
      </c>
      <c r="AW185" s="1318">
        <f>'BASE METAS)'!BR178</f>
        <v>0</v>
      </c>
      <c r="AX185" s="1311">
        <f>'BASE METAS)'!BS178</f>
        <v>3</v>
      </c>
      <c r="AY185" s="1311">
        <f>'BASE METAS)'!BT178</f>
        <v>3</v>
      </c>
      <c r="AZ185" s="1311">
        <f>'BASE METAS)'!BU178</f>
        <v>0</v>
      </c>
      <c r="BA185" s="1313">
        <f>'BASE METAS)'!BV178</f>
        <v>1</v>
      </c>
      <c r="BB185" s="1313">
        <f>'BASE METAS)'!BW178</f>
        <v>6</v>
      </c>
      <c r="BC185" s="1313">
        <f>'BASE METAS)'!BX178</f>
        <v>6</v>
      </c>
      <c r="BD185" s="1305">
        <f>'BASE METAS)'!BY178</f>
        <v>0.5</v>
      </c>
      <c r="BE185" s="1305">
        <f>'BASE METAS)'!CG178</f>
        <v>3</v>
      </c>
      <c r="BF185" s="1306">
        <f>'BASE METAS)'!CJ178</f>
        <v>0</v>
      </c>
      <c r="BG185" s="816">
        <f>'BASE METAS)'!CK178</f>
        <v>0</v>
      </c>
      <c r="BH185" s="1">
        <f>'BASE METAS)'!CL178</f>
        <v>0</v>
      </c>
      <c r="BI185" s="1">
        <f>'BASE METAS)'!CM178</f>
        <v>1</v>
      </c>
      <c r="BJ185" s="1">
        <f>'BASE METAS)'!CN178</f>
        <v>1</v>
      </c>
      <c r="BK185" s="1">
        <f>'BASE METAS)'!CO178</f>
        <v>1</v>
      </c>
      <c r="BL185" s="1">
        <f>'BASE METAS)'!CP178</f>
        <v>1</v>
      </c>
      <c r="BM185" s="1">
        <f>'BASE METAS)'!CQ178</f>
        <v>1</v>
      </c>
      <c r="BN185" s="1">
        <f>'BASE METAS)'!CR178</f>
        <v>1</v>
      </c>
      <c r="BO185" s="1">
        <f>'BASE METAS)'!CS178</f>
        <v>1</v>
      </c>
      <c r="BP185" s="1">
        <f>'BASE METAS)'!CT178</f>
        <v>1</v>
      </c>
      <c r="BQ185" s="1">
        <f>'BASE METAS)'!CU178</f>
        <v>1</v>
      </c>
      <c r="BR185" s="1">
        <f>'BASE METAS)'!CV178</f>
        <v>1</v>
      </c>
      <c r="BS185" s="1">
        <f>'BASE METAS)'!CW178</f>
        <v>1</v>
      </c>
      <c r="BT185" s="1">
        <f>'BASE METAS)'!CX178</f>
        <v>1</v>
      </c>
      <c r="BU185" s="1">
        <f>'BASE METAS)'!FA178</f>
        <v>12</v>
      </c>
      <c r="BV185" s="1">
        <f>'BASE METAS)'!FB178</f>
        <v>0</v>
      </c>
      <c r="BW185" s="1">
        <f>'BASE METAS)'!FC178</f>
        <v>1</v>
      </c>
      <c r="BX185" s="1">
        <f>'BASE METAS)'!FD178</f>
        <v>1</v>
      </c>
      <c r="BY185" s="1">
        <f>'BASE METAS)'!FE178</f>
        <v>0</v>
      </c>
      <c r="BZ185" s="1">
        <f>'BASE METAS)'!FF178</f>
        <v>1</v>
      </c>
      <c r="CA185" s="1">
        <f>'BASE METAS)'!FG178</f>
        <v>4</v>
      </c>
      <c r="CB185" s="1">
        <f>'BASE METAS)'!FH178</f>
        <v>8</v>
      </c>
      <c r="CC185" s="1">
        <f>'BASE METAS)'!FI178</f>
        <v>0.33333333333333331</v>
      </c>
      <c r="CD185" s="1">
        <f>'BASE METAS)'!FJ178</f>
        <v>12</v>
      </c>
      <c r="CE185" s="1">
        <f>'BASE METAS)'!FK178</f>
        <v>0</v>
      </c>
      <c r="CF185" s="1">
        <f>'BASE METAS)'!FL178</f>
        <v>1</v>
      </c>
      <c r="CG185" s="1">
        <f>'BASE METAS)'!FM178</f>
        <v>1</v>
      </c>
    </row>
    <row r="186" spans="1:85" ht="76.5" customHeight="1" x14ac:dyDescent="0.25">
      <c r="A186" s="1">
        <f>'BASE METAS)'!A180</f>
        <v>22</v>
      </c>
      <c r="B186" s="6801"/>
      <c r="C186" s="5684">
        <f>'BASE METAS)'!C180</f>
        <v>501</v>
      </c>
      <c r="D186" s="5684">
        <f>'BASE METAS)'!D180</f>
        <v>2</v>
      </c>
      <c r="E186" s="5684" t="str">
        <f>'BASE METAS)'!E180</f>
        <v>ADMINISTRACIÓN DEL PERSONAL</v>
      </c>
      <c r="F186" s="5706" t="str">
        <f>'BASE METAS)'!F180</f>
        <v>E00</v>
      </c>
      <c r="G186" s="5706" t="str">
        <f>'BASE METAS)'!G180</f>
        <v>120</v>
      </c>
      <c r="H186" s="5706" t="str">
        <f>'BASE METAS)'!H180</f>
        <v>05</v>
      </c>
      <c r="I186" s="5706" t="str">
        <f>'BASE METAS)'!I180</f>
        <v>01</v>
      </c>
      <c r="J186" s="5706" t="str">
        <f>'BASE METAS)'!J180</f>
        <v>01</v>
      </c>
      <c r="K186" s="5706" t="str">
        <f>'BASE METAS)'!K180</f>
        <v>01</v>
      </c>
      <c r="L186" s="5706" t="str">
        <f>'BASE METAS)'!L180</f>
        <v>01</v>
      </c>
      <c r="M186" s="5706" t="str">
        <f>'BASE METAS)'!M180</f>
        <v>101</v>
      </c>
      <c r="N186" s="5706" t="str">
        <f>'BASE METAS)'!N180</f>
        <v>Administración</v>
      </c>
      <c r="O186" s="5697" t="str">
        <f>'BASE METAS)'!O180</f>
        <v>Administración y Desarrollo de Personal</v>
      </c>
      <c r="P186" s="5697" t="str">
        <f>'BASE METAS)'!P180</f>
        <v>Administración, planeación y control gubernamental</v>
      </c>
      <c r="Q186" s="5697" t="str">
        <f>'BASE METAS)'!Q180</f>
        <v>Control y evaluación de la administración gubernamental</v>
      </c>
      <c r="R186" s="5697" t="str">
        <f>'BASE METAS)'!R180</f>
        <v>Consolidación de la gestión gubernamental de resultados</v>
      </c>
      <c r="S186" s="5697" t="str">
        <f>'BASE METAS)'!S180</f>
        <v>Administración, capacitación y desarrollo de los servidores públicos</v>
      </c>
      <c r="T186" s="5697" t="str">
        <f>'BASE METAS)'!T180</f>
        <v>Administración de personal</v>
      </c>
      <c r="U186" s="7726" t="str">
        <f>'BASE METAS)'!U180</f>
        <v>CONTAR CON EL NÚMERO INDISPENSABLE DE SERVIDORES PÚBLICOS PARA GARANTIZAR QUE HAYA UNA ATENCIÓN OPORTUNA Y EFICIENTE A LA CIUDADANÍA DE LA LOCALIDAD.</v>
      </c>
      <c r="V186" s="5697" t="str">
        <f>'BASE METAS)'!V180</f>
        <v>Gobierno de Resultados</v>
      </c>
      <c r="W186" s="5694">
        <f>'BASE METAS)'!W180</f>
        <v>17270646</v>
      </c>
      <c r="X186" s="7102" t="str">
        <f>'BASE METAS)'!X180</f>
        <v>SUBDIRECCIÓN DE RECURSOS HUMANOS (NÓMINA)</v>
      </c>
      <c r="Y186" s="759">
        <f>'BASE METAS)'!Y180</f>
        <v>1</v>
      </c>
      <c r="Z186" s="499" t="str">
        <f>'BASE METAS)'!Z180</f>
        <v>MANTENER UNA PLANTILLA DE 5 MIL SERVIDORES PÚBLICOS COMO MÁXIMO EN EL AÑO 2013, CON EL PERSONAL ESTRICTAMENTE INDISPENSABLE.</v>
      </c>
      <c r="AA186" s="301" t="str">
        <f>'BASE METAS)'!AA180</f>
        <v>SERVIDORES PÚBLICOS LABORANDO</v>
      </c>
      <c r="AB186" s="289">
        <f>'BASE METAS)'!AB180</f>
        <v>5000</v>
      </c>
      <c r="AC186" s="290">
        <f>'BASE METAS)'!AC180</f>
        <v>5000</v>
      </c>
      <c r="AD186" s="291">
        <f>'BASE METAS)'!AD180</f>
        <v>1</v>
      </c>
      <c r="AE186" s="290">
        <f>'BASE METAS)'!AE180</f>
        <v>5000</v>
      </c>
      <c r="AF186" s="291">
        <f>'BASE METAS)'!AF180</f>
        <v>1</v>
      </c>
      <c r="AG186" s="290">
        <f>'BASE METAS)'!AG180</f>
        <v>5000</v>
      </c>
      <c r="AH186" s="291">
        <f>'BASE METAS)'!AH180</f>
        <v>1</v>
      </c>
      <c r="AI186" s="290">
        <f>'BASE METAS)'!AI180</f>
        <v>5000</v>
      </c>
      <c r="AJ186" s="292">
        <f>'BASE METAS)'!AJ180</f>
        <v>1</v>
      </c>
      <c r="AK186" s="295">
        <f>'BASE METAS)'!AK180</f>
        <v>4</v>
      </c>
      <c r="AL186" s="954">
        <f>'BASE METAS)'!AL180</f>
        <v>1</v>
      </c>
      <c r="AM186" s="807" t="str">
        <f>'BASE METAS)'!AM180</f>
        <v>PADRÓN DE SERVIDORES PÚBLICOS MUNICIPALES</v>
      </c>
      <c r="AN186" s="807" t="str">
        <f>'BASE METAS)'!AN180</f>
        <v>MIDE EL NÚMERO DE SERVIDORES PÚBLICOS MUNICIPALES LABORANDO, RESPECTO AL NÚMERO DE SERVIDORES PÚBLICOS PROGRAMADOS</v>
      </c>
      <c r="AO186" s="807" t="str">
        <f>'BASE METAS)'!AU180</f>
        <v>GESTIÓN</v>
      </c>
      <c r="AP186" s="807" t="str">
        <f>'BASE METAS)'!AO180</f>
        <v>NÚMERO DE SERVIDORES PÚBLICOS LABORANDO</v>
      </c>
      <c r="AQ186" s="807" t="str">
        <f>'BASE METAS)'!AP180</f>
        <v>NÚMERO DE SERVIDORES PÚBLICOS PROGRAMADOS</v>
      </c>
      <c r="AR186" s="807">
        <f>'BASE METAS)'!AQ180</f>
        <v>100</v>
      </c>
      <c r="AS186" s="807" t="str">
        <f>'BASE METAS)'!AR180</f>
        <v>SERVIDORES PÚBLICOS LABORANDO</v>
      </c>
      <c r="AT186" s="1018" t="str">
        <f>'BASE METAS)'!AS180</f>
        <v>EFICIENCIA</v>
      </c>
      <c r="AU186" s="1483">
        <f>'BASE METAS)'!BO180</f>
        <v>-1175</v>
      </c>
      <c r="AV186" s="1">
        <f>'BASE METAS)'!BQ180</f>
        <v>5000</v>
      </c>
      <c r="AW186" s="1320">
        <f>'BASE METAS)'!BR180</f>
        <v>0</v>
      </c>
      <c r="AX186" s="816">
        <f>'BASE METAS)'!BS180</f>
        <v>5000</v>
      </c>
      <c r="AY186" s="816">
        <f>'BASE METAS)'!BT180</f>
        <v>0</v>
      </c>
      <c r="AZ186" s="816">
        <f>'BASE METAS)'!BU180</f>
        <v>5000</v>
      </c>
      <c r="BA186" s="816">
        <f>'BASE METAS)'!BV180</f>
        <v>0</v>
      </c>
      <c r="BB186" s="816">
        <f>'BASE METAS)'!BW180</f>
        <v>0</v>
      </c>
      <c r="BC186" s="816">
        <f>'BASE METAS)'!BX180</f>
        <v>5000</v>
      </c>
      <c r="BD186" s="816">
        <f>'BASE METAS)'!BY180</f>
        <v>0</v>
      </c>
      <c r="BE186" s="816">
        <f>'BASE METAS)'!CG180</f>
        <v>5705</v>
      </c>
      <c r="BF186" s="816">
        <f>'BASE METAS)'!CJ180</f>
        <v>0</v>
      </c>
      <c r="BG186" s="816">
        <f>'BASE METAS)'!CK180</f>
        <v>0</v>
      </c>
      <c r="BH186" s="1">
        <f>'BASE METAS)'!CL180</f>
        <v>0</v>
      </c>
      <c r="BI186" s="1">
        <f>'BASE METAS)'!CM180</f>
        <v>5000</v>
      </c>
      <c r="BJ186" s="1">
        <f>'BASE METAS)'!CN180</f>
        <v>5000</v>
      </c>
      <c r="BK186" s="1">
        <f>'BASE METAS)'!CO180</f>
        <v>5000</v>
      </c>
      <c r="BL186" s="1">
        <f>'BASE METAS)'!CP180</f>
        <v>5000</v>
      </c>
      <c r="BM186" s="1">
        <f>'BASE METAS)'!CQ180</f>
        <v>5000</v>
      </c>
      <c r="BN186" s="1">
        <f>'BASE METAS)'!CR180</f>
        <v>5000</v>
      </c>
      <c r="BO186" s="1">
        <f>'BASE METAS)'!CS180</f>
        <v>5000</v>
      </c>
      <c r="BP186" s="1">
        <f>'BASE METAS)'!CT180</f>
        <v>5000</v>
      </c>
      <c r="BQ186" s="1">
        <f>'BASE METAS)'!CU180</f>
        <v>5000</v>
      </c>
      <c r="BR186" s="1">
        <f>'BASE METAS)'!CV180</f>
        <v>5000</v>
      </c>
      <c r="BS186" s="1">
        <f>'BASE METAS)'!CW180</f>
        <v>5000</v>
      </c>
      <c r="BT186" s="1">
        <f>'BASE METAS)'!CX180</f>
        <v>5000</v>
      </c>
      <c r="BU186" s="1">
        <f>'BASE METAS)'!FA180</f>
        <v>5000</v>
      </c>
      <c r="BV186" s="1">
        <f>'BASE METAS)'!FB180</f>
        <v>0</v>
      </c>
      <c r="BW186" s="1">
        <f>'BASE METAS)'!FC180</f>
        <v>5000</v>
      </c>
      <c r="BX186" s="1">
        <f>'BASE METAS)'!FD180</f>
        <v>5796</v>
      </c>
      <c r="BY186" s="1">
        <f>'BASE METAS)'!FE180</f>
        <v>796</v>
      </c>
      <c r="BZ186" s="1">
        <f>'BASE METAS)'!FF180</f>
        <v>1.1592</v>
      </c>
      <c r="CA186" s="1">
        <f>'BASE METAS)'!FG180</f>
        <v>5796</v>
      </c>
      <c r="CB186" s="1">
        <f>'BASE METAS)'!FH180</f>
        <v>-796</v>
      </c>
      <c r="CC186" s="1">
        <f>'BASE METAS)'!FI180</f>
        <v>1.1592</v>
      </c>
      <c r="CD186" s="1">
        <f>'BASE METAS)'!FJ180</f>
        <v>5000</v>
      </c>
      <c r="CE186" s="1">
        <f>'BASE METAS)'!FK180</f>
        <v>0</v>
      </c>
      <c r="CF186" s="1">
        <f>'BASE METAS)'!FL180</f>
        <v>5000</v>
      </c>
      <c r="CG186" s="1">
        <f>'BASE METAS)'!FM180</f>
        <v>5855</v>
      </c>
    </row>
    <row r="187" spans="1:85" ht="38.25" customHeight="1" x14ac:dyDescent="0.2">
      <c r="A187" s="1">
        <f>'BASE METAS)'!A181</f>
        <v>0</v>
      </c>
      <c r="B187" s="6801"/>
      <c r="C187" s="5685"/>
      <c r="D187" s="5685"/>
      <c r="E187" s="5685"/>
      <c r="F187" s="5707"/>
      <c r="G187" s="5707"/>
      <c r="H187" s="5707"/>
      <c r="I187" s="5707"/>
      <c r="J187" s="5707"/>
      <c r="K187" s="5707"/>
      <c r="L187" s="5707"/>
      <c r="M187" s="5707"/>
      <c r="N187" s="5707"/>
      <c r="O187" s="5698"/>
      <c r="P187" s="5698"/>
      <c r="Q187" s="5698"/>
      <c r="R187" s="5698"/>
      <c r="S187" s="5698"/>
      <c r="T187" s="5698"/>
      <c r="U187" s="7727"/>
      <c r="V187" s="5698"/>
      <c r="W187" s="5695"/>
      <c r="X187" s="7145"/>
      <c r="Y187" s="276">
        <f>'BASE METAS)'!Y181</f>
        <v>2</v>
      </c>
      <c r="Z187" s="215" t="str">
        <f>'BASE METAS)'!Z181</f>
        <v>ACTUALIZAR EL TABULADOR DE SUELDOS DE ACUERDO AL SISTEMA DE PROFESIONALIZACIÓN DE LOS SERVIDORES PÚBLICOS MUNICIPALES</v>
      </c>
      <c r="AA187" s="294" t="str">
        <f>'BASE METAS)'!AA181</f>
        <v>TABULADOR 2013</v>
      </c>
      <c r="AB187" s="279">
        <f>'BASE METAS)'!AB181</f>
        <v>1</v>
      </c>
      <c r="AC187" s="284">
        <f>'BASE METAS)'!AC181</f>
        <v>1</v>
      </c>
      <c r="AD187" s="285">
        <f>'BASE METAS)'!AD181</f>
        <v>1</v>
      </c>
      <c r="AE187" s="286">
        <f>'BASE METAS)'!AE181</f>
        <v>0</v>
      </c>
      <c r="AF187" s="285">
        <f>'BASE METAS)'!AF181</f>
        <v>0</v>
      </c>
      <c r="AG187" s="286">
        <f>'BASE METAS)'!AG181</f>
        <v>0</v>
      </c>
      <c r="AH187" s="285">
        <f>'BASE METAS)'!AH181</f>
        <v>0</v>
      </c>
      <c r="AI187" s="286">
        <f>'BASE METAS)'!AI181</f>
        <v>0</v>
      </c>
      <c r="AJ187" s="287">
        <f>'BASE METAS)'!AJ181</f>
        <v>0</v>
      </c>
      <c r="AK187" s="191">
        <f>'BASE METAS)'!AK181</f>
        <v>1</v>
      </c>
      <c r="AL187" s="954">
        <f>'BASE METAS)'!AL181</f>
        <v>2</v>
      </c>
      <c r="AM187" s="807" t="str">
        <f>'BASE METAS)'!AM181</f>
        <v>TABULADOR DE SUELDOS 2013</v>
      </c>
      <c r="AN187" s="807" t="str">
        <f>'BASE METAS)'!AN181</f>
        <v>SEÑALA QUE EL TABULADOR DE SUELDOS 2013 ESTÉ ELABORADO</v>
      </c>
      <c r="AO187" s="807" t="str">
        <f>'BASE METAS)'!AU181</f>
        <v>GESTIÓN</v>
      </c>
      <c r="AP187" s="807" t="str">
        <f>'BASE METAS)'!AO181</f>
        <v>TABULADOR DE SUELDOS 2013 ACTUALIZADO</v>
      </c>
      <c r="AQ187" s="807" t="str">
        <f>'BASE METAS)'!AP181</f>
        <v>TABULADOR DE SUELDOS 2013 PROGRAMADO DE ACTUALIZAR</v>
      </c>
      <c r="AR187" s="807">
        <f>'BASE METAS)'!AQ181</f>
        <v>100</v>
      </c>
      <c r="AS187" s="807" t="str">
        <f>'BASE METAS)'!AR181</f>
        <v>TABULADOR 2013</v>
      </c>
      <c r="AT187" s="1018" t="str">
        <f>'BASE METAS)'!AS181</f>
        <v>EFICIENCIA</v>
      </c>
      <c r="AU187" s="1483">
        <f>'BASE METAS)'!BO181</f>
        <v>0</v>
      </c>
      <c r="AV187" s="1">
        <f>'BASE METAS)'!BQ181</f>
        <v>1</v>
      </c>
      <c r="AW187" s="1321">
        <f>'BASE METAS)'!BR181</f>
        <v>0</v>
      </c>
      <c r="AX187" s="1313">
        <f>'BASE METAS)'!BS181</f>
        <v>0</v>
      </c>
      <c r="AY187" s="1313">
        <f>'BASE METAS)'!BT181</f>
        <v>0</v>
      </c>
      <c r="AZ187" s="816">
        <f>'BASE METAS)'!BU181</f>
        <v>0</v>
      </c>
      <c r="BA187" s="1313" t="e">
        <f>'BASE METAS)'!BV181</f>
        <v>#DIV/0!</v>
      </c>
      <c r="BB187" s="1313">
        <f>'BASE METAS)'!BW181</f>
        <v>1</v>
      </c>
      <c r="BC187" s="1313">
        <f>'BASE METAS)'!BX181</f>
        <v>0</v>
      </c>
      <c r="BD187" s="1306">
        <f>'BASE METAS)'!BY181</f>
        <v>1</v>
      </c>
      <c r="BE187" s="1306">
        <f>'BASE METAS)'!CG181</f>
        <v>1</v>
      </c>
      <c r="BF187" s="1306">
        <f>'BASE METAS)'!CJ181</f>
        <v>0</v>
      </c>
      <c r="BG187" s="816">
        <f>'BASE METAS)'!CK181</f>
        <v>0</v>
      </c>
      <c r="BH187" s="1">
        <f>'BASE METAS)'!CL181</f>
        <v>0</v>
      </c>
      <c r="BI187" s="1">
        <f>'BASE METAS)'!CM181</f>
        <v>0</v>
      </c>
      <c r="BJ187" s="1">
        <f>'BASE METAS)'!CN181</f>
        <v>0</v>
      </c>
      <c r="BK187" s="1">
        <f>'BASE METAS)'!CO181</f>
        <v>1</v>
      </c>
      <c r="BL187" s="1">
        <f>'BASE METAS)'!CP181</f>
        <v>0</v>
      </c>
      <c r="BM187" s="1">
        <f>'BASE METAS)'!CQ181</f>
        <v>0</v>
      </c>
      <c r="BN187" s="1">
        <f>'BASE METAS)'!CR181</f>
        <v>0</v>
      </c>
      <c r="BO187" s="1">
        <f>'BASE METAS)'!CS181</f>
        <v>0</v>
      </c>
      <c r="BP187" s="1">
        <f>'BASE METAS)'!CT181</f>
        <v>0</v>
      </c>
      <c r="BQ187" s="1">
        <f>'BASE METAS)'!CU181</f>
        <v>0</v>
      </c>
      <c r="BR187" s="1">
        <f>'BASE METAS)'!CV181</f>
        <v>0</v>
      </c>
      <c r="BS187" s="1">
        <f>'BASE METAS)'!CW181</f>
        <v>0</v>
      </c>
      <c r="BT187" s="1">
        <f>'BASE METAS)'!CX181</f>
        <v>0</v>
      </c>
      <c r="BU187" s="1">
        <f>'BASE METAS)'!FA181</f>
        <v>1</v>
      </c>
      <c r="BV187" s="1">
        <f>'BASE METAS)'!FB181</f>
        <v>0</v>
      </c>
      <c r="BW187" s="1">
        <f>'BASE METAS)'!FC181</f>
        <v>0</v>
      </c>
      <c r="BX187" s="1">
        <f>'BASE METAS)'!FD181</f>
        <v>0</v>
      </c>
      <c r="BY187" s="1">
        <f>'BASE METAS)'!FE181</f>
        <v>0</v>
      </c>
      <c r="BZ187" s="1">
        <f>'BASE METAS)'!FF181</f>
        <v>1</v>
      </c>
      <c r="CA187" s="1">
        <f>'BASE METAS)'!FG181</f>
        <v>1</v>
      </c>
      <c r="CB187" s="1">
        <f>'BASE METAS)'!FH181</f>
        <v>0</v>
      </c>
      <c r="CC187" s="1">
        <f>'BASE METAS)'!FI181</f>
        <v>1</v>
      </c>
      <c r="CD187" s="1">
        <f>'BASE METAS)'!FJ181</f>
        <v>1</v>
      </c>
      <c r="CE187" s="1">
        <f>'BASE METAS)'!FK181</f>
        <v>0</v>
      </c>
      <c r="CF187" s="1">
        <f>'BASE METAS)'!FL181</f>
        <v>0</v>
      </c>
      <c r="CG187" s="1">
        <f>'BASE METAS)'!FM181</f>
        <v>0</v>
      </c>
    </row>
    <row r="188" spans="1:85" ht="38.25" customHeight="1" x14ac:dyDescent="0.25">
      <c r="A188" s="1">
        <f>'BASE METAS)'!A182</f>
        <v>0</v>
      </c>
      <c r="B188" s="6801"/>
      <c r="C188" s="5685"/>
      <c r="D188" s="5685"/>
      <c r="E188" s="5685"/>
      <c r="F188" s="5707"/>
      <c r="G188" s="5707"/>
      <c r="H188" s="5707"/>
      <c r="I188" s="5707"/>
      <c r="J188" s="5707"/>
      <c r="K188" s="5707"/>
      <c r="L188" s="5707"/>
      <c r="M188" s="5707"/>
      <c r="N188" s="5707"/>
      <c r="O188" s="5698"/>
      <c r="P188" s="5698"/>
      <c r="Q188" s="5698"/>
      <c r="R188" s="5698"/>
      <c r="S188" s="5698"/>
      <c r="T188" s="5698"/>
      <c r="U188" s="7727"/>
      <c r="V188" s="5698"/>
      <c r="W188" s="5695"/>
      <c r="X188" s="7145"/>
      <c r="Y188" s="214">
        <f>'BASE METAS)'!Y182</f>
        <v>3</v>
      </c>
      <c r="Z188" s="219" t="str">
        <f>'BASE METAS)'!Z182</f>
        <v>MANTENER ACTUALIZADO Y OPERANDO EL REGISTRO DE ASISTENCIA, PARA EL CUMPLIMIENTO DEL HORARIO LABORAL</v>
      </c>
      <c r="AA188" s="280" t="str">
        <f>'BASE METAS)'!AA182</f>
        <v>SISTEMA DE REGISTRO DE SISTENCIA</v>
      </c>
      <c r="AB188" s="280">
        <f>'BASE METAS)'!AB182</f>
        <v>4</v>
      </c>
      <c r="AC188" s="284">
        <f>'BASE METAS)'!AC182</f>
        <v>1</v>
      </c>
      <c r="AD188" s="285">
        <f>'BASE METAS)'!AD182</f>
        <v>0.25</v>
      </c>
      <c r="AE188" s="284">
        <f>'BASE METAS)'!AE182</f>
        <v>1</v>
      </c>
      <c r="AF188" s="285">
        <f>'BASE METAS)'!AF182</f>
        <v>0.25</v>
      </c>
      <c r="AG188" s="284">
        <f>'BASE METAS)'!AG182</f>
        <v>1</v>
      </c>
      <c r="AH188" s="285">
        <f>'BASE METAS)'!AH182</f>
        <v>0.25</v>
      </c>
      <c r="AI188" s="288">
        <f>'BASE METAS)'!AI182</f>
        <v>1</v>
      </c>
      <c r="AJ188" s="287">
        <f>'BASE METAS)'!AJ182</f>
        <v>0.25</v>
      </c>
      <c r="AK188" s="191">
        <f>'BASE METAS)'!AK182</f>
        <v>1</v>
      </c>
      <c r="AL188" s="954">
        <f>'BASE METAS)'!AL182</f>
        <v>3</v>
      </c>
      <c r="AM188" s="807" t="str">
        <f>'BASE METAS)'!AM182</f>
        <v>REGISTRO DE ASISTENCIA ACTUALZIADO</v>
      </c>
      <c r="AN188" s="807" t="str">
        <f>'BASE METAS)'!AN182</f>
        <v>MIDE EL PORCENTAJE DE ACTUALIZACIONES AL SISTEMA DE REGISTRO  REALIZADAS, RESPECTO A LAS PROGRAMADAS.</v>
      </c>
      <c r="AO188" s="807" t="str">
        <f>'BASE METAS)'!AU182</f>
        <v>GESTIÓN</v>
      </c>
      <c r="AP188" s="807" t="str">
        <f>'BASE METAS)'!AO182</f>
        <v>No. DE ACTUALIZACIONES REALIZADAS</v>
      </c>
      <c r="AQ188" s="807" t="str">
        <f>'BASE METAS)'!AP182</f>
        <v>No. DE ACTUALIZACIONES PROGRAMADAS</v>
      </c>
      <c r="AR188" s="807">
        <f>'BASE METAS)'!AQ182</f>
        <v>100</v>
      </c>
      <c r="AS188" s="807" t="str">
        <f>'BASE METAS)'!AR182</f>
        <v>SISTEMA DE REGISTRO DE ASISTENCIA</v>
      </c>
      <c r="AT188" s="1018" t="str">
        <f>'BASE METAS)'!AS182</f>
        <v>EFICIENCIA</v>
      </c>
      <c r="AU188" s="1483">
        <f>'BASE METAS)'!BO182</f>
        <v>0</v>
      </c>
      <c r="AV188" s="941">
        <f>'BASE METAS)'!BQ182</f>
        <v>4</v>
      </c>
      <c r="AW188" s="1352">
        <f>'BASE METAS)'!BR182</f>
        <v>0</v>
      </c>
      <c r="AX188" s="1">
        <f>'BASE METAS)'!BS182</f>
        <v>1</v>
      </c>
      <c r="AY188" s="1">
        <f>'BASE METAS)'!BT182</f>
        <v>1</v>
      </c>
      <c r="AZ188" s="1">
        <f>'BASE METAS)'!BU182</f>
        <v>0</v>
      </c>
      <c r="BA188" s="1">
        <f>'BASE METAS)'!BV182</f>
        <v>1</v>
      </c>
      <c r="BB188" s="1">
        <f>'BASE METAS)'!BW182</f>
        <v>2</v>
      </c>
      <c r="BC188" s="1">
        <f>'BASE METAS)'!BX182</f>
        <v>2</v>
      </c>
      <c r="BD188" s="1">
        <f>'BASE METAS)'!BY182</f>
        <v>0.5</v>
      </c>
      <c r="BE188" s="1">
        <f>'BASE METAS)'!CG182</f>
        <v>1</v>
      </c>
      <c r="BF188" s="1">
        <f>'BASE METAS)'!CJ182</f>
        <v>0</v>
      </c>
      <c r="BG188" s="1">
        <f>'BASE METAS)'!CK182</f>
        <v>0</v>
      </c>
      <c r="BH188" s="1">
        <f>'BASE METAS)'!CL182</f>
        <v>0</v>
      </c>
      <c r="BI188" s="1">
        <f>'BASE METAS)'!CM182</f>
        <v>0</v>
      </c>
      <c r="BJ188" s="1">
        <f>'BASE METAS)'!CN182</f>
        <v>0</v>
      </c>
      <c r="BK188" s="1">
        <f>'BASE METAS)'!CO182</f>
        <v>1</v>
      </c>
      <c r="BL188" s="1">
        <f>'BASE METAS)'!CP182</f>
        <v>0</v>
      </c>
      <c r="BM188" s="1">
        <f>'BASE METAS)'!CQ182</f>
        <v>0</v>
      </c>
      <c r="BN188" s="1">
        <f>'BASE METAS)'!CR182</f>
        <v>1</v>
      </c>
      <c r="BO188" s="1">
        <f>'BASE METAS)'!CS182</f>
        <v>0</v>
      </c>
      <c r="BP188" s="1">
        <f>'BASE METAS)'!CT182</f>
        <v>0</v>
      </c>
      <c r="BQ188" s="1">
        <f>'BASE METAS)'!CU182</f>
        <v>1</v>
      </c>
      <c r="BR188" s="1">
        <f>'BASE METAS)'!CV182</f>
        <v>0</v>
      </c>
      <c r="BS188" s="1">
        <f>'BASE METAS)'!CW182</f>
        <v>0</v>
      </c>
      <c r="BT188" s="1">
        <f>'BASE METAS)'!CX182</f>
        <v>1</v>
      </c>
      <c r="BU188" s="1">
        <f>'BASE METAS)'!FA182</f>
        <v>4</v>
      </c>
      <c r="BV188" s="1">
        <f>'BASE METAS)'!FB182</f>
        <v>0</v>
      </c>
      <c r="BW188" s="1">
        <f>'BASE METAS)'!FC182</f>
        <v>0</v>
      </c>
      <c r="BX188" s="1">
        <f>'BASE METAS)'!FD182</f>
        <v>0</v>
      </c>
      <c r="BY188" s="1">
        <f>'BASE METAS)'!FE182</f>
        <v>0</v>
      </c>
      <c r="BZ188" s="1">
        <f>'BASE METAS)'!FF182</f>
        <v>1</v>
      </c>
      <c r="CA188" s="1">
        <f>'BASE METAS)'!FG182</f>
        <v>1</v>
      </c>
      <c r="CB188" s="1">
        <f>'BASE METAS)'!FH182</f>
        <v>3</v>
      </c>
      <c r="CC188" s="1">
        <f>'BASE METAS)'!FI182</f>
        <v>0.25</v>
      </c>
      <c r="CD188" s="1">
        <f>'BASE METAS)'!FJ182</f>
        <v>4</v>
      </c>
      <c r="CE188" s="1">
        <f>'BASE METAS)'!FK182</f>
        <v>0</v>
      </c>
      <c r="CF188" s="1">
        <f>'BASE METAS)'!FL182</f>
        <v>0</v>
      </c>
      <c r="CG188" s="1">
        <f>'BASE METAS)'!FM182</f>
        <v>0</v>
      </c>
    </row>
    <row r="189" spans="1:85" ht="38.25" customHeight="1" x14ac:dyDescent="0.2">
      <c r="A189" s="1">
        <f>'BASE METAS)'!A183</f>
        <v>0</v>
      </c>
      <c r="B189" s="6801"/>
      <c r="C189" s="5686"/>
      <c r="D189" s="5686"/>
      <c r="E189" s="5686"/>
      <c r="F189" s="5708"/>
      <c r="G189" s="5708"/>
      <c r="H189" s="5708"/>
      <c r="I189" s="5708"/>
      <c r="J189" s="5708"/>
      <c r="K189" s="5708"/>
      <c r="L189" s="5708"/>
      <c r="M189" s="5708"/>
      <c r="N189" s="5708"/>
      <c r="O189" s="5699"/>
      <c r="P189" s="5699"/>
      <c r="Q189" s="5699"/>
      <c r="R189" s="5699"/>
      <c r="S189" s="5699"/>
      <c r="T189" s="5699"/>
      <c r="U189" s="7728"/>
      <c r="V189" s="5699"/>
      <c r="W189" s="5696"/>
      <c r="X189" s="7103"/>
      <c r="Y189" s="214">
        <f>'BASE METAS)'!Y183</f>
        <v>4</v>
      </c>
      <c r="Z189" s="219" t="str">
        <f>'BASE METAS)'!Z183</f>
        <v>MANTENER ACTUALIZADO Y OPERANDO EL PAGO DE NÓMINA, PARA EL PAGO QUINCENAL DE LA JORNADA LABORAL RESPECTIVA</v>
      </c>
      <c r="AA189" s="296" t="str">
        <f>'BASE METAS)'!AA183</f>
        <v>SISTEMA DE PAGO DE NÓMINA</v>
      </c>
      <c r="AB189" s="296">
        <f>'BASE METAS)'!AB183</f>
        <v>4</v>
      </c>
      <c r="AC189" s="297">
        <f>'BASE METAS)'!AC183</f>
        <v>1</v>
      </c>
      <c r="AD189" s="298">
        <f>'BASE METAS)'!AD183</f>
        <v>0.25</v>
      </c>
      <c r="AE189" s="297">
        <f>'BASE METAS)'!AE183</f>
        <v>1</v>
      </c>
      <c r="AF189" s="298">
        <f>'BASE METAS)'!AF183</f>
        <v>0.25</v>
      </c>
      <c r="AG189" s="297">
        <f>'BASE METAS)'!AG183</f>
        <v>1</v>
      </c>
      <c r="AH189" s="298">
        <f>'BASE METAS)'!AH183</f>
        <v>0.25</v>
      </c>
      <c r="AI189" s="299">
        <f>'BASE METAS)'!AI183</f>
        <v>1</v>
      </c>
      <c r="AJ189" s="300">
        <f>'BASE METAS)'!AJ183</f>
        <v>0.25</v>
      </c>
      <c r="AK189" s="191">
        <f>'BASE METAS)'!AK183</f>
        <v>1</v>
      </c>
      <c r="AL189" s="954">
        <f>'BASE METAS)'!AL183</f>
        <v>4</v>
      </c>
      <c r="AM189" s="807" t="str">
        <f>'BASE METAS)'!AM183</f>
        <v>PAGO DE NÓMINA ACTUALZIADO</v>
      </c>
      <c r="AN189" s="807" t="str">
        <f>'BASE METAS)'!AN183</f>
        <v>MIDE EL PORCENTAJE DE ACTUALIZACIONES AL SISTEMA DE PAGO DE NÓMINA, RESPECTO A LAS PROGRAMADAS.</v>
      </c>
      <c r="AO189" s="807" t="str">
        <f>'BASE METAS)'!AU183</f>
        <v>GESTIÓN</v>
      </c>
      <c r="AP189" s="807" t="str">
        <f>'BASE METAS)'!AO183</f>
        <v>No. DE ACTUALIZACIONES REALIZADAS</v>
      </c>
      <c r="AQ189" s="807" t="str">
        <f>'BASE METAS)'!AP183</f>
        <v>No. DE ACTUALIZACIONES PROGRAMADAS</v>
      </c>
      <c r="AR189" s="807">
        <f>'BASE METAS)'!AQ183</f>
        <v>100</v>
      </c>
      <c r="AS189" s="807" t="str">
        <f>'BASE METAS)'!AR183</f>
        <v>SISTEMA DE PAGO DE NÓMINA</v>
      </c>
      <c r="AT189" s="1018" t="str">
        <f>'BASE METAS)'!AS183</f>
        <v>EFICENCIA</v>
      </c>
      <c r="AU189" s="1483">
        <f>'BASE METAS)'!BO183</f>
        <v>0</v>
      </c>
      <c r="AV189" s="941">
        <f>'BASE METAS)'!BQ183</f>
        <v>4</v>
      </c>
      <c r="AW189" s="945">
        <f>'BASE METAS)'!BR183</f>
        <v>0</v>
      </c>
      <c r="AX189" s="1">
        <f>'BASE METAS)'!BS183</f>
        <v>1</v>
      </c>
      <c r="AY189" s="1">
        <f>'BASE METAS)'!BT183</f>
        <v>1</v>
      </c>
      <c r="AZ189" s="1">
        <f>'BASE METAS)'!BU183</f>
        <v>0</v>
      </c>
      <c r="BA189" s="1">
        <f>'BASE METAS)'!BV183</f>
        <v>1</v>
      </c>
      <c r="BB189" s="1">
        <f>'BASE METAS)'!BW183</f>
        <v>2</v>
      </c>
      <c r="BC189" s="1">
        <f>'BASE METAS)'!BX183</f>
        <v>2</v>
      </c>
      <c r="BD189" s="1">
        <f>'BASE METAS)'!BY183</f>
        <v>0.5</v>
      </c>
      <c r="BE189" s="1">
        <f>'BASE METAS)'!CG183</f>
        <v>1</v>
      </c>
      <c r="BF189" s="1">
        <f>'BASE METAS)'!CJ183</f>
        <v>0</v>
      </c>
      <c r="BG189" s="1">
        <f>'BASE METAS)'!CK183</f>
        <v>0</v>
      </c>
      <c r="BH189" s="1">
        <f>'BASE METAS)'!CL183</f>
        <v>0</v>
      </c>
      <c r="BI189" s="1">
        <f>'BASE METAS)'!CM183</f>
        <v>0</v>
      </c>
      <c r="BJ189" s="1">
        <f>'BASE METAS)'!CN183</f>
        <v>0</v>
      </c>
      <c r="BK189" s="1">
        <f>'BASE METAS)'!CO183</f>
        <v>1</v>
      </c>
      <c r="BL189" s="1">
        <f>'BASE METAS)'!CP183</f>
        <v>0</v>
      </c>
      <c r="BM189" s="1">
        <f>'BASE METAS)'!CQ183</f>
        <v>0</v>
      </c>
      <c r="BN189" s="1">
        <f>'BASE METAS)'!CR183</f>
        <v>1</v>
      </c>
      <c r="BO189" s="1">
        <f>'BASE METAS)'!CS183</f>
        <v>0</v>
      </c>
      <c r="BP189" s="1">
        <f>'BASE METAS)'!CT183</f>
        <v>0</v>
      </c>
      <c r="BQ189" s="1">
        <f>'BASE METAS)'!CU183</f>
        <v>1</v>
      </c>
      <c r="BR189" s="1">
        <f>'BASE METAS)'!CV183</f>
        <v>0</v>
      </c>
      <c r="BS189" s="1">
        <f>'BASE METAS)'!CW183</f>
        <v>0</v>
      </c>
      <c r="BT189" s="1">
        <f>'BASE METAS)'!CX183</f>
        <v>1</v>
      </c>
      <c r="BU189" s="1">
        <f>'BASE METAS)'!FA183</f>
        <v>4</v>
      </c>
      <c r="BV189" s="1">
        <f>'BASE METAS)'!FB183</f>
        <v>0</v>
      </c>
      <c r="BW189" s="1">
        <f>'BASE METAS)'!FC183</f>
        <v>0</v>
      </c>
      <c r="BX189" s="1">
        <f>'BASE METAS)'!FD183</f>
        <v>0</v>
      </c>
      <c r="BY189" s="1">
        <f>'BASE METAS)'!FE183</f>
        <v>0</v>
      </c>
      <c r="BZ189" s="1">
        <f>'BASE METAS)'!FF183</f>
        <v>1</v>
      </c>
      <c r="CA189" s="1">
        <f>'BASE METAS)'!FG183</f>
        <v>1</v>
      </c>
      <c r="CB189" s="1">
        <f>'BASE METAS)'!FH183</f>
        <v>3</v>
      </c>
      <c r="CC189" s="1">
        <f>'BASE METAS)'!FI183</f>
        <v>0.25</v>
      </c>
      <c r="CD189" s="1">
        <f>'BASE METAS)'!FJ183</f>
        <v>4</v>
      </c>
      <c r="CE189" s="1">
        <f>'BASE METAS)'!FK183</f>
        <v>0</v>
      </c>
      <c r="CF189" s="1">
        <f>'BASE METAS)'!FL183</f>
        <v>0</v>
      </c>
      <c r="CG189" s="1">
        <f>'BASE METAS)'!FM183</f>
        <v>0</v>
      </c>
    </row>
    <row r="190" spans="1:85" ht="48.75" customHeight="1" x14ac:dyDescent="0.25">
      <c r="A190" s="1">
        <f>'BASE METAS)'!A184</f>
        <v>23</v>
      </c>
      <c r="B190" s="6801"/>
      <c r="C190" s="5684">
        <f>'BASE METAS)'!C184</f>
        <v>502</v>
      </c>
      <c r="D190" s="5684">
        <f>'BASE METAS)'!D184</f>
        <v>3</v>
      </c>
      <c r="E190" s="5684" t="str">
        <f>'BASE METAS)'!E184</f>
        <v>SELECCIÓN, CAPACITACIÓN Y DESARROLLO DEL PERSONAL</v>
      </c>
      <c r="F190" s="5706" t="str">
        <f>'BASE METAS)'!F184</f>
        <v>F00</v>
      </c>
      <c r="G190" s="5706" t="str">
        <f>'BASE METAS)'!G184</f>
        <v>120</v>
      </c>
      <c r="H190" s="5706" t="str">
        <f>'BASE METAS)'!H184</f>
        <v>05</v>
      </c>
      <c r="I190" s="5706" t="str">
        <f>'BASE METAS)'!I184</f>
        <v>01</v>
      </c>
      <c r="J190" s="5706" t="str">
        <f>'BASE METAS)'!J184</f>
        <v>01</v>
      </c>
      <c r="K190" s="5706" t="str">
        <f>'BASE METAS)'!K184</f>
        <v>01</v>
      </c>
      <c r="L190" s="5706" t="str">
        <f>'BASE METAS)'!L184</f>
        <v>02</v>
      </c>
      <c r="M190" s="5706" t="str">
        <f>'BASE METAS)'!M184</f>
        <v>101</v>
      </c>
      <c r="N190" s="5706" t="str">
        <f>'BASE METAS)'!N184</f>
        <v>Administración</v>
      </c>
      <c r="O190" s="5697" t="str">
        <f>'BASE METAS)'!O184</f>
        <v>Administración y Desarrollo de Personal</v>
      </c>
      <c r="P190" s="5697" t="str">
        <f>'BASE METAS)'!P184</f>
        <v>Administración, planeación y control gubernamental</v>
      </c>
      <c r="Q190" s="5697" t="str">
        <f>'BASE METAS)'!Q184</f>
        <v>Control y evaluación de la administración gubernamental</v>
      </c>
      <c r="R190" s="5697" t="str">
        <f>'BASE METAS)'!R184</f>
        <v>Consolidación de la gestión gubernamental de resultados</v>
      </c>
      <c r="S190" s="5697" t="str">
        <f>'BASE METAS)'!S184</f>
        <v>Administración, capacitación y desarrollo de los servidores públicos</v>
      </c>
      <c r="T190" s="5697" t="str">
        <f>'BASE METAS)'!T184</f>
        <v>Selección, capacitación y desarrollo de personal</v>
      </c>
      <c r="U190" s="7726" t="str">
        <f>'BASE METAS)'!U184</f>
        <v>PROPORCIONAR CAPACITACIÓN INSTITUCIONAL A LOS SERVIDORES PÚBLICOS DE ACUERDO A LA DETECCIÓN DE NECESIDADES DEL SERVICIO, PARA AVANZAR EN LA PROFESIONALIZACIÓN DEL SERVICIO A LA CIUDADANÍA.</v>
      </c>
      <c r="V190" s="5697" t="str">
        <f>'BASE METAS)'!V184</f>
        <v>Gobierno de Resultados</v>
      </c>
      <c r="W190" s="5694">
        <f>'BASE METAS)'!W184</f>
        <v>9302008</v>
      </c>
      <c r="X190" s="7102" t="str">
        <f>'BASE METAS)'!X184</f>
        <v>SUBDIRECCIÓN DE RECURSOS HUMANOS (SELECCIÓN DE PERSONAL Y CAPACITACIÓN)</v>
      </c>
      <c r="Y190" s="275">
        <f>'BASE METAS)'!Y184</f>
        <v>1</v>
      </c>
      <c r="Z190" s="218" t="str">
        <f>'BASE METAS)'!Z184</f>
        <v xml:space="preserve">INTEGRAR EL CATÁLOGO DE PUESTOS INSTITUCIONAL CON LOS PERFILES DE PUESTOS POR DEPENDENCIA, REQUISITOS PARA DESEMPEÑARLOS Y NIVEL SALARIAL CORRESPONDIENTE, COMO BASE DEL SISTEMA DE PROFESIONALIZACIÓN DE LOS SERVIDORES PÚBLICOS MUNICIPALES. </v>
      </c>
      <c r="AA190" s="278" t="str">
        <f>'BASE METAS)'!AA184</f>
        <v>CATÁLOGO DE PUESTOS MUNICIPAL</v>
      </c>
      <c r="AB190" s="278">
        <f>'BASE METAS)'!AB184</f>
        <v>1</v>
      </c>
      <c r="AC190" s="281">
        <f>'BASE METAS)'!AC184</f>
        <v>0</v>
      </c>
      <c r="AD190" s="282">
        <f>'BASE METAS)'!AD184</f>
        <v>0</v>
      </c>
      <c r="AE190" s="281">
        <f>'BASE METAS)'!AE184</f>
        <v>0</v>
      </c>
      <c r="AF190" s="282">
        <f>'BASE METAS)'!AF184</f>
        <v>0</v>
      </c>
      <c r="AG190" s="281">
        <f>'BASE METAS)'!AG184</f>
        <v>0</v>
      </c>
      <c r="AH190" s="282">
        <f>'BASE METAS)'!AH184</f>
        <v>0</v>
      </c>
      <c r="AI190" s="281">
        <f>'BASE METAS)'!AI184</f>
        <v>1</v>
      </c>
      <c r="AJ190" s="283">
        <f>'BASE METAS)'!AJ184</f>
        <v>1</v>
      </c>
      <c r="AK190" s="211">
        <f>'BASE METAS)'!AK184</f>
        <v>1</v>
      </c>
      <c r="AL190" s="954">
        <f>'BASE METAS)'!AL184</f>
        <v>1</v>
      </c>
      <c r="AM190" s="807" t="str">
        <f>'BASE METAS)'!AM184</f>
        <v>CONFORMACIÓN DEL CATÁLOGO DE PUESTOS MUNICIPAL</v>
      </c>
      <c r="AN190" s="807" t="str">
        <f>'BASE METAS)'!AN184</f>
        <v>MIDE EL PORCENTAJE DE AVANCE EN LA CONFORMACIÓN DEL CATÁLOGO DE PUESTOS MUNICIPAL, RESPECTO AL AVANCE PROGRAMADO</v>
      </c>
      <c r="AO190" s="807" t="str">
        <f>'BASE METAS)'!AU184</f>
        <v>GESTIÓN</v>
      </c>
      <c r="AP190" s="807" t="str">
        <f>'BASE METAS)'!AO184</f>
        <v>AVANCE DEL CATÁLOGO DE PUESTOS MUNICIPAL</v>
      </c>
      <c r="AQ190" s="807" t="str">
        <f>'BASE METAS)'!AP184</f>
        <v>AVANCE PROGRAMADO DEL CATÁLOGO DE PUESTOS MUNICIPAL</v>
      </c>
      <c r="AR190" s="807">
        <f>'BASE METAS)'!AQ184</f>
        <v>100</v>
      </c>
      <c r="AS190" s="807" t="str">
        <f>'BASE METAS)'!AR184</f>
        <v>CATÁLOGO DE PUESTOS MUNICIPAL</v>
      </c>
      <c r="AT190" s="1018" t="str">
        <f>'BASE METAS)'!AS184</f>
        <v>EFICIENCIA</v>
      </c>
      <c r="AU190" s="1483">
        <f>'BASE METAS)'!BO184</f>
        <v>0</v>
      </c>
      <c r="AV190" s="942">
        <f>'BASE METAS)'!BQ184</f>
        <v>1</v>
      </c>
      <c r="AW190" s="1352">
        <f>'BASE METAS)'!BR184</f>
        <v>0</v>
      </c>
      <c r="AX190" s="1">
        <f>'BASE METAS)'!BS184</f>
        <v>0</v>
      </c>
      <c r="AY190" s="1">
        <f>'BASE METAS)'!BT184</f>
        <v>0.55000000000000004</v>
      </c>
      <c r="AZ190" s="1">
        <f>'BASE METAS)'!BU184</f>
        <v>-0.55000000000000004</v>
      </c>
      <c r="BA190" s="1" t="e">
        <f>'BASE METAS)'!BV184</f>
        <v>#DIV/0!</v>
      </c>
      <c r="BB190" s="1">
        <f>'BASE METAS)'!BW184</f>
        <v>0.55000000000000004</v>
      </c>
      <c r="BC190" s="1">
        <f>'BASE METAS)'!BX184</f>
        <v>0.44999999999999996</v>
      </c>
      <c r="BD190" s="1">
        <f>'BASE METAS)'!BY184</f>
        <v>0.55000000000000004</v>
      </c>
      <c r="BE190" s="1">
        <f>'BASE METAS)'!CG184</f>
        <v>0</v>
      </c>
      <c r="BF190" s="1">
        <f>'BASE METAS)'!CJ184</f>
        <v>0</v>
      </c>
      <c r="BG190" s="1">
        <f>'BASE METAS)'!CK184</f>
        <v>0</v>
      </c>
      <c r="BH190" s="1">
        <f>'BASE METAS)'!CL184</f>
        <v>0</v>
      </c>
      <c r="BI190" s="1">
        <f>'BASE METAS)'!CM184</f>
        <v>0</v>
      </c>
      <c r="BJ190" s="1">
        <f>'BASE METAS)'!CN184</f>
        <v>0</v>
      </c>
      <c r="BK190" s="1">
        <f>'BASE METAS)'!CO184</f>
        <v>0</v>
      </c>
      <c r="BL190" s="1">
        <f>'BASE METAS)'!CP184</f>
        <v>0.5</v>
      </c>
      <c r="BM190" s="1">
        <f>'BASE METAS)'!CQ184</f>
        <v>0</v>
      </c>
      <c r="BN190" s="1">
        <f>'BASE METAS)'!CR184</f>
        <v>0</v>
      </c>
      <c r="BO190" s="1">
        <f>'BASE METAS)'!CS184</f>
        <v>0</v>
      </c>
      <c r="BP190" s="1">
        <f>'BASE METAS)'!CT184</f>
        <v>0</v>
      </c>
      <c r="BQ190" s="1">
        <f>'BASE METAS)'!CU184</f>
        <v>0</v>
      </c>
      <c r="BR190" s="1">
        <f>'BASE METAS)'!CV184</f>
        <v>0.5</v>
      </c>
      <c r="BS190" s="1">
        <f>'BASE METAS)'!CW184</f>
        <v>0</v>
      </c>
      <c r="BT190" s="1">
        <f>'BASE METAS)'!CX184</f>
        <v>0</v>
      </c>
      <c r="BU190" s="1">
        <f>'BASE METAS)'!FA184</f>
        <v>1</v>
      </c>
      <c r="BV190" s="1">
        <f>'BASE METAS)'!FB184</f>
        <v>0</v>
      </c>
      <c r="BW190" s="1">
        <f>'BASE METAS)'!FC184</f>
        <v>0</v>
      </c>
      <c r="BX190" s="1">
        <f>'BASE METAS)'!FD184</f>
        <v>0.45</v>
      </c>
      <c r="BY190" s="1">
        <f>'BASE METAS)'!FE184</f>
        <v>0.45</v>
      </c>
      <c r="BZ190" s="1">
        <f>'BASE METAS)'!FF184</f>
        <v>1</v>
      </c>
      <c r="CA190" s="1">
        <f>'BASE METAS)'!FG184</f>
        <v>0.45</v>
      </c>
      <c r="CB190" s="1">
        <f>'BASE METAS)'!FH184</f>
        <v>0.55000000000000004</v>
      </c>
      <c r="CC190" s="1">
        <f>'BASE METAS)'!FI184</f>
        <v>0.45</v>
      </c>
      <c r="CD190" s="1">
        <f>'BASE METAS)'!FJ184</f>
        <v>1</v>
      </c>
      <c r="CE190" s="1">
        <f>'BASE METAS)'!FK184</f>
        <v>0</v>
      </c>
      <c r="CF190" s="1">
        <f>'BASE METAS)'!FL184</f>
        <v>0</v>
      </c>
      <c r="CG190" s="1">
        <f>'BASE METAS)'!FM184</f>
        <v>0</v>
      </c>
    </row>
    <row r="191" spans="1:85" ht="48.75" customHeight="1" x14ac:dyDescent="0.2">
      <c r="A191" s="1">
        <f>'BASE METAS)'!A185</f>
        <v>0</v>
      </c>
      <c r="B191" s="6801"/>
      <c r="C191" s="5685"/>
      <c r="D191" s="5685"/>
      <c r="E191" s="5685"/>
      <c r="F191" s="5707"/>
      <c r="G191" s="5707"/>
      <c r="H191" s="5707"/>
      <c r="I191" s="5707"/>
      <c r="J191" s="5707"/>
      <c r="K191" s="5707"/>
      <c r="L191" s="5707"/>
      <c r="M191" s="5707"/>
      <c r="N191" s="5707"/>
      <c r="O191" s="5698"/>
      <c r="P191" s="5698"/>
      <c r="Q191" s="5698"/>
      <c r="R191" s="5698"/>
      <c r="S191" s="5698"/>
      <c r="T191" s="5698"/>
      <c r="U191" s="7727"/>
      <c r="V191" s="5698"/>
      <c r="W191" s="5695"/>
      <c r="X191" s="7145"/>
      <c r="Y191" s="276">
        <f>'BASE METAS)'!Y185</f>
        <v>2</v>
      </c>
      <c r="Z191" s="219" t="str">
        <f>'BASE METAS)'!Z185</f>
        <v>CAPACITAR A SERVIDORES PÚBLICOS MUNICIPALES CON BASE EN LA DETECCIÓN DE NECESIDADES Y LA EVALUACIÓN DEL DESEMPEÑO CON UN ENFOQUE DE MEJORA DEL SERVICIO.</v>
      </c>
      <c r="AA191" s="294" t="str">
        <f>'BASE METAS)'!AA185</f>
        <v>PERSONAL CON CAPACITACIÓN INSTITUCIONAL</v>
      </c>
      <c r="AB191" s="279">
        <f>'BASE METAS)'!AB185</f>
        <v>2500</v>
      </c>
      <c r="AC191" s="284">
        <f>'BASE METAS)'!AC185</f>
        <v>600</v>
      </c>
      <c r="AD191" s="285">
        <f>'BASE METAS)'!AD185</f>
        <v>0.24</v>
      </c>
      <c r="AE191" s="286">
        <f>'BASE METAS)'!AE185</f>
        <v>800</v>
      </c>
      <c r="AF191" s="285">
        <f>'BASE METAS)'!AF185</f>
        <v>0.32</v>
      </c>
      <c r="AG191" s="286">
        <f>'BASE METAS)'!AG185</f>
        <v>800</v>
      </c>
      <c r="AH191" s="285">
        <f>'BASE METAS)'!AH185</f>
        <v>0.32</v>
      </c>
      <c r="AI191" s="286">
        <f>'BASE METAS)'!AI185</f>
        <v>300</v>
      </c>
      <c r="AJ191" s="287">
        <f>'BASE METAS)'!AJ185</f>
        <v>0.12</v>
      </c>
      <c r="AK191" s="946">
        <f>'BASE METAS)'!AK185</f>
        <v>1</v>
      </c>
      <c r="AL191" s="954">
        <f>'BASE METAS)'!AL185</f>
        <v>2</v>
      </c>
      <c r="AM191" s="807" t="str">
        <f>'BASE METAS)'!AM185</f>
        <v>CAPACITACIÓN INSTITUCIONAL</v>
      </c>
      <c r="AN191" s="807" t="str">
        <f>'BASE METAS)'!AN185</f>
        <v>MIDE EL PORCENTAJE DE  CAPACITACIÓN INSTITUCIONAL PROPORCIONADA, RESPECTO A LA CAPACITACIÓN PROGRAMADA.</v>
      </c>
      <c r="AO191" s="807" t="str">
        <f>'BASE METAS)'!AU185</f>
        <v>GESTIÓN</v>
      </c>
      <c r="AP191" s="807" t="str">
        <f>'BASE METAS)'!AO185</f>
        <v>No. PERSONAL CAPACITADO</v>
      </c>
      <c r="AQ191" s="807" t="str">
        <f>'BASE METAS)'!AP185</f>
        <v>No. DE PERSONAL PROGRAMADO A CAPACITAR</v>
      </c>
      <c r="AR191" s="807">
        <f>'BASE METAS)'!AQ185</f>
        <v>100</v>
      </c>
      <c r="AS191" s="807" t="str">
        <f>'BASE METAS)'!AR185</f>
        <v>PERSONAL CAPACITADO</v>
      </c>
      <c r="AT191" s="1018" t="str">
        <f>'BASE METAS)'!AS185</f>
        <v>EFICIENCIA</v>
      </c>
      <c r="AU191" s="1483">
        <f>'BASE METAS)'!BO185</f>
        <v>0</v>
      </c>
      <c r="AV191" s="943">
        <f>'BASE METAS)'!BQ185</f>
        <v>2500</v>
      </c>
      <c r="AW191" s="945">
        <f>'BASE METAS)'!BR185</f>
        <v>0</v>
      </c>
      <c r="AX191" s="1">
        <f>'BASE METAS)'!BS185</f>
        <v>800</v>
      </c>
      <c r="AY191" s="1">
        <f>'BASE METAS)'!BT185</f>
        <v>892</v>
      </c>
      <c r="AZ191" s="1">
        <f>'BASE METAS)'!BU185</f>
        <v>-92</v>
      </c>
      <c r="BA191" s="1">
        <f>'BASE METAS)'!BV185</f>
        <v>1.115</v>
      </c>
      <c r="BB191" s="1">
        <f>'BASE METAS)'!BW185</f>
        <v>1357</v>
      </c>
      <c r="BC191" s="1">
        <f>'BASE METAS)'!BX185</f>
        <v>1143</v>
      </c>
      <c r="BD191" s="1">
        <f>'BASE METAS)'!BY185</f>
        <v>0.54279999999999995</v>
      </c>
      <c r="BE191" s="1">
        <f>'BASE METAS)'!CG185</f>
        <v>465</v>
      </c>
      <c r="BF191" s="1">
        <f>'BASE METAS)'!CJ185</f>
        <v>0</v>
      </c>
      <c r="BG191" s="1">
        <f>'BASE METAS)'!CK185</f>
        <v>0</v>
      </c>
      <c r="BH191" s="1">
        <f>'BASE METAS)'!CL185</f>
        <v>0</v>
      </c>
      <c r="BI191" s="1">
        <f>'BASE METAS)'!CM185</f>
        <v>79</v>
      </c>
      <c r="BJ191" s="1">
        <f>'BASE METAS)'!CN185</f>
        <v>189</v>
      </c>
      <c r="BK191" s="1">
        <f>'BASE METAS)'!CO185</f>
        <v>332</v>
      </c>
      <c r="BL191" s="1">
        <f>'BASE METAS)'!CP185</f>
        <v>255</v>
      </c>
      <c r="BM191" s="1">
        <f>'BASE METAS)'!CQ185</f>
        <v>285</v>
      </c>
      <c r="BN191" s="1">
        <f>'BASE METAS)'!CR185</f>
        <v>260</v>
      </c>
      <c r="BO191" s="1">
        <f>'BASE METAS)'!CS185</f>
        <v>215</v>
      </c>
      <c r="BP191" s="1">
        <f>'BASE METAS)'!CT185</f>
        <v>340</v>
      </c>
      <c r="BQ191" s="1">
        <f>'BASE METAS)'!CU185</f>
        <v>245</v>
      </c>
      <c r="BR191" s="1">
        <f>'BASE METAS)'!CV185</f>
        <v>130</v>
      </c>
      <c r="BS191" s="1">
        <f>'BASE METAS)'!CW185</f>
        <v>100</v>
      </c>
      <c r="BT191" s="1">
        <f>'BASE METAS)'!CX185</f>
        <v>70</v>
      </c>
      <c r="BU191" s="1">
        <f>'BASE METAS)'!FA185</f>
        <v>2500</v>
      </c>
      <c r="BV191" s="1">
        <f>'BASE METAS)'!FB185</f>
        <v>0</v>
      </c>
      <c r="BW191" s="1">
        <f>'BASE METAS)'!FC185</f>
        <v>255</v>
      </c>
      <c r="BX191" s="1">
        <f>'BASE METAS)'!FD185</f>
        <v>303</v>
      </c>
      <c r="BY191" s="1">
        <f>'BASE METAS)'!FE185</f>
        <v>48</v>
      </c>
      <c r="BZ191" s="1">
        <f>'BASE METAS)'!FF185</f>
        <v>1.1882352941176471</v>
      </c>
      <c r="CA191" s="1">
        <f>'BASE METAS)'!FG185</f>
        <v>768</v>
      </c>
      <c r="CB191" s="1">
        <f>'BASE METAS)'!FH185</f>
        <v>1732</v>
      </c>
      <c r="CC191" s="1">
        <f>'BASE METAS)'!FI185</f>
        <v>0.30719999999999997</v>
      </c>
      <c r="CD191" s="1">
        <f>'BASE METAS)'!FJ185</f>
        <v>2500</v>
      </c>
      <c r="CE191" s="1">
        <f>'BASE METAS)'!FK185</f>
        <v>0</v>
      </c>
      <c r="CF191" s="1">
        <f>'BASE METAS)'!FL185</f>
        <v>285</v>
      </c>
      <c r="CG191" s="1">
        <f>'BASE METAS)'!FM185</f>
        <v>302</v>
      </c>
    </row>
    <row r="192" spans="1:85" ht="48.75" customHeight="1" x14ac:dyDescent="0.25">
      <c r="A192" s="1">
        <f>'BASE METAS)'!A186</f>
        <v>0</v>
      </c>
      <c r="B192" s="6801"/>
      <c r="C192" s="5686"/>
      <c r="D192" s="5686"/>
      <c r="E192" s="5686"/>
      <c r="F192" s="5708"/>
      <c r="G192" s="5708"/>
      <c r="H192" s="5708"/>
      <c r="I192" s="5708"/>
      <c r="J192" s="5708"/>
      <c r="K192" s="5708"/>
      <c r="L192" s="5708"/>
      <c r="M192" s="5708"/>
      <c r="N192" s="5708"/>
      <c r="O192" s="5699"/>
      <c r="P192" s="5699"/>
      <c r="Q192" s="5699"/>
      <c r="R192" s="5699"/>
      <c r="S192" s="5699"/>
      <c r="T192" s="5699"/>
      <c r="U192" s="7728"/>
      <c r="V192" s="5699"/>
      <c r="W192" s="5696"/>
      <c r="X192" s="7103"/>
      <c r="Y192" s="214">
        <f>'BASE METAS)'!Y186</f>
        <v>3</v>
      </c>
      <c r="Z192" s="219" t="str">
        <f>'BASE METAS)'!Z186</f>
        <v xml:space="preserve">EVALUAR AL PERSONAL MEDIANTE EL SISTEMA DE MÉRITO Y RECONOCIMIENTO AL SERVICIO PÚBLICO MUNICIPAL Y DE ACUERDO A LA NORMATIVIDAD APLICABLE, PARA MOTIVAR EL DESEMPEÑO SOBRESALIENTE Y SUSTENTAR LA CAPACITACIÓN INSTITUCIONAL. </v>
      </c>
      <c r="AA192" s="296" t="str">
        <f>'BASE METAS)'!AA186</f>
        <v>PERSONAL EVALUADO</v>
      </c>
      <c r="AB192" s="296">
        <f>'BASE METAS)'!AB186</f>
        <v>500</v>
      </c>
      <c r="AC192" s="297">
        <f>'BASE METAS)'!AC186</f>
        <v>0</v>
      </c>
      <c r="AD192" s="298">
        <f>'BASE METAS)'!AD186</f>
        <v>0</v>
      </c>
      <c r="AE192" s="297">
        <f>'BASE METAS)'!AE186</f>
        <v>250</v>
      </c>
      <c r="AF192" s="298">
        <f>'BASE METAS)'!AF186</f>
        <v>0.5</v>
      </c>
      <c r="AG192" s="297">
        <f>'BASE METAS)'!AG186</f>
        <v>0</v>
      </c>
      <c r="AH192" s="298">
        <f>'BASE METAS)'!AH186</f>
        <v>0</v>
      </c>
      <c r="AI192" s="299">
        <f>'BASE METAS)'!AI186</f>
        <v>250</v>
      </c>
      <c r="AJ192" s="300">
        <f>'BASE METAS)'!AJ186</f>
        <v>0.5</v>
      </c>
      <c r="AK192" s="946">
        <f>'BASE METAS)'!AK186</f>
        <v>1</v>
      </c>
      <c r="AL192" s="954">
        <f>'BASE METAS)'!AL186</f>
        <v>3</v>
      </c>
      <c r="AM192" s="807" t="str">
        <f>'BASE METAS)'!AM186</f>
        <v>EVALUACIÓN DE TRABAJADORES</v>
      </c>
      <c r="AN192" s="807" t="str">
        <f>'BASE METAS)'!AN186</f>
        <v>MIDE EL PORCENTAJE DE EVALUACIONES REALIZADAS, RESPECTO A LAS EVALUACIONES PROGRAMADAS.</v>
      </c>
      <c r="AO192" s="807" t="str">
        <f>'BASE METAS)'!AU186</f>
        <v>GESTIÓN</v>
      </c>
      <c r="AP192" s="807" t="str">
        <f>'BASE METAS)'!AO186</f>
        <v>No. DE EVALUACIONES REALIZADAS</v>
      </c>
      <c r="AQ192" s="807" t="str">
        <f>'BASE METAS)'!AP186</f>
        <v>No. DE EVALUACIONES PROGRAMADAS</v>
      </c>
      <c r="AR192" s="807">
        <f>'BASE METAS)'!AQ186</f>
        <v>100</v>
      </c>
      <c r="AS192" s="807" t="str">
        <f>'BASE METAS)'!AR186</f>
        <v>PERSONAL EVALUADO</v>
      </c>
      <c r="AT192" s="1018" t="str">
        <f>'BASE METAS)'!AS186</f>
        <v>EFICACIA</v>
      </c>
      <c r="AU192" s="1483">
        <f>'BASE METAS)'!BO186</f>
        <v>0</v>
      </c>
      <c r="AV192" s="941">
        <f>'BASE METAS)'!BQ186</f>
        <v>500</v>
      </c>
      <c r="AW192" s="1352">
        <f>'BASE METAS)'!BR186</f>
        <v>0</v>
      </c>
      <c r="AX192" s="1">
        <f>'BASE METAS)'!BS186</f>
        <v>250</v>
      </c>
      <c r="AY192" s="1">
        <f>'BASE METAS)'!BT186</f>
        <v>416</v>
      </c>
      <c r="AZ192" s="1">
        <f>'BASE METAS)'!BU186</f>
        <v>-166</v>
      </c>
      <c r="BA192" s="1">
        <f>'BASE METAS)'!BV186</f>
        <v>1.6639999999999999</v>
      </c>
      <c r="BB192" s="1">
        <f>'BASE METAS)'!BW186</f>
        <v>416</v>
      </c>
      <c r="BC192" s="1">
        <f>'BASE METAS)'!BX186</f>
        <v>84</v>
      </c>
      <c r="BD192" s="1">
        <f>'BASE METAS)'!BY186</f>
        <v>0.83199999999999996</v>
      </c>
      <c r="BE192" s="1">
        <f>'BASE METAS)'!CG186</f>
        <v>0</v>
      </c>
      <c r="BF192" s="1">
        <f>'BASE METAS)'!CJ186</f>
        <v>0</v>
      </c>
      <c r="BG192" s="1">
        <f>'BASE METAS)'!CK186</f>
        <v>0</v>
      </c>
      <c r="BH192" s="1">
        <f>'BASE METAS)'!CL186</f>
        <v>0</v>
      </c>
      <c r="BI192" s="1">
        <f>'BASE METAS)'!CM186</f>
        <v>0</v>
      </c>
      <c r="BJ192" s="1">
        <f>'BASE METAS)'!CN186</f>
        <v>0</v>
      </c>
      <c r="BK192" s="1">
        <f>'BASE METAS)'!CO186</f>
        <v>0</v>
      </c>
      <c r="BL192" s="1">
        <f>'BASE METAS)'!CP186</f>
        <v>250</v>
      </c>
      <c r="BM192" s="1">
        <f>'BASE METAS)'!CQ186</f>
        <v>0</v>
      </c>
      <c r="BN192" s="1">
        <f>'BASE METAS)'!CR186</f>
        <v>0</v>
      </c>
      <c r="BO192" s="1">
        <f>'BASE METAS)'!CS186</f>
        <v>0</v>
      </c>
      <c r="BP192" s="1">
        <f>'BASE METAS)'!CT186</f>
        <v>0</v>
      </c>
      <c r="BQ192" s="1">
        <f>'BASE METAS)'!CU186</f>
        <v>0</v>
      </c>
      <c r="BR192" s="1">
        <f>'BASE METAS)'!CV186</f>
        <v>250</v>
      </c>
      <c r="BS192" s="1">
        <f>'BASE METAS)'!CW186</f>
        <v>0</v>
      </c>
      <c r="BT192" s="1">
        <f>'BASE METAS)'!CX186</f>
        <v>0</v>
      </c>
      <c r="BU192" s="1">
        <f>'BASE METAS)'!FA186</f>
        <v>500</v>
      </c>
      <c r="BV192" s="1">
        <f>'BASE METAS)'!FB186</f>
        <v>0</v>
      </c>
      <c r="BW192" s="1">
        <f>'BASE METAS)'!FC186</f>
        <v>250</v>
      </c>
      <c r="BX192" s="1">
        <f>'BASE METAS)'!FD186</f>
        <v>0</v>
      </c>
      <c r="BY192" s="1">
        <f>'BASE METAS)'!FE186</f>
        <v>-250</v>
      </c>
      <c r="BZ192" s="1">
        <f>'BASE METAS)'!FF186</f>
        <v>1</v>
      </c>
      <c r="CA192" s="1">
        <f>'BASE METAS)'!FG186</f>
        <v>0</v>
      </c>
      <c r="CB192" s="1">
        <f>'BASE METAS)'!FH186</f>
        <v>500</v>
      </c>
      <c r="CC192" s="1">
        <f>'BASE METAS)'!FI186</f>
        <v>0</v>
      </c>
      <c r="CD192" s="1">
        <f>'BASE METAS)'!FJ186</f>
        <v>500</v>
      </c>
      <c r="CE192" s="1">
        <f>'BASE METAS)'!FK186</f>
        <v>0</v>
      </c>
      <c r="CF192" s="1">
        <f>'BASE METAS)'!FL186</f>
        <v>0</v>
      </c>
      <c r="CG192" s="1">
        <f>'BASE METAS)'!FM186</f>
        <v>120</v>
      </c>
    </row>
    <row r="193" spans="1:85" ht="65.25" customHeight="1" x14ac:dyDescent="0.2">
      <c r="A193" s="1">
        <f>'BASE METAS)'!A187</f>
        <v>24</v>
      </c>
      <c r="B193" s="6801"/>
      <c r="C193" s="5684">
        <f>'BASE METAS)'!C187</f>
        <v>503</v>
      </c>
      <c r="D193" s="5684">
        <f>'BASE METAS)'!D187</f>
        <v>4</v>
      </c>
      <c r="E193" s="5684" t="str">
        <f>'BASE METAS)'!E187</f>
        <v xml:space="preserve">ADQUISICIONES Y SERVICIOS </v>
      </c>
      <c r="F193" s="5706" t="str">
        <f>'BASE METAS)'!F187</f>
        <v>E00</v>
      </c>
      <c r="G193" s="5706" t="str">
        <f>'BASE METAS)'!G187</f>
        <v>121</v>
      </c>
      <c r="H193" s="5706" t="str">
        <f>'BASE METAS)'!H187</f>
        <v>05</v>
      </c>
      <c r="I193" s="5706" t="str">
        <f>'BASE METAS)'!I187</f>
        <v>01</v>
      </c>
      <c r="J193" s="5706" t="str">
        <f>'BASE METAS)'!J187</f>
        <v>01</v>
      </c>
      <c r="K193" s="5706" t="str">
        <f>'BASE METAS)'!K187</f>
        <v>02</v>
      </c>
      <c r="L193" s="5706" t="str">
        <f>'BASE METAS)'!L187</f>
        <v>01</v>
      </c>
      <c r="M193" s="5706" t="str">
        <f>'BASE METAS)'!M187</f>
        <v>101</v>
      </c>
      <c r="N193" s="5706" t="str">
        <f>'BASE METAS)'!N187</f>
        <v>Administración</v>
      </c>
      <c r="O193" s="5706" t="str">
        <f>'BASE METAS)'!O187</f>
        <v>Recursos Materiales</v>
      </c>
      <c r="P193" s="5697" t="str">
        <f>'BASE METAS)'!P187</f>
        <v>Administración, planeación y control gubernamental</v>
      </c>
      <c r="Q193" s="5697" t="str">
        <f>'BASE METAS)'!Q187</f>
        <v>Control y evaluación de la administración gubernamental</v>
      </c>
      <c r="R193" s="5697" t="str">
        <f>'BASE METAS)'!R187</f>
        <v>Consolidación de la gestión gubernamental de resultados</v>
      </c>
      <c r="S193" s="5697" t="str">
        <f>'BASE METAS)'!S187</f>
        <v>Administración de los recursos materiales y servicios</v>
      </c>
      <c r="T193" s="5697" t="str">
        <f>'BASE METAS)'!T187</f>
        <v>Adquisiciones y servicios</v>
      </c>
      <c r="U193" s="7729" t="str">
        <f>'BASE METAS)'!U187</f>
        <v>DETERMINAR LAS COMPRAS CONSOLIDADAS ACORDE AL PROGRAMA DE ADQUISICONES Y PRESUPUESTO DE EGRESOS VIGENTES MEDIANTE LICITACIÓN PÚBLICA, INVITACIÓN RESTRINGIDA Y COMPRA DIRECTA POR EXCEPCIÓN.</v>
      </c>
      <c r="V193" s="5697" t="str">
        <f>'BASE METAS)'!V187</f>
        <v>Gobierno de Resultados</v>
      </c>
      <c r="W193" s="5694">
        <f>'BASE METAS)'!W187</f>
        <v>16689182</v>
      </c>
      <c r="X193" s="7102" t="str">
        <f>'BASE METAS)'!X187</f>
        <v>SUBDIRECCIÓN DE RECURSOS MATERIALES</v>
      </c>
      <c r="Y193" s="302">
        <f>'BASE METAS)'!Y187</f>
        <v>1</v>
      </c>
      <c r="Z193" s="304" t="str">
        <f>'BASE METAS)'!Z187</f>
        <v>ADQUIRIR BIENES Y SERVICIOS DE MANERA CONSOLIDADA A TRAVÉS DE LICITACION PUBLICA, DE ACUERDO AL PRESUPUESTO DE EGRESOS, PROGRAMA ANUAL DE ADQUISICIONES Y NORMATIVIDAD APLICABLE.</v>
      </c>
      <c r="AA193" s="302" t="str">
        <f>'BASE METAS)'!AA187</f>
        <v>LICITACIONES PÚBLICAS</v>
      </c>
      <c r="AB193" s="306">
        <f>'BASE METAS)'!AB187</f>
        <v>18</v>
      </c>
      <c r="AC193" s="281">
        <f>'BASE METAS)'!AC187</f>
        <v>9</v>
      </c>
      <c r="AD193" s="308">
        <f>'BASE METAS)'!AD187</f>
        <v>0.5</v>
      </c>
      <c r="AE193" s="281">
        <f>'BASE METAS)'!AE187</f>
        <v>4</v>
      </c>
      <c r="AF193" s="282">
        <f>'BASE METAS)'!AF187</f>
        <v>0.22222222222222221</v>
      </c>
      <c r="AG193" s="281">
        <f>'BASE METAS)'!AG187</f>
        <v>3</v>
      </c>
      <c r="AH193" s="282">
        <f>'BASE METAS)'!AH187</f>
        <v>0.16666666666666666</v>
      </c>
      <c r="AI193" s="281">
        <f>'BASE METAS)'!AI187</f>
        <v>2</v>
      </c>
      <c r="AJ193" s="282">
        <f>'BASE METAS)'!AJ187</f>
        <v>0.1111111111111111</v>
      </c>
      <c r="AK193" s="947">
        <f>'BASE METAS)'!AK187</f>
        <v>1</v>
      </c>
      <c r="AL193" s="954">
        <f>'BASE METAS)'!AL187</f>
        <v>1</v>
      </c>
      <c r="AM193" s="807" t="str">
        <f>'BASE METAS)'!AM187</f>
        <v>ADQUISICIONES POR LICITACIÓN PÚBLICA.</v>
      </c>
      <c r="AN193" s="807" t="str">
        <f>'BASE METAS)'!AN187</f>
        <v>MIDE EL NÚMERO DE LICITACIONES PÚBLICAS REALIZADAS, RESPECTO A LAS LICITACIONES PUBLICAS PROGRAMADAS.</v>
      </c>
      <c r="AO193" s="807" t="str">
        <f>'BASE METAS)'!AU187</f>
        <v>GESTIÓN</v>
      </c>
      <c r="AP193" s="807" t="str">
        <f>'BASE METAS)'!AO187</f>
        <v>NÚMERO DE LICITACIONES PÚBLICA REALIZADAS</v>
      </c>
      <c r="AQ193" s="807" t="str">
        <f>'BASE METAS)'!AP187</f>
        <v>NÚMERO DE LICITACIONES PUBLICAS PROGRAMADAS</v>
      </c>
      <c r="AR193" s="807">
        <f>'BASE METAS)'!AQ187</f>
        <v>100</v>
      </c>
      <c r="AS193" s="807" t="str">
        <f>'BASE METAS)'!AR187</f>
        <v>LICITACIONES PÚBLICAS</v>
      </c>
      <c r="AT193" s="1018" t="str">
        <f>'BASE METAS)'!AS187</f>
        <v>EFICACIA</v>
      </c>
      <c r="AU193" s="1483">
        <f>'BASE METAS)'!BO187</f>
        <v>0</v>
      </c>
      <c r="AV193" s="941">
        <f>'BASE METAS)'!BQ187</f>
        <v>18</v>
      </c>
      <c r="AW193" s="945">
        <f>'BASE METAS)'!BR187</f>
        <v>0</v>
      </c>
      <c r="AX193" s="1">
        <f>'BASE METAS)'!BS187</f>
        <v>4</v>
      </c>
      <c r="AY193" s="1">
        <f>'BASE METAS)'!BT187</f>
        <v>10</v>
      </c>
      <c r="AZ193" s="1">
        <f>'BASE METAS)'!BU187</f>
        <v>-6</v>
      </c>
      <c r="BA193" s="1">
        <f>'BASE METAS)'!BV187</f>
        <v>2.5</v>
      </c>
      <c r="BB193" s="1">
        <f>'BASE METAS)'!BW187</f>
        <v>12</v>
      </c>
      <c r="BC193" s="1">
        <f>'BASE METAS)'!BX187</f>
        <v>6</v>
      </c>
      <c r="BD193" s="1">
        <f>'BASE METAS)'!BY187</f>
        <v>0.66666666666666663</v>
      </c>
      <c r="BE193" s="1">
        <f>'BASE METAS)'!CG187</f>
        <v>2</v>
      </c>
      <c r="BF193" s="1">
        <f>'BASE METAS)'!CJ187</f>
        <v>0</v>
      </c>
      <c r="BG193" s="1">
        <f>'BASE METAS)'!CK187</f>
        <v>0</v>
      </c>
      <c r="BH193" s="1">
        <f>'BASE METAS)'!CL187</f>
        <v>0</v>
      </c>
      <c r="BI193" s="1">
        <f>'BASE METAS)'!CM187</f>
        <v>0</v>
      </c>
      <c r="BJ193" s="1">
        <f>'BASE METAS)'!CN187</f>
        <v>0</v>
      </c>
      <c r="BK193" s="1">
        <f>'BASE METAS)'!CO187</f>
        <v>9</v>
      </c>
      <c r="BL193" s="1">
        <f>'BASE METAS)'!CP187</f>
        <v>2</v>
      </c>
      <c r="BM193" s="1">
        <f>'BASE METAS)'!CQ187</f>
        <v>1</v>
      </c>
      <c r="BN193" s="1">
        <f>'BASE METAS)'!CR187</f>
        <v>1</v>
      </c>
      <c r="BO193" s="1">
        <f>'BASE METAS)'!CS187</f>
        <v>1</v>
      </c>
      <c r="BP193" s="1">
        <f>'BASE METAS)'!CT187</f>
        <v>1</v>
      </c>
      <c r="BQ193" s="1">
        <f>'BASE METAS)'!CU187</f>
        <v>1</v>
      </c>
      <c r="BR193" s="1">
        <f>'BASE METAS)'!CV187</f>
        <v>2</v>
      </c>
      <c r="BS193" s="1">
        <f>'BASE METAS)'!CW187</f>
        <v>0</v>
      </c>
      <c r="BT193" s="1">
        <f>'BASE METAS)'!CX187</f>
        <v>0</v>
      </c>
      <c r="BU193" s="1">
        <f>'BASE METAS)'!FA187</f>
        <v>18</v>
      </c>
      <c r="BV193" s="1">
        <f>'BASE METAS)'!FB187</f>
        <v>0</v>
      </c>
      <c r="BW193" s="1">
        <f>'BASE METAS)'!FC187</f>
        <v>2</v>
      </c>
      <c r="BX193" s="1">
        <f>'BASE METAS)'!FD187</f>
        <v>6</v>
      </c>
      <c r="BY193" s="1">
        <f>'BASE METAS)'!FE187</f>
        <v>4</v>
      </c>
      <c r="BZ193" s="1">
        <f>'BASE METAS)'!FF187</f>
        <v>1</v>
      </c>
      <c r="CA193" s="1">
        <f>'BASE METAS)'!FG187</f>
        <v>8</v>
      </c>
      <c r="CB193" s="1">
        <f>'BASE METAS)'!FH187</f>
        <v>10</v>
      </c>
      <c r="CC193" s="1">
        <f>'BASE METAS)'!FI187</f>
        <v>0.44444444444444442</v>
      </c>
      <c r="CD193" s="1">
        <f>'BASE METAS)'!FJ187</f>
        <v>18</v>
      </c>
      <c r="CE193" s="1">
        <f>'BASE METAS)'!FK187</f>
        <v>0</v>
      </c>
      <c r="CF193" s="1">
        <f>'BASE METAS)'!FL187</f>
        <v>1</v>
      </c>
      <c r="CG193" s="1">
        <f>'BASE METAS)'!FM187</f>
        <v>3</v>
      </c>
    </row>
    <row r="194" spans="1:85" ht="63.75" x14ac:dyDescent="0.25">
      <c r="A194" s="1">
        <f>'BASE METAS)'!A188</f>
        <v>0</v>
      </c>
      <c r="B194" s="6801"/>
      <c r="C194" s="5685"/>
      <c r="D194" s="5685"/>
      <c r="E194" s="5685"/>
      <c r="F194" s="5707"/>
      <c r="G194" s="5707"/>
      <c r="H194" s="5707"/>
      <c r="I194" s="5707"/>
      <c r="J194" s="5707"/>
      <c r="K194" s="5707"/>
      <c r="L194" s="5707"/>
      <c r="M194" s="5707"/>
      <c r="N194" s="5707"/>
      <c r="O194" s="5707"/>
      <c r="P194" s="5698"/>
      <c r="Q194" s="5698"/>
      <c r="R194" s="5698"/>
      <c r="S194" s="5698"/>
      <c r="T194" s="5698"/>
      <c r="U194" s="7730"/>
      <c r="V194" s="5698"/>
      <c r="W194" s="5695"/>
      <c r="X194" s="7145"/>
      <c r="Y194" s="303">
        <f>'BASE METAS)'!Y188</f>
        <v>2</v>
      </c>
      <c r="Z194" s="305" t="str">
        <f>'BASE METAS)'!Z188</f>
        <v>ADQUIRIR  BIENES Y SERVICIOS POR INVITACIÓN RESTRINGIDA, DE ACUERDO AL PRESUPUESTO DE EGRESOS, PROGRAMA ANUAL DE ADQUISICIONES Y NORMATIVIDAD APLICABLE.</v>
      </c>
      <c r="AA194" s="303" t="str">
        <f>'BASE METAS)'!AA188</f>
        <v>INVITACIONES RESTRINGIDAS</v>
      </c>
      <c r="AB194" s="307">
        <f>'BASE METAS)'!AB188</f>
        <v>30</v>
      </c>
      <c r="AC194" s="286">
        <f>'BASE METAS)'!AC188</f>
        <v>4</v>
      </c>
      <c r="AD194" s="309">
        <f>'BASE METAS)'!AD188</f>
        <v>0.13333333333333333</v>
      </c>
      <c r="AE194" s="286">
        <f>'BASE METAS)'!AE188</f>
        <v>8</v>
      </c>
      <c r="AF194" s="285">
        <f>'BASE METAS)'!AF188</f>
        <v>0.26666666666666666</v>
      </c>
      <c r="AG194" s="286">
        <f>'BASE METAS)'!AG188</f>
        <v>10</v>
      </c>
      <c r="AH194" s="285">
        <f>'BASE METAS)'!AH188</f>
        <v>0.33333333333333331</v>
      </c>
      <c r="AI194" s="286">
        <f>'BASE METAS)'!AI188</f>
        <v>8</v>
      </c>
      <c r="AJ194" s="285">
        <f>'BASE METAS)'!AJ188</f>
        <v>0.26666666666666666</v>
      </c>
      <c r="AK194" s="946">
        <f>'BASE METAS)'!AK188</f>
        <v>1</v>
      </c>
      <c r="AL194" s="954">
        <f>'BASE METAS)'!AL188</f>
        <v>2</v>
      </c>
      <c r="AM194" s="807" t="str">
        <f>'BASE METAS)'!AM188</f>
        <v>ADQUISICIONES POR INVITACIÓN RESTRINGIDA.</v>
      </c>
      <c r="AN194" s="807" t="str">
        <f>'BASE METAS)'!AN188</f>
        <v>MIDE EL NÚMERO DE INVITACIONES RESTRIGIDAS REALIZADAS, RESPECTO A LAS INVITACIONES RESTRINGIDAS PROGRAMADAS.</v>
      </c>
      <c r="AO194" s="807" t="str">
        <f>'BASE METAS)'!AU188</f>
        <v>GESTIÓN</v>
      </c>
      <c r="AP194" s="807" t="str">
        <f>'BASE METAS)'!AO188</f>
        <v>NÚMERO DE INVITACIONES RESTRINGIDAS REALIZADAS</v>
      </c>
      <c r="AQ194" s="807" t="str">
        <f>'BASE METAS)'!AP188</f>
        <v>NÚMERO DE INVITACIONES RESTRINGIDAS PROGRAMADAS</v>
      </c>
      <c r="AR194" s="807">
        <f>'BASE METAS)'!AQ188</f>
        <v>100</v>
      </c>
      <c r="AS194" s="807" t="str">
        <f>'BASE METAS)'!AR188</f>
        <v>INVITACIONES RESTRINGIDAS</v>
      </c>
      <c r="AT194" s="1018" t="str">
        <f>'BASE METAS)'!AS188</f>
        <v>EFICACIA</v>
      </c>
      <c r="AU194" s="1483">
        <f>'BASE METAS)'!BO188</f>
        <v>0</v>
      </c>
      <c r="AV194" s="942">
        <f>'BASE METAS)'!BQ188</f>
        <v>30</v>
      </c>
      <c r="AW194" s="1352">
        <f>'BASE METAS)'!BR188</f>
        <v>0</v>
      </c>
      <c r="AX194" s="1">
        <f>'BASE METAS)'!BS188</f>
        <v>8</v>
      </c>
      <c r="AY194" s="1">
        <f>'BASE METAS)'!BT188</f>
        <v>8</v>
      </c>
      <c r="AZ194" s="1">
        <f>'BASE METAS)'!BU188</f>
        <v>0</v>
      </c>
      <c r="BA194" s="1">
        <f>'BASE METAS)'!BV188</f>
        <v>1</v>
      </c>
      <c r="BB194" s="1">
        <f>'BASE METAS)'!BW188</f>
        <v>10</v>
      </c>
      <c r="BC194" s="1">
        <f>'BASE METAS)'!BX188</f>
        <v>20</v>
      </c>
      <c r="BD194" s="1">
        <f>'BASE METAS)'!BY188</f>
        <v>0.33333333333333331</v>
      </c>
      <c r="BE194" s="1">
        <f>'BASE METAS)'!CG188</f>
        <v>2</v>
      </c>
      <c r="BF194" s="1">
        <f>'BASE METAS)'!CJ188</f>
        <v>0</v>
      </c>
      <c r="BG194" s="1">
        <f>'BASE METAS)'!CK188</f>
        <v>0</v>
      </c>
      <c r="BH194" s="1">
        <f>'BASE METAS)'!CL188</f>
        <v>0</v>
      </c>
      <c r="BI194" s="1">
        <f>'BASE METAS)'!CM188</f>
        <v>0</v>
      </c>
      <c r="BJ194" s="1">
        <f>'BASE METAS)'!CN188</f>
        <v>0</v>
      </c>
      <c r="BK194" s="1">
        <f>'BASE METAS)'!CO188</f>
        <v>4</v>
      </c>
      <c r="BL194" s="1">
        <f>'BASE METAS)'!CP188</f>
        <v>4</v>
      </c>
      <c r="BM194" s="1">
        <f>'BASE METAS)'!CQ188</f>
        <v>2</v>
      </c>
      <c r="BN194" s="1">
        <f>'BASE METAS)'!CR188</f>
        <v>2</v>
      </c>
      <c r="BO194" s="1">
        <f>'BASE METAS)'!CS188</f>
        <v>4</v>
      </c>
      <c r="BP194" s="1">
        <f>'BASE METAS)'!CT188</f>
        <v>3</v>
      </c>
      <c r="BQ194" s="1">
        <f>'BASE METAS)'!CU188</f>
        <v>3</v>
      </c>
      <c r="BR194" s="1">
        <f>'BASE METAS)'!CV188</f>
        <v>8</v>
      </c>
      <c r="BS194" s="1">
        <f>'BASE METAS)'!CW188</f>
        <v>0</v>
      </c>
      <c r="BT194" s="1">
        <f>'BASE METAS)'!CX188</f>
        <v>0</v>
      </c>
      <c r="BU194" s="1">
        <f>'BASE METAS)'!FA188</f>
        <v>30</v>
      </c>
      <c r="BV194" s="1">
        <f>'BASE METAS)'!FB188</f>
        <v>0</v>
      </c>
      <c r="BW194" s="1">
        <f>'BASE METAS)'!FC188</f>
        <v>4</v>
      </c>
      <c r="BX194" s="1">
        <f>'BASE METAS)'!FD188</f>
        <v>2</v>
      </c>
      <c r="BY194" s="1">
        <f>'BASE METAS)'!FE188</f>
        <v>-2</v>
      </c>
      <c r="BZ194" s="1">
        <f>'BASE METAS)'!FF188</f>
        <v>1</v>
      </c>
      <c r="CA194" s="1">
        <f>'BASE METAS)'!FG188</f>
        <v>4</v>
      </c>
      <c r="CB194" s="1">
        <f>'BASE METAS)'!FH188</f>
        <v>26</v>
      </c>
      <c r="CC194" s="1">
        <f>'BASE METAS)'!FI188</f>
        <v>0.13333333333333333</v>
      </c>
      <c r="CD194" s="1">
        <f>'BASE METAS)'!FJ188</f>
        <v>30</v>
      </c>
      <c r="CE194" s="1">
        <f>'BASE METAS)'!FK188</f>
        <v>0</v>
      </c>
      <c r="CF194" s="1">
        <f>'BASE METAS)'!FL188</f>
        <v>2</v>
      </c>
      <c r="CG194" s="1">
        <f>'BASE METAS)'!FM188</f>
        <v>3</v>
      </c>
    </row>
    <row r="195" spans="1:85" ht="63.75" x14ac:dyDescent="0.25">
      <c r="A195" s="1">
        <f>'BASE METAS)'!A189</f>
        <v>0</v>
      </c>
      <c r="B195" s="6801"/>
      <c r="C195" s="5685"/>
      <c r="D195" s="5685"/>
      <c r="E195" s="5685"/>
      <c r="F195" s="5707"/>
      <c r="G195" s="5707"/>
      <c r="H195" s="5707"/>
      <c r="I195" s="5707"/>
      <c r="J195" s="5707"/>
      <c r="K195" s="5707"/>
      <c r="L195" s="5707"/>
      <c r="M195" s="5707"/>
      <c r="N195" s="5707"/>
      <c r="O195" s="5707"/>
      <c r="P195" s="5698"/>
      <c r="Q195" s="5698"/>
      <c r="R195" s="5698"/>
      <c r="S195" s="5698"/>
      <c r="T195" s="5698"/>
      <c r="U195" s="7730"/>
      <c r="V195" s="5698"/>
      <c r="W195" s="5695"/>
      <c r="X195" s="7145"/>
      <c r="Y195" s="303">
        <f>'BASE METAS)'!Y189</f>
        <v>3</v>
      </c>
      <c r="Z195" s="305" t="str">
        <f>'BASE METAS)'!Z189</f>
        <v>ADQUIRIR  BIENES Y SERVICIOS POR COMPRA DIRECTA DE ACUERDO AL PRESUPUESTO DE EGRESOS, PROGRAMA ANUAL DE ADQUISICIONES Y NORMATIVIDAD APLICABLE.</v>
      </c>
      <c r="AA195" s="303" t="str">
        <f>'BASE METAS)'!AA189</f>
        <v>COMPRAS DIRECTAS</v>
      </c>
      <c r="AB195" s="307">
        <f>'BASE METAS)'!AB189</f>
        <v>700</v>
      </c>
      <c r="AC195" s="286">
        <f>'BASE METAS)'!AC189</f>
        <v>250</v>
      </c>
      <c r="AD195" s="309">
        <f>'BASE METAS)'!AD189</f>
        <v>0.35714285714285715</v>
      </c>
      <c r="AE195" s="286">
        <f>'BASE METAS)'!AE189</f>
        <v>150</v>
      </c>
      <c r="AF195" s="285">
        <f>'BASE METAS)'!AF189</f>
        <v>0.21428571428571427</v>
      </c>
      <c r="AG195" s="286">
        <f>'BASE METAS)'!AG189</f>
        <v>200</v>
      </c>
      <c r="AH195" s="285">
        <f>'BASE METAS)'!AH189</f>
        <v>0.2857142857142857</v>
      </c>
      <c r="AI195" s="286">
        <f>'BASE METAS)'!AI189</f>
        <v>100</v>
      </c>
      <c r="AJ195" s="285">
        <f>'BASE METAS)'!AJ189</f>
        <v>0.14285714285714285</v>
      </c>
      <c r="AK195" s="946">
        <f>'BASE METAS)'!AK189</f>
        <v>1</v>
      </c>
      <c r="AL195" s="954">
        <f>'BASE METAS)'!AL189</f>
        <v>3</v>
      </c>
      <c r="AM195" s="807" t="str">
        <f>'BASE METAS)'!AM189</f>
        <v>ADQUISICIONES POR COMPRA DIRECTAS POR EXCEPCIÓN.</v>
      </c>
      <c r="AN195" s="807" t="str">
        <f>'BASE METAS)'!AN189</f>
        <v>MIDE EL NÚMERO DE COMPRAS DIRECTAS POR EXCEPCIÓN REALIZADAS, RESPECTO A LAS COMPRAS DIRECTAS PROGRAMADAS.</v>
      </c>
      <c r="AO195" s="807" t="str">
        <f>'BASE METAS)'!AU189</f>
        <v>GESTIÓN</v>
      </c>
      <c r="AP195" s="807" t="str">
        <f>'BASE METAS)'!AO189</f>
        <v>NÚMERO DE COMPRAS DIRECTAS REALIZADAS</v>
      </c>
      <c r="AQ195" s="807" t="str">
        <f>'BASE METAS)'!AP189</f>
        <v>NÚMERO DE COMPRAS DIRECTAS PROGRAMADAS</v>
      </c>
      <c r="AR195" s="807">
        <f>'BASE METAS)'!AQ189</f>
        <v>100</v>
      </c>
      <c r="AS195" s="807" t="str">
        <f>'BASE METAS)'!AR189</f>
        <v>COMPRAS DIRECTAS</v>
      </c>
      <c r="AT195" s="1018" t="str">
        <f>'BASE METAS)'!AS189</f>
        <v>EFICIENCIA</v>
      </c>
      <c r="AU195" s="1483">
        <f>'BASE METAS)'!BO189</f>
        <v>0</v>
      </c>
      <c r="AV195" s="941">
        <f>'BASE METAS)'!BQ189</f>
        <v>700</v>
      </c>
      <c r="AW195" s="1340">
        <f>'BASE METAS)'!BR189</f>
        <v>0</v>
      </c>
      <c r="AX195" s="1">
        <f>'BASE METAS)'!BS189</f>
        <v>150</v>
      </c>
      <c r="AY195" s="1">
        <f>'BASE METAS)'!BT189</f>
        <v>329</v>
      </c>
      <c r="AZ195" s="1">
        <f>'BASE METAS)'!BU189</f>
        <v>-179</v>
      </c>
      <c r="BA195" s="1">
        <f>'BASE METAS)'!BV189</f>
        <v>2.1933333333333334</v>
      </c>
      <c r="BB195" s="1">
        <f>'BASE METAS)'!BW189</f>
        <v>449</v>
      </c>
      <c r="BC195" s="1">
        <f>'BASE METAS)'!BX189</f>
        <v>251</v>
      </c>
      <c r="BD195" s="1">
        <f>'BASE METAS)'!BY189</f>
        <v>0.64142857142857146</v>
      </c>
      <c r="BE195" s="1">
        <f>'BASE METAS)'!CG189</f>
        <v>120</v>
      </c>
      <c r="BF195" s="1">
        <f>'BASE METAS)'!CJ189</f>
        <v>0</v>
      </c>
      <c r="BG195" s="1">
        <f>'BASE METAS)'!CK189</f>
        <v>0</v>
      </c>
      <c r="BH195" s="1">
        <f>'BASE METAS)'!CL189</f>
        <v>0</v>
      </c>
      <c r="BI195" s="1">
        <f>'BASE METAS)'!CM189</f>
        <v>0</v>
      </c>
      <c r="BJ195" s="1">
        <f>'BASE METAS)'!CN189</f>
        <v>4</v>
      </c>
      <c r="BK195" s="1">
        <f>'BASE METAS)'!CO189</f>
        <v>246</v>
      </c>
      <c r="BL195" s="1">
        <f>'BASE METAS)'!CP189</f>
        <v>50</v>
      </c>
      <c r="BM195" s="1">
        <f>'BASE METAS)'!CQ189</f>
        <v>50</v>
      </c>
      <c r="BN195" s="1">
        <f>'BASE METAS)'!CR189</f>
        <v>50</v>
      </c>
      <c r="BO195" s="1">
        <f>'BASE METAS)'!CS189</f>
        <v>100</v>
      </c>
      <c r="BP195" s="1">
        <f>'BASE METAS)'!CT189</f>
        <v>50</v>
      </c>
      <c r="BQ195" s="1">
        <f>'BASE METAS)'!CU189</f>
        <v>50</v>
      </c>
      <c r="BR195" s="1">
        <f>'BASE METAS)'!CV189</f>
        <v>100</v>
      </c>
      <c r="BS195" s="1">
        <f>'BASE METAS)'!CW189</f>
        <v>0</v>
      </c>
      <c r="BT195" s="1">
        <f>'BASE METAS)'!CX189</f>
        <v>0</v>
      </c>
      <c r="BU195" s="1">
        <f>'BASE METAS)'!FA189</f>
        <v>700</v>
      </c>
      <c r="BV195" s="1">
        <f>'BASE METAS)'!FB189</f>
        <v>0</v>
      </c>
      <c r="BW195" s="1">
        <f>'BASE METAS)'!FC189</f>
        <v>50</v>
      </c>
      <c r="BX195" s="1">
        <f>'BASE METAS)'!FD189</f>
        <v>182</v>
      </c>
      <c r="BY195" s="1">
        <f>'BASE METAS)'!FE189</f>
        <v>132</v>
      </c>
      <c r="BZ195" s="1">
        <f>'BASE METAS)'!FF189</f>
        <v>1</v>
      </c>
      <c r="CA195" s="1">
        <f>'BASE METAS)'!FG189</f>
        <v>302</v>
      </c>
      <c r="CB195" s="1">
        <f>'BASE METAS)'!FH189</f>
        <v>398</v>
      </c>
      <c r="CC195" s="1">
        <f>'BASE METAS)'!FI189</f>
        <v>0.43142857142857144</v>
      </c>
      <c r="CD195" s="1">
        <f>'BASE METAS)'!FJ189</f>
        <v>700</v>
      </c>
      <c r="CE195" s="1">
        <f>'BASE METAS)'!FK189</f>
        <v>0</v>
      </c>
      <c r="CF195" s="1">
        <f>'BASE METAS)'!FL189</f>
        <v>50</v>
      </c>
      <c r="CG195" s="1">
        <f>'BASE METAS)'!FM189</f>
        <v>62</v>
      </c>
    </row>
    <row r="196" spans="1:85" ht="51" x14ac:dyDescent="0.2">
      <c r="A196" s="1">
        <f>'BASE METAS)'!A190</f>
        <v>0</v>
      </c>
      <c r="B196" s="6801"/>
      <c r="C196" s="5686"/>
      <c r="D196" s="5686"/>
      <c r="E196" s="5686"/>
      <c r="F196" s="5708"/>
      <c r="G196" s="5708"/>
      <c r="H196" s="5708"/>
      <c r="I196" s="5708"/>
      <c r="J196" s="5708"/>
      <c r="K196" s="5708"/>
      <c r="L196" s="5708"/>
      <c r="M196" s="5708"/>
      <c r="N196" s="5708"/>
      <c r="O196" s="5708"/>
      <c r="P196" s="5699"/>
      <c r="Q196" s="5699"/>
      <c r="R196" s="5699"/>
      <c r="S196" s="5699"/>
      <c r="T196" s="5699"/>
      <c r="U196" s="7731"/>
      <c r="V196" s="5699"/>
      <c r="W196" s="5696"/>
      <c r="X196" s="7103"/>
      <c r="Y196" s="303">
        <f>'BASE METAS)'!Y190</f>
        <v>4</v>
      </c>
      <c r="Z196" s="305" t="str">
        <f>'BASE METAS)'!Z190</f>
        <v>MANTENER ACTUALIZADO Y OPERANDO EL PADRÓN DE PROVEEDORES EN LÍNEA, PARA FACILITAR LOS PROCESOS DE COTIZACIÓN Y ADQUISICIONES.</v>
      </c>
      <c r="AA196" s="310" t="str">
        <f>'BASE METAS)'!AA190</f>
        <v>REGISTRO DE PROVEEDORES EN LINEA</v>
      </c>
      <c r="AB196" s="311">
        <f>'BASE METAS)'!AB190</f>
        <v>1</v>
      </c>
      <c r="AC196" s="312">
        <f>'BASE METAS)'!AC190</f>
        <v>0.25</v>
      </c>
      <c r="AD196" s="313">
        <f>'BASE METAS)'!AD190</f>
        <v>0.25</v>
      </c>
      <c r="AE196" s="314">
        <f>'BASE METAS)'!AE190</f>
        <v>0.25</v>
      </c>
      <c r="AF196" s="298">
        <f>'BASE METAS)'!AF190</f>
        <v>0.25</v>
      </c>
      <c r="AG196" s="314">
        <f>'BASE METAS)'!AG190</f>
        <v>0.25</v>
      </c>
      <c r="AH196" s="298">
        <f>'BASE METAS)'!AH190</f>
        <v>0.25</v>
      </c>
      <c r="AI196" s="314">
        <f>'BASE METAS)'!AI190</f>
        <v>0.25</v>
      </c>
      <c r="AJ196" s="298">
        <f>'BASE METAS)'!AJ190</f>
        <v>0.25</v>
      </c>
      <c r="AK196" s="946">
        <f>'BASE METAS)'!AK190</f>
        <v>1</v>
      </c>
      <c r="AL196" s="954">
        <f>'BASE METAS)'!AL190</f>
        <v>4</v>
      </c>
      <c r="AM196" s="807" t="str">
        <f>'BASE METAS)'!AM190</f>
        <v>INSTAURACIÓN DEL PADRÓN DE PROVEEDORES EN LÍNEA</v>
      </c>
      <c r="AN196" s="807" t="str">
        <f>'BASE METAS)'!AN190</f>
        <v>SEÑALA LA INSTAURACIÓN DEL REGISTRO DE PROVEEDORES EN LÍNEA REALIZADO, RESPECTO DE LA INSTAURACIÓN PROGRAMADA.</v>
      </c>
      <c r="AO196" s="807" t="str">
        <f>'BASE METAS)'!AU190</f>
        <v>GESTIÓN</v>
      </c>
      <c r="AP196" s="807" t="str">
        <f>'BASE METAS)'!AO190</f>
        <v>INSTAURACIÓN REALIZADA</v>
      </c>
      <c r="AQ196" s="807" t="str">
        <f>'BASE METAS)'!AP190</f>
        <v>INSTAURACIÓN PROGRAMADA</v>
      </c>
      <c r="AR196" s="807">
        <f>'BASE METAS)'!AQ190</f>
        <v>100</v>
      </c>
      <c r="AS196" s="807" t="str">
        <f>'BASE METAS)'!AR190</f>
        <v>REGISTRO DE PROVEEDORES EN LÍNEA</v>
      </c>
      <c r="AT196" s="1018" t="str">
        <f>'BASE METAS)'!AS190</f>
        <v>EFICIENCIA</v>
      </c>
      <c r="AU196" s="1483">
        <f>'BASE METAS)'!BO190</f>
        <v>0</v>
      </c>
      <c r="AV196" s="941">
        <f>'BASE METAS)'!BQ190</f>
        <v>1</v>
      </c>
      <c r="AW196" s="944">
        <f>'BASE METAS)'!BR190</f>
        <v>0</v>
      </c>
      <c r="AX196" s="1">
        <f>'BASE METAS)'!BS190</f>
        <v>0.25</v>
      </c>
      <c r="AY196" s="1">
        <f>'BASE METAS)'!BT190</f>
        <v>0.5</v>
      </c>
      <c r="AZ196" s="1">
        <f>'BASE METAS)'!BU190</f>
        <v>-0.25</v>
      </c>
      <c r="BA196" s="1">
        <f>'BASE METAS)'!BV190</f>
        <v>2</v>
      </c>
      <c r="BB196" s="1">
        <f>'BASE METAS)'!BW190</f>
        <v>0.75</v>
      </c>
      <c r="BC196" s="1">
        <f>'BASE METAS)'!BX190</f>
        <v>0.25</v>
      </c>
      <c r="BD196" s="1">
        <f>'BASE METAS)'!BY190</f>
        <v>0.75</v>
      </c>
      <c r="BE196" s="1">
        <f>'BASE METAS)'!CG190</f>
        <v>0.25</v>
      </c>
      <c r="BF196" s="1">
        <f>'BASE METAS)'!CJ190</f>
        <v>0</v>
      </c>
      <c r="BG196" s="1">
        <f>'BASE METAS)'!CK190</f>
        <v>0</v>
      </c>
      <c r="BH196" s="1">
        <f>'BASE METAS)'!CL190</f>
        <v>0</v>
      </c>
      <c r="BI196" s="1">
        <f>'BASE METAS)'!CM190</f>
        <v>0</v>
      </c>
      <c r="BJ196" s="1">
        <f>'BASE METAS)'!CN190</f>
        <v>0</v>
      </c>
      <c r="BK196" s="1">
        <f>'BASE METAS)'!CO190</f>
        <v>0.25</v>
      </c>
      <c r="BL196" s="1">
        <f>'BASE METAS)'!CP190</f>
        <v>0</v>
      </c>
      <c r="BM196" s="1">
        <f>'BASE METAS)'!CQ190</f>
        <v>0</v>
      </c>
      <c r="BN196" s="1">
        <f>'BASE METAS)'!CR190</f>
        <v>0.25</v>
      </c>
      <c r="BO196" s="1">
        <f>'BASE METAS)'!CS190</f>
        <v>0</v>
      </c>
      <c r="BP196" s="1">
        <f>'BASE METAS)'!CT190</f>
        <v>0</v>
      </c>
      <c r="BQ196" s="1">
        <f>'BASE METAS)'!CU190</f>
        <v>0.25</v>
      </c>
      <c r="BR196" s="1">
        <f>'BASE METAS)'!CV190</f>
        <v>0</v>
      </c>
      <c r="BS196" s="1">
        <f>'BASE METAS)'!CW190</f>
        <v>0</v>
      </c>
      <c r="BT196" s="1">
        <f>'BASE METAS)'!CX190</f>
        <v>0.25</v>
      </c>
      <c r="BU196" s="1">
        <f>'BASE METAS)'!FA190</f>
        <v>1</v>
      </c>
      <c r="BV196" s="1">
        <f>'BASE METAS)'!FB190</f>
        <v>0</v>
      </c>
      <c r="BW196" s="1">
        <f>'BASE METAS)'!FC190</f>
        <v>0</v>
      </c>
      <c r="BX196" s="1">
        <f>'BASE METAS)'!FD190</f>
        <v>0.25</v>
      </c>
      <c r="BY196" s="1">
        <f>'BASE METAS)'!FE190</f>
        <v>0.25</v>
      </c>
      <c r="BZ196" s="1">
        <f>'BASE METAS)'!FF190</f>
        <v>1</v>
      </c>
      <c r="CA196" s="1">
        <f>'BASE METAS)'!FG190</f>
        <v>0.5</v>
      </c>
      <c r="CB196" s="1">
        <f>'BASE METAS)'!FH190</f>
        <v>0.5</v>
      </c>
      <c r="CC196" s="1">
        <f>'BASE METAS)'!FI190</f>
        <v>0.5</v>
      </c>
      <c r="CD196" s="1">
        <f>'BASE METAS)'!FJ190</f>
        <v>1</v>
      </c>
      <c r="CE196" s="1">
        <f>'BASE METAS)'!FK190</f>
        <v>0</v>
      </c>
      <c r="CF196" s="1">
        <f>'BASE METAS)'!FL190</f>
        <v>0</v>
      </c>
      <c r="CG196" s="1">
        <f>'BASE METAS)'!FM190</f>
        <v>0</v>
      </c>
    </row>
    <row r="197" spans="1:85" ht="51" customHeight="1" x14ac:dyDescent="0.25">
      <c r="A197" s="1">
        <f>'BASE METAS)'!A191</f>
        <v>25</v>
      </c>
      <c r="B197" s="6801"/>
      <c r="C197" s="7154">
        <f>'BASE METAS)'!C191</f>
        <v>504</v>
      </c>
      <c r="D197" s="7154">
        <f>'BASE METAS)'!D191</f>
        <v>5</v>
      </c>
      <c r="E197" s="5684" t="str">
        <f>'BASE METAS)'!E191</f>
        <v xml:space="preserve">ADQUISICIONES Y SERVICIOS </v>
      </c>
      <c r="F197" s="7144" t="str">
        <f>'BASE METAS)'!F191</f>
        <v>E00</v>
      </c>
      <c r="G197" s="7144" t="str">
        <f>'BASE METAS)'!G191</f>
        <v>121</v>
      </c>
      <c r="H197" s="7144" t="str">
        <f>'BASE METAS)'!H191</f>
        <v>05</v>
      </c>
      <c r="I197" s="7144" t="str">
        <f>'BASE METAS)'!I191</f>
        <v>01</v>
      </c>
      <c r="J197" s="7144" t="str">
        <f>'BASE METAS)'!J191</f>
        <v>01</v>
      </c>
      <c r="K197" s="7144" t="str">
        <f>'BASE METAS)'!K191</f>
        <v>02</v>
      </c>
      <c r="L197" s="7144" t="str">
        <f>'BASE METAS)'!L191</f>
        <v>01</v>
      </c>
      <c r="M197" s="7144" t="str">
        <f>'BASE METAS)'!M191</f>
        <v>101</v>
      </c>
      <c r="N197" s="5706" t="str">
        <f>'BASE METAS)'!N191</f>
        <v>Administración</v>
      </c>
      <c r="O197" s="5706" t="str">
        <f>'BASE METAS)'!O191</f>
        <v>Recursos Materiales</v>
      </c>
      <c r="P197" s="5697" t="str">
        <f>'BASE METAS)'!P191</f>
        <v>Administración, planeación y control gubernamental</v>
      </c>
      <c r="Q197" s="5697" t="str">
        <f>'BASE METAS)'!Q191</f>
        <v>Control y evaluación de la administración gubernamental</v>
      </c>
      <c r="R197" s="5697" t="str">
        <f>'BASE METAS)'!R191</f>
        <v>Consolidación de la gestión gubernamental de resultados</v>
      </c>
      <c r="S197" s="5697" t="str">
        <f>'BASE METAS)'!S191</f>
        <v>Administración de los recursos materiales y servicios</v>
      </c>
      <c r="T197" s="5697" t="str">
        <f>'BASE METAS)'!T191</f>
        <v>Adquisiciones y servicios</v>
      </c>
      <c r="U197" s="7729" t="str">
        <f>'BASE METAS)'!U191</f>
        <v>ESTABLECER PROGRAMAS DE MANTENIMIENTO VEHICULAR, QUE PERMITAN CONSERVAR EN CONDICIONES DE USO CONSTANTE AL PARQUE VEHICULAR DEL MUNICIPIO.</v>
      </c>
      <c r="V197" s="5697" t="str">
        <f>'BASE METAS)'!V191</f>
        <v>Gobierno de Resultados</v>
      </c>
      <c r="W197" s="5694">
        <f>'BASE METAS)'!W191</f>
        <v>57648018</v>
      </c>
      <c r="X197" s="5684" t="str">
        <f>'BASE METAS)'!X191</f>
        <v>SUBDURECCIÓN DE SERVICIOS</v>
      </c>
      <c r="Y197" s="213">
        <f>'BASE METAS)'!Y191</f>
        <v>1</v>
      </c>
      <c r="Z197" s="218" t="str">
        <f>'BASE METAS)'!Z191</f>
        <v>PROPORCIONAR MANTENIMIENTOS PREVENTIVOS Y CORRECTIVOS AL PARQUE VEHICULAR PARA QUE ESTÉN EN OPERACIÓN EL MAYOR NÚMERO DE UNIDADES, EL MAYOR TIEMPO POSIBLE.</v>
      </c>
      <c r="AA197" s="293" t="str">
        <f>'BASE METAS)'!AA191</f>
        <v>MANTTO. VEHICULAR</v>
      </c>
      <c r="AB197" s="278">
        <f>'BASE METAS)'!AB191</f>
        <v>2224</v>
      </c>
      <c r="AC197" s="315">
        <f>'BASE METAS)'!AC191</f>
        <v>50</v>
      </c>
      <c r="AD197" s="316">
        <f>'BASE METAS)'!AD191</f>
        <v>2.2482014388489208E-2</v>
      </c>
      <c r="AE197" s="317">
        <f>'BASE METAS)'!AE191</f>
        <v>1000</v>
      </c>
      <c r="AF197" s="316">
        <f>'BASE METAS)'!AF191</f>
        <v>0.44964028776978415</v>
      </c>
      <c r="AG197" s="317">
        <f>'BASE METAS)'!AG191</f>
        <v>1000</v>
      </c>
      <c r="AH197" s="316">
        <f>'BASE METAS)'!AH191</f>
        <v>0.44964028776978415</v>
      </c>
      <c r="AI197" s="317">
        <f>'BASE METAS)'!AI191</f>
        <v>174</v>
      </c>
      <c r="AJ197" s="316">
        <f>'BASE METAS)'!AJ191</f>
        <v>7.8237410071942445E-2</v>
      </c>
      <c r="AK197" s="946">
        <f>'BASE METAS)'!AK191</f>
        <v>0.99999999999999989</v>
      </c>
      <c r="AL197" s="959">
        <f>'BASE METAS)'!AL191</f>
        <v>1</v>
      </c>
      <c r="AM197" s="959" t="str">
        <f>'BASE METAS)'!AM191</f>
        <v>MANTENIMIENTO AL PARQUE VEHICULAR DEL MUNICIPIO</v>
      </c>
      <c r="AN197" s="959" t="str">
        <f>'BASE METAS)'!AN191</f>
        <v>MIDE EL PORCENTAJE DE MANTENIMIENTOS REALIZADOS AL PARQUE VEHICULAR MUNICIPAL RESPECTO A LO PROGRAMADO</v>
      </c>
      <c r="AO197" s="807" t="str">
        <f>'BASE METAS)'!AU191</f>
        <v>GESTIÓN</v>
      </c>
      <c r="AP197" s="807" t="str">
        <f>'BASE METAS)'!AO191</f>
        <v>MANTENIMIENTOS VEHICULARES REALIZADOS</v>
      </c>
      <c r="AQ197" s="807" t="str">
        <f>'BASE METAS)'!AP191</f>
        <v>NÚMERO DE MANTENIMIENTOS PROGRAMADOS</v>
      </c>
      <c r="AR197" s="807">
        <f>'BASE METAS)'!AQ191</f>
        <v>100</v>
      </c>
      <c r="AS197" s="959" t="str">
        <f>'BASE METAS)'!AR191</f>
        <v>MANTTO. VEHICULAR</v>
      </c>
      <c r="AT197" s="1018" t="str">
        <f>'BASE METAS)'!AS191</f>
        <v>EFICIENCIA</v>
      </c>
      <c r="AU197" s="1483">
        <f>'BASE METAS)'!BO191</f>
        <v>0</v>
      </c>
      <c r="AV197" s="942">
        <f>'BASE METAS)'!BQ191</f>
        <v>2224</v>
      </c>
      <c r="AW197" s="1340">
        <f>'BASE METAS)'!BR191</f>
        <v>0</v>
      </c>
      <c r="AX197" s="1352">
        <f>'BASE METAS)'!BS191</f>
        <v>1000</v>
      </c>
      <c r="AY197" s="1">
        <f>'BASE METAS)'!BT191</f>
        <v>1239</v>
      </c>
      <c r="AZ197" s="1">
        <f>'BASE METAS)'!BU191</f>
        <v>-239</v>
      </c>
      <c r="BA197" s="1">
        <f>'BASE METAS)'!BV191</f>
        <v>1.2390000000000001</v>
      </c>
      <c r="BB197" s="1">
        <f>'BASE METAS)'!BW191</f>
        <v>1344</v>
      </c>
      <c r="BC197" s="1">
        <f>'BASE METAS)'!BX191</f>
        <v>880</v>
      </c>
      <c r="BD197" s="1">
        <f>'BASE METAS)'!BY191</f>
        <v>0.60431654676258995</v>
      </c>
      <c r="BE197" s="1">
        <f>'BASE METAS)'!CG191</f>
        <v>105</v>
      </c>
      <c r="BF197" s="1">
        <f>'BASE METAS)'!CJ191</f>
        <v>0</v>
      </c>
      <c r="BG197" s="1">
        <f>'BASE METAS)'!CK191</f>
        <v>0</v>
      </c>
      <c r="BH197" s="1">
        <f>'BASE METAS)'!CL191</f>
        <v>0</v>
      </c>
      <c r="BI197" s="1">
        <f>'BASE METAS)'!CM191</f>
        <v>10</v>
      </c>
      <c r="BJ197" s="1">
        <f>'BASE METAS)'!CN191</f>
        <v>10</v>
      </c>
      <c r="BK197" s="1">
        <f>'BASE METAS)'!CO191</f>
        <v>30</v>
      </c>
      <c r="BL197" s="1">
        <f>'BASE METAS)'!CP191</f>
        <v>300</v>
      </c>
      <c r="BM197" s="1">
        <f>'BASE METAS)'!CQ191</f>
        <v>350</v>
      </c>
      <c r="BN197" s="1">
        <f>'BASE METAS)'!CR191</f>
        <v>350</v>
      </c>
      <c r="BO197" s="1">
        <f>'BASE METAS)'!CS191</f>
        <v>300</v>
      </c>
      <c r="BP197" s="1">
        <f>'BASE METAS)'!CT191</f>
        <v>350</v>
      </c>
      <c r="BQ197" s="1">
        <f>'BASE METAS)'!CU191</f>
        <v>350</v>
      </c>
      <c r="BR197" s="1">
        <f>'BASE METAS)'!CV191</f>
        <v>75</v>
      </c>
      <c r="BS197" s="1">
        <f>'BASE METAS)'!CW191</f>
        <v>75</v>
      </c>
      <c r="BT197" s="1">
        <f>'BASE METAS)'!CX191</f>
        <v>24</v>
      </c>
      <c r="BU197" s="1">
        <f>'BASE METAS)'!FA191</f>
        <v>2224</v>
      </c>
      <c r="BV197" s="1">
        <f>'BASE METAS)'!FB191</f>
        <v>0</v>
      </c>
      <c r="BW197" s="1">
        <f>'BASE METAS)'!FC191</f>
        <v>300</v>
      </c>
      <c r="BX197" s="1">
        <f>'BASE METAS)'!FD191</f>
        <v>128</v>
      </c>
      <c r="BY197" s="1">
        <f>'BASE METAS)'!FE191</f>
        <v>-172</v>
      </c>
      <c r="BZ197" s="1">
        <f>'BASE METAS)'!FF191</f>
        <v>0.42666666666666669</v>
      </c>
      <c r="CA197" s="1">
        <f>'BASE METAS)'!FG191</f>
        <v>233</v>
      </c>
      <c r="CB197" s="1">
        <f>'BASE METAS)'!FH191</f>
        <v>1991</v>
      </c>
      <c r="CC197" s="1">
        <f>'BASE METAS)'!FI191</f>
        <v>0.10476618705035971</v>
      </c>
      <c r="CD197" s="1">
        <f>'BASE METAS)'!FJ191</f>
        <v>2224</v>
      </c>
      <c r="CE197" s="1">
        <f>'BASE METAS)'!FK191</f>
        <v>0</v>
      </c>
      <c r="CF197" s="1">
        <f>'BASE METAS)'!FL191</f>
        <v>350</v>
      </c>
      <c r="CG197" s="1">
        <f>'BASE METAS)'!FM191</f>
        <v>1061</v>
      </c>
    </row>
    <row r="198" spans="1:85" ht="63.75" x14ac:dyDescent="0.2">
      <c r="A198" s="1">
        <f>'BASE METAS)'!A192</f>
        <v>0</v>
      </c>
      <c r="B198" s="6801"/>
      <c r="C198" s="7154"/>
      <c r="D198" s="7154"/>
      <c r="E198" s="5685"/>
      <c r="F198" s="7144"/>
      <c r="G198" s="7144"/>
      <c r="H198" s="7144"/>
      <c r="I198" s="7144"/>
      <c r="J198" s="7144"/>
      <c r="K198" s="7144"/>
      <c r="L198" s="7144"/>
      <c r="M198" s="7144"/>
      <c r="N198" s="5707"/>
      <c r="O198" s="5707"/>
      <c r="P198" s="5698"/>
      <c r="Q198" s="5698"/>
      <c r="R198" s="5698"/>
      <c r="S198" s="5698"/>
      <c r="T198" s="5698"/>
      <c r="U198" s="7730"/>
      <c r="V198" s="5698"/>
      <c r="W198" s="5695"/>
      <c r="X198" s="5685"/>
      <c r="Y198" s="276">
        <f>'BASE METAS)'!Y192</f>
        <v>2</v>
      </c>
      <c r="Z198" s="219" t="str">
        <f>'BASE METAS)'!Z192</f>
        <v xml:space="preserve">APOYAR EVENTOS DE LA CIUDADANÍA, ASÍ COMO LOS ACTOS CÍVICOS, CULTURALES Y DEPORTIVOS CON EL MATERIAL DISPONIBLE, PARA COADYUVAR EN EL FORTALECIMIENTO CULTURAL Y DEPORTIVO DE LA LOCALIDAD. </v>
      </c>
      <c r="AA198" s="294" t="str">
        <f>'BASE METAS)'!AA192</f>
        <v>APOYO A EVENTOS</v>
      </c>
      <c r="AB198" s="280">
        <f>'BASE METAS)'!AB192</f>
        <v>2000</v>
      </c>
      <c r="AC198" s="318">
        <f>'BASE METAS)'!AC192</f>
        <v>300</v>
      </c>
      <c r="AD198" s="319">
        <f>'BASE METAS)'!AD192</f>
        <v>0.15</v>
      </c>
      <c r="AE198" s="318">
        <f>'BASE METAS)'!AE192</f>
        <v>700</v>
      </c>
      <c r="AF198" s="319">
        <f>'BASE METAS)'!AF192</f>
        <v>0.35</v>
      </c>
      <c r="AG198" s="318">
        <f>'BASE METAS)'!AG192</f>
        <v>500</v>
      </c>
      <c r="AH198" s="319">
        <f>'BASE METAS)'!AH192</f>
        <v>0.25</v>
      </c>
      <c r="AI198" s="318">
        <f>'BASE METAS)'!AI192</f>
        <v>500</v>
      </c>
      <c r="AJ198" s="319">
        <f>'BASE METAS)'!AJ192</f>
        <v>0.25</v>
      </c>
      <c r="AK198" s="946">
        <f>'BASE METAS)'!AK192</f>
        <v>1</v>
      </c>
      <c r="AL198" s="959">
        <f>'BASE METAS)'!AL192</f>
        <v>2</v>
      </c>
      <c r="AM198" s="959" t="str">
        <f>'BASE METAS)'!AM192</f>
        <v>APOYOS CON MATERIAL A EVENTOS DE LA CIUDADANÍA</v>
      </c>
      <c r="AN198" s="959" t="str">
        <f>'BASE METAS)'!AN192</f>
        <v>MIDE EL NÚMERO DE EVENTOS APOYADOS RESPECTO A LOS SOLICITADOS.</v>
      </c>
      <c r="AO198" s="807" t="str">
        <f>'BASE METAS)'!AU192</f>
        <v>GESTIÓN</v>
      </c>
      <c r="AP198" s="807" t="str">
        <f>'BASE METAS)'!AO192</f>
        <v>No. DE EVENTOS APOYADOS</v>
      </c>
      <c r="AQ198" s="807" t="str">
        <f>'BASE METAS)'!AP192</f>
        <v>No. DE APOYOS SOLICITADOS</v>
      </c>
      <c r="AR198" s="807">
        <f>'BASE METAS)'!AQ192</f>
        <v>100</v>
      </c>
      <c r="AS198" s="959" t="str">
        <f>'BASE METAS)'!AR192</f>
        <v>APOYO A EVENTOS</v>
      </c>
      <c r="AT198" s="1018" t="str">
        <f>'BASE METAS)'!AS192</f>
        <v>EFICACIA</v>
      </c>
      <c r="AU198" s="1483">
        <f>'BASE METAS)'!BO192</f>
        <v>0</v>
      </c>
      <c r="AV198" s="951">
        <f>'BASE METAS)'!BQ192</f>
        <v>2000</v>
      </c>
      <c r="AW198" s="945">
        <f>'BASE METAS)'!BR192</f>
        <v>0</v>
      </c>
      <c r="AX198" s="1352">
        <f>'BASE METAS)'!BS192</f>
        <v>700</v>
      </c>
      <c r="AY198" s="1">
        <f>'BASE METAS)'!BT192</f>
        <v>642</v>
      </c>
      <c r="AZ198" s="1">
        <f>'BASE METAS)'!BU192</f>
        <v>58</v>
      </c>
      <c r="BA198" s="1">
        <f>'BASE METAS)'!BV192</f>
        <v>0.91714285714285715</v>
      </c>
      <c r="BB198" s="1">
        <f>'BASE METAS)'!BW192</f>
        <v>1034</v>
      </c>
      <c r="BC198" s="1">
        <f>'BASE METAS)'!BX192</f>
        <v>966</v>
      </c>
      <c r="BD198" s="1">
        <f>'BASE METAS)'!BY192</f>
        <v>0.51700000000000002</v>
      </c>
      <c r="BE198" s="1">
        <f>'BASE METAS)'!CG192</f>
        <v>392</v>
      </c>
      <c r="BF198" s="1">
        <f>'BASE METAS)'!CJ192</f>
        <v>0</v>
      </c>
      <c r="BG198" s="1">
        <f>'BASE METAS)'!CK192</f>
        <v>0</v>
      </c>
      <c r="BH198" s="1">
        <f>'BASE METAS)'!CL192</f>
        <v>0</v>
      </c>
      <c r="BI198" s="1">
        <f>'BASE METAS)'!CM192</f>
        <v>50</v>
      </c>
      <c r="BJ198" s="1">
        <f>'BASE METAS)'!CN192</f>
        <v>50</v>
      </c>
      <c r="BK198" s="1">
        <f>'BASE METAS)'!CO192</f>
        <v>200</v>
      </c>
      <c r="BL198" s="1">
        <f>'BASE METAS)'!CP192</f>
        <v>250</v>
      </c>
      <c r="BM198" s="1">
        <f>'BASE METAS)'!CQ192</f>
        <v>250</v>
      </c>
      <c r="BN198" s="1">
        <f>'BASE METAS)'!CR192</f>
        <v>200</v>
      </c>
      <c r="BO198" s="1">
        <f>'BASE METAS)'!CS192</f>
        <v>150</v>
      </c>
      <c r="BP198" s="1">
        <f>'BASE METAS)'!CT192</f>
        <v>150</v>
      </c>
      <c r="BQ198" s="1">
        <f>'BASE METAS)'!CU192</f>
        <v>200</v>
      </c>
      <c r="BR198" s="1">
        <f>'BASE METAS)'!CV192</f>
        <v>200</v>
      </c>
      <c r="BS198" s="1">
        <f>'BASE METAS)'!CW192</f>
        <v>150</v>
      </c>
      <c r="BT198" s="1">
        <f>'BASE METAS)'!CX192</f>
        <v>150</v>
      </c>
      <c r="BU198" s="1">
        <f>'BASE METAS)'!FA192</f>
        <v>2000</v>
      </c>
      <c r="BV198" s="1">
        <f>'BASE METAS)'!FB192</f>
        <v>0</v>
      </c>
      <c r="BW198" s="1">
        <f>'BASE METAS)'!FC192</f>
        <v>250</v>
      </c>
      <c r="BX198" s="1">
        <f>'BASE METAS)'!FD192</f>
        <v>191</v>
      </c>
      <c r="BY198" s="1">
        <f>'BASE METAS)'!FE192</f>
        <v>-59</v>
      </c>
      <c r="BZ198" s="1">
        <f>'BASE METAS)'!FF192</f>
        <v>0.76400000000000001</v>
      </c>
      <c r="CA198" s="1">
        <f>'BASE METAS)'!FG192</f>
        <v>583</v>
      </c>
      <c r="CB198" s="1">
        <f>'BASE METAS)'!FH192</f>
        <v>1417</v>
      </c>
      <c r="CC198" s="1">
        <f>'BASE METAS)'!FI192</f>
        <v>0.29149999999999998</v>
      </c>
      <c r="CD198" s="1">
        <f>'BASE METAS)'!FJ192</f>
        <v>2000</v>
      </c>
      <c r="CE198" s="1">
        <f>'BASE METAS)'!FK192</f>
        <v>0</v>
      </c>
      <c r="CF198" s="1">
        <f>'BASE METAS)'!FL192</f>
        <v>250</v>
      </c>
      <c r="CG198" s="1">
        <f>'BASE METAS)'!FM192</f>
        <v>243</v>
      </c>
    </row>
    <row r="199" spans="1:85" ht="51" x14ac:dyDescent="0.25">
      <c r="A199" s="1">
        <f>'BASE METAS)'!A193</f>
        <v>0</v>
      </c>
      <c r="B199" s="6801"/>
      <c r="C199" s="7154"/>
      <c r="D199" s="7154"/>
      <c r="E199" s="5685"/>
      <c r="F199" s="7144"/>
      <c r="G199" s="7144"/>
      <c r="H199" s="7144"/>
      <c r="I199" s="7144"/>
      <c r="J199" s="7144"/>
      <c r="K199" s="7144"/>
      <c r="L199" s="7144"/>
      <c r="M199" s="7144"/>
      <c r="N199" s="5707"/>
      <c r="O199" s="5707"/>
      <c r="P199" s="5698"/>
      <c r="Q199" s="5698"/>
      <c r="R199" s="5698"/>
      <c r="S199" s="5698"/>
      <c r="T199" s="5698"/>
      <c r="U199" s="7730"/>
      <c r="V199" s="5698"/>
      <c r="W199" s="5695"/>
      <c r="X199" s="5685"/>
      <c r="Y199" s="214">
        <f>'BASE METAS)'!Y193</f>
        <v>3</v>
      </c>
      <c r="Z199" s="219" t="str">
        <f>'BASE METAS)'!Z193</f>
        <v>LIMPIAR OFICINAS E INMUEBLES PARA PRESERVARLOS EN CONDICIONES DE OPERACIÓN E HIGIENE.</v>
      </c>
      <c r="AA199" s="294" t="str">
        <f>'BASE METAS)'!AA193</f>
        <v>LIMPIAR OFICINAS E INMUEBLES</v>
      </c>
      <c r="AB199" s="280">
        <f>'BASE METAS)'!AB193</f>
        <v>1500</v>
      </c>
      <c r="AC199" s="318">
        <f>'BASE METAS)'!AC193</f>
        <v>375</v>
      </c>
      <c r="AD199" s="319">
        <f>'BASE METAS)'!AD193</f>
        <v>0.25</v>
      </c>
      <c r="AE199" s="318">
        <f>'BASE METAS)'!AE193</f>
        <v>375</v>
      </c>
      <c r="AF199" s="319">
        <f>'BASE METAS)'!AF193</f>
        <v>0.25</v>
      </c>
      <c r="AG199" s="318">
        <f>'BASE METAS)'!AG193</f>
        <v>375</v>
      </c>
      <c r="AH199" s="319">
        <f>'BASE METAS)'!AH193</f>
        <v>0.25</v>
      </c>
      <c r="AI199" s="318">
        <f>'BASE METAS)'!AI193</f>
        <v>375</v>
      </c>
      <c r="AJ199" s="319">
        <f>'BASE METAS)'!AJ193</f>
        <v>0.25</v>
      </c>
      <c r="AK199" s="946">
        <f>'BASE METAS)'!AK193</f>
        <v>1</v>
      </c>
      <c r="AL199" s="959">
        <f>'BASE METAS)'!AL193</f>
        <v>3</v>
      </c>
      <c r="AM199" s="959" t="str">
        <f>'BASE METAS)'!AM193</f>
        <v>LIMPIEZA DE OFICINAS E INMUEBLES</v>
      </c>
      <c r="AN199" s="959" t="str">
        <f>'BASE METAS)'!AN193</f>
        <v>MUESTRA EL PORCENTAJE DE LIMPIEZAS REALIZADAS, RESPECTO A LAS LIMPIEZAS PROGRAMADAS.</v>
      </c>
      <c r="AO199" s="807" t="str">
        <f>'BASE METAS)'!AU193</f>
        <v>GESTIÓN</v>
      </c>
      <c r="AP199" s="807" t="str">
        <f>'BASE METAS)'!AO193</f>
        <v>LIMPIEZA DE OFICINAS Y MOBILIARIO REALIZADAS</v>
      </c>
      <c r="AQ199" s="807" t="str">
        <f>'BASE METAS)'!AP193</f>
        <v>NÚMERO DE LIMPIEZAS PROGRAMADAS</v>
      </c>
      <c r="AR199" s="807">
        <f>'BASE METAS)'!AQ193</f>
        <v>100</v>
      </c>
      <c r="AS199" s="959" t="str">
        <f>'BASE METAS)'!AR193</f>
        <v>LIMPIAR OFICINAS E INMUEBLES</v>
      </c>
      <c r="AT199" s="1018" t="str">
        <f>'BASE METAS)'!AS193</f>
        <v>EFICACIA</v>
      </c>
      <c r="AU199" s="1483">
        <f>'BASE METAS)'!BO193</f>
        <v>0</v>
      </c>
      <c r="AV199" s="942">
        <f>'BASE METAS)'!BQ193</f>
        <v>1500</v>
      </c>
      <c r="AW199" s="1340">
        <f>'BASE METAS)'!BR193</f>
        <v>0</v>
      </c>
      <c r="AX199" s="1352">
        <f>'BASE METAS)'!BS193</f>
        <v>375</v>
      </c>
      <c r="AY199" s="1">
        <f>'BASE METAS)'!BT193</f>
        <v>689</v>
      </c>
      <c r="AZ199" s="1">
        <f>'BASE METAS)'!BU193</f>
        <v>-314</v>
      </c>
      <c r="BA199" s="1">
        <f>'BASE METAS)'!BV193</f>
        <v>1.8373333333333333</v>
      </c>
      <c r="BB199" s="1">
        <f>'BASE METAS)'!BW193</f>
        <v>1066</v>
      </c>
      <c r="BC199" s="1">
        <f>'BASE METAS)'!BX193</f>
        <v>434</v>
      </c>
      <c r="BD199" s="1">
        <f>'BASE METAS)'!BY193</f>
        <v>0.71066666666666667</v>
      </c>
      <c r="BE199" s="1">
        <f>'BASE METAS)'!CG193</f>
        <v>377</v>
      </c>
      <c r="BF199" s="1">
        <f>'BASE METAS)'!CJ193</f>
        <v>0</v>
      </c>
      <c r="BG199" s="1">
        <f>'BASE METAS)'!CK193</f>
        <v>0</v>
      </c>
      <c r="BH199" s="1">
        <f>'BASE METAS)'!CL193</f>
        <v>0</v>
      </c>
      <c r="BI199" s="1">
        <f>'BASE METAS)'!CM193</f>
        <v>100</v>
      </c>
      <c r="BJ199" s="1">
        <f>'BASE METAS)'!CN193</f>
        <v>100</v>
      </c>
      <c r="BK199" s="1">
        <f>'BASE METAS)'!CO193</f>
        <v>175</v>
      </c>
      <c r="BL199" s="1">
        <f>'BASE METAS)'!CP193</f>
        <v>125</v>
      </c>
      <c r="BM199" s="1">
        <f>'BASE METAS)'!CQ193</f>
        <v>115</v>
      </c>
      <c r="BN199" s="1">
        <f>'BASE METAS)'!CR193</f>
        <v>135</v>
      </c>
      <c r="BO199" s="1">
        <f>'BASE METAS)'!CS193</f>
        <v>125</v>
      </c>
      <c r="BP199" s="1">
        <f>'BASE METAS)'!CT193</f>
        <v>115</v>
      </c>
      <c r="BQ199" s="1">
        <f>'BASE METAS)'!CU193</f>
        <v>135</v>
      </c>
      <c r="BR199" s="1">
        <f>'BASE METAS)'!CV193</f>
        <v>150</v>
      </c>
      <c r="BS199" s="1">
        <f>'BASE METAS)'!CW193</f>
        <v>125</v>
      </c>
      <c r="BT199" s="1">
        <f>'BASE METAS)'!CX193</f>
        <v>100</v>
      </c>
      <c r="BU199" s="1">
        <f>'BASE METAS)'!FA193</f>
        <v>1500</v>
      </c>
      <c r="BV199" s="1">
        <f>'BASE METAS)'!FB193</f>
        <v>0</v>
      </c>
      <c r="BW199" s="1">
        <f>'BASE METAS)'!FC193</f>
        <v>125</v>
      </c>
      <c r="BX199" s="1">
        <f>'BASE METAS)'!FD193</f>
        <v>130</v>
      </c>
      <c r="BY199" s="1">
        <f>'BASE METAS)'!FE193</f>
        <v>5</v>
      </c>
      <c r="BZ199" s="1">
        <f>'BASE METAS)'!FF193</f>
        <v>1.04</v>
      </c>
      <c r="CA199" s="1">
        <f>'BASE METAS)'!FG193</f>
        <v>507</v>
      </c>
      <c r="CB199" s="1">
        <f>'BASE METAS)'!FH193</f>
        <v>993</v>
      </c>
      <c r="CC199" s="1">
        <f>'BASE METAS)'!FI193</f>
        <v>0.33800000000000002</v>
      </c>
      <c r="CD199" s="1">
        <f>'BASE METAS)'!FJ193</f>
        <v>1500</v>
      </c>
      <c r="CE199" s="1">
        <f>'BASE METAS)'!FK193</f>
        <v>0</v>
      </c>
      <c r="CF199" s="1">
        <f>'BASE METAS)'!FL193</f>
        <v>115</v>
      </c>
      <c r="CG199" s="1">
        <f>'BASE METAS)'!FM193</f>
        <v>122</v>
      </c>
    </row>
    <row r="200" spans="1:85" ht="63.75" x14ac:dyDescent="0.2">
      <c r="A200" s="1">
        <f>'BASE METAS)'!A194</f>
        <v>0</v>
      </c>
      <c r="B200" s="7196"/>
      <c r="C200" s="7154"/>
      <c r="D200" s="7154"/>
      <c r="E200" s="5686"/>
      <c r="F200" s="7144"/>
      <c r="G200" s="7144"/>
      <c r="H200" s="7144"/>
      <c r="I200" s="7144"/>
      <c r="J200" s="7144"/>
      <c r="K200" s="7144"/>
      <c r="L200" s="7144"/>
      <c r="M200" s="7144"/>
      <c r="N200" s="5708"/>
      <c r="O200" s="5708"/>
      <c r="P200" s="5699"/>
      <c r="Q200" s="5699"/>
      <c r="R200" s="5699"/>
      <c r="S200" s="5699"/>
      <c r="T200" s="5699"/>
      <c r="U200" s="7731"/>
      <c r="V200" s="5699"/>
      <c r="W200" s="5696"/>
      <c r="X200" s="5686"/>
      <c r="Y200" s="225">
        <f>'BASE METAS)'!Y194</f>
        <v>4</v>
      </c>
      <c r="Z200" s="226" t="str">
        <f>'BASE METAS)'!Z194</f>
        <v>DAR MANTENIMIENTO PREVENTIVO A OFICINAS Y MOBILIARIO MUNICIPAL, PARA OPTIMIZAR SU FUNCIONAMIENTO.</v>
      </c>
      <c r="AA200" s="321" t="str">
        <f>'BASE METAS)'!AA194</f>
        <v>MANTTO. OFICINAS Y MOBILIARIO</v>
      </c>
      <c r="AB200" s="296">
        <f>'BASE METAS)'!AB194</f>
        <v>500</v>
      </c>
      <c r="AC200" s="322">
        <f>'BASE METAS)'!AC194</f>
        <v>50</v>
      </c>
      <c r="AD200" s="323">
        <f>'BASE METAS)'!AD194</f>
        <v>0.1</v>
      </c>
      <c r="AE200" s="322">
        <f>'BASE METAS)'!AE194</f>
        <v>200</v>
      </c>
      <c r="AF200" s="323">
        <f>'BASE METAS)'!AF194</f>
        <v>0.4</v>
      </c>
      <c r="AG200" s="322">
        <f>'BASE METAS)'!AG194</f>
        <v>200</v>
      </c>
      <c r="AH200" s="323">
        <f>'BASE METAS)'!AH194</f>
        <v>0.4</v>
      </c>
      <c r="AI200" s="322">
        <f>'BASE METAS)'!AI194</f>
        <v>50</v>
      </c>
      <c r="AJ200" s="323">
        <f>'BASE METAS)'!AJ194</f>
        <v>0.1</v>
      </c>
      <c r="AK200" s="946">
        <f>'BASE METAS)'!AK194</f>
        <v>1</v>
      </c>
      <c r="AL200" s="959">
        <f>'BASE METAS)'!AL194</f>
        <v>4</v>
      </c>
      <c r="AM200" s="959" t="str">
        <f>'BASE METAS)'!AM194</f>
        <v>MANTENIMIENTO PREVENTIVO A OFICINAS Y MOBILIARIO</v>
      </c>
      <c r="AN200" s="959" t="str">
        <f>'BASE METAS)'!AN194</f>
        <v>MUESTRA EL PORCENTAJE DE MANTENIMIENTO A OFICINAS Y MOBILIARIO REALIZADO, RESPECTO AL MANTENIMIENTO PROGRAMADO.</v>
      </c>
      <c r="AO200" s="807" t="str">
        <f>'BASE METAS)'!AU194</f>
        <v>GESTIÓN</v>
      </c>
      <c r="AP200" s="807" t="str">
        <f>'BASE METAS)'!AO194</f>
        <v>MANTENIMIENTO OFICINAS Y MOBILIARIO REALIZADOS</v>
      </c>
      <c r="AQ200" s="807" t="str">
        <f>'BASE METAS)'!AP194</f>
        <v>NÚMERO DE MANTENIMIENTOS PROGRAMADOS</v>
      </c>
      <c r="AR200" s="807">
        <f>'BASE METAS)'!AQ194</f>
        <v>100</v>
      </c>
      <c r="AS200" s="959" t="str">
        <f>'BASE METAS)'!AR194</f>
        <v>MANTTO. OFICINAS Y MOBILIARIO</v>
      </c>
      <c r="AT200" s="1018" t="str">
        <f>'BASE METAS)'!AS194</f>
        <v>EFICACIA</v>
      </c>
      <c r="AU200" s="1483">
        <f>'BASE METAS)'!BO194</f>
        <v>0</v>
      </c>
      <c r="AV200" s="951">
        <f>'BASE METAS)'!BQ194</f>
        <v>500</v>
      </c>
      <c r="AW200" s="945">
        <f>'BASE METAS)'!BR194</f>
        <v>0</v>
      </c>
      <c r="AX200" s="1352">
        <f>'BASE METAS)'!BS194</f>
        <v>200</v>
      </c>
      <c r="AY200" s="1">
        <f>'BASE METAS)'!BT194</f>
        <v>1285</v>
      </c>
      <c r="AZ200" s="1">
        <f>'BASE METAS)'!BU194</f>
        <v>-1085</v>
      </c>
      <c r="BA200" s="1">
        <f>'BASE METAS)'!BV194</f>
        <v>6.4249999999999998</v>
      </c>
      <c r="BB200" s="1">
        <f>'BASE METAS)'!BW194</f>
        <v>1644</v>
      </c>
      <c r="BC200" s="1">
        <f>'BASE METAS)'!BX194</f>
        <v>-1144</v>
      </c>
      <c r="BD200" s="1">
        <f>'BASE METAS)'!BY194</f>
        <v>3.2879999999999998</v>
      </c>
      <c r="BE200" s="1">
        <f>'BASE METAS)'!CG194</f>
        <v>359</v>
      </c>
      <c r="BF200" s="1">
        <f>'BASE METAS)'!CJ194</f>
        <v>0</v>
      </c>
      <c r="BG200" s="1">
        <f>'BASE METAS)'!CK194</f>
        <v>0</v>
      </c>
      <c r="BH200" s="1">
        <f>'BASE METAS)'!CL194</f>
        <v>0</v>
      </c>
      <c r="BI200" s="1">
        <f>'BASE METAS)'!CM194</f>
        <v>10</v>
      </c>
      <c r="BJ200" s="1">
        <f>'BASE METAS)'!CN194</f>
        <v>10</v>
      </c>
      <c r="BK200" s="1">
        <f>'BASE METAS)'!CO194</f>
        <v>30</v>
      </c>
      <c r="BL200" s="1">
        <f>'BASE METAS)'!CP194</f>
        <v>50</v>
      </c>
      <c r="BM200" s="1">
        <f>'BASE METAS)'!CQ194</f>
        <v>50</v>
      </c>
      <c r="BN200" s="1">
        <f>'BASE METAS)'!CR194</f>
        <v>100</v>
      </c>
      <c r="BO200" s="1">
        <f>'BASE METAS)'!CS194</f>
        <v>50</v>
      </c>
      <c r="BP200" s="1">
        <f>'BASE METAS)'!CT194</f>
        <v>50</v>
      </c>
      <c r="BQ200" s="1">
        <f>'BASE METAS)'!CU194</f>
        <v>100</v>
      </c>
      <c r="BR200" s="1">
        <f>'BASE METAS)'!CV194</f>
        <v>30</v>
      </c>
      <c r="BS200" s="1">
        <f>'BASE METAS)'!CW194</f>
        <v>10</v>
      </c>
      <c r="BT200" s="1">
        <f>'BASE METAS)'!CX194</f>
        <v>10</v>
      </c>
      <c r="BU200" s="1">
        <f>'BASE METAS)'!FA194</f>
        <v>500</v>
      </c>
      <c r="BV200" s="1">
        <f>'BASE METAS)'!FB194</f>
        <v>0</v>
      </c>
      <c r="BW200" s="1">
        <f>'BASE METAS)'!FC194</f>
        <v>50</v>
      </c>
      <c r="BX200" s="1">
        <f>'BASE METAS)'!FD194</f>
        <v>451</v>
      </c>
      <c r="BY200" s="1">
        <f>'BASE METAS)'!FE194</f>
        <v>401</v>
      </c>
      <c r="BZ200" s="1">
        <f>'BASE METAS)'!FF194</f>
        <v>9.02</v>
      </c>
      <c r="CA200" s="1">
        <f>'BASE METAS)'!FG194</f>
        <v>810</v>
      </c>
      <c r="CB200" s="1">
        <f>'BASE METAS)'!FH194</f>
        <v>-310</v>
      </c>
      <c r="CC200" s="1">
        <f>'BASE METAS)'!FI194</f>
        <v>1.62</v>
      </c>
      <c r="CD200" s="1">
        <f>'BASE METAS)'!FJ194</f>
        <v>500</v>
      </c>
      <c r="CE200" s="1">
        <f>'BASE METAS)'!FK194</f>
        <v>0</v>
      </c>
      <c r="CF200" s="1">
        <f>'BASE METAS)'!FL194</f>
        <v>50</v>
      </c>
      <c r="CG200" s="1">
        <f>'BASE METAS)'!FM194</f>
        <v>417</v>
      </c>
    </row>
    <row r="201" spans="1:85" ht="12.75" customHeight="1" x14ac:dyDescent="0.2">
      <c r="A201" s="1">
        <f>'BASE METAS)'!A195</f>
        <v>0</v>
      </c>
      <c r="B201" s="1">
        <f>'BASE METAS)'!B195</f>
        <v>0</v>
      </c>
      <c r="C201" s="1">
        <f>'BASE METAS)'!C195</f>
        <v>0</v>
      </c>
      <c r="D201" s="1">
        <f>'BASE METAS)'!D195</f>
        <v>0</v>
      </c>
      <c r="E201" s="5">
        <f>'BASE METAS)'!E195</f>
        <v>0</v>
      </c>
      <c r="F201" s="3">
        <f>'BASE METAS)'!F195</f>
        <v>0</v>
      </c>
      <c r="G201" s="3">
        <f>'BASE METAS)'!G195</f>
        <v>0</v>
      </c>
      <c r="H201" s="3">
        <f>'BASE METAS)'!H195</f>
        <v>0</v>
      </c>
      <c r="I201" s="3">
        <f>'BASE METAS)'!I195</f>
        <v>0</v>
      </c>
      <c r="J201" s="7188" t="str">
        <f>'BASE METAS)'!J195</f>
        <v>TOTAL</v>
      </c>
      <c r="K201" s="7188"/>
      <c r="L201" s="7188"/>
      <c r="M201" s="7188"/>
      <c r="N201" s="1363">
        <f>'BASE METAS)'!N195</f>
        <v>0</v>
      </c>
      <c r="O201" s="1363">
        <f>'BASE METAS)'!O195</f>
        <v>0</v>
      </c>
      <c r="P201" s="1363">
        <f>'BASE METAS)'!P195</f>
        <v>0</v>
      </c>
      <c r="Q201" s="1363">
        <f>'BASE METAS)'!Q195</f>
        <v>0</v>
      </c>
      <c r="R201" s="1363">
        <f>'BASE METAS)'!R195</f>
        <v>0</v>
      </c>
      <c r="S201" s="1363">
        <f>'BASE METAS)'!S195</f>
        <v>0</v>
      </c>
      <c r="T201" s="1363">
        <f>'BASE METAS)'!T195</f>
        <v>0</v>
      </c>
      <c r="U201" s="927">
        <f>'BASE METAS)'!U195</f>
        <v>0</v>
      </c>
      <c r="V201" s="1363">
        <f>'BASE METAS)'!V195</f>
        <v>0</v>
      </c>
      <c r="W201" s="20">
        <f>'BASE METAS)'!W195</f>
        <v>129368561.43000001</v>
      </c>
      <c r="X201" s="5">
        <f>'BASE METAS)'!X195</f>
        <v>0</v>
      </c>
      <c r="Y201" s="1">
        <f>'BASE METAS)'!Y195</f>
        <v>0</v>
      </c>
      <c r="Z201" s="1">
        <f>'BASE METAS)'!Z195</f>
        <v>0</v>
      </c>
      <c r="AA201" s="1">
        <f>'BASE METAS)'!AA195</f>
        <v>0</v>
      </c>
      <c r="AB201" s="1">
        <f>'BASE METAS)'!AB195</f>
        <v>0</v>
      </c>
      <c r="AC201" s="1">
        <f>'BASE METAS)'!AC195</f>
        <v>0</v>
      </c>
      <c r="AD201" s="1">
        <f>'BASE METAS)'!AD195</f>
        <v>0</v>
      </c>
      <c r="AE201" s="1">
        <f>'BASE METAS)'!AE195</f>
        <v>0</v>
      </c>
      <c r="AF201" s="1">
        <f>'BASE METAS)'!AF195</f>
        <v>0</v>
      </c>
      <c r="AG201" s="1">
        <f>'BASE METAS)'!AG195</f>
        <v>0</v>
      </c>
      <c r="AH201" s="1">
        <f>'BASE METAS)'!AH195</f>
        <v>0</v>
      </c>
      <c r="AI201" s="1">
        <f>'BASE METAS)'!AI195</f>
        <v>0</v>
      </c>
      <c r="AJ201" s="1">
        <f>'BASE METAS)'!AJ195</f>
        <v>0</v>
      </c>
      <c r="AK201" s="1">
        <f>'BASE METAS)'!AK195</f>
        <v>0</v>
      </c>
      <c r="AL201" s="933">
        <f>'BASE METAS)'!AL195</f>
        <v>0</v>
      </c>
      <c r="AM201" s="1352">
        <f>'BASE METAS)'!AM195</f>
        <v>0</v>
      </c>
      <c r="AN201" s="948">
        <f>'BASE METAS)'!AN195</f>
        <v>0</v>
      </c>
      <c r="AO201" s="950">
        <f>'BASE METAS)'!AU195</f>
        <v>0</v>
      </c>
      <c r="AP201" s="1352">
        <f>'BASE METAS)'!AO195</f>
        <v>0</v>
      </c>
      <c r="AQ201" s="948">
        <f>'BASE METAS)'!AP195</f>
        <v>0</v>
      </c>
      <c r="AR201" s="940">
        <f>'BASE METAS)'!AQ195</f>
        <v>0</v>
      </c>
      <c r="AS201" s="940">
        <f>'BASE METAS)'!AR195</f>
        <v>0</v>
      </c>
      <c r="AT201" s="1352">
        <f>'BASE METAS)'!AS195</f>
        <v>0</v>
      </c>
      <c r="AU201" s="1485">
        <f>'BASE METAS)'!BO195</f>
        <v>0</v>
      </c>
      <c r="AV201" s="942">
        <f>'BASE METAS)'!BQ195</f>
        <v>0</v>
      </c>
      <c r="AW201" s="1340">
        <f>'BASE METAS)'!BR195</f>
        <v>0</v>
      </c>
      <c r="AX201" s="1352">
        <f>'BASE METAS)'!BS195</f>
        <v>0</v>
      </c>
      <c r="AY201" s="1">
        <f>'BASE METAS)'!BT195</f>
        <v>0</v>
      </c>
      <c r="AZ201" s="1">
        <f>'BASE METAS)'!BU195</f>
        <v>0</v>
      </c>
      <c r="BA201" s="1">
        <f>'BASE METAS)'!BV195</f>
        <v>0</v>
      </c>
      <c r="BB201" s="1">
        <f>'BASE METAS)'!BW195</f>
        <v>0</v>
      </c>
      <c r="BC201" s="1">
        <f>'BASE METAS)'!BX195</f>
        <v>0</v>
      </c>
      <c r="BD201" s="1">
        <f>'BASE METAS)'!BY195</f>
        <v>0</v>
      </c>
      <c r="BE201" s="1">
        <f>'BASE METAS)'!CG195</f>
        <v>0</v>
      </c>
      <c r="BF201" s="1">
        <f>'BASE METAS)'!CJ195</f>
        <v>0</v>
      </c>
      <c r="BG201" s="1">
        <f>'BASE METAS)'!CK195</f>
        <v>0</v>
      </c>
      <c r="BH201" s="1">
        <f>'BASE METAS)'!CL195</f>
        <v>0</v>
      </c>
      <c r="BI201" s="1">
        <f>'BASE METAS)'!CM195</f>
        <v>0</v>
      </c>
      <c r="BJ201" s="1">
        <f>'BASE METAS)'!CN195</f>
        <v>0</v>
      </c>
      <c r="BK201" s="1">
        <f>'BASE METAS)'!CO195</f>
        <v>0</v>
      </c>
      <c r="BL201" s="1">
        <f>'BASE METAS)'!CP195</f>
        <v>0</v>
      </c>
      <c r="BM201" s="1">
        <f>'BASE METAS)'!CQ195</f>
        <v>0</v>
      </c>
      <c r="BN201" s="1">
        <f>'BASE METAS)'!CR195</f>
        <v>0</v>
      </c>
      <c r="BO201" s="1">
        <f>'BASE METAS)'!CS195</f>
        <v>0</v>
      </c>
      <c r="BP201" s="1">
        <f>'BASE METAS)'!CT195</f>
        <v>0</v>
      </c>
      <c r="BQ201" s="1">
        <f>'BASE METAS)'!CU195</f>
        <v>0</v>
      </c>
      <c r="BR201" s="1">
        <f>'BASE METAS)'!CV195</f>
        <v>0</v>
      </c>
      <c r="BS201" s="1">
        <f>'BASE METAS)'!CW195</f>
        <v>0</v>
      </c>
      <c r="BT201" s="1">
        <f>'BASE METAS)'!CX195</f>
        <v>0</v>
      </c>
      <c r="BU201" s="1">
        <f>'BASE METAS)'!FA195</f>
        <v>0</v>
      </c>
      <c r="BV201" s="1">
        <f>'BASE METAS)'!FB195</f>
        <v>0</v>
      </c>
      <c r="BW201" s="1">
        <f>'BASE METAS)'!FC195</f>
        <v>0</v>
      </c>
      <c r="BX201" s="1">
        <f>'BASE METAS)'!FD195</f>
        <v>0</v>
      </c>
      <c r="BY201" s="1">
        <f>'BASE METAS)'!FE195</f>
        <v>0</v>
      </c>
      <c r="BZ201" s="1">
        <f>'BASE METAS)'!FF195</f>
        <v>0</v>
      </c>
      <c r="CA201" s="1">
        <f>'BASE METAS)'!FG195</f>
        <v>0</v>
      </c>
      <c r="CB201" s="1">
        <f>'BASE METAS)'!FH195</f>
        <v>0</v>
      </c>
      <c r="CC201" s="1">
        <f>'BASE METAS)'!FI195</f>
        <v>0</v>
      </c>
      <c r="CD201" s="1">
        <f>'BASE METAS)'!FJ195</f>
        <v>0</v>
      </c>
      <c r="CE201" s="1">
        <f>'BASE METAS)'!FK195</f>
        <v>0</v>
      </c>
      <c r="CF201" s="1">
        <f>'BASE METAS)'!FL195</f>
        <v>0</v>
      </c>
      <c r="CG201" s="1">
        <f>'BASE METAS)'!FM195</f>
        <v>0</v>
      </c>
    </row>
    <row r="202" spans="1:85" ht="12.75" customHeight="1" x14ac:dyDescent="0.2">
      <c r="A202" s="1">
        <f>'BASE METAS)'!A196</f>
        <v>0</v>
      </c>
      <c r="B202" s="1">
        <f>'BASE METAS)'!B196</f>
        <v>0</v>
      </c>
      <c r="C202" s="1">
        <f>'BASE METAS)'!C196</f>
        <v>0</v>
      </c>
      <c r="D202" s="1">
        <f>'BASE METAS)'!D196</f>
        <v>0</v>
      </c>
      <c r="E202" s="5">
        <f>'BASE METAS)'!E196</f>
        <v>0</v>
      </c>
      <c r="F202" s="3">
        <f>'BASE METAS)'!F196</f>
        <v>0</v>
      </c>
      <c r="G202" s="3">
        <f>'BASE METAS)'!G196</f>
        <v>0</v>
      </c>
      <c r="H202" s="3">
        <f>'BASE METAS)'!H196</f>
        <v>0</v>
      </c>
      <c r="I202" s="3">
        <f>'BASE METAS)'!I196</f>
        <v>0</v>
      </c>
      <c r="J202" s="3">
        <f>'BASE METAS)'!J196</f>
        <v>0</v>
      </c>
      <c r="K202" s="3">
        <f>'BASE METAS)'!K196</f>
        <v>0</v>
      </c>
      <c r="L202" s="3">
        <f>'BASE METAS)'!L196</f>
        <v>0</v>
      </c>
      <c r="M202" s="3">
        <f>'BASE METAS)'!M196</f>
        <v>0</v>
      </c>
      <c r="N202" s="3">
        <f>'BASE METAS)'!N196</f>
        <v>0</v>
      </c>
      <c r="O202" s="3">
        <f>'BASE METAS)'!O196</f>
        <v>0</v>
      </c>
      <c r="P202" s="3">
        <f>'BASE METAS)'!P196</f>
        <v>0</v>
      </c>
      <c r="Q202" s="3">
        <f>'BASE METAS)'!Q196</f>
        <v>0</v>
      </c>
      <c r="R202" s="3">
        <f>'BASE METAS)'!R196</f>
        <v>0</v>
      </c>
      <c r="S202" s="3">
        <f>'BASE METAS)'!S196</f>
        <v>0</v>
      </c>
      <c r="T202" s="3">
        <f>'BASE METAS)'!T196</f>
        <v>0</v>
      </c>
      <c r="U202" s="923">
        <f>'BASE METAS)'!U196</f>
        <v>0</v>
      </c>
      <c r="V202" s="3">
        <f>'BASE METAS)'!V196</f>
        <v>0</v>
      </c>
      <c r="W202" s="4">
        <f>'BASE METAS)'!W196</f>
        <v>0</v>
      </c>
      <c r="X202" s="5">
        <f>'BASE METAS)'!X196</f>
        <v>0</v>
      </c>
      <c r="Y202" s="1">
        <f>'BASE METAS)'!Y196</f>
        <v>0</v>
      </c>
      <c r="Z202" s="1">
        <f>'BASE METAS)'!Z196</f>
        <v>0</v>
      </c>
      <c r="AA202" s="1">
        <f>'BASE METAS)'!AA196</f>
        <v>0</v>
      </c>
      <c r="AB202" s="1">
        <f>'BASE METAS)'!AB196</f>
        <v>0</v>
      </c>
      <c r="AC202" s="1">
        <f>'BASE METAS)'!AC196</f>
        <v>0</v>
      </c>
      <c r="AD202" s="1">
        <f>'BASE METAS)'!AD196</f>
        <v>0</v>
      </c>
      <c r="AE202" s="1">
        <f>'BASE METAS)'!AE196</f>
        <v>0</v>
      </c>
      <c r="AF202" s="1">
        <f>'BASE METAS)'!AF196</f>
        <v>0</v>
      </c>
      <c r="AG202" s="1">
        <f>'BASE METAS)'!AG196</f>
        <v>0</v>
      </c>
      <c r="AH202" s="1">
        <f>'BASE METAS)'!AH196</f>
        <v>0</v>
      </c>
      <c r="AI202" s="1">
        <f>'BASE METAS)'!AI196</f>
        <v>0</v>
      </c>
      <c r="AJ202" s="1">
        <f>'BASE METAS)'!AJ196</f>
        <v>0</v>
      </c>
      <c r="AK202" s="1">
        <f>'BASE METAS)'!AK196</f>
        <v>0</v>
      </c>
      <c r="AL202" s="949">
        <f>'BASE METAS)'!AL196</f>
        <v>0</v>
      </c>
      <c r="AM202" s="1352">
        <f>'BASE METAS)'!AM196</f>
        <v>0</v>
      </c>
      <c r="AN202" s="942">
        <f>'BASE METAS)'!AN196</f>
        <v>0</v>
      </c>
      <c r="AO202" s="950">
        <f>'BASE METAS)'!AU196</f>
        <v>0</v>
      </c>
      <c r="AP202" s="1352">
        <f>'BASE METAS)'!AO196</f>
        <v>0</v>
      </c>
      <c r="AQ202" s="941">
        <f>'BASE METAS)'!AP196</f>
        <v>0</v>
      </c>
      <c r="AR202" s="945">
        <f>'BASE METAS)'!AQ196</f>
        <v>0</v>
      </c>
      <c r="AS202" s="945">
        <f>'BASE METAS)'!AR196</f>
        <v>0</v>
      </c>
      <c r="AT202" s="945">
        <f>'BASE METAS)'!AS196</f>
        <v>0</v>
      </c>
      <c r="AU202" s="1493">
        <f>'BASE METAS)'!BO196</f>
        <v>0</v>
      </c>
      <c r="AV202" s="951">
        <f>'BASE METAS)'!BQ196</f>
        <v>0</v>
      </c>
      <c r="AW202" s="945">
        <f>'BASE METAS)'!BR196</f>
        <v>0</v>
      </c>
      <c r="AX202" s="1352">
        <f>'BASE METAS)'!BS196</f>
        <v>300</v>
      </c>
      <c r="AY202" s="1">
        <f>'BASE METAS)'!BT196</f>
        <v>0</v>
      </c>
      <c r="AZ202" s="1">
        <f>'BASE METAS)'!BU196</f>
        <v>0</v>
      </c>
      <c r="BA202" s="1">
        <f>'BASE METAS)'!BV196</f>
        <v>0</v>
      </c>
      <c r="BB202" s="1">
        <f>'BASE METAS)'!BW196</f>
        <v>0</v>
      </c>
      <c r="BC202" s="1">
        <f>'BASE METAS)'!BX196</f>
        <v>0</v>
      </c>
      <c r="BD202" s="1">
        <f>'BASE METAS)'!BY196</f>
        <v>0</v>
      </c>
      <c r="BE202" s="1">
        <f>'BASE METAS)'!CG196</f>
        <v>0</v>
      </c>
      <c r="BF202" s="1">
        <f>'BASE METAS)'!CJ196</f>
        <v>0</v>
      </c>
      <c r="BG202" s="1">
        <f>'BASE METAS)'!CK196</f>
        <v>0</v>
      </c>
      <c r="BH202" s="1">
        <f>'BASE METAS)'!CL196</f>
        <v>0</v>
      </c>
      <c r="BI202" s="1">
        <f>'BASE METAS)'!CM196</f>
        <v>0</v>
      </c>
      <c r="BJ202" s="1">
        <f>'BASE METAS)'!CN196</f>
        <v>0</v>
      </c>
      <c r="BK202" s="1">
        <f>'BASE METAS)'!CO196</f>
        <v>0</v>
      </c>
      <c r="BL202" s="1">
        <f>'BASE METAS)'!CP196</f>
        <v>0</v>
      </c>
      <c r="BM202" s="1">
        <f>'BASE METAS)'!CQ196</f>
        <v>0</v>
      </c>
      <c r="BN202" s="1">
        <f>'BASE METAS)'!CR196</f>
        <v>0</v>
      </c>
      <c r="BO202" s="1">
        <f>'BASE METAS)'!CS196</f>
        <v>0</v>
      </c>
      <c r="BP202" s="1">
        <f>'BASE METAS)'!CT196</f>
        <v>0</v>
      </c>
      <c r="BQ202" s="1">
        <f>'BASE METAS)'!CU196</f>
        <v>0</v>
      </c>
      <c r="BR202" s="1">
        <f>'BASE METAS)'!CV196</f>
        <v>0</v>
      </c>
      <c r="BS202" s="1">
        <f>'BASE METAS)'!CW196</f>
        <v>0</v>
      </c>
      <c r="BT202" s="1">
        <f>'BASE METAS)'!CX196</f>
        <v>0</v>
      </c>
      <c r="BU202" s="1">
        <f>'BASE METAS)'!FA196</f>
        <v>0</v>
      </c>
      <c r="BV202" s="1">
        <f>'BASE METAS)'!FB196</f>
        <v>0</v>
      </c>
      <c r="BW202" s="1">
        <f>'BASE METAS)'!FC196</f>
        <v>0</v>
      </c>
      <c r="BX202" s="1">
        <f>'BASE METAS)'!FD196</f>
        <v>0</v>
      </c>
      <c r="BY202" s="1">
        <f>'BASE METAS)'!FE196</f>
        <v>0</v>
      </c>
      <c r="BZ202" s="1">
        <f>'BASE METAS)'!FF196</f>
        <v>0</v>
      </c>
      <c r="CA202" s="1">
        <f>'BASE METAS)'!FG196</f>
        <v>0</v>
      </c>
      <c r="CB202" s="1">
        <f>'BASE METAS)'!FH196</f>
        <v>0</v>
      </c>
      <c r="CC202" s="1">
        <f>'BASE METAS)'!FI196</f>
        <v>0</v>
      </c>
      <c r="CD202" s="1">
        <f>'BASE METAS)'!FJ196</f>
        <v>0</v>
      </c>
      <c r="CE202" s="1">
        <f>'BASE METAS)'!FK196</f>
        <v>0</v>
      </c>
      <c r="CF202" s="1">
        <f>'BASE METAS)'!FL196</f>
        <v>0</v>
      </c>
      <c r="CG202" s="1">
        <f>'BASE METAS)'!FM196</f>
        <v>0</v>
      </c>
    </row>
    <row r="203" spans="1:85" ht="12" customHeight="1" x14ac:dyDescent="0.25">
      <c r="A203" s="1">
        <f>'BASE METAS)'!A197</f>
        <v>0</v>
      </c>
      <c r="B203" s="7146" t="str">
        <f>'BASE METAS)'!B197</f>
        <v xml:space="preserve">DEPENDENCIA </v>
      </c>
      <c r="C203" s="7146" t="str">
        <f>'BASE METAS)'!C197</f>
        <v>ENT</v>
      </c>
      <c r="D203" s="7146" t="str">
        <f>'BASE METAS)'!D197</f>
        <v>PROY</v>
      </c>
      <c r="E203" s="7146" t="str">
        <f>'BASE METAS)'!E197</f>
        <v>NOMBRE DEL PROYECTO</v>
      </c>
      <c r="F203" s="7155" t="str">
        <f>'BASE METAS)'!F197</f>
        <v>DG</v>
      </c>
      <c r="G203" s="7155" t="str">
        <f>'BASE METAS)'!G197</f>
        <v>DA</v>
      </c>
      <c r="H203" s="7155" t="str">
        <f>'BASE METAS)'!H197</f>
        <v xml:space="preserve">CLAVE PROGRAMÁTICA </v>
      </c>
      <c r="I203" s="7155"/>
      <c r="J203" s="7155"/>
      <c r="K203" s="7155"/>
      <c r="L203" s="7155"/>
      <c r="M203" s="7155"/>
      <c r="N203" s="1357">
        <f>'BASE METAS)'!N197</f>
        <v>0</v>
      </c>
      <c r="O203" s="1357">
        <f>'BASE METAS)'!O197</f>
        <v>0</v>
      </c>
      <c r="P203" s="7120" t="str">
        <f>'BASE METAS)'!P197</f>
        <v>ESTRUCTURA PROGRAMÁTICA</v>
      </c>
      <c r="Q203" s="7121"/>
      <c r="R203" s="7121"/>
      <c r="S203" s="7121"/>
      <c r="T203" s="7121"/>
      <c r="U203" s="924">
        <f>'BASE METAS)'!U197</f>
        <v>0</v>
      </c>
      <c r="V203" s="1358">
        <f>'BASE METAS)'!V197</f>
        <v>0</v>
      </c>
      <c r="W203" s="7139" t="str">
        <f>'BASE METAS)'!W197</f>
        <v>PRESPUESTO</v>
      </c>
      <c r="X203" s="7216" t="str">
        <f>'BASE METAS)'!X197</f>
        <v>ÁREAS EJECUTORAS</v>
      </c>
      <c r="Y203" s="1">
        <f>'BASE METAS)'!Y197</f>
        <v>0</v>
      </c>
      <c r="Z203" s="1">
        <f>'BASE METAS)'!Z197</f>
        <v>0</v>
      </c>
      <c r="AA203" s="1">
        <f>'BASE METAS)'!AA197</f>
        <v>0</v>
      </c>
      <c r="AB203" s="1">
        <f>'BASE METAS)'!AB197</f>
        <v>0</v>
      </c>
      <c r="AC203" s="1">
        <f>'BASE METAS)'!AC197</f>
        <v>0</v>
      </c>
      <c r="AD203" s="1">
        <f>'BASE METAS)'!AD197</f>
        <v>0</v>
      </c>
      <c r="AE203" s="1">
        <f>'BASE METAS)'!AE197</f>
        <v>0</v>
      </c>
      <c r="AF203" s="1">
        <f>'BASE METAS)'!AF197</f>
        <v>0</v>
      </c>
      <c r="AG203" s="1">
        <f>'BASE METAS)'!AG197</f>
        <v>0</v>
      </c>
      <c r="AH203" s="1">
        <f>'BASE METAS)'!AH197</f>
        <v>0</v>
      </c>
      <c r="AI203" s="1">
        <f>'BASE METAS)'!AI197</f>
        <v>0</v>
      </c>
      <c r="AJ203" s="1">
        <f>'BASE METAS)'!AJ197</f>
        <v>0</v>
      </c>
      <c r="AK203" s="1">
        <f>'BASE METAS)'!AK197</f>
        <v>0</v>
      </c>
      <c r="AL203" s="933">
        <f>'BASE METAS)'!AL197</f>
        <v>0</v>
      </c>
      <c r="AM203" s="1352">
        <f>'BASE METAS)'!AM197</f>
        <v>0</v>
      </c>
      <c r="AN203" s="1352">
        <f>'BASE METAS)'!AN197</f>
        <v>0</v>
      </c>
      <c r="AO203" s="1352">
        <f>'BASE METAS)'!AU197</f>
        <v>0</v>
      </c>
      <c r="AP203" s="1352">
        <f>'BASE METAS)'!AO197</f>
        <v>0</v>
      </c>
      <c r="AQ203" s="1352">
        <f>'BASE METAS)'!AP197</f>
        <v>0</v>
      </c>
      <c r="AR203" s="1352">
        <f>'BASE METAS)'!AQ197</f>
        <v>0</v>
      </c>
      <c r="AS203" s="1352">
        <f>'BASE METAS)'!AR197</f>
        <v>0</v>
      </c>
      <c r="AT203" s="1352">
        <f>'BASE METAS)'!AS197</f>
        <v>0</v>
      </c>
      <c r="AU203" s="1485">
        <f>'BASE METAS)'!BO197</f>
        <v>0</v>
      </c>
      <c r="AV203" s="1352">
        <f>'BASE METAS)'!BQ197</f>
        <v>0</v>
      </c>
      <c r="AW203" s="1352">
        <f>'BASE METAS)'!BR197</f>
        <v>0</v>
      </c>
      <c r="AX203" s="1352">
        <f>'BASE METAS)'!BS197</f>
        <v>0</v>
      </c>
      <c r="AY203" s="1">
        <f>'BASE METAS)'!BT197</f>
        <v>0</v>
      </c>
      <c r="AZ203" s="1">
        <f>'BASE METAS)'!BU197</f>
        <v>0</v>
      </c>
      <c r="BA203" s="1">
        <f>'BASE METAS)'!BV197</f>
        <v>0</v>
      </c>
      <c r="BB203" s="1">
        <f>'BASE METAS)'!BW197</f>
        <v>0</v>
      </c>
      <c r="BC203" s="1">
        <f>'BASE METAS)'!BX197</f>
        <v>0</v>
      </c>
      <c r="BD203" s="1">
        <f>'BASE METAS)'!BY197</f>
        <v>0</v>
      </c>
      <c r="BE203" s="1">
        <f>'BASE METAS)'!CG197</f>
        <v>0</v>
      </c>
      <c r="BF203" s="1">
        <f>'BASE METAS)'!CJ197</f>
        <v>0</v>
      </c>
      <c r="BG203" s="1">
        <f>'BASE METAS)'!CK197</f>
        <v>0</v>
      </c>
      <c r="BH203" s="1">
        <f>'BASE METAS)'!CL197</f>
        <v>0</v>
      </c>
      <c r="BI203" s="1">
        <f>'BASE METAS)'!CM197</f>
        <v>0</v>
      </c>
      <c r="BJ203" s="1">
        <f>'BASE METAS)'!CN197</f>
        <v>0</v>
      </c>
      <c r="BK203" s="1">
        <f>'BASE METAS)'!CO197</f>
        <v>0</v>
      </c>
      <c r="BL203" s="1">
        <f>'BASE METAS)'!CP197</f>
        <v>0</v>
      </c>
      <c r="BM203" s="1">
        <f>'BASE METAS)'!CQ197</f>
        <v>0</v>
      </c>
      <c r="BN203" s="1">
        <f>'BASE METAS)'!CR197</f>
        <v>0</v>
      </c>
      <c r="BO203" s="1">
        <f>'BASE METAS)'!CS197</f>
        <v>0</v>
      </c>
      <c r="BP203" s="1">
        <f>'BASE METAS)'!CT197</f>
        <v>0</v>
      </c>
      <c r="BQ203" s="1">
        <f>'BASE METAS)'!CU197</f>
        <v>0</v>
      </c>
      <c r="BR203" s="1">
        <f>'BASE METAS)'!CV197</f>
        <v>0</v>
      </c>
      <c r="BS203" s="1">
        <f>'BASE METAS)'!CW197</f>
        <v>0</v>
      </c>
      <c r="BT203" s="1">
        <f>'BASE METAS)'!CX197</f>
        <v>0</v>
      </c>
      <c r="BU203" s="1">
        <f>'BASE METAS)'!FA197</f>
        <v>0</v>
      </c>
      <c r="BV203" s="1">
        <f>'BASE METAS)'!FB197</f>
        <v>0</v>
      </c>
      <c r="BW203" s="1">
        <f>'BASE METAS)'!FC197</f>
        <v>0</v>
      </c>
      <c r="BX203" s="1">
        <f>'BASE METAS)'!FD197</f>
        <v>0</v>
      </c>
      <c r="BY203" s="1">
        <f>'BASE METAS)'!FE197</f>
        <v>0</v>
      </c>
      <c r="BZ203" s="1">
        <f>'BASE METAS)'!FF197</f>
        <v>0</v>
      </c>
      <c r="CA203" s="1">
        <f>'BASE METAS)'!FG197</f>
        <v>0</v>
      </c>
      <c r="CB203" s="1">
        <f>'BASE METAS)'!FH197</f>
        <v>0</v>
      </c>
      <c r="CC203" s="1">
        <f>'BASE METAS)'!FI197</f>
        <v>0</v>
      </c>
      <c r="CD203" s="1">
        <f>'BASE METAS)'!FJ197</f>
        <v>0</v>
      </c>
      <c r="CE203" s="1">
        <f>'BASE METAS)'!FK197</f>
        <v>0</v>
      </c>
      <c r="CF203" s="1">
        <f>'BASE METAS)'!FL197</f>
        <v>0</v>
      </c>
      <c r="CG203" s="1">
        <f>'BASE METAS)'!FM197</f>
        <v>0</v>
      </c>
    </row>
    <row r="204" spans="1:85" ht="12" customHeight="1" x14ac:dyDescent="0.25">
      <c r="A204" s="1">
        <f>'BASE METAS)'!A198</f>
        <v>0</v>
      </c>
      <c r="B204" s="7146"/>
      <c r="C204" s="7146"/>
      <c r="D204" s="7146"/>
      <c r="E204" s="7146"/>
      <c r="F204" s="7155"/>
      <c r="G204" s="7155"/>
      <c r="H204" s="35" t="str">
        <f>'BASE METAS)'!H198</f>
        <v>FN</v>
      </c>
      <c r="I204" s="35" t="str">
        <f>'BASE METAS)'!I198</f>
        <v>Sf</v>
      </c>
      <c r="J204" s="35" t="str">
        <f>'BASE METAS)'!J198</f>
        <v>PG</v>
      </c>
      <c r="K204" s="35" t="str">
        <f>'BASE METAS)'!K198</f>
        <v>Sp</v>
      </c>
      <c r="L204" s="35" t="str">
        <f>'BASE METAS)'!L198</f>
        <v>PY</v>
      </c>
      <c r="M204" s="35" t="str">
        <f>'BASE METAS)'!M198</f>
        <v>FF</v>
      </c>
      <c r="N204" s="35">
        <f>'BASE METAS)'!N198</f>
        <v>0</v>
      </c>
      <c r="O204" s="35">
        <f>'BASE METAS)'!O198</f>
        <v>0</v>
      </c>
      <c r="P204" s="35" t="str">
        <f>'BASE METAS)'!P198</f>
        <v>FN</v>
      </c>
      <c r="Q204" s="35" t="str">
        <f>'BASE METAS)'!Q198</f>
        <v>Sf</v>
      </c>
      <c r="R204" s="35" t="str">
        <f>'BASE METAS)'!R198</f>
        <v>PG</v>
      </c>
      <c r="S204" s="35" t="str">
        <f>'BASE METAS)'!S198</f>
        <v>Sp</v>
      </c>
      <c r="T204" s="35" t="str">
        <f>'BASE METAS)'!T198</f>
        <v>PY</v>
      </c>
      <c r="U204" s="925">
        <f>'BASE METAS)'!U198</f>
        <v>0</v>
      </c>
      <c r="V204" s="35">
        <f>'BASE METAS)'!V198</f>
        <v>0</v>
      </c>
      <c r="W204" s="7139"/>
      <c r="X204" s="7216"/>
      <c r="Y204" s="1">
        <f>'BASE METAS)'!Y198</f>
        <v>0</v>
      </c>
      <c r="Z204" s="1">
        <f>'BASE METAS)'!Z198</f>
        <v>0</v>
      </c>
      <c r="AA204" s="1">
        <f>'BASE METAS)'!AA198</f>
        <v>0</v>
      </c>
      <c r="AB204" s="1">
        <f>'BASE METAS)'!AB198</f>
        <v>0</v>
      </c>
      <c r="AC204" s="1">
        <f>'BASE METAS)'!AC198</f>
        <v>0</v>
      </c>
      <c r="AD204" s="1">
        <f>'BASE METAS)'!AD198</f>
        <v>0</v>
      </c>
      <c r="AE204" s="1">
        <f>'BASE METAS)'!AE198</f>
        <v>0</v>
      </c>
      <c r="AF204" s="1">
        <f>'BASE METAS)'!AF198</f>
        <v>0</v>
      </c>
      <c r="AG204" s="1">
        <f>'BASE METAS)'!AG198</f>
        <v>0</v>
      </c>
      <c r="AH204" s="1">
        <f>'BASE METAS)'!AH198</f>
        <v>0</v>
      </c>
      <c r="AI204" s="1">
        <f>'BASE METAS)'!AI198</f>
        <v>0</v>
      </c>
      <c r="AJ204" s="1">
        <f>'BASE METAS)'!AJ198</f>
        <v>0</v>
      </c>
      <c r="AK204" s="1">
        <f>'BASE METAS)'!AK198</f>
        <v>0</v>
      </c>
      <c r="AL204" s="933">
        <f>'BASE METAS)'!AL198</f>
        <v>0</v>
      </c>
      <c r="AM204" s="1352">
        <f>'BASE METAS)'!AM198</f>
        <v>0</v>
      </c>
      <c r="AN204" s="1352">
        <f>'BASE METAS)'!AN198</f>
        <v>0</v>
      </c>
      <c r="AO204" s="1352">
        <f>'BASE METAS)'!AU198</f>
        <v>0</v>
      </c>
      <c r="AP204" s="1352">
        <f>'BASE METAS)'!AO198</f>
        <v>0</v>
      </c>
      <c r="AQ204" s="1352">
        <f>'BASE METAS)'!AP198</f>
        <v>0</v>
      </c>
      <c r="AR204" s="1352">
        <f>'BASE METAS)'!AQ198</f>
        <v>0</v>
      </c>
      <c r="AS204" s="1352">
        <f>'BASE METAS)'!AR198</f>
        <v>0</v>
      </c>
      <c r="AT204" s="1352">
        <f>'BASE METAS)'!AS198</f>
        <v>0</v>
      </c>
      <c r="AU204" s="1485">
        <f>'BASE METAS)'!BO198</f>
        <v>0</v>
      </c>
      <c r="AV204" s="1352">
        <f>'BASE METAS)'!BQ198</f>
        <v>0</v>
      </c>
      <c r="AW204" s="1">
        <f>'BASE METAS)'!BR198</f>
        <v>0</v>
      </c>
      <c r="AX204" s="1">
        <f>'BASE METAS)'!BS198</f>
        <v>0</v>
      </c>
      <c r="AY204" s="1">
        <f>'BASE METAS)'!BT198</f>
        <v>0</v>
      </c>
      <c r="AZ204" s="1">
        <f>'BASE METAS)'!BU198</f>
        <v>0</v>
      </c>
      <c r="BA204" s="1">
        <f>'BASE METAS)'!BV198</f>
        <v>0</v>
      </c>
      <c r="BB204" s="1">
        <f>'BASE METAS)'!BW198</f>
        <v>0</v>
      </c>
      <c r="BC204" s="1">
        <f>'BASE METAS)'!BX198</f>
        <v>0</v>
      </c>
      <c r="BD204" s="1">
        <f>'BASE METAS)'!BY198</f>
        <v>0</v>
      </c>
      <c r="BE204" s="1">
        <f>'BASE METAS)'!CG198</f>
        <v>0</v>
      </c>
      <c r="BF204" s="1">
        <f>'BASE METAS)'!CJ198</f>
        <v>0</v>
      </c>
      <c r="BG204" s="1">
        <f>'BASE METAS)'!CK198</f>
        <v>0</v>
      </c>
      <c r="BH204" s="1">
        <f>'BASE METAS)'!CL198</f>
        <v>0</v>
      </c>
      <c r="BI204" s="1">
        <f>'BASE METAS)'!CM198</f>
        <v>0</v>
      </c>
      <c r="BJ204" s="1">
        <f>'BASE METAS)'!CN198</f>
        <v>0</v>
      </c>
      <c r="BK204" s="1">
        <f>'BASE METAS)'!CO198</f>
        <v>0</v>
      </c>
      <c r="BL204" s="1">
        <f>'BASE METAS)'!CP198</f>
        <v>0</v>
      </c>
      <c r="BM204" s="1">
        <f>'BASE METAS)'!CQ198</f>
        <v>0</v>
      </c>
      <c r="BN204" s="1">
        <f>'BASE METAS)'!CR198</f>
        <v>0</v>
      </c>
      <c r="BO204" s="1">
        <f>'BASE METAS)'!CS198</f>
        <v>0</v>
      </c>
      <c r="BP204" s="1">
        <f>'BASE METAS)'!CT198</f>
        <v>0</v>
      </c>
      <c r="BQ204" s="1">
        <f>'BASE METAS)'!CU198</f>
        <v>0</v>
      </c>
      <c r="BR204" s="1">
        <f>'BASE METAS)'!CV198</f>
        <v>0</v>
      </c>
      <c r="BS204" s="1">
        <f>'BASE METAS)'!CW198</f>
        <v>0</v>
      </c>
      <c r="BT204" s="1">
        <f>'BASE METAS)'!CX198</f>
        <v>0</v>
      </c>
      <c r="BU204" s="1">
        <f>'BASE METAS)'!FA198</f>
        <v>0</v>
      </c>
      <c r="BV204" s="1">
        <f>'BASE METAS)'!FB198</f>
        <v>0</v>
      </c>
      <c r="BW204" s="1">
        <f>'BASE METAS)'!FC198</f>
        <v>0</v>
      </c>
      <c r="BX204" s="1">
        <f>'BASE METAS)'!FD198</f>
        <v>0</v>
      </c>
      <c r="BY204" s="1">
        <f>'BASE METAS)'!FE198</f>
        <v>0</v>
      </c>
      <c r="BZ204" s="1">
        <f>'BASE METAS)'!FF198</f>
        <v>0</v>
      </c>
      <c r="CA204" s="1">
        <f>'BASE METAS)'!FG198</f>
        <v>0</v>
      </c>
      <c r="CB204" s="1">
        <f>'BASE METAS)'!FH198</f>
        <v>0</v>
      </c>
      <c r="CC204" s="1">
        <f>'BASE METAS)'!FI198</f>
        <v>0</v>
      </c>
      <c r="CD204" s="1">
        <f>'BASE METAS)'!FJ198</f>
        <v>0</v>
      </c>
      <c r="CE204" s="1">
        <f>'BASE METAS)'!FK198</f>
        <v>0</v>
      </c>
      <c r="CF204" s="1">
        <f>'BASE METAS)'!FL198</f>
        <v>0</v>
      </c>
      <c r="CG204" s="1">
        <f>'BASE METAS)'!FM198</f>
        <v>0</v>
      </c>
    </row>
    <row r="205" spans="1:85" ht="76.5" customHeight="1" x14ac:dyDescent="0.25">
      <c r="A205" s="1">
        <f>'BASE METAS)'!A199</f>
        <v>26</v>
      </c>
      <c r="B205" s="7156" t="str">
        <f>'BASE METAS)'!B199</f>
        <v>DIRECCIÓN GENERAL DE OBRAS PÚBLICAS</v>
      </c>
      <c r="C205" s="1343">
        <f>'BASE METAS)'!C199</f>
        <v>600</v>
      </c>
      <c r="D205" s="1343">
        <f>'BASE METAS)'!D199</f>
        <v>1</v>
      </c>
      <c r="E205" s="7" t="str">
        <f>'BASE METAS)'!E199</f>
        <v>CONTROL Y SUPERVISIÓN DE OBRAS PÚBLICAS</v>
      </c>
      <c r="F205" s="1356" t="str">
        <f>'BASE METAS)'!F199</f>
        <v>F00</v>
      </c>
      <c r="G205" s="1356" t="str">
        <f>'BASE METAS)'!G199</f>
        <v>124</v>
      </c>
      <c r="H205" s="28" t="str">
        <f>'BASE METAS)'!H199</f>
        <v>10</v>
      </c>
      <c r="I205" s="28" t="str">
        <f>'BASE METAS)'!I199</f>
        <v>02</v>
      </c>
      <c r="J205" s="28" t="str">
        <f>'BASE METAS)'!J199</f>
        <v>01</v>
      </c>
      <c r="K205" s="28" t="str">
        <f>'BASE METAS)'!K199</f>
        <v>07</v>
      </c>
      <c r="L205" s="28" t="str">
        <f>'BASE METAS)'!L199</f>
        <v>03</v>
      </c>
      <c r="M205" s="28" t="str">
        <f>'BASE METAS)'!M199</f>
        <v>101</v>
      </c>
      <c r="N205" s="38" t="str">
        <f>'BASE METAS)'!N199</f>
        <v>Desarrollo Urbano y Obras Públicas</v>
      </c>
      <c r="O205" s="1361" t="str">
        <f>'BASE METAS)'!O199</f>
        <v>Obras Públicas</v>
      </c>
      <c r="P205" s="38" t="str">
        <f>'BASE METAS)'!P199</f>
        <v>Desarrollo regional, urbano y ecología</v>
      </c>
      <c r="Q205" s="38" t="str">
        <f>'BASE METAS)'!Q199</f>
        <v>Desarrollo y equipamiento urbano</v>
      </c>
      <c r="R205" s="38" t="str">
        <f>'BASE METAS)'!R199</f>
        <v>Desarrollo urbano</v>
      </c>
      <c r="S205" s="38" t="str">
        <f>'BASE METAS)'!S199</f>
        <v>Estudios, proyectos y supervisión</v>
      </c>
      <c r="T205" s="38" t="str">
        <f>'BASE METAS)'!T199</f>
        <v>Control y supervisión de obras públicas</v>
      </c>
      <c r="U205" s="102" t="str">
        <f>'BASE METAS)'!U199</f>
        <v>Mejorar sustantivamente  la calidad de las  vialidades y caminos vecinales, mejorando la imagen urbana y disminuyendo riesgos al mejorar las condiciones del pavimento de igual manera    mejorar la calidad y el nivel de servicio de la infraestructura vial en sus diferentes jerarquías: regional, primaria, secundaria y terciaria.</v>
      </c>
      <c r="V205" s="1359" t="str">
        <f>'BASE METAS)'!V199</f>
        <v>Tlalnepantla Progresista</v>
      </c>
      <c r="W205" s="831">
        <f>'BASE METAS)'!W199</f>
        <v>122817858.49000001</v>
      </c>
      <c r="X205" s="90" t="str">
        <f>'BASE METAS)'!X199</f>
        <v>OBRA PÚBLICA (GASTO CORRIENTE)</v>
      </c>
      <c r="Y205" s="840">
        <f>'BASE METAS)'!Y199</f>
        <v>1</v>
      </c>
      <c r="Z205" s="841" t="str">
        <f>'BASE METAS)'!Z199</f>
        <v>COBERTURA EN LAS ACCIONES ORIENTADAS A FORTALECER EL EQUIPAMIENTO E INFRAESTRUCTURA URBANA MUNICIPAL, MEDIANTE LA CONSTRUCCIÓN, REHABILITACIÓN Y EQUIPAMIENTO DE VIALIDADES URBANAS QUE CONTRIBUYAN AL DESARROLLO DE LA ENTIDAD</v>
      </c>
      <c r="AA205" s="842" t="str">
        <f>'BASE METAS)'!AA199</f>
        <v>SUPERVISIÓN</v>
      </c>
      <c r="AB205" s="836">
        <f>'BASE METAS)'!AB199</f>
        <v>670</v>
      </c>
      <c r="AC205" s="843">
        <f>'BASE METAS)'!AC199</f>
        <v>167</v>
      </c>
      <c r="AD205" s="844">
        <f>'BASE METAS)'!AD199</f>
        <v>0.24925373134328357</v>
      </c>
      <c r="AE205" s="843">
        <f>'BASE METAS)'!AE199</f>
        <v>167</v>
      </c>
      <c r="AF205" s="844">
        <f>'BASE METAS)'!AF199</f>
        <v>0.24925373134328357</v>
      </c>
      <c r="AG205" s="845">
        <f>'BASE METAS)'!AG199</f>
        <v>167</v>
      </c>
      <c r="AH205" s="844">
        <f>'BASE METAS)'!AH199</f>
        <v>0.24925373134328357</v>
      </c>
      <c r="AI205" s="845">
        <f>'BASE METAS)'!AI199</f>
        <v>169</v>
      </c>
      <c r="AJ205" s="846">
        <f>'BASE METAS)'!AJ199</f>
        <v>0.25223880597014925</v>
      </c>
      <c r="AK205" s="228">
        <f>'BASE METAS)'!AK199</f>
        <v>1</v>
      </c>
      <c r="AL205" s="1192">
        <f>'BASE METAS)'!AL199</f>
        <v>1</v>
      </c>
      <c r="AM205" s="1029" t="str">
        <f>'BASE METAS)'!AM199</f>
        <v>INFRAESTRUCTURA EN VIALIDADES MUNICIPALES</v>
      </c>
      <c r="AN205" s="1029" t="str">
        <f>'BASE METAS)'!AN201</f>
        <v>MIDE LA REPAVIMENTACIÓN DE CALLES;CONSTRUCCIÓN DE GUARNICIONES, BANQUETAS  Y REMODELACIÓN DE PLAZAS CÍVICAS Y JARDINES CON LA FINALIDAD DE MEJORAR LA IMAGEN URBANA Y DOTAR DE SERVICIOS PÚBLICOS BÁSICOS A LA POBLACIÓN.</v>
      </c>
      <c r="AO205" s="1029" t="str">
        <f>'BASE METAS)'!AU201</f>
        <v>DESEMPEÑO</v>
      </c>
      <c r="AP205" s="1029" t="str">
        <f>'BASE METAS)'!AO201</f>
        <v>INFRAESTRUCTURA PARA  EL MEJORAMIENTO DE LA IMAGEN URBANA REALIZADA</v>
      </c>
      <c r="AQ205" s="1029" t="str">
        <f>'BASE METAS)'!AP201</f>
        <v>INFRAESTRUCTURA PARA  EL MEJORAMIENTO DE LA IMAGEN URBANA PLANEADA</v>
      </c>
      <c r="AR205" s="1029">
        <f>'BASE METAS)'!AQ199</f>
        <v>100</v>
      </c>
      <c r="AS205" s="1029" t="str">
        <f>'BASE METAS)'!AR199</f>
        <v>SUPERVISIÓN</v>
      </c>
      <c r="AT205" s="1029" t="str">
        <f>'BASE METAS)'!AS199</f>
        <v>EFICIENCIA</v>
      </c>
      <c r="AU205" s="1479">
        <f>'BASE METAS)'!BO199</f>
        <v>0</v>
      </c>
      <c r="AV205" s="46">
        <f>'BASE METAS)'!BQ199</f>
        <v>670</v>
      </c>
      <c r="AW205" s="46">
        <f>'BASE METAS)'!BR199</f>
        <v>0</v>
      </c>
      <c r="AX205" s="1">
        <f>'BASE METAS)'!BS199</f>
        <v>167</v>
      </c>
      <c r="AY205" s="1">
        <f>'BASE METAS)'!BT199</f>
        <v>3</v>
      </c>
      <c r="AZ205" s="1">
        <f>'BASE METAS)'!BU199</f>
        <v>164</v>
      </c>
      <c r="BA205" s="1">
        <f>'BASE METAS)'!BV199</f>
        <v>1.7964071856287425E-2</v>
      </c>
      <c r="BB205" s="1">
        <f>'BASE METAS)'!BW199</f>
        <v>5</v>
      </c>
      <c r="BC205" s="1">
        <f>'BASE METAS)'!BX199</f>
        <v>665</v>
      </c>
      <c r="BD205" s="1">
        <f>'BASE METAS)'!BY199</f>
        <v>7.462686567164179E-3</v>
      </c>
      <c r="BE205" s="1">
        <f>'BASE METAS)'!CG199</f>
        <v>2</v>
      </c>
      <c r="BF205" s="1">
        <f>'BASE METAS)'!CJ199</f>
        <v>0</v>
      </c>
      <c r="BG205" s="1">
        <f>'BASE METAS)'!CK199</f>
        <v>0</v>
      </c>
      <c r="BH205" s="1">
        <f>'BASE METAS)'!CL199</f>
        <v>0</v>
      </c>
      <c r="BI205" s="1">
        <f>'BASE METAS)'!CM199</f>
        <v>0</v>
      </c>
      <c r="BJ205" s="1">
        <f>'BASE METAS)'!CN199</f>
        <v>0</v>
      </c>
      <c r="BK205" s="1">
        <f>'BASE METAS)'!CO199</f>
        <v>0</v>
      </c>
      <c r="BL205" s="1">
        <f>'BASE METAS)'!CP199</f>
        <v>0</v>
      </c>
      <c r="BM205" s="1">
        <f>'BASE METAS)'!CQ199</f>
        <v>0</v>
      </c>
      <c r="BN205" s="1">
        <f>'BASE METAS)'!CR199</f>
        <v>0</v>
      </c>
      <c r="BO205" s="1">
        <f>'BASE METAS)'!CS199</f>
        <v>0</v>
      </c>
      <c r="BP205" s="1">
        <f>'BASE METAS)'!CT199</f>
        <v>0</v>
      </c>
      <c r="BQ205" s="1">
        <f>'BASE METAS)'!CU199</f>
        <v>0</v>
      </c>
      <c r="BR205" s="1">
        <f>'BASE METAS)'!CV199</f>
        <v>0</v>
      </c>
      <c r="BS205" s="1">
        <f>'BASE METAS)'!CW199</f>
        <v>0</v>
      </c>
      <c r="BT205" s="1">
        <f>'BASE METAS)'!CX199</f>
        <v>0</v>
      </c>
      <c r="BU205" s="1">
        <f>'BASE METAS)'!FA199</f>
        <v>670</v>
      </c>
      <c r="BV205" s="1">
        <f>'BASE METAS)'!FB199</f>
        <v>0</v>
      </c>
      <c r="BW205" s="1">
        <f>'BASE METAS)'!FC199</f>
        <v>75</v>
      </c>
      <c r="BX205" s="1">
        <f>'BASE METAS)'!FD199</f>
        <v>3</v>
      </c>
      <c r="BY205" s="1">
        <f>'BASE METAS)'!FE199</f>
        <v>72</v>
      </c>
      <c r="BZ205" s="1">
        <f>'BASE METAS)'!FF199</f>
        <v>0.04</v>
      </c>
      <c r="CA205" s="1">
        <f>'BASE METAS)'!FG199</f>
        <v>5</v>
      </c>
      <c r="CB205" s="1">
        <f>'BASE METAS)'!FH199</f>
        <v>665</v>
      </c>
      <c r="CC205" s="1">
        <f>'BASE METAS)'!FI199</f>
        <v>7.462686567164179E-3</v>
      </c>
      <c r="CD205" s="1">
        <f>'BASE METAS)'!FJ199</f>
        <v>670</v>
      </c>
      <c r="CE205" s="1">
        <f>'BASE METAS)'!FK199</f>
        <v>0</v>
      </c>
      <c r="CF205" s="1">
        <f>'BASE METAS)'!FL199</f>
        <v>75</v>
      </c>
      <c r="CG205" s="1">
        <f>'BASE METAS)'!FM199</f>
        <v>0</v>
      </c>
    </row>
    <row r="206" spans="1:85" ht="76.5" customHeight="1" x14ac:dyDescent="0.25">
      <c r="A206" s="1">
        <f>'BASE METAS)'!A200</f>
        <v>27</v>
      </c>
      <c r="B206" s="7156"/>
      <c r="C206" s="1343">
        <f>'BASE METAS)'!C200</f>
        <v>601</v>
      </c>
      <c r="D206" s="1343">
        <f>'BASE METAS)'!D200</f>
        <v>2</v>
      </c>
      <c r="E206" s="1374" t="str">
        <f>'BASE METAS)'!E200</f>
        <v>INFRAESTRUCTIRA EN VIALIDADES URBANAS MUNICIPALES</v>
      </c>
      <c r="F206" s="1356" t="str">
        <f>'BASE METAS)'!F200</f>
        <v>F00</v>
      </c>
      <c r="G206" s="1356" t="str">
        <f>'BASE METAS)'!G200</f>
        <v>124</v>
      </c>
      <c r="H206" s="24" t="str">
        <f>'BASE METAS)'!H200</f>
        <v>10</v>
      </c>
      <c r="I206" s="24" t="str">
        <f>'BASE METAS)'!I200</f>
        <v>02</v>
      </c>
      <c r="J206" s="24" t="str">
        <f>'BASE METAS)'!J200</f>
        <v>01</v>
      </c>
      <c r="K206" s="24" t="str">
        <f>'BASE METAS)'!K200</f>
        <v>05</v>
      </c>
      <c r="L206" s="24" t="str">
        <f>'BASE METAS)'!L200</f>
        <v>04</v>
      </c>
      <c r="M206" s="24" t="str">
        <f>'BASE METAS)'!M200</f>
        <v>431</v>
      </c>
      <c r="N206" s="38" t="str">
        <f>'BASE METAS)'!N200</f>
        <v>Desarrollo Urbano y Obras Públicas</v>
      </c>
      <c r="O206" s="1361" t="str">
        <f>'BASE METAS)'!O200</f>
        <v>Obras Públicas</v>
      </c>
      <c r="P206" s="38" t="str">
        <f>'BASE METAS)'!P200</f>
        <v>Desarrollo regional, urbano y ecología</v>
      </c>
      <c r="Q206" s="38" t="str">
        <f>'BASE METAS)'!Q200</f>
        <v>Desarrollo y equipamiento urbano</v>
      </c>
      <c r="R206" s="38" t="str">
        <f>'BASE METAS)'!R200</f>
        <v>Desarrollo urbano</v>
      </c>
      <c r="S206" s="38" t="str">
        <f>'BASE METAS)'!S200</f>
        <v>Vialidades urbanas</v>
      </c>
      <c r="T206" s="38" t="str">
        <f>'BASE METAS)'!T200</f>
        <v>Infraestructura en vialidades urbanas municipales</v>
      </c>
      <c r="U206" s="102" t="str">
        <f>'BASE METAS)'!U200</f>
        <v>Mejorar sustantivamente  la calidad de las  vialidades y caminos vecinales, mejorando la imagen urbana y disminuyendo riesgos al mejorar las condiciones del pavimento de igual manera    mejorar la calidad y el nivel de servicio de la infraestructura vial en sus diferentes jerarquías: regional, primaria, secundaria y terciaria.</v>
      </c>
      <c r="V206" s="1359" t="str">
        <f>'BASE METAS)'!V200</f>
        <v>Tlalnepantla Progresista</v>
      </c>
      <c r="W206" s="832">
        <f>'BASE METAS)'!W200</f>
        <v>249361625.72999999</v>
      </c>
      <c r="X206" s="90" t="str">
        <f>'BASE METAS)'!X200</f>
        <v xml:space="preserve">OBRA PÚBLICA </v>
      </c>
      <c r="Y206" s="833">
        <f>'BASE METAS)'!Y200</f>
        <v>1</v>
      </c>
      <c r="Z206" s="834" t="str">
        <f>'BASE METAS)'!Z200</f>
        <v>COBERTURA EN LAS ACCIONES ORIENTADAS A FORTALECER EL EQUIPAMIENTO E INFRAESTRUCTURA URBANA MUNICIPAL, MEDIANTE LA CONSTRUCCIÓN, REHABILITACIÓN Y EQUIPAMIENTO DE VIALIDADES URBANAS QUE CONTRIBUYAN AL DESARROLLO DE LA ENTIDAD</v>
      </c>
      <c r="AA206" s="835" t="str">
        <f>'BASE METAS)'!AA200</f>
        <v>OBRA</v>
      </c>
      <c r="AB206" s="836">
        <f>'BASE METAS)'!AB200</f>
        <v>344</v>
      </c>
      <c r="AC206" s="836">
        <f>'BASE METAS)'!AC200</f>
        <v>214</v>
      </c>
      <c r="AD206" s="837">
        <f>'BASE METAS)'!AD200</f>
        <v>0.62209302325581395</v>
      </c>
      <c r="AE206" s="836">
        <f>'BASE METAS)'!AE200</f>
        <v>75</v>
      </c>
      <c r="AF206" s="837">
        <f>'BASE METAS)'!AF200</f>
        <v>0.21802325581395349</v>
      </c>
      <c r="AG206" s="838">
        <f>'BASE METAS)'!AG200</f>
        <v>30</v>
      </c>
      <c r="AH206" s="837">
        <f>'BASE METAS)'!AH200</f>
        <v>8.7209302325581398E-2</v>
      </c>
      <c r="AI206" s="838">
        <f>'BASE METAS)'!AI200</f>
        <v>25</v>
      </c>
      <c r="AJ206" s="839">
        <f>'BASE METAS)'!AJ200</f>
        <v>7.2674418604651167E-2</v>
      </c>
      <c r="AK206" s="228">
        <f>'BASE METAS)'!AK200</f>
        <v>1</v>
      </c>
      <c r="AL206" s="1170">
        <f>'BASE METAS)'!AL200</f>
        <v>1</v>
      </c>
      <c r="AM206" s="1170" t="str">
        <f>'BASE METAS)'!AM200</f>
        <v>INFRAESTRUCTURA EN VIALIDADES URBANAS</v>
      </c>
      <c r="AN206" s="1170" t="str">
        <f>'BASE METAS)'!AN200</f>
        <v>MIDE LA INFRAESTRUCTURA URBANA  MEDIANTE LA CONSTRUCCIÓN, REHABILITACIÓN Y EQUIPAMIENTO DE VIALIDADES</v>
      </c>
      <c r="AO206" s="1175" t="str">
        <f>'BASE METAS)'!AU200</f>
        <v>DESEMPEÑO</v>
      </c>
      <c r="AP206" s="1008" t="str">
        <f>'BASE METAS)'!AO200</f>
        <v>INFRAESTRUCTURA EN VIALIDADES URBANAS REALIZADA</v>
      </c>
      <c r="AQ206" s="1191" t="str">
        <f>'BASE METAS)'!AP200</f>
        <v>INFRAESTRUCTURA EN VIALIDADES URBANAS PLANEADA</v>
      </c>
      <c r="AR206" s="1191">
        <f>'BASE METAS)'!AQ200</f>
        <v>100</v>
      </c>
      <c r="AS206" s="1170" t="str">
        <f>'BASE METAS)'!AR200</f>
        <v>OBRA</v>
      </c>
      <c r="AT206" s="1006" t="str">
        <f>'BASE METAS)'!AS200</f>
        <v>EFICIENCIA</v>
      </c>
      <c r="AU206" s="1494">
        <f>'BASE METAS)'!BO200</f>
        <v>0</v>
      </c>
      <c r="AV206" s="942">
        <f>'BASE METAS)'!BQ201</f>
        <v>84</v>
      </c>
      <c r="AW206" s="1352">
        <f>'BASE METAS)'!BR201</f>
        <v>0</v>
      </c>
      <c r="AX206" s="1">
        <f>'BASE METAS)'!BS200</f>
        <v>75</v>
      </c>
      <c r="AY206" s="1">
        <f>'BASE METAS)'!BT200</f>
        <v>59</v>
      </c>
      <c r="AZ206" s="1">
        <f>'BASE METAS)'!BU200</f>
        <v>16</v>
      </c>
      <c r="BA206" s="1">
        <f>'BASE METAS)'!BV200</f>
        <v>0.78666666666666663</v>
      </c>
      <c r="BB206" s="1">
        <f>'BASE METAS)'!BW200</f>
        <v>83</v>
      </c>
      <c r="BC206" s="1">
        <f>'BASE METAS)'!BX200</f>
        <v>261</v>
      </c>
      <c r="BD206" s="1">
        <f>'BASE METAS)'!BY200</f>
        <v>0.24127906976744187</v>
      </c>
      <c r="BE206" s="1">
        <f>'BASE METAS)'!CG200</f>
        <v>24</v>
      </c>
      <c r="BF206" s="1">
        <f>'BASE METAS)'!CJ200</f>
        <v>0</v>
      </c>
      <c r="BG206" s="1">
        <f>'BASE METAS)'!CK200</f>
        <v>0</v>
      </c>
      <c r="BH206" s="1">
        <f>'BASE METAS)'!CL200</f>
        <v>0</v>
      </c>
      <c r="BI206" s="1">
        <f>'BASE METAS)'!CM200</f>
        <v>0</v>
      </c>
      <c r="BJ206" s="1">
        <f>'BASE METAS)'!CN200</f>
        <v>0</v>
      </c>
      <c r="BK206" s="1">
        <f>'BASE METAS)'!CO200</f>
        <v>0</v>
      </c>
      <c r="BL206" s="1">
        <f>'BASE METAS)'!CP200</f>
        <v>0</v>
      </c>
      <c r="BM206" s="1">
        <f>'BASE METAS)'!CQ200</f>
        <v>0</v>
      </c>
      <c r="BN206" s="1">
        <f>'BASE METAS)'!CR200</f>
        <v>0</v>
      </c>
      <c r="BO206" s="1">
        <f>'BASE METAS)'!CS200</f>
        <v>0</v>
      </c>
      <c r="BP206" s="1">
        <f>'BASE METAS)'!CT200</f>
        <v>0</v>
      </c>
      <c r="BQ206" s="1">
        <f>'BASE METAS)'!CU200</f>
        <v>0</v>
      </c>
      <c r="BR206" s="1">
        <f>'BASE METAS)'!CV200</f>
        <v>0</v>
      </c>
      <c r="BS206" s="1">
        <f>'BASE METAS)'!CW200</f>
        <v>0</v>
      </c>
      <c r="BT206" s="1">
        <f>'BASE METAS)'!CX200</f>
        <v>0</v>
      </c>
      <c r="BU206" s="1">
        <f>'BASE METAS)'!FA200</f>
        <v>344</v>
      </c>
      <c r="BV206" s="1">
        <f>'BASE METAS)'!FB200</f>
        <v>0</v>
      </c>
      <c r="BW206" s="1">
        <f>'BASE METAS)'!FC200</f>
        <v>20</v>
      </c>
      <c r="BX206" s="1">
        <f>'BASE METAS)'!FD200</f>
        <v>58</v>
      </c>
      <c r="BY206" s="1">
        <f>'BASE METAS)'!FE200</f>
        <v>-38</v>
      </c>
      <c r="BZ206" s="1">
        <f>'BASE METAS)'!FF200</f>
        <v>2.9</v>
      </c>
      <c r="CA206" s="1">
        <f>'BASE METAS)'!FG200</f>
        <v>82</v>
      </c>
      <c r="CB206" s="1">
        <f>'BASE METAS)'!FH200</f>
        <v>262</v>
      </c>
      <c r="CC206" s="1">
        <f>'BASE METAS)'!FI200</f>
        <v>0.23837209302325582</v>
      </c>
      <c r="CD206" s="1">
        <f>'BASE METAS)'!FJ200</f>
        <v>344</v>
      </c>
      <c r="CE206" s="1">
        <f>'BASE METAS)'!FK200</f>
        <v>0</v>
      </c>
      <c r="CF206" s="1">
        <f>'BASE METAS)'!FL200</f>
        <v>20</v>
      </c>
      <c r="CG206" s="1">
        <f>'BASE METAS)'!FM200</f>
        <v>1</v>
      </c>
    </row>
    <row r="207" spans="1:85" ht="101.25" customHeight="1" x14ac:dyDescent="0.25">
      <c r="A207" s="1">
        <f>'BASE METAS)'!A201</f>
        <v>28</v>
      </c>
      <c r="B207" s="7156"/>
      <c r="C207" s="1343">
        <f>'BASE METAS)'!C201</f>
        <v>602</v>
      </c>
      <c r="D207" s="1343">
        <f>'BASE METAS)'!D201</f>
        <v>3</v>
      </c>
      <c r="E207" s="7" t="str">
        <f>'BASE METAS)'!E201</f>
        <v>URBANIZACIÓN MUNICIPAL</v>
      </c>
      <c r="F207" s="1356" t="str">
        <f>'BASE METAS)'!F201</f>
        <v>F00</v>
      </c>
      <c r="G207" s="1356" t="str">
        <f>'BASE METAS)'!G201</f>
        <v>124</v>
      </c>
      <c r="H207" s="1373" t="str">
        <f>'BASE METAS)'!H201</f>
        <v>10</v>
      </c>
      <c r="I207" s="1373" t="str">
        <f>'BASE METAS)'!I201</f>
        <v>02</v>
      </c>
      <c r="J207" s="1373" t="str">
        <f>'BASE METAS)'!J201</f>
        <v>01</v>
      </c>
      <c r="K207" s="1373" t="str">
        <f>'BASE METAS)'!K201</f>
        <v>04</v>
      </c>
      <c r="L207" s="1373" t="str">
        <f>'BASE METAS)'!L201</f>
        <v>05</v>
      </c>
      <c r="M207" s="1373" t="str">
        <f>'BASE METAS)'!M201</f>
        <v>431</v>
      </c>
      <c r="N207" s="38" t="str">
        <f>'BASE METAS)'!N201</f>
        <v>Desarrollo Urbano y Obras Públicas</v>
      </c>
      <c r="O207" s="1361" t="str">
        <f>'BASE METAS)'!O201</f>
        <v>Obras Públicas</v>
      </c>
      <c r="P207" s="38" t="str">
        <f>'BASE METAS)'!P201</f>
        <v>Desarrollo regional, urbano y ecología</v>
      </c>
      <c r="Q207" s="38" t="str">
        <f>'BASE METAS)'!Q201</f>
        <v>Desarrollo y equipamiento urbano</v>
      </c>
      <c r="R207" s="38" t="str">
        <f>'BASE METAS)'!R201</f>
        <v>Desarrollo urbano</v>
      </c>
      <c r="S207" s="1361" t="str">
        <f>'BASE METAS)'!S201</f>
        <v>Urbanización</v>
      </c>
      <c r="T207" s="38" t="str">
        <f>'BASE METAS)'!T201</f>
        <v>Urbanización municipal</v>
      </c>
      <c r="U207" s="102" t="str">
        <f>'BASE METAS)'!U201</f>
        <v>Mejorar sustantivamente  la calidad de las  vialidades y caminos vecinales, mejorando la imagen urbana y disminuyendo riesgos al mejorar las condiciones del pavimento de igual manera    mejorar la calidad y el nivel de servicio de la infraestructura vial en sus diferentes jerarquías: regional, primaria, secundaria y terciaria.</v>
      </c>
      <c r="V207" s="1359" t="str">
        <f>'BASE METAS)'!V201</f>
        <v>Tlalnepantla Progresista</v>
      </c>
      <c r="W207" s="831">
        <f>'BASE METAS)'!W201</f>
        <v>128497457.23</v>
      </c>
      <c r="X207" s="90" t="str">
        <f>'BASE METAS)'!X201</f>
        <v xml:space="preserve">OBRA PÚBLICA </v>
      </c>
      <c r="Y207" s="863">
        <f>'BASE METAS)'!Y201</f>
        <v>1</v>
      </c>
      <c r="Z207" s="864" t="str">
        <f>'BASE METAS)'!Z201</f>
        <v>COBERTURA EN LAS ACCIONES DESTINADAS A REDUCIR EL REZAGO EXISTENTE EN OBRAS DE EQUIPAMIENTO URBANO, COMO LA PAVIMENTACIÓN DE CALLES, GUARNICIONES, BANQUETAS Y LA CONSTRUCCIÓN Y REMODELACIÓN DE PLAZAS CÍVICAS Y JARDINES CON LA FINALIDAD DE MEJORAR LA IMAGEN URBANA Y DOTAR DE SERVICIOS PÚBLICOS BÁSICOS A LA POBLACIÓN.</v>
      </c>
      <c r="AA207" s="848" t="str">
        <f>'BASE METAS)'!AA201</f>
        <v>OBRA</v>
      </c>
      <c r="AB207" s="849">
        <f>'BASE METAS)'!AB201</f>
        <v>84</v>
      </c>
      <c r="AC207" s="849">
        <f>'BASE METAS)'!AC201</f>
        <v>34</v>
      </c>
      <c r="AD207" s="850">
        <f>'BASE METAS)'!AD201</f>
        <v>0.40476190476190477</v>
      </c>
      <c r="AE207" s="848">
        <f>'BASE METAS)'!AE201</f>
        <v>38.4</v>
      </c>
      <c r="AF207" s="850">
        <f>'BASE METAS)'!AF201</f>
        <v>0.45714285714285713</v>
      </c>
      <c r="AG207" s="848">
        <f>'BASE METAS)'!AG201</f>
        <v>1.3</v>
      </c>
      <c r="AH207" s="850">
        <f>'BASE METAS)'!AH201</f>
        <v>1.5476190476190477E-2</v>
      </c>
      <c r="AI207" s="848">
        <f>'BASE METAS)'!AI201</f>
        <v>10.3</v>
      </c>
      <c r="AJ207" s="851">
        <f>'BASE METAS)'!AJ201</f>
        <v>0.12261904761904763</v>
      </c>
      <c r="AK207" s="228">
        <f>'BASE METAS)'!AK201</f>
        <v>1</v>
      </c>
      <c r="AL207" s="1192">
        <f>'BASE METAS)'!AL201</f>
        <v>1</v>
      </c>
      <c r="AM207" s="1029" t="str">
        <f>'BASE METAS)'!AM201</f>
        <v>INFRAESTRUCTURA PARA  EL MEJORAMIENTO DE LA IMAGEN URBANA</v>
      </c>
      <c r="AN207" s="1029" t="e">
        <f>'BASE METAS)'!#REF!</f>
        <v>#REF!</v>
      </c>
      <c r="AO207" s="1029" t="e">
        <f>'BASE METAS)'!#REF!</f>
        <v>#REF!</v>
      </c>
      <c r="AP207" s="1029" t="e">
        <f>'BASE METAS)'!#REF!</f>
        <v>#REF!</v>
      </c>
      <c r="AQ207" s="1029" t="e">
        <f>'BASE METAS)'!#REF!</f>
        <v>#REF!</v>
      </c>
      <c r="AR207" s="1029">
        <f>'BASE METAS)'!AQ201</f>
        <v>100</v>
      </c>
      <c r="AS207" s="1029" t="str">
        <f>'BASE METAS)'!AR201</f>
        <v>OBRA</v>
      </c>
      <c r="AT207" s="1029" t="str">
        <f>'BASE METAS)'!AS201</f>
        <v>EFICIENCIA</v>
      </c>
      <c r="AU207" s="1479">
        <f>'BASE METAS)'!BO201</f>
        <v>0</v>
      </c>
      <c r="AV207" s="1" t="e">
        <f>'BASE METAS)'!#REF!</f>
        <v>#REF!</v>
      </c>
      <c r="AW207" s="1" t="e">
        <f>'BASE METAS)'!#REF!</f>
        <v>#REF!</v>
      </c>
      <c r="AX207" s="1">
        <f>'BASE METAS)'!BS201</f>
        <v>38.4</v>
      </c>
      <c r="AY207" s="1">
        <f>'BASE METAS)'!BT201</f>
        <v>1</v>
      </c>
      <c r="AZ207" s="1">
        <f>'BASE METAS)'!BU201</f>
        <v>37.4</v>
      </c>
      <c r="BA207" s="1">
        <f>'BASE METAS)'!BV201</f>
        <v>2.6041666666666668E-2</v>
      </c>
      <c r="BB207" s="1">
        <f>'BASE METAS)'!BW201</f>
        <v>2</v>
      </c>
      <c r="BC207" s="1">
        <f>'BASE METAS)'!BX201</f>
        <v>82</v>
      </c>
      <c r="BD207" s="1">
        <f>'BASE METAS)'!BY201</f>
        <v>2.3809523809523808E-2</v>
      </c>
      <c r="BE207" s="1">
        <f>'BASE METAS)'!CG201</f>
        <v>1</v>
      </c>
      <c r="BF207" s="1">
        <f>'BASE METAS)'!CJ201</f>
        <v>0</v>
      </c>
      <c r="BG207" s="1">
        <f>'BASE METAS)'!CK201</f>
        <v>0</v>
      </c>
      <c r="BH207" s="1">
        <f>'BASE METAS)'!CL201</f>
        <v>0</v>
      </c>
      <c r="BI207" s="1">
        <f>'BASE METAS)'!CM201</f>
        <v>0</v>
      </c>
      <c r="BJ207" s="1">
        <f>'BASE METAS)'!CN201</f>
        <v>0</v>
      </c>
      <c r="BK207" s="1">
        <f>'BASE METAS)'!CO201</f>
        <v>0</v>
      </c>
      <c r="BL207" s="1">
        <f>'BASE METAS)'!CP201</f>
        <v>0</v>
      </c>
      <c r="BM207" s="1">
        <f>'BASE METAS)'!CQ201</f>
        <v>0</v>
      </c>
      <c r="BN207" s="1">
        <f>'BASE METAS)'!CR201</f>
        <v>0</v>
      </c>
      <c r="BO207" s="1">
        <f>'BASE METAS)'!CS201</f>
        <v>0</v>
      </c>
      <c r="BP207" s="1">
        <f>'BASE METAS)'!CT201</f>
        <v>0</v>
      </c>
      <c r="BQ207" s="1">
        <f>'BASE METAS)'!CU201</f>
        <v>0</v>
      </c>
      <c r="BR207" s="1">
        <f>'BASE METAS)'!CV201</f>
        <v>0</v>
      </c>
      <c r="BS207" s="1">
        <f>'BASE METAS)'!CW201</f>
        <v>0</v>
      </c>
      <c r="BT207" s="1">
        <f>'BASE METAS)'!CX201</f>
        <v>0</v>
      </c>
      <c r="BU207" s="1">
        <f>'BASE METAS)'!FA201</f>
        <v>84</v>
      </c>
      <c r="BV207" s="1">
        <f>'BASE METAS)'!FB201</f>
        <v>0</v>
      </c>
      <c r="BW207" s="1">
        <f>'BASE METAS)'!FC201</f>
        <v>15</v>
      </c>
      <c r="BX207" s="1">
        <f>'BASE METAS)'!FD201</f>
        <v>0</v>
      </c>
      <c r="BY207" s="1">
        <f>'BASE METAS)'!FE201</f>
        <v>15</v>
      </c>
      <c r="BZ207" s="1">
        <f>'BASE METAS)'!FF201</f>
        <v>0</v>
      </c>
      <c r="CA207" s="1">
        <f>'BASE METAS)'!FG201</f>
        <v>1</v>
      </c>
      <c r="CB207" s="1">
        <f>'BASE METAS)'!FH201</f>
        <v>83</v>
      </c>
      <c r="CC207" s="1">
        <f>'BASE METAS)'!FI201</f>
        <v>1.1904761904761904E-2</v>
      </c>
      <c r="CD207" s="1">
        <f>'BASE METAS)'!FJ201</f>
        <v>84</v>
      </c>
      <c r="CE207" s="1">
        <f>'BASE METAS)'!FK201</f>
        <v>0</v>
      </c>
      <c r="CF207" s="1">
        <f>'BASE METAS)'!FL201</f>
        <v>10</v>
      </c>
      <c r="CG207" s="1">
        <f>'BASE METAS)'!FM201</f>
        <v>1</v>
      </c>
    </row>
    <row r="208" spans="1:85" ht="38.25" customHeight="1" x14ac:dyDescent="0.2">
      <c r="A208" s="1">
        <f>'BASE METAS)'!A202</f>
        <v>29</v>
      </c>
      <c r="B208" s="7156"/>
      <c r="C208" s="5684">
        <f>'BASE METAS)'!C202</f>
        <v>605</v>
      </c>
      <c r="D208" s="5684">
        <f>'BASE METAS)'!D202</f>
        <v>6</v>
      </c>
      <c r="E208" s="7151" t="str">
        <f>'BASE METAS)'!E202</f>
        <v>INFRAESTRUCTURA Y EQUIPAMIENTO PARA LA EDUCACIÓN CULTURA Y BIENESTAR SOCIAL</v>
      </c>
      <c r="F208" s="6796" t="str">
        <f>'BASE METAS)'!F202</f>
        <v>F00</v>
      </c>
      <c r="G208" s="6796" t="str">
        <f>'BASE METAS)'!G202</f>
        <v>124</v>
      </c>
      <c r="H208" s="6796" t="str">
        <f>'BASE METAS)'!H202</f>
        <v>08</v>
      </c>
      <c r="I208" s="6796" t="str">
        <f>'BASE METAS)'!I202</f>
        <v>01</v>
      </c>
      <c r="J208" s="6796" t="str">
        <f>'BASE METAS)'!J202</f>
        <v>01</v>
      </c>
      <c r="K208" s="6796" t="str">
        <f>'BASE METAS)'!K202</f>
        <v>07</v>
      </c>
      <c r="L208" s="6796" t="str">
        <f>'BASE METAS)'!L202</f>
        <v>01</v>
      </c>
      <c r="M208" s="6796" t="str">
        <f>'BASE METAS)'!M202</f>
        <v>508</v>
      </c>
      <c r="N208" s="7106" t="str">
        <f>'BASE METAS)'!N202</f>
        <v>Desarrollo Urbano y Obras Públicas</v>
      </c>
      <c r="O208" s="7111" t="str">
        <f>'BASE METAS)'!O202</f>
        <v>Obras Públicas</v>
      </c>
      <c r="P208" s="7106" t="str">
        <f>'BASE METAS)'!P202</f>
        <v>Educación, cultura y deporte</v>
      </c>
      <c r="Q208" s="7106" t="str">
        <f>'BASE METAS)'!Q202</f>
        <v>Prestación de servicios y apoyos educativos</v>
      </c>
      <c r="R208" s="7106" t="str">
        <f>'BASE METAS)'!R202</f>
        <v>Educación para el desarrollo integral</v>
      </c>
      <c r="S208" s="7106" t="str">
        <f>'BASE METAS)'!S202</f>
        <v>Infraestructura para la educación, cultura y bienestar social</v>
      </c>
      <c r="T208" s="7106" t="str">
        <f>'BASE METAS)'!T202</f>
        <v>Infraestructura y equipamiento para la educación, cultura y bienestar social</v>
      </c>
      <c r="U208" s="7736" t="str">
        <f>'BASE METAS)'!U202</f>
        <v>La factibilidad de destinar recursos a los planteles educativos para el mejoramiento y la creación de nueva infraestructura básica, así como consolidar la misma en los niveles medio y superior.</v>
      </c>
      <c r="V208" s="5697" t="str">
        <f>'BASE METAS)'!V202</f>
        <v>Tlalnepantla 
Solidario</v>
      </c>
      <c r="W208" s="5694">
        <f>'BASE METAS)'!W202</f>
        <v>119566930.48999999</v>
      </c>
      <c r="X208" s="7739" t="str">
        <f>'BASE METAS)'!X202</f>
        <v xml:space="preserve">OBRA PÚBLICA </v>
      </c>
      <c r="Y208" s="779">
        <f>'BASE METAS)'!Y202</f>
        <v>1</v>
      </c>
      <c r="Z208" s="865" t="str">
        <f>'BASE METAS)'!Z202</f>
        <v>COBERTURA EN LA REHABILITACIÓN, AMPLIACIÓN Y MODERNIZACIÓN DE LA INFRAESTRUCTURA EDUCATIVA EXISTENTE.</v>
      </c>
      <c r="AA208" s="224" t="str">
        <f>'BASE METAS)'!AA202</f>
        <v>OBRA</v>
      </c>
      <c r="AB208" s="460">
        <f>'BASE METAS)'!AB202</f>
        <v>39</v>
      </c>
      <c r="AC208" s="460">
        <f>'BASE METAS)'!AC202</f>
        <v>0</v>
      </c>
      <c r="AD208" s="544">
        <f>'BASE METAS)'!AD202</f>
        <v>0</v>
      </c>
      <c r="AE208" s="460">
        <f>'BASE METAS)'!AE202</f>
        <v>0</v>
      </c>
      <c r="AF208" s="544">
        <f>'BASE METAS)'!AF202</f>
        <v>0</v>
      </c>
      <c r="AG208" s="460">
        <f>'BASE METAS)'!AG202</f>
        <v>39</v>
      </c>
      <c r="AH208" s="544">
        <f>'BASE METAS)'!AH202</f>
        <v>1</v>
      </c>
      <c r="AI208" s="460">
        <f>'BASE METAS)'!AI202</f>
        <v>0</v>
      </c>
      <c r="AJ208" s="545">
        <f>'BASE METAS)'!AJ202</f>
        <v>0</v>
      </c>
      <c r="AK208" s="946">
        <f>'BASE METAS)'!AK202</f>
        <v>1</v>
      </c>
      <c r="AL208" s="990">
        <f>'BASE METAS)'!AL202</f>
        <v>1</v>
      </c>
      <c r="AM208" s="990" t="str">
        <f>'BASE METAS)'!AM202</f>
        <v>REHABILITACIÓN, AMPLIACIÓN Y MODERNIZACIÓN DE LA INFRAESTRUCTURA EDUCATIVA EXISTENTE.</v>
      </c>
      <c r="AN208" s="1030" t="str">
        <f>'BASE METAS)'!AN202</f>
        <v>MIDE LA REHABILITACIÓN, AMPLIACIÓN Y MODERNIZACIÓN DE LA INFRAESTRUCTURA EDUCATIVA EXISTENTE.</v>
      </c>
      <c r="AO208" s="970" t="str">
        <f>'BASE METAS)'!AU202</f>
        <v>DESEMPEÑO</v>
      </c>
      <c r="AP208" s="1178" t="str">
        <f>'BASE METAS)'!AO202</f>
        <v>NÚMERO REHABILITACIÓN, AMPLIACIÓN Y MODERNIZACIÓN DE LA INFRAESTRUCTURA EDUCATIVA REALIZADAS</v>
      </c>
      <c r="AQ208" s="1179" t="str">
        <f>'BASE METAS)'!AP202</f>
        <v>NÚMERO REHABILITACIÓN, AMPLIACIÓN Y MODERNIZACIÓN DE LA INFRAESTRUCTURA EDUCATIVA PROGRAMADAS</v>
      </c>
      <c r="AR208" s="990">
        <f>'BASE METAS)'!AQ202</f>
        <v>100</v>
      </c>
      <c r="AS208" s="970" t="str">
        <f>'BASE METAS)'!AR202</f>
        <v>OBRA</v>
      </c>
      <c r="AT208" s="1018" t="str">
        <f>'BASE METAS)'!AS202</f>
        <v>EFICIENCIA</v>
      </c>
      <c r="AU208" s="1483">
        <f>'BASE METAS)'!BO202</f>
        <v>0</v>
      </c>
      <c r="AV208" s="1">
        <f>'BASE METAS)'!BQ202</f>
        <v>39</v>
      </c>
      <c r="AW208" s="1">
        <f>'BASE METAS)'!BR202</f>
        <v>0</v>
      </c>
      <c r="AX208" s="1">
        <f>'BASE METAS)'!BS202</f>
        <v>0</v>
      </c>
      <c r="AY208" s="1">
        <f>'BASE METAS)'!BT202</f>
        <v>0</v>
      </c>
      <c r="AZ208" s="1">
        <f>'BASE METAS)'!BU202</f>
        <v>0</v>
      </c>
      <c r="BA208" s="1" t="e">
        <f>'BASE METAS)'!BV202</f>
        <v>#DIV/0!</v>
      </c>
      <c r="BB208" s="1">
        <f>'BASE METAS)'!BW202</f>
        <v>0</v>
      </c>
      <c r="BC208" s="1">
        <f>'BASE METAS)'!BX202</f>
        <v>39</v>
      </c>
      <c r="BD208" s="1">
        <f>'BASE METAS)'!BY202</f>
        <v>0</v>
      </c>
      <c r="BE208" s="1">
        <f>'BASE METAS)'!CG202</f>
        <v>0</v>
      </c>
      <c r="BF208" s="1">
        <f>'BASE METAS)'!CJ202</f>
        <v>0</v>
      </c>
      <c r="BG208" s="1">
        <f>'BASE METAS)'!CK202</f>
        <v>0</v>
      </c>
      <c r="BH208" s="1">
        <f>'BASE METAS)'!CL202</f>
        <v>0</v>
      </c>
      <c r="BI208" s="1">
        <f>'BASE METAS)'!CM202</f>
        <v>0</v>
      </c>
      <c r="BJ208" s="1">
        <f>'BASE METAS)'!CN202</f>
        <v>0</v>
      </c>
      <c r="BK208" s="1">
        <f>'BASE METAS)'!CO202</f>
        <v>0</v>
      </c>
      <c r="BL208" s="1">
        <f>'BASE METAS)'!CP202</f>
        <v>0</v>
      </c>
      <c r="BM208" s="1">
        <f>'BASE METAS)'!CQ202</f>
        <v>0</v>
      </c>
      <c r="BN208" s="1">
        <f>'BASE METAS)'!CR202</f>
        <v>0</v>
      </c>
      <c r="BO208" s="1">
        <f>'BASE METAS)'!CS202</f>
        <v>15</v>
      </c>
      <c r="BP208" s="1">
        <f>'BASE METAS)'!CT202</f>
        <v>15</v>
      </c>
      <c r="BQ208" s="1">
        <f>'BASE METAS)'!CU202</f>
        <v>9</v>
      </c>
      <c r="BR208" s="1">
        <f>'BASE METAS)'!CV202</f>
        <v>0</v>
      </c>
      <c r="BS208" s="1">
        <f>'BASE METAS)'!CW202</f>
        <v>0</v>
      </c>
      <c r="BT208" s="1">
        <f>'BASE METAS)'!CX202</f>
        <v>0</v>
      </c>
      <c r="BU208" s="1">
        <f>'BASE METAS)'!FA202</f>
        <v>39</v>
      </c>
      <c r="BV208" s="1">
        <f>'BASE METAS)'!FB202</f>
        <v>0</v>
      </c>
      <c r="BW208" s="1">
        <f>'BASE METAS)'!FC202</f>
        <v>0</v>
      </c>
      <c r="BX208" s="1">
        <f>'BASE METAS)'!FD202</f>
        <v>0</v>
      </c>
      <c r="BY208" s="1">
        <f>'BASE METAS)'!FE202</f>
        <v>0</v>
      </c>
      <c r="BZ208" s="1" t="e">
        <f>'BASE METAS)'!FF202</f>
        <v>#DIV/0!</v>
      </c>
      <c r="CA208" s="1">
        <f>'BASE METAS)'!FG202</f>
        <v>0</v>
      </c>
      <c r="CB208" s="1">
        <f>'BASE METAS)'!FH202</f>
        <v>39</v>
      </c>
      <c r="CC208" s="1">
        <f>'BASE METAS)'!FI202</f>
        <v>0</v>
      </c>
      <c r="CD208" s="1">
        <f>'BASE METAS)'!FJ202</f>
        <v>39</v>
      </c>
      <c r="CE208" s="1">
        <f>'BASE METAS)'!FK202</f>
        <v>0</v>
      </c>
      <c r="CF208" s="1">
        <f>'BASE METAS)'!FL202</f>
        <v>0</v>
      </c>
      <c r="CG208" s="1">
        <f>'BASE METAS)'!FM202</f>
        <v>0</v>
      </c>
    </row>
    <row r="209" spans="1:85" ht="63.75" customHeight="1" x14ac:dyDescent="0.2">
      <c r="A209" s="1">
        <f>'BASE METAS)'!A203</f>
        <v>0</v>
      </c>
      <c r="B209" s="7156"/>
      <c r="C209" s="5685"/>
      <c r="D209" s="5685"/>
      <c r="E209" s="7152"/>
      <c r="F209" s="7104"/>
      <c r="G209" s="7104"/>
      <c r="H209" s="7104"/>
      <c r="I209" s="7104"/>
      <c r="J209" s="7104"/>
      <c r="K209" s="7104"/>
      <c r="L209" s="7104"/>
      <c r="M209" s="7104"/>
      <c r="N209" s="7107"/>
      <c r="O209" s="7112"/>
      <c r="P209" s="7107"/>
      <c r="Q209" s="7107"/>
      <c r="R209" s="7107"/>
      <c r="S209" s="7107"/>
      <c r="T209" s="7107"/>
      <c r="U209" s="7737"/>
      <c r="V209" s="5698"/>
      <c r="W209" s="5695"/>
      <c r="X209" s="7740"/>
      <c r="Y209" s="779">
        <f>'BASE METAS)'!Y203</f>
        <v>2</v>
      </c>
      <c r="Z209" s="866" t="str">
        <f>'BASE METAS)'!Z203</f>
        <v>APROVECHAR LOS ESPACIOS EXISTENTES PARA MODERNIZARLOS, REHABILITARLOS Y AMPLIARLOS PARA PERMITIR A LA POBLACIÓN EL ACCEDER A INSTALACIONES DIGNAS PARA LA PRÁCTICA DEL DEPORTE Y EL ESPARCIMIENTO FAMILIAR</v>
      </c>
      <c r="AA209" s="224" t="str">
        <f>'BASE METAS)'!AA203</f>
        <v>OBRA</v>
      </c>
      <c r="AB209" s="460">
        <f>'BASE METAS)'!AB203</f>
        <v>19</v>
      </c>
      <c r="AC209" s="460">
        <f>'BASE METAS)'!AC203</f>
        <v>0</v>
      </c>
      <c r="AD209" s="544">
        <f>'BASE METAS)'!AD203</f>
        <v>0</v>
      </c>
      <c r="AE209" s="460">
        <f>'BASE METAS)'!AE203</f>
        <v>12</v>
      </c>
      <c r="AF209" s="544">
        <f>'BASE METAS)'!AF203</f>
        <v>0.63157894736842102</v>
      </c>
      <c r="AG209" s="460">
        <f>'BASE METAS)'!AG203</f>
        <v>7</v>
      </c>
      <c r="AH209" s="544">
        <f>'BASE METAS)'!AH203</f>
        <v>0.36842105263157893</v>
      </c>
      <c r="AI209" s="460">
        <f>'BASE METAS)'!AI203</f>
        <v>0</v>
      </c>
      <c r="AJ209" s="545">
        <f>'BASE METAS)'!AJ203</f>
        <v>0</v>
      </c>
      <c r="AK209" s="946">
        <f>'BASE METAS)'!AK203</f>
        <v>1</v>
      </c>
      <c r="AL209" s="990">
        <f>'BASE METAS)'!AL203</f>
        <v>2</v>
      </c>
      <c r="AM209" s="990" t="str">
        <f>'BASE METAS)'!AM203</f>
        <v xml:space="preserve"> MODERNIZACIÓN, REHABILITACIÓN Y AMPLIACIÓN DE ESPACIOS PARA LA PRÁCTICA DEL DEPORTE Y ESPARCIMIENTO DE LA POBLACIÓN</v>
      </c>
      <c r="AN209" s="1030" t="str">
        <f>'BASE METAS)'!AN203</f>
        <v>MIDE LA INFRAESTRUCTURA QUE SE  MODERNIZA, REHABILITA Y AMPLIA PARA LA PRÁCTICA DEL DEPORTE Y ESPARCIMIENTO DE LA POBLACIÓN</v>
      </c>
      <c r="AO209" s="970" t="str">
        <f>'BASE METAS)'!AU203</f>
        <v>DESEMPEÑO</v>
      </c>
      <c r="AP209" s="1178" t="str">
        <f>'BASE METAS)'!AO203</f>
        <v>NÚMERO ESPACIOS MODERNIZADOS, REHABILITADOS Y AMPLIADOS PARA PERMITIR A LA POBLACIÓN EL ACCEDER A INSTALACIONES DIGNAS PARA PARA LA PRÁCTICA DEL DEPORTE Y ESPARCIMIENTO</v>
      </c>
      <c r="AQ209" s="1179" t="str">
        <f>'BASE METAS)'!AP203</f>
        <v>NÚMERO ESPACIOS MODERNIZADOS, REHABILITADOS Y AMPLIADOS PARA PERMITIR A LA POBLACIÓN EL ACCEDER A INSTALACIONES DIGNAS PARA PARA LA PRÁCTICA DEL DEPORTE Y ESPARCIMIENTO</v>
      </c>
      <c r="AR209" s="990">
        <f>'BASE METAS)'!AQ203</f>
        <v>100</v>
      </c>
      <c r="AS209" s="970" t="str">
        <f>'BASE METAS)'!AR203</f>
        <v>OBRA</v>
      </c>
      <c r="AT209" s="1018" t="str">
        <f>'BASE METAS)'!AS203</f>
        <v>EFICIENCIA</v>
      </c>
      <c r="AU209" s="1483">
        <f>'BASE METAS)'!BO203</f>
        <v>0</v>
      </c>
      <c r="AV209" s="1">
        <f>'BASE METAS)'!BQ203</f>
        <v>19</v>
      </c>
      <c r="AW209" s="1">
        <f>'BASE METAS)'!BR203</f>
        <v>0</v>
      </c>
      <c r="AX209" s="1">
        <f>'BASE METAS)'!BS203</f>
        <v>12</v>
      </c>
      <c r="AY209" s="1">
        <f>'BASE METAS)'!BT203</f>
        <v>0</v>
      </c>
      <c r="AZ209" s="1">
        <f>'BASE METAS)'!BU203</f>
        <v>12</v>
      </c>
      <c r="BA209" s="1">
        <f>'BASE METAS)'!BV203</f>
        <v>0</v>
      </c>
      <c r="BB209" s="1">
        <f>'BASE METAS)'!BW203</f>
        <v>0</v>
      </c>
      <c r="BC209" s="1">
        <f>'BASE METAS)'!BX203</f>
        <v>19</v>
      </c>
      <c r="BD209" s="1">
        <f>'BASE METAS)'!BY203</f>
        <v>0</v>
      </c>
      <c r="BE209" s="1">
        <f>'BASE METAS)'!CG203</f>
        <v>0</v>
      </c>
      <c r="BF209" s="1">
        <f>'BASE METAS)'!CJ203</f>
        <v>0</v>
      </c>
      <c r="BG209" s="1">
        <f>'BASE METAS)'!CK203</f>
        <v>0</v>
      </c>
      <c r="BH209" s="1">
        <f>'BASE METAS)'!CL203</f>
        <v>0</v>
      </c>
      <c r="BI209" s="1">
        <f>'BASE METAS)'!CM203</f>
        <v>0</v>
      </c>
      <c r="BJ209" s="1">
        <f>'BASE METAS)'!CN203</f>
        <v>0</v>
      </c>
      <c r="BK209" s="1">
        <f>'BASE METAS)'!CO203</f>
        <v>0</v>
      </c>
      <c r="BL209" s="1">
        <f>'BASE METAS)'!CP203</f>
        <v>4</v>
      </c>
      <c r="BM209" s="1">
        <f>'BASE METAS)'!CQ203</f>
        <v>4</v>
      </c>
      <c r="BN209" s="1">
        <f>'BASE METAS)'!CR203</f>
        <v>4</v>
      </c>
      <c r="BO209" s="1">
        <f>'BASE METAS)'!CS203</f>
        <v>0</v>
      </c>
      <c r="BP209" s="1">
        <f>'BASE METAS)'!CT203</f>
        <v>3</v>
      </c>
      <c r="BQ209" s="1">
        <f>'BASE METAS)'!CU203</f>
        <v>4</v>
      </c>
      <c r="BR209" s="1">
        <f>'BASE METAS)'!CV203</f>
        <v>0</v>
      </c>
      <c r="BS209" s="1">
        <f>'BASE METAS)'!CW203</f>
        <v>0</v>
      </c>
      <c r="BT209" s="1">
        <f>'BASE METAS)'!CX203</f>
        <v>0</v>
      </c>
      <c r="BU209" s="1">
        <f>'BASE METAS)'!FA203</f>
        <v>19</v>
      </c>
      <c r="BV209" s="1">
        <f>'BASE METAS)'!FB203</f>
        <v>0</v>
      </c>
      <c r="BW209" s="1">
        <f>'BASE METAS)'!FC203</f>
        <v>4</v>
      </c>
      <c r="BX209" s="1">
        <f>'BASE METAS)'!FD203</f>
        <v>0</v>
      </c>
      <c r="BY209" s="1">
        <f>'BASE METAS)'!FE203</f>
        <v>4</v>
      </c>
      <c r="BZ209" s="1">
        <f>'BASE METAS)'!FF203</f>
        <v>0</v>
      </c>
      <c r="CA209" s="1">
        <f>'BASE METAS)'!FG203</f>
        <v>0</v>
      </c>
      <c r="CB209" s="1">
        <f>'BASE METAS)'!FH203</f>
        <v>19</v>
      </c>
      <c r="CC209" s="1">
        <f>'BASE METAS)'!FI203</f>
        <v>0</v>
      </c>
      <c r="CD209" s="1">
        <f>'BASE METAS)'!FJ203</f>
        <v>19</v>
      </c>
      <c r="CE209" s="1">
        <f>'BASE METAS)'!FK203</f>
        <v>0</v>
      </c>
      <c r="CF209" s="1">
        <f>'BASE METAS)'!FL203</f>
        <v>4</v>
      </c>
      <c r="CG209" s="1">
        <f>'BASE METAS)'!FM203</f>
        <v>0</v>
      </c>
    </row>
    <row r="210" spans="1:85" ht="25.5" customHeight="1" x14ac:dyDescent="0.2">
      <c r="A210" s="1">
        <f>'BASE METAS)'!A204</f>
        <v>0</v>
      </c>
      <c r="B210" s="7156"/>
      <c r="C210" s="5685"/>
      <c r="D210" s="5685"/>
      <c r="E210" s="7152"/>
      <c r="F210" s="7104"/>
      <c r="G210" s="7104"/>
      <c r="H210" s="7104"/>
      <c r="I210" s="7104"/>
      <c r="J210" s="7104"/>
      <c r="K210" s="7104"/>
      <c r="L210" s="7104"/>
      <c r="M210" s="7104"/>
      <c r="N210" s="7107"/>
      <c r="O210" s="7112"/>
      <c r="P210" s="7107"/>
      <c r="Q210" s="7107"/>
      <c r="R210" s="7107"/>
      <c r="S210" s="7107"/>
      <c r="T210" s="7107"/>
      <c r="U210" s="7737"/>
      <c r="V210" s="5698"/>
      <c r="W210" s="5695"/>
      <c r="X210" s="7740"/>
      <c r="Y210" s="779">
        <f>'BASE METAS)'!Y204</f>
        <v>3</v>
      </c>
      <c r="Z210" s="866" t="str">
        <f>'BASE METAS)'!Z204</f>
        <v>COBERTURA EN LA REHABILITACIÓN, AMPLIACIÓN Y MODERNIZACIÓN  DE EDIFICIOS ADMINISTRATIVOS</v>
      </c>
      <c r="AA210" s="224" t="str">
        <f>'BASE METAS)'!AA204</f>
        <v>OBRA</v>
      </c>
      <c r="AB210" s="460">
        <f>'BASE METAS)'!AB204</f>
        <v>10</v>
      </c>
      <c r="AC210" s="460">
        <f>'BASE METAS)'!AC204</f>
        <v>1</v>
      </c>
      <c r="AD210" s="544">
        <f>'BASE METAS)'!AD204</f>
        <v>0.1</v>
      </c>
      <c r="AE210" s="460">
        <f>'BASE METAS)'!AE204</f>
        <v>4</v>
      </c>
      <c r="AF210" s="544">
        <f>'BASE METAS)'!AF204</f>
        <v>0.4</v>
      </c>
      <c r="AG210" s="460">
        <f>'BASE METAS)'!AG204</f>
        <v>5</v>
      </c>
      <c r="AH210" s="544">
        <f>'BASE METAS)'!AH204</f>
        <v>0.5</v>
      </c>
      <c r="AI210" s="460">
        <f>'BASE METAS)'!AI204</f>
        <v>0</v>
      </c>
      <c r="AJ210" s="545">
        <f>'BASE METAS)'!AJ204</f>
        <v>0</v>
      </c>
      <c r="AK210" s="191">
        <f>'BASE METAS)'!AK204</f>
        <v>1</v>
      </c>
      <c r="AL210" s="990">
        <f>'BASE METAS)'!AL204</f>
        <v>3</v>
      </c>
      <c r="AM210" s="990" t="str">
        <f>'BASE METAS)'!AM204</f>
        <v xml:space="preserve"> REHABILITACIÓN, AMPLIACIÓN Y MODERNIZACIÓN  DE EDIFICIOS ADMINISTRATIVOS</v>
      </c>
      <c r="AN210" s="1030" t="str">
        <f>'BASE METAS)'!AN204</f>
        <v>MIDE LA REHABILITACIÓN, AMPLIACIÓN Y MODERNIZACIÓN  DE EDIFICIOS ADMINISTRATIVOS</v>
      </c>
      <c r="AO210" s="970" t="str">
        <f>'BASE METAS)'!AU204</f>
        <v>DESEMPEÑO</v>
      </c>
      <c r="AP210" s="1178" t="str">
        <f>'BASE METAS)'!AO204</f>
        <v>NÚMERO DE REHABILITACIÓNES, AMPLIACIÓNES Y MODERNIZACIÓN  DE EDIFICIOS ADMINISTRATIVOS REALIZADOS</v>
      </c>
      <c r="AQ210" s="1179" t="str">
        <f>'BASE METAS)'!AP204</f>
        <v>NÚMERO DE REHABILITACIÓNES, AMPLIACIÓNES Y MODERNIZACIÓN  DE ESPACIOS CULTURALES PROGRAMADOS</v>
      </c>
      <c r="AR210" s="990">
        <f>'BASE METAS)'!AQ204</f>
        <v>100</v>
      </c>
      <c r="AS210" s="970" t="str">
        <f>'BASE METAS)'!AR204</f>
        <v>OBRA</v>
      </c>
      <c r="AT210" s="1018" t="str">
        <f>'BASE METAS)'!AS204</f>
        <v>EFICIENCIA</v>
      </c>
      <c r="AU210" s="1483">
        <f>'BASE METAS)'!BO204</f>
        <v>0</v>
      </c>
      <c r="AV210" s="1">
        <f>'BASE METAS)'!BQ204</f>
        <v>10</v>
      </c>
      <c r="AW210" s="1">
        <f>'BASE METAS)'!BR204</f>
        <v>0</v>
      </c>
      <c r="AX210" s="1">
        <f>'BASE METAS)'!BS204</f>
        <v>4</v>
      </c>
      <c r="AY210" s="1">
        <f>'BASE METAS)'!BT204</f>
        <v>0</v>
      </c>
      <c r="AZ210" s="1">
        <f>'BASE METAS)'!BU204</f>
        <v>4</v>
      </c>
      <c r="BA210" s="1">
        <f>'BASE METAS)'!BV204</f>
        <v>0</v>
      </c>
      <c r="BB210" s="1">
        <f>'BASE METAS)'!BW204</f>
        <v>0</v>
      </c>
      <c r="BC210" s="1">
        <f>'BASE METAS)'!BX204</f>
        <v>10</v>
      </c>
      <c r="BD210" s="1">
        <f>'BASE METAS)'!BY204</f>
        <v>0</v>
      </c>
      <c r="BE210" s="1">
        <f>'BASE METAS)'!CG204</f>
        <v>0</v>
      </c>
      <c r="BF210" s="1">
        <f>'BASE METAS)'!CJ204</f>
        <v>0</v>
      </c>
      <c r="BG210" s="1">
        <f>'BASE METAS)'!CK204</f>
        <v>0</v>
      </c>
      <c r="BH210" s="1">
        <f>'BASE METAS)'!CL204</f>
        <v>0</v>
      </c>
      <c r="BI210" s="1">
        <f>'BASE METAS)'!CM204</f>
        <v>0</v>
      </c>
      <c r="BJ210" s="1">
        <f>'BASE METAS)'!CN204</f>
        <v>0</v>
      </c>
      <c r="BK210" s="1">
        <f>'BASE METAS)'!CO204</f>
        <v>1</v>
      </c>
      <c r="BL210" s="1">
        <f>'BASE METAS)'!CP204</f>
        <v>1</v>
      </c>
      <c r="BM210" s="1">
        <f>'BASE METAS)'!CQ204</f>
        <v>0</v>
      </c>
      <c r="BN210" s="1">
        <f>'BASE METAS)'!CR204</f>
        <v>3</v>
      </c>
      <c r="BO210" s="1">
        <f>'BASE METAS)'!CS204</f>
        <v>2</v>
      </c>
      <c r="BP210" s="1">
        <f>'BASE METAS)'!CT204</f>
        <v>3</v>
      </c>
      <c r="BQ210" s="1">
        <f>'BASE METAS)'!CU204</f>
        <v>0</v>
      </c>
      <c r="BR210" s="1">
        <f>'BASE METAS)'!CV204</f>
        <v>0</v>
      </c>
      <c r="BS210" s="1">
        <f>'BASE METAS)'!CW204</f>
        <v>0</v>
      </c>
      <c r="BT210" s="1">
        <f>'BASE METAS)'!CX204</f>
        <v>0</v>
      </c>
      <c r="BU210" s="1">
        <f>'BASE METAS)'!FA204</f>
        <v>10</v>
      </c>
      <c r="BV210" s="1">
        <f>'BASE METAS)'!FB204</f>
        <v>0</v>
      </c>
      <c r="BW210" s="1">
        <f>'BASE METAS)'!FC204</f>
        <v>1</v>
      </c>
      <c r="BX210" s="1">
        <f>'BASE METAS)'!FD204</f>
        <v>0</v>
      </c>
      <c r="BY210" s="1">
        <f>'BASE METAS)'!FE204</f>
        <v>1</v>
      </c>
      <c r="BZ210" s="1">
        <f>'BASE METAS)'!FF204</f>
        <v>0</v>
      </c>
      <c r="CA210" s="1">
        <f>'BASE METAS)'!FG204</f>
        <v>0</v>
      </c>
      <c r="CB210" s="1">
        <f>'BASE METAS)'!FH204</f>
        <v>10</v>
      </c>
      <c r="CC210" s="1">
        <f>'BASE METAS)'!FI204</f>
        <v>0</v>
      </c>
      <c r="CD210" s="1">
        <f>'BASE METAS)'!FJ204</f>
        <v>10</v>
      </c>
      <c r="CE210" s="1">
        <f>'BASE METAS)'!FK204</f>
        <v>0</v>
      </c>
      <c r="CF210" s="1">
        <f>'BASE METAS)'!FL204</f>
        <v>0</v>
      </c>
      <c r="CG210" s="1">
        <f>'BASE METAS)'!FM204</f>
        <v>0</v>
      </c>
    </row>
    <row r="211" spans="1:85" ht="51" customHeight="1" x14ac:dyDescent="0.2">
      <c r="A211" s="1">
        <f>'BASE METAS)'!A205</f>
        <v>0</v>
      </c>
      <c r="B211" s="7156"/>
      <c r="C211" s="5686"/>
      <c r="D211" s="5686"/>
      <c r="E211" s="7153"/>
      <c r="F211" s="7105"/>
      <c r="G211" s="7105"/>
      <c r="H211" s="7105"/>
      <c r="I211" s="7105"/>
      <c r="J211" s="7105"/>
      <c r="K211" s="7105"/>
      <c r="L211" s="7105"/>
      <c r="M211" s="7105"/>
      <c r="N211" s="7108"/>
      <c r="O211" s="7113"/>
      <c r="P211" s="7108"/>
      <c r="Q211" s="7108"/>
      <c r="R211" s="7108"/>
      <c r="S211" s="7108"/>
      <c r="T211" s="7108"/>
      <c r="U211" s="7738"/>
      <c r="V211" s="5699"/>
      <c r="W211" s="5696"/>
      <c r="X211" s="7741"/>
      <c r="Y211" s="779">
        <f>'BASE METAS)'!Y205</f>
        <v>4</v>
      </c>
      <c r="Z211" s="867" t="str">
        <f>'BASE METAS)'!Z205</f>
        <v>COBERTURA EN LA REHABILITACIÓN, AMPLIACIÓN Y MODERNIZACIÓN  DE INFRAESTRUCTURA Y EQUIPAMIENTO PARA LA EDUCACIÓN, CULTURA Y BIENESTAR SOCIAL 2009-2012</v>
      </c>
      <c r="AA211" s="224" t="str">
        <f>'BASE METAS)'!AA205</f>
        <v>OBRA</v>
      </c>
      <c r="AB211" s="460">
        <f>'BASE METAS)'!AB205</f>
        <v>153</v>
      </c>
      <c r="AC211" s="852">
        <f>'BASE METAS)'!AC205</f>
        <v>0</v>
      </c>
      <c r="AD211" s="544">
        <f>'BASE METAS)'!AD205</f>
        <v>0</v>
      </c>
      <c r="AE211" s="853">
        <f>'BASE METAS)'!AE205</f>
        <v>113</v>
      </c>
      <c r="AF211" s="544">
        <f>'BASE METAS)'!AF205</f>
        <v>0.73856209150326801</v>
      </c>
      <c r="AG211" s="853">
        <f>'BASE METAS)'!AG205</f>
        <v>40</v>
      </c>
      <c r="AH211" s="544">
        <f>'BASE METAS)'!AH205</f>
        <v>0.26143790849673204</v>
      </c>
      <c r="AI211" s="853">
        <f>'BASE METAS)'!AI205</f>
        <v>0</v>
      </c>
      <c r="AJ211" s="545">
        <f>'BASE METAS)'!AJ205</f>
        <v>0</v>
      </c>
      <c r="AK211" s="191">
        <f>'BASE METAS)'!AK205</f>
        <v>1</v>
      </c>
      <c r="AL211" s="990">
        <f>'BASE METAS)'!AL205</f>
        <v>4</v>
      </c>
      <c r="AM211" s="990" t="str">
        <f>'BASE METAS)'!AM205</f>
        <v xml:space="preserve"> REHABILITACIÓN, AMPLIACIÓN Y MODERNIZACIÓN  DE OBRAS REMANENTES 2009-2012</v>
      </c>
      <c r="AN211" s="1030" t="str">
        <f>'BASE METAS)'!AN205</f>
        <v>MIDE LA REHABILITACIÓN DE INFRAESTRUCTURA EN EDUCACIÓN, CULTURA Y BIENESTAR SOCIAL CON REMANENTES DE DISTINTOS FONDOS 2009-2012</v>
      </c>
      <c r="AO211" s="970" t="str">
        <f>'BASE METAS)'!AU205</f>
        <v>DESEMPEÑO</v>
      </c>
      <c r="AP211" s="1178" t="str">
        <f>'BASE METAS)'!AO205</f>
        <v>NÚMERO DE REHABILITACIÓNES, AMPLIACIÓNES Y MODERNIZACIÓN  DE OBRAS REMANENTES 2009-2012 REALIZADOS</v>
      </c>
      <c r="AQ211" s="1179" t="str">
        <f>'BASE METAS)'!AP205</f>
        <v>NÚMERO DE REHABILITACIÓNES, AMPLIACIÓNES Y MODERNIZACIÓN  DE OBRAS REMANENTES 2009-2012 PROGRAMADOS</v>
      </c>
      <c r="AR211" s="990">
        <f>'BASE METAS)'!AQ205</f>
        <v>100</v>
      </c>
      <c r="AS211" s="970" t="str">
        <f>'BASE METAS)'!AR205</f>
        <v>OBRA</v>
      </c>
      <c r="AT211" s="1018" t="str">
        <f>'BASE METAS)'!AS205</f>
        <v>EFICIENCIA</v>
      </c>
      <c r="AU211" s="1483">
        <f>'BASE METAS)'!BO205</f>
        <v>0</v>
      </c>
      <c r="AV211" s="1">
        <f>'BASE METAS)'!BQ205</f>
        <v>153</v>
      </c>
      <c r="AW211" s="1193">
        <f>'BASE METAS)'!BR205</f>
        <v>0</v>
      </c>
      <c r="AX211" s="1194">
        <f>'BASE METAS)'!BS205</f>
        <v>113</v>
      </c>
      <c r="AY211" s="1194">
        <f>'BASE METAS)'!BT205</f>
        <v>99</v>
      </c>
      <c r="AZ211" s="1123">
        <f>'BASE METAS)'!BU205</f>
        <v>14</v>
      </c>
      <c r="BA211" s="1123">
        <f>'BASE METAS)'!BV205</f>
        <v>0.87610619469026552</v>
      </c>
      <c r="BB211" s="1123">
        <f>'BASE METAS)'!BW205</f>
        <v>126</v>
      </c>
      <c r="BC211" s="1123">
        <f>'BASE METAS)'!BX205</f>
        <v>27</v>
      </c>
      <c r="BD211" s="1123">
        <f>'BASE METAS)'!BY205</f>
        <v>0.82352941176470584</v>
      </c>
      <c r="BE211" s="1123">
        <f>'BASE METAS)'!CG205</f>
        <v>27</v>
      </c>
      <c r="BF211" s="1123">
        <f>'BASE METAS)'!CJ205</f>
        <v>0</v>
      </c>
      <c r="BG211" s="1195">
        <f>'BASE METAS)'!CK205</f>
        <v>0</v>
      </c>
      <c r="BH211" s="816">
        <f>'BASE METAS)'!CL205</f>
        <v>0</v>
      </c>
      <c r="BI211" s="1">
        <f>'BASE METAS)'!CM205</f>
        <v>0</v>
      </c>
      <c r="BJ211" s="1">
        <f>'BASE METAS)'!CN205</f>
        <v>113</v>
      </c>
      <c r="BK211" s="1">
        <f>'BASE METAS)'!CO205</f>
        <v>0</v>
      </c>
      <c r="BL211" s="1">
        <f>'BASE METAS)'!CP205</f>
        <v>0</v>
      </c>
      <c r="BM211" s="1">
        <f>'BASE METAS)'!CQ205</f>
        <v>40</v>
      </c>
      <c r="BN211" s="1">
        <f>'BASE METAS)'!CR205</f>
        <v>0</v>
      </c>
      <c r="BO211" s="1">
        <f>'BASE METAS)'!CS205</f>
        <v>0</v>
      </c>
      <c r="BP211" s="1">
        <f>'BASE METAS)'!CT205</f>
        <v>0</v>
      </c>
      <c r="BQ211" s="1">
        <f>'BASE METAS)'!CU205</f>
        <v>0</v>
      </c>
      <c r="BR211" s="1">
        <f>'BASE METAS)'!CV205</f>
        <v>0</v>
      </c>
      <c r="BS211" s="1">
        <f>'BASE METAS)'!CW205</f>
        <v>0</v>
      </c>
      <c r="BT211" s="1">
        <f>'BASE METAS)'!CX205</f>
        <v>0</v>
      </c>
      <c r="BU211" s="1">
        <f>'BASE METAS)'!FA205</f>
        <v>153</v>
      </c>
      <c r="BV211" s="1">
        <f>'BASE METAS)'!FB205</f>
        <v>0</v>
      </c>
      <c r="BW211" s="1">
        <f>'BASE METAS)'!FC205</f>
        <v>0</v>
      </c>
      <c r="BX211" s="1">
        <f>'BASE METAS)'!FD205</f>
        <v>97</v>
      </c>
      <c r="BY211" s="1">
        <f>'BASE METAS)'!FE205</f>
        <v>-97</v>
      </c>
      <c r="BZ211" s="1" t="e">
        <f>'BASE METAS)'!FF205</f>
        <v>#DIV/0!</v>
      </c>
      <c r="CA211" s="1">
        <f>'BASE METAS)'!FG205</f>
        <v>124</v>
      </c>
      <c r="CB211" s="1">
        <f>'BASE METAS)'!FH205</f>
        <v>29</v>
      </c>
      <c r="CC211" s="1">
        <f>'BASE METAS)'!FI205</f>
        <v>0.81045751633986929</v>
      </c>
      <c r="CD211" s="1">
        <f>'BASE METAS)'!FJ205</f>
        <v>153</v>
      </c>
      <c r="CE211" s="1">
        <f>'BASE METAS)'!FK205</f>
        <v>0</v>
      </c>
      <c r="CF211" s="1">
        <f>'BASE METAS)'!FL205</f>
        <v>40</v>
      </c>
      <c r="CG211" s="1">
        <f>'BASE METAS)'!FM205</f>
        <v>2</v>
      </c>
    </row>
    <row r="212" spans="1:85" ht="153" x14ac:dyDescent="0.25">
      <c r="A212" s="1">
        <f>'BASE METAS)'!A206</f>
        <v>30</v>
      </c>
      <c r="B212" s="7156"/>
      <c r="C212" s="5684">
        <f>'BASE METAS)'!C206</f>
        <v>609</v>
      </c>
      <c r="D212" s="5684">
        <f>'BASE METAS)'!D206</f>
        <v>10</v>
      </c>
      <c r="E212" s="7151" t="str">
        <f>'BASE METAS)'!E206</f>
        <v xml:space="preserve">REHABILITACIÓN Y MANTENIMIENTO DE CAMINOS VECINALES MUNICIPALES </v>
      </c>
      <c r="F212" s="7197" t="str">
        <f>'BASE METAS)'!F206</f>
        <v>F00</v>
      </c>
      <c r="G212" s="7197" t="str">
        <f>'BASE METAS)'!G206</f>
        <v>124</v>
      </c>
      <c r="H212" s="7197" t="str">
        <f>'BASE METAS)'!H206</f>
        <v>09</v>
      </c>
      <c r="I212" s="7197" t="str">
        <f>'BASE METAS)'!I206</f>
        <v>06</v>
      </c>
      <c r="J212" s="7197" t="str">
        <f>'BASE METAS)'!J206</f>
        <v>01</v>
      </c>
      <c r="K212" s="7197" t="str">
        <f>'BASE METAS)'!K206</f>
        <v>05</v>
      </c>
      <c r="L212" s="7197" t="str">
        <f>'BASE METAS)'!L206</f>
        <v>05</v>
      </c>
      <c r="M212" s="7197" t="str">
        <f>'BASE METAS)'!M206</f>
        <v>211</v>
      </c>
      <c r="N212" s="7106" t="str">
        <f>'BASE METAS)'!N206</f>
        <v>Desarrollo Urbano y Obras Públicas</v>
      </c>
      <c r="O212" s="7111" t="str">
        <f>'BASE METAS)'!O206</f>
        <v>Obras Públicas</v>
      </c>
      <c r="P212" s="7123" t="str">
        <f>'BASE METAS)'!P206</f>
        <v>Fomento al desarrollo económico</v>
      </c>
      <c r="Q212" s="7123" t="str">
        <f>'BASE METAS)'!Q206</f>
        <v>Ampliación y mejoramiento de las comunicaciones</v>
      </c>
      <c r="R212" s="7123" t="str">
        <f>'BASE METAS)'!R206</f>
        <v>Modernización de las comunicaciones y el transporte</v>
      </c>
      <c r="S212" s="7106" t="str">
        <f>'BASE METAS)'!S206</f>
        <v>Vialidades primarias</v>
      </c>
      <c r="T212" s="7106" t="str">
        <f>'BASE METAS)'!T206</f>
        <v>Rehabilitación y mantenimiento de caminos vecinales municipales</v>
      </c>
      <c r="U212" s="7742" t="str">
        <f>'BASE METAS)'!U206</f>
        <v>Mejorar sustantivamente la calidad de las vialidades y caminos vecinales mejorando la imagen urbana y disminuyendo riesgos al mejorar las condiciones del pavimento, de igual manera mejorar la calidad del nivel del servicio de la infraestructura vial en sus diferentes jerarquías: regional, primaria, secundaria, tercearia.</v>
      </c>
      <c r="V212" s="5697" t="str">
        <f>'BASE METAS)'!V206</f>
        <v>Tlalnepantla Progresista</v>
      </c>
      <c r="W212" s="7133">
        <f>'BASE METAS)'!W206</f>
        <v>50089269.670000002</v>
      </c>
      <c r="X212" s="7739" t="str">
        <f>'BASE METAS)'!X206</f>
        <v>OBRA PÚBLICA (GIS 2013)</v>
      </c>
      <c r="Y212" s="868">
        <f>'BASE METAS)'!Y206</f>
        <v>1</v>
      </c>
      <c r="Z212" s="865" t="str">
        <f>'BASE METAS)'!Z206</f>
        <v>COBERTURA EN LA REHABILITACIÓN Y MANTENIMIENTO DE ÁREAS URBANAS, (GIS)</v>
      </c>
      <c r="AA212" s="222" t="str">
        <f>'BASE METAS)'!AA206</f>
        <v>OBRA</v>
      </c>
      <c r="AB212" s="459">
        <f>'BASE METAS)'!AB206</f>
        <v>4</v>
      </c>
      <c r="AC212" s="459">
        <f>'BASE METAS)'!AC206</f>
        <v>0</v>
      </c>
      <c r="AD212" s="631">
        <f>'BASE METAS)'!AD206</f>
        <v>0</v>
      </c>
      <c r="AE212" s="1197">
        <f>'BASE METAS)'!AE206</f>
        <v>0</v>
      </c>
      <c r="AF212" s="631">
        <f>'BASE METAS)'!AF206</f>
        <v>0</v>
      </c>
      <c r="AG212" s="1197">
        <f>'BASE METAS)'!AG206</f>
        <v>3</v>
      </c>
      <c r="AH212" s="631">
        <f>'BASE METAS)'!AH206</f>
        <v>0.75</v>
      </c>
      <c r="AI212" s="1197">
        <f>'BASE METAS)'!AI206</f>
        <v>1</v>
      </c>
      <c r="AJ212" s="556">
        <f>'BASE METAS)'!AJ206</f>
        <v>0.25</v>
      </c>
      <c r="AK212" s="211">
        <f>'BASE METAS)'!AK206</f>
        <v>1</v>
      </c>
      <c r="AL212" s="990">
        <f>'BASE METAS)'!AL206</f>
        <v>1</v>
      </c>
      <c r="AM212" s="990" t="str">
        <f>'BASE METAS)'!AN206</f>
        <v xml:space="preserve">ACCIONES DE PLANEACION Y EJECUCIÓN DE TRABAJOS RELATIVOS A LA REHABILITACIÓN, MANTENIMIENTO Y CONSERVACIÓN DE LA RED DE CAMINOS VECINALES </v>
      </c>
      <c r="AN212" s="1199" t="e">
        <f>'BASE METAS)'!#REF!</f>
        <v>#REF!</v>
      </c>
      <c r="AO212" s="970" t="str">
        <f>'BASE METAS)'!AU206</f>
        <v>DESEMPEÑO</v>
      </c>
      <c r="AP212" s="1196" t="str">
        <f>'BASE METAS)'!AO206</f>
        <v>ACCIONES DE PLANEACION Y EJECUCIÓN DE TRABAJOS RELATIVOS A LA REHABILITACIÓN, MANTENIMIENTO Y CONSERVACIÓN DE LA RED DE CAMINOS VECINALES DEL MUNICIPIO REALIZADOS</v>
      </c>
      <c r="AQ212" s="1196" t="str">
        <f>'BASE METAS)'!AP206</f>
        <v>ACCIONES DE PLANEACION Y EJECUCIÓN DE TRABAJOS RELATIVOS A LA REHABILITACIÓN, MANTENIMIENTO Y CONSERVACIÓN DE LA RED DE CAMINOS VECINALES DEL MUNICIPIO PROGRAMADOS</v>
      </c>
      <c r="AR212" s="990">
        <f>'BASE METAS)'!AQ206</f>
        <v>100</v>
      </c>
      <c r="AS212" s="970" t="str">
        <f>'BASE METAS)'!AR206</f>
        <v>OBRA</v>
      </c>
      <c r="AT212" s="1018" t="str">
        <f>'BASE METAS)'!AS206</f>
        <v>EFICIENCIA</v>
      </c>
      <c r="AU212" s="1483">
        <f>'BASE METAS)'!BO206</f>
        <v>0</v>
      </c>
      <c r="AV212" s="1">
        <f>'BASE METAS)'!BQ206</f>
        <v>4</v>
      </c>
      <c r="AW212" s="816">
        <f>'BASE METAS)'!BR206</f>
        <v>0</v>
      </c>
      <c r="AX212" s="816">
        <f>'BASE METAS)'!BS206</f>
        <v>0</v>
      </c>
      <c r="AY212" s="816">
        <f>'BASE METAS)'!BT206</f>
        <v>0</v>
      </c>
      <c r="AZ212" s="1123">
        <f>'BASE METAS)'!BU206</f>
        <v>0</v>
      </c>
      <c r="BA212" s="816" t="e">
        <f>'BASE METAS)'!BV206</f>
        <v>#DIV/0!</v>
      </c>
      <c r="BB212" s="816">
        <f>'BASE METAS)'!BW206</f>
        <v>0</v>
      </c>
      <c r="BC212" s="816">
        <f>'BASE METAS)'!BX206</f>
        <v>4</v>
      </c>
      <c r="BD212" s="816">
        <f>'BASE METAS)'!BY206</f>
        <v>0</v>
      </c>
      <c r="BE212" s="816">
        <f>'BASE METAS)'!CG206</f>
        <v>0</v>
      </c>
      <c r="BF212" s="816">
        <f>'BASE METAS)'!CJ206</f>
        <v>0</v>
      </c>
      <c r="BG212" s="816">
        <f>'BASE METAS)'!CK206</f>
        <v>0</v>
      </c>
      <c r="BH212" s="816">
        <f>'BASE METAS)'!CL206</f>
        <v>0</v>
      </c>
      <c r="BI212" s="1">
        <f>'BASE METAS)'!CM206</f>
        <v>0</v>
      </c>
      <c r="BJ212" s="1">
        <f>'BASE METAS)'!CN206</f>
        <v>0</v>
      </c>
      <c r="BK212" s="1">
        <f>'BASE METAS)'!CO206</f>
        <v>0</v>
      </c>
      <c r="BL212" s="1">
        <f>'BASE METAS)'!CP206</f>
        <v>0</v>
      </c>
      <c r="BM212" s="1">
        <f>'BASE METAS)'!CQ206</f>
        <v>0.12</v>
      </c>
      <c r="BN212" s="1">
        <f>'BASE METAS)'!CR206</f>
        <v>0.19</v>
      </c>
      <c r="BO212" s="1">
        <f>'BASE METAS)'!CS206</f>
        <v>0.2</v>
      </c>
      <c r="BP212" s="1">
        <f>'BASE METAS)'!CT206</f>
        <v>0.2</v>
      </c>
      <c r="BQ212" s="1">
        <f>'BASE METAS)'!CU206</f>
        <v>0.17</v>
      </c>
      <c r="BR212" s="1">
        <f>'BASE METAS)'!CV206</f>
        <v>0.1</v>
      </c>
      <c r="BS212" s="1">
        <f>'BASE METAS)'!CW206</f>
        <v>0.02</v>
      </c>
      <c r="BT212" s="1">
        <f>'BASE METAS)'!CX206</f>
        <v>0</v>
      </c>
      <c r="BU212" s="1">
        <f>'BASE METAS)'!FA206</f>
        <v>4</v>
      </c>
      <c r="BV212" s="1">
        <f>'BASE METAS)'!FB206</f>
        <v>0</v>
      </c>
      <c r="BW212" s="1">
        <f>'BASE METAS)'!FC206</f>
        <v>0</v>
      </c>
      <c r="BX212" s="1">
        <f>'BASE METAS)'!FD206</f>
        <v>0</v>
      </c>
      <c r="BY212" s="1">
        <f>'BASE METAS)'!FE206</f>
        <v>0</v>
      </c>
      <c r="BZ212" s="1" t="e">
        <f>'BASE METAS)'!FF206</f>
        <v>#DIV/0!</v>
      </c>
      <c r="CA212" s="1">
        <f>'BASE METAS)'!FG206</f>
        <v>0</v>
      </c>
      <c r="CB212" s="1">
        <f>'BASE METAS)'!FH206</f>
        <v>4</v>
      </c>
      <c r="CC212" s="1">
        <f>'BASE METAS)'!FI206</f>
        <v>0</v>
      </c>
      <c r="CD212" s="1">
        <f>'BASE METAS)'!FJ206</f>
        <v>4</v>
      </c>
      <c r="CE212" s="1">
        <f>'BASE METAS)'!FK206</f>
        <v>0</v>
      </c>
      <c r="CF212" s="1">
        <f>'BASE METAS)'!FL206</f>
        <v>0</v>
      </c>
      <c r="CG212" s="1">
        <f>'BASE METAS)'!FM206</f>
        <v>0</v>
      </c>
    </row>
    <row r="213" spans="1:85" ht="153" x14ac:dyDescent="0.25">
      <c r="A213" s="1">
        <f>'BASE METAS)'!A207</f>
        <v>0</v>
      </c>
      <c r="B213" s="7156"/>
      <c r="C213" s="5686"/>
      <c r="D213" s="5686"/>
      <c r="E213" s="7153"/>
      <c r="F213" s="7198"/>
      <c r="G213" s="7198"/>
      <c r="H213" s="7198"/>
      <c r="I213" s="7198"/>
      <c r="J213" s="7198"/>
      <c r="K213" s="7198"/>
      <c r="L213" s="7198"/>
      <c r="M213" s="7198"/>
      <c r="N213" s="7108"/>
      <c r="O213" s="7113"/>
      <c r="P213" s="7124"/>
      <c r="Q213" s="7124"/>
      <c r="R213" s="7124"/>
      <c r="S213" s="7108"/>
      <c r="T213" s="7108"/>
      <c r="U213" s="7743"/>
      <c r="V213" s="5699"/>
      <c r="W213" s="7135"/>
      <c r="X213" s="7741"/>
      <c r="Y213" s="869">
        <f>'BASE METAS)'!Y207</f>
        <v>2</v>
      </c>
      <c r="Z213" s="867" t="str">
        <f>'BASE METAS)'!Z207</f>
        <v>REPAVIMENTACIÓN CON CONCRETO HIDRAULICO
REMANENTE 2011</v>
      </c>
      <c r="AA213" s="474" t="str">
        <f>'BASE METAS)'!AA207</f>
        <v>OBRA</v>
      </c>
      <c r="AB213" s="420">
        <f>'BASE METAS)'!AB207</f>
        <v>1</v>
      </c>
      <c r="AC213" s="420">
        <f>'BASE METAS)'!AC207</f>
        <v>0</v>
      </c>
      <c r="AD213" s="421">
        <f>'BASE METAS)'!AD207</f>
        <v>0</v>
      </c>
      <c r="AE213" s="420">
        <f>'BASE METAS)'!AE207</f>
        <v>0</v>
      </c>
      <c r="AF213" s="421">
        <f>'BASE METAS)'!AF207</f>
        <v>0</v>
      </c>
      <c r="AG213" s="1198">
        <f>'BASE METAS)'!AG207</f>
        <v>0.5</v>
      </c>
      <c r="AH213" s="421">
        <f>'BASE METAS)'!AH207</f>
        <v>0.5</v>
      </c>
      <c r="AI213" s="1198">
        <f>'BASE METAS)'!AI207</f>
        <v>0.5</v>
      </c>
      <c r="AJ213" s="422">
        <f>'BASE METAS)'!AJ207</f>
        <v>0.5</v>
      </c>
      <c r="AK213" s="211">
        <f>'BASE METAS)'!AK207</f>
        <v>1</v>
      </c>
      <c r="AL213" s="990">
        <f>'BASE METAS)'!AL207</f>
        <v>2</v>
      </c>
      <c r="AM213" s="990" t="str">
        <f>'BASE METAS)'!AM207</f>
        <v>REPAVIMENTACIÓN CON CONCRETO HIDRAULICO
REMANENTE 2011</v>
      </c>
      <c r="AN213" s="1199" t="e">
        <f>'BASE METAS)'!#REF!</f>
        <v>#REF!</v>
      </c>
      <c r="AO213" s="970" t="str">
        <f>'BASE METAS)'!AU207</f>
        <v>DESEMPEÑO</v>
      </c>
      <c r="AP213" s="1196" t="str">
        <f>'BASE METAS)'!AO207</f>
        <v>ACCIONES DE PLANEACION Y EJECUCIÓN DE TRABAJOS RELATIVOS A LA REHABILITACIÓN, MANTENIMIENTO Y CONSERVACIÓN DE LA RED DE CAMINOS VECINALES DEL MUNICIPIO REALIZADOS</v>
      </c>
      <c r="AQ213" s="1196" t="str">
        <f>'BASE METAS)'!AP207</f>
        <v>ACCIONES DE PLANEACION Y EJECUCIÓN DE TRABAJOS RELATIVOS A LA REHABILITACIÓN, MANTENIMIENTO Y CONSERVACIÓN DE LA RED DE CAMINOS VECINALES DEL MUNICIPIO PROGRAMADOS</v>
      </c>
      <c r="AR213" s="990">
        <f>'BASE METAS)'!AQ207</f>
        <v>100</v>
      </c>
      <c r="AS213" s="970" t="str">
        <f>'BASE METAS)'!AR207</f>
        <v>OBRA</v>
      </c>
      <c r="AT213" s="1018" t="str">
        <f>'BASE METAS)'!AS207</f>
        <v>EFICIENCIA</v>
      </c>
      <c r="AU213" s="1483">
        <f>'BASE METAS)'!BO207</f>
        <v>0</v>
      </c>
      <c r="AV213" s="1">
        <f>'BASE METAS)'!BQ207</f>
        <v>1</v>
      </c>
      <c r="AW213" s="1128">
        <f>'BASE METAS)'!BR207</f>
        <v>0</v>
      </c>
      <c r="AX213" s="1128">
        <f>'BASE METAS)'!BS207</f>
        <v>0</v>
      </c>
      <c r="AY213" s="1128">
        <f>'BASE METAS)'!BT207</f>
        <v>0.1</v>
      </c>
      <c r="AZ213" s="1123">
        <f>'BASE METAS)'!BU207</f>
        <v>-0.1</v>
      </c>
      <c r="BA213" s="816" t="e">
        <f>'BASE METAS)'!BV207</f>
        <v>#DIV/0!</v>
      </c>
      <c r="BB213" s="1177">
        <f>'BASE METAS)'!BW207</f>
        <v>1</v>
      </c>
      <c r="BC213" s="1177">
        <f>'BASE METAS)'!BX207</f>
        <v>0</v>
      </c>
      <c r="BD213" s="1128">
        <f>'BASE METAS)'!BY207</f>
        <v>1</v>
      </c>
      <c r="BE213" s="1128">
        <f>'BASE METAS)'!CG207</f>
        <v>0.9</v>
      </c>
      <c r="BF213" s="979">
        <f>'BASE METAS)'!CJ207</f>
        <v>0</v>
      </c>
      <c r="BG213" s="979">
        <f>'BASE METAS)'!CK207</f>
        <v>0</v>
      </c>
      <c r="BH213" s="816">
        <f>'BASE METAS)'!CL207</f>
        <v>0</v>
      </c>
      <c r="BI213" s="1">
        <f>'BASE METAS)'!CM207</f>
        <v>0</v>
      </c>
      <c r="BJ213" s="1">
        <f>'BASE METAS)'!CN207</f>
        <v>0.9</v>
      </c>
      <c r="BK213" s="1">
        <f>'BASE METAS)'!CO207</f>
        <v>0</v>
      </c>
      <c r="BL213" s="1">
        <f>'BASE METAS)'!CP207</f>
        <v>0.1</v>
      </c>
      <c r="BM213" s="1">
        <f>'BASE METAS)'!CQ207</f>
        <v>0</v>
      </c>
      <c r="BN213" s="1">
        <f>'BASE METAS)'!CR207</f>
        <v>0</v>
      </c>
      <c r="BO213" s="1">
        <f>'BASE METAS)'!CS207</f>
        <v>0</v>
      </c>
      <c r="BP213" s="1">
        <f>'BASE METAS)'!CT207</f>
        <v>0</v>
      </c>
      <c r="BQ213" s="1">
        <f>'BASE METAS)'!CU207</f>
        <v>0</v>
      </c>
      <c r="BR213" s="1">
        <f>'BASE METAS)'!CV207</f>
        <v>0</v>
      </c>
      <c r="BS213" s="1">
        <f>'BASE METAS)'!CW207</f>
        <v>0</v>
      </c>
      <c r="BT213" s="1">
        <f>'BASE METAS)'!CX207</f>
        <v>0</v>
      </c>
      <c r="BU213" s="1">
        <f>'BASE METAS)'!FA207</f>
        <v>1</v>
      </c>
      <c r="BV213" s="1">
        <f>'BASE METAS)'!FB207</f>
        <v>0</v>
      </c>
      <c r="BW213" s="1">
        <f>'BASE METAS)'!FC207</f>
        <v>0</v>
      </c>
      <c r="BX213" s="1">
        <f>'BASE METAS)'!FD207</f>
        <v>0.1</v>
      </c>
      <c r="BY213" s="1">
        <f>'BASE METAS)'!FE207</f>
        <v>-0.1</v>
      </c>
      <c r="BZ213" s="1" t="e">
        <f>'BASE METAS)'!FF207</f>
        <v>#DIV/0!</v>
      </c>
      <c r="CA213" s="1">
        <f>'BASE METAS)'!FG207</f>
        <v>1</v>
      </c>
      <c r="CB213" s="1">
        <f>'BASE METAS)'!FH207</f>
        <v>0</v>
      </c>
      <c r="CC213" s="1">
        <f>'BASE METAS)'!FI207</f>
        <v>1</v>
      </c>
      <c r="CD213" s="1">
        <f>'BASE METAS)'!FJ207</f>
        <v>1</v>
      </c>
      <c r="CE213" s="1">
        <f>'BASE METAS)'!FK207</f>
        <v>0</v>
      </c>
      <c r="CF213" s="1">
        <f>'BASE METAS)'!FL207</f>
        <v>0</v>
      </c>
      <c r="CG213" s="1">
        <f>'BASE METAS)'!FM207</f>
        <v>0</v>
      </c>
    </row>
    <row r="214" spans="1:85" ht="32.25" customHeight="1" x14ac:dyDescent="0.2">
      <c r="A214" s="1">
        <f>'BASE METAS)'!A208</f>
        <v>31</v>
      </c>
      <c r="B214" s="7156"/>
      <c r="C214" s="5684">
        <f>'BASE METAS)'!C208</f>
        <v>611</v>
      </c>
      <c r="D214" s="5684">
        <f>'BASE METAS)'!D208</f>
        <v>12</v>
      </c>
      <c r="E214" s="7151" t="str">
        <f>'BASE METAS)'!E208</f>
        <v>INFRAESTRUCTURA PARA LA ADMINISTRACIÓN Y FINANZAS</v>
      </c>
      <c r="F214" s="7189" t="str">
        <f>'BASE METAS)'!F208</f>
        <v>F00</v>
      </c>
      <c r="G214" s="7189" t="str">
        <f>'BASE METAS)'!G208</f>
        <v>124</v>
      </c>
      <c r="H214" s="7189" t="str">
        <f>'BASE METAS)'!H208</f>
        <v>05</v>
      </c>
      <c r="I214" s="7189" t="str">
        <f>'BASE METAS)'!I208</f>
        <v>01</v>
      </c>
      <c r="J214" s="7189" t="str">
        <f>'BASE METAS)'!J208</f>
        <v>01</v>
      </c>
      <c r="K214" s="7189" t="str">
        <f>'BASE METAS)'!K208</f>
        <v>07</v>
      </c>
      <c r="L214" s="7189" t="str">
        <f>'BASE METAS)'!L208</f>
        <v>01</v>
      </c>
      <c r="M214" s="7189" t="str">
        <f>'BASE METAS)'!M208</f>
        <v>101</v>
      </c>
      <c r="N214" s="7106" t="str">
        <f>'BASE METAS)'!N208</f>
        <v>Desarrollo Urbano y Obras Públicas</v>
      </c>
      <c r="O214" s="7111" t="str">
        <f>'BASE METAS)'!O208</f>
        <v>Obras Públicas</v>
      </c>
      <c r="P214" s="5697" t="str">
        <f>'BASE METAS)'!P208</f>
        <v>Administración, planeación y control gubernamental</v>
      </c>
      <c r="Q214" s="5697" t="str">
        <f>'BASE METAS)'!Q208</f>
        <v>Control y evaluación de la administración gubernamental</v>
      </c>
      <c r="R214" s="5697" t="str">
        <f>'BASE METAS)'!R208</f>
        <v>Consolidación de la gestión gubernamental de resultados</v>
      </c>
      <c r="S214" s="7106" t="str">
        <f>'BASE METAS)'!S208</f>
        <v>Infraestructura para la administración y finanzas</v>
      </c>
      <c r="T214" s="7106" t="str">
        <f>'BASE METAS)'!T208</f>
        <v>Infraestructura para la administración y finanzas</v>
      </c>
      <c r="U214" s="7736" t="str">
        <f>'BASE METAS)'!U208</f>
        <v>Contar con proyectos ejecutivos y estudios objetivos, con la finalidad de promover la inversión en materia de infraestructura para eficientar los recursos económicos disponoibles</v>
      </c>
      <c r="V214" s="5697" t="str">
        <f>'BASE METAS)'!V208</f>
        <v>Gobierno de Resultados</v>
      </c>
      <c r="W214" s="7133">
        <f>'BASE METAS)'!W208</f>
        <v>2843826.98</v>
      </c>
      <c r="X214" s="7739" t="str">
        <f>'BASE METAS)'!X208</f>
        <v xml:space="preserve">OBRAS PÚBLICAS </v>
      </c>
      <c r="Y214" s="868">
        <f>'BASE METAS)'!Y208</f>
        <v>1</v>
      </c>
      <c r="Z214" s="231" t="str">
        <f>'BASE METAS)'!Z208</f>
        <v>CONTAR CON PROYECTOS ADECUADOS PARA LA GESTION DE INVERSIÓN EN OBRA PÚBLICA</v>
      </c>
      <c r="AA214" s="222" t="str">
        <f>'BASE METAS)'!AA208</f>
        <v>PROYECTO</v>
      </c>
      <c r="AB214" s="459">
        <f>'BASE METAS)'!AB208</f>
        <v>8</v>
      </c>
      <c r="AC214" s="854">
        <f>'BASE METAS)'!AC208</f>
        <v>4</v>
      </c>
      <c r="AD214" s="855">
        <f>'BASE METAS)'!AD208</f>
        <v>0.5</v>
      </c>
      <c r="AE214" s="854">
        <f>'BASE METAS)'!AE208</f>
        <v>4</v>
      </c>
      <c r="AF214" s="855">
        <f>'BASE METAS)'!AF208</f>
        <v>0.5</v>
      </c>
      <c r="AG214" s="854">
        <f>'BASE METAS)'!AG208</f>
        <v>0</v>
      </c>
      <c r="AH214" s="855">
        <f>'BASE METAS)'!AH208</f>
        <v>0</v>
      </c>
      <c r="AI214" s="854">
        <f>'BASE METAS)'!AI208</f>
        <v>0</v>
      </c>
      <c r="AJ214" s="856">
        <f>'BASE METAS)'!AJ208</f>
        <v>0</v>
      </c>
      <c r="AK214" s="228">
        <f>'BASE METAS)'!AK208</f>
        <v>1</v>
      </c>
      <c r="AL214" s="1170">
        <f>'BASE METAS)'!AL208</f>
        <v>1</v>
      </c>
      <c r="AM214" s="1006" t="str">
        <f>'BASE METAS)'!AM208</f>
        <v>PROYECTOS PARA LA GESTION DE INVERSIÓN EN OBRA PÚBLICA</v>
      </c>
      <c r="AN214" s="1006" t="str">
        <f>'BASE METAS)'!AN208</f>
        <v>MIDE PROYECTOS PARA LA GESTION DE INVERSIÓN EN OBRA PÚBLICA</v>
      </c>
      <c r="AO214" s="1006" t="str">
        <f>'BASE METAS)'!AU208</f>
        <v>DESEMPEÑO</v>
      </c>
      <c r="AP214" s="1171" t="str">
        <f>'BASE METAS)'!AO208</f>
        <v>PROYECTOS PARA LA GESTION DE INVERSIÓN EN OBRA PÚBLICA REALIZADOSS</v>
      </c>
      <c r="AQ214" s="1171" t="str">
        <f>'BASE METAS)'!AP208</f>
        <v>PROYECTOS PARA LA GESTION DE INVERSIÓN EN OBRA PÚBLICA PLANEADOS</v>
      </c>
      <c r="AR214" s="1006">
        <f>'BASE METAS)'!AQ208</f>
        <v>100</v>
      </c>
      <c r="AS214" s="1006" t="str">
        <f>'BASE METAS)'!AR208</f>
        <v>PROYECTO</v>
      </c>
      <c r="AT214" s="1006" t="str">
        <f>'BASE METAS)'!AS208</f>
        <v>EFICIENCIA</v>
      </c>
      <c r="AU214" s="1494">
        <f>'BASE METAS)'!BO208</f>
        <v>0</v>
      </c>
      <c r="AV214" s="942">
        <f>'BASE METAS)'!BQ208</f>
        <v>8</v>
      </c>
      <c r="AW214" s="1">
        <f>'BASE METAS)'!BR208</f>
        <v>0</v>
      </c>
      <c r="AX214" s="1">
        <f>'BASE METAS)'!BS208</f>
        <v>4</v>
      </c>
      <c r="AY214" s="1">
        <f>'BASE METAS)'!BT208</f>
        <v>0</v>
      </c>
      <c r="AZ214" s="1">
        <f>'BASE METAS)'!BU208</f>
        <v>4</v>
      </c>
      <c r="BA214" s="1">
        <f>'BASE METAS)'!BV208</f>
        <v>0</v>
      </c>
      <c r="BB214" s="1">
        <f>'BASE METAS)'!BW208</f>
        <v>0</v>
      </c>
      <c r="BC214" s="1">
        <f>'BASE METAS)'!BX208</f>
        <v>8</v>
      </c>
      <c r="BD214" s="1">
        <f>'BASE METAS)'!BY208</f>
        <v>0</v>
      </c>
      <c r="BE214" s="1">
        <f>'BASE METAS)'!CG208</f>
        <v>0</v>
      </c>
      <c r="BF214" s="1">
        <f>'BASE METAS)'!CJ208</f>
        <v>0</v>
      </c>
      <c r="BG214" s="1">
        <f>'BASE METAS)'!CK208</f>
        <v>0</v>
      </c>
      <c r="BH214" s="1">
        <f>'BASE METAS)'!CL208</f>
        <v>0</v>
      </c>
      <c r="BI214" s="1">
        <f>'BASE METAS)'!CM208</f>
        <v>0</v>
      </c>
      <c r="BJ214" s="1">
        <f>'BASE METAS)'!CN208</f>
        <v>0</v>
      </c>
      <c r="BK214" s="1">
        <f>'BASE METAS)'!CO208</f>
        <v>4</v>
      </c>
      <c r="BL214" s="1">
        <f>'BASE METAS)'!CP208</f>
        <v>0</v>
      </c>
      <c r="BM214" s="1">
        <f>'BASE METAS)'!CQ208</f>
        <v>4</v>
      </c>
      <c r="BN214" s="1">
        <f>'BASE METAS)'!CR208</f>
        <v>0</v>
      </c>
      <c r="BO214" s="1">
        <f>'BASE METAS)'!CS208</f>
        <v>0</v>
      </c>
      <c r="BP214" s="1">
        <f>'BASE METAS)'!CT208</f>
        <v>0</v>
      </c>
      <c r="BQ214" s="1">
        <f>'BASE METAS)'!CU208</f>
        <v>0</v>
      </c>
      <c r="BR214" s="1">
        <f>'BASE METAS)'!CV208</f>
        <v>0</v>
      </c>
      <c r="BS214" s="1">
        <f>'BASE METAS)'!CW208</f>
        <v>0</v>
      </c>
      <c r="BT214" s="1">
        <f>'BASE METAS)'!CX208</f>
        <v>0</v>
      </c>
      <c r="BU214" s="1">
        <f>'BASE METAS)'!FA208</f>
        <v>8</v>
      </c>
      <c r="BV214" s="1">
        <f>'BASE METAS)'!FB208</f>
        <v>0</v>
      </c>
      <c r="BW214" s="1">
        <f>'BASE METAS)'!FC208</f>
        <v>0</v>
      </c>
      <c r="BX214" s="1">
        <f>'BASE METAS)'!FD208</f>
        <v>0</v>
      </c>
      <c r="BY214" s="1">
        <f>'BASE METAS)'!FE208</f>
        <v>0</v>
      </c>
      <c r="BZ214" s="1" t="e">
        <f>'BASE METAS)'!FF208</f>
        <v>#DIV/0!</v>
      </c>
      <c r="CA214" s="1">
        <f>'BASE METAS)'!FG208</f>
        <v>0</v>
      </c>
      <c r="CB214" s="1">
        <f>'BASE METAS)'!FH208</f>
        <v>8</v>
      </c>
      <c r="CC214" s="1">
        <f>'BASE METAS)'!FI208</f>
        <v>0</v>
      </c>
      <c r="CD214" s="1">
        <f>'BASE METAS)'!FJ208</f>
        <v>8</v>
      </c>
      <c r="CE214" s="1">
        <f>'BASE METAS)'!FK208</f>
        <v>0</v>
      </c>
      <c r="CF214" s="1">
        <f>'BASE METAS)'!FL208</f>
        <v>4</v>
      </c>
      <c r="CG214" s="1">
        <f>'BASE METAS)'!FM208</f>
        <v>0</v>
      </c>
    </row>
    <row r="215" spans="1:85" ht="25.5" customHeight="1" x14ac:dyDescent="0.25">
      <c r="A215" s="1">
        <f>'BASE METAS)'!A209</f>
        <v>0</v>
      </c>
      <c r="B215" s="7156"/>
      <c r="C215" s="5685"/>
      <c r="D215" s="5685"/>
      <c r="E215" s="7152"/>
      <c r="F215" s="7190"/>
      <c r="G215" s="7190"/>
      <c r="H215" s="7190"/>
      <c r="I215" s="7190"/>
      <c r="J215" s="7190"/>
      <c r="K215" s="7190"/>
      <c r="L215" s="7190"/>
      <c r="M215" s="7190"/>
      <c r="N215" s="7107"/>
      <c r="O215" s="7112"/>
      <c r="P215" s="5698"/>
      <c r="Q215" s="5698"/>
      <c r="R215" s="5698"/>
      <c r="S215" s="7107"/>
      <c r="T215" s="7107"/>
      <c r="U215" s="7737"/>
      <c r="V215" s="5698"/>
      <c r="W215" s="7134"/>
      <c r="X215" s="7740"/>
      <c r="Y215" s="779">
        <f>'BASE METAS)'!Y209</f>
        <v>2</v>
      </c>
      <c r="Z215" s="751" t="str">
        <f>'BASE METAS)'!Z209</f>
        <v>CONTAR CON LOS ESTUDIOS TÉCNICOS PARA LA TOMA DE DESICIONES EN MATERIA DE INFRAESTRUCTURA</v>
      </c>
      <c r="AA215" s="224" t="str">
        <f>'BASE METAS)'!AA209</f>
        <v>ESTUDIO</v>
      </c>
      <c r="AB215" s="460">
        <f>'BASE METAS)'!AB209</f>
        <v>4</v>
      </c>
      <c r="AC215" s="857">
        <f>'BASE METAS)'!AC209</f>
        <v>2</v>
      </c>
      <c r="AD215" s="858">
        <f>'BASE METAS)'!AD209</f>
        <v>0.5</v>
      </c>
      <c r="AE215" s="853">
        <f>'BASE METAS)'!AE209</f>
        <v>2</v>
      </c>
      <c r="AF215" s="544">
        <f>'BASE METAS)'!AF209</f>
        <v>0.5</v>
      </c>
      <c r="AG215" s="853">
        <f>'BASE METAS)'!AG209</f>
        <v>0</v>
      </c>
      <c r="AH215" s="544">
        <f>'BASE METAS)'!AH209</f>
        <v>0</v>
      </c>
      <c r="AI215" s="853">
        <f>'BASE METAS)'!AI209</f>
        <v>0</v>
      </c>
      <c r="AJ215" s="545">
        <f>'BASE METAS)'!AJ209</f>
        <v>0</v>
      </c>
      <c r="AK215" s="228">
        <f>'BASE METAS)'!AK209</f>
        <v>1</v>
      </c>
      <c r="AL215" s="1170">
        <f>'BASE METAS)'!AL209</f>
        <v>2</v>
      </c>
      <c r="AM215" s="1006" t="str">
        <f>'BASE METAS)'!AM209</f>
        <v>ESTUDIOS TÉCNICOS PARA LA TOMA DE DECISIONES EN MATERIA DE INFRAESTRUCTURA</v>
      </c>
      <c r="AN215" s="1006" t="str">
        <f>'BASE METAS)'!AN209</f>
        <v>MIDE ESTUDIOS TÉCNICOS PARA LA TOMA DE DECISIONES EN MATERIA DE INFRAESTRUCTURA</v>
      </c>
      <c r="AO215" s="1006" t="str">
        <f>'BASE METAS)'!AU209</f>
        <v>DESEMPEÑO</v>
      </c>
      <c r="AP215" s="1172" t="str">
        <f>'BASE METAS)'!AO209</f>
        <v>ESTUDIOS TÉCNICOS PARA LA TOMA DE DECISIONES EN MATERIA DE INFRAESTRUCTURA REALIZADOS</v>
      </c>
      <c r="AQ215" s="1172" t="str">
        <f>'BASE METAS)'!AP209</f>
        <v>ESTUDIOS TÉCNICOS PARA LA TOMA DE DECISIONES EN MATERIA DE INFRAESTRUCTURA PLANEADOS</v>
      </c>
      <c r="AR215" s="1006">
        <f>'BASE METAS)'!AQ209</f>
        <v>100</v>
      </c>
      <c r="AS215" s="1006" t="str">
        <f>'BASE METAS)'!AR209</f>
        <v>ESTUDIO</v>
      </c>
      <c r="AT215" s="1006" t="str">
        <f>'BASE METAS)'!AS209</f>
        <v>EFICIENCIA</v>
      </c>
      <c r="AU215" s="1494">
        <f>'BASE METAS)'!BO209</f>
        <v>0</v>
      </c>
      <c r="AV215" s="942">
        <f>'BASE METAS)'!BQ209</f>
        <v>4</v>
      </c>
      <c r="AW215" s="942">
        <f>'BASE METAS)'!BR209</f>
        <v>0</v>
      </c>
      <c r="AX215" s="1">
        <f>'BASE METAS)'!BS209</f>
        <v>2</v>
      </c>
      <c r="AY215" s="1">
        <f>'BASE METAS)'!BT209</f>
        <v>0</v>
      </c>
      <c r="AZ215" s="1">
        <f>'BASE METAS)'!BU209</f>
        <v>2</v>
      </c>
      <c r="BA215" s="1">
        <f>'BASE METAS)'!BV209</f>
        <v>0</v>
      </c>
      <c r="BB215" s="1">
        <f>'BASE METAS)'!BW209</f>
        <v>0</v>
      </c>
      <c r="BC215" s="1">
        <f>'BASE METAS)'!BX209</f>
        <v>4</v>
      </c>
      <c r="BD215" s="1">
        <f>'BASE METAS)'!BY209</f>
        <v>0</v>
      </c>
      <c r="BE215" s="1">
        <f>'BASE METAS)'!CG209</f>
        <v>0</v>
      </c>
      <c r="BF215" s="1">
        <f>'BASE METAS)'!CJ209</f>
        <v>0</v>
      </c>
      <c r="BG215" s="1">
        <f>'BASE METAS)'!CK209</f>
        <v>0</v>
      </c>
      <c r="BH215" s="1">
        <f>'BASE METAS)'!CL209</f>
        <v>0</v>
      </c>
      <c r="BI215" s="1">
        <f>'BASE METAS)'!CM209</f>
        <v>0</v>
      </c>
      <c r="BJ215" s="1">
        <f>'BASE METAS)'!CN209</f>
        <v>0</v>
      </c>
      <c r="BK215" s="1">
        <f>'BASE METAS)'!CO209</f>
        <v>2</v>
      </c>
      <c r="BL215" s="1">
        <f>'BASE METAS)'!CP209</f>
        <v>0</v>
      </c>
      <c r="BM215" s="1">
        <f>'BASE METAS)'!CQ209</f>
        <v>2</v>
      </c>
      <c r="BN215" s="1">
        <f>'BASE METAS)'!CR209</f>
        <v>0</v>
      </c>
      <c r="BO215" s="1">
        <f>'BASE METAS)'!CS209</f>
        <v>0</v>
      </c>
      <c r="BP215" s="1">
        <f>'BASE METAS)'!CT209</f>
        <v>0</v>
      </c>
      <c r="BQ215" s="1">
        <f>'BASE METAS)'!CU209</f>
        <v>0</v>
      </c>
      <c r="BR215" s="1">
        <f>'BASE METAS)'!CV209</f>
        <v>0</v>
      </c>
      <c r="BS215" s="1">
        <f>'BASE METAS)'!CW209</f>
        <v>0</v>
      </c>
      <c r="BT215" s="1">
        <f>'BASE METAS)'!CX209</f>
        <v>0</v>
      </c>
      <c r="BU215" s="1">
        <f>'BASE METAS)'!FA209</f>
        <v>4</v>
      </c>
      <c r="BV215" s="1">
        <f>'BASE METAS)'!FB209</f>
        <v>0</v>
      </c>
      <c r="BW215" s="1">
        <f>'BASE METAS)'!FC209</f>
        <v>0</v>
      </c>
      <c r="BX215" s="1">
        <f>'BASE METAS)'!FD209</f>
        <v>0</v>
      </c>
      <c r="BY215" s="1">
        <f>'BASE METAS)'!FE209</f>
        <v>0</v>
      </c>
      <c r="BZ215" s="1" t="e">
        <f>'BASE METAS)'!FF209</f>
        <v>#DIV/0!</v>
      </c>
      <c r="CA215" s="1">
        <f>'BASE METAS)'!FG209</f>
        <v>0</v>
      </c>
      <c r="CB215" s="1">
        <f>'BASE METAS)'!FH209</f>
        <v>4</v>
      </c>
      <c r="CC215" s="1">
        <f>'BASE METAS)'!FI209</f>
        <v>0</v>
      </c>
      <c r="CD215" s="1">
        <f>'BASE METAS)'!FJ209</f>
        <v>4</v>
      </c>
      <c r="CE215" s="1">
        <f>'BASE METAS)'!FK209</f>
        <v>0</v>
      </c>
      <c r="CF215" s="1">
        <f>'BASE METAS)'!FL209</f>
        <v>2</v>
      </c>
      <c r="CG215" s="1">
        <f>'BASE METAS)'!FM209</f>
        <v>0</v>
      </c>
    </row>
    <row r="216" spans="1:85" ht="12.75" customHeight="1" x14ac:dyDescent="0.2">
      <c r="A216" s="1">
        <f>'BASE METAS)'!A210</f>
        <v>0</v>
      </c>
      <c r="B216" s="7156"/>
      <c r="C216" s="5686"/>
      <c r="D216" s="5686"/>
      <c r="E216" s="7153"/>
      <c r="F216" s="7191"/>
      <c r="G216" s="7191"/>
      <c r="H216" s="7191"/>
      <c r="I216" s="7191"/>
      <c r="J216" s="7191"/>
      <c r="K216" s="7191"/>
      <c r="L216" s="7191"/>
      <c r="M216" s="7191"/>
      <c r="N216" s="7108"/>
      <c r="O216" s="7113"/>
      <c r="P216" s="5699"/>
      <c r="Q216" s="5699"/>
      <c r="R216" s="5699"/>
      <c r="S216" s="7108"/>
      <c r="T216" s="7108"/>
      <c r="U216" s="7738"/>
      <c r="V216" s="5699"/>
      <c r="W216" s="7135"/>
      <c r="X216" s="7741"/>
      <c r="Y216" s="869">
        <f>'BASE METAS)'!Y210</f>
        <v>3</v>
      </c>
      <c r="Z216" s="473" t="str">
        <f>'BASE METAS)'!Z210</f>
        <v>REMODELACION DE EDIFICIOS PÚBLICOS</v>
      </c>
      <c r="AA216" s="474" t="str">
        <f>'BASE METAS)'!AA210</f>
        <v>OBRA</v>
      </c>
      <c r="AB216" s="420">
        <f>'BASE METAS)'!AB210</f>
        <v>2</v>
      </c>
      <c r="AC216" s="859">
        <f>'BASE METAS)'!AC210</f>
        <v>1</v>
      </c>
      <c r="AD216" s="421">
        <f>'BASE METAS)'!AD210</f>
        <v>0.5</v>
      </c>
      <c r="AE216" s="860">
        <f>'BASE METAS)'!AE210</f>
        <v>1</v>
      </c>
      <c r="AF216" s="421">
        <f>'BASE METAS)'!AF210</f>
        <v>0.5</v>
      </c>
      <c r="AG216" s="860">
        <f>'BASE METAS)'!AG210</f>
        <v>0</v>
      </c>
      <c r="AH216" s="421">
        <f>'BASE METAS)'!AH210</f>
        <v>0</v>
      </c>
      <c r="AI216" s="860">
        <f>'BASE METAS)'!AI210</f>
        <v>0</v>
      </c>
      <c r="AJ216" s="422">
        <f>'BASE METAS)'!AJ210</f>
        <v>0</v>
      </c>
      <c r="AK216" s="211">
        <f>'BASE METAS)'!AK210</f>
        <v>1</v>
      </c>
      <c r="AL216" s="1173">
        <f>'BASE METAS)'!AL210</f>
        <v>3</v>
      </c>
      <c r="AM216" s="1006" t="str">
        <f>'BASE METAS)'!AM210</f>
        <v>REMODELACION DE EDIFICIOS PÚBLICOS</v>
      </c>
      <c r="AN216" s="1006" t="str">
        <f>'BASE METAS)'!AN210</f>
        <v>MIDE REMODELACION DE EDIFICIOS PÚBLICOS</v>
      </c>
      <c r="AO216" s="1174" t="str">
        <f>'BASE METAS)'!AU210</f>
        <v>DESEMPEÑO</v>
      </c>
      <c r="AP216" s="1008" t="str">
        <f>'BASE METAS)'!AO210</f>
        <v>REMODELACION DE EDIFICIOS PÚBLICOS REALIZADA</v>
      </c>
      <c r="AQ216" s="1175" t="str">
        <f>'BASE METAS)'!AP210</f>
        <v>REMODELACION DE EDIFICIOS PÚBLICOS  PLANEADA</v>
      </c>
      <c r="AR216" s="1176">
        <f>'BASE METAS)'!AQ210</f>
        <v>100</v>
      </c>
      <c r="AS216" s="1010" t="str">
        <f>'BASE METAS)'!AR210</f>
        <v>OBRA</v>
      </c>
      <c r="AT216" s="1006" t="str">
        <f>'BASE METAS)'!AS210</f>
        <v>EFICIENCIA</v>
      </c>
      <c r="AU216" s="1494">
        <f>'BASE METAS)'!BO210</f>
        <v>0</v>
      </c>
      <c r="AV216" s="942">
        <f>'BASE METAS)'!BQ210</f>
        <v>2</v>
      </c>
      <c r="AW216" s="987">
        <f>'BASE METAS)'!BR210</f>
        <v>0</v>
      </c>
      <c r="AX216" s="1">
        <f>'BASE METAS)'!BS210</f>
        <v>1</v>
      </c>
      <c r="AY216" s="1">
        <f>'BASE METAS)'!BT210</f>
        <v>0</v>
      </c>
      <c r="AZ216" s="1">
        <f>'BASE METAS)'!BU210</f>
        <v>1</v>
      </c>
      <c r="BA216" s="1">
        <f>'BASE METAS)'!BV210</f>
        <v>0</v>
      </c>
      <c r="BB216" s="1">
        <f>'BASE METAS)'!BW210</f>
        <v>0</v>
      </c>
      <c r="BC216" s="1">
        <f>'BASE METAS)'!BX210</f>
        <v>2</v>
      </c>
      <c r="BD216" s="1">
        <f>'BASE METAS)'!BY210</f>
        <v>0</v>
      </c>
      <c r="BE216" s="1">
        <f>'BASE METAS)'!CG210</f>
        <v>0</v>
      </c>
      <c r="BF216" s="1">
        <f>'BASE METAS)'!CJ210</f>
        <v>0</v>
      </c>
      <c r="BG216" s="1">
        <f>'BASE METAS)'!CK210</f>
        <v>0</v>
      </c>
      <c r="BH216" s="1">
        <f>'BASE METAS)'!CL210</f>
        <v>0</v>
      </c>
      <c r="BI216" s="1">
        <f>'BASE METAS)'!CM210</f>
        <v>0</v>
      </c>
      <c r="BJ216" s="1">
        <f>'BASE METAS)'!CN210</f>
        <v>0</v>
      </c>
      <c r="BK216" s="1">
        <f>'BASE METAS)'!CO210</f>
        <v>1</v>
      </c>
      <c r="BL216" s="1">
        <f>'BASE METAS)'!CP210</f>
        <v>1</v>
      </c>
      <c r="BM216" s="1">
        <f>'BASE METAS)'!CQ210</f>
        <v>0</v>
      </c>
      <c r="BN216" s="1">
        <f>'BASE METAS)'!CR210</f>
        <v>0</v>
      </c>
      <c r="BO216" s="1">
        <f>'BASE METAS)'!CS210</f>
        <v>0</v>
      </c>
      <c r="BP216" s="1">
        <f>'BASE METAS)'!CT210</f>
        <v>0</v>
      </c>
      <c r="BQ216" s="1">
        <f>'BASE METAS)'!CU210</f>
        <v>0</v>
      </c>
      <c r="BR216" s="1">
        <f>'BASE METAS)'!CV210</f>
        <v>0</v>
      </c>
      <c r="BS216" s="1">
        <f>'BASE METAS)'!CW210</f>
        <v>0</v>
      </c>
      <c r="BT216" s="1">
        <f>'BASE METAS)'!CX210</f>
        <v>0</v>
      </c>
      <c r="BU216" s="1">
        <f>'BASE METAS)'!FA210</f>
        <v>2</v>
      </c>
      <c r="BV216" s="1">
        <f>'BASE METAS)'!FB210</f>
        <v>0</v>
      </c>
      <c r="BW216" s="1">
        <f>'BASE METAS)'!FC210</f>
        <v>1</v>
      </c>
      <c r="BX216" s="1">
        <f>'BASE METAS)'!FD210</f>
        <v>0</v>
      </c>
      <c r="BY216" s="1">
        <f>'BASE METAS)'!FE210</f>
        <v>1</v>
      </c>
      <c r="BZ216" s="1">
        <f>'BASE METAS)'!FF210</f>
        <v>0</v>
      </c>
      <c r="CA216" s="1">
        <f>'BASE METAS)'!FG210</f>
        <v>0</v>
      </c>
      <c r="CB216" s="1">
        <f>'BASE METAS)'!FH210</f>
        <v>2</v>
      </c>
      <c r="CC216" s="1">
        <f>'BASE METAS)'!FI210</f>
        <v>0</v>
      </c>
      <c r="CD216" s="1">
        <f>'BASE METAS)'!FJ210</f>
        <v>2</v>
      </c>
      <c r="CE216" s="1">
        <f>'BASE METAS)'!FK210</f>
        <v>0</v>
      </c>
      <c r="CF216" s="1">
        <f>'BASE METAS)'!FL210</f>
        <v>0</v>
      </c>
      <c r="CG216" s="1">
        <f>'BASE METAS)'!FM210</f>
        <v>0</v>
      </c>
    </row>
    <row r="217" spans="1:85" ht="76.5" customHeight="1" x14ac:dyDescent="0.2">
      <c r="A217" s="1">
        <f>'BASE METAS)'!A211</f>
        <v>32</v>
      </c>
      <c r="B217" s="7156"/>
      <c r="C217" s="1343">
        <f>'BASE METAS)'!C211</f>
        <v>614</v>
      </c>
      <c r="D217" s="1343">
        <f>'BASE METAS)'!D211</f>
        <v>15</v>
      </c>
      <c r="E217" s="1374" t="str">
        <f>'BASE METAS)'!E211</f>
        <v>INFRAESTRUCTURA PARA LA SEGURIDAD PÚBLICA, TRÁNSITO Y PROTECCIÓN CIVIL</v>
      </c>
      <c r="F217" s="1370" t="str">
        <f>'BASE METAS)'!F211</f>
        <v>F00</v>
      </c>
      <c r="G217" s="1370" t="str">
        <f>'BASE METAS)'!G211</f>
        <v>124</v>
      </c>
      <c r="H217" s="1370" t="str">
        <f>'BASE METAS)'!H211</f>
        <v>04</v>
      </c>
      <c r="I217" s="1370" t="str">
        <f>'BASE METAS)'!I211</f>
        <v>01</v>
      </c>
      <c r="J217" s="1370" t="str">
        <f>'BASE METAS)'!J211</f>
        <v>01</v>
      </c>
      <c r="K217" s="1370" t="str">
        <f>'BASE METAS)'!K211</f>
        <v>05</v>
      </c>
      <c r="L217" s="1370" t="str">
        <f>'BASE METAS)'!L211</f>
        <v>01</v>
      </c>
      <c r="M217" s="1370" t="str">
        <f>'BASE METAS)'!M211</f>
        <v>101</v>
      </c>
      <c r="N217" s="38" t="str">
        <f>'BASE METAS)'!N211</f>
        <v>Desarrollo Urbano y Obras Públicas</v>
      </c>
      <c r="O217" s="1361" t="str">
        <f>'BASE METAS)'!O211</f>
        <v>Obras Públicas</v>
      </c>
      <c r="P217" s="44" t="str">
        <f>'BASE METAS)'!P211</f>
        <v>Seguridad pública y protección civil</v>
      </c>
      <c r="Q217" s="44" t="str">
        <f>'BASE METAS)'!Q211</f>
        <v>Preservación del orden público y protección ciudadana</v>
      </c>
      <c r="R217" s="44" t="str">
        <f>'BASE METAS)'!R211</f>
        <v>Seguridad pública</v>
      </c>
      <c r="S217" s="38" t="str">
        <f>'BASE METAS)'!S211</f>
        <v>Infraestructura municipal para la seguridad pública</v>
      </c>
      <c r="T217" s="38" t="str">
        <f>'BASE METAS)'!T211</f>
        <v>Infraestructura para la seguridad pública, tránsito y protección civil</v>
      </c>
      <c r="U217" s="103" t="str">
        <f>'BASE METAS)'!U211</f>
        <v>Mejorar sustantivamente la infraestructura en seguridad pública para ofrecer una mejor calidad de atención a la ciudadanía municipal</v>
      </c>
      <c r="V217" s="1359" t="str">
        <f>'BASE METAS)'!V211</f>
        <v xml:space="preserve">Tlalnepantla Protegida </v>
      </c>
      <c r="W217" s="831">
        <f>'BASE METAS)'!W211</f>
        <v>70000000</v>
      </c>
      <c r="X217" s="90" t="str">
        <f>'BASE METAS)'!X211</f>
        <v>OBRA PÚBLICA (EDIFICIO SEGURIDAD PÚBLICA PIM)</v>
      </c>
      <c r="Y217" s="779">
        <f>'BASE METAS)'!Y211</f>
        <v>1</v>
      </c>
      <c r="Z217" s="864" t="str">
        <f>'BASE METAS)'!Z211</f>
        <v>CUBRIR LAS NECESIDADES BÁSICAS DE PROTECCIÓN CIUDADANA POR MEDIO DE UNA INFRAESTRUCTURA DIGNA, RESPONSABLE Y HONRADA DE ACUERDO A LAS NECESIDADES DE LA CIUDADANÍA MUNICIPAL MEDIANTE LA CONSTRUCCIÓN DEL EDIFICIO PARA LA COMISARIA GENERAL DE SEGURIDAD CIUDADANA.</v>
      </c>
      <c r="AA217" s="224" t="str">
        <f>'BASE METAS)'!AA211</f>
        <v>OBRA</v>
      </c>
      <c r="AB217" s="861">
        <f>'BASE METAS)'!AB211</f>
        <v>1</v>
      </c>
      <c r="AC217" s="675">
        <f>'BASE METAS)'!AC211</f>
        <v>0.5</v>
      </c>
      <c r="AD217" s="667">
        <f>'BASE METAS)'!AD211</f>
        <v>0.5</v>
      </c>
      <c r="AE217" s="675">
        <f>'BASE METAS)'!AE211</f>
        <v>0.23</v>
      </c>
      <c r="AF217" s="667">
        <f>'BASE METAS)'!AF211</f>
        <v>0.23</v>
      </c>
      <c r="AG217" s="675">
        <f>'BASE METAS)'!AG211</f>
        <v>0.17</v>
      </c>
      <c r="AH217" s="667">
        <f>'BASE METAS)'!AH211</f>
        <v>0.17</v>
      </c>
      <c r="AI217" s="675">
        <f>'BASE METAS)'!AI211</f>
        <v>0.1</v>
      </c>
      <c r="AJ217" s="862">
        <f>'BASE METAS)'!AJ211</f>
        <v>0.1</v>
      </c>
      <c r="AK217" s="211">
        <f>'BASE METAS)'!AK211</f>
        <v>1</v>
      </c>
      <c r="AL217" s="990">
        <f>'BASE METAS)'!AL211</f>
        <v>1</v>
      </c>
      <c r="AM217" s="959" t="str">
        <f>'BASE METAS)'!AN211</f>
        <v>COBERTURA EN CONSTRUCCIÓN, MODERNIZACIÓN, REHABILITACIÓN Y AMPLIACIÓN DE OBRAS O EDIFICACIONES PARA LA SEGURIDAD PÚBLICA, TRÁNSITO Y PROTECCIÓN CIVIL, ASÍ COMO LA INSTALACIÓN DE EQUIPO, ACCESORIOS Y MUEBLES NECESARIOS PARA EL DESARROLLO DE LAS ACTIVIDADES INHERENTES EN EL AMBITO DEL TERRITORIO MUNICIPAL.</v>
      </c>
      <c r="AN217" s="1018" t="e">
        <f>'BASE METAS)'!#REF!</f>
        <v>#REF!</v>
      </c>
      <c r="AO217" s="970" t="str">
        <f>'BASE METAS)'!AU211</f>
        <v>ESTRATÉGICO</v>
      </c>
      <c r="AP217" s="981" t="str">
        <f>'BASE METAS)'!AO211</f>
        <v>NÚMERO DE CONSTRUCCIÓNES, MODERNIZACIÓNES, REHABILITACIÓNES Y AMPLIACIÓNES DE OBRAS O EDIFICACIONES PARA LA SEGURIDAD PÚBLICA, TRÁNSITO Y PROTECCIÓN CIVIL, ASÍ COMO LA INSTALACIÓN DE EQUIPO, ACCESORIOS Y MUEBLES NECESARIOS PARA EL DESARROLLO DE LAS ACTIVIDADES INHERENTES EN EL AMBITO DEL TERRITORIO MUNICIPAL  REALIZADAS</v>
      </c>
      <c r="AQ217" s="1035" t="str">
        <f>'BASE METAS)'!AP211</f>
        <v>NÚMERO DE CONSTRUCCIÓNES, MODERNIZACIÓNES, REHABILITACIÓNES Y AMPLIACIÓNES DE OBRAS O EDIFICACIONES PARA LA SEGURIDAD PÚBLICA, TRÁNSITO Y PROTECCIÓN CIVIL, ASÍ COMO LA INSTALACIÓN DE EQUIPO, ACCESORIOS Y MUEBLES NECESARIOS PARA EL DESARROLLO DE LAS ACTIVIDADES INHERENTES EN EL AMBITO DEL TERRITORIO MUNICIPAL PROGRAMADAS</v>
      </c>
      <c r="AR217" s="970">
        <f>'BASE METAS)'!AQ211</f>
        <v>100</v>
      </c>
      <c r="AS217" s="970" t="str">
        <f>'BASE METAS)'!AR211</f>
        <v>OBRA</v>
      </c>
      <c r="AT217" s="970" t="str">
        <f>'BASE METAS)'!AS211</f>
        <v>EFICACIA</v>
      </c>
      <c r="AU217" s="1483">
        <f>'BASE METAS)'!BO211</f>
        <v>2.7755575615628914E-17</v>
      </c>
      <c r="AV217" s="1340">
        <f>'BASE METAS)'!BQ211</f>
        <v>1</v>
      </c>
      <c r="AW217" s="1352">
        <f>'BASE METAS)'!BR211</f>
        <v>0</v>
      </c>
      <c r="AX217" s="1">
        <f>'BASE METAS)'!BS211</f>
        <v>0.23</v>
      </c>
      <c r="AY217" s="1">
        <f>'BASE METAS)'!BT211</f>
        <v>0</v>
      </c>
      <c r="AZ217" s="1">
        <f>'BASE METAS)'!BU211</f>
        <v>0.23</v>
      </c>
      <c r="BA217" s="1">
        <f>'BASE METAS)'!BV211</f>
        <v>0</v>
      </c>
      <c r="BB217" s="1">
        <f>'BASE METAS)'!BW211</f>
        <v>0</v>
      </c>
      <c r="BC217" s="1">
        <f>'BASE METAS)'!BX211</f>
        <v>1</v>
      </c>
      <c r="BD217" s="1">
        <f>'BASE METAS)'!BY211</f>
        <v>0</v>
      </c>
      <c r="BE217" s="1">
        <f>'BASE METAS)'!CG211</f>
        <v>0</v>
      </c>
      <c r="BF217" s="1">
        <f>'BASE METAS)'!CJ211</f>
        <v>0</v>
      </c>
      <c r="BG217" s="1">
        <f>'BASE METAS)'!CK211</f>
        <v>0</v>
      </c>
      <c r="BH217" s="1">
        <f>'BASE METAS)'!CL211</f>
        <v>0</v>
      </c>
      <c r="BI217" s="1">
        <f>'BASE METAS)'!CM211</f>
        <v>0</v>
      </c>
      <c r="BJ217" s="1">
        <f>'BASE METAS)'!CN211</f>
        <v>0</v>
      </c>
      <c r="BK217" s="1">
        <f>'BASE METAS)'!CO211</f>
        <v>0.5</v>
      </c>
      <c r="BL217" s="1">
        <f>'BASE METAS)'!CP211</f>
        <v>0.09</v>
      </c>
      <c r="BM217" s="1">
        <f>'BASE METAS)'!CQ211</f>
        <v>7.0000000000000007E-2</v>
      </c>
      <c r="BN217" s="1">
        <f>'BASE METAS)'!CR211</f>
        <v>7.0000000000000007E-2</v>
      </c>
      <c r="BO217" s="1">
        <f>'BASE METAS)'!CS211</f>
        <v>0.06</v>
      </c>
      <c r="BP217" s="1">
        <f>'BASE METAS)'!CT211</f>
        <v>0.06</v>
      </c>
      <c r="BQ217" s="1">
        <f>'BASE METAS)'!CU211</f>
        <v>0.05</v>
      </c>
      <c r="BR217" s="1">
        <f>'BASE METAS)'!CV211</f>
        <v>0.06</v>
      </c>
      <c r="BS217" s="1">
        <f>'BASE METAS)'!CW211</f>
        <v>0.04</v>
      </c>
      <c r="BT217" s="1">
        <f>'BASE METAS)'!CX211</f>
        <v>0</v>
      </c>
      <c r="BU217" s="1">
        <f>'BASE METAS)'!FA211</f>
        <v>1</v>
      </c>
      <c r="BV217" s="1">
        <f>'BASE METAS)'!FB211</f>
        <v>0</v>
      </c>
      <c r="BW217" s="1">
        <f>'BASE METAS)'!FC211</f>
        <v>0.09</v>
      </c>
      <c r="BX217" s="1">
        <f>'BASE METAS)'!FD211</f>
        <v>0</v>
      </c>
      <c r="BY217" s="1">
        <f>'BASE METAS)'!FE211</f>
        <v>0.09</v>
      </c>
      <c r="BZ217" s="1">
        <f>'BASE METAS)'!FF211</f>
        <v>0</v>
      </c>
      <c r="CA217" s="1">
        <f>'BASE METAS)'!FG211</f>
        <v>0</v>
      </c>
      <c r="CB217" s="1">
        <f>'BASE METAS)'!FH211</f>
        <v>1</v>
      </c>
      <c r="CC217" s="1">
        <f>'BASE METAS)'!FI211</f>
        <v>0</v>
      </c>
      <c r="CD217" s="1">
        <f>'BASE METAS)'!FJ211</f>
        <v>1</v>
      </c>
      <c r="CE217" s="1">
        <f>'BASE METAS)'!FK211</f>
        <v>0</v>
      </c>
      <c r="CF217" s="1">
        <f>'BASE METAS)'!FL211</f>
        <v>7.0000000000000007E-2</v>
      </c>
      <c r="CG217" s="1">
        <f>'BASE METAS)'!FM211</f>
        <v>0</v>
      </c>
    </row>
    <row r="218" spans="1:85" ht="67.5" customHeight="1" x14ac:dyDescent="0.2">
      <c r="A218" s="1">
        <f>'BASE METAS)'!A212</f>
        <v>33</v>
      </c>
      <c r="B218" s="7156"/>
      <c r="C218" s="1343">
        <f>'BASE METAS)'!C212</f>
        <v>641</v>
      </c>
      <c r="D218" s="1343">
        <f>'BASE METAS)'!D212</f>
        <v>42</v>
      </c>
      <c r="E218" s="1374" t="str">
        <f>'BASE METAS)'!E212</f>
        <v xml:space="preserve">OPERACIÓN Y MANTENIMIENTO DE INFRAESTRUCTURA HIDRÁULICA PARA EL SUMINISTRO DE AGUA EN EL BLOQUE </v>
      </c>
      <c r="F218" s="29" t="str">
        <f>'BASE METAS)'!F212</f>
        <v>F00</v>
      </c>
      <c r="G218" s="29" t="str">
        <f>'BASE METAS)'!G212</f>
        <v>124</v>
      </c>
      <c r="H218" s="29" t="str">
        <f>'BASE METAS)'!H212</f>
        <v>10</v>
      </c>
      <c r="I218" s="29" t="str">
        <f>'BASE METAS)'!I212</f>
        <v>02</v>
      </c>
      <c r="J218" s="29" t="str">
        <f>'BASE METAS)'!J212</f>
        <v>02</v>
      </c>
      <c r="K218" s="34" t="str">
        <f>'BASE METAS)'!K212</f>
        <v>02</v>
      </c>
      <c r="L218" s="29" t="str">
        <f>'BASE METAS)'!L212</f>
        <v>02</v>
      </c>
      <c r="M218" s="29" t="str">
        <f>'BASE METAS)'!M212</f>
        <v>101</v>
      </c>
      <c r="N218" s="38" t="str">
        <f>'BASE METAS)'!N212</f>
        <v>Desarrollo Urbano y Obras Públicas</v>
      </c>
      <c r="O218" s="1361" t="str">
        <f>'BASE METAS)'!O212</f>
        <v>Obras Públicas</v>
      </c>
      <c r="P218" s="38" t="str">
        <f>'BASE METAS)'!P212</f>
        <v>Desarrollo regional, urbano y ecología</v>
      </c>
      <c r="Q218" s="38" t="str">
        <f>'BASE METAS)'!Q212</f>
        <v>Desarrollo y equipamiento urbano</v>
      </c>
      <c r="R218" s="38" t="str">
        <f>'BASE METAS)'!R212</f>
        <v>Agua y saneamiento</v>
      </c>
      <c r="S218" s="1361" t="str">
        <f>'BASE METAS)'!S212</f>
        <v>Agua potable</v>
      </c>
      <c r="T218" s="38" t="str">
        <f>'BASE METAS)'!T212</f>
        <v>Operación y mantenimiento de infraestructura hidráulica para el suministro de agua en bloque</v>
      </c>
      <c r="U218" s="103" t="str">
        <f>'BASE METAS)'!U212</f>
        <v>Mantener en buen estado las calles y caminos vecinales del territorio municipal atendiendo los requerimientos en mantenimiento con las tomas domiciliaras.</v>
      </c>
      <c r="V218" s="1359" t="str">
        <f>'BASE METAS)'!V212</f>
        <v>Tlalnepantla Progresista</v>
      </c>
      <c r="W218" s="831">
        <f>'BASE METAS)'!W212</f>
        <v>305852.19</v>
      </c>
      <c r="X218" s="90" t="str">
        <f>'BASE METAS)'!X212</f>
        <v>OBRA PÚBLICA (AGUA, REMA PIM)</v>
      </c>
      <c r="Y218" s="863">
        <f>'BASE METAS)'!Y212</f>
        <v>1</v>
      </c>
      <c r="Z218" s="870" t="str">
        <f>'BASE METAS)'!Z212</f>
        <v>CONTRATOS PARA SUSTITUCIÓN DE DESCARGAS DE DRENAJE Y TOMAS DE AGUA DOMICILIARIA PARA EL MEJORAMIENTO DEL SISTEMA.</v>
      </c>
      <c r="AA218" s="848" t="str">
        <f>'BASE METAS)'!AA212</f>
        <v>OBRA</v>
      </c>
      <c r="AB218" s="849">
        <f>'BASE METAS)'!AB212</f>
        <v>3</v>
      </c>
      <c r="AC218" s="849">
        <f>'BASE METAS)'!AC212</f>
        <v>3</v>
      </c>
      <c r="AD218" s="850">
        <f>'BASE METAS)'!AD212</f>
        <v>1</v>
      </c>
      <c r="AE218" s="849">
        <f>'BASE METAS)'!AE212</f>
        <v>0</v>
      </c>
      <c r="AF218" s="850">
        <f>'BASE METAS)'!AF212</f>
        <v>0</v>
      </c>
      <c r="AG218" s="849">
        <f>'BASE METAS)'!AG212</f>
        <v>0</v>
      </c>
      <c r="AH218" s="850">
        <f>'BASE METAS)'!AH212</f>
        <v>0</v>
      </c>
      <c r="AI218" s="849">
        <f>'BASE METAS)'!AI212</f>
        <v>0</v>
      </c>
      <c r="AJ218" s="851">
        <f>'BASE METAS)'!AJ212</f>
        <v>0</v>
      </c>
      <c r="AK218" s="211">
        <f>'BASE METAS)'!AK212</f>
        <v>1</v>
      </c>
      <c r="AL218" s="994">
        <f>'BASE METAS)'!AL212</f>
        <v>1</v>
      </c>
      <c r="AM218" s="1125" t="str">
        <f>'BASE METAS)'!AN212</f>
        <v>MIDE ACCIONES DESTINADAS PARA EL SUMINISTRO Y RACIONALIZACION DE AGUA POTABLE EN TOMAS DOMICILIARIAS</v>
      </c>
      <c r="AN218" s="1184" t="e">
        <f>'BASE METAS)'!#REF!</f>
        <v>#REF!</v>
      </c>
      <c r="AO218" s="995" t="str">
        <f>'BASE METAS)'!AU212</f>
        <v>DESEMPEÑO</v>
      </c>
      <c r="AP218" s="1185" t="str">
        <f>'BASE METAS)'!AO212</f>
        <v>ACCIONES DESTINADAS PARA EL SUMINISTRO Y RACIONALIZACION DE AGUA POTABLE REALIZADAS</v>
      </c>
      <c r="AQ218" s="1180" t="str">
        <f>'BASE METAS)'!AP212</f>
        <v>ACCIONES DESTINADAS PARA EL SUMINISTRO Y RACIONALIZACION DE AGUA POTABLE PROGRAMADAS</v>
      </c>
      <c r="AR218" s="1127">
        <f>'BASE METAS)'!AQ212</f>
        <v>100</v>
      </c>
      <c r="AS218" s="1150" t="str">
        <f>'BASE METAS)'!AR212</f>
        <v>OBRA</v>
      </c>
      <c r="AT218" s="303" t="str">
        <f>'BASE METAS)'!AS212</f>
        <v>EFICACIA</v>
      </c>
      <c r="AU218" s="1483">
        <f>'BASE METAS)'!BO212</f>
        <v>0</v>
      </c>
      <c r="AV218" s="1">
        <f>'BASE METAS)'!BQ212</f>
        <v>3</v>
      </c>
      <c r="AW218" s="1">
        <f>'BASE METAS)'!BR212</f>
        <v>0</v>
      </c>
      <c r="AX218" s="1">
        <f>'BASE METAS)'!BS212</f>
        <v>0</v>
      </c>
      <c r="AY218" s="1">
        <f>'BASE METAS)'!BT212</f>
        <v>0</v>
      </c>
      <c r="AZ218" s="1">
        <f>'BASE METAS)'!BU212</f>
        <v>0</v>
      </c>
      <c r="BA218" s="1" t="e">
        <f>'BASE METAS)'!BV212</f>
        <v>#DIV/0!</v>
      </c>
      <c r="BB218" s="1">
        <f>'BASE METAS)'!BW212</f>
        <v>0</v>
      </c>
      <c r="BC218" s="1">
        <f>'BASE METAS)'!BX212</f>
        <v>3</v>
      </c>
      <c r="BD218" s="1">
        <f>'BASE METAS)'!BY212</f>
        <v>0</v>
      </c>
      <c r="BE218" s="1">
        <f>'BASE METAS)'!CG212</f>
        <v>0</v>
      </c>
      <c r="BF218" s="1">
        <f>'BASE METAS)'!CJ212</f>
        <v>0</v>
      </c>
      <c r="BG218" s="1">
        <f>'BASE METAS)'!CK212</f>
        <v>0</v>
      </c>
      <c r="BH218" s="1">
        <f>'BASE METAS)'!CL212</f>
        <v>0</v>
      </c>
      <c r="BI218" s="1">
        <f>'BASE METAS)'!CM212</f>
        <v>0</v>
      </c>
      <c r="BJ218" s="1">
        <f>'BASE METAS)'!CN212</f>
        <v>0</v>
      </c>
      <c r="BK218" s="1">
        <f>'BASE METAS)'!CO212</f>
        <v>3</v>
      </c>
      <c r="BL218" s="1">
        <f>'BASE METAS)'!CP212</f>
        <v>0</v>
      </c>
      <c r="BM218" s="1">
        <f>'BASE METAS)'!CQ212</f>
        <v>0</v>
      </c>
      <c r="BN218" s="1">
        <f>'BASE METAS)'!CR212</f>
        <v>0</v>
      </c>
      <c r="BO218" s="1">
        <f>'BASE METAS)'!CS212</f>
        <v>0</v>
      </c>
      <c r="BP218" s="1">
        <f>'BASE METAS)'!CT212</f>
        <v>0</v>
      </c>
      <c r="BQ218" s="1">
        <f>'BASE METAS)'!CU212</f>
        <v>0</v>
      </c>
      <c r="BR218" s="1">
        <f>'BASE METAS)'!CV212</f>
        <v>0</v>
      </c>
      <c r="BS218" s="1">
        <f>'BASE METAS)'!CW212</f>
        <v>0</v>
      </c>
      <c r="BT218" s="1">
        <f>'BASE METAS)'!CX212</f>
        <v>0</v>
      </c>
      <c r="BU218" s="1">
        <f>'BASE METAS)'!FA212</f>
        <v>3</v>
      </c>
      <c r="BV218" s="1">
        <f>'BASE METAS)'!FB212</f>
        <v>0</v>
      </c>
      <c r="BW218" s="1">
        <f>'BASE METAS)'!FC212</f>
        <v>0</v>
      </c>
      <c r="BX218" s="1">
        <f>'BASE METAS)'!FD212</f>
        <v>0</v>
      </c>
      <c r="BY218" s="1">
        <f>'BASE METAS)'!FE212</f>
        <v>0</v>
      </c>
      <c r="BZ218" s="1" t="e">
        <f>'BASE METAS)'!FF212</f>
        <v>#DIV/0!</v>
      </c>
      <c r="CA218" s="1">
        <f>'BASE METAS)'!FG212</f>
        <v>0</v>
      </c>
      <c r="CB218" s="1">
        <f>'BASE METAS)'!FH212</f>
        <v>3</v>
      </c>
      <c r="CC218" s="1">
        <f>'BASE METAS)'!FI212</f>
        <v>0</v>
      </c>
      <c r="CD218" s="1">
        <f>'BASE METAS)'!FJ212</f>
        <v>3</v>
      </c>
      <c r="CE218" s="1">
        <f>'BASE METAS)'!FK212</f>
        <v>0</v>
      </c>
      <c r="CF218" s="1">
        <f>'BASE METAS)'!FL212</f>
        <v>0</v>
      </c>
      <c r="CG218" s="1">
        <f>'BASE METAS)'!FM212</f>
        <v>0</v>
      </c>
    </row>
    <row r="219" spans="1:85" ht="12.75" customHeight="1" x14ac:dyDescent="0.25">
      <c r="A219" s="1">
        <f>'BASE METAS)'!A213</f>
        <v>0</v>
      </c>
      <c r="B219" s="1">
        <f>'BASE METAS)'!B213</f>
        <v>0</v>
      </c>
      <c r="C219" s="1">
        <f>'BASE METAS)'!C213</f>
        <v>0</v>
      </c>
      <c r="D219" s="1">
        <f>'BASE METAS)'!D213</f>
        <v>0</v>
      </c>
      <c r="E219" s="5">
        <f>'BASE METAS)'!E213</f>
        <v>0</v>
      </c>
      <c r="F219" s="3">
        <f>'BASE METAS)'!F213</f>
        <v>0</v>
      </c>
      <c r="G219" s="3">
        <f>'BASE METAS)'!G213</f>
        <v>0</v>
      </c>
      <c r="H219" s="3">
        <f>'BASE METAS)'!H213</f>
        <v>0</v>
      </c>
      <c r="I219" s="3">
        <f>'BASE METAS)'!I213</f>
        <v>0</v>
      </c>
      <c r="J219" s="7188" t="str">
        <f>'BASE METAS)'!J213</f>
        <v>TOTAL</v>
      </c>
      <c r="K219" s="7188"/>
      <c r="L219" s="7188"/>
      <c r="M219" s="7188"/>
      <c r="N219" s="1363">
        <f>'BASE METAS)'!N213</f>
        <v>0</v>
      </c>
      <c r="O219" s="1363">
        <f>'BASE METAS)'!O213</f>
        <v>0</v>
      </c>
      <c r="P219" s="1363">
        <f>'BASE METAS)'!P213</f>
        <v>0</v>
      </c>
      <c r="Q219" s="1363">
        <f>'BASE METAS)'!Q213</f>
        <v>0</v>
      </c>
      <c r="R219" s="1363">
        <f>'BASE METAS)'!R213</f>
        <v>0</v>
      </c>
      <c r="S219" s="1363">
        <f>'BASE METAS)'!S213</f>
        <v>0</v>
      </c>
      <c r="T219" s="1363">
        <f>'BASE METAS)'!T213</f>
        <v>0</v>
      </c>
      <c r="U219" s="927">
        <f>'BASE METAS)'!U213</f>
        <v>0</v>
      </c>
      <c r="V219" s="1363">
        <f>'BASE METAS)'!V213</f>
        <v>0</v>
      </c>
      <c r="W219" s="15">
        <f>'BASE METAS)'!W213</f>
        <v>743482820.78000009</v>
      </c>
      <c r="X219" s="5">
        <f>'BASE METAS)'!X213</f>
        <v>0</v>
      </c>
      <c r="Y219" s="1">
        <f>'BASE METAS)'!Y213</f>
        <v>0</v>
      </c>
      <c r="Z219" s="1">
        <f>'BASE METAS)'!Z213</f>
        <v>0</v>
      </c>
      <c r="AA219" s="1">
        <f>'BASE METAS)'!AA213</f>
        <v>0</v>
      </c>
      <c r="AB219" s="1">
        <f>'BASE METAS)'!AB213</f>
        <v>0</v>
      </c>
      <c r="AC219" s="1">
        <f>'BASE METAS)'!AC213</f>
        <v>0</v>
      </c>
      <c r="AD219" s="1">
        <f>'BASE METAS)'!AD213</f>
        <v>0</v>
      </c>
      <c r="AE219" s="1">
        <f>'BASE METAS)'!AE213</f>
        <v>0</v>
      </c>
      <c r="AF219" s="1">
        <f>'BASE METAS)'!AF213</f>
        <v>0</v>
      </c>
      <c r="AG219" s="1">
        <f>'BASE METAS)'!AG213</f>
        <v>0</v>
      </c>
      <c r="AH219" s="1">
        <f>'BASE METAS)'!AH213</f>
        <v>0</v>
      </c>
      <c r="AI219" s="1">
        <f>'BASE METAS)'!AI213</f>
        <v>0</v>
      </c>
      <c r="AJ219" s="1">
        <f>'BASE METAS)'!AJ213</f>
        <v>0</v>
      </c>
      <c r="AK219" s="1">
        <f>'BASE METAS)'!AK213</f>
        <v>0</v>
      </c>
      <c r="AL219" s="1186">
        <f>'BASE METAS)'!AL213</f>
        <v>0</v>
      </c>
      <c r="AM219" s="1187">
        <f>'BASE METAS)'!AM213</f>
        <v>0</v>
      </c>
      <c r="AN219" s="1187">
        <f>'BASE METAS)'!AN213</f>
        <v>0</v>
      </c>
      <c r="AO219" s="1188">
        <f>'BASE METAS)'!AU213</f>
        <v>0</v>
      </c>
      <c r="AP219" s="1189">
        <f>'BASE METAS)'!AO213</f>
        <v>0</v>
      </c>
      <c r="AQ219" s="1181">
        <f>'BASE METAS)'!AP213</f>
        <v>0</v>
      </c>
      <c r="AR219" s="1181">
        <f>'BASE METAS)'!AQ213</f>
        <v>0</v>
      </c>
      <c r="AS219" s="1187">
        <f>'BASE METAS)'!AR213</f>
        <v>0</v>
      </c>
      <c r="AT219" s="1190">
        <f>'BASE METAS)'!AS213</f>
        <v>0</v>
      </c>
      <c r="AU219" s="1495">
        <f>'BASE METAS)'!BO213</f>
        <v>0</v>
      </c>
      <c r="AV219" s="1182">
        <f>'BASE METAS)'!BQ213</f>
        <v>0</v>
      </c>
      <c r="AW219" s="1183">
        <f>'BASE METAS)'!BR213</f>
        <v>0</v>
      </c>
      <c r="AX219" s="1">
        <f>'BASE METAS)'!BS213</f>
        <v>0</v>
      </c>
      <c r="AY219" s="1">
        <f>'BASE METAS)'!BT213</f>
        <v>0</v>
      </c>
      <c r="AZ219" s="1">
        <f>'BASE METAS)'!BU213</f>
        <v>0</v>
      </c>
      <c r="BA219" s="1">
        <f>'BASE METAS)'!BV213</f>
        <v>0</v>
      </c>
      <c r="BB219" s="1">
        <f>'BASE METAS)'!BW213</f>
        <v>0</v>
      </c>
      <c r="BC219" s="1">
        <f>'BASE METAS)'!BX213</f>
        <v>0</v>
      </c>
      <c r="BD219" s="1">
        <f>'BASE METAS)'!BY213</f>
        <v>0</v>
      </c>
      <c r="BE219" s="1">
        <f>'BASE METAS)'!CG213</f>
        <v>0</v>
      </c>
      <c r="BF219" s="1">
        <f>'BASE METAS)'!CJ213</f>
        <v>0</v>
      </c>
      <c r="BG219" s="1">
        <f>'BASE METAS)'!CK213</f>
        <v>0</v>
      </c>
      <c r="BH219" s="1">
        <f>'BASE METAS)'!CL213</f>
        <v>0</v>
      </c>
      <c r="BI219" s="1">
        <f>'BASE METAS)'!CM213</f>
        <v>0</v>
      </c>
      <c r="BJ219" s="1">
        <f>'BASE METAS)'!CN213</f>
        <v>0</v>
      </c>
      <c r="BK219" s="1">
        <f>'BASE METAS)'!CO213</f>
        <v>0</v>
      </c>
      <c r="BL219" s="1">
        <f>'BASE METAS)'!CP213</f>
        <v>0</v>
      </c>
      <c r="BM219" s="1">
        <f>'BASE METAS)'!CQ213</f>
        <v>0</v>
      </c>
      <c r="BN219" s="1">
        <f>'BASE METAS)'!CR213</f>
        <v>0</v>
      </c>
      <c r="BO219" s="1">
        <f>'BASE METAS)'!CS213</f>
        <v>0</v>
      </c>
      <c r="BP219" s="1">
        <f>'BASE METAS)'!CT213</f>
        <v>0</v>
      </c>
      <c r="BQ219" s="1">
        <f>'BASE METAS)'!CU213</f>
        <v>0</v>
      </c>
      <c r="BR219" s="1">
        <f>'BASE METAS)'!CV213</f>
        <v>0</v>
      </c>
      <c r="BS219" s="1">
        <f>'BASE METAS)'!CW213</f>
        <v>0</v>
      </c>
      <c r="BT219" s="1">
        <f>'BASE METAS)'!CX213</f>
        <v>0</v>
      </c>
      <c r="BU219" s="1">
        <f>'BASE METAS)'!FA213</f>
        <v>0</v>
      </c>
      <c r="BV219" s="1">
        <f>'BASE METAS)'!FB213</f>
        <v>0</v>
      </c>
      <c r="BW219" s="1">
        <f>'BASE METAS)'!FC213</f>
        <v>0</v>
      </c>
      <c r="BX219" s="1">
        <f>'BASE METAS)'!FD213</f>
        <v>0</v>
      </c>
      <c r="BY219" s="1">
        <f>'BASE METAS)'!FE213</f>
        <v>0</v>
      </c>
      <c r="BZ219" s="1">
        <f>'BASE METAS)'!FF213</f>
        <v>0</v>
      </c>
      <c r="CA219" s="1">
        <f>'BASE METAS)'!FG213</f>
        <v>0</v>
      </c>
      <c r="CB219" s="1">
        <f>'BASE METAS)'!FH213</f>
        <v>0</v>
      </c>
      <c r="CC219" s="1">
        <f>'BASE METAS)'!FI213</f>
        <v>0</v>
      </c>
      <c r="CD219" s="1">
        <f>'BASE METAS)'!FJ213</f>
        <v>0</v>
      </c>
      <c r="CE219" s="1">
        <f>'BASE METAS)'!FK213</f>
        <v>0</v>
      </c>
      <c r="CF219" s="1">
        <f>'BASE METAS)'!FL213</f>
        <v>0</v>
      </c>
      <c r="CG219" s="1">
        <f>'BASE METAS)'!FM213</f>
        <v>0</v>
      </c>
    </row>
    <row r="220" spans="1:85" x14ac:dyDescent="0.25">
      <c r="A220" s="1">
        <f>'BASE METAS)'!A214</f>
        <v>0</v>
      </c>
      <c r="B220" s="1">
        <f>'BASE METAS)'!B214</f>
        <v>0</v>
      </c>
      <c r="C220" s="1">
        <f>'BASE METAS)'!C214</f>
        <v>0</v>
      </c>
      <c r="D220" s="1">
        <f>'BASE METAS)'!D214</f>
        <v>0</v>
      </c>
      <c r="E220" s="5">
        <f>'BASE METAS)'!E214</f>
        <v>0</v>
      </c>
      <c r="F220" s="3">
        <f>'BASE METAS)'!F214</f>
        <v>0</v>
      </c>
      <c r="G220" s="3">
        <f>'BASE METAS)'!G214</f>
        <v>0</v>
      </c>
      <c r="H220" s="3">
        <f>'BASE METAS)'!H214</f>
        <v>0</v>
      </c>
      <c r="I220" s="3">
        <f>'BASE METAS)'!I214</f>
        <v>0</v>
      </c>
      <c r="J220" s="3">
        <f>'BASE METAS)'!J214</f>
        <v>0</v>
      </c>
      <c r="K220" s="3">
        <f>'BASE METAS)'!K214</f>
        <v>0</v>
      </c>
      <c r="L220" s="3">
        <f>'BASE METAS)'!L214</f>
        <v>0</v>
      </c>
      <c r="M220" s="3">
        <f>'BASE METAS)'!M214</f>
        <v>0</v>
      </c>
      <c r="N220" s="3">
        <f>'BASE METAS)'!N214</f>
        <v>0</v>
      </c>
      <c r="O220" s="3">
        <f>'BASE METAS)'!O214</f>
        <v>0</v>
      </c>
      <c r="P220" s="3">
        <f>'BASE METAS)'!P214</f>
        <v>0</v>
      </c>
      <c r="Q220" s="3">
        <f>'BASE METAS)'!Q214</f>
        <v>0</v>
      </c>
      <c r="R220" s="3">
        <f>'BASE METAS)'!R214</f>
        <v>0</v>
      </c>
      <c r="S220" s="3">
        <f>'BASE METAS)'!S214</f>
        <v>0</v>
      </c>
      <c r="T220" s="3">
        <f>'BASE METAS)'!T214</f>
        <v>0</v>
      </c>
      <c r="U220" s="923">
        <f>'BASE METAS)'!U214</f>
        <v>0</v>
      </c>
      <c r="V220" s="3">
        <f>'BASE METAS)'!V214</f>
        <v>0</v>
      </c>
      <c r="W220" s="4">
        <f>'BASE METAS)'!W214</f>
        <v>0</v>
      </c>
      <c r="X220" s="5">
        <f>'BASE METAS)'!X214</f>
        <v>0</v>
      </c>
      <c r="Y220" s="1">
        <f>'BASE METAS)'!Y214</f>
        <v>0</v>
      </c>
      <c r="Z220" s="1">
        <f>'BASE METAS)'!Z214</f>
        <v>0</v>
      </c>
      <c r="AA220" s="1">
        <f>'BASE METAS)'!AA214</f>
        <v>0</v>
      </c>
      <c r="AB220" s="1">
        <f>'BASE METAS)'!AB214</f>
        <v>0</v>
      </c>
      <c r="AC220" s="1">
        <f>'BASE METAS)'!AC214</f>
        <v>0</v>
      </c>
      <c r="AD220" s="1">
        <f>'BASE METAS)'!AD214</f>
        <v>0</v>
      </c>
      <c r="AE220" s="1">
        <f>'BASE METAS)'!AE214</f>
        <v>0</v>
      </c>
      <c r="AF220" s="1">
        <f>'BASE METAS)'!AF214</f>
        <v>0</v>
      </c>
      <c r="AG220" s="1">
        <f>'BASE METAS)'!AG214</f>
        <v>0</v>
      </c>
      <c r="AH220" s="1">
        <f>'BASE METAS)'!AH214</f>
        <v>0</v>
      </c>
      <c r="AI220" s="1">
        <f>'BASE METAS)'!AI214</f>
        <v>0</v>
      </c>
      <c r="AJ220" s="1">
        <f>'BASE METAS)'!AJ214</f>
        <v>0</v>
      </c>
      <c r="AK220" s="1">
        <f>'BASE METAS)'!AK214</f>
        <v>0</v>
      </c>
      <c r="AL220" s="934">
        <f>'BASE METAS)'!AL214</f>
        <v>0</v>
      </c>
      <c r="AM220" s="1">
        <f>'BASE METAS)'!AM214</f>
        <v>0</v>
      </c>
      <c r="AN220" s="1">
        <f>'BASE METAS)'!AN214</f>
        <v>0</v>
      </c>
      <c r="AO220" s="1">
        <f>'BASE METAS)'!AU214</f>
        <v>0</v>
      </c>
      <c r="AP220" s="1">
        <f>'BASE METAS)'!AO214</f>
        <v>0</v>
      </c>
      <c r="AQ220" s="1">
        <f>'BASE METAS)'!AP214</f>
        <v>0</v>
      </c>
      <c r="AR220" s="1">
        <f>'BASE METAS)'!AQ214</f>
        <v>0</v>
      </c>
      <c r="AS220" s="1">
        <f>'BASE METAS)'!AR214</f>
        <v>0</v>
      </c>
      <c r="AT220" s="1">
        <f>'BASE METAS)'!AS214</f>
        <v>0</v>
      </c>
      <c r="AU220" s="1479">
        <f>'BASE METAS)'!BO214</f>
        <v>0</v>
      </c>
      <c r="AV220" s="1">
        <f>'BASE METAS)'!BQ214</f>
        <v>0</v>
      </c>
      <c r="AW220" s="1">
        <f>'BASE METAS)'!BR214</f>
        <v>0</v>
      </c>
      <c r="AX220" s="1">
        <f>'BASE METAS)'!BS214</f>
        <v>0</v>
      </c>
      <c r="AY220" s="1">
        <f>'BASE METAS)'!BT214</f>
        <v>0</v>
      </c>
      <c r="AZ220" s="1">
        <f>'BASE METAS)'!BU214</f>
        <v>0</v>
      </c>
      <c r="BA220" s="1">
        <f>'BASE METAS)'!BV214</f>
        <v>0</v>
      </c>
      <c r="BB220" s="1">
        <f>'BASE METAS)'!BW214</f>
        <v>0</v>
      </c>
      <c r="BC220" s="1">
        <f>'BASE METAS)'!BX214</f>
        <v>0</v>
      </c>
      <c r="BD220" s="1">
        <f>'BASE METAS)'!BY214</f>
        <v>0</v>
      </c>
      <c r="BE220" s="1">
        <f>'BASE METAS)'!CG214</f>
        <v>0</v>
      </c>
      <c r="BF220" s="1">
        <f>'BASE METAS)'!CJ214</f>
        <v>0</v>
      </c>
      <c r="BG220" s="1">
        <f>'BASE METAS)'!CK214</f>
        <v>0</v>
      </c>
      <c r="BH220" s="1">
        <f>'BASE METAS)'!CL214</f>
        <v>0</v>
      </c>
      <c r="BI220" s="1">
        <f>'BASE METAS)'!CM214</f>
        <v>0</v>
      </c>
      <c r="BJ220" s="1">
        <f>'BASE METAS)'!CN214</f>
        <v>0</v>
      </c>
      <c r="BK220" s="1">
        <f>'BASE METAS)'!CO214</f>
        <v>0</v>
      </c>
      <c r="BL220" s="1">
        <f>'BASE METAS)'!CP214</f>
        <v>0</v>
      </c>
      <c r="BM220" s="1">
        <f>'BASE METAS)'!CQ214</f>
        <v>0</v>
      </c>
      <c r="BN220" s="1">
        <f>'BASE METAS)'!CR214</f>
        <v>0</v>
      </c>
      <c r="BO220" s="1">
        <f>'BASE METAS)'!CS214</f>
        <v>0</v>
      </c>
      <c r="BP220" s="1">
        <f>'BASE METAS)'!CT214</f>
        <v>0</v>
      </c>
      <c r="BQ220" s="1">
        <f>'BASE METAS)'!CU214</f>
        <v>0</v>
      </c>
      <c r="BR220" s="1">
        <f>'BASE METAS)'!CV214</f>
        <v>0</v>
      </c>
      <c r="BS220" s="1">
        <f>'BASE METAS)'!CW214</f>
        <v>0</v>
      </c>
      <c r="BT220" s="1">
        <f>'BASE METAS)'!CX214</f>
        <v>0</v>
      </c>
      <c r="BU220" s="1">
        <f>'BASE METAS)'!FA214</f>
        <v>0</v>
      </c>
      <c r="BV220" s="1">
        <f>'BASE METAS)'!FB214</f>
        <v>0</v>
      </c>
      <c r="BW220" s="1">
        <f>'BASE METAS)'!FC214</f>
        <v>0</v>
      </c>
      <c r="BX220" s="1">
        <f>'BASE METAS)'!FD214</f>
        <v>0</v>
      </c>
      <c r="BY220" s="1">
        <f>'BASE METAS)'!FE214</f>
        <v>0</v>
      </c>
      <c r="BZ220" s="1">
        <f>'BASE METAS)'!FF214</f>
        <v>0</v>
      </c>
      <c r="CA220" s="1">
        <f>'BASE METAS)'!FG214</f>
        <v>0</v>
      </c>
      <c r="CB220" s="1">
        <f>'BASE METAS)'!FH214</f>
        <v>0</v>
      </c>
      <c r="CC220" s="1">
        <f>'BASE METAS)'!FI214</f>
        <v>0</v>
      </c>
      <c r="CD220" s="1">
        <f>'BASE METAS)'!FJ214</f>
        <v>0</v>
      </c>
      <c r="CE220" s="1">
        <f>'BASE METAS)'!FK214</f>
        <v>0</v>
      </c>
      <c r="CF220" s="1">
        <f>'BASE METAS)'!FL214</f>
        <v>0</v>
      </c>
      <c r="CG220" s="1">
        <f>'BASE METAS)'!FM214</f>
        <v>0</v>
      </c>
    </row>
    <row r="221" spans="1:85" ht="12" customHeight="1" x14ac:dyDescent="0.25">
      <c r="A221" s="1">
        <f>'BASE METAS)'!A215</f>
        <v>0</v>
      </c>
      <c r="B221" s="7146" t="str">
        <f>'BASE METAS)'!B215</f>
        <v xml:space="preserve">DEPENDENCIA </v>
      </c>
      <c r="C221" s="7146" t="str">
        <f>'BASE METAS)'!C215</f>
        <v>ENT</v>
      </c>
      <c r="D221" s="7146" t="str">
        <f>'BASE METAS)'!D215</f>
        <v>PROY</v>
      </c>
      <c r="E221" s="7146" t="str">
        <f>'BASE METAS)'!E215</f>
        <v>NOMBRE DEL PROYECTO</v>
      </c>
      <c r="F221" s="7155" t="str">
        <f>'BASE METAS)'!F215</f>
        <v>DG</v>
      </c>
      <c r="G221" s="7155" t="str">
        <f>'BASE METAS)'!G215</f>
        <v>DA</v>
      </c>
      <c r="H221" s="7155" t="str">
        <f>'BASE METAS)'!H215</f>
        <v xml:space="preserve">CLAVE PROGRAMÁTICA </v>
      </c>
      <c r="I221" s="7155"/>
      <c r="J221" s="7155"/>
      <c r="K221" s="7155"/>
      <c r="L221" s="7155"/>
      <c r="M221" s="7155"/>
      <c r="N221" s="1357">
        <f>'BASE METAS)'!N215</f>
        <v>0</v>
      </c>
      <c r="O221" s="1357">
        <f>'BASE METAS)'!O215</f>
        <v>0</v>
      </c>
      <c r="P221" s="7120" t="str">
        <f>'BASE METAS)'!P215</f>
        <v>ESTRUCTURA PROGRAMÁTICA</v>
      </c>
      <c r="Q221" s="7121"/>
      <c r="R221" s="7121"/>
      <c r="S221" s="7121"/>
      <c r="T221" s="7121"/>
      <c r="U221" s="924">
        <f>'BASE METAS)'!U215</f>
        <v>0</v>
      </c>
      <c r="V221" s="1358">
        <f>'BASE METAS)'!V215</f>
        <v>0</v>
      </c>
      <c r="W221" s="7139" t="str">
        <f>'BASE METAS)'!W215</f>
        <v>PRESPUESTO</v>
      </c>
      <c r="X221" s="7216" t="str">
        <f>'BASE METAS)'!X215</f>
        <v>ÁREAS EJECUTORAS</v>
      </c>
      <c r="Y221" s="1">
        <f>'BASE METAS)'!Y215</f>
        <v>0</v>
      </c>
      <c r="Z221" s="1">
        <f>'BASE METAS)'!Z215</f>
        <v>0</v>
      </c>
      <c r="AA221" s="1">
        <f>'BASE METAS)'!AA215</f>
        <v>0</v>
      </c>
      <c r="AB221" s="1">
        <f>'BASE METAS)'!AB215</f>
        <v>0</v>
      </c>
      <c r="AC221" s="1">
        <f>'BASE METAS)'!AC215</f>
        <v>0</v>
      </c>
      <c r="AD221" s="1">
        <f>'BASE METAS)'!AD215</f>
        <v>0</v>
      </c>
      <c r="AE221" s="1">
        <f>'BASE METAS)'!AE215</f>
        <v>0</v>
      </c>
      <c r="AF221" s="1">
        <f>'BASE METAS)'!AF215</f>
        <v>0</v>
      </c>
      <c r="AG221" s="1">
        <f>'BASE METAS)'!AG215</f>
        <v>0</v>
      </c>
      <c r="AH221" s="1">
        <f>'BASE METAS)'!AH215</f>
        <v>0</v>
      </c>
      <c r="AI221" s="1">
        <f>'BASE METAS)'!AI215</f>
        <v>0</v>
      </c>
      <c r="AJ221" s="1">
        <f>'BASE METAS)'!AJ215</f>
        <v>0</v>
      </c>
      <c r="AK221" s="1">
        <f>'BASE METAS)'!AK215</f>
        <v>0</v>
      </c>
      <c r="AL221" s="934">
        <f>'BASE METAS)'!AL215</f>
        <v>0</v>
      </c>
      <c r="AM221" s="1">
        <f>'BASE METAS)'!AM215</f>
        <v>0</v>
      </c>
      <c r="AN221" s="1">
        <f>'BASE METAS)'!AN215</f>
        <v>0</v>
      </c>
      <c r="AO221" s="1">
        <f>'BASE METAS)'!AU215</f>
        <v>0</v>
      </c>
      <c r="AP221" s="1">
        <f>'BASE METAS)'!AO215</f>
        <v>0</v>
      </c>
      <c r="AQ221" s="1">
        <f>'BASE METAS)'!AP215</f>
        <v>0</v>
      </c>
      <c r="AR221" s="1">
        <f>'BASE METAS)'!AQ215</f>
        <v>0</v>
      </c>
      <c r="AS221" s="1">
        <f>'BASE METAS)'!AR215</f>
        <v>0</v>
      </c>
      <c r="AT221" s="1">
        <f>'BASE METAS)'!AS215</f>
        <v>0</v>
      </c>
      <c r="AU221" s="1479">
        <f>'BASE METAS)'!BO215</f>
        <v>0</v>
      </c>
      <c r="AV221" s="1">
        <f>'BASE METAS)'!BQ215</f>
        <v>0</v>
      </c>
      <c r="AW221" s="1">
        <f>'BASE METAS)'!BR215</f>
        <v>0</v>
      </c>
      <c r="AX221" s="1">
        <f>'BASE METAS)'!BS215</f>
        <v>0</v>
      </c>
      <c r="AY221" s="1">
        <f>'BASE METAS)'!BT215</f>
        <v>0</v>
      </c>
      <c r="AZ221" s="1">
        <f>'BASE METAS)'!BU215</f>
        <v>0</v>
      </c>
      <c r="BA221" s="1">
        <f>'BASE METAS)'!BV215</f>
        <v>0</v>
      </c>
      <c r="BB221" s="1">
        <f>'BASE METAS)'!BW215</f>
        <v>0</v>
      </c>
      <c r="BC221" s="1">
        <f>'BASE METAS)'!BX215</f>
        <v>0</v>
      </c>
      <c r="BD221" s="1">
        <f>'BASE METAS)'!BY215</f>
        <v>0</v>
      </c>
      <c r="BE221" s="1">
        <f>'BASE METAS)'!CG215</f>
        <v>0</v>
      </c>
      <c r="BF221" s="1">
        <f>'BASE METAS)'!CJ215</f>
        <v>0</v>
      </c>
      <c r="BG221" s="1">
        <f>'BASE METAS)'!CK215</f>
        <v>0</v>
      </c>
      <c r="BH221" s="1">
        <f>'BASE METAS)'!CL215</f>
        <v>0</v>
      </c>
      <c r="BI221" s="1">
        <f>'BASE METAS)'!CM215</f>
        <v>0</v>
      </c>
      <c r="BJ221" s="1">
        <f>'BASE METAS)'!CN215</f>
        <v>0</v>
      </c>
      <c r="BK221" s="1">
        <f>'BASE METAS)'!CO215</f>
        <v>0</v>
      </c>
      <c r="BL221" s="1">
        <f>'BASE METAS)'!CP215</f>
        <v>0</v>
      </c>
      <c r="BM221" s="1">
        <f>'BASE METAS)'!CQ215</f>
        <v>0</v>
      </c>
      <c r="BN221" s="1">
        <f>'BASE METAS)'!CR215</f>
        <v>0</v>
      </c>
      <c r="BO221" s="1">
        <f>'BASE METAS)'!CS215</f>
        <v>0</v>
      </c>
      <c r="BP221" s="1">
        <f>'BASE METAS)'!CT215</f>
        <v>0</v>
      </c>
      <c r="BQ221" s="1">
        <f>'BASE METAS)'!CU215</f>
        <v>0</v>
      </c>
      <c r="BR221" s="1">
        <f>'BASE METAS)'!CV215</f>
        <v>0</v>
      </c>
      <c r="BS221" s="1">
        <f>'BASE METAS)'!CW215</f>
        <v>0</v>
      </c>
      <c r="BT221" s="1">
        <f>'BASE METAS)'!CX215</f>
        <v>0</v>
      </c>
      <c r="BU221" s="1">
        <f>'BASE METAS)'!FA215</f>
        <v>0</v>
      </c>
      <c r="BV221" s="1">
        <f>'BASE METAS)'!FB215</f>
        <v>0</v>
      </c>
      <c r="BW221" s="1">
        <f>'BASE METAS)'!FC215</f>
        <v>0</v>
      </c>
      <c r="BX221" s="1">
        <f>'BASE METAS)'!FD215</f>
        <v>0</v>
      </c>
      <c r="BY221" s="1">
        <f>'BASE METAS)'!FE215</f>
        <v>0</v>
      </c>
      <c r="BZ221" s="1">
        <f>'BASE METAS)'!FF215</f>
        <v>0</v>
      </c>
      <c r="CA221" s="1">
        <f>'BASE METAS)'!FG215</f>
        <v>0</v>
      </c>
      <c r="CB221" s="1">
        <f>'BASE METAS)'!FH215</f>
        <v>0</v>
      </c>
      <c r="CC221" s="1">
        <f>'BASE METAS)'!FI215</f>
        <v>0</v>
      </c>
      <c r="CD221" s="1">
        <f>'BASE METAS)'!FJ215</f>
        <v>0</v>
      </c>
      <c r="CE221" s="1">
        <f>'BASE METAS)'!FK215</f>
        <v>0</v>
      </c>
      <c r="CF221" s="1">
        <f>'BASE METAS)'!FL215</f>
        <v>0</v>
      </c>
      <c r="CG221" s="1">
        <f>'BASE METAS)'!FM215</f>
        <v>0</v>
      </c>
    </row>
    <row r="222" spans="1:85" ht="12" customHeight="1" x14ac:dyDescent="0.25">
      <c r="A222" s="1">
        <f>'BASE METAS)'!A216</f>
        <v>0</v>
      </c>
      <c r="B222" s="7146"/>
      <c r="C222" s="7146"/>
      <c r="D222" s="7146"/>
      <c r="E222" s="7146"/>
      <c r="F222" s="7155"/>
      <c r="G222" s="7155"/>
      <c r="H222" s="35" t="str">
        <f>'BASE METAS)'!H216</f>
        <v>FN</v>
      </c>
      <c r="I222" s="35" t="str">
        <f>'BASE METAS)'!I216</f>
        <v>Sf</v>
      </c>
      <c r="J222" s="35" t="str">
        <f>'BASE METAS)'!J216</f>
        <v>PG</v>
      </c>
      <c r="K222" s="35" t="str">
        <f>'BASE METAS)'!K216</f>
        <v>Sp</v>
      </c>
      <c r="L222" s="35" t="str">
        <f>'BASE METAS)'!L216</f>
        <v>PY</v>
      </c>
      <c r="M222" s="35" t="str">
        <f>'BASE METAS)'!M216</f>
        <v>FF</v>
      </c>
      <c r="N222" s="35">
        <f>'BASE METAS)'!N216</f>
        <v>0</v>
      </c>
      <c r="O222" s="35">
        <f>'BASE METAS)'!O216</f>
        <v>0</v>
      </c>
      <c r="P222" s="35" t="str">
        <f>'BASE METAS)'!P216</f>
        <v>FN</v>
      </c>
      <c r="Q222" s="35" t="str">
        <f>'BASE METAS)'!Q216</f>
        <v>Sf</v>
      </c>
      <c r="R222" s="35" t="str">
        <f>'BASE METAS)'!R216</f>
        <v>PG</v>
      </c>
      <c r="S222" s="35" t="str">
        <f>'BASE METAS)'!S216</f>
        <v>Sp</v>
      </c>
      <c r="T222" s="35" t="str">
        <f>'BASE METAS)'!T216</f>
        <v>PY</v>
      </c>
      <c r="U222" s="925">
        <f>'BASE METAS)'!U216</f>
        <v>0</v>
      </c>
      <c r="V222" s="35">
        <f>'BASE METAS)'!V216</f>
        <v>0</v>
      </c>
      <c r="W222" s="7139"/>
      <c r="X222" s="7216"/>
      <c r="Y222" s="1">
        <f>'BASE METAS)'!Y216</f>
        <v>0</v>
      </c>
      <c r="Z222" s="1">
        <f>'BASE METAS)'!Z216</f>
        <v>0</v>
      </c>
      <c r="AA222" s="1">
        <f>'BASE METAS)'!AA216</f>
        <v>0</v>
      </c>
      <c r="AB222" s="1">
        <f>'BASE METAS)'!AB216</f>
        <v>0</v>
      </c>
      <c r="AC222" s="1">
        <f>'BASE METAS)'!AC216</f>
        <v>0</v>
      </c>
      <c r="AD222" s="1">
        <f>'BASE METAS)'!AD216</f>
        <v>0</v>
      </c>
      <c r="AE222" s="1">
        <f>'BASE METAS)'!AE216</f>
        <v>0</v>
      </c>
      <c r="AF222" s="1">
        <f>'BASE METAS)'!AF216</f>
        <v>0</v>
      </c>
      <c r="AG222" s="1">
        <f>'BASE METAS)'!AG216</f>
        <v>0</v>
      </c>
      <c r="AH222" s="1">
        <f>'BASE METAS)'!AH216</f>
        <v>0</v>
      </c>
      <c r="AI222" s="1">
        <f>'BASE METAS)'!AI216</f>
        <v>0</v>
      </c>
      <c r="AJ222" s="1">
        <f>'BASE METAS)'!AJ216</f>
        <v>0</v>
      </c>
      <c r="AK222" s="1">
        <f>'BASE METAS)'!AK216</f>
        <v>0</v>
      </c>
      <c r="AL222" s="934">
        <f>'BASE METAS)'!AL216</f>
        <v>0</v>
      </c>
      <c r="AM222" s="1">
        <f>'BASE METAS)'!AM216</f>
        <v>0</v>
      </c>
      <c r="AN222" s="1">
        <f>'BASE METAS)'!AN216</f>
        <v>0</v>
      </c>
      <c r="AO222" s="1">
        <f>'BASE METAS)'!AU216</f>
        <v>0</v>
      </c>
      <c r="AP222" s="1">
        <f>'BASE METAS)'!AO216</f>
        <v>0</v>
      </c>
      <c r="AQ222" s="1">
        <f>'BASE METAS)'!AP216</f>
        <v>0</v>
      </c>
      <c r="AR222" s="1">
        <f>'BASE METAS)'!AQ216</f>
        <v>0</v>
      </c>
      <c r="AS222" s="1">
        <f>'BASE METAS)'!AR216</f>
        <v>0</v>
      </c>
      <c r="AT222" s="1">
        <f>'BASE METAS)'!AS216</f>
        <v>0</v>
      </c>
      <c r="AU222" s="1479">
        <f>'BASE METAS)'!BO216</f>
        <v>0</v>
      </c>
      <c r="AV222" s="1">
        <f>'BASE METAS)'!BQ216</f>
        <v>0</v>
      </c>
      <c r="AW222" s="1">
        <f>'BASE METAS)'!BR216</f>
        <v>0</v>
      </c>
      <c r="AX222" s="1">
        <f>'BASE METAS)'!BS216</f>
        <v>0</v>
      </c>
      <c r="AY222" s="1">
        <f>'BASE METAS)'!BT216</f>
        <v>0</v>
      </c>
      <c r="AZ222" s="1">
        <f>'BASE METAS)'!BU216</f>
        <v>0</v>
      </c>
      <c r="BA222" s="1">
        <f>'BASE METAS)'!BV216</f>
        <v>0</v>
      </c>
      <c r="BB222" s="1">
        <f>'BASE METAS)'!BW216</f>
        <v>0</v>
      </c>
      <c r="BC222" s="1">
        <f>'BASE METAS)'!BX216</f>
        <v>0</v>
      </c>
      <c r="BD222" s="1">
        <f>'BASE METAS)'!BY216</f>
        <v>0</v>
      </c>
      <c r="BE222" s="1">
        <f>'BASE METAS)'!CG216</f>
        <v>0</v>
      </c>
      <c r="BF222" s="1">
        <f>'BASE METAS)'!CJ216</f>
        <v>0</v>
      </c>
      <c r="BG222" s="1">
        <f>'BASE METAS)'!CK216</f>
        <v>0</v>
      </c>
      <c r="BH222" s="1">
        <f>'BASE METAS)'!CL216</f>
        <v>0</v>
      </c>
      <c r="BI222" s="1">
        <f>'BASE METAS)'!CM216</f>
        <v>0</v>
      </c>
      <c r="BJ222" s="1">
        <f>'BASE METAS)'!CN216</f>
        <v>0</v>
      </c>
      <c r="BK222" s="1">
        <f>'BASE METAS)'!CO216</f>
        <v>0</v>
      </c>
      <c r="BL222" s="1">
        <f>'BASE METAS)'!CP216</f>
        <v>0</v>
      </c>
      <c r="BM222" s="1">
        <f>'BASE METAS)'!CQ216</f>
        <v>0</v>
      </c>
      <c r="BN222" s="1">
        <f>'BASE METAS)'!CR216</f>
        <v>0</v>
      </c>
      <c r="BO222" s="1">
        <f>'BASE METAS)'!CS216</f>
        <v>0</v>
      </c>
      <c r="BP222" s="1">
        <f>'BASE METAS)'!CT216</f>
        <v>0</v>
      </c>
      <c r="BQ222" s="1">
        <f>'BASE METAS)'!CU216</f>
        <v>0</v>
      </c>
      <c r="BR222" s="1">
        <f>'BASE METAS)'!CV216</f>
        <v>0</v>
      </c>
      <c r="BS222" s="1">
        <f>'BASE METAS)'!CW216</f>
        <v>0</v>
      </c>
      <c r="BT222" s="1">
        <f>'BASE METAS)'!CX216</f>
        <v>0</v>
      </c>
      <c r="BU222" s="1">
        <f>'BASE METAS)'!FA216</f>
        <v>0</v>
      </c>
      <c r="BV222" s="1">
        <f>'BASE METAS)'!FB216</f>
        <v>0</v>
      </c>
      <c r="BW222" s="1">
        <f>'BASE METAS)'!FC216</f>
        <v>0</v>
      </c>
      <c r="BX222" s="1">
        <f>'BASE METAS)'!FD216</f>
        <v>0</v>
      </c>
      <c r="BY222" s="1">
        <f>'BASE METAS)'!FE216</f>
        <v>0</v>
      </c>
      <c r="BZ222" s="1">
        <f>'BASE METAS)'!FF216</f>
        <v>0</v>
      </c>
      <c r="CA222" s="1">
        <f>'BASE METAS)'!FG216</f>
        <v>0</v>
      </c>
      <c r="CB222" s="1">
        <f>'BASE METAS)'!FH216</f>
        <v>0</v>
      </c>
      <c r="CC222" s="1">
        <f>'BASE METAS)'!FI216</f>
        <v>0</v>
      </c>
      <c r="CD222" s="1">
        <f>'BASE METAS)'!FJ216</f>
        <v>0</v>
      </c>
      <c r="CE222" s="1">
        <f>'BASE METAS)'!FK216</f>
        <v>0</v>
      </c>
      <c r="CF222" s="1">
        <f>'BASE METAS)'!FL216</f>
        <v>0</v>
      </c>
      <c r="CG222" s="1">
        <f>'BASE METAS)'!FM216</f>
        <v>0</v>
      </c>
    </row>
    <row r="223" spans="1:85" ht="51" x14ac:dyDescent="0.25">
      <c r="A223" s="1">
        <f>'BASE METAS)'!A217</f>
        <v>34</v>
      </c>
      <c r="B223" s="7156" t="str">
        <f>'BASE METAS)'!B217</f>
        <v>DIRECCIÓN GENERAL DE DESARROLLO URBANO</v>
      </c>
      <c r="C223" s="5684">
        <f>'BASE METAS)'!C217</f>
        <v>700</v>
      </c>
      <c r="D223" s="5684">
        <f>'BASE METAS)'!D217</f>
        <v>1</v>
      </c>
      <c r="E223" s="7151" t="str">
        <f>'BASE METAS)'!E217</f>
        <v>URBANIZACIÓN MUNICIPAL</v>
      </c>
      <c r="F223" s="5706" t="str">
        <f>'BASE METAS)'!F217</f>
        <v>F01</v>
      </c>
      <c r="G223" s="5706" t="str">
        <f>'BASE METAS)'!G217</f>
        <v>123</v>
      </c>
      <c r="H223" s="5706" t="str">
        <f>'BASE METAS)'!H217</f>
        <v>10</v>
      </c>
      <c r="I223" s="5706" t="str">
        <f>'BASE METAS)'!I217</f>
        <v>02</v>
      </c>
      <c r="J223" s="5706" t="str">
        <f>'BASE METAS)'!J217</f>
        <v>01</v>
      </c>
      <c r="K223" s="5706" t="str">
        <f>'BASE METAS)'!K217</f>
        <v>04</v>
      </c>
      <c r="L223" s="5706" t="str">
        <f>'BASE METAS)'!L217</f>
        <v>05</v>
      </c>
      <c r="M223" s="5706" t="str">
        <f>'BASE METAS)'!M217</f>
        <v>101</v>
      </c>
      <c r="N223" s="5697" t="str">
        <f>'BASE METAS)'!N217</f>
        <v>Desarrollo Urbano y Servicios Públicos</v>
      </c>
      <c r="O223" s="5706" t="str">
        <f>'BASE METAS)'!O217</f>
        <v>Desarropllo Urbano</v>
      </c>
      <c r="P223" s="7106" t="str">
        <f>'BASE METAS)'!P217</f>
        <v>Desarrollo regional, urbano y ecología</v>
      </c>
      <c r="Q223" s="7106" t="str">
        <f>'BASE METAS)'!Q217</f>
        <v>Desarrollo y equipamiento urbano</v>
      </c>
      <c r="R223" s="7106" t="str">
        <f>'BASE METAS)'!R217</f>
        <v>Desarrollo urbano</v>
      </c>
      <c r="S223" s="5706" t="str">
        <f>'BASE METAS)'!S217</f>
        <v>Urbanización</v>
      </c>
      <c r="T223" s="5697" t="str">
        <f>'BASE METAS)'!T217</f>
        <v>Urbanización municipal</v>
      </c>
      <c r="U223" s="7726" t="str">
        <f>'BASE METAS)'!U217</f>
        <v>MANTENER EL ORDENAMIENTO DEL TERRITORIO MEDIANTE ACCIONES QUE PERMITAN REGULAR Y CONTROLAR LA EXPANSIÓN O CRECIMIENTO ORDENADO DE LOS CENTROS DE POBLACIÓN DEL MUNICIPIO.</v>
      </c>
      <c r="V223" s="5697" t="str">
        <f>'BASE METAS)'!V217</f>
        <v>Tlalnepantla Progresista</v>
      </c>
      <c r="W223" s="5694">
        <f>'BASE METAS)'!W217</f>
        <v>7387998.4400000004</v>
      </c>
      <c r="X223" s="7102" t="str">
        <f>'BASE METAS)'!X217</f>
        <v>DIRECCIÓN GENERAL DE DESARROLLO URBANO</v>
      </c>
      <c r="Y223" s="457" t="str">
        <f>'BASE METAS)'!Y217</f>
        <v>01</v>
      </c>
      <c r="Z223" s="218" t="str">
        <f>'BASE METAS)'!Z217</f>
        <v>PARTICIPAR EN LAS SESIONES DEL COMITÉ DE PLANEACIÓN Y DESARROLLO MUNICIPAL</v>
      </c>
      <c r="AA223" s="222" t="str">
        <f>'BASE METAS)'!AA217</f>
        <v>SESIÓN</v>
      </c>
      <c r="AB223" s="466">
        <f>'BASE METAS)'!AB217</f>
        <v>6</v>
      </c>
      <c r="AC223" s="459">
        <f>'BASE METAS)'!AC217</f>
        <v>1</v>
      </c>
      <c r="AD223" s="631">
        <f>'BASE METAS)'!AD217</f>
        <v>0.16666666666666666</v>
      </c>
      <c r="AE223" s="459">
        <f>'BASE METAS)'!AE217</f>
        <v>2</v>
      </c>
      <c r="AF223" s="631">
        <f>'BASE METAS)'!AF217</f>
        <v>0.33333333333333331</v>
      </c>
      <c r="AG223" s="459">
        <f>'BASE METAS)'!AG217</f>
        <v>2</v>
      </c>
      <c r="AH223" s="631">
        <f>'BASE METAS)'!AH217</f>
        <v>0.33333333333333331</v>
      </c>
      <c r="AI223" s="459">
        <f>'BASE METAS)'!AI217</f>
        <v>1</v>
      </c>
      <c r="AJ223" s="556">
        <f>'BASE METAS)'!AJ217</f>
        <v>0.16666666666666666</v>
      </c>
      <c r="AK223" s="191">
        <f>'BASE METAS)'!AK217</f>
        <v>0.99999999999999989</v>
      </c>
      <c r="AL223" s="1033">
        <f>'BASE METAS)'!AL217</f>
        <v>1</v>
      </c>
      <c r="AM223" s="1019" t="str">
        <f>'BASE METAS)'!AM217</f>
        <v xml:space="preserve">SESIONES DEL COMITÉ DE PLANEACIÓN Y DESARROLLO MUNICIPAL
</v>
      </c>
      <c r="AN223" s="1019" t="str">
        <f>'BASE METAS)'!AN217</f>
        <v>MIDE EL NÚMERO DE SESIONES REALIZADAS SOBRE LAS PROGRAMADAS</v>
      </c>
      <c r="AO223" s="1344" t="str">
        <f>'BASE METAS)'!AU217</f>
        <v>DESEMPEÑO</v>
      </c>
      <c r="AP223" s="970" t="str">
        <f>'BASE METAS)'!AO217</f>
        <v>SESIONES DEL COPLADEMUN REALIZADAS</v>
      </c>
      <c r="AQ223" s="970" t="str">
        <f>'BASE METAS)'!AP217</f>
        <v>SESIONES DEL COPLADEMUN PROGRAMADAS</v>
      </c>
      <c r="AR223" s="970">
        <f>'BASE METAS)'!AQ217</f>
        <v>100</v>
      </c>
      <c r="AS223" s="970" t="str">
        <f>'BASE METAS)'!AR217</f>
        <v>SESIONES</v>
      </c>
      <c r="AT223" s="970" t="str">
        <f>'BASE METAS)'!AS217</f>
        <v>EFICACIA</v>
      </c>
      <c r="AU223" s="1483">
        <f>'BASE METAS)'!BO217</f>
        <v>0</v>
      </c>
      <c r="AV223" s="1" t="e">
        <f>'BASE METAS)'!#REF!</f>
        <v>#REF!</v>
      </c>
      <c r="AW223" s="1" t="e">
        <f>'BASE METAS)'!#REF!</f>
        <v>#REF!</v>
      </c>
      <c r="AX223" s="1" t="e">
        <f>'BASE METAS)'!#REF!</f>
        <v>#REF!</v>
      </c>
      <c r="AY223" s="1" t="e">
        <f>'BASE METAS)'!#REF!</f>
        <v>#REF!</v>
      </c>
      <c r="AZ223" s="1" t="e">
        <f>'BASE METAS)'!#REF!</f>
        <v>#REF!</v>
      </c>
      <c r="BA223" s="1" t="e">
        <f>'BASE METAS)'!#REF!</f>
        <v>#REF!</v>
      </c>
      <c r="BB223" s="1" t="e">
        <f>'BASE METAS)'!#REF!</f>
        <v>#REF!</v>
      </c>
      <c r="BC223" s="1" t="e">
        <f>'BASE METAS)'!#REF!</f>
        <v>#REF!</v>
      </c>
      <c r="BD223" s="1" t="e">
        <f>'BASE METAS)'!#REF!</f>
        <v>#REF!</v>
      </c>
      <c r="BE223" s="1">
        <f>'BASE METAS)'!CG217</f>
        <v>1</v>
      </c>
      <c r="BF223" s="1">
        <f>'BASE METAS)'!CJ217</f>
        <v>0</v>
      </c>
      <c r="BG223" s="1">
        <f>'BASE METAS)'!CK217</f>
        <v>0</v>
      </c>
      <c r="BH223" s="1">
        <f>'BASE METAS)'!CL217</f>
        <v>0</v>
      </c>
      <c r="BI223" s="1">
        <f>'BASE METAS)'!CM217</f>
        <v>0</v>
      </c>
      <c r="BJ223" s="1">
        <f>'BASE METAS)'!CN217</f>
        <v>1</v>
      </c>
      <c r="BK223" s="1">
        <f>'BASE METAS)'!CO217</f>
        <v>0</v>
      </c>
      <c r="BL223" s="1">
        <f>'BASE METAS)'!CP217</f>
        <v>1</v>
      </c>
      <c r="BM223" s="1">
        <f>'BASE METAS)'!CQ217</f>
        <v>0</v>
      </c>
      <c r="BN223" s="1">
        <f>'BASE METAS)'!CR217</f>
        <v>1</v>
      </c>
      <c r="BO223" s="1">
        <f>'BASE METAS)'!CS217</f>
        <v>0</v>
      </c>
      <c r="BP223" s="1">
        <f>'BASE METAS)'!CT217</f>
        <v>1</v>
      </c>
      <c r="BQ223" s="1">
        <f>'BASE METAS)'!CU217</f>
        <v>0</v>
      </c>
      <c r="BR223" s="1">
        <f>'BASE METAS)'!CV217</f>
        <v>1</v>
      </c>
      <c r="BS223" s="1">
        <f>'BASE METAS)'!CW217</f>
        <v>1</v>
      </c>
      <c r="BT223" s="1">
        <f>'BASE METAS)'!CX217</f>
        <v>0</v>
      </c>
      <c r="BU223" s="1">
        <f>'BASE METAS)'!FA217</f>
        <v>6</v>
      </c>
      <c r="BV223" s="1">
        <f>'BASE METAS)'!FB217</f>
        <v>0</v>
      </c>
      <c r="BW223" s="1">
        <f>'BASE METAS)'!FC217</f>
        <v>0</v>
      </c>
      <c r="BX223" s="1">
        <f>'BASE METAS)'!FD217</f>
        <v>2</v>
      </c>
      <c r="BY223" s="1">
        <f>'BASE METAS)'!FE217</f>
        <v>2</v>
      </c>
      <c r="BZ223" s="1" t="e">
        <f>'BASE METAS)'!FF217</f>
        <v>#DIV/0!</v>
      </c>
      <c r="CA223" s="1">
        <f>'BASE METAS)'!FG217</f>
        <v>3</v>
      </c>
      <c r="CB223" s="1">
        <f>'BASE METAS)'!FH217</f>
        <v>3</v>
      </c>
      <c r="CC223" s="1">
        <f>'BASE METAS)'!FI217</f>
        <v>0.5</v>
      </c>
      <c r="CD223" s="1">
        <f>'BASE METAS)'!FJ217</f>
        <v>6</v>
      </c>
      <c r="CE223" s="1">
        <f>'BASE METAS)'!FK217</f>
        <v>0</v>
      </c>
      <c r="CF223" s="1">
        <f>'BASE METAS)'!FL217</f>
        <v>1</v>
      </c>
      <c r="CG223" s="1">
        <f>'BASE METAS)'!FM217</f>
        <v>1</v>
      </c>
    </row>
    <row r="224" spans="1:85" ht="51" x14ac:dyDescent="0.25">
      <c r="A224" s="1">
        <f>'BASE METAS)'!A218</f>
        <v>0</v>
      </c>
      <c r="B224" s="7156"/>
      <c r="C224" s="5685"/>
      <c r="D224" s="5685"/>
      <c r="E224" s="7152"/>
      <c r="F224" s="5707"/>
      <c r="G224" s="5707"/>
      <c r="H224" s="5707"/>
      <c r="I224" s="5707"/>
      <c r="J224" s="5707"/>
      <c r="K224" s="5707"/>
      <c r="L224" s="5707"/>
      <c r="M224" s="5707"/>
      <c r="N224" s="5698"/>
      <c r="O224" s="5707"/>
      <c r="P224" s="7107"/>
      <c r="Q224" s="7107"/>
      <c r="R224" s="7107"/>
      <c r="S224" s="5707"/>
      <c r="T224" s="5698"/>
      <c r="U224" s="7727"/>
      <c r="V224" s="5698"/>
      <c r="W224" s="5695"/>
      <c r="X224" s="7145"/>
      <c r="Y224" s="458" t="str">
        <f>'BASE METAS)'!Y218</f>
        <v>02</v>
      </c>
      <c r="Z224" s="439" t="str">
        <f>'BASE METAS)'!Z218</f>
        <v>REALIZAR REUNIONES INTERGUBERNAMENTALES CON INSTANCIAS MUNICIPALES, ESTATALES Y FEDERALES</v>
      </c>
      <c r="AA224" s="224" t="str">
        <f>'BASE METAS)'!AA218</f>
        <v>REUNION</v>
      </c>
      <c r="AB224" s="465">
        <f>'BASE METAS)'!AB218</f>
        <v>3</v>
      </c>
      <c r="AC224" s="460">
        <f>'BASE METAS)'!AC218</f>
        <v>0</v>
      </c>
      <c r="AD224" s="544">
        <f>'BASE METAS)'!AD218</f>
        <v>0</v>
      </c>
      <c r="AE224" s="460">
        <f>'BASE METAS)'!AE218</f>
        <v>1</v>
      </c>
      <c r="AF224" s="544">
        <f>'BASE METAS)'!AF218</f>
        <v>0.33333333333333331</v>
      </c>
      <c r="AG224" s="460">
        <f>'BASE METAS)'!AG218</f>
        <v>1</v>
      </c>
      <c r="AH224" s="544">
        <f>'BASE METAS)'!AH218</f>
        <v>0.33333333333333331</v>
      </c>
      <c r="AI224" s="460">
        <f>'BASE METAS)'!AI218</f>
        <v>1</v>
      </c>
      <c r="AJ224" s="545">
        <f>'BASE METAS)'!AJ218</f>
        <v>0.33333333333333331</v>
      </c>
      <c r="AK224" s="191">
        <f>'BASE METAS)'!AK218</f>
        <v>1</v>
      </c>
      <c r="AL224" s="1033">
        <f>'BASE METAS)'!AL218</f>
        <v>2</v>
      </c>
      <c r="AM224" s="1019" t="str">
        <f>'BASE METAS)'!AM218</f>
        <v xml:space="preserve">REUNIONES INTERGUBERNAMENTALES
</v>
      </c>
      <c r="AN224" s="1019" t="str">
        <f>'BASE METAS)'!AN218</f>
        <v>MIDE EL NÚMERO DE REUNIONES INTERGUBERNAMENTALES REALIZADAS SOBRE LAS PROGRAMADAS</v>
      </c>
      <c r="AO224" s="1344" t="str">
        <f>'BASE METAS)'!AU218</f>
        <v>DESEMPEÑO</v>
      </c>
      <c r="AP224" s="970" t="str">
        <f>'BASE METAS)'!AO218</f>
        <v>REUNIONES INTERGUBERNAMENTALES REALIZADAS</v>
      </c>
      <c r="AQ224" s="970" t="str">
        <f>'BASE METAS)'!AP218</f>
        <v>SESIONES INTERGUBERNAMENTALES PROGRAMADAS</v>
      </c>
      <c r="AR224" s="970">
        <f>'BASE METAS)'!AQ218</f>
        <v>100</v>
      </c>
      <c r="AS224" s="970" t="str">
        <f>'BASE METAS)'!AR218</f>
        <v xml:space="preserve">REUNIONES </v>
      </c>
      <c r="AT224" s="970" t="str">
        <f>'BASE METAS)'!AS218</f>
        <v>EFICACIA</v>
      </c>
      <c r="AU224" s="1483">
        <f>'BASE METAS)'!BO218</f>
        <v>0</v>
      </c>
      <c r="AV224" s="1" t="e">
        <f>'BASE METAS)'!#REF!</f>
        <v>#REF!</v>
      </c>
      <c r="AW224" s="1" t="e">
        <f>'BASE METAS)'!#REF!</f>
        <v>#REF!</v>
      </c>
      <c r="AX224" s="1" t="e">
        <f>'BASE METAS)'!#REF!</f>
        <v>#REF!</v>
      </c>
      <c r="AY224" s="1" t="e">
        <f>'BASE METAS)'!#REF!</f>
        <v>#REF!</v>
      </c>
      <c r="AZ224" s="1" t="e">
        <f>'BASE METAS)'!#REF!</f>
        <v>#REF!</v>
      </c>
      <c r="BA224" s="1" t="e">
        <f>'BASE METAS)'!#REF!</f>
        <v>#REF!</v>
      </c>
      <c r="BB224" s="1" t="e">
        <f>'BASE METAS)'!#REF!</f>
        <v>#REF!</v>
      </c>
      <c r="BC224" s="1" t="e">
        <f>'BASE METAS)'!#REF!</f>
        <v>#REF!</v>
      </c>
      <c r="BD224" s="1" t="e">
        <f>'BASE METAS)'!#REF!</f>
        <v>#REF!</v>
      </c>
      <c r="BE224" s="1">
        <f>'BASE METAS)'!CG218</f>
        <v>0</v>
      </c>
      <c r="BF224" s="1">
        <f>'BASE METAS)'!CJ218</f>
        <v>0</v>
      </c>
      <c r="BG224" s="1">
        <f>'BASE METAS)'!CK218</f>
        <v>0</v>
      </c>
      <c r="BH224" s="1">
        <f>'BASE METAS)'!CL218</f>
        <v>0</v>
      </c>
      <c r="BI224" s="1">
        <f>'BASE METAS)'!CM218</f>
        <v>0</v>
      </c>
      <c r="BJ224" s="1">
        <f>'BASE METAS)'!CN218</f>
        <v>0</v>
      </c>
      <c r="BK224" s="1">
        <f>'BASE METAS)'!CO218</f>
        <v>0</v>
      </c>
      <c r="BL224" s="1">
        <f>'BASE METAS)'!CP218</f>
        <v>1</v>
      </c>
      <c r="BM224" s="1">
        <f>'BASE METAS)'!CQ218</f>
        <v>0</v>
      </c>
      <c r="BN224" s="1">
        <f>'BASE METAS)'!CR218</f>
        <v>0</v>
      </c>
      <c r="BO224" s="1">
        <f>'BASE METAS)'!CS218</f>
        <v>1</v>
      </c>
      <c r="BP224" s="1">
        <f>'BASE METAS)'!CT218</f>
        <v>0</v>
      </c>
      <c r="BQ224" s="1">
        <f>'BASE METAS)'!CU218</f>
        <v>0</v>
      </c>
      <c r="BR224" s="1">
        <f>'BASE METAS)'!CV218</f>
        <v>1</v>
      </c>
      <c r="BS224" s="1">
        <f>'BASE METAS)'!CW218</f>
        <v>0</v>
      </c>
      <c r="BT224" s="1">
        <f>'BASE METAS)'!CX218</f>
        <v>0</v>
      </c>
      <c r="BU224" s="1">
        <f>'BASE METAS)'!FA218</f>
        <v>3</v>
      </c>
      <c r="BV224" s="1">
        <f>'BASE METAS)'!FB218</f>
        <v>0</v>
      </c>
      <c r="BW224" s="1">
        <f>'BASE METAS)'!FC218</f>
        <v>1</v>
      </c>
      <c r="BX224" s="1">
        <f>'BASE METAS)'!FD218</f>
        <v>1</v>
      </c>
      <c r="BY224" s="1">
        <f>'BASE METAS)'!FE218</f>
        <v>0</v>
      </c>
      <c r="BZ224" s="1">
        <f>'BASE METAS)'!FF218</f>
        <v>1</v>
      </c>
      <c r="CA224" s="1">
        <f>'BASE METAS)'!FG218</f>
        <v>1</v>
      </c>
      <c r="CB224" s="1">
        <f>'BASE METAS)'!FH218</f>
        <v>2</v>
      </c>
      <c r="CC224" s="1">
        <f>'BASE METAS)'!FI218</f>
        <v>0</v>
      </c>
      <c r="CD224" s="1">
        <f>'BASE METAS)'!FJ218</f>
        <v>3</v>
      </c>
      <c r="CE224" s="1">
        <f>'BASE METAS)'!FK218</f>
        <v>0</v>
      </c>
      <c r="CF224" s="1">
        <f>'BASE METAS)'!FL218</f>
        <v>0</v>
      </c>
      <c r="CG224" s="1">
        <f>'BASE METAS)'!FM218</f>
        <v>0</v>
      </c>
    </row>
    <row r="225" spans="1:85" ht="51" x14ac:dyDescent="0.25">
      <c r="A225" s="1">
        <f>'BASE METAS)'!A219</f>
        <v>0</v>
      </c>
      <c r="B225" s="7156"/>
      <c r="C225" s="5685"/>
      <c r="D225" s="5685"/>
      <c r="E225" s="7152"/>
      <c r="F225" s="5707"/>
      <c r="G225" s="5707"/>
      <c r="H225" s="5707"/>
      <c r="I225" s="5707"/>
      <c r="J225" s="5707"/>
      <c r="K225" s="5707"/>
      <c r="L225" s="5707"/>
      <c r="M225" s="5707"/>
      <c r="N225" s="5698"/>
      <c r="O225" s="5707"/>
      <c r="P225" s="7107"/>
      <c r="Q225" s="7107"/>
      <c r="R225" s="7107"/>
      <c r="S225" s="5707"/>
      <c r="T225" s="5698"/>
      <c r="U225" s="7727"/>
      <c r="V225" s="5698"/>
      <c r="W225" s="5695"/>
      <c r="X225" s="7145"/>
      <c r="Y225" s="458" t="str">
        <f>'BASE METAS)'!Y219</f>
        <v>03</v>
      </c>
      <c r="Z225" s="439" t="str">
        <f>'BASE METAS)'!Z219</f>
        <v>ORGANIZAR LAS SESIONES DEL COMITÉ DE PREVENCIÓN Y CONTROL DEL CRECIMIENTO URBANO</v>
      </c>
      <c r="AA225" s="223" t="str">
        <f>'BASE METAS)'!AA219</f>
        <v>SESIÓN</v>
      </c>
      <c r="AB225" s="465">
        <f>'BASE METAS)'!AB219</f>
        <v>6</v>
      </c>
      <c r="AC225" s="460">
        <f>'BASE METAS)'!AC219</f>
        <v>1</v>
      </c>
      <c r="AD225" s="544">
        <f>'BASE METAS)'!AD219</f>
        <v>0.16666666666666666</v>
      </c>
      <c r="AE225" s="460">
        <f>'BASE METAS)'!AE219</f>
        <v>2</v>
      </c>
      <c r="AF225" s="544">
        <f>'BASE METAS)'!AF219</f>
        <v>0.33333333333333331</v>
      </c>
      <c r="AG225" s="460">
        <f>'BASE METAS)'!AG219</f>
        <v>2</v>
      </c>
      <c r="AH225" s="544">
        <f>'BASE METAS)'!AH219</f>
        <v>0.33333333333333331</v>
      </c>
      <c r="AI225" s="460">
        <f>'BASE METAS)'!AI219</f>
        <v>1</v>
      </c>
      <c r="AJ225" s="545">
        <f>'BASE METAS)'!AJ219</f>
        <v>0.16666666666666666</v>
      </c>
      <c r="AK225" s="191">
        <f>'BASE METAS)'!AK219</f>
        <v>0.99999999999999989</v>
      </c>
      <c r="AL225" s="1033">
        <f>'BASE METAS)'!AL219</f>
        <v>3</v>
      </c>
      <c r="AM225" s="1019" t="str">
        <f>'BASE METAS)'!AM219</f>
        <v xml:space="preserve"> SESIONES DEL COMITÉ DE PREVENCIÓN Y CONTROL DEL CRECIMIENTO URBANO
</v>
      </c>
      <c r="AN225" s="1019" t="str">
        <f>'BASE METAS)'!AN219</f>
        <v>MIDE EL NÚMERO DE SESIONES REALIZADAS SOBRE LAS PROGRAMADAS</v>
      </c>
      <c r="AO225" s="1344" t="str">
        <f>'BASE METAS)'!AU219</f>
        <v>DESEMPEÑO</v>
      </c>
      <c r="AP225" s="970" t="str">
        <f>'BASE METAS)'!AO219</f>
        <v>SESIONES DEL COMITÉ REALIZADAS</v>
      </c>
      <c r="AQ225" s="970" t="str">
        <f>'BASE METAS)'!AP219</f>
        <v>SESIONES PROGRAMADAS</v>
      </c>
      <c r="AR225" s="970">
        <f>'BASE METAS)'!AQ219</f>
        <v>100</v>
      </c>
      <c r="AS225" s="970" t="str">
        <f>'BASE METAS)'!AR219</f>
        <v>SESIONES</v>
      </c>
      <c r="AT225" s="970" t="str">
        <f>'BASE METAS)'!AS219</f>
        <v>EFICACIA</v>
      </c>
      <c r="AU225" s="1483">
        <f>'BASE METAS)'!BO219</f>
        <v>0</v>
      </c>
      <c r="AV225" s="1" t="e">
        <f>'BASE METAS)'!#REF!</f>
        <v>#REF!</v>
      </c>
      <c r="AW225" s="1" t="e">
        <f>'BASE METAS)'!#REF!</f>
        <v>#REF!</v>
      </c>
      <c r="AX225" s="1" t="e">
        <f>'BASE METAS)'!#REF!</f>
        <v>#REF!</v>
      </c>
      <c r="AY225" s="1" t="e">
        <f>'BASE METAS)'!#REF!</f>
        <v>#REF!</v>
      </c>
      <c r="AZ225" s="1" t="e">
        <f>'BASE METAS)'!#REF!</f>
        <v>#REF!</v>
      </c>
      <c r="BA225" s="1" t="e">
        <f>'BASE METAS)'!#REF!</f>
        <v>#REF!</v>
      </c>
      <c r="BB225" s="1" t="e">
        <f>'BASE METAS)'!#REF!</f>
        <v>#REF!</v>
      </c>
      <c r="BC225" s="1" t="e">
        <f>'BASE METAS)'!#REF!</f>
        <v>#REF!</v>
      </c>
      <c r="BD225" s="1" t="e">
        <f>'BASE METAS)'!#REF!</f>
        <v>#REF!</v>
      </c>
      <c r="BE225" s="1">
        <f>'BASE METAS)'!CG219</f>
        <v>1</v>
      </c>
      <c r="BF225" s="1">
        <f>'BASE METAS)'!CJ219</f>
        <v>0</v>
      </c>
      <c r="BG225" s="1">
        <f>'BASE METAS)'!CK219</f>
        <v>0</v>
      </c>
      <c r="BH225" s="1">
        <f>'BASE METAS)'!CL219</f>
        <v>0</v>
      </c>
      <c r="BI225" s="1">
        <f>'BASE METAS)'!CM219</f>
        <v>0</v>
      </c>
      <c r="BJ225" s="1">
        <f>'BASE METAS)'!CN219</f>
        <v>1</v>
      </c>
      <c r="BK225" s="1">
        <f>'BASE METAS)'!CO219</f>
        <v>0</v>
      </c>
      <c r="BL225" s="1">
        <f>'BASE METAS)'!CP219</f>
        <v>1</v>
      </c>
      <c r="BM225" s="1">
        <f>'BASE METAS)'!CQ219</f>
        <v>1</v>
      </c>
      <c r="BN225" s="1">
        <f>'BASE METAS)'!CR219</f>
        <v>0</v>
      </c>
      <c r="BO225" s="1">
        <f>'BASE METAS)'!CS219</f>
        <v>1</v>
      </c>
      <c r="BP225" s="1">
        <f>'BASE METAS)'!CT219</f>
        <v>1</v>
      </c>
      <c r="BQ225" s="1">
        <f>'BASE METAS)'!CU219</f>
        <v>0</v>
      </c>
      <c r="BR225" s="1">
        <f>'BASE METAS)'!CV219</f>
        <v>0</v>
      </c>
      <c r="BS225" s="1">
        <f>'BASE METAS)'!CW219</f>
        <v>1</v>
      </c>
      <c r="BT225" s="1">
        <f>'BASE METAS)'!CX219</f>
        <v>0</v>
      </c>
      <c r="BU225" s="1">
        <f>'BASE METAS)'!FA219</f>
        <v>6</v>
      </c>
      <c r="BV225" s="1">
        <f>'BASE METAS)'!FB219</f>
        <v>0</v>
      </c>
      <c r="BW225" s="1">
        <f>'BASE METAS)'!FC219</f>
        <v>1</v>
      </c>
      <c r="BX225" s="1">
        <f>'BASE METAS)'!FD219</f>
        <v>2</v>
      </c>
      <c r="BY225" s="1">
        <f>'BASE METAS)'!FE219</f>
        <v>1</v>
      </c>
      <c r="BZ225" s="1">
        <f>'BASE METAS)'!FF219</f>
        <v>2</v>
      </c>
      <c r="CA225" s="1">
        <f>'BASE METAS)'!FG219</f>
        <v>3</v>
      </c>
      <c r="CB225" s="1">
        <f>'BASE METAS)'!FH219</f>
        <v>3</v>
      </c>
      <c r="CC225" s="1">
        <f>'BASE METAS)'!FI219</f>
        <v>0</v>
      </c>
      <c r="CD225" s="1">
        <f>'BASE METAS)'!FJ219</f>
        <v>6</v>
      </c>
      <c r="CE225" s="1">
        <f>'BASE METAS)'!FK219</f>
        <v>0</v>
      </c>
      <c r="CF225" s="1">
        <f>'BASE METAS)'!FL219</f>
        <v>1</v>
      </c>
      <c r="CG225" s="1">
        <f>'BASE METAS)'!FM219</f>
        <v>1</v>
      </c>
    </row>
    <row r="226" spans="1:85" ht="51" x14ac:dyDescent="0.25">
      <c r="A226" s="1">
        <f>'BASE METAS)'!A220</f>
        <v>0</v>
      </c>
      <c r="B226" s="7156"/>
      <c r="C226" s="5685"/>
      <c r="D226" s="5685"/>
      <c r="E226" s="7152"/>
      <c r="F226" s="5707"/>
      <c r="G226" s="5707"/>
      <c r="H226" s="5707"/>
      <c r="I226" s="5707"/>
      <c r="J226" s="5707"/>
      <c r="K226" s="5707"/>
      <c r="L226" s="5707"/>
      <c r="M226" s="5707"/>
      <c r="N226" s="5698"/>
      <c r="O226" s="5707"/>
      <c r="P226" s="7107"/>
      <c r="Q226" s="7107"/>
      <c r="R226" s="7107"/>
      <c r="S226" s="5707"/>
      <c r="T226" s="5698"/>
      <c r="U226" s="7727"/>
      <c r="V226" s="5698"/>
      <c r="W226" s="5695"/>
      <c r="X226" s="7145"/>
      <c r="Y226" s="458" t="str">
        <f>'BASE METAS)'!Y220</f>
        <v>04</v>
      </c>
      <c r="Z226" s="219" t="str">
        <f>'BASE METAS)'!Z220</f>
        <v>REALIZAR REUNIONES CON DESARROLLADORES PARA EL ANALISIS DE PROYECTOS SUSCEPTIBLES DE REALIZARSE</v>
      </c>
      <c r="AA226" s="223" t="str">
        <f>'BASE METAS)'!AA220</f>
        <v>REUNION</v>
      </c>
      <c r="AB226" s="465">
        <f>'BASE METAS)'!AB220</f>
        <v>12</v>
      </c>
      <c r="AC226" s="460">
        <f>'BASE METAS)'!AC220</f>
        <v>2</v>
      </c>
      <c r="AD226" s="544">
        <f>'BASE METAS)'!AD220</f>
        <v>0.16666666666666666</v>
      </c>
      <c r="AE226" s="460">
        <f>'BASE METAS)'!AE220</f>
        <v>3</v>
      </c>
      <c r="AF226" s="544">
        <f>'BASE METAS)'!AF220</f>
        <v>0.25</v>
      </c>
      <c r="AG226" s="460">
        <f>'BASE METAS)'!AG220</f>
        <v>4</v>
      </c>
      <c r="AH226" s="544">
        <f>'BASE METAS)'!AH220</f>
        <v>0.33333333333333331</v>
      </c>
      <c r="AI226" s="460">
        <f>'BASE METAS)'!AI220</f>
        <v>3</v>
      </c>
      <c r="AJ226" s="545">
        <f>'BASE METAS)'!AJ220</f>
        <v>0.25</v>
      </c>
      <c r="AK226" s="191">
        <f>'BASE METAS)'!AK220</f>
        <v>1</v>
      </c>
      <c r="AL226" s="1033">
        <f>'BASE METAS)'!AL220</f>
        <v>4</v>
      </c>
      <c r="AM226" s="1019" t="str">
        <f>'BASE METAS)'!AM220</f>
        <v xml:space="preserve">REUNIONES  PARA EL ANALISIS DE PROYECTOS SUSCEPTIBLES DE REALIZARSE
</v>
      </c>
      <c r="AN226" s="1019" t="str">
        <f>'BASE METAS)'!AN220</f>
        <v>MIDE EL NÚMERO DE REUNIONES PROGRAMADAS SOBRE LAS REUNIONES REALIZADAS</v>
      </c>
      <c r="AO226" s="1344" t="str">
        <f>'BASE METAS)'!AU220</f>
        <v>DESEMPEÑO</v>
      </c>
      <c r="AP226" s="970" t="str">
        <f>'BASE METAS)'!AO220</f>
        <v xml:space="preserve">REUNIONES DE ANÁLISIS DE PROYECTOS REALIZADAS </v>
      </c>
      <c r="AQ226" s="970" t="str">
        <f>'BASE METAS)'!AP220</f>
        <v>REUNIONES DE ANÁLISIS DE PROYECTOS PROGRAMADAS</v>
      </c>
      <c r="AR226" s="970">
        <f>'BASE METAS)'!AQ220</f>
        <v>100</v>
      </c>
      <c r="AS226" s="970" t="str">
        <f>'BASE METAS)'!AR220</f>
        <v xml:space="preserve">REUNIONES </v>
      </c>
      <c r="AT226" s="970" t="str">
        <f>'BASE METAS)'!AS220</f>
        <v>EFICACIA</v>
      </c>
      <c r="AU226" s="1483">
        <f>'BASE METAS)'!BO220</f>
        <v>0</v>
      </c>
      <c r="AV226" s="1" t="e">
        <f>'BASE METAS)'!#REF!</f>
        <v>#REF!</v>
      </c>
      <c r="AW226" s="1" t="e">
        <f>'BASE METAS)'!#REF!</f>
        <v>#REF!</v>
      </c>
      <c r="AX226" s="1" t="e">
        <f>'BASE METAS)'!#REF!</f>
        <v>#REF!</v>
      </c>
      <c r="AY226" s="1" t="e">
        <f>'BASE METAS)'!#REF!</f>
        <v>#REF!</v>
      </c>
      <c r="AZ226" s="1" t="e">
        <f>'BASE METAS)'!#REF!</f>
        <v>#REF!</v>
      </c>
      <c r="BA226" s="1" t="e">
        <f>'BASE METAS)'!#REF!</f>
        <v>#REF!</v>
      </c>
      <c r="BB226" s="1" t="e">
        <f>'BASE METAS)'!#REF!</f>
        <v>#REF!</v>
      </c>
      <c r="BC226" s="1" t="e">
        <f>'BASE METAS)'!#REF!</f>
        <v>#REF!</v>
      </c>
      <c r="BD226" s="1" t="e">
        <f>'BASE METAS)'!#REF!</f>
        <v>#REF!</v>
      </c>
      <c r="BE226" s="1">
        <f>'BASE METAS)'!CG220</f>
        <v>2</v>
      </c>
      <c r="BF226" s="1">
        <f>'BASE METAS)'!CJ220</f>
        <v>0</v>
      </c>
      <c r="BG226" s="1">
        <f>'BASE METAS)'!CK220</f>
        <v>0</v>
      </c>
      <c r="BH226" s="1">
        <f>'BASE METAS)'!CL220</f>
        <v>0</v>
      </c>
      <c r="BI226" s="1">
        <f>'BASE METAS)'!CM220</f>
        <v>0</v>
      </c>
      <c r="BJ226" s="1">
        <f>'BASE METAS)'!CN220</f>
        <v>1</v>
      </c>
      <c r="BK226" s="1">
        <f>'BASE METAS)'!CO220</f>
        <v>1</v>
      </c>
      <c r="BL226" s="1">
        <f>'BASE METAS)'!CP220</f>
        <v>2</v>
      </c>
      <c r="BM226" s="1">
        <f>'BASE METAS)'!CQ220</f>
        <v>0</v>
      </c>
      <c r="BN226" s="1">
        <f>'BASE METAS)'!CR220</f>
        <v>2</v>
      </c>
      <c r="BO226" s="1">
        <f>'BASE METAS)'!CS220</f>
        <v>0</v>
      </c>
      <c r="BP226" s="1">
        <f>'BASE METAS)'!CT220</f>
        <v>2</v>
      </c>
      <c r="BQ226" s="1">
        <f>'BASE METAS)'!CU220</f>
        <v>0</v>
      </c>
      <c r="BR226" s="1">
        <f>'BASE METAS)'!CV220</f>
        <v>2</v>
      </c>
      <c r="BS226" s="1">
        <f>'BASE METAS)'!CW220</f>
        <v>2</v>
      </c>
      <c r="BT226" s="1">
        <f>'BASE METAS)'!CX220</f>
        <v>0</v>
      </c>
      <c r="BU226" s="1">
        <f>'BASE METAS)'!FA220</f>
        <v>12</v>
      </c>
      <c r="BV226" s="1">
        <f>'BASE METAS)'!FB220</f>
        <v>0</v>
      </c>
      <c r="BW226" s="1">
        <f>'BASE METAS)'!FC220</f>
        <v>2</v>
      </c>
      <c r="BX226" s="1">
        <f>'BASE METAS)'!FD220</f>
        <v>3</v>
      </c>
      <c r="BY226" s="1">
        <f>'BASE METAS)'!FE220</f>
        <v>1</v>
      </c>
      <c r="BZ226" s="1">
        <f>'BASE METAS)'!FF220</f>
        <v>1.5</v>
      </c>
      <c r="CA226" s="1">
        <f>'BASE METAS)'!FG220</f>
        <v>5</v>
      </c>
      <c r="CB226" s="1">
        <f>'BASE METAS)'!FH220</f>
        <v>7</v>
      </c>
      <c r="CC226" s="1">
        <f>'BASE METAS)'!FI220</f>
        <v>0.41666666666666669</v>
      </c>
      <c r="CD226" s="1">
        <f>'BASE METAS)'!FJ220</f>
        <v>12</v>
      </c>
      <c r="CE226" s="1">
        <f>'BASE METAS)'!FK220</f>
        <v>0</v>
      </c>
      <c r="CF226" s="1">
        <f>'BASE METAS)'!FL220</f>
        <v>0</v>
      </c>
      <c r="CG226" s="1">
        <f>'BASE METAS)'!FM220</f>
        <v>0</v>
      </c>
    </row>
    <row r="227" spans="1:85" ht="76.5" x14ac:dyDescent="0.25">
      <c r="A227" s="1">
        <f>'BASE METAS)'!A221</f>
        <v>0</v>
      </c>
      <c r="B227" s="7156"/>
      <c r="C227" s="5686"/>
      <c r="D227" s="5686"/>
      <c r="E227" s="7153"/>
      <c r="F227" s="5708"/>
      <c r="G227" s="5708"/>
      <c r="H227" s="5708"/>
      <c r="I227" s="5708"/>
      <c r="J227" s="5708"/>
      <c r="K227" s="5708"/>
      <c r="L227" s="5708"/>
      <c r="M227" s="5708"/>
      <c r="N227" s="5699"/>
      <c r="O227" s="5708"/>
      <c r="P227" s="7108"/>
      <c r="Q227" s="7108"/>
      <c r="R227" s="7108"/>
      <c r="S227" s="5708"/>
      <c r="T227" s="5699"/>
      <c r="U227" s="7728"/>
      <c r="V227" s="5699"/>
      <c r="W227" s="5696"/>
      <c r="X227" s="7103"/>
      <c r="Y227" s="461" t="str">
        <f>'BASE METAS)'!Y221</f>
        <v>05</v>
      </c>
      <c r="Z227" s="226" t="str">
        <f>'BASE METAS)'!Z221</f>
        <v>REALIZAR REUNIONES DEL FIDEICOMISO PARA EL DESARROLLO URBANO REGIONAL DEL NORESTE DEL VALLE DE MÉXICO (ZONA CENTRO DE TLALNEPANTLA)</v>
      </c>
      <c r="AA227" s="227" t="str">
        <f>'BASE METAS)'!AA221</f>
        <v>REUNION</v>
      </c>
      <c r="AB227" s="475">
        <f>'BASE METAS)'!AB221</f>
        <v>10</v>
      </c>
      <c r="AC227" s="420">
        <f>'BASE METAS)'!AC221</f>
        <v>2</v>
      </c>
      <c r="AD227" s="421">
        <f>'BASE METAS)'!AD221</f>
        <v>0.2</v>
      </c>
      <c r="AE227" s="420">
        <f>'BASE METAS)'!AE221</f>
        <v>3</v>
      </c>
      <c r="AF227" s="421">
        <f>'BASE METAS)'!AF221</f>
        <v>0.3</v>
      </c>
      <c r="AG227" s="420">
        <f>'BASE METAS)'!AG221</f>
        <v>3</v>
      </c>
      <c r="AH227" s="421">
        <f>'BASE METAS)'!AH221</f>
        <v>0.3</v>
      </c>
      <c r="AI227" s="420">
        <f>'BASE METAS)'!AI221</f>
        <v>2</v>
      </c>
      <c r="AJ227" s="422">
        <f>'BASE METAS)'!AJ221</f>
        <v>0.2</v>
      </c>
      <c r="AK227" s="191">
        <f>'BASE METAS)'!AK221</f>
        <v>1</v>
      </c>
      <c r="AL227" s="1033">
        <f>'BASE METAS)'!AL221</f>
        <v>5</v>
      </c>
      <c r="AM227" s="1019" t="str">
        <f>'BASE METAS)'!AM221</f>
        <v xml:space="preserve"> REUNIONES DEL FIDEICOMISO PARA EL DESARROLLO URBANO REGIONAL DEL NORESTE DEL VALLE DE MÉXICO (ZONA CENTRO DE TLALNEPANTLA)
</v>
      </c>
      <c r="AN227" s="1019" t="str">
        <f>'BASE METAS)'!AN221</f>
        <v>MIDE EL NÚMERO DE REUNIONES REALIZADAS SOBRE EL NÚMERO DE REUNIONES PROGRAMAS</v>
      </c>
      <c r="AO227" s="1344" t="str">
        <f>'BASE METAS)'!AU221</f>
        <v>DESEMPEÑO</v>
      </c>
      <c r="AP227" s="970" t="str">
        <f>'BASE METAS)'!AO221</f>
        <v xml:space="preserve">REUNIONES DEL FIDEICOMISO REALIZADAS </v>
      </c>
      <c r="AQ227" s="970" t="str">
        <f>'BASE METAS)'!AP221</f>
        <v>REUNIONES DEL FIDEICOMISO PROGRAMADAS</v>
      </c>
      <c r="AR227" s="970">
        <f>'BASE METAS)'!AQ221</f>
        <v>100</v>
      </c>
      <c r="AS227" s="970" t="str">
        <f>'BASE METAS)'!AR221</f>
        <v xml:space="preserve">REUNIONES </v>
      </c>
      <c r="AT227" s="970" t="str">
        <f>'BASE METAS)'!AS221</f>
        <v>EFICACIA</v>
      </c>
      <c r="AU227" s="1483">
        <f>'BASE METAS)'!BO221</f>
        <v>0</v>
      </c>
      <c r="AV227" s="1">
        <f>'BASE METAS)'!BQ221</f>
        <v>10</v>
      </c>
      <c r="AW227" s="1">
        <f>'BASE METAS)'!BR221</f>
        <v>0</v>
      </c>
      <c r="AX227" s="1">
        <f>'BASE METAS)'!BS221</f>
        <v>3</v>
      </c>
      <c r="AY227" s="1">
        <f>'BASE METAS)'!BT221</f>
        <v>6</v>
      </c>
      <c r="AZ227" s="1">
        <f>'BASE METAS)'!BU221</f>
        <v>-3</v>
      </c>
      <c r="BA227" s="1">
        <f>'BASE METAS)'!BV221</f>
        <v>2</v>
      </c>
      <c r="BB227" s="1">
        <f>'BASE METAS)'!BW221</f>
        <v>8</v>
      </c>
      <c r="BC227" s="1">
        <f>'BASE METAS)'!BX221</f>
        <v>2</v>
      </c>
      <c r="BD227" s="1">
        <f>'BASE METAS)'!BY221</f>
        <v>0.8</v>
      </c>
      <c r="BE227" s="1">
        <f>'BASE METAS)'!CG221</f>
        <v>2</v>
      </c>
      <c r="BF227" s="1">
        <f>'BASE METAS)'!CJ221</f>
        <v>0</v>
      </c>
      <c r="BG227" s="1">
        <f>'BASE METAS)'!CK221</f>
        <v>0</v>
      </c>
      <c r="BH227" s="1">
        <f>'BASE METAS)'!CL221</f>
        <v>0</v>
      </c>
      <c r="BI227" s="1">
        <f>'BASE METAS)'!CM221</f>
        <v>0</v>
      </c>
      <c r="BJ227" s="1">
        <f>'BASE METAS)'!CN221</f>
        <v>1</v>
      </c>
      <c r="BK227" s="1">
        <f>'BASE METAS)'!CO221</f>
        <v>1</v>
      </c>
      <c r="BL227" s="1">
        <f>'BASE METAS)'!CP221</f>
        <v>0</v>
      </c>
      <c r="BM227" s="1">
        <f>'BASE METAS)'!CQ221</f>
        <v>2</v>
      </c>
      <c r="BN227" s="1">
        <f>'BASE METAS)'!CR221</f>
        <v>1</v>
      </c>
      <c r="BO227" s="1">
        <f>'BASE METAS)'!CS221</f>
        <v>2</v>
      </c>
      <c r="BP227" s="1">
        <f>'BASE METAS)'!CT221</f>
        <v>0</v>
      </c>
      <c r="BQ227" s="1">
        <f>'BASE METAS)'!CU221</f>
        <v>2</v>
      </c>
      <c r="BR227" s="1">
        <f>'BASE METAS)'!CV221</f>
        <v>1</v>
      </c>
      <c r="BS227" s="1">
        <f>'BASE METAS)'!CW221</f>
        <v>0</v>
      </c>
      <c r="BT227" s="1">
        <f>'BASE METAS)'!CX221</f>
        <v>0</v>
      </c>
      <c r="BU227" s="1">
        <f>'BASE METAS)'!FA221</f>
        <v>10</v>
      </c>
      <c r="BV227" s="1">
        <f>'BASE METAS)'!FB221</f>
        <v>0</v>
      </c>
      <c r="BW227" s="1">
        <f>'BASE METAS)'!FC221</f>
        <v>0</v>
      </c>
      <c r="BX227" s="1">
        <f>'BASE METAS)'!FD221</f>
        <v>3</v>
      </c>
      <c r="BY227" s="1">
        <f>'BASE METAS)'!FE221</f>
        <v>3</v>
      </c>
      <c r="BZ227" s="1" t="e">
        <f>'BASE METAS)'!FF221</f>
        <v>#DIV/0!</v>
      </c>
      <c r="CA227" s="1">
        <f>'BASE METAS)'!FG221</f>
        <v>5</v>
      </c>
      <c r="CB227" s="1">
        <f>'BASE METAS)'!FH221</f>
        <v>5</v>
      </c>
      <c r="CC227" s="1">
        <f>'BASE METAS)'!FI221</f>
        <v>0.5</v>
      </c>
      <c r="CD227" s="1">
        <f>'BASE METAS)'!FJ221</f>
        <v>10</v>
      </c>
      <c r="CE227" s="1">
        <f>'BASE METAS)'!FK221</f>
        <v>0</v>
      </c>
      <c r="CF227" s="1">
        <f>'BASE METAS)'!FL221</f>
        <v>2</v>
      </c>
      <c r="CG227" s="1">
        <f>'BASE METAS)'!FM221</f>
        <v>2</v>
      </c>
    </row>
    <row r="228" spans="1:85" ht="63.75" x14ac:dyDescent="0.25">
      <c r="A228" s="1">
        <f>'BASE METAS)'!A222</f>
        <v>35</v>
      </c>
      <c r="B228" s="7156"/>
      <c r="C228" s="5684">
        <f>'BASE METAS)'!C222</f>
        <v>701</v>
      </c>
      <c r="D228" s="5684">
        <f>'BASE METAS)'!D222</f>
        <v>2</v>
      </c>
      <c r="E228" s="7151" t="str">
        <f>'BASE METAS)'!E222</f>
        <v xml:space="preserve">INSTRUMENTACIÓN URBANA </v>
      </c>
      <c r="F228" s="5706" t="str">
        <f>'BASE METAS)'!F222</f>
        <v>F01</v>
      </c>
      <c r="G228" s="5706" t="str">
        <f>'BASE METAS)'!G222</f>
        <v>123</v>
      </c>
      <c r="H228" s="5706" t="str">
        <f>'BASE METAS)'!H222</f>
        <v>10</v>
      </c>
      <c r="I228" s="5706" t="str">
        <f>'BASE METAS)'!I222</f>
        <v>02</v>
      </c>
      <c r="J228" s="5706" t="str">
        <f>'BASE METAS)'!J222</f>
        <v>01</v>
      </c>
      <c r="K228" s="5706" t="str">
        <f>'BASE METAS)'!K222</f>
        <v>02</v>
      </c>
      <c r="L228" s="5706" t="str">
        <f>'BASE METAS)'!L222</f>
        <v>03</v>
      </c>
      <c r="M228" s="5706" t="str">
        <f>'BASE METAS)'!M222</f>
        <v>101</v>
      </c>
      <c r="N228" s="5697" t="str">
        <f>'BASE METAS)'!N222</f>
        <v>Desarrollo Urbano y Servicios Públicos</v>
      </c>
      <c r="O228" s="5706" t="str">
        <f>'BASE METAS)'!O222</f>
        <v>Desarropllo Urbano</v>
      </c>
      <c r="P228" s="7106" t="str">
        <f>'BASE METAS)'!P222</f>
        <v>Desarrollo regional, urbano y ecología</v>
      </c>
      <c r="Q228" s="7106" t="str">
        <f>'BASE METAS)'!Q222</f>
        <v>Desarrollo y equipamiento urbano</v>
      </c>
      <c r="R228" s="7106" t="str">
        <f>'BASE METAS)'!R222</f>
        <v>Desarrollo urbano</v>
      </c>
      <c r="S228" s="5697" t="str">
        <f>'BASE METAS)'!S222</f>
        <v>Planeación, operación y control urbano</v>
      </c>
      <c r="T228" s="5697" t="str">
        <f>'BASE METAS)'!T222</f>
        <v>Instrumentación urbana</v>
      </c>
      <c r="U228" s="7726" t="str">
        <f>'BASE METAS)'!U222</f>
        <v>MANTENER EL ORDENAMIENTO DEL TERRITORIO MEDIANTE ACCIONES QUE PERMITAN REGULAR Y CONTROLAR LA EXPANSIÓN O CRECIMIENTO ORDENADO DE LOS CENTROS DE POBLACIÓN DEL MUNICIPIO.</v>
      </c>
      <c r="V228" s="5697" t="str">
        <f>'BASE METAS)'!V222</f>
        <v>Tlalnepantla Progresista</v>
      </c>
      <c r="W228" s="5694">
        <f>'BASE METAS)'!W222</f>
        <v>11038622.92</v>
      </c>
      <c r="X228" s="7102" t="str">
        <f>'BASE METAS)'!X222</f>
        <v>SUBDIRECCIÓN DE DESARROLLO URBANO</v>
      </c>
      <c r="Y228" s="463" t="str">
        <f>'BASE METAS)'!Y222</f>
        <v>01</v>
      </c>
      <c r="Z228" s="218" t="str">
        <f>'BASE METAS)'!Z222</f>
        <v xml:space="preserve">REALIZAR INSPECCIONES DE AUTORIZACIÓN DE LICENCIAS DE CONSTRUCCIÓN </v>
      </c>
      <c r="AA228" s="222" t="str">
        <f>'BASE METAS)'!AA222</f>
        <v>INSPECCIÓN</v>
      </c>
      <c r="AB228" s="466">
        <f>'BASE METAS)'!AB222</f>
        <v>800</v>
      </c>
      <c r="AC228" s="469">
        <f>'BASE METAS)'!AC222</f>
        <v>100</v>
      </c>
      <c r="AD228" s="576">
        <f>'BASE METAS)'!AD222</f>
        <v>0.125</v>
      </c>
      <c r="AE228" s="470">
        <f>'BASE METAS)'!AE222</f>
        <v>250</v>
      </c>
      <c r="AF228" s="631">
        <f>'BASE METAS)'!AF222</f>
        <v>0.3125</v>
      </c>
      <c r="AG228" s="466">
        <f>'BASE METAS)'!AG222</f>
        <v>250</v>
      </c>
      <c r="AH228" s="631">
        <f>'BASE METAS)'!AH222</f>
        <v>0.3125</v>
      </c>
      <c r="AI228" s="466">
        <f>'BASE METAS)'!AI222</f>
        <v>200</v>
      </c>
      <c r="AJ228" s="556">
        <f>'BASE METAS)'!AJ222</f>
        <v>0.25</v>
      </c>
      <c r="AK228" s="191">
        <f>'BASE METAS)'!AK222</f>
        <v>1</v>
      </c>
      <c r="AL228" s="1078" t="str">
        <f>'BASE METAS)'!AL222</f>
        <v>01</v>
      </c>
      <c r="AM228" s="1019" t="str">
        <f>'BASE METAS)'!AM222</f>
        <v xml:space="preserve">INSPECCIONES EN LAS CONSTRUCCIONES
</v>
      </c>
      <c r="AN228" s="1019" t="str">
        <f>'BASE METAS)'!AN222</f>
        <v>MIDE EL NÚMERO DE INSPECCIONES A CONSTRUCCIONES REALIZADAS SOBRE EL NÚMERO INSPECCIONES PROGRAMADAS</v>
      </c>
      <c r="AO228" s="1344" t="str">
        <f>'BASE METAS)'!AU222</f>
        <v>DESEMPEÑO</v>
      </c>
      <c r="AP228" s="959" t="str">
        <f>'BASE METAS)'!AO222</f>
        <v>INSPECCIONES A CONSTRUCCIONES REALIZADAS</v>
      </c>
      <c r="AQ228" s="959" t="str">
        <f>'BASE METAS)'!AP222</f>
        <v>INSPECCIONES A CONSTRUCCIONES PROGRAMADAS</v>
      </c>
      <c r="AR228" s="970">
        <f>'BASE METAS)'!AQ222</f>
        <v>100</v>
      </c>
      <c r="AS228" s="959" t="str">
        <f>'BASE METAS)'!AR222</f>
        <v>INSPECCIONES</v>
      </c>
      <c r="AT228" s="1018" t="str">
        <f>'BASE METAS)'!AS222</f>
        <v>EFICACIA</v>
      </c>
      <c r="AU228" s="1483">
        <f>'BASE METAS)'!BO222</f>
        <v>0</v>
      </c>
      <c r="AV228" s="1">
        <f>'BASE METAS)'!BQ222</f>
        <v>800</v>
      </c>
      <c r="AW228" s="1">
        <f>'BASE METAS)'!BR222</f>
        <v>0</v>
      </c>
      <c r="AX228" s="1">
        <f>'BASE METAS)'!BS222</f>
        <v>250</v>
      </c>
      <c r="AY228" s="1">
        <f>'BASE METAS)'!BT222</f>
        <v>202</v>
      </c>
      <c r="AZ228" s="1">
        <f>'BASE METAS)'!BU222</f>
        <v>48</v>
      </c>
      <c r="BA228" s="1">
        <f>'BASE METAS)'!BV222</f>
        <v>0.80800000000000005</v>
      </c>
      <c r="BB228" s="1">
        <f>'BASE METAS)'!BW222</f>
        <v>323</v>
      </c>
      <c r="BC228" s="1">
        <f>'BASE METAS)'!BX222</f>
        <v>477</v>
      </c>
      <c r="BD228" s="1">
        <f>'BASE METAS)'!BY222</f>
        <v>0.40375</v>
      </c>
      <c r="BE228" s="1">
        <f>'BASE METAS)'!CG222</f>
        <v>121</v>
      </c>
      <c r="BF228" s="1">
        <f>'BASE METAS)'!CJ222</f>
        <v>0</v>
      </c>
      <c r="BG228" s="1">
        <f>'BASE METAS)'!CK222</f>
        <v>0</v>
      </c>
      <c r="BH228" s="1">
        <f>'BASE METAS)'!CL222</f>
        <v>0</v>
      </c>
      <c r="BI228" s="1">
        <f>'BASE METAS)'!CM222</f>
        <v>30</v>
      </c>
      <c r="BJ228" s="1">
        <f>'BASE METAS)'!CN222</f>
        <v>30</v>
      </c>
      <c r="BK228" s="1">
        <f>'BASE METAS)'!CO222</f>
        <v>40</v>
      </c>
      <c r="BL228" s="1">
        <f>'BASE METAS)'!CP222</f>
        <v>80</v>
      </c>
      <c r="BM228" s="1">
        <f>'BASE METAS)'!CQ222</f>
        <v>90</v>
      </c>
      <c r="BN228" s="1">
        <f>'BASE METAS)'!CR222</f>
        <v>80</v>
      </c>
      <c r="BO228" s="1">
        <f>'BASE METAS)'!CS222</f>
        <v>80</v>
      </c>
      <c r="BP228" s="1">
        <f>'BASE METAS)'!CT222</f>
        <v>90</v>
      </c>
      <c r="BQ228" s="1">
        <f>'BASE METAS)'!CU222</f>
        <v>80</v>
      </c>
      <c r="BR228" s="1">
        <f>'BASE METAS)'!CV222</f>
        <v>70</v>
      </c>
      <c r="BS228" s="1">
        <f>'BASE METAS)'!CW222</f>
        <v>70</v>
      </c>
      <c r="BT228" s="1">
        <f>'BASE METAS)'!CX222</f>
        <v>60</v>
      </c>
      <c r="BU228" s="1">
        <f>'BASE METAS)'!FA222</f>
        <v>800</v>
      </c>
      <c r="BV228" s="1">
        <f>'BASE METAS)'!FB222</f>
        <v>0</v>
      </c>
      <c r="BW228" s="1" t="str">
        <f>'BASE METAS)'!FC222</f>
        <v>80</v>
      </c>
      <c r="BX228" s="1">
        <f>'BASE METAS)'!FD222</f>
        <v>61</v>
      </c>
      <c r="BY228" s="1">
        <f>'BASE METAS)'!FE222</f>
        <v>-19</v>
      </c>
      <c r="BZ228" s="1">
        <f>'BASE METAS)'!FF222</f>
        <v>0.76249999999999996</v>
      </c>
      <c r="CA228" s="1">
        <f>'BASE METAS)'!FG222</f>
        <v>182</v>
      </c>
      <c r="CB228" s="1">
        <f>'BASE METAS)'!FH222</f>
        <v>618</v>
      </c>
      <c r="CC228" s="1">
        <f>'BASE METAS)'!FI222</f>
        <v>0.22750000000000001</v>
      </c>
      <c r="CD228" s="1">
        <f>'BASE METAS)'!FJ222</f>
        <v>800</v>
      </c>
      <c r="CE228" s="1">
        <f>'BASE METAS)'!FK222</f>
        <v>0</v>
      </c>
      <c r="CF228" s="1">
        <f>'BASE METAS)'!FL222</f>
        <v>90</v>
      </c>
      <c r="CG228" s="1">
        <f>'BASE METAS)'!FM222</f>
        <v>75</v>
      </c>
    </row>
    <row r="229" spans="1:85" ht="38.25" customHeight="1" x14ac:dyDescent="0.25">
      <c r="A229" s="1">
        <f>'BASE METAS)'!A223</f>
        <v>0</v>
      </c>
      <c r="B229" s="7156"/>
      <c r="C229" s="5685"/>
      <c r="D229" s="5685"/>
      <c r="E229" s="7152"/>
      <c r="F229" s="5707"/>
      <c r="G229" s="5707"/>
      <c r="H229" s="5707"/>
      <c r="I229" s="5707"/>
      <c r="J229" s="5707"/>
      <c r="K229" s="5707"/>
      <c r="L229" s="5707"/>
      <c r="M229" s="5707"/>
      <c r="N229" s="5698"/>
      <c r="O229" s="5707"/>
      <c r="P229" s="7107"/>
      <c r="Q229" s="7107"/>
      <c r="R229" s="7107"/>
      <c r="S229" s="5698"/>
      <c r="T229" s="5698"/>
      <c r="U229" s="7727"/>
      <c r="V229" s="5698"/>
      <c r="W229" s="5695"/>
      <c r="X229" s="7145"/>
      <c r="Y229" s="464" t="str">
        <f>'BASE METAS)'!Y223</f>
        <v>02</v>
      </c>
      <c r="Z229" s="219" t="str">
        <f>'BASE METAS)'!Z223</f>
        <v>REALIZAR INSPECCIONES DE AUTORIZACIÓN DE LICENCIAS DE USO DE SUELO Y CÉDULAS INFORMATIVAS DE ZONIFICACIÓN</v>
      </c>
      <c r="AA229" s="224" t="str">
        <f>'BASE METAS)'!AA223</f>
        <v>INSPECCIÓN</v>
      </c>
      <c r="AB229" s="465">
        <f>'BASE METAS)'!AB223</f>
        <v>240</v>
      </c>
      <c r="AC229" s="467">
        <f>'BASE METAS)'!AC223</f>
        <v>40</v>
      </c>
      <c r="AD229" s="577">
        <f>'BASE METAS)'!AD223</f>
        <v>0.16666666666666666</v>
      </c>
      <c r="AE229" s="468">
        <f>'BASE METAS)'!AE223</f>
        <v>70</v>
      </c>
      <c r="AF229" s="544">
        <f>'BASE METAS)'!AF223</f>
        <v>0.29166666666666669</v>
      </c>
      <c r="AG229" s="465">
        <f>'BASE METAS)'!AG223</f>
        <v>70</v>
      </c>
      <c r="AH229" s="544">
        <f>'BASE METAS)'!AH223</f>
        <v>0.29166666666666669</v>
      </c>
      <c r="AI229" s="465">
        <f>'BASE METAS)'!AI223</f>
        <v>0</v>
      </c>
      <c r="AJ229" s="545">
        <f>'BASE METAS)'!AJ223</f>
        <v>0</v>
      </c>
      <c r="AK229" s="191">
        <f>'BASE METAS)'!AK223</f>
        <v>0.75</v>
      </c>
      <c r="AL229" s="1078" t="str">
        <f>'BASE METAS)'!AL223</f>
        <v>02</v>
      </c>
      <c r="AM229" s="1019" t="str">
        <f>'BASE METAS)'!AM223</f>
        <v xml:space="preserve">INSPECCIONES DE AUTORIZACIÓN DE LICENCIAS DE USO DE SUELO Y CÉDULAS INFORMATIVAS DE ZONIFICACIÓN
</v>
      </c>
      <c r="AN229" s="1019" t="str">
        <f>'BASE METAS)'!AN223</f>
        <v>MIDE LAREALIZACIÓN DE INSPECCIONES DE AUTORIZACIÓN  DE LICENCIAS DE USO DE SUELO Y CÉDULAS INFORMATIVAS DE ZONIFICACIÓN, RESPECTO A LAS PROGRAMADAS.</v>
      </c>
      <c r="AO229" s="1344" t="str">
        <f>'BASE METAS)'!AU223</f>
        <v>DESEMPEÑO</v>
      </c>
      <c r="AP229" s="959" t="str">
        <f>'BASE METAS)'!AO223</f>
        <v xml:space="preserve">INSPECCIONES DE AUTORIZACIÓN DE LICENCIAS DE USO DE SUELO Y CÉDULAS INFORMATIVAS DE ZONIFICACIÓN </v>
      </c>
      <c r="AQ229" s="959" t="str">
        <f>'BASE METAS)'!AP223</f>
        <v xml:space="preserve"> INSPECCIONES  DE LICENCIAS DE USO DE SUELO Y CÉDULAS INFORMATIVAS DE ZONIFICACIÓN PROGRAMADAS</v>
      </c>
      <c r="AR229" s="970">
        <f>'BASE METAS)'!AQ223</f>
        <v>100</v>
      </c>
      <c r="AS229" s="959" t="str">
        <f>'BASE METAS)'!AR223</f>
        <v>INSPECCIONES</v>
      </c>
      <c r="AT229" s="1018" t="str">
        <f>'BASE METAS)'!AS223</f>
        <v>EFICACIA</v>
      </c>
      <c r="AU229" s="1483">
        <f>'BASE METAS)'!BO223</f>
        <v>0</v>
      </c>
      <c r="AV229" s="1">
        <f>'BASE METAS)'!BQ223</f>
        <v>240</v>
      </c>
      <c r="AW229" s="1">
        <f>'BASE METAS)'!BR223</f>
        <v>0</v>
      </c>
      <c r="AX229" s="1">
        <f>'BASE METAS)'!BS223</f>
        <v>70</v>
      </c>
      <c r="AY229" s="1">
        <f>'BASE METAS)'!BT223</f>
        <v>66</v>
      </c>
      <c r="AZ229" s="1">
        <f>'BASE METAS)'!BU223</f>
        <v>4</v>
      </c>
      <c r="BA229" s="1">
        <f>'BASE METAS)'!BV223</f>
        <v>0.94285714285714284</v>
      </c>
      <c r="BB229" s="1">
        <f>'BASE METAS)'!BW223</f>
        <v>66</v>
      </c>
      <c r="BC229" s="1">
        <f>'BASE METAS)'!BX223</f>
        <v>174</v>
      </c>
      <c r="BD229" s="1">
        <f>'BASE METAS)'!BY223</f>
        <v>0.27500000000000002</v>
      </c>
      <c r="BE229" s="1">
        <f>'BASE METAS)'!CG223</f>
        <v>0</v>
      </c>
      <c r="BF229" s="1">
        <f>'BASE METAS)'!CJ223</f>
        <v>0</v>
      </c>
      <c r="BG229" s="1">
        <f>'BASE METAS)'!CK223</f>
        <v>0</v>
      </c>
      <c r="BH229" s="1">
        <f>'BASE METAS)'!CL223</f>
        <v>0</v>
      </c>
      <c r="BI229" s="1">
        <f>'BASE METAS)'!CM223</f>
        <v>10</v>
      </c>
      <c r="BJ229" s="1">
        <f>'BASE METAS)'!CN223</f>
        <v>15</v>
      </c>
      <c r="BK229" s="1">
        <f>'BASE METAS)'!CO223</f>
        <v>15</v>
      </c>
      <c r="BL229" s="1">
        <f>'BASE METAS)'!CP223</f>
        <v>20</v>
      </c>
      <c r="BM229" s="1">
        <f>'BASE METAS)'!CQ223</f>
        <v>20</v>
      </c>
      <c r="BN229" s="1">
        <f>'BASE METAS)'!CR223</f>
        <v>30</v>
      </c>
      <c r="BO229" s="1">
        <f>'BASE METAS)'!CS223</f>
        <v>25</v>
      </c>
      <c r="BP229" s="1">
        <f>'BASE METAS)'!CT223</f>
        <v>25</v>
      </c>
      <c r="BQ229" s="1">
        <f>'BASE METAS)'!CU223</f>
        <v>20</v>
      </c>
      <c r="BR229" s="1">
        <f>'BASE METAS)'!CV223</f>
        <v>20</v>
      </c>
      <c r="BS229" s="1">
        <f>'BASE METAS)'!CW223</f>
        <v>20</v>
      </c>
      <c r="BT229" s="1">
        <f>'BASE METAS)'!CX223</f>
        <v>20</v>
      </c>
      <c r="BU229" s="1">
        <f>'BASE METAS)'!FA223</f>
        <v>240</v>
      </c>
      <c r="BV229" s="1">
        <f>'BASE METAS)'!FB223</f>
        <v>0</v>
      </c>
      <c r="BW229" s="1" t="str">
        <f>'BASE METAS)'!FC223</f>
        <v>20</v>
      </c>
      <c r="BX229" s="1">
        <f>'BASE METAS)'!FD223</f>
        <v>18</v>
      </c>
      <c r="BY229" s="1">
        <f>'BASE METAS)'!FE223</f>
        <v>-2</v>
      </c>
      <c r="BZ229" s="1">
        <f>'BASE METAS)'!FF223</f>
        <v>0.9</v>
      </c>
      <c r="CA229" s="1">
        <f>'BASE METAS)'!FG223</f>
        <v>18</v>
      </c>
      <c r="CB229" s="1">
        <f>'BASE METAS)'!FH223</f>
        <v>222</v>
      </c>
      <c r="CC229" s="1">
        <f>'BASE METAS)'!FI223</f>
        <v>7.4999999999999997E-2</v>
      </c>
      <c r="CD229" s="1">
        <f>'BASE METAS)'!FJ223</f>
        <v>240</v>
      </c>
      <c r="CE229" s="1">
        <f>'BASE METAS)'!FK223</f>
        <v>0</v>
      </c>
      <c r="CF229" s="1">
        <f>'BASE METAS)'!FL223</f>
        <v>20</v>
      </c>
      <c r="CG229" s="1">
        <f>'BASE METAS)'!FM223</f>
        <v>30</v>
      </c>
    </row>
    <row r="230" spans="1:85" ht="51" x14ac:dyDescent="0.25">
      <c r="A230" s="1">
        <f>'BASE METAS)'!A224</f>
        <v>0</v>
      </c>
      <c r="B230" s="7156"/>
      <c r="C230" s="5685"/>
      <c r="D230" s="5685"/>
      <c r="E230" s="7152"/>
      <c r="F230" s="5707"/>
      <c r="G230" s="5707"/>
      <c r="H230" s="5707"/>
      <c r="I230" s="5707"/>
      <c r="J230" s="5707"/>
      <c r="K230" s="5707"/>
      <c r="L230" s="5707"/>
      <c r="M230" s="5707"/>
      <c r="N230" s="5698"/>
      <c r="O230" s="5707"/>
      <c r="P230" s="7107"/>
      <c r="Q230" s="7107"/>
      <c r="R230" s="7107"/>
      <c r="S230" s="5698"/>
      <c r="T230" s="5698"/>
      <c r="U230" s="7727"/>
      <c r="V230" s="5698"/>
      <c r="W230" s="5695"/>
      <c r="X230" s="7145"/>
      <c r="Y230" s="464" t="str">
        <f>'BASE METAS)'!Y224</f>
        <v>03</v>
      </c>
      <c r="Z230" s="219" t="str">
        <f>'BASE METAS)'!Z224</f>
        <v>EXPEDIR LICENCIAS DE CONSTRUCCIÓN</v>
      </c>
      <c r="AA230" s="224" t="str">
        <f>'BASE METAS)'!AA224</f>
        <v>LICENCIA</v>
      </c>
      <c r="AB230" s="465">
        <f>'BASE METAS)'!AB224</f>
        <v>800</v>
      </c>
      <c r="AC230" s="467">
        <f>'BASE METAS)'!AC224</f>
        <v>100</v>
      </c>
      <c r="AD230" s="577">
        <f>'BASE METAS)'!AD224</f>
        <v>0.125</v>
      </c>
      <c r="AE230" s="468">
        <f>'BASE METAS)'!AE224</f>
        <v>250</v>
      </c>
      <c r="AF230" s="544">
        <f>'BASE METAS)'!AF224</f>
        <v>0.3125</v>
      </c>
      <c r="AG230" s="465">
        <f>'BASE METAS)'!AG224</f>
        <v>250</v>
      </c>
      <c r="AH230" s="544">
        <f>'BASE METAS)'!AH224</f>
        <v>0.3125</v>
      </c>
      <c r="AI230" s="465">
        <f>'BASE METAS)'!AI224</f>
        <v>200</v>
      </c>
      <c r="AJ230" s="545">
        <f>'BASE METAS)'!AJ224</f>
        <v>0.25</v>
      </c>
      <c r="AK230" s="191">
        <f>'BASE METAS)'!AK224</f>
        <v>1</v>
      </c>
      <c r="AL230" s="1078" t="str">
        <f>'BASE METAS)'!AL224</f>
        <v>03</v>
      </c>
      <c r="AM230" s="1019" t="str">
        <f>'BASE METAS)'!AM224</f>
        <v xml:space="preserve">LICENCIAS DE CONSTRUCCIÓN
</v>
      </c>
      <c r="AN230" s="1019" t="str">
        <f>'BASE METAS)'!AN224</f>
        <v>MIDE LA EXPEDICIÓN DE LICENCIAS DE CONSTRUCCIÓN, SOBRE LAS LICENCIAS DE CONSTRUCCIÓN SOLICITADAS</v>
      </c>
      <c r="AO230" s="1344" t="str">
        <f>'BASE METAS)'!AU224</f>
        <v>DESEMPEÑO</v>
      </c>
      <c r="AP230" s="959" t="str">
        <f>'BASE METAS)'!AO224</f>
        <v>LICENCIAS DE CONSTRUCCIÓN EXPEDIDAS</v>
      </c>
      <c r="AQ230" s="959" t="str">
        <f>'BASE METAS)'!AP224</f>
        <v>LICENCIAS DE CONSTRUCCIÓN SOLICITADAS</v>
      </c>
      <c r="AR230" s="970">
        <f>'BASE METAS)'!AQ224</f>
        <v>100</v>
      </c>
      <c r="AS230" s="959" t="str">
        <f>'BASE METAS)'!AR224</f>
        <v>EXPEDICIÓN DE LICENCIAS</v>
      </c>
      <c r="AT230" s="959" t="str">
        <f>'BASE METAS)'!AS224</f>
        <v>EFICACIA</v>
      </c>
      <c r="AU230" s="1483">
        <f>'BASE METAS)'!BO224</f>
        <v>0</v>
      </c>
      <c r="AV230" s="1">
        <f>'BASE METAS)'!BQ224</f>
        <v>800</v>
      </c>
      <c r="AW230" s="1">
        <f>'BASE METAS)'!BR224</f>
        <v>0</v>
      </c>
      <c r="AX230" s="1">
        <f>'BASE METAS)'!BS224</f>
        <v>250</v>
      </c>
      <c r="AY230" s="1">
        <f>'BASE METAS)'!BT224</f>
        <v>192</v>
      </c>
      <c r="AZ230" s="1">
        <f>'BASE METAS)'!BU224</f>
        <v>58</v>
      </c>
      <c r="BA230" s="1">
        <f>'BASE METAS)'!BV224</f>
        <v>0.76800000000000002</v>
      </c>
      <c r="BB230" s="1">
        <f>'BASE METAS)'!BW224</f>
        <v>321</v>
      </c>
      <c r="BC230" s="1">
        <f>'BASE METAS)'!BX224</f>
        <v>479</v>
      </c>
      <c r="BD230" s="1">
        <f>'BASE METAS)'!BY224</f>
        <v>0.40125</v>
      </c>
      <c r="BE230" s="1">
        <f>'BASE METAS)'!CG224</f>
        <v>129</v>
      </c>
      <c r="BF230" s="1">
        <f>'BASE METAS)'!CJ224</f>
        <v>0</v>
      </c>
      <c r="BG230" s="1">
        <f>'BASE METAS)'!CK224</f>
        <v>0</v>
      </c>
      <c r="BH230" s="1">
        <f>'BASE METAS)'!CL224</f>
        <v>0</v>
      </c>
      <c r="BI230" s="1">
        <f>'BASE METAS)'!CM224</f>
        <v>30</v>
      </c>
      <c r="BJ230" s="1">
        <f>'BASE METAS)'!CN224</f>
        <v>30</v>
      </c>
      <c r="BK230" s="1">
        <f>'BASE METAS)'!CO224</f>
        <v>40</v>
      </c>
      <c r="BL230" s="1">
        <f>'BASE METAS)'!CP224</f>
        <v>80</v>
      </c>
      <c r="BM230" s="1">
        <f>'BASE METAS)'!CQ224</f>
        <v>90</v>
      </c>
      <c r="BN230" s="1">
        <f>'BASE METAS)'!CR224</f>
        <v>80</v>
      </c>
      <c r="BO230" s="1">
        <f>'BASE METAS)'!CS224</f>
        <v>80</v>
      </c>
      <c r="BP230" s="1">
        <f>'BASE METAS)'!CT224</f>
        <v>90</v>
      </c>
      <c r="BQ230" s="1">
        <f>'BASE METAS)'!CU224</f>
        <v>80</v>
      </c>
      <c r="BR230" s="1">
        <f>'BASE METAS)'!CV224</f>
        <v>70</v>
      </c>
      <c r="BS230" s="1">
        <f>'BASE METAS)'!CW224</f>
        <v>70</v>
      </c>
      <c r="BT230" s="1">
        <f>'BASE METAS)'!CX224</f>
        <v>60</v>
      </c>
      <c r="BU230" s="1">
        <f>'BASE METAS)'!FA224</f>
        <v>800</v>
      </c>
      <c r="BV230" s="1">
        <f>'BASE METAS)'!FB224</f>
        <v>0</v>
      </c>
      <c r="BW230" s="1" t="str">
        <f>'BASE METAS)'!FC224</f>
        <v>80</v>
      </c>
      <c r="BX230" s="1">
        <f>'BASE METAS)'!FD224</f>
        <v>61</v>
      </c>
      <c r="BY230" s="1">
        <f>'BASE METAS)'!FE224</f>
        <v>-19</v>
      </c>
      <c r="BZ230" s="1">
        <f>'BASE METAS)'!FF224</f>
        <v>0.76249999999999996</v>
      </c>
      <c r="CA230" s="1">
        <f>'BASE METAS)'!FG224</f>
        <v>190</v>
      </c>
      <c r="CB230" s="1">
        <f>'BASE METAS)'!FH224</f>
        <v>610</v>
      </c>
      <c r="CC230" s="1">
        <f>'BASE METAS)'!FI224</f>
        <v>0.23749999999999999</v>
      </c>
      <c r="CD230" s="1">
        <f>'BASE METAS)'!FJ224</f>
        <v>800</v>
      </c>
      <c r="CE230" s="1">
        <f>'BASE METAS)'!FK224</f>
        <v>0</v>
      </c>
      <c r="CF230" s="1">
        <f>'BASE METAS)'!FL224</f>
        <v>90</v>
      </c>
      <c r="CG230" s="1">
        <f>'BASE METAS)'!FM224</f>
        <v>75</v>
      </c>
    </row>
    <row r="231" spans="1:85" ht="102" x14ac:dyDescent="0.25">
      <c r="A231" s="1">
        <f>'BASE METAS)'!A225</f>
        <v>0</v>
      </c>
      <c r="B231" s="7156"/>
      <c r="C231" s="5685"/>
      <c r="D231" s="5685"/>
      <c r="E231" s="7152"/>
      <c r="F231" s="5707"/>
      <c r="G231" s="5707"/>
      <c r="H231" s="5707"/>
      <c r="I231" s="5707"/>
      <c r="J231" s="5707"/>
      <c r="K231" s="5707"/>
      <c r="L231" s="5707"/>
      <c r="M231" s="5707"/>
      <c r="N231" s="5698"/>
      <c r="O231" s="5707"/>
      <c r="P231" s="7107"/>
      <c r="Q231" s="7107"/>
      <c r="R231" s="7107"/>
      <c r="S231" s="5698"/>
      <c r="T231" s="5698"/>
      <c r="U231" s="7727"/>
      <c r="V231" s="5698"/>
      <c r="W231" s="5695"/>
      <c r="X231" s="7145"/>
      <c r="Y231" s="464" t="str">
        <f>'BASE METAS)'!Y225</f>
        <v>04</v>
      </c>
      <c r="Z231" s="219" t="str">
        <f>'BASE METAS)'!Z225</f>
        <v>EMITIR ACUERDOS DE CAMBIOS DE USO DE SUELO, INCREMENTO DE DENSIDAD, INTENSIDAD Y ALTURA</v>
      </c>
      <c r="AA231" s="224" t="str">
        <f>'BASE METAS)'!AA225</f>
        <v>ACUERDO</v>
      </c>
      <c r="AB231" s="465">
        <f>'BASE METAS)'!AB225</f>
        <v>30</v>
      </c>
      <c r="AC231" s="467">
        <f>'BASE METAS)'!AC225</f>
        <v>6</v>
      </c>
      <c r="AD231" s="577">
        <f>'BASE METAS)'!AD225</f>
        <v>0.2</v>
      </c>
      <c r="AE231" s="468">
        <f>'BASE METAS)'!AE225</f>
        <v>8</v>
      </c>
      <c r="AF231" s="544">
        <f>'BASE METAS)'!AF225</f>
        <v>0.26666666666666666</v>
      </c>
      <c r="AG231" s="465">
        <f>'BASE METAS)'!AG225</f>
        <v>8</v>
      </c>
      <c r="AH231" s="544">
        <f>'BASE METAS)'!AH225</f>
        <v>0.26666666666666666</v>
      </c>
      <c r="AI231" s="465">
        <f>'BASE METAS)'!AI225</f>
        <v>8</v>
      </c>
      <c r="AJ231" s="545">
        <f>'BASE METAS)'!AJ225</f>
        <v>0.26666666666666666</v>
      </c>
      <c r="AK231" s="191">
        <f>'BASE METAS)'!AK225</f>
        <v>1</v>
      </c>
      <c r="AL231" s="1078" t="str">
        <f>'BASE METAS)'!AL225</f>
        <v>04</v>
      </c>
      <c r="AM231" s="840" t="str">
        <f>'BASE METAS)'!AM225</f>
        <v xml:space="preserve">EMITIR ACUERDOS DE CAMBIOS DE USO DE SUELO, INCREMENTO DE DENSIDAD, INTENSIDAD Y ALTURA
</v>
      </c>
      <c r="AN231" s="1019" t="str">
        <f>'BASE METAS)'!AN225</f>
        <v>MIDE EL NÚMERO DE ACUERDOS EMITIDOS SOBRE EL NÚMERO DE ACUERDOS PROGRAMADOS</v>
      </c>
      <c r="AO231" s="1344" t="str">
        <f>'BASE METAS)'!AU225</f>
        <v>DESEMPEÑO</v>
      </c>
      <c r="AP231" s="959" t="str">
        <f>'BASE METAS)'!AO225</f>
        <v xml:space="preserve">ACUERDOS EMITIDOS DE CAMBIO DE USO DE SUELO, INCREMENTO DE DENSIDAD, INTENSIDAD Y ALTURA </v>
      </c>
      <c r="AQ231" s="959" t="str">
        <f>'BASE METAS)'!AP225</f>
        <v>ACUERDOS  DE CAMBIO DE USO DE SUELO, INCREMENTO DE DENSIDAD, INTENSIDAD Y ALTURA PROGRAMADOS</v>
      </c>
      <c r="AR231" s="970">
        <f>'BASE METAS)'!AQ225</f>
        <v>100</v>
      </c>
      <c r="AS231" s="959" t="str">
        <f>'BASE METAS)'!AR225</f>
        <v>ACUERDOS</v>
      </c>
      <c r="AT231" s="959" t="str">
        <f>'BASE METAS)'!AS225</f>
        <v>EFICACIA</v>
      </c>
      <c r="AU231" s="1483">
        <f>'BASE METAS)'!BO225</f>
        <v>0</v>
      </c>
      <c r="AV231" s="1">
        <f>'BASE METAS)'!BQ225</f>
        <v>30</v>
      </c>
      <c r="AW231" s="1">
        <f>'BASE METAS)'!BR225</f>
        <v>0</v>
      </c>
      <c r="AX231" s="1">
        <f>'BASE METAS)'!BS225</f>
        <v>8</v>
      </c>
      <c r="AY231" s="1">
        <f>'BASE METAS)'!BT225</f>
        <v>6</v>
      </c>
      <c r="AZ231" s="1">
        <f>'BASE METAS)'!BU225</f>
        <v>2</v>
      </c>
      <c r="BA231" s="1">
        <f>'BASE METAS)'!BV225</f>
        <v>0.75</v>
      </c>
      <c r="BB231" s="1">
        <f>'BASE METAS)'!BW225</f>
        <v>7</v>
      </c>
      <c r="BC231" s="1">
        <f>'BASE METAS)'!BX225</f>
        <v>23</v>
      </c>
      <c r="BD231" s="1">
        <f>'BASE METAS)'!BY225</f>
        <v>0.23333333333333334</v>
      </c>
      <c r="BE231" s="1">
        <f>'BASE METAS)'!CG225</f>
        <v>1</v>
      </c>
      <c r="BF231" s="1">
        <f>'BASE METAS)'!CJ225</f>
        <v>0</v>
      </c>
      <c r="BG231" s="1">
        <f>'BASE METAS)'!CK225</f>
        <v>0</v>
      </c>
      <c r="BH231" s="1">
        <f>'BASE METAS)'!CL225</f>
        <v>0</v>
      </c>
      <c r="BI231" s="1">
        <f>'BASE METAS)'!CM225</f>
        <v>2</v>
      </c>
      <c r="BJ231" s="1">
        <f>'BASE METAS)'!CN225</f>
        <v>2</v>
      </c>
      <c r="BK231" s="1">
        <f>'BASE METAS)'!CO225</f>
        <v>2</v>
      </c>
      <c r="BL231" s="1">
        <f>'BASE METAS)'!CP225</f>
        <v>3</v>
      </c>
      <c r="BM231" s="1">
        <f>'BASE METAS)'!CQ225</f>
        <v>2</v>
      </c>
      <c r="BN231" s="1">
        <f>'BASE METAS)'!CR225</f>
        <v>3</v>
      </c>
      <c r="BO231" s="1">
        <f>'BASE METAS)'!CS225</f>
        <v>2</v>
      </c>
      <c r="BP231" s="1">
        <f>'BASE METAS)'!CT225</f>
        <v>3</v>
      </c>
      <c r="BQ231" s="1">
        <f>'BASE METAS)'!CU225</f>
        <v>3</v>
      </c>
      <c r="BR231" s="1">
        <f>'BASE METAS)'!CV225</f>
        <v>3</v>
      </c>
      <c r="BS231" s="1">
        <f>'BASE METAS)'!CW225</f>
        <v>2</v>
      </c>
      <c r="BT231" s="1">
        <f>'BASE METAS)'!CX225</f>
        <v>3</v>
      </c>
      <c r="BU231" s="1">
        <f>'BASE METAS)'!FA225</f>
        <v>30</v>
      </c>
      <c r="BV231" s="1">
        <f>'BASE METAS)'!FB225</f>
        <v>0</v>
      </c>
      <c r="BW231" s="1" t="str">
        <f>'BASE METAS)'!FC225</f>
        <v>3</v>
      </c>
      <c r="BX231" s="1">
        <f>'BASE METAS)'!FD225</f>
        <v>0</v>
      </c>
      <c r="BY231" s="1">
        <f>'BASE METAS)'!FE225</f>
        <v>-3</v>
      </c>
      <c r="BZ231" s="1">
        <f>'BASE METAS)'!FF225</f>
        <v>0</v>
      </c>
      <c r="CA231" s="1">
        <f>'BASE METAS)'!FG225</f>
        <v>1</v>
      </c>
      <c r="CB231" s="1">
        <f>'BASE METAS)'!FH225</f>
        <v>29</v>
      </c>
      <c r="CC231" s="1">
        <f>'BASE METAS)'!FI225</f>
        <v>3.3333333333333333E-2</v>
      </c>
      <c r="CD231" s="1">
        <f>'BASE METAS)'!FJ225</f>
        <v>30</v>
      </c>
      <c r="CE231" s="1">
        <f>'BASE METAS)'!FK225</f>
        <v>0</v>
      </c>
      <c r="CF231" s="1">
        <f>'BASE METAS)'!FL225</f>
        <v>2</v>
      </c>
      <c r="CG231" s="1">
        <f>'BASE METAS)'!FM225</f>
        <v>6</v>
      </c>
    </row>
    <row r="232" spans="1:85" ht="63.75" x14ac:dyDescent="0.25">
      <c r="A232" s="1">
        <f>'BASE METAS)'!A226</f>
        <v>0</v>
      </c>
      <c r="B232" s="7156"/>
      <c r="C232" s="5685"/>
      <c r="D232" s="5685"/>
      <c r="E232" s="7152"/>
      <c r="F232" s="5707"/>
      <c r="G232" s="5707"/>
      <c r="H232" s="5707"/>
      <c r="I232" s="5707"/>
      <c r="J232" s="5707"/>
      <c r="K232" s="5707"/>
      <c r="L232" s="5707"/>
      <c r="M232" s="5707"/>
      <c r="N232" s="5698"/>
      <c r="O232" s="5707"/>
      <c r="P232" s="7107"/>
      <c r="Q232" s="7107"/>
      <c r="R232" s="7107"/>
      <c r="S232" s="5698"/>
      <c r="T232" s="5698"/>
      <c r="U232" s="7727"/>
      <c r="V232" s="5698"/>
      <c r="W232" s="5695"/>
      <c r="X232" s="7145"/>
      <c r="Y232" s="464" t="str">
        <f>'BASE METAS)'!Y226</f>
        <v>05</v>
      </c>
      <c r="Z232" s="219" t="str">
        <f>'BASE METAS)'!Z226</f>
        <v>EMITIR LICENCIAS DE USO DE SUELO</v>
      </c>
      <c r="AA232" s="224" t="str">
        <f>'BASE METAS)'!AA226</f>
        <v>LICENCIA</v>
      </c>
      <c r="AB232" s="465">
        <f>'BASE METAS)'!AB226</f>
        <v>450</v>
      </c>
      <c r="AC232" s="467">
        <f>'BASE METAS)'!AC226</f>
        <v>60</v>
      </c>
      <c r="AD232" s="577">
        <f>'BASE METAS)'!AD226</f>
        <v>0.13333333333333333</v>
      </c>
      <c r="AE232" s="468">
        <f>'BASE METAS)'!AE226</f>
        <v>150</v>
      </c>
      <c r="AF232" s="544">
        <f>'BASE METAS)'!AF226</f>
        <v>0.33333333333333331</v>
      </c>
      <c r="AG232" s="465">
        <f>'BASE METAS)'!AG226</f>
        <v>150</v>
      </c>
      <c r="AH232" s="544">
        <f>'BASE METAS)'!AH226</f>
        <v>0.33333333333333331</v>
      </c>
      <c r="AI232" s="465">
        <f>'BASE METAS)'!AI226</f>
        <v>0</v>
      </c>
      <c r="AJ232" s="545">
        <f>'BASE METAS)'!AJ226</f>
        <v>0</v>
      </c>
      <c r="AK232" s="191">
        <f>'BASE METAS)'!AK226</f>
        <v>0.8</v>
      </c>
      <c r="AL232" s="1078" t="str">
        <f>'BASE METAS)'!AL226</f>
        <v>05</v>
      </c>
      <c r="AM232" s="840" t="str">
        <f>'BASE METAS)'!AM226</f>
        <v>EMITIR LICENCIAS DE USO DE SUELO</v>
      </c>
      <c r="AN232" s="840" t="str">
        <f>'BASE METAS)'!AN226</f>
        <v>MIDE LA EXPEDICIÓN DE LICENCIAS DE USO DE  SUELO EMITIDAS, SOBRE LAS LICENCIAS DE USO DE SUELO PROGRAMADAS</v>
      </c>
      <c r="AO232" s="1344" t="str">
        <f>'BASE METAS)'!AU226</f>
        <v>DESEMPEÑO</v>
      </c>
      <c r="AP232" s="959" t="str">
        <f>'BASE METAS)'!AO226</f>
        <v xml:space="preserve">LICENCIAS  DE USO DE SUELO EXPEDIDAS </v>
      </c>
      <c r="AQ232" s="959" t="str">
        <f>'BASE METAS)'!AP226</f>
        <v xml:space="preserve"> LICENCIAS DE USO DE SUELO  SOLICITADAS</v>
      </c>
      <c r="AR232" s="970">
        <f>'BASE METAS)'!AQ226</f>
        <v>100</v>
      </c>
      <c r="AS232" s="959" t="str">
        <f>'BASE METAS)'!AR226</f>
        <v xml:space="preserve">LICENCIAS </v>
      </c>
      <c r="AT232" s="959" t="str">
        <f>'BASE METAS)'!AS226</f>
        <v>EFICACIA</v>
      </c>
      <c r="AU232" s="1483">
        <f>'BASE METAS)'!BO226</f>
        <v>0</v>
      </c>
      <c r="AV232" s="1">
        <f>'BASE METAS)'!BQ226</f>
        <v>450</v>
      </c>
      <c r="AW232" s="1">
        <f>'BASE METAS)'!BR226</f>
        <v>0</v>
      </c>
      <c r="AX232" s="1">
        <f>'BASE METAS)'!BS226</f>
        <v>150</v>
      </c>
      <c r="AY232" s="1">
        <f>'BASE METAS)'!BT226</f>
        <v>149</v>
      </c>
      <c r="AZ232" s="1">
        <f>'BASE METAS)'!BU226</f>
        <v>1</v>
      </c>
      <c r="BA232" s="1">
        <f>'BASE METAS)'!BV226</f>
        <v>0.99333333333333329</v>
      </c>
      <c r="BB232" s="1">
        <f>'BASE METAS)'!BW226</f>
        <v>265</v>
      </c>
      <c r="BC232" s="1">
        <f>'BASE METAS)'!BX226</f>
        <v>185</v>
      </c>
      <c r="BD232" s="1">
        <f>'BASE METAS)'!BY226</f>
        <v>0.58888888888888891</v>
      </c>
      <c r="BE232" s="1">
        <f>'BASE METAS)'!CG226</f>
        <v>116</v>
      </c>
      <c r="BF232" s="1">
        <f>'BASE METAS)'!CJ226</f>
        <v>0</v>
      </c>
      <c r="BG232" s="1">
        <f>'BASE METAS)'!CK226</f>
        <v>0</v>
      </c>
      <c r="BH232" s="1">
        <f>'BASE METAS)'!CL226</f>
        <v>0</v>
      </c>
      <c r="BI232" s="1">
        <f>'BASE METAS)'!CM226</f>
        <v>20</v>
      </c>
      <c r="BJ232" s="1">
        <f>'BASE METAS)'!CN226</f>
        <v>20</v>
      </c>
      <c r="BK232" s="1">
        <f>'BASE METAS)'!CO226</f>
        <v>20</v>
      </c>
      <c r="BL232" s="1">
        <f>'BASE METAS)'!CP226</f>
        <v>50</v>
      </c>
      <c r="BM232" s="1">
        <f>'BASE METAS)'!CQ226</f>
        <v>50</v>
      </c>
      <c r="BN232" s="1">
        <f>'BASE METAS)'!CR226</f>
        <v>50</v>
      </c>
      <c r="BO232" s="1">
        <f>'BASE METAS)'!CS226</f>
        <v>50</v>
      </c>
      <c r="BP232" s="1">
        <f>'BASE METAS)'!CT226</f>
        <v>50</v>
      </c>
      <c r="BQ232" s="1">
        <f>'BASE METAS)'!CU226</f>
        <v>50</v>
      </c>
      <c r="BR232" s="1">
        <f>'BASE METAS)'!CV226</f>
        <v>35</v>
      </c>
      <c r="BS232" s="1">
        <f>'BASE METAS)'!CW226</f>
        <v>30</v>
      </c>
      <c r="BT232" s="1">
        <f>'BASE METAS)'!CX226</f>
        <v>25</v>
      </c>
      <c r="BU232" s="1">
        <f>'BASE METAS)'!FA226</f>
        <v>450</v>
      </c>
      <c r="BV232" s="1">
        <f>'BASE METAS)'!FB226</f>
        <v>0</v>
      </c>
      <c r="BW232" s="1" t="str">
        <f>'BASE METAS)'!FC226</f>
        <v>50</v>
      </c>
      <c r="BX232" s="1">
        <f>'BASE METAS)'!FD226</f>
        <v>70</v>
      </c>
      <c r="BY232" s="1">
        <f>'BASE METAS)'!FE226</f>
        <v>20</v>
      </c>
      <c r="BZ232" s="1">
        <f>'BASE METAS)'!FF226</f>
        <v>1.4</v>
      </c>
      <c r="CA232" s="1">
        <f>'BASE METAS)'!FG226</f>
        <v>186</v>
      </c>
      <c r="CB232" s="1">
        <f>'BASE METAS)'!FH226</f>
        <v>264</v>
      </c>
      <c r="CC232" s="1">
        <f>'BASE METAS)'!FI226</f>
        <v>0.41333333333333333</v>
      </c>
      <c r="CD232" s="1">
        <f>'BASE METAS)'!FJ226</f>
        <v>450</v>
      </c>
      <c r="CE232" s="1">
        <f>'BASE METAS)'!FK226</f>
        <v>0</v>
      </c>
      <c r="CF232" s="1">
        <f>'BASE METAS)'!FL226</f>
        <v>50</v>
      </c>
      <c r="CG232" s="1">
        <f>'BASE METAS)'!FM226</f>
        <v>35</v>
      </c>
    </row>
    <row r="233" spans="1:85" ht="76.5" x14ac:dyDescent="0.25">
      <c r="A233" s="1">
        <f>'BASE METAS)'!A227</f>
        <v>0</v>
      </c>
      <c r="B233" s="7156"/>
      <c r="C233" s="5685"/>
      <c r="D233" s="5685"/>
      <c r="E233" s="7152"/>
      <c r="F233" s="5707"/>
      <c r="G233" s="5707"/>
      <c r="H233" s="5707"/>
      <c r="I233" s="5707"/>
      <c r="J233" s="5707"/>
      <c r="K233" s="5707"/>
      <c r="L233" s="5707"/>
      <c r="M233" s="5707"/>
      <c r="N233" s="5698"/>
      <c r="O233" s="5707"/>
      <c r="P233" s="7107"/>
      <c r="Q233" s="7107"/>
      <c r="R233" s="7107"/>
      <c r="S233" s="5698"/>
      <c r="T233" s="5698"/>
      <c r="U233" s="7727"/>
      <c r="V233" s="5698"/>
      <c r="W233" s="5695"/>
      <c r="X233" s="7145"/>
      <c r="Y233" s="464" t="str">
        <f>'BASE METAS)'!Y227</f>
        <v>06</v>
      </c>
      <c r="Z233" s="219" t="str">
        <f>'BASE METAS)'!Z227</f>
        <v>EMITIR CEDULAS INFORMATIVAS DE ZONIFICACIÓN</v>
      </c>
      <c r="AA233" s="224" t="str">
        <f>'BASE METAS)'!AA227</f>
        <v>CÉDULA</v>
      </c>
      <c r="AB233" s="465">
        <f>'BASE METAS)'!AB227</f>
        <v>1700</v>
      </c>
      <c r="AC233" s="467">
        <f>'BASE METAS)'!AC227</f>
        <v>200</v>
      </c>
      <c r="AD233" s="577">
        <f>'BASE METAS)'!AD227</f>
        <v>0.11764705882352941</v>
      </c>
      <c r="AE233" s="468">
        <f>'BASE METAS)'!AE227</f>
        <v>500</v>
      </c>
      <c r="AF233" s="544">
        <f>'BASE METAS)'!AF227</f>
        <v>0.29411764705882354</v>
      </c>
      <c r="AG233" s="465">
        <f>'BASE METAS)'!AG227</f>
        <v>500</v>
      </c>
      <c r="AH233" s="544">
        <f>'BASE METAS)'!AH227</f>
        <v>0.29411764705882354</v>
      </c>
      <c r="AI233" s="465">
        <f>'BASE METAS)'!AI227</f>
        <v>310</v>
      </c>
      <c r="AJ233" s="545">
        <f>'BASE METAS)'!AJ227</f>
        <v>0.18235294117647058</v>
      </c>
      <c r="AK233" s="191">
        <f>'BASE METAS)'!AK227</f>
        <v>0.88823529411764701</v>
      </c>
      <c r="AL233" s="1078" t="str">
        <f>'BASE METAS)'!AL227</f>
        <v>06</v>
      </c>
      <c r="AM233" s="840" t="str">
        <f>'BASE METAS)'!AM227</f>
        <v>EMITIR CEDULAS INFORMATIVAS DE ZONIFICACIÓN</v>
      </c>
      <c r="AN233" s="840" t="str">
        <f>'BASE METAS)'!AN227</f>
        <v xml:space="preserve">MIDE LA EXPEDICIÓN DE CÉDULAS INFORMATIVAS DE ZONIFICACIÓN EMITIDAS SOBRE LA  LA EXPEDICIÓN DE CÉDULAS INFORMATIVAS DE ZONIFICACIÓN PROGRAMADAS </v>
      </c>
      <c r="AO233" s="1344" t="str">
        <f>'BASE METAS)'!AU227</f>
        <v>DESEMPEÑO</v>
      </c>
      <c r="AP233" s="959" t="str">
        <f>'BASE METAS)'!AO227</f>
        <v xml:space="preserve">CÉDULAS INFORMATIVAS DE ZONIFICACIÓN EMITIDAS </v>
      </c>
      <c r="AQ233" s="959" t="str">
        <f>'BASE METAS)'!AP227</f>
        <v>CÉDULAS INFORMATIVAS DE ZONIFICACIÓN SOLICITADAS</v>
      </c>
      <c r="AR233" s="970">
        <f>'BASE METAS)'!AQ227</f>
        <v>100</v>
      </c>
      <c r="AS233" s="959" t="str">
        <f>'BASE METAS)'!AR227</f>
        <v>CÉDULAS</v>
      </c>
      <c r="AT233" s="959" t="str">
        <f>'BASE METAS)'!AS227</f>
        <v>EFICACIA</v>
      </c>
      <c r="AU233" s="1483">
        <f>'BASE METAS)'!BO227</f>
        <v>0</v>
      </c>
      <c r="AV233" s="1">
        <f>'BASE METAS)'!BQ227</f>
        <v>1700</v>
      </c>
      <c r="AW233" s="1">
        <f>'BASE METAS)'!BR227</f>
        <v>0</v>
      </c>
      <c r="AX233" s="1">
        <f>'BASE METAS)'!BS227</f>
        <v>500</v>
      </c>
      <c r="AY233" s="1">
        <f>'BASE METAS)'!BT227</f>
        <v>916</v>
      </c>
      <c r="AZ233" s="1">
        <f>'BASE METAS)'!BU227</f>
        <v>-416</v>
      </c>
      <c r="BA233" s="1">
        <f>'BASE METAS)'!BV227</f>
        <v>1.8320000000000001</v>
      </c>
      <c r="BB233" s="1">
        <f>'BASE METAS)'!BW227</f>
        <v>1554</v>
      </c>
      <c r="BC233" s="1">
        <f>'BASE METAS)'!BX227</f>
        <v>146</v>
      </c>
      <c r="BD233" s="1">
        <f>'BASE METAS)'!BY227</f>
        <v>0.91411764705882348</v>
      </c>
      <c r="BE233" s="1">
        <f>'BASE METAS)'!CG227</f>
        <v>638</v>
      </c>
      <c r="BF233" s="1">
        <f>'BASE METAS)'!CJ227</f>
        <v>0</v>
      </c>
      <c r="BG233" s="1">
        <f>'BASE METAS)'!CK227</f>
        <v>0</v>
      </c>
      <c r="BH233" s="1">
        <f>'BASE METAS)'!CL227</f>
        <v>0</v>
      </c>
      <c r="BI233" s="1">
        <f>'BASE METAS)'!CM227</f>
        <v>60</v>
      </c>
      <c r="BJ233" s="1">
        <f>'BASE METAS)'!CN227</f>
        <v>70</v>
      </c>
      <c r="BK233" s="1">
        <f>'BASE METAS)'!CO227</f>
        <v>70</v>
      </c>
      <c r="BL233" s="1">
        <f>'BASE METAS)'!CP227</f>
        <v>150</v>
      </c>
      <c r="BM233" s="1">
        <f>'BASE METAS)'!CQ227</f>
        <v>150</v>
      </c>
      <c r="BN233" s="1">
        <f>'BASE METAS)'!CR227</f>
        <v>200</v>
      </c>
      <c r="BO233" s="1">
        <f>'BASE METAS)'!CS227</f>
        <v>150</v>
      </c>
      <c r="BP233" s="1">
        <f>'BASE METAS)'!CT227</f>
        <v>150</v>
      </c>
      <c r="BQ233" s="1">
        <f>'BASE METAS)'!CU227</f>
        <v>200</v>
      </c>
      <c r="BR233" s="1">
        <f>'BASE METAS)'!CV227</f>
        <v>150</v>
      </c>
      <c r="BS233" s="1">
        <f>'BASE METAS)'!CW227</f>
        <v>200</v>
      </c>
      <c r="BT233" s="1">
        <f>'BASE METAS)'!CX227</f>
        <v>150</v>
      </c>
      <c r="BU233" s="1">
        <f>'BASE METAS)'!FA227</f>
        <v>1700</v>
      </c>
      <c r="BV233" s="1">
        <f>'BASE METAS)'!FB227</f>
        <v>0</v>
      </c>
      <c r="BW233" s="1" t="str">
        <f>'BASE METAS)'!FC227</f>
        <v>150</v>
      </c>
      <c r="BX233" s="1">
        <f>'BASE METAS)'!FD227</f>
        <v>366</v>
      </c>
      <c r="BY233" s="1">
        <f>'BASE METAS)'!FE227</f>
        <v>216</v>
      </c>
      <c r="BZ233" s="1">
        <f>'BASE METAS)'!FF227</f>
        <v>2.44</v>
      </c>
      <c r="CA233" s="1">
        <f>'BASE METAS)'!FG227</f>
        <v>1004</v>
      </c>
      <c r="CB233" s="1">
        <f>'BASE METAS)'!FH227</f>
        <v>696</v>
      </c>
      <c r="CC233" s="1">
        <f>'BASE METAS)'!FI227</f>
        <v>0.59058823529411764</v>
      </c>
      <c r="CD233" s="1">
        <f>'BASE METAS)'!FJ227</f>
        <v>1700</v>
      </c>
      <c r="CE233" s="1">
        <f>'BASE METAS)'!FK227</f>
        <v>0</v>
      </c>
      <c r="CF233" s="1">
        <f>'BASE METAS)'!FL227</f>
        <v>150</v>
      </c>
      <c r="CG233" s="1">
        <f>'BASE METAS)'!FM227</f>
        <v>356</v>
      </c>
    </row>
    <row r="234" spans="1:85" ht="89.25" x14ac:dyDescent="0.25">
      <c r="A234" s="1">
        <f>'BASE METAS)'!A228</f>
        <v>0</v>
      </c>
      <c r="B234" s="7156"/>
      <c r="C234" s="5685"/>
      <c r="D234" s="5685"/>
      <c r="E234" s="7152"/>
      <c r="F234" s="5707"/>
      <c r="G234" s="5707"/>
      <c r="H234" s="5707"/>
      <c r="I234" s="5707"/>
      <c r="J234" s="5707"/>
      <c r="K234" s="5707"/>
      <c r="L234" s="5707"/>
      <c r="M234" s="5707"/>
      <c r="N234" s="5698"/>
      <c r="O234" s="5707"/>
      <c r="P234" s="7107"/>
      <c r="Q234" s="7107"/>
      <c r="R234" s="7107"/>
      <c r="S234" s="5698"/>
      <c r="T234" s="5698"/>
      <c r="U234" s="7727"/>
      <c r="V234" s="5698"/>
      <c r="W234" s="5695"/>
      <c r="X234" s="7145"/>
      <c r="Y234" s="464" t="str">
        <f>'BASE METAS)'!Y228</f>
        <v>07</v>
      </c>
      <c r="Z234" s="219" t="str">
        <f>'BASE METAS)'!Z228</f>
        <v>EMITIR  CONSTANCIAS DE ALINEAMIENTOS Y NÚMERO OFICIAL</v>
      </c>
      <c r="AA234" s="224" t="str">
        <f>'BASE METAS)'!AA228</f>
        <v>DOCUMENTO</v>
      </c>
      <c r="AB234" s="465">
        <f>'BASE METAS)'!AB228</f>
        <v>210</v>
      </c>
      <c r="AC234" s="467">
        <f>'BASE METAS)'!AC228</f>
        <v>20</v>
      </c>
      <c r="AD234" s="577">
        <f>'BASE METAS)'!AD228</f>
        <v>9.5238095238095233E-2</v>
      </c>
      <c r="AE234" s="468">
        <f>'BASE METAS)'!AE228</f>
        <v>70</v>
      </c>
      <c r="AF234" s="544">
        <f>'BASE METAS)'!AF228</f>
        <v>0.33333333333333331</v>
      </c>
      <c r="AG234" s="465">
        <f>'BASE METAS)'!AG228</f>
        <v>60</v>
      </c>
      <c r="AH234" s="544">
        <f>'BASE METAS)'!AH228</f>
        <v>0.2857142857142857</v>
      </c>
      <c r="AI234" s="465">
        <f>'BASE METAS)'!AI228</f>
        <v>30</v>
      </c>
      <c r="AJ234" s="545">
        <f>'BASE METAS)'!AJ228</f>
        <v>0.14285714285714285</v>
      </c>
      <c r="AK234" s="191">
        <f>'BASE METAS)'!AK228</f>
        <v>0.85714285714285698</v>
      </c>
      <c r="AL234" s="1078" t="str">
        <f>'BASE METAS)'!AL228</f>
        <v>07</v>
      </c>
      <c r="AM234" s="840" t="str">
        <f>'BASE METAS)'!AM228</f>
        <v>EMITIR CONSTANCIAS DE  ALINEAMIENTOS Y NÚMERO OFICIAL</v>
      </c>
      <c r="AN234" s="840" t="str">
        <f>'BASE METAS)'!AN228</f>
        <v>MIDE LA EXPEDICIÓN DE CONSTANCIAS DE ALINEAMIENTOS Y NÚMERO OFICIAL EMITIDOS SOBRE  LA EXPEDICIÓN DE CONSTANCIAS DE ALINEAMIENTOS Y NÚMERO OFICIAL PROGRAMADOS</v>
      </c>
      <c r="AO234" s="1344" t="str">
        <f>'BASE METAS)'!AU228</f>
        <v>DESEMPEÑO</v>
      </c>
      <c r="AP234" s="959" t="str">
        <f>'BASE METAS)'!AO228</f>
        <v xml:space="preserve">CONSTANCIAS DE ALINEAMIENTOS Y NÚMERO OFICIAL EMITIDAS </v>
      </c>
      <c r="AQ234" s="959" t="str">
        <f>'BASE METAS)'!AP228</f>
        <v>CONSTANCIAS DE ALINEAMIENTO Y NÚMERO OFICIAL SOLICITADAS</v>
      </c>
      <c r="AR234" s="970">
        <f>'BASE METAS)'!AQ228</f>
        <v>100</v>
      </c>
      <c r="AS234" s="959" t="str">
        <f>'BASE METAS)'!AR228</f>
        <v>CONSTANCIAS</v>
      </c>
      <c r="AT234" s="959" t="str">
        <f>'BASE METAS)'!AS228</f>
        <v>EFICACIA</v>
      </c>
      <c r="AU234" s="1483">
        <f>'BASE METAS)'!BO228</f>
        <v>0</v>
      </c>
      <c r="AV234" s="1">
        <f>'BASE METAS)'!BQ228</f>
        <v>210</v>
      </c>
      <c r="AW234" s="1">
        <f>'BASE METAS)'!BR228</f>
        <v>0</v>
      </c>
      <c r="AX234" s="1">
        <f>'BASE METAS)'!BS228</f>
        <v>70</v>
      </c>
      <c r="AY234" s="1">
        <f>'BASE METAS)'!BT228</f>
        <v>114</v>
      </c>
      <c r="AZ234" s="1">
        <f>'BASE METAS)'!BU228</f>
        <v>-44</v>
      </c>
      <c r="BA234" s="1">
        <f>'BASE METAS)'!BV228</f>
        <v>1.6285714285714286</v>
      </c>
      <c r="BB234" s="1">
        <f>'BASE METAS)'!BW228</f>
        <v>184</v>
      </c>
      <c r="BC234" s="1">
        <f>'BASE METAS)'!BX228</f>
        <v>26</v>
      </c>
      <c r="BD234" s="1">
        <f>'BASE METAS)'!BY228</f>
        <v>0.87619047619047619</v>
      </c>
      <c r="BE234" s="1">
        <f>'BASE METAS)'!CG228</f>
        <v>70</v>
      </c>
      <c r="BF234" s="1">
        <f>'BASE METAS)'!CJ228</f>
        <v>0</v>
      </c>
      <c r="BG234" s="1">
        <f>'BASE METAS)'!CK228</f>
        <v>0</v>
      </c>
      <c r="BH234" s="1">
        <f>'BASE METAS)'!CL228</f>
        <v>0</v>
      </c>
      <c r="BI234" s="1">
        <f>'BASE METAS)'!CM228</f>
        <v>5</v>
      </c>
      <c r="BJ234" s="1">
        <f>'BASE METAS)'!CN228</f>
        <v>5</v>
      </c>
      <c r="BK234" s="1">
        <f>'BASE METAS)'!CO228</f>
        <v>10</v>
      </c>
      <c r="BL234" s="1">
        <f>'BASE METAS)'!CP228</f>
        <v>25</v>
      </c>
      <c r="BM234" s="1">
        <f>'BASE METAS)'!CQ228</f>
        <v>25</v>
      </c>
      <c r="BN234" s="1">
        <f>'BASE METAS)'!CR228</f>
        <v>20</v>
      </c>
      <c r="BO234" s="1">
        <f>'BASE METAS)'!CS228</f>
        <v>20</v>
      </c>
      <c r="BP234" s="1">
        <f>'BASE METAS)'!CT228</f>
        <v>20</v>
      </c>
      <c r="BQ234" s="1">
        <f>'BASE METAS)'!CU228</f>
        <v>20</v>
      </c>
      <c r="BR234" s="1">
        <f>'BASE METAS)'!CV228</f>
        <v>20</v>
      </c>
      <c r="BS234" s="1">
        <f>'BASE METAS)'!CW228</f>
        <v>20</v>
      </c>
      <c r="BT234" s="1">
        <f>'BASE METAS)'!CX228</f>
        <v>20</v>
      </c>
      <c r="BU234" s="1">
        <f>'BASE METAS)'!FA228</f>
        <v>210</v>
      </c>
      <c r="BV234" s="1">
        <f>'BASE METAS)'!FB228</f>
        <v>0</v>
      </c>
      <c r="BW234" s="1" t="str">
        <f>'BASE METAS)'!FC228</f>
        <v>25</v>
      </c>
      <c r="BX234" s="1">
        <f>'BASE METAS)'!FD228</f>
        <v>34</v>
      </c>
      <c r="BY234" s="1">
        <f>'BASE METAS)'!FE228</f>
        <v>9</v>
      </c>
      <c r="BZ234" s="1">
        <f>'BASE METAS)'!FF228</f>
        <v>1.36</v>
      </c>
      <c r="CA234" s="1">
        <f>'BASE METAS)'!FG228</f>
        <v>104</v>
      </c>
      <c r="CB234" s="1">
        <f>'BASE METAS)'!FH228</f>
        <v>106</v>
      </c>
      <c r="CC234" s="1">
        <f>'BASE METAS)'!FI228</f>
        <v>0.49523809523809526</v>
      </c>
      <c r="CD234" s="1">
        <f>'BASE METAS)'!FJ228</f>
        <v>210</v>
      </c>
      <c r="CE234" s="1">
        <f>'BASE METAS)'!FK228</f>
        <v>0</v>
      </c>
      <c r="CF234" s="1">
        <f>'BASE METAS)'!FL228</f>
        <v>25</v>
      </c>
      <c r="CG234" s="1">
        <f>'BASE METAS)'!FM228</f>
        <v>39</v>
      </c>
    </row>
    <row r="235" spans="1:85" ht="51" x14ac:dyDescent="0.25">
      <c r="A235" s="1">
        <f>'BASE METAS)'!A229</f>
        <v>0</v>
      </c>
      <c r="B235" s="7156"/>
      <c r="C235" s="5686"/>
      <c r="D235" s="5686"/>
      <c r="E235" s="7153"/>
      <c r="F235" s="5708"/>
      <c r="G235" s="5708"/>
      <c r="H235" s="5708"/>
      <c r="I235" s="5708"/>
      <c r="J235" s="5708"/>
      <c r="K235" s="5708"/>
      <c r="L235" s="5708"/>
      <c r="M235" s="5708"/>
      <c r="N235" s="5699"/>
      <c r="O235" s="5708"/>
      <c r="P235" s="7108"/>
      <c r="Q235" s="7108"/>
      <c r="R235" s="7108"/>
      <c r="S235" s="5699"/>
      <c r="T235" s="5699"/>
      <c r="U235" s="7728"/>
      <c r="V235" s="5699"/>
      <c r="W235" s="5696"/>
      <c r="X235" s="7103"/>
      <c r="Y235" s="472" t="str">
        <f>'BASE METAS)'!Y229</f>
        <v>08</v>
      </c>
      <c r="Z235" s="473" t="str">
        <f>'BASE METAS)'!Z229</f>
        <v>EMITIR NÚMERO OFICIAL</v>
      </c>
      <c r="AA235" s="474" t="str">
        <f>'BASE METAS)'!AA229</f>
        <v>DOCUMENTO</v>
      </c>
      <c r="AB235" s="475">
        <f>'BASE METAS)'!AB229</f>
        <v>30</v>
      </c>
      <c r="AC235" s="476">
        <f>'BASE METAS)'!AC229</f>
        <v>6</v>
      </c>
      <c r="AD235" s="656">
        <f>'BASE METAS)'!AD229</f>
        <v>0.2</v>
      </c>
      <c r="AE235" s="477">
        <f>'BASE METAS)'!AE229</f>
        <v>8</v>
      </c>
      <c r="AF235" s="421">
        <f>'BASE METAS)'!AF229</f>
        <v>0.26666666666666666</v>
      </c>
      <c r="AG235" s="475">
        <f>'BASE METAS)'!AG229</f>
        <v>8</v>
      </c>
      <c r="AH235" s="421">
        <f>'BASE METAS)'!AH229</f>
        <v>0.26666666666666666</v>
      </c>
      <c r="AI235" s="475">
        <f>'BASE METAS)'!AI229</f>
        <v>8</v>
      </c>
      <c r="AJ235" s="422">
        <f>'BASE METAS)'!AJ229</f>
        <v>0.26666666666666666</v>
      </c>
      <c r="AK235" s="191">
        <f>'BASE METAS)'!AK229</f>
        <v>1</v>
      </c>
      <c r="AL235" s="1078" t="str">
        <f>'BASE METAS)'!AL229</f>
        <v>08</v>
      </c>
      <c r="AM235" s="840" t="str">
        <f>'BASE METAS)'!AM229</f>
        <v>EMITIR CONSTANCIA DE NÚMERO OFICIAL</v>
      </c>
      <c r="AN235" s="840" t="str">
        <f>'BASE METAS)'!AN229</f>
        <v>MIDE LA EXPEDICIÓN DE CONSTACIA DE NÚMERO OFICIAL EMITIDAS SOBRE LAS PROGRAMADAS</v>
      </c>
      <c r="AO235" s="1344" t="str">
        <f>'BASE METAS)'!AU229</f>
        <v>DESEMPEÑO</v>
      </c>
      <c r="AP235" s="807" t="str">
        <f>'BASE METAS)'!AO229</f>
        <v>CONSTANCIAS DE  NÚMERO OFICIAL EMITIDAS</v>
      </c>
      <c r="AQ235" s="807" t="str">
        <f>'BASE METAS)'!AP229</f>
        <v xml:space="preserve"> CONSTANCIAS DE  NÚMERO OFICIAL SOLICITADAS</v>
      </c>
      <c r="AR235" s="970">
        <f>'BASE METAS)'!AQ229</f>
        <v>100</v>
      </c>
      <c r="AS235" s="807" t="str">
        <f>'BASE METAS)'!AR229</f>
        <v>CONSTANCIAS</v>
      </c>
      <c r="AT235" s="807" t="str">
        <f>'BASE METAS)'!AS229</f>
        <v>EFICACIA</v>
      </c>
      <c r="AU235" s="1483">
        <f>'BASE METAS)'!BO229</f>
        <v>0</v>
      </c>
      <c r="AV235" s="1">
        <f>'BASE METAS)'!BQ229</f>
        <v>30</v>
      </c>
      <c r="AW235" s="1">
        <f>'BASE METAS)'!BR229</f>
        <v>0</v>
      </c>
      <c r="AX235" s="1">
        <f>'BASE METAS)'!BS229</f>
        <v>8</v>
      </c>
      <c r="AY235" s="1">
        <f>'BASE METAS)'!BT229</f>
        <v>13</v>
      </c>
      <c r="AZ235" s="1">
        <f>'BASE METAS)'!BU229</f>
        <v>-5</v>
      </c>
      <c r="BA235" s="1">
        <f>'BASE METAS)'!BV229</f>
        <v>1.625</v>
      </c>
      <c r="BB235" s="1">
        <f>'BASE METAS)'!BW229</f>
        <v>25</v>
      </c>
      <c r="BC235" s="1">
        <f>'BASE METAS)'!BX229</f>
        <v>5</v>
      </c>
      <c r="BD235" s="1">
        <f>'BASE METAS)'!BY229</f>
        <v>0.83333333333333337</v>
      </c>
      <c r="BE235" s="1">
        <f>'BASE METAS)'!CG229</f>
        <v>12</v>
      </c>
      <c r="BF235" s="1">
        <f>'BASE METAS)'!CJ229</f>
        <v>0</v>
      </c>
      <c r="BG235" s="1">
        <f>'BASE METAS)'!CK229</f>
        <v>0</v>
      </c>
      <c r="BH235" s="1">
        <f>'BASE METAS)'!CL229</f>
        <v>0</v>
      </c>
      <c r="BI235" s="1">
        <f>'BASE METAS)'!CM229</f>
        <v>2</v>
      </c>
      <c r="BJ235" s="1">
        <f>'BASE METAS)'!CN229</f>
        <v>2</v>
      </c>
      <c r="BK235" s="1">
        <f>'BASE METAS)'!CO229</f>
        <v>2</v>
      </c>
      <c r="BL235" s="1">
        <f>'BASE METAS)'!CP229</f>
        <v>3</v>
      </c>
      <c r="BM235" s="1">
        <f>'BASE METAS)'!CQ229</f>
        <v>2</v>
      </c>
      <c r="BN235" s="1">
        <f>'BASE METAS)'!CR229</f>
        <v>3</v>
      </c>
      <c r="BO235" s="1">
        <f>'BASE METAS)'!CS229</f>
        <v>3</v>
      </c>
      <c r="BP235" s="1">
        <f>'BASE METAS)'!CT229</f>
        <v>3</v>
      </c>
      <c r="BQ235" s="1">
        <f>'BASE METAS)'!CU229</f>
        <v>2</v>
      </c>
      <c r="BR235" s="1">
        <f>'BASE METAS)'!CV229</f>
        <v>3</v>
      </c>
      <c r="BS235" s="1">
        <f>'BASE METAS)'!CW229</f>
        <v>3</v>
      </c>
      <c r="BT235" s="1">
        <f>'BASE METAS)'!CX229</f>
        <v>2</v>
      </c>
      <c r="BU235" s="1">
        <f>'BASE METAS)'!FA229</f>
        <v>30</v>
      </c>
      <c r="BV235" s="1">
        <f>'BASE METAS)'!FB229</f>
        <v>0</v>
      </c>
      <c r="BW235" s="1" t="str">
        <f>'BASE METAS)'!FC229</f>
        <v>3</v>
      </c>
      <c r="BX235" s="1">
        <f>'BASE METAS)'!FD229</f>
        <v>5</v>
      </c>
      <c r="BY235" s="1">
        <f>'BASE METAS)'!FE229</f>
        <v>2</v>
      </c>
      <c r="BZ235" s="1">
        <f>'BASE METAS)'!FF229</f>
        <v>1.6666666666666667</v>
      </c>
      <c r="CA235" s="1">
        <f>'BASE METAS)'!FG229</f>
        <v>17</v>
      </c>
      <c r="CB235" s="1">
        <f>'BASE METAS)'!FH229</f>
        <v>13</v>
      </c>
      <c r="CC235" s="1">
        <f>'BASE METAS)'!FI229</f>
        <v>0.56666666666666665</v>
      </c>
      <c r="CD235" s="1">
        <f>'BASE METAS)'!FJ229</f>
        <v>30</v>
      </c>
      <c r="CE235" s="1">
        <f>'BASE METAS)'!FK229</f>
        <v>0</v>
      </c>
      <c r="CF235" s="1">
        <f>'BASE METAS)'!FL229</f>
        <v>2</v>
      </c>
      <c r="CG235" s="1">
        <f>'BASE METAS)'!FM229</f>
        <v>4</v>
      </c>
    </row>
    <row r="236" spans="1:85" ht="76.5" x14ac:dyDescent="0.25">
      <c r="A236" s="1">
        <f>'BASE METAS)'!A230</f>
        <v>36</v>
      </c>
      <c r="B236" s="7156"/>
      <c r="C236" s="5684">
        <f>'BASE METAS)'!C230</f>
        <v>702</v>
      </c>
      <c r="D236" s="5684">
        <f>'BASE METAS)'!D230</f>
        <v>3</v>
      </c>
      <c r="E236" s="7151" t="str">
        <f>'BASE METAS)'!E230</f>
        <v>PLANEACIÓN INTEGRAL Y CONCERTADA</v>
      </c>
      <c r="F236" s="7192" t="str">
        <f>'BASE METAS)'!F230</f>
        <v>F01</v>
      </c>
      <c r="G236" s="7192" t="str">
        <f>'BASE METAS)'!G230</f>
        <v>123</v>
      </c>
      <c r="H236" s="5706" t="str">
        <f>'BASE METAS)'!H230</f>
        <v>10</v>
      </c>
      <c r="I236" s="7176" t="str">
        <f>'BASE METAS)'!I230</f>
        <v>02</v>
      </c>
      <c r="J236" s="5706" t="str">
        <f>'BASE METAS)'!J230</f>
        <v>01</v>
      </c>
      <c r="K236" s="5706" t="str">
        <f>'BASE METAS)'!K230</f>
        <v>02</v>
      </c>
      <c r="L236" s="5706" t="str">
        <f>'BASE METAS)'!L230</f>
        <v>01</v>
      </c>
      <c r="M236" s="5706" t="str">
        <f>'BASE METAS)'!M230</f>
        <v>101</v>
      </c>
      <c r="N236" s="5697" t="str">
        <f>'BASE METAS)'!N230</f>
        <v>Desarrollo Urbano y Servicios Públicos</v>
      </c>
      <c r="O236" s="5706" t="str">
        <f>'BASE METAS)'!O230</f>
        <v>Desarropllo Urbano</v>
      </c>
      <c r="P236" s="7106" t="str">
        <f>'BASE METAS)'!P230</f>
        <v>Desarrollo regional, urbano y ecología</v>
      </c>
      <c r="Q236" s="7106" t="str">
        <f>'BASE METAS)'!Q230</f>
        <v>Desarrollo y equipamiento urbano</v>
      </c>
      <c r="R236" s="7106" t="str">
        <f>'BASE METAS)'!R230</f>
        <v>Desarrollo urbano</v>
      </c>
      <c r="S236" s="5697" t="str">
        <f>'BASE METAS)'!S230</f>
        <v>Planeación, operación y control urbano</v>
      </c>
      <c r="T236" s="5697" t="str">
        <f>'BASE METAS)'!T230</f>
        <v>Planeación integral y concertada</v>
      </c>
      <c r="U236" s="7726" t="str">
        <f>'BASE METAS)'!U230</f>
        <v>MANTENER EL ORDENAMIENTO DEL TERRITORIO MEDIANTE ACCIONES QUE PERMITAN REGULAR Y CONTROLAR LA EXPANSIÓN O CRECIMIENTO ORDENADO DE LOS CENTROS DE POBLACIÓN DEL MUNICIPIO.</v>
      </c>
      <c r="V236" s="5697" t="str">
        <f>'BASE METAS)'!V230</f>
        <v>Tlalnepantla Progresista</v>
      </c>
      <c r="W236" s="5694">
        <f>'BASE METAS)'!W230</f>
        <v>5669513.1600000001</v>
      </c>
      <c r="X236" s="7102" t="str">
        <f>'BASE METAS)'!X230</f>
        <v>COORDINACIÓN DE PLANEACIÓN Y POLÍTICA URBANA</v>
      </c>
      <c r="Y236" s="478" t="str">
        <f>'BASE METAS)'!Y230</f>
        <v>01</v>
      </c>
      <c r="Z236" s="231" t="str">
        <f>'BASE METAS)'!Z230</f>
        <v>PARTICIPAR EN LA ELABORACIÓN DE ESTUDIOS Y PROYECTOS QUE CONFORMARÁN EL PLAN MUNICIPAL DE DESARROLLO URBANO</v>
      </c>
      <c r="AA236" s="424" t="str">
        <f>'BASE METAS)'!AA230</f>
        <v>DOCUMENTO</v>
      </c>
      <c r="AB236" s="466">
        <f>'BASE METAS)'!AB230</f>
        <v>3</v>
      </c>
      <c r="AC236" s="466">
        <f>'BASE METAS)'!AC230</f>
        <v>0</v>
      </c>
      <c r="AD236" s="576">
        <f>'BASE METAS)'!AD230</f>
        <v>0</v>
      </c>
      <c r="AE236" s="459">
        <f>'BASE METAS)'!AE230</f>
        <v>0</v>
      </c>
      <c r="AF236" s="631">
        <f>'BASE METAS)'!AF230</f>
        <v>0</v>
      </c>
      <c r="AG236" s="466">
        <f>'BASE METAS)'!AG230</f>
        <v>0</v>
      </c>
      <c r="AH236" s="631">
        <f>'BASE METAS)'!AH230</f>
        <v>0</v>
      </c>
      <c r="AI236" s="466">
        <f>'BASE METAS)'!AI230</f>
        <v>2</v>
      </c>
      <c r="AJ236" s="556">
        <f>'BASE METAS)'!AJ230</f>
        <v>0.66666666666666663</v>
      </c>
      <c r="AK236" s="211">
        <f>'BASE METAS)'!AK230</f>
        <v>0.66666666666666663</v>
      </c>
      <c r="AL236" s="1079" t="str">
        <f>'BASE METAS)'!AL230</f>
        <v>01</v>
      </c>
      <c r="AM236" s="840" t="str">
        <f>'BASE METAS)'!AM230</f>
        <v>PARTICIPAR EN LA ELABORACIÓN DE ESTUDIOS Y PROYECTOS QUE CONFORMARÁN EL PLAN MUNICIPAL DE DESARROLLO URBANO</v>
      </c>
      <c r="AN236" s="840" t="str">
        <f>'BASE METAS)'!AN230</f>
        <v>MIDE EL NÚMERO DE ESTUDIOS Y PROYECTOS DESARROLLADOS SOBRE EL NÚMERO DE  ESTUDIOS Y PROYECTOS PROGRAMADOS</v>
      </c>
      <c r="AO236" s="1344" t="str">
        <f>'BASE METAS)'!AU230</f>
        <v>DESEMPEÑO</v>
      </c>
      <c r="AP236" s="807" t="str">
        <f>'BASE METAS)'!AO230</f>
        <v xml:space="preserve">ESTUDIOS REALIZADOS </v>
      </c>
      <c r="AQ236" s="807" t="str">
        <f>'BASE METAS)'!AP230</f>
        <v>ESTUDIOS PROGRAMADOS</v>
      </c>
      <c r="AR236" s="970">
        <f>'BASE METAS)'!AQ230</f>
        <v>100</v>
      </c>
      <c r="AS236" s="807" t="str">
        <f>'BASE METAS)'!AR230</f>
        <v>DOCUMENTOS</v>
      </c>
      <c r="AT236" s="807" t="str">
        <f>'BASE METAS)'!AS230</f>
        <v>EFICACIA</v>
      </c>
      <c r="AU236" s="1483">
        <f>'BASE METAS)'!BO230</f>
        <v>0</v>
      </c>
      <c r="AV236" s="1">
        <f>'BASE METAS)'!BQ230</f>
        <v>2</v>
      </c>
      <c r="AW236" s="1">
        <f>'BASE METAS)'!BR230</f>
        <v>0</v>
      </c>
      <c r="AX236" s="1">
        <f>'BASE METAS)'!BS230</f>
        <v>0</v>
      </c>
      <c r="AY236" s="1">
        <f>'BASE METAS)'!BT230</f>
        <v>2</v>
      </c>
      <c r="AZ236" s="1">
        <f>'BASE METAS)'!BU230</f>
        <v>-2</v>
      </c>
      <c r="BA236" s="1" t="e">
        <f>'BASE METAS)'!BV230</f>
        <v>#DIV/0!</v>
      </c>
      <c r="BB236" s="1">
        <f>'BASE METAS)'!BW230</f>
        <v>2</v>
      </c>
      <c r="BC236" s="1">
        <f>'BASE METAS)'!BX230</f>
        <v>0</v>
      </c>
      <c r="BD236" s="1">
        <f>'BASE METAS)'!BY230</f>
        <v>1</v>
      </c>
      <c r="BE236" s="1">
        <f>'BASE METAS)'!CG230</f>
        <v>0</v>
      </c>
      <c r="BF236" s="1">
        <f>'BASE METAS)'!CJ230</f>
        <v>0</v>
      </c>
      <c r="BG236" s="1">
        <f>'BASE METAS)'!CK230</f>
        <v>0</v>
      </c>
      <c r="BH236" s="1">
        <f>'BASE METAS)'!CL230</f>
        <v>0</v>
      </c>
      <c r="BI236" s="1">
        <f>'BASE METAS)'!CM230</f>
        <v>0</v>
      </c>
      <c r="BJ236" s="1">
        <f>'BASE METAS)'!CN230</f>
        <v>0</v>
      </c>
      <c r="BK236" s="1">
        <f>'BASE METAS)'!CO230</f>
        <v>0</v>
      </c>
      <c r="BL236" s="1">
        <f>'BASE METAS)'!CP230</f>
        <v>0</v>
      </c>
      <c r="BM236" s="1">
        <f>'BASE METAS)'!CQ230</f>
        <v>1</v>
      </c>
      <c r="BN236" s="1">
        <f>'BASE METAS)'!CR230</f>
        <v>0</v>
      </c>
      <c r="BO236" s="1">
        <f>'BASE METAS)'!CS230</f>
        <v>0</v>
      </c>
      <c r="BP236" s="1">
        <f>'BASE METAS)'!CT230</f>
        <v>0</v>
      </c>
      <c r="BQ236" s="1">
        <f>'BASE METAS)'!CU230</f>
        <v>1</v>
      </c>
      <c r="BR236" s="1">
        <f>'BASE METAS)'!CV230</f>
        <v>0</v>
      </c>
      <c r="BS236" s="1">
        <f>'BASE METAS)'!CW230</f>
        <v>0</v>
      </c>
      <c r="BT236" s="1">
        <f>'BASE METAS)'!CX230</f>
        <v>0</v>
      </c>
      <c r="BU236" s="1">
        <f>'BASE METAS)'!FA230</f>
        <v>2</v>
      </c>
      <c r="BV236" s="1">
        <f>'BASE METAS)'!FB230</f>
        <v>0</v>
      </c>
      <c r="BW236" s="1">
        <f>'BASE METAS)'!FC230</f>
        <v>0</v>
      </c>
      <c r="BX236" s="1">
        <f>'BASE METAS)'!FD230</f>
        <v>1</v>
      </c>
      <c r="BY236" s="1">
        <f>'BASE METAS)'!FE230</f>
        <v>1</v>
      </c>
      <c r="BZ236" s="1" t="e">
        <f>'BASE METAS)'!FF230</f>
        <v>#DIV/0!</v>
      </c>
      <c r="CA236" s="1">
        <f>'BASE METAS)'!FG230</f>
        <v>1</v>
      </c>
      <c r="CB236" s="1">
        <f>'BASE METAS)'!FH230</f>
        <v>1</v>
      </c>
      <c r="CC236" s="1">
        <f>'BASE METAS)'!FI230</f>
        <v>0</v>
      </c>
      <c r="CD236" s="1">
        <f>'BASE METAS)'!FJ230</f>
        <v>2</v>
      </c>
      <c r="CE236" s="1">
        <f>'BASE METAS)'!FK230</f>
        <v>0</v>
      </c>
      <c r="CF236" s="1">
        <f>'BASE METAS)'!FL230</f>
        <v>0</v>
      </c>
      <c r="CG236" s="1">
        <f>'BASE METAS)'!FM230</f>
        <v>1</v>
      </c>
    </row>
    <row r="237" spans="1:85" ht="38.25" x14ac:dyDescent="0.25">
      <c r="A237" s="1">
        <f>'BASE METAS)'!A231</f>
        <v>0</v>
      </c>
      <c r="B237" s="7156"/>
      <c r="C237" s="5685"/>
      <c r="D237" s="5685"/>
      <c r="E237" s="7152"/>
      <c r="F237" s="7193"/>
      <c r="G237" s="7193"/>
      <c r="H237" s="5707"/>
      <c r="I237" s="7177"/>
      <c r="J237" s="5707"/>
      <c r="K237" s="5707"/>
      <c r="L237" s="5707"/>
      <c r="M237" s="5707"/>
      <c r="N237" s="5698"/>
      <c r="O237" s="5707"/>
      <c r="P237" s="7107"/>
      <c r="Q237" s="7107"/>
      <c r="R237" s="7107"/>
      <c r="S237" s="5698"/>
      <c r="T237" s="5698"/>
      <c r="U237" s="7727"/>
      <c r="V237" s="5698"/>
      <c r="W237" s="5695"/>
      <c r="X237" s="7145"/>
      <c r="Y237" s="464" t="str">
        <f>'BASE METAS)'!Y231</f>
        <v>02</v>
      </c>
      <c r="Z237" s="219" t="str">
        <f>'BASE METAS)'!Z231</f>
        <v>ELABORAR EL PLAN DE VIVIENDA DIGNA</v>
      </c>
      <c r="AA237" s="687" t="str">
        <f>'BASE METAS)'!AA231</f>
        <v>DOCUMENTO</v>
      </c>
      <c r="AB237" s="460">
        <f>'BASE METAS)'!AB231</f>
        <v>1</v>
      </c>
      <c r="AC237" s="465">
        <f>'BASE METAS)'!AC231</f>
        <v>0</v>
      </c>
      <c r="AD237" s="577">
        <f>'BASE METAS)'!AD231</f>
        <v>0</v>
      </c>
      <c r="AE237" s="465">
        <f>'BASE METAS)'!AE231</f>
        <v>0</v>
      </c>
      <c r="AF237" s="544">
        <f>'BASE METAS)'!AF231</f>
        <v>0</v>
      </c>
      <c r="AG237" s="465">
        <f>'BASE METAS)'!AG231</f>
        <v>0</v>
      </c>
      <c r="AH237" s="544">
        <f>'BASE METAS)'!AH231</f>
        <v>0</v>
      </c>
      <c r="AI237" s="465">
        <f>'BASE METAS)'!AI231</f>
        <v>1</v>
      </c>
      <c r="AJ237" s="545">
        <f>'BASE METAS)'!AJ231</f>
        <v>1</v>
      </c>
      <c r="AK237" s="191">
        <f>'BASE METAS)'!AK231</f>
        <v>1</v>
      </c>
      <c r="AL237" s="1078" t="str">
        <f>'BASE METAS)'!AL231</f>
        <v>02</v>
      </c>
      <c r="AM237" s="1019" t="str">
        <f>'BASE METAS)'!AM231</f>
        <v xml:space="preserve"> PLAN DE VIVIENDA DIGNA
</v>
      </c>
      <c r="AN237" s="1019" t="str">
        <f>'BASE METAS)'!AN231</f>
        <v>MIDE LA ELABORACIÓN DEL PLAN DE VIVIENDA DIGNA</v>
      </c>
      <c r="AO237" s="1344" t="str">
        <f>'BASE METAS)'!AU231</f>
        <v>DESEMPEÑO</v>
      </c>
      <c r="AP237" s="970" t="str">
        <f>'BASE METAS)'!AO231</f>
        <v>REALIZACIÓN DEL PLAN DE VIVIENDA DIGNA</v>
      </c>
      <c r="AQ237" s="970" t="str">
        <f>'BASE METAS)'!AP231</f>
        <v xml:space="preserve"> PLAN DE VIVIENDA DIGNA PROGRAMADO</v>
      </c>
      <c r="AR237" s="970">
        <f>'BASE METAS)'!AQ231</f>
        <v>100</v>
      </c>
      <c r="AS237" s="1036" t="str">
        <f>'BASE METAS)'!AR231</f>
        <v>PLAN</v>
      </c>
      <c r="AT237" s="959" t="str">
        <f>'BASE METAS)'!AS231</f>
        <v>EFICACIA</v>
      </c>
      <c r="AU237" s="1483">
        <f>'BASE METAS)'!BO231</f>
        <v>0</v>
      </c>
      <c r="AV237" s="1">
        <f>'BASE METAS)'!BQ231</f>
        <v>1</v>
      </c>
      <c r="AW237" s="1">
        <f>'BASE METAS)'!BR231</f>
        <v>0</v>
      </c>
      <c r="AX237" s="1">
        <f>'BASE METAS)'!BS231</f>
        <v>0</v>
      </c>
      <c r="AY237" s="1">
        <f>'BASE METAS)'!BT231</f>
        <v>2</v>
      </c>
      <c r="AZ237" s="1">
        <f>'BASE METAS)'!BU231</f>
        <v>-2</v>
      </c>
      <c r="BA237" s="1" t="e">
        <f>'BASE METAS)'!BV231</f>
        <v>#DIV/0!</v>
      </c>
      <c r="BB237" s="1">
        <f>'BASE METAS)'!BW231</f>
        <v>2</v>
      </c>
      <c r="BC237" s="1">
        <f>'BASE METAS)'!BX231</f>
        <v>-1</v>
      </c>
      <c r="BD237" s="1">
        <f>'BASE METAS)'!BY231</f>
        <v>2</v>
      </c>
      <c r="BE237" s="1">
        <f>'BASE METAS)'!CG231</f>
        <v>0</v>
      </c>
      <c r="BF237" s="1">
        <f>'BASE METAS)'!CJ231</f>
        <v>0</v>
      </c>
      <c r="BG237" s="1">
        <f>'BASE METAS)'!CK231</f>
        <v>0</v>
      </c>
      <c r="BH237" s="1">
        <f>'BASE METAS)'!CL231</f>
        <v>0</v>
      </c>
      <c r="BI237" s="1">
        <f>'BASE METAS)'!CM231</f>
        <v>0</v>
      </c>
      <c r="BJ237" s="1">
        <f>'BASE METAS)'!CN231</f>
        <v>0</v>
      </c>
      <c r="BK237" s="1">
        <f>'BASE METAS)'!CO231</f>
        <v>0</v>
      </c>
      <c r="BL237" s="1">
        <f>'BASE METAS)'!CP231</f>
        <v>0</v>
      </c>
      <c r="BM237" s="1">
        <f>'BASE METAS)'!CQ231</f>
        <v>1</v>
      </c>
      <c r="BN237" s="1">
        <f>'BASE METAS)'!CR231</f>
        <v>0</v>
      </c>
      <c r="BO237" s="1">
        <f>'BASE METAS)'!CS231</f>
        <v>0</v>
      </c>
      <c r="BP237" s="1">
        <f>'BASE METAS)'!CT231</f>
        <v>0</v>
      </c>
      <c r="BQ237" s="1">
        <f>'BASE METAS)'!CU231</f>
        <v>0</v>
      </c>
      <c r="BR237" s="1">
        <f>'BASE METAS)'!CV231</f>
        <v>0</v>
      </c>
      <c r="BS237" s="1">
        <f>'BASE METAS)'!CW231</f>
        <v>0</v>
      </c>
      <c r="BT237" s="1">
        <f>'BASE METAS)'!CX231</f>
        <v>0</v>
      </c>
      <c r="BU237" s="1">
        <f>'BASE METAS)'!FA231</f>
        <v>1</v>
      </c>
      <c r="BV237" s="1">
        <f>'BASE METAS)'!FB231</f>
        <v>0</v>
      </c>
      <c r="BW237" s="1">
        <f>'BASE METAS)'!FC231</f>
        <v>0</v>
      </c>
      <c r="BX237" s="1">
        <f>'BASE METAS)'!FD231</f>
        <v>1</v>
      </c>
      <c r="BY237" s="1">
        <f>'BASE METAS)'!FE231</f>
        <v>1</v>
      </c>
      <c r="BZ237" s="1" t="e">
        <f>'BASE METAS)'!FF231</f>
        <v>#DIV/0!</v>
      </c>
      <c r="CA237" s="1">
        <f>'BASE METAS)'!FG231</f>
        <v>1</v>
      </c>
      <c r="CB237" s="1">
        <f>'BASE METAS)'!FH231</f>
        <v>0</v>
      </c>
      <c r="CC237" s="1">
        <f>'BASE METAS)'!FI231</f>
        <v>1</v>
      </c>
      <c r="CD237" s="1">
        <f>'BASE METAS)'!FJ231</f>
        <v>1</v>
      </c>
      <c r="CE237" s="1">
        <f>'BASE METAS)'!FK231</f>
        <v>0</v>
      </c>
      <c r="CF237" s="1">
        <f>'BASE METAS)'!FL231</f>
        <v>0</v>
      </c>
      <c r="CG237" s="1">
        <f>'BASE METAS)'!FM231</f>
        <v>1</v>
      </c>
    </row>
    <row r="238" spans="1:85" ht="76.5" x14ac:dyDescent="0.25">
      <c r="A238" s="1">
        <f>'BASE METAS)'!A232</f>
        <v>0</v>
      </c>
      <c r="B238" s="7156"/>
      <c r="C238" s="5685"/>
      <c r="D238" s="5685"/>
      <c r="E238" s="7152"/>
      <c r="F238" s="7193"/>
      <c r="G238" s="7193"/>
      <c r="H238" s="5707"/>
      <c r="I238" s="7177"/>
      <c r="J238" s="5707"/>
      <c r="K238" s="5707"/>
      <c r="L238" s="5707"/>
      <c r="M238" s="5707"/>
      <c r="N238" s="5698"/>
      <c r="O238" s="5707"/>
      <c r="P238" s="7107"/>
      <c r="Q238" s="7107"/>
      <c r="R238" s="7107"/>
      <c r="S238" s="5698"/>
      <c r="T238" s="5698"/>
      <c r="U238" s="7727"/>
      <c r="V238" s="5698"/>
      <c r="W238" s="5695"/>
      <c r="X238" s="7145"/>
      <c r="Y238" s="464" t="str">
        <f>'BASE METAS)'!Y232</f>
        <v>03</v>
      </c>
      <c r="Z238" s="219" t="str">
        <f>'BASE METAS)'!Z232</f>
        <v xml:space="preserve">EMITIR DICTÁMENES URBANOS PARA EL MEJORAMIENTO Y FUNCIONAMIENTO DE LA ESTRUCTURA URBANA </v>
      </c>
      <c r="AA238" s="687" t="str">
        <f>'BASE METAS)'!AA232</f>
        <v>DICTÁMEN</v>
      </c>
      <c r="AB238" s="460">
        <f>'BASE METAS)'!AB232</f>
        <v>70</v>
      </c>
      <c r="AC238" s="465">
        <f>'BASE METAS)'!AC232</f>
        <v>15</v>
      </c>
      <c r="AD238" s="577">
        <f>'BASE METAS)'!AD232</f>
        <v>0.21428571428571427</v>
      </c>
      <c r="AE238" s="465">
        <f>'BASE METAS)'!AE232</f>
        <v>20</v>
      </c>
      <c r="AF238" s="544">
        <f>'BASE METAS)'!AF232</f>
        <v>0.2857142857142857</v>
      </c>
      <c r="AG238" s="465">
        <f>'BASE METAS)'!AG232</f>
        <v>20</v>
      </c>
      <c r="AH238" s="544">
        <f>'BASE METAS)'!AH232</f>
        <v>0.2857142857142857</v>
      </c>
      <c r="AI238" s="465">
        <f>'BASE METAS)'!AI232</f>
        <v>0</v>
      </c>
      <c r="AJ238" s="545">
        <f>'BASE METAS)'!AJ232</f>
        <v>0</v>
      </c>
      <c r="AK238" s="191">
        <f>'BASE METAS)'!AK232</f>
        <v>0.7857142857142857</v>
      </c>
      <c r="AL238" s="1078" t="str">
        <f>'BASE METAS)'!AL232</f>
        <v>03</v>
      </c>
      <c r="AM238" s="1019" t="str">
        <f>'BASE METAS)'!AM232</f>
        <v xml:space="preserve">EMITIR DICTÁMENES PARA EL MEJORAMIENTO Y FUNCIONAMIENTO DE LA ESTRUCTURA URBANA 
</v>
      </c>
      <c r="AN238" s="1019" t="str">
        <f>'BASE METAS)'!AN232</f>
        <v>MIDE EL NÚMERO DE DICTÁMENES EMITIDOS PARA EL MEJORAMIENTO Y FUNCIONAMIENTO DE LA ESTRUCTURA URBANA SOBRE LOS PROGRAMADOS</v>
      </c>
      <c r="AO238" s="1344" t="str">
        <f>'BASE METAS)'!AU232</f>
        <v>DESEMPEÑO</v>
      </c>
      <c r="AP238" s="959" t="str">
        <f>'BASE METAS)'!AO232</f>
        <v>DICTÁMENES EMITIDOS PARA EL MEJORAMIENTO Y FUNCIONAMIENTO DE LA ESTRUCTURA URBANA</v>
      </c>
      <c r="AQ238" s="959" t="str">
        <f>'BASE METAS)'!AP232</f>
        <v>DICTÁMENES PARA EL MEJORAMIENTO Y FUNCIONAMIENTO DE LA ESTRUCTURA URBANA PROGRAMADOS</v>
      </c>
      <c r="AR238" s="970">
        <f>'BASE METAS)'!AQ232</f>
        <v>100</v>
      </c>
      <c r="AS238" s="1036" t="str">
        <f>'BASE METAS)'!AR232</f>
        <v>DICTÁMENES</v>
      </c>
      <c r="AT238" s="959" t="str">
        <f>'BASE METAS)'!AS232</f>
        <v>EFICACIA</v>
      </c>
      <c r="AU238" s="1483">
        <f>'BASE METAS)'!BO232</f>
        <v>0</v>
      </c>
      <c r="AV238" s="1">
        <f>'BASE METAS)'!BQ232</f>
        <v>70</v>
      </c>
      <c r="AW238" s="1">
        <f>'BASE METAS)'!BR232</f>
        <v>0</v>
      </c>
      <c r="AX238" s="1">
        <f>'BASE METAS)'!BS232</f>
        <v>20</v>
      </c>
      <c r="AY238" s="1">
        <f>'BASE METAS)'!BT232</f>
        <v>5</v>
      </c>
      <c r="AZ238" s="1">
        <f>'BASE METAS)'!BU232</f>
        <v>15</v>
      </c>
      <c r="BA238" s="1">
        <f>'BASE METAS)'!BV232</f>
        <v>0.25</v>
      </c>
      <c r="BB238" s="1">
        <f>'BASE METAS)'!BW232</f>
        <v>20</v>
      </c>
      <c r="BC238" s="1">
        <f>'BASE METAS)'!BX232</f>
        <v>50</v>
      </c>
      <c r="BD238" s="1">
        <f>'BASE METAS)'!BY232</f>
        <v>0.2857142857142857</v>
      </c>
      <c r="BE238" s="1">
        <f>'BASE METAS)'!CG232</f>
        <v>15</v>
      </c>
      <c r="BF238" s="1">
        <f>'BASE METAS)'!CJ232</f>
        <v>0</v>
      </c>
      <c r="BG238" s="1">
        <f>'BASE METAS)'!CK232</f>
        <v>0</v>
      </c>
      <c r="BH238" s="1">
        <f>'BASE METAS)'!CL232</f>
        <v>0</v>
      </c>
      <c r="BI238" s="1">
        <f>'BASE METAS)'!CM232</f>
        <v>15</v>
      </c>
      <c r="BJ238" s="1">
        <f>'BASE METAS)'!CN232</f>
        <v>15</v>
      </c>
      <c r="BK238" s="1">
        <f>'BASE METAS)'!CO232</f>
        <v>15</v>
      </c>
      <c r="BL238" s="1">
        <f>'BASE METAS)'!CP232</f>
        <v>0</v>
      </c>
      <c r="BM238" s="1">
        <f>'BASE METAS)'!CQ232</f>
        <v>0</v>
      </c>
      <c r="BN238" s="1">
        <f>'BASE METAS)'!CR232</f>
        <v>5</v>
      </c>
      <c r="BO238" s="1">
        <f>'BASE METAS)'!CS232</f>
        <v>5</v>
      </c>
      <c r="BP238" s="1">
        <f>'BASE METAS)'!CT232</f>
        <v>0</v>
      </c>
      <c r="BQ238" s="1">
        <f>'BASE METAS)'!CU232</f>
        <v>5</v>
      </c>
      <c r="BR238" s="1">
        <f>'BASE METAS)'!CV232</f>
        <v>5</v>
      </c>
      <c r="BS238" s="1">
        <f>'BASE METAS)'!CW232</f>
        <v>5</v>
      </c>
      <c r="BT238" s="1">
        <f>'BASE METAS)'!CX232</f>
        <v>0</v>
      </c>
      <c r="BU238" s="1">
        <f>'BASE METAS)'!FA232</f>
        <v>70</v>
      </c>
      <c r="BV238" s="1">
        <f>'BASE METAS)'!FB232</f>
        <v>0</v>
      </c>
      <c r="BW238" s="1">
        <f>'BASE METAS)'!FC232</f>
        <v>7</v>
      </c>
      <c r="BX238" s="1">
        <f>'BASE METAS)'!FD232</f>
        <v>0</v>
      </c>
      <c r="BY238" s="1">
        <f>'BASE METAS)'!FE232</f>
        <v>-7</v>
      </c>
      <c r="BZ238" s="1">
        <f>'BASE METAS)'!FF232</f>
        <v>0</v>
      </c>
      <c r="CA238" s="1">
        <f>'BASE METAS)'!FG232</f>
        <v>15</v>
      </c>
      <c r="CB238" s="1">
        <f>'BASE METAS)'!FH232</f>
        <v>55</v>
      </c>
      <c r="CC238" s="1">
        <f>'BASE METAS)'!FI232</f>
        <v>0.21428571428571427</v>
      </c>
      <c r="CD238" s="1">
        <f>'BASE METAS)'!FJ232</f>
        <v>70</v>
      </c>
      <c r="CE238" s="1">
        <f>'BASE METAS)'!FK232</f>
        <v>0</v>
      </c>
      <c r="CF238" s="1">
        <f>'BASE METAS)'!FL232</f>
        <v>7</v>
      </c>
      <c r="CG238" s="1">
        <f>'BASE METAS)'!FM232</f>
        <v>0</v>
      </c>
    </row>
    <row r="239" spans="1:85" ht="38.25" x14ac:dyDescent="0.25">
      <c r="A239" s="1">
        <f>'BASE METAS)'!A233</f>
        <v>0</v>
      </c>
      <c r="B239" s="7156"/>
      <c r="C239" s="5685"/>
      <c r="D239" s="5685"/>
      <c r="E239" s="7152"/>
      <c r="F239" s="7193"/>
      <c r="G239" s="7193"/>
      <c r="H239" s="5707"/>
      <c r="I239" s="7177"/>
      <c r="J239" s="5707"/>
      <c r="K239" s="5707"/>
      <c r="L239" s="5707"/>
      <c r="M239" s="5707"/>
      <c r="N239" s="5698"/>
      <c r="O239" s="5707"/>
      <c r="P239" s="7107"/>
      <c r="Q239" s="7107"/>
      <c r="R239" s="7107"/>
      <c r="S239" s="5698"/>
      <c r="T239" s="5698"/>
      <c r="U239" s="7727"/>
      <c r="V239" s="5698"/>
      <c r="W239" s="5695"/>
      <c r="X239" s="7145"/>
      <c r="Y239" s="464" t="str">
        <f>'BASE METAS)'!Y233</f>
        <v>04</v>
      </c>
      <c r="Z239" s="504" t="str">
        <f>'BASE METAS)'!Z233</f>
        <v>ELABORAR ANTEPROYECTO DE ESPACIOS PÚBLICOS Y EQUIPAMIENTO PARA EL MEJORAMIENTO DE LA IMAGEN URBANA.</v>
      </c>
      <c r="AA239" s="688" t="str">
        <f>'BASE METAS)'!AA233</f>
        <v>ANTEPROYECTO</v>
      </c>
      <c r="AB239" s="414">
        <f>'BASE METAS)'!AB233</f>
        <v>6</v>
      </c>
      <c r="AC239" s="479">
        <f>'BASE METAS)'!AC233</f>
        <v>0</v>
      </c>
      <c r="AD239" s="480">
        <f>'BASE METAS)'!AD233</f>
        <v>0</v>
      </c>
      <c r="AE239" s="479">
        <f>'BASE METAS)'!AE233</f>
        <v>0</v>
      </c>
      <c r="AF239" s="415">
        <f>'BASE METAS)'!AF233</f>
        <v>0</v>
      </c>
      <c r="AG239" s="479">
        <f>'BASE METAS)'!AG233</f>
        <v>3</v>
      </c>
      <c r="AH239" s="415">
        <f>'BASE METAS)'!AH233</f>
        <v>0.5</v>
      </c>
      <c r="AI239" s="479">
        <f>'BASE METAS)'!AI233</f>
        <v>3</v>
      </c>
      <c r="AJ239" s="416">
        <f>'BASE METAS)'!AJ233</f>
        <v>0.5</v>
      </c>
      <c r="AK239" s="212">
        <f>'BASE METAS)'!AK233</f>
        <v>1</v>
      </c>
      <c r="AL239" s="1080">
        <f>'BASE METAS)'!AL233</f>
        <v>4</v>
      </c>
      <c r="AM239" s="1030" t="str">
        <f>'BASE METAS)'!AM233</f>
        <v>ELABORAR ANTEPROYECTOS DE ESPACIOS PÚBLICOS Y EQUIPAMIENTO PARA EL MEJORAMIENTO DE LA IMAGEN URBANA.</v>
      </c>
      <c r="AN239" s="1030" t="str">
        <f>'BASE METAS)'!AN233</f>
        <v>MIDE LA ELABORACIÓN DE ANTEPROYECTOS DE ESPACIOS PÚBLICOS Y EQUIPAMIENTO PARA EL MEJORAMIENTO DE LA IMAGEN URBANA DESARROLLADOS SOBRE LOS PROGRAMADOS.</v>
      </c>
      <c r="AO239" s="1030" t="str">
        <f>'BASE METAS)'!AU233</f>
        <v>DESEMPEÑO</v>
      </c>
      <c r="AP239" s="1030" t="str">
        <f>'BASE METAS)'!AO233</f>
        <v>ANTEPROYECTOS DE ESPACIOS PÚBLICOS Y EQUIPAMIENTO PARA EL MEJORAMIENTO DE LA IMAGEN URBANA DESARROLLADOS</v>
      </c>
      <c r="AQ239" s="1030" t="str">
        <f>'BASE METAS)'!AP233</f>
        <v>ANTEPROYECTOS DE ESPACIOS PÚBLICOS Y EQUIPAMIENTO PARA EL MEJORAMIENTO DE LA IMAGEN URBANA PROGRAMADOS</v>
      </c>
      <c r="AR239" s="1030">
        <f>'BASE METAS)'!AQ233</f>
        <v>100</v>
      </c>
      <c r="AS239" s="1030" t="str">
        <f>'BASE METAS)'!AR233</f>
        <v>ANTEPROYECTO</v>
      </c>
      <c r="AT239" s="1030" t="str">
        <f>'BASE METAS)'!AS233</f>
        <v>EFICACIA</v>
      </c>
      <c r="AU239" s="1485">
        <f>'BASE METAS)'!BO233</f>
        <v>0</v>
      </c>
      <c r="AV239" s="1">
        <f>'BASE METAS)'!BQ233</f>
        <v>6</v>
      </c>
      <c r="AW239" s="1">
        <f>'BASE METAS)'!BR233</f>
        <v>0</v>
      </c>
      <c r="AX239" s="1">
        <f>'BASE METAS)'!BS233</f>
        <v>0</v>
      </c>
      <c r="AY239" s="1">
        <f>'BASE METAS)'!BT233</f>
        <v>2</v>
      </c>
      <c r="AZ239" s="1">
        <f>'BASE METAS)'!BU233</f>
        <v>-2</v>
      </c>
      <c r="BA239" s="1" t="e">
        <f>'BASE METAS)'!BV233</f>
        <v>#DIV/0!</v>
      </c>
      <c r="BB239" s="1">
        <f>'BASE METAS)'!BW233</f>
        <v>2</v>
      </c>
      <c r="BC239" s="1">
        <f>'BASE METAS)'!BX233</f>
        <v>4</v>
      </c>
      <c r="BD239" s="1">
        <f>'BASE METAS)'!BY233</f>
        <v>0.33333333333333331</v>
      </c>
      <c r="BE239" s="1">
        <f>'BASE METAS)'!CG233</f>
        <v>0</v>
      </c>
      <c r="BF239" s="1">
        <f>'BASE METAS)'!CJ233</f>
        <v>0</v>
      </c>
      <c r="BG239" s="1">
        <f>'BASE METAS)'!CK233</f>
        <v>0</v>
      </c>
      <c r="BH239" s="1">
        <f>'BASE METAS)'!CL233</f>
        <v>0</v>
      </c>
      <c r="BI239" s="1">
        <f>'BASE METAS)'!CM233</f>
        <v>0</v>
      </c>
      <c r="BJ239" s="1">
        <f>'BASE METAS)'!CN233</f>
        <v>0</v>
      </c>
      <c r="BK239" s="1">
        <f>'BASE METAS)'!CO233</f>
        <v>0</v>
      </c>
      <c r="BL239" s="1">
        <f>'BASE METAS)'!CP233</f>
        <v>0</v>
      </c>
      <c r="BM239" s="1">
        <f>'BASE METAS)'!CQ233</f>
        <v>1</v>
      </c>
      <c r="BN239" s="1">
        <f>'BASE METAS)'!CR233</f>
        <v>0</v>
      </c>
      <c r="BO239" s="1">
        <f>'BASE METAS)'!CS233</f>
        <v>2</v>
      </c>
      <c r="BP239" s="1">
        <f>'BASE METAS)'!CT233</f>
        <v>0</v>
      </c>
      <c r="BQ239" s="1">
        <f>'BASE METAS)'!CU233</f>
        <v>1</v>
      </c>
      <c r="BR239" s="1">
        <f>'BASE METAS)'!CV233</f>
        <v>0</v>
      </c>
      <c r="BS239" s="1">
        <f>'BASE METAS)'!CW233</f>
        <v>2</v>
      </c>
      <c r="BT239" s="1">
        <f>'BASE METAS)'!CX233</f>
        <v>0</v>
      </c>
      <c r="BU239" s="1">
        <f>'BASE METAS)'!FA233</f>
        <v>6</v>
      </c>
      <c r="BV239" s="1">
        <f>'BASE METAS)'!FB233</f>
        <v>0</v>
      </c>
      <c r="BW239" s="1">
        <f>'BASE METAS)'!FC233</f>
        <v>0</v>
      </c>
      <c r="BX239" s="1">
        <f>'BASE METAS)'!FD233</f>
        <v>1</v>
      </c>
      <c r="BY239" s="1">
        <f>'BASE METAS)'!FE233</f>
        <v>1</v>
      </c>
      <c r="BZ239" s="1" t="e">
        <f>'BASE METAS)'!FF233</f>
        <v>#DIV/0!</v>
      </c>
      <c r="CA239" s="1">
        <f>'BASE METAS)'!FG233</f>
        <v>1</v>
      </c>
      <c r="CB239" s="1">
        <f>'BASE METAS)'!FH233</f>
        <v>5</v>
      </c>
      <c r="CC239" s="1">
        <f>'BASE METAS)'!FI233</f>
        <v>0.16666666666666666</v>
      </c>
      <c r="CD239" s="1">
        <f>'BASE METAS)'!FJ233</f>
        <v>6</v>
      </c>
      <c r="CE239" s="1">
        <f>'BASE METAS)'!FK233</f>
        <v>0</v>
      </c>
      <c r="CF239" s="1">
        <f>'BASE METAS)'!FL233</f>
        <v>0</v>
      </c>
      <c r="CG239" s="1">
        <f>'BASE METAS)'!FM233</f>
        <v>1</v>
      </c>
    </row>
    <row r="240" spans="1:85" ht="76.5" customHeight="1" x14ac:dyDescent="0.25">
      <c r="A240" s="1">
        <f>'BASE METAS)'!A234</f>
        <v>0</v>
      </c>
      <c r="B240" s="7156"/>
      <c r="C240" s="5686"/>
      <c r="D240" s="5686"/>
      <c r="E240" s="7153"/>
      <c r="F240" s="7194"/>
      <c r="G240" s="7194"/>
      <c r="H240" s="5708"/>
      <c r="I240" s="7178"/>
      <c r="J240" s="5708"/>
      <c r="K240" s="5708"/>
      <c r="L240" s="5708"/>
      <c r="M240" s="5708"/>
      <c r="N240" s="5699"/>
      <c r="O240" s="5708"/>
      <c r="P240" s="7108"/>
      <c r="Q240" s="7108"/>
      <c r="R240" s="7108"/>
      <c r="S240" s="5699"/>
      <c r="T240" s="5699"/>
      <c r="U240" s="7728"/>
      <c r="V240" s="5699"/>
      <c r="W240" s="5696"/>
      <c r="X240" s="7103"/>
      <c r="Y240" s="472" t="str">
        <f>'BASE METAS)'!Y234</f>
        <v>05</v>
      </c>
      <c r="Z240" s="507" t="str">
        <f>'BASE METAS)'!Z234</f>
        <v>EXPEDIR PERMISOS TEMPORALES PARA LA OCUPACIÓN DE LA VÍA PÚBLICA (ROMPIMIENTO Y REPARACIÓN DE BANQUETA Y OCUPACIÓN DE LA VÍA PÚBLICA POR MATERIAL DE CONSTRUCCIÓN) Y PARA TENDIDO Y PERMANENCIA DE LÍNEAS AÉREAS Y/O SUBTERRANEAS</v>
      </c>
      <c r="AA240" s="689" t="str">
        <f>'BASE METAS)'!AA234</f>
        <v>PERMISO</v>
      </c>
      <c r="AB240" s="417">
        <f>'BASE METAS)'!AB234</f>
        <v>250</v>
      </c>
      <c r="AC240" s="481">
        <f>'BASE METAS)'!AC234</f>
        <v>62</v>
      </c>
      <c r="AD240" s="482">
        <f>'BASE METAS)'!AD234</f>
        <v>0.248</v>
      </c>
      <c r="AE240" s="481">
        <f>'BASE METAS)'!AE234</f>
        <v>63</v>
      </c>
      <c r="AF240" s="482">
        <f>'BASE METAS)'!AF234</f>
        <v>0.252</v>
      </c>
      <c r="AG240" s="481">
        <f>'BASE METAS)'!AG234</f>
        <v>62</v>
      </c>
      <c r="AH240" s="482">
        <f>'BASE METAS)'!AH234</f>
        <v>0.248</v>
      </c>
      <c r="AI240" s="481">
        <f>'BASE METAS)'!AI234</f>
        <v>63</v>
      </c>
      <c r="AJ240" s="482">
        <f>'BASE METAS)'!AJ234</f>
        <v>0.252</v>
      </c>
      <c r="AK240" s="212">
        <f>'BASE METAS)'!AK234</f>
        <v>1</v>
      </c>
      <c r="AL240" s="1080">
        <f>'BASE METAS)'!AL234</f>
        <v>5</v>
      </c>
      <c r="AM240" s="1030" t="str">
        <f>'BASE METAS)'!AM234</f>
        <v>EMITIR PERMISOS TEMPORALES PARA LA OCUPACIÓN DE LA VÍA PÚBLICA  Y PARA TENDIDO Y PERMANENCIA DE LÍNEAS AÉREAS Y/O SUBTERRANEAS</v>
      </c>
      <c r="AN240" s="1030" t="str">
        <f>'BASE METAS)'!AN234</f>
        <v>MIDE LA EMISIÓN DE PERMISOS TEMPORALES PARA LA OCUPACIÓN DE LA VÍA PÚBLICA  Y PARA TENDIDO Y PERMANENCIA DE LÍNEAS AÉREAS Y/O SUBTERRANEAS SOBRE LOS PROGRAMADOS</v>
      </c>
      <c r="AO240" s="1030" t="str">
        <f>'BASE METAS)'!AU234</f>
        <v>DESEMPEÑO</v>
      </c>
      <c r="AP240" s="1030" t="str">
        <f>'BASE METAS)'!AO234</f>
        <v>PERMISOS TEMPORALES PARA LA OCUPACIÓN DE LA VÍA PÚBLICA  Y PARA TENDIDO Y PERMANENCIA DE LÍNEAS AÉREAS Y/O SUBTERRANEAS EMITIDOS</v>
      </c>
      <c r="AQ240" s="1030" t="str">
        <f>'BASE METAS)'!AP234</f>
        <v>PERMISOS TEMPORALES PARA LA OCUPACIÓN DE LA VÍA PÚBLICA  Y PARA TENDIDO Y PERMANENCIA DE LÍNEAS AÉREAS Y/O SUBTERRANEAS PROGRAMADOS</v>
      </c>
      <c r="AR240" s="1030">
        <f>'BASE METAS)'!AQ234</f>
        <v>100</v>
      </c>
      <c r="AS240" s="1030" t="str">
        <f>'BASE METAS)'!AR234</f>
        <v>PERMISO</v>
      </c>
      <c r="AT240" s="1030" t="str">
        <f>'BASE METAS)'!AS234</f>
        <v>EFICACIA</v>
      </c>
      <c r="AU240" s="1485">
        <f>'BASE METAS)'!BO234</f>
        <v>0</v>
      </c>
      <c r="AV240" s="1">
        <f>'BASE METAS)'!BQ234</f>
        <v>250</v>
      </c>
      <c r="AW240" s="1">
        <f>'BASE METAS)'!BR234</f>
        <v>0</v>
      </c>
      <c r="AX240" s="1">
        <f>'BASE METAS)'!BS234</f>
        <v>63</v>
      </c>
      <c r="AY240" s="1">
        <f>'BASE METAS)'!BT234</f>
        <v>69</v>
      </c>
      <c r="AZ240" s="1">
        <f>'BASE METAS)'!BU234</f>
        <v>-6</v>
      </c>
      <c r="BA240" s="1">
        <f>'BASE METAS)'!BV234</f>
        <v>1.0952380952380953</v>
      </c>
      <c r="BB240" s="1">
        <f>'BASE METAS)'!BW234</f>
        <v>131</v>
      </c>
      <c r="BC240" s="1">
        <f>'BASE METAS)'!BX234</f>
        <v>119</v>
      </c>
      <c r="BD240" s="1">
        <f>'BASE METAS)'!BY234</f>
        <v>0.52400000000000002</v>
      </c>
      <c r="BE240" s="1">
        <f>'BASE METAS)'!CG234</f>
        <v>62</v>
      </c>
      <c r="BF240" s="1">
        <f>'BASE METAS)'!CJ234</f>
        <v>0</v>
      </c>
      <c r="BG240" s="1">
        <f>'BASE METAS)'!CK234</f>
        <v>0</v>
      </c>
      <c r="BH240" s="1">
        <f>'BASE METAS)'!CL234</f>
        <v>0</v>
      </c>
      <c r="BI240" s="1">
        <f>'BASE METAS)'!CM234</f>
        <v>0</v>
      </c>
      <c r="BJ240" s="1">
        <f>'BASE METAS)'!CN234</f>
        <v>0</v>
      </c>
      <c r="BK240" s="1">
        <f>'BASE METAS)'!CO234</f>
        <v>0</v>
      </c>
      <c r="BL240" s="1">
        <f>'BASE METAS)'!CP234</f>
        <v>0</v>
      </c>
      <c r="BM240" s="1">
        <f>'BASE METAS)'!CQ234</f>
        <v>0</v>
      </c>
      <c r="BN240" s="1">
        <f>'BASE METAS)'!CR234</f>
        <v>0</v>
      </c>
      <c r="BO240" s="1">
        <f>'BASE METAS)'!CS234</f>
        <v>0</v>
      </c>
      <c r="BP240" s="1">
        <f>'BASE METAS)'!CT234</f>
        <v>0</v>
      </c>
      <c r="BQ240" s="1">
        <f>'BASE METAS)'!CU234</f>
        <v>0</v>
      </c>
      <c r="BR240" s="1">
        <f>'BASE METAS)'!CV234</f>
        <v>0</v>
      </c>
      <c r="BS240" s="1">
        <f>'BASE METAS)'!CW234</f>
        <v>0</v>
      </c>
      <c r="BT240" s="1">
        <f>'BASE METAS)'!CX234</f>
        <v>0</v>
      </c>
      <c r="BU240" s="1">
        <f>'BASE METAS)'!FA234</f>
        <v>250</v>
      </c>
      <c r="BV240" s="1">
        <f>'BASE METAS)'!FB234</f>
        <v>0</v>
      </c>
      <c r="BW240" s="1">
        <f>'BASE METAS)'!FC234</f>
        <v>20</v>
      </c>
      <c r="BX240" s="1">
        <f>'BASE METAS)'!FD234</f>
        <v>22</v>
      </c>
      <c r="BY240" s="1">
        <f>'BASE METAS)'!FE234</f>
        <v>2</v>
      </c>
      <c r="BZ240" s="1">
        <f>'BASE METAS)'!FF234</f>
        <v>1.1000000000000001</v>
      </c>
      <c r="CA240" s="1">
        <f>'BASE METAS)'!FG234</f>
        <v>84</v>
      </c>
      <c r="CB240" s="1">
        <f>'BASE METAS)'!FH234</f>
        <v>166</v>
      </c>
      <c r="CC240" s="1">
        <f>'BASE METAS)'!FI234</f>
        <v>0.33600000000000002</v>
      </c>
      <c r="CD240" s="1">
        <f>'BASE METAS)'!FJ234</f>
        <v>250</v>
      </c>
      <c r="CE240" s="1">
        <f>'BASE METAS)'!FK234</f>
        <v>0</v>
      </c>
      <c r="CF240" s="1">
        <f>'BASE METAS)'!FL234</f>
        <v>22</v>
      </c>
      <c r="CG240" s="1">
        <f>'BASE METAS)'!FM234</f>
        <v>22</v>
      </c>
    </row>
    <row r="241" spans="1:85" ht="12.75" customHeight="1" x14ac:dyDescent="0.25">
      <c r="A241" s="1">
        <f>'BASE METAS)'!A235</f>
        <v>0</v>
      </c>
      <c r="B241" s="1">
        <f>'BASE METAS)'!B235</f>
        <v>0</v>
      </c>
      <c r="C241" s="1">
        <f>'BASE METAS)'!C235</f>
        <v>0</v>
      </c>
      <c r="D241" s="1">
        <f>'BASE METAS)'!D235</f>
        <v>0</v>
      </c>
      <c r="E241" s="12">
        <f>'BASE METAS)'!E235</f>
        <v>0</v>
      </c>
      <c r="F241" s="3">
        <f>'BASE METAS)'!F235</f>
        <v>0</v>
      </c>
      <c r="G241" s="3">
        <f>'BASE METAS)'!G235</f>
        <v>0</v>
      </c>
      <c r="H241" s="3">
        <f>'BASE METAS)'!H235</f>
        <v>0</v>
      </c>
      <c r="I241" s="3">
        <f>'BASE METAS)'!I235</f>
        <v>0</v>
      </c>
      <c r="J241" s="7148" t="str">
        <f>'BASE METAS)'!J235</f>
        <v>TOTAL</v>
      </c>
      <c r="K241" s="7148"/>
      <c r="L241" s="7148"/>
      <c r="M241" s="7148"/>
      <c r="N241" s="1362">
        <f>'BASE METAS)'!N235</f>
        <v>0</v>
      </c>
      <c r="O241" s="1362">
        <f>'BASE METAS)'!O235</f>
        <v>0</v>
      </c>
      <c r="P241" s="1362">
        <f>'BASE METAS)'!P235</f>
        <v>0</v>
      </c>
      <c r="Q241" s="1362">
        <f>'BASE METAS)'!Q235</f>
        <v>0</v>
      </c>
      <c r="R241" s="1362">
        <f>'BASE METAS)'!R235</f>
        <v>0</v>
      </c>
      <c r="S241" s="1362">
        <f>'BASE METAS)'!S235</f>
        <v>0</v>
      </c>
      <c r="T241" s="1362">
        <f>'BASE METAS)'!T235</f>
        <v>0</v>
      </c>
      <c r="U241" s="922">
        <f>'BASE METAS)'!U235</f>
        <v>0</v>
      </c>
      <c r="V241" s="1362">
        <f>'BASE METAS)'!V235</f>
        <v>0</v>
      </c>
      <c r="W241" s="19">
        <f>'BASE METAS)'!W235</f>
        <v>24096134.52</v>
      </c>
      <c r="X241" s="12">
        <f>'BASE METAS)'!X235</f>
        <v>0</v>
      </c>
      <c r="Y241" s="1">
        <f>'BASE METAS)'!Y235</f>
        <v>0</v>
      </c>
      <c r="Z241" s="1">
        <f>'BASE METAS)'!Z235</f>
        <v>0</v>
      </c>
      <c r="AA241" s="1">
        <f>'BASE METAS)'!AA235</f>
        <v>0</v>
      </c>
      <c r="AB241" s="1">
        <f>'BASE METAS)'!AB235</f>
        <v>0</v>
      </c>
      <c r="AC241" s="1">
        <f>'BASE METAS)'!AC235</f>
        <v>0</v>
      </c>
      <c r="AD241" s="1">
        <f>'BASE METAS)'!AD235</f>
        <v>0</v>
      </c>
      <c r="AE241" s="1">
        <f>'BASE METAS)'!AE235</f>
        <v>0</v>
      </c>
      <c r="AF241" s="1">
        <f>'BASE METAS)'!AF235</f>
        <v>0</v>
      </c>
      <c r="AG241" s="1">
        <f>'BASE METAS)'!AG235</f>
        <v>0</v>
      </c>
      <c r="AH241" s="1">
        <f>'BASE METAS)'!AH235</f>
        <v>0</v>
      </c>
      <c r="AI241" s="1">
        <f>'BASE METAS)'!AI235</f>
        <v>0</v>
      </c>
      <c r="AJ241" s="1">
        <f>'BASE METAS)'!AJ235</f>
        <v>0</v>
      </c>
      <c r="AK241" s="1">
        <f>'BASE METAS)'!AK235</f>
        <v>0</v>
      </c>
      <c r="AL241" s="934">
        <f>'BASE METAS)'!AL235</f>
        <v>0</v>
      </c>
      <c r="AM241" s="1">
        <f>'BASE METAS)'!AM235</f>
        <v>0</v>
      </c>
      <c r="AN241" s="1">
        <f>'BASE METAS)'!AN235</f>
        <v>0</v>
      </c>
      <c r="AO241" s="1">
        <f>'BASE METAS)'!AU235</f>
        <v>0</v>
      </c>
      <c r="AP241" s="1">
        <f>'BASE METAS)'!AO235</f>
        <v>0</v>
      </c>
      <c r="AQ241" s="1">
        <f>'BASE METAS)'!AP235</f>
        <v>0</v>
      </c>
      <c r="AR241" s="1">
        <f>'BASE METAS)'!AQ235</f>
        <v>0</v>
      </c>
      <c r="AS241" s="1">
        <f>'BASE METAS)'!AR235</f>
        <v>0</v>
      </c>
      <c r="AT241" s="1">
        <f>'BASE METAS)'!AS235</f>
        <v>0</v>
      </c>
      <c r="AU241" s="1479">
        <f>'BASE METAS)'!BO235</f>
        <v>0</v>
      </c>
      <c r="AV241" s="1">
        <f>'BASE METAS)'!BQ235</f>
        <v>0</v>
      </c>
      <c r="AW241" s="1">
        <f>'BASE METAS)'!BR235</f>
        <v>0</v>
      </c>
      <c r="AX241" s="1">
        <f>'BASE METAS)'!BS235</f>
        <v>0</v>
      </c>
      <c r="AY241" s="1">
        <f>'BASE METAS)'!BT235</f>
        <v>0</v>
      </c>
      <c r="AZ241" s="1">
        <f>'BASE METAS)'!BU235</f>
        <v>0</v>
      </c>
      <c r="BA241" s="1">
        <f>'BASE METAS)'!BV235</f>
        <v>0</v>
      </c>
      <c r="BB241" s="1">
        <f>'BASE METAS)'!BW235</f>
        <v>0</v>
      </c>
      <c r="BC241" s="1">
        <f>'BASE METAS)'!BX235</f>
        <v>0</v>
      </c>
      <c r="BD241" s="1">
        <f>'BASE METAS)'!BY235</f>
        <v>0</v>
      </c>
      <c r="BE241" s="1">
        <f>'BASE METAS)'!CG235</f>
        <v>0</v>
      </c>
      <c r="BF241" s="1">
        <f>'BASE METAS)'!CJ235</f>
        <v>0</v>
      </c>
      <c r="BG241" s="1">
        <f>'BASE METAS)'!CK235</f>
        <v>0</v>
      </c>
      <c r="BH241" s="1">
        <f>'BASE METAS)'!CL235</f>
        <v>0</v>
      </c>
      <c r="BI241" s="1">
        <f>'BASE METAS)'!CM235</f>
        <v>0</v>
      </c>
      <c r="BJ241" s="1">
        <f>'BASE METAS)'!CN235</f>
        <v>0</v>
      </c>
      <c r="BK241" s="1">
        <f>'BASE METAS)'!CO235</f>
        <v>0</v>
      </c>
      <c r="BL241" s="1">
        <f>'BASE METAS)'!CP235</f>
        <v>0</v>
      </c>
      <c r="BM241" s="1">
        <f>'BASE METAS)'!CQ235</f>
        <v>0</v>
      </c>
      <c r="BN241" s="1">
        <f>'BASE METAS)'!CR235</f>
        <v>0</v>
      </c>
      <c r="BO241" s="1">
        <f>'BASE METAS)'!CS235</f>
        <v>0</v>
      </c>
      <c r="BP241" s="1">
        <f>'BASE METAS)'!CT235</f>
        <v>0</v>
      </c>
      <c r="BQ241" s="1">
        <f>'BASE METAS)'!CU235</f>
        <v>0</v>
      </c>
      <c r="BR241" s="1">
        <f>'BASE METAS)'!CV235</f>
        <v>0</v>
      </c>
      <c r="BS241" s="1">
        <f>'BASE METAS)'!CW235</f>
        <v>0</v>
      </c>
      <c r="BT241" s="1">
        <f>'BASE METAS)'!CX235</f>
        <v>0</v>
      </c>
      <c r="BU241" s="1">
        <f>'BASE METAS)'!FA235</f>
        <v>0</v>
      </c>
      <c r="BV241" s="1">
        <f>'BASE METAS)'!FB235</f>
        <v>0</v>
      </c>
      <c r="BW241" s="1">
        <f>'BASE METAS)'!FC235</f>
        <v>0</v>
      </c>
      <c r="BX241" s="1">
        <f>'BASE METAS)'!FD235</f>
        <v>0</v>
      </c>
      <c r="BY241" s="1">
        <f>'BASE METAS)'!FE235</f>
        <v>0</v>
      </c>
      <c r="BZ241" s="1">
        <f>'BASE METAS)'!FF235</f>
        <v>0</v>
      </c>
      <c r="CA241" s="1">
        <f>'BASE METAS)'!FG235</f>
        <v>0</v>
      </c>
      <c r="CB241" s="1">
        <f>'BASE METAS)'!FH235</f>
        <v>0</v>
      </c>
      <c r="CC241" s="1">
        <f>'BASE METAS)'!FI235</f>
        <v>0</v>
      </c>
      <c r="CD241" s="1">
        <f>'BASE METAS)'!FJ235</f>
        <v>0</v>
      </c>
      <c r="CE241" s="1">
        <f>'BASE METAS)'!FK235</f>
        <v>0</v>
      </c>
      <c r="CF241" s="1">
        <f>'BASE METAS)'!FL235</f>
        <v>0</v>
      </c>
      <c r="CG241" s="1">
        <f>'BASE METAS)'!FM235</f>
        <v>0</v>
      </c>
    </row>
    <row r="242" spans="1:85" ht="12.75" customHeight="1" x14ac:dyDescent="0.25">
      <c r="A242" s="1">
        <f>'BASE METAS)'!A236</f>
        <v>0</v>
      </c>
      <c r="B242" s="1">
        <f>'BASE METAS)'!B236</f>
        <v>0</v>
      </c>
      <c r="C242" s="1">
        <f>'BASE METAS)'!C236</f>
        <v>0</v>
      </c>
      <c r="D242" s="1">
        <f>'BASE METAS)'!D236</f>
        <v>0</v>
      </c>
      <c r="E242" s="12">
        <f>'BASE METAS)'!E236</f>
        <v>0</v>
      </c>
      <c r="F242" s="3">
        <f>'BASE METAS)'!F236</f>
        <v>0</v>
      </c>
      <c r="G242" s="3">
        <f>'BASE METAS)'!G236</f>
        <v>0</v>
      </c>
      <c r="H242" s="3">
        <f>'BASE METAS)'!H236</f>
        <v>0</v>
      </c>
      <c r="I242" s="3">
        <f>'BASE METAS)'!I236</f>
        <v>0</v>
      </c>
      <c r="J242" s="3">
        <f>'BASE METAS)'!J236</f>
        <v>0</v>
      </c>
      <c r="K242" s="3">
        <f>'BASE METAS)'!K236</f>
        <v>0</v>
      </c>
      <c r="L242" s="3">
        <f>'BASE METAS)'!L236</f>
        <v>0</v>
      </c>
      <c r="M242" s="3">
        <f>'BASE METAS)'!M236</f>
        <v>0</v>
      </c>
      <c r="N242" s="3">
        <f>'BASE METAS)'!N236</f>
        <v>0</v>
      </c>
      <c r="O242" s="3">
        <f>'BASE METAS)'!O236</f>
        <v>0</v>
      </c>
      <c r="P242" s="3">
        <f>'BASE METAS)'!P236</f>
        <v>0</v>
      </c>
      <c r="Q242" s="3">
        <f>'BASE METAS)'!Q236</f>
        <v>0</v>
      </c>
      <c r="R242" s="3">
        <f>'BASE METAS)'!R236</f>
        <v>0</v>
      </c>
      <c r="S242" s="3">
        <f>'BASE METAS)'!S236</f>
        <v>0</v>
      </c>
      <c r="T242" s="3">
        <f>'BASE METAS)'!T236</f>
        <v>0</v>
      </c>
      <c r="U242" s="923">
        <f>'BASE METAS)'!U236</f>
        <v>0</v>
      </c>
      <c r="V242" s="3">
        <f>'BASE METAS)'!V236</f>
        <v>0</v>
      </c>
      <c r="W242" s="4">
        <f>'BASE METAS)'!W236</f>
        <v>0</v>
      </c>
      <c r="X242" s="12">
        <f>'BASE METAS)'!X236</f>
        <v>0</v>
      </c>
      <c r="Y242" s="1">
        <f>'BASE METAS)'!Y236</f>
        <v>0</v>
      </c>
      <c r="Z242" s="1">
        <f>'BASE METAS)'!Z236</f>
        <v>0</v>
      </c>
      <c r="AA242" s="1">
        <f>'BASE METAS)'!AA236</f>
        <v>0</v>
      </c>
      <c r="AB242" s="1">
        <f>'BASE METAS)'!AB236</f>
        <v>0</v>
      </c>
      <c r="AC242" s="1">
        <f>'BASE METAS)'!AC236</f>
        <v>0</v>
      </c>
      <c r="AD242" s="1">
        <f>'BASE METAS)'!AD236</f>
        <v>0</v>
      </c>
      <c r="AE242" s="1">
        <f>'BASE METAS)'!AE236</f>
        <v>0</v>
      </c>
      <c r="AF242" s="1">
        <f>'BASE METAS)'!AF236</f>
        <v>0</v>
      </c>
      <c r="AG242" s="1">
        <f>'BASE METAS)'!AG236</f>
        <v>0</v>
      </c>
      <c r="AH242" s="1">
        <f>'BASE METAS)'!AH236</f>
        <v>0</v>
      </c>
      <c r="AI242" s="1">
        <f>'BASE METAS)'!AI236</f>
        <v>0</v>
      </c>
      <c r="AJ242" s="1">
        <f>'BASE METAS)'!AJ236</f>
        <v>0</v>
      </c>
      <c r="AK242" s="1">
        <f>'BASE METAS)'!AK236</f>
        <v>0</v>
      </c>
      <c r="AL242" s="934">
        <f>'BASE METAS)'!AL236</f>
        <v>0</v>
      </c>
      <c r="AM242" s="1">
        <f>'BASE METAS)'!AM236</f>
        <v>0</v>
      </c>
      <c r="AN242" s="1">
        <f>'BASE METAS)'!AN236</f>
        <v>0</v>
      </c>
      <c r="AO242" s="1">
        <f>'BASE METAS)'!AU236</f>
        <v>0</v>
      </c>
      <c r="AP242" s="1">
        <f>'BASE METAS)'!AO236</f>
        <v>0</v>
      </c>
      <c r="AQ242" s="1">
        <f>'BASE METAS)'!AP236</f>
        <v>0</v>
      </c>
      <c r="AR242" s="1">
        <f>'BASE METAS)'!AQ236</f>
        <v>0</v>
      </c>
      <c r="AS242" s="1">
        <f>'BASE METAS)'!AR236</f>
        <v>0</v>
      </c>
      <c r="AT242" s="1">
        <f>'BASE METAS)'!AS236</f>
        <v>0</v>
      </c>
      <c r="AU242" s="1479">
        <f>'BASE METAS)'!BO236</f>
        <v>0</v>
      </c>
      <c r="AV242" s="1">
        <f>'BASE METAS)'!BQ236</f>
        <v>0</v>
      </c>
      <c r="AW242" s="1">
        <f>'BASE METAS)'!BR236</f>
        <v>0</v>
      </c>
      <c r="AX242" s="1">
        <f>'BASE METAS)'!BS236</f>
        <v>0</v>
      </c>
      <c r="AY242" s="1">
        <f>'BASE METAS)'!BT236</f>
        <v>0</v>
      </c>
      <c r="AZ242" s="1">
        <f>'BASE METAS)'!BU236</f>
        <v>0</v>
      </c>
      <c r="BA242" s="1">
        <f>'BASE METAS)'!BV236</f>
        <v>0</v>
      </c>
      <c r="BB242" s="1">
        <f>'BASE METAS)'!BW236</f>
        <v>0</v>
      </c>
      <c r="BC242" s="1">
        <f>'BASE METAS)'!BX236</f>
        <v>0</v>
      </c>
      <c r="BD242" s="1">
        <f>'BASE METAS)'!BY236</f>
        <v>0</v>
      </c>
      <c r="BE242" s="1">
        <f>'BASE METAS)'!CG236</f>
        <v>0</v>
      </c>
      <c r="BF242" s="1">
        <f>'BASE METAS)'!CJ236</f>
        <v>0</v>
      </c>
      <c r="BG242" s="1">
        <f>'BASE METAS)'!CK236</f>
        <v>0</v>
      </c>
      <c r="BH242" s="1">
        <f>'BASE METAS)'!CL236</f>
        <v>0</v>
      </c>
      <c r="BI242" s="1">
        <f>'BASE METAS)'!CM236</f>
        <v>0</v>
      </c>
      <c r="BJ242" s="1">
        <f>'BASE METAS)'!CN236</f>
        <v>0</v>
      </c>
      <c r="BK242" s="1">
        <f>'BASE METAS)'!CO236</f>
        <v>0</v>
      </c>
      <c r="BL242" s="1">
        <f>'BASE METAS)'!CP236</f>
        <v>0</v>
      </c>
      <c r="BM242" s="1">
        <f>'BASE METAS)'!CQ236</f>
        <v>0</v>
      </c>
      <c r="BN242" s="1">
        <f>'BASE METAS)'!CR236</f>
        <v>0</v>
      </c>
      <c r="BO242" s="1">
        <f>'BASE METAS)'!CS236</f>
        <v>0</v>
      </c>
      <c r="BP242" s="1">
        <f>'BASE METAS)'!CT236</f>
        <v>0</v>
      </c>
      <c r="BQ242" s="1">
        <f>'BASE METAS)'!CU236</f>
        <v>0</v>
      </c>
      <c r="BR242" s="1">
        <f>'BASE METAS)'!CV236</f>
        <v>0</v>
      </c>
      <c r="BS242" s="1">
        <f>'BASE METAS)'!CW236</f>
        <v>0</v>
      </c>
      <c r="BT242" s="1">
        <f>'BASE METAS)'!CX236</f>
        <v>0</v>
      </c>
      <c r="BU242" s="1">
        <f>'BASE METAS)'!FA236</f>
        <v>0</v>
      </c>
      <c r="BV242" s="1" t="e">
        <f>'BASE METAS)'!#REF!</f>
        <v>#REF!</v>
      </c>
      <c r="BW242" s="1">
        <f>'BASE METAS)'!FB236</f>
        <v>0</v>
      </c>
      <c r="BX242" s="1">
        <f>'BASE METAS)'!FC236</f>
        <v>0</v>
      </c>
      <c r="BY242" s="1">
        <f>'BASE METAS)'!FD236</f>
        <v>0</v>
      </c>
      <c r="BZ242" s="1">
        <f>'BASE METAS)'!FF236</f>
        <v>0</v>
      </c>
      <c r="CA242" s="1">
        <f>'BASE METAS)'!FG236</f>
        <v>0</v>
      </c>
      <c r="CB242" s="1">
        <f>'BASE METAS)'!FH236</f>
        <v>0</v>
      </c>
      <c r="CC242" s="1">
        <f>'BASE METAS)'!FI236</f>
        <v>0</v>
      </c>
      <c r="CD242" s="1">
        <f>'BASE METAS)'!FJ236</f>
        <v>0</v>
      </c>
      <c r="CE242" s="1">
        <f>'BASE METAS)'!FK236</f>
        <v>0</v>
      </c>
      <c r="CF242" s="1">
        <f>'BASE METAS)'!FL236</f>
        <v>0</v>
      </c>
      <c r="CG242" s="1">
        <f>'BASE METAS)'!FM236</f>
        <v>0</v>
      </c>
    </row>
    <row r="243" spans="1:85" ht="12" customHeight="1" x14ac:dyDescent="0.25">
      <c r="A243" s="1">
        <f>'BASE METAS)'!A237</f>
        <v>0</v>
      </c>
      <c r="B243" s="7146" t="str">
        <f>'BASE METAS)'!B237</f>
        <v xml:space="preserve">DEPENDENCIA </v>
      </c>
      <c r="C243" s="7146" t="str">
        <f>'BASE METAS)'!C237</f>
        <v>ENT</v>
      </c>
      <c r="D243" s="7146" t="str">
        <f>'BASE METAS)'!D237</f>
        <v>PROY</v>
      </c>
      <c r="E243" s="7146" t="str">
        <f>'BASE METAS)'!E237</f>
        <v>NOMBRE DEL PROYECTO</v>
      </c>
      <c r="F243" s="7155" t="str">
        <f>'BASE METAS)'!F237</f>
        <v>DG</v>
      </c>
      <c r="G243" s="7155" t="str">
        <f>'BASE METAS)'!G237</f>
        <v>DA</v>
      </c>
      <c r="H243" s="7155" t="str">
        <f>'BASE METAS)'!H237</f>
        <v xml:space="preserve">CLAVE PROGRAMÁTICA </v>
      </c>
      <c r="I243" s="7155"/>
      <c r="J243" s="7155"/>
      <c r="K243" s="7155"/>
      <c r="L243" s="7155"/>
      <c r="M243" s="7155"/>
      <c r="N243" s="1357">
        <f>'BASE METAS)'!N237</f>
        <v>0</v>
      </c>
      <c r="O243" s="1357">
        <f>'BASE METAS)'!O237</f>
        <v>0</v>
      </c>
      <c r="P243" s="7120" t="str">
        <f>'BASE METAS)'!P237</f>
        <v>ESTRUCTURA PROGRAMÁTICA</v>
      </c>
      <c r="Q243" s="7121"/>
      <c r="R243" s="7121"/>
      <c r="S243" s="7121"/>
      <c r="T243" s="7121"/>
      <c r="U243" s="924">
        <f>'BASE METAS)'!U237</f>
        <v>0</v>
      </c>
      <c r="V243" s="1358">
        <f>'BASE METAS)'!V237</f>
        <v>0</v>
      </c>
      <c r="W243" s="7139" t="str">
        <f>'BASE METAS)'!W237</f>
        <v>PRESPUESTO</v>
      </c>
      <c r="X243" s="7216" t="str">
        <f>'BASE METAS)'!X237</f>
        <v>ÁREAS EJECUTORAS</v>
      </c>
      <c r="Y243" s="1">
        <f>'BASE METAS)'!Y237</f>
        <v>0</v>
      </c>
      <c r="Z243" s="1">
        <f>'BASE METAS)'!Z237</f>
        <v>0</v>
      </c>
      <c r="AA243" s="1">
        <f>'BASE METAS)'!AA237</f>
        <v>0</v>
      </c>
      <c r="AB243" s="1">
        <f>'BASE METAS)'!AB237</f>
        <v>0</v>
      </c>
      <c r="AC243" s="1">
        <f>'BASE METAS)'!AC237</f>
        <v>0</v>
      </c>
      <c r="AD243" s="1">
        <f>'BASE METAS)'!AD237</f>
        <v>0</v>
      </c>
      <c r="AE243" s="1">
        <f>'BASE METAS)'!AE237</f>
        <v>0</v>
      </c>
      <c r="AF243" s="1">
        <f>'BASE METAS)'!AF237</f>
        <v>0</v>
      </c>
      <c r="AG243" s="1">
        <f>'BASE METAS)'!AG237</f>
        <v>0</v>
      </c>
      <c r="AH243" s="1">
        <f>'BASE METAS)'!AH237</f>
        <v>0</v>
      </c>
      <c r="AI243" s="1">
        <f>'BASE METAS)'!AI237</f>
        <v>0</v>
      </c>
      <c r="AJ243" s="1">
        <f>'BASE METAS)'!AJ237</f>
        <v>0</v>
      </c>
      <c r="AK243" s="1">
        <f>'BASE METAS)'!AK237</f>
        <v>0</v>
      </c>
      <c r="AL243" s="934">
        <f>'BASE METAS)'!AL237</f>
        <v>0</v>
      </c>
      <c r="AM243" s="1">
        <f>'BASE METAS)'!AM237</f>
        <v>0</v>
      </c>
      <c r="AN243" s="1">
        <f>'BASE METAS)'!AN237</f>
        <v>0</v>
      </c>
      <c r="AO243" s="1">
        <f>'BASE METAS)'!AU237</f>
        <v>0</v>
      </c>
      <c r="AP243" s="1">
        <f>'BASE METAS)'!AO237</f>
        <v>0</v>
      </c>
      <c r="AQ243" s="1">
        <f>'BASE METAS)'!AP237</f>
        <v>0</v>
      </c>
      <c r="AR243" s="1">
        <f>'BASE METAS)'!AQ237</f>
        <v>0</v>
      </c>
      <c r="AS243" s="1">
        <f>'BASE METAS)'!AR237</f>
        <v>0</v>
      </c>
      <c r="AT243" s="1">
        <f>'BASE METAS)'!AS237</f>
        <v>0</v>
      </c>
      <c r="AU243" s="1479">
        <f>'BASE METAS)'!BO237</f>
        <v>0</v>
      </c>
      <c r="AV243" s="1">
        <f>'BASE METAS)'!BQ237</f>
        <v>0</v>
      </c>
      <c r="AW243" s="1352">
        <f>'BASE METAS)'!BR237</f>
        <v>0</v>
      </c>
      <c r="AX243" s="1352">
        <f>'BASE METAS)'!BS237</f>
        <v>0</v>
      </c>
      <c r="AY243" s="1352">
        <f>'BASE METAS)'!BT237</f>
        <v>0</v>
      </c>
      <c r="AZ243" s="1352">
        <f>'BASE METAS)'!BU237</f>
        <v>0</v>
      </c>
      <c r="BA243" s="1352">
        <f>'BASE METAS)'!BV237</f>
        <v>0</v>
      </c>
      <c r="BB243" s="1352">
        <f>'BASE METAS)'!BW237</f>
        <v>0</v>
      </c>
      <c r="BC243" s="1">
        <f>'BASE METAS)'!BX237</f>
        <v>0</v>
      </c>
      <c r="BD243" s="1">
        <f>'BASE METAS)'!BY237</f>
        <v>0</v>
      </c>
      <c r="BE243" s="1">
        <f>'BASE METAS)'!CG237</f>
        <v>0</v>
      </c>
      <c r="BF243" s="1">
        <f>'BASE METAS)'!CJ237</f>
        <v>0</v>
      </c>
      <c r="BG243" s="1">
        <f>'BASE METAS)'!CK237</f>
        <v>0</v>
      </c>
      <c r="BH243" s="1">
        <f>'BASE METAS)'!CL237</f>
        <v>0</v>
      </c>
      <c r="BI243" s="1">
        <f>'BASE METAS)'!CM237</f>
        <v>0</v>
      </c>
      <c r="BJ243" s="1">
        <f>'BASE METAS)'!CN237</f>
        <v>0</v>
      </c>
      <c r="BK243" s="1">
        <f>'BASE METAS)'!CO237</f>
        <v>0</v>
      </c>
      <c r="BL243" s="1">
        <f>'BASE METAS)'!CP237</f>
        <v>0</v>
      </c>
      <c r="BM243" s="1">
        <f>'BASE METAS)'!CQ237</f>
        <v>0</v>
      </c>
      <c r="BN243" s="1">
        <f>'BASE METAS)'!CR237</f>
        <v>0</v>
      </c>
      <c r="BO243" s="1">
        <f>'BASE METAS)'!CS237</f>
        <v>0</v>
      </c>
      <c r="BP243" s="1">
        <f>'BASE METAS)'!CT237</f>
        <v>0</v>
      </c>
      <c r="BQ243" s="1">
        <f>'BASE METAS)'!CU237</f>
        <v>0</v>
      </c>
      <c r="BR243" s="1">
        <f>'BASE METAS)'!CV237</f>
        <v>0</v>
      </c>
      <c r="BS243" s="1">
        <f>'BASE METAS)'!CW237</f>
        <v>0</v>
      </c>
      <c r="BT243" s="1">
        <f>'BASE METAS)'!CX237</f>
        <v>0</v>
      </c>
      <c r="BU243" s="1">
        <f>'BASE METAS)'!FA237</f>
        <v>0</v>
      </c>
      <c r="BV243" s="1">
        <f>'BASE METAS)'!FB237</f>
        <v>0</v>
      </c>
      <c r="BW243" s="1">
        <f>'BASE METAS)'!FC237</f>
        <v>0</v>
      </c>
      <c r="BX243" s="1">
        <f>'BASE METAS)'!FD237</f>
        <v>0</v>
      </c>
      <c r="BY243" s="1">
        <f>'BASE METAS)'!FE237</f>
        <v>0</v>
      </c>
      <c r="BZ243" s="1">
        <f>'BASE METAS)'!FF237</f>
        <v>0</v>
      </c>
      <c r="CA243" s="1">
        <f>'BASE METAS)'!FG237</f>
        <v>0</v>
      </c>
      <c r="CB243" s="1">
        <f>'BASE METAS)'!FH237</f>
        <v>0</v>
      </c>
      <c r="CC243" s="1">
        <f>'BASE METAS)'!FI237</f>
        <v>0</v>
      </c>
      <c r="CD243" s="1">
        <f>'BASE METAS)'!FJ237</f>
        <v>0</v>
      </c>
      <c r="CE243" s="1">
        <f>'BASE METAS)'!FK237</f>
        <v>0</v>
      </c>
      <c r="CF243" s="1">
        <f>'BASE METAS)'!FL237</f>
        <v>0</v>
      </c>
      <c r="CG243" s="1">
        <f>'BASE METAS)'!FM237</f>
        <v>0</v>
      </c>
    </row>
    <row r="244" spans="1:85" ht="12" customHeight="1" x14ac:dyDescent="0.2">
      <c r="A244" s="1">
        <f>'BASE METAS)'!A238</f>
        <v>0</v>
      </c>
      <c r="B244" s="7146"/>
      <c r="C244" s="7146"/>
      <c r="D244" s="7146"/>
      <c r="E244" s="7146"/>
      <c r="F244" s="7155"/>
      <c r="G244" s="7155"/>
      <c r="H244" s="35" t="str">
        <f>'BASE METAS)'!H238</f>
        <v>FN</v>
      </c>
      <c r="I244" s="35" t="str">
        <f>'BASE METAS)'!I238</f>
        <v>Sf</v>
      </c>
      <c r="J244" s="35" t="str">
        <f>'BASE METAS)'!J238</f>
        <v>PG</v>
      </c>
      <c r="K244" s="35" t="str">
        <f>'BASE METAS)'!K238</f>
        <v>Sp</v>
      </c>
      <c r="L244" s="35" t="str">
        <f>'BASE METAS)'!L238</f>
        <v>PY</v>
      </c>
      <c r="M244" s="35" t="str">
        <f>'BASE METAS)'!M238</f>
        <v>FF</v>
      </c>
      <c r="N244" s="35">
        <f>'BASE METAS)'!N238</f>
        <v>0</v>
      </c>
      <c r="O244" s="35">
        <f>'BASE METAS)'!O238</f>
        <v>0</v>
      </c>
      <c r="P244" s="35" t="str">
        <f>'BASE METAS)'!P238</f>
        <v>FN</v>
      </c>
      <c r="Q244" s="35" t="str">
        <f>'BASE METAS)'!Q238</f>
        <v>Sf</v>
      </c>
      <c r="R244" s="35" t="str">
        <f>'BASE METAS)'!R238</f>
        <v>PG</v>
      </c>
      <c r="S244" s="35" t="str">
        <f>'BASE METAS)'!S238</f>
        <v>Sp</v>
      </c>
      <c r="T244" s="35" t="str">
        <f>'BASE METAS)'!T238</f>
        <v>PY</v>
      </c>
      <c r="U244" s="925">
        <f>'BASE METAS)'!U238</f>
        <v>0</v>
      </c>
      <c r="V244" s="35">
        <f>'BASE METAS)'!V238</f>
        <v>0</v>
      </c>
      <c r="W244" s="7139"/>
      <c r="X244" s="7216"/>
      <c r="Y244" s="1">
        <f>'BASE METAS)'!Y238</f>
        <v>0</v>
      </c>
      <c r="Z244" s="1">
        <f>'BASE METAS)'!Z238</f>
        <v>0</v>
      </c>
      <c r="AA244" s="1">
        <f>'BASE METAS)'!AA238</f>
        <v>0</v>
      </c>
      <c r="AB244" s="1">
        <f>'BASE METAS)'!AB238</f>
        <v>0</v>
      </c>
      <c r="AC244" s="1">
        <f>'BASE METAS)'!AC238</f>
        <v>0</v>
      </c>
      <c r="AD244" s="1">
        <f>'BASE METAS)'!AD238</f>
        <v>0</v>
      </c>
      <c r="AE244" s="1">
        <f>'BASE METAS)'!AE238</f>
        <v>0</v>
      </c>
      <c r="AF244" s="1">
        <f>'BASE METAS)'!AF238</f>
        <v>0</v>
      </c>
      <c r="AG244" s="1">
        <f>'BASE METAS)'!AG238</f>
        <v>0</v>
      </c>
      <c r="AH244" s="1">
        <f>'BASE METAS)'!AH238</f>
        <v>0</v>
      </c>
      <c r="AI244" s="1">
        <f>'BASE METAS)'!AI238</f>
        <v>0</v>
      </c>
      <c r="AJ244" s="1">
        <f>'BASE METAS)'!AJ238</f>
        <v>0</v>
      </c>
      <c r="AK244" s="1">
        <f>'BASE METAS)'!AK238</f>
        <v>0</v>
      </c>
      <c r="AL244" s="934">
        <f>'BASE METAS)'!AL238</f>
        <v>0</v>
      </c>
      <c r="AM244" s="1">
        <f>'BASE METAS)'!AM238</f>
        <v>0</v>
      </c>
      <c r="AN244" s="1352">
        <f>'BASE METAS)'!AN238</f>
        <v>0</v>
      </c>
      <c r="AO244" s="1352">
        <f>'BASE METAS)'!AU238</f>
        <v>0</v>
      </c>
      <c r="AP244" s="1352">
        <f>'BASE METAS)'!AO238</f>
        <v>0</v>
      </c>
      <c r="AQ244" s="1352">
        <f>'BASE METAS)'!AP238</f>
        <v>0</v>
      </c>
      <c r="AR244" s="1352">
        <f>'BASE METAS)'!AQ238</f>
        <v>0</v>
      </c>
      <c r="AS244" s="1352">
        <f>'BASE METAS)'!AR238</f>
        <v>0</v>
      </c>
      <c r="AT244" s="1352">
        <f>'BASE METAS)'!AS238</f>
        <v>0</v>
      </c>
      <c r="AU244" s="1485">
        <f>'BASE METAS)'!BO238</f>
        <v>0</v>
      </c>
      <c r="AV244" s="1">
        <f>'BASE METAS)'!BQ238</f>
        <v>0</v>
      </c>
      <c r="AW244" s="1352">
        <f>'BASE METAS)'!BR238</f>
        <v>0</v>
      </c>
      <c r="AX244" s="942">
        <f>'BASE METAS)'!BS238</f>
        <v>0</v>
      </c>
      <c r="AY244" s="942">
        <f>'BASE METAS)'!BT238</f>
        <v>0</v>
      </c>
      <c r="AZ244" s="1352">
        <f>'BASE METAS)'!BU238</f>
        <v>0</v>
      </c>
      <c r="BA244" s="948">
        <f>'BASE METAS)'!BV238</f>
        <v>0</v>
      </c>
      <c r="BB244" s="942">
        <f>'BASE METAS)'!BW238</f>
        <v>0</v>
      </c>
      <c r="BC244" s="1">
        <f>'BASE METAS)'!BX238</f>
        <v>0</v>
      </c>
      <c r="BD244" s="1">
        <f>'BASE METAS)'!BY238</f>
        <v>0</v>
      </c>
      <c r="BE244" s="1">
        <f>'BASE METAS)'!CG238</f>
        <v>0</v>
      </c>
      <c r="BF244" s="1">
        <f>'BASE METAS)'!CJ238</f>
        <v>0</v>
      </c>
      <c r="BG244" s="1">
        <f>'BASE METAS)'!CK238</f>
        <v>0</v>
      </c>
      <c r="BH244" s="1">
        <f>'BASE METAS)'!CL238</f>
        <v>0</v>
      </c>
      <c r="BI244" s="1">
        <f>'BASE METAS)'!CM238</f>
        <v>0</v>
      </c>
      <c r="BJ244" s="1">
        <f>'BASE METAS)'!CN238</f>
        <v>0</v>
      </c>
      <c r="BK244" s="1">
        <f>'BASE METAS)'!CO238</f>
        <v>0</v>
      </c>
      <c r="BL244" s="1">
        <f>'BASE METAS)'!CP238</f>
        <v>0</v>
      </c>
      <c r="BM244" s="1">
        <f>'BASE METAS)'!CQ238</f>
        <v>0</v>
      </c>
      <c r="BN244" s="1">
        <f>'BASE METAS)'!CR238</f>
        <v>0</v>
      </c>
      <c r="BO244" s="1">
        <f>'BASE METAS)'!CS238</f>
        <v>0</v>
      </c>
      <c r="BP244" s="1">
        <f>'BASE METAS)'!CT238</f>
        <v>0</v>
      </c>
      <c r="BQ244" s="1">
        <f>'BASE METAS)'!CU238</f>
        <v>0</v>
      </c>
      <c r="BR244" s="1">
        <f>'BASE METAS)'!CV238</f>
        <v>0</v>
      </c>
      <c r="BS244" s="1">
        <f>'BASE METAS)'!CW238</f>
        <v>0</v>
      </c>
      <c r="BT244" s="1">
        <f>'BASE METAS)'!CX238</f>
        <v>0</v>
      </c>
      <c r="BU244" s="1">
        <f>'BASE METAS)'!FA238</f>
        <v>0</v>
      </c>
      <c r="BV244" s="1">
        <f>'BASE METAS)'!FB238</f>
        <v>0</v>
      </c>
      <c r="BW244" s="1">
        <f>'BASE METAS)'!FC238</f>
        <v>0</v>
      </c>
      <c r="BX244" s="1">
        <f>'BASE METAS)'!FD238</f>
        <v>0</v>
      </c>
      <c r="BY244" s="1">
        <f>'BASE METAS)'!FE238</f>
        <v>0</v>
      </c>
      <c r="BZ244" s="1">
        <f>'BASE METAS)'!FF238</f>
        <v>0</v>
      </c>
      <c r="CA244" s="1">
        <f>'BASE METAS)'!FG238</f>
        <v>0</v>
      </c>
      <c r="CB244" s="1">
        <f>'BASE METAS)'!FH238</f>
        <v>0</v>
      </c>
      <c r="CC244" s="1">
        <f>'BASE METAS)'!FI238</f>
        <v>0</v>
      </c>
      <c r="CD244" s="1">
        <f>'BASE METAS)'!FJ238</f>
        <v>0</v>
      </c>
      <c r="CE244" s="1">
        <f>'BASE METAS)'!FK238</f>
        <v>0</v>
      </c>
      <c r="CF244" s="1">
        <f>'BASE METAS)'!FL238</f>
        <v>0</v>
      </c>
      <c r="CG244" s="1">
        <f>'BASE METAS)'!FM238</f>
        <v>0</v>
      </c>
    </row>
    <row r="245" spans="1:85" ht="40.5" customHeight="1" x14ac:dyDescent="0.2">
      <c r="A245" s="1">
        <f>'BASE METAS)'!A239</f>
        <v>37</v>
      </c>
      <c r="B245" s="7156" t="str">
        <f>'BASE METAS)'!B239</f>
        <v>INSTITUTO MUNICIPAL DE APOYO A LA VIVIENDA SOCIAL</v>
      </c>
      <c r="C245" s="5684">
        <f>'BASE METAS)'!C239</f>
        <v>800</v>
      </c>
      <c r="D245" s="5684">
        <f>'BASE METAS)'!D239</f>
        <v>1</v>
      </c>
      <c r="E245" s="7102" t="str">
        <f>'BASE METAS)'!E239</f>
        <v>REGULACIÓN DE PREDIOS</v>
      </c>
      <c r="F245" s="5706" t="str">
        <f>'BASE METAS)'!F239</f>
        <v>F01</v>
      </c>
      <c r="G245" s="5706" t="str">
        <f>'BASE METAS)'!G239</f>
        <v>107</v>
      </c>
      <c r="H245" s="5706" t="str">
        <f>'BASE METAS)'!H239</f>
        <v>10</v>
      </c>
      <c r="I245" s="5706" t="str">
        <f>'BASE METAS)'!I239</f>
        <v>03</v>
      </c>
      <c r="J245" s="5706" t="str">
        <f>'BASE METAS)'!J239</f>
        <v>01</v>
      </c>
      <c r="K245" s="5706" t="str">
        <f>'BASE METAS)'!K239</f>
        <v>02</v>
      </c>
      <c r="L245" s="5706" t="str">
        <f>'BASE METAS)'!L239</f>
        <v>01</v>
      </c>
      <c r="M245" s="5706" t="str">
        <f>'BASE METAS)'!M239</f>
        <v>101</v>
      </c>
      <c r="N245" s="5697" t="str">
        <f>'BASE METAS)'!N239</f>
        <v>Desarrollo Urbano y Servicios Públicos</v>
      </c>
      <c r="O245" s="5706" t="str">
        <f>'BASE METAS)'!O239</f>
        <v>Urbanismo y Vivienda</v>
      </c>
      <c r="P245" s="7106" t="str">
        <f>'BASE METAS)'!P239</f>
        <v>Desarrollo regional, urbano y ecología</v>
      </c>
      <c r="Q245" s="5697" t="str">
        <f>'BASE METAS)'!Q239</f>
        <v>Normatividad del uso del suelo y fomento a la vivienda</v>
      </c>
      <c r="R245" s="5706" t="str">
        <f>'BASE METAS)'!R239</f>
        <v>Suelo</v>
      </c>
      <c r="S245" s="5697" t="str">
        <f>'BASE METAS)'!S239</f>
        <v>Regulación de la tenencia de la tierra</v>
      </c>
      <c r="T245" s="5697" t="str">
        <f>'BASE METAS)'!T239</f>
        <v>regularización de predios</v>
      </c>
      <c r="U245" s="7726">
        <f>'BASE METAS)'!HB242</f>
        <v>0</v>
      </c>
      <c r="V245" s="5697" t="str">
        <f>'BASE METAS)'!V239</f>
        <v>Tlalnepantla Progresista</v>
      </c>
      <c r="W245" s="5694">
        <f>'BASE METAS)'!HA239</f>
        <v>0</v>
      </c>
      <c r="X245" s="7102">
        <f>'BASE METAS)'!HA241</f>
        <v>0</v>
      </c>
      <c r="Y245" s="457" t="str">
        <f>'BASE METAS)'!Y239</f>
        <v>01</v>
      </c>
      <c r="Z245" s="218" t="str">
        <f>'BASE METAS)'!Z239</f>
        <v xml:space="preserve">DAR CERTEZA JURIDICA A LAS PERSONAS EN SUS BIENES MEDIANTE ASESORIAS PARA LA OBTENCION  DE SUS TITULOS DE PROPIEDAD MEDIANTE LOS CONVENIOS REALIZADOS CON OTROS ENTES DE GOBIERNO NOTARIAS 
</v>
      </c>
      <c r="AA245" s="739" t="str">
        <f>'BASE METAS)'!AA239</f>
        <v>ASESORÍA</v>
      </c>
      <c r="AB245" s="1139">
        <f>'BASE METAS)'!AB239</f>
        <v>3000</v>
      </c>
      <c r="AC245" s="459">
        <f>'BASE METAS)'!AC239</f>
        <v>300</v>
      </c>
      <c r="AD245" s="631">
        <f>'BASE METAS)'!AD239</f>
        <v>0.1</v>
      </c>
      <c r="AE245" s="459">
        <f>'BASE METAS)'!AE239</f>
        <v>900</v>
      </c>
      <c r="AF245" s="631">
        <f>'BASE METAS)'!AF239</f>
        <v>0.3</v>
      </c>
      <c r="AG245" s="459">
        <f>'BASE METAS)'!AG239</f>
        <v>900</v>
      </c>
      <c r="AH245" s="631">
        <f>'BASE METAS)'!AH239</f>
        <v>0.3</v>
      </c>
      <c r="AI245" s="459">
        <f>'BASE METAS)'!AI239</f>
        <v>900</v>
      </c>
      <c r="AJ245" s="556">
        <f>'BASE METAS)'!AJ239</f>
        <v>0.3</v>
      </c>
      <c r="AK245" s="211">
        <f>'BASE METAS)'!AK239</f>
        <v>1</v>
      </c>
      <c r="AL245" s="1069" t="str">
        <f>'BASE METAS)'!AL239</f>
        <v>01</v>
      </c>
      <c r="AM245" s="959" t="str">
        <f>'BASE METAS)'!AM239</f>
        <v xml:space="preserve">ASESORIA PARA LA SEGURIDAD JURIDICA DE LAS PERSONAS Y SUS BIENES </v>
      </c>
      <c r="AN245" s="1002" t="str">
        <f>'BASE METAS)'!AN239</f>
        <v xml:space="preserve">MIDE EL PORCENTAJE DE ASESORIAS OTORGADAS PARA LA SEGURIDAD JURIDICA DE LAS PERSONAS EN SUS BIENES </v>
      </c>
      <c r="AO245" s="1344" t="str">
        <f>'BASE METAS)'!AU239</f>
        <v>DESEMPEÑO</v>
      </c>
      <c r="AP245" s="981" t="str">
        <f>'BASE METAS)'!AO239</f>
        <v>NUMERO DE ASESORIAS REALIZADAS EN EL PERIODO</v>
      </c>
      <c r="AQ245" s="1035" t="str">
        <f>'BASE METAS)'!AP239</f>
        <v>NUMERO DE ASESORIAS PROGRAMADAS EN EL AÑO</v>
      </c>
      <c r="AR245" s="970">
        <f>'BASE METAS)'!AQ239</f>
        <v>100</v>
      </c>
      <c r="AS245" s="970" t="str">
        <f>'BASE METAS)'!AR239</f>
        <v>ASESORÍA</v>
      </c>
      <c r="AT245" s="970" t="str">
        <f>'BASE METAS)'!AS239</f>
        <v>EFICACIA</v>
      </c>
      <c r="AU245" s="1496">
        <f>'BASE METAS)'!BO239</f>
        <v>0</v>
      </c>
      <c r="AV245" s="1064">
        <f>'BASE METAS)'!BQ239</f>
        <v>3000</v>
      </c>
      <c r="AW245" s="942">
        <f>'BASE METAS)'!BR239</f>
        <v>0</v>
      </c>
      <c r="AX245" s="942">
        <f>'BASE METAS)'!BS239</f>
        <v>900</v>
      </c>
      <c r="AY245" s="942">
        <f>'BASE METAS)'!BT239</f>
        <v>1226</v>
      </c>
      <c r="AZ245" s="1352">
        <f>'BASE METAS)'!BU239</f>
        <v>-326</v>
      </c>
      <c r="BA245" s="941">
        <f>'BASE METAS)'!BV239</f>
        <v>1.3622222222222222</v>
      </c>
      <c r="BB245" s="942">
        <f>'BASE METAS)'!BW239</f>
        <v>2127</v>
      </c>
      <c r="BC245" s="942">
        <f>'BASE METAS)'!BX239</f>
        <v>873</v>
      </c>
      <c r="BD245" s="987">
        <f>'BASE METAS)'!BY239</f>
        <v>0.70899999999999996</v>
      </c>
      <c r="BE245" s="987">
        <f>'BASE METAS)'!CG239</f>
        <v>901</v>
      </c>
      <c r="BF245" s="1">
        <f>'BASE METAS)'!CJ239</f>
        <v>0</v>
      </c>
      <c r="BG245" s="1">
        <f>'BASE METAS)'!CK239</f>
        <v>0</v>
      </c>
      <c r="BH245" s="1">
        <f>'BASE METAS)'!CL239</f>
        <v>0</v>
      </c>
      <c r="BI245" s="1">
        <f>'BASE METAS)'!CM239</f>
        <v>100</v>
      </c>
      <c r="BJ245" s="1">
        <f>'BASE METAS)'!CN239</f>
        <v>100</v>
      </c>
      <c r="BK245" s="1">
        <f>'BASE METAS)'!CO239</f>
        <v>100</v>
      </c>
      <c r="BL245" s="1">
        <f>'BASE METAS)'!CP239</f>
        <v>0</v>
      </c>
      <c r="BM245" s="1">
        <f>'BASE METAS)'!CQ239</f>
        <v>0</v>
      </c>
      <c r="BN245" s="1">
        <f>'BASE METAS)'!CR239</f>
        <v>0</v>
      </c>
      <c r="BO245" s="1">
        <f>'BASE METAS)'!CS239</f>
        <v>0</v>
      </c>
      <c r="BP245" s="1">
        <f>'BASE METAS)'!CT239</f>
        <v>0</v>
      </c>
      <c r="BQ245" s="1">
        <f>'BASE METAS)'!CU239</f>
        <v>0</v>
      </c>
      <c r="BR245" s="1">
        <f>'BASE METAS)'!CV239</f>
        <v>0</v>
      </c>
      <c r="BS245" s="1">
        <f>'BASE METAS)'!CW239</f>
        <v>0</v>
      </c>
      <c r="BT245" s="1">
        <f>'BASE METAS)'!CX239</f>
        <v>0</v>
      </c>
      <c r="BU245" s="1">
        <f>'BASE METAS)'!FA239</f>
        <v>3000</v>
      </c>
      <c r="BV245" s="1">
        <f>'BASE METAS)'!FB239</f>
        <v>0</v>
      </c>
      <c r="BW245" s="1">
        <f>'BASE METAS)'!FC239</f>
        <v>300</v>
      </c>
      <c r="BX245" s="1">
        <f>'BASE METAS)'!FD239</f>
        <v>357</v>
      </c>
      <c r="BY245" s="1">
        <f>'BASE METAS)'!FE239</f>
        <v>57</v>
      </c>
      <c r="BZ245" s="1">
        <f>'BASE METAS)'!FF239</f>
        <v>1.19</v>
      </c>
      <c r="CA245" s="1">
        <f>'BASE METAS)'!FG239</f>
        <v>1258</v>
      </c>
      <c r="CB245" s="1">
        <f>'BASE METAS)'!FH239</f>
        <v>1742</v>
      </c>
      <c r="CC245" s="1">
        <f>'BASE METAS)'!FI239</f>
        <v>0.41933333333333334</v>
      </c>
      <c r="CD245" s="1">
        <f>'BASE METAS)'!FJ239</f>
        <v>3000</v>
      </c>
      <c r="CE245" s="1">
        <f>'BASE METAS)'!FK239</f>
        <v>0</v>
      </c>
      <c r="CF245" s="1">
        <f>'BASE METAS)'!FL239</f>
        <v>300</v>
      </c>
      <c r="CG245" s="1">
        <f>'BASE METAS)'!FM239</f>
        <v>391</v>
      </c>
    </row>
    <row r="246" spans="1:85" ht="40.5" customHeight="1" x14ac:dyDescent="0.25">
      <c r="A246" s="1">
        <f>'BASE METAS)'!A240</f>
        <v>0</v>
      </c>
      <c r="B246" s="7156"/>
      <c r="C246" s="5686"/>
      <c r="D246" s="5686"/>
      <c r="E246" s="7103"/>
      <c r="F246" s="5708"/>
      <c r="G246" s="5708"/>
      <c r="H246" s="5708"/>
      <c r="I246" s="5708"/>
      <c r="J246" s="5708"/>
      <c r="K246" s="5708"/>
      <c r="L246" s="5708"/>
      <c r="M246" s="5708"/>
      <c r="N246" s="5699"/>
      <c r="O246" s="5708"/>
      <c r="P246" s="7108"/>
      <c r="Q246" s="5699"/>
      <c r="R246" s="5708"/>
      <c r="S246" s="5699"/>
      <c r="T246" s="5699"/>
      <c r="U246" s="7728"/>
      <c r="V246" s="5698"/>
      <c r="W246" s="5695"/>
      <c r="X246" s="7145"/>
      <c r="Y246" s="461" t="str">
        <f>'BASE METAS)'!Y240</f>
        <v>02</v>
      </c>
      <c r="Z246" s="226" t="str">
        <f>'BASE METAS)'!Z240</f>
        <v xml:space="preserve">DAR CERTEZA JURIDICA A LAS PERSONAS EN SUS LEGADOS MEDIANTE ASESORIAS PARA LA OBTENCION DE SUS TESTAMENTOS MEDIANTE LOS CONVENIOS REALIZADOS CON OTROS ENTES DE GOBIERNO Y NOTARIAS 
</v>
      </c>
      <c r="AA246" s="750" t="str">
        <f>'BASE METAS)'!AA240</f>
        <v>ASESORÍA</v>
      </c>
      <c r="AB246" s="1140">
        <f>'BASE METAS)'!AB240</f>
        <v>1200</v>
      </c>
      <c r="AC246" s="420">
        <f>'BASE METAS)'!AC240</f>
        <v>300</v>
      </c>
      <c r="AD246" s="421">
        <f>'BASE METAS)'!AD240</f>
        <v>0.25</v>
      </c>
      <c r="AE246" s="420">
        <f>'BASE METAS)'!AE240</f>
        <v>300</v>
      </c>
      <c r="AF246" s="421">
        <f>'BASE METAS)'!AF240</f>
        <v>0.25</v>
      </c>
      <c r="AG246" s="420">
        <f>'BASE METAS)'!AG240</f>
        <v>300</v>
      </c>
      <c r="AH246" s="421">
        <f>'BASE METAS)'!AH240</f>
        <v>0.25</v>
      </c>
      <c r="AI246" s="420">
        <f>'BASE METAS)'!AI240</f>
        <v>300</v>
      </c>
      <c r="AJ246" s="422">
        <f>'BASE METAS)'!AJ240</f>
        <v>0.25</v>
      </c>
      <c r="AK246" s="211">
        <f>'BASE METAS)'!AK240</f>
        <v>1</v>
      </c>
      <c r="AL246" s="1069" t="str">
        <f>'BASE METAS)'!AL240</f>
        <v>02</v>
      </c>
      <c r="AM246" s="970" t="str">
        <f>'BASE METAS)'!AM240</f>
        <v xml:space="preserve">ASESORIA SOBRE TESTAMENTOS Y SUCESIONES </v>
      </c>
      <c r="AN246" s="1002" t="str">
        <f>'BASE METAS)'!AN240</f>
        <v xml:space="preserve">MIDE EL PORCENTAJE DE ASESORIAS OTORGADAS PARA LA SEGURIDAD JURIDICA DE LAS PERSONAS EN SUS LEGADOS  </v>
      </c>
      <c r="AO246" s="1344" t="str">
        <f>'BASE METAS)'!AU240</f>
        <v>DESEMPEÑO</v>
      </c>
      <c r="AP246" s="970" t="str">
        <f>'BASE METAS)'!AO240</f>
        <v>NUMERO DE ASESORIAS REALIZADAS EN EL PERIODO</v>
      </c>
      <c r="AQ246" s="970" t="str">
        <f>'BASE METAS)'!AP240</f>
        <v>NUMERO DE ASESORIAS PROGRAMADAS EN EL AÑO</v>
      </c>
      <c r="AR246" s="970">
        <f>'BASE METAS)'!AQ240</f>
        <v>100</v>
      </c>
      <c r="AS246" s="970" t="str">
        <f>'BASE METAS)'!AR240</f>
        <v>ASESORÍA</v>
      </c>
      <c r="AT246" s="970" t="str">
        <f>'BASE METAS)'!AS240</f>
        <v>EFICACIA</v>
      </c>
      <c r="AU246" s="1483">
        <f>'BASE METAS)'!BO240</f>
        <v>0</v>
      </c>
      <c r="AV246" s="1">
        <f>'BASE METAS)'!BQ240</f>
        <v>1200</v>
      </c>
      <c r="AW246" s="1352">
        <f>'BASE METAS)'!BR240</f>
        <v>0</v>
      </c>
      <c r="AX246" s="942">
        <f>'BASE METAS)'!BS240</f>
        <v>300</v>
      </c>
      <c r="AY246" s="942">
        <f>'BASE METAS)'!BT240</f>
        <v>370</v>
      </c>
      <c r="AZ246" s="1352">
        <f>'BASE METAS)'!BU240</f>
        <v>-70</v>
      </c>
      <c r="BA246" s="942">
        <f>'BASE METAS)'!BV240</f>
        <v>1.2333333333333334</v>
      </c>
      <c r="BB246" s="942">
        <f>'BASE METAS)'!BW240</f>
        <v>555</v>
      </c>
      <c r="BC246" s="1352">
        <f>'BASE METAS)'!BX240</f>
        <v>645</v>
      </c>
      <c r="BD246" s="1352">
        <f>'BASE METAS)'!BY240</f>
        <v>0.46250000000000002</v>
      </c>
      <c r="BE246" s="1352">
        <f>'BASE METAS)'!CG240</f>
        <v>185</v>
      </c>
      <c r="BF246" s="1">
        <f>'BASE METAS)'!CJ240</f>
        <v>0</v>
      </c>
      <c r="BG246" s="1">
        <f>'BASE METAS)'!CK240</f>
        <v>0</v>
      </c>
      <c r="BH246" s="1">
        <f>'BASE METAS)'!CL240</f>
        <v>0</v>
      </c>
      <c r="BI246" s="1">
        <f>'BASE METAS)'!CM240</f>
        <v>100</v>
      </c>
      <c r="BJ246" s="1">
        <f>'BASE METAS)'!CN240</f>
        <v>100</v>
      </c>
      <c r="BK246" s="1">
        <f>'BASE METAS)'!CO240</f>
        <v>100</v>
      </c>
      <c r="BL246" s="1">
        <f>'BASE METAS)'!CP240</f>
        <v>0</v>
      </c>
      <c r="BM246" s="1">
        <f>'BASE METAS)'!CQ240</f>
        <v>0</v>
      </c>
      <c r="BN246" s="1">
        <f>'BASE METAS)'!CR240</f>
        <v>0</v>
      </c>
      <c r="BO246" s="1">
        <f>'BASE METAS)'!CS240</f>
        <v>0</v>
      </c>
      <c r="BP246" s="1">
        <f>'BASE METAS)'!CT240</f>
        <v>0</v>
      </c>
      <c r="BQ246" s="1">
        <f>'BASE METAS)'!CU240</f>
        <v>0</v>
      </c>
      <c r="BR246" s="1">
        <f>'BASE METAS)'!CV240</f>
        <v>0</v>
      </c>
      <c r="BS246" s="1">
        <f>'BASE METAS)'!CW240</f>
        <v>0</v>
      </c>
      <c r="BT246" s="1">
        <f>'BASE METAS)'!CX240</f>
        <v>0</v>
      </c>
      <c r="BU246" s="1">
        <f>'BASE METAS)'!FA240</f>
        <v>1200</v>
      </c>
      <c r="BV246" s="1">
        <f>'BASE METAS)'!FB240</f>
        <v>0</v>
      </c>
      <c r="BW246" s="1">
        <f>'BASE METAS)'!FC240</f>
        <v>100</v>
      </c>
      <c r="BX246" s="1">
        <f>'BASE METAS)'!FD240</f>
        <v>127</v>
      </c>
      <c r="BY246" s="1">
        <f>'BASE METAS)'!FE240</f>
        <v>27</v>
      </c>
      <c r="BZ246" s="1">
        <f>'BASE METAS)'!FF240</f>
        <v>1.27</v>
      </c>
      <c r="CA246" s="1">
        <f>'BASE METAS)'!FG240</f>
        <v>312</v>
      </c>
      <c r="CB246" s="1">
        <f>'BASE METAS)'!FH240</f>
        <v>888</v>
      </c>
      <c r="CC246" s="1">
        <f>'BASE METAS)'!FI240</f>
        <v>0.26</v>
      </c>
      <c r="CD246" s="1">
        <f>'BASE METAS)'!FJ240</f>
        <v>1200</v>
      </c>
      <c r="CE246" s="1">
        <f>'BASE METAS)'!FK240</f>
        <v>0</v>
      </c>
      <c r="CF246" s="1">
        <f>'BASE METAS)'!FL240</f>
        <v>100</v>
      </c>
      <c r="CG246" s="1">
        <f>'BASE METAS)'!FM240</f>
        <v>122</v>
      </c>
    </row>
    <row r="247" spans="1:85" ht="119.25" customHeight="1" x14ac:dyDescent="0.2">
      <c r="A247" s="1">
        <f>'BASE METAS)'!A241</f>
        <v>38</v>
      </c>
      <c r="B247" s="7156"/>
      <c r="C247" s="7154">
        <f>'BASE METAS)'!C241</f>
        <v>801</v>
      </c>
      <c r="D247" s="7154">
        <f>'BASE METAS)'!D241</f>
        <v>2</v>
      </c>
      <c r="E247" s="7156" t="str">
        <f>'BASE METAS)'!E241</f>
        <v>MEJORAMIENTO DE LA VIVIENDA</v>
      </c>
      <c r="F247" s="7157" t="str">
        <f>'BASE METAS)'!F241</f>
        <v>F01</v>
      </c>
      <c r="G247" s="7157" t="str">
        <f>'BASE METAS)'!G241</f>
        <v>107</v>
      </c>
      <c r="H247" s="7144" t="str">
        <f>'BASE METAS)'!H241</f>
        <v>10</v>
      </c>
      <c r="I247" s="7144" t="str">
        <f>'BASE METAS)'!I241</f>
        <v>03</v>
      </c>
      <c r="J247" s="5706" t="str">
        <f>'BASE METAS)'!J241</f>
        <v>02</v>
      </c>
      <c r="K247" s="5706" t="str">
        <f>'BASE METAS)'!K241</f>
        <v>01</v>
      </c>
      <c r="L247" s="5706" t="str">
        <f>'BASE METAS)'!L241</f>
        <v>01</v>
      </c>
      <c r="M247" s="5706" t="str">
        <f>'BASE METAS)'!M241</f>
        <v>101</v>
      </c>
      <c r="N247" s="5697" t="str">
        <f>'BASE METAS)'!N241</f>
        <v>Desarrollo Urbano y Servicios Públicos</v>
      </c>
      <c r="O247" s="5706" t="str">
        <f>'BASE METAS)'!O241</f>
        <v>Urbanismo y Vivienda</v>
      </c>
      <c r="P247" s="7106" t="str">
        <f>'BASE METAS)'!P241</f>
        <v>Desarrollo regional, urbano y ecología</v>
      </c>
      <c r="Q247" s="5697" t="str">
        <f>'BASE METAS)'!Q241</f>
        <v>Normatividad del uso del suelo y fomento a la vivienda</v>
      </c>
      <c r="R247" s="5706" t="str">
        <f>'BASE METAS)'!R241</f>
        <v>Vivienda</v>
      </c>
      <c r="S247" s="5697" t="str">
        <f>'BASE METAS)'!S241</f>
        <v>Mejoramiento de la vivienda</v>
      </c>
      <c r="T247" s="5697" t="str">
        <f>'BASE METAS)'!T241</f>
        <v>Mejoramiento de la vivienda</v>
      </c>
      <c r="U247" s="7726">
        <f>'BASE METAS)'!HC239</f>
        <v>0</v>
      </c>
      <c r="V247" s="5697" t="str">
        <f>'BASE METAS)'!V241</f>
        <v>Tlalnepantla Progresista</v>
      </c>
      <c r="W247" s="5694">
        <f>'BASE METAS)'!GY239</f>
        <v>0</v>
      </c>
      <c r="X247" s="7102" t="str">
        <f>'BASE METAS)'!X241</f>
        <v>INSTITUTO MUNICIPAL DE APOYO A LA VIVIENDA SOCIAL</v>
      </c>
      <c r="Y247" s="457" t="str">
        <f>'BASE METAS)'!Y241</f>
        <v>01</v>
      </c>
      <c r="Z247" s="218" t="str">
        <f>'BASE METAS)'!Z241</f>
        <v xml:space="preserve">APOYO Y ASESORIA PARA LA CONSTRUCCION  DE PISOS Y TECHOS FIRMES Y MUROS </v>
      </c>
      <c r="AA247" s="1141" t="str">
        <f>'BASE METAS)'!AA241</f>
        <v>ASESORIA</v>
      </c>
      <c r="AB247" s="1141">
        <f>'BASE METAS)'!AB241</f>
        <v>500</v>
      </c>
      <c r="AC247" s="459">
        <f>'BASE METAS)'!AC241</f>
        <v>50</v>
      </c>
      <c r="AD247" s="631">
        <f>'BASE METAS)'!AD241</f>
        <v>0.1</v>
      </c>
      <c r="AE247" s="459">
        <f>'BASE METAS)'!AE241</f>
        <v>150</v>
      </c>
      <c r="AF247" s="631">
        <f>'BASE METAS)'!AF241</f>
        <v>0.3</v>
      </c>
      <c r="AG247" s="459">
        <f>'BASE METAS)'!AG241</f>
        <v>150</v>
      </c>
      <c r="AH247" s="631">
        <f>'BASE METAS)'!AH241</f>
        <v>0.3</v>
      </c>
      <c r="AI247" s="459">
        <f>'BASE METAS)'!AI241</f>
        <v>150</v>
      </c>
      <c r="AJ247" s="556">
        <f>'BASE METAS)'!AJ241</f>
        <v>0.3</v>
      </c>
      <c r="AK247" s="211">
        <f>'BASE METAS)'!AK241</f>
        <v>1</v>
      </c>
      <c r="AL247" s="1069" t="str">
        <f>'BASE METAS)'!AL241</f>
        <v>01</v>
      </c>
      <c r="AM247" s="959" t="str">
        <f>'BASE METAS)'!AM241</f>
        <v>APOYO Y ASESORIA DE PISOS Y TECHOS FIRMES Y TINACOS</v>
      </c>
      <c r="AN247" s="1002" t="str">
        <f>'BASE METAS)'!AN241</f>
        <v xml:space="preserve">MIDE LAS ASESORIAS Y GESTION DE MATERIALES POR LAS CUALES SE AYUDA A LAS PERSONAS EN VULNERABILIDAD RECONSTRUCTIVA MEDIANTE ELK OTORGAMIENTO DE TINACOS Y CONTRUCCION DE MUROS TECHOS Y PISOS FIRMES </v>
      </c>
      <c r="AO247" s="1344" t="str">
        <f>'BASE METAS)'!AU241</f>
        <v>DESEMPEÑO</v>
      </c>
      <c r="AP247" s="970" t="str">
        <f>'BASE METAS)'!AO241</f>
        <v xml:space="preserve">NUMEROS DE APOYOS Y ASESORIAS EN EL PERIODO  </v>
      </c>
      <c r="AQ247" s="970" t="str">
        <f>'BASE METAS)'!AP241</f>
        <v>NUMERO DE APOYOS Y ASESORIAS PROGRAMADOS POR AÑO</v>
      </c>
      <c r="AR247" s="970">
        <f>'BASE METAS)'!AQ241</f>
        <v>100</v>
      </c>
      <c r="AS247" s="1151" t="str">
        <f>'BASE METAS)'!AR241</f>
        <v xml:space="preserve">ASESORIAS </v>
      </c>
      <c r="AT247" s="970" t="str">
        <f>'BASE METAS)'!AS241</f>
        <v>EFICACIA</v>
      </c>
      <c r="AU247" s="1496">
        <f>'BASE METAS)'!BO241</f>
        <v>0</v>
      </c>
      <c r="AV247" s="1064">
        <f>'BASE METAS)'!BQ241</f>
        <v>500</v>
      </c>
      <c r="AW247" s="945">
        <f>'BASE METAS)'!BR241</f>
        <v>0</v>
      </c>
      <c r="AX247" s="945">
        <f>'BASE METAS)'!BS241</f>
        <v>150</v>
      </c>
      <c r="AY247" s="942">
        <f>'BASE METAS)'!BT241</f>
        <v>305</v>
      </c>
      <c r="AZ247" s="1352">
        <f>'BASE METAS)'!BU241</f>
        <v>-155</v>
      </c>
      <c r="BA247" s="942">
        <f>'BASE METAS)'!BV241</f>
        <v>2.0333333333333332</v>
      </c>
      <c r="BB247" s="942">
        <f>'BASE METAS)'!BW241</f>
        <v>880</v>
      </c>
      <c r="BC247" s="942">
        <f>'BASE METAS)'!BX241</f>
        <v>-380</v>
      </c>
      <c r="BD247" s="987">
        <f>'BASE METAS)'!BY241</f>
        <v>1.76</v>
      </c>
      <c r="BE247" s="987">
        <f>'BASE METAS)'!CG241</f>
        <v>575</v>
      </c>
      <c r="BF247" s="1">
        <f>'BASE METAS)'!CJ241</f>
        <v>0</v>
      </c>
      <c r="BG247" s="1">
        <f>'BASE METAS)'!CK241</f>
        <v>0</v>
      </c>
      <c r="BH247" s="1">
        <f>'BASE METAS)'!CL241</f>
        <v>0</v>
      </c>
      <c r="BI247" s="1">
        <f>'BASE METAS)'!CM241</f>
        <v>10</v>
      </c>
      <c r="BJ247" s="1">
        <f>'BASE METAS)'!CN241</f>
        <v>20</v>
      </c>
      <c r="BK247" s="1">
        <f>'BASE METAS)'!CO241</f>
        <v>20</v>
      </c>
      <c r="BL247" s="1">
        <f>'BASE METAS)'!CP241</f>
        <v>0</v>
      </c>
      <c r="BM247" s="1">
        <f>'BASE METAS)'!CQ241</f>
        <v>0</v>
      </c>
      <c r="BN247" s="1">
        <f>'BASE METAS)'!CR241</f>
        <v>0</v>
      </c>
      <c r="BO247" s="1">
        <f>'BASE METAS)'!CS241</f>
        <v>0</v>
      </c>
      <c r="BP247" s="1">
        <f>'BASE METAS)'!CT241</f>
        <v>0</v>
      </c>
      <c r="BQ247" s="1">
        <f>'BASE METAS)'!CU241</f>
        <v>0</v>
      </c>
      <c r="BR247" s="1">
        <f>'BASE METAS)'!CV241</f>
        <v>0</v>
      </c>
      <c r="BS247" s="1">
        <f>'BASE METAS)'!CW241</f>
        <v>0</v>
      </c>
      <c r="BT247" s="1">
        <f>'BASE METAS)'!CX241</f>
        <v>0</v>
      </c>
      <c r="BU247" s="1">
        <f>'BASE METAS)'!FA241</f>
        <v>500</v>
      </c>
      <c r="BV247" s="1">
        <f>'BASE METAS)'!FB241</f>
        <v>0</v>
      </c>
      <c r="BW247" s="1">
        <f>'BASE METAS)'!FC241</f>
        <v>50</v>
      </c>
      <c r="BX247" s="1">
        <f>'BASE METAS)'!FD241</f>
        <v>179</v>
      </c>
      <c r="BY247" s="1">
        <f>'BASE METAS)'!FE241</f>
        <v>129</v>
      </c>
      <c r="BZ247" s="1">
        <f>'BASE METAS)'!FF241</f>
        <v>3.58</v>
      </c>
      <c r="CA247" s="1">
        <f>'BASE METAS)'!FG241</f>
        <v>754</v>
      </c>
      <c r="CB247" s="1">
        <f>'BASE METAS)'!FH241</f>
        <v>-254</v>
      </c>
      <c r="CC247" s="1">
        <f>'BASE METAS)'!FI241</f>
        <v>1.508</v>
      </c>
      <c r="CD247" s="1">
        <f>'BASE METAS)'!FJ241</f>
        <v>500</v>
      </c>
      <c r="CE247" s="1">
        <f>'BASE METAS)'!FK241</f>
        <v>0</v>
      </c>
      <c r="CF247" s="1">
        <f>'BASE METAS)'!FM241</f>
        <v>79</v>
      </c>
      <c r="CG247" s="1" t="e">
        <f>'BASE METAS)'!#REF!</f>
        <v>#REF!</v>
      </c>
    </row>
    <row r="248" spans="1:85" ht="81.75" customHeight="1" x14ac:dyDescent="0.25">
      <c r="A248" s="1">
        <f>'BASE METAS)'!A242</f>
        <v>0</v>
      </c>
      <c r="B248" s="7156"/>
      <c r="C248" s="7154"/>
      <c r="D248" s="7154"/>
      <c r="E248" s="7156"/>
      <c r="F248" s="7157"/>
      <c r="G248" s="7157"/>
      <c r="H248" s="7144"/>
      <c r="I248" s="7144"/>
      <c r="J248" s="5707"/>
      <c r="K248" s="5707"/>
      <c r="L248" s="5707"/>
      <c r="M248" s="5707"/>
      <c r="N248" s="5698"/>
      <c r="O248" s="5707"/>
      <c r="P248" s="7107"/>
      <c r="Q248" s="5698"/>
      <c r="R248" s="5707"/>
      <c r="S248" s="5698"/>
      <c r="T248" s="5698"/>
      <c r="U248" s="7727"/>
      <c r="V248" s="5698"/>
      <c r="W248" s="5695"/>
      <c r="X248" s="7145"/>
      <c r="Y248" s="458" t="str">
        <f>'BASE METAS)'!Y242</f>
        <v>02</v>
      </c>
      <c r="Z248" s="219" t="str">
        <f>'BASE METAS)'!Z242</f>
        <v>APOYO Y ASESORIA PARA APLANADOS Y ASESORIA TECNICA PARA EL MEJORAMIENTO DE VIVIENDAS</v>
      </c>
      <c r="AA248" s="1142" t="str">
        <f>'BASE METAS)'!AA242</f>
        <v>ASESORIA</v>
      </c>
      <c r="AB248" s="1142">
        <f>'BASE METAS)'!AB242</f>
        <v>500</v>
      </c>
      <c r="AC248" s="460">
        <f>'BASE METAS)'!AC242</f>
        <v>50</v>
      </c>
      <c r="AD248" s="544">
        <f>'BASE METAS)'!AD242</f>
        <v>0.1</v>
      </c>
      <c r="AE248" s="460">
        <f>'BASE METAS)'!AE242</f>
        <v>150</v>
      </c>
      <c r="AF248" s="544">
        <f>'BASE METAS)'!AF242</f>
        <v>0.3</v>
      </c>
      <c r="AG248" s="460">
        <f>'BASE METAS)'!AG242</f>
        <v>150</v>
      </c>
      <c r="AH248" s="544">
        <f>'BASE METAS)'!AH242</f>
        <v>0.3</v>
      </c>
      <c r="AI248" s="460">
        <f>'BASE METAS)'!AI242</f>
        <v>150</v>
      </c>
      <c r="AJ248" s="545">
        <f>'BASE METAS)'!AJ242</f>
        <v>0.3</v>
      </c>
      <c r="AK248" s="211">
        <f>'BASE METAS)'!AK242</f>
        <v>1</v>
      </c>
      <c r="AL248" s="1069" t="str">
        <f>'BASE METAS)'!AL242</f>
        <v>02</v>
      </c>
      <c r="AM248" s="959" t="str">
        <f>'BASE METAS)'!AM242</f>
        <v xml:space="preserve">APOYO Y ASESORIA PARA APLANADOS Y ASESORIA TECNICA PARA EL MEJORAMIENTO DE VIVIENDAS </v>
      </c>
      <c r="AN248" s="1002" t="str">
        <f>'BASE METAS)'!AN242</f>
        <v xml:space="preserve">MIDE LAS ASESORIAS Y GESTION DE MATERIALES POR LAS CUALES SE AYUDA A LAS PERSONAS EN VULNERABILIDAD RECONSTRUCTIVA MEDIANTE LA ASESORIA PARA EL MEJORAMIENTO A LA VIVIENDA  </v>
      </c>
      <c r="AO248" s="1344" t="str">
        <f>'BASE METAS)'!AU242</f>
        <v>DESEMPEÑO</v>
      </c>
      <c r="AP248" s="970" t="str">
        <f>'BASE METAS)'!AO242</f>
        <v xml:space="preserve">NUNERO DE APOYOS Y ASESORIAS EN EL PERIODO </v>
      </c>
      <c r="AQ248" s="970" t="str">
        <f>'BASE METAS)'!AP242</f>
        <v>NUMERO DE APOYOS PROGRAMADOS EN EL AÑO</v>
      </c>
      <c r="AR248" s="970">
        <f>'BASE METAS)'!AQ242</f>
        <v>100</v>
      </c>
      <c r="AS248" s="1151" t="str">
        <f>'BASE METAS)'!AR242</f>
        <v xml:space="preserve">ASESORIAS </v>
      </c>
      <c r="AT248" s="970" t="str">
        <f>'BASE METAS)'!AS242</f>
        <v>EFICACIA</v>
      </c>
      <c r="AU248" s="1483">
        <f>'BASE METAS)'!BO242</f>
        <v>0</v>
      </c>
      <c r="AV248" s="1">
        <f>'BASE METAS)'!BQ242</f>
        <v>500</v>
      </c>
      <c r="AW248" s="46">
        <f>'BASE METAS)'!BR242</f>
        <v>0</v>
      </c>
      <c r="AX248" s="46">
        <f>'BASE METAS)'!BS242</f>
        <v>150</v>
      </c>
      <c r="AY248" s="46">
        <f>'BASE METAS)'!BT242</f>
        <v>104</v>
      </c>
      <c r="AZ248" s="46">
        <f>'BASE METAS)'!BU242</f>
        <v>46</v>
      </c>
      <c r="BA248" s="46">
        <f>'BASE METAS)'!BV242</f>
        <v>0.69333333333333336</v>
      </c>
      <c r="BB248" s="46">
        <f>'BASE METAS)'!BW242</f>
        <v>104</v>
      </c>
      <c r="BC248" s="46">
        <f>'BASE METAS)'!BX242</f>
        <v>396</v>
      </c>
      <c r="BD248" s="46">
        <f>'BASE METAS)'!BY242</f>
        <v>0.20799999999999999</v>
      </c>
      <c r="BE248" s="46">
        <f>'BASE METAS)'!CG242</f>
        <v>0</v>
      </c>
      <c r="BF248" s="1">
        <f>'BASE METAS)'!CJ242</f>
        <v>0</v>
      </c>
      <c r="BG248" s="1">
        <f>'BASE METAS)'!CK242</f>
        <v>0</v>
      </c>
      <c r="BH248" s="1">
        <f>'BASE METAS)'!CL242</f>
        <v>0</v>
      </c>
      <c r="BI248" s="1">
        <f>'BASE METAS)'!CM242</f>
        <v>10</v>
      </c>
      <c r="BJ248" s="1">
        <f>'BASE METAS)'!CN242</f>
        <v>20</v>
      </c>
      <c r="BK248" s="1">
        <f>'BASE METAS)'!CO242</f>
        <v>20</v>
      </c>
      <c r="BL248" s="1">
        <f>'BASE METAS)'!CP242</f>
        <v>0</v>
      </c>
      <c r="BM248" s="1">
        <f>'BASE METAS)'!CQ242</f>
        <v>0</v>
      </c>
      <c r="BN248" s="1">
        <f>'BASE METAS)'!CR242</f>
        <v>0</v>
      </c>
      <c r="BO248" s="1">
        <f>'BASE METAS)'!CS242</f>
        <v>0</v>
      </c>
      <c r="BP248" s="1">
        <f>'BASE METAS)'!CT242</f>
        <v>0</v>
      </c>
      <c r="BQ248" s="1">
        <f>'BASE METAS)'!CU242</f>
        <v>0</v>
      </c>
      <c r="BR248" s="1">
        <f>'BASE METAS)'!CV242</f>
        <v>0</v>
      </c>
      <c r="BS248" s="1">
        <f>'BASE METAS)'!CW242</f>
        <v>0</v>
      </c>
      <c r="BT248" s="1">
        <f>'BASE METAS)'!CX242</f>
        <v>0</v>
      </c>
      <c r="BU248" s="1">
        <f>'BASE METAS)'!FA242</f>
        <v>500</v>
      </c>
      <c r="BV248" s="1">
        <f>'BASE METAS)'!FB242</f>
        <v>0</v>
      </c>
      <c r="BW248" s="1">
        <f>'BASE METAS)'!FC242</f>
        <v>50</v>
      </c>
      <c r="BX248" s="1">
        <f>'BASE METAS)'!FD242</f>
        <v>0</v>
      </c>
      <c r="BY248" s="1">
        <f>'BASE METAS)'!FE242</f>
        <v>-50</v>
      </c>
      <c r="BZ248" s="1">
        <f>'BASE METAS)'!FF242</f>
        <v>0</v>
      </c>
      <c r="CA248" s="1">
        <f>'BASE METAS)'!FG242</f>
        <v>0</v>
      </c>
      <c r="CB248" s="1">
        <f>'BASE METAS)'!FH242</f>
        <v>500</v>
      </c>
      <c r="CC248" s="1">
        <f>'BASE METAS)'!FI242</f>
        <v>0</v>
      </c>
      <c r="CD248" s="1">
        <f>'BASE METAS)'!FJ242</f>
        <v>500</v>
      </c>
      <c r="CE248" s="1">
        <f>'BASE METAS)'!FK242</f>
        <v>0</v>
      </c>
      <c r="CF248" s="1">
        <f>'BASE METAS)'!FM242</f>
        <v>0</v>
      </c>
      <c r="CG248" s="1" t="e">
        <f>'BASE METAS)'!#REF!</f>
        <v>#REF!</v>
      </c>
    </row>
    <row r="249" spans="1:85" ht="63" customHeight="1" x14ac:dyDescent="0.25">
      <c r="A249" s="1">
        <f>'BASE METAS)'!A243</f>
        <v>0</v>
      </c>
      <c r="B249" s="7156"/>
      <c r="C249" s="7154"/>
      <c r="D249" s="7154"/>
      <c r="E249" s="7156"/>
      <c r="F249" s="7157"/>
      <c r="G249" s="7157"/>
      <c r="H249" s="7144"/>
      <c r="I249" s="7144"/>
      <c r="J249" s="5708"/>
      <c r="K249" s="5708"/>
      <c r="L249" s="5708"/>
      <c r="M249" s="5708"/>
      <c r="N249" s="5699"/>
      <c r="O249" s="5708"/>
      <c r="P249" s="7108"/>
      <c r="Q249" s="5699"/>
      <c r="R249" s="5708"/>
      <c r="S249" s="5699"/>
      <c r="T249" s="5699"/>
      <c r="U249" s="7728"/>
      <c r="V249" s="5699"/>
      <c r="W249" s="5696"/>
      <c r="X249" s="7103"/>
      <c r="Y249" s="461" t="str">
        <f>'BASE METAS)'!Y243</f>
        <v>03</v>
      </c>
      <c r="Z249" s="226" t="str">
        <f>'BASE METAS)'!Z243</f>
        <v>BRINDAR PINTURA E IMPERMEABILIZANTE PARA TODOS LOS EDIFICIOS DE UNIDAD EL TENAYO (COMPROMISO)</v>
      </c>
      <c r="AA249" s="1143" t="str">
        <f>'BASE METAS)'!AA243</f>
        <v xml:space="preserve">GESTION </v>
      </c>
      <c r="AB249" s="420">
        <f>'BASE METAS)'!AB243</f>
        <v>130</v>
      </c>
      <c r="AC249" s="420">
        <f>'BASE METAS)'!AC243</f>
        <v>30</v>
      </c>
      <c r="AD249" s="421">
        <f>'BASE METAS)'!AD243</f>
        <v>0.23076923076923078</v>
      </c>
      <c r="AE249" s="420">
        <f>'BASE METAS)'!AE243</f>
        <v>30</v>
      </c>
      <c r="AF249" s="421">
        <f>'BASE METAS)'!AF243</f>
        <v>0.23076923076923078</v>
      </c>
      <c r="AG249" s="420">
        <f>'BASE METAS)'!AG243</f>
        <v>30</v>
      </c>
      <c r="AH249" s="421">
        <f>'BASE METAS)'!AH243</f>
        <v>0.23076923076923078</v>
      </c>
      <c r="AI249" s="420">
        <f>'BASE METAS)'!AI243</f>
        <v>40</v>
      </c>
      <c r="AJ249" s="422">
        <f>'BASE METAS)'!AJ243</f>
        <v>0.30769230769230771</v>
      </c>
      <c r="AK249" s="211">
        <f>'BASE METAS)'!AK243</f>
        <v>1</v>
      </c>
      <c r="AL249" s="1069" t="str">
        <f>'BASE METAS)'!AL243</f>
        <v>03</v>
      </c>
      <c r="AM249" s="970" t="str">
        <f>'BASE METAS)'!AM243</f>
        <v>BRINDAR PINTURA E IMPERMEABILIZANTE PARA LOS EDIFICIOS DE LA UNIDAD EL TENAYO</v>
      </c>
      <c r="AN249" s="1002" t="str">
        <f>'BASE METAS)'!AN243</f>
        <v xml:space="preserve">MIDE EL PORCENTAGE DE VANCE SOBRE EL COMPROMISO DE QUE BUENA PINTA </v>
      </c>
      <c r="AO249" s="1344" t="str">
        <f>'BASE METAS)'!AU243</f>
        <v>DESEMPEÑO</v>
      </c>
      <c r="AP249" s="970" t="str">
        <f>'BASE METAS)'!AO243</f>
        <v xml:space="preserve">NUMERO DE EDIFICIOS ATENDIDOS POR PERIODO   </v>
      </c>
      <c r="AQ249" s="970" t="str">
        <f>'BASE METAS)'!AP243</f>
        <v>NUMERO DE EDIFICIOS PROGRAMADOS POR AÑO  (130)</v>
      </c>
      <c r="AR249" s="970">
        <f>'BASE METAS)'!AQ243</f>
        <v>100</v>
      </c>
      <c r="AS249" s="1152" t="str">
        <f>'BASE METAS)'!AR243</f>
        <v>ASESORIA</v>
      </c>
      <c r="AT249" s="970" t="str">
        <f>'BASE METAS)'!AS243</f>
        <v>EFICACIA</v>
      </c>
      <c r="AU249" s="1483">
        <f>'BASE METAS)'!BO243</f>
        <v>0</v>
      </c>
      <c r="AV249" s="942">
        <f>'BASE METAS)'!BQ243</f>
        <v>130</v>
      </c>
      <c r="AW249" s="1144">
        <f>'BASE METAS)'!BR243</f>
        <v>0</v>
      </c>
      <c r="AX249" s="1144">
        <f>'BASE METAS)'!BS243</f>
        <v>30</v>
      </c>
      <c r="AY249" s="1144">
        <f>'BASE METAS)'!BT243</f>
        <v>0</v>
      </c>
      <c r="AZ249" s="1144">
        <f>'BASE METAS)'!BU243</f>
        <v>30</v>
      </c>
      <c r="BA249" s="46">
        <f>'BASE METAS)'!BV243</f>
        <v>0</v>
      </c>
      <c r="BB249" s="46">
        <f>'BASE METAS)'!BW243</f>
        <v>0</v>
      </c>
      <c r="BC249" s="46">
        <f>'BASE METAS)'!BX243</f>
        <v>130</v>
      </c>
      <c r="BD249" s="46">
        <f>'BASE METAS)'!BY243</f>
        <v>0</v>
      </c>
      <c r="BE249" s="46">
        <f>'BASE METAS)'!CG243</f>
        <v>0</v>
      </c>
      <c r="BF249" s="1">
        <f>'BASE METAS)'!CJ243</f>
        <v>0</v>
      </c>
      <c r="BG249" s="1">
        <f>'BASE METAS)'!CK243</f>
        <v>0</v>
      </c>
      <c r="BH249" s="1">
        <f>'BASE METAS)'!CL243</f>
        <v>0</v>
      </c>
      <c r="BI249" s="1">
        <f>'BASE METAS)'!CM243</f>
        <v>10</v>
      </c>
      <c r="BJ249" s="1">
        <f>'BASE METAS)'!CN243</f>
        <v>10</v>
      </c>
      <c r="BK249" s="1">
        <f>'BASE METAS)'!CO243</f>
        <v>10</v>
      </c>
      <c r="BL249" s="1">
        <f>'BASE METAS)'!CP243</f>
        <v>0</v>
      </c>
      <c r="BM249" s="1">
        <f>'BASE METAS)'!CQ243</f>
        <v>0</v>
      </c>
      <c r="BN249" s="1">
        <f>'BASE METAS)'!CR243</f>
        <v>0</v>
      </c>
      <c r="BO249" s="1">
        <f>'BASE METAS)'!CS243</f>
        <v>0</v>
      </c>
      <c r="BP249" s="1">
        <f>'BASE METAS)'!CT243</f>
        <v>0</v>
      </c>
      <c r="BQ249" s="1">
        <f>'BASE METAS)'!CU243</f>
        <v>0</v>
      </c>
      <c r="BR249" s="1">
        <f>'BASE METAS)'!CV243</f>
        <v>0</v>
      </c>
      <c r="BS249" s="1">
        <f>'BASE METAS)'!CW243</f>
        <v>0</v>
      </c>
      <c r="BT249" s="1">
        <f>'BASE METAS)'!CX243</f>
        <v>0</v>
      </c>
      <c r="BU249" s="1">
        <f>'BASE METAS)'!FA243</f>
        <v>130</v>
      </c>
      <c r="BV249" s="1">
        <f>'BASE METAS)'!FB243</f>
        <v>0</v>
      </c>
      <c r="BW249" s="1">
        <f>'BASE METAS)'!FC243</f>
        <v>10</v>
      </c>
      <c r="BX249" s="1">
        <f>'BASE METAS)'!FD243</f>
        <v>0</v>
      </c>
      <c r="BY249" s="1">
        <f>'BASE METAS)'!FE243</f>
        <v>-10</v>
      </c>
      <c r="BZ249" s="1">
        <f>'BASE METAS)'!FF243</f>
        <v>0</v>
      </c>
      <c r="CA249" s="1">
        <f>'BASE METAS)'!FG243</f>
        <v>0</v>
      </c>
      <c r="CB249" s="1">
        <f>'BASE METAS)'!FH243</f>
        <v>130</v>
      </c>
      <c r="CC249" s="1">
        <f>'BASE METAS)'!FI243</f>
        <v>0</v>
      </c>
      <c r="CD249" s="1">
        <f>'BASE METAS)'!FJ243</f>
        <v>130</v>
      </c>
      <c r="CE249" s="1">
        <f>'BASE METAS)'!FK243</f>
        <v>0</v>
      </c>
      <c r="CF249" s="1">
        <f>'BASE METAS)'!FM243</f>
        <v>0</v>
      </c>
      <c r="CG249" s="1" t="e">
        <f>'BASE METAS)'!#REF!</f>
        <v>#REF!</v>
      </c>
    </row>
    <row r="250" spans="1:85" ht="15" customHeight="1" x14ac:dyDescent="0.2">
      <c r="A250" s="1">
        <f>'BASE METAS)'!A244</f>
        <v>0</v>
      </c>
      <c r="B250" s="1">
        <f>'BASE METAS)'!B244</f>
        <v>0</v>
      </c>
      <c r="C250" s="1">
        <f>'BASE METAS)'!C244</f>
        <v>0</v>
      </c>
      <c r="D250" s="1">
        <f>'BASE METAS)'!D244</f>
        <v>0</v>
      </c>
      <c r="E250" s="12">
        <f>'BASE METAS)'!E244</f>
        <v>0</v>
      </c>
      <c r="F250" s="3">
        <f>'BASE METAS)'!F244</f>
        <v>0</v>
      </c>
      <c r="G250" s="3">
        <f>'BASE METAS)'!G244</f>
        <v>0</v>
      </c>
      <c r="H250" s="3">
        <f>'BASE METAS)'!H244</f>
        <v>0</v>
      </c>
      <c r="I250" s="3">
        <f>'BASE METAS)'!I244</f>
        <v>0</v>
      </c>
      <c r="J250" s="7148" t="str">
        <f>'BASE METAS)'!J244</f>
        <v>TOTAL</v>
      </c>
      <c r="K250" s="7148"/>
      <c r="L250" s="7148"/>
      <c r="M250" s="7148"/>
      <c r="N250" s="1362">
        <f>'BASE METAS)'!N244</f>
        <v>0</v>
      </c>
      <c r="O250" s="1362">
        <f>'BASE METAS)'!O244</f>
        <v>0</v>
      </c>
      <c r="P250" s="1362">
        <f>'BASE METAS)'!P244</f>
        <v>0</v>
      </c>
      <c r="Q250" s="1362">
        <f>'BASE METAS)'!Q244</f>
        <v>0</v>
      </c>
      <c r="R250" s="1362">
        <f>'BASE METAS)'!R244</f>
        <v>0</v>
      </c>
      <c r="S250" s="1362">
        <f>'BASE METAS)'!S244</f>
        <v>0</v>
      </c>
      <c r="T250" s="1362">
        <f>'BASE METAS)'!T244</f>
        <v>0</v>
      </c>
      <c r="U250" s="922">
        <f>'BASE METAS)'!U244</f>
        <v>0</v>
      </c>
      <c r="V250" s="1362">
        <f>'BASE METAS)'!V244</f>
        <v>0</v>
      </c>
      <c r="W250" s="19">
        <f>'BASE METAS)'!W244</f>
        <v>14538515.82</v>
      </c>
      <c r="X250" s="12">
        <f>'BASE METAS)'!X244</f>
        <v>0</v>
      </c>
      <c r="Y250" s="1">
        <f>'BASE METAS)'!Y244</f>
        <v>0</v>
      </c>
      <c r="Z250" s="1">
        <f>'BASE METAS)'!Z244</f>
        <v>0</v>
      </c>
      <c r="AA250" s="1">
        <f>'BASE METAS)'!AA244</f>
        <v>0</v>
      </c>
      <c r="AB250" s="1">
        <f>'BASE METAS)'!AB244</f>
        <v>0</v>
      </c>
      <c r="AC250" s="1">
        <f>'BASE METAS)'!AC244</f>
        <v>0</v>
      </c>
      <c r="AD250" s="1">
        <f>'BASE METAS)'!AD244</f>
        <v>0</v>
      </c>
      <c r="AE250" s="1">
        <f>'BASE METAS)'!AE244</f>
        <v>0</v>
      </c>
      <c r="AF250" s="1">
        <f>'BASE METAS)'!AF244</f>
        <v>0</v>
      </c>
      <c r="AG250" s="1">
        <f>'BASE METAS)'!AG244</f>
        <v>0</v>
      </c>
      <c r="AH250" s="1">
        <f>'BASE METAS)'!AH244</f>
        <v>0</v>
      </c>
      <c r="AI250" s="1">
        <f>'BASE METAS)'!AI244</f>
        <v>0</v>
      </c>
      <c r="AJ250" s="1">
        <f>'BASE METAS)'!AJ244</f>
        <v>0</v>
      </c>
      <c r="AK250" s="1">
        <f>'BASE METAS)'!AK244</f>
        <v>0</v>
      </c>
      <c r="AL250" s="934">
        <f>'BASE METAS)'!AL244</f>
        <v>0</v>
      </c>
      <c r="AM250" s="1">
        <f>'BASE METAS)'!AM244</f>
        <v>0</v>
      </c>
      <c r="AN250" s="1">
        <f>'BASE METAS)'!AN244</f>
        <v>0</v>
      </c>
      <c r="AO250" s="1147">
        <f>'BASE METAS)'!AU244</f>
        <v>0</v>
      </c>
      <c r="AP250" s="948">
        <f>'BASE METAS)'!AO244</f>
        <v>0</v>
      </c>
      <c r="AQ250" s="948">
        <f>'BASE METAS)'!AP244</f>
        <v>0</v>
      </c>
      <c r="AR250" s="979">
        <f>'BASE METAS)'!AQ244</f>
        <v>0</v>
      </c>
      <c r="AS250" s="1">
        <f>'BASE METAS)'!AR244</f>
        <v>0</v>
      </c>
      <c r="AT250" s="1123">
        <f>'BASE METAS)'!AS244</f>
        <v>0</v>
      </c>
      <c r="AU250" s="1497">
        <f>'BASE METAS)'!BO244</f>
        <v>0</v>
      </c>
      <c r="AV250" s="979">
        <f>'BASE METAS)'!BQ244</f>
        <v>0</v>
      </c>
      <c r="AW250" s="1144">
        <f>'BASE METAS)'!BR244</f>
        <v>0</v>
      </c>
      <c r="AX250" s="1352">
        <f>'BASE METAS)'!BS244</f>
        <v>0</v>
      </c>
      <c r="AY250" s="1145">
        <f>'BASE METAS)'!BT244</f>
        <v>0</v>
      </c>
      <c r="AZ250" s="1146">
        <f>'BASE METAS)'!BU244</f>
        <v>0</v>
      </c>
      <c r="BA250" s="1">
        <f>'BASE METAS)'!BV244</f>
        <v>0</v>
      </c>
      <c r="BB250" s="1">
        <f>'BASE METAS)'!BW244</f>
        <v>0</v>
      </c>
      <c r="BC250" s="1">
        <f>'BASE METAS)'!BX244</f>
        <v>0</v>
      </c>
      <c r="BD250" s="1">
        <f>'BASE METAS)'!BY244</f>
        <v>0</v>
      </c>
      <c r="BE250" s="1">
        <f>'BASE METAS)'!CG244</f>
        <v>0</v>
      </c>
      <c r="BF250" s="1">
        <f>'BASE METAS)'!CJ244</f>
        <v>0</v>
      </c>
      <c r="BG250" s="1">
        <f>'BASE METAS)'!CK244</f>
        <v>0</v>
      </c>
      <c r="BH250" s="1">
        <f>'BASE METAS)'!CL244</f>
        <v>0</v>
      </c>
      <c r="BI250" s="1">
        <f>'BASE METAS)'!CM244</f>
        <v>0</v>
      </c>
      <c r="BJ250" s="1">
        <f>'BASE METAS)'!CN244</f>
        <v>0</v>
      </c>
      <c r="BK250" s="1">
        <f>'BASE METAS)'!CO244</f>
        <v>0</v>
      </c>
      <c r="BL250" s="1">
        <f>'BASE METAS)'!CP244</f>
        <v>0</v>
      </c>
      <c r="BM250" s="1">
        <f>'BASE METAS)'!CQ244</f>
        <v>0</v>
      </c>
      <c r="BN250" s="1">
        <f>'BASE METAS)'!CR244</f>
        <v>0</v>
      </c>
      <c r="BO250" s="1">
        <f>'BASE METAS)'!CS244</f>
        <v>0</v>
      </c>
      <c r="BP250" s="1">
        <f>'BASE METAS)'!CT244</f>
        <v>0</v>
      </c>
      <c r="BQ250" s="1">
        <f>'BASE METAS)'!CU244</f>
        <v>0</v>
      </c>
      <c r="BR250" s="1">
        <f>'BASE METAS)'!CV244</f>
        <v>0</v>
      </c>
      <c r="BS250" s="1">
        <f>'BASE METAS)'!CW244</f>
        <v>0</v>
      </c>
      <c r="BT250" s="1">
        <f>'BASE METAS)'!CX244</f>
        <v>0</v>
      </c>
      <c r="BU250" s="1">
        <f>'BASE METAS)'!FA244</f>
        <v>0</v>
      </c>
      <c r="BV250" s="1">
        <f>'BASE METAS)'!FB244</f>
        <v>0</v>
      </c>
      <c r="BW250" s="1">
        <f>'BASE METAS)'!FC244</f>
        <v>0</v>
      </c>
      <c r="BX250" s="1">
        <f>'BASE METAS)'!FD244</f>
        <v>0</v>
      </c>
      <c r="BY250" s="1">
        <f>'BASE METAS)'!FE244</f>
        <v>0</v>
      </c>
      <c r="BZ250" s="1">
        <f>'BASE METAS)'!FF244</f>
        <v>0</v>
      </c>
      <c r="CA250" s="1">
        <f>'BASE METAS)'!FG244</f>
        <v>0</v>
      </c>
      <c r="CB250" s="1">
        <f>'BASE METAS)'!FH244</f>
        <v>0</v>
      </c>
      <c r="CC250" s="1">
        <f>'BASE METAS)'!FI244</f>
        <v>0</v>
      </c>
      <c r="CD250" s="1">
        <f>'BASE METAS)'!FJ244</f>
        <v>0</v>
      </c>
      <c r="CE250" s="1">
        <f>'BASE METAS)'!FK244</f>
        <v>0</v>
      </c>
      <c r="CF250" s="1">
        <f>'BASE METAS)'!FL244</f>
        <v>0</v>
      </c>
      <c r="CG250" s="1">
        <f>'BASE METAS)'!FM244</f>
        <v>0</v>
      </c>
    </row>
    <row r="251" spans="1:85" ht="12.75" customHeight="1" x14ac:dyDescent="0.25">
      <c r="A251" s="1">
        <f>'BASE METAS)'!A245</f>
        <v>0</v>
      </c>
      <c r="B251" s="1">
        <f>'BASE METAS)'!B245</f>
        <v>0</v>
      </c>
      <c r="C251" s="1">
        <f>'BASE METAS)'!C245</f>
        <v>0</v>
      </c>
      <c r="D251" s="1">
        <f>'BASE METAS)'!D245</f>
        <v>0</v>
      </c>
      <c r="E251" s="12">
        <f>'BASE METAS)'!E245</f>
        <v>0</v>
      </c>
      <c r="F251" s="3">
        <f>'BASE METAS)'!F245</f>
        <v>0</v>
      </c>
      <c r="G251" s="3">
        <f>'BASE METAS)'!G245</f>
        <v>0</v>
      </c>
      <c r="H251" s="3">
        <f>'BASE METAS)'!H245</f>
        <v>0</v>
      </c>
      <c r="I251" s="3">
        <f>'BASE METAS)'!I245</f>
        <v>0</v>
      </c>
      <c r="J251" s="3">
        <f>'BASE METAS)'!J245</f>
        <v>0</v>
      </c>
      <c r="K251" s="3">
        <f>'BASE METAS)'!K245</f>
        <v>0</v>
      </c>
      <c r="L251" s="3">
        <f>'BASE METAS)'!L245</f>
        <v>0</v>
      </c>
      <c r="M251" s="3">
        <f>'BASE METAS)'!M245</f>
        <v>0</v>
      </c>
      <c r="N251" s="3">
        <f>'BASE METAS)'!N245</f>
        <v>0</v>
      </c>
      <c r="O251" s="3">
        <f>'BASE METAS)'!O245</f>
        <v>0</v>
      </c>
      <c r="P251" s="3">
        <f>'BASE METAS)'!P245</f>
        <v>0</v>
      </c>
      <c r="Q251" s="3">
        <f>'BASE METAS)'!Q245</f>
        <v>0</v>
      </c>
      <c r="R251" s="3">
        <f>'BASE METAS)'!R245</f>
        <v>0</v>
      </c>
      <c r="S251" s="3">
        <f>'BASE METAS)'!S245</f>
        <v>0</v>
      </c>
      <c r="T251" s="3">
        <f>'BASE METAS)'!T245</f>
        <v>0</v>
      </c>
      <c r="U251" s="923">
        <f>'BASE METAS)'!U245</f>
        <v>0</v>
      </c>
      <c r="V251" s="3">
        <f>'BASE METAS)'!V245</f>
        <v>0</v>
      </c>
      <c r="W251" s="4">
        <f>'BASE METAS)'!W245</f>
        <v>0</v>
      </c>
      <c r="X251" s="12">
        <f>'BASE METAS)'!X245</f>
        <v>0</v>
      </c>
      <c r="Y251" s="1">
        <f>'BASE METAS)'!Y245</f>
        <v>0</v>
      </c>
      <c r="Z251" s="1">
        <f>'BASE METAS)'!Z245</f>
        <v>0</v>
      </c>
      <c r="AA251" s="1">
        <f>'BASE METAS)'!AA245</f>
        <v>0</v>
      </c>
      <c r="AB251" s="1">
        <f>'BASE METAS)'!AB245</f>
        <v>0</v>
      </c>
      <c r="AC251" s="1">
        <f>'BASE METAS)'!AC245</f>
        <v>0</v>
      </c>
      <c r="AD251" s="1">
        <f>'BASE METAS)'!AD245</f>
        <v>0</v>
      </c>
      <c r="AE251" s="1">
        <f>'BASE METAS)'!AE245</f>
        <v>0</v>
      </c>
      <c r="AF251" s="1">
        <f>'BASE METAS)'!AF245</f>
        <v>0</v>
      </c>
      <c r="AG251" s="1">
        <f>'BASE METAS)'!AG245</f>
        <v>0</v>
      </c>
      <c r="AH251" s="1">
        <f>'BASE METAS)'!AH245</f>
        <v>0</v>
      </c>
      <c r="AI251" s="1">
        <f>'BASE METAS)'!AI245</f>
        <v>0</v>
      </c>
      <c r="AJ251" s="1">
        <f>'BASE METAS)'!AJ245</f>
        <v>0</v>
      </c>
      <c r="AK251" s="1">
        <f>'BASE METAS)'!AK245</f>
        <v>0</v>
      </c>
      <c r="AL251" s="934">
        <f>'BASE METAS)'!AL245</f>
        <v>0</v>
      </c>
      <c r="AM251" s="1">
        <f>'BASE METAS)'!AM245</f>
        <v>0</v>
      </c>
      <c r="AN251" s="1">
        <f>'BASE METAS)'!AN245</f>
        <v>0</v>
      </c>
      <c r="AO251" s="1">
        <f>'BASE METAS)'!AU245</f>
        <v>0</v>
      </c>
      <c r="AP251" s="1">
        <f>'BASE METAS)'!AO245</f>
        <v>0</v>
      </c>
      <c r="AQ251" s="1">
        <f>'BASE METAS)'!AP245</f>
        <v>0</v>
      </c>
      <c r="AR251" s="1">
        <f>'BASE METAS)'!AQ245</f>
        <v>0</v>
      </c>
      <c r="AS251" s="1">
        <f>'BASE METAS)'!AR245</f>
        <v>0</v>
      </c>
      <c r="AT251" s="1">
        <f>'BASE METAS)'!AS245</f>
        <v>0</v>
      </c>
      <c r="AU251" s="1479">
        <f>'BASE METAS)'!BO245</f>
        <v>0</v>
      </c>
      <c r="AV251" s="1">
        <f>'BASE METAS)'!BQ245</f>
        <v>0</v>
      </c>
      <c r="AW251" s="1352">
        <f>'BASE METAS)'!BR245</f>
        <v>0</v>
      </c>
      <c r="AX251" s="1352">
        <f>'BASE METAS)'!BS245</f>
        <v>0</v>
      </c>
      <c r="AY251" s="1352">
        <f>'BASE METAS)'!BT245</f>
        <v>0</v>
      </c>
      <c r="AZ251" s="1352">
        <f>'BASE METAS)'!BU245</f>
        <v>0</v>
      </c>
      <c r="BA251" s="1">
        <f>'BASE METAS)'!BV245</f>
        <v>0</v>
      </c>
      <c r="BB251" s="1">
        <f>'BASE METAS)'!BW245</f>
        <v>0</v>
      </c>
      <c r="BC251" s="1">
        <f>'BASE METAS)'!BX245</f>
        <v>0</v>
      </c>
      <c r="BD251" s="1">
        <f>'BASE METAS)'!BY245</f>
        <v>0</v>
      </c>
      <c r="BE251" s="1">
        <f>'BASE METAS)'!CG245</f>
        <v>0</v>
      </c>
      <c r="BF251" s="1">
        <f>'BASE METAS)'!CJ245</f>
        <v>0</v>
      </c>
      <c r="BG251" s="1">
        <f>'BASE METAS)'!CK245</f>
        <v>0</v>
      </c>
      <c r="BH251" s="1">
        <f>'BASE METAS)'!CL245</f>
        <v>0</v>
      </c>
      <c r="BI251" s="1">
        <f>'BASE METAS)'!CM245</f>
        <v>0</v>
      </c>
      <c r="BJ251" s="1">
        <f>'BASE METAS)'!CN245</f>
        <v>0</v>
      </c>
      <c r="BK251" s="1">
        <f>'BASE METAS)'!CO245</f>
        <v>0</v>
      </c>
      <c r="BL251" s="1">
        <f>'BASE METAS)'!CP245</f>
        <v>0</v>
      </c>
      <c r="BM251" s="1">
        <f>'BASE METAS)'!CQ245</f>
        <v>0</v>
      </c>
      <c r="BN251" s="1">
        <f>'BASE METAS)'!CR245</f>
        <v>0</v>
      </c>
      <c r="BO251" s="1">
        <f>'BASE METAS)'!CS245</f>
        <v>0</v>
      </c>
      <c r="BP251" s="1">
        <f>'BASE METAS)'!CT245</f>
        <v>0</v>
      </c>
      <c r="BQ251" s="1">
        <f>'BASE METAS)'!CU245</f>
        <v>0</v>
      </c>
      <c r="BR251" s="1">
        <f>'BASE METAS)'!CV245</f>
        <v>0</v>
      </c>
      <c r="BS251" s="1">
        <f>'BASE METAS)'!CW245</f>
        <v>0</v>
      </c>
      <c r="BT251" s="1">
        <f>'BASE METAS)'!CX245</f>
        <v>0</v>
      </c>
      <c r="BU251" s="1">
        <f>'BASE METAS)'!FA245</f>
        <v>0</v>
      </c>
      <c r="BV251" s="1">
        <f>'BASE METAS)'!FB245</f>
        <v>0</v>
      </c>
      <c r="BW251" s="1">
        <f>'BASE METAS)'!FC245</f>
        <v>0</v>
      </c>
      <c r="BX251" s="1">
        <f>'BASE METAS)'!FD245</f>
        <v>0</v>
      </c>
      <c r="BY251" s="1">
        <f>'BASE METAS)'!FE245</f>
        <v>0</v>
      </c>
      <c r="BZ251" s="1">
        <f>'BASE METAS)'!FF245</f>
        <v>0</v>
      </c>
      <c r="CA251" s="1">
        <f>'BASE METAS)'!FG245</f>
        <v>0</v>
      </c>
      <c r="CB251" s="1">
        <f>'BASE METAS)'!FH245</f>
        <v>0</v>
      </c>
      <c r="CC251" s="1">
        <f>'BASE METAS)'!FI245</f>
        <v>0</v>
      </c>
      <c r="CD251" s="1">
        <f>'BASE METAS)'!FJ245</f>
        <v>0</v>
      </c>
      <c r="CE251" s="1">
        <f>'BASE METAS)'!FK245</f>
        <v>0</v>
      </c>
      <c r="CF251" s="1">
        <f>'BASE METAS)'!FL245</f>
        <v>0</v>
      </c>
      <c r="CG251" s="1">
        <f>'BASE METAS)'!FM245</f>
        <v>0</v>
      </c>
    </row>
    <row r="252" spans="1:85" ht="12" customHeight="1" x14ac:dyDescent="0.25">
      <c r="A252" s="1">
        <f>'BASE METAS)'!A246</f>
        <v>0</v>
      </c>
      <c r="B252" s="7146" t="str">
        <f>'BASE METAS)'!B246</f>
        <v xml:space="preserve">DEPENDENCIA </v>
      </c>
      <c r="C252" s="7146" t="str">
        <f>'BASE METAS)'!C246</f>
        <v>ENT</v>
      </c>
      <c r="D252" s="7146" t="str">
        <f>'BASE METAS)'!D246</f>
        <v>PROY</v>
      </c>
      <c r="E252" s="7146" t="str">
        <f>'BASE METAS)'!E246</f>
        <v>NOMBRE DEL PROYECTO</v>
      </c>
      <c r="F252" s="7155" t="str">
        <f>'BASE METAS)'!F246</f>
        <v>DG</v>
      </c>
      <c r="G252" s="7155" t="str">
        <f>'BASE METAS)'!G246</f>
        <v>DA</v>
      </c>
      <c r="H252" s="7155" t="str">
        <f>'BASE METAS)'!H246</f>
        <v xml:space="preserve">CLAVE PROGRAMÁTICA </v>
      </c>
      <c r="I252" s="7155"/>
      <c r="J252" s="7155"/>
      <c r="K252" s="7155"/>
      <c r="L252" s="7155"/>
      <c r="M252" s="7155"/>
      <c r="N252" s="1357">
        <f>'BASE METAS)'!N246</f>
        <v>0</v>
      </c>
      <c r="O252" s="1357">
        <f>'BASE METAS)'!O246</f>
        <v>0</v>
      </c>
      <c r="P252" s="7120" t="str">
        <f>'BASE METAS)'!P246</f>
        <v>ESTRUCTURA PROGRAMÁTICA</v>
      </c>
      <c r="Q252" s="7121"/>
      <c r="R252" s="7121"/>
      <c r="S252" s="7121"/>
      <c r="T252" s="7121"/>
      <c r="U252" s="924">
        <f>'BASE METAS)'!U246</f>
        <v>0</v>
      </c>
      <c r="V252" s="1358">
        <f>'BASE METAS)'!V246</f>
        <v>0</v>
      </c>
      <c r="W252" s="7139" t="str">
        <f>'BASE METAS)'!W246</f>
        <v>PRESPUESTO</v>
      </c>
      <c r="X252" s="7216" t="str">
        <f>'BASE METAS)'!X246</f>
        <v>ÁREAS EJECUTORAS</v>
      </c>
      <c r="Y252" s="1">
        <f>'BASE METAS)'!Y246</f>
        <v>0</v>
      </c>
      <c r="Z252" s="1">
        <f>'BASE METAS)'!Z246</f>
        <v>0</v>
      </c>
      <c r="AA252" s="1">
        <f>'BASE METAS)'!AA246</f>
        <v>0</v>
      </c>
      <c r="AB252" s="1">
        <f>'BASE METAS)'!AB246</f>
        <v>0</v>
      </c>
      <c r="AC252" s="1">
        <f>'BASE METAS)'!AC246</f>
        <v>0</v>
      </c>
      <c r="AD252" s="1">
        <f>'BASE METAS)'!AD246</f>
        <v>0</v>
      </c>
      <c r="AE252" s="1">
        <f>'BASE METAS)'!AE246</f>
        <v>0</v>
      </c>
      <c r="AF252" s="1">
        <f>'BASE METAS)'!AF246</f>
        <v>0</v>
      </c>
      <c r="AG252" s="1">
        <f>'BASE METAS)'!AG246</f>
        <v>0</v>
      </c>
      <c r="AH252" s="1">
        <f>'BASE METAS)'!AH246</f>
        <v>0</v>
      </c>
      <c r="AI252" s="1">
        <f>'BASE METAS)'!AI246</f>
        <v>0</v>
      </c>
      <c r="AJ252" s="1">
        <f>'BASE METAS)'!AJ246</f>
        <v>0</v>
      </c>
      <c r="AK252" s="1">
        <f>'BASE METAS)'!AK246</f>
        <v>0</v>
      </c>
      <c r="AL252" s="934">
        <f>'BASE METAS)'!AL246</f>
        <v>0</v>
      </c>
      <c r="AM252" s="1">
        <f>'BASE METAS)'!AM246</f>
        <v>0</v>
      </c>
      <c r="AN252" s="1">
        <f>'BASE METAS)'!AN246</f>
        <v>0</v>
      </c>
      <c r="AO252" s="1">
        <f>'BASE METAS)'!AU246</f>
        <v>0</v>
      </c>
      <c r="AP252" s="1">
        <f>'BASE METAS)'!AO246</f>
        <v>0</v>
      </c>
      <c r="AQ252" s="1">
        <f>'BASE METAS)'!AP246</f>
        <v>0</v>
      </c>
      <c r="AR252" s="1">
        <f>'BASE METAS)'!AQ246</f>
        <v>0</v>
      </c>
      <c r="AS252" s="1">
        <f>'BASE METAS)'!AR246</f>
        <v>0</v>
      </c>
      <c r="AT252" s="1">
        <f>'BASE METAS)'!AS246</f>
        <v>0</v>
      </c>
      <c r="AU252" s="1479">
        <f>'BASE METAS)'!BO246</f>
        <v>0</v>
      </c>
      <c r="AV252" s="1">
        <f>'BASE METAS)'!BQ246</f>
        <v>0</v>
      </c>
      <c r="AW252" s="1">
        <f>'BASE METAS)'!BR246</f>
        <v>0</v>
      </c>
      <c r="AX252" s="1">
        <f>'BASE METAS)'!BS246</f>
        <v>0</v>
      </c>
      <c r="AY252" s="1">
        <f>'BASE METAS)'!BT246</f>
        <v>0</v>
      </c>
      <c r="AZ252" s="1">
        <f>'BASE METAS)'!BU246</f>
        <v>0</v>
      </c>
      <c r="BA252" s="1">
        <f>'BASE METAS)'!BV246</f>
        <v>0</v>
      </c>
      <c r="BB252" s="1">
        <f>'BASE METAS)'!BW246</f>
        <v>0</v>
      </c>
      <c r="BC252" s="1">
        <f>'BASE METAS)'!BX246</f>
        <v>0</v>
      </c>
      <c r="BD252" s="1">
        <f>'BASE METAS)'!BY246</f>
        <v>0</v>
      </c>
      <c r="BE252" s="1">
        <f>'BASE METAS)'!CG246</f>
        <v>0</v>
      </c>
      <c r="BF252" s="1">
        <f>'BASE METAS)'!CJ246</f>
        <v>0</v>
      </c>
      <c r="BG252" s="1">
        <f>'BASE METAS)'!CK246</f>
        <v>0</v>
      </c>
      <c r="BH252" s="1">
        <f>'BASE METAS)'!CL246</f>
        <v>0</v>
      </c>
      <c r="BI252" s="1">
        <f>'BASE METAS)'!CM246</f>
        <v>0</v>
      </c>
      <c r="BJ252" s="1">
        <f>'BASE METAS)'!CN246</f>
        <v>0</v>
      </c>
      <c r="BK252" s="1">
        <f>'BASE METAS)'!CO246</f>
        <v>0</v>
      </c>
      <c r="BL252" s="1">
        <f>'BASE METAS)'!CP246</f>
        <v>0</v>
      </c>
      <c r="BM252" s="1">
        <f>'BASE METAS)'!CQ246</f>
        <v>0</v>
      </c>
      <c r="BN252" s="1">
        <f>'BASE METAS)'!CR246</f>
        <v>0</v>
      </c>
      <c r="BO252" s="1">
        <f>'BASE METAS)'!CS246</f>
        <v>0</v>
      </c>
      <c r="BP252" s="1">
        <f>'BASE METAS)'!CT246</f>
        <v>0</v>
      </c>
      <c r="BQ252" s="1">
        <f>'BASE METAS)'!CU246</f>
        <v>0</v>
      </c>
      <c r="BR252" s="1">
        <f>'BASE METAS)'!CV246</f>
        <v>0</v>
      </c>
      <c r="BS252" s="1">
        <f>'BASE METAS)'!CW246</f>
        <v>0</v>
      </c>
      <c r="BT252" s="1">
        <f>'BASE METAS)'!CX246</f>
        <v>0</v>
      </c>
      <c r="BU252" s="1">
        <f>'BASE METAS)'!FA246</f>
        <v>0</v>
      </c>
      <c r="BV252" s="1">
        <f>'BASE METAS)'!FB246</f>
        <v>0</v>
      </c>
      <c r="BW252" s="1">
        <f>'BASE METAS)'!FC246</f>
        <v>0</v>
      </c>
      <c r="BX252" s="1">
        <f>'BASE METAS)'!FD246</f>
        <v>0</v>
      </c>
      <c r="BY252" s="1">
        <f>'BASE METAS)'!FE246</f>
        <v>0</v>
      </c>
      <c r="BZ252" s="1">
        <f>'BASE METAS)'!FF246</f>
        <v>0</v>
      </c>
      <c r="CA252" s="1">
        <f>'BASE METAS)'!FG246</f>
        <v>0</v>
      </c>
      <c r="CB252" s="1">
        <f>'BASE METAS)'!FH246</f>
        <v>0</v>
      </c>
      <c r="CC252" s="1">
        <f>'BASE METAS)'!FI246</f>
        <v>0</v>
      </c>
      <c r="CD252" s="1">
        <f>'BASE METAS)'!FJ246</f>
        <v>0</v>
      </c>
      <c r="CE252" s="1">
        <f>'BASE METAS)'!FK246</f>
        <v>0</v>
      </c>
      <c r="CF252" s="1">
        <f>'BASE METAS)'!FL246</f>
        <v>0</v>
      </c>
      <c r="CG252" s="1">
        <f>'BASE METAS)'!FM246</f>
        <v>0</v>
      </c>
    </row>
    <row r="253" spans="1:85" ht="12" customHeight="1" x14ac:dyDescent="0.25">
      <c r="A253" s="1">
        <f>'BASE METAS)'!A247</f>
        <v>0</v>
      </c>
      <c r="B253" s="7146"/>
      <c r="C253" s="7146"/>
      <c r="D253" s="7146"/>
      <c r="E253" s="7146"/>
      <c r="F253" s="7155"/>
      <c r="G253" s="7155"/>
      <c r="H253" s="35" t="str">
        <f>'BASE METAS)'!H247</f>
        <v>FN</v>
      </c>
      <c r="I253" s="35" t="str">
        <f>'BASE METAS)'!I247</f>
        <v>Sf</v>
      </c>
      <c r="J253" s="35" t="str">
        <f>'BASE METAS)'!J247</f>
        <v>PG</v>
      </c>
      <c r="K253" s="35" t="str">
        <f>'BASE METAS)'!K247</f>
        <v>Sp</v>
      </c>
      <c r="L253" s="35" t="str">
        <f>'BASE METAS)'!L247</f>
        <v>PY</v>
      </c>
      <c r="M253" s="35" t="str">
        <f>'BASE METAS)'!M247</f>
        <v>FF</v>
      </c>
      <c r="N253" s="35">
        <f>'BASE METAS)'!N247</f>
        <v>0</v>
      </c>
      <c r="O253" s="35">
        <f>'BASE METAS)'!O247</f>
        <v>0</v>
      </c>
      <c r="P253" s="35" t="str">
        <f>'BASE METAS)'!P247</f>
        <v>FN</v>
      </c>
      <c r="Q253" s="35" t="str">
        <f>'BASE METAS)'!Q247</f>
        <v>Sf</v>
      </c>
      <c r="R253" s="35" t="str">
        <f>'BASE METAS)'!R247</f>
        <v>PG</v>
      </c>
      <c r="S253" s="35" t="str">
        <f>'BASE METAS)'!S247</f>
        <v>Sp</v>
      </c>
      <c r="T253" s="35" t="str">
        <f>'BASE METAS)'!T247</f>
        <v>PY</v>
      </c>
      <c r="U253" s="925">
        <f>'BASE METAS)'!U247</f>
        <v>0</v>
      </c>
      <c r="V253" s="35">
        <f>'BASE METAS)'!V247</f>
        <v>0</v>
      </c>
      <c r="W253" s="7139"/>
      <c r="X253" s="7216"/>
      <c r="Y253" s="1">
        <f>'BASE METAS)'!Y247</f>
        <v>0</v>
      </c>
      <c r="Z253" s="1">
        <f>'BASE METAS)'!Z247</f>
        <v>0</v>
      </c>
      <c r="AA253" s="1">
        <f>'BASE METAS)'!AA247</f>
        <v>0</v>
      </c>
      <c r="AB253" s="1">
        <f>'BASE METAS)'!AB247</f>
        <v>0</v>
      </c>
      <c r="AC253" s="1">
        <f>'BASE METAS)'!AC247</f>
        <v>0</v>
      </c>
      <c r="AD253" s="1">
        <f>'BASE METAS)'!AD247</f>
        <v>0</v>
      </c>
      <c r="AE253" s="1">
        <f>'BASE METAS)'!AE247</f>
        <v>0</v>
      </c>
      <c r="AF253" s="1">
        <f>'BASE METAS)'!AF247</f>
        <v>0</v>
      </c>
      <c r="AG253" s="1">
        <f>'BASE METAS)'!AG247</f>
        <v>0</v>
      </c>
      <c r="AH253" s="1">
        <f>'BASE METAS)'!AH247</f>
        <v>0</v>
      </c>
      <c r="AI253" s="1">
        <f>'BASE METAS)'!AI247</f>
        <v>0</v>
      </c>
      <c r="AJ253" s="1">
        <f>'BASE METAS)'!AJ247</f>
        <v>0</v>
      </c>
      <c r="AK253" s="1">
        <f>'BASE METAS)'!AK247</f>
        <v>0</v>
      </c>
      <c r="AL253" s="934">
        <f>'BASE METAS)'!AL247</f>
        <v>0</v>
      </c>
      <c r="AM253" s="1">
        <f>'BASE METAS)'!AM247</f>
        <v>0</v>
      </c>
      <c r="AN253" s="1">
        <f>'BASE METAS)'!AN247</f>
        <v>0</v>
      </c>
      <c r="AO253" s="1">
        <f>'BASE METAS)'!AU247</f>
        <v>0</v>
      </c>
      <c r="AP253" s="1">
        <f>'BASE METAS)'!AO247</f>
        <v>0</v>
      </c>
      <c r="AQ253" s="1">
        <f>'BASE METAS)'!AP247</f>
        <v>0</v>
      </c>
      <c r="AR253" s="1">
        <f>'BASE METAS)'!AQ247</f>
        <v>0</v>
      </c>
      <c r="AS253" s="1">
        <f>'BASE METAS)'!AR247</f>
        <v>0</v>
      </c>
      <c r="AT253" s="1">
        <f>'BASE METAS)'!AS247</f>
        <v>0</v>
      </c>
      <c r="AU253" s="1479">
        <f>'BASE METAS)'!BO247</f>
        <v>0</v>
      </c>
      <c r="AV253" s="1">
        <f>'BASE METAS)'!BQ247</f>
        <v>0</v>
      </c>
      <c r="AW253" s="1">
        <f>'BASE METAS)'!BR247</f>
        <v>0</v>
      </c>
      <c r="AX253" s="1">
        <f>'BASE METAS)'!BS247</f>
        <v>0</v>
      </c>
      <c r="AY253" s="1">
        <f>'BASE METAS)'!BT247</f>
        <v>0</v>
      </c>
      <c r="AZ253" s="1">
        <f>'BASE METAS)'!BU247</f>
        <v>0</v>
      </c>
      <c r="BA253" s="1">
        <f>'BASE METAS)'!BV247</f>
        <v>0</v>
      </c>
      <c r="BB253" s="1">
        <f>'BASE METAS)'!BW247</f>
        <v>0</v>
      </c>
      <c r="BC253" s="1">
        <f>'BASE METAS)'!BX247</f>
        <v>0</v>
      </c>
      <c r="BD253" s="1">
        <f>'BASE METAS)'!BY247</f>
        <v>0</v>
      </c>
      <c r="BE253" s="1">
        <f>'BASE METAS)'!CG247</f>
        <v>0</v>
      </c>
      <c r="BF253" s="1">
        <f>'BASE METAS)'!CJ247</f>
        <v>0</v>
      </c>
      <c r="BG253" s="1">
        <f>'BASE METAS)'!CK247</f>
        <v>0</v>
      </c>
      <c r="BH253" s="1">
        <f>'BASE METAS)'!CL247</f>
        <v>0</v>
      </c>
      <c r="BI253" s="1">
        <f>'BASE METAS)'!CM247</f>
        <v>0</v>
      </c>
      <c r="BJ253" s="1">
        <f>'BASE METAS)'!CN247</f>
        <v>0</v>
      </c>
      <c r="BK253" s="1">
        <f>'BASE METAS)'!CO247</f>
        <v>0</v>
      </c>
      <c r="BL253" s="1">
        <f>'BASE METAS)'!CP247</f>
        <v>0</v>
      </c>
      <c r="BM253" s="1">
        <f>'BASE METAS)'!CQ247</f>
        <v>0</v>
      </c>
      <c r="BN253" s="1">
        <f>'BASE METAS)'!CR247</f>
        <v>0</v>
      </c>
      <c r="BO253" s="1">
        <f>'BASE METAS)'!CS247</f>
        <v>0</v>
      </c>
      <c r="BP253" s="1">
        <f>'BASE METAS)'!CT247</f>
        <v>0</v>
      </c>
      <c r="BQ253" s="1">
        <f>'BASE METAS)'!CU247</f>
        <v>0</v>
      </c>
      <c r="BR253" s="1">
        <f>'BASE METAS)'!CV247</f>
        <v>0</v>
      </c>
      <c r="BS253" s="1">
        <f>'BASE METAS)'!CW247</f>
        <v>0</v>
      </c>
      <c r="BT253" s="1">
        <f>'BASE METAS)'!CX247</f>
        <v>0</v>
      </c>
      <c r="BU253" s="1">
        <f>'BASE METAS)'!FA247</f>
        <v>0</v>
      </c>
      <c r="BV253" s="1">
        <f>'BASE METAS)'!FB247</f>
        <v>0</v>
      </c>
      <c r="BW253" s="1">
        <f>'BASE METAS)'!FC247</f>
        <v>0</v>
      </c>
      <c r="BX253" s="1">
        <f>'BASE METAS)'!FD247</f>
        <v>0</v>
      </c>
      <c r="BY253" s="1">
        <f>'BASE METAS)'!FE247</f>
        <v>0</v>
      </c>
      <c r="BZ253" s="1">
        <f>'BASE METAS)'!FF247</f>
        <v>0</v>
      </c>
      <c r="CA253" s="1">
        <f>'BASE METAS)'!FG247</f>
        <v>0</v>
      </c>
      <c r="CB253" s="1">
        <f>'BASE METAS)'!FH247</f>
        <v>0</v>
      </c>
      <c r="CC253" s="1">
        <f>'BASE METAS)'!FI247</f>
        <v>0</v>
      </c>
      <c r="CD253" s="1">
        <f>'BASE METAS)'!FJ247</f>
        <v>0</v>
      </c>
      <c r="CE253" s="1">
        <f>'BASE METAS)'!FK247</f>
        <v>0</v>
      </c>
      <c r="CF253" s="1">
        <f>'BASE METAS)'!FL247</f>
        <v>0</v>
      </c>
      <c r="CG253" s="1">
        <f>'BASE METAS)'!FM247</f>
        <v>0</v>
      </c>
    </row>
    <row r="254" spans="1:85" ht="48" customHeight="1" x14ac:dyDescent="0.2">
      <c r="A254" s="1">
        <f>'BASE METAS)'!A248</f>
        <v>39</v>
      </c>
      <c r="B254" s="7102" t="str">
        <f>'BASE METAS)'!B248</f>
        <v>DIRECCIÓN GENERAL DE MEDIO AMBIENTE</v>
      </c>
      <c r="C254" s="5684">
        <f>'BASE METAS)'!C248</f>
        <v>900</v>
      </c>
      <c r="D254" s="5684">
        <f>'BASE METAS)'!D248</f>
        <v>1</v>
      </c>
      <c r="E254" s="7102" t="str">
        <f>'BASE METAS)'!E248</f>
        <v>MANEJO DE RESIDUOS SÓLIDOS</v>
      </c>
      <c r="F254" s="5706" t="str">
        <f>'BASE METAS)'!F248</f>
        <v>G00</v>
      </c>
      <c r="G254" s="5706" t="str">
        <f>'BASE METAS)'!G248</f>
        <v>137</v>
      </c>
      <c r="H254" s="5706" t="str">
        <f>'BASE METAS)'!H248</f>
        <v>11</v>
      </c>
      <c r="I254" s="5706" t="str">
        <f>'BASE METAS)'!I248</f>
        <v>01</v>
      </c>
      <c r="J254" s="5706" t="str">
        <f>'BASE METAS)'!J248</f>
        <v>01</v>
      </c>
      <c r="K254" s="5706" t="str">
        <f>'BASE METAS)'!K248</f>
        <v>06</v>
      </c>
      <c r="L254" s="5706" t="str">
        <f>'BASE METAS)'!L248</f>
        <v>02</v>
      </c>
      <c r="M254" s="5706" t="str">
        <f>'BASE METAS)'!M248</f>
        <v>101</v>
      </c>
      <c r="N254" s="5706" t="str">
        <f>'BASE METAS)'!N248</f>
        <v>Ecología</v>
      </c>
      <c r="O254" s="5697" t="str">
        <f>'BASE METAS)'!O248</f>
        <v xml:space="preserve">Simplificación Administrativa </v>
      </c>
      <c r="P254" s="5697" t="str">
        <f>'BASE METAS)'!P248</f>
        <v>Preservación del medio ambiente y los recursos naturales</v>
      </c>
      <c r="Q254" s="5697" t="str">
        <f>'BASE METAS)'!Q248</f>
        <v>Protección al ambiente y preservación de los recursos naturales</v>
      </c>
      <c r="R254" s="5697" t="str">
        <f>'BASE METAS)'!R248</f>
        <v>Protección al ambiente</v>
      </c>
      <c r="S254" s="5697" t="str">
        <f>'BASE METAS)'!S248</f>
        <v>Protección y preservación ecológica</v>
      </c>
      <c r="T254" s="5697" t="str">
        <f>'BASE METAS)'!T248</f>
        <v>Manejo de residuos sólidos</v>
      </c>
      <c r="U254" s="7729" t="str">
        <f>'BASE METAS)'!U248</f>
        <v>CONSERVAR, PROTEGER Y RESTAURAR EL EQUILIBRIO AMBIENTAL MEDIANTE LA REHABILITACIÓN Y REFORESTACIÓN DE ÁREAS VERDES Y ZONAS PROTEGIDAS CON ESPECIES ENDÉMICAS Y ADAPTABLES DE MÉXICO;,ASÍ COMO A TRAVÉS DE LA EDUCACIÓN AMBIENTAL, QUE PERMITA A LAS PERSONAS GENERAR CONCIENCIA RESPECTO DEL CUIDADO DEL MEDIO AMBIENTE</v>
      </c>
      <c r="V254" s="5697" t="str">
        <f>'BASE METAS)'!V248</f>
        <v>Tlalnepantla Progresista</v>
      </c>
      <c r="W254" s="5694">
        <f>'BASE METAS)'!W248</f>
        <v>8737422.2899999991</v>
      </c>
      <c r="X254" s="7102" t="str">
        <f>'BASE METAS)'!X248</f>
        <v>DIRECCIÓN GENERAL DE MEDIO AMBIENTE</v>
      </c>
      <c r="Y254" s="457" t="str">
        <f>'BASE METAS)'!Y248</f>
        <v>1</v>
      </c>
      <c r="Z254" s="231" t="str">
        <f>'BASE METAS)'!Z248</f>
        <v>REFORESTACIÓN DEL PARQUE ESTATAL SIERRA DE GUADALUPE.</v>
      </c>
      <c r="AA254" s="537" t="str">
        <f>'BASE METAS)'!AA248</f>
        <v>ÁRBOL</v>
      </c>
      <c r="AB254" s="459">
        <f>'BASE METAS)'!AB248</f>
        <v>50000</v>
      </c>
      <c r="AC254" s="459">
        <f>'BASE METAS)'!AC248</f>
        <v>0</v>
      </c>
      <c r="AD254" s="631">
        <f>'BASE METAS)'!AD248</f>
        <v>0</v>
      </c>
      <c r="AE254" s="459">
        <f>'BASE METAS)'!AE248</f>
        <v>10000</v>
      </c>
      <c r="AF254" s="631">
        <f>'BASE METAS)'!AF248</f>
        <v>0.2</v>
      </c>
      <c r="AG254" s="459">
        <f>'BASE METAS)'!AG248</f>
        <v>40000</v>
      </c>
      <c r="AH254" s="631">
        <f>'BASE METAS)'!AH248</f>
        <v>0.8</v>
      </c>
      <c r="AI254" s="459">
        <f>'BASE METAS)'!AI248</f>
        <v>0</v>
      </c>
      <c r="AJ254" s="556">
        <f>'BASE METAS)'!AJ248</f>
        <v>0</v>
      </c>
      <c r="AK254" s="211">
        <f>'BASE METAS)'!AK248</f>
        <v>1</v>
      </c>
      <c r="AL254" s="1161">
        <f>'BASE METAS)'!AL248</f>
        <v>1</v>
      </c>
      <c r="AM254" s="959" t="str">
        <f>'BASE METAS)'!AM248</f>
        <v>REFORESTACIÓN DEL PARQUE ESTATAL SIERRA DE GUADALUPE.</v>
      </c>
      <c r="AN254" s="959" t="str">
        <f>'BASE METAS)'!AN248</f>
        <v>MIDEL EL POCENTAJE DE ARBOLES PLANTADOS, CON RESPECTO A LOS PROGRAMADOS.</v>
      </c>
      <c r="AO254" s="1344" t="str">
        <f>'BASE METAS)'!AU248</f>
        <v>DESEMPEÑO</v>
      </c>
      <c r="AP254" s="970" t="str">
        <f>'BASE METAS)'!AO248</f>
        <v xml:space="preserve">NÚMERO DE ÁRBOLES PLANTADOS
 </v>
      </c>
      <c r="AQ254" s="970" t="str">
        <f>'BASE METAS)'!AP248</f>
        <v>NÙMERO DE ÁRBOLES PROGRAMADOS</v>
      </c>
      <c r="AR254" s="970">
        <f>'BASE METAS)'!AQ248</f>
        <v>100</v>
      </c>
      <c r="AS254" s="807" t="str">
        <f>'BASE METAS)'!AR248</f>
        <v>ÁRBOLES</v>
      </c>
      <c r="AT254" s="1163" t="str">
        <f>'BASE METAS)'!AS248</f>
        <v>EFICACIA</v>
      </c>
      <c r="AU254" s="1498">
        <f>'BASE METAS)'!BO248</f>
        <v>0</v>
      </c>
      <c r="AV254" s="1164">
        <f>'BASE METAS)'!BQ248</f>
        <v>50000</v>
      </c>
      <c r="AW254" s="1">
        <f>'BASE METAS)'!BR248</f>
        <v>0</v>
      </c>
      <c r="AX254" s="1">
        <f>'BASE METAS)'!BS248</f>
        <v>10000</v>
      </c>
      <c r="AY254" s="1">
        <f>'BASE METAS)'!BT248</f>
        <v>10000</v>
      </c>
      <c r="AZ254" s="1">
        <f>'BASE METAS)'!BU248</f>
        <v>0</v>
      </c>
      <c r="BA254" s="1">
        <f>'BASE METAS)'!BV248</f>
        <v>1</v>
      </c>
      <c r="BB254" s="1">
        <f>'BASE METAS)'!BW248</f>
        <v>10000</v>
      </c>
      <c r="BC254" s="1">
        <f>'BASE METAS)'!BX248</f>
        <v>40000</v>
      </c>
      <c r="BD254" s="1">
        <f>'BASE METAS)'!BY248</f>
        <v>0.2</v>
      </c>
      <c r="BE254" s="1">
        <f>'BASE METAS)'!CG248</f>
        <v>0</v>
      </c>
      <c r="BF254" s="1">
        <f>'BASE METAS)'!CJ248</f>
        <v>0</v>
      </c>
      <c r="BG254" s="1">
        <f>'BASE METAS)'!CK248</f>
        <v>0</v>
      </c>
      <c r="BH254" s="1">
        <f>'BASE METAS)'!CL248</f>
        <v>0</v>
      </c>
      <c r="BI254" s="1">
        <f>'BASE METAS)'!CM248</f>
        <v>0</v>
      </c>
      <c r="BJ254" s="1">
        <f>'BASE METAS)'!CN248</f>
        <v>0</v>
      </c>
      <c r="BK254" s="1">
        <f>'BASE METAS)'!CO248</f>
        <v>0</v>
      </c>
      <c r="BL254" s="1">
        <f>'BASE METAS)'!CP248</f>
        <v>0</v>
      </c>
      <c r="BM254" s="1">
        <f>'BASE METAS)'!CQ248</f>
        <v>0</v>
      </c>
      <c r="BN254" s="1">
        <f>'BASE METAS)'!CR248</f>
        <v>0</v>
      </c>
      <c r="BO254" s="1">
        <f>'BASE METAS)'!CS248</f>
        <v>0</v>
      </c>
      <c r="BP254" s="1">
        <f>'BASE METAS)'!CT248</f>
        <v>0</v>
      </c>
      <c r="BQ254" s="1">
        <f>'BASE METAS)'!CU248</f>
        <v>0</v>
      </c>
      <c r="BR254" s="1">
        <f>'BASE METAS)'!CV248</f>
        <v>0</v>
      </c>
      <c r="BS254" s="1">
        <f>'BASE METAS)'!CW248</f>
        <v>0</v>
      </c>
      <c r="BT254" s="1">
        <f>'BASE METAS)'!CX248</f>
        <v>0</v>
      </c>
      <c r="BU254" s="1">
        <f>'BASE METAS)'!FA248</f>
        <v>50000</v>
      </c>
      <c r="BV254" s="1">
        <f>'BASE METAS)'!FB248</f>
        <v>0</v>
      </c>
      <c r="BW254" s="1">
        <f>'BASE METAS)'!FC248</f>
        <v>0</v>
      </c>
      <c r="BX254" s="1">
        <f>'BASE METAS)'!FD248</f>
        <v>0</v>
      </c>
      <c r="BY254" s="1">
        <f>'BASE METAS)'!FE248</f>
        <v>0</v>
      </c>
      <c r="BZ254" s="1" t="e">
        <f>'BASE METAS)'!FF248</f>
        <v>#DIV/0!</v>
      </c>
      <c r="CA254" s="1">
        <f>'BASE METAS)'!FG248</f>
        <v>0</v>
      </c>
      <c r="CB254" s="1">
        <f>'BASE METAS)'!FH248</f>
        <v>50000</v>
      </c>
      <c r="CC254" s="1">
        <f>'BASE METAS)'!FI248</f>
        <v>0</v>
      </c>
      <c r="CD254" s="1">
        <f>'BASE METAS)'!FJ248</f>
        <v>50000</v>
      </c>
      <c r="CE254" s="1">
        <f>'BASE METAS)'!FK248</f>
        <v>0</v>
      </c>
      <c r="CF254" s="1">
        <f>'BASE METAS)'!FL248</f>
        <v>0</v>
      </c>
      <c r="CG254" s="1">
        <f>'BASE METAS)'!FM248</f>
        <v>0</v>
      </c>
    </row>
    <row r="255" spans="1:85" ht="38.25" x14ac:dyDescent="0.2">
      <c r="A255" s="1">
        <f>'BASE METAS)'!A249</f>
        <v>0</v>
      </c>
      <c r="B255" s="7145"/>
      <c r="C255" s="5685"/>
      <c r="D255" s="5685"/>
      <c r="E255" s="7145"/>
      <c r="F255" s="5707"/>
      <c r="G255" s="5707"/>
      <c r="H255" s="5707"/>
      <c r="I255" s="5707"/>
      <c r="J255" s="5707"/>
      <c r="K255" s="5707"/>
      <c r="L255" s="5707"/>
      <c r="M255" s="5707"/>
      <c r="N255" s="5707"/>
      <c r="O255" s="5698"/>
      <c r="P255" s="5698"/>
      <c r="Q255" s="5698"/>
      <c r="R255" s="5698"/>
      <c r="S255" s="5698"/>
      <c r="T255" s="5698"/>
      <c r="U255" s="7730"/>
      <c r="V255" s="5698"/>
      <c r="W255" s="5695"/>
      <c r="X255" s="7145"/>
      <c r="Y255" s="458" t="str">
        <f>'BASE METAS)'!Y249</f>
        <v>2</v>
      </c>
      <c r="Z255" s="751" t="str">
        <f>'BASE METAS)'!Z249</f>
        <v>FORESTACIÓN Y/O REHABILITACIÓN DE ÁREAS VERDES DEL MUNICIPIO</v>
      </c>
      <c r="AA255" s="752" t="str">
        <f>'BASE METAS)'!AA249</f>
        <v>ÁREA VERDE</v>
      </c>
      <c r="AB255" s="460">
        <f>'BASE METAS)'!AB249</f>
        <v>16</v>
      </c>
      <c r="AC255" s="460">
        <f>'BASE METAS)'!AC249</f>
        <v>0</v>
      </c>
      <c r="AD255" s="544">
        <f>'BASE METAS)'!AD249</f>
        <v>0</v>
      </c>
      <c r="AE255" s="460">
        <f>'BASE METAS)'!AE249</f>
        <v>16</v>
      </c>
      <c r="AF255" s="544">
        <f>'BASE METAS)'!AF249</f>
        <v>1</v>
      </c>
      <c r="AG255" s="460">
        <f>'BASE METAS)'!AG249</f>
        <v>0</v>
      </c>
      <c r="AH255" s="544">
        <f>'BASE METAS)'!AH249</f>
        <v>0</v>
      </c>
      <c r="AI255" s="460">
        <f>'BASE METAS)'!AI249</f>
        <v>0</v>
      </c>
      <c r="AJ255" s="545">
        <f>'BASE METAS)'!AJ249</f>
        <v>0</v>
      </c>
      <c r="AK255" s="211">
        <f>'BASE METAS)'!AK249</f>
        <v>1</v>
      </c>
      <c r="AL255" s="1162">
        <f>'BASE METAS)'!AL249</f>
        <v>2</v>
      </c>
      <c r="AM255" s="959" t="str">
        <f>'BASE METAS)'!AM249</f>
        <v>REHABILITACIÓN DE ÁREAS VERDES DEL MUNICIPIO</v>
      </c>
      <c r="AN255" s="959" t="str">
        <f>'BASE METAS)'!AN249</f>
        <v>MIDE EL PORCENTAJE DE LAS AREAS VERDES ATENDIDAS CON RESPECTO A LAS PROGRAMADAS.</v>
      </c>
      <c r="AO255" s="1344" t="str">
        <f>'BASE METAS)'!AU249</f>
        <v>DESEMPEÑO</v>
      </c>
      <c r="AP255" s="970" t="str">
        <f>'BASE METAS)'!AO249</f>
        <v>NÚMERO DE ÁREAS VERDES REHABILITADAS</v>
      </c>
      <c r="AQ255" s="970" t="str">
        <f>'BASE METAS)'!AP249</f>
        <v>NÙMERO DE ÁREAS VERDES PROGRAMADAS (50)</v>
      </c>
      <c r="AR255" s="970">
        <f>'BASE METAS)'!AQ249</f>
        <v>100</v>
      </c>
      <c r="AS255" s="807" t="str">
        <f>'BASE METAS)'!AR249</f>
        <v>ÁREAS VERDES</v>
      </c>
      <c r="AT255" s="1163" t="str">
        <f>'BASE METAS)'!AS249</f>
        <v>EFICACIA</v>
      </c>
      <c r="AU255" s="1498">
        <f>'BASE METAS)'!BO249</f>
        <v>0</v>
      </c>
      <c r="AV255" s="653">
        <f>'BASE METAS)'!BQ249</f>
        <v>16</v>
      </c>
      <c r="AW255" s="1">
        <f>'BASE METAS)'!BR249</f>
        <v>0</v>
      </c>
      <c r="AX255" s="1">
        <f>'BASE METAS)'!BS249</f>
        <v>16</v>
      </c>
      <c r="AY255" s="1">
        <f>'BASE METAS)'!BT249</f>
        <v>20</v>
      </c>
      <c r="AZ255" s="1">
        <f>'BASE METAS)'!BU249</f>
        <v>-4</v>
      </c>
      <c r="BA255" s="1">
        <f>'BASE METAS)'!BV249</f>
        <v>1.25</v>
      </c>
      <c r="BB255" s="1">
        <f>'BASE METAS)'!BW249</f>
        <v>20</v>
      </c>
      <c r="BC255" s="1">
        <f>'BASE METAS)'!BX249</f>
        <v>-4</v>
      </c>
      <c r="BD255" s="1">
        <f>'BASE METAS)'!BY249</f>
        <v>1.25</v>
      </c>
      <c r="BE255" s="1">
        <f>'BASE METAS)'!CG249</f>
        <v>0</v>
      </c>
      <c r="BF255" s="1">
        <f>'BASE METAS)'!CJ249</f>
        <v>0</v>
      </c>
      <c r="BG255" s="1">
        <f>'BASE METAS)'!CK249</f>
        <v>0</v>
      </c>
      <c r="BH255" s="1">
        <f>'BASE METAS)'!CL249</f>
        <v>0</v>
      </c>
      <c r="BI255" s="1">
        <f>'BASE METAS)'!CM249</f>
        <v>0</v>
      </c>
      <c r="BJ255" s="1">
        <f>'BASE METAS)'!CN249</f>
        <v>0</v>
      </c>
      <c r="BK255" s="1">
        <f>'BASE METAS)'!CO249</f>
        <v>0</v>
      </c>
      <c r="BL255" s="1">
        <f>'BASE METAS)'!CP249</f>
        <v>0</v>
      </c>
      <c r="BM255" s="1">
        <f>'BASE METAS)'!CQ249</f>
        <v>0</v>
      </c>
      <c r="BN255" s="1">
        <f>'BASE METAS)'!CR249</f>
        <v>0</v>
      </c>
      <c r="BO255" s="1">
        <f>'BASE METAS)'!CS249</f>
        <v>0</v>
      </c>
      <c r="BP255" s="1">
        <f>'BASE METAS)'!CT249</f>
        <v>0</v>
      </c>
      <c r="BQ255" s="1">
        <f>'BASE METAS)'!CU249</f>
        <v>0</v>
      </c>
      <c r="BR255" s="1">
        <f>'BASE METAS)'!CV249</f>
        <v>0</v>
      </c>
      <c r="BS255" s="1">
        <f>'BASE METAS)'!CW249</f>
        <v>0</v>
      </c>
      <c r="BT255" s="1">
        <f>'BASE METAS)'!CX249</f>
        <v>0</v>
      </c>
      <c r="BU255" s="1">
        <f>'BASE METAS)'!FA249</f>
        <v>16</v>
      </c>
      <c r="BV255" s="1">
        <f>'BASE METAS)'!FB249</f>
        <v>0</v>
      </c>
      <c r="BW255" s="1">
        <f>'BASE METAS)'!FC249</f>
        <v>0</v>
      </c>
      <c r="BX255" s="1">
        <f>'BASE METAS)'!FD249</f>
        <v>0</v>
      </c>
      <c r="BY255" s="1">
        <f>'BASE METAS)'!FE249</f>
        <v>0</v>
      </c>
      <c r="BZ255" s="1" t="e">
        <f>'BASE METAS)'!FF249</f>
        <v>#DIV/0!</v>
      </c>
      <c r="CA255" s="1">
        <f>'BASE METAS)'!FG249</f>
        <v>0</v>
      </c>
      <c r="CB255" s="1">
        <f>'BASE METAS)'!FH249</f>
        <v>16</v>
      </c>
      <c r="CC255" s="1">
        <f>'BASE METAS)'!FI249</f>
        <v>0</v>
      </c>
      <c r="CD255" s="1">
        <f>'BASE METAS)'!FJ249</f>
        <v>16</v>
      </c>
      <c r="CE255" s="1">
        <f>'BASE METAS)'!FK249</f>
        <v>0</v>
      </c>
      <c r="CF255" s="1">
        <f>'BASE METAS)'!FL249</f>
        <v>10</v>
      </c>
      <c r="CG255" s="1">
        <f>'BASE METAS)'!FM249</f>
        <v>10</v>
      </c>
    </row>
    <row r="256" spans="1:85" ht="51" x14ac:dyDescent="0.2">
      <c r="A256" s="1">
        <f>'BASE METAS)'!A250</f>
        <v>0</v>
      </c>
      <c r="B256" s="7145"/>
      <c r="C256" s="5685"/>
      <c r="D256" s="5685"/>
      <c r="E256" s="7145"/>
      <c r="F256" s="5707"/>
      <c r="G256" s="5707"/>
      <c r="H256" s="5707"/>
      <c r="I256" s="5707"/>
      <c r="J256" s="5707"/>
      <c r="K256" s="5707"/>
      <c r="L256" s="5707"/>
      <c r="M256" s="5707"/>
      <c r="N256" s="5707"/>
      <c r="O256" s="5698"/>
      <c r="P256" s="5698"/>
      <c r="Q256" s="5698"/>
      <c r="R256" s="5698"/>
      <c r="S256" s="5698"/>
      <c r="T256" s="5698"/>
      <c r="U256" s="7730"/>
      <c r="V256" s="5698"/>
      <c r="W256" s="5695"/>
      <c r="X256" s="7145"/>
      <c r="Y256" s="458" t="str">
        <f>'BASE METAS)'!Y250</f>
        <v>3</v>
      </c>
      <c r="Z256" s="751" t="str">
        <f>'BASE METAS)'!Z250</f>
        <v>CONFORMACIÓN  DEL CONSEJO CONSULTIVO PARA EL DESARROLLO SUSTENTABLE</v>
      </c>
      <c r="AA256" s="538" t="str">
        <f>'BASE METAS)'!AA250</f>
        <v>CONSEJO</v>
      </c>
      <c r="AB256" s="460">
        <f>'BASE METAS)'!AB250</f>
        <v>1</v>
      </c>
      <c r="AC256" s="460">
        <f>'BASE METAS)'!AC250</f>
        <v>0</v>
      </c>
      <c r="AD256" s="544">
        <f>'BASE METAS)'!AD250</f>
        <v>0</v>
      </c>
      <c r="AE256" s="460">
        <f>'BASE METAS)'!AE250</f>
        <v>1</v>
      </c>
      <c r="AF256" s="544">
        <f>'BASE METAS)'!AF250</f>
        <v>1</v>
      </c>
      <c r="AG256" s="460">
        <f>'BASE METAS)'!AG250</f>
        <v>0</v>
      </c>
      <c r="AH256" s="544">
        <f>'BASE METAS)'!AH250</f>
        <v>0</v>
      </c>
      <c r="AI256" s="460">
        <f>'BASE METAS)'!AI250</f>
        <v>0</v>
      </c>
      <c r="AJ256" s="545">
        <f>'BASE METAS)'!AJ250</f>
        <v>0</v>
      </c>
      <c r="AK256" s="211">
        <f>'BASE METAS)'!AK250</f>
        <v>1</v>
      </c>
      <c r="AL256" s="1162">
        <f>'BASE METAS)'!AL250</f>
        <v>3</v>
      </c>
      <c r="AM256" s="959" t="str">
        <f>'BASE METAS)'!AM250</f>
        <v xml:space="preserve">CREACIÓN DEL CONSEJO CONSULTIVO PARA EL DESARROLLO SUSTENTABLE
</v>
      </c>
      <c r="AN256" s="959" t="str">
        <f>'BASE METAS)'!AN250</f>
        <v>MUESTRA EL PORCENTAJE DE CONSEJOS CONSULTIVOS INSTALADOS CON RESPECTO A LOS PROGRAMADOS</v>
      </c>
      <c r="AO256" s="1344" t="str">
        <f>'BASE METAS)'!AU250</f>
        <v>DESEMPEÑO</v>
      </c>
      <c r="AP256" s="970" t="str">
        <f>'BASE METAS)'!AO250</f>
        <v>NÚMERO DE CONSEJOS CONSULTIVOS CREADOS</v>
      </c>
      <c r="AQ256" s="1344" t="str">
        <f>'BASE METAS)'!AP250</f>
        <v>NÙMERO DE CONSEJOS CONSULTIVOS PROGRAMADOS</v>
      </c>
      <c r="AR256" s="970">
        <f>'BASE METAS)'!AQ250</f>
        <v>100</v>
      </c>
      <c r="AS256" s="807" t="str">
        <f>'BASE METAS)'!AR250</f>
        <v>CONSEJOS CONSULTIVOS</v>
      </c>
      <c r="AT256" s="1163" t="str">
        <f>'BASE METAS)'!AS250</f>
        <v>EFICACIA</v>
      </c>
      <c r="AU256" s="1498">
        <f>'BASE METAS)'!BO250</f>
        <v>0</v>
      </c>
      <c r="AV256" s="653">
        <f>'BASE METAS)'!BQ250</f>
        <v>1</v>
      </c>
      <c r="AW256" s="1352">
        <f>'BASE METAS)'!BR250</f>
        <v>0</v>
      </c>
      <c r="AX256" s="1352">
        <f>'BASE METAS)'!BS250</f>
        <v>1</v>
      </c>
      <c r="AY256" s="1352">
        <f>'BASE METAS)'!BT250</f>
        <v>1</v>
      </c>
      <c r="AZ256" s="1352">
        <f>'BASE METAS)'!BU250</f>
        <v>0</v>
      </c>
      <c r="BA256" s="1352">
        <f>'BASE METAS)'!BV250</f>
        <v>1</v>
      </c>
      <c r="BB256" s="1352">
        <f>'BASE METAS)'!BW250</f>
        <v>1</v>
      </c>
      <c r="BC256" s="1352">
        <f>'BASE METAS)'!BX250</f>
        <v>0</v>
      </c>
      <c r="BD256" s="1352">
        <f>'BASE METAS)'!BY250</f>
        <v>1</v>
      </c>
      <c r="BE256" s="1352">
        <f>'BASE METAS)'!CG250</f>
        <v>0</v>
      </c>
      <c r="BF256" s="1">
        <f>'BASE METAS)'!CJ250</f>
        <v>0</v>
      </c>
      <c r="BG256" s="1">
        <f>'BASE METAS)'!CK250</f>
        <v>0</v>
      </c>
      <c r="BH256" s="1">
        <f>'BASE METAS)'!CL250</f>
        <v>0</v>
      </c>
      <c r="BI256" s="1">
        <f>'BASE METAS)'!CM250</f>
        <v>0</v>
      </c>
      <c r="BJ256" s="1">
        <f>'BASE METAS)'!CN250</f>
        <v>0</v>
      </c>
      <c r="BK256" s="1">
        <f>'BASE METAS)'!CO250</f>
        <v>0</v>
      </c>
      <c r="BL256" s="1">
        <f>'BASE METAS)'!CP250</f>
        <v>0</v>
      </c>
      <c r="BM256" s="1">
        <f>'BASE METAS)'!CQ250</f>
        <v>0</v>
      </c>
      <c r="BN256" s="1">
        <f>'BASE METAS)'!CR250</f>
        <v>0</v>
      </c>
      <c r="BO256" s="1">
        <f>'BASE METAS)'!CS250</f>
        <v>0</v>
      </c>
      <c r="BP256" s="1">
        <f>'BASE METAS)'!CT250</f>
        <v>0</v>
      </c>
      <c r="BQ256" s="1">
        <f>'BASE METAS)'!CU250</f>
        <v>0</v>
      </c>
      <c r="BR256" s="1">
        <f>'BASE METAS)'!CV250</f>
        <v>0</v>
      </c>
      <c r="BS256" s="1">
        <f>'BASE METAS)'!CW250</f>
        <v>0</v>
      </c>
      <c r="BT256" s="1">
        <f>'BASE METAS)'!CX250</f>
        <v>0</v>
      </c>
      <c r="BU256" s="1">
        <f>'BASE METAS)'!FA250</f>
        <v>1</v>
      </c>
      <c r="BV256" s="1">
        <f>'BASE METAS)'!FB250</f>
        <v>0</v>
      </c>
      <c r="BW256" s="1">
        <f>'BASE METAS)'!FC250</f>
        <v>0</v>
      </c>
      <c r="BX256" s="1">
        <f>'BASE METAS)'!FD250</f>
        <v>0</v>
      </c>
      <c r="BY256" s="1">
        <f>'BASE METAS)'!FE250</f>
        <v>0</v>
      </c>
      <c r="BZ256" s="1" t="e">
        <f>'BASE METAS)'!FF250</f>
        <v>#DIV/0!</v>
      </c>
      <c r="CA256" s="1">
        <f>'BASE METAS)'!FG250</f>
        <v>0</v>
      </c>
      <c r="CB256" s="1">
        <f>'BASE METAS)'!FH250</f>
        <v>1</v>
      </c>
      <c r="CC256" s="1">
        <f>'BASE METAS)'!FI250</f>
        <v>0</v>
      </c>
      <c r="CD256" s="1">
        <f>'BASE METAS)'!FJ250</f>
        <v>1</v>
      </c>
      <c r="CE256" s="1">
        <f>'BASE METAS)'!FK250</f>
        <v>0</v>
      </c>
      <c r="CF256" s="1">
        <f>'BASE METAS)'!FL250</f>
        <v>0</v>
      </c>
      <c r="CG256" s="1">
        <f>'BASE METAS)'!FM250</f>
        <v>0</v>
      </c>
    </row>
    <row r="257" spans="1:85" ht="63.75" customHeight="1" x14ac:dyDescent="0.2">
      <c r="A257" s="1">
        <f>'BASE METAS)'!A251</f>
        <v>0</v>
      </c>
      <c r="B257" s="7145"/>
      <c r="C257" s="5685"/>
      <c r="D257" s="5685"/>
      <c r="E257" s="7145"/>
      <c r="F257" s="5707"/>
      <c r="G257" s="5707"/>
      <c r="H257" s="5707"/>
      <c r="I257" s="5707"/>
      <c r="J257" s="5707"/>
      <c r="K257" s="5707"/>
      <c r="L257" s="5707"/>
      <c r="M257" s="5707"/>
      <c r="N257" s="5707"/>
      <c r="O257" s="5698"/>
      <c r="P257" s="5698"/>
      <c r="Q257" s="5698"/>
      <c r="R257" s="5698"/>
      <c r="S257" s="5698"/>
      <c r="T257" s="5698"/>
      <c r="U257" s="7730"/>
      <c r="V257" s="5698"/>
      <c r="W257" s="5695"/>
      <c r="X257" s="7145"/>
      <c r="Y257" s="458" t="e">
        <f>'BASE METAS)'!#REF!</f>
        <v>#REF!</v>
      </c>
      <c r="Z257" s="751" t="e">
        <f>'BASE METAS)'!#REF!</f>
        <v>#REF!</v>
      </c>
      <c r="AA257" s="752" t="e">
        <f>'BASE METAS)'!#REF!</f>
        <v>#REF!</v>
      </c>
      <c r="AB257" s="460" t="e">
        <f>'BASE METAS)'!#REF!</f>
        <v>#REF!</v>
      </c>
      <c r="AC257" s="460" t="e">
        <f>'BASE METAS)'!#REF!</f>
        <v>#REF!</v>
      </c>
      <c r="AD257" s="544" t="e">
        <f>'BASE METAS)'!#REF!</f>
        <v>#REF!</v>
      </c>
      <c r="AE257" s="460" t="e">
        <f>'BASE METAS)'!#REF!</f>
        <v>#REF!</v>
      </c>
      <c r="AF257" s="544" t="e">
        <f>'BASE METAS)'!#REF!</f>
        <v>#REF!</v>
      </c>
      <c r="AG257" s="460" t="e">
        <f>'BASE METAS)'!#REF!</f>
        <v>#REF!</v>
      </c>
      <c r="AH257" s="544" t="e">
        <f>'BASE METAS)'!#REF!</f>
        <v>#REF!</v>
      </c>
      <c r="AI257" s="460" t="e">
        <f>'BASE METAS)'!#REF!</f>
        <v>#REF!</v>
      </c>
      <c r="AJ257" s="545" t="e">
        <f>'BASE METAS)'!#REF!</f>
        <v>#REF!</v>
      </c>
      <c r="AK257" s="211" t="e">
        <f>'BASE METAS)'!#REF!</f>
        <v>#REF!</v>
      </c>
      <c r="AL257" s="1162" t="e">
        <f>'BASE METAS)'!#REF!</f>
        <v>#REF!</v>
      </c>
      <c r="AM257" s="970" t="e">
        <f>'BASE METAS)'!#REF!</f>
        <v>#REF!</v>
      </c>
      <c r="AN257" s="970" t="e">
        <f>'BASE METAS)'!#REF!</f>
        <v>#REF!</v>
      </c>
      <c r="AO257" s="1344" t="e">
        <f>'BASE METAS)'!#REF!</f>
        <v>#REF!</v>
      </c>
      <c r="AP257" s="970" t="e">
        <f>'BASE METAS)'!#REF!</f>
        <v>#REF!</v>
      </c>
      <c r="AQ257" s="970" t="e">
        <f>'BASE METAS)'!#REF!</f>
        <v>#REF!</v>
      </c>
      <c r="AR257" s="970" t="e">
        <f>'BASE METAS)'!#REF!</f>
        <v>#REF!</v>
      </c>
      <c r="AS257" s="807" t="e">
        <f>'BASE METAS)'!#REF!</f>
        <v>#REF!</v>
      </c>
      <c r="AT257" s="1163" t="e">
        <f>'BASE METAS)'!#REF!</f>
        <v>#REF!</v>
      </c>
      <c r="AU257" s="1498" t="e">
        <f>'BASE METAS)'!#REF!</f>
        <v>#REF!</v>
      </c>
      <c r="AV257" s="653" t="e">
        <f>'BASE METAS)'!#REF!</f>
        <v>#REF!</v>
      </c>
      <c r="AW257" s="1165" t="e">
        <f>'BASE METAS)'!#REF!</f>
        <v>#REF!</v>
      </c>
      <c r="AX257" s="942" t="e">
        <f>'BASE METAS)'!#REF!</f>
        <v>#REF!</v>
      </c>
      <c r="AY257" s="942" t="e">
        <f>'BASE METAS)'!#REF!</f>
        <v>#REF!</v>
      </c>
      <c r="AZ257" s="941" t="e">
        <f>'BASE METAS)'!#REF!</f>
        <v>#REF!</v>
      </c>
      <c r="BA257" s="942" t="e">
        <f>'BASE METAS)'!#REF!</f>
        <v>#REF!</v>
      </c>
      <c r="BB257" s="1340" t="e">
        <f>'BASE METAS)'!#REF!</f>
        <v>#REF!</v>
      </c>
      <c r="BC257" s="1352" t="e">
        <f>'BASE METAS)'!#REF!</f>
        <v>#REF!</v>
      </c>
      <c r="BD257" s="941" t="e">
        <f>'BASE METAS)'!#REF!</f>
        <v>#REF!</v>
      </c>
      <c r="BE257" s="941" t="e">
        <f>'BASE METAS)'!#REF!</f>
        <v>#REF!</v>
      </c>
      <c r="BF257" s="1" t="e">
        <f>'BASE METAS)'!#REF!</f>
        <v>#REF!</v>
      </c>
      <c r="BG257" s="1" t="e">
        <f>'BASE METAS)'!#REF!</f>
        <v>#REF!</v>
      </c>
      <c r="BH257" s="1" t="e">
        <f>'BASE METAS)'!#REF!</f>
        <v>#REF!</v>
      </c>
      <c r="BI257" s="1" t="e">
        <f>'BASE METAS)'!#REF!</f>
        <v>#REF!</v>
      </c>
      <c r="BJ257" s="1" t="e">
        <f>'BASE METAS)'!#REF!</f>
        <v>#REF!</v>
      </c>
      <c r="BK257" s="1" t="e">
        <f>'BASE METAS)'!#REF!</f>
        <v>#REF!</v>
      </c>
      <c r="BL257" s="1" t="e">
        <f>'BASE METAS)'!#REF!</f>
        <v>#REF!</v>
      </c>
      <c r="BM257" s="1" t="e">
        <f>'BASE METAS)'!#REF!</f>
        <v>#REF!</v>
      </c>
      <c r="BN257" s="1" t="e">
        <f>'BASE METAS)'!#REF!</f>
        <v>#REF!</v>
      </c>
      <c r="BO257" s="1" t="e">
        <f>'BASE METAS)'!#REF!</f>
        <v>#REF!</v>
      </c>
      <c r="BP257" s="1" t="e">
        <f>'BASE METAS)'!#REF!</f>
        <v>#REF!</v>
      </c>
      <c r="BQ257" s="1" t="e">
        <f>'BASE METAS)'!#REF!</f>
        <v>#REF!</v>
      </c>
      <c r="BR257" s="1" t="e">
        <f>'BASE METAS)'!#REF!</f>
        <v>#REF!</v>
      </c>
      <c r="BS257" s="1" t="e">
        <f>'BASE METAS)'!#REF!</f>
        <v>#REF!</v>
      </c>
      <c r="BT257" s="1" t="e">
        <f>'BASE METAS)'!#REF!</f>
        <v>#REF!</v>
      </c>
      <c r="BU257" s="1" t="e">
        <f>'BASE METAS)'!#REF!</f>
        <v>#REF!</v>
      </c>
      <c r="BV257" s="1" t="e">
        <f>'BASE METAS)'!#REF!</f>
        <v>#REF!</v>
      </c>
      <c r="BW257" s="1" t="e">
        <f>'BASE METAS)'!#REF!</f>
        <v>#REF!</v>
      </c>
      <c r="BX257" s="1" t="e">
        <f>'BASE METAS)'!#REF!</f>
        <v>#REF!</v>
      </c>
      <c r="BY257" s="1" t="e">
        <f>'BASE METAS)'!#REF!</f>
        <v>#REF!</v>
      </c>
      <c r="BZ257" s="1" t="e">
        <f>'BASE METAS)'!#REF!</f>
        <v>#REF!</v>
      </c>
      <c r="CA257" s="1" t="e">
        <f>'BASE METAS)'!#REF!</f>
        <v>#REF!</v>
      </c>
      <c r="CB257" s="1" t="e">
        <f>'BASE METAS)'!#REF!</f>
        <v>#REF!</v>
      </c>
      <c r="CC257" s="1" t="e">
        <f>'BASE METAS)'!#REF!</f>
        <v>#REF!</v>
      </c>
      <c r="CD257" s="1" t="e">
        <f>'BASE METAS)'!#REF!</f>
        <v>#REF!</v>
      </c>
      <c r="CE257" s="1" t="e">
        <f>'BASE METAS)'!#REF!</f>
        <v>#REF!</v>
      </c>
      <c r="CF257" s="1" t="e">
        <f>'BASE METAS)'!#REF!</f>
        <v>#REF!</v>
      </c>
      <c r="CG257" s="1" t="e">
        <f>'BASE METAS)'!#REF!</f>
        <v>#REF!</v>
      </c>
    </row>
    <row r="258" spans="1:85" ht="51" customHeight="1" x14ac:dyDescent="0.2">
      <c r="A258" s="1">
        <f>'BASE METAS)'!A252</f>
        <v>0</v>
      </c>
      <c r="B258" s="7145"/>
      <c r="C258" s="5686"/>
      <c r="D258" s="5686"/>
      <c r="E258" s="7103"/>
      <c r="F258" s="5708"/>
      <c r="G258" s="5708"/>
      <c r="H258" s="5708"/>
      <c r="I258" s="5708"/>
      <c r="J258" s="5708"/>
      <c r="K258" s="5708"/>
      <c r="L258" s="5708"/>
      <c r="M258" s="5708"/>
      <c r="N258" s="5708"/>
      <c r="O258" s="5699"/>
      <c r="P258" s="5699"/>
      <c r="Q258" s="5699"/>
      <c r="R258" s="5699"/>
      <c r="S258" s="5699"/>
      <c r="T258" s="5699"/>
      <c r="U258" s="7731"/>
      <c r="V258" s="5699"/>
      <c r="W258" s="5696"/>
      <c r="X258" s="7103"/>
      <c r="Y258" s="461" t="e">
        <f>'BASE METAS)'!#REF!</f>
        <v>#REF!</v>
      </c>
      <c r="Z258" s="473" t="e">
        <f>'BASE METAS)'!#REF!</f>
        <v>#REF!</v>
      </c>
      <c r="AA258" s="539" t="e">
        <f>'BASE METAS)'!#REF!</f>
        <v>#REF!</v>
      </c>
      <c r="AB258" s="420" t="e">
        <f>'BASE METAS)'!#REF!</f>
        <v>#REF!</v>
      </c>
      <c r="AC258" s="420" t="e">
        <f>'BASE METAS)'!#REF!</f>
        <v>#REF!</v>
      </c>
      <c r="AD258" s="421" t="e">
        <f>'BASE METAS)'!#REF!</f>
        <v>#REF!</v>
      </c>
      <c r="AE258" s="420" t="e">
        <f>'BASE METAS)'!#REF!</f>
        <v>#REF!</v>
      </c>
      <c r="AF258" s="421" t="e">
        <f>'BASE METAS)'!#REF!</f>
        <v>#REF!</v>
      </c>
      <c r="AG258" s="420" t="e">
        <f>'BASE METAS)'!#REF!</f>
        <v>#REF!</v>
      </c>
      <c r="AH258" s="421" t="e">
        <f>'BASE METAS)'!#REF!</f>
        <v>#REF!</v>
      </c>
      <c r="AI258" s="420" t="e">
        <f>'BASE METAS)'!#REF!</f>
        <v>#REF!</v>
      </c>
      <c r="AJ258" s="422" t="e">
        <f>'BASE METAS)'!#REF!</f>
        <v>#REF!</v>
      </c>
      <c r="AK258" s="211" t="e">
        <f>'BASE METAS)'!#REF!</f>
        <v>#REF!</v>
      </c>
      <c r="AL258" s="1162" t="e">
        <f>'BASE METAS)'!#REF!</f>
        <v>#REF!</v>
      </c>
      <c r="AM258" s="970" t="e">
        <f>'BASE METAS)'!#REF!</f>
        <v>#REF!</v>
      </c>
      <c r="AN258" s="970" t="e">
        <f>'BASE METAS)'!#REF!</f>
        <v>#REF!</v>
      </c>
      <c r="AO258" s="1344" t="e">
        <f>'BASE METAS)'!#REF!</f>
        <v>#REF!</v>
      </c>
      <c r="AP258" s="970" t="e">
        <f>'BASE METAS)'!#REF!</f>
        <v>#REF!</v>
      </c>
      <c r="AQ258" s="970" t="e">
        <f>'BASE METAS)'!#REF!</f>
        <v>#REF!</v>
      </c>
      <c r="AR258" s="970" t="e">
        <f>'BASE METAS)'!#REF!</f>
        <v>#REF!</v>
      </c>
      <c r="AS258" s="807" t="e">
        <f>'BASE METAS)'!#REF!</f>
        <v>#REF!</v>
      </c>
      <c r="AT258" s="1163" t="e">
        <f>'BASE METAS)'!#REF!</f>
        <v>#REF!</v>
      </c>
      <c r="AU258" s="1498">
        <f>'BASE METAS)'!BO251</f>
        <v>0</v>
      </c>
      <c r="AV258" s="653">
        <f>'BASE METAS)'!BQ251</f>
        <v>1</v>
      </c>
      <c r="AW258" s="1165">
        <f>'BASE METAS)'!BR251</f>
        <v>0</v>
      </c>
      <c r="AX258" s="941">
        <f>'BASE METAS)'!BS251</f>
        <v>1</v>
      </c>
      <c r="AY258" s="941">
        <f>'BASE METAS)'!BT251</f>
        <v>1</v>
      </c>
      <c r="AZ258" s="941">
        <f>'BASE METAS)'!BU251</f>
        <v>0</v>
      </c>
      <c r="BA258" s="942">
        <f>'BASE METAS)'!BV251</f>
        <v>1</v>
      </c>
      <c r="BB258" s="1340">
        <f>'BASE METAS)'!BW251</f>
        <v>1</v>
      </c>
      <c r="BC258" s="1352">
        <f>'BASE METAS)'!BX251</f>
        <v>0</v>
      </c>
      <c r="BD258" s="941">
        <f>'BASE METAS)'!BY251</f>
        <v>1</v>
      </c>
      <c r="BE258" s="941">
        <f>'BASE METAS)'!CG251</f>
        <v>0</v>
      </c>
      <c r="BF258" s="1">
        <f>'BASE METAS)'!CJ251</f>
        <v>0</v>
      </c>
      <c r="BG258" s="1">
        <f>'BASE METAS)'!CK251</f>
        <v>0</v>
      </c>
      <c r="BH258" s="1">
        <f>'BASE METAS)'!CL251</f>
        <v>0</v>
      </c>
      <c r="BI258" s="1">
        <f>'BASE METAS)'!CM251</f>
        <v>0</v>
      </c>
      <c r="BJ258" s="1">
        <f>'BASE METAS)'!CN251</f>
        <v>0</v>
      </c>
      <c r="BK258" s="1">
        <f>'BASE METAS)'!CO251</f>
        <v>0</v>
      </c>
      <c r="BL258" s="1">
        <f>'BASE METAS)'!CP251</f>
        <v>0</v>
      </c>
      <c r="BM258" s="1">
        <f>'BASE METAS)'!CQ251</f>
        <v>0</v>
      </c>
      <c r="BN258" s="1">
        <f>'BASE METAS)'!CR251</f>
        <v>0</v>
      </c>
      <c r="BO258" s="1">
        <f>'BASE METAS)'!CS251</f>
        <v>0</v>
      </c>
      <c r="BP258" s="1">
        <f>'BASE METAS)'!CT251</f>
        <v>0</v>
      </c>
      <c r="BQ258" s="1">
        <f>'BASE METAS)'!CU251</f>
        <v>0</v>
      </c>
      <c r="BR258" s="1">
        <f>'BASE METAS)'!CV251</f>
        <v>0</v>
      </c>
      <c r="BS258" s="1">
        <f>'BASE METAS)'!CW251</f>
        <v>0</v>
      </c>
      <c r="BT258" s="1">
        <f>'BASE METAS)'!CX251</f>
        <v>0</v>
      </c>
      <c r="BU258" s="1">
        <f>'BASE METAS)'!FA251</f>
        <v>1</v>
      </c>
      <c r="BV258" s="1">
        <f>'BASE METAS)'!FB251</f>
        <v>0</v>
      </c>
      <c r="BW258" s="1">
        <f>'BASE METAS)'!FC251</f>
        <v>0</v>
      </c>
      <c r="BX258" s="1">
        <f>'BASE METAS)'!FD251</f>
        <v>0</v>
      </c>
      <c r="BY258" s="1">
        <f>'BASE METAS)'!FE251</f>
        <v>0</v>
      </c>
      <c r="BZ258" s="1" t="e">
        <f>'BASE METAS)'!FF251</f>
        <v>#DIV/0!</v>
      </c>
      <c r="CA258" s="1">
        <f>'BASE METAS)'!FG251</f>
        <v>0</v>
      </c>
      <c r="CB258" s="1">
        <f>'BASE METAS)'!FH251</f>
        <v>1</v>
      </c>
      <c r="CC258" s="1">
        <f>'BASE METAS)'!FI251</f>
        <v>0</v>
      </c>
      <c r="CD258" s="1">
        <f>'BASE METAS)'!FJ251</f>
        <v>1</v>
      </c>
      <c r="CE258" s="1">
        <f>'BASE METAS)'!FK251</f>
        <v>0</v>
      </c>
      <c r="CF258" s="1">
        <f>'BASE METAS)'!FL251</f>
        <v>0</v>
      </c>
      <c r="CG258" s="1">
        <f>'BASE METAS)'!FM251</f>
        <v>0</v>
      </c>
    </row>
    <row r="259" spans="1:85" ht="51" x14ac:dyDescent="0.25">
      <c r="A259" s="1">
        <f>'BASE METAS)'!A254</f>
        <v>40</v>
      </c>
      <c r="B259" s="7145"/>
      <c r="C259" s="5684">
        <f>'BASE METAS)'!C254</f>
        <v>901</v>
      </c>
      <c r="D259" s="5684">
        <f>'BASE METAS)'!D254</f>
        <v>2</v>
      </c>
      <c r="E259" s="7102" t="str">
        <f>'BASE METAS)'!E254</f>
        <v>PROMOCIÓN DE LA CULTURA AMBIENTAL</v>
      </c>
      <c r="F259" s="5706" t="str">
        <f>'BASE METAS)'!F254</f>
        <v>G00</v>
      </c>
      <c r="G259" s="5706" t="str">
        <f>'BASE METAS)'!G254</f>
        <v>137</v>
      </c>
      <c r="H259" s="5706" t="str">
        <f>'BASE METAS)'!H254</f>
        <v>11</v>
      </c>
      <c r="I259" s="5706" t="str">
        <f>'BASE METAS)'!I254</f>
        <v>01</v>
      </c>
      <c r="J259" s="5706" t="str">
        <f>'BASE METAS)'!J254</f>
        <v>01</v>
      </c>
      <c r="K259" s="5706" t="str">
        <f>'BASE METAS)'!K254</f>
        <v>03</v>
      </c>
      <c r="L259" s="5706" t="str">
        <f>'BASE METAS)'!L254</f>
        <v>02</v>
      </c>
      <c r="M259" s="5706" t="str">
        <f>'BASE METAS)'!M254</f>
        <v>101</v>
      </c>
      <c r="N259" s="5706" t="str">
        <f>'BASE METAS)'!N254</f>
        <v>Ecología</v>
      </c>
      <c r="O259" s="5697" t="str">
        <f>'BASE METAS)'!O254</f>
        <v xml:space="preserve">Simplificación Administrativa </v>
      </c>
      <c r="P259" s="5697" t="str">
        <f>'BASE METAS)'!P254</f>
        <v>Preservación del medio ambiente y los recursos naturales</v>
      </c>
      <c r="Q259" s="5697" t="str">
        <f>'BASE METAS)'!Q254</f>
        <v>Protección al ambiente y preservación de los recursos naturales</v>
      </c>
      <c r="R259" s="5697" t="str">
        <f>'BASE METAS)'!R254</f>
        <v>Protección al ambiente</v>
      </c>
      <c r="S259" s="5697" t="str">
        <f>'BASE METAS)'!S254</f>
        <v>Promoción, concertación y participación ciudadana</v>
      </c>
      <c r="T259" s="5697" t="str">
        <f>'BASE METAS)'!T254</f>
        <v>Promoción de la cultura ambiental</v>
      </c>
      <c r="U259" s="7729" t="str">
        <f>'BASE METAS)'!U254</f>
        <v>CONSERVAR, PROTEGER Y RESTAURAR EL EQUILIBRIO AMBIENTAL MEDIANTE LA REHABILITACIÓN Y REFORESTACIÓN DE ÁREAS VERDES Y ZONAS PROTEGIDAS CON ESPECIES ENDÉMICAS Y ADAPTABLES DE MÉXICO;,ASÍ COMO A TRAVÉS DE LA EDUCACIÓN AMBIENTAL, QUE PERMITA A LAS PERSONAS GENERAR CONCIENCIA RESPECTO DEL CUIDADO DEL MEDIO AMBIENTE</v>
      </c>
      <c r="V259" s="5697" t="str">
        <f>'BASE METAS)'!V254</f>
        <v>Tlalnepantla Progresista</v>
      </c>
      <c r="W259" s="5694">
        <f>'BASE METAS)'!W254</f>
        <v>2971131</v>
      </c>
      <c r="X259" s="7102" t="str">
        <f>'BASE METAS)'!X254</f>
        <v>DEPARTAMENTO DE PRESERVACIÓN DEL MEDIO AMBIENTE</v>
      </c>
      <c r="Y259" s="753" t="str">
        <f>'BASE METAS)'!Y254</f>
        <v>01</v>
      </c>
      <c r="Z259" s="499" t="str">
        <f>'BASE METAS)'!Z254</f>
        <v>ELABORACION DE COMPOSTA EN GRUPOS ESCOLARES</v>
      </c>
      <c r="AA259" s="754" t="str">
        <f>'BASE METAS)'!AA254</f>
        <v xml:space="preserve">GRUPOS </v>
      </c>
      <c r="AB259" s="501">
        <f>'BASE METAS)'!AB254</f>
        <v>56</v>
      </c>
      <c r="AC259" s="501">
        <f>'BASE METAS)'!AC254</f>
        <v>8</v>
      </c>
      <c r="AD259" s="755">
        <f>'BASE METAS)'!AD254</f>
        <v>0.14285714285714285</v>
      </c>
      <c r="AE259" s="501">
        <f>'BASE METAS)'!AE254</f>
        <v>24</v>
      </c>
      <c r="AF259" s="430">
        <f>'BASE METAS)'!AF254</f>
        <v>0.42857142857142855</v>
      </c>
      <c r="AG259" s="501">
        <f>'BASE METAS)'!AG254</f>
        <v>8</v>
      </c>
      <c r="AH259" s="755">
        <f>'BASE METAS)'!AH254</f>
        <v>0.14285714285714285</v>
      </c>
      <c r="AI259" s="501">
        <f>'BASE METAS)'!AI254</f>
        <v>16</v>
      </c>
      <c r="AJ259" s="755">
        <f>'BASE METAS)'!AJ254</f>
        <v>0.2857142857142857</v>
      </c>
      <c r="AK259" s="295">
        <f>'BASE METAS)'!AK254</f>
        <v>0.99999999999999989</v>
      </c>
      <c r="AL259" s="1148">
        <f>'BASE METAS)'!AL254</f>
        <v>1</v>
      </c>
      <c r="AM259" s="959" t="str">
        <f>'BASE METAS)'!AM254</f>
        <v>ELABORACION DE COMPOSTA EN GRUPOS ESCOLARES</v>
      </c>
      <c r="AN259" s="959" t="str">
        <f>'BASE METAS)'!AN254</f>
        <v>MIDE EL PORCENTAJE DE GRUPOS ATENDIDOS, CON RESPECTO A LOS GRUPOS PROGRAMADOS</v>
      </c>
      <c r="AO259" s="1344" t="str">
        <f>'BASE METAS)'!AU254</f>
        <v>DESEMPEÑO</v>
      </c>
      <c r="AP259" s="970" t="str">
        <f>'BASE METAS)'!AO254</f>
        <v>NÚMERO DE GRUPOS ATENDIDOS</v>
      </c>
      <c r="AQ259" s="1344" t="str">
        <f>'BASE METAS)'!AP254</f>
        <v>NÚMERO DE GRUPOS PROGRAMADOS</v>
      </c>
      <c r="AR259" s="970">
        <f>'BASE METAS)'!AQ254</f>
        <v>100</v>
      </c>
      <c r="AS259" s="970" t="str">
        <f>'BASE METAS)'!AR254</f>
        <v>GRUPOS</v>
      </c>
      <c r="AT259" s="970" t="str">
        <f>'BASE METAS)'!AS254</f>
        <v>IMPACTO</v>
      </c>
      <c r="AU259" s="1483">
        <f>'BASE METAS)'!BO254</f>
        <v>0</v>
      </c>
      <c r="AV259" s="1">
        <f>'BASE METAS)'!BQ254</f>
        <v>56</v>
      </c>
      <c r="AW259" s="1165">
        <f>'BASE METAS)'!BR254</f>
        <v>0</v>
      </c>
      <c r="AX259" s="941">
        <f>'BASE METAS)'!BS254</f>
        <v>24</v>
      </c>
      <c r="AY259" s="941">
        <f>'BASE METAS)'!BT254</f>
        <v>24</v>
      </c>
      <c r="AZ259" s="942">
        <f>'BASE METAS)'!BU254</f>
        <v>0</v>
      </c>
      <c r="BA259" s="942">
        <f>'BASE METAS)'!BV254</f>
        <v>1</v>
      </c>
      <c r="BB259" s="1340">
        <f>'BASE METAS)'!BW254</f>
        <v>32</v>
      </c>
      <c r="BC259" s="1352">
        <f>'BASE METAS)'!BX254</f>
        <v>24</v>
      </c>
      <c r="BD259" s="942">
        <f>'BASE METAS)'!BY254</f>
        <v>0.5714285714285714</v>
      </c>
      <c r="BE259" s="942">
        <f>'BASE METAS)'!CG254</f>
        <v>8</v>
      </c>
      <c r="BF259" s="1">
        <f>'BASE METAS)'!CJ254</f>
        <v>0</v>
      </c>
      <c r="BG259" s="1">
        <f>'BASE METAS)'!CK254</f>
        <v>0</v>
      </c>
      <c r="BH259" s="1">
        <f>'BASE METAS)'!CL254</f>
        <v>0</v>
      </c>
      <c r="BI259" s="1">
        <f>'BASE METAS)'!FA254</f>
        <v>56</v>
      </c>
      <c r="BJ259" s="1">
        <f>'BASE METAS)'!FB254</f>
        <v>0</v>
      </c>
      <c r="BK259" s="1">
        <f>'BASE METAS)'!FC254</f>
        <v>0</v>
      </c>
      <c r="BL259" s="1">
        <f>'BASE METAS)'!FD254</f>
        <v>0</v>
      </c>
      <c r="BM259" s="1">
        <f>'BASE METAS)'!FE254</f>
        <v>0</v>
      </c>
      <c r="BN259" s="1">
        <f>'BASE METAS)'!FF254</f>
        <v>0</v>
      </c>
      <c r="BO259" s="1">
        <f>'BASE METAS)'!FG254</f>
        <v>8</v>
      </c>
      <c r="BP259" s="1">
        <f>'BASE METAS)'!FH254</f>
        <v>48</v>
      </c>
      <c r="BQ259" s="1">
        <f>'BASE METAS)'!FI254</f>
        <v>0.14285714285714285</v>
      </c>
      <c r="BR259" s="1">
        <f>'BASE METAS)'!CV254</f>
        <v>0</v>
      </c>
      <c r="BS259" s="1">
        <f>'BASE METAS)'!CW254</f>
        <v>0</v>
      </c>
      <c r="BT259" s="1">
        <f>'BASE METAS)'!CX254</f>
        <v>0</v>
      </c>
      <c r="BU259" s="1" t="e">
        <f>'BASE METAS)'!#REF!</f>
        <v>#REF!</v>
      </c>
      <c r="BV259" s="1" t="e">
        <f>'BASE METAS)'!#REF!</f>
        <v>#REF!</v>
      </c>
      <c r="BW259" s="1" t="e">
        <f>'BASE METAS)'!#REF!</f>
        <v>#REF!</v>
      </c>
      <c r="BX259" s="1" t="e">
        <f>'BASE METAS)'!#REF!</f>
        <v>#REF!</v>
      </c>
      <c r="BY259" s="1" t="e">
        <f>'BASE METAS)'!#REF!</f>
        <v>#REF!</v>
      </c>
      <c r="BZ259" s="1" t="e">
        <f>'BASE METAS)'!#REF!</f>
        <v>#REF!</v>
      </c>
      <c r="CA259" s="1" t="e">
        <f>'BASE METAS)'!#REF!</f>
        <v>#REF!</v>
      </c>
      <c r="CB259" s="1" t="e">
        <f>'BASE METAS)'!#REF!</f>
        <v>#REF!</v>
      </c>
      <c r="CC259" s="1" t="e">
        <f>'BASE METAS)'!#REF!</f>
        <v>#REF!</v>
      </c>
      <c r="CD259" s="1">
        <f>'BASE METAS)'!FJ254</f>
        <v>56</v>
      </c>
      <c r="CE259" s="1">
        <f>'BASE METAS)'!FK254</f>
        <v>0</v>
      </c>
      <c r="CF259" s="1">
        <f>'BASE METAS)'!FL254</f>
        <v>0</v>
      </c>
      <c r="CG259" s="1">
        <f>'BASE METAS)'!FM254</f>
        <v>0</v>
      </c>
    </row>
    <row r="260" spans="1:85" ht="51" x14ac:dyDescent="0.2">
      <c r="A260" s="1">
        <f>'BASE METAS)'!A255</f>
        <v>0</v>
      </c>
      <c r="B260" s="7145"/>
      <c r="C260" s="5685"/>
      <c r="D260" s="5685"/>
      <c r="E260" s="7145"/>
      <c r="F260" s="5707"/>
      <c r="G260" s="5707"/>
      <c r="H260" s="5707"/>
      <c r="I260" s="5707"/>
      <c r="J260" s="5707"/>
      <c r="K260" s="5707"/>
      <c r="L260" s="5707"/>
      <c r="M260" s="5707"/>
      <c r="N260" s="5707"/>
      <c r="O260" s="5698"/>
      <c r="P260" s="5698"/>
      <c r="Q260" s="5698"/>
      <c r="R260" s="5698"/>
      <c r="S260" s="5698"/>
      <c r="T260" s="5698"/>
      <c r="U260" s="7730"/>
      <c r="V260" s="5698"/>
      <c r="W260" s="5695"/>
      <c r="X260" s="7145"/>
      <c r="Y260" s="756" t="str">
        <f>'BASE METAS)'!Y255</f>
        <v>02</v>
      </c>
      <c r="Z260" s="504" t="str">
        <f>'BASE METAS)'!Z255</f>
        <v>REALIZACIÓN DE PLÁTICAS SOBRE EDUCACIÓN AMBIENTAL</v>
      </c>
      <c r="AA260" s="757" t="str">
        <f>'BASE METAS)'!AA255</f>
        <v xml:space="preserve">PLÁTICAS </v>
      </c>
      <c r="AB260" s="414">
        <f>'BASE METAS)'!AB255</f>
        <v>40</v>
      </c>
      <c r="AC260" s="414">
        <f>'BASE METAS)'!AC255</f>
        <v>4</v>
      </c>
      <c r="AD260" s="480">
        <f>'BASE METAS)'!AD255</f>
        <v>0.1</v>
      </c>
      <c r="AE260" s="414">
        <f>'BASE METAS)'!AE255</f>
        <v>12</v>
      </c>
      <c r="AF260" s="415">
        <f>'BASE METAS)'!AF255</f>
        <v>0.3</v>
      </c>
      <c r="AG260" s="414">
        <f>'BASE METAS)'!AG255</f>
        <v>12</v>
      </c>
      <c r="AH260" s="480">
        <f>'BASE METAS)'!AH255</f>
        <v>0.3</v>
      </c>
      <c r="AI260" s="414">
        <f>'BASE METAS)'!AI255</f>
        <v>12</v>
      </c>
      <c r="AJ260" s="480">
        <f>'BASE METAS)'!AJ255</f>
        <v>0.3</v>
      </c>
      <c r="AK260" s="295">
        <f>'BASE METAS)'!AK255</f>
        <v>1</v>
      </c>
      <c r="AL260" s="1149">
        <f>'BASE METAS)'!AL255</f>
        <v>2</v>
      </c>
      <c r="AM260" s="959" t="str">
        <f>'BASE METAS)'!AM255</f>
        <v xml:space="preserve">PLÁTICAS SOBRE  EDUCACIÓN AMBIENTAL,
</v>
      </c>
      <c r="AN260" s="959" t="str">
        <f>'BASE METAS)'!AN255</f>
        <v>MIDE EL PORCENTAJE DE PLÁTICAS REALIZADAS, CON RESPECTO A LAS PLÁTICAS PROGRAMADAS</v>
      </c>
      <c r="AO260" s="1344" t="str">
        <f>'BASE METAS)'!AU255</f>
        <v>DESEMPEÑO</v>
      </c>
      <c r="AP260" s="970" t="str">
        <f>'BASE METAS)'!AO255</f>
        <v xml:space="preserve">   (NÚMERO DE PLÁTICAS REALIZADAS</v>
      </c>
      <c r="AQ260" s="1344" t="str">
        <f>'BASE METAS)'!AP255</f>
        <v xml:space="preserve">    (NÚMERO DE PLÁTICAS PROGRAMADAS</v>
      </c>
      <c r="AR260" s="970">
        <f>'BASE METAS)'!AQ255</f>
        <v>100</v>
      </c>
      <c r="AS260" s="970" t="str">
        <f>'BASE METAS)'!AR255</f>
        <v>PLÁTICAS</v>
      </c>
      <c r="AT260" s="970" t="str">
        <f>'BASE METAS)'!AS255</f>
        <v>EFICACIA</v>
      </c>
      <c r="AU260" s="1483">
        <f>'BASE METAS)'!BO255</f>
        <v>0</v>
      </c>
      <c r="AV260" s="1">
        <f>'BASE METAS)'!BQ255</f>
        <v>40</v>
      </c>
      <c r="AW260" s="1165">
        <f>'BASE METAS)'!BR255</f>
        <v>0</v>
      </c>
      <c r="AX260" s="948">
        <f>'BASE METAS)'!BS255</f>
        <v>12</v>
      </c>
      <c r="AY260" s="948">
        <f>'BASE METAS)'!BT255</f>
        <v>12</v>
      </c>
      <c r="AZ260" s="942">
        <f>'BASE METAS)'!BU255</f>
        <v>0</v>
      </c>
      <c r="BA260" s="942">
        <f>'BASE METAS)'!BV255</f>
        <v>1</v>
      </c>
      <c r="BB260" s="1340">
        <f>'BASE METAS)'!BW255</f>
        <v>16</v>
      </c>
      <c r="BC260" s="1352">
        <f>'BASE METAS)'!BX255</f>
        <v>24</v>
      </c>
      <c r="BD260" s="942">
        <f>'BASE METAS)'!BY255</f>
        <v>0.4</v>
      </c>
      <c r="BE260" s="942">
        <f>'BASE METAS)'!CG255</f>
        <v>4</v>
      </c>
      <c r="BF260" s="1">
        <f>'BASE METAS)'!CJ255</f>
        <v>0</v>
      </c>
      <c r="BG260" s="1">
        <f>'BASE METAS)'!CK255</f>
        <v>0</v>
      </c>
      <c r="BH260" s="1">
        <f>'BASE METAS)'!CL255</f>
        <v>0</v>
      </c>
      <c r="BI260" s="1">
        <f>'BASE METAS)'!FA255</f>
        <v>40</v>
      </c>
      <c r="BJ260" s="1">
        <f>'BASE METAS)'!FB255</f>
        <v>0</v>
      </c>
      <c r="BK260" s="1">
        <f>'BASE METAS)'!FC255</f>
        <v>4</v>
      </c>
      <c r="BL260" s="1">
        <f>'BASE METAS)'!FD255</f>
        <v>4</v>
      </c>
      <c r="BM260" s="1">
        <f>'BASE METAS)'!FE255</f>
        <v>0</v>
      </c>
      <c r="BN260" s="1">
        <f>'BASE METAS)'!FF255</f>
        <v>0</v>
      </c>
      <c r="BO260" s="1">
        <f>'BASE METAS)'!FG255</f>
        <v>8</v>
      </c>
      <c r="BP260" s="1">
        <f>'BASE METAS)'!FH255</f>
        <v>32</v>
      </c>
      <c r="BQ260" s="1">
        <f>'BASE METAS)'!FI255</f>
        <v>0.2</v>
      </c>
      <c r="BR260" s="1">
        <f>'BASE METAS)'!CV255</f>
        <v>0</v>
      </c>
      <c r="BS260" s="1">
        <f>'BASE METAS)'!CW255</f>
        <v>0</v>
      </c>
      <c r="BT260" s="1">
        <f>'BASE METAS)'!CX255</f>
        <v>0</v>
      </c>
      <c r="BU260" s="1" t="e">
        <f>'BASE METAS)'!#REF!</f>
        <v>#REF!</v>
      </c>
      <c r="BV260" s="1" t="e">
        <f>'BASE METAS)'!#REF!</f>
        <v>#REF!</v>
      </c>
      <c r="BW260" s="1" t="e">
        <f>'BASE METAS)'!#REF!</f>
        <v>#REF!</v>
      </c>
      <c r="BX260" s="1" t="e">
        <f>'BASE METAS)'!#REF!</f>
        <v>#REF!</v>
      </c>
      <c r="BY260" s="1" t="e">
        <f>'BASE METAS)'!#REF!</f>
        <v>#REF!</v>
      </c>
      <c r="BZ260" s="1" t="e">
        <f>'BASE METAS)'!#REF!</f>
        <v>#REF!</v>
      </c>
      <c r="CA260" s="1" t="e">
        <f>'BASE METAS)'!#REF!</f>
        <v>#REF!</v>
      </c>
      <c r="CB260" s="1" t="e">
        <f>'BASE METAS)'!#REF!</f>
        <v>#REF!</v>
      </c>
      <c r="CC260" s="1" t="e">
        <f>'BASE METAS)'!#REF!</f>
        <v>#REF!</v>
      </c>
      <c r="CD260" s="1">
        <f>'BASE METAS)'!FJ255</f>
        <v>40</v>
      </c>
      <c r="CE260" s="1">
        <f>'BASE METAS)'!FK255</f>
        <v>0</v>
      </c>
      <c r="CF260" s="1">
        <f>'BASE METAS)'!FL255</f>
        <v>4</v>
      </c>
      <c r="CG260" s="1">
        <f>'BASE METAS)'!FM255</f>
        <v>4</v>
      </c>
    </row>
    <row r="261" spans="1:85" ht="51" x14ac:dyDescent="0.2">
      <c r="A261" s="1">
        <f>'BASE METAS)'!A256</f>
        <v>0</v>
      </c>
      <c r="B261" s="7145"/>
      <c r="C261" s="5685"/>
      <c r="D261" s="5685"/>
      <c r="E261" s="7145"/>
      <c r="F261" s="5707"/>
      <c r="G261" s="5707"/>
      <c r="H261" s="5707"/>
      <c r="I261" s="5707"/>
      <c r="J261" s="5707"/>
      <c r="K261" s="5707"/>
      <c r="L261" s="5707"/>
      <c r="M261" s="5707"/>
      <c r="N261" s="5707"/>
      <c r="O261" s="5698"/>
      <c r="P261" s="5698"/>
      <c r="Q261" s="5698"/>
      <c r="R261" s="5698"/>
      <c r="S261" s="5698"/>
      <c r="T261" s="5698"/>
      <c r="U261" s="7730"/>
      <c r="V261" s="5698"/>
      <c r="W261" s="5695"/>
      <c r="X261" s="7145"/>
      <c r="Y261" s="756" t="str">
        <f>'BASE METAS)'!Y256</f>
        <v>03</v>
      </c>
      <c r="Z261" s="504" t="str">
        <f>'BASE METAS)'!Z256</f>
        <v>CAPACITACIÓN SOBRE ECOTÉCNIAS</v>
      </c>
      <c r="AA261" s="758" t="str">
        <f>'BASE METAS)'!AA256</f>
        <v>CAPACITACIONES</v>
      </c>
      <c r="AB261" s="414">
        <f>'BASE METAS)'!AB256</f>
        <v>56</v>
      </c>
      <c r="AC261" s="414">
        <f>'BASE METAS)'!AC256</f>
        <v>8</v>
      </c>
      <c r="AD261" s="480">
        <f>'BASE METAS)'!AD256</f>
        <v>0.14285714285714285</v>
      </c>
      <c r="AE261" s="414">
        <f>'BASE METAS)'!AE256</f>
        <v>24</v>
      </c>
      <c r="AF261" s="415">
        <f>'BASE METAS)'!AF256</f>
        <v>0.42857142857142855</v>
      </c>
      <c r="AG261" s="414">
        <f>'BASE METAS)'!AG256</f>
        <v>8</v>
      </c>
      <c r="AH261" s="480">
        <f>'BASE METAS)'!AH256</f>
        <v>0.14285714285714285</v>
      </c>
      <c r="AI261" s="414">
        <f>'BASE METAS)'!AI256</f>
        <v>16</v>
      </c>
      <c r="AJ261" s="480">
        <f>'BASE METAS)'!AJ256</f>
        <v>0.2857142857142857</v>
      </c>
      <c r="AK261" s="295">
        <f>'BASE METAS)'!AK256</f>
        <v>0.99999999999999989</v>
      </c>
      <c r="AL261" s="1149">
        <f>'BASE METAS)'!AL256</f>
        <v>3</v>
      </c>
      <c r="AM261" s="959" t="str">
        <f>'BASE METAS)'!AM256</f>
        <v xml:space="preserve">CAPACITAR SOBRE ECOTÉCNIAS
</v>
      </c>
      <c r="AN261" s="959" t="str">
        <f>'BASE METAS)'!AN256</f>
        <v>MUESTRA EL PORCENTAJE DE CAPACITACIONES REALIZADAS SOBRE LAS CAPACITACIONES PROGRAMADAS</v>
      </c>
      <c r="AO261" s="1344" t="str">
        <f>'BASE METAS)'!AU256</f>
        <v>DESEMPEÑO</v>
      </c>
      <c r="AP261" s="970" t="str">
        <f>'BASE METAS)'!AO256</f>
        <v xml:space="preserve">NÚMERO DE CAPACITACIONES REALIZADAS
 </v>
      </c>
      <c r="AQ261" s="1344" t="str">
        <f>'BASE METAS)'!AP256</f>
        <v>CAPACITACIONES PROGRAMADOS</v>
      </c>
      <c r="AR261" s="970">
        <f>'BASE METAS)'!AQ256</f>
        <v>100</v>
      </c>
      <c r="AS261" s="970" t="str">
        <f>'BASE METAS)'!AR256</f>
        <v>CAPACITACIONES</v>
      </c>
      <c r="AT261" s="970" t="str">
        <f>'BASE METAS)'!AS256</f>
        <v>EFICACIA</v>
      </c>
      <c r="AU261" s="1483">
        <f>'BASE METAS)'!BO256</f>
        <v>0</v>
      </c>
      <c r="AV261" s="1">
        <f>'BASE METAS)'!BQ256</f>
        <v>56</v>
      </c>
      <c r="AW261" s="1165">
        <f>'BASE METAS)'!BR256</f>
        <v>0</v>
      </c>
      <c r="AX261" s="948">
        <f>'BASE METAS)'!BS256</f>
        <v>24</v>
      </c>
      <c r="AY261" s="948">
        <f>'BASE METAS)'!BT256</f>
        <v>24</v>
      </c>
      <c r="AZ261" s="942">
        <f>'BASE METAS)'!BU256</f>
        <v>0</v>
      </c>
      <c r="BA261" s="942">
        <f>'BASE METAS)'!BV256</f>
        <v>1</v>
      </c>
      <c r="BB261" s="1340">
        <f>'BASE METAS)'!BW256</f>
        <v>32</v>
      </c>
      <c r="BC261" s="1352">
        <f>'BASE METAS)'!BX256</f>
        <v>24</v>
      </c>
      <c r="BD261" s="942">
        <f>'BASE METAS)'!BY256</f>
        <v>0.5714285714285714</v>
      </c>
      <c r="BE261" s="942">
        <f>'BASE METAS)'!CG256</f>
        <v>8</v>
      </c>
      <c r="BF261" s="1">
        <f>'BASE METAS)'!CJ256</f>
        <v>0</v>
      </c>
      <c r="BG261" s="1">
        <f>'BASE METAS)'!CK256</f>
        <v>0</v>
      </c>
      <c r="BH261" s="1">
        <f>'BASE METAS)'!CL256</f>
        <v>0</v>
      </c>
      <c r="BI261" s="1">
        <f>'BASE METAS)'!FA256</f>
        <v>56</v>
      </c>
      <c r="BJ261" s="1">
        <f>'BASE METAS)'!FB256</f>
        <v>0</v>
      </c>
      <c r="BK261" s="1">
        <f>'BASE METAS)'!FC256</f>
        <v>0</v>
      </c>
      <c r="BL261" s="1">
        <f>'BASE METAS)'!FD256</f>
        <v>0</v>
      </c>
      <c r="BM261" s="1">
        <f>'BASE METAS)'!FE256</f>
        <v>0</v>
      </c>
      <c r="BN261" s="1">
        <f>'BASE METAS)'!FF256</f>
        <v>0</v>
      </c>
      <c r="BO261" s="1">
        <f>'BASE METAS)'!FG256</f>
        <v>8</v>
      </c>
      <c r="BP261" s="1">
        <f>'BASE METAS)'!FH256</f>
        <v>48</v>
      </c>
      <c r="BQ261" s="1">
        <f>'BASE METAS)'!FI256</f>
        <v>0.14285714285714285</v>
      </c>
      <c r="BR261" s="1">
        <f>'BASE METAS)'!CV256</f>
        <v>0</v>
      </c>
      <c r="BS261" s="1">
        <f>'BASE METAS)'!CW256</f>
        <v>0</v>
      </c>
      <c r="BT261" s="1">
        <f>'BASE METAS)'!CX256</f>
        <v>0</v>
      </c>
      <c r="BU261" s="1" t="e">
        <f>'BASE METAS)'!#REF!</f>
        <v>#REF!</v>
      </c>
      <c r="BV261" s="1" t="e">
        <f>'BASE METAS)'!#REF!</f>
        <v>#REF!</v>
      </c>
      <c r="BW261" s="1" t="e">
        <f>'BASE METAS)'!#REF!</f>
        <v>#REF!</v>
      </c>
      <c r="BX261" s="1" t="e">
        <f>'BASE METAS)'!#REF!</f>
        <v>#REF!</v>
      </c>
      <c r="BY261" s="1" t="e">
        <f>'BASE METAS)'!#REF!</f>
        <v>#REF!</v>
      </c>
      <c r="BZ261" s="1" t="e">
        <f>'BASE METAS)'!#REF!</f>
        <v>#REF!</v>
      </c>
      <c r="CA261" s="1" t="e">
        <f>'BASE METAS)'!#REF!</f>
        <v>#REF!</v>
      </c>
      <c r="CB261" s="1" t="e">
        <f>'BASE METAS)'!#REF!</f>
        <v>#REF!</v>
      </c>
      <c r="CC261" s="1" t="e">
        <f>'BASE METAS)'!#REF!</f>
        <v>#REF!</v>
      </c>
      <c r="CD261" s="1">
        <f>'BASE METAS)'!FJ256</f>
        <v>56</v>
      </c>
      <c r="CE261" s="1">
        <f>'BASE METAS)'!FK256</f>
        <v>0</v>
      </c>
      <c r="CF261" s="1">
        <f>'BASE METAS)'!FL256</f>
        <v>0</v>
      </c>
      <c r="CG261" s="1">
        <f>'BASE METAS)'!FM256</f>
        <v>0</v>
      </c>
    </row>
    <row r="262" spans="1:85" ht="63.75" x14ac:dyDescent="0.25">
      <c r="A262" s="1">
        <f>'BASE METAS)'!A257</f>
        <v>0</v>
      </c>
      <c r="B262" s="7145"/>
      <c r="C262" s="5685"/>
      <c r="D262" s="5685"/>
      <c r="E262" s="7145"/>
      <c r="F262" s="5707"/>
      <c r="G262" s="5707"/>
      <c r="H262" s="5707"/>
      <c r="I262" s="5707"/>
      <c r="J262" s="5707"/>
      <c r="K262" s="5707"/>
      <c r="L262" s="5707"/>
      <c r="M262" s="5707"/>
      <c r="N262" s="5707"/>
      <c r="O262" s="5698"/>
      <c r="P262" s="5698"/>
      <c r="Q262" s="5698"/>
      <c r="R262" s="5698"/>
      <c r="S262" s="5698"/>
      <c r="T262" s="5698"/>
      <c r="U262" s="7730"/>
      <c r="V262" s="5698"/>
      <c r="W262" s="5695"/>
      <c r="X262" s="7145"/>
      <c r="Y262" s="756" t="str">
        <f>'BASE METAS)'!Y257</f>
        <v>04</v>
      </c>
      <c r="Z262" s="504" t="str">
        <f>'BASE METAS)'!Z257</f>
        <v>CONFORMACIÓN DE INSPECTORES ECOLÓGICOS</v>
      </c>
      <c r="AA262" s="757" t="str">
        <f>'BASE METAS)'!AA257</f>
        <v>INSPECTORES</v>
      </c>
      <c r="AB262" s="414">
        <f>'BASE METAS)'!AB257</f>
        <v>700</v>
      </c>
      <c r="AC262" s="414">
        <f>'BASE METAS)'!AC257</f>
        <v>100</v>
      </c>
      <c r="AD262" s="480">
        <f>'BASE METAS)'!AD257</f>
        <v>0.14285714285714285</v>
      </c>
      <c r="AE262" s="414">
        <f>'BASE METAS)'!AE257</f>
        <v>300</v>
      </c>
      <c r="AF262" s="415">
        <f>'BASE METAS)'!AF257</f>
        <v>0.42857142857142855</v>
      </c>
      <c r="AG262" s="414">
        <f>'BASE METAS)'!AG257</f>
        <v>100</v>
      </c>
      <c r="AH262" s="480">
        <f>'BASE METAS)'!AH257</f>
        <v>0.14285714285714285</v>
      </c>
      <c r="AI262" s="414">
        <f>'BASE METAS)'!AI257</f>
        <v>200</v>
      </c>
      <c r="AJ262" s="480">
        <f>'BASE METAS)'!AJ257</f>
        <v>0.2857142857142857</v>
      </c>
      <c r="AK262" s="295">
        <f>'BASE METAS)'!AK257</f>
        <v>0.99999999999999989</v>
      </c>
      <c r="AL262" s="1149">
        <f>'BASE METAS)'!AL257</f>
        <v>4</v>
      </c>
      <c r="AM262" s="970" t="str">
        <f>'BASE METAS)'!AM257</f>
        <v>CONFORMACIÓN DE INSPECTORES ECOLÓGICOS</v>
      </c>
      <c r="AN262" s="970" t="str">
        <f>'BASE METAS)'!AN257</f>
        <v>MUESTRA EL PORCENTAJE DE NIÑOS INSPECTORES INTEGRADOS AL ROGRAMA, CON RESPECTO A LOS NIÑOS PROGRAMADOS</v>
      </c>
      <c r="AO262" s="1344" t="str">
        <f>'BASE METAS)'!AU257</f>
        <v>DESEMPEÑO</v>
      </c>
      <c r="AP262" s="970" t="str">
        <f>'BASE METAS)'!AO257</f>
        <v xml:space="preserve">NÚMERO DE NIÑOS REGISTRADOS EN EL PROGRAMA                                                </v>
      </c>
      <c r="AQ262" s="1344" t="str">
        <f>'BASE METAS)'!AP257</f>
        <v>NÚMERO DE NIÑOS PROGRAMADOS</v>
      </c>
      <c r="AR262" s="970">
        <f>'BASE METAS)'!AQ257</f>
        <v>100</v>
      </c>
      <c r="AS262" s="970" t="str">
        <f>'BASE METAS)'!AR257</f>
        <v>INSPECTORES</v>
      </c>
      <c r="AT262" s="970" t="str">
        <f>'BASE METAS)'!AS257</f>
        <v>EFICACIA</v>
      </c>
      <c r="AU262" s="1483">
        <f>'BASE METAS)'!BO257</f>
        <v>0</v>
      </c>
      <c r="AV262" s="1">
        <f>'BASE METAS)'!BQ257</f>
        <v>700</v>
      </c>
      <c r="AW262" s="1352">
        <f>'BASE METAS)'!BR257</f>
        <v>0</v>
      </c>
      <c r="AX262" s="1352">
        <f>'BASE METAS)'!BS257</f>
        <v>300</v>
      </c>
      <c r="AY262" s="1352">
        <f>'BASE METAS)'!BT257</f>
        <v>745</v>
      </c>
      <c r="AZ262" s="1352">
        <f>'BASE METAS)'!BU257</f>
        <v>-445</v>
      </c>
      <c r="BA262" s="1352">
        <f>'BASE METAS)'!BV257</f>
        <v>2.4833333333333334</v>
      </c>
      <c r="BB262" s="1352">
        <f>'BASE METAS)'!BW257</f>
        <v>745</v>
      </c>
      <c r="BC262" s="1352">
        <f>'BASE METAS)'!BX257</f>
        <v>-45</v>
      </c>
      <c r="BD262" s="942">
        <f>'BASE METAS)'!BY257</f>
        <v>1.0642857142857143</v>
      </c>
      <c r="BE262" s="942">
        <f>'BASE METAS)'!CG257</f>
        <v>0</v>
      </c>
      <c r="BF262" s="1">
        <f>'BASE METAS)'!CJ257</f>
        <v>0</v>
      </c>
      <c r="BG262" s="1">
        <f>'BASE METAS)'!CK257</f>
        <v>0</v>
      </c>
      <c r="BH262" s="1">
        <f>'BASE METAS)'!CL257</f>
        <v>0</v>
      </c>
      <c r="BI262" s="1">
        <f>'BASE METAS)'!FA257</f>
        <v>700</v>
      </c>
      <c r="BJ262" s="1">
        <f>'BASE METAS)'!FB257</f>
        <v>0</v>
      </c>
      <c r="BK262" s="1">
        <f>'BASE METAS)'!FC257</f>
        <v>0</v>
      </c>
      <c r="BL262" s="1">
        <f>'BASE METAS)'!FD257</f>
        <v>0</v>
      </c>
      <c r="BM262" s="1">
        <f>'BASE METAS)'!FE257</f>
        <v>0</v>
      </c>
      <c r="BN262" s="1">
        <f>'BASE METAS)'!FF257</f>
        <v>0</v>
      </c>
      <c r="BO262" s="1">
        <f>'BASE METAS)'!FG257</f>
        <v>0</v>
      </c>
      <c r="BP262" s="1">
        <f>'BASE METAS)'!FH257</f>
        <v>700</v>
      </c>
      <c r="BQ262" s="1">
        <f>'BASE METAS)'!FI257</f>
        <v>0</v>
      </c>
      <c r="BR262" s="1">
        <f>'BASE METAS)'!CV257</f>
        <v>0</v>
      </c>
      <c r="BS262" s="1">
        <f>'BASE METAS)'!CW257</f>
        <v>0</v>
      </c>
      <c r="BT262" s="1">
        <f>'BASE METAS)'!CX257</f>
        <v>0</v>
      </c>
      <c r="BU262" s="1" t="e">
        <f>'BASE METAS)'!#REF!</f>
        <v>#REF!</v>
      </c>
      <c r="BV262" s="1" t="e">
        <f>'BASE METAS)'!#REF!</f>
        <v>#REF!</v>
      </c>
      <c r="BW262" s="1" t="e">
        <f>'BASE METAS)'!#REF!</f>
        <v>#REF!</v>
      </c>
      <c r="BX262" s="1" t="e">
        <f>'BASE METAS)'!#REF!</f>
        <v>#REF!</v>
      </c>
      <c r="BY262" s="1" t="e">
        <f>'BASE METAS)'!#REF!</f>
        <v>#REF!</v>
      </c>
      <c r="BZ262" s="1" t="e">
        <f>'BASE METAS)'!#REF!</f>
        <v>#REF!</v>
      </c>
      <c r="CA262" s="1" t="e">
        <f>'BASE METAS)'!#REF!</f>
        <v>#REF!</v>
      </c>
      <c r="CB262" s="1" t="e">
        <f>'BASE METAS)'!#REF!</f>
        <v>#REF!</v>
      </c>
      <c r="CC262" s="1" t="e">
        <f>'BASE METAS)'!#REF!</f>
        <v>#REF!</v>
      </c>
      <c r="CD262" s="1">
        <f>'BASE METAS)'!FJ257</f>
        <v>700</v>
      </c>
      <c r="CE262" s="1">
        <f>'BASE METAS)'!FK257</f>
        <v>0</v>
      </c>
      <c r="CF262" s="1">
        <f>'BASE METAS)'!FL257</f>
        <v>300</v>
      </c>
      <c r="CG262" s="1">
        <f>'BASE METAS)'!FM257</f>
        <v>745</v>
      </c>
    </row>
    <row r="263" spans="1:85" ht="87.75" customHeight="1" x14ac:dyDescent="0.25">
      <c r="A263" s="1">
        <f>'BASE METAS)'!A258</f>
        <v>0</v>
      </c>
      <c r="B263" s="7145"/>
      <c r="C263" s="5685"/>
      <c r="D263" s="5685"/>
      <c r="E263" s="7145"/>
      <c r="F263" s="5707"/>
      <c r="G263" s="5707"/>
      <c r="H263" s="5707"/>
      <c r="I263" s="5707"/>
      <c r="J263" s="5707"/>
      <c r="K263" s="5707"/>
      <c r="L263" s="5707"/>
      <c r="M263" s="5707"/>
      <c r="N263" s="5707"/>
      <c r="O263" s="5698"/>
      <c r="P263" s="5698"/>
      <c r="Q263" s="5698"/>
      <c r="R263" s="5698"/>
      <c r="S263" s="5698"/>
      <c r="T263" s="5698"/>
      <c r="U263" s="7730"/>
      <c r="V263" s="5698"/>
      <c r="W263" s="5695"/>
      <c r="X263" s="7145"/>
      <c r="Y263" s="458" t="str">
        <f>'BASE METAS)'!Y258</f>
        <v>05</v>
      </c>
      <c r="Z263" s="751" t="str">
        <f>'BASE METAS)'!Z258</f>
        <v>CAPACITACIÓN SOBRE SISTEMAS ALTERNATIVOS DE ENERGÍA VERDE</v>
      </c>
      <c r="AA263" s="538" t="str">
        <f>'BASE METAS)'!AA258</f>
        <v>CAPACITACIONES</v>
      </c>
      <c r="AB263" s="460">
        <f>'BASE METAS)'!AB258</f>
        <v>16</v>
      </c>
      <c r="AC263" s="460">
        <f>'BASE METAS)'!AC258</f>
        <v>0</v>
      </c>
      <c r="AD263" s="577">
        <f>'BASE METAS)'!AD258</f>
        <v>0</v>
      </c>
      <c r="AE263" s="460">
        <f>'BASE METAS)'!AE258</f>
        <v>16</v>
      </c>
      <c r="AF263" s="544">
        <f>'BASE METAS)'!AF258</f>
        <v>1</v>
      </c>
      <c r="AG263" s="460">
        <f>'BASE METAS)'!AG258</f>
        <v>0</v>
      </c>
      <c r="AH263" s="577">
        <f>'BASE METAS)'!AH258</f>
        <v>0</v>
      </c>
      <c r="AI263" s="460">
        <f>'BASE METAS)'!AI258</f>
        <v>0</v>
      </c>
      <c r="AJ263" s="577">
        <f>'BASE METAS)'!AJ258</f>
        <v>0</v>
      </c>
      <c r="AK263" s="211">
        <f>'BASE METAS)'!AK258</f>
        <v>1</v>
      </c>
      <c r="AL263" s="1149">
        <f>'BASE METAS)'!AL258</f>
        <v>5</v>
      </c>
      <c r="AM263" s="970" t="str">
        <f>'BASE METAS)'!AM258</f>
        <v>CAPACITACIÓN SOBRE SISTEMAS ALTERNATIVOS DE ENERGÍA VERDE</v>
      </c>
      <c r="AN263" s="970" t="str">
        <f>'BASE METAS)'!AN258</f>
        <v>MUESTRA EL POCENTAJE DE CAPACITACIONES REALIZADAS SOBRE LAS CAPACITACIONES PROGRAMADAS</v>
      </c>
      <c r="AO263" s="1344" t="str">
        <f>'BASE METAS)'!AU258</f>
        <v>DESEMPEÑO</v>
      </c>
      <c r="AP263" s="970" t="str">
        <f>'BASE METAS)'!AO258</f>
        <v>NÚMERO DE CAPACITACIONES REALIZADAS</v>
      </c>
      <c r="AQ263" s="1344" t="str">
        <f>'BASE METAS)'!AP258</f>
        <v>CAPACITACIONES PROGRAMADOS</v>
      </c>
      <c r="AR263" s="970">
        <f>'BASE METAS)'!AQ258</f>
        <v>100</v>
      </c>
      <c r="AS263" s="970" t="str">
        <f>'BASE METAS)'!AR258</f>
        <v>CAPACITACIONES</v>
      </c>
      <c r="AT263" s="970" t="str">
        <f>'BASE METAS)'!AS258</f>
        <v>EFICACIA</v>
      </c>
      <c r="AU263" s="1483">
        <f>'BASE METAS)'!BO258</f>
        <v>0</v>
      </c>
      <c r="AV263" s="1">
        <f>'BASE METAS)'!BQ258</f>
        <v>16</v>
      </c>
      <c r="AW263" s="1352">
        <f>'BASE METAS)'!BR258</f>
        <v>0</v>
      </c>
      <c r="AX263" s="1352">
        <f>'BASE METAS)'!BS258</f>
        <v>16</v>
      </c>
      <c r="AY263" s="1352">
        <f>'BASE METAS)'!BT258</f>
        <v>16</v>
      </c>
      <c r="AZ263" s="1352">
        <f>'BASE METAS)'!BU258</f>
        <v>0</v>
      </c>
      <c r="BA263" s="1352">
        <f>'BASE METAS)'!BV258</f>
        <v>1</v>
      </c>
      <c r="BB263" s="1352">
        <f>'BASE METAS)'!BW258</f>
        <v>16</v>
      </c>
      <c r="BC263" s="1352">
        <f>'BASE METAS)'!BX258</f>
        <v>0</v>
      </c>
      <c r="BD263" s="942">
        <f>'BASE METAS)'!BY258</f>
        <v>1</v>
      </c>
      <c r="BE263" s="942">
        <f>'BASE METAS)'!CG258</f>
        <v>0</v>
      </c>
      <c r="BF263" s="1">
        <f>'BASE METAS)'!CJ258</f>
        <v>0</v>
      </c>
      <c r="BG263" s="1">
        <f>'BASE METAS)'!CK258</f>
        <v>0</v>
      </c>
      <c r="BH263" s="1">
        <f>'BASE METAS)'!CL258</f>
        <v>0</v>
      </c>
      <c r="BI263" s="1">
        <f>'BASE METAS)'!FA258</f>
        <v>16</v>
      </c>
      <c r="BJ263" s="1">
        <f>'BASE METAS)'!FB258</f>
        <v>0</v>
      </c>
      <c r="BK263" s="1">
        <f>'BASE METAS)'!FC258</f>
        <v>0</v>
      </c>
      <c r="BL263" s="1">
        <f>'BASE METAS)'!FD258</f>
        <v>0</v>
      </c>
      <c r="BM263" s="1">
        <f>'BASE METAS)'!FE258</f>
        <v>0</v>
      </c>
      <c r="BN263" s="1">
        <f>'BASE METAS)'!FF258</f>
        <v>0</v>
      </c>
      <c r="BO263" s="1">
        <f>'BASE METAS)'!FG258</f>
        <v>0</v>
      </c>
      <c r="BP263" s="1">
        <f>'BASE METAS)'!FH258</f>
        <v>16</v>
      </c>
      <c r="BQ263" s="1">
        <f>'BASE METAS)'!FI258</f>
        <v>0</v>
      </c>
      <c r="BR263" s="1">
        <f>'BASE METAS)'!CV258</f>
        <v>0</v>
      </c>
      <c r="BS263" s="1">
        <f>'BASE METAS)'!CW258</f>
        <v>0</v>
      </c>
      <c r="BT263" s="1">
        <f>'BASE METAS)'!CX258</f>
        <v>0</v>
      </c>
      <c r="BU263" s="1" t="e">
        <f>'BASE METAS)'!#REF!</f>
        <v>#REF!</v>
      </c>
      <c r="BV263" s="1" t="e">
        <f>'BASE METAS)'!#REF!</f>
        <v>#REF!</v>
      </c>
      <c r="BW263" s="1" t="e">
        <f>'BASE METAS)'!#REF!</f>
        <v>#REF!</v>
      </c>
      <c r="BX263" s="1" t="e">
        <f>'BASE METAS)'!#REF!</f>
        <v>#REF!</v>
      </c>
      <c r="BY263" s="1" t="e">
        <f>'BASE METAS)'!#REF!</f>
        <v>#REF!</v>
      </c>
      <c r="BZ263" s="1" t="e">
        <f>'BASE METAS)'!#REF!</f>
        <v>#REF!</v>
      </c>
      <c r="CA263" s="1" t="e">
        <f>'BASE METAS)'!#REF!</f>
        <v>#REF!</v>
      </c>
      <c r="CB263" s="1" t="e">
        <f>'BASE METAS)'!#REF!</f>
        <v>#REF!</v>
      </c>
      <c r="CC263" s="1" t="e">
        <f>'BASE METAS)'!#REF!</f>
        <v>#REF!</v>
      </c>
      <c r="CD263" s="1">
        <f>'BASE METAS)'!FJ258</f>
        <v>16</v>
      </c>
      <c r="CE263" s="1">
        <f>'BASE METAS)'!FK258</f>
        <v>0</v>
      </c>
      <c r="CF263" s="1">
        <f>'BASE METAS)'!FL258</f>
        <v>0</v>
      </c>
      <c r="CG263" s="1">
        <f>'BASE METAS)'!FM258</f>
        <v>0</v>
      </c>
    </row>
    <row r="264" spans="1:85" ht="51" x14ac:dyDescent="0.25">
      <c r="A264" s="1">
        <f>'BASE METAS)'!A259</f>
        <v>0</v>
      </c>
      <c r="B264" s="7145"/>
      <c r="C264" s="5685"/>
      <c r="D264" s="5685"/>
      <c r="E264" s="7145"/>
      <c r="F264" s="5707"/>
      <c r="G264" s="5707"/>
      <c r="H264" s="5707"/>
      <c r="I264" s="5707"/>
      <c r="J264" s="5707"/>
      <c r="K264" s="5707"/>
      <c r="L264" s="5707"/>
      <c r="M264" s="5707"/>
      <c r="N264" s="5707"/>
      <c r="O264" s="5698"/>
      <c r="P264" s="5698"/>
      <c r="Q264" s="5698"/>
      <c r="R264" s="5698"/>
      <c r="S264" s="5698"/>
      <c r="T264" s="5698"/>
      <c r="U264" s="7730"/>
      <c r="V264" s="5698"/>
      <c r="W264" s="5695"/>
      <c r="X264" s="7145"/>
      <c r="Y264" s="458" t="str">
        <f>'BASE METAS)'!Y259</f>
        <v>06</v>
      </c>
      <c r="Z264" s="751" t="str">
        <f>'BASE METAS)'!Z259</f>
        <v xml:space="preserve">DIFUSIÓN DE AZOTEAS VERDES </v>
      </c>
      <c r="AA264" s="538" t="str">
        <f>'BASE METAS)'!AA259</f>
        <v xml:space="preserve">GRUPOS </v>
      </c>
      <c r="AB264" s="460">
        <f>'BASE METAS)'!AB259</f>
        <v>16</v>
      </c>
      <c r="AC264" s="460">
        <f>'BASE METAS)'!AC259</f>
        <v>0</v>
      </c>
      <c r="AD264" s="577">
        <f>'BASE METAS)'!AD259</f>
        <v>0</v>
      </c>
      <c r="AE264" s="460">
        <f>'BASE METAS)'!AE259</f>
        <v>16</v>
      </c>
      <c r="AF264" s="544">
        <f>'BASE METAS)'!AF259</f>
        <v>1</v>
      </c>
      <c r="AG264" s="460">
        <f>'BASE METAS)'!AG259</f>
        <v>0</v>
      </c>
      <c r="AH264" s="577">
        <f>'BASE METAS)'!AH259</f>
        <v>0</v>
      </c>
      <c r="AI264" s="460">
        <f>'BASE METAS)'!AI259</f>
        <v>0</v>
      </c>
      <c r="AJ264" s="577">
        <f>'BASE METAS)'!AJ259</f>
        <v>0</v>
      </c>
      <c r="AK264" s="211">
        <f>'BASE METAS)'!AK259</f>
        <v>1</v>
      </c>
      <c r="AL264" s="1149">
        <f>'BASE METAS)'!AL259</f>
        <v>6</v>
      </c>
      <c r="AM264" s="970" t="str">
        <f>'BASE METAS)'!AM259</f>
        <v xml:space="preserve">DIFUSIÓN DE AZOTEAS VERDES
</v>
      </c>
      <c r="AN264" s="970" t="str">
        <f>'BASE METAS)'!AN259</f>
        <v>MUESTRA EL POCENTAJE DE GRUPOS INFORMADOS, CON RESPECTO A LOS GRUPOS PROGRAMADOS</v>
      </c>
      <c r="AO264" s="1344" t="str">
        <f>'BASE METAS)'!AU259</f>
        <v>DESEMPEÑO</v>
      </c>
      <c r="AP264" s="970" t="str">
        <f>'BASE METAS)'!AO259</f>
        <v xml:space="preserve">NÚMERO DE GRUPOS INFORMADOS </v>
      </c>
      <c r="AQ264" s="1344" t="str">
        <f>'BASE METAS)'!AP259</f>
        <v>NÚMERO DE GRUPOS PROGRAMADOS</v>
      </c>
      <c r="AR264" s="970">
        <f>'BASE METAS)'!AQ259</f>
        <v>100</v>
      </c>
      <c r="AS264" s="970" t="str">
        <f>'BASE METAS)'!AR259</f>
        <v xml:space="preserve">GRUPOS </v>
      </c>
      <c r="AT264" s="970" t="str">
        <f>'BASE METAS)'!AS259</f>
        <v>EFICACIA</v>
      </c>
      <c r="AU264" s="1483">
        <f>'BASE METAS)'!BO259</f>
        <v>0</v>
      </c>
      <c r="AV264" s="1">
        <f>'BASE METAS)'!BQ259</f>
        <v>16</v>
      </c>
      <c r="AW264" s="1352">
        <f>'BASE METAS)'!BR259</f>
        <v>0</v>
      </c>
      <c r="AX264" s="1352">
        <f>'BASE METAS)'!BS259</f>
        <v>16</v>
      </c>
      <c r="AY264" s="1352">
        <f>'BASE METAS)'!BT259</f>
        <v>16</v>
      </c>
      <c r="AZ264" s="1352">
        <f>'BASE METAS)'!BU259</f>
        <v>0</v>
      </c>
      <c r="BA264" s="1352">
        <f>'BASE METAS)'!BV259</f>
        <v>1</v>
      </c>
      <c r="BB264" s="1352">
        <f>'BASE METAS)'!BW259</f>
        <v>16</v>
      </c>
      <c r="BC264" s="1352">
        <f>'BASE METAS)'!BX259</f>
        <v>0</v>
      </c>
      <c r="BD264" s="942">
        <f>'BASE METAS)'!BY259</f>
        <v>1</v>
      </c>
      <c r="BE264" s="942">
        <f>'BASE METAS)'!CG259</f>
        <v>0</v>
      </c>
      <c r="BF264" s="1">
        <f>'BASE METAS)'!CJ259</f>
        <v>0</v>
      </c>
      <c r="BG264" s="1">
        <f>'BASE METAS)'!CK259</f>
        <v>0</v>
      </c>
      <c r="BH264" s="1">
        <f>'BASE METAS)'!CL259</f>
        <v>0</v>
      </c>
      <c r="BI264" s="1">
        <f>'BASE METAS)'!FA259</f>
        <v>16</v>
      </c>
      <c r="BJ264" s="1">
        <f>'BASE METAS)'!FB259</f>
        <v>0</v>
      </c>
      <c r="BK264" s="1">
        <f>'BASE METAS)'!FC259</f>
        <v>0</v>
      </c>
      <c r="BL264" s="1">
        <f>'BASE METAS)'!FD259</f>
        <v>0</v>
      </c>
      <c r="BM264" s="1">
        <f>'BASE METAS)'!FE259</f>
        <v>0</v>
      </c>
      <c r="BN264" s="1">
        <f>'BASE METAS)'!FF259</f>
        <v>0</v>
      </c>
      <c r="BO264" s="1">
        <f>'BASE METAS)'!FG259</f>
        <v>0</v>
      </c>
      <c r="BP264" s="1">
        <f>'BASE METAS)'!FH259</f>
        <v>16</v>
      </c>
      <c r="BQ264" s="1">
        <f>'BASE METAS)'!FI259</f>
        <v>0</v>
      </c>
      <c r="BR264" s="1">
        <f>'BASE METAS)'!CV259</f>
        <v>0</v>
      </c>
      <c r="BS264" s="1">
        <f>'BASE METAS)'!CW259</f>
        <v>0</v>
      </c>
      <c r="BT264" s="1">
        <f>'BASE METAS)'!CX259</f>
        <v>0</v>
      </c>
      <c r="BU264" s="1" t="e">
        <f>'BASE METAS)'!#REF!</f>
        <v>#REF!</v>
      </c>
      <c r="BV264" s="1" t="e">
        <f>'BASE METAS)'!#REF!</f>
        <v>#REF!</v>
      </c>
      <c r="BW264" s="1" t="e">
        <f>'BASE METAS)'!#REF!</f>
        <v>#REF!</v>
      </c>
      <c r="BX264" s="1" t="e">
        <f>'BASE METAS)'!#REF!</f>
        <v>#REF!</v>
      </c>
      <c r="BY264" s="1" t="e">
        <f>'BASE METAS)'!#REF!</f>
        <v>#REF!</v>
      </c>
      <c r="BZ264" s="1" t="e">
        <f>'BASE METAS)'!#REF!</f>
        <v>#REF!</v>
      </c>
      <c r="CA264" s="1" t="e">
        <f>'BASE METAS)'!#REF!</f>
        <v>#REF!</v>
      </c>
      <c r="CB264" s="1" t="e">
        <f>'BASE METAS)'!#REF!</f>
        <v>#REF!</v>
      </c>
      <c r="CC264" s="1" t="e">
        <f>'BASE METAS)'!#REF!</f>
        <v>#REF!</v>
      </c>
      <c r="CD264" s="1">
        <f>'BASE METAS)'!FJ259</f>
        <v>16</v>
      </c>
      <c r="CE264" s="1">
        <f>'BASE METAS)'!FK259</f>
        <v>0</v>
      </c>
      <c r="CF264" s="1">
        <f>'BASE METAS)'!FL259</f>
        <v>0</v>
      </c>
      <c r="CG264" s="1">
        <f>'BASE METAS)'!FM259</f>
        <v>0</v>
      </c>
    </row>
    <row r="265" spans="1:85" ht="51" x14ac:dyDescent="0.2">
      <c r="A265" s="1">
        <f>'BASE METAS)'!A260</f>
        <v>0</v>
      </c>
      <c r="B265" s="7145"/>
      <c r="C265" s="5686"/>
      <c r="D265" s="5686"/>
      <c r="E265" s="7103"/>
      <c r="F265" s="5708"/>
      <c r="G265" s="5708"/>
      <c r="H265" s="5708"/>
      <c r="I265" s="5708"/>
      <c r="J265" s="5708"/>
      <c r="K265" s="5708"/>
      <c r="L265" s="5708"/>
      <c r="M265" s="5708"/>
      <c r="N265" s="5708"/>
      <c r="O265" s="5699"/>
      <c r="P265" s="5699"/>
      <c r="Q265" s="5699"/>
      <c r="R265" s="5699"/>
      <c r="S265" s="5699"/>
      <c r="T265" s="5699"/>
      <c r="U265" s="7731"/>
      <c r="V265" s="5699"/>
      <c r="W265" s="5696"/>
      <c r="X265" s="7103"/>
      <c r="Y265" s="458" t="str">
        <f>'BASE METAS)'!Y260</f>
        <v>07</v>
      </c>
      <c r="Z265" s="473" t="str">
        <f>'BASE METAS)'!Z260</f>
        <v>REHABILITACIÓN DE AREAS VERDES</v>
      </c>
      <c r="AA265" s="752" t="str">
        <f>'BASE METAS)'!AA260</f>
        <v>ÁREAS VERDES</v>
      </c>
      <c r="AB265" s="460">
        <f>'BASE METAS)'!AB260</f>
        <v>3</v>
      </c>
      <c r="AC265" s="460">
        <f>'BASE METAS)'!AC260</f>
        <v>0</v>
      </c>
      <c r="AD265" s="577">
        <f>'BASE METAS)'!AD260</f>
        <v>0</v>
      </c>
      <c r="AE265" s="460">
        <f>'BASE METAS)'!AE260</f>
        <v>1</v>
      </c>
      <c r="AF265" s="544">
        <f>'BASE METAS)'!AF260</f>
        <v>0.33</v>
      </c>
      <c r="AG265" s="460">
        <f>'BASE METAS)'!AG260</f>
        <v>2</v>
      </c>
      <c r="AH265" s="577">
        <f>'BASE METAS)'!AH260</f>
        <v>0.66666666666666663</v>
      </c>
      <c r="AI265" s="460">
        <f>'BASE METAS)'!AI260</f>
        <v>0</v>
      </c>
      <c r="AJ265" s="577">
        <f>'BASE METAS)'!AJ260</f>
        <v>0</v>
      </c>
      <c r="AK265" s="211">
        <f>'BASE METAS)'!AK260</f>
        <v>0.99666666666666659</v>
      </c>
      <c r="AL265" s="1149">
        <f>'BASE METAS)'!AL260</f>
        <v>7</v>
      </c>
      <c r="AM265" s="970" t="str">
        <f>'BASE METAS)'!AM260</f>
        <v xml:space="preserve">REHABILITACIÓN DE AREAS VERDES </v>
      </c>
      <c r="AN265" s="970" t="str">
        <f>'BASE METAS)'!AN260</f>
        <v>MUESTRA EL PORCENTAJE DE ÁREAS VERDES REHABILITADAS, CON RESPECTO A LAS ÁREAS VERDES PROGRAMADAS</v>
      </c>
      <c r="AO265" s="1344" t="str">
        <f>'BASE METAS)'!AU260</f>
        <v>DESEMPEÑO</v>
      </c>
      <c r="AP265" s="970" t="str">
        <f>'BASE METAS)'!AO260</f>
        <v xml:space="preserve">NÚMERO DE ÁREAS VERDES REHABILITADAS  </v>
      </c>
      <c r="AQ265" s="1344" t="str">
        <f>'BASE METAS)'!AP260</f>
        <v>NÚMERO DE ÁREAS VERDES PROGRAMADAS</v>
      </c>
      <c r="AR265" s="970">
        <f>'BASE METAS)'!AQ260</f>
        <v>100</v>
      </c>
      <c r="AS265" s="970" t="str">
        <f>'BASE METAS)'!AR260</f>
        <v>ÁREAS VERDES</v>
      </c>
      <c r="AT265" s="970" t="str">
        <f>'BASE METAS)'!AS260</f>
        <v>EFICACIA</v>
      </c>
      <c r="AU265" s="1483">
        <f>'BASE METAS)'!BO260</f>
        <v>0</v>
      </c>
      <c r="AV265" s="1">
        <f>'BASE METAS)'!BQ260</f>
        <v>3</v>
      </c>
      <c r="AW265" s="1165">
        <f>'BASE METAS)'!BR260</f>
        <v>0</v>
      </c>
      <c r="AX265" s="948">
        <f>'BASE METAS)'!BS260</f>
        <v>1</v>
      </c>
      <c r="AY265" s="948">
        <f>'BASE METAS)'!BT260</f>
        <v>1</v>
      </c>
      <c r="AZ265" s="942">
        <f>'BASE METAS)'!BU260</f>
        <v>0</v>
      </c>
      <c r="BA265" s="942">
        <f>'BASE METAS)'!BV260</f>
        <v>1</v>
      </c>
      <c r="BB265" s="1340">
        <f>'BASE METAS)'!BW260</f>
        <v>1</v>
      </c>
      <c r="BC265" s="1352">
        <f>'BASE METAS)'!BX260</f>
        <v>2</v>
      </c>
      <c r="BD265" s="942">
        <f>'BASE METAS)'!BY260</f>
        <v>0.33333333333333331</v>
      </c>
      <c r="BE265" s="942">
        <f>'BASE METAS)'!CG260</f>
        <v>0</v>
      </c>
      <c r="BF265" s="1">
        <f>'BASE METAS)'!CJ260</f>
        <v>0</v>
      </c>
      <c r="BG265" s="1">
        <f>'BASE METAS)'!CK260</f>
        <v>0</v>
      </c>
      <c r="BH265" s="1">
        <f>'BASE METAS)'!CL260</f>
        <v>0</v>
      </c>
      <c r="BI265" s="1">
        <f>'BASE METAS)'!FA260</f>
        <v>3</v>
      </c>
      <c r="BJ265" s="1">
        <f>'BASE METAS)'!FB260</f>
        <v>0</v>
      </c>
      <c r="BK265" s="1">
        <f>'BASE METAS)'!FC260</f>
        <v>0</v>
      </c>
      <c r="BL265" s="1">
        <f>'BASE METAS)'!FD260</f>
        <v>0</v>
      </c>
      <c r="BM265" s="1">
        <f>'BASE METAS)'!FE260</f>
        <v>0</v>
      </c>
      <c r="BN265" s="1">
        <f>'BASE METAS)'!FF260</f>
        <v>0</v>
      </c>
      <c r="BO265" s="1">
        <f>'BASE METAS)'!FG260</f>
        <v>0</v>
      </c>
      <c r="BP265" s="1">
        <f>'BASE METAS)'!FH260</f>
        <v>3</v>
      </c>
      <c r="BQ265" s="1">
        <f>'BASE METAS)'!FI260</f>
        <v>0</v>
      </c>
      <c r="BR265" s="1">
        <f>'BASE METAS)'!CV260</f>
        <v>0</v>
      </c>
      <c r="BS265" s="1">
        <f>'BASE METAS)'!CW260</f>
        <v>0</v>
      </c>
      <c r="BT265" s="1">
        <f>'BASE METAS)'!CX260</f>
        <v>0</v>
      </c>
      <c r="BU265" s="1" t="e">
        <f>'BASE METAS)'!#REF!</f>
        <v>#REF!</v>
      </c>
      <c r="BV265" s="1" t="e">
        <f>'BASE METAS)'!#REF!</f>
        <v>#REF!</v>
      </c>
      <c r="BW265" s="1" t="e">
        <f>'BASE METAS)'!#REF!</f>
        <v>#REF!</v>
      </c>
      <c r="BX265" s="1" t="e">
        <f>'BASE METAS)'!#REF!</f>
        <v>#REF!</v>
      </c>
      <c r="BY265" s="1" t="e">
        <f>'BASE METAS)'!#REF!</f>
        <v>#REF!</v>
      </c>
      <c r="BZ265" s="1" t="e">
        <f>'BASE METAS)'!#REF!</f>
        <v>#REF!</v>
      </c>
      <c r="CA265" s="1" t="e">
        <f>'BASE METAS)'!#REF!</f>
        <v>#REF!</v>
      </c>
      <c r="CB265" s="1" t="e">
        <f>'BASE METAS)'!#REF!</f>
        <v>#REF!</v>
      </c>
      <c r="CC265" s="1" t="e">
        <f>'BASE METAS)'!#REF!</f>
        <v>#REF!</v>
      </c>
      <c r="CD265" s="1">
        <f>'BASE METAS)'!FJ260</f>
        <v>3</v>
      </c>
      <c r="CE265" s="1">
        <f>'BASE METAS)'!FK260</f>
        <v>0</v>
      </c>
      <c r="CF265" s="1">
        <f>'BASE METAS)'!FL260</f>
        <v>0</v>
      </c>
      <c r="CG265" s="1">
        <f>'BASE METAS)'!FM260</f>
        <v>0</v>
      </c>
    </row>
    <row r="266" spans="1:85" ht="38.25" customHeight="1" x14ac:dyDescent="0.25">
      <c r="A266" s="1">
        <f>'BASE METAS)'!A261</f>
        <v>41</v>
      </c>
      <c r="B266" s="7145"/>
      <c r="C266" s="5684">
        <f>'BASE METAS)'!C261</f>
        <v>902</v>
      </c>
      <c r="D266" s="5684">
        <f>'BASE METAS)'!D261</f>
        <v>3</v>
      </c>
      <c r="E266" s="7102" t="str">
        <f>'BASE METAS)'!E261</f>
        <v>INFRAESTRUCTURA ECOLÓGICA MUNICIPAL</v>
      </c>
      <c r="F266" s="5706" t="str">
        <f>'BASE METAS)'!F261</f>
        <v>G00</v>
      </c>
      <c r="G266" s="5706" t="str">
        <f>'BASE METAS)'!G261</f>
        <v>137</v>
      </c>
      <c r="H266" s="5706" t="str">
        <f>'BASE METAS)'!H261</f>
        <v>11</v>
      </c>
      <c r="I266" s="5706" t="str">
        <f>'BASE METAS)'!I261</f>
        <v>01</v>
      </c>
      <c r="J266" s="5706" t="str">
        <f>'BASE METAS)'!J261</f>
        <v>01</v>
      </c>
      <c r="K266" s="5706" t="str">
        <f>'BASE METAS)'!K261</f>
        <v>05</v>
      </c>
      <c r="L266" s="5706" t="str">
        <f>'BASE METAS)'!L261</f>
        <v>04</v>
      </c>
      <c r="M266" s="5706" t="str">
        <f>'BASE METAS)'!M261</f>
        <v>101</v>
      </c>
      <c r="N266" s="5706" t="str">
        <f>'BASE METAS)'!N261</f>
        <v>Ecología</v>
      </c>
      <c r="O266" s="5697" t="str">
        <f>'BASE METAS)'!O261</f>
        <v xml:space="preserve">Simplificación Administrativa </v>
      </c>
      <c r="P266" s="5697" t="str">
        <f>'BASE METAS)'!P261</f>
        <v>Preservación del medio ambiente y los recursos naturales</v>
      </c>
      <c r="Q266" s="5697" t="str">
        <f>'BASE METAS)'!Q261</f>
        <v>Protección al ambiente y preservación de los recursos naturales</v>
      </c>
      <c r="R266" s="5697" t="str">
        <f>'BASE METAS)'!R261</f>
        <v>Protección al ambiente</v>
      </c>
      <c r="S266" s="5697" t="str">
        <f>'BASE METAS)'!S261</f>
        <v>Infraestructura ecológica</v>
      </c>
      <c r="T266" s="5697" t="str">
        <f>'BASE METAS)'!T261</f>
        <v>Infraestructura ecológica municipal</v>
      </c>
      <c r="U266" s="7726" t="str">
        <f>'BASE METAS)'!U261</f>
        <v>REDUCIR LAS EMISIONES DE CONTAMINANTES LÍQUIDOS, SÓLIDOS Y GASEOSOS EN LOS ESTABLECIMIENTOS INDUSTRIALES, DE SERVICIOS Y COMERCIO, MEDIANTE LA REALIZACIÓN DE VISITAS DE VERIFICACIÓN QUE CUMPLAN CON LA NORMATIVIDAD AMBIENTAL</v>
      </c>
      <c r="V266" s="5697" t="str">
        <f>'BASE METAS)'!V261</f>
        <v>Tlalnepantla Progresista</v>
      </c>
      <c r="W266" s="5694">
        <f>'BASE METAS)'!W261</f>
        <v>2873777.5</v>
      </c>
      <c r="X266" s="7102" t="str">
        <f>'BASE METAS)'!X261</f>
        <v>DEPARTAMENTO DE PROTECCIÓN Y NORMATIVIDAD AMBIENTAL</v>
      </c>
      <c r="Y266" s="457" t="str">
        <f>'BASE METAS)'!Y261</f>
        <v>01</v>
      </c>
      <c r="Z266" s="218" t="str">
        <f>'BASE METAS)'!Z261</f>
        <v>EMITIR CÉDULAS DE IMPACTO Y RIESGO AMBIENTAL.</v>
      </c>
      <c r="AA266" s="739" t="str">
        <f>'BASE METAS)'!AA261</f>
        <v xml:space="preserve">CÉDULA </v>
      </c>
      <c r="AB266" s="154">
        <f>'BASE METAS)'!AB261</f>
        <v>740</v>
      </c>
      <c r="AC266" s="154">
        <f>'BASE METAS)'!AC261</f>
        <v>160</v>
      </c>
      <c r="AD266" s="736">
        <f>'BASE METAS)'!AD261</f>
        <v>0.21621621621621623</v>
      </c>
      <c r="AE266" s="154">
        <f>'BASE METAS)'!AE261</f>
        <v>219</v>
      </c>
      <c r="AF266" s="155">
        <f>'BASE METAS)'!AF261</f>
        <v>0.29594594594594592</v>
      </c>
      <c r="AG266" s="154">
        <f>'BASE METAS)'!AG261</f>
        <v>201</v>
      </c>
      <c r="AH266" s="736">
        <f>'BASE METAS)'!AH261</f>
        <v>0.27162162162162162</v>
      </c>
      <c r="AI266" s="154">
        <f>'BASE METAS)'!AI261</f>
        <v>160</v>
      </c>
      <c r="AJ266" s="736">
        <f>'BASE METAS)'!AJ261</f>
        <v>0.21621621621621623</v>
      </c>
      <c r="AK266" s="211">
        <f>'BASE METAS)'!AK261</f>
        <v>1</v>
      </c>
      <c r="AL266" s="1102" t="str">
        <f>'BASE METAS)'!AL261</f>
        <v>01</v>
      </c>
      <c r="AM266" s="959" t="str">
        <f>'BASE METAS)'!AM261</f>
        <v>CÉDULAS DE IMPACTO Y RIÉSGO AMBIENTAL.</v>
      </c>
      <c r="AN266" s="959" t="str">
        <f>'BASE METAS)'!AN261</f>
        <v>MIDE EL NÚMERO DE CÉDULAS EMITIDAS CON RESPECTO A LAS PROGRAMADAS</v>
      </c>
      <c r="AO266" s="1344" t="str">
        <f>'BASE METAS)'!AU261</f>
        <v>DESEMPEÑO</v>
      </c>
      <c r="AP266" s="1344" t="str">
        <f>'BASE METAS)'!AO261</f>
        <v>NÚMERO DE CÉDULAS EMITIDAS (740)</v>
      </c>
      <c r="AQ266" s="1344" t="str">
        <f>'BASE METAS)'!AP261</f>
        <v>NÚMERO DE CÉDULAS PROGRAMADAS (740)</v>
      </c>
      <c r="AR266" s="1344">
        <f>'BASE METAS)'!AQ261</f>
        <v>100</v>
      </c>
      <c r="AS266" s="970" t="str">
        <f>'BASE METAS)'!AR261</f>
        <v xml:space="preserve">CÉDULAS </v>
      </c>
      <c r="AT266" s="970" t="str">
        <f>'BASE METAS)'!AS261</f>
        <v>EFICACIA</v>
      </c>
      <c r="AU266" s="1483">
        <f>'BASE METAS)'!BO261</f>
        <v>0</v>
      </c>
      <c r="AV266" s="1">
        <f>'BASE METAS)'!BQ261</f>
        <v>740</v>
      </c>
      <c r="AW266" s="1352">
        <f>'BASE METAS)'!BR261</f>
        <v>0</v>
      </c>
      <c r="AX266" s="1352">
        <f>'BASE METAS)'!BS261</f>
        <v>219</v>
      </c>
      <c r="AY266" s="1352">
        <f>'BASE METAS)'!BT261</f>
        <v>214</v>
      </c>
      <c r="AZ266" s="1352">
        <f>'BASE METAS)'!BU261</f>
        <v>5</v>
      </c>
      <c r="BA266" s="1352">
        <f>'BASE METAS)'!BV261</f>
        <v>0.97716894977168944</v>
      </c>
      <c r="BB266" s="1352">
        <f>'BASE METAS)'!BW261</f>
        <v>379</v>
      </c>
      <c r="BC266" s="1352">
        <f>'BASE METAS)'!BX261</f>
        <v>361</v>
      </c>
      <c r="BD266" s="942">
        <f>'BASE METAS)'!BY261</f>
        <v>0.51216216216216215</v>
      </c>
      <c r="BE266" s="942">
        <f>'BASE METAS)'!CG261</f>
        <v>165</v>
      </c>
      <c r="BF266" s="1">
        <f>'BASE METAS)'!CJ261</f>
        <v>0</v>
      </c>
      <c r="BG266" s="1">
        <f>'BASE METAS)'!CK261</f>
        <v>0</v>
      </c>
      <c r="BH266" s="1">
        <f>'BASE METAS)'!CL261</f>
        <v>0</v>
      </c>
      <c r="BI266" s="1">
        <f>'BASE METAS)'!CM261</f>
        <v>0</v>
      </c>
      <c r="BJ266" s="1">
        <f>'BASE METAS)'!CN261</f>
        <v>67</v>
      </c>
      <c r="BK266" s="1">
        <f>'BASE METAS)'!CO261</f>
        <v>98</v>
      </c>
      <c r="BL266" s="1">
        <f>'BASE METAS)'!CP261</f>
        <v>0</v>
      </c>
      <c r="BM266" s="1">
        <f>'BASE METAS)'!CQ261</f>
        <v>0</v>
      </c>
      <c r="BN266" s="1">
        <f>'BASE METAS)'!CR261</f>
        <v>0</v>
      </c>
      <c r="BO266" s="1">
        <f>'BASE METAS)'!CS261</f>
        <v>0</v>
      </c>
      <c r="BP266" s="1">
        <f>'BASE METAS)'!CT261</f>
        <v>0</v>
      </c>
      <c r="BQ266" s="1">
        <f>'BASE METAS)'!CU261</f>
        <v>0</v>
      </c>
      <c r="BR266" s="1">
        <f>'BASE METAS)'!CV261</f>
        <v>0</v>
      </c>
      <c r="BS266" s="1">
        <f>'BASE METAS)'!CW261</f>
        <v>0</v>
      </c>
      <c r="BT266" s="1">
        <f>'BASE METAS)'!CX261</f>
        <v>0</v>
      </c>
      <c r="BU266" s="1">
        <f>'BASE METAS)'!FA261</f>
        <v>740</v>
      </c>
      <c r="BV266" s="1">
        <f>'BASE METAS)'!FB261</f>
        <v>0</v>
      </c>
      <c r="BW266" s="1">
        <f>'BASE METAS)'!FC261</f>
        <v>75</v>
      </c>
      <c r="BX266" s="1">
        <f>'BASE METAS)'!FD261</f>
        <v>75</v>
      </c>
      <c r="BY266" s="1">
        <f>'BASE METAS)'!FE261</f>
        <v>0</v>
      </c>
      <c r="BZ266" s="1">
        <f>'BASE METAS)'!FF261</f>
        <v>0</v>
      </c>
      <c r="CA266" s="1">
        <f>'BASE METAS)'!FG261</f>
        <v>240</v>
      </c>
      <c r="CB266" s="1">
        <f>'BASE METAS)'!FH261</f>
        <v>500</v>
      </c>
      <c r="CC266" s="1">
        <f>'BASE METAS)'!FI261</f>
        <v>0.32432432432432434</v>
      </c>
      <c r="CD266" s="1">
        <f>'BASE METAS)'!FJ261</f>
        <v>740</v>
      </c>
      <c r="CE266" s="1">
        <f>'BASE METAS)'!FK261</f>
        <v>0</v>
      </c>
      <c r="CF266" s="1">
        <f>'BASE METAS)'!FL261</f>
        <v>71</v>
      </c>
      <c r="CG266" s="1">
        <f>'BASE METAS)'!FM261</f>
        <v>40</v>
      </c>
    </row>
    <row r="267" spans="1:85" ht="51" customHeight="1" x14ac:dyDescent="0.25">
      <c r="A267" s="1">
        <f>'BASE METAS)'!A262</f>
        <v>0</v>
      </c>
      <c r="B267" s="7145"/>
      <c r="C267" s="5685"/>
      <c r="D267" s="5685"/>
      <c r="E267" s="7145"/>
      <c r="F267" s="5707"/>
      <c r="G267" s="5707"/>
      <c r="H267" s="5707"/>
      <c r="I267" s="5707"/>
      <c r="J267" s="5707"/>
      <c r="K267" s="5707"/>
      <c r="L267" s="5707"/>
      <c r="M267" s="5707"/>
      <c r="N267" s="5707"/>
      <c r="O267" s="5698"/>
      <c r="P267" s="5698"/>
      <c r="Q267" s="5698"/>
      <c r="R267" s="5698"/>
      <c r="S267" s="5698"/>
      <c r="T267" s="5698"/>
      <c r="U267" s="7727"/>
      <c r="V267" s="5698"/>
      <c r="W267" s="5695"/>
      <c r="X267" s="7145"/>
      <c r="Y267" s="458" t="str">
        <f>'BASE METAS)'!Y262</f>
        <v>02</v>
      </c>
      <c r="Z267" s="219" t="str">
        <f>'BASE METAS)'!Z262</f>
        <v>EVALUAR Y OTORGAR REGISTROS DE PRESTADOR DE SERVICIOS EN MATERIA DE RECOLECCIÓN, TRASLADO, MANEJO Y DISPOSICIÓN FINAL DE RESIDUOS SÓLIDOS DE MANEJO ESPECIAL.</v>
      </c>
      <c r="AA267" s="536" t="str">
        <f>'BASE METAS)'!AA262</f>
        <v>REGISTRO</v>
      </c>
      <c r="AB267" s="157">
        <f>'BASE METAS)'!AB262</f>
        <v>27</v>
      </c>
      <c r="AC267" s="157">
        <f>'BASE METAS)'!AC262</f>
        <v>10</v>
      </c>
      <c r="AD267" s="208">
        <f>'BASE METAS)'!AD262</f>
        <v>0.37037037037037035</v>
      </c>
      <c r="AE267" s="157">
        <f>'BASE METAS)'!AE262</f>
        <v>8</v>
      </c>
      <c r="AF267" s="158">
        <f>'BASE METAS)'!AF262</f>
        <v>0.29629629629629628</v>
      </c>
      <c r="AG267" s="157">
        <f>'BASE METAS)'!AG262</f>
        <v>4</v>
      </c>
      <c r="AH267" s="208">
        <f>'BASE METAS)'!AH262</f>
        <v>0.14814814814814814</v>
      </c>
      <c r="AI267" s="157">
        <f>'BASE METAS)'!AI262</f>
        <v>5</v>
      </c>
      <c r="AJ267" s="208">
        <f>'BASE METAS)'!AJ262</f>
        <v>0.18518518518518517</v>
      </c>
      <c r="AK267" s="211">
        <f>'BASE METAS)'!AK262</f>
        <v>1</v>
      </c>
      <c r="AL267" s="1102" t="str">
        <f>'BASE METAS)'!AL262</f>
        <v>02</v>
      </c>
      <c r="AM267" s="959" t="str">
        <f>'BASE METAS)'!AM262</f>
        <v xml:space="preserve">REGISTROS DE PRESTADOR DE SERVICIOS EN MATERIA DE RECOLECCIÓN, TRASLADO, MANEJO Y DISPOSICIÓN FINAL DE RESIDUOS SÓLIDOS DE MANEJO ESPECIAL.
</v>
      </c>
      <c r="AN267" s="959" t="str">
        <f>'BASE METAS)'!AN262</f>
        <v>MIDE EL NÚMERO DE REGISTROS OTORGADOS CON RESPECTO A LOS PROGRAMADOS.</v>
      </c>
      <c r="AO267" s="1344" t="str">
        <f>'BASE METAS)'!AU262</f>
        <v>DESEMPEÑO</v>
      </c>
      <c r="AP267" s="970" t="str">
        <f>'BASE METAS)'!AO262</f>
        <v xml:space="preserve">   (NÚMERO DE REGISTROS OTORGADOS (27)</v>
      </c>
      <c r="AQ267" s="970" t="str">
        <f>'BASE METAS)'!AP262</f>
        <v>NÚMERO DE REGISTROS PROGRAMADOS (27)</v>
      </c>
      <c r="AR267" s="970">
        <f>'BASE METAS)'!AQ262</f>
        <v>100</v>
      </c>
      <c r="AS267" s="970" t="str">
        <f>'BASE METAS)'!AR262</f>
        <v>REGISTROS</v>
      </c>
      <c r="AT267" s="970" t="str">
        <f>'BASE METAS)'!AS262</f>
        <v>EFICACIA</v>
      </c>
      <c r="AU267" s="1483">
        <f>'BASE METAS)'!BO262</f>
        <v>0</v>
      </c>
      <c r="AV267" s="1">
        <f>'BASE METAS)'!BQ262</f>
        <v>27</v>
      </c>
      <c r="AW267" s="1352">
        <f>'BASE METAS)'!BR262</f>
        <v>0</v>
      </c>
      <c r="AX267" s="1352">
        <f>'BASE METAS)'!BS262</f>
        <v>8</v>
      </c>
      <c r="AY267" s="1352">
        <f>'BASE METAS)'!BT262</f>
        <v>11</v>
      </c>
      <c r="AZ267" s="1352">
        <f>'BASE METAS)'!BU262</f>
        <v>-3</v>
      </c>
      <c r="BA267" s="1352">
        <f>'BASE METAS)'!BV262</f>
        <v>1.375</v>
      </c>
      <c r="BB267" s="1352">
        <f>'BASE METAS)'!BW262</f>
        <v>22</v>
      </c>
      <c r="BC267" s="1352">
        <f>'BASE METAS)'!BX262</f>
        <v>5</v>
      </c>
      <c r="BD267" s="1352">
        <f>'BASE METAS)'!BY262</f>
        <v>0.81481481481481477</v>
      </c>
      <c r="BE267" s="1352">
        <f>'BASE METAS)'!CG262</f>
        <v>11</v>
      </c>
      <c r="BF267" s="1">
        <f>'BASE METAS)'!CJ262</f>
        <v>0</v>
      </c>
      <c r="BG267" s="1">
        <f>'BASE METAS)'!CK262</f>
        <v>0</v>
      </c>
      <c r="BH267" s="1">
        <f>'BASE METAS)'!CL262</f>
        <v>0</v>
      </c>
      <c r="BI267" s="1">
        <f>'BASE METAS)'!CM262</f>
        <v>0</v>
      </c>
      <c r="BJ267" s="1">
        <f>'BASE METAS)'!CN262</f>
        <v>0</v>
      </c>
      <c r="BK267" s="1">
        <f>'BASE METAS)'!CO262</f>
        <v>10</v>
      </c>
      <c r="BL267" s="1">
        <f>'BASE METAS)'!CP262</f>
        <v>0</v>
      </c>
      <c r="BM267" s="1">
        <f>'BASE METAS)'!CQ262</f>
        <v>0</v>
      </c>
      <c r="BN267" s="1">
        <f>'BASE METAS)'!CR262</f>
        <v>0</v>
      </c>
      <c r="BO267" s="1">
        <f>'BASE METAS)'!CS262</f>
        <v>0</v>
      </c>
      <c r="BP267" s="1">
        <f>'BASE METAS)'!CT262</f>
        <v>0</v>
      </c>
      <c r="BQ267" s="1">
        <f>'BASE METAS)'!CU262</f>
        <v>0</v>
      </c>
      <c r="BR267" s="1">
        <f>'BASE METAS)'!CV262</f>
        <v>0</v>
      </c>
      <c r="BS267" s="1">
        <f>'BASE METAS)'!CW262</f>
        <v>0</v>
      </c>
      <c r="BT267" s="1">
        <f>'BASE METAS)'!CX262</f>
        <v>0</v>
      </c>
      <c r="BU267" s="1">
        <f>'BASE METAS)'!FA262</f>
        <v>27</v>
      </c>
      <c r="BV267" s="1">
        <f>'BASE METAS)'!FB262</f>
        <v>0</v>
      </c>
      <c r="BW267" s="1">
        <f>'BASE METAS)'!FC262</f>
        <v>6</v>
      </c>
      <c r="BX267" s="1">
        <f>'BASE METAS)'!FD262</f>
        <v>6</v>
      </c>
      <c r="BY267" s="1">
        <f>'BASE METAS)'!FE262</f>
        <v>0</v>
      </c>
      <c r="BZ267" s="1">
        <f>'BASE METAS)'!FF262</f>
        <v>0</v>
      </c>
      <c r="CA267" s="1">
        <f>'BASE METAS)'!FG262</f>
        <v>17</v>
      </c>
      <c r="CB267" s="1">
        <f>'BASE METAS)'!FH262</f>
        <v>10</v>
      </c>
      <c r="CC267" s="1">
        <f>'BASE METAS)'!FI262</f>
        <v>0.62962962962962965</v>
      </c>
      <c r="CD267" s="1">
        <f>'BASE METAS)'!FJ262</f>
        <v>27</v>
      </c>
      <c r="CE267" s="1">
        <f>'BASE METAS)'!FK262</f>
        <v>0</v>
      </c>
      <c r="CF267" s="1">
        <f>'BASE METAS)'!FL262</f>
        <v>2</v>
      </c>
      <c r="CG267" s="1">
        <f>'BASE METAS)'!FM262</f>
        <v>3</v>
      </c>
    </row>
    <row r="268" spans="1:85" ht="58.5" customHeight="1" x14ac:dyDescent="0.25">
      <c r="A268" s="1">
        <f>'BASE METAS)'!A263</f>
        <v>0</v>
      </c>
      <c r="B268" s="7145"/>
      <c r="C268" s="5685"/>
      <c r="D268" s="5685"/>
      <c r="E268" s="7145"/>
      <c r="F268" s="5707"/>
      <c r="G268" s="5707"/>
      <c r="H268" s="5707"/>
      <c r="I268" s="5707"/>
      <c r="J268" s="5707"/>
      <c r="K268" s="5707"/>
      <c r="L268" s="5707"/>
      <c r="M268" s="5707"/>
      <c r="N268" s="5707"/>
      <c r="O268" s="5698"/>
      <c r="P268" s="5698"/>
      <c r="Q268" s="5698"/>
      <c r="R268" s="5698"/>
      <c r="S268" s="5698"/>
      <c r="T268" s="5698"/>
      <c r="U268" s="7727"/>
      <c r="V268" s="5698"/>
      <c r="W268" s="5695"/>
      <c r="X268" s="7145"/>
      <c r="Y268" s="458" t="str">
        <f>'BASE METAS)'!Y263</f>
        <v>03</v>
      </c>
      <c r="Z268" s="219" t="str">
        <f>'BASE METAS)'!Z263</f>
        <v>DIFUNDIR EL PROYECTO DE MANEJO INTEGRAL DE RESIDUOS AUTOMOTRICES</v>
      </c>
      <c r="AA268" s="531" t="str">
        <f>'BASE METAS)'!AA263</f>
        <v xml:space="preserve">PERSONA </v>
      </c>
      <c r="AB268" s="157">
        <f>'BASE METAS)'!AB263</f>
        <v>900</v>
      </c>
      <c r="AC268" s="157">
        <f>'BASE METAS)'!AC263</f>
        <v>50</v>
      </c>
      <c r="AD268" s="208">
        <f>'BASE METAS)'!AD263</f>
        <v>5.5555555555555552E-2</v>
      </c>
      <c r="AE268" s="157">
        <f>'BASE METAS)'!AE263</f>
        <v>300</v>
      </c>
      <c r="AF268" s="158">
        <f>'BASE METAS)'!AF263</f>
        <v>0.33333333333333331</v>
      </c>
      <c r="AG268" s="157">
        <f>'BASE METAS)'!AG263</f>
        <v>300</v>
      </c>
      <c r="AH268" s="208">
        <f>'BASE METAS)'!AH263</f>
        <v>0.33333333333333331</v>
      </c>
      <c r="AI268" s="157">
        <f>'BASE METAS)'!AI263</f>
        <v>250</v>
      </c>
      <c r="AJ268" s="208">
        <f>'BASE METAS)'!AJ263</f>
        <v>0.27777777777777779</v>
      </c>
      <c r="AK268" s="211">
        <f>'BASE METAS)'!AK263</f>
        <v>0.99999999999999989</v>
      </c>
      <c r="AL268" s="1102" t="str">
        <f>'BASE METAS)'!AL263</f>
        <v>03</v>
      </c>
      <c r="AM268" s="959" t="str">
        <f>'BASE METAS)'!AM263</f>
        <v>DIFUSIÓN DEL PROYECTO DE MANEJO INTEGRAL DE RESIDUOS AUTOMOTRICES.</v>
      </c>
      <c r="AN268" s="959" t="str">
        <f>'BASE METAS)'!AN263</f>
        <v>MIDE EL NÚMERO DE PERSONAS ENTERADAS DEL PROYECTO, CON RESPECTO A LAS PROGRAMADAS.</v>
      </c>
      <c r="AO268" s="1344" t="str">
        <f>'BASE METAS)'!AU263</f>
        <v>DESEMPEÑO</v>
      </c>
      <c r="AP268" s="1344" t="str">
        <f>'BASE METAS)'!AO263</f>
        <v>(NÚMERO DE PERSONAS ENTERADAS (900)</v>
      </c>
      <c r="AQ268" s="1344" t="str">
        <f>'BASE METAS)'!AP263</f>
        <v>NÚMERO DE PERSONAS PROGRAMADAS (900)</v>
      </c>
      <c r="AR268" s="1344">
        <f>'BASE METAS)'!AQ263</f>
        <v>100</v>
      </c>
      <c r="AS268" s="970" t="str">
        <f>'BASE METAS)'!AR263</f>
        <v>PERSONAS</v>
      </c>
      <c r="AT268" s="970" t="str">
        <f>'BASE METAS)'!AS263</f>
        <v>EFICACIA</v>
      </c>
      <c r="AU268" s="1483">
        <f>'BASE METAS)'!BO263</f>
        <v>0</v>
      </c>
      <c r="AV268" s="1">
        <f>'BASE METAS)'!BQ263</f>
        <v>900</v>
      </c>
      <c r="AW268" s="1">
        <f>'BASE METAS)'!BR263</f>
        <v>0</v>
      </c>
      <c r="AX268" s="1">
        <f>'BASE METAS)'!BS263</f>
        <v>300</v>
      </c>
      <c r="AY268" s="1">
        <f>'BASE METAS)'!BT263</f>
        <v>300</v>
      </c>
      <c r="AZ268" s="1">
        <f>'BASE METAS)'!BU263</f>
        <v>0</v>
      </c>
      <c r="BA268" s="1">
        <f>'BASE METAS)'!BV263</f>
        <v>1</v>
      </c>
      <c r="BB268" s="1">
        <f>'BASE METAS)'!BW263</f>
        <v>350</v>
      </c>
      <c r="BC268" s="1">
        <f>'BASE METAS)'!BX263</f>
        <v>550</v>
      </c>
      <c r="BD268" s="1">
        <f>'BASE METAS)'!BY263</f>
        <v>0.3888888888888889</v>
      </c>
      <c r="BE268" s="1">
        <f>'BASE METAS)'!CG263</f>
        <v>50</v>
      </c>
      <c r="BF268" s="1">
        <f>'BASE METAS)'!CJ263</f>
        <v>0</v>
      </c>
      <c r="BG268" s="1">
        <f>'BASE METAS)'!CK263</f>
        <v>0</v>
      </c>
      <c r="BH268" s="1">
        <f>'BASE METAS)'!CL263</f>
        <v>0</v>
      </c>
      <c r="BI268" s="1">
        <f>'BASE METAS)'!CM263</f>
        <v>0</v>
      </c>
      <c r="BJ268" s="1">
        <f>'BASE METAS)'!CN263</f>
        <v>0</v>
      </c>
      <c r="BK268" s="1">
        <f>'BASE METAS)'!CO263</f>
        <v>50</v>
      </c>
      <c r="BL268" s="1">
        <f>'BASE METAS)'!CP263</f>
        <v>0</v>
      </c>
      <c r="BM268" s="1">
        <f>'BASE METAS)'!CQ263</f>
        <v>0</v>
      </c>
      <c r="BN268" s="1">
        <f>'BASE METAS)'!CR263</f>
        <v>0</v>
      </c>
      <c r="BO268" s="1">
        <f>'BASE METAS)'!CS263</f>
        <v>0</v>
      </c>
      <c r="BP268" s="1">
        <f>'BASE METAS)'!CT263</f>
        <v>0</v>
      </c>
      <c r="BQ268" s="1">
        <f>'BASE METAS)'!CU263</f>
        <v>0</v>
      </c>
      <c r="BR268" s="1">
        <f>'BASE METAS)'!CV263</f>
        <v>0</v>
      </c>
      <c r="BS268" s="1">
        <f>'BASE METAS)'!CW263</f>
        <v>0</v>
      </c>
      <c r="BT268" s="1">
        <f>'BASE METAS)'!CX263</f>
        <v>0</v>
      </c>
      <c r="BU268" s="1">
        <f>'BASE METAS)'!FA263</f>
        <v>900</v>
      </c>
      <c r="BV268" s="1">
        <f>'BASE METAS)'!FB263</f>
        <v>0</v>
      </c>
      <c r="BW268" s="1">
        <f>'BASE METAS)'!FC263</f>
        <v>100</v>
      </c>
      <c r="BX268" s="1">
        <f>'BASE METAS)'!FD263</f>
        <v>100</v>
      </c>
      <c r="BY268" s="1">
        <f>'BASE METAS)'!FE263</f>
        <v>0</v>
      </c>
      <c r="BZ268" s="1">
        <f>'BASE METAS)'!FF263</f>
        <v>0</v>
      </c>
      <c r="CA268" s="1">
        <f>'BASE METAS)'!FG263</f>
        <v>150</v>
      </c>
      <c r="CB268" s="1">
        <f>'BASE METAS)'!FH263</f>
        <v>750</v>
      </c>
      <c r="CC268" s="1">
        <f>'BASE METAS)'!FI263</f>
        <v>0.16666666666666666</v>
      </c>
      <c r="CD268" s="1">
        <f>'BASE METAS)'!FJ263</f>
        <v>900</v>
      </c>
      <c r="CE268" s="1">
        <f>'BASE METAS)'!FK263</f>
        <v>0</v>
      </c>
      <c r="CF268" s="1">
        <f>'BASE METAS)'!FL263</f>
        <v>100</v>
      </c>
      <c r="CG268" s="1">
        <f>'BASE METAS)'!FM263</f>
        <v>100</v>
      </c>
    </row>
    <row r="269" spans="1:85" ht="51" x14ac:dyDescent="0.25">
      <c r="A269" s="1">
        <f>'BASE METAS)'!A264</f>
        <v>0</v>
      </c>
      <c r="B269" s="7103"/>
      <c r="C269" s="5686"/>
      <c r="D269" s="5686"/>
      <c r="E269" s="7103"/>
      <c r="F269" s="5708"/>
      <c r="G269" s="5708"/>
      <c r="H269" s="5708"/>
      <c r="I269" s="5708"/>
      <c r="J269" s="5708"/>
      <c r="K269" s="5708"/>
      <c r="L269" s="5708"/>
      <c r="M269" s="5708"/>
      <c r="N269" s="5708"/>
      <c r="O269" s="5699"/>
      <c r="P269" s="5699"/>
      <c r="Q269" s="5699"/>
      <c r="R269" s="5699"/>
      <c r="S269" s="5699"/>
      <c r="T269" s="5699"/>
      <c r="U269" s="7728"/>
      <c r="V269" s="5699"/>
      <c r="W269" s="5696"/>
      <c r="X269" s="7103"/>
      <c r="Y269" s="461" t="str">
        <f>'BASE METAS)'!Y264</f>
        <v>04</v>
      </c>
      <c r="Z269" s="226" t="str">
        <f>'BASE METAS)'!Z264</f>
        <v>DIFUNDIR EL PROYECTO DE GENERACIÓN DE BIODIESEL, CON GRASAS Y ACEITES VEGETALES.</v>
      </c>
      <c r="AA269" s="750" t="str">
        <f>'BASE METAS)'!AA264</f>
        <v xml:space="preserve">PERSONA </v>
      </c>
      <c r="AB269" s="162">
        <f>'BASE METAS)'!AB264</f>
        <v>900</v>
      </c>
      <c r="AC269" s="162">
        <f>'BASE METAS)'!AC264</f>
        <v>50</v>
      </c>
      <c r="AD269" s="471">
        <f>'BASE METAS)'!AD264</f>
        <v>5.5555555555555552E-2</v>
      </c>
      <c r="AE269" s="162">
        <f>'BASE METAS)'!AE264</f>
        <v>300</v>
      </c>
      <c r="AF269" s="163">
        <f>'BASE METAS)'!AF264</f>
        <v>0.33333333333333331</v>
      </c>
      <c r="AG269" s="162">
        <f>'BASE METAS)'!AG264</f>
        <v>300</v>
      </c>
      <c r="AH269" s="471">
        <f>'BASE METAS)'!AH264</f>
        <v>0.33333333333333331</v>
      </c>
      <c r="AI269" s="162">
        <f>'BASE METAS)'!AI264</f>
        <v>250</v>
      </c>
      <c r="AJ269" s="471">
        <f>'BASE METAS)'!AJ264</f>
        <v>0.27777777777777779</v>
      </c>
      <c r="AK269" s="211">
        <f>'BASE METAS)'!AK264</f>
        <v>0.99999999999999989</v>
      </c>
      <c r="AL269" s="1102" t="str">
        <f>'BASE METAS)'!AL264</f>
        <v>04</v>
      </c>
      <c r="AM269" s="970" t="str">
        <f>'BASE METAS)'!AM264</f>
        <v>DIFUSIÓN DEL PROYECTO DE GENERACIÓN DE BIODIESEL, CON GRASAS Y ACEITES VEGETALES.</v>
      </c>
      <c r="AN269" s="970" t="str">
        <f>'BASE METAS)'!AN264</f>
        <v>MIDE EL NÚMERO DE PERSONAS ENTERADAS, SOBRE LAS PROGRAMADAS</v>
      </c>
      <c r="AO269" s="1344" t="str">
        <f>'BASE METAS)'!AU264</f>
        <v>DESEMPEÑO</v>
      </c>
      <c r="AP269" s="1344" t="str">
        <f>'BASE METAS)'!AO264</f>
        <v>(NÚMERO DE PERSONAS ENTERADAS (900)</v>
      </c>
      <c r="AQ269" s="1344" t="str">
        <f>'BASE METAS)'!AP264</f>
        <v>NÚMERO DE PERSONAS PROGRAMADAS (900)</v>
      </c>
      <c r="AR269" s="1344">
        <f>'BASE METAS)'!AQ264</f>
        <v>100</v>
      </c>
      <c r="AS269" s="970" t="str">
        <f>'BASE METAS)'!AR264</f>
        <v>INSPECTORES</v>
      </c>
      <c r="AT269" s="970" t="str">
        <f>'BASE METAS)'!AS264</f>
        <v>EFICACIA</v>
      </c>
      <c r="AU269" s="1483">
        <f>'BASE METAS)'!BO264</f>
        <v>0</v>
      </c>
      <c r="AV269" s="1">
        <f>'BASE METAS)'!BQ264</f>
        <v>900</v>
      </c>
      <c r="AW269" s="1">
        <f>'BASE METAS)'!BR264</f>
        <v>0</v>
      </c>
      <c r="AX269" s="1">
        <f>'BASE METAS)'!BS264</f>
        <v>300</v>
      </c>
      <c r="AY269" s="1">
        <f>'BASE METAS)'!BT264</f>
        <v>300</v>
      </c>
      <c r="AZ269" s="1">
        <f>'BASE METAS)'!BU264</f>
        <v>0</v>
      </c>
      <c r="BA269" s="1">
        <f>'BASE METAS)'!BV264</f>
        <v>1</v>
      </c>
      <c r="BB269" s="1">
        <f>'BASE METAS)'!BW264</f>
        <v>350</v>
      </c>
      <c r="BC269" s="1">
        <f>'BASE METAS)'!BX264</f>
        <v>550</v>
      </c>
      <c r="BD269" s="1">
        <f>'BASE METAS)'!BY264</f>
        <v>0.3888888888888889</v>
      </c>
      <c r="BE269" s="1">
        <f>'BASE METAS)'!CG264</f>
        <v>50</v>
      </c>
      <c r="BF269" s="1">
        <f>'BASE METAS)'!CJ264</f>
        <v>0</v>
      </c>
      <c r="BG269" s="1">
        <f>'BASE METAS)'!CK264</f>
        <v>0</v>
      </c>
      <c r="BH269" s="1">
        <f>'BASE METAS)'!CL264</f>
        <v>0</v>
      </c>
      <c r="BI269" s="1">
        <f>'BASE METAS)'!CM264</f>
        <v>0</v>
      </c>
      <c r="BJ269" s="1">
        <f>'BASE METAS)'!CN264</f>
        <v>0</v>
      </c>
      <c r="BK269" s="1">
        <f>'BASE METAS)'!CO264</f>
        <v>50</v>
      </c>
      <c r="BL269" s="1">
        <f>'BASE METAS)'!CP264</f>
        <v>0</v>
      </c>
      <c r="BM269" s="1">
        <f>'BASE METAS)'!CQ264</f>
        <v>0</v>
      </c>
      <c r="BN269" s="1">
        <f>'BASE METAS)'!CR264</f>
        <v>0</v>
      </c>
      <c r="BO269" s="1">
        <f>'BASE METAS)'!CS264</f>
        <v>0</v>
      </c>
      <c r="BP269" s="1">
        <f>'BASE METAS)'!CT264</f>
        <v>0</v>
      </c>
      <c r="BQ269" s="1">
        <f>'BASE METAS)'!CU264</f>
        <v>0</v>
      </c>
      <c r="BR269" s="1">
        <f>'BASE METAS)'!CV264</f>
        <v>0</v>
      </c>
      <c r="BS269" s="1">
        <f>'BASE METAS)'!CW264</f>
        <v>0</v>
      </c>
      <c r="BT269" s="1">
        <f>'BASE METAS)'!CX264</f>
        <v>0</v>
      </c>
      <c r="BU269" s="1">
        <f>'BASE METAS)'!FA264</f>
        <v>900</v>
      </c>
      <c r="BV269" s="1">
        <f>'BASE METAS)'!FB264</f>
        <v>0</v>
      </c>
      <c r="BW269" s="1">
        <f>'BASE METAS)'!FC264</f>
        <v>100</v>
      </c>
      <c r="BX269" s="1">
        <f>'BASE METAS)'!FD264</f>
        <v>100</v>
      </c>
      <c r="BY269" s="1">
        <f>'BASE METAS)'!FE264</f>
        <v>0</v>
      </c>
      <c r="BZ269" s="1">
        <f>'BASE METAS)'!FF264</f>
        <v>0</v>
      </c>
      <c r="CA269" s="1">
        <f>'BASE METAS)'!FG264</f>
        <v>150</v>
      </c>
      <c r="CB269" s="1">
        <f>'BASE METAS)'!FH264</f>
        <v>750</v>
      </c>
      <c r="CC269" s="1">
        <f>'BASE METAS)'!FI264</f>
        <v>0.16666666666666666</v>
      </c>
      <c r="CD269" s="1">
        <f>'BASE METAS)'!FJ264</f>
        <v>900</v>
      </c>
      <c r="CE269" s="1">
        <f>'BASE METAS)'!FK264</f>
        <v>0</v>
      </c>
      <c r="CF269" s="1">
        <f>'BASE METAS)'!FL264</f>
        <v>100</v>
      </c>
      <c r="CG269" s="1">
        <f>'BASE METAS)'!FM264</f>
        <v>100</v>
      </c>
    </row>
    <row r="270" spans="1:85" ht="12" x14ac:dyDescent="0.25">
      <c r="A270" s="1">
        <f>'BASE METAS)'!A265</f>
        <v>0</v>
      </c>
      <c r="B270" s="1">
        <f>'BASE METAS)'!B265</f>
        <v>0</v>
      </c>
      <c r="C270" s="1">
        <f>'BASE METAS)'!C265</f>
        <v>0</v>
      </c>
      <c r="D270" s="1">
        <f>'BASE METAS)'!D265</f>
        <v>0</v>
      </c>
      <c r="E270" s="12">
        <f>'BASE METAS)'!E265</f>
        <v>0</v>
      </c>
      <c r="F270" s="3">
        <f>'BASE METAS)'!F265</f>
        <v>0</v>
      </c>
      <c r="G270" s="3">
        <f>'BASE METAS)'!G265</f>
        <v>0</v>
      </c>
      <c r="H270" s="3">
        <f>'BASE METAS)'!H265</f>
        <v>0</v>
      </c>
      <c r="I270" s="3">
        <f>'BASE METAS)'!I265</f>
        <v>0</v>
      </c>
      <c r="J270" s="7148" t="str">
        <f>'BASE METAS)'!J265</f>
        <v>TOTAL</v>
      </c>
      <c r="K270" s="7148"/>
      <c r="L270" s="7148"/>
      <c r="M270" s="7148"/>
      <c r="N270" s="1362">
        <f>'BASE METAS)'!N265</f>
        <v>0</v>
      </c>
      <c r="O270" s="1362">
        <f>'BASE METAS)'!O265</f>
        <v>0</v>
      </c>
      <c r="P270" s="1362">
        <f>'BASE METAS)'!P265</f>
        <v>0</v>
      </c>
      <c r="Q270" s="1362">
        <f>'BASE METAS)'!Q265</f>
        <v>0</v>
      </c>
      <c r="R270" s="1362">
        <f>'BASE METAS)'!R265</f>
        <v>0</v>
      </c>
      <c r="S270" s="1362">
        <f>'BASE METAS)'!S265</f>
        <v>0</v>
      </c>
      <c r="T270" s="1362">
        <f>'BASE METAS)'!T265</f>
        <v>0</v>
      </c>
      <c r="U270" s="922">
        <f>'BASE METAS)'!U265</f>
        <v>0</v>
      </c>
      <c r="V270" s="1362">
        <f>'BASE METAS)'!V265</f>
        <v>0</v>
      </c>
      <c r="W270" s="19">
        <f>'BASE METAS)'!W265</f>
        <v>14582330.789999999</v>
      </c>
      <c r="X270" s="12">
        <f>'BASE METAS)'!X265</f>
        <v>0</v>
      </c>
      <c r="Y270" s="1">
        <f>'BASE METAS)'!Y265</f>
        <v>0</v>
      </c>
      <c r="Z270" s="1">
        <f>'BASE METAS)'!Z265</f>
        <v>0</v>
      </c>
      <c r="AA270" s="1">
        <f>'BASE METAS)'!AA265</f>
        <v>0</v>
      </c>
      <c r="AB270" s="1">
        <f>'BASE METAS)'!AB265</f>
        <v>0</v>
      </c>
      <c r="AC270" s="1">
        <f>'BASE METAS)'!AC265</f>
        <v>0</v>
      </c>
      <c r="AD270" s="1">
        <f>'BASE METAS)'!AD265</f>
        <v>0</v>
      </c>
      <c r="AE270" s="1">
        <f>'BASE METAS)'!AE265</f>
        <v>0</v>
      </c>
      <c r="AF270" s="1">
        <f>'BASE METAS)'!AF265</f>
        <v>0</v>
      </c>
      <c r="AG270" s="1">
        <f>'BASE METAS)'!AG265</f>
        <v>0</v>
      </c>
      <c r="AH270" s="1">
        <f>'BASE METAS)'!AH265</f>
        <v>0</v>
      </c>
      <c r="AI270" s="1">
        <f>'BASE METAS)'!AI265</f>
        <v>0</v>
      </c>
      <c r="AJ270" s="1">
        <f>'BASE METAS)'!AJ265</f>
        <v>0</v>
      </c>
      <c r="AK270" s="1">
        <f>'BASE METAS)'!AK265</f>
        <v>0</v>
      </c>
      <c r="AL270" s="934">
        <f>'BASE METAS)'!AL265</f>
        <v>0</v>
      </c>
      <c r="AM270" s="1">
        <f>'BASE METAS)'!AM265</f>
        <v>0</v>
      </c>
      <c r="AN270" s="1">
        <f>'BASE METAS)'!AN265</f>
        <v>0</v>
      </c>
      <c r="AO270" s="1">
        <f>'BASE METAS)'!AU265</f>
        <v>0</v>
      </c>
      <c r="AP270" s="1">
        <f>'BASE METAS)'!AO265</f>
        <v>0</v>
      </c>
      <c r="AQ270" s="1">
        <f>'BASE METAS)'!AP265</f>
        <v>0</v>
      </c>
      <c r="AR270" s="1">
        <f>'BASE METAS)'!AQ265</f>
        <v>0</v>
      </c>
      <c r="AS270" s="1">
        <f>'BASE METAS)'!AR265</f>
        <v>0</v>
      </c>
      <c r="AT270" s="1">
        <f>'BASE METAS)'!AS265</f>
        <v>0</v>
      </c>
      <c r="AU270" s="1479">
        <f>'BASE METAS)'!BO265</f>
        <v>0</v>
      </c>
      <c r="AV270" s="1">
        <f>'BASE METAS)'!BQ265</f>
        <v>0</v>
      </c>
      <c r="AW270" s="1">
        <f>'BASE METAS)'!BR265</f>
        <v>0</v>
      </c>
      <c r="AX270" s="1">
        <f>'BASE METAS)'!BS265</f>
        <v>0</v>
      </c>
      <c r="AY270" s="1">
        <f>'BASE METAS)'!BT265</f>
        <v>0</v>
      </c>
      <c r="AZ270" s="1">
        <f>'BASE METAS)'!BU265</f>
        <v>0</v>
      </c>
      <c r="BA270" s="1">
        <f>'BASE METAS)'!BV265</f>
        <v>0</v>
      </c>
      <c r="BB270" s="1">
        <f>'BASE METAS)'!BW265</f>
        <v>0</v>
      </c>
      <c r="BC270" s="1">
        <f>'BASE METAS)'!BX265</f>
        <v>0</v>
      </c>
      <c r="BD270" s="1">
        <f>'BASE METAS)'!BY265</f>
        <v>0</v>
      </c>
      <c r="BE270" s="1">
        <f>'BASE METAS)'!CG265</f>
        <v>0</v>
      </c>
      <c r="BF270" s="1">
        <f>'BASE METAS)'!CJ265</f>
        <v>0</v>
      </c>
      <c r="BG270" s="1">
        <f>'BASE METAS)'!CK265</f>
        <v>0</v>
      </c>
      <c r="BH270" s="1">
        <f>'BASE METAS)'!CL265</f>
        <v>0</v>
      </c>
      <c r="BI270" s="1">
        <f>'BASE METAS)'!CM265</f>
        <v>0</v>
      </c>
      <c r="BJ270" s="1">
        <f>'BASE METAS)'!CN265</f>
        <v>0</v>
      </c>
      <c r="BK270" s="1">
        <f>'BASE METAS)'!CO265</f>
        <v>0</v>
      </c>
      <c r="BL270" s="1">
        <f>'BASE METAS)'!CP265</f>
        <v>0</v>
      </c>
      <c r="BM270" s="1">
        <f>'BASE METAS)'!CQ265</f>
        <v>0</v>
      </c>
      <c r="BN270" s="1">
        <f>'BASE METAS)'!CR265</f>
        <v>0</v>
      </c>
      <c r="BO270" s="1">
        <f>'BASE METAS)'!CS265</f>
        <v>0</v>
      </c>
      <c r="BP270" s="1">
        <f>'BASE METAS)'!CT265</f>
        <v>0</v>
      </c>
      <c r="BQ270" s="1">
        <f>'BASE METAS)'!CU265</f>
        <v>0</v>
      </c>
      <c r="BR270" s="1">
        <f>'BASE METAS)'!CV265</f>
        <v>0</v>
      </c>
      <c r="BS270" s="1">
        <f>'BASE METAS)'!CW265</f>
        <v>0</v>
      </c>
      <c r="BT270" s="1">
        <f>'BASE METAS)'!CX265</f>
        <v>0</v>
      </c>
      <c r="BU270" s="1">
        <f>'BASE METAS)'!FA265</f>
        <v>0</v>
      </c>
      <c r="BV270" s="1">
        <f>'BASE METAS)'!FB265</f>
        <v>0</v>
      </c>
      <c r="BW270" s="1">
        <f>'BASE METAS)'!FC265</f>
        <v>0</v>
      </c>
      <c r="BX270" s="1">
        <f>'BASE METAS)'!FD265</f>
        <v>0</v>
      </c>
      <c r="BY270" s="1">
        <f>'BASE METAS)'!FE265</f>
        <v>0</v>
      </c>
      <c r="BZ270" s="1">
        <f>'BASE METAS)'!FF265</f>
        <v>0</v>
      </c>
      <c r="CA270" s="1">
        <f>'BASE METAS)'!FG265</f>
        <v>0</v>
      </c>
      <c r="CB270" s="1">
        <f>'BASE METAS)'!FH265</f>
        <v>0</v>
      </c>
      <c r="CC270" s="1">
        <f>'BASE METAS)'!FI265</f>
        <v>0</v>
      </c>
      <c r="CD270" s="1">
        <f>'BASE METAS)'!FJ265</f>
        <v>0</v>
      </c>
      <c r="CE270" s="1">
        <f>'BASE METAS)'!FK265</f>
        <v>0</v>
      </c>
      <c r="CF270" s="1">
        <f>'BASE METAS)'!FL265</f>
        <v>0</v>
      </c>
      <c r="CG270" s="1">
        <f>'BASE METAS)'!FM265</f>
        <v>0</v>
      </c>
    </row>
    <row r="271" spans="1:85" x14ac:dyDescent="0.25">
      <c r="A271" s="1">
        <f>'BASE METAS)'!A266</f>
        <v>0</v>
      </c>
      <c r="B271" s="1">
        <f>'BASE METAS)'!B266</f>
        <v>0</v>
      </c>
      <c r="C271" s="1">
        <f>'BASE METAS)'!C266</f>
        <v>0</v>
      </c>
      <c r="D271" s="1">
        <f>'BASE METAS)'!D266</f>
        <v>0</v>
      </c>
      <c r="E271" s="12">
        <f>'BASE METAS)'!E266</f>
        <v>0</v>
      </c>
      <c r="F271" s="3">
        <f>'BASE METAS)'!F266</f>
        <v>0</v>
      </c>
      <c r="G271" s="3">
        <f>'BASE METAS)'!G266</f>
        <v>0</v>
      </c>
      <c r="H271" s="3">
        <f>'BASE METAS)'!H266</f>
        <v>0</v>
      </c>
      <c r="I271" s="3">
        <f>'BASE METAS)'!I266</f>
        <v>0</v>
      </c>
      <c r="J271" s="3">
        <f>'BASE METAS)'!J266</f>
        <v>0</v>
      </c>
      <c r="K271" s="3">
        <f>'BASE METAS)'!K266</f>
        <v>0</v>
      </c>
      <c r="L271" s="3">
        <f>'BASE METAS)'!L266</f>
        <v>0</v>
      </c>
      <c r="M271" s="3">
        <f>'BASE METAS)'!M266</f>
        <v>0</v>
      </c>
      <c r="N271" s="3">
        <f>'BASE METAS)'!N266</f>
        <v>0</v>
      </c>
      <c r="O271" s="3">
        <f>'BASE METAS)'!O266</f>
        <v>0</v>
      </c>
      <c r="P271" s="3">
        <f>'BASE METAS)'!P266</f>
        <v>0</v>
      </c>
      <c r="Q271" s="3">
        <f>'BASE METAS)'!Q266</f>
        <v>0</v>
      </c>
      <c r="R271" s="3">
        <f>'BASE METAS)'!R266</f>
        <v>0</v>
      </c>
      <c r="S271" s="3">
        <f>'BASE METAS)'!S266</f>
        <v>0</v>
      </c>
      <c r="T271" s="3">
        <f>'BASE METAS)'!T266</f>
        <v>0</v>
      </c>
      <c r="U271" s="923">
        <f>'BASE METAS)'!U266</f>
        <v>0</v>
      </c>
      <c r="V271" s="3">
        <f>'BASE METAS)'!V266</f>
        <v>0</v>
      </c>
      <c r="W271" s="4">
        <f>'BASE METAS)'!W266</f>
        <v>0</v>
      </c>
      <c r="X271" s="12">
        <f>'BASE METAS)'!X266</f>
        <v>0</v>
      </c>
      <c r="Y271" s="1">
        <f>'BASE METAS)'!Y266</f>
        <v>0</v>
      </c>
      <c r="Z271" s="1">
        <f>'BASE METAS)'!Z266</f>
        <v>0</v>
      </c>
      <c r="AA271" s="1">
        <f>'BASE METAS)'!AA266</f>
        <v>0</v>
      </c>
      <c r="AB271" s="1">
        <f>'BASE METAS)'!AB266</f>
        <v>0</v>
      </c>
      <c r="AC271" s="1">
        <f>'BASE METAS)'!AC266</f>
        <v>0</v>
      </c>
      <c r="AD271" s="1">
        <f>'BASE METAS)'!AD266</f>
        <v>0</v>
      </c>
      <c r="AE271" s="1">
        <f>'BASE METAS)'!AE266</f>
        <v>0</v>
      </c>
      <c r="AF271" s="1">
        <f>'BASE METAS)'!AF266</f>
        <v>0</v>
      </c>
      <c r="AG271" s="1">
        <f>'BASE METAS)'!AG266</f>
        <v>0</v>
      </c>
      <c r="AH271" s="1">
        <f>'BASE METAS)'!AH266</f>
        <v>0</v>
      </c>
      <c r="AI271" s="1">
        <f>'BASE METAS)'!AI266</f>
        <v>0</v>
      </c>
      <c r="AJ271" s="1">
        <f>'BASE METAS)'!AJ266</f>
        <v>0</v>
      </c>
      <c r="AK271" s="1">
        <f>'BASE METAS)'!AK266</f>
        <v>0</v>
      </c>
      <c r="AL271" s="934">
        <f>'BASE METAS)'!AL266</f>
        <v>0</v>
      </c>
      <c r="AM271" s="1">
        <f>'BASE METAS)'!AM266</f>
        <v>0</v>
      </c>
      <c r="AN271" s="1">
        <f>'BASE METAS)'!AN266</f>
        <v>0</v>
      </c>
      <c r="AO271" s="1">
        <f>'BASE METAS)'!AU266</f>
        <v>0</v>
      </c>
      <c r="AP271" s="1">
        <f>'BASE METAS)'!AO266</f>
        <v>0</v>
      </c>
      <c r="AQ271" s="1">
        <f>'BASE METAS)'!AP266</f>
        <v>0</v>
      </c>
      <c r="AR271" s="1">
        <f>'BASE METAS)'!AQ266</f>
        <v>0</v>
      </c>
      <c r="AS271" s="1">
        <f>'BASE METAS)'!AR266</f>
        <v>0</v>
      </c>
      <c r="AT271" s="1">
        <f>'BASE METAS)'!AS266</f>
        <v>0</v>
      </c>
      <c r="AU271" s="1479">
        <f>'BASE METAS)'!BO266</f>
        <v>0</v>
      </c>
      <c r="AV271" s="1">
        <f>'BASE METAS)'!BQ266</f>
        <v>0</v>
      </c>
      <c r="AW271" s="1">
        <f>'BASE METAS)'!BR266</f>
        <v>0</v>
      </c>
      <c r="AX271" s="1">
        <f>'BASE METAS)'!BS266</f>
        <v>0</v>
      </c>
      <c r="AY271" s="1">
        <f>'BASE METAS)'!BT266</f>
        <v>0</v>
      </c>
      <c r="AZ271" s="1">
        <f>'BASE METAS)'!BU266</f>
        <v>0</v>
      </c>
      <c r="BA271" s="1">
        <f>'BASE METAS)'!BV266</f>
        <v>0</v>
      </c>
      <c r="BB271" s="1">
        <f>'BASE METAS)'!BW266</f>
        <v>0</v>
      </c>
      <c r="BC271" s="1">
        <f>'BASE METAS)'!BX266</f>
        <v>0</v>
      </c>
      <c r="BD271" s="1">
        <f>'BASE METAS)'!BY266</f>
        <v>0</v>
      </c>
      <c r="BE271" s="1">
        <f>'BASE METAS)'!CG266</f>
        <v>0</v>
      </c>
      <c r="BF271" s="1">
        <f>'BASE METAS)'!CJ266</f>
        <v>0</v>
      </c>
      <c r="BG271" s="1">
        <f>'BASE METAS)'!CK266</f>
        <v>0</v>
      </c>
      <c r="BH271" s="1">
        <f>'BASE METAS)'!CL266</f>
        <v>0</v>
      </c>
      <c r="BI271" s="1">
        <f>'BASE METAS)'!CM266</f>
        <v>0</v>
      </c>
      <c r="BJ271" s="1">
        <f>'BASE METAS)'!CN266</f>
        <v>0</v>
      </c>
      <c r="BK271" s="1">
        <f>'BASE METAS)'!CO266</f>
        <v>0</v>
      </c>
      <c r="BL271" s="1">
        <f>'BASE METAS)'!CP266</f>
        <v>0</v>
      </c>
      <c r="BM271" s="1">
        <f>'BASE METAS)'!CQ266</f>
        <v>0</v>
      </c>
      <c r="BN271" s="1">
        <f>'BASE METAS)'!CR266</f>
        <v>0</v>
      </c>
      <c r="BO271" s="1">
        <f>'BASE METAS)'!CS266</f>
        <v>0</v>
      </c>
      <c r="BP271" s="1">
        <f>'BASE METAS)'!CT266</f>
        <v>0</v>
      </c>
      <c r="BQ271" s="1">
        <f>'BASE METAS)'!CU266</f>
        <v>0</v>
      </c>
      <c r="BR271" s="1">
        <f>'BASE METAS)'!CV266</f>
        <v>0</v>
      </c>
      <c r="BS271" s="1">
        <f>'BASE METAS)'!CW266</f>
        <v>0</v>
      </c>
      <c r="BT271" s="1">
        <f>'BASE METAS)'!CX266</f>
        <v>0</v>
      </c>
      <c r="BU271" s="1">
        <f>'BASE METAS)'!FA266</f>
        <v>0</v>
      </c>
      <c r="BV271" s="1">
        <f>'BASE METAS)'!FB266</f>
        <v>0</v>
      </c>
      <c r="BW271" s="1">
        <f>'BASE METAS)'!FC266</f>
        <v>0</v>
      </c>
      <c r="BX271" s="1">
        <f>'BASE METAS)'!FD266</f>
        <v>0</v>
      </c>
      <c r="BY271" s="1">
        <f>'BASE METAS)'!FE266</f>
        <v>0</v>
      </c>
      <c r="BZ271" s="1">
        <f>'BASE METAS)'!FF266</f>
        <v>0</v>
      </c>
      <c r="CA271" s="1">
        <f>'BASE METAS)'!FG266</f>
        <v>0</v>
      </c>
      <c r="CB271" s="1">
        <f>'BASE METAS)'!FH266</f>
        <v>0</v>
      </c>
      <c r="CC271" s="1">
        <f>'BASE METAS)'!FI266</f>
        <v>0</v>
      </c>
      <c r="CD271" s="1">
        <f>'BASE METAS)'!FJ266</f>
        <v>0</v>
      </c>
      <c r="CE271" s="1">
        <f>'BASE METAS)'!FK266</f>
        <v>0</v>
      </c>
      <c r="CF271" s="1">
        <f>'BASE METAS)'!FL266</f>
        <v>0</v>
      </c>
      <c r="CG271" s="1">
        <f>'BASE METAS)'!FM266</f>
        <v>0</v>
      </c>
    </row>
    <row r="272" spans="1:85" ht="12" customHeight="1" x14ac:dyDescent="0.25">
      <c r="A272" s="1">
        <f>'BASE METAS)'!A267</f>
        <v>0</v>
      </c>
      <c r="B272" s="7146" t="str">
        <f>'BASE METAS)'!B267</f>
        <v xml:space="preserve">DEPENDENCIA </v>
      </c>
      <c r="C272" s="7146" t="str">
        <f>'BASE METAS)'!C267</f>
        <v>ENT</v>
      </c>
      <c r="D272" s="7146" t="str">
        <f>'BASE METAS)'!D267</f>
        <v>PROY</v>
      </c>
      <c r="E272" s="7146" t="str">
        <f>'BASE METAS)'!E267</f>
        <v>NOMBRE DEL PROYECTO</v>
      </c>
      <c r="F272" s="7155" t="str">
        <f>'BASE METAS)'!F267</f>
        <v>DG</v>
      </c>
      <c r="G272" s="7155" t="str">
        <f>'BASE METAS)'!G267</f>
        <v>DA</v>
      </c>
      <c r="H272" s="7155" t="str">
        <f>'BASE METAS)'!H267</f>
        <v xml:space="preserve">CLAVE PROGRAMÁTICA </v>
      </c>
      <c r="I272" s="7155"/>
      <c r="J272" s="7155"/>
      <c r="K272" s="7155"/>
      <c r="L272" s="7155"/>
      <c r="M272" s="7155"/>
      <c r="N272" s="1357">
        <f>'BASE METAS)'!N267</f>
        <v>0</v>
      </c>
      <c r="O272" s="1357">
        <f>'BASE METAS)'!O267</f>
        <v>0</v>
      </c>
      <c r="P272" s="7120" t="str">
        <f>'BASE METAS)'!P267</f>
        <v>ESTRUCTURA PROGRAMÁTICA</v>
      </c>
      <c r="Q272" s="7121"/>
      <c r="R272" s="7121"/>
      <c r="S272" s="7121"/>
      <c r="T272" s="7121"/>
      <c r="U272" s="924">
        <f>'BASE METAS)'!U267</f>
        <v>0</v>
      </c>
      <c r="V272" s="1358">
        <f>'BASE METAS)'!V267</f>
        <v>0</v>
      </c>
      <c r="W272" s="7139" t="str">
        <f>'BASE METAS)'!W267</f>
        <v>PRESPUESTO</v>
      </c>
      <c r="X272" s="7216" t="str">
        <f>'BASE METAS)'!X267</f>
        <v>ÁREAS EJECUTORAS</v>
      </c>
      <c r="Y272" s="1">
        <f>'BASE METAS)'!Y267</f>
        <v>0</v>
      </c>
      <c r="Z272" s="1">
        <f>'BASE METAS)'!Z267</f>
        <v>0</v>
      </c>
      <c r="AA272" s="1">
        <f>'BASE METAS)'!AA267</f>
        <v>0</v>
      </c>
      <c r="AB272" s="1">
        <f>'BASE METAS)'!AB267</f>
        <v>0</v>
      </c>
      <c r="AC272" s="1">
        <f>'BASE METAS)'!AC267</f>
        <v>0</v>
      </c>
      <c r="AD272" s="1">
        <f>'BASE METAS)'!AD267</f>
        <v>0</v>
      </c>
      <c r="AE272" s="1">
        <f>'BASE METAS)'!AE267</f>
        <v>0</v>
      </c>
      <c r="AF272" s="1">
        <f>'BASE METAS)'!AF267</f>
        <v>0</v>
      </c>
      <c r="AG272" s="1">
        <f>'BASE METAS)'!AG267</f>
        <v>0</v>
      </c>
      <c r="AH272" s="1">
        <f>'BASE METAS)'!AH267</f>
        <v>0</v>
      </c>
      <c r="AI272" s="1">
        <f>'BASE METAS)'!AI267</f>
        <v>0</v>
      </c>
      <c r="AJ272" s="1">
        <f>'BASE METAS)'!AJ267</f>
        <v>0</v>
      </c>
      <c r="AK272" s="1">
        <f>'BASE METAS)'!AK267</f>
        <v>0</v>
      </c>
      <c r="AL272" s="934">
        <f>'BASE METAS)'!AL267</f>
        <v>0</v>
      </c>
      <c r="AM272" s="1">
        <f>'BASE METAS)'!AM267</f>
        <v>0</v>
      </c>
      <c r="AN272" s="1">
        <f>'BASE METAS)'!AN267</f>
        <v>0</v>
      </c>
      <c r="AO272" s="1">
        <f>'BASE METAS)'!AU267</f>
        <v>0</v>
      </c>
      <c r="AP272" s="1">
        <f>'BASE METAS)'!AO267</f>
        <v>0</v>
      </c>
      <c r="AQ272" s="1">
        <f>'BASE METAS)'!AP267</f>
        <v>0</v>
      </c>
      <c r="AR272" s="1">
        <f>'BASE METAS)'!AQ267</f>
        <v>0</v>
      </c>
      <c r="AS272" s="1">
        <f>'BASE METAS)'!AR267</f>
        <v>0</v>
      </c>
      <c r="AT272" s="1">
        <f>'BASE METAS)'!AS267</f>
        <v>0</v>
      </c>
      <c r="AU272" s="1479">
        <f>'BASE METAS)'!BO267</f>
        <v>0</v>
      </c>
      <c r="AV272" s="1">
        <f>'BASE METAS)'!BQ267</f>
        <v>0</v>
      </c>
      <c r="AW272" s="1">
        <f>'BASE METAS)'!BR267</f>
        <v>0</v>
      </c>
      <c r="AX272" s="1">
        <f>'BASE METAS)'!BS267</f>
        <v>0</v>
      </c>
      <c r="AY272" s="1">
        <f>'BASE METAS)'!BT267</f>
        <v>0</v>
      </c>
      <c r="AZ272" s="1">
        <f>'BASE METAS)'!BU267</f>
        <v>0</v>
      </c>
      <c r="BA272" s="1">
        <f>'BASE METAS)'!BV267</f>
        <v>0</v>
      </c>
      <c r="BB272" s="1">
        <f>'BASE METAS)'!BW267</f>
        <v>0</v>
      </c>
      <c r="BC272" s="1">
        <f>'BASE METAS)'!BX267</f>
        <v>0</v>
      </c>
      <c r="BD272" s="1">
        <f>'BASE METAS)'!BY267</f>
        <v>0</v>
      </c>
      <c r="BE272" s="1">
        <f>'BASE METAS)'!CG267</f>
        <v>0</v>
      </c>
      <c r="BF272" s="1">
        <f>'BASE METAS)'!CJ267</f>
        <v>0</v>
      </c>
      <c r="BG272" s="1">
        <f>'BASE METAS)'!CK267</f>
        <v>0</v>
      </c>
      <c r="BH272" s="1">
        <f>'BASE METAS)'!CL267</f>
        <v>0</v>
      </c>
      <c r="BI272" s="1">
        <f>'BASE METAS)'!CM267</f>
        <v>0</v>
      </c>
      <c r="BJ272" s="1">
        <f>'BASE METAS)'!CN267</f>
        <v>0</v>
      </c>
      <c r="BK272" s="1">
        <f>'BASE METAS)'!CO267</f>
        <v>0</v>
      </c>
      <c r="BL272" s="1">
        <f>'BASE METAS)'!CP267</f>
        <v>0</v>
      </c>
      <c r="BM272" s="1">
        <f>'BASE METAS)'!CQ267</f>
        <v>0</v>
      </c>
      <c r="BN272" s="1">
        <f>'BASE METAS)'!CR267</f>
        <v>0</v>
      </c>
      <c r="BO272" s="1">
        <f>'BASE METAS)'!CS267</f>
        <v>0</v>
      </c>
      <c r="BP272" s="1">
        <f>'BASE METAS)'!CT267</f>
        <v>0</v>
      </c>
      <c r="BQ272" s="1">
        <f>'BASE METAS)'!CU267</f>
        <v>0</v>
      </c>
      <c r="BR272" s="1">
        <f>'BASE METAS)'!CV267</f>
        <v>0</v>
      </c>
      <c r="BS272" s="1">
        <f>'BASE METAS)'!CW267</f>
        <v>0</v>
      </c>
      <c r="BT272" s="1">
        <f>'BASE METAS)'!CX267</f>
        <v>0</v>
      </c>
      <c r="BU272" s="1">
        <f>'BASE METAS)'!FA267</f>
        <v>0</v>
      </c>
      <c r="BV272" s="1">
        <f>'BASE METAS)'!FB267</f>
        <v>0</v>
      </c>
      <c r="BW272" s="1">
        <f>'BASE METAS)'!FC267</f>
        <v>0</v>
      </c>
      <c r="BX272" s="1">
        <f>'BASE METAS)'!FD267</f>
        <v>0</v>
      </c>
      <c r="BY272" s="1">
        <f>'BASE METAS)'!FE267</f>
        <v>0</v>
      </c>
      <c r="BZ272" s="1">
        <f>'BASE METAS)'!FF267</f>
        <v>0</v>
      </c>
      <c r="CA272" s="1">
        <f>'BASE METAS)'!FG267</f>
        <v>0</v>
      </c>
      <c r="CB272" s="1">
        <f>'BASE METAS)'!FH267</f>
        <v>0</v>
      </c>
      <c r="CC272" s="1">
        <f>'BASE METAS)'!FI267</f>
        <v>0</v>
      </c>
      <c r="CD272" s="1">
        <f>'BASE METAS)'!FJ267</f>
        <v>0</v>
      </c>
      <c r="CE272" s="1">
        <f>'BASE METAS)'!FK267</f>
        <v>0</v>
      </c>
      <c r="CF272" s="1">
        <f>'BASE METAS)'!FL267</f>
        <v>0</v>
      </c>
      <c r="CG272" s="1">
        <f>'BASE METAS)'!FM267</f>
        <v>0</v>
      </c>
    </row>
    <row r="273" spans="1:85" ht="12" customHeight="1" x14ac:dyDescent="0.25">
      <c r="A273" s="1">
        <f>'BASE METAS)'!A268</f>
        <v>0</v>
      </c>
      <c r="B273" s="7146"/>
      <c r="C273" s="7146"/>
      <c r="D273" s="7146"/>
      <c r="E273" s="7146"/>
      <c r="F273" s="7155"/>
      <c r="G273" s="7155"/>
      <c r="H273" s="35" t="str">
        <f>'BASE METAS)'!H268</f>
        <v>FN</v>
      </c>
      <c r="I273" s="35" t="str">
        <f>'BASE METAS)'!I268</f>
        <v>Sf</v>
      </c>
      <c r="J273" s="35" t="str">
        <f>'BASE METAS)'!J268</f>
        <v>PG</v>
      </c>
      <c r="K273" s="35" t="str">
        <f>'BASE METAS)'!K268</f>
        <v>Sp</v>
      </c>
      <c r="L273" s="35" t="str">
        <f>'BASE METAS)'!L268</f>
        <v>PY</v>
      </c>
      <c r="M273" s="35" t="str">
        <f>'BASE METAS)'!M268</f>
        <v>FF</v>
      </c>
      <c r="N273" s="35">
        <f>'BASE METAS)'!N268</f>
        <v>0</v>
      </c>
      <c r="O273" s="35">
        <f>'BASE METAS)'!O268</f>
        <v>0</v>
      </c>
      <c r="P273" s="35" t="str">
        <f>'BASE METAS)'!P268</f>
        <v>FN</v>
      </c>
      <c r="Q273" s="35" t="str">
        <f>'BASE METAS)'!Q268</f>
        <v>Sf</v>
      </c>
      <c r="R273" s="35" t="str">
        <f>'BASE METAS)'!R268</f>
        <v>PG</v>
      </c>
      <c r="S273" s="35" t="str">
        <f>'BASE METAS)'!S268</f>
        <v>Sp</v>
      </c>
      <c r="T273" s="35" t="str">
        <f>'BASE METAS)'!T268</f>
        <v>PY</v>
      </c>
      <c r="U273" s="925">
        <f>'BASE METAS)'!U268</f>
        <v>0</v>
      </c>
      <c r="V273" s="35">
        <f>'BASE METAS)'!V268</f>
        <v>0</v>
      </c>
      <c r="W273" s="7139"/>
      <c r="X273" s="7216"/>
      <c r="Y273" s="1">
        <f>'BASE METAS)'!Y268</f>
        <v>0</v>
      </c>
      <c r="Z273" s="1">
        <f>'BASE METAS)'!Z268</f>
        <v>0</v>
      </c>
      <c r="AA273" s="1">
        <f>'BASE METAS)'!AA268</f>
        <v>0</v>
      </c>
      <c r="AB273" s="1">
        <f>'BASE METAS)'!AB268</f>
        <v>0</v>
      </c>
      <c r="AC273" s="1">
        <f>'BASE METAS)'!AC268</f>
        <v>0</v>
      </c>
      <c r="AD273" s="1">
        <f>'BASE METAS)'!AD268</f>
        <v>0</v>
      </c>
      <c r="AE273" s="1">
        <f>'BASE METAS)'!AE268</f>
        <v>0</v>
      </c>
      <c r="AF273" s="1">
        <f>'BASE METAS)'!AF268</f>
        <v>0</v>
      </c>
      <c r="AG273" s="1">
        <f>'BASE METAS)'!AG268</f>
        <v>0</v>
      </c>
      <c r="AH273" s="1">
        <f>'BASE METAS)'!AH268</f>
        <v>0</v>
      </c>
      <c r="AI273" s="1">
        <f>'BASE METAS)'!AI268</f>
        <v>0</v>
      </c>
      <c r="AJ273" s="1">
        <f>'BASE METAS)'!AJ268</f>
        <v>0</v>
      </c>
      <c r="AK273" s="1">
        <f>'BASE METAS)'!AK268</f>
        <v>0</v>
      </c>
      <c r="AL273" s="934">
        <f>'BASE METAS)'!AL268</f>
        <v>0</v>
      </c>
      <c r="AM273" s="1">
        <f>'BASE METAS)'!AM268</f>
        <v>0</v>
      </c>
      <c r="AN273" s="1">
        <f>'BASE METAS)'!AN268</f>
        <v>0</v>
      </c>
      <c r="AO273" s="1">
        <f>'BASE METAS)'!AU268</f>
        <v>0</v>
      </c>
      <c r="AP273" s="1">
        <f>'BASE METAS)'!AO268</f>
        <v>0</v>
      </c>
      <c r="AQ273" s="1">
        <f>'BASE METAS)'!AP268</f>
        <v>0</v>
      </c>
      <c r="AR273" s="1">
        <f>'BASE METAS)'!AQ268</f>
        <v>0</v>
      </c>
      <c r="AS273" s="1">
        <f>'BASE METAS)'!AR268</f>
        <v>0</v>
      </c>
      <c r="AT273" s="1">
        <f>'BASE METAS)'!AS268</f>
        <v>0</v>
      </c>
      <c r="AU273" s="1479">
        <f>'BASE METAS)'!BO268</f>
        <v>0</v>
      </c>
      <c r="AV273" s="1">
        <f>'BASE METAS)'!BQ268</f>
        <v>0</v>
      </c>
      <c r="AW273" s="1">
        <f>'BASE METAS)'!BR268</f>
        <v>0</v>
      </c>
      <c r="AX273" s="1">
        <f>'BASE METAS)'!BS268</f>
        <v>0</v>
      </c>
      <c r="AY273" s="1">
        <f>'BASE METAS)'!BT268</f>
        <v>0</v>
      </c>
      <c r="AZ273" s="1">
        <f>'BASE METAS)'!BU268</f>
        <v>0</v>
      </c>
      <c r="BA273" s="1">
        <f>'BASE METAS)'!BV268</f>
        <v>0</v>
      </c>
      <c r="BB273" s="1">
        <f>'BASE METAS)'!BW268</f>
        <v>0</v>
      </c>
      <c r="BC273" s="1">
        <f>'BASE METAS)'!BX268</f>
        <v>0</v>
      </c>
      <c r="BD273" s="1">
        <f>'BASE METAS)'!BY268</f>
        <v>0</v>
      </c>
      <c r="BE273" s="1">
        <f>'BASE METAS)'!CG268</f>
        <v>0</v>
      </c>
      <c r="BF273" s="1">
        <f>'BASE METAS)'!CJ268</f>
        <v>0</v>
      </c>
      <c r="BG273" s="1">
        <f>'BASE METAS)'!CK268</f>
        <v>0</v>
      </c>
      <c r="BH273" s="1">
        <f>'BASE METAS)'!CL268</f>
        <v>0</v>
      </c>
      <c r="BI273" s="1">
        <f>'BASE METAS)'!CM268</f>
        <v>0</v>
      </c>
      <c r="BJ273" s="1">
        <f>'BASE METAS)'!CN268</f>
        <v>0</v>
      </c>
      <c r="BK273" s="1">
        <f>'BASE METAS)'!CO268</f>
        <v>0</v>
      </c>
      <c r="BL273" s="1">
        <f>'BASE METAS)'!CP268</f>
        <v>0</v>
      </c>
      <c r="BM273" s="1">
        <f>'BASE METAS)'!CQ268</f>
        <v>0</v>
      </c>
      <c r="BN273" s="1">
        <f>'BASE METAS)'!CR268</f>
        <v>0</v>
      </c>
      <c r="BO273" s="1">
        <f>'BASE METAS)'!CS268</f>
        <v>0</v>
      </c>
      <c r="BP273" s="1">
        <f>'BASE METAS)'!CT268</f>
        <v>0</v>
      </c>
      <c r="BQ273" s="1">
        <f>'BASE METAS)'!CU268</f>
        <v>0</v>
      </c>
      <c r="BR273" s="1">
        <f>'BASE METAS)'!CV268</f>
        <v>0</v>
      </c>
      <c r="BS273" s="1">
        <f>'BASE METAS)'!CW268</f>
        <v>0</v>
      </c>
      <c r="BT273" s="1">
        <f>'BASE METAS)'!CX268</f>
        <v>0</v>
      </c>
      <c r="BU273" s="1">
        <f>'BASE METAS)'!FA268</f>
        <v>0</v>
      </c>
      <c r="BV273" s="1">
        <f>'BASE METAS)'!FB268</f>
        <v>0</v>
      </c>
      <c r="BW273" s="1">
        <f>'BASE METAS)'!FC268</f>
        <v>0</v>
      </c>
      <c r="BX273" s="1">
        <f>'BASE METAS)'!FD268</f>
        <v>0</v>
      </c>
      <c r="BY273" s="1">
        <f>'BASE METAS)'!FE268</f>
        <v>0</v>
      </c>
      <c r="BZ273" s="1">
        <f>'BASE METAS)'!FF268</f>
        <v>0</v>
      </c>
      <c r="CA273" s="1">
        <f>'BASE METAS)'!FG268</f>
        <v>0</v>
      </c>
      <c r="CB273" s="1">
        <f>'BASE METAS)'!FH268</f>
        <v>0</v>
      </c>
      <c r="CC273" s="1">
        <f>'BASE METAS)'!FI268</f>
        <v>0</v>
      </c>
      <c r="CD273" s="1">
        <f>'BASE METAS)'!FJ268</f>
        <v>0</v>
      </c>
      <c r="CE273" s="1">
        <f>'BASE METAS)'!FK268</f>
        <v>0</v>
      </c>
      <c r="CF273" s="1">
        <f>'BASE METAS)'!FL268</f>
        <v>0</v>
      </c>
      <c r="CG273" s="1">
        <f>'BASE METAS)'!FM268</f>
        <v>0</v>
      </c>
    </row>
    <row r="274" spans="1:85" ht="48" customHeight="1" x14ac:dyDescent="0.25">
      <c r="A274" s="1">
        <f>'BASE METAS)'!A269</f>
        <v>42</v>
      </c>
      <c r="B274" s="7156" t="str">
        <f>'BASE METAS)'!B269</f>
        <v>DIRECCIÓN GENERAL DE SERVICIOS PÚBLICOS</v>
      </c>
      <c r="C274" s="7154">
        <f>'BASE METAS)'!C269</f>
        <v>1000</v>
      </c>
      <c r="D274" s="7154">
        <f>'BASE METAS)'!D269</f>
        <v>1</v>
      </c>
      <c r="E274" s="7156" t="str">
        <f>'BASE METAS)'!E269</f>
        <v>CONSERVACIÓN, RESTAURACIÓN Y DIFUSIÓN DEL PATRIMONIO CULTURAL</v>
      </c>
      <c r="F274" s="7149" t="str">
        <f>'BASE METAS)'!F269</f>
        <v>H00</v>
      </c>
      <c r="G274" s="7149" t="str">
        <f>'BASE METAS)'!G269</f>
        <v>125</v>
      </c>
      <c r="H274" s="7144" t="str">
        <f>'BASE METAS)'!H269</f>
        <v>08</v>
      </c>
      <c r="I274" s="7144" t="str">
        <f>'BASE METAS)'!I269</f>
        <v>02</v>
      </c>
      <c r="J274" s="5706" t="str">
        <f>'BASE METAS)'!J269</f>
        <v>02</v>
      </c>
      <c r="K274" s="5706" t="str">
        <f>'BASE METAS)'!K269</f>
        <v>02</v>
      </c>
      <c r="L274" s="5706" t="str">
        <f>'BASE METAS)'!L269</f>
        <v>01</v>
      </c>
      <c r="M274" s="5706" t="str">
        <f>'BASE METAS)'!M269</f>
        <v>101</v>
      </c>
      <c r="N274" s="5706" t="str">
        <f>'BASE METAS)'!N269</f>
        <v>Servicios Públicos</v>
      </c>
      <c r="O274" s="5706" t="str">
        <f>'BASE METAS)'!O269</f>
        <v>Servicios Públicos</v>
      </c>
      <c r="P274" s="7106" t="str">
        <f>'BASE METAS)'!P269</f>
        <v>Educación, cultura y deporte</v>
      </c>
      <c r="Q274" s="5697" t="str">
        <f>'BASE METAS)'!Q269</f>
        <v>Desarrollo cultural</v>
      </c>
      <c r="R274" s="5706" t="str">
        <f>'BASE METAS)'!R269</f>
        <v>Cultura y arte</v>
      </c>
      <c r="S274" s="5697" t="str">
        <f>'BASE METAS)'!S269</f>
        <v>Preservación del patrimonio cultural</v>
      </c>
      <c r="T274" s="5697" t="str">
        <f>'BASE METAS)'!T269</f>
        <v>Conservación, restauración y difusión del patrimonio cultural</v>
      </c>
      <c r="U274" s="7744" t="str">
        <f>'BASE METAS)'!U269</f>
        <v>Conservar el buen estado de los inmuebles, que albergan, las escuelas públicas, bibliotecas y casas de cultura; por medio de reparaciones inmediatas y oportunas, para preservar el buen estado y funcionamiento óptimo de dichas instalaciones.</v>
      </c>
      <c r="V274" s="5697" t="str">
        <f>'BASE METAS)'!V269</f>
        <v>Tlalnepantla 
Solidario</v>
      </c>
      <c r="W274" s="5694">
        <f>'BASE METAS)'!W269</f>
        <v>3796477.96</v>
      </c>
      <c r="X274" s="7102" t="str">
        <f>'BASE METAS)'!X269</f>
        <v>DEPARTAMENTO DE MANTENIMIENTO A ESCUELAS Y UNIDADES HABITACIONALES</v>
      </c>
      <c r="Y274" s="896">
        <f>'BASE METAS)'!Y269</f>
        <v>1</v>
      </c>
      <c r="Z274" s="218" t="str">
        <f>'BASE METAS)'!Z269</f>
        <v>ATENDER SOLICITUDES DE MANTENIMIENTO MENOR A LA INFRAESTRUCTURA Y EQUIPAMIENTO A CENTROS EDUCATIVOS OFICIALES.</v>
      </c>
      <c r="AA274" s="897" t="str">
        <f>'BASE METAS)'!AA269</f>
        <v xml:space="preserve">SOLICITUD </v>
      </c>
      <c r="AB274" s="898">
        <f>'BASE METAS)'!AB269</f>
        <v>750</v>
      </c>
      <c r="AC274" s="899">
        <f>'BASE METAS)'!AC269</f>
        <v>120</v>
      </c>
      <c r="AD274" s="900">
        <f>'BASE METAS)'!AD269</f>
        <v>0.16</v>
      </c>
      <c r="AE274" s="899">
        <f>'BASE METAS)'!AE269</f>
        <v>210</v>
      </c>
      <c r="AF274" s="900">
        <f>'BASE METAS)'!AF269</f>
        <v>0.28000000000000003</v>
      </c>
      <c r="AG274" s="899">
        <f>'BASE METAS)'!AG269</f>
        <v>210</v>
      </c>
      <c r="AH274" s="900">
        <f>'BASE METAS)'!AH269</f>
        <v>0.28000000000000003</v>
      </c>
      <c r="AI274" s="899">
        <f>'BASE METAS)'!AI269</f>
        <v>210</v>
      </c>
      <c r="AJ274" s="900">
        <f>'BASE METAS)'!AJ269</f>
        <v>0.28000000000000003</v>
      </c>
      <c r="AK274" s="211">
        <f>'BASE METAS)'!AK269</f>
        <v>1</v>
      </c>
      <c r="AL274" s="1250">
        <f>'BASE METAS)'!AL269</f>
        <v>1</v>
      </c>
      <c r="AM274" s="1252" t="str">
        <f>'BASE METAS)'!AM269</f>
        <v>ATENCIÓN DE SOLICITUDES DE MANTENIMIENTO MENOR A LA INFRAESTRUCTURA Y EQUIPAMIENTO A CENTROS EDUCATIVOS OFICIALES.</v>
      </c>
      <c r="AN274" s="1019" t="str">
        <f>'BASE METAS)'!AN269</f>
        <v>MIDE EL NÚMERO DE SOLICITUDES ATENDIDAS, RESPECTO AL NÚMERO DE SOLICITUDES PROYECTADAS</v>
      </c>
      <c r="AO274" s="1377" t="str">
        <f>'BASE METAS)'!AU269</f>
        <v>DESEMPEÑO</v>
      </c>
      <c r="AP274" s="1020" t="str">
        <f>'BASE METAS)'!AO269</f>
        <v xml:space="preserve">NÚMERO DE SOLICITUDES ATENDIDAS </v>
      </c>
      <c r="AQ274" s="1020" t="str">
        <f>'BASE METAS)'!AP269</f>
        <v>NÚMERO DE SOLICITUDES PROYECTADAS</v>
      </c>
      <c r="AR274" s="1019">
        <f>'BASE METAS)'!AQ269</f>
        <v>100</v>
      </c>
      <c r="AS274" s="840" t="str">
        <f>'BASE METAS)'!AR269</f>
        <v xml:space="preserve">SOLICITUD </v>
      </c>
      <c r="AT274" s="1019" t="str">
        <f>'BASE METAS)'!AS269</f>
        <v>EFICACIA</v>
      </c>
      <c r="AU274" s="1490">
        <f>'BASE METAS)'!BO269</f>
        <v>0</v>
      </c>
      <c r="AV274" s="1">
        <f>'BASE METAS)'!BQ269</f>
        <v>750</v>
      </c>
      <c r="AW274" s="1">
        <f>'BASE METAS)'!BR269</f>
        <v>0</v>
      </c>
      <c r="AX274" s="1">
        <f>'BASE METAS)'!BS269</f>
        <v>210</v>
      </c>
      <c r="AY274" s="1">
        <f>'BASE METAS)'!BT269</f>
        <v>66</v>
      </c>
      <c r="AZ274" s="1">
        <f>'BASE METAS)'!BU269</f>
        <v>144</v>
      </c>
      <c r="BA274" s="1">
        <f>'BASE METAS)'!BV269</f>
        <v>0.31428571428571428</v>
      </c>
      <c r="BB274" s="1">
        <f>'BASE METAS)'!BW269</f>
        <v>255</v>
      </c>
      <c r="BC274" s="1">
        <f>'BASE METAS)'!BX269</f>
        <v>495</v>
      </c>
      <c r="BD274" s="1">
        <f>'BASE METAS)'!BY269</f>
        <v>0.34</v>
      </c>
      <c r="BE274" s="1">
        <f>'BASE METAS)'!CG269</f>
        <v>189</v>
      </c>
      <c r="BF274" s="1">
        <f>'BASE METAS)'!CJ269</f>
        <v>0</v>
      </c>
      <c r="BG274" s="1">
        <f>'BASE METAS)'!CK269</f>
        <v>0</v>
      </c>
      <c r="BH274" s="1">
        <f>'BASE METAS)'!CL269</f>
        <v>0</v>
      </c>
      <c r="BI274" s="1">
        <f>'BASE METAS)'!CM269</f>
        <v>0</v>
      </c>
      <c r="BJ274" s="1">
        <f>'BASE METAS)'!CN269</f>
        <v>0</v>
      </c>
      <c r="BK274" s="1">
        <f>'BASE METAS)'!CO269</f>
        <v>0</v>
      </c>
      <c r="BL274" s="1">
        <f>'BASE METAS)'!CP269</f>
        <v>0</v>
      </c>
      <c r="BM274" s="1">
        <f>'BASE METAS)'!CQ269</f>
        <v>0</v>
      </c>
      <c r="BN274" s="1">
        <f>'BASE METAS)'!CR269</f>
        <v>0</v>
      </c>
      <c r="BO274" s="1">
        <f>'BASE METAS)'!CS269</f>
        <v>0</v>
      </c>
      <c r="BP274" s="1">
        <f>'BASE METAS)'!CT269</f>
        <v>0</v>
      </c>
      <c r="BQ274" s="1">
        <f>'BASE METAS)'!CU269</f>
        <v>0</v>
      </c>
      <c r="BR274" s="1">
        <f>'BASE METAS)'!CV269</f>
        <v>0</v>
      </c>
      <c r="BS274" s="1">
        <f>'BASE METAS)'!CW269</f>
        <v>0</v>
      </c>
      <c r="BT274" s="1">
        <f>'BASE METAS)'!CX269</f>
        <v>0</v>
      </c>
      <c r="BU274" s="1">
        <f>'BASE METAS)'!FA269</f>
        <v>750</v>
      </c>
      <c r="BV274" s="1">
        <f>'BASE METAS)'!FB269</f>
        <v>0</v>
      </c>
      <c r="BW274" s="1">
        <f>'BASE METAS)'!FC269</f>
        <v>70</v>
      </c>
      <c r="BX274" s="1">
        <f>'BASE METAS)'!FD269</f>
        <v>26</v>
      </c>
      <c r="BY274" s="1">
        <f>'BASE METAS)'!FE269</f>
        <v>-44</v>
      </c>
      <c r="BZ274" s="1">
        <f>'BASE METAS)'!FF269</f>
        <v>0.37142857142857144</v>
      </c>
      <c r="CA274" s="1">
        <f>'BASE METAS)'!FG269</f>
        <v>215</v>
      </c>
      <c r="CB274" s="1">
        <f>'BASE METAS)'!FH269</f>
        <v>535</v>
      </c>
      <c r="CC274" s="1">
        <f>'BASE METAS)'!FI269</f>
        <v>0.28666666666666668</v>
      </c>
      <c r="CD274" s="1">
        <f>'BASE METAS)'!FJ269</f>
        <v>750</v>
      </c>
      <c r="CE274" s="1">
        <f>'BASE METAS)'!FK269</f>
        <v>0</v>
      </c>
      <c r="CF274" s="1">
        <f>'BASE METAS)'!FL269</f>
        <v>70</v>
      </c>
      <c r="CG274" s="1">
        <f>'BASE METAS)'!FM269</f>
        <v>24</v>
      </c>
    </row>
    <row r="275" spans="1:85" ht="63.75" x14ac:dyDescent="0.25">
      <c r="A275" s="1">
        <f>'BASE METAS)'!A270</f>
        <v>0</v>
      </c>
      <c r="B275" s="7156"/>
      <c r="C275" s="7154"/>
      <c r="D275" s="7154"/>
      <c r="E275" s="7156"/>
      <c r="F275" s="7149"/>
      <c r="G275" s="7149"/>
      <c r="H275" s="7144"/>
      <c r="I275" s="7144"/>
      <c r="J275" s="5707"/>
      <c r="K275" s="5707"/>
      <c r="L275" s="5707"/>
      <c r="M275" s="5707"/>
      <c r="N275" s="5707"/>
      <c r="O275" s="5707"/>
      <c r="P275" s="7107"/>
      <c r="Q275" s="5698"/>
      <c r="R275" s="5707"/>
      <c r="S275" s="5698"/>
      <c r="T275" s="5698"/>
      <c r="U275" s="7745"/>
      <c r="V275" s="5698"/>
      <c r="W275" s="5695"/>
      <c r="X275" s="7145"/>
      <c r="Y275" s="913">
        <f>'BASE METAS)'!Y270</f>
        <v>2</v>
      </c>
      <c r="Z275" s="504" t="str">
        <f>'BASE METAS)'!Z270</f>
        <v>EFECTURA REPARACIONES DE LAS INSTALACIONES ELÉCTRICAS</v>
      </c>
      <c r="AA275" s="914" t="str">
        <f>'BASE METAS)'!AA270</f>
        <v>REPARACIÓN</v>
      </c>
      <c r="AB275" s="915">
        <f>'BASE METAS)'!AB270</f>
        <v>1300</v>
      </c>
      <c r="AC275" s="895">
        <f>'BASE METAS)'!AC270</f>
        <v>210</v>
      </c>
      <c r="AD275" s="894">
        <f>'BASE METAS)'!AD270</f>
        <v>0.16153846153846155</v>
      </c>
      <c r="AE275" s="895">
        <f>'BASE METAS)'!AE270</f>
        <v>360</v>
      </c>
      <c r="AF275" s="894">
        <f>'BASE METAS)'!AF270</f>
        <v>0.27692307692307694</v>
      </c>
      <c r="AG275" s="895">
        <f>'BASE METAS)'!AG270</f>
        <v>360</v>
      </c>
      <c r="AH275" s="894">
        <f>'BASE METAS)'!AH270</f>
        <v>0.27692307692307694</v>
      </c>
      <c r="AI275" s="895">
        <f>'BASE METAS)'!AI270</f>
        <v>122</v>
      </c>
      <c r="AJ275" s="894">
        <f>'BASE METAS)'!AJ270</f>
        <v>9.3846153846153843E-2</v>
      </c>
      <c r="AK275" s="211">
        <f>'BASE METAS)'!AK270</f>
        <v>0.8092307692307692</v>
      </c>
      <c r="AL275" s="970">
        <f>'BASE METAS)'!AL270</f>
        <v>2</v>
      </c>
      <c r="AM275" s="1019" t="str">
        <f>'BASE METAS)'!AM270</f>
        <v>REALIZAR REPARACIONES MENORES A CENTROS EDUCATIVOS OFICIALES</v>
      </c>
      <c r="AN275" s="1019" t="str">
        <f>'BASE METAS)'!AN270</f>
        <v xml:space="preserve">MIDE EL NÚMERO DE REPARACIONES MENORES REALIZADAS, RESPECTO AL NÚMERO DE REPARACIONES PROYECTADAS </v>
      </c>
      <c r="AO275" s="1377" t="str">
        <f>'BASE METAS)'!AU270</f>
        <v>DESEMPEÑO</v>
      </c>
      <c r="AP275" s="1020" t="str">
        <f>'BASE METAS)'!AO270</f>
        <v xml:space="preserve">NÚMERO DE REPARACIONES MENORES REALIZADAS </v>
      </c>
      <c r="AQ275" s="1020" t="str">
        <f>'BASE METAS)'!AP270</f>
        <v>NÚMERO DE REPARACIONES MENORES PROYECTADAS</v>
      </c>
      <c r="AR275" s="1019">
        <f>'BASE METAS)'!AQ270</f>
        <v>100</v>
      </c>
      <c r="AS275" s="840" t="str">
        <f>'BASE METAS)'!AR270</f>
        <v>REPARACIÓN</v>
      </c>
      <c r="AT275" s="1019" t="str">
        <f>'BASE METAS)'!AS270</f>
        <v>EFICACIA</v>
      </c>
      <c r="AU275" s="1490">
        <f>'BASE METAS)'!BO270</f>
        <v>0</v>
      </c>
      <c r="AV275" s="1">
        <f>'BASE METAS)'!BQ270</f>
        <v>1300</v>
      </c>
      <c r="AW275" s="1352">
        <f>'BASE METAS)'!BR270</f>
        <v>0</v>
      </c>
      <c r="AX275" s="1352">
        <f>'BASE METAS)'!BS270</f>
        <v>360</v>
      </c>
      <c r="AY275" s="1352">
        <f>'BASE METAS)'!BT270</f>
        <v>363</v>
      </c>
      <c r="AZ275" s="1352">
        <f>'BASE METAS)'!BU270</f>
        <v>-3</v>
      </c>
      <c r="BA275" s="1352">
        <f>'BASE METAS)'!BV270</f>
        <v>1.0083333333333333</v>
      </c>
      <c r="BB275" s="1352">
        <f>'BASE METAS)'!BW270</f>
        <v>600</v>
      </c>
      <c r="BC275" s="1352">
        <f>'BASE METAS)'!BX270</f>
        <v>700</v>
      </c>
      <c r="BD275" s="1352">
        <f>'BASE METAS)'!BY270</f>
        <v>0.46153846153846156</v>
      </c>
      <c r="BE275" s="1352">
        <f>'BASE METAS)'!CG270</f>
        <v>237</v>
      </c>
      <c r="BF275" s="1352">
        <f>'BASE METAS)'!CJ270</f>
        <v>0</v>
      </c>
      <c r="BG275" s="1352">
        <f>'BASE METAS)'!CK270</f>
        <v>0</v>
      </c>
      <c r="BH275" s="1352">
        <f>'BASE METAS)'!CL270</f>
        <v>0</v>
      </c>
      <c r="BI275" s="1352">
        <f>'BASE METAS)'!CM270</f>
        <v>0</v>
      </c>
      <c r="BJ275" s="1">
        <f>'BASE METAS)'!CN270</f>
        <v>0</v>
      </c>
      <c r="BK275" s="1">
        <f>'BASE METAS)'!CO270</f>
        <v>0</v>
      </c>
      <c r="BL275" s="1">
        <f>'BASE METAS)'!CP270</f>
        <v>0</v>
      </c>
      <c r="BM275" s="1">
        <f>'BASE METAS)'!CQ270</f>
        <v>0</v>
      </c>
      <c r="BN275" s="1">
        <f>'BASE METAS)'!CR270</f>
        <v>0</v>
      </c>
      <c r="BO275" s="1">
        <f>'BASE METAS)'!CS270</f>
        <v>0</v>
      </c>
      <c r="BP275" s="1">
        <f>'BASE METAS)'!CT270</f>
        <v>0</v>
      </c>
      <c r="BQ275" s="1">
        <f>'BASE METAS)'!CU270</f>
        <v>0</v>
      </c>
      <c r="BR275" s="1">
        <f>'BASE METAS)'!CV270</f>
        <v>0</v>
      </c>
      <c r="BS275" s="1">
        <f>'BASE METAS)'!CW270</f>
        <v>0</v>
      </c>
      <c r="BT275" s="1">
        <f>'BASE METAS)'!CX270</f>
        <v>0</v>
      </c>
      <c r="BU275" s="1">
        <f>'BASE METAS)'!FA270</f>
        <v>1300</v>
      </c>
      <c r="BV275" s="1">
        <f>'BASE METAS)'!FB270</f>
        <v>0</v>
      </c>
      <c r="BW275" s="1">
        <f>'BASE METAS)'!FC270</f>
        <v>121</v>
      </c>
      <c r="BX275" s="1">
        <f>'BASE METAS)'!FD270</f>
        <v>144</v>
      </c>
      <c r="BY275" s="1">
        <f>'BASE METAS)'!FE270</f>
        <v>23</v>
      </c>
      <c r="BZ275" s="1">
        <f>'BASE METAS)'!FF270</f>
        <v>1.1900826446280992</v>
      </c>
      <c r="CA275" s="1">
        <f>'BASE METAS)'!FG270</f>
        <v>381</v>
      </c>
      <c r="CB275" s="1">
        <f>'BASE METAS)'!FH270</f>
        <v>919</v>
      </c>
      <c r="CC275" s="1">
        <f>'BASE METAS)'!FI270</f>
        <v>0.29307692307692307</v>
      </c>
      <c r="CD275" s="1">
        <f>'BASE METAS)'!FJ270</f>
        <v>1300</v>
      </c>
      <c r="CE275" s="1">
        <f>'BASE METAS)'!FK270</f>
        <v>0</v>
      </c>
      <c r="CF275" s="1">
        <f>'BASE METAS)'!FL270</f>
        <v>119</v>
      </c>
      <c r="CG275" s="1">
        <f>'BASE METAS)'!FM270</f>
        <v>95</v>
      </c>
    </row>
    <row r="276" spans="1:85" ht="51" x14ac:dyDescent="0.25">
      <c r="A276" s="1">
        <f>'BASE METAS)'!A271</f>
        <v>0</v>
      </c>
      <c r="B276" s="7156"/>
      <c r="C276" s="7154"/>
      <c r="D276" s="7154"/>
      <c r="E276" s="7156"/>
      <c r="F276" s="7149"/>
      <c r="G276" s="7149"/>
      <c r="H276" s="7144"/>
      <c r="I276" s="7144"/>
      <c r="J276" s="5707"/>
      <c r="K276" s="5707"/>
      <c r="L276" s="5707"/>
      <c r="M276" s="5707"/>
      <c r="N276" s="5707"/>
      <c r="O276" s="5707"/>
      <c r="P276" s="7107"/>
      <c r="Q276" s="5698"/>
      <c r="R276" s="5707"/>
      <c r="S276" s="5698"/>
      <c r="T276" s="5698"/>
      <c r="U276" s="7745"/>
      <c r="V276" s="5698"/>
      <c r="W276" s="5695"/>
      <c r="X276" s="7145"/>
      <c r="Y276" s="913">
        <f>'BASE METAS)'!Y271</f>
        <v>3</v>
      </c>
      <c r="Z276" s="504" t="str">
        <f>'BASE METAS)'!Z271</f>
        <v xml:space="preserve">REALIZAR EL MANTENIMIENTO DE LAS ÁREAS VERDES DE LOS CENTROS EDUCATIVOS  </v>
      </c>
      <c r="AA276" s="914" t="str">
        <f>'BASE METAS)'!AA271</f>
        <v>M2</v>
      </c>
      <c r="AB276" s="915">
        <f>'BASE METAS)'!AB271</f>
        <v>335000</v>
      </c>
      <c r="AC276" s="895">
        <f>'BASE METAS)'!AC271</f>
        <v>55000</v>
      </c>
      <c r="AD276" s="894">
        <f>'BASE METAS)'!AD271</f>
        <v>0.16417910447761194</v>
      </c>
      <c r="AE276" s="895">
        <f>'BASE METAS)'!AE271</f>
        <v>95000</v>
      </c>
      <c r="AF276" s="894">
        <f>'BASE METAS)'!AF271</f>
        <v>0.28358208955223879</v>
      </c>
      <c r="AG276" s="895">
        <f>'BASE METAS)'!AG271</f>
        <v>95000</v>
      </c>
      <c r="AH276" s="894">
        <f>'BASE METAS)'!AH271</f>
        <v>0.28358208955223879</v>
      </c>
      <c r="AI276" s="895">
        <f>'BASE METAS)'!AI271</f>
        <v>90000</v>
      </c>
      <c r="AJ276" s="894">
        <f>'BASE METAS)'!AJ271</f>
        <v>0.26865671641791045</v>
      </c>
      <c r="AK276" s="947">
        <f>'BASE METAS)'!AK271</f>
        <v>0.99999999999999989</v>
      </c>
      <c r="AL276" s="970">
        <f>'BASE METAS)'!AL271</f>
        <v>3</v>
      </c>
      <c r="AM276" s="970" t="str">
        <f>'BASE METAS)'!AM271</f>
        <v>REALIZAR MANTENIMIENTO DE LAS AREAS VERDES DE LAS INSTITUCIONES PUBLICAS</v>
      </c>
      <c r="AN276" s="970" t="str">
        <f>'BASE METAS)'!AN271</f>
        <v>MIDE EL NUMERO DE MANTENIMIENTOS ATENDIDOS, CON EL NUMERO DE SOLICITUDES PROGRAMADAS</v>
      </c>
      <c r="AO276" s="1377" t="str">
        <f>'BASE METAS)'!AU271</f>
        <v>DESEMPEÑO</v>
      </c>
      <c r="AP276" s="970" t="str">
        <f>'BASE METAS)'!AO271</f>
        <v>NÚMERO DE MANTENIMIENTO ATENDIDOS</v>
      </c>
      <c r="AQ276" s="970" t="str">
        <f>'BASE METAS)'!AP271</f>
        <v>NÚMERO DE MANTENIMIENTO PROGRAMADOS</v>
      </c>
      <c r="AR276" s="1019">
        <f>'BASE METAS)'!AQ271</f>
        <v>100</v>
      </c>
      <c r="AS276" s="1018" t="str">
        <f>'BASE METAS)'!AR271</f>
        <v>M2</v>
      </c>
      <c r="AT276" s="1019" t="str">
        <f>'BASE METAS)'!AS271</f>
        <v>EFICACIA</v>
      </c>
      <c r="AU276" s="1490">
        <f>'BASE METAS)'!BO271</f>
        <v>0</v>
      </c>
      <c r="AV276" s="1">
        <f>'BASE METAS)'!BQ271</f>
        <v>335000</v>
      </c>
      <c r="AW276" s="1352">
        <f>'BASE METAS)'!BR271</f>
        <v>0</v>
      </c>
      <c r="AX276" s="1352">
        <f>'BASE METAS)'!BS271</f>
        <v>95000</v>
      </c>
      <c r="AY276" s="1352">
        <f>'BASE METAS)'!BT271</f>
        <v>22177</v>
      </c>
      <c r="AZ276" s="1352">
        <f>'BASE METAS)'!BU271</f>
        <v>72823</v>
      </c>
      <c r="BA276" s="1352">
        <f>'BASE METAS)'!BV271</f>
        <v>0.2334421052631579</v>
      </c>
      <c r="BB276" s="1352">
        <f>'BASE METAS)'!BW271</f>
        <v>121570</v>
      </c>
      <c r="BC276" s="1352">
        <f>'BASE METAS)'!BX271</f>
        <v>213430</v>
      </c>
      <c r="BD276" s="1352">
        <f>'BASE METAS)'!BY271</f>
        <v>0.36289552238805972</v>
      </c>
      <c r="BE276" s="1352">
        <f>'BASE METAS)'!CG271</f>
        <v>99393</v>
      </c>
      <c r="BF276" s="1352">
        <f>'BASE METAS)'!CJ271</f>
        <v>0</v>
      </c>
      <c r="BG276" s="1352">
        <f>'BASE METAS)'!CK271</f>
        <v>0</v>
      </c>
      <c r="BH276" s="1352">
        <f>'BASE METAS)'!CL271</f>
        <v>0</v>
      </c>
      <c r="BI276" s="1352">
        <f>'BASE METAS)'!CM271</f>
        <v>0</v>
      </c>
      <c r="BJ276" s="1">
        <f>'BASE METAS)'!CN271</f>
        <v>0</v>
      </c>
      <c r="BK276" s="1">
        <f>'BASE METAS)'!CO271</f>
        <v>0</v>
      </c>
      <c r="BL276" s="1">
        <f>'BASE METAS)'!CP271</f>
        <v>0</v>
      </c>
      <c r="BM276" s="1">
        <f>'BASE METAS)'!CQ271</f>
        <v>0</v>
      </c>
      <c r="BN276" s="1">
        <f>'BASE METAS)'!CR271</f>
        <v>0</v>
      </c>
      <c r="BO276" s="1">
        <f>'BASE METAS)'!CS271</f>
        <v>0</v>
      </c>
      <c r="BP276" s="1">
        <f>'BASE METAS)'!CT271</f>
        <v>0</v>
      </c>
      <c r="BQ276" s="1">
        <f>'BASE METAS)'!CU271</f>
        <v>0</v>
      </c>
      <c r="BR276" s="1">
        <f>'BASE METAS)'!CV271</f>
        <v>0</v>
      </c>
      <c r="BS276" s="1">
        <f>'BASE METAS)'!CW271</f>
        <v>0</v>
      </c>
      <c r="BT276" s="1">
        <f>'BASE METAS)'!CX271</f>
        <v>0</v>
      </c>
      <c r="BU276" s="1">
        <f>'BASE METAS)'!FA271</f>
        <v>335000</v>
      </c>
      <c r="BV276" s="1">
        <f>'BASE METAS)'!FB271</f>
        <v>0</v>
      </c>
      <c r="BW276" s="1">
        <f>'BASE METAS)'!FC271</f>
        <v>31266</v>
      </c>
      <c r="BX276" s="1">
        <f>'BASE METAS)'!FD271</f>
        <v>6604</v>
      </c>
      <c r="BY276" s="1">
        <f>'BASE METAS)'!FE271</f>
        <v>-24662</v>
      </c>
      <c r="BZ276" s="1">
        <f>'BASE METAS)'!FF271</f>
        <v>0.21121985543401778</v>
      </c>
      <c r="CA276" s="1">
        <f>'BASE METAS)'!FG271</f>
        <v>105997</v>
      </c>
      <c r="CB276" s="1">
        <f>'BASE METAS)'!FH271</f>
        <v>229003</v>
      </c>
      <c r="CC276" s="1">
        <f>'BASE METAS)'!FI271</f>
        <v>0.31640895522388057</v>
      </c>
      <c r="CD276" s="1">
        <f>'BASE METAS)'!FJ271</f>
        <v>335000</v>
      </c>
      <c r="CE276" s="1">
        <f>'BASE METAS)'!FK271</f>
        <v>0</v>
      </c>
      <c r="CF276" s="1">
        <f>'BASE METAS)'!FL271</f>
        <v>29866</v>
      </c>
      <c r="CG276" s="1">
        <f>'BASE METAS)'!FM271</f>
        <v>6363</v>
      </c>
    </row>
    <row r="277" spans="1:85" ht="25.5" customHeight="1" x14ac:dyDescent="0.2">
      <c r="A277" s="1">
        <f>'BASE METAS)'!A272</f>
        <v>0</v>
      </c>
      <c r="B277" s="7156"/>
      <c r="C277" s="7154"/>
      <c r="D277" s="7154"/>
      <c r="E277" s="7156"/>
      <c r="F277" s="7149"/>
      <c r="G277" s="7149"/>
      <c r="H277" s="7144"/>
      <c r="I277" s="7144"/>
      <c r="J277" s="5707"/>
      <c r="K277" s="5707"/>
      <c r="L277" s="5707"/>
      <c r="M277" s="5707"/>
      <c r="N277" s="5707"/>
      <c r="O277" s="5707"/>
      <c r="P277" s="7107"/>
      <c r="Q277" s="5698"/>
      <c r="R277" s="5707"/>
      <c r="S277" s="5698"/>
      <c r="T277" s="5698"/>
      <c r="U277" s="7745"/>
      <c r="V277" s="5698"/>
      <c r="W277" s="5695"/>
      <c r="X277" s="7145"/>
      <c r="Y277" s="883">
        <f>'BASE METAS)'!Y272</f>
        <v>4</v>
      </c>
      <c r="Z277" s="219" t="str">
        <f>'BASE METAS)'!Z272</f>
        <v xml:space="preserve">REALIZAR LAS REPARACIONES A LAS INSTALACIONES HIDROSANITARIAS </v>
      </c>
      <c r="AA277" s="884" t="str">
        <f>'BASE METAS)'!AA272</f>
        <v xml:space="preserve">REPARACIÓN </v>
      </c>
      <c r="AB277" s="887">
        <f>'BASE METAS)'!AB272</f>
        <v>480</v>
      </c>
      <c r="AC277" s="635">
        <f>'BASE METAS)'!AC272</f>
        <v>75</v>
      </c>
      <c r="AD277" s="889">
        <f>'BASE METAS)'!AD272</f>
        <v>0.15625</v>
      </c>
      <c r="AE277" s="635">
        <f>'BASE METAS)'!AE272</f>
        <v>135</v>
      </c>
      <c r="AF277" s="889">
        <f>'BASE METAS)'!AF272</f>
        <v>0.28125</v>
      </c>
      <c r="AG277" s="635">
        <f>'BASE METAS)'!AG272</f>
        <v>135</v>
      </c>
      <c r="AH277" s="889">
        <f>'BASE METAS)'!AH272</f>
        <v>0.28125</v>
      </c>
      <c r="AI277" s="635">
        <f>'BASE METAS)'!AI272</f>
        <v>135</v>
      </c>
      <c r="AJ277" s="889">
        <f>'BASE METAS)'!AJ272</f>
        <v>0.28125</v>
      </c>
      <c r="AK277" s="947">
        <f>'BASE METAS)'!AK272</f>
        <v>1</v>
      </c>
      <c r="AL277" s="970">
        <f>'BASE METAS)'!AL272</f>
        <v>4</v>
      </c>
      <c r="AM277" s="970" t="str">
        <f>'BASE METAS)'!AM272</f>
        <v>REALIZAR REPARACIONES A LAS INSTALACIONES HIDROSANITARIAS</v>
      </c>
      <c r="AN277" s="970" t="str">
        <f>'BASE METAS)'!AN272</f>
        <v>MIDE EL NÚMERO DE REPARACIONES REALIZADAS, CON EL NÚMERO DE SOLICTUDES PROGRAMADAS</v>
      </c>
      <c r="AO277" s="1377" t="str">
        <f>'BASE METAS)'!AU272</f>
        <v>DESEMPEÑO</v>
      </c>
      <c r="AP277" s="970" t="str">
        <f>'BASE METAS)'!AO272</f>
        <v>NÚMERO DE REPARACIONES REALIZADAS</v>
      </c>
      <c r="AQ277" s="970" t="str">
        <f>'BASE METAS)'!AP272</f>
        <v>NÚMERO DE REPARACIONES PROGRAMADAS</v>
      </c>
      <c r="AR277" s="1019">
        <f>'BASE METAS)'!AQ272</f>
        <v>100</v>
      </c>
      <c r="AS277" s="1018" t="str">
        <f>'BASE METAS)'!AR272</f>
        <v xml:space="preserve">REPARACIÓN </v>
      </c>
      <c r="AT277" s="1019" t="str">
        <f>'BASE METAS)'!AS272</f>
        <v>EFICACIA</v>
      </c>
      <c r="AU277" s="1490">
        <f>'BASE METAS)'!BO272</f>
        <v>0</v>
      </c>
      <c r="AV277" s="1">
        <f>'BASE METAS)'!BQ272</f>
        <v>480</v>
      </c>
      <c r="AW277" s="1248">
        <f>'BASE METAS)'!BR272</f>
        <v>0</v>
      </c>
      <c r="AX277" s="1352">
        <f>'BASE METAS)'!BS272</f>
        <v>135</v>
      </c>
      <c r="AY277" s="952">
        <f>'BASE METAS)'!BT272</f>
        <v>108</v>
      </c>
      <c r="AZ277" s="1322">
        <f>'BASE METAS)'!BU272</f>
        <v>27</v>
      </c>
      <c r="BA277" s="1322">
        <f>'BASE METAS)'!BV272</f>
        <v>0.8</v>
      </c>
      <c r="BB277" s="1322">
        <f>'BASE METAS)'!BW272</f>
        <v>225</v>
      </c>
      <c r="BC277" s="952">
        <f>'BASE METAS)'!BX272</f>
        <v>255</v>
      </c>
      <c r="BD277" s="1340">
        <f>'BASE METAS)'!BY272</f>
        <v>0.46875</v>
      </c>
      <c r="BE277" s="1340">
        <f>'BASE METAS)'!CG272</f>
        <v>117</v>
      </c>
      <c r="BF277" s="1340">
        <f>'BASE METAS)'!CJ272</f>
        <v>0</v>
      </c>
      <c r="BG277" s="1340">
        <f>'BASE METAS)'!CK272</f>
        <v>0</v>
      </c>
      <c r="BH277" s="1340">
        <f>'BASE METAS)'!CL272</f>
        <v>0</v>
      </c>
      <c r="BI277" s="1352">
        <f>'BASE METAS)'!CM272</f>
        <v>0</v>
      </c>
      <c r="BJ277" s="1">
        <f>'BASE METAS)'!CN272</f>
        <v>0</v>
      </c>
      <c r="BK277" s="1">
        <f>'BASE METAS)'!CO272</f>
        <v>0</v>
      </c>
      <c r="BL277" s="1">
        <f>'BASE METAS)'!CP272</f>
        <v>0</v>
      </c>
      <c r="BM277" s="1">
        <f>'BASE METAS)'!CQ272</f>
        <v>0</v>
      </c>
      <c r="BN277" s="1">
        <f>'BASE METAS)'!CR272</f>
        <v>0</v>
      </c>
      <c r="BO277" s="1">
        <f>'BASE METAS)'!CS272</f>
        <v>0</v>
      </c>
      <c r="BP277" s="1">
        <f>'BASE METAS)'!CT272</f>
        <v>0</v>
      </c>
      <c r="BQ277" s="1">
        <f>'BASE METAS)'!CU272</f>
        <v>0</v>
      </c>
      <c r="BR277" s="1">
        <f>'BASE METAS)'!CV272</f>
        <v>0</v>
      </c>
      <c r="BS277" s="1">
        <f>'BASE METAS)'!CW272</f>
        <v>0</v>
      </c>
      <c r="BT277" s="1">
        <f>'BASE METAS)'!CX272</f>
        <v>0</v>
      </c>
      <c r="BU277" s="1">
        <f>'BASE METAS)'!FA272</f>
        <v>480</v>
      </c>
      <c r="BV277" s="1">
        <f>'BASE METAS)'!FB272</f>
        <v>0</v>
      </c>
      <c r="BW277" s="1">
        <f>'BASE METAS)'!FC272</f>
        <v>45</v>
      </c>
      <c r="BX277" s="1">
        <f>'BASE METAS)'!FD272</f>
        <v>51</v>
      </c>
      <c r="BY277" s="1">
        <f>'BASE METAS)'!FE272</f>
        <v>6</v>
      </c>
      <c r="BZ277" s="1">
        <f>'BASE METAS)'!FF272</f>
        <v>1.1333333333333333</v>
      </c>
      <c r="CA277" s="1">
        <f>'BASE METAS)'!FG272</f>
        <v>168</v>
      </c>
      <c r="CB277" s="1">
        <f>'BASE METAS)'!FH272</f>
        <v>312</v>
      </c>
      <c r="CC277" s="1">
        <f>'BASE METAS)'!FI272</f>
        <v>0.35</v>
      </c>
      <c r="CD277" s="1">
        <f>'BASE METAS)'!FJ272</f>
        <v>480</v>
      </c>
      <c r="CE277" s="1">
        <f>'BASE METAS)'!FK272</f>
        <v>0</v>
      </c>
      <c r="CF277" s="1">
        <f>'BASE METAS)'!FL272</f>
        <v>47</v>
      </c>
      <c r="CG277" s="1">
        <f>'BASE METAS)'!FM272</f>
        <v>34</v>
      </c>
    </row>
    <row r="278" spans="1:85" ht="25.5" customHeight="1" x14ac:dyDescent="0.25">
      <c r="A278" s="1">
        <f>'BASE METAS)'!A273</f>
        <v>0</v>
      </c>
      <c r="B278" s="7156"/>
      <c r="C278" s="7154"/>
      <c r="D278" s="7154"/>
      <c r="E278" s="7156"/>
      <c r="F278" s="7149"/>
      <c r="G278" s="7149"/>
      <c r="H278" s="7144"/>
      <c r="I278" s="7144"/>
      <c r="J278" s="5708"/>
      <c r="K278" s="5708"/>
      <c r="L278" s="5708"/>
      <c r="M278" s="5708"/>
      <c r="N278" s="5708"/>
      <c r="O278" s="5708"/>
      <c r="P278" s="7108"/>
      <c r="Q278" s="5699"/>
      <c r="R278" s="5708"/>
      <c r="S278" s="5699"/>
      <c r="T278" s="5699"/>
      <c r="U278" s="7746"/>
      <c r="V278" s="5699"/>
      <c r="W278" s="5696"/>
      <c r="X278" s="7103"/>
      <c r="Y278" s="916">
        <f>'BASE METAS)'!Y273</f>
        <v>5</v>
      </c>
      <c r="Z278" s="507" t="str">
        <f>'BASE METAS)'!Z273</f>
        <v xml:space="preserve">REALIZAR REPARACIONES MENORES A CENTROS EDUCATIVOS OFICIALES </v>
      </c>
      <c r="AA278" s="891" t="str">
        <f>'BASE METAS)'!AA273</f>
        <v>PLANTEL</v>
      </c>
      <c r="AB278" s="892">
        <f>'BASE METAS)'!AB273</f>
        <v>290</v>
      </c>
      <c r="AC278" s="903">
        <f>'BASE METAS)'!AC273</f>
        <v>45</v>
      </c>
      <c r="AD278" s="902">
        <f>'BASE METAS)'!AD273</f>
        <v>0.15517241379310345</v>
      </c>
      <c r="AE278" s="903">
        <f>'BASE METAS)'!AE273</f>
        <v>80</v>
      </c>
      <c r="AF278" s="902">
        <f>'BASE METAS)'!AF273</f>
        <v>0.27586206896551724</v>
      </c>
      <c r="AG278" s="903">
        <f>'BASE METAS)'!AG273</f>
        <v>80</v>
      </c>
      <c r="AH278" s="902">
        <f>'BASE METAS)'!AH273</f>
        <v>0.27586206896551724</v>
      </c>
      <c r="AI278" s="903">
        <f>'BASE METAS)'!AI273</f>
        <v>85</v>
      </c>
      <c r="AJ278" s="902">
        <f>'BASE METAS)'!AJ273</f>
        <v>0.29310344827586204</v>
      </c>
      <c r="AK278" s="947">
        <f>'BASE METAS)'!AK273</f>
        <v>1</v>
      </c>
      <c r="AL278" s="970">
        <f>'BASE METAS)'!AL273</f>
        <v>5</v>
      </c>
      <c r="AM278" s="970" t="str">
        <f>'BASE METAS)'!AM273</f>
        <v>REALIZAR REPARACIONES MENOR A CENTROS EDUCATIVOS OFICIALES</v>
      </c>
      <c r="AN278" s="970" t="str">
        <f>'BASE METAS)'!AN273</f>
        <v>MIDE EL NÚMERO DE REPACIONES MENORES REALIZADAS, CON EL NÚMERO DE REPARACIONES MENORES PROGRAMADAS</v>
      </c>
      <c r="AO278" s="1377" t="str">
        <f>'BASE METAS)'!AU273</f>
        <v>DESEMPEÑO</v>
      </c>
      <c r="AP278" s="970" t="str">
        <f>'BASE METAS)'!AO273</f>
        <v>NÚMERO DE REPARACIONES MENORES REALIZADAS</v>
      </c>
      <c r="AQ278" s="970" t="str">
        <f>'BASE METAS)'!AP273</f>
        <v>NÚMERO DE REPARACIONES MENORES PROGRAMADAS</v>
      </c>
      <c r="AR278" s="1019">
        <f>'BASE METAS)'!AQ273</f>
        <v>100</v>
      </c>
      <c r="AS278" s="1018" t="str">
        <f>'BASE METAS)'!AR273</f>
        <v>PLANTEL</v>
      </c>
      <c r="AT278" s="1019" t="str">
        <f>'BASE METAS)'!AS273</f>
        <v>EFICACIA</v>
      </c>
      <c r="AU278" s="1490">
        <f>'BASE METAS)'!BO273</f>
        <v>0</v>
      </c>
      <c r="AV278" s="1">
        <f>'BASE METAS)'!BQ273</f>
        <v>290</v>
      </c>
      <c r="AW278" s="1352">
        <f>'BASE METAS)'!BR273</f>
        <v>0</v>
      </c>
      <c r="AX278" s="1352">
        <f>'BASE METAS)'!BS273</f>
        <v>80</v>
      </c>
      <c r="AY278" s="1352">
        <f>'BASE METAS)'!BT273</f>
        <v>79</v>
      </c>
      <c r="AZ278" s="1352">
        <f>'BASE METAS)'!BU273</f>
        <v>1</v>
      </c>
      <c r="BA278" s="1352">
        <f>'BASE METAS)'!BV273</f>
        <v>0.98750000000000004</v>
      </c>
      <c r="BB278" s="1352">
        <f>'BASE METAS)'!BW273</f>
        <v>130</v>
      </c>
      <c r="BC278" s="1352">
        <f>'BASE METAS)'!BX273</f>
        <v>160</v>
      </c>
      <c r="BD278" s="1352">
        <f>'BASE METAS)'!BY273</f>
        <v>0.44827586206896552</v>
      </c>
      <c r="BE278" s="1352">
        <f>'BASE METAS)'!CG273</f>
        <v>51</v>
      </c>
      <c r="BF278" s="1352">
        <f>'BASE METAS)'!CJ273</f>
        <v>0</v>
      </c>
      <c r="BG278" s="1352">
        <f>'BASE METAS)'!CK273</f>
        <v>0</v>
      </c>
      <c r="BH278" s="1352">
        <f>'BASE METAS)'!CL273</f>
        <v>0</v>
      </c>
      <c r="BI278" s="1352">
        <f>'BASE METAS)'!CM273</f>
        <v>0</v>
      </c>
      <c r="BJ278" s="1">
        <f>'BASE METAS)'!CN273</f>
        <v>0</v>
      </c>
      <c r="BK278" s="1">
        <f>'BASE METAS)'!CO273</f>
        <v>0</v>
      </c>
      <c r="BL278" s="1">
        <f>'BASE METAS)'!CP273</f>
        <v>0</v>
      </c>
      <c r="BM278" s="1">
        <f>'BASE METAS)'!CQ273</f>
        <v>0</v>
      </c>
      <c r="BN278" s="1">
        <f>'BASE METAS)'!CR273</f>
        <v>0</v>
      </c>
      <c r="BO278" s="1">
        <f>'BASE METAS)'!CS273</f>
        <v>0</v>
      </c>
      <c r="BP278" s="1">
        <f>'BASE METAS)'!CT273</f>
        <v>0</v>
      </c>
      <c r="BQ278" s="1">
        <f>'BASE METAS)'!CU273</f>
        <v>0</v>
      </c>
      <c r="BR278" s="1">
        <f>'BASE METAS)'!CV273</f>
        <v>0</v>
      </c>
      <c r="BS278" s="1">
        <f>'BASE METAS)'!CW273</f>
        <v>0</v>
      </c>
      <c r="BT278" s="1">
        <f>'BASE METAS)'!CX273</f>
        <v>0</v>
      </c>
      <c r="BU278" s="1">
        <f>'BASE METAS)'!FA273</f>
        <v>290</v>
      </c>
      <c r="BV278" s="1">
        <f>'BASE METAS)'!FB273</f>
        <v>0</v>
      </c>
      <c r="BW278" s="1">
        <f>'BASE METAS)'!FC273</f>
        <v>27</v>
      </c>
      <c r="BX278" s="1">
        <f>'BASE METAS)'!FD273</f>
        <v>27</v>
      </c>
      <c r="BY278" s="1">
        <f>'BASE METAS)'!FE273</f>
        <v>0</v>
      </c>
      <c r="BZ278" s="1">
        <f>'BASE METAS)'!FF273</f>
        <v>1</v>
      </c>
      <c r="CA278" s="1">
        <f>'BASE METAS)'!FG273</f>
        <v>78</v>
      </c>
      <c r="CB278" s="1">
        <f>'BASE METAS)'!FH273</f>
        <v>212</v>
      </c>
      <c r="CC278" s="1">
        <f>'BASE METAS)'!FI273</f>
        <v>0.26896551724137929</v>
      </c>
      <c r="CD278" s="1">
        <f>'BASE METAS)'!FJ273</f>
        <v>290</v>
      </c>
      <c r="CE278" s="1">
        <f>'BASE METAS)'!FK273</f>
        <v>0</v>
      </c>
      <c r="CF278" s="1">
        <f>'BASE METAS)'!FL273</f>
        <v>28</v>
      </c>
      <c r="CG278" s="1">
        <f>'BASE METAS)'!FM273</f>
        <v>30</v>
      </c>
    </row>
    <row r="279" spans="1:85" ht="60" customHeight="1" x14ac:dyDescent="0.25">
      <c r="A279" s="1">
        <f>'BASE METAS)'!A274</f>
        <v>43</v>
      </c>
      <c r="B279" s="7156"/>
      <c r="C279" s="7154">
        <f>'BASE METAS)'!C274</f>
        <v>1001</v>
      </c>
      <c r="D279" s="7154">
        <f>'BASE METAS)'!D274</f>
        <v>2</v>
      </c>
      <c r="E279" s="7156" t="str">
        <f>'BASE METAS)'!E274</f>
        <v>INFRAESTRUCTURA ECOLÓGICA MUNICIPAL</v>
      </c>
      <c r="F279" s="7158" t="str">
        <f>'BASE METAS)'!F274</f>
        <v>H00</v>
      </c>
      <c r="G279" s="7158" t="str">
        <f>'BASE METAS)'!G274</f>
        <v>125</v>
      </c>
      <c r="H279" s="7144" t="str">
        <f>'BASE METAS)'!H274</f>
        <v>11</v>
      </c>
      <c r="I279" s="7144" t="str">
        <f>'BASE METAS)'!I274</f>
        <v>01</v>
      </c>
      <c r="J279" s="5706" t="str">
        <f>'BASE METAS)'!J274</f>
        <v>01</v>
      </c>
      <c r="K279" s="5706" t="str">
        <f>'BASE METAS)'!K274</f>
        <v>05</v>
      </c>
      <c r="L279" s="5706" t="str">
        <f>'BASE METAS)'!L274</f>
        <v>04</v>
      </c>
      <c r="M279" s="5706" t="str">
        <f>'BASE METAS)'!M274</f>
        <v>101</v>
      </c>
      <c r="N279" s="5706" t="str">
        <f>'BASE METAS)'!N274</f>
        <v>Servicios Públicos</v>
      </c>
      <c r="O279" s="5706" t="str">
        <f>'BASE METAS)'!O274</f>
        <v>Servicios Públicos</v>
      </c>
      <c r="P279" s="5697" t="str">
        <f>'BASE METAS)'!P274</f>
        <v>Preservación del medio ambiente y los recursos naturales</v>
      </c>
      <c r="Q279" s="5697" t="str">
        <f>'BASE METAS)'!Q274</f>
        <v>Protección al ambiente y preservación de los recursos naturales</v>
      </c>
      <c r="R279" s="5697" t="str">
        <f>'BASE METAS)'!R274</f>
        <v>Protección al ambiente</v>
      </c>
      <c r="S279" s="5697" t="str">
        <f>'BASE METAS)'!S274</f>
        <v>Infraestructura ecológica</v>
      </c>
      <c r="T279" s="5697" t="str">
        <f>'BASE METAS)'!T274</f>
        <v>Infraestructura ecológica municipal</v>
      </c>
      <c r="U279" s="7747" t="str">
        <f>'BASE METAS)'!U274</f>
        <v>Ejecutar las acciones de mantenimiento y conservación de las áreas verdes y espacios públicos, como lo son parques, jardines y camellones del municipio; así como la poda higiénica y el derribo de los árboles, que pongan en riesgo a la población,  previa dictaminación de la dirección general del medio ambiente, así como generar un proyecto permanente de reforestación.</v>
      </c>
      <c r="V279" s="5697" t="str">
        <f>'BASE METAS)'!V274</f>
        <v>Tlalnepantla Progresista</v>
      </c>
      <c r="W279" s="5694">
        <f>'BASE METAS)'!W274</f>
        <v>43883841.039999999</v>
      </c>
      <c r="X279" s="7102" t="str">
        <f>'BASE METAS)'!X274</f>
        <v>SUBDIRECCIÓN DE SERVICIOS COMUNITARIOS</v>
      </c>
      <c r="Y279" s="883">
        <f>'BASE METAS)'!Y274</f>
        <v>1</v>
      </c>
      <c r="Z279" s="218" t="str">
        <f>'BASE METAS)'!Z274</f>
        <v>ATENDER SOLICITUDES DE MANTENIMIENTO Y CONSERVACIÓN DE ÁREAS VERDES Y ARBOLADAS EN ESPACIOS PÚBLICOS</v>
      </c>
      <c r="AA279" s="884" t="str">
        <f>'BASE METAS)'!AA274</f>
        <v>SOLICITUD</v>
      </c>
      <c r="AB279" s="887">
        <f>'BASE METAS)'!AB274</f>
        <v>2250</v>
      </c>
      <c r="AC279" s="635">
        <f>'BASE METAS)'!AC274</f>
        <v>350</v>
      </c>
      <c r="AD279" s="889">
        <f>'BASE METAS)'!AD274</f>
        <v>0.15555555555555556</v>
      </c>
      <c r="AE279" s="635">
        <f>'BASE METAS)'!AE274</f>
        <v>630</v>
      </c>
      <c r="AF279" s="889">
        <f>'BASE METAS)'!AF274</f>
        <v>0.28000000000000003</v>
      </c>
      <c r="AG279" s="635">
        <f>'BASE METAS)'!AG274</f>
        <v>630</v>
      </c>
      <c r="AH279" s="889">
        <f>'BASE METAS)'!AH274</f>
        <v>0.28000000000000003</v>
      </c>
      <c r="AI279" s="635">
        <f>'BASE METAS)'!AI274</f>
        <v>640</v>
      </c>
      <c r="AJ279" s="889">
        <f>'BASE METAS)'!AJ274</f>
        <v>0.28444444444444444</v>
      </c>
      <c r="AK279" s="947">
        <f>'BASE METAS)'!AK274</f>
        <v>1</v>
      </c>
      <c r="AL279" s="1166" t="str">
        <f>'BASE METAS)'!AL274</f>
        <v>01</v>
      </c>
      <c r="AM279" s="970" t="str">
        <f>'BASE METAS)'!AM274</f>
        <v>PODA, DERRIBO Y ENCALADO DE ARBOLES</v>
      </c>
      <c r="AN279" s="1019" t="str">
        <f>'BASE METAS)'!AN274</f>
        <v>MIDE LA EFICIENCIA DEL SERVICIO DE MANTENIMIENTO DE ÁREAS VERDES REALIZADO CONTRAL EL PROYECTADO.</v>
      </c>
      <c r="AO279" s="1377" t="str">
        <f>'BASE METAS)'!AU274</f>
        <v>DESEMPEÑO</v>
      </c>
      <c r="AP279" s="970" t="str">
        <f>'BASE METAS)'!AO274</f>
        <v>M2 A LOS QUE SE DIO MANTENIENTO</v>
      </c>
      <c r="AQ279" s="970" t="str">
        <f>'BASE METAS)'!AP274</f>
        <v>M2 PROGRAMADOS</v>
      </c>
      <c r="AR279" s="1019">
        <f>'BASE METAS)'!AQ274</f>
        <v>100</v>
      </c>
      <c r="AS279" s="1019" t="str">
        <f>'BASE METAS)'!AR274</f>
        <v>SOLICITUD</v>
      </c>
      <c r="AT279" s="1019" t="str">
        <f>'BASE METAS)'!AS274</f>
        <v>EFICACIA</v>
      </c>
      <c r="AU279" s="1490">
        <f>'BASE METAS)'!BO274</f>
        <v>0</v>
      </c>
      <c r="AV279" s="1">
        <f>'BASE METAS)'!BQ274</f>
        <v>2250</v>
      </c>
      <c r="AW279" s="1">
        <f>'BASE METAS)'!BR274</f>
        <v>0</v>
      </c>
      <c r="AX279" s="1">
        <f>'BASE METAS)'!BS274</f>
        <v>630</v>
      </c>
      <c r="AY279" s="1">
        <f>'BASE METAS)'!BT274</f>
        <v>439</v>
      </c>
      <c r="AZ279" s="1">
        <f>'BASE METAS)'!BU274</f>
        <v>191</v>
      </c>
      <c r="BA279" s="1">
        <f>'BASE METAS)'!BV274</f>
        <v>0.69682539682539679</v>
      </c>
      <c r="BB279" s="1">
        <f>'BASE METAS)'!BW274</f>
        <v>730</v>
      </c>
      <c r="BC279" s="1">
        <f>'BASE METAS)'!BX274</f>
        <v>1520</v>
      </c>
      <c r="BD279" s="1">
        <f>'BASE METAS)'!BY274</f>
        <v>0.32444444444444442</v>
      </c>
      <c r="BE279" s="1">
        <f>'BASE METAS)'!CG274</f>
        <v>291</v>
      </c>
      <c r="BF279" s="1">
        <f>'BASE METAS)'!CJ274</f>
        <v>0</v>
      </c>
      <c r="BG279" s="1">
        <f>'BASE METAS)'!CK274</f>
        <v>0</v>
      </c>
      <c r="BH279" s="1">
        <f>'BASE METAS)'!CL274</f>
        <v>0</v>
      </c>
      <c r="BI279" s="1">
        <f>'BASE METAS)'!CM274</f>
        <v>0</v>
      </c>
      <c r="BJ279" s="1">
        <f>'BASE METAS)'!CN274</f>
        <v>0</v>
      </c>
      <c r="BK279" s="1">
        <f>'BASE METAS)'!CO274</f>
        <v>0</v>
      </c>
      <c r="BL279" s="1">
        <f>'BASE METAS)'!CP274</f>
        <v>0</v>
      </c>
      <c r="BM279" s="1">
        <f>'BASE METAS)'!CQ274</f>
        <v>0</v>
      </c>
      <c r="BN279" s="1">
        <f>'BASE METAS)'!CR274</f>
        <v>0</v>
      </c>
      <c r="BO279" s="1">
        <f>'BASE METAS)'!CS274</f>
        <v>0</v>
      </c>
      <c r="BP279" s="1">
        <f>'BASE METAS)'!CT274</f>
        <v>0</v>
      </c>
      <c r="BQ279" s="1">
        <f>'BASE METAS)'!CU274</f>
        <v>0</v>
      </c>
      <c r="BR279" s="1">
        <f>'BASE METAS)'!CV274</f>
        <v>0</v>
      </c>
      <c r="BS279" s="1">
        <f>'BASE METAS)'!CW274</f>
        <v>0</v>
      </c>
      <c r="BT279" s="1">
        <f>'BASE METAS)'!CX274</f>
        <v>0</v>
      </c>
      <c r="BU279" s="1">
        <f>'BASE METAS)'!FA274</f>
        <v>2250</v>
      </c>
      <c r="BV279" s="1">
        <f>'BASE METAS)'!FB274</f>
        <v>0</v>
      </c>
      <c r="BW279" s="1">
        <f>'BASE METAS)'!FC274</f>
        <v>210</v>
      </c>
      <c r="BX279" s="1">
        <f>'BASE METAS)'!FD274</f>
        <v>287</v>
      </c>
      <c r="BY279" s="1">
        <f>'BASE METAS)'!FE274</f>
        <v>77</v>
      </c>
      <c r="BZ279" s="1">
        <f>'BASE METAS)'!FF274</f>
        <v>1.3666666666666667</v>
      </c>
      <c r="CA279" s="1">
        <f>'BASE METAS)'!FG274</f>
        <v>578</v>
      </c>
      <c r="CB279" s="1">
        <f>'BASE METAS)'!FH274</f>
        <v>1672</v>
      </c>
      <c r="CC279" s="1">
        <f>'BASE METAS)'!FI274</f>
        <v>0.25688888888888889</v>
      </c>
      <c r="CD279" s="1">
        <f>'BASE METAS)'!FJ274</f>
        <v>2250</v>
      </c>
      <c r="CE279" s="1">
        <f>'BASE METAS)'!FK274</f>
        <v>0</v>
      </c>
      <c r="CF279" s="1">
        <f>'BASE METAS)'!FL274</f>
        <v>210</v>
      </c>
      <c r="CG279" s="1">
        <f>'BASE METAS)'!FM274</f>
        <v>82</v>
      </c>
    </row>
    <row r="280" spans="1:85" ht="38.25" customHeight="1" x14ac:dyDescent="0.2">
      <c r="A280" s="1">
        <f>'BASE METAS)'!A275</f>
        <v>0</v>
      </c>
      <c r="B280" s="7156"/>
      <c r="C280" s="7154"/>
      <c r="D280" s="7154"/>
      <c r="E280" s="7156"/>
      <c r="F280" s="7158"/>
      <c r="G280" s="7158"/>
      <c r="H280" s="7144"/>
      <c r="I280" s="7144"/>
      <c r="J280" s="5707"/>
      <c r="K280" s="5707"/>
      <c r="L280" s="5707"/>
      <c r="M280" s="5707"/>
      <c r="N280" s="5707"/>
      <c r="O280" s="5707"/>
      <c r="P280" s="5698"/>
      <c r="Q280" s="5698"/>
      <c r="R280" s="5698"/>
      <c r="S280" s="5698"/>
      <c r="T280" s="5698"/>
      <c r="U280" s="7748"/>
      <c r="V280" s="5698"/>
      <c r="W280" s="5695"/>
      <c r="X280" s="7145"/>
      <c r="Y280" s="883">
        <f>'BASE METAS)'!Y275</f>
        <v>2</v>
      </c>
      <c r="Z280" s="219" t="str">
        <f>'BASE METAS)'!Z275</f>
        <v>EFECTUAR EL MANTENIMIENTO EN ÁREAS VERDES PÚBLICAS DE CAMELLONES, PARQUES Y JARDINES DEL MUNICIPIO</v>
      </c>
      <c r="AA280" s="884" t="str">
        <f>'BASE METAS)'!AA275</f>
        <v>M2</v>
      </c>
      <c r="AB280" s="887">
        <f>'BASE METAS)'!AB275</f>
        <v>5200</v>
      </c>
      <c r="AC280" s="635">
        <f>'BASE METAS)'!AC275</f>
        <v>850</v>
      </c>
      <c r="AD280" s="889">
        <f>'BASE METAS)'!AD275</f>
        <v>0.16</v>
      </c>
      <c r="AE280" s="635">
        <f>'BASE METAS)'!AE275</f>
        <v>1450</v>
      </c>
      <c r="AF280" s="889">
        <f>'BASE METAS)'!AF275</f>
        <v>0.28000000000000003</v>
      </c>
      <c r="AG280" s="635">
        <f>'BASE METAS)'!AG275</f>
        <v>1450</v>
      </c>
      <c r="AH280" s="889">
        <f>'BASE METAS)'!AH275</f>
        <v>0.27884615384615385</v>
      </c>
      <c r="AI280" s="635">
        <f>'BASE METAS)'!AI275</f>
        <v>590252</v>
      </c>
      <c r="AJ280" s="889">
        <f>'BASE METAS)'!AJ275</f>
        <v>113.51</v>
      </c>
      <c r="AK280" s="947">
        <f>'BASE METAS)'!AK275</f>
        <v>114.22884615384616</v>
      </c>
      <c r="AL280" s="1166" t="str">
        <f>'BASE METAS)'!AL275</f>
        <v>02</v>
      </c>
      <c r="AM280" s="1019" t="str">
        <f>'BASE METAS)'!AM275</f>
        <v>ATENCIÓN DE SOLICITUDES DE MANTENIMIENTO A PARQUES Y JARDINES</v>
      </c>
      <c r="AN280" s="1019" t="str">
        <f>'BASE METAS)'!AN275</f>
        <v>MIDE EL NÚMERO DE SOLICITUDES ATENDIDAS, RESPECTO A LAS RECIBIDAS</v>
      </c>
      <c r="AO280" s="1377" t="str">
        <f>'BASE METAS)'!AU275</f>
        <v>DESEMPEÑO</v>
      </c>
      <c r="AP280" s="1260" t="str">
        <f>'BASE METAS)'!AO275</f>
        <v xml:space="preserve">SOLICITUDES ATENDIDAS </v>
      </c>
      <c r="AQ280" s="1261" t="str">
        <f>'BASE METAS)'!AP275</f>
        <v xml:space="preserve">SOLICITUDES RECIBIDAS </v>
      </c>
      <c r="AR280" s="1019">
        <f>'BASE METAS)'!AQ275</f>
        <v>100</v>
      </c>
      <c r="AS280" s="840" t="str">
        <f>'BASE METAS)'!AR275</f>
        <v>M2</v>
      </c>
      <c r="AT280" s="1019" t="str">
        <f>'BASE METAS)'!AS275</f>
        <v>EFICACIA</v>
      </c>
      <c r="AU280" s="1490">
        <f>'BASE METAS)'!BO275</f>
        <v>0</v>
      </c>
      <c r="AV280" s="1">
        <f>'BASE METAS)'!BQ275</f>
        <v>5200</v>
      </c>
      <c r="AW280" s="1">
        <f>'BASE METAS)'!BR275</f>
        <v>0</v>
      </c>
      <c r="AX280" s="1">
        <f>'BASE METAS)'!BS275</f>
        <v>1450</v>
      </c>
      <c r="AY280" s="1">
        <f>'BASE METAS)'!BT275</f>
        <v>978958</v>
      </c>
      <c r="AZ280" s="1">
        <f>'BASE METAS)'!BU275</f>
        <v>-977508</v>
      </c>
      <c r="BA280" s="1">
        <f>'BASE METAS)'!BV275</f>
        <v>675.14344827586206</v>
      </c>
      <c r="BB280" s="1">
        <f>'BASE METAS)'!BW275</f>
        <v>980278</v>
      </c>
      <c r="BC280" s="1">
        <f>'BASE METAS)'!BX275</f>
        <v>-975078</v>
      </c>
      <c r="BD280" s="1">
        <f>'BASE METAS)'!BY275</f>
        <v>188.51499999999999</v>
      </c>
      <c r="BE280" s="1">
        <f>'BASE METAS)'!CG275</f>
        <v>1320</v>
      </c>
      <c r="BF280" s="1">
        <f>'BASE METAS)'!CJ275</f>
        <v>0</v>
      </c>
      <c r="BG280" s="1">
        <f>'BASE METAS)'!CK275</f>
        <v>0</v>
      </c>
      <c r="BH280" s="1">
        <f>'BASE METAS)'!CL275</f>
        <v>0</v>
      </c>
      <c r="BI280" s="1">
        <f>'BASE METAS)'!CM275</f>
        <v>0</v>
      </c>
      <c r="BJ280" s="1">
        <f>'BASE METAS)'!CN275</f>
        <v>0</v>
      </c>
      <c r="BK280" s="1">
        <f>'BASE METAS)'!CO275</f>
        <v>0</v>
      </c>
      <c r="BL280" s="1">
        <f>'BASE METAS)'!CP275</f>
        <v>0</v>
      </c>
      <c r="BM280" s="1">
        <f>'BASE METAS)'!CQ275</f>
        <v>0</v>
      </c>
      <c r="BN280" s="1">
        <f>'BASE METAS)'!CR275</f>
        <v>0</v>
      </c>
      <c r="BO280" s="1">
        <f>'BASE METAS)'!CS275</f>
        <v>0</v>
      </c>
      <c r="BP280" s="1">
        <f>'BASE METAS)'!CT275</f>
        <v>0</v>
      </c>
      <c r="BQ280" s="1">
        <f>'BASE METAS)'!CU275</f>
        <v>0</v>
      </c>
      <c r="BR280" s="1">
        <f>'BASE METAS)'!CV275</f>
        <v>0</v>
      </c>
      <c r="BS280" s="1">
        <f>'BASE METAS)'!CW275</f>
        <v>0</v>
      </c>
      <c r="BT280" s="1">
        <f>'BASE METAS)'!CX275</f>
        <v>0</v>
      </c>
      <c r="BU280" s="1">
        <f>'BASE METAS)'!FA275</f>
        <v>5200</v>
      </c>
      <c r="BV280" s="1">
        <f>'BASE METAS)'!FB275</f>
        <v>0</v>
      </c>
      <c r="BW280" s="1">
        <f>'BASE METAS)'!FC275</f>
        <v>485</v>
      </c>
      <c r="BX280" s="1">
        <f>'BASE METAS)'!FD275</f>
        <v>247800</v>
      </c>
      <c r="BY280" s="1">
        <f>'BASE METAS)'!FE275</f>
        <v>247315</v>
      </c>
      <c r="BZ280" s="1">
        <f>'BASE METAS)'!FF275</f>
        <v>510.92783505154637</v>
      </c>
      <c r="CA280" s="1">
        <f>'BASE METAS)'!FG275</f>
        <v>249120</v>
      </c>
      <c r="CB280" s="1">
        <f>'BASE METAS)'!FH275</f>
        <v>-243920</v>
      </c>
      <c r="CC280" s="1">
        <f>'BASE METAS)'!FI275</f>
        <v>47.907692307692308</v>
      </c>
      <c r="CD280" s="1">
        <f>'BASE METAS)'!FJ275</f>
        <v>5200</v>
      </c>
      <c r="CE280" s="1">
        <f>'BASE METAS)'!FK275</f>
        <v>0</v>
      </c>
      <c r="CF280" s="1">
        <f>'BASE METAS)'!FL275</f>
        <v>485</v>
      </c>
      <c r="CG280" s="1">
        <f>'BASE METAS)'!FM275</f>
        <v>351100</v>
      </c>
    </row>
    <row r="281" spans="1:85" ht="51" x14ac:dyDescent="0.2">
      <c r="A281" s="1">
        <f>'BASE METAS)'!A276</f>
        <v>0</v>
      </c>
      <c r="B281" s="7156"/>
      <c r="C281" s="7154"/>
      <c r="D281" s="7154"/>
      <c r="E281" s="7156"/>
      <c r="F281" s="7158"/>
      <c r="G281" s="7158"/>
      <c r="H281" s="7144"/>
      <c r="I281" s="7144"/>
      <c r="J281" s="5707"/>
      <c r="K281" s="5707"/>
      <c r="L281" s="5707"/>
      <c r="M281" s="5707"/>
      <c r="N281" s="5707"/>
      <c r="O281" s="5707"/>
      <c r="P281" s="5698"/>
      <c r="Q281" s="5698"/>
      <c r="R281" s="5698"/>
      <c r="S281" s="5698"/>
      <c r="T281" s="5698"/>
      <c r="U281" s="7748"/>
      <c r="V281" s="5698"/>
      <c r="W281" s="5695"/>
      <c r="X281" s="7145"/>
      <c r="Y281" s="913">
        <f>'BASE METAS)'!Y276</f>
        <v>3</v>
      </c>
      <c r="Z281" s="504" t="str">
        <f>'BASE METAS)'!Z276</f>
        <v>DERRIBO DE ÁRBOLES SECOS</v>
      </c>
      <c r="AA281" s="914" t="str">
        <f>'BASE METAS)'!AA276</f>
        <v>PIEZA</v>
      </c>
      <c r="AB281" s="915">
        <f>'BASE METAS)'!AB276</f>
        <v>900</v>
      </c>
      <c r="AC281" s="895">
        <f>'BASE METAS)'!AC276</f>
        <v>140</v>
      </c>
      <c r="AD281" s="894">
        <f>'BASE METAS)'!AD276</f>
        <v>0.15555555555555556</v>
      </c>
      <c r="AE281" s="895">
        <f>'BASE METAS)'!AE276</f>
        <v>250</v>
      </c>
      <c r="AF281" s="894">
        <f>'BASE METAS)'!AF276</f>
        <v>0.27777777777777779</v>
      </c>
      <c r="AG281" s="895">
        <f>'BASE METAS)'!AG276</f>
        <v>250</v>
      </c>
      <c r="AH281" s="894">
        <f>'BASE METAS)'!AH276</f>
        <v>0.27777777777777779</v>
      </c>
      <c r="AI281" s="895">
        <f>'BASE METAS)'!AI276</f>
        <v>260</v>
      </c>
      <c r="AJ281" s="894">
        <f>'BASE METAS)'!AJ276</f>
        <v>0.28888888888888886</v>
      </c>
      <c r="AK281" s="947">
        <f>'BASE METAS)'!AK276</f>
        <v>1</v>
      </c>
      <c r="AL281" s="1166" t="str">
        <f>'BASE METAS)'!AL276</f>
        <v>03</v>
      </c>
      <c r="AM281" s="1019" t="str">
        <f>'BASE METAS)'!AM276</f>
        <v>DERRIBO DE ÁRBOLES</v>
      </c>
      <c r="AN281" s="1019" t="str">
        <f>'BASE METAS)'!AN276</f>
        <v>MIDE LA EFICIENCIA DEL SERVICIO DE MANTENIMIENTO DE ÁRBOLES EN PODA, DERRIBO O ENCALADO DE ÁRBOLES</v>
      </c>
      <c r="AO281" s="1377" t="str">
        <f>'BASE METAS)'!AU276</f>
        <v>DESEMPEÑO</v>
      </c>
      <c r="AP281" s="1260" t="str">
        <f>'BASE METAS)'!AO276</f>
        <v xml:space="preserve">NÚMERO DE ÁRBOLES  DERRIBADOS </v>
      </c>
      <c r="AQ281" s="1261" t="str">
        <f>'BASE METAS)'!AP276</f>
        <v xml:space="preserve">NÚMERO DE ÁRBOLES DERRIBADOS PROGRAMADOS </v>
      </c>
      <c r="AR281" s="1019">
        <f>'BASE METAS)'!AQ276</f>
        <v>100</v>
      </c>
      <c r="AS281" s="840" t="str">
        <f>'BASE METAS)'!AR276</f>
        <v>PIEZA</v>
      </c>
      <c r="AT281" s="1019" t="str">
        <f>'BASE METAS)'!AS276</f>
        <v>EFICACIA</v>
      </c>
      <c r="AU281" s="1490">
        <f>'BASE METAS)'!BO276</f>
        <v>0</v>
      </c>
      <c r="AV281" s="1">
        <f>'BASE METAS)'!BQ276</f>
        <v>900</v>
      </c>
      <c r="AW281" s="1">
        <f>'BASE METAS)'!BR276</f>
        <v>0</v>
      </c>
      <c r="AX281" s="1">
        <f>'BASE METAS)'!BS276</f>
        <v>250</v>
      </c>
      <c r="AY281" s="1">
        <f>'BASE METAS)'!BT276</f>
        <v>112</v>
      </c>
      <c r="AZ281" s="1">
        <f>'BASE METAS)'!BU276</f>
        <v>138</v>
      </c>
      <c r="BA281" s="1">
        <f>'BASE METAS)'!BV276</f>
        <v>0.44800000000000001</v>
      </c>
      <c r="BB281" s="1">
        <f>'BASE METAS)'!BW276</f>
        <v>394</v>
      </c>
      <c r="BC281" s="1">
        <f>'BASE METAS)'!BX276</f>
        <v>506</v>
      </c>
      <c r="BD281" s="1">
        <f>'BASE METAS)'!BY276</f>
        <v>0.43777777777777777</v>
      </c>
      <c r="BE281" s="1">
        <f>'BASE METAS)'!CG276</f>
        <v>282</v>
      </c>
      <c r="BF281" s="1">
        <f>'BASE METAS)'!CJ276</f>
        <v>0</v>
      </c>
      <c r="BG281" s="1">
        <f>'BASE METAS)'!CK276</f>
        <v>0</v>
      </c>
      <c r="BH281" s="1">
        <f>'BASE METAS)'!CL276</f>
        <v>0</v>
      </c>
      <c r="BI281" s="1">
        <f>'BASE METAS)'!CM276</f>
        <v>0</v>
      </c>
      <c r="BJ281" s="1">
        <f>'BASE METAS)'!CN276</f>
        <v>0</v>
      </c>
      <c r="BK281" s="1">
        <f>'BASE METAS)'!CO276</f>
        <v>0</v>
      </c>
      <c r="BL281" s="1">
        <f>'BASE METAS)'!CP276</f>
        <v>0</v>
      </c>
      <c r="BM281" s="1">
        <f>'BASE METAS)'!CQ276</f>
        <v>0</v>
      </c>
      <c r="BN281" s="1">
        <f>'BASE METAS)'!CR276</f>
        <v>0</v>
      </c>
      <c r="BO281" s="1">
        <f>'BASE METAS)'!CS276</f>
        <v>0</v>
      </c>
      <c r="BP281" s="1">
        <f>'BASE METAS)'!CT276</f>
        <v>0</v>
      </c>
      <c r="BQ281" s="1">
        <f>'BASE METAS)'!CU276</f>
        <v>0</v>
      </c>
      <c r="BR281" s="1">
        <f>'BASE METAS)'!CV276</f>
        <v>0</v>
      </c>
      <c r="BS281" s="1">
        <f>'BASE METAS)'!CW276</f>
        <v>0</v>
      </c>
      <c r="BT281" s="1">
        <f>'BASE METAS)'!CX276</f>
        <v>0</v>
      </c>
      <c r="BU281" s="1">
        <f>'BASE METAS)'!FA276</f>
        <v>900</v>
      </c>
      <c r="BV281" s="1">
        <f>'BASE METAS)'!FB276</f>
        <v>0</v>
      </c>
      <c r="BW281" s="1">
        <f>'BASE METAS)'!FC276</f>
        <v>84</v>
      </c>
      <c r="BX281" s="1">
        <f>'BASE METAS)'!FD276</f>
        <v>3</v>
      </c>
      <c r="BY281" s="1">
        <f>'BASE METAS)'!FE276</f>
        <v>-81</v>
      </c>
      <c r="BZ281" s="1">
        <f>'BASE METAS)'!FF276</f>
        <v>3.5714285714285712E-2</v>
      </c>
      <c r="CA281" s="1">
        <f>'BASE METAS)'!FG276</f>
        <v>285</v>
      </c>
      <c r="CB281" s="1">
        <f>'BASE METAS)'!FH276</f>
        <v>615</v>
      </c>
      <c r="CC281" s="1">
        <f>'BASE METAS)'!FI276</f>
        <v>0.31666666666666665</v>
      </c>
      <c r="CD281" s="1">
        <f>'BASE METAS)'!FJ276</f>
        <v>900</v>
      </c>
      <c r="CE281" s="1">
        <f>'BASE METAS)'!FK276</f>
        <v>0</v>
      </c>
      <c r="CF281" s="1">
        <f>'BASE METAS)'!FL276</f>
        <v>84</v>
      </c>
      <c r="CG281" s="1">
        <f>'BASE METAS)'!FM276</f>
        <v>18</v>
      </c>
    </row>
    <row r="282" spans="1:85" ht="51" x14ac:dyDescent="0.2">
      <c r="A282" s="1">
        <f>'BASE METAS)'!A277</f>
        <v>0</v>
      </c>
      <c r="B282" s="7156"/>
      <c r="C282" s="7154"/>
      <c r="D282" s="7154"/>
      <c r="E282" s="7156"/>
      <c r="F282" s="7158"/>
      <c r="G282" s="7158"/>
      <c r="H282" s="7144"/>
      <c r="I282" s="7144"/>
      <c r="J282" s="5707"/>
      <c r="K282" s="5707"/>
      <c r="L282" s="5707"/>
      <c r="M282" s="5707"/>
      <c r="N282" s="5707"/>
      <c r="O282" s="5707"/>
      <c r="P282" s="5698"/>
      <c r="Q282" s="5698"/>
      <c r="R282" s="5698"/>
      <c r="S282" s="5698"/>
      <c r="T282" s="5698"/>
      <c r="U282" s="7748"/>
      <c r="V282" s="5698"/>
      <c r="W282" s="5695"/>
      <c r="X282" s="7145"/>
      <c r="Y282" s="883">
        <f>'BASE METAS)'!Y277</f>
        <v>4</v>
      </c>
      <c r="Z282" s="219" t="str">
        <f>'BASE METAS)'!Z277</f>
        <v>MANTENIMIENTO Y CULTIVO DE MONTÍCULOS</v>
      </c>
      <c r="AA282" s="884" t="str">
        <f>'BASE METAS)'!AA277</f>
        <v>PIEZA</v>
      </c>
      <c r="AB282" s="887">
        <f>'BASE METAS)'!AB277</f>
        <v>320</v>
      </c>
      <c r="AC282" s="635">
        <f>'BASE METAS)'!AC277</f>
        <v>50</v>
      </c>
      <c r="AD282" s="889">
        <f>'BASE METAS)'!AD277</f>
        <v>0.15625</v>
      </c>
      <c r="AE282" s="635">
        <f>'BASE METAS)'!AE277</f>
        <v>90</v>
      </c>
      <c r="AF282" s="889">
        <f>'BASE METAS)'!AF277</f>
        <v>0.28125</v>
      </c>
      <c r="AG282" s="635">
        <f>'BASE METAS)'!AG277</f>
        <v>90</v>
      </c>
      <c r="AH282" s="889">
        <f>'BASE METAS)'!AH277</f>
        <v>0.28125</v>
      </c>
      <c r="AI282" s="635">
        <f>'BASE METAS)'!AI277</f>
        <v>90</v>
      </c>
      <c r="AJ282" s="889">
        <f>'BASE METAS)'!AJ277</f>
        <v>0.28125</v>
      </c>
      <c r="AK282" s="947">
        <f>'BASE METAS)'!AK277</f>
        <v>1</v>
      </c>
      <c r="AL282" s="1166" t="str">
        <f>'BASE METAS)'!AL277</f>
        <v>04</v>
      </c>
      <c r="AM282" s="981" t="str">
        <f>'BASE METAS)'!AM277</f>
        <v>MANTENIMIENTO Y CULTIVO DE MONTICULOS</v>
      </c>
      <c r="AN282" s="981" t="str">
        <f>'BASE METAS)'!AN277</f>
        <v>MIDE LA EFICIENCIA QUE SE DIO AL  MANTENIMIENTO  Y CULTIVO DE MONTICULOS, RESPECTO AL PROGRAMADO</v>
      </c>
      <c r="AO282" s="1377" t="str">
        <f>'BASE METAS)'!AU277</f>
        <v>DESEMPEÑO</v>
      </c>
      <c r="AP282" s="981" t="str">
        <f>'BASE METAS)'!AO277</f>
        <v>NÚMERO DE MONTÍCULOS REALIZADOS</v>
      </c>
      <c r="AQ282" s="981" t="str">
        <f>'BASE METAS)'!AP277</f>
        <v>NÚMERO DE MONTÍCULOS PROGRAMADOS</v>
      </c>
      <c r="AR282" s="1019">
        <f>'BASE METAS)'!AQ277</f>
        <v>100</v>
      </c>
      <c r="AS282" s="1263" t="str">
        <f>'BASE METAS)'!AR277</f>
        <v>PIEZA</v>
      </c>
      <c r="AT282" s="1019" t="str">
        <f>'BASE METAS)'!AS277</f>
        <v>EFICACIA</v>
      </c>
      <c r="AU282" s="1490">
        <f>'BASE METAS)'!BO277</f>
        <v>0</v>
      </c>
      <c r="AV282" s="1">
        <f>'BASE METAS)'!BQ277</f>
        <v>320</v>
      </c>
      <c r="AW282" s="1">
        <f>'BASE METAS)'!BR277</f>
        <v>0</v>
      </c>
      <c r="AX282" s="1">
        <f>'BASE METAS)'!BS277</f>
        <v>90</v>
      </c>
      <c r="AY282" s="1">
        <f>'BASE METAS)'!BT277</f>
        <v>32</v>
      </c>
      <c r="AZ282" s="1">
        <f>'BASE METAS)'!BU277</f>
        <v>58</v>
      </c>
      <c r="BA282" s="1">
        <f>'BASE METAS)'!BV277</f>
        <v>0.35555555555555557</v>
      </c>
      <c r="BB282" s="1">
        <f>'BASE METAS)'!BW277</f>
        <v>122</v>
      </c>
      <c r="BC282" s="1">
        <f>'BASE METAS)'!BX277</f>
        <v>198</v>
      </c>
      <c r="BD282" s="1">
        <f>'BASE METAS)'!BY277</f>
        <v>0.38124999999999998</v>
      </c>
      <c r="BE282" s="1">
        <f>'BASE METAS)'!CG277</f>
        <v>90</v>
      </c>
      <c r="BF282" s="1">
        <f>'BASE METAS)'!CJ277</f>
        <v>0</v>
      </c>
      <c r="BG282" s="1">
        <f>'BASE METAS)'!CK277</f>
        <v>0</v>
      </c>
      <c r="BH282" s="1">
        <f>'BASE METAS)'!CL277</f>
        <v>0</v>
      </c>
      <c r="BI282" s="1">
        <f>'BASE METAS)'!CM277</f>
        <v>0</v>
      </c>
      <c r="BJ282" s="1">
        <f>'BASE METAS)'!CN277</f>
        <v>0</v>
      </c>
      <c r="BK282" s="1">
        <f>'BASE METAS)'!CO277</f>
        <v>0</v>
      </c>
      <c r="BL282" s="1">
        <f>'BASE METAS)'!CP277</f>
        <v>0</v>
      </c>
      <c r="BM282" s="1">
        <f>'BASE METAS)'!CQ277</f>
        <v>0</v>
      </c>
      <c r="BN282" s="1">
        <f>'BASE METAS)'!CR277</f>
        <v>0</v>
      </c>
      <c r="BO282" s="1">
        <f>'BASE METAS)'!CS277</f>
        <v>0</v>
      </c>
      <c r="BP282" s="1">
        <f>'BASE METAS)'!CT277</f>
        <v>0</v>
      </c>
      <c r="BQ282" s="1">
        <f>'BASE METAS)'!CU277</f>
        <v>0</v>
      </c>
      <c r="BR282" s="1">
        <f>'BASE METAS)'!CV277</f>
        <v>0</v>
      </c>
      <c r="BS282" s="1">
        <f>'BASE METAS)'!CW277</f>
        <v>0</v>
      </c>
      <c r="BT282" s="1">
        <f>'BASE METAS)'!CX277</f>
        <v>0</v>
      </c>
      <c r="BU282" s="1">
        <f>'BASE METAS)'!FA277</f>
        <v>320</v>
      </c>
      <c r="BV282" s="1">
        <f>'BASE METAS)'!FB277</f>
        <v>0</v>
      </c>
      <c r="BW282" s="1">
        <f>'BASE METAS)'!FC277</f>
        <v>30</v>
      </c>
      <c r="BX282" s="1">
        <f>'BASE METAS)'!FD277</f>
        <v>5</v>
      </c>
      <c r="BY282" s="1">
        <f>'BASE METAS)'!FE277</f>
        <v>-25</v>
      </c>
      <c r="BZ282" s="1">
        <f>'BASE METAS)'!FF277</f>
        <v>0.16666666666666666</v>
      </c>
      <c r="CA282" s="1">
        <f>'BASE METAS)'!FG277</f>
        <v>95</v>
      </c>
      <c r="CB282" s="1">
        <f>'BASE METAS)'!FH277</f>
        <v>225</v>
      </c>
      <c r="CC282" s="1">
        <f>'BASE METAS)'!FI277</f>
        <v>0.296875</v>
      </c>
      <c r="CD282" s="1">
        <f>'BASE METAS)'!FJ277</f>
        <v>320</v>
      </c>
      <c r="CE282" s="1">
        <f>'BASE METAS)'!FK277</f>
        <v>0</v>
      </c>
      <c r="CF282" s="1">
        <f>'BASE METAS)'!FL277</f>
        <v>30</v>
      </c>
      <c r="CG282" s="1">
        <f>'BASE METAS)'!FM277</f>
        <v>0</v>
      </c>
    </row>
    <row r="283" spans="1:85" ht="51" x14ac:dyDescent="0.2">
      <c r="A283" s="1">
        <f>'BASE METAS)'!A278</f>
        <v>0</v>
      </c>
      <c r="B283" s="7156"/>
      <c r="C283" s="7154"/>
      <c r="D283" s="7154"/>
      <c r="E283" s="7156"/>
      <c r="F283" s="7158"/>
      <c r="G283" s="7158"/>
      <c r="H283" s="7144"/>
      <c r="I283" s="7144"/>
      <c r="J283" s="5707"/>
      <c r="K283" s="5707"/>
      <c r="L283" s="5707"/>
      <c r="M283" s="5707"/>
      <c r="N283" s="5707"/>
      <c r="O283" s="5707"/>
      <c r="P283" s="5698"/>
      <c r="Q283" s="5698"/>
      <c r="R283" s="5698"/>
      <c r="S283" s="5698"/>
      <c r="T283" s="5698"/>
      <c r="U283" s="7748"/>
      <c r="V283" s="5698"/>
      <c r="W283" s="5695"/>
      <c r="X283" s="7145"/>
      <c r="Y283" s="913">
        <f>'BASE METAS)'!Y278</f>
        <v>5</v>
      </c>
      <c r="Z283" s="504" t="str">
        <f>'BASE METAS)'!Z278</f>
        <v>PODA DE SETOS</v>
      </c>
      <c r="AA283" s="914" t="str">
        <f>'BASE METAS)'!AA278</f>
        <v>ML</v>
      </c>
      <c r="AB283" s="915">
        <f>'BASE METAS)'!AB278</f>
        <v>6500</v>
      </c>
      <c r="AC283" s="895">
        <f>'BASE METAS)'!AC278</f>
        <v>1050</v>
      </c>
      <c r="AD283" s="894">
        <f>'BASE METAS)'!AD278</f>
        <v>0.16153846153846155</v>
      </c>
      <c r="AE283" s="895">
        <f>'BASE METAS)'!AE278</f>
        <v>1800</v>
      </c>
      <c r="AF283" s="894">
        <f>'BASE METAS)'!AF278</f>
        <v>0.27692307692307694</v>
      </c>
      <c r="AG283" s="895">
        <f>'BASE METAS)'!AG278</f>
        <v>1800</v>
      </c>
      <c r="AH283" s="894">
        <f>'BASE METAS)'!AH278</f>
        <v>0.27692307692307694</v>
      </c>
      <c r="AI283" s="895">
        <f>'BASE METAS)'!AI278</f>
        <v>527</v>
      </c>
      <c r="AJ283" s="894">
        <f>'BASE METAS)'!AJ278</f>
        <v>8.1076923076923074E-2</v>
      </c>
      <c r="AK283" s="947">
        <f>'BASE METAS)'!AK278</f>
        <v>0.79646153846153844</v>
      </c>
      <c r="AL283" s="1262" t="str">
        <f>'BASE METAS)'!AL278</f>
        <v>05</v>
      </c>
      <c r="AM283" s="981" t="str">
        <f>'BASE METAS)'!AM278</f>
        <v>PODAS DE SETOS</v>
      </c>
      <c r="AN283" s="981" t="str">
        <f>'BASE METAS)'!AN278</f>
        <v>MIDE LA EFICIENCIA DEL MANTENIMIENTO PODA DE SETOS REALIZADO, CON RESPECTO A LO PROGRAMADO</v>
      </c>
      <c r="AO283" s="1377" t="str">
        <f>'BASE METAS)'!AU278</f>
        <v>DESEMPEÑO</v>
      </c>
      <c r="AP283" s="981" t="str">
        <f>'BASE METAS)'!AO278</f>
        <v>NÚMERO DE PODAS DE SETOS REALIZADOS</v>
      </c>
      <c r="AQ283" s="981" t="str">
        <f>'BASE METAS)'!AP278</f>
        <v>NÚMERO DE PODA DE SETOS PROGRAMADOS</v>
      </c>
      <c r="AR283" s="1019">
        <f>'BASE METAS)'!AQ278</f>
        <v>100</v>
      </c>
      <c r="AS283" s="1263" t="str">
        <f>'BASE METAS)'!AR278</f>
        <v>ML</v>
      </c>
      <c r="AT283" s="1019" t="str">
        <f>'BASE METAS)'!AS278</f>
        <v>EFICACIA</v>
      </c>
      <c r="AU283" s="1490">
        <f>'BASE METAS)'!BO278</f>
        <v>0</v>
      </c>
      <c r="AV283" s="1">
        <f>'BASE METAS)'!BQ278</f>
        <v>6500</v>
      </c>
      <c r="AW283" s="1">
        <f>'BASE METAS)'!BR278</f>
        <v>0</v>
      </c>
      <c r="AX283" s="1">
        <f>'BASE METAS)'!BS278</f>
        <v>1800</v>
      </c>
      <c r="AY283" s="1">
        <f>'BASE METAS)'!BT278</f>
        <v>1660</v>
      </c>
      <c r="AZ283" s="1">
        <f>'BASE METAS)'!BU278</f>
        <v>140</v>
      </c>
      <c r="BA283" s="1">
        <f>'BASE METAS)'!BV278</f>
        <v>0.92222222222222228</v>
      </c>
      <c r="BB283" s="1">
        <f>'BASE METAS)'!BW278</f>
        <v>2695</v>
      </c>
      <c r="BC283" s="1">
        <f>'BASE METAS)'!BX278</f>
        <v>3805</v>
      </c>
      <c r="BD283" s="1">
        <f>'BASE METAS)'!BY278</f>
        <v>0.41461538461538461</v>
      </c>
      <c r="BE283" s="1">
        <f>'BASE METAS)'!CG278</f>
        <v>1035</v>
      </c>
      <c r="BF283" s="1">
        <f>'BASE METAS)'!CJ278</f>
        <v>0</v>
      </c>
      <c r="BG283" s="1">
        <f>'BASE METAS)'!CK278</f>
        <v>0</v>
      </c>
      <c r="BH283" s="1">
        <f>'BASE METAS)'!CL278</f>
        <v>0</v>
      </c>
      <c r="BI283" s="1">
        <f>'BASE METAS)'!CM278</f>
        <v>0</v>
      </c>
      <c r="BJ283" s="1">
        <f>'BASE METAS)'!CN278</f>
        <v>0</v>
      </c>
      <c r="BK283" s="1">
        <f>'BASE METAS)'!CO278</f>
        <v>0</v>
      </c>
      <c r="BL283" s="1">
        <f>'BASE METAS)'!CP278</f>
        <v>0</v>
      </c>
      <c r="BM283" s="1">
        <f>'BASE METAS)'!CQ278</f>
        <v>0</v>
      </c>
      <c r="BN283" s="1">
        <f>'BASE METAS)'!CR278</f>
        <v>0</v>
      </c>
      <c r="BO283" s="1">
        <f>'BASE METAS)'!CS278</f>
        <v>0</v>
      </c>
      <c r="BP283" s="1">
        <f>'BASE METAS)'!CT278</f>
        <v>0</v>
      </c>
      <c r="BQ283" s="1">
        <f>'BASE METAS)'!CU278</f>
        <v>0</v>
      </c>
      <c r="BR283" s="1">
        <f>'BASE METAS)'!CV278</f>
        <v>0</v>
      </c>
      <c r="BS283" s="1">
        <f>'BASE METAS)'!CW278</f>
        <v>0</v>
      </c>
      <c r="BT283" s="1">
        <f>'BASE METAS)'!CX278</f>
        <v>0</v>
      </c>
      <c r="BU283" s="1">
        <f>'BASE METAS)'!FA278</f>
        <v>6500</v>
      </c>
      <c r="BV283" s="1">
        <f>'BASE METAS)'!FB278</f>
        <v>0</v>
      </c>
      <c r="BW283" s="1">
        <f>'BASE METAS)'!FC278</f>
        <v>607</v>
      </c>
      <c r="BX283" s="1">
        <f>'BASE METAS)'!FD278</f>
        <v>400</v>
      </c>
      <c r="BY283" s="1">
        <f>'BASE METAS)'!FE278</f>
        <v>-207</v>
      </c>
      <c r="BZ283" s="1">
        <f>'BASE METAS)'!FF278</f>
        <v>0.65897858319604607</v>
      </c>
      <c r="CA283" s="1">
        <f>'BASE METAS)'!FG278</f>
        <v>1435</v>
      </c>
      <c r="CB283" s="1">
        <f>'BASE METAS)'!FH278</f>
        <v>5065</v>
      </c>
      <c r="CC283" s="1">
        <f>'BASE METAS)'!FI278</f>
        <v>0.22076923076923077</v>
      </c>
      <c r="CD283" s="1">
        <f>'BASE METAS)'!FJ278</f>
        <v>6500</v>
      </c>
      <c r="CE283" s="1">
        <f>'BASE METAS)'!FK278</f>
        <v>0</v>
      </c>
      <c r="CF283" s="1">
        <f>'BASE METAS)'!FL278</f>
        <v>607</v>
      </c>
      <c r="CG283" s="1">
        <f>'BASE METAS)'!FM278</f>
        <v>30</v>
      </c>
    </row>
    <row r="284" spans="1:85" ht="51" x14ac:dyDescent="0.25">
      <c r="A284" s="1">
        <f>'BASE METAS)'!A279</f>
        <v>0</v>
      </c>
      <c r="B284" s="7156"/>
      <c r="C284" s="7154"/>
      <c r="D284" s="7154"/>
      <c r="E284" s="7156"/>
      <c r="F284" s="7158"/>
      <c r="G284" s="7158"/>
      <c r="H284" s="7144"/>
      <c r="I284" s="7144"/>
      <c r="J284" s="5707"/>
      <c r="K284" s="5707"/>
      <c r="L284" s="5707"/>
      <c r="M284" s="5707"/>
      <c r="N284" s="5707"/>
      <c r="O284" s="5707"/>
      <c r="P284" s="5698"/>
      <c r="Q284" s="5698"/>
      <c r="R284" s="5698"/>
      <c r="S284" s="5698"/>
      <c r="T284" s="5698"/>
      <c r="U284" s="7748"/>
      <c r="V284" s="5698"/>
      <c r="W284" s="5695"/>
      <c r="X284" s="7145"/>
      <c r="Y284" s="913">
        <f>'BASE METAS)'!Y279</f>
        <v>6</v>
      </c>
      <c r="Z284" s="504" t="str">
        <f>'BASE METAS)'!Z279</f>
        <v>REALIZAR EL ENCALADO DE ÁRBOLES</v>
      </c>
      <c r="AA284" s="914" t="str">
        <f>'BASE METAS)'!AA279</f>
        <v>PIEZA</v>
      </c>
      <c r="AB284" s="915">
        <f>'BASE METAS)'!AB279</f>
        <v>35000</v>
      </c>
      <c r="AC284" s="895">
        <f>'BASE METAS)'!AC279</f>
        <v>5500</v>
      </c>
      <c r="AD284" s="894">
        <f>'BASE METAS)'!AD279</f>
        <v>0.16</v>
      </c>
      <c r="AE284" s="895">
        <f>'BASE METAS)'!AE279</f>
        <v>9700</v>
      </c>
      <c r="AF284" s="894">
        <f>'BASE METAS)'!AF279</f>
        <v>0.28000000000000003</v>
      </c>
      <c r="AG284" s="895">
        <f>'BASE METAS)'!AG279</f>
        <v>9700</v>
      </c>
      <c r="AH284" s="894">
        <f>'BASE METAS)'!AH279</f>
        <v>0.27714285714285714</v>
      </c>
      <c r="AI284" s="895">
        <f>'BASE METAS)'!AI279</f>
        <v>9957</v>
      </c>
      <c r="AJ284" s="894">
        <f>'BASE METAS)'!AJ279</f>
        <v>0.28448571428571429</v>
      </c>
      <c r="AK284" s="947">
        <f>'BASE METAS)'!AK279</f>
        <v>1.0016285714285715</v>
      </c>
      <c r="AL284" s="1166" t="str">
        <f>'BASE METAS)'!AL279</f>
        <v>06</v>
      </c>
      <c r="AM284" s="970" t="str">
        <f>'BASE METAS)'!AM279</f>
        <v>REALIZAR ENCALADO DE ÁRBOLES</v>
      </c>
      <c r="AN284" s="1019" t="str">
        <f>'BASE METAS)'!AN279</f>
        <v>MIDE EL MANTENIMIENTO DE ENCALADO DE ÁRBOLES REALIZADO CONTRAL EL PROYECTADO.</v>
      </c>
      <c r="AO284" s="1377" t="str">
        <f>'BASE METAS)'!AU279</f>
        <v>DESEMPEÑO</v>
      </c>
      <c r="AP284" s="970" t="str">
        <f>'BASE METAS)'!AO279</f>
        <v>NÚMERO DE ÁRBOLES REALIZADOS</v>
      </c>
      <c r="AQ284" s="970" t="str">
        <f>'BASE METAS)'!AP279</f>
        <v>NÚMERO DE ÁRBOLES PROYECTADOS</v>
      </c>
      <c r="AR284" s="1019">
        <f>'BASE METAS)'!AQ279</f>
        <v>100</v>
      </c>
      <c r="AS284" s="840" t="str">
        <f>'BASE METAS)'!AR279</f>
        <v>PIEZA</v>
      </c>
      <c r="AT284" s="1019" t="str">
        <f>'BASE METAS)'!AS279</f>
        <v>EFICACIA</v>
      </c>
      <c r="AU284" s="1490">
        <f>'BASE METAS)'!BO279</f>
        <v>0</v>
      </c>
      <c r="AV284" s="1">
        <f>'BASE METAS)'!BQ279</f>
        <v>35000</v>
      </c>
      <c r="AW284" s="1352">
        <f>'BASE METAS)'!BR279</f>
        <v>0</v>
      </c>
      <c r="AX284" s="1352">
        <f>'BASE METAS)'!BS279</f>
        <v>9700</v>
      </c>
      <c r="AY284" s="1352">
        <f>'BASE METAS)'!BT279</f>
        <v>41613</v>
      </c>
      <c r="AZ284" s="1352">
        <f>'BASE METAS)'!BU279</f>
        <v>-31913</v>
      </c>
      <c r="BA284" s="1352">
        <f>'BASE METAS)'!BV279</f>
        <v>4.29</v>
      </c>
      <c r="BB284" s="1352">
        <f>'BASE METAS)'!BW279</f>
        <v>50637</v>
      </c>
      <c r="BC284" s="1352">
        <f>'BASE METAS)'!BX279</f>
        <v>-15637</v>
      </c>
      <c r="BD284" s="1352">
        <f>'BASE METAS)'!BY279</f>
        <v>1.4467714285714286</v>
      </c>
      <c r="BE284" s="1352">
        <f>'BASE METAS)'!CG279</f>
        <v>9024</v>
      </c>
      <c r="BF284" s="1352">
        <f>'BASE METAS)'!CJ279</f>
        <v>0</v>
      </c>
      <c r="BG284" s="1352">
        <f>'BASE METAS)'!CK279</f>
        <v>0</v>
      </c>
      <c r="BH284" s="1352">
        <f>'BASE METAS)'!CL279</f>
        <v>0</v>
      </c>
      <c r="BI284" s="1352">
        <f>'BASE METAS)'!CM279</f>
        <v>0</v>
      </c>
      <c r="BJ284" s="1352">
        <f>'BASE METAS)'!CN279</f>
        <v>0</v>
      </c>
      <c r="BK284" s="1">
        <f>'BASE METAS)'!CO279</f>
        <v>0</v>
      </c>
      <c r="BL284" s="1">
        <f>'BASE METAS)'!CP279</f>
        <v>0</v>
      </c>
      <c r="BM284" s="1">
        <f>'BASE METAS)'!CQ279</f>
        <v>0</v>
      </c>
      <c r="BN284" s="1">
        <f>'BASE METAS)'!CR279</f>
        <v>0</v>
      </c>
      <c r="BO284" s="1">
        <f>'BASE METAS)'!CS279</f>
        <v>0</v>
      </c>
      <c r="BP284" s="1">
        <f>'BASE METAS)'!CT279</f>
        <v>0</v>
      </c>
      <c r="BQ284" s="1">
        <f>'BASE METAS)'!CU279</f>
        <v>0</v>
      </c>
      <c r="BR284" s="1">
        <f>'BASE METAS)'!CV279</f>
        <v>0</v>
      </c>
      <c r="BS284" s="1">
        <f>'BASE METAS)'!CW279</f>
        <v>0</v>
      </c>
      <c r="BT284" s="1">
        <f>'BASE METAS)'!CX279</f>
        <v>0</v>
      </c>
      <c r="BU284" s="1">
        <f>'BASE METAS)'!FA279</f>
        <v>35000</v>
      </c>
      <c r="BV284" s="1">
        <f>'BASE METAS)'!FB279</f>
        <v>0</v>
      </c>
      <c r="BW284" s="1">
        <f>'BASE METAS)'!FC279</f>
        <v>3267</v>
      </c>
      <c r="BX284" s="1">
        <f>'BASE METAS)'!FD279</f>
        <v>16284</v>
      </c>
      <c r="BY284" s="1">
        <f>'BASE METAS)'!FE279</f>
        <v>13017</v>
      </c>
      <c r="BZ284" s="1">
        <f>'BASE METAS)'!FF279</f>
        <v>4.9843893480257115</v>
      </c>
      <c r="CA284" s="1">
        <f>'BASE METAS)'!FG279</f>
        <v>25308</v>
      </c>
      <c r="CB284" s="1">
        <f>'BASE METAS)'!FH279</f>
        <v>9692</v>
      </c>
      <c r="CC284" s="1">
        <f>'BASE METAS)'!FI279</f>
        <v>0.72308571428571433</v>
      </c>
      <c r="CD284" s="1">
        <f>'BASE METAS)'!FJ279</f>
        <v>35000</v>
      </c>
      <c r="CE284" s="1">
        <f>'BASE METAS)'!FK279</f>
        <v>0</v>
      </c>
      <c r="CF284" s="1">
        <f>'BASE METAS)'!FL279</f>
        <v>3267</v>
      </c>
      <c r="CG284" s="1">
        <f>'BASE METAS)'!FM279</f>
        <v>14285</v>
      </c>
    </row>
    <row r="285" spans="1:85" ht="38.25" x14ac:dyDescent="0.2">
      <c r="A285" s="1">
        <f>'BASE METAS)'!A280</f>
        <v>0</v>
      </c>
      <c r="B285" s="7156"/>
      <c r="C285" s="7154"/>
      <c r="D285" s="7154"/>
      <c r="E285" s="7156"/>
      <c r="F285" s="7158"/>
      <c r="G285" s="7158"/>
      <c r="H285" s="7144"/>
      <c r="I285" s="7144"/>
      <c r="J285" s="5707"/>
      <c r="K285" s="5707"/>
      <c r="L285" s="5707"/>
      <c r="M285" s="5707"/>
      <c r="N285" s="5707"/>
      <c r="O285" s="5707"/>
      <c r="P285" s="5698"/>
      <c r="Q285" s="5698"/>
      <c r="R285" s="5698"/>
      <c r="S285" s="5698"/>
      <c r="T285" s="5698"/>
      <c r="U285" s="7748"/>
      <c r="V285" s="5698"/>
      <c r="W285" s="5695"/>
      <c r="X285" s="7145"/>
      <c r="Y285" s="913">
        <f>'BASE METAS)'!Y280</f>
        <v>7</v>
      </c>
      <c r="Z285" s="504" t="str">
        <f>'BASE METAS)'!Z280</f>
        <v>REALIZAR LA PODA DE ÁRBOLES</v>
      </c>
      <c r="AA285" s="914" t="str">
        <f>'BASE METAS)'!AA280</f>
        <v>PIEZA</v>
      </c>
      <c r="AB285" s="915">
        <f>'BASE METAS)'!AB280</f>
        <v>35000</v>
      </c>
      <c r="AC285" s="895">
        <f>'BASE METAS)'!AC280</f>
        <v>5500</v>
      </c>
      <c r="AD285" s="894">
        <f>'BASE METAS)'!AD280</f>
        <v>0.15714285714285714</v>
      </c>
      <c r="AE285" s="895">
        <f>'BASE METAS)'!AE280</f>
        <v>9700</v>
      </c>
      <c r="AF285" s="894">
        <f>'BASE METAS)'!AF280</f>
        <v>0.27714285714285714</v>
      </c>
      <c r="AG285" s="895">
        <f>'BASE METAS)'!AG280</f>
        <v>9700</v>
      </c>
      <c r="AH285" s="894">
        <f>'BASE METAS)'!AH280</f>
        <v>0.27714285714285714</v>
      </c>
      <c r="AI285" s="895">
        <f>'BASE METAS)'!AI280</f>
        <v>2254</v>
      </c>
      <c r="AJ285" s="894">
        <f>'BASE METAS)'!AJ280</f>
        <v>6.4399999999999999E-2</v>
      </c>
      <c r="AK285" s="947">
        <f>'BASE METAS)'!AK280</f>
        <v>0.77582857142857142</v>
      </c>
      <c r="AL285" s="1166" t="str">
        <f>'BASE METAS)'!AL280</f>
        <v>07</v>
      </c>
      <c r="AM285" s="1019" t="str">
        <f>'BASE METAS)'!AM280</f>
        <v>PODA DE ÁRBOLES</v>
      </c>
      <c r="AN285" s="1019" t="str">
        <f>'BASE METAS)'!AN280</f>
        <v>MIDE EL NÚMERO DE ÁRBOLES PODADOS REALIZADOS, RESPECTO A LO PROGRAMADO</v>
      </c>
      <c r="AO285" s="1377" t="str">
        <f>'BASE METAS)'!AU280</f>
        <v>DESEMPEÑO</v>
      </c>
      <c r="AP285" s="863" t="str">
        <f>'BASE METAS)'!AO280</f>
        <v>NÚMERO DE ÁRBOLES PODADOS REALIZADOS</v>
      </c>
      <c r="AQ285" s="863" t="str">
        <f>'BASE METAS)'!AP280</f>
        <v>NÚMERO DE ÁRBOLES PODADOS PROGRAMADOS</v>
      </c>
      <c r="AR285" s="1019">
        <f>'BASE METAS)'!AQ280</f>
        <v>100</v>
      </c>
      <c r="AS285" s="840" t="str">
        <f>'BASE METAS)'!AR280</f>
        <v>PIEZA</v>
      </c>
      <c r="AT285" s="1019" t="str">
        <f>'BASE METAS)'!AS280</f>
        <v>EFICACIA</v>
      </c>
      <c r="AU285" s="1490">
        <f>'BASE METAS)'!BO280</f>
        <v>0</v>
      </c>
      <c r="AV285" s="1">
        <f>'BASE METAS)'!BQ280</f>
        <v>35000</v>
      </c>
      <c r="AW285" s="952">
        <f>'BASE METAS)'!BR280</f>
        <v>0</v>
      </c>
      <c r="AX285" s="952">
        <f>'BASE METAS)'!BS280</f>
        <v>9700</v>
      </c>
      <c r="AY285" s="952">
        <f>'BASE METAS)'!BT280</f>
        <v>5686</v>
      </c>
      <c r="AZ285" s="952">
        <f>'BASE METAS)'!BU280</f>
        <v>4014</v>
      </c>
      <c r="BA285" s="952">
        <f>'BASE METAS)'!BV280</f>
        <v>0.58618556701030933</v>
      </c>
      <c r="BB285" s="952">
        <f>'BASE METAS)'!BW280</f>
        <v>10237</v>
      </c>
      <c r="BC285" s="952">
        <f>'BASE METAS)'!BX280</f>
        <v>24763</v>
      </c>
      <c r="BD285" s="952">
        <f>'BASE METAS)'!BY280</f>
        <v>0.29248571428571429</v>
      </c>
      <c r="BE285" s="952">
        <f>'BASE METAS)'!CG280</f>
        <v>4551</v>
      </c>
      <c r="BF285" s="952">
        <f>'BASE METAS)'!CJ280</f>
        <v>0</v>
      </c>
      <c r="BG285" s="1352">
        <f>'BASE METAS)'!CK280</f>
        <v>0</v>
      </c>
      <c r="BH285" s="1352">
        <f>'BASE METAS)'!CL280</f>
        <v>0</v>
      </c>
      <c r="BI285" s="1352">
        <f>'BASE METAS)'!CM280</f>
        <v>0</v>
      </c>
      <c r="BJ285" s="1352">
        <f>'BASE METAS)'!CN280</f>
        <v>0</v>
      </c>
      <c r="BK285" s="1">
        <f>'BASE METAS)'!CO280</f>
        <v>0</v>
      </c>
      <c r="BL285" s="1">
        <f>'BASE METAS)'!CP280</f>
        <v>0</v>
      </c>
      <c r="BM285" s="1">
        <f>'BASE METAS)'!CQ280</f>
        <v>0</v>
      </c>
      <c r="BN285" s="1">
        <f>'BASE METAS)'!CR280</f>
        <v>0</v>
      </c>
      <c r="BO285" s="1">
        <f>'BASE METAS)'!CS280</f>
        <v>0</v>
      </c>
      <c r="BP285" s="1">
        <f>'BASE METAS)'!CT280</f>
        <v>0</v>
      </c>
      <c r="BQ285" s="1">
        <f>'BASE METAS)'!CU280</f>
        <v>0</v>
      </c>
      <c r="BR285" s="1">
        <f>'BASE METAS)'!CV280</f>
        <v>0</v>
      </c>
      <c r="BS285" s="1">
        <f>'BASE METAS)'!CW280</f>
        <v>0</v>
      </c>
      <c r="BT285" s="1">
        <f>'BASE METAS)'!CX280</f>
        <v>0</v>
      </c>
      <c r="BU285" s="1">
        <f>'BASE METAS)'!FA280</f>
        <v>35000</v>
      </c>
      <c r="BV285" s="1">
        <f>'BASE METAS)'!FB280</f>
        <v>0</v>
      </c>
      <c r="BW285" s="1">
        <f>'BASE METAS)'!FC280</f>
        <v>3267</v>
      </c>
      <c r="BX285" s="1">
        <f>'BASE METAS)'!FD280</f>
        <v>884</v>
      </c>
      <c r="BY285" s="1">
        <f>'BASE METAS)'!FE280</f>
        <v>-2383</v>
      </c>
      <c r="BZ285" s="1">
        <f>'BASE METAS)'!FF280</f>
        <v>0.27058463422099788</v>
      </c>
      <c r="CA285" s="1">
        <f>'BASE METAS)'!FG280</f>
        <v>5435</v>
      </c>
      <c r="CB285" s="1">
        <f>'BASE METAS)'!FH280</f>
        <v>29565</v>
      </c>
      <c r="CC285" s="1">
        <f>'BASE METAS)'!FI280</f>
        <v>0.15528571428571428</v>
      </c>
      <c r="CD285" s="1">
        <f>'BASE METAS)'!FJ280</f>
        <v>35000</v>
      </c>
      <c r="CE285" s="1">
        <f>'BASE METAS)'!FK280</f>
        <v>0</v>
      </c>
      <c r="CF285" s="1">
        <f>'BASE METAS)'!FL280</f>
        <v>3267</v>
      </c>
      <c r="CG285" s="1">
        <f>'BASE METAS)'!FM280</f>
        <v>1680</v>
      </c>
    </row>
    <row r="286" spans="1:85" ht="51" x14ac:dyDescent="0.25">
      <c r="A286" s="1">
        <f>'BASE METAS)'!A281</f>
        <v>0</v>
      </c>
      <c r="B286" s="7156"/>
      <c r="C286" s="7154"/>
      <c r="D286" s="7154"/>
      <c r="E286" s="7156"/>
      <c r="F286" s="7158"/>
      <c r="G286" s="7158"/>
      <c r="H286" s="7144"/>
      <c r="I286" s="7144"/>
      <c r="J286" s="5707"/>
      <c r="K286" s="5707"/>
      <c r="L286" s="5707"/>
      <c r="M286" s="5707"/>
      <c r="N286" s="5707"/>
      <c r="O286" s="5707"/>
      <c r="P286" s="5698"/>
      <c r="Q286" s="5698"/>
      <c r="R286" s="5698"/>
      <c r="S286" s="5698"/>
      <c r="T286" s="5698"/>
      <c r="U286" s="7748"/>
      <c r="V286" s="5698"/>
      <c r="W286" s="5695"/>
      <c r="X286" s="7145"/>
      <c r="Y286" s="913">
        <f>'BASE METAS)'!Y281</f>
        <v>8</v>
      </c>
      <c r="Z286" s="504" t="str">
        <f>'BASE METAS)'!Z281</f>
        <v>REFORESTACIÓN URBANA (PLANTA Y ÁRBOL DE ORNATO)</v>
      </c>
      <c r="AA286" s="914" t="str">
        <f>'BASE METAS)'!AA281</f>
        <v>PIEZA</v>
      </c>
      <c r="AB286" s="915">
        <f>'BASE METAS)'!AB281</f>
        <v>20000</v>
      </c>
      <c r="AC286" s="893">
        <f>'BASE METAS)'!AC281</f>
        <v>3200</v>
      </c>
      <c r="AD286" s="894">
        <f>'BASE METAS)'!AD281</f>
        <v>0.16</v>
      </c>
      <c r="AE286" s="893">
        <f>'BASE METAS)'!AE281</f>
        <v>5500</v>
      </c>
      <c r="AF286" s="894">
        <f>'BASE METAS)'!AF281</f>
        <v>0.27500000000000002</v>
      </c>
      <c r="AG286" s="895">
        <f>'BASE METAS)'!AG281</f>
        <v>5500</v>
      </c>
      <c r="AH286" s="894">
        <f>'BASE METAS)'!AH281</f>
        <v>0.27500000000000002</v>
      </c>
      <c r="AI286" s="895">
        <f>'BASE METAS)'!AI281</f>
        <v>2835</v>
      </c>
      <c r="AJ286" s="894">
        <f>'BASE METAS)'!AJ281</f>
        <v>0.14174999999999999</v>
      </c>
      <c r="AK286" s="947">
        <f>'BASE METAS)'!AK281</f>
        <v>0.85175000000000001</v>
      </c>
      <c r="AL286" s="1166" t="str">
        <f>'BASE METAS)'!AL281</f>
        <v>08</v>
      </c>
      <c r="AM286" s="1019" t="str">
        <f>'BASE METAS)'!AM281</f>
        <v>REFORESTACIÓN URBANA (PLANTAS)</v>
      </c>
      <c r="AN286" s="1019" t="str">
        <f>'BASE METAS)'!AN281</f>
        <v>MIDE EL NÚMERO DE REFORESTACION EN PARQUES Y JARDINES REALIZADO, CON RESPECTO A LO PROGRAMADO</v>
      </c>
      <c r="AO286" s="1377" t="str">
        <f>'BASE METAS)'!AU281</f>
        <v>DESEMPEÑO</v>
      </c>
      <c r="AP286" s="863" t="str">
        <f>'BASE METAS)'!AO281</f>
        <v>NÚMERO DE REFORESTACIÓN REALIZADO</v>
      </c>
      <c r="AQ286" s="863" t="str">
        <f>'BASE METAS)'!AP281</f>
        <v xml:space="preserve">NÚMERO DE REFORESTACIÓN PROGRAMADOS </v>
      </c>
      <c r="AR286" s="1019">
        <f>'BASE METAS)'!AQ281</f>
        <v>100</v>
      </c>
      <c r="AS286" s="840" t="str">
        <f>'BASE METAS)'!AR281</f>
        <v>PIEZA</v>
      </c>
      <c r="AT286" s="1019" t="str">
        <f>'BASE METAS)'!AS281</f>
        <v>EFICACIA</v>
      </c>
      <c r="AU286" s="1490">
        <f>'BASE METAS)'!BO281</f>
        <v>0</v>
      </c>
      <c r="AV286" s="1">
        <f>'BASE METAS)'!BQ281</f>
        <v>20000</v>
      </c>
      <c r="AW286" s="1352">
        <f>'BASE METAS)'!BR281</f>
        <v>0</v>
      </c>
      <c r="AX286" s="1352">
        <f>'BASE METAS)'!BS281</f>
        <v>5500</v>
      </c>
      <c r="AY286" s="1352">
        <f>'BASE METAS)'!BT281</f>
        <v>308</v>
      </c>
      <c r="AZ286" s="1352">
        <f>'BASE METAS)'!BU281</f>
        <v>5192</v>
      </c>
      <c r="BA286" s="1352">
        <f>'BASE METAS)'!BV281</f>
        <v>5.6000000000000001E-2</v>
      </c>
      <c r="BB286" s="1352">
        <f>'BASE METAS)'!BW281</f>
        <v>2165</v>
      </c>
      <c r="BC286" s="1352">
        <f>'BASE METAS)'!BX281</f>
        <v>17835</v>
      </c>
      <c r="BD286" s="1352">
        <f>'BASE METAS)'!BY281</f>
        <v>0.10825</v>
      </c>
      <c r="BE286" s="1352">
        <f>'BASE METAS)'!CG281</f>
        <v>1857</v>
      </c>
      <c r="BF286" s="1352">
        <f>'BASE METAS)'!CJ281</f>
        <v>0</v>
      </c>
      <c r="BG286" s="1352">
        <f>'BASE METAS)'!CK281</f>
        <v>0</v>
      </c>
      <c r="BH286" s="1352">
        <f>'BASE METAS)'!CL281</f>
        <v>0</v>
      </c>
      <c r="BI286" s="1352">
        <f>'BASE METAS)'!CM281</f>
        <v>0</v>
      </c>
      <c r="BJ286" s="1352">
        <f>'BASE METAS)'!CN281</f>
        <v>0</v>
      </c>
      <c r="BK286" s="1">
        <f>'BASE METAS)'!CO281</f>
        <v>0</v>
      </c>
      <c r="BL286" s="1">
        <f>'BASE METAS)'!CP281</f>
        <v>0</v>
      </c>
      <c r="BM286" s="1">
        <f>'BASE METAS)'!CQ281</f>
        <v>0</v>
      </c>
      <c r="BN286" s="1">
        <f>'BASE METAS)'!CR281</f>
        <v>0</v>
      </c>
      <c r="BO286" s="1">
        <f>'BASE METAS)'!CS281</f>
        <v>0</v>
      </c>
      <c r="BP286" s="1">
        <f>'BASE METAS)'!CT281</f>
        <v>0</v>
      </c>
      <c r="BQ286" s="1">
        <f>'BASE METAS)'!CU281</f>
        <v>0</v>
      </c>
      <c r="BR286" s="1">
        <f>'BASE METAS)'!CV281</f>
        <v>0</v>
      </c>
      <c r="BS286" s="1">
        <f>'BASE METAS)'!CW281</f>
        <v>0</v>
      </c>
      <c r="BT286" s="1">
        <f>'BASE METAS)'!CX281</f>
        <v>0</v>
      </c>
      <c r="BU286" s="1">
        <f>'BASE METAS)'!FA281</f>
        <v>20000</v>
      </c>
      <c r="BV286" s="1">
        <f>'BASE METAS)'!FB281</f>
        <v>0</v>
      </c>
      <c r="BW286" s="1">
        <f>'BASE METAS)'!FC281</f>
        <v>1866</v>
      </c>
      <c r="BX286" s="1">
        <f>'BASE METAS)'!FD281</f>
        <v>0</v>
      </c>
      <c r="BY286" s="1">
        <f>'BASE METAS)'!FE281</f>
        <v>-1866</v>
      </c>
      <c r="BZ286" s="1">
        <f>'BASE METAS)'!FF281</f>
        <v>0</v>
      </c>
      <c r="CA286" s="1">
        <f>'BASE METAS)'!FG281</f>
        <v>1857</v>
      </c>
      <c r="CB286" s="1">
        <f>'BASE METAS)'!FH281</f>
        <v>18143</v>
      </c>
      <c r="CC286" s="1">
        <f>'BASE METAS)'!FI281</f>
        <v>9.2850000000000002E-2</v>
      </c>
      <c r="CD286" s="1">
        <f>'BASE METAS)'!FJ281</f>
        <v>20000</v>
      </c>
      <c r="CE286" s="1">
        <f>'BASE METAS)'!FK281</f>
        <v>0</v>
      </c>
      <c r="CF286" s="1">
        <f>'BASE METAS)'!FL281</f>
        <v>1866</v>
      </c>
      <c r="CG286" s="1">
        <f>'BASE METAS)'!FM281</f>
        <v>13</v>
      </c>
    </row>
    <row r="287" spans="1:85" ht="38.25" x14ac:dyDescent="0.25">
      <c r="A287" s="1">
        <f>'BASE METAS)'!A282</f>
        <v>0</v>
      </c>
      <c r="B287" s="7156"/>
      <c r="C287" s="7154"/>
      <c r="D287" s="7154"/>
      <c r="E287" s="7156"/>
      <c r="F287" s="7158"/>
      <c r="G287" s="7158"/>
      <c r="H287" s="7144"/>
      <c r="I287" s="7144"/>
      <c r="J287" s="5707"/>
      <c r="K287" s="5707"/>
      <c r="L287" s="5707"/>
      <c r="M287" s="5707"/>
      <c r="N287" s="5707"/>
      <c r="O287" s="5707"/>
      <c r="P287" s="5698"/>
      <c r="Q287" s="5698"/>
      <c r="R287" s="5698"/>
      <c r="S287" s="5698"/>
      <c r="T287" s="5698"/>
      <c r="U287" s="7748"/>
      <c r="V287" s="5698"/>
      <c r="W287" s="5695"/>
      <c r="X287" s="7145"/>
      <c r="Y287" s="913">
        <f>'BASE METAS)'!Y282</f>
        <v>9</v>
      </c>
      <c r="Z287" s="504" t="str">
        <f>'BASE METAS)'!Z282</f>
        <v>RIEGO CON CAMIÓN CISTERNA</v>
      </c>
      <c r="AA287" s="914" t="str">
        <f>'BASE METAS)'!AA282</f>
        <v>M3</v>
      </c>
      <c r="AB287" s="915">
        <f>'BASE METAS)'!AB282</f>
        <v>30000</v>
      </c>
      <c r="AC287" s="893">
        <f>'BASE METAS)'!AC282</f>
        <v>4800</v>
      </c>
      <c r="AD287" s="894">
        <f>'BASE METAS)'!AD282</f>
        <v>0.16</v>
      </c>
      <c r="AE287" s="893">
        <f>'BASE METAS)'!AE282</f>
        <v>7800</v>
      </c>
      <c r="AF287" s="894">
        <f>'BASE METAS)'!AF282</f>
        <v>0.26</v>
      </c>
      <c r="AG287" s="895">
        <f>'BASE METAS)'!AG282</f>
        <v>7800</v>
      </c>
      <c r="AH287" s="894">
        <f>'BASE METAS)'!AH282</f>
        <v>0.26</v>
      </c>
      <c r="AI287" s="895">
        <f>'BASE METAS)'!AI282</f>
        <v>9600</v>
      </c>
      <c r="AJ287" s="894">
        <f>'BASE METAS)'!AJ282</f>
        <v>0.32</v>
      </c>
      <c r="AK287" s="947">
        <f>'BASE METAS)'!AK282</f>
        <v>1</v>
      </c>
      <c r="AL287" s="1166" t="str">
        <f>'BASE METAS)'!AL282</f>
        <v>09</v>
      </c>
      <c r="AM287" s="970" t="str">
        <f>'BASE METAS)'!AM282</f>
        <v>RIEGO CON CAMIÓN</v>
      </c>
      <c r="AN287" s="970" t="str">
        <f>'BASE METAS)'!AN282</f>
        <v>MIDE EL RIEGO DE LOS PARQUES Y JARDINES REALIZADOS, CON RESPECTO A LO PROGRAMADO</v>
      </c>
      <c r="AO287" s="1377" t="str">
        <f>'BASE METAS)'!AU282</f>
        <v>DESEMPEÑO</v>
      </c>
      <c r="AP287" s="970" t="str">
        <f>'BASE METAS)'!AO282</f>
        <v>NÚMERO DE RIEGO REALIZADOS</v>
      </c>
      <c r="AQ287" s="970" t="str">
        <f>'BASE METAS)'!AP282</f>
        <v>NÚMERO DE RIEGO PROGRAMADOS</v>
      </c>
      <c r="AR287" s="1019">
        <f>'BASE METAS)'!AQ282</f>
        <v>100</v>
      </c>
      <c r="AS287" s="1018" t="str">
        <f>'BASE METAS)'!AR282</f>
        <v>M3</v>
      </c>
      <c r="AT287" s="1019" t="str">
        <f>'BASE METAS)'!AS282</f>
        <v>EFICACIA</v>
      </c>
      <c r="AU287" s="1490">
        <f>'BASE METAS)'!BO282</f>
        <v>0</v>
      </c>
      <c r="AV287" s="1">
        <f>'BASE METAS)'!BQ282</f>
        <v>30000</v>
      </c>
      <c r="AW287" s="1352">
        <f>'BASE METAS)'!BR282</f>
        <v>0</v>
      </c>
      <c r="AX287" s="1352">
        <f>'BASE METAS)'!BS282</f>
        <v>7800</v>
      </c>
      <c r="AY287" s="1352">
        <f>'BASE METAS)'!BT282</f>
        <v>9106</v>
      </c>
      <c r="AZ287" s="1352">
        <f>'BASE METAS)'!BU282</f>
        <v>-1306</v>
      </c>
      <c r="BA287" s="1352">
        <f>'BASE METAS)'!BV282</f>
        <v>1.1674358974358974</v>
      </c>
      <c r="BB287" s="1352">
        <f>'BASE METAS)'!BW282</f>
        <v>14206</v>
      </c>
      <c r="BC287" s="1352">
        <f>'BASE METAS)'!BX282</f>
        <v>15794</v>
      </c>
      <c r="BD287" s="1352">
        <f>'BASE METAS)'!BY282</f>
        <v>0.47353333333333331</v>
      </c>
      <c r="BE287" s="1352">
        <f>'BASE METAS)'!CG282</f>
        <v>5100</v>
      </c>
      <c r="BF287" s="1352">
        <f>'BASE METAS)'!CJ282</f>
        <v>0</v>
      </c>
      <c r="BG287" s="1352">
        <f>'BASE METAS)'!CK282</f>
        <v>0</v>
      </c>
      <c r="BH287" s="1352">
        <f>'BASE METAS)'!CL282</f>
        <v>0</v>
      </c>
      <c r="BI287" s="1352">
        <f>'BASE METAS)'!CM282</f>
        <v>0</v>
      </c>
      <c r="BJ287" s="1352">
        <f>'BASE METAS)'!CN282</f>
        <v>0</v>
      </c>
      <c r="BK287" s="1">
        <f>'BASE METAS)'!CO282</f>
        <v>0</v>
      </c>
      <c r="BL287" s="1">
        <f>'BASE METAS)'!CP282</f>
        <v>0</v>
      </c>
      <c r="BM287" s="1">
        <f>'BASE METAS)'!CQ282</f>
        <v>0</v>
      </c>
      <c r="BN287" s="1">
        <f>'BASE METAS)'!CR282</f>
        <v>0</v>
      </c>
      <c r="BO287" s="1">
        <f>'BASE METAS)'!CS282</f>
        <v>0</v>
      </c>
      <c r="BP287" s="1">
        <f>'BASE METAS)'!CT282</f>
        <v>0</v>
      </c>
      <c r="BQ287" s="1">
        <f>'BASE METAS)'!CU282</f>
        <v>0</v>
      </c>
      <c r="BR287" s="1">
        <f>'BASE METAS)'!CV282</f>
        <v>0</v>
      </c>
      <c r="BS287" s="1">
        <f>'BASE METAS)'!CW282</f>
        <v>0</v>
      </c>
      <c r="BT287" s="1">
        <f>'BASE METAS)'!CX282</f>
        <v>0</v>
      </c>
      <c r="BU287" s="1">
        <f>'BASE METAS)'!FA282</f>
        <v>30000</v>
      </c>
      <c r="BV287" s="1">
        <f>'BASE METAS)'!FB282</f>
        <v>0</v>
      </c>
      <c r="BW287" s="1">
        <f>'BASE METAS)'!FC282</f>
        <v>2800</v>
      </c>
      <c r="BX287" s="1">
        <f>'BASE METAS)'!FD282</f>
        <v>4100</v>
      </c>
      <c r="BY287" s="1">
        <f>'BASE METAS)'!FE282</f>
        <v>1300</v>
      </c>
      <c r="BZ287" s="1">
        <f>'BASE METAS)'!FF282</f>
        <v>1.4642857142857142</v>
      </c>
      <c r="CA287" s="1">
        <f>'BASE METAS)'!FG282</f>
        <v>9200</v>
      </c>
      <c r="CB287" s="1">
        <f>'BASE METAS)'!FH282</f>
        <v>20800</v>
      </c>
      <c r="CC287" s="1">
        <f>'BASE METAS)'!FI282</f>
        <v>0.30666666666666664</v>
      </c>
      <c r="CD287" s="1">
        <f>'BASE METAS)'!FJ282</f>
        <v>30000</v>
      </c>
      <c r="CE287" s="1">
        <f>'BASE METAS)'!FK282</f>
        <v>0</v>
      </c>
      <c r="CF287" s="1">
        <f>'BASE METAS)'!FL282</f>
        <v>2800</v>
      </c>
      <c r="CG287" s="1">
        <f>'BASE METAS)'!FM282</f>
        <v>3367</v>
      </c>
    </row>
    <row r="288" spans="1:85" ht="55.5" customHeight="1" x14ac:dyDescent="0.25">
      <c r="A288" s="1">
        <f>'BASE METAS)'!A283</f>
        <v>44</v>
      </c>
      <c r="B288" s="7156"/>
      <c r="C288" s="7154">
        <f>'BASE METAS)'!C283</f>
        <v>1002</v>
      </c>
      <c r="D288" s="7154">
        <f>'BASE METAS)'!D283</f>
        <v>3</v>
      </c>
      <c r="E288" s="7156" t="str">
        <f>'BASE METAS)'!E283</f>
        <v>SIMPLIFICACIÓN Y MODERNIZACIÓN DE LA ADMINISTRACIÓN PÚBLICA</v>
      </c>
      <c r="F288" s="7186" t="str">
        <f>'BASE METAS)'!F283</f>
        <v>H00</v>
      </c>
      <c r="G288" s="7186" t="str">
        <f>'BASE METAS)'!G283</f>
        <v>125</v>
      </c>
      <c r="H288" s="7144" t="str">
        <f>'BASE METAS)'!H283</f>
        <v>05</v>
      </c>
      <c r="I288" s="7144" t="str">
        <f>'BASE METAS)'!I283</f>
        <v>01</v>
      </c>
      <c r="J288" s="5706" t="str">
        <f>'BASE METAS)'!J283</f>
        <v>01</v>
      </c>
      <c r="K288" s="5706" t="str">
        <f>'BASE METAS)'!K283</f>
        <v>05</v>
      </c>
      <c r="L288" s="5706" t="str">
        <f>'BASE METAS)'!L283</f>
        <v>01</v>
      </c>
      <c r="M288" s="5706" t="str">
        <f>'BASE METAS)'!M283</f>
        <v>101</v>
      </c>
      <c r="N288" s="5706" t="str">
        <f>'BASE METAS)'!N283</f>
        <v>Servicios Públicos</v>
      </c>
      <c r="O288" s="5706" t="str">
        <f>'BASE METAS)'!O283</f>
        <v>Servicios Públicos</v>
      </c>
      <c r="P288" s="5697" t="str">
        <f>'BASE METAS)'!P283</f>
        <v>Administración, planeación y control gubernamental</v>
      </c>
      <c r="Q288" s="5697" t="str">
        <f>'BASE METAS)'!Q283</f>
        <v>Control y evaluación de la administración gubernamental</v>
      </c>
      <c r="R288" s="5697" t="str">
        <f>'BASE METAS)'!R283</f>
        <v>Consolidación de la gestión gubernamental de resultados</v>
      </c>
      <c r="S288" s="5697" t="str">
        <f>'BASE METAS)'!S283</f>
        <v>Modernización y mejoramiento integral de la función pública</v>
      </c>
      <c r="T288" s="5697" t="str">
        <f>'BASE METAS)'!T283</f>
        <v>Simplificación y modernización de la administración pública</v>
      </c>
      <c r="U288" s="7747" t="str">
        <f>'BASE METAS)'!U283</f>
        <v>Establecer  una política pública, que permita la correcta aplicación de los recursos materiales y humanos, con plena transparencia, proporcionando a los 664,224 habitantes  del municipio de Talnepantla de Baz, una mejor calidad de vida, por medio de la conservación de los espacios públicos y vialidades.</v>
      </c>
      <c r="V288" s="5697" t="str">
        <f>'BASE METAS)'!V283</f>
        <v>Gobierno de Resultados</v>
      </c>
      <c r="W288" s="5694">
        <f>'BASE METAS)'!W283</f>
        <v>42627806</v>
      </c>
      <c r="X288" s="7102" t="str">
        <f>'BASE METAS)'!X283</f>
        <v>DIRECCIÓN GENERAL DE SERVICIOS PÚBLICOS</v>
      </c>
      <c r="Y288" s="908">
        <f>'BASE METAS)'!Y283</f>
        <v>1</v>
      </c>
      <c r="Z288" s="499" t="str">
        <f>'BASE METAS)'!Z283</f>
        <v>ELABORAR INFORMES DE MATERIAL REQUISITADO, PARA EL BUEN USO DE LOS RECURSOS ADQUIRIDOS</v>
      </c>
      <c r="AA288" s="909" t="str">
        <f>'BASE METAS)'!AA283</f>
        <v>INFORME</v>
      </c>
      <c r="AB288" s="910">
        <f>'BASE METAS)'!AB283</f>
        <v>4</v>
      </c>
      <c r="AC288" s="911">
        <f>'BASE METAS)'!AC283</f>
        <v>1</v>
      </c>
      <c r="AD288" s="912">
        <f>'BASE METAS)'!AD283</f>
        <v>0.25</v>
      </c>
      <c r="AE288" s="911">
        <f>'BASE METAS)'!AE283</f>
        <v>1</v>
      </c>
      <c r="AF288" s="912">
        <f>'BASE METAS)'!AF283</f>
        <v>0.25</v>
      </c>
      <c r="AG288" s="911">
        <f>'BASE METAS)'!AG283</f>
        <v>1</v>
      </c>
      <c r="AH288" s="912">
        <f>'BASE METAS)'!AH283</f>
        <v>0.25</v>
      </c>
      <c r="AI288" s="911">
        <f>'BASE METAS)'!AI283</f>
        <v>1</v>
      </c>
      <c r="AJ288" s="912">
        <f>'BASE METAS)'!AJ283</f>
        <v>0.25</v>
      </c>
      <c r="AK288" s="947">
        <f>'BASE METAS)'!AK283</f>
        <v>1</v>
      </c>
      <c r="AL288" s="1250">
        <f>'BASE METAS)'!AL283</f>
        <v>1</v>
      </c>
      <c r="AM288" s="1019" t="str">
        <f>'BASE METAS)'!AM283</f>
        <v>ELABORACIÓN DE INFORMES DE EVALUACIÓN</v>
      </c>
      <c r="AN288" s="1019" t="str">
        <f>'BASE METAS)'!AN283</f>
        <v>MIDE EL PORCENTAJE DE LOS INFORMES DE EVALUACIÓN DE LAS ÁREAS DE LA DIRECCIÓN GENERAL DE SERVICIOS PÚBLICOS REALIZADOS, EN COMPARACIÓN CONLOS INFORMES QUE SE PROYECTO LLEVAR A CABO</v>
      </c>
      <c r="AO288" s="1377" t="str">
        <f>'BASE METAS)'!AU283</f>
        <v>DESEMPEÑO</v>
      </c>
      <c r="AP288" s="1020" t="str">
        <f>'BASE METAS)'!AO283</f>
        <v>NUMERO DE INFORMES REALIZADOS (40)</v>
      </c>
      <c r="AQ288" s="1020" t="str">
        <f>'BASE METAS)'!AP283</f>
        <v>NUMERO DE INFORMES PROYECTADOS (40)</v>
      </c>
      <c r="AR288" s="1019">
        <f>'BASE METAS)'!AQ283</f>
        <v>100</v>
      </c>
      <c r="AS288" s="840" t="str">
        <f>'BASE METAS)'!AR283</f>
        <v>INFORME</v>
      </c>
      <c r="AT288" s="1019" t="str">
        <f>'BASE METAS)'!AS283</f>
        <v>EFICACIA</v>
      </c>
      <c r="AU288" s="1490">
        <f>'BASE METAS)'!BO283</f>
        <v>0</v>
      </c>
      <c r="AV288" s="1">
        <f>'BASE METAS)'!BQ283</f>
        <v>4</v>
      </c>
      <c r="AW288" s="1352">
        <f>'BASE METAS)'!BR283</f>
        <v>0</v>
      </c>
      <c r="AX288" s="1352">
        <f>'BASE METAS)'!BS283</f>
        <v>1</v>
      </c>
      <c r="AY288" s="1352">
        <f>'BASE METAS)'!BT283</f>
        <v>1</v>
      </c>
      <c r="AZ288" s="1352">
        <f>'BASE METAS)'!BU283</f>
        <v>0</v>
      </c>
      <c r="BA288" s="1352">
        <f>'BASE METAS)'!BV283</f>
        <v>1</v>
      </c>
      <c r="BB288" s="1352">
        <f>'BASE METAS)'!BW283</f>
        <v>2</v>
      </c>
      <c r="BC288" s="1352">
        <f>'BASE METAS)'!BX283</f>
        <v>2</v>
      </c>
      <c r="BD288" s="1352">
        <f>'BASE METAS)'!BY283</f>
        <v>0.5</v>
      </c>
      <c r="BE288" s="1352">
        <f>'BASE METAS)'!CG283</f>
        <v>1</v>
      </c>
      <c r="BF288" s="1352">
        <f>'BASE METAS)'!CJ283</f>
        <v>0</v>
      </c>
      <c r="BG288" s="1352">
        <f>'BASE METAS)'!CK283</f>
        <v>0</v>
      </c>
      <c r="BH288" s="1352">
        <f>'BASE METAS)'!CL283</f>
        <v>0</v>
      </c>
      <c r="BI288" s="1352">
        <f>'BASE METAS)'!CM283</f>
        <v>0</v>
      </c>
      <c r="BJ288" s="1352">
        <f>'BASE METAS)'!CN283</f>
        <v>0</v>
      </c>
      <c r="BK288" s="1">
        <f>'BASE METAS)'!CO283</f>
        <v>0</v>
      </c>
      <c r="BL288" s="1">
        <f>'BASE METAS)'!CP283</f>
        <v>0</v>
      </c>
      <c r="BM288" s="1">
        <f>'BASE METAS)'!CQ283</f>
        <v>0</v>
      </c>
      <c r="BN288" s="1">
        <f>'BASE METAS)'!CR283</f>
        <v>0</v>
      </c>
      <c r="BO288" s="1">
        <f>'BASE METAS)'!CS283</f>
        <v>0</v>
      </c>
      <c r="BP288" s="1">
        <f>'BASE METAS)'!CT283</f>
        <v>0</v>
      </c>
      <c r="BQ288" s="1">
        <f>'BASE METAS)'!CU283</f>
        <v>0</v>
      </c>
      <c r="BR288" s="1">
        <f>'BASE METAS)'!CV283</f>
        <v>0</v>
      </c>
      <c r="BS288" s="1">
        <f>'BASE METAS)'!CW283</f>
        <v>0</v>
      </c>
      <c r="BT288" s="1">
        <f>'BASE METAS)'!CX283</f>
        <v>0</v>
      </c>
      <c r="BU288" s="1">
        <f>'BASE METAS)'!FA283</f>
        <v>4</v>
      </c>
      <c r="BV288" s="1">
        <f>'BASE METAS)'!FB283</f>
        <v>0</v>
      </c>
      <c r="BW288" s="1">
        <f>'BASE METAS)'!FC283</f>
        <v>0</v>
      </c>
      <c r="BX288" s="1">
        <f>'BASE METAS)'!FD283</f>
        <v>0</v>
      </c>
      <c r="BY288" s="1">
        <f>'BASE METAS)'!FE283</f>
        <v>0</v>
      </c>
      <c r="BZ288" s="1">
        <f>'BASE METAS)'!FF283</f>
        <v>0</v>
      </c>
      <c r="CA288" s="1">
        <f>'BASE METAS)'!FG283</f>
        <v>1</v>
      </c>
      <c r="CB288" s="1">
        <f>'BASE METAS)'!FH283</f>
        <v>3</v>
      </c>
      <c r="CC288" s="1">
        <f>'BASE METAS)'!FI283</f>
        <v>0.25</v>
      </c>
      <c r="CD288" s="1">
        <f>'BASE METAS)'!FJ283</f>
        <v>4</v>
      </c>
      <c r="CE288" s="1">
        <f>'BASE METAS)'!FK283</f>
        <v>0</v>
      </c>
      <c r="CF288" s="1">
        <f>'BASE METAS)'!FL283</f>
        <v>0</v>
      </c>
      <c r="CG288" s="1">
        <f>'BASE METAS)'!FM283</f>
        <v>0</v>
      </c>
    </row>
    <row r="289" spans="1:85" ht="174" customHeight="1" x14ac:dyDescent="0.2">
      <c r="A289" s="1">
        <f>'BASE METAS)'!A284</f>
        <v>0</v>
      </c>
      <c r="B289" s="7156"/>
      <c r="C289" s="7154"/>
      <c r="D289" s="7154"/>
      <c r="E289" s="7156"/>
      <c r="F289" s="7186"/>
      <c r="G289" s="7186"/>
      <c r="H289" s="7144"/>
      <c r="I289" s="7144"/>
      <c r="J289" s="5707"/>
      <c r="K289" s="5707"/>
      <c r="L289" s="5707"/>
      <c r="M289" s="5707"/>
      <c r="N289" s="5707"/>
      <c r="O289" s="5707"/>
      <c r="P289" s="5698"/>
      <c r="Q289" s="5698"/>
      <c r="R289" s="5698"/>
      <c r="S289" s="5698"/>
      <c r="T289" s="5698"/>
      <c r="U289" s="7748"/>
      <c r="V289" s="5698"/>
      <c r="W289" s="5695"/>
      <c r="X289" s="7145"/>
      <c r="Y289" s="913">
        <f>'BASE METAS)'!Y284</f>
        <v>2</v>
      </c>
      <c r="Z289" s="504" t="str">
        <f>'BASE METAS)'!Z284</f>
        <v>ELABORAR INFORMES DE REPARACIONES MECÁNICAS AL PARQUE VEHICULAR DE SERVICIOS PÚBLICOS</v>
      </c>
      <c r="AA289" s="914" t="str">
        <f>'BASE METAS)'!AA284</f>
        <v>INFORME</v>
      </c>
      <c r="AB289" s="915">
        <f>'BASE METAS)'!AB284</f>
        <v>12</v>
      </c>
      <c r="AC289" s="895">
        <f>'BASE METAS)'!AC284</f>
        <v>2</v>
      </c>
      <c r="AD289" s="894">
        <f>'BASE METAS)'!AD284</f>
        <v>0.16666666666666666</v>
      </c>
      <c r="AE289" s="895">
        <f>'BASE METAS)'!AE284</f>
        <v>3</v>
      </c>
      <c r="AF289" s="894">
        <f>'BASE METAS)'!AF284</f>
        <v>0.25</v>
      </c>
      <c r="AG289" s="895">
        <f>'BASE METAS)'!AG284</f>
        <v>3</v>
      </c>
      <c r="AH289" s="894">
        <f>'BASE METAS)'!AH284</f>
        <v>0.25</v>
      </c>
      <c r="AI289" s="895">
        <f>'BASE METAS)'!AI284</f>
        <v>3</v>
      </c>
      <c r="AJ289" s="894">
        <f>'BASE METAS)'!AJ284</f>
        <v>0.25</v>
      </c>
      <c r="AK289" s="947">
        <f>'BASE METAS)'!AK284</f>
        <v>0.91666666666666663</v>
      </c>
      <c r="AL289" s="970">
        <f>'BASE METAS)'!AL284</f>
        <v>2</v>
      </c>
      <c r="AM289" s="1019" t="str">
        <f>'BASE METAS)'!AM284</f>
        <v>INFORMES DE REPARACIONES MECÁNICAS AL PARQUE VEHICULAR DE SERVICIOS PÚBLICOS</v>
      </c>
      <c r="AN289" s="1019" t="str">
        <f>'BASE METAS)'!AN284</f>
        <v>MIDE EL POPRCENTAJE DE LOS INFORMES LAS REPARACIONES MECÁNICAS AL PARQUE VEHICULAR DE SERVICIOS PÚBLICOS</v>
      </c>
      <c r="AO289" s="1377" t="str">
        <f>'BASE METAS)'!AU284</f>
        <v>DESEMPEÑO</v>
      </c>
      <c r="AP289" s="1019" t="str">
        <f>'BASE METAS)'!AO284</f>
        <v>NUMERO DE INFORMES REALIZADOS(12)</v>
      </c>
      <c r="AQ289" s="1019" t="str">
        <f>'BASE METAS)'!AP284</f>
        <v>NUMERO DE INFORMES PROGRAMADOS (12)</v>
      </c>
      <c r="AR289" s="1019">
        <f>'BASE METAS)'!AQ284</f>
        <v>100</v>
      </c>
      <c r="AS289" s="840" t="str">
        <f>'BASE METAS)'!AR284</f>
        <v>INFORME</v>
      </c>
      <c r="AT289" s="970" t="str">
        <f>'BASE METAS)'!AS284</f>
        <v>EFICACIA</v>
      </c>
      <c r="AU289" s="1483">
        <f>'BASE METAS)'!BO284</f>
        <v>0</v>
      </c>
      <c r="AV289" s="1">
        <f>'BASE METAS)'!BQ284</f>
        <v>12</v>
      </c>
      <c r="AW289" s="952">
        <f>'BASE METAS)'!BR284</f>
        <v>0</v>
      </c>
      <c r="AX289" s="952">
        <f>'BASE METAS)'!BS284</f>
        <v>3</v>
      </c>
      <c r="AY289" s="952">
        <f>'BASE METAS)'!BT284</f>
        <v>3</v>
      </c>
      <c r="AZ289" s="952">
        <f>'BASE METAS)'!BU284</f>
        <v>0</v>
      </c>
      <c r="BA289" s="952">
        <f>'BASE METAS)'!BV284</f>
        <v>1</v>
      </c>
      <c r="BB289" s="952">
        <f>'BASE METAS)'!BW284</f>
        <v>6</v>
      </c>
      <c r="BC289" s="952">
        <f>'BASE METAS)'!BX284</f>
        <v>6</v>
      </c>
      <c r="BD289" s="1340">
        <f>'BASE METAS)'!BY284</f>
        <v>0.5</v>
      </c>
      <c r="BE289" s="1340">
        <f>'BASE METAS)'!CG284</f>
        <v>3</v>
      </c>
      <c r="BF289" s="1340">
        <f>'BASE METAS)'!CJ284</f>
        <v>0</v>
      </c>
      <c r="BG289" s="1352">
        <f>'BASE METAS)'!CK284</f>
        <v>0</v>
      </c>
      <c r="BH289" s="1352">
        <f>'BASE METAS)'!CL284</f>
        <v>0</v>
      </c>
      <c r="BI289" s="1352">
        <f>'BASE METAS)'!CM284</f>
        <v>0</v>
      </c>
      <c r="BJ289" s="1352">
        <f>'BASE METAS)'!CN284</f>
        <v>0</v>
      </c>
      <c r="BK289" s="1">
        <f>'BASE METAS)'!CO284</f>
        <v>0</v>
      </c>
      <c r="BL289" s="1">
        <f>'BASE METAS)'!CP284</f>
        <v>0</v>
      </c>
      <c r="BM289" s="1">
        <f>'BASE METAS)'!CQ284</f>
        <v>0</v>
      </c>
      <c r="BN289" s="1">
        <f>'BASE METAS)'!CR284</f>
        <v>0</v>
      </c>
      <c r="BO289" s="1">
        <f>'BASE METAS)'!CS284</f>
        <v>0</v>
      </c>
      <c r="BP289" s="1">
        <f>'BASE METAS)'!CT284</f>
        <v>0</v>
      </c>
      <c r="BQ289" s="1">
        <f>'BASE METAS)'!CU284</f>
        <v>0</v>
      </c>
      <c r="BR289" s="1">
        <f>'BASE METAS)'!CV284</f>
        <v>0</v>
      </c>
      <c r="BS289" s="1">
        <f>'BASE METAS)'!CW284</f>
        <v>0</v>
      </c>
      <c r="BT289" s="1">
        <f>'BASE METAS)'!CX284</f>
        <v>0</v>
      </c>
      <c r="BU289" s="1">
        <f>'BASE METAS)'!FA284</f>
        <v>12</v>
      </c>
      <c r="BV289" s="1">
        <f>'BASE METAS)'!FB284</f>
        <v>0</v>
      </c>
      <c r="BW289" s="1">
        <f>'BASE METAS)'!FC284</f>
        <v>1</v>
      </c>
      <c r="BX289" s="1">
        <f>'BASE METAS)'!FD284</f>
        <v>1</v>
      </c>
      <c r="BY289" s="1">
        <f>'BASE METAS)'!FE284</f>
        <v>0</v>
      </c>
      <c r="BZ289" s="1">
        <f>'BASE METAS)'!FF284</f>
        <v>1</v>
      </c>
      <c r="CA289" s="1">
        <f>'BASE METAS)'!FG284</f>
        <v>4</v>
      </c>
      <c r="CB289" s="1">
        <f>'BASE METAS)'!FH284</f>
        <v>8</v>
      </c>
      <c r="CC289" s="1">
        <f>'BASE METAS)'!FI284</f>
        <v>0.33333333333333331</v>
      </c>
      <c r="CD289" s="1">
        <f>'BASE METAS)'!FJ284</f>
        <v>12</v>
      </c>
      <c r="CE289" s="1">
        <f>'BASE METAS)'!FK284</f>
        <v>0</v>
      </c>
      <c r="CF289" s="1">
        <f>'BASE METAS)'!FL284</f>
        <v>1</v>
      </c>
      <c r="CG289" s="1">
        <f>'BASE METAS)'!FM284</f>
        <v>1</v>
      </c>
    </row>
    <row r="290" spans="1:85" ht="25.5" customHeight="1" x14ac:dyDescent="0.2">
      <c r="A290" s="1">
        <f>'BASE METAS)'!A285</f>
        <v>0</v>
      </c>
      <c r="B290" s="7156"/>
      <c r="C290" s="7154"/>
      <c r="D290" s="7154"/>
      <c r="E290" s="7156"/>
      <c r="F290" s="7186"/>
      <c r="G290" s="7186"/>
      <c r="H290" s="7144"/>
      <c r="I290" s="7144"/>
      <c r="J290" s="5707"/>
      <c r="K290" s="5707"/>
      <c r="L290" s="5707"/>
      <c r="M290" s="5707"/>
      <c r="N290" s="5707"/>
      <c r="O290" s="5707"/>
      <c r="P290" s="5698"/>
      <c r="Q290" s="5698"/>
      <c r="R290" s="5698"/>
      <c r="S290" s="5698"/>
      <c r="T290" s="5698"/>
      <c r="U290" s="7748"/>
      <c r="V290" s="5698"/>
      <c r="W290" s="5695"/>
      <c r="X290" s="7145"/>
      <c r="Y290" s="913">
        <f>'BASE METAS)'!Y285</f>
        <v>3</v>
      </c>
      <c r="Z290" s="504" t="str">
        <f>'BASE METAS)'!Z285</f>
        <v>ELABORAR INFORMES MENSUALES PARA DAR SEGUIMIENTO A LAS METAS EN CUESTIÓN</v>
      </c>
      <c r="AA290" s="914" t="str">
        <f>'BASE METAS)'!AA285</f>
        <v>INFORME</v>
      </c>
      <c r="AB290" s="915">
        <f>'BASE METAS)'!AB285</f>
        <v>12</v>
      </c>
      <c r="AC290" s="895">
        <f>'BASE METAS)'!AC285</f>
        <v>2</v>
      </c>
      <c r="AD290" s="894">
        <f>'BASE METAS)'!AD285</f>
        <v>0.16666666666666666</v>
      </c>
      <c r="AE290" s="895">
        <f>'BASE METAS)'!AE285</f>
        <v>3</v>
      </c>
      <c r="AF290" s="894">
        <f>'BASE METAS)'!AF285</f>
        <v>0.25</v>
      </c>
      <c r="AG290" s="895">
        <f>'BASE METAS)'!AG285</f>
        <v>3</v>
      </c>
      <c r="AH290" s="894">
        <f>'BASE METAS)'!AH285</f>
        <v>0.25</v>
      </c>
      <c r="AI290" s="895">
        <f>'BASE METAS)'!AI285</f>
        <v>3</v>
      </c>
      <c r="AJ290" s="894">
        <f>'BASE METAS)'!AJ285</f>
        <v>0.25</v>
      </c>
      <c r="AK290" s="947">
        <f>'BASE METAS)'!AK285</f>
        <v>0.91666666666666663</v>
      </c>
      <c r="AL290" s="970">
        <f>'BASE METAS)'!AL285</f>
        <v>3</v>
      </c>
      <c r="AM290" s="970" t="str">
        <f>'BASE METAS)'!AM285</f>
        <v>ELABORARACIÓN DE INFORMES DE SEGUIMIENTO</v>
      </c>
      <c r="AN290" s="1019" t="str">
        <f>'BASE METAS)'!AN285</f>
        <v>MIDE EL PORCENTAJE DE LOS INFORMES DE SEGUIMIENTO DE LAS METAS PROGRAMADAS CON LOS INFORMES DE QUE SE PROYECTARON EN LA DIRECCIÓN GENERAL</v>
      </c>
      <c r="AO290" s="1377" t="str">
        <f>'BASE METAS)'!AU285</f>
        <v>DESEMPEÑO</v>
      </c>
      <c r="AP290" s="970" t="str">
        <f>'BASE METAS)'!AO285</f>
        <v>NUMERO DE INFORMES REALIZADOS</v>
      </c>
      <c r="AQ290" s="970" t="str">
        <f>'BASE METAS)'!AP285</f>
        <v>NUMERO DE INFORMES PROYECTADOS</v>
      </c>
      <c r="AR290" s="1019">
        <f>'BASE METAS)'!AQ285</f>
        <v>100</v>
      </c>
      <c r="AS290" s="1018" t="str">
        <f>'BASE METAS)'!AR285</f>
        <v>INFORME</v>
      </c>
      <c r="AT290" s="970" t="str">
        <f>'BASE METAS)'!AS285</f>
        <v>EFICACIA</v>
      </c>
      <c r="AU290" s="1483">
        <f>'BASE METAS)'!BO285</f>
        <v>0</v>
      </c>
      <c r="AV290" s="1">
        <f>'BASE METAS)'!BQ285</f>
        <v>12</v>
      </c>
      <c r="AW290" s="952">
        <f>'BASE METAS)'!BR285</f>
        <v>0</v>
      </c>
      <c r="AX290" s="1352">
        <f>'BASE METAS)'!BS285</f>
        <v>3</v>
      </c>
      <c r="AY290" s="952">
        <f>'BASE METAS)'!BT285</f>
        <v>3</v>
      </c>
      <c r="AZ290" s="952">
        <f>'BASE METAS)'!BU285</f>
        <v>0</v>
      </c>
      <c r="BA290" s="952">
        <f>'BASE METAS)'!BV285</f>
        <v>1</v>
      </c>
      <c r="BB290" s="952">
        <f>'BASE METAS)'!BW285</f>
        <v>6</v>
      </c>
      <c r="BC290" s="952">
        <f>'BASE METAS)'!BX285</f>
        <v>6</v>
      </c>
      <c r="BD290" s="1340">
        <f>'BASE METAS)'!BY285</f>
        <v>0.5</v>
      </c>
      <c r="BE290" s="1340">
        <f>'BASE METAS)'!CG285</f>
        <v>3</v>
      </c>
      <c r="BF290" s="1340">
        <f>'BASE METAS)'!CJ285</f>
        <v>0</v>
      </c>
      <c r="BG290" s="1352">
        <f>'BASE METAS)'!CK285</f>
        <v>0</v>
      </c>
      <c r="BH290" s="1352">
        <f>'BASE METAS)'!CL285</f>
        <v>0</v>
      </c>
      <c r="BI290" s="1352">
        <f>'BASE METAS)'!CM285</f>
        <v>0</v>
      </c>
      <c r="BJ290" s="1352">
        <f>'BASE METAS)'!CN285</f>
        <v>0</v>
      </c>
      <c r="BK290" s="1">
        <f>'BASE METAS)'!CO285</f>
        <v>0</v>
      </c>
      <c r="BL290" s="1">
        <f>'BASE METAS)'!CP285</f>
        <v>0</v>
      </c>
      <c r="BM290" s="1">
        <f>'BASE METAS)'!CQ285</f>
        <v>0</v>
      </c>
      <c r="BN290" s="1">
        <f>'BASE METAS)'!CR285</f>
        <v>0</v>
      </c>
      <c r="BO290" s="1">
        <f>'BASE METAS)'!CS285</f>
        <v>0</v>
      </c>
      <c r="BP290" s="1">
        <f>'BASE METAS)'!CT285</f>
        <v>0</v>
      </c>
      <c r="BQ290" s="1">
        <f>'BASE METAS)'!CU285</f>
        <v>0</v>
      </c>
      <c r="BR290" s="1">
        <f>'BASE METAS)'!CV285</f>
        <v>0</v>
      </c>
      <c r="BS290" s="1">
        <f>'BASE METAS)'!CW285</f>
        <v>0</v>
      </c>
      <c r="BT290" s="1">
        <f>'BASE METAS)'!CX285</f>
        <v>0</v>
      </c>
      <c r="BU290" s="1">
        <f>'BASE METAS)'!FA285</f>
        <v>12</v>
      </c>
      <c r="BV290" s="1">
        <f>'BASE METAS)'!FB285</f>
        <v>0</v>
      </c>
      <c r="BW290" s="1">
        <f>'BASE METAS)'!FC285</f>
        <v>1</v>
      </c>
      <c r="BX290" s="1">
        <f>'BASE METAS)'!FD285</f>
        <v>1</v>
      </c>
      <c r="BY290" s="1">
        <f>'BASE METAS)'!FE285</f>
        <v>0</v>
      </c>
      <c r="BZ290" s="1">
        <f>'BASE METAS)'!FF285</f>
        <v>1</v>
      </c>
      <c r="CA290" s="1">
        <f>'BASE METAS)'!FG285</f>
        <v>4</v>
      </c>
      <c r="CB290" s="1">
        <f>'BASE METAS)'!FH285</f>
        <v>8</v>
      </c>
      <c r="CC290" s="1">
        <f>'BASE METAS)'!FI285</f>
        <v>0.33333333333333331</v>
      </c>
      <c r="CD290" s="1">
        <f>'BASE METAS)'!FJ285</f>
        <v>12</v>
      </c>
      <c r="CE290" s="1">
        <f>'BASE METAS)'!FK285</f>
        <v>0</v>
      </c>
      <c r="CF290" s="1">
        <f>'BASE METAS)'!FL285</f>
        <v>1</v>
      </c>
      <c r="CG290" s="1">
        <f>'BASE METAS)'!FM285</f>
        <v>1</v>
      </c>
    </row>
    <row r="291" spans="1:85" ht="25.5" customHeight="1" x14ac:dyDescent="0.2">
      <c r="A291" s="1">
        <f>'BASE METAS)'!A286</f>
        <v>0</v>
      </c>
      <c r="B291" s="7156"/>
      <c r="C291" s="7154"/>
      <c r="D291" s="7154"/>
      <c r="E291" s="7156"/>
      <c r="F291" s="7186"/>
      <c r="G291" s="7186"/>
      <c r="H291" s="7144"/>
      <c r="I291" s="7144"/>
      <c r="J291" s="5708"/>
      <c r="K291" s="5708"/>
      <c r="L291" s="5708"/>
      <c r="M291" s="5708"/>
      <c r="N291" s="5708"/>
      <c r="O291" s="5708"/>
      <c r="P291" s="5699"/>
      <c r="Q291" s="5699"/>
      <c r="R291" s="5699"/>
      <c r="S291" s="5699"/>
      <c r="T291" s="5699"/>
      <c r="U291" s="7749"/>
      <c r="V291" s="5699"/>
      <c r="W291" s="5696"/>
      <c r="X291" s="7103"/>
      <c r="Y291" s="916">
        <f>'BASE METAS)'!Y286</f>
        <v>4</v>
      </c>
      <c r="Z291" s="507" t="str">
        <f>'BASE METAS)'!Z286</f>
        <v>REALIZAR INFORMES MENSUALES DE REPARACIÓN O MANTENIMIENTO DEL MOBILIARIO URBANO (IMROM)</v>
      </c>
      <c r="AA291" s="891" t="str">
        <f>'BASE METAS)'!AA286</f>
        <v>INFORME</v>
      </c>
      <c r="AB291" s="892">
        <f>'BASE METAS)'!AB286</f>
        <v>12</v>
      </c>
      <c r="AC291" s="903">
        <f>'BASE METAS)'!AC286</f>
        <v>2</v>
      </c>
      <c r="AD291" s="902">
        <f>'BASE METAS)'!AD286</f>
        <v>0.16666666666666666</v>
      </c>
      <c r="AE291" s="903">
        <f>'BASE METAS)'!AE286</f>
        <v>3</v>
      </c>
      <c r="AF291" s="902">
        <f>'BASE METAS)'!AF286</f>
        <v>0.25</v>
      </c>
      <c r="AG291" s="903">
        <f>'BASE METAS)'!AG286</f>
        <v>3</v>
      </c>
      <c r="AH291" s="902">
        <f>'BASE METAS)'!AH286</f>
        <v>0.25</v>
      </c>
      <c r="AI291" s="903">
        <f>'BASE METAS)'!AI286</f>
        <v>3</v>
      </c>
      <c r="AJ291" s="902">
        <f>'BASE METAS)'!AJ286</f>
        <v>0.25</v>
      </c>
      <c r="AK291" s="947">
        <f>'BASE METAS)'!AK286</f>
        <v>0.91666666666666663</v>
      </c>
      <c r="AL291" s="970">
        <f>'BASE METAS)'!AL286</f>
        <v>4</v>
      </c>
      <c r="AM291" s="970" t="str">
        <f>'BASE METAS)'!AM286</f>
        <v>ELABORACIÓN DE INFORMES DE SEGUIENTO</v>
      </c>
      <c r="AN291" s="1019" t="str">
        <f>'BASE METAS)'!AN286</f>
        <v>MIDE EL PORCENTAJE DE LOS INFORMES DE REPARACIÓN Y MANTENIMIENTO DEL MOBILIARIO URBANO, CON LOS QUE SE PROGRAMARON</v>
      </c>
      <c r="AO291" s="1377" t="str">
        <f>'BASE METAS)'!AU286</f>
        <v>DESEMPEÑO</v>
      </c>
      <c r="AP291" s="970" t="str">
        <f>'BASE METAS)'!AO286</f>
        <v>NUMERO DE INFORMES REALIDOS</v>
      </c>
      <c r="AQ291" s="970" t="str">
        <f>'BASE METAS)'!AP286</f>
        <v>NUMERO DE INFORMES PROYECTADOS</v>
      </c>
      <c r="AR291" s="1019">
        <f>'BASE METAS)'!AQ286</f>
        <v>100</v>
      </c>
      <c r="AS291" s="1018" t="str">
        <f>'BASE METAS)'!AR286</f>
        <v>INFORME</v>
      </c>
      <c r="AT291" s="970" t="str">
        <f>'BASE METAS)'!AS286</f>
        <v>EFICACIA</v>
      </c>
      <c r="AU291" s="1483">
        <f>'BASE METAS)'!BO286</f>
        <v>0</v>
      </c>
      <c r="AV291" s="1">
        <f>'BASE METAS)'!BQ286</f>
        <v>12</v>
      </c>
      <c r="AW291" s="952">
        <f>'BASE METAS)'!BR286</f>
        <v>0</v>
      </c>
      <c r="AX291" s="952">
        <f>'BASE METAS)'!BS286</f>
        <v>3</v>
      </c>
      <c r="AY291" s="952">
        <f>'BASE METAS)'!BT286</f>
        <v>3</v>
      </c>
      <c r="AZ291" s="952">
        <f>'BASE METAS)'!BU286</f>
        <v>0</v>
      </c>
      <c r="BA291" s="952">
        <f>'BASE METAS)'!BV286</f>
        <v>1</v>
      </c>
      <c r="BB291" s="952">
        <f>'BASE METAS)'!BW286</f>
        <v>6</v>
      </c>
      <c r="BC291" s="952">
        <f>'BASE METAS)'!BX286</f>
        <v>6</v>
      </c>
      <c r="BD291" s="1340">
        <f>'BASE METAS)'!BY286</f>
        <v>0.5</v>
      </c>
      <c r="BE291" s="1340">
        <f>'BASE METAS)'!CG286</f>
        <v>3</v>
      </c>
      <c r="BF291" s="1340">
        <f>'BASE METAS)'!CJ286</f>
        <v>0</v>
      </c>
      <c r="BG291" s="1352">
        <f>'BASE METAS)'!CK286</f>
        <v>0</v>
      </c>
      <c r="BH291" s="1352">
        <f>'BASE METAS)'!CL286</f>
        <v>0</v>
      </c>
      <c r="BI291" s="1352">
        <f>'BASE METAS)'!CM286</f>
        <v>0</v>
      </c>
      <c r="BJ291" s="1352">
        <f>'BASE METAS)'!CN286</f>
        <v>0</v>
      </c>
      <c r="BK291" s="1">
        <f>'BASE METAS)'!CO286</f>
        <v>0</v>
      </c>
      <c r="BL291" s="1">
        <f>'BASE METAS)'!CP286</f>
        <v>0</v>
      </c>
      <c r="BM291" s="1">
        <f>'BASE METAS)'!CQ286</f>
        <v>0</v>
      </c>
      <c r="BN291" s="1">
        <f>'BASE METAS)'!CR286</f>
        <v>0</v>
      </c>
      <c r="BO291" s="1">
        <f>'BASE METAS)'!CS286</f>
        <v>0</v>
      </c>
      <c r="BP291" s="1">
        <f>'BASE METAS)'!CT286</f>
        <v>0</v>
      </c>
      <c r="BQ291" s="1">
        <f>'BASE METAS)'!CU286</f>
        <v>0</v>
      </c>
      <c r="BR291" s="1">
        <f>'BASE METAS)'!CV286</f>
        <v>0</v>
      </c>
      <c r="BS291" s="1">
        <f>'BASE METAS)'!CW286</f>
        <v>0</v>
      </c>
      <c r="BT291" s="1">
        <f>'BASE METAS)'!CX286</f>
        <v>0</v>
      </c>
      <c r="BU291" s="1">
        <f>'BASE METAS)'!FA286</f>
        <v>12</v>
      </c>
      <c r="BV291" s="1">
        <f>'BASE METAS)'!FB286</f>
        <v>0</v>
      </c>
      <c r="BW291" s="1">
        <f>'BASE METAS)'!FC286</f>
        <v>1</v>
      </c>
      <c r="BX291" s="1">
        <f>'BASE METAS)'!FD286</f>
        <v>1</v>
      </c>
      <c r="BY291" s="1">
        <f>'BASE METAS)'!FE286</f>
        <v>0</v>
      </c>
      <c r="BZ291" s="1">
        <f>'BASE METAS)'!FF286</f>
        <v>1</v>
      </c>
      <c r="CA291" s="1">
        <f>'BASE METAS)'!FG286</f>
        <v>4</v>
      </c>
      <c r="CB291" s="1">
        <f>'BASE METAS)'!FH286</f>
        <v>8</v>
      </c>
      <c r="CC291" s="1">
        <f>'BASE METAS)'!FI286</f>
        <v>0.33333333333333331</v>
      </c>
      <c r="CD291" s="1">
        <f>'BASE METAS)'!FJ286</f>
        <v>12</v>
      </c>
      <c r="CE291" s="1">
        <f>'BASE METAS)'!FK286</f>
        <v>0</v>
      </c>
      <c r="CF291" s="1">
        <f>'BASE METAS)'!FL286</f>
        <v>1</v>
      </c>
      <c r="CG291" s="1">
        <f>'BASE METAS)'!FM286</f>
        <v>1</v>
      </c>
    </row>
    <row r="292" spans="1:85" ht="51" customHeight="1" x14ac:dyDescent="0.25">
      <c r="A292" s="1">
        <f>'BASE METAS)'!A287</f>
        <v>45</v>
      </c>
      <c r="B292" s="7156"/>
      <c r="C292" s="7154">
        <f>'BASE METAS)'!C287</f>
        <v>1003</v>
      </c>
      <c r="D292" s="7154">
        <f>'BASE METAS)'!D287</f>
        <v>4</v>
      </c>
      <c r="E292" s="7156" t="str">
        <f>'BASE METAS)'!E287</f>
        <v>RIESGO Y CONTROL SANITARIO</v>
      </c>
      <c r="F292" s="7187" t="str">
        <f>'BASE METAS)'!F287</f>
        <v>H00</v>
      </c>
      <c r="G292" s="7187" t="str">
        <f>'BASE METAS)'!G287</f>
        <v>125</v>
      </c>
      <c r="H292" s="7144" t="str">
        <f>'BASE METAS)'!H287</f>
        <v>07</v>
      </c>
      <c r="I292" s="7144" t="str">
        <f>'BASE METAS)'!I287</f>
        <v>02</v>
      </c>
      <c r="J292" s="5706" t="str">
        <f>'BASE METAS)'!J287</f>
        <v>01</v>
      </c>
      <c r="K292" s="5706" t="str">
        <f>'BASE METAS)'!K287</f>
        <v>02</v>
      </c>
      <c r="L292" s="5706" t="str">
        <f>'BASE METAS)'!L287</f>
        <v>06</v>
      </c>
      <c r="M292" s="5706" t="str">
        <f>'BASE METAS)'!M287</f>
        <v>101</v>
      </c>
      <c r="N292" s="5706" t="str">
        <f>'BASE METAS)'!N287</f>
        <v>Servicios Públicos</v>
      </c>
      <c r="O292" s="5706" t="str">
        <f>'BASE METAS)'!O287</f>
        <v>Servicios Públicos</v>
      </c>
      <c r="P292" s="5697" t="str">
        <f>'BASE METAS)'!P287</f>
        <v>Salud, seguridad y asistencia social</v>
      </c>
      <c r="Q292" s="5697" t="str">
        <f>'BASE METAS)'!Q287</f>
        <v>Servicios de salud pública y atención médica</v>
      </c>
      <c r="R292" s="5697" t="str">
        <f>'BASE METAS)'!R287</f>
        <v>Salud y asistencia social</v>
      </c>
      <c r="S292" s="5697" t="str">
        <f>'BASE METAS)'!S287</f>
        <v>Prevención médica</v>
      </c>
      <c r="T292" s="5697" t="str">
        <f>'BASE METAS)'!T287</f>
        <v>Riesgo y control sanitario</v>
      </c>
      <c r="U292" s="7747" t="str">
        <f>'BASE METAS)'!U287</f>
        <v>Conservar el funcionamiento de los 16 panteones municipales, así como mantener en óptimas condiciones los 3 velatorios, para prestar los servicios de inhumación, en beneficio de los 664,224 habitantes de esta localidad.</v>
      </c>
      <c r="V292" s="5697" t="str">
        <f>'BASE METAS)'!V287</f>
        <v>Tlalnepantla Progresista</v>
      </c>
      <c r="W292" s="5694">
        <f>'BASE METAS)'!W287</f>
        <v>4699088.04</v>
      </c>
      <c r="X292" s="7102" t="str">
        <f>'BASE METAS)'!X287</f>
        <v>DEPARTAMENTO DE PANTEONES</v>
      </c>
      <c r="Y292" s="896">
        <f>'BASE METAS)'!Y287</f>
        <v>1</v>
      </c>
      <c r="Z292" s="218" t="str">
        <f>'BASE METAS)'!Z287</f>
        <v>ATENDER LOS TRAMITES DE SERVICIO DE PANTEONES SOLICITADOS POR LA CIUDADANÍA</v>
      </c>
      <c r="AA292" s="897" t="str">
        <f>'BASE METAS)'!AA287</f>
        <v>TRAMITE</v>
      </c>
      <c r="AB292" s="898">
        <f>'BASE METAS)'!AB287</f>
        <v>5350</v>
      </c>
      <c r="AC292" s="899">
        <f>'BASE METAS)'!AC287</f>
        <v>850</v>
      </c>
      <c r="AD292" s="900">
        <f>'BASE METAS)'!AD287</f>
        <v>0.15887850467289719</v>
      </c>
      <c r="AE292" s="899">
        <f>'BASE METAS)'!AE287</f>
        <v>1500</v>
      </c>
      <c r="AF292" s="900">
        <f>'BASE METAS)'!AF287</f>
        <v>0.28037383177570091</v>
      </c>
      <c r="AG292" s="899">
        <f>'BASE METAS)'!AG287</f>
        <v>1500</v>
      </c>
      <c r="AH292" s="900">
        <f>'BASE METAS)'!AH287</f>
        <v>0.28037383177570091</v>
      </c>
      <c r="AI292" s="899">
        <f>'BASE METAS)'!AI287</f>
        <v>1500</v>
      </c>
      <c r="AJ292" s="900">
        <f>'BASE METAS)'!AJ287</f>
        <v>0.28037383177570091</v>
      </c>
      <c r="AK292" s="1251">
        <f>'BASE METAS)'!AK287</f>
        <v>1</v>
      </c>
      <c r="AL292" s="1250">
        <f>'BASE METAS)'!AL287</f>
        <v>1</v>
      </c>
      <c r="AM292" s="1019" t="str">
        <f>'BASE METAS)'!AM287</f>
        <v>ATENCIÓN DE TRÁMITES DEL SERVICIO DE PANTEONES</v>
      </c>
      <c r="AN292" s="1019" t="str">
        <f>'BASE METAS)'!AN287</f>
        <v>MIDE EL NUMERO DE TRAMITES ATENDIDOS, RESPECTO AL  NUMERO DE TRAMITES PROYECTADOS</v>
      </c>
      <c r="AO292" s="1377" t="str">
        <f>'BASE METAS)'!AU287</f>
        <v>DESEMPEÑO</v>
      </c>
      <c r="AP292" s="1020" t="str">
        <f>'BASE METAS)'!AO287</f>
        <v>NUMERO DE TRÁMITES ATENDIDOS (5300)</v>
      </c>
      <c r="AQ292" s="1020" t="str">
        <f>'BASE METAS)'!AP287</f>
        <v>NUMERO DE TRÁMITES PROYECTADOS (5300)</v>
      </c>
      <c r="AR292" s="1019">
        <f>'BASE METAS)'!AQ287</f>
        <v>100</v>
      </c>
      <c r="AS292" s="840" t="str">
        <f>'BASE METAS)'!AR287</f>
        <v>TRAMITE</v>
      </c>
      <c r="AT292" s="1019" t="str">
        <f>'BASE METAS)'!AS287</f>
        <v>EFICACIA</v>
      </c>
      <c r="AU292" s="1490">
        <f>'BASE METAS)'!BO287</f>
        <v>0</v>
      </c>
      <c r="AV292" s="1">
        <f>'BASE METAS)'!BQ287</f>
        <v>5350</v>
      </c>
      <c r="AW292" s="1352">
        <f>'BASE METAS)'!BR287</f>
        <v>0</v>
      </c>
      <c r="AX292" s="1352">
        <f>'BASE METAS)'!BS287</f>
        <v>1500</v>
      </c>
      <c r="AY292" s="1352">
        <f>'BASE METAS)'!BT287</f>
        <v>2183</v>
      </c>
      <c r="AZ292" s="1352">
        <f>'BASE METAS)'!BU287</f>
        <v>-683</v>
      </c>
      <c r="BA292" s="1352">
        <f>'BASE METAS)'!BV287</f>
        <v>1.4553333333333334</v>
      </c>
      <c r="BB292" s="1352">
        <f>'BASE METAS)'!BW287</f>
        <v>3593</v>
      </c>
      <c r="BC292" s="1352">
        <f>'BASE METAS)'!BX287</f>
        <v>1757</v>
      </c>
      <c r="BD292" s="1352">
        <f>'BASE METAS)'!BY287</f>
        <v>0.67158878504672892</v>
      </c>
      <c r="BE292" s="1352">
        <f>'BASE METAS)'!CG287</f>
        <v>1410</v>
      </c>
      <c r="BF292" s="1352">
        <f>'BASE METAS)'!CJ287</f>
        <v>0</v>
      </c>
      <c r="BG292" s="1352">
        <f>'BASE METAS)'!CK287</f>
        <v>0</v>
      </c>
      <c r="BH292" s="1352">
        <f>'BASE METAS)'!CL287</f>
        <v>0</v>
      </c>
      <c r="BI292" s="1352">
        <f>'BASE METAS)'!CM287</f>
        <v>0</v>
      </c>
      <c r="BJ292" s="1352">
        <f>'BASE METAS)'!CN287</f>
        <v>0</v>
      </c>
      <c r="BK292" s="1">
        <f>'BASE METAS)'!CO287</f>
        <v>0</v>
      </c>
      <c r="BL292" s="1">
        <f>'BASE METAS)'!CP287</f>
        <v>0</v>
      </c>
      <c r="BM292" s="1">
        <f>'BASE METAS)'!CQ287</f>
        <v>0</v>
      </c>
      <c r="BN292" s="1">
        <f>'BASE METAS)'!CR287</f>
        <v>0</v>
      </c>
      <c r="BO292" s="1">
        <f>'BASE METAS)'!CS287</f>
        <v>0</v>
      </c>
      <c r="BP292" s="1">
        <f>'BASE METAS)'!CT287</f>
        <v>0</v>
      </c>
      <c r="BQ292" s="1">
        <f>'BASE METAS)'!CU287</f>
        <v>0</v>
      </c>
      <c r="BR292" s="1">
        <f>'BASE METAS)'!CV287</f>
        <v>0</v>
      </c>
      <c r="BS292" s="1">
        <f>'BASE METAS)'!CW287</f>
        <v>0</v>
      </c>
      <c r="BT292" s="1">
        <f>'BASE METAS)'!CX287</f>
        <v>0</v>
      </c>
      <c r="BU292" s="1">
        <f>'BASE METAS)'!FA287</f>
        <v>5350</v>
      </c>
      <c r="BV292" s="1">
        <f>'BASE METAS)'!FB287</f>
        <v>0</v>
      </c>
      <c r="BW292" s="1">
        <f>'BASE METAS)'!FC287</f>
        <v>499</v>
      </c>
      <c r="BX292" s="1">
        <f>'BASE METAS)'!FD287</f>
        <v>666</v>
      </c>
      <c r="BY292" s="1">
        <f>'BASE METAS)'!FE287</f>
        <v>167</v>
      </c>
      <c r="BZ292" s="1">
        <f>'BASE METAS)'!FF287</f>
        <v>1.3346693386773547</v>
      </c>
      <c r="CA292" s="1">
        <f>'BASE METAS)'!FG287</f>
        <v>2076</v>
      </c>
      <c r="CB292" s="1">
        <f>'BASE METAS)'!FH287</f>
        <v>3274</v>
      </c>
      <c r="CC292" s="1">
        <f>'BASE METAS)'!FI287</f>
        <v>0.38803738317757008</v>
      </c>
      <c r="CD292" s="1">
        <f>'BASE METAS)'!FJ287</f>
        <v>5350</v>
      </c>
      <c r="CE292" s="1">
        <f>'BASE METAS)'!FK287</f>
        <v>0</v>
      </c>
      <c r="CF292" s="1">
        <f>'BASE METAS)'!FL287</f>
        <v>499</v>
      </c>
      <c r="CG292" s="1">
        <f>'BASE METAS)'!FM287</f>
        <v>876</v>
      </c>
    </row>
    <row r="293" spans="1:85" ht="63.75" customHeight="1" x14ac:dyDescent="0.25">
      <c r="A293" s="1">
        <f>'BASE METAS)'!A288</f>
        <v>0</v>
      </c>
      <c r="B293" s="7156"/>
      <c r="C293" s="7154"/>
      <c r="D293" s="7154"/>
      <c r="E293" s="7156"/>
      <c r="F293" s="7187"/>
      <c r="G293" s="7187"/>
      <c r="H293" s="7144"/>
      <c r="I293" s="7144"/>
      <c r="J293" s="5708"/>
      <c r="K293" s="5708"/>
      <c r="L293" s="5708"/>
      <c r="M293" s="5708"/>
      <c r="N293" s="5708"/>
      <c r="O293" s="5708"/>
      <c r="P293" s="5699"/>
      <c r="Q293" s="5699"/>
      <c r="R293" s="5699"/>
      <c r="S293" s="5699"/>
      <c r="T293" s="5699"/>
      <c r="U293" s="7749"/>
      <c r="V293" s="5699"/>
      <c r="W293" s="5696"/>
      <c r="X293" s="7103"/>
      <c r="Y293" s="885">
        <f>'BASE METAS)'!Y288</f>
        <v>2</v>
      </c>
      <c r="Z293" s="226" t="str">
        <f>'BASE METAS)'!Z288</f>
        <v>DAR MANTENIMIENTO INTEGRAL A PANTEONES</v>
      </c>
      <c r="AA293" s="886" t="str">
        <f>'BASE METAS)'!AA288</f>
        <v>MANTENIMIENTO</v>
      </c>
      <c r="AB293" s="888">
        <f>'BASE METAS)'!AB288</f>
        <v>32</v>
      </c>
      <c r="AC293" s="906">
        <f>'BASE METAS)'!AC288</f>
        <v>5</v>
      </c>
      <c r="AD293" s="907">
        <f>'BASE METAS)'!AD288</f>
        <v>0.15625</v>
      </c>
      <c r="AE293" s="906">
        <f>'BASE METAS)'!AE288</f>
        <v>9</v>
      </c>
      <c r="AF293" s="907">
        <f>'BASE METAS)'!AF288</f>
        <v>0.28125</v>
      </c>
      <c r="AG293" s="906">
        <f>'BASE METAS)'!AG288</f>
        <v>9</v>
      </c>
      <c r="AH293" s="907">
        <f>'BASE METAS)'!AH288</f>
        <v>0.28125</v>
      </c>
      <c r="AI293" s="906">
        <f>'BASE METAS)'!AI288</f>
        <v>9</v>
      </c>
      <c r="AJ293" s="907">
        <f>'BASE METAS)'!AJ288</f>
        <v>0.28125</v>
      </c>
      <c r="AK293" s="228">
        <f>'BASE METAS)'!AK288</f>
        <v>1</v>
      </c>
      <c r="AL293" s="970">
        <f>'BASE METAS)'!AL288</f>
        <v>2</v>
      </c>
      <c r="AM293" s="1019" t="str">
        <f>'BASE METAS)'!AM288</f>
        <v>MANTENIMIENTO INTEGRAL A PANTEONES</v>
      </c>
      <c r="AN293" s="1019" t="str">
        <f>'BASE METAS)'!AN288</f>
        <v>MIDE EL NÚMERO DE PANTEONES EN QUE SE REALIZÓ MANTENIMIENTO INTEGRAL, RESPECTO AL NÚMERO DE PANTEONES PROYECTADOS</v>
      </c>
      <c r="AO293" s="1377" t="str">
        <f>'BASE METAS)'!AU288</f>
        <v>DESEMPEÑO</v>
      </c>
      <c r="AP293" s="1019" t="str">
        <f>'BASE METAS)'!AO288</f>
        <v>NUMERO DE PANTEONES QUE SE RALIZÓ MANTENIMIENTO(32)</v>
      </c>
      <c r="AQ293" s="1019" t="str">
        <f>'BASE METAS)'!AP288</f>
        <v>NÚMERO DE PANTEONES PROYECTADOS(32)</v>
      </c>
      <c r="AR293" s="1019">
        <f>'BASE METAS)'!AQ288</f>
        <v>100</v>
      </c>
      <c r="AS293" s="840" t="str">
        <f>'BASE METAS)'!AR288</f>
        <v>MANTENIMIENTO</v>
      </c>
      <c r="AT293" s="1019" t="str">
        <f>'BASE METAS)'!AS288</f>
        <v>EFICACIA</v>
      </c>
      <c r="AU293" s="1490">
        <f>'BASE METAS)'!BO288</f>
        <v>0</v>
      </c>
      <c r="AV293" s="1">
        <f>'BASE METAS)'!BQ288</f>
        <v>32</v>
      </c>
      <c r="AW293" s="1352">
        <f>'BASE METAS)'!BR288</f>
        <v>0</v>
      </c>
      <c r="AX293" s="1352">
        <f>'BASE METAS)'!BS288</f>
        <v>9</v>
      </c>
      <c r="AY293" s="1352">
        <f>'BASE METAS)'!BT288</f>
        <v>17</v>
      </c>
      <c r="AZ293" s="1352">
        <f>'BASE METAS)'!BU288</f>
        <v>-8</v>
      </c>
      <c r="BA293" s="1352">
        <f>'BASE METAS)'!BV288</f>
        <v>1.8888888888888888</v>
      </c>
      <c r="BB293" s="1352">
        <f>'BASE METAS)'!BW288</f>
        <v>29</v>
      </c>
      <c r="BC293" s="1352">
        <f>'BASE METAS)'!BX288</f>
        <v>3</v>
      </c>
      <c r="BD293" s="1352">
        <f>'BASE METAS)'!BY288</f>
        <v>0.90625</v>
      </c>
      <c r="BE293" s="1352">
        <f>'BASE METAS)'!CG288</f>
        <v>12</v>
      </c>
      <c r="BF293" s="1352">
        <f>'BASE METAS)'!CJ288</f>
        <v>0</v>
      </c>
      <c r="BG293" s="1352">
        <f>'BASE METAS)'!CK288</f>
        <v>0</v>
      </c>
      <c r="BH293" s="1352">
        <f>'BASE METAS)'!CL288</f>
        <v>0</v>
      </c>
      <c r="BI293" s="1352">
        <f>'BASE METAS)'!CM288</f>
        <v>0</v>
      </c>
      <c r="BJ293" s="1352">
        <f>'BASE METAS)'!CN288</f>
        <v>0</v>
      </c>
      <c r="BK293" s="1">
        <f>'BASE METAS)'!CO288</f>
        <v>0</v>
      </c>
      <c r="BL293" s="1">
        <f>'BASE METAS)'!CP288</f>
        <v>0</v>
      </c>
      <c r="BM293" s="1">
        <f>'BASE METAS)'!CQ288</f>
        <v>0</v>
      </c>
      <c r="BN293" s="1">
        <f>'BASE METAS)'!CR288</f>
        <v>0</v>
      </c>
      <c r="BO293" s="1">
        <f>'BASE METAS)'!CS288</f>
        <v>0</v>
      </c>
      <c r="BP293" s="1">
        <f>'BASE METAS)'!CT288</f>
        <v>0</v>
      </c>
      <c r="BQ293" s="1">
        <f>'BASE METAS)'!CU288</f>
        <v>0</v>
      </c>
      <c r="BR293" s="1">
        <f>'BASE METAS)'!CV288</f>
        <v>0</v>
      </c>
      <c r="BS293" s="1">
        <f>'BASE METAS)'!CW288</f>
        <v>0</v>
      </c>
      <c r="BT293" s="1">
        <f>'BASE METAS)'!CX288</f>
        <v>0</v>
      </c>
      <c r="BU293" s="1">
        <f>'BASE METAS)'!FA288</f>
        <v>32</v>
      </c>
      <c r="BV293" s="1">
        <f>'BASE METAS)'!FB288</f>
        <v>0</v>
      </c>
      <c r="BW293" s="1">
        <f>'BASE METAS)'!FC288</f>
        <v>3</v>
      </c>
      <c r="BX293" s="1">
        <f>'BASE METAS)'!FD288</f>
        <v>6</v>
      </c>
      <c r="BY293" s="1">
        <f>'BASE METAS)'!FE288</f>
        <v>3</v>
      </c>
      <c r="BZ293" s="1">
        <f>'BASE METAS)'!FF288</f>
        <v>2</v>
      </c>
      <c r="CA293" s="1">
        <f>'BASE METAS)'!FG288</f>
        <v>18</v>
      </c>
      <c r="CB293" s="1">
        <f>'BASE METAS)'!FH288</f>
        <v>14</v>
      </c>
      <c r="CC293" s="1">
        <f>'BASE METAS)'!FI288</f>
        <v>0.5625</v>
      </c>
      <c r="CD293" s="1">
        <f>'BASE METAS)'!FJ288</f>
        <v>32</v>
      </c>
      <c r="CE293" s="1">
        <f>'BASE METAS)'!FK288</f>
        <v>0</v>
      </c>
      <c r="CF293" s="1">
        <f>'BASE METAS)'!FL288</f>
        <v>3</v>
      </c>
      <c r="CG293" s="1">
        <f>'BASE METAS)'!FM288</f>
        <v>8</v>
      </c>
    </row>
    <row r="294" spans="1:85" ht="46.5" customHeight="1" x14ac:dyDescent="0.2">
      <c r="A294" s="1">
        <f>'BASE METAS)'!A289</f>
        <v>46</v>
      </c>
      <c r="B294" s="7156"/>
      <c r="C294" s="7154">
        <f>'BASE METAS)'!C289</f>
        <v>1004</v>
      </c>
      <c r="D294" s="7154">
        <f>'BASE METAS)'!D289</f>
        <v>5</v>
      </c>
      <c r="E294" s="7156" t="str">
        <f>'BASE METAS)'!E289</f>
        <v>MANEJO DE RESIDUOS SÓLIDOS</v>
      </c>
      <c r="F294" s="7158" t="str">
        <f>'BASE METAS)'!F289</f>
        <v>H00</v>
      </c>
      <c r="G294" s="7158" t="str">
        <f>'BASE METAS)'!G289</f>
        <v>126</v>
      </c>
      <c r="H294" s="7144" t="str">
        <f>'BASE METAS)'!H289</f>
        <v>11</v>
      </c>
      <c r="I294" s="7144" t="str">
        <f>'BASE METAS)'!I289</f>
        <v>01</v>
      </c>
      <c r="J294" s="5706" t="str">
        <f>'BASE METAS)'!J289</f>
        <v>01</v>
      </c>
      <c r="K294" s="5706" t="str">
        <f>'BASE METAS)'!K289</f>
        <v>06</v>
      </c>
      <c r="L294" s="5706" t="str">
        <f>'BASE METAS)'!L289</f>
        <v>02</v>
      </c>
      <c r="M294" s="5706" t="str">
        <f>'BASE METAS)'!M289</f>
        <v>101</v>
      </c>
      <c r="N294" s="5706" t="str">
        <f>'BASE METAS)'!N289</f>
        <v>Servicios Públicos</v>
      </c>
      <c r="O294" s="5706" t="str">
        <f>'BASE METAS)'!O289</f>
        <v>Limpia</v>
      </c>
      <c r="P294" s="5697" t="str">
        <f>'BASE METAS)'!P289</f>
        <v>Preservación del medio ambiente y los recursos naturales</v>
      </c>
      <c r="Q294" s="5697" t="str">
        <f>'BASE METAS)'!Q289</f>
        <v>Protección al ambiente y preservación de los recursos naturales</v>
      </c>
      <c r="R294" s="5697" t="str">
        <f>'BASE METAS)'!R289</f>
        <v>Protección al ambiente</v>
      </c>
      <c r="S294" s="5697" t="str">
        <f>'BASE METAS)'!S289</f>
        <v>Protección y preservación ecológica</v>
      </c>
      <c r="T294" s="5697" t="str">
        <f>'BASE METAS)'!T289</f>
        <v>Manejo de residuos sólidos</v>
      </c>
      <c r="U294" s="7747" t="str">
        <f>'BASE METAS)'!U289</f>
        <v>Implementar acciones de mejora en los servicios ya consolidados de  recolección de desechos sólidos, no peligrosos, barrido de avenidas y calles, con el propósito de elevar la calidad de vida de los 664,224 habitantes del municipio de Tlalnepantla de Baz.</v>
      </c>
      <c r="V294" s="5697" t="str">
        <f>'BASE METAS)'!V289</f>
        <v>Tlalnepantla Progresista</v>
      </c>
      <c r="W294" s="5694">
        <f>'BASE METAS)'!W289</f>
        <v>124348314</v>
      </c>
      <c r="X294" s="7102" t="str">
        <f>'BASE METAS)'!X289</f>
        <v>SUBDIRECCIÓN DE LIMPIA</v>
      </c>
      <c r="Y294" s="913">
        <f>'BASE METAS)'!Y289</f>
        <v>1</v>
      </c>
      <c r="Z294" s="499" t="str">
        <f>'BASE METAS)'!Z289</f>
        <v>REALIZAR EL BARRIDO MANUAL EN LOS DIVERSOS ESPACIO PÚBLICOS</v>
      </c>
      <c r="AA294" s="914" t="str">
        <f>'BASE METAS)'!AA289</f>
        <v>KM</v>
      </c>
      <c r="AB294" s="915">
        <f>'BASE METAS)'!AB289</f>
        <v>270000</v>
      </c>
      <c r="AC294" s="895">
        <f>'BASE METAS)'!AC289</f>
        <v>43000</v>
      </c>
      <c r="AD294" s="894">
        <f>'BASE METAS)'!AD289</f>
        <v>0.15925925925925927</v>
      </c>
      <c r="AE294" s="895">
        <f>'BASE METAS)'!AE289</f>
        <v>75000</v>
      </c>
      <c r="AF294" s="894">
        <f>'BASE METAS)'!AF289</f>
        <v>0.27777777777777779</v>
      </c>
      <c r="AG294" s="895">
        <f>'BASE METAS)'!AG289</f>
        <v>75000</v>
      </c>
      <c r="AH294" s="894">
        <f>'BASE METAS)'!AH289</f>
        <v>0.27777777777777779</v>
      </c>
      <c r="AI294" s="895">
        <f>'BASE METAS)'!AI289</f>
        <v>24929</v>
      </c>
      <c r="AJ294" s="894">
        <f>'BASE METAS)'!AJ289</f>
        <v>9.2329629629629636E-2</v>
      </c>
      <c r="AK294" s="228">
        <f>'BASE METAS)'!AK289</f>
        <v>0.80714444444444444</v>
      </c>
      <c r="AL294" s="1250">
        <f>'BASE METAS)'!AL289</f>
        <v>1</v>
      </c>
      <c r="AM294" s="1019" t="str">
        <f>'BASE METAS)'!AM289</f>
        <v>ATENCIÓN DE REPORTES CIUDADANOS</v>
      </c>
      <c r="AN294" s="1019" t="str">
        <f>'BASE METAS)'!AN289</f>
        <v>MIDE LOS  REPORTES QUE FUERON ATENDIDOS, CON LOS REPORTES QUE FUERON PROYECTADOS</v>
      </c>
      <c r="AO294" s="1377" t="str">
        <f>'BASE METAS)'!AU289</f>
        <v>DESEMPEÑO</v>
      </c>
      <c r="AP294" s="1020" t="str">
        <f>'BASE METAS)'!AO289</f>
        <v>NUMERO DE REPORTES ATENDIDOS</v>
      </c>
      <c r="AQ294" s="1020" t="str">
        <f>'BASE METAS)'!AP289</f>
        <v>NUMERO DE REPORTES PROGRAMADOS</v>
      </c>
      <c r="AR294" s="1019">
        <f>'BASE METAS)'!AQ289</f>
        <v>100</v>
      </c>
      <c r="AS294" s="840" t="str">
        <f>'BASE METAS)'!AR289</f>
        <v>KM</v>
      </c>
      <c r="AT294" s="1019" t="str">
        <f>'BASE METAS)'!AS289</f>
        <v>EFICACIA</v>
      </c>
      <c r="AU294" s="1490">
        <f>'BASE METAS)'!BO289</f>
        <v>0</v>
      </c>
      <c r="AV294" s="1">
        <f>'BASE METAS)'!BQ289</f>
        <v>270000</v>
      </c>
      <c r="AW294" s="952">
        <f>'BASE METAS)'!BR289</f>
        <v>0</v>
      </c>
      <c r="AX294" s="952">
        <f>'BASE METAS)'!BS289</f>
        <v>75000</v>
      </c>
      <c r="AY294" s="952">
        <f>'BASE METAS)'!BT289</f>
        <v>31000</v>
      </c>
      <c r="AZ294" s="952">
        <f>'BASE METAS)'!BU289</f>
        <v>44000</v>
      </c>
      <c r="BA294" s="952">
        <f>'BASE METAS)'!BV289</f>
        <v>0.41333333333333333</v>
      </c>
      <c r="BB294" s="952">
        <f>'BASE METAS)'!BW289</f>
        <v>78571</v>
      </c>
      <c r="BC294" s="952">
        <f>'BASE METAS)'!BX289</f>
        <v>191429</v>
      </c>
      <c r="BD294" s="1340">
        <f>'BASE METAS)'!BY289</f>
        <v>0.29100370370370371</v>
      </c>
      <c r="BE294" s="1340">
        <f>'BASE METAS)'!CG289</f>
        <v>47571</v>
      </c>
      <c r="BF294" s="1340">
        <f>'BASE METAS)'!CJ289</f>
        <v>0</v>
      </c>
      <c r="BG294" s="1352">
        <f>'BASE METAS)'!CK289</f>
        <v>0</v>
      </c>
      <c r="BH294" s="1352">
        <f>'BASE METAS)'!CL289</f>
        <v>0</v>
      </c>
      <c r="BI294" s="1352">
        <f>'BASE METAS)'!CM289</f>
        <v>0</v>
      </c>
      <c r="BJ294" s="1352">
        <f>'BASE METAS)'!CN289</f>
        <v>0</v>
      </c>
      <c r="BK294" s="1">
        <f>'BASE METAS)'!CO289</f>
        <v>0</v>
      </c>
      <c r="BL294" s="1">
        <f>'BASE METAS)'!CP289</f>
        <v>0</v>
      </c>
      <c r="BM294" s="1">
        <f>'BASE METAS)'!CQ289</f>
        <v>0</v>
      </c>
      <c r="BN294" s="1">
        <f>'BASE METAS)'!CR289</f>
        <v>0</v>
      </c>
      <c r="BO294" s="1">
        <f>'BASE METAS)'!CS289</f>
        <v>0</v>
      </c>
      <c r="BP294" s="1">
        <f>'BASE METAS)'!CT289</f>
        <v>0</v>
      </c>
      <c r="BQ294" s="1">
        <f>'BASE METAS)'!CU289</f>
        <v>0</v>
      </c>
      <c r="BR294" s="1">
        <f>'BASE METAS)'!CV289</f>
        <v>0</v>
      </c>
      <c r="BS294" s="1">
        <f>'BASE METAS)'!CW289</f>
        <v>0</v>
      </c>
      <c r="BT294" s="1">
        <f>'BASE METAS)'!CX289</f>
        <v>0</v>
      </c>
      <c r="BU294" s="1">
        <f>'BASE METAS)'!FA289</f>
        <v>270000</v>
      </c>
      <c r="BV294" s="1">
        <f>'BASE METAS)'!FB289</f>
        <v>0</v>
      </c>
      <c r="BW294" s="1">
        <f>'BASE METAS)'!FC289</f>
        <v>25200</v>
      </c>
      <c r="BX294" s="1">
        <f>'BASE METAS)'!FD289</f>
        <v>10000</v>
      </c>
      <c r="BY294" s="1">
        <f>'BASE METAS)'!FE289</f>
        <v>-15200</v>
      </c>
      <c r="BZ294" s="1">
        <f>'BASE METAS)'!FF289</f>
        <v>0.3968253968253968</v>
      </c>
      <c r="CA294" s="1">
        <f>'BASE METAS)'!FG289</f>
        <v>57571</v>
      </c>
      <c r="CB294" s="1">
        <f>'BASE METAS)'!FH289</f>
        <v>212429</v>
      </c>
      <c r="CC294" s="1">
        <f>'BASE METAS)'!FI289</f>
        <v>0.21322592592592593</v>
      </c>
      <c r="CD294" s="1">
        <f>'BASE METAS)'!FJ289</f>
        <v>270000</v>
      </c>
      <c r="CE294" s="1">
        <f>'BASE METAS)'!FK289</f>
        <v>0</v>
      </c>
      <c r="CF294" s="1">
        <f>'BASE METAS)'!FL289</f>
        <v>25400</v>
      </c>
      <c r="CG294" s="1">
        <f>'BASE METAS)'!FM289</f>
        <v>10500</v>
      </c>
    </row>
    <row r="295" spans="1:85" ht="46.5" customHeight="1" x14ac:dyDescent="0.25">
      <c r="A295" s="1">
        <f>'BASE METAS)'!A290</f>
        <v>0</v>
      </c>
      <c r="B295" s="7156"/>
      <c r="C295" s="7154"/>
      <c r="D295" s="7154"/>
      <c r="E295" s="7156"/>
      <c r="F295" s="7158"/>
      <c r="G295" s="7158"/>
      <c r="H295" s="7144"/>
      <c r="I295" s="7144"/>
      <c r="J295" s="5707"/>
      <c r="K295" s="5707"/>
      <c r="L295" s="5707"/>
      <c r="M295" s="5707"/>
      <c r="N295" s="5707"/>
      <c r="O295" s="5707"/>
      <c r="P295" s="5698"/>
      <c r="Q295" s="5698"/>
      <c r="R295" s="5698"/>
      <c r="S295" s="5698"/>
      <c r="T295" s="5698"/>
      <c r="U295" s="7748"/>
      <c r="V295" s="5698"/>
      <c r="W295" s="5695"/>
      <c r="X295" s="7145"/>
      <c r="Y295" s="883">
        <f>'BASE METAS)'!Y290</f>
        <v>2</v>
      </c>
      <c r="Z295" s="219" t="str">
        <f>'BASE METAS)'!Z290</f>
        <v>EFECTUAR EL PAPELEO EN LAS COMUNIDADES Y AVENIDAS PRINCIPALES</v>
      </c>
      <c r="AA295" s="884" t="str">
        <f>'BASE METAS)'!AA290</f>
        <v>KM</v>
      </c>
      <c r="AB295" s="887">
        <f>'BASE METAS)'!AB290</f>
        <v>175000</v>
      </c>
      <c r="AC295" s="635">
        <f>'BASE METAS)'!AC290</f>
        <v>28000</v>
      </c>
      <c r="AD295" s="889">
        <f>'BASE METAS)'!AD290</f>
        <v>0.16</v>
      </c>
      <c r="AE295" s="635">
        <f>'BASE METAS)'!AE290</f>
        <v>49000</v>
      </c>
      <c r="AF295" s="889">
        <f>'BASE METAS)'!AF290</f>
        <v>0.28000000000000003</v>
      </c>
      <c r="AG295" s="635">
        <f>'BASE METAS)'!AG290</f>
        <v>49000</v>
      </c>
      <c r="AH295" s="889">
        <f>'BASE METAS)'!AH290</f>
        <v>0.28000000000000003</v>
      </c>
      <c r="AI295" s="635">
        <f>'BASE METAS)'!AI290</f>
        <v>49000</v>
      </c>
      <c r="AJ295" s="889">
        <f>'BASE METAS)'!AJ290</f>
        <v>0.28000000000000003</v>
      </c>
      <c r="AK295" s="228">
        <f>'BASE METAS)'!AK290</f>
        <v>1</v>
      </c>
      <c r="AL295" s="970">
        <f>'BASE METAS)'!AL290</f>
        <v>2</v>
      </c>
      <c r="AM295" s="1019" t="str">
        <f>'BASE METAS)'!AM290</f>
        <v>RECOLECCIÓN DE BASURA (PAPELEO)</v>
      </c>
      <c r="AN295" s="1019" t="str">
        <f>'BASE METAS)'!AN290</f>
        <v>MIDE LA CANTIDAD DE PAPELEO REALIZADO, CON RESPECTO DE LA CANTIDAD DE PAPELEO PROGRADO</v>
      </c>
      <c r="AO295" s="1377" t="str">
        <f>'BASE METAS)'!AU290</f>
        <v>DESEMPEÑO</v>
      </c>
      <c r="AP295" s="970" t="str">
        <f>'BASE METAS)'!AO290</f>
        <v>PAPELEO REALIZADO</v>
      </c>
      <c r="AQ295" s="1019" t="str">
        <f>'BASE METAS)'!AP290</f>
        <v>PAPELEO PROGRAMADO</v>
      </c>
      <c r="AR295" s="1019">
        <f>'BASE METAS)'!AQ290</f>
        <v>100</v>
      </c>
      <c r="AS295" s="840" t="str">
        <f>'BASE METAS)'!AR290</f>
        <v>KM</v>
      </c>
      <c r="AT295" s="1019" t="str">
        <f>'BASE METAS)'!AS290</f>
        <v>EFICACIA</v>
      </c>
      <c r="AU295" s="1490">
        <f>'BASE METAS)'!BO290</f>
        <v>0</v>
      </c>
      <c r="AV295" s="1">
        <f>'BASE METAS)'!BQ290</f>
        <v>175000</v>
      </c>
      <c r="AW295" s="1352">
        <f>'BASE METAS)'!BR290</f>
        <v>0</v>
      </c>
      <c r="AX295" s="1352">
        <f>'BASE METAS)'!BS290</f>
        <v>49000</v>
      </c>
      <c r="AY295" s="1352">
        <f>'BASE METAS)'!BT290</f>
        <v>40722</v>
      </c>
      <c r="AZ295" s="1352">
        <f>'BASE METAS)'!BU290</f>
        <v>8278</v>
      </c>
      <c r="BA295" s="1352">
        <f>'BASE METAS)'!BV290</f>
        <v>0.83106122448979591</v>
      </c>
      <c r="BB295" s="1352">
        <f>'BASE METAS)'!BW290</f>
        <v>74454</v>
      </c>
      <c r="BC295" s="1352">
        <f>'BASE METAS)'!BX290</f>
        <v>100546</v>
      </c>
      <c r="BD295" s="1352">
        <f>'BASE METAS)'!BY290</f>
        <v>0.42545142857142859</v>
      </c>
      <c r="BE295" s="1352">
        <f>'BASE METAS)'!CG290</f>
        <v>33732</v>
      </c>
      <c r="BF295" s="1352">
        <f>'BASE METAS)'!CJ290</f>
        <v>0</v>
      </c>
      <c r="BG295" s="1352">
        <f>'BASE METAS)'!CK290</f>
        <v>0</v>
      </c>
      <c r="BH295" s="1352">
        <f>'BASE METAS)'!CL290</f>
        <v>0</v>
      </c>
      <c r="BI295" s="1340">
        <f>'BASE METAS)'!CM290</f>
        <v>0</v>
      </c>
      <c r="BJ295" s="1352">
        <f>'BASE METAS)'!CN290</f>
        <v>0</v>
      </c>
      <c r="BK295" s="1">
        <f>'BASE METAS)'!CO290</f>
        <v>0</v>
      </c>
      <c r="BL295" s="1">
        <f>'BASE METAS)'!CP290</f>
        <v>0</v>
      </c>
      <c r="BM295" s="1">
        <f>'BASE METAS)'!CQ290</f>
        <v>0</v>
      </c>
      <c r="BN295" s="1">
        <f>'BASE METAS)'!CR290</f>
        <v>0</v>
      </c>
      <c r="BO295" s="1">
        <f>'BASE METAS)'!CS290</f>
        <v>0</v>
      </c>
      <c r="BP295" s="1">
        <f>'BASE METAS)'!CT290</f>
        <v>0</v>
      </c>
      <c r="BQ295" s="1">
        <f>'BASE METAS)'!CU290</f>
        <v>0</v>
      </c>
      <c r="BR295" s="1">
        <f>'BASE METAS)'!CV290</f>
        <v>0</v>
      </c>
      <c r="BS295" s="1">
        <f>'BASE METAS)'!CW290</f>
        <v>0</v>
      </c>
      <c r="BT295" s="1">
        <f>'BASE METAS)'!CX290</f>
        <v>0</v>
      </c>
      <c r="BU295" s="1">
        <f>'BASE METAS)'!FA290</f>
        <v>175000</v>
      </c>
      <c r="BV295" s="1">
        <f>'BASE METAS)'!FB290</f>
        <v>0</v>
      </c>
      <c r="BW295" s="1">
        <f>'BASE METAS)'!FC290</f>
        <v>16333</v>
      </c>
      <c r="BX295" s="1">
        <f>'BASE METAS)'!FD290</f>
        <v>9600</v>
      </c>
      <c r="BY295" s="1">
        <f>'BASE METAS)'!FE290</f>
        <v>-6733</v>
      </c>
      <c r="BZ295" s="1">
        <f>'BASE METAS)'!FF290</f>
        <v>0.58776709728769971</v>
      </c>
      <c r="CA295" s="1">
        <f>'BASE METAS)'!FG290</f>
        <v>43332</v>
      </c>
      <c r="CB295" s="1">
        <f>'BASE METAS)'!FH290</f>
        <v>131668</v>
      </c>
      <c r="CC295" s="1">
        <f>'BASE METAS)'!FI290</f>
        <v>0.24761142857142857</v>
      </c>
      <c r="CD295" s="1">
        <f>'BASE METAS)'!FJ290</f>
        <v>175000</v>
      </c>
      <c r="CE295" s="1">
        <f>'BASE METAS)'!FK290</f>
        <v>0</v>
      </c>
      <c r="CF295" s="1">
        <f>'BASE METAS)'!FL290</f>
        <v>16333</v>
      </c>
      <c r="CG295" s="1">
        <f>'BASE METAS)'!FM290</f>
        <v>14622</v>
      </c>
    </row>
    <row r="296" spans="1:85" ht="46.5" customHeight="1" x14ac:dyDescent="0.2">
      <c r="A296" s="1">
        <f>'BASE METAS)'!A291</f>
        <v>0</v>
      </c>
      <c r="B296" s="7156"/>
      <c r="C296" s="7154"/>
      <c r="D296" s="7154"/>
      <c r="E296" s="7156"/>
      <c r="F296" s="7158"/>
      <c r="G296" s="7158"/>
      <c r="H296" s="7144"/>
      <c r="I296" s="7144"/>
      <c r="J296" s="5707"/>
      <c r="K296" s="5707"/>
      <c r="L296" s="5707"/>
      <c r="M296" s="5707"/>
      <c r="N296" s="5707"/>
      <c r="O296" s="5707"/>
      <c r="P296" s="5698"/>
      <c r="Q296" s="5698"/>
      <c r="R296" s="5698"/>
      <c r="S296" s="5698"/>
      <c r="T296" s="5698"/>
      <c r="U296" s="7748"/>
      <c r="V296" s="5698"/>
      <c r="W296" s="5695"/>
      <c r="X296" s="7145"/>
      <c r="Y296" s="913">
        <f>'BASE METAS)'!Y291</f>
        <v>3</v>
      </c>
      <c r="Z296" s="504" t="str">
        <f>'BASE METAS)'!Z291</f>
        <v>LIMPIEZA DE PUENTES PEATONALES</v>
      </c>
      <c r="AA296" s="914" t="str">
        <f>'BASE METAS)'!AA291</f>
        <v>PIEZA</v>
      </c>
      <c r="AB296" s="915">
        <f>'BASE METAS)'!AB291</f>
        <v>45000</v>
      </c>
      <c r="AC296" s="895">
        <f>'BASE METAS)'!AC291</f>
        <v>7000</v>
      </c>
      <c r="AD296" s="894">
        <f>'BASE METAS)'!AD291</f>
        <v>0.15555555555555556</v>
      </c>
      <c r="AE296" s="895">
        <f>'BASE METAS)'!AE291</f>
        <v>12500</v>
      </c>
      <c r="AF296" s="894">
        <f>'BASE METAS)'!AF291</f>
        <v>0.27777777777777779</v>
      </c>
      <c r="AG296" s="895">
        <f>'BASE METAS)'!AG291</f>
        <v>12500</v>
      </c>
      <c r="AH296" s="894">
        <f>'BASE METAS)'!AH291</f>
        <v>0.27777777777777779</v>
      </c>
      <c r="AI296" s="895">
        <f>'BASE METAS)'!AI291</f>
        <v>749</v>
      </c>
      <c r="AJ296" s="894">
        <f>'BASE METAS)'!AJ291</f>
        <v>1.6644444444444444E-2</v>
      </c>
      <c r="AK296" s="228">
        <f>'BASE METAS)'!AK291</f>
        <v>0.7277555555555556</v>
      </c>
      <c r="AL296" s="970">
        <f>'BASE METAS)'!AL291</f>
        <v>3</v>
      </c>
      <c r="AM296" s="970" t="str">
        <f>'BASE METAS)'!AM291</f>
        <v>LIMPIEZA DE PUENTES PEATONALES</v>
      </c>
      <c r="AN296" s="970" t="str">
        <f>'BASE METAS)'!AN291</f>
        <v>MIDE LA CANTIDAD DE PUENTES PEATONALES A LOS QUE SE LES REALIZÓ LIMPIEZA, RESPECTO A LOS PROYECTOS</v>
      </c>
      <c r="AO296" s="1377" t="str">
        <f>'BASE METAS)'!AU291</f>
        <v>DESEMPEÑO</v>
      </c>
      <c r="AP296" s="970" t="str">
        <f>'BASE METAS)'!AO291</f>
        <v>PUENTES PETONALES A LOS QUE SE REALIZÓ LIMPIEZA</v>
      </c>
      <c r="AQ296" s="970" t="str">
        <f>'BASE METAS)'!AP291</f>
        <v>PUENTES PEATONALES PROYECTADOS</v>
      </c>
      <c r="AR296" s="1019">
        <f>'BASE METAS)'!AQ291</f>
        <v>100</v>
      </c>
      <c r="AS296" s="1018" t="str">
        <f>'BASE METAS)'!AR291</f>
        <v>PIEZA</v>
      </c>
      <c r="AT296" s="1019" t="str">
        <f>'BASE METAS)'!AS291</f>
        <v>EFICACIA</v>
      </c>
      <c r="AU296" s="1490">
        <f>'BASE METAS)'!BO291</f>
        <v>0</v>
      </c>
      <c r="AV296" s="1">
        <f>'BASE METAS)'!BQ291</f>
        <v>45000</v>
      </c>
      <c r="AW296" s="952">
        <f>'BASE METAS)'!BR291</f>
        <v>0</v>
      </c>
      <c r="AX296" s="952">
        <f>'BASE METAS)'!BS291</f>
        <v>12500</v>
      </c>
      <c r="AY296" s="952">
        <f>'BASE METAS)'!BT291</f>
        <v>4377</v>
      </c>
      <c r="AZ296" s="952">
        <f>'BASE METAS)'!BU291</f>
        <v>8123</v>
      </c>
      <c r="BA296" s="952">
        <f>'BASE METAS)'!BV291</f>
        <v>0.35016000000000003</v>
      </c>
      <c r="BB296" s="952">
        <f>'BASE METAS)'!BW291</f>
        <v>17712</v>
      </c>
      <c r="BC296" s="952">
        <f>'BASE METAS)'!BX291</f>
        <v>27288</v>
      </c>
      <c r="BD296" s="1340">
        <f>'BASE METAS)'!BY291</f>
        <v>0.39360000000000001</v>
      </c>
      <c r="BE296" s="1340">
        <f>'BASE METAS)'!CG291</f>
        <v>13335</v>
      </c>
      <c r="BF296" s="1340">
        <f>'BASE METAS)'!CJ291</f>
        <v>0</v>
      </c>
      <c r="BG296" s="1352">
        <f>'BASE METAS)'!CK291</f>
        <v>0</v>
      </c>
      <c r="BH296" s="1352">
        <f>'BASE METAS)'!CL291</f>
        <v>0</v>
      </c>
      <c r="BI296" s="1352">
        <f>'BASE METAS)'!CM291</f>
        <v>0</v>
      </c>
      <c r="BJ296" s="1352">
        <f>'BASE METAS)'!CN291</f>
        <v>0</v>
      </c>
      <c r="BK296" s="1">
        <f>'BASE METAS)'!CO291</f>
        <v>0</v>
      </c>
      <c r="BL296" s="1">
        <f>'BASE METAS)'!CP291</f>
        <v>0</v>
      </c>
      <c r="BM296" s="1">
        <f>'BASE METAS)'!CQ291</f>
        <v>0</v>
      </c>
      <c r="BN296" s="1">
        <f>'BASE METAS)'!CR291</f>
        <v>0</v>
      </c>
      <c r="BO296" s="1">
        <f>'BASE METAS)'!CS291</f>
        <v>0</v>
      </c>
      <c r="BP296" s="1">
        <f>'BASE METAS)'!CT291</f>
        <v>0</v>
      </c>
      <c r="BQ296" s="1">
        <f>'BASE METAS)'!CU291</f>
        <v>0</v>
      </c>
      <c r="BR296" s="1">
        <f>'BASE METAS)'!CV291</f>
        <v>0</v>
      </c>
      <c r="BS296" s="1">
        <f>'BASE METAS)'!CW291</f>
        <v>0</v>
      </c>
      <c r="BT296" s="1">
        <f>'BASE METAS)'!CX291</f>
        <v>0</v>
      </c>
      <c r="BU296" s="1">
        <f>'BASE METAS)'!FA291</f>
        <v>45000</v>
      </c>
      <c r="BV296" s="1">
        <f>'BASE METAS)'!FB291</f>
        <v>0</v>
      </c>
      <c r="BW296" s="1">
        <f>'BASE METAS)'!FC291</f>
        <v>4200</v>
      </c>
      <c r="BX296" s="1">
        <f>'BASE METAS)'!FD291</f>
        <v>3900</v>
      </c>
      <c r="BY296" s="1">
        <f>'BASE METAS)'!FE291</f>
        <v>-300</v>
      </c>
      <c r="BZ296" s="1">
        <f>'BASE METAS)'!FF291</f>
        <v>0.9285714285714286</v>
      </c>
      <c r="CA296" s="1">
        <f>'BASE METAS)'!FG291</f>
        <v>17235</v>
      </c>
      <c r="CB296" s="1">
        <f>'BASE METAS)'!FH291</f>
        <v>27765</v>
      </c>
      <c r="CC296" s="1">
        <f>'BASE METAS)'!FI291</f>
        <v>0.38300000000000001</v>
      </c>
      <c r="CD296" s="1">
        <f>'BASE METAS)'!FJ291</f>
        <v>45000</v>
      </c>
      <c r="CE296" s="1">
        <f>'BASE METAS)'!FK291</f>
        <v>0</v>
      </c>
      <c r="CF296" s="1">
        <f>'BASE METAS)'!FL291</f>
        <v>4400</v>
      </c>
      <c r="CG296" s="1">
        <f>'BASE METAS)'!FM291</f>
        <v>164</v>
      </c>
    </row>
    <row r="297" spans="1:85" ht="38.25" x14ac:dyDescent="0.2">
      <c r="A297" s="1">
        <f>'BASE METAS)'!A292</f>
        <v>0</v>
      </c>
      <c r="B297" s="7156"/>
      <c r="C297" s="7154"/>
      <c r="D297" s="7154"/>
      <c r="E297" s="7156"/>
      <c r="F297" s="7158"/>
      <c r="G297" s="7158"/>
      <c r="H297" s="7144"/>
      <c r="I297" s="7144"/>
      <c r="J297" s="5707"/>
      <c r="K297" s="5707"/>
      <c r="L297" s="5707"/>
      <c r="M297" s="5707"/>
      <c r="N297" s="5707"/>
      <c r="O297" s="5707"/>
      <c r="P297" s="5698"/>
      <c r="Q297" s="5698"/>
      <c r="R297" s="5698"/>
      <c r="S297" s="5698"/>
      <c r="T297" s="5698"/>
      <c r="U297" s="7748"/>
      <c r="V297" s="5698"/>
      <c r="W297" s="5695"/>
      <c r="X297" s="7145"/>
      <c r="Y297" s="913">
        <f>'BASE METAS)'!Y292</f>
        <v>4</v>
      </c>
      <c r="Z297" s="504" t="str">
        <f>'BASE METAS)'!Z292</f>
        <v>ATENDER REPORTES DE SERVICIO SOLICITADOS POR LA CIUDADANIA</v>
      </c>
      <c r="AA297" s="914" t="str">
        <f>'BASE METAS)'!AA292</f>
        <v>REPORTE</v>
      </c>
      <c r="AB297" s="915">
        <f>'BASE METAS)'!AB292</f>
        <v>1650</v>
      </c>
      <c r="AC297" s="895">
        <f>'BASE METAS)'!AC292</f>
        <v>260</v>
      </c>
      <c r="AD297" s="894">
        <f>'BASE METAS)'!AD292</f>
        <v>0.15757575757575756</v>
      </c>
      <c r="AE297" s="895">
        <f>'BASE METAS)'!AE292</f>
        <v>460</v>
      </c>
      <c r="AF297" s="894">
        <f>'BASE METAS)'!AF292</f>
        <v>0.27878787878787881</v>
      </c>
      <c r="AG297" s="895">
        <f>'BASE METAS)'!AG292</f>
        <v>460</v>
      </c>
      <c r="AH297" s="894">
        <f>'BASE METAS)'!AH292</f>
        <v>0.27878787878787881</v>
      </c>
      <c r="AI297" s="895">
        <f>'BASE METAS)'!AI292</f>
        <v>470</v>
      </c>
      <c r="AJ297" s="894">
        <f>'BASE METAS)'!AJ292</f>
        <v>0.28484848484848485</v>
      </c>
      <c r="AK297" s="228">
        <f>'BASE METAS)'!AK292</f>
        <v>1</v>
      </c>
      <c r="AL297" s="970">
        <f>'BASE METAS)'!AL292</f>
        <v>4</v>
      </c>
      <c r="AM297" s="970" t="str">
        <f>'BASE METAS)'!AM292</f>
        <v>REPORTES SOLICITADOS POR LA CUIDADANIA</v>
      </c>
      <c r="AN297" s="970" t="str">
        <f>'BASE METAS)'!AN292</f>
        <v>MIDE LA CANTIDAD DE REPORTES REALIZADOS, CON RESPECTO A LOS REPORTES PROGRAMADOS</v>
      </c>
      <c r="AO297" s="1377" t="str">
        <f>'BASE METAS)'!AU292</f>
        <v>DESEMPEÑO</v>
      </c>
      <c r="AP297" s="970" t="str">
        <f>'BASE METAS)'!AO292</f>
        <v>NUMERO DE REPORTES REALIZADOS</v>
      </c>
      <c r="AQ297" s="970" t="str">
        <f>'BASE METAS)'!AP292</f>
        <v>NÚMERO DE REPORTES PROGRAMADOS</v>
      </c>
      <c r="AR297" s="1019">
        <f>'BASE METAS)'!AQ292</f>
        <v>100</v>
      </c>
      <c r="AS297" s="1018" t="str">
        <f>'BASE METAS)'!AR292</f>
        <v>REPORTE</v>
      </c>
      <c r="AT297" s="1019" t="str">
        <f>'BASE METAS)'!AS292</f>
        <v>EFICACIA</v>
      </c>
      <c r="AU297" s="1490">
        <f>'BASE METAS)'!BO292</f>
        <v>0</v>
      </c>
      <c r="AV297" s="1">
        <f>'BASE METAS)'!BQ292</f>
        <v>1650</v>
      </c>
      <c r="AW297" s="1352">
        <f>'BASE METAS)'!BR292</f>
        <v>0</v>
      </c>
      <c r="AX297" s="1352">
        <f>'BASE METAS)'!BS292</f>
        <v>460</v>
      </c>
      <c r="AY297" s="952">
        <f>'BASE METAS)'!BT292</f>
        <v>359</v>
      </c>
      <c r="AZ297" s="952">
        <f>'BASE METAS)'!BU292</f>
        <v>101</v>
      </c>
      <c r="BA297" s="1352">
        <f>'BASE METAS)'!BV292</f>
        <v>0.7804347826086957</v>
      </c>
      <c r="BB297" s="952">
        <f>'BASE METAS)'!BW292</f>
        <v>779</v>
      </c>
      <c r="BC297" s="1352">
        <f>'BASE METAS)'!BX292</f>
        <v>871</v>
      </c>
      <c r="BD297" s="1352">
        <f>'BASE METAS)'!BY292</f>
        <v>0.47212121212121211</v>
      </c>
      <c r="BE297" s="1352">
        <f>'BASE METAS)'!CG292</f>
        <v>420</v>
      </c>
      <c r="BF297" s="1352">
        <f>'BASE METAS)'!CJ292</f>
        <v>0</v>
      </c>
      <c r="BG297" s="1352">
        <f>'BASE METAS)'!CK292</f>
        <v>0</v>
      </c>
      <c r="BH297" s="1352">
        <f>'BASE METAS)'!CL292</f>
        <v>0</v>
      </c>
      <c r="BI297" s="1340">
        <f>'BASE METAS)'!CM292</f>
        <v>0</v>
      </c>
      <c r="BJ297" s="1352">
        <f>'BASE METAS)'!CN292</f>
        <v>0</v>
      </c>
      <c r="BK297" s="1">
        <f>'BASE METAS)'!CO292</f>
        <v>0</v>
      </c>
      <c r="BL297" s="1">
        <f>'BASE METAS)'!CP292</f>
        <v>0</v>
      </c>
      <c r="BM297" s="1">
        <f>'BASE METAS)'!CQ292</f>
        <v>0</v>
      </c>
      <c r="BN297" s="1">
        <f>'BASE METAS)'!CR292</f>
        <v>0</v>
      </c>
      <c r="BO297" s="1">
        <f>'BASE METAS)'!CS292</f>
        <v>0</v>
      </c>
      <c r="BP297" s="1">
        <f>'BASE METAS)'!CT292</f>
        <v>0</v>
      </c>
      <c r="BQ297" s="1">
        <f>'BASE METAS)'!CU292</f>
        <v>0</v>
      </c>
      <c r="BR297" s="1">
        <f>'BASE METAS)'!CV292</f>
        <v>0</v>
      </c>
      <c r="BS297" s="1">
        <f>'BASE METAS)'!CW292</f>
        <v>0</v>
      </c>
      <c r="BT297" s="1">
        <f>'BASE METAS)'!CX292</f>
        <v>0</v>
      </c>
      <c r="BU297" s="1">
        <f>'BASE METAS)'!FA292</f>
        <v>1650</v>
      </c>
      <c r="BV297" s="1">
        <f>'BASE METAS)'!FB292</f>
        <v>0</v>
      </c>
      <c r="BW297" s="1">
        <f>'BASE METAS)'!FC292</f>
        <v>154</v>
      </c>
      <c r="BX297" s="1">
        <f>'BASE METAS)'!FD292</f>
        <v>78</v>
      </c>
      <c r="BY297" s="1">
        <f>'BASE METAS)'!FE292</f>
        <v>-76</v>
      </c>
      <c r="BZ297" s="1">
        <f>'BASE METAS)'!FF292</f>
        <v>0.50649350649350644</v>
      </c>
      <c r="CA297" s="1">
        <f>'BASE METAS)'!FG292</f>
        <v>498</v>
      </c>
      <c r="CB297" s="1">
        <f>'BASE METAS)'!FH292</f>
        <v>1152</v>
      </c>
      <c r="CC297" s="1">
        <f>'BASE METAS)'!FI292</f>
        <v>0.30181818181818182</v>
      </c>
      <c r="CD297" s="1">
        <f>'BASE METAS)'!FJ292</f>
        <v>1650</v>
      </c>
      <c r="CE297" s="1">
        <f>'BASE METAS)'!FK292</f>
        <v>0</v>
      </c>
      <c r="CF297" s="1">
        <f>'BASE METAS)'!FL292</f>
        <v>158</v>
      </c>
      <c r="CG297" s="1">
        <f>'BASE METAS)'!FM292</f>
        <v>168</v>
      </c>
    </row>
    <row r="298" spans="1:85" ht="51" x14ac:dyDescent="0.2">
      <c r="A298" s="1">
        <f>'BASE METAS)'!A293</f>
        <v>0</v>
      </c>
      <c r="B298" s="7156"/>
      <c r="C298" s="7154"/>
      <c r="D298" s="7154"/>
      <c r="E298" s="7156"/>
      <c r="F298" s="7158"/>
      <c r="G298" s="7158"/>
      <c r="H298" s="7144"/>
      <c r="I298" s="7144"/>
      <c r="J298" s="5707"/>
      <c r="K298" s="5707"/>
      <c r="L298" s="5707"/>
      <c r="M298" s="5707"/>
      <c r="N298" s="5707"/>
      <c r="O298" s="5707"/>
      <c r="P298" s="5698"/>
      <c r="Q298" s="5698"/>
      <c r="R298" s="5698"/>
      <c r="S298" s="5698"/>
      <c r="T298" s="5698"/>
      <c r="U298" s="7748"/>
      <c r="V298" s="5698"/>
      <c r="W298" s="5695"/>
      <c r="X298" s="7145"/>
      <c r="Y298" s="883">
        <f>'BASE METAS)'!Y293</f>
        <v>5</v>
      </c>
      <c r="Z298" s="219" t="str">
        <f>'BASE METAS)'!Z293</f>
        <v>JORNADAS DE RECOLECCIÓN  DE TRINQUES</v>
      </c>
      <c r="AA298" s="884" t="str">
        <f>'BASE METAS)'!AA293</f>
        <v>JORNADA</v>
      </c>
      <c r="AB298" s="887">
        <f>'BASE METAS)'!AB293</f>
        <v>150</v>
      </c>
      <c r="AC298" s="635">
        <f>'BASE METAS)'!AC293</f>
        <v>24</v>
      </c>
      <c r="AD298" s="889">
        <f>'BASE METAS)'!AD293</f>
        <v>0.16</v>
      </c>
      <c r="AE298" s="635">
        <f>'BASE METAS)'!AE293</f>
        <v>42</v>
      </c>
      <c r="AF298" s="889">
        <f>'BASE METAS)'!AF293</f>
        <v>0.28000000000000003</v>
      </c>
      <c r="AG298" s="635">
        <f>'BASE METAS)'!AG293</f>
        <v>42</v>
      </c>
      <c r="AH298" s="889">
        <f>'BASE METAS)'!AH293</f>
        <v>0.28000000000000003</v>
      </c>
      <c r="AI298" s="635">
        <f>'BASE METAS)'!AI293</f>
        <v>42</v>
      </c>
      <c r="AJ298" s="889">
        <f>'BASE METAS)'!AJ293</f>
        <v>0.28000000000000003</v>
      </c>
      <c r="AK298" s="228">
        <f>'BASE METAS)'!AK293</f>
        <v>1</v>
      </c>
      <c r="AL298" s="970">
        <f>'BASE METAS)'!AL293</f>
        <v>5</v>
      </c>
      <c r="AM298" s="970" t="str">
        <f>'BASE METAS)'!AM293</f>
        <v>JORNADAS DE RECOLECCIÓN DE TRINQUES</v>
      </c>
      <c r="AN298" s="970" t="str">
        <f>'BASE METAS)'!AN293</f>
        <v>MIDE LA CANTIDAD DE JORNADAS REALIZADAS, CON RESPECTO A LAS JORNADAS PROYECTADAS</v>
      </c>
      <c r="AO298" s="1377" t="str">
        <f>'BASE METAS)'!AU293</f>
        <v>DESEMPEÑO</v>
      </c>
      <c r="AP298" s="970" t="str">
        <f>'BASE METAS)'!AO293</f>
        <v>NÚMERO DE JORNADAS REALIZADAS</v>
      </c>
      <c r="AQ298" s="970" t="str">
        <f>'BASE METAS)'!AP293</f>
        <v>NÚMERO DE JORNADAS PROYECTADAS</v>
      </c>
      <c r="AR298" s="1019">
        <f>'BASE METAS)'!AQ293</f>
        <v>100</v>
      </c>
      <c r="AS298" s="1018" t="str">
        <f>'BASE METAS)'!AR293</f>
        <v>JORNADA</v>
      </c>
      <c r="AT298" s="1019" t="str">
        <f>'BASE METAS)'!AS293</f>
        <v>EFICACIA</v>
      </c>
      <c r="AU298" s="1490">
        <f>'BASE METAS)'!BO293</f>
        <v>0</v>
      </c>
      <c r="AV298" s="1">
        <f>'BASE METAS)'!BQ293</f>
        <v>150</v>
      </c>
      <c r="AW298" s="1259">
        <f>'BASE METAS)'!BR293</f>
        <v>0</v>
      </c>
      <c r="AX298" s="952">
        <f>'BASE METAS)'!BS293</f>
        <v>42</v>
      </c>
      <c r="AY298" s="952">
        <f>'BASE METAS)'!BT293</f>
        <v>35</v>
      </c>
      <c r="AZ298" s="952">
        <f>'BASE METAS)'!BU293</f>
        <v>7</v>
      </c>
      <c r="BA298" s="1352">
        <f>'BASE METAS)'!BV293</f>
        <v>0.83333333333333337</v>
      </c>
      <c r="BB298" s="952">
        <f>'BASE METAS)'!BW293</f>
        <v>71</v>
      </c>
      <c r="BC298" s="952">
        <f>'BASE METAS)'!BX293</f>
        <v>79</v>
      </c>
      <c r="BD298" s="1340">
        <f>'BASE METAS)'!BY293</f>
        <v>0.47333333333333333</v>
      </c>
      <c r="BE298" s="1340">
        <f>'BASE METAS)'!CG293</f>
        <v>36</v>
      </c>
      <c r="BF298" s="1249">
        <f>'BASE METAS)'!CJ293</f>
        <v>0</v>
      </c>
      <c r="BG298" s="1352">
        <f>'BASE METAS)'!CK293</f>
        <v>0</v>
      </c>
      <c r="BH298" s="1352">
        <f>'BASE METAS)'!CL293</f>
        <v>0</v>
      </c>
      <c r="BI298" s="1352">
        <f>'BASE METAS)'!CM293</f>
        <v>0</v>
      </c>
      <c r="BJ298" s="1352">
        <f>'BASE METAS)'!CN293</f>
        <v>0</v>
      </c>
      <c r="BK298" s="1">
        <f>'BASE METAS)'!CO293</f>
        <v>0</v>
      </c>
      <c r="BL298" s="1">
        <f>'BASE METAS)'!CP293</f>
        <v>0</v>
      </c>
      <c r="BM298" s="1">
        <f>'BASE METAS)'!CQ293</f>
        <v>0</v>
      </c>
      <c r="BN298" s="1">
        <f>'BASE METAS)'!CR293</f>
        <v>0</v>
      </c>
      <c r="BO298" s="1">
        <f>'BASE METAS)'!CS293</f>
        <v>0</v>
      </c>
      <c r="BP298" s="1">
        <f>'BASE METAS)'!CT293</f>
        <v>0</v>
      </c>
      <c r="BQ298" s="1">
        <f>'BASE METAS)'!CU293</f>
        <v>0</v>
      </c>
      <c r="BR298" s="1">
        <f>'BASE METAS)'!CV293</f>
        <v>0</v>
      </c>
      <c r="BS298" s="1">
        <f>'BASE METAS)'!CW293</f>
        <v>0</v>
      </c>
      <c r="BT298" s="1">
        <f>'BASE METAS)'!CX293</f>
        <v>0</v>
      </c>
      <c r="BU298" s="1">
        <f>'BASE METAS)'!FA293</f>
        <v>150</v>
      </c>
      <c r="BV298" s="1">
        <f>'BASE METAS)'!FB293</f>
        <v>0</v>
      </c>
      <c r="BW298" s="1">
        <f>'BASE METAS)'!FC293</f>
        <v>14</v>
      </c>
      <c r="BX298" s="1">
        <f>'BASE METAS)'!FD293</f>
        <v>10</v>
      </c>
      <c r="BY298" s="1">
        <f>'BASE METAS)'!FE293</f>
        <v>-4</v>
      </c>
      <c r="BZ298" s="1">
        <f>'BASE METAS)'!FF293</f>
        <v>0.7142857142857143</v>
      </c>
      <c r="CA298" s="1">
        <f>'BASE METAS)'!FG293</f>
        <v>46</v>
      </c>
      <c r="CB298" s="1">
        <f>'BASE METAS)'!FH293</f>
        <v>104</v>
      </c>
      <c r="CC298" s="1">
        <f>'BASE METAS)'!FI293</f>
        <v>0.30666666666666664</v>
      </c>
      <c r="CD298" s="1">
        <f>'BASE METAS)'!FJ293</f>
        <v>150</v>
      </c>
      <c r="CE298" s="1">
        <f>'BASE METAS)'!FK293</f>
        <v>0</v>
      </c>
      <c r="CF298" s="1">
        <f>'BASE METAS)'!FL293</f>
        <v>14</v>
      </c>
      <c r="CG298" s="1">
        <f>'BASE METAS)'!FM293</f>
        <v>21</v>
      </c>
    </row>
    <row r="299" spans="1:85" ht="46.5" customHeight="1" x14ac:dyDescent="0.2">
      <c r="A299" s="1">
        <f>'BASE METAS)'!A294</f>
        <v>0</v>
      </c>
      <c r="B299" s="7156"/>
      <c r="C299" s="7154"/>
      <c r="D299" s="7154"/>
      <c r="E299" s="7156"/>
      <c r="F299" s="7158"/>
      <c r="G299" s="7158"/>
      <c r="H299" s="7144"/>
      <c r="I299" s="7144"/>
      <c r="J299" s="5707"/>
      <c r="K299" s="5707"/>
      <c r="L299" s="5707"/>
      <c r="M299" s="5707"/>
      <c r="N299" s="5707"/>
      <c r="O299" s="5707"/>
      <c r="P299" s="5698"/>
      <c r="Q299" s="5698"/>
      <c r="R299" s="5698"/>
      <c r="S299" s="5698"/>
      <c r="T299" s="5698"/>
      <c r="U299" s="7748"/>
      <c r="V299" s="5698"/>
      <c r="W299" s="5695"/>
      <c r="X299" s="7145"/>
      <c r="Y299" s="883">
        <f>'BASE METAS)'!Y294</f>
        <v>6</v>
      </c>
      <c r="Z299" s="219" t="str">
        <f>'BASE METAS)'!Z294</f>
        <v>PRESTAR EL SERVICIO DE RECOLECCION DOMICILIARIA</v>
      </c>
      <c r="AA299" s="884" t="str">
        <f>'BASE METAS)'!AA294</f>
        <v>TONELADA</v>
      </c>
      <c r="AB299" s="887">
        <f>'BASE METAS)'!AB294</f>
        <v>250000</v>
      </c>
      <c r="AC299" s="635">
        <f>'BASE METAS)'!AC294</f>
        <v>40000</v>
      </c>
      <c r="AD299" s="889">
        <f>'BASE METAS)'!AD294</f>
        <v>0.16</v>
      </c>
      <c r="AE299" s="635">
        <f>'BASE METAS)'!AE294</f>
        <v>70000</v>
      </c>
      <c r="AF299" s="889">
        <f>'BASE METAS)'!AF294</f>
        <v>0.28000000000000003</v>
      </c>
      <c r="AG299" s="635">
        <f>'BASE METAS)'!AG294</f>
        <v>70000</v>
      </c>
      <c r="AH299" s="889">
        <f>'BASE METAS)'!AH294</f>
        <v>0.28000000000000003</v>
      </c>
      <c r="AI299" s="635">
        <f>'BASE METAS)'!AI294</f>
        <v>70000</v>
      </c>
      <c r="AJ299" s="889">
        <f>'BASE METAS)'!AJ294</f>
        <v>0.28000000000000003</v>
      </c>
      <c r="AK299" s="228">
        <f>'BASE METAS)'!AK294</f>
        <v>1</v>
      </c>
      <c r="AL299" s="970">
        <f>'BASE METAS)'!AL294</f>
        <v>6</v>
      </c>
      <c r="AM299" s="970" t="str">
        <f>'BASE METAS)'!AM294</f>
        <v>SERVICIOS DE RECOLECCIÓN CIUDADANA</v>
      </c>
      <c r="AN299" s="970" t="str">
        <f>'BASE METAS)'!AN294</f>
        <v>MIDE LOS SERVICIOS REALIZADOS A LA CIUDADANIA, CON RESPECTO A LOS SERVICIOS PROGRAMADOS</v>
      </c>
      <c r="AO299" s="1377" t="str">
        <f>'BASE METAS)'!AU294</f>
        <v>DESEMPEÑO</v>
      </c>
      <c r="AP299" s="970" t="str">
        <f>'BASE METAS)'!AO294</f>
        <v>NÚMERO DE SERVICIOS REALIZADOS</v>
      </c>
      <c r="AQ299" s="970" t="str">
        <f>'BASE METAS)'!AP294</f>
        <v>NÚMERO DE SERVICIOS PROGRAMADOS</v>
      </c>
      <c r="AR299" s="1019">
        <f>'BASE METAS)'!AQ294</f>
        <v>100</v>
      </c>
      <c r="AS299" s="1018" t="str">
        <f>'BASE METAS)'!AR294</f>
        <v>TONELADA</v>
      </c>
      <c r="AT299" s="1019" t="str">
        <f>'BASE METAS)'!AS294</f>
        <v>EFICACIA</v>
      </c>
      <c r="AU299" s="1490">
        <f>'BASE METAS)'!BO294</f>
        <v>0</v>
      </c>
      <c r="AV299" s="1">
        <f>'BASE METAS)'!BQ294</f>
        <v>250000</v>
      </c>
      <c r="AW299" s="952">
        <f>'BASE METAS)'!BR294</f>
        <v>0</v>
      </c>
      <c r="AX299" s="952">
        <f>'BASE METAS)'!BS294</f>
        <v>70000</v>
      </c>
      <c r="AY299" s="952">
        <f>'BASE METAS)'!BT294</f>
        <v>55031</v>
      </c>
      <c r="AZ299" s="952">
        <f>'BASE METAS)'!BU294</f>
        <v>14969</v>
      </c>
      <c r="BA299" s="952">
        <f>'BASE METAS)'!BV294</f>
        <v>0.78615714285714289</v>
      </c>
      <c r="BB299" s="952">
        <f>'BASE METAS)'!BW294</f>
        <v>115481</v>
      </c>
      <c r="BC299" s="952">
        <f>'BASE METAS)'!BX294</f>
        <v>134519</v>
      </c>
      <c r="BD299" s="1340">
        <f>'BASE METAS)'!BY294</f>
        <v>0.461924</v>
      </c>
      <c r="BE299" s="1340">
        <f>'BASE METAS)'!CG294</f>
        <v>60450</v>
      </c>
      <c r="BF299" s="1340">
        <f>'BASE METAS)'!CJ294</f>
        <v>0</v>
      </c>
      <c r="BG299" s="1340">
        <f>'BASE METAS)'!CK294</f>
        <v>0</v>
      </c>
      <c r="BH299" s="1352">
        <f>'BASE METAS)'!CL294</f>
        <v>0</v>
      </c>
      <c r="BI299" s="1352">
        <f>'BASE METAS)'!CM294</f>
        <v>0</v>
      </c>
      <c r="BJ299" s="1352">
        <f>'BASE METAS)'!CN294</f>
        <v>0</v>
      </c>
      <c r="BK299" s="1">
        <f>'BASE METAS)'!CO294</f>
        <v>0</v>
      </c>
      <c r="BL299" s="1">
        <f>'BASE METAS)'!CP294</f>
        <v>0</v>
      </c>
      <c r="BM299" s="1">
        <f>'BASE METAS)'!CQ294</f>
        <v>0</v>
      </c>
      <c r="BN299" s="1">
        <f>'BASE METAS)'!CR294</f>
        <v>0</v>
      </c>
      <c r="BO299" s="1">
        <f>'BASE METAS)'!CS294</f>
        <v>0</v>
      </c>
      <c r="BP299" s="1">
        <f>'BASE METAS)'!CT294</f>
        <v>0</v>
      </c>
      <c r="BQ299" s="1">
        <f>'BASE METAS)'!CU294</f>
        <v>0</v>
      </c>
      <c r="BR299" s="1">
        <f>'BASE METAS)'!CV294</f>
        <v>0</v>
      </c>
      <c r="BS299" s="1">
        <f>'BASE METAS)'!CW294</f>
        <v>0</v>
      </c>
      <c r="BT299" s="1">
        <f>'BASE METAS)'!CX294</f>
        <v>0</v>
      </c>
      <c r="BU299" s="1">
        <f>'BASE METAS)'!FA294</f>
        <v>250000</v>
      </c>
      <c r="BV299" s="1">
        <f>'BASE METAS)'!FB294</f>
        <v>0</v>
      </c>
      <c r="BW299" s="1">
        <f>'BASE METAS)'!FC294</f>
        <v>23333</v>
      </c>
      <c r="BX299" s="1">
        <f>'BASE METAS)'!FD294</f>
        <v>18581</v>
      </c>
      <c r="BY299" s="1">
        <f>'BASE METAS)'!FE294</f>
        <v>-4752</v>
      </c>
      <c r="BZ299" s="1">
        <f>'BASE METAS)'!FF294</f>
        <v>0.79633994771353878</v>
      </c>
      <c r="CA299" s="1">
        <f>'BASE METAS)'!FG294</f>
        <v>79031</v>
      </c>
      <c r="CB299" s="1">
        <f>'BASE METAS)'!FH294</f>
        <v>170969</v>
      </c>
      <c r="CC299" s="1">
        <f>'BASE METAS)'!FI294</f>
        <v>0.31612400000000002</v>
      </c>
      <c r="CD299" s="1">
        <f>'BASE METAS)'!FJ294</f>
        <v>250000</v>
      </c>
      <c r="CE299" s="1">
        <f>'BASE METAS)'!FK294</f>
        <v>0</v>
      </c>
      <c r="CF299" s="1">
        <f>'BASE METAS)'!FL294</f>
        <v>23333</v>
      </c>
      <c r="CG299" s="1">
        <f>'BASE METAS)'!FM294</f>
        <v>18657</v>
      </c>
    </row>
    <row r="300" spans="1:85" ht="76.5" x14ac:dyDescent="0.2">
      <c r="A300" s="1">
        <f>'BASE METAS)'!A295</f>
        <v>0</v>
      </c>
      <c r="B300" s="7156"/>
      <c r="C300" s="7154"/>
      <c r="D300" s="7154"/>
      <c r="E300" s="7156"/>
      <c r="F300" s="7158"/>
      <c r="G300" s="7158"/>
      <c r="H300" s="7144"/>
      <c r="I300" s="7144"/>
      <c r="J300" s="5707"/>
      <c r="K300" s="5707"/>
      <c r="L300" s="5707"/>
      <c r="M300" s="5707"/>
      <c r="N300" s="5707"/>
      <c r="O300" s="5707"/>
      <c r="P300" s="5698"/>
      <c r="Q300" s="5698"/>
      <c r="R300" s="5698"/>
      <c r="S300" s="5698"/>
      <c r="T300" s="5698"/>
      <c r="U300" s="7748"/>
      <c r="V300" s="5698"/>
      <c r="W300" s="5695"/>
      <c r="X300" s="7145"/>
      <c r="Y300" s="883">
        <f>'BASE METAS)'!Y295</f>
        <v>7</v>
      </c>
      <c r="Z300" s="219" t="str">
        <f>'BASE METAS)'!Z295</f>
        <v>PRESTAR SERVICIOS FACULTATIVOS DE RECOLECCIÓN DE DESECHOS EN LA EMPRESAS</v>
      </c>
      <c r="AA300" s="884" t="str">
        <f>'BASE METAS)'!AA295</f>
        <v>SERVICIO</v>
      </c>
      <c r="AB300" s="887">
        <f>'BASE METAS)'!AB295</f>
        <v>10000</v>
      </c>
      <c r="AC300" s="635">
        <f>'BASE METAS)'!AC295</f>
        <v>1600</v>
      </c>
      <c r="AD300" s="889">
        <f>'BASE METAS)'!AD295</f>
        <v>0.16</v>
      </c>
      <c r="AE300" s="635">
        <f>'BASE METAS)'!AE295</f>
        <v>2800</v>
      </c>
      <c r="AF300" s="889">
        <f>'BASE METAS)'!AF295</f>
        <v>0.28000000000000003</v>
      </c>
      <c r="AG300" s="635">
        <f>'BASE METAS)'!AG295</f>
        <v>2800</v>
      </c>
      <c r="AH300" s="889">
        <f>'BASE METAS)'!AH295</f>
        <v>0.28000000000000003</v>
      </c>
      <c r="AI300" s="635">
        <f>'BASE METAS)'!AI295</f>
        <v>2800</v>
      </c>
      <c r="AJ300" s="889">
        <f>'BASE METAS)'!AJ295</f>
        <v>0.28000000000000003</v>
      </c>
      <c r="AK300" s="228">
        <f>'BASE METAS)'!AK295</f>
        <v>1</v>
      </c>
      <c r="AL300" s="1250">
        <f>'BASE METAS)'!AL295</f>
        <v>7</v>
      </c>
      <c r="AM300" s="970" t="str">
        <f>'BASE METAS)'!AM295</f>
        <v>SERVICIOS FACULTATIVOS DE RECOLECCIÓN DE DESECHOS EN EMPRESAS</v>
      </c>
      <c r="AN300" s="1019" t="str">
        <f>'BASE METAS)'!AN295</f>
        <v>MIDE LOS SERVICIOS FACULTATIVOS DE RECOLECCIÓN DE DESECHOS EN EMPRESAS REALIZADAS, CON RESPECTO A LOS SERVICIOS FACULTATIVOS PROGRAMADOS</v>
      </c>
      <c r="AO300" s="1377" t="str">
        <f>'BASE METAS)'!AU295</f>
        <v>DESEMPEÑO</v>
      </c>
      <c r="AP300" s="970" t="str">
        <f>'BASE METAS)'!AO295</f>
        <v>NÚMERO DE SERVICIOS FACULTATIVOS REALIZADOS</v>
      </c>
      <c r="AQ300" s="970" t="str">
        <f>'BASE METAS)'!AP295</f>
        <v>NÚMERO DE SERVICIOS FACULTATIVOS PROGRAMADOS</v>
      </c>
      <c r="AR300" s="1019">
        <f>'BASE METAS)'!AQ295</f>
        <v>100</v>
      </c>
      <c r="AS300" s="840" t="str">
        <f>'BASE METAS)'!AR295</f>
        <v>SERVICIO</v>
      </c>
      <c r="AT300" s="1019" t="str">
        <f>'BASE METAS)'!AS295</f>
        <v>EFICACIA</v>
      </c>
      <c r="AU300" s="1490">
        <f>'BASE METAS)'!BO295</f>
        <v>0</v>
      </c>
      <c r="AV300" s="1">
        <f>'BASE METAS)'!BQ295</f>
        <v>10000</v>
      </c>
      <c r="AW300" s="1352">
        <f>'BASE METAS)'!BR295</f>
        <v>0</v>
      </c>
      <c r="AX300" s="1340">
        <f>'BASE METAS)'!BS295</f>
        <v>2800</v>
      </c>
      <c r="AY300" s="1352">
        <f>'BASE METAS)'!BT295</f>
        <v>3447</v>
      </c>
      <c r="AZ300" s="1017">
        <f>'BASE METAS)'!BU295</f>
        <v>-647</v>
      </c>
      <c r="BA300" s="948">
        <f>'BASE METAS)'!BV295</f>
        <v>1.2310714285714286</v>
      </c>
      <c r="BB300" s="948">
        <f>'BASE METAS)'!BW295</f>
        <v>6642</v>
      </c>
      <c r="BC300" s="948">
        <f>'BASE METAS)'!BX295</f>
        <v>3358</v>
      </c>
      <c r="BD300" s="1249">
        <f>'BASE METAS)'!BY295</f>
        <v>0.66420000000000001</v>
      </c>
      <c r="BE300" s="1249">
        <f>'BASE METAS)'!CG295</f>
        <v>3195</v>
      </c>
      <c r="BF300" s="952">
        <f>'BASE METAS)'!CJ295</f>
        <v>0</v>
      </c>
      <c r="BG300" s="942">
        <f>'BASE METAS)'!CK295</f>
        <v>0</v>
      </c>
      <c r="BH300" s="942">
        <f>'BASE METAS)'!CL295</f>
        <v>0</v>
      </c>
      <c r="BI300" s="942">
        <f>'BASE METAS)'!CM295</f>
        <v>0</v>
      </c>
      <c r="BJ300" s="1352">
        <f>'BASE METAS)'!CN295</f>
        <v>0</v>
      </c>
      <c r="BK300" s="1352">
        <f>'BASE METAS)'!CO295</f>
        <v>0</v>
      </c>
      <c r="BL300" s="1">
        <f>'BASE METAS)'!CP295</f>
        <v>0</v>
      </c>
      <c r="BM300" s="1">
        <f>'BASE METAS)'!CQ295</f>
        <v>0</v>
      </c>
      <c r="BN300" s="1">
        <f>'BASE METAS)'!CR295</f>
        <v>0</v>
      </c>
      <c r="BO300" s="1">
        <f>'BASE METAS)'!CS295</f>
        <v>0</v>
      </c>
      <c r="BP300" s="1">
        <f>'BASE METAS)'!CT295</f>
        <v>0</v>
      </c>
      <c r="BQ300" s="1">
        <f>'BASE METAS)'!CU295</f>
        <v>0</v>
      </c>
      <c r="BR300" s="1">
        <f>'BASE METAS)'!CV295</f>
        <v>0</v>
      </c>
      <c r="BS300" s="1">
        <f>'BASE METAS)'!CW295</f>
        <v>0</v>
      </c>
      <c r="BT300" s="1">
        <f>'BASE METAS)'!CX295</f>
        <v>0</v>
      </c>
      <c r="BU300" s="1">
        <f>'BASE METAS)'!FA295</f>
        <v>10000</v>
      </c>
      <c r="BV300" s="1">
        <f>'BASE METAS)'!FB295</f>
        <v>0</v>
      </c>
      <c r="BW300" s="1">
        <f>'BASE METAS)'!FC295</f>
        <v>933</v>
      </c>
      <c r="BX300" s="1">
        <f>'BASE METAS)'!FD295</f>
        <v>1146</v>
      </c>
      <c r="BY300" s="1">
        <f>'BASE METAS)'!FE295</f>
        <v>213</v>
      </c>
      <c r="BZ300" s="1">
        <f>'BASE METAS)'!FF295</f>
        <v>1.2282958199356913</v>
      </c>
      <c r="CA300" s="1">
        <f>'BASE METAS)'!FG295</f>
        <v>4341</v>
      </c>
      <c r="CB300" s="1">
        <f>'BASE METAS)'!FH295</f>
        <v>5659</v>
      </c>
      <c r="CC300" s="1">
        <f>'BASE METAS)'!FI295</f>
        <v>0.43409999999999999</v>
      </c>
      <c r="CD300" s="1">
        <f>'BASE METAS)'!FJ295</f>
        <v>10000</v>
      </c>
      <c r="CE300" s="1">
        <f>'BASE METAS)'!FK295</f>
        <v>0</v>
      </c>
      <c r="CF300" s="1">
        <f>'BASE METAS)'!FL295</f>
        <v>933</v>
      </c>
      <c r="CG300" s="1">
        <f>'BASE METAS)'!FM295</f>
        <v>1149</v>
      </c>
    </row>
    <row r="301" spans="1:85" ht="46.5" customHeight="1" x14ac:dyDescent="0.25">
      <c r="A301" s="1">
        <f>'BASE METAS)'!A296</f>
        <v>0</v>
      </c>
      <c r="B301" s="7156"/>
      <c r="C301" s="7154"/>
      <c r="D301" s="7154"/>
      <c r="E301" s="7156"/>
      <c r="F301" s="7158"/>
      <c r="G301" s="7158"/>
      <c r="H301" s="7144"/>
      <c r="I301" s="7144"/>
      <c r="J301" s="5708"/>
      <c r="K301" s="5708"/>
      <c r="L301" s="5708"/>
      <c r="M301" s="5708"/>
      <c r="N301" s="5708"/>
      <c r="O301" s="5708"/>
      <c r="P301" s="5699"/>
      <c r="Q301" s="5699"/>
      <c r="R301" s="5699"/>
      <c r="S301" s="5699"/>
      <c r="T301" s="5699"/>
      <c r="U301" s="7749"/>
      <c r="V301" s="5699"/>
      <c r="W301" s="5696"/>
      <c r="X301" s="7103"/>
      <c r="Y301" s="913">
        <f>'BASE METAS)'!Y296</f>
        <v>8</v>
      </c>
      <c r="Z301" s="507" t="str">
        <f>'BASE METAS)'!Z296</f>
        <v>REALIZAR JORNADAS DE LIMPIEZA EN LAS COMUNIDADES</v>
      </c>
      <c r="AA301" s="914" t="str">
        <f>'BASE METAS)'!AA296</f>
        <v>JORNADA</v>
      </c>
      <c r="AB301" s="915">
        <f>'BASE METAS)'!AB296</f>
        <v>1200</v>
      </c>
      <c r="AC301" s="893">
        <f>'BASE METAS)'!AC296</f>
        <v>190</v>
      </c>
      <c r="AD301" s="894">
        <f>'BASE METAS)'!AD296</f>
        <v>0.16</v>
      </c>
      <c r="AE301" s="893">
        <f>'BASE METAS)'!AE296</f>
        <v>330</v>
      </c>
      <c r="AF301" s="894">
        <f>'BASE METAS)'!AF296</f>
        <v>0.28000000000000003</v>
      </c>
      <c r="AG301" s="895">
        <f>'BASE METAS)'!AG296</f>
        <v>330</v>
      </c>
      <c r="AH301" s="894">
        <f>'BASE METAS)'!AH296</f>
        <v>0.24</v>
      </c>
      <c r="AI301" s="895">
        <f>'BASE METAS)'!AI296</f>
        <v>104</v>
      </c>
      <c r="AJ301" s="894">
        <f>'BASE METAS)'!AJ296</f>
        <v>8.666666666666667E-2</v>
      </c>
      <c r="AK301" s="228">
        <f>'BASE METAS)'!AK296</f>
        <v>0.76666666666666672</v>
      </c>
      <c r="AL301" s="970">
        <f>'BASE METAS)'!AL296</f>
        <v>8</v>
      </c>
      <c r="AM301" s="1019" t="str">
        <f>'BASE METAS)'!AM296</f>
        <v>JORNADAS DE LIMPIEZA EN LAS COMUNIDADES</v>
      </c>
      <c r="AN301" s="970" t="str">
        <f>'BASE METAS)'!AN296</f>
        <v>MIDE LAS JORNADAS DE LIMPIEZA REALIZADAS, CON RESPECTO A LO PROGRAMADA</v>
      </c>
      <c r="AO301" s="1377" t="str">
        <f>'BASE METAS)'!AU296</f>
        <v>DESEMPEÑO</v>
      </c>
      <c r="AP301" s="970" t="str">
        <f>'BASE METAS)'!AO296</f>
        <v>NÚMERO DE JORNDANAS REALIZADAS</v>
      </c>
      <c r="AQ301" s="970" t="str">
        <f>'BASE METAS)'!AP296</f>
        <v>NÚMERO DE JORNDANAS PROGRAMADAS</v>
      </c>
      <c r="AR301" s="1019">
        <f>'BASE METAS)'!AQ296</f>
        <v>100</v>
      </c>
      <c r="AS301" s="1018" t="str">
        <f>'BASE METAS)'!AR296</f>
        <v>JORNADA</v>
      </c>
      <c r="AT301" s="1019" t="str">
        <f>'BASE METAS)'!AS296</f>
        <v>EFICACIA</v>
      </c>
      <c r="AU301" s="1490">
        <f>'BASE METAS)'!BO296</f>
        <v>0</v>
      </c>
      <c r="AV301" s="1">
        <f>'BASE METAS)'!BQ296</f>
        <v>1200</v>
      </c>
      <c r="AW301" s="1352">
        <f>'BASE METAS)'!BR296</f>
        <v>0</v>
      </c>
      <c r="AX301" s="1340">
        <f>'BASE METAS)'!BS296</f>
        <v>330</v>
      </c>
      <c r="AY301" s="1258">
        <f>'BASE METAS)'!BT296</f>
        <v>75</v>
      </c>
      <c r="AZ301" s="1258">
        <f>'BASE METAS)'!BU296</f>
        <v>255</v>
      </c>
      <c r="BA301" s="1017">
        <f>'BASE METAS)'!BV296</f>
        <v>0.22727272727272727</v>
      </c>
      <c r="BB301" s="1017">
        <f>'BASE METAS)'!BW296</f>
        <v>189</v>
      </c>
      <c r="BC301" s="1017">
        <f>'BASE METAS)'!BX296</f>
        <v>1011</v>
      </c>
      <c r="BD301" s="1249">
        <f>'BASE METAS)'!BY296</f>
        <v>0.1575</v>
      </c>
      <c r="BE301" s="1249">
        <f>'BASE METAS)'!CG296</f>
        <v>114</v>
      </c>
      <c r="BF301" s="942">
        <f>'BASE METAS)'!CJ296</f>
        <v>0</v>
      </c>
      <c r="BG301" s="942">
        <f>'BASE METAS)'!CK296</f>
        <v>0</v>
      </c>
      <c r="BH301" s="942">
        <f>'BASE METAS)'!CL296</f>
        <v>0</v>
      </c>
      <c r="BI301" s="942">
        <f>'BASE METAS)'!CM297</f>
        <v>0</v>
      </c>
      <c r="BJ301" s="1352">
        <f>'BASE METAS)'!CN297</f>
        <v>0</v>
      </c>
      <c r="BK301" s="1352">
        <f>'BASE METAS)'!CO297</f>
        <v>0</v>
      </c>
      <c r="BL301" s="1">
        <f>'BASE METAS)'!CP297</f>
        <v>0</v>
      </c>
      <c r="BM301" s="1">
        <f>'BASE METAS)'!CQ297</f>
        <v>0</v>
      </c>
      <c r="BN301" s="1">
        <f>'BASE METAS)'!CR297</f>
        <v>0</v>
      </c>
      <c r="BO301" s="1">
        <f>'BASE METAS)'!CS297</f>
        <v>0</v>
      </c>
      <c r="BP301" s="1">
        <f>'BASE METAS)'!CT297</f>
        <v>0</v>
      </c>
      <c r="BQ301" s="1">
        <f>'BASE METAS)'!CU297</f>
        <v>0</v>
      </c>
      <c r="BR301" s="1">
        <f>'BASE METAS)'!CV297</f>
        <v>0</v>
      </c>
      <c r="BS301" s="1">
        <f>'BASE METAS)'!CW297</f>
        <v>420</v>
      </c>
      <c r="BT301" s="1">
        <f>'BASE METAS)'!CX297</f>
        <v>420</v>
      </c>
      <c r="BU301" s="1">
        <f>'BASE METAS)'!FA296</f>
        <v>1200</v>
      </c>
      <c r="BV301" s="1">
        <f>'BASE METAS)'!FB296</f>
        <v>0</v>
      </c>
      <c r="BW301" s="1">
        <f>'BASE METAS)'!FC297</f>
        <v>140</v>
      </c>
      <c r="BX301" s="1">
        <f>'BASE METAS)'!FD297</f>
        <v>143</v>
      </c>
      <c r="BY301" s="1">
        <f>'BASE METAS)'!FE297</f>
        <v>3</v>
      </c>
      <c r="BZ301" s="1">
        <f>'BASE METAS)'!FF297</f>
        <v>1.0214285714285714</v>
      </c>
      <c r="CA301" s="1">
        <f>'BASE METAS)'!FG297</f>
        <v>332</v>
      </c>
      <c r="CB301" s="1">
        <f>'BASE METAS)'!FH297</f>
        <v>1168</v>
      </c>
      <c r="CC301" s="1">
        <f>'BASE METAS)'!FI297</f>
        <v>0.22133333333333333</v>
      </c>
      <c r="CD301" s="1">
        <f>'BASE METAS)'!FJ297</f>
        <v>1500</v>
      </c>
      <c r="CE301" s="1">
        <f>'BASE METAS)'!FK297</f>
        <v>0</v>
      </c>
      <c r="CF301" s="1">
        <f>'BASE METAS)'!FL297</f>
        <v>140</v>
      </c>
      <c r="CG301" s="1">
        <f>'BASE METAS)'!FM297</f>
        <v>167</v>
      </c>
    </row>
    <row r="302" spans="1:85" ht="50.25" customHeight="1" x14ac:dyDescent="0.25">
      <c r="A302" s="1">
        <f>'BASE METAS)'!A297</f>
        <v>47</v>
      </c>
      <c r="B302" s="7156"/>
      <c r="C302" s="7154">
        <f>'BASE METAS)'!C297</f>
        <v>1005</v>
      </c>
      <c r="D302" s="7154">
        <f>'BASE METAS)'!D297</f>
        <v>6</v>
      </c>
      <c r="E302" s="7156" t="str">
        <f>'BASE METAS)'!E297</f>
        <v xml:space="preserve">INFRAESTRUCTURA EN VIALIDADES URBANAS MUNICIPALES </v>
      </c>
      <c r="F302" s="7157" t="str">
        <f>'BASE METAS)'!F297</f>
        <v>H00</v>
      </c>
      <c r="G302" s="7157" t="str">
        <f>'BASE METAS)'!G297</f>
        <v>127</v>
      </c>
      <c r="H302" s="7144" t="str">
        <f>'BASE METAS)'!H297</f>
        <v>10</v>
      </c>
      <c r="I302" s="7144" t="str">
        <f>'BASE METAS)'!I297</f>
        <v>02</v>
      </c>
      <c r="J302" s="5706" t="str">
        <f>'BASE METAS)'!J297</f>
        <v>01</v>
      </c>
      <c r="K302" s="5706" t="str">
        <f>'BASE METAS)'!K297</f>
        <v>05</v>
      </c>
      <c r="L302" s="5706" t="str">
        <f>'BASE METAS)'!L297</f>
        <v>04</v>
      </c>
      <c r="M302" s="5706" t="str">
        <f>'BASE METAS)'!M297</f>
        <v>101</v>
      </c>
      <c r="N302" s="5706" t="str">
        <f>'BASE METAS)'!N297</f>
        <v>Servicios Públicos</v>
      </c>
      <c r="O302" s="5706" t="str">
        <f>'BASE METAS)'!O297</f>
        <v>Alumbrado Público</v>
      </c>
      <c r="P302" s="7106" t="str">
        <f>'BASE METAS)'!P297</f>
        <v>Desarrollo regional, urbano y ecología</v>
      </c>
      <c r="Q302" s="7106" t="str">
        <f>'BASE METAS)'!Q297</f>
        <v>Desarrollo y equipamiento urbano</v>
      </c>
      <c r="R302" s="5697" t="str">
        <f>'BASE METAS)'!R297</f>
        <v>Desarrollo urbano</v>
      </c>
      <c r="S302" s="5697" t="str">
        <f>'BASE METAS)'!S297</f>
        <v>Vialidades urbanas</v>
      </c>
      <c r="T302" s="5697" t="str">
        <f>'BASE METAS)'!T297</f>
        <v>Infraestructura en vialidades urbanas municipales</v>
      </c>
      <c r="U302" s="7747" t="str">
        <f>'BASE METAS)'!U297</f>
        <v>Mantener el óptimo funcionamiento de las vialidades, mediante la reparación oportuna del arroyo vehicular, señalización informativa horizontal y vertical, así como la imagen urbana y su equipamiento, mediante la aplicación de pintura en guarniciones, puentes  peatonales, pasos peatonales  y vehiculares</v>
      </c>
      <c r="V302" s="5697" t="str">
        <f>'BASE METAS)'!V297</f>
        <v>Tlalnepantla Progresista</v>
      </c>
      <c r="W302" s="5694">
        <f>'BASE METAS)'!W297</f>
        <v>59277083</v>
      </c>
      <c r="X302" s="7102" t="str">
        <f>'BASE METAS)'!X297</f>
        <v>DEPARTAMENTO DE BACHEO Y BALIZAMIENTO</v>
      </c>
      <c r="Y302" s="896">
        <f>'BASE METAS)'!Y297</f>
        <v>1</v>
      </c>
      <c r="Z302" s="218" t="str">
        <f>'BASE METAS)'!Z297</f>
        <v xml:space="preserve">ATENCION DE REPORTES CIUDADANOS </v>
      </c>
      <c r="AA302" s="897" t="str">
        <f>'BASE METAS)'!AA297</f>
        <v>REPORTE</v>
      </c>
      <c r="AB302" s="898">
        <f>'BASE METAS)'!AB297</f>
        <v>1500</v>
      </c>
      <c r="AC302" s="899">
        <f>'BASE METAS)'!AC297</f>
        <v>240</v>
      </c>
      <c r="AD302" s="900">
        <f>'BASE METAS)'!AD297</f>
        <v>0.16</v>
      </c>
      <c r="AE302" s="899">
        <f>'BASE METAS)'!AE297</f>
        <v>420</v>
      </c>
      <c r="AF302" s="904">
        <f>'BASE METAS)'!AF297</f>
        <v>0.28000000000000003</v>
      </c>
      <c r="AG302" s="899">
        <f>'BASE METAS)'!AG297</f>
        <v>420</v>
      </c>
      <c r="AH302" s="900">
        <f>'BASE METAS)'!AH297</f>
        <v>0.28000000000000003</v>
      </c>
      <c r="AI302" s="899">
        <f>'BASE METAS)'!AI297</f>
        <v>420</v>
      </c>
      <c r="AJ302" s="900">
        <f>'BASE METAS)'!AJ297</f>
        <v>0.28000000000000003</v>
      </c>
      <c r="AK302" s="211">
        <f>'BASE METAS)'!AK297</f>
        <v>1</v>
      </c>
      <c r="AL302" s="1000">
        <f>'BASE METAS)'!AL297</f>
        <v>1</v>
      </c>
      <c r="AM302" s="863" t="str">
        <f>'BASE METAS)'!AM297</f>
        <v>REPORTES CIUDADANOS</v>
      </c>
      <c r="AN302" s="863" t="str">
        <f>'BASE METAS)'!AN297</f>
        <v>MIDE LA CANTIDAD DE REPORTES REALIZADOS, CON RESPECTO A LOS REPORTES PROGRAMADOS</v>
      </c>
      <c r="AO302" s="1377" t="str">
        <f>'BASE METAS)'!AU297</f>
        <v>DESEMPEÑO</v>
      </c>
      <c r="AP302" s="863" t="str">
        <f>'BASE METAS)'!AO297</f>
        <v>NUMERO DE REPORTES REALIZADOS</v>
      </c>
      <c r="AQ302" s="863" t="str">
        <f>'BASE METAS)'!AP297</f>
        <v>NÚMERO DE REPORTES PROGRAMADOS</v>
      </c>
      <c r="AR302" s="863">
        <f>'BASE METAS)'!AQ297</f>
        <v>100</v>
      </c>
      <c r="AS302" s="840" t="str">
        <f>'BASE METAS)'!AR297</f>
        <v>REPORTE</v>
      </c>
      <c r="AT302" s="863" t="str">
        <f>'BASE METAS)'!AS297</f>
        <v>EFICACIA</v>
      </c>
      <c r="AU302" s="1490">
        <f>'BASE METAS)'!BO297</f>
        <v>0</v>
      </c>
      <c r="AV302" s="1">
        <f>'BASE METAS)'!BQ297</f>
        <v>1500</v>
      </c>
      <c r="AW302" s="1352">
        <f>'BASE METAS)'!BR297</f>
        <v>0</v>
      </c>
      <c r="AX302" s="1352">
        <f>'BASE METAS)'!BS297</f>
        <v>420</v>
      </c>
      <c r="AY302" s="1352">
        <f>'BASE METAS)'!BT297</f>
        <v>428</v>
      </c>
      <c r="AZ302" s="1352">
        <f>'BASE METAS)'!BU297</f>
        <v>-8</v>
      </c>
      <c r="BA302" s="1352">
        <f>'BASE METAS)'!BV297</f>
        <v>1.019047619047619</v>
      </c>
      <c r="BB302" s="1352">
        <f>'BASE METAS)'!BW297</f>
        <v>617</v>
      </c>
      <c r="BC302" s="1352">
        <f>'BASE METAS)'!BX297</f>
        <v>883</v>
      </c>
      <c r="BD302" s="1352">
        <f>'BASE METAS)'!BY297</f>
        <v>0.41133333333333333</v>
      </c>
      <c r="BE302" s="1352">
        <f>'BASE METAS)'!CG297</f>
        <v>189</v>
      </c>
      <c r="BF302" s="1352">
        <f>'BASE METAS)'!CJ297</f>
        <v>0</v>
      </c>
      <c r="BG302" s="1352">
        <f>'BASE METAS)'!CK297</f>
        <v>0</v>
      </c>
      <c r="BH302" s="1352">
        <f>'BASE METAS)'!CL297</f>
        <v>0</v>
      </c>
      <c r="BI302" s="1352">
        <f>'BASE METAS)'!CM298</f>
        <v>0</v>
      </c>
      <c r="BJ302" s="1352">
        <f>'BASE METAS)'!CN298</f>
        <v>0</v>
      </c>
      <c r="BK302" s="1352">
        <f>'BASE METAS)'!CO298</f>
        <v>0</v>
      </c>
      <c r="BL302" s="1">
        <f>'BASE METAS)'!CP298</f>
        <v>0</v>
      </c>
      <c r="BM302" s="1">
        <f>'BASE METAS)'!CQ298</f>
        <v>0</v>
      </c>
      <c r="BN302" s="1">
        <f>'BASE METAS)'!CR298</f>
        <v>0</v>
      </c>
      <c r="BO302" s="1">
        <f>'BASE METAS)'!CS298</f>
        <v>0</v>
      </c>
      <c r="BP302" s="1">
        <f>'BASE METAS)'!CT298</f>
        <v>0</v>
      </c>
      <c r="BQ302" s="1">
        <f>'BASE METAS)'!CU298</f>
        <v>0</v>
      </c>
      <c r="BR302" s="1">
        <f>'BASE METAS)'!CV298</f>
        <v>0</v>
      </c>
      <c r="BS302" s="1">
        <f>'BASE METAS)'!CW298</f>
        <v>37000</v>
      </c>
      <c r="BT302" s="1">
        <f>'BASE METAS)'!CX298</f>
        <v>37000</v>
      </c>
      <c r="BU302" s="1">
        <f>'BASE METAS)'!FA297</f>
        <v>1500</v>
      </c>
      <c r="BV302" s="1">
        <f>'BASE METAS)'!FB297</f>
        <v>0</v>
      </c>
      <c r="BW302" s="1">
        <f>'BASE METAS)'!FC298</f>
        <v>12333</v>
      </c>
      <c r="BX302" s="1">
        <f>'BASE METAS)'!FD298</f>
        <v>3551</v>
      </c>
      <c r="BY302" s="1">
        <f>'BASE METAS)'!FE298</f>
        <v>-8782</v>
      </c>
      <c r="BZ302" s="1">
        <f>'BASE METAS)'!FF298</f>
        <v>0.28792670072164112</v>
      </c>
      <c r="CA302" s="1">
        <f>'BASE METAS)'!FG298</f>
        <v>3551</v>
      </c>
      <c r="CB302" s="1">
        <f>'BASE METAS)'!FH298</f>
        <v>126449</v>
      </c>
      <c r="CC302" s="1">
        <f>'BASE METAS)'!FI298</f>
        <v>2.7315384615384616E-2</v>
      </c>
      <c r="CD302" s="1">
        <f>'BASE METAS)'!FJ298</f>
        <v>130000</v>
      </c>
      <c r="CE302" s="1">
        <f>'BASE METAS)'!FK298</f>
        <v>0</v>
      </c>
      <c r="CF302" s="1">
        <f>'BASE METAS)'!FL298</f>
        <v>12333</v>
      </c>
      <c r="CG302" s="1">
        <f>'BASE METAS)'!FM298</f>
        <v>11370</v>
      </c>
    </row>
    <row r="303" spans="1:85" ht="102" x14ac:dyDescent="0.2">
      <c r="A303" s="1">
        <f>'BASE METAS)'!A298</f>
        <v>0</v>
      </c>
      <c r="B303" s="7156"/>
      <c r="C303" s="7154"/>
      <c r="D303" s="7154"/>
      <c r="E303" s="7156"/>
      <c r="F303" s="7157"/>
      <c r="G303" s="7157"/>
      <c r="H303" s="7144"/>
      <c r="I303" s="7144"/>
      <c r="J303" s="5707"/>
      <c r="K303" s="5707"/>
      <c r="L303" s="5707"/>
      <c r="M303" s="5707"/>
      <c r="N303" s="5707"/>
      <c r="O303" s="5707"/>
      <c r="P303" s="7107"/>
      <c r="Q303" s="7107"/>
      <c r="R303" s="5698"/>
      <c r="S303" s="5698"/>
      <c r="T303" s="5698"/>
      <c r="U303" s="7748"/>
      <c r="V303" s="5698"/>
      <c r="W303" s="5695"/>
      <c r="X303" s="7145"/>
      <c r="Y303" s="883">
        <f>'BASE METAS)'!Y298</f>
        <v>2</v>
      </c>
      <c r="Z303" s="219" t="str">
        <f>'BASE METAS)'!Z298</f>
        <v>REALIZAR MANTENIMIENTO DE LA CARPETA ASFALTICA EN VIALIDADES PRINCIPALES (BACHEO)</v>
      </c>
      <c r="AA303" s="884" t="str">
        <f>'BASE METAS)'!AA298</f>
        <v>M2</v>
      </c>
      <c r="AB303" s="887">
        <f>'BASE METAS)'!AB298</f>
        <v>130000</v>
      </c>
      <c r="AC303" s="635">
        <f>'BASE METAS)'!AC298</f>
        <v>21000</v>
      </c>
      <c r="AD303" s="889">
        <f>'BASE METAS)'!AD298</f>
        <v>0.16</v>
      </c>
      <c r="AE303" s="635">
        <f>'BASE METAS)'!AE298</f>
        <v>37000</v>
      </c>
      <c r="AF303" s="905">
        <f>'BASE METAS)'!AF298</f>
        <v>0.28000000000000003</v>
      </c>
      <c r="AG303" s="635">
        <f>'BASE METAS)'!AG298</f>
        <v>37000</v>
      </c>
      <c r="AH303" s="889">
        <f>'BASE METAS)'!AH298</f>
        <v>0.2846153846153846</v>
      </c>
      <c r="AI303" s="635">
        <f>'BASE METAS)'!AI298</f>
        <v>190</v>
      </c>
      <c r="AJ303" s="889">
        <f>'BASE METAS)'!AJ298</f>
        <v>1.4615384615384616E-3</v>
      </c>
      <c r="AK303" s="295">
        <f>'BASE METAS)'!AK298</f>
        <v>0.72607692307692318</v>
      </c>
      <c r="AL303" s="807">
        <f>'BASE METAS)'!AL298</f>
        <v>2</v>
      </c>
      <c r="AM303" s="863" t="str">
        <f>'BASE METAS)'!AM298</f>
        <v>MANTENIMIENTO DE LA CARPETA ASFALTICA EN VIALIDADES (BACHEO)</v>
      </c>
      <c r="AN303" s="863" t="str">
        <f>'BASE METAS)'!AN298</f>
        <v>MIDE LOS METROS CUADRADOS A LOS QUE SE DIO MANTENIMIENTO A LA CARPETA ASFALTICA (BACHEO), CON RESPECTO, CON RESPETO AL MANTENIMIENTO AL MANTENIMIENTO A LA CARPETA ASFALTICA PROGRAMADO</v>
      </c>
      <c r="AO303" s="1377" t="str">
        <f>'BASE METAS)'!AU298</f>
        <v>DESEMPEÑO</v>
      </c>
      <c r="AP303" s="807" t="str">
        <f>'BASE METAS)'!AO298</f>
        <v>NÚMERO DE METROS CUADROS QUE SE DIO MANTENIMIENTO</v>
      </c>
      <c r="AQ303" s="807" t="str">
        <f>'BASE METAS)'!AP298</f>
        <v>NÚMERO DE METROS CUADRADOS QUE SE PROGRAMARON</v>
      </c>
      <c r="AR303" s="863">
        <f>'BASE METAS)'!AQ298</f>
        <v>100</v>
      </c>
      <c r="AS303" s="1018" t="str">
        <f>'BASE METAS)'!AR298</f>
        <v>M2</v>
      </c>
      <c r="AT303" s="807" t="str">
        <f>'BASE METAS)'!AS298</f>
        <v>EFICACIA</v>
      </c>
      <c r="AU303" s="1483">
        <f>'BASE METAS)'!BO298</f>
        <v>0</v>
      </c>
      <c r="AV303" s="1">
        <f>'BASE METAS)'!BQ298</f>
        <v>130000</v>
      </c>
      <c r="AW303" s="1352">
        <f>'BASE METAS)'!BR298</f>
        <v>0</v>
      </c>
      <c r="AX303" s="952">
        <f>'BASE METAS)'!BS298</f>
        <v>37000</v>
      </c>
      <c r="AY303" s="948">
        <f>'BASE METAS)'!BT298</f>
        <v>25814</v>
      </c>
      <c r="AZ303" s="948">
        <f>'BASE METAS)'!BU298</f>
        <v>11186</v>
      </c>
      <c r="BA303" s="1352">
        <f>'BASE METAS)'!BV298</f>
        <v>0.69767567567567568</v>
      </c>
      <c r="BB303" s="948">
        <f>'BASE METAS)'!BW298</f>
        <v>25814</v>
      </c>
      <c r="BC303" s="948">
        <f>'BASE METAS)'!BX298</f>
        <v>104186</v>
      </c>
      <c r="BD303" s="948">
        <f>'BASE METAS)'!BY298</f>
        <v>0.19856923076923078</v>
      </c>
      <c r="BE303" s="948">
        <f>'BASE METAS)'!CG298</f>
        <v>0</v>
      </c>
      <c r="BF303" s="952">
        <f>'BASE METAS)'!CJ298</f>
        <v>0</v>
      </c>
      <c r="BG303" s="1352">
        <f>'BASE METAS)'!CK298</f>
        <v>0</v>
      </c>
      <c r="BH303" s="948">
        <f>'BASE METAS)'!CL298</f>
        <v>0</v>
      </c>
      <c r="BI303" s="1352">
        <f>'BASE METAS)'!CM299</f>
        <v>0</v>
      </c>
      <c r="BJ303" s="1352">
        <f>'BASE METAS)'!CN299</f>
        <v>0</v>
      </c>
      <c r="BK303" s="1352">
        <f>'BASE METAS)'!CO299</f>
        <v>0</v>
      </c>
      <c r="BL303" s="1">
        <f>'BASE METAS)'!CP299</f>
        <v>0</v>
      </c>
      <c r="BM303" s="1">
        <f>'BASE METAS)'!CQ299</f>
        <v>0</v>
      </c>
      <c r="BN303" s="1">
        <f>'BASE METAS)'!CR299</f>
        <v>0</v>
      </c>
      <c r="BO303" s="1">
        <f>'BASE METAS)'!CS299</f>
        <v>0</v>
      </c>
      <c r="BP303" s="1">
        <f>'BASE METAS)'!CT299</f>
        <v>0</v>
      </c>
      <c r="BQ303" s="1">
        <f>'BASE METAS)'!CU299</f>
        <v>0</v>
      </c>
      <c r="BR303" s="1">
        <f>'BASE METAS)'!CV299</f>
        <v>0</v>
      </c>
      <c r="BS303" s="1">
        <f>'BASE METAS)'!CW299</f>
        <v>14</v>
      </c>
      <c r="BT303" s="1">
        <f>'BASE METAS)'!CX299</f>
        <v>14</v>
      </c>
      <c r="BU303" s="1">
        <f>'BASE METAS)'!FA298</f>
        <v>130000</v>
      </c>
      <c r="BV303" s="1">
        <f>'BASE METAS)'!FB298</f>
        <v>0</v>
      </c>
      <c r="BW303" s="1">
        <f>'BASE METAS)'!FC299</f>
        <v>5</v>
      </c>
      <c r="BX303" s="1">
        <f>'BASE METAS)'!FD299</f>
        <v>1</v>
      </c>
      <c r="BY303" s="1">
        <f>'BASE METAS)'!FE299</f>
        <v>-4</v>
      </c>
      <c r="BZ303" s="1">
        <f>'BASE METAS)'!FF299</f>
        <v>0.2</v>
      </c>
      <c r="CA303" s="1">
        <f>'BASE METAS)'!FG299</f>
        <v>1</v>
      </c>
      <c r="CB303" s="1">
        <f>'BASE METAS)'!FH299</f>
        <v>49</v>
      </c>
      <c r="CC303" s="1">
        <f>'BASE METAS)'!FI299</f>
        <v>0.02</v>
      </c>
      <c r="CD303" s="1">
        <f>'BASE METAS)'!FJ299</f>
        <v>50</v>
      </c>
      <c r="CE303" s="1">
        <f>'BASE METAS)'!FK299</f>
        <v>0</v>
      </c>
      <c r="CF303" s="1">
        <f>'BASE METAS)'!FL299</f>
        <v>5</v>
      </c>
      <c r="CG303" s="1">
        <f>'BASE METAS)'!FM299</f>
        <v>3</v>
      </c>
    </row>
    <row r="304" spans="1:85" ht="63.75" x14ac:dyDescent="0.2">
      <c r="A304" s="1">
        <f>'BASE METAS)'!A299</f>
        <v>0</v>
      </c>
      <c r="B304" s="7156"/>
      <c r="C304" s="7154"/>
      <c r="D304" s="7154"/>
      <c r="E304" s="7156"/>
      <c r="F304" s="7157"/>
      <c r="G304" s="7157"/>
      <c r="H304" s="7144"/>
      <c r="I304" s="7144"/>
      <c r="J304" s="5707"/>
      <c r="K304" s="5707"/>
      <c r="L304" s="5707"/>
      <c r="M304" s="5707"/>
      <c r="N304" s="5707"/>
      <c r="O304" s="5707"/>
      <c r="P304" s="7107"/>
      <c r="Q304" s="7107"/>
      <c r="R304" s="5698"/>
      <c r="S304" s="5698"/>
      <c r="T304" s="5698"/>
      <c r="U304" s="7748"/>
      <c r="V304" s="5698"/>
      <c r="W304" s="5695"/>
      <c r="X304" s="7145"/>
      <c r="Y304" s="883">
        <f>'BASE METAS)'!Y299</f>
        <v>3</v>
      </c>
      <c r="Z304" s="219" t="str">
        <f>'BASE METAS)'!Z299</f>
        <v>MANTENIMIENTO DE TOPES (REVESTIMIENTO)</v>
      </c>
      <c r="AA304" s="884" t="str">
        <f>'BASE METAS)'!AA299</f>
        <v>TOPE</v>
      </c>
      <c r="AB304" s="887">
        <f>'BASE METAS)'!AB299</f>
        <v>50</v>
      </c>
      <c r="AC304" s="635">
        <f>'BASE METAS)'!AC299</f>
        <v>8</v>
      </c>
      <c r="AD304" s="889">
        <f>'BASE METAS)'!AD299</f>
        <v>0.16</v>
      </c>
      <c r="AE304" s="635">
        <f>'BASE METAS)'!AE299</f>
        <v>14</v>
      </c>
      <c r="AF304" s="905">
        <f>'BASE METAS)'!AF299</f>
        <v>0.28000000000000003</v>
      </c>
      <c r="AG304" s="635">
        <f>'BASE METAS)'!AG299</f>
        <v>14</v>
      </c>
      <c r="AH304" s="889">
        <f>'BASE METAS)'!AH299</f>
        <v>0.28000000000000003</v>
      </c>
      <c r="AI304" s="635">
        <f>'BASE METAS)'!AI299</f>
        <v>14</v>
      </c>
      <c r="AJ304" s="889">
        <f>'BASE METAS)'!AJ299</f>
        <v>0.28000000000000003</v>
      </c>
      <c r="AK304" s="295">
        <f>'BASE METAS)'!AK299</f>
        <v>1</v>
      </c>
      <c r="AL304" s="807">
        <f>'BASE METAS)'!AL299</f>
        <v>3</v>
      </c>
      <c r="AM304" s="863" t="str">
        <f>'BASE METAS)'!AM299</f>
        <v>MANTENIMIENTO DE TOPES</v>
      </c>
      <c r="AN304" s="863" t="str">
        <f>'BASE METAS)'!AN299</f>
        <v>MIDE  EL MANTENIMIENTO DE TOPES(REVESTIMIENTO) REALIZADO, CON RESPECTO AL MANTENIMIENTO PROGRAMADO</v>
      </c>
      <c r="AO304" s="1377" t="str">
        <f>'BASE METAS)'!AU299</f>
        <v>DESEMPEÑO</v>
      </c>
      <c r="AP304" s="863" t="str">
        <f>'BASE METAS)'!AO299</f>
        <v>NÚMERO DE MANTENIMIENTO DE TOPES (REVESTIMIENTO) REALIZADO</v>
      </c>
      <c r="AQ304" s="863" t="str">
        <f>'BASE METAS)'!AP299</f>
        <v>NÚMERO DE MANTENIMIENTO DE TOPES (REVESTIMIENTO) PROGRAMADO</v>
      </c>
      <c r="AR304" s="863">
        <f>'BASE METAS)'!AQ299</f>
        <v>100</v>
      </c>
      <c r="AS304" s="1018" t="str">
        <f>'BASE METAS)'!AR299</f>
        <v>TOPE</v>
      </c>
      <c r="AT304" s="807" t="str">
        <f>'BASE METAS)'!AS299</f>
        <v>EFICACIA</v>
      </c>
      <c r="AU304" s="1483">
        <f>'BASE METAS)'!BO299</f>
        <v>0</v>
      </c>
      <c r="AV304" s="1">
        <f>'BASE METAS)'!BQ299</f>
        <v>50</v>
      </c>
      <c r="AW304" s="1352">
        <f>'BASE METAS)'!BR299</f>
        <v>0</v>
      </c>
      <c r="AX304" s="1259">
        <f>'BASE METAS)'!BS299</f>
        <v>14</v>
      </c>
      <c r="AY304" s="948">
        <f>'BASE METAS)'!BT299</f>
        <v>18</v>
      </c>
      <c r="AZ304" s="948">
        <f>'BASE METAS)'!BU299</f>
        <v>-4</v>
      </c>
      <c r="BA304" s="948">
        <f>'BASE METAS)'!BV299</f>
        <v>1.2857142857142858</v>
      </c>
      <c r="BB304" s="948">
        <f>'BASE METAS)'!BW299</f>
        <v>18</v>
      </c>
      <c r="BC304" s="948">
        <f>'BASE METAS)'!BX299</f>
        <v>32</v>
      </c>
      <c r="BD304" s="948">
        <f>'BASE METAS)'!BY299</f>
        <v>0.36</v>
      </c>
      <c r="BE304" s="948">
        <f>'BASE METAS)'!CG299</f>
        <v>0</v>
      </c>
      <c r="BF304" s="942">
        <f>'BASE METAS)'!CJ299</f>
        <v>0</v>
      </c>
      <c r="BG304" s="1340">
        <f>'BASE METAS)'!CK299</f>
        <v>0</v>
      </c>
      <c r="BH304" s="1340">
        <f>'BASE METAS)'!CL299</f>
        <v>0</v>
      </c>
      <c r="BI304" s="1017">
        <f>'BASE METAS)'!CM300</f>
        <v>0</v>
      </c>
      <c r="BJ304" s="1352">
        <f>'BASE METAS)'!CN300</f>
        <v>0</v>
      </c>
      <c r="BK304" s="1352">
        <f>'BASE METAS)'!CO300</f>
        <v>0</v>
      </c>
      <c r="BL304" s="1">
        <f>'BASE METAS)'!CP300</f>
        <v>0</v>
      </c>
      <c r="BM304" s="1">
        <f>'BASE METAS)'!CQ300</f>
        <v>0</v>
      </c>
      <c r="BN304" s="1">
        <f>'BASE METAS)'!CR300</f>
        <v>0</v>
      </c>
      <c r="BO304" s="1">
        <f>'BASE METAS)'!CS300</f>
        <v>0</v>
      </c>
      <c r="BP304" s="1">
        <f>'BASE METAS)'!CT300</f>
        <v>0</v>
      </c>
      <c r="BQ304" s="1">
        <f>'BASE METAS)'!CU300</f>
        <v>0</v>
      </c>
      <c r="BR304" s="1">
        <f>'BASE METAS)'!CV300</f>
        <v>0</v>
      </c>
      <c r="BS304" s="1">
        <f>'BASE METAS)'!CW300</f>
        <v>17</v>
      </c>
      <c r="BT304" s="1">
        <f>'BASE METAS)'!CX300</f>
        <v>17</v>
      </c>
      <c r="BU304" s="1">
        <f>'BASE METAS)'!FA299</f>
        <v>50</v>
      </c>
      <c r="BV304" s="1">
        <f>'BASE METAS)'!FB299</f>
        <v>0</v>
      </c>
      <c r="BW304" s="1">
        <f>'BASE METAS)'!FC300</f>
        <v>6</v>
      </c>
      <c r="BX304" s="1">
        <f>'BASE METAS)'!FD300</f>
        <v>0</v>
      </c>
      <c r="BY304" s="1">
        <f>'BASE METAS)'!FE300</f>
        <v>-6</v>
      </c>
      <c r="BZ304" s="1">
        <f>'BASE METAS)'!FF300</f>
        <v>0</v>
      </c>
      <c r="CA304" s="1">
        <f>'BASE METAS)'!FG300</f>
        <v>0</v>
      </c>
      <c r="CB304" s="1">
        <f>'BASE METAS)'!FH300</f>
        <v>60</v>
      </c>
      <c r="CC304" s="1">
        <f>'BASE METAS)'!FI300</f>
        <v>0</v>
      </c>
      <c r="CD304" s="1">
        <f>'BASE METAS)'!FJ300</f>
        <v>60</v>
      </c>
      <c r="CE304" s="1">
        <f>'BASE METAS)'!FK300</f>
        <v>0</v>
      </c>
      <c r="CF304" s="1">
        <f>'BASE METAS)'!FL300</f>
        <v>6</v>
      </c>
      <c r="CG304" s="1">
        <f>'BASE METAS)'!FM300</f>
        <v>0</v>
      </c>
    </row>
    <row r="305" spans="1:85" ht="38.25" customHeight="1" x14ac:dyDescent="0.2">
      <c r="A305" s="1">
        <f>'BASE METAS)'!A300</f>
        <v>0</v>
      </c>
      <c r="B305" s="7156"/>
      <c r="C305" s="7154"/>
      <c r="D305" s="7154"/>
      <c r="E305" s="7156"/>
      <c r="F305" s="7157"/>
      <c r="G305" s="7157"/>
      <c r="H305" s="7144"/>
      <c r="I305" s="7144"/>
      <c r="J305" s="5707"/>
      <c r="K305" s="5707"/>
      <c r="L305" s="5707"/>
      <c r="M305" s="5707"/>
      <c r="N305" s="5707"/>
      <c r="O305" s="5707"/>
      <c r="P305" s="7107"/>
      <c r="Q305" s="7107"/>
      <c r="R305" s="5698"/>
      <c r="S305" s="5698"/>
      <c r="T305" s="5698"/>
      <c r="U305" s="7748"/>
      <c r="V305" s="5698"/>
      <c r="W305" s="5695"/>
      <c r="X305" s="7145"/>
      <c r="Y305" s="883">
        <f>'BASE METAS)'!Y300</f>
        <v>4</v>
      </c>
      <c r="Z305" s="219" t="str">
        <f>'BASE METAS)'!Z300</f>
        <v>INSTALACION DE TOPES</v>
      </c>
      <c r="AA305" s="884" t="str">
        <f>'BASE METAS)'!AA300</f>
        <v>TOPE INSTALADO</v>
      </c>
      <c r="AB305" s="887">
        <f>'BASE METAS)'!AB300</f>
        <v>60</v>
      </c>
      <c r="AC305" s="635">
        <f>'BASE METAS)'!AC300</f>
        <v>10</v>
      </c>
      <c r="AD305" s="889">
        <f>'BASE METAS)'!AD300</f>
        <v>0.16666666666666666</v>
      </c>
      <c r="AE305" s="635">
        <f>'BASE METAS)'!AE300</f>
        <v>17</v>
      </c>
      <c r="AF305" s="905">
        <f>'BASE METAS)'!AF300</f>
        <v>0.28333333333333333</v>
      </c>
      <c r="AG305" s="635">
        <f>'BASE METAS)'!AG300</f>
        <v>17</v>
      </c>
      <c r="AH305" s="889">
        <f>'BASE METAS)'!AH300</f>
        <v>0.28333333333333333</v>
      </c>
      <c r="AI305" s="635">
        <f>'BASE METAS)'!AI300</f>
        <v>16</v>
      </c>
      <c r="AJ305" s="889">
        <f>'BASE METAS)'!AJ300</f>
        <v>0.26666666666666666</v>
      </c>
      <c r="AK305" s="295">
        <f>'BASE METAS)'!AK300</f>
        <v>1</v>
      </c>
      <c r="AL305" s="1000">
        <f>'BASE METAS)'!AL300</f>
        <v>4</v>
      </c>
      <c r="AM305" s="807" t="str">
        <f>'BASE METAS)'!AM300</f>
        <v>INSTALACIÓN DE TOPES</v>
      </c>
      <c r="AN305" s="807" t="str">
        <f>'BASE METAS)'!AN300</f>
        <v>MIDE LA INSTALACIÓN DE TOPES REALIZADOS, CON RESPECTO A LO PROGRAMADO</v>
      </c>
      <c r="AO305" s="1377" t="str">
        <f>'BASE METAS)'!AU300</f>
        <v>DESEMPEÑO</v>
      </c>
      <c r="AP305" s="807" t="str">
        <f>'BASE METAS)'!AO300</f>
        <v>NÚMERO DE TOPES REALIZADOS</v>
      </c>
      <c r="AQ305" s="807" t="str">
        <f>'BASE METAS)'!AP300</f>
        <v>NÚMERO DE TOPES PROGRAMADOS</v>
      </c>
      <c r="AR305" s="863">
        <f>'BASE METAS)'!AQ300</f>
        <v>100</v>
      </c>
      <c r="AS305" s="1018" t="str">
        <f>'BASE METAS)'!AR300</f>
        <v>TOPE INSTALADO</v>
      </c>
      <c r="AT305" s="807" t="str">
        <f>'BASE METAS)'!AS300</f>
        <v>EFICACIA</v>
      </c>
      <c r="AU305" s="1483">
        <f>'BASE METAS)'!BO300</f>
        <v>0</v>
      </c>
      <c r="AV305" s="1">
        <f>'BASE METAS)'!BQ300</f>
        <v>60</v>
      </c>
      <c r="AW305" s="1">
        <f>'BASE METAS)'!BR300</f>
        <v>0</v>
      </c>
      <c r="AX305" s="1259">
        <f>'BASE METAS)'!BS300</f>
        <v>17</v>
      </c>
      <c r="AY305" s="948">
        <f>'BASE METAS)'!BT300</f>
        <v>3</v>
      </c>
      <c r="AZ305" s="948">
        <f>'BASE METAS)'!BU300</f>
        <v>14</v>
      </c>
      <c r="BA305" s="948">
        <f>'BASE METAS)'!BV300</f>
        <v>0.17647058823529413</v>
      </c>
      <c r="BB305" s="948">
        <f>'BASE METAS)'!BW300</f>
        <v>3</v>
      </c>
      <c r="BC305" s="948">
        <f>'BASE METAS)'!BX300</f>
        <v>57</v>
      </c>
      <c r="BD305" s="948">
        <f>'BASE METAS)'!BY300</f>
        <v>0.05</v>
      </c>
      <c r="BE305" s="948">
        <f>'BASE METAS)'!CG300</f>
        <v>0</v>
      </c>
      <c r="BF305" s="942">
        <f>'BASE METAS)'!CJ300</f>
        <v>0</v>
      </c>
      <c r="BG305" s="1340">
        <f>'BASE METAS)'!CK300</f>
        <v>0</v>
      </c>
      <c r="BH305" s="1340">
        <f>'BASE METAS)'!CL300</f>
        <v>0</v>
      </c>
      <c r="BI305" s="1340">
        <f>'BASE METAS)'!CM301</f>
        <v>0</v>
      </c>
      <c r="BJ305" s="1352">
        <f>'BASE METAS)'!CN301</f>
        <v>0</v>
      </c>
      <c r="BK305" s="1352">
        <f>'BASE METAS)'!CO301</f>
        <v>0</v>
      </c>
      <c r="BL305" s="1">
        <f>'BASE METAS)'!CP301</f>
        <v>0</v>
      </c>
      <c r="BM305" s="1">
        <f>'BASE METAS)'!CQ301</f>
        <v>0</v>
      </c>
      <c r="BN305" s="1">
        <f>'BASE METAS)'!CR301</f>
        <v>0</v>
      </c>
      <c r="BO305" s="1">
        <f>'BASE METAS)'!CS301</f>
        <v>0</v>
      </c>
      <c r="BP305" s="1">
        <f>'BASE METAS)'!CT301</f>
        <v>0</v>
      </c>
      <c r="BQ305" s="1">
        <f>'BASE METAS)'!CU301</f>
        <v>103334</v>
      </c>
      <c r="BR305" s="1">
        <f>'BASE METAS)'!CV301</f>
        <v>0</v>
      </c>
      <c r="BS305" s="1">
        <f>'BASE METAS)'!CW301</f>
        <v>310000</v>
      </c>
      <c r="BT305" s="1">
        <f>'BASE METAS)'!CX301</f>
        <v>310000</v>
      </c>
      <c r="BU305" s="1">
        <f>'BASE METAS)'!FA300</f>
        <v>60</v>
      </c>
      <c r="BV305" s="1">
        <f>'BASE METAS)'!FB300</f>
        <v>0</v>
      </c>
      <c r="BW305" s="1">
        <f>'BASE METAS)'!FC301</f>
        <v>102666</v>
      </c>
      <c r="BX305" s="1">
        <f>'BASE METAS)'!FD301</f>
        <v>158046</v>
      </c>
      <c r="BY305" s="1">
        <f>'BASE METAS)'!FE301</f>
        <v>55380</v>
      </c>
      <c r="BZ305" s="1">
        <f>'BASE METAS)'!FF301</f>
        <v>1.5394190871369295</v>
      </c>
      <c r="CA305" s="1">
        <f>'BASE METAS)'!FG301</f>
        <v>158046</v>
      </c>
      <c r="CB305" s="1">
        <f>'BASE METAS)'!FH301</f>
        <v>941954</v>
      </c>
      <c r="CC305" s="1">
        <f>'BASE METAS)'!FI301</f>
        <v>0.14367818181818182</v>
      </c>
      <c r="CD305" s="1">
        <f>'BASE METAS)'!FJ301</f>
        <v>1100000</v>
      </c>
      <c r="CE305" s="1">
        <f>'BASE METAS)'!FK301</f>
        <v>0</v>
      </c>
      <c r="CF305" s="1">
        <f>'BASE METAS)'!FL301</f>
        <v>98666</v>
      </c>
      <c r="CG305" s="1">
        <f>'BASE METAS)'!FM301</f>
        <v>142900</v>
      </c>
    </row>
    <row r="306" spans="1:85" ht="76.5" x14ac:dyDescent="0.2">
      <c r="A306" s="1">
        <f>'BASE METAS)'!A301</f>
        <v>0</v>
      </c>
      <c r="B306" s="7156"/>
      <c r="C306" s="7154"/>
      <c r="D306" s="7154"/>
      <c r="E306" s="7156"/>
      <c r="F306" s="7157"/>
      <c r="G306" s="7157"/>
      <c r="H306" s="7144"/>
      <c r="I306" s="7144"/>
      <c r="J306" s="5707"/>
      <c r="K306" s="5707"/>
      <c r="L306" s="5707"/>
      <c r="M306" s="5707"/>
      <c r="N306" s="5707"/>
      <c r="O306" s="5707"/>
      <c r="P306" s="7107"/>
      <c r="Q306" s="7107"/>
      <c r="R306" s="5698"/>
      <c r="S306" s="5698"/>
      <c r="T306" s="5698"/>
      <c r="U306" s="7748"/>
      <c r="V306" s="5698"/>
      <c r="W306" s="5695"/>
      <c r="X306" s="7145"/>
      <c r="Y306" s="883">
        <f>'BASE METAS)'!Y301</f>
        <v>5</v>
      </c>
      <c r="Z306" s="219" t="str">
        <f>'BASE METAS)'!Z301</f>
        <v>MANTENIMIENTO A GUARNICIONES (PINTURA)</v>
      </c>
      <c r="AA306" s="884" t="str">
        <f>'BASE METAS)'!AA301</f>
        <v>ML</v>
      </c>
      <c r="AB306" s="887">
        <f>'BASE METAS)'!AB301</f>
        <v>1100000</v>
      </c>
      <c r="AC306" s="635">
        <f>'BASE METAS)'!AC301</f>
        <v>180000</v>
      </c>
      <c r="AD306" s="889">
        <f>'BASE METAS)'!AD301</f>
        <v>0.16363636363636364</v>
      </c>
      <c r="AE306" s="635">
        <f>'BASE METAS)'!AE301</f>
        <v>310000</v>
      </c>
      <c r="AF306" s="905">
        <f>'BASE METAS)'!AF301</f>
        <v>0.2818181818181818</v>
      </c>
      <c r="AG306" s="635">
        <f>'BASE METAS)'!AG301</f>
        <v>310000</v>
      </c>
      <c r="AH306" s="889">
        <f>'BASE METAS)'!AH301</f>
        <v>0.2818181818181818</v>
      </c>
      <c r="AI306" s="635">
        <f>'BASE METAS)'!AI301</f>
        <v>300000</v>
      </c>
      <c r="AJ306" s="889">
        <f>'BASE METAS)'!AJ301</f>
        <v>0.27272727272727271</v>
      </c>
      <c r="AK306" s="295">
        <f>'BASE METAS)'!AK301</f>
        <v>1</v>
      </c>
      <c r="AL306" s="807">
        <f>'BASE METAS)'!AL301</f>
        <v>5</v>
      </c>
      <c r="AM306" s="807" t="str">
        <f>'BASE METAS)'!AM301</f>
        <v>MANTENIMIENTO DE GUARNICIONES</v>
      </c>
      <c r="AN306" s="807" t="str">
        <f>'BASE METAS)'!AN301</f>
        <v>MIDE  LOS METROS LINEALES A LOS QUE SE REALIZO MANTENIMIENTO A GUARNICIONES, TOMANDO EN CUENTA LA CANTIDAD PROGRAMADA</v>
      </c>
      <c r="AO306" s="1377" t="str">
        <f>'BASE METAS)'!AU301</f>
        <v>DESEMPEÑO</v>
      </c>
      <c r="AP306" s="807" t="str">
        <f>'BASE METAS)'!AO301</f>
        <v>NÚMERO DE METROS LINEALES A LOS QUE SE DIO MANTENIMIENTO</v>
      </c>
      <c r="AQ306" s="807" t="str">
        <f>'BASE METAS)'!AP301</f>
        <v>NÚMERO DE METROS LINEALES QUE SE PROGRAMARÓN</v>
      </c>
      <c r="AR306" s="863">
        <f>'BASE METAS)'!AQ301</f>
        <v>100</v>
      </c>
      <c r="AS306" s="1018" t="str">
        <f>'BASE METAS)'!AR301</f>
        <v>ML</v>
      </c>
      <c r="AT306" s="807" t="str">
        <f>'BASE METAS)'!AS301</f>
        <v>EFICACIA</v>
      </c>
      <c r="AU306" s="1483">
        <f>'BASE METAS)'!BO301</f>
        <v>0</v>
      </c>
      <c r="AV306" s="1352">
        <f>'BASE METAS)'!BQ301</f>
        <v>1100000</v>
      </c>
      <c r="AW306" s="1">
        <f>'BASE METAS)'!BR301</f>
        <v>0</v>
      </c>
      <c r="AX306" s="952">
        <f>'BASE METAS)'!BS301</f>
        <v>310000</v>
      </c>
      <c r="AY306" s="948">
        <f>'BASE METAS)'!BT301</f>
        <v>377211</v>
      </c>
      <c r="AZ306" s="948">
        <f>'BASE METAS)'!BU301</f>
        <v>-67211</v>
      </c>
      <c r="BA306" s="948">
        <f>'BASE METAS)'!BV301</f>
        <v>1.2168096774193549</v>
      </c>
      <c r="BB306" s="948">
        <f>'BASE METAS)'!BW301</f>
        <v>377211</v>
      </c>
      <c r="BC306" s="948">
        <f>'BASE METAS)'!BX301</f>
        <v>722789</v>
      </c>
      <c r="BD306" s="948">
        <f>'BASE METAS)'!BY301</f>
        <v>0.3429190909090909</v>
      </c>
      <c r="BE306" s="948">
        <f>'BASE METAS)'!CG301</f>
        <v>0</v>
      </c>
      <c r="BF306" s="942">
        <f>'BASE METAS)'!CJ301</f>
        <v>0</v>
      </c>
      <c r="BG306" s="942">
        <f>'BASE METAS)'!CK301</f>
        <v>0</v>
      </c>
      <c r="BH306" s="942">
        <f>'BASE METAS)'!CL301</f>
        <v>0</v>
      </c>
      <c r="BI306" s="1340">
        <f>'BASE METAS)'!CM302</f>
        <v>0</v>
      </c>
      <c r="BJ306" s="1352">
        <f>'BASE METAS)'!CN302</f>
        <v>0</v>
      </c>
      <c r="BK306" s="1352">
        <f>'BASE METAS)'!CO302</f>
        <v>0</v>
      </c>
      <c r="BL306" s="1">
        <f>'BASE METAS)'!CP302</f>
        <v>0</v>
      </c>
      <c r="BM306" s="1">
        <f>'BASE METAS)'!CQ302</f>
        <v>0</v>
      </c>
      <c r="BN306" s="1">
        <f>'BASE METAS)'!CR302</f>
        <v>0</v>
      </c>
      <c r="BO306" s="1">
        <f>'BASE METAS)'!CS302</f>
        <v>0</v>
      </c>
      <c r="BP306" s="1">
        <f>'BASE METAS)'!CT302</f>
        <v>0</v>
      </c>
      <c r="BQ306" s="1">
        <f>'BASE METAS)'!CU302</f>
        <v>0</v>
      </c>
      <c r="BR306" s="1">
        <f>'BASE METAS)'!CV302</f>
        <v>0</v>
      </c>
      <c r="BS306" s="1">
        <f>'BASE METAS)'!CW302</f>
        <v>990</v>
      </c>
      <c r="BT306" s="1">
        <f>'BASE METAS)'!CX302</f>
        <v>990</v>
      </c>
      <c r="BU306" s="1">
        <f>'BASE METAS)'!FA301</f>
        <v>1100000</v>
      </c>
      <c r="BV306" s="1">
        <f>'BASE METAS)'!FB301</f>
        <v>0</v>
      </c>
      <c r="BW306" s="1">
        <f>'BASE METAS)'!FC302</f>
        <v>327</v>
      </c>
      <c r="BX306" s="1">
        <f>'BASE METAS)'!FD302</f>
        <v>135</v>
      </c>
      <c r="BY306" s="1">
        <f>'BASE METAS)'!FE302</f>
        <v>-192</v>
      </c>
      <c r="BZ306" s="1">
        <f>'BASE METAS)'!FF302</f>
        <v>0.41284403669724773</v>
      </c>
      <c r="CA306" s="1">
        <f>'BASE METAS)'!FG302</f>
        <v>135</v>
      </c>
      <c r="CB306" s="1">
        <f>'BASE METAS)'!FH302</f>
        <v>3365</v>
      </c>
      <c r="CC306" s="1">
        <f>'BASE METAS)'!FI302</f>
        <v>3.8571428571428569E-2</v>
      </c>
      <c r="CD306" s="1">
        <f>'BASE METAS)'!FJ302</f>
        <v>3500</v>
      </c>
      <c r="CE306" s="1">
        <f>'BASE METAS)'!FK302</f>
        <v>0</v>
      </c>
      <c r="CF306" s="1">
        <f>'BASE METAS)'!FL302</f>
        <v>337</v>
      </c>
      <c r="CG306" s="1">
        <f>'BASE METAS)'!FM302</f>
        <v>409</v>
      </c>
    </row>
    <row r="307" spans="1:85" ht="25.5" customHeight="1" x14ac:dyDescent="0.25">
      <c r="A307" s="1">
        <f>'BASE METAS)'!A302</f>
        <v>0</v>
      </c>
      <c r="B307" s="7156"/>
      <c r="C307" s="7154"/>
      <c r="D307" s="7154"/>
      <c r="E307" s="7156"/>
      <c r="F307" s="7157"/>
      <c r="G307" s="7157"/>
      <c r="H307" s="7144"/>
      <c r="I307" s="7144"/>
      <c r="J307" s="5707"/>
      <c r="K307" s="5707"/>
      <c r="L307" s="5707"/>
      <c r="M307" s="5707"/>
      <c r="N307" s="5707"/>
      <c r="O307" s="5707"/>
      <c r="P307" s="7107"/>
      <c r="Q307" s="7107"/>
      <c r="R307" s="5698"/>
      <c r="S307" s="5698"/>
      <c r="T307" s="5698"/>
      <c r="U307" s="7748"/>
      <c r="V307" s="5698"/>
      <c r="W307" s="5695"/>
      <c r="X307" s="7145"/>
      <c r="Y307" s="883">
        <f>'BASE METAS)'!Y302</f>
        <v>6</v>
      </c>
      <c r="Z307" s="219" t="str">
        <f>'BASE METAS)'!Z302</f>
        <v>SEÑALIZACIÓN HORIZONTAL (BALIZAMIENTO DE PASOS PEATONALES)</v>
      </c>
      <c r="AA307" s="884" t="str">
        <f>'BASE METAS)'!AA302</f>
        <v>PIEZAS</v>
      </c>
      <c r="AB307" s="887">
        <f>'BASE METAS)'!AB302</f>
        <v>3500</v>
      </c>
      <c r="AC307" s="635">
        <f>'BASE METAS)'!AC302</f>
        <v>550</v>
      </c>
      <c r="AD307" s="889">
        <f>'BASE METAS)'!AD302</f>
        <v>0.15714285714285714</v>
      </c>
      <c r="AE307" s="635">
        <f>'BASE METAS)'!AE302</f>
        <v>990</v>
      </c>
      <c r="AF307" s="905">
        <f>'BASE METAS)'!AF302</f>
        <v>0.28285714285714286</v>
      </c>
      <c r="AG307" s="635">
        <f>'BASE METAS)'!AG302</f>
        <v>990</v>
      </c>
      <c r="AH307" s="889">
        <f>'BASE METAS)'!AH302</f>
        <v>0.28285714285714286</v>
      </c>
      <c r="AI307" s="635">
        <f>'BASE METAS)'!AI302</f>
        <v>718</v>
      </c>
      <c r="AJ307" s="889">
        <f>'BASE METAS)'!AJ302</f>
        <v>0.20514285714285715</v>
      </c>
      <c r="AK307" s="295">
        <f>'BASE METAS)'!AK302</f>
        <v>0.92800000000000005</v>
      </c>
      <c r="AL307" s="1250">
        <f>'BASE METAS)'!AL302</f>
        <v>6</v>
      </c>
      <c r="AM307" s="1019" t="str">
        <f>'BASE METAS)'!AM302</f>
        <v>SEÑALIZACIÓN HORIZONTAL</v>
      </c>
      <c r="AN307" s="1019" t="str">
        <f>'BASE METAS)'!AN302</f>
        <v>MIDE LAS PIEZAS EN LAS QUE SE SEÑALO PASOS PEATONALES, REDUTORES DE VELOCIDAD Y TOPES, REPECTO DE LAS PIEZAS PROGRAMADAS</v>
      </c>
      <c r="AO307" s="1377" t="str">
        <f>'BASE METAS)'!AU302</f>
        <v>DESEMPEÑO</v>
      </c>
      <c r="AP307" s="1020" t="str">
        <f>'BASE METAS)'!AO302</f>
        <v>NUMERO DE PIEZAS SEÑALADAS</v>
      </c>
      <c r="AQ307" s="1020" t="str">
        <f>'BASE METAS)'!AP302</f>
        <v>NÚMERO DE PIEZAS PROGRAMADAS</v>
      </c>
      <c r="AR307" s="863">
        <f>'BASE METAS)'!AQ302</f>
        <v>100</v>
      </c>
      <c r="AS307" s="840" t="str">
        <f>'BASE METAS)'!AR302</f>
        <v>PIEZAS</v>
      </c>
      <c r="AT307" s="1019" t="str">
        <f>'BASE METAS)'!AS302</f>
        <v>EFICACIA</v>
      </c>
      <c r="AU307" s="1490">
        <f>'BASE METAS)'!BO302</f>
        <v>0</v>
      </c>
      <c r="AV307" s="1">
        <f>'BASE METAS)'!BQ302</f>
        <v>3500</v>
      </c>
      <c r="AW307" s="1">
        <f>'BASE METAS)'!BR302</f>
        <v>0</v>
      </c>
      <c r="AX307" s="1">
        <f>'BASE METAS)'!BS302</f>
        <v>990</v>
      </c>
      <c r="AY307" s="1">
        <f>'BASE METAS)'!BT302</f>
        <v>879</v>
      </c>
      <c r="AZ307" s="1">
        <f>'BASE METAS)'!BU302</f>
        <v>111</v>
      </c>
      <c r="BA307" s="1">
        <f>'BASE METAS)'!BV302</f>
        <v>0.88787878787878793</v>
      </c>
      <c r="BB307" s="1">
        <f>'BASE METAS)'!BW302</f>
        <v>879</v>
      </c>
      <c r="BC307" s="1">
        <f>'BASE METAS)'!BX302</f>
        <v>2621</v>
      </c>
      <c r="BD307" s="1">
        <f>'BASE METAS)'!BY302</f>
        <v>0.25114285714285717</v>
      </c>
      <c r="BE307" s="1">
        <f>'BASE METAS)'!CG302</f>
        <v>0</v>
      </c>
      <c r="BF307" s="1">
        <f>'BASE METAS)'!CJ302</f>
        <v>0</v>
      </c>
      <c r="BG307" s="1">
        <f>'BASE METAS)'!CK302</f>
        <v>0</v>
      </c>
      <c r="BH307" s="1">
        <f>'BASE METAS)'!CL302</f>
        <v>0</v>
      </c>
      <c r="BI307" s="1">
        <f>'BASE METAS)'!CM303</f>
        <v>0</v>
      </c>
      <c r="BJ307" s="1">
        <f>'BASE METAS)'!CN303</f>
        <v>0</v>
      </c>
      <c r="BK307" s="1">
        <f>'BASE METAS)'!CO303</f>
        <v>0</v>
      </c>
      <c r="BL307" s="1">
        <f>'BASE METAS)'!CP303</f>
        <v>0</v>
      </c>
      <c r="BM307" s="1">
        <f>'BASE METAS)'!CQ303</f>
        <v>0</v>
      </c>
      <c r="BN307" s="1">
        <f>'BASE METAS)'!CR303</f>
        <v>0</v>
      </c>
      <c r="BO307" s="1">
        <f>'BASE METAS)'!CS303</f>
        <v>0</v>
      </c>
      <c r="BP307" s="1">
        <f>'BASE METAS)'!CT303</f>
        <v>0</v>
      </c>
      <c r="BQ307" s="1">
        <f>'BASE METAS)'!CU303</f>
        <v>66666</v>
      </c>
      <c r="BR307" s="1">
        <f>'BASE METAS)'!CV303</f>
        <v>0</v>
      </c>
      <c r="BS307" s="1">
        <f>'BASE METAS)'!CW303</f>
        <v>200000</v>
      </c>
      <c r="BT307" s="1">
        <f>'BASE METAS)'!CX303</f>
        <v>200000</v>
      </c>
      <c r="BU307" s="1">
        <f>'BASE METAS)'!FA302</f>
        <v>3500</v>
      </c>
      <c r="BV307" s="1">
        <f>'BASE METAS)'!FB302</f>
        <v>0</v>
      </c>
      <c r="BW307" s="1">
        <f>'BASE METAS)'!FC303</f>
        <v>67200</v>
      </c>
      <c r="BX307" s="1">
        <f>'BASE METAS)'!FD303</f>
        <v>2450</v>
      </c>
      <c r="BY307" s="1">
        <f>'BASE METAS)'!FE303</f>
        <v>-64750</v>
      </c>
      <c r="BZ307" s="1">
        <f>'BASE METAS)'!FF303</f>
        <v>3.6458333333333336E-2</v>
      </c>
      <c r="CA307" s="1">
        <f>'BASE METAS)'!FG303</f>
        <v>2450</v>
      </c>
      <c r="CB307" s="1">
        <f>'BASE METAS)'!FH303</f>
        <v>717550</v>
      </c>
      <c r="CC307" s="1">
        <f>'BASE METAS)'!FI303</f>
        <v>3.4027777777777776E-3</v>
      </c>
      <c r="CD307" s="1">
        <f>'BASE METAS)'!FJ303</f>
        <v>720000</v>
      </c>
      <c r="CE307" s="1">
        <f>'BASE METAS)'!FK303</f>
        <v>0</v>
      </c>
      <c r="CF307" s="1">
        <f>'BASE METAS)'!FL303</f>
        <v>69400</v>
      </c>
      <c r="CG307" s="1">
        <f>'BASE METAS)'!FM303</f>
        <v>51274</v>
      </c>
    </row>
    <row r="308" spans="1:85" ht="25.5" customHeight="1" x14ac:dyDescent="0.25">
      <c r="A308" s="1">
        <f>'BASE METAS)'!A303</f>
        <v>0</v>
      </c>
      <c r="B308" s="7156"/>
      <c r="C308" s="7154"/>
      <c r="D308" s="7154"/>
      <c r="E308" s="7156"/>
      <c r="F308" s="7157"/>
      <c r="G308" s="7157"/>
      <c r="H308" s="7144"/>
      <c r="I308" s="7144"/>
      <c r="J308" s="5707"/>
      <c r="K308" s="5707"/>
      <c r="L308" s="5707"/>
      <c r="M308" s="5707"/>
      <c r="N308" s="5707"/>
      <c r="O308" s="5707"/>
      <c r="P308" s="7107"/>
      <c r="Q308" s="7107"/>
      <c r="R308" s="5698"/>
      <c r="S308" s="5698"/>
      <c r="T308" s="5698"/>
      <c r="U308" s="7748"/>
      <c r="V308" s="5698"/>
      <c r="W308" s="5695"/>
      <c r="X308" s="7145"/>
      <c r="Y308" s="883">
        <f>'BASE METAS)'!Y303</f>
        <v>7</v>
      </c>
      <c r="Z308" s="219" t="str">
        <f>'BASE METAS)'!Z303</f>
        <v>SEÑALIZACIÓN HORIZONTAL (BALIZAMIENTO DE GUION-LINEA  CONTINUA)</v>
      </c>
      <c r="AA308" s="884" t="str">
        <f>'BASE METAS)'!AA303</f>
        <v>ML</v>
      </c>
      <c r="AB308" s="887">
        <f>'BASE METAS)'!AB303</f>
        <v>720000</v>
      </c>
      <c r="AC308" s="635">
        <f>'BASE METAS)'!AC303</f>
        <v>113000</v>
      </c>
      <c r="AD308" s="889">
        <f>'BASE METAS)'!AD303</f>
        <v>0.15694444444444444</v>
      </c>
      <c r="AE308" s="635">
        <f>'BASE METAS)'!AE303</f>
        <v>200000</v>
      </c>
      <c r="AF308" s="905">
        <f>'BASE METAS)'!AF303</f>
        <v>0.27777777777777779</v>
      </c>
      <c r="AG308" s="635">
        <f>'BASE METAS)'!AG303</f>
        <v>200000</v>
      </c>
      <c r="AH308" s="889">
        <f>'BASE METAS)'!AH303</f>
        <v>0.27777777777777779</v>
      </c>
      <c r="AI308" s="635">
        <f>'BASE METAS)'!AI303</f>
        <v>237066</v>
      </c>
      <c r="AJ308" s="889">
        <f>'BASE METAS)'!AJ303</f>
        <v>0.32925833333333332</v>
      </c>
      <c r="AK308" s="295">
        <f>'BASE METAS)'!AK303</f>
        <v>1.0417583333333333</v>
      </c>
      <c r="AL308" s="970">
        <f>'BASE METAS)'!AL303</f>
        <v>7</v>
      </c>
      <c r="AM308" s="1019" t="str">
        <f>'BASE METAS)'!AM303</f>
        <v>SEÑALIZACIÓN HORIZONTAL (GUIÓN-LINEA)</v>
      </c>
      <c r="AN308" s="1019" t="str">
        <f>'BASE METAS)'!AN303</f>
        <v>MIDE  LOS METROS LINEALES A LOS QUE SE REALIZO MANTENIMIENTO A GUIONES-LINEAS CONTINUAS, TOMANDO EN CUENTA LA CANTIDAD PROGRAMADA</v>
      </c>
      <c r="AO308" s="1377" t="str">
        <f>'BASE METAS)'!AU303</f>
        <v>DESEMPEÑO</v>
      </c>
      <c r="AP308" s="970" t="str">
        <f>'BASE METAS)'!AO303</f>
        <v>NÚMERO DE METROS LINEALES QUE SE DIO MANTENIMIENTO</v>
      </c>
      <c r="AQ308" s="970" t="str">
        <f>'BASE METAS)'!AP303</f>
        <v>NÚMERO DE METROS CUADRADOS QUE SE PROGRAMARON</v>
      </c>
      <c r="AR308" s="863">
        <f>'BASE METAS)'!AQ303</f>
        <v>100</v>
      </c>
      <c r="AS308" s="1018" t="str">
        <f>'BASE METAS)'!AR303</f>
        <v>ML</v>
      </c>
      <c r="AT308" s="970" t="str">
        <f>'BASE METAS)'!AS303</f>
        <v>EFICACIA</v>
      </c>
      <c r="AU308" s="1483">
        <f>'BASE METAS)'!BO303</f>
        <v>0</v>
      </c>
      <c r="AV308" s="1">
        <f>'BASE METAS)'!BQ303</f>
        <v>720000</v>
      </c>
      <c r="AW308" s="1">
        <f>'BASE METAS)'!BR303</f>
        <v>0</v>
      </c>
      <c r="AX308" s="1">
        <f>'BASE METAS)'!BS303</f>
        <v>200000</v>
      </c>
      <c r="AY308" s="1">
        <f>'BASE METAS)'!BT303</f>
        <v>96549</v>
      </c>
      <c r="AZ308" s="1352">
        <f>'BASE METAS)'!BU303</f>
        <v>103451</v>
      </c>
      <c r="BA308" s="1352">
        <f>'BASE METAS)'!BV303</f>
        <v>0.48274499999999998</v>
      </c>
      <c r="BB308" s="1352">
        <f>'BASE METAS)'!BW303</f>
        <v>96549</v>
      </c>
      <c r="BC308" s="1352">
        <f>'BASE METAS)'!BX303</f>
        <v>623451</v>
      </c>
      <c r="BD308" s="1352">
        <f>'BASE METAS)'!BY303</f>
        <v>0.13409583333333333</v>
      </c>
      <c r="BE308" s="1352">
        <f>'BASE METAS)'!CG303</f>
        <v>0</v>
      </c>
      <c r="BF308" s="1352">
        <f>'BASE METAS)'!CJ303</f>
        <v>0</v>
      </c>
      <c r="BG308" s="1352">
        <f>'BASE METAS)'!CK303</f>
        <v>0</v>
      </c>
      <c r="BH308" s="1352">
        <f>'BASE METAS)'!CL303</f>
        <v>0</v>
      </c>
      <c r="BI308" s="1352">
        <f>'BASE METAS)'!CM304</f>
        <v>0</v>
      </c>
      <c r="BJ308" s="1352">
        <f>'BASE METAS)'!CN304</f>
        <v>0</v>
      </c>
      <c r="BK308" s="1">
        <f>'BASE METAS)'!CO304</f>
        <v>0</v>
      </c>
      <c r="BL308" s="1">
        <f>'BASE METAS)'!CP304</f>
        <v>0</v>
      </c>
      <c r="BM308" s="1">
        <f>'BASE METAS)'!CQ304</f>
        <v>0</v>
      </c>
      <c r="BN308" s="1">
        <f>'BASE METAS)'!CR304</f>
        <v>0</v>
      </c>
      <c r="BO308" s="1">
        <f>'BASE METAS)'!CS304</f>
        <v>0</v>
      </c>
      <c r="BP308" s="1">
        <f>'BASE METAS)'!CT304</f>
        <v>0</v>
      </c>
      <c r="BQ308" s="1">
        <f>'BASE METAS)'!CU304</f>
        <v>0</v>
      </c>
      <c r="BR308" s="1">
        <f>'BASE METAS)'!CV304</f>
        <v>0</v>
      </c>
      <c r="BS308" s="1">
        <f>'BASE METAS)'!CW304</f>
        <v>1500</v>
      </c>
      <c r="BT308" s="1">
        <f>'BASE METAS)'!CX304</f>
        <v>1500</v>
      </c>
      <c r="BU308" s="1">
        <f>'BASE METAS)'!FA303</f>
        <v>720000</v>
      </c>
      <c r="BV308" s="1">
        <f>'BASE METAS)'!FB303</f>
        <v>0</v>
      </c>
      <c r="BW308" s="1">
        <f>'BASE METAS)'!FC304</f>
        <v>500</v>
      </c>
      <c r="BX308" s="1">
        <f>'BASE METAS)'!FD304</f>
        <v>195</v>
      </c>
      <c r="BY308" s="1">
        <f>'BASE METAS)'!FE304</f>
        <v>-305</v>
      </c>
      <c r="BZ308" s="1">
        <f>'BASE METAS)'!FF304</f>
        <v>0.39</v>
      </c>
      <c r="CA308" s="1">
        <f>'BASE METAS)'!FG304</f>
        <v>195</v>
      </c>
      <c r="CB308" s="1">
        <f>'BASE METAS)'!FH304</f>
        <v>5105</v>
      </c>
      <c r="CC308" s="1">
        <f>'BASE METAS)'!FI304</f>
        <v>3.6792452830188678E-2</v>
      </c>
      <c r="CD308" s="1">
        <f>'BASE METAS)'!FJ304</f>
        <v>5300</v>
      </c>
      <c r="CE308" s="1">
        <f>'BASE METAS)'!FK304</f>
        <v>0</v>
      </c>
      <c r="CF308" s="1">
        <f>'BASE METAS)'!FL304</f>
        <v>500</v>
      </c>
      <c r="CG308" s="1">
        <f>'BASE METAS)'!FM304</f>
        <v>775</v>
      </c>
    </row>
    <row r="309" spans="1:85" ht="25.5" customHeight="1" x14ac:dyDescent="0.25">
      <c r="A309" s="1">
        <f>'BASE METAS)'!A304</f>
        <v>0</v>
      </c>
      <c r="B309" s="7156"/>
      <c r="C309" s="7154"/>
      <c r="D309" s="7154"/>
      <c r="E309" s="7156"/>
      <c r="F309" s="7157"/>
      <c r="G309" s="7157"/>
      <c r="H309" s="7144"/>
      <c r="I309" s="7144"/>
      <c r="J309" s="5707"/>
      <c r="K309" s="5707"/>
      <c r="L309" s="5707"/>
      <c r="M309" s="5707"/>
      <c r="N309" s="5707"/>
      <c r="O309" s="5707"/>
      <c r="P309" s="7107"/>
      <c r="Q309" s="7107"/>
      <c r="R309" s="5698"/>
      <c r="S309" s="5698"/>
      <c r="T309" s="5698"/>
      <c r="U309" s="7748"/>
      <c r="V309" s="5698"/>
      <c r="W309" s="5695"/>
      <c r="X309" s="7145"/>
      <c r="Y309" s="883">
        <f>'BASE METAS)'!Y304</f>
        <v>8</v>
      </c>
      <c r="Z309" s="219" t="str">
        <f>'BASE METAS)'!Z304</f>
        <v>SEÑALIZACIÓN HORIZONTAL (REDUCTORES DE VELOCIDAD)</v>
      </c>
      <c r="AA309" s="884" t="str">
        <f>'BASE METAS)'!AA304</f>
        <v>PIEZAS</v>
      </c>
      <c r="AB309" s="887">
        <f>'BASE METAS)'!AB304</f>
        <v>5300</v>
      </c>
      <c r="AC309" s="890">
        <f>'BASE METAS)'!AC304</f>
        <v>850</v>
      </c>
      <c r="AD309" s="889">
        <f>'BASE METAS)'!AD304</f>
        <v>0.16037735849056603</v>
      </c>
      <c r="AE309" s="890">
        <f>'BASE METAS)'!AE304</f>
        <v>1500</v>
      </c>
      <c r="AF309" s="905">
        <f>'BASE METAS)'!AF304</f>
        <v>0.28301886792452829</v>
      </c>
      <c r="AG309" s="635">
        <f>'BASE METAS)'!AG304</f>
        <v>1500</v>
      </c>
      <c r="AH309" s="889">
        <f>'BASE METAS)'!AH304</f>
        <v>0.28301886792452829</v>
      </c>
      <c r="AI309" s="635">
        <f>'BASE METAS)'!AI304</f>
        <v>637</v>
      </c>
      <c r="AJ309" s="889">
        <f>'BASE METAS)'!AJ304</f>
        <v>0.12018867924528302</v>
      </c>
      <c r="AK309" s="295">
        <f>'BASE METAS)'!AK304</f>
        <v>0.84660377358490557</v>
      </c>
      <c r="AL309" s="970">
        <f>'BASE METAS)'!AL304</f>
        <v>8</v>
      </c>
      <c r="AM309" s="1019" t="str">
        <f>'BASE METAS)'!AM304</f>
        <v>SEÑALIZACIÓN HORIZONTAL (REDUCTORES DE VELOCIDAD)</v>
      </c>
      <c r="AN309" s="1019" t="str">
        <f>'BASE METAS)'!AN304</f>
        <v>MIDE LAS PIEZAS EN LAS QUE SE SEÑALO PASOS PEATONALES, REDUTORES DE VELOCIDAD Y TOPES, REPECTO DE LAS PIEZAS PROGRAMADAS</v>
      </c>
      <c r="AO309" s="1377" t="str">
        <f>'BASE METAS)'!AU304</f>
        <v>DESEMPEÑO</v>
      </c>
      <c r="AP309" s="1019" t="str">
        <f>'BASE METAS)'!AO304</f>
        <v>NÚMERO DE PIEZAS SEÑALADAS</v>
      </c>
      <c r="AQ309" s="1019" t="str">
        <f>'BASE METAS)'!AP304</f>
        <v>NÚMERO DE PIEZAS PROGRAMADAS</v>
      </c>
      <c r="AR309" s="863">
        <f>'BASE METAS)'!AQ304</f>
        <v>100</v>
      </c>
      <c r="AS309" s="840" t="str">
        <f>'BASE METAS)'!AR304</f>
        <v>PIEZAS</v>
      </c>
      <c r="AT309" s="970" t="str">
        <f>'BASE METAS)'!AS304</f>
        <v>EFICACIA</v>
      </c>
      <c r="AU309" s="1483">
        <f>'BASE METAS)'!BO304</f>
        <v>0</v>
      </c>
      <c r="AV309" s="1">
        <f>'BASE METAS)'!BQ304</f>
        <v>5300</v>
      </c>
      <c r="AW309" s="1">
        <f>'BASE METAS)'!BR304</f>
        <v>0</v>
      </c>
      <c r="AX309" s="1">
        <f>'BASE METAS)'!BS304</f>
        <v>1500</v>
      </c>
      <c r="AY309" s="1">
        <f>'BASE METAS)'!BT304</f>
        <v>2385</v>
      </c>
      <c r="AZ309" s="1352">
        <f>'BASE METAS)'!BU304</f>
        <v>-885</v>
      </c>
      <c r="BA309" s="1352">
        <f>'BASE METAS)'!BV304</f>
        <v>1.59</v>
      </c>
      <c r="BB309" s="1352">
        <f>'BASE METAS)'!BW304</f>
        <v>2385</v>
      </c>
      <c r="BC309" s="1352">
        <f>'BASE METAS)'!BX304</f>
        <v>2915</v>
      </c>
      <c r="BD309" s="1352">
        <f>'BASE METAS)'!BY304</f>
        <v>0.45</v>
      </c>
      <c r="BE309" s="1352">
        <f>'BASE METAS)'!CG304</f>
        <v>0</v>
      </c>
      <c r="BF309" s="1352">
        <f>'BASE METAS)'!CJ304</f>
        <v>0</v>
      </c>
      <c r="BG309" s="1352">
        <f>'BASE METAS)'!CK304</f>
        <v>0</v>
      </c>
      <c r="BH309" s="1352">
        <f>'BASE METAS)'!CL304</f>
        <v>0</v>
      </c>
      <c r="BI309" s="1352">
        <f>'BASE METAS)'!CM305</f>
        <v>0</v>
      </c>
      <c r="BJ309" s="1352">
        <f>'BASE METAS)'!CN305</f>
        <v>0</v>
      </c>
      <c r="BK309" s="1">
        <f>'BASE METAS)'!CO305</f>
        <v>0</v>
      </c>
      <c r="BL309" s="1">
        <f>'BASE METAS)'!CP305</f>
        <v>0</v>
      </c>
      <c r="BM309" s="1">
        <f>'BASE METAS)'!CQ305</f>
        <v>0</v>
      </c>
      <c r="BN309" s="1">
        <f>'BASE METAS)'!CR305</f>
        <v>0</v>
      </c>
      <c r="BO309" s="1">
        <f>'BASE METAS)'!CS305</f>
        <v>0</v>
      </c>
      <c r="BP309" s="1">
        <f>'BASE METAS)'!CT305</f>
        <v>0</v>
      </c>
      <c r="BQ309" s="1">
        <f>'BASE METAS)'!CU305</f>
        <v>0</v>
      </c>
      <c r="BR309" s="1">
        <f>'BASE METAS)'!CV305</f>
        <v>0</v>
      </c>
      <c r="BS309" s="1">
        <f>'BASE METAS)'!CW305</f>
        <v>0</v>
      </c>
      <c r="BT309" s="1">
        <f>'BASE METAS)'!CX305</f>
        <v>0</v>
      </c>
      <c r="BU309" s="1">
        <f>'BASE METAS)'!FA304</f>
        <v>5300</v>
      </c>
      <c r="BV309" s="1">
        <f>'BASE METAS)'!FB304</f>
        <v>0</v>
      </c>
      <c r="BW309" s="1">
        <f>'BASE METAS)'!FC305</f>
        <v>0.05</v>
      </c>
      <c r="BX309" s="1">
        <f>'BASE METAS)'!FD305</f>
        <v>7.0000000000000007E-2</v>
      </c>
      <c r="BY309" s="1">
        <f>'BASE METAS)'!FE305</f>
        <v>2.0000000000000004E-2</v>
      </c>
      <c r="BZ309" s="1">
        <f>'BASE METAS)'!FF305</f>
        <v>1.4000000000000001</v>
      </c>
      <c r="CA309" s="1">
        <f>'BASE METAS)'!FG305</f>
        <v>0.18</v>
      </c>
      <c r="CB309" s="1">
        <f>'BASE METAS)'!FH305</f>
        <v>0.82000000000000006</v>
      </c>
      <c r="CC309" s="1">
        <f>'BASE METAS)'!FI305</f>
        <v>0.18</v>
      </c>
      <c r="CD309" s="1">
        <f>'BASE METAS)'!FJ305</f>
        <v>1</v>
      </c>
      <c r="CE309" s="1">
        <f>'BASE METAS)'!FK305</f>
        <v>0</v>
      </c>
      <c r="CF309" s="1">
        <f>'BASE METAS)'!FL305</f>
        <v>0.05</v>
      </c>
      <c r="CG309" s="1">
        <f>'BASE METAS)'!FM305</f>
        <v>0.04</v>
      </c>
    </row>
    <row r="310" spans="1:85" ht="25.5" customHeight="1" x14ac:dyDescent="0.25">
      <c r="A310" s="1">
        <f>'BASE METAS)'!A305</f>
        <v>0</v>
      </c>
      <c r="B310" s="7156"/>
      <c r="C310" s="7154"/>
      <c r="D310" s="7154"/>
      <c r="E310" s="7156"/>
      <c r="F310" s="7157"/>
      <c r="G310" s="7157"/>
      <c r="H310" s="7144"/>
      <c r="I310" s="7144"/>
      <c r="J310" s="5708"/>
      <c r="K310" s="5708"/>
      <c r="L310" s="5708"/>
      <c r="M310" s="5708"/>
      <c r="N310" s="5708"/>
      <c r="O310" s="5708"/>
      <c r="P310" s="7108"/>
      <c r="Q310" s="7108"/>
      <c r="R310" s="5699"/>
      <c r="S310" s="5699"/>
      <c r="T310" s="5699"/>
      <c r="U310" s="7749"/>
      <c r="V310" s="5699"/>
      <c r="W310" s="5695"/>
      <c r="X310" s="7145"/>
      <c r="Y310" s="916">
        <f>'BASE METAS)'!Y305</f>
        <v>9</v>
      </c>
      <c r="Z310" s="507" t="str">
        <f>'BASE METAS)'!Z305</f>
        <v>DESGRAFITADO (MANTENIMIENTO DEL EQUIPO URBANO)</v>
      </c>
      <c r="AA310" s="891" t="str">
        <f>'BASE METAS)'!AA305</f>
        <v>M2</v>
      </c>
      <c r="AB310" s="892">
        <f>'BASE METAS)'!AB305</f>
        <v>1</v>
      </c>
      <c r="AC310" s="901" t="str">
        <f>'BASE METAS)'!AC305</f>
        <v>0,10</v>
      </c>
      <c r="AD310" s="902" t="e">
        <f>'BASE METAS)'!AD305</f>
        <v>#VALUE!</v>
      </c>
      <c r="AE310" s="901">
        <f>'BASE METAS)'!AE305</f>
        <v>0.28000000000000003</v>
      </c>
      <c r="AF310" s="902">
        <f>'BASE METAS)'!AF305</f>
        <v>0.28000000000000003</v>
      </c>
      <c r="AG310" s="903">
        <f>'BASE METAS)'!AG305</f>
        <v>0</v>
      </c>
      <c r="AH310" s="902">
        <f>'BASE METAS)'!AH305</f>
        <v>0</v>
      </c>
      <c r="AI310" s="903">
        <f>'BASE METAS)'!AI305</f>
        <v>22566</v>
      </c>
      <c r="AJ310" s="902">
        <f>'BASE METAS)'!AJ305</f>
        <v>22566</v>
      </c>
      <c r="AK310" s="295" t="e">
        <f>'BASE METAS)'!AK305</f>
        <v>#VALUE!</v>
      </c>
      <c r="AL310" s="1250">
        <f>'BASE METAS)'!AL305</f>
        <v>9</v>
      </c>
      <c r="AM310" s="1019" t="str">
        <f>'BASE METAS)'!AM305</f>
        <v>DESGRAFITADO</v>
      </c>
      <c r="AN310" s="1019" t="str">
        <f>'BASE METAS)'!AN305</f>
        <v>MIDE  LOS METROS LINEALES A LOS QUE SE REALIZO DESGRAFITADO (MANTENIMIENTO DE  EQUIPO URBANO, TOMANDO EN CUENTA LA CANTIDAD PROGRAMADA</v>
      </c>
      <c r="AO310" s="1377" t="str">
        <f>'BASE METAS)'!AU305</f>
        <v>DESEMPEÑO</v>
      </c>
      <c r="AP310" s="970" t="str">
        <f>'BASE METAS)'!AO305</f>
        <v>NÚMERO DE METROS LINEAS EN LOS QUE SE DIO MANTENIMIENTO</v>
      </c>
      <c r="AQ310" s="970" t="str">
        <f>'BASE METAS)'!AP305</f>
        <v>NÚMERO DE METROS LINEAS QUE SE PROGRAMARON</v>
      </c>
      <c r="AR310" s="863">
        <f>'BASE METAS)'!AQ305</f>
        <v>100</v>
      </c>
      <c r="AS310" s="1018" t="str">
        <f>'BASE METAS)'!AR305</f>
        <v>M2</v>
      </c>
      <c r="AT310" s="970" t="str">
        <f>'BASE METAS)'!AS305</f>
        <v>EFICACIA</v>
      </c>
      <c r="AU310" s="1483">
        <f>'BASE METAS)'!BO305</f>
        <v>0</v>
      </c>
      <c r="AV310" s="1">
        <f>'BASE METAS)'!BQ305</f>
        <v>1</v>
      </c>
      <c r="AW310" s="1340">
        <f>'BASE METAS)'!BR305</f>
        <v>0</v>
      </c>
      <c r="AX310" s="1352">
        <f>'BASE METAS)'!BS305</f>
        <v>0.28000000000000003</v>
      </c>
      <c r="AY310" s="1340">
        <f>'BASE METAS)'!BT305</f>
        <v>11174</v>
      </c>
      <c r="AZ310" s="1340">
        <f>'BASE METAS)'!BU305</f>
        <v>-11173.72</v>
      </c>
      <c r="BA310" s="1340">
        <f>'BASE METAS)'!BV305</f>
        <v>39907.142857142855</v>
      </c>
      <c r="BB310" s="1340">
        <f>'BASE METAS)'!BW305</f>
        <v>20174</v>
      </c>
      <c r="BC310" s="1340">
        <f>'BASE METAS)'!BX305</f>
        <v>-20173</v>
      </c>
      <c r="BD310" s="1340">
        <f>'BASE METAS)'!BY305</f>
        <v>20174</v>
      </c>
      <c r="BE310" s="1340">
        <f>'BASE METAS)'!CG305</f>
        <v>9000</v>
      </c>
      <c r="BF310" s="1340">
        <f>'BASE METAS)'!CJ305</f>
        <v>0</v>
      </c>
      <c r="BG310" s="1352">
        <f>'BASE METAS)'!CK305</f>
        <v>0</v>
      </c>
      <c r="BH310" s="1352">
        <f>'BASE METAS)'!CL305</f>
        <v>0</v>
      </c>
      <c r="BI310" s="1352" t="e">
        <f>'BASE METAS)'!#REF!</f>
        <v>#REF!</v>
      </c>
      <c r="BJ310" s="1352" t="e">
        <f>'BASE METAS)'!#REF!</f>
        <v>#REF!</v>
      </c>
      <c r="BK310" s="1" t="e">
        <f>'BASE METAS)'!#REF!</f>
        <v>#REF!</v>
      </c>
      <c r="BL310" s="1" t="e">
        <f>'BASE METAS)'!#REF!</f>
        <v>#REF!</v>
      </c>
      <c r="BM310" s="1" t="e">
        <f>'BASE METAS)'!#REF!</f>
        <v>#REF!</v>
      </c>
      <c r="BN310" s="1" t="e">
        <f>'BASE METAS)'!#REF!</f>
        <v>#REF!</v>
      </c>
      <c r="BO310" s="1" t="e">
        <f>'BASE METAS)'!#REF!</f>
        <v>#REF!</v>
      </c>
      <c r="BP310" s="1" t="e">
        <f>'BASE METAS)'!#REF!</f>
        <v>#REF!</v>
      </c>
      <c r="BQ310" s="1" t="e">
        <f>'BASE METAS)'!#REF!</f>
        <v>#REF!</v>
      </c>
      <c r="BR310" s="1" t="e">
        <f>'BASE METAS)'!#REF!</f>
        <v>#REF!</v>
      </c>
      <c r="BS310" s="1" t="e">
        <f>'BASE METAS)'!#REF!</f>
        <v>#REF!</v>
      </c>
      <c r="BT310" s="1" t="e">
        <f>'BASE METAS)'!#REF!</f>
        <v>#REF!</v>
      </c>
      <c r="BU310" s="1">
        <f>'BASE METAS)'!FA305</f>
        <v>1</v>
      </c>
      <c r="BV310" s="1">
        <f>'BASE METAS)'!FB305</f>
        <v>0</v>
      </c>
      <c r="BW310" s="1" t="e">
        <f>'BASE METAS)'!#REF!</f>
        <v>#REF!</v>
      </c>
      <c r="BX310" s="1" t="e">
        <f>'BASE METAS)'!#REF!</f>
        <v>#REF!</v>
      </c>
      <c r="BY310" s="1" t="e">
        <f>'BASE METAS)'!#REF!</f>
        <v>#REF!</v>
      </c>
      <c r="BZ310" s="1" t="e">
        <f>'BASE METAS)'!#REF!</f>
        <v>#REF!</v>
      </c>
      <c r="CA310" s="1" t="e">
        <f>'BASE METAS)'!#REF!</f>
        <v>#REF!</v>
      </c>
      <c r="CB310" s="1" t="e">
        <f>'BASE METAS)'!#REF!</f>
        <v>#REF!</v>
      </c>
      <c r="CC310" s="1" t="e">
        <f>'BASE METAS)'!#REF!</f>
        <v>#REF!</v>
      </c>
      <c r="CD310" s="1" t="e">
        <f>'BASE METAS)'!#REF!</f>
        <v>#REF!</v>
      </c>
      <c r="CE310" s="1" t="e">
        <f>'BASE METAS)'!#REF!</f>
        <v>#REF!</v>
      </c>
      <c r="CF310" s="1" t="e">
        <f>'BASE METAS)'!#REF!</f>
        <v>#REF!</v>
      </c>
      <c r="CG310" s="1" t="e">
        <f>'BASE METAS)'!#REF!</f>
        <v>#REF!</v>
      </c>
    </row>
    <row r="311" spans="1:85" ht="38.25" customHeight="1" x14ac:dyDescent="0.25">
      <c r="A311" s="1">
        <f>'BASE METAS)'!A306</f>
        <v>48</v>
      </c>
      <c r="B311" s="7156"/>
      <c r="C311" s="7154">
        <f>'BASE METAS)'!C306</f>
        <v>1006</v>
      </c>
      <c r="D311" s="7154">
        <f>'BASE METAS)'!D306</f>
        <v>7</v>
      </c>
      <c r="E311" s="7156" t="str">
        <f>'BASE METAS)'!E306</f>
        <v>ALUMBRADO PÚBLICO</v>
      </c>
      <c r="F311" s="7175" t="str">
        <f>'BASE METAS)'!F306</f>
        <v>H00</v>
      </c>
      <c r="G311" s="7175" t="str">
        <f>'BASE METAS)'!G306</f>
        <v>127</v>
      </c>
      <c r="H311" s="7144" t="str">
        <f>'BASE METAS)'!H306</f>
        <v>10</v>
      </c>
      <c r="I311" s="7144" t="str">
        <f>'BASE METAS)'!I306</f>
        <v>04</v>
      </c>
      <c r="J311" s="5706" t="str">
        <f>'BASE METAS)'!J306</f>
        <v>01</v>
      </c>
      <c r="K311" s="5706" t="str">
        <f>'BASE METAS)'!K306</f>
        <v>02</v>
      </c>
      <c r="L311" s="5706" t="str">
        <f>'BASE METAS)'!L306</f>
        <v>01</v>
      </c>
      <c r="M311" s="5706" t="str">
        <f>'BASE METAS)'!M306</f>
        <v>101</v>
      </c>
      <c r="N311" s="5706" t="str">
        <f>'BASE METAS)'!N306</f>
        <v>Servicios Públicos</v>
      </c>
      <c r="O311" s="5706" t="str">
        <f>'BASE METAS)'!O306</f>
        <v>Alumbrado Público</v>
      </c>
      <c r="P311" s="7106" t="str">
        <f>'BASE METAS)'!P306</f>
        <v>Desarrollo regional, urbano y ecología</v>
      </c>
      <c r="Q311" s="5697" t="str">
        <f>'BASE METAS)'!Q306</f>
        <v>Servicios públicos y electricidad</v>
      </c>
      <c r="R311" s="5706" t="str">
        <f>'BASE METAS)'!R306</f>
        <v>Energía</v>
      </c>
      <c r="S311" s="5697" t="str">
        <f>'BASE METAS)'!S306</f>
        <v>Alumbrado público</v>
      </c>
      <c r="T311" s="5706" t="str">
        <f>'BASE METAS)'!T306</f>
        <v>Alumbrado público</v>
      </c>
      <c r="U311" s="7747" t="str">
        <f>'BASE METAS)'!U306</f>
        <v>Mantener en operatividad el mantenimiento de postes de madera, metálicos y concreto mediante la alicación de pintura, así como el servicio de energía eléctrica en espacio públicos, calles y avenidas, para incrementar las condiciones de seguridad vial y peatonal, contribuyendo al embellecimiento del entorno de la imagen urbana del municipio, apegándose a la norma técnica aplicable y a los lineamientos de ahorro de energía.</v>
      </c>
      <c r="V311" s="5697" t="str">
        <f>'BASE METAS)'!V306</f>
        <v>Tlalnepantla Progresista</v>
      </c>
      <c r="W311" s="5694">
        <f>'BASE METAS)'!W306</f>
        <v>31833891</v>
      </c>
      <c r="X311" s="7102" t="str">
        <f>'BASE METAS)'!X306</f>
        <v xml:space="preserve">SUBDIRECCIÓN DE ALUMBRADO PÚBLICO Y VIALIDADES </v>
      </c>
      <c r="Y311" s="913">
        <f>'BASE METAS)'!Y306</f>
        <v>1</v>
      </c>
      <c r="Z311" s="499" t="str">
        <f>'BASE METAS)'!Z306</f>
        <v xml:space="preserve">ATENDER REPORTES DE ALUMBRADIO PÚBLICO SOLICITADOS POR LA CIUDADANIA </v>
      </c>
      <c r="AA311" s="909" t="str">
        <f>'BASE METAS)'!AA306</f>
        <v>REPORTE</v>
      </c>
      <c r="AB311" s="910">
        <f>'BASE METAS)'!AB306</f>
        <v>13000</v>
      </c>
      <c r="AC311" s="911">
        <f>'BASE METAS)'!AC306</f>
        <v>2100</v>
      </c>
      <c r="AD311" s="912">
        <f>'BASE METAS)'!AD306</f>
        <v>0.16153846153846155</v>
      </c>
      <c r="AE311" s="911">
        <f>'BASE METAS)'!AE306</f>
        <v>3600</v>
      </c>
      <c r="AF311" s="912">
        <f>'BASE METAS)'!AF306</f>
        <v>0.27692307692307694</v>
      </c>
      <c r="AG311" s="911">
        <f>'BASE METAS)'!AG306</f>
        <v>3600</v>
      </c>
      <c r="AH311" s="912">
        <f>'BASE METAS)'!AH306</f>
        <v>0.27692307692307694</v>
      </c>
      <c r="AI311" s="911">
        <f>'BASE METAS)'!AI306</f>
        <v>3700</v>
      </c>
      <c r="AJ311" s="912">
        <f>'BASE METAS)'!AJ306</f>
        <v>0.2846153846153846</v>
      </c>
      <c r="AK311" s="211">
        <f>'BASE METAS)'!AK306</f>
        <v>1</v>
      </c>
      <c r="AL311" s="1250">
        <f>'BASE METAS)'!AL306</f>
        <v>1</v>
      </c>
      <c r="AM311" s="1019" t="str">
        <f>'BASE METAS)'!AM306</f>
        <v xml:space="preserve">ATENCIÓN DE REPORTES DE SERVICIO AL ALUMBRADO </v>
      </c>
      <c r="AN311" s="1019" t="str">
        <f>'BASE METAS)'!AN306</f>
        <v>MIDE REPORTES REALIZADOS DEL ALUMBRADO PÚBLICO, CON RESPECTO A LO PROGRAMADO</v>
      </c>
      <c r="AO311" s="1377" t="str">
        <f>'BASE METAS)'!AU306</f>
        <v>DESEMPEÑO</v>
      </c>
      <c r="AP311" s="1020" t="str">
        <f>'BASE METAS)'!AO306</f>
        <v>NÚMERO DE REPORTES REALIDOS</v>
      </c>
      <c r="AQ311" s="1020" t="str">
        <f>'BASE METAS)'!AP306</f>
        <v>NÚMERO DE REPORTES PROGRAMADOS</v>
      </c>
      <c r="AR311" s="863">
        <f>'BASE METAS)'!AQ306</f>
        <v>100</v>
      </c>
      <c r="AS311" s="840" t="str">
        <f>'BASE METAS)'!AR306</f>
        <v>REPORTE</v>
      </c>
      <c r="AT311" s="1019" t="str">
        <f>'BASE METAS)'!AS306</f>
        <v>EFICACIA</v>
      </c>
      <c r="AU311" s="1490">
        <f>'BASE METAS)'!BO306</f>
        <v>0</v>
      </c>
      <c r="AV311" s="1">
        <f>'BASE METAS)'!BQ306</f>
        <v>13000</v>
      </c>
      <c r="AW311" s="1352">
        <f>'BASE METAS)'!BR306</f>
        <v>0</v>
      </c>
      <c r="AX311" s="1352">
        <f>'BASE METAS)'!BS306</f>
        <v>3600</v>
      </c>
      <c r="AY311" s="1352">
        <f>'BASE METAS)'!BT306</f>
        <v>2907</v>
      </c>
      <c r="AZ311" s="1352">
        <f>'BASE METAS)'!BU306</f>
        <v>693</v>
      </c>
      <c r="BA311" s="1352">
        <f>'BASE METAS)'!BV306</f>
        <v>0.8075</v>
      </c>
      <c r="BB311" s="1352">
        <f>'BASE METAS)'!BW306</f>
        <v>7080</v>
      </c>
      <c r="BC311" s="1352">
        <f>'BASE METAS)'!BX306</f>
        <v>5920</v>
      </c>
      <c r="BD311" s="1352">
        <f>'BASE METAS)'!BY306</f>
        <v>0.54461538461538461</v>
      </c>
      <c r="BE311" s="1352">
        <f>'BASE METAS)'!CG306</f>
        <v>4173</v>
      </c>
      <c r="BF311" s="1352">
        <f>'BASE METAS)'!CJ306</f>
        <v>0</v>
      </c>
      <c r="BG311" s="1352">
        <f>'BASE METAS)'!CK306</f>
        <v>0</v>
      </c>
      <c r="BH311" s="1352">
        <f>'BASE METAS)'!CL306</f>
        <v>0</v>
      </c>
      <c r="BI311" s="1340">
        <f>'BASE METAS)'!CM306</f>
        <v>0</v>
      </c>
      <c r="BJ311" s="1340">
        <f>'BASE METAS)'!CN306</f>
        <v>0</v>
      </c>
      <c r="BK311" s="1340">
        <f>'BASE METAS)'!CO306</f>
        <v>0</v>
      </c>
      <c r="BL311" s="1">
        <f>'BASE METAS)'!CP306</f>
        <v>0</v>
      </c>
      <c r="BM311" s="1">
        <f>'BASE METAS)'!CQ306</f>
        <v>0</v>
      </c>
      <c r="BN311" s="1">
        <f>'BASE METAS)'!CR306</f>
        <v>0</v>
      </c>
      <c r="BO311" s="1">
        <f>'BASE METAS)'!CS306</f>
        <v>0</v>
      </c>
      <c r="BP311" s="1">
        <f>'BASE METAS)'!CT306</f>
        <v>0</v>
      </c>
      <c r="BQ311" s="1">
        <f>'BASE METAS)'!CU306</f>
        <v>0</v>
      </c>
      <c r="BR311" s="1">
        <f>'BASE METAS)'!CV306</f>
        <v>0</v>
      </c>
      <c r="BS311" s="1">
        <f>'BASE METAS)'!CW306</f>
        <v>3600</v>
      </c>
      <c r="BT311" s="1">
        <f>'BASE METAS)'!CX306</f>
        <v>3600</v>
      </c>
      <c r="BU311" s="1" t="e">
        <f>'BASE METAS)'!#REF!</f>
        <v>#REF!</v>
      </c>
      <c r="BV311" s="1" t="e">
        <f>'BASE METAS)'!#REF!</f>
        <v>#REF!</v>
      </c>
      <c r="BW311" s="1" t="e">
        <f>'BASE METAS)'!#REF!</f>
        <v>#REF!</v>
      </c>
      <c r="BX311" s="1" t="e">
        <f>'BASE METAS)'!#REF!</f>
        <v>#REF!</v>
      </c>
      <c r="BY311" s="1" t="e">
        <f>'BASE METAS)'!#REF!</f>
        <v>#REF!</v>
      </c>
      <c r="BZ311" s="1" t="e">
        <f>'BASE METAS)'!#REF!</f>
        <v>#REF!</v>
      </c>
      <c r="CA311" s="1" t="e">
        <f>'BASE METAS)'!#REF!</f>
        <v>#REF!</v>
      </c>
      <c r="CB311" s="1" t="e">
        <f>'BASE METAS)'!#REF!</f>
        <v>#REF!</v>
      </c>
      <c r="CC311" s="1" t="e">
        <f>'BASE METAS)'!#REF!</f>
        <v>#REF!</v>
      </c>
      <c r="CD311" s="1" t="e">
        <f>'BASE METAS)'!#REF!</f>
        <v>#REF!</v>
      </c>
      <c r="CE311" s="1" t="e">
        <f>'BASE METAS)'!#REF!</f>
        <v>#REF!</v>
      </c>
      <c r="CF311" s="1" t="e">
        <f>'BASE METAS)'!#REF!</f>
        <v>#REF!</v>
      </c>
      <c r="CG311" s="1" t="e">
        <f>'BASE METAS)'!#REF!</f>
        <v>#REF!</v>
      </c>
    </row>
    <row r="312" spans="1:85" ht="63.75" x14ac:dyDescent="0.25">
      <c r="A312" s="1">
        <f>'BASE METAS)'!A307</f>
        <v>0</v>
      </c>
      <c r="B312" s="7156"/>
      <c r="C312" s="7154"/>
      <c r="D312" s="7154"/>
      <c r="E312" s="7156"/>
      <c r="F312" s="7175"/>
      <c r="G312" s="7175"/>
      <c r="H312" s="7144"/>
      <c r="I312" s="7144"/>
      <c r="J312" s="5707"/>
      <c r="K312" s="5707"/>
      <c r="L312" s="5707"/>
      <c r="M312" s="5707"/>
      <c r="N312" s="5707"/>
      <c r="O312" s="5707"/>
      <c r="P312" s="7107"/>
      <c r="Q312" s="5698"/>
      <c r="R312" s="5707"/>
      <c r="S312" s="5698"/>
      <c r="T312" s="5707"/>
      <c r="U312" s="7748"/>
      <c r="V312" s="5698"/>
      <c r="W312" s="5695"/>
      <c r="X312" s="7145"/>
      <c r="Y312" s="883">
        <f>'BASE METAS)'!Y307</f>
        <v>2</v>
      </c>
      <c r="Z312" s="219" t="str">
        <f>'BASE METAS)'!Z307</f>
        <v xml:space="preserve">RESTABLECER EL SERVICIO DE ALUMBRADO PÚBLICO </v>
      </c>
      <c r="AA312" s="884" t="str">
        <f>'BASE METAS)'!AA307</f>
        <v xml:space="preserve">REPARACIÓN </v>
      </c>
      <c r="AB312" s="887">
        <f>'BASE METAS)'!AB307</f>
        <v>5000</v>
      </c>
      <c r="AC312" s="917">
        <f>'BASE METAS)'!AC307</f>
        <v>800</v>
      </c>
      <c r="AD312" s="905">
        <f>'BASE METAS)'!AD307</f>
        <v>0.16</v>
      </c>
      <c r="AE312" s="917">
        <f>'BASE METAS)'!AE307</f>
        <v>1400</v>
      </c>
      <c r="AF312" s="905">
        <f>'BASE METAS)'!AF307</f>
        <v>0.28000000000000003</v>
      </c>
      <c r="AG312" s="917">
        <f>'BASE METAS)'!AG307</f>
        <v>1400</v>
      </c>
      <c r="AH312" s="905">
        <f>'BASE METAS)'!AH307</f>
        <v>0.28000000000000003</v>
      </c>
      <c r="AI312" s="917">
        <f>'BASE METAS)'!AI307</f>
        <v>4201</v>
      </c>
      <c r="AJ312" s="905">
        <f>'BASE METAS)'!AJ307</f>
        <v>0.84019999999999995</v>
      </c>
      <c r="AK312" s="211">
        <f>'BASE METAS)'!AK307</f>
        <v>1.5602</v>
      </c>
      <c r="AL312" s="970">
        <f>'BASE METAS)'!AL307</f>
        <v>2</v>
      </c>
      <c r="AM312" s="1019" t="str">
        <f>'BASE METAS)'!AM307</f>
        <v>RESTABLECER EL SERVICIO DE ALUMBRADO PÚBLICO</v>
      </c>
      <c r="AN312" s="1019" t="str">
        <f>'BASE METAS)'!AN307</f>
        <v>MIDE LOS SERVICIOS REALIZADOS DE MANTENIMIENTO Y REPARACIÓN DE LUMINARIAS, CON RESPECTO A LO PROGRAMADO</v>
      </c>
      <c r="AO312" s="1377" t="str">
        <f>'BASE METAS)'!AU307</f>
        <v>DESEMPEÑO</v>
      </c>
      <c r="AP312" s="1019" t="str">
        <f>'BASE METAS)'!AO307</f>
        <v>No DE SERVICIOS DE MANTENIMIENTO Y REPARACIÓN LLEVADOS ACABO</v>
      </c>
      <c r="AQ312" s="1019" t="str">
        <f>'BASE METAS)'!AP307</f>
        <v>No DE SERVICIOS DE MANTENIMIENTO Y REPARACIÓN PROGRAMADOS</v>
      </c>
      <c r="AR312" s="863">
        <f>'BASE METAS)'!AQ307</f>
        <v>100</v>
      </c>
      <c r="AS312" s="840" t="str">
        <f>'BASE METAS)'!AR307</f>
        <v xml:space="preserve">REPARACIÓN </v>
      </c>
      <c r="AT312" s="970" t="str">
        <f>'BASE METAS)'!AS307</f>
        <v>EFICACIA</v>
      </c>
      <c r="AU312" s="1483">
        <f>'BASE METAS)'!BO307</f>
        <v>0</v>
      </c>
      <c r="AV312" s="1">
        <f>'BASE METAS)'!BQ307</f>
        <v>5000</v>
      </c>
      <c r="AW312" s="1340">
        <f>'BASE METAS)'!BR307</f>
        <v>0</v>
      </c>
      <c r="AX312" s="1340">
        <f>'BASE METAS)'!BS307</f>
        <v>1400</v>
      </c>
      <c r="AY312" s="1340">
        <f>'BASE METAS)'!BT307</f>
        <v>5686</v>
      </c>
      <c r="AZ312" s="1340">
        <f>'BASE METAS)'!BU307</f>
        <v>-4286</v>
      </c>
      <c r="BA312" s="1352">
        <f>'BASE METAS)'!BV307</f>
        <v>4.0614285714285714</v>
      </c>
      <c r="BB312" s="1340">
        <f>'BASE METAS)'!BW307</f>
        <v>6997</v>
      </c>
      <c r="BC312" s="1340">
        <f>'BASE METAS)'!BX307</f>
        <v>-1997</v>
      </c>
      <c r="BD312" s="1340">
        <f>'BASE METAS)'!BY307</f>
        <v>1.3994</v>
      </c>
      <c r="BE312" s="1340">
        <f>'BASE METAS)'!CG307</f>
        <v>1311</v>
      </c>
      <c r="BF312" s="1249">
        <f>'BASE METAS)'!CJ307</f>
        <v>0</v>
      </c>
      <c r="BG312" s="1352">
        <f>'BASE METAS)'!CK307</f>
        <v>0</v>
      </c>
      <c r="BH312" s="1352">
        <f>'BASE METAS)'!CL307</f>
        <v>0</v>
      </c>
      <c r="BI312" s="1352">
        <f>'BASE METAS)'!CM307</f>
        <v>0</v>
      </c>
      <c r="BJ312" s="1340">
        <f>'BASE METAS)'!CN307</f>
        <v>0</v>
      </c>
      <c r="BK312" s="1340">
        <f>'BASE METAS)'!CO307</f>
        <v>0</v>
      </c>
      <c r="BL312" s="1">
        <f>'BASE METAS)'!CP307</f>
        <v>0</v>
      </c>
      <c r="BM312" s="1">
        <f>'BASE METAS)'!CQ307</f>
        <v>0</v>
      </c>
      <c r="BN312" s="1">
        <f>'BASE METAS)'!CR307</f>
        <v>0</v>
      </c>
      <c r="BO312" s="1">
        <f>'BASE METAS)'!CS307</f>
        <v>0</v>
      </c>
      <c r="BP312" s="1">
        <f>'BASE METAS)'!CT307</f>
        <v>0</v>
      </c>
      <c r="BQ312" s="1">
        <f>'BASE METAS)'!CU307</f>
        <v>0</v>
      </c>
      <c r="BR312" s="1">
        <f>'BASE METAS)'!CV307</f>
        <v>0</v>
      </c>
      <c r="BS312" s="1">
        <f>'BASE METAS)'!CW307</f>
        <v>1400</v>
      </c>
      <c r="BT312" s="1">
        <f>'BASE METAS)'!CX307</f>
        <v>1400</v>
      </c>
      <c r="BU312" s="1">
        <f>'BASE METAS)'!FA306</f>
        <v>13000</v>
      </c>
      <c r="BV312" s="1">
        <f>'BASE METAS)'!FB306</f>
        <v>0</v>
      </c>
      <c r="BW312" s="1">
        <f>'BASE METAS)'!FC306</f>
        <v>1214</v>
      </c>
      <c r="BX312" s="1">
        <f>'BASE METAS)'!FD306</f>
        <v>931</v>
      </c>
      <c r="BY312" s="1">
        <f>'BASE METAS)'!FE306</f>
        <v>-283</v>
      </c>
      <c r="BZ312" s="1">
        <f>'BASE METAS)'!FF306</f>
        <v>0.76688632619439867</v>
      </c>
      <c r="CA312" s="1">
        <f>'BASE METAS)'!FG306</f>
        <v>5104</v>
      </c>
      <c r="CB312" s="1">
        <f>'BASE METAS)'!FH306</f>
        <v>7896</v>
      </c>
      <c r="CC312" s="1">
        <f>'BASE METAS)'!FI306</f>
        <v>0.39261538461538459</v>
      </c>
      <c r="CD312" s="1">
        <f>'BASE METAS)'!FJ306</f>
        <v>13000</v>
      </c>
      <c r="CE312" s="1">
        <f>'BASE METAS)'!FK306</f>
        <v>0</v>
      </c>
      <c r="CF312" s="1">
        <f>'BASE METAS)'!FL306</f>
        <v>1194</v>
      </c>
      <c r="CG312" s="1">
        <f>'BASE METAS)'!FM306</f>
        <v>974</v>
      </c>
    </row>
    <row r="313" spans="1:85" ht="51" x14ac:dyDescent="0.25">
      <c r="A313" s="1">
        <f>'BASE METAS)'!A308</f>
        <v>0</v>
      </c>
      <c r="B313" s="7156"/>
      <c r="C313" s="7154"/>
      <c r="D313" s="7154"/>
      <c r="E313" s="7156"/>
      <c r="F313" s="7175"/>
      <c r="G313" s="7175"/>
      <c r="H313" s="7144"/>
      <c r="I313" s="7144"/>
      <c r="J313" s="5707"/>
      <c r="K313" s="5707"/>
      <c r="L313" s="5707"/>
      <c r="M313" s="5707"/>
      <c r="N313" s="5707"/>
      <c r="O313" s="5707"/>
      <c r="P313" s="7107"/>
      <c r="Q313" s="5698"/>
      <c r="R313" s="5707"/>
      <c r="S313" s="5698"/>
      <c r="T313" s="5707"/>
      <c r="U313" s="7748"/>
      <c r="V313" s="5698"/>
      <c r="W313" s="5695"/>
      <c r="X313" s="7145"/>
      <c r="Y313" s="883">
        <f>'BASE METAS)'!Y308</f>
        <v>3</v>
      </c>
      <c r="Z313" s="219" t="str">
        <f>'BASE METAS)'!Z308</f>
        <v xml:space="preserve">INSTALACIÓN DE LUMINARIAS EN ZONAS OSCURAS </v>
      </c>
      <c r="AA313" s="884" t="str">
        <f>'BASE METAS)'!AA308</f>
        <v>PIEZA</v>
      </c>
      <c r="AB313" s="887">
        <f>'BASE METAS)'!AB308</f>
        <v>500</v>
      </c>
      <c r="AC313" s="917">
        <f>'BASE METAS)'!AC308</f>
        <v>80</v>
      </c>
      <c r="AD313" s="905">
        <f>'BASE METAS)'!AD308</f>
        <v>0.16</v>
      </c>
      <c r="AE313" s="917">
        <f>'BASE METAS)'!AE308</f>
        <v>140</v>
      </c>
      <c r="AF313" s="905">
        <f>'BASE METAS)'!AF308</f>
        <v>0.28000000000000003</v>
      </c>
      <c r="AG313" s="917">
        <f>'BASE METAS)'!AG308</f>
        <v>140</v>
      </c>
      <c r="AH313" s="905">
        <f>'BASE METAS)'!AH308</f>
        <v>0.28000000000000003</v>
      </c>
      <c r="AI313" s="917">
        <f>'BASE METAS)'!AI308</f>
        <v>140</v>
      </c>
      <c r="AJ313" s="905">
        <f>'BASE METAS)'!AJ308</f>
        <v>0.28000000000000003</v>
      </c>
      <c r="AK313" s="211">
        <f>'BASE METAS)'!AK308</f>
        <v>1</v>
      </c>
      <c r="AL313" s="1250">
        <f>'BASE METAS)'!AL308</f>
        <v>3</v>
      </c>
      <c r="AM313" s="970" t="str">
        <f>'BASE METAS)'!AM308</f>
        <v>INSTALACION DE LUMINARIAS</v>
      </c>
      <c r="AN313" s="970" t="str">
        <f>'BASE METAS)'!AN308</f>
        <v>MIDE LOS SERVICIOS REALIZADOS  DE INSTALACION DE NUEVAS LUMINARIAS, CON RESPECTO A LO PROGRAMADO</v>
      </c>
      <c r="AO313" s="1377" t="str">
        <f>'BASE METAS)'!AU308</f>
        <v>DESEMPEÑO</v>
      </c>
      <c r="AP313" s="970" t="str">
        <f>'BASE METAS)'!AO308</f>
        <v>NÚMERO DE SERVICIOS DE LUMINARIAS REALIZADAS</v>
      </c>
      <c r="AQ313" s="970" t="str">
        <f>'BASE METAS)'!AP308</f>
        <v>NÚMERO DE SERVICIOS DE LUMINARIAS PROGRAMADAS</v>
      </c>
      <c r="AR313" s="863">
        <f>'BASE METAS)'!AQ308</f>
        <v>100</v>
      </c>
      <c r="AS313" s="1018" t="str">
        <f>'BASE METAS)'!AR308</f>
        <v>PIEZA</v>
      </c>
      <c r="AT313" s="970" t="str">
        <f>'BASE METAS)'!AS308</f>
        <v>EFICACIA</v>
      </c>
      <c r="AU313" s="1483">
        <f>'BASE METAS)'!BO308</f>
        <v>0</v>
      </c>
      <c r="AV313" s="1">
        <f>'BASE METAS)'!BQ308</f>
        <v>500</v>
      </c>
      <c r="AW313" s="1">
        <f>'BASE METAS)'!BR308</f>
        <v>0</v>
      </c>
      <c r="AX313" s="1">
        <f>'BASE METAS)'!BS308</f>
        <v>140</v>
      </c>
      <c r="AY313" s="1">
        <f>'BASE METAS)'!BT308</f>
        <v>301</v>
      </c>
      <c r="AZ313" s="1352">
        <f>'BASE METAS)'!BU308</f>
        <v>-161</v>
      </c>
      <c r="BA313" s="1352">
        <f>'BASE METAS)'!BV308</f>
        <v>2.15</v>
      </c>
      <c r="BB313" s="1352">
        <f>'BASE METAS)'!BW308</f>
        <v>376</v>
      </c>
      <c r="BC313" s="1352">
        <f>'BASE METAS)'!BX308</f>
        <v>124</v>
      </c>
      <c r="BD313" s="1352">
        <f>'BASE METAS)'!BY308</f>
        <v>0.752</v>
      </c>
      <c r="BE313" s="1352">
        <f>'BASE METAS)'!CG308</f>
        <v>75</v>
      </c>
      <c r="BF313" s="1352">
        <f>'BASE METAS)'!CJ308</f>
        <v>0</v>
      </c>
      <c r="BG313" s="1352">
        <f>'BASE METAS)'!CK308</f>
        <v>0</v>
      </c>
      <c r="BH313" s="1352">
        <f>'BASE METAS)'!CL308</f>
        <v>0</v>
      </c>
      <c r="BI313" s="1352">
        <f>'BASE METAS)'!CM308</f>
        <v>0</v>
      </c>
      <c r="BJ313" s="1255">
        <f>'BASE METAS)'!CN308</f>
        <v>0</v>
      </c>
      <c r="BK313" s="1254">
        <f>'BASE METAS)'!CO308</f>
        <v>0</v>
      </c>
      <c r="BL313" s="1">
        <f>'BASE METAS)'!CP308</f>
        <v>0</v>
      </c>
      <c r="BM313" s="1">
        <f>'BASE METAS)'!CQ308</f>
        <v>0</v>
      </c>
      <c r="BN313" s="1">
        <f>'BASE METAS)'!CR308</f>
        <v>0</v>
      </c>
      <c r="BO313" s="1">
        <f>'BASE METAS)'!CS308</f>
        <v>0</v>
      </c>
      <c r="BP313" s="1">
        <f>'BASE METAS)'!CT308</f>
        <v>0</v>
      </c>
      <c r="BQ313" s="1">
        <f>'BASE METAS)'!CU308</f>
        <v>0</v>
      </c>
      <c r="BR313" s="1">
        <f>'BASE METAS)'!CV308</f>
        <v>0</v>
      </c>
      <c r="BS313" s="1">
        <f>'BASE METAS)'!CW308</f>
        <v>140</v>
      </c>
      <c r="BT313" s="1">
        <f>'BASE METAS)'!CX308</f>
        <v>140</v>
      </c>
      <c r="BU313" s="1">
        <f>'BASE METAS)'!FA307</f>
        <v>5000</v>
      </c>
      <c r="BV313" s="1">
        <f>'BASE METAS)'!FB307</f>
        <v>0</v>
      </c>
      <c r="BW313" s="1">
        <f>'BASE METAS)'!FC307</f>
        <v>467</v>
      </c>
      <c r="BX313" s="1">
        <f>'BASE METAS)'!FD307</f>
        <v>1527</v>
      </c>
      <c r="BY313" s="1">
        <f>'BASE METAS)'!FE307</f>
        <v>1060</v>
      </c>
      <c r="BZ313" s="1">
        <f>'BASE METAS)'!FF307</f>
        <v>3.2698072805139184</v>
      </c>
      <c r="CA313" s="1">
        <f>'BASE METAS)'!FG307</f>
        <v>2838</v>
      </c>
      <c r="CB313" s="1">
        <f>'BASE METAS)'!FH307</f>
        <v>2162</v>
      </c>
      <c r="CC313" s="1">
        <f>'BASE METAS)'!FI307</f>
        <v>0.56759999999999999</v>
      </c>
      <c r="CD313" s="1">
        <f>'BASE METAS)'!FJ307</f>
        <v>5000</v>
      </c>
      <c r="CE313" s="1">
        <f>'BASE METAS)'!FK307</f>
        <v>0</v>
      </c>
      <c r="CF313" s="1">
        <f>'BASE METAS)'!FL307</f>
        <v>467</v>
      </c>
      <c r="CG313" s="1">
        <f>'BASE METAS)'!FM307</f>
        <v>2149</v>
      </c>
    </row>
    <row r="314" spans="1:85" ht="51" x14ac:dyDescent="0.25">
      <c r="A314" s="1">
        <f>'BASE METAS)'!A309</f>
        <v>0</v>
      </c>
      <c r="B314" s="7156"/>
      <c r="C314" s="7154"/>
      <c r="D314" s="7154"/>
      <c r="E314" s="7156"/>
      <c r="F314" s="7175"/>
      <c r="G314" s="7175"/>
      <c r="H314" s="7144"/>
      <c r="I314" s="7144"/>
      <c r="J314" s="5707"/>
      <c r="K314" s="5707"/>
      <c r="L314" s="5707"/>
      <c r="M314" s="5707"/>
      <c r="N314" s="5707"/>
      <c r="O314" s="5707"/>
      <c r="P314" s="7107"/>
      <c r="Q314" s="5698"/>
      <c r="R314" s="5707"/>
      <c r="S314" s="5698"/>
      <c r="T314" s="5707"/>
      <c r="U314" s="7748"/>
      <c r="V314" s="5698"/>
      <c r="W314" s="5695"/>
      <c r="X314" s="7145"/>
      <c r="Y314" s="913">
        <f>'BASE METAS)'!Y309</f>
        <v>4</v>
      </c>
      <c r="Z314" s="504" t="str">
        <f>'BASE METAS)'!Z309</f>
        <v xml:space="preserve">DAR MANTENIMIENTO A POSTERIA DEL ALUMBRADO PÚBLICO </v>
      </c>
      <c r="AA314" s="914" t="str">
        <f>'BASE METAS)'!AA309</f>
        <v>PIEZA</v>
      </c>
      <c r="AB314" s="915">
        <f>'BASE METAS)'!AB309</f>
        <v>3000</v>
      </c>
      <c r="AC314" s="895">
        <f>'BASE METAS)'!AC309</f>
        <v>480</v>
      </c>
      <c r="AD314" s="894">
        <f>'BASE METAS)'!AD309</f>
        <v>0.16</v>
      </c>
      <c r="AE314" s="895">
        <f>'BASE METAS)'!AE309</f>
        <v>830</v>
      </c>
      <c r="AF314" s="894">
        <f>'BASE METAS)'!AF309</f>
        <v>0.28000000000000003</v>
      </c>
      <c r="AG314" s="895">
        <f>'BASE METAS)'!AG309</f>
        <v>830</v>
      </c>
      <c r="AH314" s="894">
        <f>'BASE METAS)'!AH309</f>
        <v>0.27666666666666667</v>
      </c>
      <c r="AI314" s="895">
        <f>'BASE METAS)'!AI309</f>
        <v>0</v>
      </c>
      <c r="AJ314" s="894">
        <f>'BASE METAS)'!AJ309</f>
        <v>0</v>
      </c>
      <c r="AK314" s="211">
        <f>'BASE METAS)'!AK309</f>
        <v>0.71666666666666679</v>
      </c>
      <c r="AL314" s="970">
        <f>'BASE METAS)'!AL309</f>
        <v>4</v>
      </c>
      <c r="AM314" s="970" t="str">
        <f>'BASE METAS)'!AM309</f>
        <v>MANTENIMIENTO DE POSTERIA DEL ALUMBRADO PÚBLICO</v>
      </c>
      <c r="AN314" s="970" t="str">
        <f>'BASE METAS)'!AN309</f>
        <v>MIDE EL MANTENIMIENTO REALIZADO EN POSTES DE ALUMBRADO, CON RESPECTO A LO PROGRAMADO</v>
      </c>
      <c r="AO314" s="1377" t="str">
        <f>'BASE METAS)'!AU309</f>
        <v>DESEMPEÑO</v>
      </c>
      <c r="AP314" s="970" t="str">
        <f>'BASE METAS)'!AO309</f>
        <v>NÚMERO DE MANTENIMIENTO A POSTES REALIZADOS</v>
      </c>
      <c r="AQ314" s="970" t="str">
        <f>'BASE METAS)'!AP309</f>
        <v>NÚMERO DE MANTENIMIENTO A POSTES PROGRAMADOS</v>
      </c>
      <c r="AR314" s="863">
        <f>'BASE METAS)'!AQ309</f>
        <v>100</v>
      </c>
      <c r="AS314" s="1018" t="str">
        <f>'BASE METAS)'!AR309</f>
        <v>PIEZA</v>
      </c>
      <c r="AT314" s="970" t="str">
        <f>'BASE METAS)'!AS309</f>
        <v>EFICACIA</v>
      </c>
      <c r="AU314" s="1483">
        <f>'BASE METAS)'!BO309</f>
        <v>0</v>
      </c>
      <c r="AV314" s="1">
        <f>'BASE METAS)'!BQ309</f>
        <v>3000</v>
      </c>
      <c r="AW314" s="1">
        <f>'BASE METAS)'!BR309</f>
        <v>0</v>
      </c>
      <c r="AX314" s="1">
        <f>'BASE METAS)'!BS309</f>
        <v>830</v>
      </c>
      <c r="AY314" s="1">
        <f>'BASE METAS)'!BT309</f>
        <v>65</v>
      </c>
      <c r="AZ314" s="1352">
        <f>'BASE METAS)'!BU309</f>
        <v>765</v>
      </c>
      <c r="BA314" s="1352">
        <f>'BASE METAS)'!BV309</f>
        <v>7.8313253012048195E-2</v>
      </c>
      <c r="BB314" s="1352">
        <f>'BASE METAS)'!BW309</f>
        <v>65</v>
      </c>
      <c r="BC314" s="1352">
        <f>'BASE METAS)'!BX309</f>
        <v>2935</v>
      </c>
      <c r="BD314" s="1352">
        <f>'BASE METAS)'!BY309</f>
        <v>2.1666666666666667E-2</v>
      </c>
      <c r="BE314" s="1352">
        <f>'BASE METAS)'!CG309</f>
        <v>0</v>
      </c>
      <c r="BF314" s="1352">
        <f>'BASE METAS)'!CJ309</f>
        <v>0</v>
      </c>
      <c r="BG314" s="1352">
        <f>'BASE METAS)'!CK309</f>
        <v>0</v>
      </c>
      <c r="BH314" s="1352">
        <f>'BASE METAS)'!CL309</f>
        <v>0</v>
      </c>
      <c r="BI314" s="1352">
        <f>'BASE METAS)'!CM309</f>
        <v>0</v>
      </c>
      <c r="BJ314" s="1255">
        <f>'BASE METAS)'!CN309</f>
        <v>0</v>
      </c>
      <c r="BK314" s="1340">
        <f>'BASE METAS)'!CO309</f>
        <v>0</v>
      </c>
      <c r="BL314" s="1">
        <f>'BASE METAS)'!CP309</f>
        <v>0</v>
      </c>
      <c r="BM314" s="1">
        <f>'BASE METAS)'!CQ309</f>
        <v>0</v>
      </c>
      <c r="BN314" s="1">
        <f>'BASE METAS)'!CR309</f>
        <v>0</v>
      </c>
      <c r="BO314" s="1">
        <f>'BASE METAS)'!CS309</f>
        <v>0</v>
      </c>
      <c r="BP314" s="1">
        <f>'BASE METAS)'!CT309</f>
        <v>0</v>
      </c>
      <c r="BQ314" s="1">
        <f>'BASE METAS)'!CU309</f>
        <v>0</v>
      </c>
      <c r="BR314" s="1">
        <f>'BASE METAS)'!CV309</f>
        <v>0</v>
      </c>
      <c r="BS314" s="1">
        <f>'BASE METAS)'!CW309</f>
        <v>830</v>
      </c>
      <c r="BT314" s="1">
        <f>'BASE METAS)'!CX309</f>
        <v>830</v>
      </c>
      <c r="BU314" s="1">
        <f>'BASE METAS)'!FA308</f>
        <v>500</v>
      </c>
      <c r="BV314" s="1">
        <f>'BASE METAS)'!FB308</f>
        <v>0</v>
      </c>
      <c r="BW314" s="1">
        <f>'BASE METAS)'!FC308</f>
        <v>47</v>
      </c>
      <c r="BX314" s="1">
        <f>'BASE METAS)'!FD308</f>
        <v>114</v>
      </c>
      <c r="BY314" s="1">
        <f>'BASE METAS)'!FE308</f>
        <v>67</v>
      </c>
      <c r="BZ314" s="1">
        <f>'BASE METAS)'!FF308</f>
        <v>2.4255319148936172</v>
      </c>
      <c r="CA314" s="1">
        <f>'BASE METAS)'!FG308</f>
        <v>189</v>
      </c>
      <c r="CB314" s="1">
        <f>'BASE METAS)'!FH308</f>
        <v>311</v>
      </c>
      <c r="CC314" s="1">
        <f>'BASE METAS)'!FI308</f>
        <v>0.378</v>
      </c>
      <c r="CD314" s="1">
        <f>'BASE METAS)'!FJ308</f>
        <v>500</v>
      </c>
      <c r="CE314" s="1">
        <f>'BASE METAS)'!FK308</f>
        <v>0</v>
      </c>
      <c r="CF314" s="1">
        <f>'BASE METAS)'!FL308</f>
        <v>47</v>
      </c>
      <c r="CG314" s="1">
        <f>'BASE METAS)'!FM308</f>
        <v>140</v>
      </c>
    </row>
    <row r="315" spans="1:85" ht="51" x14ac:dyDescent="0.25">
      <c r="A315" s="1">
        <f>'BASE METAS)'!A310</f>
        <v>0</v>
      </c>
      <c r="B315" s="7156"/>
      <c r="C315" s="7154"/>
      <c r="D315" s="7154"/>
      <c r="E315" s="7156"/>
      <c r="F315" s="7175"/>
      <c r="G315" s="7175"/>
      <c r="H315" s="7144"/>
      <c r="I315" s="7144"/>
      <c r="J315" s="5707"/>
      <c r="K315" s="5707"/>
      <c r="L315" s="5707"/>
      <c r="M315" s="5707"/>
      <c r="N315" s="5707"/>
      <c r="O315" s="5707"/>
      <c r="P315" s="7107"/>
      <c r="Q315" s="5698"/>
      <c r="R315" s="5707"/>
      <c r="S315" s="5698"/>
      <c r="T315" s="5707"/>
      <c r="U315" s="7748"/>
      <c r="V315" s="5698"/>
      <c r="W315" s="5695"/>
      <c r="X315" s="7145"/>
      <c r="Y315" s="913">
        <f>'BASE METAS)'!Y310</f>
        <v>5</v>
      </c>
      <c r="Z315" s="504" t="str">
        <f>'BASE METAS)'!Z310</f>
        <v xml:space="preserve">DESRAME DE ARBOLES (MEJORA EN ILUMINACIÓN) </v>
      </c>
      <c r="AA315" s="914" t="str">
        <f>'BASE METAS)'!AA310</f>
        <v>PIEZA</v>
      </c>
      <c r="AB315" s="915">
        <f>'BASE METAS)'!AB310</f>
        <v>800</v>
      </c>
      <c r="AC315" s="895">
        <f>'BASE METAS)'!AC310</f>
        <v>125</v>
      </c>
      <c r="AD315" s="894">
        <f>'BASE METAS)'!AD310</f>
        <v>0.15625</v>
      </c>
      <c r="AE315" s="895">
        <f>'BASE METAS)'!AE310</f>
        <v>220</v>
      </c>
      <c r="AF315" s="894">
        <f>'BASE METAS)'!AF310</f>
        <v>0.27500000000000002</v>
      </c>
      <c r="AG315" s="895">
        <f>'BASE METAS)'!AG310</f>
        <v>220</v>
      </c>
      <c r="AH315" s="894">
        <f>'BASE METAS)'!AH310</f>
        <v>0.27500000000000002</v>
      </c>
      <c r="AI315" s="895">
        <f>'BASE METAS)'!AI310</f>
        <v>235</v>
      </c>
      <c r="AJ315" s="894">
        <f>'BASE METAS)'!AJ310</f>
        <v>0.29375000000000001</v>
      </c>
      <c r="AK315" s="211">
        <f>'BASE METAS)'!AK310</f>
        <v>1</v>
      </c>
      <c r="AL315" s="1166" t="str">
        <f>'BASE METAS)'!AL310</f>
        <v>05</v>
      </c>
      <c r="AM315" s="1019" t="str">
        <f>'BASE METAS)'!AM310</f>
        <v>DESRRAME DE ARBOLES (MEJORA ILUMINACIÓN)</v>
      </c>
      <c r="AN315" s="1019" t="str">
        <f>'BASE METAS)'!AN310</f>
        <v>MIDE LOS SERVICIOS DE DESRRAME DE ÁRBOLES REALIZADOS, CON RESPECTO A LO PROGRAMADO</v>
      </c>
      <c r="AO315" s="1377" t="str">
        <f>'BASE METAS)'!AU310</f>
        <v>DESEMPEÑO</v>
      </c>
      <c r="AP315" s="1020" t="str">
        <f>'BASE METAS)'!AO310</f>
        <v>NÚMERO DE DESRRAMES DE ÁRBOLES REALIDOS</v>
      </c>
      <c r="AQ315" s="1020" t="str">
        <f>'BASE METAS)'!AP310</f>
        <v>NÚMERO DE DESRRAMES DE ÁRBOLES PROGRAMADOS</v>
      </c>
      <c r="AR315" s="863">
        <f>'BASE METAS)'!AQ310</f>
        <v>100</v>
      </c>
      <c r="AS315" s="1018" t="str">
        <f>'BASE METAS)'!AR310</f>
        <v>PIEZA</v>
      </c>
      <c r="AT315" s="1019" t="str">
        <f>'BASE METAS)'!AS310</f>
        <v>EFICACIA</v>
      </c>
      <c r="AU315" s="1490">
        <f>'BASE METAS)'!BO310</f>
        <v>0</v>
      </c>
      <c r="AV315" s="1">
        <f>'BASE METAS)'!BQ310</f>
        <v>800</v>
      </c>
      <c r="AW315" s="1">
        <f>'BASE METAS)'!BR310</f>
        <v>0</v>
      </c>
      <c r="AX315" s="1">
        <f>'BASE METAS)'!BS310</f>
        <v>220</v>
      </c>
      <c r="AY315" s="1">
        <f>'BASE METAS)'!BT310</f>
        <v>173</v>
      </c>
      <c r="AZ315" s="1">
        <f>'BASE METAS)'!BU310</f>
        <v>47</v>
      </c>
      <c r="BA315" s="1">
        <f>'BASE METAS)'!BV310</f>
        <v>0.78636363636363638</v>
      </c>
      <c r="BB315" s="1">
        <f>'BASE METAS)'!BW310</f>
        <v>293</v>
      </c>
      <c r="BC315" s="1">
        <f>'BASE METAS)'!BX310</f>
        <v>507</v>
      </c>
      <c r="BD315" s="1">
        <f>'BASE METAS)'!BY310</f>
        <v>0.36625000000000002</v>
      </c>
      <c r="BE315" s="1">
        <f>'BASE METAS)'!CG310</f>
        <v>120</v>
      </c>
      <c r="BF315" s="1">
        <f>'BASE METAS)'!CJ310</f>
        <v>0</v>
      </c>
      <c r="BG315" s="1">
        <f>'BASE METAS)'!CK310</f>
        <v>0</v>
      </c>
      <c r="BH315" s="1">
        <f>'BASE METAS)'!CL310</f>
        <v>0</v>
      </c>
      <c r="BI315" s="1">
        <f>'BASE METAS)'!CM310</f>
        <v>0</v>
      </c>
      <c r="BJ315" s="1340">
        <f>'BASE METAS)'!CN310</f>
        <v>0</v>
      </c>
      <c r="BK315" s="1340">
        <f>'BASE METAS)'!CO310</f>
        <v>0</v>
      </c>
      <c r="BL315" s="1">
        <f>'BASE METAS)'!CP310</f>
        <v>0</v>
      </c>
      <c r="BM315" s="1">
        <f>'BASE METAS)'!CQ310</f>
        <v>0</v>
      </c>
      <c r="BN315" s="1">
        <f>'BASE METAS)'!CR310</f>
        <v>0</v>
      </c>
      <c r="BO315" s="1">
        <f>'BASE METAS)'!CS310</f>
        <v>0</v>
      </c>
      <c r="BP315" s="1">
        <f>'BASE METAS)'!CT310</f>
        <v>0</v>
      </c>
      <c r="BQ315" s="1">
        <f>'BASE METAS)'!CU310</f>
        <v>0</v>
      </c>
      <c r="BR315" s="1">
        <f>'BASE METAS)'!CV310</f>
        <v>0</v>
      </c>
      <c r="BS315" s="1">
        <f>'BASE METAS)'!CW310</f>
        <v>220</v>
      </c>
      <c r="BT315" s="1">
        <f>'BASE METAS)'!CX310</f>
        <v>220</v>
      </c>
      <c r="BU315" s="1">
        <f>'BASE METAS)'!FA309</f>
        <v>3000</v>
      </c>
      <c r="BV315" s="1">
        <f>'BASE METAS)'!FB309</f>
        <v>0</v>
      </c>
      <c r="BW315" s="1">
        <f>'BASE METAS)'!FC309</f>
        <v>280</v>
      </c>
      <c r="BX315" s="1">
        <f>'BASE METAS)'!FD309</f>
        <v>17</v>
      </c>
      <c r="BY315" s="1">
        <f>'BASE METAS)'!FE309</f>
        <v>-263</v>
      </c>
      <c r="BZ315" s="1">
        <f>'BASE METAS)'!FF309</f>
        <v>6.0714285714285714E-2</v>
      </c>
      <c r="CA315" s="1">
        <f>'BASE METAS)'!FG309</f>
        <v>17</v>
      </c>
      <c r="CB315" s="1">
        <f>'BASE METAS)'!FH309</f>
        <v>2983</v>
      </c>
      <c r="CC315" s="1">
        <f>'BASE METAS)'!FI309</f>
        <v>5.6666666666666671E-3</v>
      </c>
      <c r="CD315" s="1">
        <f>'BASE METAS)'!FJ309</f>
        <v>3000</v>
      </c>
      <c r="CE315" s="1">
        <f>'BASE METAS)'!FK309</f>
        <v>0</v>
      </c>
      <c r="CF315" s="1">
        <f>'BASE METAS)'!FL309</f>
        <v>280</v>
      </c>
      <c r="CG315" s="1">
        <f>'BASE METAS)'!FM309</f>
        <v>40</v>
      </c>
    </row>
    <row r="316" spans="1:85" ht="51" x14ac:dyDescent="0.25">
      <c r="A316" s="1">
        <f>'BASE METAS)'!A311</f>
        <v>0</v>
      </c>
      <c r="B316" s="7156"/>
      <c r="C316" s="7154"/>
      <c r="D316" s="7154"/>
      <c r="E316" s="7156"/>
      <c r="F316" s="7175"/>
      <c r="G316" s="7175"/>
      <c r="H316" s="7144"/>
      <c r="I316" s="7144"/>
      <c r="J316" s="5707"/>
      <c r="K316" s="5707"/>
      <c r="L316" s="5707"/>
      <c r="M316" s="5707"/>
      <c r="N316" s="5707"/>
      <c r="O316" s="5707"/>
      <c r="P316" s="7107"/>
      <c r="Q316" s="5698"/>
      <c r="R316" s="5707"/>
      <c r="S316" s="5698"/>
      <c r="T316" s="5707"/>
      <c r="U316" s="7748"/>
      <c r="V316" s="5698"/>
      <c r="W316" s="5695"/>
      <c r="X316" s="7145"/>
      <c r="Y316" s="883">
        <f>'BASE METAS)'!Y311</f>
        <v>6</v>
      </c>
      <c r="Z316" s="219" t="str">
        <f>'BASE METAS)'!Z311</f>
        <v xml:space="preserve">EFECTUAR LOS TRABAJOS DE MANTENIMIENTO A LAS FUENTES DE ORNATO </v>
      </c>
      <c r="AA316" s="884" t="str">
        <f>'BASE METAS)'!AA311</f>
        <v xml:space="preserve">MANTENIMIENTO </v>
      </c>
      <c r="AB316" s="887">
        <f>'BASE METAS)'!AB311</f>
        <v>2500</v>
      </c>
      <c r="AC316" s="917">
        <f>'BASE METAS)'!AC311</f>
        <v>400</v>
      </c>
      <c r="AD316" s="905">
        <f>'BASE METAS)'!AD311</f>
        <v>0.16</v>
      </c>
      <c r="AE316" s="917">
        <f>'BASE METAS)'!AE311</f>
        <v>710</v>
      </c>
      <c r="AF316" s="905">
        <f>'BASE METAS)'!AF311</f>
        <v>0.28399999999999997</v>
      </c>
      <c r="AG316" s="917">
        <f>'BASE METAS)'!AG311</f>
        <v>710</v>
      </c>
      <c r="AH316" s="905">
        <f>'BASE METAS)'!AH311</f>
        <v>0.28399999999999997</v>
      </c>
      <c r="AI316" s="917">
        <f>'BASE METAS)'!AI311</f>
        <v>680</v>
      </c>
      <c r="AJ316" s="905">
        <f>'BASE METAS)'!AJ311</f>
        <v>0.27200000000000002</v>
      </c>
      <c r="AK316" s="211">
        <f>'BASE METAS)'!AK311</f>
        <v>1</v>
      </c>
      <c r="AL316" s="1166" t="str">
        <f>'BASE METAS)'!AL311</f>
        <v>06</v>
      </c>
      <c r="AM316" s="1019" t="str">
        <f>'BASE METAS)'!AM311</f>
        <v>TRABAJOS DE MANTENIMIENTO DE LAS FUENTES DE ORNATO</v>
      </c>
      <c r="AN316" s="1019" t="str">
        <f>'BASE METAS)'!AN311</f>
        <v>MIDE EL MANTENIMIENTO DE LAS FUENTES DE ORNARO REALIZADAS, CON RESPECTO A LO PROGRAMADO</v>
      </c>
      <c r="AO316" s="1377" t="str">
        <f>'BASE METAS)'!AU311</f>
        <v>DESEMPEÑO</v>
      </c>
      <c r="AP316" s="1019" t="str">
        <f>'BASE METAS)'!AO311</f>
        <v>NÚMERO MANTENIMIENTO DE FUENTES REALIDAS</v>
      </c>
      <c r="AQ316" s="1019" t="str">
        <f>'BASE METAS)'!AP311</f>
        <v>NÚMERO MANTENIMIENTO DE FUENTES PROGRAMADAS</v>
      </c>
      <c r="AR316" s="863">
        <f>'BASE METAS)'!AQ311</f>
        <v>100</v>
      </c>
      <c r="AS316" s="1018" t="str">
        <f>'BASE METAS)'!AR311</f>
        <v xml:space="preserve">MANTENIMIENTO </v>
      </c>
      <c r="AT316" s="970" t="str">
        <f>'BASE METAS)'!AS311</f>
        <v>EFICACIA</v>
      </c>
      <c r="AU316" s="1483">
        <f>'BASE METAS)'!BO311</f>
        <v>0</v>
      </c>
      <c r="AV316" s="1">
        <f>'BASE METAS)'!BQ311</f>
        <v>2500</v>
      </c>
      <c r="AW316" s="1">
        <f>'BASE METAS)'!BR311</f>
        <v>0</v>
      </c>
      <c r="AX316" s="1352">
        <f>'BASE METAS)'!BS311</f>
        <v>710</v>
      </c>
      <c r="AY316" s="1352">
        <f>'BASE METAS)'!BT311</f>
        <v>602</v>
      </c>
      <c r="AZ316" s="1249">
        <f>'BASE METAS)'!BU311</f>
        <v>108</v>
      </c>
      <c r="BA316" s="1340">
        <f>'BASE METAS)'!BV311</f>
        <v>0.84788732394366195</v>
      </c>
      <c r="BB316" s="1340">
        <f>'BASE METAS)'!BW311</f>
        <v>1511</v>
      </c>
      <c r="BC316" s="1340">
        <f>'BASE METAS)'!BX311</f>
        <v>989</v>
      </c>
      <c r="BD316" s="1340">
        <f>'BASE METAS)'!BY311</f>
        <v>0.60440000000000005</v>
      </c>
      <c r="BE316" s="1340">
        <f>'BASE METAS)'!CG311</f>
        <v>909</v>
      </c>
      <c r="BF316" s="1340">
        <f>'BASE METAS)'!CJ311</f>
        <v>0</v>
      </c>
      <c r="BG316" s="1340">
        <f>'BASE METAS)'!CK311</f>
        <v>0</v>
      </c>
      <c r="BH316" s="1340">
        <f>'BASE METAS)'!CL311</f>
        <v>0</v>
      </c>
      <c r="BI316" s="1340">
        <f>'BASE METAS)'!CM311</f>
        <v>0</v>
      </c>
      <c r="BJ316" s="1340">
        <f>'BASE METAS)'!CN311</f>
        <v>0</v>
      </c>
      <c r="BK316" s="1340">
        <f>'BASE METAS)'!CO311</f>
        <v>0</v>
      </c>
      <c r="BL316" s="1">
        <f>'BASE METAS)'!CP311</f>
        <v>0</v>
      </c>
      <c r="BM316" s="1">
        <f>'BASE METAS)'!CQ311</f>
        <v>0</v>
      </c>
      <c r="BN316" s="1">
        <f>'BASE METAS)'!CR311</f>
        <v>0</v>
      </c>
      <c r="BO316" s="1">
        <f>'BASE METAS)'!CS311</f>
        <v>0</v>
      </c>
      <c r="BP316" s="1">
        <f>'BASE METAS)'!CT311</f>
        <v>0</v>
      </c>
      <c r="BQ316" s="1">
        <f>'BASE METAS)'!CU311</f>
        <v>0</v>
      </c>
      <c r="BR316" s="1">
        <f>'BASE METAS)'!CV311</f>
        <v>0</v>
      </c>
      <c r="BS316" s="1">
        <f>'BASE METAS)'!CW311</f>
        <v>710</v>
      </c>
      <c r="BT316" s="1">
        <f>'BASE METAS)'!CX311</f>
        <v>710</v>
      </c>
      <c r="BU316" s="1">
        <f>'BASE METAS)'!FA310</f>
        <v>800</v>
      </c>
      <c r="BV316" s="1">
        <f>'BASE METAS)'!FB310</f>
        <v>0</v>
      </c>
      <c r="BW316" s="1">
        <f>'BASE METAS)'!FC310</f>
        <v>75</v>
      </c>
      <c r="BX316" s="1">
        <f>'BASE METAS)'!FD310</f>
        <v>40</v>
      </c>
      <c r="BY316" s="1">
        <f>'BASE METAS)'!FE310</f>
        <v>-35</v>
      </c>
      <c r="BZ316" s="1">
        <f>'BASE METAS)'!FF310</f>
        <v>0.53333333333333333</v>
      </c>
      <c r="CA316" s="1">
        <f>'BASE METAS)'!FG310</f>
        <v>160</v>
      </c>
      <c r="CB316" s="1">
        <f>'BASE METAS)'!FH310</f>
        <v>640</v>
      </c>
      <c r="CC316" s="1">
        <f>'BASE METAS)'!FI310</f>
        <v>0.2</v>
      </c>
      <c r="CD316" s="1">
        <f>'BASE METAS)'!FJ310</f>
        <v>800</v>
      </c>
      <c r="CE316" s="1">
        <f>'BASE METAS)'!FK310</f>
        <v>0</v>
      </c>
      <c r="CF316" s="1">
        <f>'BASE METAS)'!FL310</f>
        <v>78</v>
      </c>
      <c r="CG316" s="1">
        <f>'BASE METAS)'!FM310</f>
        <v>66</v>
      </c>
    </row>
    <row r="317" spans="1:85" ht="38.25" x14ac:dyDescent="0.25">
      <c r="A317" s="1">
        <f>'BASE METAS)'!A312</f>
        <v>0</v>
      </c>
      <c r="B317" s="7156"/>
      <c r="C317" s="7154"/>
      <c r="D317" s="7154"/>
      <c r="E317" s="7156"/>
      <c r="F317" s="7175"/>
      <c r="G317" s="7175"/>
      <c r="H317" s="7144"/>
      <c r="I317" s="7144"/>
      <c r="J317" s="5707"/>
      <c r="K317" s="5707"/>
      <c r="L317" s="5707"/>
      <c r="M317" s="5707"/>
      <c r="N317" s="5707"/>
      <c r="O317" s="5707"/>
      <c r="P317" s="7107"/>
      <c r="Q317" s="5698"/>
      <c r="R317" s="5707"/>
      <c r="S317" s="5698"/>
      <c r="T317" s="5707"/>
      <c r="U317" s="7748"/>
      <c r="V317" s="5698"/>
      <c r="W317" s="5695"/>
      <c r="X317" s="7145"/>
      <c r="Y317" s="913">
        <f>'BASE METAS)'!Y312</f>
        <v>7</v>
      </c>
      <c r="Z317" s="504" t="str">
        <f>'BASE METAS)'!Z312</f>
        <v>GESTIONAR OBRAS DE AMPLIACIÓN DE INFRESTRUCTURA ELECTRICA CON LA COMISIÓN FEDERAL DE ELECTRICIDAD .</v>
      </c>
      <c r="AA317" s="914" t="str">
        <f>'BASE METAS)'!AA312</f>
        <v xml:space="preserve">TRÁMITE </v>
      </c>
      <c r="AB317" s="915">
        <f>'BASE METAS)'!AB312</f>
        <v>2</v>
      </c>
      <c r="AC317" s="895">
        <f>'BASE METAS)'!AC312</f>
        <v>0</v>
      </c>
      <c r="AD317" s="894">
        <f>'BASE METAS)'!AD312</f>
        <v>0</v>
      </c>
      <c r="AE317" s="895">
        <f>'BASE METAS)'!AE312</f>
        <v>1</v>
      </c>
      <c r="AF317" s="894">
        <f>'BASE METAS)'!AF312</f>
        <v>0.25</v>
      </c>
      <c r="AG317" s="895">
        <f>'BASE METAS)'!AG312</f>
        <v>1</v>
      </c>
      <c r="AH317" s="894">
        <f>'BASE METAS)'!AH312</f>
        <v>0.25</v>
      </c>
      <c r="AI317" s="895">
        <f>'BASE METAS)'!AI312</f>
        <v>1.35</v>
      </c>
      <c r="AJ317" s="894">
        <f>'BASE METAS)'!AJ312</f>
        <v>0.67500000000000004</v>
      </c>
      <c r="AK317" s="211">
        <f>'BASE METAS)'!AK312</f>
        <v>1.175</v>
      </c>
      <c r="AL317" s="1166" t="str">
        <f>'BASE METAS)'!AL312</f>
        <v>07</v>
      </c>
      <c r="AM317" s="970" t="str">
        <f>'BASE METAS)'!AM312</f>
        <v>GESTIONAR OBRAS DE AMPLIACIÓN DE INFRAESTRUCTURA ELECTRICA</v>
      </c>
      <c r="AN317" s="970" t="str">
        <f>'BASE METAS)'!AN312</f>
        <v>MIDE LA GESTIÓN POR UNIDAD REALIZADA, CON RESPECTO A LO PROGRAMADO</v>
      </c>
      <c r="AO317" s="1377" t="str">
        <f>'BASE METAS)'!AU312</f>
        <v>DESEMPEÑO</v>
      </c>
      <c r="AP317" s="970" t="str">
        <f>'BASE METAS)'!AO312</f>
        <v>NÚMERO DE GESTIÓN REALIDAS</v>
      </c>
      <c r="AQ317" s="970" t="str">
        <f>'BASE METAS)'!AP312</f>
        <v>NÚMERO DE GESTIÓN PROGRAMADAS</v>
      </c>
      <c r="AR317" s="863">
        <f>'BASE METAS)'!AQ312</f>
        <v>100</v>
      </c>
      <c r="AS317" s="1018" t="str">
        <f>'BASE METAS)'!AR312</f>
        <v xml:space="preserve">TRÁMITE </v>
      </c>
      <c r="AT317" s="970" t="str">
        <f>'BASE METAS)'!AS312</f>
        <v>EFICACIA</v>
      </c>
      <c r="AU317" s="1483">
        <f>'BASE METAS)'!BO312</f>
        <v>0</v>
      </c>
      <c r="AV317" s="1">
        <f>'BASE METAS)'!BQ312</f>
        <v>2</v>
      </c>
      <c r="AW317" s="1">
        <f>'BASE METAS)'!BR312</f>
        <v>0</v>
      </c>
      <c r="AX317" s="1352">
        <f>'BASE METAS)'!BS312</f>
        <v>1</v>
      </c>
      <c r="AY317" s="1352">
        <f>'BASE METAS)'!BT312</f>
        <v>0.2</v>
      </c>
      <c r="AZ317" s="1352">
        <f>'BASE METAS)'!BU312</f>
        <v>0.8</v>
      </c>
      <c r="BA317" s="1352">
        <f>'BASE METAS)'!BV312</f>
        <v>0.2</v>
      </c>
      <c r="BB317" s="1352">
        <f>'BASE METAS)'!BW312</f>
        <v>0.2</v>
      </c>
      <c r="BC317" s="1352">
        <f>'BASE METAS)'!BX312</f>
        <v>1.8</v>
      </c>
      <c r="BD317" s="1352">
        <f>'BASE METAS)'!BY312</f>
        <v>0.1</v>
      </c>
      <c r="BE317" s="1352">
        <f>'BASE METAS)'!CG312</f>
        <v>0</v>
      </c>
      <c r="BF317" s="1352">
        <f>'BASE METAS)'!CJ312</f>
        <v>0</v>
      </c>
      <c r="BG317" s="1352">
        <f>'BASE METAS)'!CK312</f>
        <v>0</v>
      </c>
      <c r="BH317" s="1352">
        <f>'BASE METAS)'!CL312</f>
        <v>0</v>
      </c>
      <c r="BI317" s="1352">
        <f>'BASE METAS)'!CM312</f>
        <v>0</v>
      </c>
      <c r="BJ317" s="1253">
        <f>'BASE METAS)'!CN312</f>
        <v>0</v>
      </c>
      <c r="BK317" s="1254">
        <f>'BASE METAS)'!CO312</f>
        <v>0</v>
      </c>
      <c r="BL317" s="1">
        <f>'BASE METAS)'!CP312</f>
        <v>0</v>
      </c>
      <c r="BM317" s="1">
        <f>'BASE METAS)'!CQ312</f>
        <v>0</v>
      </c>
      <c r="BN317" s="1">
        <f>'BASE METAS)'!CR312</f>
        <v>0</v>
      </c>
      <c r="BO317" s="1">
        <f>'BASE METAS)'!CS312</f>
        <v>0</v>
      </c>
      <c r="BP317" s="1">
        <f>'BASE METAS)'!CT312</f>
        <v>0</v>
      </c>
      <c r="BQ317" s="1">
        <f>'BASE METAS)'!CU312</f>
        <v>0</v>
      </c>
      <c r="BR317" s="1">
        <f>'BASE METAS)'!CV312</f>
        <v>0</v>
      </c>
      <c r="BS317" s="1">
        <f>'BASE METAS)'!CW312</f>
        <v>1</v>
      </c>
      <c r="BT317" s="1">
        <f>'BASE METAS)'!CX312</f>
        <v>1</v>
      </c>
      <c r="BU317" s="1">
        <f>'BASE METAS)'!FA311</f>
        <v>2500</v>
      </c>
      <c r="BV317" s="1">
        <f>'BASE METAS)'!FB311</f>
        <v>0</v>
      </c>
      <c r="BW317" s="1">
        <f>'BASE METAS)'!FC311</f>
        <v>234</v>
      </c>
      <c r="BX317" s="1">
        <f>'BASE METAS)'!FD311</f>
        <v>376</v>
      </c>
      <c r="BY317" s="1">
        <f>'BASE METAS)'!FE311</f>
        <v>142</v>
      </c>
      <c r="BZ317" s="1">
        <f>'BASE METAS)'!FF311</f>
        <v>1.6068376068376069</v>
      </c>
      <c r="CA317" s="1">
        <f>'BASE METAS)'!FG311</f>
        <v>1285</v>
      </c>
      <c r="CB317" s="1">
        <f>'BASE METAS)'!FH311</f>
        <v>1215</v>
      </c>
      <c r="CC317" s="1">
        <f>'BASE METAS)'!FI311</f>
        <v>0.51400000000000001</v>
      </c>
      <c r="CD317" s="1">
        <f>'BASE METAS)'!FJ311</f>
        <v>2500</v>
      </c>
      <c r="CE317" s="1">
        <f>'BASE METAS)'!FK311</f>
        <v>0</v>
      </c>
      <c r="CF317" s="1">
        <f>'BASE METAS)'!FL311</f>
        <v>234</v>
      </c>
      <c r="CG317" s="1">
        <f>'BASE METAS)'!FM311</f>
        <v>112</v>
      </c>
    </row>
    <row r="318" spans="1:85" ht="63.75" x14ac:dyDescent="0.25">
      <c r="A318" s="1">
        <f>'BASE METAS)'!A313</f>
        <v>0</v>
      </c>
      <c r="B318" s="7156"/>
      <c r="C318" s="7154"/>
      <c r="D318" s="7154"/>
      <c r="E318" s="7156"/>
      <c r="F318" s="7175"/>
      <c r="G318" s="7175"/>
      <c r="H318" s="7144"/>
      <c r="I318" s="7144"/>
      <c r="J318" s="5708"/>
      <c r="K318" s="5708"/>
      <c r="L318" s="5708"/>
      <c r="M318" s="5708"/>
      <c r="N318" s="5708"/>
      <c r="O318" s="5708"/>
      <c r="P318" s="7108"/>
      <c r="Q318" s="5699"/>
      <c r="R318" s="5708"/>
      <c r="S318" s="5699"/>
      <c r="T318" s="5708"/>
      <c r="U318" s="7749"/>
      <c r="V318" s="5699"/>
      <c r="W318" s="5696"/>
      <c r="X318" s="7145"/>
      <c r="Y318" s="916">
        <f>'BASE METAS)'!Y313</f>
        <v>8</v>
      </c>
      <c r="Z318" s="507" t="str">
        <f>'BASE METAS)'!Z313</f>
        <v>MANTENIMIENTO DEL PROGRAMA PARA EL AHORRO EN EL CONSUMO DE ENERGIA EN EL SISTEMA DEL ALUMBRADO PÚBLICO.</v>
      </c>
      <c r="AA318" s="891" t="str">
        <f>'BASE METAS)'!AA313</f>
        <v xml:space="preserve">PROGRAMA </v>
      </c>
      <c r="AB318" s="892">
        <f>'BASE METAS)'!AB313</f>
        <v>1</v>
      </c>
      <c r="AC318" s="901">
        <f>'BASE METAS)'!AC313</f>
        <v>0.1</v>
      </c>
      <c r="AD318" s="902">
        <f>'BASE METAS)'!AD313</f>
        <v>0.1</v>
      </c>
      <c r="AE318" s="901">
        <f>'BASE METAS)'!AE313</f>
        <v>0.2</v>
      </c>
      <c r="AF318" s="902">
        <f>'BASE METAS)'!AF313</f>
        <v>0.2</v>
      </c>
      <c r="AG318" s="903">
        <f>'BASE METAS)'!AG313</f>
        <v>0</v>
      </c>
      <c r="AH318" s="902">
        <f>'BASE METAS)'!AH313</f>
        <v>0</v>
      </c>
      <c r="AI318" s="903">
        <f>'BASE METAS)'!AI313</f>
        <v>0.7</v>
      </c>
      <c r="AJ318" s="902">
        <f>'BASE METAS)'!AJ313</f>
        <v>0.7</v>
      </c>
      <c r="AK318" s="211">
        <f>'BASE METAS)'!AK313</f>
        <v>1</v>
      </c>
      <c r="AL318" s="1166" t="str">
        <f>'BASE METAS)'!AL313</f>
        <v>08</v>
      </c>
      <c r="AM318" s="970" t="str">
        <f>'BASE METAS)'!AM313</f>
        <v>MANTENIMIENTO DE PROGRAMAS DE AHORRO DE ENERGIA ELECTRICA</v>
      </c>
      <c r="AN318" s="970" t="str">
        <f>'BASE METAS)'!AN313</f>
        <v>MIDE EL MANTENIMIENTO DEL PROGRAMA DE AHORRO DE ENERGIA ELECTRICA REALIZADO, CON RESPECTO A LO PROGRAMADO</v>
      </c>
      <c r="AO318" s="1377" t="str">
        <f>'BASE METAS)'!AU313</f>
        <v>DESEMPEÑO</v>
      </c>
      <c r="AP318" s="970" t="str">
        <f>'BASE METAS)'!AO313</f>
        <v>NÚMERO DE MANTENIMIENTO DE AHORRO DE ENERGIA REALIZADO</v>
      </c>
      <c r="AQ318" s="970" t="str">
        <f>'BASE METAS)'!AP313</f>
        <v>NÚMERO DE MANTENIMIENTO DE AHORRO DE ENERGIA PROGRAMADO</v>
      </c>
      <c r="AR318" s="863">
        <f>'BASE METAS)'!AQ313</f>
        <v>100</v>
      </c>
      <c r="AS318" s="1018" t="str">
        <f>'BASE METAS)'!AR313</f>
        <v xml:space="preserve">PROGRAMA </v>
      </c>
      <c r="AT318" s="970" t="str">
        <f>'BASE METAS)'!AS313</f>
        <v>EFICACIA</v>
      </c>
      <c r="AU318" s="1483">
        <f>'BASE METAS)'!BO313</f>
        <v>0</v>
      </c>
      <c r="AV318" s="1">
        <f>'BASE METAS)'!BQ313</f>
        <v>1</v>
      </c>
      <c r="AW318" s="1">
        <f>'BASE METAS)'!BR313</f>
        <v>0</v>
      </c>
      <c r="AX318" s="1352">
        <f>'BASE METAS)'!BS313</f>
        <v>0.2</v>
      </c>
      <c r="AY318" s="1352">
        <f>'BASE METAS)'!BT313</f>
        <v>0</v>
      </c>
      <c r="AZ318" s="1352">
        <f>'BASE METAS)'!BU313</f>
        <v>0.2</v>
      </c>
      <c r="BA318" s="1352">
        <f>'BASE METAS)'!BV313</f>
        <v>0</v>
      </c>
      <c r="BB318" s="1352">
        <f>'BASE METAS)'!BW313</f>
        <v>0</v>
      </c>
      <c r="BC318" s="1352">
        <f>'BASE METAS)'!BX313</f>
        <v>1</v>
      </c>
      <c r="BD318" s="1352">
        <f>'BASE METAS)'!BY313</f>
        <v>0</v>
      </c>
      <c r="BE318" s="1352">
        <f>'BASE METAS)'!CG313</f>
        <v>0</v>
      </c>
      <c r="BF318" s="1352">
        <f>'BASE METAS)'!CJ313</f>
        <v>0</v>
      </c>
      <c r="BG318" s="1352">
        <f>'BASE METAS)'!CK313</f>
        <v>0</v>
      </c>
      <c r="BH318" s="1352">
        <f>'BASE METAS)'!CL313</f>
        <v>0</v>
      </c>
      <c r="BI318" s="1352">
        <f>'BASE METAS)'!CM313</f>
        <v>0</v>
      </c>
      <c r="BJ318" s="1340">
        <f>'BASE METAS)'!CN313</f>
        <v>0</v>
      </c>
      <c r="BK318" s="1340">
        <f>'BASE METAS)'!CO313</f>
        <v>0</v>
      </c>
      <c r="BL318" s="1">
        <f>'BASE METAS)'!CP313</f>
        <v>0</v>
      </c>
      <c r="BM318" s="1">
        <f>'BASE METAS)'!CQ313</f>
        <v>0</v>
      </c>
      <c r="BN318" s="1">
        <f>'BASE METAS)'!CR313</f>
        <v>0</v>
      </c>
      <c r="BO318" s="1">
        <f>'BASE METAS)'!CS313</f>
        <v>0</v>
      </c>
      <c r="BP318" s="1">
        <f>'BASE METAS)'!CT313</f>
        <v>0</v>
      </c>
      <c r="BQ318" s="1">
        <f>'BASE METAS)'!CU313</f>
        <v>0</v>
      </c>
      <c r="BR318" s="1">
        <f>'BASE METAS)'!CV313</f>
        <v>0</v>
      </c>
      <c r="BS318" s="1">
        <f>'BASE METAS)'!CW313</f>
        <v>0</v>
      </c>
      <c r="BT318" s="1">
        <f>'BASE METAS)'!CX313</f>
        <v>0</v>
      </c>
      <c r="BU318" s="1">
        <f>'BASE METAS)'!FA312</f>
        <v>2</v>
      </c>
      <c r="BV318" s="1">
        <f>'BASE METAS)'!FB312</f>
        <v>0</v>
      </c>
      <c r="BW318" s="1">
        <f>'BASE METAS)'!FC312</f>
        <v>0</v>
      </c>
      <c r="BX318" s="1">
        <f>'BASE METAS)'!FD312</f>
        <v>0</v>
      </c>
      <c r="BY318" s="1">
        <f>'BASE METAS)'!FE312</f>
        <v>0</v>
      </c>
      <c r="BZ318" s="1">
        <f>'BASE METAS)'!FF312</f>
        <v>0</v>
      </c>
      <c r="CA318" s="1">
        <f>'BASE METAS)'!FG312</f>
        <v>0</v>
      </c>
      <c r="CB318" s="1">
        <f>'BASE METAS)'!FH312</f>
        <v>2</v>
      </c>
      <c r="CC318" s="1">
        <f>'BASE METAS)'!FI312</f>
        <v>0</v>
      </c>
      <c r="CD318" s="1">
        <f>'BASE METAS)'!FJ312</f>
        <v>2</v>
      </c>
      <c r="CE318" s="1">
        <f>'BASE METAS)'!FK312</f>
        <v>0</v>
      </c>
      <c r="CF318" s="1">
        <f>'BASE METAS)'!FL312</f>
        <v>0</v>
      </c>
      <c r="CG318" s="1">
        <f>'BASE METAS)'!FM312</f>
        <v>0</v>
      </c>
    </row>
    <row r="319" spans="1:85" ht="12.75" x14ac:dyDescent="0.25">
      <c r="A319" s="1">
        <f>'BASE METAS)'!A314</f>
        <v>0</v>
      </c>
      <c r="B319" s="1">
        <f>'BASE METAS)'!B314</f>
        <v>0</v>
      </c>
      <c r="C319" s="1">
        <f>'BASE METAS)'!C314</f>
        <v>0</v>
      </c>
      <c r="D319" s="1">
        <f>'BASE METAS)'!D314</f>
        <v>0</v>
      </c>
      <c r="E319" s="12">
        <f>'BASE METAS)'!E314</f>
        <v>0</v>
      </c>
      <c r="F319" s="3">
        <f>'BASE METAS)'!F314</f>
        <v>0</v>
      </c>
      <c r="G319" s="3">
        <f>'BASE METAS)'!G314</f>
        <v>0</v>
      </c>
      <c r="H319" s="3">
        <f>'BASE METAS)'!H314</f>
        <v>0</v>
      </c>
      <c r="I319" s="3">
        <f>'BASE METAS)'!I314</f>
        <v>0</v>
      </c>
      <c r="J319" s="7148" t="str">
        <f>'BASE METAS)'!J314</f>
        <v>TOTAL</v>
      </c>
      <c r="K319" s="7148"/>
      <c r="L319" s="7148"/>
      <c r="M319" s="7148"/>
      <c r="N319" s="1362">
        <f>'BASE METAS)'!N314</f>
        <v>0</v>
      </c>
      <c r="O319" s="1362">
        <f>'BASE METAS)'!O314</f>
        <v>0</v>
      </c>
      <c r="P319" s="1362">
        <f>'BASE METAS)'!P314</f>
        <v>0</v>
      </c>
      <c r="Q319" s="1362">
        <f>'BASE METAS)'!Q314</f>
        <v>0</v>
      </c>
      <c r="R319" s="1362">
        <f>'BASE METAS)'!R314</f>
        <v>0</v>
      </c>
      <c r="S319" s="1362">
        <f>'BASE METAS)'!S314</f>
        <v>0</v>
      </c>
      <c r="T319" s="1362">
        <f>'BASE METAS)'!T314</f>
        <v>0</v>
      </c>
      <c r="U319" s="922">
        <f>'BASE METAS)'!U314</f>
        <v>0</v>
      </c>
      <c r="V319" s="1362">
        <f>'BASE METAS)'!V314</f>
        <v>0</v>
      </c>
      <c r="W319" s="19">
        <f>'BASE METAS)'!W314</f>
        <v>310466501.04000002</v>
      </c>
      <c r="X319" s="12">
        <f>'BASE METAS)'!X314</f>
        <v>0</v>
      </c>
      <c r="Y319" s="1">
        <f>'BASE METAS)'!Y314</f>
        <v>0</v>
      </c>
      <c r="Z319" s="1">
        <f>'BASE METAS)'!Z314</f>
        <v>0</v>
      </c>
      <c r="AA319" s="1">
        <f>'BASE METAS)'!AA314</f>
        <v>0</v>
      </c>
      <c r="AB319" s="1">
        <f>'BASE METAS)'!AB314</f>
        <v>0</v>
      </c>
      <c r="AC319" s="1">
        <f>'BASE METAS)'!AC314</f>
        <v>0</v>
      </c>
      <c r="AD319" s="1">
        <f>'BASE METAS)'!AD314</f>
        <v>0</v>
      </c>
      <c r="AE319" s="1">
        <f>'BASE METAS)'!AE314</f>
        <v>0</v>
      </c>
      <c r="AF319" s="1">
        <f>'BASE METAS)'!AF314</f>
        <v>0</v>
      </c>
      <c r="AG319" s="1">
        <f>'BASE METAS)'!AG314</f>
        <v>0</v>
      </c>
      <c r="AH319" s="1">
        <f>'BASE METAS)'!AH314</f>
        <v>0</v>
      </c>
      <c r="AI319" s="1">
        <f>'BASE METAS)'!AI314</f>
        <v>0</v>
      </c>
      <c r="AJ319" s="1">
        <f>'BASE METAS)'!AJ314</f>
        <v>0</v>
      </c>
      <c r="AK319" s="1">
        <f>'BASE METAS)'!AK314</f>
        <v>0</v>
      </c>
      <c r="AL319" s="986">
        <f>'BASE METAS)'!AL314</f>
        <v>0</v>
      </c>
      <c r="AM319" s="1340">
        <f>'BASE METAS)'!AM314</f>
        <v>0</v>
      </c>
      <c r="AN319" s="1340">
        <f>'BASE METAS)'!AN314</f>
        <v>0</v>
      </c>
      <c r="AO319" s="1340">
        <f>'BASE METAS)'!AU314</f>
        <v>0</v>
      </c>
      <c r="AP319" s="1340">
        <f>'BASE METAS)'!AO314</f>
        <v>0</v>
      </c>
      <c r="AQ319" s="1340">
        <f>'BASE METAS)'!AP314</f>
        <v>0</v>
      </c>
      <c r="AR319" s="1340">
        <f>'BASE METAS)'!AQ314</f>
        <v>0</v>
      </c>
      <c r="AS319" s="1340">
        <f>'BASE METAS)'!AR314</f>
        <v>0</v>
      </c>
      <c r="AT319" s="1340">
        <f>'BASE METAS)'!AS314</f>
        <v>0</v>
      </c>
      <c r="AU319" s="1483">
        <f>'BASE METAS)'!BO314</f>
        <v>0</v>
      </c>
      <c r="AV319" s="1">
        <f>'BASE METAS)'!BQ314</f>
        <v>0</v>
      </c>
      <c r="AW319" s="1352">
        <f>'BASE METAS)'!BR314</f>
        <v>0</v>
      </c>
      <c r="AX319" s="1352">
        <f>'BASE METAS)'!BS314</f>
        <v>0</v>
      </c>
      <c r="AY319" s="1352">
        <f>'BASE METAS)'!BT314</f>
        <v>0</v>
      </c>
      <c r="AZ319" s="1352">
        <f>'BASE METAS)'!BU314</f>
        <v>0</v>
      </c>
      <c r="BA319" s="1352">
        <f>'BASE METAS)'!BV314</f>
        <v>0</v>
      </c>
      <c r="BB319" s="1352">
        <f>'BASE METAS)'!BW314</f>
        <v>0</v>
      </c>
      <c r="BC319" s="1352">
        <f>'BASE METAS)'!BX314</f>
        <v>0</v>
      </c>
      <c r="BD319" s="1352">
        <f>'BASE METAS)'!BY314</f>
        <v>0</v>
      </c>
      <c r="BE319" s="1352">
        <f>'BASE METAS)'!CG314</f>
        <v>0</v>
      </c>
      <c r="BF319" s="1352">
        <f>'BASE METAS)'!CJ314</f>
        <v>0</v>
      </c>
      <c r="BG319" s="1352">
        <f>'BASE METAS)'!CK314</f>
        <v>0</v>
      </c>
      <c r="BH319" s="1352">
        <f>'BASE METAS)'!CL314</f>
        <v>0</v>
      </c>
      <c r="BI319" s="1352">
        <f>'BASE METAS)'!CM314</f>
        <v>0</v>
      </c>
      <c r="BJ319" s="1340">
        <f>'BASE METAS)'!CN314</f>
        <v>0</v>
      </c>
      <c r="BK319" s="1340">
        <f>'BASE METAS)'!CO314</f>
        <v>0</v>
      </c>
      <c r="BL319" s="1">
        <f>'BASE METAS)'!CP314</f>
        <v>0</v>
      </c>
      <c r="BM319" s="1">
        <f>'BASE METAS)'!CQ314</f>
        <v>0</v>
      </c>
      <c r="BN319" s="1">
        <f>'BASE METAS)'!CR314</f>
        <v>0</v>
      </c>
      <c r="BO319" s="1">
        <f>'BASE METAS)'!CS314</f>
        <v>0</v>
      </c>
      <c r="BP319" s="1">
        <f>'BASE METAS)'!CT314</f>
        <v>0</v>
      </c>
      <c r="BQ319" s="1">
        <f>'BASE METAS)'!CU314</f>
        <v>0</v>
      </c>
      <c r="BR319" s="1">
        <f>'BASE METAS)'!CV314</f>
        <v>0</v>
      </c>
      <c r="BS319" s="1">
        <f>'BASE METAS)'!CW314</f>
        <v>0</v>
      </c>
      <c r="BT319" s="1">
        <f>'BASE METAS)'!CX314</f>
        <v>0</v>
      </c>
      <c r="BU319" s="1">
        <f>'BASE METAS)'!FA313</f>
        <v>1</v>
      </c>
      <c r="BV319" s="1">
        <f>'BASE METAS)'!FB313</f>
        <v>0</v>
      </c>
      <c r="BW319" s="1">
        <f>'BASE METAS)'!FC313</f>
        <v>0</v>
      </c>
      <c r="BX319" s="1">
        <f>'BASE METAS)'!FD313</f>
        <v>0</v>
      </c>
      <c r="BY319" s="1">
        <f>'BASE METAS)'!FE313</f>
        <v>0</v>
      </c>
      <c r="BZ319" s="1">
        <f>'BASE METAS)'!FF313</f>
        <v>0</v>
      </c>
      <c r="CA319" s="1">
        <f>'BASE METAS)'!FG313</f>
        <v>0</v>
      </c>
      <c r="CB319" s="1">
        <f>'BASE METAS)'!FH313</f>
        <v>1</v>
      </c>
      <c r="CC319" s="1">
        <f>'BASE METAS)'!FI313</f>
        <v>0</v>
      </c>
      <c r="CD319" s="1">
        <f>'BASE METAS)'!FJ313</f>
        <v>1</v>
      </c>
      <c r="CE319" s="1">
        <f>'BASE METAS)'!FK313</f>
        <v>0</v>
      </c>
      <c r="CF319" s="1">
        <f>'BASE METAS)'!FL313</f>
        <v>0</v>
      </c>
      <c r="CG319" s="1">
        <f>'BASE METAS)'!FM313</f>
        <v>0</v>
      </c>
    </row>
    <row r="320" spans="1:85" ht="12.75" customHeight="1" x14ac:dyDescent="0.25">
      <c r="A320" s="1">
        <f>'BASE METAS)'!A315</f>
        <v>0</v>
      </c>
      <c r="B320" s="1">
        <f>'BASE METAS)'!B315</f>
        <v>0</v>
      </c>
      <c r="C320" s="1">
        <f>'BASE METAS)'!C315</f>
        <v>0</v>
      </c>
      <c r="D320" s="1">
        <f>'BASE METAS)'!D315</f>
        <v>0</v>
      </c>
      <c r="E320" s="5">
        <f>'BASE METAS)'!E315</f>
        <v>0</v>
      </c>
      <c r="F320" s="3">
        <f>'BASE METAS)'!F315</f>
        <v>0</v>
      </c>
      <c r="G320" s="3">
        <f>'BASE METAS)'!G315</f>
        <v>0</v>
      </c>
      <c r="H320" s="3">
        <f>'BASE METAS)'!H315</f>
        <v>0</v>
      </c>
      <c r="I320" s="3">
        <f>'BASE METAS)'!I315</f>
        <v>0</v>
      </c>
      <c r="J320" s="3">
        <f>'BASE METAS)'!J315</f>
        <v>0</v>
      </c>
      <c r="K320" s="3">
        <f>'BASE METAS)'!K315</f>
        <v>0</v>
      </c>
      <c r="L320" s="3">
        <f>'BASE METAS)'!L315</f>
        <v>0</v>
      </c>
      <c r="M320" s="3">
        <f>'BASE METAS)'!M315</f>
        <v>0</v>
      </c>
      <c r="N320" s="3">
        <f>'BASE METAS)'!N315</f>
        <v>0</v>
      </c>
      <c r="O320" s="3">
        <f>'BASE METAS)'!O315</f>
        <v>0</v>
      </c>
      <c r="P320" s="3">
        <f>'BASE METAS)'!P315</f>
        <v>0</v>
      </c>
      <c r="Q320" s="3">
        <f>'BASE METAS)'!Q315</f>
        <v>0</v>
      </c>
      <c r="R320" s="3">
        <f>'BASE METAS)'!R315</f>
        <v>0</v>
      </c>
      <c r="S320" s="3">
        <f>'BASE METAS)'!S315</f>
        <v>0</v>
      </c>
      <c r="T320" s="3">
        <f>'BASE METAS)'!T315</f>
        <v>0</v>
      </c>
      <c r="U320" s="923">
        <f>'BASE METAS)'!U315</f>
        <v>0</v>
      </c>
      <c r="V320" s="3">
        <f>'BASE METAS)'!V315</f>
        <v>0</v>
      </c>
      <c r="W320" s="4">
        <f>'BASE METAS)'!W315</f>
        <v>0</v>
      </c>
      <c r="X320" s="12">
        <f>'BASE METAS)'!X315</f>
        <v>0</v>
      </c>
      <c r="Y320" s="1">
        <f>'BASE METAS)'!Y315</f>
        <v>0</v>
      </c>
      <c r="Z320" s="1">
        <f>'BASE METAS)'!Z315</f>
        <v>0</v>
      </c>
      <c r="AA320" s="1">
        <f>'BASE METAS)'!AA315</f>
        <v>0</v>
      </c>
      <c r="AB320" s="1">
        <f>'BASE METAS)'!AB315</f>
        <v>0</v>
      </c>
      <c r="AC320" s="1">
        <f>'BASE METAS)'!AC315</f>
        <v>0</v>
      </c>
      <c r="AD320" s="1">
        <f>'BASE METAS)'!AD315</f>
        <v>0</v>
      </c>
      <c r="AE320" s="1">
        <f>'BASE METAS)'!AE315</f>
        <v>0</v>
      </c>
      <c r="AF320" s="1">
        <f>'BASE METAS)'!AF315</f>
        <v>0</v>
      </c>
      <c r="AG320" s="1">
        <f>'BASE METAS)'!AG315</f>
        <v>0</v>
      </c>
      <c r="AH320" s="1">
        <f>'BASE METAS)'!AH315</f>
        <v>0</v>
      </c>
      <c r="AI320" s="1">
        <f>'BASE METAS)'!AI315</f>
        <v>0</v>
      </c>
      <c r="AJ320" s="1">
        <f>'BASE METAS)'!AJ315</f>
        <v>0</v>
      </c>
      <c r="AK320" s="1">
        <f>'BASE METAS)'!AK315</f>
        <v>0</v>
      </c>
      <c r="AL320" s="933">
        <f>'BASE METAS)'!AL315</f>
        <v>0</v>
      </c>
      <c r="AM320" s="1">
        <f>'BASE METAS)'!AM315</f>
        <v>0</v>
      </c>
      <c r="AN320" s="1">
        <f>'BASE METAS)'!AN315</f>
        <v>0</v>
      </c>
      <c r="AO320" s="1">
        <f>'BASE METAS)'!AU315</f>
        <v>0</v>
      </c>
      <c r="AP320" s="1">
        <f>'BASE METAS)'!AO315</f>
        <v>0</v>
      </c>
      <c r="AQ320" s="1">
        <f>'BASE METAS)'!AP315</f>
        <v>0</v>
      </c>
      <c r="AR320" s="1">
        <f>'BASE METAS)'!AQ315</f>
        <v>0</v>
      </c>
      <c r="AS320" s="1">
        <f>'BASE METAS)'!AR315</f>
        <v>0</v>
      </c>
      <c r="AT320" s="1">
        <f>'BASE METAS)'!AS315</f>
        <v>0</v>
      </c>
      <c r="AU320" s="1479">
        <f>'BASE METAS)'!BO315</f>
        <v>0</v>
      </c>
      <c r="AV320" s="1">
        <f>'BASE METAS)'!BQ315</f>
        <v>0</v>
      </c>
      <c r="AW320" s="1340">
        <f>'BASE METAS)'!BR315</f>
        <v>0</v>
      </c>
      <c r="AX320" s="1352">
        <f>'BASE METAS)'!BS315</f>
        <v>0</v>
      </c>
      <c r="AY320" s="1352">
        <f>'BASE METAS)'!BT315</f>
        <v>0</v>
      </c>
      <c r="AZ320" s="1352">
        <f>'BASE METAS)'!BU315</f>
        <v>0</v>
      </c>
      <c r="BA320" s="1352">
        <f>'BASE METAS)'!BV315</f>
        <v>0</v>
      </c>
      <c r="BB320" s="1352">
        <f>'BASE METAS)'!BW315</f>
        <v>0</v>
      </c>
      <c r="BC320" s="1352">
        <f>'BASE METAS)'!BX315</f>
        <v>0</v>
      </c>
      <c r="BD320" s="1352">
        <f>'BASE METAS)'!BY315</f>
        <v>0</v>
      </c>
      <c r="BE320" s="1352">
        <f>'BASE METAS)'!CG315</f>
        <v>0</v>
      </c>
      <c r="BF320" s="1352">
        <f>'BASE METAS)'!CJ315</f>
        <v>0</v>
      </c>
      <c r="BG320" s="1352">
        <f>'BASE METAS)'!CK315</f>
        <v>0</v>
      </c>
      <c r="BH320" s="1352">
        <f>'BASE METAS)'!CL315</f>
        <v>0</v>
      </c>
      <c r="BI320" s="1352">
        <f>'BASE METAS)'!CM315</f>
        <v>0</v>
      </c>
      <c r="BJ320" s="1340">
        <f>'BASE METAS)'!CN315</f>
        <v>0</v>
      </c>
      <c r="BK320" s="1340">
        <f>'BASE METAS)'!CO315</f>
        <v>0</v>
      </c>
      <c r="BL320" s="1">
        <f>'BASE METAS)'!CP315</f>
        <v>0</v>
      </c>
      <c r="BM320" s="1">
        <f>'BASE METAS)'!CQ315</f>
        <v>0</v>
      </c>
      <c r="BN320" s="1">
        <f>'BASE METAS)'!CR315</f>
        <v>0</v>
      </c>
      <c r="BO320" s="1">
        <f>'BASE METAS)'!CS315</f>
        <v>0</v>
      </c>
      <c r="BP320" s="1">
        <f>'BASE METAS)'!CT315</f>
        <v>0</v>
      </c>
      <c r="BQ320" s="1">
        <f>'BASE METAS)'!CU315</f>
        <v>0</v>
      </c>
      <c r="BR320" s="1">
        <f>'BASE METAS)'!CV315</f>
        <v>0</v>
      </c>
      <c r="BS320" s="1">
        <f>'BASE METAS)'!CW315</f>
        <v>0</v>
      </c>
      <c r="BT320" s="1">
        <f>'BASE METAS)'!CX315</f>
        <v>0</v>
      </c>
      <c r="BU320" s="1">
        <f>'BASE METAS)'!FA315</f>
        <v>0</v>
      </c>
      <c r="BV320" s="1">
        <f>'BASE METAS)'!FB315</f>
        <v>0</v>
      </c>
      <c r="BW320" s="1">
        <f>'BASE METAS)'!FC315</f>
        <v>0</v>
      </c>
      <c r="BX320" s="1">
        <f>'BASE METAS)'!FD315</f>
        <v>0</v>
      </c>
      <c r="BY320" s="1">
        <f>'BASE METAS)'!FE315</f>
        <v>0</v>
      </c>
      <c r="BZ320" s="1">
        <f>'BASE METAS)'!FF315</f>
        <v>0</v>
      </c>
      <c r="CA320" s="1">
        <f>'BASE METAS)'!FG315</f>
        <v>0</v>
      </c>
      <c r="CB320" s="1">
        <f>'BASE METAS)'!FH315</f>
        <v>0</v>
      </c>
      <c r="CC320" s="1">
        <f>'BASE METAS)'!FI315</f>
        <v>0</v>
      </c>
      <c r="CD320" s="1">
        <f>'BASE METAS)'!FJ315</f>
        <v>0</v>
      </c>
      <c r="CE320" s="1">
        <f>'BASE METAS)'!FK315</f>
        <v>0</v>
      </c>
      <c r="CF320" s="1">
        <f>'BASE METAS)'!FL315</f>
        <v>0</v>
      </c>
      <c r="CG320" s="1">
        <f>'BASE METAS)'!FM315</f>
        <v>0</v>
      </c>
    </row>
    <row r="321" spans="1:85" ht="12" customHeight="1" x14ac:dyDescent="0.25">
      <c r="A321" s="1">
        <f>'BASE METAS)'!A316</f>
        <v>0</v>
      </c>
      <c r="B321" s="7146" t="str">
        <f>'BASE METAS)'!B316</f>
        <v xml:space="preserve">DEPENDENCIA </v>
      </c>
      <c r="C321" s="7146" t="str">
        <f>'BASE METAS)'!C316</f>
        <v>ENT</v>
      </c>
      <c r="D321" s="7146" t="str">
        <f>'BASE METAS)'!D316</f>
        <v>PROY</v>
      </c>
      <c r="E321" s="7146" t="str">
        <f>'BASE METAS)'!E316</f>
        <v>NOMBRE DEL PROYECTO</v>
      </c>
      <c r="F321" s="7155" t="str">
        <f>'BASE METAS)'!F316</f>
        <v>DG</v>
      </c>
      <c r="G321" s="7155" t="str">
        <f>'BASE METAS)'!G316</f>
        <v>DA</v>
      </c>
      <c r="H321" s="7155" t="str">
        <f>'BASE METAS)'!H316</f>
        <v xml:space="preserve">CLAVE PROGRAMÁTICA </v>
      </c>
      <c r="I321" s="7155"/>
      <c r="J321" s="7155"/>
      <c r="K321" s="7155"/>
      <c r="L321" s="7155"/>
      <c r="M321" s="7155"/>
      <c r="N321" s="1357">
        <f>'BASE METAS)'!N316</f>
        <v>0</v>
      </c>
      <c r="O321" s="1357">
        <f>'BASE METAS)'!O316</f>
        <v>0</v>
      </c>
      <c r="P321" s="7120" t="str">
        <f>'BASE METAS)'!P316</f>
        <v>ESTRUCTURA PROGRAMÁTICA</v>
      </c>
      <c r="Q321" s="7121"/>
      <c r="R321" s="7121"/>
      <c r="S321" s="7121"/>
      <c r="T321" s="7121"/>
      <c r="U321" s="924">
        <f>'BASE METAS)'!U316</f>
        <v>0</v>
      </c>
      <c r="V321" s="1358">
        <f>'BASE METAS)'!V316</f>
        <v>0</v>
      </c>
      <c r="W321" s="7139" t="str">
        <f>'BASE METAS)'!W316</f>
        <v>PRESPUESTO</v>
      </c>
      <c r="X321" s="7216" t="str">
        <f>'BASE METAS)'!X316</f>
        <v>ÁREAS EJECUTORAS</v>
      </c>
      <c r="Y321" s="1">
        <f>'BASE METAS)'!Y316</f>
        <v>0</v>
      </c>
      <c r="Z321" s="1">
        <f>'BASE METAS)'!Z316</f>
        <v>0</v>
      </c>
      <c r="AA321" s="1">
        <f>'BASE METAS)'!AA316</f>
        <v>0</v>
      </c>
      <c r="AB321" s="1">
        <f>'BASE METAS)'!AB316</f>
        <v>0</v>
      </c>
      <c r="AC321" s="1">
        <f>'BASE METAS)'!AC316</f>
        <v>0</v>
      </c>
      <c r="AD321" s="1">
        <f>'BASE METAS)'!AD316</f>
        <v>0</v>
      </c>
      <c r="AE321" s="1">
        <f>'BASE METAS)'!AE316</f>
        <v>0</v>
      </c>
      <c r="AF321" s="1">
        <f>'BASE METAS)'!AF316</f>
        <v>0</v>
      </c>
      <c r="AG321" s="1">
        <f>'BASE METAS)'!AG316</f>
        <v>0</v>
      </c>
      <c r="AH321" s="1">
        <f>'BASE METAS)'!AH316</f>
        <v>0</v>
      </c>
      <c r="AI321" s="1">
        <f>'BASE METAS)'!AI316</f>
        <v>0</v>
      </c>
      <c r="AJ321" s="1">
        <f>'BASE METAS)'!AJ316</f>
        <v>0</v>
      </c>
      <c r="AK321" s="1">
        <f>'BASE METAS)'!AK316</f>
        <v>0</v>
      </c>
      <c r="AL321" s="934">
        <f>'BASE METAS)'!AL316</f>
        <v>0</v>
      </c>
      <c r="AM321" s="1">
        <f>'BASE METAS)'!AM316</f>
        <v>0</v>
      </c>
      <c r="AN321" s="1">
        <f>'BASE METAS)'!AN316</f>
        <v>0</v>
      </c>
      <c r="AO321" s="1">
        <f>'BASE METAS)'!AU316</f>
        <v>0</v>
      </c>
      <c r="AP321" s="1">
        <f>'BASE METAS)'!AO316</f>
        <v>0</v>
      </c>
      <c r="AQ321" s="1">
        <f>'BASE METAS)'!AP316</f>
        <v>0</v>
      </c>
      <c r="AR321" s="1">
        <f>'BASE METAS)'!AQ316</f>
        <v>0</v>
      </c>
      <c r="AS321" s="1">
        <f>'BASE METAS)'!AR316</f>
        <v>0</v>
      </c>
      <c r="AT321" s="1">
        <f>'BASE METAS)'!AS316</f>
        <v>0</v>
      </c>
      <c r="AU321" s="1479">
        <f>'BASE METAS)'!BO316</f>
        <v>0</v>
      </c>
      <c r="AV321" s="1">
        <f>'BASE METAS)'!BQ316</f>
        <v>0</v>
      </c>
      <c r="AW321" s="1248">
        <f>'BASE METAS)'!BR316</f>
        <v>0</v>
      </c>
      <c r="AX321" s="1352">
        <f>'BASE METAS)'!BS316</f>
        <v>0</v>
      </c>
      <c r="AY321" s="1352">
        <f>'BASE METAS)'!BT316</f>
        <v>0</v>
      </c>
      <c r="AZ321" s="1352">
        <f>'BASE METAS)'!BU316</f>
        <v>0</v>
      </c>
      <c r="BA321" s="1352">
        <f>'BASE METAS)'!BV316</f>
        <v>0</v>
      </c>
      <c r="BB321" s="1352">
        <f>'BASE METAS)'!BW316</f>
        <v>0</v>
      </c>
      <c r="BC321" s="1352">
        <f>'BASE METAS)'!BX316</f>
        <v>0</v>
      </c>
      <c r="BD321" s="1352">
        <f>'BASE METAS)'!BY316</f>
        <v>0</v>
      </c>
      <c r="BE321" s="1352">
        <f>'BASE METAS)'!CG316</f>
        <v>0</v>
      </c>
      <c r="BF321" s="1352">
        <f>'BASE METAS)'!CJ316</f>
        <v>0</v>
      </c>
      <c r="BG321" s="1352">
        <f>'BASE METAS)'!CK316</f>
        <v>0</v>
      </c>
      <c r="BH321" s="1352">
        <f>'BASE METAS)'!CL316</f>
        <v>0</v>
      </c>
      <c r="BI321" s="1352">
        <f>'BASE METAS)'!CM316</f>
        <v>0</v>
      </c>
      <c r="BJ321" s="1340">
        <f>'BASE METAS)'!CN316</f>
        <v>0</v>
      </c>
      <c r="BK321" s="1340">
        <f>'BASE METAS)'!CO316</f>
        <v>0</v>
      </c>
      <c r="BL321" s="1">
        <f>'BASE METAS)'!CP316</f>
        <v>0</v>
      </c>
      <c r="BM321" s="1">
        <f>'BASE METAS)'!CQ316</f>
        <v>0</v>
      </c>
      <c r="BN321" s="1">
        <f>'BASE METAS)'!CR316</f>
        <v>0</v>
      </c>
      <c r="BO321" s="1">
        <f>'BASE METAS)'!CS316</f>
        <v>0</v>
      </c>
      <c r="BP321" s="1">
        <f>'BASE METAS)'!CT316</f>
        <v>0</v>
      </c>
      <c r="BQ321" s="1">
        <f>'BASE METAS)'!CU316</f>
        <v>0</v>
      </c>
      <c r="BR321" s="1">
        <f>'BASE METAS)'!CV316</f>
        <v>0</v>
      </c>
      <c r="BS321" s="1">
        <f>'BASE METAS)'!CW316</f>
        <v>0</v>
      </c>
      <c r="BT321" s="1">
        <f>'BASE METAS)'!CX316</f>
        <v>0</v>
      </c>
      <c r="BU321" s="1">
        <f>'BASE METAS)'!FA316</f>
        <v>0</v>
      </c>
      <c r="BV321" s="1">
        <f>'BASE METAS)'!FB316</f>
        <v>0</v>
      </c>
      <c r="BW321" s="1">
        <f>'BASE METAS)'!FC316</f>
        <v>0</v>
      </c>
      <c r="BX321" s="1">
        <f>'BASE METAS)'!FD316</f>
        <v>0</v>
      </c>
      <c r="BY321" s="1">
        <f>'BASE METAS)'!FE316</f>
        <v>0</v>
      </c>
      <c r="BZ321" s="1">
        <f>'BASE METAS)'!FF316</f>
        <v>0</v>
      </c>
      <c r="CA321" s="1">
        <f>'BASE METAS)'!FG316</f>
        <v>0</v>
      </c>
      <c r="CB321" s="1">
        <f>'BASE METAS)'!FH316</f>
        <v>0</v>
      </c>
      <c r="CC321" s="1">
        <f>'BASE METAS)'!FI316</f>
        <v>0</v>
      </c>
      <c r="CD321" s="1">
        <f>'BASE METAS)'!FJ316</f>
        <v>0</v>
      </c>
      <c r="CE321" s="1">
        <f>'BASE METAS)'!FK316</f>
        <v>0</v>
      </c>
      <c r="CF321" s="1">
        <f>'BASE METAS)'!FL316</f>
        <v>0</v>
      </c>
      <c r="CG321" s="1">
        <f>'BASE METAS)'!FM316</f>
        <v>0</v>
      </c>
    </row>
    <row r="322" spans="1:85" ht="12" customHeight="1" x14ac:dyDescent="0.25">
      <c r="A322" s="1">
        <f>'BASE METAS)'!A317</f>
        <v>0</v>
      </c>
      <c r="B322" s="7146"/>
      <c r="C322" s="7146"/>
      <c r="D322" s="7146"/>
      <c r="E322" s="7146"/>
      <c r="F322" s="7155"/>
      <c r="G322" s="7155"/>
      <c r="H322" s="35" t="str">
        <f>'BASE METAS)'!H317</f>
        <v>FN</v>
      </c>
      <c r="I322" s="35" t="str">
        <f>'BASE METAS)'!I317</f>
        <v>Sf</v>
      </c>
      <c r="J322" s="35" t="str">
        <f>'BASE METAS)'!J317</f>
        <v>PG</v>
      </c>
      <c r="K322" s="35" t="str">
        <f>'BASE METAS)'!K317</f>
        <v>Sp</v>
      </c>
      <c r="L322" s="35" t="str">
        <f>'BASE METAS)'!L317</f>
        <v>PY</v>
      </c>
      <c r="M322" s="35" t="str">
        <f>'BASE METAS)'!M317</f>
        <v>FF</v>
      </c>
      <c r="N322" s="35">
        <f>'BASE METAS)'!N317</f>
        <v>0</v>
      </c>
      <c r="O322" s="35">
        <f>'BASE METAS)'!O317</f>
        <v>0</v>
      </c>
      <c r="P322" s="35" t="str">
        <f>'BASE METAS)'!P317</f>
        <v>FN</v>
      </c>
      <c r="Q322" s="35" t="str">
        <f>'BASE METAS)'!Q317</f>
        <v>Sf</v>
      </c>
      <c r="R322" s="35" t="str">
        <f>'BASE METAS)'!R317</f>
        <v>PG</v>
      </c>
      <c r="S322" s="35" t="str">
        <f>'BASE METAS)'!S317</f>
        <v>Sp</v>
      </c>
      <c r="T322" s="35" t="str">
        <f>'BASE METAS)'!T317</f>
        <v>PY</v>
      </c>
      <c r="U322" s="925">
        <f>'BASE METAS)'!U317</f>
        <v>0</v>
      </c>
      <c r="V322" s="35">
        <f>'BASE METAS)'!V317</f>
        <v>0</v>
      </c>
      <c r="W322" s="7139"/>
      <c r="X322" s="7216"/>
      <c r="Y322" s="1">
        <f>'BASE METAS)'!Y317</f>
        <v>0</v>
      </c>
      <c r="Z322" s="1">
        <f>'BASE METAS)'!Z317</f>
        <v>0</v>
      </c>
      <c r="AA322" s="1">
        <f>'BASE METAS)'!AA317</f>
        <v>0</v>
      </c>
      <c r="AB322" s="1">
        <f>'BASE METAS)'!AB317</f>
        <v>0</v>
      </c>
      <c r="AC322" s="1">
        <f>'BASE METAS)'!AC317</f>
        <v>0</v>
      </c>
      <c r="AD322" s="1">
        <f>'BASE METAS)'!AD317</f>
        <v>0</v>
      </c>
      <c r="AE322" s="1">
        <f>'BASE METAS)'!AE317</f>
        <v>0</v>
      </c>
      <c r="AF322" s="1">
        <f>'BASE METAS)'!AF317</f>
        <v>0</v>
      </c>
      <c r="AG322" s="1">
        <f>'BASE METAS)'!AG317</f>
        <v>0</v>
      </c>
      <c r="AH322" s="1">
        <f>'BASE METAS)'!AH317</f>
        <v>0</v>
      </c>
      <c r="AI322" s="1">
        <f>'BASE METAS)'!AI317</f>
        <v>0</v>
      </c>
      <c r="AJ322" s="1">
        <f>'BASE METAS)'!AJ317</f>
        <v>0</v>
      </c>
      <c r="AK322" s="1">
        <f>'BASE METAS)'!AK317</f>
        <v>0</v>
      </c>
      <c r="AL322" s="934">
        <f>'BASE METAS)'!AL317</f>
        <v>0</v>
      </c>
      <c r="AM322" s="1">
        <f>'BASE METAS)'!AM317</f>
        <v>0</v>
      </c>
      <c r="AN322" s="1">
        <f>'BASE METAS)'!AN317</f>
        <v>0</v>
      </c>
      <c r="AO322" s="1">
        <f>'BASE METAS)'!AU317</f>
        <v>0</v>
      </c>
      <c r="AP322" s="1">
        <f>'BASE METAS)'!AO317</f>
        <v>0</v>
      </c>
      <c r="AQ322" s="1">
        <f>'BASE METAS)'!AP317</f>
        <v>0</v>
      </c>
      <c r="AR322" s="1">
        <f>'BASE METAS)'!AQ317</f>
        <v>0</v>
      </c>
      <c r="AS322" s="1">
        <f>'BASE METAS)'!AR317</f>
        <v>0</v>
      </c>
      <c r="AT322" s="1">
        <f>'BASE METAS)'!AS317</f>
        <v>0</v>
      </c>
      <c r="AU322" s="1479">
        <f>'BASE METAS)'!BO317</f>
        <v>0</v>
      </c>
      <c r="AV322" s="1">
        <f>'BASE METAS)'!BQ317</f>
        <v>0</v>
      </c>
      <c r="AW322" s="1352">
        <f>'BASE METAS)'!BR317</f>
        <v>0</v>
      </c>
      <c r="AX322" s="1352">
        <f>'BASE METAS)'!BS317</f>
        <v>0</v>
      </c>
      <c r="AY322" s="1352">
        <f>'BASE METAS)'!BT317</f>
        <v>0</v>
      </c>
      <c r="AZ322" s="1340">
        <f>'BASE METAS)'!BU317</f>
        <v>0</v>
      </c>
      <c r="BA322" s="1340">
        <f>'BASE METAS)'!BV317</f>
        <v>0</v>
      </c>
      <c r="BB322" s="1352">
        <f>'BASE METAS)'!BW317</f>
        <v>0</v>
      </c>
      <c r="BC322" s="1340">
        <f>'BASE METAS)'!BX317</f>
        <v>0</v>
      </c>
      <c r="BD322" s="1352">
        <f>'BASE METAS)'!BY317</f>
        <v>0</v>
      </c>
      <c r="BE322" s="1352">
        <f>'BASE METAS)'!CG317</f>
        <v>0</v>
      </c>
      <c r="BF322" s="1352">
        <f>'BASE METAS)'!CJ317</f>
        <v>0</v>
      </c>
      <c r="BG322" s="1352">
        <f>'BASE METAS)'!CK317</f>
        <v>0</v>
      </c>
      <c r="BH322" s="1352">
        <f>'BASE METAS)'!CL317</f>
        <v>0</v>
      </c>
      <c r="BI322" s="1352">
        <f>'BASE METAS)'!CM317</f>
        <v>0</v>
      </c>
      <c r="BJ322" s="1340">
        <f>'BASE METAS)'!CN317</f>
        <v>0</v>
      </c>
      <c r="BK322" s="1340">
        <f>'BASE METAS)'!CO317</f>
        <v>0</v>
      </c>
      <c r="BL322" s="1">
        <f>'BASE METAS)'!CP317</f>
        <v>0</v>
      </c>
      <c r="BM322" s="1">
        <f>'BASE METAS)'!CQ317</f>
        <v>0</v>
      </c>
      <c r="BN322" s="1">
        <f>'BASE METAS)'!CR317</f>
        <v>0</v>
      </c>
      <c r="BO322" s="1">
        <f>'BASE METAS)'!CS317</f>
        <v>0</v>
      </c>
      <c r="BP322" s="1">
        <f>'BASE METAS)'!CT317</f>
        <v>0</v>
      </c>
      <c r="BQ322" s="1">
        <f>'BASE METAS)'!CU317</f>
        <v>0</v>
      </c>
      <c r="BR322" s="1">
        <f>'BASE METAS)'!CV317</f>
        <v>0</v>
      </c>
      <c r="BS322" s="1">
        <f>'BASE METAS)'!CW317</f>
        <v>0</v>
      </c>
      <c r="BT322" s="1">
        <f>'BASE METAS)'!CX317</f>
        <v>0</v>
      </c>
      <c r="BU322" s="1">
        <f>'BASE METAS)'!FA317</f>
        <v>0</v>
      </c>
      <c r="BV322" s="1">
        <f>'BASE METAS)'!FB317</f>
        <v>0</v>
      </c>
      <c r="BW322" s="1">
        <f>'BASE METAS)'!FC317</f>
        <v>0</v>
      </c>
      <c r="BX322" s="1">
        <f>'BASE METAS)'!FD317</f>
        <v>0</v>
      </c>
      <c r="BY322" s="1">
        <f>'BASE METAS)'!FE317</f>
        <v>0</v>
      </c>
      <c r="BZ322" s="1">
        <f>'BASE METAS)'!FF317</f>
        <v>0</v>
      </c>
      <c r="CA322" s="1">
        <f>'BASE METAS)'!FG317</f>
        <v>0</v>
      </c>
      <c r="CB322" s="1">
        <f>'BASE METAS)'!FH317</f>
        <v>0</v>
      </c>
      <c r="CC322" s="1">
        <f>'BASE METAS)'!FI317</f>
        <v>0</v>
      </c>
      <c r="CD322" s="1">
        <f>'BASE METAS)'!FJ317</f>
        <v>0</v>
      </c>
      <c r="CE322" s="1">
        <f>'BASE METAS)'!FK317</f>
        <v>0</v>
      </c>
      <c r="CF322" s="1">
        <f>'BASE METAS)'!FL317</f>
        <v>0</v>
      </c>
      <c r="CG322" s="1">
        <f>'BASE METAS)'!FM317</f>
        <v>0</v>
      </c>
    </row>
    <row r="323" spans="1:85" ht="63.75" x14ac:dyDescent="0.25">
      <c r="A323" s="1">
        <f>'BASE METAS)'!A318</f>
        <v>49</v>
      </c>
      <c r="B323" s="7102" t="str">
        <f>'BASE METAS)'!B318</f>
        <v>DIRECCIÓN GENERAL DE DESARROLLO SOCIAL</v>
      </c>
      <c r="C323" s="5684">
        <f>'BASE METAS)'!C318</f>
        <v>1100</v>
      </c>
      <c r="D323" s="5684">
        <f>'BASE METAS)'!D318</f>
        <v>1</v>
      </c>
      <c r="E323" s="7102" t="str">
        <f>'BASE METAS)'!E318</f>
        <v>PLANEACIÓN DE PROYECTOS PARA EL DESARROLLO SOCIAL</v>
      </c>
      <c r="F323" s="5706" t="str">
        <f>'BASE METAS)'!F318</f>
        <v>I01</v>
      </c>
      <c r="G323" s="5706" t="str">
        <f>'BASE METAS)'!G318</f>
        <v>139</v>
      </c>
      <c r="H323" s="5706" t="str">
        <f>'BASE METAS)'!H318</f>
        <v>05</v>
      </c>
      <c r="I323" s="5706" t="str">
        <f>'BASE METAS)'!I318</f>
        <v>03</v>
      </c>
      <c r="J323" s="5706" t="str">
        <f>'BASE METAS)'!J318</f>
        <v>01</v>
      </c>
      <c r="K323" s="5706" t="str">
        <f>'BASE METAS)'!K318</f>
        <v>01</v>
      </c>
      <c r="L323" s="5706" t="str">
        <f>'BASE METAS)'!L318</f>
        <v>04</v>
      </c>
      <c r="M323" s="5706" t="str">
        <f>'BASE METAS)'!M318</f>
        <v>101</v>
      </c>
      <c r="N323" s="5706" t="str">
        <f>'BASE METAS)'!N318</f>
        <v>Desarrollo Social</v>
      </c>
      <c r="O323" s="5706" t="str">
        <f>'BASE METAS)'!O318</f>
        <v>Control Social</v>
      </c>
      <c r="P323" s="5697" t="str">
        <f>'BASE METAS)'!P318</f>
        <v>Administración, planeación y control gubernamental</v>
      </c>
      <c r="Q323" s="5697" t="str">
        <f>'BASE METAS)'!Q318</f>
        <v>Planeación y conducción del desarrollo integral del estado</v>
      </c>
      <c r="R323" s="5697" t="str">
        <f>'BASE METAS)'!R318</f>
        <v>Fortalecimiento del sistema integral de planeación del estado</v>
      </c>
      <c r="S323" s="5697" t="str">
        <f>'BASE METAS)'!S318</f>
        <v>Definición y conducción de la planeación</v>
      </c>
      <c r="T323" s="5697" t="str">
        <f>'BASE METAS)'!T318</f>
        <v>Planeación de proyectos para el desarrollo social</v>
      </c>
      <c r="U323" s="7729" t="str">
        <f>'BASE METAS)'!U318</f>
        <v xml:space="preserve">Coordinar la ejecución de programas y proyectos sociales adecuados a las necesidades de la población tlalnepántlense, instrumentando acciones encaminadas a eficientar la coordinación interinstitucional y el diseño e implementación de políticas públicas que promuevan el desarrollo humano y comunitario, especialmente de quienes se encuentren en situación de pobreza, marginación riesgo y vulnerabilidad. </v>
      </c>
      <c r="V323" s="5697" t="str">
        <f>'BASE METAS)'!V318</f>
        <v>Gobierno de Resultados</v>
      </c>
      <c r="W323" s="5694">
        <f>'BASE METAS)'!W318</f>
        <v>1291054</v>
      </c>
      <c r="X323" s="7102" t="str">
        <f>'BASE METAS)'!X318</f>
        <v>COORDINACIÓN POLÍTICA SECTORIAL</v>
      </c>
      <c r="Y323" s="489">
        <f>'BASE METAS)'!Y318</f>
        <v>1</v>
      </c>
      <c r="Z323" s="218" t="str">
        <f>'BASE METAS)'!Z318</f>
        <v>CONCERTAR CON LAS DISTINTAS ÁREAS QUE CONFORMAN LA DIRECCIÓN GENERAL LOS PROYECTOS DE ACCIONES  A REALIZARSE EN CADA UNO DE LOS PROGRAMAS SOCIALES QUE SE LLEVAN A CABO.</v>
      </c>
      <c r="AA323" s="537" t="str">
        <f>'BASE METAS)'!AA318</f>
        <v>DOCUMENTO</v>
      </c>
      <c r="AB323" s="459">
        <f>'BASE METAS)'!AB318</f>
        <v>60</v>
      </c>
      <c r="AC323" s="459">
        <f>'BASE METAS)'!AC318</f>
        <v>15</v>
      </c>
      <c r="AD323" s="631">
        <f>'BASE METAS)'!AD318</f>
        <v>0.25</v>
      </c>
      <c r="AE323" s="459">
        <f>'BASE METAS)'!AE318</f>
        <v>15</v>
      </c>
      <c r="AF323" s="631">
        <f>'BASE METAS)'!AF318</f>
        <v>0.25</v>
      </c>
      <c r="AG323" s="459">
        <f>'BASE METAS)'!AG318</f>
        <v>15</v>
      </c>
      <c r="AH323" s="631">
        <f>'BASE METAS)'!AH318</f>
        <v>0.25</v>
      </c>
      <c r="AI323" s="459">
        <f>'BASE METAS)'!AI318</f>
        <v>15</v>
      </c>
      <c r="AJ323" s="556">
        <f>'BASE METAS)'!AJ318</f>
        <v>0.25</v>
      </c>
      <c r="AK323" s="947">
        <f>'BASE METAS)'!AK318</f>
        <v>1</v>
      </c>
      <c r="AL323" s="1019">
        <f>'BASE METAS)'!AL318</f>
        <v>1</v>
      </c>
      <c r="AM323" s="959" t="str">
        <f>'BASE METAS)'!AM318</f>
        <v>CONCERTACIONES PARA LA REALIZACIÓN DE LAS ACCIONES EN MATERIA DE POLÍTICA SOCIAL CON LAS INSTANCIAS DEL GABINETE SOCIAL</v>
      </c>
      <c r="AN323" s="959" t="str">
        <f>'BASE METAS)'!AN318</f>
        <v>MIDE LA EFICACIA EN LA REALIZACIÓN DE CONCERTACIONES ENTRE LAS DIFERENTES DEPENDENCIAS EN MATERIA DE POLÍTICA SOCIAL</v>
      </c>
      <c r="AO323" s="970" t="str">
        <f>'BASE METAS)'!AU318</f>
        <v>DESEMPEÑO</v>
      </c>
      <c r="AP323" s="807" t="str">
        <f>'BASE METAS)'!AO318</f>
        <v>No. CONCERTACIONES REALIZADAS</v>
      </c>
      <c r="AQ323" s="807" t="str">
        <f>'BASE METAS)'!AP318</f>
        <v>No. DE CONCERTACIONES PROGRAMADAS</v>
      </c>
      <c r="AR323" s="970">
        <f>'BASE METAS)'!AQ318</f>
        <v>100</v>
      </c>
      <c r="AS323" s="1344" t="str">
        <f>'BASE METAS)'!AR318</f>
        <v>CONCERTACIONES</v>
      </c>
      <c r="AT323" s="970" t="str">
        <f>'BASE METAS)'!AS318</f>
        <v>EFICACIA</v>
      </c>
      <c r="AU323" s="1483">
        <f>'BASE METAS)'!BO318</f>
        <v>0</v>
      </c>
      <c r="AV323" s="1">
        <f>'BASE METAS)'!BQ318</f>
        <v>60</v>
      </c>
      <c r="AW323" s="1352">
        <f>'BASE METAS)'!BR318</f>
        <v>0</v>
      </c>
      <c r="AX323" s="1256">
        <f>'BASE METAS)'!BS318</f>
        <v>15</v>
      </c>
      <c r="AY323" s="1340">
        <f>'BASE METAS)'!BT318</f>
        <v>18</v>
      </c>
      <c r="AZ323" s="1340">
        <f>'BASE METAS)'!BU318</f>
        <v>-3</v>
      </c>
      <c r="BA323" s="1340">
        <f>'BASE METAS)'!BV318</f>
        <v>1.2</v>
      </c>
      <c r="BB323" s="1352">
        <f>'BASE METAS)'!BW318</f>
        <v>35</v>
      </c>
      <c r="BC323" s="1340">
        <f>'BASE METAS)'!BX318</f>
        <v>25</v>
      </c>
      <c r="BD323" s="1340">
        <f>'BASE METAS)'!BY318</f>
        <v>0.58333333333333337</v>
      </c>
      <c r="BE323" s="1340">
        <f>'BASE METAS)'!CG318</f>
        <v>17</v>
      </c>
      <c r="BF323" s="1340">
        <f>'BASE METAS)'!CJ318</f>
        <v>0</v>
      </c>
      <c r="BG323" s="1340">
        <f>'BASE METAS)'!CK318</f>
        <v>0</v>
      </c>
      <c r="BH323" s="1340">
        <f>'BASE METAS)'!CL318</f>
        <v>0</v>
      </c>
      <c r="BI323" s="1340">
        <f>'BASE METAS)'!CM318</f>
        <v>5</v>
      </c>
      <c r="BJ323" s="1340">
        <f>'BASE METAS)'!CN318</f>
        <v>5</v>
      </c>
      <c r="BK323" s="1340">
        <f>'BASE METAS)'!CO318</f>
        <v>5</v>
      </c>
      <c r="BL323" s="1">
        <f>'BASE METAS)'!CP318</f>
        <v>5</v>
      </c>
      <c r="BM323" s="1">
        <f>'BASE METAS)'!CQ318</f>
        <v>5</v>
      </c>
      <c r="BN323" s="1">
        <f>'BASE METAS)'!CR318</f>
        <v>5</v>
      </c>
      <c r="BO323" s="1">
        <f>'BASE METAS)'!CS318</f>
        <v>5</v>
      </c>
      <c r="BP323" s="1">
        <f>'BASE METAS)'!CT318</f>
        <v>5</v>
      </c>
      <c r="BQ323" s="1">
        <f>'BASE METAS)'!CU318</f>
        <v>5</v>
      </c>
      <c r="BR323" s="1">
        <f>'BASE METAS)'!CV318</f>
        <v>5</v>
      </c>
      <c r="BS323" s="1">
        <f>'BASE METAS)'!CW318</f>
        <v>5</v>
      </c>
      <c r="BT323" s="1">
        <f>'BASE METAS)'!CX318</f>
        <v>5</v>
      </c>
      <c r="BU323" s="1">
        <f>'BASE METAS)'!FA318</f>
        <v>60</v>
      </c>
      <c r="BV323" s="1">
        <f>'BASE METAS)'!FB318</f>
        <v>0</v>
      </c>
      <c r="BW323" s="1">
        <f>'BASE METAS)'!FC318</f>
        <v>5</v>
      </c>
      <c r="BX323" s="1">
        <f>'BASE METAS)'!FD318</f>
        <v>6</v>
      </c>
      <c r="BY323" s="1">
        <f>'BASE METAS)'!FE318</f>
        <v>1</v>
      </c>
      <c r="BZ323" s="1">
        <f>'BASE METAS)'!FF318</f>
        <v>1.2</v>
      </c>
      <c r="CA323" s="1">
        <f>'BASE METAS)'!FG318</f>
        <v>23</v>
      </c>
      <c r="CB323" s="1">
        <f>'BASE METAS)'!FH318</f>
        <v>37</v>
      </c>
      <c r="CC323" s="1">
        <f>'BASE METAS)'!FI318</f>
        <v>0.38333333333333336</v>
      </c>
      <c r="CD323" s="1">
        <f>'BASE METAS)'!FJ318</f>
        <v>60</v>
      </c>
      <c r="CE323" s="1">
        <f>'BASE METAS)'!FK318</f>
        <v>0</v>
      </c>
      <c r="CF323" s="1">
        <f>'BASE METAS)'!FL318</f>
        <v>5</v>
      </c>
      <c r="CG323" s="1">
        <f>'BASE METAS)'!FM318</f>
        <v>6</v>
      </c>
    </row>
    <row r="324" spans="1:85" ht="89.25" x14ac:dyDescent="0.25">
      <c r="A324" s="1">
        <f>'BASE METAS)'!A319</f>
        <v>0</v>
      </c>
      <c r="B324" s="7145"/>
      <c r="C324" s="5685"/>
      <c r="D324" s="5685"/>
      <c r="E324" s="7145"/>
      <c r="F324" s="5707"/>
      <c r="G324" s="5707"/>
      <c r="H324" s="5707"/>
      <c r="I324" s="5707"/>
      <c r="J324" s="5707"/>
      <c r="K324" s="5707"/>
      <c r="L324" s="5707"/>
      <c r="M324" s="5707"/>
      <c r="N324" s="5707"/>
      <c r="O324" s="5707"/>
      <c r="P324" s="5698"/>
      <c r="Q324" s="5698"/>
      <c r="R324" s="5698"/>
      <c r="S324" s="5698"/>
      <c r="T324" s="5698"/>
      <c r="U324" s="7730"/>
      <c r="V324" s="5698"/>
      <c r="W324" s="5695"/>
      <c r="X324" s="7145"/>
      <c r="Y324" s="277">
        <f>'BASE METAS)'!Y319</f>
        <v>2</v>
      </c>
      <c r="Z324" s="219" t="str">
        <f>'BASE METAS)'!Z319</f>
        <v>INTEGRAR INFORMES SOBRE EL DESARROLLO DE LOS PROGRAMAS Y PROYECTOS SOCIALES DE LAS DISTINTAS ÁREAS QUE CONFORMAN LA DIRECCIÓN GENERAL.</v>
      </c>
      <c r="AA324" s="538" t="str">
        <f>'BASE METAS)'!AA319</f>
        <v>DOCUMENTO</v>
      </c>
      <c r="AB324" s="460">
        <f>'BASE METAS)'!AB319</f>
        <v>38</v>
      </c>
      <c r="AC324" s="460">
        <f>'BASE METAS)'!AC319</f>
        <v>9</v>
      </c>
      <c r="AD324" s="544">
        <f>'BASE METAS)'!AD319</f>
        <v>0.23684210526315788</v>
      </c>
      <c r="AE324" s="460">
        <f>'BASE METAS)'!AE319</f>
        <v>9</v>
      </c>
      <c r="AF324" s="544">
        <f>'BASE METAS)'!AF319</f>
        <v>0.23684210526315788</v>
      </c>
      <c r="AG324" s="460">
        <f>'BASE METAS)'!AG319</f>
        <v>9</v>
      </c>
      <c r="AH324" s="544">
        <f>'BASE METAS)'!AH319</f>
        <v>0.23684210526315788</v>
      </c>
      <c r="AI324" s="460">
        <f>'BASE METAS)'!AI319</f>
        <v>11</v>
      </c>
      <c r="AJ324" s="545">
        <f>'BASE METAS)'!AJ319</f>
        <v>0.28947368421052633</v>
      </c>
      <c r="AK324" s="947">
        <f>'BASE METAS)'!AK319</f>
        <v>1</v>
      </c>
      <c r="AL324" s="1019">
        <f>'BASE METAS)'!AL319</f>
        <v>2</v>
      </c>
      <c r="AM324" s="959" t="str">
        <f>'BASE METAS)'!AM319</f>
        <v>INTEGRAR INFORMES SOBRE EL DESARROLLO DE LOS PROGRAMAS Y PROYECTOS SOCIALES DE LAS DISTINTAS ÁREAS QUE CONFORMAN LA DIRECCIÓN GENERAL.</v>
      </c>
      <c r="AN324" s="959" t="str">
        <f>'BASE METAS)'!AN319</f>
        <v>MIDE LA EFICACIA EN LA INTEGRACIÓN DE LOS INFORMES SOBRE EL DESARROLLO DE LOS PROGRAMAS Y PROYECTOS SOCIALES DE LAS DISTINTAS ÁREAS QUE CONFORMAN LA DIRECCIÓN GENERAL</v>
      </c>
      <c r="AO324" s="1074" t="str">
        <f>'BASE METAS)'!AU319</f>
        <v>DESEMPEÑO</v>
      </c>
      <c r="AP324" s="807" t="str">
        <f>'BASE METAS)'!AO319</f>
        <v>No. DE INFORMES REALIZADOS</v>
      </c>
      <c r="AQ324" s="807" t="str">
        <f>'BASE METAS)'!AP319</f>
        <v>NO. DE INFORMES PROGRAMADOS</v>
      </c>
      <c r="AR324" s="1074">
        <f>'BASE METAS)'!AQ319</f>
        <v>100</v>
      </c>
      <c r="AS324" s="1344" t="str">
        <f>'BASE METAS)'!AR319</f>
        <v>INFORMES</v>
      </c>
      <c r="AT324" s="970" t="str">
        <f>'BASE METAS)'!AS319</f>
        <v>EFICACIA</v>
      </c>
      <c r="AU324" s="1483">
        <f>'BASE METAS)'!BO319</f>
        <v>0</v>
      </c>
      <c r="AV324" s="1">
        <f>'BASE METAS)'!BQ319</f>
        <v>38</v>
      </c>
      <c r="AW324" s="1340">
        <f>'BASE METAS)'!BR319</f>
        <v>0</v>
      </c>
      <c r="AX324" s="1340">
        <f>'BASE METAS)'!BS319</f>
        <v>9</v>
      </c>
      <c r="AY324" s="1340">
        <f>'BASE METAS)'!BT319</f>
        <v>12</v>
      </c>
      <c r="AZ324" s="1340">
        <f>'BASE METAS)'!BU319</f>
        <v>-3</v>
      </c>
      <c r="BA324" s="1340">
        <f>'BASE METAS)'!BV319</f>
        <v>1.3333333333333333</v>
      </c>
      <c r="BB324" s="1340">
        <f>'BASE METAS)'!BW319</f>
        <v>19</v>
      </c>
      <c r="BC324" s="1340">
        <f>'BASE METAS)'!BX319</f>
        <v>19</v>
      </c>
      <c r="BD324" s="1340">
        <f>'BASE METAS)'!BY319</f>
        <v>0.5</v>
      </c>
      <c r="BE324" s="1340">
        <f>'BASE METAS)'!CG319</f>
        <v>7</v>
      </c>
      <c r="BF324" s="1340">
        <f>'BASE METAS)'!CJ319</f>
        <v>0</v>
      </c>
      <c r="BG324" s="1340">
        <f>'BASE METAS)'!CK319</f>
        <v>0</v>
      </c>
      <c r="BH324" s="1340">
        <f>'BASE METAS)'!CL319</f>
        <v>0</v>
      </c>
      <c r="BI324" s="1340">
        <f>'BASE METAS)'!CM319</f>
        <v>3</v>
      </c>
      <c r="BJ324" s="1340">
        <f>'BASE METAS)'!CN319</f>
        <v>3</v>
      </c>
      <c r="BK324" s="1340">
        <f>'BASE METAS)'!CO319</f>
        <v>3</v>
      </c>
      <c r="BL324" s="1">
        <f>'BASE METAS)'!CP319</f>
        <v>3</v>
      </c>
      <c r="BM324" s="1">
        <f>'BASE METAS)'!CQ319</f>
        <v>3</v>
      </c>
      <c r="BN324" s="1">
        <f>'BASE METAS)'!CR319</f>
        <v>3</v>
      </c>
      <c r="BO324" s="1">
        <f>'BASE METAS)'!CS319</f>
        <v>3</v>
      </c>
      <c r="BP324" s="1">
        <f>'BASE METAS)'!CT319</f>
        <v>3</v>
      </c>
      <c r="BQ324" s="1">
        <f>'BASE METAS)'!CU319</f>
        <v>3</v>
      </c>
      <c r="BR324" s="1">
        <f>'BASE METAS)'!CV319</f>
        <v>3</v>
      </c>
      <c r="BS324" s="1">
        <f>'BASE METAS)'!CW319</f>
        <v>3</v>
      </c>
      <c r="BT324" s="1">
        <f>'BASE METAS)'!CX319</f>
        <v>5</v>
      </c>
      <c r="BU324" s="1">
        <f>'BASE METAS)'!FA319</f>
        <v>38</v>
      </c>
      <c r="BV324" s="1">
        <f>'BASE METAS)'!FB319</f>
        <v>0</v>
      </c>
      <c r="BW324" s="1">
        <f>'BASE METAS)'!FC319</f>
        <v>3</v>
      </c>
      <c r="BX324" s="1">
        <f>'BASE METAS)'!FD319</f>
        <v>6</v>
      </c>
      <c r="BY324" s="1">
        <f>'BASE METAS)'!FE319</f>
        <v>3</v>
      </c>
      <c r="BZ324" s="1">
        <f>'BASE METAS)'!FF319</f>
        <v>2</v>
      </c>
      <c r="CA324" s="1">
        <f>'BASE METAS)'!FG319</f>
        <v>13</v>
      </c>
      <c r="CB324" s="1">
        <f>'BASE METAS)'!FH319</f>
        <v>25</v>
      </c>
      <c r="CC324" s="1">
        <f>'BASE METAS)'!FI319</f>
        <v>0.34210526315789475</v>
      </c>
      <c r="CD324" s="1">
        <f>'BASE METAS)'!FJ319</f>
        <v>38</v>
      </c>
      <c r="CE324" s="1">
        <f>'BASE METAS)'!FK319</f>
        <v>0</v>
      </c>
      <c r="CF324" s="1">
        <f>'BASE METAS)'!FL319</f>
        <v>3</v>
      </c>
      <c r="CG324" s="1">
        <f>'BASE METAS)'!FM319</f>
        <v>3</v>
      </c>
    </row>
    <row r="325" spans="1:85" ht="114.75" x14ac:dyDescent="0.25">
      <c r="A325" s="1">
        <f>'BASE METAS)'!A320</f>
        <v>0</v>
      </c>
      <c r="B325" s="7145"/>
      <c r="C325" s="5685"/>
      <c r="D325" s="5685"/>
      <c r="E325" s="7145"/>
      <c r="F325" s="5707"/>
      <c r="G325" s="5707"/>
      <c r="H325" s="5707"/>
      <c r="I325" s="5707"/>
      <c r="J325" s="5707"/>
      <c r="K325" s="5707"/>
      <c r="L325" s="5707"/>
      <c r="M325" s="5707"/>
      <c r="N325" s="5707"/>
      <c r="O325" s="5707"/>
      <c r="P325" s="5698"/>
      <c r="Q325" s="5698"/>
      <c r="R325" s="5698"/>
      <c r="S325" s="5698"/>
      <c r="T325" s="5698"/>
      <c r="U325" s="7730"/>
      <c r="V325" s="5698"/>
      <c r="W325" s="5695"/>
      <c r="X325" s="7145"/>
      <c r="Y325" s="277">
        <f>'BASE METAS)'!Y320</f>
        <v>3</v>
      </c>
      <c r="Z325" s="219" t="str">
        <f>'BASE METAS)'!Z320</f>
        <v>CONVOCAR A LAS ORGANIZACIONES DE LA SOCIEDAD CIVIL, GRUPOS SOCIALES Y CIUDADANÍA EN GENERAL A PARTICIPAR EN LOS PROGRAMAS A CARGO DE LA DIRECCIÓN GENERAL.</v>
      </c>
      <c r="AA325" s="538" t="str">
        <f>'BASE METAS)'!AA320</f>
        <v>CONVOCATORIA</v>
      </c>
      <c r="AB325" s="460">
        <f>'BASE METAS)'!AB320</f>
        <v>44</v>
      </c>
      <c r="AC325" s="460">
        <f>'BASE METAS)'!AC320</f>
        <v>9</v>
      </c>
      <c r="AD325" s="544">
        <f>'BASE METAS)'!AD320</f>
        <v>0.20454545454545456</v>
      </c>
      <c r="AE325" s="460">
        <f>'BASE METAS)'!AE320</f>
        <v>12</v>
      </c>
      <c r="AF325" s="544">
        <f>'BASE METAS)'!AF320</f>
        <v>0.27272727272727271</v>
      </c>
      <c r="AG325" s="460">
        <f>'BASE METAS)'!AG320</f>
        <v>13</v>
      </c>
      <c r="AH325" s="544">
        <f>'BASE METAS)'!AH320</f>
        <v>0.29545454545454547</v>
      </c>
      <c r="AI325" s="460">
        <f>'BASE METAS)'!AI320</f>
        <v>10</v>
      </c>
      <c r="AJ325" s="545">
        <f>'BASE METAS)'!AJ320</f>
        <v>0.22727272727272727</v>
      </c>
      <c r="AK325" s="947">
        <f>'BASE METAS)'!AK320</f>
        <v>1</v>
      </c>
      <c r="AL325" s="1019">
        <f>'BASE METAS)'!AL320</f>
        <v>3</v>
      </c>
      <c r="AM325" s="959" t="str">
        <f>'BASE METAS)'!AM320</f>
        <v>CONVOCAR A LAS ORGANIZACIONES DE LA SOCIEDAD CIVIL, GRUPOS SOCIALES Y CIUDADANÍA EN GENERAL A PARTICIPAR EN LOS PROGRAMAS A CARGO DE LA DIRECCIÓN GENERAL.</v>
      </c>
      <c r="AN325" s="959" t="str">
        <f>'BASE METAS)'!AN320</f>
        <v xml:space="preserve">MIDE LA EFICACIA EN LA REALIZACIÓN DE CONVOCATORIAS A ORGANIZACIONES DE LA SOCIEDAD CIVIL, GRUPOS SOCIALES Y CIUDADANÍA EN GENERAL PARA PARTICIPAR EN LOS PROGRAMAS A CARGO DE LA DIRECCIÓN GENERAL. </v>
      </c>
      <c r="AO325" s="1074" t="str">
        <f>'BASE METAS)'!AU320</f>
        <v>DESEMPEÑO</v>
      </c>
      <c r="AP325" s="807" t="str">
        <f>'BASE METAS)'!AO320</f>
        <v>No. DE CONCOCATORIAS REALIZADAS</v>
      </c>
      <c r="AQ325" s="807" t="str">
        <f>'BASE METAS)'!AP320</f>
        <v>NO. DE CONVOCATORIAS PROGRAMADAS</v>
      </c>
      <c r="AR325" s="1074">
        <f>'BASE METAS)'!AQ320</f>
        <v>100</v>
      </c>
      <c r="AS325" s="1344" t="str">
        <f>'BASE METAS)'!AR320</f>
        <v>CONVOCATORIAS</v>
      </c>
      <c r="AT325" s="970" t="str">
        <f>'BASE METAS)'!AS320</f>
        <v>EFICACIA</v>
      </c>
      <c r="AU325" s="1483">
        <f>'BASE METAS)'!BO320</f>
        <v>0</v>
      </c>
      <c r="AV325" s="1">
        <f>'BASE METAS)'!BQ320</f>
        <v>44</v>
      </c>
      <c r="AW325" s="1352">
        <f>'BASE METAS)'!BR320</f>
        <v>0</v>
      </c>
      <c r="AX325" s="1352">
        <f>'BASE METAS)'!BS320</f>
        <v>12</v>
      </c>
      <c r="AY325" s="1352">
        <f>'BASE METAS)'!BT320</f>
        <v>15</v>
      </c>
      <c r="AZ325" s="1352">
        <f>'BASE METAS)'!BU320</f>
        <v>-3</v>
      </c>
      <c r="BA325" s="1352">
        <f>'BASE METAS)'!BV320</f>
        <v>1.25</v>
      </c>
      <c r="BB325" s="1352">
        <f>'BASE METAS)'!BW320</f>
        <v>20</v>
      </c>
      <c r="BC325" s="1352">
        <f>'BASE METAS)'!BX320</f>
        <v>24</v>
      </c>
      <c r="BD325" s="1352">
        <f>'BASE METAS)'!BY320</f>
        <v>0.45454545454545453</v>
      </c>
      <c r="BE325" s="1352">
        <f>'BASE METAS)'!CG320</f>
        <v>5</v>
      </c>
      <c r="BF325" s="1352">
        <f>'BASE METAS)'!CJ320</f>
        <v>0</v>
      </c>
      <c r="BG325" s="1352">
        <f>'BASE METAS)'!CK320</f>
        <v>0</v>
      </c>
      <c r="BH325" s="1352">
        <f>'BASE METAS)'!CL320</f>
        <v>0</v>
      </c>
      <c r="BI325" s="1352">
        <f>'BASE METAS)'!CM320</f>
        <v>0</v>
      </c>
      <c r="BJ325" s="1340">
        <f>'BASE METAS)'!CN320</f>
        <v>4</v>
      </c>
      <c r="BK325" s="1340">
        <f>'BASE METAS)'!CO320</f>
        <v>5</v>
      </c>
      <c r="BL325" s="1">
        <f>'BASE METAS)'!CP320</f>
        <v>4</v>
      </c>
      <c r="BM325" s="1">
        <f>'BASE METAS)'!CQ320</f>
        <v>4</v>
      </c>
      <c r="BN325" s="1">
        <f>'BASE METAS)'!CR320</f>
        <v>4</v>
      </c>
      <c r="BO325" s="1">
        <f>'BASE METAS)'!CS320</f>
        <v>4</v>
      </c>
      <c r="BP325" s="1">
        <f>'BASE METAS)'!CT320</f>
        <v>5</v>
      </c>
      <c r="BQ325" s="1">
        <f>'BASE METAS)'!CU320</f>
        <v>4</v>
      </c>
      <c r="BR325" s="1">
        <f>'BASE METAS)'!CV320</f>
        <v>4</v>
      </c>
      <c r="BS325" s="1">
        <f>'BASE METAS)'!CW320</f>
        <v>4</v>
      </c>
      <c r="BT325" s="1">
        <f>'BASE METAS)'!CX320</f>
        <v>2</v>
      </c>
      <c r="BU325" s="1">
        <f>'BASE METAS)'!FA320</f>
        <v>44</v>
      </c>
      <c r="BV325" s="1">
        <f>'BASE METAS)'!FB320</f>
        <v>0</v>
      </c>
      <c r="BW325" s="1">
        <f>'BASE METAS)'!FC320</f>
        <v>4</v>
      </c>
      <c r="BX325" s="1">
        <f>'BASE METAS)'!FD320</f>
        <v>8</v>
      </c>
      <c r="BY325" s="1">
        <f>'BASE METAS)'!FE320</f>
        <v>4</v>
      </c>
      <c r="BZ325" s="1">
        <f>'BASE METAS)'!FF320</f>
        <v>0</v>
      </c>
      <c r="CA325" s="1">
        <f>'BASE METAS)'!FG320</f>
        <v>13</v>
      </c>
      <c r="CB325" s="1">
        <f>'BASE METAS)'!FH320</f>
        <v>31</v>
      </c>
      <c r="CC325" s="1">
        <f>'BASE METAS)'!FI320</f>
        <v>0.29545454545454547</v>
      </c>
      <c r="CD325" s="1">
        <f>'BASE METAS)'!FJ320</f>
        <v>44</v>
      </c>
      <c r="CE325" s="1">
        <f>'BASE METAS)'!FK320</f>
        <v>0</v>
      </c>
      <c r="CF325" s="1">
        <f>'BASE METAS)'!FL320</f>
        <v>4</v>
      </c>
      <c r="CG325" s="1">
        <f>'BASE METAS)'!FM320</f>
        <v>1</v>
      </c>
    </row>
    <row r="326" spans="1:85" ht="153" x14ac:dyDescent="0.25">
      <c r="A326" s="1">
        <f>'BASE METAS)'!A321</f>
        <v>0</v>
      </c>
      <c r="B326" s="7145"/>
      <c r="C326" s="5685"/>
      <c r="D326" s="5685"/>
      <c r="E326" s="7145"/>
      <c r="F326" s="5707"/>
      <c r="G326" s="5707"/>
      <c r="H326" s="5707"/>
      <c r="I326" s="5707"/>
      <c r="J326" s="5707"/>
      <c r="K326" s="5707"/>
      <c r="L326" s="5707"/>
      <c r="M326" s="5707"/>
      <c r="N326" s="5707"/>
      <c r="O326" s="5707"/>
      <c r="P326" s="5698"/>
      <c r="Q326" s="5698"/>
      <c r="R326" s="5698"/>
      <c r="S326" s="5698"/>
      <c r="T326" s="5698"/>
      <c r="U326" s="7730"/>
      <c r="V326" s="5698"/>
      <c r="W326" s="5695"/>
      <c r="X326" s="7145"/>
      <c r="Y326" s="277">
        <f>'BASE METAS)'!Y321</f>
        <v>4</v>
      </c>
      <c r="Z326" s="219" t="str">
        <f>'BASE METAS)'!Z321</f>
        <v>ATENDER Y RESPONDER A LAS SOLICITUDES, DEMANDAS, INVITACIONES, DE ACTORES SOCIALES, ORGANIZACIONES DE LA SOCIEDAD CIVIL  E INSTITUCIONES GUBERNAMENTALES Y DEPENDENCIAS DE LA ADMINISTRACIÓN MUNICIPAL EN MATERIA DE DESARROLLO SOCIAL.</v>
      </c>
      <c r="AA326" s="538" t="str">
        <f>'BASE METAS)'!AA321</f>
        <v xml:space="preserve">DOCUMENTO </v>
      </c>
      <c r="AB326" s="460">
        <f>'BASE METAS)'!AB321</f>
        <v>1600</v>
      </c>
      <c r="AC326" s="460">
        <f>'BASE METAS)'!AC321</f>
        <v>400</v>
      </c>
      <c r="AD326" s="544">
        <f>'BASE METAS)'!AD321</f>
        <v>0.25</v>
      </c>
      <c r="AE326" s="460">
        <f>'BASE METAS)'!AE321</f>
        <v>400</v>
      </c>
      <c r="AF326" s="544">
        <f>'BASE METAS)'!AF321</f>
        <v>0.25</v>
      </c>
      <c r="AG326" s="460">
        <f>'BASE METAS)'!AG321</f>
        <v>400</v>
      </c>
      <c r="AH326" s="544">
        <f>'BASE METAS)'!AH321</f>
        <v>0.25</v>
      </c>
      <c r="AI326" s="460">
        <f>'BASE METAS)'!AI321</f>
        <v>400</v>
      </c>
      <c r="AJ326" s="545">
        <f>'BASE METAS)'!AJ321</f>
        <v>0.25</v>
      </c>
      <c r="AK326" s="947">
        <f>'BASE METAS)'!AK321</f>
        <v>1</v>
      </c>
      <c r="AL326" s="1019">
        <f>'BASE METAS)'!AL321</f>
        <v>4</v>
      </c>
      <c r="AM326" s="959" t="str">
        <f>'BASE METAS)'!AM321</f>
        <v>ATENCIÓN Y RESPUESTA DE SOLICITUDES, DEMANDAS, INVITACIONES, REQUERIMIENTOS, PETICIONES, ETC., DE ACTORES SOCIALES, ORGANIZACIONES DE LA SOCIEDAD CIVIL E INSTITUCIONES GUBERNAMENTALES EN MATERIA DE DESARROLLO SOCIAL</v>
      </c>
      <c r="AN326" s="970" t="str">
        <f>'BASE METAS)'!AN321</f>
        <v>MIDE EL AUMENTO O DISMINUCIÓN DEL PORCENTAJE DE LAS SOLICITUDES, DEMANDAS, INVITACIONES, DE ACTORES SOCIALES, ORGANIZACIONES DE LA SOCIEDAD CIVIL  E INSTITUCIONES GUBERNAMENTALES Y DEPENDENCIAS DE LA ADMINISTRACIÓN MUNICIPAL EN MATERIA DE DESARROLLO SOCIAL.</v>
      </c>
      <c r="AO326" s="1074" t="str">
        <f>'BASE METAS)'!AU321</f>
        <v>DESEMPEÑO</v>
      </c>
      <c r="AP326" s="807" t="str">
        <f>'BASE METAS)'!AO321</f>
        <v>No. DE ATENCIONES Y RESPUESTAS EMITIDAS EN  EL PERÍODO 1</v>
      </c>
      <c r="AQ326" s="807" t="str">
        <f>'BASE METAS)'!AP321</f>
        <v xml:space="preserve">No. DE ATENCIONES Y RESPUESTAS EMITIDAS EN  EL PERÍODO 0 </v>
      </c>
      <c r="AR326" s="1074">
        <f>'BASE METAS)'!AQ321</f>
        <v>100</v>
      </c>
      <c r="AS326" s="1344" t="str">
        <f>'BASE METAS)'!AR321</f>
        <v>ATENCIONES Y RESPUESTAS</v>
      </c>
      <c r="AT326" s="970" t="str">
        <f>'BASE METAS)'!AS321</f>
        <v>EFICACIA</v>
      </c>
      <c r="AU326" s="1483">
        <f>'BASE METAS)'!BO321</f>
        <v>0</v>
      </c>
      <c r="AV326" s="1">
        <f>'BASE METAS)'!BQ321</f>
        <v>1600</v>
      </c>
      <c r="AW326" s="1340">
        <f>'BASE METAS)'!BR321</f>
        <v>0</v>
      </c>
      <c r="AX326" s="1340">
        <f>'BASE METAS)'!BS321</f>
        <v>400</v>
      </c>
      <c r="AY326" s="1340">
        <f>'BASE METAS)'!BT321</f>
        <v>500</v>
      </c>
      <c r="AZ326" s="1340">
        <f>'BASE METAS)'!BU321</f>
        <v>-100</v>
      </c>
      <c r="BA326" s="1340">
        <f>'BASE METAS)'!BV321</f>
        <v>1.25</v>
      </c>
      <c r="BB326" s="1340">
        <f>'BASE METAS)'!BW321</f>
        <v>856</v>
      </c>
      <c r="BC326" s="1340">
        <f>'BASE METAS)'!BX321</f>
        <v>744</v>
      </c>
      <c r="BD326" s="1340">
        <f>'BASE METAS)'!BY321</f>
        <v>0.53500000000000003</v>
      </c>
      <c r="BE326" s="1340">
        <f>'BASE METAS)'!CG321</f>
        <v>356</v>
      </c>
      <c r="BF326" s="1340">
        <f>'BASE METAS)'!CJ321</f>
        <v>0</v>
      </c>
      <c r="BG326" s="1340">
        <f>'BASE METAS)'!CK321</f>
        <v>0</v>
      </c>
      <c r="BH326" s="1340">
        <f>'BASE METAS)'!CL321</f>
        <v>0</v>
      </c>
      <c r="BI326" s="1340">
        <f>'BASE METAS)'!CM321</f>
        <v>150</v>
      </c>
      <c r="BJ326" s="1340">
        <f>'BASE METAS)'!CN321</f>
        <v>150</v>
      </c>
      <c r="BK326" s="1340">
        <f>'BASE METAS)'!CO321</f>
        <v>100</v>
      </c>
      <c r="BL326" s="1">
        <f>'BASE METAS)'!CP321</f>
        <v>150</v>
      </c>
      <c r="BM326" s="1">
        <f>'BASE METAS)'!CQ321</f>
        <v>125</v>
      </c>
      <c r="BN326" s="1">
        <f>'BASE METAS)'!CR321</f>
        <v>125</v>
      </c>
      <c r="BO326" s="1">
        <f>'BASE METAS)'!CS321</f>
        <v>150</v>
      </c>
      <c r="BP326" s="1">
        <f>'BASE METAS)'!CT321</f>
        <v>150</v>
      </c>
      <c r="BQ326" s="1">
        <f>'BASE METAS)'!CU321</f>
        <v>100</v>
      </c>
      <c r="BR326" s="1">
        <f>'BASE METAS)'!CV321</f>
        <v>125</v>
      </c>
      <c r="BS326" s="1">
        <f>'BASE METAS)'!CW321</f>
        <v>125</v>
      </c>
      <c r="BT326" s="1">
        <f>'BASE METAS)'!CX321</f>
        <v>150</v>
      </c>
      <c r="BU326" s="1">
        <f>'BASE METAS)'!FA321</f>
        <v>1600</v>
      </c>
      <c r="BV326" s="1">
        <f>'BASE METAS)'!FB321</f>
        <v>0</v>
      </c>
      <c r="BW326" s="1">
        <f>'BASE METAS)'!FC321</f>
        <v>150</v>
      </c>
      <c r="BX326" s="1">
        <f>'BASE METAS)'!FD321</f>
        <v>204</v>
      </c>
      <c r="BY326" s="1">
        <f>'BASE METAS)'!FE321</f>
        <v>54</v>
      </c>
      <c r="BZ326" s="1">
        <f>'BASE METAS)'!FF321</f>
        <v>1.36</v>
      </c>
      <c r="CA326" s="1">
        <f>'BASE METAS)'!FG321</f>
        <v>560</v>
      </c>
      <c r="CB326" s="1">
        <f>'BASE METAS)'!FH321</f>
        <v>1040</v>
      </c>
      <c r="CC326" s="1">
        <f>'BASE METAS)'!FI321</f>
        <v>0.35</v>
      </c>
      <c r="CD326" s="1">
        <f>'BASE METAS)'!FJ321</f>
        <v>1600</v>
      </c>
      <c r="CE326" s="1">
        <f>'BASE METAS)'!FK321</f>
        <v>0</v>
      </c>
      <c r="CF326" s="1">
        <f>'BASE METAS)'!FL321</f>
        <v>125</v>
      </c>
      <c r="CG326" s="1">
        <f>'BASE METAS)'!FM321</f>
        <v>150</v>
      </c>
    </row>
    <row r="327" spans="1:85" ht="102" customHeight="1" x14ac:dyDescent="0.25">
      <c r="A327" s="1">
        <f>'BASE METAS)'!A322</f>
        <v>0</v>
      </c>
      <c r="B327" s="7145"/>
      <c r="C327" s="5685"/>
      <c r="D327" s="5685"/>
      <c r="E327" s="7145"/>
      <c r="F327" s="5707"/>
      <c r="G327" s="5707"/>
      <c r="H327" s="5707"/>
      <c r="I327" s="5707"/>
      <c r="J327" s="5707"/>
      <c r="K327" s="5707"/>
      <c r="L327" s="5707"/>
      <c r="M327" s="5707"/>
      <c r="N327" s="5707"/>
      <c r="O327" s="5707"/>
      <c r="P327" s="5698"/>
      <c r="Q327" s="5698"/>
      <c r="R327" s="5698"/>
      <c r="S327" s="5698"/>
      <c r="T327" s="5698"/>
      <c r="U327" s="7730"/>
      <c r="V327" s="5698"/>
      <c r="W327" s="5695"/>
      <c r="X327" s="7145"/>
      <c r="Y327" s="277">
        <f>'BASE METAS)'!Y322</f>
        <v>5</v>
      </c>
      <c r="Z327" s="219" t="str">
        <f>'BASE METAS)'!Z322</f>
        <v>SUPERVISAR Y APROBAR LA INTEGRACIÓN DE LOS PROYECTOS DE OBRA Y ACCIONES SOCIALES DE LOS PROGRAMAS FEDERALES "HÁBITAT" Y "RESCATE DE ESPACIOS PÚBLICOS".</v>
      </c>
      <c r="AA327" s="538" t="str">
        <f>'BASE METAS)'!AA322</f>
        <v xml:space="preserve">SUPERVISIÓN </v>
      </c>
      <c r="AB327" s="460">
        <f>'BASE METAS)'!AB322</f>
        <v>40</v>
      </c>
      <c r="AC327" s="460">
        <f>'BASE METAS)'!AC322</f>
        <v>6</v>
      </c>
      <c r="AD327" s="544">
        <f>'BASE METAS)'!AD322</f>
        <v>0.15</v>
      </c>
      <c r="AE327" s="460">
        <f>'BASE METAS)'!AE322</f>
        <v>12</v>
      </c>
      <c r="AF327" s="544">
        <f>'BASE METAS)'!AF322</f>
        <v>0.3</v>
      </c>
      <c r="AG327" s="460">
        <f>'BASE METAS)'!AG322</f>
        <v>12</v>
      </c>
      <c r="AH327" s="544">
        <f>'BASE METAS)'!AH322</f>
        <v>0.3</v>
      </c>
      <c r="AI327" s="460">
        <f>'BASE METAS)'!AI322</f>
        <v>10</v>
      </c>
      <c r="AJ327" s="545">
        <f>'BASE METAS)'!AJ322</f>
        <v>0.25</v>
      </c>
      <c r="AK327" s="947">
        <f>'BASE METAS)'!AK322</f>
        <v>1</v>
      </c>
      <c r="AL327" s="1019">
        <f>'BASE METAS)'!AL322</f>
        <v>5</v>
      </c>
      <c r="AM327" s="959" t="str">
        <f>'BASE METAS)'!AM322</f>
        <v>SUPERVISAR Y APROBAR LA INTEGRACIÓN DE LOS PROYECTOS DE OBRA Y ACCIONES SOCIALES DE LOS PROGRAMAS FEDERALES "HÁBITAT" Y "RESCATE DE ESPACIOS PÚBLICOS".</v>
      </c>
      <c r="AN327" s="959" t="str">
        <f>'BASE METAS)'!AN322</f>
        <v>MIDE LA EFICACIA EN LA REALIZACIÓN DE SUPERVISIONES PARA LA INTEGRACIÓN DE LOS PROYECTOS DE OBRA Y ACCIONES SOCIALES DE LOS PROGRAMAS FEDERALES "HÁBITAT" Y "RESCATE DE ESPACIOS PÚBLICOS".</v>
      </c>
      <c r="AO327" s="1074" t="str">
        <f>'BASE METAS)'!AU322</f>
        <v>DESEMPEÑO</v>
      </c>
      <c r="AP327" s="807" t="str">
        <f>'BASE METAS)'!AO322</f>
        <v>No. DE SUPERVISIONES PROGRAMADAS</v>
      </c>
      <c r="AQ327" s="807" t="str">
        <f>'BASE METAS)'!AP322</f>
        <v>NO. DE SUPERVISIONES REALIZADAS</v>
      </c>
      <c r="AR327" s="1074">
        <f>'BASE METAS)'!AQ322</f>
        <v>100</v>
      </c>
      <c r="AS327" s="1344" t="str">
        <f>'BASE METAS)'!AR322</f>
        <v>SUPERVISIONES</v>
      </c>
      <c r="AT327" s="970" t="str">
        <f>'BASE METAS)'!AS322</f>
        <v>EFICACIA</v>
      </c>
      <c r="AU327" s="1483">
        <f>'BASE METAS)'!BO322</f>
        <v>0</v>
      </c>
      <c r="AV327" s="1">
        <f>'BASE METAS)'!BQ322</f>
        <v>40</v>
      </c>
      <c r="AW327" s="1352">
        <f>'BASE METAS)'!BR322</f>
        <v>0</v>
      </c>
      <c r="AX327" s="1352">
        <f>'BASE METAS)'!BS322</f>
        <v>12</v>
      </c>
      <c r="AY327" s="1352">
        <f>'BASE METAS)'!BT322</f>
        <v>13</v>
      </c>
      <c r="AZ327" s="1340">
        <f>'BASE METAS)'!BU322</f>
        <v>-1</v>
      </c>
      <c r="BA327" s="1340">
        <f>'BASE METAS)'!BV322</f>
        <v>1.0833333333333333</v>
      </c>
      <c r="BB327" s="1352">
        <f>'BASE METAS)'!BW322</f>
        <v>19</v>
      </c>
      <c r="BC327" s="1352">
        <f>'BASE METAS)'!BX322</f>
        <v>21</v>
      </c>
      <c r="BD327" s="1352">
        <f>'BASE METAS)'!BY322</f>
        <v>0.47499999999999998</v>
      </c>
      <c r="BE327" s="1352">
        <f>'BASE METAS)'!CG322</f>
        <v>6</v>
      </c>
      <c r="BF327" s="1352">
        <f>'BASE METAS)'!CJ322</f>
        <v>0</v>
      </c>
      <c r="BG327" s="1352">
        <f>'BASE METAS)'!CK322</f>
        <v>0</v>
      </c>
      <c r="BH327" s="1352">
        <f>'BASE METAS)'!CL322</f>
        <v>0</v>
      </c>
      <c r="BI327" s="1352">
        <f>'BASE METAS)'!CM322</f>
        <v>2</v>
      </c>
      <c r="BJ327" s="1340">
        <f>'BASE METAS)'!CN322</f>
        <v>2</v>
      </c>
      <c r="BK327" s="1340">
        <f>'BASE METAS)'!CO322</f>
        <v>2</v>
      </c>
      <c r="BL327" s="1">
        <f>'BASE METAS)'!CP322</f>
        <v>4</v>
      </c>
      <c r="BM327" s="1">
        <f>'BASE METAS)'!CQ322</f>
        <v>4</v>
      </c>
      <c r="BN327" s="1">
        <f>'BASE METAS)'!CR322</f>
        <v>4</v>
      </c>
      <c r="BO327" s="1">
        <f>'BASE METAS)'!CS322</f>
        <v>4</v>
      </c>
      <c r="BP327" s="1">
        <f>'BASE METAS)'!CT322</f>
        <v>4</v>
      </c>
      <c r="BQ327" s="1">
        <f>'BASE METAS)'!CU322</f>
        <v>4</v>
      </c>
      <c r="BR327" s="1">
        <f>'BASE METAS)'!CV322</f>
        <v>3</v>
      </c>
      <c r="BS327" s="1">
        <f>'BASE METAS)'!CW322</f>
        <v>3</v>
      </c>
      <c r="BT327" s="1">
        <f>'BASE METAS)'!CX322</f>
        <v>4</v>
      </c>
      <c r="BU327" s="1">
        <f>'BASE METAS)'!FA322</f>
        <v>40</v>
      </c>
      <c r="BV327" s="1">
        <f>'BASE METAS)'!FB322</f>
        <v>0</v>
      </c>
      <c r="BW327" s="1">
        <f>'BASE METAS)'!FC322</f>
        <v>4</v>
      </c>
      <c r="BX327" s="1">
        <f>'BASE METAS)'!FD322</f>
        <v>4</v>
      </c>
      <c r="BY327" s="1">
        <f>'BASE METAS)'!FE322</f>
        <v>0</v>
      </c>
      <c r="BZ327" s="1">
        <f>'BASE METAS)'!FF322</f>
        <v>1</v>
      </c>
      <c r="CA327" s="1">
        <f>'BASE METAS)'!FG322</f>
        <v>10</v>
      </c>
      <c r="CB327" s="1">
        <f>'BASE METAS)'!FH322</f>
        <v>30</v>
      </c>
      <c r="CC327" s="1">
        <f>'BASE METAS)'!FI322</f>
        <v>0.25</v>
      </c>
      <c r="CD327" s="1">
        <f>'BASE METAS)'!FJ322</f>
        <v>40</v>
      </c>
      <c r="CE327" s="1">
        <f>'BASE METAS)'!FK322</f>
        <v>0</v>
      </c>
      <c r="CF327" s="1">
        <f>'BASE METAS)'!FL322</f>
        <v>4</v>
      </c>
      <c r="CG327" s="1">
        <f>'BASE METAS)'!FM322</f>
        <v>4</v>
      </c>
    </row>
    <row r="328" spans="1:85" ht="76.5" customHeight="1" x14ac:dyDescent="0.25">
      <c r="A328" s="1">
        <f>'BASE METAS)'!A323</f>
        <v>0</v>
      </c>
      <c r="B328" s="7145"/>
      <c r="C328" s="5686"/>
      <c r="D328" s="5686"/>
      <c r="E328" s="7103"/>
      <c r="F328" s="5708"/>
      <c r="G328" s="5708"/>
      <c r="H328" s="5708"/>
      <c r="I328" s="5708"/>
      <c r="J328" s="5708"/>
      <c r="K328" s="5708"/>
      <c r="L328" s="5708"/>
      <c r="M328" s="5708"/>
      <c r="N328" s="5708"/>
      <c r="O328" s="5708"/>
      <c r="P328" s="5699"/>
      <c r="Q328" s="5699"/>
      <c r="R328" s="5699"/>
      <c r="S328" s="5699"/>
      <c r="T328" s="5699"/>
      <c r="U328" s="7731"/>
      <c r="V328" s="5699"/>
      <c r="W328" s="5696"/>
      <c r="X328" s="7103"/>
      <c r="Y328" s="490">
        <f>'BASE METAS)'!Y323</f>
        <v>6</v>
      </c>
      <c r="Z328" s="226" t="str">
        <f>'BASE METAS)'!Z323</f>
        <v>APROBAR LAS ACTIVIDADES DE GESTIÓN DE ADQUISICIONES, ENTREGAS RECEPCIÓN Y MOVIMIENTOS DE PERSONAL.</v>
      </c>
      <c r="AA328" s="539" t="str">
        <f>'BASE METAS)'!AA323</f>
        <v xml:space="preserve">DOCUMENTO </v>
      </c>
      <c r="AB328" s="420">
        <f>'BASE METAS)'!AB323</f>
        <v>650</v>
      </c>
      <c r="AC328" s="420">
        <f>'BASE METAS)'!AC323</f>
        <v>200</v>
      </c>
      <c r="AD328" s="421">
        <f>'BASE METAS)'!AD323</f>
        <v>0.30769230769230771</v>
      </c>
      <c r="AE328" s="420">
        <f>'BASE METAS)'!AE323</f>
        <v>200</v>
      </c>
      <c r="AF328" s="421">
        <f>'BASE METAS)'!AF323</f>
        <v>0.30769230769230771</v>
      </c>
      <c r="AG328" s="420">
        <f>'BASE METAS)'!AG323</f>
        <v>150</v>
      </c>
      <c r="AH328" s="421">
        <f>'BASE METAS)'!AH323</f>
        <v>0.23076923076923078</v>
      </c>
      <c r="AI328" s="420">
        <f>'BASE METAS)'!AI323</f>
        <v>100</v>
      </c>
      <c r="AJ328" s="422">
        <f>'BASE METAS)'!AJ323</f>
        <v>0.15384615384615385</v>
      </c>
      <c r="AK328" s="947">
        <f>'BASE METAS)'!AK323</f>
        <v>1</v>
      </c>
      <c r="AL328" s="1019">
        <f>'BASE METAS)'!AL323</f>
        <v>6</v>
      </c>
      <c r="AM328" s="959" t="str">
        <f>'BASE METAS)'!AM323</f>
        <v>APROBAR LAS ACTIVIDADES DE GESTIÓN DE ADQUISICIONES, ENTREGAS RECEPCIÓN, MOVIMIENTOS DE PERSONAL, ENTREGA DE AVANCES DEL PRESUPUESTO PROGRAMÁTICO.</v>
      </c>
      <c r="AN328" s="959" t="str">
        <f>'BASE METAS)'!AN323</f>
        <v>MIDE LA EFICACIA EN LA REALIZACIÓN DE ACTIVIDADES DE GESTIÓN DE ADQUISICIONES, ENTREGAS RECEPCIÓN Y MOVIMIENTOS DE PERSONAL.</v>
      </c>
      <c r="AO328" s="1074" t="str">
        <f>'BASE METAS)'!AU323</f>
        <v>DESEMPEÑO</v>
      </c>
      <c r="AP328" s="807" t="str">
        <f>'BASE METAS)'!AO323</f>
        <v>No. DE APROBACIONES REALIZADAS</v>
      </c>
      <c r="AQ328" s="807" t="str">
        <f>'BASE METAS)'!AP323</f>
        <v>NO. DE APROBACIONES PROGRAMADAS</v>
      </c>
      <c r="AR328" s="1074">
        <f>'BASE METAS)'!AQ323</f>
        <v>100</v>
      </c>
      <c r="AS328" s="1344" t="str">
        <f>'BASE METAS)'!AR323</f>
        <v>APROBACIONES</v>
      </c>
      <c r="AT328" s="970" t="str">
        <f>'BASE METAS)'!AS323</f>
        <v>EFICACIA</v>
      </c>
      <c r="AU328" s="1483">
        <f>'BASE METAS)'!BO323</f>
        <v>0</v>
      </c>
      <c r="AV328" s="1">
        <f>'BASE METAS)'!BQ323</f>
        <v>650</v>
      </c>
      <c r="AW328" s="1340">
        <f>'BASE METAS)'!BR323</f>
        <v>0</v>
      </c>
      <c r="AX328" s="1257">
        <f>'BASE METAS)'!BS323</f>
        <v>200</v>
      </c>
      <c r="AY328" s="1340">
        <f>'BASE METAS)'!BT323</f>
        <v>225</v>
      </c>
      <c r="AZ328" s="1340">
        <f>'BASE METAS)'!BU323</f>
        <v>-25</v>
      </c>
      <c r="BA328" s="1340">
        <f>'BASE METAS)'!BV323</f>
        <v>1.125</v>
      </c>
      <c r="BB328" s="1352">
        <f>'BASE METAS)'!BW323</f>
        <v>399</v>
      </c>
      <c r="BC328" s="1340">
        <f>'BASE METAS)'!BX323</f>
        <v>251</v>
      </c>
      <c r="BD328" s="1340">
        <f>'BASE METAS)'!BY323</f>
        <v>0.61384615384615382</v>
      </c>
      <c r="BE328" s="1340">
        <f>'BASE METAS)'!CG323</f>
        <v>174</v>
      </c>
      <c r="BF328" s="1340">
        <f>'BASE METAS)'!CJ323</f>
        <v>0</v>
      </c>
      <c r="BG328" s="1340">
        <f>'BASE METAS)'!CK323</f>
        <v>0</v>
      </c>
      <c r="BH328" s="1340">
        <f>'BASE METAS)'!CL323</f>
        <v>0</v>
      </c>
      <c r="BI328" s="1340">
        <f>'BASE METAS)'!CM323</f>
        <v>60</v>
      </c>
      <c r="BJ328" s="1340">
        <f>'BASE METAS)'!CN323</f>
        <v>70</v>
      </c>
      <c r="BK328" s="1340">
        <f>'BASE METAS)'!CO323</f>
        <v>70</v>
      </c>
      <c r="BL328" s="1">
        <f>'BASE METAS)'!CP323</f>
        <v>100</v>
      </c>
      <c r="BM328" s="1">
        <f>'BASE METAS)'!CQ323</f>
        <v>50</v>
      </c>
      <c r="BN328" s="1">
        <f>'BASE METAS)'!CR323</f>
        <v>50</v>
      </c>
      <c r="BO328" s="1">
        <f>'BASE METAS)'!CS323</f>
        <v>50</v>
      </c>
      <c r="BP328" s="1">
        <f>'BASE METAS)'!CT323</f>
        <v>50</v>
      </c>
      <c r="BQ328" s="1">
        <f>'BASE METAS)'!CU323</f>
        <v>50</v>
      </c>
      <c r="BR328" s="1">
        <f>'BASE METAS)'!CV323</f>
        <v>30</v>
      </c>
      <c r="BS328" s="1">
        <f>'BASE METAS)'!CW323</f>
        <v>40</v>
      </c>
      <c r="BT328" s="1">
        <f>'BASE METAS)'!CX323</f>
        <v>30</v>
      </c>
      <c r="BU328" s="1">
        <f>'BASE METAS)'!FA323</f>
        <v>650</v>
      </c>
      <c r="BV328" s="1">
        <f>'BASE METAS)'!FB323</f>
        <v>0</v>
      </c>
      <c r="BW328" s="1">
        <f>'BASE METAS)'!FC323</f>
        <v>100</v>
      </c>
      <c r="BX328" s="1">
        <f>'BASE METAS)'!FD323</f>
        <v>71</v>
      </c>
      <c r="BY328" s="1">
        <f>'BASE METAS)'!FE323</f>
        <v>-29</v>
      </c>
      <c r="BZ328" s="1">
        <f>'BASE METAS)'!FF323</f>
        <v>0.71</v>
      </c>
      <c r="CA328" s="1">
        <f>'BASE METAS)'!FG323</f>
        <v>245</v>
      </c>
      <c r="CB328" s="1">
        <f>'BASE METAS)'!FH323</f>
        <v>405</v>
      </c>
      <c r="CC328" s="1">
        <f>'BASE METAS)'!FI323</f>
        <v>0.37692307692307692</v>
      </c>
      <c r="CD328" s="1">
        <f>'BASE METAS)'!FJ323</f>
        <v>650</v>
      </c>
      <c r="CE328" s="1">
        <f>'BASE METAS)'!FK323</f>
        <v>0</v>
      </c>
      <c r="CF328" s="1">
        <f>'BASE METAS)'!FL323</f>
        <v>50</v>
      </c>
      <c r="CG328" s="1">
        <f>'BASE METAS)'!FM323</f>
        <v>72</v>
      </c>
    </row>
    <row r="329" spans="1:85" ht="90" customHeight="1" x14ac:dyDescent="0.25">
      <c r="A329" s="1">
        <f>'BASE METAS)'!A324</f>
        <v>50</v>
      </c>
      <c r="B329" s="7145"/>
      <c r="C329" s="1343">
        <f>'BASE METAS)'!C326</f>
        <v>1101</v>
      </c>
      <c r="D329" s="1343">
        <f>'BASE METAS)'!D326</f>
        <v>2</v>
      </c>
      <c r="E329" s="1374" t="str">
        <f>'BASE METAS)'!E326</f>
        <v>SERVICIOS PARA EL DESARROLLO COMUNITARIO</v>
      </c>
      <c r="F329" s="1356" t="str">
        <f>'BASE METAS)'!F326</f>
        <v>I00</v>
      </c>
      <c r="G329" s="1356" t="str">
        <f>'BASE METAS)'!G326</f>
        <v>139</v>
      </c>
      <c r="H329" s="1346" t="str">
        <f>'BASE METAS)'!H326</f>
        <v>07</v>
      </c>
      <c r="I329" s="1346" t="str">
        <f>'BASE METAS)'!I326</f>
        <v>01</v>
      </c>
      <c r="J329" s="1346" t="str">
        <f>'BASE METAS)'!J326</f>
        <v>02</v>
      </c>
      <c r="K329" s="1346" t="str">
        <f>'BASE METAS)'!K326</f>
        <v>02</v>
      </c>
      <c r="L329" s="1346" t="str">
        <f>'BASE METAS)'!L326</f>
        <v>01</v>
      </c>
      <c r="M329" s="1346" t="str">
        <f>'BASE METAS)'!M326</f>
        <v>101</v>
      </c>
      <c r="N329" s="1346" t="str">
        <f>'BASE METAS)'!N326</f>
        <v>Promoción Social</v>
      </c>
      <c r="O329" s="1346" t="str">
        <f>'BASE METAS)'!O326</f>
        <v>Control Social</v>
      </c>
      <c r="P329" s="1359" t="str">
        <f>'BASE METAS)'!P326</f>
        <v>Salud, seguridad y asistencia social</v>
      </c>
      <c r="Q329" s="1359" t="str">
        <f>'BASE METAS)'!Q326</f>
        <v>Asistencia y seguridad social</v>
      </c>
      <c r="R329" s="1359" t="str">
        <f>'BASE METAS)'!R326</f>
        <v>Desarrollo integral de la familia</v>
      </c>
      <c r="S329" s="1359" t="str">
        <f>'BASE METAS)'!S326</f>
        <v>Asistencia social y servicios comunitarios</v>
      </c>
      <c r="T329" s="1359" t="str">
        <f>'BASE METAS)'!T326</f>
        <v>Servicios para el desarrollo comunitario</v>
      </c>
      <c r="U329" s="1360" t="str">
        <f>'BASE METAS)'!U326</f>
        <v>Promover el desarrollo social y humano de la población Tlalnepantlense, ampliando y generando programas de atención y apoyo para mejorar la calidad de vida de las personas con mayor condición de vulnerabilidad, así como apoyar las actividades de las distintas áreas de la administración municipal a través del servicio social y prácticas profesionales.</v>
      </c>
      <c r="V329" s="1359" t="str">
        <f>'BASE METAS)'!V326</f>
        <v>Tlalnepantla 
Solidario</v>
      </c>
      <c r="W329" s="8">
        <f>'BASE METAS)'!W326</f>
        <v>25554358.300000001</v>
      </c>
      <c r="X329" s="1374" t="str">
        <f>'BASE METAS)'!X326</f>
        <v>DIRECCIÓN GENERAL DE DESARROLLO SOCIAL</v>
      </c>
      <c r="Y329" s="534">
        <f>'BASE METAS)'!Y324</f>
        <v>1</v>
      </c>
      <c r="Z329" s="499" t="str">
        <f>'BASE METAS)'!Z324</f>
        <v>ELABORAR Y GESTIONAR LA APROBACIÓN DEL PROYECTO DE OBRAS, ACCIONES Y EQUIPAMIENTO DEL PROGRAMA "HÁBITAT" EN LA DELEGACIÓN DE LA SEDESOL  EN EL ESTADO DE MÉXICO.</v>
      </c>
      <c r="AA329" s="532" t="str">
        <f>'BASE METAS)'!AA324</f>
        <v>PROYECTO</v>
      </c>
      <c r="AB329" s="501">
        <f>'BASE METAS)'!AB324</f>
        <v>1</v>
      </c>
      <c r="AC329" s="501">
        <f>'BASE METAS)'!AC324</f>
        <v>0</v>
      </c>
      <c r="AD329" s="430">
        <f>'BASE METAS)'!AD324</f>
        <v>0</v>
      </c>
      <c r="AE329" s="501">
        <f>'BASE METAS)'!AE324</f>
        <v>1</v>
      </c>
      <c r="AF329" s="430">
        <f>'BASE METAS)'!AF324</f>
        <v>1</v>
      </c>
      <c r="AG329" s="501">
        <f>'BASE METAS)'!AG324</f>
        <v>0</v>
      </c>
      <c r="AH329" s="430">
        <f>'BASE METAS)'!AH324</f>
        <v>0</v>
      </c>
      <c r="AI329" s="501">
        <f>'BASE METAS)'!AI324</f>
        <v>0</v>
      </c>
      <c r="AJ329" s="431">
        <f>'BASE METAS)'!AJ324</f>
        <v>0</v>
      </c>
      <c r="AK329" s="211">
        <f>'BASE METAS)'!AK324</f>
        <v>1</v>
      </c>
      <c r="AL329" s="1073">
        <f>'BASE METAS)'!AL324</f>
        <v>1</v>
      </c>
      <c r="AM329" s="1074" t="str">
        <f>'BASE METAS)'!AM324</f>
        <v>ELABORAR Y GESTIONAR LA APROBACIÓN DEL PROYECTO DE OBRAS, ACCIONES Y EQUIPAMIENTO DEL PROGRAMA "HÁBITAT" EN LA DELEGACIÓN DE LA SEDESOL  EN EL ESTADO DE MÉXICO.</v>
      </c>
      <c r="AN329" s="1074" t="str">
        <f>'BASE METAS)'!AN324</f>
        <v>MIDE LA EFICACIA EN LA APROBACIÓN DEL PROYECTO DE OBRAS, ACCIONES Y EQUIPAMIENTO DEL PROGRAMA "HÁBITAT" EN LA DELEGACIÓN DE LA SEDESOL  EN EL ESTADO DE MÉXICO.</v>
      </c>
      <c r="AO329" s="1074" t="str">
        <f>'BASE METAS)'!AU324</f>
        <v>DESEMPEÑO</v>
      </c>
      <c r="AP329" s="1075" t="str">
        <f>'BASE METAS)'!AO324</f>
        <v>No. DE PROYECTOS APROBADOS</v>
      </c>
      <c r="AQ329" s="1075" t="str">
        <f>'BASE METAS)'!AP324</f>
        <v>No. DE PROYECTO PROGRAMADOS</v>
      </c>
      <c r="AR329" s="1074">
        <f>'BASE METAS)'!AQ324</f>
        <v>100</v>
      </c>
      <c r="AS329" s="1076" t="str">
        <f>'BASE METAS)'!AR324</f>
        <v>PROYECTOS</v>
      </c>
      <c r="AT329" s="1077" t="str">
        <f>'BASE METAS)'!AS324</f>
        <v>EFICACIA</v>
      </c>
      <c r="AU329" s="1499">
        <f>'BASE METAS)'!BO324</f>
        <v>0</v>
      </c>
      <c r="AV329" s="987">
        <f>'BASE METAS)'!BQ324</f>
        <v>1</v>
      </c>
      <c r="AW329" s="1340">
        <f>'BASE METAS)'!BR324</f>
        <v>0</v>
      </c>
      <c r="AX329" s="1340">
        <f>'BASE METAS)'!BS324</f>
        <v>1</v>
      </c>
      <c r="AY329" s="1340">
        <f>'BASE METAS)'!BT324</f>
        <v>0.15</v>
      </c>
      <c r="AZ329" s="1340">
        <f>'BASE METAS)'!BU324</f>
        <v>0.85</v>
      </c>
      <c r="BA329" s="1340">
        <f>'BASE METAS)'!BV324</f>
        <v>0.15</v>
      </c>
      <c r="BB329" s="1340">
        <f>'BASE METAS)'!BW324</f>
        <v>0.15</v>
      </c>
      <c r="BC329" s="1340">
        <f>'BASE METAS)'!BX324</f>
        <v>0.85</v>
      </c>
      <c r="BD329" s="1340">
        <f>'BASE METAS)'!BY324</f>
        <v>0.15</v>
      </c>
      <c r="BE329" s="1340">
        <f>'BASE METAS)'!CG324</f>
        <v>0</v>
      </c>
      <c r="BF329" s="1340">
        <f>'BASE METAS)'!CJ324</f>
        <v>0</v>
      </c>
      <c r="BG329" s="1340">
        <f>'BASE METAS)'!CK324</f>
        <v>0</v>
      </c>
      <c r="BH329" s="1340">
        <f>'BASE METAS)'!CL324</f>
        <v>0</v>
      </c>
      <c r="BI329" s="1340">
        <f>'BASE METAS)'!CM324</f>
        <v>0</v>
      </c>
      <c r="BJ329" s="1340">
        <f>'BASE METAS)'!CN324</f>
        <v>0</v>
      </c>
      <c r="BK329" s="1340">
        <f>'BASE METAS)'!CO324</f>
        <v>0</v>
      </c>
      <c r="BL329" s="1">
        <f>'BASE METAS)'!CP324</f>
        <v>0</v>
      </c>
      <c r="BM329" s="1">
        <f>'BASE METAS)'!CQ324</f>
        <v>0</v>
      </c>
      <c r="BN329" s="1">
        <f>'BASE METAS)'!CR324</f>
        <v>1</v>
      </c>
      <c r="BO329" s="1">
        <f>'BASE METAS)'!CS324</f>
        <v>0</v>
      </c>
      <c r="BP329" s="1">
        <f>'BASE METAS)'!CT324</f>
        <v>0</v>
      </c>
      <c r="BQ329" s="1">
        <f>'BASE METAS)'!CU324</f>
        <v>0</v>
      </c>
      <c r="BR329" s="1">
        <f>'BASE METAS)'!CV324</f>
        <v>0</v>
      </c>
      <c r="BS329" s="1">
        <f>'BASE METAS)'!CW324</f>
        <v>0</v>
      </c>
      <c r="BT329" s="1">
        <f>'BASE METAS)'!CX324</f>
        <v>0</v>
      </c>
      <c r="BU329" s="1">
        <f>'BASE METAS)'!FA324</f>
        <v>1</v>
      </c>
      <c r="BV329" s="1">
        <f>'BASE METAS)'!FB324</f>
        <v>0</v>
      </c>
      <c r="BW329" s="1">
        <f>'BASE METAS)'!FC324</f>
        <v>0</v>
      </c>
      <c r="BX329" s="1">
        <f>'BASE METAS)'!FD324</f>
        <v>0</v>
      </c>
      <c r="BY329" s="1">
        <f>'BASE METAS)'!FE324</f>
        <v>0</v>
      </c>
      <c r="BZ329" s="1">
        <f>'BASE METAS)'!FF324</f>
        <v>0</v>
      </c>
      <c r="CA329" s="1">
        <f>'BASE METAS)'!FG324</f>
        <v>0</v>
      </c>
      <c r="CB329" s="1">
        <f>'BASE METAS)'!FH324</f>
        <v>1</v>
      </c>
      <c r="CC329" s="1">
        <f>'BASE METAS)'!FI324</f>
        <v>0</v>
      </c>
      <c r="CD329" s="1">
        <f>'BASE METAS)'!FJ324</f>
        <v>1</v>
      </c>
      <c r="CE329" s="1">
        <f>'BASE METAS)'!FK324</f>
        <v>0</v>
      </c>
      <c r="CF329" s="1">
        <f>'BASE METAS)'!FL324</f>
        <v>0</v>
      </c>
      <c r="CG329" s="1">
        <f>'BASE METAS)'!FM324</f>
        <v>0</v>
      </c>
    </row>
    <row r="330" spans="1:85" ht="115.5" customHeight="1" x14ac:dyDescent="0.2">
      <c r="A330" s="1">
        <f>'BASE METAS)'!A325</f>
        <v>0</v>
      </c>
      <c r="B330" s="7145"/>
      <c r="C330" s="1343" t="e">
        <f>'BASE METAS)'!#REF!</f>
        <v>#REF!</v>
      </c>
      <c r="D330" s="1343" t="e">
        <f>'BASE METAS)'!#REF!</f>
        <v>#REF!</v>
      </c>
      <c r="E330" s="1374" t="e">
        <f>'BASE METAS)'!#REF!</f>
        <v>#REF!</v>
      </c>
      <c r="F330" s="1356" t="e">
        <f>'BASE METAS)'!#REF!</f>
        <v>#REF!</v>
      </c>
      <c r="G330" s="1356" t="e">
        <f>'BASE METAS)'!#REF!</f>
        <v>#REF!</v>
      </c>
      <c r="H330" s="1346" t="e">
        <f>'BASE METAS)'!#REF!</f>
        <v>#REF!</v>
      </c>
      <c r="I330" s="1346" t="e">
        <f>'BASE METAS)'!#REF!</f>
        <v>#REF!</v>
      </c>
      <c r="J330" s="1346" t="e">
        <f>'BASE METAS)'!#REF!</f>
        <v>#REF!</v>
      </c>
      <c r="K330" s="1346" t="e">
        <f>'BASE METAS)'!#REF!</f>
        <v>#REF!</v>
      </c>
      <c r="L330" s="1346" t="e">
        <f>'BASE METAS)'!#REF!</f>
        <v>#REF!</v>
      </c>
      <c r="M330" s="1346" t="e">
        <f>'BASE METAS)'!#REF!</f>
        <v>#REF!</v>
      </c>
      <c r="N330" s="1346" t="e">
        <f>'BASE METAS)'!#REF!</f>
        <v>#REF!</v>
      </c>
      <c r="O330" s="1346" t="e">
        <f>'BASE METAS)'!#REF!</f>
        <v>#REF!</v>
      </c>
      <c r="P330" s="1359" t="e">
        <f>'BASE METAS)'!#REF!</f>
        <v>#REF!</v>
      </c>
      <c r="Q330" s="1359" t="e">
        <f>'BASE METAS)'!#REF!</f>
        <v>#REF!</v>
      </c>
      <c r="R330" s="1359" t="e">
        <f>'BASE METAS)'!#REF!</f>
        <v>#REF!</v>
      </c>
      <c r="S330" s="1359" t="e">
        <f>'BASE METAS)'!#REF!</f>
        <v>#REF!</v>
      </c>
      <c r="T330" s="1359" t="e">
        <f>'BASE METAS)'!#REF!</f>
        <v>#REF!</v>
      </c>
      <c r="U330" s="1360" t="e">
        <f>'BASE METAS)'!#REF!</f>
        <v>#REF!</v>
      </c>
      <c r="V330" s="1359" t="e">
        <f>'BASE METAS)'!#REF!</f>
        <v>#REF!</v>
      </c>
      <c r="W330" s="8" t="e">
        <f>'BASE METAS)'!#REF!</f>
        <v>#REF!</v>
      </c>
      <c r="X330" s="1374" t="e">
        <f>'BASE METAS)'!#REF!</f>
        <v>#REF!</v>
      </c>
      <c r="Y330" s="514">
        <f>'BASE METAS)'!Y325</f>
        <v>2</v>
      </c>
      <c r="Z330" s="504" t="str">
        <f>'BASE METAS)'!Z325</f>
        <v>ELABORAR Y GESTIONAR LA APROBACIÓN DEL PROYECTO DE OBRAS DE REHABILITACIÓN Y ACCIONES DE DESARROLLO SOCIAL DEL PROGRAMA "RESCATE DE ESPACIOS PÚBLICOS" EN LA DELEGACIÓN DE LA SEDESOL EN EL ESTADO DE MÉXICO.</v>
      </c>
      <c r="AA330" s="533" t="str">
        <f>'BASE METAS)'!AA325</f>
        <v>PROYECTO</v>
      </c>
      <c r="AB330" s="414">
        <f>'BASE METAS)'!AB325</f>
        <v>1</v>
      </c>
      <c r="AC330" s="414">
        <f>'BASE METAS)'!AC325</f>
        <v>0</v>
      </c>
      <c r="AD330" s="415">
        <f>'BASE METAS)'!AD325</f>
        <v>0</v>
      </c>
      <c r="AE330" s="414">
        <f>'BASE METAS)'!AE325</f>
        <v>1</v>
      </c>
      <c r="AF330" s="415">
        <f>'BASE METAS)'!AF325</f>
        <v>1</v>
      </c>
      <c r="AG330" s="414">
        <f>'BASE METAS)'!AG325</f>
        <v>0</v>
      </c>
      <c r="AH330" s="415">
        <f>'BASE METAS)'!AH325</f>
        <v>0</v>
      </c>
      <c r="AI330" s="414">
        <f>'BASE METAS)'!AI325</f>
        <v>0</v>
      </c>
      <c r="AJ330" s="416">
        <f>'BASE METAS)'!AJ325</f>
        <v>0</v>
      </c>
      <c r="AK330" s="191">
        <f>'BASE METAS)'!AK325</f>
        <v>1</v>
      </c>
      <c r="AL330" s="1069">
        <f>'BASE METAS)'!AL325</f>
        <v>2</v>
      </c>
      <c r="AM330" s="970" t="str">
        <f>'BASE METAS)'!AM325</f>
        <v>ELABORAR Y GESTIONAR LA APROBACIÓN DEL PROYECTO DE OBRAS DE REHABILITACIÓN Y ACCIONES DE DESARROLLO SOCIAL DEL PROGRAMA "RESCATE DE ESPACIOS PÚBLICOS" EN LA DELEGACIÓN DE LA SEDESOL EN EL ESTADO DE MÉXICO.</v>
      </c>
      <c r="AN330" s="970" t="str">
        <f>'BASE METAS)'!AN325</f>
        <v>MIDE LA EFICACIA EN LA APROBACIÓN DEL PROYECTO DE OBRAS DE REHABILITACIÓN Y ACCIONES DE DESARROLLO SOCIAL DEL PROGRAMA "RESCATE DE ESPACIOS PÚBLICOS" EN LA DELEGACIÓN DE LA SEDESOL EN EL ESTADO DE MÉXICO.</v>
      </c>
      <c r="AO330" s="970" t="str">
        <f>'BASE METAS)'!AU325</f>
        <v>DESEMPEÑO</v>
      </c>
      <c r="AP330" s="807" t="str">
        <f>'BASE METAS)'!AO325</f>
        <v>No. DE PROYECTOS APROBADOS</v>
      </c>
      <c r="AQ330" s="807" t="str">
        <f>'BASE METAS)'!AP325</f>
        <v>No. DE PROYECTO PROGRAMADOS</v>
      </c>
      <c r="AR330" s="970">
        <f>'BASE METAS)'!AQ325</f>
        <v>100</v>
      </c>
      <c r="AS330" s="1070" t="str">
        <f>'BASE METAS)'!AR325</f>
        <v>PROYECTOS</v>
      </c>
      <c r="AT330" s="1068" t="str">
        <f>'BASE METAS)'!AS325</f>
        <v>EFICACIA</v>
      </c>
      <c r="AU330" s="1499">
        <f>'BASE METAS)'!BO325</f>
        <v>0</v>
      </c>
      <c r="AV330" s="987">
        <f>'BASE METAS)'!BQ325</f>
        <v>1</v>
      </c>
      <c r="AW330" s="1071">
        <f>'BASE METAS)'!BR325</f>
        <v>0</v>
      </c>
      <c r="AX330" s="1352">
        <f>'BASE METAS)'!BS325</f>
        <v>1</v>
      </c>
      <c r="AY330" s="942">
        <f>'BASE METAS)'!BT325</f>
        <v>0.15</v>
      </c>
      <c r="AZ330" s="945">
        <f>'BASE METAS)'!BU325</f>
        <v>0.85</v>
      </c>
      <c r="BA330" s="1352">
        <f>'BASE METAS)'!BV325</f>
        <v>0.15</v>
      </c>
      <c r="BB330" s="941">
        <f>'BASE METAS)'!BW325</f>
        <v>0.15</v>
      </c>
      <c r="BC330" s="942">
        <f>'BASE METAS)'!BX325</f>
        <v>0.85</v>
      </c>
      <c r="BD330" s="942">
        <f>'BASE METAS)'!BY325</f>
        <v>0.15</v>
      </c>
      <c r="BE330" s="942">
        <f>'BASE METAS)'!CG325</f>
        <v>0</v>
      </c>
      <c r="BF330" s="987">
        <f>'BASE METAS)'!CJ325</f>
        <v>0</v>
      </c>
      <c r="BG330" s="987">
        <f>'BASE METAS)'!CK325</f>
        <v>0</v>
      </c>
      <c r="BH330" s="987">
        <f>'BASE METAS)'!CL325</f>
        <v>0</v>
      </c>
      <c r="BI330" s="1352">
        <f>'BASE METAS)'!CM325</f>
        <v>0</v>
      </c>
      <c r="BJ330" s="1352">
        <f>'BASE METAS)'!CN325</f>
        <v>0</v>
      </c>
      <c r="BK330" s="1352">
        <f>'BASE METAS)'!CO325</f>
        <v>0</v>
      </c>
      <c r="BL330" s="1">
        <f>'BASE METAS)'!CP325</f>
        <v>0</v>
      </c>
      <c r="BM330" s="1">
        <f>'BASE METAS)'!CQ325</f>
        <v>0</v>
      </c>
      <c r="BN330" s="1">
        <f>'BASE METAS)'!CR325</f>
        <v>1</v>
      </c>
      <c r="BO330" s="1">
        <f>'BASE METAS)'!CS325</f>
        <v>0</v>
      </c>
      <c r="BP330" s="1">
        <f>'BASE METAS)'!CT325</f>
        <v>0</v>
      </c>
      <c r="BQ330" s="1">
        <f>'BASE METAS)'!CU325</f>
        <v>0</v>
      </c>
      <c r="BR330" s="1">
        <f>'BASE METAS)'!CV325</f>
        <v>0</v>
      </c>
      <c r="BS330" s="1">
        <f>'BASE METAS)'!CW325</f>
        <v>0</v>
      </c>
      <c r="BT330" s="1">
        <f>'BASE METAS)'!CX325</f>
        <v>0</v>
      </c>
      <c r="BU330" s="1">
        <f>'BASE METAS)'!FA325</f>
        <v>1</v>
      </c>
      <c r="BV330" s="1">
        <f>'BASE METAS)'!FB325</f>
        <v>0</v>
      </c>
      <c r="BW330" s="1">
        <f>'BASE METAS)'!FC325</f>
        <v>0</v>
      </c>
      <c r="BX330" s="1">
        <f>'BASE METAS)'!FD325</f>
        <v>0</v>
      </c>
      <c r="BY330" s="1">
        <f>'BASE METAS)'!FE325</f>
        <v>0</v>
      </c>
      <c r="BZ330" s="1">
        <f>'BASE METAS)'!FF325</f>
        <v>0</v>
      </c>
      <c r="CA330" s="1">
        <f>'BASE METAS)'!FG325</f>
        <v>0</v>
      </c>
      <c r="CB330" s="1">
        <f>'BASE METAS)'!FH325</f>
        <v>1</v>
      </c>
      <c r="CC330" s="1">
        <f>'BASE METAS)'!FI325</f>
        <v>0</v>
      </c>
      <c r="CD330" s="1">
        <f>'BASE METAS)'!FJ325</f>
        <v>1</v>
      </c>
      <c r="CE330" s="1">
        <f>'BASE METAS)'!FK325</f>
        <v>0</v>
      </c>
      <c r="CF330" s="1">
        <f>'BASE METAS)'!FL325</f>
        <v>0</v>
      </c>
      <c r="CG330" s="1">
        <f>'BASE METAS)'!FM325</f>
        <v>0</v>
      </c>
    </row>
    <row r="331" spans="1:85" ht="89.25" x14ac:dyDescent="0.2">
      <c r="A331" s="1">
        <f>'BASE METAS)'!A326</f>
        <v>0</v>
      </c>
      <c r="B331" s="7145"/>
      <c r="C331" s="1343" t="e">
        <f>'BASE METAS)'!#REF!</f>
        <v>#REF!</v>
      </c>
      <c r="D331" s="1343" t="e">
        <f>'BASE METAS)'!#REF!</f>
        <v>#REF!</v>
      </c>
      <c r="E331" s="1374" t="e">
        <f>'BASE METAS)'!#REF!</f>
        <v>#REF!</v>
      </c>
      <c r="F331" s="1356" t="e">
        <f>'BASE METAS)'!#REF!</f>
        <v>#REF!</v>
      </c>
      <c r="G331" s="1356" t="e">
        <f>'BASE METAS)'!#REF!</f>
        <v>#REF!</v>
      </c>
      <c r="H331" s="1346" t="e">
        <f>'BASE METAS)'!#REF!</f>
        <v>#REF!</v>
      </c>
      <c r="I331" s="1346" t="e">
        <f>'BASE METAS)'!#REF!</f>
        <v>#REF!</v>
      </c>
      <c r="J331" s="1346" t="e">
        <f>'BASE METAS)'!#REF!</f>
        <v>#REF!</v>
      </c>
      <c r="K331" s="1346" t="e">
        <f>'BASE METAS)'!#REF!</f>
        <v>#REF!</v>
      </c>
      <c r="L331" s="1346" t="e">
        <f>'BASE METAS)'!#REF!</f>
        <v>#REF!</v>
      </c>
      <c r="M331" s="1346" t="e">
        <f>'BASE METAS)'!#REF!</f>
        <v>#REF!</v>
      </c>
      <c r="N331" s="1346" t="e">
        <f>'BASE METAS)'!#REF!</f>
        <v>#REF!</v>
      </c>
      <c r="O331" s="1346" t="e">
        <f>'BASE METAS)'!#REF!</f>
        <v>#REF!</v>
      </c>
      <c r="P331" s="1359" t="e">
        <f>'BASE METAS)'!#REF!</f>
        <v>#REF!</v>
      </c>
      <c r="Q331" s="1359" t="e">
        <f>'BASE METAS)'!#REF!</f>
        <v>#REF!</v>
      </c>
      <c r="R331" s="1359" t="e">
        <f>'BASE METAS)'!#REF!</f>
        <v>#REF!</v>
      </c>
      <c r="S331" s="1359" t="e">
        <f>'BASE METAS)'!#REF!</f>
        <v>#REF!</v>
      </c>
      <c r="T331" s="1359" t="e">
        <f>'BASE METAS)'!#REF!</f>
        <v>#REF!</v>
      </c>
      <c r="U331" s="1360" t="e">
        <f>'BASE METAS)'!#REF!</f>
        <v>#REF!</v>
      </c>
      <c r="V331" s="1359" t="e">
        <f>'BASE METAS)'!#REF!</f>
        <v>#REF!</v>
      </c>
      <c r="W331" s="8" t="e">
        <f>'BASE METAS)'!#REF!</f>
        <v>#REF!</v>
      </c>
      <c r="X331" s="1374" t="e">
        <f>'BASE METAS)'!#REF!</f>
        <v>#REF!</v>
      </c>
      <c r="Y331" s="514">
        <f>'BASE METAS)'!Y326</f>
        <v>3</v>
      </c>
      <c r="Z331" s="504" t="str">
        <f>'BASE METAS)'!Z326</f>
        <v>ASESORAR Y CANALIZAR A LOS INTERESADOS DE LOS PROGRAMAS: "DESARROLLO HUMANO OPORTUNIDADES", "65 Y MÁS" Y "SEGURO POPULAR", AL CENTRO DE ATENCIÓN Y REGISTRO.</v>
      </c>
      <c r="AA331" s="533" t="str">
        <f>'BASE METAS)'!AA326</f>
        <v>ASESORÍA</v>
      </c>
      <c r="AB331" s="414">
        <f>'BASE METAS)'!AB326</f>
        <v>1000</v>
      </c>
      <c r="AC331" s="414">
        <f>'BASE METAS)'!AC326</f>
        <v>150</v>
      </c>
      <c r="AD331" s="415">
        <f>'BASE METAS)'!AD326</f>
        <v>0.15</v>
      </c>
      <c r="AE331" s="414">
        <f>'BASE METAS)'!AE326</f>
        <v>350</v>
      </c>
      <c r="AF331" s="415">
        <f>'BASE METAS)'!AF326</f>
        <v>0.35</v>
      </c>
      <c r="AG331" s="414">
        <f>'BASE METAS)'!AG326</f>
        <v>250</v>
      </c>
      <c r="AH331" s="415">
        <f>'BASE METAS)'!AH326</f>
        <v>0.25</v>
      </c>
      <c r="AI331" s="414">
        <f>'BASE METAS)'!AI326</f>
        <v>250</v>
      </c>
      <c r="AJ331" s="416">
        <f>'BASE METAS)'!AJ326</f>
        <v>0.25</v>
      </c>
      <c r="AK331" s="191">
        <f>'BASE METAS)'!AK326</f>
        <v>1</v>
      </c>
      <c r="AL331" s="1069">
        <f>'BASE METAS)'!AL326</f>
        <v>3</v>
      </c>
      <c r="AM331" s="1344" t="str">
        <f>'BASE METAS)'!AM326</f>
        <v>ASESORAR Y CANALIZAR A LOS INTERESADOS DE LOS PROGRAMAS: "DESARROLLO HUMANO OPORTUNIDADES", "65 Y MÁS" Y "SEGURO POPULAR", AL CENTRO DE ATENCIÓN Y REGISTRO.</v>
      </c>
      <c r="AN331" s="970" t="str">
        <f>'BASE METAS)'!AN326</f>
        <v>MIDE LA EFICACIA EN LA IMPARTICIÓN DE ASESORÍAS Y CANALIZACIÓNES A LOS INTERESADOS DE LOS PROGRAMAS: "DESARROLLO HUMANO OPORTUNIDADES", "65 Y MÁS" Y "SEGURO POPULAR".</v>
      </c>
      <c r="AO331" s="970" t="str">
        <f>'BASE METAS)'!AU326</f>
        <v>DESEMPEÑO</v>
      </c>
      <c r="AP331" s="807" t="str">
        <f>'BASE METAS)'!AO326</f>
        <v>No. DE ASESORÍAS REALIZADAS</v>
      </c>
      <c r="AQ331" s="807" t="str">
        <f>'BASE METAS)'!AP326</f>
        <v>No. DE ASESORÍAS PROGRAMADAS</v>
      </c>
      <c r="AR331" s="970">
        <f>'BASE METAS)'!AQ326</f>
        <v>100</v>
      </c>
      <c r="AS331" s="1070" t="str">
        <f>'BASE METAS)'!AR326</f>
        <v>ASESORÍAS</v>
      </c>
      <c r="AT331" s="1068" t="str">
        <f>'BASE METAS)'!AS326</f>
        <v>EFICACIA</v>
      </c>
      <c r="AU331" s="1499">
        <f>'BASE METAS)'!BO326</f>
        <v>0</v>
      </c>
      <c r="AV331" s="945">
        <f>'BASE METAS)'!BQ326</f>
        <v>1000</v>
      </c>
      <c r="AW331" s="1072">
        <f>'BASE METAS)'!BR326</f>
        <v>0</v>
      </c>
      <c r="AX331" s="952">
        <f>'BASE METAS)'!BS326</f>
        <v>350</v>
      </c>
      <c r="AY331" s="952">
        <f>'BASE METAS)'!BT326</f>
        <v>413</v>
      </c>
      <c r="AZ331" s="1340">
        <f>'BASE METAS)'!BU326</f>
        <v>-63</v>
      </c>
      <c r="BA331" s="1340">
        <f>'BASE METAS)'!BV326</f>
        <v>1.18</v>
      </c>
      <c r="BB331" s="1340">
        <f>'BASE METAS)'!BW326</f>
        <v>699</v>
      </c>
      <c r="BC331" s="1340">
        <f>'BASE METAS)'!BX326</f>
        <v>301</v>
      </c>
      <c r="BD331" s="942">
        <f>'BASE METAS)'!BY326</f>
        <v>0.69899999999999995</v>
      </c>
      <c r="BE331" s="942">
        <f>'BASE METAS)'!CG326</f>
        <v>286</v>
      </c>
      <c r="BF331" s="942">
        <f>'BASE METAS)'!CJ326</f>
        <v>0</v>
      </c>
      <c r="BG331" s="942">
        <f>'BASE METAS)'!CK326</f>
        <v>0</v>
      </c>
      <c r="BH331" s="987">
        <f>'BASE METAS)'!CL326</f>
        <v>0</v>
      </c>
      <c r="BI331" s="1352">
        <f>'BASE METAS)'!CM326</f>
        <v>50</v>
      </c>
      <c r="BJ331" s="1352">
        <f>'BASE METAS)'!CN326</f>
        <v>50</v>
      </c>
      <c r="BK331" s="1352">
        <f>'BASE METAS)'!CO326</f>
        <v>50</v>
      </c>
      <c r="BL331" s="1">
        <f>'BASE METAS)'!CP326</f>
        <v>100</v>
      </c>
      <c r="BM331" s="1">
        <f>'BASE METAS)'!CQ326</f>
        <v>100</v>
      </c>
      <c r="BN331" s="1">
        <f>'BASE METAS)'!CR326</f>
        <v>150</v>
      </c>
      <c r="BO331" s="1">
        <f>'BASE METAS)'!CS326</f>
        <v>90</v>
      </c>
      <c r="BP331" s="1">
        <f>'BASE METAS)'!CT326</f>
        <v>80</v>
      </c>
      <c r="BQ331" s="1">
        <f>'BASE METAS)'!CU326</f>
        <v>80</v>
      </c>
      <c r="BR331" s="1">
        <f>'BASE METAS)'!CV326</f>
        <v>90</v>
      </c>
      <c r="BS331" s="1">
        <f>'BASE METAS)'!CW326</f>
        <v>80</v>
      </c>
      <c r="BT331" s="1">
        <f>'BASE METAS)'!CX326</f>
        <v>80</v>
      </c>
      <c r="BU331" s="1">
        <f>'BASE METAS)'!FA326</f>
        <v>1000</v>
      </c>
      <c r="BV331" s="1">
        <f>'BASE METAS)'!FB326</f>
        <v>0</v>
      </c>
      <c r="BW331" s="1">
        <f>'BASE METAS)'!FC326</f>
        <v>100</v>
      </c>
      <c r="BX331" s="1">
        <f>'BASE METAS)'!FD326</f>
        <v>133</v>
      </c>
      <c r="BY331" s="1">
        <f>'BASE METAS)'!FE326</f>
        <v>-33</v>
      </c>
      <c r="BZ331" s="1">
        <f>'BASE METAS)'!FF326</f>
        <v>1.33</v>
      </c>
      <c r="CA331" s="1">
        <f>'BASE METAS)'!FG326</f>
        <v>419</v>
      </c>
      <c r="CB331" s="1">
        <f>'BASE METAS)'!FH326</f>
        <v>581</v>
      </c>
      <c r="CC331" s="1">
        <f>'BASE METAS)'!FI326</f>
        <v>0.41899999999999998</v>
      </c>
      <c r="CD331" s="1">
        <f>'BASE METAS)'!FJ326</f>
        <v>1000</v>
      </c>
      <c r="CE331" s="1">
        <f>'BASE METAS)'!FK326</f>
        <v>0</v>
      </c>
      <c r="CF331" s="1">
        <f>'BASE METAS)'!FL326</f>
        <v>100</v>
      </c>
      <c r="CG331" s="1">
        <f>'BASE METAS)'!FM326</f>
        <v>120</v>
      </c>
    </row>
    <row r="332" spans="1:85" ht="45" customHeight="1" x14ac:dyDescent="0.2">
      <c r="A332" s="1">
        <f>'BASE METAS)'!A327</f>
        <v>51</v>
      </c>
      <c r="B332" s="7145"/>
      <c r="C332" s="1343">
        <f>'BASE METAS)'!C324</f>
        <v>1101</v>
      </c>
      <c r="D332" s="1343">
        <f>'BASE METAS)'!D324</f>
        <v>3</v>
      </c>
      <c r="E332" s="1374" t="str">
        <f>'BASE METAS)'!E324</f>
        <v>SERVICIOS PARA EL DESARROLLO COMUNITARIO</v>
      </c>
      <c r="F332" s="1356" t="str">
        <f>'BASE METAS)'!F324</f>
        <v>I00</v>
      </c>
      <c r="G332" s="1356" t="str">
        <f>'BASE METAS)'!G324</f>
        <v>139</v>
      </c>
      <c r="H332" s="1346" t="str">
        <f>'BASE METAS)'!H324</f>
        <v>07</v>
      </c>
      <c r="I332" s="1346" t="str">
        <f>'BASE METAS)'!I324</f>
        <v>01</v>
      </c>
      <c r="J332" s="1346" t="str">
        <f>'BASE METAS)'!J324</f>
        <v>02</v>
      </c>
      <c r="K332" s="1346" t="str">
        <f>'BASE METAS)'!K324</f>
        <v>02</v>
      </c>
      <c r="L332" s="1346" t="str">
        <f>'BASE METAS)'!L324</f>
        <v>01</v>
      </c>
      <c r="M332" s="1346" t="str">
        <f>'BASE METAS)'!M324</f>
        <v>101</v>
      </c>
      <c r="N332" s="1346" t="str">
        <f>'BASE METAS)'!N324</f>
        <v>Promoción Social</v>
      </c>
      <c r="O332" s="1346" t="str">
        <f>'BASE METAS)'!O324</f>
        <v>Control Social</v>
      </c>
      <c r="P332" s="1359" t="str">
        <f>'BASE METAS)'!P324</f>
        <v>Salud, seguridad y asistencia social</v>
      </c>
      <c r="Q332" s="1359" t="str">
        <f>'BASE METAS)'!Q324</f>
        <v>Asistencia y seguridad social</v>
      </c>
      <c r="R332" s="1359" t="str">
        <f>'BASE METAS)'!R324</f>
        <v>Desarrollo integral de la familia</v>
      </c>
      <c r="S332" s="1359" t="str">
        <f>'BASE METAS)'!S324</f>
        <v>Asistencia social y servicios comunitarios</v>
      </c>
      <c r="T332" s="1359" t="str">
        <f>'BASE METAS)'!T324</f>
        <v>Servicios para el desarrollo comunitario</v>
      </c>
      <c r="U332" s="1360" t="str">
        <f>'BASE METAS)'!U324</f>
        <v>Promover el desarrollo social y humano de la población Tlalnepantlense, ampliando y generando programas de atención y apoyo para mejorar la calidad de vida de las personas con mayor condición de vulnerabilidad, así como apoyar las actividades de las distintas áreas de la administración municipal a través del servicio social y prácticas profesionales.</v>
      </c>
      <c r="V332" s="1359" t="str">
        <f>'BASE METAS)'!V324</f>
        <v>Tlalnepantla 
Solidario</v>
      </c>
      <c r="W332" s="8">
        <f>'BASE METAS)'!W324</f>
        <v>4000000</v>
      </c>
      <c r="X332" s="1374" t="str">
        <f>'BASE METAS)'!X324</f>
        <v>DIRECCIÓN GENERAL DE DESARROLLO SOCIAL (HABITAT)</v>
      </c>
      <c r="Y332" s="514">
        <f>'BASE METAS)'!Y327</f>
        <v>4</v>
      </c>
      <c r="Z332" s="504" t="str">
        <f>'BASE METAS)'!Z327</f>
        <v>OTORGAR APOYO ALIMENTARIO</v>
      </c>
      <c r="AA332" s="533" t="str">
        <f>'BASE METAS)'!AA327</f>
        <v>APOYO</v>
      </c>
      <c r="AB332" s="414">
        <f>'BASE METAS)'!AB327</f>
        <v>12000</v>
      </c>
      <c r="AC332" s="414">
        <f>'BASE METAS)'!AC327</f>
        <v>3000</v>
      </c>
      <c r="AD332" s="415">
        <f>'BASE METAS)'!AD327</f>
        <v>0.25</v>
      </c>
      <c r="AE332" s="414">
        <f>'BASE METAS)'!AE327</f>
        <v>3000</v>
      </c>
      <c r="AF332" s="415">
        <f>'BASE METAS)'!AF327</f>
        <v>0.25</v>
      </c>
      <c r="AG332" s="414">
        <f>'BASE METAS)'!AG327</f>
        <v>3000</v>
      </c>
      <c r="AH332" s="415">
        <f>'BASE METAS)'!AH327</f>
        <v>0.25</v>
      </c>
      <c r="AI332" s="414">
        <f>'BASE METAS)'!AI327</f>
        <v>3000</v>
      </c>
      <c r="AJ332" s="416">
        <f>'BASE METAS)'!AJ327</f>
        <v>0.25</v>
      </c>
      <c r="AK332" s="191">
        <f>'BASE METAS)'!AK327</f>
        <v>1</v>
      </c>
      <c r="AL332" s="1069">
        <f>'BASE METAS)'!AL327</f>
        <v>4</v>
      </c>
      <c r="AM332" s="970" t="str">
        <f>'BASE METAS)'!AM327</f>
        <v>OTORGAR APOYO ALIMENTARIO</v>
      </c>
      <c r="AN332" s="970" t="str">
        <f>'BASE METAS)'!AN327</f>
        <v xml:space="preserve">MIDE LA COBERTURA EN EL OTORGAMIENTO DE APOYOS ALIMENTARIOS. </v>
      </c>
      <c r="AO332" s="970" t="str">
        <f>'BASE METAS)'!AU327</f>
        <v>DESEMPEÑO</v>
      </c>
      <c r="AP332" s="807" t="str">
        <f>'BASE METAS)'!AO327</f>
        <v>No. DE APOYOS ENTREGADOS</v>
      </c>
      <c r="AQ332" s="807" t="str">
        <f>'BASE METAS)'!AP327</f>
        <v>No. DE APOYOS PROGRAMADOS</v>
      </c>
      <c r="AR332" s="970">
        <f>'BASE METAS)'!AQ327</f>
        <v>100</v>
      </c>
      <c r="AS332" s="1070" t="str">
        <f>'BASE METAS)'!AR327</f>
        <v>APOYOS</v>
      </c>
      <c r="AT332" s="1068" t="str">
        <f>'BASE METAS)'!AS327</f>
        <v>EFICACIA</v>
      </c>
      <c r="AU332" s="1499">
        <f>'BASE METAS)'!BO327</f>
        <v>0</v>
      </c>
      <c r="AV332" s="987">
        <f>'BASE METAS)'!BQ327</f>
        <v>12000</v>
      </c>
      <c r="AW332" s="1071">
        <f>'BASE METAS)'!BR327</f>
        <v>0</v>
      </c>
      <c r="AX332" s="1352">
        <f>'BASE METAS)'!BS327</f>
        <v>3000</v>
      </c>
      <c r="AY332" s="948">
        <f>'BASE METAS)'!BT327</f>
        <v>150</v>
      </c>
      <c r="AZ332" s="945">
        <f>'BASE METAS)'!BU327</f>
        <v>2850</v>
      </c>
      <c r="BA332" s="1352">
        <f>'BASE METAS)'!BV327</f>
        <v>0.05</v>
      </c>
      <c r="BB332" s="948">
        <f>'BASE METAS)'!BW327</f>
        <v>150</v>
      </c>
      <c r="BC332" s="942">
        <f>'BASE METAS)'!BX327</f>
        <v>11850</v>
      </c>
      <c r="BD332" s="942">
        <f>'BASE METAS)'!BY327</f>
        <v>1.2500000000000001E-2</v>
      </c>
      <c r="BE332" s="942">
        <f>'BASE METAS)'!CG327</f>
        <v>0</v>
      </c>
      <c r="BF332" s="987">
        <f>'BASE METAS)'!CJ327</f>
        <v>0</v>
      </c>
      <c r="BG332" s="987">
        <f>'BASE METAS)'!CK327</f>
        <v>0</v>
      </c>
      <c r="BH332" s="987">
        <f>'BASE METAS)'!CL327</f>
        <v>0</v>
      </c>
      <c r="BI332" s="1352">
        <f>'BASE METAS)'!CM327</f>
        <v>0</v>
      </c>
      <c r="BJ332" s="1">
        <f>'BASE METAS)'!CN327</f>
        <v>0</v>
      </c>
      <c r="BK332" s="1">
        <f>'BASE METAS)'!CO327</f>
        <v>3000</v>
      </c>
      <c r="BL332" s="1">
        <f>'BASE METAS)'!CP327</f>
        <v>0</v>
      </c>
      <c r="BM332" s="1">
        <f>'BASE METAS)'!CQ327</f>
        <v>0</v>
      </c>
      <c r="BN332" s="1">
        <f>'BASE METAS)'!CR327</f>
        <v>3000</v>
      </c>
      <c r="BO332" s="1">
        <f>'BASE METAS)'!CS327</f>
        <v>0</v>
      </c>
      <c r="BP332" s="1">
        <f>'BASE METAS)'!CT327</f>
        <v>0</v>
      </c>
      <c r="BQ332" s="1">
        <f>'BASE METAS)'!CU327</f>
        <v>3000</v>
      </c>
      <c r="BR332" s="1">
        <f>'BASE METAS)'!CV327</f>
        <v>0</v>
      </c>
      <c r="BS332" s="1">
        <f>'BASE METAS)'!CW327</f>
        <v>0</v>
      </c>
      <c r="BT332" s="1">
        <f>'BASE METAS)'!CX327</f>
        <v>3000</v>
      </c>
      <c r="BU332" s="1">
        <f>'BASE METAS)'!FA327</f>
        <v>12000</v>
      </c>
      <c r="BV332" s="1">
        <f>'BASE METAS)'!FB327</f>
        <v>0</v>
      </c>
      <c r="BW332" s="1">
        <f>'BASE METAS)'!FC327</f>
        <v>0</v>
      </c>
      <c r="BX332" s="1">
        <f>'BASE METAS)'!FD327</f>
        <v>150</v>
      </c>
      <c r="BY332" s="1">
        <f>'BASE METAS)'!FE327</f>
        <v>-150</v>
      </c>
      <c r="BZ332" s="1">
        <f>'BASE METAS)'!FF327</f>
        <v>0</v>
      </c>
      <c r="CA332" s="1">
        <f>'BASE METAS)'!FG327</f>
        <v>150</v>
      </c>
      <c r="CB332" s="1">
        <f>'BASE METAS)'!FH327</f>
        <v>11850</v>
      </c>
      <c r="CC332" s="1">
        <f>'BASE METAS)'!FI327</f>
        <v>1.2500000000000001E-2</v>
      </c>
      <c r="CD332" s="1">
        <f>'BASE METAS)'!FJ327</f>
        <v>12000</v>
      </c>
      <c r="CE332" s="1">
        <f>'BASE METAS)'!FK327</f>
        <v>0</v>
      </c>
      <c r="CF332" s="1">
        <f>'BASE METAS)'!FL327</f>
        <v>0</v>
      </c>
      <c r="CG332" s="1">
        <f>'BASE METAS)'!FM327</f>
        <v>0</v>
      </c>
    </row>
    <row r="333" spans="1:85" ht="51" x14ac:dyDescent="0.2">
      <c r="A333" s="1">
        <f>'BASE METAS)'!A328</f>
        <v>0</v>
      </c>
      <c r="B333" s="7145"/>
      <c r="C333" s="1343">
        <f>'BASE METAS)'!C328</f>
        <v>0</v>
      </c>
      <c r="D333" s="1343">
        <f>'BASE METAS)'!D328</f>
        <v>0</v>
      </c>
      <c r="E333" s="1374">
        <f>'BASE METAS)'!E328</f>
        <v>0</v>
      </c>
      <c r="F333" s="1356">
        <f>'BASE METAS)'!F328</f>
        <v>0</v>
      </c>
      <c r="G333" s="1356">
        <f>'BASE METAS)'!G328</f>
        <v>0</v>
      </c>
      <c r="H333" s="1346">
        <f>'BASE METAS)'!H328</f>
        <v>0</v>
      </c>
      <c r="I333" s="1346">
        <f>'BASE METAS)'!I328</f>
        <v>0</v>
      </c>
      <c r="J333" s="1346">
        <f>'BASE METAS)'!J328</f>
        <v>0</v>
      </c>
      <c r="K333" s="1346">
        <f>'BASE METAS)'!K328</f>
        <v>0</v>
      </c>
      <c r="L333" s="1346">
        <f>'BASE METAS)'!L328</f>
        <v>0</v>
      </c>
      <c r="M333" s="1346">
        <f>'BASE METAS)'!M328</f>
        <v>0</v>
      </c>
      <c r="N333" s="1346">
        <f>'BASE METAS)'!N328</f>
        <v>0</v>
      </c>
      <c r="O333" s="1346">
        <f>'BASE METAS)'!O328</f>
        <v>0</v>
      </c>
      <c r="P333" s="1359">
        <f>'BASE METAS)'!P328</f>
        <v>0</v>
      </c>
      <c r="Q333" s="1359">
        <f>'BASE METAS)'!Q328</f>
        <v>0</v>
      </c>
      <c r="R333" s="1359">
        <f>'BASE METAS)'!R328</f>
        <v>0</v>
      </c>
      <c r="S333" s="1359">
        <f>'BASE METAS)'!S328</f>
        <v>0</v>
      </c>
      <c r="T333" s="1359">
        <f>'BASE METAS)'!T328</f>
        <v>0</v>
      </c>
      <c r="U333" s="1360">
        <f>'BASE METAS)'!U328</f>
        <v>0</v>
      </c>
      <c r="V333" s="1359">
        <f>'BASE METAS)'!V328</f>
        <v>0</v>
      </c>
      <c r="W333" s="8">
        <f>'BASE METAS)'!W328</f>
        <v>0</v>
      </c>
      <c r="X333" s="1374">
        <f>'BASE METAS)'!X328</f>
        <v>0</v>
      </c>
      <c r="Y333" s="514">
        <f>'BASE METAS)'!Y328</f>
        <v>5</v>
      </c>
      <c r="Z333" s="504" t="str">
        <f>'BASE METAS)'!Z328</f>
        <v>OTORGAR APOYO PARA FORTALECER LA ECONOMÍA FAMILIAR</v>
      </c>
      <c r="AA333" s="533" t="str">
        <f>'BASE METAS)'!AA328</f>
        <v>APOYO</v>
      </c>
      <c r="AB333" s="414">
        <f>'BASE METAS)'!AB328</f>
        <v>650</v>
      </c>
      <c r="AC333" s="414">
        <f>'BASE METAS)'!AC328</f>
        <v>0</v>
      </c>
      <c r="AD333" s="415">
        <f>'BASE METAS)'!AD328</f>
        <v>0</v>
      </c>
      <c r="AE333" s="414">
        <f>'BASE METAS)'!AE328</f>
        <v>0</v>
      </c>
      <c r="AF333" s="415">
        <f>'BASE METAS)'!AF328</f>
        <v>0</v>
      </c>
      <c r="AG333" s="414">
        <f>'BASE METAS)'!AG328</f>
        <v>350</v>
      </c>
      <c r="AH333" s="415">
        <f>'BASE METAS)'!AH328</f>
        <v>0.53846153846153844</v>
      </c>
      <c r="AI333" s="414">
        <f>'BASE METAS)'!AI328</f>
        <v>300</v>
      </c>
      <c r="AJ333" s="416">
        <f>'BASE METAS)'!AJ328</f>
        <v>0.46153846153846156</v>
      </c>
      <c r="AK333" s="191">
        <f>'BASE METAS)'!AK328</f>
        <v>1</v>
      </c>
      <c r="AL333" s="1069">
        <f>'BASE METAS)'!AL328</f>
        <v>5</v>
      </c>
      <c r="AM333" s="970" t="str">
        <f>'BASE METAS)'!AM328</f>
        <v>OTORGAR APOYO PARA FORTALECER LA ECONOMÍA FAMILIAR</v>
      </c>
      <c r="AN333" s="970" t="str">
        <f>'BASE METAS)'!AN328</f>
        <v>MIDE LA COBERTURA EN EL OTORGAMIENTO DE APOYOS PARA FORTALECER LA ECONOMÍA FAMILIAR.</v>
      </c>
      <c r="AO333" s="970" t="str">
        <f>'BASE METAS)'!AU328</f>
        <v>DESEMPEÑO</v>
      </c>
      <c r="AP333" s="807" t="str">
        <f>'BASE METAS)'!AO328</f>
        <v>No. DE APOYOS ENTREGADOS</v>
      </c>
      <c r="AQ333" s="807" t="str">
        <f>'BASE METAS)'!AP328</f>
        <v>No. DE APOYOS PROGRAMADOS</v>
      </c>
      <c r="AR333" s="970">
        <f>'BASE METAS)'!AQ328</f>
        <v>100</v>
      </c>
      <c r="AS333" s="1070" t="str">
        <f>'BASE METAS)'!AR328</f>
        <v>APOYOS</v>
      </c>
      <c r="AT333" s="1068" t="str">
        <f>'BASE METAS)'!AS328</f>
        <v>EFICACIA</v>
      </c>
      <c r="AU333" s="1499">
        <f>'BASE METAS)'!BO328</f>
        <v>0</v>
      </c>
      <c r="AV333" s="987">
        <f>'BASE METAS)'!BQ328</f>
        <v>650</v>
      </c>
      <c r="AW333" s="1071">
        <f>'BASE METAS)'!BR328</f>
        <v>0</v>
      </c>
      <c r="AX333" s="1352">
        <f>'BASE METAS)'!BS328</f>
        <v>0</v>
      </c>
      <c r="AY333" s="942">
        <f>'BASE METAS)'!BT328</f>
        <v>0</v>
      </c>
      <c r="AZ333" s="945">
        <f>'BASE METAS)'!BU328</f>
        <v>0</v>
      </c>
      <c r="BA333" s="1352" t="e">
        <f>'BASE METAS)'!BV328</f>
        <v>#DIV/0!</v>
      </c>
      <c r="BB333" s="941">
        <f>'BASE METAS)'!BW328</f>
        <v>0</v>
      </c>
      <c r="BC333" s="942">
        <f>'BASE METAS)'!BX328</f>
        <v>650</v>
      </c>
      <c r="BD333" s="942">
        <f>'BASE METAS)'!BY328</f>
        <v>0</v>
      </c>
      <c r="BE333" s="942">
        <f>'BASE METAS)'!CG328</f>
        <v>0</v>
      </c>
      <c r="BF333" s="987">
        <f>'BASE METAS)'!CJ328</f>
        <v>0</v>
      </c>
      <c r="BG333" s="987">
        <f>'BASE METAS)'!CK328</f>
        <v>0</v>
      </c>
      <c r="BH333" s="987">
        <f>'BASE METAS)'!CL328</f>
        <v>0</v>
      </c>
      <c r="BI333" s="1352">
        <f>'BASE METAS)'!CM328</f>
        <v>0</v>
      </c>
      <c r="BJ333" s="1">
        <f>'BASE METAS)'!CN328</f>
        <v>0</v>
      </c>
      <c r="BK333" s="1">
        <f>'BASE METAS)'!CO328</f>
        <v>0</v>
      </c>
      <c r="BL333" s="1">
        <f>'BASE METAS)'!CP328</f>
        <v>0</v>
      </c>
      <c r="BM333" s="1">
        <f>'BASE METAS)'!CQ328</f>
        <v>0</v>
      </c>
      <c r="BN333" s="1">
        <f>'BASE METAS)'!CR328</f>
        <v>0</v>
      </c>
      <c r="BO333" s="1">
        <f>'BASE METAS)'!CS328</f>
        <v>350</v>
      </c>
      <c r="BP333" s="1">
        <f>'BASE METAS)'!CT328</f>
        <v>0</v>
      </c>
      <c r="BQ333" s="1">
        <f>'BASE METAS)'!CU328</f>
        <v>0</v>
      </c>
      <c r="BR333" s="1">
        <f>'BASE METAS)'!CV328</f>
        <v>0</v>
      </c>
      <c r="BS333" s="1">
        <f>'BASE METAS)'!CW328</f>
        <v>300</v>
      </c>
      <c r="BT333" s="1">
        <f>'BASE METAS)'!CX328</f>
        <v>0</v>
      </c>
      <c r="BU333" s="1">
        <f>'BASE METAS)'!FA328</f>
        <v>650</v>
      </c>
      <c r="BV333" s="1">
        <f>'BASE METAS)'!FB328</f>
        <v>0</v>
      </c>
      <c r="BW333" s="1">
        <f>'BASE METAS)'!FC328</f>
        <v>0</v>
      </c>
      <c r="BX333" s="1">
        <f>'BASE METAS)'!FD328</f>
        <v>0</v>
      </c>
      <c r="BY333" s="1">
        <f>'BASE METAS)'!FE328</f>
        <v>0</v>
      </c>
      <c r="BZ333" s="1">
        <f>'BASE METAS)'!FF328</f>
        <v>0</v>
      </c>
      <c r="CA333" s="1">
        <f>'BASE METAS)'!FG328</f>
        <v>0</v>
      </c>
      <c r="CB333" s="1">
        <f>'BASE METAS)'!FH328</f>
        <v>650</v>
      </c>
      <c r="CC333" s="1">
        <f>'BASE METAS)'!FI328</f>
        <v>0</v>
      </c>
      <c r="CD333" s="1">
        <f>'BASE METAS)'!FJ328</f>
        <v>650</v>
      </c>
      <c r="CE333" s="1">
        <f>'BASE METAS)'!FK328</f>
        <v>0</v>
      </c>
      <c r="CF333" s="1">
        <f>'BASE METAS)'!FL328</f>
        <v>0</v>
      </c>
      <c r="CG333" s="1">
        <f>'BASE METAS)'!FM328</f>
        <v>0</v>
      </c>
    </row>
    <row r="334" spans="1:85" ht="51" customHeight="1" x14ac:dyDescent="0.25">
      <c r="A334" s="1">
        <f>'BASE METAS)'!A329</f>
        <v>0</v>
      </c>
      <c r="B334" s="7145"/>
      <c r="C334" s="1343">
        <f>'BASE METAS)'!C329</f>
        <v>0</v>
      </c>
      <c r="D334" s="1343">
        <f>'BASE METAS)'!D329</f>
        <v>0</v>
      </c>
      <c r="E334" s="1374">
        <f>'BASE METAS)'!E329</f>
        <v>0</v>
      </c>
      <c r="F334" s="1356">
        <f>'BASE METAS)'!F329</f>
        <v>0</v>
      </c>
      <c r="G334" s="1356">
        <f>'BASE METAS)'!G329</f>
        <v>0</v>
      </c>
      <c r="H334" s="1346">
        <f>'BASE METAS)'!H329</f>
        <v>0</v>
      </c>
      <c r="I334" s="1346">
        <f>'BASE METAS)'!I329</f>
        <v>0</v>
      </c>
      <c r="J334" s="1346">
        <f>'BASE METAS)'!J329</f>
        <v>0</v>
      </c>
      <c r="K334" s="1346">
        <f>'BASE METAS)'!K329</f>
        <v>0</v>
      </c>
      <c r="L334" s="1346">
        <f>'BASE METAS)'!L329</f>
        <v>0</v>
      </c>
      <c r="M334" s="1346">
        <f>'BASE METAS)'!M329</f>
        <v>0</v>
      </c>
      <c r="N334" s="1346">
        <f>'BASE METAS)'!N329</f>
        <v>0</v>
      </c>
      <c r="O334" s="1346">
        <f>'BASE METAS)'!O329</f>
        <v>0</v>
      </c>
      <c r="P334" s="1359">
        <f>'BASE METAS)'!P329</f>
        <v>0</v>
      </c>
      <c r="Q334" s="1359">
        <f>'BASE METAS)'!Q329</f>
        <v>0</v>
      </c>
      <c r="R334" s="1359">
        <f>'BASE METAS)'!R329</f>
        <v>0</v>
      </c>
      <c r="S334" s="1359">
        <f>'BASE METAS)'!S329</f>
        <v>0</v>
      </c>
      <c r="T334" s="1359">
        <f>'BASE METAS)'!T329</f>
        <v>0</v>
      </c>
      <c r="U334" s="1360">
        <f>'BASE METAS)'!U329</f>
        <v>0</v>
      </c>
      <c r="V334" s="1359">
        <f>'BASE METAS)'!V329</f>
        <v>0</v>
      </c>
      <c r="W334" s="8">
        <f>'BASE METAS)'!W329</f>
        <v>0</v>
      </c>
      <c r="X334" s="1374">
        <f>'BASE METAS)'!X329</f>
        <v>0</v>
      </c>
      <c r="Y334" s="514">
        <f>'BASE METAS)'!Y329</f>
        <v>6</v>
      </c>
      <c r="Z334" s="504" t="str">
        <f>'BASE METAS)'!Z329</f>
        <v>INSTALAR GIMNASIOS AL AIRE LIBRE Y MÓDULOS DE JUEGOS INFANTILES.</v>
      </c>
      <c r="AA334" s="533" t="str">
        <f>'BASE METAS)'!AA329</f>
        <v>APOYO</v>
      </c>
      <c r="AB334" s="414">
        <f>'BASE METAS)'!AB329</f>
        <v>25</v>
      </c>
      <c r="AC334" s="414">
        <f>'BASE METAS)'!AC329</f>
        <v>0</v>
      </c>
      <c r="AD334" s="415">
        <f>'BASE METAS)'!AD329</f>
        <v>0</v>
      </c>
      <c r="AE334" s="414">
        <f>'BASE METAS)'!AE329</f>
        <v>15</v>
      </c>
      <c r="AF334" s="415">
        <f>'BASE METAS)'!AF329</f>
        <v>0.6</v>
      </c>
      <c r="AG334" s="414">
        <f>'BASE METAS)'!AG329</f>
        <v>10</v>
      </c>
      <c r="AH334" s="415">
        <f>'BASE METAS)'!AH329</f>
        <v>0.4</v>
      </c>
      <c r="AI334" s="414">
        <f>'BASE METAS)'!AI329</f>
        <v>0</v>
      </c>
      <c r="AJ334" s="416">
        <f>'BASE METAS)'!AJ329</f>
        <v>0</v>
      </c>
      <c r="AK334" s="191">
        <f>'BASE METAS)'!AK329</f>
        <v>1</v>
      </c>
      <c r="AL334" s="1069">
        <f>'BASE METAS)'!AL329</f>
        <v>6</v>
      </c>
      <c r="AM334" s="970" t="str">
        <f>'BASE METAS)'!AM329</f>
        <v>INSTALAR GIMNASIOS AL AIRE LIBRE Y MÓDULOS DE JUEGOS INFANTILES.</v>
      </c>
      <c r="AN334" s="970" t="str">
        <f>'BASE METAS)'!AN329</f>
        <v>MIDE LA COBERTURA EN LA INSTALACIÓN DE GIMNASIOS AL AIRE LIBRE Y MÓDULOS DE JUEGOS INFANTILES.</v>
      </c>
      <c r="AO334" s="970" t="str">
        <f>'BASE METAS)'!AU329</f>
        <v>DESEMPEÑO</v>
      </c>
      <c r="AP334" s="807" t="str">
        <f>'BASE METAS)'!AO329</f>
        <v>No. DE APOYOS ENTREGADOS</v>
      </c>
      <c r="AQ334" s="807" t="str">
        <f>'BASE METAS)'!AP329</f>
        <v>No. DE APOYOS PROGRAMADOS</v>
      </c>
      <c r="AR334" s="970">
        <f>'BASE METAS)'!AQ329</f>
        <v>100</v>
      </c>
      <c r="AS334" s="1070" t="str">
        <f>'BASE METAS)'!AR329</f>
        <v>APOYOS</v>
      </c>
      <c r="AT334" s="1068" t="str">
        <f>'BASE METAS)'!AS329</f>
        <v>EFICACIA</v>
      </c>
      <c r="AU334" s="1499">
        <f>'BASE METAS)'!BO329</f>
        <v>0</v>
      </c>
      <c r="AV334" s="987">
        <f>'BASE METAS)'!BQ329</f>
        <v>25</v>
      </c>
      <c r="AW334" s="1352">
        <f>'BASE METAS)'!BR329</f>
        <v>0</v>
      </c>
      <c r="AX334" s="1352">
        <f>'BASE METAS)'!BS329</f>
        <v>15</v>
      </c>
      <c r="AY334" s="1352">
        <f>'BASE METAS)'!BT329</f>
        <v>0</v>
      </c>
      <c r="AZ334" s="1352">
        <f>'BASE METAS)'!BU329</f>
        <v>15</v>
      </c>
      <c r="BA334" s="1352">
        <f>'BASE METAS)'!BV329</f>
        <v>0</v>
      </c>
      <c r="BB334" s="1352">
        <f>'BASE METAS)'!BW329</f>
        <v>0</v>
      </c>
      <c r="BC334" s="1352">
        <f>'BASE METAS)'!BX329</f>
        <v>25</v>
      </c>
      <c r="BD334" s="1352">
        <f>'BASE METAS)'!BY329</f>
        <v>0</v>
      </c>
      <c r="BE334" s="1352">
        <f>'BASE METAS)'!CG329</f>
        <v>0</v>
      </c>
      <c r="BF334" s="1352">
        <f>'BASE METAS)'!CJ329</f>
        <v>0</v>
      </c>
      <c r="BG334" s="1352">
        <f>'BASE METAS)'!CK329</f>
        <v>0</v>
      </c>
      <c r="BH334" s="1352">
        <f>'BASE METAS)'!CL329</f>
        <v>0</v>
      </c>
      <c r="BI334" s="1352">
        <f>'BASE METAS)'!CM329</f>
        <v>0</v>
      </c>
      <c r="BJ334" s="1">
        <f>'BASE METAS)'!CN329</f>
        <v>0</v>
      </c>
      <c r="BK334" s="1">
        <f>'BASE METAS)'!CO329</f>
        <v>0</v>
      </c>
      <c r="BL334" s="1">
        <f>'BASE METAS)'!CP329</f>
        <v>5</v>
      </c>
      <c r="BM334" s="1">
        <f>'BASE METAS)'!CQ329</f>
        <v>5</v>
      </c>
      <c r="BN334" s="1">
        <f>'BASE METAS)'!CR329</f>
        <v>5</v>
      </c>
      <c r="BO334" s="1">
        <f>'BASE METAS)'!CS329</f>
        <v>4</v>
      </c>
      <c r="BP334" s="1">
        <f>'BASE METAS)'!CT329</f>
        <v>3</v>
      </c>
      <c r="BQ334" s="1">
        <f>'BASE METAS)'!CU329</f>
        <v>3</v>
      </c>
      <c r="BR334" s="1">
        <f>'BASE METAS)'!CV329</f>
        <v>0</v>
      </c>
      <c r="BS334" s="1">
        <f>'BASE METAS)'!CW329</f>
        <v>0</v>
      </c>
      <c r="BT334" s="1">
        <f>'BASE METAS)'!CX329</f>
        <v>0</v>
      </c>
      <c r="BU334" s="1">
        <f>'BASE METAS)'!FA329</f>
        <v>25</v>
      </c>
      <c r="BV334" s="1">
        <f>'BASE METAS)'!FB329</f>
        <v>0</v>
      </c>
      <c r="BW334" s="1">
        <f>'BASE METAS)'!FC329</f>
        <v>5</v>
      </c>
      <c r="BX334" s="1">
        <f>'BASE METAS)'!FD329</f>
        <v>0</v>
      </c>
      <c r="BY334" s="1">
        <f>'BASE METAS)'!FE329</f>
        <v>5</v>
      </c>
      <c r="BZ334" s="1">
        <f>'BASE METAS)'!FF329</f>
        <v>0</v>
      </c>
      <c r="CA334" s="1">
        <f>'BASE METAS)'!FG329</f>
        <v>0</v>
      </c>
      <c r="CB334" s="1">
        <f>'BASE METAS)'!FH329</f>
        <v>25</v>
      </c>
      <c r="CC334" s="1">
        <f>'BASE METAS)'!FI329</f>
        <v>0</v>
      </c>
      <c r="CD334" s="1">
        <f>'BASE METAS)'!FJ329</f>
        <v>25</v>
      </c>
      <c r="CE334" s="1">
        <f>'BASE METAS)'!FK329</f>
        <v>0</v>
      </c>
      <c r="CF334" s="1">
        <f>'BASE METAS)'!FL329</f>
        <v>5</v>
      </c>
      <c r="CG334" s="1">
        <f>'BASE METAS)'!FM329</f>
        <v>0</v>
      </c>
    </row>
    <row r="335" spans="1:85" ht="51" customHeight="1" x14ac:dyDescent="0.25">
      <c r="A335" s="1">
        <f>'BASE METAS)'!A330</f>
        <v>52</v>
      </c>
      <c r="B335" s="7145"/>
      <c r="C335" s="1343">
        <f>'BASE METAS)'!C325</f>
        <v>1101</v>
      </c>
      <c r="D335" s="1343">
        <f>'BASE METAS)'!D325</f>
        <v>4</v>
      </c>
      <c r="E335" s="1374" t="str">
        <f>'BASE METAS)'!E325</f>
        <v>SERVICIOS PARA EL DESARROLLO COMUNITARIO</v>
      </c>
      <c r="F335" s="1356" t="str">
        <f>'BASE METAS)'!F325</f>
        <v>I00</v>
      </c>
      <c r="G335" s="1356" t="str">
        <f>'BASE METAS)'!G325</f>
        <v>139</v>
      </c>
      <c r="H335" s="1346" t="str">
        <f>'BASE METAS)'!H325</f>
        <v>07</v>
      </c>
      <c r="I335" s="1346" t="str">
        <f>'BASE METAS)'!I325</f>
        <v>01</v>
      </c>
      <c r="J335" s="1346" t="str">
        <f>'BASE METAS)'!J325</f>
        <v>02</v>
      </c>
      <c r="K335" s="1346" t="str">
        <f>'BASE METAS)'!K325</f>
        <v>02</v>
      </c>
      <c r="L335" s="1346" t="str">
        <f>'BASE METAS)'!L325</f>
        <v>01</v>
      </c>
      <c r="M335" s="1346" t="str">
        <f>'BASE METAS)'!M325</f>
        <v>101</v>
      </c>
      <c r="N335" s="1346" t="str">
        <f>'BASE METAS)'!N325</f>
        <v>Promoción Social</v>
      </c>
      <c r="O335" s="1346" t="str">
        <f>'BASE METAS)'!O325</f>
        <v>Control Social</v>
      </c>
      <c r="P335" s="1359" t="str">
        <f>'BASE METAS)'!P325</f>
        <v>Salud, seguridad y asistencia social</v>
      </c>
      <c r="Q335" s="1359" t="str">
        <f>'BASE METAS)'!Q325</f>
        <v>Asistencia y seguridad social</v>
      </c>
      <c r="R335" s="1359" t="str">
        <f>'BASE METAS)'!R325</f>
        <v>Desarrollo integral de la familia</v>
      </c>
      <c r="S335" s="1359" t="str">
        <f>'BASE METAS)'!S325</f>
        <v>Asistencia social y servicios comunitarios</v>
      </c>
      <c r="T335" s="1359" t="str">
        <f>'BASE METAS)'!T325</f>
        <v>Servicios para el desarrollo comunitario</v>
      </c>
      <c r="U335" s="1360" t="str">
        <f>'BASE METAS)'!U325</f>
        <v>Promover el desarrollo social y humano de la población Tlalnepantlense, ampliando y generando programas de atención y apoyo para mejorar la calidad de vida de las personas con mayor condición de vulnerabilidad, así como apoyar las actividades de las distintas áreas de la administración municipal a través del servicio social y prácticas profesionales.</v>
      </c>
      <c r="V335" s="1359" t="str">
        <f>'BASE METAS)'!V325</f>
        <v>Tlalnepantla 
Solidario</v>
      </c>
      <c r="W335" s="8">
        <f>'BASE METAS)'!W325</f>
        <v>1800000</v>
      </c>
      <c r="X335" s="1374" t="str">
        <f>'BASE METAS)'!X325</f>
        <v>DIRECCIÓN GENERAL DE DESARROLLO SOCIAL (RESCATE DE ESPACIOS PÚBLICOS)</v>
      </c>
      <c r="Y335" s="514">
        <f>'BASE METAS)'!Y330</f>
        <v>7</v>
      </c>
      <c r="Z335" s="504" t="str">
        <f>'BASE METAS)'!Z330</f>
        <v>REALIZAR Y COORDINAR JORNADAS MAGNAS COMUNITARIAS</v>
      </c>
      <c r="AA335" s="533" t="str">
        <f>'BASE METAS)'!AA330</f>
        <v>BENEFICIARIOS</v>
      </c>
      <c r="AB335" s="414">
        <f>'BASE METAS)'!AB330</f>
        <v>16000</v>
      </c>
      <c r="AC335" s="414">
        <f>'BASE METAS)'!AC330</f>
        <v>2400</v>
      </c>
      <c r="AD335" s="415">
        <f>'BASE METAS)'!AD330</f>
        <v>0.15</v>
      </c>
      <c r="AE335" s="414">
        <f>'BASE METAS)'!AE330</f>
        <v>5200</v>
      </c>
      <c r="AF335" s="415">
        <f>'BASE METAS)'!AF330</f>
        <v>0.32500000000000001</v>
      </c>
      <c r="AG335" s="414">
        <f>'BASE METAS)'!AG330</f>
        <v>4800</v>
      </c>
      <c r="AH335" s="415">
        <f>'BASE METAS)'!AH330</f>
        <v>0.3</v>
      </c>
      <c r="AI335" s="414">
        <f>'BASE METAS)'!AI330</f>
        <v>3600</v>
      </c>
      <c r="AJ335" s="416">
        <f>'BASE METAS)'!AJ330</f>
        <v>0.22500000000000001</v>
      </c>
      <c r="AK335" s="191">
        <f>'BASE METAS)'!AK330</f>
        <v>0.99999999999999989</v>
      </c>
      <c r="AL335" s="1069">
        <f>'BASE METAS)'!AL330</f>
        <v>7</v>
      </c>
      <c r="AM335" s="970" t="str">
        <f>'BASE METAS)'!AM330</f>
        <v>REALIZAR Y COORDINAR JORNADAS MAGNAS COMUNITARIAS</v>
      </c>
      <c r="AN335" s="970" t="str">
        <f>'BASE METAS)'!AN330</f>
        <v>MIDE LA COBERTURA DEL PROGRAMA DE JORNADAS MAGNAS EN LAS COMUNIDADES DEL MUNICIPIO</v>
      </c>
      <c r="AO335" s="970" t="str">
        <f>'BASE METAS)'!AU330</f>
        <v>DESEMPEÑO</v>
      </c>
      <c r="AP335" s="807" t="str">
        <f>'BASE METAS)'!AO330</f>
        <v>No. DE BENEFICIARIOS ALCANZADOS</v>
      </c>
      <c r="AQ335" s="807" t="str">
        <f>'BASE METAS)'!AP330</f>
        <v>No. DE BENEFICIARIOS PROGRAMADOS</v>
      </c>
      <c r="AR335" s="970">
        <f>'BASE METAS)'!AQ330</f>
        <v>100</v>
      </c>
      <c r="AS335" s="1070" t="str">
        <f>'BASE METAS)'!AR330</f>
        <v>BENEFICIARIOS</v>
      </c>
      <c r="AT335" s="1068" t="str">
        <f>'BASE METAS)'!AS330</f>
        <v>EFICACIA</v>
      </c>
      <c r="AU335" s="1499">
        <f>'BASE METAS)'!BO330</f>
        <v>0</v>
      </c>
      <c r="AV335" s="987">
        <f>'BASE METAS)'!BQ330</f>
        <v>16000</v>
      </c>
      <c r="AW335" s="1352">
        <f>'BASE METAS)'!BR330</f>
        <v>0</v>
      </c>
      <c r="AX335" s="1352">
        <f>'BASE METAS)'!BS330</f>
        <v>5200</v>
      </c>
      <c r="AY335" s="1352">
        <f>'BASE METAS)'!BT330</f>
        <v>4587</v>
      </c>
      <c r="AZ335" s="1352">
        <f>'BASE METAS)'!BU330</f>
        <v>613</v>
      </c>
      <c r="BA335" s="1352">
        <f>'BASE METAS)'!BV330</f>
        <v>0.88211538461538463</v>
      </c>
      <c r="BB335" s="1352">
        <f>'BASE METAS)'!BW330</f>
        <v>5449</v>
      </c>
      <c r="BC335" s="1352">
        <f>'BASE METAS)'!BX330</f>
        <v>10551</v>
      </c>
      <c r="BD335" s="1352">
        <f>'BASE METAS)'!BY330</f>
        <v>0.34056249999999999</v>
      </c>
      <c r="BE335" s="1352">
        <f>'BASE METAS)'!CG330</f>
        <v>862</v>
      </c>
      <c r="BF335" s="1352">
        <f>'BASE METAS)'!CJ330</f>
        <v>0</v>
      </c>
      <c r="BG335" s="1352">
        <f>'BASE METAS)'!CK330</f>
        <v>0</v>
      </c>
      <c r="BH335" s="1352">
        <f>'BASE METAS)'!CL330</f>
        <v>0</v>
      </c>
      <c r="BI335" s="1352">
        <f>'BASE METAS)'!CM330</f>
        <v>0</v>
      </c>
      <c r="BJ335" s="1">
        <f>'BASE METAS)'!CN330</f>
        <v>1200</v>
      </c>
      <c r="BK335" s="1">
        <f>'BASE METAS)'!CO330</f>
        <v>1200</v>
      </c>
      <c r="BL335" s="1">
        <f>'BASE METAS)'!CP330</f>
        <v>1600</v>
      </c>
      <c r="BM335" s="1">
        <f>'BASE METAS)'!CQ330</f>
        <v>1800</v>
      </c>
      <c r="BN335" s="1">
        <f>'BASE METAS)'!CR330</f>
        <v>1800</v>
      </c>
      <c r="BO335" s="1">
        <f>'BASE METAS)'!CS330</f>
        <v>1600</v>
      </c>
      <c r="BP335" s="1">
        <f>'BASE METAS)'!CT330</f>
        <v>1600</v>
      </c>
      <c r="BQ335" s="1">
        <f>'BASE METAS)'!CU330</f>
        <v>1600</v>
      </c>
      <c r="BR335" s="1">
        <f>'BASE METAS)'!CV330</f>
        <v>1200</v>
      </c>
      <c r="BS335" s="1">
        <f>'BASE METAS)'!CW330</f>
        <v>1200</v>
      </c>
      <c r="BT335" s="1">
        <f>'BASE METAS)'!CX330</f>
        <v>1200</v>
      </c>
      <c r="BU335" s="1">
        <f>'BASE METAS)'!FA330</f>
        <v>16000</v>
      </c>
      <c r="BV335" s="1">
        <f>'BASE METAS)'!FB330</f>
        <v>0</v>
      </c>
      <c r="BW335" s="1">
        <f>'BASE METAS)'!FC330</f>
        <v>1600</v>
      </c>
      <c r="BX335" s="1">
        <f>'BASE METAS)'!FD330</f>
        <v>1787</v>
      </c>
      <c r="BY335" s="1">
        <f>'BASE METAS)'!FE330</f>
        <v>-187</v>
      </c>
      <c r="BZ335" s="1">
        <f>'BASE METAS)'!FF330</f>
        <v>0</v>
      </c>
      <c r="CA335" s="1">
        <f>'BASE METAS)'!FG330</f>
        <v>2649</v>
      </c>
      <c r="CB335" s="1">
        <f>'BASE METAS)'!FH330</f>
        <v>13351</v>
      </c>
      <c r="CC335" s="1">
        <f>'BASE METAS)'!FI330</f>
        <v>0.1655625</v>
      </c>
      <c r="CD335" s="1">
        <f>'BASE METAS)'!FJ330</f>
        <v>16000</v>
      </c>
      <c r="CE335" s="1">
        <f>'BASE METAS)'!FK330</f>
        <v>0</v>
      </c>
      <c r="CF335" s="1">
        <f>'BASE METAS)'!FL330</f>
        <v>1800</v>
      </c>
      <c r="CG335" s="1">
        <f>'BASE METAS)'!FM330</f>
        <v>800</v>
      </c>
    </row>
    <row r="336" spans="1:85" ht="76.5" x14ac:dyDescent="0.2">
      <c r="A336" s="1">
        <f>'BASE METAS)'!A331</f>
        <v>0</v>
      </c>
      <c r="B336" s="7145"/>
      <c r="C336" s="1343">
        <f>'BASE METAS)'!C331</f>
        <v>0</v>
      </c>
      <c r="D336" s="1343">
        <f>'BASE METAS)'!D331</f>
        <v>0</v>
      </c>
      <c r="E336" s="1374">
        <f>'BASE METAS)'!E331</f>
        <v>0</v>
      </c>
      <c r="F336" s="1356">
        <f>'BASE METAS)'!F331</f>
        <v>0</v>
      </c>
      <c r="G336" s="1356">
        <f>'BASE METAS)'!G331</f>
        <v>0</v>
      </c>
      <c r="H336" s="1346">
        <f>'BASE METAS)'!H331</f>
        <v>0</v>
      </c>
      <c r="I336" s="1346">
        <f>'BASE METAS)'!I331</f>
        <v>0</v>
      </c>
      <c r="J336" s="1346">
        <f>'BASE METAS)'!J331</f>
        <v>0</v>
      </c>
      <c r="K336" s="1346">
        <f>'BASE METAS)'!K331</f>
        <v>0</v>
      </c>
      <c r="L336" s="1346">
        <f>'BASE METAS)'!L331</f>
        <v>0</v>
      </c>
      <c r="M336" s="1346">
        <f>'BASE METAS)'!M331</f>
        <v>0</v>
      </c>
      <c r="N336" s="1346">
        <f>'BASE METAS)'!N331</f>
        <v>0</v>
      </c>
      <c r="O336" s="1346">
        <f>'BASE METAS)'!O331</f>
        <v>0</v>
      </c>
      <c r="P336" s="1359">
        <f>'BASE METAS)'!P331</f>
        <v>0</v>
      </c>
      <c r="Q336" s="1359">
        <f>'BASE METAS)'!Q331</f>
        <v>0</v>
      </c>
      <c r="R336" s="1359">
        <f>'BASE METAS)'!R331</f>
        <v>0</v>
      </c>
      <c r="S336" s="1359">
        <f>'BASE METAS)'!S331</f>
        <v>0</v>
      </c>
      <c r="T336" s="1359">
        <f>'BASE METAS)'!T331</f>
        <v>0</v>
      </c>
      <c r="U336" s="1360">
        <f>'BASE METAS)'!U331</f>
        <v>0</v>
      </c>
      <c r="V336" s="1359">
        <f>'BASE METAS)'!V331</f>
        <v>0</v>
      </c>
      <c r="W336" s="8">
        <f>'BASE METAS)'!W331</f>
        <v>0</v>
      </c>
      <c r="X336" s="1374">
        <f>'BASE METAS)'!X331</f>
        <v>0</v>
      </c>
      <c r="Y336" s="514">
        <f>'BASE METAS)'!Y331</f>
        <v>8</v>
      </c>
      <c r="Z336" s="504" t="str">
        <f>'BASE METAS)'!Z331</f>
        <v>COORDINAR Y SUPERVISAR LAS ACTIVIDADES A REALIZAR DENTRO DE LOS MÓDULOS DEL PROGRAMA DE RESCATE DE ESPACIOS PÚBLICOS.</v>
      </c>
      <c r="AA336" s="533" t="str">
        <f>'BASE METAS)'!AA331</f>
        <v>INFORME</v>
      </c>
      <c r="AB336" s="414">
        <f>'BASE METAS)'!AB331</f>
        <v>12</v>
      </c>
      <c r="AC336" s="414">
        <f>'BASE METAS)'!AC331</f>
        <v>3</v>
      </c>
      <c r="AD336" s="415">
        <f>'BASE METAS)'!AD331</f>
        <v>0.25</v>
      </c>
      <c r="AE336" s="414">
        <f>'BASE METAS)'!AE331</f>
        <v>3</v>
      </c>
      <c r="AF336" s="415">
        <f>'BASE METAS)'!AF331</f>
        <v>0.25</v>
      </c>
      <c r="AG336" s="414">
        <f>'BASE METAS)'!AG331</f>
        <v>3</v>
      </c>
      <c r="AH336" s="415">
        <f>'BASE METAS)'!AH331</f>
        <v>0.25</v>
      </c>
      <c r="AI336" s="414">
        <f>'BASE METAS)'!AI331</f>
        <v>3</v>
      </c>
      <c r="AJ336" s="416">
        <f>'BASE METAS)'!AJ331</f>
        <v>0.25</v>
      </c>
      <c r="AK336" s="191">
        <f>'BASE METAS)'!AK331</f>
        <v>1</v>
      </c>
      <c r="AL336" s="1069">
        <f>'BASE METAS)'!AL331</f>
        <v>8</v>
      </c>
      <c r="AM336" s="970" t="str">
        <f>'BASE METAS)'!AM331</f>
        <v>COORDINAR Y SUPERVISAR LAS ACTIVIDADES A REALIZAR DENTRO DE LOS MÓDULOS DEL PROGRAMA DE RESCATE DE ESPACIOS PÚBLICOS.</v>
      </c>
      <c r="AN336" s="970" t="str">
        <f>'BASE METAS)'!AN331</f>
        <v>MIDE LA EFICACIA EN LA COORDINACIÓN Y SUPERVISIÓN DE LAS ACTIVIDADES A REALIZAR DENTRO DE LOS MÓDULOS DEL PROGRAMA DE RESCATE DE ESPACIOS PÚBLICOS.</v>
      </c>
      <c r="AO336" s="970" t="str">
        <f>'BASE METAS)'!AU331</f>
        <v>DESEMPEÑO</v>
      </c>
      <c r="AP336" s="807" t="str">
        <f>'BASE METAS)'!AO331</f>
        <v>No. DE INFORMES ENTREGRADOS</v>
      </c>
      <c r="AQ336" s="807" t="str">
        <f>'BASE METAS)'!AP331</f>
        <v>No. DE INFORMES PROGRAMADOS</v>
      </c>
      <c r="AR336" s="970">
        <f>'BASE METAS)'!AQ331</f>
        <v>100</v>
      </c>
      <c r="AS336" s="1070" t="str">
        <f>'BASE METAS)'!AR331</f>
        <v>INFORMES</v>
      </c>
      <c r="AT336" s="1068" t="str">
        <f>'BASE METAS)'!AS331</f>
        <v>EFICACIA</v>
      </c>
      <c r="AU336" s="1499">
        <f>'BASE METAS)'!BO331</f>
        <v>0</v>
      </c>
      <c r="AV336" s="945">
        <f>'BASE METAS)'!BQ331</f>
        <v>12</v>
      </c>
      <c r="AW336" s="1352">
        <f>'BASE METAS)'!BR331</f>
        <v>0</v>
      </c>
      <c r="AX336" s="1352">
        <f>'BASE METAS)'!BS331</f>
        <v>3</v>
      </c>
      <c r="AY336" s="1352">
        <f>'BASE METAS)'!BT331</f>
        <v>3</v>
      </c>
      <c r="AZ336" s="1352">
        <f>'BASE METAS)'!BU331</f>
        <v>0</v>
      </c>
      <c r="BA336" s="1352">
        <f>'BASE METAS)'!BV331</f>
        <v>1</v>
      </c>
      <c r="BB336" s="1352">
        <f>'BASE METAS)'!BW331</f>
        <v>6</v>
      </c>
      <c r="BC336" s="1352">
        <f>'BASE METAS)'!BX331</f>
        <v>6</v>
      </c>
      <c r="BD336" s="1352">
        <f>'BASE METAS)'!BY331</f>
        <v>0.5</v>
      </c>
      <c r="BE336" s="1352">
        <f>'BASE METAS)'!CG331</f>
        <v>3</v>
      </c>
      <c r="BF336" s="1352">
        <f>'BASE METAS)'!CJ331</f>
        <v>0</v>
      </c>
      <c r="BG336" s="1352">
        <f>'BASE METAS)'!CK331</f>
        <v>0</v>
      </c>
      <c r="BH336" s="1352">
        <f>'BASE METAS)'!CL331</f>
        <v>0</v>
      </c>
      <c r="BI336" s="1352">
        <f>'BASE METAS)'!CM331</f>
        <v>1</v>
      </c>
      <c r="BJ336" s="1">
        <f>'BASE METAS)'!CN331</f>
        <v>1</v>
      </c>
      <c r="BK336" s="1">
        <f>'BASE METAS)'!CO331</f>
        <v>1</v>
      </c>
      <c r="BL336" s="1">
        <f>'BASE METAS)'!CP331</f>
        <v>1</v>
      </c>
      <c r="BM336" s="1">
        <f>'BASE METAS)'!CQ331</f>
        <v>1</v>
      </c>
      <c r="BN336" s="1">
        <f>'BASE METAS)'!CR331</f>
        <v>1</v>
      </c>
      <c r="BO336" s="1">
        <f>'BASE METAS)'!CS331</f>
        <v>1</v>
      </c>
      <c r="BP336" s="1">
        <f>'BASE METAS)'!CT331</f>
        <v>1</v>
      </c>
      <c r="BQ336" s="1">
        <f>'BASE METAS)'!CU331</f>
        <v>1</v>
      </c>
      <c r="BR336" s="1">
        <f>'BASE METAS)'!CV331</f>
        <v>1</v>
      </c>
      <c r="BS336" s="1">
        <f>'BASE METAS)'!CW331</f>
        <v>1</v>
      </c>
      <c r="BT336" s="1">
        <f>'BASE METAS)'!CX331</f>
        <v>1</v>
      </c>
      <c r="BU336" s="1">
        <f>'BASE METAS)'!FA331</f>
        <v>12</v>
      </c>
      <c r="BV336" s="1">
        <f>'BASE METAS)'!FB331</f>
        <v>0</v>
      </c>
      <c r="BW336" s="1">
        <f>'BASE METAS)'!FC331</f>
        <v>1</v>
      </c>
      <c r="BX336" s="1">
        <f>'BASE METAS)'!FD331</f>
        <v>1</v>
      </c>
      <c r="BY336" s="1">
        <f>'BASE METAS)'!FE331</f>
        <v>0</v>
      </c>
      <c r="BZ336" s="1">
        <f>'BASE METAS)'!FF331</f>
        <v>1</v>
      </c>
      <c r="CA336" s="1">
        <f>'BASE METAS)'!FG331</f>
        <v>4</v>
      </c>
      <c r="CB336" s="1">
        <f>'BASE METAS)'!FH331</f>
        <v>8</v>
      </c>
      <c r="CC336" s="1">
        <f>'BASE METAS)'!FI331</f>
        <v>0.33333333333333331</v>
      </c>
      <c r="CD336" s="1">
        <f>'BASE METAS)'!FJ331</f>
        <v>12</v>
      </c>
      <c r="CE336" s="1">
        <f>'BASE METAS)'!FK331</f>
        <v>0</v>
      </c>
      <c r="CF336" s="1">
        <f>'BASE METAS)'!FL331</f>
        <v>1</v>
      </c>
      <c r="CG336" s="1">
        <f>'BASE METAS)'!FM331</f>
        <v>1</v>
      </c>
    </row>
    <row r="337" spans="1:85" ht="65.25" customHeight="1" x14ac:dyDescent="0.25">
      <c r="A337" s="1">
        <f>'BASE METAS)'!A332</f>
        <v>0</v>
      </c>
      <c r="B337" s="7145"/>
      <c r="C337" s="1343">
        <f>'BASE METAS)'!C332</f>
        <v>0</v>
      </c>
      <c r="D337" s="1343">
        <f>'BASE METAS)'!D332</f>
        <v>0</v>
      </c>
      <c r="E337" s="1374">
        <f>'BASE METAS)'!E332</f>
        <v>0</v>
      </c>
      <c r="F337" s="1356">
        <f>'BASE METAS)'!F332</f>
        <v>0</v>
      </c>
      <c r="G337" s="1356">
        <f>'BASE METAS)'!G332</f>
        <v>0</v>
      </c>
      <c r="H337" s="1346">
        <f>'BASE METAS)'!H332</f>
        <v>0</v>
      </c>
      <c r="I337" s="1346">
        <f>'BASE METAS)'!I332</f>
        <v>0</v>
      </c>
      <c r="J337" s="1346">
        <f>'BASE METAS)'!J332</f>
        <v>0</v>
      </c>
      <c r="K337" s="1346">
        <f>'BASE METAS)'!K332</f>
        <v>0</v>
      </c>
      <c r="L337" s="1346">
        <f>'BASE METAS)'!L332</f>
        <v>0</v>
      </c>
      <c r="M337" s="1346">
        <f>'BASE METAS)'!M332</f>
        <v>0</v>
      </c>
      <c r="N337" s="1346">
        <f>'BASE METAS)'!N332</f>
        <v>0</v>
      </c>
      <c r="O337" s="1346">
        <f>'BASE METAS)'!O332</f>
        <v>0</v>
      </c>
      <c r="P337" s="1359">
        <f>'BASE METAS)'!P332</f>
        <v>0</v>
      </c>
      <c r="Q337" s="1359">
        <f>'BASE METAS)'!Q332</f>
        <v>0</v>
      </c>
      <c r="R337" s="1359">
        <f>'BASE METAS)'!R332</f>
        <v>0</v>
      </c>
      <c r="S337" s="1359">
        <f>'BASE METAS)'!S332</f>
        <v>0</v>
      </c>
      <c r="T337" s="1359">
        <f>'BASE METAS)'!T332</f>
        <v>0</v>
      </c>
      <c r="U337" s="1360">
        <f>'BASE METAS)'!U332</f>
        <v>0</v>
      </c>
      <c r="V337" s="1359">
        <f>'BASE METAS)'!V332</f>
        <v>0</v>
      </c>
      <c r="W337" s="8">
        <f>'BASE METAS)'!W332</f>
        <v>0</v>
      </c>
      <c r="X337" s="1349">
        <f>'BASE METAS)'!X332</f>
        <v>0</v>
      </c>
      <c r="Y337" s="514">
        <f>'BASE METAS)'!Y332</f>
        <v>9</v>
      </c>
      <c r="Z337" s="504" t="str">
        <f>'BASE METAS)'!Z332</f>
        <v>INTEGRAR COMITÉS VECINALES PARA LA PROMOCIÓN DEL DESARROLLO SOCIAL</v>
      </c>
      <c r="AA337" s="484" t="str">
        <f>'BASE METAS)'!AA332</f>
        <v>COMITÉ</v>
      </c>
      <c r="AB337" s="414">
        <f>'BASE METAS)'!AB332</f>
        <v>200</v>
      </c>
      <c r="AC337" s="414">
        <f>'BASE METAS)'!AC332</f>
        <v>100</v>
      </c>
      <c r="AD337" s="415">
        <f>'BASE METAS)'!AD332</f>
        <v>0.5</v>
      </c>
      <c r="AE337" s="414">
        <f>'BASE METAS)'!AE332</f>
        <v>100</v>
      </c>
      <c r="AF337" s="415">
        <f>'BASE METAS)'!AF332</f>
        <v>0.5</v>
      </c>
      <c r="AG337" s="414">
        <f>'BASE METAS)'!AG332</f>
        <v>0</v>
      </c>
      <c r="AH337" s="415">
        <f>'BASE METAS)'!AH332</f>
        <v>0</v>
      </c>
      <c r="AI337" s="414">
        <f>'BASE METAS)'!AI332</f>
        <v>0</v>
      </c>
      <c r="AJ337" s="416">
        <f>'BASE METAS)'!AJ332</f>
        <v>0</v>
      </c>
      <c r="AK337" s="191">
        <f>'BASE METAS)'!AK332</f>
        <v>1</v>
      </c>
      <c r="AL337" s="1069">
        <f>'BASE METAS)'!AL332</f>
        <v>9</v>
      </c>
      <c r="AM337" s="970" t="str">
        <f>'BASE METAS)'!AM332</f>
        <v>INTEGRAR COMITÉS VECINALES PARA LA PROMOCIÓN DEL DESARROLLO SOCIAL</v>
      </c>
      <c r="AN337" s="970" t="str">
        <f>'BASE METAS)'!AN332</f>
        <v>MIDE LA EFICACIA EN LA INTEGRACIÓN DE COMITÉS VECINALES PARA LA PROMOCIÓN DEL DESARROLLO SOCIAL.</v>
      </c>
      <c r="AO337" s="970" t="str">
        <f>'BASE METAS)'!AU332</f>
        <v>DESEMPEÑO</v>
      </c>
      <c r="AP337" s="807" t="str">
        <f>'BASE METAS)'!AO332</f>
        <v>No. DE COMITÉS INTEGRADOS</v>
      </c>
      <c r="AQ337" s="807" t="str">
        <f>'BASE METAS)'!AP332</f>
        <v>No. DE COMITÉS PROGRAMADOS</v>
      </c>
      <c r="AR337" s="970">
        <f>'BASE METAS)'!AQ332</f>
        <v>100</v>
      </c>
      <c r="AS337" s="1070" t="str">
        <f>'BASE METAS)'!AR332</f>
        <v>COMITÉS</v>
      </c>
      <c r="AT337" s="1068" t="str">
        <f>'BASE METAS)'!AS332</f>
        <v>EFICACIA</v>
      </c>
      <c r="AU337" s="1499">
        <f>'BASE METAS)'!BO332</f>
        <v>0</v>
      </c>
      <c r="AV337" s="987">
        <f>'BASE METAS)'!BQ332</f>
        <v>200</v>
      </c>
      <c r="AW337" s="1">
        <f>'BASE METAS)'!BR332</f>
        <v>0</v>
      </c>
      <c r="AX337" s="1">
        <f>'BASE METAS)'!BS332</f>
        <v>100</v>
      </c>
      <c r="AY337" s="1">
        <f>'BASE METAS)'!BT332</f>
        <v>0</v>
      </c>
      <c r="AZ337" s="1">
        <f>'BASE METAS)'!BU332</f>
        <v>100</v>
      </c>
      <c r="BA337" s="1">
        <f>'BASE METAS)'!BV332</f>
        <v>0</v>
      </c>
      <c r="BB337" s="1">
        <f>'BASE METAS)'!BW332</f>
        <v>0</v>
      </c>
      <c r="BC337" s="1">
        <f>'BASE METAS)'!BX332</f>
        <v>200</v>
      </c>
      <c r="BD337" s="1">
        <f>'BASE METAS)'!BY332</f>
        <v>0</v>
      </c>
      <c r="BE337" s="1">
        <f>'BASE METAS)'!CG332</f>
        <v>0</v>
      </c>
      <c r="BF337" s="1">
        <f>'BASE METAS)'!CJ332</f>
        <v>0</v>
      </c>
      <c r="BG337" s="1">
        <f>'BASE METAS)'!CK332</f>
        <v>0</v>
      </c>
      <c r="BH337" s="1">
        <f>'BASE METAS)'!CL332</f>
        <v>0</v>
      </c>
      <c r="BI337" s="1">
        <f>'BASE METAS)'!CM332</f>
        <v>0</v>
      </c>
      <c r="BJ337" s="1">
        <f>'BASE METAS)'!CN332</f>
        <v>0</v>
      </c>
      <c r="BK337" s="1">
        <f>'BASE METAS)'!CO332</f>
        <v>100</v>
      </c>
      <c r="BL337" s="1">
        <f>'BASE METAS)'!CP332</f>
        <v>100</v>
      </c>
      <c r="BM337" s="1">
        <f>'BASE METAS)'!CQ332</f>
        <v>0</v>
      </c>
      <c r="BN337" s="1">
        <f>'BASE METAS)'!CR332</f>
        <v>0</v>
      </c>
      <c r="BO337" s="1">
        <f>'BASE METAS)'!CS332</f>
        <v>0</v>
      </c>
      <c r="BP337" s="1">
        <f>'BASE METAS)'!CT332</f>
        <v>0</v>
      </c>
      <c r="BQ337" s="1">
        <f>'BASE METAS)'!CU332</f>
        <v>0</v>
      </c>
      <c r="BR337" s="1">
        <f>'BASE METAS)'!CV332</f>
        <v>0</v>
      </c>
      <c r="BS337" s="1">
        <f>'BASE METAS)'!CW332</f>
        <v>0</v>
      </c>
      <c r="BT337" s="1">
        <f>'BASE METAS)'!CX332</f>
        <v>0</v>
      </c>
      <c r="BU337" s="1">
        <f>'BASE METAS)'!FA332</f>
        <v>200</v>
      </c>
      <c r="BV337" s="1">
        <f>'BASE METAS)'!FB332</f>
        <v>0</v>
      </c>
      <c r="BW337" s="1">
        <f>'BASE METAS)'!FC332</f>
        <v>100</v>
      </c>
      <c r="BX337" s="1">
        <f>'BASE METAS)'!FD332</f>
        <v>0</v>
      </c>
      <c r="BY337" s="1">
        <f>'BASE METAS)'!FE332</f>
        <v>100</v>
      </c>
      <c r="BZ337" s="1">
        <f>'BASE METAS)'!FF332</f>
        <v>0</v>
      </c>
      <c r="CA337" s="1">
        <f>'BASE METAS)'!FG332</f>
        <v>0</v>
      </c>
      <c r="CB337" s="1">
        <f>'BASE METAS)'!FH332</f>
        <v>200</v>
      </c>
      <c r="CC337" s="1">
        <f>'BASE METAS)'!FI332</f>
        <v>0</v>
      </c>
      <c r="CD337" s="1">
        <f>'BASE METAS)'!FJ332</f>
        <v>200</v>
      </c>
      <c r="CE337" s="1">
        <f>'BASE METAS)'!FK332</f>
        <v>0</v>
      </c>
      <c r="CF337" s="1">
        <f>'BASE METAS)'!FL332</f>
        <v>0</v>
      </c>
      <c r="CG337" s="1">
        <f>'BASE METAS)'!FM332</f>
        <v>0</v>
      </c>
    </row>
    <row r="338" spans="1:85" ht="77.25" customHeight="1" x14ac:dyDescent="0.25">
      <c r="A338" s="1">
        <f>'BASE METAS)'!A333</f>
        <v>0</v>
      </c>
      <c r="B338" s="7103"/>
      <c r="C338" s="1343">
        <f>'BASE METAS)'!C333</f>
        <v>0</v>
      </c>
      <c r="D338" s="1343">
        <f>'BASE METAS)'!D333</f>
        <v>0</v>
      </c>
      <c r="E338" s="1374">
        <f>'BASE METAS)'!E333</f>
        <v>0</v>
      </c>
      <c r="F338" s="1356">
        <f>'BASE METAS)'!F333</f>
        <v>0</v>
      </c>
      <c r="G338" s="1356">
        <f>'BASE METAS)'!G333</f>
        <v>0</v>
      </c>
      <c r="H338" s="1346">
        <f>'BASE METAS)'!H333</f>
        <v>0</v>
      </c>
      <c r="I338" s="1346">
        <f>'BASE METAS)'!I333</f>
        <v>0</v>
      </c>
      <c r="J338" s="1346">
        <f>'BASE METAS)'!J333</f>
        <v>0</v>
      </c>
      <c r="K338" s="1346">
        <f>'BASE METAS)'!K333</f>
        <v>0</v>
      </c>
      <c r="L338" s="1346">
        <f>'BASE METAS)'!L333</f>
        <v>0</v>
      </c>
      <c r="M338" s="1346">
        <f>'BASE METAS)'!M333</f>
        <v>0</v>
      </c>
      <c r="N338" s="1346">
        <f>'BASE METAS)'!N333</f>
        <v>0</v>
      </c>
      <c r="O338" s="1346">
        <f>'BASE METAS)'!O333</f>
        <v>0</v>
      </c>
      <c r="P338" s="1359">
        <f>'BASE METAS)'!P333</f>
        <v>0</v>
      </c>
      <c r="Q338" s="1359">
        <f>'BASE METAS)'!Q333</f>
        <v>0</v>
      </c>
      <c r="R338" s="1359">
        <f>'BASE METAS)'!R333</f>
        <v>0</v>
      </c>
      <c r="S338" s="1359">
        <f>'BASE METAS)'!S333</f>
        <v>0</v>
      </c>
      <c r="T338" s="1359">
        <f>'BASE METAS)'!T333</f>
        <v>0</v>
      </c>
      <c r="U338" s="1360">
        <f>'BASE METAS)'!U333</f>
        <v>0</v>
      </c>
      <c r="V338" s="1359">
        <f>'BASE METAS)'!V333</f>
        <v>0</v>
      </c>
      <c r="W338" s="8">
        <f>'BASE METAS)'!W333</f>
        <v>0</v>
      </c>
      <c r="X338" s="1349">
        <f>'BASE METAS)'!X333</f>
        <v>0</v>
      </c>
      <c r="Y338" s="535">
        <f>'BASE METAS)'!Y333</f>
        <v>10</v>
      </c>
      <c r="Z338" s="507" t="str">
        <f>'BASE METAS)'!Z333</f>
        <v>LIBERAR A LOS PRESTADORES DE SERVICIO SOCIAL QUE HAYAN CONCLUÍDO SU SERVICIO Y/O PRÁCTICAS PROFESIONALES EN LAS DISTINTAS ÁREAS DE LA ADMINISTRACIÓN PÚBLICA MUNICIPAL.</v>
      </c>
      <c r="AA338" s="527" t="str">
        <f>'BASE METAS)'!AA333</f>
        <v>BENEFICIARIOS</v>
      </c>
      <c r="AB338" s="417">
        <f>'BASE METAS)'!AB333</f>
        <v>750</v>
      </c>
      <c r="AC338" s="417">
        <f>'BASE METAS)'!AC333</f>
        <v>250</v>
      </c>
      <c r="AD338" s="418">
        <f>'BASE METAS)'!AD333</f>
        <v>0.33333333333333331</v>
      </c>
      <c r="AE338" s="417">
        <f>'BASE METAS)'!AE333</f>
        <v>150</v>
      </c>
      <c r="AF338" s="418">
        <f>'BASE METAS)'!AF333</f>
        <v>0.2</v>
      </c>
      <c r="AG338" s="417">
        <f>'BASE METAS)'!AG333</f>
        <v>150</v>
      </c>
      <c r="AH338" s="418">
        <f>'BASE METAS)'!AH333</f>
        <v>0.2</v>
      </c>
      <c r="AI338" s="417">
        <f>'BASE METAS)'!AI333</f>
        <v>200</v>
      </c>
      <c r="AJ338" s="419">
        <f>'BASE METAS)'!AJ333</f>
        <v>0.26666666666666666</v>
      </c>
      <c r="AK338" s="228">
        <f>'BASE METAS)'!AK333</f>
        <v>1</v>
      </c>
      <c r="AL338" s="1069">
        <f>'BASE METAS)'!AL333</f>
        <v>10</v>
      </c>
      <c r="AM338" s="959" t="str">
        <f>'BASE METAS)'!AM333</f>
        <v>LIBERACIÓN DE PRESTADORES DE SERVICIO SOCIAL</v>
      </c>
      <c r="AN338" s="959" t="str">
        <f>'BASE METAS)'!AN333</f>
        <v>MIDE LA COBERTURA DEL PROGRAMA DE SERVICIO SOCIAL O PRÁTICAS PROFESIONALES EN LAS DIFERENTES ÁREAS DE LA ADMINISTRACIÓN PÚBLICA MUNICIPAL.</v>
      </c>
      <c r="AO338" s="970" t="str">
        <f>'BASE METAS)'!AU333</f>
        <v>DESEMPEÑO</v>
      </c>
      <c r="AP338" s="807" t="str">
        <f>'BASE METAS)'!AO333</f>
        <v>No. BENEFICIARIOS ALCANZADOS</v>
      </c>
      <c r="AQ338" s="807" t="str">
        <f>'BASE METAS)'!AP333</f>
        <v>No. DE BENEFICIARIOS PROGRAMADOS</v>
      </c>
      <c r="AR338" s="970">
        <f>'BASE METAS)'!AQ333</f>
        <v>100</v>
      </c>
      <c r="AS338" s="1070" t="str">
        <f>'BASE METAS)'!AR333</f>
        <v>BENEFICIARIOS</v>
      </c>
      <c r="AT338" s="1068" t="str">
        <f>'BASE METAS)'!AS333</f>
        <v>EFICACIA</v>
      </c>
      <c r="AU338" s="1499">
        <f>'BASE METAS)'!BO333</f>
        <v>0</v>
      </c>
      <c r="AV338" s="987">
        <f>'BASE METAS)'!BQ333</f>
        <v>750</v>
      </c>
      <c r="AW338" s="1">
        <f>'BASE METAS)'!BR333</f>
        <v>0</v>
      </c>
      <c r="AX338" s="1">
        <f>'BASE METAS)'!BS333</f>
        <v>150</v>
      </c>
      <c r="AY338" s="1">
        <f>'BASE METAS)'!BT333</f>
        <v>165</v>
      </c>
      <c r="AZ338" s="1">
        <f>'BASE METAS)'!BU333</f>
        <v>-15</v>
      </c>
      <c r="BA338" s="1">
        <f>'BASE METAS)'!BV333</f>
        <v>1.1000000000000001</v>
      </c>
      <c r="BB338" s="1">
        <f>'BASE METAS)'!BW333</f>
        <v>377</v>
      </c>
      <c r="BC338" s="1">
        <f>'BASE METAS)'!BX333</f>
        <v>373</v>
      </c>
      <c r="BD338" s="1">
        <f>'BASE METAS)'!BY333</f>
        <v>0.50266666666666671</v>
      </c>
      <c r="BE338" s="1">
        <f>'BASE METAS)'!CG333</f>
        <v>212</v>
      </c>
      <c r="BF338" s="1">
        <f>'BASE METAS)'!CJ333</f>
        <v>0</v>
      </c>
      <c r="BG338" s="1">
        <f>'BASE METAS)'!CK333</f>
        <v>0</v>
      </c>
      <c r="BH338" s="1">
        <f>'BASE METAS)'!CL333</f>
        <v>0</v>
      </c>
      <c r="BI338" s="1">
        <f>'BASE METAS)'!CM333</f>
        <v>50</v>
      </c>
      <c r="BJ338" s="1">
        <f>'BASE METAS)'!CN333</f>
        <v>100</v>
      </c>
      <c r="BK338" s="1">
        <f>'BASE METAS)'!CO333</f>
        <v>100</v>
      </c>
      <c r="BL338" s="1">
        <f>'BASE METAS)'!CP333</f>
        <v>50</v>
      </c>
      <c r="BM338" s="1">
        <f>'BASE METAS)'!CQ333</f>
        <v>50</v>
      </c>
      <c r="BN338" s="1">
        <f>'BASE METAS)'!CR333</f>
        <v>50</v>
      </c>
      <c r="BO338" s="1">
        <f>'BASE METAS)'!CS333</f>
        <v>50</v>
      </c>
      <c r="BP338" s="1">
        <f>'BASE METAS)'!CT333</f>
        <v>50</v>
      </c>
      <c r="BQ338" s="1">
        <f>'BASE METAS)'!CU333</f>
        <v>50</v>
      </c>
      <c r="BR338" s="1">
        <f>'BASE METAS)'!CV333</f>
        <v>60</v>
      </c>
      <c r="BS338" s="1">
        <f>'BASE METAS)'!CW333</f>
        <v>70</v>
      </c>
      <c r="BT338" s="1">
        <f>'BASE METAS)'!CX333</f>
        <v>70</v>
      </c>
      <c r="BU338" s="1">
        <f>'BASE METAS)'!FA333</f>
        <v>750</v>
      </c>
      <c r="BV338" s="1">
        <f>'BASE METAS)'!FB333</f>
        <v>0</v>
      </c>
      <c r="BW338" s="1">
        <f>'BASE METAS)'!FC333</f>
        <v>50</v>
      </c>
      <c r="BX338" s="1">
        <f>'BASE METAS)'!FD333</f>
        <v>91</v>
      </c>
      <c r="BY338" s="1">
        <f>'BASE METAS)'!FE333</f>
        <v>-41</v>
      </c>
      <c r="BZ338" s="1">
        <f>'BASE METAS)'!FF333</f>
        <v>1.82</v>
      </c>
      <c r="CA338" s="1">
        <f>'BASE METAS)'!FG333</f>
        <v>303</v>
      </c>
      <c r="CB338" s="1">
        <f>'BASE METAS)'!FH333</f>
        <v>447</v>
      </c>
      <c r="CC338" s="1">
        <f>'BASE METAS)'!FI333</f>
        <v>0.40400000000000003</v>
      </c>
      <c r="CD338" s="1">
        <f>'BASE METAS)'!FJ333</f>
        <v>750</v>
      </c>
      <c r="CE338" s="1">
        <f>'BASE METAS)'!FK333</f>
        <v>0</v>
      </c>
      <c r="CF338" s="1">
        <f>'BASE METAS)'!FL333</f>
        <v>50</v>
      </c>
      <c r="CG338" s="1">
        <f>'BASE METAS)'!FM333</f>
        <v>45</v>
      </c>
    </row>
    <row r="339" spans="1:85" ht="12.75" customHeight="1" x14ac:dyDescent="0.25">
      <c r="A339" s="1">
        <f>'BASE METAS)'!A334</f>
        <v>0</v>
      </c>
      <c r="B339" s="1">
        <f>'BASE METAS)'!B334</f>
        <v>0</v>
      </c>
      <c r="C339" s="1">
        <f>'BASE METAS)'!C334</f>
        <v>0</v>
      </c>
      <c r="D339" s="1">
        <f>'BASE METAS)'!D334</f>
        <v>0</v>
      </c>
      <c r="E339" s="12">
        <f>'BASE METAS)'!E334</f>
        <v>0</v>
      </c>
      <c r="F339" s="3">
        <f>'BASE METAS)'!F334</f>
        <v>0</v>
      </c>
      <c r="G339" s="3">
        <f>'BASE METAS)'!G334</f>
        <v>0</v>
      </c>
      <c r="H339" s="3">
        <f>'BASE METAS)'!H334</f>
        <v>0</v>
      </c>
      <c r="I339" s="3">
        <f>'BASE METAS)'!I334</f>
        <v>0</v>
      </c>
      <c r="J339" s="7148">
        <f>'BASE METAS)'!J334</f>
        <v>0</v>
      </c>
      <c r="K339" s="7148"/>
      <c r="L339" s="7148"/>
      <c r="M339" s="7148"/>
      <c r="N339" s="1362">
        <f>'BASE METAS)'!N334</f>
        <v>0</v>
      </c>
      <c r="O339" s="1362">
        <f>'BASE METAS)'!O334</f>
        <v>0</v>
      </c>
      <c r="P339" s="1362">
        <f>'BASE METAS)'!P334</f>
        <v>0</v>
      </c>
      <c r="Q339" s="1362">
        <f>'BASE METAS)'!Q334</f>
        <v>0</v>
      </c>
      <c r="R339" s="1362">
        <f>'BASE METAS)'!R334</f>
        <v>0</v>
      </c>
      <c r="S339" s="1362">
        <f>'BASE METAS)'!S334</f>
        <v>0</v>
      </c>
      <c r="T339" s="1362">
        <f>'BASE METAS)'!T334</f>
        <v>0</v>
      </c>
      <c r="U339" s="922">
        <f>'BASE METAS)'!U334</f>
        <v>0</v>
      </c>
      <c r="V339" s="1362">
        <f>'BASE METAS)'!V334</f>
        <v>0</v>
      </c>
      <c r="W339" s="19">
        <f>'BASE METAS)'!W334</f>
        <v>32645412.300000001</v>
      </c>
      <c r="X339" s="12">
        <f>'BASE METAS)'!X334</f>
        <v>31354358.300000001</v>
      </c>
      <c r="Y339" s="1">
        <f>'BASE METAS)'!Y334</f>
        <v>11</v>
      </c>
      <c r="Z339" s="1" t="str">
        <f>'BASE METAS)'!Z334</f>
        <v xml:space="preserve">OTORGAR BENEFICIOS A TRAVÉS DEL PROGRAMA TARJETA CONFIABLE PARA BENEFICIAR PRINCIPALMENTE A LOS GRUPOS VULNERABLES QUE VIVEN EN EL TERRITORIO MUNICIPAL </v>
      </c>
      <c r="AA339" s="1" t="str">
        <f>'BASE METAS)'!AA334</f>
        <v>BENEFICIARIOS</v>
      </c>
      <c r="AB339" s="1">
        <f>'BASE METAS)'!AB334</f>
        <v>135000</v>
      </c>
      <c r="AC339" s="1">
        <f>'BASE METAS)'!AC334</f>
        <v>0</v>
      </c>
      <c r="AD339" s="1">
        <f>'BASE METAS)'!AD334</f>
        <v>0</v>
      </c>
      <c r="AE339" s="1">
        <f>'BASE METAS)'!AE334</f>
        <v>0</v>
      </c>
      <c r="AF339" s="1">
        <f>'BASE METAS)'!AF334</f>
        <v>0</v>
      </c>
      <c r="AG339" s="1">
        <f>'BASE METAS)'!AG334</f>
        <v>135000</v>
      </c>
      <c r="AH339" s="1">
        <f>'BASE METAS)'!AH334</f>
        <v>1</v>
      </c>
      <c r="AI339" s="1">
        <f>'BASE METAS)'!AI334</f>
        <v>0</v>
      </c>
      <c r="AJ339" s="1">
        <f>'BASE METAS)'!AJ334</f>
        <v>0</v>
      </c>
      <c r="AK339" s="816">
        <f>'BASE METAS)'!AK334</f>
        <v>1</v>
      </c>
      <c r="AL339" s="1012">
        <f>'BASE METAS)'!AL334</f>
        <v>11</v>
      </c>
      <c r="AM339" s="1065" t="str">
        <f>'BASE METAS)'!AM334</f>
        <v>TRAJETA CONFIABLE</v>
      </c>
      <c r="AN339" s="1065" t="str">
        <f>'BASE METAS)'!AN334</f>
        <v>MIDE LA COBERTURA DE APOYO A GRUPOS VULNERABLES CON LA TARJETA CONFIABLE</v>
      </c>
      <c r="AO339" s="979" t="str">
        <f>'BASE METAS)'!AU334</f>
        <v>DESEMPEÑO</v>
      </c>
      <c r="AP339" s="1031" t="str">
        <f>'BASE METAS)'!AO334</f>
        <v>No. BENEFICIARIOS ALCANZADOS</v>
      </c>
      <c r="AQ339" s="1031" t="str">
        <f>'BASE METAS)'!AP334</f>
        <v>No. DE BENEFICIARIOS PROGRAMADOS</v>
      </c>
      <c r="AR339" s="986">
        <f>'BASE METAS)'!AQ334</f>
        <v>100</v>
      </c>
      <c r="AS339" s="942" t="str">
        <f>'BASE METAS)'!AR334</f>
        <v>BENEFICIARIOS</v>
      </c>
      <c r="AT339" s="1067" t="str">
        <f>'BASE METAS)'!AS334</f>
        <v>EFICACIA</v>
      </c>
      <c r="AU339" s="1499">
        <f>'BASE METAS)'!BO334</f>
        <v>0</v>
      </c>
      <c r="AV339" s="955" t="e">
        <f>'BASE METAS)'!#REF!</f>
        <v>#REF!</v>
      </c>
      <c r="AW339" s="1">
        <f>'BASE METAS)'!BR334</f>
        <v>0</v>
      </c>
      <c r="AX339" s="1" t="str">
        <f>'BASE METAS)'!BQ334</f>
        <v>CREACIÓN TERCER TRIMESTRE</v>
      </c>
      <c r="AY339" s="1">
        <f>'BASE METAS)'!BT334</f>
        <v>0</v>
      </c>
      <c r="AZ339" s="1">
        <f>'BASE METAS)'!BU334</f>
        <v>0</v>
      </c>
      <c r="BA339" s="1">
        <f>'BASE METAS)'!BV334</f>
        <v>0</v>
      </c>
      <c r="BB339" s="1">
        <f>'BASE METAS)'!BW334</f>
        <v>0</v>
      </c>
      <c r="BC339" s="1">
        <f>'BASE METAS)'!BX334</f>
        <v>0</v>
      </c>
      <c r="BD339" s="1">
        <f>'BASE METAS)'!BY334</f>
        <v>0</v>
      </c>
      <c r="BE339" s="1">
        <f>'BASE METAS)'!CG334</f>
        <v>0</v>
      </c>
      <c r="BF339" s="1">
        <f>'BASE METAS)'!CJ334</f>
        <v>0</v>
      </c>
      <c r="BG339" s="1">
        <f>'BASE METAS)'!CK334</f>
        <v>0</v>
      </c>
      <c r="BH339" s="1">
        <f>'BASE METAS)'!CL334</f>
        <v>0</v>
      </c>
      <c r="BI339" s="1">
        <f>'BASE METAS)'!CM334</f>
        <v>0</v>
      </c>
      <c r="BJ339" s="1">
        <f>'BASE METAS)'!CN334</f>
        <v>0</v>
      </c>
      <c r="BK339" s="1">
        <f>'BASE METAS)'!CO334</f>
        <v>0</v>
      </c>
      <c r="BL339" s="1">
        <f>'BASE METAS)'!CP334</f>
        <v>0</v>
      </c>
      <c r="BM339" s="1">
        <f>'BASE METAS)'!CQ334</f>
        <v>0</v>
      </c>
      <c r="BN339" s="1">
        <f>'BASE METAS)'!CR334</f>
        <v>0</v>
      </c>
      <c r="BO339" s="1">
        <f>'BASE METAS)'!CS334</f>
        <v>0</v>
      </c>
      <c r="BP339" s="1">
        <f>'BASE METAS)'!CT334</f>
        <v>0</v>
      </c>
      <c r="BQ339" s="1">
        <f>'BASE METAS)'!CU334</f>
        <v>0</v>
      </c>
      <c r="BR339" s="1">
        <f>'BASE METAS)'!CV334</f>
        <v>0</v>
      </c>
      <c r="BS339" s="1">
        <f>'BASE METAS)'!CW334</f>
        <v>0</v>
      </c>
      <c r="BT339" s="1">
        <f>'BASE METAS)'!CX334</f>
        <v>0</v>
      </c>
      <c r="BU339" s="1">
        <f>'BASE METAS)'!FA334</f>
        <v>0</v>
      </c>
      <c r="BV339" s="1">
        <f>'BASE METAS)'!FB334</f>
        <v>0</v>
      </c>
      <c r="BW339" s="1">
        <f>'BASE METAS)'!FC334</f>
        <v>0</v>
      </c>
      <c r="BX339" s="1">
        <f>'BASE METAS)'!FD334</f>
        <v>0</v>
      </c>
      <c r="BY339" s="1">
        <f>'BASE METAS)'!FE334</f>
        <v>0</v>
      </c>
      <c r="BZ339" s="1">
        <f>'BASE METAS)'!FF334</f>
        <v>0</v>
      </c>
      <c r="CA339" s="1">
        <f>'BASE METAS)'!FG334</f>
        <v>0</v>
      </c>
      <c r="CB339" s="1">
        <f>'BASE METAS)'!FH334</f>
        <v>0</v>
      </c>
      <c r="CC339" s="1">
        <f>'BASE METAS)'!FI334</f>
        <v>0</v>
      </c>
      <c r="CD339" s="1">
        <f>'BASE METAS)'!FJ334</f>
        <v>0</v>
      </c>
      <c r="CE339" s="1">
        <f>'BASE METAS)'!FK334</f>
        <v>0</v>
      </c>
      <c r="CF339" s="1">
        <f>'BASE METAS)'!FL334</f>
        <v>0</v>
      </c>
      <c r="CG339" s="1">
        <f>'BASE METAS)'!FM334</f>
        <v>0</v>
      </c>
    </row>
    <row r="340" spans="1:85" ht="38.25" x14ac:dyDescent="0.2">
      <c r="A340" s="1">
        <f>'BASE METAS)'!A335</f>
        <v>0</v>
      </c>
      <c r="B340" s="1">
        <f>'BASE METAS)'!B335</f>
        <v>0</v>
      </c>
      <c r="C340" s="1">
        <f>'BASE METAS)'!C335</f>
        <v>0</v>
      </c>
      <c r="D340" s="1">
        <f>'BASE METAS)'!D335</f>
        <v>0</v>
      </c>
      <c r="E340" s="12">
        <f>'BASE METAS)'!E335</f>
        <v>0</v>
      </c>
      <c r="F340" s="3">
        <f>'BASE METAS)'!F335</f>
        <v>0</v>
      </c>
      <c r="G340" s="3">
        <f>'BASE METAS)'!G335</f>
        <v>0</v>
      </c>
      <c r="H340" s="3">
        <f>'BASE METAS)'!H335</f>
        <v>0</v>
      </c>
      <c r="I340" s="3">
        <f>'BASE METAS)'!I335</f>
        <v>0</v>
      </c>
      <c r="J340" s="13">
        <f>'BASE METAS)'!J335</f>
        <v>0</v>
      </c>
      <c r="K340" s="13">
        <f>'BASE METAS)'!K335</f>
        <v>0</v>
      </c>
      <c r="L340" s="13">
        <f>'BASE METAS)'!L335</f>
        <v>0</v>
      </c>
      <c r="M340" s="16">
        <f>'BASE METAS)'!M335</f>
        <v>0</v>
      </c>
      <c r="N340" s="36">
        <f>'BASE METAS)'!N335</f>
        <v>0</v>
      </c>
      <c r="O340" s="36">
        <f>'BASE METAS)'!O335</f>
        <v>0</v>
      </c>
      <c r="P340" s="36">
        <f>'BASE METAS)'!P335</f>
        <v>0</v>
      </c>
      <c r="Q340" s="36">
        <f>'BASE METAS)'!Q335</f>
        <v>0</v>
      </c>
      <c r="R340" s="36">
        <f>'BASE METAS)'!R335</f>
        <v>0</v>
      </c>
      <c r="S340" s="36">
        <f>'BASE METAS)'!S335</f>
        <v>0</v>
      </c>
      <c r="T340" s="36">
        <f>'BASE METAS)'!T335</f>
        <v>0</v>
      </c>
      <c r="U340" s="929">
        <f>'BASE METAS)'!U335</f>
        <v>0</v>
      </c>
      <c r="V340" s="36">
        <f>'BASE METAS)'!V335</f>
        <v>0</v>
      </c>
      <c r="W340" s="17">
        <f>'BASE METAS)'!W335</f>
        <v>0</v>
      </c>
      <c r="X340" s="12">
        <f>'BASE METAS)'!X335</f>
        <v>0</v>
      </c>
      <c r="Y340" s="1">
        <f>'BASE METAS)'!Y335</f>
        <v>12</v>
      </c>
      <c r="Z340" s="1" t="str">
        <f>'BASE METAS)'!Z335</f>
        <v>EMPLEO TEMPORAL (PET)</v>
      </c>
      <c r="AA340" s="1" t="str">
        <f>'BASE METAS)'!AA335</f>
        <v>BENEFICIARIOS</v>
      </c>
      <c r="AB340" s="1">
        <f>'BASE METAS)'!AB335</f>
        <v>55</v>
      </c>
      <c r="AC340" s="1">
        <f>'BASE METAS)'!AC335</f>
        <v>0</v>
      </c>
      <c r="AD340" s="1">
        <f>'BASE METAS)'!AD335</f>
        <v>0</v>
      </c>
      <c r="AE340" s="1">
        <f>'BASE METAS)'!AE335</f>
        <v>0</v>
      </c>
      <c r="AF340" s="1">
        <f>'BASE METAS)'!AF335</f>
        <v>0</v>
      </c>
      <c r="AG340" s="1">
        <f>'BASE METAS)'!AG335</f>
        <v>0</v>
      </c>
      <c r="AH340" s="1">
        <f>'BASE METAS)'!AH335</f>
        <v>0</v>
      </c>
      <c r="AI340" s="1">
        <f>'BASE METAS)'!AI335</f>
        <v>55</v>
      </c>
      <c r="AJ340" s="1">
        <f>'BASE METAS)'!AJ335</f>
        <v>1</v>
      </c>
      <c r="AK340" s="816">
        <f>'BASE METAS)'!AK335</f>
        <v>0</v>
      </c>
      <c r="AL340" s="933">
        <f>'BASE METAS)'!AL335</f>
        <v>12</v>
      </c>
      <c r="AM340" s="1352" t="str">
        <f>'BASE METAS)'!AM335</f>
        <v>EMPLEO TEMPORAL (PET)</v>
      </c>
      <c r="AN340" s="942" t="str">
        <f>'BASE METAS)'!AN335</f>
        <v>MIDE LA CREACIÓN DE EMPLEOS TEMPORALES MEDIANTE EL PROGRAMA PET</v>
      </c>
      <c r="AO340" s="942" t="str">
        <f>'BASE METAS)'!AU335</f>
        <v>DESEMPEÑO</v>
      </c>
      <c r="AP340" s="1352" t="str">
        <f>'BASE METAS)'!AO335</f>
        <v>No. BENEFICIARIOS ALCANZADOS</v>
      </c>
      <c r="AQ340" s="948" t="str">
        <f>'BASE METAS)'!AP335</f>
        <v>No. DE BENEFICIARIOS PROGRAMADOS</v>
      </c>
      <c r="AR340" s="942">
        <f>'BASE METAS)'!AQ335</f>
        <v>100</v>
      </c>
      <c r="AS340" s="942" t="str">
        <f>'BASE METAS)'!AR335</f>
        <v>BENEFICIARIOS</v>
      </c>
      <c r="AT340" s="1352" t="str">
        <f>'BASE METAS)'!AS335</f>
        <v>EFICACIA</v>
      </c>
      <c r="AU340" s="1485">
        <f>'BASE METAS)'!BO335</f>
        <v>0</v>
      </c>
      <c r="AV340" s="987">
        <f>'BASE METAS)'!BQ335</f>
        <v>0</v>
      </c>
      <c r="AW340" s="1">
        <f>'BASE METAS)'!BR335</f>
        <v>0</v>
      </c>
      <c r="AX340" s="1">
        <f>'BASE METAS)'!BS335</f>
        <v>0</v>
      </c>
      <c r="AY340" s="1" t="str">
        <f>'BASE METAS)'!BT335</f>
        <v>CREACIÓN CUARTO TRIMESTRE</v>
      </c>
      <c r="AZ340" s="1">
        <f>'BASE METAS)'!BU335</f>
        <v>0</v>
      </c>
      <c r="BA340" s="1">
        <f>'BASE METAS)'!BV335</f>
        <v>0</v>
      </c>
      <c r="BB340" s="1">
        <f>'BASE METAS)'!BW335</f>
        <v>0</v>
      </c>
      <c r="BC340" s="1">
        <f>'BASE METAS)'!BX335</f>
        <v>0</v>
      </c>
      <c r="BD340" s="1">
        <f>'BASE METAS)'!BY335</f>
        <v>0</v>
      </c>
      <c r="BE340" s="1">
        <f>'BASE METAS)'!CG335</f>
        <v>0</v>
      </c>
      <c r="BF340" s="1">
        <f>'BASE METAS)'!CJ335</f>
        <v>0</v>
      </c>
      <c r="BG340" s="1">
        <f>'BASE METAS)'!CK335</f>
        <v>0</v>
      </c>
      <c r="BH340" s="1">
        <f>'BASE METAS)'!CL335</f>
        <v>0</v>
      </c>
      <c r="BI340" s="1">
        <f>'BASE METAS)'!CM335</f>
        <v>0</v>
      </c>
      <c r="BJ340" s="1">
        <f>'BASE METAS)'!CN335</f>
        <v>0</v>
      </c>
      <c r="BK340" s="1">
        <f>'BASE METAS)'!CO335</f>
        <v>0</v>
      </c>
      <c r="BL340" s="1">
        <f>'BASE METAS)'!CP335</f>
        <v>0</v>
      </c>
      <c r="BM340" s="1">
        <f>'BASE METAS)'!CQ335</f>
        <v>0</v>
      </c>
      <c r="BN340" s="1">
        <f>'BASE METAS)'!CR335</f>
        <v>0</v>
      </c>
      <c r="BO340" s="1">
        <f>'BASE METAS)'!CS335</f>
        <v>0</v>
      </c>
      <c r="BP340" s="1">
        <f>'BASE METAS)'!CT335</f>
        <v>0</v>
      </c>
      <c r="BQ340" s="1">
        <f>'BASE METAS)'!CU335</f>
        <v>0</v>
      </c>
      <c r="BR340" s="1">
        <f>'BASE METAS)'!CV335</f>
        <v>0</v>
      </c>
      <c r="BS340" s="1">
        <f>'BASE METAS)'!CW335</f>
        <v>0</v>
      </c>
      <c r="BT340" s="1">
        <f>'BASE METAS)'!CX335</f>
        <v>0</v>
      </c>
      <c r="BU340" s="1">
        <f>'BASE METAS)'!FA335</f>
        <v>0</v>
      </c>
      <c r="BV340" s="1">
        <f>'BASE METAS)'!FB335</f>
        <v>0</v>
      </c>
      <c r="BW340" s="1">
        <f>'BASE METAS)'!FC335</f>
        <v>0</v>
      </c>
      <c r="BX340" s="1">
        <f>'BASE METAS)'!FD335</f>
        <v>0</v>
      </c>
      <c r="BY340" s="1">
        <f>'BASE METAS)'!FE335</f>
        <v>0</v>
      </c>
      <c r="BZ340" s="1">
        <f>'BASE METAS)'!FF335</f>
        <v>0</v>
      </c>
      <c r="CA340" s="1">
        <f>'BASE METAS)'!FG335</f>
        <v>0</v>
      </c>
      <c r="CB340" s="1">
        <f>'BASE METAS)'!FH335</f>
        <v>0</v>
      </c>
      <c r="CC340" s="1">
        <f>'BASE METAS)'!FI335</f>
        <v>0</v>
      </c>
      <c r="CD340" s="1">
        <f>'BASE METAS)'!FJ335</f>
        <v>0</v>
      </c>
      <c r="CE340" s="1">
        <f>'BASE METAS)'!FK335</f>
        <v>0</v>
      </c>
      <c r="CF340" s="1">
        <f>'BASE METAS)'!FL335</f>
        <v>0</v>
      </c>
      <c r="CG340" s="1">
        <f>'BASE METAS)'!FM335</f>
        <v>0</v>
      </c>
    </row>
    <row r="341" spans="1:85" ht="12" customHeight="1" x14ac:dyDescent="0.25">
      <c r="A341" s="1">
        <f>'BASE METAS)'!A336</f>
        <v>0</v>
      </c>
      <c r="B341" s="7146" t="str">
        <f>'BASE METAS)'!B336</f>
        <v xml:space="preserve">DEPENDENCIA </v>
      </c>
      <c r="C341" s="7146" t="str">
        <f>'BASE METAS)'!C336</f>
        <v>ENT</v>
      </c>
      <c r="D341" s="7146" t="str">
        <f>'BASE METAS)'!D336</f>
        <v>PROY</v>
      </c>
      <c r="E341" s="7146" t="str">
        <f>'BASE METAS)'!E336</f>
        <v>NOMBRE DEL PROYECTO</v>
      </c>
      <c r="F341" s="7155" t="str">
        <f>'BASE METAS)'!F336</f>
        <v>DG</v>
      </c>
      <c r="G341" s="7155" t="str">
        <f>'BASE METAS)'!G336</f>
        <v>DA</v>
      </c>
      <c r="H341" s="7155" t="str">
        <f>'BASE METAS)'!H336</f>
        <v xml:space="preserve">CLAVE PROGRAMÁTICA </v>
      </c>
      <c r="I341" s="7155"/>
      <c r="J341" s="7155"/>
      <c r="K341" s="7155"/>
      <c r="L341" s="7155"/>
      <c r="M341" s="7155"/>
      <c r="N341" s="1357">
        <f>'BASE METAS)'!N336</f>
        <v>0</v>
      </c>
      <c r="O341" s="1357">
        <f>'BASE METAS)'!O336</f>
        <v>0</v>
      </c>
      <c r="P341" s="7120" t="str">
        <f>'BASE METAS)'!P336</f>
        <v>ESTRUCTURA PROGRAMÁTICA</v>
      </c>
      <c r="Q341" s="7121"/>
      <c r="R341" s="7121"/>
      <c r="S341" s="7121"/>
      <c r="T341" s="7121"/>
      <c r="U341" s="924">
        <f>'BASE METAS)'!U336</f>
        <v>0</v>
      </c>
      <c r="V341" s="1358">
        <f>'BASE METAS)'!V336</f>
        <v>0</v>
      </c>
      <c r="W341" s="7139" t="str">
        <f>'BASE METAS)'!W336</f>
        <v>PRESPUESTO</v>
      </c>
      <c r="X341" s="7216" t="str">
        <f>'BASE METAS)'!X336</f>
        <v>ÁREAS EJECUTORAS</v>
      </c>
      <c r="Y341" s="1">
        <f>'BASE METAS)'!Y336</f>
        <v>13</v>
      </c>
      <c r="Z341" s="1" t="str">
        <f>'BASE METAS)'!Z336</f>
        <v>REHABILITACIÓN DE ESCUELA</v>
      </c>
      <c r="AA341" s="1" t="str">
        <f>'BASE METAS)'!AA336</f>
        <v>ESCUELA</v>
      </c>
      <c r="AB341" s="1">
        <f>'BASE METAS)'!AB336</f>
        <v>1</v>
      </c>
      <c r="AC341" s="1">
        <f>'BASE METAS)'!AC336</f>
        <v>0</v>
      </c>
      <c r="AD341" s="1">
        <f>'BASE METAS)'!AD336</f>
        <v>0</v>
      </c>
      <c r="AE341" s="1">
        <f>'BASE METAS)'!AE336</f>
        <v>0</v>
      </c>
      <c r="AF341" s="1">
        <f>'BASE METAS)'!AF336</f>
        <v>0</v>
      </c>
      <c r="AG341" s="1">
        <f>'BASE METAS)'!AG336</f>
        <v>0</v>
      </c>
      <c r="AH341" s="1">
        <f>'BASE METAS)'!AH336</f>
        <v>0</v>
      </c>
      <c r="AI341" s="1">
        <f>'BASE METAS)'!AI336</f>
        <v>1</v>
      </c>
      <c r="AJ341" s="1">
        <f>'BASE METAS)'!AJ336</f>
        <v>1</v>
      </c>
      <c r="AK341" s="816">
        <f>'BASE METAS)'!AK336</f>
        <v>0</v>
      </c>
      <c r="AL341" s="1011">
        <f>'BASE METAS)'!AL336</f>
        <v>13</v>
      </c>
      <c r="AM341" s="1352" t="str">
        <f>'BASE METAS)'!AM336</f>
        <v>REHABILITACIÓN DE ESCUELA</v>
      </c>
      <c r="AN341" s="941" t="str">
        <f>'BASE METAS)'!AN336</f>
        <v>MIDE LA REHABILITACIÓN DE LA ESCUELA PRIMARIA JUANA DE ASBAJE</v>
      </c>
      <c r="AO341" s="942" t="str">
        <f>'BASE METAS)'!AU336</f>
        <v>DESEMPEÑO</v>
      </c>
      <c r="AP341" s="1352" t="str">
        <f>'BASE METAS)'!AO336</f>
        <v>ESCUELA REHABILITADA</v>
      </c>
      <c r="AQ341" s="941" t="str">
        <f>'BASE METAS)'!AP336</f>
        <v>ESCUELA PROGRAMADA</v>
      </c>
      <c r="AR341" s="942">
        <f>'BASE METAS)'!AQ336</f>
        <v>100</v>
      </c>
      <c r="AS341" s="942" t="str">
        <f>'BASE METAS)'!AR336</f>
        <v>ESCUELA</v>
      </c>
      <c r="AT341" s="46" t="str">
        <f>'BASE METAS)'!AS336</f>
        <v>EFICACIA</v>
      </c>
      <c r="AU341" s="1479">
        <f>'BASE METAS)'!BO336</f>
        <v>0</v>
      </c>
      <c r="AV341" s="987">
        <f>'BASE METAS)'!BQ336</f>
        <v>0</v>
      </c>
      <c r="AW341" s="1">
        <f>'BASE METAS)'!BR336</f>
        <v>0</v>
      </c>
      <c r="AX341" s="1">
        <f>'BASE METAS)'!BS336</f>
        <v>0</v>
      </c>
      <c r="AY341" s="1" t="str">
        <f>'BASE METAS)'!BT336</f>
        <v>CREACIÓN CUARTO TRIMESTRE</v>
      </c>
      <c r="AZ341" s="1">
        <f>'BASE METAS)'!BU336</f>
        <v>0</v>
      </c>
      <c r="BA341" s="1" t="str">
        <f>'BASE METAS)'!BV336</f>
        <v>|</v>
      </c>
      <c r="BB341" s="1">
        <f>'BASE METAS)'!BW336</f>
        <v>0</v>
      </c>
      <c r="BC341" s="1">
        <f>'BASE METAS)'!BX336</f>
        <v>0</v>
      </c>
      <c r="BD341" s="1">
        <f>'BASE METAS)'!BY336</f>
        <v>0</v>
      </c>
      <c r="BE341" s="1">
        <f>'BASE METAS)'!CG336</f>
        <v>0</v>
      </c>
      <c r="BF341" s="1">
        <f>'BASE METAS)'!CJ336</f>
        <v>0</v>
      </c>
      <c r="BG341" s="1">
        <f>'BASE METAS)'!CK336</f>
        <v>0</v>
      </c>
      <c r="BH341" s="1">
        <f>'BASE METAS)'!CL336</f>
        <v>0</v>
      </c>
      <c r="BI341" s="1">
        <f>'BASE METAS)'!CM336</f>
        <v>0</v>
      </c>
      <c r="BJ341" s="1">
        <f>'BASE METAS)'!CN336</f>
        <v>0</v>
      </c>
      <c r="BK341" s="1">
        <f>'BASE METAS)'!CO336</f>
        <v>0</v>
      </c>
      <c r="BL341" s="1">
        <f>'BASE METAS)'!CP336</f>
        <v>0</v>
      </c>
      <c r="BM341" s="1">
        <f>'BASE METAS)'!CQ336</f>
        <v>0</v>
      </c>
      <c r="BN341" s="1">
        <f>'BASE METAS)'!CR336</f>
        <v>0</v>
      </c>
      <c r="BO341" s="1">
        <f>'BASE METAS)'!CS336</f>
        <v>0</v>
      </c>
      <c r="BP341" s="1">
        <f>'BASE METAS)'!CT336</f>
        <v>0</v>
      </c>
      <c r="BQ341" s="1">
        <f>'BASE METAS)'!CU336</f>
        <v>0</v>
      </c>
      <c r="BR341" s="1">
        <f>'BASE METAS)'!CV336</f>
        <v>0</v>
      </c>
      <c r="BS341" s="1">
        <f>'BASE METAS)'!CW336</f>
        <v>0</v>
      </c>
      <c r="BT341" s="1">
        <f>'BASE METAS)'!CX336</f>
        <v>0</v>
      </c>
      <c r="BU341" s="1">
        <f>'BASE METAS)'!FA336</f>
        <v>0</v>
      </c>
      <c r="BV341" s="1">
        <f>'BASE METAS)'!FB336</f>
        <v>0</v>
      </c>
      <c r="BW341" s="1">
        <f>'BASE METAS)'!FC336</f>
        <v>0</v>
      </c>
      <c r="BX341" s="1">
        <f>'BASE METAS)'!FD336</f>
        <v>0</v>
      </c>
      <c r="BY341" s="1">
        <f>'BASE METAS)'!FE336</f>
        <v>0</v>
      </c>
      <c r="BZ341" s="1">
        <f>'BASE METAS)'!FF336</f>
        <v>0</v>
      </c>
      <c r="CA341" s="1">
        <f>'BASE METAS)'!FG336</f>
        <v>0</v>
      </c>
      <c r="CB341" s="1">
        <f>'BASE METAS)'!FH336</f>
        <v>0</v>
      </c>
      <c r="CC341" s="1">
        <f>'BASE METAS)'!FI336</f>
        <v>0</v>
      </c>
      <c r="CD341" s="1">
        <f>'BASE METAS)'!FJ336</f>
        <v>0</v>
      </c>
      <c r="CE341" s="1">
        <f>'BASE METAS)'!FK336</f>
        <v>0</v>
      </c>
      <c r="CF341" s="1">
        <f>'BASE METAS)'!FL336</f>
        <v>0</v>
      </c>
      <c r="CG341" s="1">
        <f>'BASE METAS)'!FM336</f>
        <v>0</v>
      </c>
    </row>
    <row r="342" spans="1:85" ht="12" customHeight="1" x14ac:dyDescent="0.25">
      <c r="A342" s="1">
        <f>'BASE METAS)'!A337</f>
        <v>0</v>
      </c>
      <c r="B342" s="7146"/>
      <c r="C342" s="7146"/>
      <c r="D342" s="7146"/>
      <c r="E342" s="7146"/>
      <c r="F342" s="7155"/>
      <c r="G342" s="7155"/>
      <c r="H342" s="35" t="str">
        <f>'BASE METAS)'!H337</f>
        <v>FN</v>
      </c>
      <c r="I342" s="35" t="str">
        <f>'BASE METAS)'!I337</f>
        <v>Sf</v>
      </c>
      <c r="J342" s="35" t="str">
        <f>'BASE METAS)'!J337</f>
        <v>PG</v>
      </c>
      <c r="K342" s="35" t="str">
        <f>'BASE METAS)'!K337</f>
        <v>Sp</v>
      </c>
      <c r="L342" s="35" t="str">
        <f>'BASE METAS)'!L337</f>
        <v>PY</v>
      </c>
      <c r="M342" s="35" t="str">
        <f>'BASE METAS)'!M337</f>
        <v>FF</v>
      </c>
      <c r="N342" s="35">
        <f>'BASE METAS)'!N337</f>
        <v>0</v>
      </c>
      <c r="O342" s="35">
        <f>'BASE METAS)'!O337</f>
        <v>0</v>
      </c>
      <c r="P342" s="35" t="str">
        <f>'BASE METAS)'!P337</f>
        <v>FN</v>
      </c>
      <c r="Q342" s="35" t="str">
        <f>'BASE METAS)'!Q337</f>
        <v>Sf</v>
      </c>
      <c r="R342" s="35" t="str">
        <f>'BASE METAS)'!R337</f>
        <v>PG</v>
      </c>
      <c r="S342" s="35" t="str">
        <f>'BASE METAS)'!S337</f>
        <v>Sp</v>
      </c>
      <c r="T342" s="35" t="str">
        <f>'BASE METAS)'!T337</f>
        <v>PY</v>
      </c>
      <c r="U342" s="925">
        <f>'BASE METAS)'!U337</f>
        <v>0</v>
      </c>
      <c r="V342" s="35">
        <f>'BASE METAS)'!V337</f>
        <v>0</v>
      </c>
      <c r="W342" s="7139"/>
      <c r="X342" s="7216"/>
      <c r="Y342" s="1">
        <f>'BASE METAS)'!Y337</f>
        <v>0</v>
      </c>
      <c r="Z342" s="1">
        <f>'BASE METAS)'!Z337</f>
        <v>0</v>
      </c>
      <c r="AA342" s="1">
        <f>'BASE METAS)'!AA337</f>
        <v>0</v>
      </c>
      <c r="AB342" s="1">
        <f>'BASE METAS)'!AB337</f>
        <v>0</v>
      </c>
      <c r="AC342" s="1">
        <f>'BASE METAS)'!AC337</f>
        <v>0</v>
      </c>
      <c r="AD342" s="1">
        <f>'BASE METAS)'!AD337</f>
        <v>0</v>
      </c>
      <c r="AE342" s="1">
        <f>'BASE METAS)'!AE337</f>
        <v>0</v>
      </c>
      <c r="AF342" s="1">
        <f>'BASE METAS)'!AF337</f>
        <v>0</v>
      </c>
      <c r="AG342" s="1">
        <f>'BASE METAS)'!AG337</f>
        <v>0</v>
      </c>
      <c r="AH342" s="1">
        <f>'BASE METAS)'!AH337</f>
        <v>0</v>
      </c>
      <c r="AI342" s="1">
        <f>'BASE METAS)'!AI337</f>
        <v>0</v>
      </c>
      <c r="AJ342" s="1">
        <f>'BASE METAS)'!AJ337</f>
        <v>0</v>
      </c>
      <c r="AK342" s="816">
        <f>'BASE METAS)'!AK337</f>
        <v>0</v>
      </c>
      <c r="AL342" s="1012">
        <f>'BASE METAS)'!AL337</f>
        <v>0</v>
      </c>
      <c r="AM342" s="1066">
        <f>'BASE METAS)'!AM337</f>
        <v>0</v>
      </c>
      <c r="AN342" s="1066">
        <f>'BASE METAS)'!AN337</f>
        <v>0</v>
      </c>
      <c r="AO342" s="942">
        <f>'BASE METAS)'!AU337</f>
        <v>0</v>
      </c>
      <c r="AP342" s="1031">
        <f>'BASE METAS)'!AO337</f>
        <v>0</v>
      </c>
      <c r="AQ342" s="1031">
        <f>'BASE METAS)'!AP337</f>
        <v>0</v>
      </c>
      <c r="AR342" s="1340">
        <f>'BASE METAS)'!AQ337</f>
        <v>0</v>
      </c>
      <c r="AS342" s="942">
        <f>'BASE METAS)'!AR337</f>
        <v>0</v>
      </c>
      <c r="AT342" s="1">
        <f>'BASE METAS)'!AS337</f>
        <v>0</v>
      </c>
      <c r="AU342" s="1479">
        <f>'BASE METAS)'!BO337</f>
        <v>0</v>
      </c>
      <c r="AV342" s="955">
        <f>'BASE METAS)'!BQ337</f>
        <v>0</v>
      </c>
      <c r="AW342" s="1">
        <f>'BASE METAS)'!BR337</f>
        <v>0</v>
      </c>
      <c r="AX342" s="1">
        <f>'BASE METAS)'!BS337</f>
        <v>0</v>
      </c>
      <c r="AY342" s="1">
        <f>'BASE METAS)'!BT337</f>
        <v>0</v>
      </c>
      <c r="AZ342" s="1">
        <f>'BASE METAS)'!BU337</f>
        <v>0</v>
      </c>
      <c r="BA342" s="1">
        <f>'BASE METAS)'!BV337</f>
        <v>0</v>
      </c>
      <c r="BB342" s="1">
        <f>'BASE METAS)'!BW337</f>
        <v>0</v>
      </c>
      <c r="BC342" s="1">
        <f>'BASE METAS)'!BX337</f>
        <v>0</v>
      </c>
      <c r="BD342" s="1">
        <f>'BASE METAS)'!BY337</f>
        <v>0</v>
      </c>
      <c r="BE342" s="1">
        <f>'BASE METAS)'!CG337</f>
        <v>0</v>
      </c>
      <c r="BF342" s="1">
        <f>'BASE METAS)'!CJ337</f>
        <v>0</v>
      </c>
      <c r="BG342" s="1">
        <f>'BASE METAS)'!CK337</f>
        <v>0</v>
      </c>
      <c r="BH342" s="1">
        <f>'BASE METAS)'!CL337</f>
        <v>0</v>
      </c>
      <c r="BI342" s="1">
        <f>'BASE METAS)'!CM337</f>
        <v>0</v>
      </c>
      <c r="BJ342" s="1">
        <f>'BASE METAS)'!CN337</f>
        <v>0</v>
      </c>
      <c r="BK342" s="1">
        <f>'BASE METAS)'!CO337</f>
        <v>0</v>
      </c>
      <c r="BL342" s="1">
        <f>'BASE METAS)'!CP337</f>
        <v>0</v>
      </c>
      <c r="BM342" s="1">
        <f>'BASE METAS)'!CQ337</f>
        <v>0</v>
      </c>
      <c r="BN342" s="1">
        <f>'BASE METAS)'!CR337</f>
        <v>0</v>
      </c>
      <c r="BO342" s="1">
        <f>'BASE METAS)'!CS337</f>
        <v>0</v>
      </c>
      <c r="BP342" s="1">
        <f>'BASE METAS)'!CT337</f>
        <v>0</v>
      </c>
      <c r="BQ342" s="1">
        <f>'BASE METAS)'!CU337</f>
        <v>0</v>
      </c>
      <c r="BR342" s="1">
        <f>'BASE METAS)'!CV337</f>
        <v>0</v>
      </c>
      <c r="BS342" s="1">
        <f>'BASE METAS)'!CW337</f>
        <v>0</v>
      </c>
      <c r="BT342" s="1">
        <f>'BASE METAS)'!CX337</f>
        <v>0</v>
      </c>
      <c r="BU342" s="1">
        <f>'BASE METAS)'!FA337</f>
        <v>0</v>
      </c>
      <c r="BV342" s="1">
        <f>'BASE METAS)'!FB337</f>
        <v>0</v>
      </c>
      <c r="BW342" s="1">
        <f>'BASE METAS)'!FC337</f>
        <v>0</v>
      </c>
      <c r="BX342" s="1">
        <f>'BASE METAS)'!FD337</f>
        <v>0</v>
      </c>
      <c r="BY342" s="1">
        <f>'BASE METAS)'!FE337</f>
        <v>0</v>
      </c>
      <c r="BZ342" s="1">
        <f>'BASE METAS)'!FF337</f>
        <v>0</v>
      </c>
      <c r="CA342" s="1">
        <f>'BASE METAS)'!FG337</f>
        <v>0</v>
      </c>
      <c r="CB342" s="1">
        <f>'BASE METAS)'!FH337</f>
        <v>0</v>
      </c>
      <c r="CC342" s="1">
        <f>'BASE METAS)'!FI337</f>
        <v>0</v>
      </c>
      <c r="CD342" s="1">
        <f>'BASE METAS)'!FJ337</f>
        <v>0</v>
      </c>
      <c r="CE342" s="1">
        <f>'BASE METAS)'!FK337</f>
        <v>0</v>
      </c>
      <c r="CF342" s="1">
        <f>'BASE METAS)'!FL337</f>
        <v>0</v>
      </c>
      <c r="CG342" s="1">
        <f>'BASE METAS)'!FM337</f>
        <v>0</v>
      </c>
    </row>
    <row r="343" spans="1:85" ht="50.25" customHeight="1" x14ac:dyDescent="0.25">
      <c r="A343" s="1">
        <f>'BASE METAS)'!A338</f>
        <v>53</v>
      </c>
      <c r="B343" s="7174" t="str">
        <f>'BASE METAS)'!B338</f>
        <v>INSTITUTO MUNICIPAL DE LA JUVENTUD</v>
      </c>
      <c r="C343" s="7154">
        <f>'BASE METAS)'!C338</f>
        <v>1200</v>
      </c>
      <c r="D343" s="7154">
        <f>'BASE METAS)'!D338</f>
        <v>1</v>
      </c>
      <c r="E343" s="7151" t="str">
        <f>'BASE METAS)'!E338</f>
        <v>ASISTENCIA SOCIAL A LA JUVENTUD</v>
      </c>
      <c r="F343" s="5706" t="str">
        <f>'BASE METAS)'!F338</f>
        <v>I01</v>
      </c>
      <c r="G343" s="5706" t="str">
        <f>'BASE METAS)'!G338</f>
        <v>143</v>
      </c>
      <c r="H343" s="5706" t="str">
        <f>'BASE METAS)'!H338</f>
        <v>07</v>
      </c>
      <c r="I343" s="5706" t="str">
        <f>'BASE METAS)'!I338</f>
        <v>04</v>
      </c>
      <c r="J343" s="5706" t="str">
        <f>'BASE METAS)'!J338</f>
        <v>01</v>
      </c>
      <c r="K343" s="5706" t="str">
        <f>'BASE METAS)'!K338</f>
        <v>02</v>
      </c>
      <c r="L343" s="5706" t="str">
        <f>'BASE METAS)'!L338</f>
        <v>02</v>
      </c>
      <c r="M343" s="5706" t="str">
        <f>'BASE METAS)'!M338</f>
        <v>101</v>
      </c>
      <c r="N343" s="5706" t="str">
        <f>'BASE METAS)'!N338</f>
        <v>Desarrollo Social</v>
      </c>
      <c r="O343" s="5706" t="str">
        <f>'BASE METAS)'!O338</f>
        <v>Atención a la Juventud</v>
      </c>
      <c r="P343" s="5697" t="str">
        <f>'BASE METAS)'!P338</f>
        <v>Salud, seguridad y asistencia social</v>
      </c>
      <c r="Q343" s="5697" t="str">
        <f>'BASE METAS)'!Q338</f>
        <v>Atención a la juventud</v>
      </c>
      <c r="R343" s="5697" t="str">
        <f>'BASE METAS)'!R338</f>
        <v>Oportunidades para los jóvenes</v>
      </c>
      <c r="S343" s="5697" t="str">
        <f>'BASE METAS)'!S338</f>
        <v>Asistencia social y servicios comunitarios</v>
      </c>
      <c r="T343" s="5697" t="str">
        <f>'BASE METAS)'!T338</f>
        <v>Asistencia social a la juventud</v>
      </c>
      <c r="U343" s="7726" t="str">
        <f>'BASE METAS)'!U338</f>
        <v>Promover el desarrollo integral de la juventud del municipio de Tlalnepantla de Baz; orientando acciones para brindar más y mejores oportunidades a los jóvenes.</v>
      </c>
      <c r="V343" s="5697" t="str">
        <f>'BASE METAS)'!V338</f>
        <v>Tlalnepantla 
Solidario</v>
      </c>
      <c r="W343" s="7273">
        <f>'BASE METAS)'!W338</f>
        <v>7400182</v>
      </c>
      <c r="X343" s="7102" t="str">
        <f>'BASE METAS)'!X338</f>
        <v>INSTITUTO MUNICIPAL DE LA JUVENTUD</v>
      </c>
      <c r="Y343" s="457" t="str">
        <f>'BASE METAS)'!Y338</f>
        <v>01</v>
      </c>
      <c r="Z343" s="218" t="str">
        <f>'BASE METAS)'!Z338</f>
        <v>BRINDAR SERVICIO DE INTERNET GRATUITO EN LAS INSTALACIONES DEL INSTITUTO DE ATENCIÓN A LA JUVENTUD.</v>
      </c>
      <c r="AA343" s="685" t="str">
        <f>'BASE METAS)'!AA338</f>
        <v>BENEFICIARIO</v>
      </c>
      <c r="AB343" s="459">
        <f>'BASE METAS)'!AB338</f>
        <v>1400</v>
      </c>
      <c r="AC343" s="459">
        <f>'BASE METAS)'!AC338</f>
        <v>300</v>
      </c>
      <c r="AD343" s="576">
        <f>'BASE METAS)'!AD338</f>
        <v>0.21428571428571427</v>
      </c>
      <c r="AE343" s="459">
        <f>'BASE METAS)'!AE338</f>
        <v>400</v>
      </c>
      <c r="AF343" s="576">
        <f>'BASE METAS)'!AF338</f>
        <v>0.2857142857142857</v>
      </c>
      <c r="AG343" s="459">
        <f>'BASE METAS)'!AG338</f>
        <v>400</v>
      </c>
      <c r="AH343" s="576">
        <f>'BASE METAS)'!AH338</f>
        <v>0.2857142857142857</v>
      </c>
      <c r="AI343" s="459">
        <f>'BASE METAS)'!AI338</f>
        <v>300</v>
      </c>
      <c r="AJ343" s="576">
        <f>'BASE METAS)'!AJ338</f>
        <v>0.21428571428571427</v>
      </c>
      <c r="AK343" s="228">
        <f>'BASE METAS)'!AK338</f>
        <v>1</v>
      </c>
      <c r="AL343" s="1102" t="str">
        <f>'BASE METAS)'!AL338</f>
        <v>01</v>
      </c>
      <c r="AM343" s="959" t="str">
        <f>'BASE METAS)'!AM338</f>
        <v>SERVICIO DE  INTERNET GRATUITO .</v>
      </c>
      <c r="AN343" s="959" t="str">
        <f>'BASE METAS)'!AN338</f>
        <v xml:space="preserve">MIDE EL NÚMERO DE BENEFICIARIOS ATENDIDOS CON EL SERVICIO DE INTERNET GRATUITO
</v>
      </c>
      <c r="AO343" s="970" t="str">
        <f>'BASE METAS)'!AU338</f>
        <v>DESEMPEÑO</v>
      </c>
      <c r="AP343" s="970" t="str">
        <f>'BASE METAS)'!AO338</f>
        <v>NO. DE BENEFICIARIOS ATENDIDOS</v>
      </c>
      <c r="AQ343" s="970" t="str">
        <f>'BASE METAS)'!AP338</f>
        <v>NO. DE BENEFICIARIOS PROGRAMADOS</v>
      </c>
      <c r="AR343" s="970">
        <f>'BASE METAS)'!AQ338</f>
        <v>100</v>
      </c>
      <c r="AS343" s="970" t="str">
        <f>'BASE METAS)'!AR338</f>
        <v>BENEFICIARIOS</v>
      </c>
      <c r="AT343" s="970" t="str">
        <f>'BASE METAS)'!AS338</f>
        <v>CALIDAD</v>
      </c>
      <c r="AU343" s="1483">
        <f>'BASE METAS)'!BO338</f>
        <v>0</v>
      </c>
      <c r="AV343" s="7312">
        <f>'BASE METAS)'!BQ338</f>
        <v>1400</v>
      </c>
      <c r="AW343" s="7313"/>
      <c r="AX343" s="1463">
        <f>'BASE METAS)'!BS338</f>
        <v>400</v>
      </c>
      <c r="AY343" s="1464">
        <f>'BASE METAS)'!BT338</f>
        <v>197</v>
      </c>
      <c r="AZ343" s="1465">
        <f>'BASE METAS)'!BU338</f>
        <v>203</v>
      </c>
      <c r="BA343" s="1466">
        <f>'BASE METAS)'!BV338</f>
        <v>0.49249999999999999</v>
      </c>
      <c r="BB343" s="1467">
        <f>'BASE METAS)'!BW338</f>
        <v>383</v>
      </c>
      <c r="BC343" s="1465">
        <f>'BASE METAS)'!BX338</f>
        <v>1017</v>
      </c>
      <c r="BD343" s="1466">
        <f>'BASE METAS)'!BY338</f>
        <v>0.27357142857142858</v>
      </c>
      <c r="BE343" s="1508">
        <f>'BASE METAS)'!CG338</f>
        <v>186</v>
      </c>
      <c r="BF343" s="7751">
        <f>'BASE METAS)'!CJ338</f>
        <v>0</v>
      </c>
      <c r="BG343" s="7752"/>
      <c r="BH343" s="7750">
        <f>'BASE METAS)'!CL338</f>
        <v>0</v>
      </c>
      <c r="BI343" s="1">
        <f>'BASE METAS)'!CM338</f>
        <v>64</v>
      </c>
      <c r="BJ343" s="1">
        <f>'BASE METAS)'!CN338</f>
        <v>54</v>
      </c>
      <c r="BK343" s="1">
        <f>'BASE METAS)'!CO338</f>
        <v>68</v>
      </c>
      <c r="BL343" s="1">
        <f>'BASE METAS)'!CP338</f>
        <v>0</v>
      </c>
      <c r="BM343" s="1">
        <f>'BASE METAS)'!CQ338</f>
        <v>0</v>
      </c>
      <c r="BN343" s="1">
        <f>'BASE METAS)'!CR338</f>
        <v>0</v>
      </c>
      <c r="BO343" s="1">
        <f>'BASE METAS)'!CS338</f>
        <v>0</v>
      </c>
      <c r="BP343" s="1">
        <f>'BASE METAS)'!CT338</f>
        <v>0</v>
      </c>
      <c r="BQ343" s="1">
        <f>'BASE METAS)'!CU338</f>
        <v>0</v>
      </c>
      <c r="BR343" s="1">
        <f>'BASE METAS)'!CV338</f>
        <v>0</v>
      </c>
      <c r="BS343" s="1">
        <f>'BASE METAS)'!CW338</f>
        <v>0</v>
      </c>
      <c r="BT343" s="1">
        <f>'BASE METAS)'!CX338</f>
        <v>0</v>
      </c>
      <c r="BU343" s="1">
        <f>'BASE METAS)'!FA338</f>
        <v>1400</v>
      </c>
      <c r="BV343" s="1">
        <f>'BASE METAS)'!FB338</f>
        <v>1400</v>
      </c>
      <c r="BW343" s="1">
        <f>'BASE METAS)'!FC338</f>
        <v>50</v>
      </c>
      <c r="BX343" s="1">
        <f>'BASE METAS)'!FD338</f>
        <v>60</v>
      </c>
      <c r="BY343" s="1">
        <f>'BASE METAS)'!FE338</f>
        <v>10</v>
      </c>
      <c r="BZ343" s="1">
        <f>'BASE METAS)'!FF338</f>
        <v>1.2</v>
      </c>
      <c r="CA343" s="1">
        <f>'BASE METAS)'!FG338</f>
        <v>246</v>
      </c>
      <c r="CB343" s="1">
        <f>'BASE METAS)'!FH338</f>
        <v>1154</v>
      </c>
      <c r="CC343" s="1">
        <f>'BASE METAS)'!FI338</f>
        <v>0.17571428571428571</v>
      </c>
      <c r="CD343" s="1">
        <f>'BASE METAS)'!FJ338</f>
        <v>1400</v>
      </c>
      <c r="CE343" s="1">
        <f>'BASE METAS)'!FK338</f>
        <v>1400</v>
      </c>
      <c r="CF343" s="1">
        <f>'BASE METAS)'!FL338</f>
        <v>150</v>
      </c>
      <c r="CG343" s="1">
        <f>'BASE METAS)'!FM338</f>
        <v>77</v>
      </c>
    </row>
    <row r="344" spans="1:85" ht="63.75" x14ac:dyDescent="0.25">
      <c r="A344" s="1">
        <f>'BASE METAS)'!A339</f>
        <v>0</v>
      </c>
      <c r="B344" s="7174"/>
      <c r="C344" s="7154"/>
      <c r="D344" s="7154"/>
      <c r="E344" s="7152"/>
      <c r="F344" s="5707"/>
      <c r="G344" s="5707"/>
      <c r="H344" s="5707"/>
      <c r="I344" s="5707"/>
      <c r="J344" s="5707"/>
      <c r="K344" s="5707"/>
      <c r="L344" s="5707"/>
      <c r="M344" s="5707"/>
      <c r="N344" s="5707"/>
      <c r="O344" s="5707"/>
      <c r="P344" s="5698"/>
      <c r="Q344" s="5698"/>
      <c r="R344" s="5698"/>
      <c r="S344" s="5698"/>
      <c r="T344" s="5698"/>
      <c r="U344" s="7727"/>
      <c r="V344" s="5698"/>
      <c r="W344" s="7274"/>
      <c r="X344" s="7145"/>
      <c r="Y344" s="458" t="str">
        <f>'BASE METAS)'!Y339</f>
        <v>02</v>
      </c>
      <c r="Z344" s="219" t="str">
        <f>'BASE METAS)'!Z339</f>
        <v xml:space="preserve">ORGANIZAR VISITAS GUIADAS A CENTROS E INSTITUCIONES CULTURALES, HISTÓRICAS Y RECREATIVAS, </v>
      </c>
      <c r="AA344" s="223" t="str">
        <f>'BASE METAS)'!AA339</f>
        <v>VISITA</v>
      </c>
      <c r="AB344" s="460">
        <f>'BASE METAS)'!AB339</f>
        <v>20</v>
      </c>
      <c r="AC344" s="460">
        <f>'BASE METAS)'!AC339</f>
        <v>4</v>
      </c>
      <c r="AD344" s="577">
        <f>'BASE METAS)'!AD339</f>
        <v>0.2</v>
      </c>
      <c r="AE344" s="460">
        <f>'BASE METAS)'!AE339</f>
        <v>6</v>
      </c>
      <c r="AF344" s="577">
        <f>'BASE METAS)'!AF339</f>
        <v>0.3</v>
      </c>
      <c r="AG344" s="460">
        <f>'BASE METAS)'!AG339</f>
        <v>5</v>
      </c>
      <c r="AH344" s="577">
        <f>'BASE METAS)'!AH339</f>
        <v>0.25</v>
      </c>
      <c r="AI344" s="460">
        <f>'BASE METAS)'!AI339</f>
        <v>5</v>
      </c>
      <c r="AJ344" s="577">
        <f>'BASE METAS)'!AJ339</f>
        <v>0.25</v>
      </c>
      <c r="AK344" s="191">
        <f>'BASE METAS)'!AK339</f>
        <v>1</v>
      </c>
      <c r="AL344" s="1102" t="str">
        <f>'BASE METAS)'!AL339</f>
        <v>02</v>
      </c>
      <c r="AM344" s="959" t="str">
        <f>'BASE METAS)'!AM339</f>
        <v>VISITAS GUIADAS A CENTROS E INSTITUCIONES CULTURALES, HISTÓRICAS Y RECREATIVAS.</v>
      </c>
      <c r="AN344" s="959" t="str">
        <f>'BASE METAS)'!AN339</f>
        <v>MIDE LA EFICACIA EN LA REALIZACIÓN DE VISITAS GUIADAS A CENTROS E INSTITUCIONES CULTURALES, HISTÓRICAS Y RECREATIVAS</v>
      </c>
      <c r="AO344" s="970" t="str">
        <f>'BASE METAS)'!AU339</f>
        <v>DESEMPEÑO</v>
      </c>
      <c r="AP344" s="970" t="str">
        <f>'BASE METAS)'!AO339</f>
        <v>NO. DE VISITAS REALIZADAS</v>
      </c>
      <c r="AQ344" s="970" t="str">
        <f>'BASE METAS)'!AP339</f>
        <v>NO. DE VISITAS PROGRAMADAS</v>
      </c>
      <c r="AR344" s="970">
        <f>'BASE METAS)'!AQ339</f>
        <v>100</v>
      </c>
      <c r="AS344" s="970" t="str">
        <f>'BASE METAS)'!AR339</f>
        <v>VISITAS</v>
      </c>
      <c r="AT344" s="970" t="str">
        <f>'BASE METAS)'!AS339</f>
        <v>EFICACIA</v>
      </c>
      <c r="AU344" s="1483">
        <f>'BASE METAS)'!BO339</f>
        <v>0</v>
      </c>
      <c r="AV344" s="6706">
        <f>'BASE METAS)'!BQ339</f>
        <v>20</v>
      </c>
      <c r="AW344" s="6707"/>
      <c r="AX344" s="1468">
        <f>'BASE METAS)'!BS339</f>
        <v>6</v>
      </c>
      <c r="AY344" s="1469">
        <f>'BASE METAS)'!BT339</f>
        <v>9</v>
      </c>
      <c r="AZ344" s="1470">
        <f>'BASE METAS)'!BU339</f>
        <v>-3</v>
      </c>
      <c r="BA344" s="1471">
        <f>'BASE METAS)'!BV339</f>
        <v>1.5</v>
      </c>
      <c r="BB344" s="1472">
        <f>'BASE METAS)'!BW339</f>
        <v>11</v>
      </c>
      <c r="BC344" s="1470">
        <f>'BASE METAS)'!BX339</f>
        <v>9</v>
      </c>
      <c r="BD344" s="1471">
        <f>'BASE METAS)'!BY339</f>
        <v>0.55000000000000004</v>
      </c>
      <c r="BE344" s="1509">
        <f>'BASE METAS)'!CG339</f>
        <v>2</v>
      </c>
      <c r="BF344" s="7753"/>
      <c r="BG344" s="7754"/>
      <c r="BH344" s="5685"/>
      <c r="BI344" s="1">
        <f>'BASE METAS)'!CM339</f>
        <v>0</v>
      </c>
      <c r="BJ344" s="1">
        <f>'BASE METAS)'!CN339</f>
        <v>1</v>
      </c>
      <c r="BK344" s="1">
        <f>'BASE METAS)'!CO339</f>
        <v>1</v>
      </c>
      <c r="BL344" s="1">
        <f>'BASE METAS)'!CP339</f>
        <v>0</v>
      </c>
      <c r="BM344" s="1">
        <f>'BASE METAS)'!CQ339</f>
        <v>0</v>
      </c>
      <c r="BN344" s="1">
        <f>'BASE METAS)'!CR339</f>
        <v>0</v>
      </c>
      <c r="BO344" s="1">
        <f>'BASE METAS)'!CS339</f>
        <v>0</v>
      </c>
      <c r="BP344" s="1">
        <f>'BASE METAS)'!CT339</f>
        <v>0</v>
      </c>
      <c r="BQ344" s="1">
        <f>'BASE METAS)'!CU339</f>
        <v>0</v>
      </c>
      <c r="BR344" s="1">
        <f>'BASE METAS)'!CV339</f>
        <v>0</v>
      </c>
      <c r="BS344" s="1">
        <f>'BASE METAS)'!CW339</f>
        <v>0</v>
      </c>
      <c r="BT344" s="1">
        <f>'BASE METAS)'!CX339</f>
        <v>0</v>
      </c>
      <c r="BU344" s="1">
        <f>'BASE METAS)'!FA339</f>
        <v>20</v>
      </c>
      <c r="BV344" s="1">
        <f>'BASE METAS)'!FB339</f>
        <v>20</v>
      </c>
      <c r="BW344" s="1">
        <f>'BASE METAS)'!FC339</f>
        <v>2</v>
      </c>
      <c r="BX344" s="1">
        <f>'BASE METAS)'!FD339</f>
        <v>6</v>
      </c>
      <c r="BY344" s="1">
        <f>'BASE METAS)'!FE339</f>
        <v>4</v>
      </c>
      <c r="BZ344" s="1">
        <f>'BASE METAS)'!FF339</f>
        <v>0</v>
      </c>
      <c r="CA344" s="1">
        <f>'BASE METAS)'!FG339</f>
        <v>8</v>
      </c>
      <c r="CB344" s="1">
        <f>'BASE METAS)'!FH339</f>
        <v>12</v>
      </c>
      <c r="CC344" s="1">
        <f>'BASE METAS)'!FI339</f>
        <v>0.4</v>
      </c>
      <c r="CD344" s="1">
        <f>'BASE METAS)'!FJ339</f>
        <v>20</v>
      </c>
      <c r="CE344" s="1">
        <f>'BASE METAS)'!FK339</f>
        <v>20</v>
      </c>
      <c r="CF344" s="1">
        <f>'BASE METAS)'!FL339</f>
        <v>2</v>
      </c>
      <c r="CG344" s="1">
        <f>'BASE METAS)'!FM339</f>
        <v>2</v>
      </c>
    </row>
    <row r="345" spans="1:85" ht="38.25" x14ac:dyDescent="0.25">
      <c r="A345" s="1">
        <f>'BASE METAS)'!A340</f>
        <v>0</v>
      </c>
      <c r="B345" s="7174"/>
      <c r="C345" s="7154"/>
      <c r="D345" s="7154"/>
      <c r="E345" s="7152"/>
      <c r="F345" s="5707"/>
      <c r="G345" s="5707"/>
      <c r="H345" s="5707"/>
      <c r="I345" s="5707"/>
      <c r="J345" s="5707"/>
      <c r="K345" s="5707"/>
      <c r="L345" s="5707"/>
      <c r="M345" s="5707"/>
      <c r="N345" s="5707"/>
      <c r="O345" s="5707"/>
      <c r="P345" s="5698"/>
      <c r="Q345" s="5698"/>
      <c r="R345" s="5698"/>
      <c r="S345" s="5698"/>
      <c r="T345" s="5698"/>
      <c r="U345" s="7727"/>
      <c r="V345" s="5698"/>
      <c r="W345" s="7274"/>
      <c r="X345" s="7145"/>
      <c r="Y345" s="458" t="str">
        <f>'BASE METAS)'!Y340</f>
        <v>03</v>
      </c>
      <c r="Z345" s="219" t="str">
        <f>'BASE METAS)'!Z340</f>
        <v xml:space="preserve"> DISTRIBUCIÓN DE TARJETAS GRATUITA DE DESCUENTOS Y OTROS MEDIOS</v>
      </c>
      <c r="AA345" s="223" t="str">
        <f>'BASE METAS)'!AA340</f>
        <v>BENEFICIARIO</v>
      </c>
      <c r="AB345" s="460">
        <f>'BASE METAS)'!AB340</f>
        <v>11800</v>
      </c>
      <c r="AC345" s="460">
        <f>'BASE METAS)'!AC340</f>
        <v>0</v>
      </c>
      <c r="AD345" s="577">
        <f>'BASE METAS)'!AD340</f>
        <v>0</v>
      </c>
      <c r="AE345" s="460">
        <f>'BASE METAS)'!AE340</f>
        <v>3000</v>
      </c>
      <c r="AF345" s="577">
        <f>'BASE METAS)'!AF340</f>
        <v>0.25423728813559321</v>
      </c>
      <c r="AG345" s="460">
        <f>'BASE METAS)'!AG340</f>
        <v>4000</v>
      </c>
      <c r="AH345" s="577">
        <f>'BASE METAS)'!AH340</f>
        <v>0.33898305084745761</v>
      </c>
      <c r="AI345" s="460">
        <f>'BASE METAS)'!AI340</f>
        <v>4000</v>
      </c>
      <c r="AJ345" s="686">
        <f>'BASE METAS)'!AJ340</f>
        <v>0.33898305084745761</v>
      </c>
      <c r="AK345" s="212">
        <f>'BASE METAS)'!AK340</f>
        <v>0.93220338983050843</v>
      </c>
      <c r="AL345" s="1102" t="str">
        <f>'BASE METAS)'!AL340</f>
        <v>03</v>
      </c>
      <c r="AM345" s="959" t="str">
        <f>'BASE METAS)'!AM340</f>
        <v xml:space="preserve"> DESCUENTOS Y APOYOS PARA LOS JÓVENES</v>
      </c>
      <c r="AN345" s="959" t="str">
        <f>'BASE METAS)'!AN340</f>
        <v>MIDE EL NÚMERO DE  BENEFICIARIOS  CON LA ENTREGA DE TARJETAS DE DESCUENTO</v>
      </c>
      <c r="AO345" s="970" t="str">
        <f>'BASE METAS)'!AU340</f>
        <v>DESEMPEÑO</v>
      </c>
      <c r="AP345" s="970" t="str">
        <f>'BASE METAS)'!AO340</f>
        <v>NO. DE BENEFICIADOS ATENDIDOS</v>
      </c>
      <c r="AQ345" s="970" t="str">
        <f>'BASE METAS)'!AP340</f>
        <v>NO. DE BENEFICIARIOS PROGRAMADOS</v>
      </c>
      <c r="AR345" s="970">
        <f>'BASE METAS)'!AQ340</f>
        <v>100</v>
      </c>
      <c r="AS345" s="970" t="str">
        <f>'BASE METAS)'!AR340</f>
        <v>BENEFICIARIOS</v>
      </c>
      <c r="AT345" s="1018" t="str">
        <f>'BASE METAS)'!AS340</f>
        <v>CALIDAD</v>
      </c>
      <c r="AU345" s="1483">
        <f>'BASE METAS)'!BO340</f>
        <v>0</v>
      </c>
      <c r="AV345" s="6706">
        <f>'BASE METAS)'!BQ340</f>
        <v>11800</v>
      </c>
      <c r="AW345" s="6707"/>
      <c r="AX345" s="1468">
        <f>'BASE METAS)'!BS340</f>
        <v>3000</v>
      </c>
      <c r="AY345" s="1469">
        <f>'BASE METAS)'!BT340</f>
        <v>1320</v>
      </c>
      <c r="AZ345" s="1470">
        <f>'BASE METAS)'!BU340</f>
        <v>1680</v>
      </c>
      <c r="BA345" s="1471">
        <f>'BASE METAS)'!BV340</f>
        <v>0.44</v>
      </c>
      <c r="BB345" s="1472">
        <f>'BASE METAS)'!BW340</f>
        <v>1320</v>
      </c>
      <c r="BC345" s="1470">
        <f>'BASE METAS)'!BX340</f>
        <v>10480</v>
      </c>
      <c r="BD345" s="1471">
        <f>'BASE METAS)'!BY340</f>
        <v>0.11186440677966102</v>
      </c>
      <c r="BE345" s="1509">
        <f>'BASE METAS)'!CG340</f>
        <v>0</v>
      </c>
      <c r="BF345" s="7753"/>
      <c r="BG345" s="7754"/>
      <c r="BH345" s="5685"/>
      <c r="BI345" s="1">
        <f>'BASE METAS)'!CM340</f>
        <v>0</v>
      </c>
      <c r="BJ345" s="1">
        <f>'BASE METAS)'!CN340</f>
        <v>0</v>
      </c>
      <c r="BK345" s="1">
        <f>'BASE METAS)'!CO340</f>
        <v>0</v>
      </c>
      <c r="BL345" s="1">
        <f>'BASE METAS)'!CP340</f>
        <v>0</v>
      </c>
      <c r="BM345" s="1">
        <f>'BASE METAS)'!CQ340</f>
        <v>0</v>
      </c>
      <c r="BN345" s="1">
        <f>'BASE METAS)'!CR340</f>
        <v>0</v>
      </c>
      <c r="BO345" s="1">
        <f>'BASE METAS)'!CS340</f>
        <v>0</v>
      </c>
      <c r="BP345" s="1">
        <f>'BASE METAS)'!CT340</f>
        <v>0</v>
      </c>
      <c r="BQ345" s="1">
        <f>'BASE METAS)'!CU340</f>
        <v>0</v>
      </c>
      <c r="BR345" s="1">
        <f>'BASE METAS)'!CV340</f>
        <v>0</v>
      </c>
      <c r="BS345" s="1">
        <f>'BASE METAS)'!CW340</f>
        <v>0</v>
      </c>
      <c r="BT345" s="1">
        <f>'BASE METAS)'!CX340</f>
        <v>0</v>
      </c>
      <c r="BU345" s="1">
        <f>'BASE METAS)'!FA340</f>
        <v>11800</v>
      </c>
      <c r="BV345" s="1">
        <f>'BASE METAS)'!FB340</f>
        <v>11800</v>
      </c>
      <c r="BW345" s="1">
        <f>'BASE METAS)'!FC340</f>
        <v>500</v>
      </c>
      <c r="BX345" s="1">
        <f>'BASE METAS)'!FD340</f>
        <v>1000</v>
      </c>
      <c r="BY345" s="1">
        <f>'BASE METAS)'!FE340</f>
        <v>500</v>
      </c>
      <c r="BZ345" s="1">
        <f>'BASE METAS)'!FF340</f>
        <v>0</v>
      </c>
      <c r="CA345" s="1">
        <f>'BASE METAS)'!FG340</f>
        <v>1000</v>
      </c>
      <c r="CB345" s="1">
        <f>'BASE METAS)'!FH340</f>
        <v>10800</v>
      </c>
      <c r="CC345" s="1">
        <f>'BASE METAS)'!FI340</f>
        <v>8.4745762711864403E-2</v>
      </c>
      <c r="CD345" s="1">
        <f>'BASE METAS)'!FJ340</f>
        <v>11800</v>
      </c>
      <c r="CE345" s="1">
        <f>'BASE METAS)'!FK340</f>
        <v>11800</v>
      </c>
      <c r="CF345" s="1">
        <f>'BASE METAS)'!FL340</f>
        <v>1500</v>
      </c>
      <c r="CG345" s="1">
        <f>'BASE METAS)'!FM340</f>
        <v>211</v>
      </c>
    </row>
    <row r="346" spans="1:85" ht="25.5" x14ac:dyDescent="0.25">
      <c r="A346" s="1">
        <f>'BASE METAS)'!A341</f>
        <v>0</v>
      </c>
      <c r="B346" s="7174"/>
      <c r="C346" s="7154"/>
      <c r="D346" s="7154"/>
      <c r="E346" s="7152"/>
      <c r="F346" s="5707"/>
      <c r="G346" s="5707"/>
      <c r="H346" s="5707"/>
      <c r="I346" s="5707"/>
      <c r="J346" s="5707"/>
      <c r="K346" s="5707"/>
      <c r="L346" s="5707"/>
      <c r="M346" s="5707"/>
      <c r="N346" s="5707"/>
      <c r="O346" s="5707"/>
      <c r="P346" s="5698"/>
      <c r="Q346" s="5698"/>
      <c r="R346" s="5698"/>
      <c r="S346" s="5698"/>
      <c r="T346" s="5698"/>
      <c r="U346" s="7727"/>
      <c r="V346" s="5698"/>
      <c r="W346" s="7274"/>
      <c r="X346" s="7145"/>
      <c r="Y346" s="458" t="str">
        <f>'BASE METAS)'!Y341</f>
        <v>04</v>
      </c>
      <c r="Z346" s="219" t="str">
        <f>'BASE METAS)'!Z341</f>
        <v>REALIZAR CURSOS PARA EL DESARROLLO INTEGRAL DE LOS JÓVENES.</v>
      </c>
      <c r="AA346" s="223" t="str">
        <f>'BASE METAS)'!AA341</f>
        <v>CURSO</v>
      </c>
      <c r="AB346" s="460">
        <f>'BASE METAS)'!AB341</f>
        <v>10</v>
      </c>
      <c r="AC346" s="460">
        <f>'BASE METAS)'!AC341</f>
        <v>1</v>
      </c>
      <c r="AD346" s="577">
        <f>'BASE METAS)'!AD341</f>
        <v>0.1</v>
      </c>
      <c r="AE346" s="460">
        <f>'BASE METAS)'!AE341</f>
        <v>3</v>
      </c>
      <c r="AF346" s="577">
        <f>'BASE METAS)'!AF341</f>
        <v>0.3</v>
      </c>
      <c r="AG346" s="460">
        <f>'BASE METAS)'!AG341</f>
        <v>4</v>
      </c>
      <c r="AH346" s="577">
        <f>'BASE METAS)'!AH341</f>
        <v>0.4</v>
      </c>
      <c r="AI346" s="460">
        <f>'BASE METAS)'!AI341</f>
        <v>2</v>
      </c>
      <c r="AJ346" s="577">
        <f>'BASE METAS)'!AJ341</f>
        <v>0.2</v>
      </c>
      <c r="AK346" s="191">
        <f>'BASE METAS)'!AK341</f>
        <v>1</v>
      </c>
      <c r="AL346" s="1102" t="str">
        <f>'BASE METAS)'!AL341</f>
        <v>04</v>
      </c>
      <c r="AM346" s="959" t="str">
        <f>'BASE METAS)'!AM341</f>
        <v xml:space="preserve"> CURSOS PARA EL DESARROLLO INTEGRAL DE LOS JÓVENES.</v>
      </c>
      <c r="AN346" s="959" t="str">
        <f>'BASE METAS)'!AN341</f>
        <v>MIDE EL NÚMERO DE CURSOS REALIZADOS</v>
      </c>
      <c r="AO346" s="970" t="str">
        <f>'BASE METAS)'!AU341</f>
        <v>DESEMPEÑO</v>
      </c>
      <c r="AP346" s="970" t="str">
        <f>'BASE METAS)'!AO341</f>
        <v>NO. DE CURSOS REALIZADAS</v>
      </c>
      <c r="AQ346" s="970" t="str">
        <f>'BASE METAS)'!AP341</f>
        <v>NO. DE CURSOS PROGRAMADOS</v>
      </c>
      <c r="AR346" s="970">
        <f>'BASE METAS)'!AQ341</f>
        <v>100</v>
      </c>
      <c r="AS346" s="970" t="str">
        <f>'BASE METAS)'!AR341</f>
        <v>CURSOS</v>
      </c>
      <c r="AT346" s="970" t="str">
        <f>'BASE METAS)'!AS341</f>
        <v>EFICACIA</v>
      </c>
      <c r="AU346" s="1483">
        <f>'BASE METAS)'!BO341</f>
        <v>0</v>
      </c>
      <c r="AV346" s="6706">
        <f>'BASE METAS)'!BQ341</f>
        <v>10</v>
      </c>
      <c r="AW346" s="6707"/>
      <c r="AX346" s="1468">
        <f>'BASE METAS)'!BS341</f>
        <v>3</v>
      </c>
      <c r="AY346" s="1473">
        <f>'BASE METAS)'!BT341</f>
        <v>3</v>
      </c>
      <c r="AZ346" s="1474">
        <f>'BASE METAS)'!BU341</f>
        <v>0</v>
      </c>
      <c r="BA346" s="1471">
        <f>'BASE METAS)'!BV341</f>
        <v>1</v>
      </c>
      <c r="BB346" s="1471">
        <f>'BASE METAS)'!BW341</f>
        <v>4</v>
      </c>
      <c r="BC346" s="1471">
        <f>'BASE METAS)'!BX341</f>
        <v>6</v>
      </c>
      <c r="BD346" s="1471">
        <f>'BASE METAS)'!BY341</f>
        <v>0.4</v>
      </c>
      <c r="BE346" s="1509">
        <f>'BASE METAS)'!CG341</f>
        <v>1</v>
      </c>
      <c r="BF346" s="7753"/>
      <c r="BG346" s="7754"/>
      <c r="BH346" s="5685"/>
      <c r="BI346" s="1">
        <f>'BASE METAS)'!CM341</f>
        <v>0</v>
      </c>
      <c r="BJ346" s="1">
        <f>'BASE METAS)'!CN341</f>
        <v>0</v>
      </c>
      <c r="BK346" s="1">
        <f>'BASE METAS)'!CO341</f>
        <v>2</v>
      </c>
      <c r="BL346" s="1">
        <f>'BASE METAS)'!CP341</f>
        <v>0</v>
      </c>
      <c r="BM346" s="1">
        <f>'BASE METAS)'!CQ341</f>
        <v>0</v>
      </c>
      <c r="BN346" s="1">
        <f>'BASE METAS)'!CR341</f>
        <v>0</v>
      </c>
      <c r="BO346" s="1">
        <f>'BASE METAS)'!CS341</f>
        <v>0</v>
      </c>
      <c r="BP346" s="1">
        <f>'BASE METAS)'!CT341</f>
        <v>0</v>
      </c>
      <c r="BQ346" s="1">
        <f>'BASE METAS)'!CU341</f>
        <v>0</v>
      </c>
      <c r="BR346" s="1">
        <f>'BASE METAS)'!CV341</f>
        <v>0</v>
      </c>
      <c r="BS346" s="1">
        <f>'BASE METAS)'!CW341</f>
        <v>0</v>
      </c>
      <c r="BT346" s="1">
        <f>'BASE METAS)'!CX341</f>
        <v>0</v>
      </c>
      <c r="BU346" s="1">
        <f>'BASE METAS)'!FA341</f>
        <v>10</v>
      </c>
      <c r="BV346" s="1">
        <f>'BASE METAS)'!FB341</f>
        <v>10</v>
      </c>
      <c r="BW346" s="1">
        <f>'BASE METAS)'!FC341</f>
        <v>1</v>
      </c>
      <c r="BX346" s="1">
        <f>'BASE METAS)'!FD341</f>
        <v>1</v>
      </c>
      <c r="BY346" s="1">
        <f>'BASE METAS)'!FE341</f>
        <v>0</v>
      </c>
      <c r="BZ346" s="1">
        <f>'BASE METAS)'!FF341</f>
        <v>0</v>
      </c>
      <c r="CA346" s="1">
        <f>'BASE METAS)'!FG341</f>
        <v>2</v>
      </c>
      <c r="CB346" s="1">
        <f>'BASE METAS)'!FH341</f>
        <v>8</v>
      </c>
      <c r="CC346" s="1">
        <f>'BASE METAS)'!FI341</f>
        <v>0.2</v>
      </c>
      <c r="CD346" s="1">
        <f>'BASE METAS)'!FJ341</f>
        <v>10</v>
      </c>
      <c r="CE346" s="1">
        <f>'BASE METAS)'!FK341</f>
        <v>10</v>
      </c>
      <c r="CF346" s="1">
        <f>'BASE METAS)'!FL341</f>
        <v>1</v>
      </c>
      <c r="CG346" s="1">
        <f>'BASE METAS)'!FM341</f>
        <v>1</v>
      </c>
    </row>
    <row r="347" spans="1:85" ht="63.75" customHeight="1" x14ac:dyDescent="0.25">
      <c r="A347" s="1">
        <f>'BASE METAS)'!A342</f>
        <v>0</v>
      </c>
      <c r="B347" s="7174"/>
      <c r="C347" s="7154"/>
      <c r="D347" s="7154"/>
      <c r="E347" s="7152"/>
      <c r="F347" s="5707"/>
      <c r="G347" s="5707"/>
      <c r="H347" s="5707"/>
      <c r="I347" s="5707"/>
      <c r="J347" s="5707"/>
      <c r="K347" s="5707"/>
      <c r="L347" s="5707"/>
      <c r="M347" s="5707"/>
      <c r="N347" s="5707"/>
      <c r="O347" s="5707"/>
      <c r="P347" s="5698"/>
      <c r="Q347" s="5698"/>
      <c r="R347" s="5698"/>
      <c r="S347" s="5698"/>
      <c r="T347" s="5698"/>
      <c r="U347" s="7727"/>
      <c r="V347" s="5698"/>
      <c r="W347" s="7274"/>
      <c r="X347" s="7145"/>
      <c r="Y347" s="458" t="str">
        <f>'BASE METAS)'!Y342</f>
        <v>05</v>
      </c>
      <c r="Z347" s="219" t="str">
        <f>'BASE METAS)'!Z342</f>
        <v>REALIZAR PLÁTICAS PARA LA PREVENCIÓN DE ADICCIONES, CONDUCTAS DE RIESGO Y SEXUALIDAD.</v>
      </c>
      <c r="AA347" s="223" t="str">
        <f>'BASE METAS)'!AA342</f>
        <v>PLÁTICAS</v>
      </c>
      <c r="AB347" s="460">
        <f>'BASE METAS)'!AB342</f>
        <v>160</v>
      </c>
      <c r="AC347" s="460">
        <f>'BASE METAS)'!AC342</f>
        <v>19</v>
      </c>
      <c r="AD347" s="577">
        <f>'BASE METAS)'!AD342</f>
        <v>0.11874999999999999</v>
      </c>
      <c r="AE347" s="460">
        <f>'BASE METAS)'!AE342</f>
        <v>52</v>
      </c>
      <c r="AF347" s="577">
        <f>'BASE METAS)'!AF342</f>
        <v>0.32500000000000001</v>
      </c>
      <c r="AG347" s="460">
        <f>'BASE METAS)'!AG342</f>
        <v>51</v>
      </c>
      <c r="AH347" s="577">
        <f>'BASE METAS)'!AH342</f>
        <v>0.31874999999999998</v>
      </c>
      <c r="AI347" s="460">
        <f>'BASE METAS)'!AI342</f>
        <v>38</v>
      </c>
      <c r="AJ347" s="577">
        <f>'BASE METAS)'!AJ342</f>
        <v>0.23749999999999999</v>
      </c>
      <c r="AK347" s="191">
        <f>'BASE METAS)'!AK342</f>
        <v>1</v>
      </c>
      <c r="AL347" s="1102" t="str">
        <f>'BASE METAS)'!AL342</f>
        <v>05</v>
      </c>
      <c r="AM347" s="959" t="str">
        <f>'BASE METAS)'!AM342</f>
        <v xml:space="preserve"> PREVENCIÓN DE ADICCIONES, CONDUCTAS DE RIESGO Y SEXUALIDAD.</v>
      </c>
      <c r="AN347" s="959" t="str">
        <f>'BASE METAS)'!AN342</f>
        <v>MIDE  LA REALIZACIÓN DE PLÁTICAS  PARA LA PREVENCIÓN DE ADICCIONES, CONDUCTAS DE RIESGO Y SEXUALIDAD.</v>
      </c>
      <c r="AO347" s="970" t="str">
        <f>'BASE METAS)'!AU342</f>
        <v>DESEMPEÑO</v>
      </c>
      <c r="AP347" s="970" t="str">
        <f>'BASE METAS)'!AO342</f>
        <v>NO. DE PLÁTICAS REALIZADAS</v>
      </c>
      <c r="AQ347" s="970" t="str">
        <f>'BASE METAS)'!AP342</f>
        <v>NO. DE PLÁTICAS PROGRAMADAS</v>
      </c>
      <c r="AR347" s="970">
        <f>'BASE METAS)'!AQ342</f>
        <v>100</v>
      </c>
      <c r="AS347" s="970" t="str">
        <f>'BASE METAS)'!AR342</f>
        <v xml:space="preserve">PLÁTICAS </v>
      </c>
      <c r="AT347" s="970" t="str">
        <f>'BASE METAS)'!AS342</f>
        <v>EFICACIA</v>
      </c>
      <c r="AU347" s="1483">
        <f>'BASE METAS)'!BO342</f>
        <v>0</v>
      </c>
      <c r="AV347" s="6706">
        <f>'BASE METAS)'!BQ342</f>
        <v>160</v>
      </c>
      <c r="AW347" s="6707"/>
      <c r="AX347" s="1468">
        <f>'BASE METAS)'!BS342</f>
        <v>52</v>
      </c>
      <c r="AY347" s="1473">
        <f>'BASE METAS)'!BT342</f>
        <v>50</v>
      </c>
      <c r="AZ347" s="1474">
        <f>'BASE METAS)'!BU342</f>
        <v>2</v>
      </c>
      <c r="BA347" s="1471">
        <f>'BASE METAS)'!BV342</f>
        <v>0.96153846153846156</v>
      </c>
      <c r="BB347" s="1471">
        <f>'BASE METAS)'!BW342</f>
        <v>71</v>
      </c>
      <c r="BC347" s="1471">
        <f>'BASE METAS)'!BX342</f>
        <v>89</v>
      </c>
      <c r="BD347" s="1471">
        <f>'BASE METAS)'!BY342</f>
        <v>0.44374999999999998</v>
      </c>
      <c r="BE347" s="1509">
        <f>'BASE METAS)'!CG342</f>
        <v>21</v>
      </c>
      <c r="BF347" s="7753"/>
      <c r="BG347" s="7754"/>
      <c r="BH347" s="5685"/>
      <c r="BI347" s="1">
        <f>'BASE METAS)'!CM342</f>
        <v>0</v>
      </c>
      <c r="BJ347" s="1">
        <f>'BASE METAS)'!CN342</f>
        <v>9</v>
      </c>
      <c r="BK347" s="1">
        <f>'BASE METAS)'!CO342</f>
        <v>16</v>
      </c>
      <c r="BL347" s="1">
        <f>'BASE METAS)'!CP342</f>
        <v>0</v>
      </c>
      <c r="BM347" s="1">
        <f>'BASE METAS)'!CQ342</f>
        <v>0</v>
      </c>
      <c r="BN347" s="1">
        <f>'BASE METAS)'!CR342</f>
        <v>0</v>
      </c>
      <c r="BO347" s="1">
        <f>'BASE METAS)'!CS342</f>
        <v>0</v>
      </c>
      <c r="BP347" s="1">
        <f>'BASE METAS)'!CT342</f>
        <v>0</v>
      </c>
      <c r="BQ347" s="1">
        <f>'BASE METAS)'!CU342</f>
        <v>0</v>
      </c>
      <c r="BR347" s="1">
        <f>'BASE METAS)'!CV342</f>
        <v>0</v>
      </c>
      <c r="BS347" s="1">
        <f>'BASE METAS)'!CW342</f>
        <v>0</v>
      </c>
      <c r="BT347" s="1">
        <f>'BASE METAS)'!CX342</f>
        <v>0</v>
      </c>
      <c r="BU347" s="1">
        <f>'BASE METAS)'!FA342</f>
        <v>160</v>
      </c>
      <c r="BV347" s="1">
        <f>'BASE METAS)'!FB342</f>
        <v>160</v>
      </c>
      <c r="BW347" s="1">
        <f>'BASE METAS)'!FC342</f>
        <v>12</v>
      </c>
      <c r="BX347" s="1">
        <f>'BASE METAS)'!FD342</f>
        <v>1</v>
      </c>
      <c r="BY347" s="1">
        <f>'BASE METAS)'!FE342</f>
        <v>-11</v>
      </c>
      <c r="BZ347" s="1">
        <f>'BASE METAS)'!FF342</f>
        <v>0</v>
      </c>
      <c r="CA347" s="1">
        <f>'BASE METAS)'!FG342</f>
        <v>22</v>
      </c>
      <c r="CB347" s="1">
        <f>'BASE METAS)'!FH342</f>
        <v>138</v>
      </c>
      <c r="CC347" s="1">
        <f>'BASE METAS)'!FI342</f>
        <v>0.13750000000000001</v>
      </c>
      <c r="CD347" s="1">
        <f>'BASE METAS)'!FJ342</f>
        <v>160</v>
      </c>
      <c r="CE347" s="1">
        <f>'BASE METAS)'!FK342</f>
        <v>160</v>
      </c>
      <c r="CF347" s="1">
        <f>'BASE METAS)'!FL342</f>
        <v>20</v>
      </c>
      <c r="CG347" s="1">
        <f>'BASE METAS)'!FM342</f>
        <v>28</v>
      </c>
    </row>
    <row r="348" spans="1:85" ht="25.5" x14ac:dyDescent="0.25">
      <c r="A348" s="1">
        <f>'BASE METAS)'!A343</f>
        <v>0</v>
      </c>
      <c r="B348" s="7174"/>
      <c r="C348" s="7154"/>
      <c r="D348" s="7154"/>
      <c r="E348" s="7152"/>
      <c r="F348" s="5707"/>
      <c r="G348" s="5707"/>
      <c r="H348" s="5707"/>
      <c r="I348" s="5707"/>
      <c r="J348" s="5707"/>
      <c r="K348" s="5707"/>
      <c r="L348" s="5707"/>
      <c r="M348" s="5707"/>
      <c r="N348" s="5707"/>
      <c r="O348" s="5707"/>
      <c r="P348" s="5698"/>
      <c r="Q348" s="5698"/>
      <c r="R348" s="5698"/>
      <c r="S348" s="5698"/>
      <c r="T348" s="5698"/>
      <c r="U348" s="7727"/>
      <c r="V348" s="5698"/>
      <c r="W348" s="7274"/>
      <c r="X348" s="7145"/>
      <c r="Y348" s="458" t="str">
        <f>'BASE METAS)'!Y343</f>
        <v>06</v>
      </c>
      <c r="Z348" s="219" t="str">
        <f>'BASE METAS)'!Z343</f>
        <v>REALIZAR EVENTOS JUVENILES</v>
      </c>
      <c r="AA348" s="223" t="str">
        <f>'BASE METAS)'!AA343</f>
        <v>EVENTO</v>
      </c>
      <c r="AB348" s="460">
        <f>'BASE METAS)'!AB343</f>
        <v>13</v>
      </c>
      <c r="AC348" s="460">
        <f>'BASE METAS)'!AC343</f>
        <v>2</v>
      </c>
      <c r="AD348" s="577">
        <f>'BASE METAS)'!AD343</f>
        <v>0.15384615384615385</v>
      </c>
      <c r="AE348" s="460">
        <f>'BASE METAS)'!AE343</f>
        <v>3</v>
      </c>
      <c r="AF348" s="577">
        <f>'BASE METAS)'!AF343</f>
        <v>0.23076923076923078</v>
      </c>
      <c r="AG348" s="460">
        <f>'BASE METAS)'!AG343</f>
        <v>6</v>
      </c>
      <c r="AH348" s="577">
        <f>'BASE METAS)'!AH343</f>
        <v>0.46153846153846156</v>
      </c>
      <c r="AI348" s="460">
        <f>'BASE METAS)'!AI343</f>
        <v>2</v>
      </c>
      <c r="AJ348" s="577">
        <f>'BASE METAS)'!AJ343</f>
        <v>0.15384615384615385</v>
      </c>
      <c r="AK348" s="191">
        <f>'BASE METAS)'!AK343</f>
        <v>1</v>
      </c>
      <c r="AL348" s="1102" t="str">
        <f>'BASE METAS)'!AL343</f>
        <v>06</v>
      </c>
      <c r="AM348" s="959" t="str">
        <f>'BASE METAS)'!AM343</f>
        <v xml:space="preserve"> EVENTOS Y CERTÁMENES  JUVENILES</v>
      </c>
      <c r="AN348" s="959" t="str">
        <f>'BASE METAS)'!AN343</f>
        <v>MIDE  LA REALIZACIÓN DE EVENTOS JUVENILES</v>
      </c>
      <c r="AO348" s="970" t="str">
        <f>'BASE METAS)'!AU343</f>
        <v>DESEMPEÑO</v>
      </c>
      <c r="AP348" s="970" t="str">
        <f>'BASE METAS)'!AO343</f>
        <v>NO. DE EVENTOS REALIZADOS</v>
      </c>
      <c r="AQ348" s="970" t="str">
        <f>'BASE METAS)'!AP343</f>
        <v>NO. DE EVENTOS PROGRAMADOS</v>
      </c>
      <c r="AR348" s="970">
        <f>'BASE METAS)'!AQ343</f>
        <v>100</v>
      </c>
      <c r="AS348" s="970" t="str">
        <f>'BASE METAS)'!AR343</f>
        <v>EVENTOS</v>
      </c>
      <c r="AT348" s="970" t="str">
        <f>'BASE METAS)'!AS343</f>
        <v>EFICACIA</v>
      </c>
      <c r="AU348" s="1483">
        <f>'BASE METAS)'!BO343</f>
        <v>0</v>
      </c>
      <c r="AV348" s="6706">
        <f>'BASE METAS)'!BQ343</f>
        <v>13</v>
      </c>
      <c r="AW348" s="6707"/>
      <c r="AX348" s="1468">
        <f>'BASE METAS)'!BS343</f>
        <v>3</v>
      </c>
      <c r="AY348" s="1473">
        <f>'BASE METAS)'!BT343</f>
        <v>9</v>
      </c>
      <c r="AZ348" s="1474">
        <f>'BASE METAS)'!BU343</f>
        <v>-6</v>
      </c>
      <c r="BA348" s="1471">
        <f>'BASE METAS)'!BV343</f>
        <v>3</v>
      </c>
      <c r="BB348" s="1471">
        <f>'BASE METAS)'!BW343</f>
        <v>12</v>
      </c>
      <c r="BC348" s="1471">
        <f>'BASE METAS)'!BX343</f>
        <v>1</v>
      </c>
      <c r="BD348" s="1471">
        <f>'BASE METAS)'!BY343</f>
        <v>0.92307692307692313</v>
      </c>
      <c r="BE348" s="1509">
        <f>'BASE METAS)'!CG343</f>
        <v>3</v>
      </c>
      <c r="BF348" s="7753"/>
      <c r="BG348" s="7754"/>
      <c r="BH348" s="5685"/>
      <c r="BI348" s="1">
        <f>'BASE METAS)'!CM343</f>
        <v>0</v>
      </c>
      <c r="BJ348" s="1">
        <f>'BASE METAS)'!CN343</f>
        <v>1</v>
      </c>
      <c r="BK348" s="1">
        <f>'BASE METAS)'!CO343</f>
        <v>2</v>
      </c>
      <c r="BL348" s="1">
        <f>'BASE METAS)'!CP343</f>
        <v>0</v>
      </c>
      <c r="BM348" s="1">
        <f>'BASE METAS)'!CQ343</f>
        <v>0</v>
      </c>
      <c r="BN348" s="1">
        <f>'BASE METAS)'!CR343</f>
        <v>0</v>
      </c>
      <c r="BO348" s="1">
        <f>'BASE METAS)'!CS343</f>
        <v>0</v>
      </c>
      <c r="BP348" s="1">
        <f>'BASE METAS)'!CT343</f>
        <v>0</v>
      </c>
      <c r="BQ348" s="1">
        <f>'BASE METAS)'!CU343</f>
        <v>0</v>
      </c>
      <c r="BR348" s="1">
        <f>'BASE METAS)'!CV343</f>
        <v>0</v>
      </c>
      <c r="BS348" s="1">
        <f>'BASE METAS)'!CW343</f>
        <v>0</v>
      </c>
      <c r="BT348" s="1">
        <f>'BASE METAS)'!CX343</f>
        <v>0</v>
      </c>
      <c r="BU348" s="1">
        <f>'BASE METAS)'!FA343</f>
        <v>13</v>
      </c>
      <c r="BV348" s="1">
        <f>'BASE METAS)'!FB343</f>
        <v>13</v>
      </c>
      <c r="BW348" s="1">
        <f>'BASE METAS)'!FC343</f>
        <v>1</v>
      </c>
      <c r="BX348" s="1">
        <f>'BASE METAS)'!FD343</f>
        <v>2</v>
      </c>
      <c r="BY348" s="1">
        <f>'BASE METAS)'!FE343</f>
        <v>1</v>
      </c>
      <c r="BZ348" s="1">
        <f>'BASE METAS)'!FF343</f>
        <v>0</v>
      </c>
      <c r="CA348" s="1">
        <f>'BASE METAS)'!FG343</f>
        <v>5</v>
      </c>
      <c r="CB348" s="1">
        <f>'BASE METAS)'!FH343</f>
        <v>8</v>
      </c>
      <c r="CC348" s="1">
        <f>'BASE METAS)'!FI343</f>
        <v>0.38461538461538464</v>
      </c>
      <c r="CD348" s="1">
        <f>'BASE METAS)'!FJ343</f>
        <v>13</v>
      </c>
      <c r="CE348" s="1">
        <f>'BASE METAS)'!FK343</f>
        <v>13</v>
      </c>
      <c r="CF348" s="1">
        <f>'BASE METAS)'!FL343</f>
        <v>1</v>
      </c>
      <c r="CG348" s="1">
        <f>'BASE METAS)'!FM343</f>
        <v>4</v>
      </c>
    </row>
    <row r="349" spans="1:85" ht="38.25" x14ac:dyDescent="0.25">
      <c r="A349" s="1">
        <f>'BASE METAS)'!A344</f>
        <v>0</v>
      </c>
      <c r="B349" s="7174"/>
      <c r="C349" s="7154"/>
      <c r="D349" s="7154"/>
      <c r="E349" s="7152"/>
      <c r="F349" s="5707"/>
      <c r="G349" s="5707"/>
      <c r="H349" s="5707"/>
      <c r="I349" s="5707"/>
      <c r="J349" s="5707"/>
      <c r="K349" s="5707"/>
      <c r="L349" s="5707"/>
      <c r="M349" s="5707"/>
      <c r="N349" s="5707"/>
      <c r="O349" s="5707"/>
      <c r="P349" s="5698"/>
      <c r="Q349" s="5698"/>
      <c r="R349" s="5698"/>
      <c r="S349" s="5698"/>
      <c r="T349" s="5698"/>
      <c r="U349" s="7727"/>
      <c r="V349" s="5698"/>
      <c r="W349" s="7274"/>
      <c r="X349" s="7145"/>
      <c r="Y349" s="458" t="str">
        <f>'BASE METAS)'!Y344</f>
        <v>07</v>
      </c>
      <c r="Z349" s="219" t="str">
        <f>'BASE METAS)'!Z344</f>
        <v xml:space="preserve">GESTIONAR APOYOS PARA LOS JÓVENES </v>
      </c>
      <c r="AA349" s="223" t="str">
        <f>'BASE METAS)'!AA344</f>
        <v>GESTIÓN</v>
      </c>
      <c r="AB349" s="460">
        <f>'BASE METAS)'!AB344</f>
        <v>350</v>
      </c>
      <c r="AC349" s="460">
        <f>'BASE METAS)'!AC344</f>
        <v>30</v>
      </c>
      <c r="AD349" s="577">
        <f>'BASE METAS)'!AD344</f>
        <v>8.5714285714285715E-2</v>
      </c>
      <c r="AE349" s="460">
        <f>'BASE METAS)'!AE344</f>
        <v>140</v>
      </c>
      <c r="AF349" s="577">
        <f>'BASE METAS)'!AF344</f>
        <v>0.4</v>
      </c>
      <c r="AG349" s="460">
        <f>'BASE METAS)'!AG344</f>
        <v>110</v>
      </c>
      <c r="AH349" s="577">
        <f>'BASE METAS)'!AH344</f>
        <v>0.31428571428571428</v>
      </c>
      <c r="AI349" s="460">
        <f>'BASE METAS)'!AI344</f>
        <v>70</v>
      </c>
      <c r="AJ349" s="577">
        <f>'BASE METAS)'!AJ344</f>
        <v>0.2</v>
      </c>
      <c r="AK349" s="191">
        <f>'BASE METAS)'!AK344</f>
        <v>1</v>
      </c>
      <c r="AL349" s="1102" t="str">
        <f>'BASE METAS)'!AL344</f>
        <v>07</v>
      </c>
      <c r="AM349" s="959" t="str">
        <f>'BASE METAS)'!AM344</f>
        <v>GESTIONES PARA APOYOS HACIA LOS JÓVENES</v>
      </c>
      <c r="AN349" s="959" t="str">
        <f>'BASE METAS)'!AN344</f>
        <v>MIDE LA EFICACIA PARA GESTIONAR APOYOS POR PARTE DEL INSTITUTO</v>
      </c>
      <c r="AO349" s="970" t="str">
        <f>'BASE METAS)'!AU344</f>
        <v>DESEMPEÑO</v>
      </c>
      <c r="AP349" s="970" t="str">
        <f>'BASE METAS)'!AO344</f>
        <v>NO. DE GESTIONES REALIZADAS</v>
      </c>
      <c r="AQ349" s="970" t="str">
        <f>'BASE METAS)'!AP344</f>
        <v>NO. DE GESTIONES PROGRAMADAS</v>
      </c>
      <c r="AR349" s="970">
        <f>'BASE METAS)'!AQ344</f>
        <v>100</v>
      </c>
      <c r="AS349" s="970" t="str">
        <f>'BASE METAS)'!AR344</f>
        <v>GESTIONES</v>
      </c>
      <c r="AT349" s="970" t="str">
        <f>'BASE METAS)'!AS344</f>
        <v>EFICACIA</v>
      </c>
      <c r="AU349" s="1483">
        <f>'BASE METAS)'!BO344</f>
        <v>0</v>
      </c>
      <c r="AV349" s="6706">
        <f>'BASE METAS)'!BQ344</f>
        <v>350</v>
      </c>
      <c r="AW349" s="6707"/>
      <c r="AX349" s="1468">
        <f>'BASE METAS)'!BS344</f>
        <v>140</v>
      </c>
      <c r="AY349" s="1473">
        <f>'BASE METAS)'!BT344</f>
        <v>103</v>
      </c>
      <c r="AZ349" s="1474">
        <f>'BASE METAS)'!BU344</f>
        <v>37</v>
      </c>
      <c r="BA349" s="1471">
        <f>'BASE METAS)'!BV344</f>
        <v>0.73571428571428577</v>
      </c>
      <c r="BB349" s="1471">
        <f>'BASE METAS)'!BW344</f>
        <v>119</v>
      </c>
      <c r="BC349" s="1471">
        <f>'BASE METAS)'!BX344</f>
        <v>231</v>
      </c>
      <c r="BD349" s="1471">
        <f>'BASE METAS)'!BY344</f>
        <v>0.34</v>
      </c>
      <c r="BE349" s="1509">
        <f>'BASE METAS)'!CG344</f>
        <v>16</v>
      </c>
      <c r="BF349" s="7753"/>
      <c r="BG349" s="7754"/>
      <c r="BH349" s="5685"/>
      <c r="BI349" s="1">
        <f>'BASE METAS)'!CM344</f>
        <v>0</v>
      </c>
      <c r="BJ349" s="1">
        <f>'BASE METAS)'!CN344</f>
        <v>7</v>
      </c>
      <c r="BK349" s="1">
        <f>'BASE METAS)'!CO344</f>
        <v>9</v>
      </c>
      <c r="BL349" s="1">
        <f>'BASE METAS)'!CP344</f>
        <v>0</v>
      </c>
      <c r="BM349" s="1">
        <f>'BASE METAS)'!CQ344</f>
        <v>0</v>
      </c>
      <c r="BN349" s="1">
        <f>'BASE METAS)'!CR344</f>
        <v>0</v>
      </c>
      <c r="BO349" s="1">
        <f>'BASE METAS)'!CS344</f>
        <v>0</v>
      </c>
      <c r="BP349" s="1">
        <f>'BASE METAS)'!CT344</f>
        <v>0</v>
      </c>
      <c r="BQ349" s="1">
        <f>'BASE METAS)'!CU344</f>
        <v>0</v>
      </c>
      <c r="BR349" s="1">
        <f>'BASE METAS)'!CV344</f>
        <v>0</v>
      </c>
      <c r="BS349" s="1">
        <f>'BASE METAS)'!CW344</f>
        <v>0</v>
      </c>
      <c r="BT349" s="1">
        <f>'BASE METAS)'!CX344</f>
        <v>0</v>
      </c>
      <c r="BU349" s="1">
        <f>'BASE METAS)'!FA344</f>
        <v>350</v>
      </c>
      <c r="BV349" s="1">
        <f>'BASE METAS)'!FB344</f>
        <v>350</v>
      </c>
      <c r="BW349" s="1">
        <f>'BASE METAS)'!FC344</f>
        <v>40</v>
      </c>
      <c r="BX349" s="1">
        <f>'BASE METAS)'!FD344</f>
        <v>3</v>
      </c>
      <c r="BY349" s="1">
        <f>'BASE METAS)'!FE344</f>
        <v>-37</v>
      </c>
      <c r="BZ349" s="1">
        <f>'BASE METAS)'!FF344</f>
        <v>0</v>
      </c>
      <c r="CA349" s="1">
        <f>'BASE METAS)'!FG344</f>
        <v>19</v>
      </c>
      <c r="CB349" s="1">
        <f>'BASE METAS)'!FH344</f>
        <v>331</v>
      </c>
      <c r="CC349" s="1">
        <f>'BASE METAS)'!FI344</f>
        <v>5.4285714285714284E-2</v>
      </c>
      <c r="CD349" s="1">
        <f>'BASE METAS)'!FJ344</f>
        <v>350</v>
      </c>
      <c r="CE349" s="1">
        <f>'BASE METAS)'!FK344</f>
        <v>350</v>
      </c>
      <c r="CF349" s="1">
        <f>'BASE METAS)'!FL344</f>
        <v>50</v>
      </c>
      <c r="CG349" s="1">
        <f>'BASE METAS)'!FM344</f>
        <v>22</v>
      </c>
    </row>
    <row r="350" spans="1:85" ht="25.5" x14ac:dyDescent="0.25">
      <c r="A350" s="1">
        <f>'BASE METAS)'!A345</f>
        <v>0</v>
      </c>
      <c r="B350" s="7174"/>
      <c r="C350" s="7154"/>
      <c r="D350" s="7154"/>
      <c r="E350" s="7152"/>
      <c r="F350" s="5707"/>
      <c r="G350" s="5707"/>
      <c r="H350" s="5707"/>
      <c r="I350" s="5707"/>
      <c r="J350" s="5707"/>
      <c r="K350" s="5707"/>
      <c r="L350" s="5707"/>
      <c r="M350" s="5707"/>
      <c r="N350" s="5707"/>
      <c r="O350" s="5707"/>
      <c r="P350" s="5698"/>
      <c r="Q350" s="5698"/>
      <c r="R350" s="5698"/>
      <c r="S350" s="5698"/>
      <c r="T350" s="5698"/>
      <c r="U350" s="7727"/>
      <c r="V350" s="5698"/>
      <c r="W350" s="7274"/>
      <c r="X350" s="7145"/>
      <c r="Y350" s="458" t="str">
        <f>'BASE METAS)'!Y345</f>
        <v>08</v>
      </c>
      <c r="Z350" s="219" t="str">
        <f>'BASE METAS)'!Z345</f>
        <v xml:space="preserve">ESTABLECER ENLACES JUVENILES EN LAS COMUNIDADES DEL MUNICIPIO </v>
      </c>
      <c r="AA350" s="223" t="str">
        <f>'BASE METAS)'!AA345</f>
        <v>ENLACE</v>
      </c>
      <c r="AB350" s="460">
        <f>'BASE METAS)'!AB345</f>
        <v>130</v>
      </c>
      <c r="AC350" s="460">
        <f>'BASE METAS)'!AC345</f>
        <v>20</v>
      </c>
      <c r="AD350" s="577">
        <f>'BASE METAS)'!AD345</f>
        <v>0.15384615384615385</v>
      </c>
      <c r="AE350" s="460">
        <f>'BASE METAS)'!AE345</f>
        <v>40</v>
      </c>
      <c r="AF350" s="577">
        <f>'BASE METAS)'!AF345</f>
        <v>0.30769230769230771</v>
      </c>
      <c r="AG350" s="460">
        <f>'BASE METAS)'!AG345</f>
        <v>35</v>
      </c>
      <c r="AH350" s="577">
        <f>'BASE METAS)'!AH345</f>
        <v>0.26923076923076922</v>
      </c>
      <c r="AI350" s="460">
        <f>'BASE METAS)'!AI345</f>
        <v>35</v>
      </c>
      <c r="AJ350" s="577">
        <f>'BASE METAS)'!AJ345</f>
        <v>0.26923076923076922</v>
      </c>
      <c r="AK350" s="191">
        <f>'BASE METAS)'!AK345</f>
        <v>1</v>
      </c>
      <c r="AL350" s="1102" t="str">
        <f>'BASE METAS)'!AL345</f>
        <v>08</v>
      </c>
      <c r="AM350" s="959" t="str">
        <f>'BASE METAS)'!AM345</f>
        <v xml:space="preserve">ENLACES JUVENILES EN LAS COMUNIDADES </v>
      </c>
      <c r="AN350" s="959" t="str">
        <f>'BASE METAS)'!AN345</f>
        <v>MIDE LA CREACIÓN DE ENLACES JUVENILES EN LAS COMUNIDADES</v>
      </c>
      <c r="AO350" s="970" t="str">
        <f>'BASE METAS)'!AU345</f>
        <v>DESEMPEÑO</v>
      </c>
      <c r="AP350" s="970" t="str">
        <f>'BASE METAS)'!AO345</f>
        <v>NO. DE ENLACES CREADOS</v>
      </c>
      <c r="AQ350" s="970" t="str">
        <f>'BASE METAS)'!AP345</f>
        <v>NO. DE ENLACES PROGRAMADOS</v>
      </c>
      <c r="AR350" s="970">
        <f>'BASE METAS)'!AQ345</f>
        <v>100</v>
      </c>
      <c r="AS350" s="970" t="str">
        <f>'BASE METAS)'!AR345</f>
        <v xml:space="preserve">ENLACES </v>
      </c>
      <c r="AT350" s="1018" t="str">
        <f>'BASE METAS)'!AS345</f>
        <v>EFICACIA</v>
      </c>
      <c r="AU350" s="1483">
        <f>'BASE METAS)'!BO345</f>
        <v>0</v>
      </c>
      <c r="AV350" s="6706">
        <f>'BASE METAS)'!BQ345</f>
        <v>130</v>
      </c>
      <c r="AW350" s="6707"/>
      <c r="AX350" s="1468">
        <f>'BASE METAS)'!BS345</f>
        <v>40</v>
      </c>
      <c r="AY350" s="1473">
        <f>'BASE METAS)'!BT345</f>
        <v>20</v>
      </c>
      <c r="AZ350" s="1474">
        <f>'BASE METAS)'!BU345</f>
        <v>20</v>
      </c>
      <c r="BA350" s="1471">
        <f>'BASE METAS)'!BV345</f>
        <v>0.5</v>
      </c>
      <c r="BB350" s="1471">
        <f>'BASE METAS)'!BW345</f>
        <v>40</v>
      </c>
      <c r="BC350" s="1471">
        <f>'BASE METAS)'!BX345</f>
        <v>90</v>
      </c>
      <c r="BD350" s="1471">
        <f>'BASE METAS)'!BY345</f>
        <v>0.30769230769230771</v>
      </c>
      <c r="BE350" s="1509">
        <f>'BASE METAS)'!CG345</f>
        <v>20</v>
      </c>
      <c r="BF350" s="7753"/>
      <c r="BG350" s="7754"/>
      <c r="BH350" s="5685"/>
      <c r="BI350" s="1">
        <f>'BASE METAS)'!CM345</f>
        <v>0</v>
      </c>
      <c r="BJ350" s="1">
        <f>'BASE METAS)'!CN345</f>
        <v>0</v>
      </c>
      <c r="BK350" s="1">
        <f>'BASE METAS)'!CO345</f>
        <v>0</v>
      </c>
      <c r="BL350" s="1">
        <f>'BASE METAS)'!CP345</f>
        <v>0</v>
      </c>
      <c r="BM350" s="1">
        <f>'BASE METAS)'!CQ345</f>
        <v>0</v>
      </c>
      <c r="BN350" s="1">
        <f>'BASE METAS)'!CR345</f>
        <v>0</v>
      </c>
      <c r="BO350" s="1">
        <f>'BASE METAS)'!CS345</f>
        <v>0</v>
      </c>
      <c r="BP350" s="1">
        <f>'BASE METAS)'!CT345</f>
        <v>0</v>
      </c>
      <c r="BQ350" s="1">
        <f>'BASE METAS)'!CU345</f>
        <v>0</v>
      </c>
      <c r="BR350" s="1">
        <f>'BASE METAS)'!CV345</f>
        <v>0</v>
      </c>
      <c r="BS350" s="1">
        <f>'BASE METAS)'!CW345</f>
        <v>0</v>
      </c>
      <c r="BT350" s="1">
        <f>'BASE METAS)'!CX345</f>
        <v>0</v>
      </c>
      <c r="BU350" s="1">
        <f>'BASE METAS)'!FA345</f>
        <v>130</v>
      </c>
      <c r="BV350" s="1">
        <f>'BASE METAS)'!FB345</f>
        <v>130</v>
      </c>
      <c r="BW350" s="1">
        <f>'BASE METAS)'!FC345</f>
        <v>0</v>
      </c>
      <c r="BX350" s="1">
        <f>'BASE METAS)'!FD345</f>
        <v>0</v>
      </c>
      <c r="BY350" s="1">
        <f>'BASE METAS)'!FE345</f>
        <v>0</v>
      </c>
      <c r="BZ350" s="1" t="e">
        <f>'BASE METAS)'!FF345</f>
        <v>#DIV/0!</v>
      </c>
      <c r="CA350" s="1">
        <f>'BASE METAS)'!FG345</f>
        <v>20</v>
      </c>
      <c r="CB350" s="1">
        <f>'BASE METAS)'!FH345</f>
        <v>110</v>
      </c>
      <c r="CC350" s="1">
        <f>'BASE METAS)'!FI345</f>
        <v>0.15384615384615385</v>
      </c>
      <c r="CD350" s="1">
        <f>'BASE METAS)'!FJ345</f>
        <v>130</v>
      </c>
      <c r="CE350" s="1">
        <f>'BASE METAS)'!FK345</f>
        <v>130</v>
      </c>
      <c r="CF350" s="1">
        <f>'BASE METAS)'!FL345</f>
        <v>20</v>
      </c>
      <c r="CG350" s="1">
        <f>'BASE METAS)'!FM345</f>
        <v>0</v>
      </c>
    </row>
    <row r="351" spans="1:85" ht="48" customHeight="1" x14ac:dyDescent="0.25">
      <c r="A351" s="1">
        <f>'BASE METAS)'!A346</f>
        <v>0</v>
      </c>
      <c r="B351" s="7174"/>
      <c r="C351" s="7154"/>
      <c r="D351" s="7154"/>
      <c r="E351" s="7153"/>
      <c r="F351" s="5708"/>
      <c r="G351" s="5708"/>
      <c r="H351" s="5708"/>
      <c r="I351" s="5708"/>
      <c r="J351" s="5708"/>
      <c r="K351" s="5708"/>
      <c r="L351" s="5708"/>
      <c r="M351" s="5708"/>
      <c r="N351" s="5708"/>
      <c r="O351" s="5708"/>
      <c r="P351" s="5699"/>
      <c r="Q351" s="5699"/>
      <c r="R351" s="5699"/>
      <c r="S351" s="5699"/>
      <c r="T351" s="5699"/>
      <c r="U351" s="7728"/>
      <c r="V351" s="5699"/>
      <c r="W351" s="7275"/>
      <c r="X351" s="7103"/>
      <c r="Y351" s="472" t="str">
        <f>'BASE METAS)'!Y346</f>
        <v>09</v>
      </c>
      <c r="Z351" s="226" t="str">
        <f>'BASE METAS)'!Z346</f>
        <v>GESTIONAR UN ESPACIO PARA BRINDAR SERVICIO DE INTERNET GRATUITO</v>
      </c>
      <c r="AA351" s="227" t="str">
        <f>'BASE METAS)'!AA346</f>
        <v>GESTIÓN</v>
      </c>
      <c r="AB351" s="420">
        <f>'BASE METAS)'!AB346</f>
        <v>1</v>
      </c>
      <c r="AC351" s="420">
        <f>'BASE METAS)'!AC346</f>
        <v>0</v>
      </c>
      <c r="AD351" s="656">
        <f>'BASE METAS)'!AD346</f>
        <v>0</v>
      </c>
      <c r="AE351" s="420">
        <f>'BASE METAS)'!AE346</f>
        <v>0</v>
      </c>
      <c r="AF351" s="656">
        <f>'BASE METAS)'!AF346</f>
        <v>0</v>
      </c>
      <c r="AG351" s="420">
        <f>'BASE METAS)'!AG346</f>
        <v>0</v>
      </c>
      <c r="AH351" s="656">
        <f>'BASE METAS)'!AH346</f>
        <v>0</v>
      </c>
      <c r="AI351" s="420">
        <f>'BASE METAS)'!AI346</f>
        <v>1</v>
      </c>
      <c r="AJ351" s="656">
        <f>'BASE METAS)'!AJ346</f>
        <v>1</v>
      </c>
      <c r="AK351" s="191">
        <f>'BASE METAS)'!AK346</f>
        <v>1</v>
      </c>
      <c r="AL351" s="1102" t="str">
        <f>'BASE METAS)'!AL346</f>
        <v>09</v>
      </c>
      <c r="AM351" s="959" t="str">
        <f>'BASE METAS)'!AM346</f>
        <v xml:space="preserve"> ESPACIO PARA BRINDAR SERVICIO DE INTERNET</v>
      </c>
      <c r="AN351" s="959" t="str">
        <f>'BASE METAS)'!AN346</f>
        <v xml:space="preserve">MIDE LA EFICACIA PARA GESTIONAR UN ESPACIO PARA BRINDAR SERVICIO DE INTERNET GRATUITO </v>
      </c>
      <c r="AO351" s="970" t="str">
        <f>'BASE METAS)'!AU346</f>
        <v>DESEMPEÑO</v>
      </c>
      <c r="AP351" s="970" t="str">
        <f>'BASE METAS)'!AO346</f>
        <v>NO. DE GESTIONES REALIZADAS</v>
      </c>
      <c r="AQ351" s="970" t="str">
        <f>'BASE METAS)'!AP346</f>
        <v>NO. DE GESTIONES PROGRAMADAS</v>
      </c>
      <c r="AR351" s="970">
        <f>'BASE METAS)'!AQ346</f>
        <v>100</v>
      </c>
      <c r="AS351" s="970" t="str">
        <f>'BASE METAS)'!AR346</f>
        <v>GESTIONES</v>
      </c>
      <c r="AT351" s="970" t="str">
        <f>'BASE METAS)'!AS346</f>
        <v>EFICACIA</v>
      </c>
      <c r="AU351" s="1483">
        <f>'BASE METAS)'!BO346</f>
        <v>0</v>
      </c>
      <c r="AV351" s="6813">
        <f>'BASE METAS)'!BQ346</f>
        <v>1</v>
      </c>
      <c r="AW351" s="7371"/>
      <c r="AX351" s="1475">
        <f>'BASE METAS)'!BS346</f>
        <v>0</v>
      </c>
      <c r="AY351" s="1476">
        <f>'BASE METAS)'!BT346</f>
        <v>0</v>
      </c>
      <c r="AZ351" s="1477">
        <f>'BASE METAS)'!BU346</f>
        <v>0</v>
      </c>
      <c r="BA351" s="1478" t="e">
        <f>'BASE METAS)'!BV346</f>
        <v>#DIV/0!</v>
      </c>
      <c r="BB351" s="1478">
        <f>'BASE METAS)'!BW346</f>
        <v>0</v>
      </c>
      <c r="BC351" s="1478">
        <f>'BASE METAS)'!BX346</f>
        <v>1</v>
      </c>
      <c r="BD351" s="1478">
        <f>'BASE METAS)'!BY346</f>
        <v>0</v>
      </c>
      <c r="BE351" s="1510">
        <f>'BASE METAS)'!CG346</f>
        <v>0</v>
      </c>
      <c r="BF351" s="7755"/>
      <c r="BG351" s="7756"/>
      <c r="BH351" s="5686"/>
      <c r="BI351" s="1">
        <f>'BASE METAS)'!CM346</f>
        <v>0</v>
      </c>
      <c r="BJ351" s="1">
        <f>'BASE METAS)'!CN346</f>
        <v>0</v>
      </c>
      <c r="BK351" s="1">
        <f>'BASE METAS)'!CO346</f>
        <v>0</v>
      </c>
      <c r="BL351" s="1">
        <f>'BASE METAS)'!CP346</f>
        <v>0</v>
      </c>
      <c r="BM351" s="1">
        <f>'BASE METAS)'!CQ346</f>
        <v>0</v>
      </c>
      <c r="BN351" s="1">
        <f>'BASE METAS)'!CR346</f>
        <v>0</v>
      </c>
      <c r="BO351" s="1">
        <f>'BASE METAS)'!CS346</f>
        <v>0</v>
      </c>
      <c r="BP351" s="1">
        <f>'BASE METAS)'!CT346</f>
        <v>0</v>
      </c>
      <c r="BQ351" s="1">
        <f>'BASE METAS)'!CU346</f>
        <v>0</v>
      </c>
      <c r="BR351" s="1">
        <f>'BASE METAS)'!CV346</f>
        <v>0</v>
      </c>
      <c r="BS351" s="1">
        <f>'BASE METAS)'!CW346</f>
        <v>0</v>
      </c>
      <c r="BT351" s="1">
        <f>'BASE METAS)'!CX346</f>
        <v>0</v>
      </c>
      <c r="BU351" s="1">
        <f>'BASE METAS)'!FA346</f>
        <v>1</v>
      </c>
      <c r="BV351" s="1">
        <f>'BASE METAS)'!FB346</f>
        <v>1</v>
      </c>
      <c r="BW351" s="1">
        <f>'BASE METAS)'!FC346</f>
        <v>0</v>
      </c>
      <c r="BX351" s="1">
        <f>'BASE METAS)'!FD346</f>
        <v>0</v>
      </c>
      <c r="BY351" s="1">
        <f>'BASE METAS)'!FE346</f>
        <v>0</v>
      </c>
      <c r="BZ351" s="1">
        <f>'BASE METAS)'!FF346</f>
        <v>0</v>
      </c>
      <c r="CA351" s="1">
        <f>'BASE METAS)'!FG346</f>
        <v>0</v>
      </c>
      <c r="CB351" s="1">
        <f>'BASE METAS)'!FH346</f>
        <v>1</v>
      </c>
      <c r="CC351" s="1">
        <f>'BASE METAS)'!FI346</f>
        <v>0</v>
      </c>
      <c r="CD351" s="1">
        <f>'BASE METAS)'!FJ346</f>
        <v>1</v>
      </c>
      <c r="CE351" s="1">
        <f>'BASE METAS)'!FK346</f>
        <v>1</v>
      </c>
      <c r="CF351" s="1">
        <f>'BASE METAS)'!FL346</f>
        <v>0</v>
      </c>
      <c r="CG351" s="1">
        <f>'BASE METAS)'!FM346</f>
        <v>0</v>
      </c>
    </row>
    <row r="352" spans="1:85" ht="12.75" customHeight="1" x14ac:dyDescent="0.25">
      <c r="A352" s="1">
        <f>'BASE METAS)'!A347</f>
        <v>0</v>
      </c>
      <c r="B352" s="1">
        <f>'BASE METAS)'!B347</f>
        <v>0</v>
      </c>
      <c r="C352" s="1">
        <f>'BASE METAS)'!C347</f>
        <v>0</v>
      </c>
      <c r="D352" s="1">
        <f>'BASE METAS)'!D347</f>
        <v>0</v>
      </c>
      <c r="E352" s="12">
        <f>'BASE METAS)'!E347</f>
        <v>0</v>
      </c>
      <c r="F352" s="3">
        <f>'BASE METAS)'!F347</f>
        <v>0</v>
      </c>
      <c r="G352" s="3">
        <f>'BASE METAS)'!G347</f>
        <v>0</v>
      </c>
      <c r="H352" s="3">
        <f>'BASE METAS)'!H347</f>
        <v>0</v>
      </c>
      <c r="I352" s="3">
        <f>'BASE METAS)'!I347</f>
        <v>0</v>
      </c>
      <c r="J352" s="3">
        <f>'BASE METAS)'!J347</f>
        <v>0</v>
      </c>
      <c r="K352" s="3">
        <f>'BASE METAS)'!K347</f>
        <v>0</v>
      </c>
      <c r="L352" s="3">
        <f>'BASE METAS)'!L347</f>
        <v>0</v>
      </c>
      <c r="M352" s="3">
        <f>'BASE METAS)'!M347</f>
        <v>0</v>
      </c>
      <c r="N352" s="3">
        <f>'BASE METAS)'!N347</f>
        <v>0</v>
      </c>
      <c r="O352" s="3">
        <f>'BASE METAS)'!O347</f>
        <v>0</v>
      </c>
      <c r="P352" s="3">
        <f>'BASE METAS)'!P347</f>
        <v>0</v>
      </c>
      <c r="Q352" s="3">
        <f>'BASE METAS)'!Q347</f>
        <v>0</v>
      </c>
      <c r="R352" s="3">
        <f>'BASE METAS)'!R347</f>
        <v>0</v>
      </c>
      <c r="S352" s="3">
        <f>'BASE METAS)'!S347</f>
        <v>0</v>
      </c>
      <c r="T352" s="3">
        <f>'BASE METAS)'!T347</f>
        <v>0</v>
      </c>
      <c r="U352" s="923">
        <f>'BASE METAS)'!U347</f>
        <v>0</v>
      </c>
      <c r="V352" s="3">
        <f>'BASE METAS)'!V347</f>
        <v>0</v>
      </c>
      <c r="W352" s="4">
        <f>'BASE METAS)'!W347</f>
        <v>0</v>
      </c>
      <c r="X352" s="12">
        <f>'BASE METAS)'!X347</f>
        <v>0</v>
      </c>
      <c r="Y352" s="485" t="str">
        <f>'BASE METAS)'!Y347</f>
        <v>10</v>
      </c>
      <c r="Z352" s="220" t="str">
        <f>'BASE METAS)'!Z347</f>
        <v>OTORGAMIENTO DE APOYOS ECONÓMICOS A LA PALABRA PARA JÓVENES CON MICRONEGOCIO</v>
      </c>
      <c r="AA352" s="220" t="str">
        <f>'BASE METAS)'!AA347</f>
        <v>BENEFICIARIO</v>
      </c>
      <c r="AB352" s="220">
        <f>'BASE METAS)'!AB347</f>
        <v>70</v>
      </c>
      <c r="AC352" s="220">
        <f>'BASE METAS)'!AC347</f>
        <v>0</v>
      </c>
      <c r="AD352" s="483">
        <f>'BASE METAS)'!AD347</f>
        <v>0</v>
      </c>
      <c r="AE352" s="816">
        <f>'BASE METAS)'!AE347</f>
        <v>0</v>
      </c>
      <c r="AF352" s="1">
        <f>'BASE METAS)'!AF347</f>
        <v>0</v>
      </c>
      <c r="AG352" s="1">
        <f>'BASE METAS)'!AG347</f>
        <v>0</v>
      </c>
      <c r="AH352" s="1">
        <f>'BASE METAS)'!AH347</f>
        <v>0</v>
      </c>
      <c r="AI352" s="1">
        <f>'BASE METAS)'!AI347</f>
        <v>70</v>
      </c>
      <c r="AJ352" s="1">
        <f>'BASE METAS)'!AJ347</f>
        <v>1</v>
      </c>
      <c r="AK352" s="1">
        <f>'BASE METAS)'!AK347</f>
        <v>0</v>
      </c>
      <c r="AL352" s="934">
        <f>'BASE METAS)'!AL347</f>
        <v>10</v>
      </c>
      <c r="AM352" s="1" t="str">
        <f>'BASE METAS)'!AM347</f>
        <v>CRÉDITOS A LA PALABRA JÓVENES</v>
      </c>
      <c r="AN352" s="1136" t="str">
        <f>'BASE METAS)'!AN347</f>
        <v>MIDE EL NÚMERO DE JÓVENES APOYADOS CON EL CRÉDITO</v>
      </c>
      <c r="AO352" s="1124" t="str">
        <f>'BASE METAS)'!AU347</f>
        <v>DESEMPEÑO</v>
      </c>
      <c r="AP352" s="1" t="str">
        <f>'BASE METAS)'!AO347</f>
        <v>NO. DE CRÉDITOS OTORGADOS</v>
      </c>
      <c r="AQ352" s="1123" t="str">
        <f>'BASE METAS)'!AP347</f>
        <v>NO DE CRÉDITOS PROGRAMADOS</v>
      </c>
      <c r="AR352" s="979">
        <f>'BASE METAS)'!AQ347</f>
        <v>100</v>
      </c>
      <c r="AS352" s="1" t="str">
        <f>'BASE METAS)'!AR347</f>
        <v>BENEFICIARIOS</v>
      </c>
      <c r="AT352" s="1" t="str">
        <f>'BASE METAS)'!AS347</f>
        <v>EFICACIA</v>
      </c>
      <c r="AU352" s="1479">
        <f>'BASE METAS)'!BO347</f>
        <v>0</v>
      </c>
      <c r="AV352" s="1">
        <f>'BASE METAS)'!BQ347</f>
        <v>0</v>
      </c>
      <c r="AW352" s="1">
        <f>'BASE METAS)'!BR347</f>
        <v>0</v>
      </c>
      <c r="AX352" s="1">
        <f>'BASE METAS)'!BS347</f>
        <v>0</v>
      </c>
      <c r="AY352" s="1">
        <f>'BASE METAS)'!BT347</f>
        <v>0</v>
      </c>
      <c r="AZ352" s="1">
        <f>'BASE METAS)'!BU347</f>
        <v>0</v>
      </c>
      <c r="BA352" s="1">
        <f>'BASE METAS)'!BV347</f>
        <v>0</v>
      </c>
      <c r="BB352" s="1">
        <f>'BASE METAS)'!BW347</f>
        <v>0</v>
      </c>
      <c r="BC352" s="1">
        <f>'BASE METAS)'!BX347</f>
        <v>0</v>
      </c>
      <c r="BD352" s="1">
        <f>'BASE METAS)'!BY347</f>
        <v>0</v>
      </c>
      <c r="BE352" s="1">
        <f>'BASE METAS)'!CG347</f>
        <v>0</v>
      </c>
      <c r="BF352" s="1">
        <f>'BASE METAS)'!CJ347</f>
        <v>0</v>
      </c>
      <c r="BG352" s="1">
        <f>'BASE METAS)'!CK347</f>
        <v>0</v>
      </c>
      <c r="BH352" s="1">
        <f>'BASE METAS)'!CL347</f>
        <v>0</v>
      </c>
      <c r="BI352" s="1">
        <f>'BASE METAS)'!CM347</f>
        <v>0</v>
      </c>
      <c r="BJ352" s="1">
        <f>'BASE METAS)'!CN347</f>
        <v>0</v>
      </c>
      <c r="BK352" s="1">
        <f>'BASE METAS)'!CO347</f>
        <v>0</v>
      </c>
      <c r="BL352" s="1">
        <f>'BASE METAS)'!CP347</f>
        <v>0</v>
      </c>
      <c r="BM352" s="1">
        <f>'BASE METAS)'!CQ347</f>
        <v>0</v>
      </c>
      <c r="BN352" s="1">
        <f>'BASE METAS)'!CR347</f>
        <v>0</v>
      </c>
      <c r="BO352" s="1">
        <f>'BASE METAS)'!CS347</f>
        <v>0</v>
      </c>
      <c r="BP352" s="1">
        <f>'BASE METAS)'!CT347</f>
        <v>0</v>
      </c>
      <c r="BQ352" s="1">
        <f>'BASE METAS)'!CU347</f>
        <v>0</v>
      </c>
      <c r="BR352" s="1">
        <f>'BASE METAS)'!CV347</f>
        <v>0</v>
      </c>
      <c r="BS352" s="1">
        <f>'BASE METAS)'!CW347</f>
        <v>0</v>
      </c>
      <c r="BT352" s="1">
        <f>'BASE METAS)'!CX347</f>
        <v>0</v>
      </c>
      <c r="BU352" s="1">
        <f>'BASE METAS)'!FA347</f>
        <v>0</v>
      </c>
      <c r="BV352" s="1">
        <f>'BASE METAS)'!FB347</f>
        <v>0</v>
      </c>
      <c r="BW352" s="1">
        <f>'BASE METAS)'!FC347</f>
        <v>0</v>
      </c>
      <c r="BX352" s="1">
        <f>'BASE METAS)'!FD347</f>
        <v>0</v>
      </c>
      <c r="BY352" s="1">
        <f>'BASE METAS)'!FE347</f>
        <v>0</v>
      </c>
      <c r="BZ352" s="1">
        <f>'BASE METAS)'!FF347</f>
        <v>0</v>
      </c>
      <c r="CA352" s="1">
        <f>'BASE METAS)'!FG347</f>
        <v>0</v>
      </c>
      <c r="CB352" s="1">
        <f>'BASE METAS)'!FH347</f>
        <v>0</v>
      </c>
      <c r="CC352" s="1">
        <f>'BASE METAS)'!FI347</f>
        <v>0</v>
      </c>
      <c r="CD352" s="1">
        <f>'BASE METAS)'!FJ347</f>
        <v>0</v>
      </c>
      <c r="CE352" s="1">
        <f>'BASE METAS)'!FK347</f>
        <v>0</v>
      </c>
      <c r="CF352" s="1">
        <f>'BASE METAS)'!FL347</f>
        <v>0</v>
      </c>
      <c r="CG352" s="1">
        <f>'BASE METAS)'!FM347</f>
        <v>0</v>
      </c>
    </row>
    <row r="353" spans="1:85" ht="12" customHeight="1" x14ac:dyDescent="0.2">
      <c r="A353" s="1">
        <f>'BASE METAS)'!A348</f>
        <v>0</v>
      </c>
      <c r="B353" s="7146" t="str">
        <f>'BASE METAS)'!B348</f>
        <v xml:space="preserve">DEPENDENCIA </v>
      </c>
      <c r="C353" s="7146" t="str">
        <f>'BASE METAS)'!C348</f>
        <v>ENT</v>
      </c>
      <c r="D353" s="7146" t="str">
        <f>'BASE METAS)'!D348</f>
        <v>PROY</v>
      </c>
      <c r="E353" s="7146" t="str">
        <f>'BASE METAS)'!E348</f>
        <v>NOMBRE DEL PROYECTO</v>
      </c>
      <c r="F353" s="7155" t="str">
        <f>'BASE METAS)'!F348</f>
        <v>DG</v>
      </c>
      <c r="G353" s="7155" t="str">
        <f>'BASE METAS)'!G348</f>
        <v>DA</v>
      </c>
      <c r="H353" s="7155" t="str">
        <f>'BASE METAS)'!H348</f>
        <v xml:space="preserve">CLAVE PROGRAMÁTICA </v>
      </c>
      <c r="I353" s="7155"/>
      <c r="J353" s="7155"/>
      <c r="K353" s="7155"/>
      <c r="L353" s="7155"/>
      <c r="M353" s="7155"/>
      <c r="N353" s="1357">
        <f>'BASE METAS)'!N348</f>
        <v>0</v>
      </c>
      <c r="O353" s="1357">
        <f>'BASE METAS)'!O348</f>
        <v>0</v>
      </c>
      <c r="P353" s="7120" t="str">
        <f>'BASE METAS)'!P348</f>
        <v>ESTRUCTURA PROGRAMÁTICA</v>
      </c>
      <c r="Q353" s="7121"/>
      <c r="R353" s="7121"/>
      <c r="S353" s="7121"/>
      <c r="T353" s="7121"/>
      <c r="U353" s="924">
        <f>'BASE METAS)'!U348</f>
        <v>0</v>
      </c>
      <c r="V353" s="1358">
        <f>'BASE METAS)'!V348</f>
        <v>0</v>
      </c>
      <c r="W353" s="7139" t="str">
        <f>'BASE METAS)'!W348</f>
        <v>PRESPUESTO</v>
      </c>
      <c r="X353" s="7216" t="str">
        <f>'BASE METAS)'!X348</f>
        <v>ÁREAS EJECUTORAS</v>
      </c>
      <c r="Y353" s="1">
        <f>'BASE METAS)'!Y348</f>
        <v>0</v>
      </c>
      <c r="Z353" s="1">
        <f>'BASE METAS)'!Z348</f>
        <v>0</v>
      </c>
      <c r="AA353" s="1">
        <f>'BASE METAS)'!AA348</f>
        <v>0</v>
      </c>
      <c r="AB353" s="1">
        <f>'BASE METAS)'!AB348</f>
        <v>0</v>
      </c>
      <c r="AC353" s="1">
        <f>'BASE METAS)'!AC348</f>
        <v>0</v>
      </c>
      <c r="AD353" s="1">
        <f>'BASE METAS)'!AD348</f>
        <v>0</v>
      </c>
      <c r="AE353" s="1">
        <f>'BASE METAS)'!AE348</f>
        <v>0</v>
      </c>
      <c r="AF353" s="1">
        <f>'BASE METAS)'!AF348</f>
        <v>0</v>
      </c>
      <c r="AG353" s="1">
        <f>'BASE METAS)'!AG348</f>
        <v>0</v>
      </c>
      <c r="AH353" s="1">
        <f>'BASE METAS)'!AH348</f>
        <v>0</v>
      </c>
      <c r="AI353" s="1">
        <f>'BASE METAS)'!AI348</f>
        <v>0</v>
      </c>
      <c r="AJ353" s="1">
        <f>'BASE METAS)'!AJ348</f>
        <v>0</v>
      </c>
      <c r="AK353" s="1">
        <f>'BASE METAS)'!AK348</f>
        <v>0</v>
      </c>
      <c r="AL353" s="934">
        <f>'BASE METAS)'!AL348</f>
        <v>0</v>
      </c>
      <c r="AM353" s="1">
        <f>'BASE METAS)'!AM348</f>
        <v>0</v>
      </c>
      <c r="AN353" s="1137">
        <f>'BASE METAS)'!AN348</f>
        <v>0</v>
      </c>
      <c r="AO353" s="1124">
        <f>'BASE METAS)'!AU348</f>
        <v>0</v>
      </c>
      <c r="AP353" s="1352">
        <f>'BASE METAS)'!AO348</f>
        <v>0</v>
      </c>
      <c r="AQ353" s="948">
        <f>'BASE METAS)'!AP348</f>
        <v>0</v>
      </c>
      <c r="AR353" s="942">
        <f>'BASE METAS)'!AQ348</f>
        <v>0</v>
      </c>
      <c r="AS353" s="1">
        <f>'BASE METAS)'!AR348</f>
        <v>0</v>
      </c>
      <c r="AT353" s="1">
        <f>'BASE METAS)'!AS348</f>
        <v>0</v>
      </c>
      <c r="AU353" s="1479">
        <f>'BASE METAS)'!BO348</f>
        <v>0</v>
      </c>
      <c r="AV353" s="1">
        <f>'BASE METAS)'!BQ348</f>
        <v>0</v>
      </c>
      <c r="AW353" s="1">
        <f>'BASE METAS)'!BR348</f>
        <v>0</v>
      </c>
      <c r="AX353" s="1">
        <f>'BASE METAS)'!BS348</f>
        <v>0</v>
      </c>
      <c r="AY353" s="1">
        <f>'BASE METAS)'!BT348</f>
        <v>0</v>
      </c>
      <c r="AZ353" s="1">
        <f>'BASE METAS)'!BU348</f>
        <v>0</v>
      </c>
      <c r="BA353" s="1">
        <f>'BASE METAS)'!BV348</f>
        <v>0</v>
      </c>
      <c r="BB353" s="1">
        <f>'BASE METAS)'!BW348</f>
        <v>0</v>
      </c>
      <c r="BC353" s="1">
        <f>'BASE METAS)'!BX348</f>
        <v>0</v>
      </c>
      <c r="BD353" s="1">
        <f>'BASE METAS)'!BY348</f>
        <v>0</v>
      </c>
      <c r="BE353" s="1">
        <f>'BASE METAS)'!CG348</f>
        <v>0</v>
      </c>
      <c r="BF353" s="1">
        <f>'BASE METAS)'!CJ348</f>
        <v>0</v>
      </c>
      <c r="BG353" s="1">
        <f>'BASE METAS)'!CK348</f>
        <v>0</v>
      </c>
      <c r="BH353" s="1">
        <f>'BASE METAS)'!CL348</f>
        <v>0</v>
      </c>
      <c r="BI353" s="1">
        <f>'BASE METAS)'!CM348</f>
        <v>0</v>
      </c>
      <c r="BJ353" s="1">
        <f>'BASE METAS)'!CN348</f>
        <v>0</v>
      </c>
      <c r="BK353" s="1">
        <f>'BASE METAS)'!CO348</f>
        <v>0</v>
      </c>
      <c r="BL353" s="1">
        <f>'BASE METAS)'!CP348</f>
        <v>0</v>
      </c>
      <c r="BM353" s="1">
        <f>'BASE METAS)'!CQ348</f>
        <v>0</v>
      </c>
      <c r="BN353" s="1">
        <f>'BASE METAS)'!CR348</f>
        <v>0</v>
      </c>
      <c r="BO353" s="1">
        <f>'BASE METAS)'!CS348</f>
        <v>0</v>
      </c>
      <c r="BP353" s="1">
        <f>'BASE METAS)'!CT348</f>
        <v>0</v>
      </c>
      <c r="BQ353" s="1">
        <f>'BASE METAS)'!CU348</f>
        <v>0</v>
      </c>
      <c r="BR353" s="1">
        <f>'BASE METAS)'!CV348</f>
        <v>0</v>
      </c>
      <c r="BS353" s="1">
        <f>'BASE METAS)'!CW348</f>
        <v>0</v>
      </c>
      <c r="BT353" s="1">
        <f>'BASE METAS)'!CX348</f>
        <v>0</v>
      </c>
      <c r="BU353" s="1">
        <f>'BASE METAS)'!FA348</f>
        <v>0</v>
      </c>
      <c r="BV353" s="1">
        <f>'BASE METAS)'!FB348</f>
        <v>0</v>
      </c>
      <c r="BW353" s="1">
        <f>'BASE METAS)'!FC348</f>
        <v>0</v>
      </c>
      <c r="BX353" s="1">
        <f>'BASE METAS)'!FD348</f>
        <v>0</v>
      </c>
      <c r="BY353" s="1">
        <f>'BASE METAS)'!FE348</f>
        <v>0</v>
      </c>
      <c r="BZ353" s="1">
        <f>'BASE METAS)'!FF348</f>
        <v>0</v>
      </c>
      <c r="CA353" s="1">
        <f>'BASE METAS)'!FG348</f>
        <v>0</v>
      </c>
      <c r="CB353" s="1">
        <f>'BASE METAS)'!FH348</f>
        <v>0</v>
      </c>
      <c r="CC353" s="1">
        <f>'BASE METAS)'!FI348</f>
        <v>0</v>
      </c>
      <c r="CD353" s="1">
        <f>'BASE METAS)'!FJ348</f>
        <v>0</v>
      </c>
      <c r="CE353" s="1">
        <f>'BASE METAS)'!FK348</f>
        <v>0</v>
      </c>
      <c r="CF353" s="1">
        <f>'BASE METAS)'!FL348</f>
        <v>0</v>
      </c>
      <c r="CG353" s="1">
        <f>'BASE METAS)'!FM348</f>
        <v>0</v>
      </c>
    </row>
    <row r="354" spans="1:85" ht="12" customHeight="1" x14ac:dyDescent="0.2">
      <c r="A354" s="1">
        <f>'BASE METAS)'!A349</f>
        <v>0</v>
      </c>
      <c r="B354" s="7146"/>
      <c r="C354" s="7146"/>
      <c r="D354" s="7146"/>
      <c r="E354" s="7146"/>
      <c r="F354" s="7155"/>
      <c r="G354" s="7155"/>
      <c r="H354" s="35" t="str">
        <f>'BASE METAS)'!H349</f>
        <v>FN</v>
      </c>
      <c r="I354" s="35" t="str">
        <f>'BASE METAS)'!I349</f>
        <v>Sf</v>
      </c>
      <c r="J354" s="35" t="str">
        <f>'BASE METAS)'!J349</f>
        <v>PG</v>
      </c>
      <c r="K354" s="35" t="str">
        <f>'BASE METAS)'!K349</f>
        <v>Sp</v>
      </c>
      <c r="L354" s="35" t="str">
        <f>'BASE METAS)'!L349</f>
        <v>PY</v>
      </c>
      <c r="M354" s="35" t="str">
        <f>'BASE METAS)'!M349</f>
        <v>FF</v>
      </c>
      <c r="N354" s="35">
        <f>'BASE METAS)'!N349</f>
        <v>0</v>
      </c>
      <c r="O354" s="35">
        <f>'BASE METAS)'!O349</f>
        <v>0</v>
      </c>
      <c r="P354" s="35" t="str">
        <f>'BASE METAS)'!P349</f>
        <v>FN</v>
      </c>
      <c r="Q354" s="35" t="str">
        <f>'BASE METAS)'!Q349</f>
        <v>Sf</v>
      </c>
      <c r="R354" s="35" t="str">
        <f>'BASE METAS)'!R349</f>
        <v>PG</v>
      </c>
      <c r="S354" s="35" t="str">
        <f>'BASE METAS)'!S349</f>
        <v>Sp</v>
      </c>
      <c r="T354" s="35" t="str">
        <f>'BASE METAS)'!T349</f>
        <v>PY</v>
      </c>
      <c r="U354" s="925">
        <f>'BASE METAS)'!U349</f>
        <v>0</v>
      </c>
      <c r="V354" s="35">
        <f>'BASE METAS)'!V349</f>
        <v>0</v>
      </c>
      <c r="W354" s="7139"/>
      <c r="X354" s="7216"/>
      <c r="Y354" s="1">
        <f>'BASE METAS)'!Y349</f>
        <v>0</v>
      </c>
      <c r="Z354" s="1">
        <f>'BASE METAS)'!Z349</f>
        <v>0</v>
      </c>
      <c r="AA354" s="1">
        <f>'BASE METAS)'!AA349</f>
        <v>0</v>
      </c>
      <c r="AB354" s="1">
        <f>'BASE METAS)'!AB349</f>
        <v>0</v>
      </c>
      <c r="AC354" s="1">
        <f>'BASE METAS)'!AC349</f>
        <v>0</v>
      </c>
      <c r="AD354" s="1">
        <f>'BASE METAS)'!AD349</f>
        <v>0</v>
      </c>
      <c r="AE354" s="1">
        <f>'BASE METAS)'!AE349</f>
        <v>0</v>
      </c>
      <c r="AF354" s="1">
        <f>'BASE METAS)'!AF349</f>
        <v>0</v>
      </c>
      <c r="AG354" s="1">
        <f>'BASE METAS)'!AG349</f>
        <v>0</v>
      </c>
      <c r="AH354" s="1">
        <f>'BASE METAS)'!AH349</f>
        <v>0</v>
      </c>
      <c r="AI354" s="1">
        <f>'BASE METAS)'!AI349</f>
        <v>0</v>
      </c>
      <c r="AJ354" s="1">
        <f>'BASE METAS)'!AJ349</f>
        <v>0</v>
      </c>
      <c r="AK354" s="1">
        <f>'BASE METAS)'!AK349</f>
        <v>0</v>
      </c>
      <c r="AL354" s="934">
        <f>'BASE METAS)'!AL349</f>
        <v>0</v>
      </c>
      <c r="AM354" s="1">
        <f>'BASE METAS)'!AM349</f>
        <v>0</v>
      </c>
      <c r="AN354" s="1136">
        <f>'BASE METAS)'!AN349</f>
        <v>0</v>
      </c>
      <c r="AO354" s="1138">
        <f>'BASE METAS)'!AU349</f>
        <v>0</v>
      </c>
      <c r="AP354" s="1352">
        <f>'BASE METAS)'!AO349</f>
        <v>0</v>
      </c>
      <c r="AQ354" s="941">
        <f>'BASE METAS)'!AP349</f>
        <v>0</v>
      </c>
      <c r="AR354" s="942">
        <f>'BASE METAS)'!AQ349</f>
        <v>0</v>
      </c>
      <c r="AS354" s="1">
        <f>'BASE METAS)'!AR349</f>
        <v>0</v>
      </c>
      <c r="AT354" s="1">
        <f>'BASE METAS)'!AS349</f>
        <v>0</v>
      </c>
      <c r="AU354" s="1479">
        <f>'BASE METAS)'!BO349</f>
        <v>0</v>
      </c>
      <c r="AV354" s="1">
        <f>'BASE METAS)'!BQ349</f>
        <v>0</v>
      </c>
      <c r="AW354" s="1">
        <f>'BASE METAS)'!BR349</f>
        <v>0</v>
      </c>
      <c r="AX354" s="1">
        <f>'BASE METAS)'!BS349</f>
        <v>0</v>
      </c>
      <c r="AY354" s="1">
        <f>'BASE METAS)'!BT349</f>
        <v>0</v>
      </c>
      <c r="AZ354" s="1">
        <f>'BASE METAS)'!BU349</f>
        <v>0</v>
      </c>
      <c r="BA354" s="1">
        <f>'BASE METAS)'!BV349</f>
        <v>0</v>
      </c>
      <c r="BB354" s="1">
        <f>'BASE METAS)'!BW349</f>
        <v>0</v>
      </c>
      <c r="BC354" s="1">
        <f>'BASE METAS)'!BX349</f>
        <v>0</v>
      </c>
      <c r="BD354" s="1">
        <f>'BASE METAS)'!BY349</f>
        <v>0</v>
      </c>
      <c r="BE354" s="1">
        <f>'BASE METAS)'!CG349</f>
        <v>0</v>
      </c>
      <c r="BF354" s="1">
        <f>'BASE METAS)'!CJ349</f>
        <v>0</v>
      </c>
      <c r="BG354" s="1">
        <f>'BASE METAS)'!CK349</f>
        <v>0</v>
      </c>
      <c r="BH354" s="1">
        <f>'BASE METAS)'!CL349</f>
        <v>0</v>
      </c>
      <c r="BI354" s="1">
        <f>'BASE METAS)'!CM349</f>
        <v>0</v>
      </c>
      <c r="BJ354" s="1">
        <f>'BASE METAS)'!CN349</f>
        <v>0</v>
      </c>
      <c r="BK354" s="1">
        <f>'BASE METAS)'!CO349</f>
        <v>0</v>
      </c>
      <c r="BL354" s="1">
        <f>'BASE METAS)'!CP349</f>
        <v>0</v>
      </c>
      <c r="BM354" s="1">
        <f>'BASE METAS)'!CQ349</f>
        <v>0</v>
      </c>
      <c r="BN354" s="1">
        <f>'BASE METAS)'!CR349</f>
        <v>0</v>
      </c>
      <c r="BO354" s="1">
        <f>'BASE METAS)'!CS349</f>
        <v>0</v>
      </c>
      <c r="BP354" s="1">
        <f>'BASE METAS)'!CT349</f>
        <v>0</v>
      </c>
      <c r="BQ354" s="1">
        <f>'BASE METAS)'!CU349</f>
        <v>0</v>
      </c>
      <c r="BR354" s="1">
        <f>'BASE METAS)'!CV349</f>
        <v>0</v>
      </c>
      <c r="BS354" s="1">
        <f>'BASE METAS)'!CW349</f>
        <v>0</v>
      </c>
      <c r="BT354" s="1">
        <f>'BASE METAS)'!CX349</f>
        <v>0</v>
      </c>
      <c r="BU354" s="1">
        <f>'BASE METAS)'!FA349</f>
        <v>0</v>
      </c>
      <c r="BV354" s="1">
        <f>'BASE METAS)'!FB349</f>
        <v>0</v>
      </c>
      <c r="BW354" s="1">
        <f>'BASE METAS)'!FC349</f>
        <v>0</v>
      </c>
      <c r="BX354" s="1">
        <f>'BASE METAS)'!FD349</f>
        <v>0</v>
      </c>
      <c r="BY354" s="1">
        <f>'BASE METAS)'!FE349</f>
        <v>0</v>
      </c>
      <c r="BZ354" s="1">
        <f>'BASE METAS)'!FF349</f>
        <v>0</v>
      </c>
      <c r="CA354" s="1">
        <f>'BASE METAS)'!FG349</f>
        <v>0</v>
      </c>
      <c r="CB354" s="1">
        <f>'BASE METAS)'!FH349</f>
        <v>0</v>
      </c>
      <c r="CC354" s="1">
        <f>'BASE METAS)'!FI349</f>
        <v>0</v>
      </c>
      <c r="CD354" s="1">
        <f>'BASE METAS)'!FJ349</f>
        <v>0</v>
      </c>
      <c r="CE354" s="1">
        <f>'BASE METAS)'!FK349</f>
        <v>0</v>
      </c>
      <c r="CF354" s="1">
        <f>'BASE METAS)'!FL349</f>
        <v>0</v>
      </c>
      <c r="CG354" s="1">
        <f>'BASE METAS)'!FM349</f>
        <v>0</v>
      </c>
    </row>
    <row r="355" spans="1:85" ht="61.5" customHeight="1" x14ac:dyDescent="0.25">
      <c r="A355" s="1">
        <f>'BASE METAS)'!A350</f>
        <v>54</v>
      </c>
      <c r="B355" s="7102" t="str">
        <f>'BASE METAS)'!B350</f>
        <v xml:space="preserve">INSTITUTO PARA LA EQUIDAD Y EL DESARROLLO DE LAS MUJERES </v>
      </c>
      <c r="C355" s="7171">
        <f>'BASE METAS)'!C350</f>
        <v>1300</v>
      </c>
      <c r="D355" s="5684">
        <f>'BASE METAS)'!D350</f>
        <v>1</v>
      </c>
      <c r="E355" s="7102" t="str">
        <f>'BASE METAS)'!E350</f>
        <v>ATENCIÓN INTEGRAL A LA MUJER</v>
      </c>
      <c r="F355" s="5706" t="str">
        <f>'BASE METAS)'!F350</f>
        <v>I01</v>
      </c>
      <c r="G355" s="5706" t="str">
        <f>'BASE METAS)'!G350</f>
        <v>152</v>
      </c>
      <c r="H355" s="5706" t="str">
        <f>'BASE METAS)'!H350</f>
        <v>07</v>
      </c>
      <c r="I355" s="5706" t="str">
        <f>'BASE METAS)'!I350</f>
        <v>03</v>
      </c>
      <c r="J355" s="5706" t="str">
        <f>'BASE METAS)'!J350</f>
        <v>01</v>
      </c>
      <c r="K355" s="5706" t="str">
        <f>'BASE METAS)'!K350</f>
        <v>02</v>
      </c>
      <c r="L355" s="5706" t="str">
        <f>'BASE METAS)'!L350</f>
        <v>02</v>
      </c>
      <c r="M355" s="5706" t="str">
        <f>'BASE METAS)'!M350</f>
        <v>101</v>
      </c>
      <c r="N355" s="5706" t="str">
        <f>'BASE METAS)'!N350</f>
        <v>Desarrollo Social</v>
      </c>
      <c r="O355" s="5706" t="str">
        <f>'BASE METAS)'!O350</f>
        <v>Atención a la Mujer</v>
      </c>
      <c r="P355" s="5697" t="str">
        <f>'BASE METAS)'!P350</f>
        <v>Salud, seguridad y asistencia social</v>
      </c>
      <c r="Q355" s="5697" t="str">
        <f>'BASE METAS)'!Q350</f>
        <v>Desarrollo social y humano</v>
      </c>
      <c r="R355" s="5697" t="str">
        <f>'BASE METAS)'!R350</f>
        <v>El papel fundamental de la mujer y la perspectiva de género</v>
      </c>
      <c r="S355" s="5697" t="str">
        <f>'BASE METAS)'!S350</f>
        <v>Familia, población y participación de la mujer</v>
      </c>
      <c r="T355" s="5697" t="str">
        <f>'BASE METAS)'!T350</f>
        <v>Atención integral a la mujer</v>
      </c>
      <c r="U355" s="7726" t="str">
        <f>'BASE METAS)'!U350</f>
        <v>Impulsar la perspectiva de género en el municipio  mediante la inclusión de las mujeres en el ámbito económico, social y cultural.</v>
      </c>
      <c r="V355" s="5697" t="str">
        <f>'BASE METAS)'!V350</f>
        <v>Tlalnepantla 
Solidario</v>
      </c>
      <c r="W355" s="5694">
        <f>'BASE METAS)'!W350</f>
        <v>8085280.1699999999</v>
      </c>
      <c r="X355" s="7102" t="str">
        <f>'BASE METAS)'!X350</f>
        <v xml:space="preserve">DEPARTAMENTO DE PROGRAMAS DE APOYO A LAS MUJERES </v>
      </c>
      <c r="Y355" s="457" t="str">
        <f>'BASE METAS)'!Y350</f>
        <v>01</v>
      </c>
      <c r="Z355" s="231" t="str">
        <f>'BASE METAS)'!Z350</f>
        <v>CANALIZAR Y VINCULAR A LAS MUJERES EN LA OBTENCIÓN DE APOYOS Y CRÉDITOS PARA PROYECTOS PRODUCTIVOS</v>
      </c>
      <c r="AA355" s="685" t="str">
        <f>'BASE METAS)'!AA350</f>
        <v>CANALIZACIONES</v>
      </c>
      <c r="AB355" s="459">
        <f>'BASE METAS)'!AB350</f>
        <v>150</v>
      </c>
      <c r="AC355" s="818" t="str">
        <f>'BASE METAS)'!AC350</f>
        <v>30</v>
      </c>
      <c r="AD355" s="631">
        <f>'BASE METAS)'!AD350</f>
        <v>0.2</v>
      </c>
      <c r="AE355" s="818" t="str">
        <f>'BASE METAS)'!AE350</f>
        <v>40</v>
      </c>
      <c r="AF355" s="631">
        <f>'BASE METAS)'!AF350</f>
        <v>0.26666666666666666</v>
      </c>
      <c r="AG355" s="819" t="str">
        <f>'BASE METAS)'!AG350</f>
        <v>40</v>
      </c>
      <c r="AH355" s="631">
        <f>'BASE METAS)'!AH350</f>
        <v>0.26666666666666666</v>
      </c>
      <c r="AI355" s="819" t="str">
        <f>'BASE METAS)'!AI350</f>
        <v>40</v>
      </c>
      <c r="AJ355" s="556">
        <f>'BASE METAS)'!AJ350</f>
        <v>0.26666666666666666</v>
      </c>
      <c r="AK355" s="191">
        <f>'BASE METAS)'!AK350</f>
        <v>1</v>
      </c>
      <c r="AL355" s="1026">
        <f>'BASE METAS)'!AL350</f>
        <v>1</v>
      </c>
      <c r="AM355" s="959" t="str">
        <f>'BASE METAS)'!AM350</f>
        <v>CANALIZACIONES PARA LA OBTENCION DE APOYOS</v>
      </c>
      <c r="AN355" s="959" t="str">
        <f>'BASE METAS)'!AN350</f>
        <v xml:space="preserve"> MIDE EL NUMERO DE CANALIZACIONES SOBRE EL NUMERO DE OBTENCIONES DE APOYOS PARA PROYECTOS PRODUCTIVOS  </v>
      </c>
      <c r="AO355" s="970" t="str">
        <f>'BASE METAS)'!AU350</f>
        <v>DESEMPEÑO</v>
      </c>
      <c r="AP355" s="970" t="str">
        <f>'BASE METAS)'!AO350</f>
        <v xml:space="preserve">      No. CANALIZACIONES OBTENIDAS</v>
      </c>
      <c r="AQ355" s="970" t="str">
        <f>'BASE METAS)'!AP350</f>
        <v>No.  CANALIZACIONES PROGRAMADAS</v>
      </c>
      <c r="AR355" s="970">
        <f>'BASE METAS)'!AQ350</f>
        <v>100</v>
      </c>
      <c r="AS355" s="970" t="str">
        <f>'BASE METAS)'!AR350</f>
        <v>CANALIZACIONES</v>
      </c>
      <c r="AT355" s="970" t="str">
        <f>'BASE METAS)'!AS350</f>
        <v>EFICACIA</v>
      </c>
      <c r="AU355" s="1483">
        <f>'BASE METAS)'!BO350</f>
        <v>0</v>
      </c>
      <c r="AV355" s="1">
        <f>'BASE METAS)'!BQ350</f>
        <v>150</v>
      </c>
      <c r="AW355" s="1">
        <f>'BASE METAS)'!BR350</f>
        <v>0</v>
      </c>
      <c r="AX355" s="1">
        <f>'BASE METAS)'!BS350</f>
        <v>40</v>
      </c>
      <c r="AY355" s="1">
        <f>'BASE METAS)'!BT350</f>
        <v>0</v>
      </c>
      <c r="AZ355" s="1">
        <f>'BASE METAS)'!BU350</f>
        <v>40</v>
      </c>
      <c r="BA355" s="1">
        <f>'BASE METAS)'!BV350</f>
        <v>0</v>
      </c>
      <c r="BB355" s="1">
        <f>'BASE METAS)'!BW350</f>
        <v>0</v>
      </c>
      <c r="BC355" s="1">
        <f>'BASE METAS)'!BX350</f>
        <v>150</v>
      </c>
      <c r="BD355" s="1">
        <f>'BASE METAS)'!BY350</f>
        <v>0</v>
      </c>
      <c r="BE355" s="1">
        <f>'BASE METAS)'!CG350</f>
        <v>0</v>
      </c>
      <c r="BF355" s="1">
        <f>'BASE METAS)'!CJ350</f>
        <v>0</v>
      </c>
      <c r="BG355" s="1">
        <f>'BASE METAS)'!CK350</f>
        <v>0</v>
      </c>
      <c r="BH355" s="1">
        <f>'BASE METAS)'!CL350</f>
        <v>0</v>
      </c>
      <c r="BI355" s="1">
        <f>'BASE METAS)'!CM350</f>
        <v>0</v>
      </c>
      <c r="BJ355" s="1">
        <f>'BASE METAS)'!CN350</f>
        <v>0</v>
      </c>
      <c r="BK355" s="1">
        <f>'BASE METAS)'!CO350</f>
        <v>30</v>
      </c>
      <c r="BL355" s="1">
        <f>'BASE METAS)'!CP350</f>
        <v>0</v>
      </c>
      <c r="BM355" s="1">
        <f>'BASE METAS)'!CQ350</f>
        <v>0</v>
      </c>
      <c r="BN355" s="1">
        <f>'BASE METAS)'!CR350</f>
        <v>0</v>
      </c>
      <c r="BO355" s="1">
        <f>'BASE METAS)'!CS350</f>
        <v>0</v>
      </c>
      <c r="BP355" s="1">
        <f>'BASE METAS)'!CT350</f>
        <v>0</v>
      </c>
      <c r="BQ355" s="1">
        <f>'BASE METAS)'!CU350</f>
        <v>0</v>
      </c>
      <c r="BR355" s="1">
        <f>'BASE METAS)'!CV350</f>
        <v>0</v>
      </c>
      <c r="BS355" s="1">
        <f>'BASE METAS)'!CW350</f>
        <v>0</v>
      </c>
      <c r="BT355" s="1">
        <f>'BASE METAS)'!CX350</f>
        <v>0</v>
      </c>
      <c r="BU355" s="1">
        <f>'BASE METAS)'!FA350</f>
        <v>150</v>
      </c>
      <c r="BV355" s="1">
        <f>'BASE METAS)'!FB350</f>
        <v>0</v>
      </c>
      <c r="BW355" s="1">
        <f>'BASE METAS)'!FC350</f>
        <v>0</v>
      </c>
      <c r="BX355" s="1">
        <f>'BASE METAS)'!FD350</f>
        <v>0</v>
      </c>
      <c r="BY355" s="1">
        <f>'BASE METAS)'!FE350</f>
        <v>0</v>
      </c>
      <c r="BZ355" s="1">
        <f>'BASE METAS)'!FF350</f>
        <v>0</v>
      </c>
      <c r="CA355" s="1">
        <f>'BASE METAS)'!FG350</f>
        <v>0</v>
      </c>
      <c r="CB355" s="1">
        <f>'BASE METAS)'!FH350</f>
        <v>150</v>
      </c>
      <c r="CC355" s="1">
        <f>'BASE METAS)'!FI350</f>
        <v>0</v>
      </c>
      <c r="CD355" s="1">
        <f>'BASE METAS)'!FJ350</f>
        <v>150</v>
      </c>
      <c r="CE355" s="1">
        <f>'BASE METAS)'!FK350</f>
        <v>0</v>
      </c>
      <c r="CF355" s="1">
        <f>'BASE METAS)'!FL350</f>
        <v>0</v>
      </c>
      <c r="CG355" s="1">
        <f>'BASE METAS)'!FM350</f>
        <v>0</v>
      </c>
    </row>
    <row r="356" spans="1:85" ht="76.5" x14ac:dyDescent="0.25">
      <c r="A356" s="1">
        <f>'BASE METAS)'!A351</f>
        <v>0</v>
      </c>
      <c r="B356" s="7145"/>
      <c r="C356" s="7172"/>
      <c r="D356" s="5685"/>
      <c r="E356" s="7145"/>
      <c r="F356" s="5707"/>
      <c r="G356" s="5707"/>
      <c r="H356" s="5707"/>
      <c r="I356" s="5707"/>
      <c r="J356" s="5707"/>
      <c r="K356" s="5707"/>
      <c r="L356" s="5707"/>
      <c r="M356" s="5707"/>
      <c r="N356" s="5707"/>
      <c r="O356" s="5707"/>
      <c r="P356" s="5698"/>
      <c r="Q356" s="5698"/>
      <c r="R356" s="5698"/>
      <c r="S356" s="5698"/>
      <c r="T356" s="5698"/>
      <c r="U356" s="7727"/>
      <c r="V356" s="5698"/>
      <c r="W356" s="5695"/>
      <c r="X356" s="7145"/>
      <c r="Y356" s="458" t="str">
        <f>'BASE METAS)'!Y351</f>
        <v>02</v>
      </c>
      <c r="Z356" s="751" t="str">
        <f>'BASE METAS)'!Z351</f>
        <v>GESTIONAR Y FIRMAR CONVENIOS CON LAS INCUBADORAS PÚBLICAS Y PRIVADAS</v>
      </c>
      <c r="AA356" s="224" t="str">
        <f>'BASE METAS)'!AA351</f>
        <v>CONVENIOS</v>
      </c>
      <c r="AB356" s="460">
        <f>'BASE METAS)'!AB351</f>
        <v>6</v>
      </c>
      <c r="AC356" s="820" t="str">
        <f>'BASE METAS)'!AC351</f>
        <v>1</v>
      </c>
      <c r="AD356" s="544">
        <f>'BASE METAS)'!AD351</f>
        <v>0.16666666666666666</v>
      </c>
      <c r="AE356" s="820" t="str">
        <f>'BASE METAS)'!AE351</f>
        <v>2</v>
      </c>
      <c r="AF356" s="544">
        <f>'BASE METAS)'!AF351</f>
        <v>0.33333333333333331</v>
      </c>
      <c r="AG356" s="821" t="str">
        <f>'BASE METAS)'!AG351</f>
        <v>2</v>
      </c>
      <c r="AH356" s="544">
        <f>'BASE METAS)'!AH351</f>
        <v>0.33333333333333331</v>
      </c>
      <c r="AI356" s="821" t="str">
        <f>'BASE METAS)'!AI351</f>
        <v>1</v>
      </c>
      <c r="AJ356" s="545">
        <f>'BASE METAS)'!AJ351</f>
        <v>0.16666666666666666</v>
      </c>
      <c r="AK356" s="191">
        <f>'BASE METAS)'!AK351</f>
        <v>0.99999999999999989</v>
      </c>
      <c r="AL356" s="1026">
        <f>'BASE METAS)'!AL351</f>
        <v>2</v>
      </c>
      <c r="AM356" s="959" t="str">
        <f>'BASE METAS)'!AM351</f>
        <v xml:space="preserve">GESTION DE CONVENIOS Y CURSOS IMPARTIDOS   </v>
      </c>
      <c r="AN356" s="959" t="str">
        <f>'BASE METAS)'!AN351</f>
        <v xml:space="preserve">MIDE EL NUMERO DE CONVENIOS OBTENIDOS CON INCUBADORAS SOBRE EL NUMERO DE CURSOS IMPARTIDOS A MUJERES EMPRENDEDORAS </v>
      </c>
      <c r="AO356" s="970" t="str">
        <f>'BASE METAS)'!AU351</f>
        <v>DESEMPEÑO</v>
      </c>
      <c r="AP356" s="970" t="str">
        <f>'BASE METAS)'!AO351</f>
        <v>No. CURSOS IMPARTIDOS</v>
      </c>
      <c r="AQ356" s="970" t="str">
        <f>'BASE METAS)'!AP351</f>
        <v>No. CONVENIOS PROGRAMADOS</v>
      </c>
      <c r="AR356" s="970">
        <f>'BASE METAS)'!AQ351</f>
        <v>100</v>
      </c>
      <c r="AS356" s="970" t="str">
        <f>'BASE METAS)'!AR351</f>
        <v>CURSOS</v>
      </c>
      <c r="AT356" s="970" t="str">
        <f>'BASE METAS)'!AS351</f>
        <v>EFICACIA</v>
      </c>
      <c r="AU356" s="1483">
        <f>'BASE METAS)'!BO351</f>
        <v>0</v>
      </c>
      <c r="AV356" s="1">
        <f>'BASE METAS)'!BQ351</f>
        <v>6</v>
      </c>
      <c r="AW356" s="1">
        <f>'BASE METAS)'!BR351</f>
        <v>0</v>
      </c>
      <c r="AX356" s="1">
        <f>'BASE METAS)'!BS351</f>
        <v>2</v>
      </c>
      <c r="AY356" s="1">
        <f>'BASE METAS)'!BT351</f>
        <v>4</v>
      </c>
      <c r="AZ356" s="1">
        <f>'BASE METAS)'!BU351</f>
        <v>-2</v>
      </c>
      <c r="BA356" s="1">
        <f>'BASE METAS)'!BV351</f>
        <v>2</v>
      </c>
      <c r="BB356" s="1">
        <f>'BASE METAS)'!BW351</f>
        <v>4</v>
      </c>
      <c r="BC356" s="1">
        <f>'BASE METAS)'!BX351</f>
        <v>2</v>
      </c>
      <c r="BD356" s="1">
        <f>'BASE METAS)'!BY351</f>
        <v>0.66666666666666663</v>
      </c>
      <c r="BE356" s="1">
        <f>'BASE METAS)'!CG351</f>
        <v>0</v>
      </c>
      <c r="BF356" s="1">
        <f>'BASE METAS)'!CJ351</f>
        <v>0</v>
      </c>
      <c r="BG356" s="1">
        <f>'BASE METAS)'!CK351</f>
        <v>0</v>
      </c>
      <c r="BH356" s="1">
        <f>'BASE METAS)'!CL351</f>
        <v>0</v>
      </c>
      <c r="BI356" s="1">
        <f>'BASE METAS)'!CM351</f>
        <v>0</v>
      </c>
      <c r="BJ356" s="1">
        <f>'BASE METAS)'!CN351</f>
        <v>0</v>
      </c>
      <c r="BK356" s="1">
        <f>'BASE METAS)'!CO351</f>
        <v>1</v>
      </c>
      <c r="BL356" s="1">
        <f>'BASE METAS)'!CP351</f>
        <v>0</v>
      </c>
      <c r="BM356" s="1">
        <f>'BASE METAS)'!CQ351</f>
        <v>0</v>
      </c>
      <c r="BN356" s="1">
        <f>'BASE METAS)'!CR351</f>
        <v>0</v>
      </c>
      <c r="BO356" s="1">
        <f>'BASE METAS)'!CS351</f>
        <v>0</v>
      </c>
      <c r="BP356" s="1">
        <f>'BASE METAS)'!CT351</f>
        <v>0</v>
      </c>
      <c r="BQ356" s="1">
        <f>'BASE METAS)'!CU351</f>
        <v>0</v>
      </c>
      <c r="BR356" s="1">
        <f>'BASE METAS)'!CV351</f>
        <v>0</v>
      </c>
      <c r="BS356" s="1">
        <f>'BASE METAS)'!CW351</f>
        <v>0</v>
      </c>
      <c r="BT356" s="1">
        <f>'BASE METAS)'!CX351</f>
        <v>0</v>
      </c>
      <c r="BU356" s="1">
        <f>'BASE METAS)'!FA351</f>
        <v>6</v>
      </c>
      <c r="BV356" s="1">
        <f>'BASE METAS)'!FB351</f>
        <v>0</v>
      </c>
      <c r="BW356" s="1">
        <f>'BASE METAS)'!FC351</f>
        <v>0</v>
      </c>
      <c r="BX356" s="1">
        <f>'BASE METAS)'!FD351</f>
        <v>0</v>
      </c>
      <c r="BY356" s="1">
        <f>'BASE METAS)'!FE351</f>
        <v>0</v>
      </c>
      <c r="BZ356" s="1">
        <f>'BASE METAS)'!FF351</f>
        <v>0</v>
      </c>
      <c r="CA356" s="1">
        <f>'BASE METAS)'!FG351</f>
        <v>0</v>
      </c>
      <c r="CB356" s="1">
        <f>'BASE METAS)'!FH351</f>
        <v>6</v>
      </c>
      <c r="CC356" s="1">
        <f>'BASE METAS)'!FI351</f>
        <v>0</v>
      </c>
      <c r="CD356" s="1">
        <f>'BASE METAS)'!FJ351</f>
        <v>6</v>
      </c>
      <c r="CE356" s="1">
        <f>'BASE METAS)'!FK351</f>
        <v>0</v>
      </c>
      <c r="CF356" s="1">
        <f>'BASE METAS)'!FL351</f>
        <v>2</v>
      </c>
      <c r="CG356" s="1">
        <f>'BASE METAS)'!FM351</f>
        <v>2</v>
      </c>
    </row>
    <row r="357" spans="1:85" ht="51" x14ac:dyDescent="0.25">
      <c r="A357" s="1">
        <f>'BASE METAS)'!A352</f>
        <v>0</v>
      </c>
      <c r="B357" s="7145"/>
      <c r="C357" s="7172"/>
      <c r="D357" s="5685"/>
      <c r="E357" s="7145"/>
      <c r="F357" s="5707"/>
      <c r="G357" s="5707"/>
      <c r="H357" s="5707"/>
      <c r="I357" s="5707"/>
      <c r="J357" s="5707"/>
      <c r="K357" s="5707"/>
      <c r="L357" s="5707"/>
      <c r="M357" s="5707"/>
      <c r="N357" s="5707"/>
      <c r="O357" s="5707"/>
      <c r="P357" s="5698"/>
      <c r="Q357" s="5698"/>
      <c r="R357" s="5698"/>
      <c r="S357" s="5698"/>
      <c r="T357" s="5698"/>
      <c r="U357" s="7727"/>
      <c r="V357" s="5698"/>
      <c r="W357" s="5695"/>
      <c r="X357" s="7145"/>
      <c r="Y357" s="458" t="str">
        <f>'BASE METAS)'!Y352</f>
        <v>03</v>
      </c>
      <c r="Z357" s="751" t="str">
        <f>'BASE METAS)'!Z352</f>
        <v>GESTIONAR BECAS ECONÓMICAS PARA LAS MUJERES CON CARRERA TRUNCA</v>
      </c>
      <c r="AA357" s="223" t="str">
        <f>'BASE METAS)'!AA352</f>
        <v>BECAS</v>
      </c>
      <c r="AB357" s="460">
        <f>'BASE METAS)'!AB352</f>
        <v>500</v>
      </c>
      <c r="AC357" s="822" t="str">
        <f>'BASE METAS)'!AC352</f>
        <v>0</v>
      </c>
      <c r="AD357" s="544">
        <f>'BASE METAS)'!AD352</f>
        <v>0</v>
      </c>
      <c r="AE357" s="822" t="str">
        <f>'BASE METAS)'!AE352</f>
        <v>250</v>
      </c>
      <c r="AF357" s="544">
        <f>'BASE METAS)'!AF352</f>
        <v>0.5</v>
      </c>
      <c r="AG357" s="821" t="str">
        <f>'BASE METAS)'!AG352</f>
        <v>0</v>
      </c>
      <c r="AH357" s="544">
        <f>'BASE METAS)'!AH352</f>
        <v>0</v>
      </c>
      <c r="AI357" s="821" t="str">
        <f>'BASE METAS)'!AI352</f>
        <v>250</v>
      </c>
      <c r="AJ357" s="545">
        <f>'BASE METAS)'!AJ352</f>
        <v>0.5</v>
      </c>
      <c r="AK357" s="191">
        <f>'BASE METAS)'!AK352</f>
        <v>1</v>
      </c>
      <c r="AL357" s="1026">
        <f>'BASE METAS)'!AL352</f>
        <v>3</v>
      </c>
      <c r="AM357" s="959" t="str">
        <f>'BASE METAS)'!AM352</f>
        <v xml:space="preserve">GESTIONAR BECAS PARA MUJERES </v>
      </c>
      <c r="AN357" s="959" t="str">
        <f>'BASE METAS)'!AN352</f>
        <v>MIDE EL NUMERO DE BECAS GESTIONADAS SOBRE EL NUMERO DE BECAS PROGRAMADAS</v>
      </c>
      <c r="AO357" s="970" t="str">
        <f>'BASE METAS)'!AU352</f>
        <v>DESEMPEÑO</v>
      </c>
      <c r="AP357" s="970" t="str">
        <f>'BASE METAS)'!AO352</f>
        <v xml:space="preserve">No. BECAS GESTIONADAS </v>
      </c>
      <c r="AQ357" s="970" t="str">
        <f>'BASE METAS)'!AP352</f>
        <v>No. BECAS PROGRAMADAS</v>
      </c>
      <c r="AR357" s="970">
        <f>'BASE METAS)'!AQ352</f>
        <v>100</v>
      </c>
      <c r="AS357" s="1078" t="str">
        <f>'BASE METAS)'!AR352</f>
        <v>BECAS</v>
      </c>
      <c r="AT357" s="970" t="str">
        <f>'BASE METAS)'!AS352</f>
        <v>EFICACIA</v>
      </c>
      <c r="AU357" s="1483">
        <f>'BASE METAS)'!BO352</f>
        <v>-250</v>
      </c>
      <c r="AV357" s="1">
        <f>'BASE METAS)'!BQ352</f>
        <v>500</v>
      </c>
      <c r="AW357" s="1">
        <f>'BASE METAS)'!BR352</f>
        <v>0</v>
      </c>
      <c r="AX357" s="1">
        <f>'BASE METAS)'!BS352</f>
        <v>250</v>
      </c>
      <c r="AY357" s="1">
        <f>'BASE METAS)'!BT352</f>
        <v>0</v>
      </c>
      <c r="AZ357" s="1">
        <f>'BASE METAS)'!BU352</f>
        <v>250</v>
      </c>
      <c r="BA357" s="1">
        <f>'BASE METAS)'!BV352</f>
        <v>0</v>
      </c>
      <c r="BB357" s="1">
        <f>'BASE METAS)'!BW352</f>
        <v>0</v>
      </c>
      <c r="BC357" s="1">
        <f>'BASE METAS)'!BX352</f>
        <v>500</v>
      </c>
      <c r="BD357" s="1">
        <f>'BASE METAS)'!BY352</f>
        <v>0</v>
      </c>
      <c r="BE357" s="1">
        <f>'BASE METAS)'!CG352</f>
        <v>0</v>
      </c>
      <c r="BF357" s="1">
        <f>'BASE METAS)'!CJ352</f>
        <v>0</v>
      </c>
      <c r="BG357" s="1">
        <f>'BASE METAS)'!CK352</f>
        <v>0</v>
      </c>
      <c r="BH357" s="1">
        <f>'BASE METAS)'!CL352</f>
        <v>0</v>
      </c>
      <c r="BI357" s="1">
        <f>'BASE METAS)'!CM352</f>
        <v>0</v>
      </c>
      <c r="BJ357" s="1">
        <f>'BASE METAS)'!CN352</f>
        <v>0</v>
      </c>
      <c r="BK357" s="1">
        <f>'BASE METAS)'!CO352</f>
        <v>0</v>
      </c>
      <c r="BL357" s="1">
        <f>'BASE METAS)'!CP352</f>
        <v>0</v>
      </c>
      <c r="BM357" s="1">
        <f>'BASE METAS)'!CQ352</f>
        <v>0</v>
      </c>
      <c r="BN357" s="1">
        <f>'BASE METAS)'!CR352</f>
        <v>0</v>
      </c>
      <c r="BO357" s="1">
        <f>'BASE METAS)'!CS352</f>
        <v>0</v>
      </c>
      <c r="BP357" s="1">
        <f>'BASE METAS)'!CT352</f>
        <v>0</v>
      </c>
      <c r="BQ357" s="1">
        <f>'BASE METAS)'!CU352</f>
        <v>0</v>
      </c>
      <c r="BR357" s="1">
        <f>'BASE METAS)'!CV352</f>
        <v>0</v>
      </c>
      <c r="BS357" s="1">
        <f>'BASE METAS)'!CW352</f>
        <v>0</v>
      </c>
      <c r="BT357" s="1">
        <f>'BASE METAS)'!CX352</f>
        <v>0</v>
      </c>
      <c r="BU357" s="1">
        <f>'BASE METAS)'!FA352</f>
        <v>500</v>
      </c>
      <c r="BV357" s="1">
        <f>'BASE METAS)'!FB352</f>
        <v>0</v>
      </c>
      <c r="BW357" s="1">
        <f>'BASE METAS)'!FC352</f>
        <v>0</v>
      </c>
      <c r="BX357" s="1">
        <f>'BASE METAS)'!FD352</f>
        <v>0</v>
      </c>
      <c r="BY357" s="1">
        <f>'BASE METAS)'!FE352</f>
        <v>0</v>
      </c>
      <c r="BZ357" s="1">
        <f>'BASE METAS)'!FF352</f>
        <v>0</v>
      </c>
      <c r="CA357" s="1">
        <f>'BASE METAS)'!FG352</f>
        <v>0</v>
      </c>
      <c r="CB357" s="1">
        <f>'BASE METAS)'!FH352</f>
        <v>500</v>
      </c>
      <c r="CC357" s="1">
        <f>'BASE METAS)'!FI352</f>
        <v>0</v>
      </c>
      <c r="CD357" s="1">
        <f>'BASE METAS)'!FJ352</f>
        <v>500</v>
      </c>
      <c r="CE357" s="1">
        <f>'BASE METAS)'!FK352</f>
        <v>0</v>
      </c>
      <c r="CF357" s="1">
        <f>'BASE METAS)'!FL352</f>
        <v>0</v>
      </c>
      <c r="CG357" s="1">
        <f>'BASE METAS)'!FM352</f>
        <v>0</v>
      </c>
    </row>
    <row r="358" spans="1:85" ht="51" x14ac:dyDescent="0.25">
      <c r="A358" s="1">
        <f>'BASE METAS)'!A353</f>
        <v>0</v>
      </c>
      <c r="B358" s="7145"/>
      <c r="C358" s="7172"/>
      <c r="D358" s="5685"/>
      <c r="E358" s="7145"/>
      <c r="F358" s="5707"/>
      <c r="G358" s="5707"/>
      <c r="H358" s="5707"/>
      <c r="I358" s="5707"/>
      <c r="J358" s="5707"/>
      <c r="K358" s="5707"/>
      <c r="L358" s="5707"/>
      <c r="M358" s="5707"/>
      <c r="N358" s="5707"/>
      <c r="O358" s="5707"/>
      <c r="P358" s="5698"/>
      <c r="Q358" s="5698"/>
      <c r="R358" s="5698"/>
      <c r="S358" s="5698"/>
      <c r="T358" s="5698"/>
      <c r="U358" s="7727"/>
      <c r="V358" s="5698"/>
      <c r="W358" s="5695"/>
      <c r="X358" s="7145"/>
      <c r="Y358" s="458" t="str">
        <f>'BASE METAS)'!Y353</f>
        <v>04</v>
      </c>
      <c r="Z358" s="751" t="str">
        <f>'BASE METAS)'!Z353</f>
        <v>GESTIONAR Y FIRMAR CONVENIOS CON LAS EMPRESAS LOCALES PARA OTORGAR DESCUENTOS</v>
      </c>
      <c r="AA358" s="223" t="str">
        <f>'BASE METAS)'!AA353</f>
        <v>CONVENIOS</v>
      </c>
      <c r="AB358" s="460">
        <f>'BASE METAS)'!AB353</f>
        <v>200</v>
      </c>
      <c r="AC358" s="822" t="str">
        <f>'BASE METAS)'!AC353</f>
        <v>50</v>
      </c>
      <c r="AD358" s="544">
        <f>'BASE METAS)'!AD353</f>
        <v>0.25</v>
      </c>
      <c r="AE358" s="822" t="str">
        <f>'BASE METAS)'!AE353</f>
        <v>150</v>
      </c>
      <c r="AF358" s="544">
        <f>'BASE METAS)'!AF353</f>
        <v>0.75</v>
      </c>
      <c r="AG358" s="821" t="str">
        <f>'BASE METAS)'!AG353</f>
        <v>0</v>
      </c>
      <c r="AH358" s="544">
        <f>'BASE METAS)'!AH353</f>
        <v>0</v>
      </c>
      <c r="AI358" s="821" t="str">
        <f>'BASE METAS)'!AI353</f>
        <v>0</v>
      </c>
      <c r="AJ358" s="545">
        <f>'BASE METAS)'!AJ353</f>
        <v>0</v>
      </c>
      <c r="AK358" s="191">
        <f>'BASE METAS)'!AK353</f>
        <v>1</v>
      </c>
      <c r="AL358" s="1026">
        <f>'BASE METAS)'!AL353</f>
        <v>4</v>
      </c>
      <c r="AM358" s="959" t="str">
        <f>'BASE METAS)'!AM353</f>
        <v xml:space="preserve">GESTION DE CONVENIOS  </v>
      </c>
      <c r="AN358" s="959" t="str">
        <f>'BASE METAS)'!AN353</f>
        <v>MIDE EL NUMERO DE CONVENIOS FIRMADOS SOBRE EL NUMERO DE CONVENIOS PROGRAMADOS</v>
      </c>
      <c r="AO358" s="970" t="str">
        <f>'BASE METAS)'!AU353</f>
        <v>DESEMPEÑO</v>
      </c>
      <c r="AP358" s="970" t="str">
        <f>'BASE METAS)'!AO353</f>
        <v xml:space="preserve">No. CONVENIOS FIRMADOS </v>
      </c>
      <c r="AQ358" s="970" t="str">
        <f>'BASE METAS)'!AP353</f>
        <v>No. CONVENIOS PROGRAMADOS</v>
      </c>
      <c r="AR358" s="970">
        <f>'BASE METAS)'!AQ353</f>
        <v>100</v>
      </c>
      <c r="AS358" s="1078" t="str">
        <f>'BASE METAS)'!AR353</f>
        <v>CONVENIOS</v>
      </c>
      <c r="AT358" s="970" t="str">
        <f>'BASE METAS)'!AS353</f>
        <v>EFICACIA</v>
      </c>
      <c r="AU358" s="1483">
        <f>'BASE METAS)'!BO353</f>
        <v>0</v>
      </c>
      <c r="AV358" s="1">
        <f>'BASE METAS)'!BQ353</f>
        <v>200</v>
      </c>
      <c r="AW358" s="1">
        <f>'BASE METAS)'!BR353</f>
        <v>0</v>
      </c>
      <c r="AX358" s="1">
        <f>'BASE METAS)'!BS353</f>
        <v>150</v>
      </c>
      <c r="AY358" s="1">
        <f>'BASE METAS)'!BT353</f>
        <v>202</v>
      </c>
      <c r="AZ358" s="1">
        <f>'BASE METAS)'!BU353</f>
        <v>-52</v>
      </c>
      <c r="BA358" s="1">
        <f>'BASE METAS)'!BV353</f>
        <v>1.3466666666666667</v>
      </c>
      <c r="BB358" s="1">
        <f>'BASE METAS)'!BW353</f>
        <v>202</v>
      </c>
      <c r="BC358" s="1">
        <f>'BASE METAS)'!BX353</f>
        <v>-2</v>
      </c>
      <c r="BD358" s="1">
        <f>'BASE METAS)'!BY353</f>
        <v>1.01</v>
      </c>
      <c r="BE358" s="1">
        <f>'BASE METAS)'!CG353</f>
        <v>0</v>
      </c>
      <c r="BF358" s="1">
        <f>'BASE METAS)'!CJ353</f>
        <v>0</v>
      </c>
      <c r="BG358" s="1">
        <f>'BASE METAS)'!CK353</f>
        <v>0</v>
      </c>
      <c r="BH358" s="1">
        <f>'BASE METAS)'!CL353</f>
        <v>0</v>
      </c>
      <c r="BI358" s="1">
        <f>'BASE METAS)'!CM353</f>
        <v>0</v>
      </c>
      <c r="BJ358" s="1">
        <f>'BASE METAS)'!CN353</f>
        <v>0</v>
      </c>
      <c r="BK358" s="1">
        <f>'BASE METAS)'!CO353</f>
        <v>50</v>
      </c>
      <c r="BL358" s="1">
        <f>'BASE METAS)'!CP353</f>
        <v>0</v>
      </c>
      <c r="BM358" s="1">
        <f>'BASE METAS)'!CQ353</f>
        <v>0</v>
      </c>
      <c r="BN358" s="1">
        <f>'BASE METAS)'!CR353</f>
        <v>0</v>
      </c>
      <c r="BO358" s="1">
        <f>'BASE METAS)'!CS353</f>
        <v>0</v>
      </c>
      <c r="BP358" s="1">
        <f>'BASE METAS)'!CT353</f>
        <v>0</v>
      </c>
      <c r="BQ358" s="1">
        <f>'BASE METAS)'!CU353</f>
        <v>0</v>
      </c>
      <c r="BR358" s="1">
        <f>'BASE METAS)'!CV353</f>
        <v>0</v>
      </c>
      <c r="BS358" s="1">
        <f>'BASE METAS)'!CW353</f>
        <v>0</v>
      </c>
      <c r="BT358" s="1">
        <f>'BASE METAS)'!CX353</f>
        <v>0</v>
      </c>
      <c r="BU358" s="1">
        <f>'BASE METAS)'!FA353</f>
        <v>200</v>
      </c>
      <c r="BV358" s="1">
        <f>'BASE METAS)'!FB353</f>
        <v>0</v>
      </c>
      <c r="BW358" s="1">
        <f>'BASE METAS)'!FC353</f>
        <v>50</v>
      </c>
      <c r="BX358" s="1">
        <f>'BASE METAS)'!FD353</f>
        <v>100</v>
      </c>
      <c r="BY358" s="1">
        <f>'BASE METAS)'!FE353</f>
        <v>50</v>
      </c>
      <c r="BZ358" s="1">
        <f>'BASE METAS)'!FF353</f>
        <v>0</v>
      </c>
      <c r="CA358" s="1">
        <f>'BASE METAS)'!FG353</f>
        <v>100</v>
      </c>
      <c r="CB358" s="1">
        <f>'BASE METAS)'!FH353</f>
        <v>100</v>
      </c>
      <c r="CC358" s="1">
        <f>'BASE METAS)'!FI353</f>
        <v>0.5</v>
      </c>
      <c r="CD358" s="1">
        <f>'BASE METAS)'!FJ353</f>
        <v>200</v>
      </c>
      <c r="CE358" s="1">
        <f>'BASE METAS)'!FK353</f>
        <v>0</v>
      </c>
      <c r="CF358" s="1">
        <f>'BASE METAS)'!FL353</f>
        <v>100</v>
      </c>
      <c r="CG358" s="1">
        <f>'BASE METAS)'!FM353</f>
        <v>102</v>
      </c>
    </row>
    <row r="359" spans="1:85" ht="63.75" x14ac:dyDescent="0.25">
      <c r="A359" s="1">
        <f>'BASE METAS)'!A354</f>
        <v>0</v>
      </c>
      <c r="B359" s="7145"/>
      <c r="C359" s="7172"/>
      <c r="D359" s="5685"/>
      <c r="E359" s="7145"/>
      <c r="F359" s="5707"/>
      <c r="G359" s="5707"/>
      <c r="H359" s="5707"/>
      <c r="I359" s="5707"/>
      <c r="J359" s="5707"/>
      <c r="K359" s="5707"/>
      <c r="L359" s="5707"/>
      <c r="M359" s="5707"/>
      <c r="N359" s="5707"/>
      <c r="O359" s="5707"/>
      <c r="P359" s="5698"/>
      <c r="Q359" s="5698"/>
      <c r="R359" s="5698"/>
      <c r="S359" s="5698"/>
      <c r="T359" s="5698"/>
      <c r="U359" s="7727"/>
      <c r="V359" s="5698"/>
      <c r="W359" s="5695"/>
      <c r="X359" s="7145"/>
      <c r="Y359" s="458" t="str">
        <f>'BASE METAS)'!Y354</f>
        <v>05</v>
      </c>
      <c r="Z359" s="751" t="str">
        <f>'BASE METAS)'!Z354</f>
        <v>OTORGAR TARJETAS PARA EL DESARROLLO DE LAS MUJERES</v>
      </c>
      <c r="AA359" s="223" t="str">
        <f>'BASE METAS)'!AA354</f>
        <v>TARJETAS</v>
      </c>
      <c r="AB359" s="460">
        <f>'BASE METAS)'!AB354</f>
        <v>45000</v>
      </c>
      <c r="AC359" s="822" t="str">
        <f>'BASE METAS)'!AC354</f>
        <v>11250</v>
      </c>
      <c r="AD359" s="544">
        <f>'BASE METAS)'!AD354</f>
        <v>0.25</v>
      </c>
      <c r="AE359" s="822" t="str">
        <f>'BASE METAS)'!AE354</f>
        <v>11250</v>
      </c>
      <c r="AF359" s="544">
        <f>'BASE METAS)'!AF354</f>
        <v>0.25</v>
      </c>
      <c r="AG359" s="822" t="str">
        <f>'BASE METAS)'!AG354</f>
        <v>11250</v>
      </c>
      <c r="AH359" s="544">
        <f>'BASE METAS)'!AH354</f>
        <v>0.25</v>
      </c>
      <c r="AI359" s="822" t="str">
        <f>'BASE METAS)'!AI354</f>
        <v>11250</v>
      </c>
      <c r="AJ359" s="545">
        <f>'BASE METAS)'!AJ354</f>
        <v>0.25</v>
      </c>
      <c r="AK359" s="191">
        <f>'BASE METAS)'!AK354</f>
        <v>1</v>
      </c>
      <c r="AL359" s="1026">
        <f>'BASE METAS)'!AL354</f>
        <v>5</v>
      </c>
      <c r="AM359" s="970" t="str">
        <f>'BASE METAS)'!AM354</f>
        <v xml:space="preserve">APOYOS Y DESCUENTOS PARA LAS MUJERES </v>
      </c>
      <c r="AN359" s="970" t="str">
        <f>'BASE METAS)'!AN354</f>
        <v>MIDE EL NUMERO DE MUJERES BENEFICIADAS A TRAVES DE LA ENTREGA DE LA TARJETA SOBRE EL NUMERO DE TARJETAS PROGRAMADAS</v>
      </c>
      <c r="AO359" s="970" t="str">
        <f>'BASE METAS)'!AU354</f>
        <v>DESEMPEÑO</v>
      </c>
      <c r="AP359" s="970" t="str">
        <f>'BASE METAS)'!AO354</f>
        <v>No. TARJETAS ENTREGADAS</v>
      </c>
      <c r="AQ359" s="970" t="str">
        <f>'BASE METAS)'!AP354</f>
        <v>NO. TARJETAS PROGRAMADAS</v>
      </c>
      <c r="AR359" s="970">
        <f>'BASE METAS)'!AQ354</f>
        <v>100</v>
      </c>
      <c r="AS359" s="1078" t="str">
        <f>'BASE METAS)'!AR354</f>
        <v>TARJETAS</v>
      </c>
      <c r="AT359" s="970" t="str">
        <f>'BASE METAS)'!AS354</f>
        <v>EFICACIA</v>
      </c>
      <c r="AU359" s="1483">
        <f>'BASE METAS)'!BO354</f>
        <v>0</v>
      </c>
      <c r="AV359" s="1">
        <f>'BASE METAS)'!BQ354</f>
        <v>45000</v>
      </c>
      <c r="AW359" s="1">
        <f>'BASE METAS)'!BR354</f>
        <v>0</v>
      </c>
      <c r="AX359" s="1">
        <f>'BASE METAS)'!BS354</f>
        <v>11250</v>
      </c>
      <c r="AY359" s="1">
        <f>'BASE METAS)'!BT354</f>
        <v>0</v>
      </c>
      <c r="AZ359" s="1">
        <f>'BASE METAS)'!BU354</f>
        <v>11250</v>
      </c>
      <c r="BA359" s="1">
        <f>'BASE METAS)'!BV354</f>
        <v>0</v>
      </c>
      <c r="BB359" s="1">
        <f>'BASE METAS)'!BW354</f>
        <v>0</v>
      </c>
      <c r="BC359" s="1">
        <f>'BASE METAS)'!BX354</f>
        <v>45000</v>
      </c>
      <c r="BD359" s="1">
        <f>'BASE METAS)'!BY354</f>
        <v>0</v>
      </c>
      <c r="BE359" s="1">
        <f>'BASE METAS)'!CG354</f>
        <v>0</v>
      </c>
      <c r="BF359" s="1">
        <f>'BASE METAS)'!CJ354</f>
        <v>0</v>
      </c>
      <c r="BG359" s="1">
        <f>'BASE METAS)'!CK354</f>
        <v>0</v>
      </c>
      <c r="BH359" s="1">
        <f>'BASE METAS)'!CL354</f>
        <v>0</v>
      </c>
      <c r="BI359" s="1">
        <f>'BASE METAS)'!CM354</f>
        <v>0</v>
      </c>
      <c r="BJ359" s="1">
        <f>'BASE METAS)'!CN354</f>
        <v>0</v>
      </c>
      <c r="BK359" s="1">
        <f>'BASE METAS)'!CO354</f>
        <v>11250</v>
      </c>
      <c r="BL359" s="1">
        <f>'BASE METAS)'!CP354</f>
        <v>0</v>
      </c>
      <c r="BM359" s="1">
        <f>'BASE METAS)'!CQ354</f>
        <v>0</v>
      </c>
      <c r="BN359" s="1">
        <f>'BASE METAS)'!CR354</f>
        <v>0</v>
      </c>
      <c r="BO359" s="1">
        <f>'BASE METAS)'!CS354</f>
        <v>0</v>
      </c>
      <c r="BP359" s="1">
        <f>'BASE METAS)'!CT354</f>
        <v>0</v>
      </c>
      <c r="BQ359" s="1">
        <f>'BASE METAS)'!CU354</f>
        <v>0</v>
      </c>
      <c r="BR359" s="1">
        <f>'BASE METAS)'!CV354</f>
        <v>0</v>
      </c>
      <c r="BS359" s="1">
        <f>'BASE METAS)'!CW354</f>
        <v>0</v>
      </c>
      <c r="BT359" s="1">
        <f>'BASE METAS)'!CX354</f>
        <v>0</v>
      </c>
      <c r="BU359" s="1">
        <f>'BASE METAS)'!FA354</f>
        <v>45000</v>
      </c>
      <c r="BV359" s="1">
        <f>'BASE METAS)'!FB354</f>
        <v>0</v>
      </c>
      <c r="BW359" s="1">
        <f>'BASE METAS)'!FC354</f>
        <v>0</v>
      </c>
      <c r="BX359" s="1">
        <f>'BASE METAS)'!FD354</f>
        <v>0</v>
      </c>
      <c r="BY359" s="1">
        <f>'BASE METAS)'!FE354</f>
        <v>0</v>
      </c>
      <c r="BZ359" s="1">
        <f>'BASE METAS)'!FF354</f>
        <v>0</v>
      </c>
      <c r="CA359" s="1">
        <f>'BASE METAS)'!FG354</f>
        <v>0</v>
      </c>
      <c r="CB359" s="1">
        <f>'BASE METAS)'!FH354</f>
        <v>45000</v>
      </c>
      <c r="CC359" s="1">
        <f>'BASE METAS)'!FI354</f>
        <v>0</v>
      </c>
      <c r="CD359" s="1">
        <f>'BASE METAS)'!FJ354</f>
        <v>45000</v>
      </c>
      <c r="CE359" s="1">
        <f>'BASE METAS)'!FK354</f>
        <v>0</v>
      </c>
      <c r="CF359" s="1">
        <f>'BASE METAS)'!FL354</f>
        <v>0</v>
      </c>
      <c r="CG359" s="1">
        <f>'BASE METAS)'!FM354</f>
        <v>0</v>
      </c>
    </row>
    <row r="360" spans="1:85" ht="38.25" x14ac:dyDescent="0.25">
      <c r="A360" s="1">
        <f>'BASE METAS)'!A355</f>
        <v>0</v>
      </c>
      <c r="B360" s="7145"/>
      <c r="C360" s="7172"/>
      <c r="D360" s="5685"/>
      <c r="E360" s="7145"/>
      <c r="F360" s="5707"/>
      <c r="G360" s="5707"/>
      <c r="H360" s="5707"/>
      <c r="I360" s="5707"/>
      <c r="J360" s="5707"/>
      <c r="K360" s="5707"/>
      <c r="L360" s="5707"/>
      <c r="M360" s="5707"/>
      <c r="N360" s="5707"/>
      <c r="O360" s="5707"/>
      <c r="P360" s="5698"/>
      <c r="Q360" s="5698"/>
      <c r="R360" s="5698"/>
      <c r="S360" s="5698"/>
      <c r="T360" s="5698"/>
      <c r="U360" s="7727"/>
      <c r="V360" s="5698"/>
      <c r="W360" s="5695"/>
      <c r="X360" s="7145"/>
      <c r="Y360" s="458" t="str">
        <f>'BASE METAS)'!Y355</f>
        <v>06</v>
      </c>
      <c r="Z360" s="751" t="str">
        <f>'BASE METAS)'!Z355</f>
        <v>IMPARTIR TALLERES DE ECONOMÍA DOMÉSTICA</v>
      </c>
      <c r="AA360" s="224" t="str">
        <f>'BASE METAS)'!AA355</f>
        <v>TALLER</v>
      </c>
      <c r="AB360" s="460">
        <f>'BASE METAS)'!AB355</f>
        <v>120</v>
      </c>
      <c r="AC360" s="822" t="str">
        <f>'BASE METAS)'!AC355</f>
        <v>30</v>
      </c>
      <c r="AD360" s="544">
        <f>'BASE METAS)'!AD355</f>
        <v>0.25</v>
      </c>
      <c r="AE360" s="822" t="str">
        <f>'BASE METAS)'!AE355</f>
        <v>30</v>
      </c>
      <c r="AF360" s="544">
        <f>'BASE METAS)'!AF355</f>
        <v>0.25</v>
      </c>
      <c r="AG360" s="822" t="str">
        <f>'BASE METAS)'!AG355</f>
        <v>30</v>
      </c>
      <c r="AH360" s="544">
        <f>'BASE METAS)'!AH355</f>
        <v>0.25</v>
      </c>
      <c r="AI360" s="822" t="str">
        <f>'BASE METAS)'!AI355</f>
        <v>30</v>
      </c>
      <c r="AJ360" s="545">
        <f>'BASE METAS)'!AJ355</f>
        <v>0.25</v>
      </c>
      <c r="AK360" s="191">
        <f>'BASE METAS)'!AK355</f>
        <v>1</v>
      </c>
      <c r="AL360" s="1102" t="str">
        <f>'BASE METAS)'!AL355</f>
        <v>6</v>
      </c>
      <c r="AM360" s="970" t="str">
        <f>'BASE METAS)'!AM355</f>
        <v xml:space="preserve">TALLERES ECONOMIA DOMESTICA  </v>
      </c>
      <c r="AN360" s="970" t="str">
        <f>'BASE METAS)'!AN355</f>
        <v>MIDE EL NUMERO DE TALLERES IMPARTIDOS SOBRE EL NUMERO   DE  TALLERES PROGRAMADOS</v>
      </c>
      <c r="AO360" s="970" t="str">
        <f>'BASE METAS)'!AU355</f>
        <v>DESEMPEÑO</v>
      </c>
      <c r="AP360" s="970" t="str">
        <f>'BASE METAS)'!AO355</f>
        <v>No. TALLERES IMPARTIDOS</v>
      </c>
      <c r="AQ360" s="970" t="str">
        <f>'BASE METAS)'!AP355</f>
        <v>No. TALLERES PROGRAMADOS</v>
      </c>
      <c r="AR360" s="970">
        <f>'BASE METAS)'!AQ355</f>
        <v>100</v>
      </c>
      <c r="AS360" s="1078" t="str">
        <f>'BASE METAS)'!AR355</f>
        <v>TALLERES</v>
      </c>
      <c r="AT360" s="970" t="str">
        <f>'BASE METAS)'!AS355</f>
        <v>EFICACIA</v>
      </c>
      <c r="AU360" s="1483">
        <f>'BASE METAS)'!BO355</f>
        <v>0</v>
      </c>
      <c r="AV360" s="1">
        <f>'BASE METAS)'!BQ355</f>
        <v>120</v>
      </c>
      <c r="AW360" s="1">
        <f>'BASE METAS)'!BR355</f>
        <v>0</v>
      </c>
      <c r="AX360" s="1">
        <f>'BASE METAS)'!BS355</f>
        <v>30</v>
      </c>
      <c r="AY360" s="1">
        <f>'BASE METAS)'!BT355</f>
        <v>75</v>
      </c>
      <c r="AZ360" s="1">
        <f>'BASE METAS)'!BU355</f>
        <v>-45</v>
      </c>
      <c r="BA360" s="1">
        <f>'BASE METAS)'!BV355</f>
        <v>2.5</v>
      </c>
      <c r="BB360" s="1">
        <f>'BASE METAS)'!BW355</f>
        <v>108</v>
      </c>
      <c r="BC360" s="1">
        <f>'BASE METAS)'!BX355</f>
        <v>12</v>
      </c>
      <c r="BD360" s="1">
        <f>'BASE METAS)'!BY355</f>
        <v>0.9</v>
      </c>
      <c r="BE360" s="1">
        <f>'BASE METAS)'!CG355</f>
        <v>33</v>
      </c>
      <c r="BF360" s="1">
        <f>'BASE METAS)'!CJ355</f>
        <v>0</v>
      </c>
      <c r="BG360" s="1">
        <f>'BASE METAS)'!CK355</f>
        <v>0</v>
      </c>
      <c r="BH360" s="1">
        <f>'BASE METAS)'!CL355</f>
        <v>0</v>
      </c>
      <c r="BI360" s="1">
        <f>'BASE METAS)'!CM355</f>
        <v>10</v>
      </c>
      <c r="BJ360" s="1">
        <f>'BASE METAS)'!CN355</f>
        <v>10</v>
      </c>
      <c r="BK360" s="1">
        <f>'BASE METAS)'!CO355</f>
        <v>10</v>
      </c>
      <c r="BL360" s="1">
        <f>'BASE METAS)'!CP355</f>
        <v>0</v>
      </c>
      <c r="BM360" s="1">
        <f>'BASE METAS)'!CQ355</f>
        <v>0</v>
      </c>
      <c r="BN360" s="1">
        <f>'BASE METAS)'!CR355</f>
        <v>0</v>
      </c>
      <c r="BO360" s="1">
        <f>'BASE METAS)'!CS355</f>
        <v>0</v>
      </c>
      <c r="BP360" s="1">
        <f>'BASE METAS)'!CT355</f>
        <v>0</v>
      </c>
      <c r="BQ360" s="1">
        <f>'BASE METAS)'!CU355</f>
        <v>0</v>
      </c>
      <c r="BR360" s="1">
        <f>'BASE METAS)'!CV355</f>
        <v>0</v>
      </c>
      <c r="BS360" s="1">
        <f>'BASE METAS)'!CW355</f>
        <v>0</v>
      </c>
      <c r="BT360" s="1">
        <f>'BASE METAS)'!CX355</f>
        <v>0</v>
      </c>
      <c r="BU360" s="1">
        <f>'BASE METAS)'!FA355</f>
        <v>120</v>
      </c>
      <c r="BV360" s="1">
        <f>'BASE METAS)'!FB355</f>
        <v>0</v>
      </c>
      <c r="BW360" s="1">
        <f>'BASE METAS)'!FC355</f>
        <v>10</v>
      </c>
      <c r="BX360" s="1">
        <f>'BASE METAS)'!FD355</f>
        <v>16</v>
      </c>
      <c r="BY360" s="1">
        <f>'BASE METAS)'!FE355</f>
        <v>6</v>
      </c>
      <c r="BZ360" s="1">
        <f>'BASE METAS)'!FF355</f>
        <v>1.6</v>
      </c>
      <c r="CA360" s="1">
        <f>'BASE METAS)'!FG355</f>
        <v>49</v>
      </c>
      <c r="CB360" s="1">
        <f>'BASE METAS)'!FH355</f>
        <v>71</v>
      </c>
      <c r="CC360" s="1">
        <f>'BASE METAS)'!FI355</f>
        <v>0.40833333333333333</v>
      </c>
      <c r="CD360" s="1">
        <f>'BASE METAS)'!FJ355</f>
        <v>120</v>
      </c>
      <c r="CE360" s="1">
        <f>'BASE METAS)'!FK355</f>
        <v>0</v>
      </c>
      <c r="CF360" s="1">
        <f>'BASE METAS)'!FL355</f>
        <v>10</v>
      </c>
      <c r="CG360" s="1">
        <f>'BASE METAS)'!FM355</f>
        <v>37</v>
      </c>
    </row>
    <row r="361" spans="1:85" ht="51" x14ac:dyDescent="0.25">
      <c r="A361" s="1">
        <f>'BASE METAS)'!A356</f>
        <v>0</v>
      </c>
      <c r="B361" s="7145"/>
      <c r="C361" s="7172"/>
      <c r="D361" s="5685"/>
      <c r="E361" s="7145"/>
      <c r="F361" s="5707"/>
      <c r="G361" s="5707"/>
      <c r="H361" s="5707"/>
      <c r="I361" s="5707"/>
      <c r="J361" s="5707"/>
      <c r="K361" s="5707"/>
      <c r="L361" s="5707"/>
      <c r="M361" s="5707"/>
      <c r="N361" s="5707"/>
      <c r="O361" s="5707"/>
      <c r="P361" s="5698"/>
      <c r="Q361" s="5698"/>
      <c r="R361" s="5698"/>
      <c r="S361" s="5698"/>
      <c r="T361" s="5698"/>
      <c r="U361" s="7727"/>
      <c r="V361" s="5698"/>
      <c r="W361" s="5695"/>
      <c r="X361" s="7145"/>
      <c r="Y361" s="458" t="str">
        <f>'BASE METAS)'!Y356</f>
        <v>07</v>
      </c>
      <c r="Z361" s="751" t="str">
        <f>'BASE METAS)'!Z356</f>
        <v>OTORGAR CANASTAS ALIMENTARIAS PARA LAS MADRES SOLTERAS Y JEFAS DE FAMILIA DE 12 A 59 AÑOS DE EDAD</v>
      </c>
      <c r="AA361" s="223" t="str">
        <f>'BASE METAS)'!AA356</f>
        <v>CANASTAS</v>
      </c>
      <c r="AB361" s="460">
        <f>'BASE METAS)'!AB356</f>
        <v>12000</v>
      </c>
      <c r="AC361" s="822" t="str">
        <f>'BASE METAS)'!AC356</f>
        <v>3000</v>
      </c>
      <c r="AD361" s="544">
        <f>'BASE METAS)'!AD356</f>
        <v>0.25</v>
      </c>
      <c r="AE361" s="822" t="str">
        <f>'BASE METAS)'!AE356</f>
        <v>3000</v>
      </c>
      <c r="AF361" s="544">
        <f>'BASE METAS)'!AF356</f>
        <v>0.25</v>
      </c>
      <c r="AG361" s="821" t="str">
        <f>'BASE METAS)'!AG356</f>
        <v>3000</v>
      </c>
      <c r="AH361" s="544">
        <f>'BASE METAS)'!AH356</f>
        <v>0.25</v>
      </c>
      <c r="AI361" s="821" t="str">
        <f>'BASE METAS)'!AI356</f>
        <v>3000</v>
      </c>
      <c r="AJ361" s="545">
        <f>'BASE METAS)'!AJ356</f>
        <v>0.25</v>
      </c>
      <c r="AK361" s="191">
        <f>'BASE METAS)'!AK356</f>
        <v>1</v>
      </c>
      <c r="AL361" s="1026">
        <f>'BASE METAS)'!AL356</f>
        <v>7</v>
      </c>
      <c r="AM361" s="970" t="str">
        <f>'BASE METAS)'!AM356</f>
        <v>APOYOS ALIMENTARIOS PARA MUJERES</v>
      </c>
      <c r="AN361" s="970" t="str">
        <f>'BASE METAS)'!AN356</f>
        <v>MIDE EL NÚMERO DE CANASTAS ALIMENTARIAS OTORGADAS SOBRE EL NÚMERO DE CANASTAS PROGRAMADAS</v>
      </c>
      <c r="AO361" s="970" t="str">
        <f>'BASE METAS)'!AU356</f>
        <v>DESEMPEÑO</v>
      </c>
      <c r="AP361" s="970" t="str">
        <f>'BASE METAS)'!AO356</f>
        <v>No. CANASTAS ALIMENTARIAS ENTREGADAS</v>
      </c>
      <c r="AQ361" s="970" t="str">
        <f>'BASE METAS)'!AP356</f>
        <v>No. CANASTAS ALIMENTARIAS PROGRAMADAS</v>
      </c>
      <c r="AR361" s="970">
        <f>'BASE METAS)'!AQ356</f>
        <v>100</v>
      </c>
      <c r="AS361" s="1078" t="str">
        <f>'BASE METAS)'!AR356</f>
        <v>CANASTAS</v>
      </c>
      <c r="AT361" s="1018" t="str">
        <f>'BASE METAS)'!AS356</f>
        <v>EFICACIA</v>
      </c>
      <c r="AU361" s="1483">
        <f>'BASE METAS)'!BO356</f>
        <v>0</v>
      </c>
      <c r="AV361" s="1">
        <f>'BASE METAS)'!BQ356</f>
        <v>12000</v>
      </c>
      <c r="AW361" s="1">
        <f>'BASE METAS)'!BR356</f>
        <v>0</v>
      </c>
      <c r="AX361" s="1">
        <f>'BASE METAS)'!BS356</f>
        <v>3000</v>
      </c>
      <c r="AY361" s="1">
        <f>'BASE METAS)'!BT356</f>
        <v>0</v>
      </c>
      <c r="AZ361" s="1">
        <f>'BASE METAS)'!BU356</f>
        <v>3000</v>
      </c>
      <c r="BA361" s="1">
        <f>'BASE METAS)'!BV356</f>
        <v>0</v>
      </c>
      <c r="BB361" s="1">
        <f>'BASE METAS)'!BW356</f>
        <v>0</v>
      </c>
      <c r="BC361" s="1">
        <f>'BASE METAS)'!BX356</f>
        <v>12000</v>
      </c>
      <c r="BD361" s="1">
        <f>'BASE METAS)'!BY356</f>
        <v>0</v>
      </c>
      <c r="BE361" s="1">
        <f>'BASE METAS)'!CG356</f>
        <v>0</v>
      </c>
      <c r="BF361" s="1">
        <f>'BASE METAS)'!CJ356</f>
        <v>0</v>
      </c>
      <c r="BG361" s="1">
        <f>'BASE METAS)'!CK356</f>
        <v>0</v>
      </c>
      <c r="BH361" s="1">
        <f>'BASE METAS)'!CL356</f>
        <v>0</v>
      </c>
      <c r="BI361" s="1">
        <f>'BASE METAS)'!CM356</f>
        <v>0</v>
      </c>
      <c r="BJ361" s="1">
        <f>'BASE METAS)'!CN356</f>
        <v>0</v>
      </c>
      <c r="BK361" s="1">
        <f>'BASE METAS)'!CO356</f>
        <v>3000</v>
      </c>
      <c r="BL361" s="1">
        <f>'BASE METAS)'!CP356</f>
        <v>0</v>
      </c>
      <c r="BM361" s="1">
        <f>'BASE METAS)'!CQ356</f>
        <v>0</v>
      </c>
      <c r="BN361" s="1">
        <f>'BASE METAS)'!CR356</f>
        <v>0</v>
      </c>
      <c r="BO361" s="1">
        <f>'BASE METAS)'!CS356</f>
        <v>0</v>
      </c>
      <c r="BP361" s="1">
        <f>'BASE METAS)'!CT356</f>
        <v>0</v>
      </c>
      <c r="BQ361" s="1">
        <f>'BASE METAS)'!CU356</f>
        <v>0</v>
      </c>
      <c r="BR361" s="1">
        <f>'BASE METAS)'!CV356</f>
        <v>0</v>
      </c>
      <c r="BS361" s="1">
        <f>'BASE METAS)'!CW356</f>
        <v>0</v>
      </c>
      <c r="BT361" s="1">
        <f>'BASE METAS)'!CX356</f>
        <v>0</v>
      </c>
      <c r="BU361" s="1">
        <f>'BASE METAS)'!FA356</f>
        <v>12000</v>
      </c>
      <c r="BV361" s="1">
        <f>'BASE METAS)'!FB356</f>
        <v>0</v>
      </c>
      <c r="BW361" s="1">
        <f>'BASE METAS)'!FC356</f>
        <v>0</v>
      </c>
      <c r="BX361" s="1">
        <f>'BASE METAS)'!FD356</f>
        <v>0</v>
      </c>
      <c r="BY361" s="1">
        <f>'BASE METAS)'!FE356</f>
        <v>0</v>
      </c>
      <c r="BZ361" s="1">
        <f>'BASE METAS)'!FF356</f>
        <v>0</v>
      </c>
      <c r="CA361" s="1">
        <f>'BASE METAS)'!FG356</f>
        <v>0</v>
      </c>
      <c r="CB361" s="1">
        <f>'BASE METAS)'!FH356</f>
        <v>12000</v>
      </c>
      <c r="CC361" s="1">
        <f>'BASE METAS)'!FI356</f>
        <v>0</v>
      </c>
      <c r="CD361" s="1">
        <f>'BASE METAS)'!FJ356</f>
        <v>12000</v>
      </c>
      <c r="CE361" s="1">
        <f>'BASE METAS)'!FK356</f>
        <v>0</v>
      </c>
      <c r="CF361" s="1">
        <f>'BASE METAS)'!FL356</f>
        <v>0</v>
      </c>
      <c r="CG361" s="1">
        <f>'BASE METAS)'!FM356</f>
        <v>0</v>
      </c>
    </row>
    <row r="362" spans="1:85" ht="38.25" x14ac:dyDescent="0.25">
      <c r="A362" s="1">
        <f>'BASE METAS)'!A357</f>
        <v>0</v>
      </c>
      <c r="B362" s="7145"/>
      <c r="C362" s="7172"/>
      <c r="D362" s="5685"/>
      <c r="E362" s="7145"/>
      <c r="F362" s="5707"/>
      <c r="G362" s="5707"/>
      <c r="H362" s="5707"/>
      <c r="I362" s="5707"/>
      <c r="J362" s="5707"/>
      <c r="K362" s="5707"/>
      <c r="L362" s="5707"/>
      <c r="M362" s="5707"/>
      <c r="N362" s="5707"/>
      <c r="O362" s="5707"/>
      <c r="P362" s="5698"/>
      <c r="Q362" s="5698"/>
      <c r="R362" s="5698"/>
      <c r="S362" s="5698"/>
      <c r="T362" s="5698"/>
      <c r="U362" s="7727"/>
      <c r="V362" s="5698"/>
      <c r="W362" s="5695"/>
      <c r="X362" s="7145"/>
      <c r="Y362" s="458" t="str">
        <f>'BASE METAS)'!Y357</f>
        <v>08</v>
      </c>
      <c r="Z362" s="751" t="str">
        <f>'BASE METAS)'!Z357</f>
        <v xml:space="preserve">REALIZAR EVENTOS CONMEMORATIVOS, DE AYUDA Y DESARROLLO HACIA LAS MUJERES </v>
      </c>
      <c r="AA362" s="223" t="str">
        <f>'BASE METAS)'!AA357</f>
        <v>EVENTOS</v>
      </c>
      <c r="AB362" s="460">
        <f>'BASE METAS)'!AB357</f>
        <v>18</v>
      </c>
      <c r="AC362" s="822" t="str">
        <f>'BASE METAS)'!AC357</f>
        <v>2</v>
      </c>
      <c r="AD362" s="544">
        <f>'BASE METAS)'!AD357</f>
        <v>0.1111111111111111</v>
      </c>
      <c r="AE362" s="822" t="str">
        <f>'BASE METAS)'!AE357</f>
        <v>13</v>
      </c>
      <c r="AF362" s="544">
        <f>'BASE METAS)'!AF357</f>
        <v>0.72222222222222221</v>
      </c>
      <c r="AG362" s="821" t="str">
        <f>'BASE METAS)'!AG357</f>
        <v>0</v>
      </c>
      <c r="AH362" s="544">
        <f>'BASE METAS)'!AH357</f>
        <v>0</v>
      </c>
      <c r="AI362" s="821" t="str">
        <f>'BASE METAS)'!AI357</f>
        <v>3</v>
      </c>
      <c r="AJ362" s="545">
        <f>'BASE METAS)'!AJ357</f>
        <v>0.16666666666666666</v>
      </c>
      <c r="AK362" s="191">
        <f>'BASE METAS)'!AK357</f>
        <v>0.99999999999999989</v>
      </c>
      <c r="AL362" s="1026">
        <f>'BASE METAS)'!AL357</f>
        <v>8</v>
      </c>
      <c r="AM362" s="970" t="str">
        <f>'BASE METAS)'!AM357</f>
        <v>EVENTOS RELACIONADOS CON LAS MUJERES</v>
      </c>
      <c r="AN362" s="959" t="str">
        <f>'BASE METAS)'!AN357</f>
        <v xml:space="preserve">MIDE LA EFECTIVIDAD DEL EVENTO PARA LA PARTICIPACION E  INTEGRACION  DE LAS MUJERES </v>
      </c>
      <c r="AO362" s="970" t="str">
        <f>'BASE METAS)'!AU357</f>
        <v>DESEMPEÑO</v>
      </c>
      <c r="AP362" s="970" t="str">
        <f>'BASE METAS)'!AO357</f>
        <v>No. EVENTOS REALIZADOS</v>
      </c>
      <c r="AQ362" s="970" t="str">
        <f>'BASE METAS)'!AP357</f>
        <v xml:space="preserve"> No. EVENTOS PROGRAMADAS</v>
      </c>
      <c r="AR362" s="970">
        <f>'BASE METAS)'!AQ357</f>
        <v>100</v>
      </c>
      <c r="AS362" s="1078" t="str">
        <f>'BASE METAS)'!AR357</f>
        <v>EVENTOS</v>
      </c>
      <c r="AT362" s="970" t="str">
        <f>'BASE METAS)'!AS357</f>
        <v>EFICACIA</v>
      </c>
      <c r="AU362" s="1483">
        <f>'BASE METAS)'!BO357</f>
        <v>0</v>
      </c>
      <c r="AV362" s="1">
        <f>'BASE METAS)'!BQ357</f>
        <v>18</v>
      </c>
      <c r="AW362" s="1">
        <f>'BASE METAS)'!BR357</f>
        <v>0</v>
      </c>
      <c r="AX362" s="1">
        <f>'BASE METAS)'!BS357</f>
        <v>13</v>
      </c>
      <c r="AY362" s="1">
        <f>'BASE METAS)'!BT357</f>
        <v>8</v>
      </c>
      <c r="AZ362" s="1">
        <f>'BASE METAS)'!BU357</f>
        <v>5</v>
      </c>
      <c r="BA362" s="1">
        <f>'BASE METAS)'!BV357</f>
        <v>0.61538461538461542</v>
      </c>
      <c r="BB362" s="1">
        <f>'BASE METAS)'!BW357</f>
        <v>10</v>
      </c>
      <c r="BC362" s="1">
        <f>'BASE METAS)'!BX357</f>
        <v>8</v>
      </c>
      <c r="BD362" s="1">
        <f>'BASE METAS)'!BY357</f>
        <v>0.55555555555555558</v>
      </c>
      <c r="BE362" s="1">
        <f>'BASE METAS)'!CG357</f>
        <v>2</v>
      </c>
      <c r="BF362" s="1">
        <f>'BASE METAS)'!CJ357</f>
        <v>0</v>
      </c>
      <c r="BG362" s="1">
        <f>'BASE METAS)'!CK357</f>
        <v>0</v>
      </c>
      <c r="BH362" s="1">
        <f>'BASE METAS)'!CL357</f>
        <v>0</v>
      </c>
      <c r="BI362" s="1">
        <f>'BASE METAS)'!CM357</f>
        <v>0</v>
      </c>
      <c r="BJ362" s="1">
        <f>'BASE METAS)'!CN357</f>
        <v>1</v>
      </c>
      <c r="BK362" s="1">
        <f>'BASE METAS)'!CO357</f>
        <v>1</v>
      </c>
      <c r="BL362" s="1">
        <f>'BASE METAS)'!CP357</f>
        <v>0</v>
      </c>
      <c r="BM362" s="1">
        <f>'BASE METAS)'!CQ357</f>
        <v>0</v>
      </c>
      <c r="BN362" s="1">
        <f>'BASE METAS)'!CR357</f>
        <v>0</v>
      </c>
      <c r="BO362" s="1">
        <f>'BASE METAS)'!CS357</f>
        <v>0</v>
      </c>
      <c r="BP362" s="1">
        <f>'BASE METAS)'!CT357</f>
        <v>0</v>
      </c>
      <c r="BQ362" s="1">
        <f>'BASE METAS)'!CU357</f>
        <v>0</v>
      </c>
      <c r="BR362" s="1">
        <f>'BASE METAS)'!CV357</f>
        <v>0</v>
      </c>
      <c r="BS362" s="1">
        <f>'BASE METAS)'!CW357</f>
        <v>0</v>
      </c>
      <c r="BT362" s="1">
        <f>'BASE METAS)'!CX357</f>
        <v>0</v>
      </c>
      <c r="BU362" s="1">
        <f>'BASE METAS)'!FA357</f>
        <v>18</v>
      </c>
      <c r="BV362" s="1">
        <f>'BASE METAS)'!FB357</f>
        <v>0</v>
      </c>
      <c r="BW362" s="1">
        <f>'BASE METAS)'!FC357</f>
        <v>0</v>
      </c>
      <c r="BX362" s="1">
        <f>'BASE METAS)'!FD357</f>
        <v>0</v>
      </c>
      <c r="BY362" s="1">
        <f>'BASE METAS)'!FE357</f>
        <v>0</v>
      </c>
      <c r="BZ362" s="1">
        <f>'BASE METAS)'!FF357</f>
        <v>0</v>
      </c>
      <c r="CA362" s="1">
        <f>'BASE METAS)'!FG357</f>
        <v>2</v>
      </c>
      <c r="CB362" s="1">
        <f>'BASE METAS)'!FH357</f>
        <v>16</v>
      </c>
      <c r="CC362" s="1">
        <f>'BASE METAS)'!FI357</f>
        <v>0.1111111111111111</v>
      </c>
      <c r="CD362" s="1">
        <f>'BASE METAS)'!FJ357</f>
        <v>18</v>
      </c>
      <c r="CE362" s="1">
        <f>'BASE METAS)'!FK357</f>
        <v>0</v>
      </c>
      <c r="CF362" s="1">
        <f>'BASE METAS)'!FL357</f>
        <v>13</v>
      </c>
      <c r="CG362" s="1">
        <f>'BASE METAS)'!FM357</f>
        <v>5</v>
      </c>
    </row>
    <row r="363" spans="1:85" ht="38.25" x14ac:dyDescent="0.25">
      <c r="A363" s="1">
        <f>'BASE METAS)'!A358</f>
        <v>0</v>
      </c>
      <c r="B363" s="7145"/>
      <c r="C363" s="7173"/>
      <c r="D363" s="5686"/>
      <c r="E363" s="7103"/>
      <c r="F363" s="5708"/>
      <c r="G363" s="5708"/>
      <c r="H363" s="5708"/>
      <c r="I363" s="5708"/>
      <c r="J363" s="5708"/>
      <c r="K363" s="5708"/>
      <c r="L363" s="5708"/>
      <c r="M363" s="5708"/>
      <c r="N363" s="5708"/>
      <c r="O363" s="5708"/>
      <c r="P363" s="5699"/>
      <c r="Q363" s="5699"/>
      <c r="R363" s="5699"/>
      <c r="S363" s="5699"/>
      <c r="T363" s="5699"/>
      <c r="U363" s="7728"/>
      <c r="V363" s="5699"/>
      <c r="W363" s="5696"/>
      <c r="X363" s="7103"/>
      <c r="Y363" s="461" t="str">
        <f>'BASE METAS)'!Y358</f>
        <v>09</v>
      </c>
      <c r="Z363" s="473" t="str">
        <f>'BASE METAS)'!Z358</f>
        <v>REALIZAR JORNADAS MULTIDISCIPLINARIAS</v>
      </c>
      <c r="AA363" s="227" t="str">
        <f>'BASE METAS)'!AA358</f>
        <v>JORNADAS</v>
      </c>
      <c r="AB363" s="420">
        <f>'BASE METAS)'!AB358</f>
        <v>40</v>
      </c>
      <c r="AC363" s="823" t="str">
        <f>'BASE METAS)'!AC358</f>
        <v>7</v>
      </c>
      <c r="AD363" s="421">
        <f>'BASE METAS)'!AD358</f>
        <v>0.17499999999999999</v>
      </c>
      <c r="AE363" s="823" t="str">
        <f>'BASE METAS)'!AE358</f>
        <v>11</v>
      </c>
      <c r="AF363" s="421">
        <f>'BASE METAS)'!AF358</f>
        <v>0.27500000000000002</v>
      </c>
      <c r="AG363" s="824" t="str">
        <f>'BASE METAS)'!AG358</f>
        <v>10</v>
      </c>
      <c r="AH363" s="421">
        <f>'BASE METAS)'!AH358</f>
        <v>0.25</v>
      </c>
      <c r="AI363" s="824" t="str">
        <f>'BASE METAS)'!AI358</f>
        <v>12</v>
      </c>
      <c r="AJ363" s="422">
        <f>'BASE METAS)'!AJ358</f>
        <v>0.3</v>
      </c>
      <c r="AK363" s="191">
        <f>'BASE METAS)'!AK358</f>
        <v>1</v>
      </c>
      <c r="AL363" s="1026">
        <f>'BASE METAS)'!AL358</f>
        <v>9</v>
      </c>
      <c r="AM363" s="970" t="str">
        <f>'BASE METAS)'!AM358</f>
        <v>JORNADAS MULTIDISCIPLIINARIAS</v>
      </c>
      <c r="AN363" s="970" t="str">
        <f>'BASE METAS)'!AN358</f>
        <v>MIDE EL NUMERO DE JORNADAS REALIZADAS  SOBRE EL NUMERO DE JORNADAS PROGRAMADAS</v>
      </c>
      <c r="AO363" s="970" t="str">
        <f>'BASE METAS)'!AU358</f>
        <v>DESEMPEÑO</v>
      </c>
      <c r="AP363" s="970" t="str">
        <f>'BASE METAS)'!AO358</f>
        <v xml:space="preserve">  No. JORNADAS REALIZADAS</v>
      </c>
      <c r="AQ363" s="970" t="str">
        <f>'BASE METAS)'!AP358</f>
        <v>No. JORNADAS PROGRAMADAS</v>
      </c>
      <c r="AR363" s="970">
        <f>'BASE METAS)'!AQ358</f>
        <v>100</v>
      </c>
      <c r="AS363" s="1166" t="str">
        <f>'BASE METAS)'!AR358</f>
        <v>JORNADAS</v>
      </c>
      <c r="AT363" s="970" t="str">
        <f>'BASE METAS)'!AS358</f>
        <v>EFICACIA</v>
      </c>
      <c r="AU363" s="1483">
        <f>'BASE METAS)'!BO358</f>
        <v>0</v>
      </c>
      <c r="AV363" s="1">
        <f>'BASE METAS)'!BQ358</f>
        <v>40</v>
      </c>
      <c r="AW363" s="1">
        <f>'BASE METAS)'!BR358</f>
        <v>0</v>
      </c>
      <c r="AX363" s="1">
        <f>'BASE METAS)'!BS358</f>
        <v>11</v>
      </c>
      <c r="AY363" s="1">
        <f>'BASE METAS)'!BT358</f>
        <v>13</v>
      </c>
      <c r="AZ363" s="1">
        <f>'BASE METAS)'!BU358</f>
        <v>-2</v>
      </c>
      <c r="BA363" s="1">
        <f>'BASE METAS)'!BV358</f>
        <v>1.1818181818181819</v>
      </c>
      <c r="BB363" s="1">
        <f>'BASE METAS)'!BW358</f>
        <v>17</v>
      </c>
      <c r="BC363" s="1">
        <f>'BASE METAS)'!BX358</f>
        <v>23</v>
      </c>
      <c r="BD363" s="1">
        <f>'BASE METAS)'!BY358</f>
        <v>0.42499999999999999</v>
      </c>
      <c r="BE363" s="1">
        <f>'BASE METAS)'!CG358</f>
        <v>4</v>
      </c>
      <c r="BF363" s="1">
        <f>'BASE METAS)'!CJ358</f>
        <v>0</v>
      </c>
      <c r="BG363" s="1">
        <f>'BASE METAS)'!CK358</f>
        <v>0</v>
      </c>
      <c r="BH363" s="1">
        <f>'BASE METAS)'!CL358</f>
        <v>0</v>
      </c>
      <c r="BI363" s="1">
        <f>'BASE METAS)'!CM358</f>
        <v>0</v>
      </c>
      <c r="BJ363" s="1">
        <f>'BASE METAS)'!CN358</f>
        <v>3</v>
      </c>
      <c r="BK363" s="1">
        <f>'BASE METAS)'!CO358</f>
        <v>4</v>
      </c>
      <c r="BL363" s="1">
        <f>'BASE METAS)'!CP358</f>
        <v>0</v>
      </c>
      <c r="BM363" s="1">
        <f>'BASE METAS)'!CQ358</f>
        <v>0</v>
      </c>
      <c r="BN363" s="1">
        <f>'BASE METAS)'!CR358</f>
        <v>0</v>
      </c>
      <c r="BO363" s="1">
        <f>'BASE METAS)'!CS358</f>
        <v>0</v>
      </c>
      <c r="BP363" s="1">
        <f>'BASE METAS)'!CT358</f>
        <v>0</v>
      </c>
      <c r="BQ363" s="1">
        <f>'BASE METAS)'!CU358</f>
        <v>0</v>
      </c>
      <c r="BR363" s="1">
        <f>'BASE METAS)'!CV358</f>
        <v>0</v>
      </c>
      <c r="BS363" s="1">
        <f>'BASE METAS)'!CW358</f>
        <v>0</v>
      </c>
      <c r="BT363" s="1">
        <f>'BASE METAS)'!CX358</f>
        <v>0</v>
      </c>
      <c r="BU363" s="1">
        <f>'BASE METAS)'!FA358</f>
        <v>40</v>
      </c>
      <c r="BV363" s="1">
        <f>'BASE METAS)'!FB358</f>
        <v>0</v>
      </c>
      <c r="BW363" s="1">
        <f>'BASE METAS)'!FC358</f>
        <v>3</v>
      </c>
      <c r="BX363" s="1">
        <f>'BASE METAS)'!FD358</f>
        <v>3</v>
      </c>
      <c r="BY363" s="1">
        <f>'BASE METAS)'!FE358</f>
        <v>0</v>
      </c>
      <c r="BZ363" s="1">
        <f>'BASE METAS)'!FF358</f>
        <v>0</v>
      </c>
      <c r="CA363" s="1">
        <f>'BASE METAS)'!FG358</f>
        <v>7</v>
      </c>
      <c r="CB363" s="1">
        <f>'BASE METAS)'!FH358</f>
        <v>33</v>
      </c>
      <c r="CC363" s="1">
        <f>'BASE METAS)'!FI358</f>
        <v>0.17499999999999999</v>
      </c>
      <c r="CD363" s="1">
        <f>'BASE METAS)'!FJ358</f>
        <v>40</v>
      </c>
      <c r="CE363" s="1">
        <f>'BASE METAS)'!FK358</f>
        <v>0</v>
      </c>
      <c r="CF363" s="1">
        <f>'BASE METAS)'!FL358</f>
        <v>5</v>
      </c>
      <c r="CG363" s="1">
        <f>'BASE METAS)'!FM358</f>
        <v>5</v>
      </c>
    </row>
    <row r="364" spans="1:85" ht="39.75" customHeight="1" x14ac:dyDescent="0.25">
      <c r="A364" s="1">
        <f>'BASE METAS)'!A359</f>
        <v>55</v>
      </c>
      <c r="B364" s="7145"/>
      <c r="C364" s="7144">
        <f>'BASE METAS)'!C359</f>
        <v>1301</v>
      </c>
      <c r="D364" s="7154">
        <f>'BASE METAS)'!D359</f>
        <v>2</v>
      </c>
      <c r="E364" s="7156" t="str">
        <f>'BASE METAS)'!E359</f>
        <v xml:space="preserve">FOMENTO A LA CULTURA DE EQUIDAD DE GÉNERO </v>
      </c>
      <c r="F364" s="7144" t="str">
        <f>'BASE METAS)'!F359</f>
        <v>I01</v>
      </c>
      <c r="G364" s="7144" t="str">
        <f>'BASE METAS)'!G359</f>
        <v>152</v>
      </c>
      <c r="H364" s="7144" t="str">
        <f>'BASE METAS)'!H359</f>
        <v>07</v>
      </c>
      <c r="I364" s="7144" t="str">
        <f>'BASE METAS)'!I359</f>
        <v>03</v>
      </c>
      <c r="J364" s="7144" t="str">
        <f>'BASE METAS)'!J359</f>
        <v>01</v>
      </c>
      <c r="K364" s="7144" t="str">
        <f>'BASE METAS)'!K359</f>
        <v>02</v>
      </c>
      <c r="L364" s="7144" t="str">
        <f>'BASE METAS)'!L359</f>
        <v>01</v>
      </c>
      <c r="M364" s="7144" t="str">
        <f>'BASE METAS)'!M359</f>
        <v>101</v>
      </c>
      <c r="N364" s="5706" t="str">
        <f>'BASE METAS)'!N359</f>
        <v>Desarrollo Social</v>
      </c>
      <c r="O364" s="5706" t="str">
        <f>'BASE METAS)'!O359</f>
        <v>Atención a la Mujer</v>
      </c>
      <c r="P364" s="5697" t="str">
        <f>'BASE METAS)'!P359</f>
        <v>Salud, seguridad y asistencia social</v>
      </c>
      <c r="Q364" s="5697" t="str">
        <f>'BASE METAS)'!Q359</f>
        <v>Desarrollo social y humano</v>
      </c>
      <c r="R364" s="5697" t="str">
        <f>'BASE METAS)'!R359</f>
        <v>El papel fundamental de la mujer y la perspectiva de género</v>
      </c>
      <c r="S364" s="5697" t="str">
        <f>'BASE METAS)'!S359</f>
        <v>Familia, población y participación de la mujer</v>
      </c>
      <c r="T364" s="5697" t="str">
        <f>'BASE METAS)'!T359</f>
        <v>Fomento a la cultura de equidad de género</v>
      </c>
      <c r="U364" s="7726" t="str">
        <f>'BASE METAS)'!U359</f>
        <v>Impulsar la perspectiva de género en el municipio  mediante la inclusión de las mujeres en el ámbito económico, social y cultural.</v>
      </c>
      <c r="V364" s="5697" t="str">
        <f>'BASE METAS)'!V359</f>
        <v>Tlalnepantla Progresista</v>
      </c>
      <c r="W364" s="5694">
        <f>'BASE METAS)'!W359</f>
        <v>1438338</v>
      </c>
      <c r="X364" s="7102" t="str">
        <f>'BASE METAS)'!X359</f>
        <v>DEPARTAMENTO DE GESTIÓN Y ATENCIÓN A LA MUJER</v>
      </c>
      <c r="Y364" s="463" t="str">
        <f>'BASE METAS)'!Y359</f>
        <v>01</v>
      </c>
      <c r="Z364" s="825" t="str">
        <f>'BASE METAS)'!Z359</f>
        <v>BRINDAR Y CANALIZAR ASESORIA JURIDICA Y PSICOLOGICA A LAS PERSONAS QUE LO SOLICITEN</v>
      </c>
      <c r="AA364" s="735" t="str">
        <f>'BASE METAS)'!AA359</f>
        <v>ASESORIAS</v>
      </c>
      <c r="AB364" s="154">
        <f>'BASE METAS)'!AB359</f>
        <v>2000</v>
      </c>
      <c r="AC364" s="826">
        <f>'BASE METAS)'!AC359</f>
        <v>500</v>
      </c>
      <c r="AD364" s="155">
        <f>'BASE METAS)'!AD359</f>
        <v>0.25</v>
      </c>
      <c r="AE364" s="826">
        <f>'BASE METAS)'!AE359</f>
        <v>500</v>
      </c>
      <c r="AF364" s="155">
        <f>'BASE METAS)'!AF359</f>
        <v>0.25</v>
      </c>
      <c r="AG364" s="826">
        <f>'BASE METAS)'!AG359</f>
        <v>500</v>
      </c>
      <c r="AH364" s="155">
        <f>'BASE METAS)'!AH359</f>
        <v>0.25</v>
      </c>
      <c r="AI364" s="826">
        <f>'BASE METAS)'!AI359</f>
        <v>500</v>
      </c>
      <c r="AJ364" s="156">
        <f>'BASE METAS)'!AJ359</f>
        <v>0.25</v>
      </c>
      <c r="AK364" s="191">
        <f>'BASE METAS)'!AK359</f>
        <v>1</v>
      </c>
      <c r="AL364" s="1169" t="str">
        <f>'BASE METAS)'!AL359</f>
        <v>01</v>
      </c>
      <c r="AM364" s="959" t="str">
        <f>'BASE METAS)'!AM359</f>
        <v xml:space="preserve">ASESORÍAS JURÍDICAS Y PSICÓGICAS                    </v>
      </c>
      <c r="AN364" s="959" t="str">
        <f>'BASE METAS)'!AN359</f>
        <v>MIDE EL NÚMERO DE ASESORÍAS REALIZADAS SOBRE EL NÚMERO DE ASESORÍAS PROGRAMAS</v>
      </c>
      <c r="AO364" s="970" t="str">
        <f>'BASE METAS)'!AU359</f>
        <v>DESEMPEÑO</v>
      </c>
      <c r="AP364" s="970" t="str">
        <f>'BASE METAS)'!AO359</f>
        <v xml:space="preserve">  No. ASESORÍAS REALIZADAS</v>
      </c>
      <c r="AQ364" s="970" t="str">
        <f>'BASE METAS)'!AP359</f>
        <v>No. ASESORÍAS PROGRAMADAS</v>
      </c>
      <c r="AR364" s="970">
        <f>'BASE METAS)'!AQ359</f>
        <v>100</v>
      </c>
      <c r="AS364" s="970" t="str">
        <f>'BASE METAS)'!AR359</f>
        <v>ASESORÍAS</v>
      </c>
      <c r="AT364" s="970" t="str">
        <f>'BASE METAS)'!AS359</f>
        <v>EFICACIA</v>
      </c>
      <c r="AU364" s="1483">
        <f>'BASE METAS)'!BO359</f>
        <v>0</v>
      </c>
      <c r="AV364" s="942">
        <f>'BASE METAS)'!BQ359</f>
        <v>2000</v>
      </c>
      <c r="AW364" s="1352">
        <f>'BASE METAS)'!BR359</f>
        <v>0</v>
      </c>
      <c r="AX364" s="1">
        <f>'BASE METAS)'!BS359</f>
        <v>500</v>
      </c>
      <c r="AY364" s="1">
        <f>'BASE METAS)'!BT359</f>
        <v>835</v>
      </c>
      <c r="AZ364" s="1">
        <f>'BASE METAS)'!BU359</f>
        <v>-335</v>
      </c>
      <c r="BA364" s="1">
        <f>'BASE METAS)'!BV359</f>
        <v>1.67</v>
      </c>
      <c r="BB364" s="1">
        <f>'BASE METAS)'!BW359</f>
        <v>1360</v>
      </c>
      <c r="BC364" s="1">
        <f>'BASE METAS)'!BX359</f>
        <v>640</v>
      </c>
      <c r="BD364" s="1">
        <f>'BASE METAS)'!BY359</f>
        <v>0.68</v>
      </c>
      <c r="BE364" s="1">
        <f>'BASE METAS)'!CG359</f>
        <v>525</v>
      </c>
      <c r="BF364" s="1">
        <f>'BASE METAS)'!CJ359</f>
        <v>0</v>
      </c>
      <c r="BG364" s="1">
        <f>'BASE METAS)'!CK359</f>
        <v>0</v>
      </c>
      <c r="BH364" s="1">
        <f>'BASE METAS)'!CL359</f>
        <v>0</v>
      </c>
      <c r="BI364" s="1">
        <f>'BASE METAS)'!CM359</f>
        <v>0</v>
      </c>
      <c r="BJ364" s="1">
        <f>'BASE METAS)'!CN359</f>
        <v>0</v>
      </c>
      <c r="BK364" s="1">
        <f>'BASE METAS)'!CO359</f>
        <v>0</v>
      </c>
      <c r="BL364" s="1">
        <f>'BASE METAS)'!CP359</f>
        <v>0</v>
      </c>
      <c r="BM364" s="1">
        <f>'BASE METAS)'!CQ359</f>
        <v>0</v>
      </c>
      <c r="BN364" s="1">
        <f>'BASE METAS)'!CR359</f>
        <v>0</v>
      </c>
      <c r="BO364" s="1">
        <f>'BASE METAS)'!CS359</f>
        <v>0</v>
      </c>
      <c r="BP364" s="1">
        <f>'BASE METAS)'!CT359</f>
        <v>0</v>
      </c>
      <c r="BQ364" s="1">
        <f>'BASE METAS)'!CU359</f>
        <v>0</v>
      </c>
      <c r="BR364" s="1">
        <f>'BASE METAS)'!CV359</f>
        <v>0</v>
      </c>
      <c r="BS364" s="1">
        <f>'BASE METAS)'!CW359</f>
        <v>0</v>
      </c>
      <c r="BT364" s="1">
        <f>'BASE METAS)'!CX359</f>
        <v>0</v>
      </c>
      <c r="BU364" s="1">
        <f>'BASE METAS)'!FA359</f>
        <v>2000</v>
      </c>
      <c r="BV364" s="1">
        <f>'BASE METAS)'!FB359</f>
        <v>0</v>
      </c>
      <c r="BW364" s="1">
        <f>'BASE METAS)'!FC359</f>
        <v>166</v>
      </c>
      <c r="BX364" s="1">
        <f>'BASE METAS)'!FD359</f>
        <v>284</v>
      </c>
      <c r="BY364" s="1">
        <f>'BASE METAS)'!FE359</f>
        <v>118</v>
      </c>
      <c r="BZ364" s="1">
        <f>'BASE METAS)'!FF359</f>
        <v>1.7108433734939759</v>
      </c>
      <c r="CA364" s="1">
        <f>'BASE METAS)'!FG359</f>
        <v>809</v>
      </c>
      <c r="CB364" s="1">
        <f>'BASE METAS)'!FH359</f>
        <v>1191</v>
      </c>
      <c r="CC364" s="1">
        <f>'BASE METAS)'!FI359</f>
        <v>0.40450000000000003</v>
      </c>
      <c r="CD364" s="1">
        <f>'BASE METAS)'!FJ359</f>
        <v>2000</v>
      </c>
      <c r="CE364" s="1">
        <f>'BASE METAS)'!FK359</f>
        <v>0</v>
      </c>
      <c r="CF364" s="1">
        <f>'BASE METAS)'!FL359</f>
        <v>166</v>
      </c>
      <c r="CG364" s="1">
        <f>'BASE METAS)'!FM359</f>
        <v>305</v>
      </c>
    </row>
    <row r="365" spans="1:85" ht="25.5" customHeight="1" x14ac:dyDescent="0.25">
      <c r="A365" s="1">
        <f>'BASE METAS)'!A360</f>
        <v>0</v>
      </c>
      <c r="B365" s="7103"/>
      <c r="C365" s="7144"/>
      <c r="D365" s="7154"/>
      <c r="E365" s="7156"/>
      <c r="F365" s="7144"/>
      <c r="G365" s="7144"/>
      <c r="H365" s="7144"/>
      <c r="I365" s="7144"/>
      <c r="J365" s="7144"/>
      <c r="K365" s="7144"/>
      <c r="L365" s="7144"/>
      <c r="M365" s="7144"/>
      <c r="N365" s="5708"/>
      <c r="O365" s="5708"/>
      <c r="P365" s="5699"/>
      <c r="Q365" s="5699"/>
      <c r="R365" s="5699"/>
      <c r="S365" s="5699"/>
      <c r="T365" s="5699"/>
      <c r="U365" s="7728"/>
      <c r="V365" s="5699"/>
      <c r="W365" s="5696"/>
      <c r="X365" s="7103"/>
      <c r="Y365" s="461" t="str">
        <f>'BASE METAS)'!Y360</f>
        <v>02</v>
      </c>
      <c r="Z365" s="827" t="str">
        <f>'BASE METAS)'!Z360</f>
        <v>PROMOVER E IMPARTIR PLATICAS Y CONFERENCIAS RELATIVAS A LA PROBLEMÁTICA DE LA MUJER</v>
      </c>
      <c r="AA365" s="462" t="str">
        <f>'BASE METAS)'!AA360</f>
        <v>PLATICAS</v>
      </c>
      <c r="AB365" s="162">
        <f>'BASE METAS)'!AB360</f>
        <v>120</v>
      </c>
      <c r="AC365" s="828">
        <f>'BASE METAS)'!AC360</f>
        <v>30</v>
      </c>
      <c r="AD365" s="163">
        <f>'BASE METAS)'!AD360</f>
        <v>0.25</v>
      </c>
      <c r="AE365" s="828">
        <f>'BASE METAS)'!AE360</f>
        <v>30</v>
      </c>
      <c r="AF365" s="163">
        <f>'BASE METAS)'!AF360</f>
        <v>0.25</v>
      </c>
      <c r="AG365" s="828">
        <f>'BASE METAS)'!AG360</f>
        <v>30</v>
      </c>
      <c r="AH365" s="163">
        <f>'BASE METAS)'!AH360</f>
        <v>0.25</v>
      </c>
      <c r="AI365" s="828">
        <f>'BASE METAS)'!AI360</f>
        <v>30</v>
      </c>
      <c r="AJ365" s="164">
        <f>'BASE METAS)'!AJ360</f>
        <v>0.25</v>
      </c>
      <c r="AK365" s="191">
        <f>'BASE METAS)'!AK360</f>
        <v>1</v>
      </c>
      <c r="AL365" s="1168" t="str">
        <f>'BASE METAS)'!AL360</f>
        <v>02</v>
      </c>
      <c r="AM365" s="959" t="str">
        <f>'BASE METAS)'!AM360</f>
        <v xml:space="preserve">PLATICAS Y CONFERENCIAS     </v>
      </c>
      <c r="AN365" s="959" t="str">
        <f>'BASE METAS)'!AN360</f>
        <v xml:space="preserve">MIDE EL NUMERO DE PLATICAS REALIZADAS SOBRE EL NUMERO DE PLATICAS PROGRAMADAS </v>
      </c>
      <c r="AO365" s="970" t="str">
        <f>'BASE METAS)'!AU360</f>
        <v>DESEMPEÑO</v>
      </c>
      <c r="AP365" s="970" t="str">
        <f>'BASE METAS)'!AO360</f>
        <v xml:space="preserve"> No. PLATICAS REALIZADAS</v>
      </c>
      <c r="AQ365" s="970" t="str">
        <f>'BASE METAS)'!AP360</f>
        <v xml:space="preserve">No. PLATICAS PROGRAMADAS </v>
      </c>
      <c r="AR365" s="970">
        <f>'BASE METAS)'!AQ360</f>
        <v>100</v>
      </c>
      <c r="AS365" s="970" t="str">
        <f>'BASE METAS)'!AR360</f>
        <v>PLÁTICAS</v>
      </c>
      <c r="AT365" s="970" t="str">
        <f>'BASE METAS)'!AS360</f>
        <v>EFICACIA</v>
      </c>
      <c r="AU365" s="1483">
        <f>'BASE METAS)'!BO360</f>
        <v>0</v>
      </c>
      <c r="AV365" s="942">
        <f>'BASE METAS)'!BQ360</f>
        <v>120</v>
      </c>
      <c r="AW365" s="1352">
        <f>'BASE METAS)'!BR360</f>
        <v>0</v>
      </c>
      <c r="AX365" s="1352">
        <f>'BASE METAS)'!BS360</f>
        <v>30</v>
      </c>
      <c r="AY365" s="1">
        <f>'BASE METAS)'!BT360</f>
        <v>52</v>
      </c>
      <c r="AZ365" s="1">
        <f>'BASE METAS)'!BU360</f>
        <v>-22</v>
      </c>
      <c r="BA365" s="1">
        <f>'BASE METAS)'!BV360</f>
        <v>1.7333333333333334</v>
      </c>
      <c r="BB365" s="1">
        <f>'BASE METAS)'!BW360</f>
        <v>98</v>
      </c>
      <c r="BC365" s="1">
        <f>'BASE METAS)'!BX360</f>
        <v>22</v>
      </c>
      <c r="BD365" s="1">
        <f>'BASE METAS)'!BY360</f>
        <v>0.81666666666666665</v>
      </c>
      <c r="BE365" s="1">
        <f>'BASE METAS)'!CG360</f>
        <v>46</v>
      </c>
      <c r="BF365" s="1">
        <f>'BASE METAS)'!CJ360</f>
        <v>0</v>
      </c>
      <c r="BG365" s="1">
        <f>'BASE METAS)'!CK360</f>
        <v>0</v>
      </c>
      <c r="BH365" s="1">
        <f>'BASE METAS)'!CL360</f>
        <v>0</v>
      </c>
      <c r="BI365" s="1">
        <f>'BASE METAS)'!CM360</f>
        <v>0</v>
      </c>
      <c r="BJ365" s="1">
        <f>'BASE METAS)'!CN360</f>
        <v>0</v>
      </c>
      <c r="BK365" s="1">
        <f>'BASE METAS)'!CO360</f>
        <v>0</v>
      </c>
      <c r="BL365" s="1">
        <f>'BASE METAS)'!CP360</f>
        <v>0</v>
      </c>
      <c r="BM365" s="1">
        <f>'BASE METAS)'!CQ360</f>
        <v>0</v>
      </c>
      <c r="BN365" s="1">
        <f>'BASE METAS)'!CR360</f>
        <v>0</v>
      </c>
      <c r="BO365" s="1">
        <f>'BASE METAS)'!CS360</f>
        <v>0</v>
      </c>
      <c r="BP365" s="1">
        <f>'BASE METAS)'!CT360</f>
        <v>0</v>
      </c>
      <c r="BQ365" s="1">
        <f>'BASE METAS)'!CU360</f>
        <v>0</v>
      </c>
      <c r="BR365" s="1">
        <f>'BASE METAS)'!CV360</f>
        <v>0</v>
      </c>
      <c r="BS365" s="1">
        <f>'BASE METAS)'!CW360</f>
        <v>0</v>
      </c>
      <c r="BT365" s="1">
        <f>'BASE METAS)'!CX360</f>
        <v>0</v>
      </c>
      <c r="BU365" s="1">
        <f>'BASE METAS)'!FA360</f>
        <v>120</v>
      </c>
      <c r="BV365" s="1">
        <f>'BASE METAS)'!FB360</f>
        <v>0</v>
      </c>
      <c r="BW365" s="1">
        <f>'BASE METAS)'!FC360</f>
        <v>10</v>
      </c>
      <c r="BX365" s="1">
        <f>'BASE METAS)'!FD360</f>
        <v>13</v>
      </c>
      <c r="BY365" s="1">
        <f>'BASE METAS)'!FE360</f>
        <v>3</v>
      </c>
      <c r="BZ365" s="1">
        <f>'BASE METAS)'!FF360</f>
        <v>0</v>
      </c>
      <c r="CA365" s="1">
        <f>'BASE METAS)'!FG360</f>
        <v>59</v>
      </c>
      <c r="CB365" s="1">
        <f>'BASE METAS)'!FH360</f>
        <v>61</v>
      </c>
      <c r="CC365" s="1">
        <f>'BASE METAS)'!FI360</f>
        <v>0.49166666666666664</v>
      </c>
      <c r="CD365" s="1">
        <f>'BASE METAS)'!FJ360</f>
        <v>120</v>
      </c>
      <c r="CE365" s="1">
        <f>'BASE METAS)'!FK360</f>
        <v>0</v>
      </c>
      <c r="CF365" s="1">
        <f>'BASE METAS)'!FL360</f>
        <v>10</v>
      </c>
      <c r="CG365" s="1">
        <f>'BASE METAS)'!FM360</f>
        <v>19</v>
      </c>
    </row>
    <row r="366" spans="1:85" ht="12.75" customHeight="1" x14ac:dyDescent="0.25">
      <c r="A366" s="1">
        <f>'BASE METAS)'!A361</f>
        <v>0</v>
      </c>
      <c r="B366" s="1">
        <f>'BASE METAS)'!B361</f>
        <v>0</v>
      </c>
      <c r="C366" s="1">
        <f>'BASE METAS)'!C361</f>
        <v>0</v>
      </c>
      <c r="D366" s="1">
        <f>'BASE METAS)'!D361</f>
        <v>0</v>
      </c>
      <c r="E366" s="12">
        <f>'BASE METAS)'!E361</f>
        <v>0</v>
      </c>
      <c r="F366" s="3">
        <f>'BASE METAS)'!F361</f>
        <v>0</v>
      </c>
      <c r="G366" s="3">
        <f>'BASE METAS)'!G361</f>
        <v>0</v>
      </c>
      <c r="H366" s="3">
        <f>'BASE METAS)'!H361</f>
        <v>0</v>
      </c>
      <c r="I366" s="3">
        <f>'BASE METAS)'!I361</f>
        <v>0</v>
      </c>
      <c r="J366" s="7188" t="str">
        <f>'BASE METAS)'!J361</f>
        <v>TOTAL</v>
      </c>
      <c r="K366" s="7188"/>
      <c r="L366" s="7188"/>
      <c r="M366" s="7188"/>
      <c r="N366" s="1363">
        <f>'BASE METAS)'!N361</f>
        <v>0</v>
      </c>
      <c r="O366" s="1363">
        <f>'BASE METAS)'!O361</f>
        <v>0</v>
      </c>
      <c r="P366" s="1363">
        <f>'BASE METAS)'!P361</f>
        <v>0</v>
      </c>
      <c r="Q366" s="1363">
        <f>'BASE METAS)'!Q361</f>
        <v>0</v>
      </c>
      <c r="R366" s="1363">
        <f>'BASE METAS)'!R361</f>
        <v>0</v>
      </c>
      <c r="S366" s="1363">
        <f>'BASE METAS)'!S361</f>
        <v>0</v>
      </c>
      <c r="T366" s="1363">
        <f>'BASE METAS)'!T361</f>
        <v>0</v>
      </c>
      <c r="U366" s="927">
        <f>'BASE METAS)'!U361</f>
        <v>0</v>
      </c>
      <c r="V366" s="1363">
        <f>'BASE METAS)'!V361</f>
        <v>0</v>
      </c>
      <c r="W366" s="20">
        <f>'BASE METAS)'!W361</f>
        <v>9523618.1699999999</v>
      </c>
      <c r="X366" s="12" t="str">
        <f>'BASE METAS)'!X361</f>
        <v xml:space="preserve">DEPARTAMENTO DE PROGRAMAS DE APOYO A LAS MUJERES </v>
      </c>
      <c r="Y366" s="1">
        <f>'BASE METAS)'!Y361</f>
        <v>10</v>
      </c>
      <c r="Z366" s="1" t="str">
        <f>'BASE METAS)'!Z361</f>
        <v>OTORGAR A LAS MUJERES APOYOS Y CRÉDITOS PARA PROYECTOS PRODUCTIVOS</v>
      </c>
      <c r="AA366" s="1" t="str">
        <f>'BASE METAS)'!AA361</f>
        <v>APOYOS Y CRÉDITOS</v>
      </c>
      <c r="AB366" s="1">
        <f>'BASE METAS)'!AB361</f>
        <v>300</v>
      </c>
      <c r="AC366" s="1">
        <f>'BASE METAS)'!AC361</f>
        <v>0</v>
      </c>
      <c r="AD366" s="1">
        <f>'BASE METAS)'!AD361</f>
        <v>0</v>
      </c>
      <c r="AE366" s="1">
        <f>'BASE METAS)'!AE361</f>
        <v>0</v>
      </c>
      <c r="AF366" s="1">
        <f>'BASE METAS)'!AF361</f>
        <v>0</v>
      </c>
      <c r="AG366" s="1">
        <f>'BASE METAS)'!AG361</f>
        <v>100</v>
      </c>
      <c r="AH366" s="1">
        <f>'BASE METAS)'!AH361</f>
        <v>0.33333333333333331</v>
      </c>
      <c r="AI366" s="1">
        <f>'BASE METAS)'!AI361</f>
        <v>200</v>
      </c>
      <c r="AJ366" s="1">
        <f>'BASE METAS)'!AJ361</f>
        <v>0.66666666666666663</v>
      </c>
      <c r="AK366" s="1">
        <f>'BASE METAS)'!AK361</f>
        <v>1</v>
      </c>
      <c r="AL366" s="7757" t="str">
        <f>'BASE METAS)'!AL361</f>
        <v>10</v>
      </c>
      <c r="AM366" s="1352" t="str">
        <f>'BASE METAS)'!AM361</f>
        <v>OTORGAR A LAS MUJERES APOYOS</v>
      </c>
      <c r="AN366" s="942" t="str">
        <f>'BASE METAS)'!AN361</f>
        <v>MIDE EL NÚMERO DE CRÉDITOS OTORGADOS SOBRE LOS PROGRAMADOS</v>
      </c>
      <c r="AO366" s="942" t="str">
        <f>'BASE METAS)'!AU361</f>
        <v>DESEMPEÑO</v>
      </c>
      <c r="AP366" s="1352" t="str">
        <f>'BASE METAS)'!AO361</f>
        <v>NO. DE CRÉDITOS OTORGADOS</v>
      </c>
      <c r="AQ366" s="942" t="str">
        <f>'BASE METAS)'!AP361</f>
        <v>NO. DE CRÉDITOS PROGRAMADOS</v>
      </c>
      <c r="AR366" s="942">
        <f>'BASE METAS)'!AQ361</f>
        <v>100</v>
      </c>
      <c r="AS366" s="1352" t="str">
        <f>'BASE METAS)'!AR361</f>
        <v>CRÉDITOS</v>
      </c>
      <c r="AT366" s="1352" t="str">
        <f>'BASE METAS)'!AS361</f>
        <v>EFICACIA</v>
      </c>
      <c r="AU366" s="1485">
        <f>'BASE METAS)'!BO361</f>
        <v>0</v>
      </c>
      <c r="AV366" s="942">
        <f>'BASE METAS)'!BQ361</f>
        <v>0</v>
      </c>
      <c r="AW366" s="1352">
        <f>'BASE METAS)'!BR361</f>
        <v>0</v>
      </c>
      <c r="AX366" s="1352">
        <f>'BASE METAS)'!BS361</f>
        <v>0</v>
      </c>
      <c r="AY366" s="1">
        <f>'BASE METAS)'!BT361</f>
        <v>0</v>
      </c>
      <c r="AZ366" s="1">
        <f>'BASE METAS)'!BU361</f>
        <v>0</v>
      </c>
      <c r="BA366" s="1">
        <f>'BASE METAS)'!BV361</f>
        <v>0</v>
      </c>
      <c r="BB366" s="1">
        <f>'BASE METAS)'!BW361</f>
        <v>0</v>
      </c>
      <c r="BC366" s="1">
        <f>'BASE METAS)'!BX361</f>
        <v>0</v>
      </c>
      <c r="BD366" s="1">
        <f>'BASE METAS)'!BY361</f>
        <v>0</v>
      </c>
      <c r="BE366" s="1">
        <f>'BASE METAS)'!CG361</f>
        <v>0</v>
      </c>
      <c r="BF366" s="1">
        <f>'BASE METAS)'!CJ361</f>
        <v>0</v>
      </c>
      <c r="BG366" s="1">
        <f>'BASE METAS)'!CK361</f>
        <v>0</v>
      </c>
      <c r="BH366" s="1">
        <f>'BASE METAS)'!CL361</f>
        <v>0</v>
      </c>
      <c r="BI366" s="1">
        <f>'BASE METAS)'!CM361</f>
        <v>0</v>
      </c>
      <c r="BJ366" s="1">
        <f>'BASE METAS)'!CN361</f>
        <v>0</v>
      </c>
      <c r="BK366" s="1">
        <f>'BASE METAS)'!CO361</f>
        <v>0</v>
      </c>
      <c r="BL366" s="1">
        <f>'BASE METAS)'!CP361</f>
        <v>0</v>
      </c>
      <c r="BM366" s="1">
        <f>'BASE METAS)'!CQ361</f>
        <v>0</v>
      </c>
      <c r="BN366" s="1">
        <f>'BASE METAS)'!CR361</f>
        <v>0</v>
      </c>
      <c r="BO366" s="1">
        <f>'BASE METAS)'!CS361</f>
        <v>0</v>
      </c>
      <c r="BP366" s="1">
        <f>'BASE METAS)'!CT361</f>
        <v>0</v>
      </c>
      <c r="BQ366" s="1">
        <f>'BASE METAS)'!CU361</f>
        <v>0</v>
      </c>
      <c r="BR366" s="1">
        <f>'BASE METAS)'!CV361</f>
        <v>0</v>
      </c>
      <c r="BS366" s="1">
        <f>'BASE METAS)'!CW361</f>
        <v>0</v>
      </c>
      <c r="BT366" s="1">
        <f>'BASE METAS)'!CX361</f>
        <v>0</v>
      </c>
      <c r="BU366" s="1">
        <f>'BASE METAS)'!FA361</f>
        <v>0</v>
      </c>
      <c r="BV366" s="1">
        <f>'BASE METAS)'!FB361</f>
        <v>0</v>
      </c>
      <c r="BW366" s="1">
        <f>'BASE METAS)'!FC361</f>
        <v>0</v>
      </c>
      <c r="BX366" s="1">
        <f>'BASE METAS)'!FD361</f>
        <v>0</v>
      </c>
      <c r="BY366" s="1">
        <f>'BASE METAS)'!FE361</f>
        <v>0</v>
      </c>
      <c r="BZ366" s="1">
        <f>'BASE METAS)'!FF361</f>
        <v>0</v>
      </c>
      <c r="CA366" s="1">
        <f>'BASE METAS)'!FG361</f>
        <v>0</v>
      </c>
      <c r="CB366" s="1">
        <f>'BASE METAS)'!FH361</f>
        <v>0</v>
      </c>
      <c r="CC366" s="1">
        <f>'BASE METAS)'!FI361</f>
        <v>0</v>
      </c>
      <c r="CD366" s="1">
        <f>'BASE METAS)'!FJ361</f>
        <v>0</v>
      </c>
      <c r="CE366" s="1">
        <f>'BASE METAS)'!FK361</f>
        <v>0</v>
      </c>
      <c r="CF366" s="1">
        <f>'BASE METAS)'!FL361</f>
        <v>0</v>
      </c>
      <c r="CG366" s="1">
        <f>'BASE METAS)'!FM361</f>
        <v>0</v>
      </c>
    </row>
    <row r="367" spans="1:85" ht="12.75" customHeight="1" x14ac:dyDescent="0.25">
      <c r="A367" s="1">
        <f>'BASE METAS)'!A362</f>
        <v>0</v>
      </c>
      <c r="B367" s="1">
        <f>'BASE METAS)'!B362</f>
        <v>0</v>
      </c>
      <c r="C367" s="1">
        <f>'BASE METAS)'!C362</f>
        <v>0</v>
      </c>
      <c r="D367" s="1">
        <f>'BASE METAS)'!D362</f>
        <v>0</v>
      </c>
      <c r="E367" s="12">
        <f>'BASE METAS)'!E362</f>
        <v>0</v>
      </c>
      <c r="F367" s="3">
        <f>'BASE METAS)'!F362</f>
        <v>0</v>
      </c>
      <c r="G367" s="3">
        <f>'BASE METAS)'!G362</f>
        <v>0</v>
      </c>
      <c r="H367" s="3">
        <f>'BASE METAS)'!H362</f>
        <v>0</v>
      </c>
      <c r="I367" s="3">
        <f>'BASE METAS)'!I362</f>
        <v>0</v>
      </c>
      <c r="J367" s="3">
        <f>'BASE METAS)'!J362</f>
        <v>0</v>
      </c>
      <c r="K367" s="3">
        <f>'BASE METAS)'!K362</f>
        <v>0</v>
      </c>
      <c r="L367" s="3">
        <f>'BASE METAS)'!L362</f>
        <v>0</v>
      </c>
      <c r="M367" s="3">
        <f>'BASE METAS)'!M362</f>
        <v>0</v>
      </c>
      <c r="N367" s="3">
        <f>'BASE METAS)'!N362</f>
        <v>0</v>
      </c>
      <c r="O367" s="3">
        <f>'BASE METAS)'!O362</f>
        <v>0</v>
      </c>
      <c r="P367" s="3">
        <f>'BASE METAS)'!P362</f>
        <v>0</v>
      </c>
      <c r="Q367" s="3">
        <f>'BASE METAS)'!Q362</f>
        <v>0</v>
      </c>
      <c r="R367" s="3">
        <f>'BASE METAS)'!R362</f>
        <v>0</v>
      </c>
      <c r="S367" s="3">
        <f>'BASE METAS)'!S362</f>
        <v>0</v>
      </c>
      <c r="T367" s="3">
        <f>'BASE METAS)'!T362</f>
        <v>0</v>
      </c>
      <c r="U367" s="923">
        <f>'BASE METAS)'!U362</f>
        <v>0</v>
      </c>
      <c r="V367" s="3">
        <f>'BASE METAS)'!V362</f>
        <v>0</v>
      </c>
      <c r="W367" s="4">
        <f>'BASE METAS)'!W362</f>
        <v>0</v>
      </c>
      <c r="X367" s="12">
        <f>'BASE METAS)'!X362</f>
        <v>0</v>
      </c>
      <c r="Y367" s="1">
        <f>'BASE METAS)'!Y362</f>
        <v>11</v>
      </c>
      <c r="Z367" s="1" t="str">
        <f>'BASE METAS)'!Z362</f>
        <v>OTORGAR BECAS PARA LAS MUJERES DE 15 AÑOS EN ADELANTE CON ESTUDIOS TRÚNCOS</v>
      </c>
      <c r="AA367" s="1" t="str">
        <f>'BASE METAS)'!AA362</f>
        <v>BECAS</v>
      </c>
      <c r="AB367" s="1">
        <f>'BASE METAS)'!AB362</f>
        <v>1200</v>
      </c>
      <c r="AC367" s="1">
        <f>'BASE METAS)'!AC362</f>
        <v>0</v>
      </c>
      <c r="AD367" s="1">
        <f>'BASE METAS)'!AD362</f>
        <v>0</v>
      </c>
      <c r="AE367" s="1">
        <f>'BASE METAS)'!AE362</f>
        <v>0</v>
      </c>
      <c r="AF367" s="1">
        <f>'BASE METAS)'!AF362</f>
        <v>0</v>
      </c>
      <c r="AG367" s="1">
        <f>'BASE METAS)'!AG362</f>
        <v>400</v>
      </c>
      <c r="AH367" s="1">
        <f>'BASE METAS)'!AH362</f>
        <v>0.33333333333333331</v>
      </c>
      <c r="AI367" s="1">
        <f>'BASE METAS)'!AI362</f>
        <v>800</v>
      </c>
      <c r="AJ367" s="1">
        <f>'BASE METAS)'!AJ362</f>
        <v>0.66666666666666663</v>
      </c>
      <c r="AK367" s="1">
        <f>'BASE METAS)'!AK362</f>
        <v>1</v>
      </c>
      <c r="AL367" s="7758"/>
      <c r="AM367" s="1352" t="str">
        <f>'BASE METAS)'!AM362</f>
        <v>OTORGAR BECAS A LAS MUJERES</v>
      </c>
      <c r="AN367" s="942" t="str">
        <f>'BASE METAS)'!AN362</f>
        <v>MIDE EL NÚMERO DE BECAS OTORGADAS SOBRE LAS PROGRAMADAS</v>
      </c>
      <c r="AO367" s="942" t="str">
        <f>'BASE METAS)'!AU362</f>
        <v>DESEMPEÑO</v>
      </c>
      <c r="AP367" s="1352" t="str">
        <f>'BASE METAS)'!AO362</f>
        <v>NO DE BECAS OTORGADAS</v>
      </c>
      <c r="AQ367" s="942" t="str">
        <f>'BASE METAS)'!AP362</f>
        <v>NO. DE BECAS PROGRAMADAS</v>
      </c>
      <c r="AR367" s="942">
        <f>'BASE METAS)'!AQ362</f>
        <v>100</v>
      </c>
      <c r="AS367" s="942" t="str">
        <f>'BASE METAS)'!AR362</f>
        <v>BECAS</v>
      </c>
      <c r="AT367" s="942" t="str">
        <f>'BASE METAS)'!AS362</f>
        <v>EFICACIA</v>
      </c>
      <c r="AU367" s="1494">
        <f>'BASE METAS)'!BO362</f>
        <v>0</v>
      </c>
      <c r="AV367" s="942">
        <f>'BASE METAS)'!BQ362</f>
        <v>0</v>
      </c>
      <c r="AW367" s="942">
        <f>'BASE METAS)'!BR362</f>
        <v>0</v>
      </c>
      <c r="AX367" s="1352">
        <f>'BASE METAS)'!BS362</f>
        <v>0</v>
      </c>
      <c r="AY367" s="1">
        <f>'BASE METAS)'!BT362</f>
        <v>0</v>
      </c>
      <c r="AZ367" s="1">
        <f>'BASE METAS)'!BU362</f>
        <v>0</v>
      </c>
      <c r="BA367" s="1">
        <f>'BASE METAS)'!BV362</f>
        <v>0</v>
      </c>
      <c r="BB367" s="1">
        <f>'BASE METAS)'!BW362</f>
        <v>0</v>
      </c>
      <c r="BC367" s="1">
        <f>'BASE METAS)'!BX362</f>
        <v>0</v>
      </c>
      <c r="BD367" s="1">
        <f>'BASE METAS)'!BY362</f>
        <v>0</v>
      </c>
      <c r="BE367" s="1">
        <f>'BASE METAS)'!CG362</f>
        <v>0</v>
      </c>
      <c r="BF367" s="1">
        <f>'BASE METAS)'!CJ362</f>
        <v>0</v>
      </c>
      <c r="BG367" s="1">
        <f>'BASE METAS)'!CK362</f>
        <v>0</v>
      </c>
      <c r="BH367" s="1">
        <f>'BASE METAS)'!CL362</f>
        <v>0</v>
      </c>
      <c r="BI367" s="1">
        <f>'BASE METAS)'!CM362</f>
        <v>0</v>
      </c>
      <c r="BJ367" s="1">
        <f>'BASE METAS)'!CN362</f>
        <v>0</v>
      </c>
      <c r="BK367" s="1">
        <f>'BASE METAS)'!CO362</f>
        <v>0</v>
      </c>
      <c r="BL367" s="1">
        <f>'BASE METAS)'!CP362</f>
        <v>0</v>
      </c>
      <c r="BM367" s="1">
        <f>'BASE METAS)'!CQ362</f>
        <v>0</v>
      </c>
      <c r="BN367" s="1">
        <f>'BASE METAS)'!CR362</f>
        <v>0</v>
      </c>
      <c r="BO367" s="1">
        <f>'BASE METAS)'!CS362</f>
        <v>0</v>
      </c>
      <c r="BP367" s="1">
        <f>'BASE METAS)'!CT362</f>
        <v>0</v>
      </c>
      <c r="BQ367" s="1">
        <f>'BASE METAS)'!CU362</f>
        <v>0</v>
      </c>
      <c r="BR367" s="1">
        <f>'BASE METAS)'!CV362</f>
        <v>0</v>
      </c>
      <c r="BS367" s="1">
        <f>'BASE METAS)'!CW362</f>
        <v>0</v>
      </c>
      <c r="BT367" s="1">
        <f>'BASE METAS)'!CX362</f>
        <v>0</v>
      </c>
      <c r="BU367" s="1">
        <f>'BASE METAS)'!FA362</f>
        <v>0</v>
      </c>
      <c r="BV367" s="1">
        <f>'BASE METAS)'!FB362</f>
        <v>0</v>
      </c>
      <c r="BW367" s="1">
        <f>'BASE METAS)'!FC362</f>
        <v>0</v>
      </c>
      <c r="BX367" s="1">
        <f>'BASE METAS)'!FD362</f>
        <v>0</v>
      </c>
      <c r="BY367" s="1">
        <f>'BASE METAS)'!FE362</f>
        <v>0</v>
      </c>
      <c r="BZ367" s="1">
        <f>'BASE METAS)'!FF362</f>
        <v>0</v>
      </c>
      <c r="CA367" s="1">
        <f>'BASE METAS)'!FG362</f>
        <v>0</v>
      </c>
      <c r="CB367" s="1">
        <f>'BASE METAS)'!FH362</f>
        <v>0</v>
      </c>
      <c r="CC367" s="1">
        <f>'BASE METAS)'!FI362</f>
        <v>0</v>
      </c>
      <c r="CD367" s="1">
        <f>'BASE METAS)'!FJ362</f>
        <v>0</v>
      </c>
      <c r="CE367" s="1">
        <f>'BASE METAS)'!FK362</f>
        <v>0</v>
      </c>
      <c r="CF367" s="1">
        <f>'BASE METAS)'!FL362</f>
        <v>0</v>
      </c>
      <c r="CG367" s="1">
        <f>'BASE METAS)'!FM362</f>
        <v>0</v>
      </c>
    </row>
    <row r="368" spans="1:85" ht="12" customHeight="1" x14ac:dyDescent="0.25">
      <c r="A368" s="1">
        <f>'BASE METAS)'!A363</f>
        <v>0</v>
      </c>
      <c r="B368" s="7146" t="str">
        <f>'BASE METAS)'!B363</f>
        <v xml:space="preserve">DEPENDENCIA </v>
      </c>
      <c r="C368" s="7146" t="str">
        <f>'BASE METAS)'!C363</f>
        <v>ENT</v>
      </c>
      <c r="D368" s="7146" t="str">
        <f>'BASE METAS)'!D363</f>
        <v>PROY</v>
      </c>
      <c r="E368" s="7146" t="str">
        <f>'BASE METAS)'!E363</f>
        <v>NOMBRE DEL PROYECTO</v>
      </c>
      <c r="F368" s="7155" t="str">
        <f>'BASE METAS)'!F363</f>
        <v>DG</v>
      </c>
      <c r="G368" s="7155" t="str">
        <f>'BASE METAS)'!G363</f>
        <v>DA</v>
      </c>
      <c r="H368" s="7155" t="str">
        <f>'BASE METAS)'!H363</f>
        <v xml:space="preserve">CLAVE PROGRAMÁTICA </v>
      </c>
      <c r="I368" s="7155"/>
      <c r="J368" s="7155"/>
      <c r="K368" s="7155"/>
      <c r="L368" s="7155"/>
      <c r="M368" s="7155"/>
      <c r="N368" s="1357">
        <f>'BASE METAS)'!N363</f>
        <v>0</v>
      </c>
      <c r="O368" s="1357">
        <f>'BASE METAS)'!O363</f>
        <v>0</v>
      </c>
      <c r="P368" s="7120" t="str">
        <f>'BASE METAS)'!P363</f>
        <v>ESTRUCTURA PROGRAMÁTICA</v>
      </c>
      <c r="Q368" s="7121"/>
      <c r="R368" s="7121"/>
      <c r="S368" s="7121"/>
      <c r="T368" s="7121"/>
      <c r="U368" s="924">
        <f>'BASE METAS)'!U363</f>
        <v>0</v>
      </c>
      <c r="V368" s="1358">
        <f>'BASE METAS)'!V363</f>
        <v>0</v>
      </c>
      <c r="W368" s="7139" t="str">
        <f>'BASE METAS)'!W363</f>
        <v>PRESPUESTO</v>
      </c>
      <c r="X368" s="7216" t="str">
        <f>'BASE METAS)'!X363</f>
        <v>ÁREAS EJECUTORAS</v>
      </c>
      <c r="Y368" s="1">
        <f>'BASE METAS)'!Y363</f>
        <v>0</v>
      </c>
      <c r="Z368" s="1">
        <f>'BASE METAS)'!Z363</f>
        <v>0</v>
      </c>
      <c r="AA368" s="1">
        <f>'BASE METAS)'!AA363</f>
        <v>0</v>
      </c>
      <c r="AB368" s="1">
        <f>'BASE METAS)'!AB363</f>
        <v>0</v>
      </c>
      <c r="AC368" s="1">
        <f>'BASE METAS)'!AC363</f>
        <v>0</v>
      </c>
      <c r="AD368" s="1">
        <f>'BASE METAS)'!AD363</f>
        <v>0</v>
      </c>
      <c r="AE368" s="1">
        <f>'BASE METAS)'!AE363</f>
        <v>0</v>
      </c>
      <c r="AF368" s="1">
        <f>'BASE METAS)'!AF363</f>
        <v>0</v>
      </c>
      <c r="AG368" s="1">
        <f>'BASE METAS)'!AG363</f>
        <v>0</v>
      </c>
      <c r="AH368" s="1">
        <f>'BASE METAS)'!AH363</f>
        <v>0</v>
      </c>
      <c r="AI368" s="1">
        <f>'BASE METAS)'!AI363</f>
        <v>0</v>
      </c>
      <c r="AJ368" s="1">
        <f>'BASE METAS)'!AJ363</f>
        <v>0</v>
      </c>
      <c r="AK368" s="1">
        <f>'BASE METAS)'!AK363</f>
        <v>0</v>
      </c>
      <c r="AL368" s="933">
        <f>'BASE METAS)'!AL363</f>
        <v>0</v>
      </c>
      <c r="AM368" s="1167">
        <f>'BASE METAS)'!AM363</f>
        <v>0</v>
      </c>
      <c r="AN368" s="1352">
        <f>'BASE METAS)'!AN363</f>
        <v>0</v>
      </c>
      <c r="AO368" s="941">
        <f>'BASE METAS)'!AU363</f>
        <v>0</v>
      </c>
      <c r="AP368" s="942">
        <f>'BASE METAS)'!AO363</f>
        <v>0</v>
      </c>
      <c r="AQ368" s="1352">
        <f>'BASE METAS)'!AP363</f>
        <v>0</v>
      </c>
      <c r="AR368" s="941">
        <f>'BASE METAS)'!AQ363</f>
        <v>0</v>
      </c>
      <c r="AS368" s="1352">
        <f>'BASE METAS)'!AR363</f>
        <v>0</v>
      </c>
      <c r="AT368" s="1352">
        <f>'BASE METAS)'!AS363</f>
        <v>0</v>
      </c>
      <c r="AU368" s="1485">
        <f>'BASE METAS)'!BO363</f>
        <v>0</v>
      </c>
      <c r="AV368" s="1352">
        <f>'BASE METAS)'!BQ363</f>
        <v>0</v>
      </c>
      <c r="AW368" s="1352">
        <f>'BASE METAS)'!BR363</f>
        <v>0</v>
      </c>
      <c r="AX368" s="1352">
        <f>'BASE METAS)'!BS363</f>
        <v>0</v>
      </c>
      <c r="AY368" s="1">
        <f>'BASE METAS)'!BT363</f>
        <v>0</v>
      </c>
      <c r="AZ368" s="1">
        <f>'BASE METAS)'!BU363</f>
        <v>0</v>
      </c>
      <c r="BA368" s="1">
        <f>'BASE METAS)'!BV363</f>
        <v>0</v>
      </c>
      <c r="BB368" s="1">
        <f>'BASE METAS)'!BW363</f>
        <v>0</v>
      </c>
      <c r="BC368" s="1">
        <f>'BASE METAS)'!BX363</f>
        <v>0</v>
      </c>
      <c r="BD368" s="1">
        <f>'BASE METAS)'!BY363</f>
        <v>0</v>
      </c>
      <c r="BE368" s="1">
        <f>'BASE METAS)'!CG363</f>
        <v>0</v>
      </c>
      <c r="BF368" s="1">
        <f>'BASE METAS)'!CJ363</f>
        <v>0</v>
      </c>
      <c r="BG368" s="1">
        <f>'BASE METAS)'!CK363</f>
        <v>0</v>
      </c>
      <c r="BH368" s="1">
        <f>'BASE METAS)'!CL363</f>
        <v>0</v>
      </c>
      <c r="BI368" s="1">
        <f>'BASE METAS)'!CM363</f>
        <v>0</v>
      </c>
      <c r="BJ368" s="1">
        <f>'BASE METAS)'!CN363</f>
        <v>0</v>
      </c>
      <c r="BK368" s="1">
        <f>'BASE METAS)'!CO363</f>
        <v>0</v>
      </c>
      <c r="BL368" s="1">
        <f>'BASE METAS)'!CP363</f>
        <v>0</v>
      </c>
      <c r="BM368" s="1">
        <f>'BASE METAS)'!CQ363</f>
        <v>0</v>
      </c>
      <c r="BN368" s="1">
        <f>'BASE METAS)'!CR363</f>
        <v>0</v>
      </c>
      <c r="BO368" s="1">
        <f>'BASE METAS)'!CS363</f>
        <v>0</v>
      </c>
      <c r="BP368" s="1">
        <f>'BASE METAS)'!CT363</f>
        <v>0</v>
      </c>
      <c r="BQ368" s="1">
        <f>'BASE METAS)'!CU363</f>
        <v>0</v>
      </c>
      <c r="BR368" s="1">
        <f>'BASE METAS)'!CV363</f>
        <v>0</v>
      </c>
      <c r="BS368" s="1">
        <f>'BASE METAS)'!CW363</f>
        <v>0</v>
      </c>
      <c r="BT368" s="1">
        <f>'BASE METAS)'!CX363</f>
        <v>0</v>
      </c>
      <c r="BU368" s="1">
        <f>'BASE METAS)'!FA363</f>
        <v>0</v>
      </c>
      <c r="BV368" s="1">
        <f>'BASE METAS)'!FB363</f>
        <v>0</v>
      </c>
      <c r="BW368" s="1">
        <f>'BASE METAS)'!FC363</f>
        <v>0</v>
      </c>
      <c r="BX368" s="1">
        <f>'BASE METAS)'!FD363</f>
        <v>0</v>
      </c>
      <c r="BY368" s="1">
        <f>'BASE METAS)'!FE363</f>
        <v>0</v>
      </c>
      <c r="BZ368" s="1">
        <f>'BASE METAS)'!FF363</f>
        <v>0</v>
      </c>
      <c r="CA368" s="1">
        <f>'BASE METAS)'!FG363</f>
        <v>0</v>
      </c>
      <c r="CB368" s="1">
        <f>'BASE METAS)'!FH363</f>
        <v>0</v>
      </c>
      <c r="CC368" s="1">
        <f>'BASE METAS)'!FI363</f>
        <v>0</v>
      </c>
      <c r="CD368" s="1">
        <f>'BASE METAS)'!FJ363</f>
        <v>0</v>
      </c>
      <c r="CE368" s="1">
        <f>'BASE METAS)'!FK363</f>
        <v>0</v>
      </c>
      <c r="CF368" s="1">
        <f>'BASE METAS)'!FL363</f>
        <v>0</v>
      </c>
      <c r="CG368" s="1">
        <f>'BASE METAS)'!FM363</f>
        <v>0</v>
      </c>
    </row>
    <row r="369" spans="1:85" ht="12" customHeight="1" x14ac:dyDescent="0.2">
      <c r="A369" s="1">
        <f>'BASE METAS)'!A364</f>
        <v>0</v>
      </c>
      <c r="B369" s="7150"/>
      <c r="C369" s="7150"/>
      <c r="D369" s="7150"/>
      <c r="E369" s="7150"/>
      <c r="F369" s="7162"/>
      <c r="G369" s="7162"/>
      <c r="H369" s="320" t="str">
        <f>'BASE METAS)'!H364</f>
        <v>FN</v>
      </c>
      <c r="I369" s="320" t="str">
        <f>'BASE METAS)'!I364</f>
        <v>Sf</v>
      </c>
      <c r="J369" s="320" t="str">
        <f>'BASE METAS)'!J364</f>
        <v>PG</v>
      </c>
      <c r="K369" s="320" t="str">
        <f>'BASE METAS)'!K364</f>
        <v>Sp</v>
      </c>
      <c r="L369" s="320" t="str">
        <f>'BASE METAS)'!L364</f>
        <v>PY</v>
      </c>
      <c r="M369" s="320" t="str">
        <f>'BASE METAS)'!M364</f>
        <v>FF</v>
      </c>
      <c r="N369" s="320">
        <f>'BASE METAS)'!N364</f>
        <v>0</v>
      </c>
      <c r="O369" s="320">
        <f>'BASE METAS)'!O364</f>
        <v>0</v>
      </c>
      <c r="P369" s="320" t="str">
        <f>'BASE METAS)'!P364</f>
        <v>FN</v>
      </c>
      <c r="Q369" s="320" t="str">
        <f>'BASE METAS)'!Q364</f>
        <v>Sf</v>
      </c>
      <c r="R369" s="320" t="str">
        <f>'BASE METAS)'!R364</f>
        <v>PG</v>
      </c>
      <c r="S369" s="320" t="str">
        <f>'BASE METAS)'!S364</f>
        <v>Sp</v>
      </c>
      <c r="T369" s="320" t="str">
        <f>'BASE METAS)'!T364</f>
        <v>PY</v>
      </c>
      <c r="U369" s="926">
        <f>'BASE METAS)'!U364</f>
        <v>0</v>
      </c>
      <c r="V369" s="320">
        <f>'BASE METAS)'!V364</f>
        <v>0</v>
      </c>
      <c r="W369" s="7140"/>
      <c r="X369" s="7732"/>
      <c r="Y369" s="1">
        <f>'BASE METAS)'!Y364</f>
        <v>0</v>
      </c>
      <c r="Z369" s="1">
        <f>'BASE METAS)'!Z364</f>
        <v>0</v>
      </c>
      <c r="AA369" s="1">
        <f>'BASE METAS)'!AA364</f>
        <v>0</v>
      </c>
      <c r="AB369" s="1">
        <f>'BASE METAS)'!AB364</f>
        <v>0</v>
      </c>
      <c r="AC369" s="1">
        <f>'BASE METAS)'!AC364</f>
        <v>0</v>
      </c>
      <c r="AD369" s="1">
        <f>'BASE METAS)'!AD364</f>
        <v>0</v>
      </c>
      <c r="AE369" s="1">
        <f>'BASE METAS)'!AE364</f>
        <v>0</v>
      </c>
      <c r="AF369" s="1">
        <f>'BASE METAS)'!AF364</f>
        <v>0</v>
      </c>
      <c r="AG369" s="1">
        <f>'BASE METAS)'!AG364</f>
        <v>0</v>
      </c>
      <c r="AH369" s="1">
        <f>'BASE METAS)'!AH364</f>
        <v>0</v>
      </c>
      <c r="AI369" s="1">
        <f>'BASE METAS)'!AI364</f>
        <v>0</v>
      </c>
      <c r="AJ369" s="1">
        <f>'BASE METAS)'!AJ364</f>
        <v>0</v>
      </c>
      <c r="AK369" s="1">
        <f>'BASE METAS)'!AK364</f>
        <v>0</v>
      </c>
      <c r="AL369" s="934">
        <f>'BASE METAS)'!AL364</f>
        <v>0</v>
      </c>
      <c r="AM369" s="1167">
        <f>'BASE METAS)'!AM364</f>
        <v>0</v>
      </c>
      <c r="AN369" s="1352">
        <f>'BASE METAS)'!AN364</f>
        <v>0</v>
      </c>
      <c r="AO369" s="950">
        <f>'BASE METAS)'!AU364</f>
        <v>0</v>
      </c>
      <c r="AP369" s="942">
        <f>'BASE METAS)'!AO364</f>
        <v>0</v>
      </c>
      <c r="AQ369" s="1352">
        <f>'BASE METAS)'!AP364</f>
        <v>0</v>
      </c>
      <c r="AR369" s="948">
        <f>'BASE METAS)'!AQ364</f>
        <v>0</v>
      </c>
      <c r="AS369" s="1352">
        <f>'BASE METAS)'!AR364</f>
        <v>0</v>
      </c>
      <c r="AT369" s="1352">
        <f>'BASE METAS)'!AS364</f>
        <v>0</v>
      </c>
      <c r="AU369" s="1485">
        <f>'BASE METAS)'!BO364</f>
        <v>0</v>
      </c>
      <c r="AV369" s="1352">
        <f>'BASE METAS)'!BQ364</f>
        <v>0</v>
      </c>
      <c r="AW369" s="1352">
        <f>'BASE METAS)'!BR364</f>
        <v>0</v>
      </c>
      <c r="AX369" s="1352">
        <f>'BASE METAS)'!BS364</f>
        <v>0</v>
      </c>
      <c r="AY369" s="1">
        <f>'BASE METAS)'!BT364</f>
        <v>0</v>
      </c>
      <c r="AZ369" s="1">
        <f>'BASE METAS)'!BU364</f>
        <v>0</v>
      </c>
      <c r="BA369" s="1">
        <f>'BASE METAS)'!BV364</f>
        <v>0</v>
      </c>
      <c r="BB369" s="1">
        <f>'BASE METAS)'!BW364</f>
        <v>0</v>
      </c>
      <c r="BC369" s="1">
        <f>'BASE METAS)'!BX364</f>
        <v>0</v>
      </c>
      <c r="BD369" s="1">
        <f>'BASE METAS)'!BY364</f>
        <v>0</v>
      </c>
      <c r="BE369" s="1">
        <f>'BASE METAS)'!CG364</f>
        <v>0</v>
      </c>
      <c r="BF369" s="1">
        <f>'BASE METAS)'!CJ364</f>
        <v>0</v>
      </c>
      <c r="BG369" s="1">
        <f>'BASE METAS)'!CK364</f>
        <v>0</v>
      </c>
      <c r="BH369" s="1">
        <f>'BASE METAS)'!CL364</f>
        <v>0</v>
      </c>
      <c r="BI369" s="1">
        <f>'BASE METAS)'!CM364</f>
        <v>0</v>
      </c>
      <c r="BJ369" s="1">
        <f>'BASE METAS)'!CN364</f>
        <v>0</v>
      </c>
      <c r="BK369" s="1">
        <f>'BASE METAS)'!CO364</f>
        <v>0</v>
      </c>
      <c r="BL369" s="1">
        <f>'BASE METAS)'!CP364</f>
        <v>0</v>
      </c>
      <c r="BM369" s="1">
        <f>'BASE METAS)'!CQ364</f>
        <v>0</v>
      </c>
      <c r="BN369" s="1">
        <f>'BASE METAS)'!CR364</f>
        <v>0</v>
      </c>
      <c r="BO369" s="1">
        <f>'BASE METAS)'!CS364</f>
        <v>0</v>
      </c>
      <c r="BP369" s="1">
        <f>'BASE METAS)'!CT364</f>
        <v>0</v>
      </c>
      <c r="BQ369" s="1">
        <f>'BASE METAS)'!CU364</f>
        <v>0</v>
      </c>
      <c r="BR369" s="1">
        <f>'BASE METAS)'!CV364</f>
        <v>0</v>
      </c>
      <c r="BS369" s="1">
        <f>'BASE METAS)'!CW364</f>
        <v>0</v>
      </c>
      <c r="BT369" s="1">
        <f>'BASE METAS)'!CX364</f>
        <v>0</v>
      </c>
      <c r="BU369" s="1">
        <f>'BASE METAS)'!FA364</f>
        <v>0</v>
      </c>
      <c r="BV369" s="1">
        <f>'BASE METAS)'!FB364</f>
        <v>0</v>
      </c>
      <c r="BW369" s="1">
        <f>'BASE METAS)'!FC364</f>
        <v>0</v>
      </c>
      <c r="BX369" s="1">
        <f>'BASE METAS)'!FD364</f>
        <v>0</v>
      </c>
      <c r="BY369" s="1">
        <f>'BASE METAS)'!FE364</f>
        <v>0</v>
      </c>
      <c r="BZ369" s="1">
        <f>'BASE METAS)'!FF364</f>
        <v>0</v>
      </c>
      <c r="CA369" s="1">
        <f>'BASE METAS)'!FG364</f>
        <v>0</v>
      </c>
      <c r="CB369" s="1">
        <f>'BASE METAS)'!FH364</f>
        <v>0</v>
      </c>
      <c r="CC369" s="1">
        <f>'BASE METAS)'!FI364</f>
        <v>0</v>
      </c>
      <c r="CD369" s="1">
        <f>'BASE METAS)'!FJ364</f>
        <v>0</v>
      </c>
      <c r="CE369" s="1">
        <f>'BASE METAS)'!FK364</f>
        <v>0</v>
      </c>
      <c r="CF369" s="1">
        <f>'BASE METAS)'!FL364</f>
        <v>0</v>
      </c>
      <c r="CG369" s="1">
        <f>'BASE METAS)'!FM364</f>
        <v>0</v>
      </c>
    </row>
    <row r="370" spans="1:85" ht="84" customHeight="1" x14ac:dyDescent="0.25">
      <c r="A370" s="1364">
        <f>'BASE METAS)'!A365</f>
        <v>56</v>
      </c>
      <c r="B370" s="7168" t="str">
        <f>'BASE METAS)'!B365</f>
        <v>CONTRALORÍA MUNICIPAL</v>
      </c>
      <c r="C370" s="7163">
        <f>'BASE METAS)'!C365</f>
        <v>1400</v>
      </c>
      <c r="D370" s="7154">
        <f>'BASE METAS)'!D365</f>
        <v>1</v>
      </c>
      <c r="E370" s="7156" t="str">
        <f>'BASE METAS)'!E365</f>
        <v>FISCALIZACIÓN, CONTROL Y EVALUACIÓN DE LA GESTIÓN PÚBLICA</v>
      </c>
      <c r="F370" s="7144" t="str">
        <f>'BASE METAS)'!F365</f>
        <v>K00</v>
      </c>
      <c r="G370" s="7144" t="str">
        <f>'BASE METAS)'!G365</f>
        <v>137</v>
      </c>
      <c r="H370" s="7144" t="str">
        <f>'BASE METAS)'!H365</f>
        <v>05</v>
      </c>
      <c r="I370" s="7144" t="str">
        <f>'BASE METAS)'!I365</f>
        <v>01</v>
      </c>
      <c r="J370" s="7144" t="str">
        <f>'BASE METAS)'!J365</f>
        <v>02</v>
      </c>
      <c r="K370" s="7144" t="str">
        <f>'BASE METAS)'!K365</f>
        <v>01</v>
      </c>
      <c r="L370" s="7144" t="str">
        <f>'BASE METAS)'!L365</f>
        <v>01</v>
      </c>
      <c r="M370" s="7144" t="str">
        <f>'BASE METAS)'!M365</f>
        <v>101</v>
      </c>
      <c r="N370" s="7144" t="str">
        <f>'BASE METAS)'!N365</f>
        <v>Contraloría</v>
      </c>
      <c r="O370" s="7114" t="str">
        <f>'BASE METAS)'!O365</f>
        <v xml:space="preserve">Simplificación Administrativa </v>
      </c>
      <c r="P370" s="7114" t="str">
        <f>'BASE METAS)'!P365</f>
        <v>Administración, planeación y control gubernamental</v>
      </c>
      <c r="Q370" s="7114" t="str">
        <f>'BASE METAS)'!Q365</f>
        <v>Control y evaluación de la administración gubernamental</v>
      </c>
      <c r="R370" s="7114" t="str">
        <f>'BASE METAS)'!R365</f>
        <v>Desarrollo de la función pública y ética en el servicio público</v>
      </c>
      <c r="S370" s="7114" t="str">
        <f>'BASE METAS)'!S365</f>
        <v>Control y evaluación de la gestión pública</v>
      </c>
      <c r="T370" s="7114" t="str">
        <f>'BASE METAS)'!T365</f>
        <v>Fiscalización, control y evaluación de la gestión pública</v>
      </c>
      <c r="U370" s="7759" t="str">
        <f>'BASE METAS)'!U365</f>
        <v>ASEGURAR EL CUMPLIMIENTO DEL MARCO NORMATIVO, FORTALECIENDO LOS MECANISMOS DE CONTROL Y EVALUACIÓN GUBERNAMENTAL EVITANDO DE ESTA FORMA INCREMENTAR LA CORRUPCIÓN EN LA GESTIÓN DEL GOBIERNO MUNCIPAL. FORTALECER EL PROGRAMA DE CONTROL Y VIGILANCIA DE SERVIDORES PÚBLICOS DE LA DIRECCIÓN GENERAL DE SEGURIDAD PUBLICA TENIENDO COMO OBJETIVO EVITAR QUE SE COMETAN ACTOS INDEBIDOS EN CONTRA DE LA CIUDADANÍA EN LAS PRINCIPALES AVENIDAS Y COLONIAS DEL MUNICIPIO DE TLALNEPANTLA DE BAZ.</v>
      </c>
      <c r="V370" s="7114" t="str">
        <f>'BASE METAS)'!V365</f>
        <v>Gobierno de Resultados</v>
      </c>
      <c r="W370" s="7248">
        <f>'BASE METAS)'!W365</f>
        <v>21547607.09</v>
      </c>
      <c r="X370" s="7098" t="str">
        <f>'BASE METAS)'!X365</f>
        <v>CONTRALORÍA MUNICIPAL</v>
      </c>
      <c r="Y370" s="213">
        <f>'BASE METAS)'!Y365</f>
        <v>1</v>
      </c>
      <c r="Z370" s="438" t="str">
        <f>'BASE METAS)'!Z365</f>
        <v>VIGILAR QUE LAS ACTIVIDADES DE FISCALIZACIÓN CONTROL Y EVALUACIÓN DE LA GESTIÓN SE REALICEN  DE ACUERDO A LAS NORMAS QUE LAS REGULAN.</v>
      </c>
      <c r="AA370" s="550" t="str">
        <f>'BASE METAS)'!AA365</f>
        <v>ACTIVIDAD VIGILADA</v>
      </c>
      <c r="AB370" s="459">
        <f>'BASE METAS)'!AB365</f>
        <v>12500</v>
      </c>
      <c r="AC370" s="679">
        <f>'BASE METAS)'!AC365</f>
        <v>3000</v>
      </c>
      <c r="AD370" s="631">
        <f>'BASE METAS)'!AD365</f>
        <v>0.24</v>
      </c>
      <c r="AE370" s="679">
        <f>'BASE METAS)'!AE365</f>
        <v>3500</v>
      </c>
      <c r="AF370" s="631">
        <f>'BASE METAS)'!AF365</f>
        <v>0.28000000000000003</v>
      </c>
      <c r="AG370" s="679">
        <f>'BASE METAS)'!AG365</f>
        <v>3000</v>
      </c>
      <c r="AH370" s="631">
        <f>'BASE METAS)'!AH365</f>
        <v>0.24</v>
      </c>
      <c r="AI370" s="679">
        <f>'BASE METAS)'!AI365</f>
        <v>3000</v>
      </c>
      <c r="AJ370" s="556">
        <f>'BASE METAS)'!AJ365</f>
        <v>0.24</v>
      </c>
      <c r="AK370" s="211">
        <f>'BASE METAS)'!AK365</f>
        <v>1</v>
      </c>
      <c r="AL370" s="1202">
        <f>'BASE METAS)'!AL365</f>
        <v>1</v>
      </c>
      <c r="AM370" s="1044" t="str">
        <f>'BASE METAS)'!AM365</f>
        <v>ACTIVIDADES DE FISCALIZACION, CONTROL Y EVALUACION DE LA CONTRALORIA MUNICIPAL</v>
      </c>
      <c r="AN370" s="1044" t="str">
        <f>'BASE METAS)'!AN365</f>
        <v>MIDE EL PORCENTAJE DE ACTIVIDADES DE FISCALIZACION, CONTROL Y EVALUACION DE LA CONTRALORIA MUNICIPAL, RESPECTO DEL TOTAL</v>
      </c>
      <c r="AO370" s="970" t="str">
        <f>'BASE METAS)'!AU365</f>
        <v>DESEMPEÑO</v>
      </c>
      <c r="AP370" s="1044" t="str">
        <f>'BASE METAS)'!AO365</f>
        <v>NUMERO DE ACTIVIDADES DE FISCALIZACION REALIZADAS</v>
      </c>
      <c r="AQ370" s="1044" t="str">
        <f>'BASE METAS)'!AP365</f>
        <v>NUMERO DE ACTIVIDADES DE FISCALIZACION PROGRAMADAS</v>
      </c>
      <c r="AR370" s="1039">
        <f>'BASE METAS)'!AQ365</f>
        <v>100</v>
      </c>
      <c r="AS370" s="1039" t="str">
        <f>'BASE METAS)'!AR365</f>
        <v>ACTIVIDADES  VIGILADAS</v>
      </c>
      <c r="AT370" s="1039" t="str">
        <f>'BASE METAS)'!AS365</f>
        <v>EFICACIA</v>
      </c>
      <c r="AU370" s="1482">
        <f>'BASE METAS)'!BO365</f>
        <v>0</v>
      </c>
      <c r="AV370" s="1">
        <f>'BASE METAS)'!BQ365</f>
        <v>12500</v>
      </c>
      <c r="AW370" s="1">
        <f>'BASE METAS)'!BR365</f>
        <v>0</v>
      </c>
      <c r="AX370" s="1352">
        <f>'BASE METAS)'!BS365</f>
        <v>3500</v>
      </c>
      <c r="AY370" s="1">
        <f>'BASE METAS)'!BT365</f>
        <v>2609</v>
      </c>
      <c r="AZ370" s="1">
        <f>'BASE METAS)'!BU365</f>
        <v>891</v>
      </c>
      <c r="BA370" s="1">
        <f>'BASE METAS)'!BV365</f>
        <v>0.74542857142857144</v>
      </c>
      <c r="BB370" s="1">
        <f>'BASE METAS)'!BW365</f>
        <v>29041</v>
      </c>
      <c r="BC370" s="1">
        <f>'BASE METAS)'!BX365</f>
        <v>-16541</v>
      </c>
      <c r="BD370" s="1">
        <f>'BASE METAS)'!BY365</f>
        <v>2.32328</v>
      </c>
      <c r="BE370" s="1">
        <f>'BASE METAS)'!CG365</f>
        <v>26432</v>
      </c>
      <c r="BF370" s="1">
        <f>'BASE METAS)'!CJ365</f>
        <v>0</v>
      </c>
      <c r="BG370" s="1">
        <f>'BASE METAS)'!CK365</f>
        <v>0</v>
      </c>
      <c r="BH370" s="1">
        <f>'BASE METAS)'!CL365</f>
        <v>0</v>
      </c>
      <c r="BI370" s="1">
        <f>'BASE METAS)'!CM365</f>
        <v>1000</v>
      </c>
      <c r="BJ370" s="1">
        <f>'BASE METAS)'!CN365</f>
        <v>1000</v>
      </c>
      <c r="BK370" s="1">
        <f>'BASE METAS)'!CO365</f>
        <v>1000</v>
      </c>
      <c r="BL370" s="1">
        <f>'BASE METAS)'!CP365</f>
        <v>1166</v>
      </c>
      <c r="BM370" s="1">
        <f>'BASE METAS)'!CQ365</f>
        <v>1167</v>
      </c>
      <c r="BN370" s="1">
        <f>'BASE METAS)'!CR365</f>
        <v>1167</v>
      </c>
      <c r="BO370" s="1">
        <f>'BASE METAS)'!CS365</f>
        <v>1000</v>
      </c>
      <c r="BP370" s="1">
        <f>'BASE METAS)'!CT365</f>
        <v>1000</v>
      </c>
      <c r="BQ370" s="1">
        <f>'BASE METAS)'!CU365</f>
        <v>1000</v>
      </c>
      <c r="BR370" s="1">
        <f>'BASE METAS)'!CV365</f>
        <v>1000</v>
      </c>
      <c r="BS370" s="1">
        <f>'BASE METAS)'!CW365</f>
        <v>1000</v>
      </c>
      <c r="BT370" s="1">
        <f>'BASE METAS)'!CX365</f>
        <v>1000</v>
      </c>
      <c r="BU370" s="1">
        <f>'BASE METAS)'!FA365</f>
        <v>12500</v>
      </c>
      <c r="BV370" s="1">
        <f>'BASE METAS)'!FB365</f>
        <v>0</v>
      </c>
      <c r="BW370" s="1">
        <f>'BASE METAS)'!FC365</f>
        <v>1166</v>
      </c>
      <c r="BX370" s="1">
        <f>'BASE METAS)'!FD365</f>
        <v>493</v>
      </c>
      <c r="BY370" s="1">
        <f>'BASE METAS)'!FE365</f>
        <v>-673</v>
      </c>
      <c r="BZ370" s="1">
        <f>'BASE METAS)'!FF365</f>
        <v>0.42281303602058318</v>
      </c>
      <c r="CA370" s="1">
        <f>'BASE METAS)'!FG365</f>
        <v>26925</v>
      </c>
      <c r="CB370" s="1">
        <f>'BASE METAS)'!FH365</f>
        <v>-14425</v>
      </c>
      <c r="CC370" s="1">
        <f>'BASE METAS)'!FI365</f>
        <v>2.1539999999999999</v>
      </c>
      <c r="CD370" s="1">
        <f>'BASE METAS)'!FJ365</f>
        <v>12500</v>
      </c>
      <c r="CE370" s="1">
        <f>'BASE METAS)'!FK365</f>
        <v>0</v>
      </c>
      <c r="CF370" s="1">
        <f>'BASE METAS)'!FL365</f>
        <v>1167</v>
      </c>
      <c r="CG370" s="1">
        <f>'BASE METAS)'!FM365</f>
        <v>1498</v>
      </c>
    </row>
    <row r="371" spans="1:85" ht="127.5" x14ac:dyDescent="0.25">
      <c r="A371" s="1365">
        <f>'BASE METAS)'!A366</f>
        <v>0</v>
      </c>
      <c r="B371" s="7169"/>
      <c r="C371" s="7163"/>
      <c r="D371" s="7154"/>
      <c r="E371" s="7156"/>
      <c r="F371" s="7144"/>
      <c r="G371" s="7144"/>
      <c r="H371" s="7144"/>
      <c r="I371" s="7144"/>
      <c r="J371" s="7144"/>
      <c r="K371" s="7144"/>
      <c r="L371" s="7144"/>
      <c r="M371" s="7144"/>
      <c r="N371" s="7144"/>
      <c r="O371" s="7114"/>
      <c r="P371" s="7114"/>
      <c r="Q371" s="7114"/>
      <c r="R371" s="7114"/>
      <c r="S371" s="7114"/>
      <c r="T371" s="7114"/>
      <c r="U371" s="7759"/>
      <c r="V371" s="7114"/>
      <c r="W371" s="7248"/>
      <c r="X371" s="7099"/>
      <c r="Y371" s="214">
        <f>'BASE METAS)'!Y366</f>
        <v>2</v>
      </c>
      <c r="Z371" s="439" t="str">
        <f>'BASE METAS)'!Z366</f>
        <v>RECIBIR, SUSTANCIAR Y RESOLVER EXPEDIENTES DE QUEJAS Y DENUNCIAS, ASÍ COMO PROCEDIMIENTOS ADMINISTRATIVOS INSTRUIDOS A SERVIDORES PÚBLICOS MUNICIPALES OMISOS O EXTEMPORÁNEOS EN LA PRESENTACIÓN DE MANIFESTACIÓN DE BIENES Y APLICAR LAS SANCIONES QUE CONFORME A DERECHO CORRESPONDAN.</v>
      </c>
      <c r="AA371" s="680" t="str">
        <f>'BASE METAS)'!AA366</f>
        <v>RESOLUCION</v>
      </c>
      <c r="AB371" s="460">
        <f>'BASE METAS)'!AB366</f>
        <v>510</v>
      </c>
      <c r="AC371" s="681">
        <f>'BASE METAS)'!AC366</f>
        <v>127</v>
      </c>
      <c r="AD371" s="544">
        <f>'BASE METAS)'!AD366</f>
        <v>0.24901960784313726</v>
      </c>
      <c r="AE371" s="681">
        <f>'BASE METAS)'!AE366</f>
        <v>127</v>
      </c>
      <c r="AF371" s="544">
        <f>'BASE METAS)'!AF366</f>
        <v>0.24901960784313726</v>
      </c>
      <c r="AG371" s="681">
        <f>'BASE METAS)'!AG366</f>
        <v>127</v>
      </c>
      <c r="AH371" s="544">
        <f>'BASE METAS)'!AH366</f>
        <v>0.24901960784313726</v>
      </c>
      <c r="AI371" s="681">
        <f>'BASE METAS)'!AI366</f>
        <v>129</v>
      </c>
      <c r="AJ371" s="545">
        <f>'BASE METAS)'!AJ366</f>
        <v>0.25294117647058822</v>
      </c>
      <c r="AK371" s="191">
        <f>'BASE METAS)'!AK366</f>
        <v>1</v>
      </c>
      <c r="AL371" s="1039">
        <f>'BASE METAS)'!AL366</f>
        <v>2</v>
      </c>
      <c r="AM371" s="1044" t="str">
        <f>'BASE METAS)'!AM366</f>
        <v xml:space="preserve"> RECIBIR, SUSTANCIAR Y RESOLVER EXPEDIENTES DE QUEJAS Y DENUNCIAS, ASI COMO PROCEDIMIENTOS ADMINISTRATIVOS INSTRUIDOS A SERVIDORES PUBLICOS MUNICIPALES OMISOS O EXTEMPORANEOS EN LA MANIFESTACION DE BIENES.</v>
      </c>
      <c r="AN371" s="1044" t="str">
        <f>'BASE METAS)'!AN366</f>
        <v>MIDE EL NUMERO  DE RESOLUCIONES EMITIDAS SOBRE EL NUMERO . DE RESOLUCIONES PROGRAMADAS.</v>
      </c>
      <c r="AO371" s="970" t="str">
        <f>'BASE METAS)'!AU366</f>
        <v>DESEMPEÑO</v>
      </c>
      <c r="AP371" s="1044" t="str">
        <f>'BASE METAS)'!AO366</f>
        <v xml:space="preserve">No. DE RESOLUCIONES EMITIDAS </v>
      </c>
      <c r="AQ371" s="1044" t="str">
        <f>'BASE METAS)'!AP366</f>
        <v>NUMERO DE RESOLUCIONES PROGRAMADAS</v>
      </c>
      <c r="AR371" s="1039">
        <f>'BASE METAS)'!AQ366</f>
        <v>100</v>
      </c>
      <c r="AS371" s="1039" t="str">
        <f>'BASE METAS)'!AR366</f>
        <v>RESOLUCIONES</v>
      </c>
      <c r="AT371" s="1039" t="str">
        <f>'BASE METAS)'!AS366</f>
        <v>EFICACIA</v>
      </c>
      <c r="AU371" s="1482">
        <f>'BASE METAS)'!BO366</f>
        <v>0</v>
      </c>
      <c r="AV371" s="1">
        <f>'BASE METAS)'!BQ366</f>
        <v>510</v>
      </c>
      <c r="AW371" s="1">
        <f>'BASE METAS)'!BR366</f>
        <v>0</v>
      </c>
      <c r="AX371" s="1352">
        <f>'BASE METAS)'!BS366</f>
        <v>127</v>
      </c>
      <c r="AY371" s="1">
        <f>'BASE METAS)'!BT366</f>
        <v>66</v>
      </c>
      <c r="AZ371" s="1">
        <f>'BASE METAS)'!BU366</f>
        <v>61</v>
      </c>
      <c r="BA371" s="1">
        <f>'BASE METAS)'!BV366</f>
        <v>0.51968503937007871</v>
      </c>
      <c r="BB371" s="1">
        <f>'BASE METAS)'!BW366</f>
        <v>139</v>
      </c>
      <c r="BC371" s="1">
        <f>'BASE METAS)'!BX366</f>
        <v>371</v>
      </c>
      <c r="BD371" s="1">
        <f>'BASE METAS)'!BY366</f>
        <v>0.27254901960784311</v>
      </c>
      <c r="BE371" s="1">
        <f>'BASE METAS)'!CG366</f>
        <v>73</v>
      </c>
      <c r="BF371" s="1">
        <f>'BASE METAS)'!CJ366</f>
        <v>0</v>
      </c>
      <c r="BG371" s="1">
        <f>'BASE METAS)'!CK366</f>
        <v>0</v>
      </c>
      <c r="BH371" s="1">
        <f>'BASE METAS)'!CL366</f>
        <v>0</v>
      </c>
      <c r="BI371" s="1">
        <f>'BASE METAS)'!CM366</f>
        <v>42</v>
      </c>
      <c r="BJ371" s="1">
        <f>'BASE METAS)'!CN366</f>
        <v>42</v>
      </c>
      <c r="BK371" s="1">
        <f>'BASE METAS)'!CO366</f>
        <v>43</v>
      </c>
      <c r="BL371" s="1">
        <f>'BASE METAS)'!CP366</f>
        <v>42</v>
      </c>
      <c r="BM371" s="1">
        <f>'BASE METAS)'!CQ366</f>
        <v>43</v>
      </c>
      <c r="BN371" s="1">
        <f>'BASE METAS)'!CR366</f>
        <v>42</v>
      </c>
      <c r="BO371" s="1">
        <f>'BASE METAS)'!CS366</f>
        <v>43</v>
      </c>
      <c r="BP371" s="1">
        <f>'BASE METAS)'!CT366</f>
        <v>43</v>
      </c>
      <c r="BQ371" s="1">
        <f>'BASE METAS)'!CU366</f>
        <v>43</v>
      </c>
      <c r="BR371" s="1">
        <f>'BASE METAS)'!CV366</f>
        <v>42</v>
      </c>
      <c r="BS371" s="1">
        <f>'BASE METAS)'!CW366</f>
        <v>42</v>
      </c>
      <c r="BT371" s="1">
        <f>'BASE METAS)'!CX366</f>
        <v>43</v>
      </c>
      <c r="BU371" s="1">
        <f>'BASE METAS)'!FA366</f>
        <v>510</v>
      </c>
      <c r="BV371" s="1">
        <f>'BASE METAS)'!FB366</f>
        <v>0</v>
      </c>
      <c r="BW371" s="1">
        <f>'BASE METAS)'!FC366</f>
        <v>42</v>
      </c>
      <c r="BX371" s="1">
        <f>'BASE METAS)'!FD366</f>
        <v>28</v>
      </c>
      <c r="BY371" s="1">
        <f>'BASE METAS)'!FE366</f>
        <v>-14</v>
      </c>
      <c r="BZ371" s="1">
        <f>'BASE METAS)'!FF366</f>
        <v>0.66666666666666663</v>
      </c>
      <c r="CA371" s="1">
        <f>'BASE METAS)'!FG366</f>
        <v>101</v>
      </c>
      <c r="CB371" s="1">
        <f>'BASE METAS)'!FH366</f>
        <v>409</v>
      </c>
      <c r="CC371" s="1">
        <f>'BASE METAS)'!FI366</f>
        <v>0.1980392156862745</v>
      </c>
      <c r="CD371" s="1">
        <f>'BASE METAS)'!FJ366</f>
        <v>510</v>
      </c>
      <c r="CE371" s="1">
        <f>'BASE METAS)'!FK366</f>
        <v>0</v>
      </c>
      <c r="CF371" s="1">
        <f>'BASE METAS)'!FL366</f>
        <v>43</v>
      </c>
      <c r="CG371" s="1">
        <f>'BASE METAS)'!FM366</f>
        <v>28</v>
      </c>
    </row>
    <row r="372" spans="1:85" ht="38.25" customHeight="1" x14ac:dyDescent="0.2">
      <c r="A372" s="1365">
        <f>'BASE METAS)'!A367</f>
        <v>0</v>
      </c>
      <c r="B372" s="7169"/>
      <c r="C372" s="7163"/>
      <c r="D372" s="7154"/>
      <c r="E372" s="7156"/>
      <c r="F372" s="7144"/>
      <c r="G372" s="7144"/>
      <c r="H372" s="7144"/>
      <c r="I372" s="7144"/>
      <c r="J372" s="7144"/>
      <c r="K372" s="7144"/>
      <c r="L372" s="7144"/>
      <c r="M372" s="7144"/>
      <c r="N372" s="7144"/>
      <c r="O372" s="7114"/>
      <c r="P372" s="7114"/>
      <c r="Q372" s="7114"/>
      <c r="R372" s="7114"/>
      <c r="S372" s="7114"/>
      <c r="T372" s="7114"/>
      <c r="U372" s="7759"/>
      <c r="V372" s="7114"/>
      <c r="W372" s="7248"/>
      <c r="X372" s="7099"/>
      <c r="Y372" s="214">
        <f>'BASE METAS)'!Y367</f>
        <v>3</v>
      </c>
      <c r="Z372" s="439" t="str">
        <f>'BASE METAS)'!Z367</f>
        <v>RECIBIR, TRAMITAR Y RESOLVER LAS QUEJAS Y DENUNCIAS PRESENTADAS EN CONTRA DE SERVIDORES PÚBLICOS.</v>
      </c>
      <c r="AA372" s="680" t="str">
        <f>'BASE METAS)'!AA367</f>
        <v>QUEJA</v>
      </c>
      <c r="AB372" s="460">
        <f>'BASE METAS)'!AB367</f>
        <v>1200</v>
      </c>
      <c r="AC372" s="543">
        <f>'BASE METAS)'!AC367</f>
        <v>300</v>
      </c>
      <c r="AD372" s="544">
        <f>'BASE METAS)'!AD367</f>
        <v>0.25</v>
      </c>
      <c r="AE372" s="543">
        <f>'BASE METAS)'!AE367</f>
        <v>300</v>
      </c>
      <c r="AF372" s="544">
        <f>'BASE METAS)'!AF367</f>
        <v>0.25</v>
      </c>
      <c r="AG372" s="543">
        <f>'BASE METAS)'!AG367</f>
        <v>300</v>
      </c>
      <c r="AH372" s="544">
        <f>'BASE METAS)'!AH367</f>
        <v>0.25</v>
      </c>
      <c r="AI372" s="543">
        <f>'BASE METAS)'!AI367</f>
        <v>300</v>
      </c>
      <c r="AJ372" s="545">
        <f>'BASE METAS)'!AJ367</f>
        <v>0.25</v>
      </c>
      <c r="AK372" s="191">
        <f>'BASE METAS)'!AK367</f>
        <v>1</v>
      </c>
      <c r="AL372" s="1039">
        <f>'BASE METAS)'!AL367</f>
        <v>3</v>
      </c>
      <c r="AM372" s="1044" t="str">
        <f>'BASE METAS)'!AM367</f>
        <v xml:space="preserve">ATENCION DE QUEJAS Y DENUNCIAS RECIBIDAS </v>
      </c>
      <c r="AN372" s="1044" t="str">
        <f>'BASE METAS)'!AN367</f>
        <v>MIDE EL NUMERO DE QUEJAS ATENDIDAS SOBRE EL NUMERO  DE QUEJAS PROGRAMADAS.</v>
      </c>
      <c r="AO372" s="970" t="str">
        <f>'BASE METAS)'!AU367</f>
        <v>DESEMPEÑO</v>
      </c>
      <c r="AP372" s="1044" t="str">
        <f>'BASE METAS)'!AO367</f>
        <v>No. DE QUEJAS Y DENUNCIAS ATENDIDAS</v>
      </c>
      <c r="AQ372" s="1044" t="str">
        <f>'BASE METAS)'!AP367</f>
        <v>No. DE QUEJAS Y DENUNCIAS PROGRAMADAS</v>
      </c>
      <c r="AR372" s="1039">
        <f>'BASE METAS)'!AQ367</f>
        <v>100</v>
      </c>
      <c r="AS372" s="1039" t="str">
        <f>'BASE METAS)'!AR367</f>
        <v>QUEJAS</v>
      </c>
      <c r="AT372" s="1039" t="str">
        <f>'BASE METAS)'!AS367</f>
        <v>EFICACIA</v>
      </c>
      <c r="AU372" s="1482">
        <f>'BASE METAS)'!BO367</f>
        <v>0</v>
      </c>
      <c r="AV372" s="1">
        <f>'BASE METAS)'!BQ367</f>
        <v>1200</v>
      </c>
      <c r="AW372" s="1352">
        <f>'BASE METAS)'!BR367</f>
        <v>0</v>
      </c>
      <c r="AX372" s="1445">
        <f>'BASE METAS)'!BS367</f>
        <v>300</v>
      </c>
      <c r="AY372" s="1352">
        <f>'BASE METAS)'!BT367</f>
        <v>492</v>
      </c>
      <c r="AZ372" s="1446">
        <f>'BASE METAS)'!BU367</f>
        <v>-192</v>
      </c>
      <c r="BA372" s="998">
        <f>'BASE METAS)'!BV367</f>
        <v>1.64</v>
      </c>
      <c r="BB372" s="7386">
        <f>'BASE METAS)'!BW367</f>
        <v>956</v>
      </c>
      <c r="BC372" s="7386"/>
      <c r="BD372" s="967">
        <f>'BASE METAS)'!BY367</f>
        <v>0.79666666666666663</v>
      </c>
      <c r="BE372" s="967">
        <f>'BASE METAS)'!CG367</f>
        <v>464</v>
      </c>
      <c r="BF372" s="1">
        <f>'BASE METAS)'!CJ367</f>
        <v>0</v>
      </c>
      <c r="BG372" s="1">
        <f>'BASE METAS)'!CK367</f>
        <v>0</v>
      </c>
      <c r="BH372" s="1">
        <f>'BASE METAS)'!CL367</f>
        <v>0</v>
      </c>
      <c r="BI372" s="1">
        <f>'BASE METAS)'!CM367</f>
        <v>100</v>
      </c>
      <c r="BJ372" s="1">
        <f>'BASE METAS)'!CN367</f>
        <v>100</v>
      </c>
      <c r="BK372" s="1">
        <f>'BASE METAS)'!CO367</f>
        <v>100</v>
      </c>
      <c r="BL372" s="1">
        <f>'BASE METAS)'!CP367</f>
        <v>100</v>
      </c>
      <c r="BM372" s="1">
        <f>'BASE METAS)'!CQ367</f>
        <v>100</v>
      </c>
      <c r="BN372" s="1">
        <f>'BASE METAS)'!CR367</f>
        <v>100</v>
      </c>
      <c r="BO372" s="1">
        <f>'BASE METAS)'!CS367</f>
        <v>100</v>
      </c>
      <c r="BP372" s="1">
        <f>'BASE METAS)'!CT367</f>
        <v>100</v>
      </c>
      <c r="BQ372" s="1">
        <f>'BASE METAS)'!CU367</f>
        <v>100</v>
      </c>
      <c r="BR372" s="1">
        <f>'BASE METAS)'!CV367</f>
        <v>100</v>
      </c>
      <c r="BS372" s="1">
        <f>'BASE METAS)'!CW367</f>
        <v>100</v>
      </c>
      <c r="BT372" s="1">
        <f>'BASE METAS)'!CX367</f>
        <v>100</v>
      </c>
      <c r="BU372" s="1">
        <f>'BASE METAS)'!FA367</f>
        <v>1200</v>
      </c>
      <c r="BV372" s="1">
        <f>'BASE METAS)'!FB367</f>
        <v>0</v>
      </c>
      <c r="BW372" s="1">
        <f>'BASE METAS)'!FC367</f>
        <v>100</v>
      </c>
      <c r="BX372" s="1">
        <f>'BASE METAS)'!FD367</f>
        <v>163</v>
      </c>
      <c r="BY372" s="1">
        <f>'BASE METAS)'!FE367</f>
        <v>63</v>
      </c>
      <c r="BZ372" s="1">
        <f>'BASE METAS)'!FF367</f>
        <v>1.63</v>
      </c>
      <c r="CA372" s="1">
        <f>'BASE METAS)'!FG367</f>
        <v>627</v>
      </c>
      <c r="CB372" s="1">
        <f>'BASE METAS)'!FH367</f>
        <v>573</v>
      </c>
      <c r="CC372" s="1">
        <f>'BASE METAS)'!FI367</f>
        <v>0.52249999999999996</v>
      </c>
      <c r="CD372" s="1">
        <f>'BASE METAS)'!FJ367</f>
        <v>1200</v>
      </c>
      <c r="CE372" s="1">
        <f>'BASE METAS)'!FK367</f>
        <v>0</v>
      </c>
      <c r="CF372" s="1">
        <f>'BASE METAS)'!FL367</f>
        <v>100</v>
      </c>
      <c r="CG372" s="1">
        <f>'BASE METAS)'!FM367</f>
        <v>171</v>
      </c>
    </row>
    <row r="373" spans="1:85" ht="38.25" customHeight="1" x14ac:dyDescent="0.2">
      <c r="A373" s="1365">
        <f>'BASE METAS)'!A368</f>
        <v>0</v>
      </c>
      <c r="B373" s="7169"/>
      <c r="C373" s="7163"/>
      <c r="D373" s="7154"/>
      <c r="E373" s="7156"/>
      <c r="F373" s="7144"/>
      <c r="G373" s="7144"/>
      <c r="H373" s="7144"/>
      <c r="I373" s="7144"/>
      <c r="J373" s="7144"/>
      <c r="K373" s="7144"/>
      <c r="L373" s="7144"/>
      <c r="M373" s="7144"/>
      <c r="N373" s="7144"/>
      <c r="O373" s="7114"/>
      <c r="P373" s="7114"/>
      <c r="Q373" s="7114"/>
      <c r="R373" s="7114"/>
      <c r="S373" s="7114"/>
      <c r="T373" s="7114"/>
      <c r="U373" s="7759"/>
      <c r="V373" s="7114"/>
      <c r="W373" s="7248"/>
      <c r="X373" s="7099"/>
      <c r="Y373" s="214">
        <f>'BASE METAS)'!Y368</f>
        <v>4</v>
      </c>
      <c r="Z373" s="439" t="str">
        <f>'BASE METAS)'!Z368</f>
        <v>OTORGAR ASESORÍAS A LOS CIUDADANOS QUE LO REQUIERAN POR CONDUCTA IRREGULAR POR PARTE DE SERVIDORES PÚBLICOS MUNICIPALES.</v>
      </c>
      <c r="AA373" s="680" t="str">
        <f>'BASE METAS)'!AA368</f>
        <v>ASESORIA</v>
      </c>
      <c r="AB373" s="460">
        <f>'BASE METAS)'!AB368</f>
        <v>900</v>
      </c>
      <c r="AC373" s="543">
        <f>'BASE METAS)'!AC368</f>
        <v>225</v>
      </c>
      <c r="AD373" s="544">
        <f>'BASE METAS)'!AD368</f>
        <v>0.25</v>
      </c>
      <c r="AE373" s="543">
        <f>'BASE METAS)'!AE368</f>
        <v>225</v>
      </c>
      <c r="AF373" s="544">
        <f>'BASE METAS)'!AF368</f>
        <v>0.25</v>
      </c>
      <c r="AG373" s="543">
        <f>'BASE METAS)'!AG368</f>
        <v>225</v>
      </c>
      <c r="AH373" s="544">
        <f>'BASE METAS)'!AH368</f>
        <v>0.25</v>
      </c>
      <c r="AI373" s="543">
        <f>'BASE METAS)'!AI368</f>
        <v>225</v>
      </c>
      <c r="AJ373" s="545">
        <f>'BASE METAS)'!AJ368</f>
        <v>0.25</v>
      </c>
      <c r="AK373" s="191">
        <f>'BASE METAS)'!AK368</f>
        <v>1</v>
      </c>
      <c r="AL373" s="1039">
        <f>'BASE METAS)'!AL368</f>
        <v>4</v>
      </c>
      <c r="AM373" s="1044" t="str">
        <f>'BASE METAS)'!AM368</f>
        <v>ASESORIAS OTORGADAS A LOS CIUDADANOS QUE REQUIERAN POR CONDUCTA  IRREGULAR DE LOS SERVIDORES PUBLICOS</v>
      </c>
      <c r="AN373" s="1044" t="str">
        <f>'BASE METAS)'!AN368</f>
        <v>MIDE EL PORCENTAJE DE ASESORIAS OTORGADAS RESPECTO  DE LAS ASESORIAS SOLICITADAS.</v>
      </c>
      <c r="AO373" s="970" t="str">
        <f>'BASE METAS)'!AU368</f>
        <v>DESEMPEÑO</v>
      </c>
      <c r="AP373" s="1044" t="str">
        <f>'BASE METAS)'!AO368</f>
        <v xml:space="preserve">No. DE ASESORIAS OTORGADAS                                                                          </v>
      </c>
      <c r="AQ373" s="1044" t="str">
        <f>'BASE METAS)'!AP368</f>
        <v>No. DE ASESORIAS SOLICITADAS</v>
      </c>
      <c r="AR373" s="1039">
        <f>'BASE METAS)'!AQ368</f>
        <v>100</v>
      </c>
      <c r="AS373" s="1039" t="str">
        <f>'BASE METAS)'!AR368</f>
        <v>ASESORIAS</v>
      </c>
      <c r="AT373" s="1039" t="str">
        <f>'BASE METAS)'!AS368</f>
        <v>EFICACIA</v>
      </c>
      <c r="AU373" s="1482">
        <f>'BASE METAS)'!BO368</f>
        <v>0</v>
      </c>
      <c r="AV373" s="1">
        <f>'BASE METAS)'!BQ368</f>
        <v>900</v>
      </c>
      <c r="AW373" s="1352">
        <f>'BASE METAS)'!BR368</f>
        <v>0</v>
      </c>
      <c r="AX373" s="1445">
        <f>'BASE METAS)'!BS368</f>
        <v>225</v>
      </c>
      <c r="AY373" s="1352">
        <f>'BASE METAS)'!BT368</f>
        <v>63</v>
      </c>
      <c r="AZ373" s="1446">
        <f>'BASE METAS)'!BU368</f>
        <v>162</v>
      </c>
      <c r="BA373" s="1446">
        <f>'BASE METAS)'!BV368</f>
        <v>0.28000000000000003</v>
      </c>
      <c r="BB373" s="7386">
        <f>'BASE METAS)'!BW368</f>
        <v>130</v>
      </c>
      <c r="BC373" s="7386"/>
      <c r="BD373" s="967">
        <f>'BASE METAS)'!BY368</f>
        <v>0.14444444444444443</v>
      </c>
      <c r="BE373" s="967">
        <f>'BASE METAS)'!CG368</f>
        <v>67</v>
      </c>
      <c r="BF373" s="1">
        <f>'BASE METAS)'!CJ368</f>
        <v>0</v>
      </c>
      <c r="BG373" s="1">
        <f>'BASE METAS)'!CK368</f>
        <v>0</v>
      </c>
      <c r="BH373" s="1">
        <f>'BASE METAS)'!CL368</f>
        <v>0</v>
      </c>
      <c r="BI373" s="1">
        <f>'BASE METAS)'!CM368</f>
        <v>75</v>
      </c>
      <c r="BJ373" s="1">
        <f>'BASE METAS)'!CN368</f>
        <v>75</v>
      </c>
      <c r="BK373" s="1">
        <f>'BASE METAS)'!CO368</f>
        <v>75</v>
      </c>
      <c r="BL373" s="1">
        <f>'BASE METAS)'!CP368</f>
        <v>75</v>
      </c>
      <c r="BM373" s="1">
        <f>'BASE METAS)'!CQ368</f>
        <v>75</v>
      </c>
      <c r="BN373" s="1">
        <f>'BASE METAS)'!CR368</f>
        <v>75</v>
      </c>
      <c r="BO373" s="1">
        <f>'BASE METAS)'!CS368</f>
        <v>75</v>
      </c>
      <c r="BP373" s="1">
        <f>'BASE METAS)'!CT368</f>
        <v>75</v>
      </c>
      <c r="BQ373" s="1">
        <f>'BASE METAS)'!CU368</f>
        <v>75</v>
      </c>
      <c r="BR373" s="1">
        <f>'BASE METAS)'!CV368</f>
        <v>75</v>
      </c>
      <c r="BS373" s="1">
        <f>'BASE METAS)'!CW368</f>
        <v>75</v>
      </c>
      <c r="BT373" s="1">
        <f>'BASE METAS)'!CX368</f>
        <v>75</v>
      </c>
      <c r="BU373" s="1">
        <f>'BASE METAS)'!FA368</f>
        <v>900</v>
      </c>
      <c r="BV373" s="1">
        <f>'BASE METAS)'!FB368</f>
        <v>0</v>
      </c>
      <c r="BW373" s="1">
        <f>'BASE METAS)'!FC368</f>
        <v>75</v>
      </c>
      <c r="BX373" s="1">
        <f>'BASE METAS)'!FD368</f>
        <v>38</v>
      </c>
      <c r="BY373" s="1">
        <f>'BASE METAS)'!FE368</f>
        <v>-37</v>
      </c>
      <c r="BZ373" s="1">
        <f>'BASE METAS)'!FF368</f>
        <v>0.50666666666666671</v>
      </c>
      <c r="CA373" s="1">
        <f>'BASE METAS)'!FG368</f>
        <v>105</v>
      </c>
      <c r="CB373" s="1">
        <f>'BASE METAS)'!FH368</f>
        <v>795</v>
      </c>
      <c r="CC373" s="1">
        <f>'BASE METAS)'!FI368</f>
        <v>0.11666666666666667</v>
      </c>
      <c r="CD373" s="1">
        <f>'BASE METAS)'!FJ368</f>
        <v>900</v>
      </c>
      <c r="CE373" s="1">
        <f>'BASE METAS)'!FK368</f>
        <v>0</v>
      </c>
      <c r="CF373" s="1">
        <f>'BASE METAS)'!FL368</f>
        <v>75</v>
      </c>
      <c r="CG373" s="1">
        <f>'BASE METAS)'!FM368</f>
        <v>15</v>
      </c>
    </row>
    <row r="374" spans="1:85" ht="51" x14ac:dyDescent="0.25">
      <c r="A374" s="1365">
        <f>'BASE METAS)'!A369</f>
        <v>0</v>
      </c>
      <c r="B374" s="7169"/>
      <c r="C374" s="7163"/>
      <c r="D374" s="7154"/>
      <c r="E374" s="7156"/>
      <c r="F374" s="7144"/>
      <c r="G374" s="7144"/>
      <c r="H374" s="7144"/>
      <c r="I374" s="7144"/>
      <c r="J374" s="7144"/>
      <c r="K374" s="7144"/>
      <c r="L374" s="7144"/>
      <c r="M374" s="7144"/>
      <c r="N374" s="7144"/>
      <c r="O374" s="7114"/>
      <c r="P374" s="7114"/>
      <c r="Q374" s="7114"/>
      <c r="R374" s="7114"/>
      <c r="S374" s="7114"/>
      <c r="T374" s="7114"/>
      <c r="U374" s="7759"/>
      <c r="V374" s="7114"/>
      <c r="W374" s="7248"/>
      <c r="X374" s="7099"/>
      <c r="Y374" s="214">
        <f>'BASE METAS)'!Y369</f>
        <v>5</v>
      </c>
      <c r="Z374" s="439" t="str">
        <f>'BASE METAS)'!Z369</f>
        <v>REALIZAR AUDITORIAS ADMINISTRATIVAS, OPERACIONALES, FINANCIERAS Y DE OBRAS A LAS DIFERENTES DEPENDENCIAS DE LA ADMINISTRACIÓN PUBLICA MUNICIPAL.</v>
      </c>
      <c r="AA374" s="680" t="str">
        <f>'BASE METAS)'!AA369</f>
        <v>AUDITORIA</v>
      </c>
      <c r="AB374" s="460">
        <f>'BASE METAS)'!AB369</f>
        <v>15</v>
      </c>
      <c r="AC374" s="682">
        <f>'BASE METAS)'!AC369</f>
        <v>5</v>
      </c>
      <c r="AD374" s="544">
        <f>'BASE METAS)'!AD369</f>
        <v>0.33333333333333331</v>
      </c>
      <c r="AE374" s="682">
        <f>'BASE METAS)'!AE369</f>
        <v>6</v>
      </c>
      <c r="AF374" s="544">
        <f>'BASE METAS)'!AF369</f>
        <v>0.4</v>
      </c>
      <c r="AG374" s="682">
        <f>'BASE METAS)'!AG369</f>
        <v>4</v>
      </c>
      <c r="AH374" s="544">
        <f>'BASE METAS)'!AH369</f>
        <v>0.26666666666666666</v>
      </c>
      <c r="AI374" s="682">
        <f>'BASE METAS)'!AI369</f>
        <v>0</v>
      </c>
      <c r="AJ374" s="545">
        <f>'BASE METAS)'!AJ369</f>
        <v>0</v>
      </c>
      <c r="AK374" s="191">
        <f>'BASE METAS)'!AK369</f>
        <v>1</v>
      </c>
      <c r="AL374" s="1039">
        <f>'BASE METAS)'!AL369</f>
        <v>5</v>
      </c>
      <c r="AM374" s="1039" t="str">
        <f>'BASE METAS)'!AM369</f>
        <v xml:space="preserve">AUDITORIAS ADMINISTRATIVAS, OPERACIONES, FINANCIERAS Y OBRAS </v>
      </c>
      <c r="AN374" s="1039" t="str">
        <f>'BASE METAS)'!AN369</f>
        <v>MIDE EL NUMERO DE AUDITORIAS REALIZADAS SOBRE EL NUMERO  DE AUDITORIAS PROGRAMADAS.</v>
      </c>
      <c r="AO374" s="970" t="str">
        <f>'BASE METAS)'!AU369</f>
        <v>DESEMPEÑO</v>
      </c>
      <c r="AP374" s="1038" t="str">
        <f>'BASE METAS)'!AO369</f>
        <v xml:space="preserve">No. DE AUDITORIAS REALIZADAS </v>
      </c>
      <c r="AQ374" s="1039" t="str">
        <f>'BASE METAS)'!AP369</f>
        <v>NUMERO DE AUDITORIAS PROGRAMADAS</v>
      </c>
      <c r="AR374" s="1039">
        <f>'BASE METAS)'!AQ369</f>
        <v>100</v>
      </c>
      <c r="AS374" s="1039" t="str">
        <f>'BASE METAS)'!AR369</f>
        <v>AUDITORIAS</v>
      </c>
      <c r="AT374" s="1039" t="str">
        <f>'BASE METAS)'!AS369</f>
        <v>EFICACIA</v>
      </c>
      <c r="AU374" s="1482">
        <f>'BASE METAS)'!BO369</f>
        <v>0</v>
      </c>
      <c r="AV374" s="1">
        <f>'BASE METAS)'!BQ369</f>
        <v>15</v>
      </c>
      <c r="AW374" s="1">
        <f>'BASE METAS)'!BR369</f>
        <v>0</v>
      </c>
      <c r="AX374" s="1">
        <f>'BASE METAS)'!BS369</f>
        <v>6</v>
      </c>
      <c r="AY374" s="1">
        <f>'BASE METAS)'!BT369</f>
        <v>1</v>
      </c>
      <c r="AZ374" s="1">
        <f>'BASE METAS)'!BU369</f>
        <v>5</v>
      </c>
      <c r="BA374" s="1">
        <f>'BASE METAS)'!BV369</f>
        <v>0.16666666666666666</v>
      </c>
      <c r="BB374" s="1">
        <f>'BASE METAS)'!BW369</f>
        <v>9</v>
      </c>
      <c r="BC374" s="1">
        <f>'BASE METAS)'!BX369</f>
        <v>6</v>
      </c>
      <c r="BD374" s="1">
        <f>'BASE METAS)'!BY369</f>
        <v>0.6</v>
      </c>
      <c r="BE374" s="1">
        <f>'BASE METAS)'!CG369</f>
        <v>8</v>
      </c>
      <c r="BF374" s="1">
        <f>'BASE METAS)'!CJ369</f>
        <v>0</v>
      </c>
      <c r="BG374" s="1">
        <f>'BASE METAS)'!CK369</f>
        <v>0</v>
      </c>
      <c r="BH374" s="1">
        <f>'BASE METAS)'!CL369</f>
        <v>0</v>
      </c>
      <c r="BI374" s="1">
        <f>'BASE METAS)'!CM369</f>
        <v>1</v>
      </c>
      <c r="BJ374" s="1">
        <f>'BASE METAS)'!CN369</f>
        <v>2</v>
      </c>
      <c r="BK374" s="1">
        <f>'BASE METAS)'!CO369</f>
        <v>2</v>
      </c>
      <c r="BL374" s="1">
        <f>'BASE METAS)'!CP369</f>
        <v>2</v>
      </c>
      <c r="BM374" s="1">
        <f>'BASE METAS)'!CQ369</f>
        <v>2</v>
      </c>
      <c r="BN374" s="1">
        <f>'BASE METAS)'!CR369</f>
        <v>2</v>
      </c>
      <c r="BO374" s="1">
        <f>'BASE METAS)'!CS369</f>
        <v>0</v>
      </c>
      <c r="BP374" s="1">
        <f>'BASE METAS)'!CT369</f>
        <v>0</v>
      </c>
      <c r="BQ374" s="1">
        <f>'BASE METAS)'!CU369</f>
        <v>0</v>
      </c>
      <c r="BR374" s="1">
        <f>'BASE METAS)'!CV369</f>
        <v>1</v>
      </c>
      <c r="BS374" s="1">
        <f>'BASE METAS)'!CW369</f>
        <v>1</v>
      </c>
      <c r="BT374" s="1">
        <f>'BASE METAS)'!CX369</f>
        <v>2</v>
      </c>
      <c r="BU374" s="1">
        <f>'BASE METAS)'!FA369</f>
        <v>15</v>
      </c>
      <c r="BV374" s="1">
        <f>'BASE METAS)'!FB369</f>
        <v>0</v>
      </c>
      <c r="BW374" s="1">
        <f>'BASE METAS)'!FC369</f>
        <v>2</v>
      </c>
      <c r="BX374" s="1">
        <f>'BASE METAS)'!FD369</f>
        <v>1</v>
      </c>
      <c r="BY374" s="1">
        <f>'BASE METAS)'!FE369</f>
        <v>-1</v>
      </c>
      <c r="BZ374" s="1">
        <f>'BASE METAS)'!FF369</f>
        <v>0.5</v>
      </c>
      <c r="CA374" s="1">
        <f>'BASE METAS)'!FG369</f>
        <v>9</v>
      </c>
      <c r="CB374" s="1">
        <f>'BASE METAS)'!FH369</f>
        <v>6</v>
      </c>
      <c r="CC374" s="1">
        <f>'BASE METAS)'!FI369</f>
        <v>0.6</v>
      </c>
      <c r="CD374" s="1">
        <f>'BASE METAS)'!FJ369</f>
        <v>15</v>
      </c>
      <c r="CE374" s="1">
        <f>'BASE METAS)'!FK369</f>
        <v>0</v>
      </c>
      <c r="CF374" s="1">
        <f>'BASE METAS)'!FL369</f>
        <v>2</v>
      </c>
      <c r="CG374" s="1">
        <f>'BASE METAS)'!FM369</f>
        <v>0</v>
      </c>
    </row>
    <row r="375" spans="1:85" ht="37.5" customHeight="1" x14ac:dyDescent="0.2">
      <c r="A375" s="1365">
        <f>'BASE METAS)'!A370</f>
        <v>0</v>
      </c>
      <c r="B375" s="7169"/>
      <c r="C375" s="7163"/>
      <c r="D375" s="7154"/>
      <c r="E375" s="7156"/>
      <c r="F375" s="7144"/>
      <c r="G375" s="7144"/>
      <c r="H375" s="7144"/>
      <c r="I375" s="7144"/>
      <c r="J375" s="7144"/>
      <c r="K375" s="7144"/>
      <c r="L375" s="7144"/>
      <c r="M375" s="7144"/>
      <c r="N375" s="7144"/>
      <c r="O375" s="7114"/>
      <c r="P375" s="7114"/>
      <c r="Q375" s="7114"/>
      <c r="R375" s="7114"/>
      <c r="S375" s="7114"/>
      <c r="T375" s="7114"/>
      <c r="U375" s="7759"/>
      <c r="V375" s="7114"/>
      <c r="W375" s="7248"/>
      <c r="X375" s="7099"/>
      <c r="Y375" s="214">
        <f>'BASE METAS)'!Y370</f>
        <v>6</v>
      </c>
      <c r="Z375" s="439" t="str">
        <f>'BASE METAS)'!Z370</f>
        <v>SUPERVISAR LAS DIFERENTES OBRAS EN PROCESO DE LAS DEPENDENCIAS Y ORGANISMOS AUXILIARES DE LA ADMINISTRACIÓN PUBLICA.</v>
      </c>
      <c r="AA375" s="541" t="str">
        <f>'BASE METAS)'!AA370</f>
        <v>SUPERVISION</v>
      </c>
      <c r="AB375" s="460">
        <f>'BASE METAS)'!AB370</f>
        <v>240</v>
      </c>
      <c r="AC375" s="683">
        <f>'BASE METAS)'!AC370</f>
        <v>120</v>
      </c>
      <c r="AD375" s="544">
        <f>'BASE METAS)'!AD370</f>
        <v>0.5</v>
      </c>
      <c r="AE375" s="683">
        <f>'BASE METAS)'!AE370</f>
        <v>120</v>
      </c>
      <c r="AF375" s="544">
        <f>'BASE METAS)'!AF370</f>
        <v>0.5</v>
      </c>
      <c r="AG375" s="683">
        <f>'BASE METAS)'!AG370</f>
        <v>0</v>
      </c>
      <c r="AH375" s="544">
        <f>'BASE METAS)'!AH370</f>
        <v>0</v>
      </c>
      <c r="AI375" s="683">
        <f>'BASE METAS)'!AI370</f>
        <v>0</v>
      </c>
      <c r="AJ375" s="545">
        <f>'BASE METAS)'!AJ370</f>
        <v>0</v>
      </c>
      <c r="AK375" s="191">
        <f>'BASE METAS)'!AK370</f>
        <v>1</v>
      </c>
      <c r="AL375" s="1039">
        <f>'BASE METAS)'!AL370</f>
        <v>6</v>
      </c>
      <c r="AM375" s="1044" t="str">
        <f>'BASE METAS)'!AM370</f>
        <v>SUPERVISION DE LAS DIFERENTES OBRAS EN PROCESO DE LAS DEPENDENCIAS Y ORGANISMOS AUXILIARES DE LA ADMINISTRACION PUBLICA</v>
      </c>
      <c r="AN375" s="1044" t="str">
        <f>'BASE METAS)'!AN370</f>
        <v>MIDE LAS SUPERVICIONES REALIZADAS  SOBRE LAS OBRAS PROGRAMADAS</v>
      </c>
      <c r="AO375" s="970" t="str">
        <f>'BASE METAS)'!AU370</f>
        <v>DESEMPEÑO</v>
      </c>
      <c r="AP375" s="1044" t="str">
        <f>'BASE METAS)'!AO370</f>
        <v>No. DE SUPERVISIONES REALIZADAS</v>
      </c>
      <c r="AQ375" s="1044" t="str">
        <f>'BASE METAS)'!AP370</f>
        <v>No. DE OBRAS PROGRAMADAS</v>
      </c>
      <c r="AR375" s="1039">
        <f>'BASE METAS)'!AQ370</f>
        <v>100</v>
      </c>
      <c r="AS375" s="1039" t="str">
        <f>'BASE METAS)'!AR370</f>
        <v>SUPERVISIONES</v>
      </c>
      <c r="AT375" s="1039" t="str">
        <f>'BASE METAS)'!AS370</f>
        <v>EFICACIA</v>
      </c>
      <c r="AU375" s="1482">
        <f>'BASE METAS)'!BO370</f>
        <v>0</v>
      </c>
      <c r="AV375" s="1">
        <f>'BASE METAS)'!BQ370</f>
        <v>240</v>
      </c>
      <c r="AW375" s="967">
        <f>'BASE METAS)'!BR370</f>
        <v>0</v>
      </c>
      <c r="AX375" s="965">
        <f>'BASE METAS)'!BS370</f>
        <v>120</v>
      </c>
      <c r="AY375" s="965">
        <f>'BASE METAS)'!BT370</f>
        <v>120</v>
      </c>
      <c r="AZ375" s="965">
        <f>'BASE METAS)'!BU370</f>
        <v>0</v>
      </c>
      <c r="BA375" s="965">
        <f>'BASE METAS)'!BV370</f>
        <v>1</v>
      </c>
      <c r="BB375" s="965">
        <f>'BASE METAS)'!BW370</f>
        <v>188</v>
      </c>
      <c r="BC375" s="965">
        <f>'BASE METAS)'!BX370</f>
        <v>52</v>
      </c>
      <c r="BD375" s="967">
        <f>'BASE METAS)'!BY370</f>
        <v>0.78333333333333333</v>
      </c>
      <c r="BE375" s="967">
        <f>'BASE METAS)'!CG370</f>
        <v>68</v>
      </c>
      <c r="BF375" s="1352">
        <f>'BASE METAS)'!CJ370</f>
        <v>0</v>
      </c>
      <c r="BG375" s="1352">
        <f>'BASE METAS)'!CK370</f>
        <v>0</v>
      </c>
      <c r="BH375" s="1352">
        <f>'BASE METAS)'!CL370</f>
        <v>0</v>
      </c>
      <c r="BI375" s="1">
        <f>'BASE METAS)'!CM370</f>
        <v>40</v>
      </c>
      <c r="BJ375" s="1">
        <f>'BASE METAS)'!CN370</f>
        <v>40</v>
      </c>
      <c r="BK375" s="1">
        <f>'BASE METAS)'!CO370</f>
        <v>40</v>
      </c>
      <c r="BL375" s="1">
        <f>'BASE METAS)'!CP370</f>
        <v>40</v>
      </c>
      <c r="BM375" s="1">
        <f>'BASE METAS)'!CQ370</f>
        <v>40</v>
      </c>
      <c r="BN375" s="1">
        <f>'BASE METAS)'!CR370</f>
        <v>40</v>
      </c>
      <c r="BO375" s="1">
        <f>'BASE METAS)'!CS370</f>
        <v>0</v>
      </c>
      <c r="BP375" s="1">
        <f>'BASE METAS)'!CT370</f>
        <v>0</v>
      </c>
      <c r="BQ375" s="1">
        <f>'BASE METAS)'!CU370</f>
        <v>0</v>
      </c>
      <c r="BR375" s="1">
        <f>'BASE METAS)'!CV370</f>
        <v>0</v>
      </c>
      <c r="BS375" s="1">
        <f>'BASE METAS)'!CW370</f>
        <v>0</v>
      </c>
      <c r="BT375" s="1">
        <f>'BASE METAS)'!CX370</f>
        <v>0</v>
      </c>
      <c r="BU375" s="1">
        <f>'BASE METAS)'!FA370</f>
        <v>240</v>
      </c>
      <c r="BV375" s="1">
        <f>'BASE METAS)'!FB370</f>
        <v>0</v>
      </c>
      <c r="BW375" s="1">
        <f>'BASE METAS)'!FC370</f>
        <v>40</v>
      </c>
      <c r="BX375" s="1">
        <f>'BASE METAS)'!FD370</f>
        <v>50</v>
      </c>
      <c r="BY375" s="1">
        <f>'BASE METAS)'!FE370</f>
        <v>10</v>
      </c>
      <c r="BZ375" s="1">
        <f>'BASE METAS)'!FF370</f>
        <v>1.25</v>
      </c>
      <c r="CA375" s="1">
        <f>'BASE METAS)'!FG370</f>
        <v>118</v>
      </c>
      <c r="CB375" s="1">
        <f>'BASE METAS)'!FH370</f>
        <v>122</v>
      </c>
      <c r="CC375" s="1">
        <f>'BASE METAS)'!FI370</f>
        <v>0.49166666666666664</v>
      </c>
      <c r="CD375" s="1">
        <f>'BASE METAS)'!FJ370</f>
        <v>240</v>
      </c>
      <c r="CE375" s="1">
        <f>'BASE METAS)'!FK370</f>
        <v>0</v>
      </c>
      <c r="CF375" s="1">
        <f>'BASE METAS)'!FL370</f>
        <v>40</v>
      </c>
      <c r="CG375" s="1">
        <f>'BASE METAS)'!FM370</f>
        <v>40</v>
      </c>
    </row>
    <row r="376" spans="1:85" ht="51" x14ac:dyDescent="0.2">
      <c r="A376" s="1365">
        <f>'BASE METAS)'!A371</f>
        <v>0</v>
      </c>
      <c r="B376" s="7169"/>
      <c r="C376" s="7163"/>
      <c r="D376" s="7154"/>
      <c r="E376" s="7156"/>
      <c r="F376" s="7144"/>
      <c r="G376" s="7144"/>
      <c r="H376" s="7144"/>
      <c r="I376" s="7144"/>
      <c r="J376" s="7144"/>
      <c r="K376" s="7144"/>
      <c r="L376" s="7144"/>
      <c r="M376" s="7144"/>
      <c r="N376" s="7144"/>
      <c r="O376" s="7114"/>
      <c r="P376" s="7114"/>
      <c r="Q376" s="7114"/>
      <c r="R376" s="7114"/>
      <c r="S376" s="7114"/>
      <c r="T376" s="7114"/>
      <c r="U376" s="7759"/>
      <c r="V376" s="7114"/>
      <c r="W376" s="7248"/>
      <c r="X376" s="7099"/>
      <c r="Y376" s="214">
        <f>'BASE METAS)'!Y371</f>
        <v>7</v>
      </c>
      <c r="Z376" s="439" t="str">
        <f>'BASE METAS)'!Z371</f>
        <v>INTERVENIR, ASESORAR Y PARTICIPAR EN LA CREACIÓN OPORTUNA DE LOS COMITÉS CIUDADANOS DE CONTROL Y VIGILANCIA (COCICOVIS) EN OBRAS PUBLICAS MUNICIPALES.</v>
      </c>
      <c r="AA376" s="541" t="str">
        <f>'BASE METAS)'!AA371</f>
        <v>ACTA</v>
      </c>
      <c r="AB376" s="460">
        <f>'BASE METAS)'!AB371</f>
        <v>210</v>
      </c>
      <c r="AC376" s="681">
        <f>'BASE METAS)'!AC371</f>
        <v>30</v>
      </c>
      <c r="AD376" s="544">
        <f>'BASE METAS)'!AD371</f>
        <v>0.14285714285714285</v>
      </c>
      <c r="AE376" s="681">
        <f>'BASE METAS)'!AE371</f>
        <v>100</v>
      </c>
      <c r="AF376" s="544">
        <f>'BASE METAS)'!AF371</f>
        <v>0.47619047619047616</v>
      </c>
      <c r="AG376" s="681">
        <f>'BASE METAS)'!AG371</f>
        <v>60</v>
      </c>
      <c r="AH376" s="544">
        <f>'BASE METAS)'!AH371</f>
        <v>0.2857142857142857</v>
      </c>
      <c r="AI376" s="681">
        <f>'BASE METAS)'!AI371</f>
        <v>20</v>
      </c>
      <c r="AJ376" s="545">
        <f>'BASE METAS)'!AJ371</f>
        <v>9.5238095238095233E-2</v>
      </c>
      <c r="AK376" s="191">
        <f>'BASE METAS)'!AK371</f>
        <v>1</v>
      </c>
      <c r="AL376" s="1039">
        <f>'BASE METAS)'!AL371</f>
        <v>7</v>
      </c>
      <c r="AM376" s="1044" t="str">
        <f>'BASE METAS)'!AM371</f>
        <v>COBERTURA EN LA INTERVENCION, ASESORIA Y CREACION OPORTUNA DE COCICOVIS</v>
      </c>
      <c r="AN376" s="1039" t="str">
        <f>'BASE METAS)'!AN371</f>
        <v>MIDE EL PORCENTAJE DE COCICOVIS INTEGRADOS RESPECTO DE LOS PROGRAMADOS A INTEGRAR</v>
      </c>
      <c r="AO376" s="970" t="str">
        <f>'BASE METAS)'!AU371</f>
        <v>DESEMPEÑO</v>
      </c>
      <c r="AP376" s="1044" t="str">
        <f>'BASE METAS)'!AO371</f>
        <v>No. DE COCICOVIS INTEGRADOS</v>
      </c>
      <c r="AQ376" s="1039" t="str">
        <f>'BASE METAS)'!AP371</f>
        <v>No. DE COCICOVIS PROGRAMADOS</v>
      </c>
      <c r="AR376" s="1039">
        <f>'BASE METAS)'!AQ371</f>
        <v>100</v>
      </c>
      <c r="AS376" s="1039" t="str">
        <f>'BASE METAS)'!AR371</f>
        <v>ACTAS</v>
      </c>
      <c r="AT376" s="1265" t="str">
        <f>'BASE METAS)'!AS371</f>
        <v>EFICACIA</v>
      </c>
      <c r="AU376" s="1482">
        <f>'BASE METAS)'!BO371</f>
        <v>0</v>
      </c>
      <c r="AV376" s="1">
        <f>'BASE METAS)'!BQ371</f>
        <v>210</v>
      </c>
      <c r="AW376" s="966">
        <f>'BASE METAS)'!BR371</f>
        <v>0</v>
      </c>
      <c r="AX376" s="965">
        <f>'BASE METAS)'!BS371</f>
        <v>100</v>
      </c>
      <c r="AY376" s="965">
        <f>'BASE METAS)'!BT371</f>
        <v>7</v>
      </c>
      <c r="AZ376" s="965">
        <f>'BASE METAS)'!BU371</f>
        <v>93</v>
      </c>
      <c r="BA376" s="965">
        <f>'BASE METAS)'!BV371</f>
        <v>7.0000000000000007E-2</v>
      </c>
      <c r="BB376" s="965">
        <f>'BASE METAS)'!BW371</f>
        <v>7</v>
      </c>
      <c r="BC376" s="965">
        <f>'BASE METAS)'!BX371</f>
        <v>203</v>
      </c>
      <c r="BD376" s="967">
        <f>'BASE METAS)'!BY371</f>
        <v>3.3333333333333333E-2</v>
      </c>
      <c r="BE376" s="967">
        <f>'BASE METAS)'!CG371</f>
        <v>0</v>
      </c>
      <c r="BF376" s="962">
        <f>'BASE METAS)'!CJ371</f>
        <v>0</v>
      </c>
      <c r="BG376" s="962">
        <f>'BASE METAS)'!CK371</f>
        <v>0</v>
      </c>
      <c r="BH376" s="962">
        <f>'BASE METAS)'!CL371</f>
        <v>0</v>
      </c>
      <c r="BI376" s="1">
        <f>'BASE METAS)'!CM371</f>
        <v>10</v>
      </c>
      <c r="BJ376" s="1">
        <f>'BASE METAS)'!CN371</f>
        <v>10</v>
      </c>
      <c r="BK376" s="1">
        <f>'BASE METAS)'!CO371</f>
        <v>10</v>
      </c>
      <c r="BL376" s="1">
        <f>'BASE METAS)'!CP371</f>
        <v>33</v>
      </c>
      <c r="BM376" s="1">
        <f>'BASE METAS)'!CQ371</f>
        <v>34</v>
      </c>
      <c r="BN376" s="1">
        <f>'BASE METAS)'!CR371</f>
        <v>33</v>
      </c>
      <c r="BO376" s="1">
        <f>'BASE METAS)'!CS371</f>
        <v>6</v>
      </c>
      <c r="BP376" s="1">
        <f>'BASE METAS)'!CT371</f>
        <v>7</v>
      </c>
      <c r="BQ376" s="1">
        <f>'BASE METAS)'!CU371</f>
        <v>7</v>
      </c>
      <c r="BR376" s="1">
        <f>'BASE METAS)'!CV371</f>
        <v>20</v>
      </c>
      <c r="BS376" s="1">
        <f>'BASE METAS)'!CW371</f>
        <v>20</v>
      </c>
      <c r="BT376" s="1">
        <f>'BASE METAS)'!CX371</f>
        <v>20</v>
      </c>
      <c r="BU376" s="1">
        <f>'BASE METAS)'!FA371</f>
        <v>210</v>
      </c>
      <c r="BV376" s="1">
        <f>'BASE METAS)'!FB371</f>
        <v>0</v>
      </c>
      <c r="BW376" s="1">
        <f>'BASE METAS)'!FC371</f>
        <v>33</v>
      </c>
      <c r="BX376" s="1">
        <f>'BASE METAS)'!FD371</f>
        <v>0</v>
      </c>
      <c r="BY376" s="1">
        <f>'BASE METAS)'!FE371</f>
        <v>-33</v>
      </c>
      <c r="BZ376" s="1">
        <f>'BASE METAS)'!FF371</f>
        <v>0</v>
      </c>
      <c r="CA376" s="1">
        <f>'BASE METAS)'!FG371</f>
        <v>0</v>
      </c>
      <c r="CB376" s="1">
        <f>'BASE METAS)'!FH371</f>
        <v>210</v>
      </c>
      <c r="CC376" s="1">
        <f>'BASE METAS)'!FI371</f>
        <v>0</v>
      </c>
      <c r="CD376" s="1">
        <f>'BASE METAS)'!FJ371</f>
        <v>210</v>
      </c>
      <c r="CE376" s="1">
        <f>'BASE METAS)'!FK371</f>
        <v>0</v>
      </c>
      <c r="CF376" s="1">
        <f>'BASE METAS)'!FL371</f>
        <v>33</v>
      </c>
      <c r="CG376" s="1">
        <f>'BASE METAS)'!FM371</f>
        <v>5</v>
      </c>
    </row>
    <row r="377" spans="1:85" ht="51" x14ac:dyDescent="0.2">
      <c r="A377" s="1365">
        <f>'BASE METAS)'!A372</f>
        <v>0</v>
      </c>
      <c r="B377" s="7169"/>
      <c r="C377" s="7163"/>
      <c r="D377" s="7154"/>
      <c r="E377" s="7156"/>
      <c r="F377" s="7144"/>
      <c r="G377" s="7144"/>
      <c r="H377" s="7144"/>
      <c r="I377" s="7144"/>
      <c r="J377" s="7144"/>
      <c r="K377" s="7144"/>
      <c r="L377" s="7144"/>
      <c r="M377" s="7144"/>
      <c r="N377" s="7144"/>
      <c r="O377" s="7114"/>
      <c r="P377" s="7114"/>
      <c r="Q377" s="7114"/>
      <c r="R377" s="7114"/>
      <c r="S377" s="7114"/>
      <c r="T377" s="7114"/>
      <c r="U377" s="7759"/>
      <c r="V377" s="7114"/>
      <c r="W377" s="7248"/>
      <c r="X377" s="7099"/>
      <c r="Y377" s="214">
        <f>'BASE METAS)'!Y372</f>
        <v>8</v>
      </c>
      <c r="Z377" s="439" t="str">
        <f>'BASE METAS)'!Z372</f>
        <v>INTERVENIR Y VIGILAR  LA  RECEPCIÓN DE OBRAS PUBLICAS MUNICIPALES TERMINADAS.</v>
      </c>
      <c r="AA377" s="541" t="str">
        <f>'BASE METAS)'!AA372</f>
        <v>ACTA</v>
      </c>
      <c r="AB377" s="460">
        <f>'BASE METAS)'!AB372</f>
        <v>175</v>
      </c>
      <c r="AC377" s="543">
        <f>'BASE METAS)'!AC372</f>
        <v>15</v>
      </c>
      <c r="AD377" s="544">
        <f>'BASE METAS)'!AD372</f>
        <v>8.5714285714285715E-2</v>
      </c>
      <c r="AE377" s="543">
        <f>'BASE METAS)'!AE372</f>
        <v>30</v>
      </c>
      <c r="AF377" s="544">
        <f>'BASE METAS)'!AF372</f>
        <v>0.17142857142857143</v>
      </c>
      <c r="AG377" s="543">
        <f>'BASE METAS)'!AG372</f>
        <v>45</v>
      </c>
      <c r="AH377" s="544">
        <f>'BASE METAS)'!AH372</f>
        <v>0.25714285714285712</v>
      </c>
      <c r="AI377" s="543">
        <f>'BASE METAS)'!AI372</f>
        <v>85</v>
      </c>
      <c r="AJ377" s="545">
        <f>'BASE METAS)'!AJ372</f>
        <v>0.48571428571428571</v>
      </c>
      <c r="AK377" s="191">
        <f>'BASE METAS)'!AK372</f>
        <v>1</v>
      </c>
      <c r="AL377" s="1039">
        <f>'BASE METAS)'!AL372</f>
        <v>8</v>
      </c>
      <c r="AM377" s="1044" t="str">
        <f>'BASE METAS)'!AM372</f>
        <v>INTERVENCIÓN DE OBRAS PÚBLICAS MUNICIPALES TERMINADAS</v>
      </c>
      <c r="AN377" s="1044" t="str">
        <f>'BASE METAS)'!AN372</f>
        <v>MIDE EL PORCENTAJE DE INTERVENCIONES EN LA RECEPCIÓN DE OBRAS PÚBLICAS MUNICIPALES TERMINADAS</v>
      </c>
      <c r="AO377" s="970" t="str">
        <f>'BASE METAS)'!AU372</f>
        <v>DESEMPEÑO</v>
      </c>
      <c r="AP377" s="1044" t="str">
        <f>'BASE METAS)'!AO372</f>
        <v>No. DE INTERVENCIONES REALIZADAS</v>
      </c>
      <c r="AQ377" s="1044" t="str">
        <f>'BASE METAS)'!AP372</f>
        <v>TOTAL DE OBRA TERMINADA</v>
      </c>
      <c r="AR377" s="1039">
        <f>'BASE METAS)'!AQ372</f>
        <v>100</v>
      </c>
      <c r="AS377" s="1039" t="str">
        <f>'BASE METAS)'!AR372</f>
        <v>ACTAS</v>
      </c>
      <c r="AT377" s="1039" t="str">
        <f>'BASE METAS)'!AS372</f>
        <v>EFICACIA</v>
      </c>
      <c r="AU377" s="1482">
        <f>'BASE METAS)'!BO372</f>
        <v>0</v>
      </c>
      <c r="AV377" s="1">
        <f>'BASE METAS)'!BQ372</f>
        <v>175</v>
      </c>
      <c r="AW377" s="967">
        <f>'BASE METAS)'!BR372</f>
        <v>0</v>
      </c>
      <c r="AX377" s="965">
        <f>'BASE METAS)'!BS372</f>
        <v>30</v>
      </c>
      <c r="AY377" s="965">
        <f>'BASE METAS)'!BT372</f>
        <v>13</v>
      </c>
      <c r="AZ377" s="965">
        <f>'BASE METAS)'!BU372</f>
        <v>17</v>
      </c>
      <c r="BA377" s="965">
        <f>'BASE METAS)'!BV372</f>
        <v>0.43333333333333335</v>
      </c>
      <c r="BB377" s="965">
        <f>'BASE METAS)'!BW372</f>
        <v>32</v>
      </c>
      <c r="BC377" s="965">
        <f>'BASE METAS)'!BX372</f>
        <v>143</v>
      </c>
      <c r="BD377" s="967">
        <f>'BASE METAS)'!BY372</f>
        <v>0.18285714285714286</v>
      </c>
      <c r="BE377" s="967">
        <f>'BASE METAS)'!CG372</f>
        <v>19</v>
      </c>
      <c r="BF377" s="962">
        <f>'BASE METAS)'!CJ372</f>
        <v>0</v>
      </c>
      <c r="BG377" s="962">
        <f>'BASE METAS)'!CK372</f>
        <v>0</v>
      </c>
      <c r="BH377" s="962">
        <f>'BASE METAS)'!CL372</f>
        <v>0</v>
      </c>
      <c r="BI377" s="1">
        <f>'BASE METAS)'!CM372</f>
        <v>5</v>
      </c>
      <c r="BJ377" s="1">
        <f>'BASE METAS)'!CN372</f>
        <v>5</v>
      </c>
      <c r="BK377" s="1">
        <f>'BASE METAS)'!CO372</f>
        <v>5</v>
      </c>
      <c r="BL377" s="1">
        <f>'BASE METAS)'!CP372</f>
        <v>10</v>
      </c>
      <c r="BM377" s="1">
        <f>'BASE METAS)'!CQ372</f>
        <v>10</v>
      </c>
      <c r="BN377" s="1">
        <f>'BASE METAS)'!CR372</f>
        <v>10</v>
      </c>
      <c r="BO377" s="1">
        <f>'BASE METAS)'!CS372</f>
        <v>28</v>
      </c>
      <c r="BP377" s="1">
        <f>'BASE METAS)'!CT372</f>
        <v>29</v>
      </c>
      <c r="BQ377" s="1">
        <f>'BASE METAS)'!CU372</f>
        <v>28</v>
      </c>
      <c r="BR377" s="1">
        <f>'BASE METAS)'!CV372</f>
        <v>15</v>
      </c>
      <c r="BS377" s="1">
        <f>'BASE METAS)'!CW372</f>
        <v>15</v>
      </c>
      <c r="BT377" s="1">
        <f>'BASE METAS)'!CX372</f>
        <v>15</v>
      </c>
      <c r="BU377" s="1">
        <f>'BASE METAS)'!FA372</f>
        <v>175</v>
      </c>
      <c r="BV377" s="1">
        <f>'BASE METAS)'!FB372</f>
        <v>0</v>
      </c>
      <c r="BW377" s="1">
        <f>'BASE METAS)'!FC372</f>
        <v>10</v>
      </c>
      <c r="BX377" s="1">
        <f>'BASE METAS)'!FD372</f>
        <v>0</v>
      </c>
      <c r="BY377" s="1">
        <f>'BASE METAS)'!FE372</f>
        <v>-10</v>
      </c>
      <c r="BZ377" s="1">
        <f>'BASE METAS)'!FF372</f>
        <v>0</v>
      </c>
      <c r="CA377" s="1">
        <f>'BASE METAS)'!FG372</f>
        <v>19</v>
      </c>
      <c r="CB377" s="1">
        <f>'BASE METAS)'!FH372</f>
        <v>156</v>
      </c>
      <c r="CC377" s="1">
        <f>'BASE METAS)'!FI372</f>
        <v>0.10857142857142857</v>
      </c>
      <c r="CD377" s="1">
        <f>'BASE METAS)'!FJ372</f>
        <v>175</v>
      </c>
      <c r="CE377" s="1">
        <f>'BASE METAS)'!FK372</f>
        <v>0</v>
      </c>
      <c r="CF377" s="1">
        <f>'BASE METAS)'!FL372</f>
        <v>10</v>
      </c>
      <c r="CG377" s="1">
        <f>'BASE METAS)'!FM372</f>
        <v>0</v>
      </c>
    </row>
    <row r="378" spans="1:85" ht="63.75" x14ac:dyDescent="0.2">
      <c r="A378" s="1365">
        <f>'BASE METAS)'!A373</f>
        <v>0</v>
      </c>
      <c r="B378" s="7169"/>
      <c r="C378" s="7163"/>
      <c r="D378" s="7154"/>
      <c r="E378" s="7156"/>
      <c r="F378" s="7144"/>
      <c r="G378" s="7144"/>
      <c r="H378" s="7144"/>
      <c r="I378" s="7144"/>
      <c r="J378" s="7144"/>
      <c r="K378" s="7144"/>
      <c r="L378" s="7144"/>
      <c r="M378" s="7144"/>
      <c r="N378" s="7144"/>
      <c r="O378" s="7114"/>
      <c r="P378" s="7114"/>
      <c r="Q378" s="7114"/>
      <c r="R378" s="7114"/>
      <c r="S378" s="7114"/>
      <c r="T378" s="7114"/>
      <c r="U378" s="7759"/>
      <c r="V378" s="7114"/>
      <c r="W378" s="7248"/>
      <c r="X378" s="7099"/>
      <c r="Y378" s="214">
        <f>'BASE METAS)'!Y373</f>
        <v>9</v>
      </c>
      <c r="Z378" s="439" t="str">
        <f>'BASE METAS)'!Z373</f>
        <v>INTERVENIR EN LOS ACTOS DE ENTREGA RECEPCIÓN DE LAS DIFERENTES DEPENDENCIAS Y ORGANISMOS AUXILIARES DE LA ADMINISTRACIÓN PUBLICA MUNICIPAL.</v>
      </c>
      <c r="AA378" s="541" t="str">
        <f>'BASE METAS)'!AA373</f>
        <v>INTERVENCION</v>
      </c>
      <c r="AB378" s="460">
        <f>'BASE METAS)'!AB373</f>
        <v>95</v>
      </c>
      <c r="AC378" s="543">
        <f>'BASE METAS)'!AC373</f>
        <v>24</v>
      </c>
      <c r="AD378" s="544">
        <f>'BASE METAS)'!AD373</f>
        <v>0.25263157894736843</v>
      </c>
      <c r="AE378" s="543">
        <f>'BASE METAS)'!AE373</f>
        <v>24</v>
      </c>
      <c r="AF378" s="544">
        <f>'BASE METAS)'!AF373</f>
        <v>0.25263157894736843</v>
      </c>
      <c r="AG378" s="543">
        <f>'BASE METAS)'!AG373</f>
        <v>23</v>
      </c>
      <c r="AH378" s="544">
        <f>'BASE METAS)'!AH373</f>
        <v>0.24210526315789474</v>
      </c>
      <c r="AI378" s="543">
        <f>'BASE METAS)'!AI373</f>
        <v>24</v>
      </c>
      <c r="AJ378" s="545">
        <f>'BASE METAS)'!AJ373</f>
        <v>0.25263157894736843</v>
      </c>
      <c r="AK378" s="191">
        <f>'BASE METAS)'!AK373</f>
        <v>1</v>
      </c>
      <c r="AL378" s="1039">
        <f>'BASE METAS)'!AL373</f>
        <v>9</v>
      </c>
      <c r="AM378" s="1044" t="str">
        <f>'BASE METAS)'!AM373</f>
        <v>INTERVENCION EN ACTOS DE ENTREGA-RECEPCION DE LA ADMINISTRACION PUBLICA MUNICIPAL</v>
      </c>
      <c r="AN378" s="1044" t="str">
        <f>'BASE METAS)'!AN373</f>
        <v>MIDE EL PORCENTAJE DE INTERVENCIONES EN LOS  ACTOS DE ENTREGA-RECEPCION, RESPECTO DE LA CANTIDAD PROGRAMADA</v>
      </c>
      <c r="AO378" s="970" t="str">
        <f>'BASE METAS)'!AU373</f>
        <v>DESEMPEÑO</v>
      </c>
      <c r="AP378" s="1039" t="str">
        <f>'BASE METAS)'!AO373</f>
        <v>No. DE INTERVENCIONES REALIZADAS</v>
      </c>
      <c r="AQ378" s="1039" t="str">
        <f>'BASE METAS)'!AP373</f>
        <v>No. DE INTERVENCIONES PROGRAMADAS</v>
      </c>
      <c r="AR378" s="1039">
        <f>'BASE METAS)'!AQ373</f>
        <v>100</v>
      </c>
      <c r="AS378" s="1039" t="str">
        <f>'BASE METAS)'!AR373</f>
        <v>INTERVENCIONES</v>
      </c>
      <c r="AT378" s="1039" t="str">
        <f>'BASE METAS)'!AS373</f>
        <v>EFICACIA</v>
      </c>
      <c r="AU378" s="1482">
        <f>'BASE METAS)'!BO373</f>
        <v>0</v>
      </c>
      <c r="AV378" s="1">
        <f>'BASE METAS)'!BQ373</f>
        <v>95</v>
      </c>
      <c r="AW378" s="966">
        <f>'BASE METAS)'!BR373</f>
        <v>0</v>
      </c>
      <c r="AX378" s="965">
        <f>'BASE METAS)'!BS373</f>
        <v>24</v>
      </c>
      <c r="AY378" s="965">
        <f>'BASE METAS)'!BT373</f>
        <v>36</v>
      </c>
      <c r="AZ378" s="965">
        <f>'BASE METAS)'!BU373</f>
        <v>-12</v>
      </c>
      <c r="BA378" s="965">
        <f>'BASE METAS)'!BV373</f>
        <v>1.5</v>
      </c>
      <c r="BB378" s="965">
        <f>'BASE METAS)'!BW373</f>
        <v>317</v>
      </c>
      <c r="BC378" s="965">
        <f>'BASE METAS)'!BX373</f>
        <v>-222</v>
      </c>
      <c r="BD378" s="6481">
        <f>'BASE METAS)'!BY373</f>
        <v>3.3368421052631581</v>
      </c>
      <c r="BE378" s="962">
        <f>'BASE METAS)'!CG373</f>
        <v>281</v>
      </c>
      <c r="BF378" s="962">
        <f>'BASE METAS)'!CJ373</f>
        <v>0</v>
      </c>
      <c r="BG378" s="962">
        <f>'BASE METAS)'!CK373</f>
        <v>0</v>
      </c>
      <c r="BH378" s="962">
        <f>'BASE METAS)'!CL373</f>
        <v>0</v>
      </c>
      <c r="BI378" s="1">
        <f>'BASE METAS)'!CM373</f>
        <v>8</v>
      </c>
      <c r="BJ378" s="1">
        <f>'BASE METAS)'!CN373</f>
        <v>8</v>
      </c>
      <c r="BK378" s="1">
        <f>'BASE METAS)'!CO373</f>
        <v>8</v>
      </c>
      <c r="BL378" s="1">
        <f>'BASE METAS)'!CP373</f>
        <v>8</v>
      </c>
      <c r="BM378" s="1">
        <f>'BASE METAS)'!CQ373</f>
        <v>8</v>
      </c>
      <c r="BN378" s="1">
        <f>'BASE METAS)'!CR373</f>
        <v>8</v>
      </c>
      <c r="BO378" s="1">
        <f>'BASE METAS)'!CS373</f>
        <v>8</v>
      </c>
      <c r="BP378" s="1">
        <f>'BASE METAS)'!CT373</f>
        <v>8</v>
      </c>
      <c r="BQ378" s="1">
        <f>'BASE METAS)'!CU373</f>
        <v>8</v>
      </c>
      <c r="BR378" s="1">
        <f>'BASE METAS)'!CV373</f>
        <v>7</v>
      </c>
      <c r="BS378" s="1">
        <f>'BASE METAS)'!CW373</f>
        <v>8</v>
      </c>
      <c r="BT378" s="1">
        <f>'BASE METAS)'!CX373</f>
        <v>8</v>
      </c>
      <c r="BU378" s="1">
        <f>'BASE METAS)'!FA373</f>
        <v>95</v>
      </c>
      <c r="BV378" s="1">
        <f>'BASE METAS)'!FB373</f>
        <v>0</v>
      </c>
      <c r="BW378" s="1">
        <f>'BASE METAS)'!FC373</f>
        <v>8</v>
      </c>
      <c r="BX378" s="1">
        <f>'BASE METAS)'!FD373</f>
        <v>9</v>
      </c>
      <c r="BY378" s="1">
        <f>'BASE METAS)'!FE373</f>
        <v>1</v>
      </c>
      <c r="BZ378" s="1">
        <f>'BASE METAS)'!FF373</f>
        <v>1.125</v>
      </c>
      <c r="CA378" s="1">
        <f>'BASE METAS)'!FG373</f>
        <v>290</v>
      </c>
      <c r="CB378" s="1">
        <f>'BASE METAS)'!FH373</f>
        <v>-195</v>
      </c>
      <c r="CC378" s="1">
        <f>'BASE METAS)'!FI373</f>
        <v>3.0526315789473686</v>
      </c>
      <c r="CD378" s="1">
        <f>'BASE METAS)'!FJ373</f>
        <v>95</v>
      </c>
      <c r="CE378" s="1">
        <f>'BASE METAS)'!FK373</f>
        <v>0</v>
      </c>
      <c r="CF378" s="1">
        <f>'BASE METAS)'!FL373</f>
        <v>8</v>
      </c>
      <c r="CG378" s="1">
        <f>'BASE METAS)'!FM373</f>
        <v>7</v>
      </c>
    </row>
    <row r="379" spans="1:85" ht="76.5" x14ac:dyDescent="0.2">
      <c r="A379" s="1365">
        <f>'BASE METAS)'!A374</f>
        <v>0</v>
      </c>
      <c r="B379" s="7169"/>
      <c r="C379" s="7163"/>
      <c r="D379" s="7154"/>
      <c r="E379" s="7156"/>
      <c r="F379" s="7144"/>
      <c r="G379" s="7144"/>
      <c r="H379" s="7144"/>
      <c r="I379" s="7144"/>
      <c r="J379" s="7144"/>
      <c r="K379" s="7144"/>
      <c r="L379" s="7144"/>
      <c r="M379" s="7144"/>
      <c r="N379" s="7144"/>
      <c r="O379" s="7114"/>
      <c r="P379" s="7114"/>
      <c r="Q379" s="7114"/>
      <c r="R379" s="7114"/>
      <c r="S379" s="7114"/>
      <c r="T379" s="7114"/>
      <c r="U379" s="7759"/>
      <c r="V379" s="7114"/>
      <c r="W379" s="7248"/>
      <c r="X379" s="7099"/>
      <c r="Y379" s="214">
        <f>'BASE METAS)'!Y374</f>
        <v>10</v>
      </c>
      <c r="Z379" s="167" t="str">
        <f>'BASE METAS)'!Z374</f>
        <v>VERIFICAR LAS POLITICAS LINEAMIENTOS, MANUALES DE ORGANIZACIÓN, PROCEDIMIENTOS, TRAMITES Y SERVICIOS DE LAS DISTINTAS ÁREAS QUE INTEGRAN LA ADMINISTRACIÓN PUBLICA MUNICIPAL.</v>
      </c>
      <c r="AA379" s="541" t="str">
        <f>'BASE METAS)'!AA374</f>
        <v>VERIFICACION</v>
      </c>
      <c r="AB379" s="460">
        <f>'BASE METAS)'!AB374</f>
        <v>48</v>
      </c>
      <c r="AC379" s="543">
        <f>'BASE METAS)'!AC374</f>
        <v>4</v>
      </c>
      <c r="AD379" s="544">
        <f>'BASE METAS)'!AD374</f>
        <v>8.3333333333333329E-2</v>
      </c>
      <c r="AE379" s="543">
        <f>'BASE METAS)'!AE374</f>
        <v>5</v>
      </c>
      <c r="AF379" s="544">
        <f>'BASE METAS)'!AF374</f>
        <v>0.10416666666666667</v>
      </c>
      <c r="AG379" s="543">
        <f>'BASE METAS)'!AG374</f>
        <v>5</v>
      </c>
      <c r="AH379" s="544">
        <f>'BASE METAS)'!AH374</f>
        <v>0.10416666666666667</v>
      </c>
      <c r="AI379" s="543">
        <f>'BASE METAS)'!AI374</f>
        <v>34</v>
      </c>
      <c r="AJ379" s="545">
        <f>'BASE METAS)'!AJ374</f>
        <v>0.70833333333333337</v>
      </c>
      <c r="AK379" s="191">
        <f>'BASE METAS)'!AK374</f>
        <v>1</v>
      </c>
      <c r="AL379" s="1039">
        <f>'BASE METAS)'!AL374</f>
        <v>10</v>
      </c>
      <c r="AM379" s="1044" t="str">
        <f>'BASE METAS)'!AM374</f>
        <v xml:space="preserve"> VERIFICAR LAS POLITICAS LINEAMIENTOS,  MANUALES DE ORGANIZACIÓN, DE PROCEDIMIENTOS Y EL DE TRÁMITES Y SERVICIOS</v>
      </c>
      <c r="AN379" s="1044" t="str">
        <f>'BASE METAS)'!AN374</f>
        <v>MIDE LA VERIFICACION DE LOS MANUALES DE ORGANIZACIÓN DE PROCEDIMIENTOS Y DE TRAMITES Y SERVICIOS CON REFERENCIA A LOS MANUALES REALIZADOS POR LAS AREAS.</v>
      </c>
      <c r="AO379" s="970" t="str">
        <f>'BASE METAS)'!AU374</f>
        <v>DESEMPEÑO</v>
      </c>
      <c r="AP379" s="1044" t="str">
        <f>'BASE METAS)'!AO374</f>
        <v>No. DE VERIFICACIONES  REALIZADAS A LOS MANUALES</v>
      </c>
      <c r="AQ379" s="1264" t="str">
        <f>'BASE METAS)'!AP374</f>
        <v>TOTAL DE MANUALES REMITIDOS A LA CONTRALORIA</v>
      </c>
      <c r="AR379" s="1039">
        <f>'BASE METAS)'!AQ374</f>
        <v>100</v>
      </c>
      <c r="AS379" s="1039" t="str">
        <f>'BASE METAS)'!AR374</f>
        <v>VERIFICACIONES</v>
      </c>
      <c r="AT379" s="1039" t="str">
        <f>'BASE METAS)'!AS374</f>
        <v>EFICACIA</v>
      </c>
      <c r="AU379" s="1482">
        <f>'BASE METAS)'!BO374</f>
        <v>0</v>
      </c>
      <c r="AV379" s="1">
        <f>'BASE METAS)'!BQ374</f>
        <v>48</v>
      </c>
      <c r="AW379" s="967">
        <f>'BASE METAS)'!BR374</f>
        <v>0</v>
      </c>
      <c r="AX379" s="965">
        <f>'BASE METAS)'!BS374</f>
        <v>5</v>
      </c>
      <c r="AY379" s="965">
        <f>'BASE METAS)'!BT374</f>
        <v>14</v>
      </c>
      <c r="AZ379" s="965">
        <f>'BASE METAS)'!BU374</f>
        <v>-9</v>
      </c>
      <c r="BA379" s="965">
        <f>'BASE METAS)'!BV374</f>
        <v>2.8</v>
      </c>
      <c r="BB379" s="965">
        <f>'BASE METAS)'!BW374</f>
        <v>14</v>
      </c>
      <c r="BC379" s="965">
        <f>'BASE METAS)'!BX374</f>
        <v>34</v>
      </c>
      <c r="BD379" s="6481"/>
      <c r="BE379" s="962">
        <f>'BASE METAS)'!CG374</f>
        <v>0</v>
      </c>
      <c r="BF379" s="962">
        <f>'BASE METAS)'!CJ374</f>
        <v>0</v>
      </c>
      <c r="BG379" s="962">
        <f>'BASE METAS)'!CK374</f>
        <v>0</v>
      </c>
      <c r="BH379" s="962">
        <f>'BASE METAS)'!CL374</f>
        <v>0</v>
      </c>
      <c r="BI379" s="1">
        <f>'BASE METAS)'!CM374</f>
        <v>1</v>
      </c>
      <c r="BJ379" s="1">
        <f>'BASE METAS)'!CN374</f>
        <v>1</v>
      </c>
      <c r="BK379" s="1">
        <f>'BASE METAS)'!CO374</f>
        <v>2</v>
      </c>
      <c r="BL379" s="1">
        <f>'BASE METAS)'!CP374</f>
        <v>2</v>
      </c>
      <c r="BM379" s="1">
        <f>'BASE METAS)'!CQ374</f>
        <v>1</v>
      </c>
      <c r="BN379" s="1">
        <f>'BASE METAS)'!CR374</f>
        <v>2</v>
      </c>
      <c r="BO379" s="1">
        <f>'BASE METAS)'!CS374</f>
        <v>11</v>
      </c>
      <c r="BP379" s="1">
        <f>'BASE METAS)'!CT374</f>
        <v>11</v>
      </c>
      <c r="BQ379" s="1">
        <f>'BASE METAS)'!CU374</f>
        <v>12</v>
      </c>
      <c r="BR379" s="1">
        <f>'BASE METAS)'!CV374</f>
        <v>2</v>
      </c>
      <c r="BS379" s="1">
        <f>'BASE METAS)'!CW374</f>
        <v>2</v>
      </c>
      <c r="BT379" s="1">
        <f>'BASE METAS)'!CX374</f>
        <v>1</v>
      </c>
      <c r="BU379" s="1">
        <f>'BASE METAS)'!FA374</f>
        <v>48</v>
      </c>
      <c r="BV379" s="1">
        <f>'BASE METAS)'!FB374</f>
        <v>0</v>
      </c>
      <c r="BW379" s="1">
        <f>'BASE METAS)'!FC374</f>
        <v>2</v>
      </c>
      <c r="BX379" s="1">
        <f>'BASE METAS)'!FD374</f>
        <v>5</v>
      </c>
      <c r="BY379" s="1">
        <f>'BASE METAS)'!FE374</f>
        <v>3</v>
      </c>
      <c r="BZ379" s="1">
        <f>'BASE METAS)'!FF374</f>
        <v>2.5</v>
      </c>
      <c r="CA379" s="1">
        <f>'BASE METAS)'!FG374</f>
        <v>5</v>
      </c>
      <c r="CB379" s="1">
        <f>'BASE METAS)'!FH374</f>
        <v>43</v>
      </c>
      <c r="CC379" s="1">
        <f>'BASE METAS)'!FI374</f>
        <v>0.10416666666666667</v>
      </c>
      <c r="CD379" s="1">
        <f>'BASE METAS)'!FJ374</f>
        <v>48</v>
      </c>
      <c r="CE379" s="1">
        <f>'BASE METAS)'!FK374</f>
        <v>0</v>
      </c>
      <c r="CF379" s="1">
        <f>'BASE METAS)'!FL374</f>
        <v>2</v>
      </c>
      <c r="CG379" s="1">
        <f>'BASE METAS)'!FM374</f>
        <v>4</v>
      </c>
    </row>
    <row r="380" spans="1:85" ht="38.25" customHeight="1" x14ac:dyDescent="0.2">
      <c r="A380" s="1366">
        <f>'BASE METAS)'!A375</f>
        <v>0</v>
      </c>
      <c r="B380" s="7170"/>
      <c r="C380" s="7163"/>
      <c r="D380" s="7154"/>
      <c r="E380" s="7156"/>
      <c r="F380" s="7144"/>
      <c r="G380" s="7144"/>
      <c r="H380" s="7144"/>
      <c r="I380" s="7144"/>
      <c r="J380" s="7144"/>
      <c r="K380" s="7144"/>
      <c r="L380" s="7144"/>
      <c r="M380" s="7144"/>
      <c r="N380" s="7144"/>
      <c r="O380" s="7114"/>
      <c r="P380" s="7114"/>
      <c r="Q380" s="7114"/>
      <c r="R380" s="7114"/>
      <c r="S380" s="7114"/>
      <c r="T380" s="7114"/>
      <c r="U380" s="7759"/>
      <c r="V380" s="7114"/>
      <c r="W380" s="7248"/>
      <c r="X380" s="7290"/>
      <c r="Y380" s="225">
        <f>'BASE METAS)'!Y375</f>
        <v>11</v>
      </c>
      <c r="Z380" s="546" t="str">
        <f>'BASE METAS)'!Z375</f>
        <v>FISCALIZAR EL CUMPLIMIENTO DE METAS CONFORME AL PBR, DE LAS DIFERENTES AREAS QUE INTEGRAN LA ADMINISTRACION PUBLICA MUNICIPAL</v>
      </c>
      <c r="AA380" s="547" t="str">
        <f>'BASE METAS)'!AA375</f>
        <v>FISCALIZACION</v>
      </c>
      <c r="AB380" s="420">
        <f>'BASE METAS)'!AB375</f>
        <v>72</v>
      </c>
      <c r="AC380" s="684">
        <f>'BASE METAS)'!AC375</f>
        <v>18</v>
      </c>
      <c r="AD380" s="421">
        <f>'BASE METAS)'!AD375</f>
        <v>0.25</v>
      </c>
      <c r="AE380" s="684">
        <f>'BASE METAS)'!AE375</f>
        <v>18</v>
      </c>
      <c r="AF380" s="421">
        <f>'BASE METAS)'!AF375</f>
        <v>0.25</v>
      </c>
      <c r="AG380" s="684">
        <f>'BASE METAS)'!AG375</f>
        <v>18</v>
      </c>
      <c r="AH380" s="421">
        <f>'BASE METAS)'!AH375</f>
        <v>0.25</v>
      </c>
      <c r="AI380" s="684">
        <f>'BASE METAS)'!AI375</f>
        <v>18</v>
      </c>
      <c r="AJ380" s="422">
        <f>'BASE METAS)'!AJ375</f>
        <v>0.25</v>
      </c>
      <c r="AK380" s="191">
        <f>'BASE METAS)'!AK375</f>
        <v>1</v>
      </c>
      <c r="AL380" s="1039">
        <f>'BASE METAS)'!AL375</f>
        <v>11</v>
      </c>
      <c r="AM380" s="1039" t="str">
        <f>'BASE METAS)'!AM375</f>
        <v>FISCALIZACION DE METAS DEL PBR</v>
      </c>
      <c r="AN380" s="1265" t="str">
        <f>'BASE METAS)'!AN375</f>
        <v xml:space="preserve">MIDE LA FISCALIZACIÓN DE LOS PBRS DE LAS DIFERENTES ÁREAS DE LA ADMINISTRACIÓN PÚBLICA </v>
      </c>
      <c r="AO380" s="970" t="str">
        <f>'BASE METAS)'!AU375</f>
        <v>DESEMPEÑO</v>
      </c>
      <c r="AP380" s="1039" t="str">
        <f>'BASE METAS)'!AO375</f>
        <v>No. METAS FICALIZADAS</v>
      </c>
      <c r="AQ380" s="1039" t="str">
        <f>'BASE METAS)'!AP375</f>
        <v>No. METAS PROGRAMADAS</v>
      </c>
      <c r="AR380" s="1039">
        <f>'BASE METAS)'!AQ375</f>
        <v>100</v>
      </c>
      <c r="AS380" s="1039" t="str">
        <f>'BASE METAS)'!AR375</f>
        <v>FISCALIZACIONES</v>
      </c>
      <c r="AT380" s="1039" t="str">
        <f>'BASE METAS)'!AS375</f>
        <v>EFICACIA</v>
      </c>
      <c r="AU380" s="1482">
        <f>'BASE METAS)'!BO375</f>
        <v>0</v>
      </c>
      <c r="AV380" s="1">
        <f>'BASE METAS)'!BQ375</f>
        <v>72</v>
      </c>
      <c r="AW380" s="967">
        <f>'BASE METAS)'!BR375</f>
        <v>0</v>
      </c>
      <c r="AX380" s="965">
        <f>'BASE METAS)'!BS375</f>
        <v>18</v>
      </c>
      <c r="AY380" s="965">
        <f>'BASE METAS)'!BT375</f>
        <v>74</v>
      </c>
      <c r="AZ380" s="965">
        <f>'BASE METAS)'!BU375</f>
        <v>-56</v>
      </c>
      <c r="BA380" s="965">
        <f>'BASE METAS)'!BV375</f>
        <v>4.1111111111111107</v>
      </c>
      <c r="BB380" s="965">
        <f>'BASE METAS)'!BW375</f>
        <v>74</v>
      </c>
      <c r="BC380" s="965">
        <f>'BASE METAS)'!BX375</f>
        <v>-2</v>
      </c>
      <c r="BD380" s="967">
        <f>'BASE METAS)'!BY375</f>
        <v>1.0277777777777777</v>
      </c>
      <c r="BE380" s="967">
        <f>'BASE METAS)'!CG375</f>
        <v>0</v>
      </c>
      <c r="BF380" s="967">
        <f>'BASE METAS)'!CJ375</f>
        <v>0</v>
      </c>
      <c r="BG380" s="967">
        <f>'BASE METAS)'!CK375</f>
        <v>0</v>
      </c>
      <c r="BH380" s="967">
        <f>'BASE METAS)'!CL375</f>
        <v>0</v>
      </c>
      <c r="BI380" s="1">
        <f>'BASE METAS)'!CM375</f>
        <v>6</v>
      </c>
      <c r="BJ380" s="1">
        <f>'BASE METAS)'!CN375</f>
        <v>6</v>
      </c>
      <c r="BK380" s="1">
        <f>'BASE METAS)'!CO375</f>
        <v>6</v>
      </c>
      <c r="BL380" s="1">
        <f>'BASE METAS)'!CP375</f>
        <v>6</v>
      </c>
      <c r="BM380" s="1">
        <f>'BASE METAS)'!CQ375</f>
        <v>6</v>
      </c>
      <c r="BN380" s="1">
        <f>'BASE METAS)'!CR375</f>
        <v>6</v>
      </c>
      <c r="BO380" s="1">
        <f>'BASE METAS)'!CS375</f>
        <v>6</v>
      </c>
      <c r="BP380" s="1">
        <f>'BASE METAS)'!CT375</f>
        <v>6</v>
      </c>
      <c r="BQ380" s="1">
        <f>'BASE METAS)'!CU375</f>
        <v>6</v>
      </c>
      <c r="BR380" s="1">
        <f>'BASE METAS)'!CV375</f>
        <v>6</v>
      </c>
      <c r="BS380" s="1">
        <f>'BASE METAS)'!CW375</f>
        <v>6</v>
      </c>
      <c r="BT380" s="1">
        <f>'BASE METAS)'!CX375</f>
        <v>6</v>
      </c>
      <c r="BU380" s="1">
        <f>'BASE METAS)'!FA375</f>
        <v>72</v>
      </c>
      <c r="BV380" s="1">
        <f>'BASE METAS)'!FB375</f>
        <v>0</v>
      </c>
      <c r="BW380" s="1">
        <f>'BASE METAS)'!FC375</f>
        <v>6</v>
      </c>
      <c r="BX380" s="1">
        <f>'BASE METAS)'!FD375</f>
        <v>0</v>
      </c>
      <c r="BY380" s="1">
        <f>'BASE METAS)'!FE375</f>
        <v>-6</v>
      </c>
      <c r="BZ380" s="1">
        <f>'BASE METAS)'!FF375</f>
        <v>0</v>
      </c>
      <c r="CA380" s="1">
        <f>'BASE METAS)'!FG375</f>
        <v>0</v>
      </c>
      <c r="CB380" s="1">
        <f>'BASE METAS)'!FH375</f>
        <v>72</v>
      </c>
      <c r="CC380" s="1">
        <f>'BASE METAS)'!FI375</f>
        <v>0</v>
      </c>
      <c r="CD380" s="1">
        <f>'BASE METAS)'!FJ375</f>
        <v>72</v>
      </c>
      <c r="CE380" s="1">
        <f>'BASE METAS)'!FK375</f>
        <v>0</v>
      </c>
      <c r="CF380" s="1">
        <f>'BASE METAS)'!FL375</f>
        <v>6</v>
      </c>
      <c r="CG380" s="1">
        <f>'BASE METAS)'!FM375</f>
        <v>74</v>
      </c>
    </row>
    <row r="381" spans="1:85" ht="12.75" customHeight="1" x14ac:dyDescent="0.2">
      <c r="A381" s="1">
        <f>'BASE METAS)'!A376</f>
        <v>0</v>
      </c>
      <c r="B381" s="1">
        <f>'BASE METAS)'!B376</f>
        <v>0</v>
      </c>
      <c r="C381" s="1">
        <f>'BASE METAS)'!C376</f>
        <v>0</v>
      </c>
      <c r="D381" s="1">
        <f>'BASE METAS)'!D376</f>
        <v>0</v>
      </c>
      <c r="E381" s="5">
        <f>'BASE METAS)'!E376</f>
        <v>0</v>
      </c>
      <c r="F381" s="3">
        <f>'BASE METAS)'!F376</f>
        <v>0</v>
      </c>
      <c r="G381" s="3">
        <f>'BASE METAS)'!G376</f>
        <v>0</v>
      </c>
      <c r="H381" s="3">
        <f>'BASE METAS)'!H376</f>
        <v>0</v>
      </c>
      <c r="I381" s="3">
        <f>'BASE METAS)'!I376</f>
        <v>0</v>
      </c>
      <c r="J381" s="3">
        <f>'BASE METAS)'!J376</f>
        <v>0</v>
      </c>
      <c r="K381" s="3">
        <f>'BASE METAS)'!K376</f>
        <v>0</v>
      </c>
      <c r="L381" s="3">
        <f>'BASE METAS)'!L376</f>
        <v>0</v>
      </c>
      <c r="M381" s="3">
        <f>'BASE METAS)'!M376</f>
        <v>0</v>
      </c>
      <c r="N381" s="3">
        <f>'BASE METAS)'!N376</f>
        <v>0</v>
      </c>
      <c r="O381" s="3">
        <f>'BASE METAS)'!O376</f>
        <v>0</v>
      </c>
      <c r="P381" s="3">
        <f>'BASE METAS)'!P376</f>
        <v>0</v>
      </c>
      <c r="Q381" s="3">
        <f>'BASE METAS)'!Q376</f>
        <v>0</v>
      </c>
      <c r="R381" s="3">
        <f>'BASE METAS)'!R376</f>
        <v>0</v>
      </c>
      <c r="S381" s="3">
        <f>'BASE METAS)'!S376</f>
        <v>0</v>
      </c>
      <c r="T381" s="3">
        <f>'BASE METAS)'!T376</f>
        <v>0</v>
      </c>
      <c r="U381" s="923">
        <f>'BASE METAS)'!U376</f>
        <v>0</v>
      </c>
      <c r="V381" s="3">
        <f>'BASE METAS)'!V376</f>
        <v>0</v>
      </c>
      <c r="W381" s="4">
        <f>'BASE METAS)'!W376</f>
        <v>0</v>
      </c>
      <c r="X381" s="5">
        <f>'BASE METAS)'!X376</f>
        <v>0</v>
      </c>
      <c r="Y381" s="1">
        <f>'BASE METAS)'!Y376</f>
        <v>0</v>
      </c>
      <c r="Z381" s="1">
        <f>'BASE METAS)'!Z376</f>
        <v>0</v>
      </c>
      <c r="AA381" s="1">
        <f>'BASE METAS)'!AA376</f>
        <v>0</v>
      </c>
      <c r="AB381" s="1">
        <f>'BASE METAS)'!AB376</f>
        <v>0</v>
      </c>
      <c r="AC381" s="1">
        <f>'BASE METAS)'!AC376</f>
        <v>0</v>
      </c>
      <c r="AD381" s="1">
        <f>'BASE METAS)'!AD376</f>
        <v>0</v>
      </c>
      <c r="AE381" s="1">
        <f>'BASE METAS)'!AE376</f>
        <v>0</v>
      </c>
      <c r="AF381" s="1">
        <f>'BASE METAS)'!AF376</f>
        <v>0</v>
      </c>
      <c r="AG381" s="1">
        <f>'BASE METAS)'!AG376</f>
        <v>0</v>
      </c>
      <c r="AH381" s="1">
        <f>'BASE METAS)'!AH376</f>
        <v>0</v>
      </c>
      <c r="AI381" s="1">
        <f>'BASE METAS)'!AI376</f>
        <v>0</v>
      </c>
      <c r="AJ381" s="1">
        <f>'BASE METAS)'!AJ376</f>
        <v>0</v>
      </c>
      <c r="AK381" s="1">
        <f>'BASE METAS)'!AK376</f>
        <v>0</v>
      </c>
      <c r="AL381" s="934">
        <f>'BASE METAS)'!AL376</f>
        <v>0</v>
      </c>
      <c r="AM381" s="1">
        <f>'BASE METAS)'!AM376</f>
        <v>0</v>
      </c>
      <c r="AN381" s="1">
        <f>'BASE METAS)'!AN376</f>
        <v>0</v>
      </c>
      <c r="AO381" s="1">
        <f>'BASE METAS)'!AU376</f>
        <v>0</v>
      </c>
      <c r="AP381" s="1">
        <f>'BASE METAS)'!AO376</f>
        <v>0</v>
      </c>
      <c r="AQ381" s="1">
        <f>'BASE METAS)'!AP376</f>
        <v>0</v>
      </c>
      <c r="AR381" s="1">
        <f>'BASE METAS)'!AQ376</f>
        <v>0</v>
      </c>
      <c r="AS381" s="1">
        <f>'BASE METAS)'!AR376</f>
        <v>0</v>
      </c>
      <c r="AT381" s="963">
        <f>'BASE METAS)'!AS376</f>
        <v>0</v>
      </c>
      <c r="AU381" s="1482">
        <f>'BASE METAS)'!BO376</f>
        <v>0</v>
      </c>
      <c r="AV381" s="1">
        <f>'BASE METAS)'!BQ376</f>
        <v>0</v>
      </c>
      <c r="AW381" s="966">
        <f>'BASE METAS)'!BR376</f>
        <v>0</v>
      </c>
      <c r="AX381" s="965">
        <f>'BASE METAS)'!BS376</f>
        <v>0</v>
      </c>
      <c r="AY381" s="965">
        <f>'BASE METAS)'!BT376</f>
        <v>0</v>
      </c>
      <c r="AZ381" s="965">
        <f>'BASE METAS)'!BU376</f>
        <v>0</v>
      </c>
      <c r="BA381" s="965">
        <f>'BASE METAS)'!BV376</f>
        <v>0</v>
      </c>
      <c r="BB381" s="965">
        <f>'BASE METAS)'!BW376</f>
        <v>0</v>
      </c>
      <c r="BC381" s="965">
        <f>'BASE METAS)'!BX376</f>
        <v>0</v>
      </c>
      <c r="BD381" s="6481">
        <f>'BASE METAS)'!BY376</f>
        <v>0</v>
      </c>
      <c r="BE381" s="962">
        <f>'BASE METAS)'!CG376</f>
        <v>0</v>
      </c>
      <c r="BF381" s="967">
        <f>'BASE METAS)'!CJ376</f>
        <v>0</v>
      </c>
      <c r="BG381" s="967">
        <f>'BASE METAS)'!CK376</f>
        <v>0</v>
      </c>
      <c r="BH381" s="967">
        <f>'BASE METAS)'!CL376</f>
        <v>0</v>
      </c>
      <c r="BI381" s="1">
        <f>'BASE METAS)'!CM376</f>
        <v>0</v>
      </c>
      <c r="BJ381" s="1">
        <f>'BASE METAS)'!CN376</f>
        <v>0</v>
      </c>
      <c r="BK381" s="1">
        <f>'BASE METAS)'!CO376</f>
        <v>0</v>
      </c>
      <c r="BL381" s="1">
        <f>'BASE METAS)'!CP376</f>
        <v>0</v>
      </c>
      <c r="BM381" s="1">
        <f>'BASE METAS)'!CQ376</f>
        <v>0</v>
      </c>
      <c r="BN381" s="1">
        <f>'BASE METAS)'!CR376</f>
        <v>0</v>
      </c>
      <c r="BO381" s="1">
        <f>'BASE METAS)'!CS376</f>
        <v>0</v>
      </c>
      <c r="BP381" s="1">
        <f>'BASE METAS)'!CT376</f>
        <v>0</v>
      </c>
      <c r="BQ381" s="1">
        <f>'BASE METAS)'!CU376</f>
        <v>0</v>
      </c>
      <c r="BR381" s="1">
        <f>'BASE METAS)'!CV376</f>
        <v>0</v>
      </c>
      <c r="BS381" s="1">
        <f>'BASE METAS)'!CW376</f>
        <v>0</v>
      </c>
      <c r="BT381" s="1">
        <f>'BASE METAS)'!CX376</f>
        <v>0</v>
      </c>
      <c r="BU381" s="1">
        <f>'BASE METAS)'!FA376</f>
        <v>0</v>
      </c>
      <c r="BV381" s="1">
        <f>'BASE METAS)'!FB376</f>
        <v>0</v>
      </c>
      <c r="BW381" s="1">
        <f>'BASE METAS)'!FC376</f>
        <v>0</v>
      </c>
      <c r="BX381" s="1">
        <f>'BASE METAS)'!FD376</f>
        <v>0</v>
      </c>
      <c r="BY381" s="1">
        <f>'BASE METAS)'!FE376</f>
        <v>0</v>
      </c>
      <c r="BZ381" s="1">
        <f>'BASE METAS)'!FF376</f>
        <v>0</v>
      </c>
      <c r="CA381" s="1">
        <f>'BASE METAS)'!FG376</f>
        <v>0</v>
      </c>
      <c r="CB381" s="1">
        <f>'BASE METAS)'!FH376</f>
        <v>0</v>
      </c>
      <c r="CC381" s="1">
        <f>'BASE METAS)'!FI376</f>
        <v>0</v>
      </c>
      <c r="CD381" s="1">
        <f>'BASE METAS)'!FJ376</f>
        <v>0</v>
      </c>
      <c r="CE381" s="1">
        <f>'BASE METAS)'!FK376</f>
        <v>0</v>
      </c>
      <c r="CF381" s="1">
        <f>'BASE METAS)'!FL376</f>
        <v>0</v>
      </c>
      <c r="CG381" s="1">
        <f>'BASE METAS)'!FM376</f>
        <v>0</v>
      </c>
    </row>
    <row r="382" spans="1:85" ht="12" customHeight="1" x14ac:dyDescent="0.2">
      <c r="A382" s="1">
        <f>'BASE METAS)'!A377</f>
        <v>0</v>
      </c>
      <c r="B382" s="7146" t="str">
        <f>'BASE METAS)'!B377</f>
        <v xml:space="preserve">DEPENDENCIA </v>
      </c>
      <c r="C382" s="7146" t="str">
        <f>'BASE METAS)'!C377</f>
        <v>ENT</v>
      </c>
      <c r="D382" s="7146" t="str">
        <f>'BASE METAS)'!D377</f>
        <v>PROY</v>
      </c>
      <c r="E382" s="7146" t="str">
        <f>'BASE METAS)'!E377</f>
        <v>NOMBRE DEL PROYECTO</v>
      </c>
      <c r="F382" s="7155" t="str">
        <f>'BASE METAS)'!F377</f>
        <v>DG</v>
      </c>
      <c r="G382" s="7155" t="str">
        <f>'BASE METAS)'!G377</f>
        <v>DA</v>
      </c>
      <c r="H382" s="7155" t="str">
        <f>'BASE METAS)'!H377</f>
        <v xml:space="preserve">CLAVE PROGRAMÁTICA </v>
      </c>
      <c r="I382" s="7155"/>
      <c r="J382" s="7155"/>
      <c r="K382" s="7155"/>
      <c r="L382" s="7155"/>
      <c r="M382" s="7155"/>
      <c r="N382" s="1357">
        <f>'BASE METAS)'!N377</f>
        <v>0</v>
      </c>
      <c r="O382" s="1357">
        <f>'BASE METAS)'!O377</f>
        <v>0</v>
      </c>
      <c r="P382" s="7120" t="str">
        <f>'BASE METAS)'!P377</f>
        <v>ESTRUCTURA PROGRAMÁTICA</v>
      </c>
      <c r="Q382" s="7121"/>
      <c r="R382" s="7121"/>
      <c r="S382" s="7121"/>
      <c r="T382" s="7121"/>
      <c r="U382" s="924">
        <f>'BASE METAS)'!U377</f>
        <v>0</v>
      </c>
      <c r="V382" s="1358">
        <f>'BASE METAS)'!V377</f>
        <v>0</v>
      </c>
      <c r="W382" s="7139" t="str">
        <f>'BASE METAS)'!W377</f>
        <v>PRESPUESTO</v>
      </c>
      <c r="X382" s="7216" t="str">
        <f>'BASE METAS)'!X377</f>
        <v>ÁREAS EJECUTORAS</v>
      </c>
      <c r="Y382" s="1">
        <f>'BASE METAS)'!Y377</f>
        <v>0</v>
      </c>
      <c r="Z382" s="1">
        <f>'BASE METAS)'!Z377</f>
        <v>0</v>
      </c>
      <c r="AA382" s="1">
        <f>'BASE METAS)'!AA377</f>
        <v>0</v>
      </c>
      <c r="AB382" s="1">
        <f>'BASE METAS)'!AB377</f>
        <v>0</v>
      </c>
      <c r="AC382" s="1">
        <f>'BASE METAS)'!AC377</f>
        <v>0</v>
      </c>
      <c r="AD382" s="1">
        <f>'BASE METAS)'!AD377</f>
        <v>0</v>
      </c>
      <c r="AE382" s="1">
        <f>'BASE METAS)'!AE377</f>
        <v>0</v>
      </c>
      <c r="AF382" s="1">
        <f>'BASE METAS)'!AF377</f>
        <v>0</v>
      </c>
      <c r="AG382" s="1">
        <f>'BASE METAS)'!AG377</f>
        <v>0</v>
      </c>
      <c r="AH382" s="1">
        <f>'BASE METAS)'!AH377</f>
        <v>0</v>
      </c>
      <c r="AI382" s="1">
        <f>'BASE METAS)'!AI377</f>
        <v>0</v>
      </c>
      <c r="AJ382" s="1">
        <f>'BASE METAS)'!AJ377</f>
        <v>0</v>
      </c>
      <c r="AK382" s="1">
        <f>'BASE METAS)'!AK377</f>
        <v>0</v>
      </c>
      <c r="AL382" s="934">
        <f>'BASE METAS)'!AL377</f>
        <v>0</v>
      </c>
      <c r="AM382" s="1">
        <f>'BASE METAS)'!AM377</f>
        <v>0</v>
      </c>
      <c r="AN382" s="1">
        <f>'BASE METAS)'!AN377</f>
        <v>0</v>
      </c>
      <c r="AO382" s="1">
        <f>'BASE METAS)'!AU377</f>
        <v>0</v>
      </c>
      <c r="AP382" s="1">
        <f>'BASE METAS)'!AO377</f>
        <v>0</v>
      </c>
      <c r="AQ382" s="1">
        <f>'BASE METAS)'!AP377</f>
        <v>0</v>
      </c>
      <c r="AR382" s="1">
        <f>'BASE METAS)'!AQ377</f>
        <v>0</v>
      </c>
      <c r="AS382" s="1">
        <f>'BASE METAS)'!AR377</f>
        <v>0</v>
      </c>
      <c r="AT382" s="1352">
        <f>'BASE METAS)'!AS377</f>
        <v>0</v>
      </c>
      <c r="AU382" s="1485">
        <f>'BASE METAS)'!BO377</f>
        <v>0</v>
      </c>
      <c r="AV382" s="1">
        <f>'BASE METAS)'!BQ377</f>
        <v>0</v>
      </c>
      <c r="AW382" s="966">
        <f>'BASE METAS)'!BR377</f>
        <v>0</v>
      </c>
      <c r="AX382" s="965">
        <f>'BASE METAS)'!BS377</f>
        <v>0</v>
      </c>
      <c r="AY382" s="965">
        <f>'BASE METAS)'!BT377</f>
        <v>0</v>
      </c>
      <c r="AZ382" s="965">
        <f>'BASE METAS)'!BU377</f>
        <v>0</v>
      </c>
      <c r="BA382" s="965">
        <f>'BASE METAS)'!BV377</f>
        <v>0</v>
      </c>
      <c r="BB382" s="965">
        <f>'BASE METAS)'!BW377</f>
        <v>0</v>
      </c>
      <c r="BC382" s="965">
        <f>'BASE METAS)'!BX377</f>
        <v>0</v>
      </c>
      <c r="BD382" s="6481"/>
      <c r="BE382" s="962">
        <f>'BASE METAS)'!CG377</f>
        <v>0</v>
      </c>
      <c r="BF382" s="7386">
        <f>'BASE METAS)'!CJ377</f>
        <v>0</v>
      </c>
      <c r="BG382" s="7386"/>
      <c r="BH382" s="967">
        <f>'BASE METAS)'!CL377</f>
        <v>0</v>
      </c>
      <c r="BI382" s="1">
        <f>'BASE METAS)'!CM377</f>
        <v>0</v>
      </c>
      <c r="BJ382" s="1">
        <f>'BASE METAS)'!CN377</f>
        <v>0</v>
      </c>
      <c r="BK382" s="1">
        <f>'BASE METAS)'!CO377</f>
        <v>0</v>
      </c>
      <c r="BL382" s="1">
        <f>'BASE METAS)'!CP377</f>
        <v>0</v>
      </c>
      <c r="BM382" s="1">
        <f>'BASE METAS)'!CQ377</f>
        <v>0</v>
      </c>
      <c r="BN382" s="1">
        <f>'BASE METAS)'!CR377</f>
        <v>0</v>
      </c>
      <c r="BO382" s="1">
        <f>'BASE METAS)'!CS377</f>
        <v>0</v>
      </c>
      <c r="BP382" s="1">
        <f>'BASE METAS)'!CT377</f>
        <v>0</v>
      </c>
      <c r="BQ382" s="1">
        <f>'BASE METAS)'!CU377</f>
        <v>0</v>
      </c>
      <c r="BR382" s="1">
        <f>'BASE METAS)'!CV377</f>
        <v>0</v>
      </c>
      <c r="BS382" s="1">
        <f>'BASE METAS)'!CW377</f>
        <v>0</v>
      </c>
      <c r="BT382" s="1">
        <f>'BASE METAS)'!CX377</f>
        <v>0</v>
      </c>
      <c r="BU382" s="1">
        <f>'BASE METAS)'!FA377</f>
        <v>0</v>
      </c>
      <c r="BV382" s="1">
        <f>'BASE METAS)'!FB377</f>
        <v>0</v>
      </c>
      <c r="BW382" s="1">
        <f>'BASE METAS)'!FC377</f>
        <v>0</v>
      </c>
      <c r="BX382" s="1">
        <f>'BASE METAS)'!FD377</f>
        <v>0</v>
      </c>
      <c r="BY382" s="1">
        <f>'BASE METAS)'!FE377</f>
        <v>0</v>
      </c>
      <c r="BZ382" s="1">
        <f>'BASE METAS)'!FF377</f>
        <v>0</v>
      </c>
      <c r="CA382" s="1">
        <f>'BASE METAS)'!FG377</f>
        <v>0</v>
      </c>
      <c r="CB382" s="1">
        <f>'BASE METAS)'!FH377</f>
        <v>0</v>
      </c>
      <c r="CC382" s="1">
        <f>'BASE METAS)'!FI377</f>
        <v>0</v>
      </c>
      <c r="CD382" s="1">
        <f>'BASE METAS)'!FJ377</f>
        <v>0</v>
      </c>
      <c r="CE382" s="1">
        <f>'BASE METAS)'!FK377</f>
        <v>0</v>
      </c>
      <c r="CF382" s="1">
        <f>'BASE METAS)'!FL377</f>
        <v>0</v>
      </c>
      <c r="CG382" s="1">
        <f>'BASE METAS)'!FM377</f>
        <v>0</v>
      </c>
    </row>
    <row r="383" spans="1:85" ht="12" customHeight="1" x14ac:dyDescent="0.2">
      <c r="A383" s="1">
        <f>'BASE METAS)'!A378</f>
        <v>0</v>
      </c>
      <c r="B383" s="7146"/>
      <c r="C383" s="7146"/>
      <c r="D383" s="7146"/>
      <c r="E383" s="7146"/>
      <c r="F383" s="7155"/>
      <c r="G383" s="7155"/>
      <c r="H383" s="35" t="str">
        <f>'BASE METAS)'!H378</f>
        <v>FN</v>
      </c>
      <c r="I383" s="35" t="str">
        <f>'BASE METAS)'!I378</f>
        <v>Sf</v>
      </c>
      <c r="J383" s="35" t="str">
        <f>'BASE METAS)'!J378</f>
        <v>PG</v>
      </c>
      <c r="K383" s="35" t="str">
        <f>'BASE METAS)'!K378</f>
        <v>Sp</v>
      </c>
      <c r="L383" s="35" t="str">
        <f>'BASE METAS)'!L378</f>
        <v>PY</v>
      </c>
      <c r="M383" s="35" t="str">
        <f>'BASE METAS)'!M378</f>
        <v>FF</v>
      </c>
      <c r="N383" s="35">
        <f>'BASE METAS)'!N378</f>
        <v>0</v>
      </c>
      <c r="O383" s="35">
        <f>'BASE METAS)'!O378</f>
        <v>0</v>
      </c>
      <c r="P383" s="35" t="str">
        <f>'BASE METAS)'!P378</f>
        <v>FN</v>
      </c>
      <c r="Q383" s="35" t="str">
        <f>'BASE METAS)'!Q378</f>
        <v>Sf</v>
      </c>
      <c r="R383" s="35" t="str">
        <f>'BASE METAS)'!R378</f>
        <v>PG</v>
      </c>
      <c r="S383" s="35" t="str">
        <f>'BASE METAS)'!S378</f>
        <v>Sp</v>
      </c>
      <c r="T383" s="35" t="str">
        <f>'BASE METAS)'!T378</f>
        <v>PY</v>
      </c>
      <c r="U383" s="925">
        <f>'BASE METAS)'!U378</f>
        <v>0</v>
      </c>
      <c r="V383" s="35">
        <f>'BASE METAS)'!V378</f>
        <v>0</v>
      </c>
      <c r="W383" s="7139"/>
      <c r="X383" s="7216"/>
      <c r="Y383" s="1">
        <f>'BASE METAS)'!Y378</f>
        <v>0</v>
      </c>
      <c r="Z383" s="1">
        <f>'BASE METAS)'!Z378</f>
        <v>0</v>
      </c>
      <c r="AA383" s="1">
        <f>'BASE METAS)'!AA378</f>
        <v>0</v>
      </c>
      <c r="AB383" s="1">
        <f>'BASE METAS)'!AB378</f>
        <v>0</v>
      </c>
      <c r="AC383" s="1">
        <f>'BASE METAS)'!AC378</f>
        <v>0</v>
      </c>
      <c r="AD383" s="1">
        <f>'BASE METAS)'!AD378</f>
        <v>0</v>
      </c>
      <c r="AE383" s="1">
        <f>'BASE METAS)'!AE378</f>
        <v>0</v>
      </c>
      <c r="AF383" s="1">
        <f>'BASE METAS)'!AF378</f>
        <v>0</v>
      </c>
      <c r="AG383" s="1">
        <f>'BASE METAS)'!AG378</f>
        <v>0</v>
      </c>
      <c r="AH383" s="1">
        <f>'BASE METAS)'!AH378</f>
        <v>0</v>
      </c>
      <c r="AI383" s="1">
        <f>'BASE METAS)'!AI378</f>
        <v>0</v>
      </c>
      <c r="AJ383" s="1">
        <f>'BASE METAS)'!AJ378</f>
        <v>0</v>
      </c>
      <c r="AK383" s="1">
        <f>'BASE METAS)'!AK378</f>
        <v>0</v>
      </c>
      <c r="AL383" s="934">
        <f>'BASE METAS)'!AL378</f>
        <v>0</v>
      </c>
      <c r="AM383" s="1">
        <f>'BASE METAS)'!AM378</f>
        <v>0</v>
      </c>
      <c r="AN383" s="1">
        <f>'BASE METAS)'!AN378</f>
        <v>0</v>
      </c>
      <c r="AO383" s="1">
        <f>'BASE METAS)'!AU378</f>
        <v>0</v>
      </c>
      <c r="AP383" s="1">
        <f>'BASE METAS)'!AO378</f>
        <v>0</v>
      </c>
      <c r="AQ383" s="1">
        <f>'BASE METAS)'!AP378</f>
        <v>0</v>
      </c>
      <c r="AR383" s="1">
        <f>'BASE METAS)'!AQ378</f>
        <v>0</v>
      </c>
      <c r="AS383" s="1">
        <f>'BASE METAS)'!AR378</f>
        <v>0</v>
      </c>
      <c r="AT383" s="1">
        <f>'BASE METAS)'!AS378</f>
        <v>0</v>
      </c>
      <c r="AU383" s="1479">
        <f>'BASE METAS)'!BO378</f>
        <v>0</v>
      </c>
      <c r="AV383" s="1">
        <f>'BASE METAS)'!BQ378</f>
        <v>0</v>
      </c>
      <c r="AW383" s="966">
        <f>'BASE METAS)'!BR378</f>
        <v>0</v>
      </c>
      <c r="AX383" s="965">
        <f>'BASE METAS)'!BS378</f>
        <v>0</v>
      </c>
      <c r="AY383" s="965">
        <f>'BASE METAS)'!BT378</f>
        <v>0</v>
      </c>
      <c r="AZ383" s="965">
        <f>'BASE METAS)'!BU378</f>
        <v>0</v>
      </c>
      <c r="BA383" s="965">
        <f>'BASE METAS)'!BV378</f>
        <v>0</v>
      </c>
      <c r="BB383" s="965">
        <f>'BASE METAS)'!BW378</f>
        <v>0</v>
      </c>
      <c r="BC383" s="965">
        <f>'BASE METAS)'!BX378</f>
        <v>0</v>
      </c>
      <c r="BD383" s="6481"/>
      <c r="BE383" s="962">
        <f>'BASE METAS)'!CG378</f>
        <v>0</v>
      </c>
      <c r="BF383" s="7386">
        <f>'BASE METAS)'!CJ378</f>
        <v>0</v>
      </c>
      <c r="BG383" s="7386"/>
      <c r="BH383" s="967">
        <f>'BASE METAS)'!CL378</f>
        <v>0</v>
      </c>
      <c r="BI383" s="1">
        <f>'BASE METAS)'!CM378</f>
        <v>0</v>
      </c>
      <c r="BJ383" s="1">
        <f>'BASE METAS)'!CN378</f>
        <v>0</v>
      </c>
      <c r="BK383" s="1">
        <f>'BASE METAS)'!CO378</f>
        <v>0</v>
      </c>
      <c r="BL383" s="1">
        <f>'BASE METAS)'!CP378</f>
        <v>0</v>
      </c>
      <c r="BM383" s="1">
        <f>'BASE METAS)'!CQ378</f>
        <v>0</v>
      </c>
      <c r="BN383" s="1">
        <f>'BASE METAS)'!CR378</f>
        <v>0</v>
      </c>
      <c r="BO383" s="1">
        <f>'BASE METAS)'!CS378</f>
        <v>0</v>
      </c>
      <c r="BP383" s="1">
        <f>'BASE METAS)'!CT378</f>
        <v>0</v>
      </c>
      <c r="BQ383" s="1">
        <f>'BASE METAS)'!CU378</f>
        <v>0</v>
      </c>
      <c r="BR383" s="1">
        <f>'BASE METAS)'!CV378</f>
        <v>0</v>
      </c>
      <c r="BS383" s="1">
        <f>'BASE METAS)'!CW378</f>
        <v>0</v>
      </c>
      <c r="BT383" s="1">
        <f>'BASE METAS)'!CX378</f>
        <v>0</v>
      </c>
      <c r="BU383" s="1">
        <f>'BASE METAS)'!FA378</f>
        <v>0</v>
      </c>
      <c r="BV383" s="1">
        <f>'BASE METAS)'!FB378</f>
        <v>0</v>
      </c>
      <c r="BW383" s="1">
        <f>'BASE METAS)'!FC378</f>
        <v>0</v>
      </c>
      <c r="BX383" s="1">
        <f>'BASE METAS)'!FD378</f>
        <v>0</v>
      </c>
      <c r="BY383" s="1">
        <f>'BASE METAS)'!FE378</f>
        <v>0</v>
      </c>
      <c r="BZ383" s="1">
        <f>'BASE METAS)'!FF378</f>
        <v>0</v>
      </c>
      <c r="CA383" s="1">
        <f>'BASE METAS)'!FG378</f>
        <v>0</v>
      </c>
      <c r="CB383" s="1">
        <f>'BASE METAS)'!FH378</f>
        <v>0</v>
      </c>
      <c r="CC383" s="1">
        <f>'BASE METAS)'!FI378</f>
        <v>0</v>
      </c>
      <c r="CD383" s="1">
        <f>'BASE METAS)'!FJ378</f>
        <v>0</v>
      </c>
      <c r="CE383" s="1">
        <f>'BASE METAS)'!FK378</f>
        <v>0</v>
      </c>
      <c r="CF383" s="1">
        <f>'BASE METAS)'!FL378</f>
        <v>0</v>
      </c>
      <c r="CG383" s="1">
        <f>'BASE METAS)'!FM378</f>
        <v>0</v>
      </c>
    </row>
    <row r="384" spans="1:85" ht="45" customHeight="1" x14ac:dyDescent="0.2">
      <c r="A384" s="1">
        <f>'BASE METAS)'!A379</f>
        <v>57</v>
      </c>
      <c r="B384" s="7156" t="str">
        <f>'BASE METAS)'!B379</f>
        <v>TESORERÍA MUNICIPAL</v>
      </c>
      <c r="C384" s="1343">
        <f>'BASE METAS)'!C379</f>
        <v>1500</v>
      </c>
      <c r="D384" s="1343">
        <f>'BASE METAS)'!D379</f>
        <v>1</v>
      </c>
      <c r="E384" s="7" t="str">
        <f>'BASE METAS)'!E379</f>
        <v>CAPTACIÓN Y RECAUDACIÓN DE INGRESOS</v>
      </c>
      <c r="F384" s="1345" t="str">
        <f>'BASE METAS)'!F379</f>
        <v>L00</v>
      </c>
      <c r="G384" s="1345" t="str">
        <f>'BASE METAS)'!G379</f>
        <v>115</v>
      </c>
      <c r="H384" s="1346" t="str">
        <f>'BASE METAS)'!H379</f>
        <v>06</v>
      </c>
      <c r="I384" s="1346" t="str">
        <f>'BASE METAS)'!I379</f>
        <v>01</v>
      </c>
      <c r="J384" s="1346" t="str">
        <f>'BASE METAS)'!J379</f>
        <v>02</v>
      </c>
      <c r="K384" s="1346" t="str">
        <f>'BASE METAS)'!K379</f>
        <v>01</v>
      </c>
      <c r="L384" s="1346" t="str">
        <f>'BASE METAS)'!L379</f>
        <v>01</v>
      </c>
      <c r="M384" s="1346" t="str">
        <f>'BASE METAS)'!M379</f>
        <v>101</v>
      </c>
      <c r="N384" s="5706" t="str">
        <f>'BASE METAS)'!N379</f>
        <v>Tesorería</v>
      </c>
      <c r="O384" s="5706" t="str">
        <f>'BASE METAS)'!O379</f>
        <v>Ingresos</v>
      </c>
      <c r="P384" s="1359" t="str">
        <f>'BASE METAS)'!P379</f>
        <v>Administración y fortalecimiento de la hacienda pública</v>
      </c>
      <c r="Q384" s="1359" t="str">
        <f>'BASE METAS)'!Q379</f>
        <v>Recaudación y administración de la hacienda pública</v>
      </c>
      <c r="R384" s="1359" t="str">
        <f>'BASE METAS)'!R379</f>
        <v>Fortalecimiento de los ingresos</v>
      </c>
      <c r="S384" s="1359" t="str">
        <f>'BASE METAS)'!S379</f>
        <v>Recaudación, control y fiscalización de ingresos</v>
      </c>
      <c r="T384" s="1359" t="str">
        <f>'BASE METAS)'!T379</f>
        <v>Captación y recaudación de ingresos</v>
      </c>
      <c r="U384" s="1371" t="str">
        <f>'BASE METAS)'!U379</f>
        <v>LOGRAR QUE LOS RECURSOS PROPIOS SEAN OBTENIDOS EN EL MAYOR PORCENTAJE POSIBLE, CONFORME A LO PRESUPUESTADO; MEDIANTE LA EFICIENCIA APLICADA EN CADA RUBRO IMPOSITIVO.</v>
      </c>
      <c r="V384" s="38" t="str">
        <f>'BASE METAS)'!V379</f>
        <v>Financiamiento para el Desarrollo</v>
      </c>
      <c r="W384" s="5694">
        <f>'BASE METAS)'!W379</f>
        <v>147567638.83000001</v>
      </c>
      <c r="X384" s="7102" t="str">
        <f>'BASE METAS)'!X379</f>
        <v xml:space="preserve">SUBTESORERÍA DE INGRESOS </v>
      </c>
      <c r="Y384" s="1447">
        <f>'BASE METAS)'!Y379</f>
        <v>1</v>
      </c>
      <c r="Z384" s="1448" t="str">
        <f>'BASE METAS)'!Z379</f>
        <v>INCREMENTAR LA RECAUDACIÓN DE LOS INGRESOS PROPIOS</v>
      </c>
      <c r="AA384" s="1449" t="e">
        <f>'BASE METAS)'!#REF!</f>
        <v>#REF!</v>
      </c>
      <c r="AB384" s="1450">
        <f>'BASE METAS)'!AB379</f>
        <v>791413921</v>
      </c>
      <c r="AC384" s="1405">
        <f>'BASE METAS)'!AC379</f>
        <v>466332561.97000003</v>
      </c>
      <c r="AD384" s="1397" t="str">
        <f>'BASE METAS)'!AA379</f>
        <v>PESOS</v>
      </c>
      <c r="AE384" s="1405">
        <f>'BASE METAS)'!AE379</f>
        <v>107102704.81</v>
      </c>
      <c r="AF384" s="1397">
        <f>'BASE METAS)'!AF379</f>
        <v>0.13533083253661898</v>
      </c>
      <c r="AG384" s="1405">
        <f>'BASE METAS)'!AG379</f>
        <v>106984157.69</v>
      </c>
      <c r="AH384" s="1397">
        <f>'BASE METAS)'!AH379</f>
        <v>0.13518104098398845</v>
      </c>
      <c r="AI384" s="1405">
        <f>'BASE METAS)'!AI379</f>
        <v>110994496.90000001</v>
      </c>
      <c r="AJ384" s="1397">
        <f>'BASE METAS)'!AJ379</f>
        <v>0.14024835039514044</v>
      </c>
      <c r="AK384" s="191">
        <f>'BASE METAS)'!AK379</f>
        <v>1.0000000004675176</v>
      </c>
      <c r="AL384" s="934">
        <f>'BASE METAS)'!AL379</f>
        <v>1</v>
      </c>
      <c r="AM384" s="1" t="str">
        <f>'BASE METAS)'!AM379</f>
        <v>EFICIENCIA EN LA APLICACION DE TODOS Y CADA UNO DE LOS RUBROS IMPOSITIVOS MUNICIPALES</v>
      </c>
      <c r="AN384" s="1" t="str">
        <f>'BASE METAS)'!AN379</f>
        <v>MIDE EL PORCENTAJE DE PROCEDIMIENTOS</v>
      </c>
      <c r="AO384" s="1" t="str">
        <f>'BASE METAS)'!AU379</f>
        <v>DESEMPEÑO</v>
      </c>
      <c r="AP384" s="1" t="str">
        <f>'BASE METAS)'!AO379</f>
        <v xml:space="preserve">    PROCEDIMIENTOSADMINISTRATIVOS DE EJECUCIÓN REALIZADOS</v>
      </c>
      <c r="AQ384" s="1" t="str">
        <f>'BASE METAS)'!AP379</f>
        <v>PROCEDIMIENTOS ADMINISTRATIVOS DE EJECUCIÓN PROGRAMADOS</v>
      </c>
      <c r="AR384" s="1" t="str">
        <f>'BASE METAS)'!AR379</f>
        <v>PESOS</v>
      </c>
      <c r="AS384" s="1" t="e">
        <f>'BASE METAS)'!#REF!</f>
        <v>#REF!</v>
      </c>
      <c r="AT384" s="1" t="str">
        <f>'BASE METAS)'!AS379</f>
        <v>EFICIENCIA</v>
      </c>
      <c r="AU384" s="1479">
        <f>'BASE METAS)'!BO379</f>
        <v>-0.15999999642372131</v>
      </c>
      <c r="AV384" s="1">
        <f>'BASE METAS)'!BQ379</f>
        <v>791413921.36000001</v>
      </c>
      <c r="AW384" s="966">
        <f>'BASE METAS)'!BR379</f>
        <v>0</v>
      </c>
      <c r="AX384" s="965">
        <f>'BASE METAS)'!BS379</f>
        <v>107102704.81</v>
      </c>
      <c r="AY384" s="965">
        <f>'BASE METAS)'!BT379</f>
        <v>91769282</v>
      </c>
      <c r="AZ384" s="965">
        <f>'BASE METAS)'!BU379</f>
        <v>15333422.810000002</v>
      </c>
      <c r="BA384" s="965">
        <f>'BASE METAS)'!BV379</f>
        <v>0.85683440173428427</v>
      </c>
      <c r="BB384" s="965">
        <f>'BASE METAS)'!BW379</f>
        <v>519827597</v>
      </c>
      <c r="BC384" s="965">
        <f>'BASE METAS)'!BX379</f>
        <v>271586324.36000001</v>
      </c>
      <c r="BD384" s="962">
        <f>'BASE METAS)'!BY379</f>
        <v>0.65683403206593294</v>
      </c>
      <c r="BE384" s="962">
        <f>'BASE METAS)'!CG379</f>
        <v>428058315</v>
      </c>
      <c r="BF384" s="962">
        <f>'BASE METAS)'!CJ379</f>
        <v>0</v>
      </c>
      <c r="BG384" s="962">
        <f>'BASE METAS)'!CK379</f>
        <v>0</v>
      </c>
      <c r="BH384" s="962">
        <f>'BASE METAS)'!CL379</f>
        <v>0</v>
      </c>
      <c r="BI384" s="1">
        <f>'BASE METAS)'!CM379</f>
        <v>0</v>
      </c>
      <c r="BJ384" s="1">
        <f>'BASE METAS)'!CN379</f>
        <v>0</v>
      </c>
      <c r="BK384" s="1">
        <f>'BASE METAS)'!CO379</f>
        <v>0</v>
      </c>
      <c r="BL384" s="1">
        <f>'BASE METAS)'!CP379</f>
        <v>0</v>
      </c>
      <c r="BM384" s="1">
        <f>'BASE METAS)'!CQ379</f>
        <v>0</v>
      </c>
      <c r="BN384" s="1">
        <f>'BASE METAS)'!CR379</f>
        <v>0</v>
      </c>
      <c r="BO384" s="1">
        <f>'BASE METAS)'!CS379</f>
        <v>0</v>
      </c>
      <c r="BP384" s="1">
        <f>'BASE METAS)'!CT379</f>
        <v>0</v>
      </c>
      <c r="BQ384" s="1">
        <f>'BASE METAS)'!CU379</f>
        <v>0</v>
      </c>
      <c r="BR384" s="1">
        <f>'BASE METAS)'!CV379</f>
        <v>0</v>
      </c>
      <c r="BS384" s="1">
        <f>'BASE METAS)'!CW379</f>
        <v>0</v>
      </c>
      <c r="BT384" s="1">
        <f>'BASE METAS)'!CX379</f>
        <v>0</v>
      </c>
      <c r="BU384" s="1">
        <f>'BASE METAS)'!FA379</f>
        <v>791413921.36000001</v>
      </c>
      <c r="BV384" s="1">
        <f>'BASE METAS)'!FB379</f>
        <v>0</v>
      </c>
      <c r="BW384" s="1">
        <f>'BASE METAS)'!FC379</f>
        <v>38324707</v>
      </c>
      <c r="BX384" s="1">
        <f>'BASE METAS)'!FD379</f>
        <v>40514294</v>
      </c>
      <c r="BY384" s="1">
        <f>'BASE METAS)'!FE379</f>
        <v>-2189587</v>
      </c>
      <c r="BZ384" s="1">
        <f>'BASE METAS)'!FF379</f>
        <v>1.0571325176732598</v>
      </c>
      <c r="CA384" s="1">
        <f>'BASE METAS)'!FG379</f>
        <v>468572609</v>
      </c>
      <c r="CB384" s="1">
        <f>'BASE METAS)'!FH379</f>
        <v>322841312.36000001</v>
      </c>
      <c r="CC384" s="1">
        <f>'BASE METAS)'!FI379</f>
        <v>0.59207021301164942</v>
      </c>
      <c r="CD384" s="1">
        <f>'BASE METAS)'!FJ379</f>
        <v>791413921.36000001</v>
      </c>
      <c r="CE384" s="1">
        <f>'BASE METAS)'!FK379</f>
        <v>0</v>
      </c>
      <c r="CF384" s="1">
        <f>'BASE METAS)'!FL379</f>
        <v>32068816</v>
      </c>
      <c r="CG384" s="1">
        <f>'BASE METAS)'!FM379</f>
        <v>29274228</v>
      </c>
    </row>
    <row r="385" spans="1:85" ht="15" x14ac:dyDescent="0.2">
      <c r="A385" s="1">
        <f>'BASE METAS)'!A380</f>
        <v>0</v>
      </c>
      <c r="B385" s="7156"/>
      <c r="C385" s="1343">
        <f>'BASE METAS)'!C380</f>
        <v>0</v>
      </c>
      <c r="D385" s="1343">
        <f>'BASE METAS)'!D380</f>
        <v>0</v>
      </c>
      <c r="E385" s="7">
        <f>'BASE METAS)'!E380</f>
        <v>0</v>
      </c>
      <c r="F385" s="1345">
        <f>'BASE METAS)'!F380</f>
        <v>0</v>
      </c>
      <c r="G385" s="1345">
        <f>'BASE METAS)'!G380</f>
        <v>0</v>
      </c>
      <c r="H385" s="1346">
        <f>'BASE METAS)'!H380</f>
        <v>0</v>
      </c>
      <c r="I385" s="1346">
        <f>'BASE METAS)'!I380</f>
        <v>0</v>
      </c>
      <c r="J385" s="1346">
        <f>'BASE METAS)'!J380</f>
        <v>0</v>
      </c>
      <c r="K385" s="1346">
        <f>'BASE METAS)'!K380</f>
        <v>0</v>
      </c>
      <c r="L385" s="1346">
        <f>'BASE METAS)'!L380</f>
        <v>0</v>
      </c>
      <c r="M385" s="1346">
        <f>'BASE METAS)'!M380</f>
        <v>0</v>
      </c>
      <c r="N385" s="5707"/>
      <c r="O385" s="5707"/>
      <c r="P385" s="1359">
        <f>'BASE METAS)'!P380</f>
        <v>0</v>
      </c>
      <c r="Q385" s="1359">
        <f>'BASE METAS)'!Q380</f>
        <v>0</v>
      </c>
      <c r="R385" s="1359">
        <f>'BASE METAS)'!R380</f>
        <v>0</v>
      </c>
      <c r="S385" s="1359">
        <f>'BASE METAS)'!S380</f>
        <v>0</v>
      </c>
      <c r="T385" s="1359">
        <f>'BASE METAS)'!T380</f>
        <v>0</v>
      </c>
      <c r="U385" s="1371">
        <f>'BASE METAS)'!U380</f>
        <v>0</v>
      </c>
      <c r="V385" s="38">
        <f>'BASE METAS)'!V380</f>
        <v>0</v>
      </c>
      <c r="W385" s="5695"/>
      <c r="X385" s="7145"/>
      <c r="Y385" s="1447" t="e">
        <f>'BASE METAS)'!#REF!</f>
        <v>#REF!</v>
      </c>
      <c r="Z385" s="1451" t="e">
        <f>'BASE METAS)'!#REF!</f>
        <v>#REF!</v>
      </c>
      <c r="AA385" s="1449" t="e">
        <f>'BASE METAS)'!#REF!</f>
        <v>#REF!</v>
      </c>
      <c r="AB385" s="1452" t="e">
        <f>'BASE METAS)'!#REF!</f>
        <v>#REF!</v>
      </c>
      <c r="AC385" s="1405" t="e">
        <f>'BASE METAS)'!#REF!</f>
        <v>#REF!</v>
      </c>
      <c r="AD385" s="1397" t="e">
        <f>'BASE METAS)'!#REF!</f>
        <v>#REF!</v>
      </c>
      <c r="AE385" s="1405" t="e">
        <f>'BASE METAS)'!#REF!</f>
        <v>#REF!</v>
      </c>
      <c r="AF385" s="1397" t="e">
        <f>'BASE METAS)'!#REF!</f>
        <v>#REF!</v>
      </c>
      <c r="AG385" s="1405" t="e">
        <f>'BASE METAS)'!#REF!</f>
        <v>#REF!</v>
      </c>
      <c r="AH385" s="1397" t="e">
        <f>'BASE METAS)'!#REF!</f>
        <v>#REF!</v>
      </c>
      <c r="AI385" s="1405" t="e">
        <f>'BASE METAS)'!#REF!</f>
        <v>#REF!</v>
      </c>
      <c r="AJ385" s="1397" t="e">
        <f>'BASE METAS)'!#REF!</f>
        <v>#REF!</v>
      </c>
      <c r="AK385" s="191">
        <f>'BASE METAS)'!AK380</f>
        <v>0.99230769230769245</v>
      </c>
      <c r="AL385" s="934" t="e">
        <f>'BASE METAS)'!#REF!</f>
        <v>#REF!</v>
      </c>
      <c r="AM385" s="1" t="str">
        <f>'BASE METAS)'!AM380</f>
        <v>COBERTURA EN LA PROMOCIÓN DEL CUMPLIMIENTO DE OBLIGACIONES FISCALES</v>
      </c>
      <c r="AN385" s="1" t="str">
        <f>'BASE METAS)'!AN380</f>
        <v>MIDE LA CANTIDAD DE MANIFESTACIONES</v>
      </c>
      <c r="AO385" s="1" t="str">
        <f>'BASE METAS)'!AU380</f>
        <v>DESEMPEÑO</v>
      </c>
      <c r="AP385" s="1" t="str">
        <f>'BASE METAS)'!AO380</f>
        <v xml:space="preserve">  NÚMERO DE MANIFESTACIONES DISTRIBUIDAS</v>
      </c>
      <c r="AQ385" s="1" t="str">
        <f>'BASE METAS)'!AP380</f>
        <v xml:space="preserve"> NÚMERO DE MANIFESTACIONES PROGRAMADAS</v>
      </c>
      <c r="AR385" s="1" t="e">
        <f>'BASE METAS)'!#REF!</f>
        <v>#REF!</v>
      </c>
      <c r="AS385" s="1" t="e">
        <f>'BASE METAS)'!#REF!</f>
        <v>#REF!</v>
      </c>
      <c r="AT385" s="1340" t="e">
        <f>'BASE METAS)'!#REF!</f>
        <v>#REF!</v>
      </c>
      <c r="AU385" s="1483">
        <f>'BASE METAS)'!BO380</f>
        <v>0</v>
      </c>
      <c r="AV385" s="1340">
        <f>'BASE METAS)'!BQ380</f>
        <v>130000</v>
      </c>
      <c r="AW385" s="967">
        <f>'BASE METAS)'!BR380</f>
        <v>0</v>
      </c>
      <c r="AX385" s="965">
        <f>'BASE METAS)'!BS380</f>
        <v>4800</v>
      </c>
      <c r="AY385" s="965">
        <f>'BASE METAS)'!BT380</f>
        <v>5613</v>
      </c>
      <c r="AZ385" s="965">
        <f>'BASE METAS)'!BU380</f>
        <v>-813</v>
      </c>
      <c r="BA385" s="965">
        <f>'BASE METAS)'!BV380</f>
        <v>1.1693750000000001</v>
      </c>
      <c r="BB385" s="965">
        <f>'BASE METAS)'!BW380</f>
        <v>123103</v>
      </c>
      <c r="BC385" s="965">
        <f>'BASE METAS)'!BX380</f>
        <v>6897</v>
      </c>
      <c r="BD385" s="962">
        <f>'BASE METAS)'!BY380</f>
        <v>0.94694615384615388</v>
      </c>
      <c r="BE385" s="962">
        <f>'BASE METAS)'!CG380</f>
        <v>117490</v>
      </c>
      <c r="BF385" s="1352">
        <f>'BASE METAS)'!CJ380</f>
        <v>0</v>
      </c>
      <c r="BG385" s="1352">
        <f>'BASE METAS)'!CK380</f>
        <v>0</v>
      </c>
      <c r="BH385" s="1352">
        <f>'BASE METAS)'!CL380</f>
        <v>0</v>
      </c>
      <c r="BI385" s="1">
        <f>'BASE METAS)'!CM380</f>
        <v>0</v>
      </c>
      <c r="BJ385" s="1">
        <f>'BASE METAS)'!CN380</f>
        <v>0</v>
      </c>
      <c r="BK385" s="1">
        <f>'BASE METAS)'!CO380</f>
        <v>0</v>
      </c>
      <c r="BL385" s="1">
        <f>'BASE METAS)'!CP380</f>
        <v>0</v>
      </c>
      <c r="BM385" s="1">
        <f>'BASE METAS)'!CQ380</f>
        <v>0</v>
      </c>
      <c r="BN385" s="1">
        <f>'BASE METAS)'!CR380</f>
        <v>0</v>
      </c>
      <c r="BO385" s="1">
        <f>'BASE METAS)'!CS380</f>
        <v>0</v>
      </c>
      <c r="BP385" s="1">
        <f>'BASE METAS)'!CT380</f>
        <v>0</v>
      </c>
      <c r="BQ385" s="1">
        <f>'BASE METAS)'!CU380</f>
        <v>0</v>
      </c>
      <c r="BR385" s="1">
        <f>'BASE METAS)'!CV380</f>
        <v>0</v>
      </c>
      <c r="BS385" s="1">
        <f>'BASE METAS)'!CW380</f>
        <v>0</v>
      </c>
      <c r="BT385" s="1">
        <f>'BASE METAS)'!CX380</f>
        <v>0</v>
      </c>
      <c r="BU385" s="1">
        <f>'BASE METAS)'!FA380</f>
        <v>130000</v>
      </c>
      <c r="BV385" s="1">
        <f>'BASE METAS)'!FB380</f>
        <v>0</v>
      </c>
      <c r="BW385" s="1">
        <f>'BASE METAS)'!FC380</f>
        <v>1800</v>
      </c>
      <c r="BX385" s="1">
        <f>'BASE METAS)'!FD380</f>
        <v>2532</v>
      </c>
      <c r="BY385" s="1">
        <f>'BASE METAS)'!FE380</f>
        <v>-732</v>
      </c>
      <c r="BZ385" s="1">
        <f>'BASE METAS)'!FF380</f>
        <v>1.4066666666666667</v>
      </c>
      <c r="CA385" s="1">
        <f>'BASE METAS)'!FG380</f>
        <v>120022</v>
      </c>
      <c r="CB385" s="1">
        <f>'BASE METAS)'!FH380</f>
        <v>9978</v>
      </c>
      <c r="CC385" s="1">
        <f>'BASE METAS)'!FI380</f>
        <v>0.92324615384615383</v>
      </c>
      <c r="CD385" s="1">
        <f>'BASE METAS)'!FJ380</f>
        <v>130000</v>
      </c>
      <c r="CE385" s="1">
        <f>'BASE METAS)'!FK380</f>
        <v>0</v>
      </c>
      <c r="CF385" s="1">
        <f>'BASE METAS)'!FL380</f>
        <v>1700</v>
      </c>
      <c r="CG385" s="1">
        <f>'BASE METAS)'!FM380</f>
        <v>1719</v>
      </c>
    </row>
    <row r="386" spans="1:85" ht="15" x14ac:dyDescent="0.2">
      <c r="A386" s="1">
        <f>'BASE METAS)'!A381</f>
        <v>0</v>
      </c>
      <c r="B386" s="7156"/>
      <c r="C386" s="1343">
        <f>'BASE METAS)'!C381</f>
        <v>0</v>
      </c>
      <c r="D386" s="1343">
        <f>'BASE METAS)'!D381</f>
        <v>0</v>
      </c>
      <c r="E386" s="7">
        <f>'BASE METAS)'!E381</f>
        <v>0</v>
      </c>
      <c r="F386" s="1345">
        <f>'BASE METAS)'!F381</f>
        <v>0</v>
      </c>
      <c r="G386" s="1345">
        <f>'BASE METAS)'!G381</f>
        <v>0</v>
      </c>
      <c r="H386" s="1346">
        <f>'BASE METAS)'!H381</f>
        <v>0</v>
      </c>
      <c r="I386" s="1346">
        <f>'BASE METAS)'!I381</f>
        <v>0</v>
      </c>
      <c r="J386" s="1346">
        <f>'BASE METAS)'!J381</f>
        <v>0</v>
      </c>
      <c r="K386" s="1346">
        <f>'BASE METAS)'!K381</f>
        <v>0</v>
      </c>
      <c r="L386" s="1346">
        <f>'BASE METAS)'!L381</f>
        <v>0</v>
      </c>
      <c r="M386" s="1346">
        <f>'BASE METAS)'!M381</f>
        <v>0</v>
      </c>
      <c r="N386" s="5707"/>
      <c r="O386" s="5707"/>
      <c r="P386" s="1359">
        <f>'BASE METAS)'!P381</f>
        <v>0</v>
      </c>
      <c r="Q386" s="1359">
        <f>'BASE METAS)'!Q381</f>
        <v>0</v>
      </c>
      <c r="R386" s="1359">
        <f>'BASE METAS)'!R381</f>
        <v>0</v>
      </c>
      <c r="S386" s="1359">
        <f>'BASE METAS)'!S381</f>
        <v>0</v>
      </c>
      <c r="T386" s="1359">
        <f>'BASE METAS)'!T381</f>
        <v>0</v>
      </c>
      <c r="U386" s="1371">
        <f>'BASE METAS)'!U381</f>
        <v>0</v>
      </c>
      <c r="V386" s="38">
        <f>'BASE METAS)'!V381</f>
        <v>0</v>
      </c>
      <c r="W386" s="5695"/>
      <c r="X386" s="7145"/>
      <c r="Y386" s="1447" t="e">
        <f>'BASE METAS)'!#REF!</f>
        <v>#REF!</v>
      </c>
      <c r="Z386" s="1451" t="e">
        <f>'BASE METAS)'!#REF!</f>
        <v>#REF!</v>
      </c>
      <c r="AA386" s="1449" t="e">
        <f>'BASE METAS)'!#REF!</f>
        <v>#REF!</v>
      </c>
      <c r="AB386" s="1452" t="e">
        <f>'BASE METAS)'!#REF!</f>
        <v>#REF!</v>
      </c>
      <c r="AC386" s="1405" t="e">
        <f>'BASE METAS)'!#REF!</f>
        <v>#REF!</v>
      </c>
      <c r="AD386" s="421" t="e">
        <f>'BASE METAS)'!#REF!</f>
        <v>#REF!</v>
      </c>
      <c r="AE386" s="1405" t="e">
        <f>'BASE METAS)'!#REF!</f>
        <v>#REF!</v>
      </c>
      <c r="AF386" s="1397" t="e">
        <f>'BASE METAS)'!#REF!</f>
        <v>#REF!</v>
      </c>
      <c r="AG386" s="1405" t="e">
        <f>'BASE METAS)'!#REF!</f>
        <v>#REF!</v>
      </c>
      <c r="AH386" s="1397" t="e">
        <f>'BASE METAS)'!#REF!</f>
        <v>#REF!</v>
      </c>
      <c r="AI386" s="1405" t="e">
        <f>'BASE METAS)'!#REF!</f>
        <v>#REF!</v>
      </c>
      <c r="AJ386" s="1397" t="e">
        <f>'BASE METAS)'!#REF!</f>
        <v>#REF!</v>
      </c>
      <c r="AK386" s="191">
        <f>'BASE METAS)'!AK381</f>
        <v>1</v>
      </c>
      <c r="AL386" s="934">
        <f>'BASE METAS)'!AL381</f>
        <v>3</v>
      </c>
      <c r="AM386" s="1" t="str">
        <f>'BASE METAS)'!AM381</f>
        <v>EFICIENCIA EN LA RECAUDACIÓN DE  INGRESOS PROPIOS</v>
      </c>
      <c r="AN386" s="1" t="str">
        <f>'BASE METAS)'!AN381</f>
        <v>MIDE EL AVANCE EN LA RECAUDACION DE INGRESOS PROPIOS RESPECTO A LOS INGRESOS PRESUPUESTADOS</v>
      </c>
      <c r="AO386" s="1" t="str">
        <f>'BASE METAS)'!AU381</f>
        <v>DESEMPEÑO</v>
      </c>
      <c r="AP386" s="1" t="str">
        <f>'BASE METAS)'!AO381</f>
        <v>INGRESOS PROPIOS RECAUDADOS</v>
      </c>
      <c r="AQ386" s="1" t="str">
        <f>'BASE METAS)'!AP381</f>
        <v>INGRESOS PROPIOS PRESUPUESTADOS</v>
      </c>
      <c r="AR386" s="1">
        <f>'BASE METAS)'!AQ381</f>
        <v>100</v>
      </c>
      <c r="AS386" s="1" t="e">
        <f>'BASE METAS)'!#REF!</f>
        <v>#REF!</v>
      </c>
      <c r="AT386" s="1340" t="str">
        <f>'BASE METAS)'!AR381</f>
        <v>SUPERVISIÓN</v>
      </c>
      <c r="AU386" s="1483" t="e">
        <f>'BASE METAS)'!#REF!</f>
        <v>#REF!</v>
      </c>
      <c r="AV386" s="1340" t="str">
        <f>'BASE METAS)'!AS381</f>
        <v>EFICIENCIA</v>
      </c>
      <c r="AW386" s="967">
        <f>'BASE METAS)'!BR381</f>
        <v>0</v>
      </c>
      <c r="AX386" s="965">
        <f>'BASE METAS)'!BS381</f>
        <v>235</v>
      </c>
      <c r="AY386" s="965">
        <f>'BASE METAS)'!BT381</f>
        <v>172</v>
      </c>
      <c r="AZ386" s="965">
        <f>'BASE METAS)'!BU381</f>
        <v>63</v>
      </c>
      <c r="BA386" s="965">
        <f>'BASE METAS)'!BV381</f>
        <v>0.73191489361702122</v>
      </c>
      <c r="BB386" s="965">
        <f>'BASE METAS)'!BW381</f>
        <v>397</v>
      </c>
      <c r="BC386" s="965">
        <f>'BASE METAS)'!BX381</f>
        <v>543</v>
      </c>
      <c r="BD386" s="962">
        <f>'BASE METAS)'!BY381</f>
        <v>0.42234042553191492</v>
      </c>
      <c r="BE386" s="962">
        <f>'BASE METAS)'!CG381</f>
        <v>225</v>
      </c>
      <c r="BF386" s="7386">
        <f>'BASE METAS)'!CJ381</f>
        <v>0</v>
      </c>
      <c r="BG386" s="7386"/>
      <c r="BH386" s="967">
        <f>'BASE METAS)'!CL381</f>
        <v>0</v>
      </c>
      <c r="BI386" s="1">
        <f>'BASE METAS)'!CM381</f>
        <v>0</v>
      </c>
      <c r="BJ386" s="1">
        <f>'BASE METAS)'!CN381</f>
        <v>0</v>
      </c>
      <c r="BK386" s="1">
        <f>'BASE METAS)'!CO381</f>
        <v>0</v>
      </c>
      <c r="BL386" s="1">
        <f>'BASE METAS)'!CP381</f>
        <v>0</v>
      </c>
      <c r="BM386" s="1">
        <f>'BASE METAS)'!CQ381</f>
        <v>0</v>
      </c>
      <c r="BN386" s="1">
        <f>'BASE METAS)'!CR381</f>
        <v>0</v>
      </c>
      <c r="BO386" s="1">
        <f>'BASE METAS)'!CS381</f>
        <v>0</v>
      </c>
      <c r="BP386" s="1">
        <f>'BASE METAS)'!CT381</f>
        <v>0</v>
      </c>
      <c r="BQ386" s="1">
        <f>'BASE METAS)'!CU381</f>
        <v>0</v>
      </c>
      <c r="BR386" s="1">
        <f>'BASE METAS)'!CV381</f>
        <v>0</v>
      </c>
      <c r="BS386" s="1">
        <f>'BASE METAS)'!CW381</f>
        <v>0</v>
      </c>
      <c r="BT386" s="1">
        <f>'BASE METAS)'!CX381</f>
        <v>0</v>
      </c>
      <c r="BU386" s="1">
        <f>'BASE METAS)'!FA381</f>
        <v>940</v>
      </c>
      <c r="BV386" s="1">
        <f>'BASE METAS)'!FB381</f>
        <v>0</v>
      </c>
      <c r="BW386" s="1">
        <f>'BASE METAS)'!FC381</f>
        <v>70</v>
      </c>
      <c r="BX386" s="1">
        <f>'BASE METAS)'!FD381</f>
        <v>61</v>
      </c>
      <c r="BY386" s="1">
        <f>'BASE METAS)'!FE381</f>
        <v>9</v>
      </c>
      <c r="BZ386" s="1">
        <f>'BASE METAS)'!FF381</f>
        <v>0.87142857142857144</v>
      </c>
      <c r="CA386" s="1">
        <f>'BASE METAS)'!FG381</f>
        <v>286</v>
      </c>
      <c r="CB386" s="1">
        <f>'BASE METAS)'!FH381</f>
        <v>654</v>
      </c>
      <c r="CC386" s="1">
        <f>'BASE METAS)'!FI381</f>
        <v>0.30425531914893617</v>
      </c>
      <c r="CD386" s="1">
        <f>'BASE METAS)'!FJ381</f>
        <v>940</v>
      </c>
      <c r="CE386" s="1">
        <f>'BASE METAS)'!FK381</f>
        <v>0</v>
      </c>
      <c r="CF386" s="1">
        <f>'BASE METAS)'!FL381</f>
        <v>75</v>
      </c>
      <c r="CG386" s="1">
        <f>'BASE METAS)'!FM381</f>
        <v>56</v>
      </c>
    </row>
    <row r="387" spans="1:85" ht="15" x14ac:dyDescent="0.2">
      <c r="A387" s="1" t="e">
        <f>'BASE METAS)'!#REF!</f>
        <v>#REF!</v>
      </c>
      <c r="B387" s="7156"/>
      <c r="C387" s="1343" t="e">
        <f>'BASE METAS)'!#REF!</f>
        <v>#REF!</v>
      </c>
      <c r="D387" s="1343" t="e">
        <f>'BASE METAS)'!#REF!</f>
        <v>#REF!</v>
      </c>
      <c r="E387" s="7" t="e">
        <f>'BASE METAS)'!#REF!</f>
        <v>#REF!</v>
      </c>
      <c r="F387" s="1345" t="e">
        <f>'BASE METAS)'!#REF!</f>
        <v>#REF!</v>
      </c>
      <c r="G387" s="1345" t="e">
        <f>'BASE METAS)'!#REF!</f>
        <v>#REF!</v>
      </c>
      <c r="H387" s="1346" t="e">
        <f>'BASE METAS)'!#REF!</f>
        <v>#REF!</v>
      </c>
      <c r="I387" s="1346" t="e">
        <f>'BASE METAS)'!#REF!</f>
        <v>#REF!</v>
      </c>
      <c r="J387" s="1346" t="e">
        <f>'BASE METAS)'!#REF!</f>
        <v>#REF!</v>
      </c>
      <c r="K387" s="1346" t="e">
        <f>'BASE METAS)'!#REF!</f>
        <v>#REF!</v>
      </c>
      <c r="L387" s="1346" t="e">
        <f>'BASE METAS)'!#REF!</f>
        <v>#REF!</v>
      </c>
      <c r="M387" s="1346" t="e">
        <f>'BASE METAS)'!#REF!</f>
        <v>#REF!</v>
      </c>
      <c r="N387" s="5708"/>
      <c r="O387" s="5708"/>
      <c r="P387" s="1359" t="e">
        <f>'BASE METAS)'!#REF!</f>
        <v>#REF!</v>
      </c>
      <c r="Q387" s="1359" t="e">
        <f>'BASE METAS)'!#REF!</f>
        <v>#REF!</v>
      </c>
      <c r="R387" s="1359" t="e">
        <f>'BASE METAS)'!#REF!</f>
        <v>#REF!</v>
      </c>
      <c r="S387" s="1359" t="e">
        <f>'BASE METAS)'!#REF!</f>
        <v>#REF!</v>
      </c>
      <c r="T387" s="1359" t="e">
        <f>'BASE METAS)'!#REF!</f>
        <v>#REF!</v>
      </c>
      <c r="U387" s="1371" t="e">
        <f>'BASE METAS)'!#REF!</f>
        <v>#REF!</v>
      </c>
      <c r="V387" s="38" t="e">
        <f>'BASE METAS)'!#REF!</f>
        <v>#REF!</v>
      </c>
      <c r="W387" s="5696"/>
      <c r="X387" s="7103"/>
      <c r="Y387" s="1447" t="e">
        <f>'BASE METAS)'!#REF!</f>
        <v>#REF!</v>
      </c>
      <c r="Z387" s="1451" t="e">
        <f>'BASE METAS)'!#REF!</f>
        <v>#REF!</v>
      </c>
      <c r="AA387" s="1449" t="e">
        <f>'BASE METAS)'!#REF!</f>
        <v>#REF!</v>
      </c>
      <c r="AB387" s="1452" t="e">
        <f>'BASE METAS)'!#REF!</f>
        <v>#REF!</v>
      </c>
      <c r="AC387" s="1405" t="e">
        <f>'BASE METAS)'!#REF!</f>
        <v>#REF!</v>
      </c>
      <c r="AD387" s="421" t="e">
        <f>'BASE METAS)'!#REF!</f>
        <v>#REF!</v>
      </c>
      <c r="AE387" s="1405" t="e">
        <f>'BASE METAS)'!#REF!</f>
        <v>#REF!</v>
      </c>
      <c r="AF387" s="1397" t="e">
        <f>'BASE METAS)'!#REF!</f>
        <v>#REF!</v>
      </c>
      <c r="AG387" s="1405" t="e">
        <f>'BASE METAS)'!#REF!</f>
        <v>#REF!</v>
      </c>
      <c r="AH387" s="1397" t="e">
        <f>'BASE METAS)'!#REF!</f>
        <v>#REF!</v>
      </c>
      <c r="AI387" s="1405" t="e">
        <f>'BASE METAS)'!#REF!</f>
        <v>#REF!</v>
      </c>
      <c r="AJ387" s="1397" t="e">
        <f>'BASE METAS)'!#REF!</f>
        <v>#REF!</v>
      </c>
      <c r="AK387" s="191" t="e">
        <f>'BASE METAS)'!#REF!</f>
        <v>#REF!</v>
      </c>
      <c r="AL387" s="934" t="e">
        <f>'BASE METAS)'!#REF!</f>
        <v>#REF!</v>
      </c>
      <c r="AM387" s="1" t="e">
        <f>'BASE METAS)'!#REF!</f>
        <v>#REF!</v>
      </c>
      <c r="AN387" s="1" t="e">
        <f>'BASE METAS)'!#REF!</f>
        <v>#REF!</v>
      </c>
      <c r="AO387" s="1" t="e">
        <f>'BASE METAS)'!#REF!</f>
        <v>#REF!</v>
      </c>
      <c r="AP387" s="1" t="e">
        <f>'BASE METAS)'!#REF!</f>
        <v>#REF!</v>
      </c>
      <c r="AQ387" s="1" t="e">
        <f>'BASE METAS)'!#REF!</f>
        <v>#REF!</v>
      </c>
      <c r="AR387" s="1" t="e">
        <f>'BASE METAS)'!#REF!</f>
        <v>#REF!</v>
      </c>
      <c r="AS387" s="1" t="e">
        <f>'BASE METAS)'!#REF!</f>
        <v>#REF!</v>
      </c>
      <c r="AT387" s="963" t="e">
        <f>'BASE METAS)'!#REF!</f>
        <v>#REF!</v>
      </c>
      <c r="AU387" s="1482" t="e">
        <f>'BASE METAS)'!#REF!</f>
        <v>#REF!</v>
      </c>
      <c r="AV387" s="963" t="e">
        <f>'BASE METAS)'!#REF!</f>
        <v>#REF!</v>
      </c>
      <c r="AW387" s="967" t="e">
        <f>'BASE METAS)'!#REF!</f>
        <v>#REF!</v>
      </c>
      <c r="AX387" s="965" t="e">
        <f>'BASE METAS)'!#REF!</f>
        <v>#REF!</v>
      </c>
      <c r="AY387" s="965" t="e">
        <f>'BASE METAS)'!#REF!</f>
        <v>#REF!</v>
      </c>
      <c r="AZ387" s="965" t="e">
        <f>'BASE METAS)'!#REF!</f>
        <v>#REF!</v>
      </c>
      <c r="BA387" s="965" t="e">
        <f>'BASE METAS)'!#REF!</f>
        <v>#REF!</v>
      </c>
      <c r="BB387" s="965" t="e">
        <f>'BASE METAS)'!#REF!</f>
        <v>#REF!</v>
      </c>
      <c r="BC387" s="965" t="e">
        <f>'BASE METAS)'!#REF!</f>
        <v>#REF!</v>
      </c>
      <c r="BD387" s="962" t="e">
        <f>'BASE METAS)'!#REF!</f>
        <v>#REF!</v>
      </c>
      <c r="BE387" s="962" t="e">
        <f>'BASE METAS)'!#REF!</f>
        <v>#REF!</v>
      </c>
      <c r="BF387" s="7386" t="e">
        <f>'BASE METAS)'!#REF!</f>
        <v>#REF!</v>
      </c>
      <c r="BG387" s="7386"/>
      <c r="BH387" s="967" t="e">
        <f>'BASE METAS)'!#REF!</f>
        <v>#REF!</v>
      </c>
      <c r="BI387" s="1" t="e">
        <f>'BASE METAS)'!#REF!</f>
        <v>#REF!</v>
      </c>
      <c r="BJ387" s="1" t="e">
        <f>'BASE METAS)'!#REF!</f>
        <v>#REF!</v>
      </c>
      <c r="BK387" s="1" t="e">
        <f>'BASE METAS)'!#REF!</f>
        <v>#REF!</v>
      </c>
      <c r="BL387" s="1" t="e">
        <f>'BASE METAS)'!#REF!</f>
        <v>#REF!</v>
      </c>
      <c r="BM387" s="1" t="e">
        <f>'BASE METAS)'!#REF!</f>
        <v>#REF!</v>
      </c>
      <c r="BN387" s="1" t="e">
        <f>'BASE METAS)'!#REF!</f>
        <v>#REF!</v>
      </c>
      <c r="BO387" s="1" t="e">
        <f>'BASE METAS)'!#REF!</f>
        <v>#REF!</v>
      </c>
      <c r="BP387" s="1" t="e">
        <f>'BASE METAS)'!#REF!</f>
        <v>#REF!</v>
      </c>
      <c r="BQ387" s="1" t="e">
        <f>'BASE METAS)'!#REF!</f>
        <v>#REF!</v>
      </c>
      <c r="BR387" s="1" t="e">
        <f>'BASE METAS)'!#REF!</f>
        <v>#REF!</v>
      </c>
      <c r="BS387" s="1" t="e">
        <f>'BASE METAS)'!#REF!</f>
        <v>#REF!</v>
      </c>
      <c r="BT387" s="1" t="e">
        <f>'BASE METAS)'!#REF!</f>
        <v>#REF!</v>
      </c>
      <c r="BU387" s="1" t="e">
        <f>'BASE METAS)'!#REF!</f>
        <v>#REF!</v>
      </c>
      <c r="BV387" s="1" t="e">
        <f>'BASE METAS)'!#REF!</f>
        <v>#REF!</v>
      </c>
      <c r="BW387" s="1" t="e">
        <f>'BASE METAS)'!#REF!</f>
        <v>#REF!</v>
      </c>
      <c r="BX387" s="1" t="e">
        <f>'BASE METAS)'!#REF!</f>
        <v>#REF!</v>
      </c>
      <c r="BY387" s="1" t="e">
        <f>'BASE METAS)'!#REF!</f>
        <v>#REF!</v>
      </c>
      <c r="BZ387" s="1" t="e">
        <f>'BASE METAS)'!#REF!</f>
        <v>#REF!</v>
      </c>
      <c r="CA387" s="1" t="e">
        <f>'BASE METAS)'!#REF!</f>
        <v>#REF!</v>
      </c>
      <c r="CB387" s="1" t="e">
        <f>'BASE METAS)'!#REF!</f>
        <v>#REF!</v>
      </c>
      <c r="CC387" s="1" t="e">
        <f>'BASE METAS)'!#REF!</f>
        <v>#REF!</v>
      </c>
      <c r="CD387" s="1" t="e">
        <f>'BASE METAS)'!#REF!</f>
        <v>#REF!</v>
      </c>
      <c r="CE387" s="1" t="e">
        <f>'BASE METAS)'!#REF!</f>
        <v>#REF!</v>
      </c>
      <c r="CF387" s="1" t="e">
        <f>'BASE METAS)'!#REF!</f>
        <v>#REF!</v>
      </c>
      <c r="CG387" s="1" t="e">
        <f>'BASE METAS)'!#REF!</f>
        <v>#REF!</v>
      </c>
    </row>
    <row r="388" spans="1:85" ht="45" customHeight="1" x14ac:dyDescent="0.2">
      <c r="A388" s="1">
        <f>'BASE METAS)'!A390</f>
        <v>58</v>
      </c>
      <c r="B388" s="7156"/>
      <c r="C388" s="5684">
        <f>'BASE METAS)'!C390</f>
        <v>1501</v>
      </c>
      <c r="D388" s="5684">
        <f>'BASE METAS)'!D390</f>
        <v>2</v>
      </c>
      <c r="E388" s="5684" t="str">
        <f>'BASE METAS)'!E390</f>
        <v xml:space="preserve">RIESGO Y CONTROL DE CAJA Y TESORERÍA </v>
      </c>
      <c r="F388" s="6798" t="str">
        <f>'BASE METAS)'!F390</f>
        <v>L00</v>
      </c>
      <c r="G388" s="6798" t="str">
        <f>'BASE METAS)'!G390</f>
        <v>116</v>
      </c>
      <c r="H388" s="5706" t="str">
        <f>'BASE METAS)'!H390</f>
        <v>06</v>
      </c>
      <c r="I388" s="5706" t="str">
        <f>'BASE METAS)'!I390</f>
        <v>01</v>
      </c>
      <c r="J388" s="5706" t="str">
        <f>'BASE METAS)'!J390</f>
        <v>02</v>
      </c>
      <c r="K388" s="5706" t="str">
        <f>'BASE METAS)'!K390</f>
        <v>04</v>
      </c>
      <c r="L388" s="5706" t="str">
        <f>'BASE METAS)'!L390</f>
        <v>01</v>
      </c>
      <c r="M388" s="5706" t="str">
        <f>'BASE METAS)'!M390</f>
        <v>101</v>
      </c>
      <c r="N388" s="5706" t="str">
        <f>'BASE METAS)'!N390</f>
        <v>Tesorería</v>
      </c>
      <c r="O388" s="5706" t="str">
        <f>'BASE METAS)'!O390</f>
        <v>Egresos</v>
      </c>
      <c r="P388" s="5697" t="str">
        <f>'BASE METAS)'!P390</f>
        <v>Administración y fortalecimiento de la hacienda pública</v>
      </c>
      <c r="Q388" s="5697" t="str">
        <f>'BASE METAS)'!Q390</f>
        <v>Recaudación y administración de la hacienda pública</v>
      </c>
      <c r="R388" s="5697" t="str">
        <f>'BASE METAS)'!R390</f>
        <v>Fortalecimiento de los ingresos</v>
      </c>
      <c r="S388" s="5706" t="str">
        <f>'BASE METAS)'!S390</f>
        <v>Tesorería</v>
      </c>
      <c r="T388" s="5697" t="str">
        <f>'BASE METAS)'!T390</f>
        <v>Registro y control de caja y tesorería</v>
      </c>
      <c r="U388" s="5697" t="str">
        <f>'BASE METAS)'!U390</f>
        <v>ORIENTAR LOS RECURSOS EN OBRAS Y SERVICIOS QUE ATIENDAN A LA DEMANDA SOCIAL, ASI COMO COADYUVAR A UNA ESTABILIDAD FINANCIERA SÓLIDA.</v>
      </c>
      <c r="V388" s="7106" t="str">
        <f>'BASE METAS)'!V390</f>
        <v>Financiamiento para el Desarrollo</v>
      </c>
      <c r="W388" s="5694">
        <f>'BASE METAS)'!W390</f>
        <v>45393974</v>
      </c>
      <c r="X388" s="7102" t="str">
        <f>'BASE METAS)'!X390</f>
        <v>SUBTESORERÍA DE EGRESOS</v>
      </c>
      <c r="Y388" s="1385" t="e">
        <f>'BASE METAS)'!#REF!</f>
        <v>#REF!</v>
      </c>
      <c r="Z388" s="1386" t="e">
        <f>'BASE METAS)'!#REF!</f>
        <v>#REF!</v>
      </c>
      <c r="AA388" s="1387" t="e">
        <f>'BASE METAS)'!#REF!</f>
        <v>#REF!</v>
      </c>
      <c r="AB388" s="1387">
        <f>'BASE METAS)'!AB390</f>
        <v>3164698268.862</v>
      </c>
      <c r="AC388" s="1395">
        <f>'BASE METAS)'!AC390</f>
        <v>875999953.54166675</v>
      </c>
      <c r="AD388" s="1396">
        <f>'BASE METAS)'!AD390</f>
        <v>0.27680362521785346</v>
      </c>
      <c r="AE388" s="1395">
        <f>'BASE METAS)'!AE390</f>
        <v>738511646.85166657</v>
      </c>
      <c r="AF388" s="1397">
        <f>'BASE METAS)'!AF390</f>
        <v>0.23335926022332279</v>
      </c>
      <c r="AG388" s="1395">
        <f>'BASE METAS)'!AG390</f>
        <v>888452812.26666701</v>
      </c>
      <c r="AH388" s="1397">
        <f>'BASE METAS)'!AH390</f>
        <v>0.28073855286878502</v>
      </c>
      <c r="AI388" s="1395">
        <f>'BASE METAS)'!AI390</f>
        <v>661733856.20200014</v>
      </c>
      <c r="AJ388" s="1397">
        <f>'BASE METAS)'!AJ390</f>
        <v>0.20909856169003888</v>
      </c>
      <c r="AK388" s="228">
        <f>'BASE METAS)'!AK390</f>
        <v>1.0000000000000002</v>
      </c>
      <c r="AL388" s="934" t="e">
        <f>'BASE METAS)'!#REF!</f>
        <v>#REF!</v>
      </c>
      <c r="AM388" s="1" t="e">
        <f>'BASE METAS)'!#REF!</f>
        <v>#REF!</v>
      </c>
      <c r="AN388" s="1" t="e">
        <f>'BASE METAS)'!#REF!</f>
        <v>#REF!</v>
      </c>
      <c r="AO388" s="1" t="e">
        <f>'BASE METAS)'!#REF!</f>
        <v>#REF!</v>
      </c>
      <c r="AP388" s="1" t="e">
        <f>'BASE METAS)'!#REF!</f>
        <v>#REF!</v>
      </c>
      <c r="AQ388" s="1" t="e">
        <f>'BASE METAS)'!#REF!</f>
        <v>#REF!</v>
      </c>
      <c r="AR388" s="1" t="e">
        <f>'BASE METAS)'!#REF!</f>
        <v>#REF!</v>
      </c>
      <c r="AS388" s="1" t="e">
        <f>'BASE METAS)'!#REF!</f>
        <v>#REF!</v>
      </c>
      <c r="AT388" s="1" t="e">
        <f>'BASE METAS)'!#REF!</f>
        <v>#REF!</v>
      </c>
      <c r="AU388" s="1479" t="e">
        <f>'BASE METAS)'!#REF!</f>
        <v>#REF!</v>
      </c>
      <c r="AV388" s="1">
        <f>'BASE METAS)'!BQ390</f>
        <v>3164698268.862</v>
      </c>
      <c r="AW388" s="967" t="e">
        <f>'BASE METAS)'!#REF!</f>
        <v>#REF!</v>
      </c>
      <c r="AX388" s="965" t="e">
        <f>'BASE METAS)'!#REF!</f>
        <v>#REF!</v>
      </c>
      <c r="AY388" s="965" t="e">
        <f>'BASE METAS)'!#REF!</f>
        <v>#REF!</v>
      </c>
      <c r="AZ388" s="965" t="str">
        <f>'BASE METAS)'!AU391</f>
        <v>DESEMPEÑO</v>
      </c>
      <c r="BA388" s="965" t="str">
        <f>'BASE METAS)'!AO391</f>
        <v>RECURSO FISM EJERCIDO</v>
      </c>
      <c r="BB388" s="965" t="e">
        <f>'BASE METAS)'!#REF!</f>
        <v>#REF!</v>
      </c>
      <c r="BC388" s="965">
        <f>'BASE METAS)'!AQ391</f>
        <v>100</v>
      </c>
      <c r="BD388" s="962" t="e">
        <f>'BASE METAS)'!#REF!</f>
        <v>#REF!</v>
      </c>
      <c r="BE388" s="962" t="e">
        <f>'BASE METAS)'!#REF!</f>
        <v>#REF!</v>
      </c>
      <c r="BF388" s="7386" t="e">
        <f>'BASE METAS)'!#REF!</f>
        <v>#REF!</v>
      </c>
      <c r="BG388" s="7386"/>
      <c r="BH388" s="967">
        <f>'BASE METAS)'!CL390</f>
        <v>0</v>
      </c>
      <c r="BI388" s="1">
        <f>'BASE METAS)'!CM390</f>
        <v>0</v>
      </c>
      <c r="BJ388" s="1">
        <f>'BASE METAS)'!CN390</f>
        <v>0</v>
      </c>
      <c r="BK388" s="1">
        <f>'BASE METAS)'!CO390</f>
        <v>0</v>
      </c>
      <c r="BL388" s="1">
        <f>'BASE METAS)'!CP390</f>
        <v>0</v>
      </c>
      <c r="BM388" s="1">
        <f>'BASE METAS)'!CQ390</f>
        <v>0</v>
      </c>
      <c r="BN388" s="1">
        <f>'BASE METAS)'!CR390</f>
        <v>0</v>
      </c>
      <c r="BO388" s="1">
        <f>'BASE METAS)'!CS390</f>
        <v>0</v>
      </c>
      <c r="BP388" s="1">
        <f>'BASE METAS)'!CT390</f>
        <v>0</v>
      </c>
      <c r="BQ388" s="1">
        <f>'BASE METAS)'!CU390</f>
        <v>0</v>
      </c>
      <c r="BR388" s="1">
        <f>'BASE METAS)'!CV390</f>
        <v>0</v>
      </c>
      <c r="BS388" s="1">
        <f>'BASE METAS)'!CW390</f>
        <v>0</v>
      </c>
      <c r="BT388" s="1">
        <f>'BASE METAS)'!CX390</f>
        <v>0</v>
      </c>
      <c r="BU388" s="1">
        <f>'BASE METAS)'!FA390</f>
        <v>3164698268.8600001</v>
      </c>
      <c r="BV388" s="1">
        <f>'BASE METAS)'!FB390</f>
        <v>0</v>
      </c>
      <c r="BW388" s="1">
        <f>'BASE METAS)'!FC390</f>
        <v>249945876.75</v>
      </c>
      <c r="BX388" s="1">
        <f>'BASE METAS)'!FD390</f>
        <v>253636487</v>
      </c>
      <c r="BY388" s="1">
        <f>'BASE METAS)'!FE390</f>
        <v>3690610.25</v>
      </c>
      <c r="BZ388" s="1">
        <f>'BASE METAS)'!FF390</f>
        <v>1.0147656376571934</v>
      </c>
      <c r="CA388" s="1">
        <f>'BASE METAS)'!FG390</f>
        <v>750972780.29999995</v>
      </c>
      <c r="CB388" s="1">
        <f>'BASE METAS)'!FH390</f>
        <v>2413725488.5600004</v>
      </c>
      <c r="CC388" s="1">
        <f>'BASE METAS)'!FI390</f>
        <v>0.23729680257022362</v>
      </c>
      <c r="CD388" s="1">
        <f>'BASE METAS)'!FJ390</f>
        <v>3164698268.8600001</v>
      </c>
      <c r="CE388" s="1">
        <f>'BASE METAS)'!FK390</f>
        <v>0</v>
      </c>
      <c r="CF388" s="1">
        <f>'BASE METAS)'!FL390</f>
        <v>266300091</v>
      </c>
      <c r="CG388" s="1">
        <f>'BASE METAS)'!FM390</f>
        <v>207888427</v>
      </c>
    </row>
    <row r="389" spans="1:85" ht="15" x14ac:dyDescent="0.2">
      <c r="A389" s="1">
        <f>'BASE METAS)'!A391</f>
        <v>0</v>
      </c>
      <c r="B389" s="7156"/>
      <c r="C389" s="5685"/>
      <c r="D389" s="5685"/>
      <c r="E389" s="5685"/>
      <c r="F389" s="6799"/>
      <c r="G389" s="6799"/>
      <c r="H389" s="5707"/>
      <c r="I389" s="5707"/>
      <c r="J389" s="5707"/>
      <c r="K389" s="5707"/>
      <c r="L389" s="5707"/>
      <c r="M389" s="5707"/>
      <c r="N389" s="5707"/>
      <c r="O389" s="5707"/>
      <c r="P389" s="5698"/>
      <c r="Q389" s="5698"/>
      <c r="R389" s="5698"/>
      <c r="S389" s="5707"/>
      <c r="T389" s="5698"/>
      <c r="U389" s="5698"/>
      <c r="V389" s="7107"/>
      <c r="W389" s="5695"/>
      <c r="X389" s="7145"/>
      <c r="Y389" s="1385" t="e">
        <f>'BASE METAS)'!#REF!</f>
        <v>#REF!</v>
      </c>
      <c r="Z389" s="1386" t="e">
        <f>'BASE METAS)'!#REF!</f>
        <v>#REF!</v>
      </c>
      <c r="AA389" s="1387" t="e">
        <f>'BASE METAS)'!#REF!</f>
        <v>#REF!</v>
      </c>
      <c r="AB389" s="1388">
        <f>'BASE METAS)'!AB391</f>
        <v>45238233.560000002</v>
      </c>
      <c r="AC389" s="1395">
        <f>'BASE METAS)'!AC391</f>
        <v>5874984.9400000004</v>
      </c>
      <c r="AD389" s="1396">
        <f>'BASE METAS)'!AD391</f>
        <v>0.12986769105844814</v>
      </c>
      <c r="AE389" s="1395">
        <f>'BASE METAS)'!AE391</f>
        <v>31775370.390000001</v>
      </c>
      <c r="AF389" s="1397">
        <f>'BASE METAS)'!AF391</f>
        <v>0.70240077672033663</v>
      </c>
      <c r="AG389" s="1395">
        <f>'BASE METAS)'!AG391</f>
        <v>7587878.2299999995</v>
      </c>
      <c r="AH389" s="1397">
        <f>'BASE METAS)'!AH391</f>
        <v>0.1677315322212152</v>
      </c>
      <c r="AI389" s="1395">
        <f>'BASE METAS)'!AI391</f>
        <v>0</v>
      </c>
      <c r="AJ389" s="1397">
        <f>'BASE METAS)'!AJ391</f>
        <v>0</v>
      </c>
      <c r="AK389" s="228">
        <f>'BASE METAS)'!AK391</f>
        <v>1</v>
      </c>
      <c r="AL389" s="963" t="e">
        <f>'BASE METAS)'!#REF!</f>
        <v>#REF!</v>
      </c>
      <c r="AM389" s="1" t="e">
        <f>'BASE METAS)'!#REF!</f>
        <v>#REF!</v>
      </c>
      <c r="AN389" s="1" t="e">
        <f>'BASE METAS)'!#REF!</f>
        <v>#REF!</v>
      </c>
      <c r="AO389" s="1" t="e">
        <f>'BASE METAS)'!#REF!</f>
        <v>#REF!</v>
      </c>
      <c r="AP389" s="1415" t="e">
        <f>'BASE METAS)'!#REF!</f>
        <v>#REF!</v>
      </c>
      <c r="AQ389" s="1416" t="e">
        <f>'BASE METAS)'!#REF!</f>
        <v>#REF!</v>
      </c>
      <c r="AR389" s="1" t="e">
        <f>'BASE METAS)'!#REF!</f>
        <v>#REF!</v>
      </c>
      <c r="AS389" s="963" t="e">
        <f>'BASE METAS)'!#REF!</f>
        <v>#REF!</v>
      </c>
      <c r="AT389" s="963" t="e">
        <f>'BASE METAS)'!#REF!</f>
        <v>#REF!</v>
      </c>
      <c r="AU389" s="1482" t="e">
        <f>'BASE METAS)'!#REF!</f>
        <v>#REF!</v>
      </c>
      <c r="AV389" s="963">
        <f>'BASE METAS)'!BQ391</f>
        <v>45238233.560000002</v>
      </c>
      <c r="AW389" s="967" t="e">
        <f>'BASE METAS)'!#REF!</f>
        <v>#REF!</v>
      </c>
      <c r="AX389" s="965" t="e">
        <f>'BASE METAS)'!#REF!</f>
        <v>#REF!</v>
      </c>
      <c r="AY389" s="965" t="e">
        <f>'BASE METAS)'!#REF!</f>
        <v>#REF!</v>
      </c>
      <c r="AZ389" s="965" t="str">
        <f>'BASE METAS)'!AU392</f>
        <v>DESEMPEÑO</v>
      </c>
      <c r="BA389" s="965" t="str">
        <f>'BASE METAS)'!AO392</f>
        <v>RECURSO FORTAMUN EJERCIDO</v>
      </c>
      <c r="BB389" s="965" t="e">
        <f>'BASE METAS)'!#REF!</f>
        <v>#REF!</v>
      </c>
      <c r="BC389" s="965">
        <f>'BASE METAS)'!AQ392</f>
        <v>100</v>
      </c>
      <c r="BD389" s="962" t="e">
        <f>'BASE METAS)'!#REF!</f>
        <v>#REF!</v>
      </c>
      <c r="BE389" s="962" t="str">
        <f>'BASE METAS)'!AR390</f>
        <v>PESOS</v>
      </c>
      <c r="BF389" s="967" t="e">
        <f>'BASE METAS)'!#REF!</f>
        <v>#REF!</v>
      </c>
      <c r="BG389" s="967" t="str">
        <f>'BASE METAS)'!AS390</f>
        <v>ECONOMÍA</v>
      </c>
      <c r="BH389" s="967">
        <f>'BASE METAS)'!CL391</f>
        <v>0</v>
      </c>
      <c r="BI389" s="1">
        <f>'BASE METAS)'!CM391</f>
        <v>0</v>
      </c>
      <c r="BJ389" s="1">
        <f>'BASE METAS)'!CN391</f>
        <v>0</v>
      </c>
      <c r="BK389" s="1">
        <f>'BASE METAS)'!CO391</f>
        <v>0</v>
      </c>
      <c r="BL389" s="1">
        <f>'BASE METAS)'!CP391</f>
        <v>0</v>
      </c>
      <c r="BM389" s="1">
        <f>'BASE METAS)'!CQ391</f>
        <v>0</v>
      </c>
      <c r="BN389" s="1">
        <f>'BASE METAS)'!CR391</f>
        <v>0</v>
      </c>
      <c r="BO389" s="1">
        <f>'BASE METAS)'!CS391</f>
        <v>0</v>
      </c>
      <c r="BP389" s="1">
        <f>'BASE METAS)'!CT391</f>
        <v>0</v>
      </c>
      <c r="BQ389" s="1">
        <f>'BASE METAS)'!CU391</f>
        <v>0</v>
      </c>
      <c r="BR389" s="1">
        <f>'BASE METAS)'!CV391</f>
        <v>0</v>
      </c>
      <c r="BS389" s="1">
        <f>'BASE METAS)'!CW391</f>
        <v>0</v>
      </c>
      <c r="BT389" s="1">
        <f>'BASE METAS)'!CX391</f>
        <v>0</v>
      </c>
      <c r="BU389" s="1">
        <f>'BASE METAS)'!FA391</f>
        <v>45238233.560000002</v>
      </c>
      <c r="BV389" s="1">
        <f>'BASE METAS)'!FB391</f>
        <v>0</v>
      </c>
      <c r="BW389" s="1">
        <f>'BASE METAS)'!FC391</f>
        <v>12229173.42</v>
      </c>
      <c r="BX389" s="1">
        <f>'BASE METAS)'!FD391</f>
        <v>0</v>
      </c>
      <c r="BY389" s="1">
        <f>'BASE METAS)'!FE391</f>
        <v>-12229173.42</v>
      </c>
      <c r="BZ389" s="1">
        <f>'BASE METAS)'!FF391</f>
        <v>0</v>
      </c>
      <c r="CA389" s="1">
        <f>'BASE METAS)'!FG391</f>
        <v>0</v>
      </c>
      <c r="CB389" s="1">
        <f>'BASE METAS)'!FH391</f>
        <v>45238233.560000002</v>
      </c>
      <c r="CC389" s="1">
        <f>'BASE METAS)'!FI391</f>
        <v>0</v>
      </c>
      <c r="CD389" s="1">
        <f>'BASE METAS)'!FJ391</f>
        <v>45238233.560000002</v>
      </c>
      <c r="CE389" s="1">
        <f>'BASE METAS)'!FK391</f>
        <v>0</v>
      </c>
      <c r="CF389" s="1">
        <f>'BASE METAS)'!FL391</f>
        <v>10962294</v>
      </c>
      <c r="CG389" s="1">
        <f>'BASE METAS)'!FM391</f>
        <v>0</v>
      </c>
    </row>
    <row r="390" spans="1:85" ht="15" customHeight="1" x14ac:dyDescent="0.2">
      <c r="A390" s="1">
        <f>'BASE METAS)'!A392</f>
        <v>0</v>
      </c>
      <c r="B390" s="7156"/>
      <c r="C390" s="5685"/>
      <c r="D390" s="5685"/>
      <c r="E390" s="5685"/>
      <c r="F390" s="6799"/>
      <c r="G390" s="6799"/>
      <c r="H390" s="5707"/>
      <c r="I390" s="5707"/>
      <c r="J390" s="5707"/>
      <c r="K390" s="5707"/>
      <c r="L390" s="5707"/>
      <c r="M390" s="5707"/>
      <c r="N390" s="5707"/>
      <c r="O390" s="5707"/>
      <c r="P390" s="5698"/>
      <c r="Q390" s="5698"/>
      <c r="R390" s="5698"/>
      <c r="S390" s="5707"/>
      <c r="T390" s="5698"/>
      <c r="U390" s="5698"/>
      <c r="V390" s="7107"/>
      <c r="W390" s="5695"/>
      <c r="X390" s="7145"/>
      <c r="Y390" s="1385" t="e">
        <f>'BASE METAS)'!#REF!</f>
        <v>#REF!</v>
      </c>
      <c r="Z390" s="1386" t="e">
        <f>'BASE METAS)'!#REF!</f>
        <v>#REF!</v>
      </c>
      <c r="AA390" s="1387" t="e">
        <f>'BASE METAS)'!#REF!</f>
        <v>#REF!</v>
      </c>
      <c r="AB390" s="1388">
        <f>'BASE METAS)'!AB392</f>
        <v>298431587.23000002</v>
      </c>
      <c r="AC390" s="1395">
        <f>'BASE METAS)'!AC392</f>
        <v>83212912.689999998</v>
      </c>
      <c r="AD390" s="1396">
        <f>'BASE METAS)'!AD392</f>
        <v>0.27883413234627924</v>
      </c>
      <c r="AE390" s="1395">
        <f>'BASE METAS)'!AE392</f>
        <v>65937362.980000004</v>
      </c>
      <c r="AF390" s="1397">
        <f>'BASE METAS)'!AF392</f>
        <v>0.22094632673444967</v>
      </c>
      <c r="AG390" s="1395">
        <f>'BASE METAS)'!AG392</f>
        <v>63287763.810000002</v>
      </c>
      <c r="AH390" s="1397">
        <f>'BASE METAS)'!AH392</f>
        <v>0.21206791277501191</v>
      </c>
      <c r="AI390" s="1395">
        <f>'BASE METAS)'!AI392</f>
        <v>85993547.75</v>
      </c>
      <c r="AJ390" s="1397">
        <f>'BASE METAS)'!AJ392</f>
        <v>0.28815162814425915</v>
      </c>
      <c r="AK390" s="228">
        <f>'BASE METAS)'!AK392</f>
        <v>1</v>
      </c>
      <c r="AL390" s="934" t="e">
        <f>'BASE METAS)'!#REF!</f>
        <v>#REF!</v>
      </c>
      <c r="AM390" s="1" t="e">
        <f>'BASE METAS)'!#REF!</f>
        <v>#REF!</v>
      </c>
      <c r="AN390" s="1" t="e">
        <f>'BASE METAS)'!#REF!</f>
        <v>#REF!</v>
      </c>
      <c r="AO390" s="1" t="e">
        <f>'BASE METAS)'!#REF!</f>
        <v>#REF!</v>
      </c>
      <c r="AP390" s="1415" t="e">
        <f>'BASE METAS)'!#REF!</f>
        <v>#REF!</v>
      </c>
      <c r="AQ390" s="1416" t="e">
        <f>'BASE METAS)'!#REF!</f>
        <v>#REF!</v>
      </c>
      <c r="AR390" s="1" t="e">
        <f>'BASE METAS)'!#REF!</f>
        <v>#REF!</v>
      </c>
      <c r="AS390" s="963" t="e">
        <f>'BASE METAS)'!#REF!</f>
        <v>#REF!</v>
      </c>
      <c r="AT390" s="963" t="e">
        <f>'BASE METAS)'!#REF!</f>
        <v>#REF!</v>
      </c>
      <c r="AU390" s="1482" t="e">
        <f>'BASE METAS)'!#REF!</f>
        <v>#REF!</v>
      </c>
      <c r="AV390" s="963">
        <f>'BASE METAS)'!BQ392</f>
        <v>298431587.23000002</v>
      </c>
      <c r="AW390" s="967">
        <f>'BASE METAS)'!Y391</f>
        <v>2</v>
      </c>
      <c r="AX390" s="965" t="str">
        <f>'BASE METAS)'!Z391</f>
        <v>EJERCER LOS RECURSOS DEL FISM CONFORME A LOS RECURSOS RECIBIDOS</v>
      </c>
      <c r="AY390" s="965" t="e">
        <f>'BASE METAS)'!#REF!</f>
        <v>#REF!</v>
      </c>
      <c r="AZ390" s="965">
        <f>'BASE METAS)'!BU392</f>
        <v>-7370174.1599999964</v>
      </c>
      <c r="BA390" s="965">
        <f>'BASE METAS)'!BV392</f>
        <v>1.1117753856471946</v>
      </c>
      <c r="BB390" s="965" t="str">
        <f>'BASE METAS)'!AA391</f>
        <v>PESOS</v>
      </c>
      <c r="BC390" s="965">
        <f>'BASE METAS)'!BX392</f>
        <v>142102576.23000002</v>
      </c>
      <c r="BD390" s="967">
        <f>'BASE METAS)'!BY392</f>
        <v>0.52383533677190097</v>
      </c>
      <c r="BE390" s="967" t="e">
        <f>'BASE METAS)'!#REF!</f>
        <v>#REF!</v>
      </c>
      <c r="BF390" s="962" t="e">
        <f>'BASE METAS)'!#REF!</f>
        <v>#REF!</v>
      </c>
      <c r="BG390" s="962" t="e">
        <f>'BASE METAS)'!#REF!</f>
        <v>#REF!</v>
      </c>
      <c r="BH390" s="962">
        <f>'BASE METAS)'!CL392</f>
        <v>0</v>
      </c>
      <c r="BI390" s="1">
        <f>'BASE METAS)'!CM392</f>
        <v>0</v>
      </c>
      <c r="BJ390" s="1">
        <f>'BASE METAS)'!CN392</f>
        <v>0</v>
      </c>
      <c r="BK390" s="1">
        <f>'BASE METAS)'!CO392</f>
        <v>0</v>
      </c>
      <c r="BL390" s="1">
        <f>'BASE METAS)'!CP392</f>
        <v>0</v>
      </c>
      <c r="BM390" s="1">
        <f>'BASE METAS)'!CQ392</f>
        <v>0</v>
      </c>
      <c r="BN390" s="1">
        <f>'BASE METAS)'!CR392</f>
        <v>0</v>
      </c>
      <c r="BO390" s="1">
        <f>'BASE METAS)'!CS392</f>
        <v>0</v>
      </c>
      <c r="BP390" s="1">
        <f>'BASE METAS)'!CT392</f>
        <v>0</v>
      </c>
      <c r="BQ390" s="1">
        <f>'BASE METAS)'!CU392</f>
        <v>0</v>
      </c>
      <c r="BR390" s="1">
        <f>'BASE METAS)'!CV392</f>
        <v>0</v>
      </c>
      <c r="BS390" s="1">
        <f>'BASE METAS)'!CW392</f>
        <v>0</v>
      </c>
      <c r="BT390" s="1">
        <f>'BASE METAS)'!CX392</f>
        <v>0</v>
      </c>
      <c r="BU390" s="1">
        <f>'BASE METAS)'!FA392</f>
        <v>298431587.23000002</v>
      </c>
      <c r="BV390" s="1">
        <f>'BASE METAS)'!FB392</f>
        <v>0</v>
      </c>
      <c r="BW390" s="1">
        <f>'BASE METAS)'!FC392</f>
        <v>22095731.84</v>
      </c>
      <c r="BX390" s="1">
        <f>'BASE METAS)'!FD392</f>
        <v>48253864</v>
      </c>
      <c r="BY390" s="1">
        <f>'BASE METAS)'!FE392</f>
        <v>26158132.16</v>
      </c>
      <c r="BZ390" s="1">
        <f>'BASE METAS)'!FF392</f>
        <v>2.1838545267211207</v>
      </c>
      <c r="CA390" s="1">
        <f>'BASE METAS)'!FG392</f>
        <v>131275338</v>
      </c>
      <c r="CB390" s="1">
        <f>'BASE METAS)'!FH392</f>
        <v>167156249.23000002</v>
      </c>
      <c r="CC390" s="1">
        <f>'BASE METAS)'!FI392</f>
        <v>0.43988419328690775</v>
      </c>
      <c r="CD390" s="1">
        <f>'BASE METAS)'!FJ392</f>
        <v>298431587.23000002</v>
      </c>
      <c r="CE390" s="1">
        <f>'BASE METAS)'!FK392</f>
        <v>0</v>
      </c>
      <c r="CF390" s="1">
        <f>'BASE METAS)'!FL392</f>
        <v>22095136</v>
      </c>
      <c r="CG390" s="1">
        <f>'BASE METAS)'!FM392</f>
        <v>2005439</v>
      </c>
    </row>
    <row r="391" spans="1:85" ht="15" customHeight="1" x14ac:dyDescent="0.2">
      <c r="A391" s="1">
        <f>'BASE METAS)'!A393</f>
        <v>0</v>
      </c>
      <c r="B391" s="7156"/>
      <c r="C391" s="5686"/>
      <c r="D391" s="5686"/>
      <c r="E391" s="5686"/>
      <c r="F391" s="6800"/>
      <c r="G391" s="6800"/>
      <c r="H391" s="5708"/>
      <c r="I391" s="5708"/>
      <c r="J391" s="5708"/>
      <c r="K391" s="5708"/>
      <c r="L391" s="5708"/>
      <c r="M391" s="5708"/>
      <c r="N391" s="5708"/>
      <c r="O391" s="5708"/>
      <c r="P391" s="5699"/>
      <c r="Q391" s="5699"/>
      <c r="R391" s="5699"/>
      <c r="S391" s="5708"/>
      <c r="T391" s="5699"/>
      <c r="U391" s="5699"/>
      <c r="V391" s="7108"/>
      <c r="W391" s="5696"/>
      <c r="X391" s="7103"/>
      <c r="Y391" s="1408" t="e">
        <f>'BASE METAS)'!#REF!</f>
        <v>#REF!</v>
      </c>
      <c r="Z391" s="1422" t="e">
        <f>'BASE METAS)'!#REF!</f>
        <v>#REF!</v>
      </c>
      <c r="AA391" s="1409" t="e">
        <f>'BASE METAS)'!#REF!</f>
        <v>#REF!</v>
      </c>
      <c r="AB391" s="1423">
        <f>'BASE METAS)'!AB393</f>
        <v>100</v>
      </c>
      <c r="AC391" s="1398">
        <f>'BASE METAS)'!AC393</f>
        <v>25</v>
      </c>
      <c r="AD391" s="1424">
        <f>'BASE METAS)'!AD393</f>
        <v>0.25</v>
      </c>
      <c r="AE391" s="1398">
        <f>'BASE METAS)'!AE393</f>
        <v>25</v>
      </c>
      <c r="AF391" s="576">
        <f>'BASE METAS)'!AF393</f>
        <v>0.25</v>
      </c>
      <c r="AG391" s="1398">
        <f>'BASE METAS)'!AG393</f>
        <v>25</v>
      </c>
      <c r="AH391" s="576">
        <f>'BASE METAS)'!AH393</f>
        <v>0.25</v>
      </c>
      <c r="AI391" s="1398">
        <f>'BASE METAS)'!AI393</f>
        <v>25</v>
      </c>
      <c r="AJ391" s="576">
        <f>'BASE METAS)'!AJ393</f>
        <v>0.25</v>
      </c>
      <c r="AK391" s="198">
        <f>'BASE METAS)'!AK393</f>
        <v>1</v>
      </c>
      <c r="AL391" s="830">
        <f>'BASE METAS)'!AL393</f>
        <v>4</v>
      </c>
      <c r="AM391" s="1" t="str">
        <f>'BASE METAS)'!AM393</f>
        <v xml:space="preserve">REVISIÓN DE DOCUMENTACIÓN SOPORTE </v>
      </c>
      <c r="AN391" s="1" t="str">
        <f>'BASE METAS)'!AN393</f>
        <v xml:space="preserve">MIDE EL AVANCE EN LA REVISIÓN DEL SOPORTE DE LOS EGRESOS SOLICITADOS POR LAS AREAS QUE INTEGRAN LA ADMINISTRACION MUNICIPAL </v>
      </c>
      <c r="AO391" s="1" t="str">
        <f>'BASE METAS)'!AU393</f>
        <v>DESEMPEÑO</v>
      </c>
      <c r="AP391" s="1415" t="str">
        <f>'BASE METAS)'!AO393</f>
        <v>TOTAL DE EGRESOS REVISADOS</v>
      </c>
      <c r="AQ391" s="1416" t="str">
        <f>'BASE METAS)'!AP393</f>
        <v>TOTAL DE EGRESOS ENTREGADOS POR LAS AREAS DE LA ADMINISTRACION PUBLICA MUNICIPAL</v>
      </c>
      <c r="AR391" s="1">
        <f>'BASE METAS)'!AQ393</f>
        <v>100</v>
      </c>
      <c r="AS391" s="963" t="str">
        <f>'BASE METAS)'!AR393</f>
        <v>PORCENTAJE</v>
      </c>
      <c r="AT391" s="963" t="str">
        <f>'BASE METAS)'!AS393</f>
        <v>EFICIENCIA</v>
      </c>
      <c r="AU391" s="1482">
        <f>'BASE METAS)'!BO393</f>
        <v>0</v>
      </c>
      <c r="AV391" s="963">
        <f>'BASE METAS)'!BQ393</f>
        <v>100</v>
      </c>
      <c r="AW391" s="967" t="e">
        <f>'BASE METAS)'!#REF!</f>
        <v>#REF!</v>
      </c>
      <c r="AX391" s="965" t="e">
        <f>'BASE METAS)'!#REF!</f>
        <v>#REF!</v>
      </c>
      <c r="AY391" s="965" t="e">
        <f>'BASE METAS)'!#REF!</f>
        <v>#REF!</v>
      </c>
      <c r="AZ391" s="965">
        <f>'BASE METAS)'!BU393</f>
        <v>0</v>
      </c>
      <c r="BA391" s="965">
        <f>'BASE METAS)'!BV393</f>
        <v>1</v>
      </c>
      <c r="BB391" s="965" t="e">
        <f>'BASE METAS)'!#REF!</f>
        <v>#REF!</v>
      </c>
      <c r="BC391" s="965">
        <f>'BASE METAS)'!BX393</f>
        <v>50</v>
      </c>
      <c r="BD391" s="6481">
        <f>'BASE METAS)'!BY393</f>
        <v>0.5</v>
      </c>
      <c r="BE391" s="962" t="e">
        <f>'BASE METAS)'!#REF!</f>
        <v>#REF!</v>
      </c>
      <c r="BF391" s="967" t="e">
        <f>'BASE METAS)'!#REF!</f>
        <v>#REF!</v>
      </c>
      <c r="BG391" s="967" t="e">
        <f>'BASE METAS)'!#REF!</f>
        <v>#REF!</v>
      </c>
      <c r="BH391" s="967">
        <f>'BASE METAS)'!CL393</f>
        <v>0</v>
      </c>
      <c r="BI391" s="1">
        <f>'BASE METAS)'!CM393</f>
        <v>0</v>
      </c>
      <c r="BJ391" s="1">
        <f>'BASE METAS)'!CN393</f>
        <v>0</v>
      </c>
      <c r="BK391" s="1">
        <f>'BASE METAS)'!CO393</f>
        <v>0</v>
      </c>
      <c r="BL391" s="1">
        <f>'BASE METAS)'!CP393</f>
        <v>0</v>
      </c>
      <c r="BM391" s="1">
        <f>'BASE METAS)'!CQ393</f>
        <v>0</v>
      </c>
      <c r="BN391" s="1">
        <f>'BASE METAS)'!CR393</f>
        <v>0</v>
      </c>
      <c r="BO391" s="1">
        <f>'BASE METAS)'!CS393</f>
        <v>0</v>
      </c>
      <c r="BP391" s="1">
        <f>'BASE METAS)'!CT393</f>
        <v>0</v>
      </c>
      <c r="BQ391" s="1">
        <f>'BASE METAS)'!CU393</f>
        <v>0</v>
      </c>
      <c r="BR391" s="1">
        <f>'BASE METAS)'!CV393</f>
        <v>0</v>
      </c>
      <c r="BS391" s="1">
        <f>'BASE METAS)'!CW393</f>
        <v>0</v>
      </c>
      <c r="BT391" s="1">
        <f>'BASE METAS)'!CX393</f>
        <v>0</v>
      </c>
      <c r="BU391" s="1">
        <f>'BASE METAS)'!FA393</f>
        <v>100</v>
      </c>
      <c r="BV391" s="1">
        <f>'BASE METAS)'!FB393</f>
        <v>0</v>
      </c>
      <c r="BW391" s="1">
        <f>'BASE METAS)'!FC393</f>
        <v>8</v>
      </c>
      <c r="BX391" s="1">
        <f>'BASE METAS)'!FD393</f>
        <v>8</v>
      </c>
      <c r="BY391" s="1">
        <f>'BASE METAS)'!FE393</f>
        <v>0</v>
      </c>
      <c r="BZ391" s="1">
        <f>'BASE METAS)'!FF393</f>
        <v>1</v>
      </c>
      <c r="CA391" s="1">
        <f>'BASE METAS)'!FG393</f>
        <v>33</v>
      </c>
      <c r="CB391" s="1">
        <f>'BASE METAS)'!FH393</f>
        <v>67</v>
      </c>
      <c r="CC391" s="1">
        <f>'BASE METAS)'!FI393</f>
        <v>0.33</v>
      </c>
      <c r="CD391" s="1">
        <f>'BASE METAS)'!FJ393</f>
        <v>100</v>
      </c>
      <c r="CE391" s="1">
        <f>'BASE METAS)'!FK393</f>
        <v>0</v>
      </c>
      <c r="CF391" s="1">
        <f>'BASE METAS)'!FL393</f>
        <v>8</v>
      </c>
      <c r="CG391" s="1">
        <f>'BASE METAS)'!FM393</f>
        <v>8</v>
      </c>
    </row>
    <row r="392" spans="1:85" ht="60.75" customHeight="1" x14ac:dyDescent="0.2">
      <c r="A392" s="1">
        <f>'BASE METAS)'!A394</f>
        <v>59</v>
      </c>
      <c r="B392" s="7156"/>
      <c r="C392" s="5684">
        <f>'BASE METAS)'!C394</f>
        <v>1502</v>
      </c>
      <c r="D392" s="5684">
        <f>'BASE METAS)'!D394</f>
        <v>3</v>
      </c>
      <c r="E392" s="5684" t="str">
        <f>'BASE METAS)'!E394</f>
        <v>INTEGRACIÓN PRESUPUESTAL</v>
      </c>
      <c r="F392" s="6796" t="str">
        <f>'BASE METAS)'!F394</f>
        <v>L00</v>
      </c>
      <c r="G392" s="6796" t="str">
        <f>'BASE METAS)'!G394</f>
        <v>117</v>
      </c>
      <c r="H392" s="5706" t="str">
        <f>'BASE METAS)'!H394</f>
        <v>05</v>
      </c>
      <c r="I392" s="5706" t="str">
        <f>'BASE METAS)'!I394</f>
        <v>03</v>
      </c>
      <c r="J392" s="5706" t="str">
        <f>'BASE METAS)'!J394</f>
        <v>01</v>
      </c>
      <c r="K392" s="5706" t="str">
        <f>'BASE METAS)'!K394</f>
        <v>02</v>
      </c>
      <c r="L392" s="5706" t="str">
        <f>'BASE METAS)'!L394</f>
        <v>01</v>
      </c>
      <c r="M392" s="5706" t="str">
        <f>'BASE METAS)'!M394</f>
        <v>101</v>
      </c>
      <c r="N392" s="5706" t="str">
        <f>'BASE METAS)'!N394</f>
        <v>Tesorería</v>
      </c>
      <c r="O392" s="5706" t="str">
        <f>'BASE METAS)'!O394</f>
        <v>Presupuesto</v>
      </c>
      <c r="P392" s="5697" t="str">
        <f>'BASE METAS)'!P394</f>
        <v>Administración, planeación y control gubernamental</v>
      </c>
      <c r="Q392" s="5697" t="str">
        <f>'BASE METAS)'!Q394</f>
        <v>Planeación y conducción del desarrollo integral del estado</v>
      </c>
      <c r="R392" s="5697" t="str">
        <f>'BASE METAS)'!R394</f>
        <v>Fortalecimiento del sistema integral de planeación del estado</v>
      </c>
      <c r="S392" s="5697" t="str">
        <f>'BASE METAS)'!S394</f>
        <v>Programación, presupuestación, seguimiento y control presupuestal</v>
      </c>
      <c r="T392" s="5697" t="str">
        <f>'BASE METAS)'!T394</f>
        <v>Integración presupuestal</v>
      </c>
      <c r="U392" s="7726" t="str">
        <f>'BASE METAS)'!U394</f>
        <v>FORTALECER A TRAVÉS DE LA PLANEACIÓN ESTRATÉGICA, LA INTEGRACIÓN, SEGUIMIENTO Y REGISTRO DEL PRESUPUESTO DE EGRESOS, CON BASE EN LOS PROGRAMAS QUE APRUEBA LA SECRETARÍA TÉCNICA DE LA PRESIDENCIA.</v>
      </c>
      <c r="V392" s="5697" t="str">
        <f>'BASE METAS)'!V394</f>
        <v>Gobierno de Resultados</v>
      </c>
      <c r="W392" s="5694">
        <f>'BASE METAS)'!W394</f>
        <v>2481348</v>
      </c>
      <c r="X392" s="7102" t="str">
        <f>'BASE METAS)'!X394</f>
        <v>DEPARTAMENTO DE REGISTRO Y CONTROL PRESUPUESTAL</v>
      </c>
      <c r="Y392" s="1399">
        <f>'BASE METAS)'!Y394</f>
        <v>1</v>
      </c>
      <c r="Z392" s="1399" t="str">
        <f>'BASE METAS)'!Z394</f>
        <v>INTEGRAR EL PRESUPUESTO DEFINITIVO DE INGRESOS Y  EGRESOS PARA EL EJERCICIO FISCAL 2013</v>
      </c>
      <c r="AA392" s="1204" t="str">
        <f>'BASE METAS)'!AA394</f>
        <v>DOCUMENTO</v>
      </c>
      <c r="AB392" s="1425">
        <f>'BASE METAS)'!AB394</f>
        <v>1</v>
      </c>
      <c r="AC392" s="1405">
        <f>'BASE METAS)'!AC394</f>
        <v>1</v>
      </c>
      <c r="AD392" s="1403">
        <f>'BASE METAS)'!AD394</f>
        <v>1</v>
      </c>
      <c r="AE392" s="1405">
        <f>'BASE METAS)'!AE394</f>
        <v>0</v>
      </c>
      <c r="AF392" s="1403">
        <f>'BASE METAS)'!AF394</f>
        <v>0</v>
      </c>
      <c r="AG392" s="1405">
        <f>'BASE METAS)'!AG394</f>
        <v>0</v>
      </c>
      <c r="AH392" s="1403">
        <f>'BASE METAS)'!AH394</f>
        <v>0</v>
      </c>
      <c r="AI392" s="1405">
        <f>'BASE METAS)'!AI394</f>
        <v>0</v>
      </c>
      <c r="AJ392" s="1403">
        <f>'BASE METAS)'!AJ394</f>
        <v>0</v>
      </c>
      <c r="AK392" s="228">
        <f>'BASE METAS)'!AK394</f>
        <v>1</v>
      </c>
      <c r="AL392" s="1343">
        <f>'BASE METAS)'!AL394</f>
        <v>1</v>
      </c>
      <c r="AM392" s="1419" t="str">
        <f>'BASE METAS)'!AM394</f>
        <v xml:space="preserve">INTEGRAR EL PRESUPUESTO DEFINITIVO DE INGRESOS Y  EGRESOS POR DEPENDENCIAS PARA EL EJERCICIO FISCAL 2013 </v>
      </c>
      <c r="AN392" s="1419" t="str">
        <f>'BASE METAS)'!AN394</f>
        <v>REFLEJA EL AVANCE EN LA INTEGRACIÓN DEL PRESUPUESTO DE EGRESOS POR CADA DEPENDENCIA MUNICIPAL</v>
      </c>
      <c r="AO392" s="1204" t="str">
        <f>'BASE METAS)'!AU394</f>
        <v>DESEMPEÑO</v>
      </c>
      <c r="AP392" s="1420" t="str">
        <f>'BASE METAS)'!AO394</f>
        <v>EPENDENCIAS CON PRESUPUESTO INTEGRADO</v>
      </c>
      <c r="AQ392" s="1048" t="str">
        <f>'BASE METAS)'!AP394</f>
        <v>NÚMERO DE DEPENDENCIAS GENERALES</v>
      </c>
      <c r="AR392" s="1">
        <f>'BASE METAS)'!AQ394</f>
        <v>100</v>
      </c>
      <c r="AS392" s="1265" t="str">
        <f>'BASE METAS)'!AR394</f>
        <v>DOCUMENTO</v>
      </c>
      <c r="AT392" s="1039" t="str">
        <f>'BASE METAS)'!AS394</f>
        <v>EFICIENCIA</v>
      </c>
      <c r="AU392" s="1482">
        <f>'BASE METAS)'!BO394</f>
        <v>0</v>
      </c>
      <c r="AV392" s="1">
        <f>'BASE METAS)'!BQ394</f>
        <v>1</v>
      </c>
      <c r="AW392" s="967">
        <f>'BASE METAS)'!Y392</f>
        <v>3</v>
      </c>
      <c r="AX392" s="965" t="str">
        <f>'BASE METAS)'!Z392</f>
        <v>EJERCER LOS RECURSOS DEL FORTAMUN CONFORME A LOS RECURSOS RECIBIDOS</v>
      </c>
      <c r="AY392" s="965" t="e">
        <f>'BASE METAS)'!#REF!</f>
        <v>#REF!</v>
      </c>
      <c r="AZ392" s="965">
        <f>'BASE METAS)'!BU394</f>
        <v>0</v>
      </c>
      <c r="BA392" s="965" t="e">
        <f>'BASE METAS)'!BV394</f>
        <v>#DIV/0!</v>
      </c>
      <c r="BB392" s="965" t="str">
        <f>'BASE METAS)'!AA392</f>
        <v>PESOS</v>
      </c>
      <c r="BC392" s="965">
        <f>'BASE METAS)'!BX394</f>
        <v>0</v>
      </c>
      <c r="BD392" s="6481"/>
      <c r="BE392" s="962">
        <f>'BASE METAS)'!CG394</f>
        <v>1</v>
      </c>
      <c r="BF392" s="7386">
        <f>'BASE METAS)'!CJ394</f>
        <v>527727.30000000005</v>
      </c>
      <c r="BG392" s="7386"/>
      <c r="BH392" s="967">
        <f>'BASE METAS)'!CL394</f>
        <v>0</v>
      </c>
      <c r="BI392" s="1">
        <f>'BASE METAS)'!CM394</f>
        <v>0</v>
      </c>
      <c r="BJ392" s="1">
        <f>'BASE METAS)'!CN394</f>
        <v>0</v>
      </c>
      <c r="BK392" s="1">
        <f>'BASE METAS)'!CO394</f>
        <v>0</v>
      </c>
      <c r="BL392" s="1">
        <f>'BASE METAS)'!CP394</f>
        <v>0</v>
      </c>
      <c r="BM392" s="1">
        <f>'BASE METAS)'!CQ394</f>
        <v>0</v>
      </c>
      <c r="BN392" s="1">
        <f>'BASE METAS)'!CR394</f>
        <v>0</v>
      </c>
      <c r="BO392" s="1">
        <f>'BASE METAS)'!CS394</f>
        <v>0</v>
      </c>
      <c r="BP392" s="1">
        <f>'BASE METAS)'!CT394</f>
        <v>0</v>
      </c>
      <c r="BQ392" s="1">
        <f>'BASE METAS)'!CU394</f>
        <v>0</v>
      </c>
      <c r="BR392" s="1">
        <f>'BASE METAS)'!CV394</f>
        <v>0</v>
      </c>
      <c r="BS392" s="1">
        <f>'BASE METAS)'!CW394</f>
        <v>0</v>
      </c>
      <c r="BT392" s="1">
        <f>'BASE METAS)'!CX394</f>
        <v>0</v>
      </c>
      <c r="BU392" s="1">
        <f>'BASE METAS)'!FA394</f>
        <v>1</v>
      </c>
      <c r="BV392" s="1">
        <f>'BASE METAS)'!FB394</f>
        <v>0</v>
      </c>
      <c r="BW392" s="1">
        <f>'BASE METAS)'!FC394</f>
        <v>0</v>
      </c>
      <c r="BX392" s="1">
        <f>'BASE METAS)'!FD394</f>
        <v>0</v>
      </c>
      <c r="BY392" s="1">
        <f>'BASE METAS)'!FE394</f>
        <v>0</v>
      </c>
      <c r="BZ392" s="1" t="e">
        <f>'BASE METAS)'!FF394</f>
        <v>#DIV/0!</v>
      </c>
      <c r="CA392" s="1">
        <f>'BASE METAS)'!FG394</f>
        <v>1</v>
      </c>
      <c r="CB392" s="1">
        <f>'BASE METAS)'!FH394</f>
        <v>0</v>
      </c>
      <c r="CC392" s="1">
        <f>'BASE METAS)'!FI394</f>
        <v>1</v>
      </c>
      <c r="CD392" s="1">
        <f>'BASE METAS)'!FJ394</f>
        <v>1</v>
      </c>
      <c r="CE392" s="1">
        <f>'BASE METAS)'!FK394</f>
        <v>0</v>
      </c>
      <c r="CF392" s="1">
        <f>'BASE METAS)'!FL394</f>
        <v>0</v>
      </c>
      <c r="CG392" s="1">
        <f>'BASE METAS)'!FM394</f>
        <v>0</v>
      </c>
    </row>
    <row r="393" spans="1:85" ht="48" x14ac:dyDescent="0.2">
      <c r="A393" s="1">
        <f>'BASE METAS)'!A395</f>
        <v>0</v>
      </c>
      <c r="B393" s="7156"/>
      <c r="C393" s="5685"/>
      <c r="D393" s="5685"/>
      <c r="E393" s="5685"/>
      <c r="F393" s="7104"/>
      <c r="G393" s="7104"/>
      <c r="H393" s="5707"/>
      <c r="I393" s="5707"/>
      <c r="J393" s="5707"/>
      <c r="K393" s="5707"/>
      <c r="L393" s="5707"/>
      <c r="M393" s="5707"/>
      <c r="N393" s="5707"/>
      <c r="O393" s="5707"/>
      <c r="P393" s="5698"/>
      <c r="Q393" s="5698"/>
      <c r="R393" s="5698"/>
      <c r="S393" s="5698"/>
      <c r="T393" s="5698"/>
      <c r="U393" s="7727"/>
      <c r="V393" s="5698"/>
      <c r="W393" s="5695"/>
      <c r="X393" s="7145"/>
      <c r="Y393" s="1404">
        <f>'BASE METAS)'!Y395</f>
        <v>2</v>
      </c>
      <c r="Z393" s="1399" t="str">
        <f>'BASE METAS)'!Z395</f>
        <v>INTEGRAR EL PROYECTO DE PRESUPUESTO DE INGRESOS Y EGRESOS PARA EL EJERCICIO FISCAL 2014</v>
      </c>
      <c r="AA393" s="1204" t="str">
        <f>'BASE METAS)'!AA395</f>
        <v>DOCUMENTO</v>
      </c>
      <c r="AB393" s="1425">
        <f>'BASE METAS)'!AB395</f>
        <v>1</v>
      </c>
      <c r="AC393" s="1405">
        <f>'BASE METAS)'!AC395</f>
        <v>0</v>
      </c>
      <c r="AD393" s="1403">
        <f>'BASE METAS)'!AD395</f>
        <v>0</v>
      </c>
      <c r="AE393" s="1405">
        <f>'BASE METAS)'!AE395</f>
        <v>0</v>
      </c>
      <c r="AF393" s="1403">
        <f>'BASE METAS)'!AF395</f>
        <v>0</v>
      </c>
      <c r="AG393" s="1405">
        <f>'BASE METAS)'!AG395</f>
        <v>0</v>
      </c>
      <c r="AH393" s="1403">
        <f>'BASE METAS)'!AH395</f>
        <v>0</v>
      </c>
      <c r="AI393" s="1405">
        <f>'BASE METAS)'!AI395</f>
        <v>1</v>
      </c>
      <c r="AJ393" s="1403">
        <f>'BASE METAS)'!AJ395</f>
        <v>1</v>
      </c>
      <c r="AK393" s="228">
        <f>'BASE METAS)'!AK395</f>
        <v>1</v>
      </c>
      <c r="AL393" s="1343">
        <f>'BASE METAS)'!AL395</f>
        <v>2</v>
      </c>
      <c r="AM393" s="1419" t="str">
        <f>'BASE METAS)'!AM395</f>
        <v>INTEGRAR EL PROYECTO DE PRESUPUESTO DE INGRESOS Y EGRESOS PARA EL EJERCICIO FISCAL 2014</v>
      </c>
      <c r="AN393" s="1419" t="str">
        <f>'BASE METAS)'!AN395</f>
        <v xml:space="preserve">REFLEJA EL AVANCE EN LA INTEGRACIÓN DEL PRESUPUESTO DE EGRESOS POR CADA DEPENDENCIA MUNICIPAL </v>
      </c>
      <c r="AO393" s="1344" t="str">
        <f>'BASE METAS)'!AU395</f>
        <v>DESEMPEÑO</v>
      </c>
      <c r="AP393" s="1421" t="str">
        <f>'BASE METAS)'!AO395</f>
        <v xml:space="preserve">DEPENDENCIAS CON PRESUPUESTO INTEGRADO </v>
      </c>
      <c r="AQ393" s="1048" t="str">
        <f>'BASE METAS)'!AP395</f>
        <v xml:space="preserve">NÚMERO DE DEPENDENCIAS GENERALES </v>
      </c>
      <c r="AR393" s="1">
        <f>'BASE METAS)'!AQ395</f>
        <v>100</v>
      </c>
      <c r="AS393" s="1265" t="str">
        <f>'BASE METAS)'!AR395</f>
        <v>DOCUMENTO</v>
      </c>
      <c r="AT393" s="1039" t="str">
        <f>'BASE METAS)'!AS395</f>
        <v>EFICIENCIA</v>
      </c>
      <c r="AU393" s="1482">
        <f>'BASE METAS)'!BO395</f>
        <v>0</v>
      </c>
      <c r="AV393" s="1">
        <f>'BASE METAS)'!BQ395</f>
        <v>1</v>
      </c>
      <c r="AW393" s="966" t="e">
        <f>'BASE METAS)'!#REF!</f>
        <v>#REF!</v>
      </c>
      <c r="AX393" s="965" t="e">
        <f>'BASE METAS)'!#REF!</f>
        <v>#REF!</v>
      </c>
      <c r="AY393" s="965" t="e">
        <f>'BASE METAS)'!#REF!</f>
        <v>#REF!</v>
      </c>
      <c r="AZ393" s="965">
        <f>'BASE METAS)'!BU395</f>
        <v>0</v>
      </c>
      <c r="BA393" s="965" t="e">
        <f>'BASE METAS)'!BV395</f>
        <v>#DIV/0!</v>
      </c>
      <c r="BB393" s="965" t="e">
        <f>'BASE METAS)'!#REF!</f>
        <v>#REF!</v>
      </c>
      <c r="BC393" s="965">
        <f>'BASE METAS)'!BX395</f>
        <v>1</v>
      </c>
      <c r="BD393" s="6481">
        <f>'BASE METAS)'!BY395</f>
        <v>0</v>
      </c>
      <c r="BE393" s="962">
        <f>'BASE METAS)'!CG395</f>
        <v>0</v>
      </c>
      <c r="BF393" s="7386">
        <f>'BASE METAS)'!CJ395</f>
        <v>0</v>
      </c>
      <c r="BG393" s="7386"/>
      <c r="BH393" s="967">
        <f>'BASE METAS)'!CL395</f>
        <v>0</v>
      </c>
      <c r="BI393" s="1">
        <f>'BASE METAS)'!CM395</f>
        <v>0</v>
      </c>
      <c r="BJ393" s="1">
        <f>'BASE METAS)'!CN395</f>
        <v>0</v>
      </c>
      <c r="BK393" s="1">
        <f>'BASE METAS)'!CO395</f>
        <v>0</v>
      </c>
      <c r="BL393" s="1">
        <f>'BASE METAS)'!CP395</f>
        <v>0</v>
      </c>
      <c r="BM393" s="1">
        <f>'BASE METAS)'!CQ395</f>
        <v>0</v>
      </c>
      <c r="BN393" s="1">
        <f>'BASE METAS)'!CR395</f>
        <v>0</v>
      </c>
      <c r="BO393" s="1">
        <f>'BASE METAS)'!CS395</f>
        <v>0</v>
      </c>
      <c r="BP393" s="1">
        <f>'BASE METAS)'!CT395</f>
        <v>0</v>
      </c>
      <c r="BQ393" s="1">
        <f>'BASE METAS)'!CU395</f>
        <v>0</v>
      </c>
      <c r="BR393" s="1">
        <f>'BASE METAS)'!CV395</f>
        <v>0</v>
      </c>
      <c r="BS393" s="1">
        <f>'BASE METAS)'!CW395</f>
        <v>0</v>
      </c>
      <c r="BT393" s="1">
        <f>'BASE METAS)'!CX395</f>
        <v>0</v>
      </c>
      <c r="BU393" s="1">
        <f>'BASE METAS)'!FA395</f>
        <v>1</v>
      </c>
      <c r="BV393" s="1">
        <f>'BASE METAS)'!FB395</f>
        <v>0</v>
      </c>
      <c r="BW393" s="1">
        <f>'BASE METAS)'!FC395</f>
        <v>0</v>
      </c>
      <c r="BX393" s="1">
        <f>'BASE METAS)'!FD395</f>
        <v>0</v>
      </c>
      <c r="BY393" s="1">
        <f>'BASE METAS)'!FE395</f>
        <v>0</v>
      </c>
      <c r="BZ393" s="1" t="e">
        <f>'BASE METAS)'!FF395</f>
        <v>#DIV/0!</v>
      </c>
      <c r="CA393" s="1">
        <f>'BASE METAS)'!FG395</f>
        <v>0</v>
      </c>
      <c r="CB393" s="1">
        <f>'BASE METAS)'!FH395</f>
        <v>1</v>
      </c>
      <c r="CC393" s="1">
        <f>'BASE METAS)'!FI395</f>
        <v>0</v>
      </c>
      <c r="CD393" s="1">
        <f>'BASE METAS)'!FJ395</f>
        <v>1</v>
      </c>
      <c r="CE393" s="1">
        <f>'BASE METAS)'!FK395</f>
        <v>0</v>
      </c>
      <c r="CF393" s="1">
        <f>'BASE METAS)'!FL395</f>
        <v>0</v>
      </c>
      <c r="CG393" s="1">
        <f>'BASE METAS)'!FM395</f>
        <v>0</v>
      </c>
    </row>
    <row r="394" spans="1:85" ht="82.5" customHeight="1" x14ac:dyDescent="0.2">
      <c r="A394" s="1">
        <f>'BASE METAS)'!A396</f>
        <v>0</v>
      </c>
      <c r="B394" s="7156"/>
      <c r="C394" s="5685"/>
      <c r="D394" s="5685"/>
      <c r="E394" s="5685"/>
      <c r="F394" s="7104"/>
      <c r="G394" s="7104"/>
      <c r="H394" s="5707"/>
      <c r="I394" s="5707"/>
      <c r="J394" s="5707"/>
      <c r="K394" s="5707"/>
      <c r="L394" s="5707"/>
      <c r="M394" s="5707"/>
      <c r="N394" s="5707"/>
      <c r="O394" s="5707"/>
      <c r="P394" s="5698"/>
      <c r="Q394" s="5698"/>
      <c r="R394" s="5698"/>
      <c r="S394" s="5698"/>
      <c r="T394" s="5698"/>
      <c r="U394" s="7727"/>
      <c r="V394" s="5698"/>
      <c r="W394" s="5695"/>
      <c r="X394" s="7145"/>
      <c r="Y394" s="1399">
        <f>'BASE METAS)'!Y396</f>
        <v>3</v>
      </c>
      <c r="Z394" s="1399" t="str">
        <f>'BASE METAS)'!Z396</f>
        <v>SOLVENTAR LOS PLIEGOS DE OBSERVACIONES DEL OSFEM Y OTROS ORGANOS DE CONTROL</v>
      </c>
      <c r="AA394" s="1204" t="str">
        <f>'BASE METAS)'!AA396</f>
        <v>SOLVENTACIONES</v>
      </c>
      <c r="AB394" s="1425">
        <f>'BASE METAS)'!AB396</f>
        <v>100</v>
      </c>
      <c r="AC394" s="1405">
        <f>'BASE METAS)'!AC396</f>
        <v>25</v>
      </c>
      <c r="AD394" s="1403">
        <f>'BASE METAS)'!AD396</f>
        <v>0.25</v>
      </c>
      <c r="AE394" s="1405">
        <f>'BASE METAS)'!AE396</f>
        <v>25</v>
      </c>
      <c r="AF394" s="1403">
        <f>'BASE METAS)'!AF396</f>
        <v>0.25</v>
      </c>
      <c r="AG394" s="1405">
        <f>'BASE METAS)'!AG396</f>
        <v>25</v>
      </c>
      <c r="AH394" s="1403">
        <f>'BASE METAS)'!AH396</f>
        <v>0.25</v>
      </c>
      <c r="AI394" s="1405">
        <f>'BASE METAS)'!AI396</f>
        <v>25</v>
      </c>
      <c r="AJ394" s="1403">
        <f>'BASE METAS)'!AJ396</f>
        <v>0.25</v>
      </c>
      <c r="AK394" s="228">
        <f>'BASE METAS)'!AK396</f>
        <v>1</v>
      </c>
      <c r="AL394" s="1343">
        <f>'BASE METAS)'!AL396</f>
        <v>3</v>
      </c>
      <c r="AM394" s="1419" t="str">
        <f>'BASE METAS)'!AM396</f>
        <v>SOLVENTACIÓN DE LOS PLIEGOS DE OBSERVACIONES DEL OSFEM, DEL ÓRGANO INTERNO DE CONTROL Y OTRAS INSTANCIAS DE CONTROL O FISCALIZACIÓN</v>
      </c>
      <c r="AN394" s="1419" t="str">
        <f>'BASE METAS)'!AN396</f>
        <v>REFLEJA EL AVANCE EN LA SOLVENTACIÓN DE OBSERVACIONES Y RECOMENDACIONES EMITIDAS POR LOS ORGANOS DE FISCALIZACIÓN Y CONTROL</v>
      </c>
      <c r="AO394" s="1204" t="str">
        <f>'BASE METAS)'!AU396</f>
        <v>DESEMPEÑO</v>
      </c>
      <c r="AP394" s="1048" t="str">
        <f>'BASE METAS)'!AO396</f>
        <v>NÚMERO DE OBSERVACIONES O RECOMENDACIONES SOLVENTADAS Y ATENDIDAS</v>
      </c>
      <c r="AQ394" s="1048" t="str">
        <f>'BASE METAS)'!AP396</f>
        <v xml:space="preserve">     NÚMERO DE OBSERVACIONES Y RECOMENDACIONES RECIBIDAS </v>
      </c>
      <c r="AR394" s="1">
        <f>'BASE METAS)'!AQ396</f>
        <v>100</v>
      </c>
      <c r="AS394" s="1265" t="str">
        <f>'BASE METAS)'!AR396</f>
        <v>SOLVENTACIONES</v>
      </c>
      <c r="AT394" s="1039" t="str">
        <f>'BASE METAS)'!AS396</f>
        <v>EFICIENCIA</v>
      </c>
      <c r="AU394" s="1482">
        <f>'BASE METAS)'!BO396</f>
        <v>0</v>
      </c>
      <c r="AV394" s="1">
        <f>'BASE METAS)'!BQ396</f>
        <v>100</v>
      </c>
      <c r="AW394" s="966">
        <f>'BASE METAS)'!Y393</f>
        <v>4</v>
      </c>
      <c r="AX394" s="965" t="str">
        <f>'BASE METAS)'!Z393</f>
        <v>REVISAR QUE LA DOCUMENTACIÓN SOPORTE DEL EGRESO DE LAS AREAS CUMPLA CON LOS REQUISITOS FISCALES</v>
      </c>
      <c r="AY394" s="965" t="e">
        <f>'BASE METAS)'!#REF!</f>
        <v>#REF!</v>
      </c>
      <c r="AZ394" s="965">
        <f>'BASE METAS)'!BU396</f>
        <v>0</v>
      </c>
      <c r="BA394" s="965">
        <f>'BASE METAS)'!BV396</f>
        <v>1</v>
      </c>
      <c r="BB394" s="965" t="str">
        <f>'BASE METAS)'!AA393</f>
        <v>PORCENTAJE</v>
      </c>
      <c r="BC394" s="965">
        <f>'BASE METAS)'!BX396</f>
        <v>50.333333333333329</v>
      </c>
      <c r="BD394" s="6481"/>
      <c r="BE394" s="962">
        <f>'BASE METAS)'!CG396</f>
        <v>24.666666666666671</v>
      </c>
      <c r="BF394" s="962">
        <f>'BASE METAS)'!CJ396</f>
        <v>0</v>
      </c>
      <c r="BG394" s="962">
        <f>'BASE METAS)'!CK396</f>
        <v>0</v>
      </c>
      <c r="BH394" s="962">
        <f>'BASE METAS)'!CL396</f>
        <v>0</v>
      </c>
      <c r="BI394" s="1">
        <f>'BASE METAS)'!CM396</f>
        <v>0</v>
      </c>
      <c r="BJ394" s="1">
        <f>'BASE METAS)'!CN396</f>
        <v>0</v>
      </c>
      <c r="BK394" s="1">
        <f>'BASE METAS)'!CO396</f>
        <v>0</v>
      </c>
      <c r="BL394" s="1">
        <f>'BASE METAS)'!CP396</f>
        <v>0</v>
      </c>
      <c r="BM394" s="1">
        <f>'BASE METAS)'!CQ396</f>
        <v>0</v>
      </c>
      <c r="BN394" s="1">
        <f>'BASE METAS)'!CR396</f>
        <v>0</v>
      </c>
      <c r="BO394" s="1">
        <f>'BASE METAS)'!CS396</f>
        <v>0</v>
      </c>
      <c r="BP394" s="1">
        <f>'BASE METAS)'!CT396</f>
        <v>0</v>
      </c>
      <c r="BQ394" s="1">
        <f>'BASE METAS)'!CU396</f>
        <v>0</v>
      </c>
      <c r="BR394" s="1">
        <f>'BASE METAS)'!CV396</f>
        <v>0</v>
      </c>
      <c r="BS394" s="1">
        <f>'BASE METAS)'!CW396</f>
        <v>0</v>
      </c>
      <c r="BT394" s="1">
        <f>'BASE METAS)'!CX396</f>
        <v>0</v>
      </c>
      <c r="BU394" s="1">
        <f>'BASE METAS)'!FA396</f>
        <v>100</v>
      </c>
      <c r="BV394" s="1">
        <f>'BASE METAS)'!FB396</f>
        <v>0</v>
      </c>
      <c r="BW394" s="1">
        <f>'BASE METAS)'!FC396</f>
        <v>8</v>
      </c>
      <c r="BX394" s="1">
        <f>'BASE METAS)'!FD396</f>
        <v>8</v>
      </c>
      <c r="BY394" s="1">
        <f>'BASE METAS)'!FE396</f>
        <v>0</v>
      </c>
      <c r="BZ394" s="1">
        <f>'BASE METAS)'!FF396</f>
        <v>1</v>
      </c>
      <c r="CA394" s="1">
        <f>'BASE METAS)'!FG396</f>
        <v>32.666666666666671</v>
      </c>
      <c r="CB394" s="1">
        <f>'BASE METAS)'!FH396</f>
        <v>67.333333333333329</v>
      </c>
      <c r="CC394" s="1">
        <f>'BASE METAS)'!FI396</f>
        <v>0.32666666666666672</v>
      </c>
      <c r="CD394" s="1">
        <f>'BASE METAS)'!FJ396</f>
        <v>100</v>
      </c>
      <c r="CE394" s="1">
        <f>'BASE METAS)'!FK396</f>
        <v>0</v>
      </c>
      <c r="CF394" s="1">
        <f>'BASE METAS)'!FL396</f>
        <v>8</v>
      </c>
      <c r="CG394" s="1">
        <f>'BASE METAS)'!FM396</f>
        <v>8</v>
      </c>
    </row>
    <row r="395" spans="1:85" ht="61.5" customHeight="1" x14ac:dyDescent="0.25">
      <c r="A395" s="1">
        <f>'BASE METAS)'!A397</f>
        <v>0</v>
      </c>
      <c r="B395" s="7156"/>
      <c r="C395" s="5686"/>
      <c r="D395" s="5686"/>
      <c r="E395" s="5686"/>
      <c r="F395" s="7105"/>
      <c r="G395" s="7105"/>
      <c r="H395" s="5708"/>
      <c r="I395" s="5708"/>
      <c r="J395" s="5708"/>
      <c r="K395" s="5708"/>
      <c r="L395" s="5708"/>
      <c r="M395" s="5708"/>
      <c r="N395" s="5708"/>
      <c r="O395" s="5708"/>
      <c r="P395" s="5699"/>
      <c r="Q395" s="5699"/>
      <c r="R395" s="5699"/>
      <c r="S395" s="5699"/>
      <c r="T395" s="5699"/>
      <c r="U395" s="7728"/>
      <c r="V395" s="5699"/>
      <c r="W395" s="5696"/>
      <c r="X395" s="7103"/>
      <c r="Y395" s="1399">
        <f>'BASE METAS)'!Y397</f>
        <v>4</v>
      </c>
      <c r="Z395" s="1399" t="str">
        <f>'BASE METAS)'!Z397</f>
        <v>EVALUAR EL AVANCE EN LA EJECUCIÓN DEL PRESUPUESTO POR PROGRAMAS</v>
      </c>
      <c r="AA395" s="1204" t="str">
        <f>'BASE METAS)'!AA397</f>
        <v>INFORME</v>
      </c>
      <c r="AB395" s="1425">
        <f>'BASE METAS)'!AB397</f>
        <v>12</v>
      </c>
      <c r="AC395" s="1405">
        <f>'BASE METAS)'!AC397</f>
        <v>3</v>
      </c>
      <c r="AD395" s="1403">
        <f>'BASE METAS)'!AD397</f>
        <v>0.25</v>
      </c>
      <c r="AE395" s="1405">
        <f>'BASE METAS)'!AE397</f>
        <v>3</v>
      </c>
      <c r="AF395" s="1403">
        <f>'BASE METAS)'!AF397</f>
        <v>0.25</v>
      </c>
      <c r="AG395" s="1405">
        <f>'BASE METAS)'!AG397</f>
        <v>3</v>
      </c>
      <c r="AH395" s="1403">
        <f>'BASE METAS)'!AH397</f>
        <v>0.25</v>
      </c>
      <c r="AI395" s="1405">
        <f>'BASE METAS)'!AI397</f>
        <v>3</v>
      </c>
      <c r="AJ395" s="1403">
        <f>'BASE METAS)'!AJ397</f>
        <v>0.25</v>
      </c>
      <c r="AK395" s="228">
        <f>'BASE METAS)'!AK397</f>
        <v>1</v>
      </c>
      <c r="AL395" s="1330">
        <f>'BASE METAS)'!AL397</f>
        <v>4</v>
      </c>
      <c r="AM395" s="1438" t="str">
        <f>'BASE METAS)'!AM397</f>
        <v>EVALUACIÓN EN LA EJECUCIÓN DEL PRESUPUESTO</v>
      </c>
      <c r="AN395" s="1438" t="str">
        <f>'BASE METAS)'!AN397</f>
        <v>REFLEJA  EL PORCENTAJE DE AVANCE EN LA EJECUCIÓN DEL PRESUPUESTO DE CADA PROGRAMA</v>
      </c>
      <c r="AO395" s="1338" t="str">
        <f>'BASE METAS)'!AU397</f>
        <v>DESEMPEÑO</v>
      </c>
      <c r="AP395" s="1438" t="str">
        <f>'BASE METAS)'!AO397</f>
        <v>PRESUPUESTO DE EGRESOS EJERCIDO AL MES POR CADA PROGRAMA</v>
      </c>
      <c r="AQ395" s="1438" t="str">
        <f>'BASE METAS)'!AP397</f>
        <v>PRESUPUESTO DE EGRESOS PROGRAMADO AL MES POR CADA PROGRAMA</v>
      </c>
      <c r="AR395" s="1">
        <f>'BASE METAS)'!AQ397</f>
        <v>100</v>
      </c>
      <c r="AS395" s="1265" t="str">
        <f>'BASE METAS)'!AR397</f>
        <v>INFORME</v>
      </c>
      <c r="AT395" s="1039" t="str">
        <f>'BASE METAS)'!AS397</f>
        <v>EFICIENCIA</v>
      </c>
      <c r="AU395" s="1482">
        <f>'BASE METAS)'!BO397</f>
        <v>0</v>
      </c>
      <c r="AV395" s="1">
        <f>'BASE METAS)'!BQ397</f>
        <v>12</v>
      </c>
      <c r="AW395" s="1352" t="e">
        <f>'BASE METAS)'!#REF!</f>
        <v>#REF!</v>
      </c>
      <c r="AX395" s="1352">
        <f>'BASE METAS)'!BS397</f>
        <v>3</v>
      </c>
      <c r="AY395" s="1352">
        <f>'BASE METAS)'!BT397</f>
        <v>3</v>
      </c>
      <c r="AZ395" s="918">
        <f>'BASE METAS)'!BU397</f>
        <v>0</v>
      </c>
      <c r="BA395" s="918">
        <f>'BASE METAS)'!BV397</f>
        <v>1</v>
      </c>
      <c r="BB395" s="1352">
        <f>'BASE METAS)'!BW397</f>
        <v>6</v>
      </c>
      <c r="BC395" s="1352">
        <f>'BASE METAS)'!BX397</f>
        <v>6</v>
      </c>
      <c r="BD395" s="1352">
        <f>'BASE METAS)'!BY397</f>
        <v>0.5</v>
      </c>
      <c r="BE395" s="1352">
        <f>'BASE METAS)'!CG397</f>
        <v>3</v>
      </c>
      <c r="BF395" s="1352">
        <f>'BASE METAS)'!CJ397</f>
        <v>0</v>
      </c>
      <c r="BG395" s="1352">
        <f>'BASE METAS)'!CK397</f>
        <v>0</v>
      </c>
      <c r="BH395" s="1352">
        <f>'BASE METAS)'!CL397</f>
        <v>0</v>
      </c>
      <c r="BI395" s="1">
        <f>'BASE METAS)'!CM397</f>
        <v>0</v>
      </c>
      <c r="BJ395" s="1">
        <f>'BASE METAS)'!CN397</f>
        <v>0</v>
      </c>
      <c r="BK395" s="1">
        <f>'BASE METAS)'!CO397</f>
        <v>0</v>
      </c>
      <c r="BL395" s="1">
        <f>'BASE METAS)'!CP397</f>
        <v>0</v>
      </c>
      <c r="BM395" s="1">
        <f>'BASE METAS)'!CQ397</f>
        <v>0</v>
      </c>
      <c r="BN395" s="1">
        <f>'BASE METAS)'!CR397</f>
        <v>0</v>
      </c>
      <c r="BO395" s="1">
        <f>'BASE METAS)'!CS397</f>
        <v>0</v>
      </c>
      <c r="BP395" s="1">
        <f>'BASE METAS)'!CT397</f>
        <v>0</v>
      </c>
      <c r="BQ395" s="1">
        <f>'BASE METAS)'!CU397</f>
        <v>0</v>
      </c>
      <c r="BR395" s="1">
        <f>'BASE METAS)'!CV397</f>
        <v>0</v>
      </c>
      <c r="BS395" s="1">
        <f>'BASE METAS)'!CW397</f>
        <v>0</v>
      </c>
      <c r="BT395" s="1">
        <f>'BASE METAS)'!CX397</f>
        <v>0</v>
      </c>
      <c r="BU395" s="1">
        <f>'BASE METAS)'!FA397</f>
        <v>12</v>
      </c>
      <c r="BV395" s="1">
        <f>'BASE METAS)'!FB397</f>
        <v>0</v>
      </c>
      <c r="BW395" s="1">
        <f>'BASE METAS)'!FC397</f>
        <v>1</v>
      </c>
      <c r="BX395" s="1">
        <f>'BASE METAS)'!FD397</f>
        <v>1</v>
      </c>
      <c r="BY395" s="1">
        <f>'BASE METAS)'!FE397</f>
        <v>0</v>
      </c>
      <c r="BZ395" s="1">
        <f>'BASE METAS)'!FF397</f>
        <v>1</v>
      </c>
      <c r="CA395" s="1">
        <f>'BASE METAS)'!FG397</f>
        <v>4</v>
      </c>
      <c r="CB395" s="1">
        <f>'BASE METAS)'!FH397</f>
        <v>8</v>
      </c>
      <c r="CC395" s="1">
        <f>'BASE METAS)'!FI397</f>
        <v>0.33333333333333331</v>
      </c>
      <c r="CD395" s="1">
        <f>'BASE METAS)'!FJ397</f>
        <v>12</v>
      </c>
      <c r="CE395" s="1">
        <f>'BASE METAS)'!FK397</f>
        <v>0</v>
      </c>
      <c r="CF395" s="1">
        <f>'BASE METAS)'!FL397</f>
        <v>1</v>
      </c>
      <c r="CG395" s="1">
        <f>'BASE METAS)'!FM397</f>
        <v>1</v>
      </c>
    </row>
    <row r="396" spans="1:85" ht="76.5" customHeight="1" x14ac:dyDescent="0.2">
      <c r="A396" s="1">
        <f>'BASE METAS)'!A398</f>
        <v>60</v>
      </c>
      <c r="B396" s="7156"/>
      <c r="C396" s="5684">
        <f>'BASE METAS)'!C398</f>
        <v>1503</v>
      </c>
      <c r="D396" s="5684">
        <f>'BASE METAS)'!D398</f>
        <v>4</v>
      </c>
      <c r="E396" s="5684" t="str">
        <f>'BASE METAS)'!E398</f>
        <v xml:space="preserve">INFORMACIÓN CATASTRAL </v>
      </c>
      <c r="F396" s="6796" t="str">
        <f>'BASE METAS)'!F398</f>
        <v>L00</v>
      </c>
      <c r="G396" s="6796" t="str">
        <f>'BASE METAS)'!G398</f>
        <v>118</v>
      </c>
      <c r="H396" s="5706" t="str">
        <f>'BASE METAS)'!H398</f>
        <v>05</v>
      </c>
      <c r="I396" s="5706" t="str">
        <f>'BASE METAS)'!I398</f>
        <v>03</v>
      </c>
      <c r="J396" s="5706" t="str">
        <f>'BASE METAS)'!J398</f>
        <v>01</v>
      </c>
      <c r="K396" s="5706" t="str">
        <f>'BASE METAS)'!K398</f>
        <v>03</v>
      </c>
      <c r="L396" s="5706" t="str">
        <f>'BASE METAS)'!L398</f>
        <v>03</v>
      </c>
      <c r="M396" s="5706" t="str">
        <f>'BASE METAS)'!M398</f>
        <v>101</v>
      </c>
      <c r="N396" s="5706" t="str">
        <f>'BASE METAS)'!N398</f>
        <v>Tesorería</v>
      </c>
      <c r="O396" s="5706" t="str">
        <f>'BASE METAS)'!O398</f>
        <v>Catastro Municipal</v>
      </c>
      <c r="P396" s="5697" t="str">
        <f>'BASE METAS)'!P398</f>
        <v>Administración, planeación y control gubernamental</v>
      </c>
      <c r="Q396" s="5697" t="str">
        <f>'BASE METAS)'!Q398</f>
        <v>Planeación y conducción del desarrollo integral del estado</v>
      </c>
      <c r="R396" s="5697" t="str">
        <f>'BASE METAS)'!R398</f>
        <v>Fortalecimiento del sistema integral de planeación del estado</v>
      </c>
      <c r="S396" s="5697" t="str">
        <f>'BASE METAS)'!S398</f>
        <v>Información para la planeación del desarrollo</v>
      </c>
      <c r="T396" s="5706" t="str">
        <f>'BASE METAS)'!T398</f>
        <v>Información catastral</v>
      </c>
      <c r="U396" s="7729" t="str">
        <f>'BASE METAS)'!U398</f>
        <v>EFECTUAR LA ACTUALIZACIÓN DEL REGISTRO GRÁFICO DEL INVENTARIO ANALÍTICO DE BIENES INMUEBLES LOCALIZADOS DENTRO DEL TERRITORIO MUNICIPAL Y SU REPRESENTACIÓN GRÁFICA EN LA CARTOGRAFÍA CATASTRAL, EMPLEANDO LA NORMATIVIDAD Y TÉCNICAS ESTABLECIDAS POR EL IGECEM.
ELABORAR LAS PROPUESTAS DE ACTUALIZACIÓN DE ÁREAS HOMOGÉNEAS, TABLAS DE VALOR Y VALORES UNITARIOS DE SUELO DE LOS INMUEBLES LOCALIZADOS EN EL TERRITORIO MUNICIPAL, APLICANDO LAS NORMAS Y PROCEDIMIENTOS ESTABLECIDOS EN EL MANUAL CASTASTRAL Y SU REGLAMENTO.</v>
      </c>
      <c r="V396" s="5697" t="str">
        <f>'BASE METAS)'!V398</f>
        <v>Gobierno de Resultados</v>
      </c>
      <c r="W396" s="5694">
        <f>'BASE METAS)'!W398</f>
        <v>5531206</v>
      </c>
      <c r="X396" s="7102" t="str">
        <f>'BASE METAS)'!X398</f>
        <v xml:space="preserve">DEPARTAMENTO DE CATASTRO </v>
      </c>
      <c r="Y396" s="1399">
        <f>'BASE METAS)'!Y398</f>
        <v>1</v>
      </c>
      <c r="Z396" s="1400" t="str">
        <f>'BASE METAS)'!Z398</f>
        <v>ACTUALIZAR LOS VALORES CATASTRALES AL REGISTRO ALFANUMERICO DE LOS PREDIOS DE ACUERDO A SUS CARACTERISTICAS TECNICO ADMINISTRATIVAS</v>
      </c>
      <c r="AA396" s="1204" t="str">
        <f>'BASE METAS)'!AA398</f>
        <v>PREDIO</v>
      </c>
      <c r="AB396" s="1428">
        <f>'BASE METAS)'!AB398</f>
        <v>5000</v>
      </c>
      <c r="AC396" s="1429">
        <f>'BASE METAS)'!AC398</f>
        <v>1500</v>
      </c>
      <c r="AD396" s="1403">
        <f>'BASE METAS)'!AD398</f>
        <v>0.3</v>
      </c>
      <c r="AE396" s="1429">
        <f>'BASE METAS)'!AE398</f>
        <v>1750</v>
      </c>
      <c r="AF396" s="1403">
        <f>'BASE METAS)'!AF398</f>
        <v>0.35</v>
      </c>
      <c r="AG396" s="1429">
        <f>'BASE METAS)'!AG398</f>
        <v>920</v>
      </c>
      <c r="AH396" s="1431">
        <f>'BASE METAS)'!AH398</f>
        <v>0.184</v>
      </c>
      <c r="AI396" s="1429">
        <f>'BASE METAS)'!AI398</f>
        <v>750</v>
      </c>
      <c r="AJ396" s="1403">
        <f>'BASE METAS)'!AJ398</f>
        <v>0.15</v>
      </c>
      <c r="AK396" s="613">
        <f>'BASE METAS)'!AK398</f>
        <v>0.98399999999999987</v>
      </c>
      <c r="AL396" s="1407">
        <f>'BASE METAS)'!AL398</f>
        <v>1</v>
      </c>
      <c r="AM396" s="1048" t="str">
        <f>'BASE METAS)'!AM398</f>
        <v xml:space="preserve">COBERTURA EN LA ACTUALIZACIÓN DEL VALOR CATASTRAL DE PREDIOS </v>
      </c>
      <c r="AN396" s="1343">
        <f>'BASE METAS)'!AN398</f>
        <v>0</v>
      </c>
      <c r="AO396" s="1439" t="str">
        <f>'BASE METAS)'!AU398</f>
        <v>DESEMPEÑO</v>
      </c>
      <c r="AP396" s="1440" t="str">
        <f>'BASE METAS)'!AO398</f>
        <v>NÚMERO DE PREDIOS A LOS QUE SE ACTUALIZÓ VALOR CATASTRAL</v>
      </c>
      <c r="AQ396" s="1441" t="str">
        <f>'BASE METAS)'!AP398</f>
        <v xml:space="preserve">NÚMERO DE PREDIOS A LOS QUE SE PROGRAMÓ ACTUALIZAR EL VALOR  </v>
      </c>
      <c r="AR396" s="1">
        <f>'BASE METAS)'!AQ398</f>
        <v>100</v>
      </c>
      <c r="AS396" s="1444" t="str">
        <f>'BASE METAS)'!AR398</f>
        <v>PREDIO</v>
      </c>
      <c r="AT396" s="1444" t="str">
        <f>'BASE METAS)'!AS398</f>
        <v>EFICIENCIA</v>
      </c>
      <c r="AU396" s="1500">
        <f>'BASE METAS)'!BO398</f>
        <v>0</v>
      </c>
      <c r="AV396" s="1">
        <f>'BASE METAS)'!BQ398</f>
        <v>5000</v>
      </c>
      <c r="AW396" s="1352">
        <f>'BASE METAS)'!BR398</f>
        <v>0</v>
      </c>
      <c r="AX396" s="1">
        <f>'BASE METAS)'!BS398</f>
        <v>1750</v>
      </c>
      <c r="AY396" s="1">
        <f>'BASE METAS)'!BT398</f>
        <v>1196</v>
      </c>
      <c r="AZ396" s="1">
        <f>'BASE METAS)'!BU398</f>
        <v>554</v>
      </c>
      <c r="BA396" s="1352">
        <f>'BASE METAS)'!BV398</f>
        <v>0.68342857142857139</v>
      </c>
      <c r="BB396" s="1352">
        <f>'BASE METAS)'!BW398</f>
        <v>2431</v>
      </c>
      <c r="BC396" s="1352">
        <f>'BASE METAS)'!BX398</f>
        <v>2569</v>
      </c>
      <c r="BD396" s="1352">
        <f>'BASE METAS)'!BY398</f>
        <v>0.48620000000000002</v>
      </c>
      <c r="BE396" s="1352">
        <f>'BASE METAS)'!CG398</f>
        <v>1235</v>
      </c>
      <c r="BF396" s="1352">
        <f>'BASE METAS)'!CJ398</f>
        <v>0</v>
      </c>
      <c r="BG396" s="1352">
        <f>'BASE METAS)'!CK398</f>
        <v>0</v>
      </c>
      <c r="BH396" s="1352">
        <f>'BASE METAS)'!CL398</f>
        <v>0</v>
      </c>
      <c r="BI396" s="1">
        <f>'BASE METAS)'!CM398</f>
        <v>0</v>
      </c>
      <c r="BJ396" s="1">
        <f>'BASE METAS)'!CN398</f>
        <v>0</v>
      </c>
      <c r="BK396" s="1">
        <f>'BASE METAS)'!CO398</f>
        <v>0</v>
      </c>
      <c r="BL396" s="1">
        <f>'BASE METAS)'!CP398</f>
        <v>0</v>
      </c>
      <c r="BM396" s="1">
        <f>'BASE METAS)'!CQ398</f>
        <v>0</v>
      </c>
      <c r="BN396" s="1">
        <f>'BASE METAS)'!CR398</f>
        <v>0</v>
      </c>
      <c r="BO396" s="1">
        <f>'BASE METAS)'!CS398</f>
        <v>0</v>
      </c>
      <c r="BP396" s="1">
        <f>'BASE METAS)'!CT398</f>
        <v>0</v>
      </c>
      <c r="BQ396" s="1">
        <f>'BASE METAS)'!CU398</f>
        <v>0</v>
      </c>
      <c r="BR396" s="1">
        <f>'BASE METAS)'!CV398</f>
        <v>0</v>
      </c>
      <c r="BS396" s="1">
        <f>'BASE METAS)'!CW398</f>
        <v>0</v>
      </c>
      <c r="BT396" s="1">
        <f>'BASE METAS)'!CX398</f>
        <v>0</v>
      </c>
      <c r="BU396" s="1">
        <f>'BASE METAS)'!FA398</f>
        <v>5000</v>
      </c>
      <c r="BV396" s="1">
        <f>'BASE METAS)'!FB398</f>
        <v>0</v>
      </c>
      <c r="BW396" s="1">
        <f>'BASE METAS)'!FC398</f>
        <v>461</v>
      </c>
      <c r="BX396" s="1">
        <f>'BASE METAS)'!FD398</f>
        <v>405</v>
      </c>
      <c r="BY396" s="1">
        <f>'BASE METAS)'!FE398</f>
        <v>56</v>
      </c>
      <c r="BZ396" s="1">
        <f>'BASE METAS)'!FF398</f>
        <v>0.87852494577006512</v>
      </c>
      <c r="CA396" s="1">
        <f>'BASE METAS)'!FG398</f>
        <v>1640</v>
      </c>
      <c r="CB396" s="1">
        <f>'BASE METAS)'!FH398</f>
        <v>3360</v>
      </c>
      <c r="CC396" s="1">
        <f>'BASE METAS)'!FI398</f>
        <v>0.32800000000000001</v>
      </c>
      <c r="CD396" s="1">
        <f>'BASE METAS)'!FJ398</f>
        <v>5000</v>
      </c>
      <c r="CE396" s="1">
        <f>'BASE METAS)'!FK398</f>
        <v>0</v>
      </c>
      <c r="CF396" s="1">
        <f>'BASE METAS)'!FL398</f>
        <v>461</v>
      </c>
      <c r="CG396" s="1">
        <f>'BASE METAS)'!FM398</f>
        <v>424</v>
      </c>
    </row>
    <row r="397" spans="1:85" ht="110.25" customHeight="1" x14ac:dyDescent="0.2">
      <c r="A397" s="1">
        <f>'BASE METAS)'!A399</f>
        <v>0</v>
      </c>
      <c r="B397" s="7156"/>
      <c r="C397" s="5686"/>
      <c r="D397" s="6797"/>
      <c r="E397" s="6797"/>
      <c r="F397" s="6797"/>
      <c r="G397" s="6797"/>
      <c r="H397" s="6797"/>
      <c r="I397" s="6797"/>
      <c r="J397" s="6797"/>
      <c r="K397" s="6797"/>
      <c r="L397" s="6797"/>
      <c r="M397" s="6797"/>
      <c r="N397" s="6797"/>
      <c r="O397" s="6797"/>
      <c r="P397" s="6797"/>
      <c r="Q397" s="6797"/>
      <c r="R397" s="6797"/>
      <c r="S397" s="6797"/>
      <c r="T397" s="6797"/>
      <c r="U397" s="7731"/>
      <c r="V397" s="5699"/>
      <c r="W397" s="5696"/>
      <c r="X397" s="7103"/>
      <c r="Y397" s="1399">
        <f>'BASE METAS)'!Y399</f>
        <v>2</v>
      </c>
      <c r="Z397" s="1400" t="str">
        <f>'BASE METAS)'!Z399</f>
        <v>ANALIZAR Y ELABORAR LAS ACCIONES DE VERIFICACION QUE IMPLIQUE UN INCREMENTO, UN DECREMENTO O RATIFICACION DE LOS VALORES UNITARIOS DE SUELO Y CONSTRUCCION PARA ACTUALIZAR LOS VALORES CATASTRALES Y ASI COADYUVAR EN LA RECAUDACION DE LOS IMPUESTOS INMOBILIARIOS</v>
      </c>
      <c r="AA397" s="1204" t="str">
        <f>'BASE METAS)'!AA399</f>
        <v>PREDIO</v>
      </c>
      <c r="AB397" s="1428">
        <f>'BASE METAS)'!AB399</f>
        <v>6000</v>
      </c>
      <c r="AC397" s="1430">
        <f>'BASE METAS)'!AC399</f>
        <v>1000</v>
      </c>
      <c r="AD397" s="1403">
        <f>'BASE METAS)'!AD399</f>
        <v>0.16666666666666666</v>
      </c>
      <c r="AE397" s="1430">
        <f>'BASE METAS)'!AE399</f>
        <v>670</v>
      </c>
      <c r="AF397" s="1403">
        <f>'BASE METAS)'!AF399</f>
        <v>0.11166666666666666</v>
      </c>
      <c r="AG397" s="1430">
        <f>'BASE METAS)'!AG399</f>
        <v>3000</v>
      </c>
      <c r="AH397" s="1403">
        <f>'BASE METAS)'!AH399</f>
        <v>0.5</v>
      </c>
      <c r="AI397" s="1430">
        <f>'BASE METAS)'!AI399</f>
        <v>1350</v>
      </c>
      <c r="AJ397" s="1403">
        <f>'BASE METAS)'!AJ399</f>
        <v>0.22500000000000001</v>
      </c>
      <c r="AK397" s="228">
        <f>'BASE METAS)'!AK399</f>
        <v>1.0033333333333334</v>
      </c>
      <c r="AL397" s="1442">
        <f>'BASE METAS)'!AL399</f>
        <v>2</v>
      </c>
      <c r="AM397" s="1048" t="str">
        <f>'BASE METAS)'!AM399</f>
        <v xml:space="preserve">INCREMENTO DE CONTRIBUYENTES EN EL PADRÓN DE PREDIAL </v>
      </c>
      <c r="AN397" s="1443">
        <f>'BASE METAS)'!AN399</f>
        <v>0</v>
      </c>
      <c r="AO397" s="1439" t="str">
        <f>'BASE METAS)'!AU399</f>
        <v>DESEMPEÑO</v>
      </c>
      <c r="AP397" s="1440" t="str">
        <f>'BASE METAS)'!AO399</f>
        <v>NÚMERO DE PREDIOS REGISTRADOS</v>
      </c>
      <c r="AQ397" s="1440" t="str">
        <f>'BASE METAS)'!AP399</f>
        <v>NÚMERO DE PREDIOS QUE SE PROGRAMÓ PARA REGISTRAR</v>
      </c>
      <c r="AR397" s="1">
        <f>'BASE METAS)'!AQ399</f>
        <v>100</v>
      </c>
      <c r="AS397" s="1444" t="str">
        <f>'BASE METAS)'!AR399</f>
        <v>PREDIO</v>
      </c>
      <c r="AT397" s="1444" t="str">
        <f>'BASE METAS)'!AS399</f>
        <v>EFICIENCIA</v>
      </c>
      <c r="AU397" s="1500">
        <f>'BASE METAS)'!BO399</f>
        <v>0</v>
      </c>
      <c r="AV397" s="1">
        <f>'BASE METAS)'!BQ399</f>
        <v>6000</v>
      </c>
      <c r="AW397" s="1352">
        <f>'BASE METAS)'!AL391</f>
        <v>2</v>
      </c>
      <c r="AX397" s="1">
        <f>'BASE METAS)'!BS399</f>
        <v>670</v>
      </c>
      <c r="AY397" s="1">
        <f>'BASE METAS)'!BT399</f>
        <v>526</v>
      </c>
      <c r="AZ397" s="1">
        <f>'BASE METAS)'!BU399</f>
        <v>144</v>
      </c>
      <c r="BA397" s="1352">
        <f>'BASE METAS)'!BV399</f>
        <v>0.78507462686567164</v>
      </c>
      <c r="BB397" s="1352">
        <f>'BASE METAS)'!BW399</f>
        <v>1661</v>
      </c>
      <c r="BC397" s="1352">
        <f>'BASE METAS)'!BX399</f>
        <v>4339</v>
      </c>
      <c r="BD397" s="1352">
        <f>'BASE METAS)'!BY399</f>
        <v>0.27683333333333332</v>
      </c>
      <c r="BE397" s="1352" t="str">
        <f>'BASE METAS)'!AR391</f>
        <v>PESOS</v>
      </c>
      <c r="BF397" s="1352" t="e">
        <f>'BASE METAS)'!#REF!</f>
        <v>#REF!</v>
      </c>
      <c r="BG397" s="1352" t="str">
        <f>'BASE METAS)'!AS391</f>
        <v>EFICIENCIA</v>
      </c>
      <c r="BH397" s="1352">
        <f>'BASE METAS)'!CL399</f>
        <v>0</v>
      </c>
      <c r="BI397" s="1">
        <f>'BASE METAS)'!CM399</f>
        <v>0</v>
      </c>
      <c r="BJ397" s="1">
        <f>'BASE METAS)'!CN399</f>
        <v>0</v>
      </c>
      <c r="BK397" s="1">
        <f>'BASE METAS)'!CO399</f>
        <v>0</v>
      </c>
      <c r="BL397" s="1">
        <f>'BASE METAS)'!CP399</f>
        <v>0</v>
      </c>
      <c r="BM397" s="1">
        <f>'BASE METAS)'!CQ399</f>
        <v>0</v>
      </c>
      <c r="BN397" s="1">
        <f>'BASE METAS)'!CR399</f>
        <v>0</v>
      </c>
      <c r="BO397" s="1">
        <f>'BASE METAS)'!CS399</f>
        <v>0</v>
      </c>
      <c r="BP397" s="1">
        <f>'BASE METAS)'!CT399</f>
        <v>0</v>
      </c>
      <c r="BQ397" s="1">
        <f>'BASE METAS)'!CU399</f>
        <v>0</v>
      </c>
      <c r="BR397" s="1">
        <f>'BASE METAS)'!CV399</f>
        <v>0</v>
      </c>
      <c r="BS397" s="1">
        <f>'BASE METAS)'!CW399</f>
        <v>0</v>
      </c>
      <c r="BT397" s="1">
        <f>'BASE METAS)'!CX399</f>
        <v>0</v>
      </c>
      <c r="BU397" s="1">
        <f>'BASE METAS)'!FA399</f>
        <v>6000</v>
      </c>
      <c r="BV397" s="1">
        <f>'BASE METAS)'!FB399</f>
        <v>0</v>
      </c>
      <c r="BW397" s="1">
        <f>'BASE METAS)'!FC399</f>
        <v>500</v>
      </c>
      <c r="BX397" s="1">
        <f>'BASE METAS)'!FD399</f>
        <v>196</v>
      </c>
      <c r="BY397" s="1">
        <f>'BASE METAS)'!FE399</f>
        <v>304</v>
      </c>
      <c r="BZ397" s="1">
        <f>'BASE METAS)'!FF399</f>
        <v>0.39200000000000002</v>
      </c>
      <c r="CA397" s="1">
        <f>'BASE METAS)'!FG399</f>
        <v>1331</v>
      </c>
      <c r="CB397" s="1">
        <f>'BASE METAS)'!FH399</f>
        <v>4669</v>
      </c>
      <c r="CC397" s="1">
        <f>'BASE METAS)'!FI399</f>
        <v>0.22183333333333333</v>
      </c>
      <c r="CD397" s="1">
        <f>'BASE METAS)'!FJ399</f>
        <v>6000</v>
      </c>
      <c r="CE397" s="1">
        <f>'BASE METAS)'!FK399</f>
        <v>0</v>
      </c>
      <c r="CF397" s="1">
        <f>'BASE METAS)'!FL399</f>
        <v>170</v>
      </c>
      <c r="CG397" s="1">
        <f>'BASE METAS)'!FM399</f>
        <v>158</v>
      </c>
    </row>
    <row r="398" spans="1:85" ht="45" customHeight="1" x14ac:dyDescent="0.25">
      <c r="A398" s="1">
        <f>'BASE METAS)'!A400</f>
        <v>61</v>
      </c>
      <c r="B398" s="7156"/>
      <c r="C398" s="5684">
        <f>'BASE METAS)'!C400</f>
        <v>1504</v>
      </c>
      <c r="D398" s="5684">
        <f>'BASE METAS)'!D400</f>
        <v>5</v>
      </c>
      <c r="E398" s="5684" t="str">
        <f>'BASE METAS)'!E400</f>
        <v xml:space="preserve">REGISTRO Y CONTROL DE CAJA Y TESORERÍA </v>
      </c>
      <c r="F398" s="6798" t="str">
        <f>'BASE METAS)'!F400</f>
        <v>L00</v>
      </c>
      <c r="G398" s="6798" t="str">
        <f>'BASE METAS)'!G400</f>
        <v>119</v>
      </c>
      <c r="H398" s="5706" t="str">
        <f>'BASE METAS)'!H400</f>
        <v>06</v>
      </c>
      <c r="I398" s="5706" t="str">
        <f>'BASE METAS)'!I400</f>
        <v>01</v>
      </c>
      <c r="J398" s="5706" t="str">
        <f>'BASE METAS)'!J400</f>
        <v>02</v>
      </c>
      <c r="K398" s="5706" t="str">
        <f>'BASE METAS)'!K400</f>
        <v>04</v>
      </c>
      <c r="L398" s="5706" t="str">
        <f>'BASE METAS)'!L400</f>
        <v>01</v>
      </c>
      <c r="M398" s="5706" t="str">
        <f>'BASE METAS)'!M400</f>
        <v>101</v>
      </c>
      <c r="N398" s="5706" t="str">
        <f>'BASE METAS)'!N400</f>
        <v>Tesorería</v>
      </c>
      <c r="O398" s="5706" t="str">
        <f>'BASE METAS)'!O400</f>
        <v>Contabilidad</v>
      </c>
      <c r="P398" s="5697" t="str">
        <f>'BASE METAS)'!P400</f>
        <v>Administración y fortalecimiento de la hacienda pública</v>
      </c>
      <c r="Q398" s="5697" t="str">
        <f>'BASE METAS)'!Q400</f>
        <v>Recaudación y administración de la hacienda pública</v>
      </c>
      <c r="R398" s="5697" t="str">
        <f>'BASE METAS)'!R400</f>
        <v>Fortalecimiento de los ingresos</v>
      </c>
      <c r="S398" s="5706" t="str">
        <f>'BASE METAS)'!S400</f>
        <v>Tesorería</v>
      </c>
      <c r="T398" s="5697" t="str">
        <f>'BASE METAS)'!T400</f>
        <v>Registro y control de caja y tesorería</v>
      </c>
      <c r="U398" s="5697" t="str">
        <f>'BASE METAS)'!U400</f>
        <v>ORIENTAR LOS RECURSOS EN OBRAS Y SERVICIOS QUE ATIENDAN A LA DEMANDA SOCIAL, ASI COMO COADYUVAR A UNA ESTABILIDAD FINANCIERA SÓLIDA.</v>
      </c>
      <c r="V398" s="5697" t="str">
        <f>'BASE METAS)'!V400</f>
        <v>Tlalnepantla 
Solidario</v>
      </c>
      <c r="W398" s="5694">
        <f>'BASE METAS)'!W400</f>
        <v>4652248</v>
      </c>
      <c r="X398" s="7102" t="str">
        <f>'BASE METAS)'!X400</f>
        <v>DEPARTAMENTO DE CUENTA PÚBLICA Y SOLVENTACIONES</v>
      </c>
      <c r="Y398" s="1399">
        <f>'BASE METAS)'!Y400</f>
        <v>1</v>
      </c>
      <c r="Z398" s="1399" t="str">
        <f>'BASE METAS)'!Z400</f>
        <v>CONTROLAR Y REGISTRAR LOS MOVIMIENTOS CONTABLES EN TIEMPO Y FORMA</v>
      </c>
      <c r="AA398" s="1204" t="str">
        <f>'BASE METAS)'!AA400</f>
        <v>POLIZA</v>
      </c>
      <c r="AB398" s="1401">
        <f>'BASE METAS)'!AB400</f>
        <v>22500</v>
      </c>
      <c r="AC398" s="1402">
        <f>'BASE METAS)'!AC400</f>
        <v>5625</v>
      </c>
      <c r="AD398" s="1403">
        <f>'BASE METAS)'!AD400</f>
        <v>0.25</v>
      </c>
      <c r="AE398" s="1402">
        <f>'BASE METAS)'!AE400</f>
        <v>5625</v>
      </c>
      <c r="AF398" s="1403">
        <f>'BASE METAS)'!AF400</f>
        <v>0.25</v>
      </c>
      <c r="AG398" s="1402">
        <f>'BASE METAS)'!AG400</f>
        <v>5625</v>
      </c>
      <c r="AH398" s="1403">
        <f>'BASE METAS)'!AH400</f>
        <v>0.25</v>
      </c>
      <c r="AI398" s="1402">
        <f>'BASE METAS)'!AI400</f>
        <v>5625</v>
      </c>
      <c r="AJ398" s="1403">
        <f>'BASE METAS)'!AJ400</f>
        <v>0.25</v>
      </c>
      <c r="AK398" s="228">
        <f>'BASE METAS)'!AK400</f>
        <v>1</v>
      </c>
      <c r="AL398" s="129">
        <f>'BASE METAS)'!AL400</f>
        <v>1</v>
      </c>
      <c r="AM398" s="1406" t="str">
        <f>'BASE METAS)'!AM400</f>
        <v>REGISTROS CONTABLES</v>
      </c>
      <c r="AN398" s="1418" t="str">
        <f>'BASE METAS)'!AN400</f>
        <v>MIDE EL AVANCE EN EL REGISTRO DE LAS POLIZAS CONTABLES</v>
      </c>
      <c r="AO398" s="1344" t="str">
        <f>'BASE METAS)'!AU400</f>
        <v>DESEMPEÑO</v>
      </c>
      <c r="AP398" s="1418" t="str">
        <f>'BASE METAS)'!AO400</f>
        <v>POLIZAS REGISTRADAS</v>
      </c>
      <c r="AQ398" s="1418" t="str">
        <f>'BASE METAS)'!AP400</f>
        <v>POLIZAS PROGRAMAS AL MES EN QUE SE REPORTA</v>
      </c>
      <c r="AR398" s="1343">
        <f>'BASE METAS)'!AQ400</f>
        <v>100</v>
      </c>
      <c r="AS398" s="1326" t="str">
        <f>'BASE METAS)'!AR400</f>
        <v>POLIZA</v>
      </c>
      <c r="AT398" s="1407" t="str">
        <f>'BASE METAS)'!AS400</f>
        <v>EFICIENCIA</v>
      </c>
      <c r="AU398" s="1501">
        <f>'BASE METAS)'!BO400</f>
        <v>0</v>
      </c>
      <c r="AV398" s="1">
        <f>'BASE METAS)'!BQ400</f>
        <v>22500</v>
      </c>
      <c r="AW398" s="1432">
        <f>'BASE METAS)'!BR392</f>
        <v>0</v>
      </c>
      <c r="AX398" s="962">
        <f>'BASE METAS)'!BS400</f>
        <v>5625</v>
      </c>
      <c r="AY398" s="962">
        <f>'BASE METAS)'!BT400</f>
        <v>4771</v>
      </c>
      <c r="AZ398" s="962">
        <f>'BASE METAS)'!BU400</f>
        <v>854</v>
      </c>
      <c r="BA398" s="1433">
        <f>'BASE METAS)'!BV400</f>
        <v>0.84817777777777781</v>
      </c>
      <c r="BB398" s="1434">
        <f>'BASE METAS)'!BW400</f>
        <v>6213</v>
      </c>
      <c r="BC398" s="1434">
        <f>'BASE METAS)'!BX400</f>
        <v>16287</v>
      </c>
      <c r="BD398" s="1352">
        <f>'BASE METAS)'!BY400</f>
        <v>0.27613333333333334</v>
      </c>
      <c r="BE398" s="1352" t="e">
        <f>'BASE METAS)'!#REF!</f>
        <v>#REF!</v>
      </c>
      <c r="BF398" s="1352" t="e">
        <f>'BASE METAS)'!#REF!</f>
        <v>#REF!</v>
      </c>
      <c r="BG398" s="1352" t="e">
        <f>'BASE METAS)'!#REF!</f>
        <v>#REF!</v>
      </c>
      <c r="BH398" s="1352">
        <f>'BASE METAS)'!CL400</f>
        <v>0</v>
      </c>
      <c r="BI398" s="1">
        <f>'BASE METAS)'!CM400</f>
        <v>0</v>
      </c>
      <c r="BJ398" s="1">
        <f>'BASE METAS)'!CN400</f>
        <v>0</v>
      </c>
      <c r="BK398" s="1">
        <f>'BASE METAS)'!CO400</f>
        <v>0</v>
      </c>
      <c r="BL398" s="1">
        <f>'BASE METAS)'!CP400</f>
        <v>0</v>
      </c>
      <c r="BM398" s="1">
        <f>'BASE METAS)'!CQ400</f>
        <v>0</v>
      </c>
      <c r="BN398" s="1">
        <f>'BASE METAS)'!CR400</f>
        <v>0</v>
      </c>
      <c r="BO398" s="1">
        <f>'BASE METAS)'!CS400</f>
        <v>0</v>
      </c>
      <c r="BP398" s="1">
        <f>'BASE METAS)'!CT400</f>
        <v>0</v>
      </c>
      <c r="BQ398" s="1">
        <f>'BASE METAS)'!CU400</f>
        <v>0</v>
      </c>
      <c r="BR398" s="1">
        <f>'BASE METAS)'!CV400</f>
        <v>0</v>
      </c>
      <c r="BS398" s="1">
        <f>'BASE METAS)'!CW400</f>
        <v>0</v>
      </c>
      <c r="BT398" s="1">
        <f>'BASE METAS)'!CX400</f>
        <v>0</v>
      </c>
      <c r="BU398" s="1">
        <f>'BASE METAS)'!FA400</f>
        <v>22500</v>
      </c>
      <c r="BV398" s="1">
        <f>'BASE METAS)'!FB400</f>
        <v>0</v>
      </c>
      <c r="BW398" s="1">
        <f>'BASE METAS)'!FC400</f>
        <v>1650</v>
      </c>
      <c r="BX398" s="1">
        <f>'BASE METAS)'!FD400</f>
        <v>1642</v>
      </c>
      <c r="BY398" s="1">
        <f>'BASE METAS)'!FE400</f>
        <v>8</v>
      </c>
      <c r="BZ398" s="1">
        <f>'BASE METAS)'!FF400</f>
        <v>0.99515151515151512</v>
      </c>
      <c r="CA398" s="1">
        <f>'BASE METAS)'!FG400</f>
        <v>3084</v>
      </c>
      <c r="CB398" s="1">
        <f>'BASE METAS)'!FH400</f>
        <v>19416</v>
      </c>
      <c r="CC398" s="1">
        <f>'BASE METAS)'!FI400</f>
        <v>0.13706666666666667</v>
      </c>
      <c r="CD398" s="1">
        <f>'BASE METAS)'!FJ400</f>
        <v>22500</v>
      </c>
      <c r="CE398" s="1">
        <f>'BASE METAS)'!FK400</f>
        <v>0</v>
      </c>
      <c r="CF398" s="1">
        <f>'BASE METAS)'!FL400</f>
        <v>1925</v>
      </c>
      <c r="CG398" s="1">
        <f>'BASE METAS)'!FM400</f>
        <v>1652</v>
      </c>
    </row>
    <row r="399" spans="1:85" ht="48" x14ac:dyDescent="0.25">
      <c r="A399" s="1">
        <f>'BASE METAS)'!A401</f>
        <v>0</v>
      </c>
      <c r="B399" s="7156"/>
      <c r="C399" s="5685"/>
      <c r="D399" s="5685"/>
      <c r="E399" s="5685"/>
      <c r="F399" s="6799"/>
      <c r="G399" s="6799"/>
      <c r="H399" s="5707"/>
      <c r="I399" s="5707"/>
      <c r="J399" s="5707"/>
      <c r="K399" s="5707"/>
      <c r="L399" s="5707"/>
      <c r="M399" s="5707"/>
      <c r="N399" s="5707"/>
      <c r="O399" s="5707"/>
      <c r="P399" s="5698"/>
      <c r="Q399" s="5698"/>
      <c r="R399" s="5698"/>
      <c r="S399" s="5707"/>
      <c r="T399" s="5698"/>
      <c r="U399" s="5698"/>
      <c r="V399" s="5698"/>
      <c r="W399" s="5695"/>
      <c r="X399" s="7145"/>
      <c r="Y399" s="1404">
        <f>'BASE METAS)'!Y401</f>
        <v>2</v>
      </c>
      <c r="Z399" s="1399" t="str">
        <f>'BASE METAS)'!Z401</f>
        <v>INTEGRAR Y ENTREGAR OPORTUNAMENTE LOS INFORMES MENSUALES AL OSFEM</v>
      </c>
      <c r="AA399" s="1204" t="str">
        <f>'BASE METAS)'!AA401</f>
        <v>INFORME</v>
      </c>
      <c r="AB399" s="1401">
        <f>'BASE METAS)'!AB401</f>
        <v>12</v>
      </c>
      <c r="AC399" s="1405">
        <f>'BASE METAS)'!AC401</f>
        <v>3</v>
      </c>
      <c r="AD399" s="1403">
        <f>'BASE METAS)'!AD401</f>
        <v>0.25</v>
      </c>
      <c r="AE399" s="1405">
        <f>'BASE METAS)'!AE401</f>
        <v>3</v>
      </c>
      <c r="AF399" s="1403">
        <f>'BASE METAS)'!AF401</f>
        <v>0.25</v>
      </c>
      <c r="AG399" s="1405">
        <f>'BASE METAS)'!AG401</f>
        <v>3</v>
      </c>
      <c r="AH399" s="1403">
        <f>'BASE METAS)'!AH401</f>
        <v>0.25</v>
      </c>
      <c r="AI399" s="1405">
        <f>'BASE METAS)'!AI401</f>
        <v>3</v>
      </c>
      <c r="AJ399" s="1403">
        <f>'BASE METAS)'!AJ401</f>
        <v>0.25</v>
      </c>
      <c r="AK399" s="228">
        <f>'BASE METAS)'!AK401</f>
        <v>1</v>
      </c>
      <c r="AL399" s="129">
        <f>'BASE METAS)'!AL401</f>
        <v>2</v>
      </c>
      <c r="AM399" s="1406" t="str">
        <f>'BASE METAS)'!AM401</f>
        <v xml:space="preserve">INFORMES FINANCIEROS MENSUALES </v>
      </c>
      <c r="AN399" s="1418" t="str">
        <f>'BASE METAS)'!AN401</f>
        <v>MIDE EL AVANCE EN EL NUMERO DE INFORMES FINANCIEROS MENSUALES RENDIDOS AL OSFEM</v>
      </c>
      <c r="AO399" s="1344" t="str">
        <f>'BASE METAS)'!AU401</f>
        <v>DESEMPEÑO</v>
      </c>
      <c r="AP399" s="1418" t="str">
        <f>'BASE METAS)'!AO401</f>
        <v>INFORMES ENTREGADOS EN TIEMPO Y FORMA</v>
      </c>
      <c r="AQ399" s="1418" t="str">
        <f>'BASE METAS)'!AP401</f>
        <v>INFORMES PROGRAMADOS AL MES EN QUE SE REPORTA</v>
      </c>
      <c r="AR399" s="1343">
        <f>'BASE METAS)'!AQ401</f>
        <v>100</v>
      </c>
      <c r="AS399" s="1326" t="str">
        <f>'BASE METAS)'!AR401</f>
        <v>INFORME</v>
      </c>
      <c r="AT399" s="1407" t="str">
        <f>'BASE METAS)'!AS401</f>
        <v>EFICIENCIA</v>
      </c>
      <c r="AU399" s="1501">
        <f>'BASE METAS)'!BO401</f>
        <v>0</v>
      </c>
      <c r="AV399" s="1">
        <f>'BASE METAS)'!BQ401</f>
        <v>12</v>
      </c>
      <c r="AW399" s="1432">
        <f>'BASE METAS)'!BR393</f>
        <v>0</v>
      </c>
      <c r="AX399" s="962">
        <f>'BASE METAS)'!BS401</f>
        <v>3</v>
      </c>
      <c r="AY399" s="962">
        <f>'BASE METAS)'!BT401</f>
        <v>3</v>
      </c>
      <c r="AZ399" s="962">
        <f>'BASE METAS)'!BU401</f>
        <v>0</v>
      </c>
      <c r="BA399" s="1435">
        <f>'BASE METAS)'!BV401</f>
        <v>1</v>
      </c>
      <c r="BB399" s="1434">
        <f>'BASE METAS)'!BW401</f>
        <v>6</v>
      </c>
      <c r="BC399" s="1434">
        <f>'BASE METAS)'!BX401</f>
        <v>6</v>
      </c>
      <c r="BD399" s="1352">
        <f>'BASE METAS)'!BY401</f>
        <v>0.5</v>
      </c>
      <c r="BE399" s="1352">
        <f>'BASE METAS)'!CG401</f>
        <v>3</v>
      </c>
      <c r="BF399" s="1352">
        <f>'BASE METAS)'!CJ401</f>
        <v>0</v>
      </c>
      <c r="BG399" s="1352">
        <f>'BASE METAS)'!CK401</f>
        <v>0</v>
      </c>
      <c r="BH399" s="1352">
        <f>'BASE METAS)'!CL401</f>
        <v>0</v>
      </c>
      <c r="BI399" s="1">
        <f>'BASE METAS)'!CM401</f>
        <v>0</v>
      </c>
      <c r="BJ399" s="1">
        <f>'BASE METAS)'!CN401</f>
        <v>0</v>
      </c>
      <c r="BK399" s="1">
        <f>'BASE METAS)'!CO401</f>
        <v>0</v>
      </c>
      <c r="BL399" s="1">
        <f>'BASE METAS)'!CP401</f>
        <v>0</v>
      </c>
      <c r="BM399" s="1">
        <f>'BASE METAS)'!CQ401</f>
        <v>0</v>
      </c>
      <c r="BN399" s="1">
        <f>'BASE METAS)'!CR401</f>
        <v>0</v>
      </c>
      <c r="BO399" s="1">
        <f>'BASE METAS)'!CS401</f>
        <v>0</v>
      </c>
      <c r="BP399" s="1">
        <f>'BASE METAS)'!CT401</f>
        <v>0</v>
      </c>
      <c r="BQ399" s="1">
        <f>'BASE METAS)'!CU401</f>
        <v>0</v>
      </c>
      <c r="BR399" s="1">
        <f>'BASE METAS)'!CV401</f>
        <v>0</v>
      </c>
      <c r="BS399" s="1">
        <f>'BASE METAS)'!CW401</f>
        <v>0</v>
      </c>
      <c r="BT399" s="1">
        <f>'BASE METAS)'!CX401</f>
        <v>0</v>
      </c>
      <c r="BU399" s="1">
        <f>'BASE METAS)'!FA401</f>
        <v>12</v>
      </c>
      <c r="BV399" s="1">
        <f>'BASE METAS)'!FB401</f>
        <v>0</v>
      </c>
      <c r="BW399" s="1">
        <f>'BASE METAS)'!FC401</f>
        <v>1</v>
      </c>
      <c r="BX399" s="1">
        <f>'BASE METAS)'!FD401</f>
        <v>1</v>
      </c>
      <c r="BY399" s="1">
        <f>'BASE METAS)'!FE401</f>
        <v>0</v>
      </c>
      <c r="BZ399" s="1">
        <f>'BASE METAS)'!FF401</f>
        <v>1</v>
      </c>
      <c r="CA399" s="1">
        <f>'BASE METAS)'!FG401</f>
        <v>4</v>
      </c>
      <c r="CB399" s="1">
        <f>'BASE METAS)'!FH401</f>
        <v>8</v>
      </c>
      <c r="CC399" s="1">
        <f>'BASE METAS)'!FI401</f>
        <v>0.33333333333333331</v>
      </c>
      <c r="CD399" s="1">
        <f>'BASE METAS)'!FJ401</f>
        <v>12</v>
      </c>
      <c r="CE399" s="1">
        <f>'BASE METAS)'!FK401</f>
        <v>0</v>
      </c>
      <c r="CF399" s="1">
        <f>'BASE METAS)'!FL401</f>
        <v>1</v>
      </c>
      <c r="CG399" s="1">
        <f>'BASE METAS)'!FM401</f>
        <v>1</v>
      </c>
    </row>
    <row r="400" spans="1:85" ht="48" customHeight="1" x14ac:dyDescent="0.25">
      <c r="A400" s="1">
        <f>'BASE METAS)'!A402</f>
        <v>0</v>
      </c>
      <c r="B400" s="7156"/>
      <c r="C400" s="5685"/>
      <c r="D400" s="5685"/>
      <c r="E400" s="5685"/>
      <c r="F400" s="6799"/>
      <c r="G400" s="6799"/>
      <c r="H400" s="5707"/>
      <c r="I400" s="5707"/>
      <c r="J400" s="5707"/>
      <c r="K400" s="5707"/>
      <c r="L400" s="5707"/>
      <c r="M400" s="5707"/>
      <c r="N400" s="5707"/>
      <c r="O400" s="5707"/>
      <c r="P400" s="5698"/>
      <c r="Q400" s="5698"/>
      <c r="R400" s="5698"/>
      <c r="S400" s="5707"/>
      <c r="T400" s="5698"/>
      <c r="U400" s="5698"/>
      <c r="V400" s="5698"/>
      <c r="W400" s="5695"/>
      <c r="X400" s="7145"/>
      <c r="Y400" s="1399">
        <f>'BASE METAS)'!Y402</f>
        <v>3</v>
      </c>
      <c r="Z400" s="1399" t="str">
        <f>'BASE METAS)'!Z402</f>
        <v>INTEGRAR Y ENTREGAR OPORTUNAMENTE LA CUENTA PUBLICA ANUAL AL OSFEM</v>
      </c>
      <c r="AA400" s="1204" t="str">
        <f>'BASE METAS)'!AA402</f>
        <v>INFORME</v>
      </c>
      <c r="AB400" s="1401">
        <f>'BASE METAS)'!AB402</f>
        <v>1</v>
      </c>
      <c r="AC400" s="1405">
        <f>'BASE METAS)'!AC402</f>
        <v>1</v>
      </c>
      <c r="AD400" s="1403">
        <f>'BASE METAS)'!AD402</f>
        <v>1</v>
      </c>
      <c r="AE400" s="1405">
        <f>'BASE METAS)'!AE402</f>
        <v>0</v>
      </c>
      <c r="AF400" s="1403">
        <f>'BASE METAS)'!AF402</f>
        <v>0</v>
      </c>
      <c r="AG400" s="1405">
        <f>'BASE METAS)'!AG402</f>
        <v>0</v>
      </c>
      <c r="AH400" s="1403">
        <f>'BASE METAS)'!AH402</f>
        <v>0</v>
      </c>
      <c r="AI400" s="1405">
        <f>'BASE METAS)'!AI402</f>
        <v>0</v>
      </c>
      <c r="AJ400" s="1403">
        <f>'BASE METAS)'!AJ402</f>
        <v>0</v>
      </c>
      <c r="AK400" s="228">
        <f>'BASE METAS)'!AK402</f>
        <v>1</v>
      </c>
      <c r="AL400" s="129">
        <f>'BASE METAS)'!AL402</f>
        <v>3</v>
      </c>
      <c r="AM400" s="1406" t="str">
        <f>'BASE METAS)'!AM402</f>
        <v>CUENTA PUBLICA ANUAL</v>
      </c>
      <c r="AN400" s="1418" t="str">
        <f>'BASE METAS)'!AN402</f>
        <v>MIDE EL AVANCE EN LA ENTREGA DE LA CUENTA PUBLICA DEL EJERCICIO INMEDIATO ANTERIOR</v>
      </c>
      <c r="AO400" s="1344" t="str">
        <f>'BASE METAS)'!AU402</f>
        <v>DESEMPEÑO</v>
      </c>
      <c r="AP400" s="1418" t="str">
        <f>'BASE METAS)'!AO402</f>
        <v>CUENTA PUBLICA ENTREGADA EN TIEMPO Y FORMA</v>
      </c>
      <c r="AQ400" s="1418" t="str">
        <f>'BASE METAS)'!AP402</f>
        <v>CUENTA PUBLICA PROGRAMADA AL MES EN QUE SE REPORTA</v>
      </c>
      <c r="AR400" s="1343">
        <f>'BASE METAS)'!AQ402</f>
        <v>100</v>
      </c>
      <c r="AS400" s="1326" t="str">
        <f>'BASE METAS)'!AR402</f>
        <v>INFORME</v>
      </c>
      <c r="AT400" s="1407" t="str">
        <f>'BASE METAS)'!AS402</f>
        <v>EFICIENCIA</v>
      </c>
      <c r="AU400" s="1501">
        <f>'BASE METAS)'!BO402</f>
        <v>0</v>
      </c>
      <c r="AV400" s="1">
        <f>'BASE METAS)'!BQ402</f>
        <v>1</v>
      </c>
      <c r="AW400" s="1352">
        <f>'BASE METAS)'!BR394</f>
        <v>0</v>
      </c>
      <c r="AX400" s="962">
        <f>'BASE METAS)'!BS402</f>
        <v>0</v>
      </c>
      <c r="AY400" s="962">
        <f>'BASE METAS)'!BT402</f>
        <v>1</v>
      </c>
      <c r="AZ400" s="962">
        <f>'BASE METAS)'!BU402</f>
        <v>-1</v>
      </c>
      <c r="BA400" s="1352" t="e">
        <f>'BASE METAS)'!BV402</f>
        <v>#DIV/0!</v>
      </c>
      <c r="BB400" s="1352">
        <f>'BASE METAS)'!BW402</f>
        <v>1</v>
      </c>
      <c r="BC400" s="1352">
        <f>'BASE METAS)'!BX402</f>
        <v>0</v>
      </c>
      <c r="BD400" s="1352">
        <f>'BASE METAS)'!BY402</f>
        <v>1</v>
      </c>
      <c r="BE400" s="1352">
        <f>'BASE METAS)'!CG402</f>
        <v>0</v>
      </c>
      <c r="BF400" s="1352">
        <f>'BASE METAS)'!CJ402</f>
        <v>0</v>
      </c>
      <c r="BG400" s="1352">
        <f>'BASE METAS)'!CK402</f>
        <v>0</v>
      </c>
      <c r="BH400" s="1352">
        <f>'BASE METAS)'!CL402</f>
        <v>0</v>
      </c>
      <c r="BI400" s="1">
        <f>'BASE METAS)'!CM402</f>
        <v>0</v>
      </c>
      <c r="BJ400" s="1">
        <f>'BASE METAS)'!CN402</f>
        <v>0</v>
      </c>
      <c r="BK400" s="1">
        <f>'BASE METAS)'!CO402</f>
        <v>0</v>
      </c>
      <c r="BL400" s="1">
        <f>'BASE METAS)'!CP402</f>
        <v>0</v>
      </c>
      <c r="BM400" s="1">
        <f>'BASE METAS)'!CQ402</f>
        <v>0</v>
      </c>
      <c r="BN400" s="1">
        <f>'BASE METAS)'!CR402</f>
        <v>0</v>
      </c>
      <c r="BO400" s="1">
        <f>'BASE METAS)'!CS402</f>
        <v>0</v>
      </c>
      <c r="BP400" s="1">
        <f>'BASE METAS)'!CT402</f>
        <v>0</v>
      </c>
      <c r="BQ400" s="1">
        <f>'BASE METAS)'!CU402</f>
        <v>0</v>
      </c>
      <c r="BR400" s="1">
        <f>'BASE METAS)'!CV402</f>
        <v>0</v>
      </c>
      <c r="BS400" s="1">
        <f>'BASE METAS)'!CW402</f>
        <v>0</v>
      </c>
      <c r="BT400" s="1">
        <f>'BASE METAS)'!CX402</f>
        <v>0</v>
      </c>
      <c r="BU400" s="1">
        <f>'BASE METAS)'!FA402</f>
        <v>1</v>
      </c>
      <c r="BV400" s="1">
        <f>'BASE METAS)'!FB402</f>
        <v>0</v>
      </c>
      <c r="BW400" s="1">
        <f>'BASE METAS)'!FC402</f>
        <v>0</v>
      </c>
      <c r="BX400" s="1">
        <f>'BASE METAS)'!FD402</f>
        <v>1</v>
      </c>
      <c r="BY400" s="1">
        <f>'BASE METAS)'!FE402</f>
        <v>-1</v>
      </c>
      <c r="BZ400" s="1" t="e">
        <f>'BASE METAS)'!FF402</f>
        <v>#DIV/0!</v>
      </c>
      <c r="CA400" s="1">
        <f>'BASE METAS)'!FG402</f>
        <v>1</v>
      </c>
      <c r="CB400" s="1">
        <f>'BASE METAS)'!FH402</f>
        <v>0</v>
      </c>
      <c r="CC400" s="1">
        <f>'BASE METAS)'!FI402</f>
        <v>1</v>
      </c>
      <c r="CD400" s="1">
        <f>'BASE METAS)'!FJ402</f>
        <v>1</v>
      </c>
      <c r="CE400" s="1">
        <f>'BASE METAS)'!FK402</f>
        <v>0</v>
      </c>
      <c r="CF400" s="1">
        <f>'BASE METAS)'!FL402</f>
        <v>0</v>
      </c>
      <c r="CG400" s="1">
        <f>'BASE METAS)'!FM402</f>
        <v>0</v>
      </c>
    </row>
    <row r="401" spans="1:85" ht="60" x14ac:dyDescent="0.25">
      <c r="A401" s="1">
        <f>'BASE METAS)'!A403</f>
        <v>0</v>
      </c>
      <c r="B401" s="7156"/>
      <c r="C401" s="5686"/>
      <c r="D401" s="5686"/>
      <c r="E401" s="5686"/>
      <c r="F401" s="6800"/>
      <c r="G401" s="6800"/>
      <c r="H401" s="5708"/>
      <c r="I401" s="5708"/>
      <c r="J401" s="5708"/>
      <c r="K401" s="5708"/>
      <c r="L401" s="5708"/>
      <c r="M401" s="5708"/>
      <c r="N401" s="5708"/>
      <c r="O401" s="5708"/>
      <c r="P401" s="5699"/>
      <c r="Q401" s="5699"/>
      <c r="R401" s="5699"/>
      <c r="S401" s="5708"/>
      <c r="T401" s="5699"/>
      <c r="U401" s="5699"/>
      <c r="V401" s="5699"/>
      <c r="W401" s="5696"/>
      <c r="X401" s="7103"/>
      <c r="Y401" s="1399">
        <f>'BASE METAS)'!Y403</f>
        <v>4</v>
      </c>
      <c r="Z401" s="1399" t="str">
        <f>'BASE METAS)'!Z403</f>
        <v>INTEGRAR Y ENTREGAR OPORTUNAMENTE LOS INFORMES MENSUALES DEL SIAVAMEN A LA DIRECCION GENERAL DE PLANEACION Y GASTO PUBLICO</v>
      </c>
      <c r="AA401" s="1204" t="str">
        <f>'BASE METAS)'!AA403</f>
        <v>INFORME</v>
      </c>
      <c r="AB401" s="1401">
        <f>'BASE METAS)'!AB403</f>
        <v>12</v>
      </c>
      <c r="AC401" s="1405">
        <f>'BASE METAS)'!AC403</f>
        <v>3</v>
      </c>
      <c r="AD401" s="1403">
        <f>'BASE METAS)'!AD403</f>
        <v>0.25</v>
      </c>
      <c r="AE401" s="1405">
        <f>'BASE METAS)'!AE403</f>
        <v>3</v>
      </c>
      <c r="AF401" s="1403">
        <f>'BASE METAS)'!AF403</f>
        <v>0.25</v>
      </c>
      <c r="AG401" s="1405">
        <f>'BASE METAS)'!AG403</f>
        <v>3</v>
      </c>
      <c r="AH401" s="1403">
        <f>'BASE METAS)'!AH403</f>
        <v>0.25</v>
      </c>
      <c r="AI401" s="1405">
        <f>'BASE METAS)'!AI403</f>
        <v>3</v>
      </c>
      <c r="AJ401" s="1403">
        <f>'BASE METAS)'!AJ403</f>
        <v>0.25</v>
      </c>
      <c r="AK401" s="228">
        <f>'BASE METAS)'!AK403</f>
        <v>1</v>
      </c>
      <c r="AL401" s="129">
        <f>'BASE METAS)'!AL403</f>
        <v>4</v>
      </c>
      <c r="AM401" s="1406" t="str">
        <f>'BASE METAS)'!AM403</f>
        <v xml:space="preserve">INFORMES DE AVANCE DEL RAMO 33 </v>
      </c>
      <c r="AN401" s="1418" t="str">
        <f>'BASE METAS)'!AN403</f>
        <v>MIDE EL AVANCE EN EL NUMERO DE INFORMES MENSUALES REGISTRADOS EN EL SIAVAMEN</v>
      </c>
      <c r="AO401" s="1344" t="str">
        <f>'BASE METAS)'!AU403</f>
        <v>DESEMPEÑO</v>
      </c>
      <c r="AP401" s="1418" t="str">
        <f>'BASE METAS)'!AO403</f>
        <v>INFORMES REGISTRADOS EN SIAVAMEN EN TIEMPO Y FORMA</v>
      </c>
      <c r="AQ401" s="1418" t="str">
        <f>'BASE METAS)'!AP403</f>
        <v>INFORMES PROGRAMADOS AL MES EN QUE SE REPORTA</v>
      </c>
      <c r="AR401" s="1343">
        <f>'BASE METAS)'!AQ403</f>
        <v>100</v>
      </c>
      <c r="AS401" s="1326" t="str">
        <f>'BASE METAS)'!AR403</f>
        <v>INFORME</v>
      </c>
      <c r="AT401" s="1407" t="str">
        <f>'BASE METAS)'!AS403</f>
        <v>EFICIENCIA</v>
      </c>
      <c r="AU401" s="1501">
        <f>'BASE METAS)'!BO403</f>
        <v>0</v>
      </c>
      <c r="AV401" s="1">
        <f>'BASE METAS)'!BQ403</f>
        <v>12</v>
      </c>
      <c r="AW401" s="1432">
        <f>'BASE METAS)'!BR395</f>
        <v>0</v>
      </c>
      <c r="AX401" s="967">
        <f>'BASE METAS)'!BS403</f>
        <v>3</v>
      </c>
      <c r="AY401" s="967">
        <f>'BASE METAS)'!BT403</f>
        <v>4</v>
      </c>
      <c r="AZ401" s="967">
        <f>'BASE METAS)'!BU403</f>
        <v>-1</v>
      </c>
      <c r="BA401" s="1435">
        <f>'BASE METAS)'!BV403</f>
        <v>1.3333333333333333</v>
      </c>
      <c r="BB401" s="1434">
        <f>'BASE METAS)'!BW403</f>
        <v>6</v>
      </c>
      <c r="BC401" s="1434">
        <f>'BASE METAS)'!BX403</f>
        <v>6</v>
      </c>
      <c r="BD401" s="1352">
        <f>'BASE METAS)'!BY403</f>
        <v>0.5</v>
      </c>
      <c r="BE401" s="1352">
        <f>'BASE METAS)'!CG403</f>
        <v>2</v>
      </c>
      <c r="BF401" s="1352">
        <f>'BASE METAS)'!CJ403</f>
        <v>0</v>
      </c>
      <c r="BG401" s="1352">
        <f>'BASE METAS)'!CK403</f>
        <v>0</v>
      </c>
      <c r="BH401" s="1352">
        <f>'BASE METAS)'!CL403</f>
        <v>0</v>
      </c>
      <c r="BI401" s="1">
        <f>'BASE METAS)'!CM403</f>
        <v>0</v>
      </c>
      <c r="BJ401" s="1">
        <f>'BASE METAS)'!CN403</f>
        <v>0</v>
      </c>
      <c r="BK401" s="1">
        <f>'BASE METAS)'!CO403</f>
        <v>0</v>
      </c>
      <c r="BL401" s="1">
        <f>'BASE METAS)'!CP403</f>
        <v>0</v>
      </c>
      <c r="BM401" s="1">
        <f>'BASE METAS)'!CQ403</f>
        <v>0</v>
      </c>
      <c r="BN401" s="1">
        <f>'BASE METAS)'!CR403</f>
        <v>0</v>
      </c>
      <c r="BO401" s="1">
        <f>'BASE METAS)'!CS403</f>
        <v>0</v>
      </c>
      <c r="BP401" s="1">
        <f>'BASE METAS)'!CT403</f>
        <v>0</v>
      </c>
      <c r="BQ401" s="1">
        <f>'BASE METAS)'!CU403</f>
        <v>0</v>
      </c>
      <c r="BR401" s="1">
        <f>'BASE METAS)'!CV403</f>
        <v>0</v>
      </c>
      <c r="BS401" s="1">
        <f>'BASE METAS)'!CW403</f>
        <v>0</v>
      </c>
      <c r="BT401" s="1">
        <f>'BASE METAS)'!CX403</f>
        <v>0</v>
      </c>
      <c r="BU401" s="1">
        <f>'BASE METAS)'!FA403</f>
        <v>12</v>
      </c>
      <c r="BV401" s="1">
        <f>'BASE METAS)'!FB403</f>
        <v>0</v>
      </c>
      <c r="BW401" s="1">
        <f>'BASE METAS)'!FC403</f>
        <v>1</v>
      </c>
      <c r="BX401" s="1">
        <f>'BASE METAS)'!FD403</f>
        <v>2</v>
      </c>
      <c r="BY401" s="1">
        <f>'BASE METAS)'!FE403</f>
        <v>-1</v>
      </c>
      <c r="BZ401" s="1">
        <f>'BASE METAS)'!FF403</f>
        <v>2</v>
      </c>
      <c r="CA401" s="1">
        <f>'BASE METAS)'!FG403</f>
        <v>4</v>
      </c>
      <c r="CB401" s="1">
        <f>'BASE METAS)'!FH403</f>
        <v>8</v>
      </c>
      <c r="CC401" s="1">
        <f>'BASE METAS)'!FI403</f>
        <v>0.33333333333333331</v>
      </c>
      <c r="CD401" s="1">
        <f>'BASE METAS)'!FJ403</f>
        <v>12</v>
      </c>
      <c r="CE401" s="1">
        <f>'BASE METAS)'!FK403</f>
        <v>0</v>
      </c>
      <c r="CF401" s="1">
        <f>'BASE METAS)'!FL403</f>
        <v>1</v>
      </c>
      <c r="CG401" s="1">
        <f>'BASE METAS)'!FM403</f>
        <v>1</v>
      </c>
    </row>
    <row r="402" spans="1:85" ht="45" customHeight="1" x14ac:dyDescent="0.2">
      <c r="A402" s="1">
        <f>'BASE METAS)'!A404</f>
        <v>62</v>
      </c>
      <c r="B402" s="7156"/>
      <c r="C402" s="1343">
        <f>'BASE METAS)'!C404</f>
        <v>1505</v>
      </c>
      <c r="D402" s="1343">
        <f>'BASE METAS)'!D404</f>
        <v>6</v>
      </c>
      <c r="E402" s="5684" t="str">
        <f>'BASE METAS)'!E404</f>
        <v xml:space="preserve">REGISTRO Y CONTROL DE CAJA Y TESORERÍA </v>
      </c>
      <c r="F402" s="6798" t="str">
        <f>'BASE METAS)'!F404</f>
        <v>L00</v>
      </c>
      <c r="G402" s="6798" t="str">
        <f>'BASE METAS)'!G404</f>
        <v>139</v>
      </c>
      <c r="H402" s="5706" t="str">
        <f>'BASE METAS)'!H404</f>
        <v>06</v>
      </c>
      <c r="I402" s="5706" t="str">
        <f>'BASE METAS)'!I404</f>
        <v>01</v>
      </c>
      <c r="J402" s="5706" t="str">
        <f>'BASE METAS)'!J404</f>
        <v>02</v>
      </c>
      <c r="K402" s="5706" t="str">
        <f>'BASE METAS)'!K404</f>
        <v>04</v>
      </c>
      <c r="L402" s="5706" t="str">
        <f>'BASE METAS)'!L404</f>
        <v>01</v>
      </c>
      <c r="M402" s="5706" t="str">
        <f>'BASE METAS)'!M404</f>
        <v>101</v>
      </c>
      <c r="N402" s="5706" t="str">
        <f>'BASE METAS)'!N404</f>
        <v>Tesorería</v>
      </c>
      <c r="O402" s="5706" t="str">
        <f>'BASE METAS)'!O404</f>
        <v>Control Social</v>
      </c>
      <c r="P402" s="5697" t="str">
        <f>'BASE METAS)'!P404</f>
        <v>Administración y fortalecimiento de la hacienda pública</v>
      </c>
      <c r="Q402" s="5697" t="str">
        <f>'BASE METAS)'!Q404</f>
        <v>Recaudación y administración de la hacienda pública</v>
      </c>
      <c r="R402" s="5697" t="str">
        <f>'BASE METAS)'!R404</f>
        <v>Fortalecimiento de los ingresos</v>
      </c>
      <c r="S402" s="5706" t="str">
        <f>'BASE METAS)'!S404</f>
        <v>Tesorería</v>
      </c>
      <c r="T402" s="5697" t="str">
        <f>'BASE METAS)'!T404</f>
        <v>Registro y control de caja y tesorería</v>
      </c>
      <c r="U402" s="5697" t="str">
        <f>'BASE METAS)'!U404</f>
        <v>ORIENTAR LOS RECURSOS EN OBRAS Y SERVICIOS QUE ATIENDAN A LA DEMANDA SOCIAL, ASI COMO COADYUVAR A UNA ESTABILIDAD FINANCIERA SÓLIDA.</v>
      </c>
      <c r="V402" s="7106" t="str">
        <f>'BASE METAS)'!V404</f>
        <v>Financiamiento para el Desarrollo</v>
      </c>
      <c r="W402" s="5694">
        <f>'BASE METAS)'!W404</f>
        <v>39404391</v>
      </c>
      <c r="X402" s="7102" t="str">
        <f>'BASE METAS)'!X404</f>
        <v>TESORERÍA MUNICIPAL</v>
      </c>
      <c r="Y402" s="1385">
        <f>'BASE METAS)'!Y404</f>
        <v>1</v>
      </c>
      <c r="Z402" s="1386" t="str">
        <f>'BASE METAS)'!Z404</f>
        <v>EJERCER EL GASTO CORRIENTE CONFORME AL PRESUPUESTO AUTORIZADO Y MODIFICADO</v>
      </c>
      <c r="AA402" s="1387" t="str">
        <f>'BASE METAS)'!AA404</f>
        <v>PESOS</v>
      </c>
      <c r="AB402" s="1387">
        <f>'BASE METAS)'!AB404</f>
        <v>1980074227.2920001</v>
      </c>
      <c r="AC402" s="1410">
        <f>'BASE METAS)'!AC404</f>
        <v>563966364.06166673</v>
      </c>
      <c r="AD402" s="1403">
        <f>'BASE METAS)'!AD404</f>
        <v>0.28482081948663179</v>
      </c>
      <c r="AE402" s="1410">
        <f>'BASE METAS)'!AE404</f>
        <v>425223843.29166663</v>
      </c>
      <c r="AF402" s="1403">
        <f>'BASE METAS)'!AF404</f>
        <v>0.21475146609691173</v>
      </c>
      <c r="AG402" s="1410">
        <f>'BASE METAS)'!AG404</f>
        <v>398189429.05666667</v>
      </c>
      <c r="AH402" s="1403">
        <f>'BASE METAS)'!AH404</f>
        <v>0.20109823337342292</v>
      </c>
      <c r="AI402" s="1410">
        <f>'BASE METAS)'!AI404</f>
        <v>592694590.88199997</v>
      </c>
      <c r="AJ402" s="1403">
        <f>'BASE METAS)'!AJ404</f>
        <v>0.29932948104303353</v>
      </c>
      <c r="AK402" s="228">
        <f>'BASE METAS)'!AK404</f>
        <v>1</v>
      </c>
      <c r="AL402" s="934">
        <f>'BASE METAS)'!AL404</f>
        <v>5</v>
      </c>
      <c r="AM402" s="1" t="str">
        <f>'BASE METAS)'!AM404</f>
        <v xml:space="preserve">EFICIENCIA EN CUENTA CORRIENTE </v>
      </c>
      <c r="AN402" s="1" t="str">
        <f>'BASE METAS)'!AN404</f>
        <v>CONSIDERA EL PORCENTAJE QUE REPRESENTA LAS ASIGNACIONES DE LOS CAPITULOS DE SERVICIOS PERSONALES, MATERIALES Y SUMINISTROS Y SERVICIOS GENERALES CON RESPECTO A LOS INGRESOS TOTALES</v>
      </c>
      <c r="AO402" s="1" t="str">
        <f>'BASE METAS)'!AU404</f>
        <v>DESEMPEÑO</v>
      </c>
      <c r="AP402" s="1" t="str">
        <f>'BASE METAS)'!AO404</f>
        <v>TOTAL DE INGRESOS - GASTO CORRIENTE</v>
      </c>
      <c r="AQ402" s="1" t="str">
        <f>'BASE METAS)'!AP404</f>
        <v>TOTAL DE INGRESOS</v>
      </c>
      <c r="AR402" s="1389">
        <f>'BASE METAS)'!AQ404</f>
        <v>100</v>
      </c>
      <c r="AS402" s="1390" t="str">
        <f>'BASE METAS)'!AR404</f>
        <v>PESOS</v>
      </c>
      <c r="AT402" s="1391" t="str">
        <f>'BASE METAS)'!AS404</f>
        <v>EFICIENCIA</v>
      </c>
      <c r="AU402" s="1501">
        <f>'BASE METAS)'!BO404</f>
        <v>5.6666672229766846E-2</v>
      </c>
      <c r="AV402" s="1">
        <f>'BASE METAS)'!BQ404</f>
        <v>1980074227.2920001</v>
      </c>
      <c r="AW402" s="1436">
        <f>'BASE METAS)'!BR396</f>
        <v>0</v>
      </c>
      <c r="AX402" s="967">
        <f>'BASE METAS)'!BS404</f>
        <v>425223843.33000004</v>
      </c>
      <c r="AY402" s="967">
        <f>'BASE METAS)'!BT404</f>
        <v>442749069</v>
      </c>
      <c r="AZ402" s="967">
        <f>'BASE METAS)'!BU404</f>
        <v>-17525225.669999957</v>
      </c>
      <c r="BA402" s="1435">
        <f>'BASE METAS)'!BV404</f>
        <v>1.0412141180342969</v>
      </c>
      <c r="BB402" s="1437">
        <f>'BASE METAS)'!BW404</f>
        <v>867810551</v>
      </c>
      <c r="BC402" s="1437">
        <f>'BASE METAS)'!BX404</f>
        <v>1112263676.2920001</v>
      </c>
      <c r="BD402" s="1352">
        <f>'BASE METAS)'!BY404</f>
        <v>0.43827172690734922</v>
      </c>
      <c r="BE402" s="1352">
        <f>'BASE METAS)'!CG404</f>
        <v>425061482</v>
      </c>
      <c r="BF402" s="1352">
        <f>'BASE METAS)'!CJ404</f>
        <v>2957790.42</v>
      </c>
      <c r="BG402" s="1352">
        <f>'BASE METAS)'!CK404</f>
        <v>0</v>
      </c>
      <c r="BH402" s="1352">
        <f>'BASE METAS)'!CL404</f>
        <v>0</v>
      </c>
      <c r="BI402" s="1">
        <f>'BASE METAS)'!CM404</f>
        <v>0</v>
      </c>
      <c r="BJ402" s="1">
        <f>'BASE METAS)'!CN404</f>
        <v>0</v>
      </c>
      <c r="BK402" s="1">
        <f>'BASE METAS)'!CO404</f>
        <v>0</v>
      </c>
      <c r="BL402" s="1">
        <f>'BASE METAS)'!CP404</f>
        <v>0</v>
      </c>
      <c r="BM402" s="1">
        <f>'BASE METAS)'!CQ404</f>
        <v>0</v>
      </c>
      <c r="BN402" s="1">
        <f>'BASE METAS)'!CR404</f>
        <v>0</v>
      </c>
      <c r="BO402" s="1">
        <f>'BASE METAS)'!CS404</f>
        <v>0</v>
      </c>
      <c r="BP402" s="1">
        <f>'BASE METAS)'!CT404</f>
        <v>0</v>
      </c>
      <c r="BQ402" s="1">
        <f>'BASE METAS)'!CU404</f>
        <v>0</v>
      </c>
      <c r="BR402" s="1">
        <f>'BASE METAS)'!CV404</f>
        <v>0</v>
      </c>
      <c r="BS402" s="1">
        <f>'BASE METAS)'!CW404</f>
        <v>0</v>
      </c>
      <c r="BT402" s="1">
        <f>'BASE METAS)'!CX404</f>
        <v>0</v>
      </c>
      <c r="BU402" s="1">
        <f>'BASE METAS)'!FA404</f>
        <v>1980074227.29</v>
      </c>
      <c r="BV402" s="1">
        <f>'BASE METAS)'!FB404</f>
        <v>0</v>
      </c>
      <c r="BW402" s="1">
        <f>'BASE METAS)'!FC404</f>
        <v>151903164.33000001</v>
      </c>
      <c r="BX402" s="1">
        <f>'BASE METAS)'!FD404</f>
        <v>179246412</v>
      </c>
      <c r="BY402" s="1">
        <f>'BASE METAS)'!FE404</f>
        <v>-27343247.669999987</v>
      </c>
      <c r="BZ402" s="1">
        <f>'BASE METAS)'!FF404</f>
        <v>1.1800044639662575</v>
      </c>
      <c r="CA402" s="1">
        <f>'BASE METAS)'!FG404</f>
        <v>604307894</v>
      </c>
      <c r="CB402" s="1">
        <f>'BASE METAS)'!FH404</f>
        <v>1375766333.29</v>
      </c>
      <c r="CC402" s="1">
        <f>'BASE METAS)'!FI404</f>
        <v>0.30519456577497972</v>
      </c>
      <c r="CD402" s="1">
        <f>'BASE METAS)'!FJ404</f>
        <v>1980074227.29</v>
      </c>
      <c r="CE402" s="1">
        <f>'BASE METAS)'!FK404</f>
        <v>0</v>
      </c>
      <c r="CF402" s="1">
        <f>'BASE METAS)'!FL404</f>
        <v>135468459</v>
      </c>
      <c r="CG402" s="1">
        <f>'BASE METAS)'!FM404</f>
        <v>152762370</v>
      </c>
    </row>
    <row r="403" spans="1:85" ht="15" customHeight="1" x14ac:dyDescent="0.25">
      <c r="A403" s="1">
        <f>'BASE METAS)'!A405</f>
        <v>0</v>
      </c>
      <c r="B403" s="7156"/>
      <c r="C403" s="1343">
        <f>'BASE METAS)'!C405</f>
        <v>0</v>
      </c>
      <c r="D403" s="1343">
        <f>'BASE METAS)'!D405</f>
        <v>0</v>
      </c>
      <c r="E403" s="5685"/>
      <c r="F403" s="6799"/>
      <c r="G403" s="6799"/>
      <c r="H403" s="5707"/>
      <c r="I403" s="5707"/>
      <c r="J403" s="5707"/>
      <c r="K403" s="5707"/>
      <c r="L403" s="5707"/>
      <c r="M403" s="5707"/>
      <c r="N403" s="5707"/>
      <c r="O403" s="5707"/>
      <c r="P403" s="5698"/>
      <c r="Q403" s="5698"/>
      <c r="R403" s="5698"/>
      <c r="S403" s="5707"/>
      <c r="T403" s="5698"/>
      <c r="U403" s="5698"/>
      <c r="V403" s="7107"/>
      <c r="W403" s="5695"/>
      <c r="X403" s="7145"/>
      <c r="Y403" s="1411">
        <f>'BASE METAS)'!Y405</f>
        <v>2</v>
      </c>
      <c r="Z403" s="1386" t="str">
        <f>'BASE METAS)'!Z405</f>
        <v>REGISTRAR EL GASTO DE INVERSIÓN PRESUPUESTADO</v>
      </c>
      <c r="AA403" s="1387" t="str">
        <f>'BASE METAS)'!AA405</f>
        <v>PESOS</v>
      </c>
      <c r="AB403" s="1387">
        <f>'BASE METAS)'!AB405</f>
        <v>732403090.57000005</v>
      </c>
      <c r="AC403" s="1395">
        <f>'BASE METAS)'!AC405</f>
        <v>261304383.79000002</v>
      </c>
      <c r="AD403" s="1403">
        <f>'BASE METAS)'!AD405</f>
        <v>0.35677673559055745</v>
      </c>
      <c r="AE403" s="1395">
        <f>'BASE METAS)'!AE405</f>
        <v>279834143.58000004</v>
      </c>
      <c r="AF403" s="1403">
        <f>'BASE METAS)'!AF405</f>
        <v>0.38207668315847265</v>
      </c>
      <c r="AG403" s="1395">
        <f>'BASE METAS)'!AG405</f>
        <v>152238371.39999998</v>
      </c>
      <c r="AH403" s="1403">
        <f>'BASE METAS)'!AH405</f>
        <v>0.20786145410926507</v>
      </c>
      <c r="AI403" s="1395">
        <f>'BASE METAS)'!AI405</f>
        <v>39026191.799999997</v>
      </c>
      <c r="AJ403" s="1403">
        <f>'BASE METAS)'!AJ405</f>
        <v>5.3285127141704809E-2</v>
      </c>
      <c r="AK403" s="228">
        <f>'BASE METAS)'!AK405</f>
        <v>1</v>
      </c>
      <c r="AL403" s="934">
        <f>'BASE METAS)'!AL405</f>
        <v>6</v>
      </c>
      <c r="AM403" s="1" t="str">
        <f>'BASE METAS)'!AM405</f>
        <v xml:space="preserve">EFICIENCIA EN EL REGISTRO DEL GASTO DE INVERSION </v>
      </c>
      <c r="AN403" s="1" t="str">
        <f>'BASE METAS)'!AN405</f>
        <v>MIDE EL AVANCE EN EL REGISTRO DEL GASTO DE INVERSION, RESPECTO AL PRESUPUESTADO</v>
      </c>
      <c r="AO403" s="1" t="str">
        <f>'BASE METAS)'!AU405</f>
        <v>DESEMPEÑO</v>
      </c>
      <c r="AP403" s="1" t="str">
        <f>'BASE METAS)'!AO405</f>
        <v>TOTAL DE GASTO DE INVERSIÓN REGISTRADO</v>
      </c>
      <c r="AQ403" s="1" t="str">
        <f>'BASE METAS)'!AP405</f>
        <v>TOTAL DE GASTO DE INVERSIÓN PRESUPÚESTADO</v>
      </c>
      <c r="AR403" s="1394">
        <f>'BASE METAS)'!AQ405</f>
        <v>100</v>
      </c>
      <c r="AS403" s="1393" t="str">
        <f>'BASE METAS)'!AR405</f>
        <v>PESOS</v>
      </c>
      <c r="AT403" s="1392" t="str">
        <f>'BASE METAS)'!AS405</f>
        <v>EFICIENCIA</v>
      </c>
      <c r="AU403" s="1500">
        <f>'BASE METAS)'!BO405</f>
        <v>0.39999997615814209</v>
      </c>
      <c r="AV403" s="1">
        <f>'BASE METAS)'!BQ405</f>
        <v>732403090.57000005</v>
      </c>
      <c r="AW403" s="1432">
        <f>'BASE METAS)'!AL392</f>
        <v>3</v>
      </c>
      <c r="AX403" s="7386">
        <f>'BASE METAS)'!BS405</f>
        <v>279834143.57999998</v>
      </c>
      <c r="AY403" s="7386"/>
      <c r="AZ403" s="967">
        <f>'BASE METAS)'!BU405</f>
        <v>179082081.57999998</v>
      </c>
      <c r="BA403" s="1435">
        <f>'BASE METAS)'!BV405</f>
        <v>0.3600420617407491</v>
      </c>
      <c r="BB403" s="1434">
        <f>'BASE METAS)'!BW405</f>
        <v>114951257</v>
      </c>
      <c r="BC403" s="1434">
        <f>'BASE METAS)'!BX405</f>
        <v>617451833.57000005</v>
      </c>
      <c r="BD403" s="1352">
        <f>'BASE METAS)'!BY405</f>
        <v>0.15695080820936738</v>
      </c>
      <c r="BE403" s="1352" t="str">
        <f>'BASE METAS)'!AR392</f>
        <v>PESOS</v>
      </c>
      <c r="BF403" s="1352" t="e">
        <f>'BASE METAS)'!#REF!</f>
        <v>#REF!</v>
      </c>
      <c r="BG403" s="1352" t="str">
        <f>'BASE METAS)'!AS392</f>
        <v>EFICIENCIA</v>
      </c>
      <c r="BH403" s="1352">
        <f>'BASE METAS)'!CL405</f>
        <v>0</v>
      </c>
      <c r="BI403" s="1">
        <f>'BASE METAS)'!CM405</f>
        <v>0</v>
      </c>
      <c r="BJ403" s="1">
        <f>'BASE METAS)'!CN405</f>
        <v>0</v>
      </c>
      <c r="BK403" s="1">
        <f>'BASE METAS)'!CO405</f>
        <v>0</v>
      </c>
      <c r="BL403" s="1">
        <f>'BASE METAS)'!CP405</f>
        <v>0</v>
      </c>
      <c r="BM403" s="1">
        <f>'BASE METAS)'!CQ405</f>
        <v>0</v>
      </c>
      <c r="BN403" s="1">
        <f>'BASE METAS)'!CR405</f>
        <v>0</v>
      </c>
      <c r="BO403" s="1">
        <f>'BASE METAS)'!CS405</f>
        <v>0</v>
      </c>
      <c r="BP403" s="1">
        <f>'BASE METAS)'!CT405</f>
        <v>0</v>
      </c>
      <c r="BQ403" s="1">
        <f>'BASE METAS)'!CU405</f>
        <v>0</v>
      </c>
      <c r="BR403" s="1">
        <f>'BASE METAS)'!CV405</f>
        <v>0</v>
      </c>
      <c r="BS403" s="1">
        <f>'BASE METAS)'!CW405</f>
        <v>0</v>
      </c>
      <c r="BT403" s="1">
        <f>'BASE METAS)'!CX405</f>
        <v>0</v>
      </c>
      <c r="BU403" s="1">
        <f>'BASE METAS)'!FA405</f>
        <v>732403090.57000005</v>
      </c>
      <c r="BV403" s="1">
        <f>'BASE METAS)'!FB405</f>
        <v>0</v>
      </c>
      <c r="BW403" s="1">
        <f>'BASE METAS)'!FC405</f>
        <v>86774881.579999998</v>
      </c>
      <c r="BX403" s="1">
        <f>'BASE METAS)'!FD405</f>
        <v>34716375</v>
      </c>
      <c r="BY403" s="1">
        <f>'BASE METAS)'!FE405</f>
        <v>52058506.579999998</v>
      </c>
      <c r="BZ403" s="1">
        <f>'BASE METAS)'!FF405</f>
        <v>0.40007401183249186</v>
      </c>
      <c r="CA403" s="1">
        <f>'BASE METAS)'!FG405</f>
        <v>48915570</v>
      </c>
      <c r="CB403" s="1">
        <f>'BASE METAS)'!FH405</f>
        <v>683487520.57000005</v>
      </c>
      <c r="CC403" s="1">
        <f>'BASE METAS)'!FI405</f>
        <v>6.6787771146529382E-2</v>
      </c>
      <c r="CD403" s="1">
        <f>'BASE METAS)'!FJ405</f>
        <v>732403090.57000005</v>
      </c>
      <c r="CE403" s="1">
        <f>'BASE METAS)'!FK405</f>
        <v>0</v>
      </c>
      <c r="CF403" s="1">
        <f>'BASE METAS)'!FL405</f>
        <v>119564397</v>
      </c>
      <c r="CG403" s="1">
        <f>'BASE METAS)'!FM405</f>
        <v>29125857</v>
      </c>
    </row>
    <row r="404" spans="1:85" ht="30" x14ac:dyDescent="0.2">
      <c r="A404" s="1">
        <f>'BASE METAS)'!A406</f>
        <v>0</v>
      </c>
      <c r="B404" s="7156"/>
      <c r="C404" s="1343">
        <f>'BASE METAS)'!C406</f>
        <v>0</v>
      </c>
      <c r="D404" s="1343">
        <f>'BASE METAS)'!D406</f>
        <v>0</v>
      </c>
      <c r="E404" s="5686"/>
      <c r="F404" s="6800"/>
      <c r="G404" s="6800"/>
      <c r="H404" s="5708"/>
      <c r="I404" s="5708"/>
      <c r="J404" s="5708"/>
      <c r="K404" s="5708"/>
      <c r="L404" s="5708"/>
      <c r="M404" s="5708"/>
      <c r="N404" s="5708"/>
      <c r="O404" s="5708"/>
      <c r="P404" s="5699"/>
      <c r="Q404" s="5699"/>
      <c r="R404" s="5699"/>
      <c r="S404" s="5708"/>
      <c r="T404" s="5699"/>
      <c r="U404" s="5699"/>
      <c r="V404" s="7108"/>
      <c r="W404" s="5696"/>
      <c r="X404" s="7103"/>
      <c r="Y404" s="1385">
        <f>'BASE METAS)'!Y406</f>
        <v>3</v>
      </c>
      <c r="Z404" s="1386" t="str">
        <f>'BASE METAS)'!Z406</f>
        <v>TRAMITAR LAS AFECTACIONES PRESUPUESTARIAS EN TIEMPO Y FORMA</v>
      </c>
      <c r="AA404" s="1387" t="str">
        <f>'BASE METAS)'!AA406</f>
        <v>PORCENTAJE</v>
      </c>
      <c r="AB404" s="1388">
        <f>'BASE METAS)'!AB406</f>
        <v>100</v>
      </c>
      <c r="AC404" s="1395">
        <f>'BASE METAS)'!AC406</f>
        <v>25</v>
      </c>
      <c r="AD404" s="1403">
        <f>'BASE METAS)'!AD406</f>
        <v>0.25</v>
      </c>
      <c r="AE404" s="1395">
        <f>'BASE METAS)'!AE406</f>
        <v>25</v>
      </c>
      <c r="AF404" s="1403">
        <f>'BASE METAS)'!AF406</f>
        <v>0.25</v>
      </c>
      <c r="AG404" s="1395">
        <f>'BASE METAS)'!AG406</f>
        <v>25</v>
      </c>
      <c r="AH404" s="1403">
        <f>'BASE METAS)'!AH406</f>
        <v>0.25</v>
      </c>
      <c r="AI404" s="1395">
        <f>'BASE METAS)'!AI406</f>
        <v>25</v>
      </c>
      <c r="AJ404" s="1403">
        <f>'BASE METAS)'!AJ406</f>
        <v>0.25</v>
      </c>
      <c r="AK404" s="228">
        <f>'BASE METAS)'!AK406</f>
        <v>1</v>
      </c>
      <c r="AL404" s="934">
        <f>'BASE METAS)'!AL406</f>
        <v>7</v>
      </c>
      <c r="AM404" s="1" t="str">
        <f>'BASE METAS)'!AM406</f>
        <v xml:space="preserve">EFICIENCIA EN LA TRAMITACIÓN DE AFECTACIONES PRESUPUESTARIAS </v>
      </c>
      <c r="AN404" s="1" t="str">
        <f>'BASE METAS)'!AN406</f>
        <v xml:space="preserve">CONSIDERA EL PORCENTAJE DE AVANCE EN LA TRAMITACION DE AFECTACIONES PRESUPUESTARIAS SOLICITADAS POR LAS AREAS DE LA ADMINISTRACION PUBLICA MUNICIPAL </v>
      </c>
      <c r="AO404" s="1" t="str">
        <f>'BASE METAS)'!AU406</f>
        <v>DESEMPEÑO</v>
      </c>
      <c r="AP404" s="1" t="str">
        <f>'BASE METAS)'!AO406</f>
        <v xml:space="preserve">AFECTACIONES PRESUPUESTARIAS SOLICITADAS </v>
      </c>
      <c r="AQ404" s="1" t="str">
        <f>'BASE METAS)'!AP406</f>
        <v xml:space="preserve">AFECTACIONES PRESUPUESTARIAS APROBADAS </v>
      </c>
      <c r="AR404" s="1">
        <f>'BASE METAS)'!AQ406</f>
        <v>100</v>
      </c>
      <c r="AS404" s="1" t="str">
        <f>'BASE METAS)'!AR406</f>
        <v>PORCENTAJE</v>
      </c>
      <c r="AT404" s="1" t="str">
        <f>'BASE METAS)'!AS406</f>
        <v>EFICIENCIA</v>
      </c>
      <c r="AU404" s="1479">
        <f>'BASE METAS)'!BO406</f>
        <v>0</v>
      </c>
      <c r="AV404" s="1">
        <f>'BASE METAS)'!BQ406</f>
        <v>100</v>
      </c>
      <c r="AW404" s="1436">
        <f>'BASE METAS)'!BR406</f>
        <v>0</v>
      </c>
      <c r="AX404" s="7386">
        <f>'BASE METAS)'!BS406</f>
        <v>25</v>
      </c>
      <c r="AY404" s="7386"/>
      <c r="AZ404" s="967">
        <f>'BASE METAS)'!BU406</f>
        <v>0</v>
      </c>
      <c r="BA404" s="1435">
        <f>'BASE METAS)'!BV406</f>
        <v>1</v>
      </c>
      <c r="BB404" s="1437">
        <f>'BASE METAS)'!BW406</f>
        <v>50</v>
      </c>
      <c r="BC404" s="1437">
        <f>'BASE METAS)'!BX406</f>
        <v>50</v>
      </c>
      <c r="BD404" s="1352">
        <f>'BASE METAS)'!BY406</f>
        <v>0.5</v>
      </c>
      <c r="BE404" s="1352">
        <f>'BASE METAS)'!CG406</f>
        <v>25</v>
      </c>
      <c r="BF404" s="1352">
        <f>'BASE METAS)'!CJ406</f>
        <v>0</v>
      </c>
      <c r="BG404" s="1352">
        <f>'BASE METAS)'!CK406</f>
        <v>0</v>
      </c>
      <c r="BH404" s="1352">
        <f>'BASE METAS)'!CL406</f>
        <v>0</v>
      </c>
      <c r="BI404" s="1">
        <f>'BASE METAS)'!CM406</f>
        <v>0</v>
      </c>
      <c r="BJ404" s="1">
        <f>'BASE METAS)'!CN406</f>
        <v>0</v>
      </c>
      <c r="BK404" s="1">
        <f>'BASE METAS)'!CO406</f>
        <v>0</v>
      </c>
      <c r="BL404" s="1">
        <f>'BASE METAS)'!CP406</f>
        <v>0</v>
      </c>
      <c r="BM404" s="1">
        <f>'BASE METAS)'!CQ406</f>
        <v>0</v>
      </c>
      <c r="BN404" s="1">
        <f>'BASE METAS)'!CR406</f>
        <v>0</v>
      </c>
      <c r="BO404" s="1">
        <f>'BASE METAS)'!CS406</f>
        <v>0</v>
      </c>
      <c r="BP404" s="1">
        <f>'BASE METAS)'!CT406</f>
        <v>0</v>
      </c>
      <c r="BQ404" s="1">
        <f>'BASE METAS)'!CU406</f>
        <v>0</v>
      </c>
      <c r="BR404" s="1">
        <f>'BASE METAS)'!CV406</f>
        <v>0</v>
      </c>
      <c r="BS404" s="1">
        <f>'BASE METAS)'!CW406</f>
        <v>0</v>
      </c>
      <c r="BT404" s="1">
        <f>'BASE METAS)'!CX406</f>
        <v>0</v>
      </c>
      <c r="BU404" s="1">
        <f>'BASE METAS)'!FA406</f>
        <v>100</v>
      </c>
      <c r="BV404" s="1">
        <f>'BASE METAS)'!FB406</f>
        <v>0</v>
      </c>
      <c r="BW404" s="1">
        <f>'BASE METAS)'!FC406</f>
        <v>8</v>
      </c>
      <c r="BX404" s="1">
        <f>'BASE METAS)'!FD406</f>
        <v>8</v>
      </c>
      <c r="BY404" s="1">
        <f>'BASE METAS)'!FE406</f>
        <v>0</v>
      </c>
      <c r="BZ404" s="1">
        <f>'BASE METAS)'!FF406</f>
        <v>1</v>
      </c>
      <c r="CA404" s="1">
        <f>'BASE METAS)'!FG406</f>
        <v>33</v>
      </c>
      <c r="CB404" s="1">
        <f>'BASE METAS)'!FH406</f>
        <v>67</v>
      </c>
      <c r="CC404" s="1">
        <f>'BASE METAS)'!FI406</f>
        <v>0.33</v>
      </c>
      <c r="CD404" s="1">
        <f>'BASE METAS)'!FJ406</f>
        <v>100</v>
      </c>
      <c r="CE404" s="1">
        <f>'BASE METAS)'!FK406</f>
        <v>0</v>
      </c>
      <c r="CF404" s="1">
        <f>'BASE METAS)'!FL406</f>
        <v>8</v>
      </c>
      <c r="CG404" s="1">
        <f>'BASE METAS)'!FM406</f>
        <v>8</v>
      </c>
    </row>
    <row r="405" spans="1:85" ht="51" customHeight="1" x14ac:dyDescent="0.25">
      <c r="A405" s="1">
        <f>'BASE METAS)'!A407</f>
        <v>63</v>
      </c>
      <c r="B405" s="7156"/>
      <c r="C405" s="1343">
        <f>'BASE METAS)'!C407</f>
        <v>1506</v>
      </c>
      <c r="D405" s="1343">
        <f>'BASE METAS)'!D407</f>
        <v>7</v>
      </c>
      <c r="E405" s="7" t="str">
        <f>'BASE METAS)'!E407</f>
        <v>AMORTIZACIÓN DE LA DEUDA</v>
      </c>
      <c r="F405" s="1369" t="str">
        <f>'BASE METAS)'!F407</f>
        <v>L00</v>
      </c>
      <c r="G405" s="1369" t="str">
        <f>'BASE METAS)'!G407</f>
        <v>116</v>
      </c>
      <c r="H405" s="1346" t="str">
        <f>'BASE METAS)'!H407</f>
        <v>06</v>
      </c>
      <c r="I405" s="1346" t="str">
        <f>'BASE METAS)'!I407</f>
        <v>02</v>
      </c>
      <c r="J405" s="1346" t="str">
        <f>'BASE METAS)'!J407</f>
        <v>02</v>
      </c>
      <c r="K405" s="1346" t="str">
        <f>'BASE METAS)'!K407</f>
        <v>01</v>
      </c>
      <c r="L405" s="1346" t="str">
        <f>'BASE METAS)'!L407</f>
        <v>02</v>
      </c>
      <c r="M405" s="1346" t="str">
        <f>'BASE METAS)'!M407</f>
        <v>432</v>
      </c>
      <c r="N405" s="1346" t="str">
        <f>'BASE METAS)'!N407</f>
        <v>Tesorería</v>
      </c>
      <c r="O405" s="1346" t="str">
        <f>'BASE METAS)'!O407</f>
        <v>Egresos</v>
      </c>
      <c r="P405" s="1359" t="str">
        <f>'BASE METAS)'!P407</f>
        <v>Administración y fortalecimiento de la hacienda pública</v>
      </c>
      <c r="Q405" s="1359" t="str">
        <f>'BASE METAS)'!Q407</f>
        <v>Gasto no programable</v>
      </c>
      <c r="R405" s="1359" t="str">
        <f>'BASE METAS)'!R407</f>
        <v>Previsiones para el servicio y amortización de la deuda</v>
      </c>
      <c r="S405" s="1359" t="str">
        <f>'BASE METAS)'!S407</f>
        <v>Servicio de la deuda pública</v>
      </c>
      <c r="T405" s="1359" t="str">
        <f>'BASE METAS)'!T407</f>
        <v>Amortización de la deuda</v>
      </c>
      <c r="U405" s="1371" t="str">
        <f>'BASE METAS)'!U407</f>
        <v>ORIENTAR LOS RECURSOS EN OBRAS Y SERVICIOS QUE ATIENDAN A LA DEMANDA SOCIAL, ASI COMO COADYUVAR A UNA ESTABILIDAD FINANCIERA SÓLIDA.</v>
      </c>
      <c r="V405" s="38" t="str">
        <f>'BASE METAS)'!V407</f>
        <v>Financiamiento para el Desarrollo</v>
      </c>
      <c r="W405" s="8">
        <f>'BASE METAS)'!W407</f>
        <v>145000000</v>
      </c>
      <c r="X405" s="1374" t="str">
        <f>'BASE METAS)'!X407</f>
        <v>SUBTESOREÍA DE EGRESOS (ADEFAS)</v>
      </c>
      <c r="Y405" s="7283">
        <f>'BASE METAS)'!Y407</f>
        <v>1</v>
      </c>
      <c r="Z405" s="7507" t="str">
        <f>'BASE METAS)'!Z407</f>
        <v>PAGAR EL IMPORTE DE LA DEUDA PÚBLICA PRESUPUESTADA</v>
      </c>
      <c r="AA405" s="7296" t="str">
        <f>'BASE METAS)'!AA407</f>
        <v>PESOS</v>
      </c>
      <c r="AB405" s="7296">
        <f>'BASE METAS)'!AB407</f>
        <v>452220951</v>
      </c>
      <c r="AC405" s="7282">
        <f>'BASE METAS)'!AC407</f>
        <v>50729205.689999998</v>
      </c>
      <c r="AD405" s="7281">
        <f>'BASE METAS)'!AD407</f>
        <v>0.11217792005837429</v>
      </c>
      <c r="AE405" s="7282">
        <f>'BASE METAS)'!AE407</f>
        <v>33453659.98</v>
      </c>
      <c r="AF405" s="7281">
        <f>'BASE METAS)'!AF407</f>
        <v>7.3976360241655409E-2</v>
      </c>
      <c r="AG405" s="7282">
        <f>'BASE METAS)'!AG407</f>
        <v>338025011.81</v>
      </c>
      <c r="AH405" s="7281">
        <f>'BASE METAS)'!AH407</f>
        <v>0.74747755729256338</v>
      </c>
      <c r="AI405" s="7282">
        <f>'BASE METAS)'!AI407</f>
        <v>30013073.520000003</v>
      </c>
      <c r="AJ405" s="7281">
        <f>'BASE METAS)'!AJ407</f>
        <v>6.6368162407406908E-2</v>
      </c>
      <c r="AK405" s="7284">
        <f>'BASE METAS)'!AK407</f>
        <v>1</v>
      </c>
      <c r="AL405" s="7297">
        <f>'BASE METAS)'!AL407</f>
        <v>1</v>
      </c>
      <c r="AM405" s="7292" t="str">
        <f>'BASE METAS)'!AM407</f>
        <v xml:space="preserve">IMPACTO DE LA DEUDA SOBRE LOS INGRESOS </v>
      </c>
      <c r="AN405" s="7300" t="str">
        <f>'BASE METAS)'!AN407</f>
        <v>MIDE EL PESO RELATIVO DE LA DEUDA PUBLICA SOBRE EL TOTAL DE LOS INGRESOS</v>
      </c>
      <c r="AO405" s="7291" t="str">
        <f>'BASE METAS)'!AU407</f>
        <v>DESEMPEÑO</v>
      </c>
      <c r="AP405" s="7292" t="str">
        <f>'BASE METAS)'!AO407</f>
        <v>TOTAL DE PASIVOS</v>
      </c>
      <c r="AQ405" s="7293" t="str">
        <f>'BASE METAS)'!AP407</f>
        <v>TOTAL DE INGRESOS - INGRESOS POR FINANCIAMIENTO</v>
      </c>
      <c r="AR405" s="7294">
        <f>'BASE METAS)'!AQ407</f>
        <v>100</v>
      </c>
      <c r="AS405" s="7760" t="str">
        <f>'BASE METAS)'!AR407</f>
        <v>PESOS</v>
      </c>
      <c r="AT405" s="7298" t="str">
        <f>'BASE METAS)'!AS407</f>
        <v>EFICIENCIA</v>
      </c>
      <c r="AU405" s="1482">
        <f>'BASE METAS)'!BO407</f>
        <v>-0.18999999761581421</v>
      </c>
      <c r="AV405" s="1">
        <f>'BASE METAS)'!BQ407</f>
        <v>452220951</v>
      </c>
      <c r="AW405" s="1432">
        <f>'BASE METAS)'!BR407</f>
        <v>0</v>
      </c>
      <c r="AX405" s="962">
        <f>'BASE METAS)'!BS407</f>
        <v>33453659.98</v>
      </c>
      <c r="AY405" s="962">
        <f>'BASE METAS)'!BT407</f>
        <v>80622735</v>
      </c>
      <c r="AZ405" s="962">
        <f>'BASE METAS)'!BU407</f>
        <v>-47169075.019999996</v>
      </c>
      <c r="BA405" s="1435">
        <f>'BASE METAS)'!BV407</f>
        <v>2.4099824966296559</v>
      </c>
      <c r="BB405" s="1434">
        <f>'BASE METAS)'!BW407</f>
        <v>138599351.23000002</v>
      </c>
      <c r="BC405" s="1434">
        <f>'BASE METAS)'!BX407</f>
        <v>313621599.76999998</v>
      </c>
      <c r="BD405" s="1352">
        <f>'BASE METAS)'!BY407</f>
        <v>0.30648591340917336</v>
      </c>
      <c r="BE405" s="1352">
        <f>'BASE METAS)'!CG407</f>
        <v>57976616.230000004</v>
      </c>
      <c r="BF405" s="1352">
        <f>'BASE METAS)'!CJ407</f>
        <v>94692525.599999994</v>
      </c>
      <c r="BG405" s="1352">
        <f>'BASE METAS)'!CK407</f>
        <v>0</v>
      </c>
      <c r="BH405" s="1352">
        <f>'BASE METAS)'!CL407</f>
        <v>0</v>
      </c>
      <c r="BI405" s="1">
        <f>'BASE METAS)'!CM407</f>
        <v>0</v>
      </c>
      <c r="BJ405" s="1">
        <f>'BASE METAS)'!CN407</f>
        <v>0</v>
      </c>
      <c r="BK405" s="1">
        <f>'BASE METAS)'!CO407</f>
        <v>0</v>
      </c>
      <c r="BL405" s="1">
        <f>'BASE METAS)'!CP407</f>
        <v>0</v>
      </c>
      <c r="BM405" s="1">
        <f>'BASE METAS)'!CQ407</f>
        <v>0</v>
      </c>
      <c r="BN405" s="1">
        <f>'BASE METAS)'!CR407</f>
        <v>0</v>
      </c>
      <c r="BO405" s="1">
        <f>'BASE METAS)'!CS407</f>
        <v>0</v>
      </c>
      <c r="BP405" s="1">
        <f>'BASE METAS)'!CT407</f>
        <v>0</v>
      </c>
      <c r="BQ405" s="1">
        <f>'BASE METAS)'!CU407</f>
        <v>0</v>
      </c>
      <c r="BR405" s="1">
        <f>'BASE METAS)'!CV407</f>
        <v>0</v>
      </c>
      <c r="BS405" s="1">
        <f>'BASE METAS)'!CW407</f>
        <v>0</v>
      </c>
      <c r="BT405" s="1">
        <f>'BASE METAS)'!CX407</f>
        <v>0</v>
      </c>
      <c r="BU405" s="1">
        <f>'BASE METAS)'!FA407</f>
        <v>452220951</v>
      </c>
      <c r="BV405" s="1">
        <f>'BASE METAS)'!FB407</f>
        <v>0</v>
      </c>
      <c r="BW405" s="1">
        <f>'BASE METAS)'!FC407</f>
        <v>11267830.84</v>
      </c>
      <c r="BX405" s="1">
        <f>'BASE METAS)'!FD407</f>
        <v>39673700</v>
      </c>
      <c r="BY405" s="1">
        <f>'BASE METAS)'!FE407</f>
        <v>-28405869.16</v>
      </c>
      <c r="BZ405" s="1">
        <f>'BASE METAS)'!FF407</f>
        <v>3.5209705011865444</v>
      </c>
      <c r="CA405" s="1">
        <f>'BASE METAS)'!FG407</f>
        <v>97650316.230000004</v>
      </c>
      <c r="CB405" s="1">
        <f>'BASE METAS)'!FH407</f>
        <v>354570634.76999998</v>
      </c>
      <c r="CC405" s="1">
        <f>'BASE METAS)'!FI407</f>
        <v>0.21593496721915478</v>
      </c>
      <c r="CD405" s="1">
        <f>'BASE METAS)'!FJ407</f>
        <v>452220951</v>
      </c>
      <c r="CE405" s="1">
        <f>'BASE METAS)'!FK407</f>
        <v>0</v>
      </c>
      <c r="CF405" s="1">
        <f>'BASE METAS)'!FL407</f>
        <v>11267234.939999999</v>
      </c>
      <c r="CG405" s="1">
        <f>'BASE METAS)'!FM407</f>
        <v>26099200</v>
      </c>
    </row>
    <row r="406" spans="1:85" ht="45" x14ac:dyDescent="0.25">
      <c r="A406" s="1">
        <f>'BASE METAS)'!A408</f>
        <v>64</v>
      </c>
      <c r="B406" s="7156"/>
      <c r="C406" s="1343">
        <f>'BASE METAS)'!C408</f>
        <v>1506</v>
      </c>
      <c r="D406" s="1343">
        <f>'BASE METAS)'!D408</f>
        <v>8</v>
      </c>
      <c r="E406" s="7" t="str">
        <f>'BASE METAS)'!E408</f>
        <v>AMORTIZACIÓN DE LA DEUDA</v>
      </c>
      <c r="F406" s="1369" t="str">
        <f>'BASE METAS)'!F408</f>
        <v>L00</v>
      </c>
      <c r="G406" s="1369" t="str">
        <f>'BASE METAS)'!G408</f>
        <v>116</v>
      </c>
      <c r="H406" s="1346" t="str">
        <f>'BASE METAS)'!H408</f>
        <v>06</v>
      </c>
      <c r="I406" s="1346" t="str">
        <f>'BASE METAS)'!I408</f>
        <v>02</v>
      </c>
      <c r="J406" s="1346" t="str">
        <f>'BASE METAS)'!J408</f>
        <v>02</v>
      </c>
      <c r="K406" s="1346" t="str">
        <f>'BASE METAS)'!K408</f>
        <v>01</v>
      </c>
      <c r="L406" s="11" t="str">
        <f>'BASE METAS)'!L408</f>
        <v>02</v>
      </c>
      <c r="M406" s="1346" t="str">
        <f>'BASE METAS)'!M408</f>
        <v>101</v>
      </c>
      <c r="N406" s="1346" t="str">
        <f>'BASE METAS)'!N408</f>
        <v>Tesorería</v>
      </c>
      <c r="O406" s="1346" t="str">
        <f>'BASE METAS)'!O408</f>
        <v>Egresos</v>
      </c>
      <c r="P406" s="1359" t="str">
        <f>'BASE METAS)'!P408</f>
        <v>Administración y fortalecimiento de la hacienda pública</v>
      </c>
      <c r="Q406" s="1359" t="str">
        <f>'BASE METAS)'!Q408</f>
        <v>Gasto no programable</v>
      </c>
      <c r="R406" s="1359" t="str">
        <f>'BASE METAS)'!R408</f>
        <v>Previsiones para el servicio y amortización de la deuda</v>
      </c>
      <c r="S406" s="1359" t="str">
        <f>'BASE METAS)'!S408</f>
        <v>Servicio de la deuda pública</v>
      </c>
      <c r="T406" s="1359" t="str">
        <f>'BASE METAS)'!T408</f>
        <v>Amortización de la deuda</v>
      </c>
      <c r="U406" s="1371" t="str">
        <f>'BASE METAS)'!U408</f>
        <v>ORIENTAR LOS RECURSOS EN OBRAS Y SERVICIOS QUE ATIENDAN A LA DEMANDA SOCIAL, ASI COMO COADYUVAR A UNA ESTABILIDAD FINANCIERA SÓLIDA.</v>
      </c>
      <c r="V406" s="1359" t="str">
        <f>'BASE METAS)'!V408</f>
        <v>Tlalnepantla 
Solidario</v>
      </c>
      <c r="W406" s="8">
        <f>'BASE METAS)'!W408</f>
        <v>307220951</v>
      </c>
      <c r="X406" s="1374" t="str">
        <f>'BASE METAS)'!X408</f>
        <v>SUBTESORÍA DE EGRESOS (REC. PROPIOS)</v>
      </c>
      <c r="Y406" s="7283"/>
      <c r="Z406" s="7507"/>
      <c r="AA406" s="7296"/>
      <c r="AB406" s="7296"/>
      <c r="AC406" s="7282"/>
      <c r="AD406" s="7281"/>
      <c r="AE406" s="7282"/>
      <c r="AF406" s="7281"/>
      <c r="AG406" s="7282"/>
      <c r="AH406" s="7281"/>
      <c r="AI406" s="7282"/>
      <c r="AJ406" s="7281"/>
      <c r="AK406" s="7284"/>
      <c r="AL406" s="7297"/>
      <c r="AM406" s="7292"/>
      <c r="AN406" s="7300"/>
      <c r="AO406" s="7291"/>
      <c r="AP406" s="7292"/>
      <c r="AQ406" s="7293"/>
      <c r="AR406" s="7295"/>
      <c r="AS406" s="7761"/>
      <c r="AT406" s="7299"/>
      <c r="AU406" s="1482">
        <f>'BASE METAS)'!BO408</f>
        <v>0</v>
      </c>
      <c r="AV406" s="1">
        <f>'BASE METAS)'!BQ408</f>
        <v>0</v>
      </c>
      <c r="AW406" s="1352">
        <f>'BASE METAS)'!BR408</f>
        <v>0</v>
      </c>
      <c r="AX406" s="1352">
        <f>'BASE METAS)'!BS408</f>
        <v>0</v>
      </c>
      <c r="AY406" s="1352">
        <f>'BASE METAS)'!BT408</f>
        <v>0</v>
      </c>
      <c r="AZ406" s="1352">
        <f>'BASE METAS)'!BU408</f>
        <v>0</v>
      </c>
      <c r="BA406" s="1352" t="e">
        <f>'BASE METAS)'!BV408</f>
        <v>#DIV/0!</v>
      </c>
      <c r="BB406" s="1352">
        <f>'BASE METAS)'!BW408</f>
        <v>0</v>
      </c>
      <c r="BC406" s="1352">
        <f>'BASE METAS)'!BX408</f>
        <v>0</v>
      </c>
      <c r="BD406" s="1352" t="e">
        <f>'BASE METAS)'!BY408</f>
        <v>#DIV/0!</v>
      </c>
      <c r="BE406" s="1352">
        <f>'BASE METAS)'!CG408</f>
        <v>0</v>
      </c>
      <c r="BF406" s="1352">
        <f>'BASE METAS)'!CJ408</f>
        <v>0</v>
      </c>
      <c r="BG406" s="1352">
        <f>'BASE METAS)'!CK408</f>
        <v>0</v>
      </c>
      <c r="BH406" s="1352">
        <f>'BASE METAS)'!CL408</f>
        <v>0</v>
      </c>
      <c r="BI406" s="1">
        <f>'BASE METAS)'!CM408</f>
        <v>0</v>
      </c>
      <c r="BJ406" s="1">
        <f>'BASE METAS)'!CN408</f>
        <v>0</v>
      </c>
      <c r="BK406" s="1">
        <f>'BASE METAS)'!CO408</f>
        <v>0</v>
      </c>
      <c r="BL406" s="1">
        <f>'BASE METAS)'!CP408</f>
        <v>0</v>
      </c>
      <c r="BM406" s="1">
        <f>'BASE METAS)'!CQ408</f>
        <v>0</v>
      </c>
      <c r="BN406" s="1">
        <f>'BASE METAS)'!CR408</f>
        <v>0</v>
      </c>
      <c r="BO406" s="1">
        <f>'BASE METAS)'!CS408</f>
        <v>0</v>
      </c>
      <c r="BP406" s="1">
        <f>'BASE METAS)'!CT408</f>
        <v>0</v>
      </c>
      <c r="BQ406" s="1">
        <f>'BASE METAS)'!CU408</f>
        <v>0</v>
      </c>
      <c r="BR406" s="1">
        <f>'BASE METAS)'!CV408</f>
        <v>0</v>
      </c>
      <c r="BS406" s="1">
        <f>'BASE METAS)'!CW408</f>
        <v>0</v>
      </c>
      <c r="BT406" s="1">
        <f>'BASE METAS)'!CX408</f>
        <v>0</v>
      </c>
      <c r="BU406" s="1">
        <f>'BASE METAS)'!FA408</f>
        <v>0</v>
      </c>
      <c r="BV406" s="1">
        <f>'BASE METAS)'!FB408</f>
        <v>0</v>
      </c>
      <c r="BW406" s="1">
        <f>'BASE METAS)'!FC408</f>
        <v>0</v>
      </c>
      <c r="BX406" s="1">
        <f>'BASE METAS)'!FD408</f>
        <v>0</v>
      </c>
      <c r="BY406" s="1">
        <f>'BASE METAS)'!FE408</f>
        <v>0</v>
      </c>
      <c r="BZ406" s="1">
        <f>'BASE METAS)'!FF408</f>
        <v>0</v>
      </c>
      <c r="CA406" s="1">
        <f>'BASE METAS)'!FG408</f>
        <v>0</v>
      </c>
      <c r="CB406" s="1">
        <f>'BASE METAS)'!FH408</f>
        <v>0</v>
      </c>
      <c r="CC406" s="1">
        <f>'BASE METAS)'!FI408</f>
        <v>0</v>
      </c>
      <c r="CD406" s="1">
        <f>'BASE METAS)'!FJ408</f>
        <v>0</v>
      </c>
      <c r="CE406" s="1">
        <f>'BASE METAS)'!FK408</f>
        <v>0</v>
      </c>
      <c r="CF406" s="1">
        <f>'BASE METAS)'!FL408</f>
        <v>0</v>
      </c>
      <c r="CG406" s="1">
        <f>'BASE METAS)'!FM408</f>
        <v>0</v>
      </c>
    </row>
    <row r="407" spans="1:85" ht="12" x14ac:dyDescent="0.25">
      <c r="A407" s="1">
        <f>'BASE METAS)'!A409</f>
        <v>0</v>
      </c>
      <c r="B407" s="1">
        <f>'BASE METAS)'!B409</f>
        <v>0</v>
      </c>
      <c r="C407" s="1">
        <f>'BASE METAS)'!C409</f>
        <v>0</v>
      </c>
      <c r="D407" s="1">
        <f>'BASE METAS)'!D409</f>
        <v>0</v>
      </c>
      <c r="E407" s="5">
        <f>'BASE METAS)'!E409</f>
        <v>0</v>
      </c>
      <c r="F407" s="3">
        <f>'BASE METAS)'!F409</f>
        <v>0</v>
      </c>
      <c r="G407" s="3">
        <f>'BASE METAS)'!G409</f>
        <v>0</v>
      </c>
      <c r="H407" s="3">
        <f>'BASE METAS)'!H409</f>
        <v>0</v>
      </c>
      <c r="I407" s="3">
        <f>'BASE METAS)'!I409</f>
        <v>0</v>
      </c>
      <c r="J407" s="7148" t="str">
        <f>'BASE METAS)'!J409</f>
        <v>TOTAL</v>
      </c>
      <c r="K407" s="7148"/>
      <c r="L407" s="7148"/>
      <c r="M407" s="7148"/>
      <c r="N407" s="1362">
        <f>'BASE METAS)'!N409</f>
        <v>0</v>
      </c>
      <c r="O407" s="1362">
        <f>'BASE METAS)'!O409</f>
        <v>0</v>
      </c>
      <c r="P407" s="1362">
        <f>'BASE METAS)'!P409</f>
        <v>0</v>
      </c>
      <c r="Q407" s="1362">
        <f>'BASE METAS)'!Q409</f>
        <v>0</v>
      </c>
      <c r="R407" s="1362">
        <f>'BASE METAS)'!R409</f>
        <v>0</v>
      </c>
      <c r="S407" s="1362">
        <f>'BASE METAS)'!S409</f>
        <v>0</v>
      </c>
      <c r="T407" s="1362">
        <f>'BASE METAS)'!T409</f>
        <v>0</v>
      </c>
      <c r="U407" s="922">
        <f>'BASE METAS)'!U409</f>
        <v>0</v>
      </c>
      <c r="V407" s="1362">
        <f>'BASE METAS)'!V409</f>
        <v>0</v>
      </c>
      <c r="W407" s="19">
        <f>'BASE METAS)'!W409</f>
        <v>697251756.83000004</v>
      </c>
      <c r="X407" s="12">
        <f>'BASE METAS)'!X409</f>
        <v>452220951</v>
      </c>
      <c r="Y407" s="1">
        <f>'BASE METAS)'!Y409</f>
        <v>0</v>
      </c>
      <c r="Z407" s="1">
        <f>'BASE METAS)'!Z409</f>
        <v>0</v>
      </c>
      <c r="AA407" s="1">
        <f>'BASE METAS)'!AA409</f>
        <v>0</v>
      </c>
      <c r="AB407" s="1">
        <f>'BASE METAS)'!AB409</f>
        <v>0</v>
      </c>
      <c r="AC407" s="1">
        <f>'BASE METAS)'!AC409</f>
        <v>0</v>
      </c>
      <c r="AD407" s="1">
        <f>'BASE METAS)'!AD409</f>
        <v>0</v>
      </c>
      <c r="AE407" s="1">
        <f>'BASE METAS)'!AE409</f>
        <v>0</v>
      </c>
      <c r="AF407" s="1">
        <f>'BASE METAS)'!AF409</f>
        <v>0</v>
      </c>
      <c r="AG407" s="1">
        <f>'BASE METAS)'!AG409</f>
        <v>0</v>
      </c>
      <c r="AH407" s="1">
        <f>'BASE METAS)'!AH409</f>
        <v>0</v>
      </c>
      <c r="AI407" s="1">
        <f>'BASE METAS)'!AI409</f>
        <v>0</v>
      </c>
      <c r="AJ407" s="1">
        <f>'BASE METAS)'!AJ409</f>
        <v>0</v>
      </c>
      <c r="AK407" s="1">
        <f>'BASE METAS)'!AK409</f>
        <v>0</v>
      </c>
      <c r="AL407" s="934">
        <f>'BASE METAS)'!AL409</f>
        <v>0</v>
      </c>
      <c r="AM407" s="1">
        <f>'BASE METAS)'!AM409</f>
        <v>0</v>
      </c>
      <c r="AN407" s="1">
        <f>'BASE METAS)'!AN409</f>
        <v>0</v>
      </c>
      <c r="AO407" s="1">
        <f>'BASE METAS)'!AU409</f>
        <v>0</v>
      </c>
      <c r="AP407" s="1">
        <f>'BASE METAS)'!AO409</f>
        <v>0</v>
      </c>
      <c r="AQ407" s="1">
        <f>'BASE METAS)'!AP409</f>
        <v>0</v>
      </c>
      <c r="AR407" s="1">
        <f>'BASE METAS)'!AQ409</f>
        <v>0</v>
      </c>
      <c r="AS407" s="1">
        <f>'BASE METAS)'!AR409</f>
        <v>0</v>
      </c>
      <c r="AT407" s="1">
        <f>'BASE METAS)'!AS409</f>
        <v>0</v>
      </c>
      <c r="AU407" s="1479">
        <f>'BASE METAS)'!BO409</f>
        <v>0</v>
      </c>
      <c r="AV407" s="1">
        <f>'BASE METAS)'!BQ409</f>
        <v>0</v>
      </c>
      <c r="AW407" s="1352">
        <f>'BASE METAS)'!BR409</f>
        <v>0</v>
      </c>
      <c r="AX407" s="1352">
        <f>'BASE METAS)'!BS409</f>
        <v>0</v>
      </c>
      <c r="AY407" s="1352">
        <f>'BASE METAS)'!BT409</f>
        <v>0</v>
      </c>
      <c r="AZ407" s="1352">
        <f>'BASE METAS)'!BU409</f>
        <v>0</v>
      </c>
      <c r="BA407" s="1352">
        <f>'BASE METAS)'!BV409</f>
        <v>0</v>
      </c>
      <c r="BB407" s="1352">
        <f>'BASE METAS)'!BW409</f>
        <v>0</v>
      </c>
      <c r="BC407" s="1352">
        <f>'BASE METAS)'!BX409</f>
        <v>0</v>
      </c>
      <c r="BD407" s="1352">
        <f>'BASE METAS)'!BY409</f>
        <v>0</v>
      </c>
      <c r="BE407" s="1352">
        <f>'BASE METAS)'!CG409</f>
        <v>0</v>
      </c>
      <c r="BF407" s="1352">
        <f>'BASE METAS)'!CJ409</f>
        <v>0</v>
      </c>
      <c r="BG407" s="1352">
        <f>'BASE METAS)'!CK409</f>
        <v>0</v>
      </c>
      <c r="BH407" s="1352">
        <f>'BASE METAS)'!CL409</f>
        <v>0</v>
      </c>
      <c r="BI407" s="1">
        <f>'BASE METAS)'!CM409</f>
        <v>0</v>
      </c>
      <c r="BJ407" s="1">
        <f>'BASE METAS)'!CN409</f>
        <v>0</v>
      </c>
      <c r="BK407" s="1">
        <f>'BASE METAS)'!CO409</f>
        <v>0</v>
      </c>
      <c r="BL407" s="1">
        <f>'BASE METAS)'!CP409</f>
        <v>0</v>
      </c>
      <c r="BM407" s="1">
        <f>'BASE METAS)'!CQ409</f>
        <v>0</v>
      </c>
      <c r="BN407" s="1">
        <f>'BASE METAS)'!CR409</f>
        <v>0</v>
      </c>
      <c r="BO407" s="1">
        <f>'BASE METAS)'!CS409</f>
        <v>0</v>
      </c>
      <c r="BP407" s="1">
        <f>'BASE METAS)'!CT409</f>
        <v>0</v>
      </c>
      <c r="BQ407" s="1">
        <f>'BASE METAS)'!CU409</f>
        <v>0</v>
      </c>
      <c r="BR407" s="1">
        <f>'BASE METAS)'!CV409</f>
        <v>0</v>
      </c>
      <c r="BS407" s="1">
        <f>'BASE METAS)'!CW409</f>
        <v>0</v>
      </c>
      <c r="BT407" s="1">
        <f>'BASE METAS)'!CX409</f>
        <v>0</v>
      </c>
      <c r="BU407" s="1">
        <f>'BASE METAS)'!FA409</f>
        <v>0</v>
      </c>
      <c r="BV407" s="1">
        <f>'BASE METAS)'!FB409</f>
        <v>0</v>
      </c>
      <c r="BW407" s="1">
        <f>'BASE METAS)'!FC409</f>
        <v>0</v>
      </c>
      <c r="BX407" s="1">
        <f>'BASE METAS)'!FD409</f>
        <v>0</v>
      </c>
      <c r="BY407" s="1">
        <f>'BASE METAS)'!FE409</f>
        <v>0</v>
      </c>
      <c r="BZ407" s="1">
        <f>'BASE METAS)'!FF409</f>
        <v>0</v>
      </c>
      <c r="CA407" s="1">
        <f>'BASE METAS)'!FG409</f>
        <v>0</v>
      </c>
      <c r="CB407" s="1">
        <f>'BASE METAS)'!FH409</f>
        <v>0</v>
      </c>
      <c r="CC407" s="1">
        <f>'BASE METAS)'!FI409</f>
        <v>0</v>
      </c>
      <c r="CD407" s="1">
        <f>'BASE METAS)'!FJ409</f>
        <v>0</v>
      </c>
      <c r="CE407" s="1">
        <f>'BASE METAS)'!FK409</f>
        <v>0</v>
      </c>
      <c r="CF407" s="1">
        <f>'BASE METAS)'!FL409</f>
        <v>0</v>
      </c>
      <c r="CG407" s="1">
        <f>'BASE METAS)'!FM409</f>
        <v>0</v>
      </c>
    </row>
    <row r="408" spans="1:85" x14ac:dyDescent="0.25">
      <c r="A408" s="1">
        <f>'BASE METAS)'!A410</f>
        <v>0</v>
      </c>
      <c r="B408" s="1">
        <f>'BASE METAS)'!B410</f>
        <v>0</v>
      </c>
      <c r="C408" s="1">
        <f>'BASE METAS)'!C410</f>
        <v>0</v>
      </c>
      <c r="D408" s="1">
        <f>'BASE METAS)'!D410</f>
        <v>0</v>
      </c>
      <c r="E408" s="5">
        <f>'BASE METAS)'!E410</f>
        <v>0</v>
      </c>
      <c r="F408" s="3">
        <f>'BASE METAS)'!F410</f>
        <v>0</v>
      </c>
      <c r="G408" s="3">
        <f>'BASE METAS)'!G410</f>
        <v>0</v>
      </c>
      <c r="H408" s="3">
        <f>'BASE METAS)'!H410</f>
        <v>0</v>
      </c>
      <c r="I408" s="3">
        <f>'BASE METAS)'!I410</f>
        <v>0</v>
      </c>
      <c r="J408" s="3">
        <f>'BASE METAS)'!J410</f>
        <v>0</v>
      </c>
      <c r="K408" s="3">
        <f>'BASE METAS)'!K410</f>
        <v>0</v>
      </c>
      <c r="L408" s="3">
        <f>'BASE METAS)'!L410</f>
        <v>0</v>
      </c>
      <c r="M408" s="3">
        <f>'BASE METAS)'!M410</f>
        <v>0</v>
      </c>
      <c r="N408" s="3">
        <f>'BASE METAS)'!N410</f>
        <v>0</v>
      </c>
      <c r="O408" s="3">
        <f>'BASE METAS)'!O410</f>
        <v>0</v>
      </c>
      <c r="P408" s="3">
        <f>'BASE METAS)'!P410</f>
        <v>0</v>
      </c>
      <c r="Q408" s="3">
        <f>'BASE METAS)'!Q410</f>
        <v>0</v>
      </c>
      <c r="R408" s="3">
        <f>'BASE METAS)'!R410</f>
        <v>0</v>
      </c>
      <c r="S408" s="3">
        <f>'BASE METAS)'!S410</f>
        <v>0</v>
      </c>
      <c r="T408" s="3">
        <f>'BASE METAS)'!T410</f>
        <v>0</v>
      </c>
      <c r="U408" s="923">
        <f>'BASE METAS)'!U410</f>
        <v>0</v>
      </c>
      <c r="V408" s="3">
        <f>'BASE METAS)'!V410</f>
        <v>0</v>
      </c>
      <c r="W408" s="4">
        <f>'BASE METAS)'!W410</f>
        <v>0</v>
      </c>
      <c r="X408" s="12">
        <f>'BASE METAS)'!X410</f>
        <v>0</v>
      </c>
      <c r="Y408" s="1">
        <f>'BASE METAS)'!Y410</f>
        <v>0</v>
      </c>
      <c r="Z408" s="1">
        <f>'BASE METAS)'!Z410</f>
        <v>0</v>
      </c>
      <c r="AA408" s="1">
        <f>'BASE METAS)'!AA410</f>
        <v>0</v>
      </c>
      <c r="AB408" s="1">
        <f>'BASE METAS)'!AB410</f>
        <v>0</v>
      </c>
      <c r="AC408" s="1">
        <f>'BASE METAS)'!AC410</f>
        <v>0</v>
      </c>
      <c r="AD408" s="1">
        <f>'BASE METAS)'!AD410</f>
        <v>0</v>
      </c>
      <c r="AE408" s="1">
        <f>'BASE METAS)'!AE410</f>
        <v>0</v>
      </c>
      <c r="AF408" s="1">
        <f>'BASE METAS)'!AF410</f>
        <v>0</v>
      </c>
      <c r="AG408" s="1">
        <f>'BASE METAS)'!AG410</f>
        <v>0</v>
      </c>
      <c r="AH408" s="1">
        <f>'BASE METAS)'!AH410</f>
        <v>0</v>
      </c>
      <c r="AI408" s="1">
        <f>'BASE METAS)'!AI410</f>
        <v>0</v>
      </c>
      <c r="AJ408" s="1">
        <f>'BASE METAS)'!AJ410</f>
        <v>0</v>
      </c>
      <c r="AK408" s="1">
        <f>'BASE METAS)'!AK410</f>
        <v>0</v>
      </c>
      <c r="AL408" s="934">
        <f>'BASE METAS)'!AL410</f>
        <v>0</v>
      </c>
      <c r="AM408" s="1">
        <f>'BASE METAS)'!AM410</f>
        <v>0</v>
      </c>
      <c r="AN408" s="1">
        <f>'BASE METAS)'!AN410</f>
        <v>0</v>
      </c>
      <c r="AO408" s="1">
        <f>'BASE METAS)'!AU410</f>
        <v>0</v>
      </c>
      <c r="AP408" s="1">
        <f>'BASE METAS)'!AO410</f>
        <v>0</v>
      </c>
      <c r="AQ408" s="1">
        <f>'BASE METAS)'!AP410</f>
        <v>0</v>
      </c>
      <c r="AR408" s="1">
        <f>'BASE METAS)'!AQ410</f>
        <v>0</v>
      </c>
      <c r="AS408" s="1">
        <f>'BASE METAS)'!AR410</f>
        <v>0</v>
      </c>
      <c r="AT408" s="1">
        <f>'BASE METAS)'!AS410</f>
        <v>0</v>
      </c>
      <c r="AU408" s="1479">
        <f>'BASE METAS)'!BO410</f>
        <v>0</v>
      </c>
      <c r="AV408" s="1">
        <f>'BASE METAS)'!BQ410</f>
        <v>0</v>
      </c>
      <c r="AW408" s="1352">
        <f>'BASE METAS)'!BR410</f>
        <v>0</v>
      </c>
      <c r="AX408" s="1352">
        <f>'BASE METAS)'!BS410</f>
        <v>0</v>
      </c>
      <c r="AY408" s="1352">
        <f>'BASE METAS)'!BT410</f>
        <v>0</v>
      </c>
      <c r="AZ408" s="1352">
        <f>'BASE METAS)'!BU410</f>
        <v>0</v>
      </c>
      <c r="BA408" s="1352">
        <f>'BASE METAS)'!BV410</f>
        <v>0</v>
      </c>
      <c r="BB408" s="1352">
        <f>'BASE METAS)'!BW410</f>
        <v>0</v>
      </c>
      <c r="BC408" s="1352">
        <f>'BASE METAS)'!BX410</f>
        <v>0</v>
      </c>
      <c r="BD408" s="1352">
        <f>'BASE METAS)'!BY410</f>
        <v>0</v>
      </c>
      <c r="BE408" s="1352">
        <f>'BASE METAS)'!CG410</f>
        <v>0</v>
      </c>
      <c r="BF408" s="1352">
        <f>'BASE METAS)'!CJ410</f>
        <v>0</v>
      </c>
      <c r="BG408" s="1352">
        <f>'BASE METAS)'!CK410</f>
        <v>0</v>
      </c>
      <c r="BH408" s="1352">
        <f>'BASE METAS)'!CL410</f>
        <v>0</v>
      </c>
      <c r="BI408" s="1">
        <f>'BASE METAS)'!CM410</f>
        <v>0</v>
      </c>
      <c r="BJ408" s="1">
        <f>'BASE METAS)'!CN410</f>
        <v>0</v>
      </c>
      <c r="BK408" s="1">
        <f>'BASE METAS)'!CO410</f>
        <v>0</v>
      </c>
      <c r="BL408" s="1">
        <f>'BASE METAS)'!CP410</f>
        <v>0</v>
      </c>
      <c r="BM408" s="1">
        <f>'BASE METAS)'!CQ410</f>
        <v>0</v>
      </c>
      <c r="BN408" s="1">
        <f>'BASE METAS)'!CR410</f>
        <v>0</v>
      </c>
      <c r="BO408" s="1">
        <f>'BASE METAS)'!CS410</f>
        <v>0</v>
      </c>
      <c r="BP408" s="1">
        <f>'BASE METAS)'!CT410</f>
        <v>0</v>
      </c>
      <c r="BQ408" s="1">
        <f>'BASE METAS)'!CU410</f>
        <v>0</v>
      </c>
      <c r="BR408" s="1">
        <f>'BASE METAS)'!CV410</f>
        <v>0</v>
      </c>
      <c r="BS408" s="1">
        <f>'BASE METAS)'!CW410</f>
        <v>0</v>
      </c>
      <c r="BT408" s="1">
        <f>'BASE METAS)'!CX410</f>
        <v>0</v>
      </c>
      <c r="BU408" s="1">
        <f>'BASE METAS)'!FA410</f>
        <v>0</v>
      </c>
      <c r="BV408" s="1">
        <f>'BASE METAS)'!FB410</f>
        <v>0</v>
      </c>
      <c r="BW408" s="1">
        <f>'BASE METAS)'!FC410</f>
        <v>0</v>
      </c>
      <c r="BX408" s="1">
        <f>'BASE METAS)'!FD410</f>
        <v>0</v>
      </c>
      <c r="BY408" s="1">
        <f>'BASE METAS)'!FE410</f>
        <v>0</v>
      </c>
      <c r="BZ408" s="1">
        <f>'BASE METAS)'!FF410</f>
        <v>0</v>
      </c>
      <c r="CA408" s="1">
        <f>'BASE METAS)'!FG410</f>
        <v>0</v>
      </c>
      <c r="CB408" s="1">
        <f>'BASE METAS)'!FH410</f>
        <v>0</v>
      </c>
      <c r="CC408" s="1">
        <f>'BASE METAS)'!FI410</f>
        <v>0</v>
      </c>
      <c r="CD408" s="1">
        <f>'BASE METAS)'!FJ410</f>
        <v>0</v>
      </c>
      <c r="CE408" s="1">
        <f>'BASE METAS)'!FK410</f>
        <v>0</v>
      </c>
      <c r="CF408" s="1">
        <f>'BASE METAS)'!FL410</f>
        <v>0</v>
      </c>
      <c r="CG408" s="1">
        <f>'BASE METAS)'!FM410</f>
        <v>0</v>
      </c>
    </row>
    <row r="409" spans="1:85" ht="12" customHeight="1" x14ac:dyDescent="0.25">
      <c r="A409" s="1">
        <f>'BASE METAS)'!A411</f>
        <v>0</v>
      </c>
      <c r="B409" s="7146" t="str">
        <f>'BASE METAS)'!B411</f>
        <v xml:space="preserve">DEPENDENCIA </v>
      </c>
      <c r="C409" s="7146" t="str">
        <f>'BASE METAS)'!C411</f>
        <v>ENT</v>
      </c>
      <c r="D409" s="7146" t="str">
        <f>'BASE METAS)'!D411</f>
        <v>PROY</v>
      </c>
      <c r="E409" s="7146" t="str">
        <f>'BASE METAS)'!E411</f>
        <v>NOMBRE DEL PROYECTO</v>
      </c>
      <c r="F409" s="7155" t="str">
        <f>'BASE METAS)'!F411</f>
        <v>DG</v>
      </c>
      <c r="G409" s="7155" t="str">
        <f>'BASE METAS)'!G411</f>
        <v>DA</v>
      </c>
      <c r="H409" s="7155" t="str">
        <f>'BASE METAS)'!H411</f>
        <v xml:space="preserve">CLAVE PROGRAMÁTICA </v>
      </c>
      <c r="I409" s="7155"/>
      <c r="J409" s="7155"/>
      <c r="K409" s="7155"/>
      <c r="L409" s="7155"/>
      <c r="M409" s="7155"/>
      <c r="N409" s="1357">
        <f>'BASE METAS)'!N411</f>
        <v>0</v>
      </c>
      <c r="O409" s="1357">
        <f>'BASE METAS)'!O411</f>
        <v>0</v>
      </c>
      <c r="P409" s="7120" t="str">
        <f>'BASE METAS)'!P411</f>
        <v>ESTRUCTURA PROGRAMÁTICA</v>
      </c>
      <c r="Q409" s="7121"/>
      <c r="R409" s="7121"/>
      <c r="S409" s="7121"/>
      <c r="T409" s="7121"/>
      <c r="U409" s="924">
        <f>'BASE METAS)'!U411</f>
        <v>0</v>
      </c>
      <c r="V409" s="1358">
        <f>'BASE METAS)'!V411</f>
        <v>0</v>
      </c>
      <c r="W409" s="7139" t="str">
        <f>'BASE METAS)'!W411</f>
        <v>PRESPUESTO</v>
      </c>
      <c r="X409" s="7216" t="str">
        <f>'BASE METAS)'!X411</f>
        <v>ÁREAS EJECUTORAS</v>
      </c>
      <c r="Y409" s="1">
        <f>'BASE METAS)'!Y411</f>
        <v>0</v>
      </c>
      <c r="Z409" s="1">
        <f>'BASE METAS)'!Z411</f>
        <v>0</v>
      </c>
      <c r="AA409" s="1">
        <f>'BASE METAS)'!AA411</f>
        <v>0</v>
      </c>
      <c r="AB409" s="1">
        <f>'BASE METAS)'!AB411</f>
        <v>0</v>
      </c>
      <c r="AC409" s="1">
        <f>'BASE METAS)'!AC411</f>
        <v>0</v>
      </c>
      <c r="AD409" s="1">
        <f>'BASE METAS)'!AD411</f>
        <v>0</v>
      </c>
      <c r="AE409" s="1">
        <f>'BASE METAS)'!AE411</f>
        <v>0</v>
      </c>
      <c r="AF409" s="1">
        <f>'BASE METAS)'!AF411</f>
        <v>0</v>
      </c>
      <c r="AG409" s="1">
        <f>'BASE METAS)'!AG411</f>
        <v>0</v>
      </c>
      <c r="AH409" s="1">
        <f>'BASE METAS)'!AH411</f>
        <v>0</v>
      </c>
      <c r="AI409" s="1">
        <f>'BASE METAS)'!AI411</f>
        <v>0</v>
      </c>
      <c r="AJ409" s="1">
        <f>'BASE METAS)'!AJ411</f>
        <v>0</v>
      </c>
      <c r="AK409" s="1">
        <f>'BASE METAS)'!AK411</f>
        <v>0</v>
      </c>
      <c r="AL409" s="934">
        <f>'BASE METAS)'!AL411</f>
        <v>0</v>
      </c>
      <c r="AM409" s="1">
        <f>'BASE METAS)'!AM411</f>
        <v>0</v>
      </c>
      <c r="AN409" s="1">
        <f>'BASE METAS)'!AN411</f>
        <v>0</v>
      </c>
      <c r="AO409" s="1">
        <f>'BASE METAS)'!AU411</f>
        <v>0</v>
      </c>
      <c r="AP409" s="1">
        <f>'BASE METAS)'!AO411</f>
        <v>0</v>
      </c>
      <c r="AQ409" s="1">
        <f>'BASE METAS)'!AP411</f>
        <v>0</v>
      </c>
      <c r="AR409" s="1">
        <f>'BASE METAS)'!AQ411</f>
        <v>0</v>
      </c>
      <c r="AS409" s="1">
        <f>'BASE METAS)'!AR411</f>
        <v>0</v>
      </c>
      <c r="AT409" s="1">
        <f>'BASE METAS)'!AS411</f>
        <v>0</v>
      </c>
      <c r="AU409" s="1479">
        <f>'BASE METAS)'!BO411</f>
        <v>0</v>
      </c>
      <c r="AV409" s="1">
        <f>'BASE METAS)'!BQ411</f>
        <v>0</v>
      </c>
      <c r="AW409" s="1352">
        <f>'BASE METAS)'!BR411</f>
        <v>0</v>
      </c>
      <c r="AX409" s="1352">
        <f>'BASE METAS)'!BS411</f>
        <v>0</v>
      </c>
      <c r="AY409" s="1352">
        <f>'BASE METAS)'!BT411</f>
        <v>0</v>
      </c>
      <c r="AZ409" s="1352">
        <f>'BASE METAS)'!BU411</f>
        <v>0</v>
      </c>
      <c r="BA409" s="1352">
        <f>'BASE METAS)'!BV411</f>
        <v>0</v>
      </c>
      <c r="BB409" s="1352">
        <f>'BASE METAS)'!BW411</f>
        <v>0</v>
      </c>
      <c r="BC409" s="1352">
        <f>'BASE METAS)'!BX411</f>
        <v>0</v>
      </c>
      <c r="BD409" s="1352">
        <f>'BASE METAS)'!BY411</f>
        <v>0</v>
      </c>
      <c r="BE409" s="1352">
        <f>'BASE METAS)'!CG411</f>
        <v>0</v>
      </c>
      <c r="BF409" s="1352">
        <f>'BASE METAS)'!CJ411</f>
        <v>0</v>
      </c>
      <c r="BG409" s="1352">
        <f>'BASE METAS)'!CK411</f>
        <v>0</v>
      </c>
      <c r="BH409" s="1352">
        <f>'BASE METAS)'!CL411</f>
        <v>0</v>
      </c>
      <c r="BI409" s="1">
        <f>'BASE METAS)'!CM411</f>
        <v>0</v>
      </c>
      <c r="BJ409" s="1">
        <f>'BASE METAS)'!CN411</f>
        <v>0</v>
      </c>
      <c r="BK409" s="1">
        <f>'BASE METAS)'!CO411</f>
        <v>0</v>
      </c>
      <c r="BL409" s="1">
        <f>'BASE METAS)'!CP411</f>
        <v>0</v>
      </c>
      <c r="BM409" s="1">
        <f>'BASE METAS)'!CQ411</f>
        <v>0</v>
      </c>
      <c r="BN409" s="1">
        <f>'BASE METAS)'!CR411</f>
        <v>0</v>
      </c>
      <c r="BO409" s="1">
        <f>'BASE METAS)'!CS411</f>
        <v>0</v>
      </c>
      <c r="BP409" s="1">
        <f>'BASE METAS)'!CT411</f>
        <v>0</v>
      </c>
      <c r="BQ409" s="1">
        <f>'BASE METAS)'!CU411</f>
        <v>0</v>
      </c>
      <c r="BR409" s="1">
        <f>'BASE METAS)'!CV411</f>
        <v>0</v>
      </c>
      <c r="BS409" s="1">
        <f>'BASE METAS)'!CW411</f>
        <v>0</v>
      </c>
      <c r="BT409" s="1">
        <f>'BASE METAS)'!CX411</f>
        <v>0</v>
      </c>
      <c r="BU409" s="1">
        <f>'BASE METAS)'!FA411</f>
        <v>0</v>
      </c>
      <c r="BV409" s="1">
        <f>'BASE METAS)'!FB411</f>
        <v>0</v>
      </c>
      <c r="BW409" s="1">
        <f>'BASE METAS)'!FC411</f>
        <v>0</v>
      </c>
      <c r="BX409" s="1">
        <f>'BASE METAS)'!FD411</f>
        <v>0</v>
      </c>
      <c r="BY409" s="1">
        <f>'BASE METAS)'!FE411</f>
        <v>0</v>
      </c>
      <c r="BZ409" s="1">
        <f>'BASE METAS)'!FF411</f>
        <v>0</v>
      </c>
      <c r="CA409" s="1">
        <f>'BASE METAS)'!FG411</f>
        <v>0</v>
      </c>
      <c r="CB409" s="1">
        <f>'BASE METAS)'!FH411</f>
        <v>0</v>
      </c>
      <c r="CC409" s="1">
        <f>'BASE METAS)'!FI411</f>
        <v>0</v>
      </c>
      <c r="CD409" s="1">
        <f>'BASE METAS)'!FJ411</f>
        <v>0</v>
      </c>
      <c r="CE409" s="1">
        <f>'BASE METAS)'!FK411</f>
        <v>0</v>
      </c>
      <c r="CF409" s="1">
        <f>'BASE METAS)'!FL411</f>
        <v>0</v>
      </c>
      <c r="CG409" s="1">
        <f>'BASE METAS)'!FM411</f>
        <v>0</v>
      </c>
    </row>
    <row r="410" spans="1:85" ht="12" customHeight="1" x14ac:dyDescent="0.25">
      <c r="A410" s="1">
        <f>'BASE METAS)'!A412</f>
        <v>0</v>
      </c>
      <c r="B410" s="7146"/>
      <c r="C410" s="7146"/>
      <c r="D410" s="7146"/>
      <c r="E410" s="7146"/>
      <c r="F410" s="7155"/>
      <c r="G410" s="7155"/>
      <c r="H410" s="35" t="str">
        <f>'BASE METAS)'!H412</f>
        <v>FN</v>
      </c>
      <c r="I410" s="35" t="str">
        <f>'BASE METAS)'!I412</f>
        <v>Sf</v>
      </c>
      <c r="J410" s="35" t="str">
        <f>'BASE METAS)'!J412</f>
        <v>PG</v>
      </c>
      <c r="K410" s="35" t="str">
        <f>'BASE METAS)'!K412</f>
        <v>Sp</v>
      </c>
      <c r="L410" s="35" t="str">
        <f>'BASE METAS)'!L412</f>
        <v>PY</v>
      </c>
      <c r="M410" s="35" t="str">
        <f>'BASE METAS)'!M412</f>
        <v>FF</v>
      </c>
      <c r="N410" s="35">
        <f>'BASE METAS)'!N412</f>
        <v>0</v>
      </c>
      <c r="O410" s="35">
        <f>'BASE METAS)'!O412</f>
        <v>0</v>
      </c>
      <c r="P410" s="35" t="str">
        <f>'BASE METAS)'!P412</f>
        <v>FN</v>
      </c>
      <c r="Q410" s="35" t="str">
        <f>'BASE METAS)'!Q412</f>
        <v>Sf</v>
      </c>
      <c r="R410" s="35" t="str">
        <f>'BASE METAS)'!R412</f>
        <v>PG</v>
      </c>
      <c r="S410" s="35" t="str">
        <f>'BASE METAS)'!S412</f>
        <v>Sp</v>
      </c>
      <c r="T410" s="35" t="str">
        <f>'BASE METAS)'!T412</f>
        <v>PY</v>
      </c>
      <c r="U410" s="925">
        <f>'BASE METAS)'!U412</f>
        <v>0</v>
      </c>
      <c r="V410" s="35">
        <f>'BASE METAS)'!V412</f>
        <v>0</v>
      </c>
      <c r="W410" s="7139"/>
      <c r="X410" s="7216"/>
      <c r="Y410" s="1">
        <f>'BASE METAS)'!Y412</f>
        <v>0</v>
      </c>
      <c r="Z410" s="1">
        <f>'BASE METAS)'!Z412</f>
        <v>0</v>
      </c>
      <c r="AA410" s="1">
        <f>'BASE METAS)'!AA412</f>
        <v>0</v>
      </c>
      <c r="AB410" s="1">
        <f>'BASE METAS)'!AB412</f>
        <v>0</v>
      </c>
      <c r="AC410" s="1">
        <f>'BASE METAS)'!AC412</f>
        <v>0</v>
      </c>
      <c r="AD410" s="1">
        <f>'BASE METAS)'!AD412</f>
        <v>0</v>
      </c>
      <c r="AE410" s="1">
        <f>'BASE METAS)'!AE412</f>
        <v>0</v>
      </c>
      <c r="AF410" s="1">
        <f>'BASE METAS)'!AF412</f>
        <v>0</v>
      </c>
      <c r="AG410" s="1">
        <f>'BASE METAS)'!AG412</f>
        <v>0</v>
      </c>
      <c r="AH410" s="1">
        <f>'BASE METAS)'!AH412</f>
        <v>0</v>
      </c>
      <c r="AI410" s="1">
        <f>'BASE METAS)'!AI412</f>
        <v>0</v>
      </c>
      <c r="AJ410" s="1">
        <f>'BASE METAS)'!AJ412</f>
        <v>0</v>
      </c>
      <c r="AK410" s="1">
        <f>'BASE METAS)'!AK412</f>
        <v>0</v>
      </c>
      <c r="AL410" s="934">
        <f>'BASE METAS)'!AL412</f>
        <v>0</v>
      </c>
      <c r="AM410" s="1">
        <f>'BASE METAS)'!AM412</f>
        <v>0</v>
      </c>
      <c r="AN410" s="1">
        <f>'BASE METAS)'!AN412</f>
        <v>0</v>
      </c>
      <c r="AO410" s="1">
        <f>'BASE METAS)'!AU412</f>
        <v>0</v>
      </c>
      <c r="AP410" s="1">
        <f>'BASE METAS)'!AO412</f>
        <v>0</v>
      </c>
      <c r="AQ410" s="1">
        <f>'BASE METAS)'!AP412</f>
        <v>0</v>
      </c>
      <c r="AR410" s="1">
        <f>'BASE METAS)'!AQ412</f>
        <v>0</v>
      </c>
      <c r="AS410" s="1">
        <f>'BASE METAS)'!AR412</f>
        <v>0</v>
      </c>
      <c r="AT410" s="1">
        <f>'BASE METAS)'!AS412</f>
        <v>0</v>
      </c>
      <c r="AU410" s="1479">
        <f>'BASE METAS)'!BO412</f>
        <v>0</v>
      </c>
      <c r="AV410" s="1">
        <f>'BASE METAS)'!BQ412</f>
        <v>0</v>
      </c>
      <c r="AW410" s="1352">
        <f>'BASE METAS)'!BR412</f>
        <v>0</v>
      </c>
      <c r="AX410" s="1352">
        <f>'BASE METAS)'!BS412</f>
        <v>0</v>
      </c>
      <c r="AY410" s="1352">
        <f>'BASE METAS)'!BT412</f>
        <v>0</v>
      </c>
      <c r="AZ410" s="1352">
        <f>'BASE METAS)'!BU412</f>
        <v>0</v>
      </c>
      <c r="BA410" s="1352">
        <f>'BASE METAS)'!BV412</f>
        <v>0</v>
      </c>
      <c r="BB410" s="1352">
        <f>'BASE METAS)'!BW412</f>
        <v>0</v>
      </c>
      <c r="BC410" s="1352">
        <f>'BASE METAS)'!BX412</f>
        <v>0</v>
      </c>
      <c r="BD410" s="1352">
        <f>'BASE METAS)'!BY412</f>
        <v>0</v>
      </c>
      <c r="BE410" s="1352">
        <f>'BASE METAS)'!CG412</f>
        <v>0</v>
      </c>
      <c r="BF410" s="1352">
        <f>'BASE METAS)'!CJ412</f>
        <v>0</v>
      </c>
      <c r="BG410" s="1352">
        <f>'BASE METAS)'!CK412</f>
        <v>0</v>
      </c>
      <c r="BH410" s="1352">
        <f>'BASE METAS)'!CL412</f>
        <v>0</v>
      </c>
      <c r="BI410" s="1">
        <f>'BASE METAS)'!CM412</f>
        <v>0</v>
      </c>
      <c r="BJ410" s="1">
        <f>'BASE METAS)'!CN412</f>
        <v>0</v>
      </c>
      <c r="BK410" s="1">
        <f>'BASE METAS)'!CO412</f>
        <v>0</v>
      </c>
      <c r="BL410" s="1">
        <f>'BASE METAS)'!CP412</f>
        <v>0</v>
      </c>
      <c r="BM410" s="1">
        <f>'BASE METAS)'!CQ412</f>
        <v>0</v>
      </c>
      <c r="BN410" s="1">
        <f>'BASE METAS)'!CR412</f>
        <v>0</v>
      </c>
      <c r="BO410" s="1">
        <f>'BASE METAS)'!CS412</f>
        <v>0</v>
      </c>
      <c r="BP410" s="1">
        <f>'BASE METAS)'!CT412</f>
        <v>0</v>
      </c>
      <c r="BQ410" s="1">
        <f>'BASE METAS)'!CU412</f>
        <v>0</v>
      </c>
      <c r="BR410" s="1">
        <f>'BASE METAS)'!CV412</f>
        <v>0</v>
      </c>
      <c r="BS410" s="1">
        <f>'BASE METAS)'!CW412</f>
        <v>0</v>
      </c>
      <c r="BT410" s="1">
        <f>'BASE METAS)'!CX412</f>
        <v>0</v>
      </c>
      <c r="BU410" s="1">
        <f>'BASE METAS)'!FA412</f>
        <v>0</v>
      </c>
      <c r="BV410" s="1">
        <f>'BASE METAS)'!FB412</f>
        <v>0</v>
      </c>
      <c r="BW410" s="1">
        <f>'BASE METAS)'!FC412</f>
        <v>0</v>
      </c>
      <c r="BX410" s="1">
        <f>'BASE METAS)'!FD412</f>
        <v>0</v>
      </c>
      <c r="BY410" s="1">
        <f>'BASE METAS)'!FE412</f>
        <v>0</v>
      </c>
      <c r="BZ410" s="1">
        <f>'BASE METAS)'!FF412</f>
        <v>0</v>
      </c>
      <c r="CA410" s="1">
        <f>'BASE METAS)'!FG412</f>
        <v>0</v>
      </c>
      <c r="CB410" s="1">
        <f>'BASE METAS)'!FH412</f>
        <v>0</v>
      </c>
      <c r="CC410" s="1">
        <f>'BASE METAS)'!FI412</f>
        <v>0</v>
      </c>
      <c r="CD410" s="1">
        <f>'BASE METAS)'!FJ412</f>
        <v>0</v>
      </c>
      <c r="CE410" s="1">
        <f>'BASE METAS)'!FK412</f>
        <v>0</v>
      </c>
      <c r="CF410" s="1">
        <f>'BASE METAS)'!FL412</f>
        <v>0</v>
      </c>
      <c r="CG410" s="1">
        <f>'BASE METAS)'!FM412</f>
        <v>0</v>
      </c>
    </row>
    <row r="411" spans="1:85" ht="45" customHeight="1" x14ac:dyDescent="0.25">
      <c r="A411" s="1">
        <f>'BASE METAS)'!A413</f>
        <v>65</v>
      </c>
      <c r="B411" s="7156" t="str">
        <f>'BASE METAS)'!B413</f>
        <v>DIRECCIÓN GENERAL DE DESARROLLO ECONÓMICO</v>
      </c>
      <c r="C411" s="5684">
        <f>'BASE METAS)'!C413</f>
        <v>1600</v>
      </c>
      <c r="D411" s="5684">
        <f>'BASE METAS)'!D413</f>
        <v>1</v>
      </c>
      <c r="E411" s="7151" t="str">
        <f>'BASE METAS)'!E413</f>
        <v xml:space="preserve">SIMPLIFICACIÓN Y MODERNIZACIÓN DE LA ADMINISTRACIÓN PÚBLICA </v>
      </c>
      <c r="F411" s="7225" t="str">
        <f>'BASE METAS)'!F413</f>
        <v>N00</v>
      </c>
      <c r="G411" s="7225" t="str">
        <f>'BASE METAS)'!G413</f>
        <v>131</v>
      </c>
      <c r="H411" s="5706" t="str">
        <f>'BASE METAS)'!H413</f>
        <v>05</v>
      </c>
      <c r="I411" s="5706" t="str">
        <f>'BASE METAS)'!I413</f>
        <v>01</v>
      </c>
      <c r="J411" s="5706" t="str">
        <f>'BASE METAS)'!J413</f>
        <v>01</v>
      </c>
      <c r="K411" s="5706" t="str">
        <f>'BASE METAS)'!K413</f>
        <v>05</v>
      </c>
      <c r="L411" s="5706" t="str">
        <f>'BASE METAS)'!L413</f>
        <v>01</v>
      </c>
      <c r="M411" s="5706" t="str">
        <f>'BASE METAS)'!M413</f>
        <v>101</v>
      </c>
      <c r="N411" s="5697" t="str">
        <f>'BASE METAS)'!N413</f>
        <v>Dirección General de Desarrollo y Fomento Económico</v>
      </c>
      <c r="O411" s="5706" t="str">
        <f>'BASE METAS)'!O413</f>
        <v>Fomento Industrial</v>
      </c>
      <c r="P411" s="5697" t="str">
        <f>'BASE METAS)'!P413</f>
        <v>Administración, planeación y control gubernamental</v>
      </c>
      <c r="Q411" s="5697" t="str">
        <f>'BASE METAS)'!Q413</f>
        <v>Control y evaluación de la administración gubernamental</v>
      </c>
      <c r="R411" s="5697" t="str">
        <f>'BASE METAS)'!R413</f>
        <v>Consolidación de la gestión gubernamental de resultados</v>
      </c>
      <c r="S411" s="5697" t="str">
        <f>'BASE METAS)'!S413</f>
        <v>Modernización y mejoramiento integral de la función pública</v>
      </c>
      <c r="T411" s="5697" t="str">
        <f>'BASE METAS)'!T413</f>
        <v>Simplificación y modernización de la administración pública</v>
      </c>
      <c r="U411" s="7726" t="str">
        <f>'BASE METAS)'!U413</f>
        <v>Facilitar el otorgamiento de licencias a las nuevas empresas así como poner al corriente los trámites "estancados", fomentando la instalación, desarrollo y consolidación de los negocios</v>
      </c>
      <c r="V411" s="5697" t="str">
        <f>'BASE METAS)'!V413</f>
        <v>Gobierno de Resultados</v>
      </c>
      <c r="W411" s="5694">
        <f>'BASE METAS)'!W413</f>
        <v>11859730.800000001</v>
      </c>
      <c r="X411" s="7102" t="str">
        <f>'BASE METAS)'!X413</f>
        <v>DIRECCIÓN GENERAL DE DESARROLLO ECONÓMICO</v>
      </c>
      <c r="Y411" s="432">
        <f>'BASE METAS)'!Y413</f>
        <v>1</v>
      </c>
      <c r="Z411" s="449" t="str">
        <f>'BASE METAS)'!Z413</f>
        <v>TRAMITAR SOLICITUDES DE LICENCIA DE FUNCIONAMIENTO TANTO DE GIROS REGULADOS COMO IRREGULADOS</v>
      </c>
      <c r="AA411" s="674" t="str">
        <f>'BASE METAS)'!AA413</f>
        <v>SOLICITUD</v>
      </c>
      <c r="AB411" s="551">
        <f>'BASE METAS)'!AB413</f>
        <v>1600</v>
      </c>
      <c r="AC411" s="551">
        <f>'BASE METAS)'!AC413</f>
        <v>300</v>
      </c>
      <c r="AD411" s="620">
        <f>'BASE METAS)'!AD413</f>
        <v>0.1875</v>
      </c>
      <c r="AE411" s="551">
        <f>'BASE METAS)'!AE413</f>
        <v>500</v>
      </c>
      <c r="AF411" s="620">
        <f>'BASE METAS)'!AF413</f>
        <v>0.3125</v>
      </c>
      <c r="AG411" s="551">
        <f>'BASE METAS)'!AG413</f>
        <v>500</v>
      </c>
      <c r="AH411" s="669">
        <f>'BASE METAS)'!AH413</f>
        <v>0.3125</v>
      </c>
      <c r="AI411" s="668">
        <f>'BASE METAS)'!AI413</f>
        <v>300</v>
      </c>
      <c r="AJ411" s="669">
        <f>'BASE METAS)'!AJ413</f>
        <v>0.1875</v>
      </c>
      <c r="AK411" s="947">
        <f>'BASE METAS)'!AK413</f>
        <v>1</v>
      </c>
      <c r="AL411" s="975">
        <f>'BASE METAS)'!AL413</f>
        <v>1</v>
      </c>
      <c r="AM411" s="1030" t="str">
        <f>'BASE METAS)'!AM413</f>
        <v>Trámite de solicitudes de licencias de funcionamiento</v>
      </c>
      <c r="AN411" s="974" t="str">
        <f>'BASE METAS)'!AN413</f>
        <v>MIDE EL NÚMERO DE SOLICITUDES TRAMITADAS</v>
      </c>
      <c r="AO411" s="1377" t="str">
        <f>'BASE METAS)'!AU413</f>
        <v>DESEMPEÑO</v>
      </c>
      <c r="AP411" s="974" t="str">
        <f>'BASE METAS)'!AO413</f>
        <v>NÚMERO DE SOLICITUDES TRAMITADAS</v>
      </c>
      <c r="AQ411" s="974" t="str">
        <f>'BASE METAS)'!AP413</f>
        <v>NÚMERO DE SOLICITUDES PROGRAMADAS</v>
      </c>
      <c r="AR411" s="974">
        <f>'BASE METAS)'!AQ413</f>
        <v>100</v>
      </c>
      <c r="AS411" s="976" t="str">
        <f>'BASE METAS)'!AR413</f>
        <v>SOLICITUD</v>
      </c>
      <c r="AT411" s="1326" t="str">
        <f>'BASE METAS)'!AS413</f>
        <v>EFICACIA</v>
      </c>
      <c r="AU411" s="1501">
        <f>'BASE METAS)'!BO413</f>
        <v>0</v>
      </c>
      <c r="AV411" s="962">
        <f>'BASE METAS)'!BQ413</f>
        <v>1600</v>
      </c>
      <c r="AW411" s="1352">
        <f>'BASE METAS)'!BR413</f>
        <v>0</v>
      </c>
      <c r="AX411" s="1352">
        <f>'BASE METAS)'!BS413</f>
        <v>500</v>
      </c>
      <c r="AY411" s="1352">
        <f>'BASE METAS)'!BT413</f>
        <v>530</v>
      </c>
      <c r="AZ411" s="1352">
        <f>'BASE METAS)'!BU413</f>
        <v>-30</v>
      </c>
      <c r="BA411" s="1352">
        <f>'BASE METAS)'!BV413</f>
        <v>1.06</v>
      </c>
      <c r="BB411" s="1352">
        <f>'BASE METAS)'!BW413</f>
        <v>898</v>
      </c>
      <c r="BC411" s="1352">
        <f>'BASE METAS)'!BX413</f>
        <v>702</v>
      </c>
      <c r="BD411" s="1352">
        <f>'BASE METAS)'!BY413</f>
        <v>0.56125000000000003</v>
      </c>
      <c r="BE411" s="1352">
        <f>'BASE METAS)'!CG413</f>
        <v>368</v>
      </c>
      <c r="BF411" s="1352">
        <f>'BASE METAS)'!CJ413</f>
        <v>0</v>
      </c>
      <c r="BG411" s="1352">
        <f>'BASE METAS)'!CK413</f>
        <v>0</v>
      </c>
      <c r="BH411" s="1352">
        <f>'BASE METAS)'!CL413</f>
        <v>0</v>
      </c>
      <c r="BI411" s="1">
        <f>'BASE METAS)'!CM413</f>
        <v>100</v>
      </c>
      <c r="BJ411" s="1">
        <f>'BASE METAS)'!CN413</f>
        <v>100</v>
      </c>
      <c r="BK411" s="1">
        <f>'BASE METAS)'!CO413</f>
        <v>100</v>
      </c>
      <c r="BL411" s="1">
        <f>'BASE METAS)'!CP413</f>
        <v>0</v>
      </c>
      <c r="BM411" s="1">
        <f>'BASE METAS)'!CQ413</f>
        <v>0</v>
      </c>
      <c r="BN411" s="1">
        <f>'BASE METAS)'!CR413</f>
        <v>0</v>
      </c>
      <c r="BO411" s="1">
        <f>'BASE METAS)'!CS413</f>
        <v>0</v>
      </c>
      <c r="BP411" s="1">
        <f>'BASE METAS)'!CT413</f>
        <v>0</v>
      </c>
      <c r="BQ411" s="1">
        <f>'BASE METAS)'!CU413</f>
        <v>0</v>
      </c>
      <c r="BR411" s="1">
        <f>'BASE METAS)'!CV413</f>
        <v>0</v>
      </c>
      <c r="BS411" s="1">
        <f>'BASE METAS)'!CW413</f>
        <v>0</v>
      </c>
      <c r="BT411" s="1">
        <f>'BASE METAS)'!CX413</f>
        <v>0</v>
      </c>
      <c r="BU411" s="1">
        <f>'BASE METAS)'!FA413</f>
        <v>1600</v>
      </c>
      <c r="BV411" s="1">
        <f>'BASE METAS)'!FB413</f>
        <v>0</v>
      </c>
      <c r="BW411" s="1">
        <f>'BASE METAS)'!FC413</f>
        <v>133</v>
      </c>
      <c r="BX411" s="1">
        <f>'BASE METAS)'!FD413</f>
        <v>102</v>
      </c>
      <c r="BY411" s="1">
        <f>'BASE METAS)'!FE413</f>
        <v>31</v>
      </c>
      <c r="BZ411" s="1">
        <f>'BASE METAS)'!FF413</f>
        <v>0.76691729323308266</v>
      </c>
      <c r="CA411" s="1">
        <f>'BASE METAS)'!FG413</f>
        <v>470</v>
      </c>
      <c r="CB411" s="1">
        <f>'BASE METAS)'!FH413</f>
        <v>1130</v>
      </c>
      <c r="CC411" s="1">
        <f>'BASE METAS)'!FI413</f>
        <v>0.29375000000000001</v>
      </c>
      <c r="CD411" s="1">
        <f>'BASE METAS)'!FJ413</f>
        <v>1600</v>
      </c>
      <c r="CE411" s="1">
        <f>'BASE METAS)'!FK413</f>
        <v>0</v>
      </c>
      <c r="CF411" s="1">
        <f>'BASE METAS)'!FL413</f>
        <v>141</v>
      </c>
      <c r="CG411" s="1">
        <f>'BASE METAS)'!FM413</f>
        <v>205</v>
      </c>
    </row>
    <row r="412" spans="1:85" ht="25.5" customHeight="1" x14ac:dyDescent="0.25">
      <c r="A412" s="1">
        <f>'BASE METAS)'!A414</f>
        <v>0</v>
      </c>
      <c r="B412" s="7156"/>
      <c r="C412" s="5685"/>
      <c r="D412" s="5685"/>
      <c r="E412" s="7152"/>
      <c r="F412" s="7226"/>
      <c r="G412" s="7226"/>
      <c r="H412" s="5707"/>
      <c r="I412" s="5707"/>
      <c r="J412" s="5707"/>
      <c r="K412" s="5707"/>
      <c r="L412" s="5707"/>
      <c r="M412" s="5707"/>
      <c r="N412" s="5698"/>
      <c r="O412" s="5707"/>
      <c r="P412" s="5698"/>
      <c r="Q412" s="5698"/>
      <c r="R412" s="5698"/>
      <c r="S412" s="5698"/>
      <c r="T412" s="5698"/>
      <c r="U412" s="7727"/>
      <c r="V412" s="5698"/>
      <c r="W412" s="5695"/>
      <c r="X412" s="7145"/>
      <c r="Y412" s="434">
        <f>'BASE METAS)'!Y414</f>
        <v>2</v>
      </c>
      <c r="Z412" s="439" t="str">
        <f>'BASE METAS)'!Z414</f>
        <v>OTORGAR LICENCIAS DE FUNCIONAMIENTO PARA APERTURAR NUEVAS EMPRESAS</v>
      </c>
      <c r="AA412" s="675" t="str">
        <f>'BASE METAS)'!AA414</f>
        <v>LICENCIA</v>
      </c>
      <c r="AB412" s="559">
        <f>'BASE METAS)'!AB414</f>
        <v>1700</v>
      </c>
      <c r="AC412" s="559">
        <f>'BASE METAS)'!AC414</f>
        <v>400</v>
      </c>
      <c r="AD412" s="580">
        <f>'BASE METAS)'!AD414</f>
        <v>0.23529411764705882</v>
      </c>
      <c r="AE412" s="559">
        <f>'BASE METAS)'!AE414</f>
        <v>500</v>
      </c>
      <c r="AF412" s="580">
        <f>'BASE METAS)'!AF414</f>
        <v>0.29411764705882354</v>
      </c>
      <c r="AG412" s="559">
        <f>'BASE METAS)'!AG414</f>
        <v>500</v>
      </c>
      <c r="AH412" s="580">
        <f>'BASE METAS)'!AH414</f>
        <v>0.29411764705882354</v>
      </c>
      <c r="AI412" s="584">
        <f>'BASE METAS)'!AI414</f>
        <v>300</v>
      </c>
      <c r="AJ412" s="580">
        <f>'BASE METAS)'!AJ414</f>
        <v>0.17647058823529413</v>
      </c>
      <c r="AK412" s="947">
        <f>'BASE METAS)'!AK414</f>
        <v>1</v>
      </c>
      <c r="AL412" s="975">
        <f>'BASE METAS)'!AL414</f>
        <v>2</v>
      </c>
      <c r="AM412" s="1030" t="str">
        <f>'BASE METAS)'!AM414</f>
        <v>Otorgar licencias de funcionamiento</v>
      </c>
      <c r="AN412" s="974" t="str">
        <f>'BASE METAS)'!AN414</f>
        <v>MIDE EL NÚMERO DE LICENCIAS TRAMITADAS</v>
      </c>
      <c r="AO412" s="1377" t="str">
        <f>'BASE METAS)'!AU414</f>
        <v>DESEMPEÑO</v>
      </c>
      <c r="AP412" s="974" t="str">
        <f>'BASE METAS)'!AO414</f>
        <v>NÚMERO DE LICENCIAS TRAMITADAS</v>
      </c>
      <c r="AQ412" s="974" t="str">
        <f>'BASE METAS)'!AP414</f>
        <v xml:space="preserve"> NÚMERO DE LICENCIAS PROGRAMADAS</v>
      </c>
      <c r="AR412" s="974">
        <f>'BASE METAS)'!AQ414</f>
        <v>100</v>
      </c>
      <c r="AS412" s="974" t="str">
        <f>'BASE METAS)'!AR414</f>
        <v>LICENCIA</v>
      </c>
      <c r="AT412" s="1326" t="str">
        <f>'BASE METAS)'!AS414</f>
        <v>EFICACIA</v>
      </c>
      <c r="AU412" s="1501">
        <f>'BASE METAS)'!BO414</f>
        <v>0</v>
      </c>
      <c r="AV412" s="963">
        <f>'BASE METAS)'!BQ414</f>
        <v>1700</v>
      </c>
      <c r="AW412" s="1352">
        <f>'BASE METAS)'!BR414</f>
        <v>0</v>
      </c>
      <c r="AX412" s="1352">
        <f>'BASE METAS)'!BS414</f>
        <v>500</v>
      </c>
      <c r="AY412" s="1352">
        <f>'BASE METAS)'!BT414</f>
        <v>283</v>
      </c>
      <c r="AZ412" s="1352">
        <f>'BASE METAS)'!BU414</f>
        <v>217</v>
      </c>
      <c r="BA412" s="1352">
        <f>'BASE METAS)'!BV414</f>
        <v>0.56599999999999995</v>
      </c>
      <c r="BB412" s="1352">
        <f>'BASE METAS)'!BW414</f>
        <v>455</v>
      </c>
      <c r="BC412" s="1352">
        <f>'BASE METAS)'!BX414</f>
        <v>1245</v>
      </c>
      <c r="BD412" s="1352">
        <f>'BASE METAS)'!BY414</f>
        <v>0.2676470588235294</v>
      </c>
      <c r="BE412" s="1352">
        <f>'BASE METAS)'!CG414</f>
        <v>172</v>
      </c>
      <c r="BF412" s="1352">
        <f>'BASE METAS)'!CJ414</f>
        <v>0</v>
      </c>
      <c r="BG412" s="1352">
        <f>'BASE METAS)'!CK414</f>
        <v>0</v>
      </c>
      <c r="BH412" s="1352">
        <f>'BASE METAS)'!CL414</f>
        <v>0</v>
      </c>
      <c r="BI412" s="1">
        <f>'BASE METAS)'!CM414</f>
        <v>133.33333333333334</v>
      </c>
      <c r="BJ412" s="1">
        <f>'BASE METAS)'!CN414</f>
        <v>133.33333333333334</v>
      </c>
      <c r="BK412" s="1">
        <f>'BASE METAS)'!CO414</f>
        <v>133.33333333333334</v>
      </c>
      <c r="BL412" s="1">
        <f>'BASE METAS)'!CP414</f>
        <v>0</v>
      </c>
      <c r="BM412" s="1">
        <f>'BASE METAS)'!CQ414</f>
        <v>0</v>
      </c>
      <c r="BN412" s="1">
        <f>'BASE METAS)'!CR414</f>
        <v>0</v>
      </c>
      <c r="BO412" s="1">
        <f>'BASE METAS)'!CS414</f>
        <v>0</v>
      </c>
      <c r="BP412" s="1">
        <f>'BASE METAS)'!CT414</f>
        <v>0</v>
      </c>
      <c r="BQ412" s="1">
        <f>'BASE METAS)'!CU414</f>
        <v>0</v>
      </c>
      <c r="BR412" s="1">
        <f>'BASE METAS)'!CV414</f>
        <v>0</v>
      </c>
      <c r="BS412" s="1">
        <f>'BASE METAS)'!CW414</f>
        <v>0</v>
      </c>
      <c r="BT412" s="1">
        <f>'BASE METAS)'!CX414</f>
        <v>0</v>
      </c>
      <c r="BU412" s="1">
        <f>'BASE METAS)'!FA414</f>
        <v>1700</v>
      </c>
      <c r="BV412" s="1">
        <f>'BASE METAS)'!FB414</f>
        <v>0</v>
      </c>
      <c r="BW412" s="1">
        <f>'BASE METAS)'!FC414</f>
        <v>133</v>
      </c>
      <c r="BX412" s="1">
        <f>'BASE METAS)'!FD414</f>
        <v>0</v>
      </c>
      <c r="BY412" s="1">
        <f>'BASE METAS)'!FE414</f>
        <v>133</v>
      </c>
      <c r="BZ412" s="1">
        <f>'BASE METAS)'!FF414</f>
        <v>0</v>
      </c>
      <c r="CA412" s="1">
        <f>'BASE METAS)'!FG414</f>
        <v>172</v>
      </c>
      <c r="CB412" s="1">
        <f>'BASE METAS)'!FH414</f>
        <v>1528</v>
      </c>
      <c r="CC412" s="1">
        <f>'BASE METAS)'!FI414</f>
        <v>0.1011764705882353</v>
      </c>
      <c r="CD412" s="1">
        <f>'BASE METAS)'!FJ414</f>
        <v>1700</v>
      </c>
      <c r="CE412" s="1">
        <f>'BASE METAS)'!FK414</f>
        <v>0</v>
      </c>
      <c r="CF412" s="1">
        <f>'BASE METAS)'!FL414</f>
        <v>133</v>
      </c>
      <c r="CG412" s="1">
        <f>'BASE METAS)'!FM414</f>
        <v>0</v>
      </c>
    </row>
    <row r="413" spans="1:85" ht="38.25" x14ac:dyDescent="0.25">
      <c r="A413" s="1">
        <f>'BASE METAS)'!A415</f>
        <v>0</v>
      </c>
      <c r="B413" s="7156"/>
      <c r="C413" s="5685"/>
      <c r="D413" s="5685"/>
      <c r="E413" s="7152"/>
      <c r="F413" s="7226"/>
      <c r="G413" s="7226"/>
      <c r="H413" s="5707"/>
      <c r="I413" s="5707"/>
      <c r="J413" s="5707"/>
      <c r="K413" s="5707"/>
      <c r="L413" s="5707"/>
      <c r="M413" s="5707"/>
      <c r="N413" s="5698"/>
      <c r="O413" s="5707"/>
      <c r="P413" s="5698"/>
      <c r="Q413" s="5698"/>
      <c r="R413" s="5698"/>
      <c r="S413" s="5698"/>
      <c r="T413" s="5698"/>
      <c r="U413" s="7727"/>
      <c r="V413" s="5698"/>
      <c r="W413" s="5695"/>
      <c r="X413" s="7145"/>
      <c r="Y413" s="434">
        <f>'BASE METAS)'!Y415</f>
        <v>3</v>
      </c>
      <c r="Z413" s="439" t="str">
        <f>'BASE METAS)'!Z415</f>
        <v>ELABORAR ACTAS DE CONSTITUCIÓN DE SOCIEDADES DE RESPONSABILIDAD LIMITADA MICROEMPRESARIAL (S.DE R.L.M.)</v>
      </c>
      <c r="AA413" s="558" t="str">
        <f>'BASE METAS)'!AA415</f>
        <v>ACTA</v>
      </c>
      <c r="AB413" s="559">
        <f>'BASE METAS)'!AB415</f>
        <v>50</v>
      </c>
      <c r="AC413" s="559">
        <f>'BASE METAS)'!AC415</f>
        <v>20</v>
      </c>
      <c r="AD413" s="580">
        <f>'BASE METAS)'!AD415</f>
        <v>0.4</v>
      </c>
      <c r="AE413" s="559">
        <f>'BASE METAS)'!AE415</f>
        <v>20</v>
      </c>
      <c r="AF413" s="580">
        <f>'BASE METAS)'!AF415</f>
        <v>0.4</v>
      </c>
      <c r="AG413" s="559">
        <f>'BASE METAS)'!AG415</f>
        <v>25</v>
      </c>
      <c r="AH413" s="580">
        <f>'BASE METAS)'!AH415</f>
        <v>0.5</v>
      </c>
      <c r="AI413" s="584">
        <f>'BASE METAS)'!AI415</f>
        <v>6</v>
      </c>
      <c r="AJ413" s="580">
        <f>'BASE METAS)'!AJ415</f>
        <v>0.12</v>
      </c>
      <c r="AK413" s="947">
        <f>'BASE METAS)'!AK415</f>
        <v>1.42</v>
      </c>
      <c r="AL413" s="975">
        <f>'BASE METAS)'!AL415</f>
        <v>3</v>
      </c>
      <c r="AM413" s="1030" t="str">
        <f>'BASE METAS)'!AM415</f>
        <v>ELABORACIÓN DE ACTAS DE CONSTITUCIÓN DE SOCIEDADES DE RESPONSABILIDAD LIMITADA MICROEMPRESARIAL (S.DE R.L.M.)</v>
      </c>
      <c r="AN413" s="974" t="str">
        <f>'BASE METAS)'!AN415</f>
        <v>MIDE EL NÚMERO DE ACTAS TRAMITADAS</v>
      </c>
      <c r="AO413" s="1377" t="str">
        <f>'BASE METAS)'!AU415</f>
        <v>DESEMPEÑO</v>
      </c>
      <c r="AP413" s="974" t="str">
        <f>'BASE METAS)'!AO415</f>
        <v>NÚMERO DE  ACTAS TRAMITADAS</v>
      </c>
      <c r="AQ413" s="974" t="str">
        <f>'BASE METAS)'!AP415</f>
        <v>NÚMERO DE ACTAS PROGRAMADAS</v>
      </c>
      <c r="AR413" s="974">
        <f>'BASE METAS)'!AQ415</f>
        <v>100</v>
      </c>
      <c r="AS413" s="974" t="str">
        <f>'BASE METAS)'!AR415</f>
        <v>ACTA</v>
      </c>
      <c r="AT413" s="1326" t="str">
        <f>'BASE METAS)'!AS415</f>
        <v>EFICACIA</v>
      </c>
      <c r="AU413" s="1501">
        <f>'BASE METAS)'!BO415</f>
        <v>0</v>
      </c>
      <c r="AV413" s="963">
        <f>'BASE METAS)'!BQ415</f>
        <v>80</v>
      </c>
      <c r="AW413" s="1352">
        <f>'BASE METAS)'!BR415</f>
        <v>0</v>
      </c>
      <c r="AX413" s="1352">
        <f>'BASE METAS)'!BS415</f>
        <v>20</v>
      </c>
      <c r="AY413" s="1352">
        <f>'BASE METAS)'!BT415</f>
        <v>40</v>
      </c>
      <c r="AZ413" s="1352">
        <f>'BASE METAS)'!BU415</f>
        <v>-20</v>
      </c>
      <c r="BA413" s="1352">
        <f>'BASE METAS)'!BV415</f>
        <v>2</v>
      </c>
      <c r="BB413" s="1352">
        <f>'BASE METAS)'!BW415</f>
        <v>40</v>
      </c>
      <c r="BC413" s="1352">
        <f>'BASE METAS)'!BX415</f>
        <v>40</v>
      </c>
      <c r="BD413" s="1352">
        <f>'BASE METAS)'!BY415</f>
        <v>0.5</v>
      </c>
      <c r="BE413" s="1352">
        <f>'BASE METAS)'!CG415</f>
        <v>0</v>
      </c>
      <c r="BF413" s="1352">
        <f>'BASE METAS)'!CJ415</f>
        <v>0</v>
      </c>
      <c r="BG413" s="1352">
        <f>'BASE METAS)'!CK415</f>
        <v>0</v>
      </c>
      <c r="BH413" s="1352">
        <f>'BASE METAS)'!CL415</f>
        <v>0</v>
      </c>
      <c r="BI413" s="1">
        <f>'BASE METAS)'!CM415</f>
        <v>6.666666666666667</v>
      </c>
      <c r="BJ413" s="1">
        <f>'BASE METAS)'!CN415</f>
        <v>6.666666666666667</v>
      </c>
      <c r="BK413" s="1">
        <f>'BASE METAS)'!CO415</f>
        <v>6.666666666666667</v>
      </c>
      <c r="BL413" s="1">
        <f>'BASE METAS)'!CP415</f>
        <v>0</v>
      </c>
      <c r="BM413" s="1">
        <f>'BASE METAS)'!CQ415</f>
        <v>0</v>
      </c>
      <c r="BN413" s="1">
        <f>'BASE METAS)'!CR415</f>
        <v>0</v>
      </c>
      <c r="BO413" s="1">
        <f>'BASE METAS)'!CS415</f>
        <v>0</v>
      </c>
      <c r="BP413" s="1">
        <f>'BASE METAS)'!CT415</f>
        <v>0</v>
      </c>
      <c r="BQ413" s="1">
        <f>'BASE METAS)'!CU415</f>
        <v>0</v>
      </c>
      <c r="BR413" s="1">
        <f>'BASE METAS)'!CV415</f>
        <v>0</v>
      </c>
      <c r="BS413" s="1">
        <f>'BASE METAS)'!CW415</f>
        <v>0</v>
      </c>
      <c r="BT413" s="1">
        <f>'BASE METAS)'!CX415</f>
        <v>0</v>
      </c>
      <c r="BU413" s="1">
        <f>'BASE METAS)'!FA415</f>
        <v>80</v>
      </c>
      <c r="BV413" s="1">
        <f>'BASE METAS)'!FB415</f>
        <v>0</v>
      </c>
      <c r="BW413" s="1">
        <f>'BASE METAS)'!FC415</f>
        <v>0</v>
      </c>
      <c r="BX413" s="1">
        <f>'BASE METAS)'!FD415</f>
        <v>0</v>
      </c>
      <c r="BY413" s="1">
        <f>'BASE METAS)'!FE415</f>
        <v>0</v>
      </c>
      <c r="BZ413" s="1" t="e">
        <f>'BASE METAS)'!FF415</f>
        <v>#DIV/0!</v>
      </c>
      <c r="CA413" s="1">
        <f>'BASE METAS)'!FG415</f>
        <v>0</v>
      </c>
      <c r="CB413" s="1">
        <f>'BASE METAS)'!FH415</f>
        <v>80</v>
      </c>
      <c r="CC413" s="1">
        <f>'BASE METAS)'!FI415</f>
        <v>0</v>
      </c>
      <c r="CD413" s="1">
        <f>'BASE METAS)'!FJ415</f>
        <v>80</v>
      </c>
      <c r="CE413" s="1">
        <f>'BASE METAS)'!FK415</f>
        <v>0</v>
      </c>
      <c r="CF413" s="1">
        <f>'BASE METAS)'!FL415</f>
        <v>0</v>
      </c>
      <c r="CG413" s="1">
        <f>'BASE METAS)'!FM415</f>
        <v>20</v>
      </c>
    </row>
    <row r="414" spans="1:85" ht="38.25" x14ac:dyDescent="0.25">
      <c r="A414" s="1">
        <f>'BASE METAS)'!A416</f>
        <v>0</v>
      </c>
      <c r="B414" s="7156"/>
      <c r="C414" s="5685"/>
      <c r="D414" s="5685"/>
      <c r="E414" s="7152"/>
      <c r="F414" s="7226"/>
      <c r="G414" s="7226"/>
      <c r="H414" s="5707"/>
      <c r="I414" s="5707"/>
      <c r="J414" s="5707"/>
      <c r="K414" s="5707"/>
      <c r="L414" s="5707"/>
      <c r="M414" s="5707"/>
      <c r="N414" s="5698"/>
      <c r="O414" s="5707"/>
      <c r="P414" s="5698"/>
      <c r="Q414" s="5698"/>
      <c r="R414" s="5698"/>
      <c r="S414" s="5698"/>
      <c r="T414" s="5698"/>
      <c r="U414" s="7727"/>
      <c r="V414" s="5698"/>
      <c r="W414" s="5695"/>
      <c r="X414" s="7145"/>
      <c r="Y414" s="434">
        <f>'BASE METAS)'!Y416</f>
        <v>4</v>
      </c>
      <c r="Z414" s="450" t="str">
        <f>'BASE METAS)'!Z416</f>
        <v>SUPERVISAR EL PROCESO DE LOS TRÁMITES PARA LA EXPEDICIÓN DE LICENCIAS</v>
      </c>
      <c r="AA414" s="675" t="str">
        <f>'BASE METAS)'!AA416</f>
        <v>TRAMITE</v>
      </c>
      <c r="AB414" s="559">
        <f>'BASE METAS)'!AB416</f>
        <v>3380</v>
      </c>
      <c r="AC414" s="559">
        <f>'BASE METAS)'!AC416</f>
        <v>700</v>
      </c>
      <c r="AD414" s="667">
        <f>'BASE METAS)'!AD416</f>
        <v>0.20710059171597633</v>
      </c>
      <c r="AE414" s="559">
        <f>'BASE METAS)'!AE416</f>
        <v>1000</v>
      </c>
      <c r="AF414" s="667">
        <f>'BASE METAS)'!AF416</f>
        <v>0.29585798816568049</v>
      </c>
      <c r="AG414" s="559">
        <f>'BASE METAS)'!AG416</f>
        <v>1000</v>
      </c>
      <c r="AH414" s="580">
        <f>'BASE METAS)'!AH416</f>
        <v>0.29585798816568049</v>
      </c>
      <c r="AI414" s="584">
        <f>'BASE METAS)'!AI416</f>
        <v>680</v>
      </c>
      <c r="AJ414" s="580">
        <f>'BASE METAS)'!AJ416</f>
        <v>0.20118343195266272</v>
      </c>
      <c r="AK414" s="947">
        <f>'BASE METAS)'!AK416</f>
        <v>1</v>
      </c>
      <c r="AL414" s="975">
        <f>'BASE METAS)'!AL416</f>
        <v>4</v>
      </c>
      <c r="AM414" s="1030" t="str">
        <f>'BASE METAS)'!AM416</f>
        <v>SUPERVISIÓN DEL PROCESO EXPEDICIÓN DE LICENCIAS</v>
      </c>
      <c r="AN414" s="974" t="str">
        <f>'BASE METAS)'!AN416</f>
        <v>MIDE EL NÚMERO  DE TRÁMITES SUPERVISADOS</v>
      </c>
      <c r="AO414" s="1377" t="str">
        <f>'BASE METAS)'!AU416</f>
        <v>DESEMPEÑO</v>
      </c>
      <c r="AP414" s="974" t="str">
        <f>'BASE METAS)'!AO416</f>
        <v>NÚMERO DE TRÁMITES SUPERVISADOS</v>
      </c>
      <c r="AQ414" s="974" t="str">
        <f>'BASE METAS)'!AP416</f>
        <v>NÚMERO DE TRÁMITES PROGRAMADOS</v>
      </c>
      <c r="AR414" s="974">
        <f>'BASE METAS)'!AQ416</f>
        <v>100</v>
      </c>
      <c r="AS414" s="974" t="str">
        <f>'BASE METAS)'!AR416</f>
        <v>TRAMITE</v>
      </c>
      <c r="AT414" s="1326" t="str">
        <f>'BASE METAS)'!AS416</f>
        <v>EFICACIA</v>
      </c>
      <c r="AU414" s="1501">
        <f>'BASE METAS)'!BO416</f>
        <v>0</v>
      </c>
      <c r="AV414" s="963">
        <f>'BASE METAS)'!BQ416</f>
        <v>3380</v>
      </c>
      <c r="AW414" s="1352">
        <f>'BASE METAS)'!BR416</f>
        <v>0</v>
      </c>
      <c r="AX414" s="1352">
        <f>'BASE METAS)'!BS416</f>
        <v>1000</v>
      </c>
      <c r="AY414" s="1352">
        <f>'BASE METAS)'!BT416</f>
        <v>1000</v>
      </c>
      <c r="AZ414" s="1352">
        <f>'BASE METAS)'!BU416</f>
        <v>0</v>
      </c>
      <c r="BA414" s="1352">
        <f>'BASE METAS)'!BV416</f>
        <v>1</v>
      </c>
      <c r="BB414" s="1352">
        <f>'BASE METAS)'!BW416</f>
        <v>1540</v>
      </c>
      <c r="BC414" s="1352">
        <f>'BASE METAS)'!BX416</f>
        <v>1840</v>
      </c>
      <c r="BD414" s="1352">
        <f>'BASE METAS)'!BY416</f>
        <v>0.45562130177514792</v>
      </c>
      <c r="BE414" s="1352">
        <f>'BASE METAS)'!CG416</f>
        <v>540</v>
      </c>
      <c r="BF414" s="1352">
        <f>'BASE METAS)'!CJ416</f>
        <v>0</v>
      </c>
      <c r="BG414" s="1352">
        <f>'BASE METAS)'!CK416</f>
        <v>0</v>
      </c>
      <c r="BH414" s="1352">
        <f>'BASE METAS)'!CL416</f>
        <v>0</v>
      </c>
      <c r="BI414" s="1">
        <f>'BASE METAS)'!CM416</f>
        <v>233.33333333333334</v>
      </c>
      <c r="BJ414" s="1">
        <f>'BASE METAS)'!CN416</f>
        <v>233.33333333333334</v>
      </c>
      <c r="BK414" s="1">
        <f>'BASE METAS)'!CO416</f>
        <v>233.33333333333334</v>
      </c>
      <c r="BL414" s="1">
        <f>'BASE METAS)'!CP416</f>
        <v>0</v>
      </c>
      <c r="BM414" s="1">
        <f>'BASE METAS)'!CQ416</f>
        <v>0</v>
      </c>
      <c r="BN414" s="1">
        <f>'BASE METAS)'!CR416</f>
        <v>0</v>
      </c>
      <c r="BO414" s="1">
        <f>'BASE METAS)'!CS416</f>
        <v>0</v>
      </c>
      <c r="BP414" s="1">
        <f>'BASE METAS)'!CT416</f>
        <v>0</v>
      </c>
      <c r="BQ414" s="1">
        <f>'BASE METAS)'!CU416</f>
        <v>0</v>
      </c>
      <c r="BR414" s="1">
        <f>'BASE METAS)'!CV416</f>
        <v>0</v>
      </c>
      <c r="BS414" s="1">
        <f>'BASE METAS)'!CW416</f>
        <v>0</v>
      </c>
      <c r="BT414" s="1">
        <f>'BASE METAS)'!CX416</f>
        <v>0</v>
      </c>
      <c r="BU414" s="1">
        <f>'BASE METAS)'!FA416</f>
        <v>3380</v>
      </c>
      <c r="BV414" s="1">
        <f>'BASE METAS)'!FB416</f>
        <v>0</v>
      </c>
      <c r="BW414" s="1">
        <f>'BASE METAS)'!FC416</f>
        <v>266</v>
      </c>
      <c r="BX414" s="1">
        <f>'BASE METAS)'!FD416</f>
        <v>102</v>
      </c>
      <c r="BY414" s="1">
        <f>'BASE METAS)'!FE416</f>
        <v>164</v>
      </c>
      <c r="BZ414" s="1">
        <f>'BASE METAS)'!FF416</f>
        <v>0.38345864661654133</v>
      </c>
      <c r="CA414" s="1">
        <f>'BASE METAS)'!FG416</f>
        <v>642</v>
      </c>
      <c r="CB414" s="1">
        <f>'BASE METAS)'!FH416</f>
        <v>2738</v>
      </c>
      <c r="CC414" s="1">
        <f>'BASE METAS)'!FI416</f>
        <v>0.18994082840236687</v>
      </c>
      <c r="CD414" s="1">
        <f>'BASE METAS)'!FJ416</f>
        <v>3380</v>
      </c>
      <c r="CE414" s="1">
        <f>'BASE METAS)'!FK416</f>
        <v>0</v>
      </c>
      <c r="CF414" s="1">
        <f>'BASE METAS)'!FL416</f>
        <v>260</v>
      </c>
      <c r="CG414" s="1">
        <f>'BASE METAS)'!FM416</f>
        <v>398</v>
      </c>
    </row>
    <row r="415" spans="1:85" ht="38.25" customHeight="1" x14ac:dyDescent="0.25">
      <c r="A415" s="1">
        <f>'BASE METAS)'!A417</f>
        <v>0</v>
      </c>
      <c r="B415" s="7156"/>
      <c r="C415" s="5686"/>
      <c r="D415" s="5686"/>
      <c r="E415" s="7153"/>
      <c r="F415" s="7227"/>
      <c r="G415" s="7227"/>
      <c r="H415" s="5708"/>
      <c r="I415" s="5708"/>
      <c r="J415" s="5708"/>
      <c r="K415" s="5708"/>
      <c r="L415" s="5708"/>
      <c r="M415" s="5708"/>
      <c r="N415" s="5699"/>
      <c r="O415" s="5708"/>
      <c r="P415" s="5699"/>
      <c r="Q415" s="5699"/>
      <c r="R415" s="5699"/>
      <c r="S415" s="5699"/>
      <c r="T415" s="5699"/>
      <c r="U415" s="7728"/>
      <c r="V415" s="5699"/>
      <c r="W415" s="5696"/>
      <c r="X415" s="7103"/>
      <c r="Y415" s="225">
        <f>'BASE METAS)'!Y417</f>
        <v>5</v>
      </c>
      <c r="Z415" s="226" t="str">
        <f>'BASE METAS)'!Z417</f>
        <v xml:space="preserve">LLEVAR A CABO REUNIONES DE MEJORA REGULATORIA PARA RA LA SIMPLIFICACIÓN ADMINISTRATIVA DE LOS TRAMITES Y SERVICIOS </v>
      </c>
      <c r="AA415" s="676" t="str">
        <f>'BASE METAS)'!AA417</f>
        <v xml:space="preserve">REUNIONES </v>
      </c>
      <c r="AB415" s="559">
        <f>'BASE METAS)'!AB417</f>
        <v>4</v>
      </c>
      <c r="AC415" s="559">
        <f>'BASE METAS)'!AC417</f>
        <v>0</v>
      </c>
      <c r="AD415" s="667">
        <f>'BASE METAS)'!AD417</f>
        <v>0</v>
      </c>
      <c r="AE415" s="559">
        <f>'BASE METAS)'!AE417</f>
        <v>1</v>
      </c>
      <c r="AF415" s="667">
        <f>'BASE METAS)'!AF417</f>
        <v>0.25</v>
      </c>
      <c r="AG415" s="559">
        <f>'BASE METAS)'!AG417</f>
        <v>2</v>
      </c>
      <c r="AH415" s="580">
        <f>'BASE METAS)'!AH417</f>
        <v>0.5</v>
      </c>
      <c r="AI415" s="584">
        <f>'BASE METAS)'!AI417</f>
        <v>1</v>
      </c>
      <c r="AJ415" s="580">
        <f>'BASE METAS)'!AJ417</f>
        <v>0.25</v>
      </c>
      <c r="AK415" s="947">
        <f>'BASE METAS)'!AK417</f>
        <v>1</v>
      </c>
      <c r="AL415" s="975">
        <f>'BASE METAS)'!AL417</f>
        <v>5</v>
      </c>
      <c r="AM415" s="1030" t="str">
        <f>'BASE METAS)'!AM417</f>
        <v xml:space="preserve">SIMPLIFICACIÓN ADMINISTRATIVA DE LOS TRAMITES Y SERVICIOS </v>
      </c>
      <c r="AN415" s="974" t="str">
        <f>'BASE METAS)'!AN417</f>
        <v>MIDE EL NÚMERO DE REUNIONES</v>
      </c>
      <c r="AO415" s="1377" t="str">
        <f>'BASE METAS)'!AU417</f>
        <v>DESEMPEÑO</v>
      </c>
      <c r="AP415" s="974" t="str">
        <f>'BASE METAS)'!AO417</f>
        <v>NÚMERO DE REUNIONE REALIZADOS</v>
      </c>
      <c r="AQ415" s="974" t="str">
        <f>'BASE METAS)'!AP417</f>
        <v>NÚMERO DE REUNIONES PROGRAMADOS</v>
      </c>
      <c r="AR415" s="974">
        <f>'BASE METAS)'!AQ417</f>
        <v>100</v>
      </c>
      <c r="AS415" s="974" t="str">
        <f>'BASE METAS)'!AR417</f>
        <v>REUNIONES</v>
      </c>
      <c r="AT415" s="1326" t="str">
        <f>'BASE METAS)'!AS417</f>
        <v>EFICACIA</v>
      </c>
      <c r="AU415" s="1501">
        <f>'BASE METAS)'!BO417</f>
        <v>0</v>
      </c>
      <c r="AV415" s="963">
        <f>'BASE METAS)'!BQ417</f>
        <v>4</v>
      </c>
      <c r="AW415" s="1352">
        <f>'BASE METAS)'!BR417</f>
        <v>0</v>
      </c>
      <c r="AX415" s="1352">
        <f>'BASE METAS)'!BS417</f>
        <v>1</v>
      </c>
      <c r="AY415" s="1352">
        <f>'BASE METAS)'!BT417</f>
        <v>1</v>
      </c>
      <c r="AZ415" s="1352">
        <f>'BASE METAS)'!BU417</f>
        <v>0</v>
      </c>
      <c r="BA415" s="1352">
        <f>'BASE METAS)'!BV417</f>
        <v>1</v>
      </c>
      <c r="BB415" s="1352">
        <f>'BASE METAS)'!BW417</f>
        <v>4</v>
      </c>
      <c r="BC415" s="1352">
        <f>'BASE METAS)'!BX417</f>
        <v>0</v>
      </c>
      <c r="BD415" s="1352">
        <f>'BASE METAS)'!BY417</f>
        <v>1</v>
      </c>
      <c r="BE415" s="1352">
        <f>'BASE METAS)'!CG417</f>
        <v>3</v>
      </c>
      <c r="BF415" s="1352">
        <f>'BASE METAS)'!CJ417</f>
        <v>0</v>
      </c>
      <c r="BG415" s="1352">
        <f>'BASE METAS)'!CK417</f>
        <v>0</v>
      </c>
      <c r="BH415" s="1352">
        <f>'BASE METAS)'!CL417</f>
        <v>0</v>
      </c>
      <c r="BI415" s="1">
        <f>'BASE METAS)'!CM417</f>
        <v>0</v>
      </c>
      <c r="BJ415" s="1">
        <f>'BASE METAS)'!CN417</f>
        <v>0</v>
      </c>
      <c r="BK415" s="1">
        <f>'BASE METAS)'!CO417</f>
        <v>0</v>
      </c>
      <c r="BL415" s="1">
        <f>'BASE METAS)'!CP417</f>
        <v>0</v>
      </c>
      <c r="BM415" s="1">
        <f>'BASE METAS)'!CQ417</f>
        <v>0</v>
      </c>
      <c r="BN415" s="1">
        <f>'BASE METAS)'!CR417</f>
        <v>0</v>
      </c>
      <c r="BO415" s="1">
        <f>'BASE METAS)'!CS417</f>
        <v>0</v>
      </c>
      <c r="BP415" s="1">
        <f>'BASE METAS)'!CT417</f>
        <v>0</v>
      </c>
      <c r="BQ415" s="1">
        <f>'BASE METAS)'!CU417</f>
        <v>0</v>
      </c>
      <c r="BR415" s="1">
        <f>'BASE METAS)'!CV417</f>
        <v>0</v>
      </c>
      <c r="BS415" s="1">
        <f>'BASE METAS)'!CW417</f>
        <v>0</v>
      </c>
      <c r="BT415" s="1">
        <f>'BASE METAS)'!CX417</f>
        <v>0</v>
      </c>
      <c r="BU415" s="1">
        <f>'BASE METAS)'!FA417</f>
        <v>4</v>
      </c>
      <c r="BV415" s="1">
        <f>'BASE METAS)'!FB417</f>
        <v>0</v>
      </c>
      <c r="BW415" s="1">
        <f>'BASE METAS)'!FC417</f>
        <v>0</v>
      </c>
      <c r="BX415" s="1">
        <f>'BASE METAS)'!FD417</f>
        <v>0</v>
      </c>
      <c r="BY415" s="1">
        <f>'BASE METAS)'!FE417</f>
        <v>0</v>
      </c>
      <c r="BZ415" s="1" t="e">
        <f>'BASE METAS)'!FF417</f>
        <v>#DIV/0!</v>
      </c>
      <c r="CA415" s="1">
        <f>'BASE METAS)'!FG417</f>
        <v>3</v>
      </c>
      <c r="CB415" s="1">
        <f>'BASE METAS)'!FH417</f>
        <v>1</v>
      </c>
      <c r="CC415" s="1">
        <f>'BASE METAS)'!FI417</f>
        <v>0.75</v>
      </c>
      <c r="CD415" s="1">
        <f>'BASE METAS)'!FJ417</f>
        <v>4</v>
      </c>
      <c r="CE415" s="1">
        <f>'BASE METAS)'!FK417</f>
        <v>0</v>
      </c>
      <c r="CF415" s="1">
        <f>'BASE METAS)'!FL417</f>
        <v>0</v>
      </c>
      <c r="CG415" s="1">
        <f>'BASE METAS)'!FM417</f>
        <v>0</v>
      </c>
    </row>
    <row r="416" spans="1:85" ht="60" customHeight="1" x14ac:dyDescent="0.2">
      <c r="A416" s="1">
        <f>'BASE METAS)'!A418</f>
        <v>66</v>
      </c>
      <c r="B416" s="7156"/>
      <c r="C416" s="5684">
        <f>'BASE METAS)'!C418</f>
        <v>1601</v>
      </c>
      <c r="D416" s="5684">
        <f>'BASE METAS)'!D418</f>
        <v>2</v>
      </c>
      <c r="E416" s="7102" t="str">
        <f>'BASE METAS)'!E418</f>
        <v>MODERNIZACIÓN DEL COMERCIO TRADICIONAL N00</v>
      </c>
      <c r="F416" s="7165" t="str">
        <f>'BASE METAS)'!F418</f>
        <v>N00</v>
      </c>
      <c r="G416" s="7165" t="str">
        <f>'BASE METAS)'!G418</f>
        <v>132</v>
      </c>
      <c r="H416" s="5706" t="str">
        <f>'BASE METAS)'!H418</f>
        <v>09</v>
      </c>
      <c r="I416" s="5706" t="str">
        <f>'BASE METAS)'!I418</f>
        <v>04</v>
      </c>
      <c r="J416" s="5706" t="str">
        <f>'BASE METAS)'!J418</f>
        <v>04</v>
      </c>
      <c r="K416" s="5706" t="str">
        <f>'BASE METAS)'!K418</f>
        <v>01</v>
      </c>
      <c r="L416" s="5706" t="str">
        <f>'BASE METAS)'!L418</f>
        <v>01</v>
      </c>
      <c r="M416" s="5706" t="str">
        <f>'BASE METAS)'!M418</f>
        <v>101</v>
      </c>
      <c r="N416" s="5697" t="str">
        <f>'BASE METAS)'!N418</f>
        <v>Dirección General de Desarrollo y Fomento Económico</v>
      </c>
      <c r="O416" s="5697" t="str">
        <f>'BASE METAS)'!O418</f>
        <v>Desarrollo Comercial y de Servicios</v>
      </c>
      <c r="P416" s="7123" t="str">
        <f>'BASE METAS)'!P418</f>
        <v>Fomento al desarrollo económico</v>
      </c>
      <c r="Q416" s="5697" t="str">
        <f>'BASE METAS)'!Q418</f>
        <v>Industria y promoción de mercados internacionales</v>
      </c>
      <c r="R416" s="5697" t="str">
        <f>'BASE METAS)'!R418</f>
        <v>Modernización comercial</v>
      </c>
      <c r="S416" s="5706" t="str">
        <f>'BASE METAS)'!S418</f>
        <v>Comercio</v>
      </c>
      <c r="T416" s="5697" t="str">
        <f>'BASE METAS)'!T418</f>
        <v>Modernización del comercio tradicional</v>
      </c>
      <c r="U416" s="7729" t="str">
        <f>'BASE METAS)'!U418</f>
        <v xml:space="preserve">El objetivo es brindar la certidumbre jurídica y administrativa a los centros comerciales, tiendas departamentales, mercados, tianguis y comercio en general, comprendiendo los proyectos orientados a modernizar la actividad comercial para garantizar productos en condiciones óptimas de calidad y  garantizar el abasto del Municipio asi como el desarrollo de sus actividades reflejadas en una adecuada difusión. </v>
      </c>
      <c r="V416" s="5697" t="str">
        <f>'BASE METAS)'!V418</f>
        <v>Tlalnepantla Progresista</v>
      </c>
      <c r="W416" s="5694">
        <f>'BASE METAS)'!W418</f>
        <v>2061327.67</v>
      </c>
      <c r="X416" s="7102" t="str">
        <f>'BASE METAS)'!X418</f>
        <v>SUBDIRECCIÓN DE ABASTO Y COMERCIO</v>
      </c>
      <c r="Y416" s="214">
        <f>'BASE METAS)'!Y418</f>
        <v>1</v>
      </c>
      <c r="Z416" s="305" t="str">
        <f>'BASE METAS)'!Z418</f>
        <v>Controlar y regular el comercio en vía pública a través de operativos.</v>
      </c>
      <c r="AA416" s="223" t="str">
        <f>'BASE METAS)'!AA418</f>
        <v>Operativos</v>
      </c>
      <c r="AB416" s="460">
        <f>'BASE METAS)'!AB418</f>
        <v>900</v>
      </c>
      <c r="AC416" s="460">
        <f>'BASE METAS)'!AC418</f>
        <v>225</v>
      </c>
      <c r="AD416" s="577">
        <f>'BASE METAS)'!AD418</f>
        <v>0.25</v>
      </c>
      <c r="AE416" s="460">
        <f>'BASE METAS)'!AE418</f>
        <v>225</v>
      </c>
      <c r="AF416" s="577">
        <f>'BASE METAS)'!AF418</f>
        <v>0.25</v>
      </c>
      <c r="AG416" s="460">
        <f>'BASE METAS)'!AG418</f>
        <v>225</v>
      </c>
      <c r="AH416" s="580">
        <f>'BASE METAS)'!AH418</f>
        <v>0.25</v>
      </c>
      <c r="AI416" s="460">
        <f>'BASE METAS)'!AI418</f>
        <v>225</v>
      </c>
      <c r="AJ416" s="580">
        <f>'BASE METAS)'!AJ418</f>
        <v>0.25</v>
      </c>
      <c r="AK416" s="947">
        <f>'BASE METAS)'!AK418</f>
        <v>1</v>
      </c>
      <c r="AL416" s="984">
        <f>'BASE METAS)'!AL418</f>
        <v>1</v>
      </c>
      <c r="AM416" s="1029" t="str">
        <f>'BASE METAS)'!AM418</f>
        <v>Operativos en comercios de vía pública.</v>
      </c>
      <c r="AN416" s="520" t="str">
        <f>'BASE METAS)'!AN418</f>
        <v>Mide el número de operativos realizados sobre el número de operativos programados</v>
      </c>
      <c r="AO416" s="1377" t="str">
        <f>'BASE METAS)'!AU418</f>
        <v>DESEMPEÑO</v>
      </c>
      <c r="AP416" s="1048" t="str">
        <f>'BASE METAS)'!AO418</f>
        <v>No. DE OPERATIVOS REALIZADOS</v>
      </c>
      <c r="AQ416" s="1048" t="str">
        <f>'BASE METAS)'!AP418</f>
        <v>No. DE OPERATIVOS PROGRAMADOS</v>
      </c>
      <c r="AR416" s="974">
        <f>'BASE METAS)'!AQ418</f>
        <v>100</v>
      </c>
      <c r="AS416" s="1063" t="str">
        <f>'BASE METAS)'!AR418</f>
        <v>Operativos</v>
      </c>
      <c r="AT416" s="1327" t="str">
        <f>'BASE METAS)'!AS418</f>
        <v>EFICACIA</v>
      </c>
      <c r="AU416" s="1502">
        <f>'BASE METAS)'!BO418</f>
        <v>0</v>
      </c>
      <c r="AV416" s="1">
        <f>'BASE METAS)'!BQ418</f>
        <v>900</v>
      </c>
      <c r="AW416" s="1352">
        <f>'BASE METAS)'!BR418</f>
        <v>0</v>
      </c>
      <c r="AX416" s="1352">
        <f>'BASE METAS)'!BS418</f>
        <v>225</v>
      </c>
      <c r="AY416" s="1352">
        <f>'BASE METAS)'!BT418</f>
        <v>244</v>
      </c>
      <c r="AZ416" s="1352">
        <f>'BASE METAS)'!BU418</f>
        <v>-19</v>
      </c>
      <c r="BA416" s="1352">
        <f>'BASE METAS)'!BV418</f>
        <v>1.0844444444444445</v>
      </c>
      <c r="BB416" s="1352">
        <f>'BASE METAS)'!BW418</f>
        <v>469</v>
      </c>
      <c r="BC416" s="1352">
        <f>'BASE METAS)'!BX418</f>
        <v>431</v>
      </c>
      <c r="BD416" s="1352">
        <f>'BASE METAS)'!BY418</f>
        <v>0.52111111111111108</v>
      </c>
      <c r="BE416" s="1352">
        <f>'BASE METAS)'!CG418</f>
        <v>225</v>
      </c>
      <c r="BF416" s="1352">
        <f>'BASE METAS)'!CJ418</f>
        <v>0</v>
      </c>
      <c r="BG416" s="1352">
        <f>'BASE METAS)'!CK418</f>
        <v>0</v>
      </c>
      <c r="BH416" s="1352">
        <f>'BASE METAS)'!CL418</f>
        <v>0</v>
      </c>
      <c r="BI416" s="1">
        <f>'BASE METAS)'!CM418</f>
        <v>0</v>
      </c>
      <c r="BJ416" s="1">
        <f>'BASE METAS)'!CN418</f>
        <v>75</v>
      </c>
      <c r="BK416" s="1">
        <f>'BASE METAS)'!CO418</f>
        <v>75</v>
      </c>
      <c r="BL416" s="1">
        <f>'BASE METAS)'!CP418</f>
        <v>0</v>
      </c>
      <c r="BM416" s="1">
        <f>'BASE METAS)'!CQ418</f>
        <v>0</v>
      </c>
      <c r="BN416" s="1">
        <f>'BASE METAS)'!CR418</f>
        <v>0</v>
      </c>
      <c r="BO416" s="1">
        <f>'BASE METAS)'!CS418</f>
        <v>0</v>
      </c>
      <c r="BP416" s="1">
        <f>'BASE METAS)'!CT418</f>
        <v>0</v>
      </c>
      <c r="BQ416" s="1">
        <f>'BASE METAS)'!CU418</f>
        <v>0</v>
      </c>
      <c r="BR416" s="1">
        <f>'BASE METAS)'!CV418</f>
        <v>0</v>
      </c>
      <c r="BS416" s="1">
        <f>'BASE METAS)'!CW418</f>
        <v>0</v>
      </c>
      <c r="BT416" s="1">
        <f>'BASE METAS)'!CX418</f>
        <v>0</v>
      </c>
      <c r="BU416" s="1">
        <f>'BASE METAS)'!FA418</f>
        <v>900</v>
      </c>
      <c r="BV416" s="1">
        <f>'BASE METAS)'!FB418</f>
        <v>0</v>
      </c>
      <c r="BW416" s="1">
        <f>'BASE METAS)'!FC418</f>
        <v>79</v>
      </c>
      <c r="BX416" s="1">
        <f>'BASE METAS)'!FD418</f>
        <v>79</v>
      </c>
      <c r="BY416" s="1">
        <f>'BASE METAS)'!FE418</f>
        <v>0</v>
      </c>
      <c r="BZ416" s="1">
        <f>'BASE METAS)'!FF418</f>
        <v>1</v>
      </c>
      <c r="CA416" s="1">
        <f>'BASE METAS)'!FG418</f>
        <v>304</v>
      </c>
      <c r="CB416" s="1">
        <f>'BASE METAS)'!FH418</f>
        <v>596</v>
      </c>
      <c r="CC416" s="1">
        <f>'BASE METAS)'!FI418</f>
        <v>0.33777777777777779</v>
      </c>
      <c r="CD416" s="1">
        <f>'BASE METAS)'!FJ418</f>
        <v>900</v>
      </c>
      <c r="CE416" s="1">
        <f>'BASE METAS)'!FK418</f>
        <v>0</v>
      </c>
      <c r="CF416" s="1">
        <f>'BASE METAS)'!FL418</f>
        <v>71</v>
      </c>
      <c r="CG416" s="1">
        <f>'BASE METAS)'!FM418</f>
        <v>81</v>
      </c>
    </row>
    <row r="417" spans="1:85" ht="60" customHeight="1" x14ac:dyDescent="0.25">
      <c r="A417" s="1">
        <f>'BASE METAS)'!A419</f>
        <v>0</v>
      </c>
      <c r="B417" s="7156"/>
      <c r="C417" s="5685"/>
      <c r="D417" s="5685"/>
      <c r="E417" s="7145"/>
      <c r="F417" s="7166"/>
      <c r="G417" s="7166"/>
      <c r="H417" s="5707"/>
      <c r="I417" s="5707"/>
      <c r="J417" s="5707"/>
      <c r="K417" s="5707"/>
      <c r="L417" s="5707"/>
      <c r="M417" s="5707"/>
      <c r="N417" s="5698"/>
      <c r="O417" s="5698"/>
      <c r="P417" s="7185"/>
      <c r="Q417" s="5698"/>
      <c r="R417" s="5698"/>
      <c r="S417" s="5707"/>
      <c r="T417" s="5698"/>
      <c r="U417" s="7730"/>
      <c r="V417" s="5698"/>
      <c r="W417" s="5695"/>
      <c r="X417" s="7145"/>
      <c r="Y417" s="214">
        <f>'BASE METAS)'!Y419</f>
        <v>2</v>
      </c>
      <c r="Z417" s="305" t="str">
        <f>'BASE METAS)'!Z419</f>
        <v>Expedir autorizaciones para anuncios en la vía pública</v>
      </c>
      <c r="AA417" s="223" t="str">
        <f>'BASE METAS)'!AA419</f>
        <v>Autorizaciones</v>
      </c>
      <c r="AB417" s="460">
        <f>'BASE METAS)'!AB419</f>
        <v>800</v>
      </c>
      <c r="AC417" s="460">
        <f>'BASE METAS)'!AC419</f>
        <v>200</v>
      </c>
      <c r="AD417" s="544">
        <f>'BASE METAS)'!AD419</f>
        <v>0.25</v>
      </c>
      <c r="AE417" s="460">
        <f>'BASE METAS)'!AE419</f>
        <v>200</v>
      </c>
      <c r="AF417" s="544">
        <f>'BASE METAS)'!AF419</f>
        <v>0.25</v>
      </c>
      <c r="AG417" s="460">
        <f>'BASE METAS)'!AG419</f>
        <v>200</v>
      </c>
      <c r="AH417" s="580">
        <f>'BASE METAS)'!AH419</f>
        <v>0.25</v>
      </c>
      <c r="AI417" s="460">
        <f>'BASE METAS)'!AI419</f>
        <v>200</v>
      </c>
      <c r="AJ417" s="580">
        <f>'BASE METAS)'!AJ419</f>
        <v>0.25</v>
      </c>
      <c r="AK417" s="211">
        <f>'BASE METAS)'!AK419</f>
        <v>1</v>
      </c>
      <c r="AL417" s="985">
        <f>'BASE METAS)'!AL419</f>
        <v>2</v>
      </c>
      <c r="AM417" s="1029" t="str">
        <f>'BASE METAS)'!AM419</f>
        <v>Autorizaciones para anuncios en la vía pública</v>
      </c>
      <c r="AN417" s="510" t="str">
        <f>'BASE METAS)'!AN419</f>
        <v>Mide el número de autorizaciones realizadas sobre el número de autorizaciones programadas</v>
      </c>
      <c r="AO417" s="1377" t="str">
        <f>'BASE METAS)'!AU419</f>
        <v>DESEMPEÑO</v>
      </c>
      <c r="AP417" s="1048" t="str">
        <f>'BASE METAS)'!AO419</f>
        <v>No. DE AUTORIZACIONES REALIZADAS</v>
      </c>
      <c r="AQ417" s="1048" t="str">
        <f>'BASE METAS)'!AP419</f>
        <v>No. DE AUTORIZACIONES PROGRAMADAS</v>
      </c>
      <c r="AR417" s="974">
        <f>'BASE METAS)'!AQ419</f>
        <v>100</v>
      </c>
      <c r="AS417" s="1063" t="str">
        <f>'BASE METAS)'!AR419</f>
        <v>Autorizaciones</v>
      </c>
      <c r="AT417" s="1327" t="str">
        <f>'BASE METAS)'!AS419</f>
        <v>EFICACIA</v>
      </c>
      <c r="AU417" s="1502">
        <f>'BASE METAS)'!BO419</f>
        <v>0</v>
      </c>
      <c r="AV417" s="1">
        <f>'BASE METAS)'!BQ419</f>
        <v>800</v>
      </c>
      <c r="AW417" s="1352">
        <f>'BASE METAS)'!BR419</f>
        <v>0</v>
      </c>
      <c r="AX417" s="1352">
        <f>'BASE METAS)'!BS419</f>
        <v>200</v>
      </c>
      <c r="AY417" s="1352">
        <f>'BASE METAS)'!BT419</f>
        <v>200</v>
      </c>
      <c r="AZ417" s="1352">
        <f>'BASE METAS)'!BU419</f>
        <v>0</v>
      </c>
      <c r="BA417" s="1352">
        <f>'BASE METAS)'!BV419</f>
        <v>1</v>
      </c>
      <c r="BB417" s="1352">
        <f>'BASE METAS)'!BW419</f>
        <v>420</v>
      </c>
      <c r="BC417" s="1352">
        <f>'BASE METAS)'!BX419</f>
        <v>380</v>
      </c>
      <c r="BD417" s="1352">
        <f>'BASE METAS)'!BY419</f>
        <v>0.52500000000000002</v>
      </c>
      <c r="BE417" s="1352">
        <f>'BASE METAS)'!CG419</f>
        <v>220</v>
      </c>
      <c r="BF417" s="1352">
        <f>'BASE METAS)'!CJ419</f>
        <v>0</v>
      </c>
      <c r="BG417" s="1352">
        <f>'BASE METAS)'!CK419</f>
        <v>0</v>
      </c>
      <c r="BH417" s="1352">
        <f>'BASE METAS)'!CL419</f>
        <v>0</v>
      </c>
      <c r="BI417" s="1">
        <f>'BASE METAS)'!CM419</f>
        <v>66</v>
      </c>
      <c r="BJ417" s="1">
        <f>'BASE METAS)'!CN419</f>
        <v>67</v>
      </c>
      <c r="BK417" s="1">
        <f>'BASE METAS)'!CO419</f>
        <v>67</v>
      </c>
      <c r="BL417" s="1">
        <f>'BASE METAS)'!CP419</f>
        <v>0</v>
      </c>
      <c r="BM417" s="1">
        <f>'BASE METAS)'!CQ419</f>
        <v>0</v>
      </c>
      <c r="BN417" s="1">
        <f>'BASE METAS)'!CR419</f>
        <v>0</v>
      </c>
      <c r="BO417" s="1">
        <f>'BASE METAS)'!CS419</f>
        <v>0</v>
      </c>
      <c r="BP417" s="1">
        <f>'BASE METAS)'!CT419</f>
        <v>0</v>
      </c>
      <c r="BQ417" s="1">
        <f>'BASE METAS)'!CU419</f>
        <v>0</v>
      </c>
      <c r="BR417" s="1">
        <f>'BASE METAS)'!CV419</f>
        <v>0</v>
      </c>
      <c r="BS417" s="1">
        <f>'BASE METAS)'!CW419</f>
        <v>0</v>
      </c>
      <c r="BT417" s="1">
        <f>'BASE METAS)'!CX419</f>
        <v>0</v>
      </c>
      <c r="BU417" s="1">
        <f>'BASE METAS)'!FA419</f>
        <v>800</v>
      </c>
      <c r="BV417" s="1">
        <f>'BASE METAS)'!FB419</f>
        <v>0</v>
      </c>
      <c r="BW417" s="1">
        <f>'BASE METAS)'!FC419</f>
        <v>83</v>
      </c>
      <c r="BX417" s="1">
        <f>'BASE METAS)'!FD419</f>
        <v>83</v>
      </c>
      <c r="BY417" s="1">
        <f>'BASE METAS)'!FE419</f>
        <v>0</v>
      </c>
      <c r="BZ417" s="1">
        <f>'BASE METAS)'!FF419</f>
        <v>1</v>
      </c>
      <c r="CA417" s="1">
        <f>'BASE METAS)'!FG419</f>
        <v>303</v>
      </c>
      <c r="CB417" s="1">
        <f>'BASE METAS)'!FH419</f>
        <v>497</v>
      </c>
      <c r="CC417" s="1">
        <f>'BASE METAS)'!FI419</f>
        <v>0.37874999999999998</v>
      </c>
      <c r="CD417" s="1">
        <f>'BASE METAS)'!FJ419</f>
        <v>800</v>
      </c>
      <c r="CE417" s="1">
        <f>'BASE METAS)'!FK419</f>
        <v>0</v>
      </c>
      <c r="CF417" s="1">
        <f>'BASE METAS)'!FL419</f>
        <v>50</v>
      </c>
      <c r="CG417" s="1">
        <f>'BASE METAS)'!FM419</f>
        <v>41</v>
      </c>
    </row>
    <row r="418" spans="1:85" ht="66" customHeight="1" x14ac:dyDescent="0.25">
      <c r="A418" s="1">
        <f>'BASE METAS)'!A420</f>
        <v>0</v>
      </c>
      <c r="B418" s="7156"/>
      <c r="C418" s="5686"/>
      <c r="D418" s="5686"/>
      <c r="E418" s="7103"/>
      <c r="F418" s="7167"/>
      <c r="G418" s="7167"/>
      <c r="H418" s="5708"/>
      <c r="I418" s="5708"/>
      <c r="J418" s="5708"/>
      <c r="K418" s="5708"/>
      <c r="L418" s="5708"/>
      <c r="M418" s="5708"/>
      <c r="N418" s="5699"/>
      <c r="O418" s="5699"/>
      <c r="P418" s="7124"/>
      <c r="Q418" s="5699"/>
      <c r="R418" s="5699"/>
      <c r="S418" s="5708"/>
      <c r="T418" s="5699"/>
      <c r="U418" s="7731"/>
      <c r="V418" s="5699"/>
      <c r="W418" s="5696"/>
      <c r="X418" s="7103"/>
      <c r="Y418" s="214">
        <f>'BASE METAS)'!Y420</f>
        <v>3</v>
      </c>
      <c r="Z418" s="456" t="str">
        <f>'BASE METAS)'!Z420</f>
        <v>Expedir permisos temporales para la ocupación de la vía pública  a los centros comerciales, tiendas departamentales, mercados, tianguis y comercio en general (volanteo, perifoneo, andamios, área de carga y descarga, cajones de estacionamiento, y evento publicitario).</v>
      </c>
      <c r="AA418" s="223" t="str">
        <f>'BASE METAS)'!AA420</f>
        <v>Permisos</v>
      </c>
      <c r="AB418" s="420">
        <f>'BASE METAS)'!AB420</f>
        <v>650</v>
      </c>
      <c r="AC418" s="420">
        <f>'BASE METAS)'!AC420</f>
        <v>162.5</v>
      </c>
      <c r="AD418" s="421">
        <f>'BASE METAS)'!AD420</f>
        <v>0.25</v>
      </c>
      <c r="AE418" s="420">
        <f>'BASE METAS)'!AE420</f>
        <v>163</v>
      </c>
      <c r="AF418" s="421">
        <f>'BASE METAS)'!AF420</f>
        <v>0.25076923076923074</v>
      </c>
      <c r="AG418" s="420">
        <f>'BASE METAS)'!AG420</f>
        <v>163</v>
      </c>
      <c r="AH418" s="588">
        <f>'BASE METAS)'!AH420</f>
        <v>0.25076923076923074</v>
      </c>
      <c r="AI418" s="420">
        <f>'BASE METAS)'!AI420</f>
        <v>163</v>
      </c>
      <c r="AJ418" s="588">
        <f>'BASE METAS)'!AJ420</f>
        <v>0.25076923076923074</v>
      </c>
      <c r="AK418" s="211">
        <f>'BASE METAS)'!AK420</f>
        <v>1.0023076923076921</v>
      </c>
      <c r="AL418" s="989">
        <f>'BASE METAS)'!AL420</f>
        <v>3</v>
      </c>
      <c r="AM418" s="1029" t="str">
        <f>'BASE METAS)'!AM420</f>
        <v xml:space="preserve">Permisos temporales para la ocupación de la vía pública </v>
      </c>
      <c r="AN418" s="526" t="str">
        <f>'BASE METAS)'!AN420</f>
        <v>Mide el número de permisos realizados sobre el número de permisos programados</v>
      </c>
      <c r="AO418" s="1377" t="str">
        <f>'BASE METAS)'!AU420</f>
        <v>DESEMPEÑO</v>
      </c>
      <c r="AP418" s="1048" t="str">
        <f>'BASE METAS)'!AO420</f>
        <v>No. DE PERMISOS REALIZADOS</v>
      </c>
      <c r="AQ418" s="1048" t="str">
        <f>'BASE METAS)'!AP420</f>
        <v>No. DE PERMISOS PROGRAMADOS</v>
      </c>
      <c r="AR418" s="974">
        <f>'BASE METAS)'!AQ420</f>
        <v>100</v>
      </c>
      <c r="AS418" s="1062" t="str">
        <f>'BASE METAS)'!AR420</f>
        <v>Permisos</v>
      </c>
      <c r="AT418" s="1327" t="str">
        <f>'BASE METAS)'!AS420</f>
        <v>EFICACIA</v>
      </c>
      <c r="AU418" s="1502">
        <f>'BASE METAS)'!BO420</f>
        <v>0</v>
      </c>
      <c r="AV418" s="1">
        <f>'BASE METAS)'!BQ420</f>
        <v>650</v>
      </c>
      <c r="AW418" s="1352">
        <f>'BASE METAS)'!BR420</f>
        <v>0</v>
      </c>
      <c r="AX418" s="1352">
        <f>'BASE METAS)'!BS420</f>
        <v>163</v>
      </c>
      <c r="AY418" s="1352">
        <f>'BASE METAS)'!BT420</f>
        <v>260</v>
      </c>
      <c r="AZ418" s="1352">
        <f>'BASE METAS)'!BU420</f>
        <v>-97</v>
      </c>
      <c r="BA418" s="1352">
        <f>'BASE METAS)'!BV420</f>
        <v>1.5950920245398772</v>
      </c>
      <c r="BB418" s="1352">
        <f>'BASE METAS)'!BW420</f>
        <v>436</v>
      </c>
      <c r="BC418" s="1352">
        <f>'BASE METAS)'!BX420</f>
        <v>214</v>
      </c>
      <c r="BD418" s="1352">
        <f>'BASE METAS)'!BY420</f>
        <v>0.67076923076923078</v>
      </c>
      <c r="BE418" s="1352">
        <f>'BASE METAS)'!CG420</f>
        <v>176</v>
      </c>
      <c r="BF418" s="1352">
        <f>'BASE METAS)'!CJ420</f>
        <v>0</v>
      </c>
      <c r="BG418" s="1352">
        <f>'BASE METAS)'!CK420</f>
        <v>0</v>
      </c>
      <c r="BH418" s="1352">
        <f>'BASE METAS)'!CL420</f>
        <v>0</v>
      </c>
      <c r="BI418" s="1">
        <f>'BASE METAS)'!CM420</f>
        <v>0</v>
      </c>
      <c r="BJ418" s="1">
        <f>'BASE METAS)'!CN420</f>
        <v>54</v>
      </c>
      <c r="BK418" s="1">
        <f>'BASE METAS)'!CO420</f>
        <v>55</v>
      </c>
      <c r="BL418" s="1">
        <f>'BASE METAS)'!CP420</f>
        <v>0</v>
      </c>
      <c r="BM418" s="1">
        <f>'BASE METAS)'!CQ420</f>
        <v>0</v>
      </c>
      <c r="BN418" s="1">
        <f>'BASE METAS)'!CR420</f>
        <v>0</v>
      </c>
      <c r="BO418" s="1">
        <f>'BASE METAS)'!CS420</f>
        <v>0</v>
      </c>
      <c r="BP418" s="1">
        <f>'BASE METAS)'!CT420</f>
        <v>0</v>
      </c>
      <c r="BQ418" s="1">
        <f>'BASE METAS)'!CU420</f>
        <v>0</v>
      </c>
      <c r="BR418" s="1">
        <f>'BASE METAS)'!CV420</f>
        <v>0</v>
      </c>
      <c r="BS418" s="1">
        <f>'BASE METAS)'!CW420</f>
        <v>0</v>
      </c>
      <c r="BT418" s="1">
        <f>'BASE METAS)'!CX420</f>
        <v>0</v>
      </c>
      <c r="BU418" s="1">
        <f>'BASE METAS)'!FA420</f>
        <v>650</v>
      </c>
      <c r="BV418" s="1">
        <f>'BASE METAS)'!FB420</f>
        <v>0</v>
      </c>
      <c r="BW418" s="1">
        <f>'BASE METAS)'!FC420</f>
        <v>42</v>
      </c>
      <c r="BX418" s="1">
        <f>'BASE METAS)'!FD420</f>
        <v>42</v>
      </c>
      <c r="BY418" s="1">
        <f>'BASE METAS)'!FE420</f>
        <v>0</v>
      </c>
      <c r="BZ418" s="1">
        <f>'BASE METAS)'!FF420</f>
        <v>1</v>
      </c>
      <c r="CA418" s="1">
        <f>'BASE METAS)'!FG420</f>
        <v>218</v>
      </c>
      <c r="CB418" s="1">
        <f>'BASE METAS)'!FH420</f>
        <v>432</v>
      </c>
      <c r="CC418" s="1">
        <f>'BASE METAS)'!FI420</f>
        <v>0.33538461538461539</v>
      </c>
      <c r="CD418" s="1">
        <f>'BASE METAS)'!FJ420</f>
        <v>650</v>
      </c>
      <c r="CE418" s="1">
        <f>'BASE METAS)'!FK420</f>
        <v>0</v>
      </c>
      <c r="CF418" s="1">
        <f>'BASE METAS)'!FL420</f>
        <v>54</v>
      </c>
      <c r="CG418" s="1">
        <f>'BASE METAS)'!FM420</f>
        <v>102</v>
      </c>
    </row>
    <row r="419" spans="1:85" ht="117.75" customHeight="1" x14ac:dyDescent="0.25">
      <c r="A419" s="1">
        <f>'BASE METAS)'!A421</f>
        <v>67</v>
      </c>
      <c r="B419" s="7156"/>
      <c r="C419" s="5684">
        <f>'BASE METAS)'!C421</f>
        <v>1602</v>
      </c>
      <c r="D419" s="5684">
        <f>'BASE METAS)'!D421</f>
        <v>3</v>
      </c>
      <c r="E419" s="7102" t="str">
        <f>'BASE METAS)'!E421</f>
        <v>VINCULACIÓN PRODUCTIVA</v>
      </c>
      <c r="F419" s="7165" t="str">
        <f>'BASE METAS)'!F421</f>
        <v>N00</v>
      </c>
      <c r="G419" s="7165" t="str">
        <f>'BASE METAS)'!G421</f>
        <v>147</v>
      </c>
      <c r="H419" s="5706" t="str">
        <f>'BASE METAS)'!H421</f>
        <v>09</v>
      </c>
      <c r="I419" s="5706" t="str">
        <f>'BASE METAS)'!I421</f>
        <v>04</v>
      </c>
      <c r="J419" s="5706" t="str">
        <f>'BASE METAS)'!J421</f>
        <v>04</v>
      </c>
      <c r="K419" s="5706" t="str">
        <f>'BASE METAS)'!K421</f>
        <v>02</v>
      </c>
      <c r="L419" s="5706" t="str">
        <f>'BASE METAS)'!L421</f>
        <v>02</v>
      </c>
      <c r="M419" s="5706" t="str">
        <f>'BASE METAS)'!M421</f>
        <v>101</v>
      </c>
      <c r="N419" s="5697" t="str">
        <f>'BASE METAS)'!N421</f>
        <v>Dirección General de Desarrollo y Fomento Económico</v>
      </c>
      <c r="O419" s="5706" t="str">
        <f>'BASE METAS)'!O421</f>
        <v>Mercados</v>
      </c>
      <c r="P419" s="7123" t="str">
        <f>'BASE METAS)'!P421</f>
        <v>Fomento al desarrollo económico</v>
      </c>
      <c r="Q419" s="5697" t="str">
        <f>'BASE METAS)'!Q421</f>
        <v>Industria y promoción de mercados internacionales</v>
      </c>
      <c r="R419" s="5697" t="str">
        <f>'BASE METAS)'!R421</f>
        <v>Modernización comercial</v>
      </c>
      <c r="S419" s="5706" t="str">
        <f>'BASE METAS)'!S421</f>
        <v>Abasto</v>
      </c>
      <c r="T419" s="5697" t="str">
        <f>'BASE METAS)'!T421</f>
        <v>Vinculación productiva</v>
      </c>
      <c r="U419" s="7729" t="str">
        <f>'BASE METAS)'!U421</f>
        <v>Mantener un orden sobre la vía pública apegados a la reglamentación y atribuciones del Departamento,  brindando la certidumbre juridica y administrativa a los locatarios asi como a la pequeñas, medianas y grandes empresas,otorgando los permisos correspondientes sobre la vía pública asi como la expedición de licencias para anuncios publicitarios, resaltando operativos de retiro de obstaculos y monitoreando el libre paso peatonal y tránsito vehicular, garantizando la adecuada solvencia a los mismos.</v>
      </c>
      <c r="V419" s="5697" t="str">
        <f>'BASE METAS)'!V421</f>
        <v>Tlalnepantla Progresista</v>
      </c>
      <c r="W419" s="5694">
        <f>'BASE METAS)'!W421</f>
        <v>11890664.42</v>
      </c>
      <c r="X419" s="7102" t="str">
        <f>'BASE METAS)'!X421</f>
        <v xml:space="preserve">DEPARTAMENTO DE MERCADOS Y COMERCIO EN VÍA PÚBLICA </v>
      </c>
      <c r="Y419" s="213">
        <f>'BASE METAS)'!Y421</f>
        <v>1</v>
      </c>
      <c r="Z419" s="304" t="str">
        <f>'BASE METAS)'!Z421</f>
        <v>Realizar inspeccines a cada uno de los mercados publicos municipales, donde se detrmine la situacion de la infraestructura asi como los datos precisos de cada uno de los locales y locatarios que utilizan los mismos</v>
      </c>
      <c r="AA419" s="222" t="str">
        <f>'BASE METAS)'!AA421</f>
        <v>Inspecciones</v>
      </c>
      <c r="AB419" s="460">
        <f>'BASE METAS)'!AB421</f>
        <v>170</v>
      </c>
      <c r="AC419" s="460">
        <f>'BASE METAS)'!AC421</f>
        <v>42.5</v>
      </c>
      <c r="AD419" s="544">
        <f>'BASE METAS)'!AD421</f>
        <v>0.25</v>
      </c>
      <c r="AE419" s="460">
        <f>'BASE METAS)'!AE421</f>
        <v>42.5</v>
      </c>
      <c r="AF419" s="544">
        <f>'BASE METAS)'!AF421</f>
        <v>0.25</v>
      </c>
      <c r="AG419" s="460">
        <f>'BASE METAS)'!AG421</f>
        <v>42.5</v>
      </c>
      <c r="AH419" s="580">
        <f>'BASE METAS)'!AH421</f>
        <v>0.25</v>
      </c>
      <c r="AI419" s="460">
        <f>'BASE METAS)'!AI421</f>
        <v>42.5</v>
      </c>
      <c r="AJ419" s="580">
        <f>'BASE METAS)'!AJ421</f>
        <v>0.25</v>
      </c>
      <c r="AK419" s="211">
        <f>'BASE METAS)'!AK421</f>
        <v>1</v>
      </c>
      <c r="AL419" s="991">
        <f>'BASE METAS)'!AL421</f>
        <v>1</v>
      </c>
      <c r="AM419" s="1030" t="str">
        <f>'BASE METAS)'!AM421</f>
        <v>Inspección de los mercados publicos municipales.</v>
      </c>
      <c r="AN419" s="1018" t="str">
        <f>'BASE METAS)'!AN421</f>
        <v>Mide el número de inspecciones realizadas sobre el número de inspecciones programadas</v>
      </c>
      <c r="AO419" s="970" t="str">
        <f>'BASE METAS)'!AU421</f>
        <v>DESEMPEÑO</v>
      </c>
      <c r="AP419" s="1048" t="str">
        <f>'BASE METAS)'!AO421</f>
        <v>No. DE INSPECCIONES REALIZADAS</v>
      </c>
      <c r="AQ419" s="1048" t="str">
        <f>'BASE METAS)'!AP421</f>
        <v>No. DE INSPECCIONES PROGRAMADAS</v>
      </c>
      <c r="AR419" s="1344">
        <f>'BASE METAS)'!AQ421</f>
        <v>100</v>
      </c>
      <c r="AS419" s="970" t="str">
        <f>'BASE METAS)'!AR421</f>
        <v>Inspecciones</v>
      </c>
      <c r="AT419" s="1018" t="str">
        <f>'BASE METAS)'!AS421</f>
        <v>EFICACIA</v>
      </c>
      <c r="AU419" s="1483">
        <f>'BASE METAS)'!BO421</f>
        <v>0</v>
      </c>
      <c r="AV419" s="1">
        <f>'BASE METAS)'!BQ421</f>
        <v>170</v>
      </c>
      <c r="AW419" s="1">
        <f>'BASE METAS)'!BR421</f>
        <v>0</v>
      </c>
      <c r="AX419" s="1">
        <f>'BASE METAS)'!BS421</f>
        <v>42.5</v>
      </c>
      <c r="AY419" s="1">
        <f>'BASE METAS)'!BT421</f>
        <v>76</v>
      </c>
      <c r="AZ419" s="1">
        <f>'BASE METAS)'!BU421</f>
        <v>-33.5</v>
      </c>
      <c r="BA419" s="1">
        <f>'BASE METAS)'!BV421</f>
        <v>1.7882352941176471</v>
      </c>
      <c r="BB419" s="1">
        <f>'BASE METAS)'!BW421</f>
        <v>120</v>
      </c>
      <c r="BC419" s="1">
        <f>'BASE METAS)'!BX421</f>
        <v>50</v>
      </c>
      <c r="BD419" s="1">
        <f>'BASE METAS)'!BY421</f>
        <v>0.70588235294117652</v>
      </c>
      <c r="BE419" s="1">
        <f>'BASE METAS)'!CG421</f>
        <v>44</v>
      </c>
      <c r="BF419" s="1">
        <f>'BASE METAS)'!CJ421</f>
        <v>0</v>
      </c>
      <c r="BG419" s="1">
        <f>'BASE METAS)'!CK421</f>
        <v>0</v>
      </c>
      <c r="BH419" s="1">
        <f>'BASE METAS)'!CL421</f>
        <v>0</v>
      </c>
      <c r="BI419" s="1">
        <f>'BASE METAS)'!CM421</f>
        <v>14</v>
      </c>
      <c r="BJ419" s="1">
        <f>'BASE METAS)'!CN421</f>
        <v>14</v>
      </c>
      <c r="BK419" s="1">
        <f>'BASE METAS)'!CO421</f>
        <v>15</v>
      </c>
      <c r="BL419" s="1">
        <f>'BASE METAS)'!CP421</f>
        <v>0</v>
      </c>
      <c r="BM419" s="1">
        <f>'BASE METAS)'!CQ421</f>
        <v>0</v>
      </c>
      <c r="BN419" s="1">
        <f>'BASE METAS)'!CR421</f>
        <v>0</v>
      </c>
      <c r="BO419" s="1">
        <f>'BASE METAS)'!CS421</f>
        <v>0</v>
      </c>
      <c r="BP419" s="1">
        <f>'BASE METAS)'!CT421</f>
        <v>0</v>
      </c>
      <c r="BQ419" s="1">
        <f>'BASE METAS)'!CU421</f>
        <v>0</v>
      </c>
      <c r="BR419" s="1">
        <f>'BASE METAS)'!CV421</f>
        <v>0</v>
      </c>
      <c r="BS419" s="1">
        <f>'BASE METAS)'!CW421</f>
        <v>0</v>
      </c>
      <c r="BT419" s="1">
        <f>'BASE METAS)'!CX421</f>
        <v>0</v>
      </c>
      <c r="BU419" s="1">
        <f>'BASE METAS)'!FA421</f>
        <v>170</v>
      </c>
      <c r="BV419" s="1">
        <f>'BASE METAS)'!FB421</f>
        <v>0</v>
      </c>
      <c r="BW419" s="1">
        <f>'BASE METAS)'!FC421</f>
        <v>16</v>
      </c>
      <c r="BX419" s="1">
        <f>'BASE METAS)'!FD421</f>
        <v>16</v>
      </c>
      <c r="BY419" s="1">
        <f>'BASE METAS)'!FE421</f>
        <v>0</v>
      </c>
      <c r="BZ419" s="1">
        <f>'BASE METAS)'!FF421</f>
        <v>1</v>
      </c>
      <c r="CA419" s="1">
        <f>'BASE METAS)'!FG421</f>
        <v>60</v>
      </c>
      <c r="CB419" s="1">
        <f>'BASE METAS)'!FH421</f>
        <v>110</v>
      </c>
      <c r="CC419" s="1">
        <f>'BASE METAS)'!FI421</f>
        <v>0.35294117647058826</v>
      </c>
      <c r="CD419" s="1">
        <f>'BASE METAS)'!FJ421</f>
        <v>170</v>
      </c>
      <c r="CE419" s="1">
        <f>'BASE METAS)'!FK421</f>
        <v>0</v>
      </c>
      <c r="CF419" s="1">
        <f>'BASE METAS)'!FL421</f>
        <v>13</v>
      </c>
      <c r="CG419" s="1">
        <f>'BASE METAS)'!FM421</f>
        <v>43</v>
      </c>
    </row>
    <row r="420" spans="1:85" ht="38.25" x14ac:dyDescent="0.2">
      <c r="A420" s="1">
        <f>'BASE METAS)'!A422</f>
        <v>0</v>
      </c>
      <c r="B420" s="7156"/>
      <c r="C420" s="5685"/>
      <c r="D420" s="5685"/>
      <c r="E420" s="7145"/>
      <c r="F420" s="7166"/>
      <c r="G420" s="7166"/>
      <c r="H420" s="5707"/>
      <c r="I420" s="5707"/>
      <c r="J420" s="5707"/>
      <c r="K420" s="5707"/>
      <c r="L420" s="5707"/>
      <c r="M420" s="5707"/>
      <c r="N420" s="5698"/>
      <c r="O420" s="5707"/>
      <c r="P420" s="7185"/>
      <c r="Q420" s="5698"/>
      <c r="R420" s="5698"/>
      <c r="S420" s="5707"/>
      <c r="T420" s="5698"/>
      <c r="U420" s="7730"/>
      <c r="V420" s="5698"/>
      <c r="W420" s="5695"/>
      <c r="X420" s="7145"/>
      <c r="Y420" s="214">
        <f>'BASE METAS)'!Y422</f>
        <v>2</v>
      </c>
      <c r="Z420" s="305" t="str">
        <f>'BASE METAS)'!Z422</f>
        <v>Coadyuvar en  la recaudación de los pagos de derechos derivados de la realizacion de actividades en mercados publicos municipales..</v>
      </c>
      <c r="AA420" s="224" t="str">
        <f>'BASE METAS)'!AA422</f>
        <v>Pesos</v>
      </c>
      <c r="AB420" s="677">
        <f>'BASE METAS)'!AB422</f>
        <v>1200000</v>
      </c>
      <c r="AC420" s="460">
        <f>'BASE METAS)'!AC422</f>
        <v>302500</v>
      </c>
      <c r="AD420" s="544">
        <f>'BASE METAS)'!AD422</f>
        <v>0.25208333333333333</v>
      </c>
      <c r="AE420" s="460">
        <f>'BASE METAS)'!AE422</f>
        <v>302500</v>
      </c>
      <c r="AF420" s="544">
        <f>'BASE METAS)'!AF422</f>
        <v>0.25208333333333333</v>
      </c>
      <c r="AG420" s="460">
        <f>'BASE METAS)'!AG422</f>
        <v>302500</v>
      </c>
      <c r="AH420" s="580">
        <f>'BASE METAS)'!AH422</f>
        <v>0.25208333333333333</v>
      </c>
      <c r="AI420" s="460">
        <f>'BASE METAS)'!AI422</f>
        <v>302500</v>
      </c>
      <c r="AJ420" s="580">
        <f>'BASE METAS)'!AJ422</f>
        <v>0.25208333333333333</v>
      </c>
      <c r="AK420" s="211">
        <f>'BASE METAS)'!AK422</f>
        <v>1.0083333333333333</v>
      </c>
      <c r="AL420" s="991">
        <f>'BASE METAS)'!AL422</f>
        <v>2</v>
      </c>
      <c r="AM420" s="1030" t="str">
        <f>'BASE METAS)'!AM422</f>
        <v>Recaudación de pagos de derechos de la realizacion de actividades en mercados publicos municipales.</v>
      </c>
      <c r="AN420" s="1018" t="str">
        <f>'BASE METAS)'!AN422</f>
        <v>Mide el número de ingresos realizados sobre el número de ingresos programados</v>
      </c>
      <c r="AO420" s="970" t="str">
        <f>'BASE METAS)'!AU422</f>
        <v>DESEMPEÑO</v>
      </c>
      <c r="AP420" s="1048" t="str">
        <f>'BASE METAS)'!AO422</f>
        <v>No. DE INGRESOS REALIZADOS</v>
      </c>
      <c r="AQ420" s="1048" t="str">
        <f>'BASE METAS)'!AP422</f>
        <v>No. DE INGRESOS PROGRAMADOS</v>
      </c>
      <c r="AR420" s="1344">
        <f>'BASE METAS)'!AQ422</f>
        <v>100</v>
      </c>
      <c r="AS420" s="959" t="str">
        <f>'BASE METAS)'!AR422</f>
        <v>Pesos</v>
      </c>
      <c r="AT420" s="1018" t="str">
        <f>'BASE METAS)'!AS422</f>
        <v>EFICACIA</v>
      </c>
      <c r="AU420" s="1483">
        <f>'BASE METAS)'!BO422</f>
        <v>0</v>
      </c>
      <c r="AV420" s="1">
        <f>'BASE METAS)'!BQ422</f>
        <v>1200000</v>
      </c>
      <c r="AW420" s="1052">
        <f>'BASE METAS)'!BR422</f>
        <v>0</v>
      </c>
      <c r="AX420" s="1053">
        <f>'BASE METAS)'!BS422</f>
        <v>302500</v>
      </c>
      <c r="AY420" s="1054">
        <f>'BASE METAS)'!BT422</f>
        <v>396235</v>
      </c>
      <c r="AZ420" s="1052">
        <f>'BASE METAS)'!BU422</f>
        <v>-93735</v>
      </c>
      <c r="BA420" s="1055">
        <f>'BASE METAS)'!BV422</f>
        <v>1.3098677685950413</v>
      </c>
      <c r="BB420" s="7762">
        <f>'BASE METAS)'!BW422</f>
        <v>718591</v>
      </c>
      <c r="BC420" s="7763">
        <f>'BASE METAS)'!BX422</f>
        <v>481409</v>
      </c>
      <c r="BD420" s="1352">
        <f>'BASE METAS)'!BY422</f>
        <v>0.59882583333333328</v>
      </c>
      <c r="BE420" s="1352">
        <f>'BASE METAS)'!CG422</f>
        <v>322356</v>
      </c>
      <c r="BF420" s="1057">
        <f>'BASE METAS)'!CJ422</f>
        <v>0</v>
      </c>
      <c r="BG420" s="1">
        <f>'BASE METAS)'!CK422</f>
        <v>0</v>
      </c>
      <c r="BH420" s="1">
        <f>'BASE METAS)'!CL422</f>
        <v>0</v>
      </c>
      <c r="BI420" s="1">
        <f>'BASE METAS)'!CM422</f>
        <v>100833</v>
      </c>
      <c r="BJ420" s="1">
        <f>'BASE METAS)'!CN422</f>
        <v>100833</v>
      </c>
      <c r="BK420" s="1">
        <f>'BASE METAS)'!CO422</f>
        <v>100834</v>
      </c>
      <c r="BL420" s="1">
        <f>'BASE METAS)'!CP422</f>
        <v>0</v>
      </c>
      <c r="BM420" s="1">
        <f>'BASE METAS)'!CQ422</f>
        <v>0</v>
      </c>
      <c r="BN420" s="1">
        <f>'BASE METAS)'!CR422</f>
        <v>0</v>
      </c>
      <c r="BO420" s="1">
        <f>'BASE METAS)'!CS422</f>
        <v>0</v>
      </c>
      <c r="BP420" s="1">
        <f>'BASE METAS)'!CT422</f>
        <v>0</v>
      </c>
      <c r="BQ420" s="1">
        <f>'BASE METAS)'!CU422</f>
        <v>0</v>
      </c>
      <c r="BR420" s="1">
        <f>'BASE METAS)'!CV422</f>
        <v>0</v>
      </c>
      <c r="BS420" s="1">
        <f>'BASE METAS)'!CW422</f>
        <v>0</v>
      </c>
      <c r="BT420" s="1">
        <f>'BASE METAS)'!CX422</f>
        <v>0</v>
      </c>
      <c r="BU420" s="1">
        <f>'BASE METAS)'!FA422</f>
        <v>1200000</v>
      </c>
      <c r="BV420" s="1">
        <f>'BASE METAS)'!FB422</f>
        <v>0</v>
      </c>
      <c r="BW420" s="1">
        <f>'BASE METAS)'!FC422</f>
        <v>120834</v>
      </c>
      <c r="BX420" s="1">
        <f>'BASE METAS)'!FD422</f>
        <v>120834</v>
      </c>
      <c r="BY420" s="1">
        <f>'BASE METAS)'!FE422</f>
        <v>0</v>
      </c>
      <c r="BZ420" s="1">
        <f>'BASE METAS)'!FF422</f>
        <v>1</v>
      </c>
      <c r="CA420" s="1">
        <f>'BASE METAS)'!FG422</f>
        <v>443190</v>
      </c>
      <c r="CB420" s="1">
        <f>'BASE METAS)'!FH422</f>
        <v>756810</v>
      </c>
      <c r="CC420" s="1">
        <f>'BASE METAS)'!FI422</f>
        <v>0.36932500000000001</v>
      </c>
      <c r="CD420" s="1">
        <f>'BASE METAS)'!FJ422</f>
        <v>1200000</v>
      </c>
      <c r="CE420" s="1">
        <f>'BASE METAS)'!FK422</f>
        <v>0</v>
      </c>
      <c r="CF420" s="1">
        <f>'BASE METAS)'!FL422</f>
        <v>80833</v>
      </c>
      <c r="CG420" s="1">
        <f>'BASE METAS)'!FM422</f>
        <v>133144</v>
      </c>
    </row>
    <row r="421" spans="1:85" ht="51" x14ac:dyDescent="0.25">
      <c r="A421" s="1">
        <f>'BASE METAS)'!A423</f>
        <v>0</v>
      </c>
      <c r="B421" s="7156"/>
      <c r="C421" s="5685"/>
      <c r="D421" s="5685"/>
      <c r="E421" s="7145"/>
      <c r="F421" s="7166"/>
      <c r="G421" s="7166"/>
      <c r="H421" s="5707"/>
      <c r="I421" s="5707"/>
      <c r="J421" s="5707"/>
      <c r="K421" s="5707"/>
      <c r="L421" s="5707"/>
      <c r="M421" s="5707"/>
      <c r="N421" s="5698"/>
      <c r="O421" s="5707"/>
      <c r="P421" s="7185"/>
      <c r="Q421" s="5698"/>
      <c r="R421" s="5698"/>
      <c r="S421" s="5707"/>
      <c r="T421" s="5698"/>
      <c r="U421" s="7730"/>
      <c r="V421" s="5698"/>
      <c r="W421" s="5695"/>
      <c r="X421" s="7145"/>
      <c r="Y421" s="214">
        <f>'BASE METAS)'!Y423</f>
        <v>3</v>
      </c>
      <c r="Z421" s="305" t="str">
        <f>'BASE METAS)'!Z423</f>
        <v>Ingresar recaudación por concepto de tianguis en el Municipio de Tlalnepantla, puestos en vía pública, zonas I, II y IV, III y zona oriente; concentraciones festividades y vía pública.</v>
      </c>
      <c r="AA421" s="223" t="str">
        <f>'BASE METAS)'!AA423</f>
        <v>Pesos</v>
      </c>
      <c r="AB421" s="677">
        <f>'BASE METAS)'!AB423</f>
        <v>6000000</v>
      </c>
      <c r="AC421" s="460">
        <f>'BASE METAS)'!AC423</f>
        <v>1502500</v>
      </c>
      <c r="AD421" s="577">
        <f>'BASE METAS)'!AD423</f>
        <v>0.25041666666666668</v>
      </c>
      <c r="AE421" s="460">
        <f>'BASE METAS)'!AE423</f>
        <v>1502500</v>
      </c>
      <c r="AF421" s="577">
        <f>'BASE METAS)'!AF423</f>
        <v>0.25041666666666668</v>
      </c>
      <c r="AG421" s="460">
        <f>'BASE METAS)'!AG423</f>
        <v>1502500</v>
      </c>
      <c r="AH421" s="580">
        <f>'BASE METAS)'!AH423</f>
        <v>0.25041666666666668</v>
      </c>
      <c r="AI421" s="460">
        <f>'BASE METAS)'!AI423</f>
        <v>1502500</v>
      </c>
      <c r="AJ421" s="580">
        <f>'BASE METAS)'!AJ423</f>
        <v>0.25041666666666668</v>
      </c>
      <c r="AK421" s="211">
        <f>'BASE METAS)'!AK423</f>
        <v>1.0016666666666667</v>
      </c>
      <c r="AL421" s="990">
        <f>'BASE METAS)'!AL423</f>
        <v>3</v>
      </c>
      <c r="AM421" s="1030" t="str">
        <f>'BASE METAS)'!AM423</f>
        <v>Ingresar recaudación por concepto de tianguis en el Municipio de Tlalnepantla</v>
      </c>
      <c r="AN421" s="1018" t="str">
        <f>'BASE METAS)'!AN423</f>
        <v>Mide el número de ingresos realizados sobre el número de ingresos programados</v>
      </c>
      <c r="AO421" s="970" t="str">
        <f>'BASE METAS)'!AU423</f>
        <v>DESEMPEÑO</v>
      </c>
      <c r="AP421" s="1048" t="str">
        <f>'BASE METAS)'!AO423</f>
        <v>No. DE INGRESOS PROGRAMADOS</v>
      </c>
      <c r="AQ421" s="1048" t="str">
        <f>'BASE METAS)'!AP423</f>
        <v>No. DE INGRESOS REALIZADOS</v>
      </c>
      <c r="AR421" s="1344">
        <f>'BASE METAS)'!AQ423</f>
        <v>100</v>
      </c>
      <c r="AS421" s="959" t="str">
        <f>'BASE METAS)'!AR423</f>
        <v>Pesos</v>
      </c>
      <c r="AT421" s="1018" t="str">
        <f>'BASE METAS)'!AS423</f>
        <v>EFICACIA</v>
      </c>
      <c r="AU421" s="1496">
        <f>'BASE METAS)'!BO423</f>
        <v>0</v>
      </c>
      <c r="AV421" s="1049">
        <f>'BASE METAS)'!BQ423</f>
        <v>6000000</v>
      </c>
      <c r="AW421" s="1053">
        <f>'BASE METAS)'!BR423</f>
        <v>0</v>
      </c>
      <c r="AX421" s="1053">
        <f>'BASE METAS)'!BS423</f>
        <v>1502500</v>
      </c>
      <c r="AY421" s="1053">
        <f>'BASE METAS)'!BT423</f>
        <v>1828378</v>
      </c>
      <c r="AZ421" s="1052">
        <f>'BASE METAS)'!BU423</f>
        <v>-325878</v>
      </c>
      <c r="BA421" s="1056">
        <f>'BASE METAS)'!BV423</f>
        <v>1.2168905158069883</v>
      </c>
      <c r="BB421" s="7762"/>
      <c r="BC421" s="7763"/>
      <c r="BD421" s="1057">
        <f>'BASE METAS)'!BY423</f>
        <v>0.6403033216666667</v>
      </c>
      <c r="BE421" s="1057">
        <f>'BASE METAS)'!CG423</f>
        <v>2013441.9300000002</v>
      </c>
      <c r="BF421" s="1057">
        <f>'BASE METAS)'!CJ423</f>
        <v>0</v>
      </c>
      <c r="BG421" s="1">
        <f>'BASE METAS)'!CK423</f>
        <v>0</v>
      </c>
      <c r="BH421" s="1">
        <f>'BASE METAS)'!CL423</f>
        <v>0</v>
      </c>
      <c r="BI421" s="1">
        <f>'BASE METAS)'!CM423</f>
        <v>500833</v>
      </c>
      <c r="BJ421" s="1">
        <f>'BASE METAS)'!CN423</f>
        <v>500833</v>
      </c>
      <c r="BK421" s="1">
        <f>'BASE METAS)'!CO423</f>
        <v>500834</v>
      </c>
      <c r="BL421" s="1">
        <f>'BASE METAS)'!CP423</f>
        <v>0</v>
      </c>
      <c r="BM421" s="1">
        <f>'BASE METAS)'!CQ423</f>
        <v>0</v>
      </c>
      <c r="BN421" s="1">
        <f>'BASE METAS)'!CR423</f>
        <v>0</v>
      </c>
      <c r="BO421" s="1">
        <f>'BASE METAS)'!CS423</f>
        <v>0</v>
      </c>
      <c r="BP421" s="1">
        <f>'BASE METAS)'!CT423</f>
        <v>0</v>
      </c>
      <c r="BQ421" s="1">
        <f>'BASE METAS)'!CU423</f>
        <v>0</v>
      </c>
      <c r="BR421" s="1">
        <f>'BASE METAS)'!CV423</f>
        <v>0</v>
      </c>
      <c r="BS421" s="1">
        <f>'BASE METAS)'!CW423</f>
        <v>0</v>
      </c>
      <c r="BT421" s="1">
        <f>'BASE METAS)'!CX423</f>
        <v>0</v>
      </c>
      <c r="BU421" s="1">
        <f>'BASE METAS)'!FA423</f>
        <v>6000000</v>
      </c>
      <c r="BV421" s="1">
        <f>'BASE METAS)'!FB423</f>
        <v>0</v>
      </c>
      <c r="BW421" s="1">
        <f>'BASE METAS)'!FC423</f>
        <v>596799</v>
      </c>
      <c r="BX421" s="1">
        <f>'BASE METAS)'!FD423</f>
        <v>596799</v>
      </c>
      <c r="BY421" s="1">
        <f>'BASE METAS)'!FE423</f>
        <v>0</v>
      </c>
      <c r="BZ421" s="1">
        <f>'BASE METAS)'!FF423</f>
        <v>1</v>
      </c>
      <c r="CA421" s="1">
        <f>'BASE METAS)'!FG423</f>
        <v>2610240.9300000002</v>
      </c>
      <c r="CB421" s="1">
        <f>'BASE METAS)'!FH423</f>
        <v>3389759.07</v>
      </c>
      <c r="CC421" s="1">
        <f>'BASE METAS)'!FI423</f>
        <v>0.43504015500000004</v>
      </c>
      <c r="CD421" s="1">
        <f>'BASE METAS)'!FJ423</f>
        <v>6000000</v>
      </c>
      <c r="CE421" s="1">
        <f>'BASE METAS)'!FK423</f>
        <v>0</v>
      </c>
      <c r="CF421" s="1">
        <f>'BASE METAS)'!FL423</f>
        <v>404868</v>
      </c>
      <c r="CG421" s="1">
        <f>'BASE METAS)'!FM423</f>
        <v>593502</v>
      </c>
    </row>
    <row r="422" spans="1:85" ht="25.5" customHeight="1" x14ac:dyDescent="0.2">
      <c r="A422" s="1">
        <f>'BASE METAS)'!A424</f>
        <v>68</v>
      </c>
      <c r="B422" s="7156"/>
      <c r="C422" s="5684">
        <f>'BASE METAS)'!C424</f>
        <v>1603</v>
      </c>
      <c r="D422" s="5684">
        <f>'BASE METAS)'!D424</f>
        <v>4</v>
      </c>
      <c r="E422" s="7102" t="str">
        <f>'BASE METAS)'!E424</f>
        <v xml:space="preserve">RIESGO Y CONTROL SANITARIO </v>
      </c>
      <c r="F422" s="7228" t="str">
        <f>'BASE METAS)'!F424</f>
        <v>N00</v>
      </c>
      <c r="G422" s="7228" t="str">
        <f>'BASE METAS)'!G424</f>
        <v>146</v>
      </c>
      <c r="H422" s="5706" t="str">
        <f>'BASE METAS)'!H424</f>
        <v>07</v>
      </c>
      <c r="I422" s="5706" t="str">
        <f>'BASE METAS)'!I424</f>
        <v>02</v>
      </c>
      <c r="J422" s="5706" t="str">
        <f>'BASE METAS)'!J424</f>
        <v>01</v>
      </c>
      <c r="K422" s="5706" t="str">
        <f>'BASE METAS)'!K424</f>
        <v>02</v>
      </c>
      <c r="L422" s="5706" t="str">
        <f>'BASE METAS)'!L424</f>
        <v>06</v>
      </c>
      <c r="M422" s="5706" t="str">
        <f>'BASE METAS)'!M424</f>
        <v>101</v>
      </c>
      <c r="N422" s="5697" t="str">
        <f>'BASE METAS)'!N424</f>
        <v>Dirección General de Desarrollo y Fomento Económico</v>
      </c>
      <c r="O422" s="5706" t="str">
        <f>'BASE METAS)'!O424</f>
        <v>Rastro</v>
      </c>
      <c r="P422" s="5697" t="str">
        <f>'BASE METAS)'!P424</f>
        <v>Salud, seguridad y asistencia social</v>
      </c>
      <c r="Q422" s="5697" t="str">
        <f>'BASE METAS)'!Q424</f>
        <v>Servicios de salud pública y atención médica</v>
      </c>
      <c r="R422" s="5697" t="str">
        <f>'BASE METAS)'!R424</f>
        <v>Salud y asistencia social</v>
      </c>
      <c r="S422" s="5697" t="str">
        <f>'BASE METAS)'!S424</f>
        <v>Prevención médica</v>
      </c>
      <c r="T422" s="5697" t="str">
        <f>'BASE METAS)'!T424</f>
        <v>Riesgo y control sanitario</v>
      </c>
      <c r="U422" s="7726" t="str">
        <f>'BASE METAS)'!U424</f>
        <v xml:space="preserve">El objetivo principal de este programa es poder asegurar la inocuidad integral de los productos cárnicos que en esta instalación productiva se maquilan.     </v>
      </c>
      <c r="V422" s="5706" t="str">
        <f>'BASE METAS)'!V424</f>
        <v>Tlalnepantla  Solidario</v>
      </c>
      <c r="W422" s="5694">
        <f>'BASE METAS)'!W424</f>
        <v>6613825.8799999999</v>
      </c>
      <c r="X422" s="7102" t="str">
        <f>'BASE METAS)'!X424</f>
        <v>DEPARTAMENTO DE RASTRO MUNICIPAL</v>
      </c>
      <c r="Y422" s="423">
        <f>'BASE METAS)'!Y424</f>
        <v>1</v>
      </c>
      <c r="Z422" s="427" t="str">
        <f>'BASE METAS)'!Z424</f>
        <v>Impartir cursos de seguridad e higiene para el personal interno y usuarios externos terceros</v>
      </c>
      <c r="AA422" s="424" t="str">
        <f>'BASE METAS)'!AA424</f>
        <v>Cursos</v>
      </c>
      <c r="AB422" s="868">
        <f>'BASE METAS)'!AB424</f>
        <v>7</v>
      </c>
      <c r="AC422" s="678">
        <f>'BASE METAS)'!AC424</f>
        <v>2</v>
      </c>
      <c r="AD422" s="576">
        <f>'BASE METAS)'!AD424</f>
        <v>0.2857142857142857</v>
      </c>
      <c r="AE422" s="678">
        <f>'BASE METAS)'!AE424</f>
        <v>2</v>
      </c>
      <c r="AF422" s="576">
        <f>'BASE METAS)'!AF424</f>
        <v>0.2857142857142857</v>
      </c>
      <c r="AG422" s="678">
        <f>'BASE METAS)'!AG424</f>
        <v>2</v>
      </c>
      <c r="AH422" s="576">
        <f>'BASE METAS)'!AH424</f>
        <v>0.2857142857142857</v>
      </c>
      <c r="AI422" s="678">
        <f>'BASE METAS)'!AI424</f>
        <v>1</v>
      </c>
      <c r="AJ422" s="576">
        <f>'BASE METAS)'!AJ424</f>
        <v>0.14285714285714285</v>
      </c>
      <c r="AK422" s="211">
        <f>'BASE METAS)'!AK424</f>
        <v>1</v>
      </c>
      <c r="AL422" s="1026">
        <f>'BASE METAS)'!AL424</f>
        <v>1</v>
      </c>
      <c r="AM422" s="1002" t="str">
        <f>'BASE METAS)'!AM424</f>
        <v>Cursos de seguridad e higiene</v>
      </c>
      <c r="AN422" s="959" t="str">
        <f>'BASE METAS)'!AN424</f>
        <v>Mide el número de cursos de higiene y seguridad</v>
      </c>
      <c r="AO422" s="970" t="str">
        <f>'BASE METAS)'!AU424</f>
        <v>DESEMPEÑO</v>
      </c>
      <c r="AP422" s="970" t="str">
        <f>'BASE METAS)'!AO424</f>
        <v xml:space="preserve">Número de cursos realizados </v>
      </c>
      <c r="AQ422" s="1344" t="str">
        <f>'BASE METAS)'!AP424</f>
        <v>NÚMERO DE CURSOS PROGRAMADOS</v>
      </c>
      <c r="AR422" s="1344">
        <f>'BASE METAS)'!AQ424</f>
        <v>100</v>
      </c>
      <c r="AS422" s="970" t="str">
        <f>'BASE METAS)'!AR424</f>
        <v>Cursos</v>
      </c>
      <c r="AT422" s="1018" t="str">
        <f>'BASE METAS)'!AS424</f>
        <v>EFICACIA</v>
      </c>
      <c r="AU422" s="1483">
        <f>'BASE METAS)'!BO424</f>
        <v>0</v>
      </c>
      <c r="AV422" s="1">
        <f>'BASE METAS)'!BQ424</f>
        <v>7</v>
      </c>
      <c r="AW422" s="1052">
        <f>'BASE METAS)'!BR424</f>
        <v>0</v>
      </c>
      <c r="AX422" s="1053">
        <f>'BASE METAS)'!BS424</f>
        <v>2</v>
      </c>
      <c r="AY422" s="1053">
        <f>'BASE METAS)'!BT424</f>
        <v>5</v>
      </c>
      <c r="AZ422" s="1052">
        <f>'BASE METAS)'!BU424</f>
        <v>-3</v>
      </c>
      <c r="BA422" s="1055">
        <f>'BASE METAS)'!BV424</f>
        <v>2.5</v>
      </c>
      <c r="BB422" s="7762">
        <f>'BASE METAS)'!BW424</f>
        <v>7</v>
      </c>
      <c r="BC422" s="7763">
        <f>'BASE METAS)'!BX424</f>
        <v>0</v>
      </c>
      <c r="BD422" s="1352">
        <f>'BASE METAS)'!BY424</f>
        <v>1</v>
      </c>
      <c r="BE422" s="1352">
        <f>'BASE METAS)'!CG424</f>
        <v>2</v>
      </c>
      <c r="BF422" s="1058">
        <f>'BASE METAS)'!CJ424</f>
        <v>0</v>
      </c>
      <c r="BG422" s="1">
        <f>'BASE METAS)'!CK424</f>
        <v>0</v>
      </c>
      <c r="BH422" s="1">
        <f>'BASE METAS)'!CL424</f>
        <v>0</v>
      </c>
      <c r="BI422" s="1">
        <f>'BASE METAS)'!CM424</f>
        <v>0</v>
      </c>
      <c r="BJ422" s="1">
        <f>'BASE METAS)'!CN424</f>
        <v>1</v>
      </c>
      <c r="BK422" s="1">
        <f>'BASE METAS)'!CO424</f>
        <v>1</v>
      </c>
      <c r="BL422" s="1">
        <f>'BASE METAS)'!CP424</f>
        <v>0</v>
      </c>
      <c r="BM422" s="1">
        <f>'BASE METAS)'!CQ424</f>
        <v>0</v>
      </c>
      <c r="BN422" s="1">
        <f>'BASE METAS)'!CR424</f>
        <v>0</v>
      </c>
      <c r="BO422" s="1">
        <f>'BASE METAS)'!CS424</f>
        <v>0</v>
      </c>
      <c r="BP422" s="1">
        <f>'BASE METAS)'!CT424</f>
        <v>0</v>
      </c>
      <c r="BQ422" s="1">
        <f>'BASE METAS)'!CU424</f>
        <v>0</v>
      </c>
      <c r="BR422" s="1">
        <f>'BASE METAS)'!CV424</f>
        <v>0</v>
      </c>
      <c r="BS422" s="1">
        <f>'BASE METAS)'!CW424</f>
        <v>0</v>
      </c>
      <c r="BT422" s="1">
        <f>'BASE METAS)'!CX424</f>
        <v>0</v>
      </c>
      <c r="BU422" s="1">
        <f>'BASE METAS)'!FA424</f>
        <v>7</v>
      </c>
      <c r="BV422" s="1">
        <f>'BASE METAS)'!FB424</f>
        <v>0</v>
      </c>
      <c r="BW422" s="1">
        <f>'BASE METAS)'!FC424</f>
        <v>2</v>
      </c>
      <c r="BX422" s="1">
        <f>'BASE METAS)'!FD424</f>
        <v>2</v>
      </c>
      <c r="BY422" s="1">
        <f>'BASE METAS)'!FE424</f>
        <v>0</v>
      </c>
      <c r="BZ422" s="1">
        <f>'BASE METAS)'!FF424</f>
        <v>1</v>
      </c>
      <c r="CA422" s="1">
        <f>'BASE METAS)'!FG424</f>
        <v>4</v>
      </c>
      <c r="CB422" s="1">
        <f>'BASE METAS)'!FH424</f>
        <v>3</v>
      </c>
      <c r="CC422" s="1">
        <f>'BASE METAS)'!FI424</f>
        <v>0.5714285714285714</v>
      </c>
      <c r="CD422" s="1">
        <f>'BASE METAS)'!FJ424</f>
        <v>7</v>
      </c>
      <c r="CE422" s="1">
        <f>'BASE METAS)'!FK424</f>
        <v>0</v>
      </c>
      <c r="CF422" s="1">
        <f>'BASE METAS)'!FL424</f>
        <v>0</v>
      </c>
      <c r="CG422" s="1">
        <f>'BASE METAS)'!FM424</f>
        <v>2</v>
      </c>
    </row>
    <row r="423" spans="1:85" ht="38.25" x14ac:dyDescent="0.25">
      <c r="A423" s="1">
        <f>'BASE METAS)'!A425</f>
        <v>0</v>
      </c>
      <c r="B423" s="7156"/>
      <c r="C423" s="5685"/>
      <c r="D423" s="5685"/>
      <c r="E423" s="7145"/>
      <c r="F423" s="7229"/>
      <c r="G423" s="7229"/>
      <c r="H423" s="5707"/>
      <c r="I423" s="5707"/>
      <c r="J423" s="5707"/>
      <c r="K423" s="5707"/>
      <c r="L423" s="5707"/>
      <c r="M423" s="5707"/>
      <c r="N423" s="5698"/>
      <c r="O423" s="5707"/>
      <c r="P423" s="5698"/>
      <c r="Q423" s="5698"/>
      <c r="R423" s="5698"/>
      <c r="S423" s="5698"/>
      <c r="T423" s="5698"/>
      <c r="U423" s="7727"/>
      <c r="V423" s="5707"/>
      <c r="W423" s="5695"/>
      <c r="X423" s="7145"/>
      <c r="Y423" s="428">
        <f>'BASE METAS)'!Y425</f>
        <v>2</v>
      </c>
      <c r="Z423" s="429" t="str">
        <f>'BASE METAS)'!Z425</f>
        <v>Implementar las buenas prácticas de manufactura en acuerdo a los lineamientos de COFEPRIS y PROPAEM</v>
      </c>
      <c r="AA423" s="425" t="str">
        <f>'BASE METAS)'!AA425</f>
        <v>Informe</v>
      </c>
      <c r="AB423" s="869">
        <f>'BASE METAS)'!AB425</f>
        <v>12</v>
      </c>
      <c r="AC423" s="426">
        <f>'BASE METAS)'!AC425</f>
        <v>3</v>
      </c>
      <c r="AD423" s="656">
        <f>'BASE METAS)'!AD425</f>
        <v>0.25</v>
      </c>
      <c r="AE423" s="426">
        <f>'BASE METAS)'!AE425</f>
        <v>3</v>
      </c>
      <c r="AF423" s="656">
        <f>'BASE METAS)'!AF425</f>
        <v>0.25</v>
      </c>
      <c r="AG423" s="426">
        <f>'BASE METAS)'!AG425</f>
        <v>3</v>
      </c>
      <c r="AH423" s="656">
        <f>'BASE METAS)'!AH425</f>
        <v>0.25</v>
      </c>
      <c r="AI423" s="426">
        <f>'BASE METAS)'!AI425</f>
        <v>3</v>
      </c>
      <c r="AJ423" s="656">
        <f>'BASE METAS)'!AJ425</f>
        <v>0.25</v>
      </c>
      <c r="AK423" s="211">
        <f>'BASE METAS)'!AK425</f>
        <v>1</v>
      </c>
      <c r="AL423" s="1026">
        <f>'BASE METAS)'!AL425</f>
        <v>2</v>
      </c>
      <c r="AM423" s="1002" t="str">
        <f>'BASE METAS)'!AM425</f>
        <v>Buenas prácticas de manufactura</v>
      </c>
      <c r="AN423" s="959" t="str">
        <f>'BASE METAS)'!AN425</f>
        <v>Mide el número de informes de avance</v>
      </c>
      <c r="AO423" s="970" t="str">
        <f>'BASE METAS)'!AU425</f>
        <v>DESEMPEÑO</v>
      </c>
      <c r="AP423" s="970" t="str">
        <f>'BASE METAS)'!AO425</f>
        <v xml:space="preserve">Número de informes de avance realizados </v>
      </c>
      <c r="AQ423" s="1344" t="str">
        <f>'BASE METAS)'!AP425</f>
        <v>NÚMERO DE INFORMES DE AVANCES PROGRAMADOS</v>
      </c>
      <c r="AR423" s="970">
        <f>'BASE METAS)'!AQ425</f>
        <v>100</v>
      </c>
      <c r="AS423" s="970" t="str">
        <f>'BASE METAS)'!AR425</f>
        <v>Informe</v>
      </c>
      <c r="AT423" s="1018" t="str">
        <f>'BASE METAS)'!AS425</f>
        <v>CALIDAD</v>
      </c>
      <c r="AU423" s="1496">
        <f>'BASE METAS)'!BO425</f>
        <v>0</v>
      </c>
      <c r="AV423" s="1049">
        <f>'BASE METAS)'!BQ425</f>
        <v>12</v>
      </c>
      <c r="AW423" s="1053">
        <f>'BASE METAS)'!BR425</f>
        <v>0</v>
      </c>
      <c r="AX423" s="1053">
        <f>'BASE METAS)'!BS425</f>
        <v>3</v>
      </c>
      <c r="AY423" s="1053">
        <f>'BASE METAS)'!BT425</f>
        <v>9</v>
      </c>
      <c r="AZ423" s="1052">
        <f>'BASE METAS)'!BU425</f>
        <v>-6</v>
      </c>
      <c r="BA423" s="1056">
        <f>'BASE METAS)'!BV425</f>
        <v>3</v>
      </c>
      <c r="BB423" s="7762"/>
      <c r="BC423" s="7763"/>
      <c r="BD423" s="1058">
        <f>'BASE METAS)'!BY425</f>
        <v>1</v>
      </c>
      <c r="BE423" s="1058">
        <f>'BASE METAS)'!CG425</f>
        <v>3</v>
      </c>
      <c r="BF423" s="1058">
        <f>'BASE METAS)'!CJ425</f>
        <v>0</v>
      </c>
      <c r="BG423" s="1">
        <f>'BASE METAS)'!CK425</f>
        <v>0</v>
      </c>
      <c r="BH423" s="1">
        <f>'BASE METAS)'!CL425</f>
        <v>0</v>
      </c>
      <c r="BI423" s="1">
        <f>'BASE METAS)'!CM425</f>
        <v>0</v>
      </c>
      <c r="BJ423" s="1">
        <f>'BASE METAS)'!CN425</f>
        <v>1</v>
      </c>
      <c r="BK423" s="1">
        <f>'BASE METAS)'!CO425</f>
        <v>2</v>
      </c>
      <c r="BL423" s="1">
        <f>'BASE METAS)'!CP425</f>
        <v>0</v>
      </c>
      <c r="BM423" s="1">
        <f>'BASE METAS)'!CQ425</f>
        <v>0</v>
      </c>
      <c r="BN423" s="1">
        <f>'BASE METAS)'!CR425</f>
        <v>0</v>
      </c>
      <c r="BO423" s="1">
        <f>'BASE METAS)'!CS425</f>
        <v>0</v>
      </c>
      <c r="BP423" s="1">
        <f>'BASE METAS)'!CT425</f>
        <v>0</v>
      </c>
      <c r="BQ423" s="1">
        <f>'BASE METAS)'!CU425</f>
        <v>0</v>
      </c>
      <c r="BR423" s="1">
        <f>'BASE METAS)'!CV425</f>
        <v>0</v>
      </c>
      <c r="BS423" s="1">
        <f>'BASE METAS)'!CW425</f>
        <v>0</v>
      </c>
      <c r="BT423" s="1">
        <f>'BASE METAS)'!CX425</f>
        <v>0</v>
      </c>
      <c r="BU423" s="1">
        <f>'BASE METAS)'!FA425</f>
        <v>12</v>
      </c>
      <c r="BV423" s="1">
        <f>'BASE METAS)'!FB425</f>
        <v>0</v>
      </c>
      <c r="BW423" s="1">
        <f>'BASE METAS)'!FC425</f>
        <v>3</v>
      </c>
      <c r="BX423" s="1">
        <f>'BASE METAS)'!FD425</f>
        <v>3</v>
      </c>
      <c r="BY423" s="1">
        <f>'BASE METAS)'!FE425</f>
        <v>0</v>
      </c>
      <c r="BZ423" s="1">
        <f>'BASE METAS)'!FF425</f>
        <v>1</v>
      </c>
      <c r="CA423" s="1">
        <f>'BASE METAS)'!FG425</f>
        <v>6</v>
      </c>
      <c r="CB423" s="1">
        <f>'BASE METAS)'!FH425</f>
        <v>6</v>
      </c>
      <c r="CC423" s="1">
        <f>'BASE METAS)'!FI425</f>
        <v>0.5</v>
      </c>
      <c r="CD423" s="1">
        <f>'BASE METAS)'!FJ425</f>
        <v>12</v>
      </c>
      <c r="CE423" s="1">
        <f>'BASE METAS)'!FK425</f>
        <v>0</v>
      </c>
      <c r="CF423" s="1">
        <f>'BASE METAS)'!FL425</f>
        <v>0</v>
      </c>
      <c r="CG423" s="1">
        <f>'BASE METAS)'!FM425</f>
        <v>3</v>
      </c>
    </row>
    <row r="424" spans="1:85" ht="38.25" x14ac:dyDescent="0.3">
      <c r="A424" s="1">
        <f>'BASE METAS)'!A426</f>
        <v>69</v>
      </c>
      <c r="B424" s="7156"/>
      <c r="C424" s="5684">
        <f>'BASE METAS)'!C426</f>
        <v>1604</v>
      </c>
      <c r="D424" s="5684">
        <f>'BASE METAS)'!D426</f>
        <v>5</v>
      </c>
      <c r="E424" s="7102" t="str">
        <f>'BASE METAS)'!E426</f>
        <v>FORTALECIMIENTO A LA COMPETITIVIDAD</v>
      </c>
      <c r="F424" s="6796" t="str">
        <f>'BASE METAS)'!F426</f>
        <v>N00</v>
      </c>
      <c r="G424" s="6796" t="str">
        <f>'BASE METAS)'!G426</f>
        <v>131</v>
      </c>
      <c r="H424" s="5706" t="str">
        <f>'BASE METAS)'!H426</f>
        <v>09</v>
      </c>
      <c r="I424" s="5706" t="str">
        <f>'BASE METAS)'!I426</f>
        <v>04</v>
      </c>
      <c r="J424" s="5706" t="str">
        <f>'BASE METAS)'!J426</f>
        <v>01</v>
      </c>
      <c r="K424" s="5706" t="str">
        <f>'BASE METAS)'!K426</f>
        <v>01</v>
      </c>
      <c r="L424" s="5706" t="str">
        <f>'BASE METAS)'!L426</f>
        <v>03</v>
      </c>
      <c r="M424" s="5706" t="str">
        <f>'BASE METAS)'!M426</f>
        <v>101</v>
      </c>
      <c r="N424" s="5697" t="str">
        <f>'BASE METAS)'!N426</f>
        <v>Dirección General de Desarrollo y Fomento Económico</v>
      </c>
      <c r="O424" s="5706" t="str">
        <f>'BASE METAS)'!O426</f>
        <v>Fomento Industrial</v>
      </c>
      <c r="P424" s="7123" t="str">
        <f>'BASE METAS)'!P426</f>
        <v>Fomento al desarrollo económico</v>
      </c>
      <c r="Q424" s="5697" t="str">
        <f>'BASE METAS)'!Q426</f>
        <v>Industria y promoción de mercados internacionales</v>
      </c>
      <c r="R424" s="5697" t="str">
        <f>'BASE METAS)'!R426</f>
        <v>Modernización industrial</v>
      </c>
      <c r="S424" s="5697" t="str">
        <f>'BASE METAS)'!S426</f>
        <v>Promoción y fomento empresarial</v>
      </c>
      <c r="T424" s="5697" t="str">
        <f>'BASE METAS)'!T426</f>
        <v>Fortalecimiento a la competitividad</v>
      </c>
      <c r="U424" s="7729" t="str">
        <f>'BASE METAS)'!U426</f>
        <v>Facilitar la certificación de las empresas socialmente responsables, con el objetivo de impulsar las practicas de responsabilidad social, empresarial y así lograr  reconocimiento publico en el municipio, a la vez fomentar a los empresarios los beneficios que la certificación brinda, así como también se busca estrechar lazos y concientizar a las empresas sobre una cultura de calidad y liderazgo, para que en conjunto crezcan ayuntamiento-empresa y se obtengan mayores riquezas como lo son generación de empleos, mayor PIB y atracción de inversión</v>
      </c>
      <c r="V424" s="5697" t="str">
        <f>'BASE METAS)'!V426</f>
        <v>Tlalnepantla Progresista</v>
      </c>
      <c r="W424" s="5694">
        <f>'BASE METAS)'!W426</f>
        <v>2940710.13</v>
      </c>
      <c r="X424" s="7102" t="str">
        <f>'BASE METAS)'!X426</f>
        <v>SUBDIRECCIÓN DE PROMOCIÓN EMPRESARIAL</v>
      </c>
      <c r="Y424" s="213">
        <f>'BASE METAS)'!Y426</f>
        <v>1</v>
      </c>
      <c r="Z424" s="218" t="str">
        <f>'BASE METAS)'!Z426</f>
        <v>REALIZAR CENSO PARA OBTENER EL NÚMERO EXACTO DE EMPRESAS CERTIFICADAS Y NO CERTIFICADAS EN LAS 16 ZONAS INDUSTRIALES.</v>
      </c>
      <c r="AA424" s="222" t="str">
        <f>'BASE METAS)'!AA426</f>
        <v>CENSO</v>
      </c>
      <c r="AB424" s="459">
        <f>'BASE METAS)'!AB426</f>
        <v>1</v>
      </c>
      <c r="AC424" s="459">
        <f>'BASE METAS)'!AC426</f>
        <v>0</v>
      </c>
      <c r="AD424" s="631">
        <f>'BASE METAS)'!AD426</f>
        <v>0</v>
      </c>
      <c r="AE424" s="459">
        <f>'BASE METAS)'!AE426</f>
        <v>1</v>
      </c>
      <c r="AF424" s="631">
        <f>'BASE METAS)'!AF426</f>
        <v>1</v>
      </c>
      <c r="AG424" s="459">
        <f>'BASE METAS)'!AG426</f>
        <v>0</v>
      </c>
      <c r="AH424" s="580">
        <f>'BASE METAS)'!AH426</f>
        <v>0</v>
      </c>
      <c r="AI424" s="459">
        <f>'BASE METAS)'!AI426</f>
        <v>0</v>
      </c>
      <c r="AJ424" s="580">
        <f>'BASE METAS)'!AJ426</f>
        <v>0</v>
      </c>
      <c r="AK424" s="211">
        <f>'BASE METAS)'!AK426</f>
        <v>1</v>
      </c>
      <c r="AL424" s="991">
        <f>'BASE METAS)'!AL426</f>
        <v>1</v>
      </c>
      <c r="AM424" s="1002" t="str">
        <f>'BASE METAS)'!AM426</f>
        <v>CENSO DE EMPRESAS CERTIFICADAS Y NO CERTIFICADAS</v>
      </c>
      <c r="AN424" s="959" t="str">
        <f>'BASE METAS)'!AN426</f>
        <v>MIDE EL CENSO REALIZADO</v>
      </c>
      <c r="AO424" s="970" t="str">
        <f>'BASE METAS)'!AU426</f>
        <v>DESEMPEÑO</v>
      </c>
      <c r="AP424" s="970" t="str">
        <f>'BASE METAS)'!AO426</f>
        <v>CENSO REALIZADO</v>
      </c>
      <c r="AQ424" s="970" t="str">
        <f>'BASE METAS)'!AP426</f>
        <v>CENSO PROGRAMADO</v>
      </c>
      <c r="AR424" s="970">
        <f>'BASE METAS)'!AQ426</f>
        <v>100</v>
      </c>
      <c r="AS424" s="1061" t="str">
        <f>'BASE METAS)'!AR426</f>
        <v>Censo</v>
      </c>
      <c r="AT424" s="1018" t="str">
        <f>'BASE METAS)'!AS426</f>
        <v>CALIDAD</v>
      </c>
      <c r="AU424" s="1483">
        <f>'BASE METAS)'!BO426</f>
        <v>0</v>
      </c>
      <c r="AV424" s="1059">
        <f>'BASE METAS)'!BQ426</f>
        <v>1</v>
      </c>
      <c r="AW424" s="1054">
        <f>'BASE METAS)'!BR426</f>
        <v>0</v>
      </c>
      <c r="AX424" s="1054">
        <f>'BASE METAS)'!BS426</f>
        <v>1</v>
      </c>
      <c r="AY424" s="1053">
        <f>'BASE METAS)'!BT426</f>
        <v>1</v>
      </c>
      <c r="AZ424" s="1053">
        <f>'BASE METAS)'!BU426</f>
        <v>0</v>
      </c>
      <c r="BA424" s="1053">
        <f>'BASE METAS)'!BV426</f>
        <v>1</v>
      </c>
      <c r="BB424" s="1053">
        <f>'BASE METAS)'!BW426</f>
        <v>1</v>
      </c>
      <c r="BC424" s="942">
        <f>'BASE METAS)'!BX426</f>
        <v>0</v>
      </c>
      <c r="BD424" s="942">
        <f>'BASE METAS)'!BY426</f>
        <v>1</v>
      </c>
      <c r="BE424" s="942">
        <f>'BASE METAS)'!CG426</f>
        <v>0</v>
      </c>
      <c r="BF424" s="942">
        <f>'BASE METAS)'!CJ426</f>
        <v>0</v>
      </c>
      <c r="BG424" s="1">
        <f>'BASE METAS)'!CK426</f>
        <v>0</v>
      </c>
      <c r="BH424" s="1">
        <f>'BASE METAS)'!CL426</f>
        <v>0</v>
      </c>
      <c r="BI424" s="1">
        <f>'BASE METAS)'!CM426</f>
        <v>0</v>
      </c>
      <c r="BJ424" s="1">
        <f>'BASE METAS)'!CN426</f>
        <v>0</v>
      </c>
      <c r="BK424" s="1">
        <f>'BASE METAS)'!CO426</f>
        <v>0</v>
      </c>
      <c r="BL424" s="1">
        <f>'BASE METAS)'!CP426</f>
        <v>0</v>
      </c>
      <c r="BM424" s="1">
        <f>'BASE METAS)'!CQ426</f>
        <v>0</v>
      </c>
      <c r="BN424" s="1">
        <f>'BASE METAS)'!CR426</f>
        <v>0</v>
      </c>
      <c r="BO424" s="1">
        <f>'BASE METAS)'!CS426</f>
        <v>0</v>
      </c>
      <c r="BP424" s="1">
        <f>'BASE METAS)'!CT426</f>
        <v>0</v>
      </c>
      <c r="BQ424" s="1">
        <f>'BASE METAS)'!CU426</f>
        <v>0</v>
      </c>
      <c r="BR424" s="1">
        <f>'BASE METAS)'!CV426</f>
        <v>0</v>
      </c>
      <c r="BS424" s="1">
        <f>'BASE METAS)'!CW426</f>
        <v>0</v>
      </c>
      <c r="BT424" s="1">
        <f>'BASE METAS)'!CX426</f>
        <v>0</v>
      </c>
      <c r="BU424" s="1">
        <f>'BASE METAS)'!FA426</f>
        <v>1</v>
      </c>
      <c r="BV424" s="1">
        <f>'BASE METAS)'!FB426</f>
        <v>0</v>
      </c>
      <c r="BW424" s="1">
        <f>'BASE METAS)'!FC426</f>
        <v>0</v>
      </c>
      <c r="BX424" s="1">
        <f>'BASE METAS)'!FD426</f>
        <v>0</v>
      </c>
      <c r="BY424" s="1">
        <f>'BASE METAS)'!FE426</f>
        <v>0</v>
      </c>
      <c r="BZ424" s="1" t="e">
        <f>'BASE METAS)'!FF426</f>
        <v>#DIV/0!</v>
      </c>
      <c r="CA424" s="1">
        <f>'BASE METAS)'!FG426</f>
        <v>0</v>
      </c>
      <c r="CB424" s="1">
        <f>'BASE METAS)'!FH426</f>
        <v>1</v>
      </c>
      <c r="CC424" s="1">
        <f>'BASE METAS)'!FI426</f>
        <v>0</v>
      </c>
      <c r="CD424" s="1">
        <f>'BASE METAS)'!FJ426</f>
        <v>1</v>
      </c>
      <c r="CE424" s="1">
        <f>'BASE METAS)'!FK426</f>
        <v>0</v>
      </c>
      <c r="CF424" s="1">
        <f>'BASE METAS)'!FL426</f>
        <v>0</v>
      </c>
      <c r="CG424" s="1">
        <f>'BASE METAS)'!FM426</f>
        <v>0</v>
      </c>
    </row>
    <row r="425" spans="1:85" ht="25.5" x14ac:dyDescent="0.2">
      <c r="A425" s="1">
        <f>'BASE METAS)'!A427</f>
        <v>0</v>
      </c>
      <c r="B425" s="7156"/>
      <c r="C425" s="5685"/>
      <c r="D425" s="5685"/>
      <c r="E425" s="7145"/>
      <c r="F425" s="7104"/>
      <c r="G425" s="7104"/>
      <c r="H425" s="5707"/>
      <c r="I425" s="5707"/>
      <c r="J425" s="5707"/>
      <c r="K425" s="5707"/>
      <c r="L425" s="5707"/>
      <c r="M425" s="5707"/>
      <c r="N425" s="5698"/>
      <c r="O425" s="5707"/>
      <c r="P425" s="7185"/>
      <c r="Q425" s="5698"/>
      <c r="R425" s="5698"/>
      <c r="S425" s="5698"/>
      <c r="T425" s="5698"/>
      <c r="U425" s="7730"/>
      <c r="V425" s="5698"/>
      <c r="W425" s="5695"/>
      <c r="X425" s="7145"/>
      <c r="Y425" s="214">
        <f>'BASE METAS)'!Y427</f>
        <v>2</v>
      </c>
      <c r="Z425" s="219" t="str">
        <f>'BASE METAS)'!Z427</f>
        <v>REALIZAR EVENTOS EN DONDE EL AYUNTAMIENTO SEA EL VINCULO PARA FOMENTAR LA CERTIFICACIÓN.</v>
      </c>
      <c r="AA425" s="224" t="str">
        <f>'BASE METAS)'!AA427</f>
        <v>EVENTOS</v>
      </c>
      <c r="AB425" s="460">
        <f>'BASE METAS)'!AB427</f>
        <v>6</v>
      </c>
      <c r="AC425" s="460">
        <f>'BASE METAS)'!AC427</f>
        <v>0</v>
      </c>
      <c r="AD425" s="544">
        <f>'BASE METAS)'!AD427</f>
        <v>0</v>
      </c>
      <c r="AE425" s="460">
        <f>'BASE METAS)'!AE427</f>
        <v>0</v>
      </c>
      <c r="AF425" s="544">
        <f>'BASE METAS)'!AF427</f>
        <v>0</v>
      </c>
      <c r="AG425" s="460">
        <f>'BASE METAS)'!AG427</f>
        <v>3</v>
      </c>
      <c r="AH425" s="580">
        <f>'BASE METAS)'!AH427</f>
        <v>0.5</v>
      </c>
      <c r="AI425" s="460">
        <f>'BASE METAS)'!AI427</f>
        <v>3</v>
      </c>
      <c r="AJ425" s="580">
        <f>'BASE METAS)'!AJ427</f>
        <v>0.5</v>
      </c>
      <c r="AK425" s="211">
        <f>'BASE METAS)'!AK427</f>
        <v>1</v>
      </c>
      <c r="AL425" s="991">
        <f>'BASE METAS)'!AL427</f>
        <v>2</v>
      </c>
      <c r="AM425" s="1002" t="str">
        <f>'BASE METAS)'!AM427</f>
        <v>EVENTOS DE VINCULACIÓN PARA FOMENTAR LA CERTIFICACIÓN.</v>
      </c>
      <c r="AN425" s="959" t="str">
        <f>'BASE METAS)'!AN427</f>
        <v>MIDE EL NÚMERO DE EVENTOS REALIZADOS</v>
      </c>
      <c r="AO425" s="970" t="str">
        <f>'BASE METAS)'!AU427</f>
        <v>DESEMPEÑO</v>
      </c>
      <c r="AP425" s="970" t="str">
        <f>'BASE METAS)'!AO427</f>
        <v>EVENTOS REALIZADOS</v>
      </c>
      <c r="AQ425" s="970" t="str">
        <f>'BASE METAS)'!AP427</f>
        <v>EVENTOS PROGRAMADOS</v>
      </c>
      <c r="AR425" s="970">
        <f>'BASE METAS)'!AQ427</f>
        <v>100</v>
      </c>
      <c r="AS425" s="1062" t="str">
        <f>'BASE METAS)'!AR427</f>
        <v>Eventos</v>
      </c>
      <c r="AT425" s="1018" t="str">
        <f>'BASE METAS)'!AS427</f>
        <v>EFICACIA</v>
      </c>
      <c r="AU425" s="1483">
        <f>'BASE METAS)'!BO427</f>
        <v>0</v>
      </c>
      <c r="AV425" s="1060">
        <f>'BASE METAS)'!BQ427</f>
        <v>6</v>
      </c>
      <c r="AW425" s="1054">
        <f>'BASE METAS)'!BR427</f>
        <v>0</v>
      </c>
      <c r="AX425" s="1054">
        <f>'BASE METAS)'!BS427</f>
        <v>0</v>
      </c>
      <c r="AY425" s="1053">
        <f>'BASE METAS)'!BT427</f>
        <v>0</v>
      </c>
      <c r="AZ425" s="1052">
        <f>'BASE METAS)'!BU427</f>
        <v>0</v>
      </c>
      <c r="BA425" s="1053" t="e">
        <f>'BASE METAS)'!BV427</f>
        <v>#DIV/0!</v>
      </c>
      <c r="BB425" s="7762">
        <f>'BASE METAS)'!BW427</f>
        <v>0</v>
      </c>
      <c r="BC425" s="7763">
        <f>'BASE METAS)'!BX427</f>
        <v>6</v>
      </c>
      <c r="BD425" s="1352">
        <f>'BASE METAS)'!BY427</f>
        <v>0</v>
      </c>
      <c r="BE425" s="1352">
        <f>'BASE METAS)'!CG427</f>
        <v>0</v>
      </c>
      <c r="BF425" s="1058">
        <f>'BASE METAS)'!CJ427</f>
        <v>0</v>
      </c>
      <c r="BG425" s="1">
        <f>'BASE METAS)'!CK427</f>
        <v>0</v>
      </c>
      <c r="BH425" s="1">
        <f>'BASE METAS)'!CL427</f>
        <v>0</v>
      </c>
      <c r="BI425" s="1">
        <f>'BASE METAS)'!CM427</f>
        <v>0</v>
      </c>
      <c r="BJ425" s="1">
        <f>'BASE METAS)'!CN427</f>
        <v>0</v>
      </c>
      <c r="BK425" s="1">
        <f>'BASE METAS)'!CO427</f>
        <v>0</v>
      </c>
      <c r="BL425" s="1">
        <f>'BASE METAS)'!CP427</f>
        <v>0</v>
      </c>
      <c r="BM425" s="1">
        <f>'BASE METAS)'!CQ427</f>
        <v>0</v>
      </c>
      <c r="BN425" s="1">
        <f>'BASE METAS)'!CR427</f>
        <v>0</v>
      </c>
      <c r="BO425" s="1">
        <f>'BASE METAS)'!CS427</f>
        <v>0</v>
      </c>
      <c r="BP425" s="1">
        <f>'BASE METAS)'!CT427</f>
        <v>0</v>
      </c>
      <c r="BQ425" s="1">
        <f>'BASE METAS)'!CU427</f>
        <v>0</v>
      </c>
      <c r="BR425" s="1">
        <f>'BASE METAS)'!CV427</f>
        <v>0</v>
      </c>
      <c r="BS425" s="1">
        <f>'BASE METAS)'!CW427</f>
        <v>0</v>
      </c>
      <c r="BT425" s="1">
        <f>'BASE METAS)'!CX427</f>
        <v>0</v>
      </c>
      <c r="BU425" s="1">
        <f>'BASE METAS)'!FA427</f>
        <v>6</v>
      </c>
      <c r="BV425" s="1">
        <f>'BASE METAS)'!FB427</f>
        <v>0</v>
      </c>
      <c r="BW425" s="1">
        <f>'BASE METAS)'!FC427</f>
        <v>0</v>
      </c>
      <c r="BX425" s="1">
        <f>'BASE METAS)'!FD427</f>
        <v>0</v>
      </c>
      <c r="BY425" s="1">
        <f>'BASE METAS)'!FE427</f>
        <v>0</v>
      </c>
      <c r="BZ425" s="1" t="e">
        <f>'BASE METAS)'!FF427</f>
        <v>#DIV/0!</v>
      </c>
      <c r="CA425" s="1">
        <f>'BASE METAS)'!FG427</f>
        <v>0</v>
      </c>
      <c r="CB425" s="1">
        <f>'BASE METAS)'!FH427</f>
        <v>6</v>
      </c>
      <c r="CC425" s="1">
        <f>'BASE METAS)'!FI427</f>
        <v>0</v>
      </c>
      <c r="CD425" s="1">
        <f>'BASE METAS)'!FJ427</f>
        <v>6</v>
      </c>
      <c r="CE425" s="1">
        <f>'BASE METAS)'!FK427</f>
        <v>0</v>
      </c>
      <c r="CF425" s="1">
        <f>'BASE METAS)'!FL427</f>
        <v>0</v>
      </c>
      <c r="CG425" s="1">
        <f>'BASE METAS)'!FM427</f>
        <v>0</v>
      </c>
    </row>
    <row r="426" spans="1:85" ht="38.25" x14ac:dyDescent="0.25">
      <c r="A426" s="1">
        <f>'BASE METAS)'!A428</f>
        <v>0</v>
      </c>
      <c r="B426" s="7156"/>
      <c r="C426" s="5686"/>
      <c r="D426" s="5686"/>
      <c r="E426" s="7103"/>
      <c r="F426" s="7105"/>
      <c r="G426" s="7105"/>
      <c r="H426" s="5708"/>
      <c r="I426" s="5708"/>
      <c r="J426" s="5708"/>
      <c r="K426" s="5708"/>
      <c r="L426" s="5708"/>
      <c r="M426" s="5708"/>
      <c r="N426" s="5699"/>
      <c r="O426" s="5708"/>
      <c r="P426" s="7124"/>
      <c r="Q426" s="5699"/>
      <c r="R426" s="5699"/>
      <c r="S426" s="5699"/>
      <c r="T426" s="5699"/>
      <c r="U426" s="7731"/>
      <c r="V426" s="5699"/>
      <c r="W426" s="5696"/>
      <c r="X426" s="7103"/>
      <c r="Y426" s="214">
        <f>'BASE METAS)'!Y428</f>
        <v>3</v>
      </c>
      <c r="Z426" s="305" t="str">
        <f>'BASE METAS)'!Z428</f>
        <v>LLEVAR A CABO CONVENIOS CON EMPRESAS CERTIFICADORAS.</v>
      </c>
      <c r="AA426" s="223" t="str">
        <f>'BASE METAS)'!AA428</f>
        <v>CONVENIOS</v>
      </c>
      <c r="AB426" s="460">
        <f>'BASE METAS)'!AB428</f>
        <v>1</v>
      </c>
      <c r="AC426" s="460">
        <f>'BASE METAS)'!AC428</f>
        <v>0</v>
      </c>
      <c r="AD426" s="544">
        <f>'BASE METAS)'!AD428</f>
        <v>0</v>
      </c>
      <c r="AE426" s="460">
        <f>'BASE METAS)'!AE428</f>
        <v>1</v>
      </c>
      <c r="AF426" s="544">
        <f>'BASE METAS)'!AF428</f>
        <v>1</v>
      </c>
      <c r="AG426" s="460">
        <f>'BASE METAS)'!AG428</f>
        <v>0</v>
      </c>
      <c r="AH426" s="580">
        <f>'BASE METAS)'!AH428</f>
        <v>0</v>
      </c>
      <c r="AI426" s="460">
        <f>'BASE METAS)'!AI428</f>
        <v>0</v>
      </c>
      <c r="AJ426" s="580">
        <f>'BASE METAS)'!AJ428</f>
        <v>0</v>
      </c>
      <c r="AK426" s="211">
        <f>'BASE METAS)'!AK428</f>
        <v>1</v>
      </c>
      <c r="AL426" s="991">
        <f>'BASE METAS)'!AL428</f>
        <v>3</v>
      </c>
      <c r="AM426" s="1002" t="str">
        <f>'BASE METAS)'!AM428</f>
        <v>CONVENIOS CON EMPRESAS CERTIFICADORAS.</v>
      </c>
      <c r="AN426" s="959" t="str">
        <f>'BASE METAS)'!AN428</f>
        <v>MIDE EL NÚMERO DE CONVENIOS FIRMADOS</v>
      </c>
      <c r="AO426" s="970" t="str">
        <f>'BASE METAS)'!AU428</f>
        <v>DESEMPEÑO</v>
      </c>
      <c r="AP426" s="970" t="str">
        <f>'BASE METAS)'!AO428</f>
        <v>NÚMERO DE CONVENIOS FIRMADOS</v>
      </c>
      <c r="AQ426" s="970" t="str">
        <f>'BASE METAS)'!AP428</f>
        <v>NÚMERO DE CONVENIOS PROGRAMADOS</v>
      </c>
      <c r="AR426" s="970">
        <f>'BASE METAS)'!AQ428</f>
        <v>100</v>
      </c>
      <c r="AS426" s="1062" t="str">
        <f>'BASE METAS)'!AR428</f>
        <v>Convenios</v>
      </c>
      <c r="AT426" s="1030" t="str">
        <f>'BASE METAS)'!AS428</f>
        <v>EFICACIA</v>
      </c>
      <c r="AU426" s="1485">
        <f>'BASE METAS)'!BO428</f>
        <v>0</v>
      </c>
      <c r="AV426" s="1">
        <f>'BASE METAS)'!BQ428</f>
        <v>1</v>
      </c>
      <c r="AW426" s="1052">
        <f>'BASE METAS)'!BR428</f>
        <v>0</v>
      </c>
      <c r="AX426" s="1053">
        <f>'BASE METAS)'!BS428</f>
        <v>1</v>
      </c>
      <c r="AY426" s="1053">
        <f>'BASE METAS)'!BT428</f>
        <v>1</v>
      </c>
      <c r="AZ426" s="1052">
        <f>'BASE METAS)'!BU428</f>
        <v>0</v>
      </c>
      <c r="BA426" s="1053">
        <f>'BASE METAS)'!BV428</f>
        <v>1</v>
      </c>
      <c r="BB426" s="7762"/>
      <c r="BC426" s="7763"/>
      <c r="BD426" s="1058">
        <f>'BASE METAS)'!BY428</f>
        <v>1</v>
      </c>
      <c r="BE426" s="1058">
        <f>'BASE METAS)'!CG428</f>
        <v>0</v>
      </c>
      <c r="BF426" s="1058">
        <f>'BASE METAS)'!CJ428</f>
        <v>0</v>
      </c>
      <c r="BG426" s="1">
        <f>'BASE METAS)'!CK428</f>
        <v>0</v>
      </c>
      <c r="BH426" s="1">
        <f>'BASE METAS)'!CL428</f>
        <v>0</v>
      </c>
      <c r="BI426" s="1">
        <f>'BASE METAS)'!CM428</f>
        <v>0</v>
      </c>
      <c r="BJ426" s="1">
        <f>'BASE METAS)'!CN428</f>
        <v>0</v>
      </c>
      <c r="BK426" s="1">
        <f>'BASE METAS)'!CO428</f>
        <v>0</v>
      </c>
      <c r="BL426" s="1">
        <f>'BASE METAS)'!CP428</f>
        <v>0</v>
      </c>
      <c r="BM426" s="1">
        <f>'BASE METAS)'!CQ428</f>
        <v>0</v>
      </c>
      <c r="BN426" s="1">
        <f>'BASE METAS)'!CR428</f>
        <v>0</v>
      </c>
      <c r="BO426" s="1">
        <f>'BASE METAS)'!CS428</f>
        <v>0</v>
      </c>
      <c r="BP426" s="1">
        <f>'BASE METAS)'!CT428</f>
        <v>0</v>
      </c>
      <c r="BQ426" s="1">
        <f>'BASE METAS)'!CU428</f>
        <v>0</v>
      </c>
      <c r="BR426" s="1">
        <f>'BASE METAS)'!CV428</f>
        <v>0</v>
      </c>
      <c r="BS426" s="1">
        <f>'BASE METAS)'!CW428</f>
        <v>0</v>
      </c>
      <c r="BT426" s="1">
        <f>'BASE METAS)'!CX428</f>
        <v>0</v>
      </c>
      <c r="BU426" s="1">
        <f>'BASE METAS)'!FA428</f>
        <v>1</v>
      </c>
      <c r="BV426" s="1">
        <f>'BASE METAS)'!FB428</f>
        <v>0</v>
      </c>
      <c r="BW426" s="1">
        <f>'BASE METAS)'!FC428</f>
        <v>0</v>
      </c>
      <c r="BX426" s="1">
        <f>'BASE METAS)'!FD428</f>
        <v>0</v>
      </c>
      <c r="BY426" s="1">
        <f>'BASE METAS)'!FE428</f>
        <v>0</v>
      </c>
      <c r="BZ426" s="1" t="e">
        <f>'BASE METAS)'!FF428</f>
        <v>#DIV/0!</v>
      </c>
      <c r="CA426" s="1">
        <f>'BASE METAS)'!FG428</f>
        <v>0</v>
      </c>
      <c r="CB426" s="1">
        <f>'BASE METAS)'!FH428</f>
        <v>1</v>
      </c>
      <c r="CC426" s="1">
        <f>'BASE METAS)'!FI428</f>
        <v>0</v>
      </c>
      <c r="CD426" s="1">
        <f>'BASE METAS)'!FJ428</f>
        <v>1</v>
      </c>
      <c r="CE426" s="1">
        <f>'BASE METAS)'!FK428</f>
        <v>0</v>
      </c>
      <c r="CF426" s="1">
        <f>'BASE METAS)'!FL428</f>
        <v>0</v>
      </c>
      <c r="CG426" s="1">
        <f>'BASE METAS)'!FM428</f>
        <v>0</v>
      </c>
    </row>
    <row r="427" spans="1:85" ht="52.5" customHeight="1" x14ac:dyDescent="0.25">
      <c r="A427" s="1">
        <f>'BASE METAS)'!A429</f>
        <v>70</v>
      </c>
      <c r="B427" s="7156"/>
      <c r="C427" s="5684">
        <f>'BASE METAS)'!C429</f>
        <v>1605</v>
      </c>
      <c r="D427" s="5684">
        <f>'BASE METAS)'!D429</f>
        <v>6</v>
      </c>
      <c r="E427" s="7102" t="str">
        <f>'BASE METAS)'!E429</f>
        <v>PROMOCIÓN E INFORMACIÓN TURÍSTICA</v>
      </c>
      <c r="F427" s="7159" t="str">
        <f>'BASE METAS)'!F429</f>
        <v>N00</v>
      </c>
      <c r="G427" s="7159" t="str">
        <f>'BASE METAS)'!G429</f>
        <v>149</v>
      </c>
      <c r="H427" s="5706" t="str">
        <f>'BASE METAS)'!H429</f>
        <v>09</v>
      </c>
      <c r="I427" s="5706" t="str">
        <f>'BASE METAS)'!I429</f>
        <v>05</v>
      </c>
      <c r="J427" s="5706" t="str">
        <f>'BASE METAS)'!J429</f>
        <v>02</v>
      </c>
      <c r="K427" s="5706" t="str">
        <f>'BASE METAS)'!K429</f>
        <v>01</v>
      </c>
      <c r="L427" s="5706" t="str">
        <f>'BASE METAS)'!L429</f>
        <v>01</v>
      </c>
      <c r="M427" s="5706" t="str">
        <f>'BASE METAS)'!M429</f>
        <v>101</v>
      </c>
      <c r="N427" s="5697" t="str">
        <f>'BASE METAS)'!N429</f>
        <v>Dirección General de Desarrollo y Fomento Económico</v>
      </c>
      <c r="O427" s="5706" t="str">
        <f>'BASE METAS)'!O429</f>
        <v>Fomento Turístico</v>
      </c>
      <c r="P427" s="7123" t="str">
        <f>'BASE METAS)'!P429</f>
        <v>Fomento al desarrollo económico</v>
      </c>
      <c r="Q427" s="5697" t="str">
        <f>'BASE METAS)'!Q429</f>
        <v>Turismo y artesanías</v>
      </c>
      <c r="R427" s="5697" t="str">
        <f>'BASE METAS)'!R429</f>
        <v>Fomento turístico</v>
      </c>
      <c r="S427" s="5697" t="str">
        <f>'BASE METAS)'!S429</f>
        <v>Promoción y comercialización turística</v>
      </c>
      <c r="T427" s="5697" t="str">
        <f>'BASE METAS)'!T429</f>
        <v>Promoción e información turística</v>
      </c>
      <c r="U427" s="7729" t="str">
        <f>'BASE METAS)'!U429</f>
        <v>Posicionar a Tlalnpenalta como un destino historico-urbando siendo congruentes con la imagen que esta Administración quiere dar "Ciudad Confiable", con layuda de la promocióny difusión de sus atractivos, que den como resultado una importante derrama economica, así como incluir acciones orientadas a impulsar la inversión social y privada en el sector, para incrementar la cantidad y calidad de los servicios turísticos.</v>
      </c>
      <c r="V427" s="5697" t="str">
        <f>'BASE METAS)'!V429</f>
        <v>Tlalnepantla Progresista</v>
      </c>
      <c r="W427" s="5694">
        <f>'BASE METAS)'!W429</f>
        <v>1935277.88</v>
      </c>
      <c r="X427" s="7102" t="str">
        <f>'BASE METAS)'!X429</f>
        <v>DEPARTAMENTO DE FOMENTO AL TURISMO</v>
      </c>
      <c r="Y427" s="213">
        <f>'BASE METAS)'!Y429</f>
        <v>1</v>
      </c>
      <c r="Z427" s="218" t="str">
        <f>'BASE METAS)'!Z429</f>
        <v xml:space="preserve">RECORRIDOS TURISTICOS  (Grupos de la Tercera Edad y Escolares) </v>
      </c>
      <c r="AA427" s="222" t="str">
        <f>'BASE METAS)'!AA429</f>
        <v>RECORRIDO</v>
      </c>
      <c r="AB427" s="459">
        <f>'BASE METAS)'!AB429</f>
        <v>140</v>
      </c>
      <c r="AC427" s="459">
        <f>'BASE METAS)'!AC429</f>
        <v>35</v>
      </c>
      <c r="AD427" s="631">
        <f>'BASE METAS)'!AD429</f>
        <v>0.25</v>
      </c>
      <c r="AE427" s="459">
        <f>'BASE METAS)'!AE429</f>
        <v>35</v>
      </c>
      <c r="AF427" s="631">
        <f>'BASE METAS)'!AF429</f>
        <v>0.25</v>
      </c>
      <c r="AG427" s="459">
        <f>'BASE METAS)'!AG429</f>
        <v>35</v>
      </c>
      <c r="AH427" s="631">
        <f>'BASE METAS)'!AH429</f>
        <v>0.25</v>
      </c>
      <c r="AI427" s="459">
        <f>'BASE METAS)'!AI429</f>
        <v>35</v>
      </c>
      <c r="AJ427" s="556">
        <f>'BASE METAS)'!AJ429</f>
        <v>0.25</v>
      </c>
      <c r="AK427" s="211">
        <f>'BASE METAS)'!AK429</f>
        <v>1</v>
      </c>
      <c r="AL427" s="1033">
        <f>'BASE METAS)'!AL429</f>
        <v>1</v>
      </c>
      <c r="AM427" s="1002" t="str">
        <f>'BASE METAS)'!AM429</f>
        <v xml:space="preserve">RECORRIDOS TURISTICOS </v>
      </c>
      <c r="AN427" s="959" t="str">
        <f>'BASE METAS)'!AN429</f>
        <v>MIDE NÚMERO DE RRECORRIDOS TURÍSTICOS REALIZADOS SOBRE LOS PROGRAMADOS</v>
      </c>
      <c r="AO427" s="1344" t="str">
        <f>'BASE METAS)'!AU429</f>
        <v>DESEMPEÑO</v>
      </c>
      <c r="AP427" s="970" t="str">
        <f>'BASE METAS)'!AO429</f>
        <v>RECORRIDOS TURISTIVOS REALIZADOS</v>
      </c>
      <c r="AQ427" s="970" t="str">
        <f>'BASE METAS)'!AP429</f>
        <v>RECORRIDOS TURISTIVOS PROGRAMADOS</v>
      </c>
      <c r="AR427" s="1039">
        <f>'BASE METAS)'!AQ429</f>
        <v>100</v>
      </c>
      <c r="AS427" s="1036" t="str">
        <f>'BASE METAS)'!AR429</f>
        <v>RECORRIDOS</v>
      </c>
      <c r="AT427" s="970" t="str">
        <f>'BASE METAS)'!AS429</f>
        <v>EFICACIA</v>
      </c>
      <c r="AU427" s="1496">
        <f>'BASE METAS)'!BO429</f>
        <v>0</v>
      </c>
      <c r="AV427" s="1050" t="e">
        <f>'BASE METAS)'!#REF!</f>
        <v>#REF!</v>
      </c>
      <c r="AW427" s="1053">
        <f>'BASE METAS)'!BQ429</f>
        <v>140</v>
      </c>
      <c r="AX427" s="1053">
        <f>'BASE METAS)'!BS429</f>
        <v>35</v>
      </c>
      <c r="AY427" s="1053">
        <f>'BASE METAS)'!BT429</f>
        <v>35</v>
      </c>
      <c r="AZ427" s="1053">
        <f>'BASE METAS)'!BU429</f>
        <v>0</v>
      </c>
      <c r="BA427" s="1053">
        <f>'BASE METAS)'!BV429</f>
        <v>1</v>
      </c>
      <c r="BB427" s="1053">
        <f>'BASE METAS)'!BW429</f>
        <v>71</v>
      </c>
      <c r="BC427" s="942">
        <f>'BASE METAS)'!BX429</f>
        <v>69</v>
      </c>
      <c r="BD427" s="942">
        <f>'BASE METAS)'!BY429</f>
        <v>0.50714285714285712</v>
      </c>
      <c r="BE427" s="942">
        <f>'BASE METAS)'!CG429</f>
        <v>36</v>
      </c>
      <c r="BF427" s="942">
        <f>'BASE METAS)'!CJ429</f>
        <v>0</v>
      </c>
      <c r="BG427" s="1">
        <f>'BASE METAS)'!CK429</f>
        <v>0</v>
      </c>
      <c r="BH427" s="1">
        <f>'BASE METAS)'!CL429</f>
        <v>0</v>
      </c>
      <c r="BI427" s="1">
        <f>'BASE METAS)'!CM429</f>
        <v>8</v>
      </c>
      <c r="BJ427" s="1">
        <f>'BASE METAS)'!CN429</f>
        <v>13</v>
      </c>
      <c r="BK427" s="1">
        <f>'BASE METAS)'!CO429</f>
        <v>15</v>
      </c>
      <c r="BL427" s="1">
        <f>'BASE METAS)'!CP429</f>
        <v>0</v>
      </c>
      <c r="BM427" s="1">
        <f>'BASE METAS)'!CQ429</f>
        <v>0</v>
      </c>
      <c r="BN427" s="1">
        <f>'BASE METAS)'!CR429</f>
        <v>0</v>
      </c>
      <c r="BO427" s="1">
        <f>'BASE METAS)'!CS429</f>
        <v>0</v>
      </c>
      <c r="BP427" s="1">
        <f>'BASE METAS)'!CT429</f>
        <v>0</v>
      </c>
      <c r="BQ427" s="1">
        <f>'BASE METAS)'!CU429</f>
        <v>0</v>
      </c>
      <c r="BR427" s="1">
        <f>'BASE METAS)'!CV429</f>
        <v>0</v>
      </c>
      <c r="BS427" s="1">
        <f>'BASE METAS)'!CW429</f>
        <v>0</v>
      </c>
      <c r="BT427" s="1">
        <f>'BASE METAS)'!CX429</f>
        <v>0</v>
      </c>
      <c r="BU427" s="1" t="e">
        <f>'BASE METAS)'!#REF!</f>
        <v>#REF!</v>
      </c>
      <c r="BV427" s="1">
        <f>'BASE METAS)'!FA429</f>
        <v>140</v>
      </c>
      <c r="BW427" s="1">
        <f>'BASE METAS)'!FC429</f>
        <v>12</v>
      </c>
      <c r="BX427" s="1">
        <f>'BASE METAS)'!FD429</f>
        <v>3</v>
      </c>
      <c r="BY427" s="1">
        <f>'BASE METAS)'!FE429</f>
        <v>9</v>
      </c>
      <c r="BZ427" s="1">
        <f>'BASE METAS)'!FF429</f>
        <v>0.25</v>
      </c>
      <c r="CA427" s="1">
        <f>'BASE METAS)'!FG429</f>
        <v>39</v>
      </c>
      <c r="CB427" s="1">
        <f>'BASE METAS)'!FH429</f>
        <v>101</v>
      </c>
      <c r="CC427" s="1">
        <f>'BASE METAS)'!FI429</f>
        <v>0.27857142857142858</v>
      </c>
      <c r="CD427" s="1">
        <f>'BASE METAS)'!FJ429</f>
        <v>140</v>
      </c>
      <c r="CE427" s="1">
        <f>'BASE METAS)'!FK429</f>
        <v>0</v>
      </c>
      <c r="CF427" s="1">
        <f>'BASE METAS)'!FL429</f>
        <v>12</v>
      </c>
      <c r="CG427" s="1">
        <f>'BASE METAS)'!FM429</f>
        <v>20</v>
      </c>
    </row>
    <row r="428" spans="1:85" ht="25.5" x14ac:dyDescent="0.25">
      <c r="A428" s="1">
        <f>'BASE METAS)'!A430</f>
        <v>0</v>
      </c>
      <c r="B428" s="7156"/>
      <c r="C428" s="5685"/>
      <c r="D428" s="5685"/>
      <c r="E428" s="7145"/>
      <c r="F428" s="7160"/>
      <c r="G428" s="7160"/>
      <c r="H428" s="5707"/>
      <c r="I428" s="5707"/>
      <c r="J428" s="5707"/>
      <c r="K428" s="5707"/>
      <c r="L428" s="5707"/>
      <c r="M428" s="5707"/>
      <c r="N428" s="5698"/>
      <c r="O428" s="5707"/>
      <c r="P428" s="7185"/>
      <c r="Q428" s="5698"/>
      <c r="R428" s="5698"/>
      <c r="S428" s="5698"/>
      <c r="T428" s="5698"/>
      <c r="U428" s="7730"/>
      <c r="V428" s="5698"/>
      <c r="W428" s="5695"/>
      <c r="X428" s="7145"/>
      <c r="Y428" s="214">
        <f>'BASE METAS)'!Y430</f>
        <v>2</v>
      </c>
      <c r="Z428" s="219" t="str">
        <f>'BASE METAS)'!Z430</f>
        <v>REALIZAR CONFERENCIAS MAGISTRALES</v>
      </c>
      <c r="AA428" s="224" t="str">
        <f>'BASE METAS)'!AA430</f>
        <v>CONFERENCIA</v>
      </c>
      <c r="AB428" s="460">
        <f>'BASE METAS)'!AB430</f>
        <v>10</v>
      </c>
      <c r="AC428" s="460">
        <f>'BASE METAS)'!AC430</f>
        <v>0</v>
      </c>
      <c r="AD428" s="544">
        <f>'BASE METAS)'!AD430</f>
        <v>0</v>
      </c>
      <c r="AE428" s="460">
        <f>'BASE METAS)'!AE430</f>
        <v>4</v>
      </c>
      <c r="AF428" s="544">
        <f>'BASE METAS)'!AF430</f>
        <v>0.4</v>
      </c>
      <c r="AG428" s="460">
        <f>'BASE METAS)'!AG430</f>
        <v>3</v>
      </c>
      <c r="AH428" s="544">
        <f>'BASE METAS)'!AH430</f>
        <v>0.3</v>
      </c>
      <c r="AI428" s="460">
        <f>'BASE METAS)'!AI430</f>
        <v>3</v>
      </c>
      <c r="AJ428" s="545">
        <f>'BASE METAS)'!AJ430</f>
        <v>0.3</v>
      </c>
      <c r="AK428" s="191">
        <f>'BASE METAS)'!AK430</f>
        <v>1</v>
      </c>
      <c r="AL428" s="1033">
        <f>'BASE METAS)'!AL430</f>
        <v>2</v>
      </c>
      <c r="AM428" s="1002" t="str">
        <f>'BASE METAS)'!AM430</f>
        <v>CONFERENCIAS MAGISTRALES</v>
      </c>
      <c r="AN428" s="959" t="str">
        <f>'BASE METAS)'!AN430</f>
        <v xml:space="preserve">MIDE NUMERO DE CONFERENCIAS MAGISTRALES </v>
      </c>
      <c r="AO428" s="1344" t="str">
        <f>'BASE METAS)'!AU430</f>
        <v>DESEMPEÑO</v>
      </c>
      <c r="AP428" s="970" t="str">
        <f>'BASE METAS)'!AO430</f>
        <v>CONFERENCIAS REALIZADAS</v>
      </c>
      <c r="AQ428" s="970" t="str">
        <f>'BASE METAS)'!AP430</f>
        <v>CONFERENCIAS PROGRAMADAS</v>
      </c>
      <c r="AR428" s="1039">
        <f>'BASE METAS)'!AQ430</f>
        <v>100</v>
      </c>
      <c r="AS428" s="970" t="str">
        <f>'BASE METAS)'!AR430</f>
        <v>CONFERENCIAS</v>
      </c>
      <c r="AT428" s="970" t="str">
        <f>'BASE METAS)'!AS430</f>
        <v>EFICACIA</v>
      </c>
      <c r="AU428" s="1483">
        <f>'BASE METAS)'!BO430</f>
        <v>0</v>
      </c>
      <c r="AV428" s="1352" t="e">
        <f>'BASE METAS)'!#REF!</f>
        <v>#REF!</v>
      </c>
      <c r="AW428" s="1051">
        <f>'BASE METAS)'!BQ430</f>
        <v>10</v>
      </c>
      <c r="AX428" s="1052">
        <f>'BASE METAS)'!BS430</f>
        <v>4</v>
      </c>
      <c r="AY428" s="1052">
        <f>'BASE METAS)'!BT430</f>
        <v>4</v>
      </c>
      <c r="AZ428" s="1052">
        <f>'BASE METAS)'!BU430</f>
        <v>0</v>
      </c>
      <c r="BA428" s="1052">
        <f>'BASE METAS)'!BV430</f>
        <v>1</v>
      </c>
      <c r="BB428" s="1052">
        <f>'BASE METAS)'!BW430</f>
        <v>4</v>
      </c>
      <c r="BC428" s="1">
        <f>'BASE METAS)'!BX430</f>
        <v>6</v>
      </c>
      <c r="BD428" s="1">
        <f>'BASE METAS)'!BY430</f>
        <v>0.4</v>
      </c>
      <c r="BE428" s="1">
        <f>'BASE METAS)'!CG430</f>
        <v>0</v>
      </c>
      <c r="BF428" s="1">
        <f>'BASE METAS)'!CJ430</f>
        <v>0</v>
      </c>
      <c r="BG428" s="1">
        <f>'BASE METAS)'!CK430</f>
        <v>0</v>
      </c>
      <c r="BH428" s="1">
        <f>'BASE METAS)'!CL430</f>
        <v>0</v>
      </c>
      <c r="BI428" s="1">
        <f>'BASE METAS)'!CM430</f>
        <v>0</v>
      </c>
      <c r="BJ428" s="1">
        <f>'BASE METAS)'!CN430</f>
        <v>0</v>
      </c>
      <c r="BK428" s="1">
        <f>'BASE METAS)'!CO430</f>
        <v>0</v>
      </c>
      <c r="BL428" s="1">
        <f>'BASE METAS)'!CP430</f>
        <v>0</v>
      </c>
      <c r="BM428" s="1">
        <f>'BASE METAS)'!CQ430</f>
        <v>0</v>
      </c>
      <c r="BN428" s="1">
        <f>'BASE METAS)'!CR430</f>
        <v>0</v>
      </c>
      <c r="BO428" s="1">
        <f>'BASE METAS)'!CS430</f>
        <v>0</v>
      </c>
      <c r="BP428" s="1">
        <f>'BASE METAS)'!CT430</f>
        <v>0</v>
      </c>
      <c r="BQ428" s="1">
        <f>'BASE METAS)'!CU430</f>
        <v>0</v>
      </c>
      <c r="BR428" s="1">
        <f>'BASE METAS)'!CV430</f>
        <v>0</v>
      </c>
      <c r="BS428" s="1">
        <f>'BASE METAS)'!CW430</f>
        <v>0</v>
      </c>
      <c r="BT428" s="1">
        <f>'BASE METAS)'!CX430</f>
        <v>0</v>
      </c>
      <c r="BU428" s="1" t="e">
        <f>'BASE METAS)'!#REF!</f>
        <v>#REF!</v>
      </c>
      <c r="BV428" s="1">
        <f>'BASE METAS)'!FA430</f>
        <v>10</v>
      </c>
      <c r="BW428" s="1">
        <f>'BASE METAS)'!FC430</f>
        <v>1</v>
      </c>
      <c r="BX428" s="1">
        <f>'BASE METAS)'!FD430</f>
        <v>1</v>
      </c>
      <c r="BY428" s="1">
        <f>'BASE METAS)'!FE430</f>
        <v>0</v>
      </c>
      <c r="BZ428" s="1">
        <f>'BASE METAS)'!FF430</f>
        <v>1</v>
      </c>
      <c r="CA428" s="1">
        <f>'BASE METAS)'!FG430</f>
        <v>1</v>
      </c>
      <c r="CB428" s="1">
        <f>'BASE METAS)'!FH430</f>
        <v>9</v>
      </c>
      <c r="CC428" s="1">
        <f>'BASE METAS)'!FI430</f>
        <v>0.1</v>
      </c>
      <c r="CD428" s="1">
        <f>'BASE METAS)'!FJ430</f>
        <v>10</v>
      </c>
      <c r="CE428" s="1">
        <f>'BASE METAS)'!FK430</f>
        <v>0</v>
      </c>
      <c r="CF428" s="1">
        <f>'BASE METAS)'!FL430</f>
        <v>2</v>
      </c>
      <c r="CG428" s="1">
        <f>'BASE METAS)'!FM430</f>
        <v>2</v>
      </c>
    </row>
    <row r="429" spans="1:85" ht="45" x14ac:dyDescent="0.25">
      <c r="A429" s="1">
        <f>'BASE METAS)'!A431</f>
        <v>0</v>
      </c>
      <c r="B429" s="7156"/>
      <c r="C429" s="5685"/>
      <c r="D429" s="5685"/>
      <c r="E429" s="7145"/>
      <c r="F429" s="7160"/>
      <c r="G429" s="7160"/>
      <c r="H429" s="5707"/>
      <c r="I429" s="5707"/>
      <c r="J429" s="5707"/>
      <c r="K429" s="5707"/>
      <c r="L429" s="5707"/>
      <c r="M429" s="5707"/>
      <c r="N429" s="5698"/>
      <c r="O429" s="5707"/>
      <c r="P429" s="7185"/>
      <c r="Q429" s="5698"/>
      <c r="R429" s="5698"/>
      <c r="S429" s="5698"/>
      <c r="T429" s="5698"/>
      <c r="U429" s="7730"/>
      <c r="V429" s="5698"/>
      <c r="W429" s="5695"/>
      <c r="X429" s="7145"/>
      <c r="Y429" s="503">
        <f>'BASE METAS)'!Y431</f>
        <v>3</v>
      </c>
      <c r="Z429" s="504" t="str">
        <f>'BASE METAS)'!Z431</f>
        <v xml:space="preserve">FOMENTAR EL TURISMO SOCIAL MEIDANTE VIAJES A BAJO COSTO </v>
      </c>
      <c r="AA429" s="505" t="str">
        <f>'BASE METAS)'!AA431</f>
        <v>VIAJE</v>
      </c>
      <c r="AB429" s="414">
        <f>'BASE METAS)'!AB431</f>
        <v>2</v>
      </c>
      <c r="AC429" s="414">
        <f>'BASE METAS)'!AC431</f>
        <v>0</v>
      </c>
      <c r="AD429" s="415">
        <f>'BASE METAS)'!AD431</f>
        <v>0</v>
      </c>
      <c r="AE429" s="414">
        <f>'BASE METAS)'!AE431</f>
        <v>1</v>
      </c>
      <c r="AF429" s="415">
        <f>'BASE METAS)'!AF431</f>
        <v>0.5</v>
      </c>
      <c r="AG429" s="414">
        <f>'BASE METAS)'!AG431</f>
        <v>0</v>
      </c>
      <c r="AH429" s="415">
        <f>'BASE METAS)'!AH431</f>
        <v>0</v>
      </c>
      <c r="AI429" s="414">
        <f>'BASE METAS)'!AI431</f>
        <v>1</v>
      </c>
      <c r="AJ429" s="416">
        <f>'BASE METAS)'!AJ431</f>
        <v>0.5</v>
      </c>
      <c r="AK429" s="212">
        <f>'BASE METAS)'!AK431</f>
        <v>1</v>
      </c>
      <c r="AL429" s="1033">
        <f>'BASE METAS)'!AL431</f>
        <v>3</v>
      </c>
      <c r="AM429" s="1034" t="str">
        <f>'BASE METAS)'!AM431</f>
        <v>VIAJES A BAJO COSTO PARA FOMENTO AL TURISMO SOCIAL</v>
      </c>
      <c r="AN429" s="959" t="str">
        <f>'BASE METAS)'!AN431</f>
        <v xml:space="preserve">MIDE EL NUMERO DE VIAJES </v>
      </c>
      <c r="AO429" s="1344" t="str">
        <f>'BASE METAS)'!AU431</f>
        <v>DESEMPEÑO</v>
      </c>
      <c r="AP429" s="970" t="str">
        <f>'BASE METAS)'!AO431</f>
        <v xml:space="preserve">VIAJES REALIZADOS </v>
      </c>
      <c r="AQ429" s="970" t="str">
        <f>'BASE METAS)'!AP431</f>
        <v>VIAJES PROGRAMADOS</v>
      </c>
      <c r="AR429" s="1039">
        <f>'BASE METAS)'!AQ431</f>
        <v>100</v>
      </c>
      <c r="AS429" s="970" t="str">
        <f>'BASE METAS)'!AR431</f>
        <v>VIAJES</v>
      </c>
      <c r="AT429" s="970" t="str">
        <f>'BASE METAS)'!AS431</f>
        <v>EFICACIA</v>
      </c>
      <c r="AU429" s="1483">
        <f>'BASE METAS)'!BO431</f>
        <v>0</v>
      </c>
      <c r="AV429" s="987" t="e">
        <f>'BASE METAS)'!#REF!</f>
        <v>#REF!</v>
      </c>
      <c r="AW429" s="987">
        <f>'BASE METAS)'!BQ431</f>
        <v>2</v>
      </c>
      <c r="AX429" s="987">
        <f>'BASE METAS)'!BS431</f>
        <v>1</v>
      </c>
      <c r="AY429" s="1352">
        <f>'BASE METAS)'!BT431</f>
        <v>2</v>
      </c>
      <c r="AZ429" s="1">
        <f>'BASE METAS)'!BU431</f>
        <v>-1</v>
      </c>
      <c r="BA429" s="1">
        <f>'BASE METAS)'!BV431</f>
        <v>2</v>
      </c>
      <c r="BB429" s="1">
        <f>'BASE METAS)'!BW431</f>
        <v>2</v>
      </c>
      <c r="BC429" s="1">
        <f>'BASE METAS)'!BX431</f>
        <v>0</v>
      </c>
      <c r="BD429" s="1">
        <f>'BASE METAS)'!BY431</f>
        <v>1</v>
      </c>
      <c r="BE429" s="1">
        <f>'BASE METAS)'!CG431</f>
        <v>0</v>
      </c>
      <c r="BF429" s="1">
        <f>'BASE METAS)'!CJ431</f>
        <v>0</v>
      </c>
      <c r="BG429" s="1">
        <f>'BASE METAS)'!CK431</f>
        <v>0</v>
      </c>
      <c r="BH429" s="1">
        <f>'BASE METAS)'!CL431</f>
        <v>0</v>
      </c>
      <c r="BI429" s="1">
        <f>'BASE METAS)'!CM431</f>
        <v>0</v>
      </c>
      <c r="BJ429" s="1">
        <f>'BASE METAS)'!CN431</f>
        <v>0</v>
      </c>
      <c r="BK429" s="1">
        <f>'BASE METAS)'!CO431</f>
        <v>0</v>
      </c>
      <c r="BL429" s="1">
        <f>'BASE METAS)'!CP431</f>
        <v>0</v>
      </c>
      <c r="BM429" s="1">
        <f>'BASE METAS)'!CQ431</f>
        <v>0</v>
      </c>
      <c r="BN429" s="1">
        <f>'BASE METAS)'!CR431</f>
        <v>0</v>
      </c>
      <c r="BO429" s="1">
        <f>'BASE METAS)'!CS431</f>
        <v>0</v>
      </c>
      <c r="BP429" s="1">
        <f>'BASE METAS)'!CT431</f>
        <v>0</v>
      </c>
      <c r="BQ429" s="1">
        <f>'BASE METAS)'!CU431</f>
        <v>0</v>
      </c>
      <c r="BR429" s="1">
        <f>'BASE METAS)'!CV431</f>
        <v>0</v>
      </c>
      <c r="BS429" s="1">
        <f>'BASE METAS)'!CW431</f>
        <v>0</v>
      </c>
      <c r="BT429" s="1">
        <f>'BASE METAS)'!CX431</f>
        <v>0</v>
      </c>
      <c r="BU429" s="1" t="e">
        <f>'BASE METAS)'!#REF!</f>
        <v>#REF!</v>
      </c>
      <c r="BV429" s="1">
        <f>'BASE METAS)'!FA431</f>
        <v>2</v>
      </c>
      <c r="BW429" s="1">
        <f>'BASE METAS)'!FC431</f>
        <v>1</v>
      </c>
      <c r="BX429" s="1">
        <f>'BASE METAS)'!FD431</f>
        <v>2</v>
      </c>
      <c r="BY429" s="1">
        <f>'BASE METAS)'!FE431</f>
        <v>-1</v>
      </c>
      <c r="BZ429" s="1">
        <f>'BASE METAS)'!FF431</f>
        <v>2</v>
      </c>
      <c r="CA429" s="1">
        <f>'BASE METAS)'!FG431</f>
        <v>2</v>
      </c>
      <c r="CB429" s="1">
        <f>'BASE METAS)'!FH431</f>
        <v>0</v>
      </c>
      <c r="CC429" s="1">
        <f>'BASE METAS)'!FI431</f>
        <v>1</v>
      </c>
      <c r="CD429" s="1">
        <f>'BASE METAS)'!FJ431</f>
        <v>2</v>
      </c>
      <c r="CE429" s="1">
        <f>'BASE METAS)'!FK431</f>
        <v>0</v>
      </c>
      <c r="CF429" s="1">
        <f>'BASE METAS)'!FL431</f>
        <v>0</v>
      </c>
      <c r="CG429" s="1">
        <f>'BASE METAS)'!FM431</f>
        <v>0</v>
      </c>
    </row>
    <row r="430" spans="1:85" ht="25.5" x14ac:dyDescent="0.25">
      <c r="A430" s="1">
        <f>'BASE METAS)'!A432</f>
        <v>0</v>
      </c>
      <c r="B430" s="7156"/>
      <c r="C430" s="5685"/>
      <c r="D430" s="5685"/>
      <c r="E430" s="7145"/>
      <c r="F430" s="7160"/>
      <c r="G430" s="7160"/>
      <c r="H430" s="5707"/>
      <c r="I430" s="5707"/>
      <c r="J430" s="5707"/>
      <c r="K430" s="5707"/>
      <c r="L430" s="5707"/>
      <c r="M430" s="5707"/>
      <c r="N430" s="5698"/>
      <c r="O430" s="5707"/>
      <c r="P430" s="7185"/>
      <c r="Q430" s="5698"/>
      <c r="R430" s="5698"/>
      <c r="S430" s="5698"/>
      <c r="T430" s="5698"/>
      <c r="U430" s="7730"/>
      <c r="V430" s="5698"/>
      <c r="W430" s="5695"/>
      <c r="X430" s="7145"/>
      <c r="Y430" s="214">
        <f>'BASE METAS)'!Y432</f>
        <v>4</v>
      </c>
      <c r="Z430" s="219" t="str">
        <f>'BASE METAS)'!Z432</f>
        <v xml:space="preserve">EVENTOS CON ORGANIZACIONES PARA TODO TIPO DE PUBLICO FOMENTANDO EL TURISMO EN LA ZONA </v>
      </c>
      <c r="AA430" s="217" t="str">
        <f>'BASE METAS)'!AA432</f>
        <v>EVENTO</v>
      </c>
      <c r="AB430" s="157">
        <f>'BASE METAS)'!AB432</f>
        <v>4</v>
      </c>
      <c r="AC430" s="157">
        <f>'BASE METAS)'!AC432</f>
        <v>0</v>
      </c>
      <c r="AD430" s="158">
        <f>'BASE METAS)'!AD432</f>
        <v>0</v>
      </c>
      <c r="AE430" s="157">
        <f>'BASE METAS)'!AE432</f>
        <v>2</v>
      </c>
      <c r="AF430" s="158">
        <f>'BASE METAS)'!AF432</f>
        <v>0.5</v>
      </c>
      <c r="AG430" s="157">
        <f>'BASE METAS)'!AG432</f>
        <v>1</v>
      </c>
      <c r="AH430" s="158">
        <f>'BASE METAS)'!AH432</f>
        <v>0.25</v>
      </c>
      <c r="AI430" s="157">
        <f>'BASE METAS)'!AI432</f>
        <v>1</v>
      </c>
      <c r="AJ430" s="159">
        <f>'BASE METAS)'!AJ432</f>
        <v>0.25</v>
      </c>
      <c r="AK430" s="191">
        <f>'BASE METAS)'!AK432</f>
        <v>1</v>
      </c>
      <c r="AL430" s="1033">
        <f>'BASE METAS)'!AL432</f>
        <v>4</v>
      </c>
      <c r="AM430" s="1002" t="str">
        <f>'BASE METAS)'!AM432</f>
        <v xml:space="preserve">EVENTOS FOMENTANDO EL TURISMO EN LA ZONA </v>
      </c>
      <c r="AN430" s="959" t="str">
        <f>'BASE METAS)'!AN432</f>
        <v xml:space="preserve">MIDE NUMERO DE EVENTOS </v>
      </c>
      <c r="AO430" s="1344" t="str">
        <f>'BASE METAS)'!AU432</f>
        <v>DESEMPEÑO</v>
      </c>
      <c r="AP430" s="970" t="str">
        <f>'BASE METAS)'!AO432</f>
        <v>EVENTOS PROGRAMADOS</v>
      </c>
      <c r="AQ430" s="970" t="str">
        <f>'BASE METAS)'!AP432</f>
        <v>EVENYOS REALIZADOS</v>
      </c>
      <c r="AR430" s="1039">
        <f>'BASE METAS)'!AQ432</f>
        <v>100</v>
      </c>
      <c r="AS430" s="970" t="str">
        <f>'BASE METAS)'!AR432</f>
        <v>EVENTOS</v>
      </c>
      <c r="AT430" s="970" t="str">
        <f>'BASE METAS)'!AS432</f>
        <v>EFICACIA</v>
      </c>
      <c r="AU430" s="1483">
        <f>'BASE METAS)'!BO432</f>
        <v>0</v>
      </c>
      <c r="AV430" s="1352" t="e">
        <f>'BASE METAS)'!#REF!</f>
        <v>#REF!</v>
      </c>
      <c r="AW430" s="1025">
        <f>'BASE METAS)'!BQ432</f>
        <v>4</v>
      </c>
      <c r="AX430" s="1352">
        <f>'BASE METAS)'!BS432</f>
        <v>2</v>
      </c>
      <c r="AY430" s="1352">
        <f>'BASE METAS)'!BT432</f>
        <v>3</v>
      </c>
      <c r="AZ430" s="1">
        <f>'BASE METAS)'!BU432</f>
        <v>-1</v>
      </c>
      <c r="BA430" s="1">
        <f>'BASE METAS)'!BV432</f>
        <v>1.5</v>
      </c>
      <c r="BB430" s="1">
        <f>'BASE METAS)'!BW432</f>
        <v>3</v>
      </c>
      <c r="BC430" s="1">
        <f>'BASE METAS)'!BX432</f>
        <v>1</v>
      </c>
      <c r="BD430" s="1">
        <f>'BASE METAS)'!BY432</f>
        <v>0.75</v>
      </c>
      <c r="BE430" s="1">
        <f>'BASE METAS)'!CG432</f>
        <v>0</v>
      </c>
      <c r="BF430" s="1">
        <f>'BASE METAS)'!CJ432</f>
        <v>0</v>
      </c>
      <c r="BG430" s="1">
        <f>'BASE METAS)'!CK432</f>
        <v>0</v>
      </c>
      <c r="BH430" s="1">
        <f>'BASE METAS)'!CL432</f>
        <v>0</v>
      </c>
      <c r="BI430" s="1">
        <f>'BASE METAS)'!CM432</f>
        <v>0</v>
      </c>
      <c r="BJ430" s="1">
        <f>'BASE METAS)'!CN432</f>
        <v>0</v>
      </c>
      <c r="BK430" s="1">
        <f>'BASE METAS)'!CO432</f>
        <v>0</v>
      </c>
      <c r="BL430" s="1">
        <f>'BASE METAS)'!CP432</f>
        <v>0</v>
      </c>
      <c r="BM430" s="1">
        <f>'BASE METAS)'!CQ432</f>
        <v>0</v>
      </c>
      <c r="BN430" s="1">
        <f>'BASE METAS)'!CR432</f>
        <v>0</v>
      </c>
      <c r="BO430" s="1">
        <f>'BASE METAS)'!CS432</f>
        <v>0</v>
      </c>
      <c r="BP430" s="1">
        <f>'BASE METAS)'!CT432</f>
        <v>0</v>
      </c>
      <c r="BQ430" s="1">
        <f>'BASE METAS)'!CU432</f>
        <v>0</v>
      </c>
      <c r="BR430" s="1">
        <f>'BASE METAS)'!CV432</f>
        <v>0</v>
      </c>
      <c r="BS430" s="1">
        <f>'BASE METAS)'!CW432</f>
        <v>0</v>
      </c>
      <c r="BT430" s="1">
        <f>'BASE METAS)'!CX432</f>
        <v>0</v>
      </c>
      <c r="BU430" s="1" t="e">
        <f>'BASE METAS)'!#REF!</f>
        <v>#REF!</v>
      </c>
      <c r="BV430" s="1">
        <f>'BASE METAS)'!FA432</f>
        <v>4</v>
      </c>
      <c r="BW430" s="1">
        <f>'BASE METAS)'!FC432</f>
        <v>1</v>
      </c>
      <c r="BX430" s="1">
        <f>'BASE METAS)'!FD432</f>
        <v>1</v>
      </c>
      <c r="BY430" s="1">
        <f>'BASE METAS)'!FE432</f>
        <v>0</v>
      </c>
      <c r="BZ430" s="1">
        <f>'BASE METAS)'!FF432</f>
        <v>1</v>
      </c>
      <c r="CA430" s="1">
        <f>'BASE METAS)'!FG432</f>
        <v>1</v>
      </c>
      <c r="CB430" s="1">
        <f>'BASE METAS)'!FH432</f>
        <v>3</v>
      </c>
      <c r="CC430" s="1">
        <f>'BASE METAS)'!FI432</f>
        <v>0.25</v>
      </c>
      <c r="CD430" s="1">
        <f>'BASE METAS)'!FJ432</f>
        <v>4</v>
      </c>
      <c r="CE430" s="1">
        <f>'BASE METAS)'!FK432</f>
        <v>0</v>
      </c>
      <c r="CF430" s="1">
        <f>'BASE METAS)'!FL432</f>
        <v>0</v>
      </c>
      <c r="CG430" s="1">
        <f>'BASE METAS)'!FM432</f>
        <v>0</v>
      </c>
    </row>
    <row r="431" spans="1:85" ht="38.25" x14ac:dyDescent="0.2">
      <c r="A431" s="1">
        <f>'BASE METAS)'!A433</f>
        <v>0</v>
      </c>
      <c r="B431" s="7156"/>
      <c r="C431" s="5685"/>
      <c r="D431" s="5685"/>
      <c r="E431" s="7145"/>
      <c r="F431" s="7160"/>
      <c r="G431" s="7160"/>
      <c r="H431" s="5707"/>
      <c r="I431" s="5707"/>
      <c r="J431" s="5707"/>
      <c r="K431" s="5707"/>
      <c r="L431" s="5707"/>
      <c r="M431" s="5707"/>
      <c r="N431" s="5698"/>
      <c r="O431" s="5707"/>
      <c r="P431" s="7185"/>
      <c r="Q431" s="5698"/>
      <c r="R431" s="5698"/>
      <c r="S431" s="5698"/>
      <c r="T431" s="5698"/>
      <c r="U431" s="7730"/>
      <c r="V431" s="5698"/>
      <c r="W431" s="5695"/>
      <c r="X431" s="7145"/>
      <c r="Y431" s="214">
        <f>'BASE METAS)'!Y433</f>
        <v>5</v>
      </c>
      <c r="Z431" s="219" t="str">
        <f>'BASE METAS)'!Z433</f>
        <v xml:space="preserve">CAMPAÑAS DE PROMOCION RADIO TV, INTERNET, TRIPTICOS, TRANVÍA </v>
      </c>
      <c r="AA431" s="216" t="str">
        <f>'BASE METAS)'!AA433</f>
        <v>PROMOCION</v>
      </c>
      <c r="AB431" s="157">
        <f>'BASE METAS)'!AB433</f>
        <v>3</v>
      </c>
      <c r="AC431" s="157">
        <f>'BASE METAS)'!AC433</f>
        <v>0</v>
      </c>
      <c r="AD431" s="158">
        <f>'BASE METAS)'!AD433</f>
        <v>0</v>
      </c>
      <c r="AE431" s="157">
        <f>'BASE METAS)'!AE433</f>
        <v>1</v>
      </c>
      <c r="AF431" s="158">
        <f>'BASE METAS)'!AF433</f>
        <v>0.33333333333333331</v>
      </c>
      <c r="AG431" s="157">
        <f>'BASE METAS)'!AG433</f>
        <v>1</v>
      </c>
      <c r="AH431" s="158">
        <f>'BASE METAS)'!AH433</f>
        <v>0.33333333333333331</v>
      </c>
      <c r="AI431" s="157">
        <f>'BASE METAS)'!AI433</f>
        <v>1</v>
      </c>
      <c r="AJ431" s="159">
        <f>'BASE METAS)'!AJ433</f>
        <v>0.33333333333333331</v>
      </c>
      <c r="AK431" s="191">
        <f>'BASE METAS)'!AK433</f>
        <v>1</v>
      </c>
      <c r="AL431" s="1033">
        <f>'BASE METAS)'!AL433</f>
        <v>5</v>
      </c>
      <c r="AM431" s="1034" t="str">
        <f>'BASE METAS)'!AM433</f>
        <v xml:space="preserve">CAMPAÑAS DE PROMOCION </v>
      </c>
      <c r="AN431" s="959" t="str">
        <f>'BASE METAS)'!AN433</f>
        <v xml:space="preserve">CAMPAÑAS DE PROMOCION RADIO TV, INTERNET, TRIPTICOS, TRANVÍA </v>
      </c>
      <c r="AO431" s="1344" t="str">
        <f>'BASE METAS)'!AU433</f>
        <v>DESEMPEÑO</v>
      </c>
      <c r="AP431" s="970" t="str">
        <f>'BASE METAS)'!AO433</f>
        <v>EVENTOS PROGRAMADOS</v>
      </c>
      <c r="AQ431" s="970" t="str">
        <f>'BASE METAS)'!AP433</f>
        <v>EVENYOS REALIZADOS</v>
      </c>
      <c r="AR431" s="1039">
        <f>'BASE METAS)'!AQ433</f>
        <v>100</v>
      </c>
      <c r="AS431" s="970" t="str">
        <f>'BASE METAS)'!AR433</f>
        <v>FOMENTO</v>
      </c>
      <c r="AT431" s="1018" t="str">
        <f>'BASE METAS)'!AS433</f>
        <v>EFICACIA</v>
      </c>
      <c r="AU431" s="1483">
        <f>'BASE METAS)'!BO433</f>
        <v>0</v>
      </c>
      <c r="AV431" s="967" t="e">
        <f>'BASE METAS)'!#REF!</f>
        <v>#REF!</v>
      </c>
      <c r="AW431" s="1352">
        <f>'BASE METAS)'!BQ433</f>
        <v>3</v>
      </c>
      <c r="AX431" s="1040">
        <f>'BASE METAS)'!BS433</f>
        <v>1</v>
      </c>
      <c r="AY431" s="965">
        <f>'BASE METAS)'!BT433</f>
        <v>3</v>
      </c>
      <c r="AZ431" s="1352">
        <f>'BASE METAS)'!BU433</f>
        <v>-2</v>
      </c>
      <c r="BA431" s="960">
        <f>'BASE METAS)'!BV433</f>
        <v>3</v>
      </c>
      <c r="BB431" s="960">
        <f>'BASE METAS)'!BW433</f>
        <v>3</v>
      </c>
      <c r="BC431" s="960">
        <f>'BASE METAS)'!BX433</f>
        <v>0</v>
      </c>
      <c r="BD431" s="1352">
        <f>'BASE METAS)'!BY433</f>
        <v>1</v>
      </c>
      <c r="BE431" s="1352">
        <f>'BASE METAS)'!CG433</f>
        <v>0</v>
      </c>
      <c r="BF431" s="961">
        <f>'BASE METAS)'!CJ433</f>
        <v>0</v>
      </c>
      <c r="BG431" s="1352">
        <f>'BASE METAS)'!CK433</f>
        <v>0</v>
      </c>
      <c r="BH431" s="1">
        <f>'BASE METAS)'!CL433</f>
        <v>0</v>
      </c>
      <c r="BI431" s="1">
        <f>'BASE METAS)'!CM433</f>
        <v>0</v>
      </c>
      <c r="BJ431" s="1">
        <f>'BASE METAS)'!CN433</f>
        <v>0</v>
      </c>
      <c r="BK431" s="1">
        <f>'BASE METAS)'!CO433</f>
        <v>0</v>
      </c>
      <c r="BL431" s="1">
        <f>'BASE METAS)'!CP433</f>
        <v>0</v>
      </c>
      <c r="BM431" s="1">
        <f>'BASE METAS)'!CQ433</f>
        <v>0</v>
      </c>
      <c r="BN431" s="1">
        <f>'BASE METAS)'!CR433</f>
        <v>0</v>
      </c>
      <c r="BO431" s="1">
        <f>'BASE METAS)'!CS433</f>
        <v>0</v>
      </c>
      <c r="BP431" s="1">
        <f>'BASE METAS)'!CT433</f>
        <v>0</v>
      </c>
      <c r="BQ431" s="1">
        <f>'BASE METAS)'!CU433</f>
        <v>0</v>
      </c>
      <c r="BR431" s="1">
        <f>'BASE METAS)'!CV433</f>
        <v>0</v>
      </c>
      <c r="BS431" s="1">
        <f>'BASE METAS)'!CW433</f>
        <v>0</v>
      </c>
      <c r="BT431" s="1">
        <f>'BASE METAS)'!CX433</f>
        <v>0</v>
      </c>
      <c r="BU431" s="1" t="e">
        <f>'BASE METAS)'!#REF!</f>
        <v>#REF!</v>
      </c>
      <c r="BV431" s="1">
        <f>'BASE METAS)'!FA433</f>
        <v>3</v>
      </c>
      <c r="BW431" s="1">
        <f>'BASE METAS)'!FC433</f>
        <v>1</v>
      </c>
      <c r="BX431" s="1">
        <f>'BASE METAS)'!FD433</f>
        <v>2</v>
      </c>
      <c r="BY431" s="1">
        <f>'BASE METAS)'!FE433</f>
        <v>-1</v>
      </c>
      <c r="BZ431" s="1">
        <f>'BASE METAS)'!FF433</f>
        <v>2</v>
      </c>
      <c r="CA431" s="1">
        <f>'BASE METAS)'!FG433</f>
        <v>2</v>
      </c>
      <c r="CB431" s="1">
        <f>'BASE METAS)'!FH433</f>
        <v>1</v>
      </c>
      <c r="CC431" s="1">
        <f>'BASE METAS)'!FI433</f>
        <v>0.66666666666666663</v>
      </c>
      <c r="CD431" s="1">
        <f>'BASE METAS)'!FJ433</f>
        <v>3</v>
      </c>
      <c r="CE431" s="1">
        <f>'BASE METAS)'!FK433</f>
        <v>0</v>
      </c>
      <c r="CF431" s="1">
        <f>'BASE METAS)'!FL433</f>
        <v>0</v>
      </c>
      <c r="CG431" s="1">
        <f>'BASE METAS)'!FM433</f>
        <v>1</v>
      </c>
    </row>
    <row r="432" spans="1:85" ht="38.25" customHeight="1" x14ac:dyDescent="0.25">
      <c r="A432" s="1">
        <f>'BASE METAS)'!A434</f>
        <v>0</v>
      </c>
      <c r="B432" s="7156"/>
      <c r="C432" s="5686"/>
      <c r="D432" s="5686"/>
      <c r="E432" s="7103"/>
      <c r="F432" s="7161"/>
      <c r="G432" s="7161"/>
      <c r="H432" s="5708"/>
      <c r="I432" s="5708"/>
      <c r="J432" s="5708"/>
      <c r="K432" s="5708"/>
      <c r="L432" s="5708"/>
      <c r="M432" s="5708"/>
      <c r="N432" s="5699"/>
      <c r="O432" s="5708"/>
      <c r="P432" s="7124"/>
      <c r="Q432" s="5699"/>
      <c r="R432" s="5699"/>
      <c r="S432" s="5699"/>
      <c r="T432" s="5699"/>
      <c r="U432" s="7731"/>
      <c r="V432" s="5699"/>
      <c r="W432" s="5696"/>
      <c r="X432" s="7103"/>
      <c r="Y432" s="525">
        <f>'BASE METAS)'!Y434</f>
        <v>6</v>
      </c>
      <c r="Z432" s="507" t="str">
        <f>'BASE METAS)'!Z434</f>
        <v xml:space="preserve">REALIZAR CONVENIOS CON PRESTADORES DE SERVICIOS PARA UNA CUPONERA DE DESCUENTOS PARA LOS TURISTAS </v>
      </c>
      <c r="AA432" s="775" t="str">
        <f>'BASE METAS)'!AA434</f>
        <v>CUPONERA</v>
      </c>
      <c r="AB432" s="417">
        <f>'BASE METAS)'!AB434</f>
        <v>1</v>
      </c>
      <c r="AC432" s="417">
        <f>'BASE METAS)'!AC434</f>
        <v>0</v>
      </c>
      <c r="AD432" s="418">
        <f>'BASE METAS)'!AD434</f>
        <v>0</v>
      </c>
      <c r="AE432" s="417">
        <f>'BASE METAS)'!AE434</f>
        <v>0</v>
      </c>
      <c r="AF432" s="418">
        <f>'BASE METAS)'!AF434</f>
        <v>0</v>
      </c>
      <c r="AG432" s="417">
        <f>'BASE METAS)'!AG434</f>
        <v>1</v>
      </c>
      <c r="AH432" s="418">
        <f>'BASE METAS)'!AH434</f>
        <v>1</v>
      </c>
      <c r="AI432" s="417">
        <f>'BASE METAS)'!AI434</f>
        <v>0</v>
      </c>
      <c r="AJ432" s="419">
        <f>'BASE METAS)'!AJ434</f>
        <v>0</v>
      </c>
      <c r="AK432" s="212">
        <f>'BASE METAS)'!AK434</f>
        <v>1</v>
      </c>
      <c r="AL432" s="1042">
        <f>'BASE METAS)'!AL434</f>
        <v>6</v>
      </c>
      <c r="AM432" s="1002" t="str">
        <f>'BASE METAS)'!AM434</f>
        <v xml:space="preserve">CUPONERA DE DESCUENTOS PARA TURISTAS </v>
      </c>
      <c r="AN432" s="1047" t="str">
        <f>'BASE METAS)'!AN434</f>
        <v>MIDE LA CUPONERA REALIZADA</v>
      </c>
      <c r="AO432" s="1344" t="str">
        <f>'BASE METAS)'!AU434</f>
        <v>DESEMPEÑO</v>
      </c>
      <c r="AP432" s="970" t="str">
        <f>'BASE METAS)'!AO434</f>
        <v>CUPONERA REALIZADA</v>
      </c>
      <c r="AQ432" s="970" t="str">
        <f>'BASE METAS)'!AP434</f>
        <v>CUPONERA  TERMINADA</v>
      </c>
      <c r="AR432" s="1039">
        <f>'BASE METAS)'!AQ434</f>
        <v>100</v>
      </c>
      <c r="AS432" s="970" t="str">
        <f>'BASE METAS)'!AR434</f>
        <v>DOCUMENTO</v>
      </c>
      <c r="AT432" s="1018" t="str">
        <f>'BASE METAS)'!AS434</f>
        <v>CALIDAD</v>
      </c>
      <c r="AU432" s="1483">
        <f>'BASE METAS)'!BO434</f>
        <v>0</v>
      </c>
      <c r="AV432" s="972" t="e">
        <f>'BASE METAS)'!#REF!</f>
        <v>#REF!</v>
      </c>
      <c r="AW432" s="960">
        <f>'BASE METAS)'!BQ434</f>
        <v>1</v>
      </c>
      <c r="AX432" s="960">
        <f>'BASE METAS)'!BS434</f>
        <v>0</v>
      </c>
      <c r="AY432" s="960">
        <f>'BASE METAS)'!BT434</f>
        <v>0</v>
      </c>
      <c r="AZ432" s="1352">
        <f>'BASE METAS)'!BU434</f>
        <v>0</v>
      </c>
      <c r="BA432" s="1352" t="e">
        <f>'BASE METAS)'!BV434</f>
        <v>#DIV/0!</v>
      </c>
      <c r="BB432" s="960">
        <f>'BASE METAS)'!BW434</f>
        <v>0</v>
      </c>
      <c r="BC432" s="960">
        <f>'BASE METAS)'!BX434</f>
        <v>1</v>
      </c>
      <c r="BD432" s="960">
        <f>'BASE METAS)'!BY434</f>
        <v>0</v>
      </c>
      <c r="BE432" s="960">
        <f>'BASE METAS)'!CG434</f>
        <v>0</v>
      </c>
      <c r="BF432" s="960">
        <f>'BASE METAS)'!CJ434</f>
        <v>0</v>
      </c>
      <c r="BG432" s="961">
        <f>'BASE METAS)'!CK434</f>
        <v>0</v>
      </c>
      <c r="BH432" s="1">
        <f>'BASE METAS)'!CL434</f>
        <v>0</v>
      </c>
      <c r="BI432" s="1">
        <f>'BASE METAS)'!CM434</f>
        <v>0</v>
      </c>
      <c r="BJ432" s="1">
        <f>'BASE METAS)'!CN434</f>
        <v>0</v>
      </c>
      <c r="BK432" s="1">
        <f>'BASE METAS)'!CO434</f>
        <v>0</v>
      </c>
      <c r="BL432" s="1">
        <f>'BASE METAS)'!CP434</f>
        <v>0</v>
      </c>
      <c r="BM432" s="1">
        <f>'BASE METAS)'!CQ434</f>
        <v>0</v>
      </c>
      <c r="BN432" s="1">
        <f>'BASE METAS)'!CR434</f>
        <v>0</v>
      </c>
      <c r="BO432" s="1">
        <f>'BASE METAS)'!CS434</f>
        <v>0</v>
      </c>
      <c r="BP432" s="1">
        <f>'BASE METAS)'!CT434</f>
        <v>0</v>
      </c>
      <c r="BQ432" s="1">
        <f>'BASE METAS)'!CU434</f>
        <v>0</v>
      </c>
      <c r="BR432" s="1">
        <f>'BASE METAS)'!CV434</f>
        <v>0</v>
      </c>
      <c r="BS432" s="1">
        <f>'BASE METAS)'!CW434</f>
        <v>0</v>
      </c>
      <c r="BT432" s="1">
        <f>'BASE METAS)'!CX434</f>
        <v>0</v>
      </c>
      <c r="BU432" s="1" t="e">
        <f>'BASE METAS)'!#REF!</f>
        <v>#REF!</v>
      </c>
      <c r="BV432" s="1">
        <f>'BASE METAS)'!FA434</f>
        <v>1</v>
      </c>
      <c r="BW432" s="1">
        <f>'BASE METAS)'!FC434</f>
        <v>0</v>
      </c>
      <c r="BX432" s="1">
        <f>'BASE METAS)'!FD434</f>
        <v>0</v>
      </c>
      <c r="BY432" s="1">
        <f>'BASE METAS)'!FE434</f>
        <v>0</v>
      </c>
      <c r="BZ432" s="1" t="e">
        <f>'BASE METAS)'!FF434</f>
        <v>#DIV/0!</v>
      </c>
      <c r="CA432" s="1">
        <f>'BASE METAS)'!FG434</f>
        <v>0</v>
      </c>
      <c r="CB432" s="1">
        <f>'BASE METAS)'!FH434</f>
        <v>1</v>
      </c>
      <c r="CC432" s="1">
        <f>'BASE METAS)'!FI434</f>
        <v>0</v>
      </c>
      <c r="CD432" s="1">
        <f>'BASE METAS)'!FJ434</f>
        <v>1</v>
      </c>
      <c r="CE432" s="1">
        <f>'BASE METAS)'!FK434</f>
        <v>0</v>
      </c>
      <c r="CF432" s="1">
        <f>'BASE METAS)'!FL434</f>
        <v>0</v>
      </c>
      <c r="CG432" s="1">
        <f>'BASE METAS)'!FM434</f>
        <v>0</v>
      </c>
    </row>
    <row r="433" spans="1:85" ht="45" customHeight="1" x14ac:dyDescent="0.25">
      <c r="A433" s="1">
        <f>'BASE METAS)'!A435</f>
        <v>71</v>
      </c>
      <c r="B433" s="7156"/>
      <c r="C433" s="5684">
        <f>'BASE METAS)'!C435</f>
        <v>1606</v>
      </c>
      <c r="D433" s="5684">
        <f>'BASE METAS)'!D435</f>
        <v>7</v>
      </c>
      <c r="E433" s="7102" t="str">
        <f>'BASE METAS)'!E435</f>
        <v>COLOCACIÓN DE TRABAJADORES DESEMPLEADOS</v>
      </c>
      <c r="F433" s="7238" t="str">
        <f>'BASE METAS)'!F435</f>
        <v>N00</v>
      </c>
      <c r="G433" s="7238" t="str">
        <f>'BASE METAS)'!G435</f>
        <v>140</v>
      </c>
      <c r="H433" s="5706" t="str">
        <f>'BASE METAS)'!H435</f>
        <v>09</v>
      </c>
      <c r="I433" s="5706" t="str">
        <f>'BASE METAS)'!I435</f>
        <v>01</v>
      </c>
      <c r="J433" s="5706" t="str">
        <f>'BASE METAS)'!J435</f>
        <v>01</v>
      </c>
      <c r="K433" s="5706" t="str">
        <f>'BASE METAS)'!K435</f>
        <v>02</v>
      </c>
      <c r="L433" s="5706" t="str">
        <f>'BASE METAS)'!L435</f>
        <v>02</v>
      </c>
      <c r="M433" s="5706" t="str">
        <f>'BASE METAS)'!M435</f>
        <v>101</v>
      </c>
      <c r="N433" s="5697" t="str">
        <f>'BASE METAS)'!N435</f>
        <v>Dirección General de Desarrollo y Fomento Económico</v>
      </c>
      <c r="O433" s="5697" t="str">
        <f>'BASE METAS)'!O435</f>
        <v>Servicio Municipal de Empleo</v>
      </c>
      <c r="P433" s="7123" t="str">
        <f>'BASE METAS)'!P435</f>
        <v>Fomento al desarrollo económico</v>
      </c>
      <c r="Q433" s="5697" t="str">
        <f>'BASE METAS)'!Q435</f>
        <v>Empleo, productividad y competitividad</v>
      </c>
      <c r="R433" s="5706" t="str">
        <f>'BASE METAS)'!R435</f>
        <v>Empleo</v>
      </c>
      <c r="S433" s="5697" t="str">
        <f>'BASE METAS)'!S435</f>
        <v>Fomento a la creación del empleo</v>
      </c>
      <c r="T433" s="5697" t="str">
        <f>'BASE METAS)'!T435</f>
        <v>Colocación de trabajadores desempleados</v>
      </c>
      <c r="U433" s="7742" t="str">
        <f>'BASE METAS)'!U435</f>
        <v>Impulsar acciones directas enfocada a la generación de empleo, considerando dentro del programa a adultos mayores y personas con capacidades especiales. así mismo, éstos programas darán beneficio a 559 personas aproximadamente con empleos temporales dentro del municipio.</v>
      </c>
      <c r="V433" s="5697" t="str">
        <f>'BASE METAS)'!V435</f>
        <v>Tlalnepantla Progresista</v>
      </c>
      <c r="W433" s="5694">
        <f>'BASE METAS)'!W435</f>
        <v>14430175.23</v>
      </c>
      <c r="X433" s="7102" t="str">
        <f>'BASE METAS)'!X435</f>
        <v>DEPARTAMENTO DE PROMOCIÓN AL EMPLEO</v>
      </c>
      <c r="Y433" s="432">
        <f>'BASE METAS)'!Y435</f>
        <v>1</v>
      </c>
      <c r="Z433" s="438" t="str">
        <f>'BASE METAS)'!Z435</f>
        <v xml:space="preserve">REALIZAR FERIAS DE EMPLEO </v>
      </c>
      <c r="AA433" s="433" t="str">
        <f>'BASE METAS)'!AA435</f>
        <v>FERIAS</v>
      </c>
      <c r="AB433" s="551">
        <f>'BASE METAS)'!AB435</f>
        <v>2</v>
      </c>
      <c r="AC433" s="559">
        <f>'BASE METAS)'!AC435</f>
        <v>0</v>
      </c>
      <c r="AD433" s="667">
        <f>'BASE METAS)'!AD435</f>
        <v>0</v>
      </c>
      <c r="AE433" s="559">
        <f>'BASE METAS)'!AE435</f>
        <v>1</v>
      </c>
      <c r="AF433" s="667">
        <f>'BASE METAS)'!AF435</f>
        <v>0.5</v>
      </c>
      <c r="AG433" s="559">
        <f>'BASE METAS)'!AG435</f>
        <v>0</v>
      </c>
      <c r="AH433" s="580">
        <f>'BASE METAS)'!AH435</f>
        <v>0</v>
      </c>
      <c r="AI433" s="559">
        <f>'BASE METAS)'!AI435</f>
        <v>1</v>
      </c>
      <c r="AJ433" s="580">
        <f>'BASE METAS)'!AJ435</f>
        <v>0.5</v>
      </c>
      <c r="AK433" s="947">
        <f>'BASE METAS)'!AK435</f>
        <v>1</v>
      </c>
      <c r="AL433" s="1044">
        <f>'BASE METAS)'!AL435</f>
        <v>1</v>
      </c>
      <c r="AM433" s="1032" t="str">
        <f>'BASE METAS)'!AM435</f>
        <v xml:space="preserve">FERIAS DE EMPLEO </v>
      </c>
      <c r="AN433" s="1046" t="str">
        <f>'BASE METAS)'!AN435</f>
        <v>MIDE LAS FERIAS DE EMPLEO</v>
      </c>
      <c r="AO433" s="1344" t="str">
        <f>'BASE METAS)'!AU435</f>
        <v>DESEMPEÑO</v>
      </c>
      <c r="AP433" s="974" t="str">
        <f>'BASE METAS)'!AO435</f>
        <v>férias de empleo realizadas</v>
      </c>
      <c r="AQ433" s="974" t="str">
        <f>'BASE METAS)'!AP435</f>
        <v>férias de empleo programadas</v>
      </c>
      <c r="AR433" s="1039">
        <f>'BASE METAS)'!AQ435</f>
        <v>100</v>
      </c>
      <c r="AS433" s="976" t="str">
        <f>'BASE METAS)'!AR435</f>
        <v>férias</v>
      </c>
      <c r="AT433" s="1326" t="str">
        <f>'BASE METAS)'!AS435</f>
        <v>EFICACIA</v>
      </c>
      <c r="AU433" s="1501">
        <f>'BASE METAS)'!BO435</f>
        <v>0</v>
      </c>
      <c r="AV433" s="972">
        <f>'BASE METAS)'!BQ435</f>
        <v>2</v>
      </c>
      <c r="AW433" s="960">
        <f>'BASE METAS)'!BR435</f>
        <v>0</v>
      </c>
      <c r="AX433" s="960">
        <f>'BASE METAS)'!BS435</f>
        <v>1</v>
      </c>
      <c r="AY433" s="960">
        <f>'BASE METAS)'!BT435</f>
        <v>1</v>
      </c>
      <c r="AZ433" s="973">
        <f>'BASE METAS)'!BU435</f>
        <v>0</v>
      </c>
      <c r="BA433" s="973">
        <f>'BASE METAS)'!BV435</f>
        <v>1</v>
      </c>
      <c r="BB433" s="960">
        <f>'BASE METAS)'!BW435</f>
        <v>1</v>
      </c>
      <c r="BC433" s="960">
        <f>'BASE METAS)'!BX435</f>
        <v>1</v>
      </c>
      <c r="BD433" s="960">
        <f>'BASE METAS)'!BY435</f>
        <v>0.5</v>
      </c>
      <c r="BE433" s="960">
        <f>'BASE METAS)'!CG435</f>
        <v>0</v>
      </c>
      <c r="BF433" s="960">
        <f>'BASE METAS)'!CJ435</f>
        <v>0</v>
      </c>
      <c r="BG433" s="961">
        <f>'BASE METAS)'!CK435</f>
        <v>0</v>
      </c>
      <c r="BH433" s="1">
        <f>'BASE METAS)'!CL435</f>
        <v>0</v>
      </c>
      <c r="BI433" s="1">
        <f>'BASE METAS)'!CM435</f>
        <v>0</v>
      </c>
      <c r="BJ433" s="1">
        <f>'BASE METAS)'!CN435</f>
        <v>0</v>
      </c>
      <c r="BK433" s="1">
        <f>'BASE METAS)'!CO435</f>
        <v>0</v>
      </c>
      <c r="BL433" s="1">
        <f>'BASE METAS)'!CP435</f>
        <v>0</v>
      </c>
      <c r="BM433" s="1">
        <f>'BASE METAS)'!CQ435</f>
        <v>0</v>
      </c>
      <c r="BN433" s="1">
        <f>'BASE METAS)'!CR435</f>
        <v>0</v>
      </c>
      <c r="BO433" s="1">
        <f>'BASE METAS)'!CS435</f>
        <v>0</v>
      </c>
      <c r="BP433" s="1">
        <f>'BASE METAS)'!CT435</f>
        <v>0</v>
      </c>
      <c r="BQ433" s="1">
        <f>'BASE METAS)'!CU435</f>
        <v>0</v>
      </c>
      <c r="BR433" s="1">
        <f>'BASE METAS)'!CV435</f>
        <v>0</v>
      </c>
      <c r="BS433" s="1">
        <f>'BASE METAS)'!CW435</f>
        <v>0</v>
      </c>
      <c r="BT433" s="1">
        <f>'BASE METAS)'!CX435</f>
        <v>0</v>
      </c>
      <c r="BU433" s="1">
        <f>'BASE METAS)'!FA435</f>
        <v>2</v>
      </c>
      <c r="BV433" s="1">
        <f>'BASE METAS)'!FB435</f>
        <v>0</v>
      </c>
      <c r="BW433" s="1">
        <f>'BASE METAS)'!FC435</f>
        <v>0</v>
      </c>
      <c r="BX433" s="1">
        <f>'BASE METAS)'!FD435</f>
        <v>0</v>
      </c>
      <c r="BY433" s="1">
        <f>'BASE METAS)'!FE435</f>
        <v>0</v>
      </c>
      <c r="BZ433" s="1" t="e">
        <f>'BASE METAS)'!FF435</f>
        <v>#DIV/0!</v>
      </c>
      <c r="CA433" s="1">
        <f>'BASE METAS)'!FG435</f>
        <v>0</v>
      </c>
      <c r="CB433" s="1">
        <f>'BASE METAS)'!FH435</f>
        <v>2</v>
      </c>
      <c r="CC433" s="1">
        <f>'BASE METAS)'!FI435</f>
        <v>0</v>
      </c>
      <c r="CD433" s="1">
        <f>'BASE METAS)'!FJ435</f>
        <v>2</v>
      </c>
      <c r="CE433" s="1">
        <f>'BASE METAS)'!FK435</f>
        <v>0</v>
      </c>
      <c r="CF433" s="1">
        <f>'BASE METAS)'!FL435</f>
        <v>1</v>
      </c>
      <c r="CG433" s="1">
        <f>'BASE METAS)'!FM435</f>
        <v>1</v>
      </c>
    </row>
    <row r="434" spans="1:85" ht="45" customHeight="1" x14ac:dyDescent="0.25">
      <c r="A434" s="1">
        <f>'BASE METAS)'!A436</f>
        <v>0</v>
      </c>
      <c r="B434" s="7156"/>
      <c r="C434" s="5685"/>
      <c r="D434" s="5685"/>
      <c r="E434" s="7145"/>
      <c r="F434" s="7239"/>
      <c r="G434" s="7239"/>
      <c r="H434" s="5707"/>
      <c r="I434" s="5707"/>
      <c r="J434" s="5707"/>
      <c r="K434" s="5707"/>
      <c r="L434" s="5707"/>
      <c r="M434" s="5707"/>
      <c r="N434" s="5698"/>
      <c r="O434" s="5698"/>
      <c r="P434" s="7185"/>
      <c r="Q434" s="5698"/>
      <c r="R434" s="5707"/>
      <c r="S434" s="5698"/>
      <c r="T434" s="5698"/>
      <c r="U434" s="7764"/>
      <c r="V434" s="5698"/>
      <c r="W434" s="5695"/>
      <c r="X434" s="7145"/>
      <c r="Y434" s="434">
        <f>'BASE METAS)'!Y436</f>
        <v>2</v>
      </c>
      <c r="Z434" s="439" t="str">
        <f>'BASE METAS)'!Z436</f>
        <v>FIRMA DE CONVENIOS PARA LA INCLUSIÓN LABORAL</v>
      </c>
      <c r="AA434" s="437" t="str">
        <f>'BASE METAS)'!AA436</f>
        <v xml:space="preserve"> CONVENIOS FIRMADOS</v>
      </c>
      <c r="AB434" s="559">
        <f>'BASE METAS)'!AB436</f>
        <v>2</v>
      </c>
      <c r="AC434" s="559">
        <f>'BASE METAS)'!AC436</f>
        <v>0</v>
      </c>
      <c r="AD434" s="667">
        <f>'BASE METAS)'!AD436</f>
        <v>0</v>
      </c>
      <c r="AE434" s="559">
        <f>'BASE METAS)'!AE436</f>
        <v>1</v>
      </c>
      <c r="AF434" s="667">
        <f>'BASE METAS)'!AF436</f>
        <v>0.5</v>
      </c>
      <c r="AG434" s="559">
        <f>'BASE METAS)'!AG436</f>
        <v>0</v>
      </c>
      <c r="AH434" s="580">
        <f>'BASE METAS)'!AH436</f>
        <v>0</v>
      </c>
      <c r="AI434" s="559">
        <f>'BASE METAS)'!AI436</f>
        <v>1</v>
      </c>
      <c r="AJ434" s="580">
        <f>'BASE METAS)'!AJ436</f>
        <v>0.5</v>
      </c>
      <c r="AK434" s="947">
        <f>'BASE METAS)'!AK436</f>
        <v>1</v>
      </c>
      <c r="AL434" s="1044">
        <f>'BASE METAS)'!AL436</f>
        <v>2</v>
      </c>
      <c r="AM434" s="1030" t="str">
        <f>'BASE METAS)'!AM436</f>
        <v>CONVENIOS PARA LA INCLUSIÓN LABORAL</v>
      </c>
      <c r="AN434" s="1046" t="str">
        <f>'BASE METAS)'!AN436</f>
        <v>MIDE LOS CONVENIOS FIRMADOS</v>
      </c>
      <c r="AO434" s="1344" t="str">
        <f>'BASE METAS)'!AU436</f>
        <v>DESEMPEÑO</v>
      </c>
      <c r="AP434" s="974" t="str">
        <f>'BASE METAS)'!AO436</f>
        <v>convenios firmados</v>
      </c>
      <c r="AQ434" s="974" t="str">
        <f>'BASE METAS)'!AP436</f>
        <v>convenios programados</v>
      </c>
      <c r="AR434" s="1039">
        <f>'BASE METAS)'!AQ436</f>
        <v>100</v>
      </c>
      <c r="AS434" s="974" t="str">
        <f>'BASE METAS)'!AR436</f>
        <v>convenios firmados</v>
      </c>
      <c r="AT434" s="976" t="str">
        <f>'BASE METAS)'!AS436</f>
        <v>EFICACIA</v>
      </c>
      <c r="AU434" s="1501">
        <f>'BASE METAS)'!BO436</f>
        <v>0</v>
      </c>
      <c r="AV434" s="972">
        <f>'BASE METAS)'!BQ436</f>
        <v>2</v>
      </c>
      <c r="AW434" s="960">
        <f>'BASE METAS)'!BR436</f>
        <v>0</v>
      </c>
      <c r="AX434" s="960">
        <f>'BASE METAS)'!BS436</f>
        <v>1</v>
      </c>
      <c r="AY434" s="960">
        <f>'BASE METAS)'!BT436</f>
        <v>1</v>
      </c>
      <c r="AZ434" s="960">
        <f>'BASE METAS)'!BU436</f>
        <v>0</v>
      </c>
      <c r="BA434" s="960">
        <f>'BASE METAS)'!BV436</f>
        <v>1</v>
      </c>
      <c r="BB434" s="960">
        <f>'BASE METAS)'!BW436</f>
        <v>1</v>
      </c>
      <c r="BC434" s="960">
        <f>'BASE METAS)'!BX436</f>
        <v>1</v>
      </c>
      <c r="BD434" s="960">
        <f>'BASE METAS)'!BY436</f>
        <v>0.5</v>
      </c>
      <c r="BE434" s="960">
        <f>'BASE METAS)'!CG436</f>
        <v>0</v>
      </c>
      <c r="BF434" s="960">
        <f>'BASE METAS)'!CJ436</f>
        <v>0</v>
      </c>
      <c r="BG434" s="961">
        <f>'BASE METAS)'!CK436</f>
        <v>0</v>
      </c>
      <c r="BH434" s="1">
        <f>'BASE METAS)'!CL436</f>
        <v>0</v>
      </c>
      <c r="BI434" s="1">
        <f>'BASE METAS)'!CM436</f>
        <v>0</v>
      </c>
      <c r="BJ434" s="1">
        <f>'BASE METAS)'!CN436</f>
        <v>0</v>
      </c>
      <c r="BK434" s="1">
        <f>'BASE METAS)'!CO436</f>
        <v>0</v>
      </c>
      <c r="BL434" s="1">
        <f>'BASE METAS)'!CP436</f>
        <v>0</v>
      </c>
      <c r="BM434" s="1">
        <f>'BASE METAS)'!CQ436</f>
        <v>0</v>
      </c>
      <c r="BN434" s="1">
        <f>'BASE METAS)'!CR436</f>
        <v>0</v>
      </c>
      <c r="BO434" s="1">
        <f>'BASE METAS)'!CS436</f>
        <v>0</v>
      </c>
      <c r="BP434" s="1">
        <f>'BASE METAS)'!CT436</f>
        <v>0</v>
      </c>
      <c r="BQ434" s="1">
        <f>'BASE METAS)'!CU436</f>
        <v>0</v>
      </c>
      <c r="BR434" s="1">
        <f>'BASE METAS)'!CV436</f>
        <v>0</v>
      </c>
      <c r="BS434" s="1">
        <f>'BASE METAS)'!CW436</f>
        <v>0</v>
      </c>
      <c r="BT434" s="1">
        <f>'BASE METAS)'!CX436</f>
        <v>0</v>
      </c>
      <c r="BU434" s="1">
        <f>'BASE METAS)'!FA436</f>
        <v>2</v>
      </c>
      <c r="BV434" s="1">
        <f>'BASE METAS)'!FB436</f>
        <v>0</v>
      </c>
      <c r="BW434" s="1">
        <f>'BASE METAS)'!FC436</f>
        <v>0</v>
      </c>
      <c r="BX434" s="1">
        <f>'BASE METAS)'!FD436</f>
        <v>0</v>
      </c>
      <c r="BY434" s="1">
        <f>'BASE METAS)'!FE436</f>
        <v>0</v>
      </c>
      <c r="BZ434" s="1" t="e">
        <f>'BASE METAS)'!FF436</f>
        <v>#DIV/0!</v>
      </c>
      <c r="CA434" s="1">
        <f>'BASE METAS)'!FG436</f>
        <v>0</v>
      </c>
      <c r="CB434" s="1">
        <f>'BASE METAS)'!FH436</f>
        <v>2</v>
      </c>
      <c r="CC434" s="1">
        <f>'BASE METAS)'!FI436</f>
        <v>0</v>
      </c>
      <c r="CD434" s="1">
        <f>'BASE METAS)'!FJ436</f>
        <v>2</v>
      </c>
      <c r="CE434" s="1">
        <f>'BASE METAS)'!FK436</f>
        <v>0</v>
      </c>
      <c r="CF434" s="1">
        <f>'BASE METAS)'!FL436</f>
        <v>0</v>
      </c>
      <c r="CG434" s="1">
        <f>'BASE METAS)'!FM436</f>
        <v>0</v>
      </c>
    </row>
    <row r="435" spans="1:85" ht="45" customHeight="1" x14ac:dyDescent="0.2">
      <c r="A435" s="1">
        <f>'BASE METAS)'!A437</f>
        <v>0</v>
      </c>
      <c r="B435" s="7156"/>
      <c r="C435" s="5685"/>
      <c r="D435" s="5685"/>
      <c r="E435" s="7145"/>
      <c r="F435" s="7239"/>
      <c r="G435" s="7239"/>
      <c r="H435" s="5707"/>
      <c r="I435" s="5707"/>
      <c r="J435" s="5707"/>
      <c r="K435" s="5707"/>
      <c r="L435" s="5707"/>
      <c r="M435" s="5707"/>
      <c r="N435" s="5698"/>
      <c r="O435" s="5698"/>
      <c r="P435" s="7185"/>
      <c r="Q435" s="5698"/>
      <c r="R435" s="5707"/>
      <c r="S435" s="5698"/>
      <c r="T435" s="5698"/>
      <c r="U435" s="7764"/>
      <c r="V435" s="5698"/>
      <c r="W435" s="5695"/>
      <c r="X435" s="7145"/>
      <c r="Y435" s="434">
        <f>'BASE METAS)'!Y437</f>
        <v>3</v>
      </c>
      <c r="Z435" s="439" t="str">
        <f>'BASE METAS)'!Z437</f>
        <v>REALIZAR JORNADAS DE EMPLEO</v>
      </c>
      <c r="AA435" s="437" t="str">
        <f>'BASE METAS)'!AA437</f>
        <v xml:space="preserve"> EVENTOS</v>
      </c>
      <c r="AB435" s="559">
        <f>'BASE METAS)'!AB437</f>
        <v>4</v>
      </c>
      <c r="AC435" s="559">
        <f>'BASE METAS)'!AC437</f>
        <v>1</v>
      </c>
      <c r="AD435" s="667">
        <f>'BASE METAS)'!AD437</f>
        <v>0.25</v>
      </c>
      <c r="AE435" s="559">
        <f>'BASE METAS)'!AE437</f>
        <v>1</v>
      </c>
      <c r="AF435" s="667">
        <f>'BASE METAS)'!AF437</f>
        <v>0.25</v>
      </c>
      <c r="AG435" s="559">
        <f>'BASE METAS)'!AG437</f>
        <v>1</v>
      </c>
      <c r="AH435" s="580">
        <f>'BASE METAS)'!AH437</f>
        <v>0.25</v>
      </c>
      <c r="AI435" s="559">
        <f>'BASE METAS)'!AI437</f>
        <v>1</v>
      </c>
      <c r="AJ435" s="580">
        <f>'BASE METAS)'!AJ437</f>
        <v>0.25</v>
      </c>
      <c r="AK435" s="947">
        <f>'BASE METAS)'!AK437</f>
        <v>1</v>
      </c>
      <c r="AL435" s="1044">
        <f>'BASE METAS)'!AL437</f>
        <v>3</v>
      </c>
      <c r="AM435" s="1032" t="str">
        <f>'BASE METAS)'!AM437</f>
        <v>JORNADAS DE EMPLEO</v>
      </c>
      <c r="AN435" s="1046" t="str">
        <f>'BASE METAS)'!AN437</f>
        <v>MIDE LAS JORNADAS EMPLEO</v>
      </c>
      <c r="AO435" s="1344" t="str">
        <f>'BASE METAS)'!AU437</f>
        <v>DESEMPEÑO</v>
      </c>
      <c r="AP435" s="974" t="str">
        <f>'BASE METAS)'!AO437</f>
        <v>jornadas de empleo realizadas</v>
      </c>
      <c r="AQ435" s="974" t="str">
        <f>'BASE METAS)'!AP437</f>
        <v>jornadas de empleo programadas</v>
      </c>
      <c r="AR435" s="1039">
        <f>'BASE METAS)'!AQ437</f>
        <v>100</v>
      </c>
      <c r="AS435" s="974" t="str">
        <f>'BASE METAS)'!AR437</f>
        <v>jornadas</v>
      </c>
      <c r="AT435" s="1326" t="str">
        <f>'BASE METAS)'!AS437</f>
        <v>EFICACIA</v>
      </c>
      <c r="AU435" s="1501">
        <f>'BASE METAS)'!BO437</f>
        <v>0</v>
      </c>
      <c r="AV435" s="972">
        <f>'BASE METAS)'!BQ437</f>
        <v>4</v>
      </c>
      <c r="AW435" s="1352">
        <f>'BASE METAS)'!BR437</f>
        <v>0</v>
      </c>
      <c r="AX435" s="965">
        <f>'BASE METAS)'!BS437</f>
        <v>1</v>
      </c>
      <c r="AY435" s="960">
        <f>'BASE METAS)'!BT437</f>
        <v>3</v>
      </c>
      <c r="AZ435" s="1352">
        <f>'BASE METAS)'!BU437</f>
        <v>-2</v>
      </c>
      <c r="BA435" s="960">
        <f>'BASE METAS)'!BV437</f>
        <v>3</v>
      </c>
      <c r="BB435" s="960">
        <f>'BASE METAS)'!BW437</f>
        <v>6</v>
      </c>
      <c r="BC435" s="960">
        <f>'BASE METAS)'!BX437</f>
        <v>-2</v>
      </c>
      <c r="BD435" s="1352">
        <f>'BASE METAS)'!BY437</f>
        <v>1.5</v>
      </c>
      <c r="BE435" s="1352">
        <f>'BASE METAS)'!CG437</f>
        <v>3</v>
      </c>
      <c r="BF435" s="960">
        <f>'BASE METAS)'!CJ437</f>
        <v>0</v>
      </c>
      <c r="BG435" s="1352">
        <f>'BASE METAS)'!CK437</f>
        <v>0</v>
      </c>
      <c r="BH435" s="1">
        <f>'BASE METAS)'!CL437</f>
        <v>0</v>
      </c>
      <c r="BI435" s="1">
        <f>'BASE METAS)'!CM437</f>
        <v>0</v>
      </c>
      <c r="BJ435" s="1">
        <f>'BASE METAS)'!CN437</f>
        <v>1</v>
      </c>
      <c r="BK435" s="1">
        <f>'BASE METAS)'!CO437</f>
        <v>0</v>
      </c>
      <c r="BL435" s="1">
        <f>'BASE METAS)'!CP437</f>
        <v>0</v>
      </c>
      <c r="BM435" s="1">
        <f>'BASE METAS)'!CQ437</f>
        <v>0</v>
      </c>
      <c r="BN435" s="1">
        <f>'BASE METAS)'!CR437</f>
        <v>0</v>
      </c>
      <c r="BO435" s="1">
        <f>'BASE METAS)'!CS437</f>
        <v>0</v>
      </c>
      <c r="BP435" s="1">
        <f>'BASE METAS)'!CT437</f>
        <v>0</v>
      </c>
      <c r="BQ435" s="1">
        <f>'BASE METAS)'!CU437</f>
        <v>0</v>
      </c>
      <c r="BR435" s="1">
        <f>'BASE METAS)'!CV437</f>
        <v>0</v>
      </c>
      <c r="BS435" s="1">
        <f>'BASE METAS)'!CW437</f>
        <v>0</v>
      </c>
      <c r="BT435" s="1">
        <f>'BASE METAS)'!CX437</f>
        <v>0</v>
      </c>
      <c r="BU435" s="1">
        <f>'BASE METAS)'!FA437</f>
        <v>4</v>
      </c>
      <c r="BV435" s="1">
        <f>'BASE METAS)'!FB437</f>
        <v>0</v>
      </c>
      <c r="BW435" s="1">
        <f>'BASE METAS)'!FC437</f>
        <v>0</v>
      </c>
      <c r="BX435" s="1">
        <f>'BASE METAS)'!FD437</f>
        <v>1</v>
      </c>
      <c r="BY435" s="1">
        <f>'BASE METAS)'!FE437</f>
        <v>-1</v>
      </c>
      <c r="BZ435" s="1" t="e">
        <f>'BASE METAS)'!FF437</f>
        <v>#DIV/0!</v>
      </c>
      <c r="CA435" s="1">
        <f>'BASE METAS)'!FG437</f>
        <v>4</v>
      </c>
      <c r="CB435" s="1">
        <f>'BASE METAS)'!FH437</f>
        <v>0</v>
      </c>
      <c r="CC435" s="1">
        <f>'BASE METAS)'!FI437</f>
        <v>1</v>
      </c>
      <c r="CD435" s="1">
        <f>'BASE METAS)'!FJ437</f>
        <v>4</v>
      </c>
      <c r="CE435" s="1">
        <f>'BASE METAS)'!FK437</f>
        <v>0</v>
      </c>
      <c r="CF435" s="1">
        <f>'BASE METAS)'!FL437</f>
        <v>1</v>
      </c>
      <c r="CG435" s="1">
        <f>'BASE METAS)'!FM437</f>
        <v>0</v>
      </c>
    </row>
    <row r="436" spans="1:85" ht="51" x14ac:dyDescent="0.2">
      <c r="A436" s="1">
        <f>'BASE METAS)'!A438</f>
        <v>0</v>
      </c>
      <c r="B436" s="7156"/>
      <c r="C436" s="5685"/>
      <c r="D436" s="5685"/>
      <c r="E436" s="7145"/>
      <c r="F436" s="7239"/>
      <c r="G436" s="7239"/>
      <c r="H436" s="5707"/>
      <c r="I436" s="5707"/>
      <c r="J436" s="5707"/>
      <c r="K436" s="5707"/>
      <c r="L436" s="5707"/>
      <c r="M436" s="5707"/>
      <c r="N436" s="5698"/>
      <c r="O436" s="5698"/>
      <c r="P436" s="7185"/>
      <c r="Q436" s="5698"/>
      <c r="R436" s="5707"/>
      <c r="S436" s="5698"/>
      <c r="T436" s="5698"/>
      <c r="U436" s="7764"/>
      <c r="V436" s="5698"/>
      <c r="W436" s="5695"/>
      <c r="X436" s="7145"/>
      <c r="Y436" s="453">
        <f>'BASE METAS)'!Y438</f>
        <v>4</v>
      </c>
      <c r="Z436" s="454" t="str">
        <f>'BASE METAS)'!Z438</f>
        <v>BENEFICIAR MEDIANTE UN PROGRAMA TEMPORAL DENTRO DEL MUNICIPIO A  CIUDADANOS DE TLALNEPANTLA QUE DE OPORTUNIDADES A ADULTOS MAYORES Y PERSONAS CON CAPACIDADES ESPECIALES</v>
      </c>
      <c r="AA436" s="437" t="str">
        <f>'BASE METAS)'!AA438</f>
        <v xml:space="preserve"> EMPLEOS GENERADOS</v>
      </c>
      <c r="AB436" s="559">
        <f>'BASE METAS)'!AB438</f>
        <v>559</v>
      </c>
      <c r="AC436" s="559">
        <f>'BASE METAS)'!AC438</f>
        <v>100</v>
      </c>
      <c r="AD436" s="580">
        <f>'BASE METAS)'!AD438</f>
        <v>0.17889087656529518</v>
      </c>
      <c r="AE436" s="559">
        <f>'BASE METAS)'!AE438</f>
        <v>200</v>
      </c>
      <c r="AF436" s="580">
        <f>'BASE METAS)'!AF438</f>
        <v>0.35778175313059035</v>
      </c>
      <c r="AG436" s="559">
        <f>'BASE METAS)'!AG438</f>
        <v>100</v>
      </c>
      <c r="AH436" s="580">
        <f>'BASE METAS)'!AH438</f>
        <v>0.17889087656529518</v>
      </c>
      <c r="AI436" s="559">
        <f>'BASE METAS)'!AI438</f>
        <v>159</v>
      </c>
      <c r="AJ436" s="580">
        <f>'BASE METAS)'!AJ438</f>
        <v>0.2844364937388193</v>
      </c>
      <c r="AK436" s="947">
        <f>'BASE METAS)'!AK438</f>
        <v>1</v>
      </c>
      <c r="AL436" s="974">
        <f>'BASE METAS)'!AL438</f>
        <v>4</v>
      </c>
      <c r="AM436" s="1032" t="str">
        <f>'BASE METAS)'!AM438</f>
        <v xml:space="preserve"> PROGRAMA TEMPORAL PARA  CIUDADANOS DE TLALNEPANTLA </v>
      </c>
      <c r="AN436" s="1046" t="str">
        <f>'BASE METAS)'!AN438</f>
        <v>MIDE EL NÚMERO DE EMPLEOS GENERADOS</v>
      </c>
      <c r="AO436" s="1344" t="str">
        <f>'BASE METAS)'!AU438</f>
        <v>DESEMPEÑO</v>
      </c>
      <c r="AP436" s="974" t="str">
        <f>'BASE METAS)'!AO438</f>
        <v xml:space="preserve">empleos generados  </v>
      </c>
      <c r="AQ436" s="974" t="str">
        <f>'BASE METAS)'!AP438</f>
        <v>empleos ocupados</v>
      </c>
      <c r="AR436" s="1039">
        <f>'BASE METAS)'!AQ438</f>
        <v>100</v>
      </c>
      <c r="AS436" s="974" t="str">
        <f>'BASE METAS)'!AR438</f>
        <v>EMPLEOS</v>
      </c>
      <c r="AT436" s="1326" t="str">
        <f>'BASE METAS)'!AS438</f>
        <v>EFICACIA</v>
      </c>
      <c r="AU436" s="1501">
        <f>'BASE METAS)'!BO438</f>
        <v>200</v>
      </c>
      <c r="AV436" s="967">
        <f>'BASE METAS)'!BQ438</f>
        <v>200</v>
      </c>
      <c r="AW436" s="965">
        <f>'BASE METAS)'!BR438</f>
        <v>0</v>
      </c>
      <c r="AX436" s="965">
        <f>'BASE METAS)'!BS438</f>
        <v>200</v>
      </c>
      <c r="AY436" s="960">
        <f>'BASE METAS)'!BT438</f>
        <v>0</v>
      </c>
      <c r="AZ436" s="1352">
        <f>'BASE METAS)'!BU438</f>
        <v>200</v>
      </c>
      <c r="BA436" s="960">
        <f>'BASE METAS)'!BV438</f>
        <v>0</v>
      </c>
      <c r="BB436" s="960">
        <f>'BASE METAS)'!BW438</f>
        <v>0</v>
      </c>
      <c r="BC436" s="960">
        <f>'BASE METAS)'!BX438</f>
        <v>200</v>
      </c>
      <c r="BD436" s="960">
        <f>'BASE METAS)'!BY438</f>
        <v>0</v>
      </c>
      <c r="BE436" s="960">
        <f>'BASE METAS)'!CG438</f>
        <v>0</v>
      </c>
      <c r="BF436" s="960">
        <f>'BASE METAS)'!CJ438</f>
        <v>0</v>
      </c>
      <c r="BG436" s="961">
        <f>'BASE METAS)'!CK438</f>
        <v>0</v>
      </c>
      <c r="BH436" s="1">
        <f>'BASE METAS)'!CL438</f>
        <v>0</v>
      </c>
      <c r="BI436" s="1">
        <f>'BASE METAS)'!CM438</f>
        <v>0</v>
      </c>
      <c r="BJ436" s="1">
        <f>'BASE METAS)'!CN438</f>
        <v>0</v>
      </c>
      <c r="BK436" s="1">
        <f>'BASE METAS)'!CO438</f>
        <v>0</v>
      </c>
      <c r="BL436" s="1">
        <f>'BASE METAS)'!CP438</f>
        <v>0</v>
      </c>
      <c r="BM436" s="1">
        <f>'BASE METAS)'!CQ438</f>
        <v>0</v>
      </c>
      <c r="BN436" s="1">
        <f>'BASE METAS)'!CR438</f>
        <v>0</v>
      </c>
      <c r="BO436" s="1">
        <f>'BASE METAS)'!CS438</f>
        <v>0</v>
      </c>
      <c r="BP436" s="1">
        <f>'BASE METAS)'!CT438</f>
        <v>0</v>
      </c>
      <c r="BQ436" s="1">
        <f>'BASE METAS)'!CU438</f>
        <v>0</v>
      </c>
      <c r="BR436" s="1">
        <f>'BASE METAS)'!CV438</f>
        <v>0</v>
      </c>
      <c r="BS436" s="1">
        <f>'BASE METAS)'!CW438</f>
        <v>0</v>
      </c>
      <c r="BT436" s="1">
        <f>'BASE METAS)'!CX438</f>
        <v>0</v>
      </c>
      <c r="BU436" s="1">
        <f>'BASE METAS)'!FA438</f>
        <v>559</v>
      </c>
      <c r="BV436" s="1">
        <f>'BASE METAS)'!FB438</f>
        <v>0</v>
      </c>
      <c r="BW436" s="1">
        <f>'BASE METAS)'!FC438</f>
        <v>0</v>
      </c>
      <c r="BX436" s="1">
        <f>'BASE METAS)'!FD438</f>
        <v>0</v>
      </c>
      <c r="BY436" s="1">
        <f>'BASE METAS)'!FE438</f>
        <v>0</v>
      </c>
      <c r="BZ436" s="1" t="e">
        <f>'BASE METAS)'!FF438</f>
        <v>#DIV/0!</v>
      </c>
      <c r="CA436" s="1">
        <f>'BASE METAS)'!FG438</f>
        <v>0</v>
      </c>
      <c r="CB436" s="1">
        <f>'BASE METAS)'!FH438</f>
        <v>559</v>
      </c>
      <c r="CC436" s="1">
        <f>'BASE METAS)'!FI438</f>
        <v>0</v>
      </c>
      <c r="CD436" s="1">
        <f>'BASE METAS)'!FJ438</f>
        <v>200</v>
      </c>
      <c r="CE436" s="1">
        <f>'BASE METAS)'!FK438</f>
        <v>0</v>
      </c>
      <c r="CF436" s="1">
        <f>'BASE METAS)'!FL438</f>
        <v>0</v>
      </c>
      <c r="CG436" s="1">
        <f>'BASE METAS)'!FM438</f>
        <v>0</v>
      </c>
    </row>
    <row r="437" spans="1:85" ht="38.25" x14ac:dyDescent="0.2">
      <c r="A437" s="1">
        <f>'BASE METAS)'!A439</f>
        <v>0</v>
      </c>
      <c r="B437" s="7156"/>
      <c r="C437" s="5686"/>
      <c r="D437" s="5686"/>
      <c r="E437" s="7103"/>
      <c r="F437" s="7240"/>
      <c r="G437" s="7240"/>
      <c r="H437" s="5708"/>
      <c r="I437" s="5708"/>
      <c r="J437" s="5708"/>
      <c r="K437" s="5708"/>
      <c r="L437" s="5708"/>
      <c r="M437" s="5708"/>
      <c r="N437" s="5699"/>
      <c r="O437" s="5699"/>
      <c r="P437" s="7124"/>
      <c r="Q437" s="5699"/>
      <c r="R437" s="5708"/>
      <c r="S437" s="5699"/>
      <c r="T437" s="5699"/>
      <c r="U437" s="7743"/>
      <c r="V437" s="5699"/>
      <c r="W437" s="5696"/>
      <c r="X437" s="7103"/>
      <c r="Y437" s="453">
        <f>'BASE METAS)'!Y439</f>
        <v>5</v>
      </c>
      <c r="Z437" s="455" t="str">
        <f>'BASE METAS)'!Z439</f>
        <v>GESTIONAR CON LA SECRETARÍA DEL TRABAJO Y PREVISIÓN SOCIAL PROGRAMAS CON EL FIN DE ACERCARLOS A LA CIUDADANÍA</v>
      </c>
      <c r="AA437" s="437" t="str">
        <f>'BASE METAS)'!AA439</f>
        <v xml:space="preserve"> PROGRAMAS OBTENIDOS</v>
      </c>
      <c r="AB437" s="559">
        <f>'BASE METAS)'!AB439</f>
        <v>5</v>
      </c>
      <c r="AC437" s="559">
        <f>'BASE METAS)'!AC439</f>
        <v>1</v>
      </c>
      <c r="AD437" s="667">
        <f>'BASE METAS)'!AD439</f>
        <v>0.2</v>
      </c>
      <c r="AE437" s="559">
        <f>'BASE METAS)'!AE439</f>
        <v>2</v>
      </c>
      <c r="AF437" s="667">
        <f>'BASE METAS)'!AF439</f>
        <v>0.4</v>
      </c>
      <c r="AG437" s="559">
        <f>'BASE METAS)'!AG439</f>
        <v>1</v>
      </c>
      <c r="AH437" s="580">
        <f>'BASE METAS)'!AH439</f>
        <v>0.2</v>
      </c>
      <c r="AI437" s="559">
        <f>'BASE METAS)'!AI439</f>
        <v>1</v>
      </c>
      <c r="AJ437" s="580">
        <f>'BASE METAS)'!AJ439</f>
        <v>0.2</v>
      </c>
      <c r="AK437" s="947">
        <f>'BASE METAS)'!AK439</f>
        <v>1</v>
      </c>
      <c r="AL437" s="974">
        <f>'BASE METAS)'!AL439</f>
        <v>5</v>
      </c>
      <c r="AM437" s="1032" t="str">
        <f>'BASE METAS)'!AM439</f>
        <v xml:space="preserve">GESTIÓN CON LA SECRETARÍA DEL TRABAJO Y PREVISIÓN SOCIAL PROGRAMAS </v>
      </c>
      <c r="AN437" s="1046" t="str">
        <f>'BASE METAS)'!AN439</f>
        <v>MIDE LOS PROGRAMAS OBTENIDOS</v>
      </c>
      <c r="AO437" s="1344" t="str">
        <f>'BASE METAS)'!AU439</f>
        <v>DESEMPEÑO</v>
      </c>
      <c r="AP437" s="974" t="str">
        <f>'BASE METAS)'!AO439</f>
        <v>programas disponibles</v>
      </c>
      <c r="AQ437" s="974" t="str">
        <f>'BASE METAS)'!AP439</f>
        <v>programas obtenidos</v>
      </c>
      <c r="AR437" s="1039">
        <f>'BASE METAS)'!AQ439</f>
        <v>100</v>
      </c>
      <c r="AS437" s="974" t="str">
        <f>'BASE METAS)'!AR439</f>
        <v>PROGRAMAS OBTENIDOS</v>
      </c>
      <c r="AT437" s="1326" t="str">
        <f>'BASE METAS)'!AS439</f>
        <v>EFICACIA</v>
      </c>
      <c r="AU437" s="1501">
        <f>'BASE METAS)'!BO439</f>
        <v>0</v>
      </c>
      <c r="AV437" s="966">
        <f>'BASE METAS)'!BQ439</f>
        <v>5</v>
      </c>
      <c r="AW437" s="965">
        <f>'BASE METAS)'!BR439</f>
        <v>0</v>
      </c>
      <c r="AX437" s="965">
        <f>'BASE METAS)'!BS439</f>
        <v>2</v>
      </c>
      <c r="AY437" s="960">
        <f>'BASE METAS)'!BT439</f>
        <v>5</v>
      </c>
      <c r="AZ437" s="960">
        <f>'BASE METAS)'!BU439</f>
        <v>-3</v>
      </c>
      <c r="BA437" s="960">
        <f>'BASE METAS)'!BV439</f>
        <v>2.5</v>
      </c>
      <c r="BB437" s="960">
        <f>'BASE METAS)'!BW439</f>
        <v>5</v>
      </c>
      <c r="BC437" s="960">
        <f>'BASE METAS)'!BX439</f>
        <v>0</v>
      </c>
      <c r="BD437" s="960">
        <f>'BASE METAS)'!BY439</f>
        <v>1</v>
      </c>
      <c r="BE437" s="960">
        <f>'BASE METAS)'!CG439</f>
        <v>0</v>
      </c>
      <c r="BF437" s="960">
        <f>'BASE METAS)'!CJ439</f>
        <v>0</v>
      </c>
      <c r="BG437" s="961">
        <f>'BASE METAS)'!CK439</f>
        <v>0</v>
      </c>
      <c r="BH437" s="1">
        <f>'BASE METAS)'!CL439</f>
        <v>0</v>
      </c>
      <c r="BI437" s="1">
        <f>'BASE METAS)'!CM439</f>
        <v>0</v>
      </c>
      <c r="BJ437" s="1">
        <f>'BASE METAS)'!CN439</f>
        <v>0</v>
      </c>
      <c r="BK437" s="1">
        <f>'BASE METAS)'!CO439</f>
        <v>0</v>
      </c>
      <c r="BL437" s="1">
        <f>'BASE METAS)'!CP439</f>
        <v>0</v>
      </c>
      <c r="BM437" s="1">
        <f>'BASE METAS)'!CQ439</f>
        <v>0</v>
      </c>
      <c r="BN437" s="1">
        <f>'BASE METAS)'!CR439</f>
        <v>0</v>
      </c>
      <c r="BO437" s="1">
        <f>'BASE METAS)'!CS439</f>
        <v>0</v>
      </c>
      <c r="BP437" s="1">
        <f>'BASE METAS)'!CT439</f>
        <v>0</v>
      </c>
      <c r="BQ437" s="1">
        <f>'BASE METAS)'!CU439</f>
        <v>0</v>
      </c>
      <c r="BR437" s="1">
        <f>'BASE METAS)'!CV439</f>
        <v>0</v>
      </c>
      <c r="BS437" s="1">
        <f>'BASE METAS)'!CW439</f>
        <v>0</v>
      </c>
      <c r="BT437" s="1">
        <f>'BASE METAS)'!CX439</f>
        <v>0</v>
      </c>
      <c r="BU437" s="1">
        <f>'BASE METAS)'!FA439</f>
        <v>5</v>
      </c>
      <c r="BV437" s="1">
        <f>'BASE METAS)'!FB439</f>
        <v>0</v>
      </c>
      <c r="BW437" s="1">
        <f>'BASE METAS)'!FC439</f>
        <v>0</v>
      </c>
      <c r="BX437" s="1">
        <f>'BASE METAS)'!FD439</f>
        <v>0</v>
      </c>
      <c r="BY437" s="1">
        <f>'BASE METAS)'!FE439</f>
        <v>0</v>
      </c>
      <c r="BZ437" s="1" t="e">
        <f>'BASE METAS)'!FF439</f>
        <v>#DIV/0!</v>
      </c>
      <c r="CA437" s="1">
        <f>'BASE METAS)'!FG439</f>
        <v>0</v>
      </c>
      <c r="CB437" s="1">
        <f>'BASE METAS)'!FH439</f>
        <v>5</v>
      </c>
      <c r="CC437" s="1">
        <f>'BASE METAS)'!FI439</f>
        <v>0</v>
      </c>
      <c r="CD437" s="1">
        <f>'BASE METAS)'!FJ439</f>
        <v>5</v>
      </c>
      <c r="CE437" s="1">
        <f>'BASE METAS)'!FK439</f>
        <v>0</v>
      </c>
      <c r="CF437" s="1">
        <f>'BASE METAS)'!FL439</f>
        <v>1</v>
      </c>
      <c r="CG437" s="1">
        <f>'BASE METAS)'!FM439</f>
        <v>4</v>
      </c>
    </row>
    <row r="438" spans="1:85" ht="38.25" x14ac:dyDescent="0.2">
      <c r="A438" s="1">
        <f>'BASE METAS)'!A440</f>
        <v>72</v>
      </c>
      <c r="B438" s="7156"/>
      <c r="C438" s="7154">
        <f>'BASE METAS)'!C440</f>
        <v>1607</v>
      </c>
      <c r="D438" s="5684">
        <f>'BASE METAS)'!D440</f>
        <v>8</v>
      </c>
      <c r="E438" s="7102" t="str">
        <f>'BASE METAS)'!E440</f>
        <v>FORTALECIMIENTO A LA COMPETITIVIDAD</v>
      </c>
      <c r="F438" s="6796" t="str">
        <f>'BASE METAS)'!F440</f>
        <v>N00</v>
      </c>
      <c r="G438" s="6796" t="str">
        <f>'BASE METAS)'!G440</f>
        <v>131</v>
      </c>
      <c r="H438" s="5706" t="str">
        <f>'BASE METAS)'!H440</f>
        <v>09</v>
      </c>
      <c r="I438" s="5706" t="str">
        <f>'BASE METAS)'!I440</f>
        <v>04</v>
      </c>
      <c r="J438" s="5706" t="str">
        <f>'BASE METAS)'!J440</f>
        <v>01</v>
      </c>
      <c r="K438" s="5706" t="str">
        <f>'BASE METAS)'!K440</f>
        <v>01</v>
      </c>
      <c r="L438" s="5706" t="str">
        <f>'BASE METAS)'!L440</f>
        <v>03</v>
      </c>
      <c r="M438" s="5706" t="str">
        <f>'BASE METAS)'!M440</f>
        <v>101</v>
      </c>
      <c r="N438" s="5697" t="str">
        <f>'BASE METAS)'!N440</f>
        <v>Dirección General de Desarrollo y Fomento Económico</v>
      </c>
      <c r="O438" s="5706" t="str">
        <f>'BASE METAS)'!O440</f>
        <v>Fomento Industrial</v>
      </c>
      <c r="P438" s="7123" t="str">
        <f>'BASE METAS)'!P440</f>
        <v>Fomento al desarrollo económico</v>
      </c>
      <c r="Q438" s="5697" t="str">
        <f>'BASE METAS)'!Q440</f>
        <v>Industria y promoción de mercados internacionales</v>
      </c>
      <c r="R438" s="5697" t="str">
        <f>'BASE METAS)'!R440</f>
        <v>Modernización industrial</v>
      </c>
      <c r="S438" s="5697" t="str">
        <f>'BASE METAS)'!S440</f>
        <v>Promoción y fomento empresarial</v>
      </c>
      <c r="T438" s="5697" t="str">
        <f>'BASE METAS)'!T440</f>
        <v>Fortalecimiento a la competitividad</v>
      </c>
      <c r="U438" s="7729" t="str">
        <f>'BASE METAS)'!U440</f>
        <v>Fomentar la creación de nuevas unidades económicas que contribuyan a reducir el desempleo y a mejorar la calidad de vida de los ciudadanos tlanepantlenses, fomentando  y facilitando el crecimiento econòmico de las familias  por medio de apoyos con el fin de ayudarlos en  su desarrollo  empresarial para fortalecer sus micro empresas;  Asì como elevar su productividad e ingresos</v>
      </c>
      <c r="V438" s="5697" t="str">
        <f>'BASE METAS)'!V440</f>
        <v>Tlalnepantla Progresista</v>
      </c>
      <c r="W438" s="5694">
        <f>'BASE METAS)'!W440</f>
        <v>956723.86</v>
      </c>
      <c r="X438" s="7156" t="str">
        <f>'BASE METAS)'!X440</f>
        <v>COORDINACIÓN DEL PROGRAMA DE APOYO A EMPRENDEDORES</v>
      </c>
      <c r="Y438" s="432">
        <f>'BASE METAS)'!Y440</f>
        <v>1</v>
      </c>
      <c r="Z438" s="438" t="str">
        <f>'BASE METAS)'!Z440</f>
        <v>Convenios de colaboracion con universidades y empresas</v>
      </c>
      <c r="AA438" s="433" t="str">
        <f>'BASE METAS)'!AA440</f>
        <v>convenio</v>
      </c>
      <c r="AB438" s="551">
        <f>'BASE METAS)'!AB440</f>
        <v>5</v>
      </c>
      <c r="AC438" s="668">
        <f>'BASE METAS)'!AC440</f>
        <v>0</v>
      </c>
      <c r="AD438" s="669">
        <f>'BASE METAS)'!AD440</f>
        <v>0</v>
      </c>
      <c r="AE438" s="670">
        <f>'BASE METAS)'!AE440</f>
        <v>2</v>
      </c>
      <c r="AF438" s="669">
        <f>'BASE METAS)'!AF440</f>
        <v>0.4</v>
      </c>
      <c r="AG438" s="670">
        <f>'BASE METAS)'!AG440</f>
        <v>2</v>
      </c>
      <c r="AH438" s="669">
        <f>'BASE METAS)'!AH440</f>
        <v>0.4</v>
      </c>
      <c r="AI438" s="670">
        <f>'BASE METAS)'!AI440</f>
        <v>1</v>
      </c>
      <c r="AJ438" s="669">
        <f>'BASE METAS)'!AJ440</f>
        <v>0.2</v>
      </c>
      <c r="AK438" s="211">
        <f>'BASE METAS)'!AK440</f>
        <v>1</v>
      </c>
      <c r="AL438" s="1043">
        <f>'BASE METAS)'!AL440</f>
        <v>1</v>
      </c>
      <c r="AM438" s="1002" t="str">
        <f>'BASE METAS)'!AM440</f>
        <v>Convenios de colaboracion</v>
      </c>
      <c r="AN438" s="1038" t="str">
        <f>'BASE METAS)'!AN440</f>
        <v>Mide el número de convenios</v>
      </c>
      <c r="AO438" s="1344" t="str">
        <f>'BASE METAS)'!AU440</f>
        <v>DESEMPEÑO</v>
      </c>
      <c r="AP438" s="1039" t="str">
        <f>'BASE METAS)'!AO440</f>
        <v>Número de convenios realizados</v>
      </c>
      <c r="AQ438" s="1039" t="str">
        <f>'BASE METAS)'!AP440</f>
        <v xml:space="preserve"> Número de convenios programados</v>
      </c>
      <c r="AR438" s="1039">
        <f>'BASE METAS)'!AQ440</f>
        <v>100</v>
      </c>
      <c r="AS438" s="1039" t="str">
        <f>'BASE METAS)'!AR440</f>
        <v>Convenio</v>
      </c>
      <c r="AT438" s="1265" t="str">
        <f>'BASE METAS)'!AS440</f>
        <v>EFICACIA</v>
      </c>
      <c r="AU438" s="1482">
        <f>'BASE METAS)'!BO440</f>
        <v>0</v>
      </c>
      <c r="AV438" s="967">
        <f>'BASE METAS)'!BQ440</f>
        <v>5</v>
      </c>
      <c r="AW438" s="1352">
        <f>'BASE METAS)'!BR440</f>
        <v>0</v>
      </c>
      <c r="AX438" s="1040">
        <f>'BASE METAS)'!BS440</f>
        <v>2</v>
      </c>
      <c r="AY438" s="960">
        <f>'BASE METAS)'!BT440</f>
        <v>3</v>
      </c>
      <c r="AZ438" s="1352">
        <f>'BASE METAS)'!BU440</f>
        <v>-1</v>
      </c>
      <c r="BA438" s="960">
        <f>'BASE METAS)'!BV440</f>
        <v>1.5</v>
      </c>
      <c r="BB438" s="960">
        <f>'BASE METAS)'!BW440</f>
        <v>3</v>
      </c>
      <c r="BC438" s="960">
        <f>'BASE METAS)'!BX440</f>
        <v>2</v>
      </c>
      <c r="BD438" s="1352">
        <f>'BASE METAS)'!BY440</f>
        <v>0.6</v>
      </c>
      <c r="BE438" s="1352">
        <f>'BASE METAS)'!CG440</f>
        <v>0</v>
      </c>
      <c r="BF438" s="960">
        <f>'BASE METAS)'!CJ440</f>
        <v>0</v>
      </c>
      <c r="BG438" s="1352">
        <f>'BASE METAS)'!CK440</f>
        <v>0</v>
      </c>
      <c r="BH438" s="1">
        <f>'BASE METAS)'!CL440</f>
        <v>0</v>
      </c>
      <c r="BI438" s="1">
        <f>'BASE METAS)'!CM440</f>
        <v>0</v>
      </c>
      <c r="BJ438" s="1">
        <f>'BASE METAS)'!CN440</f>
        <v>0</v>
      </c>
      <c r="BK438" s="1">
        <f>'BASE METAS)'!CO440</f>
        <v>0</v>
      </c>
      <c r="BL438" s="1">
        <f>'BASE METAS)'!CP440</f>
        <v>0</v>
      </c>
      <c r="BM438" s="1">
        <f>'BASE METAS)'!CQ440</f>
        <v>0</v>
      </c>
      <c r="BN438" s="1">
        <f>'BASE METAS)'!CR440</f>
        <v>0</v>
      </c>
      <c r="BO438" s="1">
        <f>'BASE METAS)'!CS440</f>
        <v>0</v>
      </c>
      <c r="BP438" s="1">
        <f>'BASE METAS)'!CT440</f>
        <v>0</v>
      </c>
      <c r="BQ438" s="1">
        <f>'BASE METAS)'!CU440</f>
        <v>0</v>
      </c>
      <c r="BR438" s="1">
        <f>'BASE METAS)'!CV440</f>
        <v>0</v>
      </c>
      <c r="BS438" s="1">
        <f>'BASE METAS)'!CW440</f>
        <v>0</v>
      </c>
      <c r="BT438" s="1">
        <f>'BASE METAS)'!CX440</f>
        <v>0</v>
      </c>
      <c r="BU438" s="1">
        <f>'BASE METAS)'!FA440</f>
        <v>5</v>
      </c>
      <c r="BV438" s="1">
        <f>'BASE METAS)'!FB440</f>
        <v>0</v>
      </c>
      <c r="BW438" s="1">
        <f>'BASE METAS)'!FC440</f>
        <v>0</v>
      </c>
      <c r="BX438" s="1">
        <f>'BASE METAS)'!FD440</f>
        <v>0</v>
      </c>
      <c r="BY438" s="1">
        <f>'BASE METAS)'!FE440</f>
        <v>0</v>
      </c>
      <c r="BZ438" s="1" t="e">
        <f>'BASE METAS)'!FF440</f>
        <v>#DIV/0!</v>
      </c>
      <c r="CA438" s="1">
        <f>'BASE METAS)'!FG440</f>
        <v>0</v>
      </c>
      <c r="CB438" s="1">
        <f>'BASE METAS)'!FH440</f>
        <v>5</v>
      </c>
      <c r="CC438" s="1">
        <f>'BASE METAS)'!FI440</f>
        <v>0</v>
      </c>
      <c r="CD438" s="1">
        <f>'BASE METAS)'!FJ440</f>
        <v>5</v>
      </c>
      <c r="CE438" s="1">
        <f>'BASE METAS)'!FK440</f>
        <v>0</v>
      </c>
      <c r="CF438" s="1">
        <f>'BASE METAS)'!FL440</f>
        <v>0</v>
      </c>
      <c r="CG438" s="1">
        <f>'BASE METAS)'!FM440</f>
        <v>0</v>
      </c>
    </row>
    <row r="439" spans="1:85" ht="46.5" customHeight="1" x14ac:dyDescent="0.25">
      <c r="A439" s="1">
        <f>'BASE METAS)'!A441</f>
        <v>0</v>
      </c>
      <c r="B439" s="7156"/>
      <c r="C439" s="7154"/>
      <c r="D439" s="5685"/>
      <c r="E439" s="7145"/>
      <c r="F439" s="7104"/>
      <c r="G439" s="7104"/>
      <c r="H439" s="5707"/>
      <c r="I439" s="5707"/>
      <c r="J439" s="5707"/>
      <c r="K439" s="5707"/>
      <c r="L439" s="5707"/>
      <c r="M439" s="5707"/>
      <c r="N439" s="5698"/>
      <c r="O439" s="5707"/>
      <c r="P439" s="7185"/>
      <c r="Q439" s="5698"/>
      <c r="R439" s="5698"/>
      <c r="S439" s="5698"/>
      <c r="T439" s="5698"/>
      <c r="U439" s="7730"/>
      <c r="V439" s="5698"/>
      <c r="W439" s="5695"/>
      <c r="X439" s="7156"/>
      <c r="Y439" s="434">
        <f>'BASE METAS)'!Y441</f>
        <v>2</v>
      </c>
      <c r="Z439" s="439" t="str">
        <f>'BASE METAS)'!Z441</f>
        <v>Gestionar fondos disponibles para apoyo a los emprendedores utilizando via incubadora de diferentes dependencias u organizaciones</v>
      </c>
      <c r="AA439" s="435" t="str">
        <f>'BASE METAS)'!AA441</f>
        <v>Acuerdo</v>
      </c>
      <c r="AB439" s="559">
        <f>'BASE METAS)'!AB441</f>
        <v>2</v>
      </c>
      <c r="AC439" s="584">
        <f>'BASE METAS)'!AC441</f>
        <v>0</v>
      </c>
      <c r="AD439" s="580">
        <f>'BASE METAS)'!AD441</f>
        <v>0</v>
      </c>
      <c r="AE439" s="671">
        <f>'BASE METAS)'!AE441</f>
        <v>1</v>
      </c>
      <c r="AF439" s="580">
        <f>'BASE METAS)'!AF441</f>
        <v>0.5</v>
      </c>
      <c r="AG439" s="671">
        <f>'BASE METAS)'!AG441</f>
        <v>1</v>
      </c>
      <c r="AH439" s="580">
        <f>'BASE METAS)'!AH441</f>
        <v>0.5</v>
      </c>
      <c r="AI439" s="671">
        <f>'BASE METAS)'!AI441</f>
        <v>0</v>
      </c>
      <c r="AJ439" s="580">
        <f>'BASE METAS)'!AJ441</f>
        <v>0</v>
      </c>
      <c r="AK439" s="191">
        <f>'BASE METAS)'!AK441</f>
        <v>1</v>
      </c>
      <c r="AL439" s="1037">
        <f>'BASE METAS)'!AL441</f>
        <v>2</v>
      </c>
      <c r="AM439" s="1002" t="str">
        <f>'BASE METAS)'!AM441</f>
        <v>Fondos disponibles para apoyo a emprendedores</v>
      </c>
      <c r="AN439" s="1038" t="str">
        <f>'BASE METAS)'!AN441</f>
        <v>Mide el número de acuerdos</v>
      </c>
      <c r="AO439" s="1344" t="str">
        <f>'BASE METAS)'!AU441</f>
        <v>DESEMPEÑO</v>
      </c>
      <c r="AP439" s="1039" t="str">
        <f>'BASE METAS)'!AO441</f>
        <v xml:space="preserve">Número de acuerdos realizados </v>
      </c>
      <c r="AQ439" s="1039" t="str">
        <f>'BASE METAS)'!AP441</f>
        <v>Número de acuerdos programados</v>
      </c>
      <c r="AR439" s="1039">
        <f>'BASE METAS)'!AQ441</f>
        <v>100</v>
      </c>
      <c r="AS439" s="1039" t="str">
        <f>'BASE METAS)'!AR441</f>
        <v>Acuerdos</v>
      </c>
      <c r="AT439" s="1265" t="str">
        <f>'BASE METAS)'!AS441</f>
        <v>EFICACIA</v>
      </c>
      <c r="AU439" s="1482">
        <f>'BASE METAS)'!BO441</f>
        <v>0</v>
      </c>
      <c r="AV439" s="972">
        <f>'BASE METAS)'!BQ441</f>
        <v>2</v>
      </c>
      <c r="AW439" s="960">
        <f>'BASE METAS)'!BR441</f>
        <v>0</v>
      </c>
      <c r="AX439" s="960">
        <f>'BASE METAS)'!BS441</f>
        <v>1</v>
      </c>
      <c r="AY439" s="960">
        <f>'BASE METAS)'!BT441</f>
        <v>20</v>
      </c>
      <c r="AZ439" s="1352">
        <f>'BASE METAS)'!BU441</f>
        <v>-19</v>
      </c>
      <c r="BA439" s="960">
        <f>'BASE METAS)'!BV441</f>
        <v>20</v>
      </c>
      <c r="BB439" s="960">
        <f>'BASE METAS)'!BW441</f>
        <v>20</v>
      </c>
      <c r="BC439" s="960">
        <f>'BASE METAS)'!BX441</f>
        <v>-18</v>
      </c>
      <c r="BD439" s="960">
        <f>'BASE METAS)'!BY441</f>
        <v>10</v>
      </c>
      <c r="BE439" s="960">
        <f>'BASE METAS)'!CG441</f>
        <v>0</v>
      </c>
      <c r="BF439" s="960">
        <f>'BASE METAS)'!CJ441</f>
        <v>0</v>
      </c>
      <c r="BG439" s="961">
        <f>'BASE METAS)'!CK441</f>
        <v>0</v>
      </c>
      <c r="BH439" s="1">
        <f>'BASE METAS)'!CL441</f>
        <v>0</v>
      </c>
      <c r="BI439" s="1">
        <f>'BASE METAS)'!CM441</f>
        <v>0</v>
      </c>
      <c r="BJ439" s="1">
        <f>'BASE METAS)'!CN441</f>
        <v>0</v>
      </c>
      <c r="BK439" s="1">
        <f>'BASE METAS)'!CO441</f>
        <v>0</v>
      </c>
      <c r="BL439" s="1">
        <f>'BASE METAS)'!CP441</f>
        <v>0</v>
      </c>
      <c r="BM439" s="1">
        <f>'BASE METAS)'!CQ441</f>
        <v>0</v>
      </c>
      <c r="BN439" s="1">
        <f>'BASE METAS)'!CR441</f>
        <v>0</v>
      </c>
      <c r="BO439" s="1">
        <f>'BASE METAS)'!CS441</f>
        <v>0</v>
      </c>
      <c r="BP439" s="1">
        <f>'BASE METAS)'!CT441</f>
        <v>0</v>
      </c>
      <c r="BQ439" s="1">
        <f>'BASE METAS)'!CU441</f>
        <v>0</v>
      </c>
      <c r="BR439" s="1">
        <f>'BASE METAS)'!CV441</f>
        <v>0</v>
      </c>
      <c r="BS439" s="1">
        <f>'BASE METAS)'!CW441</f>
        <v>0</v>
      </c>
      <c r="BT439" s="1">
        <f>'BASE METAS)'!CX441</f>
        <v>0</v>
      </c>
      <c r="BU439" s="1">
        <f>'BASE METAS)'!FA441</f>
        <v>2</v>
      </c>
      <c r="BV439" s="1">
        <f>'BASE METAS)'!FB441</f>
        <v>0</v>
      </c>
      <c r="BW439" s="1">
        <f>'BASE METAS)'!FC441</f>
        <v>1</v>
      </c>
      <c r="BX439" s="1">
        <f>'BASE METAS)'!FD441</f>
        <v>1</v>
      </c>
      <c r="BY439" s="1">
        <f>'BASE METAS)'!FE441</f>
        <v>0</v>
      </c>
      <c r="BZ439" s="1">
        <f>'BASE METAS)'!FF441</f>
        <v>1</v>
      </c>
      <c r="CA439" s="1">
        <f>'BASE METAS)'!FG441</f>
        <v>1</v>
      </c>
      <c r="CB439" s="1">
        <f>'BASE METAS)'!FH441</f>
        <v>1</v>
      </c>
      <c r="CC439" s="1">
        <f>'BASE METAS)'!FI441</f>
        <v>0.5</v>
      </c>
      <c r="CD439" s="1">
        <f>'BASE METAS)'!FJ441</f>
        <v>2</v>
      </c>
      <c r="CE439" s="1">
        <f>'BASE METAS)'!FK441</f>
        <v>0</v>
      </c>
      <c r="CF439" s="1">
        <f>'BASE METAS)'!FL441</f>
        <v>0</v>
      </c>
      <c r="CG439" s="1">
        <f>'BASE METAS)'!FM441</f>
        <v>8</v>
      </c>
    </row>
    <row r="440" spans="1:85" ht="38.25" x14ac:dyDescent="0.2">
      <c r="A440" s="1">
        <f>'BASE METAS)'!A442</f>
        <v>0</v>
      </c>
      <c r="B440" s="7156"/>
      <c r="C440" s="7154"/>
      <c r="D440" s="5685"/>
      <c r="E440" s="7145"/>
      <c r="F440" s="7104"/>
      <c r="G440" s="7104"/>
      <c r="H440" s="5707"/>
      <c r="I440" s="5707"/>
      <c r="J440" s="5707"/>
      <c r="K440" s="5707"/>
      <c r="L440" s="5707"/>
      <c r="M440" s="5707"/>
      <c r="N440" s="5698"/>
      <c r="O440" s="5707"/>
      <c r="P440" s="7185"/>
      <c r="Q440" s="5698"/>
      <c r="R440" s="5698"/>
      <c r="S440" s="5698"/>
      <c r="T440" s="5698"/>
      <c r="U440" s="7730"/>
      <c r="V440" s="5698"/>
      <c r="W440" s="5695"/>
      <c r="X440" s="7156"/>
      <c r="Y440" s="434">
        <f>'BASE METAS)'!Y442</f>
        <v>3</v>
      </c>
      <c r="Z440" s="439" t="str">
        <f>'BASE METAS)'!Z442</f>
        <v>Expo emprendedores Tlalnepantla</v>
      </c>
      <c r="AA440" s="435" t="str">
        <f>'BASE METAS)'!AA442</f>
        <v>Exposición</v>
      </c>
      <c r="AB440" s="559">
        <f>'BASE METAS)'!AB442</f>
        <v>1</v>
      </c>
      <c r="AC440" s="584">
        <f>'BASE METAS)'!AC442</f>
        <v>0</v>
      </c>
      <c r="AD440" s="580">
        <f>'BASE METAS)'!AD442</f>
        <v>0</v>
      </c>
      <c r="AE440" s="671">
        <f>'BASE METAS)'!AE442</f>
        <v>1</v>
      </c>
      <c r="AF440" s="580">
        <f>'BASE METAS)'!AF442</f>
        <v>1</v>
      </c>
      <c r="AG440" s="671">
        <f>'BASE METAS)'!AG442</f>
        <v>0</v>
      </c>
      <c r="AH440" s="580">
        <f>'BASE METAS)'!AH442</f>
        <v>0</v>
      </c>
      <c r="AI440" s="671">
        <f>'BASE METAS)'!AI442</f>
        <v>0</v>
      </c>
      <c r="AJ440" s="580">
        <f>'BASE METAS)'!AJ442</f>
        <v>0</v>
      </c>
      <c r="AK440" s="191">
        <f>'BASE METAS)'!AK442</f>
        <v>1</v>
      </c>
      <c r="AL440" s="1037">
        <f>'BASE METAS)'!AL442</f>
        <v>3</v>
      </c>
      <c r="AM440" s="1002" t="str">
        <f>'BASE METAS)'!AM442</f>
        <v>Expo emprendedores</v>
      </c>
      <c r="AN440" s="1038" t="str">
        <f>'BASE METAS)'!AN442</f>
        <v>Mide el número de exposiciones</v>
      </c>
      <c r="AO440" s="1344" t="str">
        <f>'BASE METAS)'!AU442</f>
        <v>DESEMPEÑO</v>
      </c>
      <c r="AP440" s="1039" t="str">
        <f>'BASE METAS)'!AO442</f>
        <v>Número de exposiciones realizadas</v>
      </c>
      <c r="AQ440" s="1039" t="str">
        <f>'BASE METAS)'!AP442</f>
        <v xml:space="preserve"> Número de exposiciones programadas</v>
      </c>
      <c r="AR440" s="1039">
        <f>'BASE METAS)'!AQ442</f>
        <v>100</v>
      </c>
      <c r="AS440" s="1039" t="str">
        <f>'BASE METAS)'!AR442</f>
        <v>Exposición</v>
      </c>
      <c r="AT440" s="1265" t="str">
        <f>'BASE METAS)'!AS442</f>
        <v>EFICACIA</v>
      </c>
      <c r="AU440" s="1482">
        <f>'BASE METAS)'!BO442</f>
        <v>0</v>
      </c>
      <c r="AV440" s="964">
        <f>'BASE METAS)'!BQ442</f>
        <v>1</v>
      </c>
      <c r="AW440" s="965">
        <f>'BASE METAS)'!BR442</f>
        <v>0</v>
      </c>
      <c r="AX440" s="960">
        <f>'BASE METAS)'!BS442</f>
        <v>1</v>
      </c>
      <c r="AY440" s="960">
        <f>'BASE METAS)'!BT442</f>
        <v>0.6</v>
      </c>
      <c r="AZ440" s="965">
        <f>'BASE METAS)'!BU442</f>
        <v>0.4</v>
      </c>
      <c r="BA440" s="1041">
        <f>'BASE METAS)'!BV442</f>
        <v>0.6</v>
      </c>
      <c r="BB440" s="965">
        <f>'BASE METAS)'!BW442</f>
        <v>0.6</v>
      </c>
      <c r="BC440" s="960">
        <f>'BASE METAS)'!BX442</f>
        <v>0.4</v>
      </c>
      <c r="BD440" s="965">
        <f>'BASE METAS)'!BY442</f>
        <v>0.6</v>
      </c>
      <c r="BE440" s="965">
        <f>'BASE METAS)'!CG442</f>
        <v>0</v>
      </c>
      <c r="BF440" s="960">
        <f>'BASE METAS)'!CJ442</f>
        <v>0</v>
      </c>
      <c r="BG440" s="1352">
        <f>'BASE METAS)'!CK442</f>
        <v>0</v>
      </c>
      <c r="BH440" s="1">
        <f>'BASE METAS)'!CL442</f>
        <v>0</v>
      </c>
      <c r="BI440" s="1">
        <f>'BASE METAS)'!CM442</f>
        <v>0</v>
      </c>
      <c r="BJ440" s="1">
        <f>'BASE METAS)'!CN442</f>
        <v>0</v>
      </c>
      <c r="BK440" s="1">
        <f>'BASE METAS)'!CO442</f>
        <v>0</v>
      </c>
      <c r="BL440" s="1">
        <f>'BASE METAS)'!CP442</f>
        <v>0</v>
      </c>
      <c r="BM440" s="1">
        <f>'BASE METAS)'!CQ442</f>
        <v>0</v>
      </c>
      <c r="BN440" s="1">
        <f>'BASE METAS)'!CR442</f>
        <v>0</v>
      </c>
      <c r="BO440" s="1">
        <f>'BASE METAS)'!CS442</f>
        <v>0</v>
      </c>
      <c r="BP440" s="1">
        <f>'BASE METAS)'!CT442</f>
        <v>0</v>
      </c>
      <c r="BQ440" s="1">
        <f>'BASE METAS)'!CU442</f>
        <v>0</v>
      </c>
      <c r="BR440" s="1">
        <f>'BASE METAS)'!CV442</f>
        <v>0</v>
      </c>
      <c r="BS440" s="1">
        <f>'BASE METAS)'!CW442</f>
        <v>0</v>
      </c>
      <c r="BT440" s="1">
        <f>'BASE METAS)'!CX442</f>
        <v>0</v>
      </c>
      <c r="BU440" s="1">
        <f>'BASE METAS)'!FA442</f>
        <v>1</v>
      </c>
      <c r="BV440" s="1">
        <f>'BASE METAS)'!FB442</f>
        <v>0</v>
      </c>
      <c r="BW440" s="1">
        <f>'BASE METAS)'!FC442</f>
        <v>0</v>
      </c>
      <c r="BX440" s="1">
        <f>'BASE METAS)'!FD442</f>
        <v>0</v>
      </c>
      <c r="BY440" s="1">
        <f>'BASE METAS)'!FE442</f>
        <v>0</v>
      </c>
      <c r="BZ440" s="1" t="e">
        <f>'BASE METAS)'!FF442</f>
        <v>#DIV/0!</v>
      </c>
      <c r="CA440" s="1">
        <f>'BASE METAS)'!FG442</f>
        <v>0</v>
      </c>
      <c r="CB440" s="1">
        <f>'BASE METAS)'!FH442</f>
        <v>1</v>
      </c>
      <c r="CC440" s="1">
        <f>'BASE METAS)'!FI442</f>
        <v>0</v>
      </c>
      <c r="CD440" s="1">
        <f>'BASE METAS)'!FJ442</f>
        <v>1</v>
      </c>
      <c r="CE440" s="1">
        <f>'BASE METAS)'!FK442</f>
        <v>0</v>
      </c>
      <c r="CF440" s="1">
        <f>'BASE METAS)'!FL442</f>
        <v>0</v>
      </c>
      <c r="CG440" s="1">
        <f>'BASE METAS)'!FM442</f>
        <v>0</v>
      </c>
    </row>
    <row r="441" spans="1:85" ht="38.25" x14ac:dyDescent="0.2">
      <c r="A441" s="1">
        <f>'BASE METAS)'!A443</f>
        <v>0</v>
      </c>
      <c r="B441" s="7156"/>
      <c r="C441" s="7154"/>
      <c r="D441" s="5685"/>
      <c r="E441" s="7145"/>
      <c r="F441" s="7104"/>
      <c r="G441" s="7104"/>
      <c r="H441" s="5707"/>
      <c r="I441" s="5707"/>
      <c r="J441" s="5707"/>
      <c r="K441" s="5707"/>
      <c r="L441" s="5707"/>
      <c r="M441" s="5707"/>
      <c r="N441" s="5698"/>
      <c r="O441" s="5707"/>
      <c r="P441" s="7185"/>
      <c r="Q441" s="5698"/>
      <c r="R441" s="5698"/>
      <c r="S441" s="5698"/>
      <c r="T441" s="5698"/>
      <c r="U441" s="7730"/>
      <c r="V441" s="5698"/>
      <c r="W441" s="5695"/>
      <c r="X441" s="7156"/>
      <c r="Y441" s="436">
        <f>'BASE METAS)'!Y443</f>
        <v>4</v>
      </c>
      <c r="Z441" s="439" t="str">
        <f>'BASE METAS)'!Z443</f>
        <v>Atender, orientar y capacitar mediante la incubadora de negocios a ciudadanos tlalnepantlenses</v>
      </c>
      <c r="AA441" s="437" t="str">
        <f>'BASE METAS)'!AA443</f>
        <v>Beneficiario</v>
      </c>
      <c r="AB441" s="559">
        <f>'BASE METAS)'!AB443</f>
        <v>600</v>
      </c>
      <c r="AC441" s="584">
        <f>'BASE METAS)'!AC443</f>
        <v>150</v>
      </c>
      <c r="AD441" s="580">
        <f>'BASE METAS)'!AD443</f>
        <v>0.25</v>
      </c>
      <c r="AE441" s="671">
        <f>'BASE METAS)'!AE443</f>
        <v>150</v>
      </c>
      <c r="AF441" s="580">
        <f>'BASE METAS)'!AF443</f>
        <v>0.25</v>
      </c>
      <c r="AG441" s="671">
        <f>'BASE METAS)'!AG443</f>
        <v>150</v>
      </c>
      <c r="AH441" s="580">
        <f>'BASE METAS)'!AH443</f>
        <v>0.25</v>
      </c>
      <c r="AI441" s="671">
        <f>'BASE METAS)'!AI443</f>
        <v>150</v>
      </c>
      <c r="AJ441" s="580">
        <f>'BASE METAS)'!AJ443</f>
        <v>0.25</v>
      </c>
      <c r="AK441" s="191">
        <f>'BASE METAS)'!AK443</f>
        <v>1</v>
      </c>
      <c r="AL441" s="1037">
        <f>'BASE METAS)'!AL443</f>
        <v>4</v>
      </c>
      <c r="AM441" s="1002" t="str">
        <f>'BASE METAS)'!AM443</f>
        <v xml:space="preserve">Atender, orientar y capacitar mediante la incubadora de negocios </v>
      </c>
      <c r="AN441" s="1039" t="str">
        <f>'BASE METAS)'!AN443</f>
        <v>Mide el número de beneficiarios</v>
      </c>
      <c r="AO441" s="1344" t="str">
        <f>'BASE METAS)'!AU443</f>
        <v>DESEMPEÑO</v>
      </c>
      <c r="AP441" s="1039" t="str">
        <f>'BASE METAS)'!AO443</f>
        <v>Número de beneficiarios atendidos</v>
      </c>
      <c r="AQ441" s="1039" t="str">
        <f>'BASE METAS)'!AP443</f>
        <v xml:space="preserve"> Número de beneficiarios objetivo</v>
      </c>
      <c r="AR441" s="1039">
        <f>'BASE METAS)'!AQ443</f>
        <v>100</v>
      </c>
      <c r="AS441" s="1039" t="str">
        <f>'BASE METAS)'!AR443</f>
        <v>Beneficiario</v>
      </c>
      <c r="AT441" s="1265" t="str">
        <f>'BASE METAS)'!AS443</f>
        <v>EFICACIA</v>
      </c>
      <c r="AU441" s="1482">
        <f>'BASE METAS)'!BO443</f>
        <v>0</v>
      </c>
      <c r="AV441" s="964">
        <f>'BASE METAS)'!BQ443</f>
        <v>600</v>
      </c>
      <c r="AW441" s="1352">
        <f>'BASE METAS)'!BR443</f>
        <v>0</v>
      </c>
      <c r="AX441" s="960">
        <f>'BASE METAS)'!BS443</f>
        <v>150</v>
      </c>
      <c r="AY441" s="960">
        <f>'BASE METAS)'!BT443</f>
        <v>243</v>
      </c>
      <c r="AZ441" s="1352">
        <f>'BASE METAS)'!BU443</f>
        <v>-93</v>
      </c>
      <c r="BA441" s="960">
        <f>'BASE METAS)'!BV443</f>
        <v>1.62</v>
      </c>
      <c r="BB441" s="965">
        <f>'BASE METAS)'!BW443</f>
        <v>393</v>
      </c>
      <c r="BC441" s="960">
        <f>'BASE METAS)'!BX443</f>
        <v>207</v>
      </c>
      <c r="BD441" s="1352">
        <f>'BASE METAS)'!BY443</f>
        <v>0.65500000000000003</v>
      </c>
      <c r="BE441" s="1352">
        <f>'BASE METAS)'!CG443</f>
        <v>150</v>
      </c>
      <c r="BF441" s="960">
        <f>'BASE METAS)'!CJ443</f>
        <v>0</v>
      </c>
      <c r="BG441" s="961">
        <f>'BASE METAS)'!CK443</f>
        <v>0</v>
      </c>
      <c r="BH441" s="1">
        <f>'BASE METAS)'!CL443</f>
        <v>0</v>
      </c>
      <c r="BI441" s="1">
        <f>'BASE METAS)'!CM443</f>
        <v>50</v>
      </c>
      <c r="BJ441" s="1">
        <f>'BASE METAS)'!CN443</f>
        <v>50</v>
      </c>
      <c r="BK441" s="1">
        <f>'BASE METAS)'!CO443</f>
        <v>50</v>
      </c>
      <c r="BL441" s="1">
        <f>'BASE METAS)'!CP443</f>
        <v>0</v>
      </c>
      <c r="BM441" s="1">
        <f>'BASE METAS)'!CQ443</f>
        <v>0</v>
      </c>
      <c r="BN441" s="1">
        <f>'BASE METAS)'!CR443</f>
        <v>0</v>
      </c>
      <c r="BO441" s="1">
        <f>'BASE METAS)'!CS443</f>
        <v>0</v>
      </c>
      <c r="BP441" s="1">
        <f>'BASE METAS)'!CT443</f>
        <v>0</v>
      </c>
      <c r="BQ441" s="1">
        <f>'BASE METAS)'!CU443</f>
        <v>0</v>
      </c>
      <c r="BR441" s="1">
        <f>'BASE METAS)'!CV443</f>
        <v>0</v>
      </c>
      <c r="BS441" s="1">
        <f>'BASE METAS)'!CW443</f>
        <v>0</v>
      </c>
      <c r="BT441" s="1">
        <f>'BASE METAS)'!CX443</f>
        <v>0</v>
      </c>
      <c r="BU441" s="1">
        <f>'BASE METAS)'!FA443</f>
        <v>600</v>
      </c>
      <c r="BV441" s="1">
        <f>'BASE METAS)'!FB443</f>
        <v>0</v>
      </c>
      <c r="BW441" s="1">
        <f>'BASE METAS)'!FC443</f>
        <v>0</v>
      </c>
      <c r="BX441" s="1">
        <f>'BASE METAS)'!FD443</f>
        <v>0</v>
      </c>
      <c r="BY441" s="1">
        <f>'BASE METAS)'!FE443</f>
        <v>0</v>
      </c>
      <c r="BZ441" s="1" t="e">
        <f>'BASE METAS)'!FF443</f>
        <v>#DIV/0!</v>
      </c>
      <c r="CA441" s="1">
        <f>'BASE METAS)'!FG443</f>
        <v>150</v>
      </c>
      <c r="CB441" s="1">
        <f>'BASE METAS)'!FH443</f>
        <v>450</v>
      </c>
      <c r="CC441" s="1">
        <f>'BASE METAS)'!FI443</f>
        <v>0.25</v>
      </c>
      <c r="CD441" s="1">
        <f>'BASE METAS)'!FJ443</f>
        <v>600</v>
      </c>
      <c r="CE441" s="1">
        <f>'BASE METAS)'!FK443</f>
        <v>0</v>
      </c>
      <c r="CF441" s="1">
        <f>'BASE METAS)'!FL443</f>
        <v>100</v>
      </c>
      <c r="CG441" s="1">
        <f>'BASE METAS)'!FM443</f>
        <v>115</v>
      </c>
    </row>
    <row r="442" spans="1:85" ht="38.25" x14ac:dyDescent="0.2">
      <c r="A442" s="1">
        <f>'BASE METAS)'!A444</f>
        <v>0</v>
      </c>
      <c r="B442" s="7156"/>
      <c r="C442" s="7154"/>
      <c r="D442" s="5685"/>
      <c r="E442" s="7145"/>
      <c r="F442" s="7104"/>
      <c r="G442" s="7104"/>
      <c r="H442" s="5707"/>
      <c r="I442" s="5707"/>
      <c r="J442" s="5707"/>
      <c r="K442" s="5707"/>
      <c r="L442" s="5707"/>
      <c r="M442" s="5707"/>
      <c r="N442" s="5698"/>
      <c r="O442" s="5707"/>
      <c r="P442" s="7185"/>
      <c r="Q442" s="5698"/>
      <c r="R442" s="5698"/>
      <c r="S442" s="5698"/>
      <c r="T442" s="5698"/>
      <c r="U442" s="7730"/>
      <c r="V442" s="5698"/>
      <c r="W442" s="5695"/>
      <c r="X442" s="7156"/>
      <c r="Y442" s="436">
        <f>'BASE METAS)'!Y444</f>
        <v>5</v>
      </c>
      <c r="Z442" s="439" t="str">
        <f>'BASE METAS)'!Z444</f>
        <v>Proyectos en preincubación</v>
      </c>
      <c r="AA442" s="437" t="str">
        <f>'BASE METAS)'!AA444</f>
        <v>Proyecto</v>
      </c>
      <c r="AB442" s="559">
        <f>'BASE METAS)'!AB444</f>
        <v>50</v>
      </c>
      <c r="AC442" s="584">
        <f>'BASE METAS)'!AC444</f>
        <v>10</v>
      </c>
      <c r="AD442" s="580">
        <f>'BASE METAS)'!AD444</f>
        <v>0.2</v>
      </c>
      <c r="AE442" s="671">
        <f>'BASE METAS)'!AE444</f>
        <v>20</v>
      </c>
      <c r="AF442" s="580">
        <f>'BASE METAS)'!AF444</f>
        <v>0.4</v>
      </c>
      <c r="AG442" s="671">
        <f>'BASE METAS)'!AG444</f>
        <v>10</v>
      </c>
      <c r="AH442" s="580">
        <f>'BASE METAS)'!AH444</f>
        <v>0.2</v>
      </c>
      <c r="AI442" s="671">
        <f>'BASE METAS)'!AI444</f>
        <v>10</v>
      </c>
      <c r="AJ442" s="580">
        <f>'BASE METAS)'!AJ444</f>
        <v>0.2</v>
      </c>
      <c r="AK442" s="191">
        <f>'BASE METAS)'!AK444</f>
        <v>1</v>
      </c>
      <c r="AL442" s="1037">
        <f>'BASE METAS)'!AL444</f>
        <v>5</v>
      </c>
      <c r="AM442" s="1002" t="str">
        <f>'BASE METAS)'!AM444</f>
        <v>Proyectos en preincubación</v>
      </c>
      <c r="AN442" s="1038" t="str">
        <f>'BASE METAS)'!AN444</f>
        <v>Mide el número de proyectos preincubados</v>
      </c>
      <c r="AO442" s="1344" t="str">
        <f>'BASE METAS)'!AU444</f>
        <v>DESEMPEÑO</v>
      </c>
      <c r="AP442" s="1039" t="str">
        <f>'BASE METAS)'!AO444</f>
        <v>Número de proyectos preincubados</v>
      </c>
      <c r="AQ442" s="1039" t="str">
        <f>'BASE METAS)'!AP444</f>
        <v xml:space="preserve"> Número de proyectos objetivo</v>
      </c>
      <c r="AR442" s="1039">
        <f>'BASE METAS)'!AQ444</f>
        <v>100</v>
      </c>
      <c r="AS442" s="1039" t="str">
        <f>'BASE METAS)'!AR444</f>
        <v>Proyecto</v>
      </c>
      <c r="AT442" s="1265" t="str">
        <f>'BASE METAS)'!AS444</f>
        <v>EFICACIA</v>
      </c>
      <c r="AU442" s="1482">
        <f>'BASE METAS)'!BO444</f>
        <v>0</v>
      </c>
      <c r="AV442" s="964">
        <f>'BASE METAS)'!BQ444</f>
        <v>50</v>
      </c>
      <c r="AW442" s="960">
        <f>'BASE METAS)'!BR444</f>
        <v>0</v>
      </c>
      <c r="AX442" s="960">
        <f>'BASE METAS)'!BS444</f>
        <v>20</v>
      </c>
      <c r="AY442" s="960">
        <f>'BASE METAS)'!BT444</f>
        <v>30</v>
      </c>
      <c r="AZ442" s="1352">
        <f>'BASE METAS)'!BU444</f>
        <v>-10</v>
      </c>
      <c r="BA442" s="960">
        <f>'BASE METAS)'!BV444</f>
        <v>1.5</v>
      </c>
      <c r="BB442" s="960">
        <f>'BASE METAS)'!BW444</f>
        <v>40</v>
      </c>
      <c r="BC442" s="960">
        <f>'BASE METAS)'!BX444</f>
        <v>10</v>
      </c>
      <c r="BD442" s="960">
        <f>'BASE METAS)'!BY444</f>
        <v>0.8</v>
      </c>
      <c r="BE442" s="960">
        <f>'BASE METAS)'!CG444</f>
        <v>10</v>
      </c>
      <c r="BF442" s="965">
        <f>'BASE METAS)'!CJ444</f>
        <v>0</v>
      </c>
      <c r="BG442" s="961">
        <f>'BASE METAS)'!CK444</f>
        <v>0</v>
      </c>
      <c r="BH442" s="1">
        <f>'BASE METAS)'!CL444</f>
        <v>0</v>
      </c>
      <c r="BI442" s="1">
        <f>'BASE METAS)'!CM444</f>
        <v>0</v>
      </c>
      <c r="BJ442" s="1">
        <f>'BASE METAS)'!CN444</f>
        <v>5</v>
      </c>
      <c r="BK442" s="1">
        <f>'BASE METAS)'!CO444</f>
        <v>5</v>
      </c>
      <c r="BL442" s="1">
        <f>'BASE METAS)'!CP444</f>
        <v>0</v>
      </c>
      <c r="BM442" s="1">
        <f>'BASE METAS)'!CQ444</f>
        <v>0</v>
      </c>
      <c r="BN442" s="1">
        <f>'BASE METAS)'!CR444</f>
        <v>0</v>
      </c>
      <c r="BO442" s="1">
        <f>'BASE METAS)'!CS444</f>
        <v>0</v>
      </c>
      <c r="BP442" s="1">
        <f>'BASE METAS)'!CT444</f>
        <v>0</v>
      </c>
      <c r="BQ442" s="1">
        <f>'BASE METAS)'!CU444</f>
        <v>0</v>
      </c>
      <c r="BR442" s="1">
        <f>'BASE METAS)'!CV444</f>
        <v>0</v>
      </c>
      <c r="BS442" s="1">
        <f>'BASE METAS)'!CW444</f>
        <v>0</v>
      </c>
      <c r="BT442" s="1">
        <f>'BASE METAS)'!CX444</f>
        <v>0</v>
      </c>
      <c r="BU442" s="1">
        <f>'BASE METAS)'!FA444</f>
        <v>50</v>
      </c>
      <c r="BV442" s="1">
        <f>'BASE METAS)'!FB444</f>
        <v>0</v>
      </c>
      <c r="BW442" s="1">
        <f>'BASE METAS)'!FC444</f>
        <v>10</v>
      </c>
      <c r="BX442" s="1">
        <f>'BASE METAS)'!FD444</f>
        <v>10</v>
      </c>
      <c r="BY442" s="1">
        <f>'BASE METAS)'!FE444</f>
        <v>0</v>
      </c>
      <c r="BZ442" s="1">
        <f>'BASE METAS)'!FF444</f>
        <v>1</v>
      </c>
      <c r="CA442" s="1">
        <f>'BASE METAS)'!FG444</f>
        <v>20</v>
      </c>
      <c r="CB442" s="1">
        <f>'BASE METAS)'!FH444</f>
        <v>30</v>
      </c>
      <c r="CC442" s="1">
        <f>'BASE METAS)'!FI444</f>
        <v>0.4</v>
      </c>
      <c r="CD442" s="1">
        <f>'BASE METAS)'!FJ444</f>
        <v>50</v>
      </c>
      <c r="CE442" s="1">
        <f>'BASE METAS)'!FK444</f>
        <v>0</v>
      </c>
      <c r="CF442" s="1">
        <f>'BASE METAS)'!FL444</f>
        <v>10</v>
      </c>
      <c r="CG442" s="1">
        <f>'BASE METAS)'!FM444</f>
        <v>10</v>
      </c>
    </row>
    <row r="443" spans="1:85" ht="38.25" x14ac:dyDescent="0.2">
      <c r="A443" s="1">
        <f>'BASE METAS)'!A445</f>
        <v>0</v>
      </c>
      <c r="B443" s="7156"/>
      <c r="C443" s="7154"/>
      <c r="D443" s="5686"/>
      <c r="E443" s="7103"/>
      <c r="F443" s="7105"/>
      <c r="G443" s="7105"/>
      <c r="H443" s="5708"/>
      <c r="I443" s="5708"/>
      <c r="J443" s="5708"/>
      <c r="K443" s="5708"/>
      <c r="L443" s="5708"/>
      <c r="M443" s="5708"/>
      <c r="N443" s="5699"/>
      <c r="O443" s="5708"/>
      <c r="P443" s="7124"/>
      <c r="Q443" s="5699"/>
      <c r="R443" s="5699"/>
      <c r="S443" s="5699"/>
      <c r="T443" s="5699"/>
      <c r="U443" s="7731"/>
      <c r="V443" s="5699"/>
      <c r="W443" s="5696"/>
      <c r="X443" s="7156"/>
      <c r="Y443" s="444">
        <f>'BASE METAS)'!Y445</f>
        <v>6</v>
      </c>
      <c r="Z443" s="445" t="str">
        <f>'BASE METAS)'!Z445</f>
        <v>Establecer fuentes de financiamiento para emprendedores</v>
      </c>
      <c r="AA443" s="446" t="str">
        <f>'BASE METAS)'!AA445</f>
        <v>Fuentes</v>
      </c>
      <c r="AB443" s="567">
        <f>'BASE METAS)'!AB445</f>
        <v>4</v>
      </c>
      <c r="AC443" s="672">
        <f>'BASE METAS)'!AC445</f>
        <v>1</v>
      </c>
      <c r="AD443" s="588">
        <f>'BASE METAS)'!AD445</f>
        <v>0.25</v>
      </c>
      <c r="AE443" s="673">
        <f>'BASE METAS)'!AE445</f>
        <v>1</v>
      </c>
      <c r="AF443" s="588">
        <f>'BASE METAS)'!AF445</f>
        <v>0.25</v>
      </c>
      <c r="AG443" s="673">
        <f>'BASE METAS)'!AG445</f>
        <v>2</v>
      </c>
      <c r="AH443" s="588">
        <f>'BASE METAS)'!AH445</f>
        <v>0.5</v>
      </c>
      <c r="AI443" s="673">
        <f>'BASE METAS)'!AI445</f>
        <v>0</v>
      </c>
      <c r="AJ443" s="588">
        <f>'BASE METAS)'!AJ445</f>
        <v>0</v>
      </c>
      <c r="AK443" s="191">
        <f>'BASE METAS)'!AK445</f>
        <v>1</v>
      </c>
      <c r="AL443" s="1037">
        <f>'BASE METAS)'!AL445</f>
        <v>6</v>
      </c>
      <c r="AM443" s="1002" t="str">
        <f>'BASE METAS)'!AM445</f>
        <v>Fuentes de financiamiento para emprendedores</v>
      </c>
      <c r="AN443" s="1038" t="str">
        <f>'BASE METAS)'!AN445</f>
        <v>Mide el número de fuentes de financiamiento</v>
      </c>
      <c r="AO443" s="1344" t="str">
        <f>'BASE METAS)'!AU445</f>
        <v>DESEMPEÑO</v>
      </c>
      <c r="AP443" s="1039" t="str">
        <f>'BASE METAS)'!AO445</f>
        <v xml:space="preserve">Número de fuentes de financiamiento establecidos </v>
      </c>
      <c r="AQ443" s="1039" t="str">
        <f>'BASE METAS)'!AP445</f>
        <v>Número de fuentes de financiamiento programados</v>
      </c>
      <c r="AR443" s="1039">
        <f>'BASE METAS)'!AQ445</f>
        <v>100</v>
      </c>
      <c r="AS443" s="1039" t="str">
        <f>'BASE METAS)'!AR445</f>
        <v>Fuentes</v>
      </c>
      <c r="AT443" s="1265" t="str">
        <f>'BASE METAS)'!AS445</f>
        <v>EFICACIA</v>
      </c>
      <c r="AU443" s="1482">
        <f>'BASE METAS)'!BO445</f>
        <v>0</v>
      </c>
      <c r="AV443" s="964">
        <f>'BASE METAS)'!BQ445</f>
        <v>4</v>
      </c>
      <c r="AW443" s="965">
        <f>'BASE METAS)'!BR445</f>
        <v>0</v>
      </c>
      <c r="AX443" s="965">
        <f>'BASE METAS)'!BS445</f>
        <v>1</v>
      </c>
      <c r="AY443" s="960">
        <f>'BASE METAS)'!BT445</f>
        <v>2</v>
      </c>
      <c r="AZ443" s="960">
        <f>'BASE METAS)'!BU445</f>
        <v>-1</v>
      </c>
      <c r="BA443" s="960">
        <f>'BASE METAS)'!BV445</f>
        <v>2</v>
      </c>
      <c r="BB443" s="960">
        <f>'BASE METAS)'!BW445</f>
        <v>3</v>
      </c>
      <c r="BC443" s="960">
        <f>'BASE METAS)'!BX445</f>
        <v>1</v>
      </c>
      <c r="BD443" s="960">
        <f>'BASE METAS)'!BY445</f>
        <v>0.75</v>
      </c>
      <c r="BE443" s="960">
        <f>'BASE METAS)'!CG445</f>
        <v>1</v>
      </c>
      <c r="BF443" s="960">
        <f>'BASE METAS)'!CJ445</f>
        <v>0</v>
      </c>
      <c r="BG443" s="961">
        <f>'BASE METAS)'!CK445</f>
        <v>0</v>
      </c>
      <c r="BH443" s="1">
        <f>'BASE METAS)'!CL445</f>
        <v>0</v>
      </c>
      <c r="BI443" s="1">
        <f>'BASE METAS)'!CM445</f>
        <v>0</v>
      </c>
      <c r="BJ443" s="1">
        <f>'BASE METAS)'!CN445</f>
        <v>0</v>
      </c>
      <c r="BK443" s="1">
        <f>'BASE METAS)'!CO445</f>
        <v>1</v>
      </c>
      <c r="BL443" s="1">
        <f>'BASE METAS)'!CP445</f>
        <v>0</v>
      </c>
      <c r="BM443" s="1">
        <f>'BASE METAS)'!CQ445</f>
        <v>0</v>
      </c>
      <c r="BN443" s="1">
        <f>'BASE METAS)'!CR445</f>
        <v>0</v>
      </c>
      <c r="BO443" s="1">
        <f>'BASE METAS)'!CS445</f>
        <v>0</v>
      </c>
      <c r="BP443" s="1">
        <f>'BASE METAS)'!CT445</f>
        <v>0</v>
      </c>
      <c r="BQ443" s="1">
        <f>'BASE METAS)'!CU445</f>
        <v>0</v>
      </c>
      <c r="BR443" s="1">
        <f>'BASE METAS)'!CV445</f>
        <v>0</v>
      </c>
      <c r="BS443" s="1">
        <f>'BASE METAS)'!CW445</f>
        <v>0</v>
      </c>
      <c r="BT443" s="1">
        <f>'BASE METAS)'!CX445</f>
        <v>0</v>
      </c>
      <c r="BU443" s="1">
        <f>'BASE METAS)'!FA445</f>
        <v>4</v>
      </c>
      <c r="BV443" s="1">
        <f>'BASE METAS)'!FB445</f>
        <v>0</v>
      </c>
      <c r="BW443" s="1">
        <f>'BASE METAS)'!FC445</f>
        <v>1</v>
      </c>
      <c r="BX443" s="1">
        <f>'BASE METAS)'!FD445</f>
        <v>1</v>
      </c>
      <c r="BY443" s="1">
        <f>'BASE METAS)'!FE445</f>
        <v>0</v>
      </c>
      <c r="BZ443" s="1">
        <f>'BASE METAS)'!FF445</f>
        <v>1</v>
      </c>
      <c r="CA443" s="1">
        <f>'BASE METAS)'!FG445</f>
        <v>2</v>
      </c>
      <c r="CB443" s="1">
        <f>'BASE METAS)'!FH445</f>
        <v>2</v>
      </c>
      <c r="CC443" s="1">
        <f>'BASE METAS)'!FI445</f>
        <v>0.5</v>
      </c>
      <c r="CD443" s="1">
        <f>'BASE METAS)'!FJ445</f>
        <v>4</v>
      </c>
      <c r="CE443" s="1">
        <f>'BASE METAS)'!FK445</f>
        <v>0</v>
      </c>
      <c r="CF443" s="1">
        <f>'BASE METAS)'!FL445</f>
        <v>0</v>
      </c>
      <c r="CG443" s="1">
        <f>'BASE METAS)'!FM445</f>
        <v>1</v>
      </c>
    </row>
    <row r="444" spans="1:85" ht="12.75" customHeight="1" x14ac:dyDescent="0.2">
      <c r="A444" s="1">
        <f>'BASE METAS)'!A446</f>
        <v>0</v>
      </c>
      <c r="B444" s="1">
        <f>'BASE METAS)'!B446</f>
        <v>0</v>
      </c>
      <c r="C444" s="1">
        <f>'BASE METAS)'!C446</f>
        <v>0</v>
      </c>
      <c r="D444" s="1">
        <f>'BASE METAS)'!D446</f>
        <v>0</v>
      </c>
      <c r="E444" s="5">
        <f>'BASE METAS)'!E446</f>
        <v>0</v>
      </c>
      <c r="F444" s="3">
        <f>'BASE METAS)'!F446</f>
        <v>0</v>
      </c>
      <c r="G444" s="3">
        <f>'BASE METAS)'!G446</f>
        <v>0</v>
      </c>
      <c r="H444" s="3">
        <f>'BASE METAS)'!H446</f>
        <v>0</v>
      </c>
      <c r="I444" s="3">
        <f>'BASE METAS)'!I446</f>
        <v>0</v>
      </c>
      <c r="J444" s="7148" t="str">
        <f>'BASE METAS)'!J446</f>
        <v>TOTAL</v>
      </c>
      <c r="K444" s="7148"/>
      <c r="L444" s="7148"/>
      <c r="M444" s="7148"/>
      <c r="N444" s="1362">
        <f>'BASE METAS)'!N446</f>
        <v>0</v>
      </c>
      <c r="O444" s="1362">
        <f>'BASE METAS)'!O446</f>
        <v>0</v>
      </c>
      <c r="P444" s="1362">
        <f>'BASE METAS)'!P446</f>
        <v>0</v>
      </c>
      <c r="Q444" s="1362">
        <f>'BASE METAS)'!Q446</f>
        <v>0</v>
      </c>
      <c r="R444" s="1362">
        <f>'BASE METAS)'!R446</f>
        <v>0</v>
      </c>
      <c r="S444" s="1362">
        <f>'BASE METAS)'!S446</f>
        <v>0</v>
      </c>
      <c r="T444" s="1362">
        <f>'BASE METAS)'!T446</f>
        <v>0</v>
      </c>
      <c r="U444" s="922">
        <f>'BASE METAS)'!U446</f>
        <v>0</v>
      </c>
      <c r="V444" s="1362">
        <f>'BASE METAS)'!V446</f>
        <v>0</v>
      </c>
      <c r="W444" s="19">
        <f>'BASE METAS)'!W446</f>
        <v>52688435.870000005</v>
      </c>
      <c r="X444" s="5">
        <f>'BASE METAS)'!X446</f>
        <v>0</v>
      </c>
      <c r="Y444" s="1">
        <f>'BASE METAS)'!Y446</f>
        <v>0</v>
      </c>
      <c r="Z444" s="1">
        <f>'BASE METAS)'!Z446</f>
        <v>0</v>
      </c>
      <c r="AA444" s="1">
        <f>'BASE METAS)'!AA446</f>
        <v>0</v>
      </c>
      <c r="AB444" s="1">
        <f>'BASE METAS)'!AB446</f>
        <v>0</v>
      </c>
      <c r="AC444" s="1">
        <f>'BASE METAS)'!AC446</f>
        <v>0</v>
      </c>
      <c r="AD444" s="1">
        <f>'BASE METAS)'!AD446</f>
        <v>0</v>
      </c>
      <c r="AE444" s="1">
        <f>'BASE METAS)'!AE446</f>
        <v>0</v>
      </c>
      <c r="AF444" s="1">
        <f>'BASE METAS)'!AF446</f>
        <v>0</v>
      </c>
      <c r="AG444" s="1">
        <f>'BASE METAS)'!AG446</f>
        <v>0</v>
      </c>
      <c r="AH444" s="1">
        <f>'BASE METAS)'!AH446</f>
        <v>0</v>
      </c>
      <c r="AI444" s="1">
        <f>'BASE METAS)'!AI446</f>
        <v>0</v>
      </c>
      <c r="AJ444" s="1">
        <f>'BASE METAS)'!AJ446</f>
        <v>0</v>
      </c>
      <c r="AK444" s="1">
        <f>'BASE METAS)'!AK446</f>
        <v>0</v>
      </c>
      <c r="AL444" s="934">
        <f>'BASE METAS)'!AL446</f>
        <v>0</v>
      </c>
      <c r="AM444" s="1">
        <f>'BASE METAS)'!AM446</f>
        <v>0</v>
      </c>
      <c r="AN444" s="1">
        <f>'BASE METAS)'!AN446</f>
        <v>0</v>
      </c>
      <c r="AO444" s="1">
        <f>'BASE METAS)'!AU446</f>
        <v>0</v>
      </c>
      <c r="AP444" s="1">
        <f>'BASE METAS)'!AO446</f>
        <v>0</v>
      </c>
      <c r="AQ444" s="1">
        <f>'BASE METAS)'!AP446</f>
        <v>0</v>
      </c>
      <c r="AR444" s="1">
        <f>'BASE METAS)'!AQ446</f>
        <v>0</v>
      </c>
      <c r="AS444" s="1">
        <f>'BASE METAS)'!AR446</f>
        <v>0</v>
      </c>
      <c r="AT444" s="1">
        <f>'BASE METAS)'!AS446</f>
        <v>0</v>
      </c>
      <c r="AU444" s="1479">
        <f>'BASE METAS)'!BO446</f>
        <v>0</v>
      </c>
      <c r="AV444" s="967">
        <f>'BASE METAS)'!BQ446</f>
        <v>0</v>
      </c>
      <c r="AW444" s="1352">
        <f>'BASE METAS)'!BR446</f>
        <v>0</v>
      </c>
      <c r="AX444" s="965">
        <f>'BASE METAS)'!BS446</f>
        <v>0</v>
      </c>
      <c r="AY444" s="960">
        <f>'BASE METAS)'!BT446</f>
        <v>0</v>
      </c>
      <c r="AZ444" s="1352">
        <f>'BASE METAS)'!BU446</f>
        <v>0</v>
      </c>
      <c r="BA444" s="960">
        <f>'BASE METAS)'!BV446</f>
        <v>0</v>
      </c>
      <c r="BB444" s="960">
        <f>'BASE METAS)'!BW446</f>
        <v>0</v>
      </c>
      <c r="BC444" s="960">
        <f>'BASE METAS)'!BX446</f>
        <v>0</v>
      </c>
      <c r="BD444" s="1352">
        <f>'BASE METAS)'!BY446</f>
        <v>0</v>
      </c>
      <c r="BE444" s="1352">
        <f>'BASE METAS)'!CG446</f>
        <v>0</v>
      </c>
      <c r="BF444" s="960">
        <f>'BASE METAS)'!CJ446</f>
        <v>0</v>
      </c>
      <c r="BG444" s="1352">
        <f>'BASE METAS)'!CK446</f>
        <v>0</v>
      </c>
      <c r="BH444" s="1">
        <f>'BASE METAS)'!CL446</f>
        <v>0</v>
      </c>
      <c r="BI444" s="1">
        <f>'BASE METAS)'!CM446</f>
        <v>0</v>
      </c>
      <c r="BJ444" s="1">
        <f>'BASE METAS)'!CN446</f>
        <v>0</v>
      </c>
      <c r="BK444" s="1">
        <f>'BASE METAS)'!CO446</f>
        <v>0</v>
      </c>
      <c r="BL444" s="1">
        <f>'BASE METAS)'!CP446</f>
        <v>0</v>
      </c>
      <c r="BM444" s="1">
        <f>'BASE METAS)'!CQ446</f>
        <v>0</v>
      </c>
      <c r="BN444" s="1">
        <f>'BASE METAS)'!CR446</f>
        <v>0</v>
      </c>
      <c r="BO444" s="1">
        <f>'BASE METAS)'!CS446</f>
        <v>0</v>
      </c>
      <c r="BP444" s="1">
        <f>'BASE METAS)'!CT446</f>
        <v>0</v>
      </c>
      <c r="BQ444" s="1">
        <f>'BASE METAS)'!CU446</f>
        <v>0</v>
      </c>
      <c r="BR444" s="1">
        <f>'BASE METAS)'!CV446</f>
        <v>0</v>
      </c>
      <c r="BS444" s="1">
        <f>'BASE METAS)'!CW446</f>
        <v>0</v>
      </c>
      <c r="BT444" s="1">
        <f>'BASE METAS)'!CX446</f>
        <v>0</v>
      </c>
      <c r="BU444" s="1">
        <f>'BASE METAS)'!FA446</f>
        <v>0</v>
      </c>
      <c r="BV444" s="1">
        <f>'BASE METAS)'!FB446</f>
        <v>0</v>
      </c>
      <c r="BW444" s="1">
        <f>'BASE METAS)'!FC446</f>
        <v>0</v>
      </c>
      <c r="BX444" s="1">
        <f>'BASE METAS)'!FD446</f>
        <v>0</v>
      </c>
      <c r="BY444" s="1">
        <f>'BASE METAS)'!FE446</f>
        <v>0</v>
      </c>
      <c r="BZ444" s="1">
        <f>'BASE METAS)'!FF446</f>
        <v>0</v>
      </c>
      <c r="CA444" s="1">
        <f>'BASE METAS)'!FG446</f>
        <v>0</v>
      </c>
      <c r="CB444" s="1">
        <f>'BASE METAS)'!FH446</f>
        <v>0</v>
      </c>
      <c r="CC444" s="1">
        <f>'BASE METAS)'!FI446</f>
        <v>0</v>
      </c>
      <c r="CD444" s="1">
        <f>'BASE METAS)'!FJ446</f>
        <v>0</v>
      </c>
      <c r="CE444" s="1">
        <f>'BASE METAS)'!FK446</f>
        <v>0</v>
      </c>
      <c r="CF444" s="1">
        <f>'BASE METAS)'!FL446</f>
        <v>0</v>
      </c>
      <c r="CG444" s="1">
        <f>'BASE METAS)'!FM446</f>
        <v>0</v>
      </c>
    </row>
    <row r="445" spans="1:85" ht="12.75" x14ac:dyDescent="0.2">
      <c r="A445" s="1">
        <f>'BASE METAS)'!A447</f>
        <v>0</v>
      </c>
      <c r="B445" s="1">
        <f>'BASE METAS)'!B447</f>
        <v>0</v>
      </c>
      <c r="C445" s="1">
        <f>'BASE METAS)'!C447</f>
        <v>0</v>
      </c>
      <c r="D445" s="1">
        <f>'BASE METAS)'!D447</f>
        <v>0</v>
      </c>
      <c r="E445" s="5">
        <f>'BASE METAS)'!E447</f>
        <v>0</v>
      </c>
      <c r="F445" s="3">
        <f>'BASE METAS)'!F447</f>
        <v>0</v>
      </c>
      <c r="G445" s="3">
        <f>'BASE METAS)'!G447</f>
        <v>0</v>
      </c>
      <c r="H445" s="3">
        <f>'BASE METAS)'!H447</f>
        <v>0</v>
      </c>
      <c r="I445" s="3">
        <f>'BASE METAS)'!I447</f>
        <v>0</v>
      </c>
      <c r="J445" s="3">
        <f>'BASE METAS)'!J447</f>
        <v>0</v>
      </c>
      <c r="K445" s="3">
        <f>'BASE METAS)'!K447</f>
        <v>0</v>
      </c>
      <c r="L445" s="3">
        <f>'BASE METAS)'!L447</f>
        <v>0</v>
      </c>
      <c r="M445" s="3">
        <f>'BASE METAS)'!M447</f>
        <v>0</v>
      </c>
      <c r="N445" s="3">
        <f>'BASE METAS)'!N447</f>
        <v>0</v>
      </c>
      <c r="O445" s="3">
        <f>'BASE METAS)'!O447</f>
        <v>0</v>
      </c>
      <c r="P445" s="3">
        <f>'BASE METAS)'!P447</f>
        <v>0</v>
      </c>
      <c r="Q445" s="3">
        <f>'BASE METAS)'!Q447</f>
        <v>0</v>
      </c>
      <c r="R445" s="3">
        <f>'BASE METAS)'!R447</f>
        <v>0</v>
      </c>
      <c r="S445" s="3">
        <f>'BASE METAS)'!S447</f>
        <v>0</v>
      </c>
      <c r="T445" s="3">
        <f>'BASE METAS)'!T447</f>
        <v>0</v>
      </c>
      <c r="U445" s="923">
        <f>'BASE METAS)'!U447</f>
        <v>0</v>
      </c>
      <c r="V445" s="3">
        <f>'BASE METAS)'!V447</f>
        <v>0</v>
      </c>
      <c r="W445" s="4">
        <f>'BASE METAS)'!W447</f>
        <v>0</v>
      </c>
      <c r="X445" s="5">
        <f>'BASE METAS)'!X447</f>
        <v>0</v>
      </c>
      <c r="Y445" s="1">
        <f>'BASE METAS)'!Y447</f>
        <v>0</v>
      </c>
      <c r="Z445" s="1">
        <f>'BASE METAS)'!Z447</f>
        <v>0</v>
      </c>
      <c r="AA445" s="1">
        <f>'BASE METAS)'!AA447</f>
        <v>0</v>
      </c>
      <c r="AB445" s="1">
        <f>'BASE METAS)'!AB447</f>
        <v>0</v>
      </c>
      <c r="AC445" s="1">
        <f>'BASE METAS)'!AC447</f>
        <v>0</v>
      </c>
      <c r="AD445" s="1">
        <f>'BASE METAS)'!AD447</f>
        <v>0</v>
      </c>
      <c r="AE445" s="1">
        <f>'BASE METAS)'!AE447</f>
        <v>0</v>
      </c>
      <c r="AF445" s="1">
        <f>'BASE METAS)'!AF447</f>
        <v>0</v>
      </c>
      <c r="AG445" s="1">
        <f>'BASE METAS)'!AG447</f>
        <v>0</v>
      </c>
      <c r="AH445" s="1">
        <f>'BASE METAS)'!AH447</f>
        <v>0</v>
      </c>
      <c r="AI445" s="1">
        <f>'BASE METAS)'!AI447</f>
        <v>0</v>
      </c>
      <c r="AJ445" s="1">
        <f>'BASE METAS)'!AJ447</f>
        <v>0</v>
      </c>
      <c r="AK445" s="1">
        <f>'BASE METAS)'!AK447</f>
        <v>0</v>
      </c>
      <c r="AL445" s="934">
        <f>'BASE METAS)'!AL447</f>
        <v>0</v>
      </c>
      <c r="AM445" s="1">
        <f>'BASE METAS)'!AM447</f>
        <v>0</v>
      </c>
      <c r="AN445" s="1">
        <f>'BASE METAS)'!AN447</f>
        <v>0</v>
      </c>
      <c r="AO445" s="1">
        <f>'BASE METAS)'!AU447</f>
        <v>0</v>
      </c>
      <c r="AP445" s="1">
        <f>'BASE METAS)'!AO447</f>
        <v>0</v>
      </c>
      <c r="AQ445" s="1">
        <f>'BASE METAS)'!AP447</f>
        <v>0</v>
      </c>
      <c r="AR445" s="1">
        <f>'BASE METAS)'!AQ447</f>
        <v>0</v>
      </c>
      <c r="AS445" s="1">
        <f>'BASE METAS)'!AR447</f>
        <v>0</v>
      </c>
      <c r="AT445" s="1">
        <f>'BASE METAS)'!AS447</f>
        <v>0</v>
      </c>
      <c r="AU445" s="1479">
        <f>'BASE METAS)'!BO447</f>
        <v>0</v>
      </c>
      <c r="AV445" s="967">
        <f>'BASE METAS)'!BQ447</f>
        <v>0</v>
      </c>
      <c r="AW445" s="965">
        <f>'BASE METAS)'!BR447</f>
        <v>0</v>
      </c>
      <c r="AX445" s="965">
        <f>'BASE METAS)'!BS447</f>
        <v>0</v>
      </c>
      <c r="AY445" s="965">
        <f>'BASE METAS)'!BT447</f>
        <v>0</v>
      </c>
      <c r="AZ445" s="1352">
        <f>'BASE METAS)'!BU447</f>
        <v>0</v>
      </c>
      <c r="BA445" s="960">
        <f>'BASE METAS)'!BV447</f>
        <v>0</v>
      </c>
      <c r="BB445" s="965">
        <f>'BASE METAS)'!BW447</f>
        <v>0</v>
      </c>
      <c r="BC445" s="967">
        <f>'BASE METAS)'!BX447</f>
        <v>0</v>
      </c>
      <c r="BD445" s="960">
        <f>'BASE METAS)'!BY447</f>
        <v>0</v>
      </c>
      <c r="BE445" s="960">
        <f>'BASE METAS)'!CG447</f>
        <v>0</v>
      </c>
      <c r="BF445" s="960">
        <f>'BASE METAS)'!CJ447</f>
        <v>0</v>
      </c>
      <c r="BG445" s="961">
        <f>'BASE METAS)'!CK447</f>
        <v>0</v>
      </c>
      <c r="BH445" s="1">
        <f>'BASE METAS)'!CL447</f>
        <v>0</v>
      </c>
      <c r="BI445" s="1">
        <f>'BASE METAS)'!CM447</f>
        <v>0</v>
      </c>
      <c r="BJ445" s="1">
        <f>'BASE METAS)'!CN447</f>
        <v>0</v>
      </c>
      <c r="BK445" s="1">
        <f>'BASE METAS)'!CO447</f>
        <v>0</v>
      </c>
      <c r="BL445" s="1">
        <f>'BASE METAS)'!CP447</f>
        <v>0</v>
      </c>
      <c r="BM445" s="1">
        <f>'BASE METAS)'!CQ447</f>
        <v>0</v>
      </c>
      <c r="BN445" s="1">
        <f>'BASE METAS)'!CR447</f>
        <v>0</v>
      </c>
      <c r="BO445" s="1">
        <f>'BASE METAS)'!CS447</f>
        <v>0</v>
      </c>
      <c r="BP445" s="1">
        <f>'BASE METAS)'!CT447</f>
        <v>0</v>
      </c>
      <c r="BQ445" s="1">
        <f>'BASE METAS)'!CU447</f>
        <v>0</v>
      </c>
      <c r="BR445" s="1">
        <f>'BASE METAS)'!CV447</f>
        <v>0</v>
      </c>
      <c r="BS445" s="1">
        <f>'BASE METAS)'!CW447</f>
        <v>0</v>
      </c>
      <c r="BT445" s="1">
        <f>'BASE METAS)'!CX447</f>
        <v>0</v>
      </c>
      <c r="BU445" s="1">
        <f>'BASE METAS)'!FA447</f>
        <v>0</v>
      </c>
      <c r="BV445" s="1">
        <f>'BASE METAS)'!FB447</f>
        <v>0</v>
      </c>
      <c r="BW445" s="1">
        <f>'BASE METAS)'!FC447</f>
        <v>0</v>
      </c>
      <c r="BX445" s="1">
        <f>'BASE METAS)'!FD447</f>
        <v>0</v>
      </c>
      <c r="BY445" s="1">
        <f>'BASE METAS)'!FE447</f>
        <v>0</v>
      </c>
      <c r="BZ445" s="1">
        <f>'BASE METAS)'!FF447</f>
        <v>0</v>
      </c>
      <c r="CA445" s="1">
        <f>'BASE METAS)'!FG447</f>
        <v>0</v>
      </c>
      <c r="CB445" s="1">
        <f>'BASE METAS)'!FH447</f>
        <v>0</v>
      </c>
      <c r="CC445" s="1">
        <f>'BASE METAS)'!FI447</f>
        <v>0</v>
      </c>
      <c r="CD445" s="1">
        <f>'BASE METAS)'!FJ447</f>
        <v>0</v>
      </c>
      <c r="CE445" s="1">
        <f>'BASE METAS)'!FK447</f>
        <v>0</v>
      </c>
      <c r="CF445" s="1">
        <f>'BASE METAS)'!FL447</f>
        <v>0</v>
      </c>
      <c r="CG445" s="1">
        <f>'BASE METAS)'!FM447</f>
        <v>0</v>
      </c>
    </row>
    <row r="446" spans="1:85" ht="12" customHeight="1" x14ac:dyDescent="0.25">
      <c r="A446" s="1">
        <f>'BASE METAS)'!A448</f>
        <v>0</v>
      </c>
      <c r="B446" s="7146" t="str">
        <f>'BASE METAS)'!B448</f>
        <v xml:space="preserve">DEPENDENCIA </v>
      </c>
      <c r="C446" s="7146" t="str">
        <f>'BASE METAS)'!C448</f>
        <v>ENT</v>
      </c>
      <c r="D446" s="7146" t="str">
        <f>'BASE METAS)'!D448</f>
        <v>PROY</v>
      </c>
      <c r="E446" s="7146" t="str">
        <f>'BASE METAS)'!E448</f>
        <v>NOMBRE DEL PROYECTO</v>
      </c>
      <c r="F446" s="7155" t="str">
        <f>'BASE METAS)'!F448</f>
        <v>DG</v>
      </c>
      <c r="G446" s="7155" t="str">
        <f>'BASE METAS)'!G448</f>
        <v>DA</v>
      </c>
      <c r="H446" s="7155" t="str">
        <f>'BASE METAS)'!H448</f>
        <v xml:space="preserve">CLAVE PROGRAMÁTICA </v>
      </c>
      <c r="I446" s="7155"/>
      <c r="J446" s="7155"/>
      <c r="K446" s="7155"/>
      <c r="L446" s="7155"/>
      <c r="M446" s="7155"/>
      <c r="N446" s="1357">
        <f>'BASE METAS)'!N448</f>
        <v>0</v>
      </c>
      <c r="O446" s="1357">
        <f>'BASE METAS)'!O448</f>
        <v>0</v>
      </c>
      <c r="P446" s="7120" t="str">
        <f>'BASE METAS)'!P448</f>
        <v>ESTRUCTURA PROGRAMÁTICA</v>
      </c>
      <c r="Q446" s="7121"/>
      <c r="R446" s="7121"/>
      <c r="S446" s="7121"/>
      <c r="T446" s="7121"/>
      <c r="U446" s="924">
        <f>'BASE METAS)'!U448</f>
        <v>0</v>
      </c>
      <c r="V446" s="1358">
        <f>'BASE METAS)'!V448</f>
        <v>0</v>
      </c>
      <c r="W446" s="7139" t="str">
        <f>'BASE METAS)'!W448</f>
        <v>PRESPUESTO</v>
      </c>
      <c r="X446" s="7216" t="str">
        <f>'BASE METAS)'!X448</f>
        <v>ÁREAS EJECUTORAS</v>
      </c>
      <c r="Y446" s="1">
        <f>'BASE METAS)'!Y448</f>
        <v>0</v>
      </c>
      <c r="Z446" s="1">
        <f>'BASE METAS)'!Z448</f>
        <v>0</v>
      </c>
      <c r="AA446" s="1">
        <f>'BASE METAS)'!AA448</f>
        <v>0</v>
      </c>
      <c r="AB446" s="1">
        <f>'BASE METAS)'!AB448</f>
        <v>0</v>
      </c>
      <c r="AC446" s="1">
        <f>'BASE METAS)'!AC448</f>
        <v>0</v>
      </c>
      <c r="AD446" s="1">
        <f>'BASE METAS)'!AD448</f>
        <v>0</v>
      </c>
      <c r="AE446" s="1">
        <f>'BASE METAS)'!AE448</f>
        <v>0</v>
      </c>
      <c r="AF446" s="1">
        <f>'BASE METAS)'!AF448</f>
        <v>0</v>
      </c>
      <c r="AG446" s="1">
        <f>'BASE METAS)'!AG448</f>
        <v>0</v>
      </c>
      <c r="AH446" s="1">
        <f>'BASE METAS)'!AH448</f>
        <v>0</v>
      </c>
      <c r="AI446" s="1">
        <f>'BASE METAS)'!AI448</f>
        <v>0</v>
      </c>
      <c r="AJ446" s="1">
        <f>'BASE METAS)'!AJ448</f>
        <v>0</v>
      </c>
      <c r="AK446" s="1">
        <f>'BASE METAS)'!AK448</f>
        <v>0</v>
      </c>
      <c r="AL446" s="934">
        <f>'BASE METAS)'!AL448</f>
        <v>0</v>
      </c>
      <c r="AM446" s="1">
        <f>'BASE METAS)'!AM448</f>
        <v>0</v>
      </c>
      <c r="AN446" s="1">
        <f>'BASE METAS)'!AN448</f>
        <v>0</v>
      </c>
      <c r="AO446" s="1">
        <f>'BASE METAS)'!AU448</f>
        <v>0</v>
      </c>
      <c r="AP446" s="1">
        <f>'BASE METAS)'!AO448</f>
        <v>0</v>
      </c>
      <c r="AQ446" s="1">
        <f>'BASE METAS)'!AP448</f>
        <v>0</v>
      </c>
      <c r="AR446" s="1">
        <f>'BASE METAS)'!AQ448</f>
        <v>0</v>
      </c>
      <c r="AS446" s="1">
        <f>'BASE METAS)'!AR448</f>
        <v>0</v>
      </c>
      <c r="AT446" s="1">
        <f>'BASE METAS)'!AS448</f>
        <v>0</v>
      </c>
      <c r="AU446" s="1479">
        <f>'BASE METAS)'!BO448</f>
        <v>0</v>
      </c>
      <c r="AV446" s="1">
        <f>'BASE METAS)'!BQ448</f>
        <v>0</v>
      </c>
      <c r="AW446" s="1">
        <f>'BASE METAS)'!BR448</f>
        <v>0</v>
      </c>
      <c r="AX446" s="1">
        <f>'BASE METAS)'!BS448</f>
        <v>0</v>
      </c>
      <c r="AY446" s="1">
        <f>'BASE METAS)'!BT448</f>
        <v>0</v>
      </c>
      <c r="AZ446" s="1">
        <f>'BASE METAS)'!BU448</f>
        <v>0</v>
      </c>
      <c r="BA446" s="1">
        <f>'BASE METAS)'!BV448</f>
        <v>0</v>
      </c>
      <c r="BB446" s="1">
        <f>'BASE METAS)'!BW448</f>
        <v>0</v>
      </c>
      <c r="BC446" s="1">
        <f>'BASE METAS)'!BX448</f>
        <v>0</v>
      </c>
      <c r="BD446" s="1">
        <f>'BASE METAS)'!BY448</f>
        <v>0</v>
      </c>
      <c r="BE446" s="1">
        <f>'BASE METAS)'!CG448</f>
        <v>0</v>
      </c>
      <c r="BF446" s="1">
        <f>'BASE METAS)'!CJ448</f>
        <v>0</v>
      </c>
      <c r="BG446" s="1">
        <f>'BASE METAS)'!CK448</f>
        <v>0</v>
      </c>
      <c r="BH446" s="1">
        <f>'BASE METAS)'!CL448</f>
        <v>0</v>
      </c>
      <c r="BI446" s="1">
        <f>'BASE METAS)'!CM448</f>
        <v>0</v>
      </c>
      <c r="BJ446" s="1">
        <f>'BASE METAS)'!CN448</f>
        <v>0</v>
      </c>
      <c r="BK446" s="1">
        <f>'BASE METAS)'!CO448</f>
        <v>0</v>
      </c>
      <c r="BL446" s="1">
        <f>'BASE METAS)'!CP448</f>
        <v>0</v>
      </c>
      <c r="BM446" s="1">
        <f>'BASE METAS)'!CQ448</f>
        <v>0</v>
      </c>
      <c r="BN446" s="1">
        <f>'BASE METAS)'!CR448</f>
        <v>0</v>
      </c>
      <c r="BO446" s="1">
        <f>'BASE METAS)'!CS448</f>
        <v>0</v>
      </c>
      <c r="BP446" s="1">
        <f>'BASE METAS)'!CT448</f>
        <v>0</v>
      </c>
      <c r="BQ446" s="1">
        <f>'BASE METAS)'!CU448</f>
        <v>0</v>
      </c>
      <c r="BR446" s="1">
        <f>'BASE METAS)'!CV448</f>
        <v>0</v>
      </c>
      <c r="BS446" s="1">
        <f>'BASE METAS)'!CW448</f>
        <v>0</v>
      </c>
      <c r="BT446" s="1">
        <f>'BASE METAS)'!CX448</f>
        <v>0</v>
      </c>
      <c r="BU446" s="1">
        <f>'BASE METAS)'!FA448</f>
        <v>0</v>
      </c>
      <c r="BV446" s="1">
        <f>'BASE METAS)'!FB448</f>
        <v>0</v>
      </c>
      <c r="BW446" s="1">
        <f>'BASE METAS)'!FC448</f>
        <v>0</v>
      </c>
      <c r="BX446" s="1">
        <f>'BASE METAS)'!FD448</f>
        <v>0</v>
      </c>
      <c r="BY446" s="1">
        <f>'BASE METAS)'!FE448</f>
        <v>0</v>
      </c>
      <c r="BZ446" s="1">
        <f>'BASE METAS)'!FF448</f>
        <v>0</v>
      </c>
      <c r="CA446" s="1">
        <f>'BASE METAS)'!FG448</f>
        <v>0</v>
      </c>
      <c r="CB446" s="1">
        <f>'BASE METAS)'!FH448</f>
        <v>0</v>
      </c>
      <c r="CC446" s="1">
        <f>'BASE METAS)'!FI448</f>
        <v>0</v>
      </c>
      <c r="CD446" s="1">
        <f>'BASE METAS)'!FJ448</f>
        <v>0</v>
      </c>
      <c r="CE446" s="1">
        <f>'BASE METAS)'!FK448</f>
        <v>0</v>
      </c>
      <c r="CF446" s="1">
        <f>'BASE METAS)'!FL448</f>
        <v>0</v>
      </c>
      <c r="CG446" s="1">
        <f>'BASE METAS)'!FM448</f>
        <v>0</v>
      </c>
    </row>
    <row r="447" spans="1:85" ht="12" customHeight="1" x14ac:dyDescent="0.25">
      <c r="A447" s="1">
        <f>'BASE METAS)'!A449</f>
        <v>0</v>
      </c>
      <c r="B447" s="7146"/>
      <c r="C447" s="7146"/>
      <c r="D447" s="7146"/>
      <c r="E447" s="7146"/>
      <c r="F447" s="7155"/>
      <c r="G447" s="7155"/>
      <c r="H447" s="35" t="str">
        <f>'BASE METAS)'!H449</f>
        <v>FN</v>
      </c>
      <c r="I447" s="35" t="str">
        <f>'BASE METAS)'!I449</f>
        <v>Sf</v>
      </c>
      <c r="J447" s="35" t="str">
        <f>'BASE METAS)'!J449</f>
        <v>PG</v>
      </c>
      <c r="K447" s="35" t="str">
        <f>'BASE METAS)'!K449</f>
        <v>Sp</v>
      </c>
      <c r="L447" s="35" t="str">
        <f>'BASE METAS)'!L449</f>
        <v>PY</v>
      </c>
      <c r="M447" s="35" t="str">
        <f>'BASE METAS)'!M449</f>
        <v>FF</v>
      </c>
      <c r="N447" s="35">
        <f>'BASE METAS)'!N449</f>
        <v>0</v>
      </c>
      <c r="O447" s="35">
        <f>'BASE METAS)'!O449</f>
        <v>0</v>
      </c>
      <c r="P447" s="35" t="str">
        <f>'BASE METAS)'!P449</f>
        <v>FN</v>
      </c>
      <c r="Q447" s="35" t="str">
        <f>'BASE METAS)'!Q449</f>
        <v>Sf</v>
      </c>
      <c r="R447" s="35" t="str">
        <f>'BASE METAS)'!R449</f>
        <v>PG</v>
      </c>
      <c r="S447" s="35" t="str">
        <f>'BASE METAS)'!S449</f>
        <v>Sp</v>
      </c>
      <c r="T447" s="35" t="str">
        <f>'BASE METAS)'!T449</f>
        <v>PY</v>
      </c>
      <c r="U447" s="925">
        <f>'BASE METAS)'!U449</f>
        <v>0</v>
      </c>
      <c r="V447" s="35">
        <f>'BASE METAS)'!V449</f>
        <v>0</v>
      </c>
      <c r="W447" s="7139"/>
      <c r="X447" s="7216"/>
      <c r="Y447" s="1">
        <f>'BASE METAS)'!Y449</f>
        <v>0</v>
      </c>
      <c r="Z447" s="1">
        <f>'BASE METAS)'!Z449</f>
        <v>0</v>
      </c>
      <c r="AA447" s="1">
        <f>'BASE METAS)'!AA449</f>
        <v>0</v>
      </c>
      <c r="AB447" s="1">
        <f>'BASE METAS)'!AB449</f>
        <v>0</v>
      </c>
      <c r="AC447" s="1">
        <f>'BASE METAS)'!AC449</f>
        <v>0</v>
      </c>
      <c r="AD447" s="1">
        <f>'BASE METAS)'!AD449</f>
        <v>0</v>
      </c>
      <c r="AE447" s="1">
        <f>'BASE METAS)'!AE449</f>
        <v>0</v>
      </c>
      <c r="AF447" s="1">
        <f>'BASE METAS)'!AF449</f>
        <v>0</v>
      </c>
      <c r="AG447" s="1">
        <f>'BASE METAS)'!AG449</f>
        <v>0</v>
      </c>
      <c r="AH447" s="1">
        <f>'BASE METAS)'!AH449</f>
        <v>0</v>
      </c>
      <c r="AI447" s="1">
        <f>'BASE METAS)'!AI449</f>
        <v>0</v>
      </c>
      <c r="AJ447" s="1">
        <f>'BASE METAS)'!AJ449</f>
        <v>0</v>
      </c>
      <c r="AK447" s="1">
        <f>'BASE METAS)'!AK449</f>
        <v>0</v>
      </c>
      <c r="AL447" s="934">
        <f>'BASE METAS)'!AL449</f>
        <v>0</v>
      </c>
      <c r="AM447" s="1">
        <f>'BASE METAS)'!AM449</f>
        <v>0</v>
      </c>
      <c r="AN447" s="1">
        <f>'BASE METAS)'!AN449</f>
        <v>0</v>
      </c>
      <c r="AO447" s="1">
        <f>'BASE METAS)'!AU449</f>
        <v>0</v>
      </c>
      <c r="AP447" s="1">
        <f>'BASE METAS)'!AO449</f>
        <v>0</v>
      </c>
      <c r="AQ447" s="1">
        <f>'BASE METAS)'!AP449</f>
        <v>0</v>
      </c>
      <c r="AR447" s="1">
        <f>'BASE METAS)'!AQ449</f>
        <v>0</v>
      </c>
      <c r="AS447" s="1">
        <f>'BASE METAS)'!AR449</f>
        <v>0</v>
      </c>
      <c r="AT447" s="1">
        <f>'BASE METAS)'!AS449</f>
        <v>0</v>
      </c>
      <c r="AU447" s="1479">
        <f>'BASE METAS)'!BO449</f>
        <v>0</v>
      </c>
      <c r="AV447" s="1">
        <f>'BASE METAS)'!BQ449</f>
        <v>0</v>
      </c>
      <c r="AW447" s="1">
        <f>'BASE METAS)'!BR449</f>
        <v>0</v>
      </c>
      <c r="AX447" s="1">
        <f>'BASE METAS)'!BS449</f>
        <v>0</v>
      </c>
      <c r="AY447" s="1">
        <f>'BASE METAS)'!BT449</f>
        <v>0</v>
      </c>
      <c r="AZ447" s="1">
        <f>'BASE METAS)'!BU449</f>
        <v>0</v>
      </c>
      <c r="BA447" s="1">
        <f>'BASE METAS)'!BV449</f>
        <v>0</v>
      </c>
      <c r="BB447" s="1">
        <f>'BASE METAS)'!BW449</f>
        <v>0</v>
      </c>
      <c r="BC447" s="1">
        <f>'BASE METAS)'!BX449</f>
        <v>0</v>
      </c>
      <c r="BD447" s="1">
        <f>'BASE METAS)'!BY449</f>
        <v>0</v>
      </c>
      <c r="BE447" s="1">
        <f>'BASE METAS)'!CG449</f>
        <v>0</v>
      </c>
      <c r="BF447" s="1">
        <f>'BASE METAS)'!CJ449</f>
        <v>0</v>
      </c>
      <c r="BG447" s="1">
        <f>'BASE METAS)'!CK449</f>
        <v>0</v>
      </c>
      <c r="BH447" s="1">
        <f>'BASE METAS)'!CL449</f>
        <v>0</v>
      </c>
      <c r="BI447" s="1">
        <f>'BASE METAS)'!CM449</f>
        <v>0</v>
      </c>
      <c r="BJ447" s="1">
        <f>'BASE METAS)'!CN449</f>
        <v>0</v>
      </c>
      <c r="BK447" s="1">
        <f>'BASE METAS)'!CO449</f>
        <v>0</v>
      </c>
      <c r="BL447" s="1">
        <f>'BASE METAS)'!CP449</f>
        <v>0</v>
      </c>
      <c r="BM447" s="1">
        <f>'BASE METAS)'!CQ449</f>
        <v>0</v>
      </c>
      <c r="BN447" s="1">
        <f>'BASE METAS)'!CR449</f>
        <v>0</v>
      </c>
      <c r="BO447" s="1">
        <f>'BASE METAS)'!CS449</f>
        <v>0</v>
      </c>
      <c r="BP447" s="1">
        <f>'BASE METAS)'!CT449</f>
        <v>0</v>
      </c>
      <c r="BQ447" s="1">
        <f>'BASE METAS)'!CU449</f>
        <v>0</v>
      </c>
      <c r="BR447" s="1">
        <f>'BASE METAS)'!CV449</f>
        <v>0</v>
      </c>
      <c r="BS447" s="1">
        <f>'BASE METAS)'!CW449</f>
        <v>0</v>
      </c>
      <c r="BT447" s="1">
        <f>'BASE METAS)'!CX449</f>
        <v>0</v>
      </c>
      <c r="BU447" s="1">
        <f>'BASE METAS)'!FA449</f>
        <v>0</v>
      </c>
      <c r="BV447" s="1">
        <f>'BASE METAS)'!FB449</f>
        <v>0</v>
      </c>
      <c r="BW447" s="1">
        <f>'BASE METAS)'!FC449</f>
        <v>0</v>
      </c>
      <c r="BX447" s="1">
        <f>'BASE METAS)'!FD449</f>
        <v>0</v>
      </c>
      <c r="BY447" s="1">
        <f>'BASE METAS)'!FE449</f>
        <v>0</v>
      </c>
      <c r="BZ447" s="1">
        <f>'BASE METAS)'!FF449</f>
        <v>0</v>
      </c>
      <c r="CA447" s="1">
        <f>'BASE METAS)'!FG449</f>
        <v>0</v>
      </c>
      <c r="CB447" s="1">
        <f>'BASE METAS)'!FH449</f>
        <v>0</v>
      </c>
      <c r="CC447" s="1">
        <f>'BASE METAS)'!FI449</f>
        <v>0</v>
      </c>
      <c r="CD447" s="1">
        <f>'BASE METAS)'!FJ449</f>
        <v>0</v>
      </c>
      <c r="CE447" s="1">
        <f>'BASE METAS)'!FK449</f>
        <v>0</v>
      </c>
      <c r="CF447" s="1">
        <f>'BASE METAS)'!FL449</f>
        <v>0</v>
      </c>
      <c r="CG447" s="1">
        <f>'BASE METAS)'!FM449</f>
        <v>0</v>
      </c>
    </row>
    <row r="448" spans="1:85" ht="51" x14ac:dyDescent="0.25">
      <c r="A448" s="1">
        <f>'BASE METAS)'!A450</f>
        <v>73</v>
      </c>
      <c r="B448" s="7156" t="str">
        <f>'BASE METAS)'!B450</f>
        <v xml:space="preserve">DIRECCIÓN GENERAL DE EDUCACIÓN Y CULTURA </v>
      </c>
      <c r="C448" s="5684">
        <f>'BASE METAS)'!C450</f>
        <v>1700</v>
      </c>
      <c r="D448" s="5684">
        <f>'BASE METAS)'!D450</f>
        <v>1</v>
      </c>
      <c r="E448" s="7102" t="str">
        <f>'BASE METAS)'!E450</f>
        <v>APOYO MUNICIPAL A LA EDUCACIÓN BÁSICA</v>
      </c>
      <c r="F448" s="7225" t="str">
        <f>'BASE METAS)'!F450</f>
        <v>O00</v>
      </c>
      <c r="G448" s="7225" t="str">
        <f>'BASE METAS)'!G450</f>
        <v>141</v>
      </c>
      <c r="H448" s="5706" t="str">
        <f>'BASE METAS)'!H450</f>
        <v>08</v>
      </c>
      <c r="I448" s="5706" t="str">
        <f>'BASE METAS)'!I450</f>
        <v>01</v>
      </c>
      <c r="J448" s="5706" t="str">
        <f>'BASE METAS)'!J450</f>
        <v>01</v>
      </c>
      <c r="K448" s="5706" t="str">
        <f>'BASE METAS)'!K450</f>
        <v>02</v>
      </c>
      <c r="L448" s="5706" t="str">
        <f>'BASE METAS)'!L450</f>
        <v>12</v>
      </c>
      <c r="M448" s="5706" t="str">
        <f>'BASE METAS)'!M450</f>
        <v>101</v>
      </c>
      <c r="N448" s="5697" t="str">
        <f>'BASE METAS)'!N450</f>
        <v>Educación Cultura y Bienestar Social</v>
      </c>
      <c r="O448" s="5706" t="str">
        <f>'BASE METAS)'!O450</f>
        <v>Educación</v>
      </c>
      <c r="P448" s="7106" t="str">
        <f>'BASE METAS)'!P450</f>
        <v>Educación, cultura y deporte</v>
      </c>
      <c r="Q448" s="7106" t="str">
        <f>'BASE METAS)'!Q450</f>
        <v>Prestación de servicios y apoyos educativos</v>
      </c>
      <c r="R448" s="7106" t="str">
        <f>'BASE METAS)'!R450</f>
        <v>Educación para el desarrollo integral</v>
      </c>
      <c r="S448" s="5697" t="str">
        <f>'BASE METAS)'!S450</f>
        <v>Atención a la educación básica y normal</v>
      </c>
      <c r="T448" s="5697" t="str">
        <f>'BASE METAS)'!T450</f>
        <v>Apoyo municipal a la educación básica</v>
      </c>
      <c r="U448" s="7729" t="str">
        <f>'BASE METAS)'!U450</f>
        <v>GESTIONAR EL MANTENIMIENTO PREVENTIVO Y CORRECTIVO DE LAS INSTITUCIONES EDUCATIVAS PÚBLICAS DE EDUCACIÓN BÁSICA EN EL MUNICIPIO; SIENDO DE GRAN IMPORTANCIA RECONOCER LA LABOR DOCENTE MEDIANTE ESTÍMULOS DIVERSOS. PROMOVER QUE GRUPOS DE ALUMNOS DE EDUCACIÓN BÁSICA CONOZCAN EL DESARROLLO Y FUNCIONES DE UN CABILDO Y AYUDANDO EN COADYUVAR PARA LA SEGURIDAD DE LOS ESTUDIANTES DENTRO DE LOS PLANTELES EDUCATIVOS.</v>
      </c>
      <c r="V448" s="5697" t="str">
        <f>'BASE METAS)'!V450</f>
        <v>Tlalnepantla 
Solidario</v>
      </c>
      <c r="W448" s="5694">
        <f>'BASE METAS)'!W450</f>
        <v>10096238.84</v>
      </c>
      <c r="X448" s="7102" t="str">
        <f>'BASE METAS)'!X450</f>
        <v>DEPARTAMENTO DE APOYO A INSTITUCIONES EDUCATIVAS</v>
      </c>
      <c r="Y448" s="695">
        <f>'BASE METAS)'!Y450</f>
        <v>1</v>
      </c>
      <c r="Z448" s="692" t="str">
        <f>'BASE METAS)'!Z450</f>
        <v>GESTIONAR EL MANTENIMIENTO CORRECTIVO Y PREVENTIVO A ESCUELAS PÚBLICAS DE NIVEL BÁSICO</v>
      </c>
      <c r="AA448" s="424" t="str">
        <f>'BASE METAS)'!AA450</f>
        <v>GESTIÓN</v>
      </c>
      <c r="AB448" s="233">
        <f>'BASE METAS)'!AB450</f>
        <v>300</v>
      </c>
      <c r="AC448" s="459">
        <f>'BASE METAS)'!AC450</f>
        <v>90</v>
      </c>
      <c r="AD448" s="631">
        <f>'BASE METAS)'!AD450</f>
        <v>0.3</v>
      </c>
      <c r="AE448" s="459">
        <f>'BASE METAS)'!AE450</f>
        <v>90</v>
      </c>
      <c r="AF448" s="631">
        <f>'BASE METAS)'!AF450</f>
        <v>0.3</v>
      </c>
      <c r="AG448" s="459">
        <f>'BASE METAS)'!AG450</f>
        <v>70</v>
      </c>
      <c r="AH448" s="631">
        <f>'BASE METAS)'!AH450</f>
        <v>0.23333333333333334</v>
      </c>
      <c r="AI448" s="459">
        <f>'BASE METAS)'!AI450</f>
        <v>6</v>
      </c>
      <c r="AJ448" s="556">
        <f>'BASE METAS)'!AJ450</f>
        <v>0.02</v>
      </c>
      <c r="AK448" s="191">
        <f>'BASE METAS)'!AK450</f>
        <v>0.85333333333333328</v>
      </c>
      <c r="AL448" s="1111">
        <f>'BASE METAS)'!AL450</f>
        <v>1</v>
      </c>
      <c r="AM448" s="970" t="str">
        <f>'BASE METAS)'!AM450</f>
        <v>MANTENIMIENTO CORRECTIVO Y PREVENTIVO A ESCUELAS PÚBLICAS DE NIVEL BÁSICO</v>
      </c>
      <c r="AN448" s="970" t="str">
        <f>'BASE METAS)'!AN450</f>
        <v>MIDE EL NUMERO DE MANTENIMIENTOS BRINDADOS, CON RESPECTO A LOS PROGRAMADOS</v>
      </c>
      <c r="AO448" s="970" t="str">
        <f>'BASE METAS)'!AU450</f>
        <v>DESEMPEÑO</v>
      </c>
      <c r="AP448" s="1111" t="str">
        <f>'BASE METAS)'!AO450</f>
        <v>No. DE GESTIONES REALIZADAS</v>
      </c>
      <c r="AQ448" s="970" t="str">
        <f>'BASE METAS)'!AP450</f>
        <v>No. DE GESTIONES PROGRAMADAS</v>
      </c>
      <c r="AR448" s="970">
        <f>'BASE METAS)'!AQ450</f>
        <v>100</v>
      </c>
      <c r="AS448" s="1111" t="str">
        <f>'BASE METAS)'!AR450</f>
        <v>GESTION</v>
      </c>
      <c r="AT448" s="1328" t="str">
        <f>'BASE METAS)'!AS450</f>
        <v>EFICACIA</v>
      </c>
      <c r="AU448" s="1488">
        <f>'BASE METAS)'!BO450</f>
        <v>0</v>
      </c>
      <c r="AV448" s="949">
        <f>'BASE METAS)'!BQ450</f>
        <v>300</v>
      </c>
      <c r="AW448" s="1352">
        <f>'BASE METAS)'!BR450</f>
        <v>0</v>
      </c>
      <c r="AX448" s="1">
        <f>'BASE METAS)'!BS450</f>
        <v>90</v>
      </c>
      <c r="AY448" s="1">
        <f>'BASE METAS)'!BT450</f>
        <v>101</v>
      </c>
      <c r="AZ448" s="1">
        <f>'BASE METAS)'!BU450</f>
        <v>-11</v>
      </c>
      <c r="BA448" s="1">
        <f>'BASE METAS)'!BV450</f>
        <v>1.1222222222222222</v>
      </c>
      <c r="BB448" s="1">
        <f>'BASE METAS)'!BW450</f>
        <v>401</v>
      </c>
      <c r="BC448" s="1">
        <f>'BASE METAS)'!BX450</f>
        <v>-101</v>
      </c>
      <c r="BD448" s="1">
        <f>'BASE METAS)'!BY450</f>
        <v>1.3366666666666667</v>
      </c>
      <c r="BE448" s="1">
        <f>'BASE METAS)'!CG450</f>
        <v>300</v>
      </c>
      <c r="BF448" s="1">
        <f>'BASE METAS)'!CJ450</f>
        <v>0</v>
      </c>
      <c r="BG448" s="1">
        <f>'BASE METAS)'!CK450</f>
        <v>0</v>
      </c>
      <c r="BH448" s="1">
        <f>'BASE METAS)'!CL450</f>
        <v>0</v>
      </c>
      <c r="BI448" s="1">
        <f>'BASE METAS)'!CM450</f>
        <v>30</v>
      </c>
      <c r="BJ448" s="1">
        <f>'BASE METAS)'!CN450</f>
        <v>30</v>
      </c>
      <c r="BK448" s="1">
        <f>'BASE METAS)'!CO450</f>
        <v>30</v>
      </c>
      <c r="BL448" s="1">
        <f>'BASE METAS)'!CP450</f>
        <v>0</v>
      </c>
      <c r="BM448" s="1">
        <f>'BASE METAS)'!CQ450</f>
        <v>0</v>
      </c>
      <c r="BN448" s="1">
        <f>'BASE METAS)'!CR450</f>
        <v>0</v>
      </c>
      <c r="BO448" s="1">
        <f>'BASE METAS)'!CS450</f>
        <v>0</v>
      </c>
      <c r="BP448" s="1">
        <f>'BASE METAS)'!CT450</f>
        <v>0</v>
      </c>
      <c r="BQ448" s="1">
        <f>'BASE METAS)'!CU450</f>
        <v>0</v>
      </c>
      <c r="BR448" s="1">
        <f>'BASE METAS)'!CV450</f>
        <v>0</v>
      </c>
      <c r="BS448" s="1">
        <f>'BASE METAS)'!CW450</f>
        <v>0</v>
      </c>
      <c r="BT448" s="1">
        <f>'BASE METAS)'!CX450</f>
        <v>0</v>
      </c>
      <c r="BU448" s="1">
        <f>'BASE METAS)'!FA450</f>
        <v>300</v>
      </c>
      <c r="BV448" s="1">
        <f>'BASE METAS)'!FB450</f>
        <v>0</v>
      </c>
      <c r="BW448" s="1">
        <f>'BASE METAS)'!FC450</f>
        <v>30</v>
      </c>
      <c r="BX448" s="1">
        <f>'BASE METAS)'!FD450</f>
        <v>57</v>
      </c>
      <c r="BY448" s="1">
        <f>'BASE METAS)'!FE450</f>
        <v>27</v>
      </c>
      <c r="BZ448" s="1">
        <f>'BASE METAS)'!FF450</f>
        <v>1.9</v>
      </c>
      <c r="CA448" s="1">
        <f>'BASE METAS)'!FG450</f>
        <v>357</v>
      </c>
      <c r="CB448" s="1">
        <f>'BASE METAS)'!FH450</f>
        <v>-57</v>
      </c>
      <c r="CC448" s="1">
        <f>'BASE METAS)'!FI450</f>
        <v>1.19</v>
      </c>
      <c r="CD448" s="1">
        <f>'BASE METAS)'!FJ450</f>
        <v>300</v>
      </c>
      <c r="CE448" s="1">
        <f>'BASE METAS)'!FK450</f>
        <v>0</v>
      </c>
      <c r="CF448" s="1">
        <f>'BASE METAS)'!FL450</f>
        <v>30</v>
      </c>
      <c r="CG448" s="1">
        <f>'BASE METAS)'!FM450</f>
        <v>19</v>
      </c>
    </row>
    <row r="449" spans="1:85" ht="38.25" x14ac:dyDescent="0.25">
      <c r="A449" s="1">
        <f>'BASE METAS)'!A451</f>
        <v>0</v>
      </c>
      <c r="B449" s="7156"/>
      <c r="C449" s="5685"/>
      <c r="D449" s="5685"/>
      <c r="E449" s="7145"/>
      <c r="F449" s="7226"/>
      <c r="G449" s="7226"/>
      <c r="H449" s="5707"/>
      <c r="I449" s="5707"/>
      <c r="J449" s="5707"/>
      <c r="K449" s="5707"/>
      <c r="L449" s="5707"/>
      <c r="M449" s="5707"/>
      <c r="N449" s="5698"/>
      <c r="O449" s="5707"/>
      <c r="P449" s="7107"/>
      <c r="Q449" s="7107"/>
      <c r="R449" s="7107"/>
      <c r="S449" s="5698"/>
      <c r="T449" s="5698"/>
      <c r="U449" s="7730"/>
      <c r="V449" s="5698"/>
      <c r="W449" s="5695"/>
      <c r="X449" s="7145"/>
      <c r="Y449" s="690">
        <f>'BASE METAS)'!Y451</f>
        <v>2</v>
      </c>
      <c r="Z449" s="693" t="str">
        <f>'BASE METAS)'!Z451</f>
        <v>REALIZAR EL EVENTO DEL DÍA DEL MAESTRO</v>
      </c>
      <c r="AA449" s="687" t="str">
        <f>'BASE METAS)'!AA451</f>
        <v>EVENTO</v>
      </c>
      <c r="AB449" s="238">
        <f>'BASE METAS)'!AB451</f>
        <v>1</v>
      </c>
      <c r="AC449" s="460">
        <f>'BASE METAS)'!AC451</f>
        <v>0</v>
      </c>
      <c r="AD449" s="544">
        <f>'BASE METAS)'!AD451</f>
        <v>0</v>
      </c>
      <c r="AE449" s="460">
        <f>'BASE METAS)'!AE451</f>
        <v>1</v>
      </c>
      <c r="AF449" s="544">
        <f>'BASE METAS)'!AF451</f>
        <v>1</v>
      </c>
      <c r="AG449" s="460">
        <f>'BASE METAS)'!AG451</f>
        <v>0</v>
      </c>
      <c r="AH449" s="544">
        <f>'BASE METAS)'!AH451</f>
        <v>0</v>
      </c>
      <c r="AI449" s="460">
        <f>'BASE METAS)'!AI451</f>
        <v>0</v>
      </c>
      <c r="AJ449" s="545">
        <f>'BASE METAS)'!AJ451</f>
        <v>0</v>
      </c>
      <c r="AK449" s="191">
        <f>'BASE METAS)'!AK451</f>
        <v>1</v>
      </c>
      <c r="AL449" s="1111">
        <f>'BASE METAS)'!AL451</f>
        <v>2</v>
      </c>
      <c r="AM449" s="970" t="str">
        <f>'BASE METAS)'!AM451</f>
        <v>EVENTO DEL DÍA DEL MAESTRO</v>
      </c>
      <c r="AN449" s="970" t="str">
        <f>'BASE METAS)'!AN451</f>
        <v>MIDE EL NUMERO DE EVENTOS REALIZADOS, CON RESPECTO A LOS PROGRAMADOS</v>
      </c>
      <c r="AO449" s="970" t="str">
        <f>'BASE METAS)'!AU451</f>
        <v>DESEMPEÑO</v>
      </c>
      <c r="AP449" s="970" t="str">
        <f>'BASE METAS)'!AO451</f>
        <v>No. DE EVENTOS REALIZADOS</v>
      </c>
      <c r="AQ449" s="970" t="str">
        <f>'BASE METAS)'!AP451</f>
        <v>No. DE EVENTOS PROGRAMADOS</v>
      </c>
      <c r="AR449" s="970">
        <f>'BASE METAS)'!AQ451</f>
        <v>100</v>
      </c>
      <c r="AS449" s="970" t="str">
        <f>'BASE METAS)'!AR451</f>
        <v>EVENTO</v>
      </c>
      <c r="AT449" s="1020" t="str">
        <f>'BASE METAS)'!AS451</f>
        <v>EFICACIA</v>
      </c>
      <c r="AU449" s="1490">
        <f>'BASE METAS)'!BO451</f>
        <v>0</v>
      </c>
      <c r="AV449" s="949">
        <f>'BASE METAS)'!BQ451</f>
        <v>1</v>
      </c>
      <c r="AW449" s="1352">
        <f>'BASE METAS)'!BR451</f>
        <v>0</v>
      </c>
      <c r="AX449" s="1">
        <f>'BASE METAS)'!BS451</f>
        <v>1</v>
      </c>
      <c r="AY449" s="1">
        <f>'BASE METAS)'!BT451</f>
        <v>1</v>
      </c>
      <c r="AZ449" s="1">
        <f>'BASE METAS)'!BU451</f>
        <v>0</v>
      </c>
      <c r="BA449" s="1">
        <f>'BASE METAS)'!BV451</f>
        <v>1</v>
      </c>
      <c r="BB449" s="1">
        <f>'BASE METAS)'!BW451</f>
        <v>1</v>
      </c>
      <c r="BC449" s="1">
        <f>'BASE METAS)'!BX451</f>
        <v>0</v>
      </c>
      <c r="BD449" s="1">
        <f>'BASE METAS)'!BY451</f>
        <v>1</v>
      </c>
      <c r="BE449" s="1">
        <f>'BASE METAS)'!CG451</f>
        <v>0</v>
      </c>
      <c r="BF449" s="1">
        <f>'BASE METAS)'!CJ451</f>
        <v>0</v>
      </c>
      <c r="BG449" s="1">
        <f>'BASE METAS)'!CK451</f>
        <v>0</v>
      </c>
      <c r="BH449" s="1">
        <f>'BASE METAS)'!CL451</f>
        <v>0</v>
      </c>
      <c r="BI449" s="1">
        <f>'BASE METAS)'!CM451</f>
        <v>0</v>
      </c>
      <c r="BJ449" s="1">
        <f>'BASE METAS)'!CN451</f>
        <v>0</v>
      </c>
      <c r="BK449" s="1">
        <f>'BASE METAS)'!CO451</f>
        <v>0</v>
      </c>
      <c r="BL449" s="1">
        <f>'BASE METAS)'!CP451</f>
        <v>0</v>
      </c>
      <c r="BM449" s="1">
        <f>'BASE METAS)'!CQ451</f>
        <v>0</v>
      </c>
      <c r="BN449" s="1">
        <f>'BASE METAS)'!CR451</f>
        <v>0</v>
      </c>
      <c r="BO449" s="1">
        <f>'BASE METAS)'!CS451</f>
        <v>0</v>
      </c>
      <c r="BP449" s="1">
        <f>'BASE METAS)'!CT451</f>
        <v>0</v>
      </c>
      <c r="BQ449" s="1">
        <f>'BASE METAS)'!CU451</f>
        <v>0</v>
      </c>
      <c r="BR449" s="1">
        <f>'BASE METAS)'!CV451</f>
        <v>0</v>
      </c>
      <c r="BS449" s="1">
        <f>'BASE METAS)'!CW451</f>
        <v>0</v>
      </c>
      <c r="BT449" s="1">
        <f>'BASE METAS)'!CX451</f>
        <v>0</v>
      </c>
      <c r="BU449" s="1">
        <f>'BASE METAS)'!FA451</f>
        <v>1</v>
      </c>
      <c r="BV449" s="1">
        <f>'BASE METAS)'!FB451</f>
        <v>0</v>
      </c>
      <c r="BW449" s="1">
        <f>'BASE METAS)'!FC451</f>
        <v>0</v>
      </c>
      <c r="BX449" s="1">
        <f>'BASE METAS)'!FD451</f>
        <v>0</v>
      </c>
      <c r="BY449" s="1">
        <f>'BASE METAS)'!FE451</f>
        <v>0</v>
      </c>
      <c r="BZ449" s="1">
        <f>'BASE METAS)'!FF451</f>
        <v>0</v>
      </c>
      <c r="CA449" s="1">
        <f>'BASE METAS)'!FG451</f>
        <v>0</v>
      </c>
      <c r="CB449" s="1">
        <f>'BASE METAS)'!FH451</f>
        <v>1</v>
      </c>
      <c r="CC449" s="1">
        <f>'BASE METAS)'!FI451</f>
        <v>0</v>
      </c>
      <c r="CD449" s="1">
        <f>'BASE METAS)'!FJ451</f>
        <v>1</v>
      </c>
      <c r="CE449" s="1">
        <f>'BASE METAS)'!FK451</f>
        <v>0</v>
      </c>
      <c r="CF449" s="1">
        <f>'BASE METAS)'!FL451</f>
        <v>1</v>
      </c>
      <c r="CG449" s="1">
        <f>'BASE METAS)'!FM451</f>
        <v>1</v>
      </c>
    </row>
    <row r="450" spans="1:85" ht="38.25" x14ac:dyDescent="0.25">
      <c r="A450" s="1">
        <f>'BASE METAS)'!A452</f>
        <v>0</v>
      </c>
      <c r="B450" s="7156"/>
      <c r="C450" s="5685"/>
      <c r="D450" s="5685"/>
      <c r="E450" s="7145"/>
      <c r="F450" s="7226"/>
      <c r="G450" s="7226"/>
      <c r="H450" s="5707"/>
      <c r="I450" s="5707"/>
      <c r="J450" s="5707"/>
      <c r="K450" s="5707"/>
      <c r="L450" s="5707"/>
      <c r="M450" s="5707"/>
      <c r="N450" s="5698"/>
      <c r="O450" s="5707"/>
      <c r="P450" s="7107"/>
      <c r="Q450" s="7107"/>
      <c r="R450" s="7107"/>
      <c r="S450" s="5698"/>
      <c r="T450" s="5698"/>
      <c r="U450" s="7730"/>
      <c r="V450" s="5698"/>
      <c r="W450" s="5695"/>
      <c r="X450" s="7145"/>
      <c r="Y450" s="690">
        <f>'BASE METAS)'!Y452</f>
        <v>3</v>
      </c>
      <c r="Z450" s="693" t="str">
        <f>'BASE METAS)'!Z452</f>
        <v>OTORGAR LA PRESEA AL MÉRITO MAGISTERIAL</v>
      </c>
      <c r="AA450" s="687" t="str">
        <f>'BASE METAS)'!AA452</f>
        <v>EVENTO</v>
      </c>
      <c r="AB450" s="238">
        <f>'BASE METAS)'!AB452</f>
        <v>1</v>
      </c>
      <c r="AC450" s="460">
        <f>'BASE METAS)'!AC452</f>
        <v>0</v>
      </c>
      <c r="AD450" s="544">
        <f>'BASE METAS)'!AD452</f>
        <v>0</v>
      </c>
      <c r="AE450" s="460">
        <f>'BASE METAS)'!AE452</f>
        <v>1</v>
      </c>
      <c r="AF450" s="544">
        <f>'BASE METAS)'!AF452</f>
        <v>1</v>
      </c>
      <c r="AG450" s="460">
        <f>'BASE METAS)'!AG452</f>
        <v>0</v>
      </c>
      <c r="AH450" s="544">
        <f>'BASE METAS)'!AH452</f>
        <v>0</v>
      </c>
      <c r="AI450" s="460">
        <f>'BASE METAS)'!AI452</f>
        <v>0</v>
      </c>
      <c r="AJ450" s="545">
        <f>'BASE METAS)'!AJ452</f>
        <v>0</v>
      </c>
      <c r="AK450" s="191">
        <f>'BASE METAS)'!AK452</f>
        <v>1</v>
      </c>
      <c r="AL450" s="1111">
        <f>'BASE METAS)'!AL452</f>
        <v>3</v>
      </c>
      <c r="AM450" s="970" t="str">
        <f>'BASE METAS)'!AM452</f>
        <v>PRESEA AL MÉRITO MAGISTERIAL</v>
      </c>
      <c r="AN450" s="970" t="str">
        <f>'BASE METAS)'!AN452</f>
        <v>MIDE EL NUMERO DE EVENTOS REALIZADOS, CON RESPECTO A LOS PROGRAMADOS</v>
      </c>
      <c r="AO450" s="970" t="str">
        <f>'BASE METAS)'!AU452</f>
        <v>DESEMPEÑO</v>
      </c>
      <c r="AP450" s="970" t="str">
        <f>'BASE METAS)'!AO452</f>
        <v>No. DE EVENTOS REALIZADOS</v>
      </c>
      <c r="AQ450" s="970" t="str">
        <f>'BASE METAS)'!AP452</f>
        <v>No. DE EVENTOS PROGRAMADOS</v>
      </c>
      <c r="AR450" s="970">
        <f>'BASE METAS)'!AQ452</f>
        <v>100</v>
      </c>
      <c r="AS450" s="970" t="str">
        <f>'BASE METAS)'!AR452</f>
        <v>EVENTO</v>
      </c>
      <c r="AT450" s="840" t="str">
        <f>'BASE METAS)'!AS452</f>
        <v>EFICACIA</v>
      </c>
      <c r="AU450" s="1490">
        <f>'BASE METAS)'!BO452</f>
        <v>0</v>
      </c>
      <c r="AV450" s="949">
        <f>'BASE METAS)'!BQ452</f>
        <v>1</v>
      </c>
      <c r="AW450" s="1352">
        <f>'BASE METAS)'!BR452</f>
        <v>0</v>
      </c>
      <c r="AX450" s="1">
        <f>'BASE METAS)'!BS452</f>
        <v>1</v>
      </c>
      <c r="AY450" s="1">
        <f>'BASE METAS)'!BT452</f>
        <v>1</v>
      </c>
      <c r="AZ450" s="1">
        <f>'BASE METAS)'!BU452</f>
        <v>0</v>
      </c>
      <c r="BA450" s="1">
        <f>'BASE METAS)'!BV452</f>
        <v>1</v>
      </c>
      <c r="BB450" s="1">
        <f>'BASE METAS)'!BW452</f>
        <v>1</v>
      </c>
      <c r="BC450" s="1">
        <f>'BASE METAS)'!BX452</f>
        <v>0</v>
      </c>
      <c r="BD450" s="1">
        <f>'BASE METAS)'!BY452</f>
        <v>1</v>
      </c>
      <c r="BE450" s="1">
        <f>'BASE METAS)'!CG452</f>
        <v>0</v>
      </c>
      <c r="BF450" s="1">
        <f>'BASE METAS)'!CJ452</f>
        <v>0</v>
      </c>
      <c r="BG450" s="1">
        <f>'BASE METAS)'!CK452</f>
        <v>0</v>
      </c>
      <c r="BH450" s="1">
        <f>'BASE METAS)'!CL452</f>
        <v>0</v>
      </c>
      <c r="BI450" s="1">
        <f>'BASE METAS)'!CM452</f>
        <v>0</v>
      </c>
      <c r="BJ450" s="1">
        <f>'BASE METAS)'!CN452</f>
        <v>0</v>
      </c>
      <c r="BK450" s="1">
        <f>'BASE METAS)'!CO452</f>
        <v>0</v>
      </c>
      <c r="BL450" s="1">
        <f>'BASE METAS)'!CP452</f>
        <v>0</v>
      </c>
      <c r="BM450" s="1">
        <f>'BASE METAS)'!CQ452</f>
        <v>0</v>
      </c>
      <c r="BN450" s="1">
        <f>'BASE METAS)'!CR452</f>
        <v>0</v>
      </c>
      <c r="BO450" s="1">
        <f>'BASE METAS)'!CS452</f>
        <v>0</v>
      </c>
      <c r="BP450" s="1">
        <f>'BASE METAS)'!CT452</f>
        <v>0</v>
      </c>
      <c r="BQ450" s="1">
        <f>'BASE METAS)'!CU452</f>
        <v>0</v>
      </c>
      <c r="BR450" s="1">
        <f>'BASE METAS)'!CV452</f>
        <v>0</v>
      </c>
      <c r="BS450" s="1">
        <f>'BASE METAS)'!CW452</f>
        <v>0</v>
      </c>
      <c r="BT450" s="1">
        <f>'BASE METAS)'!CX452</f>
        <v>0</v>
      </c>
      <c r="BU450" s="1">
        <f>'BASE METAS)'!FA452</f>
        <v>1</v>
      </c>
      <c r="BV450" s="1">
        <f>'BASE METAS)'!FB452</f>
        <v>0</v>
      </c>
      <c r="BW450" s="1">
        <f>'BASE METAS)'!FC452</f>
        <v>0</v>
      </c>
      <c r="BX450" s="1">
        <f>'BASE METAS)'!FD452</f>
        <v>0</v>
      </c>
      <c r="BY450" s="1">
        <f>'BASE METAS)'!FE452</f>
        <v>0</v>
      </c>
      <c r="BZ450" s="1">
        <f>'BASE METAS)'!FF452</f>
        <v>0</v>
      </c>
      <c r="CA450" s="1">
        <f>'BASE METAS)'!FG452</f>
        <v>0</v>
      </c>
      <c r="CB450" s="1">
        <f>'BASE METAS)'!FH452</f>
        <v>1</v>
      </c>
      <c r="CC450" s="1">
        <f>'BASE METAS)'!FI452</f>
        <v>0</v>
      </c>
      <c r="CD450" s="1">
        <f>'BASE METAS)'!FJ452</f>
        <v>1</v>
      </c>
      <c r="CE450" s="1">
        <f>'BASE METAS)'!FK452</f>
        <v>0</v>
      </c>
      <c r="CF450" s="1">
        <f>'BASE METAS)'!FL452</f>
        <v>1</v>
      </c>
      <c r="CG450" s="1">
        <f>'BASE METAS)'!FM452</f>
        <v>1</v>
      </c>
    </row>
    <row r="451" spans="1:85" ht="38.25" x14ac:dyDescent="0.25">
      <c r="A451" s="1">
        <f>'BASE METAS)'!A453</f>
        <v>0</v>
      </c>
      <c r="B451" s="7156"/>
      <c r="C451" s="5685"/>
      <c r="D451" s="5685"/>
      <c r="E451" s="7145"/>
      <c r="F451" s="7226"/>
      <c r="G451" s="7226"/>
      <c r="H451" s="5707"/>
      <c r="I451" s="5707"/>
      <c r="J451" s="5707"/>
      <c r="K451" s="5707"/>
      <c r="L451" s="5707"/>
      <c r="M451" s="5707"/>
      <c r="N451" s="5698"/>
      <c r="O451" s="5707"/>
      <c r="P451" s="7107"/>
      <c r="Q451" s="7107"/>
      <c r="R451" s="7107"/>
      <c r="S451" s="5698"/>
      <c r="T451" s="5698"/>
      <c r="U451" s="7730"/>
      <c r="V451" s="5698"/>
      <c r="W451" s="5695"/>
      <c r="X451" s="7145"/>
      <c r="Y451" s="690">
        <f>'BASE METAS)'!Y453</f>
        <v>4</v>
      </c>
      <c r="Z451" s="693" t="str">
        <f>'BASE METAS)'!Z453</f>
        <v>REALIZAR EL EVENTO DEL PRESIDENTE HONORARIO POR UN DÍA</v>
      </c>
      <c r="AA451" s="687" t="str">
        <f>'BASE METAS)'!AA453</f>
        <v>EVENTO</v>
      </c>
      <c r="AB451" s="238">
        <f>'BASE METAS)'!AB453</f>
        <v>1</v>
      </c>
      <c r="AC451" s="460">
        <f>'BASE METAS)'!AC453</f>
        <v>0</v>
      </c>
      <c r="AD451" s="544">
        <f>'BASE METAS)'!AD453</f>
        <v>0</v>
      </c>
      <c r="AE451" s="460">
        <f>'BASE METAS)'!AE453</f>
        <v>0</v>
      </c>
      <c r="AF451" s="544">
        <f>'BASE METAS)'!AF453</f>
        <v>0</v>
      </c>
      <c r="AG451" s="460">
        <f>'BASE METAS)'!AG453</f>
        <v>0</v>
      </c>
      <c r="AH451" s="544">
        <f>'BASE METAS)'!AH453</f>
        <v>0</v>
      </c>
      <c r="AI451" s="460">
        <f>'BASE METAS)'!AI453</f>
        <v>1</v>
      </c>
      <c r="AJ451" s="545">
        <f>'BASE METAS)'!AJ453</f>
        <v>1</v>
      </c>
      <c r="AK451" s="191">
        <f>'BASE METAS)'!AK453</f>
        <v>1</v>
      </c>
      <c r="AL451" s="970">
        <f>'BASE METAS)'!AL453</f>
        <v>4</v>
      </c>
      <c r="AM451" s="970" t="str">
        <f>'BASE METAS)'!AM453</f>
        <v>PRESIDENTE HONORARIO POR UN DÍA</v>
      </c>
      <c r="AN451" s="970" t="str">
        <f>'BASE METAS)'!AN453</f>
        <v>MIDE EL NUMERO DE EVENTOS REALIZADOS, CON RESPECTO A LOS PROGRAMADOS</v>
      </c>
      <c r="AO451" s="970" t="str">
        <f>'BASE METAS)'!AU453</f>
        <v>DESEMPEÑO</v>
      </c>
      <c r="AP451" s="970" t="str">
        <f>'BASE METAS)'!AO453</f>
        <v>No. DE EVENTOS REALIZADOS</v>
      </c>
      <c r="AQ451" s="970" t="str">
        <f>'BASE METAS)'!AP453</f>
        <v>No. DE EVENTOS PROGRAMADOS</v>
      </c>
      <c r="AR451" s="970">
        <f>'BASE METAS)'!AQ453</f>
        <v>100</v>
      </c>
      <c r="AS451" s="970" t="str">
        <f>'BASE METAS)'!AR453</f>
        <v>EVENTO</v>
      </c>
      <c r="AT451" s="1018" t="str">
        <f>'BASE METAS)'!AS453</f>
        <v>EFICACIA</v>
      </c>
      <c r="AU451" s="1483">
        <f>'BASE METAS)'!BO453</f>
        <v>0</v>
      </c>
      <c r="AV451" s="987">
        <f>'BASE METAS)'!BQ453</f>
        <v>1</v>
      </c>
      <c r="AW451" s="1352">
        <f>'BASE METAS)'!BR453</f>
        <v>0</v>
      </c>
      <c r="AX451" s="1">
        <f>'BASE METAS)'!BS453</f>
        <v>0</v>
      </c>
      <c r="AY451" s="1">
        <f>'BASE METAS)'!BT453</f>
        <v>0</v>
      </c>
      <c r="AZ451" s="1">
        <f>'BASE METAS)'!BU453</f>
        <v>0</v>
      </c>
      <c r="BA451" s="1" t="e">
        <f>'BASE METAS)'!BV453</f>
        <v>#DIV/0!</v>
      </c>
      <c r="BB451" s="1">
        <f>'BASE METAS)'!BW453</f>
        <v>0</v>
      </c>
      <c r="BC451" s="1">
        <f>'BASE METAS)'!BX453</f>
        <v>1</v>
      </c>
      <c r="BD451" s="1">
        <f>'BASE METAS)'!BY453</f>
        <v>0</v>
      </c>
      <c r="BE451" s="1">
        <f>'BASE METAS)'!CG453</f>
        <v>0</v>
      </c>
      <c r="BF451" s="1">
        <f>'BASE METAS)'!CJ453</f>
        <v>0</v>
      </c>
      <c r="BG451" s="1">
        <f>'BASE METAS)'!CK453</f>
        <v>0</v>
      </c>
      <c r="BH451" s="1">
        <f>'BASE METAS)'!CL453</f>
        <v>0</v>
      </c>
      <c r="BI451" s="1">
        <f>'BASE METAS)'!CM453</f>
        <v>0</v>
      </c>
      <c r="BJ451" s="1">
        <f>'BASE METAS)'!CN453</f>
        <v>0</v>
      </c>
      <c r="BK451" s="1">
        <f>'BASE METAS)'!CO453</f>
        <v>0</v>
      </c>
      <c r="BL451" s="1">
        <f>'BASE METAS)'!CP453</f>
        <v>0</v>
      </c>
      <c r="BM451" s="1">
        <f>'BASE METAS)'!CQ453</f>
        <v>0</v>
      </c>
      <c r="BN451" s="1">
        <f>'BASE METAS)'!CR453</f>
        <v>0</v>
      </c>
      <c r="BO451" s="1">
        <f>'BASE METAS)'!CS453</f>
        <v>0</v>
      </c>
      <c r="BP451" s="1">
        <f>'BASE METAS)'!CT453</f>
        <v>0</v>
      </c>
      <c r="BQ451" s="1">
        <f>'BASE METAS)'!CU453</f>
        <v>0</v>
      </c>
      <c r="BR451" s="1">
        <f>'BASE METAS)'!CV453</f>
        <v>0</v>
      </c>
      <c r="BS451" s="1">
        <f>'BASE METAS)'!CW453</f>
        <v>0</v>
      </c>
      <c r="BT451" s="1">
        <f>'BASE METAS)'!CX453</f>
        <v>0</v>
      </c>
      <c r="BU451" s="1">
        <f>'BASE METAS)'!FA453</f>
        <v>1</v>
      </c>
      <c r="BV451" s="1">
        <f>'BASE METAS)'!FB453</f>
        <v>0</v>
      </c>
      <c r="BW451" s="1">
        <f>'BASE METAS)'!FC453</f>
        <v>0</v>
      </c>
      <c r="BX451" s="1">
        <f>'BASE METAS)'!FD453</f>
        <v>0</v>
      </c>
      <c r="BY451" s="1">
        <f>'BASE METAS)'!FE453</f>
        <v>0</v>
      </c>
      <c r="BZ451" s="1">
        <f>'BASE METAS)'!FF453</f>
        <v>0</v>
      </c>
      <c r="CA451" s="1">
        <f>'BASE METAS)'!FG453</f>
        <v>0</v>
      </c>
      <c r="CB451" s="1">
        <f>'BASE METAS)'!FH453</f>
        <v>1</v>
      </c>
      <c r="CC451" s="1">
        <f>'BASE METAS)'!FI453</f>
        <v>0</v>
      </c>
      <c r="CD451" s="1">
        <f>'BASE METAS)'!FJ453</f>
        <v>1</v>
      </c>
      <c r="CE451" s="1">
        <f>'BASE METAS)'!FK453</f>
        <v>0</v>
      </c>
      <c r="CF451" s="1">
        <f>'BASE METAS)'!FL453</f>
        <v>0</v>
      </c>
      <c r="CG451" s="1">
        <f>'BASE METAS)'!FM453</f>
        <v>0</v>
      </c>
    </row>
    <row r="452" spans="1:85" ht="38.25" x14ac:dyDescent="0.25">
      <c r="A452" s="1">
        <f>'BASE METAS)'!A454</f>
        <v>0</v>
      </c>
      <c r="B452" s="7156"/>
      <c r="C452" s="5685"/>
      <c r="D452" s="5685"/>
      <c r="E452" s="7145"/>
      <c r="F452" s="7226"/>
      <c r="G452" s="7226"/>
      <c r="H452" s="5707"/>
      <c r="I452" s="5707"/>
      <c r="J452" s="5707"/>
      <c r="K452" s="5707"/>
      <c r="L452" s="5707"/>
      <c r="M452" s="5707"/>
      <c r="N452" s="5698"/>
      <c r="O452" s="5707"/>
      <c r="P452" s="7107"/>
      <c r="Q452" s="7107"/>
      <c r="R452" s="7107"/>
      <c r="S452" s="5698"/>
      <c r="T452" s="5698"/>
      <c r="U452" s="7730"/>
      <c r="V452" s="5698"/>
      <c r="W452" s="5695"/>
      <c r="X452" s="7145"/>
      <c r="Y452" s="690">
        <f>'BASE METAS)'!Y454</f>
        <v>5</v>
      </c>
      <c r="Z452" s="693" t="str">
        <f>'BASE METAS)'!Z454</f>
        <v>ORGANIZAR EL EVENTO DE PRESENCIA DE ALUMNOS EN CABILDO</v>
      </c>
      <c r="AA452" s="687" t="str">
        <f>'BASE METAS)'!AA454</f>
        <v>ESCUELA</v>
      </c>
      <c r="AB452" s="238">
        <f>'BASE METAS)'!AB454</f>
        <v>20</v>
      </c>
      <c r="AC452" s="460">
        <f>'BASE METAS)'!AC454</f>
        <v>1</v>
      </c>
      <c r="AD452" s="544">
        <f>'BASE METAS)'!AD454</f>
        <v>0.05</v>
      </c>
      <c r="AE452" s="460">
        <f>'BASE METAS)'!AE454</f>
        <v>8</v>
      </c>
      <c r="AF452" s="544">
        <f>'BASE METAS)'!AF454</f>
        <v>0.4</v>
      </c>
      <c r="AG452" s="460">
        <f>'BASE METAS)'!AG454</f>
        <v>3</v>
      </c>
      <c r="AH452" s="544">
        <f>'BASE METAS)'!AH454</f>
        <v>0.15</v>
      </c>
      <c r="AI452" s="460">
        <f>'BASE METAS)'!AI454</f>
        <v>8</v>
      </c>
      <c r="AJ452" s="545">
        <f>'BASE METAS)'!AJ454</f>
        <v>0.4</v>
      </c>
      <c r="AK452" s="191">
        <f>'BASE METAS)'!AK454</f>
        <v>1</v>
      </c>
      <c r="AL452" s="1111">
        <f>'BASE METAS)'!AL454</f>
        <v>5</v>
      </c>
      <c r="AM452" s="970" t="str">
        <f>'BASE METAS)'!AM454</f>
        <v>PRESENCIA DE ALUMNOS EN CABILDO</v>
      </c>
      <c r="AN452" s="970" t="str">
        <f>'BASE METAS)'!AN454</f>
        <v>MIDE EL NUMERO DE ESCUELAS QUE ASISTEN CON RESPECTO A LAS PROGRAMADAS</v>
      </c>
      <c r="AO452" s="970" t="str">
        <f>'BASE METAS)'!AU454</f>
        <v>DESEMPEÑO</v>
      </c>
      <c r="AP452" s="970" t="str">
        <f>'BASE METAS)'!AO454</f>
        <v>No. DE ESCUELAS INVITADAS</v>
      </c>
      <c r="AQ452" s="970" t="str">
        <f>'BASE METAS)'!AP454</f>
        <v>No. DE ESCUELAS PROGRAMADAS</v>
      </c>
      <c r="AR452" s="970">
        <f>'BASE METAS)'!AQ454</f>
        <v>100</v>
      </c>
      <c r="AS452" s="970" t="str">
        <f>'BASE METAS)'!AR454</f>
        <v>ESCUELA</v>
      </c>
      <c r="AT452" s="840" t="str">
        <f>'BASE METAS)'!AS454</f>
        <v>EFICACIA</v>
      </c>
      <c r="AU452" s="1490">
        <f>'BASE METAS)'!BO454</f>
        <v>0</v>
      </c>
      <c r="AV452" s="987">
        <f>'BASE METAS)'!BQ454</f>
        <v>20</v>
      </c>
      <c r="AW452" s="1352">
        <f>'BASE METAS)'!BR454</f>
        <v>0</v>
      </c>
      <c r="AX452" s="1">
        <f>'BASE METAS)'!BS454</f>
        <v>8</v>
      </c>
      <c r="AY452" s="1">
        <f>'BASE METAS)'!BT454</f>
        <v>0</v>
      </c>
      <c r="AZ452" s="1">
        <f>'BASE METAS)'!BU454</f>
        <v>8</v>
      </c>
      <c r="BA452" s="1">
        <f>'BASE METAS)'!BV454</f>
        <v>0</v>
      </c>
      <c r="BB452" s="1">
        <f>'BASE METAS)'!BW454</f>
        <v>0</v>
      </c>
      <c r="BC452" s="1">
        <f>'BASE METAS)'!BX454</f>
        <v>20</v>
      </c>
      <c r="BD452" s="1">
        <f>'BASE METAS)'!BY454</f>
        <v>0</v>
      </c>
      <c r="BE452" s="1">
        <f>'BASE METAS)'!CG454</f>
        <v>0</v>
      </c>
      <c r="BF452" s="1">
        <f>'BASE METAS)'!CJ454</f>
        <v>0</v>
      </c>
      <c r="BG452" s="1">
        <f>'BASE METAS)'!CK454</f>
        <v>0</v>
      </c>
      <c r="BH452" s="1">
        <f>'BASE METAS)'!CL454</f>
        <v>0</v>
      </c>
      <c r="BI452" s="1">
        <f>'BASE METAS)'!CM454</f>
        <v>0</v>
      </c>
      <c r="BJ452" s="1">
        <f>'BASE METAS)'!CN454</f>
        <v>0</v>
      </c>
      <c r="BK452" s="1">
        <f>'BASE METAS)'!CO454</f>
        <v>1</v>
      </c>
      <c r="BL452" s="1">
        <f>'BASE METAS)'!CP454</f>
        <v>0</v>
      </c>
      <c r="BM452" s="1">
        <f>'BASE METAS)'!CQ454</f>
        <v>0</v>
      </c>
      <c r="BN452" s="1">
        <f>'BASE METAS)'!CR454</f>
        <v>0</v>
      </c>
      <c r="BO452" s="1">
        <f>'BASE METAS)'!CS454</f>
        <v>0</v>
      </c>
      <c r="BP452" s="1">
        <f>'BASE METAS)'!CT454</f>
        <v>0</v>
      </c>
      <c r="BQ452" s="1">
        <f>'BASE METAS)'!CU454</f>
        <v>0</v>
      </c>
      <c r="BR452" s="1">
        <f>'BASE METAS)'!CV454</f>
        <v>0</v>
      </c>
      <c r="BS452" s="1">
        <f>'BASE METAS)'!CW454</f>
        <v>0</v>
      </c>
      <c r="BT452" s="1">
        <f>'BASE METAS)'!CX454</f>
        <v>0</v>
      </c>
      <c r="BU452" s="1">
        <f>'BASE METAS)'!FA454</f>
        <v>20</v>
      </c>
      <c r="BV452" s="1">
        <f>'BASE METAS)'!FB454</f>
        <v>0</v>
      </c>
      <c r="BW452" s="1">
        <f>'BASE METAS)'!FC454</f>
        <v>2</v>
      </c>
      <c r="BX452" s="1">
        <f>'BASE METAS)'!FD454</f>
        <v>0</v>
      </c>
      <c r="BY452" s="1">
        <f>'BASE METAS)'!FE454</f>
        <v>-2</v>
      </c>
      <c r="BZ452" s="1">
        <f>'BASE METAS)'!FF454</f>
        <v>0</v>
      </c>
      <c r="CA452" s="1">
        <f>'BASE METAS)'!FG454</f>
        <v>0</v>
      </c>
      <c r="CB452" s="1">
        <f>'BASE METAS)'!FH454</f>
        <v>20</v>
      </c>
      <c r="CC452" s="1">
        <f>'BASE METAS)'!FI454</f>
        <v>0</v>
      </c>
      <c r="CD452" s="1">
        <f>'BASE METAS)'!FJ454</f>
        <v>20</v>
      </c>
      <c r="CE452" s="1">
        <f>'BASE METAS)'!FK454</f>
        <v>0</v>
      </c>
      <c r="CF452" s="1">
        <f>'BASE METAS)'!FL454</f>
        <v>0</v>
      </c>
      <c r="CG452" s="1">
        <f>'BASE METAS)'!FM454</f>
        <v>0</v>
      </c>
    </row>
    <row r="453" spans="1:85" ht="63.75" x14ac:dyDescent="0.25">
      <c r="A453" s="1">
        <f>'BASE METAS)'!A455</f>
        <v>0</v>
      </c>
      <c r="B453" s="7156"/>
      <c r="C453" s="5685"/>
      <c r="D453" s="5685"/>
      <c r="E453" s="7145"/>
      <c r="F453" s="7226"/>
      <c r="G453" s="7226"/>
      <c r="H453" s="5707"/>
      <c r="I453" s="5707"/>
      <c r="J453" s="5707"/>
      <c r="K453" s="5707"/>
      <c r="L453" s="5707"/>
      <c r="M453" s="5707"/>
      <c r="N453" s="5698"/>
      <c r="O453" s="5707"/>
      <c r="P453" s="7107"/>
      <c r="Q453" s="7107"/>
      <c r="R453" s="7107"/>
      <c r="S453" s="5698"/>
      <c r="T453" s="5698"/>
      <c r="U453" s="7730"/>
      <c r="V453" s="5698"/>
      <c r="W453" s="5695"/>
      <c r="X453" s="7145"/>
      <c r="Y453" s="698">
        <f>'BASE METAS)'!Y455</f>
        <v>6</v>
      </c>
      <c r="Z453" s="699" t="str">
        <f>'BASE METAS)'!Z455</f>
        <v xml:space="preserve">LLEVAR ACABO EL PROGRAMA DE APOYO A SOCIEDADES DE PADRES DE FAMILIA PARA EL ASEO DE JARDINES DE NIÑOS, ESCUELAS PRIMARIAS Y SECUNDARIAS </v>
      </c>
      <c r="AA453" s="688" t="str">
        <f>'BASE METAS)'!AA455</f>
        <v>ESCUELA</v>
      </c>
      <c r="AB453" s="697">
        <f>'BASE METAS)'!AB455</f>
        <v>180</v>
      </c>
      <c r="AC453" s="414">
        <f>'BASE METAS)'!AC455</f>
        <v>180</v>
      </c>
      <c r="AD453" s="415">
        <f>'BASE METAS)'!AD455</f>
        <v>1</v>
      </c>
      <c r="AE453" s="414">
        <f>'BASE METAS)'!AE455</f>
        <v>180</v>
      </c>
      <c r="AF453" s="415">
        <f>'BASE METAS)'!AF455</f>
        <v>1</v>
      </c>
      <c r="AG453" s="414">
        <f>'BASE METAS)'!AG455</f>
        <v>180</v>
      </c>
      <c r="AH453" s="415">
        <f>'BASE METAS)'!AH455</f>
        <v>1</v>
      </c>
      <c r="AI453" s="414">
        <f>'BASE METAS)'!AI455</f>
        <v>180</v>
      </c>
      <c r="AJ453" s="416">
        <f>'BASE METAS)'!AJ455</f>
        <v>1</v>
      </c>
      <c r="AK453" s="212">
        <f>'BASE METAS)'!AK455</f>
        <v>1</v>
      </c>
      <c r="AL453" s="1110">
        <f>'BASE METAS)'!AL455</f>
        <v>6</v>
      </c>
      <c r="AM453" s="995" t="str">
        <f>'BASE METAS)'!AM455</f>
        <v>PROGRAMA DE APOYO A SOCIEDADES DE PADRES DE FAMILIA PARA EL ASEO DE JARDINES DE NIÑOS, PRIMARIAS Y SECUNDARIAS</v>
      </c>
      <c r="AN453" s="995" t="str">
        <f>'BASE METAS)'!AN455</f>
        <v>MIDE EL NUMERO DE ESCUELAS APOYADAS, CON RESPECTO A LAS PROGRAMADAS</v>
      </c>
      <c r="AO453" s="970" t="str">
        <f>'BASE METAS)'!AU455</f>
        <v>DESEMPEÑO</v>
      </c>
      <c r="AP453" s="995" t="str">
        <f>'BASE METAS)'!AO455</f>
        <v>No. DE ESCUELAS APOYADAS</v>
      </c>
      <c r="AQ453" s="995" t="str">
        <f>'BASE METAS)'!AP455</f>
        <v>No. DE ESCUELAS PROGRAMADAS</v>
      </c>
      <c r="AR453" s="995">
        <f>'BASE METAS)'!AQ455</f>
        <v>100</v>
      </c>
      <c r="AS453" s="995" t="str">
        <f>'BASE METAS)'!AR455</f>
        <v>ESCUELA</v>
      </c>
      <c r="AT453" s="1113" t="str">
        <f>'BASE METAS)'!AS455</f>
        <v>CALIDAD</v>
      </c>
      <c r="AU453" s="1490">
        <f>'BASE METAS)'!BO455</f>
        <v>0</v>
      </c>
      <c r="AV453" s="942">
        <f>'BASE METAS)'!BQ455</f>
        <v>180</v>
      </c>
      <c r="AW453" s="1352">
        <f>'BASE METAS)'!BR455</f>
        <v>0</v>
      </c>
      <c r="AX453" s="1">
        <f>'BASE METAS)'!BS455</f>
        <v>180</v>
      </c>
      <c r="AY453" s="1">
        <f>'BASE METAS)'!BT455</f>
        <v>180</v>
      </c>
      <c r="AZ453" s="1">
        <f>'BASE METAS)'!BU455</f>
        <v>0</v>
      </c>
      <c r="BA453" s="1">
        <f>'BASE METAS)'!BV455</f>
        <v>1</v>
      </c>
      <c r="BB453" s="1">
        <f>'BASE METAS)'!BW455</f>
        <v>180</v>
      </c>
      <c r="BC453" s="1">
        <f>'BASE METAS)'!BX455</f>
        <v>0</v>
      </c>
      <c r="BD453" s="1">
        <f>'BASE METAS)'!BY455</f>
        <v>1</v>
      </c>
      <c r="BE453" s="1">
        <f>'BASE METAS)'!CG455</f>
        <v>180</v>
      </c>
      <c r="BF453" s="1">
        <f>'BASE METAS)'!CJ455</f>
        <v>0</v>
      </c>
      <c r="BG453" s="1">
        <f>'BASE METAS)'!CK455</f>
        <v>0</v>
      </c>
      <c r="BH453" s="1">
        <f>'BASE METAS)'!CL455</f>
        <v>0</v>
      </c>
      <c r="BI453" s="1">
        <f>'BASE METAS)'!CM455</f>
        <v>180</v>
      </c>
      <c r="BJ453" s="1">
        <f>'BASE METAS)'!CN455</f>
        <v>180</v>
      </c>
      <c r="BK453" s="1">
        <f>'BASE METAS)'!CO455</f>
        <v>180</v>
      </c>
      <c r="BL453" s="1">
        <f>'BASE METAS)'!CP455</f>
        <v>0</v>
      </c>
      <c r="BM453" s="1">
        <f>'BASE METAS)'!CQ455</f>
        <v>0</v>
      </c>
      <c r="BN453" s="1">
        <f>'BASE METAS)'!CR455</f>
        <v>0</v>
      </c>
      <c r="BO453" s="1">
        <f>'BASE METAS)'!CS455</f>
        <v>0</v>
      </c>
      <c r="BP453" s="1">
        <f>'BASE METAS)'!CT455</f>
        <v>0</v>
      </c>
      <c r="BQ453" s="1">
        <f>'BASE METAS)'!CU455</f>
        <v>0</v>
      </c>
      <c r="BR453" s="1">
        <f>'BASE METAS)'!CV455</f>
        <v>0</v>
      </c>
      <c r="BS453" s="1">
        <f>'BASE METAS)'!CW455</f>
        <v>0</v>
      </c>
      <c r="BT453" s="1">
        <f>'BASE METAS)'!CX455</f>
        <v>0</v>
      </c>
      <c r="BU453" s="1">
        <f>'BASE METAS)'!FA455</f>
        <v>180</v>
      </c>
      <c r="BV453" s="1">
        <f>'BASE METAS)'!FB455</f>
        <v>0</v>
      </c>
      <c r="BW453" s="1">
        <f>'BASE METAS)'!FC455</f>
        <v>180</v>
      </c>
      <c r="BX453" s="1">
        <f>'BASE METAS)'!FD455</f>
        <v>180</v>
      </c>
      <c r="BY453" s="1">
        <f>'BASE METAS)'!FE455</f>
        <v>0</v>
      </c>
      <c r="BZ453" s="1">
        <f>'BASE METAS)'!FF455</f>
        <v>1</v>
      </c>
      <c r="CA453" s="1">
        <f>'BASE METAS)'!FG455</f>
        <v>180</v>
      </c>
      <c r="CB453" s="1">
        <f>'BASE METAS)'!FH455</f>
        <v>0</v>
      </c>
      <c r="CC453" s="1">
        <f>'BASE METAS)'!FI455</f>
        <v>1</v>
      </c>
      <c r="CD453" s="1">
        <f>'BASE METAS)'!FJ455</f>
        <v>180</v>
      </c>
      <c r="CE453" s="1">
        <f>'BASE METAS)'!FK455</f>
        <v>0</v>
      </c>
      <c r="CF453" s="1">
        <f>'BASE METAS)'!FL455</f>
        <v>180</v>
      </c>
      <c r="CG453" s="1">
        <f>'BASE METAS)'!FM455</f>
        <v>180</v>
      </c>
    </row>
    <row r="454" spans="1:85" ht="38.25" x14ac:dyDescent="0.25">
      <c r="A454" s="1">
        <f>'BASE METAS)'!A456</f>
        <v>0</v>
      </c>
      <c r="B454" s="7156"/>
      <c r="C454" s="5685"/>
      <c r="D454" s="5685"/>
      <c r="E454" s="7145"/>
      <c r="F454" s="7226"/>
      <c r="G454" s="7226"/>
      <c r="H454" s="5707"/>
      <c r="I454" s="5707"/>
      <c r="J454" s="5707"/>
      <c r="K454" s="5707"/>
      <c r="L454" s="5707"/>
      <c r="M454" s="5707"/>
      <c r="N454" s="5698"/>
      <c r="O454" s="5707"/>
      <c r="P454" s="7107"/>
      <c r="Q454" s="7107"/>
      <c r="R454" s="7107"/>
      <c r="S454" s="5698"/>
      <c r="T454" s="5698"/>
      <c r="U454" s="7730"/>
      <c r="V454" s="5698"/>
      <c r="W454" s="5695"/>
      <c r="X454" s="7145"/>
      <c r="Y454" s="690">
        <f>'BASE METAS)'!Y456</f>
        <v>7</v>
      </c>
      <c r="Z454" s="693" t="str">
        <f>'BASE METAS)'!Z456</f>
        <v>BRINDAR APOYO ECONÓMICO A ESCUELAS DE TIEMPO COMPLETO</v>
      </c>
      <c r="AA454" s="687" t="str">
        <f>'BASE METAS)'!AA456</f>
        <v>APOYO</v>
      </c>
      <c r="AB454" s="238">
        <f>'BASE METAS)'!AB456</f>
        <v>40</v>
      </c>
      <c r="AC454" s="460">
        <f>'BASE METAS)'!AC456</f>
        <v>0</v>
      </c>
      <c r="AD454" s="544">
        <f>'BASE METAS)'!AD456</f>
        <v>0</v>
      </c>
      <c r="AE454" s="460">
        <f>'BASE METAS)'!AE456</f>
        <v>40</v>
      </c>
      <c r="AF454" s="544">
        <f>'BASE METAS)'!AF456</f>
        <v>1</v>
      </c>
      <c r="AG454" s="460">
        <f>'BASE METAS)'!AG456</f>
        <v>0</v>
      </c>
      <c r="AH454" s="544">
        <f>'BASE METAS)'!AH456</f>
        <v>0</v>
      </c>
      <c r="AI454" s="460">
        <f>'BASE METAS)'!AI456</f>
        <v>1</v>
      </c>
      <c r="AJ454" s="545">
        <f>'BASE METAS)'!AJ456</f>
        <v>2.5000000000000001E-2</v>
      </c>
      <c r="AK454" s="946">
        <f>'BASE METAS)'!AK456</f>
        <v>1.0249999999999999</v>
      </c>
      <c r="AL454" s="1111">
        <f>'BASE METAS)'!AL456</f>
        <v>7</v>
      </c>
      <c r="AM454" s="970" t="str">
        <f>'BASE METAS)'!AM456</f>
        <v>APOYO ECONÓMICO A ESCUELAS DE TIEMPO COMPLETO</v>
      </c>
      <c r="AN454" s="970" t="str">
        <f>'BASE METAS)'!AN456</f>
        <v>MIDE EL PORCENTAJE DE ESCUELAS APOYADAS, CON RESPECTO A LAS PROGRAMADAS</v>
      </c>
      <c r="AO454" s="970" t="str">
        <f>'BASE METAS)'!AU456</f>
        <v>DESEMPEÑO</v>
      </c>
      <c r="AP454" s="1111" t="str">
        <f>'BASE METAS)'!AO456</f>
        <v>No. DE ESCUELAS APOYADAS</v>
      </c>
      <c r="AQ454" s="970" t="str">
        <f>'BASE METAS)'!AP456</f>
        <v>No. DE ESCUELAS PROGRAMADAS</v>
      </c>
      <c r="AR454" s="970">
        <f>'BASE METAS)'!AQ456</f>
        <v>100</v>
      </c>
      <c r="AS454" s="1111" t="str">
        <f>'BASE METAS)'!AR456</f>
        <v>APOYO</v>
      </c>
      <c r="AT454" s="1328" t="str">
        <f>'BASE METAS)'!AS456</f>
        <v>CALIDADS</v>
      </c>
      <c r="AU454" s="1488">
        <f>'BASE METAS)'!BO456</f>
        <v>0</v>
      </c>
      <c r="AV454" s="1114">
        <f>'BASE METAS)'!BQ456</f>
        <v>40</v>
      </c>
      <c r="AW454" s="1352">
        <f>'BASE METAS)'!BR456</f>
        <v>0</v>
      </c>
      <c r="AX454" s="1352">
        <f>'BASE METAS)'!BS456</f>
        <v>40</v>
      </c>
      <c r="AY454" s="1">
        <f>'BASE METAS)'!BT456</f>
        <v>38</v>
      </c>
      <c r="AZ454" s="1">
        <f>'BASE METAS)'!BU456</f>
        <v>2</v>
      </c>
      <c r="BA454" s="1">
        <f>'BASE METAS)'!BV456</f>
        <v>0.95</v>
      </c>
      <c r="BB454" s="1">
        <f>'BASE METAS)'!BW456</f>
        <v>38</v>
      </c>
      <c r="BC454" s="1">
        <f>'BASE METAS)'!BX456</f>
        <v>2</v>
      </c>
      <c r="BD454" s="1">
        <f>'BASE METAS)'!BY456</f>
        <v>0.95</v>
      </c>
      <c r="BE454" s="1">
        <f>'BASE METAS)'!CG456</f>
        <v>0</v>
      </c>
      <c r="BF454" s="1">
        <f>'BASE METAS)'!CJ456</f>
        <v>0</v>
      </c>
      <c r="BG454" s="1">
        <f>'BASE METAS)'!CK456</f>
        <v>0</v>
      </c>
      <c r="BH454" s="1">
        <f>'BASE METAS)'!CL456</f>
        <v>0</v>
      </c>
      <c r="BI454" s="1">
        <f>'BASE METAS)'!CM456</f>
        <v>0</v>
      </c>
      <c r="BJ454" s="1">
        <f>'BASE METAS)'!CN456</f>
        <v>0</v>
      </c>
      <c r="BK454" s="1">
        <f>'BASE METAS)'!CO456</f>
        <v>0</v>
      </c>
      <c r="BL454" s="1">
        <f>'BASE METAS)'!CP456</f>
        <v>0</v>
      </c>
      <c r="BM454" s="1">
        <f>'BASE METAS)'!CQ456</f>
        <v>0</v>
      </c>
      <c r="BN454" s="1">
        <f>'BASE METAS)'!CR456</f>
        <v>0</v>
      </c>
      <c r="BO454" s="1">
        <f>'BASE METAS)'!CS456</f>
        <v>0</v>
      </c>
      <c r="BP454" s="1">
        <f>'BASE METAS)'!CT456</f>
        <v>0</v>
      </c>
      <c r="BQ454" s="1">
        <f>'BASE METAS)'!CU456</f>
        <v>0</v>
      </c>
      <c r="BR454" s="1">
        <f>'BASE METAS)'!CV456</f>
        <v>0</v>
      </c>
      <c r="BS454" s="1">
        <f>'BASE METAS)'!CW456</f>
        <v>0</v>
      </c>
      <c r="BT454" s="1">
        <f>'BASE METAS)'!CX456</f>
        <v>0</v>
      </c>
      <c r="BU454" s="1">
        <f>'BASE METAS)'!FA456</f>
        <v>40</v>
      </c>
      <c r="BV454" s="1">
        <f>'BASE METAS)'!FB456</f>
        <v>0</v>
      </c>
      <c r="BW454" s="1">
        <f>'BASE METAS)'!FC456</f>
        <v>32</v>
      </c>
      <c r="BX454" s="1">
        <f>'BASE METAS)'!FD456</f>
        <v>38</v>
      </c>
      <c r="BY454" s="1">
        <f>'BASE METAS)'!FE456</f>
        <v>6</v>
      </c>
      <c r="BZ454" s="1">
        <f>'BASE METAS)'!FF456</f>
        <v>0</v>
      </c>
      <c r="CA454" s="1">
        <f>'BASE METAS)'!FG456</f>
        <v>38</v>
      </c>
      <c r="CB454" s="1">
        <f>'BASE METAS)'!FH456</f>
        <v>2</v>
      </c>
      <c r="CC454" s="1">
        <f>'BASE METAS)'!FI456</f>
        <v>0.95</v>
      </c>
      <c r="CD454" s="1">
        <f>'BASE METAS)'!FJ456</f>
        <v>40</v>
      </c>
      <c r="CE454" s="1">
        <f>'BASE METAS)'!FK456</f>
        <v>0</v>
      </c>
      <c r="CF454" s="1">
        <f>'BASE METAS)'!FL456</f>
        <v>0</v>
      </c>
      <c r="CG454" s="1">
        <f>'BASE METAS)'!FM456</f>
        <v>0</v>
      </c>
    </row>
    <row r="455" spans="1:85" ht="38.25" x14ac:dyDescent="0.25">
      <c r="A455" s="1">
        <f>'BASE METAS)'!A457</f>
        <v>0</v>
      </c>
      <c r="B455" s="7156"/>
      <c r="C455" s="5685"/>
      <c r="D455" s="5685"/>
      <c r="E455" s="7145"/>
      <c r="F455" s="7226"/>
      <c r="G455" s="7226"/>
      <c r="H455" s="5707"/>
      <c r="I455" s="5707"/>
      <c r="J455" s="5707"/>
      <c r="K455" s="5707"/>
      <c r="L455" s="5707"/>
      <c r="M455" s="5707"/>
      <c r="N455" s="5698"/>
      <c r="O455" s="5707"/>
      <c r="P455" s="7107"/>
      <c r="Q455" s="7107"/>
      <c r="R455" s="7107"/>
      <c r="S455" s="5698"/>
      <c r="T455" s="5698"/>
      <c r="U455" s="7730"/>
      <c r="V455" s="5698"/>
      <c r="W455" s="5695"/>
      <c r="X455" s="7145"/>
      <c r="Y455" s="214">
        <f>'BASE METAS)'!Y457</f>
        <v>8</v>
      </c>
      <c r="Z455" s="215" t="str">
        <f>'BASE METAS)'!Z457</f>
        <v>COORDINAR EL DESFILE CÍVICO DE SEPTIEMBRE</v>
      </c>
      <c r="AA455" s="223" t="str">
        <f>'BASE METAS)'!AA457</f>
        <v>DESFILE</v>
      </c>
      <c r="AB455" s="460">
        <f>'BASE METAS)'!AB457</f>
        <v>1</v>
      </c>
      <c r="AC455" s="460">
        <f>'BASE METAS)'!AC457</f>
        <v>0</v>
      </c>
      <c r="AD455" s="544">
        <f>'BASE METAS)'!AD457</f>
        <v>0</v>
      </c>
      <c r="AE455" s="460">
        <f>'BASE METAS)'!AE457</f>
        <v>0</v>
      </c>
      <c r="AF455" s="544">
        <f>'BASE METAS)'!AF457</f>
        <v>0</v>
      </c>
      <c r="AG455" s="460">
        <f>'BASE METAS)'!AG457</f>
        <v>1</v>
      </c>
      <c r="AH455" s="544">
        <f>'BASE METAS)'!AH457</f>
        <v>1</v>
      </c>
      <c r="AI455" s="460">
        <f>'BASE METAS)'!AI457</f>
        <v>0</v>
      </c>
      <c r="AJ455" s="545">
        <f>'BASE METAS)'!AJ457</f>
        <v>0</v>
      </c>
      <c r="AK455" s="946">
        <f>'BASE METAS)'!AK457</f>
        <v>1</v>
      </c>
      <c r="AL455" s="1111">
        <f>'BASE METAS)'!AL457</f>
        <v>8</v>
      </c>
      <c r="AM455" s="970" t="str">
        <f>'BASE METAS)'!AM457</f>
        <v>DESFILE CÍVICO DE SEPTIEMBRE</v>
      </c>
      <c r="AN455" s="970" t="str">
        <f>'BASE METAS)'!AN457</f>
        <v>MIDE EL NÚMERO DE EVENTOS REALIZADOS, CON RESPECTO A LOS PROGRAMADOS</v>
      </c>
      <c r="AO455" s="970" t="str">
        <f>'BASE METAS)'!AU457</f>
        <v>DESEMPEÑO</v>
      </c>
      <c r="AP455" s="970" t="str">
        <f>'BASE METAS)'!AO457</f>
        <v>No. DE EVENTOS REALIZADOS</v>
      </c>
      <c r="AQ455" s="970" t="str">
        <f>'BASE METAS)'!AP457</f>
        <v>No. DE EVENTOS PROGRAMADOS</v>
      </c>
      <c r="AR455" s="970">
        <f>'BASE METAS)'!AQ457</f>
        <v>100</v>
      </c>
      <c r="AS455" s="970" t="str">
        <f>'BASE METAS)'!AR457</f>
        <v>DESFILE</v>
      </c>
      <c r="AT455" s="840" t="str">
        <f>'BASE METAS)'!AS457</f>
        <v>EFICACIA</v>
      </c>
      <c r="AU455" s="1490">
        <f>'BASE METAS)'!BO457</f>
        <v>0</v>
      </c>
      <c r="AV455" s="1114">
        <f>'BASE METAS)'!BQ457</f>
        <v>1</v>
      </c>
      <c r="AW455" s="1352">
        <f>'BASE METAS)'!BR457</f>
        <v>0</v>
      </c>
      <c r="AX455" s="1352">
        <f>'BASE METAS)'!BS457</f>
        <v>0</v>
      </c>
      <c r="AY455" s="1">
        <f>'BASE METAS)'!BT457</f>
        <v>0</v>
      </c>
      <c r="AZ455" s="1">
        <f>'BASE METAS)'!BU457</f>
        <v>0</v>
      </c>
      <c r="BA455" s="1" t="e">
        <f>'BASE METAS)'!BV457</f>
        <v>#DIV/0!</v>
      </c>
      <c r="BB455" s="1">
        <f>'BASE METAS)'!BW457</f>
        <v>0</v>
      </c>
      <c r="BC455" s="1">
        <f>'BASE METAS)'!BX457</f>
        <v>1</v>
      </c>
      <c r="BD455" s="1">
        <f>'BASE METAS)'!BY457</f>
        <v>0</v>
      </c>
      <c r="BE455" s="1">
        <f>'BASE METAS)'!CG457</f>
        <v>0</v>
      </c>
      <c r="BF455" s="1">
        <f>'BASE METAS)'!CJ457</f>
        <v>0</v>
      </c>
      <c r="BG455" s="1">
        <f>'BASE METAS)'!CK457</f>
        <v>0</v>
      </c>
      <c r="BH455" s="1">
        <f>'BASE METAS)'!CL457</f>
        <v>0</v>
      </c>
      <c r="BI455" s="1">
        <f>'BASE METAS)'!CM457</f>
        <v>0</v>
      </c>
      <c r="BJ455" s="1">
        <f>'BASE METAS)'!CN457</f>
        <v>0</v>
      </c>
      <c r="BK455" s="1">
        <f>'BASE METAS)'!CO457</f>
        <v>0</v>
      </c>
      <c r="BL455" s="1">
        <f>'BASE METAS)'!CP457</f>
        <v>0</v>
      </c>
      <c r="BM455" s="1">
        <f>'BASE METAS)'!CQ457</f>
        <v>0</v>
      </c>
      <c r="BN455" s="1">
        <f>'BASE METAS)'!CR457</f>
        <v>0</v>
      </c>
      <c r="BO455" s="1">
        <f>'BASE METAS)'!CS457</f>
        <v>0</v>
      </c>
      <c r="BP455" s="1">
        <f>'BASE METAS)'!CT457</f>
        <v>0</v>
      </c>
      <c r="BQ455" s="1">
        <f>'BASE METAS)'!CU457</f>
        <v>0</v>
      </c>
      <c r="BR455" s="1">
        <f>'BASE METAS)'!CV457</f>
        <v>0</v>
      </c>
      <c r="BS455" s="1">
        <f>'BASE METAS)'!CW457</f>
        <v>0</v>
      </c>
      <c r="BT455" s="1">
        <f>'BASE METAS)'!CX457</f>
        <v>0</v>
      </c>
      <c r="BU455" s="1">
        <f>'BASE METAS)'!FA457</f>
        <v>1</v>
      </c>
      <c r="BV455" s="1">
        <f>'BASE METAS)'!FB457</f>
        <v>0</v>
      </c>
      <c r="BW455" s="1">
        <f>'BASE METAS)'!FC457</f>
        <v>0</v>
      </c>
      <c r="BX455" s="1">
        <f>'BASE METAS)'!FD457</f>
        <v>0</v>
      </c>
      <c r="BY455" s="1">
        <f>'BASE METAS)'!FE457</f>
        <v>0</v>
      </c>
      <c r="BZ455" s="1">
        <f>'BASE METAS)'!FF457</f>
        <v>0</v>
      </c>
      <c r="CA455" s="1">
        <f>'BASE METAS)'!FG457</f>
        <v>0</v>
      </c>
      <c r="CB455" s="1">
        <f>'BASE METAS)'!FH457</f>
        <v>1</v>
      </c>
      <c r="CC455" s="1">
        <f>'BASE METAS)'!FI457</f>
        <v>0</v>
      </c>
      <c r="CD455" s="1">
        <f>'BASE METAS)'!FJ457</f>
        <v>1</v>
      </c>
      <c r="CE455" s="1">
        <f>'BASE METAS)'!FK457</f>
        <v>0</v>
      </c>
      <c r="CF455" s="1">
        <f>'BASE METAS)'!FL457</f>
        <v>0</v>
      </c>
      <c r="CG455" s="1">
        <f>'BASE METAS)'!FM457</f>
        <v>0</v>
      </c>
    </row>
    <row r="456" spans="1:85" ht="76.5" x14ac:dyDescent="0.25">
      <c r="A456" s="1">
        <f>'BASE METAS)'!A458</f>
        <v>0</v>
      </c>
      <c r="B456" s="7156"/>
      <c r="C456" s="5685"/>
      <c r="D456" s="5685"/>
      <c r="E456" s="7145"/>
      <c r="F456" s="7226"/>
      <c r="G456" s="7226"/>
      <c r="H456" s="5707"/>
      <c r="I456" s="5707"/>
      <c r="J456" s="5707"/>
      <c r="K456" s="5707"/>
      <c r="L456" s="5707"/>
      <c r="M456" s="5707"/>
      <c r="N456" s="5698"/>
      <c r="O456" s="5707"/>
      <c r="P456" s="7107"/>
      <c r="Q456" s="7107"/>
      <c r="R456" s="7107"/>
      <c r="S456" s="5698"/>
      <c r="T456" s="5698"/>
      <c r="U456" s="7730"/>
      <c r="V456" s="5698"/>
      <c r="W456" s="5695"/>
      <c r="X456" s="7145"/>
      <c r="Y456" s="214">
        <f>'BASE METAS)'!Y458</f>
        <v>9</v>
      </c>
      <c r="Z456" s="215" t="str">
        <f>'BASE METAS)'!Z458</f>
        <v>IMPLEMENTAR ESTÍMULOS Y RECONOCIMIENTOS A ESCUELAS, PROFESORES Y ALUMNOS POR DESEMPEÑO SOBRESALIENTE EN LA TAREA EDUCATIVA</v>
      </c>
      <c r="AA456" s="223" t="str">
        <f>'BASE METAS)'!AA458</f>
        <v>APOYO</v>
      </c>
      <c r="AB456" s="460">
        <f>'BASE METAS)'!AB458</f>
        <v>6</v>
      </c>
      <c r="AC456" s="460">
        <f>'BASE METAS)'!AC458</f>
        <v>0</v>
      </c>
      <c r="AD456" s="544">
        <f>'BASE METAS)'!AD458</f>
        <v>0</v>
      </c>
      <c r="AE456" s="460">
        <f>'BASE METAS)'!AE458</f>
        <v>0</v>
      </c>
      <c r="AF456" s="544">
        <f>'BASE METAS)'!AF458</f>
        <v>0</v>
      </c>
      <c r="AG456" s="460">
        <f>'BASE METAS)'!AG458</f>
        <v>6</v>
      </c>
      <c r="AH456" s="544">
        <f>'BASE METAS)'!AH458</f>
        <v>1</v>
      </c>
      <c r="AI456" s="460">
        <f>'BASE METAS)'!AI458</f>
        <v>0</v>
      </c>
      <c r="AJ456" s="545">
        <f>'BASE METAS)'!AJ458</f>
        <v>0</v>
      </c>
      <c r="AK456" s="946">
        <f>'BASE METAS)'!AK458</f>
        <v>1</v>
      </c>
      <c r="AL456" s="1111">
        <f>'BASE METAS)'!AL458</f>
        <v>9</v>
      </c>
      <c r="AM456" s="970" t="str">
        <f>'BASE METAS)'!AM458</f>
        <v xml:space="preserve">ESTIMULOS Y RECONOCIMIENTOS A ESCUELAS PROFESORES Y ALUMNOS POR DESEMPEÑO SOBRESALIENTE EN LA TAREA EDUCATIVA </v>
      </c>
      <c r="AN456" s="970" t="str">
        <f>'BASE METAS)'!AN458</f>
        <v>MIDE EL NUMERO DE APOYOS OTORGADOS, CON RESPECTO A LOS PROGRAMADOS</v>
      </c>
      <c r="AO456" s="970" t="str">
        <f>'BASE METAS)'!AU458</f>
        <v>DESEMPEÑO</v>
      </c>
      <c r="AP456" s="970" t="str">
        <f>'BASE METAS)'!AO458</f>
        <v>No. DE APOYOS OTORGADOS</v>
      </c>
      <c r="AQ456" s="970" t="str">
        <f>'BASE METAS)'!AP458</f>
        <v>No. DE APOYOS PROGRAMADOS</v>
      </c>
      <c r="AR456" s="970">
        <f>'BASE METAS)'!AQ458</f>
        <v>100</v>
      </c>
      <c r="AS456" s="970" t="str">
        <f>'BASE METAS)'!AR458</f>
        <v>APOYO</v>
      </c>
      <c r="AT456" s="840" t="str">
        <f>'BASE METAS)'!AS458</f>
        <v>CALIDAD</v>
      </c>
      <c r="AU456" s="1490">
        <f>'BASE METAS)'!BO458</f>
        <v>0</v>
      </c>
      <c r="AV456" s="1114">
        <f>'BASE METAS)'!BQ458</f>
        <v>6</v>
      </c>
      <c r="AW456" s="1352">
        <f>'BASE METAS)'!BR458</f>
        <v>0</v>
      </c>
      <c r="AX456" s="1352">
        <f>'BASE METAS)'!BS458</f>
        <v>0</v>
      </c>
      <c r="AY456" s="1">
        <f>'BASE METAS)'!BT458</f>
        <v>0</v>
      </c>
      <c r="AZ456" s="1">
        <f>'BASE METAS)'!BU458</f>
        <v>0</v>
      </c>
      <c r="BA456" s="1" t="e">
        <f>'BASE METAS)'!BV458</f>
        <v>#DIV/0!</v>
      </c>
      <c r="BB456" s="1">
        <f>'BASE METAS)'!BW458</f>
        <v>0</v>
      </c>
      <c r="BC456" s="1">
        <f>'BASE METAS)'!BX458</f>
        <v>6</v>
      </c>
      <c r="BD456" s="1">
        <f>'BASE METAS)'!BY458</f>
        <v>0</v>
      </c>
      <c r="BE456" s="1">
        <f>'BASE METAS)'!CG458</f>
        <v>0</v>
      </c>
      <c r="BF456" s="1">
        <f>'BASE METAS)'!CJ458</f>
        <v>0</v>
      </c>
      <c r="BG456" s="1">
        <f>'BASE METAS)'!CK458</f>
        <v>0</v>
      </c>
      <c r="BH456" s="1">
        <f>'BASE METAS)'!CL458</f>
        <v>0</v>
      </c>
      <c r="BI456" s="1">
        <f>'BASE METAS)'!CM458</f>
        <v>0</v>
      </c>
      <c r="BJ456" s="1">
        <f>'BASE METAS)'!CN458</f>
        <v>0</v>
      </c>
      <c r="BK456" s="1">
        <f>'BASE METAS)'!CO458</f>
        <v>0</v>
      </c>
      <c r="BL456" s="1">
        <f>'BASE METAS)'!CP458</f>
        <v>0</v>
      </c>
      <c r="BM456" s="1">
        <f>'BASE METAS)'!CQ458</f>
        <v>0</v>
      </c>
      <c r="BN456" s="1">
        <f>'BASE METAS)'!CR458</f>
        <v>0</v>
      </c>
      <c r="BO456" s="1">
        <f>'BASE METAS)'!CS458</f>
        <v>0</v>
      </c>
      <c r="BP456" s="1">
        <f>'BASE METAS)'!CT458</f>
        <v>0</v>
      </c>
      <c r="BQ456" s="1">
        <f>'BASE METAS)'!CU458</f>
        <v>0</v>
      </c>
      <c r="BR456" s="1">
        <f>'BASE METAS)'!CV458</f>
        <v>0</v>
      </c>
      <c r="BS456" s="1">
        <f>'BASE METAS)'!CW458</f>
        <v>0</v>
      </c>
      <c r="BT456" s="1">
        <f>'BASE METAS)'!CX458</f>
        <v>0</v>
      </c>
      <c r="BU456" s="1">
        <f>'BASE METAS)'!FA458</f>
        <v>6</v>
      </c>
      <c r="BV456" s="1">
        <f>'BASE METAS)'!FB458</f>
        <v>0</v>
      </c>
      <c r="BW456" s="1">
        <f>'BASE METAS)'!FC458</f>
        <v>0</v>
      </c>
      <c r="BX456" s="1">
        <f>'BASE METAS)'!FD458</f>
        <v>0</v>
      </c>
      <c r="BY456" s="1">
        <f>'BASE METAS)'!FE458</f>
        <v>0</v>
      </c>
      <c r="BZ456" s="1">
        <f>'BASE METAS)'!FF458</f>
        <v>0</v>
      </c>
      <c r="CA456" s="1">
        <f>'BASE METAS)'!FG458</f>
        <v>0</v>
      </c>
      <c r="CB456" s="1">
        <f>'BASE METAS)'!FH458</f>
        <v>6</v>
      </c>
      <c r="CC456" s="1">
        <f>'BASE METAS)'!FI458</f>
        <v>0</v>
      </c>
      <c r="CD456" s="1">
        <f>'BASE METAS)'!FJ458</f>
        <v>6</v>
      </c>
      <c r="CE456" s="1">
        <f>'BASE METAS)'!FK458</f>
        <v>0</v>
      </c>
      <c r="CF456" s="1">
        <f>'BASE METAS)'!FL458</f>
        <v>0</v>
      </c>
      <c r="CG456" s="1">
        <f>'BASE METAS)'!FM458</f>
        <v>0</v>
      </c>
    </row>
    <row r="457" spans="1:85" ht="51" x14ac:dyDescent="0.25">
      <c r="A457" s="1">
        <f>'BASE METAS)'!A459</f>
        <v>0</v>
      </c>
      <c r="B457" s="7156"/>
      <c r="C457" s="5685"/>
      <c r="D457" s="5685"/>
      <c r="E457" s="7145"/>
      <c r="F457" s="7226"/>
      <c r="G457" s="7226"/>
      <c r="H457" s="5707"/>
      <c r="I457" s="5707"/>
      <c r="J457" s="5707"/>
      <c r="K457" s="5707"/>
      <c r="L457" s="5707"/>
      <c r="M457" s="5707"/>
      <c r="N457" s="5698"/>
      <c r="O457" s="5707"/>
      <c r="P457" s="7107"/>
      <c r="Q457" s="7107"/>
      <c r="R457" s="7107"/>
      <c r="S457" s="5698"/>
      <c r="T457" s="5698"/>
      <c r="U457" s="7730"/>
      <c r="V457" s="5698"/>
      <c r="W457" s="5695"/>
      <c r="X457" s="7145"/>
      <c r="Y457" s="214">
        <f>'BASE METAS)'!Y459</f>
        <v>10</v>
      </c>
      <c r="Z457" s="215" t="str">
        <f>'BASE METAS)'!Z459</f>
        <v>DAR EL MOBILIARIO PARA EL COMEDOR DE LA ESCUELA PRIMARIA FEDERAL 20 DE NOVIEMBRE</v>
      </c>
      <c r="AA457" s="223" t="str">
        <f>'BASE METAS)'!AA459</f>
        <v>EQUIPAMIENTO</v>
      </c>
      <c r="AB457" s="460">
        <f>'BASE METAS)'!AB459</f>
        <v>1</v>
      </c>
      <c r="AC457" s="460">
        <f>'BASE METAS)'!AC459</f>
        <v>0</v>
      </c>
      <c r="AD457" s="544">
        <f>'BASE METAS)'!AD459</f>
        <v>0</v>
      </c>
      <c r="AE457" s="460">
        <f>'BASE METAS)'!AE459</f>
        <v>0</v>
      </c>
      <c r="AF457" s="544">
        <f>'BASE METAS)'!AF459</f>
        <v>0</v>
      </c>
      <c r="AG457" s="460">
        <f>'BASE METAS)'!AG459</f>
        <v>0</v>
      </c>
      <c r="AH457" s="544">
        <f>'BASE METAS)'!AH459</f>
        <v>0</v>
      </c>
      <c r="AI457" s="460">
        <f>'BASE METAS)'!AI459</f>
        <v>1</v>
      </c>
      <c r="AJ457" s="545">
        <f>'BASE METAS)'!AJ459</f>
        <v>1</v>
      </c>
      <c r="AK457" s="946">
        <f>'BASE METAS)'!AK459</f>
        <v>1</v>
      </c>
      <c r="AL457" s="970">
        <f>'BASE METAS)'!AL459</f>
        <v>10</v>
      </c>
      <c r="AM457" s="970" t="str">
        <f>'BASE METAS)'!AM459</f>
        <v>MOBILIARIO PARA EL COMEDOR DE LA ESCUELA PRIMARIA FEDERAL 20 DE NOVIEMBRE</v>
      </c>
      <c r="AN457" s="970" t="str">
        <f>'BASE METAS)'!AN459</f>
        <v>MIDE EL APOYO BRINDADO, CON RESPECTO AL PROGRAMADO</v>
      </c>
      <c r="AO457" s="970" t="str">
        <f>'BASE METAS)'!AU459</f>
        <v>DESEMPEÑO</v>
      </c>
      <c r="AP457" s="970" t="str">
        <f>'BASE METAS)'!AO459</f>
        <v>No. DE APOYO BRINDADO</v>
      </c>
      <c r="AQ457" s="970" t="str">
        <f>'BASE METAS)'!AP459</f>
        <v>No. DE APOYO PROGRAMADO</v>
      </c>
      <c r="AR457" s="970">
        <f>'BASE METAS)'!AQ459</f>
        <v>100</v>
      </c>
      <c r="AS457" s="970" t="str">
        <f>'BASE METAS)'!AR459</f>
        <v>EQUIPAMIENTO</v>
      </c>
      <c r="AT457" s="1018" t="str">
        <f>'BASE METAS)'!AS459</f>
        <v>CALIDAD</v>
      </c>
      <c r="AU457" s="1483">
        <f>'BASE METAS)'!BO459</f>
        <v>0</v>
      </c>
      <c r="AV457" s="942">
        <f>'BASE METAS)'!BQ459</f>
        <v>1</v>
      </c>
      <c r="AW457" s="1352">
        <f>'BASE METAS)'!BR459</f>
        <v>0</v>
      </c>
      <c r="AX457" s="1352">
        <f>'BASE METAS)'!BS459</f>
        <v>0</v>
      </c>
      <c r="AY457" s="1">
        <f>'BASE METAS)'!BT459</f>
        <v>0</v>
      </c>
      <c r="AZ457" s="1">
        <f>'BASE METAS)'!BU459</f>
        <v>0</v>
      </c>
      <c r="BA457" s="1" t="e">
        <f>'BASE METAS)'!BV459</f>
        <v>#DIV/0!</v>
      </c>
      <c r="BB457" s="1">
        <f>'BASE METAS)'!BW459</f>
        <v>0</v>
      </c>
      <c r="BC457" s="1">
        <f>'BASE METAS)'!BX459</f>
        <v>1</v>
      </c>
      <c r="BD457" s="1">
        <f>'BASE METAS)'!BY459</f>
        <v>0</v>
      </c>
      <c r="BE457" s="1">
        <f>'BASE METAS)'!CG459</f>
        <v>0</v>
      </c>
      <c r="BF457" s="1">
        <f>'BASE METAS)'!CJ459</f>
        <v>0</v>
      </c>
      <c r="BG457" s="1">
        <f>'BASE METAS)'!CK459</f>
        <v>0</v>
      </c>
      <c r="BH457" s="1">
        <f>'BASE METAS)'!CL459</f>
        <v>0</v>
      </c>
      <c r="BI457" s="1">
        <f>'BASE METAS)'!CM459</f>
        <v>0</v>
      </c>
      <c r="BJ457" s="1">
        <f>'BASE METAS)'!CN459</f>
        <v>0</v>
      </c>
      <c r="BK457" s="1">
        <f>'BASE METAS)'!CO459</f>
        <v>0</v>
      </c>
      <c r="BL457" s="1">
        <f>'BASE METAS)'!CP459</f>
        <v>0</v>
      </c>
      <c r="BM457" s="1">
        <f>'BASE METAS)'!CQ459</f>
        <v>0</v>
      </c>
      <c r="BN457" s="1">
        <f>'BASE METAS)'!CR459</f>
        <v>0</v>
      </c>
      <c r="BO457" s="1">
        <f>'BASE METAS)'!CS459</f>
        <v>0</v>
      </c>
      <c r="BP457" s="1">
        <f>'BASE METAS)'!CT459</f>
        <v>0</v>
      </c>
      <c r="BQ457" s="1">
        <f>'BASE METAS)'!CU459</f>
        <v>0</v>
      </c>
      <c r="BR457" s="1">
        <f>'BASE METAS)'!CV459</f>
        <v>0</v>
      </c>
      <c r="BS457" s="1">
        <f>'BASE METAS)'!CW459</f>
        <v>0</v>
      </c>
      <c r="BT457" s="1">
        <f>'BASE METAS)'!CX459</f>
        <v>0</v>
      </c>
      <c r="BU457" s="1">
        <f>'BASE METAS)'!FA459</f>
        <v>1</v>
      </c>
      <c r="BV457" s="1">
        <f>'BASE METAS)'!FB459</f>
        <v>0</v>
      </c>
      <c r="BW457" s="1">
        <f>'BASE METAS)'!FC459</f>
        <v>0</v>
      </c>
      <c r="BX457" s="1">
        <f>'BASE METAS)'!FD459</f>
        <v>0</v>
      </c>
      <c r="BY457" s="1">
        <f>'BASE METAS)'!FE459</f>
        <v>0</v>
      </c>
      <c r="BZ457" s="1">
        <f>'BASE METAS)'!FF459</f>
        <v>0</v>
      </c>
      <c r="CA457" s="1">
        <f>'BASE METAS)'!FG459</f>
        <v>0</v>
      </c>
      <c r="CB457" s="1">
        <f>'BASE METAS)'!FH459</f>
        <v>1</v>
      </c>
      <c r="CC457" s="1">
        <f>'BASE METAS)'!FI459</f>
        <v>0</v>
      </c>
      <c r="CD457" s="1">
        <f>'BASE METAS)'!FJ459</f>
        <v>1</v>
      </c>
      <c r="CE457" s="1">
        <f>'BASE METAS)'!FK459</f>
        <v>0</v>
      </c>
      <c r="CF457" s="1">
        <f>'BASE METAS)'!FL459</f>
        <v>0</v>
      </c>
      <c r="CG457" s="1">
        <f>'BASE METAS)'!FM459</f>
        <v>0</v>
      </c>
    </row>
    <row r="458" spans="1:85" ht="38.25" x14ac:dyDescent="0.25">
      <c r="A458" s="1">
        <f>'BASE METAS)'!A460</f>
        <v>0</v>
      </c>
      <c r="B458" s="7156"/>
      <c r="C458" s="5686"/>
      <c r="D458" s="5686"/>
      <c r="E458" s="7103"/>
      <c r="F458" s="7227"/>
      <c r="G458" s="7227"/>
      <c r="H458" s="5708"/>
      <c r="I458" s="5708"/>
      <c r="J458" s="5708"/>
      <c r="K458" s="5708"/>
      <c r="L458" s="5708"/>
      <c r="M458" s="5708"/>
      <c r="N458" s="5699"/>
      <c r="O458" s="5708"/>
      <c r="P458" s="7108"/>
      <c r="Q458" s="7108"/>
      <c r="R458" s="7108"/>
      <c r="S458" s="5699"/>
      <c r="T458" s="5699"/>
      <c r="U458" s="7731"/>
      <c r="V458" s="5699"/>
      <c r="W458" s="5696"/>
      <c r="X458" s="7103"/>
      <c r="Y458" s="696">
        <f>'BASE METAS)'!Y460</f>
        <v>11</v>
      </c>
      <c r="Z458" s="694" t="str">
        <f>'BASE METAS)'!Z460</f>
        <v>GESTIONAR ANTE LAS INSTANCIAS CORRESPONDIENTES LA REHABILITACIÓN DE LA ESCUELA PRIMARIA "HÉROES DE LA INDEPENDENCIA"</v>
      </c>
      <c r="AA458" s="227" t="str">
        <f>'BASE METAS)'!AA460</f>
        <v>GESTIÓN</v>
      </c>
      <c r="AB458" s="420">
        <f>'BASE METAS)'!AB460</f>
        <v>1</v>
      </c>
      <c r="AC458" s="420">
        <f>'BASE METAS)'!AC460</f>
        <v>1</v>
      </c>
      <c r="AD458" s="656">
        <f>'BASE METAS)'!AD460</f>
        <v>1</v>
      </c>
      <c r="AE458" s="420">
        <f>'BASE METAS)'!AE460</f>
        <v>0</v>
      </c>
      <c r="AF458" s="656">
        <f>'BASE METAS)'!AF460</f>
        <v>0</v>
      </c>
      <c r="AG458" s="420">
        <f>'BASE METAS)'!AG460</f>
        <v>0</v>
      </c>
      <c r="AH458" s="656">
        <f>'BASE METAS)'!AH460</f>
        <v>0</v>
      </c>
      <c r="AI458" s="420">
        <f>'BASE METAS)'!AI460</f>
        <v>0</v>
      </c>
      <c r="AJ458" s="656">
        <f>'BASE METAS)'!AJ460</f>
        <v>0</v>
      </c>
      <c r="AK458" s="946">
        <f>'BASE METAS)'!AK460</f>
        <v>1</v>
      </c>
      <c r="AL458" s="1111">
        <f>'BASE METAS)'!AL460</f>
        <v>11</v>
      </c>
      <c r="AM458" s="970" t="str">
        <f>'BASE METAS)'!AM460</f>
        <v>GESTIONAR LA REAHBILITACIÓN DE LA ESCUELA PRIMARIA HEROES DE LA INDEPENDENCIA</v>
      </c>
      <c r="AN458" s="970" t="str">
        <f>'BASE METAS)'!AN460</f>
        <v>MIDE EL NÚMERO DE GESTION REALIZADA, CON RESPECTO A LA PROGRAMADA</v>
      </c>
      <c r="AO458" s="970" t="str">
        <f>'BASE METAS)'!AU460</f>
        <v>DESEMPEÑO</v>
      </c>
      <c r="AP458" s="970" t="str">
        <f>'BASE METAS)'!AO460</f>
        <v>No. DE GESTION REALIZADA</v>
      </c>
      <c r="AQ458" s="970" t="str">
        <f>'BASE METAS)'!AP460</f>
        <v>No. DE GESTION PROGRAMADA</v>
      </c>
      <c r="AR458" s="970">
        <f>'BASE METAS)'!AQ460</f>
        <v>100</v>
      </c>
      <c r="AS458" s="970" t="str">
        <f>'BASE METAS)'!AR460</f>
        <v>GESTIÓN</v>
      </c>
      <c r="AT458" s="840" t="str">
        <f>'BASE METAS)'!AS460</f>
        <v>EFICACIA</v>
      </c>
      <c r="AU458" s="1490">
        <f>'BASE METAS)'!BO460</f>
        <v>0</v>
      </c>
      <c r="AV458" s="942">
        <f>'BASE METAS)'!BQ460</f>
        <v>1</v>
      </c>
      <c r="AW458" s="1352">
        <f>'BASE METAS)'!BR460</f>
        <v>0</v>
      </c>
      <c r="AX458" s="1352">
        <f>'BASE METAS)'!BS460</f>
        <v>0</v>
      </c>
      <c r="AY458" s="1">
        <f>'BASE METAS)'!BT460</f>
        <v>0</v>
      </c>
      <c r="AZ458" s="1">
        <f>'BASE METAS)'!BU460</f>
        <v>0</v>
      </c>
      <c r="BA458" s="1" t="e">
        <f>'BASE METAS)'!BV460</f>
        <v>#DIV/0!</v>
      </c>
      <c r="BB458" s="1">
        <f>'BASE METAS)'!BW460</f>
        <v>0</v>
      </c>
      <c r="BC458" s="1">
        <f>'BASE METAS)'!BX460</f>
        <v>1</v>
      </c>
      <c r="BD458" s="1">
        <f>'BASE METAS)'!BY460</f>
        <v>0</v>
      </c>
      <c r="BE458" s="1">
        <f>'BASE METAS)'!CG460</f>
        <v>0</v>
      </c>
      <c r="BF458" s="1">
        <f>'BASE METAS)'!CJ460</f>
        <v>0</v>
      </c>
      <c r="BG458" s="1">
        <f>'BASE METAS)'!CK460</f>
        <v>0</v>
      </c>
      <c r="BH458" s="1">
        <f>'BASE METAS)'!CL460</f>
        <v>0</v>
      </c>
      <c r="BI458" s="1">
        <f>'BASE METAS)'!CM460</f>
        <v>0</v>
      </c>
      <c r="BJ458" s="1">
        <f>'BASE METAS)'!CN460</f>
        <v>0</v>
      </c>
      <c r="BK458" s="1">
        <f>'BASE METAS)'!CO460</f>
        <v>1</v>
      </c>
      <c r="BL458" s="1">
        <f>'BASE METAS)'!CP460</f>
        <v>0</v>
      </c>
      <c r="BM458" s="1">
        <f>'BASE METAS)'!CQ460</f>
        <v>0</v>
      </c>
      <c r="BN458" s="1">
        <f>'BASE METAS)'!CR460</f>
        <v>0</v>
      </c>
      <c r="BO458" s="1">
        <f>'BASE METAS)'!CS460</f>
        <v>0</v>
      </c>
      <c r="BP458" s="1">
        <f>'BASE METAS)'!CT460</f>
        <v>0</v>
      </c>
      <c r="BQ458" s="1">
        <f>'BASE METAS)'!CU460</f>
        <v>0</v>
      </c>
      <c r="BR458" s="1">
        <f>'BASE METAS)'!CV460</f>
        <v>0</v>
      </c>
      <c r="BS458" s="1">
        <f>'BASE METAS)'!CW460</f>
        <v>0</v>
      </c>
      <c r="BT458" s="1">
        <f>'BASE METAS)'!CX460</f>
        <v>0</v>
      </c>
      <c r="BU458" s="1">
        <f>'BASE METAS)'!FA460</f>
        <v>1</v>
      </c>
      <c r="BV458" s="1">
        <f>'BASE METAS)'!FB460</f>
        <v>0</v>
      </c>
      <c r="BW458" s="1">
        <f>'BASE METAS)'!FC460</f>
        <v>0</v>
      </c>
      <c r="BX458" s="1">
        <f>'BASE METAS)'!FD460</f>
        <v>0</v>
      </c>
      <c r="BY458" s="1">
        <f>'BASE METAS)'!FE460</f>
        <v>0</v>
      </c>
      <c r="BZ458" s="1">
        <f>'BASE METAS)'!FF460</f>
        <v>0</v>
      </c>
      <c r="CA458" s="1">
        <f>'BASE METAS)'!FG460</f>
        <v>0</v>
      </c>
      <c r="CB458" s="1">
        <f>'BASE METAS)'!FH460</f>
        <v>1</v>
      </c>
      <c r="CC458" s="1">
        <f>'BASE METAS)'!FI460</f>
        <v>0</v>
      </c>
      <c r="CD458" s="1">
        <f>'BASE METAS)'!FJ460</f>
        <v>1</v>
      </c>
      <c r="CE458" s="1">
        <f>'BASE METAS)'!FK460</f>
        <v>0</v>
      </c>
      <c r="CF458" s="1">
        <f>'BASE METAS)'!FL460</f>
        <v>0</v>
      </c>
      <c r="CG458" s="1">
        <f>'BASE METAS)'!FM460</f>
        <v>0</v>
      </c>
    </row>
    <row r="459" spans="1:85" ht="89.25" x14ac:dyDescent="0.25">
      <c r="A459" s="1">
        <f>'BASE METAS)'!A461</f>
        <v>74</v>
      </c>
      <c r="B459" s="7156"/>
      <c r="C459" s="5684">
        <f>'BASE METAS)'!C461</f>
        <v>1701</v>
      </c>
      <c r="D459" s="5684">
        <f>'BASE METAS)'!D461</f>
        <v>2</v>
      </c>
      <c r="E459" s="7102" t="str">
        <f>'BASE METAS)'!E461</f>
        <v xml:space="preserve">BECAS DE APOYO A LA EDUCACIÓN </v>
      </c>
      <c r="F459" s="7225" t="str">
        <f>'BASE METAS)'!F461</f>
        <v>O00</v>
      </c>
      <c r="G459" s="7225" t="str">
        <f>'BASE METAS)'!G461</f>
        <v>141</v>
      </c>
      <c r="H459" s="5706" t="str">
        <f>'BASE METAS)'!H461</f>
        <v>08</v>
      </c>
      <c r="I459" s="5706" t="str">
        <f>'BASE METAS)'!I461</f>
        <v>01</v>
      </c>
      <c r="J459" s="5706" t="str">
        <f>'BASE METAS)'!J461</f>
        <v>01</v>
      </c>
      <c r="K459" s="5706" t="str">
        <f>'BASE METAS)'!K461</f>
        <v>09</v>
      </c>
      <c r="L459" s="5706" t="str">
        <f>'BASE METAS)'!L461</f>
        <v>02</v>
      </c>
      <c r="M459" s="5706" t="str">
        <f>'BASE METAS)'!M461</f>
        <v>101</v>
      </c>
      <c r="N459" s="5697" t="str">
        <f>'BASE METAS)'!N461</f>
        <v>Educación Cultura y Bienestar Social</v>
      </c>
      <c r="O459" s="5706" t="str">
        <f>'BASE METAS)'!O461</f>
        <v>Educación</v>
      </c>
      <c r="P459" s="7106" t="str">
        <f>'BASE METAS)'!P461</f>
        <v>Educación, cultura y deporte</v>
      </c>
      <c r="Q459" s="7106" t="str">
        <f>'BASE METAS)'!Q461</f>
        <v>Prestación de servicios y apoyos educativos</v>
      </c>
      <c r="R459" s="7106" t="str">
        <f>'BASE METAS)'!R461</f>
        <v>Educación para el desarrollo integral</v>
      </c>
      <c r="S459" s="5697" t="str">
        <f>'BASE METAS)'!S461</f>
        <v>Apoyos y estímulos para la educación</v>
      </c>
      <c r="T459" s="5697" t="str">
        <f>'BASE METAS)'!T461</f>
        <v>Becas de apoyo a la educación</v>
      </c>
      <c r="U459" s="7729" t="str">
        <f>'BASE METAS)'!U461</f>
        <v>COADYUVAR EN LA ECONOMÍA DE LAS FAMILIAS TLALNEPANTLENSES PARA QUE SUS HIJOS CONTINUEN SUS ESTUDIOS A NIVEL PRIMARIA, SECUNDARIA, MEDIO SUPERIOR Y SUPERIOR, MEDIANTE LA APLICACIÓN DE LOS RECURSOS ECONÓMICOS, APLICADOS A TRAVÉS DEL PROGRAMA DE BECAS MUNICIPALES QUE ADEMAS APOYE ECONÓMICAMENTE A LOS SERVIDORES PÚBLICOS Y A SUS HIJOS MEDIANTE EL OTORGAMIENTO DE BECAS ECONÓMICAS.</v>
      </c>
      <c r="V459" s="5697" t="str">
        <f>'BASE METAS)'!V461</f>
        <v>Tlalnepantla 
Solidario</v>
      </c>
      <c r="W459" s="5694">
        <f>'BASE METAS)'!W461</f>
        <v>22304812.489999998</v>
      </c>
      <c r="X459" s="7102" t="str">
        <f>'BASE METAS)'!X461</f>
        <v>DEPARTAMENTO DE BECAS</v>
      </c>
      <c r="Y459" s="801">
        <f>'BASE METAS)'!Y461</f>
        <v>1</v>
      </c>
      <c r="Z459" s="802" t="str">
        <f>'BASE METAS)'!Z461</f>
        <v>ENTREGAR BECAS  BIMESTRALES DE APOYO SOCIAL DE ALUMNOS DE PRIMARIA Y SECUNDARIA</v>
      </c>
      <c r="AA459" s="645" t="str">
        <f>'BASE METAS)'!AA461</f>
        <v>BECA</v>
      </c>
      <c r="AB459" s="233">
        <f>'BASE METAS)'!AB461</f>
        <v>22057</v>
      </c>
      <c r="AC459" s="701">
        <f>'BASE METAS)'!AC461</f>
        <v>3739</v>
      </c>
      <c r="AD459" s="234">
        <f>'BASE METAS)'!AD461</f>
        <v>0.16951534660198578</v>
      </c>
      <c r="AE459" s="233">
        <f>'BASE METAS)'!AE461</f>
        <v>7478</v>
      </c>
      <c r="AF459" s="234">
        <f>'BASE METAS)'!AF461</f>
        <v>0.33903069320397156</v>
      </c>
      <c r="AG459" s="233">
        <f>'BASE METAS)'!AG461</f>
        <v>0</v>
      </c>
      <c r="AH459" s="234">
        <f>'BASE METAS)'!AH461</f>
        <v>0</v>
      </c>
      <c r="AI459" s="233">
        <f>'BASE METAS)'!AI461</f>
        <v>10840</v>
      </c>
      <c r="AJ459" s="234">
        <f>'BASE METAS)'!AJ461</f>
        <v>0.49145396019404269</v>
      </c>
      <c r="AK459" s="947">
        <f>'BASE METAS)'!AK461</f>
        <v>1</v>
      </c>
      <c r="AL459" s="1069">
        <f>'BASE METAS)'!AL461</f>
        <v>1</v>
      </c>
      <c r="AM459" s="970" t="str">
        <f>'BASE METAS)'!AM461</f>
        <v>BECAS BIMESTRALES DE APOYO SOCIAL PARA ALUMNOS DE PRIMARIA Y SECUNDARIA .</v>
      </c>
      <c r="AN459" s="1019" t="str">
        <f>'BASE METAS)'!AN461</f>
        <v>MIDE EL PORCENTAJE DE BECAS ENTREGADAS CON RESPECTO A LAS PROGRAMADAS</v>
      </c>
      <c r="AO459" s="970" t="str">
        <f>'BASE METAS)'!AU461</f>
        <v>DESEMPEÑO</v>
      </c>
      <c r="AP459" s="970" t="str">
        <f>'BASE METAS)'!AO461</f>
        <v>No. DE BECAS BIMESTRALES DE APOYO SOCIAL PARA ALUMNOS DE PRIMARIA Y SECUNDARIA ENTREGADAS</v>
      </c>
      <c r="AQ459" s="970" t="str">
        <f>'BASE METAS)'!AP461</f>
        <v>No. DE BECAS BIMESTRALES DE APOYO SOCIAL PARA ALUMNOS DE PRIMARIA Y SECUNDARIA PROGRAMADAS</v>
      </c>
      <c r="AR459" s="970">
        <f>'BASE METAS)'!AQ461</f>
        <v>100</v>
      </c>
      <c r="AS459" s="970" t="str">
        <f>'BASE METAS)'!AR461</f>
        <v>BECA</v>
      </c>
      <c r="AT459" s="1018" t="str">
        <f>'BASE METAS)'!AS461</f>
        <v>EFICACIA</v>
      </c>
      <c r="AU459" s="1483">
        <f>'BASE METAS)'!BO461</f>
        <v>0</v>
      </c>
      <c r="AV459" s="1">
        <f>'BASE METAS)'!BQ461</f>
        <v>22057</v>
      </c>
      <c r="AW459" s="1">
        <f>'BASE METAS)'!BR461</f>
        <v>0</v>
      </c>
      <c r="AX459" s="1352">
        <f>'BASE METAS)'!BS461</f>
        <v>7478</v>
      </c>
      <c r="AY459" s="1">
        <f>'BASE METAS)'!BT461</f>
        <v>6992</v>
      </c>
      <c r="AZ459" s="1">
        <f>'BASE METAS)'!BU461</f>
        <v>486</v>
      </c>
      <c r="BA459" s="1">
        <f>'BASE METAS)'!BV461</f>
        <v>0.93500936079165553</v>
      </c>
      <c r="BB459" s="1">
        <f>'BASE METAS)'!BW461</f>
        <v>10702</v>
      </c>
      <c r="BC459" s="1">
        <f>'BASE METAS)'!BX461</f>
        <v>11355</v>
      </c>
      <c r="BD459" s="1">
        <f>'BASE METAS)'!BY461</f>
        <v>0.48519744298862039</v>
      </c>
      <c r="BE459" s="1">
        <f>'BASE METAS)'!CG461</f>
        <v>3710</v>
      </c>
      <c r="BF459" s="1">
        <f>'BASE METAS)'!CJ461</f>
        <v>0</v>
      </c>
      <c r="BG459" s="1">
        <f>'BASE METAS)'!CK461</f>
        <v>0</v>
      </c>
      <c r="BH459" s="1">
        <f>'BASE METAS)'!CL461</f>
        <v>0</v>
      </c>
      <c r="BI459" s="1">
        <f>'BASE METAS)'!CM461</f>
        <v>0</v>
      </c>
      <c r="BJ459" s="1">
        <f>'BASE METAS)'!CN461</f>
        <v>3739</v>
      </c>
      <c r="BK459" s="1">
        <f>'BASE METAS)'!CO461</f>
        <v>0</v>
      </c>
      <c r="BL459" s="1">
        <f>'BASE METAS)'!CP461</f>
        <v>0</v>
      </c>
      <c r="BM459" s="1">
        <f>'BASE METAS)'!CQ461</f>
        <v>0</v>
      </c>
      <c r="BN459" s="1">
        <f>'BASE METAS)'!CR461</f>
        <v>0</v>
      </c>
      <c r="BO459" s="1">
        <f>'BASE METAS)'!CS461</f>
        <v>0</v>
      </c>
      <c r="BP459" s="1">
        <f>'BASE METAS)'!CT461</f>
        <v>0</v>
      </c>
      <c r="BQ459" s="1">
        <f>'BASE METAS)'!CU461</f>
        <v>0</v>
      </c>
      <c r="BR459" s="1">
        <f>'BASE METAS)'!CV461</f>
        <v>0</v>
      </c>
      <c r="BS459" s="1">
        <f>'BASE METAS)'!CW461</f>
        <v>0</v>
      </c>
      <c r="BT459" s="1">
        <f>'BASE METAS)'!CX461</f>
        <v>0</v>
      </c>
      <c r="BU459" s="1">
        <f>'BASE METAS)'!FA461</f>
        <v>22057</v>
      </c>
      <c r="BV459" s="1">
        <f>'BASE METAS)'!FB461</f>
        <v>0</v>
      </c>
      <c r="BW459" s="1">
        <f>'BASE METAS)'!FC461</f>
        <v>3549</v>
      </c>
      <c r="BX459" s="1">
        <f>'BASE METAS)'!FD461</f>
        <v>3549</v>
      </c>
      <c r="BY459" s="1">
        <f>'BASE METAS)'!FE461</f>
        <v>0</v>
      </c>
      <c r="BZ459" s="1">
        <f>'BASE METAS)'!FF461</f>
        <v>0</v>
      </c>
      <c r="CA459" s="1">
        <f>'BASE METAS)'!FG461</f>
        <v>7259</v>
      </c>
      <c r="CB459" s="1">
        <f>'BASE METAS)'!FH461</f>
        <v>14798</v>
      </c>
      <c r="CC459" s="1">
        <f>'BASE METAS)'!FI461</f>
        <v>0.3291018724214535</v>
      </c>
      <c r="CD459" s="1">
        <f>'BASE METAS)'!FJ461</f>
        <v>22057</v>
      </c>
      <c r="CE459" s="1">
        <f>'BASE METAS)'!FK461</f>
        <v>0</v>
      </c>
      <c r="CF459" s="1">
        <f>'BASE METAS)'!FL461</f>
        <v>0</v>
      </c>
      <c r="CG459" s="1">
        <f>'BASE METAS)'!FM461</f>
        <v>0</v>
      </c>
    </row>
    <row r="460" spans="1:85" ht="128.25" customHeight="1" x14ac:dyDescent="0.25">
      <c r="A460" s="1">
        <f>'BASE METAS)'!A462</f>
        <v>0</v>
      </c>
      <c r="B460" s="7156"/>
      <c r="C460" s="5685"/>
      <c r="D460" s="5685"/>
      <c r="E460" s="7145"/>
      <c r="F460" s="7226"/>
      <c r="G460" s="7226"/>
      <c r="H460" s="5707"/>
      <c r="I460" s="5707"/>
      <c r="J460" s="5707"/>
      <c r="K460" s="5707"/>
      <c r="L460" s="5707"/>
      <c r="M460" s="5707"/>
      <c r="N460" s="5698"/>
      <c r="O460" s="5707"/>
      <c r="P460" s="7107"/>
      <c r="Q460" s="7107"/>
      <c r="R460" s="7107"/>
      <c r="S460" s="5698"/>
      <c r="T460" s="5698"/>
      <c r="U460" s="7730"/>
      <c r="V460" s="5698"/>
      <c r="W460" s="5695"/>
      <c r="X460" s="7145"/>
      <c r="Y460" s="803">
        <f>'BASE METAS)'!Y462</f>
        <v>2</v>
      </c>
      <c r="Z460" s="653" t="str">
        <f>'BASE METAS)'!Z462</f>
        <v>ENTREGAR BECAS BIMESTRALES DE EXCELENCIA ACADÉMICA A ALUMNOS DE PRIMARIA, SECUNDARIA, MEDIO SUPERIOR Y SUPERIOR</v>
      </c>
      <c r="AA460" s="646" t="str">
        <f>'BASE METAS)'!AA462</f>
        <v>BECA</v>
      </c>
      <c r="AB460" s="238">
        <f>'BASE METAS)'!AB462</f>
        <v>2642</v>
      </c>
      <c r="AC460" s="647">
        <f>'BASE METAS)'!AC462</f>
        <v>272</v>
      </c>
      <c r="AD460" s="239">
        <f>'BASE METAS)'!AD462</f>
        <v>0.10295230885692658</v>
      </c>
      <c r="AE460" s="238">
        <f>'BASE METAS)'!AE462</f>
        <v>544</v>
      </c>
      <c r="AF460" s="239">
        <f>'BASE METAS)'!AF462</f>
        <v>0.20590461771385316</v>
      </c>
      <c r="AG460" s="238">
        <f>'BASE METAS)'!AG462</f>
        <v>0</v>
      </c>
      <c r="AH460" s="239">
        <f>'BASE METAS)'!AH462</f>
        <v>0</v>
      </c>
      <c r="AI460" s="238">
        <f>'BASE METAS)'!AI462</f>
        <v>1826</v>
      </c>
      <c r="AJ460" s="239">
        <f>'BASE METAS)'!AJ462</f>
        <v>0.69114307342922032</v>
      </c>
      <c r="AK460" s="946">
        <f>'BASE METAS)'!AK462</f>
        <v>1</v>
      </c>
      <c r="AL460" s="1069">
        <f>'BASE METAS)'!AL462</f>
        <v>2</v>
      </c>
      <c r="AM460" s="970" t="str">
        <f>'BASE METAS)'!AM462</f>
        <v>BECAS BIMESTRALES DE EXCELENCIA ACADÉMICA PARA ALUMNOS DE PRIMARIA, SECUNDARIA, MEDIO SUPERIOR Y SUPERIOR.</v>
      </c>
      <c r="AN460" s="1019" t="str">
        <f>'BASE METAS)'!AN462</f>
        <v>MIDE EL PORCENTAJE DE BECAS ENTREGADAS CON RESPECTO A LAS PROGRAMADAS</v>
      </c>
      <c r="AO460" s="970" t="str">
        <f>'BASE METAS)'!AU462</f>
        <v>DESEMPEÑO</v>
      </c>
      <c r="AP460" s="970" t="str">
        <f>'BASE METAS)'!AO462</f>
        <v>No. DE BECAS BIMESTRALES DE EXCELENCIA ACADÉMICA PARA ALUMNOS DE PRIMARIA, SECUNDARIA, MEDIA SUPERIOR Y SUPERIOR ENTREGADAS</v>
      </c>
      <c r="AQ460" s="970" t="str">
        <f>'BASE METAS)'!AP462</f>
        <v>No. DE BECAS DE EXCELENCIA ACADÉMICA PARA ALUMNOS DE PRIMARIA, SECUNDARIA, MEDIA SUPERIOR Y SUPERIOR PROGRAMADAS</v>
      </c>
      <c r="AR460" s="970">
        <f>'BASE METAS)'!AQ462</f>
        <v>100</v>
      </c>
      <c r="AS460" s="970" t="str">
        <f>'BASE METAS)'!AR462</f>
        <v>BECA</v>
      </c>
      <c r="AT460" s="1018" t="str">
        <f>'BASE METAS)'!AS462</f>
        <v>EFICACIA</v>
      </c>
      <c r="AU460" s="1483">
        <f>'BASE METAS)'!BO462</f>
        <v>0</v>
      </c>
      <c r="AV460" s="1">
        <f>'BASE METAS)'!BQ462</f>
        <v>2642</v>
      </c>
      <c r="AW460" s="1">
        <f>'BASE METAS)'!BR462</f>
        <v>2642</v>
      </c>
      <c r="AX460" s="1352">
        <f>'BASE METAS)'!BS462</f>
        <v>544</v>
      </c>
      <c r="AY460" s="1">
        <f>'BASE METAS)'!BT462</f>
        <v>506</v>
      </c>
      <c r="AZ460" s="1">
        <f>'BASE METAS)'!BU462</f>
        <v>38</v>
      </c>
      <c r="BA460" s="1">
        <f>'BASE METAS)'!BV462</f>
        <v>0.93014705882352944</v>
      </c>
      <c r="BB460" s="1">
        <f>'BASE METAS)'!BW462</f>
        <v>772</v>
      </c>
      <c r="BC460" s="1">
        <f>'BASE METAS)'!BX462</f>
        <v>1870</v>
      </c>
      <c r="BD460" s="1">
        <f>'BASE METAS)'!BY462</f>
        <v>0.29220287660862981</v>
      </c>
      <c r="BE460" s="1">
        <f>'BASE METAS)'!CG462</f>
        <v>266</v>
      </c>
      <c r="BF460" s="1">
        <f>'BASE METAS)'!CJ462</f>
        <v>0</v>
      </c>
      <c r="BG460" s="1">
        <f>'BASE METAS)'!CK462</f>
        <v>0</v>
      </c>
      <c r="BH460" s="1">
        <f>'BASE METAS)'!CL462</f>
        <v>0</v>
      </c>
      <c r="BI460" s="1">
        <f>'BASE METAS)'!CM462</f>
        <v>0</v>
      </c>
      <c r="BJ460" s="1">
        <f>'BASE METAS)'!CN462</f>
        <v>272</v>
      </c>
      <c r="BK460" s="1">
        <f>'BASE METAS)'!CO462</f>
        <v>0</v>
      </c>
      <c r="BL460" s="1">
        <f>'BASE METAS)'!CP462</f>
        <v>0</v>
      </c>
      <c r="BM460" s="1">
        <f>'BASE METAS)'!CQ462</f>
        <v>0</v>
      </c>
      <c r="BN460" s="1">
        <f>'BASE METAS)'!CR462</f>
        <v>0</v>
      </c>
      <c r="BO460" s="1">
        <f>'BASE METAS)'!CS462</f>
        <v>0</v>
      </c>
      <c r="BP460" s="1">
        <f>'BASE METAS)'!CT462</f>
        <v>0</v>
      </c>
      <c r="BQ460" s="1">
        <f>'BASE METAS)'!CU462</f>
        <v>0</v>
      </c>
      <c r="BR460" s="1">
        <f>'BASE METAS)'!CV462</f>
        <v>0</v>
      </c>
      <c r="BS460" s="1">
        <f>'BASE METAS)'!CW462</f>
        <v>0</v>
      </c>
      <c r="BT460" s="1">
        <f>'BASE METAS)'!CX462</f>
        <v>0</v>
      </c>
      <c r="BU460" s="1">
        <f>'BASE METAS)'!FA462</f>
        <v>2642</v>
      </c>
      <c r="BV460" s="1">
        <f>'BASE METAS)'!FB462</f>
        <v>2642</v>
      </c>
      <c r="BW460" s="1">
        <f>'BASE METAS)'!FC462</f>
        <v>257</v>
      </c>
      <c r="BX460" s="1">
        <f>'BASE METAS)'!FD462</f>
        <v>257</v>
      </c>
      <c r="BY460" s="1">
        <f>'BASE METAS)'!FE462</f>
        <v>0</v>
      </c>
      <c r="BZ460" s="1">
        <f>'BASE METAS)'!FF462</f>
        <v>0</v>
      </c>
      <c r="CA460" s="1">
        <f>'BASE METAS)'!FG462</f>
        <v>523</v>
      </c>
      <c r="CB460" s="1">
        <f>'BASE METAS)'!FH462</f>
        <v>2119</v>
      </c>
      <c r="CC460" s="1">
        <f>'BASE METAS)'!FI462</f>
        <v>0.19795609386828161</v>
      </c>
      <c r="CD460" s="1">
        <f>'BASE METAS)'!FJ462</f>
        <v>2642</v>
      </c>
      <c r="CE460" s="1">
        <f>'BASE METAS)'!FK462</f>
        <v>2642</v>
      </c>
      <c r="CF460" s="1">
        <f>'BASE METAS)'!FL462</f>
        <v>0</v>
      </c>
      <c r="CG460" s="1">
        <f>'BASE METAS)'!FM462</f>
        <v>0</v>
      </c>
    </row>
    <row r="461" spans="1:85" ht="114.75" x14ac:dyDescent="0.25">
      <c r="A461" s="1">
        <f>'BASE METAS)'!A463</f>
        <v>0</v>
      </c>
      <c r="B461" s="7156"/>
      <c r="C461" s="5685"/>
      <c r="D461" s="5685"/>
      <c r="E461" s="7145"/>
      <c r="F461" s="7226"/>
      <c r="G461" s="7226"/>
      <c r="H461" s="5707"/>
      <c r="I461" s="5707"/>
      <c r="J461" s="5707"/>
      <c r="K461" s="5707"/>
      <c r="L461" s="5707"/>
      <c r="M461" s="5707"/>
      <c r="N461" s="5698"/>
      <c r="O461" s="5707"/>
      <c r="P461" s="7107"/>
      <c r="Q461" s="7107"/>
      <c r="R461" s="7107"/>
      <c r="S461" s="5698"/>
      <c r="T461" s="5698"/>
      <c r="U461" s="7730"/>
      <c r="V461" s="5698"/>
      <c r="W461" s="5695"/>
      <c r="X461" s="7145"/>
      <c r="Y461" s="803">
        <f>'BASE METAS)'!Y463</f>
        <v>3</v>
      </c>
      <c r="Z461" s="653" t="str">
        <f>'BASE METAS)'!Z463</f>
        <v>ENTREGAR BECAS BIMESTRALES DE DISCAPACIDAD A ALUMNOS DE PRIMARIA, SECUNDARIA, MEDIO SUPERIOR Y SUPERIOR</v>
      </c>
      <c r="AA461" s="646" t="str">
        <f>'BASE METAS)'!AA463</f>
        <v>BECA</v>
      </c>
      <c r="AB461" s="238">
        <f>'BASE METAS)'!AB463</f>
        <v>2745</v>
      </c>
      <c r="AC461" s="647">
        <f>'BASE METAS)'!AC463</f>
        <v>437</v>
      </c>
      <c r="AD461" s="239">
        <f>'BASE METAS)'!AD463</f>
        <v>0.15919854280510018</v>
      </c>
      <c r="AE461" s="238">
        <f>'BASE METAS)'!AE463</f>
        <v>874</v>
      </c>
      <c r="AF461" s="239">
        <f>'BASE METAS)'!AF463</f>
        <v>0.31839708561020036</v>
      </c>
      <c r="AG461" s="238">
        <f>'BASE METAS)'!AG463</f>
        <v>0</v>
      </c>
      <c r="AH461" s="239">
        <f>'BASE METAS)'!AH463</f>
        <v>0</v>
      </c>
      <c r="AI461" s="238">
        <f>'BASE METAS)'!AI463</f>
        <v>1434</v>
      </c>
      <c r="AJ461" s="239">
        <f>'BASE METAS)'!AJ463</f>
        <v>0.52240437158469943</v>
      </c>
      <c r="AK461" s="946">
        <f>'BASE METAS)'!AK463</f>
        <v>1</v>
      </c>
      <c r="AL461" s="1069">
        <f>'BASE METAS)'!AL463</f>
        <v>3</v>
      </c>
      <c r="AM461" s="970" t="str">
        <f>'BASE METAS)'!AM463</f>
        <v>BECAS BIMESTRALES DE DISCAPACIDAD PARA ALUMNOS DE PRIMARIA, SECUNDARIA, MEDIO SUPERIOR Y SUPERIOR.</v>
      </c>
      <c r="AN461" s="1019" t="str">
        <f>'BASE METAS)'!AN463</f>
        <v>MIDE EL PORCENTAJE DE BECAS ENTREGADAS CON RESPECTO A LAS PROGRAMADAS</v>
      </c>
      <c r="AO461" s="970" t="str">
        <f>'BASE METAS)'!AU463</f>
        <v>DESEMPEÑO</v>
      </c>
      <c r="AP461" s="970" t="str">
        <f>'BASE METAS)'!AO463</f>
        <v>No. DE BECAS BIMESTRALES DE DISCAPACIDAD PARA ALUMNOS DE PRIMARIA, SECUNDARIA, MEDIA SUPERIOR Y SUPERIOR ENTREGADAS</v>
      </c>
      <c r="AQ461" s="970" t="str">
        <f>'BASE METAS)'!AP463</f>
        <v>No. DE BECAS DE EXCELENCIA ACADÉMICA PARA ALUMNOS DE PRIMARIA, SECUNDARIA, MEDIA SUPERIOR Y SUPERIOR PROGRAMADAS</v>
      </c>
      <c r="AR461" s="970">
        <f>'BASE METAS)'!AQ463</f>
        <v>100</v>
      </c>
      <c r="AS461" s="970" t="str">
        <f>'BASE METAS)'!AR463</f>
        <v>BECA</v>
      </c>
      <c r="AT461" s="1018" t="str">
        <f>'BASE METAS)'!AS463</f>
        <v>EFICACIA</v>
      </c>
      <c r="AU461" s="1483">
        <f>'BASE METAS)'!BO463</f>
        <v>0</v>
      </c>
      <c r="AV461" s="1">
        <f>'BASE METAS)'!BQ463</f>
        <v>2745</v>
      </c>
      <c r="AW461" s="1">
        <f>'BASE METAS)'!BR463</f>
        <v>2745</v>
      </c>
      <c r="AX461" s="1352">
        <f>'BASE METAS)'!BS463</f>
        <v>874</v>
      </c>
      <c r="AY461" s="1">
        <f>'BASE METAS)'!BT463</f>
        <v>817</v>
      </c>
      <c r="AZ461" s="1">
        <f>'BASE METAS)'!BU463</f>
        <v>57</v>
      </c>
      <c r="BA461" s="1">
        <f>'BASE METAS)'!BV463</f>
        <v>0.93478260869565222</v>
      </c>
      <c r="BB461" s="1">
        <f>'BASE METAS)'!BW463</f>
        <v>1247</v>
      </c>
      <c r="BC461" s="1">
        <f>'BASE METAS)'!BX463</f>
        <v>1498</v>
      </c>
      <c r="BD461" s="1">
        <f>'BASE METAS)'!BY463</f>
        <v>0.45428051001821496</v>
      </c>
      <c r="BE461" s="1">
        <f>'BASE METAS)'!CG463</f>
        <v>430</v>
      </c>
      <c r="BF461" s="1">
        <f>'BASE METAS)'!CJ463</f>
        <v>0</v>
      </c>
      <c r="BG461" s="1">
        <f>'BASE METAS)'!CK463</f>
        <v>0</v>
      </c>
      <c r="BH461" s="1">
        <f>'BASE METAS)'!CL463</f>
        <v>0</v>
      </c>
      <c r="BI461" s="1">
        <f>'BASE METAS)'!CM463</f>
        <v>0</v>
      </c>
      <c r="BJ461" s="1">
        <f>'BASE METAS)'!CN463</f>
        <v>437</v>
      </c>
      <c r="BK461" s="1">
        <f>'BASE METAS)'!CO463</f>
        <v>0</v>
      </c>
      <c r="BL461" s="1">
        <f>'BASE METAS)'!CP463</f>
        <v>0</v>
      </c>
      <c r="BM461" s="1">
        <f>'BASE METAS)'!CQ463</f>
        <v>0</v>
      </c>
      <c r="BN461" s="1">
        <f>'BASE METAS)'!CR463</f>
        <v>0</v>
      </c>
      <c r="BO461" s="1">
        <f>'BASE METAS)'!CS463</f>
        <v>0</v>
      </c>
      <c r="BP461" s="1">
        <f>'BASE METAS)'!CT463</f>
        <v>0</v>
      </c>
      <c r="BQ461" s="1">
        <f>'BASE METAS)'!CU463</f>
        <v>0</v>
      </c>
      <c r="BR461" s="1">
        <f>'BASE METAS)'!CV463</f>
        <v>0</v>
      </c>
      <c r="BS461" s="1">
        <f>'BASE METAS)'!CW463</f>
        <v>0</v>
      </c>
      <c r="BT461" s="1">
        <f>'BASE METAS)'!CX463</f>
        <v>0</v>
      </c>
      <c r="BU461" s="1">
        <f>'BASE METAS)'!FA463</f>
        <v>2745</v>
      </c>
      <c r="BV461" s="1">
        <f>'BASE METAS)'!FB463</f>
        <v>2745</v>
      </c>
      <c r="BW461" s="1">
        <f>'BASE METAS)'!FC463</f>
        <v>412</v>
      </c>
      <c r="BX461" s="1">
        <f>'BASE METAS)'!FD463</f>
        <v>412</v>
      </c>
      <c r="BY461" s="1">
        <f>'BASE METAS)'!FE463</f>
        <v>0</v>
      </c>
      <c r="BZ461" s="1">
        <f>'BASE METAS)'!FF463</f>
        <v>0</v>
      </c>
      <c r="CA461" s="1">
        <f>'BASE METAS)'!FG463</f>
        <v>842</v>
      </c>
      <c r="CB461" s="1">
        <f>'BASE METAS)'!FH463</f>
        <v>1903</v>
      </c>
      <c r="CC461" s="1">
        <f>'BASE METAS)'!FI463</f>
        <v>0.30673952641165758</v>
      </c>
      <c r="CD461" s="1">
        <f>'BASE METAS)'!FJ463</f>
        <v>2745</v>
      </c>
      <c r="CE461" s="1">
        <f>'BASE METAS)'!FK463</f>
        <v>2745</v>
      </c>
      <c r="CF461" s="1">
        <f>'BASE METAS)'!FL463</f>
        <v>0</v>
      </c>
      <c r="CG461" s="1">
        <f>'BASE METAS)'!FM463</f>
        <v>0</v>
      </c>
    </row>
    <row r="462" spans="1:85" ht="89.25" customHeight="1" x14ac:dyDescent="0.25">
      <c r="A462" s="1">
        <f>'BASE METAS)'!A464</f>
        <v>0</v>
      </c>
      <c r="B462" s="7156"/>
      <c r="C462" s="5685"/>
      <c r="D462" s="5685"/>
      <c r="E462" s="7145"/>
      <c r="F462" s="7226"/>
      <c r="G462" s="7226"/>
      <c r="H462" s="5707"/>
      <c r="I462" s="5707"/>
      <c r="J462" s="5707"/>
      <c r="K462" s="5707"/>
      <c r="L462" s="5707"/>
      <c r="M462" s="5707"/>
      <c r="N462" s="5698"/>
      <c r="O462" s="5707"/>
      <c r="P462" s="7107"/>
      <c r="Q462" s="7107"/>
      <c r="R462" s="7107"/>
      <c r="S462" s="5698"/>
      <c r="T462" s="5698"/>
      <c r="U462" s="7730"/>
      <c r="V462" s="5698"/>
      <c r="W462" s="5695"/>
      <c r="X462" s="7145"/>
      <c r="Y462" s="803">
        <f>'BASE METAS)'!Y464</f>
        <v>4</v>
      </c>
      <c r="Z462" s="653" t="str">
        <f>'BASE METAS)'!Z464</f>
        <v>ENTREGAR BECAS BIMESTRALES DE APOYO SOCIAL A SERVIDORES PÚBLICOS E HIJOS ADSCRITOS A  LA COMISARÍA DE SEGURIDAD CIUDADANA, A LA DIRECCIÓN GENERAL DE TRÁNSITO VIALIDAD Y TANSPORTE Y A LA DIRECCIÓN GENERAL DE PROTECCIÓN CIVIL DE PRIMARIA, SECUNDARIA, MEDIO SUPERIOR Y SUPERIOR</v>
      </c>
      <c r="AA462" s="646" t="str">
        <f>'BASE METAS)'!AA464</f>
        <v>BECA</v>
      </c>
      <c r="AB462" s="238">
        <f>'BASE METAS)'!AB464</f>
        <v>2319</v>
      </c>
      <c r="AC462" s="647">
        <f>'BASE METAS)'!AC464</f>
        <v>473</v>
      </c>
      <c r="AD462" s="239">
        <f>'BASE METAS)'!AD464</f>
        <v>0.20396722725312635</v>
      </c>
      <c r="AE462" s="238">
        <f>'BASE METAS)'!AE464</f>
        <v>946</v>
      </c>
      <c r="AF462" s="239">
        <f>'BASE METAS)'!AF464</f>
        <v>0.40793445450625271</v>
      </c>
      <c r="AG462" s="238">
        <f>'BASE METAS)'!AG464</f>
        <v>0</v>
      </c>
      <c r="AH462" s="239">
        <f>'BASE METAS)'!AH464</f>
        <v>0</v>
      </c>
      <c r="AI462" s="238">
        <f>'BASE METAS)'!AI464</f>
        <v>900</v>
      </c>
      <c r="AJ462" s="239">
        <f>'BASE METAS)'!AJ464</f>
        <v>0.38809831824062097</v>
      </c>
      <c r="AK462" s="946">
        <f>'BASE METAS)'!AK464</f>
        <v>1</v>
      </c>
      <c r="AL462" s="1069">
        <f>'BASE METAS)'!AL464</f>
        <v>4</v>
      </c>
      <c r="AM462" s="970" t="str">
        <f>'BASE METAS)'!AM464</f>
        <v>BECAS BIMESTRALES DE APOYO SOCIAL A SERVIDORES PÚBLICOS E HIJOS ADSCRITOS A LA COMISARÍA DE SEGURIDAD, A A LA DIRECCIÓN GRAL. DE TRÁNSITO VIALIDAD Y TRANSPORTE Y A LA DIRECCIÓN DE PROTECCIÓN CIVIL DE PRIMARIA, SECUNDARIA, MEDIO SUPERIOR Y SUPERIOR.</v>
      </c>
      <c r="AN462" s="1019" t="str">
        <f>'BASE METAS)'!AN464</f>
        <v>MIDE EL PORCENTAJE DE BECAS ENTREGADAS CON RESPECTO A LAS PROGRAMADAS</v>
      </c>
      <c r="AO462" s="970" t="str">
        <f>'BASE METAS)'!AU464</f>
        <v>DESEMPEÑO</v>
      </c>
      <c r="AP462" s="970" t="str">
        <f>'BASE METAS)'!AO464</f>
        <v>NO. DE BECAS BIMESTRALES DE APOYO SOCIAL A SERVIDORES PÚBLICOS E HIJOS ADSCRITOS A LA COMISARÍA DE SEGURIDAD, A A LA DIRECCIÓN GRAL. DE TRÁNSITO VIALIDAD Y TRANSPORTE Y A LA DIRECCIÓN DE PROTECCIÓN CIVIL DE PRIMARIA, SECUNDARIA, MEDIO SUPERIOR Y SUPERIOR.</v>
      </c>
      <c r="AQ462" s="970" t="str">
        <f>'BASE METAS)'!AP464</f>
        <v>No. DE BECAS DE EXCELENCIA ACADÉMICA PARA ALUMNOS DE PRIMARIA, SECUNDARIA, MEDIA SUPERIOR Y SUPERIOR PROGRAMADAS</v>
      </c>
      <c r="AR462" s="970">
        <f>'BASE METAS)'!AQ464</f>
        <v>100</v>
      </c>
      <c r="AS462" s="970" t="str">
        <f>'BASE METAS)'!AR464</f>
        <v>BECA</v>
      </c>
      <c r="AT462" s="1018" t="str">
        <f>'BASE METAS)'!AS464</f>
        <v>EFICACIA</v>
      </c>
      <c r="AU462" s="1483">
        <f>'BASE METAS)'!BO464</f>
        <v>0</v>
      </c>
      <c r="AV462" s="1">
        <f>'BASE METAS)'!BQ464</f>
        <v>2319</v>
      </c>
      <c r="AW462" s="1">
        <f>'BASE METAS)'!BR464</f>
        <v>2319</v>
      </c>
      <c r="AX462" s="1352">
        <f>'BASE METAS)'!BS464</f>
        <v>946</v>
      </c>
      <c r="AY462" s="1">
        <f>'BASE METAS)'!BT464</f>
        <v>831</v>
      </c>
      <c r="AZ462" s="1">
        <f>'BASE METAS)'!BU464</f>
        <v>115</v>
      </c>
      <c r="BA462" s="1">
        <f>'BASE METAS)'!BV464</f>
        <v>0.87843551797040165</v>
      </c>
      <c r="BB462" s="1">
        <f>'BASE METAS)'!BW464</f>
        <v>1289</v>
      </c>
      <c r="BC462" s="1">
        <f>'BASE METAS)'!BX464</f>
        <v>1030</v>
      </c>
      <c r="BD462" s="1">
        <f>'BASE METAS)'!BY464</f>
        <v>0.55584303579128935</v>
      </c>
      <c r="BE462" s="1">
        <f>'BASE METAS)'!CG464</f>
        <v>458</v>
      </c>
      <c r="BF462" s="1">
        <f>'BASE METAS)'!CJ464</f>
        <v>0</v>
      </c>
      <c r="BG462" s="1">
        <f>'BASE METAS)'!CK464</f>
        <v>0</v>
      </c>
      <c r="BH462" s="1">
        <f>'BASE METAS)'!CL464</f>
        <v>0</v>
      </c>
      <c r="BI462" s="1">
        <f>'BASE METAS)'!CM464</f>
        <v>0</v>
      </c>
      <c r="BJ462" s="1">
        <f>'BASE METAS)'!CN464</f>
        <v>473</v>
      </c>
      <c r="BK462" s="1">
        <f>'BASE METAS)'!CO464</f>
        <v>0</v>
      </c>
      <c r="BL462" s="1">
        <f>'BASE METAS)'!CP464</f>
        <v>0</v>
      </c>
      <c r="BM462" s="1">
        <f>'BASE METAS)'!CQ464</f>
        <v>0</v>
      </c>
      <c r="BN462" s="1">
        <f>'BASE METAS)'!CR464</f>
        <v>0</v>
      </c>
      <c r="BO462" s="1">
        <f>'BASE METAS)'!CS464</f>
        <v>0</v>
      </c>
      <c r="BP462" s="1">
        <f>'BASE METAS)'!CT464</f>
        <v>0</v>
      </c>
      <c r="BQ462" s="1">
        <f>'BASE METAS)'!CU464</f>
        <v>0</v>
      </c>
      <c r="BR462" s="1">
        <f>'BASE METAS)'!CV464</f>
        <v>0</v>
      </c>
      <c r="BS462" s="1">
        <f>'BASE METAS)'!CW464</f>
        <v>0</v>
      </c>
      <c r="BT462" s="1">
        <f>'BASE METAS)'!CX464</f>
        <v>0</v>
      </c>
      <c r="BU462" s="1">
        <f>'BASE METAS)'!FA464</f>
        <v>2319</v>
      </c>
      <c r="BV462" s="1">
        <f>'BASE METAS)'!FB464</f>
        <v>2319</v>
      </c>
      <c r="BW462" s="1">
        <f>'BASE METAS)'!FC464</f>
        <v>425</v>
      </c>
      <c r="BX462" s="1">
        <f>'BASE METAS)'!FD464</f>
        <v>425</v>
      </c>
      <c r="BY462" s="1">
        <f>'BASE METAS)'!FE464</f>
        <v>0</v>
      </c>
      <c r="BZ462" s="1">
        <f>'BASE METAS)'!FF464</f>
        <v>0</v>
      </c>
      <c r="CA462" s="1">
        <f>'BASE METAS)'!FG464</f>
        <v>883</v>
      </c>
      <c r="CB462" s="1">
        <f>'BASE METAS)'!FH464</f>
        <v>1436</v>
      </c>
      <c r="CC462" s="1">
        <f>'BASE METAS)'!FI464</f>
        <v>0.38076757222940921</v>
      </c>
      <c r="CD462" s="1">
        <f>'BASE METAS)'!FJ464</f>
        <v>2319</v>
      </c>
      <c r="CE462" s="1">
        <f>'BASE METAS)'!FK464</f>
        <v>2319</v>
      </c>
      <c r="CF462" s="1">
        <f>'BASE METAS)'!FL464</f>
        <v>0</v>
      </c>
      <c r="CG462" s="1">
        <f>'BASE METAS)'!FM464</f>
        <v>0</v>
      </c>
    </row>
    <row r="463" spans="1:85" ht="63.75" customHeight="1" x14ac:dyDescent="0.25">
      <c r="A463" s="1">
        <f>'BASE METAS)'!A465</f>
        <v>0</v>
      </c>
      <c r="B463" s="7156"/>
      <c r="C463" s="5685"/>
      <c r="D463" s="5685"/>
      <c r="E463" s="7145"/>
      <c r="F463" s="7226"/>
      <c r="G463" s="7226"/>
      <c r="H463" s="5707"/>
      <c r="I463" s="5707"/>
      <c r="J463" s="5707"/>
      <c r="K463" s="5707"/>
      <c r="L463" s="5707"/>
      <c r="M463" s="5707"/>
      <c r="N463" s="5698"/>
      <c r="O463" s="5707"/>
      <c r="P463" s="7107"/>
      <c r="Q463" s="7107"/>
      <c r="R463" s="7107"/>
      <c r="S463" s="5698"/>
      <c r="T463" s="5698"/>
      <c r="U463" s="7730"/>
      <c r="V463" s="5698"/>
      <c r="W463" s="5695"/>
      <c r="X463" s="7145"/>
      <c r="Y463" s="803">
        <f>'BASE METAS)'!Y465</f>
        <v>5</v>
      </c>
      <c r="Z463" s="653" t="str">
        <f>'BASE METAS)'!Z465</f>
        <v>IMPRIMIR CONVOCATORIAS Y VOLANTES PARA CADA UNO DE LOS 4 RUBROS DE BECAS Y DIFUNDIRLAS EN LAS INSTITUCIONES EDUCATIVAS UBICADAS EN EL TERRITORIO MUNICIPAL , ASÍ COMO TAMBIÉN EN EL PALACIO MUNICIPAL</v>
      </c>
      <c r="AA463" s="646" t="str">
        <f>'BASE METAS)'!AA465</f>
        <v>CONVOCATORIA</v>
      </c>
      <c r="AB463" s="238">
        <f>'BASE METAS)'!AB465</f>
        <v>1500</v>
      </c>
      <c r="AC463" s="647">
        <f>'BASE METAS)'!AC465</f>
        <v>0</v>
      </c>
      <c r="AD463" s="239">
        <f>'BASE METAS)'!AD465</f>
        <v>0</v>
      </c>
      <c r="AE463" s="238">
        <f>'BASE METAS)'!AE465</f>
        <v>0</v>
      </c>
      <c r="AF463" s="239">
        <f>'BASE METAS)'!AF465</f>
        <v>0</v>
      </c>
      <c r="AG463" s="238">
        <f>'BASE METAS)'!AG465</f>
        <v>1500</v>
      </c>
      <c r="AH463" s="239">
        <f>'BASE METAS)'!AH465</f>
        <v>1</v>
      </c>
      <c r="AI463" s="238">
        <f>'BASE METAS)'!AI465</f>
        <v>0</v>
      </c>
      <c r="AJ463" s="239">
        <f>'BASE METAS)'!AJ465</f>
        <v>0</v>
      </c>
      <c r="AK463" s="946">
        <f>'BASE METAS)'!AK465</f>
        <v>1</v>
      </c>
      <c r="AL463" s="1069">
        <f>'BASE METAS)'!AL465</f>
        <v>5</v>
      </c>
      <c r="AM463" s="970" t="str">
        <f>'BASE METAS)'!AM465</f>
        <v>CONVOCATORIAS Y VOLANTES DE LOS 4 RUBROS DE BECAS PARA DIFUSIÓN DE LAS MISMAS</v>
      </c>
      <c r="AN463" s="1019" t="str">
        <f>'BASE METAS)'!AN465</f>
        <v>MIDE LAS CONVOCATORIAS Y VOLANTES DIFUNDIDOS CON RESPECTO A LOS PROGRAMADOS</v>
      </c>
      <c r="AO463" s="970" t="str">
        <f>'BASE METAS)'!AU465</f>
        <v>DESEMPEÑO</v>
      </c>
      <c r="AP463" s="970" t="str">
        <f>'BASE METAS)'!AO465</f>
        <v>No. DE CONVOCATORIAS  Y VOLANTES DIFUNDIDOS</v>
      </c>
      <c r="AQ463" s="970" t="str">
        <f>'BASE METAS)'!AP465</f>
        <v>No. DE CONVOCATORIAS  Y VOLANTES PROGRAMADOS</v>
      </c>
      <c r="AR463" s="970">
        <f>'BASE METAS)'!AQ465</f>
        <v>100</v>
      </c>
      <c r="AS463" s="970" t="str">
        <f>'BASE METAS)'!AR465</f>
        <v>CONVOCATORIA</v>
      </c>
      <c r="AT463" s="1018" t="str">
        <f>'BASE METAS)'!AS465</f>
        <v>EFICACIA</v>
      </c>
      <c r="AU463" s="1483">
        <f>'BASE METAS)'!BO465</f>
        <v>0</v>
      </c>
      <c r="AV463" s="1">
        <f>'BASE METAS)'!BQ465</f>
        <v>1500</v>
      </c>
      <c r="AW463" s="1">
        <f>'BASE METAS)'!BR465</f>
        <v>1500</v>
      </c>
      <c r="AX463" s="1352">
        <f>'BASE METAS)'!BS465</f>
        <v>0</v>
      </c>
      <c r="AY463" s="1">
        <f>'BASE METAS)'!BT465</f>
        <v>1500</v>
      </c>
      <c r="AZ463" s="1">
        <f>'BASE METAS)'!BU465</f>
        <v>-1500</v>
      </c>
      <c r="BA463" s="1" t="e">
        <f>'BASE METAS)'!BV465</f>
        <v>#DIV/0!</v>
      </c>
      <c r="BB463" s="1">
        <f>'BASE METAS)'!BW465</f>
        <v>1500</v>
      </c>
      <c r="BC463" s="1">
        <f>'BASE METAS)'!BX465</f>
        <v>0</v>
      </c>
      <c r="BD463" s="1">
        <f>'BASE METAS)'!BY465</f>
        <v>1</v>
      </c>
      <c r="BE463" s="1">
        <f>'BASE METAS)'!CG465</f>
        <v>0</v>
      </c>
      <c r="BF463" s="1">
        <f>'BASE METAS)'!CJ465</f>
        <v>0</v>
      </c>
      <c r="BG463" s="1">
        <f>'BASE METAS)'!CK465</f>
        <v>0</v>
      </c>
      <c r="BH463" s="1">
        <f>'BASE METAS)'!CL465</f>
        <v>0</v>
      </c>
      <c r="BI463" s="1">
        <f>'BASE METAS)'!CM465</f>
        <v>0</v>
      </c>
      <c r="BJ463" s="1">
        <f>'BASE METAS)'!CN465</f>
        <v>0</v>
      </c>
      <c r="BK463" s="1">
        <f>'BASE METAS)'!CO465</f>
        <v>0</v>
      </c>
      <c r="BL463" s="1">
        <f>'BASE METAS)'!CP465</f>
        <v>0</v>
      </c>
      <c r="BM463" s="1">
        <f>'BASE METAS)'!CQ465</f>
        <v>0</v>
      </c>
      <c r="BN463" s="1">
        <f>'BASE METAS)'!CR465</f>
        <v>0</v>
      </c>
      <c r="BO463" s="1">
        <f>'BASE METAS)'!CS465</f>
        <v>0</v>
      </c>
      <c r="BP463" s="1">
        <f>'BASE METAS)'!CT465</f>
        <v>0</v>
      </c>
      <c r="BQ463" s="1">
        <f>'BASE METAS)'!CU465</f>
        <v>0</v>
      </c>
      <c r="BR463" s="1">
        <f>'BASE METAS)'!CV465</f>
        <v>0</v>
      </c>
      <c r="BS463" s="1">
        <f>'BASE METAS)'!CW465</f>
        <v>0</v>
      </c>
      <c r="BT463" s="1">
        <f>'BASE METAS)'!CX465</f>
        <v>0</v>
      </c>
      <c r="BU463" s="1">
        <f>'BASE METAS)'!FA465</f>
        <v>1500</v>
      </c>
      <c r="BV463" s="1">
        <f>'BASE METAS)'!FB465</f>
        <v>1500</v>
      </c>
      <c r="BW463" s="1">
        <f>'BASE METAS)'!FC465</f>
        <v>0</v>
      </c>
      <c r="BX463" s="1">
        <f>'BASE METAS)'!FD465</f>
        <v>0</v>
      </c>
      <c r="BY463" s="1">
        <f>'BASE METAS)'!FE465</f>
        <v>0</v>
      </c>
      <c r="BZ463" s="1">
        <f>'BASE METAS)'!FF465</f>
        <v>0</v>
      </c>
      <c r="CA463" s="1">
        <f>'BASE METAS)'!FG465</f>
        <v>0</v>
      </c>
      <c r="CB463" s="1">
        <f>'BASE METAS)'!FH465</f>
        <v>1500</v>
      </c>
      <c r="CC463" s="1">
        <f>'BASE METAS)'!FI465</f>
        <v>0</v>
      </c>
      <c r="CD463" s="1">
        <f>'BASE METAS)'!FJ465</f>
        <v>1500</v>
      </c>
      <c r="CE463" s="1">
        <f>'BASE METAS)'!FK465</f>
        <v>1500</v>
      </c>
      <c r="CF463" s="1">
        <f>'BASE METAS)'!FL465</f>
        <v>0</v>
      </c>
      <c r="CG463" s="1">
        <f>'BASE METAS)'!FM465</f>
        <v>0</v>
      </c>
    </row>
    <row r="464" spans="1:85" ht="38.25" x14ac:dyDescent="0.2">
      <c r="A464" s="1">
        <f>'BASE METAS)'!A466</f>
        <v>0</v>
      </c>
      <c r="B464" s="7156"/>
      <c r="C464" s="5685"/>
      <c r="D464" s="5685"/>
      <c r="E464" s="7145"/>
      <c r="F464" s="7226"/>
      <c r="G464" s="7226"/>
      <c r="H464" s="5707"/>
      <c r="I464" s="5707"/>
      <c r="J464" s="5707"/>
      <c r="K464" s="5707"/>
      <c r="L464" s="5707"/>
      <c r="M464" s="5707"/>
      <c r="N464" s="5698"/>
      <c r="O464" s="5707"/>
      <c r="P464" s="7107"/>
      <c r="Q464" s="7107"/>
      <c r="R464" s="7107"/>
      <c r="S464" s="5698"/>
      <c r="T464" s="5698"/>
      <c r="U464" s="7730"/>
      <c r="V464" s="5698"/>
      <c r="W464" s="5695"/>
      <c r="X464" s="7145"/>
      <c r="Y464" s="803">
        <f>'BASE METAS)'!Y466</f>
        <v>6</v>
      </c>
      <c r="Z464" s="653" t="str">
        <f>'BASE METAS)'!Z466</f>
        <v>REALIZAR EL EVENTO DEL PRIMER PAGO DEL PROGRAMA DE BECAS ECONOMICAS MUNICIPALES.</v>
      </c>
      <c r="AA464" s="646" t="str">
        <f>'BASE METAS)'!AA466</f>
        <v>EVENTO</v>
      </c>
      <c r="AB464" s="238">
        <f>'BASE METAS)'!AB466</f>
        <v>1</v>
      </c>
      <c r="AC464" s="647">
        <f>'BASE METAS)'!AC466</f>
        <v>0</v>
      </c>
      <c r="AD464" s="239">
        <f>'BASE METAS)'!AD466</f>
        <v>0</v>
      </c>
      <c r="AE464" s="238">
        <f>'BASE METAS)'!AE466</f>
        <v>0</v>
      </c>
      <c r="AF464" s="239">
        <f>'BASE METAS)'!AF466</f>
        <v>0</v>
      </c>
      <c r="AG464" s="238">
        <f>'BASE METAS)'!AG466</f>
        <v>1</v>
      </c>
      <c r="AH464" s="239">
        <f>'BASE METAS)'!AH466</f>
        <v>1</v>
      </c>
      <c r="AI464" s="238">
        <f>'BASE METAS)'!AI466</f>
        <v>0</v>
      </c>
      <c r="AJ464" s="239">
        <f>'BASE METAS)'!AJ466</f>
        <v>0</v>
      </c>
      <c r="AK464" s="946">
        <f>'BASE METAS)'!AK466</f>
        <v>1</v>
      </c>
      <c r="AL464" s="1115">
        <f>'BASE METAS)'!AL466</f>
        <v>6</v>
      </c>
      <c r="AM464" s="970" t="str">
        <f>'BASE METAS)'!AM466</f>
        <v>EVENTO DEL PRIMER PAGO DEL PROGRAMA DE BECAS ECONÓMICAS MUNICIPALES</v>
      </c>
      <c r="AN464" s="1019" t="str">
        <f>'BASE METAS)'!AN466</f>
        <v>MIDE EL NUMERO DE EVENTOS REALIZADOS, CON RESPECTO A LOS PROGRAMADOS</v>
      </c>
      <c r="AO464" s="970" t="str">
        <f>'BASE METAS)'!AU466</f>
        <v>DESEMPEÑO</v>
      </c>
      <c r="AP464" s="970" t="str">
        <f>'BASE METAS)'!AO466</f>
        <v>EVENTO REALIZADO</v>
      </c>
      <c r="AQ464" s="970" t="str">
        <f>'BASE METAS)'!AP466</f>
        <v>EVENTO PROGRAMADO</v>
      </c>
      <c r="AR464" s="970">
        <f>'BASE METAS)'!AQ466</f>
        <v>100</v>
      </c>
      <c r="AS464" s="970" t="str">
        <f>'BASE METAS)'!AR466</f>
        <v>EVENTO</v>
      </c>
      <c r="AT464" s="1018" t="str">
        <f>'BASE METAS)'!AS466</f>
        <v>EFICACIA</v>
      </c>
      <c r="AU464" s="1483">
        <f>'BASE METAS)'!BO466</f>
        <v>0</v>
      </c>
      <c r="AV464" s="1">
        <f>'BASE METAS)'!BQ466</f>
        <v>1</v>
      </c>
      <c r="AW464" s="1">
        <f>'BASE METAS)'!BR466</f>
        <v>1</v>
      </c>
      <c r="AX464" s="1352">
        <f>'BASE METAS)'!BS466</f>
        <v>0</v>
      </c>
      <c r="AY464" s="1">
        <f>'BASE METAS)'!BT466</f>
        <v>0</v>
      </c>
      <c r="AZ464" s="1">
        <f>'BASE METAS)'!BU466</f>
        <v>0</v>
      </c>
      <c r="BA464" s="1" t="e">
        <f>'BASE METAS)'!BV466</f>
        <v>#DIV/0!</v>
      </c>
      <c r="BB464" s="1">
        <f>'BASE METAS)'!BW466</f>
        <v>0</v>
      </c>
      <c r="BC464" s="1">
        <f>'BASE METAS)'!BX466</f>
        <v>1</v>
      </c>
      <c r="BD464" s="1">
        <f>'BASE METAS)'!BY466</f>
        <v>0</v>
      </c>
      <c r="BE464" s="1">
        <f>'BASE METAS)'!CG466</f>
        <v>0</v>
      </c>
      <c r="BF464" s="1">
        <f>'BASE METAS)'!CJ466</f>
        <v>0</v>
      </c>
      <c r="BG464" s="1">
        <f>'BASE METAS)'!CK466</f>
        <v>0</v>
      </c>
      <c r="BH464" s="1">
        <f>'BASE METAS)'!CL466</f>
        <v>0</v>
      </c>
      <c r="BI464" s="1">
        <f>'BASE METAS)'!CM466</f>
        <v>0</v>
      </c>
      <c r="BJ464" s="1">
        <f>'BASE METAS)'!CN466</f>
        <v>0</v>
      </c>
      <c r="BK464" s="1">
        <f>'BASE METAS)'!CO466</f>
        <v>0</v>
      </c>
      <c r="BL464" s="1">
        <f>'BASE METAS)'!CP466</f>
        <v>0</v>
      </c>
      <c r="BM464" s="1">
        <f>'BASE METAS)'!CQ466</f>
        <v>0</v>
      </c>
      <c r="BN464" s="1">
        <f>'BASE METAS)'!CR466</f>
        <v>0</v>
      </c>
      <c r="BO464" s="1">
        <f>'BASE METAS)'!CS466</f>
        <v>0</v>
      </c>
      <c r="BP464" s="1">
        <f>'BASE METAS)'!CT466</f>
        <v>0</v>
      </c>
      <c r="BQ464" s="1">
        <f>'BASE METAS)'!CU466</f>
        <v>0</v>
      </c>
      <c r="BR464" s="1">
        <f>'BASE METAS)'!CV466</f>
        <v>0</v>
      </c>
      <c r="BS464" s="1">
        <f>'BASE METAS)'!CW466</f>
        <v>0</v>
      </c>
      <c r="BT464" s="1">
        <f>'BASE METAS)'!CX466</f>
        <v>0</v>
      </c>
      <c r="BU464" s="1">
        <f>'BASE METAS)'!FA466</f>
        <v>1</v>
      </c>
      <c r="BV464" s="1">
        <f>'BASE METAS)'!FB466</f>
        <v>1</v>
      </c>
      <c r="BW464" s="1">
        <f>'BASE METAS)'!FC466</f>
        <v>0</v>
      </c>
      <c r="BX464" s="1">
        <f>'BASE METAS)'!FD466</f>
        <v>0</v>
      </c>
      <c r="BY464" s="1">
        <f>'BASE METAS)'!FE466</f>
        <v>0</v>
      </c>
      <c r="BZ464" s="1">
        <f>'BASE METAS)'!FF466</f>
        <v>0</v>
      </c>
      <c r="CA464" s="1">
        <f>'BASE METAS)'!FG466</f>
        <v>0</v>
      </c>
      <c r="CB464" s="1">
        <f>'BASE METAS)'!FH466</f>
        <v>1</v>
      </c>
      <c r="CC464" s="1">
        <f>'BASE METAS)'!FI466</f>
        <v>0</v>
      </c>
      <c r="CD464" s="1">
        <f>'BASE METAS)'!FJ466</f>
        <v>1</v>
      </c>
      <c r="CE464" s="1">
        <f>'BASE METAS)'!FK466</f>
        <v>1</v>
      </c>
      <c r="CF464" s="1">
        <f>'BASE METAS)'!FL466</f>
        <v>0</v>
      </c>
      <c r="CG464" s="1">
        <f>'BASE METAS)'!FM466</f>
        <v>0</v>
      </c>
    </row>
    <row r="465" spans="1:85" ht="63.75" x14ac:dyDescent="0.2">
      <c r="A465" s="1">
        <f>'BASE METAS)'!A467</f>
        <v>0</v>
      </c>
      <c r="B465" s="7156"/>
      <c r="C465" s="5685"/>
      <c r="D465" s="5685"/>
      <c r="E465" s="7145"/>
      <c r="F465" s="7226"/>
      <c r="G465" s="7226"/>
      <c r="H465" s="5707"/>
      <c r="I465" s="5707"/>
      <c r="J465" s="5707"/>
      <c r="K465" s="5707"/>
      <c r="L465" s="5707"/>
      <c r="M465" s="5707"/>
      <c r="N465" s="5698"/>
      <c r="O465" s="5707"/>
      <c r="P465" s="7107"/>
      <c r="Q465" s="7107"/>
      <c r="R465" s="7107"/>
      <c r="S465" s="5698"/>
      <c r="T465" s="5698"/>
      <c r="U465" s="7730"/>
      <c r="V465" s="5698"/>
      <c r="W465" s="5695"/>
      <c r="X465" s="7145"/>
      <c r="Y465" s="803">
        <f>'BASE METAS)'!Y467</f>
        <v>7</v>
      </c>
      <c r="Z465" s="653" t="str">
        <f>'BASE METAS)'!Z467</f>
        <v>REALIZAR FERIA EDUCATIVA CON ESCUELAS OFICIALES Y PARTICULARES DEL MUNICIPIO PARA QUE OFERTEN SU SERVICIO EDUCATIVO.</v>
      </c>
      <c r="AA465" s="646" t="str">
        <f>'BASE METAS)'!AA467</f>
        <v>FERIA</v>
      </c>
      <c r="AB465" s="238">
        <f>'BASE METAS)'!AB467</f>
        <v>1</v>
      </c>
      <c r="AC465" s="647">
        <f>'BASE METAS)'!AC467</f>
        <v>0</v>
      </c>
      <c r="AD465" s="239">
        <f>'BASE METAS)'!AD467</f>
        <v>0</v>
      </c>
      <c r="AE465" s="238">
        <f>'BASE METAS)'!AE467</f>
        <v>1</v>
      </c>
      <c r="AF465" s="239">
        <f>'BASE METAS)'!AF467</f>
        <v>1</v>
      </c>
      <c r="AG465" s="238">
        <f>'BASE METAS)'!AG467</f>
        <v>0</v>
      </c>
      <c r="AH465" s="239">
        <f>'BASE METAS)'!AH467</f>
        <v>0</v>
      </c>
      <c r="AI465" s="238">
        <f>'BASE METAS)'!AI467</f>
        <v>0</v>
      </c>
      <c r="AJ465" s="239">
        <f>'BASE METAS)'!AJ467</f>
        <v>0</v>
      </c>
      <c r="AK465" s="191">
        <f>'BASE METAS)'!AK467</f>
        <v>1</v>
      </c>
      <c r="AL465" s="1115">
        <f>'BASE METAS)'!AL467</f>
        <v>7</v>
      </c>
      <c r="AM465" s="1019" t="str">
        <f>'BASE METAS)'!AM467</f>
        <v>FERIA EDUCATIVA CON ESCUELAS OFICIALES Y PARTICULARES DEL MUNICIPIO PARA QUE OFERTEN SU SERVICIO EDUCATIVO</v>
      </c>
      <c r="AN465" s="1019" t="str">
        <f>'BASE METAS)'!AN467</f>
        <v>MIDE EL NUMERO DE FERIAS REALIZADAS CON RESPECTO A LAS PROGRAMADS</v>
      </c>
      <c r="AO465" s="970" t="str">
        <f>'BASE METAS)'!AU467</f>
        <v>DESEMPEÑO</v>
      </c>
      <c r="AP465" s="970" t="str">
        <f>'BASE METAS)'!AO467</f>
        <v>No. DE FERIAS REALIZADAS</v>
      </c>
      <c r="AQ465" s="970" t="str">
        <f>'BASE METAS)'!AP467</f>
        <v>No. DE FERIAS PROGRAMADAS</v>
      </c>
      <c r="AR465" s="970">
        <f>'BASE METAS)'!AQ467</f>
        <v>100</v>
      </c>
      <c r="AS465" s="970" t="str">
        <f>'BASE METAS)'!AR467</f>
        <v>FERIA</v>
      </c>
      <c r="AT465" s="1018" t="str">
        <f>'BASE METAS)'!AS467</f>
        <v>EFICACIA</v>
      </c>
      <c r="AU465" s="1483">
        <f>'BASE METAS)'!BO467</f>
        <v>0</v>
      </c>
      <c r="AV465" s="1">
        <f>'BASE METAS)'!BQ467</f>
        <v>1</v>
      </c>
      <c r="AW465" s="1">
        <f>'BASE METAS)'!BR467</f>
        <v>1</v>
      </c>
      <c r="AX465" s="1352">
        <f>'BASE METAS)'!BS467</f>
        <v>1</v>
      </c>
      <c r="AY465" s="1">
        <f>'BASE METAS)'!BT467</f>
        <v>0</v>
      </c>
      <c r="AZ465" s="1">
        <f>'BASE METAS)'!BU467</f>
        <v>1</v>
      </c>
      <c r="BA465" s="1">
        <f>'BASE METAS)'!BV467</f>
        <v>0</v>
      </c>
      <c r="BB465" s="1">
        <f>'BASE METAS)'!BW467</f>
        <v>0</v>
      </c>
      <c r="BC465" s="1">
        <f>'BASE METAS)'!BX467</f>
        <v>1</v>
      </c>
      <c r="BD465" s="1">
        <f>'BASE METAS)'!BY467</f>
        <v>0</v>
      </c>
      <c r="BE465" s="1">
        <f>'BASE METAS)'!CG467</f>
        <v>0</v>
      </c>
      <c r="BF465" s="1">
        <f>'BASE METAS)'!CJ467</f>
        <v>0</v>
      </c>
      <c r="BG465" s="1">
        <f>'BASE METAS)'!CK467</f>
        <v>0</v>
      </c>
      <c r="BH465" s="1">
        <f>'BASE METAS)'!CL467</f>
        <v>0</v>
      </c>
      <c r="BI465" s="1">
        <f>'BASE METAS)'!CM467</f>
        <v>0</v>
      </c>
      <c r="BJ465" s="1">
        <f>'BASE METAS)'!CN467</f>
        <v>0</v>
      </c>
      <c r="BK465" s="1">
        <f>'BASE METAS)'!CO467</f>
        <v>0</v>
      </c>
      <c r="BL465" s="1">
        <f>'BASE METAS)'!CP467</f>
        <v>0</v>
      </c>
      <c r="BM465" s="1">
        <f>'BASE METAS)'!CQ467</f>
        <v>0</v>
      </c>
      <c r="BN465" s="1">
        <f>'BASE METAS)'!CR467</f>
        <v>0</v>
      </c>
      <c r="BO465" s="1">
        <f>'BASE METAS)'!CS467</f>
        <v>0</v>
      </c>
      <c r="BP465" s="1">
        <f>'BASE METAS)'!CT467</f>
        <v>0</v>
      </c>
      <c r="BQ465" s="1">
        <f>'BASE METAS)'!CU467</f>
        <v>0</v>
      </c>
      <c r="BR465" s="1">
        <f>'BASE METAS)'!CV467</f>
        <v>0</v>
      </c>
      <c r="BS465" s="1">
        <f>'BASE METAS)'!CW467</f>
        <v>0</v>
      </c>
      <c r="BT465" s="1">
        <f>'BASE METAS)'!CX467</f>
        <v>0</v>
      </c>
      <c r="BU465" s="1">
        <f>'BASE METAS)'!FA467</f>
        <v>1</v>
      </c>
      <c r="BV465" s="1">
        <f>'BASE METAS)'!FB467</f>
        <v>1</v>
      </c>
      <c r="BW465" s="1">
        <f>'BASE METAS)'!FC467</f>
        <v>0</v>
      </c>
      <c r="BX465" s="1">
        <f>'BASE METAS)'!FD467</f>
        <v>0</v>
      </c>
      <c r="BY465" s="1">
        <f>'BASE METAS)'!FE467</f>
        <v>0</v>
      </c>
      <c r="BZ465" s="1">
        <f>'BASE METAS)'!FF467</f>
        <v>0</v>
      </c>
      <c r="CA465" s="1">
        <f>'BASE METAS)'!FG467</f>
        <v>0</v>
      </c>
      <c r="CB465" s="1">
        <f>'BASE METAS)'!FH467</f>
        <v>1</v>
      </c>
      <c r="CC465" s="1">
        <f>'BASE METAS)'!FI467</f>
        <v>0</v>
      </c>
      <c r="CD465" s="1">
        <f>'BASE METAS)'!FJ467</f>
        <v>1</v>
      </c>
      <c r="CE465" s="1">
        <f>'BASE METAS)'!FK467</f>
        <v>1</v>
      </c>
      <c r="CF465" s="1">
        <f>'BASE METAS)'!FL467</f>
        <v>0</v>
      </c>
      <c r="CG465" s="1">
        <f>'BASE METAS)'!FM467</f>
        <v>0</v>
      </c>
    </row>
    <row r="466" spans="1:85" ht="89.25" x14ac:dyDescent="0.2">
      <c r="A466" s="1">
        <f>'BASE METAS)'!A468</f>
        <v>0</v>
      </c>
      <c r="B466" s="7156"/>
      <c r="C466" s="5686"/>
      <c r="D466" s="5686"/>
      <c r="E466" s="7103"/>
      <c r="F466" s="7227"/>
      <c r="G466" s="7227"/>
      <c r="H466" s="5708"/>
      <c r="I466" s="5708"/>
      <c r="J466" s="5708"/>
      <c r="K466" s="5708"/>
      <c r="L466" s="5708"/>
      <c r="M466" s="5708"/>
      <c r="N466" s="5699"/>
      <c r="O466" s="5708"/>
      <c r="P466" s="7108"/>
      <c r="Q466" s="7108"/>
      <c r="R466" s="7108"/>
      <c r="S466" s="5699"/>
      <c r="T466" s="5699"/>
      <c r="U466" s="7731"/>
      <c r="V466" s="5699"/>
      <c r="W466" s="5696"/>
      <c r="X466" s="7103"/>
      <c r="Y466" s="804">
        <f>'BASE METAS)'!Y468</f>
        <v>8</v>
      </c>
      <c r="Z466" s="654" t="str">
        <f>'BASE METAS)'!Z468</f>
        <v>REALIZAR CONVENIOS CON INSTITUCIONES EDUCATIVAS PRIVADAS OTORGANDO DESCUENTOS PARA ESTUDIANTES DE NIVEL PRIMERIA, SECUNDARIA, MEDIO SUPERIOR Y SUPERIOR.</v>
      </c>
      <c r="AA466" s="702" t="str">
        <f>'BASE METAS)'!AA468</f>
        <v>CONVENIOS</v>
      </c>
      <c r="AB466" s="703">
        <f>'BASE METAS)'!AB468</f>
        <v>15</v>
      </c>
      <c r="AC466" s="704">
        <f>'BASE METAS)'!AC468</f>
        <v>15</v>
      </c>
      <c r="AD466" s="246">
        <f>'BASE METAS)'!AD468</f>
        <v>1</v>
      </c>
      <c r="AE466" s="703">
        <f>'BASE METAS)'!AE468</f>
        <v>0</v>
      </c>
      <c r="AF466" s="246">
        <f>'BASE METAS)'!AF468</f>
        <v>0</v>
      </c>
      <c r="AG466" s="703">
        <f>'BASE METAS)'!AG468</f>
        <v>0</v>
      </c>
      <c r="AH466" s="246">
        <f>'BASE METAS)'!AH468</f>
        <v>0</v>
      </c>
      <c r="AI466" s="703">
        <f>'BASE METAS)'!AI468</f>
        <v>0</v>
      </c>
      <c r="AJ466" s="246">
        <f>'BASE METAS)'!AJ468</f>
        <v>0</v>
      </c>
      <c r="AK466" s="191">
        <f>'BASE METAS)'!AK468</f>
        <v>1</v>
      </c>
      <c r="AL466" s="1115">
        <f>'BASE METAS)'!AL468</f>
        <v>8</v>
      </c>
      <c r="AM466" s="970" t="str">
        <f>'BASE METAS)'!AM468</f>
        <v>CONVENIOS CON INSTITUCIONES EDUCATIVAS PRIVADAS OTORGANDO DESCUENTOS PARA ESTUDIANTES DE PRIMARIA, SECUNDARIA, MEDIO SUPERIOR Y SUPERIOR</v>
      </c>
      <c r="AN466" s="1019" t="str">
        <f>'BASE METAS)'!AN468</f>
        <v>MIDE EL NUMERO DE CONVENIOS FIRMADOS, CON RESPECTO A LOS PROGRAMADOS</v>
      </c>
      <c r="AO466" s="970" t="str">
        <f>'BASE METAS)'!AU468</f>
        <v>DESEMPEÑO</v>
      </c>
      <c r="AP466" s="970" t="str">
        <f>'BASE METAS)'!AO468</f>
        <v>No. DE CONVENIOS FIRMADOS</v>
      </c>
      <c r="AQ466" s="970" t="str">
        <f>'BASE METAS)'!AP468</f>
        <v>No. DE CONVENIOS PROGRAMADOS</v>
      </c>
      <c r="AR466" s="970">
        <f>'BASE METAS)'!AQ468</f>
        <v>100</v>
      </c>
      <c r="AS466" s="970" t="str">
        <f>'BASE METAS)'!AR468</f>
        <v>CONVENIOS</v>
      </c>
      <c r="AT466" s="1018" t="str">
        <f>'BASE METAS)'!AS468</f>
        <v>EFICACIA</v>
      </c>
      <c r="AU466" s="1483">
        <f>'BASE METAS)'!BO468</f>
        <v>0</v>
      </c>
      <c r="AV466" s="1">
        <f>'BASE METAS)'!BQ468</f>
        <v>15</v>
      </c>
      <c r="AW466" s="1">
        <f>'BASE METAS)'!BR468</f>
        <v>15</v>
      </c>
      <c r="AX466" s="1352">
        <f>'BASE METAS)'!BS468</f>
        <v>0</v>
      </c>
      <c r="AY466" s="1">
        <f>'BASE METAS)'!BT468</f>
        <v>0</v>
      </c>
      <c r="AZ466" s="1">
        <f>'BASE METAS)'!BU468</f>
        <v>0</v>
      </c>
      <c r="BA466" s="1" t="e">
        <f>'BASE METAS)'!BV468</f>
        <v>#DIV/0!</v>
      </c>
      <c r="BB466" s="1">
        <f>'BASE METAS)'!BW468</f>
        <v>12</v>
      </c>
      <c r="BC466" s="1">
        <f>'BASE METAS)'!BX468</f>
        <v>3</v>
      </c>
      <c r="BD466" s="1">
        <f>'BASE METAS)'!BY468</f>
        <v>0.8</v>
      </c>
      <c r="BE466" s="1">
        <f>'BASE METAS)'!CG468</f>
        <v>12</v>
      </c>
      <c r="BF466" s="1">
        <f>'BASE METAS)'!CJ468</f>
        <v>0</v>
      </c>
      <c r="BG466" s="1">
        <f>'BASE METAS)'!CK468</f>
        <v>0</v>
      </c>
      <c r="BH466" s="1">
        <f>'BASE METAS)'!CL468</f>
        <v>0</v>
      </c>
      <c r="BI466" s="1">
        <f>'BASE METAS)'!CM468</f>
        <v>0</v>
      </c>
      <c r="BJ466" s="1">
        <f>'BASE METAS)'!CN468</f>
        <v>0</v>
      </c>
      <c r="BK466" s="1">
        <f>'BASE METAS)'!CO468</f>
        <v>15</v>
      </c>
      <c r="BL466" s="1">
        <f>'BASE METAS)'!CP468</f>
        <v>0</v>
      </c>
      <c r="BM466" s="1">
        <f>'BASE METAS)'!CQ468</f>
        <v>0</v>
      </c>
      <c r="BN466" s="1">
        <f>'BASE METAS)'!CR468</f>
        <v>0</v>
      </c>
      <c r="BO466" s="1">
        <f>'BASE METAS)'!CS468</f>
        <v>0</v>
      </c>
      <c r="BP466" s="1">
        <f>'BASE METAS)'!CT468</f>
        <v>0</v>
      </c>
      <c r="BQ466" s="1">
        <f>'BASE METAS)'!CU468</f>
        <v>0</v>
      </c>
      <c r="BR466" s="1">
        <f>'BASE METAS)'!CV468</f>
        <v>0</v>
      </c>
      <c r="BS466" s="1">
        <f>'BASE METAS)'!CW468</f>
        <v>0</v>
      </c>
      <c r="BT466" s="1">
        <f>'BASE METAS)'!CX468</f>
        <v>0</v>
      </c>
      <c r="BU466" s="1">
        <f>'BASE METAS)'!FA468</f>
        <v>15</v>
      </c>
      <c r="BV466" s="1">
        <f>'BASE METAS)'!FB468</f>
        <v>15</v>
      </c>
      <c r="BW466" s="1">
        <f>'BASE METAS)'!FC468</f>
        <v>0</v>
      </c>
      <c r="BX466" s="1">
        <f>'BASE METAS)'!FD468</f>
        <v>0</v>
      </c>
      <c r="BY466" s="1">
        <f>'BASE METAS)'!FE468</f>
        <v>0</v>
      </c>
      <c r="BZ466" s="1">
        <f>'BASE METAS)'!FF468</f>
        <v>0</v>
      </c>
      <c r="CA466" s="1">
        <f>'BASE METAS)'!FG468</f>
        <v>12</v>
      </c>
      <c r="CB466" s="1">
        <f>'BASE METAS)'!FH468</f>
        <v>3</v>
      </c>
      <c r="CC466" s="1">
        <f>'BASE METAS)'!FI468</f>
        <v>0.8</v>
      </c>
      <c r="CD466" s="1">
        <f>'BASE METAS)'!FJ468</f>
        <v>15</v>
      </c>
      <c r="CE466" s="1">
        <f>'BASE METAS)'!FK468</f>
        <v>15</v>
      </c>
      <c r="CF466" s="1">
        <f>'BASE METAS)'!FL468</f>
        <v>0</v>
      </c>
      <c r="CG466" s="1">
        <f>'BASE METAS)'!FM468</f>
        <v>0</v>
      </c>
    </row>
    <row r="467" spans="1:85" ht="51" x14ac:dyDescent="0.2">
      <c r="A467" s="1">
        <f>'BASE METAS)'!A469</f>
        <v>75</v>
      </c>
      <c r="B467" s="7156"/>
      <c r="C467" s="5684">
        <f>'BASE METAS)'!C469</f>
        <v>1702</v>
      </c>
      <c r="D467" s="5684">
        <f>'BASE METAS)'!D469</f>
        <v>3</v>
      </c>
      <c r="E467" s="7102" t="str">
        <f>'BASE METAS)'!E469</f>
        <v>ALFABETIZACIÓN Y EDUCACIÓN BÁSICA PARA ADULTOS</v>
      </c>
      <c r="F467" s="7225" t="str">
        <f>'BASE METAS)'!F469</f>
        <v>O00</v>
      </c>
      <c r="G467" s="7225" t="str">
        <f>'BASE METAS)'!G469</f>
        <v>141</v>
      </c>
      <c r="H467" s="5706" t="str">
        <f>'BASE METAS)'!H469</f>
        <v>08</v>
      </c>
      <c r="I467" s="5706" t="str">
        <f>'BASE METAS)'!I469</f>
        <v>01</v>
      </c>
      <c r="J467" s="5706" t="str">
        <f>'BASE METAS)'!J469</f>
        <v>01</v>
      </c>
      <c r="K467" s="5706" t="str">
        <f>'BASE METAS)'!K469</f>
        <v>05</v>
      </c>
      <c r="L467" s="5706" t="str">
        <f>'BASE METAS)'!L469</f>
        <v>01</v>
      </c>
      <c r="M467" s="5706" t="str">
        <f>'BASE METAS)'!M469</f>
        <v>101</v>
      </c>
      <c r="N467" s="5697" t="str">
        <f>'BASE METAS)'!N469</f>
        <v>Educación Cultura y Bienestar Social</v>
      </c>
      <c r="O467" s="5706" t="str">
        <f>'BASE METAS)'!O469</f>
        <v>Educación</v>
      </c>
      <c r="P467" s="7106" t="str">
        <f>'BASE METAS)'!P469</f>
        <v>Educación, cultura y deporte</v>
      </c>
      <c r="Q467" s="7106" t="str">
        <f>'BASE METAS)'!Q469</f>
        <v>Prestación de servicios y apoyos educativos</v>
      </c>
      <c r="R467" s="7106" t="str">
        <f>'BASE METAS)'!R469</f>
        <v>Educación para el desarrollo integral</v>
      </c>
      <c r="S467" s="5697" t="str">
        <f>'BASE METAS)'!S469</f>
        <v>Educación para los adultos</v>
      </c>
      <c r="T467" s="5697" t="str">
        <f>'BASE METAS)'!T469</f>
        <v>Alfabetización y educación básica para adultos</v>
      </c>
      <c r="U467" s="7729" t="str">
        <f>'BASE METAS)'!U469</f>
        <v>COADYUVAR AL MEJORAMIENTO Y ACTUALIZACIÓN DEL SISTEMA EDUCATIVO EN BASE A LA MODERNIZACIÓN UTILIZANDO LA TECNOLOGÍA EN LAS ÁREAS DE INGLÉS Y COMPUTACIÓN, A FAVOR DEL SERVICIO EDUCATIVO QUE SE PROPORCIONA EN LAS ESCUELAS PÚBLICAS DEL MUNICIPIO PARA ELEVAR Y MEJORAR LA CALIDAD DE LA EDUCACIÓN.</v>
      </c>
      <c r="V467" s="5697" t="str">
        <f>'BASE METAS)'!V469</f>
        <v>Tlalnepantla 
Solidario</v>
      </c>
      <c r="W467" s="5694">
        <f>'BASE METAS)'!W469</f>
        <v>25821078.23</v>
      </c>
      <c r="X467" s="7102" t="str">
        <f>'BASE METAS)'!X469</f>
        <v>DEPARTAMENTO DE COMPUTO E INGLÉS</v>
      </c>
      <c r="Y467" s="805">
        <f>'BASE METAS)'!Y469</f>
        <v>1</v>
      </c>
      <c r="Z467" s="716" t="str">
        <f>'BASE METAS)'!Z469</f>
        <v>DAR MANTENIMIENTO PREVENTIVO Y CORRECTIVO A EQUIPOS DE CÓMPUTO</v>
      </c>
      <c r="AA467" s="687" t="str">
        <f>'BASE METAS)'!AA469</f>
        <v>COMPUTADORA</v>
      </c>
      <c r="AB467" s="238">
        <f>'BASE METAS)'!AB469</f>
        <v>4500</v>
      </c>
      <c r="AC467" s="719">
        <f>'BASE METAS)'!AC469</f>
        <v>1125</v>
      </c>
      <c r="AD467" s="239">
        <f>'BASE METAS)'!AD469</f>
        <v>0.25</v>
      </c>
      <c r="AE467" s="238">
        <f>'BASE METAS)'!AE469</f>
        <v>1125</v>
      </c>
      <c r="AF467" s="239">
        <f>'BASE METAS)'!AF469</f>
        <v>0.25</v>
      </c>
      <c r="AG467" s="238">
        <f>'BASE METAS)'!AG469</f>
        <v>1125</v>
      </c>
      <c r="AH467" s="239">
        <f>'BASE METAS)'!AH469</f>
        <v>0.25</v>
      </c>
      <c r="AI467" s="238">
        <f>'BASE METAS)'!AI469</f>
        <v>750</v>
      </c>
      <c r="AJ467" s="239">
        <f>'BASE METAS)'!AJ469</f>
        <v>0.16666666666666666</v>
      </c>
      <c r="AK467" s="946">
        <f>'BASE METAS)'!AK469</f>
        <v>0.91666666666666663</v>
      </c>
      <c r="AL467" s="1111">
        <f>'BASE METAS)'!AL469</f>
        <v>1</v>
      </c>
      <c r="AM467" s="970" t="str">
        <f>'BASE METAS)'!AM469</f>
        <v>MANTENIMIENTO PREVENTIVO Y CORRECTIVO DE LOS EQUIPOS DE CÓMPUTO (RED E INTERNET)</v>
      </c>
      <c r="AN467" s="970" t="str">
        <f>'BASE METAS)'!AN469</f>
        <v>MIDE EL PORCENTAJE DE EQUIPOS DE CÓMPUTO CON RESPECTO DE LOS PROGRAMADOS.</v>
      </c>
      <c r="AO467" s="970" t="str">
        <f>'BASE METAS)'!AU469</f>
        <v>DESEMPEÑO</v>
      </c>
      <c r="AP467" s="970" t="str">
        <f>'BASE METAS)'!AO469</f>
        <v>No. DE COMPUTADORAS ATENDIDAS</v>
      </c>
      <c r="AQ467" s="970" t="str">
        <f>'BASE METAS)'!AP469</f>
        <v>No. DE COMPUTADORAS PROGRAMADAS</v>
      </c>
      <c r="AR467" s="970">
        <f>'BASE METAS)'!AQ469</f>
        <v>100</v>
      </c>
      <c r="AS467" s="970" t="str">
        <f>'BASE METAS)'!AR469</f>
        <v>COMPUTADORA</v>
      </c>
      <c r="AT467" s="840" t="str">
        <f>'BASE METAS)'!AS469</f>
        <v>CALIDAD</v>
      </c>
      <c r="AU467" s="1490">
        <f>'BASE METAS)'!BO469</f>
        <v>0</v>
      </c>
      <c r="AV467" s="951">
        <f>'BASE METAS)'!BQ469</f>
        <v>4500</v>
      </c>
      <c r="AW467" s="951">
        <f>'BASE METAS)'!BR469</f>
        <v>0</v>
      </c>
      <c r="AX467" s="1352">
        <f>'BASE METAS)'!BS469</f>
        <v>1125</v>
      </c>
      <c r="AY467" s="1">
        <f>'BASE METAS)'!BT469</f>
        <v>2589</v>
      </c>
      <c r="AZ467" s="1">
        <f>'BASE METAS)'!BU469</f>
        <v>-1464</v>
      </c>
      <c r="BA467" s="1">
        <f>'BASE METAS)'!BV469</f>
        <v>2.3013333333333335</v>
      </c>
      <c r="BB467" s="1">
        <f>'BASE METAS)'!BW469</f>
        <v>4840</v>
      </c>
      <c r="BC467" s="1">
        <f>'BASE METAS)'!BX469</f>
        <v>-340</v>
      </c>
      <c r="BD467" s="1">
        <f>'BASE METAS)'!BY469</f>
        <v>1.0755555555555556</v>
      </c>
      <c r="BE467" s="1">
        <f>'BASE METAS)'!CG469</f>
        <v>2251</v>
      </c>
      <c r="BF467" s="1">
        <f>'BASE METAS)'!CJ469</f>
        <v>0</v>
      </c>
      <c r="BG467" s="1">
        <f>'BASE METAS)'!CK469</f>
        <v>0</v>
      </c>
      <c r="BH467" s="1">
        <f>'BASE METAS)'!CL469</f>
        <v>0</v>
      </c>
      <c r="BI467" s="1">
        <f>'BASE METAS)'!CM469</f>
        <v>375</v>
      </c>
      <c r="BJ467" s="1">
        <f>'BASE METAS)'!CN469</f>
        <v>375</v>
      </c>
      <c r="BK467" s="1">
        <f>'BASE METAS)'!CO469</f>
        <v>375</v>
      </c>
      <c r="BL467" s="1">
        <f>'BASE METAS)'!CP469</f>
        <v>0</v>
      </c>
      <c r="BM467" s="1">
        <f>'BASE METAS)'!CQ469</f>
        <v>0</v>
      </c>
      <c r="BN467" s="1">
        <f>'BASE METAS)'!CR469</f>
        <v>0</v>
      </c>
      <c r="BO467" s="1">
        <f>'BASE METAS)'!CS469</f>
        <v>0</v>
      </c>
      <c r="BP467" s="1">
        <f>'BASE METAS)'!CT469</f>
        <v>0</v>
      </c>
      <c r="BQ467" s="1">
        <f>'BASE METAS)'!CU469</f>
        <v>0</v>
      </c>
      <c r="BR467" s="1">
        <f>'BASE METAS)'!CV469</f>
        <v>0</v>
      </c>
      <c r="BS467" s="1">
        <f>'BASE METAS)'!CW469</f>
        <v>0</v>
      </c>
      <c r="BT467" s="1">
        <f>'BASE METAS)'!CX469</f>
        <v>0</v>
      </c>
      <c r="BU467" s="1">
        <f>'BASE METAS)'!FA469</f>
        <v>4500</v>
      </c>
      <c r="BV467" s="1">
        <f>'BASE METAS)'!FB469</f>
        <v>0</v>
      </c>
      <c r="BW467" s="1">
        <f>'BASE METAS)'!FC469</f>
        <v>375</v>
      </c>
      <c r="BX467" s="1">
        <f>'BASE METAS)'!FD469</f>
        <v>1105</v>
      </c>
      <c r="BY467" s="1">
        <f>'BASE METAS)'!FE469</f>
        <v>730</v>
      </c>
      <c r="BZ467" s="1">
        <f>'BASE METAS)'!FF469</f>
        <v>2.9466666666666668</v>
      </c>
      <c r="CA467" s="1">
        <f>'BASE METAS)'!FG469</f>
        <v>3356</v>
      </c>
      <c r="CB467" s="1">
        <f>'BASE METAS)'!FH469</f>
        <v>1144</v>
      </c>
      <c r="CC467" s="1">
        <f>'BASE METAS)'!FI469</f>
        <v>0.74577777777777776</v>
      </c>
      <c r="CD467" s="1">
        <f>'BASE METAS)'!FJ469</f>
        <v>4500</v>
      </c>
      <c r="CE467" s="1">
        <f>'BASE METAS)'!FK469</f>
        <v>0</v>
      </c>
      <c r="CF467" s="1">
        <f>'BASE METAS)'!FL469</f>
        <v>375</v>
      </c>
      <c r="CG467" s="1">
        <f>'BASE METAS)'!FM469</f>
        <v>657</v>
      </c>
    </row>
    <row r="468" spans="1:85" ht="51" x14ac:dyDescent="0.25">
      <c r="A468" s="1">
        <f>'BASE METAS)'!A470</f>
        <v>0</v>
      </c>
      <c r="B468" s="7156"/>
      <c r="C468" s="5685"/>
      <c r="D468" s="5685"/>
      <c r="E468" s="7145"/>
      <c r="F468" s="7226"/>
      <c r="G468" s="7226"/>
      <c r="H468" s="5707"/>
      <c r="I468" s="5707"/>
      <c r="J468" s="5707"/>
      <c r="K468" s="5707"/>
      <c r="L468" s="5707"/>
      <c r="M468" s="5707"/>
      <c r="N468" s="5698"/>
      <c r="O468" s="5707"/>
      <c r="P468" s="7107"/>
      <c r="Q468" s="7107"/>
      <c r="R468" s="7107"/>
      <c r="S468" s="5698"/>
      <c r="T468" s="5698"/>
      <c r="U468" s="7730"/>
      <c r="V468" s="5698"/>
      <c r="W468" s="5695"/>
      <c r="X468" s="7145"/>
      <c r="Y468" s="805">
        <f>'BASE METAS)'!Y470</f>
        <v>2</v>
      </c>
      <c r="Z468" s="717" t="str">
        <f>'BASE METAS)'!Z470</f>
        <v>DAR MANTENIMIENTO CORRECTIVO A LAS REDES E INTERNET</v>
      </c>
      <c r="AA468" s="687" t="str">
        <f>'BASE METAS)'!AA470</f>
        <v>MANTENIMIENTO</v>
      </c>
      <c r="AB468" s="238">
        <f>'BASE METAS)'!AB470</f>
        <v>247</v>
      </c>
      <c r="AC468" s="719">
        <f>'BASE METAS)'!AC470</f>
        <v>66</v>
      </c>
      <c r="AD468" s="239">
        <f>'BASE METAS)'!AD470</f>
        <v>0.26720647773279355</v>
      </c>
      <c r="AE468" s="238">
        <f>'BASE METAS)'!AE470</f>
        <v>61</v>
      </c>
      <c r="AF468" s="239">
        <f>'BASE METAS)'!AF470</f>
        <v>0.24696356275303644</v>
      </c>
      <c r="AG468" s="238">
        <f>'BASE METAS)'!AG470</f>
        <v>60</v>
      </c>
      <c r="AH468" s="239">
        <f>'BASE METAS)'!AH470</f>
        <v>0.24291497975708501</v>
      </c>
      <c r="AI468" s="238">
        <f>'BASE METAS)'!AI470</f>
        <v>70</v>
      </c>
      <c r="AJ468" s="239">
        <f>'BASE METAS)'!AJ470</f>
        <v>0.2834008097165992</v>
      </c>
      <c r="AK468" s="946">
        <f>'BASE METAS)'!AK470</f>
        <v>1.0404858299595143</v>
      </c>
      <c r="AL468" s="1111">
        <f>'BASE METAS)'!AL470</f>
        <v>2</v>
      </c>
      <c r="AM468" s="970" t="str">
        <f>'BASE METAS)'!AM470</f>
        <v>MANTENIMIENTO CORRECTIVO A LAS REDES E INTERNET</v>
      </c>
      <c r="AN468" s="970" t="str">
        <f>'BASE METAS)'!AN470</f>
        <v>MIDE EL PORCENTAJE DE MANTENIMIENTOS CON RESPECTO DE LOS PROGRAMADOS</v>
      </c>
      <c r="AO468" s="970" t="str">
        <f>'BASE METAS)'!AU470</f>
        <v>DESEMPEÑO</v>
      </c>
      <c r="AP468" s="970" t="str">
        <f>'BASE METAS)'!AO470</f>
        <v>No. DE MANTENIMIENTOS ATENDIDOS</v>
      </c>
      <c r="AQ468" s="970" t="str">
        <f>'BASE METAS)'!AP470</f>
        <v>No. DE MANTENIMIENTOS PROGRAMADOS</v>
      </c>
      <c r="AR468" s="970">
        <f>'BASE METAS)'!AQ470</f>
        <v>100</v>
      </c>
      <c r="AS468" s="970" t="str">
        <f>'BASE METAS)'!AR470</f>
        <v>MANTENIMIENTO</v>
      </c>
      <c r="AT468" s="840" t="str">
        <f>'BASE METAS)'!AS470</f>
        <v>CALIDAD</v>
      </c>
      <c r="AU468" s="1490">
        <f>'BASE METAS)'!BO470</f>
        <v>0</v>
      </c>
      <c r="AV468" s="1352">
        <f>'BASE METAS)'!BQ470</f>
        <v>247</v>
      </c>
      <c r="AW468" s="1352">
        <f>'BASE METAS)'!BR470</f>
        <v>247</v>
      </c>
      <c r="AX468" s="1">
        <f>'BASE METAS)'!BS470</f>
        <v>61</v>
      </c>
      <c r="AY468" s="1">
        <f>'BASE METAS)'!BT470</f>
        <v>139</v>
      </c>
      <c r="AZ468" s="1">
        <f>'BASE METAS)'!BU470</f>
        <v>-78</v>
      </c>
      <c r="BA468" s="1">
        <f>'BASE METAS)'!BV470</f>
        <v>2.278688524590164</v>
      </c>
      <c r="BB468" s="1">
        <f>'BASE METAS)'!BW470</f>
        <v>247</v>
      </c>
      <c r="BC468" s="1">
        <f>'BASE METAS)'!BX470</f>
        <v>0</v>
      </c>
      <c r="BD468" s="1">
        <f>'BASE METAS)'!BY470</f>
        <v>1</v>
      </c>
      <c r="BE468" s="1">
        <f>'BASE METAS)'!CG470</f>
        <v>108</v>
      </c>
      <c r="BF468" s="1">
        <f>'BASE METAS)'!CJ470</f>
        <v>0</v>
      </c>
      <c r="BG468" s="1">
        <f>'BASE METAS)'!CK470</f>
        <v>0</v>
      </c>
      <c r="BH468" s="1">
        <f>'BASE METAS)'!CL470</f>
        <v>0</v>
      </c>
      <c r="BI468" s="1">
        <f>'BASE METAS)'!CM470</f>
        <v>22</v>
      </c>
      <c r="BJ468" s="1">
        <f>'BASE METAS)'!CN470</f>
        <v>22</v>
      </c>
      <c r="BK468" s="1">
        <f>'BASE METAS)'!CO470</f>
        <v>22</v>
      </c>
      <c r="BL468" s="1">
        <f>'BASE METAS)'!CP470</f>
        <v>0</v>
      </c>
      <c r="BM468" s="1">
        <f>'BASE METAS)'!CQ470</f>
        <v>0</v>
      </c>
      <c r="BN468" s="1">
        <f>'BASE METAS)'!CR470</f>
        <v>0</v>
      </c>
      <c r="BO468" s="1">
        <f>'BASE METAS)'!CS470</f>
        <v>0</v>
      </c>
      <c r="BP468" s="1">
        <f>'BASE METAS)'!CT470</f>
        <v>0</v>
      </c>
      <c r="BQ468" s="1">
        <f>'BASE METAS)'!CU470</f>
        <v>0</v>
      </c>
      <c r="BR468" s="1">
        <f>'BASE METAS)'!CV470</f>
        <v>0</v>
      </c>
      <c r="BS468" s="1">
        <f>'BASE METAS)'!CW470</f>
        <v>0</v>
      </c>
      <c r="BT468" s="1">
        <f>'BASE METAS)'!CX470</f>
        <v>0</v>
      </c>
      <c r="BU468" s="1">
        <f>'BASE METAS)'!FA470</f>
        <v>247</v>
      </c>
      <c r="BV468" s="1">
        <f>'BASE METAS)'!FB470</f>
        <v>247</v>
      </c>
      <c r="BW468" s="1">
        <f>'BASE METAS)'!FC470</f>
        <v>21</v>
      </c>
      <c r="BX468" s="1">
        <f>'BASE METAS)'!FD470</f>
        <v>66</v>
      </c>
      <c r="BY468" s="1">
        <f>'BASE METAS)'!FE470</f>
        <v>45</v>
      </c>
      <c r="BZ468" s="1">
        <f>'BASE METAS)'!FF470</f>
        <v>3.1428571428571428</v>
      </c>
      <c r="CA468" s="1">
        <f>'BASE METAS)'!FG470</f>
        <v>174</v>
      </c>
      <c r="CB468" s="1">
        <f>'BASE METAS)'!FH470</f>
        <v>73</v>
      </c>
      <c r="CC468" s="1">
        <f>'BASE METAS)'!FI470</f>
        <v>0.70445344129554655</v>
      </c>
      <c r="CD468" s="1">
        <f>'BASE METAS)'!FJ470</f>
        <v>247</v>
      </c>
      <c r="CE468" s="1">
        <f>'BASE METAS)'!FK470</f>
        <v>247</v>
      </c>
      <c r="CF468" s="1">
        <f>'BASE METAS)'!FL470</f>
        <v>20</v>
      </c>
      <c r="CG468" s="1">
        <f>'BASE METAS)'!FM470</f>
        <v>27</v>
      </c>
    </row>
    <row r="469" spans="1:85" ht="38.25" x14ac:dyDescent="0.25">
      <c r="A469" s="1">
        <f>'BASE METAS)'!A471</f>
        <v>0</v>
      </c>
      <c r="B469" s="7156"/>
      <c r="C469" s="5685"/>
      <c r="D469" s="5685"/>
      <c r="E469" s="7145"/>
      <c r="F469" s="7226"/>
      <c r="G469" s="7226"/>
      <c r="H469" s="5707"/>
      <c r="I469" s="5707"/>
      <c r="J469" s="5707"/>
      <c r="K469" s="5707"/>
      <c r="L469" s="5707"/>
      <c r="M469" s="5707"/>
      <c r="N469" s="5698"/>
      <c r="O469" s="5707"/>
      <c r="P469" s="7107"/>
      <c r="Q469" s="7107"/>
      <c r="R469" s="7107"/>
      <c r="S469" s="5698"/>
      <c r="T469" s="5698"/>
      <c r="U469" s="7730"/>
      <c r="V469" s="5698"/>
      <c r="W469" s="5695"/>
      <c r="X469" s="7145"/>
      <c r="Y469" s="805">
        <f>'BASE METAS)'!Y471</f>
        <v>3</v>
      </c>
      <c r="Z469" s="717" t="str">
        <f>'BASE METAS)'!Z471</f>
        <v xml:space="preserve">IMPARTIR CLASES DE INGLÉS A ALUMNOS DE 4°, 5o Y 6o GRADO DE PRIMARIA </v>
      </c>
      <c r="AA469" s="687" t="str">
        <f>'BASE METAS)'!AA471</f>
        <v>HORA CLASE</v>
      </c>
      <c r="AB469" s="238">
        <f>'BASE METAS)'!AB471</f>
        <v>92000</v>
      </c>
      <c r="AC469" s="719">
        <f>'BASE METAS)'!AC471</f>
        <v>19920</v>
      </c>
      <c r="AD469" s="239">
        <f>'BASE METAS)'!AD471</f>
        <v>0.21652173913043479</v>
      </c>
      <c r="AE469" s="238">
        <f>'BASE METAS)'!AE471</f>
        <v>19920</v>
      </c>
      <c r="AF469" s="239">
        <f>'BASE METAS)'!AF471</f>
        <v>0.21652173913043479</v>
      </c>
      <c r="AG469" s="238">
        <f>'BASE METAS)'!AG471</f>
        <v>26080</v>
      </c>
      <c r="AH469" s="239">
        <f>'BASE METAS)'!AH471</f>
        <v>0.28347826086956524</v>
      </c>
      <c r="AI469" s="238">
        <f>'BASE METAS)'!AI471</f>
        <v>26080</v>
      </c>
      <c r="AJ469" s="239">
        <f>'BASE METAS)'!AJ471</f>
        <v>0.28347826086956524</v>
      </c>
      <c r="AK469" s="946">
        <f>'BASE METAS)'!AK471</f>
        <v>1</v>
      </c>
      <c r="AL469" s="1111">
        <f>'BASE METAS)'!AL471</f>
        <v>3</v>
      </c>
      <c r="AM469" s="970" t="str">
        <f>'BASE METAS)'!AM471</f>
        <v>CLASES DE INGLES A ALUMNOS DE 4o, 5o y 6o DE PRIMARIA</v>
      </c>
      <c r="AN469" s="970" t="str">
        <f>'BASE METAS)'!AN471</f>
        <v>MIDE EL PORCENTAJE DE CLASES IMPARTIDAS CON RESPECTO DE LAS PROGRAMADAS</v>
      </c>
      <c r="AO469" s="970" t="str">
        <f>'BASE METAS)'!AU471</f>
        <v>DESEMPEÑO</v>
      </c>
      <c r="AP469" s="970" t="str">
        <f>'BASE METAS)'!AO471</f>
        <v>No. DE CLASES IMPARTIDAS</v>
      </c>
      <c r="AQ469" s="970" t="str">
        <f>'BASE METAS)'!AP471</f>
        <v>No. DE CLASES PROGRAMADAS</v>
      </c>
      <c r="AR469" s="970">
        <f>'BASE METAS)'!AQ471</f>
        <v>100</v>
      </c>
      <c r="AS469" s="970" t="str">
        <f>'BASE METAS)'!AR471</f>
        <v>HORA CLASE</v>
      </c>
      <c r="AT469" s="840" t="str">
        <f>'BASE METAS)'!AS471</f>
        <v>EFICACIA</v>
      </c>
      <c r="AU469" s="1490">
        <f>'BASE METAS)'!BO471</f>
        <v>0</v>
      </c>
      <c r="AV469" s="1">
        <f>'BASE METAS)'!BQ471</f>
        <v>92000</v>
      </c>
      <c r="AW469" s="1">
        <f>'BASE METAS)'!BR471</f>
        <v>92000</v>
      </c>
      <c r="AX469" s="1">
        <f>'BASE METAS)'!BS471</f>
        <v>19920</v>
      </c>
      <c r="AY469" s="1">
        <f>'BASE METAS)'!BT471</f>
        <v>19920</v>
      </c>
      <c r="AZ469" s="1">
        <f>'BASE METAS)'!BU471</f>
        <v>0</v>
      </c>
      <c r="BA469" s="1">
        <f>'BASE METAS)'!BV471</f>
        <v>1</v>
      </c>
      <c r="BB469" s="1">
        <f>'BASE METAS)'!BW471</f>
        <v>36470</v>
      </c>
      <c r="BC469" s="1">
        <f>'BASE METAS)'!BX471</f>
        <v>55530</v>
      </c>
      <c r="BD469" s="1">
        <f>'BASE METAS)'!BY471</f>
        <v>0.3964130434782609</v>
      </c>
      <c r="BE469" s="1">
        <f>'BASE METAS)'!CG471</f>
        <v>16550</v>
      </c>
      <c r="BF469" s="1">
        <f>'BASE METAS)'!CJ471</f>
        <v>0</v>
      </c>
      <c r="BG469" s="1">
        <f>'BASE METAS)'!CK471</f>
        <v>0</v>
      </c>
      <c r="BH469" s="1">
        <f>'BASE METAS)'!CL471</f>
        <v>0</v>
      </c>
      <c r="BI469" s="1">
        <f>'BASE METAS)'!CM471</f>
        <v>6640</v>
      </c>
      <c r="BJ469" s="1">
        <f>'BASE METAS)'!CN471</f>
        <v>6640</v>
      </c>
      <c r="BK469" s="1">
        <f>'BASE METAS)'!CO471</f>
        <v>6640</v>
      </c>
      <c r="BL469" s="1">
        <f>'BASE METAS)'!CP471</f>
        <v>0</v>
      </c>
      <c r="BM469" s="1">
        <f>'BASE METAS)'!CQ471</f>
        <v>0</v>
      </c>
      <c r="BN469" s="1">
        <f>'BASE METAS)'!CR471</f>
        <v>0</v>
      </c>
      <c r="BO469" s="1">
        <f>'BASE METAS)'!CS471</f>
        <v>0</v>
      </c>
      <c r="BP469" s="1">
        <f>'BASE METAS)'!CT471</f>
        <v>0</v>
      </c>
      <c r="BQ469" s="1">
        <f>'BASE METAS)'!CU471</f>
        <v>0</v>
      </c>
      <c r="BR469" s="1">
        <f>'BASE METAS)'!CV471</f>
        <v>0</v>
      </c>
      <c r="BS469" s="1">
        <f>'BASE METAS)'!CW471</f>
        <v>0</v>
      </c>
      <c r="BT469" s="1">
        <f>'BASE METAS)'!CX471</f>
        <v>0</v>
      </c>
      <c r="BU469" s="1">
        <f>'BASE METAS)'!FA471</f>
        <v>92000</v>
      </c>
      <c r="BV469" s="1">
        <f>'BASE METAS)'!FB471</f>
        <v>92000</v>
      </c>
      <c r="BW469" s="1">
        <f>'BASE METAS)'!FC471</f>
        <v>6640</v>
      </c>
      <c r="BX469" s="1">
        <f>'BASE METAS)'!FD471</f>
        <v>6640</v>
      </c>
      <c r="BY469" s="1">
        <f>'BASE METAS)'!FE471</f>
        <v>0</v>
      </c>
      <c r="BZ469" s="1">
        <f>'BASE METAS)'!FF471</f>
        <v>1</v>
      </c>
      <c r="CA469" s="1">
        <f>'BASE METAS)'!FG471</f>
        <v>23190</v>
      </c>
      <c r="CB469" s="1">
        <f>'BASE METAS)'!FH471</f>
        <v>68810</v>
      </c>
      <c r="CC469" s="1">
        <f>'BASE METAS)'!FI471</f>
        <v>0.25206521739130433</v>
      </c>
      <c r="CD469" s="1">
        <f>'BASE METAS)'!FJ471</f>
        <v>92000</v>
      </c>
      <c r="CE469" s="1">
        <f>'BASE METAS)'!FK471</f>
        <v>92000</v>
      </c>
      <c r="CF469" s="1">
        <f>'BASE METAS)'!FL471</f>
        <v>6640</v>
      </c>
      <c r="CG469" s="1">
        <f>'BASE METAS)'!FM471</f>
        <v>6640</v>
      </c>
    </row>
    <row r="470" spans="1:85" ht="51" x14ac:dyDescent="0.25">
      <c r="A470" s="1">
        <f>'BASE METAS)'!A472</f>
        <v>0</v>
      </c>
      <c r="B470" s="7156"/>
      <c r="C470" s="5685"/>
      <c r="D470" s="5685"/>
      <c r="E470" s="7145"/>
      <c r="F470" s="7226"/>
      <c r="G470" s="7226"/>
      <c r="H470" s="5707"/>
      <c r="I470" s="5707"/>
      <c r="J470" s="5707"/>
      <c r="K470" s="5707"/>
      <c r="L470" s="5707"/>
      <c r="M470" s="5707"/>
      <c r="N470" s="5698"/>
      <c r="O470" s="5707"/>
      <c r="P470" s="7107"/>
      <c r="Q470" s="7107"/>
      <c r="R470" s="7107"/>
      <c r="S470" s="5698"/>
      <c r="T470" s="5698"/>
      <c r="U470" s="7730"/>
      <c r="V470" s="5698"/>
      <c r="W470" s="5695"/>
      <c r="X470" s="7145"/>
      <c r="Y470" s="805">
        <f>'BASE METAS)'!Y472</f>
        <v>4</v>
      </c>
      <c r="Z470" s="717" t="str">
        <f>'BASE METAS)'!Z472</f>
        <v>DOTAR DE UN KIT DE HERRAMIENTAS A LOS ASESORES DE COMPUTO, PARA QUE PUEDAN DAR MANTENIMIENTO A LAS COMPUTADORAS</v>
      </c>
      <c r="AA470" s="687" t="str">
        <f>'BASE METAS)'!AA472</f>
        <v>KIT</v>
      </c>
      <c r="AB470" s="238">
        <f>'BASE METAS)'!AB472</f>
        <v>12</v>
      </c>
      <c r="AC470" s="719">
        <f>'BASE METAS)'!AC472</f>
        <v>0</v>
      </c>
      <c r="AD470" s="239">
        <f>'BASE METAS)'!AD472</f>
        <v>0</v>
      </c>
      <c r="AE470" s="238">
        <f>'BASE METAS)'!AE472</f>
        <v>12</v>
      </c>
      <c r="AF470" s="239">
        <f>'BASE METAS)'!AF472</f>
        <v>1</v>
      </c>
      <c r="AG470" s="238">
        <f>'BASE METAS)'!AG472</f>
        <v>0</v>
      </c>
      <c r="AH470" s="239">
        <f>'BASE METAS)'!AH472</f>
        <v>0</v>
      </c>
      <c r="AI470" s="238">
        <f>'BASE METAS)'!AI472</f>
        <v>0</v>
      </c>
      <c r="AJ470" s="239">
        <f>'BASE METAS)'!AJ472</f>
        <v>0</v>
      </c>
      <c r="AK470" s="946">
        <f>'BASE METAS)'!AK472</f>
        <v>1</v>
      </c>
      <c r="AL470" s="970">
        <f>'BASE METAS)'!AL472</f>
        <v>4</v>
      </c>
      <c r="AM470" s="970" t="str">
        <f>'BASE METAS)'!AM472</f>
        <v>KIT DE HERRAMIENTAS A LOS ASESORES DE COMPUTO PARA DAR MANTENIMIENTO A LAS COMPUTADORAS</v>
      </c>
      <c r="AN470" s="970" t="str">
        <f>'BASE METAS)'!AN472</f>
        <v>MIDE EL NÚMERO DE KITS ENTREGADOS, CON RESPECTO DE LOS PROGRAMADOS</v>
      </c>
      <c r="AO470" s="970" t="str">
        <f>'BASE METAS)'!AU472</f>
        <v>DESEMPEÑO</v>
      </c>
      <c r="AP470" s="970" t="str">
        <f>'BASE METAS)'!AO472</f>
        <v>No. DE KIT ENTREGADOS</v>
      </c>
      <c r="AQ470" s="970" t="str">
        <f>'BASE METAS)'!AP472</f>
        <v>No. DE KIT PROGRAMADOS</v>
      </c>
      <c r="AR470" s="970">
        <f>'BASE METAS)'!AQ472</f>
        <v>100</v>
      </c>
      <c r="AS470" s="970" t="str">
        <f>'BASE METAS)'!AR472</f>
        <v>KIT</v>
      </c>
      <c r="AT470" s="1018" t="str">
        <f>'BASE METAS)'!AS472</f>
        <v>CALIDAD</v>
      </c>
      <c r="AU470" s="1483">
        <f>'BASE METAS)'!BO472</f>
        <v>-12</v>
      </c>
      <c r="AV470" s="1">
        <f>'BASE METAS)'!BQ472</f>
        <v>12</v>
      </c>
      <c r="AW470" s="1">
        <f>'BASE METAS)'!BR472</f>
        <v>12</v>
      </c>
      <c r="AX470" s="1">
        <f>'BASE METAS)'!BS472</f>
        <v>12</v>
      </c>
      <c r="AY470" s="1">
        <f>'BASE METAS)'!BT472</f>
        <v>0</v>
      </c>
      <c r="AZ470" s="1">
        <f>'BASE METAS)'!BU472</f>
        <v>12</v>
      </c>
      <c r="BA470" s="1">
        <f>'BASE METAS)'!BV472</f>
        <v>0</v>
      </c>
      <c r="BB470" s="1">
        <f>'BASE METAS)'!BW472</f>
        <v>0</v>
      </c>
      <c r="BC470" s="1">
        <f>'BASE METAS)'!BX472</f>
        <v>12</v>
      </c>
      <c r="BD470" s="1">
        <f>'BASE METAS)'!BY472</f>
        <v>0</v>
      </c>
      <c r="BE470" s="1">
        <f>'BASE METAS)'!CG472</f>
        <v>0</v>
      </c>
      <c r="BF470" s="1">
        <f>'BASE METAS)'!CJ472</f>
        <v>0</v>
      </c>
      <c r="BG470" s="1">
        <f>'BASE METAS)'!CK472</f>
        <v>0</v>
      </c>
      <c r="BH470" s="1">
        <f>'BASE METAS)'!CL472</f>
        <v>0</v>
      </c>
      <c r="BI470" s="1">
        <f>'BASE METAS)'!CM472</f>
        <v>0</v>
      </c>
      <c r="BJ470" s="1">
        <f>'BASE METAS)'!CN472</f>
        <v>0</v>
      </c>
      <c r="BK470" s="1">
        <f>'BASE METAS)'!CO472</f>
        <v>0</v>
      </c>
      <c r="BL470" s="1">
        <f>'BASE METAS)'!CP472</f>
        <v>0</v>
      </c>
      <c r="BM470" s="1">
        <f>'BASE METAS)'!CQ472</f>
        <v>0</v>
      </c>
      <c r="BN470" s="1">
        <f>'BASE METAS)'!CR472</f>
        <v>0</v>
      </c>
      <c r="BO470" s="1">
        <f>'BASE METAS)'!CS472</f>
        <v>0</v>
      </c>
      <c r="BP470" s="1">
        <f>'BASE METAS)'!CT472</f>
        <v>0</v>
      </c>
      <c r="BQ470" s="1">
        <f>'BASE METAS)'!CU472</f>
        <v>0</v>
      </c>
      <c r="BR470" s="1">
        <f>'BASE METAS)'!CV472</f>
        <v>0</v>
      </c>
      <c r="BS470" s="1">
        <f>'BASE METAS)'!CW472</f>
        <v>0</v>
      </c>
      <c r="BT470" s="1">
        <f>'BASE METAS)'!CX472</f>
        <v>0</v>
      </c>
      <c r="BU470" s="1">
        <f>'BASE METAS)'!FA472</f>
        <v>12</v>
      </c>
      <c r="BV470" s="1">
        <f>'BASE METAS)'!FB472</f>
        <v>12</v>
      </c>
      <c r="BW470" s="1">
        <f>'BASE METAS)'!FC472</f>
        <v>0</v>
      </c>
      <c r="BX470" s="1">
        <f>'BASE METAS)'!FD472</f>
        <v>0</v>
      </c>
      <c r="BY470" s="1">
        <f>'BASE METAS)'!FE472</f>
        <v>0</v>
      </c>
      <c r="BZ470" s="1">
        <f>'BASE METAS)'!FF472</f>
        <v>0</v>
      </c>
      <c r="CA470" s="1">
        <f>'BASE METAS)'!FG472</f>
        <v>0</v>
      </c>
      <c r="CB470" s="1">
        <f>'BASE METAS)'!FH472</f>
        <v>12</v>
      </c>
      <c r="CC470" s="1">
        <f>'BASE METAS)'!FI472</f>
        <v>0</v>
      </c>
      <c r="CD470" s="1">
        <f>'BASE METAS)'!FJ472</f>
        <v>12</v>
      </c>
      <c r="CE470" s="1">
        <f>'BASE METAS)'!FK472</f>
        <v>12</v>
      </c>
      <c r="CF470" s="1">
        <f>'BASE METAS)'!FL472</f>
        <v>0</v>
      </c>
      <c r="CG470" s="1">
        <f>'BASE METAS)'!FM472</f>
        <v>0</v>
      </c>
    </row>
    <row r="471" spans="1:85" ht="38.25" x14ac:dyDescent="0.25">
      <c r="A471" s="1">
        <f>'BASE METAS)'!A473</f>
        <v>0</v>
      </c>
      <c r="B471" s="7156"/>
      <c r="C471" s="5685"/>
      <c r="D471" s="5685"/>
      <c r="E471" s="7145"/>
      <c r="F471" s="7226"/>
      <c r="G471" s="7226"/>
      <c r="H471" s="5707"/>
      <c r="I471" s="5707"/>
      <c r="J471" s="5707"/>
      <c r="K471" s="5707"/>
      <c r="L471" s="5707"/>
      <c r="M471" s="5707"/>
      <c r="N471" s="5698"/>
      <c r="O471" s="5707"/>
      <c r="P471" s="7107"/>
      <c r="Q471" s="7107"/>
      <c r="R471" s="7107"/>
      <c r="S471" s="5698"/>
      <c r="T471" s="5698"/>
      <c r="U471" s="7730"/>
      <c r="V471" s="5698"/>
      <c r="W471" s="5695"/>
      <c r="X471" s="7145"/>
      <c r="Y471" s="805">
        <f>'BASE METAS)'!Y473</f>
        <v>5</v>
      </c>
      <c r="Z471" s="717" t="str">
        <f>'BASE METAS)'!Z473</f>
        <v>DOTAR DE LIBRO-CUADERNO DE TRABAJO DE INGLÉS A LOS ALUMNOS DE 4°,  5o Y 6o GRADO DE PRIMARIA</v>
      </c>
      <c r="AA471" s="687" t="str">
        <f>'BASE METAS)'!AA473</f>
        <v>LIBRO</v>
      </c>
      <c r="AB471" s="238">
        <f>'BASE METAS)'!AB473</f>
        <v>31500</v>
      </c>
      <c r="AC471" s="719">
        <f>'BASE METAS)'!AC473</f>
        <v>0</v>
      </c>
      <c r="AD471" s="239">
        <f>'BASE METAS)'!AD473</f>
        <v>0</v>
      </c>
      <c r="AE471" s="238">
        <f>'BASE METAS)'!AE473</f>
        <v>31500</v>
      </c>
      <c r="AF471" s="239">
        <f>'BASE METAS)'!AF473</f>
        <v>1</v>
      </c>
      <c r="AG471" s="238">
        <f>'BASE METAS)'!AG473</f>
        <v>0</v>
      </c>
      <c r="AH471" s="239">
        <f>'BASE METAS)'!AH473</f>
        <v>0</v>
      </c>
      <c r="AI471" s="238">
        <f>'BASE METAS)'!AI473</f>
        <v>0</v>
      </c>
      <c r="AJ471" s="239">
        <f>'BASE METAS)'!AJ473</f>
        <v>0</v>
      </c>
      <c r="AK471" s="946">
        <f>'BASE METAS)'!AK473</f>
        <v>1</v>
      </c>
      <c r="AL471" s="1111">
        <f>'BASE METAS)'!AL473</f>
        <v>5</v>
      </c>
      <c r="AM471" s="970" t="str">
        <f>'BASE METAS)'!AM473</f>
        <v xml:space="preserve"> LIBRO-CUADERNO DE TRABAJO DE INGLES A LOS ALUMNOS DE 4o, 5o Y 6o GRADO</v>
      </c>
      <c r="AN471" s="970" t="str">
        <f>'BASE METAS)'!AN473</f>
        <v>MIDE EL NUMERO DE LIBRO-CUADERNO ENTREGADOS, CON RESPECTO A LOS PROGRAMADOS</v>
      </c>
      <c r="AO471" s="970" t="str">
        <f>'BASE METAS)'!AU473</f>
        <v>DESEMPEÑO</v>
      </c>
      <c r="AP471" s="970" t="str">
        <f>'BASE METAS)'!AO473</f>
        <v>No. DE LIBRO-CUADERNO ENTREGADOS</v>
      </c>
      <c r="AQ471" s="970" t="str">
        <f>'BASE METAS)'!AP473</f>
        <v>No. DE LIBRO-CUADERNO PROGRAMADOS</v>
      </c>
      <c r="AR471" s="970">
        <f>'BASE METAS)'!AQ473</f>
        <v>100</v>
      </c>
      <c r="AS471" s="970" t="str">
        <f>'BASE METAS)'!AR473</f>
        <v>LIBRO</v>
      </c>
      <c r="AT471" s="840" t="str">
        <f>'BASE METAS)'!AS473</f>
        <v>EFICACIA</v>
      </c>
      <c r="AU471" s="1490">
        <f>'BASE METAS)'!BO473</f>
        <v>0</v>
      </c>
      <c r="AV471" s="1">
        <f>'BASE METAS)'!BQ473</f>
        <v>31500</v>
      </c>
      <c r="AW471" s="1">
        <f>'BASE METAS)'!BR473</f>
        <v>31500</v>
      </c>
      <c r="AX471" s="1">
        <f>'BASE METAS)'!BS473</f>
        <v>31500</v>
      </c>
      <c r="AY471" s="1">
        <f>'BASE METAS)'!BT473</f>
        <v>0</v>
      </c>
      <c r="AZ471" s="1">
        <f>'BASE METAS)'!BU473</f>
        <v>31500</v>
      </c>
      <c r="BA471" s="1">
        <f>'BASE METAS)'!BV473</f>
        <v>0</v>
      </c>
      <c r="BB471" s="1">
        <f>'BASE METAS)'!BW473</f>
        <v>0</v>
      </c>
      <c r="BC471" s="1">
        <f>'BASE METAS)'!BX473</f>
        <v>31500</v>
      </c>
      <c r="BD471" s="1">
        <f>'BASE METAS)'!BY473</f>
        <v>0</v>
      </c>
      <c r="BE471" s="1">
        <f>'BASE METAS)'!CG473</f>
        <v>0</v>
      </c>
      <c r="BF471" s="1">
        <f>'BASE METAS)'!CJ473</f>
        <v>0</v>
      </c>
      <c r="BG471" s="1">
        <f>'BASE METAS)'!CK473</f>
        <v>0</v>
      </c>
      <c r="BH471" s="1">
        <f>'BASE METAS)'!CL473</f>
        <v>0</v>
      </c>
      <c r="BI471" s="1">
        <f>'BASE METAS)'!CM473</f>
        <v>0</v>
      </c>
      <c r="BJ471" s="1">
        <f>'BASE METAS)'!CN473</f>
        <v>0</v>
      </c>
      <c r="BK471" s="1">
        <f>'BASE METAS)'!CO473</f>
        <v>0</v>
      </c>
      <c r="BL471" s="1">
        <f>'BASE METAS)'!CP473</f>
        <v>0</v>
      </c>
      <c r="BM471" s="1">
        <f>'BASE METAS)'!CQ473</f>
        <v>0</v>
      </c>
      <c r="BN471" s="1">
        <f>'BASE METAS)'!CR473</f>
        <v>0</v>
      </c>
      <c r="BO471" s="1">
        <f>'BASE METAS)'!CS473</f>
        <v>0</v>
      </c>
      <c r="BP471" s="1">
        <f>'BASE METAS)'!CT473</f>
        <v>0</v>
      </c>
      <c r="BQ471" s="1">
        <f>'BASE METAS)'!CU473</f>
        <v>0</v>
      </c>
      <c r="BR471" s="1">
        <f>'BASE METAS)'!CV473</f>
        <v>0</v>
      </c>
      <c r="BS471" s="1">
        <f>'BASE METAS)'!CW473</f>
        <v>0</v>
      </c>
      <c r="BT471" s="1">
        <f>'BASE METAS)'!CX473</f>
        <v>0</v>
      </c>
      <c r="BU471" s="1">
        <f>'BASE METAS)'!FA473</f>
        <v>31500</v>
      </c>
      <c r="BV471" s="1">
        <f>'BASE METAS)'!FB473</f>
        <v>31500</v>
      </c>
      <c r="BW471" s="1">
        <f>'BASE METAS)'!FC473</f>
        <v>0</v>
      </c>
      <c r="BX471" s="1">
        <f>'BASE METAS)'!FD473</f>
        <v>0</v>
      </c>
      <c r="BY471" s="1">
        <f>'BASE METAS)'!FE473</f>
        <v>0</v>
      </c>
      <c r="BZ471" s="1">
        <f>'BASE METAS)'!FF473</f>
        <v>0</v>
      </c>
      <c r="CA471" s="1">
        <f>'BASE METAS)'!FG473</f>
        <v>0</v>
      </c>
      <c r="CB471" s="1">
        <f>'BASE METAS)'!FH473</f>
        <v>31500</v>
      </c>
      <c r="CC471" s="1">
        <f>'BASE METAS)'!FI473</f>
        <v>0</v>
      </c>
      <c r="CD471" s="1">
        <f>'BASE METAS)'!FJ473</f>
        <v>31500</v>
      </c>
      <c r="CE471" s="1">
        <f>'BASE METAS)'!FK473</f>
        <v>31500</v>
      </c>
      <c r="CF471" s="1">
        <f>'BASE METAS)'!FL473</f>
        <v>0</v>
      </c>
      <c r="CG471" s="1">
        <f>'BASE METAS)'!FM473</f>
        <v>0</v>
      </c>
    </row>
    <row r="472" spans="1:85" ht="38.25" x14ac:dyDescent="0.25">
      <c r="A472" s="1">
        <f>'BASE METAS)'!A474</f>
        <v>0</v>
      </c>
      <c r="B472" s="7156"/>
      <c r="C472" s="5685"/>
      <c r="D472" s="5685"/>
      <c r="E472" s="7145"/>
      <c r="F472" s="7226"/>
      <c r="G472" s="7226"/>
      <c r="H472" s="5707"/>
      <c r="I472" s="5707"/>
      <c r="J472" s="5707"/>
      <c r="K472" s="5707"/>
      <c r="L472" s="5707"/>
      <c r="M472" s="5707"/>
      <c r="N472" s="5698"/>
      <c r="O472" s="5707"/>
      <c r="P472" s="7107"/>
      <c r="Q472" s="7107"/>
      <c r="R472" s="7107"/>
      <c r="S472" s="5698"/>
      <c r="T472" s="5698"/>
      <c r="U472" s="7730"/>
      <c r="V472" s="5698"/>
      <c r="W472" s="5695"/>
      <c r="X472" s="7145"/>
      <c r="Y472" s="805">
        <f>'BASE METAS)'!Y474</f>
        <v>6</v>
      </c>
      <c r="Z472" s="776" t="str">
        <f>'BASE METAS)'!Z474</f>
        <v xml:space="preserve">DOTAR A CADA ESCUELA PUBLICA CON SERVICIO DE INTERNET PARA LAS AULAS DE COMPUTO </v>
      </c>
      <c r="AA472" s="688" t="str">
        <f>'BASE METAS)'!AA474</f>
        <v>AULAS DE CÓMPUTO</v>
      </c>
      <c r="AB472" s="697">
        <f>'BASE METAS)'!AB474</f>
        <v>247</v>
      </c>
      <c r="AC472" s="720">
        <f>'BASE METAS)'!AC474</f>
        <v>247</v>
      </c>
      <c r="AD472" s="721">
        <f>'BASE METAS)'!AD474</f>
        <v>1</v>
      </c>
      <c r="AE472" s="697">
        <f>'BASE METAS)'!AE474</f>
        <v>247</v>
      </c>
      <c r="AF472" s="721">
        <f>'BASE METAS)'!AF474</f>
        <v>1</v>
      </c>
      <c r="AG472" s="697">
        <f>'BASE METAS)'!AG474</f>
        <v>247</v>
      </c>
      <c r="AH472" s="721">
        <f>'BASE METAS)'!AH474</f>
        <v>1</v>
      </c>
      <c r="AI472" s="697">
        <f>'BASE METAS)'!AI474</f>
        <v>179</v>
      </c>
      <c r="AJ472" s="721">
        <f>'BASE METAS)'!AJ474</f>
        <v>0.7246963562753036</v>
      </c>
      <c r="AK472" s="1116">
        <f>'BASE METAS)'!AK474</f>
        <v>1</v>
      </c>
      <c r="AL472" s="1110">
        <f>'BASE METAS)'!AL474</f>
        <v>6</v>
      </c>
      <c r="AM472" s="995" t="str">
        <f>'BASE METAS)'!AM474</f>
        <v>SERVICIO DE INTERNET PARA LAS AULAS DE COMPUTO PARA CADA ESCUELA</v>
      </c>
      <c r="AN472" s="995" t="str">
        <f>'BASE METAS)'!AN474</f>
        <v>MIDE DE AULAS DE COMPUTO CON SERVICIO DE INTERNET CON RESPECTO A LAS PROGRAMADAS</v>
      </c>
      <c r="AO472" s="995" t="str">
        <f>'BASE METAS)'!AU474</f>
        <v>DESEMPEÑO</v>
      </c>
      <c r="AP472" s="995" t="str">
        <f>'BASE METAS)'!AO474</f>
        <v>No. DE AULAS CON SERVICIO DE INTERNET BRINDADO</v>
      </c>
      <c r="AQ472" s="995" t="str">
        <f>'BASE METAS)'!AP474</f>
        <v>No. DE AULAS CON SERVICIO DE INTERNET PROGRAMADAS</v>
      </c>
      <c r="AR472" s="995">
        <f>'BASE METAS)'!AQ474</f>
        <v>100</v>
      </c>
      <c r="AS472" s="995" t="str">
        <f>'BASE METAS)'!AR474</f>
        <v>AULAS DE COMPUTO</v>
      </c>
      <c r="AT472" s="498" t="str">
        <f>'BASE METAS)'!AS474</f>
        <v>EFICACIA</v>
      </c>
      <c r="AU472" s="1490">
        <f>'BASE METAS)'!BO474</f>
        <v>247</v>
      </c>
      <c r="AV472" s="1">
        <f>'BASE METAS)'!BQ474</f>
        <v>247</v>
      </c>
      <c r="AW472" s="1">
        <f>'BASE METAS)'!BR474</f>
        <v>247</v>
      </c>
      <c r="AX472" s="1">
        <f>'BASE METAS)'!BS474</f>
        <v>247</v>
      </c>
      <c r="AY472" s="1">
        <f>'BASE METAS)'!BT474</f>
        <v>179</v>
      </c>
      <c r="AZ472" s="1">
        <f>'BASE METAS)'!BU474</f>
        <v>68</v>
      </c>
      <c r="BA472" s="1">
        <f>'BASE METAS)'!BV474</f>
        <v>0.7246963562753036</v>
      </c>
      <c r="BB472" s="1">
        <f>'BASE METAS)'!BW474</f>
        <v>179</v>
      </c>
      <c r="BC472" s="1">
        <f>'BASE METAS)'!BX474</f>
        <v>68</v>
      </c>
      <c r="BD472" s="1">
        <f>'BASE METAS)'!BY474</f>
        <v>0.7246963562753036</v>
      </c>
      <c r="BE472" s="1">
        <f>'BASE METAS)'!CG474</f>
        <v>179</v>
      </c>
      <c r="BF472" s="1">
        <f>'BASE METAS)'!CJ474</f>
        <v>0</v>
      </c>
      <c r="BG472" s="1">
        <f>'BASE METAS)'!CK474</f>
        <v>0</v>
      </c>
      <c r="BH472" s="1">
        <f>'BASE METAS)'!CL474</f>
        <v>0</v>
      </c>
      <c r="BI472" s="1">
        <f>'BASE METAS)'!CM474</f>
        <v>247</v>
      </c>
      <c r="BJ472" s="1">
        <f>'BASE METAS)'!CN474</f>
        <v>247</v>
      </c>
      <c r="BK472" s="1">
        <f>'BASE METAS)'!CO474</f>
        <v>247</v>
      </c>
      <c r="BL472" s="1">
        <f>'BASE METAS)'!CP474</f>
        <v>0</v>
      </c>
      <c r="BM472" s="1">
        <f>'BASE METAS)'!CQ474</f>
        <v>0</v>
      </c>
      <c r="BN472" s="1">
        <f>'BASE METAS)'!CR474</f>
        <v>0</v>
      </c>
      <c r="BO472" s="1">
        <f>'BASE METAS)'!CS474</f>
        <v>0</v>
      </c>
      <c r="BP472" s="1">
        <f>'BASE METAS)'!CT474</f>
        <v>0</v>
      </c>
      <c r="BQ472" s="1">
        <f>'BASE METAS)'!CU474</f>
        <v>0</v>
      </c>
      <c r="BR472" s="1">
        <f>'BASE METAS)'!CV474</f>
        <v>0</v>
      </c>
      <c r="BS472" s="1">
        <f>'BASE METAS)'!CW474</f>
        <v>0</v>
      </c>
      <c r="BT472" s="1">
        <f>'BASE METAS)'!CX474</f>
        <v>0</v>
      </c>
      <c r="BU472" s="1">
        <f>'BASE METAS)'!FA474</f>
        <v>247</v>
      </c>
      <c r="BV472" s="1">
        <f>'BASE METAS)'!FB474</f>
        <v>247</v>
      </c>
      <c r="BW472" s="1">
        <f>'BASE METAS)'!FC474</f>
        <v>247</v>
      </c>
      <c r="BX472" s="1">
        <f>'BASE METAS)'!FD474</f>
        <v>179</v>
      </c>
      <c r="BY472" s="1">
        <f>'BASE METAS)'!FE474</f>
        <v>-68</v>
      </c>
      <c r="BZ472" s="1">
        <f>'BASE METAS)'!FF474</f>
        <v>0.7246963562753036</v>
      </c>
      <c r="CA472" s="1">
        <f>'BASE METAS)'!FG474</f>
        <v>179</v>
      </c>
      <c r="CB472" s="1">
        <f>'BASE METAS)'!FH474</f>
        <v>68</v>
      </c>
      <c r="CC472" s="1">
        <f>'BASE METAS)'!FI474</f>
        <v>0.7246963562753036</v>
      </c>
      <c r="CD472" s="1">
        <f>'BASE METAS)'!FJ474</f>
        <v>247</v>
      </c>
      <c r="CE472" s="1">
        <f>'BASE METAS)'!FK474</f>
        <v>247</v>
      </c>
      <c r="CF472" s="1">
        <f>'BASE METAS)'!FL474</f>
        <v>247</v>
      </c>
      <c r="CG472" s="1">
        <f>'BASE METAS)'!FM474</f>
        <v>179</v>
      </c>
    </row>
    <row r="473" spans="1:85" ht="51" x14ac:dyDescent="0.25">
      <c r="A473" s="1">
        <f>'BASE METAS)'!A475</f>
        <v>0</v>
      </c>
      <c r="B473" s="7156"/>
      <c r="C473" s="5685"/>
      <c r="D473" s="5685"/>
      <c r="E473" s="7145"/>
      <c r="F473" s="7226"/>
      <c r="G473" s="7226"/>
      <c r="H473" s="5707"/>
      <c r="I473" s="5707"/>
      <c r="J473" s="5707"/>
      <c r="K473" s="5707"/>
      <c r="L473" s="5707"/>
      <c r="M473" s="5707"/>
      <c r="N473" s="5698"/>
      <c r="O473" s="5707"/>
      <c r="P473" s="7107"/>
      <c r="Q473" s="7107"/>
      <c r="R473" s="7107"/>
      <c r="S473" s="5698"/>
      <c r="T473" s="5698"/>
      <c r="U473" s="7730"/>
      <c r="V473" s="5698"/>
      <c r="W473" s="5695"/>
      <c r="X473" s="7145"/>
      <c r="Y473" s="805">
        <f>'BASE METAS)'!Y475</f>
        <v>7</v>
      </c>
      <c r="Z473" s="776" t="str">
        <f>'BASE METAS)'!Z475</f>
        <v>LLEVAR ACABO LA ENTREGA DE BOLETAS Y CERTIFICADOS A LOS ALUMNOS DE 5° Y 6° GRADO DE PRIMARIA</v>
      </c>
      <c r="AA473" s="515" t="str">
        <f>'BASE METAS)'!AA475</f>
        <v>BOLETAS Y CERTIFICADOS</v>
      </c>
      <c r="AB473" s="722">
        <f>'BASE METAS)'!AB475</f>
        <v>31500</v>
      </c>
      <c r="AC473" s="720">
        <f>'BASE METAS)'!AC475</f>
        <v>0</v>
      </c>
      <c r="AD473" s="721">
        <f>'BASE METAS)'!AD475</f>
        <v>0</v>
      </c>
      <c r="AE473" s="697">
        <f>'BASE METAS)'!AE475</f>
        <v>31500</v>
      </c>
      <c r="AF473" s="721">
        <f>'BASE METAS)'!AF475</f>
        <v>1</v>
      </c>
      <c r="AG473" s="697">
        <f>'BASE METAS)'!AG475</f>
        <v>0</v>
      </c>
      <c r="AH473" s="721">
        <f>'BASE METAS)'!AH475</f>
        <v>0</v>
      </c>
      <c r="AI473" s="697">
        <f>'BASE METAS)'!AI475</f>
        <v>0</v>
      </c>
      <c r="AJ473" s="721">
        <f>'BASE METAS)'!AJ475</f>
        <v>0</v>
      </c>
      <c r="AK473" s="1116">
        <f>'BASE METAS)'!AK475</f>
        <v>1</v>
      </c>
      <c r="AL473" s="1111">
        <f>'BASE METAS)'!AL475</f>
        <v>7</v>
      </c>
      <c r="AM473" s="970" t="str">
        <f>'BASE METAS)'!AM475</f>
        <v>BOLETAS Y CERTIFICADOS A LOS ALUMNOS DE 5o Y 6o GRADO DE PRIMARIA</v>
      </c>
      <c r="AN473" s="970" t="str">
        <f>'BASE METAS)'!AN475</f>
        <v>MIDE EL NUMERO DE BOLETAS Y CERTIFICADOS ENTREGADOS, CON RESPECTO A LOS PROGRAMADOS</v>
      </c>
      <c r="AO473" s="995" t="str">
        <f>'BASE METAS)'!AU475</f>
        <v>DESEMPEÑO</v>
      </c>
      <c r="AP473" s="1111" t="str">
        <f>'BASE METAS)'!AO475</f>
        <v>No. DE BOLETAS Y CERTIFICADOS ENTREGADOS</v>
      </c>
      <c r="AQ473" s="970" t="str">
        <f>'BASE METAS)'!AP475</f>
        <v>No. DE BOLETAS Y CERTIFICADOS PROGRAMADOS</v>
      </c>
      <c r="AR473" s="970">
        <f>'BASE METAS)'!AQ475</f>
        <v>100</v>
      </c>
      <c r="AS473" s="1111" t="str">
        <f>'BASE METAS)'!AR475</f>
        <v>BOLETAS Y CERTIFICADOS</v>
      </c>
      <c r="AT473" s="1328" t="str">
        <f>'BASE METAS)'!AS475</f>
        <v>EFICACIA</v>
      </c>
      <c r="AU473" s="1488">
        <f>'BASE METAS)'!BO475</f>
        <v>-63000</v>
      </c>
      <c r="AV473" s="1">
        <f>'BASE METAS)'!BQ475</f>
        <v>31500</v>
      </c>
      <c r="AW473" s="1">
        <f>'BASE METAS)'!BR475</f>
        <v>21000</v>
      </c>
      <c r="AX473" s="1">
        <f>'BASE METAS)'!BS475</f>
        <v>31500</v>
      </c>
      <c r="AY473" s="1">
        <f>'BASE METAS)'!BT475</f>
        <v>0</v>
      </c>
      <c r="AZ473" s="1">
        <f>'BASE METAS)'!BU475</f>
        <v>31500</v>
      </c>
      <c r="BA473" s="1">
        <f>'BASE METAS)'!BV475</f>
        <v>0</v>
      </c>
      <c r="BB473" s="1">
        <f>'BASE METAS)'!BW475</f>
        <v>0</v>
      </c>
      <c r="BC473" s="1">
        <f>'BASE METAS)'!BX475</f>
        <v>31500</v>
      </c>
      <c r="BD473" s="1">
        <f>'BASE METAS)'!BY475</f>
        <v>0</v>
      </c>
      <c r="BE473" s="1">
        <f>'BASE METAS)'!CG475</f>
        <v>0</v>
      </c>
      <c r="BF473" s="1">
        <f>'BASE METAS)'!CJ475</f>
        <v>0</v>
      </c>
      <c r="BG473" s="1">
        <f>'BASE METAS)'!CK475</f>
        <v>0</v>
      </c>
      <c r="BH473" s="1">
        <f>'BASE METAS)'!CL475</f>
        <v>0</v>
      </c>
      <c r="BI473" s="1">
        <f>'BASE METAS)'!CM475</f>
        <v>0</v>
      </c>
      <c r="BJ473" s="1">
        <f>'BASE METAS)'!CN475</f>
        <v>0</v>
      </c>
      <c r="BK473" s="1">
        <f>'BASE METAS)'!CO475</f>
        <v>0</v>
      </c>
      <c r="BL473" s="1">
        <f>'BASE METAS)'!CP475</f>
        <v>0</v>
      </c>
      <c r="BM473" s="1">
        <f>'BASE METAS)'!CQ475</f>
        <v>0</v>
      </c>
      <c r="BN473" s="1">
        <f>'BASE METAS)'!CR475</f>
        <v>0</v>
      </c>
      <c r="BO473" s="1">
        <f>'BASE METAS)'!CS475</f>
        <v>0</v>
      </c>
      <c r="BP473" s="1">
        <f>'BASE METAS)'!CT475</f>
        <v>0</v>
      </c>
      <c r="BQ473" s="1">
        <f>'BASE METAS)'!CU475</f>
        <v>0</v>
      </c>
      <c r="BR473" s="1">
        <f>'BASE METAS)'!CV475</f>
        <v>0</v>
      </c>
      <c r="BS473" s="1">
        <f>'BASE METAS)'!CW475</f>
        <v>0</v>
      </c>
      <c r="BT473" s="1">
        <f>'BASE METAS)'!CX475</f>
        <v>0</v>
      </c>
      <c r="BU473" s="1">
        <f>'BASE METAS)'!FA475</f>
        <v>31500</v>
      </c>
      <c r="BV473" s="1">
        <f>'BASE METAS)'!FB475</f>
        <v>21000</v>
      </c>
      <c r="BW473" s="1">
        <f>'BASE METAS)'!FC475</f>
        <v>0</v>
      </c>
      <c r="BX473" s="1">
        <f>'BASE METAS)'!FD475</f>
        <v>0</v>
      </c>
      <c r="BY473" s="1">
        <f>'BASE METAS)'!FE475</f>
        <v>0</v>
      </c>
      <c r="BZ473" s="1">
        <f>'BASE METAS)'!FF475</f>
        <v>0</v>
      </c>
      <c r="CA473" s="1">
        <f>'BASE METAS)'!FG475</f>
        <v>0</v>
      </c>
      <c r="CB473" s="1">
        <f>'BASE METAS)'!FH475</f>
        <v>31500</v>
      </c>
      <c r="CC473" s="1">
        <f>'BASE METAS)'!FI475</f>
        <v>0</v>
      </c>
      <c r="CD473" s="1">
        <f>'BASE METAS)'!FJ475</f>
        <v>31500</v>
      </c>
      <c r="CE473" s="1">
        <f>'BASE METAS)'!FK475</f>
        <v>21000</v>
      </c>
      <c r="CF473" s="1">
        <f>'BASE METAS)'!FL475</f>
        <v>0</v>
      </c>
      <c r="CG473" s="1">
        <f>'BASE METAS)'!FM475</f>
        <v>0</v>
      </c>
    </row>
    <row r="474" spans="1:85" ht="76.5" x14ac:dyDescent="0.2">
      <c r="A474" s="1">
        <f>'BASE METAS)'!A476</f>
        <v>0</v>
      </c>
      <c r="B474" s="7156"/>
      <c r="C474" s="5685"/>
      <c r="D474" s="5685"/>
      <c r="E474" s="7145"/>
      <c r="F474" s="7226"/>
      <c r="G474" s="7226"/>
      <c r="H474" s="5707"/>
      <c r="I474" s="5707"/>
      <c r="J474" s="5707"/>
      <c r="K474" s="5707"/>
      <c r="L474" s="5707"/>
      <c r="M474" s="5707"/>
      <c r="N474" s="5698"/>
      <c r="O474" s="5707"/>
      <c r="P474" s="7107"/>
      <c r="Q474" s="7107"/>
      <c r="R474" s="7107"/>
      <c r="S474" s="5698"/>
      <c r="T474" s="5698"/>
      <c r="U474" s="7730"/>
      <c r="V474" s="5698"/>
      <c r="W474" s="5695"/>
      <c r="X474" s="7145"/>
      <c r="Y474" s="805">
        <f>'BASE METAS)'!Y476</f>
        <v>8</v>
      </c>
      <c r="Z474" s="776" t="str">
        <f>'BASE METAS)'!Z476</f>
        <v>APOYAR PERMANENTEMENTE A 32 ESCUELAS OFICIALES DENTRO DEL PROGRAMA DE TIEMPO COMPLETO CON LA IMPARTICIÓN DE CLASES DE INGLÉS Y COMPUTACIÓN Y A PARTIR DEL 3ER TRIMESTRE SE INCREMENTARÁ EL APOYO A 8 ESCUELAS MÁS, QUE EN TOTAL SERÁN 40 ESCUELAS</v>
      </c>
      <c r="AA474" s="515" t="str">
        <f>'BASE METAS)'!AA476</f>
        <v>APOYO A ESCUELAS</v>
      </c>
      <c r="AB474" s="697">
        <f>'BASE METAS)'!AB476</f>
        <v>32</v>
      </c>
      <c r="AC474" s="720">
        <f>'BASE METAS)'!AC476</f>
        <v>32</v>
      </c>
      <c r="AD474" s="721">
        <f>'BASE METAS)'!AD476</f>
        <v>1</v>
      </c>
      <c r="AE474" s="697">
        <f>'BASE METAS)'!AE476</f>
        <v>32</v>
      </c>
      <c r="AF474" s="721">
        <f>'BASE METAS)'!AF476</f>
        <v>1</v>
      </c>
      <c r="AG474" s="697">
        <f>'BASE METAS)'!AG476</f>
        <v>40</v>
      </c>
      <c r="AH474" s="721">
        <f>'BASE METAS)'!AH476</f>
        <v>1.25</v>
      </c>
      <c r="AI474" s="697">
        <f>'BASE METAS)'!AI476</f>
        <v>41</v>
      </c>
      <c r="AJ474" s="721">
        <f>'BASE METAS)'!AJ476</f>
        <v>1.28125</v>
      </c>
      <c r="AK474" s="1116">
        <f>'BASE METAS)'!AK476</f>
        <v>1</v>
      </c>
      <c r="AL474" s="1111">
        <f>'BASE METAS)'!AL476</f>
        <v>8</v>
      </c>
      <c r="AM474" s="970" t="str">
        <f>'BASE METAS)'!AM476</f>
        <v>IMPARTIR CLASES DE INGLES Y COMPUTACIÓN A 32 ESCUELAS OFICIALES DENTRO DEL PROGRAMA DE TIEMPO COMPLETO, LLEGANDO A SER 40 ESCUELAS</v>
      </c>
      <c r="AN474" s="970" t="str">
        <f>'BASE METAS)'!AN476</f>
        <v>MIDE EL NUMERO DE ESCUELAS DE TIEMPO COMPLETO APOYADAS CON RESPECTO A LAS PROGRAMADAS</v>
      </c>
      <c r="AO474" s="995" t="str">
        <f>'BASE METAS)'!AU476</f>
        <v>DESEMPEÑO</v>
      </c>
      <c r="AP474" s="981" t="str">
        <f>'BASE METAS)'!AO476</f>
        <v xml:space="preserve">No. DE ESCUELAS DE TIEMPO COMPLETO APOYADAS </v>
      </c>
      <c r="AQ474" s="981" t="str">
        <f>'BASE METAS)'!AP476</f>
        <v>No. DE ESCUELAS DE TIEMPO COMPLETO PROGRAMADAS</v>
      </c>
      <c r="AR474" s="970">
        <f>'BASE METAS)'!AQ476</f>
        <v>100</v>
      </c>
      <c r="AS474" s="970" t="str">
        <f>'BASE METAS)'!AR476</f>
        <v>APOYO A ESCUELAS</v>
      </c>
      <c r="AT474" s="840" t="str">
        <f>'BASE METAS)'!AS476</f>
        <v>EFICACIA</v>
      </c>
      <c r="AU474" s="1490">
        <f>'BASE METAS)'!BO476</f>
        <v>32</v>
      </c>
      <c r="AV474" s="1">
        <f>'BASE METAS)'!BQ476</f>
        <v>32</v>
      </c>
      <c r="AW474" s="1">
        <f>'BASE METAS)'!BR476</f>
        <v>32</v>
      </c>
      <c r="AX474" s="1">
        <f>'BASE METAS)'!BS476</f>
        <v>32</v>
      </c>
      <c r="AY474" s="1">
        <f>'BASE METAS)'!BT476</f>
        <v>32</v>
      </c>
      <c r="AZ474" s="1">
        <f>'BASE METAS)'!BU476</f>
        <v>0</v>
      </c>
      <c r="BA474" s="1">
        <f>'BASE METAS)'!BV476</f>
        <v>1</v>
      </c>
      <c r="BB474" s="1">
        <f>'BASE METAS)'!BW476</f>
        <v>32</v>
      </c>
      <c r="BC474" s="1">
        <f>'BASE METAS)'!BX476</f>
        <v>0</v>
      </c>
      <c r="BD474" s="1">
        <f>'BASE METAS)'!BY476</f>
        <v>1</v>
      </c>
      <c r="BE474" s="1">
        <f>'BASE METAS)'!CG476</f>
        <v>18</v>
      </c>
      <c r="BF474" s="1">
        <f>'BASE METAS)'!CJ476</f>
        <v>0</v>
      </c>
      <c r="BG474" s="1">
        <f>'BASE METAS)'!CK476</f>
        <v>0</v>
      </c>
      <c r="BH474" s="1">
        <f>'BASE METAS)'!CL476</f>
        <v>0</v>
      </c>
      <c r="BI474" s="1">
        <f>'BASE METAS)'!CM476</f>
        <v>31</v>
      </c>
      <c r="BJ474" s="1">
        <f>'BASE METAS)'!CN476</f>
        <v>32</v>
      </c>
      <c r="BK474" s="1">
        <f>'BASE METAS)'!CO476</f>
        <v>32</v>
      </c>
      <c r="BL474" s="1">
        <f>'BASE METAS)'!CP476</f>
        <v>0</v>
      </c>
      <c r="BM474" s="1">
        <f>'BASE METAS)'!CQ476</f>
        <v>0</v>
      </c>
      <c r="BN474" s="1">
        <f>'BASE METAS)'!CR476</f>
        <v>0</v>
      </c>
      <c r="BO474" s="1">
        <f>'BASE METAS)'!CS476</f>
        <v>0</v>
      </c>
      <c r="BP474" s="1">
        <f>'BASE METAS)'!CT476</f>
        <v>0</v>
      </c>
      <c r="BQ474" s="1">
        <f>'BASE METAS)'!CU476</f>
        <v>0</v>
      </c>
      <c r="BR474" s="1">
        <f>'BASE METAS)'!CV476</f>
        <v>0</v>
      </c>
      <c r="BS474" s="1">
        <f>'BASE METAS)'!CW476</f>
        <v>0</v>
      </c>
      <c r="BT474" s="1">
        <f>'BASE METAS)'!CX476</f>
        <v>0</v>
      </c>
      <c r="BU474" s="1">
        <f>'BASE METAS)'!FA476</f>
        <v>32</v>
      </c>
      <c r="BV474" s="1">
        <f>'BASE METAS)'!FB476</f>
        <v>32</v>
      </c>
      <c r="BW474" s="1">
        <f>'BASE METAS)'!FC476</f>
        <v>32</v>
      </c>
      <c r="BX474" s="1">
        <f>'BASE METAS)'!FD476</f>
        <v>32</v>
      </c>
      <c r="BY474" s="1">
        <f>'BASE METAS)'!FE476</f>
        <v>0</v>
      </c>
      <c r="BZ474" s="1">
        <f>'BASE METAS)'!FF476</f>
        <v>1</v>
      </c>
      <c r="CA474" s="1">
        <f>'BASE METAS)'!FG476</f>
        <v>50</v>
      </c>
      <c r="CB474" s="1">
        <f>'BASE METAS)'!FH476</f>
        <v>-18</v>
      </c>
      <c r="CC474" s="1">
        <f>'BASE METAS)'!FI476</f>
        <v>1.5625</v>
      </c>
      <c r="CD474" s="1">
        <f>'BASE METAS)'!FJ476</f>
        <v>32</v>
      </c>
      <c r="CE474" s="1">
        <f>'BASE METAS)'!FK476</f>
        <v>32</v>
      </c>
      <c r="CF474" s="1">
        <f>'BASE METAS)'!FL476</f>
        <v>32</v>
      </c>
      <c r="CG474" s="1">
        <f>'BASE METAS)'!FM476</f>
        <v>0</v>
      </c>
    </row>
    <row r="475" spans="1:85" ht="63.75" x14ac:dyDescent="0.2">
      <c r="A475" s="1">
        <f>'BASE METAS)'!A477</f>
        <v>0</v>
      </c>
      <c r="B475" s="7156"/>
      <c r="C475" s="5685"/>
      <c r="D475" s="5685"/>
      <c r="E475" s="7145"/>
      <c r="F475" s="7226"/>
      <c r="G475" s="7226"/>
      <c r="H475" s="5707"/>
      <c r="I475" s="5707"/>
      <c r="J475" s="5707"/>
      <c r="K475" s="5707"/>
      <c r="L475" s="5707"/>
      <c r="M475" s="5707"/>
      <c r="N475" s="5698"/>
      <c r="O475" s="5707"/>
      <c r="P475" s="7107"/>
      <c r="Q475" s="7107"/>
      <c r="R475" s="7107"/>
      <c r="S475" s="5698"/>
      <c r="T475" s="5698"/>
      <c r="U475" s="7730"/>
      <c r="V475" s="5698"/>
      <c r="W475" s="5695"/>
      <c r="X475" s="7145"/>
      <c r="Y475" s="805">
        <f>'BASE METAS)'!Y477</f>
        <v>9</v>
      </c>
      <c r="Z475" s="717" t="str">
        <f>'BASE METAS)'!Z477</f>
        <v>IMPARTIR CLASES DE INGLÉS A ALUMNOS DE PRIMARIA Y SECUNDARIA, DENTRO DEL PROGRAMA DE "ESCUELAS DE TIEMPO COMPLETO".</v>
      </c>
      <c r="AA475" s="646" t="str">
        <f>'BASE METAS)'!AA477</f>
        <v>HORA CLASE</v>
      </c>
      <c r="AB475" s="238">
        <f>'BASE METAS)'!AB477</f>
        <v>22464</v>
      </c>
      <c r="AC475" s="719">
        <f>'BASE METAS)'!AC477</f>
        <v>5616</v>
      </c>
      <c r="AD475" s="239">
        <f>'BASE METAS)'!AD477</f>
        <v>0.25</v>
      </c>
      <c r="AE475" s="238">
        <f>'BASE METAS)'!AE477</f>
        <v>5616</v>
      </c>
      <c r="AF475" s="239">
        <f>'BASE METAS)'!AF477</f>
        <v>0.25</v>
      </c>
      <c r="AG475" s="238">
        <f>'BASE METAS)'!AG477</f>
        <v>5616</v>
      </c>
      <c r="AH475" s="239">
        <f>'BASE METAS)'!AH477</f>
        <v>0.25</v>
      </c>
      <c r="AI475" s="238">
        <f>'BASE METAS)'!AI477</f>
        <v>5616</v>
      </c>
      <c r="AJ475" s="239">
        <f>'BASE METAS)'!AJ477</f>
        <v>0.25</v>
      </c>
      <c r="AK475" s="946">
        <f>'BASE METAS)'!AK477</f>
        <v>1</v>
      </c>
      <c r="AL475" s="1111">
        <f>'BASE METAS)'!AL477</f>
        <v>9</v>
      </c>
      <c r="AM475" s="970" t="str">
        <f>'BASE METAS)'!AM477</f>
        <v>CLASES DE INGLES A ALUMNOS DE PRIMARIA Y SECUNDARIA DENTRO DEL PROGRAMA DE ESCUELAS DE TIEMPO COMPLETO</v>
      </c>
      <c r="AN475" s="970" t="str">
        <f>'BASE METAS)'!AN477</f>
        <v>MIDE EL NUMERO DE CLASES DE INGLES IMPARTIDAS, CON RESPECTO A LAS PROGRAMADAS</v>
      </c>
      <c r="AO475" s="995" t="str">
        <f>'BASE METAS)'!AU477</f>
        <v>DESEMPEÑO</v>
      </c>
      <c r="AP475" s="981" t="str">
        <f>'BASE METAS)'!AO477</f>
        <v xml:space="preserve">No. DE CLASES DE INGLES IMPARTIDAS </v>
      </c>
      <c r="AQ475" s="1035" t="str">
        <f>'BASE METAS)'!AP477</f>
        <v>No. DE CLASES DE INGLES PROGRAMADAS</v>
      </c>
      <c r="AR475" s="970">
        <f>'BASE METAS)'!AQ477</f>
        <v>100</v>
      </c>
      <c r="AS475" s="970" t="str">
        <f>'BASE METAS)'!AR477</f>
        <v>HORA CLASE</v>
      </c>
      <c r="AT475" s="840" t="str">
        <f>'BASE METAS)'!AS477</f>
        <v>EFICACIA</v>
      </c>
      <c r="AU475" s="1490">
        <f>'BASE METAS)'!BO477</f>
        <v>0</v>
      </c>
      <c r="AV475" s="1">
        <f>'BASE METAS)'!BQ477</f>
        <v>22464</v>
      </c>
      <c r="AW475" s="1">
        <f>'BASE METAS)'!BR477</f>
        <v>22464</v>
      </c>
      <c r="AX475" s="1">
        <f>'BASE METAS)'!BS477</f>
        <v>5616</v>
      </c>
      <c r="AY475" s="1">
        <f>'BASE METAS)'!BT477</f>
        <v>3840</v>
      </c>
      <c r="AZ475" s="1">
        <f>'BASE METAS)'!BU477</f>
        <v>1776</v>
      </c>
      <c r="BA475" s="1">
        <f>'BASE METAS)'!BV477</f>
        <v>0.68376068376068377</v>
      </c>
      <c r="BB475" s="1">
        <f>'BASE METAS)'!BW477</f>
        <v>7040</v>
      </c>
      <c r="BC475" s="1">
        <f>'BASE METAS)'!BX477</f>
        <v>15424</v>
      </c>
      <c r="BD475" s="1">
        <f>'BASE METAS)'!BY477</f>
        <v>0.31339031339031337</v>
      </c>
      <c r="BE475" s="1">
        <f>'BASE METAS)'!CG477</f>
        <v>3200</v>
      </c>
      <c r="BF475" s="1">
        <f>'BASE METAS)'!CJ477</f>
        <v>0</v>
      </c>
      <c r="BG475" s="1">
        <f>'BASE METAS)'!CK477</f>
        <v>0</v>
      </c>
      <c r="BH475" s="1">
        <f>'BASE METAS)'!CL477</f>
        <v>0</v>
      </c>
      <c r="BI475" s="1">
        <f>'BASE METAS)'!CM477</f>
        <v>1872</v>
      </c>
      <c r="BJ475" s="1">
        <f>'BASE METAS)'!CN477</f>
        <v>1872</v>
      </c>
      <c r="BK475" s="1">
        <f>'BASE METAS)'!CO477</f>
        <v>1872</v>
      </c>
      <c r="BL475" s="1">
        <f>'BASE METAS)'!CP477</f>
        <v>0</v>
      </c>
      <c r="BM475" s="1">
        <f>'BASE METAS)'!CQ477</f>
        <v>0</v>
      </c>
      <c r="BN475" s="1">
        <f>'BASE METAS)'!CR477</f>
        <v>0</v>
      </c>
      <c r="BO475" s="1">
        <f>'BASE METAS)'!CS477</f>
        <v>0</v>
      </c>
      <c r="BP475" s="1">
        <f>'BASE METAS)'!CT477</f>
        <v>0</v>
      </c>
      <c r="BQ475" s="1">
        <f>'BASE METAS)'!CU477</f>
        <v>0</v>
      </c>
      <c r="BR475" s="1">
        <f>'BASE METAS)'!CV477</f>
        <v>0</v>
      </c>
      <c r="BS475" s="1">
        <f>'BASE METAS)'!CW477</f>
        <v>0</v>
      </c>
      <c r="BT475" s="1">
        <f>'BASE METAS)'!CX477</f>
        <v>0</v>
      </c>
      <c r="BU475" s="1">
        <f>'BASE METAS)'!FA477</f>
        <v>22464</v>
      </c>
      <c r="BV475" s="1">
        <f>'BASE METAS)'!FB477</f>
        <v>22464</v>
      </c>
      <c r="BW475" s="1">
        <f>'BASE METAS)'!FC477</f>
        <v>1872</v>
      </c>
      <c r="BX475" s="1">
        <f>'BASE METAS)'!FD477</f>
        <v>1280</v>
      </c>
      <c r="BY475" s="1">
        <f>'BASE METAS)'!FE477</f>
        <v>-592</v>
      </c>
      <c r="BZ475" s="1">
        <f>'BASE METAS)'!FF477</f>
        <v>0.68376068376068377</v>
      </c>
      <c r="CA475" s="1">
        <f>'BASE METAS)'!FG477</f>
        <v>4480</v>
      </c>
      <c r="CB475" s="1">
        <f>'BASE METAS)'!FH477</f>
        <v>17984</v>
      </c>
      <c r="CC475" s="1">
        <f>'BASE METAS)'!FI477</f>
        <v>0.19943019943019943</v>
      </c>
      <c r="CD475" s="1">
        <f>'BASE METAS)'!FJ477</f>
        <v>22464</v>
      </c>
      <c r="CE475" s="1">
        <f>'BASE METAS)'!FK477</f>
        <v>22464</v>
      </c>
      <c r="CF475" s="1">
        <f>'BASE METAS)'!FL477</f>
        <v>1872</v>
      </c>
      <c r="CG475" s="1">
        <f>'BASE METAS)'!FM477</f>
        <v>1280</v>
      </c>
    </row>
    <row r="476" spans="1:85" ht="63.75" x14ac:dyDescent="0.2">
      <c r="A476" s="1">
        <f>'BASE METAS)'!A478</f>
        <v>0</v>
      </c>
      <c r="B476" s="7156"/>
      <c r="C476" s="5685"/>
      <c r="D476" s="5685"/>
      <c r="E476" s="7145"/>
      <c r="F476" s="7226"/>
      <c r="G476" s="7226"/>
      <c r="H476" s="5707"/>
      <c r="I476" s="5707"/>
      <c r="J476" s="5707"/>
      <c r="K476" s="5707"/>
      <c r="L476" s="5707"/>
      <c r="M476" s="5707"/>
      <c r="N476" s="5698"/>
      <c r="O476" s="5707"/>
      <c r="P476" s="7107"/>
      <c r="Q476" s="7107"/>
      <c r="R476" s="7107"/>
      <c r="S476" s="5698"/>
      <c r="T476" s="5698"/>
      <c r="U476" s="7730"/>
      <c r="V476" s="5698"/>
      <c r="W476" s="5695"/>
      <c r="X476" s="7145"/>
      <c r="Y476" s="805">
        <f>'BASE METAS)'!Y478</f>
        <v>10</v>
      </c>
      <c r="Z476" s="717" t="str">
        <f>'BASE METAS)'!Z478</f>
        <v>IMPARTIR CLASES DE COMPUTACIÓN A ALUMNOS DE PRIMARIA Y SECUNDARIA, DENTRO DEL PROGRAMA DE " ESCUELAS DE TIEMPO COMPLETO".</v>
      </c>
      <c r="AA476" s="646" t="str">
        <f>'BASE METAS)'!AA478</f>
        <v>HORA CLASE</v>
      </c>
      <c r="AB476" s="238">
        <f>'BASE METAS)'!AB478</f>
        <v>22464</v>
      </c>
      <c r="AC476" s="719">
        <f>'BASE METAS)'!AC478</f>
        <v>5616</v>
      </c>
      <c r="AD476" s="239">
        <f>'BASE METAS)'!AD478</f>
        <v>0.25</v>
      </c>
      <c r="AE476" s="238">
        <f>'BASE METAS)'!AE478</f>
        <v>5616</v>
      </c>
      <c r="AF476" s="239">
        <f>'BASE METAS)'!AF478</f>
        <v>0.25</v>
      </c>
      <c r="AG476" s="238">
        <f>'BASE METAS)'!AG478</f>
        <v>5616</v>
      </c>
      <c r="AH476" s="239">
        <f>'BASE METAS)'!AH478</f>
        <v>0.25</v>
      </c>
      <c r="AI476" s="238">
        <f>'BASE METAS)'!AI478</f>
        <v>9056</v>
      </c>
      <c r="AJ476" s="239">
        <f>'BASE METAS)'!AJ478</f>
        <v>0.40313390313390313</v>
      </c>
      <c r="AK476" s="946">
        <f>'BASE METAS)'!AK478</f>
        <v>1.1531339031339032</v>
      </c>
      <c r="AL476" s="970">
        <f>'BASE METAS)'!AL478</f>
        <v>10</v>
      </c>
      <c r="AM476" s="981" t="str">
        <f>'BASE METAS)'!AM478</f>
        <v>CLASES DE COMPUTACIÓN A ALUMNOS DE PRIMARIA Y SECUNDARIA DENTRO DEL PROGRAMA DE ESCUELAS DE TIEMPO COMPLETO</v>
      </c>
      <c r="AN476" s="970" t="str">
        <f>'BASE METAS)'!AN478</f>
        <v>MIDE EL NUMERO DE CLASES DE COMPUTACIÓN IMPARTIDAS, CON RESPECTO A LAS PROGRAMADAS</v>
      </c>
      <c r="AO476" s="995" t="str">
        <f>'BASE METAS)'!AU478</f>
        <v>DESEMPEÑO</v>
      </c>
      <c r="AP476" s="981" t="str">
        <f>'BASE METAS)'!AO478</f>
        <v>No. DE CLASES DE COMPUTACIÓN IMPARTIDAS</v>
      </c>
      <c r="AQ476" s="1035" t="str">
        <f>'BASE METAS)'!AP478</f>
        <v>No. DE CLASES DE COMPUTACIÓN PROGRAMADAS</v>
      </c>
      <c r="AR476" s="970">
        <f>'BASE METAS)'!AQ478</f>
        <v>100</v>
      </c>
      <c r="AS476" s="970" t="str">
        <f>'BASE METAS)'!AR478</f>
        <v>HORA CLASE</v>
      </c>
      <c r="AT476" s="1018" t="str">
        <f>'BASE METAS)'!AS478</f>
        <v>EFICACIA</v>
      </c>
      <c r="AU476" s="1483">
        <f>'BASE METAS)'!BO478</f>
        <v>0</v>
      </c>
      <c r="AV476" s="1">
        <f>'BASE METAS)'!BQ478</f>
        <v>22464</v>
      </c>
      <c r="AW476" s="1">
        <f>'BASE METAS)'!BR478</f>
        <v>22464</v>
      </c>
      <c r="AX476" s="1">
        <f>'BASE METAS)'!BS478</f>
        <v>5616</v>
      </c>
      <c r="AY476" s="1">
        <f>'BASE METAS)'!BT478</f>
        <v>1752</v>
      </c>
      <c r="AZ476" s="1">
        <f>'BASE METAS)'!BU478</f>
        <v>3864</v>
      </c>
      <c r="BA476" s="1">
        <f>'BASE METAS)'!BV478</f>
        <v>0.31196581196581197</v>
      </c>
      <c r="BB476" s="1">
        <f>'BASE METAS)'!BW478</f>
        <v>3212</v>
      </c>
      <c r="BC476" s="1">
        <f>'BASE METAS)'!BX478</f>
        <v>19252</v>
      </c>
      <c r="BD476" s="1">
        <f>'BASE METAS)'!BY478</f>
        <v>0.14298433048433049</v>
      </c>
      <c r="BE476" s="1">
        <f>'BASE METAS)'!CG478</f>
        <v>1460</v>
      </c>
      <c r="BF476" s="1">
        <f>'BASE METAS)'!CJ478</f>
        <v>0</v>
      </c>
      <c r="BG476" s="1">
        <f>'BASE METAS)'!CK478</f>
        <v>0</v>
      </c>
      <c r="BH476" s="1">
        <f>'BASE METAS)'!CL478</f>
        <v>0</v>
      </c>
      <c r="BI476" s="1">
        <f>'BASE METAS)'!CM478</f>
        <v>1872</v>
      </c>
      <c r="BJ476" s="1">
        <f>'BASE METAS)'!CN478</f>
        <v>1872</v>
      </c>
      <c r="BK476" s="1">
        <f>'BASE METAS)'!CO478</f>
        <v>1872</v>
      </c>
      <c r="BL476" s="1">
        <f>'BASE METAS)'!CP478</f>
        <v>0</v>
      </c>
      <c r="BM476" s="1">
        <f>'BASE METAS)'!CQ478</f>
        <v>0</v>
      </c>
      <c r="BN476" s="1">
        <f>'BASE METAS)'!CR478</f>
        <v>0</v>
      </c>
      <c r="BO476" s="1">
        <f>'BASE METAS)'!CS478</f>
        <v>0</v>
      </c>
      <c r="BP476" s="1">
        <f>'BASE METAS)'!CT478</f>
        <v>0</v>
      </c>
      <c r="BQ476" s="1">
        <f>'BASE METAS)'!CU478</f>
        <v>0</v>
      </c>
      <c r="BR476" s="1">
        <f>'BASE METAS)'!CV478</f>
        <v>0</v>
      </c>
      <c r="BS476" s="1">
        <f>'BASE METAS)'!CW478</f>
        <v>0</v>
      </c>
      <c r="BT476" s="1">
        <f>'BASE METAS)'!CX478</f>
        <v>0</v>
      </c>
      <c r="BU476" s="1">
        <f>'BASE METAS)'!FA478</f>
        <v>22464</v>
      </c>
      <c r="BV476" s="1">
        <f>'BASE METAS)'!FB478</f>
        <v>22464</v>
      </c>
      <c r="BW476" s="1">
        <f>'BASE METAS)'!FC478</f>
        <v>1872</v>
      </c>
      <c r="BX476" s="1">
        <f>'BASE METAS)'!FD478</f>
        <v>584</v>
      </c>
      <c r="BY476" s="1">
        <f>'BASE METAS)'!FE478</f>
        <v>-1288</v>
      </c>
      <c r="BZ476" s="1">
        <f>'BASE METAS)'!FF478</f>
        <v>0.31196581196581197</v>
      </c>
      <c r="CA476" s="1">
        <f>'BASE METAS)'!FG478</f>
        <v>2044</v>
      </c>
      <c r="CB476" s="1">
        <f>'BASE METAS)'!FH478</f>
        <v>20420</v>
      </c>
      <c r="CC476" s="1">
        <f>'BASE METAS)'!FI478</f>
        <v>9.0990028490028491E-2</v>
      </c>
      <c r="CD476" s="1">
        <f>'BASE METAS)'!FJ478</f>
        <v>22464</v>
      </c>
      <c r="CE476" s="1">
        <f>'BASE METAS)'!FK478</f>
        <v>22464</v>
      </c>
      <c r="CF476" s="1">
        <f>'BASE METAS)'!FL478</f>
        <v>1872</v>
      </c>
      <c r="CG476" s="1">
        <f>'BASE METAS)'!FM478</f>
        <v>584</v>
      </c>
    </row>
    <row r="477" spans="1:85" ht="51" x14ac:dyDescent="0.2">
      <c r="A477" s="1">
        <f>'BASE METAS)'!A479</f>
        <v>0</v>
      </c>
      <c r="B477" s="7156"/>
      <c r="C477" s="5685"/>
      <c r="D477" s="5685"/>
      <c r="E477" s="7145"/>
      <c r="F477" s="7226"/>
      <c r="G477" s="7226"/>
      <c r="H477" s="5707"/>
      <c r="I477" s="5707"/>
      <c r="J477" s="5707"/>
      <c r="K477" s="5707"/>
      <c r="L477" s="5707"/>
      <c r="M477" s="5707"/>
      <c r="N477" s="5698"/>
      <c r="O477" s="5707"/>
      <c r="P477" s="7107"/>
      <c r="Q477" s="7107"/>
      <c r="R477" s="7107"/>
      <c r="S477" s="5698"/>
      <c r="T477" s="5698"/>
      <c r="U477" s="7730"/>
      <c r="V477" s="5698"/>
      <c r="W477" s="5695"/>
      <c r="X477" s="7145"/>
      <c r="Y477" s="805">
        <f>'BASE METAS)'!Y479</f>
        <v>11</v>
      </c>
      <c r="Z477" s="717" t="str">
        <f>'BASE METAS)'!Z479</f>
        <v>IMPARTIR CLASES MUESTRA DE INGLÉS ANTE PADRES DE FAMILIA, DE LOS AVANCES ACADÉMICOS QUE TIENEN LOS ALUMNOS EN EL APRENDIZAJE DEL IDIOMA.</v>
      </c>
      <c r="AA477" s="646" t="str">
        <f>'BASE METAS)'!AA479</f>
        <v>CLASE MUESTRA</v>
      </c>
      <c r="AB477" s="238">
        <f>'BASE METAS)'!AB479</f>
        <v>2040</v>
      </c>
      <c r="AC477" s="719">
        <f>'BASE METAS)'!AC479</f>
        <v>510</v>
      </c>
      <c r="AD477" s="239">
        <f>'BASE METAS)'!AD479</f>
        <v>0.25</v>
      </c>
      <c r="AE477" s="238">
        <f>'BASE METAS)'!AE479</f>
        <v>510</v>
      </c>
      <c r="AF477" s="239">
        <f>'BASE METAS)'!AF479</f>
        <v>0.25</v>
      </c>
      <c r="AG477" s="238">
        <f>'BASE METAS)'!AG479</f>
        <v>510</v>
      </c>
      <c r="AH477" s="239">
        <f>'BASE METAS)'!AH479</f>
        <v>0.25</v>
      </c>
      <c r="AI477" s="238">
        <f>'BASE METAS)'!AI479</f>
        <v>510</v>
      </c>
      <c r="AJ477" s="239">
        <f>'BASE METAS)'!AJ479</f>
        <v>0.25</v>
      </c>
      <c r="AK477" s="946">
        <f>'BASE METAS)'!AK479</f>
        <v>1</v>
      </c>
      <c r="AL477" s="1111">
        <f>'BASE METAS)'!AL479</f>
        <v>11</v>
      </c>
      <c r="AM477" s="970" t="str">
        <f>'BASE METAS)'!AM479</f>
        <v>CLASES MUESTRA DE INGLES ANTE PADRES DE FAMILIA DE LO AVANCES ACADEMICOS EN EL APRENDIZAJE DEL IDIOMA</v>
      </c>
      <c r="AN477" s="970" t="str">
        <f>'BASE METAS)'!AN479</f>
        <v>MIDE EL NUMERO DE CLASES MUESTRA REALIZADAS, CON RESPECTO A LAS PROGRAMADAS</v>
      </c>
      <c r="AO477" s="995" t="str">
        <f>'BASE METAS)'!AU479</f>
        <v>DESEMPEÑO</v>
      </c>
      <c r="AP477" s="981" t="str">
        <f>'BASE METAS)'!AO479</f>
        <v>No. DE CLASES DE INGLES MUESTRA REALIZADAS</v>
      </c>
      <c r="AQ477" s="1035" t="str">
        <f>'BASE METAS)'!AP479</f>
        <v>No. DE CLASES DE INGLES MUESTRA PROGRAMADAS</v>
      </c>
      <c r="AR477" s="970">
        <f>'BASE METAS)'!AQ479</f>
        <v>100</v>
      </c>
      <c r="AS477" s="970" t="str">
        <f>'BASE METAS)'!AR479</f>
        <v>CLASE MUESTRA</v>
      </c>
      <c r="AT477" s="840" t="str">
        <f>'BASE METAS)'!AS479</f>
        <v>EFICACIA</v>
      </c>
      <c r="AU477" s="1490">
        <f>'BASE METAS)'!BO479</f>
        <v>0</v>
      </c>
      <c r="AV477" s="1">
        <f>'BASE METAS)'!BQ479</f>
        <v>2040</v>
      </c>
      <c r="AW477" s="1">
        <f>'BASE METAS)'!BR479</f>
        <v>2040</v>
      </c>
      <c r="AX477" s="1">
        <f>'BASE METAS)'!BS479</f>
        <v>510</v>
      </c>
      <c r="AY477" s="1">
        <f>'BASE METAS)'!BT479</f>
        <v>830</v>
      </c>
      <c r="AZ477" s="1">
        <f>'BASE METAS)'!BU479</f>
        <v>-320</v>
      </c>
      <c r="BA477" s="1">
        <f>'BASE METAS)'!BV479</f>
        <v>1.6274509803921569</v>
      </c>
      <c r="BB477" s="1">
        <f>'BASE METAS)'!BW479</f>
        <v>830</v>
      </c>
      <c r="BC477" s="1">
        <f>'BASE METAS)'!BX479</f>
        <v>1210</v>
      </c>
      <c r="BD477" s="1">
        <f>'BASE METAS)'!BY479</f>
        <v>0.40686274509803921</v>
      </c>
      <c r="BE477" s="1">
        <f>'BASE METAS)'!CG479</f>
        <v>0</v>
      </c>
      <c r="BF477" s="1">
        <f>'BASE METAS)'!CJ479</f>
        <v>0</v>
      </c>
      <c r="BG477" s="1">
        <f>'BASE METAS)'!CK479</f>
        <v>0</v>
      </c>
      <c r="BH477" s="1">
        <f>'BASE METAS)'!CL479</f>
        <v>0</v>
      </c>
      <c r="BI477" s="1">
        <f>'BASE METAS)'!CM479</f>
        <v>0</v>
      </c>
      <c r="BJ477" s="1">
        <f>'BASE METAS)'!CN479</f>
        <v>0</v>
      </c>
      <c r="BK477" s="1">
        <f>'BASE METAS)'!CO479</f>
        <v>510</v>
      </c>
      <c r="BL477" s="1">
        <f>'BASE METAS)'!CP479</f>
        <v>0</v>
      </c>
      <c r="BM477" s="1">
        <f>'BASE METAS)'!CQ479</f>
        <v>0</v>
      </c>
      <c r="BN477" s="1">
        <f>'BASE METAS)'!CR479</f>
        <v>0</v>
      </c>
      <c r="BO477" s="1">
        <f>'BASE METAS)'!CS479</f>
        <v>0</v>
      </c>
      <c r="BP477" s="1">
        <f>'BASE METAS)'!CT479</f>
        <v>0</v>
      </c>
      <c r="BQ477" s="1">
        <f>'BASE METAS)'!CU479</f>
        <v>0</v>
      </c>
      <c r="BR477" s="1">
        <f>'BASE METAS)'!CV479</f>
        <v>0</v>
      </c>
      <c r="BS477" s="1">
        <f>'BASE METAS)'!CW479</f>
        <v>0</v>
      </c>
      <c r="BT477" s="1">
        <f>'BASE METAS)'!CX479</f>
        <v>0</v>
      </c>
      <c r="BU477" s="1">
        <f>'BASE METAS)'!FA479</f>
        <v>2040</v>
      </c>
      <c r="BV477" s="1">
        <f>'BASE METAS)'!FB479</f>
        <v>2040</v>
      </c>
      <c r="BW477" s="1">
        <f>'BASE METAS)'!FC479</f>
        <v>170</v>
      </c>
      <c r="BX477" s="1">
        <f>'BASE METAS)'!FD479</f>
        <v>830</v>
      </c>
      <c r="BY477" s="1">
        <f>'BASE METAS)'!FE479</f>
        <v>660</v>
      </c>
      <c r="BZ477" s="1">
        <f>'BASE METAS)'!FF479</f>
        <v>0</v>
      </c>
      <c r="CA477" s="1">
        <f>'BASE METAS)'!FG479</f>
        <v>830</v>
      </c>
      <c r="CB477" s="1">
        <f>'BASE METAS)'!FH479</f>
        <v>1210</v>
      </c>
      <c r="CC477" s="1">
        <f>'BASE METAS)'!FI479</f>
        <v>0.40686274509803921</v>
      </c>
      <c r="CD477" s="1">
        <f>'BASE METAS)'!FJ479</f>
        <v>2040</v>
      </c>
      <c r="CE477" s="1">
        <f>'BASE METAS)'!FK479</f>
        <v>2040</v>
      </c>
      <c r="CF477" s="1">
        <f>'BASE METAS)'!FL479</f>
        <v>170</v>
      </c>
      <c r="CG477" s="1">
        <f>'BASE METAS)'!FM479</f>
        <v>0</v>
      </c>
    </row>
    <row r="478" spans="1:85" ht="63.75" x14ac:dyDescent="0.2">
      <c r="A478" s="1">
        <f>'BASE METAS)'!A480</f>
        <v>0</v>
      </c>
      <c r="B478" s="7156"/>
      <c r="C478" s="5685"/>
      <c r="D478" s="5685"/>
      <c r="E478" s="7145"/>
      <c r="F478" s="7226"/>
      <c r="G478" s="7226"/>
      <c r="H478" s="5707"/>
      <c r="I478" s="5707"/>
      <c r="J478" s="5707"/>
      <c r="K478" s="5707"/>
      <c r="L478" s="5707"/>
      <c r="M478" s="5707"/>
      <c r="N478" s="5698"/>
      <c r="O478" s="5707"/>
      <c r="P478" s="7107"/>
      <c r="Q478" s="7107"/>
      <c r="R478" s="7107"/>
      <c r="S478" s="5698"/>
      <c r="T478" s="5698"/>
      <c r="U478" s="7730"/>
      <c r="V478" s="5698"/>
      <c r="W478" s="5695"/>
      <c r="X478" s="7145"/>
      <c r="Y478" s="805">
        <f>'BASE METAS)'!Y480</f>
        <v>12</v>
      </c>
      <c r="Z478" s="717" t="str">
        <f>'BASE METAS)'!Z480</f>
        <v>IMPARTIR CLASES DE INGLÉS Y COMPUTACIÓN EN EL PROGRAMA "ESCUELA SIEMPRE ABIERTA" PARA LA CONVIVENCIA FAMILIAR EN FINES DE SEMANA Y VACACIONES.</v>
      </c>
      <c r="AA478" s="646" t="str">
        <f>'BASE METAS)'!AA480</f>
        <v>HORA CLASE</v>
      </c>
      <c r="AB478" s="238">
        <f>'BASE METAS)'!AB480</f>
        <v>850</v>
      </c>
      <c r="AC478" s="719">
        <f>'BASE METAS)'!AC480</f>
        <v>212</v>
      </c>
      <c r="AD478" s="239">
        <f>'BASE METAS)'!AD480</f>
        <v>0.24941176470588236</v>
      </c>
      <c r="AE478" s="238">
        <f>'BASE METAS)'!AE480</f>
        <v>214</v>
      </c>
      <c r="AF478" s="239">
        <f>'BASE METAS)'!AF480</f>
        <v>0.25176470588235295</v>
      </c>
      <c r="AG478" s="238">
        <f>'BASE METAS)'!AG480</f>
        <v>212</v>
      </c>
      <c r="AH478" s="239">
        <f>'BASE METAS)'!AH480</f>
        <v>0.24941176470588236</v>
      </c>
      <c r="AI478" s="238">
        <f>'BASE METAS)'!AI480</f>
        <v>212</v>
      </c>
      <c r="AJ478" s="239">
        <f>'BASE METAS)'!AJ480</f>
        <v>0.24941176470588236</v>
      </c>
      <c r="AK478" s="946">
        <f>'BASE METAS)'!AK480</f>
        <v>1</v>
      </c>
      <c r="AL478" s="1110">
        <f>'BASE METAS)'!AL480</f>
        <v>12</v>
      </c>
      <c r="AM478" s="995" t="str">
        <f>'BASE METAS)'!AM480</f>
        <v xml:space="preserve">CLASES DE INGLES Y COMPUTACIÓN EN EL PROGRAMA ESCUELA SIEMPRE ABIERTA </v>
      </c>
      <c r="AN478" s="1117" t="str">
        <f>'BASE METAS)'!AN480</f>
        <v>MIDE EL NUMERO DE CLASES DE INGLES Y COMPUTACIÓN IMPARTIDAS EN ESCUELA SIEMPRE ABIERTA CON RESPECTO A LAS PROGRAMADAS</v>
      </c>
      <c r="AO478" s="995" t="str">
        <f>'BASE METAS)'!AU480</f>
        <v>DESEMPEÑO</v>
      </c>
      <c r="AP478" s="1117" t="str">
        <f>'BASE METAS)'!AO480</f>
        <v>No. DE CLASES DE INGLES Y COMPUTACIÓN IMPARTIDAS</v>
      </c>
      <c r="AQ478" s="1118" t="str">
        <f>'BASE METAS)'!AP480</f>
        <v>No. DE CLASES DE INGLES Y COMPUTACIÓN PROGRAMADAS</v>
      </c>
      <c r="AR478" s="995">
        <f>'BASE METAS)'!AQ480</f>
        <v>100</v>
      </c>
      <c r="AS478" s="995" t="str">
        <f>'BASE METAS)'!AR480</f>
        <v>HORA CLASE</v>
      </c>
      <c r="AT478" s="498" t="str">
        <f>'BASE METAS)'!AS480</f>
        <v>EFICACIA</v>
      </c>
      <c r="AU478" s="1490">
        <f>'BASE METAS)'!BO480</f>
        <v>0</v>
      </c>
      <c r="AV478" s="1">
        <f>'BASE METAS)'!BQ480</f>
        <v>850</v>
      </c>
      <c r="AW478" s="1">
        <f>'BASE METAS)'!BR480</f>
        <v>850</v>
      </c>
      <c r="AX478" s="1">
        <f>'BASE METAS)'!BS480</f>
        <v>214</v>
      </c>
      <c r="AY478" s="1">
        <f>'BASE METAS)'!BT480</f>
        <v>0</v>
      </c>
      <c r="AZ478" s="1">
        <f>'BASE METAS)'!BU480</f>
        <v>214</v>
      </c>
      <c r="BA478" s="1">
        <f>'BASE METAS)'!BV480</f>
        <v>0</v>
      </c>
      <c r="BB478" s="1">
        <f>'BASE METAS)'!BW480</f>
        <v>0</v>
      </c>
      <c r="BC478" s="1">
        <f>'BASE METAS)'!BX480</f>
        <v>850</v>
      </c>
      <c r="BD478" s="1">
        <f>'BASE METAS)'!BY480</f>
        <v>0</v>
      </c>
      <c r="BE478" s="1">
        <f>'BASE METAS)'!CG480</f>
        <v>0</v>
      </c>
      <c r="BF478" s="1">
        <f>'BASE METAS)'!CJ480</f>
        <v>0</v>
      </c>
      <c r="BG478" s="1">
        <f>'BASE METAS)'!CK480</f>
        <v>0</v>
      </c>
      <c r="BH478" s="1">
        <f>'BASE METAS)'!CL480</f>
        <v>0</v>
      </c>
      <c r="BI478" s="1">
        <f>'BASE METAS)'!CM480</f>
        <v>0</v>
      </c>
      <c r="BJ478" s="1">
        <f>'BASE METAS)'!CN480</f>
        <v>0</v>
      </c>
      <c r="BK478" s="1">
        <f>'BASE METAS)'!CO480</f>
        <v>212</v>
      </c>
      <c r="BL478" s="1">
        <f>'BASE METAS)'!CP480</f>
        <v>0</v>
      </c>
      <c r="BM478" s="1">
        <f>'BASE METAS)'!CQ480</f>
        <v>0</v>
      </c>
      <c r="BN478" s="1">
        <f>'BASE METAS)'!CR480</f>
        <v>0</v>
      </c>
      <c r="BO478" s="1">
        <f>'BASE METAS)'!CS480</f>
        <v>0</v>
      </c>
      <c r="BP478" s="1">
        <f>'BASE METAS)'!CT480</f>
        <v>0</v>
      </c>
      <c r="BQ478" s="1">
        <f>'BASE METAS)'!CU480</f>
        <v>0</v>
      </c>
      <c r="BR478" s="1">
        <f>'BASE METAS)'!CV480</f>
        <v>0</v>
      </c>
      <c r="BS478" s="1">
        <f>'BASE METAS)'!CW480</f>
        <v>0</v>
      </c>
      <c r="BT478" s="1">
        <f>'BASE METAS)'!CX480</f>
        <v>0</v>
      </c>
      <c r="BU478" s="1">
        <f>'BASE METAS)'!FA480</f>
        <v>850</v>
      </c>
      <c r="BV478" s="1">
        <f>'BASE METAS)'!FB480</f>
        <v>850</v>
      </c>
      <c r="BW478" s="1">
        <f>'BASE METAS)'!FC480</f>
        <v>71</v>
      </c>
      <c r="BX478" s="1">
        <f>'BASE METAS)'!FD480</f>
        <v>0</v>
      </c>
      <c r="BY478" s="1">
        <f>'BASE METAS)'!FE480</f>
        <v>-71</v>
      </c>
      <c r="BZ478" s="1">
        <f>'BASE METAS)'!FF480</f>
        <v>0</v>
      </c>
      <c r="CA478" s="1">
        <f>'BASE METAS)'!FG480</f>
        <v>0</v>
      </c>
      <c r="CB478" s="1">
        <f>'BASE METAS)'!FH480</f>
        <v>850</v>
      </c>
      <c r="CC478" s="1">
        <f>'BASE METAS)'!FI480</f>
        <v>0</v>
      </c>
      <c r="CD478" s="1">
        <f>'BASE METAS)'!FJ480</f>
        <v>850</v>
      </c>
      <c r="CE478" s="1">
        <f>'BASE METAS)'!FK480</f>
        <v>850</v>
      </c>
      <c r="CF478" s="1">
        <f>'BASE METAS)'!FL480</f>
        <v>71</v>
      </c>
      <c r="CG478" s="1">
        <f>'BASE METAS)'!FM480</f>
        <v>0</v>
      </c>
    </row>
    <row r="479" spans="1:85" ht="38.25" x14ac:dyDescent="0.2">
      <c r="A479" s="1">
        <f>'BASE METAS)'!A481</f>
        <v>0</v>
      </c>
      <c r="B479" s="7156"/>
      <c r="C479" s="5685"/>
      <c r="D479" s="5685"/>
      <c r="E479" s="7145"/>
      <c r="F479" s="7226"/>
      <c r="G479" s="7226"/>
      <c r="H479" s="5707"/>
      <c r="I479" s="5707"/>
      <c r="J479" s="5707"/>
      <c r="K479" s="5707"/>
      <c r="L479" s="5707"/>
      <c r="M479" s="5707"/>
      <c r="N479" s="5698"/>
      <c r="O479" s="5707"/>
      <c r="P479" s="7107"/>
      <c r="Q479" s="7107"/>
      <c r="R479" s="7107"/>
      <c r="S479" s="5698"/>
      <c r="T479" s="5698"/>
      <c r="U479" s="7730"/>
      <c r="V479" s="5698"/>
      <c r="W479" s="5695"/>
      <c r="X479" s="7145"/>
      <c r="Y479" s="806">
        <f>'BASE METAS)'!Y481</f>
        <v>13</v>
      </c>
      <c r="Z479" s="776" t="str">
        <f>'BASE METAS)'!Z481</f>
        <v xml:space="preserve">DOTAR A LAS AULAS DE CÓMPUTO CON EQUIPO NUEVO </v>
      </c>
      <c r="AA479" s="515" t="str">
        <f>'BASE METAS)'!AA481</f>
        <v>COMPUTADORA</v>
      </c>
      <c r="AB479" s="697">
        <f>'BASE METAS)'!AB481</f>
        <v>300</v>
      </c>
      <c r="AC479" s="720">
        <f>'BASE METAS)'!AC481</f>
        <v>0</v>
      </c>
      <c r="AD479" s="721">
        <f>'BASE METAS)'!AD481</f>
        <v>0</v>
      </c>
      <c r="AE479" s="697">
        <f>'BASE METAS)'!AE481</f>
        <v>0</v>
      </c>
      <c r="AF479" s="721">
        <f>'BASE METAS)'!AF481</f>
        <v>0</v>
      </c>
      <c r="AG479" s="697">
        <f>'BASE METAS)'!AG481</f>
        <v>300</v>
      </c>
      <c r="AH479" s="721">
        <f>'BASE METAS)'!AH481</f>
        <v>1</v>
      </c>
      <c r="AI479" s="697">
        <f>'BASE METAS)'!AI481</f>
        <v>0</v>
      </c>
      <c r="AJ479" s="721">
        <f>'BASE METAS)'!AJ481</f>
        <v>0</v>
      </c>
      <c r="AK479" s="1116">
        <f>'BASE METAS)'!AK481</f>
        <v>1</v>
      </c>
      <c r="AL479" s="1111">
        <f>'BASE METAS)'!AL481</f>
        <v>13</v>
      </c>
      <c r="AM479" s="970" t="str">
        <f>'BASE METAS)'!AM481</f>
        <v>AULAS DE COMPUTO CON EQUIPO NUEVO</v>
      </c>
      <c r="AN479" s="970" t="str">
        <f>'BASE METAS)'!AN481</f>
        <v>MIDE EL NUMERO DE AULAS DE COMPUTO EQUIPADAS, CON RESPECTO A LAS PROGRAMADAS</v>
      </c>
      <c r="AO479" s="995" t="str">
        <f>'BASE METAS)'!AU481</f>
        <v>DESEMPEÑO</v>
      </c>
      <c r="AP479" s="1112" t="str">
        <f>'BASE METAS)'!AO481</f>
        <v xml:space="preserve">No. DE AULAS EQUIPADAS </v>
      </c>
      <c r="AQ479" s="1035" t="str">
        <f>'BASE METAS)'!AP481</f>
        <v>No. DE AULAS EQUIPADAS PROGRAMADAS</v>
      </c>
      <c r="AR479" s="970">
        <f>'BASE METAS)'!AQ481</f>
        <v>100</v>
      </c>
      <c r="AS479" s="1111" t="str">
        <f>'BASE METAS)'!AR481</f>
        <v>COMPUTADORA</v>
      </c>
      <c r="AT479" s="1328" t="str">
        <f>'BASE METAS)'!AS481</f>
        <v>EFICACIA</v>
      </c>
      <c r="AU479" s="1488">
        <f>'BASE METAS)'!BO481</f>
        <v>300</v>
      </c>
      <c r="AV479" s="1">
        <f>'BASE METAS)'!BQ481</f>
        <v>300</v>
      </c>
      <c r="AW479" s="1">
        <f>'BASE METAS)'!BR481</f>
        <v>300</v>
      </c>
      <c r="AX479" s="1">
        <f>'BASE METAS)'!BS481</f>
        <v>0</v>
      </c>
      <c r="AY479" s="1">
        <f>'BASE METAS)'!BT481</f>
        <v>0</v>
      </c>
      <c r="AZ479" s="1">
        <f>'BASE METAS)'!BU481</f>
        <v>0</v>
      </c>
      <c r="BA479" s="1" t="e">
        <f>'BASE METAS)'!BV481</f>
        <v>#DIV/0!</v>
      </c>
      <c r="BB479" s="1">
        <f>'BASE METAS)'!BW481</f>
        <v>0</v>
      </c>
      <c r="BC479" s="1">
        <f>'BASE METAS)'!BX481</f>
        <v>300</v>
      </c>
      <c r="BD479" s="1">
        <f>'BASE METAS)'!BY481</f>
        <v>0</v>
      </c>
      <c r="BE479" s="1">
        <f>'BASE METAS)'!CG481</f>
        <v>0</v>
      </c>
      <c r="BF479" s="1">
        <f>'BASE METAS)'!CJ481</f>
        <v>0</v>
      </c>
      <c r="BG479" s="1">
        <f>'BASE METAS)'!CK481</f>
        <v>0</v>
      </c>
      <c r="BH479" s="1">
        <f>'BASE METAS)'!CL481</f>
        <v>0</v>
      </c>
      <c r="BI479" s="1">
        <f>'BASE METAS)'!CM481</f>
        <v>0</v>
      </c>
      <c r="BJ479" s="1">
        <f>'BASE METAS)'!CN481</f>
        <v>0</v>
      </c>
      <c r="BK479" s="1">
        <f>'BASE METAS)'!CO481</f>
        <v>0</v>
      </c>
      <c r="BL479" s="1">
        <f>'BASE METAS)'!CP481</f>
        <v>0</v>
      </c>
      <c r="BM479" s="1">
        <f>'BASE METAS)'!CQ481</f>
        <v>0</v>
      </c>
      <c r="BN479" s="1">
        <f>'BASE METAS)'!CR481</f>
        <v>0</v>
      </c>
      <c r="BO479" s="1">
        <f>'BASE METAS)'!CS481</f>
        <v>0</v>
      </c>
      <c r="BP479" s="1">
        <f>'BASE METAS)'!CT481</f>
        <v>0</v>
      </c>
      <c r="BQ479" s="1">
        <f>'BASE METAS)'!CU481</f>
        <v>0</v>
      </c>
      <c r="BR479" s="1">
        <f>'BASE METAS)'!CV481</f>
        <v>0</v>
      </c>
      <c r="BS479" s="1">
        <f>'BASE METAS)'!CW481</f>
        <v>0</v>
      </c>
      <c r="BT479" s="1">
        <f>'BASE METAS)'!CX481</f>
        <v>0</v>
      </c>
      <c r="BU479" s="1">
        <f>'BASE METAS)'!FA481</f>
        <v>300</v>
      </c>
      <c r="BV479" s="1">
        <f>'BASE METAS)'!FB481</f>
        <v>300</v>
      </c>
      <c r="BW479" s="1">
        <f>'BASE METAS)'!FC481</f>
        <v>0</v>
      </c>
      <c r="BX479" s="1">
        <f>'BASE METAS)'!FD481</f>
        <v>0</v>
      </c>
      <c r="BY479" s="1">
        <f>'BASE METAS)'!FE481</f>
        <v>0</v>
      </c>
      <c r="BZ479" s="1">
        <f>'BASE METAS)'!FF481</f>
        <v>0</v>
      </c>
      <c r="CA479" s="1">
        <f>'BASE METAS)'!FG481</f>
        <v>0</v>
      </c>
      <c r="CB479" s="1">
        <f>'BASE METAS)'!FH481</f>
        <v>300</v>
      </c>
      <c r="CC479" s="1">
        <f>'BASE METAS)'!FI481</f>
        <v>0</v>
      </c>
      <c r="CD479" s="1">
        <f>'BASE METAS)'!FJ481</f>
        <v>300</v>
      </c>
      <c r="CE479" s="1">
        <f>'BASE METAS)'!FK481</f>
        <v>300</v>
      </c>
      <c r="CF479" s="1">
        <f>'BASE METAS)'!FL481</f>
        <v>0</v>
      </c>
      <c r="CG479" s="1">
        <f>'BASE METAS)'!FM481</f>
        <v>0</v>
      </c>
    </row>
    <row r="480" spans="1:85" ht="38.25" x14ac:dyDescent="0.2">
      <c r="A480" s="1">
        <f>'BASE METAS)'!A482</f>
        <v>0</v>
      </c>
      <c r="B480" s="7156"/>
      <c r="C480" s="5685"/>
      <c r="D480" s="5685"/>
      <c r="E480" s="7145"/>
      <c r="F480" s="7226"/>
      <c r="G480" s="7226"/>
      <c r="H480" s="5707"/>
      <c r="I480" s="5707"/>
      <c r="J480" s="5707"/>
      <c r="K480" s="5707"/>
      <c r="L480" s="5707"/>
      <c r="M480" s="5707"/>
      <c r="N480" s="5698"/>
      <c r="O480" s="5707"/>
      <c r="P480" s="7107"/>
      <c r="Q480" s="7107"/>
      <c r="R480" s="7107"/>
      <c r="S480" s="5698"/>
      <c r="T480" s="5698"/>
      <c r="U480" s="7730"/>
      <c r="V480" s="5698"/>
      <c r="W480" s="5695"/>
      <c r="X480" s="7145"/>
      <c r="Y480" s="805">
        <f>'BASE METAS)'!Y482</f>
        <v>14</v>
      </c>
      <c r="Z480" s="717" t="str">
        <f>'BASE METAS)'!Z482</f>
        <v>LLEVAR A CABO OLIMPIADA DEL CONOCIMIENTO DE COMPUTACIÓN</v>
      </c>
      <c r="AA480" s="646" t="str">
        <f>'BASE METAS)'!AA482</f>
        <v>EVENTO</v>
      </c>
      <c r="AB480" s="238">
        <f>'BASE METAS)'!AB482</f>
        <v>1</v>
      </c>
      <c r="AC480" s="719">
        <f>'BASE METAS)'!AC482</f>
        <v>0</v>
      </c>
      <c r="AD480" s="239">
        <f>'BASE METAS)'!AD482</f>
        <v>0</v>
      </c>
      <c r="AE480" s="238">
        <f>'BASE METAS)'!AE482</f>
        <v>0</v>
      </c>
      <c r="AF480" s="239">
        <f>'BASE METAS)'!AF482</f>
        <v>0</v>
      </c>
      <c r="AG480" s="238">
        <f>'BASE METAS)'!AG482</f>
        <v>0</v>
      </c>
      <c r="AH480" s="239">
        <f>'BASE METAS)'!AH482</f>
        <v>0</v>
      </c>
      <c r="AI480" s="238">
        <f>'BASE METAS)'!AI482</f>
        <v>1</v>
      </c>
      <c r="AJ480" s="239">
        <f>'BASE METAS)'!AJ482</f>
        <v>1</v>
      </c>
      <c r="AK480" s="946">
        <f>'BASE METAS)'!AK482</f>
        <v>1</v>
      </c>
      <c r="AL480" s="1111">
        <f>'BASE METAS)'!AL482</f>
        <v>14</v>
      </c>
      <c r="AM480" s="970" t="str">
        <f>'BASE METAS)'!AM482</f>
        <v>OLIMPIADA DEL CONOCIMIENTO DE COMPUTACIÓN</v>
      </c>
      <c r="AN480" s="970" t="str">
        <f>'BASE METAS)'!AN482</f>
        <v>MIDE EL NUMERO DE EVENTOS REALIZADOS, CON RESPECTO A LOS PROGRAMADOS</v>
      </c>
      <c r="AO480" s="995" t="str">
        <f>'BASE METAS)'!AU482</f>
        <v>DESEMPEÑO</v>
      </c>
      <c r="AP480" s="981" t="str">
        <f>'BASE METAS)'!AO482</f>
        <v>No. DE EVENTO REALIZADO</v>
      </c>
      <c r="AQ480" s="1035" t="str">
        <f>'BASE METAS)'!AP482</f>
        <v>No. DE EVENTO PROGRAMADO</v>
      </c>
      <c r="AR480" s="970">
        <f>'BASE METAS)'!AQ482</f>
        <v>100</v>
      </c>
      <c r="AS480" s="970" t="str">
        <f>'BASE METAS)'!AR482</f>
        <v>EVENTO</v>
      </c>
      <c r="AT480" s="840" t="str">
        <f>'BASE METAS)'!AS482</f>
        <v>EFICACIA</v>
      </c>
      <c r="AU480" s="1490">
        <f>'BASE METAS)'!BO482</f>
        <v>0</v>
      </c>
      <c r="AV480" s="1">
        <f>'BASE METAS)'!BQ482</f>
        <v>1</v>
      </c>
      <c r="AW480" s="1">
        <f>'BASE METAS)'!BR482</f>
        <v>1</v>
      </c>
      <c r="AX480" s="1">
        <f>'BASE METAS)'!BS482</f>
        <v>0</v>
      </c>
      <c r="AY480" s="1">
        <f>'BASE METAS)'!BT482</f>
        <v>0</v>
      </c>
      <c r="AZ480" s="1">
        <f>'BASE METAS)'!BU482</f>
        <v>0</v>
      </c>
      <c r="BA480" s="1" t="e">
        <f>'BASE METAS)'!BV482</f>
        <v>#DIV/0!</v>
      </c>
      <c r="BB480" s="1">
        <f>'BASE METAS)'!BW482</f>
        <v>0</v>
      </c>
      <c r="BC480" s="1">
        <f>'BASE METAS)'!BX482</f>
        <v>1</v>
      </c>
      <c r="BD480" s="1">
        <f>'BASE METAS)'!BY482</f>
        <v>0</v>
      </c>
      <c r="BE480" s="1">
        <f>'BASE METAS)'!CG482</f>
        <v>0</v>
      </c>
      <c r="BF480" s="1">
        <f>'BASE METAS)'!CJ482</f>
        <v>0</v>
      </c>
      <c r="BG480" s="1">
        <f>'BASE METAS)'!CK482</f>
        <v>0</v>
      </c>
      <c r="BH480" s="1">
        <f>'BASE METAS)'!CL482</f>
        <v>0</v>
      </c>
      <c r="BI480" s="1">
        <f>'BASE METAS)'!CM482</f>
        <v>0</v>
      </c>
      <c r="BJ480" s="1">
        <f>'BASE METAS)'!CN482</f>
        <v>0</v>
      </c>
      <c r="BK480" s="1">
        <f>'BASE METAS)'!CO482</f>
        <v>0</v>
      </c>
      <c r="BL480" s="1">
        <f>'BASE METAS)'!CP482</f>
        <v>0</v>
      </c>
      <c r="BM480" s="1">
        <f>'BASE METAS)'!CQ482</f>
        <v>0</v>
      </c>
      <c r="BN480" s="1">
        <f>'BASE METAS)'!CR482</f>
        <v>0</v>
      </c>
      <c r="BO480" s="1">
        <f>'BASE METAS)'!CS482</f>
        <v>0</v>
      </c>
      <c r="BP480" s="1">
        <f>'BASE METAS)'!CT482</f>
        <v>0</v>
      </c>
      <c r="BQ480" s="1">
        <f>'BASE METAS)'!CU482</f>
        <v>0</v>
      </c>
      <c r="BR480" s="1">
        <f>'BASE METAS)'!CV482</f>
        <v>0</v>
      </c>
      <c r="BS480" s="1">
        <f>'BASE METAS)'!CW482</f>
        <v>0</v>
      </c>
      <c r="BT480" s="1">
        <f>'BASE METAS)'!CX482</f>
        <v>0</v>
      </c>
      <c r="BU480" s="1">
        <f>'BASE METAS)'!FA482</f>
        <v>1</v>
      </c>
      <c r="BV480" s="1">
        <f>'BASE METAS)'!FB482</f>
        <v>1</v>
      </c>
      <c r="BW480" s="1">
        <f>'BASE METAS)'!FC482</f>
        <v>0</v>
      </c>
      <c r="BX480" s="1">
        <f>'BASE METAS)'!FD482</f>
        <v>0</v>
      </c>
      <c r="BY480" s="1">
        <f>'BASE METAS)'!FE482</f>
        <v>0</v>
      </c>
      <c r="BZ480" s="1">
        <f>'BASE METAS)'!FF482</f>
        <v>0</v>
      </c>
      <c r="CA480" s="1">
        <f>'BASE METAS)'!FG482</f>
        <v>0</v>
      </c>
      <c r="CB480" s="1">
        <f>'BASE METAS)'!FH482</f>
        <v>1</v>
      </c>
      <c r="CC480" s="1">
        <f>'BASE METAS)'!FI482</f>
        <v>0</v>
      </c>
      <c r="CD480" s="1">
        <f>'BASE METAS)'!FJ482</f>
        <v>1</v>
      </c>
      <c r="CE480" s="1">
        <f>'BASE METAS)'!FK482</f>
        <v>1</v>
      </c>
      <c r="CF480" s="1">
        <f>'BASE METAS)'!FL482</f>
        <v>0</v>
      </c>
      <c r="CG480" s="1">
        <f>'BASE METAS)'!FM482</f>
        <v>0</v>
      </c>
    </row>
    <row r="481" spans="1:85" ht="38.25" x14ac:dyDescent="0.2">
      <c r="A481" s="1">
        <f>'BASE METAS)'!A483</f>
        <v>0</v>
      </c>
      <c r="B481" s="7156"/>
      <c r="C481" s="5685"/>
      <c r="D481" s="5685"/>
      <c r="E481" s="7145"/>
      <c r="F481" s="7226"/>
      <c r="G481" s="7226"/>
      <c r="H481" s="5707"/>
      <c r="I481" s="5707"/>
      <c r="J481" s="5707"/>
      <c r="K481" s="5707"/>
      <c r="L481" s="5707"/>
      <c r="M481" s="5707"/>
      <c r="N481" s="5698"/>
      <c r="O481" s="5707"/>
      <c r="P481" s="7107"/>
      <c r="Q481" s="7107"/>
      <c r="R481" s="7107"/>
      <c r="S481" s="5698"/>
      <c r="T481" s="5698"/>
      <c r="U481" s="7730"/>
      <c r="V481" s="5698"/>
      <c r="W481" s="5695"/>
      <c r="X481" s="7145"/>
      <c r="Y481" s="806">
        <f>'BASE METAS)'!Y483</f>
        <v>15</v>
      </c>
      <c r="Z481" s="717" t="str">
        <f>'BASE METAS)'!Z483</f>
        <v>LLEVAR A CABO EXPO INGLÉS</v>
      </c>
      <c r="AA481" s="646" t="str">
        <f>'BASE METAS)'!AA483</f>
        <v>EVENTO</v>
      </c>
      <c r="AB481" s="238">
        <f>'BASE METAS)'!AB483</f>
        <v>1</v>
      </c>
      <c r="AC481" s="719">
        <f>'BASE METAS)'!AC483</f>
        <v>0</v>
      </c>
      <c r="AD481" s="239">
        <f>'BASE METAS)'!AD483</f>
        <v>0</v>
      </c>
      <c r="AE481" s="238">
        <f>'BASE METAS)'!AE483</f>
        <v>0</v>
      </c>
      <c r="AF481" s="239">
        <f>'BASE METAS)'!AF483</f>
        <v>0</v>
      </c>
      <c r="AG481" s="238">
        <f>'BASE METAS)'!AG483</f>
        <v>0</v>
      </c>
      <c r="AH481" s="239">
        <f>'BASE METAS)'!AH483</f>
        <v>0</v>
      </c>
      <c r="AI481" s="238">
        <f>'BASE METAS)'!AI483</f>
        <v>1</v>
      </c>
      <c r="AJ481" s="239">
        <f>'BASE METAS)'!AJ483</f>
        <v>1</v>
      </c>
      <c r="AK481" s="946">
        <f>'BASE METAS)'!AK483</f>
        <v>1</v>
      </c>
      <c r="AL481" s="1111">
        <f>'BASE METAS)'!AL483</f>
        <v>15</v>
      </c>
      <c r="AM481" s="970" t="str">
        <f>'BASE METAS)'!AM483</f>
        <v>EXPO INGLÉS</v>
      </c>
      <c r="AN481" s="970" t="str">
        <f>'BASE METAS)'!AN483</f>
        <v>MIDE EL NUMERO DE EVENTOS REALIZADOS, CON RESPECTO A LOS PROGRAMADOS</v>
      </c>
      <c r="AO481" s="995" t="str">
        <f>'BASE METAS)'!AU483</f>
        <v>DESEMPEÑO</v>
      </c>
      <c r="AP481" s="981" t="str">
        <f>'BASE METAS)'!AO483</f>
        <v>No. DE EVENTO REALIZADO</v>
      </c>
      <c r="AQ481" s="1035" t="str">
        <f>'BASE METAS)'!AP483</f>
        <v>No. DE EVENTO PROGRAMADO</v>
      </c>
      <c r="AR481" s="970">
        <f>'BASE METAS)'!AQ483</f>
        <v>100</v>
      </c>
      <c r="AS481" s="970" t="str">
        <f>'BASE METAS)'!AR483</f>
        <v>EVENTO</v>
      </c>
      <c r="AT481" s="840" t="str">
        <f>'BASE METAS)'!AS483</f>
        <v>EFICACIA</v>
      </c>
      <c r="AU481" s="1490">
        <f>'BASE METAS)'!BO483</f>
        <v>0</v>
      </c>
      <c r="AV481" s="1">
        <f>'BASE METAS)'!BQ483</f>
        <v>1</v>
      </c>
      <c r="AW481" s="1">
        <f>'BASE METAS)'!BR483</f>
        <v>1</v>
      </c>
      <c r="AX481" s="1">
        <f>'BASE METAS)'!BS483</f>
        <v>0</v>
      </c>
      <c r="AY481" s="1">
        <f>'BASE METAS)'!BT483</f>
        <v>0</v>
      </c>
      <c r="AZ481" s="1">
        <f>'BASE METAS)'!BU483</f>
        <v>0</v>
      </c>
      <c r="BA481" s="1" t="e">
        <f>'BASE METAS)'!BV483</f>
        <v>#DIV/0!</v>
      </c>
      <c r="BB481" s="1">
        <f>'BASE METAS)'!BW483</f>
        <v>0</v>
      </c>
      <c r="BC481" s="1">
        <f>'BASE METAS)'!BX483</f>
        <v>1</v>
      </c>
      <c r="BD481" s="1">
        <f>'BASE METAS)'!BY483</f>
        <v>0</v>
      </c>
      <c r="BE481" s="1">
        <f>'BASE METAS)'!CG483</f>
        <v>0</v>
      </c>
      <c r="BF481" s="1">
        <f>'BASE METAS)'!CJ483</f>
        <v>0</v>
      </c>
      <c r="BG481" s="1">
        <f>'BASE METAS)'!CK483</f>
        <v>0</v>
      </c>
      <c r="BH481" s="1">
        <f>'BASE METAS)'!CL483</f>
        <v>0</v>
      </c>
      <c r="BI481" s="1">
        <f>'BASE METAS)'!CM483</f>
        <v>0</v>
      </c>
      <c r="BJ481" s="1">
        <f>'BASE METAS)'!CN483</f>
        <v>0</v>
      </c>
      <c r="BK481" s="1">
        <f>'BASE METAS)'!CO483</f>
        <v>0</v>
      </c>
      <c r="BL481" s="1">
        <f>'BASE METAS)'!CP483</f>
        <v>0</v>
      </c>
      <c r="BM481" s="1">
        <f>'BASE METAS)'!CQ483</f>
        <v>0</v>
      </c>
      <c r="BN481" s="1">
        <f>'BASE METAS)'!CR483</f>
        <v>0</v>
      </c>
      <c r="BO481" s="1">
        <f>'BASE METAS)'!CS483</f>
        <v>0</v>
      </c>
      <c r="BP481" s="1">
        <f>'BASE METAS)'!CT483</f>
        <v>0</v>
      </c>
      <c r="BQ481" s="1">
        <f>'BASE METAS)'!CU483</f>
        <v>0</v>
      </c>
      <c r="BR481" s="1">
        <f>'BASE METAS)'!CV483</f>
        <v>0</v>
      </c>
      <c r="BS481" s="1">
        <f>'BASE METAS)'!CW483</f>
        <v>0</v>
      </c>
      <c r="BT481" s="1">
        <f>'BASE METAS)'!CX483</f>
        <v>0</v>
      </c>
      <c r="BU481" s="1">
        <f>'BASE METAS)'!FA483</f>
        <v>1</v>
      </c>
      <c r="BV481" s="1">
        <f>'BASE METAS)'!FB483</f>
        <v>1</v>
      </c>
      <c r="BW481" s="1">
        <f>'BASE METAS)'!FC483</f>
        <v>0</v>
      </c>
      <c r="BX481" s="1">
        <f>'BASE METAS)'!FD483</f>
        <v>0</v>
      </c>
      <c r="BY481" s="1">
        <f>'BASE METAS)'!FE483</f>
        <v>0</v>
      </c>
      <c r="BZ481" s="1">
        <f>'BASE METAS)'!FF483</f>
        <v>0</v>
      </c>
      <c r="CA481" s="1">
        <f>'BASE METAS)'!FG483</f>
        <v>0</v>
      </c>
      <c r="CB481" s="1">
        <f>'BASE METAS)'!FH483</f>
        <v>1</v>
      </c>
      <c r="CC481" s="1">
        <f>'BASE METAS)'!FI483</f>
        <v>0</v>
      </c>
      <c r="CD481" s="1">
        <f>'BASE METAS)'!FJ483</f>
        <v>1</v>
      </c>
      <c r="CE481" s="1">
        <f>'BASE METAS)'!FK483</f>
        <v>1</v>
      </c>
      <c r="CF481" s="1">
        <f>'BASE METAS)'!FL483</f>
        <v>0</v>
      </c>
      <c r="CG481" s="1">
        <f>'BASE METAS)'!FM483</f>
        <v>0</v>
      </c>
    </row>
    <row r="482" spans="1:85" ht="38.25" x14ac:dyDescent="0.2">
      <c r="A482" s="1">
        <f>'BASE METAS)'!A484</f>
        <v>0</v>
      </c>
      <c r="B482" s="7156"/>
      <c r="C482" s="5685"/>
      <c r="D482" s="5685"/>
      <c r="E482" s="7145"/>
      <c r="F482" s="7226"/>
      <c r="G482" s="7226"/>
      <c r="H482" s="5707"/>
      <c r="I482" s="5707"/>
      <c r="J482" s="5707"/>
      <c r="K482" s="5707"/>
      <c r="L482" s="5707"/>
      <c r="M482" s="5707"/>
      <c r="N482" s="5698"/>
      <c r="O482" s="5707"/>
      <c r="P482" s="7107"/>
      <c r="Q482" s="7107"/>
      <c r="R482" s="7107"/>
      <c r="S482" s="5698"/>
      <c r="T482" s="5698"/>
      <c r="U482" s="7730"/>
      <c r="V482" s="5698"/>
      <c r="W482" s="5695"/>
      <c r="X482" s="7145"/>
      <c r="Y482" s="806">
        <f>'BASE METAS)'!Y484</f>
        <v>16</v>
      </c>
      <c r="Z482" s="717" t="str">
        <f>'BASE METAS)'!Z484</f>
        <v>LLEVAR A CABO CONCURSO DE INGLÉS (SPELLING BEE)</v>
      </c>
      <c r="AA482" s="646" t="str">
        <f>'BASE METAS)'!AA484</f>
        <v>CONCURSO</v>
      </c>
      <c r="AB482" s="238">
        <f>'BASE METAS)'!AB484</f>
        <v>1</v>
      </c>
      <c r="AC482" s="719">
        <f>'BASE METAS)'!AC484</f>
        <v>1</v>
      </c>
      <c r="AD482" s="239">
        <f>'BASE METAS)'!AD484</f>
        <v>1</v>
      </c>
      <c r="AE482" s="238">
        <f>'BASE METAS)'!AE484</f>
        <v>0</v>
      </c>
      <c r="AF482" s="239">
        <f>'BASE METAS)'!AF484</f>
        <v>0</v>
      </c>
      <c r="AG482" s="238">
        <f>'BASE METAS)'!AG484</f>
        <v>0</v>
      </c>
      <c r="AH482" s="239">
        <f>'BASE METAS)'!AH484</f>
        <v>0</v>
      </c>
      <c r="AI482" s="238">
        <f>'BASE METAS)'!AI484</f>
        <v>0</v>
      </c>
      <c r="AJ482" s="239">
        <f>'BASE METAS)'!AJ484</f>
        <v>0</v>
      </c>
      <c r="AK482" s="946">
        <f>'BASE METAS)'!AK484</f>
        <v>1</v>
      </c>
      <c r="AL482" s="970">
        <f>'BASE METAS)'!AL484</f>
        <v>16</v>
      </c>
      <c r="AM482" s="981" t="str">
        <f>'BASE METAS)'!AM484</f>
        <v>CONCURSO DE INGLÉS (SPELLING BEE)</v>
      </c>
      <c r="AN482" s="970" t="str">
        <f>'BASE METAS)'!AN484</f>
        <v>MIDE EL NUMERO DE EVENTOS REALIZADOS, CON RESPECTO A LOS PROGRAMADOS</v>
      </c>
      <c r="AO482" s="995" t="str">
        <f>'BASE METAS)'!AU484</f>
        <v>DESEMPEÑO</v>
      </c>
      <c r="AP482" s="981" t="str">
        <f>'BASE METAS)'!AO484</f>
        <v>No. DE EVENTO REALIZADO</v>
      </c>
      <c r="AQ482" s="1035" t="str">
        <f>'BASE METAS)'!AP484</f>
        <v>No. DE EVENTO PROGRAMADO</v>
      </c>
      <c r="AR482" s="970">
        <f>'BASE METAS)'!AQ484</f>
        <v>100</v>
      </c>
      <c r="AS482" s="970" t="str">
        <f>'BASE METAS)'!AR484</f>
        <v>CONCURSO</v>
      </c>
      <c r="AT482" s="1018" t="str">
        <f>'BASE METAS)'!AS484</f>
        <v>EFICACIA</v>
      </c>
      <c r="AU482" s="1483">
        <f>'BASE METAS)'!BO484</f>
        <v>0</v>
      </c>
      <c r="AV482" s="1">
        <f>'BASE METAS)'!BQ484</f>
        <v>1</v>
      </c>
      <c r="AW482" s="1">
        <f>'BASE METAS)'!BR484</f>
        <v>1</v>
      </c>
      <c r="AX482" s="1">
        <f>'BASE METAS)'!BS484</f>
        <v>0</v>
      </c>
      <c r="AY482" s="1">
        <f>'BASE METAS)'!BT484</f>
        <v>0</v>
      </c>
      <c r="AZ482" s="1">
        <f>'BASE METAS)'!BU484</f>
        <v>0</v>
      </c>
      <c r="BA482" s="1" t="e">
        <f>'BASE METAS)'!BV484</f>
        <v>#DIV/0!</v>
      </c>
      <c r="BB482" s="1">
        <f>'BASE METAS)'!BW484</f>
        <v>1</v>
      </c>
      <c r="BC482" s="1">
        <f>'BASE METAS)'!BX484</f>
        <v>0</v>
      </c>
      <c r="BD482" s="1">
        <f>'BASE METAS)'!BY484</f>
        <v>1</v>
      </c>
      <c r="BE482" s="1">
        <f>'BASE METAS)'!CG484</f>
        <v>1</v>
      </c>
      <c r="BF482" s="1">
        <f>'BASE METAS)'!CJ484</f>
        <v>0</v>
      </c>
      <c r="BG482" s="1">
        <f>'BASE METAS)'!CK484</f>
        <v>0</v>
      </c>
      <c r="BH482" s="1">
        <f>'BASE METAS)'!CL484</f>
        <v>0</v>
      </c>
      <c r="BI482" s="1">
        <f>'BASE METAS)'!CM484</f>
        <v>0</v>
      </c>
      <c r="BJ482" s="1">
        <f>'BASE METAS)'!CN484</f>
        <v>0</v>
      </c>
      <c r="BK482" s="1">
        <f>'BASE METAS)'!CO484</f>
        <v>1</v>
      </c>
      <c r="BL482" s="1">
        <f>'BASE METAS)'!CP484</f>
        <v>0</v>
      </c>
      <c r="BM482" s="1">
        <f>'BASE METAS)'!CQ484</f>
        <v>0</v>
      </c>
      <c r="BN482" s="1">
        <f>'BASE METAS)'!CR484</f>
        <v>0</v>
      </c>
      <c r="BO482" s="1">
        <f>'BASE METAS)'!CS484</f>
        <v>0</v>
      </c>
      <c r="BP482" s="1">
        <f>'BASE METAS)'!CT484</f>
        <v>0</v>
      </c>
      <c r="BQ482" s="1">
        <f>'BASE METAS)'!CU484</f>
        <v>0</v>
      </c>
      <c r="BR482" s="1">
        <f>'BASE METAS)'!CV484</f>
        <v>0</v>
      </c>
      <c r="BS482" s="1">
        <f>'BASE METAS)'!CW484</f>
        <v>0</v>
      </c>
      <c r="BT482" s="1">
        <f>'BASE METAS)'!CX484</f>
        <v>0</v>
      </c>
      <c r="BU482" s="1">
        <f>'BASE METAS)'!FA484</f>
        <v>1</v>
      </c>
      <c r="BV482" s="1">
        <f>'BASE METAS)'!FB484</f>
        <v>1</v>
      </c>
      <c r="BW482" s="1">
        <f>'BASE METAS)'!FC484</f>
        <v>0</v>
      </c>
      <c r="BX482" s="1">
        <f>'BASE METAS)'!FD484</f>
        <v>0</v>
      </c>
      <c r="BY482" s="1">
        <f>'BASE METAS)'!FE484</f>
        <v>0</v>
      </c>
      <c r="BZ482" s="1">
        <f>'BASE METAS)'!FF484</f>
        <v>0</v>
      </c>
      <c r="CA482" s="1">
        <f>'BASE METAS)'!FG484</f>
        <v>1</v>
      </c>
      <c r="CB482" s="1">
        <f>'BASE METAS)'!FH484</f>
        <v>0</v>
      </c>
      <c r="CC482" s="1">
        <f>'BASE METAS)'!FI484</f>
        <v>1</v>
      </c>
      <c r="CD482" s="1">
        <f>'BASE METAS)'!FJ484</f>
        <v>1</v>
      </c>
      <c r="CE482" s="1">
        <f>'BASE METAS)'!FK484</f>
        <v>1</v>
      </c>
      <c r="CF482" s="1">
        <f>'BASE METAS)'!FL484</f>
        <v>0</v>
      </c>
      <c r="CG482" s="1">
        <f>'BASE METAS)'!FM484</f>
        <v>0</v>
      </c>
    </row>
    <row r="483" spans="1:85" ht="38.25" x14ac:dyDescent="0.2">
      <c r="A483" s="1">
        <f>'BASE METAS)'!A485</f>
        <v>0</v>
      </c>
      <c r="B483" s="7156"/>
      <c r="C483" s="5685"/>
      <c r="D483" s="5685"/>
      <c r="E483" s="7145"/>
      <c r="F483" s="7226"/>
      <c r="G483" s="7226"/>
      <c r="H483" s="5707"/>
      <c r="I483" s="5707"/>
      <c r="J483" s="5707"/>
      <c r="K483" s="5707"/>
      <c r="L483" s="5707"/>
      <c r="M483" s="5707"/>
      <c r="N483" s="5698"/>
      <c r="O483" s="5707"/>
      <c r="P483" s="7107"/>
      <c r="Q483" s="7107"/>
      <c r="R483" s="7107"/>
      <c r="S483" s="5698"/>
      <c r="T483" s="5698"/>
      <c r="U483" s="7730"/>
      <c r="V483" s="5698"/>
      <c r="W483" s="5695"/>
      <c r="X483" s="7145"/>
      <c r="Y483" s="805">
        <f>'BASE METAS)'!Y485</f>
        <v>17</v>
      </c>
      <c r="Z483" s="717" t="str">
        <f>'BASE METAS)'!Z485</f>
        <v>LLEVAR A CABO EVENTO PARA LA ENTREGA DEL LIBRO-CUADERNO DE TRABAJO DE INGLÉS</v>
      </c>
      <c r="AA483" s="646" t="str">
        <f>'BASE METAS)'!AA485</f>
        <v>EVENTO</v>
      </c>
      <c r="AB483" s="238">
        <f>'BASE METAS)'!AB485</f>
        <v>1</v>
      </c>
      <c r="AC483" s="719">
        <f>'BASE METAS)'!AC485</f>
        <v>0</v>
      </c>
      <c r="AD483" s="239">
        <f>'BASE METAS)'!AD485</f>
        <v>0</v>
      </c>
      <c r="AE483" s="238">
        <f>'BASE METAS)'!AE485</f>
        <v>0</v>
      </c>
      <c r="AF483" s="239">
        <f>'BASE METAS)'!AF485</f>
        <v>0</v>
      </c>
      <c r="AG483" s="238">
        <f>'BASE METAS)'!AG485</f>
        <v>1</v>
      </c>
      <c r="AH483" s="239">
        <f>'BASE METAS)'!AH485</f>
        <v>1</v>
      </c>
      <c r="AI483" s="238">
        <f>'BASE METAS)'!AI485</f>
        <v>0</v>
      </c>
      <c r="AJ483" s="239">
        <f>'BASE METAS)'!AJ485</f>
        <v>0</v>
      </c>
      <c r="AK483" s="946">
        <f>'BASE METAS)'!AK485</f>
        <v>1</v>
      </c>
      <c r="AL483" s="1111">
        <f>'BASE METAS)'!AL485</f>
        <v>17</v>
      </c>
      <c r="AM483" s="970" t="str">
        <f>'BASE METAS)'!AM485</f>
        <v>EVENTO PARA LA ENTREGA DEL LIBRO-CUADERNO DE TRABAJO DE INGLÉS</v>
      </c>
      <c r="AN483" s="970" t="str">
        <f>'BASE METAS)'!AN485</f>
        <v>MIDE EL NUMERO DE EVENTOS REALIZADOS, CON RESPECTO A LOS PROGRAMADOS</v>
      </c>
      <c r="AO483" s="995" t="str">
        <f>'BASE METAS)'!AU485</f>
        <v>DESEMPEÑO</v>
      </c>
      <c r="AP483" s="981" t="str">
        <f>'BASE METAS)'!AO485</f>
        <v>No. DE EVENTO REALIZADO</v>
      </c>
      <c r="AQ483" s="1035" t="str">
        <f>'BASE METAS)'!AP485</f>
        <v>No. DE EVENTO PROGRAMADO</v>
      </c>
      <c r="AR483" s="970">
        <f>'BASE METAS)'!AQ485</f>
        <v>100</v>
      </c>
      <c r="AS483" s="970" t="str">
        <f>'BASE METAS)'!AR485</f>
        <v>EVENTO</v>
      </c>
      <c r="AT483" s="840" t="str">
        <f>'BASE METAS)'!AS485</f>
        <v>EFICACIA</v>
      </c>
      <c r="AU483" s="1490">
        <f>'BASE METAS)'!BO485</f>
        <v>0</v>
      </c>
      <c r="AV483" s="1">
        <f>'BASE METAS)'!BQ485</f>
        <v>1</v>
      </c>
      <c r="AW483" s="1">
        <f>'BASE METAS)'!BR485</f>
        <v>1</v>
      </c>
      <c r="AX483" s="1">
        <f>'BASE METAS)'!BS485</f>
        <v>0</v>
      </c>
      <c r="AY483" s="1">
        <f>'BASE METAS)'!BT485</f>
        <v>0</v>
      </c>
      <c r="AZ483" s="1">
        <f>'BASE METAS)'!BU485</f>
        <v>0</v>
      </c>
      <c r="BA483" s="1" t="e">
        <f>'BASE METAS)'!BV485</f>
        <v>#DIV/0!</v>
      </c>
      <c r="BB483" s="1">
        <f>'BASE METAS)'!BW485</f>
        <v>0</v>
      </c>
      <c r="BC483" s="1">
        <f>'BASE METAS)'!BX485</f>
        <v>1</v>
      </c>
      <c r="BD483" s="1">
        <f>'BASE METAS)'!BY485</f>
        <v>0</v>
      </c>
      <c r="BE483" s="1">
        <f>'BASE METAS)'!CG485</f>
        <v>0</v>
      </c>
      <c r="BF483" s="1">
        <f>'BASE METAS)'!CJ485</f>
        <v>0</v>
      </c>
      <c r="BG483" s="1">
        <f>'BASE METAS)'!CK485</f>
        <v>0</v>
      </c>
      <c r="BH483" s="1">
        <f>'BASE METAS)'!CL485</f>
        <v>0</v>
      </c>
      <c r="BI483" s="1">
        <f>'BASE METAS)'!CM485</f>
        <v>0</v>
      </c>
      <c r="BJ483" s="1">
        <f>'BASE METAS)'!CN485</f>
        <v>0</v>
      </c>
      <c r="BK483" s="1">
        <f>'BASE METAS)'!CO485</f>
        <v>0</v>
      </c>
      <c r="BL483" s="1">
        <f>'BASE METAS)'!CP485</f>
        <v>0</v>
      </c>
      <c r="BM483" s="1">
        <f>'BASE METAS)'!CQ485</f>
        <v>0</v>
      </c>
      <c r="BN483" s="1">
        <f>'BASE METAS)'!CR485</f>
        <v>0</v>
      </c>
      <c r="BO483" s="1">
        <f>'BASE METAS)'!CS485</f>
        <v>0</v>
      </c>
      <c r="BP483" s="1">
        <f>'BASE METAS)'!CT485</f>
        <v>0</v>
      </c>
      <c r="BQ483" s="1">
        <f>'BASE METAS)'!CU485</f>
        <v>0</v>
      </c>
      <c r="BR483" s="1">
        <f>'BASE METAS)'!CV485</f>
        <v>0</v>
      </c>
      <c r="BS483" s="1">
        <f>'BASE METAS)'!CW485</f>
        <v>0</v>
      </c>
      <c r="BT483" s="1">
        <f>'BASE METAS)'!CX485</f>
        <v>0</v>
      </c>
      <c r="BU483" s="1">
        <f>'BASE METAS)'!FA485</f>
        <v>1</v>
      </c>
      <c r="BV483" s="1">
        <f>'BASE METAS)'!FB485</f>
        <v>1</v>
      </c>
      <c r="BW483" s="1">
        <f>'BASE METAS)'!FC485</f>
        <v>0</v>
      </c>
      <c r="BX483" s="1">
        <f>'BASE METAS)'!FD485</f>
        <v>0</v>
      </c>
      <c r="BY483" s="1">
        <f>'BASE METAS)'!FE485</f>
        <v>0</v>
      </c>
      <c r="BZ483" s="1">
        <f>'BASE METAS)'!FF485</f>
        <v>0</v>
      </c>
      <c r="CA483" s="1">
        <f>'BASE METAS)'!FG485</f>
        <v>0</v>
      </c>
      <c r="CB483" s="1">
        <f>'BASE METAS)'!FH485</f>
        <v>1</v>
      </c>
      <c r="CC483" s="1">
        <f>'BASE METAS)'!FI485</f>
        <v>0</v>
      </c>
      <c r="CD483" s="1">
        <f>'BASE METAS)'!FJ485</f>
        <v>1</v>
      </c>
      <c r="CE483" s="1">
        <f>'BASE METAS)'!FK485</f>
        <v>1</v>
      </c>
      <c r="CF483" s="1">
        <f>'BASE METAS)'!FL485</f>
        <v>0</v>
      </c>
      <c r="CG483" s="1">
        <f>'BASE METAS)'!FM485</f>
        <v>0</v>
      </c>
    </row>
    <row r="484" spans="1:85" ht="38.25" x14ac:dyDescent="0.2">
      <c r="A484" s="1">
        <f>'BASE METAS)'!A486</f>
        <v>0</v>
      </c>
      <c r="B484" s="7156"/>
      <c r="C484" s="5686"/>
      <c r="D484" s="5686"/>
      <c r="E484" s="7103"/>
      <c r="F484" s="7227"/>
      <c r="G484" s="7227"/>
      <c r="H484" s="5708"/>
      <c r="I484" s="5708"/>
      <c r="J484" s="5708"/>
      <c r="K484" s="5708"/>
      <c r="L484" s="5708"/>
      <c r="M484" s="5708"/>
      <c r="N484" s="5699"/>
      <c r="O484" s="5708"/>
      <c r="P484" s="7108"/>
      <c r="Q484" s="7108"/>
      <c r="R484" s="7108"/>
      <c r="S484" s="5699"/>
      <c r="T484" s="5699"/>
      <c r="U484" s="7731"/>
      <c r="V484" s="5699"/>
      <c r="W484" s="5696"/>
      <c r="X484" s="7103"/>
      <c r="Y484" s="806">
        <f>'BASE METAS)'!Y486</f>
        <v>18</v>
      </c>
      <c r="Z484" s="718" t="str">
        <f>'BASE METAS)'!Z486</f>
        <v xml:space="preserve">LLEVAR A CABO EVENTO PARA LA ENTREGA DE COMPUTADORAS </v>
      </c>
      <c r="AA484" s="646" t="str">
        <f>'BASE METAS)'!AA486</f>
        <v>EVENTO</v>
      </c>
      <c r="AB484" s="238">
        <f>'BASE METAS)'!AB486</f>
        <v>1</v>
      </c>
      <c r="AC484" s="719">
        <f>'BASE METAS)'!AC486</f>
        <v>0</v>
      </c>
      <c r="AD484" s="239">
        <f>'BASE METAS)'!AD486</f>
        <v>0</v>
      </c>
      <c r="AE484" s="238">
        <f>'BASE METAS)'!AE486</f>
        <v>0</v>
      </c>
      <c r="AF484" s="239">
        <f>'BASE METAS)'!AF486</f>
        <v>0</v>
      </c>
      <c r="AG484" s="238">
        <f>'BASE METAS)'!AG486</f>
        <v>0</v>
      </c>
      <c r="AH484" s="239">
        <f>'BASE METAS)'!AH486</f>
        <v>0</v>
      </c>
      <c r="AI484" s="238">
        <f>'BASE METAS)'!AI486</f>
        <v>1</v>
      </c>
      <c r="AJ484" s="239">
        <f>'BASE METAS)'!AJ486</f>
        <v>1</v>
      </c>
      <c r="AK484" s="946">
        <f>'BASE METAS)'!AK486</f>
        <v>1</v>
      </c>
      <c r="AL484" s="1111">
        <f>'BASE METAS)'!AL486</f>
        <v>18</v>
      </c>
      <c r="AM484" s="970" t="str">
        <f>'BASE METAS)'!AM486</f>
        <v>EVENTO PARA LA ENTREGA DE COMPUTADORAS</v>
      </c>
      <c r="AN484" s="981" t="str">
        <f>'BASE METAS)'!AN486</f>
        <v>MIDE EL NUMERO DE EVENTOS REALIZADOS, CON RESPECTO A LOS PROGRAMADOS</v>
      </c>
      <c r="AO484" s="995" t="str">
        <f>'BASE METAS)'!AU486</f>
        <v>DESEMPEÑO</v>
      </c>
      <c r="AP484" s="981" t="str">
        <f>'BASE METAS)'!AO486</f>
        <v>No. DE EVENTO REALIZADO</v>
      </c>
      <c r="AQ484" s="1035" t="str">
        <f>'BASE METAS)'!AP486</f>
        <v>No. DE EVENTO PROGRAMADO</v>
      </c>
      <c r="AR484" s="970">
        <f>'BASE METAS)'!AQ486</f>
        <v>100</v>
      </c>
      <c r="AS484" s="970" t="str">
        <f>'BASE METAS)'!AR486</f>
        <v>EVENTO</v>
      </c>
      <c r="AT484" s="840" t="str">
        <f>'BASE METAS)'!AS486</f>
        <v>EFICACIA</v>
      </c>
      <c r="AU484" s="1490">
        <f>'BASE METAS)'!BO486</f>
        <v>0</v>
      </c>
      <c r="AV484" s="1">
        <f>'BASE METAS)'!BQ486</f>
        <v>1</v>
      </c>
      <c r="AW484" s="1">
        <f>'BASE METAS)'!BR486</f>
        <v>1</v>
      </c>
      <c r="AX484" s="1">
        <f>'BASE METAS)'!BS486</f>
        <v>0</v>
      </c>
      <c r="AY484" s="1">
        <f>'BASE METAS)'!BT486</f>
        <v>0</v>
      </c>
      <c r="AZ484" s="1">
        <f>'BASE METAS)'!BU486</f>
        <v>0</v>
      </c>
      <c r="BA484" s="1" t="e">
        <f>'BASE METAS)'!BV486</f>
        <v>#DIV/0!</v>
      </c>
      <c r="BB484" s="1">
        <f>'BASE METAS)'!BW486</f>
        <v>0</v>
      </c>
      <c r="BC484" s="1">
        <f>'BASE METAS)'!BX486</f>
        <v>1</v>
      </c>
      <c r="BD484" s="1">
        <f>'BASE METAS)'!BY486</f>
        <v>0</v>
      </c>
      <c r="BE484" s="1">
        <f>'BASE METAS)'!CG486</f>
        <v>0</v>
      </c>
      <c r="BF484" s="1">
        <f>'BASE METAS)'!CJ486</f>
        <v>0</v>
      </c>
      <c r="BG484" s="1">
        <f>'BASE METAS)'!CK486</f>
        <v>0</v>
      </c>
      <c r="BH484" s="1">
        <f>'BASE METAS)'!CL486</f>
        <v>0</v>
      </c>
      <c r="BI484" s="1">
        <f>'BASE METAS)'!CM486</f>
        <v>0</v>
      </c>
      <c r="BJ484" s="1">
        <f>'BASE METAS)'!CN486</f>
        <v>0</v>
      </c>
      <c r="BK484" s="1">
        <f>'BASE METAS)'!CO486</f>
        <v>0</v>
      </c>
      <c r="BL484" s="1">
        <f>'BASE METAS)'!CP486</f>
        <v>0</v>
      </c>
      <c r="BM484" s="1">
        <f>'BASE METAS)'!CQ486</f>
        <v>0</v>
      </c>
      <c r="BN484" s="1">
        <f>'BASE METAS)'!CR486</f>
        <v>0</v>
      </c>
      <c r="BO484" s="1">
        <f>'BASE METAS)'!CS486</f>
        <v>0</v>
      </c>
      <c r="BP484" s="1">
        <f>'BASE METAS)'!CT486</f>
        <v>0</v>
      </c>
      <c r="BQ484" s="1">
        <f>'BASE METAS)'!CU486</f>
        <v>0</v>
      </c>
      <c r="BR484" s="1">
        <f>'BASE METAS)'!CV486</f>
        <v>0</v>
      </c>
      <c r="BS484" s="1">
        <f>'BASE METAS)'!CW486</f>
        <v>0</v>
      </c>
      <c r="BT484" s="1">
        <f>'BASE METAS)'!CX486</f>
        <v>0</v>
      </c>
      <c r="BU484" s="1">
        <f>'BASE METAS)'!FA486</f>
        <v>1</v>
      </c>
      <c r="BV484" s="1">
        <f>'BASE METAS)'!FB486</f>
        <v>1</v>
      </c>
      <c r="BW484" s="1">
        <f>'BASE METAS)'!FC486</f>
        <v>0</v>
      </c>
      <c r="BX484" s="1">
        <f>'BASE METAS)'!FD486</f>
        <v>0</v>
      </c>
      <c r="BY484" s="1">
        <f>'BASE METAS)'!FE486</f>
        <v>0</v>
      </c>
      <c r="BZ484" s="1">
        <f>'BASE METAS)'!FF486</f>
        <v>0</v>
      </c>
      <c r="CA484" s="1">
        <f>'BASE METAS)'!FG486</f>
        <v>0</v>
      </c>
      <c r="CB484" s="1">
        <f>'BASE METAS)'!FH486</f>
        <v>1</v>
      </c>
      <c r="CC484" s="1">
        <f>'BASE METAS)'!FI486</f>
        <v>0</v>
      </c>
      <c r="CD484" s="1">
        <f>'BASE METAS)'!FJ486</f>
        <v>1</v>
      </c>
      <c r="CE484" s="1">
        <f>'BASE METAS)'!FK486</f>
        <v>1</v>
      </c>
      <c r="CF484" s="1">
        <f>'BASE METAS)'!FL486</f>
        <v>0</v>
      </c>
      <c r="CG484" s="1">
        <f>'BASE METAS)'!FM486</f>
        <v>0</v>
      </c>
    </row>
    <row r="485" spans="1:85" ht="38.25" x14ac:dyDescent="0.2">
      <c r="A485" s="1">
        <f>'BASE METAS)'!A487</f>
        <v>76</v>
      </c>
      <c r="B485" s="7156"/>
      <c r="C485" s="5684">
        <f>'BASE METAS)'!C487</f>
        <v>1703</v>
      </c>
      <c r="D485" s="5684">
        <f>'BASE METAS)'!D487</f>
        <v>4</v>
      </c>
      <c r="E485" s="7102" t="str">
        <f>'BASE METAS)'!E487</f>
        <v>SERVICIOS CULTURALES</v>
      </c>
      <c r="F485" s="7165" t="str">
        <f>'BASE METAS)'!F487</f>
        <v>O00</v>
      </c>
      <c r="G485" s="7165" t="str">
        <f>'BASE METAS)'!G487</f>
        <v>150</v>
      </c>
      <c r="H485" s="5706" t="str">
        <f>'BASE METAS)'!H487</f>
        <v>08</v>
      </c>
      <c r="I485" s="5706" t="str">
        <f>'BASE METAS)'!I487</f>
        <v>02</v>
      </c>
      <c r="J485" s="5706" t="str">
        <f>'BASE METAS)'!J487</f>
        <v>02</v>
      </c>
      <c r="K485" s="5706" t="str">
        <f>'BASE METAS)'!K487</f>
        <v>01</v>
      </c>
      <c r="L485" s="5706" t="str">
        <f>'BASE METAS)'!L487</f>
        <v>01</v>
      </c>
      <c r="M485" s="5706" t="str">
        <f>'BASE METAS)'!M487</f>
        <v>101</v>
      </c>
      <c r="N485" s="5697" t="str">
        <f>'BASE METAS)'!N487</f>
        <v>Educación Cultura y Bienestar Social</v>
      </c>
      <c r="O485" s="5706" t="str">
        <f>'BASE METAS)'!O487</f>
        <v>Cultura</v>
      </c>
      <c r="P485" s="7106" t="str">
        <f>'BASE METAS)'!P487</f>
        <v>Educación, cultura y deporte</v>
      </c>
      <c r="Q485" s="5697" t="str">
        <f>'BASE METAS)'!Q487</f>
        <v>Desarrollo cultural</v>
      </c>
      <c r="R485" s="5706" t="str">
        <f>'BASE METAS)'!R487</f>
        <v>Cultura y arte</v>
      </c>
      <c r="S485" s="5697" t="str">
        <f>'BASE METAS)'!S487</f>
        <v>Fomento y difusión de la cultura</v>
      </c>
      <c r="T485" s="5706" t="str">
        <f>'BASE METAS)'!T487</f>
        <v>Servicios culturales</v>
      </c>
      <c r="U485" s="7729" t="str">
        <f>'BASE METAS)'!U487</f>
        <v xml:space="preserve">OFRECER SERVICIOS BIBLIOTECARIOS,  MEDIANTE UNA VINCULACIÓN DE LA COMUNIDAD CON LOS LIBROS Y LAS NUEVAS TECNOLOGÍAS; CONTRIBUYENDO DE ESA FORMA AL DESARROLLO EDUCATIVO Y CULTURAL DE LA POBLACIÓN, OFRECIENDO INSTALACIONES ADECUADAS PARA LA CONSULTA BIBLIOGRÁFICA  A USUARIOS DE LAS BIBLIOTECAS PÚBLICAS MUNICIPALES. PROMOVER EL HÁBITO DE LA LECTURA Y LAS DIFERENTES ACTIVIDADES CULTURALES RELACIONADAS A LA ADQUISICIÓN DEL CONOCIMIENTO Y ESTIMULANDO LA CREACIÓN LITERARIA </v>
      </c>
      <c r="V485" s="5697" t="str">
        <f>'BASE METAS)'!V487</f>
        <v>Tlalnepantla 
Solidario</v>
      </c>
      <c r="W485" s="5694">
        <f>'BASE METAS)'!W487</f>
        <v>15637688.449999999</v>
      </c>
      <c r="X485" s="7102" t="str">
        <f>'BASE METAS)'!X487</f>
        <v xml:space="preserve">DEPARTAMENTO DE BIBLIOTECAS  </v>
      </c>
      <c r="Y485" s="709">
        <f>'BASE METAS)'!Y487</f>
        <v>1</v>
      </c>
      <c r="Z485" s="710" t="str">
        <f>'BASE METAS)'!Z487</f>
        <v>PROPORCIONAR A LA POBLACIÓN SERVICIOS BIBLIOTECARIOS</v>
      </c>
      <c r="AA485" s="222" t="str">
        <f>'BASE METAS)'!AA487</f>
        <v xml:space="preserve">ASISTENTE </v>
      </c>
      <c r="AB485" s="459">
        <f>'BASE METAS)'!AB487</f>
        <v>68000</v>
      </c>
      <c r="AC485" s="233">
        <f>'BASE METAS)'!AC487</f>
        <v>20000</v>
      </c>
      <c r="AD485" s="631">
        <f>'BASE METAS)'!AD487</f>
        <v>0.29411764705882354</v>
      </c>
      <c r="AE485" s="233">
        <f>'BASE METAS)'!AE487</f>
        <v>13000</v>
      </c>
      <c r="AF485" s="631">
        <f>'BASE METAS)'!AF487</f>
        <v>0.19117647058823528</v>
      </c>
      <c r="AG485" s="233">
        <f>'BASE METAS)'!AG487</f>
        <v>22000</v>
      </c>
      <c r="AH485" s="631">
        <f>'BASE METAS)'!AH487</f>
        <v>0.3235294117647059</v>
      </c>
      <c r="AI485" s="233">
        <f>'BASE METAS)'!AI487</f>
        <v>15463</v>
      </c>
      <c r="AJ485" s="556">
        <f>'BASE METAS)'!AJ487</f>
        <v>0.22739705882352942</v>
      </c>
      <c r="AK485" s="946">
        <f>'BASE METAS)'!AK487</f>
        <v>1.0362205882352942</v>
      </c>
      <c r="AL485" s="990">
        <f>'BASE METAS)'!AL487</f>
        <v>1</v>
      </c>
      <c r="AM485" s="959" t="str">
        <f>'BASE METAS)'!AM487</f>
        <v xml:space="preserve">SERVICIOS BIBLIOTECARIOS                                                                                                                                                                                            </v>
      </c>
      <c r="AN485" s="992" t="str">
        <f>'BASE METAS)'!AN487</f>
        <v xml:space="preserve"> MIDE EL NÚMERO DE ASISTENTES ATENDIDOS EN LAS BIBLIOTECAS </v>
      </c>
      <c r="AO485" s="970" t="str">
        <f>'BASE METAS)'!AU487</f>
        <v>DESEMPEÑO</v>
      </c>
      <c r="AP485" s="970" t="str">
        <f>'BASE METAS)'!AO487</f>
        <v>NÚMERO DE ASISTENTES ATENDIDOS</v>
      </c>
      <c r="AQ485" s="970" t="str">
        <f>'BASE METAS)'!AP487</f>
        <v xml:space="preserve">   NÚMERO DE ASISTENTES PROGRAMADOS         </v>
      </c>
      <c r="AR485" s="970">
        <f>'BASE METAS)'!AQ487</f>
        <v>100</v>
      </c>
      <c r="AS485" s="970" t="str">
        <f>'BASE METAS)'!AR487</f>
        <v>ASISTENTES</v>
      </c>
      <c r="AT485" s="1018" t="str">
        <f>'BASE METAS)'!AS487</f>
        <v>EFICACIA</v>
      </c>
      <c r="AU485" s="1483">
        <f>'BASE METAS)'!BO487</f>
        <v>0</v>
      </c>
      <c r="AV485" s="1">
        <f>'BASE METAS)'!BQ487</f>
        <v>68000</v>
      </c>
      <c r="AW485" s="1">
        <f>'BASE METAS)'!BR487</f>
        <v>0</v>
      </c>
      <c r="AX485" s="1">
        <f>'BASE METAS)'!BS487</f>
        <v>13000</v>
      </c>
      <c r="AY485" s="1">
        <f>'BASE METAS)'!BT487</f>
        <v>25147</v>
      </c>
      <c r="AZ485" s="1">
        <f>'BASE METAS)'!BU487</f>
        <v>-12147</v>
      </c>
      <c r="BA485" s="1">
        <f>'BASE METAS)'!BV487</f>
        <v>1.9343846153846154</v>
      </c>
      <c r="BB485" s="1">
        <f>'BASE METAS)'!BW487</f>
        <v>56444</v>
      </c>
      <c r="BC485" s="1">
        <f>'BASE METAS)'!BX487</f>
        <v>11556</v>
      </c>
      <c r="BD485" s="1">
        <f>'BASE METAS)'!BY487</f>
        <v>0.83005882352941174</v>
      </c>
      <c r="BE485" s="1">
        <f>'BASE METAS)'!CG487</f>
        <v>31297</v>
      </c>
      <c r="BF485" s="1">
        <f>'BASE METAS)'!CJ487</f>
        <v>0</v>
      </c>
      <c r="BG485" s="1">
        <f>'BASE METAS)'!CK487</f>
        <v>0</v>
      </c>
      <c r="BH485" s="1">
        <f>'BASE METAS)'!CL487</f>
        <v>0</v>
      </c>
      <c r="BI485" s="1">
        <f>'BASE METAS)'!CM487</f>
        <v>6666</v>
      </c>
      <c r="BJ485" s="1">
        <f>'BASE METAS)'!CN487</f>
        <v>6667</v>
      </c>
      <c r="BK485" s="1">
        <f>'BASE METAS)'!CO487</f>
        <v>6667</v>
      </c>
      <c r="BL485" s="1">
        <f>'BASE METAS)'!CP487</f>
        <v>0</v>
      </c>
      <c r="BM485" s="1">
        <f>'BASE METAS)'!CQ487</f>
        <v>0</v>
      </c>
      <c r="BN485" s="1">
        <f>'BASE METAS)'!CR487</f>
        <v>0</v>
      </c>
      <c r="BO485" s="1">
        <f>'BASE METAS)'!CS487</f>
        <v>0</v>
      </c>
      <c r="BP485" s="1">
        <f>'BASE METAS)'!CT487</f>
        <v>0</v>
      </c>
      <c r="BQ485" s="1">
        <f>'BASE METAS)'!CU487</f>
        <v>0</v>
      </c>
      <c r="BR485" s="1">
        <f>'BASE METAS)'!CV487</f>
        <v>0</v>
      </c>
      <c r="BS485" s="1">
        <f>'BASE METAS)'!CW487</f>
        <v>0</v>
      </c>
      <c r="BT485" s="1">
        <f>'BASE METAS)'!CX487</f>
        <v>0</v>
      </c>
      <c r="BU485" s="1">
        <f>'BASE METAS)'!FA487</f>
        <v>68000</v>
      </c>
      <c r="BV485" s="1">
        <f>'BASE METAS)'!FB487</f>
        <v>0</v>
      </c>
      <c r="BW485" s="1">
        <f>'BASE METAS)'!FC487</f>
        <v>4334</v>
      </c>
      <c r="BX485" s="1">
        <f>'BASE METAS)'!FD487</f>
        <v>8687</v>
      </c>
      <c r="BY485" s="1">
        <f>'BASE METAS)'!FE487</f>
        <v>4353</v>
      </c>
      <c r="BZ485" s="1">
        <f>'BASE METAS)'!FF487</f>
        <v>2.0043839409321644</v>
      </c>
      <c r="CA485" s="1">
        <f>'BASE METAS)'!FG487</f>
        <v>39984</v>
      </c>
      <c r="CB485" s="1">
        <f>'BASE METAS)'!FH487</f>
        <v>28016</v>
      </c>
      <c r="CC485" s="1">
        <f>'BASE METAS)'!FI487</f>
        <v>0.58799999999999997</v>
      </c>
      <c r="CD485" s="1">
        <f>'BASE METAS)'!FJ487</f>
        <v>68000</v>
      </c>
      <c r="CE485" s="1">
        <f>'BASE METAS)'!FK487</f>
        <v>0</v>
      </c>
      <c r="CF485" s="1">
        <f>'BASE METAS)'!FL487</f>
        <v>4333</v>
      </c>
      <c r="CG485" s="1">
        <f>'BASE METAS)'!FM487</f>
        <v>8115</v>
      </c>
    </row>
    <row r="486" spans="1:85" ht="38.25" x14ac:dyDescent="0.2">
      <c r="A486" s="1">
        <f>'BASE METAS)'!A488</f>
        <v>0</v>
      </c>
      <c r="B486" s="7156"/>
      <c r="C486" s="5685"/>
      <c r="D486" s="5685"/>
      <c r="E486" s="7145"/>
      <c r="F486" s="7166"/>
      <c r="G486" s="7166"/>
      <c r="H486" s="5707"/>
      <c r="I486" s="5707"/>
      <c r="J486" s="5707"/>
      <c r="K486" s="5707"/>
      <c r="L486" s="5707"/>
      <c r="M486" s="5707"/>
      <c r="N486" s="5698"/>
      <c r="O486" s="5707"/>
      <c r="P486" s="7107"/>
      <c r="Q486" s="5698"/>
      <c r="R486" s="5707"/>
      <c r="S486" s="5698"/>
      <c r="T486" s="5707"/>
      <c r="U486" s="7730"/>
      <c r="V486" s="5698"/>
      <c r="W486" s="5695"/>
      <c r="X486" s="7145"/>
      <c r="Y486" s="705">
        <f>'BASE METAS)'!Y488</f>
        <v>2</v>
      </c>
      <c r="Z486" s="707" t="str">
        <f>'BASE METAS)'!Z488</f>
        <v>FOMENTO A LA LECTURA EN ESCUELAS PÚBLICAS MUNICIPALES</v>
      </c>
      <c r="AA486" s="223" t="str">
        <f>'BASE METAS)'!AA488</f>
        <v>EVENTO</v>
      </c>
      <c r="AB486" s="460">
        <f>'BASE METAS)'!AB488</f>
        <v>35</v>
      </c>
      <c r="AC486" s="238">
        <f>'BASE METAS)'!AC488</f>
        <v>3</v>
      </c>
      <c r="AD486" s="544">
        <f>'BASE METAS)'!AD488</f>
        <v>8.5714285714285715E-2</v>
      </c>
      <c r="AE486" s="238">
        <f>'BASE METAS)'!AE488</f>
        <v>18</v>
      </c>
      <c r="AF486" s="544">
        <f>'BASE METAS)'!AF488</f>
        <v>0.51428571428571423</v>
      </c>
      <c r="AG486" s="238">
        <f>'BASE METAS)'!AG488</f>
        <v>14</v>
      </c>
      <c r="AH486" s="544">
        <f>'BASE METAS)'!AH488</f>
        <v>0.4</v>
      </c>
      <c r="AI486" s="238">
        <f>'BASE METAS)'!AI488</f>
        <v>0</v>
      </c>
      <c r="AJ486" s="545">
        <f>'BASE METAS)'!AJ488</f>
        <v>0</v>
      </c>
      <c r="AK486" s="946">
        <f>'BASE METAS)'!AK488</f>
        <v>1</v>
      </c>
      <c r="AL486" s="990">
        <f>'BASE METAS)'!AL488</f>
        <v>2</v>
      </c>
      <c r="AM486" s="959" t="str">
        <f>'BASE METAS)'!AM488</f>
        <v xml:space="preserve">FOMENTO A LA LECTURA EN ESCUELAS PÚBLICAS                                                                                        </v>
      </c>
      <c r="AN486" s="992" t="str">
        <f>'BASE METAS)'!AN488</f>
        <v xml:space="preserve">MIDE EL NÚMERO DE EVENTOS REALIZADOS </v>
      </c>
      <c r="AO486" s="970" t="str">
        <f>'BASE METAS)'!AU488</f>
        <v>DESEMPEÑO</v>
      </c>
      <c r="AP486" s="970" t="str">
        <f>'BASE METAS)'!AO488</f>
        <v xml:space="preserve">              NÚMERO DE EVENTOS REALIZADOS</v>
      </c>
      <c r="AQ486" s="970" t="str">
        <f>'BASE METAS)'!AP488</f>
        <v xml:space="preserve">   NÚMERO DE EVENTOS PROGRAMADOS</v>
      </c>
      <c r="AR486" s="970">
        <f>'BASE METAS)'!AQ488</f>
        <v>100</v>
      </c>
      <c r="AS486" s="970" t="str">
        <f>'BASE METAS)'!AR488</f>
        <v>EVENTO</v>
      </c>
      <c r="AT486" s="1018" t="str">
        <f>'BASE METAS)'!AS488</f>
        <v>EFICACIA</v>
      </c>
      <c r="AU486" s="1483">
        <f>'BASE METAS)'!BO488</f>
        <v>0</v>
      </c>
      <c r="AV486" s="1">
        <f>'BASE METAS)'!BQ488</f>
        <v>35</v>
      </c>
      <c r="AW486" s="1352">
        <f>'BASE METAS)'!BR488</f>
        <v>0</v>
      </c>
      <c r="AX486" s="1352">
        <f>'BASE METAS)'!BS488</f>
        <v>18</v>
      </c>
      <c r="AY486" s="1352">
        <f>'BASE METAS)'!BT488</f>
        <v>17</v>
      </c>
      <c r="AZ486" s="1352">
        <f>'BASE METAS)'!BU488</f>
        <v>1</v>
      </c>
      <c r="BA486" s="1352">
        <f>'BASE METAS)'!BV488</f>
        <v>0.94444444444444442</v>
      </c>
      <c r="BB486" s="1352">
        <f>'BASE METAS)'!BW488</f>
        <v>20</v>
      </c>
      <c r="BC486" s="1352">
        <f>'BASE METAS)'!BX488</f>
        <v>15</v>
      </c>
      <c r="BD486" s="1352">
        <f>'BASE METAS)'!BY488</f>
        <v>0.5714285714285714</v>
      </c>
      <c r="BE486" s="1352">
        <f>'BASE METAS)'!CG488</f>
        <v>3</v>
      </c>
      <c r="BF486" s="1352">
        <f>'BASE METAS)'!CJ488</f>
        <v>0</v>
      </c>
      <c r="BG486" s="1352">
        <f>'BASE METAS)'!CK488</f>
        <v>0</v>
      </c>
      <c r="BH486" s="1352">
        <f>'BASE METAS)'!CL488</f>
        <v>0</v>
      </c>
      <c r="BI486" s="1">
        <f>'BASE METAS)'!CM488</f>
        <v>0</v>
      </c>
      <c r="BJ486" s="1">
        <f>'BASE METAS)'!CN488</f>
        <v>0</v>
      </c>
      <c r="BK486" s="1">
        <f>'BASE METAS)'!CO488</f>
        <v>3</v>
      </c>
      <c r="BL486" s="1">
        <f>'BASE METAS)'!CP488</f>
        <v>0</v>
      </c>
      <c r="BM486" s="1">
        <f>'BASE METAS)'!CQ488</f>
        <v>0</v>
      </c>
      <c r="BN486" s="1">
        <f>'BASE METAS)'!CR488</f>
        <v>0</v>
      </c>
      <c r="BO486" s="1">
        <f>'BASE METAS)'!CS488</f>
        <v>0</v>
      </c>
      <c r="BP486" s="1">
        <f>'BASE METAS)'!CT488</f>
        <v>0</v>
      </c>
      <c r="BQ486" s="1">
        <f>'BASE METAS)'!CU488</f>
        <v>0</v>
      </c>
      <c r="BR486" s="1">
        <f>'BASE METAS)'!CV488</f>
        <v>0</v>
      </c>
      <c r="BS486" s="1">
        <f>'BASE METAS)'!CW488</f>
        <v>0</v>
      </c>
      <c r="BT486" s="1">
        <f>'BASE METAS)'!CX488</f>
        <v>0</v>
      </c>
      <c r="BU486" s="1">
        <f>'BASE METAS)'!FA488</f>
        <v>35</v>
      </c>
      <c r="BV486" s="1">
        <f>'BASE METAS)'!FB488</f>
        <v>0</v>
      </c>
      <c r="BW486" s="1">
        <f>'BASE METAS)'!FC488</f>
        <v>9</v>
      </c>
      <c r="BX486" s="1">
        <f>'BASE METAS)'!FD488</f>
        <v>9</v>
      </c>
      <c r="BY486" s="1">
        <f>'BASE METAS)'!FE488</f>
        <v>0</v>
      </c>
      <c r="BZ486" s="1">
        <f>'BASE METAS)'!FF488</f>
        <v>0</v>
      </c>
      <c r="CA486" s="1">
        <f>'BASE METAS)'!FG488</f>
        <v>12</v>
      </c>
      <c r="CB486" s="1">
        <f>'BASE METAS)'!FH488</f>
        <v>23</v>
      </c>
      <c r="CC486" s="1">
        <f>'BASE METAS)'!FI488</f>
        <v>0.34285714285714286</v>
      </c>
      <c r="CD486" s="1">
        <f>'BASE METAS)'!FJ488</f>
        <v>35</v>
      </c>
      <c r="CE486" s="1">
        <f>'BASE METAS)'!FK488</f>
        <v>0</v>
      </c>
      <c r="CF486" s="1">
        <f>'BASE METAS)'!FL488</f>
        <v>4</v>
      </c>
      <c r="CG486" s="1">
        <f>'BASE METAS)'!FM488</f>
        <v>4</v>
      </c>
    </row>
    <row r="487" spans="1:85" ht="38.25" customHeight="1" x14ac:dyDescent="0.25">
      <c r="A487" s="1">
        <f>'BASE METAS)'!A489</f>
        <v>0</v>
      </c>
      <c r="B487" s="7156"/>
      <c r="C487" s="5685"/>
      <c r="D487" s="5685"/>
      <c r="E487" s="7145"/>
      <c r="F487" s="7166"/>
      <c r="G487" s="7166"/>
      <c r="H487" s="5707"/>
      <c r="I487" s="5707"/>
      <c r="J487" s="5707"/>
      <c r="K487" s="5707"/>
      <c r="L487" s="5707"/>
      <c r="M487" s="5707"/>
      <c r="N487" s="5698"/>
      <c r="O487" s="5707"/>
      <c r="P487" s="7107"/>
      <c r="Q487" s="5698"/>
      <c r="R487" s="5707"/>
      <c r="S487" s="5698"/>
      <c r="T487" s="5707"/>
      <c r="U487" s="7730"/>
      <c r="V487" s="5698"/>
      <c r="W487" s="5695"/>
      <c r="X487" s="7145"/>
      <c r="Y487" s="705">
        <f>'BASE METAS)'!Y489</f>
        <v>3</v>
      </c>
      <c r="Z487" s="707" t="str">
        <f>'BASE METAS)'!Z489</f>
        <v>CREACIÓN DE CIRCULOS DE LECTURA INFANTIL</v>
      </c>
      <c r="AA487" s="223" t="str">
        <f>'BASE METAS)'!AA489</f>
        <v>EVENTO</v>
      </c>
      <c r="AB487" s="460">
        <f>'BASE METAS)'!AB489</f>
        <v>5</v>
      </c>
      <c r="AC487" s="238">
        <f>'BASE METAS)'!AC489</f>
        <v>0</v>
      </c>
      <c r="AD487" s="544">
        <f>'BASE METAS)'!AD489</f>
        <v>0</v>
      </c>
      <c r="AE487" s="238">
        <f>'BASE METAS)'!AE489</f>
        <v>3</v>
      </c>
      <c r="AF487" s="544">
        <f>'BASE METAS)'!AF489</f>
        <v>0.6</v>
      </c>
      <c r="AG487" s="238">
        <f>'BASE METAS)'!AG489</f>
        <v>2</v>
      </c>
      <c r="AH487" s="544">
        <f>'BASE METAS)'!AH489</f>
        <v>0.4</v>
      </c>
      <c r="AI487" s="238">
        <f>'BASE METAS)'!AI489</f>
        <v>0</v>
      </c>
      <c r="AJ487" s="545">
        <f>'BASE METAS)'!AJ489</f>
        <v>0</v>
      </c>
      <c r="AK487" s="946">
        <f>'BASE METAS)'!AK489</f>
        <v>1</v>
      </c>
      <c r="AL487" s="990">
        <f>'BASE METAS)'!AL489</f>
        <v>3</v>
      </c>
      <c r="AM487" s="959" t="str">
        <f>'BASE METAS)'!AM489</f>
        <v xml:space="preserve">CIRCULOS DE LECTURA                                                          </v>
      </c>
      <c r="AN487" s="959" t="str">
        <f>'BASE METAS)'!AN489</f>
        <v xml:space="preserve">MIDE EL NÚMERO DE EVENTOS REALIZADOS </v>
      </c>
      <c r="AO487" s="970" t="str">
        <f>'BASE METAS)'!AU489</f>
        <v>DESEMPEÑO</v>
      </c>
      <c r="AP487" s="970" t="str">
        <f>'BASE METAS)'!AO489</f>
        <v>NÚMERO DE EVENTOS REALIZADOS</v>
      </c>
      <c r="AQ487" s="970" t="str">
        <f>'BASE METAS)'!AP489</f>
        <v xml:space="preserve">   NÚMERO DE EVENTOS PROGRAMADOS</v>
      </c>
      <c r="AR487" s="970">
        <f>'BASE METAS)'!AQ489</f>
        <v>100</v>
      </c>
      <c r="AS487" s="970" t="str">
        <f>'BASE METAS)'!AR489</f>
        <v>EVENTO</v>
      </c>
      <c r="AT487" s="1018" t="str">
        <f>'BASE METAS)'!AS489</f>
        <v>EFICACIA</v>
      </c>
      <c r="AU487" s="1483">
        <f>'BASE METAS)'!BO489</f>
        <v>0</v>
      </c>
      <c r="AV487" s="1">
        <f>'BASE METAS)'!BQ489</f>
        <v>5</v>
      </c>
      <c r="AW487" s="1352">
        <f>'BASE METAS)'!BR489</f>
        <v>0</v>
      </c>
      <c r="AX487" s="1352">
        <f>'BASE METAS)'!BS489</f>
        <v>3</v>
      </c>
      <c r="AY487" s="1352">
        <f>'BASE METAS)'!BT489</f>
        <v>2</v>
      </c>
      <c r="AZ487" s="1352">
        <f>'BASE METAS)'!BU489</f>
        <v>1</v>
      </c>
      <c r="BA487" s="1135">
        <f>'BASE METAS)'!BV489</f>
        <v>0.66666666666666663</v>
      </c>
      <c r="BB487" s="1135">
        <f>'BASE METAS)'!BW489</f>
        <v>2</v>
      </c>
      <c r="BC487" s="1135">
        <f>'BASE METAS)'!BX489</f>
        <v>3</v>
      </c>
      <c r="BD487" s="1135">
        <f>'BASE METAS)'!BY489</f>
        <v>0.4</v>
      </c>
      <c r="BE487" s="1135">
        <f>'BASE METAS)'!CG489</f>
        <v>0</v>
      </c>
      <c r="BF487" s="1352">
        <f>'BASE METAS)'!CJ489</f>
        <v>0</v>
      </c>
      <c r="BG487" s="1352">
        <f>'BASE METAS)'!CK489</f>
        <v>0</v>
      </c>
      <c r="BH487" s="1352">
        <f>'BASE METAS)'!CL489</f>
        <v>0</v>
      </c>
      <c r="BI487" s="1">
        <f>'BASE METAS)'!CM489</f>
        <v>0</v>
      </c>
      <c r="BJ487" s="1">
        <f>'BASE METAS)'!CN489</f>
        <v>0</v>
      </c>
      <c r="BK487" s="1">
        <f>'BASE METAS)'!CO489</f>
        <v>0</v>
      </c>
      <c r="BL487" s="1">
        <f>'BASE METAS)'!CP489</f>
        <v>0</v>
      </c>
      <c r="BM487" s="1">
        <f>'BASE METAS)'!CQ489</f>
        <v>0</v>
      </c>
      <c r="BN487" s="1">
        <f>'BASE METAS)'!CR489</f>
        <v>0</v>
      </c>
      <c r="BO487" s="1">
        <f>'BASE METAS)'!CS489</f>
        <v>0</v>
      </c>
      <c r="BP487" s="1">
        <f>'BASE METAS)'!CT489</f>
        <v>0</v>
      </c>
      <c r="BQ487" s="1">
        <f>'BASE METAS)'!CU489</f>
        <v>0</v>
      </c>
      <c r="BR487" s="1">
        <f>'BASE METAS)'!CV489</f>
        <v>0</v>
      </c>
      <c r="BS487" s="1">
        <f>'BASE METAS)'!CW489</f>
        <v>0</v>
      </c>
      <c r="BT487" s="1">
        <f>'BASE METAS)'!CX489</f>
        <v>0</v>
      </c>
      <c r="BU487" s="1">
        <f>'BASE METAS)'!FA489</f>
        <v>5</v>
      </c>
      <c r="BV487" s="1">
        <f>'BASE METAS)'!FB489</f>
        <v>0</v>
      </c>
      <c r="BW487" s="1">
        <f>'BASE METAS)'!FC489</f>
        <v>0</v>
      </c>
      <c r="BX487" s="1">
        <f>'BASE METAS)'!FD489</f>
        <v>0</v>
      </c>
      <c r="BY487" s="1">
        <f>'BASE METAS)'!FE489</f>
        <v>0</v>
      </c>
      <c r="BZ487" s="1">
        <f>'BASE METAS)'!FF489</f>
        <v>0</v>
      </c>
      <c r="CA487" s="1">
        <f>'BASE METAS)'!FG489</f>
        <v>0</v>
      </c>
      <c r="CB487" s="1">
        <f>'BASE METAS)'!FH489</f>
        <v>5</v>
      </c>
      <c r="CC487" s="1">
        <f>'BASE METAS)'!FI489</f>
        <v>0</v>
      </c>
      <c r="CD487" s="1">
        <f>'BASE METAS)'!FJ489</f>
        <v>5</v>
      </c>
      <c r="CE487" s="1">
        <f>'BASE METAS)'!FK489</f>
        <v>0</v>
      </c>
      <c r="CF487" s="1">
        <f>'BASE METAS)'!FL489</f>
        <v>0</v>
      </c>
      <c r="CG487" s="1">
        <f>'BASE METAS)'!FM489</f>
        <v>0</v>
      </c>
    </row>
    <row r="488" spans="1:85" ht="38.25" customHeight="1" x14ac:dyDescent="0.2">
      <c r="A488" s="1">
        <f>'BASE METAS)'!A490</f>
        <v>0</v>
      </c>
      <c r="B488" s="7156"/>
      <c r="C488" s="5685"/>
      <c r="D488" s="5685"/>
      <c r="E488" s="7145"/>
      <c r="F488" s="7166"/>
      <c r="G488" s="7166"/>
      <c r="H488" s="5707"/>
      <c r="I488" s="5707"/>
      <c r="J488" s="5707"/>
      <c r="K488" s="5707"/>
      <c r="L488" s="5707"/>
      <c r="M488" s="5707"/>
      <c r="N488" s="5698"/>
      <c r="O488" s="5707"/>
      <c r="P488" s="7107"/>
      <c r="Q488" s="5698"/>
      <c r="R488" s="5707"/>
      <c r="S488" s="5698"/>
      <c r="T488" s="5707"/>
      <c r="U488" s="7730"/>
      <c r="V488" s="5698"/>
      <c r="W488" s="5695"/>
      <c r="X488" s="7145"/>
      <c r="Y488" s="705">
        <f>'BASE METAS)'!Y490</f>
        <v>4</v>
      </c>
      <c r="Z488" s="707" t="str">
        <f>'BASE METAS)'!Z490</f>
        <v xml:space="preserve">PREMIO NACIONAL DE POESÍA </v>
      </c>
      <c r="AA488" s="223" t="str">
        <f>'BASE METAS)'!AA490</f>
        <v xml:space="preserve">EVENTO </v>
      </c>
      <c r="AB488" s="460">
        <f>'BASE METAS)'!AB490</f>
        <v>1</v>
      </c>
      <c r="AC488" s="238">
        <f>'BASE METAS)'!AC490</f>
        <v>0</v>
      </c>
      <c r="AD488" s="544">
        <f>'BASE METAS)'!AD490</f>
        <v>0</v>
      </c>
      <c r="AE488" s="238">
        <f>'BASE METAS)'!AE490</f>
        <v>0</v>
      </c>
      <c r="AF488" s="544">
        <f>'BASE METAS)'!AF490</f>
        <v>0</v>
      </c>
      <c r="AG488" s="238">
        <f>'BASE METAS)'!AG490</f>
        <v>0</v>
      </c>
      <c r="AH488" s="544">
        <f>'BASE METAS)'!AH490</f>
        <v>0</v>
      </c>
      <c r="AI488" s="238">
        <f>'BASE METAS)'!AI490</f>
        <v>1</v>
      </c>
      <c r="AJ488" s="545">
        <f>'BASE METAS)'!AJ490</f>
        <v>1</v>
      </c>
      <c r="AK488" s="946">
        <f>'BASE METAS)'!AK490</f>
        <v>1</v>
      </c>
      <c r="AL488" s="990">
        <f>'BASE METAS)'!AL490</f>
        <v>4</v>
      </c>
      <c r="AM488" s="959" t="str">
        <f>'BASE METAS)'!AM490</f>
        <v xml:space="preserve">PREMIO NACIONAL DE POESÍA                                                                                         </v>
      </c>
      <c r="AN488" s="959" t="str">
        <f>'BASE METAS)'!AN490</f>
        <v xml:space="preserve"> MIDE EL NÚMERO DE EVENTOS REALIZADOS </v>
      </c>
      <c r="AO488" s="970" t="str">
        <f>'BASE METAS)'!AU490</f>
        <v>DESEMPEÑO</v>
      </c>
      <c r="AP488" s="970" t="str">
        <f>'BASE METAS)'!AO490</f>
        <v>NÚMERO DE EVENTOS REALIZADOS</v>
      </c>
      <c r="AQ488" s="970" t="str">
        <f>'BASE METAS)'!AP490</f>
        <v xml:space="preserve">   NÚMERO DE EVENTOS PROGRAMADOS</v>
      </c>
      <c r="AR488" s="970">
        <f>'BASE METAS)'!AQ490</f>
        <v>100</v>
      </c>
      <c r="AS488" s="970" t="str">
        <f>'BASE METAS)'!AR490</f>
        <v>EVENTO</v>
      </c>
      <c r="AT488" s="1018" t="str">
        <f>'BASE METAS)'!AS490</f>
        <v>EFICACIA</v>
      </c>
      <c r="AU488" s="1483">
        <f>'BASE METAS)'!BO490</f>
        <v>0</v>
      </c>
      <c r="AV488" s="1">
        <f>'BASE METAS)'!BQ490</f>
        <v>1</v>
      </c>
      <c r="AW488" s="996">
        <f>'BASE METAS)'!BR490</f>
        <v>0</v>
      </c>
      <c r="AX488" s="948">
        <f>'BASE METAS)'!BS490</f>
        <v>0</v>
      </c>
      <c r="AY488" s="948">
        <f>'BASE METAS)'!BT490</f>
        <v>0</v>
      </c>
      <c r="AZ488" s="1352">
        <f>'BASE METAS)'!BU490</f>
        <v>0</v>
      </c>
      <c r="BA488" s="941" t="e">
        <f>'BASE METAS)'!BV490</f>
        <v>#DIV/0!</v>
      </c>
      <c r="BB488" s="941">
        <f>'BASE METAS)'!BW490</f>
        <v>0</v>
      </c>
      <c r="BC488" s="941">
        <f>'BASE METAS)'!BX490</f>
        <v>1</v>
      </c>
      <c r="BD488" s="941">
        <f>'BASE METAS)'!BY490</f>
        <v>0</v>
      </c>
      <c r="BE488" s="941">
        <f>'BASE METAS)'!CG490</f>
        <v>0</v>
      </c>
      <c r="BF488" s="1352">
        <f>'BASE METAS)'!CJ490</f>
        <v>0</v>
      </c>
      <c r="BG488" s="1352">
        <f>'BASE METAS)'!CK490</f>
        <v>0</v>
      </c>
      <c r="BH488" s="1352">
        <f>'BASE METAS)'!CL490</f>
        <v>0</v>
      </c>
      <c r="BI488" s="1">
        <f>'BASE METAS)'!CM490</f>
        <v>0</v>
      </c>
      <c r="BJ488" s="1">
        <f>'BASE METAS)'!CN490</f>
        <v>0</v>
      </c>
      <c r="BK488" s="1">
        <f>'BASE METAS)'!CO490</f>
        <v>0</v>
      </c>
      <c r="BL488" s="1">
        <f>'BASE METAS)'!CP490</f>
        <v>0</v>
      </c>
      <c r="BM488" s="1">
        <f>'BASE METAS)'!CQ490</f>
        <v>0</v>
      </c>
      <c r="BN488" s="1">
        <f>'BASE METAS)'!CR490</f>
        <v>0</v>
      </c>
      <c r="BO488" s="1">
        <f>'BASE METAS)'!CS490</f>
        <v>0</v>
      </c>
      <c r="BP488" s="1">
        <f>'BASE METAS)'!CT490</f>
        <v>0</v>
      </c>
      <c r="BQ488" s="1">
        <f>'BASE METAS)'!CU490</f>
        <v>0</v>
      </c>
      <c r="BR488" s="1">
        <f>'BASE METAS)'!CV490</f>
        <v>0</v>
      </c>
      <c r="BS488" s="1">
        <f>'BASE METAS)'!CW490</f>
        <v>0</v>
      </c>
      <c r="BT488" s="1">
        <f>'BASE METAS)'!CX490</f>
        <v>0</v>
      </c>
      <c r="BU488" s="1">
        <f>'BASE METAS)'!FA490</f>
        <v>1</v>
      </c>
      <c r="BV488" s="1">
        <f>'BASE METAS)'!FB490</f>
        <v>0</v>
      </c>
      <c r="BW488" s="1">
        <f>'BASE METAS)'!FC490</f>
        <v>0</v>
      </c>
      <c r="BX488" s="1">
        <f>'BASE METAS)'!FD490</f>
        <v>0</v>
      </c>
      <c r="BY488" s="1">
        <f>'BASE METAS)'!FE490</f>
        <v>0</v>
      </c>
      <c r="BZ488" s="1">
        <f>'BASE METAS)'!FF490</f>
        <v>0</v>
      </c>
      <c r="CA488" s="1">
        <f>'BASE METAS)'!FG490</f>
        <v>0</v>
      </c>
      <c r="CB488" s="1">
        <f>'BASE METAS)'!FH490</f>
        <v>1</v>
      </c>
      <c r="CC488" s="1">
        <f>'BASE METAS)'!FI490</f>
        <v>0</v>
      </c>
      <c r="CD488" s="1">
        <f>'BASE METAS)'!FJ490</f>
        <v>1</v>
      </c>
      <c r="CE488" s="1">
        <f>'BASE METAS)'!FK490</f>
        <v>0</v>
      </c>
      <c r="CF488" s="1">
        <f>'BASE METAS)'!FL490</f>
        <v>0</v>
      </c>
      <c r="CG488" s="1">
        <f>'BASE METAS)'!FM490</f>
        <v>0</v>
      </c>
    </row>
    <row r="489" spans="1:85" ht="51" customHeight="1" x14ac:dyDescent="0.25">
      <c r="A489" s="1">
        <f>'BASE METAS)'!A491</f>
        <v>0</v>
      </c>
      <c r="B489" s="7156"/>
      <c r="C489" s="5685"/>
      <c r="D489" s="5685"/>
      <c r="E489" s="7145"/>
      <c r="F489" s="7166"/>
      <c r="G489" s="7166"/>
      <c r="H489" s="5707"/>
      <c r="I489" s="5707"/>
      <c r="J489" s="5707"/>
      <c r="K489" s="5707"/>
      <c r="L489" s="5707"/>
      <c r="M489" s="5707"/>
      <c r="N489" s="5698"/>
      <c r="O489" s="5707"/>
      <c r="P489" s="7107"/>
      <c r="Q489" s="5698"/>
      <c r="R489" s="5707"/>
      <c r="S489" s="5698"/>
      <c r="T489" s="5707"/>
      <c r="U489" s="7730"/>
      <c r="V489" s="5698"/>
      <c r="W489" s="5695"/>
      <c r="X489" s="7145"/>
      <c r="Y489" s="705">
        <f>'BASE METAS)'!Y491</f>
        <v>5</v>
      </c>
      <c r="Z489" s="707" t="str">
        <f>'BASE METAS)'!Z491</f>
        <v>EQUIPAMIENTO BIBLIOTECAS PÚBLICAS MUNICIPALES</v>
      </c>
      <c r="AA489" s="224" t="str">
        <f>'BASE METAS)'!AA491</f>
        <v>EQUIPAMIENTO</v>
      </c>
      <c r="AB489" s="460">
        <f>'BASE METAS)'!AB491</f>
        <v>5</v>
      </c>
      <c r="AC489" s="238">
        <f>'BASE METAS)'!AC491</f>
        <v>0</v>
      </c>
      <c r="AD489" s="544">
        <f>'BASE METAS)'!AD491</f>
        <v>0</v>
      </c>
      <c r="AE489" s="238">
        <f>'BASE METAS)'!AE491</f>
        <v>5</v>
      </c>
      <c r="AF489" s="544">
        <f>'BASE METAS)'!AF491</f>
        <v>1</v>
      </c>
      <c r="AG489" s="238">
        <f>'BASE METAS)'!AG491</f>
        <v>0</v>
      </c>
      <c r="AH489" s="544">
        <f>'BASE METAS)'!AH491</f>
        <v>0</v>
      </c>
      <c r="AI489" s="238">
        <f>'BASE METAS)'!AI491</f>
        <v>0</v>
      </c>
      <c r="AJ489" s="545">
        <f>'BASE METAS)'!AJ491</f>
        <v>0</v>
      </c>
      <c r="AK489" s="946">
        <f>'BASE METAS)'!AK491</f>
        <v>1</v>
      </c>
      <c r="AL489" s="990">
        <f>'BASE METAS)'!AL491</f>
        <v>5</v>
      </c>
      <c r="AM489" s="959" t="str">
        <f>'BASE METAS)'!AM491</f>
        <v xml:space="preserve">EQUIPAMIENTO DE BIBLIOTECAS                                              </v>
      </c>
      <c r="AN489" s="959" t="str">
        <f>'BASE METAS)'!AN491</f>
        <v xml:space="preserve">MIDE EL NÚMERO DE BIBLIOTECAS EQUIPADAS </v>
      </c>
      <c r="AO489" s="970" t="str">
        <f>'BASE METAS)'!AU491</f>
        <v>DESEMPEÑO</v>
      </c>
      <c r="AP489" s="970" t="str">
        <f>'BASE METAS)'!AO491</f>
        <v>NÚMERO DE BIBLIOTECAS EQUIPADAS</v>
      </c>
      <c r="AQ489" s="970" t="str">
        <f>'BASE METAS)'!AP491</f>
        <v xml:space="preserve">   NÚMERO DE BIBLIOTECAS PROGRAMADAS PARA EQUIPAR </v>
      </c>
      <c r="AR489" s="970">
        <f>'BASE METAS)'!AQ491</f>
        <v>100</v>
      </c>
      <c r="AS489" s="970" t="str">
        <f>'BASE METAS)'!AR491</f>
        <v>EQUIPAMIENTO</v>
      </c>
      <c r="AT489" s="1018" t="str">
        <f>'BASE METAS)'!AS491</f>
        <v>CALIDAD</v>
      </c>
      <c r="AU489" s="1483">
        <f>'BASE METAS)'!BO491</f>
        <v>0</v>
      </c>
      <c r="AV489" s="1">
        <f>'BASE METAS)'!BQ491</f>
        <v>5</v>
      </c>
      <c r="AW489" s="1352">
        <f>'BASE METAS)'!BR491</f>
        <v>0</v>
      </c>
      <c r="AX489" s="1352">
        <f>'BASE METAS)'!BS491</f>
        <v>5</v>
      </c>
      <c r="AY489" s="1352">
        <f>'BASE METAS)'!BT491</f>
        <v>3</v>
      </c>
      <c r="AZ489" s="1352">
        <f>'BASE METAS)'!BU491</f>
        <v>2</v>
      </c>
      <c r="BA489" s="1135">
        <f>'BASE METAS)'!BV491</f>
        <v>0.6</v>
      </c>
      <c r="BB489" s="1135">
        <f>'BASE METAS)'!BW491</f>
        <v>3</v>
      </c>
      <c r="BC489" s="1135">
        <f>'BASE METAS)'!BX491</f>
        <v>2</v>
      </c>
      <c r="BD489" s="1135">
        <f>'BASE METAS)'!BY491</f>
        <v>0.6</v>
      </c>
      <c r="BE489" s="1135">
        <f>'BASE METAS)'!CG491</f>
        <v>0</v>
      </c>
      <c r="BF489" s="1352">
        <f>'BASE METAS)'!CJ491</f>
        <v>0</v>
      </c>
      <c r="BG489" s="1352">
        <f>'BASE METAS)'!CK491</f>
        <v>0</v>
      </c>
      <c r="BH489" s="1352">
        <f>'BASE METAS)'!CL491</f>
        <v>0</v>
      </c>
      <c r="BI489" s="1">
        <f>'BASE METAS)'!CM491</f>
        <v>0</v>
      </c>
      <c r="BJ489" s="1">
        <f>'BASE METAS)'!CN491</f>
        <v>0</v>
      </c>
      <c r="BK489" s="1">
        <f>'BASE METAS)'!CO491</f>
        <v>0</v>
      </c>
      <c r="BL489" s="1">
        <f>'BASE METAS)'!CP491</f>
        <v>0</v>
      </c>
      <c r="BM489" s="1">
        <f>'BASE METAS)'!CQ491</f>
        <v>0</v>
      </c>
      <c r="BN489" s="1">
        <f>'BASE METAS)'!CR491</f>
        <v>0</v>
      </c>
      <c r="BO489" s="1">
        <f>'BASE METAS)'!CS491</f>
        <v>0</v>
      </c>
      <c r="BP489" s="1">
        <f>'BASE METAS)'!CT491</f>
        <v>0</v>
      </c>
      <c r="BQ489" s="1">
        <f>'BASE METAS)'!CU491</f>
        <v>0</v>
      </c>
      <c r="BR489" s="1">
        <f>'BASE METAS)'!CV491</f>
        <v>0</v>
      </c>
      <c r="BS489" s="1">
        <f>'BASE METAS)'!CW491</f>
        <v>0</v>
      </c>
      <c r="BT489" s="1">
        <f>'BASE METAS)'!CX491</f>
        <v>0</v>
      </c>
      <c r="BU489" s="1">
        <f>'BASE METAS)'!FA491</f>
        <v>5</v>
      </c>
      <c r="BV489" s="1">
        <f>'BASE METAS)'!FB491</f>
        <v>0</v>
      </c>
      <c r="BW489" s="1">
        <f>'BASE METAS)'!FC491</f>
        <v>0</v>
      </c>
      <c r="BX489" s="1">
        <f>'BASE METAS)'!FD491</f>
        <v>0</v>
      </c>
      <c r="BY489" s="1">
        <f>'BASE METAS)'!FE491</f>
        <v>0</v>
      </c>
      <c r="BZ489" s="1">
        <f>'BASE METAS)'!FF491</f>
        <v>0</v>
      </c>
      <c r="CA489" s="1">
        <f>'BASE METAS)'!FG491</f>
        <v>0</v>
      </c>
      <c r="CB489" s="1">
        <f>'BASE METAS)'!FH491</f>
        <v>5</v>
      </c>
      <c r="CC489" s="1">
        <f>'BASE METAS)'!FI491</f>
        <v>0</v>
      </c>
      <c r="CD489" s="1">
        <f>'BASE METAS)'!FJ491</f>
        <v>5</v>
      </c>
      <c r="CE489" s="1">
        <f>'BASE METAS)'!FK491</f>
        <v>0</v>
      </c>
      <c r="CF489" s="1">
        <f>'BASE METAS)'!FL491</f>
        <v>0</v>
      </c>
      <c r="CG489" s="1">
        <f>'BASE METAS)'!FM491</f>
        <v>0</v>
      </c>
    </row>
    <row r="490" spans="1:85" ht="38.25" customHeight="1" x14ac:dyDescent="0.25">
      <c r="A490" s="1">
        <f>'BASE METAS)'!A492</f>
        <v>0</v>
      </c>
      <c r="B490" s="7156"/>
      <c r="C490" s="5685"/>
      <c r="D490" s="5685"/>
      <c r="E490" s="7145"/>
      <c r="F490" s="7166"/>
      <c r="G490" s="7166"/>
      <c r="H490" s="5707"/>
      <c r="I490" s="5707"/>
      <c r="J490" s="5707"/>
      <c r="K490" s="5707"/>
      <c r="L490" s="5707"/>
      <c r="M490" s="5707"/>
      <c r="N490" s="5698"/>
      <c r="O490" s="5707"/>
      <c r="P490" s="7107"/>
      <c r="Q490" s="5698"/>
      <c r="R490" s="5707"/>
      <c r="S490" s="5698"/>
      <c r="T490" s="5707"/>
      <c r="U490" s="7730"/>
      <c r="V490" s="5698"/>
      <c r="W490" s="5695"/>
      <c r="X490" s="7145"/>
      <c r="Y490" s="705">
        <f>'BASE METAS)'!Y492</f>
        <v>6</v>
      </c>
      <c r="Z490" s="707" t="str">
        <f>'BASE METAS)'!Z492</f>
        <v>CURSOS DE VERANO</v>
      </c>
      <c r="AA490" s="223" t="str">
        <f>'BASE METAS)'!AA492</f>
        <v>CURSO</v>
      </c>
      <c r="AB490" s="460">
        <f>'BASE METAS)'!AB492</f>
        <v>24</v>
      </c>
      <c r="AC490" s="238">
        <f>'BASE METAS)'!AC492</f>
        <v>0</v>
      </c>
      <c r="AD490" s="544">
        <f>'BASE METAS)'!AD492</f>
        <v>0</v>
      </c>
      <c r="AE490" s="238">
        <f>'BASE METAS)'!AE492</f>
        <v>0</v>
      </c>
      <c r="AF490" s="544">
        <f>'BASE METAS)'!AF492</f>
        <v>0</v>
      </c>
      <c r="AG490" s="238">
        <f>'BASE METAS)'!AG492</f>
        <v>24</v>
      </c>
      <c r="AH490" s="577">
        <f>'BASE METAS)'!AH492</f>
        <v>1</v>
      </c>
      <c r="AI490" s="238">
        <f>'BASE METAS)'!AI492</f>
        <v>0</v>
      </c>
      <c r="AJ490" s="577">
        <f>'BASE METAS)'!AJ492</f>
        <v>0</v>
      </c>
      <c r="AK490" s="946">
        <f>'BASE METAS)'!AK492</f>
        <v>1</v>
      </c>
      <c r="AL490" s="990">
        <f>'BASE METAS)'!AL492</f>
        <v>6</v>
      </c>
      <c r="AM490" s="959" t="str">
        <f>'BASE METAS)'!AM492</f>
        <v xml:space="preserve">CURSOS DE VERANO                                                               </v>
      </c>
      <c r="AN490" s="959" t="str">
        <f>'BASE METAS)'!AN492</f>
        <v xml:space="preserve">MIDE EL NÚMERO DE CURSOS DE VERANO  </v>
      </c>
      <c r="AO490" s="970" t="str">
        <f>'BASE METAS)'!AU492</f>
        <v>DESEMPEÑO</v>
      </c>
      <c r="AP490" s="970" t="str">
        <f>'BASE METAS)'!AO492</f>
        <v>NÚMERO DE CURSOS DE VERANO REALIZADOS</v>
      </c>
      <c r="AQ490" s="970" t="str">
        <f>'BASE METAS)'!AP492</f>
        <v xml:space="preserve">   NÚMERO DE CURSOS DE VERANO PROGRAMADOS </v>
      </c>
      <c r="AR490" s="970">
        <f>'BASE METAS)'!AQ492</f>
        <v>100</v>
      </c>
      <c r="AS490" s="970" t="str">
        <f>'BASE METAS)'!AR492</f>
        <v>CURSO</v>
      </c>
      <c r="AT490" s="1018" t="str">
        <f>'BASE METAS)'!AS492</f>
        <v>EFICACIA</v>
      </c>
      <c r="AU490" s="1483">
        <f>'BASE METAS)'!BO492</f>
        <v>0</v>
      </c>
      <c r="AV490" s="1">
        <f>'BASE METAS)'!BQ492</f>
        <v>24</v>
      </c>
      <c r="AW490" s="996">
        <f>'BASE METAS)'!BR492</f>
        <v>0</v>
      </c>
      <c r="AX490" s="942">
        <f>'BASE METAS)'!BS492</f>
        <v>0</v>
      </c>
      <c r="AY490" s="942">
        <f>'BASE METAS)'!BT492</f>
        <v>0</v>
      </c>
      <c r="AZ490" s="1352">
        <f>'BASE METAS)'!BU492</f>
        <v>0</v>
      </c>
      <c r="BA490" s="941" t="e">
        <f>'BASE METAS)'!BV492</f>
        <v>#DIV/0!</v>
      </c>
      <c r="BB490" s="941">
        <f>'BASE METAS)'!BW492</f>
        <v>0</v>
      </c>
      <c r="BC490" s="941">
        <f>'BASE METAS)'!BX492</f>
        <v>24</v>
      </c>
      <c r="BD490" s="941">
        <f>'BASE METAS)'!BY492</f>
        <v>0</v>
      </c>
      <c r="BE490" s="941">
        <f>'BASE METAS)'!CG492</f>
        <v>0</v>
      </c>
      <c r="BF490" s="1352">
        <f>'BASE METAS)'!CJ492</f>
        <v>0</v>
      </c>
      <c r="BG490" s="1352">
        <f>'BASE METAS)'!CK492</f>
        <v>0</v>
      </c>
      <c r="BH490" s="1352">
        <f>'BASE METAS)'!CL492</f>
        <v>0</v>
      </c>
      <c r="BI490" s="1">
        <f>'BASE METAS)'!CM492</f>
        <v>0</v>
      </c>
      <c r="BJ490" s="1">
        <f>'BASE METAS)'!CN492</f>
        <v>0</v>
      </c>
      <c r="BK490" s="1">
        <f>'BASE METAS)'!CO492</f>
        <v>0</v>
      </c>
      <c r="BL490" s="1">
        <f>'BASE METAS)'!CP492</f>
        <v>0</v>
      </c>
      <c r="BM490" s="1">
        <f>'BASE METAS)'!CQ492</f>
        <v>0</v>
      </c>
      <c r="BN490" s="1">
        <f>'BASE METAS)'!CR492</f>
        <v>0</v>
      </c>
      <c r="BO490" s="1">
        <f>'BASE METAS)'!CS492</f>
        <v>0</v>
      </c>
      <c r="BP490" s="1">
        <f>'BASE METAS)'!CT492</f>
        <v>0</v>
      </c>
      <c r="BQ490" s="1">
        <f>'BASE METAS)'!CU492</f>
        <v>0</v>
      </c>
      <c r="BR490" s="1">
        <f>'BASE METAS)'!CV492</f>
        <v>0</v>
      </c>
      <c r="BS490" s="1">
        <f>'BASE METAS)'!CW492</f>
        <v>0</v>
      </c>
      <c r="BT490" s="1">
        <f>'BASE METAS)'!CX492</f>
        <v>0</v>
      </c>
      <c r="BU490" s="1">
        <f>'BASE METAS)'!FA492</f>
        <v>24</v>
      </c>
      <c r="BV490" s="1">
        <f>'BASE METAS)'!FB492</f>
        <v>0</v>
      </c>
      <c r="BW490" s="1">
        <f>'BASE METAS)'!FC492</f>
        <v>0</v>
      </c>
      <c r="BX490" s="1">
        <f>'BASE METAS)'!FD492</f>
        <v>0</v>
      </c>
      <c r="BY490" s="1">
        <f>'BASE METAS)'!FE492</f>
        <v>0</v>
      </c>
      <c r="BZ490" s="1">
        <f>'BASE METAS)'!FF492</f>
        <v>0</v>
      </c>
      <c r="CA490" s="1">
        <f>'BASE METAS)'!FG492</f>
        <v>0</v>
      </c>
      <c r="CB490" s="1">
        <f>'BASE METAS)'!FH492</f>
        <v>24</v>
      </c>
      <c r="CC490" s="1">
        <f>'BASE METAS)'!FI492</f>
        <v>0</v>
      </c>
      <c r="CD490" s="1">
        <f>'BASE METAS)'!FJ492</f>
        <v>24</v>
      </c>
      <c r="CE490" s="1">
        <f>'BASE METAS)'!FK492</f>
        <v>0</v>
      </c>
      <c r="CF490" s="1">
        <f>'BASE METAS)'!FL492</f>
        <v>0</v>
      </c>
      <c r="CG490" s="1">
        <f>'BASE METAS)'!FM492</f>
        <v>0</v>
      </c>
    </row>
    <row r="491" spans="1:85" ht="38.25" customHeight="1" x14ac:dyDescent="0.25">
      <c r="A491" s="1">
        <f>'BASE METAS)'!A493</f>
        <v>0</v>
      </c>
      <c r="B491" s="7156"/>
      <c r="C491" s="5685"/>
      <c r="D491" s="5685"/>
      <c r="E491" s="7145"/>
      <c r="F491" s="7166"/>
      <c r="G491" s="7166"/>
      <c r="H491" s="5707"/>
      <c r="I491" s="5707"/>
      <c r="J491" s="5707"/>
      <c r="K491" s="5707"/>
      <c r="L491" s="5707"/>
      <c r="M491" s="5707"/>
      <c r="N491" s="5698"/>
      <c r="O491" s="5707"/>
      <c r="P491" s="7107"/>
      <c r="Q491" s="5698"/>
      <c r="R491" s="5707"/>
      <c r="S491" s="5698"/>
      <c r="T491" s="5707"/>
      <c r="U491" s="7730"/>
      <c r="V491" s="5698"/>
      <c r="W491" s="5695"/>
      <c r="X491" s="7145"/>
      <c r="Y491" s="705">
        <f>'BASE METAS)'!Y493</f>
        <v>7</v>
      </c>
      <c r="Z491" s="707" t="str">
        <f>'BASE METAS)'!Z493</f>
        <v>FERIA DEL LIBRO</v>
      </c>
      <c r="AA491" s="223" t="str">
        <f>'BASE METAS)'!AA493</f>
        <v>EVENTO</v>
      </c>
      <c r="AB491" s="460">
        <f>'BASE METAS)'!AB493</f>
        <v>1</v>
      </c>
      <c r="AC491" s="238">
        <f>'BASE METAS)'!AC493</f>
        <v>0</v>
      </c>
      <c r="AD491" s="544">
        <f>'BASE METAS)'!AD493</f>
        <v>0</v>
      </c>
      <c r="AE491" s="238">
        <f>'BASE METAS)'!AE493</f>
        <v>1</v>
      </c>
      <c r="AF491" s="544">
        <f>'BASE METAS)'!AF493</f>
        <v>1</v>
      </c>
      <c r="AG491" s="238">
        <f>'BASE METAS)'!AG493</f>
        <v>0</v>
      </c>
      <c r="AH491" s="577">
        <f>'BASE METAS)'!AH493</f>
        <v>0</v>
      </c>
      <c r="AI491" s="238">
        <f>'BASE METAS)'!AI493</f>
        <v>0</v>
      </c>
      <c r="AJ491" s="577">
        <f>'BASE METAS)'!AJ493</f>
        <v>0</v>
      </c>
      <c r="AK491" s="946">
        <f>'BASE METAS)'!AK493</f>
        <v>1</v>
      </c>
      <c r="AL491" s="990">
        <f>'BASE METAS)'!AL493</f>
        <v>7</v>
      </c>
      <c r="AM491" s="959" t="str">
        <f>'BASE METAS)'!AM493</f>
        <v xml:space="preserve">FERIA DEL LIBRO                                                                        </v>
      </c>
      <c r="AN491" s="959" t="str">
        <f>'BASE METAS)'!AN493</f>
        <v xml:space="preserve">MIDE EL NÚMERO DE EVENTOS REALIZADOS </v>
      </c>
      <c r="AO491" s="970" t="str">
        <f>'BASE METAS)'!AU493</f>
        <v>DESEMPEÑO</v>
      </c>
      <c r="AP491" s="970" t="str">
        <f>'BASE METAS)'!AO493</f>
        <v>NÚMERO DE EVENTOS REALIZADOS</v>
      </c>
      <c r="AQ491" s="970" t="str">
        <f>'BASE METAS)'!AP493</f>
        <v xml:space="preserve">   NÚMERO DE EVENTOS PROGRAMADOS</v>
      </c>
      <c r="AR491" s="970">
        <f>'BASE METAS)'!AQ493</f>
        <v>100</v>
      </c>
      <c r="AS491" s="970" t="str">
        <f>'BASE METAS)'!AR493</f>
        <v>EVENTO</v>
      </c>
      <c r="AT491" s="1018" t="str">
        <f>'BASE METAS)'!AS493</f>
        <v>EFICACIA</v>
      </c>
      <c r="AU491" s="1483">
        <f>'BASE METAS)'!BO493</f>
        <v>0</v>
      </c>
      <c r="AV491" s="1">
        <f>'BASE METAS)'!BQ493</f>
        <v>1</v>
      </c>
      <c r="AW491" s="1352">
        <f>'BASE METAS)'!BR493</f>
        <v>0</v>
      </c>
      <c r="AX491" s="1352">
        <f>'BASE METAS)'!BS493</f>
        <v>1</v>
      </c>
      <c r="AY491" s="1352">
        <f>'BASE METAS)'!BT493</f>
        <v>1</v>
      </c>
      <c r="AZ491" s="1352">
        <f>'BASE METAS)'!BU493</f>
        <v>0</v>
      </c>
      <c r="BA491" s="1135">
        <f>'BASE METAS)'!BV493</f>
        <v>1</v>
      </c>
      <c r="BB491" s="1135">
        <f>'BASE METAS)'!BW493</f>
        <v>1</v>
      </c>
      <c r="BC491" s="1135">
        <f>'BASE METAS)'!BX493</f>
        <v>0</v>
      </c>
      <c r="BD491" s="1135">
        <f>'BASE METAS)'!BY493</f>
        <v>1</v>
      </c>
      <c r="BE491" s="1135">
        <f>'BASE METAS)'!CG493</f>
        <v>0</v>
      </c>
      <c r="BF491" s="1352">
        <f>'BASE METAS)'!CJ493</f>
        <v>0</v>
      </c>
      <c r="BG491" s="1352">
        <f>'BASE METAS)'!CK493</f>
        <v>0</v>
      </c>
      <c r="BH491" s="1352">
        <f>'BASE METAS)'!CL493</f>
        <v>0</v>
      </c>
      <c r="BI491" s="1">
        <f>'BASE METAS)'!CM493</f>
        <v>0</v>
      </c>
      <c r="BJ491" s="1">
        <f>'BASE METAS)'!CN493</f>
        <v>0</v>
      </c>
      <c r="BK491" s="1">
        <f>'BASE METAS)'!CO493</f>
        <v>0</v>
      </c>
      <c r="BL491" s="1">
        <f>'BASE METAS)'!CP493</f>
        <v>0</v>
      </c>
      <c r="BM491" s="1">
        <f>'BASE METAS)'!CQ493</f>
        <v>0</v>
      </c>
      <c r="BN491" s="1">
        <f>'BASE METAS)'!CR493</f>
        <v>0</v>
      </c>
      <c r="BO491" s="1">
        <f>'BASE METAS)'!CS493</f>
        <v>0</v>
      </c>
      <c r="BP491" s="1">
        <f>'BASE METAS)'!CT493</f>
        <v>0</v>
      </c>
      <c r="BQ491" s="1">
        <f>'BASE METAS)'!CU493</f>
        <v>0</v>
      </c>
      <c r="BR491" s="1">
        <f>'BASE METAS)'!CV493</f>
        <v>0</v>
      </c>
      <c r="BS491" s="1">
        <f>'BASE METAS)'!CW493</f>
        <v>0</v>
      </c>
      <c r="BT491" s="1">
        <f>'BASE METAS)'!CX493</f>
        <v>0</v>
      </c>
      <c r="BU491" s="1">
        <f>'BASE METAS)'!FA493</f>
        <v>1</v>
      </c>
      <c r="BV491" s="1">
        <f>'BASE METAS)'!FB493</f>
        <v>0</v>
      </c>
      <c r="BW491" s="1">
        <f>'BASE METAS)'!FC493</f>
        <v>0</v>
      </c>
      <c r="BX491" s="1">
        <f>'BASE METAS)'!FD493</f>
        <v>0</v>
      </c>
      <c r="BY491" s="1">
        <f>'BASE METAS)'!FE493</f>
        <v>0</v>
      </c>
      <c r="BZ491" s="1">
        <f>'BASE METAS)'!FF493</f>
        <v>0</v>
      </c>
      <c r="CA491" s="1">
        <f>'BASE METAS)'!FG493</f>
        <v>0</v>
      </c>
      <c r="CB491" s="1">
        <f>'BASE METAS)'!FH493</f>
        <v>1</v>
      </c>
      <c r="CC491" s="1">
        <f>'BASE METAS)'!FI493</f>
        <v>0</v>
      </c>
      <c r="CD491" s="1">
        <f>'BASE METAS)'!FJ493</f>
        <v>1</v>
      </c>
      <c r="CE491" s="1">
        <f>'BASE METAS)'!FK493</f>
        <v>0</v>
      </c>
      <c r="CF491" s="1">
        <f>'BASE METAS)'!FL493</f>
        <v>1</v>
      </c>
      <c r="CG491" s="1">
        <f>'BASE METAS)'!FM493</f>
        <v>1</v>
      </c>
    </row>
    <row r="492" spans="1:85" ht="38.25" customHeight="1" x14ac:dyDescent="0.2">
      <c r="A492" s="1">
        <f>'BASE METAS)'!A494</f>
        <v>0</v>
      </c>
      <c r="B492" s="7156"/>
      <c r="C492" s="5686"/>
      <c r="D492" s="5686"/>
      <c r="E492" s="7103"/>
      <c r="F492" s="7167"/>
      <c r="G492" s="7167"/>
      <c r="H492" s="5708"/>
      <c r="I492" s="5708"/>
      <c r="J492" s="5708"/>
      <c r="K492" s="5708"/>
      <c r="L492" s="5708"/>
      <c r="M492" s="5708"/>
      <c r="N492" s="5699"/>
      <c r="O492" s="5708"/>
      <c r="P492" s="7108"/>
      <c r="Q492" s="5699"/>
      <c r="R492" s="5708"/>
      <c r="S492" s="5699"/>
      <c r="T492" s="5708"/>
      <c r="U492" s="7731"/>
      <c r="V492" s="5699"/>
      <c r="W492" s="5696"/>
      <c r="X492" s="7103"/>
      <c r="Y492" s="706">
        <f>'BASE METAS)'!Y494</f>
        <v>8</v>
      </c>
      <c r="Z492" s="708" t="str">
        <f>'BASE METAS)'!Z494</f>
        <v>PARTICIPACIÓN EN LA FERIA DEL LIBRO DEL GOBIERNO DEL ESTADO DE MÉXICO</v>
      </c>
      <c r="AA492" s="227" t="str">
        <f>'BASE METAS)'!AA494</f>
        <v>EVENTO</v>
      </c>
      <c r="AB492" s="420">
        <f>'BASE METAS)'!AB494</f>
        <v>1</v>
      </c>
      <c r="AC492" s="703">
        <f>'BASE METAS)'!AC494</f>
        <v>0</v>
      </c>
      <c r="AD492" s="656">
        <f>'BASE METAS)'!AD494</f>
        <v>0</v>
      </c>
      <c r="AE492" s="703">
        <f>'BASE METAS)'!AE494</f>
        <v>1</v>
      </c>
      <c r="AF492" s="656">
        <f>'BASE METAS)'!AF494</f>
        <v>1</v>
      </c>
      <c r="AG492" s="703">
        <f>'BASE METAS)'!AG494</f>
        <v>0</v>
      </c>
      <c r="AH492" s="656">
        <f>'BASE METAS)'!AH494</f>
        <v>0</v>
      </c>
      <c r="AI492" s="703">
        <f>'BASE METAS)'!AI494</f>
        <v>0</v>
      </c>
      <c r="AJ492" s="656">
        <f>'BASE METAS)'!AJ494</f>
        <v>0</v>
      </c>
      <c r="AK492" s="946">
        <f>'BASE METAS)'!AK494</f>
        <v>1</v>
      </c>
      <c r="AL492" s="990">
        <f>'BASE METAS)'!AL494</f>
        <v>8</v>
      </c>
      <c r="AM492" s="959" t="str">
        <f>'BASE METAS)'!AM494</f>
        <v xml:space="preserve">FERIA DEL LIBRO DEL GOBIERNO DEL ESTADO DE MÉXICO                                                                                       </v>
      </c>
      <c r="AN492" s="959" t="str">
        <f>'BASE METAS)'!AN494</f>
        <v xml:space="preserve">MIDE EL NÚMERO DE EVENTOS REALIZADOS </v>
      </c>
      <c r="AO492" s="970" t="str">
        <f>'BASE METAS)'!AU494</f>
        <v>DESEMPEÑO</v>
      </c>
      <c r="AP492" s="970" t="str">
        <f>'BASE METAS)'!AO494</f>
        <v>NÚMERO DE EVENTOS REALIZADOS</v>
      </c>
      <c r="AQ492" s="970" t="str">
        <f>'BASE METAS)'!AP494</f>
        <v xml:space="preserve">   NÚMERO DE EVENTOS PROGRAMADOS</v>
      </c>
      <c r="AR492" s="970">
        <f>'BASE METAS)'!AQ494</f>
        <v>100</v>
      </c>
      <c r="AS492" s="970" t="str">
        <f>'BASE METAS)'!AR494</f>
        <v>EVENTO</v>
      </c>
      <c r="AT492" s="1018" t="str">
        <f>'BASE METAS)'!AS494</f>
        <v>EFICACIA</v>
      </c>
      <c r="AU492" s="1483">
        <f>'BASE METAS)'!BO494</f>
        <v>0</v>
      </c>
      <c r="AV492" s="1">
        <f>'BASE METAS)'!BQ494</f>
        <v>1</v>
      </c>
      <c r="AW492" s="996">
        <f>'BASE METAS)'!BR494</f>
        <v>0</v>
      </c>
      <c r="AX492" s="942">
        <f>'BASE METAS)'!BS494</f>
        <v>1</v>
      </c>
      <c r="AY492" s="942">
        <f>'BASE METAS)'!BT494</f>
        <v>1</v>
      </c>
      <c r="AZ492" s="1352">
        <f>'BASE METAS)'!BU494</f>
        <v>0</v>
      </c>
      <c r="BA492" s="941">
        <f>'BASE METAS)'!BV494</f>
        <v>1</v>
      </c>
      <c r="BB492" s="941">
        <f>'BASE METAS)'!BW494</f>
        <v>1</v>
      </c>
      <c r="BC492" s="941">
        <f>'BASE METAS)'!BX494</f>
        <v>0</v>
      </c>
      <c r="BD492" s="941">
        <f>'BASE METAS)'!BY494</f>
        <v>1</v>
      </c>
      <c r="BE492" s="941">
        <f>'BASE METAS)'!CG494</f>
        <v>0</v>
      </c>
      <c r="BF492" s="987">
        <f>'BASE METAS)'!CJ494</f>
        <v>0</v>
      </c>
      <c r="BG492" s="987">
        <f>'BASE METAS)'!CK494</f>
        <v>0</v>
      </c>
      <c r="BH492" s="1352">
        <f>'BASE METAS)'!CL494</f>
        <v>0</v>
      </c>
      <c r="BI492" s="1">
        <f>'BASE METAS)'!CM494</f>
        <v>0</v>
      </c>
      <c r="BJ492" s="1">
        <f>'BASE METAS)'!CN494</f>
        <v>0</v>
      </c>
      <c r="BK492" s="1">
        <f>'BASE METAS)'!CO494</f>
        <v>0</v>
      </c>
      <c r="BL492" s="1">
        <f>'BASE METAS)'!CP494</f>
        <v>0</v>
      </c>
      <c r="BM492" s="1">
        <f>'BASE METAS)'!CQ494</f>
        <v>0</v>
      </c>
      <c r="BN492" s="1">
        <f>'BASE METAS)'!CR494</f>
        <v>0</v>
      </c>
      <c r="BO492" s="1">
        <f>'BASE METAS)'!CS494</f>
        <v>0</v>
      </c>
      <c r="BP492" s="1">
        <f>'BASE METAS)'!CT494</f>
        <v>0</v>
      </c>
      <c r="BQ492" s="1">
        <f>'BASE METAS)'!CU494</f>
        <v>0</v>
      </c>
      <c r="BR492" s="1">
        <f>'BASE METAS)'!CV494</f>
        <v>0</v>
      </c>
      <c r="BS492" s="1">
        <f>'BASE METAS)'!CW494</f>
        <v>0</v>
      </c>
      <c r="BT492" s="1">
        <f>'BASE METAS)'!CX494</f>
        <v>0</v>
      </c>
      <c r="BU492" s="1">
        <f>'BASE METAS)'!FA494</f>
        <v>1</v>
      </c>
      <c r="BV492" s="1">
        <f>'BASE METAS)'!FB494</f>
        <v>0</v>
      </c>
      <c r="BW492" s="1">
        <f>'BASE METAS)'!FC494</f>
        <v>1</v>
      </c>
      <c r="BX492" s="1">
        <f>'BASE METAS)'!FD494</f>
        <v>1</v>
      </c>
      <c r="BY492" s="1">
        <f>'BASE METAS)'!FE494</f>
        <v>0</v>
      </c>
      <c r="BZ492" s="1">
        <f>'BASE METAS)'!FF494</f>
        <v>0</v>
      </c>
      <c r="CA492" s="1">
        <f>'BASE METAS)'!FG494</f>
        <v>1</v>
      </c>
      <c r="CB492" s="1">
        <f>'BASE METAS)'!FH494</f>
        <v>0</v>
      </c>
      <c r="CC492" s="1">
        <f>'BASE METAS)'!FI494</f>
        <v>1</v>
      </c>
      <c r="CD492" s="1">
        <f>'BASE METAS)'!FJ494</f>
        <v>1</v>
      </c>
      <c r="CE492" s="1">
        <f>'BASE METAS)'!FK494</f>
        <v>0</v>
      </c>
      <c r="CF492" s="1">
        <f>'BASE METAS)'!FL494</f>
        <v>0</v>
      </c>
      <c r="CG492" s="1">
        <f>'BASE METAS)'!FM494</f>
        <v>0</v>
      </c>
    </row>
    <row r="493" spans="1:85" ht="38.25" x14ac:dyDescent="0.2">
      <c r="A493" s="1">
        <f>'BASE METAS)'!A495</f>
        <v>77</v>
      </c>
      <c r="B493" s="7156"/>
      <c r="C493" s="5684">
        <f>'BASE METAS)'!C495</f>
        <v>1704</v>
      </c>
      <c r="D493" s="5684">
        <f>'BASE METAS)'!D495</f>
        <v>5</v>
      </c>
      <c r="E493" s="7102" t="str">
        <f>'BASE METAS)'!E495</f>
        <v>DIFUSIÓN DE LA CULTURA</v>
      </c>
      <c r="F493" s="7165" t="str">
        <f>'BASE METAS)'!F495</f>
        <v>O00</v>
      </c>
      <c r="G493" s="7165" t="str">
        <f>'BASE METAS)'!G495</f>
        <v>150</v>
      </c>
      <c r="H493" s="5706" t="str">
        <f>'BASE METAS)'!H495</f>
        <v>08</v>
      </c>
      <c r="I493" s="5706" t="str">
        <f>'BASE METAS)'!I495</f>
        <v>02</v>
      </c>
      <c r="J493" s="5706" t="str">
        <f>'BASE METAS)'!J495</f>
        <v>02</v>
      </c>
      <c r="K493" s="5706" t="str">
        <f>'BASE METAS)'!K495</f>
        <v>01</v>
      </c>
      <c r="L493" s="5706" t="str">
        <f>'BASE METAS)'!L495</f>
        <v>02</v>
      </c>
      <c r="M493" s="5706" t="str">
        <f>'BASE METAS)'!M495</f>
        <v>101</v>
      </c>
      <c r="N493" s="5697" t="str">
        <f>'BASE METAS)'!N495</f>
        <v>Educación Cultura y Bienestar Social</v>
      </c>
      <c r="O493" s="5706" t="str">
        <f>'BASE METAS)'!O495</f>
        <v>Cultura</v>
      </c>
      <c r="P493" s="7106" t="str">
        <f>'BASE METAS)'!P495</f>
        <v>Educación, cultura y deporte</v>
      </c>
      <c r="Q493" s="5697" t="str">
        <f>'BASE METAS)'!Q495</f>
        <v>Desarrollo cultural</v>
      </c>
      <c r="R493" s="5706" t="str">
        <f>'BASE METAS)'!R495</f>
        <v>Cultura y arte</v>
      </c>
      <c r="S493" s="5697" t="str">
        <f>'BASE METAS)'!S495</f>
        <v>Fomento y difusión de la cultura</v>
      </c>
      <c r="T493" s="5706" t="str">
        <f>'BASE METAS)'!T495</f>
        <v>Difusión de la cultura</v>
      </c>
      <c r="U493" s="7729" t="str">
        <f>'BASE METAS)'!U495</f>
        <v>PROPORCIONAR  EVENTOS CULTURALES, ARTÍSTICOS Y RECREATIVOS A TRAVÉS DE LAS DIFERENTES ACCIONES DEL INSTITUTO MUNICIPAL DE LA CULTURA, PROMOVIENDO Y DIFUNDIENDO LA IGUALDAD, LA CREACIÓN DE PÚBLICO, EL ACCESO A LOS SERVICIOS CULTURALES, ASÍ COMO TAMBIÉN COADYUVAR AL FORTALECIMIENTO DE LA INTEGRACIÓN SOCIAL Y EL ESTÍMULO DE LAS DIVERSAS EXPRESIONES CULTURALES.</v>
      </c>
      <c r="V493" s="5697" t="str">
        <f>'BASE METAS)'!V495</f>
        <v>Tlalnepantla 
Solidario</v>
      </c>
      <c r="W493" s="5694">
        <f>'BASE METAS)'!W495</f>
        <v>23504261.489999998</v>
      </c>
      <c r="X493" s="7102" t="str">
        <f>'BASE METAS)'!X495</f>
        <v>DEPARTAMENTO DE PROMOCIÓN Y EVENTOS CULTURALES</v>
      </c>
      <c r="Y493" s="705">
        <f>'BASE METAS)'!Y495</f>
        <v>1</v>
      </c>
      <c r="Z493" s="710" t="str">
        <f>'BASE METAS)'!Z495</f>
        <v xml:space="preserve">REALIZAR EL PROGRAMA DE DOMINGOS FAMILIARES </v>
      </c>
      <c r="AA493" s="723" t="str">
        <f>'BASE METAS)'!AA495</f>
        <v xml:space="preserve">EVENTO </v>
      </c>
      <c r="AB493" s="727">
        <f>'BASE METAS)'!AB495</f>
        <v>46</v>
      </c>
      <c r="AC493" s="730">
        <f>'BASE METAS)'!AC495</f>
        <v>9</v>
      </c>
      <c r="AD493" s="155">
        <f>'BASE METAS)'!AD495</f>
        <v>0.19565217391304349</v>
      </c>
      <c r="AE493" s="730">
        <f>'BASE METAS)'!AE495</f>
        <v>13</v>
      </c>
      <c r="AF493" s="155">
        <f>'BASE METAS)'!AF495</f>
        <v>0.28260869565217389</v>
      </c>
      <c r="AG493" s="730">
        <f>'BASE METAS)'!AG495</f>
        <v>13</v>
      </c>
      <c r="AH493" s="155">
        <f>'BASE METAS)'!AH495</f>
        <v>0.28260869565217389</v>
      </c>
      <c r="AI493" s="730">
        <f>'BASE METAS)'!AI495</f>
        <v>11</v>
      </c>
      <c r="AJ493" s="156">
        <f>'BASE METAS)'!AJ495</f>
        <v>0.2391304347826087</v>
      </c>
      <c r="AK493" s="946">
        <f>'BASE METAS)'!AK495</f>
        <v>1</v>
      </c>
      <c r="AL493" s="1129">
        <f>'BASE METAS)'!AL495</f>
        <v>1</v>
      </c>
      <c r="AM493" s="1134" t="str">
        <f>'BASE METAS)'!AM495</f>
        <v xml:space="preserve">DOMINGOS FAMILIARES                                                                                                              </v>
      </c>
      <c r="AN493" s="1130" t="str">
        <f>'BASE METAS)'!AN495</f>
        <v xml:space="preserve"> MIDE EL NÚMERO DE DOMINGOS FAMILIARES </v>
      </c>
      <c r="AO493" s="970" t="str">
        <f>'BASE METAS)'!AU495</f>
        <v>DESEMPEÑO</v>
      </c>
      <c r="AP493" s="1126" t="str">
        <f>'BASE METAS)'!AO495</f>
        <v>NÚMERO DE EVENTOS REALIZADOS</v>
      </c>
      <c r="AQ493" s="1131" t="str">
        <f>'BASE METAS)'!AP495</f>
        <v xml:space="preserve">NÚMERO DE EVENTOS PROGRAMADOS                                                       </v>
      </c>
      <c r="AR493" s="970">
        <f>'BASE METAS)'!AQ495</f>
        <v>100</v>
      </c>
      <c r="AS493" s="1126" t="str">
        <f>'BASE METAS)'!AR495</f>
        <v xml:space="preserve">EVENTO </v>
      </c>
      <c r="AT493" s="1184" t="str">
        <f>'BASE METAS)'!AS495</f>
        <v>EFICACIA</v>
      </c>
      <c r="AU493" s="1483">
        <f>'BASE METAS)'!BO495</f>
        <v>0</v>
      </c>
      <c r="AV493" s="1352">
        <f>'BASE METAS)'!BQ495</f>
        <v>46</v>
      </c>
      <c r="AW493" s="1352">
        <f>'BASE METAS)'!BR495</f>
        <v>0</v>
      </c>
      <c r="AX493" s="1352">
        <f>'BASE METAS)'!BS495</f>
        <v>13</v>
      </c>
      <c r="AY493" s="1352">
        <f>'BASE METAS)'!BT495</f>
        <v>13</v>
      </c>
      <c r="AZ493" s="1352">
        <f>'BASE METAS)'!BU495</f>
        <v>0</v>
      </c>
      <c r="BA493" s="1135">
        <f>'BASE METAS)'!BV495</f>
        <v>1</v>
      </c>
      <c r="BB493" s="1135">
        <f>'BASE METAS)'!BW495</f>
        <v>22</v>
      </c>
      <c r="BC493" s="1135">
        <f>'BASE METAS)'!BX495</f>
        <v>24</v>
      </c>
      <c r="BD493" s="1135">
        <f>'BASE METAS)'!BY495</f>
        <v>0.47826086956521741</v>
      </c>
      <c r="BE493" s="1135">
        <f>'BASE METAS)'!CG495</f>
        <v>9</v>
      </c>
      <c r="BF493" s="1352">
        <f>'BASE METAS)'!CJ495</f>
        <v>0</v>
      </c>
      <c r="BG493" s="1352">
        <f>'BASE METAS)'!CK495</f>
        <v>0</v>
      </c>
      <c r="BH493" s="1352">
        <f>'BASE METAS)'!CL495</f>
        <v>0</v>
      </c>
      <c r="BI493" s="1">
        <f>'BASE METAS)'!CM495</f>
        <v>3</v>
      </c>
      <c r="BJ493" s="1">
        <f>'BASE METAS)'!CN495</f>
        <v>3</v>
      </c>
      <c r="BK493" s="1">
        <f>'BASE METAS)'!CO495</f>
        <v>3</v>
      </c>
      <c r="BL493" s="1">
        <f>'BASE METAS)'!CP495</f>
        <v>0</v>
      </c>
      <c r="BM493" s="1">
        <f>'BASE METAS)'!CQ495</f>
        <v>0</v>
      </c>
      <c r="BN493" s="1">
        <f>'BASE METAS)'!CR495</f>
        <v>0</v>
      </c>
      <c r="BO493" s="1">
        <f>'BASE METAS)'!CS495</f>
        <v>0</v>
      </c>
      <c r="BP493" s="1">
        <f>'BASE METAS)'!CT495</f>
        <v>0</v>
      </c>
      <c r="BQ493" s="1">
        <f>'BASE METAS)'!CU495</f>
        <v>0</v>
      </c>
      <c r="BR493" s="1">
        <f>'BASE METAS)'!CV495</f>
        <v>0</v>
      </c>
      <c r="BS493" s="1">
        <f>'BASE METAS)'!CW495</f>
        <v>0</v>
      </c>
      <c r="BT493" s="1">
        <f>'BASE METAS)'!CX495</f>
        <v>0</v>
      </c>
      <c r="BU493" s="1">
        <f>'BASE METAS)'!FA495</f>
        <v>46</v>
      </c>
      <c r="BV493" s="1">
        <f>'BASE METAS)'!FB495</f>
        <v>0</v>
      </c>
      <c r="BW493" s="1">
        <f>'BASE METAS)'!FC495</f>
        <v>4</v>
      </c>
      <c r="BX493" s="1">
        <f>'BASE METAS)'!FD495</f>
        <v>4</v>
      </c>
      <c r="BY493" s="1">
        <f>'BASE METAS)'!FE495</f>
        <v>0</v>
      </c>
      <c r="BZ493" s="1">
        <f>'BASE METAS)'!FF495</f>
        <v>1</v>
      </c>
      <c r="CA493" s="1">
        <f>'BASE METAS)'!FG495</f>
        <v>13</v>
      </c>
      <c r="CB493" s="1">
        <f>'BASE METAS)'!FH495</f>
        <v>33</v>
      </c>
      <c r="CC493" s="1">
        <f>'BASE METAS)'!FI495</f>
        <v>0.28260869565217389</v>
      </c>
      <c r="CD493" s="1">
        <f>'BASE METAS)'!FJ495</f>
        <v>46</v>
      </c>
      <c r="CE493" s="1">
        <f>'BASE METAS)'!FK495</f>
        <v>0</v>
      </c>
      <c r="CF493" s="1">
        <f>'BASE METAS)'!FL495</f>
        <v>4</v>
      </c>
      <c r="CG493" s="1">
        <f>'BASE METAS)'!FM495</f>
        <v>4</v>
      </c>
    </row>
    <row r="494" spans="1:85" ht="38.25" x14ac:dyDescent="0.25">
      <c r="A494" s="1">
        <f>'BASE METAS)'!A496</f>
        <v>0</v>
      </c>
      <c r="B494" s="7156"/>
      <c r="C494" s="5685"/>
      <c r="D494" s="5685"/>
      <c r="E494" s="7145"/>
      <c r="F494" s="7166"/>
      <c r="G494" s="7166"/>
      <c r="H494" s="5707"/>
      <c r="I494" s="5707"/>
      <c r="J494" s="5707"/>
      <c r="K494" s="5707"/>
      <c r="L494" s="5707"/>
      <c r="M494" s="5707"/>
      <c r="N494" s="5698"/>
      <c r="O494" s="5707"/>
      <c r="P494" s="7107"/>
      <c r="Q494" s="5698"/>
      <c r="R494" s="5707"/>
      <c r="S494" s="5698"/>
      <c r="T494" s="5707"/>
      <c r="U494" s="7730"/>
      <c r="V494" s="5698"/>
      <c r="W494" s="5695"/>
      <c r="X494" s="7145"/>
      <c r="Y494" s="777">
        <f>'BASE METAS)'!Y496</f>
        <v>2</v>
      </c>
      <c r="Z494" s="778" t="str">
        <f>'BASE METAS)'!Z496</f>
        <v>REALIZAR EL PROGRAMA DE SÁBADOS DE CINE</v>
      </c>
      <c r="AA494" s="484" t="str">
        <f>'BASE METAS)'!AA496</f>
        <v xml:space="preserve">EVENTO </v>
      </c>
      <c r="AB494" s="511">
        <f>'BASE METAS)'!AB496</f>
        <v>44</v>
      </c>
      <c r="AC494" s="697">
        <f>'BASE METAS)'!AC496</f>
        <v>9</v>
      </c>
      <c r="AD494" s="415">
        <f>'BASE METAS)'!AD496</f>
        <v>0.20454545454545456</v>
      </c>
      <c r="AE494" s="697">
        <f>'BASE METAS)'!AE496</f>
        <v>13</v>
      </c>
      <c r="AF494" s="415">
        <f>'BASE METAS)'!AF496</f>
        <v>0.29545454545454547</v>
      </c>
      <c r="AG494" s="697">
        <f>'BASE METAS)'!AG496</f>
        <v>11</v>
      </c>
      <c r="AH494" s="415">
        <f>'BASE METAS)'!AH496</f>
        <v>0.25</v>
      </c>
      <c r="AI494" s="697">
        <f>'BASE METAS)'!AI496</f>
        <v>10</v>
      </c>
      <c r="AJ494" s="416">
        <f>'BASE METAS)'!AJ496</f>
        <v>0.22727272727272727</v>
      </c>
      <c r="AK494" s="1116">
        <f>'BASE METAS)'!AK496</f>
        <v>0.97727272727272729</v>
      </c>
      <c r="AL494" s="1129">
        <f>'BASE METAS)'!AL496</f>
        <v>2</v>
      </c>
      <c r="AM494" s="1125" t="str">
        <f>'BASE METAS)'!AM496</f>
        <v xml:space="preserve">SÁBADOS DE CINE                                                                                                                                           </v>
      </c>
      <c r="AN494" s="1127" t="str">
        <f>'BASE METAS)'!AN496</f>
        <v xml:space="preserve">MIDE EL NÚMERO DE SÁBADOS DE CINE </v>
      </c>
      <c r="AO494" s="970" t="str">
        <f>'BASE METAS)'!AU496</f>
        <v>DESEMPEÑO</v>
      </c>
      <c r="AP494" s="1126" t="str">
        <f>'BASE METAS)'!AO496</f>
        <v>NÚMERO DE EVENTOS REALIZADOS</v>
      </c>
      <c r="AQ494" s="1131" t="str">
        <f>'BASE METAS)'!AP496</f>
        <v xml:space="preserve">NÚMERO DE EVENTOS PROGRAMADOS                                                       </v>
      </c>
      <c r="AR494" s="970">
        <f>'BASE METAS)'!AQ496</f>
        <v>100</v>
      </c>
      <c r="AS494" s="1126" t="str">
        <f>'BASE METAS)'!AR496</f>
        <v xml:space="preserve">EVENTO </v>
      </c>
      <c r="AT494" s="1184" t="str">
        <f>'BASE METAS)'!AS496</f>
        <v>EFICACIA</v>
      </c>
      <c r="AU494" s="1483">
        <f>'BASE METAS)'!BO496</f>
        <v>0</v>
      </c>
      <c r="AV494" s="1352">
        <f>'BASE METAS)'!BQ496</f>
        <v>44</v>
      </c>
      <c r="AW494" s="996">
        <f>'BASE METAS)'!BR496</f>
        <v>0</v>
      </c>
      <c r="AX494" s="942">
        <f>'BASE METAS)'!BS496</f>
        <v>13</v>
      </c>
      <c r="AY494" s="942">
        <f>'BASE METAS)'!BT496</f>
        <v>3</v>
      </c>
      <c r="AZ494" s="1352">
        <f>'BASE METAS)'!BU496</f>
        <v>10</v>
      </c>
      <c r="BA494" s="941">
        <f>'BASE METAS)'!BV496</f>
        <v>0.23076923076923078</v>
      </c>
      <c r="BB494" s="941">
        <f>'BASE METAS)'!BW496</f>
        <v>8</v>
      </c>
      <c r="BC494" s="941">
        <f>'BASE METAS)'!BX496</f>
        <v>36</v>
      </c>
      <c r="BD494" s="941">
        <f>'BASE METAS)'!BY496</f>
        <v>0.18181818181818182</v>
      </c>
      <c r="BE494" s="941">
        <f>'BASE METAS)'!CG496</f>
        <v>5</v>
      </c>
      <c r="BF494" s="1352">
        <f>'BASE METAS)'!CJ496</f>
        <v>0</v>
      </c>
      <c r="BG494" s="1352">
        <f>'BASE METAS)'!CK496</f>
        <v>0</v>
      </c>
      <c r="BH494" s="1352">
        <f>'BASE METAS)'!CL496</f>
        <v>0</v>
      </c>
      <c r="BI494" s="1">
        <f>'BASE METAS)'!CM496</f>
        <v>3</v>
      </c>
      <c r="BJ494" s="1">
        <f>'BASE METAS)'!CN496</f>
        <v>3</v>
      </c>
      <c r="BK494" s="1">
        <f>'BASE METAS)'!CO496</f>
        <v>3</v>
      </c>
      <c r="BL494" s="1">
        <f>'BASE METAS)'!CP496</f>
        <v>0</v>
      </c>
      <c r="BM494" s="1">
        <f>'BASE METAS)'!CQ496</f>
        <v>0</v>
      </c>
      <c r="BN494" s="1">
        <f>'BASE METAS)'!CR496</f>
        <v>0</v>
      </c>
      <c r="BO494" s="1">
        <f>'BASE METAS)'!CS496</f>
        <v>0</v>
      </c>
      <c r="BP494" s="1">
        <f>'BASE METAS)'!CT496</f>
        <v>0</v>
      </c>
      <c r="BQ494" s="1">
        <f>'BASE METAS)'!CU496</f>
        <v>0</v>
      </c>
      <c r="BR494" s="1">
        <f>'BASE METAS)'!CV496</f>
        <v>0</v>
      </c>
      <c r="BS494" s="1">
        <f>'BASE METAS)'!CW496</f>
        <v>0</v>
      </c>
      <c r="BT494" s="1">
        <f>'BASE METAS)'!CX496</f>
        <v>0</v>
      </c>
      <c r="BU494" s="1">
        <f>'BASE METAS)'!FA496</f>
        <v>44</v>
      </c>
      <c r="BV494" s="1">
        <f>'BASE METAS)'!FB496</f>
        <v>0</v>
      </c>
      <c r="BW494" s="1">
        <f>'BASE METAS)'!FC496</f>
        <v>4</v>
      </c>
      <c r="BX494" s="1">
        <f>'BASE METAS)'!FD496</f>
        <v>0</v>
      </c>
      <c r="BY494" s="1">
        <f>'BASE METAS)'!FE496</f>
        <v>-4</v>
      </c>
      <c r="BZ494" s="1">
        <f>'BASE METAS)'!FF496</f>
        <v>0</v>
      </c>
      <c r="CA494" s="1">
        <f>'BASE METAS)'!FG496</f>
        <v>5</v>
      </c>
      <c r="CB494" s="1">
        <f>'BASE METAS)'!FH496</f>
        <v>39</v>
      </c>
      <c r="CC494" s="1">
        <f>'BASE METAS)'!FI496</f>
        <v>0.11363636363636363</v>
      </c>
      <c r="CD494" s="1">
        <f>'BASE METAS)'!FJ496</f>
        <v>44</v>
      </c>
      <c r="CE494" s="1">
        <f>'BASE METAS)'!FK496</f>
        <v>0</v>
      </c>
      <c r="CF494" s="1">
        <f>'BASE METAS)'!FL496</f>
        <v>4</v>
      </c>
      <c r="CG494" s="1">
        <f>'BASE METAS)'!FM496</f>
        <v>0</v>
      </c>
    </row>
    <row r="495" spans="1:85" ht="38.25" x14ac:dyDescent="0.25">
      <c r="A495" s="1">
        <f>'BASE METAS)'!A497</f>
        <v>0</v>
      </c>
      <c r="B495" s="7156"/>
      <c r="C495" s="5685"/>
      <c r="D495" s="5685"/>
      <c r="E495" s="7145"/>
      <c r="F495" s="7166"/>
      <c r="G495" s="7166"/>
      <c r="H495" s="5707"/>
      <c r="I495" s="5707"/>
      <c r="J495" s="5707"/>
      <c r="K495" s="5707"/>
      <c r="L495" s="5707"/>
      <c r="M495" s="5707"/>
      <c r="N495" s="5698"/>
      <c r="O495" s="5707"/>
      <c r="P495" s="7107"/>
      <c r="Q495" s="5698"/>
      <c r="R495" s="5707"/>
      <c r="S495" s="5698"/>
      <c r="T495" s="5707"/>
      <c r="U495" s="7730"/>
      <c r="V495" s="5698"/>
      <c r="W495" s="5695"/>
      <c r="X495" s="7145"/>
      <c r="Y495" s="777">
        <f>'BASE METAS)'!Y497</f>
        <v>3</v>
      </c>
      <c r="Z495" s="778" t="str">
        <f>'BASE METAS)'!Z497</f>
        <v xml:space="preserve">REALIZAR EL PROGRAMA DE VIERNES TROPICAL </v>
      </c>
      <c r="AA495" s="484" t="str">
        <f>'BASE METAS)'!AA497</f>
        <v xml:space="preserve">EVENTO </v>
      </c>
      <c r="AB495" s="511">
        <f>'BASE METAS)'!AB497</f>
        <v>45</v>
      </c>
      <c r="AC495" s="697">
        <f>'BASE METAS)'!AC497</f>
        <v>9</v>
      </c>
      <c r="AD495" s="415">
        <f>'BASE METAS)'!AD497</f>
        <v>0.2</v>
      </c>
      <c r="AE495" s="697">
        <f>'BASE METAS)'!AE497</f>
        <v>13</v>
      </c>
      <c r="AF495" s="415">
        <f>'BASE METAS)'!AF497</f>
        <v>0.28888888888888886</v>
      </c>
      <c r="AG495" s="697">
        <f>'BASE METAS)'!AG497</f>
        <v>12</v>
      </c>
      <c r="AH495" s="415">
        <f>'BASE METAS)'!AH497</f>
        <v>0.26666666666666666</v>
      </c>
      <c r="AI495" s="697">
        <f>'BASE METAS)'!AI497</f>
        <v>11</v>
      </c>
      <c r="AJ495" s="416">
        <f>'BASE METAS)'!AJ497</f>
        <v>0.24444444444444444</v>
      </c>
      <c r="AK495" s="1116">
        <f>'BASE METAS)'!AK497</f>
        <v>1</v>
      </c>
      <c r="AL495" s="1129">
        <f>'BASE METAS)'!AL497</f>
        <v>3</v>
      </c>
      <c r="AM495" s="1125" t="str">
        <f>'BASE METAS)'!AM497</f>
        <v xml:space="preserve">VIERNES TROPICAL                                                                                                                                          </v>
      </c>
      <c r="AN495" s="1127" t="str">
        <f>'BASE METAS)'!AN497</f>
        <v xml:space="preserve">MIDE EL NÚMERO DE VIERNES TROPICALES </v>
      </c>
      <c r="AO495" s="970" t="str">
        <f>'BASE METAS)'!AU497</f>
        <v>DESEMPEÑO</v>
      </c>
      <c r="AP495" s="1126" t="str">
        <f>'BASE METAS)'!AO497</f>
        <v>NÚMERO DE EVENTOS REALIZADOS</v>
      </c>
      <c r="AQ495" s="1131" t="str">
        <f>'BASE METAS)'!AP497</f>
        <v xml:space="preserve">NÚMERO DE EVENTOS PROGRAMADOS                                                       </v>
      </c>
      <c r="AR495" s="970">
        <f>'BASE METAS)'!AQ497</f>
        <v>100</v>
      </c>
      <c r="AS495" s="1126" t="str">
        <f>'BASE METAS)'!AR497</f>
        <v xml:space="preserve">EVENTO </v>
      </c>
      <c r="AT495" s="1184" t="str">
        <f>'BASE METAS)'!AS497</f>
        <v>EFICACIA</v>
      </c>
      <c r="AU495" s="1483">
        <f>'BASE METAS)'!BO497</f>
        <v>0</v>
      </c>
      <c r="AV495" s="1">
        <f>'BASE METAS)'!BQ497</f>
        <v>45</v>
      </c>
      <c r="AW495" s="1352">
        <f>'BASE METAS)'!BR497</f>
        <v>0</v>
      </c>
      <c r="AX495" s="1352">
        <f>'BASE METAS)'!BS497</f>
        <v>13</v>
      </c>
      <c r="AY495" s="1352">
        <f>'BASE METAS)'!BT497</f>
        <v>12</v>
      </c>
      <c r="AZ495" s="1352">
        <f>'BASE METAS)'!BU497</f>
        <v>1</v>
      </c>
      <c r="BA495" s="1135">
        <f>'BASE METAS)'!BV497</f>
        <v>0.92307692307692313</v>
      </c>
      <c r="BB495" s="1135">
        <f>'BASE METAS)'!BW497</f>
        <v>22</v>
      </c>
      <c r="BC495" s="1135">
        <f>'BASE METAS)'!BX497</f>
        <v>23</v>
      </c>
      <c r="BD495" s="1135">
        <f>'BASE METAS)'!BY497</f>
        <v>0.48888888888888887</v>
      </c>
      <c r="BE495" s="1135">
        <f>'BASE METAS)'!CG497</f>
        <v>10</v>
      </c>
      <c r="BF495" s="1352">
        <f>'BASE METAS)'!CJ497</f>
        <v>0</v>
      </c>
      <c r="BG495" s="1352">
        <f>'BASE METAS)'!CK497</f>
        <v>0</v>
      </c>
      <c r="BH495" s="1352">
        <f>'BASE METAS)'!CL497</f>
        <v>0</v>
      </c>
      <c r="BI495" s="1">
        <f>'BASE METAS)'!CM497</f>
        <v>3</v>
      </c>
      <c r="BJ495" s="1">
        <f>'BASE METAS)'!CN497</f>
        <v>3</v>
      </c>
      <c r="BK495" s="1">
        <f>'BASE METAS)'!CO497</f>
        <v>3</v>
      </c>
      <c r="BL495" s="1">
        <f>'BASE METAS)'!CP497</f>
        <v>0</v>
      </c>
      <c r="BM495" s="1">
        <f>'BASE METAS)'!CQ497</f>
        <v>0</v>
      </c>
      <c r="BN495" s="1">
        <f>'BASE METAS)'!CR497</f>
        <v>0</v>
      </c>
      <c r="BO495" s="1">
        <f>'BASE METAS)'!CS497</f>
        <v>0</v>
      </c>
      <c r="BP495" s="1">
        <f>'BASE METAS)'!CT497</f>
        <v>0</v>
      </c>
      <c r="BQ495" s="1">
        <f>'BASE METAS)'!CU497</f>
        <v>0</v>
      </c>
      <c r="BR495" s="1">
        <f>'BASE METAS)'!CV497</f>
        <v>0</v>
      </c>
      <c r="BS495" s="1">
        <f>'BASE METAS)'!CW497</f>
        <v>0</v>
      </c>
      <c r="BT495" s="1">
        <f>'BASE METAS)'!CX497</f>
        <v>0</v>
      </c>
      <c r="BU495" s="1">
        <f>'BASE METAS)'!FA497</f>
        <v>45</v>
      </c>
      <c r="BV495" s="1">
        <f>'BASE METAS)'!FB497</f>
        <v>0</v>
      </c>
      <c r="BW495" s="1">
        <f>'BASE METAS)'!FC497</f>
        <v>4</v>
      </c>
      <c r="BX495" s="1">
        <f>'BASE METAS)'!FD497</f>
        <v>4</v>
      </c>
      <c r="BY495" s="1">
        <f>'BASE METAS)'!FE497</f>
        <v>0</v>
      </c>
      <c r="BZ495" s="1">
        <f>'BASE METAS)'!FF497</f>
        <v>1</v>
      </c>
      <c r="CA495" s="1">
        <f>'BASE METAS)'!FG497</f>
        <v>14</v>
      </c>
      <c r="CB495" s="1">
        <f>'BASE METAS)'!FH497</f>
        <v>31</v>
      </c>
      <c r="CC495" s="1">
        <f>'BASE METAS)'!FI497</f>
        <v>0.31111111111111112</v>
      </c>
      <c r="CD495" s="1">
        <f>'BASE METAS)'!FJ497</f>
        <v>45</v>
      </c>
      <c r="CE495" s="1">
        <f>'BASE METAS)'!FK497</f>
        <v>0</v>
      </c>
      <c r="CF495" s="1">
        <f>'BASE METAS)'!FL497</f>
        <v>5</v>
      </c>
      <c r="CG495" s="1">
        <f>'BASE METAS)'!FM497</f>
        <v>4</v>
      </c>
    </row>
    <row r="496" spans="1:85" ht="38.25" x14ac:dyDescent="0.25">
      <c r="A496" s="1">
        <f>'BASE METAS)'!A498</f>
        <v>0</v>
      </c>
      <c r="B496" s="7156"/>
      <c r="C496" s="5685"/>
      <c r="D496" s="5685"/>
      <c r="E496" s="7145"/>
      <c r="F496" s="7166"/>
      <c r="G496" s="7166"/>
      <c r="H496" s="5707"/>
      <c r="I496" s="5707"/>
      <c r="J496" s="5707"/>
      <c r="K496" s="5707"/>
      <c r="L496" s="5707"/>
      <c r="M496" s="5707"/>
      <c r="N496" s="5698"/>
      <c r="O496" s="5707"/>
      <c r="P496" s="7107"/>
      <c r="Q496" s="5698"/>
      <c r="R496" s="5707"/>
      <c r="S496" s="5698"/>
      <c r="T496" s="5707"/>
      <c r="U496" s="7730"/>
      <c r="V496" s="5698"/>
      <c r="W496" s="5695"/>
      <c r="X496" s="7145"/>
      <c r="Y496" s="705">
        <f>'BASE METAS)'!Y498</f>
        <v>4</v>
      </c>
      <c r="Z496" s="707" t="str">
        <f>'BASE METAS)'!Z498</f>
        <v>REALIZAR EL PROGRAMA DE JUEVES DE DANZÓN</v>
      </c>
      <c r="AA496" s="724" t="str">
        <f>'BASE METAS)'!AA498</f>
        <v xml:space="preserve">EVENTO </v>
      </c>
      <c r="AB496" s="728">
        <f>'BASE METAS)'!AB498</f>
        <v>46</v>
      </c>
      <c r="AC496" s="279">
        <f>'BASE METAS)'!AC498</f>
        <v>9</v>
      </c>
      <c r="AD496" s="158">
        <f>'BASE METAS)'!AD498</f>
        <v>0.19565217391304349</v>
      </c>
      <c r="AE496" s="279">
        <f>'BASE METAS)'!AE498</f>
        <v>13</v>
      </c>
      <c r="AF496" s="158">
        <f>'BASE METAS)'!AF498</f>
        <v>0.28260869565217389</v>
      </c>
      <c r="AG496" s="279">
        <f>'BASE METAS)'!AG498</f>
        <v>13</v>
      </c>
      <c r="AH496" s="158">
        <f>'BASE METAS)'!AH498</f>
        <v>0.28260869565217389</v>
      </c>
      <c r="AI496" s="279">
        <f>'BASE METAS)'!AI498</f>
        <v>11</v>
      </c>
      <c r="AJ496" s="159">
        <f>'BASE METAS)'!AJ498</f>
        <v>0.2391304347826087</v>
      </c>
      <c r="AK496" s="946">
        <f>'BASE METAS)'!AK498</f>
        <v>1</v>
      </c>
      <c r="AL496" s="1129">
        <f>'BASE METAS)'!AL498</f>
        <v>4</v>
      </c>
      <c r="AM496" s="1125" t="str">
        <f>'BASE METAS)'!AM498</f>
        <v xml:space="preserve">JUEVES DE DANZÓN                                                                                                                                           </v>
      </c>
      <c r="AN496" s="1127" t="str">
        <f>'BASE METAS)'!AN498</f>
        <v xml:space="preserve">MIDE EL NÚMERO DE JUEVES DE DANZÓN  </v>
      </c>
      <c r="AO496" s="970" t="str">
        <f>'BASE METAS)'!AU498</f>
        <v>DESEMPEÑO</v>
      </c>
      <c r="AP496" s="1126" t="str">
        <f>'BASE METAS)'!AO498</f>
        <v>NÚMERO DE EVENTOS REALIZADOS</v>
      </c>
      <c r="AQ496" s="1131" t="str">
        <f>'BASE METAS)'!AP498</f>
        <v xml:space="preserve">NÚMERO DE EVENTOS PROGRAMADOS                                                       </v>
      </c>
      <c r="AR496" s="970">
        <f>'BASE METAS)'!AQ498</f>
        <v>100</v>
      </c>
      <c r="AS496" s="1132" t="str">
        <f>'BASE METAS)'!AR498</f>
        <v xml:space="preserve">EVENTO </v>
      </c>
      <c r="AT496" s="1184" t="str">
        <f>'BASE METAS)'!AS498</f>
        <v>EFICACIA</v>
      </c>
      <c r="AU496" s="1483">
        <f>'BASE METAS)'!BO498</f>
        <v>0</v>
      </c>
      <c r="AV496" s="1">
        <f>'BASE METAS)'!BQ498</f>
        <v>46</v>
      </c>
      <c r="AW496" s="996">
        <f>'BASE METAS)'!BR498</f>
        <v>0</v>
      </c>
      <c r="AX496" s="942">
        <f>'BASE METAS)'!BS498</f>
        <v>13</v>
      </c>
      <c r="AY496" s="942">
        <f>'BASE METAS)'!BT498</f>
        <v>12</v>
      </c>
      <c r="AZ496" s="1352">
        <f>'BASE METAS)'!BU498</f>
        <v>1</v>
      </c>
      <c r="BA496" s="941">
        <f>'BASE METAS)'!BV498</f>
        <v>0.92307692307692313</v>
      </c>
      <c r="BB496" s="941">
        <f>'BASE METAS)'!BW498</f>
        <v>21</v>
      </c>
      <c r="BC496" s="941">
        <f>'BASE METAS)'!BX498</f>
        <v>25</v>
      </c>
      <c r="BD496" s="941">
        <f>'BASE METAS)'!BY498</f>
        <v>0.45652173913043476</v>
      </c>
      <c r="BE496" s="941">
        <f>'BASE METAS)'!CG498</f>
        <v>9</v>
      </c>
      <c r="BF496" s="1352">
        <f>'BASE METAS)'!CJ498</f>
        <v>0</v>
      </c>
      <c r="BG496" s="1352">
        <f>'BASE METAS)'!CK498</f>
        <v>0</v>
      </c>
      <c r="BH496" s="1352">
        <f>'BASE METAS)'!CL498</f>
        <v>0</v>
      </c>
      <c r="BI496" s="1">
        <f>'BASE METAS)'!CM498</f>
        <v>3</v>
      </c>
      <c r="BJ496" s="1">
        <f>'BASE METAS)'!CN498</f>
        <v>3</v>
      </c>
      <c r="BK496" s="1">
        <f>'BASE METAS)'!CO498</f>
        <v>3</v>
      </c>
      <c r="BL496" s="1">
        <f>'BASE METAS)'!CP498</f>
        <v>0</v>
      </c>
      <c r="BM496" s="1">
        <f>'BASE METAS)'!CQ498</f>
        <v>0</v>
      </c>
      <c r="BN496" s="1">
        <f>'BASE METAS)'!CR498</f>
        <v>0</v>
      </c>
      <c r="BO496" s="1">
        <f>'BASE METAS)'!CS498</f>
        <v>0</v>
      </c>
      <c r="BP496" s="1">
        <f>'BASE METAS)'!CT498</f>
        <v>0</v>
      </c>
      <c r="BQ496" s="1">
        <f>'BASE METAS)'!CU498</f>
        <v>0</v>
      </c>
      <c r="BR496" s="1">
        <f>'BASE METAS)'!CV498</f>
        <v>0</v>
      </c>
      <c r="BS496" s="1">
        <f>'BASE METAS)'!CW498</f>
        <v>0</v>
      </c>
      <c r="BT496" s="1">
        <f>'BASE METAS)'!CX498</f>
        <v>0</v>
      </c>
      <c r="BU496" s="1">
        <f>'BASE METAS)'!FA498</f>
        <v>46</v>
      </c>
      <c r="BV496" s="1">
        <f>'BASE METAS)'!FB498</f>
        <v>0</v>
      </c>
      <c r="BW496" s="1">
        <f>'BASE METAS)'!FC498</f>
        <v>4</v>
      </c>
      <c r="BX496" s="1">
        <f>'BASE METAS)'!FD498</f>
        <v>4</v>
      </c>
      <c r="BY496" s="1">
        <f>'BASE METAS)'!FE498</f>
        <v>0</v>
      </c>
      <c r="BZ496" s="1">
        <f>'BASE METAS)'!FF498</f>
        <v>1</v>
      </c>
      <c r="CA496" s="1">
        <f>'BASE METAS)'!FG498</f>
        <v>13</v>
      </c>
      <c r="CB496" s="1">
        <f>'BASE METAS)'!FH498</f>
        <v>33</v>
      </c>
      <c r="CC496" s="1">
        <f>'BASE METAS)'!FI498</f>
        <v>0.28260869565217389</v>
      </c>
      <c r="CD496" s="1">
        <f>'BASE METAS)'!FJ498</f>
        <v>46</v>
      </c>
      <c r="CE496" s="1">
        <f>'BASE METAS)'!FK498</f>
        <v>0</v>
      </c>
      <c r="CF496" s="1">
        <f>'BASE METAS)'!FL498</f>
        <v>5</v>
      </c>
      <c r="CG496" s="1">
        <f>'BASE METAS)'!FM498</f>
        <v>4</v>
      </c>
    </row>
    <row r="497" spans="1:85" ht="38.25" x14ac:dyDescent="0.25">
      <c r="A497" s="1">
        <f>'BASE METAS)'!A499</f>
        <v>0</v>
      </c>
      <c r="B497" s="7156"/>
      <c r="C497" s="5685"/>
      <c r="D497" s="5685"/>
      <c r="E497" s="7145"/>
      <c r="F497" s="7166"/>
      <c r="G497" s="7166"/>
      <c r="H497" s="5707"/>
      <c r="I497" s="5707"/>
      <c r="J497" s="5707"/>
      <c r="K497" s="5707"/>
      <c r="L497" s="5707"/>
      <c r="M497" s="5707"/>
      <c r="N497" s="5698"/>
      <c r="O497" s="5707"/>
      <c r="P497" s="7107"/>
      <c r="Q497" s="5698"/>
      <c r="R497" s="5707"/>
      <c r="S497" s="5698"/>
      <c r="T497" s="5707"/>
      <c r="U497" s="7730"/>
      <c r="V497" s="5698"/>
      <c r="W497" s="5695"/>
      <c r="X497" s="7145"/>
      <c r="Y497" s="705">
        <f>'BASE METAS)'!Y499</f>
        <v>5</v>
      </c>
      <c r="Z497" s="707" t="str">
        <f>'BASE METAS)'!Z499</f>
        <v>REALIZAR PRESENTACIONES ARTISTICAS DE LA BANDA SINFÓNICA MUNICIPAL EN LOS RECINTOS Y ESPACIOS CULTURALES DEL MUNICIPIO</v>
      </c>
      <c r="AA497" s="216" t="str">
        <f>'BASE METAS)'!AA499</f>
        <v>PRESENTACIONES</v>
      </c>
      <c r="AB497" s="728">
        <f>'BASE METAS)'!AB499</f>
        <v>11</v>
      </c>
      <c r="AC497" s="279">
        <f>'BASE METAS)'!AC499</f>
        <v>2</v>
      </c>
      <c r="AD497" s="158">
        <f>'BASE METAS)'!AD499</f>
        <v>0.18181818181818182</v>
      </c>
      <c r="AE497" s="279">
        <f>'BASE METAS)'!AE499</f>
        <v>3</v>
      </c>
      <c r="AF497" s="158">
        <f>'BASE METAS)'!AF499</f>
        <v>0.27272727272727271</v>
      </c>
      <c r="AG497" s="279">
        <f>'BASE METAS)'!AG499</f>
        <v>3</v>
      </c>
      <c r="AH497" s="158">
        <f>'BASE METAS)'!AH499</f>
        <v>0.27272727272727271</v>
      </c>
      <c r="AI497" s="279">
        <f>'BASE METAS)'!AI499</f>
        <v>3</v>
      </c>
      <c r="AJ497" s="159">
        <f>'BASE METAS)'!AJ499</f>
        <v>0.27272727272727271</v>
      </c>
      <c r="AK497" s="946">
        <f>'BASE METAS)'!AK499</f>
        <v>1</v>
      </c>
      <c r="AL497" s="1129">
        <f>'BASE METAS)'!AL499</f>
        <v>5</v>
      </c>
      <c r="AM497" s="1125" t="str">
        <f>'BASE METAS)'!AM499</f>
        <v xml:space="preserve">PRESENTACIONES DE LA BANDA SINFÓNICA                                                                                                                                           </v>
      </c>
      <c r="AN497" s="1127" t="str">
        <f>'BASE METAS)'!AN499</f>
        <v xml:space="preserve"> MIDE EL NÚMERO DE PRESENTACIONES</v>
      </c>
      <c r="AO497" s="970" t="str">
        <f>'BASE METAS)'!AU499</f>
        <v>DESEMPEÑO</v>
      </c>
      <c r="AP497" s="1126" t="str">
        <f>'BASE METAS)'!AO499</f>
        <v>NÚMERO DE PRESENTACIONES REALIZADAS</v>
      </c>
      <c r="AQ497" s="1131" t="str">
        <f>'BASE METAS)'!AP499</f>
        <v xml:space="preserve">NÚMERO DE PRESENTACIONES  PROGRAMADAS                                                       </v>
      </c>
      <c r="AR497" s="970">
        <f>'BASE METAS)'!AQ499</f>
        <v>100</v>
      </c>
      <c r="AS497" s="1132" t="str">
        <f>'BASE METAS)'!AR499</f>
        <v>PRESENTACION</v>
      </c>
      <c r="AT497" s="1184" t="str">
        <f>'BASE METAS)'!AS499</f>
        <v>EFICACIA</v>
      </c>
      <c r="AU497" s="1483">
        <f>'BASE METAS)'!BO499</f>
        <v>0</v>
      </c>
      <c r="AV497" s="1">
        <f>'BASE METAS)'!BQ499</f>
        <v>11</v>
      </c>
      <c r="AW497" s="1352">
        <f>'BASE METAS)'!BR499</f>
        <v>0</v>
      </c>
      <c r="AX497" s="1352">
        <f>'BASE METAS)'!BS499</f>
        <v>3</v>
      </c>
      <c r="AY497" s="1352">
        <f>'BASE METAS)'!BT499</f>
        <v>4</v>
      </c>
      <c r="AZ497" s="1352">
        <f>'BASE METAS)'!BU499</f>
        <v>-1</v>
      </c>
      <c r="BA497" s="1135">
        <f>'BASE METAS)'!BV499</f>
        <v>1.3333333333333333</v>
      </c>
      <c r="BB497" s="1135">
        <f>'BASE METAS)'!BW499</f>
        <v>6</v>
      </c>
      <c r="BC497" s="1135">
        <f>'BASE METAS)'!BX499</f>
        <v>5</v>
      </c>
      <c r="BD497" s="1135">
        <f>'BASE METAS)'!BY499</f>
        <v>0.54545454545454541</v>
      </c>
      <c r="BE497" s="1135">
        <f>'BASE METAS)'!CG499</f>
        <v>2</v>
      </c>
      <c r="BF497" s="1352">
        <f>'BASE METAS)'!CJ499</f>
        <v>0</v>
      </c>
      <c r="BG497" s="1352">
        <f>'BASE METAS)'!CK499</f>
        <v>0</v>
      </c>
      <c r="BH497" s="1352">
        <f>'BASE METAS)'!CL499</f>
        <v>0</v>
      </c>
      <c r="BI497" s="1">
        <f>'BASE METAS)'!CM499</f>
        <v>0</v>
      </c>
      <c r="BJ497" s="1">
        <f>'BASE METAS)'!CN499</f>
        <v>0</v>
      </c>
      <c r="BK497" s="1">
        <f>'BASE METAS)'!CO499</f>
        <v>2</v>
      </c>
      <c r="BL497" s="1">
        <f>'BASE METAS)'!CP499</f>
        <v>0</v>
      </c>
      <c r="BM497" s="1">
        <f>'BASE METAS)'!CQ499</f>
        <v>0</v>
      </c>
      <c r="BN497" s="1">
        <f>'BASE METAS)'!CR499</f>
        <v>0</v>
      </c>
      <c r="BO497" s="1">
        <f>'BASE METAS)'!CS499</f>
        <v>0</v>
      </c>
      <c r="BP497" s="1">
        <f>'BASE METAS)'!CT499</f>
        <v>0</v>
      </c>
      <c r="BQ497" s="1">
        <f>'BASE METAS)'!CU499</f>
        <v>0</v>
      </c>
      <c r="BR497" s="1">
        <f>'BASE METAS)'!CV499</f>
        <v>0</v>
      </c>
      <c r="BS497" s="1">
        <f>'BASE METAS)'!CW499</f>
        <v>0</v>
      </c>
      <c r="BT497" s="1">
        <f>'BASE METAS)'!CX499</f>
        <v>0</v>
      </c>
      <c r="BU497" s="1">
        <f>'BASE METAS)'!FA499</f>
        <v>11</v>
      </c>
      <c r="BV497" s="1">
        <f>'BASE METAS)'!FB499</f>
        <v>0</v>
      </c>
      <c r="BW497" s="1">
        <f>'BASE METAS)'!FC499</f>
        <v>1</v>
      </c>
      <c r="BX497" s="1">
        <f>'BASE METAS)'!FD499</f>
        <v>1</v>
      </c>
      <c r="BY497" s="1">
        <f>'BASE METAS)'!FE499</f>
        <v>0</v>
      </c>
      <c r="BZ497" s="1">
        <f>'BASE METAS)'!FF499</f>
        <v>0</v>
      </c>
      <c r="CA497" s="1">
        <f>'BASE METAS)'!FG499</f>
        <v>3</v>
      </c>
      <c r="CB497" s="1">
        <f>'BASE METAS)'!FH499</f>
        <v>8</v>
      </c>
      <c r="CC497" s="1">
        <f>'BASE METAS)'!FI499</f>
        <v>0.27272727272727271</v>
      </c>
      <c r="CD497" s="1">
        <f>'BASE METAS)'!FJ499</f>
        <v>11</v>
      </c>
      <c r="CE497" s="1">
        <f>'BASE METAS)'!FK499</f>
        <v>0</v>
      </c>
      <c r="CF497" s="1">
        <f>'BASE METAS)'!FL499</f>
        <v>1</v>
      </c>
      <c r="CG497" s="1">
        <f>'BASE METAS)'!FM499</f>
        <v>1</v>
      </c>
    </row>
    <row r="498" spans="1:85" ht="38.25" x14ac:dyDescent="0.2">
      <c r="A498" s="1">
        <f>'BASE METAS)'!A500</f>
        <v>0</v>
      </c>
      <c r="B498" s="7156"/>
      <c r="C498" s="5685"/>
      <c r="D498" s="5685"/>
      <c r="E498" s="7145"/>
      <c r="F498" s="7166"/>
      <c r="G498" s="7166"/>
      <c r="H498" s="5707"/>
      <c r="I498" s="5707"/>
      <c r="J498" s="5707"/>
      <c r="K498" s="5707"/>
      <c r="L498" s="5707"/>
      <c r="M498" s="5707"/>
      <c r="N498" s="5698"/>
      <c r="O498" s="5707"/>
      <c r="P498" s="7107"/>
      <c r="Q498" s="5698"/>
      <c r="R498" s="5707"/>
      <c r="S498" s="5698"/>
      <c r="T498" s="5707"/>
      <c r="U498" s="7730"/>
      <c r="V498" s="5698"/>
      <c r="W498" s="5695"/>
      <c r="X498" s="7145"/>
      <c r="Y498" s="705">
        <f>'BASE METAS)'!Y500</f>
        <v>6</v>
      </c>
      <c r="Z498" s="707" t="str">
        <f>'BASE METAS)'!Z500</f>
        <v>PARTICIPAR EN EL PROGRAMA DE FIESTAS PATRIAS</v>
      </c>
      <c r="AA498" s="724" t="str">
        <f>'BASE METAS)'!AA500</f>
        <v xml:space="preserve">EVENTO </v>
      </c>
      <c r="AB498" s="690">
        <f>'BASE METAS)'!AB500</f>
        <v>1</v>
      </c>
      <c r="AC498" s="279">
        <f>'BASE METAS)'!AC500</f>
        <v>0</v>
      </c>
      <c r="AD498" s="158">
        <f>'BASE METAS)'!AD500</f>
        <v>0</v>
      </c>
      <c r="AE498" s="690">
        <f>'BASE METAS)'!AE500</f>
        <v>0</v>
      </c>
      <c r="AF498" s="158">
        <f>'BASE METAS)'!AF500</f>
        <v>0</v>
      </c>
      <c r="AG498" s="279">
        <f>'BASE METAS)'!AG500</f>
        <v>1</v>
      </c>
      <c r="AH498" s="158">
        <f>'BASE METAS)'!AH500</f>
        <v>1</v>
      </c>
      <c r="AI498" s="279">
        <f>'BASE METAS)'!AI500</f>
        <v>0</v>
      </c>
      <c r="AJ498" s="159">
        <f>'BASE METAS)'!AJ500</f>
        <v>0</v>
      </c>
      <c r="AK498" s="946">
        <f>'BASE METAS)'!AK500</f>
        <v>1</v>
      </c>
      <c r="AL498" s="1129">
        <f>'BASE METAS)'!AL500</f>
        <v>6</v>
      </c>
      <c r="AM498" s="1125" t="str">
        <f>'BASE METAS)'!AM500</f>
        <v xml:space="preserve">FIESTAS PATRIAS                                                                                                                                           </v>
      </c>
      <c r="AN498" s="1127" t="str">
        <f>'BASE METAS)'!AN500</f>
        <v xml:space="preserve"> MIDE EL EVENTO QUE SE REALIZARA </v>
      </c>
      <c r="AO498" s="970" t="str">
        <f>'BASE METAS)'!AU500</f>
        <v>DESEMPEÑO</v>
      </c>
      <c r="AP498" s="1126" t="str">
        <f>'BASE METAS)'!AO500</f>
        <v>NÚMERO DE EVENTOS REALIZADOS</v>
      </c>
      <c r="AQ498" s="1131" t="str">
        <f>'BASE METAS)'!AP500</f>
        <v xml:space="preserve">NÚMERO DE EVENTOS PROGRAMADOS                                                       </v>
      </c>
      <c r="AR498" s="970">
        <f>'BASE METAS)'!AQ500</f>
        <v>100</v>
      </c>
      <c r="AS498" s="1132" t="str">
        <f>'BASE METAS)'!AR500</f>
        <v xml:space="preserve">EVENTO </v>
      </c>
      <c r="AT498" s="1184" t="str">
        <f>'BASE METAS)'!AS500</f>
        <v>EFICACIA</v>
      </c>
      <c r="AU498" s="1483">
        <f>'BASE METAS)'!BO500</f>
        <v>0</v>
      </c>
      <c r="AV498" s="948">
        <f>'BASE METAS)'!BQ500</f>
        <v>1</v>
      </c>
      <c r="AW498" s="1352">
        <f>'BASE METAS)'!BR500</f>
        <v>0</v>
      </c>
      <c r="AX498" s="1352">
        <f>'BASE METAS)'!BS500</f>
        <v>0</v>
      </c>
      <c r="AY498" s="1352">
        <f>'BASE METAS)'!BT500</f>
        <v>0</v>
      </c>
      <c r="AZ498" s="1352">
        <f>'BASE METAS)'!BU500</f>
        <v>0</v>
      </c>
      <c r="BA498" s="941" t="e">
        <f>'BASE METAS)'!BV500</f>
        <v>#DIV/0!</v>
      </c>
      <c r="BB498" s="941">
        <f>'BASE METAS)'!BW500</f>
        <v>0</v>
      </c>
      <c r="BC498" s="941">
        <f>'BASE METAS)'!BX500</f>
        <v>1</v>
      </c>
      <c r="BD498" s="941">
        <f>'BASE METAS)'!BY500</f>
        <v>0</v>
      </c>
      <c r="BE498" s="941">
        <f>'BASE METAS)'!CG500</f>
        <v>0</v>
      </c>
      <c r="BF498" s="1352">
        <f>'BASE METAS)'!CJ500</f>
        <v>0</v>
      </c>
      <c r="BG498" s="1352">
        <f>'BASE METAS)'!CK500</f>
        <v>0</v>
      </c>
      <c r="BH498" s="1352">
        <f>'BASE METAS)'!CL500</f>
        <v>0</v>
      </c>
      <c r="BI498" s="1">
        <f>'BASE METAS)'!CM500</f>
        <v>0</v>
      </c>
      <c r="BJ498" s="1">
        <f>'BASE METAS)'!CN500</f>
        <v>0</v>
      </c>
      <c r="BK498" s="1">
        <f>'BASE METAS)'!CO500</f>
        <v>0</v>
      </c>
      <c r="BL498" s="1">
        <f>'BASE METAS)'!CP500</f>
        <v>0</v>
      </c>
      <c r="BM498" s="1">
        <f>'BASE METAS)'!CQ500</f>
        <v>0</v>
      </c>
      <c r="BN498" s="1">
        <f>'BASE METAS)'!CR500</f>
        <v>0</v>
      </c>
      <c r="BO498" s="1">
        <f>'BASE METAS)'!CS500</f>
        <v>0</v>
      </c>
      <c r="BP498" s="1">
        <f>'BASE METAS)'!CT500</f>
        <v>0</v>
      </c>
      <c r="BQ498" s="1">
        <f>'BASE METAS)'!CU500</f>
        <v>0</v>
      </c>
      <c r="BR498" s="1">
        <f>'BASE METAS)'!CV500</f>
        <v>0</v>
      </c>
      <c r="BS498" s="1">
        <f>'BASE METAS)'!CW500</f>
        <v>0</v>
      </c>
      <c r="BT498" s="1">
        <f>'BASE METAS)'!CX500</f>
        <v>0</v>
      </c>
      <c r="BU498" s="1">
        <f>'BASE METAS)'!FA500</f>
        <v>1</v>
      </c>
      <c r="BV498" s="1">
        <f>'BASE METAS)'!FB500</f>
        <v>0</v>
      </c>
      <c r="BW498" s="1">
        <f>'BASE METAS)'!FC500</f>
        <v>0</v>
      </c>
      <c r="BX498" s="1">
        <f>'BASE METAS)'!FD500</f>
        <v>0</v>
      </c>
      <c r="BY498" s="1">
        <f>'BASE METAS)'!FE500</f>
        <v>0</v>
      </c>
      <c r="BZ498" s="1">
        <f>'BASE METAS)'!FF500</f>
        <v>0</v>
      </c>
      <c r="CA498" s="1">
        <f>'BASE METAS)'!FG500</f>
        <v>0</v>
      </c>
      <c r="CB498" s="1">
        <f>'BASE METAS)'!FH500</f>
        <v>1</v>
      </c>
      <c r="CC498" s="1">
        <f>'BASE METAS)'!FI500</f>
        <v>0</v>
      </c>
      <c r="CD498" s="1">
        <f>'BASE METAS)'!FJ500</f>
        <v>1</v>
      </c>
      <c r="CE498" s="1">
        <f>'BASE METAS)'!FK500</f>
        <v>0</v>
      </c>
      <c r="CF498" s="1">
        <f>'BASE METAS)'!FL500</f>
        <v>0</v>
      </c>
      <c r="CG498" s="1">
        <f>'BASE METAS)'!FM500</f>
        <v>0</v>
      </c>
    </row>
    <row r="499" spans="1:85" ht="38.25" x14ac:dyDescent="0.25">
      <c r="A499" s="1">
        <f>'BASE METAS)'!A501</f>
        <v>0</v>
      </c>
      <c r="B499" s="7156"/>
      <c r="C499" s="5685"/>
      <c r="D499" s="5685"/>
      <c r="E499" s="7145"/>
      <c r="F499" s="7166"/>
      <c r="G499" s="7166"/>
      <c r="H499" s="5707"/>
      <c r="I499" s="5707"/>
      <c r="J499" s="5707"/>
      <c r="K499" s="5707"/>
      <c r="L499" s="5707"/>
      <c r="M499" s="5707"/>
      <c r="N499" s="5698"/>
      <c r="O499" s="5707"/>
      <c r="P499" s="7107"/>
      <c r="Q499" s="5698"/>
      <c r="R499" s="5707"/>
      <c r="S499" s="5698"/>
      <c r="T499" s="5707"/>
      <c r="U499" s="7730"/>
      <c r="V499" s="5698"/>
      <c r="W499" s="5695"/>
      <c r="X499" s="7145"/>
      <c r="Y499" s="705">
        <f>'BASE METAS)'!Y501</f>
        <v>7</v>
      </c>
      <c r="Z499" s="707" t="str">
        <f>'BASE METAS)'!Z501</f>
        <v>REALIZAR EL FESTIVAL MUERTE VIVA</v>
      </c>
      <c r="AA499" s="690" t="str">
        <f>'BASE METAS)'!AA501</f>
        <v xml:space="preserve">EVENTO </v>
      </c>
      <c r="AB499" s="690">
        <f>'BASE METAS)'!AB501</f>
        <v>1</v>
      </c>
      <c r="AC499" s="279">
        <f>'BASE METAS)'!AC501</f>
        <v>0</v>
      </c>
      <c r="AD499" s="158">
        <f>'BASE METAS)'!AD501</f>
        <v>0</v>
      </c>
      <c r="AE499" s="690">
        <f>'BASE METAS)'!AE501</f>
        <v>0</v>
      </c>
      <c r="AF499" s="158">
        <f>'BASE METAS)'!AF501</f>
        <v>0</v>
      </c>
      <c r="AG499" s="279">
        <f>'BASE METAS)'!AG501</f>
        <v>0</v>
      </c>
      <c r="AH499" s="208">
        <f>'BASE METAS)'!AH501</f>
        <v>0</v>
      </c>
      <c r="AI499" s="279">
        <f>'BASE METAS)'!AI501</f>
        <v>1</v>
      </c>
      <c r="AJ499" s="208">
        <f>'BASE METAS)'!AJ501</f>
        <v>1</v>
      </c>
      <c r="AK499" s="946">
        <f>'BASE METAS)'!AK501</f>
        <v>1</v>
      </c>
      <c r="AL499" s="1129">
        <f>'BASE METAS)'!AL501</f>
        <v>7</v>
      </c>
      <c r="AM499" s="1125" t="str">
        <f>'BASE METAS)'!AM501</f>
        <v xml:space="preserve">FESTIVAL MUERTE VIVA                                                                                                                                           </v>
      </c>
      <c r="AN499" s="1127" t="str">
        <f>'BASE METAS)'!AN501</f>
        <v xml:space="preserve">MIDE EL EVENTO QUE SE REALIZARA </v>
      </c>
      <c r="AO499" s="970" t="str">
        <f>'BASE METAS)'!AU501</f>
        <v>DESEMPEÑO</v>
      </c>
      <c r="AP499" s="1126" t="str">
        <f>'BASE METAS)'!AO501</f>
        <v>NÚMERO DE EVENTOS REALIZADOS</v>
      </c>
      <c r="AQ499" s="1131" t="str">
        <f>'BASE METAS)'!AP501</f>
        <v xml:space="preserve">NÚMERO DE EVENTOS PROGRAMADOS                                                       </v>
      </c>
      <c r="AR499" s="970">
        <f>'BASE METAS)'!AQ501</f>
        <v>100</v>
      </c>
      <c r="AS499" s="1132" t="str">
        <f>'BASE METAS)'!AR501</f>
        <v xml:space="preserve">EVENTO </v>
      </c>
      <c r="AT499" s="1184" t="str">
        <f>'BASE METAS)'!AS501</f>
        <v>EFICACIA</v>
      </c>
      <c r="AU499" s="1483">
        <f>'BASE METAS)'!BO501</f>
        <v>0</v>
      </c>
      <c r="AV499" s="941">
        <f>'BASE METAS)'!BQ501</f>
        <v>1</v>
      </c>
      <c r="AW499" s="1352">
        <f>'BASE METAS)'!BR501</f>
        <v>0</v>
      </c>
      <c r="AX499" s="1352">
        <f>'BASE METAS)'!BS501</f>
        <v>0</v>
      </c>
      <c r="AY499" s="1352">
        <f>'BASE METAS)'!BT501</f>
        <v>0</v>
      </c>
      <c r="AZ499" s="1352">
        <f>'BASE METAS)'!BU501</f>
        <v>0</v>
      </c>
      <c r="BA499" s="1135" t="e">
        <f>'BASE METAS)'!BV501</f>
        <v>#DIV/0!</v>
      </c>
      <c r="BB499" s="1135">
        <f>'BASE METAS)'!BW501</f>
        <v>0</v>
      </c>
      <c r="BC499" s="1135">
        <f>'BASE METAS)'!BX501</f>
        <v>1</v>
      </c>
      <c r="BD499" s="1135">
        <f>'BASE METAS)'!BY501</f>
        <v>0</v>
      </c>
      <c r="BE499" s="1135">
        <f>'BASE METAS)'!CG501</f>
        <v>0</v>
      </c>
      <c r="BF499" s="1352">
        <f>'BASE METAS)'!CJ501</f>
        <v>0</v>
      </c>
      <c r="BG499" s="1352">
        <f>'BASE METAS)'!CK501</f>
        <v>0</v>
      </c>
      <c r="BH499" s="1352">
        <f>'BASE METAS)'!CL501</f>
        <v>0</v>
      </c>
      <c r="BI499" s="1">
        <f>'BASE METAS)'!CM501</f>
        <v>0</v>
      </c>
      <c r="BJ499" s="1">
        <f>'BASE METAS)'!CN501</f>
        <v>0</v>
      </c>
      <c r="BK499" s="1">
        <f>'BASE METAS)'!CO501</f>
        <v>0</v>
      </c>
      <c r="BL499" s="1">
        <f>'BASE METAS)'!CP501</f>
        <v>0</v>
      </c>
      <c r="BM499" s="1">
        <f>'BASE METAS)'!CQ501</f>
        <v>0</v>
      </c>
      <c r="BN499" s="1">
        <f>'BASE METAS)'!CR501</f>
        <v>0</v>
      </c>
      <c r="BO499" s="1">
        <f>'BASE METAS)'!CS501</f>
        <v>0</v>
      </c>
      <c r="BP499" s="1">
        <f>'BASE METAS)'!CT501</f>
        <v>0</v>
      </c>
      <c r="BQ499" s="1">
        <f>'BASE METAS)'!CU501</f>
        <v>0</v>
      </c>
      <c r="BR499" s="1">
        <f>'BASE METAS)'!CV501</f>
        <v>0</v>
      </c>
      <c r="BS499" s="1">
        <f>'BASE METAS)'!CW501</f>
        <v>0</v>
      </c>
      <c r="BT499" s="1">
        <f>'BASE METAS)'!CX501</f>
        <v>0</v>
      </c>
      <c r="BU499" s="1">
        <f>'BASE METAS)'!FA501</f>
        <v>1</v>
      </c>
      <c r="BV499" s="1">
        <f>'BASE METAS)'!FB501</f>
        <v>0</v>
      </c>
      <c r="BW499" s="1">
        <f>'BASE METAS)'!FC501</f>
        <v>0</v>
      </c>
      <c r="BX499" s="1">
        <f>'BASE METAS)'!FD501</f>
        <v>0</v>
      </c>
      <c r="BY499" s="1">
        <f>'BASE METAS)'!FE501</f>
        <v>0</v>
      </c>
      <c r="BZ499" s="1">
        <f>'BASE METAS)'!FF501</f>
        <v>0</v>
      </c>
      <c r="CA499" s="1">
        <f>'BASE METAS)'!FG501</f>
        <v>0</v>
      </c>
      <c r="CB499" s="1">
        <f>'BASE METAS)'!FH501</f>
        <v>1</v>
      </c>
      <c r="CC499" s="1">
        <f>'BASE METAS)'!FI501</f>
        <v>0</v>
      </c>
      <c r="CD499" s="1">
        <f>'BASE METAS)'!FJ501</f>
        <v>1</v>
      </c>
      <c r="CE499" s="1">
        <f>'BASE METAS)'!FK501</f>
        <v>0</v>
      </c>
      <c r="CF499" s="1">
        <f>'BASE METAS)'!FL501</f>
        <v>0</v>
      </c>
      <c r="CG499" s="1">
        <f>'BASE METAS)'!FM501</f>
        <v>0</v>
      </c>
    </row>
    <row r="500" spans="1:85" ht="38.25" x14ac:dyDescent="0.25">
      <c r="A500" s="1">
        <f>'BASE METAS)'!A502</f>
        <v>0</v>
      </c>
      <c r="B500" s="7156"/>
      <c r="C500" s="5685"/>
      <c r="D500" s="5685"/>
      <c r="E500" s="7145"/>
      <c r="F500" s="7166"/>
      <c r="G500" s="7166"/>
      <c r="H500" s="5707"/>
      <c r="I500" s="5707"/>
      <c r="J500" s="5707"/>
      <c r="K500" s="5707"/>
      <c r="L500" s="5707"/>
      <c r="M500" s="5707"/>
      <c r="N500" s="5698"/>
      <c r="O500" s="5707"/>
      <c r="P500" s="7107"/>
      <c r="Q500" s="5698"/>
      <c r="R500" s="5707"/>
      <c r="S500" s="5698"/>
      <c r="T500" s="5707"/>
      <c r="U500" s="7730"/>
      <c r="V500" s="5698"/>
      <c r="W500" s="5695"/>
      <c r="X500" s="7145"/>
      <c r="Y500" s="705">
        <f>'BASE METAS)'!Y502</f>
        <v>8</v>
      </c>
      <c r="Z500" s="707" t="str">
        <f>'BASE METAS)'!Z502</f>
        <v xml:space="preserve">REALIZAR PROGRAMA DE JORNADAS CULTURALES EN LAS COMUNIDADES Y ESCUELAS PÚBLICAS DEL MUNICIPIO </v>
      </c>
      <c r="AA500" s="690" t="str">
        <f>'BASE METAS)'!AA502</f>
        <v xml:space="preserve">EVENTO </v>
      </c>
      <c r="AB500" s="690">
        <f>'BASE METAS)'!AB502</f>
        <v>36</v>
      </c>
      <c r="AC500" s="279">
        <f>'BASE METAS)'!AC502</f>
        <v>9</v>
      </c>
      <c r="AD500" s="158">
        <f>'BASE METAS)'!AD502</f>
        <v>0.25</v>
      </c>
      <c r="AE500" s="690">
        <f>'BASE METAS)'!AE502</f>
        <v>9</v>
      </c>
      <c r="AF500" s="158">
        <f>'BASE METAS)'!AF502</f>
        <v>0.25</v>
      </c>
      <c r="AG500" s="279">
        <f>'BASE METAS)'!AG502</f>
        <v>9</v>
      </c>
      <c r="AH500" s="208">
        <f>'BASE METAS)'!AH502</f>
        <v>0.25</v>
      </c>
      <c r="AI500" s="279">
        <f>'BASE METAS)'!AI502</f>
        <v>9</v>
      </c>
      <c r="AJ500" s="208">
        <f>'BASE METAS)'!AJ502</f>
        <v>0.25</v>
      </c>
      <c r="AK500" s="946">
        <f>'BASE METAS)'!AK502</f>
        <v>1</v>
      </c>
      <c r="AL500" s="1129">
        <f>'BASE METAS)'!AL502</f>
        <v>8</v>
      </c>
      <c r="AM500" s="1125" t="str">
        <f>'BASE METAS)'!AM502</f>
        <v xml:space="preserve">JORNADAS CULTURALES                                                                                                                                            </v>
      </c>
      <c r="AN500" s="1127" t="str">
        <f>'BASE METAS)'!AN502</f>
        <v xml:space="preserve">MIDE EL NÚMERO DE JORNADAS  </v>
      </c>
      <c r="AO500" s="970" t="str">
        <f>'BASE METAS)'!AU502</f>
        <v>DESEMPEÑO</v>
      </c>
      <c r="AP500" s="1126" t="str">
        <f>'BASE METAS)'!AO502</f>
        <v>NÚMERO DE EVENTOS REALIZADOS</v>
      </c>
      <c r="AQ500" s="1131" t="str">
        <f>'BASE METAS)'!AP502</f>
        <v xml:space="preserve">NÚMERO DE EVENTOS PROGRAMADOS                                                       </v>
      </c>
      <c r="AR500" s="970">
        <f>'BASE METAS)'!AQ502</f>
        <v>100</v>
      </c>
      <c r="AS500" s="1132" t="str">
        <f>'BASE METAS)'!AR502</f>
        <v xml:space="preserve">EVENTO </v>
      </c>
      <c r="AT500" s="1184" t="str">
        <f>'BASE METAS)'!AS502</f>
        <v>EFICACIA</v>
      </c>
      <c r="AU500" s="1483">
        <f>'BASE METAS)'!BO502</f>
        <v>0</v>
      </c>
      <c r="AV500" s="942">
        <f>'BASE METAS)'!BQ502</f>
        <v>36</v>
      </c>
      <c r="AW500" s="1352">
        <f>'BASE METAS)'!BR502</f>
        <v>0</v>
      </c>
      <c r="AX500" s="1352">
        <f>'BASE METAS)'!BS502</f>
        <v>9</v>
      </c>
      <c r="AY500" s="1352">
        <f>'BASE METAS)'!BT502</f>
        <v>19</v>
      </c>
      <c r="AZ500" s="1352">
        <f>'BASE METAS)'!BU502</f>
        <v>-10</v>
      </c>
      <c r="BA500" s="941">
        <f>'BASE METAS)'!BV502</f>
        <v>2.1111111111111112</v>
      </c>
      <c r="BB500" s="941">
        <f>'BASE METAS)'!BW502</f>
        <v>27</v>
      </c>
      <c r="BC500" s="941">
        <f>'BASE METAS)'!BX502</f>
        <v>9</v>
      </c>
      <c r="BD500" s="941">
        <f>'BASE METAS)'!BY502</f>
        <v>0.75</v>
      </c>
      <c r="BE500" s="941">
        <f>'BASE METAS)'!CG502</f>
        <v>8</v>
      </c>
      <c r="BF500" s="1352">
        <f>'BASE METAS)'!CJ502</f>
        <v>0</v>
      </c>
      <c r="BG500" s="1352">
        <f>'BASE METAS)'!CK502</f>
        <v>0</v>
      </c>
      <c r="BH500" s="1352">
        <f>'BASE METAS)'!CL502</f>
        <v>0</v>
      </c>
      <c r="BI500" s="1">
        <f>'BASE METAS)'!CM502</f>
        <v>1</v>
      </c>
      <c r="BJ500" s="1">
        <f>'BASE METAS)'!CN502</f>
        <v>4</v>
      </c>
      <c r="BK500" s="1">
        <f>'BASE METAS)'!CO502</f>
        <v>4</v>
      </c>
      <c r="BL500" s="1">
        <f>'BASE METAS)'!CP502</f>
        <v>0</v>
      </c>
      <c r="BM500" s="1">
        <f>'BASE METAS)'!CQ502</f>
        <v>0</v>
      </c>
      <c r="BN500" s="1">
        <f>'BASE METAS)'!CR502</f>
        <v>0</v>
      </c>
      <c r="BO500" s="1">
        <f>'BASE METAS)'!CS502</f>
        <v>0</v>
      </c>
      <c r="BP500" s="1">
        <f>'BASE METAS)'!CT502</f>
        <v>0</v>
      </c>
      <c r="BQ500" s="1">
        <f>'BASE METAS)'!CU502</f>
        <v>0</v>
      </c>
      <c r="BR500" s="1">
        <f>'BASE METAS)'!CV502</f>
        <v>0</v>
      </c>
      <c r="BS500" s="1">
        <f>'BASE METAS)'!CW502</f>
        <v>0</v>
      </c>
      <c r="BT500" s="1">
        <f>'BASE METAS)'!CX502</f>
        <v>0</v>
      </c>
      <c r="BU500" s="1">
        <f>'BASE METAS)'!FA502</f>
        <v>36</v>
      </c>
      <c r="BV500" s="1">
        <f>'BASE METAS)'!FB502</f>
        <v>0</v>
      </c>
      <c r="BW500" s="1">
        <f>'BASE METAS)'!FC502</f>
        <v>3</v>
      </c>
      <c r="BX500" s="1">
        <f>'BASE METAS)'!FD502</f>
        <v>9</v>
      </c>
      <c r="BY500" s="1">
        <f>'BASE METAS)'!FE502</f>
        <v>6</v>
      </c>
      <c r="BZ500" s="1">
        <f>'BASE METAS)'!FF502</f>
        <v>3</v>
      </c>
      <c r="CA500" s="1">
        <f>'BASE METAS)'!FG502</f>
        <v>17</v>
      </c>
      <c r="CB500" s="1">
        <f>'BASE METAS)'!FH502</f>
        <v>19</v>
      </c>
      <c r="CC500" s="1">
        <f>'BASE METAS)'!FI502</f>
        <v>0.47222222222222221</v>
      </c>
      <c r="CD500" s="1">
        <f>'BASE METAS)'!FJ502</f>
        <v>36</v>
      </c>
      <c r="CE500" s="1">
        <f>'BASE METAS)'!FK502</f>
        <v>0</v>
      </c>
      <c r="CF500" s="1">
        <f>'BASE METAS)'!FL502</f>
        <v>3</v>
      </c>
      <c r="CG500" s="1">
        <f>'BASE METAS)'!FM502</f>
        <v>5</v>
      </c>
    </row>
    <row r="501" spans="1:85" ht="38.25" x14ac:dyDescent="0.25">
      <c r="A501" s="1">
        <f>'BASE METAS)'!A503</f>
        <v>0</v>
      </c>
      <c r="B501" s="7156"/>
      <c r="C501" s="5685"/>
      <c r="D501" s="5685"/>
      <c r="E501" s="7145"/>
      <c r="F501" s="7166"/>
      <c r="G501" s="7166"/>
      <c r="H501" s="5707"/>
      <c r="I501" s="5707"/>
      <c r="J501" s="5707"/>
      <c r="K501" s="5707"/>
      <c r="L501" s="5707"/>
      <c r="M501" s="5707"/>
      <c r="N501" s="5698"/>
      <c r="O501" s="5707"/>
      <c r="P501" s="7107"/>
      <c r="Q501" s="5698"/>
      <c r="R501" s="5707"/>
      <c r="S501" s="5698"/>
      <c r="T501" s="5707"/>
      <c r="U501" s="7730"/>
      <c r="V501" s="5698"/>
      <c r="W501" s="5695"/>
      <c r="X501" s="7145"/>
      <c r="Y501" s="705">
        <f>'BASE METAS)'!Y503</f>
        <v>9</v>
      </c>
      <c r="Z501" s="707" t="str">
        <f>'BASE METAS)'!Z503</f>
        <v>REALIZAR CONCURSO DE GUITARRISTAS DE ASFALTO</v>
      </c>
      <c r="AA501" s="690" t="str">
        <f>'BASE METAS)'!AA503</f>
        <v>CONCURSO</v>
      </c>
      <c r="AB501" s="700">
        <f>'BASE METAS)'!AB503</f>
        <v>1</v>
      </c>
      <c r="AC501" s="279">
        <f>'BASE METAS)'!AC503</f>
        <v>0</v>
      </c>
      <c r="AD501" s="158">
        <f>'BASE METAS)'!AD503</f>
        <v>0</v>
      </c>
      <c r="AE501" s="690">
        <f>'BASE METAS)'!AE503</f>
        <v>0</v>
      </c>
      <c r="AF501" s="158">
        <f>'BASE METAS)'!AF503</f>
        <v>0</v>
      </c>
      <c r="AG501" s="279">
        <f>'BASE METAS)'!AG503</f>
        <v>1</v>
      </c>
      <c r="AH501" s="208">
        <f>'BASE METAS)'!AH503</f>
        <v>1</v>
      </c>
      <c r="AI501" s="279">
        <f>'BASE METAS)'!AI503</f>
        <v>0</v>
      </c>
      <c r="AJ501" s="208">
        <f>'BASE METAS)'!AJ503</f>
        <v>0</v>
      </c>
      <c r="AK501" s="946">
        <f>'BASE METAS)'!AK503</f>
        <v>1</v>
      </c>
      <c r="AL501" s="1129">
        <f>'BASE METAS)'!AL503</f>
        <v>9</v>
      </c>
      <c r="AM501" s="1125" t="str">
        <f>'BASE METAS)'!AM503</f>
        <v xml:space="preserve">CONCURSO DE GUITARRISTAS DE ASFALTO                                                                                                                                          </v>
      </c>
      <c r="AN501" s="1127" t="str">
        <f>'BASE METAS)'!AN503</f>
        <v xml:space="preserve">MIDE EL EVENTO QUE SE REALIZARA   </v>
      </c>
      <c r="AO501" s="970" t="str">
        <f>'BASE METAS)'!AU503</f>
        <v>DESEMPEÑO</v>
      </c>
      <c r="AP501" s="1126" t="str">
        <f>'BASE METAS)'!AO503</f>
        <v>NÚMERO DE EVENTOS REALIZADOS</v>
      </c>
      <c r="AQ501" s="1131" t="str">
        <f>'BASE METAS)'!AP503</f>
        <v xml:space="preserve">NÚMERO DE EVENTOS PROGRAMADOS                                                       </v>
      </c>
      <c r="AR501" s="970">
        <f>'BASE METAS)'!AQ503</f>
        <v>100</v>
      </c>
      <c r="AS501" s="1132" t="str">
        <f>'BASE METAS)'!AR503</f>
        <v xml:space="preserve">CONCURSO </v>
      </c>
      <c r="AT501" s="1184" t="str">
        <f>'BASE METAS)'!AS503</f>
        <v>EFICACIA</v>
      </c>
      <c r="AU501" s="1483">
        <f>'BASE METAS)'!BO503</f>
        <v>0</v>
      </c>
      <c r="AV501" s="941">
        <f>'BASE METAS)'!BQ503</f>
        <v>1</v>
      </c>
      <c r="AW501" s="1352">
        <f>'BASE METAS)'!BR503</f>
        <v>0</v>
      </c>
      <c r="AX501" s="1352">
        <f>'BASE METAS)'!BS503</f>
        <v>0</v>
      </c>
      <c r="AY501" s="1352">
        <f>'BASE METAS)'!BT503</f>
        <v>0</v>
      </c>
      <c r="AZ501" s="1352">
        <f>'BASE METAS)'!BU503</f>
        <v>0</v>
      </c>
      <c r="BA501" s="1135" t="e">
        <f>'BASE METAS)'!BV503</f>
        <v>#DIV/0!</v>
      </c>
      <c r="BB501" s="1135">
        <f>'BASE METAS)'!BW503</f>
        <v>0</v>
      </c>
      <c r="BC501" s="1135">
        <f>'BASE METAS)'!BX503</f>
        <v>1</v>
      </c>
      <c r="BD501" s="1135">
        <f>'BASE METAS)'!BY503</f>
        <v>0</v>
      </c>
      <c r="BE501" s="1135">
        <f>'BASE METAS)'!CG503</f>
        <v>0</v>
      </c>
      <c r="BF501" s="1352">
        <f>'BASE METAS)'!CJ503</f>
        <v>0</v>
      </c>
      <c r="BG501" s="1352">
        <f>'BASE METAS)'!CK503</f>
        <v>0</v>
      </c>
      <c r="BH501" s="1352">
        <f>'BASE METAS)'!CL503</f>
        <v>0</v>
      </c>
      <c r="BI501" s="1">
        <f>'BASE METAS)'!CM503</f>
        <v>0</v>
      </c>
      <c r="BJ501" s="1">
        <f>'BASE METAS)'!CN503</f>
        <v>0</v>
      </c>
      <c r="BK501" s="1">
        <f>'BASE METAS)'!CO503</f>
        <v>0</v>
      </c>
      <c r="BL501" s="1">
        <f>'BASE METAS)'!CP503</f>
        <v>0</v>
      </c>
      <c r="BM501" s="1">
        <f>'BASE METAS)'!CQ503</f>
        <v>0</v>
      </c>
      <c r="BN501" s="1">
        <f>'BASE METAS)'!CR503</f>
        <v>0</v>
      </c>
      <c r="BO501" s="1">
        <f>'BASE METAS)'!CS503</f>
        <v>0</v>
      </c>
      <c r="BP501" s="1">
        <f>'BASE METAS)'!CT503</f>
        <v>0</v>
      </c>
      <c r="BQ501" s="1">
        <f>'BASE METAS)'!CU503</f>
        <v>0</v>
      </c>
      <c r="BR501" s="1">
        <f>'BASE METAS)'!CV503</f>
        <v>0</v>
      </c>
      <c r="BS501" s="1">
        <f>'BASE METAS)'!CW503</f>
        <v>0</v>
      </c>
      <c r="BT501" s="1">
        <f>'BASE METAS)'!CX503</f>
        <v>0</v>
      </c>
      <c r="BU501" s="1">
        <f>'BASE METAS)'!FA503</f>
        <v>1</v>
      </c>
      <c r="BV501" s="1">
        <f>'BASE METAS)'!FB503</f>
        <v>0</v>
      </c>
      <c r="BW501" s="1">
        <f>'BASE METAS)'!FC503</f>
        <v>0</v>
      </c>
      <c r="BX501" s="1">
        <f>'BASE METAS)'!FD503</f>
        <v>0</v>
      </c>
      <c r="BY501" s="1">
        <f>'BASE METAS)'!FE503</f>
        <v>0</v>
      </c>
      <c r="BZ501" s="1">
        <f>'BASE METAS)'!FF503</f>
        <v>0</v>
      </c>
      <c r="CA501" s="1">
        <f>'BASE METAS)'!FG503</f>
        <v>0</v>
      </c>
      <c r="CB501" s="1">
        <f>'BASE METAS)'!FH503</f>
        <v>1</v>
      </c>
      <c r="CC501" s="1">
        <f>'BASE METAS)'!FI503</f>
        <v>0</v>
      </c>
      <c r="CD501" s="1">
        <f>'BASE METAS)'!FJ503</f>
        <v>1</v>
      </c>
      <c r="CE501" s="1">
        <f>'BASE METAS)'!FK503</f>
        <v>0</v>
      </c>
      <c r="CF501" s="1">
        <f>'BASE METAS)'!FL503</f>
        <v>0</v>
      </c>
      <c r="CG501" s="1">
        <f>'BASE METAS)'!FM503</f>
        <v>0</v>
      </c>
    </row>
    <row r="502" spans="1:85" ht="25.5" customHeight="1" x14ac:dyDescent="0.25">
      <c r="A502" s="1">
        <f>'BASE METAS)'!A504</f>
        <v>0</v>
      </c>
      <c r="B502" s="7156"/>
      <c r="C502" s="5685"/>
      <c r="D502" s="5685"/>
      <c r="E502" s="7145"/>
      <c r="F502" s="7166"/>
      <c r="G502" s="7166"/>
      <c r="H502" s="5707"/>
      <c r="I502" s="5707"/>
      <c r="J502" s="5707"/>
      <c r="K502" s="5707"/>
      <c r="L502" s="5707"/>
      <c r="M502" s="5707"/>
      <c r="N502" s="5698"/>
      <c r="O502" s="5707"/>
      <c r="P502" s="7107"/>
      <c r="Q502" s="5698"/>
      <c r="R502" s="5707"/>
      <c r="S502" s="5698"/>
      <c r="T502" s="5707"/>
      <c r="U502" s="7730"/>
      <c r="V502" s="5698"/>
      <c r="W502" s="5695"/>
      <c r="X502" s="7145"/>
      <c r="Y502" s="705">
        <f>'BASE METAS)'!Y504</f>
        <v>10</v>
      </c>
      <c r="Z502" s="707" t="str">
        <f>'BASE METAS)'!Z504</f>
        <v>REALIZAR EXPOSICIONES ARTISTICAS EN LOS DIFERENTES RECINTOS CULTURALES DEL MUNICIPIO</v>
      </c>
      <c r="AA502" s="690" t="str">
        <f>'BASE METAS)'!AA504</f>
        <v>EXPOSICIÓN</v>
      </c>
      <c r="AB502" s="690">
        <f>'BASE METAS)'!AB504</f>
        <v>7</v>
      </c>
      <c r="AC502" s="279">
        <f>'BASE METAS)'!AC504</f>
        <v>2</v>
      </c>
      <c r="AD502" s="158">
        <f>'BASE METAS)'!AD504</f>
        <v>0.2857142857142857</v>
      </c>
      <c r="AE502" s="690">
        <f>'BASE METAS)'!AE504</f>
        <v>2</v>
      </c>
      <c r="AF502" s="158">
        <f>'BASE METAS)'!AF504</f>
        <v>0.2857142857142857</v>
      </c>
      <c r="AG502" s="279">
        <f>'BASE METAS)'!AG504</f>
        <v>2</v>
      </c>
      <c r="AH502" s="208">
        <f>'BASE METAS)'!AH504</f>
        <v>0.2857142857142857</v>
      </c>
      <c r="AI502" s="279">
        <f>'BASE METAS)'!AI504</f>
        <v>1</v>
      </c>
      <c r="AJ502" s="208">
        <f>'BASE METAS)'!AJ504</f>
        <v>0.14285714285714285</v>
      </c>
      <c r="AK502" s="191">
        <f>'BASE METAS)'!AK504</f>
        <v>1</v>
      </c>
      <c r="AL502" s="1129">
        <f>'BASE METAS)'!AL504</f>
        <v>10</v>
      </c>
      <c r="AM502" s="1125" t="str">
        <f>'BASE METAS)'!AM504</f>
        <v xml:space="preserve">EXPOSICIONES ARTÍSTICAS                                                                                                                                           </v>
      </c>
      <c r="AN502" s="1127" t="str">
        <f>'BASE METAS)'!AN504</f>
        <v xml:space="preserve">MIDE EL EVENTO QUE SE REALIZARA  </v>
      </c>
      <c r="AO502" s="970" t="str">
        <f>'BASE METAS)'!AU504</f>
        <v>DESEMPEÑO</v>
      </c>
      <c r="AP502" s="1126" t="str">
        <f>'BASE METAS)'!AO504</f>
        <v>NÚMERO DE EXPOSICIONES  REALIZADOS</v>
      </c>
      <c r="AQ502" s="1131" t="str">
        <f>'BASE METAS)'!AP504</f>
        <v xml:space="preserve">NÚMERO DE EXPOSICIONES  PROGRAMADOS                                                       </v>
      </c>
      <c r="AR502" s="970">
        <f>'BASE METAS)'!AQ504</f>
        <v>100</v>
      </c>
      <c r="AS502" s="1132" t="str">
        <f>'BASE METAS)'!AR504</f>
        <v>EXPOSICIÓN</v>
      </c>
      <c r="AT502" s="1184" t="str">
        <f>'BASE METAS)'!AS504</f>
        <v>EFICACIA</v>
      </c>
      <c r="AU502" s="1483">
        <f>'BASE METAS)'!BO504</f>
        <v>0</v>
      </c>
      <c r="AV502" s="942">
        <f>'BASE METAS)'!BQ504</f>
        <v>7</v>
      </c>
      <c r="AW502" s="1352">
        <f>'BASE METAS)'!BR504</f>
        <v>0</v>
      </c>
      <c r="AX502" s="1352">
        <f>'BASE METAS)'!BS504</f>
        <v>2</v>
      </c>
      <c r="AY502" s="1352">
        <f>'BASE METAS)'!BT504</f>
        <v>3</v>
      </c>
      <c r="AZ502" s="1352">
        <f>'BASE METAS)'!BU504</f>
        <v>-1</v>
      </c>
      <c r="BA502" s="941">
        <f>'BASE METAS)'!BV504</f>
        <v>1.5</v>
      </c>
      <c r="BB502" s="941">
        <f>'BASE METAS)'!BW504</f>
        <v>5</v>
      </c>
      <c r="BC502" s="941">
        <f>'BASE METAS)'!BX504</f>
        <v>2</v>
      </c>
      <c r="BD502" s="941">
        <f>'BASE METAS)'!BY504</f>
        <v>0.7142857142857143</v>
      </c>
      <c r="BE502" s="941">
        <f>'BASE METAS)'!CG504</f>
        <v>2</v>
      </c>
      <c r="BF502" s="1352">
        <f>'BASE METAS)'!CJ504</f>
        <v>0</v>
      </c>
      <c r="BG502" s="1352">
        <f>'BASE METAS)'!CK504</f>
        <v>0</v>
      </c>
      <c r="BH502" s="1352">
        <f>'BASE METAS)'!CL504</f>
        <v>0</v>
      </c>
      <c r="BI502" s="1">
        <f>'BASE METAS)'!CM504</f>
        <v>0</v>
      </c>
      <c r="BJ502" s="1">
        <f>'BASE METAS)'!CN504</f>
        <v>1</v>
      </c>
      <c r="BK502" s="1">
        <f>'BASE METAS)'!CO504</f>
        <v>1</v>
      </c>
      <c r="BL502" s="1">
        <f>'BASE METAS)'!CP504</f>
        <v>0</v>
      </c>
      <c r="BM502" s="1">
        <f>'BASE METAS)'!CQ504</f>
        <v>0</v>
      </c>
      <c r="BN502" s="1">
        <f>'BASE METAS)'!CR504</f>
        <v>0</v>
      </c>
      <c r="BO502" s="1">
        <f>'BASE METAS)'!CS504</f>
        <v>0</v>
      </c>
      <c r="BP502" s="1">
        <f>'BASE METAS)'!CT504</f>
        <v>0</v>
      </c>
      <c r="BQ502" s="1">
        <f>'BASE METAS)'!CU504</f>
        <v>0</v>
      </c>
      <c r="BR502" s="1">
        <f>'BASE METAS)'!CV504</f>
        <v>0</v>
      </c>
      <c r="BS502" s="1">
        <f>'BASE METAS)'!CW504</f>
        <v>0</v>
      </c>
      <c r="BT502" s="1">
        <f>'BASE METAS)'!CX504</f>
        <v>0</v>
      </c>
      <c r="BU502" s="1">
        <f>'BASE METAS)'!FA504</f>
        <v>7</v>
      </c>
      <c r="BV502" s="1">
        <f>'BASE METAS)'!FB504</f>
        <v>0</v>
      </c>
      <c r="BW502" s="1">
        <f>'BASE METAS)'!FC504</f>
        <v>1</v>
      </c>
      <c r="BX502" s="1">
        <f>'BASE METAS)'!FD504</f>
        <v>1</v>
      </c>
      <c r="BY502" s="1">
        <f>'BASE METAS)'!FE504</f>
        <v>0</v>
      </c>
      <c r="BZ502" s="1">
        <f>'BASE METAS)'!FF504</f>
        <v>0</v>
      </c>
      <c r="CA502" s="1">
        <f>'BASE METAS)'!FG504</f>
        <v>3</v>
      </c>
      <c r="CB502" s="1">
        <f>'BASE METAS)'!FH504</f>
        <v>4</v>
      </c>
      <c r="CC502" s="1">
        <f>'BASE METAS)'!FI504</f>
        <v>0.42857142857142855</v>
      </c>
      <c r="CD502" s="1">
        <f>'BASE METAS)'!FJ504</f>
        <v>7</v>
      </c>
      <c r="CE502" s="1">
        <f>'BASE METAS)'!FK504</f>
        <v>0</v>
      </c>
      <c r="CF502" s="1">
        <f>'BASE METAS)'!FL504</f>
        <v>1</v>
      </c>
      <c r="CG502" s="1">
        <f>'BASE METAS)'!FM504</f>
        <v>1</v>
      </c>
    </row>
    <row r="503" spans="1:85" ht="38.25" x14ac:dyDescent="0.25">
      <c r="A503" s="1">
        <f>'BASE METAS)'!A505</f>
        <v>0</v>
      </c>
      <c r="B503" s="7156"/>
      <c r="C503" s="5685"/>
      <c r="D503" s="5685"/>
      <c r="E503" s="7145"/>
      <c r="F503" s="7166"/>
      <c r="G503" s="7166"/>
      <c r="H503" s="5707"/>
      <c r="I503" s="5707"/>
      <c r="J503" s="5707"/>
      <c r="K503" s="5707"/>
      <c r="L503" s="5707"/>
      <c r="M503" s="5707"/>
      <c r="N503" s="5698"/>
      <c r="O503" s="5707"/>
      <c r="P503" s="7107"/>
      <c r="Q503" s="5698"/>
      <c r="R503" s="5707"/>
      <c r="S503" s="5698"/>
      <c r="T503" s="5707"/>
      <c r="U503" s="7730"/>
      <c r="V503" s="5698"/>
      <c r="W503" s="5695"/>
      <c r="X503" s="7145"/>
      <c r="Y503" s="705">
        <f>'BASE METAS)'!Y505</f>
        <v>11</v>
      </c>
      <c r="Z503" s="707" t="str">
        <f>'BASE METAS)'!Z505</f>
        <v>MATENIMIENTO MENOR DEL TEATRO ALGARABÍA</v>
      </c>
      <c r="AA503" s="725" t="str">
        <f>'BASE METAS)'!AA505</f>
        <v>MANTENIMIENTO</v>
      </c>
      <c r="AB503" s="725">
        <f>'BASE METAS)'!AB505</f>
        <v>2</v>
      </c>
      <c r="AC503" s="279">
        <f>'BASE METAS)'!AC505</f>
        <v>0</v>
      </c>
      <c r="AD503" s="158">
        <f>'BASE METAS)'!AD505</f>
        <v>0</v>
      </c>
      <c r="AE503" s="725">
        <f>'BASE METAS)'!AE505</f>
        <v>1</v>
      </c>
      <c r="AF503" s="158">
        <f>'BASE METAS)'!AF505</f>
        <v>0.5</v>
      </c>
      <c r="AG503" s="279">
        <f>'BASE METAS)'!AG505</f>
        <v>0</v>
      </c>
      <c r="AH503" s="208">
        <f>'BASE METAS)'!AH505</f>
        <v>0</v>
      </c>
      <c r="AI503" s="279">
        <f>'BASE METAS)'!AI505</f>
        <v>1</v>
      </c>
      <c r="AJ503" s="208">
        <f>'BASE METAS)'!AJ505</f>
        <v>0.5</v>
      </c>
      <c r="AK503" s="191">
        <f>'BASE METAS)'!AK505</f>
        <v>1</v>
      </c>
      <c r="AL503" s="1129">
        <f>'BASE METAS)'!AL505</f>
        <v>11</v>
      </c>
      <c r="AM503" s="1125" t="str">
        <f>'BASE METAS)'!AM505</f>
        <v xml:space="preserve">MANTENIMIENTO MENOR                                                                                                                                        </v>
      </c>
      <c r="AN503" s="1127" t="str">
        <f>'BASE METAS)'!AN505</f>
        <v xml:space="preserve">MIDE EL NÚMERO DE MANTENIMIENTOS </v>
      </c>
      <c r="AO503" s="970" t="str">
        <f>'BASE METAS)'!AU505</f>
        <v>DESEMPEÑO</v>
      </c>
      <c r="AP503" s="1126" t="str">
        <f>'BASE METAS)'!AO505</f>
        <v>NÚMERO DE MANTENIMIENTOS  REALIZADOS</v>
      </c>
      <c r="AQ503" s="1131" t="str">
        <f>'BASE METAS)'!AP505</f>
        <v xml:space="preserve">NÚMERO DE MANTENIMIENTOS  PROGRAMADOS                                                       </v>
      </c>
      <c r="AR503" s="970">
        <f>'BASE METAS)'!AQ505</f>
        <v>100</v>
      </c>
      <c r="AS503" s="1132" t="str">
        <f>'BASE METAS)'!AR505</f>
        <v xml:space="preserve">MANTENIMIENTO </v>
      </c>
      <c r="AT503" s="1184" t="str">
        <f>'BASE METAS)'!AS505</f>
        <v>EFICACIA</v>
      </c>
      <c r="AU503" s="1483">
        <f>'BASE METAS)'!BO505</f>
        <v>0</v>
      </c>
      <c r="AV503" s="941">
        <f>'BASE METAS)'!BQ505</f>
        <v>2</v>
      </c>
      <c r="AW503" s="1352">
        <f>'BASE METAS)'!BR505</f>
        <v>0</v>
      </c>
      <c r="AX503" s="1352">
        <f>'BASE METAS)'!BS505</f>
        <v>1</v>
      </c>
      <c r="AY503" s="1352">
        <f>'BASE METAS)'!BT505</f>
        <v>1</v>
      </c>
      <c r="AZ503" s="1352">
        <f>'BASE METAS)'!BU505</f>
        <v>0</v>
      </c>
      <c r="BA503" s="1135">
        <f>'BASE METAS)'!BV505</f>
        <v>1</v>
      </c>
      <c r="BB503" s="1135">
        <f>'BASE METAS)'!BW505</f>
        <v>1</v>
      </c>
      <c r="BC503" s="1135">
        <f>'BASE METAS)'!BX505</f>
        <v>1</v>
      </c>
      <c r="BD503" s="1135">
        <f>'BASE METAS)'!BY505</f>
        <v>0.5</v>
      </c>
      <c r="BE503" s="1135">
        <f>'BASE METAS)'!CG505</f>
        <v>0</v>
      </c>
      <c r="BF503" s="1352">
        <f>'BASE METAS)'!CJ505</f>
        <v>0</v>
      </c>
      <c r="BG503" s="1352">
        <f>'BASE METAS)'!CK505</f>
        <v>0</v>
      </c>
      <c r="BH503" s="1352">
        <f>'BASE METAS)'!CL505</f>
        <v>0</v>
      </c>
      <c r="BI503" s="1">
        <f>'BASE METAS)'!CM505</f>
        <v>0</v>
      </c>
      <c r="BJ503" s="1">
        <f>'BASE METAS)'!CN505</f>
        <v>0</v>
      </c>
      <c r="BK503" s="1">
        <f>'BASE METAS)'!CO505</f>
        <v>0</v>
      </c>
      <c r="BL503" s="1">
        <f>'BASE METAS)'!CP505</f>
        <v>0</v>
      </c>
      <c r="BM503" s="1">
        <f>'BASE METAS)'!CQ505</f>
        <v>0</v>
      </c>
      <c r="BN503" s="1">
        <f>'BASE METAS)'!CR505</f>
        <v>0</v>
      </c>
      <c r="BO503" s="1">
        <f>'BASE METAS)'!CS505</f>
        <v>0</v>
      </c>
      <c r="BP503" s="1">
        <f>'BASE METAS)'!CT505</f>
        <v>0</v>
      </c>
      <c r="BQ503" s="1">
        <f>'BASE METAS)'!CU505</f>
        <v>0</v>
      </c>
      <c r="BR503" s="1">
        <f>'BASE METAS)'!CV505</f>
        <v>0</v>
      </c>
      <c r="BS503" s="1">
        <f>'BASE METAS)'!CW505</f>
        <v>0</v>
      </c>
      <c r="BT503" s="1">
        <f>'BASE METAS)'!CX505</f>
        <v>0</v>
      </c>
      <c r="BU503" s="1">
        <f>'BASE METAS)'!FA505</f>
        <v>2</v>
      </c>
      <c r="BV503" s="1">
        <f>'BASE METAS)'!FB505</f>
        <v>0</v>
      </c>
      <c r="BW503" s="1">
        <f>'BASE METAS)'!FC505</f>
        <v>1</v>
      </c>
      <c r="BX503" s="1">
        <f>'BASE METAS)'!FD505</f>
        <v>1</v>
      </c>
      <c r="BY503" s="1">
        <f>'BASE METAS)'!FE505</f>
        <v>0</v>
      </c>
      <c r="BZ503" s="1">
        <f>'BASE METAS)'!FF505</f>
        <v>0</v>
      </c>
      <c r="CA503" s="1">
        <f>'BASE METAS)'!FG505</f>
        <v>1</v>
      </c>
      <c r="CB503" s="1">
        <f>'BASE METAS)'!FH505</f>
        <v>1</v>
      </c>
      <c r="CC503" s="1">
        <f>'BASE METAS)'!FI505</f>
        <v>0.5</v>
      </c>
      <c r="CD503" s="1">
        <f>'BASE METAS)'!FJ505</f>
        <v>2</v>
      </c>
      <c r="CE503" s="1">
        <f>'BASE METAS)'!FK505</f>
        <v>0</v>
      </c>
      <c r="CF503" s="1">
        <f>'BASE METAS)'!FL505</f>
        <v>0</v>
      </c>
      <c r="CG503" s="1">
        <f>'BASE METAS)'!FM505</f>
        <v>0</v>
      </c>
    </row>
    <row r="504" spans="1:85" ht="25.5" x14ac:dyDescent="0.25">
      <c r="A504" s="1">
        <f>'BASE METAS)'!A506</f>
        <v>0</v>
      </c>
      <c r="B504" s="7156"/>
      <c r="C504" s="5685"/>
      <c r="D504" s="5685"/>
      <c r="E504" s="7145"/>
      <c r="F504" s="7166"/>
      <c r="G504" s="7166"/>
      <c r="H504" s="5707"/>
      <c r="I504" s="5707"/>
      <c r="J504" s="5707"/>
      <c r="K504" s="5707"/>
      <c r="L504" s="5707"/>
      <c r="M504" s="5707"/>
      <c r="N504" s="5698"/>
      <c r="O504" s="5707"/>
      <c r="P504" s="7107"/>
      <c r="Q504" s="5698"/>
      <c r="R504" s="5707"/>
      <c r="S504" s="5698"/>
      <c r="T504" s="5707"/>
      <c r="U504" s="7730"/>
      <c r="V504" s="5698"/>
      <c r="W504" s="5695"/>
      <c r="X504" s="7145"/>
      <c r="Y504" s="705">
        <f>'BASE METAS)'!Y506</f>
        <v>12</v>
      </c>
      <c r="Z504" s="707" t="str">
        <f>'BASE METAS)'!Z506</f>
        <v xml:space="preserve">FESTIVAL DE FIN DE AÑO </v>
      </c>
      <c r="AA504" s="726" t="str">
        <f>'BASE METAS)'!AA506</f>
        <v xml:space="preserve">EVENTO </v>
      </c>
      <c r="AB504" s="729">
        <f>'BASE METAS)'!AB506</f>
        <v>1</v>
      </c>
      <c r="AC504" s="279">
        <f>'BASE METAS)'!AC506</f>
        <v>0</v>
      </c>
      <c r="AD504" s="158">
        <f>'BASE METAS)'!AD506</f>
        <v>0</v>
      </c>
      <c r="AE504" s="729">
        <f>'BASE METAS)'!AE506</f>
        <v>0</v>
      </c>
      <c r="AF504" s="158">
        <f>'BASE METAS)'!AF506</f>
        <v>0</v>
      </c>
      <c r="AG504" s="279">
        <f>'BASE METAS)'!AG506</f>
        <v>0</v>
      </c>
      <c r="AH504" s="208">
        <f>'BASE METAS)'!AH506</f>
        <v>0</v>
      </c>
      <c r="AI504" s="279">
        <f>'BASE METAS)'!AI506</f>
        <v>1</v>
      </c>
      <c r="AJ504" s="208">
        <f>'BASE METAS)'!AJ506</f>
        <v>1</v>
      </c>
      <c r="AK504" s="191">
        <f>'BASE METAS)'!AK506</f>
        <v>1</v>
      </c>
      <c r="AL504" s="1129">
        <f>'BASE METAS)'!AL506</f>
        <v>12</v>
      </c>
      <c r="AM504" s="1125" t="str">
        <f>'BASE METAS)'!AM506</f>
        <v xml:space="preserve">FESTIVAL FIN DE AÑO                                                                                                                                     </v>
      </c>
      <c r="AN504" s="1127" t="str">
        <f>'BASE METAS)'!AN506</f>
        <v xml:space="preserve"> MIDE EL EVENTO QUE SE REALIZARA </v>
      </c>
      <c r="AO504" s="970" t="str">
        <f>'BASE METAS)'!AU506</f>
        <v>DESEMPEÑO</v>
      </c>
      <c r="AP504" s="1126" t="str">
        <f>'BASE METAS)'!AO506</f>
        <v>NÚMERO DE EVENTO  REALIZADO</v>
      </c>
      <c r="AQ504" s="1131" t="str">
        <f>'BASE METAS)'!AP506</f>
        <v xml:space="preserve">NÚMERO DE EVENTO  PROGRAMADO                                                       </v>
      </c>
      <c r="AR504" s="970">
        <f>'BASE METAS)'!AQ506</f>
        <v>100</v>
      </c>
      <c r="AS504" s="1132" t="str">
        <f>'BASE METAS)'!AR506</f>
        <v xml:space="preserve">EVENTO </v>
      </c>
      <c r="AT504" s="1184" t="str">
        <f>'BASE METAS)'!AS506</f>
        <v>EFICACIA</v>
      </c>
      <c r="AU504" s="1483">
        <f>'BASE METAS)'!BO506</f>
        <v>0</v>
      </c>
      <c r="AV504" s="942">
        <f>'BASE METAS)'!BQ506</f>
        <v>1</v>
      </c>
      <c r="AW504" s="1352">
        <f>'BASE METAS)'!BR506</f>
        <v>0</v>
      </c>
      <c r="AX504" s="1352">
        <f>'BASE METAS)'!BS506</f>
        <v>0</v>
      </c>
      <c r="AY504" s="1352">
        <f>'BASE METAS)'!BT506</f>
        <v>0</v>
      </c>
      <c r="AZ504" s="1352">
        <f>'BASE METAS)'!BU506</f>
        <v>0</v>
      </c>
      <c r="BA504" s="941" t="e">
        <f>'BASE METAS)'!BV506</f>
        <v>#DIV/0!</v>
      </c>
      <c r="BB504" s="941">
        <f>'BASE METAS)'!BW506</f>
        <v>0</v>
      </c>
      <c r="BC504" s="941">
        <f>'BASE METAS)'!BX506</f>
        <v>1</v>
      </c>
      <c r="BD504" s="941">
        <f>'BASE METAS)'!BY506</f>
        <v>0</v>
      </c>
      <c r="BE504" s="941">
        <f>'BASE METAS)'!CG506</f>
        <v>0</v>
      </c>
      <c r="BF504" s="1352">
        <f>'BASE METAS)'!CJ506</f>
        <v>0</v>
      </c>
      <c r="BG504" s="1352">
        <f>'BASE METAS)'!CK506</f>
        <v>0</v>
      </c>
      <c r="BH504" s="1352">
        <f>'BASE METAS)'!CL506</f>
        <v>0</v>
      </c>
      <c r="BI504" s="1">
        <f>'BASE METAS)'!CM506</f>
        <v>0</v>
      </c>
      <c r="BJ504" s="1">
        <f>'BASE METAS)'!CN506</f>
        <v>0</v>
      </c>
      <c r="BK504" s="1">
        <f>'BASE METAS)'!CO506</f>
        <v>0</v>
      </c>
      <c r="BL504" s="1">
        <f>'BASE METAS)'!CP506</f>
        <v>0</v>
      </c>
      <c r="BM504" s="1">
        <f>'BASE METAS)'!CQ506</f>
        <v>0</v>
      </c>
      <c r="BN504" s="1">
        <f>'BASE METAS)'!CR506</f>
        <v>0</v>
      </c>
      <c r="BO504" s="1">
        <f>'BASE METAS)'!CS506</f>
        <v>0</v>
      </c>
      <c r="BP504" s="1">
        <f>'BASE METAS)'!CT506</f>
        <v>0</v>
      </c>
      <c r="BQ504" s="1">
        <f>'BASE METAS)'!CU506</f>
        <v>0</v>
      </c>
      <c r="BR504" s="1">
        <f>'BASE METAS)'!CV506</f>
        <v>0</v>
      </c>
      <c r="BS504" s="1">
        <f>'BASE METAS)'!CW506</f>
        <v>0</v>
      </c>
      <c r="BT504" s="1">
        <f>'BASE METAS)'!CX506</f>
        <v>0</v>
      </c>
      <c r="BU504" s="1">
        <f>'BASE METAS)'!FA506</f>
        <v>1</v>
      </c>
      <c r="BV504" s="1">
        <f>'BASE METAS)'!FB506</f>
        <v>0</v>
      </c>
      <c r="BW504" s="1">
        <f>'BASE METAS)'!FC506</f>
        <v>0</v>
      </c>
      <c r="BX504" s="1">
        <f>'BASE METAS)'!FD506</f>
        <v>0</v>
      </c>
      <c r="BY504" s="1">
        <f>'BASE METAS)'!FE506</f>
        <v>0</v>
      </c>
      <c r="BZ504" s="1">
        <f>'BASE METAS)'!FF506</f>
        <v>0</v>
      </c>
      <c r="CA504" s="1">
        <f>'BASE METAS)'!FG506</f>
        <v>0</v>
      </c>
      <c r="CB504" s="1">
        <f>'BASE METAS)'!FH506</f>
        <v>1</v>
      </c>
      <c r="CC504" s="1">
        <f>'BASE METAS)'!FI506</f>
        <v>0</v>
      </c>
      <c r="CD504" s="1">
        <f>'BASE METAS)'!FJ506</f>
        <v>1</v>
      </c>
      <c r="CE504" s="1">
        <f>'BASE METAS)'!FK506</f>
        <v>0</v>
      </c>
      <c r="CF504" s="1">
        <f>'BASE METAS)'!FL506</f>
        <v>0</v>
      </c>
      <c r="CG504" s="1">
        <f>'BASE METAS)'!FM506</f>
        <v>0</v>
      </c>
    </row>
    <row r="505" spans="1:85" ht="25.5" x14ac:dyDescent="0.25">
      <c r="A505" s="1">
        <f>'BASE METAS)'!A507</f>
        <v>0</v>
      </c>
      <c r="B505" s="7156"/>
      <c r="C505" s="5686"/>
      <c r="D505" s="5686"/>
      <c r="E505" s="7103"/>
      <c r="F505" s="7167"/>
      <c r="G505" s="7167"/>
      <c r="H505" s="5708"/>
      <c r="I505" s="5708"/>
      <c r="J505" s="5708"/>
      <c r="K505" s="5708"/>
      <c r="L505" s="5708"/>
      <c r="M505" s="5708"/>
      <c r="N505" s="5699"/>
      <c r="O505" s="5708"/>
      <c r="P505" s="7108"/>
      <c r="Q505" s="5699"/>
      <c r="R505" s="5708"/>
      <c r="S505" s="5699"/>
      <c r="T505" s="5708"/>
      <c r="U505" s="7731"/>
      <c r="V505" s="5699"/>
      <c r="W505" s="5696"/>
      <c r="X505" s="7103"/>
      <c r="Y505" s="706">
        <f>'BASE METAS)'!Y507</f>
        <v>13</v>
      </c>
      <c r="Z505" s="691" t="str">
        <f>'BASE METAS)'!Z507</f>
        <v>INAUGURACIÓN DEL CEMUART</v>
      </c>
      <c r="AA505" s="696" t="str">
        <f>'BASE METAS)'!AA507</f>
        <v xml:space="preserve">EVENTO </v>
      </c>
      <c r="AB505" s="732">
        <f>'BASE METAS)'!AB507</f>
        <v>1</v>
      </c>
      <c r="AC505" s="731">
        <f>'BASE METAS)'!AC507</f>
        <v>0</v>
      </c>
      <c r="AD505" s="471">
        <f>'BASE METAS)'!AD507</f>
        <v>0</v>
      </c>
      <c r="AE505" s="732">
        <f>'BASE METAS)'!AE507</f>
        <v>0</v>
      </c>
      <c r="AF505" s="471">
        <f>'BASE METAS)'!AF507</f>
        <v>0</v>
      </c>
      <c r="AG505" s="731">
        <f>'BASE METAS)'!AG507</f>
        <v>1</v>
      </c>
      <c r="AH505" s="471">
        <f>'BASE METAS)'!AH507</f>
        <v>1</v>
      </c>
      <c r="AI505" s="731">
        <f>'BASE METAS)'!AI507</f>
        <v>0</v>
      </c>
      <c r="AJ505" s="471">
        <f>'BASE METAS)'!AJ507</f>
        <v>0</v>
      </c>
      <c r="AK505" s="191">
        <f>'BASE METAS)'!AK507</f>
        <v>1</v>
      </c>
      <c r="AL505" s="1129">
        <f>'BASE METAS)'!AL507</f>
        <v>13</v>
      </c>
      <c r="AM505" s="1125" t="str">
        <f>'BASE METAS)'!AM507</f>
        <v xml:space="preserve">INAUGURACIÓN CEMUART                                                                                                                                     </v>
      </c>
      <c r="AN505" s="1127" t="str">
        <f>'BASE METAS)'!AN507</f>
        <v xml:space="preserve">  MIDE EL EVENTO QUE SE REALIZARA </v>
      </c>
      <c r="AO505" s="970" t="str">
        <f>'BASE METAS)'!AU507</f>
        <v>DESEMPEÑO</v>
      </c>
      <c r="AP505" s="1126" t="str">
        <f>'BASE METAS)'!AO507</f>
        <v>NÚMERO DE EVENTO  REALIZADO</v>
      </c>
      <c r="AQ505" s="1131" t="str">
        <f>'BASE METAS)'!AP507</f>
        <v xml:space="preserve">NÚMERO DE EVENTO  PROGRAMADO                                                       </v>
      </c>
      <c r="AR505" s="970">
        <f>'BASE METAS)'!AQ507</f>
        <v>100</v>
      </c>
      <c r="AS505" s="1132" t="str">
        <f>'BASE METAS)'!AR507</f>
        <v xml:space="preserve">EVENTO </v>
      </c>
      <c r="AT505" s="1184" t="str">
        <f>'BASE METAS)'!AS507</f>
        <v>EFICACIA</v>
      </c>
      <c r="AU505" s="1483">
        <f>'BASE METAS)'!BO507</f>
        <v>0</v>
      </c>
      <c r="AV505" s="941">
        <f>'BASE METAS)'!BQ507</f>
        <v>1</v>
      </c>
      <c r="AW505" s="1352">
        <f>'BASE METAS)'!BR507</f>
        <v>0</v>
      </c>
      <c r="AX505" s="1352">
        <f>'BASE METAS)'!BS507</f>
        <v>0</v>
      </c>
      <c r="AY505" s="1352">
        <f>'BASE METAS)'!BT507</f>
        <v>0</v>
      </c>
      <c r="AZ505" s="1352">
        <f>'BASE METAS)'!BU507</f>
        <v>0</v>
      </c>
      <c r="BA505" s="1135" t="e">
        <f>'BASE METAS)'!BV507</f>
        <v>#DIV/0!</v>
      </c>
      <c r="BB505" s="1135">
        <f>'BASE METAS)'!BW507</f>
        <v>0</v>
      </c>
      <c r="BC505" s="1135">
        <f>'BASE METAS)'!BX507</f>
        <v>1</v>
      </c>
      <c r="BD505" s="1135">
        <f>'BASE METAS)'!BY507</f>
        <v>0</v>
      </c>
      <c r="BE505" s="1135">
        <f>'BASE METAS)'!CG507</f>
        <v>0</v>
      </c>
      <c r="BF505" s="1352">
        <f>'BASE METAS)'!CJ507</f>
        <v>0</v>
      </c>
      <c r="BG505" s="1352">
        <f>'BASE METAS)'!CK507</f>
        <v>0</v>
      </c>
      <c r="BH505" s="1352">
        <f>'BASE METAS)'!CL507</f>
        <v>0</v>
      </c>
      <c r="BI505" s="1">
        <f>'BASE METAS)'!CM507</f>
        <v>0</v>
      </c>
      <c r="BJ505" s="1">
        <f>'BASE METAS)'!CN507</f>
        <v>0</v>
      </c>
      <c r="BK505" s="1">
        <f>'BASE METAS)'!CO507</f>
        <v>0</v>
      </c>
      <c r="BL505" s="1">
        <f>'BASE METAS)'!CP507</f>
        <v>0</v>
      </c>
      <c r="BM505" s="1">
        <f>'BASE METAS)'!CQ507</f>
        <v>0</v>
      </c>
      <c r="BN505" s="1">
        <f>'BASE METAS)'!CR507</f>
        <v>0</v>
      </c>
      <c r="BO505" s="1">
        <f>'BASE METAS)'!CS507</f>
        <v>0</v>
      </c>
      <c r="BP505" s="1">
        <f>'BASE METAS)'!CT507</f>
        <v>0</v>
      </c>
      <c r="BQ505" s="1">
        <f>'BASE METAS)'!CU507</f>
        <v>0</v>
      </c>
      <c r="BR505" s="1">
        <f>'BASE METAS)'!CV507</f>
        <v>0</v>
      </c>
      <c r="BS505" s="1">
        <f>'BASE METAS)'!CW507</f>
        <v>0</v>
      </c>
      <c r="BT505" s="1">
        <f>'BASE METAS)'!CX507</f>
        <v>0</v>
      </c>
      <c r="BU505" s="1">
        <f>'BASE METAS)'!FA507</f>
        <v>1</v>
      </c>
      <c r="BV505" s="1">
        <f>'BASE METAS)'!FB507</f>
        <v>0</v>
      </c>
      <c r="BW505" s="1">
        <f>'BASE METAS)'!FC507</f>
        <v>0</v>
      </c>
      <c r="BX505" s="1">
        <f>'BASE METAS)'!FD507</f>
        <v>0</v>
      </c>
      <c r="BY505" s="1">
        <f>'BASE METAS)'!FE507</f>
        <v>0</v>
      </c>
      <c r="BZ505" s="1">
        <f>'BASE METAS)'!FF507</f>
        <v>0</v>
      </c>
      <c r="CA505" s="1">
        <f>'BASE METAS)'!FG507</f>
        <v>0</v>
      </c>
      <c r="CB505" s="1">
        <f>'BASE METAS)'!FH507</f>
        <v>1</v>
      </c>
      <c r="CC505" s="1">
        <f>'BASE METAS)'!FI507</f>
        <v>0</v>
      </c>
      <c r="CD505" s="1">
        <f>'BASE METAS)'!FJ507</f>
        <v>1</v>
      </c>
      <c r="CE505" s="1">
        <f>'BASE METAS)'!FK507</f>
        <v>0</v>
      </c>
      <c r="CF505" s="1">
        <f>'BASE METAS)'!FL507</f>
        <v>0</v>
      </c>
      <c r="CG505" s="1">
        <f>'BASE METAS)'!FM507</f>
        <v>0</v>
      </c>
    </row>
    <row r="506" spans="1:85" ht="51" customHeight="1" x14ac:dyDescent="0.25">
      <c r="A506" s="1">
        <f>'BASE METAS)'!A508</f>
        <v>78</v>
      </c>
      <c r="B506" s="7156"/>
      <c r="C506" s="7154">
        <f>'BASE METAS)'!C508</f>
        <v>1705</v>
      </c>
      <c r="D506" s="7154">
        <f>'BASE METAS)'!D508</f>
        <v>6</v>
      </c>
      <c r="E506" s="7156" t="str">
        <f>'BASE METAS)'!E508</f>
        <v>SERVICIOS CULTURALES</v>
      </c>
      <c r="F506" s="7230" t="str">
        <f>'BASE METAS)'!F508</f>
        <v>O00</v>
      </c>
      <c r="G506" s="7230" t="str">
        <f>'BASE METAS)'!G508</f>
        <v>150</v>
      </c>
      <c r="H506" s="7144" t="str">
        <f>'BASE METAS)'!H508</f>
        <v>08</v>
      </c>
      <c r="I506" s="7144" t="str">
        <f>'BASE METAS)'!I508</f>
        <v>02</v>
      </c>
      <c r="J506" s="7144" t="str">
        <f>'BASE METAS)'!J508</f>
        <v>02</v>
      </c>
      <c r="K506" s="7144" t="str">
        <f>'BASE METAS)'!K508</f>
        <v>01</v>
      </c>
      <c r="L506" s="7144" t="str">
        <f>'BASE METAS)'!L508</f>
        <v>01</v>
      </c>
      <c r="M506" s="5706" t="str">
        <f>'BASE METAS)'!M508</f>
        <v>101</v>
      </c>
      <c r="N506" s="5697" t="str">
        <f>'BASE METAS)'!N508</f>
        <v>Educación Cultura y Bienestar Social</v>
      </c>
      <c r="O506" s="5706" t="str">
        <f>'BASE METAS)'!O508</f>
        <v>Cultura</v>
      </c>
      <c r="P506" s="7106" t="str">
        <f>'BASE METAS)'!P508</f>
        <v>Educación, cultura y deporte</v>
      </c>
      <c r="Q506" s="5697" t="str">
        <f>'BASE METAS)'!Q508</f>
        <v>Desarrollo cultural</v>
      </c>
      <c r="R506" s="5706" t="str">
        <f>'BASE METAS)'!R508</f>
        <v>Cultura y arte</v>
      </c>
      <c r="S506" s="5697" t="str">
        <f>'BASE METAS)'!S508</f>
        <v>Fomento y difusión de la cultura</v>
      </c>
      <c r="T506" s="5706" t="str">
        <f>'BASE METAS)'!T508</f>
        <v>Servicios culturales</v>
      </c>
      <c r="U506" s="7729" t="str">
        <f>'BASE METAS)'!U508</f>
        <v xml:space="preserve">PRESTAR SERVICIOS CULTURALES DENTRO DE LAS CASAS DE CULTURA, CREANDO  ESQUEMAS DE TRABAJO  DIRIGIDOS AL APRENDIZAJE EN BELLAS ARTES                                                    FOMENTAR EL CONOCIMIENTO DE LAS BELLAS ARTES A COMUNIDADES, FRACCIONAMIENTOS, COLONIAS A TRAVÉS  DE LAS CASAS DE CULTURA DEL MUNICIPIO DE TLALNEPANTLA      </v>
      </c>
      <c r="V506" s="5697" t="str">
        <f>'BASE METAS)'!V508</f>
        <v>Tlalnepantla 
Solidario</v>
      </c>
      <c r="W506" s="5694">
        <f>'BASE METAS)'!W508</f>
        <v>14122692.289999999</v>
      </c>
      <c r="X506" s="7156" t="str">
        <f>'BASE METAS)'!X508</f>
        <v>DEPARTAMENTO DE CASAS DE CULTURA</v>
      </c>
      <c r="Y506" s="709">
        <f>'BASE METAS)'!Y508</f>
        <v>9</v>
      </c>
      <c r="Z506" s="710" t="str">
        <f>'BASE METAS)'!Z508</f>
        <v>EQUIPAMIENTO DE LAS AULAS Y LA ESCUELA DE ARTE Y CASAS DE CULTURA</v>
      </c>
      <c r="AA506" s="550" t="str">
        <f>'BASE METAS)'!AA508</f>
        <v>EQUIPAMIENTO</v>
      </c>
      <c r="AB506" s="459">
        <f>'BASE METAS)'!AB508</f>
        <v>4</v>
      </c>
      <c r="AC506" s="713">
        <f>'BASE METAS)'!AC508</f>
        <v>0</v>
      </c>
      <c r="AD506" s="631">
        <f>'BASE METAS)'!AD508</f>
        <v>0</v>
      </c>
      <c r="AE506" s="713">
        <f>'BASE METAS)'!AE508</f>
        <v>2</v>
      </c>
      <c r="AF506" s="631">
        <f>'BASE METAS)'!AF508</f>
        <v>0.5</v>
      </c>
      <c r="AG506" s="713">
        <f>'BASE METAS)'!AG508</f>
        <v>2</v>
      </c>
      <c r="AH506" s="631">
        <f>'BASE METAS)'!AH508</f>
        <v>0.5</v>
      </c>
      <c r="AI506" s="713">
        <f>'BASE METAS)'!AI508</f>
        <v>0</v>
      </c>
      <c r="AJ506" s="556">
        <f>'BASE METAS)'!AJ508</f>
        <v>0</v>
      </c>
      <c r="AK506" s="191">
        <f>'BASE METAS)'!AK508</f>
        <v>1</v>
      </c>
      <c r="AL506" s="1133">
        <f>'BASE METAS)'!AL508</f>
        <v>9</v>
      </c>
      <c r="AM506" s="959" t="str">
        <f>'BASE METAS)'!AM508</f>
        <v xml:space="preserve">ESCUELA DE ARTES Y CASAS DE CULTURA                                     </v>
      </c>
      <c r="AN506" s="1344" t="str">
        <f>'BASE METAS)'!AN508</f>
        <v xml:space="preserve">MIDE EL NÚMERO DE CASAS DE CULTURA EQUIPADAS </v>
      </c>
      <c r="AO506" s="1343" t="str">
        <f>'BASE METAS)'!AU508</f>
        <v>DESEMPEÑO</v>
      </c>
      <c r="AP506" s="970" t="str">
        <f>'BASE METAS)'!AO508</f>
        <v>NÚMERO DE CASAS DE CULTURA  EQUIPADAS</v>
      </c>
      <c r="AQ506" s="970" t="str">
        <f>'BASE METAS)'!AP508</f>
        <v xml:space="preserve">   NÚMERO DE CASAS DE CULTURA  PROGRAMADAS PARA EQUIPAR </v>
      </c>
      <c r="AR506" s="970">
        <f>'BASE METAS)'!AQ508</f>
        <v>100</v>
      </c>
      <c r="AS506" s="970" t="str">
        <f>'BASE METAS)'!AR508</f>
        <v>EQUIPAMIENTO</v>
      </c>
      <c r="AT506" s="1018" t="str">
        <f>'BASE METAS)'!AS508</f>
        <v>EFICACIA</v>
      </c>
      <c r="AU506" s="1483">
        <f>'BASE METAS)'!BO508</f>
        <v>0</v>
      </c>
      <c r="AV506" s="942">
        <f>'BASE METAS)'!BQ508</f>
        <v>4</v>
      </c>
      <c r="AW506" s="1352">
        <f>'BASE METAS)'!BR508</f>
        <v>0</v>
      </c>
      <c r="AX506" s="1352">
        <f>'BASE METAS)'!BS508</f>
        <v>2</v>
      </c>
      <c r="AY506" s="1352">
        <f>'BASE METAS)'!BT508</f>
        <v>0</v>
      </c>
      <c r="AZ506" s="1352">
        <f>'BASE METAS)'!BU508</f>
        <v>2</v>
      </c>
      <c r="BA506" s="941">
        <f>'BASE METAS)'!BV508</f>
        <v>0</v>
      </c>
      <c r="BB506" s="941">
        <f>'BASE METAS)'!BW508</f>
        <v>0</v>
      </c>
      <c r="BC506" s="941">
        <f>'BASE METAS)'!BX508</f>
        <v>4</v>
      </c>
      <c r="BD506" s="941">
        <f>'BASE METAS)'!BY508</f>
        <v>0</v>
      </c>
      <c r="BE506" s="941">
        <f>'BASE METAS)'!CG508</f>
        <v>0</v>
      </c>
      <c r="BF506" s="1352">
        <f>'BASE METAS)'!CJ508</f>
        <v>0</v>
      </c>
      <c r="BG506" s="1352">
        <f>'BASE METAS)'!CK508</f>
        <v>0</v>
      </c>
      <c r="BH506" s="1352">
        <f>'BASE METAS)'!CL508</f>
        <v>0</v>
      </c>
      <c r="BI506" s="1">
        <f>'BASE METAS)'!CM508</f>
        <v>0</v>
      </c>
      <c r="BJ506" s="1">
        <f>'BASE METAS)'!CN508</f>
        <v>0</v>
      </c>
      <c r="BK506" s="1">
        <f>'BASE METAS)'!CO508</f>
        <v>0</v>
      </c>
      <c r="BL506" s="1">
        <f>'BASE METAS)'!CP508</f>
        <v>0</v>
      </c>
      <c r="BM506" s="1">
        <f>'BASE METAS)'!CQ508</f>
        <v>0</v>
      </c>
      <c r="BN506" s="1">
        <f>'BASE METAS)'!CR508</f>
        <v>0</v>
      </c>
      <c r="BO506" s="1">
        <f>'BASE METAS)'!CS508</f>
        <v>0</v>
      </c>
      <c r="BP506" s="1">
        <f>'BASE METAS)'!CT508</f>
        <v>0</v>
      </c>
      <c r="BQ506" s="1">
        <f>'BASE METAS)'!CU508</f>
        <v>0</v>
      </c>
      <c r="BR506" s="1">
        <f>'BASE METAS)'!CV508</f>
        <v>0</v>
      </c>
      <c r="BS506" s="1">
        <f>'BASE METAS)'!CW508</f>
        <v>0</v>
      </c>
      <c r="BT506" s="1">
        <f>'BASE METAS)'!CX508</f>
        <v>0</v>
      </c>
      <c r="BU506" s="1">
        <f>'BASE METAS)'!FA508</f>
        <v>4</v>
      </c>
      <c r="BV506" s="1">
        <f>'BASE METAS)'!FB508</f>
        <v>0</v>
      </c>
      <c r="BW506" s="1">
        <f>'BASE METAS)'!FC508</f>
        <v>0</v>
      </c>
      <c r="BX506" s="1">
        <f>'BASE METAS)'!FD508</f>
        <v>0</v>
      </c>
      <c r="BY506" s="1">
        <f>'BASE METAS)'!FE508</f>
        <v>0</v>
      </c>
      <c r="BZ506" s="1">
        <f>'BASE METAS)'!FF508</f>
        <v>0</v>
      </c>
      <c r="CA506" s="1">
        <f>'BASE METAS)'!FG508</f>
        <v>0</v>
      </c>
      <c r="CB506" s="1">
        <f>'BASE METAS)'!FH508</f>
        <v>4</v>
      </c>
      <c r="CC506" s="1">
        <f>'BASE METAS)'!FI508</f>
        <v>0</v>
      </c>
      <c r="CD506" s="1">
        <f>'BASE METAS)'!FJ508</f>
        <v>4</v>
      </c>
      <c r="CE506" s="1">
        <f>'BASE METAS)'!FK508</f>
        <v>0</v>
      </c>
      <c r="CF506" s="1">
        <f>'BASE METAS)'!FL508</f>
        <v>1</v>
      </c>
      <c r="CG506" s="1">
        <f>'BASE METAS)'!FM508</f>
        <v>0</v>
      </c>
    </row>
    <row r="507" spans="1:85" ht="25.5" customHeight="1" x14ac:dyDescent="0.25">
      <c r="A507" s="1">
        <f>'BASE METAS)'!A509</f>
        <v>0</v>
      </c>
      <c r="B507" s="7156"/>
      <c r="C507" s="7154"/>
      <c r="D507" s="7154"/>
      <c r="E507" s="7156"/>
      <c r="F507" s="7230"/>
      <c r="G507" s="7230"/>
      <c r="H507" s="7144"/>
      <c r="I507" s="7144"/>
      <c r="J507" s="7144"/>
      <c r="K507" s="7144"/>
      <c r="L507" s="7144"/>
      <c r="M507" s="5707"/>
      <c r="N507" s="5698"/>
      <c r="O507" s="5707"/>
      <c r="P507" s="7107"/>
      <c r="Q507" s="5698"/>
      <c r="R507" s="5707"/>
      <c r="S507" s="5698"/>
      <c r="T507" s="5707"/>
      <c r="U507" s="7730"/>
      <c r="V507" s="5698"/>
      <c r="W507" s="5695"/>
      <c r="X507" s="7156"/>
      <c r="Y507" s="705">
        <f>'BASE METAS)'!Y509</f>
        <v>10</v>
      </c>
      <c r="Z507" s="707" t="str">
        <f>'BASE METAS)'!Z509</f>
        <v>IMPLEMENTAR PROGRAMA DE MANTENIMIENTO MENOR DE LAS INSTALACIONES DE CASAS DE CULTURA</v>
      </c>
      <c r="AA507" s="558" t="str">
        <f>'BASE METAS)'!AA509</f>
        <v>MANTENIMIENTO MENOR</v>
      </c>
      <c r="AB507" s="460">
        <f>'BASE METAS)'!AB509</f>
        <v>6</v>
      </c>
      <c r="AC507" s="714">
        <f>'BASE METAS)'!AC509</f>
        <v>0</v>
      </c>
      <c r="AD507" s="544">
        <f>'BASE METAS)'!AD509</f>
        <v>0</v>
      </c>
      <c r="AE507" s="714">
        <f>'BASE METAS)'!AE509</f>
        <v>2</v>
      </c>
      <c r="AF507" s="544">
        <f>'BASE METAS)'!AF509</f>
        <v>0.33333333333333331</v>
      </c>
      <c r="AG507" s="714">
        <f>'BASE METAS)'!AG509</f>
        <v>2</v>
      </c>
      <c r="AH507" s="544">
        <f>'BASE METAS)'!AH509</f>
        <v>0.33333333333333331</v>
      </c>
      <c r="AI507" s="714">
        <f>'BASE METAS)'!AI509</f>
        <v>2</v>
      </c>
      <c r="AJ507" s="545">
        <f>'BASE METAS)'!AJ509</f>
        <v>0.33333333333333331</v>
      </c>
      <c r="AK507" s="191">
        <f>'BASE METAS)'!AK509</f>
        <v>1</v>
      </c>
      <c r="AL507" s="1133">
        <f>'BASE METAS)'!AL509</f>
        <v>10</v>
      </c>
      <c r="AM507" s="959" t="str">
        <f>'BASE METAS)'!AM509</f>
        <v xml:space="preserve">MANTENIMIENTO DE CASAS DE CULTURA                                  </v>
      </c>
      <c r="AN507" s="1344" t="str">
        <f>'BASE METAS)'!AN509</f>
        <v xml:space="preserve"> MIDE EL NÚMERO DE MANTENIMIENTO  DE  CASAS DE CULTURA  </v>
      </c>
      <c r="AO507" s="1343" t="str">
        <f>'BASE METAS)'!AU509</f>
        <v>DESEMPEÑO</v>
      </c>
      <c r="AP507" s="970" t="str">
        <f>'BASE METAS)'!AO509</f>
        <v>NÚMERO DE CASAS DE CULTURA  REALIZADAS</v>
      </c>
      <c r="AQ507" s="970" t="str">
        <f>'BASE METAS)'!AP509</f>
        <v xml:space="preserve">   NÚMERO DE CASAS DE CULTURA  PROGRAMADAS  </v>
      </c>
      <c r="AR507" s="970">
        <f>'BASE METAS)'!AQ509</f>
        <v>100</v>
      </c>
      <c r="AS507" s="970" t="str">
        <f>'BASE METAS)'!AR509</f>
        <v xml:space="preserve">MANTENIMIENTO </v>
      </c>
      <c r="AT507" s="1018" t="str">
        <f>'BASE METAS)'!AS509</f>
        <v>CALIDAD</v>
      </c>
      <c r="AU507" s="1483">
        <f>'BASE METAS)'!BO509</f>
        <v>0</v>
      </c>
      <c r="AV507" s="941">
        <f>'BASE METAS)'!BQ509</f>
        <v>6</v>
      </c>
      <c r="AW507" s="1352">
        <f>'BASE METAS)'!BR509</f>
        <v>0</v>
      </c>
      <c r="AX507" s="1352">
        <f>'BASE METAS)'!BS509</f>
        <v>2</v>
      </c>
      <c r="AY507" s="1352">
        <f>'BASE METAS)'!BT509</f>
        <v>2</v>
      </c>
      <c r="AZ507" s="1352">
        <f>'BASE METAS)'!BU509</f>
        <v>0</v>
      </c>
      <c r="BA507" s="1135">
        <f>'BASE METAS)'!BV509</f>
        <v>1</v>
      </c>
      <c r="BB507" s="1135">
        <f>'BASE METAS)'!BW509</f>
        <v>2</v>
      </c>
      <c r="BC507" s="1135">
        <f>'BASE METAS)'!BX509</f>
        <v>4</v>
      </c>
      <c r="BD507" s="1135">
        <f>'BASE METAS)'!BY509</f>
        <v>0.33333333333333331</v>
      </c>
      <c r="BE507" s="1135">
        <f>'BASE METAS)'!CG509</f>
        <v>0</v>
      </c>
      <c r="BF507" s="1352">
        <f>'BASE METAS)'!CJ509</f>
        <v>0</v>
      </c>
      <c r="BG507" s="1352">
        <f>'BASE METAS)'!CK509</f>
        <v>0</v>
      </c>
      <c r="BH507" s="1352">
        <f>'BASE METAS)'!CL509</f>
        <v>0</v>
      </c>
      <c r="BI507" s="1">
        <f>'BASE METAS)'!CM509</f>
        <v>0</v>
      </c>
      <c r="BJ507" s="1">
        <f>'BASE METAS)'!CN509</f>
        <v>0</v>
      </c>
      <c r="BK507" s="1">
        <f>'BASE METAS)'!CO509</f>
        <v>0</v>
      </c>
      <c r="BL507" s="1">
        <f>'BASE METAS)'!CP509</f>
        <v>0</v>
      </c>
      <c r="BM507" s="1">
        <f>'BASE METAS)'!CQ509</f>
        <v>0</v>
      </c>
      <c r="BN507" s="1">
        <f>'BASE METAS)'!CR509</f>
        <v>0</v>
      </c>
      <c r="BO507" s="1">
        <f>'BASE METAS)'!CS509</f>
        <v>0</v>
      </c>
      <c r="BP507" s="1">
        <f>'BASE METAS)'!CT509</f>
        <v>0</v>
      </c>
      <c r="BQ507" s="1">
        <f>'BASE METAS)'!CU509</f>
        <v>0</v>
      </c>
      <c r="BR507" s="1">
        <f>'BASE METAS)'!CV509</f>
        <v>0</v>
      </c>
      <c r="BS507" s="1">
        <f>'BASE METAS)'!CW509</f>
        <v>0</v>
      </c>
      <c r="BT507" s="1">
        <f>'BASE METAS)'!CX509</f>
        <v>0</v>
      </c>
      <c r="BU507" s="1">
        <f>'BASE METAS)'!FA509</f>
        <v>6</v>
      </c>
      <c r="BV507" s="1">
        <f>'BASE METAS)'!FB509</f>
        <v>0</v>
      </c>
      <c r="BW507" s="1">
        <f>'BASE METAS)'!FC509</f>
        <v>0</v>
      </c>
      <c r="BX507" s="1">
        <f>'BASE METAS)'!FD509</f>
        <v>0</v>
      </c>
      <c r="BY507" s="1">
        <f>'BASE METAS)'!FE509</f>
        <v>0</v>
      </c>
      <c r="BZ507" s="1">
        <f>'BASE METAS)'!FF509</f>
        <v>0</v>
      </c>
      <c r="CA507" s="1">
        <f>'BASE METAS)'!FG509</f>
        <v>0</v>
      </c>
      <c r="CB507" s="1">
        <f>'BASE METAS)'!FH509</f>
        <v>6</v>
      </c>
      <c r="CC507" s="1">
        <f>'BASE METAS)'!FI509</f>
        <v>0</v>
      </c>
      <c r="CD507" s="1">
        <f>'BASE METAS)'!FJ509</f>
        <v>6</v>
      </c>
      <c r="CE507" s="1">
        <f>'BASE METAS)'!FK509</f>
        <v>0</v>
      </c>
      <c r="CF507" s="1">
        <f>'BASE METAS)'!FL509</f>
        <v>0</v>
      </c>
      <c r="CG507" s="1">
        <f>'BASE METAS)'!FM509</f>
        <v>0</v>
      </c>
    </row>
    <row r="508" spans="1:85" ht="25.5" customHeight="1" x14ac:dyDescent="0.25">
      <c r="A508" s="1">
        <f>'BASE METAS)'!A510</f>
        <v>0</v>
      </c>
      <c r="B508" s="7156"/>
      <c r="C508" s="7154"/>
      <c r="D508" s="7154"/>
      <c r="E508" s="7156"/>
      <c r="F508" s="7230"/>
      <c r="G508" s="7230"/>
      <c r="H508" s="7144"/>
      <c r="I508" s="7144"/>
      <c r="J508" s="7144"/>
      <c r="K508" s="7144"/>
      <c r="L508" s="7144"/>
      <c r="M508" s="5707"/>
      <c r="N508" s="5698"/>
      <c r="O508" s="5707"/>
      <c r="P508" s="7107"/>
      <c r="Q508" s="5698"/>
      <c r="R508" s="5707"/>
      <c r="S508" s="5698"/>
      <c r="T508" s="5707"/>
      <c r="U508" s="7730"/>
      <c r="V508" s="5698"/>
      <c r="W508" s="5695"/>
      <c r="X508" s="7156"/>
      <c r="Y508" s="705">
        <f>'BASE METAS)'!Y510</f>
        <v>11</v>
      </c>
      <c r="Z508" s="707" t="str">
        <f>'BASE METAS)'!Z510</f>
        <v>REALIZAR CAPACITACIÓN AL PERSONAL DE CASAS DE CULTURA</v>
      </c>
      <c r="AA508" s="558" t="str">
        <f>'BASE METAS)'!AA510</f>
        <v>CAPACITACIÓN</v>
      </c>
      <c r="AB508" s="460">
        <f>'BASE METAS)'!AB510</f>
        <v>2</v>
      </c>
      <c r="AC508" s="714">
        <f>'BASE METAS)'!AC510</f>
        <v>0</v>
      </c>
      <c r="AD508" s="544">
        <f>'BASE METAS)'!AD510</f>
        <v>0</v>
      </c>
      <c r="AE508" s="714">
        <f>'BASE METAS)'!AE510</f>
        <v>1</v>
      </c>
      <c r="AF508" s="544">
        <f>'BASE METAS)'!AF510</f>
        <v>0.5</v>
      </c>
      <c r="AG508" s="714">
        <f>'BASE METAS)'!AG510</f>
        <v>1</v>
      </c>
      <c r="AH508" s="544">
        <f>'BASE METAS)'!AH510</f>
        <v>0.5</v>
      </c>
      <c r="AI508" s="714">
        <f>'BASE METAS)'!AI510</f>
        <v>0</v>
      </c>
      <c r="AJ508" s="545">
        <f>'BASE METAS)'!AJ510</f>
        <v>0</v>
      </c>
      <c r="AK508" s="191">
        <f>'BASE METAS)'!AK510</f>
        <v>1</v>
      </c>
      <c r="AL508" s="1133">
        <f>'BASE METAS)'!AL510</f>
        <v>11</v>
      </c>
      <c r="AM508" s="970" t="str">
        <f>'BASE METAS)'!AM510</f>
        <v xml:space="preserve">CAPACITACIONES DEL PERSONAL                                                                                                                                                </v>
      </c>
      <c r="AN508" s="1344" t="str">
        <f>'BASE METAS)'!AN510</f>
        <v xml:space="preserve">   MIDE EL NÚMERO DE CAPACITACIONES PARA ADMINISTRADORES </v>
      </c>
      <c r="AO508" s="1343" t="str">
        <f>'BASE METAS)'!AU510</f>
        <v>DESEMPEÑO</v>
      </c>
      <c r="AP508" s="970" t="str">
        <f>'BASE METAS)'!AO510</f>
        <v>NÚMERO DE CAPACITACIONES REALIZADAS</v>
      </c>
      <c r="AQ508" s="970" t="str">
        <f>'BASE METAS)'!AP510</f>
        <v xml:space="preserve">   NÚMERO DE CAPACITACIONES  PROGRAMADAS  </v>
      </c>
      <c r="AR508" s="970">
        <f>'BASE METAS)'!AQ510</f>
        <v>100</v>
      </c>
      <c r="AS508" s="970" t="str">
        <f>'BASE METAS)'!AR510</f>
        <v xml:space="preserve">CAPACITACIÓN </v>
      </c>
      <c r="AT508" s="1018" t="str">
        <f>'BASE METAS)'!AS510</f>
        <v>CALIDAD</v>
      </c>
      <c r="AU508" s="1483">
        <f>'BASE METAS)'!BO510</f>
        <v>0</v>
      </c>
      <c r="AV508" s="942">
        <f>'BASE METAS)'!BQ510</f>
        <v>2</v>
      </c>
      <c r="AW508" s="1352">
        <f>'BASE METAS)'!BR510</f>
        <v>0</v>
      </c>
      <c r="AX508" s="1352">
        <f>'BASE METAS)'!BS510</f>
        <v>1</v>
      </c>
      <c r="AY508" s="1352">
        <f>'BASE METAS)'!BT510</f>
        <v>1</v>
      </c>
      <c r="AZ508" s="1352">
        <f>'BASE METAS)'!BU510</f>
        <v>0</v>
      </c>
      <c r="BA508" s="941">
        <f>'BASE METAS)'!BV510</f>
        <v>1</v>
      </c>
      <c r="BB508" s="941">
        <f>'BASE METAS)'!BW510</f>
        <v>1</v>
      </c>
      <c r="BC508" s="941">
        <f>'BASE METAS)'!BX510</f>
        <v>1</v>
      </c>
      <c r="BD508" s="941">
        <f>'BASE METAS)'!BY510</f>
        <v>0.5</v>
      </c>
      <c r="BE508" s="941">
        <f>'BASE METAS)'!CG510</f>
        <v>0</v>
      </c>
      <c r="BF508" s="1352">
        <f>'BASE METAS)'!CJ510</f>
        <v>0</v>
      </c>
      <c r="BG508" s="1352">
        <f>'BASE METAS)'!CK510</f>
        <v>0</v>
      </c>
      <c r="BH508" s="1352">
        <f>'BASE METAS)'!CL510</f>
        <v>0</v>
      </c>
      <c r="BI508" s="1">
        <f>'BASE METAS)'!CM510</f>
        <v>0</v>
      </c>
      <c r="BJ508" s="1">
        <f>'BASE METAS)'!CN510</f>
        <v>0</v>
      </c>
      <c r="BK508" s="1">
        <f>'BASE METAS)'!CO510</f>
        <v>0</v>
      </c>
      <c r="BL508" s="1">
        <f>'BASE METAS)'!CP510</f>
        <v>0</v>
      </c>
      <c r="BM508" s="1">
        <f>'BASE METAS)'!CQ510</f>
        <v>0</v>
      </c>
      <c r="BN508" s="1">
        <f>'BASE METAS)'!CR510</f>
        <v>0</v>
      </c>
      <c r="BO508" s="1">
        <f>'BASE METAS)'!CS510</f>
        <v>0</v>
      </c>
      <c r="BP508" s="1">
        <f>'BASE METAS)'!CT510</f>
        <v>0</v>
      </c>
      <c r="BQ508" s="1">
        <f>'BASE METAS)'!CU510</f>
        <v>0</v>
      </c>
      <c r="BR508" s="1">
        <f>'BASE METAS)'!CV510</f>
        <v>0</v>
      </c>
      <c r="BS508" s="1">
        <f>'BASE METAS)'!CW510</f>
        <v>0</v>
      </c>
      <c r="BT508" s="1">
        <f>'BASE METAS)'!CX510</f>
        <v>0</v>
      </c>
      <c r="BU508" s="1">
        <f>'BASE METAS)'!FA510</f>
        <v>2</v>
      </c>
      <c r="BV508" s="1">
        <f>'BASE METAS)'!FB510</f>
        <v>0</v>
      </c>
      <c r="BW508" s="1">
        <f>'BASE METAS)'!FC510</f>
        <v>0</v>
      </c>
      <c r="BX508" s="1">
        <f>'BASE METAS)'!FD510</f>
        <v>0</v>
      </c>
      <c r="BY508" s="1">
        <f>'BASE METAS)'!FE510</f>
        <v>0</v>
      </c>
      <c r="BZ508" s="1">
        <f>'BASE METAS)'!FF510</f>
        <v>0</v>
      </c>
      <c r="CA508" s="1">
        <f>'BASE METAS)'!FG510</f>
        <v>0</v>
      </c>
      <c r="CB508" s="1">
        <f>'BASE METAS)'!FH510</f>
        <v>2</v>
      </c>
      <c r="CC508" s="1">
        <f>'BASE METAS)'!FI510</f>
        <v>0</v>
      </c>
      <c r="CD508" s="1">
        <f>'BASE METAS)'!FJ510</f>
        <v>2</v>
      </c>
      <c r="CE508" s="1">
        <f>'BASE METAS)'!FK510</f>
        <v>0</v>
      </c>
      <c r="CF508" s="1">
        <f>'BASE METAS)'!FL510</f>
        <v>0</v>
      </c>
      <c r="CG508" s="1">
        <f>'BASE METAS)'!FM510</f>
        <v>0</v>
      </c>
    </row>
    <row r="509" spans="1:85" ht="25.5" customHeight="1" x14ac:dyDescent="0.25">
      <c r="A509" s="1">
        <f>'BASE METAS)'!A511</f>
        <v>0</v>
      </c>
      <c r="B509" s="7156"/>
      <c r="C509" s="7154"/>
      <c r="D509" s="7154"/>
      <c r="E509" s="7156"/>
      <c r="F509" s="7230"/>
      <c r="G509" s="7230"/>
      <c r="H509" s="7144"/>
      <c r="I509" s="7144"/>
      <c r="J509" s="7144"/>
      <c r="K509" s="7144"/>
      <c r="L509" s="7144"/>
      <c r="M509" s="5707"/>
      <c r="N509" s="5698"/>
      <c r="O509" s="5707"/>
      <c r="P509" s="7107"/>
      <c r="Q509" s="5698"/>
      <c r="R509" s="5707"/>
      <c r="S509" s="5698"/>
      <c r="T509" s="5707"/>
      <c r="U509" s="7730"/>
      <c r="V509" s="5698"/>
      <c r="W509" s="5695"/>
      <c r="X509" s="7156"/>
      <c r="Y509" s="705">
        <f>'BASE METAS)'!Y511</f>
        <v>12</v>
      </c>
      <c r="Z509" s="707" t="str">
        <f>'BASE METAS)'!Z511</f>
        <v>IMPLEMENTAR PROGRAMA DE DIFUSIÓN DE LAS CASAS DE CULTURA</v>
      </c>
      <c r="AA509" s="558" t="str">
        <f>'BASE METAS)'!AA511</f>
        <v xml:space="preserve">DIFUSIÓN </v>
      </c>
      <c r="AB509" s="460">
        <f>'BASE METAS)'!AB511</f>
        <v>8</v>
      </c>
      <c r="AC509" s="714">
        <f>'BASE METAS)'!AC511</f>
        <v>1</v>
      </c>
      <c r="AD509" s="544">
        <f>'BASE METAS)'!AD511</f>
        <v>0.125</v>
      </c>
      <c r="AE509" s="714">
        <f>'BASE METAS)'!AE511</f>
        <v>3</v>
      </c>
      <c r="AF509" s="544">
        <f>'BASE METAS)'!AF511</f>
        <v>0.375</v>
      </c>
      <c r="AG509" s="714">
        <f>'BASE METAS)'!AG511</f>
        <v>2</v>
      </c>
      <c r="AH509" s="544">
        <f>'BASE METAS)'!AH511</f>
        <v>0.25</v>
      </c>
      <c r="AI509" s="714">
        <f>'BASE METAS)'!AI511</f>
        <v>2</v>
      </c>
      <c r="AJ509" s="545">
        <f>'BASE METAS)'!AJ511</f>
        <v>0.25</v>
      </c>
      <c r="AK509" s="191">
        <f>'BASE METAS)'!AK511</f>
        <v>1</v>
      </c>
      <c r="AL509" s="1133">
        <f>'BASE METAS)'!AL511</f>
        <v>12</v>
      </c>
      <c r="AM509" s="970" t="str">
        <f>'BASE METAS)'!AM511</f>
        <v xml:space="preserve">DIFUSIÓN DE LAS CASAS DE CULTURA                                                                                                                                                                                                                                                                                       </v>
      </c>
      <c r="AN509" s="1344" t="str">
        <f>'BASE METAS)'!AN511</f>
        <v xml:space="preserve">MIDE EL NÚMERO DE PROGRAMAS DE DIFUSIÓN DE LAS CASAS DE CULTURA </v>
      </c>
      <c r="AO509" s="1343" t="str">
        <f>'BASE METAS)'!AU511</f>
        <v>DESEMPEÑO</v>
      </c>
      <c r="AP509" s="970" t="str">
        <f>'BASE METAS)'!AO511</f>
        <v>NÚMERO DE DIFUSIONES REALIZADAS</v>
      </c>
      <c r="AQ509" s="970" t="str">
        <f>'BASE METAS)'!AP511</f>
        <v xml:space="preserve">   NÚMERO DE DIFUSIONES  PROGRAMADAS  </v>
      </c>
      <c r="AR509" s="970">
        <f>'BASE METAS)'!AQ511</f>
        <v>100</v>
      </c>
      <c r="AS509" s="970" t="str">
        <f>'BASE METAS)'!AR511</f>
        <v xml:space="preserve">DIFUSIÓN </v>
      </c>
      <c r="AT509" s="1018" t="str">
        <f>'BASE METAS)'!AS511</f>
        <v>EFICIENCIA</v>
      </c>
      <c r="AU509" s="1483">
        <f>'BASE METAS)'!BO511</f>
        <v>0</v>
      </c>
      <c r="AV509" s="941">
        <f>'BASE METAS)'!BQ511</f>
        <v>8</v>
      </c>
      <c r="AW509" s="1352">
        <f>'BASE METAS)'!BR511</f>
        <v>0</v>
      </c>
      <c r="AX509" s="1352">
        <f>'BASE METAS)'!BS511</f>
        <v>3</v>
      </c>
      <c r="AY509" s="1352">
        <f>'BASE METAS)'!BT511</f>
        <v>3</v>
      </c>
      <c r="AZ509" s="1352">
        <f>'BASE METAS)'!BU511</f>
        <v>0</v>
      </c>
      <c r="BA509" s="1135">
        <f>'BASE METAS)'!BV511</f>
        <v>1</v>
      </c>
      <c r="BB509" s="1135">
        <f>'BASE METAS)'!BW511</f>
        <v>4</v>
      </c>
      <c r="BC509" s="1135">
        <f>'BASE METAS)'!BX511</f>
        <v>4</v>
      </c>
      <c r="BD509" s="1135">
        <f>'BASE METAS)'!BY511</f>
        <v>0.5</v>
      </c>
      <c r="BE509" s="1135">
        <f>'BASE METAS)'!CG511</f>
        <v>1</v>
      </c>
      <c r="BF509" s="1352">
        <f>'BASE METAS)'!CJ511</f>
        <v>0</v>
      </c>
      <c r="BG509" s="1352">
        <f>'BASE METAS)'!CK511</f>
        <v>0</v>
      </c>
      <c r="BH509" s="1352">
        <f>'BASE METAS)'!CL511</f>
        <v>0</v>
      </c>
      <c r="BI509" s="1">
        <f>'BASE METAS)'!CM511</f>
        <v>0</v>
      </c>
      <c r="BJ509" s="1">
        <f>'BASE METAS)'!CN511</f>
        <v>1</v>
      </c>
      <c r="BK509" s="1">
        <f>'BASE METAS)'!CO511</f>
        <v>0</v>
      </c>
      <c r="BL509" s="1">
        <f>'BASE METAS)'!CP511</f>
        <v>0</v>
      </c>
      <c r="BM509" s="1">
        <f>'BASE METAS)'!CQ511</f>
        <v>0</v>
      </c>
      <c r="BN509" s="1">
        <f>'BASE METAS)'!CR511</f>
        <v>0</v>
      </c>
      <c r="BO509" s="1">
        <f>'BASE METAS)'!CS511</f>
        <v>0</v>
      </c>
      <c r="BP509" s="1">
        <f>'BASE METAS)'!CT511</f>
        <v>0</v>
      </c>
      <c r="BQ509" s="1">
        <f>'BASE METAS)'!CU511</f>
        <v>0</v>
      </c>
      <c r="BR509" s="1">
        <f>'BASE METAS)'!CV511</f>
        <v>0</v>
      </c>
      <c r="BS509" s="1">
        <f>'BASE METAS)'!CW511</f>
        <v>0</v>
      </c>
      <c r="BT509" s="1">
        <f>'BASE METAS)'!CX511</f>
        <v>0</v>
      </c>
      <c r="BU509" s="1">
        <f>'BASE METAS)'!FA511</f>
        <v>8</v>
      </c>
      <c r="BV509" s="1">
        <f>'BASE METAS)'!FB511</f>
        <v>0</v>
      </c>
      <c r="BW509" s="1">
        <f>'BASE METAS)'!FC511</f>
        <v>0</v>
      </c>
      <c r="BX509" s="1">
        <f>'BASE METAS)'!FD511</f>
        <v>0</v>
      </c>
      <c r="BY509" s="1">
        <f>'BASE METAS)'!FE511</f>
        <v>0</v>
      </c>
      <c r="BZ509" s="1">
        <f>'BASE METAS)'!FF511</f>
        <v>0</v>
      </c>
      <c r="CA509" s="1">
        <f>'BASE METAS)'!FG511</f>
        <v>1</v>
      </c>
      <c r="CB509" s="1">
        <f>'BASE METAS)'!FH511</f>
        <v>7</v>
      </c>
      <c r="CC509" s="1">
        <f>'BASE METAS)'!FI511</f>
        <v>0.125</v>
      </c>
      <c r="CD509" s="1">
        <f>'BASE METAS)'!FJ511</f>
        <v>8</v>
      </c>
      <c r="CE509" s="1">
        <f>'BASE METAS)'!FK511</f>
        <v>0</v>
      </c>
      <c r="CF509" s="1">
        <f>'BASE METAS)'!FL511</f>
        <v>0</v>
      </c>
      <c r="CG509" s="1">
        <f>'BASE METAS)'!FM511</f>
        <v>0</v>
      </c>
    </row>
    <row r="510" spans="1:85" ht="51" customHeight="1" x14ac:dyDescent="0.25">
      <c r="A510" s="1">
        <f>'BASE METAS)'!A512</f>
        <v>0</v>
      </c>
      <c r="B510" s="7156"/>
      <c r="C510" s="7154"/>
      <c r="D510" s="7154"/>
      <c r="E510" s="7156"/>
      <c r="F510" s="7230"/>
      <c r="G510" s="7230"/>
      <c r="H510" s="7144"/>
      <c r="I510" s="7144"/>
      <c r="J510" s="7144"/>
      <c r="K510" s="7144"/>
      <c r="L510" s="7144"/>
      <c r="M510" s="5707"/>
      <c r="N510" s="5698"/>
      <c r="O510" s="5707"/>
      <c r="P510" s="7107"/>
      <c r="Q510" s="5698"/>
      <c r="R510" s="5707"/>
      <c r="S510" s="5698"/>
      <c r="T510" s="5707"/>
      <c r="U510" s="7730"/>
      <c r="V510" s="5698"/>
      <c r="W510" s="5695"/>
      <c r="X510" s="7156"/>
      <c r="Y510" s="705">
        <f>'BASE METAS)'!Y512</f>
        <v>13</v>
      </c>
      <c r="Z510" s="707" t="str">
        <f>'BASE METAS)'!Z512</f>
        <v>ORGANIZAR EVENTOS PARA LA PROMOCIÓN Y FOMENTO DE LA CULTURA,  COSTUMBRES Y TRADICIONES MEXICANAS, VINCULANDO A LA POBLACIÓN.</v>
      </c>
      <c r="AA510" s="558" t="str">
        <f>'BASE METAS)'!AA512</f>
        <v>EVENTO</v>
      </c>
      <c r="AB510" s="460">
        <f>'BASE METAS)'!AB512</f>
        <v>15</v>
      </c>
      <c r="AC510" s="714">
        <f>'BASE METAS)'!AC512</f>
        <v>3</v>
      </c>
      <c r="AD510" s="544">
        <f>'BASE METAS)'!AD512</f>
        <v>0.2</v>
      </c>
      <c r="AE510" s="714">
        <f>'BASE METAS)'!AE512</f>
        <v>5</v>
      </c>
      <c r="AF510" s="544">
        <f>'BASE METAS)'!AF512</f>
        <v>0.33333333333333331</v>
      </c>
      <c r="AG510" s="714">
        <f>'BASE METAS)'!AG512</f>
        <v>5</v>
      </c>
      <c r="AH510" s="544">
        <f>'BASE METAS)'!AH512</f>
        <v>0.33333333333333331</v>
      </c>
      <c r="AI510" s="714">
        <f>'BASE METAS)'!AI512</f>
        <v>2</v>
      </c>
      <c r="AJ510" s="545">
        <f>'BASE METAS)'!AJ512</f>
        <v>0.13333333333333333</v>
      </c>
      <c r="AK510" s="191">
        <f>'BASE METAS)'!AK512</f>
        <v>1</v>
      </c>
      <c r="AL510" s="1133">
        <f>'BASE METAS)'!AL512</f>
        <v>13</v>
      </c>
      <c r="AM510" s="970" t="str">
        <f>'BASE METAS)'!AM512</f>
        <v xml:space="preserve">EVENTOS PARA LA PROMOCIÓN Y FOMENTO DE LA CULTURA                                                                                                                                                                         </v>
      </c>
      <c r="AN510" s="1344" t="str">
        <f>'BASE METAS)'!AN512</f>
        <v xml:space="preserve"> MIDE EL NÚMERO DE EVENTOS A REALIZAR </v>
      </c>
      <c r="AO510" s="1343" t="str">
        <f>'BASE METAS)'!AU512</f>
        <v>DESEMPEÑO</v>
      </c>
      <c r="AP510" s="970" t="str">
        <f>'BASE METAS)'!AO512</f>
        <v>NÚMERO DE EVENTOS  REALIZADOS</v>
      </c>
      <c r="AQ510" s="970" t="str">
        <f>'BASE METAS)'!AP512</f>
        <v xml:space="preserve">   NÚMERO DE EVENTOS  PROGRAMADOS  </v>
      </c>
      <c r="AR510" s="970">
        <f>'BASE METAS)'!AQ512</f>
        <v>100</v>
      </c>
      <c r="AS510" s="970" t="str">
        <f>'BASE METAS)'!AR512</f>
        <v>EVENTO</v>
      </c>
      <c r="AT510" s="1018" t="str">
        <f>'BASE METAS)'!AS512</f>
        <v>EFICACIA</v>
      </c>
      <c r="AU510" s="1483">
        <f>'BASE METAS)'!BO512</f>
        <v>0</v>
      </c>
      <c r="AV510" s="942">
        <f>'BASE METAS)'!BQ512</f>
        <v>15</v>
      </c>
      <c r="AW510" s="996">
        <f>'BASE METAS)'!BR512</f>
        <v>0</v>
      </c>
      <c r="AX510" s="942">
        <f>'BASE METAS)'!BS512</f>
        <v>5</v>
      </c>
      <c r="AY510" s="942">
        <f>'BASE METAS)'!BT512</f>
        <v>6</v>
      </c>
      <c r="AZ510" s="1352">
        <f>'BASE METAS)'!BU512</f>
        <v>-1</v>
      </c>
      <c r="BA510" s="941">
        <f>'BASE METAS)'!BV512</f>
        <v>1.2</v>
      </c>
      <c r="BB510" s="941">
        <f>'BASE METAS)'!BW512</f>
        <v>9</v>
      </c>
      <c r="BC510" s="941">
        <f>'BASE METAS)'!BX512</f>
        <v>6</v>
      </c>
      <c r="BD510" s="941">
        <f>'BASE METAS)'!BY512</f>
        <v>0.6</v>
      </c>
      <c r="BE510" s="941">
        <f>'BASE METAS)'!CG512</f>
        <v>3</v>
      </c>
      <c r="BF510" s="1352">
        <f>'BASE METAS)'!CJ512</f>
        <v>0</v>
      </c>
      <c r="BG510" s="1352">
        <f>'BASE METAS)'!CK512</f>
        <v>0</v>
      </c>
      <c r="BH510" s="1352">
        <f>'BASE METAS)'!CL512</f>
        <v>0</v>
      </c>
      <c r="BI510" s="1">
        <f>'BASE METAS)'!CM512</f>
        <v>0</v>
      </c>
      <c r="BJ510" s="1">
        <f>'BASE METAS)'!CN512</f>
        <v>2</v>
      </c>
      <c r="BK510" s="1">
        <f>'BASE METAS)'!CO512</f>
        <v>1</v>
      </c>
      <c r="BL510" s="1">
        <f>'BASE METAS)'!CP512</f>
        <v>0</v>
      </c>
      <c r="BM510" s="1">
        <f>'BASE METAS)'!CQ512</f>
        <v>0</v>
      </c>
      <c r="BN510" s="1">
        <f>'BASE METAS)'!CR512</f>
        <v>0</v>
      </c>
      <c r="BO510" s="1">
        <f>'BASE METAS)'!CS512</f>
        <v>0</v>
      </c>
      <c r="BP510" s="1">
        <f>'BASE METAS)'!CT512</f>
        <v>0</v>
      </c>
      <c r="BQ510" s="1">
        <f>'BASE METAS)'!CU512</f>
        <v>0</v>
      </c>
      <c r="BR510" s="1">
        <f>'BASE METAS)'!CV512</f>
        <v>0</v>
      </c>
      <c r="BS510" s="1">
        <f>'BASE METAS)'!CW512</f>
        <v>0</v>
      </c>
      <c r="BT510" s="1">
        <f>'BASE METAS)'!CX512</f>
        <v>0</v>
      </c>
      <c r="BU510" s="1">
        <f>'BASE METAS)'!FA512</f>
        <v>15</v>
      </c>
      <c r="BV510" s="1">
        <f>'BASE METAS)'!FB512</f>
        <v>0</v>
      </c>
      <c r="BW510" s="1">
        <f>'BASE METAS)'!FC512</f>
        <v>2</v>
      </c>
      <c r="BX510" s="1">
        <f>'BASE METAS)'!FD512</f>
        <v>2</v>
      </c>
      <c r="BY510" s="1">
        <f>'BASE METAS)'!FE512</f>
        <v>0</v>
      </c>
      <c r="BZ510" s="1">
        <f>'BASE METAS)'!FF512</f>
        <v>0</v>
      </c>
      <c r="CA510" s="1">
        <f>'BASE METAS)'!FG512</f>
        <v>5</v>
      </c>
      <c r="CB510" s="1">
        <f>'BASE METAS)'!FH512</f>
        <v>10</v>
      </c>
      <c r="CC510" s="1">
        <f>'BASE METAS)'!FI512</f>
        <v>0.33333333333333331</v>
      </c>
      <c r="CD510" s="1">
        <f>'BASE METAS)'!FJ512</f>
        <v>15</v>
      </c>
      <c r="CE510" s="1">
        <f>'BASE METAS)'!FK512</f>
        <v>0</v>
      </c>
      <c r="CF510" s="1">
        <f>'BASE METAS)'!FL512</f>
        <v>2</v>
      </c>
      <c r="CG510" s="1">
        <f>'BASE METAS)'!FM512</f>
        <v>2</v>
      </c>
    </row>
    <row r="511" spans="1:85" ht="38.25" x14ac:dyDescent="0.25">
      <c r="A511" s="1">
        <f>'BASE METAS)'!A513</f>
        <v>0</v>
      </c>
      <c r="B511" s="7156"/>
      <c r="C511" s="7154"/>
      <c r="D511" s="7154"/>
      <c r="E511" s="7156"/>
      <c r="F511" s="7230"/>
      <c r="G511" s="7230"/>
      <c r="H511" s="7144"/>
      <c r="I511" s="7144"/>
      <c r="J511" s="7144"/>
      <c r="K511" s="7144"/>
      <c r="L511" s="7144"/>
      <c r="M511" s="5707"/>
      <c r="N511" s="5698"/>
      <c r="O511" s="5707"/>
      <c r="P511" s="7107"/>
      <c r="Q511" s="5698"/>
      <c r="R511" s="5707"/>
      <c r="S511" s="5698"/>
      <c r="T511" s="5707"/>
      <c r="U511" s="7730"/>
      <c r="V511" s="5698"/>
      <c r="W511" s="5695"/>
      <c r="X511" s="7156"/>
      <c r="Y511" s="705">
        <f>'BASE METAS)'!Y513</f>
        <v>14</v>
      </c>
      <c r="Z511" s="707" t="str">
        <f>'BASE METAS)'!Z513</f>
        <v>IMPLEMENTAR PROGRAMA DE  ESCUELAS EN CULTURA</v>
      </c>
      <c r="AA511" s="558" t="str">
        <f>'BASE METAS)'!AA513</f>
        <v>EVENTO</v>
      </c>
      <c r="AB511" s="460">
        <f>'BASE METAS)'!AB513</f>
        <v>25</v>
      </c>
      <c r="AC511" s="714">
        <f>'BASE METAS)'!AC513</f>
        <v>3</v>
      </c>
      <c r="AD511" s="544">
        <f>'BASE METAS)'!AD513</f>
        <v>0.12</v>
      </c>
      <c r="AE511" s="714">
        <f>'BASE METAS)'!AE513</f>
        <v>11</v>
      </c>
      <c r="AF511" s="544">
        <f>'BASE METAS)'!AF513</f>
        <v>0.44</v>
      </c>
      <c r="AG511" s="714">
        <f>'BASE METAS)'!AG513</f>
        <v>6</v>
      </c>
      <c r="AH511" s="544">
        <f>'BASE METAS)'!AH513</f>
        <v>0.24</v>
      </c>
      <c r="AI511" s="714">
        <f>'BASE METAS)'!AI513</f>
        <v>5</v>
      </c>
      <c r="AJ511" s="545">
        <f>'BASE METAS)'!AJ513</f>
        <v>0.2</v>
      </c>
      <c r="AK511" s="191">
        <f>'BASE METAS)'!AK513</f>
        <v>1</v>
      </c>
      <c r="AL511" s="1133">
        <f>'BASE METAS)'!AL513</f>
        <v>14</v>
      </c>
      <c r="AM511" s="970" t="str">
        <f>'BASE METAS)'!AM513</f>
        <v xml:space="preserve"> PROGRAMA DE  ESCUELAS EN CULTURA                                                                                                                              </v>
      </c>
      <c r="AN511" s="1344" t="str">
        <f>'BASE METAS)'!AN513</f>
        <v xml:space="preserve">MIDE EL NÚMERO DE PROGRAMAS  A REALIZAR </v>
      </c>
      <c r="AO511" s="1343" t="str">
        <f>'BASE METAS)'!AU513</f>
        <v>DESEMPEÑO</v>
      </c>
      <c r="AP511" s="970" t="str">
        <f>'BASE METAS)'!AO513</f>
        <v>NÚMERO DE EVENTOS  REALIZADOS</v>
      </c>
      <c r="AQ511" s="970" t="str">
        <f>'BASE METAS)'!AP513</f>
        <v xml:space="preserve">   NÚMERO DE EVENTOS  PROGRAMADOS  </v>
      </c>
      <c r="AR511" s="970">
        <f>'BASE METAS)'!AQ513</f>
        <v>100</v>
      </c>
      <c r="AS511" s="970" t="str">
        <f>'BASE METAS)'!AR513</f>
        <v>EVENTO</v>
      </c>
      <c r="AT511" s="1018" t="str">
        <f>'BASE METAS)'!AS513</f>
        <v>EFICACIA</v>
      </c>
      <c r="AU511" s="1483">
        <f>'BASE METAS)'!BO513</f>
        <v>0</v>
      </c>
      <c r="AV511" s="941">
        <f>'BASE METAS)'!BQ513</f>
        <v>25</v>
      </c>
      <c r="AW511" s="1352">
        <f>'BASE METAS)'!BR513</f>
        <v>0</v>
      </c>
      <c r="AX511" s="1352">
        <f>'BASE METAS)'!BS513</f>
        <v>11</v>
      </c>
      <c r="AY511" s="1352">
        <f>'BASE METAS)'!BT513</f>
        <v>11</v>
      </c>
      <c r="AZ511" s="1352">
        <f>'BASE METAS)'!BU513</f>
        <v>0</v>
      </c>
      <c r="BA511" s="1135">
        <f>'BASE METAS)'!BV513</f>
        <v>1</v>
      </c>
      <c r="BB511" s="1135">
        <f>'BASE METAS)'!BW513</f>
        <v>14</v>
      </c>
      <c r="BC511" s="1135">
        <f>'BASE METAS)'!BX513</f>
        <v>11</v>
      </c>
      <c r="BD511" s="1135">
        <f>'BASE METAS)'!BY513</f>
        <v>0.56000000000000005</v>
      </c>
      <c r="BE511" s="1135">
        <f>'BASE METAS)'!CG513</f>
        <v>3</v>
      </c>
      <c r="BF511" s="1352">
        <f>'BASE METAS)'!CJ513</f>
        <v>0</v>
      </c>
      <c r="BG511" s="1352">
        <f>'BASE METAS)'!CK513</f>
        <v>0</v>
      </c>
      <c r="BH511" s="1352">
        <f>'BASE METAS)'!CL513</f>
        <v>0</v>
      </c>
      <c r="BI511" s="1">
        <f>'BASE METAS)'!CM513</f>
        <v>0</v>
      </c>
      <c r="BJ511" s="1">
        <f>'BASE METAS)'!CN513</f>
        <v>1</v>
      </c>
      <c r="BK511" s="1">
        <f>'BASE METAS)'!CO513</f>
        <v>2</v>
      </c>
      <c r="BL511" s="1">
        <f>'BASE METAS)'!CP513</f>
        <v>0</v>
      </c>
      <c r="BM511" s="1">
        <f>'BASE METAS)'!CQ513</f>
        <v>0</v>
      </c>
      <c r="BN511" s="1">
        <f>'BASE METAS)'!CR513</f>
        <v>0</v>
      </c>
      <c r="BO511" s="1">
        <f>'BASE METAS)'!CS513</f>
        <v>0</v>
      </c>
      <c r="BP511" s="1">
        <f>'BASE METAS)'!CT513</f>
        <v>0</v>
      </c>
      <c r="BQ511" s="1">
        <f>'BASE METAS)'!CU513</f>
        <v>0</v>
      </c>
      <c r="BR511" s="1">
        <f>'BASE METAS)'!CV513</f>
        <v>0</v>
      </c>
      <c r="BS511" s="1">
        <f>'BASE METAS)'!CW513</f>
        <v>0</v>
      </c>
      <c r="BT511" s="1">
        <f>'BASE METAS)'!CX513</f>
        <v>0</v>
      </c>
      <c r="BU511" s="1">
        <f>'BASE METAS)'!FA513</f>
        <v>25</v>
      </c>
      <c r="BV511" s="1">
        <f>'BASE METAS)'!FB513</f>
        <v>0</v>
      </c>
      <c r="BW511" s="1">
        <f>'BASE METAS)'!FC513</f>
        <v>4</v>
      </c>
      <c r="BX511" s="1">
        <f>'BASE METAS)'!FD513</f>
        <v>4</v>
      </c>
      <c r="BY511" s="1">
        <f>'BASE METAS)'!FE513</f>
        <v>0</v>
      </c>
      <c r="BZ511" s="1">
        <f>'BASE METAS)'!FF513</f>
        <v>0</v>
      </c>
      <c r="CA511" s="1">
        <f>'BASE METAS)'!FG513</f>
        <v>7</v>
      </c>
      <c r="CB511" s="1">
        <f>'BASE METAS)'!FH513</f>
        <v>18</v>
      </c>
      <c r="CC511" s="1">
        <f>'BASE METAS)'!FI513</f>
        <v>0.28000000000000003</v>
      </c>
      <c r="CD511" s="1">
        <f>'BASE METAS)'!FJ513</f>
        <v>25</v>
      </c>
      <c r="CE511" s="1">
        <f>'BASE METAS)'!FK513</f>
        <v>0</v>
      </c>
      <c r="CF511" s="1">
        <f>'BASE METAS)'!FL513</f>
        <v>2</v>
      </c>
      <c r="CG511" s="1">
        <f>'BASE METAS)'!FM513</f>
        <v>2</v>
      </c>
    </row>
    <row r="512" spans="1:85" ht="38.25" x14ac:dyDescent="0.25">
      <c r="A512" s="1">
        <f>'BASE METAS)'!A514</f>
        <v>0</v>
      </c>
      <c r="B512" s="7156"/>
      <c r="C512" s="7154"/>
      <c r="D512" s="7154"/>
      <c r="E512" s="7156"/>
      <c r="F512" s="7230"/>
      <c r="G512" s="7230"/>
      <c r="H512" s="7144"/>
      <c r="I512" s="7144"/>
      <c r="J512" s="7144"/>
      <c r="K512" s="7144"/>
      <c r="L512" s="7144"/>
      <c r="M512" s="5707"/>
      <c r="N512" s="5698"/>
      <c r="O512" s="5707"/>
      <c r="P512" s="7107"/>
      <c r="Q512" s="5698"/>
      <c r="R512" s="5707"/>
      <c r="S512" s="5698"/>
      <c r="T512" s="5707"/>
      <c r="U512" s="7730"/>
      <c r="V512" s="5698"/>
      <c r="W512" s="5695"/>
      <c r="X512" s="7156"/>
      <c r="Y512" s="705">
        <f>'BASE METAS)'!Y514</f>
        <v>15</v>
      </c>
      <c r="Z512" s="707" t="str">
        <f>'BASE METAS)'!Z514</f>
        <v>REALIZAR ENCUENTROS ARTÍSTICOS DE CASAS DE CULTURA.</v>
      </c>
      <c r="AA512" s="558" t="str">
        <f>'BASE METAS)'!AA514</f>
        <v>EVENTO</v>
      </c>
      <c r="AB512" s="460">
        <f>'BASE METAS)'!AB514</f>
        <v>2</v>
      </c>
      <c r="AC512" s="714">
        <f>'BASE METAS)'!AC514</f>
        <v>1</v>
      </c>
      <c r="AD512" s="544">
        <f>'BASE METAS)'!AD514</f>
        <v>0.5</v>
      </c>
      <c r="AE512" s="714">
        <f>'BASE METAS)'!AE514</f>
        <v>0</v>
      </c>
      <c r="AF512" s="544">
        <f>'BASE METAS)'!AF514</f>
        <v>0</v>
      </c>
      <c r="AG512" s="714">
        <f>'BASE METAS)'!AG514</f>
        <v>0</v>
      </c>
      <c r="AH512" s="544">
        <f>'BASE METAS)'!AH514</f>
        <v>0</v>
      </c>
      <c r="AI512" s="714">
        <f>'BASE METAS)'!AI514</f>
        <v>1</v>
      </c>
      <c r="AJ512" s="545">
        <f>'BASE METAS)'!AJ514</f>
        <v>0.5</v>
      </c>
      <c r="AK512" s="191">
        <f>'BASE METAS)'!AK514</f>
        <v>1</v>
      </c>
      <c r="AL512" s="1133">
        <f>'BASE METAS)'!AL514</f>
        <v>15</v>
      </c>
      <c r="AM512" s="970" t="str">
        <f>'BASE METAS)'!AM514</f>
        <v xml:space="preserve"> ENCUENTROS ARTÍSTICOS DE CASAS DE CULTURA.                                                                                                                                                   </v>
      </c>
      <c r="AN512" s="1344" t="str">
        <f>'BASE METAS)'!AN514</f>
        <v xml:space="preserve"> MIDE EL NÚMERO DE ENCUENTROS ARTÍSTICOS DE CASAS DE CULTURA </v>
      </c>
      <c r="AO512" s="1343" t="str">
        <f>'BASE METAS)'!AU514</f>
        <v>DESEMPEÑO</v>
      </c>
      <c r="AP512" s="970" t="str">
        <f>'BASE METAS)'!AO514</f>
        <v xml:space="preserve">NÚMERO DE EVENTOS  REALIZADOS </v>
      </c>
      <c r="AQ512" s="970" t="str">
        <f>'BASE METAS)'!AP514</f>
        <v xml:space="preserve">   NÚMERO DE EVENTOS  PROGRAMADOS  </v>
      </c>
      <c r="AR512" s="970">
        <f>'BASE METAS)'!AQ514</f>
        <v>100</v>
      </c>
      <c r="AS512" s="970" t="str">
        <f>'BASE METAS)'!AR514</f>
        <v>EVENTO</v>
      </c>
      <c r="AT512" s="1018" t="str">
        <f>'BASE METAS)'!AS514</f>
        <v>EFICACIA</v>
      </c>
      <c r="AU512" s="1483">
        <f>'BASE METAS)'!BO514</f>
        <v>0</v>
      </c>
      <c r="AV512" s="942">
        <f>'BASE METAS)'!BQ514</f>
        <v>2</v>
      </c>
      <c r="AW512" s="996">
        <f>'BASE METAS)'!BR514</f>
        <v>0</v>
      </c>
      <c r="AX512" s="942">
        <f>'BASE METAS)'!BS514</f>
        <v>0</v>
      </c>
      <c r="AY512" s="942">
        <f>'BASE METAS)'!BT514</f>
        <v>1</v>
      </c>
      <c r="AZ512" s="1352">
        <f>'BASE METAS)'!BU514</f>
        <v>-1</v>
      </c>
      <c r="BA512" s="941" t="e">
        <f>'BASE METAS)'!BV514</f>
        <v>#DIV/0!</v>
      </c>
      <c r="BB512" s="941">
        <f>'BASE METAS)'!BW514</f>
        <v>2</v>
      </c>
      <c r="BC512" s="941">
        <f>'BASE METAS)'!BX514</f>
        <v>0</v>
      </c>
      <c r="BD512" s="941">
        <f>'BASE METAS)'!BY514</f>
        <v>1</v>
      </c>
      <c r="BE512" s="941">
        <f>'BASE METAS)'!CG514</f>
        <v>1</v>
      </c>
      <c r="BF512" s="987">
        <f>'BASE METAS)'!CJ514</f>
        <v>0</v>
      </c>
      <c r="BG512" s="987">
        <f>'BASE METAS)'!CK514</f>
        <v>0</v>
      </c>
      <c r="BH512" s="1352">
        <f>'BASE METAS)'!CL514</f>
        <v>0</v>
      </c>
      <c r="BI512" s="1">
        <f>'BASE METAS)'!CM514</f>
        <v>0</v>
      </c>
      <c r="BJ512" s="1">
        <f>'BASE METAS)'!CN514</f>
        <v>0</v>
      </c>
      <c r="BK512" s="1">
        <f>'BASE METAS)'!CO514</f>
        <v>1</v>
      </c>
      <c r="BL512" s="1">
        <f>'BASE METAS)'!CP514</f>
        <v>0</v>
      </c>
      <c r="BM512" s="1">
        <f>'BASE METAS)'!CQ514</f>
        <v>0</v>
      </c>
      <c r="BN512" s="1">
        <f>'BASE METAS)'!CR514</f>
        <v>0</v>
      </c>
      <c r="BO512" s="1">
        <f>'BASE METAS)'!CS514</f>
        <v>0</v>
      </c>
      <c r="BP512" s="1">
        <f>'BASE METAS)'!CT514</f>
        <v>0</v>
      </c>
      <c r="BQ512" s="1">
        <f>'BASE METAS)'!CU514</f>
        <v>0</v>
      </c>
      <c r="BR512" s="1">
        <f>'BASE METAS)'!CV514</f>
        <v>0</v>
      </c>
      <c r="BS512" s="1">
        <f>'BASE METAS)'!CW514</f>
        <v>0</v>
      </c>
      <c r="BT512" s="1">
        <f>'BASE METAS)'!CX514</f>
        <v>0</v>
      </c>
      <c r="BU512" s="1">
        <f>'BASE METAS)'!FA514</f>
        <v>2</v>
      </c>
      <c r="BV512" s="1">
        <f>'BASE METAS)'!FB514</f>
        <v>0</v>
      </c>
      <c r="BW512" s="1">
        <f>'BASE METAS)'!FC514</f>
        <v>0</v>
      </c>
      <c r="BX512" s="1">
        <f>'BASE METAS)'!FD514</f>
        <v>0</v>
      </c>
      <c r="BY512" s="1">
        <f>'BASE METAS)'!FE514</f>
        <v>0</v>
      </c>
      <c r="BZ512" s="1">
        <f>'BASE METAS)'!FF514</f>
        <v>0</v>
      </c>
      <c r="CA512" s="1">
        <f>'BASE METAS)'!FG514</f>
        <v>1</v>
      </c>
      <c r="CB512" s="1">
        <f>'BASE METAS)'!FH514</f>
        <v>1</v>
      </c>
      <c r="CC512" s="1">
        <f>'BASE METAS)'!FI514</f>
        <v>0.5</v>
      </c>
      <c r="CD512" s="1">
        <f>'BASE METAS)'!FJ514</f>
        <v>2</v>
      </c>
      <c r="CE512" s="1">
        <f>'BASE METAS)'!FK514</f>
        <v>0</v>
      </c>
      <c r="CF512" s="1">
        <f>'BASE METAS)'!FL514</f>
        <v>0</v>
      </c>
      <c r="CG512" s="1">
        <f>'BASE METAS)'!FM514</f>
        <v>0</v>
      </c>
    </row>
    <row r="513" spans="1:85" ht="38.25" x14ac:dyDescent="0.25">
      <c r="A513" s="1">
        <f>'BASE METAS)'!A515</f>
        <v>0</v>
      </c>
      <c r="B513" s="7156"/>
      <c r="C513" s="7154"/>
      <c r="D513" s="7154"/>
      <c r="E513" s="7156"/>
      <c r="F513" s="7230"/>
      <c r="G513" s="7230"/>
      <c r="H513" s="7144"/>
      <c r="I513" s="7144"/>
      <c r="J513" s="7144"/>
      <c r="K513" s="7144"/>
      <c r="L513" s="7144"/>
      <c r="M513" s="5707"/>
      <c r="N513" s="5698"/>
      <c r="O513" s="5707"/>
      <c r="P513" s="7107"/>
      <c r="Q513" s="5698"/>
      <c r="R513" s="5707"/>
      <c r="S513" s="5698"/>
      <c r="T513" s="5707"/>
      <c r="U513" s="7730"/>
      <c r="V513" s="5698"/>
      <c r="W513" s="5695"/>
      <c r="X513" s="7156"/>
      <c r="Y513" s="705">
        <f>'BASE METAS)'!Y515</f>
        <v>16</v>
      </c>
      <c r="Z513" s="707" t="str">
        <f>'BASE METAS)'!Z515</f>
        <v xml:space="preserve">REALIZAR SEMINARIOS DE CASAS DE CULTURA </v>
      </c>
      <c r="AA513" s="558" t="str">
        <f>'BASE METAS)'!AA515</f>
        <v>EVENTO</v>
      </c>
      <c r="AB513" s="460">
        <f>'BASE METAS)'!AB515</f>
        <v>3</v>
      </c>
      <c r="AC513" s="714">
        <f>'BASE METAS)'!AC515</f>
        <v>0</v>
      </c>
      <c r="AD513" s="544">
        <f>'BASE METAS)'!AD515</f>
        <v>0</v>
      </c>
      <c r="AE513" s="714">
        <f>'BASE METAS)'!AE515</f>
        <v>1</v>
      </c>
      <c r="AF513" s="544">
        <f>'BASE METAS)'!AF515</f>
        <v>0.33333333333333331</v>
      </c>
      <c r="AG513" s="714">
        <f>'BASE METAS)'!AG515</f>
        <v>1</v>
      </c>
      <c r="AH513" s="545">
        <f>'BASE METAS)'!AH515</f>
        <v>0.33333333333333331</v>
      </c>
      <c r="AI513" s="714">
        <f>'BASE METAS)'!AI515</f>
        <v>1</v>
      </c>
      <c r="AJ513" s="577">
        <f>'BASE METAS)'!AJ515</f>
        <v>0.33333333333333331</v>
      </c>
      <c r="AK513" s="191">
        <f>'BASE METAS)'!AK515</f>
        <v>1</v>
      </c>
      <c r="AL513" s="1133">
        <f>'BASE METAS)'!AL515</f>
        <v>16</v>
      </c>
      <c r="AM513" s="970" t="str">
        <f>'BASE METAS)'!AM515</f>
        <v xml:space="preserve">SEMINARIOS DE CASAS DE CULTURA                                                                                                       </v>
      </c>
      <c r="AN513" s="1344" t="str">
        <f>'BASE METAS)'!AN515</f>
        <v xml:space="preserve"> MIDE EL NÚMERO DE SEMINARIOS DE C.C.</v>
      </c>
      <c r="AO513" s="1343" t="str">
        <f>'BASE METAS)'!AU515</f>
        <v>DESEMPEÑO</v>
      </c>
      <c r="AP513" s="970" t="str">
        <f>'BASE METAS)'!AO515</f>
        <v xml:space="preserve">NÚMERO DE EVENTOS  REALIZADOS </v>
      </c>
      <c r="AQ513" s="970" t="str">
        <f>'BASE METAS)'!AP515</f>
        <v xml:space="preserve">   NÚMERO DE EVENTOS  PROGRAMADOS  </v>
      </c>
      <c r="AR513" s="970">
        <f>'BASE METAS)'!AQ515</f>
        <v>100</v>
      </c>
      <c r="AS513" s="970" t="str">
        <f>'BASE METAS)'!AR515</f>
        <v>EVENTO</v>
      </c>
      <c r="AT513" s="1018" t="str">
        <f>'BASE METAS)'!AS515</f>
        <v>EFICACIA</v>
      </c>
      <c r="AU513" s="1483">
        <f>'BASE METAS)'!BO515</f>
        <v>0</v>
      </c>
      <c r="AV513" s="941">
        <f>'BASE METAS)'!BQ515</f>
        <v>3</v>
      </c>
      <c r="AW513" s="941">
        <f>'BASE METAS)'!BR515</f>
        <v>0</v>
      </c>
      <c r="AX513" s="941">
        <f>'BASE METAS)'!BS515</f>
        <v>1</v>
      </c>
      <c r="AY513" s="1352">
        <f>'BASE METAS)'!BT515</f>
        <v>1</v>
      </c>
      <c r="AZ513" s="1352">
        <f>'BASE METAS)'!BU515</f>
        <v>0</v>
      </c>
      <c r="BA513" s="1352">
        <f>'BASE METAS)'!BV515</f>
        <v>1</v>
      </c>
      <c r="BB513" s="1353">
        <f>'BASE METAS)'!BW515</f>
        <v>1</v>
      </c>
      <c r="BC513" s="1352">
        <f>'BASE METAS)'!BX515</f>
        <v>2</v>
      </c>
      <c r="BD513" s="1352">
        <f>'BASE METAS)'!BY515</f>
        <v>0.33333333333333331</v>
      </c>
      <c r="BE513" s="1352">
        <f>'BASE METAS)'!CG515</f>
        <v>0</v>
      </c>
      <c r="BF513" s="1352">
        <f>'BASE METAS)'!CJ515</f>
        <v>0</v>
      </c>
      <c r="BG513" s="1352">
        <f>'BASE METAS)'!CK515</f>
        <v>0</v>
      </c>
      <c r="BH513" s="1352">
        <f>'BASE METAS)'!CL515</f>
        <v>0</v>
      </c>
      <c r="BI513" s="1">
        <f>'BASE METAS)'!CM515</f>
        <v>0</v>
      </c>
      <c r="BJ513" s="1">
        <f>'BASE METAS)'!CN515</f>
        <v>0</v>
      </c>
      <c r="BK513" s="1">
        <f>'BASE METAS)'!CO515</f>
        <v>0</v>
      </c>
      <c r="BL513" s="1">
        <f>'BASE METAS)'!CP515</f>
        <v>0</v>
      </c>
      <c r="BM513" s="1">
        <f>'BASE METAS)'!CQ515</f>
        <v>0</v>
      </c>
      <c r="BN513" s="1">
        <f>'BASE METAS)'!CR515</f>
        <v>0</v>
      </c>
      <c r="BO513" s="1">
        <f>'BASE METAS)'!CS515</f>
        <v>0</v>
      </c>
      <c r="BP513" s="1">
        <f>'BASE METAS)'!CT515</f>
        <v>0</v>
      </c>
      <c r="BQ513" s="1">
        <f>'BASE METAS)'!CU515</f>
        <v>0</v>
      </c>
      <c r="BR513" s="1">
        <f>'BASE METAS)'!CV515</f>
        <v>0</v>
      </c>
      <c r="BS513" s="1">
        <f>'BASE METAS)'!CW515</f>
        <v>0</v>
      </c>
      <c r="BT513" s="1">
        <f>'BASE METAS)'!CX515</f>
        <v>0</v>
      </c>
      <c r="BU513" s="1">
        <f>'BASE METAS)'!FA515</f>
        <v>3</v>
      </c>
      <c r="BV513" s="1">
        <f>'BASE METAS)'!FB515</f>
        <v>3</v>
      </c>
      <c r="BW513" s="1">
        <f>'BASE METAS)'!FC515</f>
        <v>1</v>
      </c>
      <c r="BX513" s="1">
        <f>'BASE METAS)'!FD515</f>
        <v>1</v>
      </c>
      <c r="BY513" s="1">
        <f>'BASE METAS)'!FE515</f>
        <v>0</v>
      </c>
      <c r="BZ513" s="1">
        <f>'BASE METAS)'!FF515</f>
        <v>0</v>
      </c>
      <c r="CA513" s="1">
        <f>'BASE METAS)'!FG515</f>
        <v>1</v>
      </c>
      <c r="CB513" s="1">
        <f>'BASE METAS)'!FH515</f>
        <v>2</v>
      </c>
      <c r="CC513" s="1">
        <f>'BASE METAS)'!FI515</f>
        <v>0.33333333333333331</v>
      </c>
      <c r="CD513" s="1">
        <f>'BASE METAS)'!FJ515</f>
        <v>3</v>
      </c>
      <c r="CE513" s="1">
        <f>'BASE METAS)'!FK515</f>
        <v>0</v>
      </c>
      <c r="CF513" s="1">
        <f>'BASE METAS)'!FL515</f>
        <v>0</v>
      </c>
      <c r="CG513" s="1">
        <f>'BASE METAS)'!FM515</f>
        <v>0</v>
      </c>
    </row>
    <row r="514" spans="1:85" ht="51" customHeight="1" x14ac:dyDescent="0.25">
      <c r="A514" s="1">
        <f>'BASE METAS)'!A516</f>
        <v>0</v>
      </c>
      <c r="B514" s="7156"/>
      <c r="C514" s="7154"/>
      <c r="D514" s="7154"/>
      <c r="E514" s="7156"/>
      <c r="F514" s="7230"/>
      <c r="G514" s="7230"/>
      <c r="H514" s="7144"/>
      <c r="I514" s="7144"/>
      <c r="J514" s="7144"/>
      <c r="K514" s="7144"/>
      <c r="L514" s="7144"/>
      <c r="M514" s="5708"/>
      <c r="N514" s="5699"/>
      <c r="O514" s="5708"/>
      <c r="P514" s="7108"/>
      <c r="Q514" s="5699"/>
      <c r="R514" s="5708"/>
      <c r="S514" s="5699"/>
      <c r="T514" s="5708"/>
      <c r="U514" s="7731"/>
      <c r="V514" s="5699"/>
      <c r="W514" s="5696"/>
      <c r="X514" s="7156"/>
      <c r="Y514" s="711">
        <f>'BASE METAS)'!Y516</f>
        <v>17</v>
      </c>
      <c r="Z514" s="712" t="str">
        <f>'BASE METAS)'!Z516</f>
        <v>REALIZAR CURSOS DE VERANO EN LAS CASAS DE CULTURA, PROPORCIONANDO LOS SERVICIOS Y ACTIVIDADES BASADAS EN LAS  ACTIVIDADES Y TALLERES  QUE A LA CASA DE CULTURA CONVENGA.</v>
      </c>
      <c r="AA514" s="227" t="str">
        <f>'BASE METAS)'!AA516</f>
        <v>CURSO</v>
      </c>
      <c r="AB514" s="420">
        <f>'BASE METAS)'!AB516</f>
        <v>25</v>
      </c>
      <c r="AC514" s="715">
        <f>'BASE METAS)'!AC516</f>
        <v>0</v>
      </c>
      <c r="AD514" s="421">
        <f>'BASE METAS)'!AD516</f>
        <v>0</v>
      </c>
      <c r="AE514" s="420">
        <f>'BASE METAS)'!AE516</f>
        <v>0</v>
      </c>
      <c r="AF514" s="421">
        <f>'BASE METAS)'!AF516</f>
        <v>0</v>
      </c>
      <c r="AG514" s="420">
        <f>'BASE METAS)'!AG516</f>
        <v>25</v>
      </c>
      <c r="AH514" s="422">
        <f>'BASE METAS)'!AH516</f>
        <v>1</v>
      </c>
      <c r="AI514" s="420">
        <f>'BASE METAS)'!AI516</f>
        <v>0</v>
      </c>
      <c r="AJ514" s="656">
        <f>'BASE METAS)'!AJ516</f>
        <v>0</v>
      </c>
      <c r="AK514" s="191">
        <f>'BASE METAS)'!AK516</f>
        <v>1</v>
      </c>
      <c r="AL514" s="1133">
        <f>'BASE METAS)'!AL516</f>
        <v>17</v>
      </c>
      <c r="AM514" s="970" t="str">
        <f>'BASE METAS)'!AM516</f>
        <v xml:space="preserve">CURSOS DE VERANO                                                                                                                                                       </v>
      </c>
      <c r="AN514" s="1344" t="str">
        <f>'BASE METAS)'!AN516</f>
        <v xml:space="preserve"> MIDE EL NÚMERO DE CURSOS DE VERANO </v>
      </c>
      <c r="AO514" s="1343" t="str">
        <f>'BASE METAS)'!AU516</f>
        <v>DESEMPEÑO</v>
      </c>
      <c r="AP514" s="970" t="str">
        <f>'BASE METAS)'!AO516</f>
        <v xml:space="preserve">NÚMERO DE CUROS  REALIZADOS </v>
      </c>
      <c r="AQ514" s="970" t="str">
        <f>'BASE METAS)'!AP516</f>
        <v xml:space="preserve">   NÚMERO DE CURSOS  PROGRAMADOS  </v>
      </c>
      <c r="AR514" s="970">
        <f>'BASE METAS)'!AQ516</f>
        <v>100</v>
      </c>
      <c r="AS514" s="970" t="str">
        <f>'BASE METAS)'!AR516</f>
        <v>CURSO</v>
      </c>
      <c r="AT514" s="1018" t="str">
        <f>'BASE METAS)'!AS516</f>
        <v>EFICACIA</v>
      </c>
      <c r="AU514" s="1483">
        <f>'BASE METAS)'!BO516</f>
        <v>0</v>
      </c>
      <c r="AV514" s="942">
        <f>'BASE METAS)'!BQ516</f>
        <v>25</v>
      </c>
      <c r="AW514" s="942">
        <f>'BASE METAS)'!BR516</f>
        <v>0</v>
      </c>
      <c r="AX514" s="942">
        <f>'BASE METAS)'!BS516</f>
        <v>0</v>
      </c>
      <c r="AY514" s="1352">
        <f>'BASE METAS)'!BT516</f>
        <v>0</v>
      </c>
      <c r="AZ514" s="1352">
        <f>'BASE METAS)'!BU516</f>
        <v>0</v>
      </c>
      <c r="BA514" s="1352" t="e">
        <f>'BASE METAS)'!BV516</f>
        <v>#DIV/0!</v>
      </c>
      <c r="BB514" s="1353">
        <f>'BASE METAS)'!BW516</f>
        <v>0</v>
      </c>
      <c r="BC514" s="1352">
        <f>'BASE METAS)'!BX516</f>
        <v>25</v>
      </c>
      <c r="BD514" s="1352">
        <f>'BASE METAS)'!BY516</f>
        <v>0</v>
      </c>
      <c r="BE514" s="1352">
        <f>'BASE METAS)'!CG516</f>
        <v>0</v>
      </c>
      <c r="BF514" s="1352">
        <f>'BASE METAS)'!CJ516</f>
        <v>0</v>
      </c>
      <c r="BG514" s="1352">
        <f>'BASE METAS)'!CK516</f>
        <v>0</v>
      </c>
      <c r="BH514" s="1352">
        <f>'BASE METAS)'!CL516</f>
        <v>0</v>
      </c>
      <c r="BI514" s="1">
        <f>'BASE METAS)'!CM516</f>
        <v>0</v>
      </c>
      <c r="BJ514" s="1">
        <f>'BASE METAS)'!CN516</f>
        <v>0</v>
      </c>
      <c r="BK514" s="1">
        <f>'BASE METAS)'!CO516</f>
        <v>0</v>
      </c>
      <c r="BL514" s="1">
        <f>'BASE METAS)'!CP516</f>
        <v>0</v>
      </c>
      <c r="BM514" s="1">
        <f>'BASE METAS)'!CQ516</f>
        <v>0</v>
      </c>
      <c r="BN514" s="1">
        <f>'BASE METAS)'!CR516</f>
        <v>0</v>
      </c>
      <c r="BO514" s="1">
        <f>'BASE METAS)'!CS516</f>
        <v>0</v>
      </c>
      <c r="BP514" s="1">
        <f>'BASE METAS)'!CT516</f>
        <v>0</v>
      </c>
      <c r="BQ514" s="1">
        <f>'BASE METAS)'!CU516</f>
        <v>0</v>
      </c>
      <c r="BR514" s="1">
        <f>'BASE METAS)'!CV516</f>
        <v>0</v>
      </c>
      <c r="BS514" s="1">
        <f>'BASE METAS)'!CW516</f>
        <v>0</v>
      </c>
      <c r="BT514" s="1">
        <f>'BASE METAS)'!CX516</f>
        <v>0</v>
      </c>
      <c r="BU514" s="1">
        <f>'BASE METAS)'!FA516</f>
        <v>25</v>
      </c>
      <c r="BV514" s="1">
        <f>'BASE METAS)'!FB516</f>
        <v>0</v>
      </c>
      <c r="BW514" s="1">
        <f>'BASE METAS)'!FC516</f>
        <v>0</v>
      </c>
      <c r="BX514" s="1">
        <f>'BASE METAS)'!FD516</f>
        <v>0</v>
      </c>
      <c r="BY514" s="1">
        <f>'BASE METAS)'!FE516</f>
        <v>0</v>
      </c>
      <c r="BZ514" s="1">
        <f>'BASE METAS)'!FF516</f>
        <v>0</v>
      </c>
      <c r="CA514" s="1">
        <f>'BASE METAS)'!FG516</f>
        <v>0</v>
      </c>
      <c r="CB514" s="1">
        <f>'BASE METAS)'!FH516</f>
        <v>25</v>
      </c>
      <c r="CC514" s="1">
        <f>'BASE METAS)'!FI516</f>
        <v>0</v>
      </c>
      <c r="CD514" s="1">
        <f>'BASE METAS)'!FJ516</f>
        <v>25</v>
      </c>
      <c r="CE514" s="1">
        <f>'BASE METAS)'!FK516</f>
        <v>0</v>
      </c>
      <c r="CF514" s="1">
        <f>'BASE METAS)'!FL516</f>
        <v>0</v>
      </c>
      <c r="CG514" s="1">
        <f>'BASE METAS)'!FM516</f>
        <v>0</v>
      </c>
    </row>
    <row r="515" spans="1:85" ht="12.75" customHeight="1" x14ac:dyDescent="0.2">
      <c r="A515" s="1">
        <f>'BASE METAS)'!A517</f>
        <v>0</v>
      </c>
      <c r="B515" s="1">
        <f>'BASE METAS)'!B517</f>
        <v>0</v>
      </c>
      <c r="C515" s="1">
        <f>'BASE METAS)'!C517</f>
        <v>0</v>
      </c>
      <c r="D515" s="1">
        <f>'BASE METAS)'!D517</f>
        <v>0</v>
      </c>
      <c r="E515" s="5">
        <f>'BASE METAS)'!E517</f>
        <v>0</v>
      </c>
      <c r="F515" s="3">
        <f>'BASE METAS)'!F517</f>
        <v>0</v>
      </c>
      <c r="G515" s="3">
        <f>'BASE METAS)'!G517</f>
        <v>0</v>
      </c>
      <c r="H515" s="3">
        <f>'BASE METAS)'!H517</f>
        <v>0</v>
      </c>
      <c r="I515" s="3">
        <f>'BASE METAS)'!I517</f>
        <v>0</v>
      </c>
      <c r="J515" s="7188" t="str">
        <f>'BASE METAS)'!J517</f>
        <v>TOTAL</v>
      </c>
      <c r="K515" s="7188"/>
      <c r="L515" s="7188"/>
      <c r="M515" s="7148"/>
      <c r="N515" s="1362">
        <f>'BASE METAS)'!N517</f>
        <v>0</v>
      </c>
      <c r="O515" s="1362">
        <f>'BASE METAS)'!O517</f>
        <v>0</v>
      </c>
      <c r="P515" s="1362">
        <f>'BASE METAS)'!P517</f>
        <v>0</v>
      </c>
      <c r="Q515" s="1362">
        <f>'BASE METAS)'!Q517</f>
        <v>0</v>
      </c>
      <c r="R515" s="1362">
        <f>'BASE METAS)'!R517</f>
        <v>0</v>
      </c>
      <c r="S515" s="1362">
        <f>'BASE METAS)'!S517</f>
        <v>0</v>
      </c>
      <c r="T515" s="1362">
        <f>'BASE METAS)'!T517</f>
        <v>0</v>
      </c>
      <c r="U515" s="922">
        <f>'BASE METAS)'!U517</f>
        <v>0</v>
      </c>
      <c r="V515" s="1362">
        <f>'BASE METAS)'!V517</f>
        <v>0</v>
      </c>
      <c r="W515" s="19">
        <f>'BASE METAS)'!W517</f>
        <v>111486771.78999999</v>
      </c>
      <c r="X515" s="12">
        <f>'BASE METAS)'!X517</f>
        <v>0</v>
      </c>
      <c r="Y515" s="1">
        <f>'BASE METAS)'!Y517</f>
        <v>0</v>
      </c>
      <c r="Z515" s="1">
        <f>'BASE METAS)'!Z517</f>
        <v>0</v>
      </c>
      <c r="AA515" s="1">
        <f>'BASE METAS)'!AA517</f>
        <v>0</v>
      </c>
      <c r="AB515" s="1">
        <f>'BASE METAS)'!AB517</f>
        <v>0</v>
      </c>
      <c r="AC515" s="1">
        <f>'BASE METAS)'!AC517</f>
        <v>0</v>
      </c>
      <c r="AD515" s="1">
        <f>'BASE METAS)'!AD517</f>
        <v>0</v>
      </c>
      <c r="AE515" s="1">
        <f>'BASE METAS)'!AE517</f>
        <v>0</v>
      </c>
      <c r="AF515" s="1">
        <f>'BASE METAS)'!AF517</f>
        <v>0</v>
      </c>
      <c r="AG515" s="1">
        <f>'BASE METAS)'!AG517</f>
        <v>0</v>
      </c>
      <c r="AH515" s="1">
        <f>'BASE METAS)'!AH517</f>
        <v>0</v>
      </c>
      <c r="AI515" s="1">
        <f>'BASE METAS)'!AI517</f>
        <v>0</v>
      </c>
      <c r="AJ515" s="1">
        <f>'BASE METAS)'!AJ517</f>
        <v>0</v>
      </c>
      <c r="AK515" s="1">
        <f>'BASE METAS)'!AK517</f>
        <v>0</v>
      </c>
      <c r="AL515" s="934">
        <f>'BASE METAS)'!AL517</f>
        <v>0</v>
      </c>
      <c r="AM515" s="1352">
        <f>'BASE METAS)'!AM517</f>
        <v>0</v>
      </c>
      <c r="AN515" s="1352">
        <f>'BASE METAS)'!AN517</f>
        <v>0</v>
      </c>
      <c r="AO515" s="1352">
        <f>'BASE METAS)'!AU517</f>
        <v>0</v>
      </c>
      <c r="AP515" s="1352">
        <f>'BASE METAS)'!AO517</f>
        <v>0</v>
      </c>
      <c r="AQ515" s="948">
        <f>'BASE METAS)'!AP517</f>
        <v>0</v>
      </c>
      <c r="AR515" s="948">
        <f>'BASE METAS)'!AQ517</f>
        <v>0</v>
      </c>
      <c r="AS515" s="1352">
        <f>'BASE METAS)'!AR517</f>
        <v>0</v>
      </c>
      <c r="AT515" s="941">
        <f>'BASE METAS)'!AS517</f>
        <v>0</v>
      </c>
      <c r="AU515" s="1497">
        <f>'BASE METAS)'!BO517</f>
        <v>0</v>
      </c>
      <c r="AV515" s="941">
        <f>'BASE METAS)'!BQ517</f>
        <v>0</v>
      </c>
      <c r="AW515" s="941">
        <f>'BASE METAS)'!BR517</f>
        <v>0</v>
      </c>
      <c r="AX515" s="941">
        <f>'BASE METAS)'!BS517</f>
        <v>0</v>
      </c>
      <c r="AY515" s="942">
        <f>'BASE METAS)'!BT517</f>
        <v>0</v>
      </c>
      <c r="AZ515" s="942">
        <f>'BASE METAS)'!BU517</f>
        <v>0</v>
      </c>
      <c r="BA515" s="942">
        <f>'BASE METAS)'!BV517</f>
        <v>0</v>
      </c>
      <c r="BB515" s="40">
        <f>'BASE METAS)'!BW517</f>
        <v>0</v>
      </c>
      <c r="BC515" s="1">
        <f>'BASE METAS)'!BX517</f>
        <v>0</v>
      </c>
      <c r="BD515" s="1">
        <f>'BASE METAS)'!BY517</f>
        <v>0</v>
      </c>
      <c r="BE515" s="1">
        <f>'BASE METAS)'!CG517</f>
        <v>0</v>
      </c>
      <c r="BF515" s="1">
        <f>'BASE METAS)'!CJ517</f>
        <v>0</v>
      </c>
      <c r="BG515" s="1">
        <f>'BASE METAS)'!CK517</f>
        <v>0</v>
      </c>
      <c r="BH515" s="1">
        <f>'BASE METAS)'!CL517</f>
        <v>0</v>
      </c>
      <c r="BI515" s="1">
        <f>'BASE METAS)'!CM517</f>
        <v>0</v>
      </c>
      <c r="BJ515" s="1">
        <f>'BASE METAS)'!CN517</f>
        <v>0</v>
      </c>
      <c r="BK515" s="1">
        <f>'BASE METAS)'!CO517</f>
        <v>0</v>
      </c>
      <c r="BL515" s="1">
        <f>'BASE METAS)'!CP517</f>
        <v>0</v>
      </c>
      <c r="BM515" s="1">
        <f>'BASE METAS)'!CQ517</f>
        <v>0</v>
      </c>
      <c r="BN515" s="1">
        <f>'BASE METAS)'!CR517</f>
        <v>0</v>
      </c>
      <c r="BO515" s="1">
        <f>'BASE METAS)'!CS517</f>
        <v>0</v>
      </c>
      <c r="BP515" s="1">
        <f>'BASE METAS)'!CT517</f>
        <v>0</v>
      </c>
      <c r="BQ515" s="1">
        <f>'BASE METAS)'!CU517</f>
        <v>0</v>
      </c>
      <c r="BR515" s="1">
        <f>'BASE METAS)'!CV517</f>
        <v>0</v>
      </c>
      <c r="BS515" s="1">
        <f>'BASE METAS)'!CW517</f>
        <v>0</v>
      </c>
      <c r="BT515" s="1">
        <f>'BASE METAS)'!CX517</f>
        <v>0</v>
      </c>
      <c r="BU515" s="1">
        <f>'BASE METAS)'!FA517</f>
        <v>0</v>
      </c>
      <c r="BV515" s="1">
        <f>'BASE METAS)'!FB517</f>
        <v>0</v>
      </c>
      <c r="BW515" s="1">
        <f>'BASE METAS)'!FC517</f>
        <v>0</v>
      </c>
      <c r="BX515" s="1">
        <f>'BASE METAS)'!FD517</f>
        <v>0</v>
      </c>
      <c r="BY515" s="1">
        <f>'BASE METAS)'!FE517</f>
        <v>0</v>
      </c>
      <c r="BZ515" s="1">
        <f>'BASE METAS)'!FF517</f>
        <v>0</v>
      </c>
      <c r="CA515" s="1">
        <f>'BASE METAS)'!FG517</f>
        <v>0</v>
      </c>
      <c r="CB515" s="1">
        <f>'BASE METAS)'!FH517</f>
        <v>0</v>
      </c>
      <c r="CC515" s="1">
        <f>'BASE METAS)'!FI517</f>
        <v>0</v>
      </c>
      <c r="CD515" s="1">
        <f>'BASE METAS)'!FJ517</f>
        <v>0</v>
      </c>
      <c r="CE515" s="1">
        <f>'BASE METAS)'!FK517</f>
        <v>0</v>
      </c>
      <c r="CF515" s="1">
        <f>'BASE METAS)'!FL517</f>
        <v>0</v>
      </c>
      <c r="CG515" s="1">
        <f>'BASE METAS)'!FM517</f>
        <v>0</v>
      </c>
    </row>
    <row r="516" spans="1:85" ht="12.75" customHeight="1" x14ac:dyDescent="0.25">
      <c r="A516" s="1">
        <f>'BASE METAS)'!A518</f>
        <v>0</v>
      </c>
      <c r="B516" s="1">
        <f>'BASE METAS)'!B518</f>
        <v>0</v>
      </c>
      <c r="C516" s="1">
        <f>'BASE METAS)'!C518</f>
        <v>0</v>
      </c>
      <c r="D516" s="1">
        <f>'BASE METAS)'!D518</f>
        <v>0</v>
      </c>
      <c r="E516" s="5">
        <f>'BASE METAS)'!E518</f>
        <v>0</v>
      </c>
      <c r="F516" s="3">
        <f>'BASE METAS)'!F518</f>
        <v>0</v>
      </c>
      <c r="G516" s="3">
        <f>'BASE METAS)'!G518</f>
        <v>0</v>
      </c>
      <c r="H516" s="3">
        <f>'BASE METAS)'!H518</f>
        <v>0</v>
      </c>
      <c r="I516" s="3">
        <f>'BASE METAS)'!I518</f>
        <v>0</v>
      </c>
      <c r="J516" s="3">
        <f>'BASE METAS)'!J518</f>
        <v>0</v>
      </c>
      <c r="K516" s="3">
        <f>'BASE METAS)'!K518</f>
        <v>0</v>
      </c>
      <c r="L516" s="3">
        <f>'BASE METAS)'!L518</f>
        <v>0</v>
      </c>
      <c r="M516" s="3">
        <f>'BASE METAS)'!M518</f>
        <v>0</v>
      </c>
      <c r="N516" s="3">
        <f>'BASE METAS)'!N518</f>
        <v>0</v>
      </c>
      <c r="O516" s="3">
        <f>'BASE METAS)'!O518</f>
        <v>0</v>
      </c>
      <c r="P516" s="3">
        <f>'BASE METAS)'!P518</f>
        <v>0</v>
      </c>
      <c r="Q516" s="3">
        <f>'BASE METAS)'!Q518</f>
        <v>0</v>
      </c>
      <c r="R516" s="3">
        <f>'BASE METAS)'!R518</f>
        <v>0</v>
      </c>
      <c r="S516" s="3">
        <f>'BASE METAS)'!S518</f>
        <v>0</v>
      </c>
      <c r="T516" s="3">
        <f>'BASE METAS)'!T518</f>
        <v>0</v>
      </c>
      <c r="U516" s="923">
        <f>'BASE METAS)'!U518</f>
        <v>0</v>
      </c>
      <c r="V516" s="3">
        <f>'BASE METAS)'!V518</f>
        <v>0</v>
      </c>
      <c r="W516" s="4">
        <f>'BASE METAS)'!W518</f>
        <v>0</v>
      </c>
      <c r="X516" s="5">
        <f>'BASE METAS)'!X518</f>
        <v>0</v>
      </c>
      <c r="Y516" s="1">
        <f>'BASE METAS)'!Y518</f>
        <v>0</v>
      </c>
      <c r="Z516" s="1">
        <f>'BASE METAS)'!Z518</f>
        <v>0</v>
      </c>
      <c r="AA516" s="1">
        <f>'BASE METAS)'!AA518</f>
        <v>0</v>
      </c>
      <c r="AB516" s="1">
        <f>'BASE METAS)'!AB518</f>
        <v>0</v>
      </c>
      <c r="AC516" s="1">
        <f>'BASE METAS)'!AC518</f>
        <v>0</v>
      </c>
      <c r="AD516" s="1">
        <f>'BASE METAS)'!AD518</f>
        <v>0</v>
      </c>
      <c r="AE516" s="1">
        <f>'BASE METAS)'!AE518</f>
        <v>0</v>
      </c>
      <c r="AF516" s="1">
        <f>'BASE METAS)'!AF518</f>
        <v>0</v>
      </c>
      <c r="AG516" s="1">
        <f>'BASE METAS)'!AG518</f>
        <v>0</v>
      </c>
      <c r="AH516" s="1">
        <f>'BASE METAS)'!AH518</f>
        <v>0</v>
      </c>
      <c r="AI516" s="1">
        <f>'BASE METAS)'!AI518</f>
        <v>0</v>
      </c>
      <c r="AJ516" s="1">
        <f>'BASE METAS)'!AJ518</f>
        <v>0</v>
      </c>
      <c r="AK516" s="1">
        <f>'BASE METAS)'!AK518</f>
        <v>0</v>
      </c>
      <c r="AL516" s="934">
        <f>'BASE METAS)'!AL518</f>
        <v>0</v>
      </c>
      <c r="AM516" s="1352">
        <f>'BASE METAS)'!AM518</f>
        <v>0</v>
      </c>
      <c r="AN516" s="1352">
        <f>'BASE METAS)'!AN518</f>
        <v>0</v>
      </c>
      <c r="AO516" s="1352">
        <f>'BASE METAS)'!AU518</f>
        <v>0</v>
      </c>
      <c r="AP516" s="1352">
        <f>'BASE METAS)'!AO518</f>
        <v>0</v>
      </c>
      <c r="AQ516" s="1352">
        <f>'BASE METAS)'!AP518</f>
        <v>0</v>
      </c>
      <c r="AR516" s="1352">
        <f>'BASE METAS)'!AQ518</f>
        <v>0</v>
      </c>
      <c r="AS516" s="1352">
        <f>'BASE METAS)'!AR518</f>
        <v>0</v>
      </c>
      <c r="AT516" s="1352">
        <f>'BASE METAS)'!AS518</f>
        <v>0</v>
      </c>
      <c r="AU516" s="1485">
        <f>'BASE METAS)'!BO518</f>
        <v>0</v>
      </c>
      <c r="AV516" s="1352">
        <f>'BASE METAS)'!BQ518</f>
        <v>0</v>
      </c>
      <c r="AW516" s="1352">
        <f>'BASE METAS)'!BR518</f>
        <v>0</v>
      </c>
      <c r="AX516" s="1352">
        <f>'BASE METAS)'!BS518</f>
        <v>0</v>
      </c>
      <c r="AY516" s="1352">
        <f>'BASE METAS)'!BT518</f>
        <v>0</v>
      </c>
      <c r="AZ516" s="1352">
        <f>'BASE METAS)'!BU518</f>
        <v>0</v>
      </c>
      <c r="BA516" s="1352">
        <f>'BASE METAS)'!BV518</f>
        <v>0</v>
      </c>
      <c r="BB516" s="1">
        <f>'BASE METAS)'!BW518</f>
        <v>0</v>
      </c>
      <c r="BC516" s="1">
        <f>'BASE METAS)'!BX518</f>
        <v>0</v>
      </c>
      <c r="BD516" s="1">
        <f>'BASE METAS)'!BY518</f>
        <v>0</v>
      </c>
      <c r="BE516" s="1">
        <f>'BASE METAS)'!CG518</f>
        <v>0</v>
      </c>
      <c r="BF516" s="1">
        <f>'BASE METAS)'!CJ518</f>
        <v>0</v>
      </c>
      <c r="BG516" s="1">
        <f>'BASE METAS)'!CK518</f>
        <v>0</v>
      </c>
      <c r="BH516" s="1">
        <f>'BASE METAS)'!CL518</f>
        <v>0</v>
      </c>
      <c r="BI516" s="1">
        <f>'BASE METAS)'!CM518</f>
        <v>0</v>
      </c>
      <c r="BJ516" s="1">
        <f>'BASE METAS)'!CN518</f>
        <v>0</v>
      </c>
      <c r="BK516" s="1">
        <f>'BASE METAS)'!CO518</f>
        <v>0</v>
      </c>
      <c r="BL516" s="1">
        <f>'BASE METAS)'!CP518</f>
        <v>0</v>
      </c>
      <c r="BM516" s="1">
        <f>'BASE METAS)'!CQ518</f>
        <v>0</v>
      </c>
      <c r="BN516" s="1">
        <f>'BASE METAS)'!CR518</f>
        <v>0</v>
      </c>
      <c r="BO516" s="1">
        <f>'BASE METAS)'!CS518</f>
        <v>0</v>
      </c>
      <c r="BP516" s="1">
        <f>'BASE METAS)'!CT518</f>
        <v>0</v>
      </c>
      <c r="BQ516" s="1">
        <f>'BASE METAS)'!CU518</f>
        <v>0</v>
      </c>
      <c r="BR516" s="1">
        <f>'BASE METAS)'!CV518</f>
        <v>0</v>
      </c>
      <c r="BS516" s="1">
        <f>'BASE METAS)'!CW518</f>
        <v>0</v>
      </c>
      <c r="BT516" s="1">
        <f>'BASE METAS)'!CX518</f>
        <v>0</v>
      </c>
      <c r="BU516" s="1">
        <f>'BASE METAS)'!FA518</f>
        <v>0</v>
      </c>
      <c r="BV516" s="1">
        <f>'BASE METAS)'!FB518</f>
        <v>0</v>
      </c>
      <c r="BW516" s="1">
        <f>'BASE METAS)'!FC518</f>
        <v>0</v>
      </c>
      <c r="BX516" s="1">
        <f>'BASE METAS)'!FD518</f>
        <v>0</v>
      </c>
      <c r="BY516" s="1">
        <f>'BASE METAS)'!FE518</f>
        <v>0</v>
      </c>
      <c r="BZ516" s="1">
        <f>'BASE METAS)'!FF518</f>
        <v>0</v>
      </c>
      <c r="CA516" s="1">
        <f>'BASE METAS)'!FG518</f>
        <v>0</v>
      </c>
      <c r="CB516" s="1">
        <f>'BASE METAS)'!FH518</f>
        <v>0</v>
      </c>
      <c r="CC516" s="1">
        <f>'BASE METAS)'!FI518</f>
        <v>0</v>
      </c>
      <c r="CD516" s="1">
        <f>'BASE METAS)'!FJ518</f>
        <v>0</v>
      </c>
      <c r="CE516" s="1">
        <f>'BASE METAS)'!FK518</f>
        <v>0</v>
      </c>
      <c r="CF516" s="1">
        <f>'BASE METAS)'!FL518</f>
        <v>0</v>
      </c>
      <c r="CG516" s="1">
        <f>'BASE METAS)'!FM518</f>
        <v>0</v>
      </c>
    </row>
    <row r="517" spans="1:85" ht="12" customHeight="1" x14ac:dyDescent="0.25">
      <c r="A517" s="1">
        <f>'BASE METAS)'!A519</f>
        <v>0</v>
      </c>
      <c r="B517" s="7146" t="str">
        <f>'BASE METAS)'!B519</f>
        <v xml:space="preserve">DEPENDENCIA </v>
      </c>
      <c r="C517" s="7146" t="str">
        <f>'BASE METAS)'!C519</f>
        <v>ENT</v>
      </c>
      <c r="D517" s="7146" t="str">
        <f>'BASE METAS)'!D519</f>
        <v>PROY</v>
      </c>
      <c r="E517" s="7146" t="str">
        <f>'BASE METAS)'!E519</f>
        <v>NOMBRE DEL PROYECTO</v>
      </c>
      <c r="F517" s="7155" t="str">
        <f>'BASE METAS)'!F519</f>
        <v>DG</v>
      </c>
      <c r="G517" s="7155" t="str">
        <f>'BASE METAS)'!G519</f>
        <v>DA</v>
      </c>
      <c r="H517" s="7155" t="str">
        <f>'BASE METAS)'!H519</f>
        <v xml:space="preserve">CLAVE PROGRAMÁTICA </v>
      </c>
      <c r="I517" s="7155"/>
      <c r="J517" s="7155"/>
      <c r="K517" s="7155"/>
      <c r="L517" s="7155"/>
      <c r="M517" s="7155"/>
      <c r="N517" s="1357">
        <f>'BASE METAS)'!N519</f>
        <v>0</v>
      </c>
      <c r="O517" s="1357">
        <f>'BASE METAS)'!O519</f>
        <v>0</v>
      </c>
      <c r="P517" s="7120" t="str">
        <f>'BASE METAS)'!P519</f>
        <v>ESTRUCTURA PROGRAMÁTICA</v>
      </c>
      <c r="Q517" s="7121"/>
      <c r="R517" s="7121"/>
      <c r="S517" s="7121"/>
      <c r="T517" s="7121"/>
      <c r="U517" s="924">
        <f>'BASE METAS)'!U519</f>
        <v>0</v>
      </c>
      <c r="V517" s="1358">
        <f>'BASE METAS)'!V519</f>
        <v>0</v>
      </c>
      <c r="W517" s="7139" t="str">
        <f>'BASE METAS)'!W519</f>
        <v>PRESPUESTO</v>
      </c>
      <c r="X517" s="7216" t="str">
        <f>'BASE METAS)'!X519</f>
        <v>ÁREAS EJECUTORAS</v>
      </c>
      <c r="Y517" s="1">
        <f>'BASE METAS)'!Y519</f>
        <v>0</v>
      </c>
      <c r="Z517" s="1">
        <f>'BASE METAS)'!Z519</f>
        <v>0</v>
      </c>
      <c r="AA517" s="1">
        <f>'BASE METAS)'!AA519</f>
        <v>0</v>
      </c>
      <c r="AB517" s="1">
        <f>'BASE METAS)'!AB519</f>
        <v>0</v>
      </c>
      <c r="AC517" s="1">
        <f>'BASE METAS)'!AC519</f>
        <v>0</v>
      </c>
      <c r="AD517" s="1">
        <f>'BASE METAS)'!AD519</f>
        <v>0</v>
      </c>
      <c r="AE517" s="1">
        <f>'BASE METAS)'!AE519</f>
        <v>0</v>
      </c>
      <c r="AF517" s="1">
        <f>'BASE METAS)'!AF519</f>
        <v>0</v>
      </c>
      <c r="AG517" s="1">
        <f>'BASE METAS)'!AG519</f>
        <v>0</v>
      </c>
      <c r="AH517" s="1">
        <f>'BASE METAS)'!AH519</f>
        <v>0</v>
      </c>
      <c r="AI517" s="1">
        <f>'BASE METAS)'!AI519</f>
        <v>0</v>
      </c>
      <c r="AJ517" s="1">
        <f>'BASE METAS)'!AJ519</f>
        <v>0</v>
      </c>
      <c r="AK517" s="1">
        <f>'BASE METAS)'!AK519</f>
        <v>0</v>
      </c>
      <c r="AL517" s="934">
        <f>'BASE METAS)'!AL519</f>
        <v>0</v>
      </c>
      <c r="AM517" s="1">
        <f>'BASE METAS)'!AM519</f>
        <v>0</v>
      </c>
      <c r="AN517" s="1">
        <f>'BASE METAS)'!AN519</f>
        <v>0</v>
      </c>
      <c r="AO517" s="1">
        <f>'BASE METAS)'!AU519</f>
        <v>0</v>
      </c>
      <c r="AP517" s="1">
        <f>'BASE METAS)'!AO519</f>
        <v>0</v>
      </c>
      <c r="AQ517" s="1">
        <f>'BASE METAS)'!AP519</f>
        <v>0</v>
      </c>
      <c r="AR517" s="1">
        <f>'BASE METAS)'!AQ519</f>
        <v>0</v>
      </c>
      <c r="AS517" s="1">
        <f>'BASE METAS)'!AR519</f>
        <v>0</v>
      </c>
      <c r="AT517" s="1">
        <f>'BASE METAS)'!AS519</f>
        <v>0</v>
      </c>
      <c r="AU517" s="1479">
        <f>'BASE METAS)'!BO519</f>
        <v>0</v>
      </c>
      <c r="AV517" s="1352">
        <f>'BASE METAS)'!BQ519</f>
        <v>0</v>
      </c>
      <c r="AW517" s="1352">
        <f>'BASE METAS)'!BR519</f>
        <v>0</v>
      </c>
      <c r="AX517" s="1352">
        <f>'BASE METAS)'!BS519</f>
        <v>0</v>
      </c>
      <c r="AY517" s="1352">
        <f>'BASE METAS)'!BT519</f>
        <v>0</v>
      </c>
      <c r="AZ517" s="1352">
        <f>'BASE METAS)'!BU519</f>
        <v>0</v>
      </c>
      <c r="BA517" s="1352">
        <f>'BASE METAS)'!BV519</f>
        <v>0</v>
      </c>
      <c r="BB517" s="1">
        <f>'BASE METAS)'!BW519</f>
        <v>0</v>
      </c>
      <c r="BC517" s="1">
        <f>'BASE METAS)'!BX519</f>
        <v>0</v>
      </c>
      <c r="BD517" s="1">
        <f>'BASE METAS)'!BY519</f>
        <v>0</v>
      </c>
      <c r="BE517" s="1">
        <f>'BASE METAS)'!CG519</f>
        <v>0</v>
      </c>
      <c r="BF517" s="1">
        <f>'BASE METAS)'!CJ519</f>
        <v>0</v>
      </c>
      <c r="BG517" s="1">
        <f>'BASE METAS)'!CK519</f>
        <v>0</v>
      </c>
      <c r="BH517" s="1">
        <f>'BASE METAS)'!CL519</f>
        <v>0</v>
      </c>
      <c r="BI517" s="1">
        <f>'BASE METAS)'!CM519</f>
        <v>0</v>
      </c>
      <c r="BJ517" s="1">
        <f>'BASE METAS)'!CN519</f>
        <v>0</v>
      </c>
      <c r="BK517" s="1">
        <f>'BASE METAS)'!CO519</f>
        <v>0</v>
      </c>
      <c r="BL517" s="1">
        <f>'BASE METAS)'!CP519</f>
        <v>0</v>
      </c>
      <c r="BM517" s="1">
        <f>'BASE METAS)'!CQ519</f>
        <v>0</v>
      </c>
      <c r="BN517" s="1">
        <f>'BASE METAS)'!CR519</f>
        <v>0</v>
      </c>
      <c r="BO517" s="1">
        <f>'BASE METAS)'!CS519</f>
        <v>0</v>
      </c>
      <c r="BP517" s="1">
        <f>'BASE METAS)'!CT519</f>
        <v>0</v>
      </c>
      <c r="BQ517" s="1">
        <f>'BASE METAS)'!CU519</f>
        <v>0</v>
      </c>
      <c r="BR517" s="1">
        <f>'BASE METAS)'!CV519</f>
        <v>0</v>
      </c>
      <c r="BS517" s="1">
        <f>'BASE METAS)'!CW519</f>
        <v>0</v>
      </c>
      <c r="BT517" s="1">
        <f>'BASE METAS)'!CX519</f>
        <v>0</v>
      </c>
      <c r="BU517" s="1">
        <f>'BASE METAS)'!FA519</f>
        <v>0</v>
      </c>
      <c r="BV517" s="1">
        <f>'BASE METAS)'!FB519</f>
        <v>0</v>
      </c>
      <c r="BW517" s="1">
        <f>'BASE METAS)'!FC519</f>
        <v>0</v>
      </c>
      <c r="BX517" s="1">
        <f>'BASE METAS)'!FD519</f>
        <v>0</v>
      </c>
      <c r="BY517" s="1">
        <f>'BASE METAS)'!FE519</f>
        <v>0</v>
      </c>
      <c r="BZ517" s="1">
        <f>'BASE METAS)'!FF519</f>
        <v>0</v>
      </c>
      <c r="CA517" s="1">
        <f>'BASE METAS)'!FG519</f>
        <v>0</v>
      </c>
      <c r="CB517" s="1">
        <f>'BASE METAS)'!FH519</f>
        <v>0</v>
      </c>
      <c r="CC517" s="1">
        <f>'BASE METAS)'!FI519</f>
        <v>0</v>
      </c>
      <c r="CD517" s="1">
        <f>'BASE METAS)'!FJ519</f>
        <v>0</v>
      </c>
      <c r="CE517" s="1">
        <f>'BASE METAS)'!FK519</f>
        <v>0</v>
      </c>
      <c r="CF517" s="1">
        <f>'BASE METAS)'!FL519</f>
        <v>0</v>
      </c>
      <c r="CG517" s="1">
        <f>'BASE METAS)'!FM519</f>
        <v>0</v>
      </c>
    </row>
    <row r="518" spans="1:85" ht="12" customHeight="1" x14ac:dyDescent="0.25">
      <c r="A518" s="1">
        <f>'BASE METAS)'!A520</f>
        <v>0</v>
      </c>
      <c r="B518" s="7146"/>
      <c r="C518" s="7146"/>
      <c r="D518" s="7146"/>
      <c r="E518" s="7146"/>
      <c r="F518" s="7155"/>
      <c r="G518" s="7155"/>
      <c r="H518" s="35" t="str">
        <f>'BASE METAS)'!H520</f>
        <v>FN</v>
      </c>
      <c r="I518" s="35" t="str">
        <f>'BASE METAS)'!I520</f>
        <v>Sf</v>
      </c>
      <c r="J518" s="35" t="str">
        <f>'BASE METAS)'!J520</f>
        <v>PG</v>
      </c>
      <c r="K518" s="35" t="str">
        <f>'BASE METAS)'!K520</f>
        <v>Sp</v>
      </c>
      <c r="L518" s="35" t="str">
        <f>'BASE METAS)'!L520</f>
        <v>PY</v>
      </c>
      <c r="M518" s="35" t="str">
        <f>'BASE METAS)'!M520</f>
        <v>FF</v>
      </c>
      <c r="N518" s="35">
        <f>'BASE METAS)'!N520</f>
        <v>0</v>
      </c>
      <c r="O518" s="35">
        <f>'BASE METAS)'!O520</f>
        <v>0</v>
      </c>
      <c r="P518" s="35" t="str">
        <f>'BASE METAS)'!P520</f>
        <v>FN</v>
      </c>
      <c r="Q518" s="35" t="str">
        <f>'BASE METAS)'!Q520</f>
        <v>Sf</v>
      </c>
      <c r="R518" s="35" t="str">
        <f>'BASE METAS)'!R520</f>
        <v>PG</v>
      </c>
      <c r="S518" s="35" t="str">
        <f>'BASE METAS)'!S520</f>
        <v>Sp</v>
      </c>
      <c r="T518" s="35" t="str">
        <f>'BASE METAS)'!T520</f>
        <v>PY</v>
      </c>
      <c r="U518" s="925">
        <f>'BASE METAS)'!U520</f>
        <v>0</v>
      </c>
      <c r="V518" s="35">
        <f>'BASE METAS)'!V520</f>
        <v>0</v>
      </c>
      <c r="W518" s="7139"/>
      <c r="X518" s="7216"/>
      <c r="Y518" s="1">
        <f>'BASE METAS)'!Y520</f>
        <v>0</v>
      </c>
      <c r="Z518" s="1">
        <f>'BASE METAS)'!Z520</f>
        <v>0</v>
      </c>
      <c r="AA518" s="1">
        <f>'BASE METAS)'!AA520</f>
        <v>0</v>
      </c>
      <c r="AB518" s="1">
        <f>'BASE METAS)'!AB520</f>
        <v>0</v>
      </c>
      <c r="AC518" s="1">
        <f>'BASE METAS)'!AC520</f>
        <v>0</v>
      </c>
      <c r="AD518" s="1">
        <f>'BASE METAS)'!AD520</f>
        <v>0</v>
      </c>
      <c r="AE518" s="1">
        <f>'BASE METAS)'!AE520</f>
        <v>0</v>
      </c>
      <c r="AF518" s="1">
        <f>'BASE METAS)'!AF520</f>
        <v>0</v>
      </c>
      <c r="AG518" s="1">
        <f>'BASE METAS)'!AG520</f>
        <v>0</v>
      </c>
      <c r="AH518" s="1">
        <f>'BASE METAS)'!AH520</f>
        <v>0</v>
      </c>
      <c r="AI518" s="1">
        <f>'BASE METAS)'!AI520</f>
        <v>0</v>
      </c>
      <c r="AJ518" s="1">
        <f>'BASE METAS)'!AJ520</f>
        <v>0</v>
      </c>
      <c r="AK518" s="1">
        <f>'BASE METAS)'!AK520</f>
        <v>0</v>
      </c>
      <c r="AL518" s="934">
        <f>'BASE METAS)'!AL520</f>
        <v>0</v>
      </c>
      <c r="AM518" s="1">
        <f>'BASE METAS)'!AM520</f>
        <v>0</v>
      </c>
      <c r="AN518" s="1">
        <f>'BASE METAS)'!AN520</f>
        <v>0</v>
      </c>
      <c r="AO518" s="1">
        <f>'BASE METAS)'!AU520</f>
        <v>0</v>
      </c>
      <c r="AP518" s="1">
        <f>'BASE METAS)'!AO520</f>
        <v>0</v>
      </c>
      <c r="AQ518" s="1">
        <f>'BASE METAS)'!AP520</f>
        <v>0</v>
      </c>
      <c r="AR518" s="1">
        <f>'BASE METAS)'!AQ520</f>
        <v>0</v>
      </c>
      <c r="AS518" s="1">
        <f>'BASE METAS)'!AR520</f>
        <v>0</v>
      </c>
      <c r="AT518" s="1">
        <f>'BASE METAS)'!AS520</f>
        <v>0</v>
      </c>
      <c r="AU518" s="1479">
        <f>'BASE METAS)'!BO520</f>
        <v>0</v>
      </c>
      <c r="AV518" s="1352">
        <f>'BASE METAS)'!BQ520</f>
        <v>0</v>
      </c>
      <c r="AW518" s="1352">
        <f>'BASE METAS)'!BR520</f>
        <v>0</v>
      </c>
      <c r="AX518" s="1352">
        <f>'BASE METAS)'!BS520</f>
        <v>0</v>
      </c>
      <c r="AY518" s="1352">
        <f>'BASE METAS)'!BT520</f>
        <v>0</v>
      </c>
      <c r="AZ518" s="1352">
        <f>'BASE METAS)'!BU520</f>
        <v>0</v>
      </c>
      <c r="BA518" s="1352">
        <f>'BASE METAS)'!BV520</f>
        <v>0</v>
      </c>
      <c r="BB518" s="1">
        <f>'BASE METAS)'!BW520</f>
        <v>0</v>
      </c>
      <c r="BC518" s="1">
        <f>'BASE METAS)'!BX520</f>
        <v>0</v>
      </c>
      <c r="BD518" s="1">
        <f>'BASE METAS)'!BY520</f>
        <v>0</v>
      </c>
      <c r="BE518" s="1">
        <f>'BASE METAS)'!CG520</f>
        <v>0</v>
      </c>
      <c r="BF518" s="1">
        <f>'BASE METAS)'!CJ520</f>
        <v>0</v>
      </c>
      <c r="BG518" s="1">
        <f>'BASE METAS)'!CK520</f>
        <v>0</v>
      </c>
      <c r="BH518" s="1">
        <f>'BASE METAS)'!CL520</f>
        <v>0</v>
      </c>
      <c r="BI518" s="1">
        <f>'BASE METAS)'!CM520</f>
        <v>0</v>
      </c>
      <c r="BJ518" s="1">
        <f>'BASE METAS)'!CN520</f>
        <v>0</v>
      </c>
      <c r="BK518" s="1">
        <f>'BASE METAS)'!CO520</f>
        <v>0</v>
      </c>
      <c r="BL518" s="1">
        <f>'BASE METAS)'!CP520</f>
        <v>0</v>
      </c>
      <c r="BM518" s="1">
        <f>'BASE METAS)'!CQ520</f>
        <v>0</v>
      </c>
      <c r="BN518" s="1">
        <f>'BASE METAS)'!CR520</f>
        <v>0</v>
      </c>
      <c r="BO518" s="1">
        <f>'BASE METAS)'!CS520</f>
        <v>0</v>
      </c>
      <c r="BP518" s="1">
        <f>'BASE METAS)'!CT520</f>
        <v>0</v>
      </c>
      <c r="BQ518" s="1">
        <f>'BASE METAS)'!CU520</f>
        <v>0</v>
      </c>
      <c r="BR518" s="1">
        <f>'BASE METAS)'!CV520</f>
        <v>0</v>
      </c>
      <c r="BS518" s="1">
        <f>'BASE METAS)'!CW520</f>
        <v>0</v>
      </c>
      <c r="BT518" s="1">
        <f>'BASE METAS)'!CX520</f>
        <v>0</v>
      </c>
      <c r="BU518" s="1">
        <f>'BASE METAS)'!FA520</f>
        <v>0</v>
      </c>
      <c r="BV518" s="1">
        <f>'BASE METAS)'!FB520</f>
        <v>0</v>
      </c>
      <c r="BW518" s="1">
        <f>'BASE METAS)'!FC520</f>
        <v>0</v>
      </c>
      <c r="BX518" s="1">
        <f>'BASE METAS)'!FD520</f>
        <v>0</v>
      </c>
      <c r="BY518" s="1">
        <f>'BASE METAS)'!FE520</f>
        <v>0</v>
      </c>
      <c r="BZ518" s="1">
        <f>'BASE METAS)'!FF520</f>
        <v>0</v>
      </c>
      <c r="CA518" s="1">
        <f>'BASE METAS)'!FG520</f>
        <v>0</v>
      </c>
      <c r="CB518" s="1">
        <f>'BASE METAS)'!FH520</f>
        <v>0</v>
      </c>
      <c r="CC518" s="1">
        <f>'BASE METAS)'!FI520</f>
        <v>0</v>
      </c>
      <c r="CD518" s="1">
        <f>'BASE METAS)'!FJ520</f>
        <v>0</v>
      </c>
      <c r="CE518" s="1">
        <f>'BASE METAS)'!FK520</f>
        <v>0</v>
      </c>
      <c r="CF518" s="1">
        <f>'BASE METAS)'!FL520</f>
        <v>0</v>
      </c>
      <c r="CG518" s="1">
        <f>'BASE METAS)'!FM520</f>
        <v>0</v>
      </c>
    </row>
    <row r="519" spans="1:85" ht="60" x14ac:dyDescent="0.2">
      <c r="A519" s="1">
        <f>'BASE METAS)'!A521</f>
        <v>79</v>
      </c>
      <c r="B519" s="7102" t="str">
        <f>'BASE METAS)'!B521</f>
        <v>INSTITUTO MUNICIPAL DE CULTURA FÍSICA Y DEPORTE</v>
      </c>
      <c r="C519" s="5684">
        <f>'BASE METAS)'!C521</f>
        <v>1800</v>
      </c>
      <c r="D519" s="5684">
        <f>'BASE METAS)'!D521</f>
        <v>1</v>
      </c>
      <c r="E519" s="5684" t="str">
        <f>'BASE METAS)'!E521</f>
        <v xml:space="preserve">PROMOCIÓN Y FOMENTO DE LA CULTURA FÍSICA </v>
      </c>
      <c r="F519" s="5706" t="str">
        <f>'BASE METAS)'!F521</f>
        <v>O00</v>
      </c>
      <c r="G519" s="5706" t="str">
        <f>'BASE METAS)'!G521</f>
        <v>142</v>
      </c>
      <c r="H519" s="5706" t="str">
        <f>'BASE METAS)'!H521</f>
        <v>08</v>
      </c>
      <c r="I519" s="5706" t="str">
        <f>'BASE METAS)'!I521</f>
        <v>03</v>
      </c>
      <c r="J519" s="5706" t="str">
        <f>'BASE METAS)'!J521</f>
        <v>01</v>
      </c>
      <c r="K519" s="5706" t="str">
        <f>'BASE METAS)'!K521</f>
        <v>01</v>
      </c>
      <c r="L519" s="5706" t="str">
        <f>'BASE METAS)'!L521</f>
        <v>01</v>
      </c>
      <c r="M519" s="5706" t="str">
        <f>'BASE METAS)'!M521</f>
        <v>101</v>
      </c>
      <c r="N519" s="5697" t="str">
        <f>'BASE METAS)'!N521</f>
        <v>Educación Cultura y Bienestar Social</v>
      </c>
      <c r="O519" s="5706" t="str">
        <f>'BASE METAS)'!O521</f>
        <v>Deporte</v>
      </c>
      <c r="P519" s="7106" t="str">
        <f>'BASE METAS)'!P521</f>
        <v>Educación, cultura y deporte</v>
      </c>
      <c r="Q519" s="5697" t="str">
        <f>'BASE METAS)'!Q521</f>
        <v>Fomento a la cultura física y deporte</v>
      </c>
      <c r="R519" s="5697" t="str">
        <f>'BASE METAS)'!R521</f>
        <v>Cultura física y deporte</v>
      </c>
      <c r="S519" s="5706" t="str">
        <f>'BASE METAS)'!S521</f>
        <v>Cultura física</v>
      </c>
      <c r="T519" s="5697" t="str">
        <f>'BASE METAS)'!T521</f>
        <v>Promoción y fomento de la cultura física</v>
      </c>
      <c r="U519" s="7729" t="str">
        <f>'BASE METAS)'!U521</f>
        <v>Desarrollar una politica de cultura física integral que invite a la participación activa, que promueva el deporte, que sea incluyente en todos los ambitos,  laboral, escolar, de grupos vulnerables, asociaciones y federaciones,  que realice eventos deportivos comunales y de gran impacto,  donde se involucren a las ligas municipales, particulares, organismos federales y estatales y a la comunidad deportiva en general, a través de proyectos deportivos integrales y de autosustentabilidad, con instalaciones dignas y en óptimas condiciones que permitan el desarrollo de la cultura física y la salud.</v>
      </c>
      <c r="V519" s="5697" t="str">
        <f>'BASE METAS)'!V521</f>
        <v>Tlalnepantla 
Solidario</v>
      </c>
      <c r="W519" s="7273">
        <f>'BASE METAS)'!W521</f>
        <v>34363028.700000003</v>
      </c>
      <c r="X519" s="7102" t="str">
        <f>'BASE METAS)'!X521</f>
        <v xml:space="preserve">INSTITUTO MUNICIPAL DE CULTURA FÍSICA Y DEPORTE </v>
      </c>
      <c r="Y519" s="791">
        <f>'BASE METAS)'!Y521</f>
        <v>1</v>
      </c>
      <c r="Z519" s="792" t="str">
        <f>'BASE METAS)'!Z521</f>
        <v>INTEGRAR PERSONAS A LAS ACTIVIDADES DE LA CULTURA FÍSICA EN EL DEPARTAMENTO ESCOLAR (ACTIVIDADES FÍSICAS, AVANCES EN EL DEPORTE ESCOLAR, PARTICIPACIÓN ESCOLAR EN COMPETENCIA Y EVENTOS).</v>
      </c>
      <c r="AA519" s="791" t="str">
        <f>'BASE METAS)'!AA521</f>
        <v>PERSONA ACTIVADA</v>
      </c>
      <c r="AB519" s="789">
        <f>'BASE METAS)'!AB521</f>
        <v>220000</v>
      </c>
      <c r="AC519" s="780">
        <f>'BASE METAS)'!AC521</f>
        <v>52500</v>
      </c>
      <c r="AD519" s="781">
        <f>'BASE METAS)'!AD521</f>
        <v>0.23863636363636365</v>
      </c>
      <c r="AE519" s="780">
        <f>'BASE METAS)'!AE521</f>
        <v>52000</v>
      </c>
      <c r="AF519" s="781">
        <f>'BASE METAS)'!AF521</f>
        <v>0.23636363636363636</v>
      </c>
      <c r="AG519" s="780">
        <f>'BASE METAS)'!AG521</f>
        <v>52500</v>
      </c>
      <c r="AH519" s="781">
        <f>'BASE METAS)'!AH521</f>
        <v>0.23863636363636365</v>
      </c>
      <c r="AI519" s="780">
        <f>'BASE METAS)'!AI521</f>
        <v>63000</v>
      </c>
      <c r="AJ519" s="782">
        <f>'BASE METAS)'!AJ521</f>
        <v>0.28636363636363638</v>
      </c>
      <c r="AK519" s="211">
        <f>'BASE METAS)'!AK521</f>
        <v>1</v>
      </c>
      <c r="AL519" s="129">
        <f>'BASE METAS)'!AL521</f>
        <v>1</v>
      </c>
      <c r="AM519" s="1030" t="str">
        <f>'BASE METAS)'!AM521</f>
        <v>PERSONA INTEGRADA A LA ACTIVIDAD FISICA EN EL AMBITO ESCOLAR</v>
      </c>
      <c r="AN519" s="959" t="str">
        <f>'BASE METAS)'!AN521</f>
        <v>MIDE LAS PERSONAS INTEGRADAS A LA ACTIVIDAD FISICA EN EL AMBITO ESCOLAR</v>
      </c>
      <c r="AO519" s="1343" t="str">
        <f>'BASE METAS)'!AU521</f>
        <v>DESEMPEÑO</v>
      </c>
      <c r="AP519" s="970" t="str">
        <f>'BASE METAS)'!AO521</f>
        <v>NUMERO DE PERSONAS ACTIVADAS EN EL AMBITO ESCOLAR</v>
      </c>
      <c r="AQ519" s="970" t="str">
        <f>'BASE METAS)'!AP521</f>
        <v xml:space="preserve">NUMERO DE PERSONAS PROGRAMADAS PARA ACTIVAR EN EL AMBITO ESCOLAR </v>
      </c>
      <c r="AR519" s="1343">
        <f>'BASE METAS)'!AQ521</f>
        <v>100</v>
      </c>
      <c r="AS519" s="970" t="str">
        <f>'BASE METAS)'!AR521</f>
        <v>PERSONA ACTIVADA</v>
      </c>
      <c r="AT519" s="1030" t="str">
        <f>'BASE METAS)'!AS521</f>
        <v>EFICACIA</v>
      </c>
      <c r="AU519" s="1485">
        <f>'BASE METAS)'!BO521</f>
        <v>0</v>
      </c>
      <c r="AV519" s="1">
        <f>'BASE METAS)'!BQ521</f>
        <v>220000</v>
      </c>
      <c r="AW519" s="997">
        <f>'BASE METAS)'!BR521</f>
        <v>0</v>
      </c>
      <c r="AX519" s="1352">
        <f>'BASE METAS)'!BS521</f>
        <v>52000</v>
      </c>
      <c r="AY519" s="942">
        <f>'BASE METAS)'!BT521</f>
        <v>52430</v>
      </c>
      <c r="AZ519" s="945">
        <f>'BASE METAS)'!BU521</f>
        <v>-430</v>
      </c>
      <c r="BA519" s="1352">
        <f>'BASE METAS)'!BV521</f>
        <v>1.0082692307692307</v>
      </c>
      <c r="BB519" s="942">
        <f>'BASE METAS)'!BW521</f>
        <v>107187</v>
      </c>
      <c r="BC519" s="942">
        <f>'BASE METAS)'!BX521</f>
        <v>112813</v>
      </c>
      <c r="BD519" s="942">
        <f>'BASE METAS)'!BY521</f>
        <v>0.48721363636363635</v>
      </c>
      <c r="BE519" s="942">
        <f>'BASE METAS)'!CG521</f>
        <v>54757</v>
      </c>
      <c r="BF519" s="1352">
        <f>'BASE METAS)'!CJ521</f>
        <v>0</v>
      </c>
      <c r="BG519" s="942">
        <f>'BASE METAS)'!CK521</f>
        <v>0</v>
      </c>
      <c r="BH519" s="1352">
        <f>'BASE METAS)'!CL521</f>
        <v>0</v>
      </c>
      <c r="BI519" s="1">
        <f>'BASE METAS)'!CM521</f>
        <v>17500</v>
      </c>
      <c r="BJ519" s="1">
        <f>'BASE METAS)'!CN521</f>
        <v>17500</v>
      </c>
      <c r="BK519" s="1">
        <f>'BASE METAS)'!CO521</f>
        <v>17500</v>
      </c>
      <c r="BL519" s="1">
        <f>'BASE METAS)'!CP521</f>
        <v>0</v>
      </c>
      <c r="BM519" s="1">
        <f>'BASE METAS)'!CQ521</f>
        <v>0</v>
      </c>
      <c r="BN519" s="1">
        <f>'BASE METAS)'!CR521</f>
        <v>0</v>
      </c>
      <c r="BO519" s="1">
        <f>'BASE METAS)'!CS521</f>
        <v>0</v>
      </c>
      <c r="BP519" s="1">
        <f>'BASE METAS)'!CT521</f>
        <v>0</v>
      </c>
      <c r="BQ519" s="1">
        <f>'BASE METAS)'!CU521</f>
        <v>0</v>
      </c>
      <c r="BR519" s="1">
        <f>'BASE METAS)'!CV521</f>
        <v>0</v>
      </c>
      <c r="BS519" s="1">
        <f>'BASE METAS)'!CW521</f>
        <v>0</v>
      </c>
      <c r="BT519" s="1">
        <f>'BASE METAS)'!CX521</f>
        <v>0</v>
      </c>
      <c r="BU519" s="1">
        <f>'BASE METAS)'!FA521</f>
        <v>220000</v>
      </c>
      <c r="BV519" s="1">
        <f>'BASE METAS)'!FB521</f>
        <v>0</v>
      </c>
      <c r="BW519" s="1">
        <f>'BASE METAS)'!FC521</f>
        <v>17500</v>
      </c>
      <c r="BX519" s="1">
        <f>'BASE METAS)'!FD521</f>
        <v>17650</v>
      </c>
      <c r="BY519" s="1">
        <f>'BASE METAS)'!FE521</f>
        <v>150</v>
      </c>
      <c r="BZ519" s="1">
        <f>'BASE METAS)'!FF521</f>
        <v>1.0085714285714287</v>
      </c>
      <c r="CA519" s="1">
        <f>'BASE METAS)'!FG521</f>
        <v>72407</v>
      </c>
      <c r="CB519" s="1">
        <f>'BASE METAS)'!FH521</f>
        <v>147593</v>
      </c>
      <c r="CC519" s="1">
        <f>'BASE METAS)'!FI521</f>
        <v>0.32912272727272729</v>
      </c>
      <c r="CD519" s="1">
        <f>'BASE METAS)'!FJ521</f>
        <v>220000</v>
      </c>
      <c r="CE519" s="1">
        <f>'BASE METAS)'!FK521</f>
        <v>0</v>
      </c>
      <c r="CF519" s="1">
        <f>'BASE METAS)'!FL521</f>
        <v>17500</v>
      </c>
      <c r="CG519" s="1">
        <f>'BASE METAS)'!FM521</f>
        <v>16400</v>
      </c>
    </row>
    <row r="520" spans="1:85" ht="48" customHeight="1" x14ac:dyDescent="0.2">
      <c r="A520" s="1">
        <f>'BASE METAS)'!A522</f>
        <v>0</v>
      </c>
      <c r="B520" s="7145"/>
      <c r="C520" s="5685"/>
      <c r="D520" s="5685"/>
      <c r="E520" s="5685"/>
      <c r="F520" s="5707"/>
      <c r="G520" s="5707"/>
      <c r="H520" s="5707"/>
      <c r="I520" s="5707"/>
      <c r="J520" s="5707"/>
      <c r="K520" s="5707"/>
      <c r="L520" s="5707"/>
      <c r="M520" s="5707"/>
      <c r="N520" s="5698"/>
      <c r="O520" s="5707"/>
      <c r="P520" s="7107"/>
      <c r="Q520" s="5698"/>
      <c r="R520" s="5698"/>
      <c r="S520" s="5707"/>
      <c r="T520" s="5698"/>
      <c r="U520" s="7730"/>
      <c r="V520" s="5698"/>
      <c r="W520" s="7274"/>
      <c r="X520" s="7145"/>
      <c r="Y520" s="793">
        <f>'BASE METAS)'!Y522</f>
        <v>2</v>
      </c>
      <c r="Z520" s="794" t="str">
        <f>'BASE METAS)'!Z522</f>
        <v xml:space="preserve">APOYAR A LAS COMUNIDADES, PUEBLOS E INSTITUCIONES PARA INTEGRARLOS AL PROGRAMA DE CULTURA FÍSICA DEPORTE Y RECREACIÓN A TRAVES DE EVENTOS, EXHIBICIONES, MATERIALES DEPORTIVOS, ETC. </v>
      </c>
      <c r="AA520" s="676" t="str">
        <f>'BASE METAS)'!AA522</f>
        <v>COMUNIDAD ATENDIDA</v>
      </c>
      <c r="AB520" s="790">
        <f>'BASE METAS)'!AB522</f>
        <v>150</v>
      </c>
      <c r="AC520" s="783">
        <f>'BASE METAS)'!AC522</f>
        <v>40</v>
      </c>
      <c r="AD520" s="784">
        <f>'BASE METAS)'!AD522</f>
        <v>0.26666666666666666</v>
      </c>
      <c r="AE520" s="783">
        <f>'BASE METAS)'!AE522</f>
        <v>40</v>
      </c>
      <c r="AF520" s="784">
        <f>'BASE METAS)'!AF522</f>
        <v>0.26666666666666666</v>
      </c>
      <c r="AG520" s="783">
        <f>'BASE METAS)'!AG522</f>
        <v>30</v>
      </c>
      <c r="AH520" s="784">
        <f>'BASE METAS)'!AH522</f>
        <v>0.2</v>
      </c>
      <c r="AI520" s="783">
        <f>'BASE METAS)'!AI522</f>
        <v>40</v>
      </c>
      <c r="AJ520" s="785">
        <f>'BASE METAS)'!AJ522</f>
        <v>0.26666666666666666</v>
      </c>
      <c r="AK520" s="191">
        <f>'BASE METAS)'!AK522</f>
        <v>1</v>
      </c>
      <c r="AL520" s="129">
        <f>'BASE METAS)'!AL522</f>
        <v>2</v>
      </c>
      <c r="AM520" s="1030" t="str">
        <f>'BASE METAS)'!AM522</f>
        <v>COMUNIDADES APOYADAS PARA INTEGRARLAS A LA CULTURA FISICA Y RECREACION</v>
      </c>
      <c r="AN520" s="970" t="str">
        <f>'BASE METAS)'!AN522</f>
        <v>MIDE LAS COMUNIDADES QUE FUERON APOYADAS PARA INTEGRARLAS AL PROGRAMA DE CULTURA FISICA Y RECREACION</v>
      </c>
      <c r="AO520" s="1343" t="str">
        <f>'BASE METAS)'!AU522</f>
        <v>DESEMPEÑO</v>
      </c>
      <c r="AP520" s="970" t="str">
        <f>'BASE METAS)'!AO522</f>
        <v>NUMERO DE COMUNIDADES APOYADAS</v>
      </c>
      <c r="AQ520" s="970" t="str">
        <f>'BASE METAS)'!AP522</f>
        <v>NUMERO DE COMUNIDADES PROGRAMADAS PARA RECIBIR APOYOS</v>
      </c>
      <c r="AR520" s="1343">
        <f>'BASE METAS)'!AQ522</f>
        <v>100</v>
      </c>
      <c r="AS520" s="970" t="str">
        <f>'BASE METAS)'!AR522</f>
        <v>COMUNIDAD ATENDIDA</v>
      </c>
      <c r="AT520" s="1030" t="str">
        <f>'BASE METAS)'!AS522</f>
        <v>EFICACIA</v>
      </c>
      <c r="AU520" s="1485">
        <f>'BASE METAS)'!BO522</f>
        <v>0</v>
      </c>
      <c r="AV520" s="1">
        <f>'BASE METAS)'!BQ522</f>
        <v>150</v>
      </c>
      <c r="AW520" s="997">
        <f>'BASE METAS)'!BR522</f>
        <v>0</v>
      </c>
      <c r="AX520" s="942">
        <f>'BASE METAS)'!BS522</f>
        <v>40</v>
      </c>
      <c r="AY520" s="942">
        <f>'BASE METAS)'!BT522</f>
        <v>48</v>
      </c>
      <c r="AZ520" s="942">
        <f>'BASE METAS)'!BU522</f>
        <v>-8</v>
      </c>
      <c r="BA520" s="1352">
        <f>'BASE METAS)'!BV522</f>
        <v>1.2</v>
      </c>
      <c r="BB520" s="948">
        <f>'BASE METAS)'!BW522</f>
        <v>94</v>
      </c>
      <c r="BC520" s="942">
        <f>'BASE METAS)'!BX522</f>
        <v>56</v>
      </c>
      <c r="BD520" s="942">
        <f>'BASE METAS)'!BY522</f>
        <v>0.62666666666666671</v>
      </c>
      <c r="BE520" s="942">
        <f>'BASE METAS)'!CG522</f>
        <v>46</v>
      </c>
      <c r="BF520" s="942">
        <f>'BASE METAS)'!CJ522</f>
        <v>0</v>
      </c>
      <c r="BG520" s="942">
        <f>'BASE METAS)'!CK522</f>
        <v>0</v>
      </c>
      <c r="BH520" s="1352">
        <f>'BASE METAS)'!CL522</f>
        <v>0</v>
      </c>
      <c r="BI520" s="1">
        <f>'BASE METAS)'!CM522</f>
        <v>13</v>
      </c>
      <c r="BJ520" s="1">
        <f>'BASE METAS)'!CN522</f>
        <v>13</v>
      </c>
      <c r="BK520" s="1">
        <f>'BASE METAS)'!CO522</f>
        <v>14</v>
      </c>
      <c r="BL520" s="1">
        <f>'BASE METAS)'!CP522</f>
        <v>0</v>
      </c>
      <c r="BM520" s="1">
        <f>'BASE METAS)'!CQ522</f>
        <v>0</v>
      </c>
      <c r="BN520" s="1">
        <f>'BASE METAS)'!CR522</f>
        <v>0</v>
      </c>
      <c r="BO520" s="1">
        <f>'BASE METAS)'!CS522</f>
        <v>0</v>
      </c>
      <c r="BP520" s="1">
        <f>'BASE METAS)'!CT522</f>
        <v>0</v>
      </c>
      <c r="BQ520" s="1">
        <f>'BASE METAS)'!CU522</f>
        <v>0</v>
      </c>
      <c r="BR520" s="1">
        <f>'BASE METAS)'!CV522</f>
        <v>0</v>
      </c>
      <c r="BS520" s="1">
        <f>'BASE METAS)'!CW522</f>
        <v>0</v>
      </c>
      <c r="BT520" s="1">
        <f>'BASE METAS)'!CX522</f>
        <v>0</v>
      </c>
      <c r="BU520" s="1">
        <f>'BASE METAS)'!FA522</f>
        <v>150</v>
      </c>
      <c r="BV520" s="1">
        <f>'BASE METAS)'!FB522</f>
        <v>0</v>
      </c>
      <c r="BW520" s="1">
        <f>'BASE METAS)'!FC522</f>
        <v>14</v>
      </c>
      <c r="BX520" s="1">
        <f>'BASE METAS)'!FD522</f>
        <v>18</v>
      </c>
      <c r="BY520" s="1">
        <f>'BASE METAS)'!FE522</f>
        <v>4</v>
      </c>
      <c r="BZ520" s="1">
        <f>'BASE METAS)'!FF522</f>
        <v>1.2857142857142858</v>
      </c>
      <c r="CA520" s="1">
        <f>'BASE METAS)'!FG522</f>
        <v>64</v>
      </c>
      <c r="CB520" s="1">
        <f>'BASE METAS)'!FH522</f>
        <v>86</v>
      </c>
      <c r="CC520" s="1">
        <f>'BASE METAS)'!FI522</f>
        <v>0.42666666666666669</v>
      </c>
      <c r="CD520" s="1">
        <f>'BASE METAS)'!FJ522</f>
        <v>150</v>
      </c>
      <c r="CE520" s="1">
        <f>'BASE METAS)'!FK522</f>
        <v>0</v>
      </c>
      <c r="CF520" s="1">
        <f>'BASE METAS)'!FL522</f>
        <v>13</v>
      </c>
      <c r="CG520" s="1">
        <f>'BASE METAS)'!FM522</f>
        <v>15</v>
      </c>
    </row>
    <row r="521" spans="1:85" ht="72" x14ac:dyDescent="0.25">
      <c r="A521" s="1">
        <f>'BASE METAS)'!A523</f>
        <v>0</v>
      </c>
      <c r="B521" s="7145"/>
      <c r="C521" s="5685"/>
      <c r="D521" s="5685"/>
      <c r="E521" s="5685"/>
      <c r="F521" s="5707"/>
      <c r="G521" s="5707"/>
      <c r="H521" s="5707"/>
      <c r="I521" s="5707"/>
      <c r="J521" s="5707"/>
      <c r="K521" s="5707"/>
      <c r="L521" s="5707"/>
      <c r="M521" s="5707"/>
      <c r="N521" s="5698"/>
      <c r="O521" s="5707"/>
      <c r="P521" s="7107"/>
      <c r="Q521" s="5698"/>
      <c r="R521" s="5698"/>
      <c r="S521" s="5707"/>
      <c r="T521" s="5698"/>
      <c r="U521" s="7730"/>
      <c r="V521" s="5698"/>
      <c r="W521" s="7274"/>
      <c r="X521" s="7145"/>
      <c r="Y521" s="795">
        <f>'BASE METAS)'!Y523</f>
        <v>3</v>
      </c>
      <c r="Z521" s="794" t="str">
        <f>'BASE METAS)'!Z523</f>
        <v>INTEGRAR PERSONAS A LAS ACTIVIDADES DE LA CULTURA FÍSICA EN EL DEPORTE FEDERADO (PARTICIPACIÓN EN LA OLIMPIADA MUNICIPAL, ESTATAL Y NACIONAL, TORNEOS ESTATALES ASI COMO ESCUELAS DE DESARROLLO DEPORTIVO Y EVENTOS DE CARÁCTER MASIVO).</v>
      </c>
      <c r="AA521" s="795" t="str">
        <f>'BASE METAS)'!AA523</f>
        <v>PERSONA ACTIVADA</v>
      </c>
      <c r="AB521" s="790">
        <f>'BASE METAS)'!AB523</f>
        <v>12000</v>
      </c>
      <c r="AC521" s="783">
        <f>'BASE METAS)'!AC523</f>
        <v>2000</v>
      </c>
      <c r="AD521" s="784">
        <f>'BASE METAS)'!AD523</f>
        <v>0.16666666666666666</v>
      </c>
      <c r="AE521" s="783">
        <f>'BASE METAS)'!AE523</f>
        <v>2000</v>
      </c>
      <c r="AF521" s="784">
        <f>'BASE METAS)'!AF523</f>
        <v>0.16666666666666666</v>
      </c>
      <c r="AG521" s="783">
        <f>'BASE METAS)'!AG523</f>
        <v>4000</v>
      </c>
      <c r="AH521" s="784">
        <f>'BASE METAS)'!AH523</f>
        <v>0.33333333333333331</v>
      </c>
      <c r="AI521" s="783">
        <f>'BASE METAS)'!AI523</f>
        <v>4000</v>
      </c>
      <c r="AJ521" s="785">
        <f>'BASE METAS)'!AJ523</f>
        <v>0.33333333333333331</v>
      </c>
      <c r="AK521" s="191">
        <f>'BASE METAS)'!AK523</f>
        <v>1</v>
      </c>
      <c r="AL521" s="129">
        <f>'BASE METAS)'!AL523</f>
        <v>3</v>
      </c>
      <c r="AM521" s="1030" t="str">
        <f>'BASE METAS)'!AM523</f>
        <v>PERSONAS INTEGRADAS A LA ACTIVIDAD FISICA EN EL DEPORTE FEDERADO</v>
      </c>
      <c r="AN521" s="959" t="str">
        <f>'BASE METAS)'!AN523</f>
        <v>MIDE LAS PERSONAS INTEGRADAS A LA ACTIVIDAD FISICA EN EL DEPORTE FEDERADO</v>
      </c>
      <c r="AO521" s="1343" t="str">
        <f>'BASE METAS)'!AU523</f>
        <v>DESEMPEÑO</v>
      </c>
      <c r="AP521" s="970" t="str">
        <f>'BASE METAS)'!AO523</f>
        <v>NUMERO DE PERSONAS ACTIVADAS EN EL DEPORTE FEDERADO</v>
      </c>
      <c r="AQ521" s="970" t="str">
        <f>'BASE METAS)'!AP523</f>
        <v>NUMERO DE PERSONAS PROGRAMADAS PARA ACTIVAR EN EL DEPORTE FEDERADO</v>
      </c>
      <c r="AR521" s="1343">
        <f>'BASE METAS)'!AQ523</f>
        <v>100</v>
      </c>
      <c r="AS521" s="970" t="str">
        <f>'BASE METAS)'!AR523</f>
        <v>PERSONA ACTIVADA</v>
      </c>
      <c r="AT521" s="1030" t="str">
        <f>'BASE METAS)'!AS523</f>
        <v>EFICACIA</v>
      </c>
      <c r="AU521" s="1485">
        <f>'BASE METAS)'!BO523</f>
        <v>0</v>
      </c>
      <c r="AV521" s="1">
        <f>'BASE METAS)'!BQ523</f>
        <v>12000</v>
      </c>
      <c r="AW521" s="997">
        <f>'BASE METAS)'!BR523</f>
        <v>0</v>
      </c>
      <c r="AX521" s="942">
        <f>'BASE METAS)'!BS523</f>
        <v>2000</v>
      </c>
      <c r="AY521" s="942">
        <f>'BASE METAS)'!BT523</f>
        <v>2063</v>
      </c>
      <c r="AZ521" s="942">
        <f>'BASE METAS)'!BU523</f>
        <v>-63</v>
      </c>
      <c r="BA521" s="941">
        <f>'BASE METAS)'!BV523</f>
        <v>1.0315000000000001</v>
      </c>
      <c r="BB521" s="941">
        <f>'BASE METAS)'!BW523</f>
        <v>4223</v>
      </c>
      <c r="BC521" s="942">
        <f>'BASE METAS)'!BX523</f>
        <v>7777</v>
      </c>
      <c r="BD521" s="942">
        <f>'BASE METAS)'!BY523</f>
        <v>0.35191666666666666</v>
      </c>
      <c r="BE521" s="942">
        <f>'BASE METAS)'!CG523</f>
        <v>2160</v>
      </c>
      <c r="BF521" s="942">
        <f>'BASE METAS)'!CJ523</f>
        <v>0</v>
      </c>
      <c r="BG521" s="942">
        <f>'BASE METAS)'!CK523</f>
        <v>0</v>
      </c>
      <c r="BH521" s="1352">
        <f>'BASE METAS)'!CL523</f>
        <v>0</v>
      </c>
      <c r="BI521" s="1">
        <f>'BASE METAS)'!CM523</f>
        <v>650</v>
      </c>
      <c r="BJ521" s="1">
        <f>'BASE METAS)'!CN523</f>
        <v>650</v>
      </c>
      <c r="BK521" s="1">
        <f>'BASE METAS)'!CO523</f>
        <v>700</v>
      </c>
      <c r="BL521" s="1">
        <f>'BASE METAS)'!CP523</f>
        <v>0</v>
      </c>
      <c r="BM521" s="1">
        <f>'BASE METAS)'!CQ523</f>
        <v>0</v>
      </c>
      <c r="BN521" s="1">
        <f>'BASE METAS)'!CR523</f>
        <v>0</v>
      </c>
      <c r="BO521" s="1">
        <f>'BASE METAS)'!CS523</f>
        <v>0</v>
      </c>
      <c r="BP521" s="1">
        <f>'BASE METAS)'!CT523</f>
        <v>0</v>
      </c>
      <c r="BQ521" s="1">
        <f>'BASE METAS)'!CU523</f>
        <v>0</v>
      </c>
      <c r="BR521" s="1">
        <f>'BASE METAS)'!CV523</f>
        <v>0</v>
      </c>
      <c r="BS521" s="1">
        <f>'BASE METAS)'!CW523</f>
        <v>0</v>
      </c>
      <c r="BT521" s="1">
        <f>'BASE METAS)'!CX523</f>
        <v>0</v>
      </c>
      <c r="BU521" s="1">
        <f>'BASE METAS)'!FA523</f>
        <v>12000</v>
      </c>
      <c r="BV521" s="1">
        <f>'BASE METAS)'!FB523</f>
        <v>0</v>
      </c>
      <c r="BW521" s="1">
        <f>'BASE METAS)'!FC523</f>
        <v>650</v>
      </c>
      <c r="BX521" s="1">
        <f>'BASE METAS)'!FD523</f>
        <v>690</v>
      </c>
      <c r="BY521" s="1">
        <f>'BASE METAS)'!FE523</f>
        <v>40</v>
      </c>
      <c r="BZ521" s="1">
        <f>'BASE METAS)'!FF523</f>
        <v>1.0615384615384615</v>
      </c>
      <c r="CA521" s="1">
        <f>'BASE METAS)'!FG523</f>
        <v>2850</v>
      </c>
      <c r="CB521" s="1">
        <f>'BASE METAS)'!FH523</f>
        <v>9150</v>
      </c>
      <c r="CC521" s="1">
        <f>'BASE METAS)'!FI523</f>
        <v>0.23749999999999999</v>
      </c>
      <c r="CD521" s="1">
        <f>'BASE METAS)'!FJ523</f>
        <v>12000</v>
      </c>
      <c r="CE521" s="1">
        <f>'BASE METAS)'!FK523</f>
        <v>0</v>
      </c>
      <c r="CF521" s="1">
        <f>'BASE METAS)'!FL523</f>
        <v>650</v>
      </c>
      <c r="CG521" s="1">
        <f>'BASE METAS)'!FM523</f>
        <v>723</v>
      </c>
    </row>
    <row r="522" spans="1:85" ht="36" customHeight="1" x14ac:dyDescent="0.2">
      <c r="A522" s="1">
        <f>'BASE METAS)'!A524</f>
        <v>0</v>
      </c>
      <c r="B522" s="7145"/>
      <c r="C522" s="5685"/>
      <c r="D522" s="5685"/>
      <c r="E522" s="5685"/>
      <c r="F522" s="5707"/>
      <c r="G522" s="5707"/>
      <c r="H522" s="5707"/>
      <c r="I522" s="5707"/>
      <c r="J522" s="5707"/>
      <c r="K522" s="5707"/>
      <c r="L522" s="5707"/>
      <c r="M522" s="5707"/>
      <c r="N522" s="5698"/>
      <c r="O522" s="5707"/>
      <c r="P522" s="7107"/>
      <c r="Q522" s="5698"/>
      <c r="R522" s="5698"/>
      <c r="S522" s="5707"/>
      <c r="T522" s="5698"/>
      <c r="U522" s="7730"/>
      <c r="V522" s="5698"/>
      <c r="W522" s="7274"/>
      <c r="X522" s="7145"/>
      <c r="Y522" s="795">
        <f>'BASE METAS)'!Y524</f>
        <v>4</v>
      </c>
      <c r="Z522" s="794" t="str">
        <f>'BASE METAS)'!Z524</f>
        <v>INTEGRAR PERSONAS A LAS ACTIVIDADES DE CULTURA FÍSICA EN EL AMBITO LABORAL (LIGAS PERMANENTES, EVENTOS DEPORTIVOS, PAUSA PARA LA SALUD).</v>
      </c>
      <c r="AA522" s="795" t="str">
        <f>'BASE METAS)'!AA524</f>
        <v>PERSONA ACTIVADA</v>
      </c>
      <c r="AB522" s="790">
        <f>'BASE METAS)'!AB524</f>
        <v>16000</v>
      </c>
      <c r="AC522" s="783">
        <f>'BASE METAS)'!AC524</f>
        <v>4500</v>
      </c>
      <c r="AD522" s="784">
        <f>'BASE METAS)'!AD524</f>
        <v>0.28125</v>
      </c>
      <c r="AE522" s="783">
        <f>'BASE METAS)'!AE524</f>
        <v>4000</v>
      </c>
      <c r="AF522" s="784">
        <f>'BASE METAS)'!AF524</f>
        <v>0.25</v>
      </c>
      <c r="AG522" s="783">
        <f>'BASE METAS)'!AG524</f>
        <v>2250</v>
      </c>
      <c r="AH522" s="784">
        <f>'BASE METAS)'!AH524</f>
        <v>0.140625</v>
      </c>
      <c r="AI522" s="783">
        <f>'BASE METAS)'!AI524</f>
        <v>5250</v>
      </c>
      <c r="AJ522" s="785">
        <f>'BASE METAS)'!AJ524</f>
        <v>0.328125</v>
      </c>
      <c r="AK522" s="191">
        <f>'BASE METAS)'!AK524</f>
        <v>1</v>
      </c>
      <c r="AL522" s="129">
        <f>'BASE METAS)'!AL524</f>
        <v>4</v>
      </c>
      <c r="AM522" s="1030" t="str">
        <f>'BASE METAS)'!AM524</f>
        <v>PERSONAS INTEGRADAS A LA ACTIVIDAD FISICA EN EL AMBITO LABORAL</v>
      </c>
      <c r="AN522" s="959" t="str">
        <f>'BASE METAS)'!AN524</f>
        <v>MIDE LAS PERSONAS INTEGRADAS A LA ACTIVIDAD FISICA EN EL AMBITO LABORAL</v>
      </c>
      <c r="AO522" s="1343" t="str">
        <f>'BASE METAS)'!AU524</f>
        <v>DESEMPEÑO</v>
      </c>
      <c r="AP522" s="970" t="str">
        <f>'BASE METAS)'!AO524</f>
        <v>NUMERO DE PERSONAS ACTIVADAS EN EL AMBITO LABORAL</v>
      </c>
      <c r="AQ522" s="970" t="str">
        <f>'BASE METAS)'!AP524</f>
        <v>NUMERO DE PERSONAS PROGRAMADAS PARA ACTIVAR EN EL AMBITO LABORAL</v>
      </c>
      <c r="AR522" s="1343">
        <f>'BASE METAS)'!AQ524</f>
        <v>100</v>
      </c>
      <c r="AS522" s="970" t="str">
        <f>'BASE METAS)'!AR524</f>
        <v>PERSONA ACTIVADA</v>
      </c>
      <c r="AT522" s="1030" t="str">
        <f>'BASE METAS)'!AS524</f>
        <v>EFICACIA</v>
      </c>
      <c r="AU522" s="1485">
        <f>'BASE METAS)'!BO524</f>
        <v>0</v>
      </c>
      <c r="AV522" s="1">
        <f>'BASE METAS)'!BQ524</f>
        <v>16000</v>
      </c>
      <c r="AW522" s="997">
        <f>'BASE METAS)'!BR524</f>
        <v>0</v>
      </c>
      <c r="AX522" s="1352">
        <f>'BASE METAS)'!BS524</f>
        <v>4000</v>
      </c>
      <c r="AY522" s="948">
        <f>'BASE METAS)'!BT524</f>
        <v>4265</v>
      </c>
      <c r="AZ522" s="942">
        <f>'BASE METAS)'!BU524</f>
        <v>-265</v>
      </c>
      <c r="BA522" s="1352">
        <f>'BASE METAS)'!BV524</f>
        <v>1.0662499999999999</v>
      </c>
      <c r="BB522" s="942">
        <f>'BASE METAS)'!BW524</f>
        <v>11365</v>
      </c>
      <c r="BC522" s="942">
        <f>'BASE METAS)'!BX524</f>
        <v>4635</v>
      </c>
      <c r="BD522" s="942">
        <f>'BASE METAS)'!BY524</f>
        <v>0.71031250000000001</v>
      </c>
      <c r="BE522" s="942">
        <f>'BASE METAS)'!CG524</f>
        <v>7100</v>
      </c>
      <c r="BF522" s="1352">
        <f>'BASE METAS)'!CJ524</f>
        <v>0</v>
      </c>
      <c r="BG522" s="942">
        <f>'BASE METAS)'!CK524</f>
        <v>0</v>
      </c>
      <c r="BH522" s="1352">
        <f>'BASE METAS)'!CL524</f>
        <v>0</v>
      </c>
      <c r="BI522" s="1">
        <f>'BASE METAS)'!CM524</f>
        <v>1500</v>
      </c>
      <c r="BJ522" s="1">
        <f>'BASE METAS)'!CN524</f>
        <v>1500</v>
      </c>
      <c r="BK522" s="1">
        <f>'BASE METAS)'!CO524</f>
        <v>1500</v>
      </c>
      <c r="BL522" s="1">
        <f>'BASE METAS)'!CP524</f>
        <v>0</v>
      </c>
      <c r="BM522" s="1">
        <f>'BASE METAS)'!CQ524</f>
        <v>0</v>
      </c>
      <c r="BN522" s="1">
        <f>'BASE METAS)'!CR524</f>
        <v>0</v>
      </c>
      <c r="BO522" s="1">
        <f>'BASE METAS)'!CS524</f>
        <v>0</v>
      </c>
      <c r="BP522" s="1">
        <f>'BASE METAS)'!CT524</f>
        <v>0</v>
      </c>
      <c r="BQ522" s="1">
        <f>'BASE METAS)'!CU524</f>
        <v>0</v>
      </c>
      <c r="BR522" s="1">
        <f>'BASE METAS)'!CV524</f>
        <v>0</v>
      </c>
      <c r="BS522" s="1">
        <f>'BASE METAS)'!CW524</f>
        <v>0</v>
      </c>
      <c r="BT522" s="1">
        <f>'BASE METAS)'!CX524</f>
        <v>0</v>
      </c>
      <c r="BU522" s="1">
        <f>'BASE METAS)'!FA524</f>
        <v>16000</v>
      </c>
      <c r="BV522" s="1">
        <f>'BASE METAS)'!FB524</f>
        <v>0</v>
      </c>
      <c r="BW522" s="1">
        <f>'BASE METAS)'!FC524</f>
        <v>1300</v>
      </c>
      <c r="BX522" s="1">
        <f>'BASE METAS)'!FD524</f>
        <v>1285</v>
      </c>
      <c r="BY522" s="1">
        <f>'BASE METAS)'!FE524</f>
        <v>-15</v>
      </c>
      <c r="BZ522" s="1">
        <f>'BASE METAS)'!FF524</f>
        <v>0.9884615384615385</v>
      </c>
      <c r="CA522" s="1">
        <f>'BASE METAS)'!FG524</f>
        <v>8385</v>
      </c>
      <c r="CB522" s="1">
        <f>'BASE METAS)'!FH524</f>
        <v>7615</v>
      </c>
      <c r="CC522" s="1">
        <f>'BASE METAS)'!FI524</f>
        <v>0.52406249999999999</v>
      </c>
      <c r="CD522" s="1">
        <f>'BASE METAS)'!FJ524</f>
        <v>16000</v>
      </c>
      <c r="CE522" s="1">
        <f>'BASE METAS)'!FK524</f>
        <v>0</v>
      </c>
      <c r="CF522" s="1">
        <f>'BASE METAS)'!FL524</f>
        <v>1300</v>
      </c>
      <c r="CG522" s="1">
        <f>'BASE METAS)'!FM524</f>
        <v>1480</v>
      </c>
    </row>
    <row r="523" spans="1:85" ht="24" customHeight="1" x14ac:dyDescent="0.2">
      <c r="A523" s="1">
        <f>'BASE METAS)'!A525</f>
        <v>0</v>
      </c>
      <c r="B523" s="7145"/>
      <c r="C523" s="5685"/>
      <c r="D523" s="5685"/>
      <c r="E523" s="5685"/>
      <c r="F523" s="5707"/>
      <c r="G523" s="5707"/>
      <c r="H523" s="5707"/>
      <c r="I523" s="5707"/>
      <c r="J523" s="5707"/>
      <c r="K523" s="5707"/>
      <c r="L523" s="5707"/>
      <c r="M523" s="5707"/>
      <c r="N523" s="5698"/>
      <c r="O523" s="5707"/>
      <c r="P523" s="7107"/>
      <c r="Q523" s="5698"/>
      <c r="R523" s="5698"/>
      <c r="S523" s="5707"/>
      <c r="T523" s="5698"/>
      <c r="U523" s="7730"/>
      <c r="V523" s="5698"/>
      <c r="W523" s="7274"/>
      <c r="X523" s="7145"/>
      <c r="Y523" s="779">
        <f>'BASE METAS)'!Y525</f>
        <v>5</v>
      </c>
      <c r="Z523" s="796" t="str">
        <f>'BASE METAS)'!Z525</f>
        <v>PONER EN MARCHA LA ESTANCIA PREDEPORTIVA INFANTIL</v>
      </c>
      <c r="AA523" s="795" t="str">
        <f>'BASE METAS)'!AA525</f>
        <v>ESTANCIA</v>
      </c>
      <c r="AB523" s="790">
        <f>'BASE METAS)'!AB525</f>
        <v>1</v>
      </c>
      <c r="AC523" s="783">
        <f>'BASE METAS)'!AC525</f>
        <v>0</v>
      </c>
      <c r="AD523" s="784">
        <f>'BASE METAS)'!AD525</f>
        <v>0</v>
      </c>
      <c r="AE523" s="783">
        <f>'BASE METAS)'!AE525</f>
        <v>1</v>
      </c>
      <c r="AF523" s="784">
        <f>'BASE METAS)'!AF525</f>
        <v>1</v>
      </c>
      <c r="AG523" s="783">
        <f>'BASE METAS)'!AG525</f>
        <v>0</v>
      </c>
      <c r="AH523" s="784">
        <f>'BASE METAS)'!AH525</f>
        <v>0</v>
      </c>
      <c r="AI523" s="783">
        <f>'BASE METAS)'!AI525</f>
        <v>0</v>
      </c>
      <c r="AJ523" s="785">
        <f>'BASE METAS)'!AJ525</f>
        <v>0</v>
      </c>
      <c r="AK523" s="191">
        <f>'BASE METAS)'!AK525</f>
        <v>1</v>
      </c>
      <c r="AL523" s="129">
        <f>'BASE METAS)'!AL525</f>
        <v>5</v>
      </c>
      <c r="AM523" s="1030" t="str">
        <f>'BASE METAS)'!AM525</f>
        <v>ESCUELAS PREDEPORTIVAS PUESTAS EN MARCHA</v>
      </c>
      <c r="AN523" s="970" t="str">
        <f>'BASE METAS)'!AN525</f>
        <v>MIDE LAS ESCUELAS PREDEPORTIVAS PUESTAS EN MARCHA</v>
      </c>
      <c r="AO523" s="1343" t="str">
        <f>'BASE METAS)'!AU525</f>
        <v>DESEMPEÑO</v>
      </c>
      <c r="AP523" s="977" t="str">
        <f>'BASE METAS)'!AO525</f>
        <v>ESTANCIAS INFANTILES PUESTAS EN MARCHA</v>
      </c>
      <c r="AQ523" s="977" t="str">
        <f>'BASE METAS)'!AP525</f>
        <v>ESTANCIAS INFANTILES PUESTAS PROGRAMADAS</v>
      </c>
      <c r="AR523" s="1343">
        <f>'BASE METAS)'!AQ525</f>
        <v>100</v>
      </c>
      <c r="AS523" s="977" t="str">
        <f>'BASE METAS)'!AR525</f>
        <v>ESTANCIAS</v>
      </c>
      <c r="AT523" s="1030" t="str">
        <f>'BASE METAS)'!AS525</f>
        <v>CALIDAD</v>
      </c>
      <c r="AU523" s="1485">
        <f>'BASE METAS)'!BO525</f>
        <v>0</v>
      </c>
      <c r="AV523" s="1">
        <f>'BASE METAS)'!BQ525</f>
        <v>1</v>
      </c>
      <c r="AW523" s="997">
        <f>'BASE METAS)'!BR525</f>
        <v>0</v>
      </c>
      <c r="AX523" s="948">
        <f>'BASE METAS)'!BS525</f>
        <v>1</v>
      </c>
      <c r="AY523" s="948">
        <f>'BASE METAS)'!BT525</f>
        <v>0</v>
      </c>
      <c r="AZ523" s="942">
        <f>'BASE METAS)'!BU525</f>
        <v>1</v>
      </c>
      <c r="BA523" s="1352">
        <f>'BASE METAS)'!BV525</f>
        <v>0</v>
      </c>
      <c r="BB523" s="942">
        <f>'BASE METAS)'!BW525</f>
        <v>0</v>
      </c>
      <c r="BC523" s="942">
        <f>'BASE METAS)'!BX525</f>
        <v>1</v>
      </c>
      <c r="BD523" s="942">
        <f>'BASE METAS)'!BY525</f>
        <v>0</v>
      </c>
      <c r="BE523" s="942">
        <f>'BASE METAS)'!CG525</f>
        <v>0</v>
      </c>
      <c r="BF523" s="942">
        <f>'BASE METAS)'!CJ525</f>
        <v>0</v>
      </c>
      <c r="BG523" s="942">
        <f>'BASE METAS)'!CK525</f>
        <v>0</v>
      </c>
      <c r="BH523" s="1352">
        <f>'BASE METAS)'!CL525</f>
        <v>0</v>
      </c>
      <c r="BI523" s="1">
        <f>'BASE METAS)'!CM525</f>
        <v>0</v>
      </c>
      <c r="BJ523" s="1">
        <f>'BASE METAS)'!CN525</f>
        <v>0</v>
      </c>
      <c r="BK523" s="1">
        <f>'BASE METAS)'!CO525</f>
        <v>0</v>
      </c>
      <c r="BL523" s="1">
        <f>'BASE METAS)'!CP525</f>
        <v>0</v>
      </c>
      <c r="BM523" s="1">
        <f>'BASE METAS)'!CQ525</f>
        <v>0</v>
      </c>
      <c r="BN523" s="1">
        <f>'BASE METAS)'!CR525</f>
        <v>0</v>
      </c>
      <c r="BO523" s="1">
        <f>'BASE METAS)'!CS525</f>
        <v>0</v>
      </c>
      <c r="BP523" s="1">
        <f>'BASE METAS)'!CT525</f>
        <v>0</v>
      </c>
      <c r="BQ523" s="1">
        <f>'BASE METAS)'!CU525</f>
        <v>0</v>
      </c>
      <c r="BR523" s="1">
        <f>'BASE METAS)'!CV525</f>
        <v>0</v>
      </c>
      <c r="BS523" s="1">
        <f>'BASE METAS)'!CW525</f>
        <v>0</v>
      </c>
      <c r="BT523" s="1">
        <f>'BASE METAS)'!CX525</f>
        <v>0</v>
      </c>
      <c r="BU523" s="1">
        <f>'BASE METAS)'!FA525</f>
        <v>1</v>
      </c>
      <c r="BV523" s="1">
        <f>'BASE METAS)'!FB525</f>
        <v>0</v>
      </c>
      <c r="BW523" s="1">
        <f>'BASE METAS)'!FC525</f>
        <v>0</v>
      </c>
      <c r="BX523" s="1">
        <f>'BASE METAS)'!FD525</f>
        <v>0</v>
      </c>
      <c r="BY523" s="1">
        <f>'BASE METAS)'!FE525</f>
        <v>0</v>
      </c>
      <c r="BZ523" s="1">
        <f>'BASE METAS)'!FF525</f>
        <v>1</v>
      </c>
      <c r="CA523" s="1">
        <f>'BASE METAS)'!FG525</f>
        <v>0</v>
      </c>
      <c r="CB523" s="1">
        <f>'BASE METAS)'!FH525</f>
        <v>1</v>
      </c>
      <c r="CC523" s="1">
        <f>'BASE METAS)'!FI525</f>
        <v>0</v>
      </c>
      <c r="CD523" s="1">
        <f>'BASE METAS)'!FJ525</f>
        <v>1</v>
      </c>
      <c r="CE523" s="1">
        <f>'BASE METAS)'!FK525</f>
        <v>0</v>
      </c>
      <c r="CF523" s="1">
        <f>'BASE METAS)'!FL525</f>
        <v>0</v>
      </c>
      <c r="CG523" s="1">
        <f>'BASE METAS)'!FM525</f>
        <v>0</v>
      </c>
    </row>
    <row r="524" spans="1:85" ht="63.75" x14ac:dyDescent="0.2">
      <c r="A524" s="1">
        <f>'BASE METAS)'!A526</f>
        <v>0</v>
      </c>
      <c r="B524" s="7145"/>
      <c r="C524" s="5685"/>
      <c r="D524" s="5685"/>
      <c r="E524" s="5685"/>
      <c r="F524" s="5707"/>
      <c r="G524" s="5707"/>
      <c r="H524" s="5707"/>
      <c r="I524" s="5707"/>
      <c r="J524" s="5707"/>
      <c r="K524" s="5707"/>
      <c r="L524" s="5707"/>
      <c r="M524" s="5707"/>
      <c r="N524" s="5698"/>
      <c r="O524" s="5707"/>
      <c r="P524" s="7107"/>
      <c r="Q524" s="5698"/>
      <c r="R524" s="5698"/>
      <c r="S524" s="5707"/>
      <c r="T524" s="5698"/>
      <c r="U524" s="7730"/>
      <c r="V524" s="5698"/>
      <c r="W524" s="7274"/>
      <c r="X524" s="7145"/>
      <c r="Y524" s="779">
        <f>'BASE METAS)'!Y526</f>
        <v>6</v>
      </c>
      <c r="Z524" s="796" t="str">
        <f>'BASE METAS)'!Z526</f>
        <v>GESTINAR LA CREACION DE ESCUELAS TECNICO DEPORTIVAS</v>
      </c>
      <c r="AA524" s="676" t="str">
        <f>'BASE METAS)'!AA526</f>
        <v>ESCUELA</v>
      </c>
      <c r="AB524" s="790">
        <f>'BASE METAS)'!AB526</f>
        <v>5</v>
      </c>
      <c r="AC524" s="783">
        <f>'BASE METAS)'!AC526</f>
        <v>1</v>
      </c>
      <c r="AD524" s="784">
        <f>'BASE METAS)'!AD526</f>
        <v>0.2</v>
      </c>
      <c r="AE524" s="783">
        <f>'BASE METAS)'!AE526</f>
        <v>2</v>
      </c>
      <c r="AF524" s="784">
        <f>'BASE METAS)'!AF526</f>
        <v>0.4</v>
      </c>
      <c r="AG524" s="783">
        <f>'BASE METAS)'!AG526</f>
        <v>1</v>
      </c>
      <c r="AH524" s="784">
        <f>'BASE METAS)'!AH526</f>
        <v>0.2</v>
      </c>
      <c r="AI524" s="783">
        <f>'BASE METAS)'!AI526</f>
        <v>1</v>
      </c>
      <c r="AJ524" s="785">
        <f>'BASE METAS)'!AJ526</f>
        <v>0.2</v>
      </c>
      <c r="AK524" s="191">
        <f>'BASE METAS)'!AK526</f>
        <v>1</v>
      </c>
      <c r="AL524" s="129">
        <f>'BASE METAS)'!AL526</f>
        <v>6</v>
      </c>
      <c r="AM524" s="1030" t="str">
        <f>'BASE METAS)'!AM526</f>
        <v>GESTIONES PARA LA CREACION DE ESCUELAS TECNICO DEPORTIVAS</v>
      </c>
      <c r="AN524" s="970" t="str">
        <f>'BASE METAS)'!AN526</f>
        <v>MIDE LAS GESTIONES PARA LA CREACION DE ESCUELAS TECNICO DEPORTIVAS</v>
      </c>
      <c r="AO524" s="1343" t="str">
        <f>'BASE METAS)'!AU526</f>
        <v>DESEMPEÑO</v>
      </c>
      <c r="AP524" s="970" t="str">
        <f>'BASE METAS)'!AO526</f>
        <v>GESTIONES REALIZADAS PARA LA CREACION DE ESCUELAS TECNICO DEPORTIVAS</v>
      </c>
      <c r="AQ524" s="970" t="str">
        <f>'BASE METAS)'!AP526</f>
        <v>GESTIONES PROGRAMADAS PARA LA CREACION DE ESCUELAS TECNICO DEPORTIVAS</v>
      </c>
      <c r="AR524" s="1343">
        <f>'BASE METAS)'!AQ526</f>
        <v>100</v>
      </c>
      <c r="AS524" s="977" t="str">
        <f>'BASE METAS)'!AR526</f>
        <v>ESCUELAS</v>
      </c>
      <c r="AT524" s="1030" t="str">
        <f>'BASE METAS)'!AS526</f>
        <v>EFICACIA</v>
      </c>
      <c r="AU524" s="1485">
        <f>'BASE METAS)'!BO526</f>
        <v>0</v>
      </c>
      <c r="AV524" s="1">
        <f>'BASE METAS)'!BQ526</f>
        <v>5</v>
      </c>
      <c r="AW524" s="997">
        <f>'BASE METAS)'!BR526</f>
        <v>0</v>
      </c>
      <c r="AX524" s="948">
        <f>'BASE METAS)'!BS526</f>
        <v>2</v>
      </c>
      <c r="AY524" s="948">
        <f>'BASE METAS)'!BT526</f>
        <v>2</v>
      </c>
      <c r="AZ524" s="942">
        <f>'BASE METAS)'!BU526</f>
        <v>0</v>
      </c>
      <c r="BA524" s="942">
        <f>'BASE METAS)'!BV526</f>
        <v>1</v>
      </c>
      <c r="BB524" s="942">
        <f>'BASE METAS)'!BW526</f>
        <v>3</v>
      </c>
      <c r="BC524" s="942">
        <f>'BASE METAS)'!BX526</f>
        <v>2</v>
      </c>
      <c r="BD524" s="942">
        <f>'BASE METAS)'!BY526</f>
        <v>0.6</v>
      </c>
      <c r="BE524" s="942">
        <f>'BASE METAS)'!CG526</f>
        <v>1</v>
      </c>
      <c r="BF524" s="942">
        <f>'BASE METAS)'!CJ526</f>
        <v>0</v>
      </c>
      <c r="BG524" s="942">
        <f>'BASE METAS)'!CK526</f>
        <v>0</v>
      </c>
      <c r="BH524" s="1352">
        <f>'BASE METAS)'!CL526</f>
        <v>0</v>
      </c>
      <c r="BI524" s="1">
        <f>'BASE METAS)'!CM526</f>
        <v>0</v>
      </c>
      <c r="BJ524" s="1">
        <f>'BASE METAS)'!CN526</f>
        <v>0</v>
      </c>
      <c r="BK524" s="1">
        <f>'BASE METAS)'!CO526</f>
        <v>1</v>
      </c>
      <c r="BL524" s="1">
        <f>'BASE METAS)'!CP526</f>
        <v>0</v>
      </c>
      <c r="BM524" s="1">
        <f>'BASE METAS)'!CQ526</f>
        <v>0</v>
      </c>
      <c r="BN524" s="1">
        <f>'BASE METAS)'!CR526</f>
        <v>0</v>
      </c>
      <c r="BO524" s="1">
        <f>'BASE METAS)'!CS526</f>
        <v>0</v>
      </c>
      <c r="BP524" s="1">
        <f>'BASE METAS)'!CT526</f>
        <v>0</v>
      </c>
      <c r="BQ524" s="1">
        <f>'BASE METAS)'!CU526</f>
        <v>0</v>
      </c>
      <c r="BR524" s="1">
        <f>'BASE METAS)'!CV526</f>
        <v>0</v>
      </c>
      <c r="BS524" s="1">
        <f>'BASE METAS)'!CW526</f>
        <v>0</v>
      </c>
      <c r="BT524" s="1">
        <f>'BASE METAS)'!CX526</f>
        <v>0</v>
      </c>
      <c r="BU524" s="1">
        <f>'BASE METAS)'!FA526</f>
        <v>5</v>
      </c>
      <c r="BV524" s="1">
        <f>'BASE METAS)'!FB526</f>
        <v>0</v>
      </c>
      <c r="BW524" s="1">
        <f>'BASE METAS)'!FC526</f>
        <v>0</v>
      </c>
      <c r="BX524" s="1">
        <f>'BASE METAS)'!FD526</f>
        <v>0</v>
      </c>
      <c r="BY524" s="1">
        <f>'BASE METAS)'!FE526</f>
        <v>0</v>
      </c>
      <c r="BZ524" s="1">
        <f>'BASE METAS)'!FF526</f>
        <v>1</v>
      </c>
      <c r="CA524" s="1">
        <f>'BASE METAS)'!FG526</f>
        <v>1</v>
      </c>
      <c r="CB524" s="1">
        <f>'BASE METAS)'!FH526</f>
        <v>4</v>
      </c>
      <c r="CC524" s="1">
        <f>'BASE METAS)'!FI526</f>
        <v>0.2</v>
      </c>
      <c r="CD524" s="1">
        <f>'BASE METAS)'!FJ526</f>
        <v>5</v>
      </c>
      <c r="CE524" s="1">
        <f>'BASE METAS)'!FK526</f>
        <v>0</v>
      </c>
      <c r="CF524" s="1">
        <f>'BASE METAS)'!FL526</f>
        <v>0</v>
      </c>
      <c r="CG524" s="1">
        <f>'BASE METAS)'!FM526</f>
        <v>0</v>
      </c>
    </row>
    <row r="525" spans="1:85" ht="51" x14ac:dyDescent="0.2">
      <c r="A525" s="1">
        <f>'BASE METAS)'!A527</f>
        <v>0</v>
      </c>
      <c r="B525" s="7145"/>
      <c r="C525" s="5685"/>
      <c r="D525" s="5685"/>
      <c r="E525" s="5685"/>
      <c r="F525" s="5707"/>
      <c r="G525" s="5707"/>
      <c r="H525" s="5707"/>
      <c r="I525" s="5707"/>
      <c r="J525" s="5707"/>
      <c r="K525" s="5707"/>
      <c r="L525" s="5707"/>
      <c r="M525" s="5707"/>
      <c r="N525" s="5698"/>
      <c r="O525" s="5707"/>
      <c r="P525" s="7107"/>
      <c r="Q525" s="5698"/>
      <c r="R525" s="5698"/>
      <c r="S525" s="5707"/>
      <c r="T525" s="5698"/>
      <c r="U525" s="7730"/>
      <c r="V525" s="5698"/>
      <c r="W525" s="7274"/>
      <c r="X525" s="7145"/>
      <c r="Y525" s="779">
        <f>'BASE METAS)'!Y527</f>
        <v>7</v>
      </c>
      <c r="Z525" s="796" t="str">
        <f>'BASE METAS)'!Z527</f>
        <v>ORGANIZAR Y REALIZAR OLIMPIADAS ESPECIALES, TORNEOS, ACTIVACIONES FISICAS GERIATRICAS, TALLERES PARA DEPORTE ADAPTADO Y MACROCLASES EN DIFERENTES ESPECIALIDADES</v>
      </c>
      <c r="AA525" s="676" t="str">
        <f>'BASE METAS)'!AA527</f>
        <v>PERSONA ACTIVADA</v>
      </c>
      <c r="AB525" s="790">
        <f>'BASE METAS)'!AB527</f>
        <v>35000</v>
      </c>
      <c r="AC525" s="783">
        <f>'BASE METAS)'!AC527</f>
        <v>8000</v>
      </c>
      <c r="AD525" s="784">
        <f>'BASE METAS)'!AD527</f>
        <v>0.22857142857142856</v>
      </c>
      <c r="AE525" s="783">
        <f>'BASE METAS)'!AE527</f>
        <v>9000</v>
      </c>
      <c r="AF525" s="784">
        <f>'BASE METAS)'!AF527</f>
        <v>0.25714285714285712</v>
      </c>
      <c r="AG525" s="783">
        <f>'BASE METAS)'!AG527</f>
        <v>9000</v>
      </c>
      <c r="AH525" s="784">
        <f>'BASE METAS)'!AH527</f>
        <v>0.25714285714285712</v>
      </c>
      <c r="AI525" s="783">
        <f>'BASE METAS)'!AI527</f>
        <v>9000</v>
      </c>
      <c r="AJ525" s="785">
        <f>'BASE METAS)'!AJ527</f>
        <v>0.25714285714285712</v>
      </c>
      <c r="AK525" s="191">
        <f>'BASE METAS)'!AK527</f>
        <v>0.99999999999999989</v>
      </c>
      <c r="AL525" s="129">
        <f>'BASE METAS)'!AL527</f>
        <v>7</v>
      </c>
      <c r="AM525" s="1030" t="str">
        <f>'BASE METAS)'!AM527</f>
        <v>PERSONAS INTEGRADAS A LA ACTIVIDAD FISICA EN EL DEPORTE ADAPTADO</v>
      </c>
      <c r="AN525" s="959" t="str">
        <f>'BASE METAS)'!AN527</f>
        <v>MIDE LAS PERSONAS INTEGRADAS A LA ACTIVIDAD FISICA EN EL DEPORTE ADAPTADO</v>
      </c>
      <c r="AO525" s="1343" t="str">
        <f>'BASE METAS)'!AU527</f>
        <v>DESEMPEÑO</v>
      </c>
      <c r="AP525" s="970" t="str">
        <f>'BASE METAS)'!AO527</f>
        <v>NUMERO DE PERSONAS ACTIVADAS EN EL DEPORTE ADAPTADO</v>
      </c>
      <c r="AQ525" s="970" t="str">
        <f>'BASE METAS)'!AP527</f>
        <v>NUMERO DE PERSONAS PROGRAMADAS PARA ACTIVAR EN EL DEPORTE ADAPTADO</v>
      </c>
      <c r="AR525" s="1343">
        <f>'BASE METAS)'!AQ527</f>
        <v>100</v>
      </c>
      <c r="AS525" s="970" t="str">
        <f>'BASE METAS)'!AR527</f>
        <v>PERSONA ACTIVADA</v>
      </c>
      <c r="AT525" s="1030" t="str">
        <f>'BASE METAS)'!AS527</f>
        <v>EFICACIA</v>
      </c>
      <c r="AU525" s="1485">
        <f>'BASE METAS)'!BO527</f>
        <v>0</v>
      </c>
      <c r="AV525" s="1">
        <f>'BASE METAS)'!BQ527</f>
        <v>35000</v>
      </c>
      <c r="AW525" s="997">
        <f>'BASE METAS)'!BR527</f>
        <v>0</v>
      </c>
      <c r="AX525" s="945">
        <f>'BASE METAS)'!BS527</f>
        <v>9000</v>
      </c>
      <c r="AY525" s="945">
        <f>'BASE METAS)'!BT527</f>
        <v>9800</v>
      </c>
      <c r="AZ525" s="942">
        <f>'BASE METAS)'!BU527</f>
        <v>-800</v>
      </c>
      <c r="BA525" s="942">
        <f>'BASE METAS)'!BV527</f>
        <v>1.0888888888888888</v>
      </c>
      <c r="BB525" s="942">
        <f>'BASE METAS)'!BW527</f>
        <v>15480</v>
      </c>
      <c r="BC525" s="942">
        <f>'BASE METAS)'!BX527</f>
        <v>19520</v>
      </c>
      <c r="BD525" s="942">
        <f>'BASE METAS)'!BY527</f>
        <v>0.44228571428571428</v>
      </c>
      <c r="BE525" s="942">
        <f>'BASE METAS)'!CG527</f>
        <v>5680</v>
      </c>
      <c r="BF525" s="942">
        <f>'BASE METAS)'!CJ527</f>
        <v>0</v>
      </c>
      <c r="BG525" s="942">
        <f>'BASE METAS)'!CK527</f>
        <v>0</v>
      </c>
      <c r="BH525" s="1352">
        <f>'BASE METAS)'!CL527</f>
        <v>0</v>
      </c>
      <c r="BI525" s="1">
        <f>'BASE METAS)'!CM527</f>
        <v>2650</v>
      </c>
      <c r="BJ525" s="1">
        <f>'BASE METAS)'!CN527</f>
        <v>2650</v>
      </c>
      <c r="BK525" s="1">
        <f>'BASE METAS)'!CO527</f>
        <v>2700</v>
      </c>
      <c r="BL525" s="1">
        <f>'BASE METAS)'!CP527</f>
        <v>0</v>
      </c>
      <c r="BM525" s="1">
        <f>'BASE METAS)'!CQ527</f>
        <v>0</v>
      </c>
      <c r="BN525" s="1">
        <f>'BASE METAS)'!CR527</f>
        <v>0</v>
      </c>
      <c r="BO525" s="1">
        <f>'BASE METAS)'!CS527</f>
        <v>0</v>
      </c>
      <c r="BP525" s="1">
        <f>'BASE METAS)'!CT527</f>
        <v>0</v>
      </c>
      <c r="BQ525" s="1">
        <f>'BASE METAS)'!CU527</f>
        <v>0</v>
      </c>
      <c r="BR525" s="1">
        <f>'BASE METAS)'!CV527</f>
        <v>0</v>
      </c>
      <c r="BS525" s="1">
        <f>'BASE METAS)'!CW527</f>
        <v>0</v>
      </c>
      <c r="BT525" s="1">
        <f>'BASE METAS)'!CX527</f>
        <v>0</v>
      </c>
      <c r="BU525" s="1">
        <f>'BASE METAS)'!FA527</f>
        <v>35000</v>
      </c>
      <c r="BV525" s="1">
        <f>'BASE METAS)'!FB527</f>
        <v>0</v>
      </c>
      <c r="BW525" s="1">
        <f>'BASE METAS)'!FC527</f>
        <v>3000</v>
      </c>
      <c r="BX525" s="1">
        <f>'BASE METAS)'!FD527</f>
        <v>3150</v>
      </c>
      <c r="BY525" s="1">
        <f>'BASE METAS)'!FE527</f>
        <v>150</v>
      </c>
      <c r="BZ525" s="1">
        <f>'BASE METAS)'!FF527</f>
        <v>1.05</v>
      </c>
      <c r="CA525" s="1">
        <f>'BASE METAS)'!FG527</f>
        <v>8830</v>
      </c>
      <c r="CB525" s="1">
        <f>'BASE METAS)'!FH527</f>
        <v>26170</v>
      </c>
      <c r="CC525" s="1">
        <f>'BASE METAS)'!FI527</f>
        <v>0.25228571428571428</v>
      </c>
      <c r="CD525" s="1">
        <f>'BASE METAS)'!FJ527</f>
        <v>35000</v>
      </c>
      <c r="CE525" s="1">
        <f>'BASE METAS)'!FK527</f>
        <v>0</v>
      </c>
      <c r="CF525" s="1">
        <f>'BASE METAS)'!FL527</f>
        <v>3000</v>
      </c>
      <c r="CG525" s="1">
        <f>'BASE METAS)'!FM527</f>
        <v>3150</v>
      </c>
    </row>
    <row r="526" spans="1:85" ht="38.25" x14ac:dyDescent="0.2">
      <c r="A526" s="1">
        <f>'BASE METAS)'!A528</f>
        <v>0</v>
      </c>
      <c r="B526" s="7145"/>
      <c r="C526" s="5685"/>
      <c r="D526" s="5685"/>
      <c r="E526" s="5685"/>
      <c r="F526" s="5707"/>
      <c r="G526" s="5707"/>
      <c r="H526" s="5707"/>
      <c r="I526" s="5707"/>
      <c r="J526" s="5707"/>
      <c r="K526" s="5707"/>
      <c r="L526" s="5707"/>
      <c r="M526" s="5707"/>
      <c r="N526" s="5698"/>
      <c r="O526" s="5707"/>
      <c r="P526" s="7107"/>
      <c r="Q526" s="5698"/>
      <c r="R526" s="5698"/>
      <c r="S526" s="5707"/>
      <c r="T526" s="5698"/>
      <c r="U526" s="7730"/>
      <c r="V526" s="5698"/>
      <c r="W526" s="7274"/>
      <c r="X526" s="7145"/>
      <c r="Y526" s="795">
        <f>'BASE METAS)'!Y528</f>
        <v>8</v>
      </c>
      <c r="Z526" s="794" t="str">
        <f>'BASE METAS)'!Z528</f>
        <v>PROMOVER ESTIMULOS Y RECONOCIMIENTOS A DEPORTISTAS DESTACADOS DEL MUNICIPIO DE TLANEPANTLA</v>
      </c>
      <c r="AA526" s="795" t="str">
        <f>'BASE METAS)'!AA528</f>
        <v>BENEFICIADOS</v>
      </c>
      <c r="AB526" s="790">
        <f>'BASE METAS)'!AB528</f>
        <v>80</v>
      </c>
      <c r="AC526" s="783">
        <f>'BASE METAS)'!AC528</f>
        <v>20</v>
      </c>
      <c r="AD526" s="784">
        <f>'BASE METAS)'!AD528</f>
        <v>0.25</v>
      </c>
      <c r="AE526" s="783">
        <f>'BASE METAS)'!AE528</f>
        <v>20</v>
      </c>
      <c r="AF526" s="784">
        <f>'BASE METAS)'!AF528</f>
        <v>0.25</v>
      </c>
      <c r="AG526" s="783">
        <f>'BASE METAS)'!AG528</f>
        <v>20</v>
      </c>
      <c r="AH526" s="784">
        <f>'BASE METAS)'!AH528</f>
        <v>0.25</v>
      </c>
      <c r="AI526" s="783">
        <f>'BASE METAS)'!AI528</f>
        <v>20</v>
      </c>
      <c r="AJ526" s="785">
        <f>'BASE METAS)'!AJ528</f>
        <v>0.25</v>
      </c>
      <c r="AK526" s="191">
        <f>'BASE METAS)'!AK528</f>
        <v>1</v>
      </c>
      <c r="AL526" s="129">
        <f>'BASE METAS)'!AL528</f>
        <v>8</v>
      </c>
      <c r="AM526" s="1030" t="str">
        <f>'BASE METAS)'!AM528</f>
        <v>PERSONAS A QUIENES SE LES ENTREGAN ESTIMULOS Y RECONOCIMIENTOS</v>
      </c>
      <c r="AN526" s="970" t="str">
        <f>'BASE METAS)'!AN528</f>
        <v>MIDE LAS PERSONAS A QUIENES SE LES ENTREGARAN ESTIMULOS Y RECONOCIMIENTOS</v>
      </c>
      <c r="AO526" s="1343" t="str">
        <f>'BASE METAS)'!AU528</f>
        <v>DESEMPEÑO</v>
      </c>
      <c r="AP526" s="977" t="str">
        <f>'BASE METAS)'!AO528</f>
        <v>NUMERO DE PERSONAS BENEFICIADAS</v>
      </c>
      <c r="AQ526" s="977" t="str">
        <f>'BASE METAS)'!AP528</f>
        <v>NUMERO DE PERSONAS PROGRAMADAS</v>
      </c>
      <c r="AR526" s="1343">
        <f>'BASE METAS)'!AQ528</f>
        <v>100</v>
      </c>
      <c r="AS526" s="970" t="str">
        <f>'BASE METAS)'!AR528</f>
        <v>PERSONAS BENEFICIADAS</v>
      </c>
      <c r="AT526" s="1030" t="str">
        <f>'BASE METAS)'!AS528</f>
        <v>EFICACIA</v>
      </c>
      <c r="AU526" s="1485">
        <f>'BASE METAS)'!BO528</f>
        <v>0</v>
      </c>
      <c r="AV526" s="1">
        <f>'BASE METAS)'!BQ528</f>
        <v>80</v>
      </c>
      <c r="AW526" s="997">
        <f>'BASE METAS)'!BR528</f>
        <v>0</v>
      </c>
      <c r="AX526" s="945">
        <f>'BASE METAS)'!BS528</f>
        <v>20</v>
      </c>
      <c r="AY526" s="945">
        <f>'BASE METAS)'!BT528</f>
        <v>30</v>
      </c>
      <c r="AZ526" s="942">
        <f>'BASE METAS)'!BU528</f>
        <v>-10</v>
      </c>
      <c r="BA526" s="1352">
        <f>'BASE METAS)'!BV528</f>
        <v>1.5</v>
      </c>
      <c r="BB526" s="942">
        <f>'BASE METAS)'!BW528</f>
        <v>53</v>
      </c>
      <c r="BC526" s="942">
        <f>'BASE METAS)'!BX528</f>
        <v>27</v>
      </c>
      <c r="BD526" s="942">
        <f>'BASE METAS)'!BY528</f>
        <v>0.66249999999999998</v>
      </c>
      <c r="BE526" s="942">
        <f>'BASE METAS)'!CG528</f>
        <v>23</v>
      </c>
      <c r="BF526" s="942">
        <f>'BASE METAS)'!CJ528</f>
        <v>0</v>
      </c>
      <c r="BG526" s="942">
        <f>'BASE METAS)'!CK528</f>
        <v>0</v>
      </c>
      <c r="BH526" s="1352">
        <f>'BASE METAS)'!CL528</f>
        <v>0</v>
      </c>
      <c r="BI526" s="1">
        <f>'BASE METAS)'!CM528</f>
        <v>20</v>
      </c>
      <c r="BJ526" s="1">
        <f>'BASE METAS)'!CN528</f>
        <v>0</v>
      </c>
      <c r="BK526" s="1">
        <f>'BASE METAS)'!CO528</f>
        <v>0</v>
      </c>
      <c r="BL526" s="1">
        <f>'BASE METAS)'!CP528</f>
        <v>0</v>
      </c>
      <c r="BM526" s="1">
        <f>'BASE METAS)'!CQ528</f>
        <v>0</v>
      </c>
      <c r="BN526" s="1">
        <f>'BASE METAS)'!CR528</f>
        <v>0</v>
      </c>
      <c r="BO526" s="1">
        <f>'BASE METAS)'!CS528</f>
        <v>0</v>
      </c>
      <c r="BP526" s="1">
        <f>'BASE METAS)'!CT528</f>
        <v>0</v>
      </c>
      <c r="BQ526" s="1">
        <f>'BASE METAS)'!CU528</f>
        <v>0</v>
      </c>
      <c r="BR526" s="1">
        <f>'BASE METAS)'!CV528</f>
        <v>0</v>
      </c>
      <c r="BS526" s="1">
        <f>'BASE METAS)'!CW528</f>
        <v>0</v>
      </c>
      <c r="BT526" s="1">
        <f>'BASE METAS)'!CX528</f>
        <v>0</v>
      </c>
      <c r="BU526" s="1">
        <f>'BASE METAS)'!FA528</f>
        <v>80</v>
      </c>
      <c r="BV526" s="1">
        <f>'BASE METAS)'!FB528</f>
        <v>0</v>
      </c>
      <c r="BW526" s="1">
        <f>'BASE METAS)'!FC528</f>
        <v>6</v>
      </c>
      <c r="BX526" s="1">
        <f>'BASE METAS)'!FD528</f>
        <v>10</v>
      </c>
      <c r="BY526" s="1">
        <f>'BASE METAS)'!FE528</f>
        <v>4</v>
      </c>
      <c r="BZ526" s="1">
        <f>'BASE METAS)'!FF528</f>
        <v>1.6666666666666667</v>
      </c>
      <c r="CA526" s="1">
        <f>'BASE METAS)'!FG528</f>
        <v>33</v>
      </c>
      <c r="CB526" s="1">
        <f>'BASE METAS)'!FH528</f>
        <v>47</v>
      </c>
      <c r="CC526" s="1">
        <f>'BASE METAS)'!FI528</f>
        <v>0.41249999999999998</v>
      </c>
      <c r="CD526" s="1">
        <f>'BASE METAS)'!FJ528</f>
        <v>80</v>
      </c>
      <c r="CE526" s="1">
        <f>'BASE METAS)'!FK528</f>
        <v>0</v>
      </c>
      <c r="CF526" s="1">
        <f>'BASE METAS)'!FL528</f>
        <v>7</v>
      </c>
      <c r="CG526" s="1">
        <f>'BASE METAS)'!FM528</f>
        <v>10</v>
      </c>
    </row>
    <row r="527" spans="1:85" ht="76.5" x14ac:dyDescent="0.25">
      <c r="A527" s="1">
        <f>'BASE METAS)'!A529</f>
        <v>0</v>
      </c>
      <c r="B527" s="7145"/>
      <c r="C527" s="5685"/>
      <c r="D527" s="5685"/>
      <c r="E527" s="5685"/>
      <c r="F527" s="5707"/>
      <c r="G527" s="5707"/>
      <c r="H527" s="5707"/>
      <c r="I527" s="5707"/>
      <c r="J527" s="5707"/>
      <c r="K527" s="5707"/>
      <c r="L527" s="5707"/>
      <c r="M527" s="5707"/>
      <c r="N527" s="5698"/>
      <c r="O527" s="5707"/>
      <c r="P527" s="7107"/>
      <c r="Q527" s="5698"/>
      <c r="R527" s="5698"/>
      <c r="S527" s="5707"/>
      <c r="T527" s="5698"/>
      <c r="U527" s="7730"/>
      <c r="V527" s="5698"/>
      <c r="W527" s="7274"/>
      <c r="X527" s="7145"/>
      <c r="Y527" s="793">
        <f>'BASE METAS)'!Y529</f>
        <v>9</v>
      </c>
      <c r="Z527" s="794" t="str">
        <f>'BASE METAS)'!Z529</f>
        <v>GESTIONAR PROYECTOS Y PROGRAMAS DE ORDEN FEDERAL Y ESTATAL PARA SU EJECUCION EN EL MUNICIPIO</v>
      </c>
      <c r="AA527" s="676" t="str">
        <f>'BASE METAS)'!AA529</f>
        <v>POBLACION ATENDIDA</v>
      </c>
      <c r="AB527" s="790">
        <f>'BASE METAS)'!AB529</f>
        <v>10</v>
      </c>
      <c r="AC527" s="783">
        <f>'BASE METAS)'!AC529</f>
        <v>2</v>
      </c>
      <c r="AD527" s="784">
        <f>'BASE METAS)'!AD529</f>
        <v>0.2</v>
      </c>
      <c r="AE527" s="783">
        <f>'BASE METAS)'!AE529</f>
        <v>3</v>
      </c>
      <c r="AF527" s="784">
        <f>'BASE METAS)'!AF529</f>
        <v>0.3</v>
      </c>
      <c r="AG527" s="783">
        <f>'BASE METAS)'!AG529</f>
        <v>3</v>
      </c>
      <c r="AH527" s="784">
        <f>'BASE METAS)'!AH529</f>
        <v>0.3</v>
      </c>
      <c r="AI527" s="783">
        <f>'BASE METAS)'!AI529</f>
        <v>2</v>
      </c>
      <c r="AJ527" s="785">
        <f>'BASE METAS)'!AJ529</f>
        <v>0.2</v>
      </c>
      <c r="AK527" s="191">
        <f>'BASE METAS)'!AK529</f>
        <v>1</v>
      </c>
      <c r="AL527" s="129">
        <f>'BASE METAS)'!AL529</f>
        <v>9</v>
      </c>
      <c r="AM527" s="1030" t="str">
        <f>'BASE METAS)'!AM529</f>
        <v>GESTIONES DE PROGRAMAS Y PROYECTOS PARA SU EJECUCION</v>
      </c>
      <c r="AN527" s="970" t="str">
        <f>'BASE METAS)'!AN529</f>
        <v>MIDE LAS GESTIONES DE PROGRAMAS Y PROYECTOS PARA SU EJECUCION</v>
      </c>
      <c r="AO527" s="1343" t="str">
        <f>'BASE METAS)'!AU529</f>
        <v>DESEMPEÑO</v>
      </c>
      <c r="AP527" s="970" t="str">
        <f>'BASE METAS)'!AO529</f>
        <v>NUMERO DE GESTIONES DE PROGRAMAS Y PROYECTOS REALIZADOS PARA SU EJECUCION</v>
      </c>
      <c r="AQ527" s="970" t="str">
        <f>'BASE METAS)'!AP529</f>
        <v>NUMERO DE GESTIONES DE PROGRAMAS Y PROYECTOS PROGRAMADOS PARA SU EJECUCION</v>
      </c>
      <c r="AR527" s="1343">
        <f>'BASE METAS)'!AQ529</f>
        <v>100</v>
      </c>
      <c r="AS527" s="970" t="str">
        <f>'BASE METAS)'!AR529</f>
        <v>GESTIONES</v>
      </c>
      <c r="AT527" s="1030" t="str">
        <f>'BASE METAS)'!AS529</f>
        <v>EFICACIA</v>
      </c>
      <c r="AU527" s="1485">
        <f>'BASE METAS)'!BO529</f>
        <v>0</v>
      </c>
      <c r="AV527" s="1">
        <f>'BASE METAS)'!BQ529</f>
        <v>10</v>
      </c>
      <c r="AW527" s="997">
        <f>'BASE METAS)'!BR529</f>
        <v>0</v>
      </c>
      <c r="AX527" s="1352">
        <f>'BASE METAS)'!BS529</f>
        <v>3</v>
      </c>
      <c r="AY527" s="942">
        <f>'BASE METAS)'!BT529</f>
        <v>3</v>
      </c>
      <c r="AZ527" s="942">
        <f>'BASE METAS)'!BU529</f>
        <v>0</v>
      </c>
      <c r="BA527" s="942">
        <f>'BASE METAS)'!BV529</f>
        <v>1</v>
      </c>
      <c r="BB527" s="942">
        <f>'BASE METAS)'!BW529</f>
        <v>6</v>
      </c>
      <c r="BC527" s="942">
        <f>'BASE METAS)'!BX529</f>
        <v>4</v>
      </c>
      <c r="BD527" s="942">
        <f>'BASE METAS)'!BY529</f>
        <v>0.6</v>
      </c>
      <c r="BE527" s="942">
        <f>'BASE METAS)'!CG529</f>
        <v>3</v>
      </c>
      <c r="BF527" s="1352">
        <f>'BASE METAS)'!CJ529</f>
        <v>0</v>
      </c>
      <c r="BG527" s="942">
        <f>'BASE METAS)'!CK529</f>
        <v>0</v>
      </c>
      <c r="BH527" s="1352">
        <f>'BASE METAS)'!CL529</f>
        <v>0</v>
      </c>
      <c r="BI527" s="1">
        <f>'BASE METAS)'!CM529</f>
        <v>0</v>
      </c>
      <c r="BJ527" s="1">
        <f>'BASE METAS)'!CN529</f>
        <v>0</v>
      </c>
      <c r="BK527" s="1">
        <f>'BASE METAS)'!CO529</f>
        <v>2</v>
      </c>
      <c r="BL527" s="1">
        <f>'BASE METAS)'!CP529</f>
        <v>0</v>
      </c>
      <c r="BM527" s="1">
        <f>'BASE METAS)'!CQ529</f>
        <v>0</v>
      </c>
      <c r="BN527" s="1">
        <f>'BASE METAS)'!CR529</f>
        <v>0</v>
      </c>
      <c r="BO527" s="1">
        <f>'BASE METAS)'!CS529</f>
        <v>0</v>
      </c>
      <c r="BP527" s="1">
        <f>'BASE METAS)'!CT529</f>
        <v>0</v>
      </c>
      <c r="BQ527" s="1">
        <f>'BASE METAS)'!CU529</f>
        <v>0</v>
      </c>
      <c r="BR527" s="1">
        <f>'BASE METAS)'!CV529</f>
        <v>0</v>
      </c>
      <c r="BS527" s="1">
        <f>'BASE METAS)'!CW529</f>
        <v>0</v>
      </c>
      <c r="BT527" s="1">
        <f>'BASE METAS)'!CX529</f>
        <v>0</v>
      </c>
      <c r="BU527" s="1">
        <f>'BASE METAS)'!FA529</f>
        <v>10</v>
      </c>
      <c r="BV527" s="1">
        <f>'BASE METAS)'!FB529</f>
        <v>0</v>
      </c>
      <c r="BW527" s="1">
        <f>'BASE METAS)'!FC529</f>
        <v>1</v>
      </c>
      <c r="BX527" s="1">
        <f>'BASE METAS)'!FD529</f>
        <v>1</v>
      </c>
      <c r="BY527" s="1">
        <f>'BASE METAS)'!FE529</f>
        <v>0</v>
      </c>
      <c r="BZ527" s="1">
        <f>'BASE METAS)'!FF529</f>
        <v>1</v>
      </c>
      <c r="CA527" s="1">
        <f>'BASE METAS)'!FG529</f>
        <v>4</v>
      </c>
      <c r="CB527" s="1">
        <f>'BASE METAS)'!FH529</f>
        <v>6</v>
      </c>
      <c r="CC527" s="1">
        <f>'BASE METAS)'!FI529</f>
        <v>0.4</v>
      </c>
      <c r="CD527" s="1">
        <f>'BASE METAS)'!FJ529</f>
        <v>10</v>
      </c>
      <c r="CE527" s="1">
        <f>'BASE METAS)'!FK529</f>
        <v>0</v>
      </c>
      <c r="CF527" s="1">
        <f>'BASE METAS)'!FL529</f>
        <v>1</v>
      </c>
      <c r="CG527" s="1">
        <f>'BASE METAS)'!FM529</f>
        <v>1</v>
      </c>
    </row>
    <row r="528" spans="1:85" ht="63.75" x14ac:dyDescent="0.25">
      <c r="A528" s="1">
        <f>'BASE METAS)'!A530</f>
        <v>0</v>
      </c>
      <c r="B528" s="7145"/>
      <c r="C528" s="5685"/>
      <c r="D528" s="5685"/>
      <c r="E528" s="5685"/>
      <c r="F528" s="5707"/>
      <c r="G528" s="5707"/>
      <c r="H528" s="5707"/>
      <c r="I528" s="5707"/>
      <c r="J528" s="5707"/>
      <c r="K528" s="5707"/>
      <c r="L528" s="5707"/>
      <c r="M528" s="5707"/>
      <c r="N528" s="5698"/>
      <c r="O528" s="5707"/>
      <c r="P528" s="7107"/>
      <c r="Q528" s="5698"/>
      <c r="R528" s="5698"/>
      <c r="S528" s="5707"/>
      <c r="T528" s="5698"/>
      <c r="U528" s="7730"/>
      <c r="V528" s="5698"/>
      <c r="W528" s="7274"/>
      <c r="X528" s="7145"/>
      <c r="Y528" s="1331">
        <f>'BASE METAS)'!Y530</f>
        <v>10</v>
      </c>
      <c r="Z528" s="1348" t="str">
        <f>'BASE METAS)'!Z530</f>
        <v>REHABILITAR Y DAR MANTENIMIENTO PREVENTIVO Y CORRECTIVO A LAS INSTALACIONES DEPORTIVAS EXISTENTES EN EL TERRITORIO MUNICIPAL</v>
      </c>
      <c r="AA528" s="1331" t="str">
        <f>'BASE METAS)'!AA530</f>
        <v>MANTENIMIENTO</v>
      </c>
      <c r="AB528" s="816">
        <f>'BASE METAS)'!AB530</f>
        <v>200</v>
      </c>
      <c r="AC528" s="797">
        <f>'BASE METAS)'!AC530</f>
        <v>50</v>
      </c>
      <c r="AD528" s="799">
        <f>'BASE METAS)'!AD530</f>
        <v>0.25</v>
      </c>
      <c r="AE528" s="797">
        <f>'BASE METAS)'!AE530</f>
        <v>50</v>
      </c>
      <c r="AF528" s="799">
        <f>'BASE METAS)'!AF530</f>
        <v>0.25</v>
      </c>
      <c r="AG528" s="783">
        <f>'BASE METAS)'!AG530</f>
        <v>50</v>
      </c>
      <c r="AH528" s="785">
        <f>'BASE METAS)'!AH530</f>
        <v>0.25</v>
      </c>
      <c r="AI528" s="798">
        <f>'BASE METAS)'!AI530</f>
        <v>50</v>
      </c>
      <c r="AJ528" s="785">
        <f>'BASE METAS)'!AJ530</f>
        <v>0.25</v>
      </c>
      <c r="AK528" s="191">
        <f>'BASE METAS)'!AK530</f>
        <v>1</v>
      </c>
      <c r="AL528" s="1026">
        <f>'BASE METAS)'!AL530</f>
        <v>10</v>
      </c>
      <c r="AM528" s="1002" t="str">
        <f>'BASE METAS)'!AM530</f>
        <v>MANTENIMIENTO A INSTALACIONES DEPORTIVAS</v>
      </c>
      <c r="AN528" s="959" t="str">
        <f>'BASE METAS)'!AN530</f>
        <v>MIDE LOS MANTENIMIENTOS PREVENTIVOS Y CORRECTIVOS A LAS INSTALACIONES DEPORTIVAS DEL MUNICIPIO DE TLALNEPANTLA</v>
      </c>
      <c r="AO528" s="1344" t="str">
        <f>'BASE METAS)'!AU530</f>
        <v>DESEMPEÑO</v>
      </c>
      <c r="AP528" s="970" t="str">
        <f>'BASE METAS)'!AO530</f>
        <v>NUMERO DE MANTENIMIENTOS PREVENTIVOS Y CORRECTIVOS REALIZADOS</v>
      </c>
      <c r="AQ528" s="970" t="str">
        <f>'BASE METAS)'!AP530</f>
        <v>NUMERO DE MANTENIMIENTOS PREVENTIVOS Y CORRECTIVOS PROGRAMADOS</v>
      </c>
      <c r="AR528" s="1344">
        <f>'BASE METAS)'!AQ530</f>
        <v>100</v>
      </c>
      <c r="AS528" s="970" t="str">
        <f>'BASE METAS)'!AR530</f>
        <v>MANTENIMIENTO</v>
      </c>
      <c r="AT528" s="1002" t="str">
        <f>'BASE METAS)'!AS530</f>
        <v>CALIDAD</v>
      </c>
      <c r="AU528" s="1368">
        <f>'BASE METAS)'!BO530</f>
        <v>0</v>
      </c>
      <c r="AV528" s="1">
        <f>'BASE METAS)'!BQ530</f>
        <v>200</v>
      </c>
      <c r="AW528" s="997">
        <f>'BASE METAS)'!BR530</f>
        <v>0</v>
      </c>
      <c r="AX528" s="942">
        <f>'BASE METAS)'!BS530</f>
        <v>50</v>
      </c>
      <c r="AY528" s="942">
        <f>'BASE METAS)'!BT530</f>
        <v>53</v>
      </c>
      <c r="AZ528" s="942">
        <f>'BASE METAS)'!BU530</f>
        <v>-3</v>
      </c>
      <c r="BA528" s="1352">
        <f>'BASE METAS)'!BV530</f>
        <v>1.06</v>
      </c>
      <c r="BB528" s="942">
        <f>'BASE METAS)'!BW530</f>
        <v>110</v>
      </c>
      <c r="BC528" s="942">
        <f>'BASE METAS)'!BX530</f>
        <v>90</v>
      </c>
      <c r="BD528" s="942">
        <f>'BASE METAS)'!BY530</f>
        <v>0.55000000000000004</v>
      </c>
      <c r="BE528" s="942">
        <f>'BASE METAS)'!CG530</f>
        <v>57</v>
      </c>
      <c r="BF528" s="942">
        <f>'BASE METAS)'!CJ530</f>
        <v>0</v>
      </c>
      <c r="BG528" s="942">
        <f>'BASE METAS)'!CK530</f>
        <v>0</v>
      </c>
      <c r="BH528" s="1352">
        <f>'BASE METAS)'!CL530</f>
        <v>0</v>
      </c>
      <c r="BI528" s="1">
        <f>'BASE METAS)'!CM530</f>
        <v>16</v>
      </c>
      <c r="BJ528" s="1">
        <f>'BASE METAS)'!CN530</f>
        <v>17</v>
      </c>
      <c r="BK528" s="1">
        <f>'BASE METAS)'!CO530</f>
        <v>17</v>
      </c>
      <c r="BL528" s="1">
        <f>'BASE METAS)'!CP530</f>
        <v>0</v>
      </c>
      <c r="BM528" s="1">
        <f>'BASE METAS)'!CQ530</f>
        <v>0</v>
      </c>
      <c r="BN528" s="1">
        <f>'BASE METAS)'!CR530</f>
        <v>0</v>
      </c>
      <c r="BO528" s="1">
        <f>'BASE METAS)'!CS530</f>
        <v>0</v>
      </c>
      <c r="BP528" s="1">
        <f>'BASE METAS)'!CT530</f>
        <v>0</v>
      </c>
      <c r="BQ528" s="1">
        <f>'BASE METAS)'!CU530</f>
        <v>0</v>
      </c>
      <c r="BR528" s="1">
        <f>'BASE METAS)'!CV530</f>
        <v>0</v>
      </c>
      <c r="BS528" s="1">
        <f>'BASE METAS)'!CW530</f>
        <v>0</v>
      </c>
      <c r="BT528" s="1">
        <f>'BASE METAS)'!CX530</f>
        <v>0</v>
      </c>
      <c r="BU528" s="1">
        <f>'BASE METAS)'!FA530</f>
        <v>200</v>
      </c>
      <c r="BV528" s="1">
        <f>'BASE METAS)'!FB530</f>
        <v>0</v>
      </c>
      <c r="BW528" s="1">
        <f>'BASE METAS)'!FC530</f>
        <v>16</v>
      </c>
      <c r="BX528" s="1">
        <f>'BASE METAS)'!FD530</f>
        <v>18</v>
      </c>
      <c r="BY528" s="1">
        <f>'BASE METAS)'!FE530</f>
        <v>2</v>
      </c>
      <c r="BZ528" s="1">
        <f>'BASE METAS)'!FF530</f>
        <v>1.125</v>
      </c>
      <c r="CA528" s="1">
        <f>'BASE METAS)'!FG530</f>
        <v>75</v>
      </c>
      <c r="CB528" s="1">
        <f>'BASE METAS)'!FH530</f>
        <v>125</v>
      </c>
      <c r="CC528" s="1">
        <f>'BASE METAS)'!FI530</f>
        <v>0.375</v>
      </c>
      <c r="CD528" s="1">
        <f>'BASE METAS)'!FJ530</f>
        <v>200</v>
      </c>
      <c r="CE528" s="1">
        <f>'BASE METAS)'!FK530</f>
        <v>0</v>
      </c>
      <c r="CF528" s="1">
        <f>'BASE METAS)'!FL530</f>
        <v>17</v>
      </c>
      <c r="CG528" s="1">
        <f>'BASE METAS)'!FM530</f>
        <v>15</v>
      </c>
    </row>
    <row r="529" spans="1:85" ht="64.5" x14ac:dyDescent="0.25">
      <c r="A529" s="1">
        <f>'BASE METAS)'!A531</f>
        <v>0</v>
      </c>
      <c r="B529" s="7145"/>
      <c r="C529" s="5685"/>
      <c r="D529" s="5685"/>
      <c r="E529" s="5685"/>
      <c r="F529" s="5707"/>
      <c r="G529" s="5707"/>
      <c r="H529" s="5707"/>
      <c r="I529" s="5707"/>
      <c r="J529" s="5707"/>
      <c r="K529" s="5707"/>
      <c r="L529" s="5707"/>
      <c r="M529" s="5707"/>
      <c r="N529" s="5698"/>
      <c r="O529" s="5707"/>
      <c r="P529" s="7107"/>
      <c r="Q529" s="5698"/>
      <c r="R529" s="5698"/>
      <c r="S529" s="5707"/>
      <c r="T529" s="5698"/>
      <c r="U529" s="7730"/>
      <c r="V529" s="5698"/>
      <c r="W529" s="7274"/>
      <c r="X529" s="7145"/>
      <c r="Y529" s="1331">
        <f>'BASE METAS)'!Y531</f>
        <v>11</v>
      </c>
      <c r="Z529" s="1348" t="str">
        <f>'BASE METAS)'!Z531</f>
        <v>GESTIONAR CURSOS DE CERTIFICACION DEPORTIVA Y CAPACITACION A TRAVES DE PROGRAMAS ESTATALES Y FEDERALES</v>
      </c>
      <c r="AA529" s="1331" t="str">
        <f>'BASE METAS)'!AA531</f>
        <v>CURSOS</v>
      </c>
      <c r="AB529" s="816">
        <f>'BASE METAS)'!AB531</f>
        <v>8</v>
      </c>
      <c r="AC529" s="783">
        <f>'BASE METAS)'!AC531</f>
        <v>2</v>
      </c>
      <c r="AD529" s="784">
        <f>'BASE METAS)'!AD531</f>
        <v>0.25</v>
      </c>
      <c r="AE529" s="783">
        <f>'BASE METAS)'!AE531</f>
        <v>2</v>
      </c>
      <c r="AF529" s="784">
        <f>'BASE METAS)'!AF531</f>
        <v>0.25</v>
      </c>
      <c r="AG529" s="783">
        <f>'BASE METAS)'!AG531</f>
        <v>2</v>
      </c>
      <c r="AH529" s="784">
        <f>'BASE METAS)'!AH531</f>
        <v>0.25</v>
      </c>
      <c r="AI529" s="783">
        <f>'BASE METAS)'!AI531</f>
        <v>2</v>
      </c>
      <c r="AJ529" s="785">
        <f>'BASE METAS)'!AJ531</f>
        <v>0.25</v>
      </c>
      <c r="AK529" s="191">
        <f>'BASE METAS)'!AK531</f>
        <v>1</v>
      </c>
      <c r="AL529" s="1026">
        <f>'BASE METAS)'!AL531</f>
        <v>11</v>
      </c>
      <c r="AM529" s="1002" t="str">
        <f>'BASE METAS)'!AM531</f>
        <v>GESTIONES PARA CURSOS DE CERTIFICACION Y CAPACITACION</v>
      </c>
      <c r="AN529" s="970" t="str">
        <f>'BASE METAS)'!AN531</f>
        <v>MIDE LAS GESTIONES PARA IMPARTIR CURSOS DE CERTIFICACION DEPORTIVA Y CAPACITACION</v>
      </c>
      <c r="AO529" s="1344" t="str">
        <f>'BASE METAS)'!AU531</f>
        <v>DESEMPEÑO</v>
      </c>
      <c r="AP529" s="981" t="str">
        <f>'BASE METAS)'!AO531</f>
        <v>GESTIONES REALIZADAS PARA IMPARTIR CURSOS DE CERTIFICACION Y CAPACITACION</v>
      </c>
      <c r="AQ529" s="981" t="str">
        <f>'BASE METAS)'!AP531</f>
        <v>GESTIONES PROGRAMADS PARA IMPARTIR CURSOS DE CERTIFICACION Y CAPACITACION</v>
      </c>
      <c r="AR529" s="1344">
        <f>'BASE METAS)'!AQ531</f>
        <v>100</v>
      </c>
      <c r="AS529" s="970" t="str">
        <f>'BASE METAS)'!AR531</f>
        <v>GESTIONES</v>
      </c>
      <c r="AT529" s="1002" t="str">
        <f>'BASE METAS)'!AS531</f>
        <v>EFICACIA</v>
      </c>
      <c r="AU529" s="1368">
        <f>'BASE METAS)'!BO531</f>
        <v>0</v>
      </c>
      <c r="AV529" s="1">
        <f>'BASE METAS)'!BQ531</f>
        <v>8</v>
      </c>
      <c r="AW529" s="997">
        <f>'BASE METAS)'!BR531</f>
        <v>0</v>
      </c>
      <c r="AX529" s="1027">
        <f>'BASE METAS)'!BS531</f>
        <v>2</v>
      </c>
      <c r="AY529" s="945">
        <f>'BASE METAS)'!BT531</f>
        <v>2</v>
      </c>
      <c r="AZ529" s="942">
        <f>'BASE METAS)'!BU531</f>
        <v>0</v>
      </c>
      <c r="BA529" s="942">
        <f>'BASE METAS)'!BV531</f>
        <v>1</v>
      </c>
      <c r="BB529" s="942">
        <f>'BASE METAS)'!BW531</f>
        <v>4</v>
      </c>
      <c r="BC529" s="942">
        <f>'BASE METAS)'!BX531</f>
        <v>4</v>
      </c>
      <c r="BD529" s="942">
        <f>'BASE METAS)'!BY531</f>
        <v>0.5</v>
      </c>
      <c r="BE529" s="942">
        <f>'BASE METAS)'!CG531</f>
        <v>2</v>
      </c>
      <c r="BF529" s="942">
        <f>'BASE METAS)'!CJ531</f>
        <v>0</v>
      </c>
      <c r="BG529" s="942">
        <f>'BASE METAS)'!CK531</f>
        <v>0</v>
      </c>
      <c r="BH529" s="1352">
        <f>'BASE METAS)'!CL531</f>
        <v>0</v>
      </c>
      <c r="BI529" s="1">
        <f>'BASE METAS)'!CM531</f>
        <v>0</v>
      </c>
      <c r="BJ529" s="1">
        <f>'BASE METAS)'!CN531</f>
        <v>1</v>
      </c>
      <c r="BK529" s="1">
        <f>'BASE METAS)'!CO531</f>
        <v>1</v>
      </c>
      <c r="BL529" s="1">
        <f>'BASE METAS)'!CP531</f>
        <v>0</v>
      </c>
      <c r="BM529" s="1">
        <f>'BASE METAS)'!CQ531</f>
        <v>0</v>
      </c>
      <c r="BN529" s="1">
        <f>'BASE METAS)'!CR531</f>
        <v>0</v>
      </c>
      <c r="BO529" s="1">
        <f>'BASE METAS)'!CS531</f>
        <v>0</v>
      </c>
      <c r="BP529" s="1">
        <f>'BASE METAS)'!CT531</f>
        <v>0</v>
      </c>
      <c r="BQ529" s="1">
        <f>'BASE METAS)'!CU531</f>
        <v>0</v>
      </c>
      <c r="BR529" s="1">
        <f>'BASE METAS)'!CV531</f>
        <v>0</v>
      </c>
      <c r="BS529" s="1">
        <f>'BASE METAS)'!CW531</f>
        <v>0</v>
      </c>
      <c r="BT529" s="1">
        <f>'BASE METAS)'!CX531</f>
        <v>0</v>
      </c>
      <c r="BU529" s="1">
        <f>'BASE METAS)'!FA531</f>
        <v>8</v>
      </c>
      <c r="BV529" s="1">
        <f>'BASE METAS)'!FB531</f>
        <v>0</v>
      </c>
      <c r="BW529" s="1">
        <f>'BASE METAS)'!FC531</f>
        <v>0</v>
      </c>
      <c r="BX529" s="1">
        <f>'BASE METAS)'!FD531</f>
        <v>0</v>
      </c>
      <c r="BY529" s="1">
        <f>'BASE METAS)'!FE531</f>
        <v>0</v>
      </c>
      <c r="BZ529" s="1">
        <f>'BASE METAS)'!FF531</f>
        <v>1</v>
      </c>
      <c r="CA529" s="1">
        <f>'BASE METAS)'!FG531</f>
        <v>2</v>
      </c>
      <c r="CB529" s="1">
        <f>'BASE METAS)'!FH531</f>
        <v>6</v>
      </c>
      <c r="CC529" s="1">
        <f>'BASE METAS)'!FI531</f>
        <v>0.25</v>
      </c>
      <c r="CD529" s="1">
        <f>'BASE METAS)'!FJ531</f>
        <v>8</v>
      </c>
      <c r="CE529" s="1">
        <f>'BASE METAS)'!FK531</f>
        <v>0</v>
      </c>
      <c r="CF529" s="1">
        <f>'BASE METAS)'!FL531</f>
        <v>1</v>
      </c>
      <c r="CG529" s="1">
        <f>'BASE METAS)'!FM531</f>
        <v>1</v>
      </c>
    </row>
    <row r="530" spans="1:85" ht="76.5" x14ac:dyDescent="0.2">
      <c r="A530" s="1">
        <f>'BASE METAS)'!A532</f>
        <v>0</v>
      </c>
      <c r="B530" s="7145"/>
      <c r="C530" s="5685"/>
      <c r="D530" s="5685"/>
      <c r="E530" s="5685"/>
      <c r="F530" s="5707"/>
      <c r="G530" s="5707"/>
      <c r="H530" s="5707"/>
      <c r="I530" s="5707"/>
      <c r="J530" s="5707"/>
      <c r="K530" s="5707"/>
      <c r="L530" s="5707"/>
      <c r="M530" s="5707"/>
      <c r="N530" s="5698"/>
      <c r="O530" s="5707"/>
      <c r="P530" s="7107"/>
      <c r="Q530" s="5698"/>
      <c r="R530" s="5698"/>
      <c r="S530" s="5707"/>
      <c r="T530" s="5698"/>
      <c r="U530" s="7730"/>
      <c r="V530" s="5698"/>
      <c r="W530" s="7274"/>
      <c r="X530" s="7145"/>
      <c r="Y530" s="1331">
        <f>'BASE METAS)'!Y532</f>
        <v>12</v>
      </c>
      <c r="Z530" s="1348" t="str">
        <f>'BASE METAS)'!Z532</f>
        <v>PROPONER AL CABILDO EL REGLAMENTO GENERAL DEL DEPORTE MUNICIPAL, REGLAMENTOS INTERNOS DE LIGAS, DEPORTIVOS, ALBERCAS, ETC.</v>
      </c>
      <c r="AA530" s="1331" t="str">
        <f>'BASE METAS)'!AA532</f>
        <v>REGLAMENTO</v>
      </c>
      <c r="AB530" s="816">
        <f>'BASE METAS)'!AB532</f>
        <v>1</v>
      </c>
      <c r="AC530" s="783">
        <f>'BASE METAS)'!AC532</f>
        <v>0</v>
      </c>
      <c r="AD530" s="784">
        <f>'BASE METAS)'!AD532</f>
        <v>0</v>
      </c>
      <c r="AE530" s="783">
        <f>'BASE METAS)'!AE532</f>
        <v>1</v>
      </c>
      <c r="AF530" s="784">
        <f>'BASE METAS)'!AF532</f>
        <v>1</v>
      </c>
      <c r="AG530" s="783">
        <f>'BASE METAS)'!AG532</f>
        <v>0</v>
      </c>
      <c r="AH530" s="784">
        <f>'BASE METAS)'!AH532</f>
        <v>0</v>
      </c>
      <c r="AI530" s="783">
        <f>'BASE METAS)'!AI532</f>
        <v>0</v>
      </c>
      <c r="AJ530" s="785">
        <f>'BASE METAS)'!AJ532</f>
        <v>0</v>
      </c>
      <c r="AK530" s="191">
        <f>'BASE METAS)'!AK532</f>
        <v>1</v>
      </c>
      <c r="AL530" s="1026">
        <f>'BASE METAS)'!AL532</f>
        <v>12</v>
      </c>
      <c r="AM530" s="1002" t="str">
        <f>'BASE METAS)'!AM532</f>
        <v>PROPUESTAS DE REGLAMENTOS</v>
      </c>
      <c r="AN530" s="959" t="str">
        <f>'BASE METAS)'!AN532</f>
        <v>MIDE LAS PROPUESTAS DE REGLAMENTOS DEL DEPORTE MUNICIPAL COMO REGLAMENTOS INTERNOS PRESENTADOS AL CABILDO</v>
      </c>
      <c r="AO530" s="1344" t="str">
        <f>'BASE METAS)'!AU532</f>
        <v>DESEMPEÑO</v>
      </c>
      <c r="AP530" s="970" t="str">
        <f>'BASE METAS)'!AO532</f>
        <v>NUMERO DE PROPUESTAS DE REGLAMENTOS PRESENTADAS AL CABILDO</v>
      </c>
      <c r="AQ530" s="970" t="str">
        <f>'BASE METAS)'!AP532</f>
        <v>NUMERO DE PROPUESTAS DE REGLAMENTOS PROGRAMADAS PARA SER PRESENTADAS AL CABILDO</v>
      </c>
      <c r="AR530" s="1344">
        <f>'BASE METAS)'!AQ532</f>
        <v>100</v>
      </c>
      <c r="AS530" s="970" t="str">
        <f>'BASE METAS)'!AR532</f>
        <v>REGLAMENTO</v>
      </c>
      <c r="AT530" s="1002" t="str">
        <f>'BASE METAS)'!AS532</f>
        <v>CALIDAD</v>
      </c>
      <c r="AU530" s="1368">
        <f>'BASE METAS)'!BO532</f>
        <v>0</v>
      </c>
      <c r="AV530" s="1">
        <f>'BASE METAS)'!BQ532</f>
        <v>1</v>
      </c>
      <c r="AW530" s="940">
        <f>'BASE METAS)'!BR532</f>
        <v>0</v>
      </c>
      <c r="AX530" s="945">
        <f>'BASE METAS)'!BS532</f>
        <v>1</v>
      </c>
      <c r="AY530" s="945">
        <f>'BASE METAS)'!BT532</f>
        <v>1</v>
      </c>
      <c r="AZ530" s="945">
        <f>'BASE METAS)'!BU532</f>
        <v>0</v>
      </c>
      <c r="BA530" s="945">
        <f>'BASE METAS)'!BV532</f>
        <v>1</v>
      </c>
      <c r="BB530" s="945">
        <f>'BASE METAS)'!BW532</f>
        <v>1</v>
      </c>
      <c r="BC530" s="945">
        <f>'BASE METAS)'!BX532</f>
        <v>0</v>
      </c>
      <c r="BD530" s="955">
        <f>'BASE METAS)'!BY532</f>
        <v>1</v>
      </c>
      <c r="BE530" s="955">
        <f>'BASE METAS)'!CG532</f>
        <v>0</v>
      </c>
      <c r="BF530" s="955">
        <f>'BASE METAS)'!CJ532</f>
        <v>0</v>
      </c>
      <c r="BG530" s="955">
        <f>'BASE METAS)'!CK532</f>
        <v>0</v>
      </c>
      <c r="BH530" s="1352">
        <f>'BASE METAS)'!CL532</f>
        <v>0</v>
      </c>
      <c r="BI530" s="1">
        <f>'BASE METAS)'!CM532</f>
        <v>0</v>
      </c>
      <c r="BJ530" s="1">
        <f>'BASE METAS)'!CN532</f>
        <v>0</v>
      </c>
      <c r="BK530" s="1">
        <f>'BASE METAS)'!CO532</f>
        <v>0</v>
      </c>
      <c r="BL530" s="1">
        <f>'BASE METAS)'!CP532</f>
        <v>0</v>
      </c>
      <c r="BM530" s="1">
        <f>'BASE METAS)'!CQ532</f>
        <v>0</v>
      </c>
      <c r="BN530" s="1">
        <f>'BASE METAS)'!CR532</f>
        <v>0</v>
      </c>
      <c r="BO530" s="1">
        <f>'BASE METAS)'!CS532</f>
        <v>0</v>
      </c>
      <c r="BP530" s="1">
        <f>'BASE METAS)'!CT532</f>
        <v>0</v>
      </c>
      <c r="BQ530" s="1">
        <f>'BASE METAS)'!CU532</f>
        <v>0</v>
      </c>
      <c r="BR530" s="1">
        <f>'BASE METAS)'!CV532</f>
        <v>0</v>
      </c>
      <c r="BS530" s="1">
        <f>'BASE METAS)'!CW532</f>
        <v>0</v>
      </c>
      <c r="BT530" s="1">
        <f>'BASE METAS)'!CX532</f>
        <v>0</v>
      </c>
      <c r="BU530" s="1">
        <f>'BASE METAS)'!FA532</f>
        <v>1</v>
      </c>
      <c r="BV530" s="1">
        <f>'BASE METAS)'!FB532</f>
        <v>0</v>
      </c>
      <c r="BW530" s="1">
        <f>'BASE METAS)'!FC532</f>
        <v>0</v>
      </c>
      <c r="BX530" s="1">
        <f>'BASE METAS)'!FD532</f>
        <v>0</v>
      </c>
      <c r="BY530" s="1">
        <f>'BASE METAS)'!FE532</f>
        <v>0</v>
      </c>
      <c r="BZ530" s="1">
        <f>'BASE METAS)'!FF532</f>
        <v>1</v>
      </c>
      <c r="CA530" s="1">
        <f>'BASE METAS)'!FG532</f>
        <v>0</v>
      </c>
      <c r="CB530" s="1">
        <f>'BASE METAS)'!FH532</f>
        <v>1</v>
      </c>
      <c r="CC530" s="1">
        <f>'BASE METAS)'!FI532</f>
        <v>0</v>
      </c>
      <c r="CD530" s="1">
        <f>'BASE METAS)'!FJ532</f>
        <v>1</v>
      </c>
      <c r="CE530" s="1">
        <f>'BASE METAS)'!FK532</f>
        <v>0</v>
      </c>
      <c r="CF530" s="1">
        <f>'BASE METAS)'!FL532</f>
        <v>0</v>
      </c>
      <c r="CG530" s="1">
        <f>'BASE METAS)'!FM532</f>
        <v>0</v>
      </c>
    </row>
    <row r="531" spans="1:85" ht="76.5" x14ac:dyDescent="0.2">
      <c r="A531" s="1">
        <f>'BASE METAS)'!A533</f>
        <v>0</v>
      </c>
      <c r="B531" s="7103"/>
      <c r="C531" s="5686"/>
      <c r="D531" s="5686"/>
      <c r="E531" s="5686"/>
      <c r="F531" s="5708"/>
      <c r="G531" s="5708"/>
      <c r="H531" s="5708"/>
      <c r="I531" s="5708"/>
      <c r="J531" s="5708"/>
      <c r="K531" s="5708"/>
      <c r="L531" s="5708"/>
      <c r="M531" s="5708"/>
      <c r="N531" s="5699"/>
      <c r="O531" s="5708"/>
      <c r="P531" s="7108"/>
      <c r="Q531" s="5699"/>
      <c r="R531" s="5699"/>
      <c r="S531" s="5708"/>
      <c r="T531" s="5699"/>
      <c r="U531" s="7731"/>
      <c r="V531" s="5699"/>
      <c r="W531" s="7275"/>
      <c r="X531" s="7103"/>
      <c r="Y531" s="1332">
        <f>'BASE METAS)'!Y533</f>
        <v>13</v>
      </c>
      <c r="Z531" s="1349" t="str">
        <f>'BASE METAS)'!Z533</f>
        <v>PROPONER AL CABILDO LA MODIFICACION Y ADICION DE TARIFAS PARA USOS Y APROVECHAMIENTOS EN LOS DEPORTIVOS MUNICIPALES</v>
      </c>
      <c r="AA531" s="1332" t="str">
        <f>'BASE METAS)'!AA533</f>
        <v>MODIFICACIONES</v>
      </c>
      <c r="AB531" s="800">
        <f>'BASE METAS)'!AB533</f>
        <v>1</v>
      </c>
      <c r="AC531" s="786">
        <f>'BASE METAS)'!AC533</f>
        <v>0</v>
      </c>
      <c r="AD531" s="787">
        <f>'BASE METAS)'!AD533</f>
        <v>0</v>
      </c>
      <c r="AE531" s="786">
        <f>'BASE METAS)'!AE533</f>
        <v>1</v>
      </c>
      <c r="AF531" s="787">
        <f>'BASE METAS)'!AF533</f>
        <v>1</v>
      </c>
      <c r="AG531" s="786">
        <f>'BASE METAS)'!AG533</f>
        <v>0</v>
      </c>
      <c r="AH531" s="787">
        <f>'BASE METAS)'!AH533</f>
        <v>0</v>
      </c>
      <c r="AI531" s="786">
        <f>'BASE METAS)'!AI533</f>
        <v>0</v>
      </c>
      <c r="AJ531" s="788">
        <f>'BASE METAS)'!AJ533</f>
        <v>0</v>
      </c>
      <c r="AK531" s="191">
        <f>'BASE METAS)'!AK533</f>
        <v>1</v>
      </c>
      <c r="AL531" s="1026">
        <f>'BASE METAS)'!AL533</f>
        <v>13</v>
      </c>
      <c r="AM531" s="1002" t="str">
        <f>'BASE METAS)'!AM533</f>
        <v>PROPUESTA DE MODIFICACION DE TARIFAS PARA DEPORTIVOS MUNICIPALES</v>
      </c>
      <c r="AN531" s="959" t="str">
        <f>'BASE METAS)'!AN533</f>
        <v>MIDE LA PROPUESTA DE MODIFICACIONES A LAS TARIFAS PARA USOS Y APROVECHAMIENTOS DE LOS DEPORTIVOS MUNICIPALES PRESENTADAS AL CABILDO</v>
      </c>
      <c r="AO531" s="1344" t="str">
        <f>'BASE METAS)'!AU533</f>
        <v>DESEMPEÑO</v>
      </c>
      <c r="AP531" s="970" t="str">
        <f>'BASE METAS)'!AO533</f>
        <v>NUMERO DE PROPUESTAS DE MODIFICACIONES A LAS TARIFAS PRESENTADAS AL CABILDO</v>
      </c>
      <c r="AQ531" s="970" t="str">
        <f>'BASE METAS)'!AP533</f>
        <v>NUMERO DE PROPUESTAS DE MODIFICACIONES A LAS TARIFAS PROGRAMADAS PARA SER PRESENTADAS AL CABILDO</v>
      </c>
      <c r="AR531" s="1344">
        <f>'BASE METAS)'!AQ533</f>
        <v>100</v>
      </c>
      <c r="AS531" s="970" t="str">
        <f>'BASE METAS)'!AR533</f>
        <v>MODIFICACIONES</v>
      </c>
      <c r="AT531" s="1002" t="str">
        <f>'BASE METAS)'!AS533</f>
        <v>EFICACIA</v>
      </c>
      <c r="AU531" s="1368">
        <f>'BASE METAS)'!BO533</f>
        <v>0</v>
      </c>
      <c r="AV531" s="942">
        <f>'BASE METAS)'!BQ533</f>
        <v>1</v>
      </c>
      <c r="AW531" s="997">
        <f>'BASE METAS)'!BR533</f>
        <v>0</v>
      </c>
      <c r="AX531" s="945">
        <f>'BASE METAS)'!BS533</f>
        <v>1</v>
      </c>
      <c r="AY531" s="945">
        <f>'BASE METAS)'!BT533</f>
        <v>1</v>
      </c>
      <c r="AZ531" s="942">
        <f>'BASE METAS)'!BU533</f>
        <v>0</v>
      </c>
      <c r="BA531" s="1352">
        <f>'BASE METAS)'!BV533</f>
        <v>1</v>
      </c>
      <c r="BB531" s="942">
        <f>'BASE METAS)'!BW533</f>
        <v>1</v>
      </c>
      <c r="BC531" s="942">
        <f>'BASE METAS)'!BX533</f>
        <v>0</v>
      </c>
      <c r="BD531" s="942">
        <f>'BASE METAS)'!BY533</f>
        <v>1</v>
      </c>
      <c r="BE531" s="942">
        <f>'BASE METAS)'!CG533</f>
        <v>0</v>
      </c>
      <c r="BF531" s="942">
        <f>'BASE METAS)'!CJ533</f>
        <v>0</v>
      </c>
      <c r="BG531" s="942">
        <f>'BASE METAS)'!CK533</f>
        <v>0</v>
      </c>
      <c r="BH531" s="1352">
        <f>'BASE METAS)'!CL533</f>
        <v>0</v>
      </c>
      <c r="BI531" s="1">
        <f>'BASE METAS)'!CM533</f>
        <v>0</v>
      </c>
      <c r="BJ531" s="1">
        <f>'BASE METAS)'!CN533</f>
        <v>0</v>
      </c>
      <c r="BK531" s="1">
        <f>'BASE METAS)'!CO533</f>
        <v>0</v>
      </c>
      <c r="BL531" s="1">
        <f>'BASE METAS)'!CP533</f>
        <v>0</v>
      </c>
      <c r="BM531" s="1">
        <f>'BASE METAS)'!CQ533</f>
        <v>0</v>
      </c>
      <c r="BN531" s="1">
        <f>'BASE METAS)'!CR533</f>
        <v>0</v>
      </c>
      <c r="BO531" s="1">
        <f>'BASE METAS)'!CS533</f>
        <v>0</v>
      </c>
      <c r="BP531" s="1">
        <f>'BASE METAS)'!CT533</f>
        <v>0</v>
      </c>
      <c r="BQ531" s="1">
        <f>'BASE METAS)'!CU533</f>
        <v>0</v>
      </c>
      <c r="BR531" s="1">
        <f>'BASE METAS)'!CV533</f>
        <v>0</v>
      </c>
      <c r="BS531" s="1">
        <f>'BASE METAS)'!CW533</f>
        <v>0</v>
      </c>
      <c r="BT531" s="1">
        <f>'BASE METAS)'!CX533</f>
        <v>0</v>
      </c>
      <c r="BU531" s="1">
        <f>'BASE METAS)'!FA533</f>
        <v>1</v>
      </c>
      <c r="BV531" s="1">
        <f>'BASE METAS)'!FB533</f>
        <v>0</v>
      </c>
      <c r="BW531" s="1">
        <f>'BASE METAS)'!FC533</f>
        <v>0</v>
      </c>
      <c r="BX531" s="1">
        <f>'BASE METAS)'!FD533</f>
        <v>0</v>
      </c>
      <c r="BY531" s="1">
        <f>'BASE METAS)'!FE533</f>
        <v>0</v>
      </c>
      <c r="BZ531" s="1">
        <f>'BASE METAS)'!FF533</f>
        <v>1</v>
      </c>
      <c r="CA531" s="1">
        <f>'BASE METAS)'!FG533</f>
        <v>0</v>
      </c>
      <c r="CB531" s="1">
        <f>'BASE METAS)'!FH533</f>
        <v>1</v>
      </c>
      <c r="CC531" s="1">
        <f>'BASE METAS)'!FI533</f>
        <v>0</v>
      </c>
      <c r="CD531" s="1">
        <f>'BASE METAS)'!FJ533</f>
        <v>1</v>
      </c>
      <c r="CE531" s="1">
        <f>'BASE METAS)'!FK533</f>
        <v>0</v>
      </c>
      <c r="CF531" s="1">
        <f>'BASE METAS)'!FL533</f>
        <v>0</v>
      </c>
      <c r="CG531" s="1">
        <f>'BASE METAS)'!FM533</f>
        <v>0</v>
      </c>
    </row>
    <row r="532" spans="1:85" ht="11.25" customHeight="1" x14ac:dyDescent="0.25">
      <c r="A532" s="1">
        <f>'BASE METAS)'!A534</f>
        <v>0</v>
      </c>
      <c r="B532" s="1">
        <f>'BASE METAS)'!B534</f>
        <v>0</v>
      </c>
      <c r="C532" s="1">
        <f>'BASE METAS)'!C534</f>
        <v>0</v>
      </c>
      <c r="D532" s="1">
        <f>'BASE METAS)'!D534</f>
        <v>0</v>
      </c>
      <c r="E532" s="5">
        <f>'BASE METAS)'!E534</f>
        <v>0</v>
      </c>
      <c r="F532" s="3">
        <f>'BASE METAS)'!F534</f>
        <v>0</v>
      </c>
      <c r="G532" s="3">
        <f>'BASE METAS)'!G534</f>
        <v>0</v>
      </c>
      <c r="H532" s="3">
        <f>'BASE METAS)'!H534</f>
        <v>0</v>
      </c>
      <c r="I532" s="3">
        <f>'BASE METAS)'!I534</f>
        <v>0</v>
      </c>
      <c r="J532" s="3">
        <f>'BASE METAS)'!J534</f>
        <v>0</v>
      </c>
      <c r="K532" s="3">
        <f>'BASE METAS)'!K534</f>
        <v>0</v>
      </c>
      <c r="L532" s="3">
        <f>'BASE METAS)'!L534</f>
        <v>0</v>
      </c>
      <c r="M532" s="3">
        <f>'BASE METAS)'!M534</f>
        <v>0</v>
      </c>
      <c r="N532" s="3">
        <f>'BASE METAS)'!N534</f>
        <v>0</v>
      </c>
      <c r="O532" s="3">
        <f>'BASE METAS)'!O534</f>
        <v>0</v>
      </c>
      <c r="P532" s="3">
        <f>'BASE METAS)'!P534</f>
        <v>0</v>
      </c>
      <c r="Q532" s="3">
        <f>'BASE METAS)'!Q534</f>
        <v>0</v>
      </c>
      <c r="R532" s="3">
        <f>'BASE METAS)'!R534</f>
        <v>0</v>
      </c>
      <c r="S532" s="3">
        <f>'BASE METAS)'!S534</f>
        <v>0</v>
      </c>
      <c r="T532" s="3">
        <f>'BASE METAS)'!T534</f>
        <v>0</v>
      </c>
      <c r="U532" s="923">
        <f>'BASE METAS)'!U534</f>
        <v>0</v>
      </c>
      <c r="V532" s="3">
        <f>'BASE METAS)'!V534</f>
        <v>0</v>
      </c>
      <c r="W532" s="4">
        <f>'BASE METAS)'!W534</f>
        <v>0</v>
      </c>
      <c r="X532" s="5">
        <f>'BASE METAS)'!X534</f>
        <v>0</v>
      </c>
      <c r="Y532" s="1">
        <f>'BASE METAS)'!Y534</f>
        <v>0</v>
      </c>
      <c r="Z532" s="1">
        <f>'BASE METAS)'!Z534</f>
        <v>0</v>
      </c>
      <c r="AA532" s="1">
        <f>'BASE METAS)'!AA534</f>
        <v>0</v>
      </c>
      <c r="AB532" s="1">
        <f>'BASE METAS)'!AB534</f>
        <v>0</v>
      </c>
      <c r="AC532" s="1">
        <f>'BASE METAS)'!AC534</f>
        <v>0</v>
      </c>
      <c r="AD532" s="1">
        <f>'BASE METAS)'!AD534</f>
        <v>0</v>
      </c>
      <c r="AE532" s="1">
        <f>'BASE METAS)'!AE534</f>
        <v>0</v>
      </c>
      <c r="AF532" s="1">
        <f>'BASE METAS)'!AF534</f>
        <v>0</v>
      </c>
      <c r="AG532" s="1">
        <f>'BASE METAS)'!AG534</f>
        <v>0</v>
      </c>
      <c r="AH532" s="1">
        <f>'BASE METAS)'!AH534</f>
        <v>0</v>
      </c>
      <c r="AI532" s="1">
        <f>'BASE METAS)'!AI534</f>
        <v>0</v>
      </c>
      <c r="AJ532" s="1">
        <f>'BASE METAS)'!AJ534</f>
        <v>0</v>
      </c>
      <c r="AK532" s="1">
        <f>'BASE METAS)'!AK534</f>
        <v>0</v>
      </c>
      <c r="AL532" s="934">
        <f>'BASE METAS)'!AL534</f>
        <v>0</v>
      </c>
      <c r="AM532" s="942">
        <f>'BASE METAS)'!AM534</f>
        <v>0</v>
      </c>
      <c r="AN532" s="942">
        <f>'BASE METAS)'!AN534</f>
        <v>0</v>
      </c>
      <c r="AO532" s="942">
        <f>'BASE METAS)'!AU534</f>
        <v>0</v>
      </c>
      <c r="AP532" s="1352">
        <f>'BASE METAS)'!AO534</f>
        <v>0</v>
      </c>
      <c r="AQ532" s="942">
        <f>'BASE METAS)'!AP534</f>
        <v>0</v>
      </c>
      <c r="AR532" s="942">
        <f>'BASE METAS)'!AQ534</f>
        <v>0</v>
      </c>
      <c r="AS532" s="942">
        <f>'BASE METAS)'!AR534</f>
        <v>0</v>
      </c>
      <c r="AT532" s="942">
        <f>'BASE METAS)'!AS534</f>
        <v>0</v>
      </c>
      <c r="AU532" s="1494">
        <f>'BASE METAS)'!BO534</f>
        <v>0</v>
      </c>
      <c r="AV532" s="942">
        <f>'BASE METAS)'!BQ534</f>
        <v>0</v>
      </c>
      <c r="AW532" s="997">
        <f>'BASE METAS)'!BR534</f>
        <v>0</v>
      </c>
      <c r="AX532" s="1352">
        <f>'BASE METAS)'!BS534</f>
        <v>0</v>
      </c>
      <c r="AY532" s="942">
        <f>'BASE METAS)'!BT534</f>
        <v>0</v>
      </c>
      <c r="AZ532" s="942">
        <f>'BASE METAS)'!BU534</f>
        <v>0</v>
      </c>
      <c r="BA532" s="942">
        <f>'BASE METAS)'!BV534</f>
        <v>0</v>
      </c>
      <c r="BB532" s="942">
        <f>'BASE METAS)'!BW534</f>
        <v>0</v>
      </c>
      <c r="BC532" s="942">
        <f>'BASE METAS)'!BX534</f>
        <v>0</v>
      </c>
      <c r="BD532" s="942">
        <f>'BASE METAS)'!BY534</f>
        <v>0</v>
      </c>
      <c r="BE532" s="942">
        <f>'BASE METAS)'!CG534</f>
        <v>0</v>
      </c>
      <c r="BF532" s="1352">
        <f>'BASE METAS)'!CJ534</f>
        <v>0</v>
      </c>
      <c r="BG532" s="942">
        <f>'BASE METAS)'!CK534</f>
        <v>0</v>
      </c>
      <c r="BH532" s="1352">
        <f>'BASE METAS)'!CL534</f>
        <v>0</v>
      </c>
      <c r="BI532" s="1">
        <f>'BASE METAS)'!CM534</f>
        <v>0</v>
      </c>
      <c r="BJ532" s="1">
        <f>'BASE METAS)'!CN534</f>
        <v>0</v>
      </c>
      <c r="BK532" s="1">
        <f>'BASE METAS)'!CO534</f>
        <v>0</v>
      </c>
      <c r="BL532" s="1">
        <f>'BASE METAS)'!CP534</f>
        <v>0</v>
      </c>
      <c r="BM532" s="1">
        <f>'BASE METAS)'!CQ534</f>
        <v>0</v>
      </c>
      <c r="BN532" s="1">
        <f>'BASE METAS)'!CR534</f>
        <v>0</v>
      </c>
      <c r="BO532" s="1">
        <f>'BASE METAS)'!CS534</f>
        <v>0</v>
      </c>
      <c r="BP532" s="1">
        <f>'BASE METAS)'!CT534</f>
        <v>0</v>
      </c>
      <c r="BQ532" s="1">
        <f>'BASE METAS)'!CU534</f>
        <v>0</v>
      </c>
      <c r="BR532" s="1">
        <f>'BASE METAS)'!CV534</f>
        <v>0</v>
      </c>
      <c r="BS532" s="1">
        <f>'BASE METAS)'!CW534</f>
        <v>0</v>
      </c>
      <c r="BT532" s="1">
        <f>'BASE METAS)'!CX534</f>
        <v>0</v>
      </c>
      <c r="BU532" s="1">
        <f>'BASE METAS)'!FA534</f>
        <v>0</v>
      </c>
      <c r="BV532" s="1">
        <f>'BASE METAS)'!FB534</f>
        <v>0</v>
      </c>
      <c r="BW532" s="1">
        <f>'BASE METAS)'!FC534</f>
        <v>0</v>
      </c>
      <c r="BX532" s="1">
        <f>'BASE METAS)'!FD534</f>
        <v>0</v>
      </c>
      <c r="BY532" s="1">
        <f>'BASE METAS)'!FE534</f>
        <v>0</v>
      </c>
      <c r="BZ532" s="1">
        <f>'BASE METAS)'!FF534</f>
        <v>0</v>
      </c>
      <c r="CA532" s="1">
        <f>'BASE METAS)'!FG534</f>
        <v>0</v>
      </c>
      <c r="CB532" s="1">
        <f>'BASE METAS)'!FH534</f>
        <v>0</v>
      </c>
      <c r="CC532" s="1">
        <f>'BASE METAS)'!FI534</f>
        <v>0</v>
      </c>
      <c r="CD532" s="1">
        <f>'BASE METAS)'!FJ534</f>
        <v>0</v>
      </c>
      <c r="CE532" s="1">
        <f>'BASE METAS)'!FK534</f>
        <v>0</v>
      </c>
      <c r="CF532" s="1">
        <f>'BASE METAS)'!FL534</f>
        <v>0</v>
      </c>
      <c r="CG532" s="1">
        <f>'BASE METAS)'!FM534</f>
        <v>0</v>
      </c>
    </row>
    <row r="533" spans="1:85" ht="12" customHeight="1" x14ac:dyDescent="0.25">
      <c r="A533" s="1">
        <f>'BASE METAS)'!A535</f>
        <v>0</v>
      </c>
      <c r="B533" s="7146" t="str">
        <f>'BASE METAS)'!B535</f>
        <v xml:space="preserve">DEPENDENCIA </v>
      </c>
      <c r="C533" s="7146" t="str">
        <f>'BASE METAS)'!C535</f>
        <v>ENT</v>
      </c>
      <c r="D533" s="7146" t="str">
        <f>'BASE METAS)'!D535</f>
        <v>PROY</v>
      </c>
      <c r="E533" s="7146" t="str">
        <f>'BASE METAS)'!E535</f>
        <v>NOMBRE DEL PROYECTO</v>
      </c>
      <c r="F533" s="7155" t="str">
        <f>'BASE METAS)'!F535</f>
        <v>DG</v>
      </c>
      <c r="G533" s="7155" t="str">
        <f>'BASE METAS)'!G535</f>
        <v>DA</v>
      </c>
      <c r="H533" s="7155" t="str">
        <f>'BASE METAS)'!H535</f>
        <v xml:space="preserve">CLAVE PROGRAMÁTICA </v>
      </c>
      <c r="I533" s="7155"/>
      <c r="J533" s="7155"/>
      <c r="K533" s="7155"/>
      <c r="L533" s="7155"/>
      <c r="M533" s="7155"/>
      <c r="N533" s="1357">
        <f>'BASE METAS)'!N535</f>
        <v>0</v>
      </c>
      <c r="O533" s="1357">
        <f>'BASE METAS)'!O535</f>
        <v>0</v>
      </c>
      <c r="P533" s="7120" t="str">
        <f>'BASE METAS)'!P535</f>
        <v>ESTRUCTURA PROGRAMÁTICA</v>
      </c>
      <c r="Q533" s="7121"/>
      <c r="R533" s="7121"/>
      <c r="S533" s="7121"/>
      <c r="T533" s="7121"/>
      <c r="U533" s="924">
        <f>'BASE METAS)'!U535</f>
        <v>0</v>
      </c>
      <c r="V533" s="1358">
        <f>'BASE METAS)'!V535</f>
        <v>0</v>
      </c>
      <c r="W533" s="7139" t="str">
        <f>'BASE METAS)'!W535</f>
        <v>PRESPUESTO</v>
      </c>
      <c r="X533" s="7216" t="str">
        <f>'BASE METAS)'!X535</f>
        <v>ÁREAS EJECUTORAS</v>
      </c>
      <c r="Y533" s="1">
        <f>'BASE METAS)'!Y535</f>
        <v>0</v>
      </c>
      <c r="Z533" s="1">
        <f>'BASE METAS)'!Z535</f>
        <v>0</v>
      </c>
      <c r="AA533" s="1">
        <f>'BASE METAS)'!AA535</f>
        <v>0</v>
      </c>
      <c r="AB533" s="1">
        <f>'BASE METAS)'!AB535</f>
        <v>0</v>
      </c>
      <c r="AC533" s="1">
        <f>'BASE METAS)'!AC535</f>
        <v>0</v>
      </c>
      <c r="AD533" s="1">
        <f>'BASE METAS)'!AD535</f>
        <v>0</v>
      </c>
      <c r="AE533" s="1">
        <f>'BASE METAS)'!AE535</f>
        <v>0</v>
      </c>
      <c r="AF533" s="1">
        <f>'BASE METAS)'!AF535</f>
        <v>0</v>
      </c>
      <c r="AG533" s="1">
        <f>'BASE METAS)'!AG535</f>
        <v>0</v>
      </c>
      <c r="AH533" s="1">
        <f>'BASE METAS)'!AH535</f>
        <v>0</v>
      </c>
      <c r="AI533" s="1">
        <f>'BASE METAS)'!AI535</f>
        <v>0</v>
      </c>
      <c r="AJ533" s="1">
        <f>'BASE METAS)'!AJ535</f>
        <v>0</v>
      </c>
      <c r="AK533" s="1">
        <f>'BASE METAS)'!AK535</f>
        <v>0</v>
      </c>
      <c r="AL533" s="934">
        <f>'BASE METAS)'!AL535</f>
        <v>0</v>
      </c>
      <c r="AM533" s="942">
        <f>'BASE METAS)'!AM535</f>
        <v>0</v>
      </c>
      <c r="AN533" s="942">
        <f>'BASE METAS)'!AN535</f>
        <v>0</v>
      </c>
      <c r="AO533" s="942">
        <f>'BASE METAS)'!AU535</f>
        <v>0</v>
      </c>
      <c r="AP533" s="941">
        <f>'BASE METAS)'!AO535</f>
        <v>0</v>
      </c>
      <c r="AQ533" s="941">
        <f>'BASE METAS)'!AP535</f>
        <v>0</v>
      </c>
      <c r="AR533" s="942">
        <f>'BASE METAS)'!AQ535</f>
        <v>0</v>
      </c>
      <c r="AS533" s="942">
        <f>'BASE METAS)'!AR535</f>
        <v>0</v>
      </c>
      <c r="AT533" s="942">
        <f>'BASE METAS)'!AS535</f>
        <v>0</v>
      </c>
      <c r="AU533" s="1494">
        <f>'BASE METAS)'!BO535</f>
        <v>0</v>
      </c>
      <c r="AV533" s="942">
        <f>'BASE METAS)'!BQ535</f>
        <v>0</v>
      </c>
      <c r="AW533" s="997">
        <f>'BASE METAS)'!BR535</f>
        <v>0</v>
      </c>
      <c r="AX533" s="942">
        <f>'BASE METAS)'!BS535</f>
        <v>0</v>
      </c>
      <c r="AY533" s="942">
        <f>'BASE METAS)'!BT535</f>
        <v>0</v>
      </c>
      <c r="AZ533" s="942">
        <f>'BASE METAS)'!BU535</f>
        <v>0</v>
      </c>
      <c r="BA533" s="1352">
        <f>'BASE METAS)'!BV535</f>
        <v>0</v>
      </c>
      <c r="BB533" s="942">
        <f>'BASE METAS)'!BW535</f>
        <v>0</v>
      </c>
      <c r="BC533" s="942">
        <f>'BASE METAS)'!BX535</f>
        <v>0</v>
      </c>
      <c r="BD533" s="942">
        <f>'BASE METAS)'!BY535</f>
        <v>0</v>
      </c>
      <c r="BE533" s="942">
        <f>'BASE METAS)'!CG535</f>
        <v>0</v>
      </c>
      <c r="BF533" s="942">
        <f>'BASE METAS)'!CJ535</f>
        <v>0</v>
      </c>
      <c r="BG533" s="942">
        <f>'BASE METAS)'!CK535</f>
        <v>0</v>
      </c>
      <c r="BH533" s="1352">
        <f>'BASE METAS)'!CL535</f>
        <v>0</v>
      </c>
      <c r="BI533" s="1">
        <f>'BASE METAS)'!CM535</f>
        <v>0</v>
      </c>
      <c r="BJ533" s="1">
        <f>'BASE METAS)'!CN535</f>
        <v>0</v>
      </c>
      <c r="BK533" s="1">
        <f>'BASE METAS)'!CO535</f>
        <v>0</v>
      </c>
      <c r="BL533" s="1">
        <f>'BASE METAS)'!CP535</f>
        <v>0</v>
      </c>
      <c r="BM533" s="1">
        <f>'BASE METAS)'!CQ535</f>
        <v>0</v>
      </c>
      <c r="BN533" s="1">
        <f>'BASE METAS)'!CR535</f>
        <v>0</v>
      </c>
      <c r="BO533" s="1">
        <f>'BASE METAS)'!CS535</f>
        <v>0</v>
      </c>
      <c r="BP533" s="1">
        <f>'BASE METAS)'!CT535</f>
        <v>0</v>
      </c>
      <c r="BQ533" s="1">
        <f>'BASE METAS)'!CU535</f>
        <v>0</v>
      </c>
      <c r="BR533" s="1">
        <f>'BASE METAS)'!CV535</f>
        <v>0</v>
      </c>
      <c r="BS533" s="1">
        <f>'BASE METAS)'!CW535</f>
        <v>0</v>
      </c>
      <c r="BT533" s="1">
        <f>'BASE METAS)'!CX535</f>
        <v>0</v>
      </c>
      <c r="BU533" s="1">
        <f>'BASE METAS)'!FA535</f>
        <v>0</v>
      </c>
      <c r="BV533" s="1">
        <f>'BASE METAS)'!FB535</f>
        <v>0</v>
      </c>
      <c r="BW533" s="1">
        <f>'BASE METAS)'!FC535</f>
        <v>0</v>
      </c>
      <c r="BX533" s="1">
        <f>'BASE METAS)'!FD535</f>
        <v>0</v>
      </c>
      <c r="BY533" s="1">
        <f>'BASE METAS)'!FE535</f>
        <v>0</v>
      </c>
      <c r="BZ533" s="1">
        <f>'BASE METAS)'!FF535</f>
        <v>0</v>
      </c>
      <c r="CA533" s="1">
        <f>'BASE METAS)'!FG535</f>
        <v>0</v>
      </c>
      <c r="CB533" s="1">
        <f>'BASE METAS)'!FH535</f>
        <v>0</v>
      </c>
      <c r="CC533" s="1">
        <f>'BASE METAS)'!FI535</f>
        <v>0</v>
      </c>
      <c r="CD533" s="1">
        <f>'BASE METAS)'!FJ535</f>
        <v>0</v>
      </c>
      <c r="CE533" s="1">
        <f>'BASE METAS)'!FK535</f>
        <v>0</v>
      </c>
      <c r="CF533" s="1">
        <f>'BASE METAS)'!FL535</f>
        <v>0</v>
      </c>
      <c r="CG533" s="1">
        <f>'BASE METAS)'!FM535</f>
        <v>0</v>
      </c>
    </row>
    <row r="534" spans="1:85" ht="12" customHeight="1" x14ac:dyDescent="0.25">
      <c r="A534" s="1">
        <f>'BASE METAS)'!A536</f>
        <v>0</v>
      </c>
      <c r="B534" s="7146"/>
      <c r="C534" s="7146"/>
      <c r="D534" s="7146"/>
      <c r="E534" s="7146"/>
      <c r="F534" s="7155"/>
      <c r="G534" s="7155"/>
      <c r="H534" s="35" t="str">
        <f>'BASE METAS)'!H536</f>
        <v>FN</v>
      </c>
      <c r="I534" s="35" t="str">
        <f>'BASE METAS)'!I536</f>
        <v>Sf</v>
      </c>
      <c r="J534" s="35" t="str">
        <f>'BASE METAS)'!J536</f>
        <v>PG</v>
      </c>
      <c r="K534" s="35" t="str">
        <f>'BASE METAS)'!K536</f>
        <v>Sp</v>
      </c>
      <c r="L534" s="35" t="str">
        <f>'BASE METAS)'!L536</f>
        <v>PY</v>
      </c>
      <c r="M534" s="35" t="str">
        <f>'BASE METAS)'!M536</f>
        <v>FF</v>
      </c>
      <c r="N534" s="35">
        <f>'BASE METAS)'!N536</f>
        <v>0</v>
      </c>
      <c r="O534" s="35">
        <f>'BASE METAS)'!O536</f>
        <v>0</v>
      </c>
      <c r="P534" s="35" t="str">
        <f>'BASE METAS)'!P536</f>
        <v>FN</v>
      </c>
      <c r="Q534" s="35" t="str">
        <f>'BASE METAS)'!Q536</f>
        <v>Sf</v>
      </c>
      <c r="R534" s="35" t="str">
        <f>'BASE METAS)'!R536</f>
        <v>PG</v>
      </c>
      <c r="S534" s="35" t="str">
        <f>'BASE METAS)'!S536</f>
        <v>Sp</v>
      </c>
      <c r="T534" s="35" t="str">
        <f>'BASE METAS)'!T536</f>
        <v>PY</v>
      </c>
      <c r="U534" s="925">
        <f>'BASE METAS)'!U536</f>
        <v>0</v>
      </c>
      <c r="V534" s="35">
        <f>'BASE METAS)'!V536</f>
        <v>0</v>
      </c>
      <c r="W534" s="7139"/>
      <c r="X534" s="7216"/>
      <c r="Y534" s="1">
        <f>'BASE METAS)'!Y536</f>
        <v>0</v>
      </c>
      <c r="Z534" s="1">
        <f>'BASE METAS)'!Z536</f>
        <v>0</v>
      </c>
      <c r="AA534" s="1">
        <f>'BASE METAS)'!AA536</f>
        <v>0</v>
      </c>
      <c r="AB534" s="1">
        <f>'BASE METAS)'!AB536</f>
        <v>0</v>
      </c>
      <c r="AC534" s="1">
        <f>'BASE METAS)'!AC536</f>
        <v>0</v>
      </c>
      <c r="AD534" s="1">
        <f>'BASE METAS)'!AD536</f>
        <v>0</v>
      </c>
      <c r="AE534" s="1">
        <f>'BASE METAS)'!AE536</f>
        <v>0</v>
      </c>
      <c r="AF534" s="1">
        <f>'BASE METAS)'!AF536</f>
        <v>0</v>
      </c>
      <c r="AG534" s="1">
        <f>'BASE METAS)'!AG536</f>
        <v>0</v>
      </c>
      <c r="AH534" s="1">
        <f>'BASE METAS)'!AH536</f>
        <v>0</v>
      </c>
      <c r="AI534" s="1">
        <f>'BASE METAS)'!AI536</f>
        <v>0</v>
      </c>
      <c r="AJ534" s="1">
        <f>'BASE METAS)'!AJ536</f>
        <v>0</v>
      </c>
      <c r="AK534" s="1">
        <f>'BASE METAS)'!AK536</f>
        <v>0</v>
      </c>
      <c r="AL534" s="934">
        <f>'BASE METAS)'!AL536</f>
        <v>0</v>
      </c>
      <c r="AM534" s="1352">
        <f>'BASE METAS)'!AM536</f>
        <v>0</v>
      </c>
      <c r="AN534" s="942">
        <f>'BASE METAS)'!AN536</f>
        <v>0</v>
      </c>
      <c r="AO534" s="942">
        <f>'BASE METAS)'!AU536</f>
        <v>0</v>
      </c>
      <c r="AP534" s="1352">
        <f>'BASE METAS)'!AO536</f>
        <v>0</v>
      </c>
      <c r="AQ534" s="948">
        <f>'BASE METAS)'!AP536</f>
        <v>0</v>
      </c>
      <c r="AR534" s="942">
        <f>'BASE METAS)'!AQ536</f>
        <v>0</v>
      </c>
      <c r="AS534" s="942">
        <f>'BASE METAS)'!AR536</f>
        <v>0</v>
      </c>
      <c r="AT534" s="1352">
        <f>'BASE METAS)'!AS536</f>
        <v>0</v>
      </c>
      <c r="AU534" s="1485">
        <f>'BASE METAS)'!BO536</f>
        <v>0</v>
      </c>
      <c r="AV534" s="942">
        <f>'BASE METAS)'!BQ536</f>
        <v>0</v>
      </c>
      <c r="AW534" s="997">
        <f>'BASE METAS)'!BR536</f>
        <v>0</v>
      </c>
      <c r="AX534" s="1027">
        <f>'BASE METAS)'!BS536</f>
        <v>0</v>
      </c>
      <c r="AY534" s="945">
        <f>'BASE METAS)'!BT536</f>
        <v>0</v>
      </c>
      <c r="AZ534" s="942">
        <f>'BASE METAS)'!BU536</f>
        <v>0</v>
      </c>
      <c r="BA534" s="942">
        <f>'BASE METAS)'!BV536</f>
        <v>0</v>
      </c>
      <c r="BB534" s="942">
        <f>'BASE METAS)'!BW536</f>
        <v>0</v>
      </c>
      <c r="BC534" s="942">
        <f>'BASE METAS)'!BX536</f>
        <v>0</v>
      </c>
      <c r="BD534" s="942">
        <f>'BASE METAS)'!BY536</f>
        <v>0</v>
      </c>
      <c r="BE534" s="942">
        <f>'BASE METAS)'!CG536</f>
        <v>0</v>
      </c>
      <c r="BF534" s="942">
        <f>'BASE METAS)'!CJ536</f>
        <v>0</v>
      </c>
      <c r="BG534" s="942">
        <f>'BASE METAS)'!CK536</f>
        <v>0</v>
      </c>
      <c r="BH534" s="1352">
        <f>'BASE METAS)'!CL536</f>
        <v>0</v>
      </c>
      <c r="BI534" s="1">
        <f>'BASE METAS)'!CM536</f>
        <v>0</v>
      </c>
      <c r="BJ534" s="1">
        <f>'BASE METAS)'!CN536</f>
        <v>0</v>
      </c>
      <c r="BK534" s="1">
        <f>'BASE METAS)'!CO536</f>
        <v>0</v>
      </c>
      <c r="BL534" s="1">
        <f>'BASE METAS)'!CP536</f>
        <v>0</v>
      </c>
      <c r="BM534" s="1">
        <f>'BASE METAS)'!CQ536</f>
        <v>0</v>
      </c>
      <c r="BN534" s="1">
        <f>'BASE METAS)'!CR536</f>
        <v>0</v>
      </c>
      <c r="BO534" s="1">
        <f>'BASE METAS)'!CS536</f>
        <v>0</v>
      </c>
      <c r="BP534" s="1">
        <f>'BASE METAS)'!CT536</f>
        <v>0</v>
      </c>
      <c r="BQ534" s="1">
        <f>'BASE METAS)'!CU536</f>
        <v>0</v>
      </c>
      <c r="BR534" s="1">
        <f>'BASE METAS)'!CV536</f>
        <v>0</v>
      </c>
      <c r="BS534" s="1">
        <f>'BASE METAS)'!CW536</f>
        <v>0</v>
      </c>
      <c r="BT534" s="1">
        <f>'BASE METAS)'!CX536</f>
        <v>0</v>
      </c>
      <c r="BU534" s="1">
        <f>'BASE METAS)'!FA536</f>
        <v>0</v>
      </c>
      <c r="BV534" s="1">
        <f>'BASE METAS)'!FB536</f>
        <v>0</v>
      </c>
      <c r="BW534" s="1">
        <f>'BASE METAS)'!FC536</f>
        <v>0</v>
      </c>
      <c r="BX534" s="1">
        <f>'BASE METAS)'!FD536</f>
        <v>0</v>
      </c>
      <c r="BY534" s="1">
        <f>'BASE METAS)'!FE536</f>
        <v>0</v>
      </c>
      <c r="BZ534" s="1">
        <f>'BASE METAS)'!FF536</f>
        <v>0</v>
      </c>
      <c r="CA534" s="1">
        <f>'BASE METAS)'!FG536</f>
        <v>0</v>
      </c>
      <c r="CB534" s="1">
        <f>'BASE METAS)'!FH536</f>
        <v>0</v>
      </c>
      <c r="CC534" s="1">
        <f>'BASE METAS)'!FI536</f>
        <v>0</v>
      </c>
      <c r="CD534" s="1">
        <f>'BASE METAS)'!FJ536</f>
        <v>0</v>
      </c>
      <c r="CE534" s="1">
        <f>'BASE METAS)'!FK536</f>
        <v>0</v>
      </c>
      <c r="CF534" s="1">
        <f>'BASE METAS)'!FL536</f>
        <v>0</v>
      </c>
      <c r="CG534" s="1">
        <f>'BASE METAS)'!FM536</f>
        <v>0</v>
      </c>
    </row>
    <row r="535" spans="1:85" ht="33.75" customHeight="1" x14ac:dyDescent="0.2">
      <c r="A535" s="1">
        <f>'BASE METAS)'!A537</f>
        <v>80</v>
      </c>
      <c r="B535" s="7102" t="str">
        <f>'BASE METAS)'!B537</f>
        <v>INSTITUTO MUNICIAL DE LA SALUD</v>
      </c>
      <c r="C535" s="7171">
        <f>'BASE METAS)'!C537</f>
        <v>1900</v>
      </c>
      <c r="D535" s="5684">
        <f>'BASE METAS)'!D537</f>
        <v>1</v>
      </c>
      <c r="E535" s="5684" t="str">
        <f>'BASE METAS)'!E537</f>
        <v>PROMOCIÓN DE LA SALUD</v>
      </c>
      <c r="F535" s="5706" t="str">
        <f>'BASE METAS)'!F537</f>
        <v>O00</v>
      </c>
      <c r="G535" s="5706" t="str">
        <f>'BASE METAS)'!G537</f>
        <v>153</v>
      </c>
      <c r="H535" s="5706" t="str">
        <f>'BASE METAS)'!H537</f>
        <v>07</v>
      </c>
      <c r="I535" s="5706" t="str">
        <f>'BASE METAS)'!I537</f>
        <v>02</v>
      </c>
      <c r="J535" s="5706" t="str">
        <f>'BASE METAS)'!J537</f>
        <v>01</v>
      </c>
      <c r="K535" s="5706" t="str">
        <f>'BASE METAS)'!K537</f>
        <v>06</v>
      </c>
      <c r="L535" s="5706" t="str">
        <f>'BASE METAS)'!L537</f>
        <v>01</v>
      </c>
      <c r="M535" s="5706" t="str">
        <f>'BASE METAS)'!M537</f>
        <v>101</v>
      </c>
      <c r="N535" s="5697" t="str">
        <f>'BASE METAS)'!N537</f>
        <v>Educación Cultura y Bienestar Social</v>
      </c>
      <c r="O535" s="5706" t="str">
        <f>'BASE METAS)'!O537</f>
        <v>Atención a la Salud</v>
      </c>
      <c r="P535" s="5697" t="str">
        <f>'BASE METAS)'!P537</f>
        <v>Salud, seguridad y asistencia social</v>
      </c>
      <c r="Q535" s="5697" t="str">
        <f>'BASE METAS)'!Q537</f>
        <v>Servicios de salud pública y atención médica</v>
      </c>
      <c r="R535" s="5697" t="str">
        <f>'BASE METAS)'!R537</f>
        <v>Salud y asistencia social</v>
      </c>
      <c r="S535" s="5697" t="str">
        <f>'BASE METAS)'!S537</f>
        <v>Impulso a la cultura de la salud</v>
      </c>
      <c r="T535" s="5697" t="str">
        <f>'BASE METAS)'!T537</f>
        <v>Promoción de la salud</v>
      </c>
      <c r="U535" s="7726" t="str">
        <f>'BASE METAS)'!U537</f>
        <v>PROMOVER LA SALUD, PREVENIR ENFERMEDADES Y PROPORCIONAR ATENCIÓN MÉDICA PARA  ELEVAR LA CALIDAD DE VIDA DE LA POBLACIÓN CON MAYOR VULNERABILIDAD.</v>
      </c>
      <c r="V535" s="5697" t="str">
        <f>'BASE METAS)'!V537</f>
        <v>Tlalnepantla Progresista</v>
      </c>
      <c r="W535" s="5694">
        <f>'BASE METAS)'!W537</f>
        <v>12976206.75</v>
      </c>
      <c r="X535" s="7102" t="str">
        <f>'BASE METAS)'!X537</f>
        <v>INSTITUTO MUNICIPAL DE LA SALUD</v>
      </c>
      <c r="Y535" s="213">
        <f>'BASE METAS)'!Y537</f>
        <v>1</v>
      </c>
      <c r="Z535" s="218" t="str">
        <f>'BASE METAS)'!Z537</f>
        <v>REALIZACIÓN, DIFUSIÓN Y PARTICIPACIÓN EN JORNADAS MÉDICAS DE SALUD.</v>
      </c>
      <c r="AA535" s="735" t="str">
        <f>'BASE METAS)'!AA537</f>
        <v>JORNADA</v>
      </c>
      <c r="AB535" s="154">
        <f>'BASE METAS)'!AB537</f>
        <v>120</v>
      </c>
      <c r="AC535" s="154">
        <f>'BASE METAS)'!AC537</f>
        <v>30</v>
      </c>
      <c r="AD535" s="736">
        <f>'BASE METAS)'!AD537</f>
        <v>0.25</v>
      </c>
      <c r="AE535" s="154">
        <f>'BASE METAS)'!AE537</f>
        <v>35</v>
      </c>
      <c r="AF535" s="736">
        <f>'BASE METAS)'!AF537</f>
        <v>0.29166666666666669</v>
      </c>
      <c r="AG535" s="154">
        <f>'BASE METAS)'!AG537</f>
        <v>35</v>
      </c>
      <c r="AH535" s="736">
        <f>'BASE METAS)'!AH537</f>
        <v>0.29166666666666669</v>
      </c>
      <c r="AI535" s="154">
        <f>'BASE METAS)'!AI537</f>
        <v>20</v>
      </c>
      <c r="AJ535" s="736">
        <f>'BASE METAS)'!AJ537</f>
        <v>0.16666666666666666</v>
      </c>
      <c r="AK535" s="211">
        <f>'BASE METAS)'!AK537</f>
        <v>1.0000000000000002</v>
      </c>
      <c r="AL535" s="1192" t="str">
        <f>'BASE METAS)'!AL537</f>
        <v>01</v>
      </c>
      <c r="AM535" s="1029" t="str">
        <f>'BASE METAS)'!AM537</f>
        <v>REALIZACIÓN, DIFUSIÓN Y PARTICIPACIÓN EN JORNADAS MÉDICAS DE SALUD</v>
      </c>
      <c r="AN535" s="1029" t="str">
        <f>'BASE METAS)'!AN537</f>
        <v>MIDE LA CANTIDAD DE JORNADAS DE SALUD ORGANIZADAS, RESPECTO DE LA CANTIDAD DE JORNADAS  DE SALUDPROGRAMADA</v>
      </c>
      <c r="AO535" s="1029" t="str">
        <f>'BASE METAS)'!AU537</f>
        <v>DESEMPEÑO</v>
      </c>
      <c r="AP535" s="1029" t="str">
        <f>'BASE METAS)'!AO537</f>
        <v>NÚMERO DE JORNADAS PARA EL CUIDADO DE LA SALUD INTEGRAL REALIZADAS</v>
      </c>
      <c r="AQ535" s="1029" t="str">
        <f>'BASE METAS)'!AP537</f>
        <v>NÚMERO DE JORNADAS PARA EL CUIDADO DE LA SALUD INTEGRAL PROGRAMADAS</v>
      </c>
      <c r="AR535" s="1029">
        <f>'BASE METAS)'!AQ537</f>
        <v>100</v>
      </c>
      <c r="AS535" s="1029" t="str">
        <f>'BASE METAS)'!AR537</f>
        <v>JORNADA</v>
      </c>
      <c r="AT535" s="1029" t="str">
        <f>'BASE METAS)'!AS537</f>
        <v>EFICACIA</v>
      </c>
      <c r="AU535" s="1479">
        <f>'BASE METAS)'!BO537</f>
        <v>0</v>
      </c>
      <c r="AV535" s="1">
        <f>'BASE METAS)'!BQ537</f>
        <v>120</v>
      </c>
      <c r="AW535" s="1">
        <f>'BASE METAS)'!BR537</f>
        <v>0</v>
      </c>
      <c r="AX535" s="945">
        <f>'BASE METAS)'!BS537</f>
        <v>35</v>
      </c>
      <c r="AY535" s="945">
        <f>'BASE METAS)'!BT537</f>
        <v>41</v>
      </c>
      <c r="AZ535" s="945">
        <f>'BASE METAS)'!BU537</f>
        <v>-6</v>
      </c>
      <c r="BA535" s="945">
        <f>'BASE METAS)'!BV537</f>
        <v>1.1714285714285715</v>
      </c>
      <c r="BB535" s="945">
        <f>'BASE METAS)'!BW537</f>
        <v>65</v>
      </c>
      <c r="BC535" s="945">
        <f>'BASE METAS)'!BX537</f>
        <v>55</v>
      </c>
      <c r="BD535" s="955">
        <f>'BASE METAS)'!BY537</f>
        <v>0.54166666666666663</v>
      </c>
      <c r="BE535" s="955">
        <f>'BASE METAS)'!CG537</f>
        <v>24</v>
      </c>
      <c r="BF535" s="955">
        <f>'BASE METAS)'!CJ537</f>
        <v>0</v>
      </c>
      <c r="BG535" s="955">
        <f>'BASE METAS)'!CK537</f>
        <v>0</v>
      </c>
      <c r="BH535" s="1352">
        <f>'BASE METAS)'!CL537</f>
        <v>0</v>
      </c>
      <c r="BI535" s="1">
        <f>'BASE METAS)'!CM537</f>
        <v>10</v>
      </c>
      <c r="BJ535" s="1">
        <f>'BASE METAS)'!CN537</f>
        <v>10</v>
      </c>
      <c r="BK535" s="1">
        <f>'BASE METAS)'!CO537</f>
        <v>10</v>
      </c>
      <c r="BL535" s="1">
        <f>'BASE METAS)'!CP537</f>
        <v>0</v>
      </c>
      <c r="BM535" s="1">
        <f>'BASE METAS)'!CQ537</f>
        <v>0</v>
      </c>
      <c r="BN535" s="1">
        <f>'BASE METAS)'!CR537</f>
        <v>0</v>
      </c>
      <c r="BO535" s="1">
        <f>'BASE METAS)'!CS537</f>
        <v>0</v>
      </c>
      <c r="BP535" s="1">
        <f>'BASE METAS)'!CT537</f>
        <v>0</v>
      </c>
      <c r="BQ535" s="1">
        <f>'BASE METAS)'!CU537</f>
        <v>0</v>
      </c>
      <c r="BR535" s="1">
        <f>'BASE METAS)'!CV537</f>
        <v>0</v>
      </c>
      <c r="BS535" s="1">
        <f>'BASE METAS)'!CW537</f>
        <v>0</v>
      </c>
      <c r="BT535" s="1">
        <f>'BASE METAS)'!CX537</f>
        <v>0</v>
      </c>
      <c r="BU535" s="1">
        <f>'BASE METAS)'!FA537</f>
        <v>120</v>
      </c>
      <c r="BV535" s="1">
        <f>'BASE METAS)'!FB537</f>
        <v>0</v>
      </c>
      <c r="BW535" s="1">
        <f>'BASE METAS)'!FC537</f>
        <v>10</v>
      </c>
      <c r="BX535" s="1">
        <f>'BASE METAS)'!FD537</f>
        <v>12</v>
      </c>
      <c r="BY535" s="1">
        <f>'BASE METAS)'!FE537</f>
        <v>2</v>
      </c>
      <c r="BZ535" s="1">
        <f>'BASE METAS)'!FF537</f>
        <v>1.2</v>
      </c>
      <c r="CA535" s="1">
        <f>'BASE METAS)'!FG537</f>
        <v>36</v>
      </c>
      <c r="CB535" s="1">
        <f>'BASE METAS)'!FH537</f>
        <v>84</v>
      </c>
      <c r="CC535" s="1">
        <f>'BASE METAS)'!FI537</f>
        <v>0.3</v>
      </c>
      <c r="CD535" s="1">
        <f>'BASE METAS)'!FJ537</f>
        <v>120</v>
      </c>
      <c r="CE535" s="1">
        <f>'BASE METAS)'!FK537</f>
        <v>0</v>
      </c>
      <c r="CF535" s="1">
        <f>'BASE METAS)'!FL537</f>
        <v>13</v>
      </c>
      <c r="CG535" s="1">
        <f>'BASE METAS)'!FM537</f>
        <v>16</v>
      </c>
    </row>
    <row r="536" spans="1:85" ht="25.5" customHeight="1" x14ac:dyDescent="0.2">
      <c r="A536" s="1">
        <f>'BASE METAS)'!A538</f>
        <v>0</v>
      </c>
      <c r="B536" s="7145"/>
      <c r="C536" s="7172"/>
      <c r="D536" s="5685"/>
      <c r="E536" s="5685"/>
      <c r="F536" s="5707"/>
      <c r="G536" s="5707"/>
      <c r="H536" s="5707"/>
      <c r="I536" s="5707"/>
      <c r="J536" s="5707"/>
      <c r="K536" s="5707"/>
      <c r="L536" s="5707"/>
      <c r="M536" s="5707"/>
      <c r="N536" s="5698"/>
      <c r="O536" s="5707"/>
      <c r="P536" s="5698"/>
      <c r="Q536" s="5698"/>
      <c r="R536" s="5698"/>
      <c r="S536" s="5698"/>
      <c r="T536" s="5698"/>
      <c r="U536" s="7727"/>
      <c r="V536" s="5698"/>
      <c r="W536" s="5695"/>
      <c r="X536" s="7145"/>
      <c r="Y536" s="214">
        <f>'BASE METAS)'!Y538</f>
        <v>2</v>
      </c>
      <c r="Z536" s="219" t="str">
        <f>'BASE METAS)'!Z538</f>
        <v>REALIZACIÓN, DIFUSIÓN Y PARTICIPACIÓN DE  JORNADAS MÉDICAS CONMEMORATIVAS.</v>
      </c>
      <c r="AA536" s="217" t="str">
        <f>'BASE METAS)'!AA538</f>
        <v>JORNADA</v>
      </c>
      <c r="AB536" s="157">
        <f>'BASE METAS)'!AB538</f>
        <v>6</v>
      </c>
      <c r="AC536" s="157">
        <f>'BASE METAS)'!AC538</f>
        <v>1</v>
      </c>
      <c r="AD536" s="158">
        <f>'BASE METAS)'!AD538</f>
        <v>0.16666666666666666</v>
      </c>
      <c r="AE536" s="157">
        <f>'BASE METAS)'!AE538</f>
        <v>2</v>
      </c>
      <c r="AF536" s="208">
        <f>'BASE METAS)'!AF538</f>
        <v>0.33333333333333331</v>
      </c>
      <c r="AG536" s="157">
        <f>'BASE METAS)'!AG538</f>
        <v>2</v>
      </c>
      <c r="AH536" s="208">
        <f>'BASE METAS)'!AH538</f>
        <v>0.33333333333333331</v>
      </c>
      <c r="AI536" s="157">
        <f>'BASE METAS)'!AI538</f>
        <v>1</v>
      </c>
      <c r="AJ536" s="208">
        <f>'BASE METAS)'!AJ538</f>
        <v>0.16666666666666666</v>
      </c>
      <c r="AK536" s="191">
        <f>'BASE METAS)'!AK538</f>
        <v>0.99999999999999989</v>
      </c>
      <c r="AL536" s="1192" t="str">
        <f>'BASE METAS)'!AL538</f>
        <v>02</v>
      </c>
      <c r="AM536" s="1029" t="str">
        <f>'BASE METAS)'!AM538</f>
        <v>REALIZACIÓN, DIFUSIÓN Y PARTICIPACIÓN DE  JORNADAS MÉDICAS CONMEMORATIVAS.</v>
      </c>
      <c r="AN536" s="1029" t="str">
        <f>'BASE METAS)'!AN538</f>
        <v>MIDE LA CANTIDAD DE JORNADAS ORGANIZADAS, RESPECTO DE LA CANTIDAD DE JORNADAS DE SALUD PROGRAMADA</v>
      </c>
      <c r="AO536" s="1029" t="str">
        <f>'BASE METAS)'!AU538</f>
        <v>DESEMPEÑO</v>
      </c>
      <c r="AP536" s="1029" t="str">
        <f>'BASE METAS)'!AO538</f>
        <v>NÚMERO DE JORNADAS PARA EL CUIDADO DE LA SALUD INTEGRAL REALIZADAS</v>
      </c>
      <c r="AQ536" s="1029" t="str">
        <f>'BASE METAS)'!AP538</f>
        <v>NÚMERO DE JORNADAS PARA EL CUIDADO DE LA SALUD INTEGRAL PROGRAMADAS</v>
      </c>
      <c r="AR536" s="1029">
        <f>'BASE METAS)'!AQ538</f>
        <v>100</v>
      </c>
      <c r="AS536" s="1029" t="str">
        <f>'BASE METAS)'!AR538</f>
        <v>JORNADA</v>
      </c>
      <c r="AT536" s="1029" t="str">
        <f>'BASE METAS)'!AS538</f>
        <v>EFICACIA</v>
      </c>
      <c r="AU536" s="1479">
        <f>'BASE METAS)'!BO538</f>
        <v>0</v>
      </c>
      <c r="AV536" s="1">
        <f>'BASE METAS)'!BQ538</f>
        <v>6</v>
      </c>
      <c r="AW536" s="1">
        <f>'BASE METAS)'!BR538</f>
        <v>0</v>
      </c>
      <c r="AX536" s="1352">
        <f>'BASE METAS)'!BS538</f>
        <v>2</v>
      </c>
      <c r="AY536" s="948">
        <f>'BASE METAS)'!BT538</f>
        <v>1</v>
      </c>
      <c r="AZ536" s="945">
        <f>'BASE METAS)'!BU538</f>
        <v>1</v>
      </c>
      <c r="BA536" s="1352">
        <f>'BASE METAS)'!BV538</f>
        <v>0.5</v>
      </c>
      <c r="BB536" s="950">
        <f>'BASE METAS)'!BW538</f>
        <v>3</v>
      </c>
      <c r="BC536" s="987">
        <f>'BASE METAS)'!BX538</f>
        <v>3</v>
      </c>
      <c r="BD536" s="987">
        <f>'BASE METAS)'!BY538</f>
        <v>0.5</v>
      </c>
      <c r="BE536" s="987">
        <f>'BASE METAS)'!CG538</f>
        <v>2</v>
      </c>
      <c r="BF536" s="1352">
        <f>'BASE METAS)'!CJ538</f>
        <v>0</v>
      </c>
      <c r="BG536" s="987">
        <f>'BASE METAS)'!CK538</f>
        <v>0</v>
      </c>
      <c r="BH536" s="1352">
        <f>'BASE METAS)'!CL538</f>
        <v>0</v>
      </c>
      <c r="BI536" s="1">
        <f>'BASE METAS)'!CM538</f>
        <v>0</v>
      </c>
      <c r="BJ536" s="1">
        <f>'BASE METAS)'!CN538</f>
        <v>1</v>
      </c>
      <c r="BK536" s="1">
        <f>'BASE METAS)'!CO538</f>
        <v>0</v>
      </c>
      <c r="BL536" s="1">
        <f>'BASE METAS)'!CP538</f>
        <v>0</v>
      </c>
      <c r="BM536" s="1">
        <f>'BASE METAS)'!CQ538</f>
        <v>0</v>
      </c>
      <c r="BN536" s="1">
        <f>'BASE METAS)'!CR538</f>
        <v>0</v>
      </c>
      <c r="BO536" s="1">
        <f>'BASE METAS)'!CS538</f>
        <v>0</v>
      </c>
      <c r="BP536" s="1">
        <f>'BASE METAS)'!CT538</f>
        <v>0</v>
      </c>
      <c r="BQ536" s="1">
        <f>'BASE METAS)'!CU538</f>
        <v>0</v>
      </c>
      <c r="BR536" s="1">
        <f>'BASE METAS)'!CV538</f>
        <v>0</v>
      </c>
      <c r="BS536" s="1">
        <f>'BASE METAS)'!CW538</f>
        <v>0</v>
      </c>
      <c r="BT536" s="1">
        <f>'BASE METAS)'!CX538</f>
        <v>0</v>
      </c>
      <c r="BU536" s="1">
        <f>'BASE METAS)'!FA538</f>
        <v>6</v>
      </c>
      <c r="BV536" s="1">
        <f>'BASE METAS)'!FB538</f>
        <v>0</v>
      </c>
      <c r="BW536" s="1">
        <f>'BASE METAS)'!FC538</f>
        <v>1</v>
      </c>
      <c r="BX536" s="1">
        <f>'BASE METAS)'!FD538</f>
        <v>1</v>
      </c>
      <c r="BY536" s="1">
        <f>'BASE METAS)'!FE538</f>
        <v>0</v>
      </c>
      <c r="BZ536" s="1">
        <f>'BASE METAS)'!FF538</f>
        <v>0</v>
      </c>
      <c r="CA536" s="1">
        <f>'BASE METAS)'!FG538</f>
        <v>3</v>
      </c>
      <c r="CB536" s="1">
        <f>'BASE METAS)'!FH538</f>
        <v>3</v>
      </c>
      <c r="CC536" s="1">
        <f>'BASE METAS)'!FI538</f>
        <v>0.5</v>
      </c>
      <c r="CD536" s="1">
        <f>'BASE METAS)'!FJ538</f>
        <v>6</v>
      </c>
      <c r="CE536" s="1">
        <f>'BASE METAS)'!FK538</f>
        <v>0</v>
      </c>
      <c r="CF536" s="1">
        <f>'BASE METAS)'!FL538</f>
        <v>1</v>
      </c>
      <c r="CG536" s="1">
        <f>'BASE METAS)'!FM538</f>
        <v>0</v>
      </c>
    </row>
    <row r="537" spans="1:85" ht="38.25" customHeight="1" x14ac:dyDescent="0.2">
      <c r="A537" s="1">
        <f>'BASE METAS)'!A539</f>
        <v>0</v>
      </c>
      <c r="B537" s="7145"/>
      <c r="C537" s="7172"/>
      <c r="D537" s="5685"/>
      <c r="E537" s="5685"/>
      <c r="F537" s="5707"/>
      <c r="G537" s="5707"/>
      <c r="H537" s="5707"/>
      <c r="I537" s="5707"/>
      <c r="J537" s="5707"/>
      <c r="K537" s="5707"/>
      <c r="L537" s="5707"/>
      <c r="M537" s="5707"/>
      <c r="N537" s="5698"/>
      <c r="O537" s="5707"/>
      <c r="P537" s="5698"/>
      <c r="Q537" s="5698"/>
      <c r="R537" s="5698"/>
      <c r="S537" s="5698"/>
      <c r="T537" s="5698"/>
      <c r="U537" s="7727"/>
      <c r="V537" s="5698"/>
      <c r="W537" s="5695"/>
      <c r="X537" s="7145"/>
      <c r="Y537" s="214">
        <f>'BASE METAS)'!Y539</f>
        <v>3</v>
      </c>
      <c r="Z537" s="219" t="str">
        <f>'BASE METAS)'!Z539</f>
        <v>CAMPAÑA PERMANENTE DE REALIZACIÓN DE ESTUDIOS PARA LA PREVENCIÓN Y EL CUIDADO DE LA SALUD INTEGRAL</v>
      </c>
      <c r="AA537" s="216" t="str">
        <f>'BASE METAS)'!AA539</f>
        <v>ESTUDIO</v>
      </c>
      <c r="AB537" s="157">
        <f>'BASE METAS)'!AB539</f>
        <v>31000</v>
      </c>
      <c r="AC537" s="157">
        <f>'BASE METAS)'!AC539</f>
        <v>3000</v>
      </c>
      <c r="AD537" s="158">
        <f>'BASE METAS)'!AD539</f>
        <v>9.6774193548387094E-2</v>
      </c>
      <c r="AE537" s="157">
        <f>'BASE METAS)'!AE539</f>
        <v>11000</v>
      </c>
      <c r="AF537" s="208">
        <f>'BASE METAS)'!AF539</f>
        <v>0.35483870967741937</v>
      </c>
      <c r="AG537" s="157">
        <f>'BASE METAS)'!AG539</f>
        <v>11000</v>
      </c>
      <c r="AH537" s="208">
        <f>'BASE METAS)'!AH539</f>
        <v>0.35483870967741937</v>
      </c>
      <c r="AI537" s="157">
        <f>'BASE METAS)'!AI539</f>
        <v>6000</v>
      </c>
      <c r="AJ537" s="208">
        <f>'BASE METAS)'!AJ539</f>
        <v>0.19354838709677419</v>
      </c>
      <c r="AK537" s="191">
        <f>'BASE METAS)'!AK539</f>
        <v>1</v>
      </c>
      <c r="AL537" s="1192" t="str">
        <f>'BASE METAS)'!AL539</f>
        <v>03</v>
      </c>
      <c r="AM537" s="1029" t="str">
        <f>'BASE METAS)'!AM539</f>
        <v>CAMPAÑA PERMANENTE DE REALIZACIÓN DE ESTUDIOS PARA LA PREVENCIÓN Y EL CUIDADO DE LA SALUD INTEGRAL</v>
      </c>
      <c r="AN537" s="1029" t="str">
        <f>'BASE METAS)'!AN539</f>
        <v>MIDE LA CANTIDAD DE ESTUDIOS DE SALUD REALIZADOS, RESPECTO DE LA CANTIDAD DE ESTUDIOS DE SALUD PROGRAMADOS</v>
      </c>
      <c r="AO537" s="1029" t="str">
        <f>'BASE METAS)'!AU539</f>
        <v>DESEMPEÑO</v>
      </c>
      <c r="AP537" s="1029" t="str">
        <f>'BASE METAS)'!AO539</f>
        <v>NÚMERO DE ESTUDIOS PARA EL CUIDADO DE LA SALUD INTEGRAL REALIZADOS</v>
      </c>
      <c r="AQ537" s="1029" t="str">
        <f>'BASE METAS)'!AP539</f>
        <v>NÚMERO DE ESTUDIOS PARA EL CUIDADO DE LA SALUD INTEGRAL PROGRAMADOS</v>
      </c>
      <c r="AR537" s="1029">
        <f>'BASE METAS)'!AQ539</f>
        <v>100</v>
      </c>
      <c r="AS537" s="1029" t="str">
        <f>'BASE METAS)'!AR539</f>
        <v>ESTUDIO</v>
      </c>
      <c r="AT537" s="1029" t="str">
        <f>'BASE METAS)'!AS539</f>
        <v>EFICACIA</v>
      </c>
      <c r="AU537" s="1479">
        <f>'BASE METAS)'!BO539</f>
        <v>0</v>
      </c>
      <c r="AV537" s="1">
        <f>'BASE METAS)'!BQ539</f>
        <v>31000</v>
      </c>
      <c r="AW537" s="1">
        <f>'BASE METAS)'!BR539</f>
        <v>0</v>
      </c>
      <c r="AX537" s="948">
        <f>'BASE METAS)'!BS539</f>
        <v>11000</v>
      </c>
      <c r="AY537" s="948">
        <f>'BASE METAS)'!BT539</f>
        <v>1830</v>
      </c>
      <c r="AZ537" s="945">
        <f>'BASE METAS)'!BU539</f>
        <v>9170</v>
      </c>
      <c r="BA537" s="1352">
        <f>'BASE METAS)'!BV539</f>
        <v>0.16636363636363635</v>
      </c>
      <c r="BB537" s="950">
        <f>'BASE METAS)'!BW539</f>
        <v>3009</v>
      </c>
      <c r="BC537" s="987">
        <f>'BASE METAS)'!BX539</f>
        <v>27991</v>
      </c>
      <c r="BD537" s="987">
        <f>'BASE METAS)'!BY539</f>
        <v>9.7064516129032261E-2</v>
      </c>
      <c r="BE537" s="987">
        <f>'BASE METAS)'!CG539</f>
        <v>1179</v>
      </c>
      <c r="BF537" s="987">
        <f>'BASE METAS)'!CJ539</f>
        <v>0</v>
      </c>
      <c r="BG537" s="987">
        <f>'BASE METAS)'!CK539</f>
        <v>0</v>
      </c>
      <c r="BH537" s="1352">
        <f>'BASE METAS)'!CL539</f>
        <v>0</v>
      </c>
      <c r="BI537" s="1">
        <f>'BASE METAS)'!CM539</f>
        <v>1500</v>
      </c>
      <c r="BJ537" s="1">
        <f>'BASE METAS)'!CN539</f>
        <v>1000</v>
      </c>
      <c r="BK537" s="1">
        <f>'BASE METAS)'!CO539</f>
        <v>1000</v>
      </c>
      <c r="BL537" s="1">
        <f>'BASE METAS)'!CP539</f>
        <v>0</v>
      </c>
      <c r="BM537" s="1">
        <f>'BASE METAS)'!CQ539</f>
        <v>0</v>
      </c>
      <c r="BN537" s="1">
        <f>'BASE METAS)'!CR539</f>
        <v>0</v>
      </c>
      <c r="BO537" s="1">
        <f>'BASE METAS)'!CS539</f>
        <v>0</v>
      </c>
      <c r="BP537" s="1">
        <f>'BASE METAS)'!CT539</f>
        <v>0</v>
      </c>
      <c r="BQ537" s="1">
        <f>'BASE METAS)'!CU539</f>
        <v>0</v>
      </c>
      <c r="BR537" s="1">
        <f>'BASE METAS)'!CV539</f>
        <v>0</v>
      </c>
      <c r="BS537" s="1">
        <f>'BASE METAS)'!CW539</f>
        <v>0</v>
      </c>
      <c r="BT537" s="1">
        <f>'BASE METAS)'!CX539</f>
        <v>0</v>
      </c>
      <c r="BU537" s="1">
        <f>'BASE METAS)'!FA539</f>
        <v>31000</v>
      </c>
      <c r="BV537" s="1">
        <f>'BASE METAS)'!FB539</f>
        <v>0</v>
      </c>
      <c r="BW537" s="1">
        <f>'BASE METAS)'!FC539</f>
        <v>3000</v>
      </c>
      <c r="BX537" s="1">
        <f>'BASE METAS)'!FD539</f>
        <v>540</v>
      </c>
      <c r="BY537" s="1">
        <f>'BASE METAS)'!FE539</f>
        <v>-2460</v>
      </c>
      <c r="BZ537" s="1">
        <f>'BASE METAS)'!FF539</f>
        <v>0.18</v>
      </c>
      <c r="CA537" s="1">
        <f>'BASE METAS)'!FG539</f>
        <v>1719</v>
      </c>
      <c r="CB537" s="1">
        <f>'BASE METAS)'!FH539</f>
        <v>29281</v>
      </c>
      <c r="CC537" s="1">
        <f>'BASE METAS)'!FI539</f>
        <v>5.5451612903225804E-2</v>
      </c>
      <c r="CD537" s="1">
        <f>'BASE METAS)'!FJ539</f>
        <v>31000</v>
      </c>
      <c r="CE537" s="1">
        <f>'BASE METAS)'!FK539</f>
        <v>0</v>
      </c>
      <c r="CF537" s="1">
        <f>'BASE METAS)'!FL539</f>
        <v>4000</v>
      </c>
      <c r="CG537" s="1">
        <f>'BASE METAS)'!FM539</f>
        <v>436</v>
      </c>
    </row>
    <row r="538" spans="1:85" ht="38.25" customHeight="1" x14ac:dyDescent="0.2">
      <c r="A538" s="1">
        <f>'BASE METAS)'!A540</f>
        <v>0</v>
      </c>
      <c r="B538" s="7145"/>
      <c r="C538" s="7172"/>
      <c r="D538" s="5685"/>
      <c r="E538" s="5685"/>
      <c r="F538" s="5707"/>
      <c r="G538" s="5707"/>
      <c r="H538" s="5707"/>
      <c r="I538" s="5707"/>
      <c r="J538" s="5707"/>
      <c r="K538" s="5707"/>
      <c r="L538" s="5707"/>
      <c r="M538" s="5707"/>
      <c r="N538" s="5698"/>
      <c r="O538" s="5707"/>
      <c r="P538" s="5698"/>
      <c r="Q538" s="5698"/>
      <c r="R538" s="5698"/>
      <c r="S538" s="5698"/>
      <c r="T538" s="5698"/>
      <c r="U538" s="7727"/>
      <c r="V538" s="5698"/>
      <c r="W538" s="5695"/>
      <c r="X538" s="7145"/>
      <c r="Y538" s="214">
        <f>'BASE METAS)'!Y540</f>
        <v>4</v>
      </c>
      <c r="Z538" s="219" t="str">
        <f>'BASE METAS)'!Z540</f>
        <v>IMPARTIR PLÁTICAS, TALLERES Y CONFERENCIAS PARA FOMENTAR EL CUIDADO DE LA SALUD Y LA PREVENCIÓN DE ENFERMEDADES</v>
      </c>
      <c r="AA538" s="216" t="str">
        <f>'BASE METAS)'!AA540</f>
        <v>CONFERENCIA, PLÁTICA, TALLER o FORO</v>
      </c>
      <c r="AB538" s="157">
        <f>'BASE METAS)'!AB540</f>
        <v>243</v>
      </c>
      <c r="AC538" s="157">
        <f>'BASE METAS)'!AC540</f>
        <v>40</v>
      </c>
      <c r="AD538" s="158">
        <f>'BASE METAS)'!AD540</f>
        <v>0.16460905349794239</v>
      </c>
      <c r="AE538" s="157">
        <f>'BASE METAS)'!AE540</f>
        <v>74</v>
      </c>
      <c r="AF538" s="208">
        <f>'BASE METAS)'!AF540</f>
        <v>0.30452674897119342</v>
      </c>
      <c r="AG538" s="157">
        <f>'BASE METAS)'!AG540</f>
        <v>74</v>
      </c>
      <c r="AH538" s="208">
        <f>'BASE METAS)'!AH540</f>
        <v>0.30452674897119342</v>
      </c>
      <c r="AI538" s="157">
        <f>'BASE METAS)'!AI540</f>
        <v>55</v>
      </c>
      <c r="AJ538" s="208">
        <f>'BASE METAS)'!AJ540</f>
        <v>0.22633744855967078</v>
      </c>
      <c r="AK538" s="191">
        <f>'BASE METAS)'!AK540</f>
        <v>1</v>
      </c>
      <c r="AL538" s="1192" t="str">
        <f>'BASE METAS)'!AL540</f>
        <v>04</v>
      </c>
      <c r="AM538" s="1029" t="str">
        <f>'BASE METAS)'!AM540</f>
        <v>IMPARTIR PLÁTICAS, TALLERES Y CONFERENCIAS PARA FOMENTAR EL CUIDADO DE LA SALUD Y LA PREVENCIÓN DE ENFERMEDADES</v>
      </c>
      <c r="AN538" s="1029" t="str">
        <f>'BASE METAS)'!AN540</f>
        <v>MIDE LA CANTIDAD DE PLÁTICAS, TALLERES Y CONFERENCIAS ORGANIZADAS, RESPECTO DE LA CANTIDAD DE PLÁTICAS, TALLERES Y CONFERENCIAS PROGRAMADAS</v>
      </c>
      <c r="AO538" s="1029" t="str">
        <f>'BASE METAS)'!AU540</f>
        <v>DESEMPEÑO</v>
      </c>
      <c r="AP538" s="1029" t="str">
        <f>'BASE METAS)'!AO540</f>
        <v>NÚMERO DE  PLÁTICAS, TALLERES, CONFERENCIAS Y FOROS REALIZADAS</v>
      </c>
      <c r="AQ538" s="1029" t="str">
        <f>'BASE METAS)'!AP540</f>
        <v>NÚMERO DE  PLÁTICAS, TALLERES, CONFERENCIAS Y FOROS PROGRAMADOS</v>
      </c>
      <c r="AR538" s="1029">
        <f>'BASE METAS)'!AQ540</f>
        <v>100</v>
      </c>
      <c r="AS538" s="1029" t="str">
        <f>'BASE METAS)'!AR540</f>
        <v>CONFERENCIA, PLÁTICA, TALLER, CONERENCIA O FORO</v>
      </c>
      <c r="AT538" s="1029" t="str">
        <f>'BASE METAS)'!AS540</f>
        <v>EFICACIA</v>
      </c>
      <c r="AU538" s="1479">
        <f>'BASE METAS)'!BO540</f>
        <v>0</v>
      </c>
      <c r="AV538" s="1">
        <f>'BASE METAS)'!BQ540</f>
        <v>243</v>
      </c>
      <c r="AW538" s="1">
        <f>'BASE METAS)'!BR540</f>
        <v>0</v>
      </c>
      <c r="AX538" s="945">
        <f>'BASE METAS)'!BS540</f>
        <v>74</v>
      </c>
      <c r="AY538" s="945">
        <f>'BASE METAS)'!BT540</f>
        <v>73</v>
      </c>
      <c r="AZ538" s="945">
        <f>'BASE METAS)'!BU540</f>
        <v>1</v>
      </c>
      <c r="BA538" s="945">
        <f>'BASE METAS)'!BV540</f>
        <v>0.98648648648648651</v>
      </c>
      <c r="BB538" s="945">
        <f>'BASE METAS)'!BW540</f>
        <v>95</v>
      </c>
      <c r="BC538" s="945">
        <f>'BASE METAS)'!BX540</f>
        <v>148</v>
      </c>
      <c r="BD538" s="987">
        <f>'BASE METAS)'!BY540</f>
        <v>0.39094650205761317</v>
      </c>
      <c r="BE538" s="987">
        <f>'BASE METAS)'!CG540</f>
        <v>22</v>
      </c>
      <c r="BF538" s="955">
        <f>'BASE METAS)'!CJ540</f>
        <v>0</v>
      </c>
      <c r="BG538" s="955">
        <f>'BASE METAS)'!CK540</f>
        <v>0</v>
      </c>
      <c r="BH538" s="1352">
        <f>'BASE METAS)'!CL540</f>
        <v>0</v>
      </c>
      <c r="BI538" s="1">
        <f>'BASE METAS)'!CM540</f>
        <v>10</v>
      </c>
      <c r="BJ538" s="1">
        <f>'BASE METAS)'!CN540</f>
        <v>10</v>
      </c>
      <c r="BK538" s="1">
        <f>'BASE METAS)'!CO540</f>
        <v>20</v>
      </c>
      <c r="BL538" s="1">
        <f>'BASE METAS)'!CP540</f>
        <v>0</v>
      </c>
      <c r="BM538" s="1">
        <f>'BASE METAS)'!CQ540</f>
        <v>0</v>
      </c>
      <c r="BN538" s="1">
        <f>'BASE METAS)'!CR540</f>
        <v>0</v>
      </c>
      <c r="BO538" s="1">
        <f>'BASE METAS)'!CS540</f>
        <v>0</v>
      </c>
      <c r="BP538" s="1">
        <f>'BASE METAS)'!CT540</f>
        <v>0</v>
      </c>
      <c r="BQ538" s="1">
        <f>'BASE METAS)'!CU540</f>
        <v>0</v>
      </c>
      <c r="BR538" s="1">
        <f>'BASE METAS)'!CV540</f>
        <v>0</v>
      </c>
      <c r="BS538" s="1">
        <f>'BASE METAS)'!CW540</f>
        <v>0</v>
      </c>
      <c r="BT538" s="1">
        <f>'BASE METAS)'!CX540</f>
        <v>0</v>
      </c>
      <c r="BU538" s="1">
        <f>'BASE METAS)'!FA540</f>
        <v>243</v>
      </c>
      <c r="BV538" s="1">
        <f>'BASE METAS)'!FB540</f>
        <v>0</v>
      </c>
      <c r="BW538" s="1">
        <f>'BASE METAS)'!FC540</f>
        <v>25</v>
      </c>
      <c r="BX538" s="1">
        <f>'BASE METAS)'!FD540</f>
        <v>19</v>
      </c>
      <c r="BY538" s="1">
        <f>'BASE METAS)'!FE540</f>
        <v>-6</v>
      </c>
      <c r="BZ538" s="1">
        <f>'BASE METAS)'!FF540</f>
        <v>0.76</v>
      </c>
      <c r="CA538" s="1">
        <f>'BASE METAS)'!FG540</f>
        <v>41</v>
      </c>
      <c r="CB538" s="1">
        <f>'BASE METAS)'!FH540</f>
        <v>202</v>
      </c>
      <c r="CC538" s="1">
        <f>'BASE METAS)'!FI540</f>
        <v>0.16872427983539096</v>
      </c>
      <c r="CD538" s="1">
        <f>'BASE METAS)'!FJ540</f>
        <v>243</v>
      </c>
      <c r="CE538" s="1">
        <f>'BASE METAS)'!FK540</f>
        <v>0</v>
      </c>
      <c r="CF538" s="1">
        <f>'BASE METAS)'!FL540</f>
        <v>25</v>
      </c>
      <c r="CG538" s="1">
        <f>'BASE METAS)'!FM540</f>
        <v>30</v>
      </c>
    </row>
    <row r="539" spans="1:85" ht="38.25" customHeight="1" x14ac:dyDescent="0.2">
      <c r="A539" s="1">
        <f>'BASE METAS)'!A541</f>
        <v>0</v>
      </c>
      <c r="B539" s="7145"/>
      <c r="C539" s="7172"/>
      <c r="D539" s="5685"/>
      <c r="E539" s="5685"/>
      <c r="F539" s="5707"/>
      <c r="G539" s="5707"/>
      <c r="H539" s="5707"/>
      <c r="I539" s="5707"/>
      <c r="J539" s="5707"/>
      <c r="K539" s="5707"/>
      <c r="L539" s="5707"/>
      <c r="M539" s="5707"/>
      <c r="N539" s="5698"/>
      <c r="O539" s="5707"/>
      <c r="P539" s="5698"/>
      <c r="Q539" s="5698"/>
      <c r="R539" s="5698"/>
      <c r="S539" s="5698"/>
      <c r="T539" s="5698"/>
      <c r="U539" s="7727"/>
      <c r="V539" s="5698"/>
      <c r="W539" s="5695"/>
      <c r="X539" s="7145"/>
      <c r="Y539" s="214">
        <f>'BASE METAS)'!Y541</f>
        <v>5</v>
      </c>
      <c r="Z539" s="219" t="str">
        <f>'BASE METAS)'!Z541</f>
        <v>VINCULAR, CANALIZAR Y GESTIONAR SERVICIOS DE SALUD EN COADYUVANCIA CON LAS INSTITUCIONES DE LOS TRES NIVELES DE GOBIERNO.</v>
      </c>
      <c r="AA539" s="216" t="str">
        <f>'BASE METAS)'!AA541</f>
        <v>DOCUMENTO</v>
      </c>
      <c r="AB539" s="157">
        <f>'BASE METAS)'!AB541</f>
        <v>2000</v>
      </c>
      <c r="AC539" s="157">
        <f>'BASE METAS)'!AC541</f>
        <v>500</v>
      </c>
      <c r="AD539" s="158">
        <f>'BASE METAS)'!AD541</f>
        <v>0.25</v>
      </c>
      <c r="AE539" s="157">
        <f>'BASE METAS)'!AE541</f>
        <v>580</v>
      </c>
      <c r="AF539" s="208">
        <f>'BASE METAS)'!AF541</f>
        <v>0.28999999999999998</v>
      </c>
      <c r="AG539" s="157">
        <f>'BASE METAS)'!AG541</f>
        <v>580</v>
      </c>
      <c r="AH539" s="208">
        <f>'BASE METAS)'!AH541</f>
        <v>0.28999999999999998</v>
      </c>
      <c r="AI539" s="157">
        <f>'BASE METAS)'!AI541</f>
        <v>340</v>
      </c>
      <c r="AJ539" s="208">
        <f>'BASE METAS)'!AJ541</f>
        <v>0.17</v>
      </c>
      <c r="AK539" s="191">
        <f>'BASE METAS)'!AK541</f>
        <v>1</v>
      </c>
      <c r="AL539" s="1192" t="str">
        <f>'BASE METAS)'!AL541</f>
        <v>05</v>
      </c>
      <c r="AM539" s="1029" t="str">
        <f>'BASE METAS)'!AM541</f>
        <v>VINCULAR, CANALIZAR Y GESTIONAR SERVICIOS DE SALUD EN COADYUVANCIA CON LAS INSTITUCIONES DE LOS TRES NIVELES DE GOBIERNO.</v>
      </c>
      <c r="AN539" s="1029" t="str">
        <f>'BASE METAS)'!AN541</f>
        <v>MIDE LA CANTIDAD DE GESTIONES Y VINCULACIONES ORGANIZADAS, RESPECTO DE LA CANTIDAD DE GESTIONES Y VINCULACIONES PROGRAMADAS</v>
      </c>
      <c r="AO539" s="1029" t="str">
        <f>'BASE METAS)'!AU541</f>
        <v>DESEMPEÑO</v>
      </c>
      <c r="AP539" s="1029" t="str">
        <f>'BASE METAS)'!AO541</f>
        <v>NÚMERO DE VINCULACIONES, GESTIONES Y CANALIZACIONES REALIZADAS.</v>
      </c>
      <c r="AQ539" s="1029" t="str">
        <f>'BASE METAS)'!AP541</f>
        <v>NÚMERO DE VINCULACIONES, GESTIONES Y CANALIZACIONES PROGRAMADOS</v>
      </c>
      <c r="AR539" s="1029">
        <f>'BASE METAS)'!AQ541</f>
        <v>100</v>
      </c>
      <c r="AS539" s="1029" t="str">
        <f>'BASE METAS)'!AR541</f>
        <v>DOCUMENTO</v>
      </c>
      <c r="AT539" s="1029" t="str">
        <f>'BASE METAS)'!AS541</f>
        <v>EFICACIA</v>
      </c>
      <c r="AU539" s="1479">
        <f>'BASE METAS)'!BO541</f>
        <v>0</v>
      </c>
      <c r="AV539" s="1">
        <f>'BASE METAS)'!BQ541</f>
        <v>2000</v>
      </c>
      <c r="AW539" s="1">
        <f>'BASE METAS)'!BR541</f>
        <v>0</v>
      </c>
      <c r="AX539" s="945">
        <f>'BASE METAS)'!BS541</f>
        <v>580</v>
      </c>
      <c r="AY539" s="945">
        <f>'BASE METAS)'!BT541</f>
        <v>273</v>
      </c>
      <c r="AZ539" s="945">
        <f>'BASE METAS)'!BU541</f>
        <v>307</v>
      </c>
      <c r="BA539" s="1352">
        <f>'BASE METAS)'!BV541</f>
        <v>0.47068965517241379</v>
      </c>
      <c r="BB539" s="948">
        <f>'BASE METAS)'!BW541</f>
        <v>424</v>
      </c>
      <c r="BC539" s="945">
        <f>'BASE METAS)'!BX541</f>
        <v>1576</v>
      </c>
      <c r="BD539" s="987">
        <f>'BASE METAS)'!BY541</f>
        <v>0.21199999999999999</v>
      </c>
      <c r="BE539" s="987">
        <f>'BASE METAS)'!CG541</f>
        <v>151</v>
      </c>
      <c r="BF539" s="955">
        <f>'BASE METAS)'!CJ541</f>
        <v>0</v>
      </c>
      <c r="BG539" s="955">
        <f>'BASE METAS)'!CK541</f>
        <v>0</v>
      </c>
      <c r="BH539" s="1352">
        <f>'BASE METAS)'!CL541</f>
        <v>0</v>
      </c>
      <c r="BI539" s="1">
        <f>'BASE METAS)'!CM541</f>
        <v>200</v>
      </c>
      <c r="BJ539" s="1">
        <f>'BASE METAS)'!CN541</f>
        <v>150</v>
      </c>
      <c r="BK539" s="1">
        <f>'BASE METAS)'!CO541</f>
        <v>150</v>
      </c>
      <c r="BL539" s="1">
        <f>'BASE METAS)'!CP541</f>
        <v>0</v>
      </c>
      <c r="BM539" s="1">
        <f>'BASE METAS)'!CQ541</f>
        <v>0</v>
      </c>
      <c r="BN539" s="1">
        <f>'BASE METAS)'!CR541</f>
        <v>0</v>
      </c>
      <c r="BO539" s="1">
        <f>'BASE METAS)'!CS541</f>
        <v>0</v>
      </c>
      <c r="BP539" s="1">
        <f>'BASE METAS)'!CT541</f>
        <v>0</v>
      </c>
      <c r="BQ539" s="1">
        <f>'BASE METAS)'!CU541</f>
        <v>0</v>
      </c>
      <c r="BR539" s="1">
        <f>'BASE METAS)'!CV541</f>
        <v>0</v>
      </c>
      <c r="BS539" s="1">
        <f>'BASE METAS)'!CW541</f>
        <v>0</v>
      </c>
      <c r="BT539" s="1">
        <f>'BASE METAS)'!CX541</f>
        <v>0</v>
      </c>
      <c r="BU539" s="1">
        <f>'BASE METAS)'!FA541</f>
        <v>2000</v>
      </c>
      <c r="BV539" s="1">
        <f>'BASE METAS)'!FB541</f>
        <v>0</v>
      </c>
      <c r="BW539" s="1">
        <f>'BASE METAS)'!FC541</f>
        <v>200</v>
      </c>
      <c r="BX539" s="1">
        <f>'BASE METAS)'!FD541</f>
        <v>220</v>
      </c>
      <c r="BY539" s="1">
        <f>'BASE METAS)'!FE541</f>
        <v>20</v>
      </c>
      <c r="BZ539" s="1">
        <f>'BASE METAS)'!FF541</f>
        <v>1.1000000000000001</v>
      </c>
      <c r="CA539" s="1">
        <f>'BASE METAS)'!FG541</f>
        <v>371</v>
      </c>
      <c r="CB539" s="1">
        <f>'BASE METAS)'!FH541</f>
        <v>1629</v>
      </c>
      <c r="CC539" s="1">
        <f>'BASE METAS)'!FI541</f>
        <v>0.1855</v>
      </c>
      <c r="CD539" s="1">
        <f>'BASE METAS)'!FJ541</f>
        <v>2000</v>
      </c>
      <c r="CE539" s="1">
        <f>'BASE METAS)'!FK541</f>
        <v>0</v>
      </c>
      <c r="CF539" s="1">
        <f>'BASE METAS)'!FL541</f>
        <v>200</v>
      </c>
      <c r="CG539" s="1">
        <f>'BASE METAS)'!FM541</f>
        <v>13</v>
      </c>
    </row>
    <row r="540" spans="1:85" ht="51" customHeight="1" x14ac:dyDescent="0.2">
      <c r="A540" s="1">
        <f>'BASE METAS)'!A542</f>
        <v>0</v>
      </c>
      <c r="B540" s="7145"/>
      <c r="C540" s="7173"/>
      <c r="D540" s="5686"/>
      <c r="E540" s="5686"/>
      <c r="F540" s="5708"/>
      <c r="G540" s="5708"/>
      <c r="H540" s="5708"/>
      <c r="I540" s="5708"/>
      <c r="J540" s="5708"/>
      <c r="K540" s="5708"/>
      <c r="L540" s="5708"/>
      <c r="M540" s="5708"/>
      <c r="N540" s="5699"/>
      <c r="O540" s="5708"/>
      <c r="P540" s="5699"/>
      <c r="Q540" s="5699"/>
      <c r="R540" s="5699"/>
      <c r="S540" s="5699"/>
      <c r="T540" s="5699"/>
      <c r="U540" s="7728"/>
      <c r="V540" s="5699"/>
      <c r="W540" s="5696"/>
      <c r="X540" s="7103"/>
      <c r="Y540" s="225">
        <f>'BASE METAS)'!Y542</f>
        <v>6</v>
      </c>
      <c r="Z540" s="226" t="str">
        <f>'BASE METAS)'!Z542</f>
        <v xml:space="preserve">CONFORMACIÓN DE COSACO´S (COMITES DE SALUD EN LAS COMUNIDADES) PARA PROPORCIONAR MAYOR FOMENTO E IMPULSO A LA CULTURA DE LA PREVENCIÓN Y EL CUIDADO DE LA SALUD.      </v>
      </c>
      <c r="AA540" s="462" t="str">
        <f>'BASE METAS)'!AA542</f>
        <v>COMITÉS</v>
      </c>
      <c r="AB540" s="162">
        <f>'BASE METAS)'!AB542</f>
        <v>233</v>
      </c>
      <c r="AC540" s="162">
        <f>'BASE METAS)'!AC542</f>
        <v>40</v>
      </c>
      <c r="AD540" s="163">
        <f>'BASE METAS)'!AD542</f>
        <v>0.17167381974248927</v>
      </c>
      <c r="AE540" s="162">
        <f>'BASE METAS)'!AE542</f>
        <v>70</v>
      </c>
      <c r="AF540" s="471">
        <f>'BASE METAS)'!AF542</f>
        <v>0.30042918454935624</v>
      </c>
      <c r="AG540" s="162">
        <f>'BASE METAS)'!AG542</f>
        <v>70</v>
      </c>
      <c r="AH540" s="471">
        <f>'BASE METAS)'!AH542</f>
        <v>0.30042918454935624</v>
      </c>
      <c r="AI540" s="162">
        <f>'BASE METAS)'!AI542</f>
        <v>53</v>
      </c>
      <c r="AJ540" s="471">
        <f>'BASE METAS)'!AJ542</f>
        <v>0.22746781115879827</v>
      </c>
      <c r="AK540" s="191">
        <f>'BASE METAS)'!AK542</f>
        <v>1</v>
      </c>
      <c r="AL540" s="1192" t="str">
        <f>'BASE METAS)'!AL542</f>
        <v>06</v>
      </c>
      <c r="AM540" s="1029" t="str">
        <f>'BASE METAS)'!AM542</f>
        <v xml:space="preserve">CONFORMACIÓN DE COSACO´S (COMITES DE SALUD EN LAS COMUNIDADES) PARA PROPORCIONAR MAYOR FOMENTO E IMPULSO A LA CULTURA DE LA PREVENCIÓN Y EL CUIDADO DE LA SALUD.      </v>
      </c>
      <c r="AN540" s="1029" t="str">
        <f>'BASE METAS)'!AN542</f>
        <v>MIDE LA CANTIDAD DE COMITES DE SALUD ORGANIZADOS, RESPECTO DE LA CANTIDAD DE COMITÉS DE SALUD PROGRAMADOS</v>
      </c>
      <c r="AO540" s="1029" t="str">
        <f>'BASE METAS)'!AU542</f>
        <v>DESEMPEÑO</v>
      </c>
      <c r="AP540" s="1029" t="str">
        <f>'BASE METAS)'!AO542</f>
        <v>NÚMERO DE COMITÉS DE SALUD CONFORMADOS</v>
      </c>
      <c r="AQ540" s="1029" t="str">
        <f>'BASE METAS)'!AP542</f>
        <v>NÚMERO DE COMITÉS DE SALUD PROGRAMADOS</v>
      </c>
      <c r="AR540" s="1029">
        <f>'BASE METAS)'!AQ542</f>
        <v>100</v>
      </c>
      <c r="AS540" s="1029" t="str">
        <f>'BASE METAS)'!AR542</f>
        <v>COMITÉ</v>
      </c>
      <c r="AT540" s="1029" t="str">
        <f>'BASE METAS)'!AS542</f>
        <v>EFICACIA</v>
      </c>
      <c r="AU540" s="1479">
        <f>'BASE METAS)'!BO542</f>
        <v>0</v>
      </c>
      <c r="AV540" s="1">
        <f>'BASE METAS)'!BQ542</f>
        <v>233</v>
      </c>
      <c r="AW540" s="1">
        <f>'BASE METAS)'!BR542</f>
        <v>0</v>
      </c>
      <c r="AX540" s="1352">
        <f>'BASE METAS)'!BS542</f>
        <v>70</v>
      </c>
      <c r="AY540" s="948">
        <f>'BASE METAS)'!BT542</f>
        <v>29</v>
      </c>
      <c r="AZ540" s="945">
        <f>'BASE METAS)'!BU542</f>
        <v>41</v>
      </c>
      <c r="BA540" s="948">
        <f>'BASE METAS)'!BV542</f>
        <v>0.41428571428571431</v>
      </c>
      <c r="BB540" s="948">
        <f>'BASE METAS)'!BW542</f>
        <v>29</v>
      </c>
      <c r="BC540" s="987">
        <f>'BASE METAS)'!BX542</f>
        <v>204</v>
      </c>
      <c r="BD540" s="987">
        <f>'BASE METAS)'!BY542</f>
        <v>0.12446351931330472</v>
      </c>
      <c r="BE540" s="987">
        <f>'BASE METAS)'!CG542</f>
        <v>0</v>
      </c>
      <c r="BF540" s="1352">
        <f>'BASE METAS)'!CJ542</f>
        <v>0</v>
      </c>
      <c r="BG540" s="987">
        <f>'BASE METAS)'!CK542</f>
        <v>0</v>
      </c>
      <c r="BH540" s="1352">
        <f>'BASE METAS)'!CL542</f>
        <v>0</v>
      </c>
      <c r="BI540" s="1">
        <f>'BASE METAS)'!CM542</f>
        <v>0</v>
      </c>
      <c r="BJ540" s="1">
        <f>'BASE METAS)'!CN542</f>
        <v>20</v>
      </c>
      <c r="BK540" s="1">
        <f>'BASE METAS)'!CO542</f>
        <v>20</v>
      </c>
      <c r="BL540" s="1">
        <f>'BASE METAS)'!CP542</f>
        <v>0</v>
      </c>
      <c r="BM540" s="1">
        <f>'BASE METAS)'!CQ542</f>
        <v>0</v>
      </c>
      <c r="BN540" s="1">
        <f>'BASE METAS)'!CR542</f>
        <v>0</v>
      </c>
      <c r="BO540" s="1">
        <f>'BASE METAS)'!CS542</f>
        <v>0</v>
      </c>
      <c r="BP540" s="1">
        <f>'BASE METAS)'!CT542</f>
        <v>0</v>
      </c>
      <c r="BQ540" s="1">
        <f>'BASE METAS)'!CU542</f>
        <v>0</v>
      </c>
      <c r="BR540" s="1">
        <f>'BASE METAS)'!CV542</f>
        <v>0</v>
      </c>
      <c r="BS540" s="1">
        <f>'BASE METAS)'!CW542</f>
        <v>0</v>
      </c>
      <c r="BT540" s="1">
        <f>'BASE METAS)'!CX542</f>
        <v>0</v>
      </c>
      <c r="BU540" s="1">
        <f>'BASE METAS)'!FA542</f>
        <v>233</v>
      </c>
      <c r="BV540" s="1">
        <f>'BASE METAS)'!FB542</f>
        <v>0</v>
      </c>
      <c r="BW540" s="1">
        <f>'BASE METAS)'!FC542</f>
        <v>20</v>
      </c>
      <c r="BX540" s="1">
        <f>'BASE METAS)'!FD542</f>
        <v>16</v>
      </c>
      <c r="BY540" s="1">
        <f>'BASE METAS)'!FE542</f>
        <v>-4</v>
      </c>
      <c r="BZ540" s="1">
        <f>'BASE METAS)'!FF542</f>
        <v>0</v>
      </c>
      <c r="CA540" s="1">
        <f>'BASE METAS)'!FG542</f>
        <v>16</v>
      </c>
      <c r="CB540" s="1">
        <f>'BASE METAS)'!FH542</f>
        <v>217</v>
      </c>
      <c r="CC540" s="1">
        <f>'BASE METAS)'!FI542</f>
        <v>6.8669527896995708E-2</v>
      </c>
      <c r="CD540" s="1">
        <f>'BASE METAS)'!FJ542</f>
        <v>233</v>
      </c>
      <c r="CE540" s="1">
        <f>'BASE METAS)'!FK542</f>
        <v>0</v>
      </c>
      <c r="CF540" s="1">
        <f>'BASE METAS)'!FL542</f>
        <v>25</v>
      </c>
      <c r="CG540" s="1">
        <f>'BASE METAS)'!FM542</f>
        <v>10</v>
      </c>
    </row>
    <row r="541" spans="1:85" ht="38.25" customHeight="1" x14ac:dyDescent="0.2">
      <c r="A541" s="1">
        <f>'BASE METAS)'!A543</f>
        <v>81</v>
      </c>
      <c r="B541" s="7145"/>
      <c r="C541" s="7154">
        <f>'BASE METAS)'!C543</f>
        <v>1901</v>
      </c>
      <c r="D541" s="7154">
        <f>'BASE METAS)'!D543</f>
        <v>2</v>
      </c>
      <c r="E541" s="7154" t="str">
        <f>'BASE METAS)'!E543</f>
        <v>RIESGO Y CONTROL SANITARIO</v>
      </c>
      <c r="F541" s="5706" t="str">
        <f>'BASE METAS)'!F543</f>
        <v>O00</v>
      </c>
      <c r="G541" s="5706" t="str">
        <f>'BASE METAS)'!G543</f>
        <v>129</v>
      </c>
      <c r="H541" s="5706" t="str">
        <f>'BASE METAS)'!H543</f>
        <v>07</v>
      </c>
      <c r="I541" s="5706" t="str">
        <f>'BASE METAS)'!I543</f>
        <v>02</v>
      </c>
      <c r="J541" s="5706" t="str">
        <f>'BASE METAS)'!J543</f>
        <v>01</v>
      </c>
      <c r="K541" s="5706" t="str">
        <f>'BASE METAS)'!K543</f>
        <v>02</v>
      </c>
      <c r="L541" s="5706" t="str">
        <f>'BASE METAS)'!L543</f>
        <v>06</v>
      </c>
      <c r="M541" s="5706" t="str">
        <f>'BASE METAS)'!M543</f>
        <v>101</v>
      </c>
      <c r="N541" s="5697" t="str">
        <f>'BASE METAS)'!N543</f>
        <v>Educación Cultura y Bienestar Social</v>
      </c>
      <c r="O541" s="5706" t="str">
        <f>'BASE METAS)'!O543</f>
        <v>Antirrábico</v>
      </c>
      <c r="P541" s="5697" t="str">
        <f>'BASE METAS)'!P543</f>
        <v>Salud, seguridad y asistencia social</v>
      </c>
      <c r="Q541" s="5697" t="str">
        <f>'BASE METAS)'!Q543</f>
        <v>Servicios de salud pública y atención médica</v>
      </c>
      <c r="R541" s="5697" t="str">
        <f>'BASE METAS)'!R543</f>
        <v>Salud y asistencia social</v>
      </c>
      <c r="S541" s="5697" t="str">
        <f>'BASE METAS)'!S543</f>
        <v>Prevención médica</v>
      </c>
      <c r="T541" s="5697" t="str">
        <f>'BASE METAS)'!T543</f>
        <v>Riesgo y control sanitario</v>
      </c>
      <c r="U541" s="7726" t="str">
        <f>'BASE METAS)'!U543</f>
        <v>AMPLIAR LA COBERTURA Y MEJORAR LA CALIDAD DE LOS SERVICIOS QUE PRESTEN ESTE (ANTIRRÁBICO) CENTRO DE SALUD ANIMAL.</v>
      </c>
      <c r="V541" s="5697" t="str">
        <f>'BASE METAS)'!V543</f>
        <v>Tlalnepantla Progresista</v>
      </c>
      <c r="W541" s="5694">
        <f>'BASE METAS)'!W543</f>
        <v>4009999.9</v>
      </c>
      <c r="X541" s="7102" t="str">
        <f>'BASE METAS)'!X543</f>
        <v>DEPARTAMENTO DE ANTIRRÁBICO MUNICIPAL</v>
      </c>
      <c r="Y541" s="302">
        <f>'BASE METAS)'!Y543</f>
        <v>1</v>
      </c>
      <c r="Z541" s="304" t="str">
        <f>'BASE METAS)'!Z543</f>
        <v>REALIZAR CAMPAÑA PERMANENTE PARA EL CUIDADO DE LOS ANIMALES (ESTERILIZACIÓN, DESPARASITACIÓN, VACUNACIÓN, ESTÉTICA, ETC.)</v>
      </c>
      <c r="AA541" s="735" t="str">
        <f>'BASE METAS)'!AA543</f>
        <v>SERVICIO</v>
      </c>
      <c r="AB541" s="154">
        <f>'BASE METAS)'!AB543</f>
        <v>26000</v>
      </c>
      <c r="AC541" s="154">
        <f>'BASE METAS)'!AC543</f>
        <v>2000</v>
      </c>
      <c r="AD541" s="736">
        <f>'BASE METAS)'!AD543</f>
        <v>7.6923076923076927E-2</v>
      </c>
      <c r="AE541" s="154">
        <f>'BASE METAS)'!AE543</f>
        <v>9000</v>
      </c>
      <c r="AF541" s="736">
        <f>'BASE METAS)'!AF543</f>
        <v>0.34615384615384615</v>
      </c>
      <c r="AG541" s="154">
        <f>'BASE METAS)'!AG543</f>
        <v>9000</v>
      </c>
      <c r="AH541" s="736">
        <f>'BASE METAS)'!AH543</f>
        <v>0.34615384615384615</v>
      </c>
      <c r="AI541" s="154">
        <f>'BASE METAS)'!AI543</f>
        <v>6000</v>
      </c>
      <c r="AJ541" s="736">
        <f>'BASE METAS)'!AJ543</f>
        <v>0.23076923076923078</v>
      </c>
      <c r="AK541" s="211">
        <f>'BASE METAS)'!AK543</f>
        <v>1</v>
      </c>
      <c r="AL541" s="1266" t="str">
        <f>'BASE METAS)'!AL543</f>
        <v>01</v>
      </c>
      <c r="AM541" s="959" t="str">
        <f>'BASE METAS)'!AM543</f>
        <v>SERVICIOS PARA EL CUIDADO DE FAUNA CANINA Y FELINA</v>
      </c>
      <c r="AN541" s="959" t="str">
        <f>'BASE METAS)'!AN543</f>
        <v>MIDE EL NÚMERO DE SERVICIOS PARA EL CUIDADO DE FAUNA CANINA Y FELINA REALIZADOS A EFECTO DE LOS SERVICIOS PROGRAMADOS</v>
      </c>
      <c r="AO541" s="1343" t="str">
        <f>'BASE METAS)'!AU543</f>
        <v>DESEMPEÑO</v>
      </c>
      <c r="AP541" s="959" t="str">
        <f>'BASE METAS)'!AO543</f>
        <v>NÚMERO DE SERVICIOS PARA EL CUIDADO DE FAUNA CANINA Y FELINA REALIZADOS</v>
      </c>
      <c r="AQ541" s="959" t="str">
        <f>'BASE METAS)'!AP543</f>
        <v>NUMERO DE SERVICIOS PARA EL CUIDADO DE FAUNA CANINA Y FELINA PROGRAMADOS</v>
      </c>
      <c r="AR541" s="1344">
        <f>'BASE METAS)'!AQ543</f>
        <v>100</v>
      </c>
      <c r="AS541" s="959" t="str">
        <f>'BASE METAS)'!AR543</f>
        <v>SERVICIO</v>
      </c>
      <c r="AT541" s="1018" t="str">
        <f>'BASE METAS)'!AS543</f>
        <v>EFICACIA</v>
      </c>
      <c r="AU541" s="1483">
        <f>'BASE METAS)'!BO543</f>
        <v>0</v>
      </c>
      <c r="AV541" s="1">
        <f>'BASE METAS)'!BQ543</f>
        <v>26000</v>
      </c>
      <c r="AW541" s="1">
        <f>'BASE METAS)'!BR543</f>
        <v>0</v>
      </c>
      <c r="AX541" s="948">
        <f>'BASE METAS)'!BS543</f>
        <v>9000</v>
      </c>
      <c r="AY541" s="948">
        <f>'BASE METAS)'!BT543</f>
        <v>10998</v>
      </c>
      <c r="AZ541" s="945">
        <f>'BASE METAS)'!BU543</f>
        <v>-1998</v>
      </c>
      <c r="BA541" s="1352">
        <f>'BASE METAS)'!BV543</f>
        <v>1.222</v>
      </c>
      <c r="BB541" s="948">
        <f>'BASE METAS)'!BW543</f>
        <v>15372</v>
      </c>
      <c r="BC541" s="987">
        <f>'BASE METAS)'!BX543</f>
        <v>10628</v>
      </c>
      <c r="BD541" s="987">
        <f>'BASE METAS)'!BY543</f>
        <v>0.59123076923076923</v>
      </c>
      <c r="BE541" s="987">
        <f>'BASE METAS)'!CG543</f>
        <v>4374</v>
      </c>
      <c r="BF541" s="987">
        <f>'BASE METAS)'!CJ543</f>
        <v>0</v>
      </c>
      <c r="BG541" s="987">
        <f>'BASE METAS)'!CK543</f>
        <v>0</v>
      </c>
      <c r="BH541" s="1352">
        <f>'BASE METAS)'!CL543</f>
        <v>0</v>
      </c>
      <c r="BI541" s="1">
        <f>'BASE METAS)'!CM543</f>
        <v>600</v>
      </c>
      <c r="BJ541" s="1">
        <f>'BASE METAS)'!CN543</f>
        <v>700</v>
      </c>
      <c r="BK541" s="1">
        <f>'BASE METAS)'!CO543</f>
        <v>700</v>
      </c>
      <c r="BL541" s="1">
        <f>'BASE METAS)'!CP543</f>
        <v>0</v>
      </c>
      <c r="BM541" s="1">
        <f>'BASE METAS)'!CQ543</f>
        <v>0</v>
      </c>
      <c r="BN541" s="1">
        <f>'BASE METAS)'!CR543</f>
        <v>0</v>
      </c>
      <c r="BO541" s="1">
        <f>'BASE METAS)'!CS543</f>
        <v>0</v>
      </c>
      <c r="BP541" s="1">
        <f>'BASE METAS)'!CT543</f>
        <v>0</v>
      </c>
      <c r="BQ541" s="1">
        <f>'BASE METAS)'!CU543</f>
        <v>0</v>
      </c>
      <c r="BR541" s="1">
        <f>'BASE METAS)'!CV543</f>
        <v>0</v>
      </c>
      <c r="BS541" s="1">
        <f>'BASE METAS)'!CW543</f>
        <v>0</v>
      </c>
      <c r="BT541" s="1">
        <f>'BASE METAS)'!CX543</f>
        <v>0</v>
      </c>
      <c r="BU541" s="1">
        <f>'BASE METAS)'!FA543</f>
        <v>26000</v>
      </c>
      <c r="BV541" s="1">
        <f>'BASE METAS)'!FB543</f>
        <v>0</v>
      </c>
      <c r="BW541" s="1">
        <f>'BASE METAS)'!FC543</f>
        <v>3000</v>
      </c>
      <c r="BX541" s="1">
        <f>'BASE METAS)'!FD543</f>
        <v>2723</v>
      </c>
      <c r="BY541" s="1">
        <f>'BASE METAS)'!FE543</f>
        <v>-277</v>
      </c>
      <c r="BZ541" s="1">
        <f>'BASE METAS)'!FF543</f>
        <v>0.90766666666666662</v>
      </c>
      <c r="CA541" s="1">
        <f>'BASE METAS)'!FG543</f>
        <v>7097</v>
      </c>
      <c r="CB541" s="1">
        <f>'BASE METAS)'!FH543</f>
        <v>18903</v>
      </c>
      <c r="CC541" s="1">
        <f>'BASE METAS)'!FI543</f>
        <v>0.27296153846153848</v>
      </c>
      <c r="CD541" s="1">
        <f>'BASE METAS)'!FJ543</f>
        <v>26000</v>
      </c>
      <c r="CE541" s="1">
        <f>'BASE METAS)'!FK543</f>
        <v>0</v>
      </c>
      <c r="CF541" s="1">
        <f>'BASE METAS)'!FL543</f>
        <v>3000</v>
      </c>
      <c r="CG541" s="1">
        <f>'BASE METAS)'!FM543</f>
        <v>5993</v>
      </c>
    </row>
    <row r="542" spans="1:85" ht="27" customHeight="1" x14ac:dyDescent="0.2">
      <c r="A542" s="1">
        <f>'BASE METAS)'!A544</f>
        <v>0</v>
      </c>
      <c r="B542" s="7145"/>
      <c r="C542" s="7154"/>
      <c r="D542" s="7154"/>
      <c r="E542" s="7154"/>
      <c r="F542" s="5707"/>
      <c r="G542" s="5707"/>
      <c r="H542" s="5707"/>
      <c r="I542" s="5707"/>
      <c r="J542" s="5707"/>
      <c r="K542" s="5707"/>
      <c r="L542" s="5707"/>
      <c r="M542" s="5707"/>
      <c r="N542" s="5698"/>
      <c r="O542" s="5707"/>
      <c r="P542" s="5698"/>
      <c r="Q542" s="5698"/>
      <c r="R542" s="5698"/>
      <c r="S542" s="5698"/>
      <c r="T542" s="5698"/>
      <c r="U542" s="7727"/>
      <c r="V542" s="5698"/>
      <c r="W542" s="5695"/>
      <c r="X542" s="7145"/>
      <c r="Y542" s="303">
        <f>'BASE METAS)'!Y544</f>
        <v>2</v>
      </c>
      <c r="Z542" s="305" t="str">
        <f>'BASE METAS)'!Z544</f>
        <v>PRESTAR SERVICIOS DE REDADA PARA CAPTURA DE FAUNA CANINA Y FELINA.</v>
      </c>
      <c r="AA542" s="217" t="str">
        <f>'BASE METAS)'!AA544</f>
        <v>ANIMAL</v>
      </c>
      <c r="AB542" s="157">
        <f>'BASE METAS)'!AB544</f>
        <v>4500</v>
      </c>
      <c r="AC542" s="157">
        <f>'BASE METAS)'!AC544</f>
        <v>500</v>
      </c>
      <c r="AD542" s="158">
        <f>'BASE METAS)'!AD544</f>
        <v>0.1111111111111111</v>
      </c>
      <c r="AE542" s="157">
        <f>'BASE METAS)'!AE544</f>
        <v>1500</v>
      </c>
      <c r="AF542" s="208">
        <f>'BASE METAS)'!AF544</f>
        <v>0.33333333333333331</v>
      </c>
      <c r="AG542" s="157">
        <f>'BASE METAS)'!AG544</f>
        <v>1500</v>
      </c>
      <c r="AH542" s="208">
        <f>'BASE METAS)'!AH544</f>
        <v>0.33333333333333331</v>
      </c>
      <c r="AI542" s="157">
        <f>'BASE METAS)'!AI544</f>
        <v>1000</v>
      </c>
      <c r="AJ542" s="208">
        <f>'BASE METAS)'!AJ544</f>
        <v>0.22222222222222221</v>
      </c>
      <c r="AK542" s="191">
        <f>'BASE METAS)'!AK544</f>
        <v>0.99999999999999989</v>
      </c>
      <c r="AL542" s="1266" t="str">
        <f>'BASE METAS)'!AL544</f>
        <v>02</v>
      </c>
      <c r="AM542" s="959" t="str">
        <f>'BASE METAS)'!AM544</f>
        <v>REDADAS DE CAPTURA FELINA Y CANINA</v>
      </c>
      <c r="AN542" s="959" t="str">
        <f>'BASE METAS)'!AN544</f>
        <v>MIDE LA CANTIDAD DE FAUNA CANINA Y FELINA CAPTURADA REALIZADAS, RESPECTO DE LA CANTIDAD DE FAUNA CANINA Y FELINA CAPTURADA PROGRAMADA</v>
      </c>
      <c r="AO542" s="1343" t="str">
        <f>'BASE METAS)'!AU544</f>
        <v>DESEMPEÑO</v>
      </c>
      <c r="AP542" s="959" t="str">
        <f>'BASE METAS)'!AO544</f>
        <v>NÚMERO DE FAUNA CANINA Y FELINA CAPTURADA REALIZADAS</v>
      </c>
      <c r="AQ542" s="959" t="str">
        <f>'BASE METAS)'!AP544</f>
        <v>NUMERO DE FAUNA CANINA Y FELINA CAPTURADA PROGRAMADAS</v>
      </c>
      <c r="AR542" s="1344">
        <f>'BASE METAS)'!AQ544</f>
        <v>100</v>
      </c>
      <c r="AS542" s="959" t="str">
        <f>'BASE METAS)'!AR544</f>
        <v>ANIMAL</v>
      </c>
      <c r="AT542" s="1018" t="str">
        <f>'BASE METAS)'!AS544</f>
        <v>EFICACIA</v>
      </c>
      <c r="AU542" s="1483">
        <f>'BASE METAS)'!BO544</f>
        <v>0</v>
      </c>
      <c r="AV542" s="1">
        <f>'BASE METAS)'!BQ544</f>
        <v>4500</v>
      </c>
      <c r="AW542" s="1">
        <f>'BASE METAS)'!BR544</f>
        <v>0</v>
      </c>
      <c r="AX542" s="945">
        <f>'BASE METAS)'!BS544</f>
        <v>1500</v>
      </c>
      <c r="AY542" s="945">
        <f>'BASE METAS)'!BT544</f>
        <v>451</v>
      </c>
      <c r="AZ542" s="945">
        <f>'BASE METAS)'!BU544</f>
        <v>1049</v>
      </c>
      <c r="BA542" s="948">
        <f>'BASE METAS)'!BV544</f>
        <v>0.30066666666666669</v>
      </c>
      <c r="BB542" s="948">
        <f>'BASE METAS)'!BW544</f>
        <v>550</v>
      </c>
      <c r="BC542" s="945">
        <f>'BASE METAS)'!BX544</f>
        <v>3950</v>
      </c>
      <c r="BD542" s="987">
        <f>'BASE METAS)'!BY544</f>
        <v>0.12222222222222222</v>
      </c>
      <c r="BE542" s="987">
        <f>'BASE METAS)'!CG544</f>
        <v>99</v>
      </c>
      <c r="BF542" s="955">
        <f>'BASE METAS)'!CJ544</f>
        <v>0</v>
      </c>
      <c r="BG542" s="955">
        <f>'BASE METAS)'!CK544</f>
        <v>0</v>
      </c>
      <c r="BH542" s="1352">
        <f>'BASE METAS)'!CL544</f>
        <v>0</v>
      </c>
      <c r="BI542" s="1">
        <f>'BASE METAS)'!CM544</f>
        <v>0</v>
      </c>
      <c r="BJ542" s="1">
        <f>'BASE METAS)'!CN544</f>
        <v>300</v>
      </c>
      <c r="BK542" s="1">
        <f>'BASE METAS)'!CO544</f>
        <v>200</v>
      </c>
      <c r="BL542" s="1">
        <f>'BASE METAS)'!CP544</f>
        <v>0</v>
      </c>
      <c r="BM542" s="1">
        <f>'BASE METAS)'!CQ544</f>
        <v>0</v>
      </c>
      <c r="BN542" s="1">
        <f>'BASE METAS)'!CR544</f>
        <v>0</v>
      </c>
      <c r="BO542" s="1">
        <f>'BASE METAS)'!CS544</f>
        <v>0</v>
      </c>
      <c r="BP542" s="1">
        <f>'BASE METAS)'!CT544</f>
        <v>0</v>
      </c>
      <c r="BQ542" s="1">
        <f>'BASE METAS)'!CU544</f>
        <v>0</v>
      </c>
      <c r="BR542" s="1">
        <f>'BASE METAS)'!CV544</f>
        <v>0</v>
      </c>
      <c r="BS542" s="1">
        <f>'BASE METAS)'!CW544</f>
        <v>0</v>
      </c>
      <c r="BT542" s="1">
        <f>'BASE METAS)'!CX544</f>
        <v>0</v>
      </c>
      <c r="BU542" s="1">
        <f>'BASE METAS)'!FA544</f>
        <v>4500</v>
      </c>
      <c r="BV542" s="1">
        <f>'BASE METAS)'!FB544</f>
        <v>0</v>
      </c>
      <c r="BW542" s="1">
        <f>'BASE METAS)'!FC544</f>
        <v>500</v>
      </c>
      <c r="BX542" s="1">
        <f>'BASE METAS)'!FD544</f>
        <v>76</v>
      </c>
      <c r="BY542" s="1">
        <f>'BASE METAS)'!FE544</f>
        <v>-424</v>
      </c>
      <c r="BZ542" s="1">
        <f>'BASE METAS)'!FF544</f>
        <v>0</v>
      </c>
      <c r="CA542" s="1">
        <f>'BASE METAS)'!FG544</f>
        <v>175</v>
      </c>
      <c r="CB542" s="1">
        <f>'BASE METAS)'!FH544</f>
        <v>4325</v>
      </c>
      <c r="CC542" s="1">
        <f>'BASE METAS)'!FI544</f>
        <v>3.888888888888889E-2</v>
      </c>
      <c r="CD542" s="1">
        <f>'BASE METAS)'!FJ544</f>
        <v>4500</v>
      </c>
      <c r="CE542" s="1">
        <f>'BASE METAS)'!FK544</f>
        <v>0</v>
      </c>
      <c r="CF542" s="1">
        <f>'BASE METAS)'!FL544</f>
        <v>500</v>
      </c>
      <c r="CG542" s="1">
        <f>'BASE METAS)'!FM544</f>
        <v>115</v>
      </c>
    </row>
    <row r="543" spans="1:85" ht="12.75" customHeight="1" x14ac:dyDescent="0.2">
      <c r="A543" s="1">
        <f>'BASE METAS)'!A545</f>
        <v>0</v>
      </c>
      <c r="B543" s="7145"/>
      <c r="C543" s="7154"/>
      <c r="D543" s="7154"/>
      <c r="E543" s="7154"/>
      <c r="F543" s="5707"/>
      <c r="G543" s="5707"/>
      <c r="H543" s="5707"/>
      <c r="I543" s="5707"/>
      <c r="J543" s="5707"/>
      <c r="K543" s="5707"/>
      <c r="L543" s="5707"/>
      <c r="M543" s="5707"/>
      <c r="N543" s="5698"/>
      <c r="O543" s="5707"/>
      <c r="P543" s="5698"/>
      <c r="Q543" s="5698"/>
      <c r="R543" s="5698"/>
      <c r="S543" s="5698"/>
      <c r="T543" s="5698"/>
      <c r="U543" s="7727"/>
      <c r="V543" s="5698"/>
      <c r="W543" s="5695"/>
      <c r="X543" s="7145"/>
      <c r="Y543" s="303">
        <f>'BASE METAS)'!Y545</f>
        <v>3</v>
      </c>
      <c r="Z543" s="305" t="str">
        <f>'BASE METAS)'!Z545</f>
        <v>SACRIFICIO HUMANITARIO CANINO Y FELINO</v>
      </c>
      <c r="AA543" s="217" t="str">
        <f>'BASE METAS)'!AA545</f>
        <v>ANIMAL</v>
      </c>
      <c r="AB543" s="157">
        <f>'BASE METAS)'!AB545</f>
        <v>4500</v>
      </c>
      <c r="AC543" s="157">
        <f>'BASE METAS)'!AC545</f>
        <v>500</v>
      </c>
      <c r="AD543" s="158">
        <f>'BASE METAS)'!AD545</f>
        <v>0.1111111111111111</v>
      </c>
      <c r="AE543" s="157">
        <f>'BASE METAS)'!AE545</f>
        <v>1500</v>
      </c>
      <c r="AF543" s="208">
        <f>'BASE METAS)'!AF545</f>
        <v>0.33333333333333331</v>
      </c>
      <c r="AG543" s="157">
        <f>'BASE METAS)'!AG545</f>
        <v>1500</v>
      </c>
      <c r="AH543" s="208">
        <f>'BASE METAS)'!AH545</f>
        <v>0.33333333333333331</v>
      </c>
      <c r="AI543" s="157">
        <f>'BASE METAS)'!AI545</f>
        <v>1000</v>
      </c>
      <c r="AJ543" s="208">
        <f>'BASE METAS)'!AJ545</f>
        <v>0.22222222222222221</v>
      </c>
      <c r="AK543" s="191">
        <f>'BASE METAS)'!AK545</f>
        <v>0.99999999999999989</v>
      </c>
      <c r="AL543" s="1266" t="str">
        <f>'BASE METAS)'!AL545</f>
        <v>03</v>
      </c>
      <c r="AM543" s="959" t="str">
        <f>'BASE METAS)'!AM545</f>
        <v>SACRIFICIO HUMANITARIO CANINO Y FELINO</v>
      </c>
      <c r="AN543" s="959" t="str">
        <f>'BASE METAS)'!AN545</f>
        <v>MIDE LA CANTIDAD DE SACRIFICIO HUMANITARIO CANINO Y FELINO ORGANIZADAS, RESPECTO DE LA CANTIDAD PROGRAMADA</v>
      </c>
      <c r="AO543" s="1343" t="str">
        <f>'BASE METAS)'!AU545</f>
        <v>DESEMPEÑO</v>
      </c>
      <c r="AP543" s="959" t="str">
        <f>'BASE METAS)'!AO545</f>
        <v>NÚMERO DE  PLÁTICAS, TALLERES Y CONFERENCIAS REALIZADAS</v>
      </c>
      <c r="AQ543" s="959" t="str">
        <f>'BASE METAS)'!AP545</f>
        <v>NUMERO DE  PLÁTICAS, TALLERES Y CONFERENCIAS PROGRAMADAS</v>
      </c>
      <c r="AR543" s="1344">
        <f>'BASE METAS)'!AQ545</f>
        <v>100</v>
      </c>
      <c r="AS543" s="959" t="str">
        <f>'BASE METAS)'!AR545</f>
        <v>ANIMAL</v>
      </c>
      <c r="AT543" s="1018" t="str">
        <f>'BASE METAS)'!AS545</f>
        <v>EFICACIA</v>
      </c>
      <c r="AU543" s="1483">
        <f>'BASE METAS)'!BO545</f>
        <v>0</v>
      </c>
      <c r="AV543" s="1">
        <f>'BASE METAS)'!BQ545</f>
        <v>4500</v>
      </c>
      <c r="AW543" s="1">
        <f>'BASE METAS)'!BR545</f>
        <v>0</v>
      </c>
      <c r="AX543" s="945">
        <f>'BASE METAS)'!BS545</f>
        <v>1500</v>
      </c>
      <c r="AY543" s="945">
        <f>'BASE METAS)'!BT545</f>
        <v>459</v>
      </c>
      <c r="AZ543" s="945">
        <f>'BASE METAS)'!BU545</f>
        <v>1041</v>
      </c>
      <c r="BA543" s="945">
        <f>'BASE METAS)'!BV545</f>
        <v>0.30599999999999999</v>
      </c>
      <c r="BB543" s="945">
        <f>'BASE METAS)'!BW545</f>
        <v>565</v>
      </c>
      <c r="BC543" s="945">
        <f>'BASE METAS)'!BX545</f>
        <v>3935</v>
      </c>
      <c r="BD543" s="987">
        <f>'BASE METAS)'!BY545</f>
        <v>0.12555555555555556</v>
      </c>
      <c r="BE543" s="987">
        <f>'BASE METAS)'!CG545</f>
        <v>106</v>
      </c>
      <c r="BF543" s="955">
        <f>'BASE METAS)'!CJ545</f>
        <v>0</v>
      </c>
      <c r="BG543" s="955">
        <f>'BASE METAS)'!CK545</f>
        <v>0</v>
      </c>
      <c r="BH543" s="1352">
        <f>'BASE METAS)'!CL545</f>
        <v>0</v>
      </c>
      <c r="BI543" s="1">
        <f>'BASE METAS)'!CM545</f>
        <v>25</v>
      </c>
      <c r="BJ543" s="1">
        <f>'BASE METAS)'!CN545</f>
        <v>300</v>
      </c>
      <c r="BK543" s="1">
        <f>'BASE METAS)'!CO545</f>
        <v>175</v>
      </c>
      <c r="BL543" s="1">
        <f>'BASE METAS)'!CP545</f>
        <v>0</v>
      </c>
      <c r="BM543" s="1">
        <f>'BASE METAS)'!CQ545</f>
        <v>0</v>
      </c>
      <c r="BN543" s="1">
        <f>'BASE METAS)'!CR545</f>
        <v>0</v>
      </c>
      <c r="BO543" s="1">
        <f>'BASE METAS)'!CS545</f>
        <v>0</v>
      </c>
      <c r="BP543" s="1">
        <f>'BASE METAS)'!CT545</f>
        <v>0</v>
      </c>
      <c r="BQ543" s="1">
        <f>'BASE METAS)'!CU545</f>
        <v>0</v>
      </c>
      <c r="BR543" s="1">
        <f>'BASE METAS)'!CV545</f>
        <v>0</v>
      </c>
      <c r="BS543" s="1">
        <f>'BASE METAS)'!CW545</f>
        <v>0</v>
      </c>
      <c r="BT543" s="1">
        <f>'BASE METAS)'!CX545</f>
        <v>0</v>
      </c>
      <c r="BU543" s="1">
        <f>'BASE METAS)'!FA545</f>
        <v>4500</v>
      </c>
      <c r="BV543" s="1">
        <f>'BASE METAS)'!FB545</f>
        <v>0</v>
      </c>
      <c r="BW543" s="1">
        <f>'BASE METAS)'!FC545</f>
        <v>500</v>
      </c>
      <c r="BX543" s="1">
        <f>'BASE METAS)'!FD545</f>
        <v>76</v>
      </c>
      <c r="BY543" s="1">
        <f>'BASE METAS)'!FE545</f>
        <v>-424</v>
      </c>
      <c r="BZ543" s="1">
        <f>'BASE METAS)'!FF545</f>
        <v>0.152</v>
      </c>
      <c r="CA543" s="1">
        <f>'BASE METAS)'!FG545</f>
        <v>182</v>
      </c>
      <c r="CB543" s="1">
        <f>'BASE METAS)'!FH545</f>
        <v>4318</v>
      </c>
      <c r="CC543" s="1">
        <f>'BASE METAS)'!FI545</f>
        <v>4.0444444444444443E-2</v>
      </c>
      <c r="CD543" s="1">
        <f>'BASE METAS)'!FJ545</f>
        <v>4500</v>
      </c>
      <c r="CE543" s="1">
        <f>'BASE METAS)'!FK545</f>
        <v>0</v>
      </c>
      <c r="CF543" s="1">
        <f>'BASE METAS)'!FL545</f>
        <v>500</v>
      </c>
      <c r="CG543" s="1">
        <f>'BASE METAS)'!FM545</f>
        <v>121</v>
      </c>
    </row>
    <row r="544" spans="1:85" ht="21" customHeight="1" x14ac:dyDescent="0.2">
      <c r="A544" s="1">
        <f>'BASE METAS)'!A546</f>
        <v>0</v>
      </c>
      <c r="B544" s="7145"/>
      <c r="C544" s="7154"/>
      <c r="D544" s="7154"/>
      <c r="E544" s="7154"/>
      <c r="F544" s="5707"/>
      <c r="G544" s="5707"/>
      <c r="H544" s="5707"/>
      <c r="I544" s="5707"/>
      <c r="J544" s="5707"/>
      <c r="K544" s="5707"/>
      <c r="L544" s="5707"/>
      <c r="M544" s="5707"/>
      <c r="N544" s="5698"/>
      <c r="O544" s="5707"/>
      <c r="P544" s="5698"/>
      <c r="Q544" s="5698"/>
      <c r="R544" s="5698"/>
      <c r="S544" s="5698"/>
      <c r="T544" s="5698"/>
      <c r="U544" s="7727"/>
      <c r="V544" s="5698"/>
      <c r="W544" s="5695"/>
      <c r="X544" s="7145"/>
      <c r="Y544" s="303">
        <f>'BASE METAS)'!Y546</f>
        <v>4</v>
      </c>
      <c r="Z544" s="305" t="str">
        <f>'BASE METAS)'!Z546</f>
        <v>REALIZAR MUESTRAS DE ENCÉFALOS</v>
      </c>
      <c r="AA544" s="217" t="str">
        <f>'BASE METAS)'!AA546</f>
        <v>ANIMAL</v>
      </c>
      <c r="AB544" s="157">
        <f>'BASE METAS)'!AB546</f>
        <v>500</v>
      </c>
      <c r="AC544" s="157">
        <f>'BASE METAS)'!AC546</f>
        <v>60</v>
      </c>
      <c r="AD544" s="158">
        <f>'BASE METAS)'!AD546</f>
        <v>0.12</v>
      </c>
      <c r="AE544" s="157">
        <f>'BASE METAS)'!AE546</f>
        <v>170</v>
      </c>
      <c r="AF544" s="208">
        <f>'BASE METAS)'!AF546</f>
        <v>0.34</v>
      </c>
      <c r="AG544" s="157">
        <f>'BASE METAS)'!AG546</f>
        <v>170</v>
      </c>
      <c r="AH544" s="208">
        <f>'BASE METAS)'!AH546</f>
        <v>0.34</v>
      </c>
      <c r="AI544" s="157">
        <f>'BASE METAS)'!AI546</f>
        <v>100</v>
      </c>
      <c r="AJ544" s="208">
        <f>'BASE METAS)'!AJ546</f>
        <v>0.2</v>
      </c>
      <c r="AK544" s="191">
        <f>'BASE METAS)'!AK546</f>
        <v>1</v>
      </c>
      <c r="AL544" s="1266" t="str">
        <f>'BASE METAS)'!AL546</f>
        <v>04</v>
      </c>
      <c r="AM544" s="959" t="str">
        <f>'BASE METAS)'!AM546</f>
        <v>MUESTRAS DE ENCÉFALOS</v>
      </c>
      <c r="AN544" s="959" t="str">
        <f>'BASE METAS)'!AN546</f>
        <v>MIDE LA CANTIDAD DE MUESTRAS DE ENCÉFALOS ORGANIZADAS, RESPECTO DE LA CANTIDAD PROGRAMADA</v>
      </c>
      <c r="AO544" s="1343" t="str">
        <f>'BASE METAS)'!AU546</f>
        <v>DESEMPEÑO</v>
      </c>
      <c r="AP544" s="959" t="str">
        <f>'BASE METAS)'!AO546</f>
        <v>NÚMERO DE MUESTRAS DE ENCÉFALOS REALIZADAS</v>
      </c>
      <c r="AQ544" s="959" t="str">
        <f>'BASE METAS)'!AP546</f>
        <v>NUMERO DE MUESTRAS DE ENCÉFALOS PROGRAMADAS</v>
      </c>
      <c r="AR544" s="1344">
        <f>'BASE METAS)'!AQ546</f>
        <v>100</v>
      </c>
      <c r="AS544" s="959" t="str">
        <f>'BASE METAS)'!AR546</f>
        <v>ANIMAL</v>
      </c>
      <c r="AT544" s="1018" t="str">
        <f>'BASE METAS)'!AS546</f>
        <v>EFICACIA</v>
      </c>
      <c r="AU544" s="1483">
        <f>'BASE METAS)'!BO546</f>
        <v>0</v>
      </c>
      <c r="AV544" s="1">
        <f>'BASE METAS)'!BQ546</f>
        <v>500</v>
      </c>
      <c r="AW544" s="1">
        <f>'BASE METAS)'!BR546</f>
        <v>0</v>
      </c>
      <c r="AX544" s="945">
        <f>'BASE METAS)'!BS546</f>
        <v>170</v>
      </c>
      <c r="AY544" s="945">
        <f>'BASE METAS)'!BT546</f>
        <v>92</v>
      </c>
      <c r="AZ544" s="942">
        <f>'BASE METAS)'!BU546</f>
        <v>78</v>
      </c>
      <c r="BA544" s="1352">
        <f>'BASE METAS)'!BV546</f>
        <v>0.54117647058823526</v>
      </c>
      <c r="BB544" s="942">
        <f>'BASE METAS)'!BW546</f>
        <v>210</v>
      </c>
      <c r="BC544" s="942">
        <f>'BASE METAS)'!BX546</f>
        <v>290</v>
      </c>
      <c r="BD544" s="942">
        <f>'BASE METAS)'!BY546</f>
        <v>0.42</v>
      </c>
      <c r="BE544" s="942">
        <f>'BASE METAS)'!CG546</f>
        <v>118</v>
      </c>
      <c r="BF544" s="942">
        <f>'BASE METAS)'!CJ546</f>
        <v>0</v>
      </c>
      <c r="BG544" s="942">
        <f>'BASE METAS)'!CK546</f>
        <v>0</v>
      </c>
      <c r="BH544" s="1352">
        <f>'BASE METAS)'!CL546</f>
        <v>0</v>
      </c>
      <c r="BI544" s="1">
        <f>'BASE METAS)'!CM546</f>
        <v>1</v>
      </c>
      <c r="BJ544" s="1">
        <f>'BASE METAS)'!CN546</f>
        <v>30</v>
      </c>
      <c r="BK544" s="1">
        <f>'BASE METAS)'!CO546</f>
        <v>29</v>
      </c>
      <c r="BL544" s="1">
        <f>'BASE METAS)'!CP546</f>
        <v>0</v>
      </c>
      <c r="BM544" s="1">
        <f>'BASE METAS)'!CQ546</f>
        <v>0</v>
      </c>
      <c r="BN544" s="1">
        <f>'BASE METAS)'!CR546</f>
        <v>0</v>
      </c>
      <c r="BO544" s="1">
        <f>'BASE METAS)'!CS546</f>
        <v>0</v>
      </c>
      <c r="BP544" s="1">
        <f>'BASE METAS)'!CT546</f>
        <v>0</v>
      </c>
      <c r="BQ544" s="1">
        <f>'BASE METAS)'!CU546</f>
        <v>0</v>
      </c>
      <c r="BR544" s="1">
        <f>'BASE METAS)'!CV546</f>
        <v>0</v>
      </c>
      <c r="BS544" s="1">
        <f>'BASE METAS)'!CW546</f>
        <v>0</v>
      </c>
      <c r="BT544" s="1">
        <f>'BASE METAS)'!CX546</f>
        <v>0</v>
      </c>
      <c r="BU544" s="1">
        <f>'BASE METAS)'!FA546</f>
        <v>500</v>
      </c>
      <c r="BV544" s="1">
        <f>'BASE METAS)'!FB546</f>
        <v>0</v>
      </c>
      <c r="BW544" s="1">
        <f>'BASE METAS)'!FC546</f>
        <v>60</v>
      </c>
      <c r="BX544" s="1">
        <f>'BASE METAS)'!FD546</f>
        <v>47</v>
      </c>
      <c r="BY544" s="1">
        <f>'BASE METAS)'!FE546</f>
        <v>-13</v>
      </c>
      <c r="BZ544" s="1">
        <f>'BASE METAS)'!FF546</f>
        <v>0.78333333333333333</v>
      </c>
      <c r="CA544" s="1">
        <f>'BASE METAS)'!FG546</f>
        <v>165</v>
      </c>
      <c r="CB544" s="1">
        <f>'BASE METAS)'!FH546</f>
        <v>335</v>
      </c>
      <c r="CC544" s="1">
        <f>'BASE METAS)'!FI546</f>
        <v>0.33</v>
      </c>
      <c r="CD544" s="1">
        <f>'BASE METAS)'!FJ546</f>
        <v>500</v>
      </c>
      <c r="CE544" s="1">
        <f>'BASE METAS)'!FK546</f>
        <v>0</v>
      </c>
      <c r="CF544" s="1">
        <f>'BASE METAS)'!FL546</f>
        <v>60</v>
      </c>
      <c r="CG544" s="1">
        <f>'BASE METAS)'!FM546</f>
        <v>45</v>
      </c>
    </row>
    <row r="545" spans="1:85" ht="21" customHeight="1" x14ac:dyDescent="0.25">
      <c r="A545" s="1">
        <f>'BASE METAS)'!A547</f>
        <v>0</v>
      </c>
      <c r="B545" s="7103"/>
      <c r="C545" s="7154"/>
      <c r="D545" s="7154"/>
      <c r="E545" s="7154"/>
      <c r="F545" s="5708"/>
      <c r="G545" s="5708"/>
      <c r="H545" s="5708"/>
      <c r="I545" s="5708"/>
      <c r="J545" s="5708"/>
      <c r="K545" s="5708"/>
      <c r="L545" s="5708"/>
      <c r="M545" s="5708"/>
      <c r="N545" s="5699"/>
      <c r="O545" s="5708"/>
      <c r="P545" s="5699"/>
      <c r="Q545" s="5699"/>
      <c r="R545" s="5699"/>
      <c r="S545" s="5699"/>
      <c r="T545" s="5699"/>
      <c r="U545" s="7728"/>
      <c r="V545" s="5699"/>
      <c r="W545" s="5696"/>
      <c r="X545" s="7103"/>
      <c r="Y545" s="636">
        <f>'BASE METAS)'!Y547</f>
        <v>5</v>
      </c>
      <c r="Z545" s="456" t="str">
        <f>'BASE METAS)'!Z547</f>
        <v>EQUIPAMIENTO DEL CENTRO ANTIRRÁBICO</v>
      </c>
      <c r="AA545" s="462" t="str">
        <f>'BASE METAS)'!AA547</f>
        <v>EQUIPAMIENTO</v>
      </c>
      <c r="AB545" s="162">
        <f>'BASE METAS)'!AB547</f>
        <v>1</v>
      </c>
      <c r="AC545" s="162">
        <f>'BASE METAS)'!AC547</f>
        <v>0</v>
      </c>
      <c r="AD545" s="163">
        <f>'BASE METAS)'!AD547</f>
        <v>0</v>
      </c>
      <c r="AE545" s="162">
        <f>'BASE METAS)'!AE547</f>
        <v>1</v>
      </c>
      <c r="AF545" s="471">
        <f>'BASE METAS)'!AF547</f>
        <v>1</v>
      </c>
      <c r="AG545" s="162">
        <f>'BASE METAS)'!AG547</f>
        <v>0</v>
      </c>
      <c r="AH545" s="471">
        <f>'BASE METAS)'!AH547</f>
        <v>0</v>
      </c>
      <c r="AI545" s="162">
        <f>'BASE METAS)'!AI547</f>
        <v>0</v>
      </c>
      <c r="AJ545" s="471">
        <f>'BASE METAS)'!AJ547</f>
        <v>0</v>
      </c>
      <c r="AK545" s="191">
        <f>'BASE METAS)'!AK547</f>
        <v>1</v>
      </c>
      <c r="AL545" s="1267" t="str">
        <f>'BASE METAS)'!AL547</f>
        <v>05</v>
      </c>
      <c r="AM545" s="959" t="str">
        <f>'BASE METAS)'!AM547</f>
        <v>EQUIPAMIENTO DE CENTRO ANTIRRÁBICO</v>
      </c>
      <c r="AN545" s="959" t="str">
        <f>'BASE METAS)'!AN547</f>
        <v>MIDE LA CANTIDAD DE EQUIPAMIENTOS ORGANIZADOS, RESPECTO DE LA CANTIDAD PROGRAMADA</v>
      </c>
      <c r="AO545" s="1343" t="str">
        <f>'BASE METAS)'!AU547</f>
        <v>DESEMPEÑO</v>
      </c>
      <c r="AP545" s="959" t="str">
        <f>'BASE METAS)'!AO547</f>
        <v>NÚMERO DE EQUIPAMIENTOS DE CENTROS ANTIRRÁBICOS REALIZADOS</v>
      </c>
      <c r="AQ545" s="959" t="str">
        <f>'BASE METAS)'!AP547</f>
        <v>NUMERO DE EQUIPAMIENTOS DE CENTROS ANTIRRÁBICOS PROGRAMADOS</v>
      </c>
      <c r="AR545" s="1344">
        <f>'BASE METAS)'!AQ547</f>
        <v>100</v>
      </c>
      <c r="AS545" s="959" t="str">
        <f>'BASE METAS)'!AR547</f>
        <v>EQUIPAMIENTO</v>
      </c>
      <c r="AT545" s="1018" t="str">
        <f>'BASE METAS)'!AS547</f>
        <v>EFICACIA</v>
      </c>
      <c r="AU545" s="1483">
        <f>'BASE METAS)'!BO547</f>
        <v>0</v>
      </c>
      <c r="AV545" s="1">
        <f>'BASE METAS)'!BQ547</f>
        <v>1</v>
      </c>
      <c r="AW545" s="1">
        <f>'BASE METAS)'!BR547</f>
        <v>0</v>
      </c>
      <c r="AX545" s="1352">
        <f>'BASE METAS)'!BS547</f>
        <v>1</v>
      </c>
      <c r="AY545" s="942">
        <f>'BASE METAS)'!BT547</f>
        <v>0</v>
      </c>
      <c r="AZ545" s="942">
        <f>'BASE METAS)'!BU547</f>
        <v>1</v>
      </c>
      <c r="BA545" s="942">
        <f>'BASE METAS)'!BV547</f>
        <v>0</v>
      </c>
      <c r="BB545" s="942">
        <f>'BASE METAS)'!BW547</f>
        <v>0</v>
      </c>
      <c r="BC545" s="942">
        <f>'BASE METAS)'!BX547</f>
        <v>1</v>
      </c>
      <c r="BD545" s="942">
        <f>'BASE METAS)'!BY547</f>
        <v>0</v>
      </c>
      <c r="BE545" s="942">
        <f>'BASE METAS)'!CG547</f>
        <v>0</v>
      </c>
      <c r="BF545" s="1352">
        <f>'BASE METAS)'!CJ547</f>
        <v>0</v>
      </c>
      <c r="BG545" s="942">
        <f>'BASE METAS)'!CK547</f>
        <v>0</v>
      </c>
      <c r="BH545" s="1352">
        <f>'BASE METAS)'!CL547</f>
        <v>0</v>
      </c>
      <c r="BI545" s="1">
        <f>'BASE METAS)'!CM547</f>
        <v>0</v>
      </c>
      <c r="BJ545" s="1">
        <f>'BASE METAS)'!CN547</f>
        <v>0</v>
      </c>
      <c r="BK545" s="1">
        <f>'BASE METAS)'!CO547</f>
        <v>0</v>
      </c>
      <c r="BL545" s="1">
        <f>'BASE METAS)'!CP547</f>
        <v>0</v>
      </c>
      <c r="BM545" s="1">
        <f>'BASE METAS)'!CQ547</f>
        <v>0</v>
      </c>
      <c r="BN545" s="1">
        <f>'BASE METAS)'!CR547</f>
        <v>0</v>
      </c>
      <c r="BO545" s="1">
        <f>'BASE METAS)'!CS547</f>
        <v>0</v>
      </c>
      <c r="BP545" s="1">
        <f>'BASE METAS)'!CT547</f>
        <v>0</v>
      </c>
      <c r="BQ545" s="1">
        <f>'BASE METAS)'!CU547</f>
        <v>0</v>
      </c>
      <c r="BR545" s="1">
        <f>'BASE METAS)'!CV547</f>
        <v>0</v>
      </c>
      <c r="BS545" s="1">
        <f>'BASE METAS)'!CW547</f>
        <v>0</v>
      </c>
      <c r="BT545" s="1">
        <f>'BASE METAS)'!CX547</f>
        <v>0</v>
      </c>
      <c r="BU545" s="1">
        <f>'BASE METAS)'!FA547</f>
        <v>1</v>
      </c>
      <c r="BV545" s="1">
        <f>'BASE METAS)'!FB547</f>
        <v>0</v>
      </c>
      <c r="BW545" s="1">
        <f>'BASE METAS)'!FC547</f>
        <v>0</v>
      </c>
      <c r="BX545" s="1">
        <f>'BASE METAS)'!FD547</f>
        <v>0</v>
      </c>
      <c r="BY545" s="1">
        <f>'BASE METAS)'!FE547</f>
        <v>0</v>
      </c>
      <c r="BZ545" s="1">
        <f>'BASE METAS)'!FF547</f>
        <v>0</v>
      </c>
      <c r="CA545" s="1">
        <f>'BASE METAS)'!FG547</f>
        <v>0</v>
      </c>
      <c r="CB545" s="1">
        <f>'BASE METAS)'!FH547</f>
        <v>1</v>
      </c>
      <c r="CC545" s="1">
        <f>'BASE METAS)'!FI547</f>
        <v>0</v>
      </c>
      <c r="CD545" s="1">
        <f>'BASE METAS)'!FJ547</f>
        <v>1</v>
      </c>
      <c r="CE545" s="1">
        <f>'BASE METAS)'!FK547</f>
        <v>0</v>
      </c>
      <c r="CF545" s="1">
        <f>'BASE METAS)'!FL547</f>
        <v>1</v>
      </c>
      <c r="CG545" s="1">
        <f>'BASE METAS)'!FM547</f>
        <v>0</v>
      </c>
    </row>
    <row r="546" spans="1:85" ht="12.75" customHeight="1" x14ac:dyDescent="0.2">
      <c r="A546" s="1">
        <f>'BASE METAS)'!A548</f>
        <v>0</v>
      </c>
      <c r="B546" s="1">
        <f>'BASE METAS)'!B548</f>
        <v>0</v>
      </c>
      <c r="C546" s="1">
        <f>'BASE METAS)'!C548</f>
        <v>0</v>
      </c>
      <c r="D546" s="1">
        <f>'BASE METAS)'!D548</f>
        <v>0</v>
      </c>
      <c r="E546" s="5">
        <f>'BASE METAS)'!E548</f>
        <v>0</v>
      </c>
      <c r="F546" s="3">
        <f>'BASE METAS)'!F548</f>
        <v>0</v>
      </c>
      <c r="G546" s="3">
        <f>'BASE METAS)'!G548</f>
        <v>0</v>
      </c>
      <c r="H546" s="3">
        <f>'BASE METAS)'!H548</f>
        <v>0</v>
      </c>
      <c r="I546" s="3">
        <f>'BASE METAS)'!I548</f>
        <v>0</v>
      </c>
      <c r="J546" s="7148" t="str">
        <f>'BASE METAS)'!J548</f>
        <v>TOTAL</v>
      </c>
      <c r="K546" s="7148"/>
      <c r="L546" s="7148"/>
      <c r="M546" s="7148"/>
      <c r="N546" s="737">
        <f>'BASE METAS)'!N548</f>
        <v>0</v>
      </c>
      <c r="O546" s="738">
        <f>'BASE METAS)'!O548</f>
        <v>0</v>
      </c>
      <c r="P546" s="737">
        <f>'BASE METAS)'!P548</f>
        <v>0</v>
      </c>
      <c r="Q546" s="737">
        <f>'BASE METAS)'!Q548</f>
        <v>0</v>
      </c>
      <c r="R546" s="737">
        <f>'BASE METAS)'!R548</f>
        <v>0</v>
      </c>
      <c r="S546" s="737">
        <f>'BASE METAS)'!S548</f>
        <v>0</v>
      </c>
      <c r="T546" s="737">
        <f>'BASE METAS)'!T548</f>
        <v>0</v>
      </c>
      <c r="U546" s="1371">
        <f>'BASE METAS)'!U548</f>
        <v>0</v>
      </c>
      <c r="V546" s="1362">
        <f>'BASE METAS)'!V548</f>
        <v>0</v>
      </c>
      <c r="W546" s="19">
        <f>'BASE METAS)'!W548</f>
        <v>16986206.649999999</v>
      </c>
      <c r="X546" s="5">
        <f>'BASE METAS)'!X548</f>
        <v>0</v>
      </c>
      <c r="Y546" s="1">
        <f>'BASE METAS)'!Y548</f>
        <v>0</v>
      </c>
      <c r="Z546" s="1">
        <f>'BASE METAS)'!Z548</f>
        <v>0</v>
      </c>
      <c r="AA546" s="1">
        <f>'BASE METAS)'!AA548</f>
        <v>0</v>
      </c>
      <c r="AB546" s="1">
        <f>'BASE METAS)'!AB548</f>
        <v>0</v>
      </c>
      <c r="AC546" s="1">
        <f>'BASE METAS)'!AC548</f>
        <v>0</v>
      </c>
      <c r="AD546" s="1">
        <f>'BASE METAS)'!AD548</f>
        <v>0</v>
      </c>
      <c r="AE546" s="1">
        <f>'BASE METAS)'!AE548</f>
        <v>0</v>
      </c>
      <c r="AF546" s="1">
        <f>'BASE METAS)'!AF548</f>
        <v>0</v>
      </c>
      <c r="AG546" s="1">
        <f>'BASE METAS)'!AG548</f>
        <v>0</v>
      </c>
      <c r="AH546" s="1">
        <f>'BASE METAS)'!AH548</f>
        <v>0</v>
      </c>
      <c r="AI546" s="1">
        <f>'BASE METAS)'!AI548</f>
        <v>0</v>
      </c>
      <c r="AJ546" s="1">
        <f>'BASE METAS)'!AJ548</f>
        <v>0</v>
      </c>
      <c r="AK546" s="1">
        <f>'BASE METAS)'!AK548</f>
        <v>0</v>
      </c>
      <c r="AL546" s="1259">
        <f>'BASE METAS)'!AL548</f>
        <v>0</v>
      </c>
      <c r="AM546" s="1352">
        <f>'BASE METAS)'!AM548</f>
        <v>0</v>
      </c>
      <c r="AN546" s="942">
        <f>'BASE METAS)'!AN548</f>
        <v>0</v>
      </c>
      <c r="AO546" s="948">
        <f>'BASE METAS)'!AU548</f>
        <v>0</v>
      </c>
      <c r="AP546" s="948">
        <f>'BASE METAS)'!AO548</f>
        <v>0</v>
      </c>
      <c r="AQ546" s="948">
        <f>'BASE METAS)'!AP548</f>
        <v>0</v>
      </c>
      <c r="AR546" s="942">
        <f>'BASE METAS)'!AQ548</f>
        <v>0</v>
      </c>
      <c r="AS546" s="1340">
        <f>'BASE METAS)'!AR548</f>
        <v>0</v>
      </c>
      <c r="AT546" s="1340">
        <f>'BASE METAS)'!AS548</f>
        <v>0</v>
      </c>
      <c r="AU546" s="1483">
        <f>'BASE METAS)'!BO548</f>
        <v>0</v>
      </c>
      <c r="AV546" s="1">
        <f>'BASE METAS)'!BQ548</f>
        <v>0</v>
      </c>
      <c r="AW546" s="1">
        <f>'BASE METAS)'!BR548</f>
        <v>0</v>
      </c>
      <c r="AX546" s="942">
        <f>'BASE METAS)'!BS548</f>
        <v>0</v>
      </c>
      <c r="AY546" s="942">
        <f>'BASE METAS)'!BT548</f>
        <v>0</v>
      </c>
      <c r="AZ546" s="942">
        <f>'BASE METAS)'!BU548</f>
        <v>0</v>
      </c>
      <c r="BA546" s="1352">
        <f>'BASE METAS)'!BV548</f>
        <v>0</v>
      </c>
      <c r="BB546" s="942">
        <f>'BASE METAS)'!BW548</f>
        <v>0</v>
      </c>
      <c r="BC546" s="942">
        <f>'BASE METAS)'!BX548</f>
        <v>0</v>
      </c>
      <c r="BD546" s="942">
        <f>'BASE METAS)'!BY548</f>
        <v>0</v>
      </c>
      <c r="BE546" s="942">
        <f>'BASE METAS)'!CG548</f>
        <v>0</v>
      </c>
      <c r="BF546" s="942">
        <f>'BASE METAS)'!CJ548</f>
        <v>0</v>
      </c>
      <c r="BG546" s="942">
        <f>'BASE METAS)'!CK548</f>
        <v>0</v>
      </c>
      <c r="BH546" s="1352">
        <f>'BASE METAS)'!CL548</f>
        <v>0</v>
      </c>
      <c r="BI546" s="1">
        <f>'BASE METAS)'!CM548</f>
        <v>0</v>
      </c>
      <c r="BJ546" s="1">
        <f>'BASE METAS)'!CN548</f>
        <v>0</v>
      </c>
      <c r="BK546" s="1">
        <f>'BASE METAS)'!CO548</f>
        <v>0</v>
      </c>
      <c r="BL546" s="1">
        <f>'BASE METAS)'!CP548</f>
        <v>0</v>
      </c>
      <c r="BM546" s="1">
        <f>'BASE METAS)'!CQ548</f>
        <v>0</v>
      </c>
      <c r="BN546" s="1">
        <f>'BASE METAS)'!CR548</f>
        <v>0</v>
      </c>
      <c r="BO546" s="1">
        <f>'BASE METAS)'!CS548</f>
        <v>0</v>
      </c>
      <c r="BP546" s="1">
        <f>'BASE METAS)'!CT548</f>
        <v>0</v>
      </c>
      <c r="BQ546" s="1">
        <f>'BASE METAS)'!CU548</f>
        <v>0</v>
      </c>
      <c r="BR546" s="1">
        <f>'BASE METAS)'!CV548</f>
        <v>0</v>
      </c>
      <c r="BS546" s="1">
        <f>'BASE METAS)'!CW548</f>
        <v>0</v>
      </c>
      <c r="BT546" s="1">
        <f>'BASE METAS)'!CX548</f>
        <v>0</v>
      </c>
      <c r="BU546" s="1">
        <f>'BASE METAS)'!FA548</f>
        <v>0</v>
      </c>
      <c r="BV546" s="1">
        <f>'BASE METAS)'!FB548</f>
        <v>0</v>
      </c>
      <c r="BW546" s="1">
        <f>'BASE METAS)'!FC548</f>
        <v>0</v>
      </c>
      <c r="BX546" s="1">
        <f>'BASE METAS)'!FD548</f>
        <v>0</v>
      </c>
      <c r="BY546" s="1">
        <f>'BASE METAS)'!FE548</f>
        <v>0</v>
      </c>
      <c r="BZ546" s="1">
        <f>'BASE METAS)'!FF548</f>
        <v>0</v>
      </c>
      <c r="CA546" s="1">
        <f>'BASE METAS)'!FG548</f>
        <v>0</v>
      </c>
      <c r="CB546" s="1">
        <f>'BASE METAS)'!FH548</f>
        <v>0</v>
      </c>
      <c r="CC546" s="1">
        <f>'BASE METAS)'!FI548</f>
        <v>0</v>
      </c>
      <c r="CD546" s="1">
        <f>'BASE METAS)'!FJ548</f>
        <v>0</v>
      </c>
      <c r="CE546" s="1">
        <f>'BASE METAS)'!FK548</f>
        <v>0</v>
      </c>
      <c r="CF546" s="1">
        <f>'BASE METAS)'!FL548</f>
        <v>0</v>
      </c>
      <c r="CG546" s="1">
        <f>'BASE METAS)'!FM548</f>
        <v>0</v>
      </c>
    </row>
    <row r="547" spans="1:85" ht="12.75" customHeight="1" x14ac:dyDescent="0.25">
      <c r="A547" s="1">
        <f>'BASE METAS)'!A549</f>
        <v>0</v>
      </c>
      <c r="B547" s="1">
        <f>'BASE METAS)'!B549</f>
        <v>0</v>
      </c>
      <c r="C547" s="1">
        <f>'BASE METAS)'!C549</f>
        <v>0</v>
      </c>
      <c r="D547" s="1">
        <f>'BASE METAS)'!D549</f>
        <v>0</v>
      </c>
      <c r="E547" s="5">
        <f>'BASE METAS)'!E549</f>
        <v>0</v>
      </c>
      <c r="F547" s="3">
        <f>'BASE METAS)'!F549</f>
        <v>0</v>
      </c>
      <c r="G547" s="3">
        <f>'BASE METAS)'!G549</f>
        <v>0</v>
      </c>
      <c r="H547" s="3">
        <f>'BASE METAS)'!H549</f>
        <v>0</v>
      </c>
      <c r="I547" s="3">
        <f>'BASE METAS)'!I549</f>
        <v>0</v>
      </c>
      <c r="J547" s="3">
        <f>'BASE METAS)'!J549</f>
        <v>0</v>
      </c>
      <c r="K547" s="3">
        <f>'BASE METAS)'!K549</f>
        <v>0</v>
      </c>
      <c r="L547" s="3">
        <f>'BASE METAS)'!L549</f>
        <v>0</v>
      </c>
      <c r="M547" s="3">
        <f>'BASE METAS)'!M549</f>
        <v>0</v>
      </c>
      <c r="N547" s="3">
        <f>'BASE METAS)'!N549</f>
        <v>0</v>
      </c>
      <c r="O547" s="3">
        <f>'BASE METAS)'!O549</f>
        <v>0</v>
      </c>
      <c r="P547" s="3">
        <f>'BASE METAS)'!P549</f>
        <v>0</v>
      </c>
      <c r="Q547" s="3">
        <f>'BASE METAS)'!Q549</f>
        <v>0</v>
      </c>
      <c r="R547" s="3">
        <f>'BASE METAS)'!R549</f>
        <v>0</v>
      </c>
      <c r="S547" s="3">
        <f>'BASE METAS)'!S549</f>
        <v>0</v>
      </c>
      <c r="T547" s="3">
        <f>'BASE METAS)'!T549</f>
        <v>0</v>
      </c>
      <c r="U547" s="923">
        <f>'BASE METAS)'!U549</f>
        <v>0</v>
      </c>
      <c r="V547" s="3">
        <f>'BASE METAS)'!V549</f>
        <v>0</v>
      </c>
      <c r="W547" s="4">
        <f>'BASE METAS)'!W549</f>
        <v>0</v>
      </c>
      <c r="X547" s="5">
        <f>'BASE METAS)'!X549</f>
        <v>0</v>
      </c>
      <c r="Y547" s="1">
        <f>'BASE METAS)'!Y549</f>
        <v>0</v>
      </c>
      <c r="Z547" s="1">
        <f>'BASE METAS)'!Z549</f>
        <v>0</v>
      </c>
      <c r="AA547" s="1">
        <f>'BASE METAS)'!AA549</f>
        <v>0</v>
      </c>
      <c r="AB547" s="1">
        <f>'BASE METAS)'!AB549</f>
        <v>0</v>
      </c>
      <c r="AC547" s="1">
        <f>'BASE METAS)'!AC549</f>
        <v>0</v>
      </c>
      <c r="AD547" s="1">
        <f>'BASE METAS)'!AD549</f>
        <v>0</v>
      </c>
      <c r="AE547" s="1">
        <f>'BASE METAS)'!AE549</f>
        <v>0</v>
      </c>
      <c r="AF547" s="1">
        <f>'BASE METAS)'!AF549</f>
        <v>0</v>
      </c>
      <c r="AG547" s="1">
        <f>'BASE METAS)'!AG549</f>
        <v>0</v>
      </c>
      <c r="AH547" s="1">
        <f>'BASE METAS)'!AH549</f>
        <v>0</v>
      </c>
      <c r="AI547" s="1">
        <f>'BASE METAS)'!AI549</f>
        <v>0</v>
      </c>
      <c r="AJ547" s="1">
        <f>'BASE METAS)'!AJ549</f>
        <v>0</v>
      </c>
      <c r="AK547" s="1">
        <f>'BASE METAS)'!AK549</f>
        <v>0</v>
      </c>
      <c r="AL547" s="933">
        <f>'BASE METAS)'!AL549</f>
        <v>0</v>
      </c>
      <c r="AM547" s="1352">
        <f>'BASE METAS)'!AM549</f>
        <v>0</v>
      </c>
      <c r="AN547" s="1352">
        <f>'BASE METAS)'!AN549</f>
        <v>0</v>
      </c>
      <c r="AO547" s="1352">
        <f>'BASE METAS)'!AU549</f>
        <v>0</v>
      </c>
      <c r="AP547" s="1352">
        <f>'BASE METAS)'!AO549</f>
        <v>0</v>
      </c>
      <c r="AQ547" s="1352">
        <f>'BASE METAS)'!AP549</f>
        <v>0</v>
      </c>
      <c r="AR547" s="1352">
        <f>'BASE METAS)'!AQ549</f>
        <v>0</v>
      </c>
      <c r="AS547" s="1352">
        <f>'BASE METAS)'!AR549</f>
        <v>0</v>
      </c>
      <c r="AT547" s="1352">
        <f>'BASE METAS)'!AS549</f>
        <v>0</v>
      </c>
      <c r="AU547" s="1485">
        <f>'BASE METAS)'!BO549</f>
        <v>0</v>
      </c>
      <c r="AV547" s="1">
        <f>'BASE METAS)'!BQ549</f>
        <v>0</v>
      </c>
      <c r="AW547" s="1">
        <f>'BASE METAS)'!BR549</f>
        <v>0</v>
      </c>
      <c r="AX547" s="1027">
        <f>'BASE METAS)'!BS549</f>
        <v>0</v>
      </c>
      <c r="AY547" s="945">
        <f>'BASE METAS)'!BT549</f>
        <v>0</v>
      </c>
      <c r="AZ547" s="942">
        <f>'BASE METAS)'!BU549</f>
        <v>0</v>
      </c>
      <c r="BA547" s="942">
        <f>'BASE METAS)'!BV549</f>
        <v>0</v>
      </c>
      <c r="BB547" s="942">
        <f>'BASE METAS)'!BW549</f>
        <v>0</v>
      </c>
      <c r="BC547" s="942">
        <f>'BASE METAS)'!BX549</f>
        <v>0</v>
      </c>
      <c r="BD547" s="942">
        <f>'BASE METAS)'!BY549</f>
        <v>0</v>
      </c>
      <c r="BE547" s="942">
        <f>'BASE METAS)'!CG549</f>
        <v>0</v>
      </c>
      <c r="BF547" s="942">
        <f>'BASE METAS)'!CJ549</f>
        <v>0</v>
      </c>
      <c r="BG547" s="942">
        <f>'BASE METAS)'!CK549</f>
        <v>0</v>
      </c>
      <c r="BH547" s="1352">
        <f>'BASE METAS)'!CL549</f>
        <v>0</v>
      </c>
      <c r="BI547" s="1">
        <f>'BASE METAS)'!CM549</f>
        <v>0</v>
      </c>
      <c r="BJ547" s="1">
        <f>'BASE METAS)'!CN549</f>
        <v>0</v>
      </c>
      <c r="BK547" s="1">
        <f>'BASE METAS)'!CO549</f>
        <v>0</v>
      </c>
      <c r="BL547" s="1">
        <f>'BASE METAS)'!CP549</f>
        <v>0</v>
      </c>
      <c r="BM547" s="1">
        <f>'BASE METAS)'!CQ549</f>
        <v>0</v>
      </c>
      <c r="BN547" s="1">
        <f>'BASE METAS)'!CR549</f>
        <v>0</v>
      </c>
      <c r="BO547" s="1">
        <f>'BASE METAS)'!CS549</f>
        <v>0</v>
      </c>
      <c r="BP547" s="1">
        <f>'BASE METAS)'!CT549</f>
        <v>0</v>
      </c>
      <c r="BQ547" s="1">
        <f>'BASE METAS)'!CU549</f>
        <v>0</v>
      </c>
      <c r="BR547" s="1">
        <f>'BASE METAS)'!CV549</f>
        <v>0</v>
      </c>
      <c r="BS547" s="1">
        <f>'BASE METAS)'!CW549</f>
        <v>0</v>
      </c>
      <c r="BT547" s="1">
        <f>'BASE METAS)'!CX549</f>
        <v>0</v>
      </c>
      <c r="BU547" s="1">
        <f>'BASE METAS)'!FA549</f>
        <v>0</v>
      </c>
      <c r="BV547" s="1">
        <f>'BASE METAS)'!FB549</f>
        <v>0</v>
      </c>
      <c r="BW547" s="1">
        <f>'BASE METAS)'!FC549</f>
        <v>0</v>
      </c>
      <c r="BX547" s="1">
        <f>'BASE METAS)'!FD549</f>
        <v>0</v>
      </c>
      <c r="BY547" s="1">
        <f>'BASE METAS)'!FE549</f>
        <v>0</v>
      </c>
      <c r="BZ547" s="1">
        <f>'BASE METAS)'!FF549</f>
        <v>0</v>
      </c>
      <c r="CA547" s="1">
        <f>'BASE METAS)'!FG549</f>
        <v>0</v>
      </c>
      <c r="CB547" s="1">
        <f>'BASE METAS)'!FH549</f>
        <v>0</v>
      </c>
      <c r="CC547" s="1">
        <f>'BASE METAS)'!FI549</f>
        <v>0</v>
      </c>
      <c r="CD547" s="1">
        <f>'BASE METAS)'!FJ549</f>
        <v>0</v>
      </c>
      <c r="CE547" s="1">
        <f>'BASE METAS)'!FK549</f>
        <v>0</v>
      </c>
      <c r="CF547" s="1">
        <f>'BASE METAS)'!FL549</f>
        <v>0</v>
      </c>
      <c r="CG547" s="1">
        <f>'BASE METAS)'!FM549</f>
        <v>0</v>
      </c>
    </row>
    <row r="548" spans="1:85" ht="12" customHeight="1" x14ac:dyDescent="0.2">
      <c r="A548" s="1">
        <f>'BASE METAS)'!A550</f>
        <v>0</v>
      </c>
      <c r="B548" s="7146" t="str">
        <f>'BASE METAS)'!B550</f>
        <v xml:space="preserve">DEPENDENCIA </v>
      </c>
      <c r="C548" s="7146" t="str">
        <f>'BASE METAS)'!C550</f>
        <v>ENT</v>
      </c>
      <c r="D548" s="7146" t="str">
        <f>'BASE METAS)'!D550</f>
        <v>PROY</v>
      </c>
      <c r="E548" s="7146" t="str">
        <f>'BASE METAS)'!E550</f>
        <v>NOMBRE DEL PROYECTO</v>
      </c>
      <c r="F548" s="7155" t="str">
        <f>'BASE METAS)'!F550</f>
        <v>DG</v>
      </c>
      <c r="G548" s="7155" t="str">
        <f>'BASE METAS)'!G550</f>
        <v>DA</v>
      </c>
      <c r="H548" s="7155" t="str">
        <f>'BASE METAS)'!H550</f>
        <v xml:space="preserve">CLAVE PROGRAMÁTICA </v>
      </c>
      <c r="I548" s="7155"/>
      <c r="J548" s="7155"/>
      <c r="K548" s="7155"/>
      <c r="L548" s="7155"/>
      <c r="M548" s="7155"/>
      <c r="N548" s="1357">
        <f>'BASE METAS)'!N550</f>
        <v>0</v>
      </c>
      <c r="O548" s="1357">
        <f>'BASE METAS)'!O550</f>
        <v>0</v>
      </c>
      <c r="P548" s="7120" t="str">
        <f>'BASE METAS)'!P550</f>
        <v>ESTRUCTURA PROGRAMÁTICA</v>
      </c>
      <c r="Q548" s="7121"/>
      <c r="R548" s="7121"/>
      <c r="S548" s="7121"/>
      <c r="T548" s="7121"/>
      <c r="U548" s="924">
        <f>'BASE METAS)'!U550</f>
        <v>0</v>
      </c>
      <c r="V548" s="1358">
        <f>'BASE METAS)'!V550</f>
        <v>0</v>
      </c>
      <c r="W548" s="7139" t="str">
        <f>'BASE METAS)'!W550</f>
        <v>PRESPUESTO</v>
      </c>
      <c r="X548" s="7216" t="str">
        <f>'BASE METAS)'!X550</f>
        <v>ÁREAS EJECUTORAS</v>
      </c>
      <c r="Y548" s="1">
        <f>'BASE METAS)'!Y550</f>
        <v>0</v>
      </c>
      <c r="Z548" s="1">
        <f>'BASE METAS)'!Z550</f>
        <v>0</v>
      </c>
      <c r="AA548" s="1">
        <f>'BASE METAS)'!AA550</f>
        <v>0</v>
      </c>
      <c r="AB548" s="1">
        <f>'BASE METAS)'!AB550</f>
        <v>0</v>
      </c>
      <c r="AC548" s="1">
        <f>'BASE METAS)'!AC550</f>
        <v>0</v>
      </c>
      <c r="AD548" s="1">
        <f>'BASE METAS)'!AD550</f>
        <v>0</v>
      </c>
      <c r="AE548" s="1">
        <f>'BASE METAS)'!AE550</f>
        <v>0</v>
      </c>
      <c r="AF548" s="1">
        <f>'BASE METAS)'!AF550</f>
        <v>0</v>
      </c>
      <c r="AG548" s="1">
        <f>'BASE METAS)'!AG550</f>
        <v>0</v>
      </c>
      <c r="AH548" s="1">
        <f>'BASE METAS)'!AH550</f>
        <v>0</v>
      </c>
      <c r="AI548" s="1">
        <f>'BASE METAS)'!AI550</f>
        <v>0</v>
      </c>
      <c r="AJ548" s="1">
        <f>'BASE METAS)'!AJ550</f>
        <v>0</v>
      </c>
      <c r="AK548" s="1">
        <f>'BASE METAS)'!AK550</f>
        <v>0</v>
      </c>
      <c r="AL548" s="952">
        <f>'BASE METAS)'!AL550</f>
        <v>0</v>
      </c>
      <c r="AM548" s="948">
        <f>'BASE METAS)'!AM550</f>
        <v>0</v>
      </c>
      <c r="AN548" s="948">
        <f>'BASE METAS)'!AN550</f>
        <v>0</v>
      </c>
      <c r="AO548" s="1352">
        <f>'BASE METAS)'!AU550</f>
        <v>0</v>
      </c>
      <c r="AP548" s="941">
        <f>'BASE METAS)'!AO550</f>
        <v>0</v>
      </c>
      <c r="AQ548" s="941">
        <f>'BASE METAS)'!AP550</f>
        <v>0</v>
      </c>
      <c r="AR548" s="948">
        <f>'BASE METAS)'!AQ550</f>
        <v>0</v>
      </c>
      <c r="AS548" s="942">
        <f>'BASE METAS)'!AR550</f>
        <v>0</v>
      </c>
      <c r="AT548" s="942">
        <f>'BASE METAS)'!AS550</f>
        <v>0</v>
      </c>
      <c r="AU548" s="1494">
        <f>'BASE METAS)'!BO550</f>
        <v>0</v>
      </c>
      <c r="AV548" s="1">
        <f>'BASE METAS)'!BQ550</f>
        <v>0</v>
      </c>
      <c r="AW548" s="1">
        <f>'BASE METAS)'!BR550</f>
        <v>0</v>
      </c>
      <c r="AX548" s="945">
        <f>'BASE METAS)'!BS550</f>
        <v>0</v>
      </c>
      <c r="AY548" s="945">
        <f>'BASE METAS)'!BT550</f>
        <v>0</v>
      </c>
      <c r="AZ548" s="945">
        <f>'BASE METAS)'!BU550</f>
        <v>0</v>
      </c>
      <c r="BA548" s="945">
        <f>'BASE METAS)'!BV550</f>
        <v>0</v>
      </c>
      <c r="BB548" s="945">
        <f>'BASE METAS)'!BW550</f>
        <v>0</v>
      </c>
      <c r="BC548" s="945">
        <f>'BASE METAS)'!BX550</f>
        <v>0</v>
      </c>
      <c r="BD548" s="987">
        <f>'BASE METAS)'!BY550</f>
        <v>0</v>
      </c>
      <c r="BE548" s="987">
        <f>'BASE METAS)'!CG550</f>
        <v>0</v>
      </c>
      <c r="BF548" s="955">
        <f>'BASE METAS)'!CJ550</f>
        <v>0</v>
      </c>
      <c r="BG548" s="955">
        <f>'BASE METAS)'!CK550</f>
        <v>0</v>
      </c>
      <c r="BH548" s="1352">
        <f>'BASE METAS)'!CL550</f>
        <v>0</v>
      </c>
      <c r="BI548" s="1">
        <f>'BASE METAS)'!CM550</f>
        <v>0</v>
      </c>
      <c r="BJ548" s="1">
        <f>'BASE METAS)'!CN550</f>
        <v>0</v>
      </c>
      <c r="BK548" s="1">
        <f>'BASE METAS)'!CO550</f>
        <v>0</v>
      </c>
      <c r="BL548" s="1">
        <f>'BASE METAS)'!CP550</f>
        <v>0</v>
      </c>
      <c r="BM548" s="1">
        <f>'BASE METAS)'!CQ550</f>
        <v>0</v>
      </c>
      <c r="BN548" s="1">
        <f>'BASE METAS)'!CR550</f>
        <v>0</v>
      </c>
      <c r="BO548" s="1">
        <f>'BASE METAS)'!CS550</f>
        <v>0</v>
      </c>
      <c r="BP548" s="1">
        <f>'BASE METAS)'!CT550</f>
        <v>0</v>
      </c>
      <c r="BQ548" s="1">
        <f>'BASE METAS)'!CU550</f>
        <v>0</v>
      </c>
      <c r="BR548" s="1">
        <f>'BASE METAS)'!CV550</f>
        <v>0</v>
      </c>
      <c r="BS548" s="1">
        <f>'BASE METAS)'!CW550</f>
        <v>0</v>
      </c>
      <c r="BT548" s="1">
        <f>'BASE METAS)'!CX550</f>
        <v>0</v>
      </c>
      <c r="BU548" s="1">
        <f>'BASE METAS)'!FA550</f>
        <v>0</v>
      </c>
      <c r="BV548" s="1">
        <f>'BASE METAS)'!FB550</f>
        <v>0</v>
      </c>
      <c r="BW548" s="1">
        <f>'BASE METAS)'!FC550</f>
        <v>0</v>
      </c>
      <c r="BX548" s="1">
        <f>'BASE METAS)'!FD550</f>
        <v>0</v>
      </c>
      <c r="BY548" s="1">
        <f>'BASE METAS)'!FE550</f>
        <v>0</v>
      </c>
      <c r="BZ548" s="1">
        <f>'BASE METAS)'!FF550</f>
        <v>0</v>
      </c>
      <c r="CA548" s="1">
        <f>'BASE METAS)'!FG550</f>
        <v>0</v>
      </c>
      <c r="CB548" s="1">
        <f>'BASE METAS)'!FH550</f>
        <v>0</v>
      </c>
      <c r="CC548" s="1">
        <f>'BASE METAS)'!FI550</f>
        <v>0</v>
      </c>
      <c r="CD548" s="1">
        <f>'BASE METAS)'!FJ550</f>
        <v>0</v>
      </c>
      <c r="CE548" s="1">
        <f>'BASE METAS)'!FK550</f>
        <v>0</v>
      </c>
      <c r="CF548" s="1">
        <f>'BASE METAS)'!FL550</f>
        <v>0</v>
      </c>
      <c r="CG548" s="1">
        <f>'BASE METAS)'!FM550</f>
        <v>0</v>
      </c>
    </row>
    <row r="549" spans="1:85" ht="12" customHeight="1" x14ac:dyDescent="0.2">
      <c r="A549" s="1">
        <f>'BASE METAS)'!A551</f>
        <v>0</v>
      </c>
      <c r="B549" s="7146"/>
      <c r="C549" s="7146"/>
      <c r="D549" s="7146"/>
      <c r="E549" s="7146"/>
      <c r="F549" s="7155"/>
      <c r="G549" s="7155"/>
      <c r="H549" s="35" t="str">
        <f>'BASE METAS)'!H551</f>
        <v>FN</v>
      </c>
      <c r="I549" s="35" t="str">
        <f>'BASE METAS)'!I551</f>
        <v>Sf</v>
      </c>
      <c r="J549" s="35" t="str">
        <f>'BASE METAS)'!J551</f>
        <v>PG</v>
      </c>
      <c r="K549" s="35" t="str">
        <f>'BASE METAS)'!K551</f>
        <v>Sp</v>
      </c>
      <c r="L549" s="35" t="str">
        <f>'BASE METAS)'!L551</f>
        <v>PY</v>
      </c>
      <c r="M549" s="35" t="str">
        <f>'BASE METAS)'!M551</f>
        <v>FF</v>
      </c>
      <c r="N549" s="35">
        <f>'BASE METAS)'!N551</f>
        <v>0</v>
      </c>
      <c r="O549" s="35">
        <f>'BASE METAS)'!O551</f>
        <v>0</v>
      </c>
      <c r="P549" s="35" t="str">
        <f>'BASE METAS)'!P551</f>
        <v>FN</v>
      </c>
      <c r="Q549" s="35" t="str">
        <f>'BASE METAS)'!Q551</f>
        <v>Sf</v>
      </c>
      <c r="R549" s="35" t="str">
        <f>'BASE METAS)'!R551</f>
        <v>PG</v>
      </c>
      <c r="S549" s="35" t="str">
        <f>'BASE METAS)'!S551</f>
        <v>Sp</v>
      </c>
      <c r="T549" s="35" t="str">
        <f>'BASE METAS)'!T551</f>
        <v>PY</v>
      </c>
      <c r="U549" s="925">
        <f>'BASE METAS)'!U551</f>
        <v>0</v>
      </c>
      <c r="V549" s="35">
        <f>'BASE METAS)'!V551</f>
        <v>0</v>
      </c>
      <c r="W549" s="7139"/>
      <c r="X549" s="7216"/>
      <c r="Y549" s="1">
        <f>'BASE METAS)'!Y551</f>
        <v>0</v>
      </c>
      <c r="Z549" s="1">
        <f>'BASE METAS)'!Z551</f>
        <v>0</v>
      </c>
      <c r="AA549" s="1">
        <f>'BASE METAS)'!AA551</f>
        <v>0</v>
      </c>
      <c r="AB549" s="1">
        <f>'BASE METAS)'!AB551</f>
        <v>0</v>
      </c>
      <c r="AC549" s="1">
        <f>'BASE METAS)'!AC551</f>
        <v>0</v>
      </c>
      <c r="AD549" s="1">
        <f>'BASE METAS)'!AD551</f>
        <v>0</v>
      </c>
      <c r="AE549" s="1">
        <f>'BASE METAS)'!AE551</f>
        <v>0</v>
      </c>
      <c r="AF549" s="1">
        <f>'BASE METAS)'!AF551</f>
        <v>0</v>
      </c>
      <c r="AG549" s="1">
        <f>'BASE METAS)'!AG551</f>
        <v>0</v>
      </c>
      <c r="AH549" s="1">
        <f>'BASE METAS)'!AH551</f>
        <v>0</v>
      </c>
      <c r="AI549" s="1">
        <f>'BASE METAS)'!AI551</f>
        <v>0</v>
      </c>
      <c r="AJ549" s="1">
        <f>'BASE METAS)'!AJ551</f>
        <v>0</v>
      </c>
      <c r="AK549" s="1">
        <f>'BASE METAS)'!AK551</f>
        <v>0</v>
      </c>
      <c r="AL549" s="934">
        <f>'BASE METAS)'!AL551</f>
        <v>0</v>
      </c>
      <c r="AM549" s="1">
        <f>'BASE METAS)'!AM551</f>
        <v>0</v>
      </c>
      <c r="AN549" s="1">
        <f>'BASE METAS)'!AN551</f>
        <v>0</v>
      </c>
      <c r="AO549" s="1">
        <f>'BASE METAS)'!AU551</f>
        <v>0</v>
      </c>
      <c r="AP549" s="1">
        <f>'BASE METAS)'!AO551</f>
        <v>0</v>
      </c>
      <c r="AQ549" s="1">
        <f>'BASE METAS)'!AP551</f>
        <v>0</v>
      </c>
      <c r="AR549" s="1">
        <f>'BASE METAS)'!AQ551</f>
        <v>0</v>
      </c>
      <c r="AS549" s="1">
        <f>'BASE METAS)'!AR551</f>
        <v>0</v>
      </c>
      <c r="AT549" s="1">
        <f>'BASE METAS)'!AS551</f>
        <v>0</v>
      </c>
      <c r="AU549" s="1479">
        <f>'BASE METAS)'!BO551</f>
        <v>0</v>
      </c>
      <c r="AV549" s="1">
        <f>'BASE METAS)'!BQ551</f>
        <v>0</v>
      </c>
      <c r="AW549" s="997">
        <f>'BASE METAS)'!BR551</f>
        <v>0</v>
      </c>
      <c r="AX549" s="1352">
        <f>'BASE METAS)'!BS551</f>
        <v>0</v>
      </c>
      <c r="AY549" s="948">
        <f>'BASE METAS)'!BT551</f>
        <v>0</v>
      </c>
      <c r="AZ549" s="945">
        <f>'BASE METAS)'!BU551</f>
        <v>0</v>
      </c>
      <c r="BA549" s="1352">
        <f>'BASE METAS)'!BV551</f>
        <v>0</v>
      </c>
      <c r="BB549" s="950">
        <f>'BASE METAS)'!BW551</f>
        <v>0</v>
      </c>
      <c r="BC549" s="942">
        <f>'BASE METAS)'!BX551</f>
        <v>0</v>
      </c>
      <c r="BD549" s="942">
        <f>'BASE METAS)'!BY551</f>
        <v>0</v>
      </c>
      <c r="BE549" s="942">
        <f>'BASE METAS)'!CG551</f>
        <v>0</v>
      </c>
      <c r="BF549" s="1352">
        <f>'BASE METAS)'!CJ551</f>
        <v>0</v>
      </c>
      <c r="BG549" s="942">
        <f>'BASE METAS)'!CK551</f>
        <v>0</v>
      </c>
      <c r="BH549" s="1352">
        <f>'BASE METAS)'!CL551</f>
        <v>0</v>
      </c>
      <c r="BI549" s="1">
        <f>'BASE METAS)'!CM551</f>
        <v>0</v>
      </c>
      <c r="BJ549" s="1">
        <f>'BASE METAS)'!CN551</f>
        <v>0</v>
      </c>
      <c r="BK549" s="1">
        <f>'BASE METAS)'!CO551</f>
        <v>0</v>
      </c>
      <c r="BL549" s="1">
        <f>'BASE METAS)'!CP551</f>
        <v>0</v>
      </c>
      <c r="BM549" s="1">
        <f>'BASE METAS)'!CQ551</f>
        <v>0</v>
      </c>
      <c r="BN549" s="1">
        <f>'BASE METAS)'!CR551</f>
        <v>0</v>
      </c>
      <c r="BO549" s="1">
        <f>'BASE METAS)'!CS551</f>
        <v>0</v>
      </c>
      <c r="BP549" s="1">
        <f>'BASE METAS)'!CT551</f>
        <v>0</v>
      </c>
      <c r="BQ549" s="1">
        <f>'BASE METAS)'!CU551</f>
        <v>0</v>
      </c>
      <c r="BR549" s="1">
        <f>'BASE METAS)'!CV551</f>
        <v>0</v>
      </c>
      <c r="BS549" s="1">
        <f>'BASE METAS)'!CW551</f>
        <v>0</v>
      </c>
      <c r="BT549" s="1">
        <f>'BASE METAS)'!CX551</f>
        <v>0</v>
      </c>
      <c r="BU549" s="1">
        <f>'BASE METAS)'!FA551</f>
        <v>0</v>
      </c>
      <c r="BV549" s="1">
        <f>'BASE METAS)'!FB551</f>
        <v>0</v>
      </c>
      <c r="BW549" s="1">
        <f>'BASE METAS)'!FC551</f>
        <v>0</v>
      </c>
      <c r="BX549" s="1">
        <f>'BASE METAS)'!FD551</f>
        <v>0</v>
      </c>
      <c r="BY549" s="1">
        <f>'BASE METAS)'!FE551</f>
        <v>0</v>
      </c>
      <c r="BZ549" s="1">
        <f>'BASE METAS)'!FF551</f>
        <v>0</v>
      </c>
      <c r="CA549" s="1">
        <f>'BASE METAS)'!FG551</f>
        <v>0</v>
      </c>
      <c r="CB549" s="1">
        <f>'BASE METAS)'!FH551</f>
        <v>0</v>
      </c>
      <c r="CC549" s="1">
        <f>'BASE METAS)'!FI551</f>
        <v>0</v>
      </c>
      <c r="CD549" s="1">
        <f>'BASE METAS)'!FJ551</f>
        <v>0</v>
      </c>
      <c r="CE549" s="1">
        <f>'BASE METAS)'!FK551</f>
        <v>0</v>
      </c>
      <c r="CF549" s="1">
        <f>'BASE METAS)'!FL551</f>
        <v>0</v>
      </c>
      <c r="CG549" s="1">
        <f>'BASE METAS)'!FM551</f>
        <v>0</v>
      </c>
    </row>
    <row r="550" spans="1:85" ht="45" x14ac:dyDescent="0.2">
      <c r="A550" s="1">
        <f>'BASE METAS)'!A552</f>
        <v>82</v>
      </c>
      <c r="B550" s="7098" t="str">
        <f>'BASE METAS)'!B552</f>
        <v>COMISARÍA GENERAL DE SEGURIDAD CIUDADANA</v>
      </c>
      <c r="C550" s="1343">
        <f>'BASE METAS)'!C552</f>
        <v>2000</v>
      </c>
      <c r="D550" s="1343">
        <f>'BASE METAS)'!D552</f>
        <v>1</v>
      </c>
      <c r="E550" s="7" t="str">
        <f>'BASE METAS)'!E552</f>
        <v>VIGILANCIA PARA LA SEGURIDAD Y PREVENCIÓN DEL DELITO</v>
      </c>
      <c r="F550" s="1346" t="str">
        <f>'BASE METAS)'!F552</f>
        <v>Q00</v>
      </c>
      <c r="G550" s="1346" t="str">
        <f>'BASE METAS)'!G552</f>
        <v>104</v>
      </c>
      <c r="H550" s="1346" t="str">
        <f>'BASE METAS)'!H552</f>
        <v>04</v>
      </c>
      <c r="I550" s="1346" t="str">
        <f>'BASE METAS)'!I552</f>
        <v>01</v>
      </c>
      <c r="J550" s="1346" t="str">
        <f>'BASE METAS)'!J552</f>
        <v>01</v>
      </c>
      <c r="K550" s="1346" t="str">
        <f>'BASE METAS)'!K552</f>
        <v>01</v>
      </c>
      <c r="L550" s="1346" t="str">
        <f>'BASE METAS)'!L552</f>
        <v>01</v>
      </c>
      <c r="M550" s="1346" t="str">
        <f>'BASE METAS)'!M552</f>
        <v>101</v>
      </c>
      <c r="N550" s="1359" t="str">
        <f>'BASE METAS)'!N552</f>
        <v>Seguridad Pública y Tránsito</v>
      </c>
      <c r="O550" s="1346" t="str">
        <f>'BASE METAS)'!O552</f>
        <v>Seguridad Pública</v>
      </c>
      <c r="P550" s="1359" t="str">
        <f>'BASE METAS)'!P552</f>
        <v>Seguridad pública y protección civil</v>
      </c>
      <c r="Q550" s="1359" t="str">
        <f>'BASE METAS)'!Q552</f>
        <v>Preservación del orden público y protección ciudadana</v>
      </c>
      <c r="R550" s="1359" t="str">
        <f>'BASE METAS)'!R552</f>
        <v>Seguridad pública</v>
      </c>
      <c r="S550" s="1359" t="str">
        <f>'BASE METAS)'!S552</f>
        <v>Prevención de la delincuencia y mantenimiento del orden público</v>
      </c>
      <c r="T550" s="1359" t="str">
        <f>'BASE METAS)'!T552</f>
        <v>Vigilancia para la seguridad y prevención del delito</v>
      </c>
      <c r="U550" s="1360" t="str">
        <f>'BASE METAS)'!U552</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50" s="1359" t="str">
        <f>'BASE METAS)'!V552</f>
        <v xml:space="preserve">Tlalnepantla Protegida </v>
      </c>
      <c r="W550" s="8">
        <f>'BASE METAS)'!W552</f>
        <v>30099969</v>
      </c>
      <c r="X550" s="1374" t="str">
        <f>'BASE METAS)'!X552</f>
        <v>COMISARÍA GENERAL DE SEGURIDAD CIUDADANA</v>
      </c>
      <c r="Y550" s="498">
        <f>'BASE METAS)'!Y552</f>
        <v>1</v>
      </c>
      <c r="Z550" s="520" t="str">
        <f>'BASE METAS)'!Z552</f>
        <v xml:space="preserve">ADQUIRIR E INSTALAR SISTEMAS DE VIDEO DE VIGILANCIA EN CALLES DE LAS DIFERENTES COMUNIDADES. </v>
      </c>
      <c r="AA550" s="521" t="str">
        <f>'BASE METAS)'!AA552</f>
        <v>SISTEMA DE VIDEO DE VIGILANCIA</v>
      </c>
      <c r="AB550" s="522">
        <f>'BASE METAS)'!AB552</f>
        <v>30</v>
      </c>
      <c r="AC550" s="522">
        <f>'BASE METAS)'!AC552</f>
        <v>0</v>
      </c>
      <c r="AD550" s="523">
        <f>'BASE METAS)'!AD552</f>
        <v>0</v>
      </c>
      <c r="AE550" s="522">
        <f>'BASE METAS)'!AE552</f>
        <v>30</v>
      </c>
      <c r="AF550" s="523">
        <f>'BASE METAS)'!AF552</f>
        <v>1</v>
      </c>
      <c r="AG550" s="522">
        <f>'BASE METAS)'!AG552</f>
        <v>0</v>
      </c>
      <c r="AH550" s="523">
        <f>'BASE METAS)'!AH552</f>
        <v>0</v>
      </c>
      <c r="AI550" s="522">
        <f>'BASE METAS)'!AI552</f>
        <v>0</v>
      </c>
      <c r="AJ550" s="524">
        <f>'BASE METAS)'!AJ552</f>
        <v>0</v>
      </c>
      <c r="AK550" s="211">
        <f>'BASE METAS)'!AK552</f>
        <v>1</v>
      </c>
      <c r="AL550" s="968">
        <f>'BASE METAS)'!AL552</f>
        <v>1</v>
      </c>
      <c r="AM550" s="969" t="str">
        <f>'BASE METAS)'!AM552</f>
        <v>SISTEMAS DE VIDEO DE VIGILANCIA .</v>
      </c>
      <c r="AN550" s="970" t="str">
        <f>'BASE METAS)'!AN552</f>
        <v>MIDE LOS SITEMAS DE VIDEO DE VIGILANCIA FUNCIONANDO.</v>
      </c>
      <c r="AO550" s="1344" t="str">
        <f>'BASE METAS)'!AU552</f>
        <v>GESTIÓN</v>
      </c>
      <c r="AP550" s="969" t="str">
        <f>'BASE METAS)'!AO552</f>
        <v>NO. DE SISTEMAS FUNCIONANDO</v>
      </c>
      <c r="AQ550" s="970" t="str">
        <f>'BASE METAS)'!AP552</f>
        <v>NO. DE SISTEMAS PROGRAMADOS</v>
      </c>
      <c r="AR550" s="1344">
        <f>'BASE METAS)'!AQ552</f>
        <v>100</v>
      </c>
      <c r="AS550" s="969" t="str">
        <f>'BASE METAS)'!AR552</f>
        <v>SISTEMA DE VIDEO DE VIGILANCIA</v>
      </c>
      <c r="AT550" s="1265" t="str">
        <f>'BASE METAS)'!AS552</f>
        <v>EFICACIA</v>
      </c>
      <c r="AU550" s="1482">
        <f>'BASE METAS)'!BO552</f>
        <v>0</v>
      </c>
      <c r="AV550" s="1">
        <f>'BASE METAS)'!BQ552</f>
        <v>30</v>
      </c>
      <c r="AW550" s="997">
        <f>'BASE METAS)'!BR552</f>
        <v>0</v>
      </c>
      <c r="AX550" s="948">
        <f>'BASE METAS)'!BS552</f>
        <v>30</v>
      </c>
      <c r="AY550" s="948">
        <f>'BASE METAS)'!BT552</f>
        <v>30</v>
      </c>
      <c r="AZ550" s="945">
        <f>'BASE METAS)'!BU552</f>
        <v>0</v>
      </c>
      <c r="BA550" s="1352">
        <f>'BASE METAS)'!BV552</f>
        <v>1</v>
      </c>
      <c r="BB550" s="950">
        <f>'BASE METAS)'!BW552</f>
        <v>30</v>
      </c>
      <c r="BC550" s="942">
        <f>'BASE METAS)'!BX552</f>
        <v>0</v>
      </c>
      <c r="BD550" s="942">
        <f>'BASE METAS)'!BY552</f>
        <v>1</v>
      </c>
      <c r="BE550" s="942">
        <f>'BASE METAS)'!CG552</f>
        <v>0</v>
      </c>
      <c r="BF550" s="942">
        <f>'BASE METAS)'!CJ552</f>
        <v>0</v>
      </c>
      <c r="BG550" s="942">
        <f>'BASE METAS)'!CK552</f>
        <v>0</v>
      </c>
      <c r="BH550" s="1352">
        <f>'BASE METAS)'!CL552</f>
        <v>0</v>
      </c>
      <c r="BI550" s="1">
        <f>'BASE METAS)'!CM552</f>
        <v>0</v>
      </c>
      <c r="BJ550" s="1">
        <f>'BASE METAS)'!CN552</f>
        <v>0</v>
      </c>
      <c r="BK550" s="1">
        <f>'BASE METAS)'!CO552</f>
        <v>0</v>
      </c>
      <c r="BL550" s="1">
        <f>'BASE METAS)'!CP552</f>
        <v>0</v>
      </c>
      <c r="BM550" s="1">
        <f>'BASE METAS)'!CQ552</f>
        <v>0</v>
      </c>
      <c r="BN550" s="1">
        <f>'BASE METAS)'!CR552</f>
        <v>0</v>
      </c>
      <c r="BO550" s="1">
        <f>'BASE METAS)'!CS552</f>
        <v>0</v>
      </c>
      <c r="BP550" s="1">
        <f>'BASE METAS)'!CT552</f>
        <v>0</v>
      </c>
      <c r="BQ550" s="1">
        <f>'BASE METAS)'!CU552</f>
        <v>0</v>
      </c>
      <c r="BR550" s="1">
        <f>'BASE METAS)'!CV552</f>
        <v>0</v>
      </c>
      <c r="BS550" s="1">
        <f>'BASE METAS)'!CW552</f>
        <v>0</v>
      </c>
      <c r="BT550" s="1">
        <f>'BASE METAS)'!CX552</f>
        <v>0</v>
      </c>
      <c r="BU550" s="1">
        <f>'BASE METAS)'!FA552</f>
        <v>30</v>
      </c>
      <c r="BV550" s="1">
        <f>'BASE METAS)'!FB552</f>
        <v>0</v>
      </c>
      <c r="BW550" s="1">
        <f>'BASE METAS)'!FC552</f>
        <v>0</v>
      </c>
      <c r="BX550" s="1">
        <f>'BASE METAS)'!FD552</f>
        <v>0</v>
      </c>
      <c r="BY550" s="1">
        <f>'BASE METAS)'!FE552</f>
        <v>0</v>
      </c>
      <c r="BZ550" s="1">
        <f>'BASE METAS)'!FF552</f>
        <v>0</v>
      </c>
      <c r="CA550" s="1">
        <f>'BASE METAS)'!FG552</f>
        <v>0</v>
      </c>
      <c r="CB550" s="1">
        <f>'BASE METAS)'!FH552</f>
        <v>30</v>
      </c>
      <c r="CC550" s="1">
        <f>'BASE METAS)'!FI552</f>
        <v>0</v>
      </c>
      <c r="CD550" s="1">
        <f>'BASE METAS)'!FJ552</f>
        <v>30</v>
      </c>
      <c r="CE550" s="1">
        <f>'BASE METAS)'!FK552</f>
        <v>0</v>
      </c>
      <c r="CF550" s="1">
        <f>'BASE METAS)'!FL552</f>
        <v>0</v>
      </c>
      <c r="CG550" s="1">
        <f>'BASE METAS)'!FM552</f>
        <v>0</v>
      </c>
    </row>
    <row r="551" spans="1:85" ht="38.25" x14ac:dyDescent="0.2">
      <c r="A551" s="1">
        <f>'BASE METAS)'!A553</f>
        <v>0</v>
      </c>
      <c r="B551" s="7099"/>
      <c r="C551" s="1343">
        <f>'BASE METAS)'!C553</f>
        <v>0</v>
      </c>
      <c r="D551" s="1343">
        <f>'BASE METAS)'!D553</f>
        <v>0</v>
      </c>
      <c r="E551" s="7">
        <f>'BASE METAS)'!E553</f>
        <v>0</v>
      </c>
      <c r="F551" s="1346">
        <f>'BASE METAS)'!F553</f>
        <v>0</v>
      </c>
      <c r="G551" s="1346">
        <f>'BASE METAS)'!G553</f>
        <v>0</v>
      </c>
      <c r="H551" s="1346">
        <f>'BASE METAS)'!H553</f>
        <v>0</v>
      </c>
      <c r="I551" s="1346">
        <f>'BASE METAS)'!I553</f>
        <v>0</v>
      </c>
      <c r="J551" s="1346">
        <f>'BASE METAS)'!J553</f>
        <v>0</v>
      </c>
      <c r="K551" s="1346">
        <f>'BASE METAS)'!K553</f>
        <v>0</v>
      </c>
      <c r="L551" s="1346">
        <f>'BASE METAS)'!L553</f>
        <v>0</v>
      </c>
      <c r="M551" s="1346">
        <f>'BASE METAS)'!M553</f>
        <v>0</v>
      </c>
      <c r="N551" s="1359">
        <f>'BASE METAS)'!N553</f>
        <v>0</v>
      </c>
      <c r="O551" s="1346">
        <f>'BASE METAS)'!O553</f>
        <v>0</v>
      </c>
      <c r="P551" s="1359">
        <f>'BASE METAS)'!P553</f>
        <v>0</v>
      </c>
      <c r="Q551" s="1359">
        <f>'BASE METAS)'!Q553</f>
        <v>0</v>
      </c>
      <c r="R551" s="1359">
        <f>'BASE METAS)'!R553</f>
        <v>0</v>
      </c>
      <c r="S551" s="1359">
        <f>'BASE METAS)'!S553</f>
        <v>0</v>
      </c>
      <c r="T551" s="1359">
        <f>'BASE METAS)'!T553</f>
        <v>0</v>
      </c>
      <c r="U551" s="1360">
        <f>'BASE METAS)'!U553</f>
        <v>0</v>
      </c>
      <c r="V551" s="1359">
        <f>'BASE METAS)'!V553</f>
        <v>0</v>
      </c>
      <c r="W551" s="8">
        <f>'BASE METAS)'!W553</f>
        <v>53768358</v>
      </c>
      <c r="X551" s="1374">
        <f>'BASE METAS)'!X553</f>
        <v>0</v>
      </c>
      <c r="Y551" s="503">
        <f>'BASE METAS)'!Y553</f>
        <v>2</v>
      </c>
      <c r="Z551" s="510" t="str">
        <f>'BASE METAS)'!Z553</f>
        <v>REACTIVAR MODULOS DE POLICIA  CON EQUIPAMIENTO EN CALLE CULTURA ROMANA, DEL PUEBLO SAN PABLO XALPA Y LA U.H. ROSARIO II.</v>
      </c>
      <c r="AA551" s="484" t="str">
        <f>'BASE METAS)'!AA553</f>
        <v>MÓDULO</v>
      </c>
      <c r="AB551" s="511">
        <f>'BASE METAS)'!AB553</f>
        <v>2</v>
      </c>
      <c r="AC551" s="511">
        <f>'BASE METAS)'!AC553</f>
        <v>0</v>
      </c>
      <c r="AD551" s="512">
        <f>'BASE METAS)'!AD553</f>
        <v>0</v>
      </c>
      <c r="AE551" s="511">
        <f>'BASE METAS)'!AE553</f>
        <v>0</v>
      </c>
      <c r="AF551" s="512">
        <f>'BASE METAS)'!AF553</f>
        <v>0</v>
      </c>
      <c r="AG551" s="511">
        <f>'BASE METAS)'!AG553</f>
        <v>0</v>
      </c>
      <c r="AH551" s="512">
        <f>'BASE METAS)'!AH553</f>
        <v>0</v>
      </c>
      <c r="AI551" s="511">
        <f>'BASE METAS)'!AI553</f>
        <v>2</v>
      </c>
      <c r="AJ551" s="513">
        <f>'BASE METAS)'!AJ553</f>
        <v>1</v>
      </c>
      <c r="AK551" s="211">
        <f>'BASE METAS)'!AK553</f>
        <v>1</v>
      </c>
      <c r="AL551" s="968">
        <f>'BASE METAS)'!AL553</f>
        <v>2</v>
      </c>
      <c r="AM551" s="969" t="str">
        <f>'BASE METAS)'!AM553</f>
        <v>MODULOS DE POLICIA REACTIVADOS.</v>
      </c>
      <c r="AN551" s="969" t="str">
        <f>'BASE METAS)'!AN553</f>
        <v>MIDE LOS MODULOS DE POLICIA  REACTIVADOS CON EQUIPAMIENTO.</v>
      </c>
      <c r="AO551" s="1344" t="str">
        <f>'BASE METAS)'!AU553</f>
        <v>GESTIÓN</v>
      </c>
      <c r="AP551" s="969" t="str">
        <f>'BASE METAS)'!AO553</f>
        <v>NO. DE MÓDULOS REACTIVADOS</v>
      </c>
      <c r="AQ551" s="969" t="str">
        <f>'BASE METAS)'!AP553</f>
        <v>NO. DE MÓDULOS PROGRAMADOS A REACTIVACIÓN</v>
      </c>
      <c r="AR551" s="1344">
        <f>'BASE METAS)'!AQ553</f>
        <v>100</v>
      </c>
      <c r="AS551" s="969" t="str">
        <f>'BASE METAS)'!AR553</f>
        <v>MÓDULO</v>
      </c>
      <c r="AT551" s="969" t="str">
        <f>'BASE METAS)'!AS553</f>
        <v>EFICIENCIA</v>
      </c>
      <c r="AU551" s="1482">
        <f>'BASE METAS)'!BO553</f>
        <v>0</v>
      </c>
      <c r="AV551" s="1">
        <f>'BASE METAS)'!BQ553</f>
        <v>2</v>
      </c>
      <c r="AW551" s="1028">
        <f>'BASE METAS)'!BR553</f>
        <v>0</v>
      </c>
      <c r="AX551" s="945">
        <f>'BASE METAS)'!BS553</f>
        <v>0</v>
      </c>
      <c r="AY551" s="945">
        <f>'BASE METAS)'!BT553</f>
        <v>0</v>
      </c>
      <c r="AZ551" s="945">
        <f>'BASE METAS)'!BU553</f>
        <v>0</v>
      </c>
      <c r="BA551" s="945" t="e">
        <f>'BASE METAS)'!BV553</f>
        <v>#DIV/0!</v>
      </c>
      <c r="BB551" s="945">
        <f>'BASE METAS)'!BW553</f>
        <v>0</v>
      </c>
      <c r="BC551" s="945">
        <f>'BASE METAS)'!BX553</f>
        <v>2</v>
      </c>
      <c r="BD551" s="987">
        <f>'BASE METAS)'!BY553</f>
        <v>0</v>
      </c>
      <c r="BE551" s="987">
        <f>'BASE METAS)'!CG553</f>
        <v>0</v>
      </c>
      <c r="BF551" s="955">
        <f>'BASE METAS)'!CJ553</f>
        <v>0</v>
      </c>
      <c r="BG551" s="955">
        <f>'BASE METAS)'!CK553</f>
        <v>0</v>
      </c>
      <c r="BH551" s="1352">
        <f>'BASE METAS)'!CL553</f>
        <v>0</v>
      </c>
      <c r="BI551" s="1">
        <f>'BASE METAS)'!CM553</f>
        <v>0</v>
      </c>
      <c r="BJ551" s="1">
        <f>'BASE METAS)'!CN553</f>
        <v>0</v>
      </c>
      <c r="BK551" s="1">
        <f>'BASE METAS)'!CO553</f>
        <v>0</v>
      </c>
      <c r="BL551" s="1">
        <f>'BASE METAS)'!CP553</f>
        <v>0</v>
      </c>
      <c r="BM551" s="1">
        <f>'BASE METAS)'!CQ553</f>
        <v>0</v>
      </c>
      <c r="BN551" s="1">
        <f>'BASE METAS)'!CR553</f>
        <v>0</v>
      </c>
      <c r="BO551" s="1">
        <f>'BASE METAS)'!CS553</f>
        <v>0</v>
      </c>
      <c r="BP551" s="1">
        <f>'BASE METAS)'!CT553</f>
        <v>0</v>
      </c>
      <c r="BQ551" s="1">
        <f>'BASE METAS)'!CU553</f>
        <v>0</v>
      </c>
      <c r="BR551" s="1">
        <f>'BASE METAS)'!CV553</f>
        <v>0</v>
      </c>
      <c r="BS551" s="1">
        <f>'BASE METAS)'!CW553</f>
        <v>0</v>
      </c>
      <c r="BT551" s="1">
        <f>'BASE METAS)'!CX553</f>
        <v>0</v>
      </c>
      <c r="BU551" s="1">
        <f>'BASE METAS)'!FA553</f>
        <v>2</v>
      </c>
      <c r="BV551" s="1">
        <f>'BASE METAS)'!FB553</f>
        <v>0</v>
      </c>
      <c r="BW551" s="1">
        <f>'BASE METAS)'!FC553</f>
        <v>0</v>
      </c>
      <c r="BX551" s="1">
        <f>'BASE METAS)'!FD553</f>
        <v>0</v>
      </c>
      <c r="BY551" s="1">
        <f>'BASE METAS)'!FE553</f>
        <v>0</v>
      </c>
      <c r="BZ551" s="1">
        <f>'BASE METAS)'!FF553</f>
        <v>0</v>
      </c>
      <c r="CA551" s="1">
        <f>'BASE METAS)'!FG553</f>
        <v>0</v>
      </c>
      <c r="CB551" s="1">
        <f>'BASE METAS)'!FH553</f>
        <v>2</v>
      </c>
      <c r="CC551" s="1">
        <f>'BASE METAS)'!FI553</f>
        <v>0</v>
      </c>
      <c r="CD551" s="1">
        <f>'BASE METAS)'!FJ553</f>
        <v>2</v>
      </c>
      <c r="CE551" s="1">
        <f>'BASE METAS)'!FK553</f>
        <v>0</v>
      </c>
      <c r="CF551" s="1">
        <f>'BASE METAS)'!FL553</f>
        <v>0</v>
      </c>
      <c r="CG551" s="1">
        <f>'BASE METAS)'!FM553</f>
        <v>0</v>
      </c>
    </row>
    <row r="552" spans="1:85" ht="64.5" customHeight="1" x14ac:dyDescent="0.2">
      <c r="A552" s="1">
        <f>'BASE METAS)'!A554</f>
        <v>0</v>
      </c>
      <c r="B552" s="7099"/>
      <c r="C552" s="1343">
        <f>'BASE METAS)'!C554</f>
        <v>0</v>
      </c>
      <c r="D552" s="1343">
        <f>'BASE METAS)'!D554</f>
        <v>0</v>
      </c>
      <c r="E552" s="7">
        <f>'BASE METAS)'!E554</f>
        <v>0</v>
      </c>
      <c r="F552" s="1346">
        <f>'BASE METAS)'!F554</f>
        <v>0</v>
      </c>
      <c r="G552" s="1346">
        <f>'BASE METAS)'!G554</f>
        <v>0</v>
      </c>
      <c r="H552" s="1346">
        <f>'BASE METAS)'!H554</f>
        <v>0</v>
      </c>
      <c r="I552" s="1346">
        <f>'BASE METAS)'!I554</f>
        <v>0</v>
      </c>
      <c r="J552" s="1346">
        <f>'BASE METAS)'!J554</f>
        <v>0</v>
      </c>
      <c r="K552" s="1346">
        <f>'BASE METAS)'!K554</f>
        <v>0</v>
      </c>
      <c r="L552" s="1346">
        <f>'BASE METAS)'!L554</f>
        <v>0</v>
      </c>
      <c r="M552" s="1346">
        <f>'BASE METAS)'!M554</f>
        <v>0</v>
      </c>
      <c r="N552" s="1359">
        <f>'BASE METAS)'!N554</f>
        <v>0</v>
      </c>
      <c r="O552" s="1346">
        <f>'BASE METAS)'!O554</f>
        <v>0</v>
      </c>
      <c r="P552" s="1359">
        <f>'BASE METAS)'!P554</f>
        <v>0</v>
      </c>
      <c r="Q552" s="1359">
        <f>'BASE METAS)'!Q554</f>
        <v>0</v>
      </c>
      <c r="R552" s="1359">
        <f>'BASE METAS)'!R554</f>
        <v>0</v>
      </c>
      <c r="S552" s="1359">
        <f>'BASE METAS)'!S554</f>
        <v>0</v>
      </c>
      <c r="T552" s="1359">
        <f>'BASE METAS)'!T554</f>
        <v>0</v>
      </c>
      <c r="U552" s="1360">
        <f>'BASE METAS)'!U554</f>
        <v>0</v>
      </c>
      <c r="V552" s="1359">
        <f>'BASE METAS)'!V554</f>
        <v>0</v>
      </c>
      <c r="W552" s="8">
        <f>'BASE METAS)'!W554</f>
        <v>53768358</v>
      </c>
      <c r="X552" s="1374">
        <f>'BASE METAS)'!X554</f>
        <v>0</v>
      </c>
      <c r="Y552" s="503">
        <f>'BASE METAS)'!Y554</f>
        <v>3</v>
      </c>
      <c r="Z552" s="510" t="str">
        <f>'BASE METAS)'!Z554</f>
        <v>PREMIAR A ELEMENTOS DE SEGURIDAD PÚBLICA DESTACADOS EN SUS ACTIVIDADES.</v>
      </c>
      <c r="AA552" s="484" t="str">
        <f>'BASE METAS)'!AA554</f>
        <v>ELEMENTO</v>
      </c>
      <c r="AB552" s="511">
        <f>'BASE METAS)'!AB554</f>
        <v>500</v>
      </c>
      <c r="AC552" s="511">
        <f>'BASE METAS)'!AC554</f>
        <v>0</v>
      </c>
      <c r="AD552" s="512">
        <f>'BASE METAS)'!AD554</f>
        <v>0</v>
      </c>
      <c r="AE552" s="511">
        <f>'BASE METAS)'!AE554</f>
        <v>0</v>
      </c>
      <c r="AF552" s="512">
        <f>'BASE METAS)'!AF554</f>
        <v>0</v>
      </c>
      <c r="AG552" s="511">
        <f>'BASE METAS)'!AG554</f>
        <v>0</v>
      </c>
      <c r="AH552" s="512">
        <f>'BASE METAS)'!AH554</f>
        <v>0</v>
      </c>
      <c r="AI552" s="511">
        <f>'BASE METAS)'!AI554</f>
        <v>500</v>
      </c>
      <c r="AJ552" s="513">
        <f>'BASE METAS)'!AJ554</f>
        <v>1</v>
      </c>
      <c r="AK552" s="211">
        <f>'BASE METAS)'!AK554</f>
        <v>1</v>
      </c>
      <c r="AL552" s="971">
        <f>'BASE METAS)'!AL554</f>
        <v>3</v>
      </c>
      <c r="AM552" s="971" t="str">
        <f>'BASE METAS)'!AM554</f>
        <v>ELEMENTOS DE SEGURIDAD PÚBLICA PREMIADOS POR DESTACAR EN SUS ACTIVIDADES.</v>
      </c>
      <c r="AN552" s="971" t="str">
        <f>'BASE METAS)'!AN554</f>
        <v>MIDE A LOS ELEMENTOS DE SEGURIDAD PÚBLICA DESTACADOS.</v>
      </c>
      <c r="AO552" s="1344" t="str">
        <f>'BASE METAS)'!AU554</f>
        <v>GESTIÓN</v>
      </c>
      <c r="AP552" s="971" t="str">
        <f>'BASE METAS)'!AO554</f>
        <v>NO. DE ELEMENTOS DE SEGURIDAD PÚBLICA PREMIADOS</v>
      </c>
      <c r="AQ552" s="971" t="str">
        <f>'BASE METAS)'!AP554</f>
        <v>NO. DE ELEMENTOS DE SEGURIDAD PÚBLICA PROGRAMADOS A PREMIAR</v>
      </c>
      <c r="AR552" s="1344">
        <f>'BASE METAS)'!AQ554</f>
        <v>100</v>
      </c>
      <c r="AS552" s="971" t="str">
        <f>'BASE METAS)'!AR554</f>
        <v>ELEMENTO</v>
      </c>
      <c r="AT552" s="971" t="str">
        <f>'BASE METAS)'!AS554</f>
        <v>CALIDAD</v>
      </c>
      <c r="AU552" s="1482">
        <f>'BASE METAS)'!BO554</f>
        <v>0</v>
      </c>
      <c r="AV552" s="1">
        <f>'BASE METAS)'!BQ554</f>
        <v>500</v>
      </c>
      <c r="AW552" s="1028">
        <f>'BASE METAS)'!BR554</f>
        <v>0</v>
      </c>
      <c r="AX552" s="945">
        <f>'BASE METAS)'!BS554</f>
        <v>0</v>
      </c>
      <c r="AY552" s="945">
        <f>'BASE METAS)'!BT554</f>
        <v>0</v>
      </c>
      <c r="AZ552" s="945">
        <f>'BASE METAS)'!BU554</f>
        <v>0</v>
      </c>
      <c r="BA552" s="1352" t="e">
        <f>'BASE METAS)'!BV554</f>
        <v>#DIV/0!</v>
      </c>
      <c r="BB552" s="948">
        <f>'BASE METAS)'!BW554</f>
        <v>0</v>
      </c>
      <c r="BC552" s="945">
        <f>'BASE METAS)'!BX554</f>
        <v>500</v>
      </c>
      <c r="BD552" s="987">
        <f>'BASE METAS)'!BY554</f>
        <v>0</v>
      </c>
      <c r="BE552" s="987">
        <f>'BASE METAS)'!CG554</f>
        <v>0</v>
      </c>
      <c r="BF552" s="955">
        <f>'BASE METAS)'!CJ554</f>
        <v>0</v>
      </c>
      <c r="BG552" s="955">
        <f>'BASE METAS)'!CK554</f>
        <v>0</v>
      </c>
      <c r="BH552" s="1352">
        <f>'BASE METAS)'!CL554</f>
        <v>0</v>
      </c>
      <c r="BI552" s="1">
        <f>'BASE METAS)'!CM554</f>
        <v>0</v>
      </c>
      <c r="BJ552" s="1">
        <f>'BASE METAS)'!CN554</f>
        <v>0</v>
      </c>
      <c r="BK552" s="1">
        <f>'BASE METAS)'!CO554</f>
        <v>0</v>
      </c>
      <c r="BL552" s="1">
        <f>'BASE METAS)'!CP554</f>
        <v>0</v>
      </c>
      <c r="BM552" s="1">
        <f>'BASE METAS)'!CQ554</f>
        <v>0</v>
      </c>
      <c r="BN552" s="1">
        <f>'BASE METAS)'!CR554</f>
        <v>0</v>
      </c>
      <c r="BO552" s="1">
        <f>'BASE METAS)'!CS554</f>
        <v>0</v>
      </c>
      <c r="BP552" s="1">
        <f>'BASE METAS)'!CT554</f>
        <v>0</v>
      </c>
      <c r="BQ552" s="1">
        <f>'BASE METAS)'!CU554</f>
        <v>0</v>
      </c>
      <c r="BR552" s="1">
        <f>'BASE METAS)'!CV554</f>
        <v>0</v>
      </c>
      <c r="BS552" s="1">
        <f>'BASE METAS)'!CW554</f>
        <v>0</v>
      </c>
      <c r="BT552" s="1">
        <f>'BASE METAS)'!CX554</f>
        <v>0</v>
      </c>
      <c r="BU552" s="1">
        <f>'BASE METAS)'!FA554</f>
        <v>500</v>
      </c>
      <c r="BV552" s="1">
        <f>'BASE METAS)'!FB554</f>
        <v>0</v>
      </c>
      <c r="BW552" s="1">
        <f>'BASE METAS)'!FC554</f>
        <v>0</v>
      </c>
      <c r="BX552" s="1">
        <f>'BASE METAS)'!FD554</f>
        <v>0</v>
      </c>
      <c r="BY552" s="1">
        <f>'BASE METAS)'!FE554</f>
        <v>0</v>
      </c>
      <c r="BZ552" s="1">
        <f>'BASE METAS)'!FF554</f>
        <v>0</v>
      </c>
      <c r="CA552" s="1">
        <f>'BASE METAS)'!FG554</f>
        <v>0</v>
      </c>
      <c r="CB552" s="1">
        <f>'BASE METAS)'!FH554</f>
        <v>500</v>
      </c>
      <c r="CC552" s="1">
        <f>'BASE METAS)'!FI554</f>
        <v>0</v>
      </c>
      <c r="CD552" s="1">
        <f>'BASE METAS)'!FJ554</f>
        <v>500</v>
      </c>
      <c r="CE552" s="1">
        <f>'BASE METAS)'!FK554</f>
        <v>0</v>
      </c>
      <c r="CF552" s="1">
        <f>'BASE METAS)'!FL554</f>
        <v>0</v>
      </c>
      <c r="CG552" s="1">
        <f>'BASE METAS)'!FM554</f>
        <v>0</v>
      </c>
    </row>
    <row r="553" spans="1:85" ht="38.25" customHeight="1" x14ac:dyDescent="0.2">
      <c r="A553" s="1">
        <f>'BASE METAS)'!A555</f>
        <v>0</v>
      </c>
      <c r="B553" s="7099"/>
      <c r="C553" s="1343">
        <f>'BASE METAS)'!C555</f>
        <v>0</v>
      </c>
      <c r="D553" s="1343">
        <f>'BASE METAS)'!D555</f>
        <v>0</v>
      </c>
      <c r="E553" s="7">
        <f>'BASE METAS)'!E555</f>
        <v>0</v>
      </c>
      <c r="F553" s="1346">
        <f>'BASE METAS)'!F555</f>
        <v>0</v>
      </c>
      <c r="G553" s="1346">
        <f>'BASE METAS)'!G555</f>
        <v>0</v>
      </c>
      <c r="H553" s="1346">
        <f>'BASE METAS)'!H555</f>
        <v>0</v>
      </c>
      <c r="I553" s="1346">
        <f>'BASE METAS)'!I555</f>
        <v>0</v>
      </c>
      <c r="J553" s="1346">
        <f>'BASE METAS)'!J555</f>
        <v>0</v>
      </c>
      <c r="K553" s="1346">
        <f>'BASE METAS)'!K555</f>
        <v>0</v>
      </c>
      <c r="L553" s="1346">
        <f>'BASE METAS)'!L555</f>
        <v>0</v>
      </c>
      <c r="M553" s="1346">
        <f>'BASE METAS)'!M555</f>
        <v>0</v>
      </c>
      <c r="N553" s="1359">
        <f>'BASE METAS)'!N555</f>
        <v>0</v>
      </c>
      <c r="O553" s="1346">
        <f>'BASE METAS)'!O555</f>
        <v>0</v>
      </c>
      <c r="P553" s="1359">
        <f>'BASE METAS)'!P555</f>
        <v>0</v>
      </c>
      <c r="Q553" s="1359">
        <f>'BASE METAS)'!Q555</f>
        <v>0</v>
      </c>
      <c r="R553" s="1359">
        <f>'BASE METAS)'!R555</f>
        <v>0</v>
      </c>
      <c r="S553" s="1359">
        <f>'BASE METAS)'!S555</f>
        <v>0</v>
      </c>
      <c r="T553" s="1359">
        <f>'BASE METAS)'!T555</f>
        <v>0</v>
      </c>
      <c r="U553" s="1360">
        <f>'BASE METAS)'!U555</f>
        <v>0</v>
      </c>
      <c r="V553" s="1359">
        <f>'BASE METAS)'!V555</f>
        <v>0</v>
      </c>
      <c r="W553" s="8">
        <f>'BASE METAS)'!W555</f>
        <v>53768358</v>
      </c>
      <c r="X553" s="1374">
        <f>'BASE METAS)'!X555</f>
        <v>0</v>
      </c>
      <c r="Y553" s="503">
        <f>'BASE METAS)'!Y555</f>
        <v>4</v>
      </c>
      <c r="Z553" s="510" t="str">
        <f>'BASE METAS)'!Z555</f>
        <v>REALIZAR REUNIONES PERIODICAS CON EL GOBIERNO FEDERAL, ESTATAL Y SECTORES DE LA POBLACIÓN CON RESPECTO A LA SEGURIDAD PÚBLICA.</v>
      </c>
      <c r="AA553" s="484" t="str">
        <f>'BASE METAS)'!AA555</f>
        <v>REUNIÓN</v>
      </c>
      <c r="AB553" s="511">
        <f>'BASE METAS)'!AB555</f>
        <v>500</v>
      </c>
      <c r="AC553" s="511">
        <f>'BASE METAS)'!AC555</f>
        <v>125</v>
      </c>
      <c r="AD553" s="512">
        <f>'BASE METAS)'!AD555</f>
        <v>0.25</v>
      </c>
      <c r="AE553" s="511">
        <f>'BASE METAS)'!AE555</f>
        <v>125</v>
      </c>
      <c r="AF553" s="512">
        <f>'BASE METAS)'!AF555</f>
        <v>0.25</v>
      </c>
      <c r="AG553" s="511">
        <f>'BASE METAS)'!AG555</f>
        <v>125</v>
      </c>
      <c r="AH553" s="512">
        <f>'BASE METAS)'!AH555</f>
        <v>0.25</v>
      </c>
      <c r="AI553" s="511">
        <f>'BASE METAS)'!AI555</f>
        <v>125</v>
      </c>
      <c r="AJ553" s="513">
        <f>'BASE METAS)'!AJ555</f>
        <v>0.25</v>
      </c>
      <c r="AK553" s="947">
        <f>'BASE METAS)'!AK555</f>
        <v>1</v>
      </c>
      <c r="AL553" s="968">
        <f>'BASE METAS)'!AL555</f>
        <v>4</v>
      </c>
      <c r="AM553" s="969" t="str">
        <f>'BASE METAS)'!AM555</f>
        <v>REUNIONES PERÍODICAS CON RESPECTO A LA SEGURIDAD PÚBLICA.</v>
      </c>
      <c r="AN553" s="970" t="str">
        <f>'BASE METAS)'!AN555</f>
        <v>MIDE EL NÚMERO DE REUNIONES REALIZADAS.</v>
      </c>
      <c r="AO553" s="1344" t="str">
        <f>'BASE METAS)'!AU555</f>
        <v>GESTIÓN</v>
      </c>
      <c r="AP553" s="969" t="str">
        <f>'BASE METAS)'!AO555</f>
        <v>NO. DE REUNIONES ASISTIDAS</v>
      </c>
      <c r="AQ553" s="970" t="str">
        <f>'BASE METAS)'!AP555</f>
        <v>NO. DE REUNIONES PROGRAMADAS</v>
      </c>
      <c r="AR553" s="1344">
        <f>'BASE METAS)'!AQ555</f>
        <v>100</v>
      </c>
      <c r="AS553" s="969" t="str">
        <f>'BASE METAS)'!AR555</f>
        <v>REUNIÓN</v>
      </c>
      <c r="AT553" s="969" t="str">
        <f>'BASE METAS)'!AS555</f>
        <v>EFICIENCIA</v>
      </c>
      <c r="AU553" s="1482">
        <f>'BASE METAS)'!BO555</f>
        <v>0</v>
      </c>
      <c r="AV553" s="1">
        <f>'BASE METAS)'!BQ555</f>
        <v>500</v>
      </c>
      <c r="AW553" s="997">
        <f>'BASE METAS)'!BR555</f>
        <v>0</v>
      </c>
      <c r="AX553" s="1352">
        <f>'BASE METAS)'!BS555</f>
        <v>125</v>
      </c>
      <c r="AY553" s="948">
        <f>'BASE METAS)'!BT555</f>
        <v>96</v>
      </c>
      <c r="AZ553" s="945">
        <f>'BASE METAS)'!BU555</f>
        <v>29</v>
      </c>
      <c r="BA553" s="948">
        <f>'BASE METAS)'!BV555</f>
        <v>0.76800000000000002</v>
      </c>
      <c r="BB553" s="948">
        <f>'BASE METAS)'!BW555</f>
        <v>189</v>
      </c>
      <c r="BC553" s="942">
        <f>'BASE METAS)'!BX555</f>
        <v>311</v>
      </c>
      <c r="BD553" s="942">
        <f>'BASE METAS)'!BY555</f>
        <v>0.378</v>
      </c>
      <c r="BE553" s="942">
        <f>'BASE METAS)'!CG555</f>
        <v>93</v>
      </c>
      <c r="BF553" s="1352">
        <f>'BASE METAS)'!CJ555</f>
        <v>0</v>
      </c>
      <c r="BG553" s="942">
        <f>'BASE METAS)'!CK555</f>
        <v>0</v>
      </c>
      <c r="BH553" s="1352">
        <f>'BASE METAS)'!CL555</f>
        <v>0</v>
      </c>
      <c r="BI553" s="1">
        <f>'BASE METAS)'!CM555</f>
        <v>0</v>
      </c>
      <c r="BJ553" s="1">
        <f>'BASE METAS)'!CN555</f>
        <v>0</v>
      </c>
      <c r="BK553" s="1">
        <f>'BASE METAS)'!CO555</f>
        <v>0</v>
      </c>
      <c r="BL553" s="1">
        <f>'BASE METAS)'!CP555</f>
        <v>0</v>
      </c>
      <c r="BM553" s="1">
        <f>'BASE METAS)'!CQ555</f>
        <v>0</v>
      </c>
      <c r="BN553" s="1">
        <f>'BASE METAS)'!CR555</f>
        <v>0</v>
      </c>
      <c r="BO553" s="1">
        <f>'BASE METAS)'!CS555</f>
        <v>0</v>
      </c>
      <c r="BP553" s="1">
        <f>'BASE METAS)'!CT555</f>
        <v>0</v>
      </c>
      <c r="BQ553" s="1">
        <f>'BASE METAS)'!CU555</f>
        <v>0</v>
      </c>
      <c r="BR553" s="1">
        <f>'BASE METAS)'!CV555</f>
        <v>0</v>
      </c>
      <c r="BS553" s="1">
        <f>'BASE METAS)'!CW555</f>
        <v>0</v>
      </c>
      <c r="BT553" s="1">
        <f>'BASE METAS)'!CX555</f>
        <v>0</v>
      </c>
      <c r="BU553" s="1">
        <f>'BASE METAS)'!FA555</f>
        <v>500</v>
      </c>
      <c r="BV553" s="1">
        <f>'BASE METAS)'!FB555</f>
        <v>0</v>
      </c>
      <c r="BW553" s="1">
        <f>'BASE METAS)'!FC555</f>
        <v>42</v>
      </c>
      <c r="BX553" s="1">
        <f>'BASE METAS)'!FD555</f>
        <v>38</v>
      </c>
      <c r="BY553" s="1">
        <f>'BASE METAS)'!FE555</f>
        <v>4</v>
      </c>
      <c r="BZ553" s="1">
        <f>'BASE METAS)'!FF555</f>
        <v>0.90476190476190477</v>
      </c>
      <c r="CA553" s="1">
        <f>'BASE METAS)'!FG555</f>
        <v>131</v>
      </c>
      <c r="CB553" s="1">
        <f>'BASE METAS)'!FH555</f>
        <v>369</v>
      </c>
      <c r="CC553" s="1">
        <f>'BASE METAS)'!FI555</f>
        <v>0.26200000000000001</v>
      </c>
      <c r="CD553" s="1">
        <f>'BASE METAS)'!FJ555</f>
        <v>500</v>
      </c>
      <c r="CE553" s="1">
        <f>'BASE METAS)'!FK555</f>
        <v>0</v>
      </c>
      <c r="CF553" s="1">
        <f>'BASE METAS)'!FL555</f>
        <v>42</v>
      </c>
      <c r="CG553" s="1">
        <f>'BASE METAS)'!FM555</f>
        <v>9</v>
      </c>
    </row>
    <row r="554" spans="1:85" ht="63.75" customHeight="1" x14ac:dyDescent="0.2">
      <c r="A554" s="1">
        <f>'BASE METAS)'!A556</f>
        <v>0</v>
      </c>
      <c r="B554" s="7099"/>
      <c r="C554" s="1343">
        <f>'BASE METAS)'!C556</f>
        <v>0</v>
      </c>
      <c r="D554" s="1343">
        <f>'BASE METAS)'!D556</f>
        <v>0</v>
      </c>
      <c r="E554" s="7">
        <f>'BASE METAS)'!E556</f>
        <v>0</v>
      </c>
      <c r="F554" s="1346">
        <f>'BASE METAS)'!F556</f>
        <v>0</v>
      </c>
      <c r="G554" s="1346">
        <f>'BASE METAS)'!G556</f>
        <v>0</v>
      </c>
      <c r="H554" s="1346">
        <f>'BASE METAS)'!H556</f>
        <v>0</v>
      </c>
      <c r="I554" s="1346">
        <f>'BASE METAS)'!I556</f>
        <v>0</v>
      </c>
      <c r="J554" s="1346">
        <f>'BASE METAS)'!J556</f>
        <v>0</v>
      </c>
      <c r="K554" s="1346">
        <f>'BASE METAS)'!K556</f>
        <v>0</v>
      </c>
      <c r="L554" s="1346">
        <f>'BASE METAS)'!L556</f>
        <v>0</v>
      </c>
      <c r="M554" s="1346">
        <f>'BASE METAS)'!M556</f>
        <v>0</v>
      </c>
      <c r="N554" s="1359">
        <f>'BASE METAS)'!N556</f>
        <v>0</v>
      </c>
      <c r="O554" s="1346">
        <f>'BASE METAS)'!O556</f>
        <v>0</v>
      </c>
      <c r="P554" s="1359">
        <f>'BASE METAS)'!P556</f>
        <v>0</v>
      </c>
      <c r="Q554" s="1359">
        <f>'BASE METAS)'!Q556</f>
        <v>0</v>
      </c>
      <c r="R554" s="1359">
        <f>'BASE METAS)'!R556</f>
        <v>0</v>
      </c>
      <c r="S554" s="1359">
        <f>'BASE METAS)'!S556</f>
        <v>0</v>
      </c>
      <c r="T554" s="1359">
        <f>'BASE METAS)'!T556</f>
        <v>0</v>
      </c>
      <c r="U554" s="1360">
        <f>'BASE METAS)'!U556</f>
        <v>0</v>
      </c>
      <c r="V554" s="1359">
        <f>'BASE METAS)'!V556</f>
        <v>0</v>
      </c>
      <c r="W554" s="8">
        <f>'BASE METAS)'!W556</f>
        <v>53768358</v>
      </c>
      <c r="X554" s="1374">
        <f>'BASE METAS)'!X556</f>
        <v>0</v>
      </c>
      <c r="Y554" s="503">
        <f>'BASE METAS)'!Y556</f>
        <v>5</v>
      </c>
      <c r="Z554" s="510" t="str">
        <f>'BASE METAS)'!Z556</f>
        <v>REALIZAR EXAMENES ANTIDOPING AL PERSONAL ADSCRITO A LA COMISARÍA GENERAL DE SEGURIDAD CIUDADANA.</v>
      </c>
      <c r="AA554" s="484" t="str">
        <f>'BASE METAS)'!AA556</f>
        <v>ELEMENTO</v>
      </c>
      <c r="AB554" s="511">
        <f>'BASE METAS)'!AB556</f>
        <v>1800</v>
      </c>
      <c r="AC554" s="511">
        <f>'BASE METAS)'!AC556</f>
        <v>0</v>
      </c>
      <c r="AD554" s="512">
        <f>'BASE METAS)'!AD556</f>
        <v>0</v>
      </c>
      <c r="AE554" s="511">
        <f>'BASE METAS)'!AE556</f>
        <v>1800</v>
      </c>
      <c r="AF554" s="512">
        <f>'BASE METAS)'!AF556</f>
        <v>1</v>
      </c>
      <c r="AG554" s="511">
        <f>'BASE METAS)'!AG556</f>
        <v>0</v>
      </c>
      <c r="AH554" s="512">
        <f>'BASE METAS)'!AH556</f>
        <v>0</v>
      </c>
      <c r="AI554" s="511">
        <f>'BASE METAS)'!AI556</f>
        <v>0</v>
      </c>
      <c r="AJ554" s="513">
        <f>'BASE METAS)'!AJ556</f>
        <v>0</v>
      </c>
      <c r="AK554" s="947">
        <f>'BASE METAS)'!AK556</f>
        <v>1</v>
      </c>
      <c r="AL554" s="968">
        <f>'BASE METAS)'!AL556</f>
        <v>5</v>
      </c>
      <c r="AM554" s="969" t="str">
        <f>'BASE METAS)'!AM556</f>
        <v>EXAMENES ANTIDOPING REALIZADOS AL PERSONAL ADSCRITO A LA COMISARÍA GENERAL DE SEGURIDAD PÚBLICA.</v>
      </c>
      <c r="AN554" s="969" t="str">
        <f>'BASE METAS)'!AN556</f>
        <v>MIDE  LOS EXAMENES ANTIDOPING APLICADOS.</v>
      </c>
      <c r="AO554" s="1344" t="str">
        <f>'BASE METAS)'!AU556</f>
        <v>GESTIÓN</v>
      </c>
      <c r="AP554" s="969" t="str">
        <f>'BASE METAS)'!AO556</f>
        <v>NO. DE EXAMENES ANTIDOPING REALIZADOS</v>
      </c>
      <c r="AQ554" s="969" t="str">
        <f>'BASE METAS)'!AP556</f>
        <v>NO. DE EXAMENES ANTIDOPING PROGRAMADOS</v>
      </c>
      <c r="AR554" s="1344">
        <f>'BASE METAS)'!AQ556</f>
        <v>100</v>
      </c>
      <c r="AS554" s="969" t="str">
        <f>'BASE METAS)'!AR556</f>
        <v>ELEMENTO</v>
      </c>
      <c r="AT554" s="969" t="str">
        <f>'BASE METAS)'!AS556</f>
        <v>EFICIENCIA</v>
      </c>
      <c r="AU554" s="1482">
        <f>'BASE METAS)'!BO556</f>
        <v>0</v>
      </c>
      <c r="AV554" s="1352">
        <f>'BASE METAS)'!BQ556</f>
        <v>1800</v>
      </c>
      <c r="AW554" s="997">
        <f>'BASE METAS)'!BR556</f>
        <v>0</v>
      </c>
      <c r="AX554" s="948">
        <f>'BASE METAS)'!BS556</f>
        <v>1800</v>
      </c>
      <c r="AY554" s="948">
        <f>'BASE METAS)'!BT556</f>
        <v>1347</v>
      </c>
      <c r="AZ554" s="945">
        <f>'BASE METAS)'!BU556</f>
        <v>453</v>
      </c>
      <c r="BA554" s="1352">
        <f>'BASE METAS)'!BV556</f>
        <v>0.74833333333333329</v>
      </c>
      <c r="BB554" s="948">
        <f>'BASE METAS)'!BW556</f>
        <v>1347</v>
      </c>
      <c r="BC554" s="942">
        <f>'BASE METAS)'!BX556</f>
        <v>453</v>
      </c>
      <c r="BD554" s="942">
        <f>'BASE METAS)'!BY556</f>
        <v>0.74833333333333329</v>
      </c>
      <c r="BE554" s="942">
        <f>'BASE METAS)'!CG556</f>
        <v>0</v>
      </c>
      <c r="BF554" s="942">
        <f>'BASE METAS)'!CJ556</f>
        <v>0</v>
      </c>
      <c r="BG554" s="942">
        <f>'BASE METAS)'!CK556</f>
        <v>0</v>
      </c>
      <c r="BH554" s="1352">
        <f>'BASE METAS)'!CL556</f>
        <v>0</v>
      </c>
      <c r="BI554" s="1">
        <f>'BASE METAS)'!CM556</f>
        <v>0</v>
      </c>
      <c r="BJ554" s="1">
        <f>'BASE METAS)'!CN556</f>
        <v>0</v>
      </c>
      <c r="BK554" s="1">
        <f>'BASE METAS)'!CO556</f>
        <v>0</v>
      </c>
      <c r="BL554" s="1">
        <f>'BASE METAS)'!CP556</f>
        <v>0</v>
      </c>
      <c r="BM554" s="1">
        <f>'BASE METAS)'!CQ556</f>
        <v>0</v>
      </c>
      <c r="BN554" s="1">
        <f>'BASE METAS)'!CR556</f>
        <v>0</v>
      </c>
      <c r="BO554" s="1">
        <f>'BASE METAS)'!CS556</f>
        <v>0</v>
      </c>
      <c r="BP554" s="1">
        <f>'BASE METAS)'!CT556</f>
        <v>0</v>
      </c>
      <c r="BQ554" s="1">
        <f>'BASE METAS)'!CU556</f>
        <v>0</v>
      </c>
      <c r="BR554" s="1">
        <f>'BASE METAS)'!CV556</f>
        <v>0</v>
      </c>
      <c r="BS554" s="1">
        <f>'BASE METAS)'!CW556</f>
        <v>0</v>
      </c>
      <c r="BT554" s="1">
        <f>'BASE METAS)'!CX556</f>
        <v>0</v>
      </c>
      <c r="BU554" s="1">
        <f>'BASE METAS)'!FA556</f>
        <v>1800</v>
      </c>
      <c r="BV554" s="1">
        <f>'BASE METAS)'!FB556</f>
        <v>0</v>
      </c>
      <c r="BW554" s="1">
        <f>'BASE METAS)'!FC556</f>
        <v>1800</v>
      </c>
      <c r="BX554" s="1">
        <f>'BASE METAS)'!FD556</f>
        <v>1347</v>
      </c>
      <c r="BY554" s="1">
        <f>'BASE METAS)'!FE556</f>
        <v>453</v>
      </c>
      <c r="BZ554" s="1">
        <f>'BASE METAS)'!FF556</f>
        <v>0</v>
      </c>
      <c r="CA554" s="1">
        <f>'BASE METAS)'!FG556</f>
        <v>1347</v>
      </c>
      <c r="CB554" s="1">
        <f>'BASE METAS)'!FH556</f>
        <v>453</v>
      </c>
      <c r="CC554" s="1">
        <f>'BASE METAS)'!FI556</f>
        <v>0.74833333333333329</v>
      </c>
      <c r="CD554" s="1">
        <f>'BASE METAS)'!FJ556</f>
        <v>1800</v>
      </c>
      <c r="CE554" s="1">
        <f>'BASE METAS)'!FK556</f>
        <v>0</v>
      </c>
      <c r="CF554" s="1">
        <f>'BASE METAS)'!FL556</f>
        <v>0</v>
      </c>
      <c r="CG554" s="1">
        <f>'BASE METAS)'!FM556</f>
        <v>0</v>
      </c>
    </row>
    <row r="555" spans="1:85" ht="76.5" x14ac:dyDescent="0.2">
      <c r="A555" s="1">
        <f>'BASE METAS)'!A557</f>
        <v>83</v>
      </c>
      <c r="B555" s="7099"/>
      <c r="C555" s="1343">
        <f>'BASE METAS)'!C557</f>
        <v>2001</v>
      </c>
      <c r="D555" s="1343">
        <f>'BASE METAS)'!D557</f>
        <v>2</v>
      </c>
      <c r="E555" s="7" t="str">
        <f>'BASE METAS)'!E557</f>
        <v>VIGILANCIA PARA LA SEGURIDAD Y PREVENCIÓN DEL DELITO</v>
      </c>
      <c r="F555" s="1346" t="str">
        <f>'BASE METAS)'!F557</f>
        <v>Q00</v>
      </c>
      <c r="G555" s="1346" t="str">
        <f>'BASE METAS)'!G557</f>
        <v>104</v>
      </c>
      <c r="H555" s="1346" t="str">
        <f>'BASE METAS)'!H557</f>
        <v>04</v>
      </c>
      <c r="I555" s="1346" t="str">
        <f>'BASE METAS)'!I557</f>
        <v>01</v>
      </c>
      <c r="J555" s="1346" t="str">
        <f>'BASE METAS)'!J557</f>
        <v>01</v>
      </c>
      <c r="K555" s="1346" t="str">
        <f>'BASE METAS)'!K557</f>
        <v>01</v>
      </c>
      <c r="L555" s="1346" t="str">
        <f>'BASE METAS)'!L557</f>
        <v>01</v>
      </c>
      <c r="M555" s="1346" t="str">
        <f>'BASE METAS)'!M557</f>
        <v>603</v>
      </c>
      <c r="N555" s="1359" t="str">
        <f>'BASE METAS)'!N557</f>
        <v>Seguridad Pública y Tránsito</v>
      </c>
      <c r="O555" s="1346" t="str">
        <f>'BASE METAS)'!O557</f>
        <v>Seguridad Pública</v>
      </c>
      <c r="P555" s="1359" t="str">
        <f>'BASE METAS)'!P557</f>
        <v>Seguridad pública y protección civil</v>
      </c>
      <c r="Q555" s="1359" t="str">
        <f>'BASE METAS)'!Q557</f>
        <v>Preservación del orden público y protección ciudadana</v>
      </c>
      <c r="R555" s="1359" t="str">
        <f>'BASE METAS)'!R557</f>
        <v>Seguridad pública</v>
      </c>
      <c r="S555" s="1359" t="str">
        <f>'BASE METAS)'!S557</f>
        <v>Prevención de la delincuencia y mantenimiento del orden público</v>
      </c>
      <c r="T555" s="1359" t="str">
        <f>'BASE METAS)'!T557</f>
        <v>Vigilancia para la seguridad y prevención del delito</v>
      </c>
      <c r="U555" s="1360" t="str">
        <f>'BASE METAS)'!U557</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55" s="1359" t="str">
        <f>'BASE METAS)'!V557</f>
        <v xml:space="preserve">Tlalnepantla Protegida </v>
      </c>
      <c r="W555" s="8">
        <f>'BASE METAS)'!W557</f>
        <v>19456875</v>
      </c>
      <c r="X555" s="1374" t="str">
        <f>'BASE METAS)'!X557</f>
        <v>COMISARÍA GENERAL DE SEGURIDAD CIUDADANA (SUBSEMUN)</v>
      </c>
      <c r="Y555" s="503">
        <f>'BASE METAS)'!Y557</f>
        <v>6</v>
      </c>
      <c r="Z555" s="510" t="str">
        <f>'BASE METAS)'!Z557</f>
        <v>GESTIONAR RECURSOS FEDERALES PARA LA PROFESIONALIZACIÓN Y EQUIPAMIENTO DEL PERSONAL DE SEGURIDAD PÚBLICA.</v>
      </c>
      <c r="AA555" s="484" t="str">
        <f>'BASE METAS)'!AA557</f>
        <v>GESTIÓN</v>
      </c>
      <c r="AB555" s="511">
        <f>'BASE METAS)'!AB557</f>
        <v>4</v>
      </c>
      <c r="AC555" s="511">
        <f>'BASE METAS)'!AC557</f>
        <v>1</v>
      </c>
      <c r="AD555" s="512">
        <f>'BASE METAS)'!AD557</f>
        <v>0.25</v>
      </c>
      <c r="AE555" s="511">
        <f>'BASE METAS)'!AE557</f>
        <v>1</v>
      </c>
      <c r="AF555" s="512">
        <f>'BASE METAS)'!AF557</f>
        <v>0.25</v>
      </c>
      <c r="AG555" s="511">
        <f>'BASE METAS)'!AG557</f>
        <v>1</v>
      </c>
      <c r="AH555" s="512">
        <f>'BASE METAS)'!AH557</f>
        <v>0.25</v>
      </c>
      <c r="AI555" s="511">
        <f>'BASE METAS)'!AI557</f>
        <v>1</v>
      </c>
      <c r="AJ555" s="513">
        <f>'BASE METAS)'!AJ557</f>
        <v>0.25</v>
      </c>
      <c r="AK555" s="947">
        <f>'BASE METAS)'!AK557</f>
        <v>1</v>
      </c>
      <c r="AL555" s="971">
        <f>'BASE METAS)'!AL557</f>
        <v>6</v>
      </c>
      <c r="AM555" s="971" t="str">
        <f>'BASE METAS)'!AM557</f>
        <v>GESTIÓN DE RECURSOS FEDERALES</v>
      </c>
      <c r="AN555" s="971" t="str">
        <f>'BASE METAS)'!AN557</f>
        <v>MIDE LAS GESTIONES REALIZADAS DE RECURSOS FEDERALES PARA LA PROFESIONALIZACIÓN Y EQUIPAMIENTO DEL PERSONAL DE SEGURIDAD PÚBLICA.</v>
      </c>
      <c r="AO555" s="1344" t="str">
        <f>'BASE METAS)'!AU557</f>
        <v>GESTIÓN</v>
      </c>
      <c r="AP555" s="971" t="str">
        <f>'BASE METAS)'!AO557</f>
        <v>NO. DE GESTIONES  DE RECURSOS FEDERALES REALIZADAS</v>
      </c>
      <c r="AQ555" s="971" t="str">
        <f>'BASE METAS)'!AP557</f>
        <v>NO. DE GESTIONES DE RECURSOS FEDERALES PROGRAMADAS</v>
      </c>
      <c r="AR555" s="1344">
        <f>'BASE METAS)'!AQ557</f>
        <v>100</v>
      </c>
      <c r="AS555" s="971" t="str">
        <f>'BASE METAS)'!AR557</f>
        <v>GESTIÓN</v>
      </c>
      <c r="AT555" s="971" t="str">
        <f>'BASE METAS)'!AS557</f>
        <v>EFICIENCIA</v>
      </c>
      <c r="AU555" s="1482">
        <f>'BASE METAS)'!BO557</f>
        <v>0</v>
      </c>
      <c r="AV555" s="960">
        <f>'BASE METAS)'!BQ557</f>
        <v>4</v>
      </c>
      <c r="AW555" s="940">
        <f>'BASE METAS)'!BR557</f>
        <v>0</v>
      </c>
      <c r="AX555" s="945">
        <f>'BASE METAS)'!BS557</f>
        <v>1</v>
      </c>
      <c r="AY555" s="945">
        <f>'BASE METAS)'!BT557</f>
        <v>1</v>
      </c>
      <c r="AZ555" s="945">
        <f>'BASE METAS)'!BU557</f>
        <v>0</v>
      </c>
      <c r="BA555" s="948">
        <f>'BASE METAS)'!BV557</f>
        <v>1</v>
      </c>
      <c r="BB555" s="948">
        <f>'BASE METAS)'!BW557</f>
        <v>2</v>
      </c>
      <c r="BC555" s="945">
        <f>'BASE METAS)'!BX557</f>
        <v>2</v>
      </c>
      <c r="BD555" s="987">
        <f>'BASE METAS)'!BY557</f>
        <v>0.5</v>
      </c>
      <c r="BE555" s="987">
        <f>'BASE METAS)'!CG557</f>
        <v>1</v>
      </c>
      <c r="BF555" s="955">
        <f>'BASE METAS)'!CJ557</f>
        <v>0</v>
      </c>
      <c r="BG555" s="955">
        <f>'BASE METAS)'!CK557</f>
        <v>0</v>
      </c>
      <c r="BH555" s="1352">
        <f>'BASE METAS)'!CL557</f>
        <v>0</v>
      </c>
      <c r="BI555" s="1">
        <f>'BASE METAS)'!CM557</f>
        <v>0</v>
      </c>
      <c r="BJ555" s="1">
        <f>'BASE METAS)'!CN557</f>
        <v>0</v>
      </c>
      <c r="BK555" s="1">
        <f>'BASE METAS)'!CO557</f>
        <v>0</v>
      </c>
      <c r="BL555" s="1">
        <f>'BASE METAS)'!CP557</f>
        <v>0</v>
      </c>
      <c r="BM555" s="1">
        <f>'BASE METAS)'!CQ557</f>
        <v>0</v>
      </c>
      <c r="BN555" s="1">
        <f>'BASE METAS)'!CR557</f>
        <v>0</v>
      </c>
      <c r="BO555" s="1">
        <f>'BASE METAS)'!CS557</f>
        <v>0</v>
      </c>
      <c r="BP555" s="1">
        <f>'BASE METAS)'!CT557</f>
        <v>0</v>
      </c>
      <c r="BQ555" s="1">
        <f>'BASE METAS)'!CU557</f>
        <v>0</v>
      </c>
      <c r="BR555" s="1">
        <f>'BASE METAS)'!CV557</f>
        <v>0</v>
      </c>
      <c r="BS555" s="1">
        <f>'BASE METAS)'!CW557</f>
        <v>0</v>
      </c>
      <c r="BT555" s="1">
        <f>'BASE METAS)'!CX557</f>
        <v>0</v>
      </c>
      <c r="BU555" s="1">
        <f>'BASE METAS)'!FA557</f>
        <v>4</v>
      </c>
      <c r="BV555" s="1">
        <f>'BASE METAS)'!FB557</f>
        <v>0</v>
      </c>
      <c r="BW555" s="1">
        <f>'BASE METAS)'!FC557</f>
        <v>1</v>
      </c>
      <c r="BX555" s="1">
        <f>'BASE METAS)'!FD557</f>
        <v>1</v>
      </c>
      <c r="BY555" s="1">
        <f>'BASE METAS)'!FE557</f>
        <v>0</v>
      </c>
      <c r="BZ555" s="1">
        <f>'BASE METAS)'!FF557</f>
        <v>0</v>
      </c>
      <c r="CA555" s="1">
        <f>'BASE METAS)'!FG557</f>
        <v>2</v>
      </c>
      <c r="CB555" s="1">
        <f>'BASE METAS)'!FH557</f>
        <v>2</v>
      </c>
      <c r="CC555" s="1">
        <f>'BASE METAS)'!FI557</f>
        <v>0.5</v>
      </c>
      <c r="CD555" s="1">
        <f>'BASE METAS)'!FJ557</f>
        <v>4</v>
      </c>
      <c r="CE555" s="1">
        <f>'BASE METAS)'!FK557</f>
        <v>0</v>
      </c>
      <c r="CF555" s="1">
        <f>'BASE METAS)'!FL557</f>
        <v>0</v>
      </c>
      <c r="CG555" s="1">
        <f>'BASE METAS)'!FM557</f>
        <v>0</v>
      </c>
    </row>
    <row r="556" spans="1:85" ht="39" customHeight="1" x14ac:dyDescent="0.25">
      <c r="A556" s="1">
        <f>'BASE METAS)'!A558</f>
        <v>0</v>
      </c>
      <c r="B556" s="7099"/>
      <c r="C556" s="1343">
        <f>'BASE METAS)'!C558</f>
        <v>0</v>
      </c>
      <c r="D556" s="1343">
        <f>'BASE METAS)'!D558</f>
        <v>0</v>
      </c>
      <c r="E556" s="7">
        <f>'BASE METAS)'!E558</f>
        <v>0</v>
      </c>
      <c r="F556" s="1346">
        <f>'BASE METAS)'!F558</f>
        <v>0</v>
      </c>
      <c r="G556" s="1346">
        <f>'BASE METAS)'!G558</f>
        <v>0</v>
      </c>
      <c r="H556" s="1346">
        <f>'BASE METAS)'!H558</f>
        <v>0</v>
      </c>
      <c r="I556" s="1346">
        <f>'BASE METAS)'!I558</f>
        <v>0</v>
      </c>
      <c r="J556" s="1346">
        <f>'BASE METAS)'!J558</f>
        <v>0</v>
      </c>
      <c r="K556" s="1346">
        <f>'BASE METAS)'!K558</f>
        <v>0</v>
      </c>
      <c r="L556" s="1346">
        <f>'BASE METAS)'!L558</f>
        <v>0</v>
      </c>
      <c r="M556" s="1346">
        <f>'BASE METAS)'!M558</f>
        <v>0</v>
      </c>
      <c r="N556" s="1359">
        <f>'BASE METAS)'!N558</f>
        <v>0</v>
      </c>
      <c r="O556" s="1346">
        <f>'BASE METAS)'!O558</f>
        <v>0</v>
      </c>
      <c r="P556" s="1359">
        <f>'BASE METAS)'!P558</f>
        <v>0</v>
      </c>
      <c r="Q556" s="1359">
        <f>'BASE METAS)'!Q558</f>
        <v>0</v>
      </c>
      <c r="R556" s="1359">
        <f>'BASE METAS)'!R558</f>
        <v>0</v>
      </c>
      <c r="S556" s="1359">
        <f>'BASE METAS)'!S558</f>
        <v>0</v>
      </c>
      <c r="T556" s="1359">
        <f>'BASE METAS)'!T558</f>
        <v>0</v>
      </c>
      <c r="U556" s="1360">
        <f>'BASE METAS)'!U558</f>
        <v>0</v>
      </c>
      <c r="V556" s="1359">
        <f>'BASE METAS)'!V558</f>
        <v>0</v>
      </c>
      <c r="W556" s="8">
        <f>'BASE METAS)'!W558</f>
        <v>53768358</v>
      </c>
      <c r="X556" s="1374">
        <f>'BASE METAS)'!X558</f>
        <v>0</v>
      </c>
      <c r="Y556" s="503">
        <f>'BASE METAS)'!Y558</f>
        <v>7</v>
      </c>
      <c r="Z556" s="510" t="str">
        <f>'BASE METAS)'!Z558</f>
        <v>PRESENTAR AL PERSONAL OPERATIVO PARA SU EVALUACIÓN DE CONTROL DE CONFIANZA.</v>
      </c>
      <c r="AA556" s="484" t="str">
        <f>'BASE METAS)'!AA558</f>
        <v>EVALUACIÓN</v>
      </c>
      <c r="AB556" s="511">
        <f>'BASE METAS)'!AB558</f>
        <v>600</v>
      </c>
      <c r="AC556" s="511">
        <f>'BASE METAS)'!AC558</f>
        <v>0</v>
      </c>
      <c r="AD556" s="512">
        <f>'BASE METAS)'!AD558</f>
        <v>0</v>
      </c>
      <c r="AE556" s="511">
        <f>'BASE METAS)'!AE558</f>
        <v>600</v>
      </c>
      <c r="AF556" s="512">
        <f>'BASE METAS)'!AF558</f>
        <v>1</v>
      </c>
      <c r="AG556" s="511">
        <f>'BASE METAS)'!AG558</f>
        <v>0</v>
      </c>
      <c r="AH556" s="512">
        <f>'BASE METAS)'!AH558</f>
        <v>0</v>
      </c>
      <c r="AI556" s="511">
        <f>'BASE METAS)'!AI558</f>
        <v>0</v>
      </c>
      <c r="AJ556" s="513">
        <f>'BASE METAS)'!AJ558</f>
        <v>0</v>
      </c>
      <c r="AK556" s="947">
        <f>'BASE METAS)'!AK558</f>
        <v>1</v>
      </c>
      <c r="AL556" s="978">
        <f>'BASE METAS)'!AL558</f>
        <v>7</v>
      </c>
      <c r="AM556" s="974" t="str">
        <f>'BASE METAS)'!AM558</f>
        <v>EVALUACIÓN DE CONTROL Y CONFIANZA AL PERSONAL OPERATIVO  DE LA COMISARÍA GENERAL DE SEGURIDAD CIUDADANA.</v>
      </c>
      <c r="AN556" s="807" t="str">
        <f>'BASE METAS)'!AN558</f>
        <v>MIDE LAS EVALUACIONES DE CONTROL DE CONFIANZA  AL PERSONAL OPERATIVO.</v>
      </c>
      <c r="AO556" s="1344" t="str">
        <f>'BASE METAS)'!AU558</f>
        <v>GESTIÓN</v>
      </c>
      <c r="AP556" s="974" t="str">
        <f>'BASE METAS)'!AO558</f>
        <v>NO. DE EVALUACIONES REALIZADAS</v>
      </c>
      <c r="AQ556" s="807" t="str">
        <f>'BASE METAS)'!AP558</f>
        <v>NO. DE EVALUACIONES PROGRAMADAS</v>
      </c>
      <c r="AR556" s="1344">
        <f>'BASE METAS)'!AQ558</f>
        <v>100</v>
      </c>
      <c r="AS556" s="974" t="str">
        <f>'BASE METAS)'!AR558</f>
        <v>EVALUACIÓN</v>
      </c>
      <c r="AT556" s="974" t="str">
        <f>'BASE METAS)'!AS558</f>
        <v>CALIDAD</v>
      </c>
      <c r="AU556" s="1482">
        <f>'BASE METAS)'!BO558</f>
        <v>0</v>
      </c>
      <c r="AV556" s="961">
        <f>'BASE METAS)'!BQ558</f>
        <v>600</v>
      </c>
      <c r="AW556" s="1352">
        <f>'BASE METAS)'!BR558</f>
        <v>0</v>
      </c>
      <c r="AX556" s="1">
        <f>'BASE METAS)'!BS558</f>
        <v>600</v>
      </c>
      <c r="AY556" s="1">
        <f>'BASE METAS)'!BT558</f>
        <v>285</v>
      </c>
      <c r="AZ556" s="1">
        <f>'BASE METAS)'!BU558</f>
        <v>315</v>
      </c>
      <c r="BA556" s="1">
        <f>'BASE METAS)'!BV558</f>
        <v>0.47499999999999998</v>
      </c>
      <c r="BB556" s="1">
        <f>'BASE METAS)'!BW558</f>
        <v>285</v>
      </c>
      <c r="BC556" s="1">
        <f>'BASE METAS)'!BX558</f>
        <v>315</v>
      </c>
      <c r="BD556" s="1">
        <f>'BASE METAS)'!BY558</f>
        <v>0.47499999999999998</v>
      </c>
      <c r="BE556" s="1">
        <f>'BASE METAS)'!CG558</f>
        <v>0</v>
      </c>
      <c r="BF556" s="1">
        <f>'BASE METAS)'!CJ558</f>
        <v>0</v>
      </c>
      <c r="BG556" s="1">
        <f>'BASE METAS)'!CK558</f>
        <v>0</v>
      </c>
      <c r="BH556" s="1">
        <f>'BASE METAS)'!CL558</f>
        <v>0</v>
      </c>
      <c r="BI556" s="1">
        <f>'BASE METAS)'!CM558</f>
        <v>0</v>
      </c>
      <c r="BJ556" s="1">
        <f>'BASE METAS)'!CN558</f>
        <v>0</v>
      </c>
      <c r="BK556" s="1">
        <f>'BASE METAS)'!CO558</f>
        <v>0</v>
      </c>
      <c r="BL556" s="1">
        <f>'BASE METAS)'!CP558</f>
        <v>0</v>
      </c>
      <c r="BM556" s="1">
        <f>'BASE METAS)'!CQ558</f>
        <v>0</v>
      </c>
      <c r="BN556" s="1">
        <f>'BASE METAS)'!CR558</f>
        <v>0</v>
      </c>
      <c r="BO556" s="1">
        <f>'BASE METAS)'!CS558</f>
        <v>0</v>
      </c>
      <c r="BP556" s="1">
        <f>'BASE METAS)'!CT558</f>
        <v>0</v>
      </c>
      <c r="BQ556" s="1">
        <f>'BASE METAS)'!CU558</f>
        <v>0</v>
      </c>
      <c r="BR556" s="1">
        <f>'BASE METAS)'!CV558</f>
        <v>0</v>
      </c>
      <c r="BS556" s="1">
        <f>'BASE METAS)'!CW558</f>
        <v>0</v>
      </c>
      <c r="BT556" s="1">
        <f>'BASE METAS)'!CX558</f>
        <v>0</v>
      </c>
      <c r="BU556" s="1">
        <f>'BASE METAS)'!FA558</f>
        <v>600</v>
      </c>
      <c r="BV556" s="1">
        <f>'BASE METAS)'!FB558</f>
        <v>0</v>
      </c>
      <c r="BW556" s="1">
        <f>'BASE METAS)'!FC558</f>
        <v>200</v>
      </c>
      <c r="BX556" s="1">
        <f>'BASE METAS)'!FD558</f>
        <v>237</v>
      </c>
      <c r="BY556" s="1">
        <f>'BASE METAS)'!FE558</f>
        <v>-37</v>
      </c>
      <c r="BZ556" s="1">
        <f>'BASE METAS)'!FF558</f>
        <v>0</v>
      </c>
      <c r="CA556" s="1">
        <f>'BASE METAS)'!FG558</f>
        <v>237</v>
      </c>
      <c r="CB556" s="1">
        <f>'BASE METAS)'!FH558</f>
        <v>363</v>
      </c>
      <c r="CC556" s="1">
        <f>'BASE METAS)'!FI558</f>
        <v>0.39500000000000002</v>
      </c>
      <c r="CD556" s="1">
        <f>'BASE METAS)'!FJ558</f>
        <v>600</v>
      </c>
      <c r="CE556" s="1">
        <f>'BASE METAS)'!FK558</f>
        <v>0</v>
      </c>
      <c r="CF556" s="1">
        <f>'BASE METAS)'!FL558</f>
        <v>200</v>
      </c>
      <c r="CG556" s="1">
        <f>'BASE METAS)'!FM558</f>
        <v>0</v>
      </c>
    </row>
    <row r="557" spans="1:85" ht="51" x14ac:dyDescent="0.25">
      <c r="A557" s="1">
        <f>'BASE METAS)'!A559</f>
        <v>0</v>
      </c>
      <c r="B557" s="7099"/>
      <c r="C557" s="1343">
        <f>'BASE METAS)'!C559</f>
        <v>0</v>
      </c>
      <c r="D557" s="1343">
        <f>'BASE METAS)'!D559</f>
        <v>0</v>
      </c>
      <c r="E557" s="7">
        <f>'BASE METAS)'!E559</f>
        <v>0</v>
      </c>
      <c r="F557" s="1346">
        <f>'BASE METAS)'!F559</f>
        <v>0</v>
      </c>
      <c r="G557" s="1346">
        <f>'BASE METAS)'!G559</f>
        <v>0</v>
      </c>
      <c r="H557" s="1346">
        <f>'BASE METAS)'!H559</f>
        <v>0</v>
      </c>
      <c r="I557" s="1346">
        <f>'BASE METAS)'!I559</f>
        <v>0</v>
      </c>
      <c r="J557" s="1346">
        <f>'BASE METAS)'!J559</f>
        <v>0</v>
      </c>
      <c r="K557" s="1346">
        <f>'BASE METAS)'!K559</f>
        <v>0</v>
      </c>
      <c r="L557" s="1346">
        <f>'BASE METAS)'!L559</f>
        <v>0</v>
      </c>
      <c r="M557" s="1346">
        <f>'BASE METAS)'!M559</f>
        <v>0</v>
      </c>
      <c r="N557" s="1359">
        <f>'BASE METAS)'!N559</f>
        <v>0</v>
      </c>
      <c r="O557" s="1346">
        <f>'BASE METAS)'!O559</f>
        <v>0</v>
      </c>
      <c r="P557" s="1359">
        <f>'BASE METAS)'!P559</f>
        <v>0</v>
      </c>
      <c r="Q557" s="1359">
        <f>'BASE METAS)'!Q559</f>
        <v>0</v>
      </c>
      <c r="R557" s="1359">
        <f>'BASE METAS)'!R559</f>
        <v>0</v>
      </c>
      <c r="S557" s="1359">
        <f>'BASE METAS)'!S559</f>
        <v>0</v>
      </c>
      <c r="T557" s="1359">
        <f>'BASE METAS)'!T559</f>
        <v>0</v>
      </c>
      <c r="U557" s="1360">
        <f>'BASE METAS)'!U559</f>
        <v>0</v>
      </c>
      <c r="V557" s="1359">
        <f>'BASE METAS)'!V559</f>
        <v>0</v>
      </c>
      <c r="W557" s="8">
        <f>'BASE METAS)'!W559</f>
        <v>53768358</v>
      </c>
      <c r="X557" s="509">
        <f>'BASE METAS)'!X559</f>
        <v>0</v>
      </c>
      <c r="Y557" s="514">
        <f>'BASE METAS)'!Y559</f>
        <v>8</v>
      </c>
      <c r="Z557" s="510" t="str">
        <f>'BASE METAS)'!Z559</f>
        <v>REAlIZAR LA GESTIÓN DE REUNIONES DE LA COMISIÓN DE HONOR Y JUSTICIA.</v>
      </c>
      <c r="AA557" s="515" t="str">
        <f>'BASE METAS)'!AA559</f>
        <v>GESTIÓN</v>
      </c>
      <c r="AB557" s="516">
        <f>'BASE METAS)'!AB559</f>
        <v>4</v>
      </c>
      <c r="AC557" s="516">
        <f>'BASE METAS)'!AC559</f>
        <v>1</v>
      </c>
      <c r="AD557" s="517">
        <f>'BASE METAS)'!AD559</f>
        <v>0.25</v>
      </c>
      <c r="AE557" s="516">
        <f>'BASE METAS)'!AE559</f>
        <v>1</v>
      </c>
      <c r="AF557" s="518">
        <f>'BASE METAS)'!AF559</f>
        <v>0.25</v>
      </c>
      <c r="AG557" s="519">
        <f>'BASE METAS)'!AG559</f>
        <v>1</v>
      </c>
      <c r="AH557" s="513">
        <f>'BASE METAS)'!AH559</f>
        <v>0.25</v>
      </c>
      <c r="AI557" s="519">
        <f>'BASE METAS)'!AI559</f>
        <v>1</v>
      </c>
      <c r="AJ557" s="513">
        <f>'BASE METAS)'!AJ559</f>
        <v>0.25</v>
      </c>
      <c r="AK557" s="947">
        <f>'BASE METAS)'!AK559</f>
        <v>1</v>
      </c>
      <c r="AL557" s="978">
        <f>'BASE METAS)'!AL559</f>
        <v>8</v>
      </c>
      <c r="AM557" s="974" t="str">
        <f>'BASE METAS)'!AM559</f>
        <v>REUNIONES DE LA COMISIÓN DE HONOR Y JUSTICIA.</v>
      </c>
      <c r="AN557" s="974" t="str">
        <f>'BASE METAS)'!AN559</f>
        <v>MIDE  REALIZAR L A GESTIÓN DE REUNIONES DE LA COMISIÓN DE HONOR Y JUSTICIA.</v>
      </c>
      <c r="AO557" s="1344" t="str">
        <f>'BASE METAS)'!AU559</f>
        <v>GESTIÓN</v>
      </c>
      <c r="AP557" s="974" t="str">
        <f>'BASE METAS)'!AO559</f>
        <v>NO. DE REUNIONES REALIZADAS DE LA COMISIÓN DE HONOR Y JUSTICIA</v>
      </c>
      <c r="AQ557" s="974" t="str">
        <f>'BASE METAS)'!AP559</f>
        <v>NO. DE GESTIONES REALIZADAS</v>
      </c>
      <c r="AR557" s="1344">
        <f>'BASE METAS)'!AQ559</f>
        <v>100</v>
      </c>
      <c r="AS557" s="974" t="str">
        <f>'BASE METAS)'!AR559</f>
        <v>GESTIÓN</v>
      </c>
      <c r="AT557" s="974" t="str">
        <f>'BASE METAS)'!AS559</f>
        <v>EFICIENCIA</v>
      </c>
      <c r="AU557" s="1482">
        <f>'BASE METAS)'!BO559</f>
        <v>0</v>
      </c>
      <c r="AV557" s="960">
        <f>'BASE METAS)'!BQ559</f>
        <v>4</v>
      </c>
      <c r="AW557" s="1352">
        <f>'BASE METAS)'!BR559</f>
        <v>0</v>
      </c>
      <c r="AX557" s="1">
        <f>'BASE METAS)'!BS559</f>
        <v>1</v>
      </c>
      <c r="AY557" s="1">
        <f>'BASE METAS)'!BT559</f>
        <v>1</v>
      </c>
      <c r="AZ557" s="1">
        <f>'BASE METAS)'!BU559</f>
        <v>0</v>
      </c>
      <c r="BA557" s="1">
        <f>'BASE METAS)'!BV559</f>
        <v>1</v>
      </c>
      <c r="BB557" s="1">
        <f>'BASE METAS)'!BW559</f>
        <v>2</v>
      </c>
      <c r="BC557" s="1">
        <f>'BASE METAS)'!BX559</f>
        <v>2</v>
      </c>
      <c r="BD557" s="1">
        <f>'BASE METAS)'!BY559</f>
        <v>0.5</v>
      </c>
      <c r="BE557" s="1">
        <f>'BASE METAS)'!CG559</f>
        <v>1</v>
      </c>
      <c r="BF557" s="1">
        <f>'BASE METAS)'!CJ559</f>
        <v>0</v>
      </c>
      <c r="BG557" s="1">
        <f>'BASE METAS)'!CK559</f>
        <v>0</v>
      </c>
      <c r="BH557" s="1">
        <f>'BASE METAS)'!CL559</f>
        <v>0</v>
      </c>
      <c r="BI557" s="1">
        <f>'BASE METAS)'!CM559</f>
        <v>0</v>
      </c>
      <c r="BJ557" s="1">
        <f>'BASE METAS)'!CN559</f>
        <v>0</v>
      </c>
      <c r="BK557" s="1">
        <f>'BASE METAS)'!CO559</f>
        <v>0</v>
      </c>
      <c r="BL557" s="1">
        <f>'BASE METAS)'!CP559</f>
        <v>0</v>
      </c>
      <c r="BM557" s="1">
        <f>'BASE METAS)'!CQ559</f>
        <v>0</v>
      </c>
      <c r="BN557" s="1">
        <f>'BASE METAS)'!CR559</f>
        <v>0</v>
      </c>
      <c r="BO557" s="1">
        <f>'BASE METAS)'!CS559</f>
        <v>0</v>
      </c>
      <c r="BP557" s="1">
        <f>'BASE METAS)'!CT559</f>
        <v>0</v>
      </c>
      <c r="BQ557" s="1">
        <f>'BASE METAS)'!CU559</f>
        <v>0</v>
      </c>
      <c r="BR557" s="1">
        <f>'BASE METAS)'!CV559</f>
        <v>0</v>
      </c>
      <c r="BS557" s="1">
        <f>'BASE METAS)'!CW559</f>
        <v>0</v>
      </c>
      <c r="BT557" s="1">
        <f>'BASE METAS)'!CX559</f>
        <v>0</v>
      </c>
      <c r="BU557" s="1">
        <f>'BASE METAS)'!FA559</f>
        <v>4</v>
      </c>
      <c r="BV557" s="1">
        <f>'BASE METAS)'!FB559</f>
        <v>0</v>
      </c>
      <c r="BW557" s="1">
        <f>'BASE METAS)'!FC559</f>
        <v>0</v>
      </c>
      <c r="BX557" s="1">
        <f>'BASE METAS)'!FD559</f>
        <v>0</v>
      </c>
      <c r="BY557" s="1">
        <f>'BASE METAS)'!FE559</f>
        <v>0</v>
      </c>
      <c r="BZ557" s="1">
        <f>'BASE METAS)'!FF559</f>
        <v>0</v>
      </c>
      <c r="CA557" s="1">
        <f>'BASE METAS)'!FG559</f>
        <v>1</v>
      </c>
      <c r="CB557" s="1">
        <f>'BASE METAS)'!FH559</f>
        <v>3</v>
      </c>
      <c r="CC557" s="1">
        <f>'BASE METAS)'!FI559</f>
        <v>0.25</v>
      </c>
      <c r="CD557" s="1">
        <f>'BASE METAS)'!FJ559</f>
        <v>4</v>
      </c>
      <c r="CE557" s="1">
        <f>'BASE METAS)'!FK559</f>
        <v>0</v>
      </c>
      <c r="CF557" s="1">
        <f>'BASE METAS)'!FL559</f>
        <v>0</v>
      </c>
      <c r="CG557" s="1">
        <f>'BASE METAS)'!FM559</f>
        <v>1</v>
      </c>
    </row>
    <row r="558" spans="1:85" ht="40.5" customHeight="1" x14ac:dyDescent="0.2">
      <c r="A558" s="1">
        <f>'BASE METAS)'!A560</f>
        <v>0</v>
      </c>
      <c r="B558" s="7099"/>
      <c r="C558" s="1343">
        <f>'BASE METAS)'!C560</f>
        <v>0</v>
      </c>
      <c r="D558" s="1343">
        <f>'BASE METAS)'!D560</f>
        <v>0</v>
      </c>
      <c r="E558" s="7">
        <f>'BASE METAS)'!E560</f>
        <v>0</v>
      </c>
      <c r="F558" s="1346">
        <f>'BASE METAS)'!F560</f>
        <v>0</v>
      </c>
      <c r="G558" s="1346">
        <f>'BASE METAS)'!G560</f>
        <v>0</v>
      </c>
      <c r="H558" s="1346">
        <f>'BASE METAS)'!H560</f>
        <v>0</v>
      </c>
      <c r="I558" s="1346">
        <f>'BASE METAS)'!I560</f>
        <v>0</v>
      </c>
      <c r="J558" s="1346">
        <f>'BASE METAS)'!J560</f>
        <v>0</v>
      </c>
      <c r="K558" s="1346">
        <f>'BASE METAS)'!K560</f>
        <v>0</v>
      </c>
      <c r="L558" s="1346">
        <f>'BASE METAS)'!L560</f>
        <v>0</v>
      </c>
      <c r="M558" s="1346">
        <f>'BASE METAS)'!M560</f>
        <v>0</v>
      </c>
      <c r="N558" s="1359">
        <f>'BASE METAS)'!N560</f>
        <v>0</v>
      </c>
      <c r="O558" s="1346">
        <f>'BASE METAS)'!O560</f>
        <v>0</v>
      </c>
      <c r="P558" s="1359">
        <f>'BASE METAS)'!P560</f>
        <v>0</v>
      </c>
      <c r="Q558" s="1359">
        <f>'BASE METAS)'!Q560</f>
        <v>0</v>
      </c>
      <c r="R558" s="1359">
        <f>'BASE METAS)'!R560</f>
        <v>0</v>
      </c>
      <c r="S558" s="1359">
        <f>'BASE METAS)'!S560</f>
        <v>0</v>
      </c>
      <c r="T558" s="1359">
        <f>'BASE METAS)'!T560</f>
        <v>0</v>
      </c>
      <c r="U558" s="1360">
        <f>'BASE METAS)'!U560</f>
        <v>0</v>
      </c>
      <c r="V558" s="1359">
        <f>'BASE METAS)'!V560</f>
        <v>0</v>
      </c>
      <c r="W558" s="8">
        <f>'BASE METAS)'!W560</f>
        <v>53768358</v>
      </c>
      <c r="X558" s="1374">
        <f>'BASE METAS)'!X560</f>
        <v>0</v>
      </c>
      <c r="Y558" s="503">
        <f>'BASE METAS)'!Y560</f>
        <v>9</v>
      </c>
      <c r="Z558" s="510" t="str">
        <f>'BASE METAS)'!Z560</f>
        <v>REALIZAR CONVOCATORIA DE ASCENSO A CATEGORÍA SUPERIOR.</v>
      </c>
      <c r="AA558" s="484" t="str">
        <f>'BASE METAS)'!AA560</f>
        <v>CONVOCATORIA</v>
      </c>
      <c r="AB558" s="511">
        <f>'BASE METAS)'!AB560</f>
        <v>3</v>
      </c>
      <c r="AC558" s="511">
        <f>'BASE METAS)'!AC560</f>
        <v>0</v>
      </c>
      <c r="AD558" s="512">
        <f>'BASE METAS)'!AD560</f>
        <v>0</v>
      </c>
      <c r="AE558" s="511">
        <f>'BASE METAS)'!AE560</f>
        <v>1</v>
      </c>
      <c r="AF558" s="512">
        <f>'BASE METAS)'!AF560</f>
        <v>0.33333333333333331</v>
      </c>
      <c r="AG558" s="511">
        <f>'BASE METAS)'!AG560</f>
        <v>1</v>
      </c>
      <c r="AH558" s="512">
        <f>'BASE METAS)'!AH560</f>
        <v>0.33333333333333331</v>
      </c>
      <c r="AI558" s="511">
        <f>'BASE METAS)'!AI560</f>
        <v>1</v>
      </c>
      <c r="AJ558" s="513">
        <f>'BASE METAS)'!AJ560</f>
        <v>0.33333333333333331</v>
      </c>
      <c r="AK558" s="947">
        <f>'BASE METAS)'!AK560</f>
        <v>1</v>
      </c>
      <c r="AL558" s="679">
        <f>'BASE METAS)'!AL560</f>
        <v>9</v>
      </c>
      <c r="AM558" s="679" t="str">
        <f>'BASE METAS)'!AM560</f>
        <v>CONVOCATORIA DE ASCENSO A CATEGORÍA SUPERIOR.</v>
      </c>
      <c r="AN558" s="679" t="str">
        <f>'BASE METAS)'!AN560</f>
        <v xml:space="preserve">MIDE EL NÚMERO DE CONVOCATORIAS REALIZADAS </v>
      </c>
      <c r="AO558" s="1338" t="str">
        <f>'BASE METAS)'!AU560</f>
        <v>GESTIÓN</v>
      </c>
      <c r="AP558" s="679" t="str">
        <f>'BASE METAS)'!AO560</f>
        <v>NO. DE CONVOCATORIAS A CATEGORÍA SUPERIOR REALIZADAS</v>
      </c>
      <c r="AQ558" s="679" t="str">
        <f>'BASE METAS)'!AP560</f>
        <v>NO. DE CONVOCATORIAS A CATEGORÍA SUPERIOR PROGRAMADAS</v>
      </c>
      <c r="AR558" s="1338">
        <f>'BASE METAS)'!AQ560</f>
        <v>100</v>
      </c>
      <c r="AS558" s="679" t="str">
        <f>'BASE METAS)'!AR560</f>
        <v>CONVOCATORIA</v>
      </c>
      <c r="AT558" s="679" t="str">
        <f>'BASE METAS)'!AS560</f>
        <v>EFICACIA</v>
      </c>
      <c r="AU558" s="1482">
        <f>'BASE METAS)'!BO560</f>
        <v>0</v>
      </c>
      <c r="AV558" s="945">
        <f>'BASE METAS)'!BQ560</f>
        <v>3</v>
      </c>
      <c r="AW558" s="945">
        <f>'BASE METAS)'!BR560</f>
        <v>0</v>
      </c>
      <c r="AX558" s="1">
        <f>'BASE METAS)'!BS560</f>
        <v>1</v>
      </c>
      <c r="AY558" s="1">
        <f>'BASE METAS)'!BT560</f>
        <v>0</v>
      </c>
      <c r="AZ558" s="1">
        <f>'BASE METAS)'!BU560</f>
        <v>1</v>
      </c>
      <c r="BA558" s="1">
        <f>'BASE METAS)'!BV560</f>
        <v>0</v>
      </c>
      <c r="BB558" s="1">
        <f>'BASE METAS)'!BW560</f>
        <v>0</v>
      </c>
      <c r="BC558" s="1">
        <f>'BASE METAS)'!BX560</f>
        <v>3</v>
      </c>
      <c r="BD558" s="1">
        <f>'BASE METAS)'!BY560</f>
        <v>0</v>
      </c>
      <c r="BE558" s="1">
        <f>'BASE METAS)'!CG560</f>
        <v>0</v>
      </c>
      <c r="BF558" s="1">
        <f>'BASE METAS)'!CJ560</f>
        <v>0</v>
      </c>
      <c r="BG558" s="1">
        <f>'BASE METAS)'!CK560</f>
        <v>0</v>
      </c>
      <c r="BH558" s="1">
        <f>'BASE METAS)'!CL560</f>
        <v>0</v>
      </c>
      <c r="BI558" s="1">
        <f>'BASE METAS)'!CM560</f>
        <v>0</v>
      </c>
      <c r="BJ558" s="1">
        <f>'BASE METAS)'!CN560</f>
        <v>0</v>
      </c>
      <c r="BK558" s="1">
        <f>'BASE METAS)'!CO560</f>
        <v>0</v>
      </c>
      <c r="BL558" s="1">
        <f>'BASE METAS)'!CP560</f>
        <v>0</v>
      </c>
      <c r="BM558" s="1">
        <f>'BASE METAS)'!CQ560</f>
        <v>0</v>
      </c>
      <c r="BN558" s="1">
        <f>'BASE METAS)'!CR560</f>
        <v>0</v>
      </c>
      <c r="BO558" s="1">
        <f>'BASE METAS)'!CS560</f>
        <v>0</v>
      </c>
      <c r="BP558" s="1">
        <f>'BASE METAS)'!CT560</f>
        <v>0</v>
      </c>
      <c r="BQ558" s="1">
        <f>'BASE METAS)'!CU560</f>
        <v>0</v>
      </c>
      <c r="BR558" s="1">
        <f>'BASE METAS)'!CV560</f>
        <v>0</v>
      </c>
      <c r="BS558" s="1">
        <f>'BASE METAS)'!CW560</f>
        <v>0</v>
      </c>
      <c r="BT558" s="1">
        <f>'BASE METAS)'!CX560</f>
        <v>0</v>
      </c>
      <c r="BU558" s="1">
        <f>'BASE METAS)'!FA560</f>
        <v>3</v>
      </c>
      <c r="BV558" s="1">
        <f>'BASE METAS)'!FB560</f>
        <v>0</v>
      </c>
      <c r="BW558" s="1">
        <f>'BASE METAS)'!FC560</f>
        <v>0</v>
      </c>
      <c r="BX558" s="1">
        <f>'BASE METAS)'!FD560</f>
        <v>0</v>
      </c>
      <c r="BY558" s="1">
        <f>'BASE METAS)'!FE560</f>
        <v>0</v>
      </c>
      <c r="BZ558" s="1">
        <f>'BASE METAS)'!FF560</f>
        <v>0</v>
      </c>
      <c r="CA558" s="1">
        <f>'BASE METAS)'!FG560</f>
        <v>0</v>
      </c>
      <c r="CB558" s="1">
        <f>'BASE METAS)'!FH560</f>
        <v>3</v>
      </c>
      <c r="CC558" s="1">
        <f>'BASE METAS)'!FI560</f>
        <v>0</v>
      </c>
      <c r="CD558" s="1">
        <f>'BASE METAS)'!FJ560</f>
        <v>3</v>
      </c>
      <c r="CE558" s="1">
        <f>'BASE METAS)'!FK560</f>
        <v>0</v>
      </c>
      <c r="CF558" s="1">
        <f>'BASE METAS)'!FL560</f>
        <v>0</v>
      </c>
      <c r="CG558" s="1">
        <f>'BASE METAS)'!FM560</f>
        <v>0</v>
      </c>
    </row>
    <row r="559" spans="1:85" ht="63.75" x14ac:dyDescent="0.25">
      <c r="A559" s="1">
        <f>'BASE METAS)'!A561</f>
        <v>0</v>
      </c>
      <c r="B559" s="7099"/>
      <c r="C559" s="1343">
        <f>'BASE METAS)'!C561</f>
        <v>0</v>
      </c>
      <c r="D559" s="1343">
        <f>'BASE METAS)'!D561</f>
        <v>0</v>
      </c>
      <c r="E559" s="7">
        <f>'BASE METAS)'!E561</f>
        <v>0</v>
      </c>
      <c r="F559" s="1346">
        <f>'BASE METAS)'!F561</f>
        <v>0</v>
      </c>
      <c r="G559" s="1346">
        <f>'BASE METAS)'!G561</f>
        <v>0</v>
      </c>
      <c r="H559" s="1346">
        <f>'BASE METAS)'!H561</f>
        <v>0</v>
      </c>
      <c r="I559" s="1346">
        <f>'BASE METAS)'!I561</f>
        <v>0</v>
      </c>
      <c r="J559" s="1346">
        <f>'BASE METAS)'!J561</f>
        <v>0</v>
      </c>
      <c r="K559" s="1346">
        <f>'BASE METAS)'!K561</f>
        <v>0</v>
      </c>
      <c r="L559" s="1346">
        <f>'BASE METAS)'!L561</f>
        <v>0</v>
      </c>
      <c r="M559" s="1346">
        <f>'BASE METAS)'!M561</f>
        <v>0</v>
      </c>
      <c r="N559" s="1359">
        <f>'BASE METAS)'!N561</f>
        <v>0</v>
      </c>
      <c r="O559" s="1346">
        <f>'BASE METAS)'!O561</f>
        <v>0</v>
      </c>
      <c r="P559" s="1359">
        <f>'BASE METAS)'!P561</f>
        <v>0</v>
      </c>
      <c r="Q559" s="1359">
        <f>'BASE METAS)'!Q561</f>
        <v>0</v>
      </c>
      <c r="R559" s="1359">
        <f>'BASE METAS)'!R561</f>
        <v>0</v>
      </c>
      <c r="S559" s="1359">
        <f>'BASE METAS)'!S561</f>
        <v>0</v>
      </c>
      <c r="T559" s="1359">
        <f>'BASE METAS)'!T561</f>
        <v>0</v>
      </c>
      <c r="U559" s="1360">
        <f>'BASE METAS)'!U561</f>
        <v>0</v>
      </c>
      <c r="V559" s="1359">
        <f>'BASE METAS)'!V561</f>
        <v>0</v>
      </c>
      <c r="W559" s="8">
        <f>'BASE METAS)'!W561</f>
        <v>53768358</v>
      </c>
      <c r="X559" s="1374">
        <f>'BASE METAS)'!X561</f>
        <v>0</v>
      </c>
      <c r="Y559" s="503">
        <f>'BASE METAS)'!Y561</f>
        <v>10</v>
      </c>
      <c r="Z559" s="510" t="str">
        <f>'BASE METAS)'!Z561</f>
        <v>REALIZAR CONVOCATORIA DE INGRESO DE NUEVOS ELEMENTOS A LA CORPORACIÓN</v>
      </c>
      <c r="AA559" s="484" t="str">
        <f>'BASE METAS)'!AA561</f>
        <v>CONVOCATORIA</v>
      </c>
      <c r="AB559" s="511">
        <f>'BASE METAS)'!AB561</f>
        <v>1</v>
      </c>
      <c r="AC559" s="511">
        <f>'BASE METAS)'!AC561</f>
        <v>0</v>
      </c>
      <c r="AD559" s="512">
        <f>'BASE METAS)'!AD561</f>
        <v>0</v>
      </c>
      <c r="AE559" s="511">
        <f>'BASE METAS)'!AE561</f>
        <v>0</v>
      </c>
      <c r="AF559" s="512">
        <f>'BASE METAS)'!AF561</f>
        <v>0</v>
      </c>
      <c r="AG559" s="511">
        <f>'BASE METAS)'!AG561</f>
        <v>0</v>
      </c>
      <c r="AH559" s="512">
        <f>'BASE METAS)'!AH561</f>
        <v>0</v>
      </c>
      <c r="AI559" s="511">
        <f>'BASE METAS)'!AI561</f>
        <v>1</v>
      </c>
      <c r="AJ559" s="513">
        <f>'BASE METAS)'!AJ561</f>
        <v>1</v>
      </c>
      <c r="AK559" s="947">
        <f>'BASE METAS)'!AK561</f>
        <v>1</v>
      </c>
      <c r="AL559" s="978">
        <f>'BASE METAS)'!AL561</f>
        <v>10</v>
      </c>
      <c r="AM559" s="974" t="str">
        <f>'BASE METAS)'!AM561</f>
        <v>CONVOCATORIAS DE INGRESO DE NUEVOS ELEMENTOS A LA CORPORACIÓN.</v>
      </c>
      <c r="AN559" s="807" t="str">
        <f>'BASE METAS)'!AN561</f>
        <v>MIDE LAS CONVOCATORIAS REALIZADAS</v>
      </c>
      <c r="AO559" s="1344" t="str">
        <f>'BASE METAS)'!AU561</f>
        <v>GESTIÓN</v>
      </c>
      <c r="AP559" s="974" t="str">
        <f>'BASE METAS)'!AO561</f>
        <v xml:space="preserve">NO. DE CONVOCATORIAS REALIZADAS A NUEVO INGRESO REALIZADAS </v>
      </c>
      <c r="AQ559" s="974" t="str">
        <f>'BASE METAS)'!AP561</f>
        <v>NO. DE JUICIOS CON REPORTE ELABORADO</v>
      </c>
      <c r="AR559" s="974">
        <f>'BASE METAS)'!AQ561</f>
        <v>100</v>
      </c>
      <c r="AS559" s="974" t="str">
        <f>'BASE METAS)'!AR561</f>
        <v>CONVOCATORIA</v>
      </c>
      <c r="AT559" s="974" t="str">
        <f>'BASE METAS)'!AS561</f>
        <v>EFICACIA</v>
      </c>
      <c r="AU559" s="1482">
        <f>'BASE METAS)'!BO561</f>
        <v>0</v>
      </c>
      <c r="AV559" s="960">
        <f>'BASE METAS)'!BQ561</f>
        <v>1</v>
      </c>
      <c r="AW559" s="961">
        <f>'BASE METAS)'!BR561</f>
        <v>0</v>
      </c>
      <c r="AX559" s="1">
        <f>'BASE METAS)'!BS561</f>
        <v>0</v>
      </c>
      <c r="AY559" s="1">
        <f>'BASE METAS)'!BT561</f>
        <v>0</v>
      </c>
      <c r="AZ559" s="1">
        <f>'BASE METAS)'!BU561</f>
        <v>0</v>
      </c>
      <c r="BA559" s="1" t="e">
        <f>'BASE METAS)'!BV561</f>
        <v>#DIV/0!</v>
      </c>
      <c r="BB559" s="1">
        <f>'BASE METAS)'!BW561</f>
        <v>0</v>
      </c>
      <c r="BC559" s="1">
        <f>'BASE METAS)'!BX561</f>
        <v>1</v>
      </c>
      <c r="BD559" s="1">
        <f>'BASE METAS)'!BY561</f>
        <v>0</v>
      </c>
      <c r="BE559" s="1">
        <f>'BASE METAS)'!CG561</f>
        <v>0</v>
      </c>
      <c r="BF559" s="1">
        <f>'BASE METAS)'!CJ561</f>
        <v>0</v>
      </c>
      <c r="BG559" s="1">
        <f>'BASE METAS)'!CK561</f>
        <v>0</v>
      </c>
      <c r="BH559" s="1">
        <f>'BASE METAS)'!CL561</f>
        <v>0</v>
      </c>
      <c r="BI559" s="1">
        <f>'BASE METAS)'!CM561</f>
        <v>0</v>
      </c>
      <c r="BJ559" s="1">
        <f>'BASE METAS)'!CN561</f>
        <v>0</v>
      </c>
      <c r="BK559" s="1">
        <f>'BASE METAS)'!CO561</f>
        <v>0</v>
      </c>
      <c r="BL559" s="1">
        <f>'BASE METAS)'!CP561</f>
        <v>0</v>
      </c>
      <c r="BM559" s="1">
        <f>'BASE METAS)'!CQ561</f>
        <v>0</v>
      </c>
      <c r="BN559" s="1">
        <f>'BASE METAS)'!CR561</f>
        <v>0</v>
      </c>
      <c r="BO559" s="1">
        <f>'BASE METAS)'!CS561</f>
        <v>0</v>
      </c>
      <c r="BP559" s="1">
        <f>'BASE METAS)'!CT561</f>
        <v>0</v>
      </c>
      <c r="BQ559" s="1">
        <f>'BASE METAS)'!CU561</f>
        <v>0</v>
      </c>
      <c r="BR559" s="1">
        <f>'BASE METAS)'!CV561</f>
        <v>0</v>
      </c>
      <c r="BS559" s="1">
        <f>'BASE METAS)'!CW561</f>
        <v>0</v>
      </c>
      <c r="BT559" s="1">
        <f>'BASE METAS)'!CX561</f>
        <v>0</v>
      </c>
      <c r="BU559" s="1">
        <f>'BASE METAS)'!FA561</f>
        <v>1</v>
      </c>
      <c r="BV559" s="1">
        <f>'BASE METAS)'!FB561</f>
        <v>0</v>
      </c>
      <c r="BW559" s="1">
        <f>'BASE METAS)'!FC561</f>
        <v>0</v>
      </c>
      <c r="BX559" s="1">
        <f>'BASE METAS)'!FD561</f>
        <v>0</v>
      </c>
      <c r="BY559" s="1">
        <f>'BASE METAS)'!FE561</f>
        <v>0</v>
      </c>
      <c r="BZ559" s="1">
        <f>'BASE METAS)'!FF561</f>
        <v>0</v>
      </c>
      <c r="CA559" s="1">
        <f>'BASE METAS)'!FG561</f>
        <v>0</v>
      </c>
      <c r="CB559" s="1">
        <f>'BASE METAS)'!FH561</f>
        <v>1</v>
      </c>
      <c r="CC559" s="1">
        <f>'BASE METAS)'!FI561</f>
        <v>0</v>
      </c>
      <c r="CD559" s="1">
        <f>'BASE METAS)'!FJ561</f>
        <v>1</v>
      </c>
      <c r="CE559" s="1">
        <f>'BASE METAS)'!FK561</f>
        <v>0</v>
      </c>
      <c r="CF559" s="1">
        <f>'BASE METAS)'!FL561</f>
        <v>0</v>
      </c>
      <c r="CG559" s="1">
        <f>'BASE METAS)'!FM561</f>
        <v>0</v>
      </c>
    </row>
    <row r="560" spans="1:85" ht="45" x14ac:dyDescent="0.25">
      <c r="A560" s="1">
        <f>'BASE METAS)'!A562</f>
        <v>84</v>
      </c>
      <c r="B560" s="7099"/>
      <c r="C560" s="1343">
        <f>'BASE METAS)'!C562</f>
        <v>2002</v>
      </c>
      <c r="D560" s="1343">
        <f>'BASE METAS)'!D562</f>
        <v>3</v>
      </c>
      <c r="E560" s="7" t="str">
        <f>'BASE METAS)'!E562</f>
        <v>VIGILANCIA PARA LA SEGURIDAD Y PREVENCIÓN DEL DELITO</v>
      </c>
      <c r="F560" s="1346" t="str">
        <f>'BASE METAS)'!F562</f>
        <v>Q00</v>
      </c>
      <c r="G560" s="1346" t="str">
        <f>'BASE METAS)'!G562</f>
        <v>104</v>
      </c>
      <c r="H560" s="1346" t="str">
        <f>'BASE METAS)'!H562</f>
        <v>04</v>
      </c>
      <c r="I560" s="1346" t="str">
        <f>'BASE METAS)'!I562</f>
        <v>01</v>
      </c>
      <c r="J560" s="1346" t="str">
        <f>'BASE METAS)'!J562</f>
        <v>01</v>
      </c>
      <c r="K560" s="1346" t="str">
        <f>'BASE METAS)'!K562</f>
        <v>01</v>
      </c>
      <c r="L560" s="1346" t="str">
        <f>'BASE METAS)'!L562</f>
        <v>01</v>
      </c>
      <c r="M560" s="1346" t="str">
        <f>'BASE METAS)'!M562</f>
        <v>303</v>
      </c>
      <c r="N560" s="1359" t="str">
        <f>'BASE METAS)'!N562</f>
        <v>Seguridad Pública y Tránsito</v>
      </c>
      <c r="O560" s="1346" t="str">
        <f>'BASE METAS)'!O562</f>
        <v>Seguridad Pública</v>
      </c>
      <c r="P560" s="1359" t="str">
        <f>'BASE METAS)'!P562</f>
        <v>Seguridad pública y protección civil</v>
      </c>
      <c r="Q560" s="1359" t="str">
        <f>'BASE METAS)'!Q562</f>
        <v>Preservación del orden público y protección ciudadana</v>
      </c>
      <c r="R560" s="1359" t="str">
        <f>'BASE METAS)'!R562</f>
        <v>Seguridad pública</v>
      </c>
      <c r="S560" s="1359" t="str">
        <f>'BASE METAS)'!S562</f>
        <v>Prevención de la delincuencia y mantenimiento del orden público</v>
      </c>
      <c r="T560" s="1359" t="str">
        <f>'BASE METAS)'!T562</f>
        <v>Vigilancia para la seguridad y prevención del delito</v>
      </c>
      <c r="U560" s="1360" t="str">
        <f>'BASE METAS)'!U562</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60" s="1359" t="str">
        <f>'BASE METAS)'!V562</f>
        <v xml:space="preserve">Tlalnepantla Protegida </v>
      </c>
      <c r="W560" s="8">
        <f>'BASE METAS)'!W562</f>
        <v>4211514</v>
      </c>
      <c r="X560" s="1374" t="str">
        <f>'BASE METAS)'!X562</f>
        <v>COMISARÍA GENERAL DE SEGURIDAD CIUDADANA (FASP)</v>
      </c>
      <c r="Y560" s="503">
        <f>'BASE METAS)'!Y562</f>
        <v>11</v>
      </c>
      <c r="Z560" s="510" t="str">
        <f>'BASE METAS)'!Z562</f>
        <v>MANTENER UN EFECTIVO CONTROL SOBRE JUICIOS DONDE INTERVIENE LA COMISARÍA</v>
      </c>
      <c r="AA560" s="484" t="str">
        <f>'BASE METAS)'!AA562</f>
        <v>REPORTE</v>
      </c>
      <c r="AB560" s="511">
        <f>'BASE METAS)'!AB562</f>
        <v>12</v>
      </c>
      <c r="AC560" s="511">
        <f>'BASE METAS)'!AC562</f>
        <v>3</v>
      </c>
      <c r="AD560" s="512">
        <f>'BASE METAS)'!AD562</f>
        <v>0.25</v>
      </c>
      <c r="AE560" s="511">
        <f>'BASE METAS)'!AE562</f>
        <v>3</v>
      </c>
      <c r="AF560" s="512">
        <f>'BASE METAS)'!AF562</f>
        <v>0.25</v>
      </c>
      <c r="AG560" s="511">
        <f>'BASE METAS)'!AG562</f>
        <v>3</v>
      </c>
      <c r="AH560" s="512">
        <f>'BASE METAS)'!AH562</f>
        <v>0.25</v>
      </c>
      <c r="AI560" s="511">
        <f>'BASE METAS)'!AI562</f>
        <v>3</v>
      </c>
      <c r="AJ560" s="513">
        <f>'BASE METAS)'!AJ562</f>
        <v>0.25</v>
      </c>
      <c r="AK560" s="947">
        <f>'BASE METAS)'!AK562</f>
        <v>1</v>
      </c>
      <c r="AL560" s="978">
        <f>'BASE METAS)'!AL562</f>
        <v>11</v>
      </c>
      <c r="AM560" s="974" t="str">
        <f>'BASE METAS)'!AM562</f>
        <v>EFECTIVO CONTROL SOBRE JUICIOS DONDE INTERVIENE LA COMISARÍA.</v>
      </c>
      <c r="AN560" s="974" t="str">
        <f>'BASE METAS)'!AN562</f>
        <v>MIDE LOS REPORTES DE JUICIOS</v>
      </c>
      <c r="AO560" s="1344" t="str">
        <f>'BASE METAS)'!AU562</f>
        <v>GESTIÓN</v>
      </c>
      <c r="AP560" s="807" t="str">
        <f>'BASE METAS)'!AO562</f>
        <v>NO. DE CONVOCATORIAS PROGRAMADAS</v>
      </c>
      <c r="AQ560" s="974" t="str">
        <f>'BASE METAS)'!AP562</f>
        <v>NO. DE JUICIOS CON REPORTE PROGRAMADO</v>
      </c>
      <c r="AR560" s="974">
        <f>'BASE METAS)'!AQ562</f>
        <v>100</v>
      </c>
      <c r="AS560" s="974" t="str">
        <f>'BASE METAS)'!AR562</f>
        <v>REPORTE</v>
      </c>
      <c r="AT560" s="974" t="str">
        <f>'BASE METAS)'!AS562</f>
        <v>EFICIENCIA</v>
      </c>
      <c r="AU560" s="1482">
        <f>'BASE METAS)'!BO562</f>
        <v>0</v>
      </c>
      <c r="AV560" s="960">
        <f>'BASE METAS)'!BQ562</f>
        <v>12</v>
      </c>
      <c r="AW560" s="1352">
        <f>'BASE METAS)'!BR562</f>
        <v>0</v>
      </c>
      <c r="AX560" s="1352">
        <f>'BASE METAS)'!BS562</f>
        <v>3</v>
      </c>
      <c r="AY560" s="1352">
        <f>'BASE METAS)'!BT562</f>
        <v>3</v>
      </c>
      <c r="AZ560" s="1352">
        <f>'BASE METAS)'!BU562</f>
        <v>0</v>
      </c>
      <c r="BA560" s="1352">
        <f>'BASE METAS)'!BV562</f>
        <v>1</v>
      </c>
      <c r="BB560" s="1">
        <f>'BASE METAS)'!BW562</f>
        <v>6</v>
      </c>
      <c r="BC560" s="1">
        <f>'BASE METAS)'!BX562</f>
        <v>6</v>
      </c>
      <c r="BD560" s="1">
        <f>'BASE METAS)'!BY562</f>
        <v>0.5</v>
      </c>
      <c r="BE560" s="1">
        <f>'BASE METAS)'!CG562</f>
        <v>3</v>
      </c>
      <c r="BF560" s="1">
        <f>'BASE METAS)'!CJ562</f>
        <v>0</v>
      </c>
      <c r="BG560" s="1">
        <f>'BASE METAS)'!CK562</f>
        <v>0</v>
      </c>
      <c r="BH560" s="1">
        <f>'BASE METAS)'!CL562</f>
        <v>0</v>
      </c>
      <c r="BI560" s="1">
        <f>'BASE METAS)'!CM562</f>
        <v>0</v>
      </c>
      <c r="BJ560" s="1">
        <f>'BASE METAS)'!CN562</f>
        <v>0</v>
      </c>
      <c r="BK560" s="1">
        <f>'BASE METAS)'!CO562</f>
        <v>0</v>
      </c>
      <c r="BL560" s="1">
        <f>'BASE METAS)'!CP562</f>
        <v>0</v>
      </c>
      <c r="BM560" s="1">
        <f>'BASE METAS)'!CQ562</f>
        <v>0</v>
      </c>
      <c r="BN560" s="1">
        <f>'BASE METAS)'!CR562</f>
        <v>0</v>
      </c>
      <c r="BO560" s="1">
        <f>'BASE METAS)'!CS562</f>
        <v>0</v>
      </c>
      <c r="BP560" s="1">
        <f>'BASE METAS)'!CT562</f>
        <v>0</v>
      </c>
      <c r="BQ560" s="1">
        <f>'BASE METAS)'!CU562</f>
        <v>0</v>
      </c>
      <c r="BR560" s="1">
        <f>'BASE METAS)'!CV562</f>
        <v>0</v>
      </c>
      <c r="BS560" s="1">
        <f>'BASE METAS)'!CW562</f>
        <v>0</v>
      </c>
      <c r="BT560" s="1">
        <f>'BASE METAS)'!CX562</f>
        <v>0</v>
      </c>
      <c r="BU560" s="1">
        <f>'BASE METAS)'!FA562</f>
        <v>12</v>
      </c>
      <c r="BV560" s="1">
        <f>'BASE METAS)'!FB562</f>
        <v>0</v>
      </c>
      <c r="BW560" s="1">
        <f>'BASE METAS)'!FC562</f>
        <v>1</v>
      </c>
      <c r="BX560" s="1">
        <f>'BASE METAS)'!FD562</f>
        <v>1</v>
      </c>
      <c r="BY560" s="1">
        <f>'BASE METAS)'!FE562</f>
        <v>0</v>
      </c>
      <c r="BZ560" s="1">
        <f>'BASE METAS)'!FF562</f>
        <v>1</v>
      </c>
      <c r="CA560" s="1">
        <f>'BASE METAS)'!FG562</f>
        <v>4</v>
      </c>
      <c r="CB560" s="1">
        <f>'BASE METAS)'!FH562</f>
        <v>8</v>
      </c>
      <c r="CC560" s="1">
        <f>'BASE METAS)'!FI562</f>
        <v>0.33333333333333331</v>
      </c>
      <c r="CD560" s="1">
        <f>'BASE METAS)'!FJ562</f>
        <v>12</v>
      </c>
      <c r="CE560" s="1">
        <f>'BASE METAS)'!FK562</f>
        <v>0</v>
      </c>
      <c r="CF560" s="1">
        <f>'BASE METAS)'!FL562</f>
        <v>1</v>
      </c>
      <c r="CG560" s="1">
        <f>'BASE METAS)'!FM562</f>
        <v>1</v>
      </c>
    </row>
    <row r="561" spans="1:85" ht="51" x14ac:dyDescent="0.25">
      <c r="A561" s="1">
        <f>'BASE METAS)'!A563</f>
        <v>0</v>
      </c>
      <c r="B561" s="7099"/>
      <c r="C561" s="1343">
        <f>'BASE METAS)'!C563</f>
        <v>0</v>
      </c>
      <c r="D561" s="1330">
        <f>'BASE METAS)'!D563</f>
        <v>0</v>
      </c>
      <c r="E561" s="508">
        <f>'BASE METAS)'!E563</f>
        <v>0</v>
      </c>
      <c r="F561" s="1333">
        <f>'BASE METAS)'!F563</f>
        <v>0</v>
      </c>
      <c r="G561" s="1333">
        <f>'BASE METAS)'!G563</f>
        <v>0</v>
      </c>
      <c r="H561" s="1333">
        <f>'BASE METAS)'!H563</f>
        <v>0</v>
      </c>
      <c r="I561" s="1333">
        <f>'BASE METAS)'!I563</f>
        <v>0</v>
      </c>
      <c r="J561" s="1333">
        <f>'BASE METAS)'!J563</f>
        <v>0</v>
      </c>
      <c r="K561" s="1333">
        <f>'BASE METAS)'!K563</f>
        <v>0</v>
      </c>
      <c r="L561" s="1333">
        <f>'BASE METAS)'!L563</f>
        <v>0</v>
      </c>
      <c r="M561" s="1333">
        <f>'BASE METAS)'!M563</f>
        <v>0</v>
      </c>
      <c r="N561" s="1336">
        <f>'BASE METAS)'!N563</f>
        <v>0</v>
      </c>
      <c r="O561" s="1333">
        <f>'BASE METAS)'!O563</f>
        <v>0</v>
      </c>
      <c r="P561" s="1336">
        <f>'BASE METAS)'!P563</f>
        <v>0</v>
      </c>
      <c r="Q561" s="1336">
        <f>'BASE METAS)'!Q563</f>
        <v>0</v>
      </c>
      <c r="R561" s="1336">
        <f>'BASE METAS)'!R563</f>
        <v>0</v>
      </c>
      <c r="S561" s="1336">
        <f>'BASE METAS)'!S563</f>
        <v>0</v>
      </c>
      <c r="T561" s="1336">
        <f>'BASE METAS)'!T563</f>
        <v>0</v>
      </c>
      <c r="U561" s="1350">
        <f>'BASE METAS)'!U563</f>
        <v>80314278</v>
      </c>
      <c r="V561" s="1336" t="str">
        <f>'BASE METAS)'!V563</f>
        <v>8500000</v>
      </c>
      <c r="W561" s="17">
        <f>'BASE METAS)'!W563</f>
        <v>53768358</v>
      </c>
      <c r="X561" s="1347">
        <f>'BASE METAS)'!X563</f>
        <v>0</v>
      </c>
      <c r="Y561" s="503">
        <f>'BASE METAS)'!Y563</f>
        <v>12</v>
      </c>
      <c r="Z561" s="510" t="str">
        <f>'BASE METAS)'!Z563</f>
        <v>BRINDAR ASESORÍA LEGAL A LOS ELEMENTOS POLICIALES.</v>
      </c>
      <c r="AA561" s="484" t="str">
        <f>'BASE METAS)'!AA563</f>
        <v>ASESORÍA</v>
      </c>
      <c r="AB561" s="511">
        <f>'BASE METAS)'!AB563</f>
        <v>400</v>
      </c>
      <c r="AC561" s="511">
        <f>'BASE METAS)'!AC563</f>
        <v>100</v>
      </c>
      <c r="AD561" s="512">
        <f>'BASE METAS)'!AD563</f>
        <v>0.25</v>
      </c>
      <c r="AE561" s="511">
        <f>'BASE METAS)'!AE563</f>
        <v>100</v>
      </c>
      <c r="AF561" s="512">
        <f>'BASE METAS)'!AF563</f>
        <v>0.25</v>
      </c>
      <c r="AG561" s="511">
        <f>'BASE METAS)'!AG563</f>
        <v>100</v>
      </c>
      <c r="AH561" s="512">
        <f>'BASE METAS)'!AH563</f>
        <v>0.25</v>
      </c>
      <c r="AI561" s="511">
        <f>'BASE METAS)'!AI563</f>
        <v>100</v>
      </c>
      <c r="AJ561" s="513">
        <f>'BASE METAS)'!AJ563</f>
        <v>0.25</v>
      </c>
      <c r="AK561" s="947">
        <f>'BASE METAS)'!AK563</f>
        <v>1</v>
      </c>
      <c r="AL561" s="974">
        <f>'BASE METAS)'!AL563</f>
        <v>12</v>
      </c>
      <c r="AM561" s="974" t="str">
        <f>'BASE METAS)'!AM563</f>
        <v>ASESORÍAS LEGALES A LOS ELEMENTOS POLICIALES</v>
      </c>
      <c r="AN561" s="974" t="str">
        <f>'BASE METAS)'!AN563</f>
        <v xml:space="preserve">MIDE LAS ASESORÍAS LEGALES </v>
      </c>
      <c r="AO561" s="1344" t="str">
        <f>'BASE METAS)'!AU563</f>
        <v>GESTIÓN</v>
      </c>
      <c r="AP561" s="974" t="str">
        <f>'BASE METAS)'!AO563</f>
        <v>NO. DE ASESORÍAS OTORGADAS A ELEMENTOS POLICIALES</v>
      </c>
      <c r="AQ561" s="974" t="str">
        <f>'BASE METAS)'!AP563</f>
        <v xml:space="preserve">NO. DE ASESORÍAS PROGRAMADAS </v>
      </c>
      <c r="AR561" s="974">
        <f>'BASE METAS)'!AQ563</f>
        <v>100</v>
      </c>
      <c r="AS561" s="974" t="str">
        <f>'BASE METAS)'!AR563</f>
        <v>ASESORÍA</v>
      </c>
      <c r="AT561" s="974" t="str">
        <f>'BASE METAS)'!AS563</f>
        <v>EFICACIA</v>
      </c>
      <c r="AU561" s="1482">
        <f>'BASE METAS)'!BO563</f>
        <v>0</v>
      </c>
      <c r="AV561" s="960">
        <f>'BASE METAS)'!BQ563</f>
        <v>400</v>
      </c>
      <c r="AW561" s="961">
        <f>'BASE METAS)'!BR563</f>
        <v>0</v>
      </c>
      <c r="AX561" s="1352">
        <f>'BASE METAS)'!BS563</f>
        <v>100</v>
      </c>
      <c r="AY561" s="1352">
        <f>'BASE METAS)'!BT563</f>
        <v>63</v>
      </c>
      <c r="AZ561" s="1352">
        <f>'BASE METAS)'!BU563</f>
        <v>37</v>
      </c>
      <c r="BA561" s="1352">
        <f>'BASE METAS)'!BV563</f>
        <v>0.63</v>
      </c>
      <c r="BB561" s="1">
        <f>'BASE METAS)'!BW563</f>
        <v>94</v>
      </c>
      <c r="BC561" s="1">
        <f>'BASE METAS)'!BX563</f>
        <v>306</v>
      </c>
      <c r="BD561" s="1">
        <f>'BASE METAS)'!BY563</f>
        <v>0.23499999999999999</v>
      </c>
      <c r="BE561" s="1">
        <f>'BASE METAS)'!CG563</f>
        <v>31</v>
      </c>
      <c r="BF561" s="1">
        <f>'BASE METAS)'!CJ563</f>
        <v>0</v>
      </c>
      <c r="BG561" s="1">
        <f>'BASE METAS)'!CK563</f>
        <v>0</v>
      </c>
      <c r="BH561" s="1">
        <f>'BASE METAS)'!CL563</f>
        <v>0</v>
      </c>
      <c r="BI561" s="1">
        <f>'BASE METAS)'!CM563</f>
        <v>0</v>
      </c>
      <c r="BJ561" s="1">
        <f>'BASE METAS)'!CN563</f>
        <v>0</v>
      </c>
      <c r="BK561" s="1">
        <f>'BASE METAS)'!CO563</f>
        <v>0</v>
      </c>
      <c r="BL561" s="1">
        <f>'BASE METAS)'!CP563</f>
        <v>0</v>
      </c>
      <c r="BM561" s="1">
        <f>'BASE METAS)'!CQ563</f>
        <v>0</v>
      </c>
      <c r="BN561" s="1">
        <f>'BASE METAS)'!CR563</f>
        <v>0</v>
      </c>
      <c r="BO561" s="1">
        <f>'BASE METAS)'!CS563</f>
        <v>0</v>
      </c>
      <c r="BP561" s="1">
        <f>'BASE METAS)'!CT563</f>
        <v>0</v>
      </c>
      <c r="BQ561" s="1">
        <f>'BASE METAS)'!CU563</f>
        <v>0</v>
      </c>
      <c r="BR561" s="1">
        <f>'BASE METAS)'!CV563</f>
        <v>0</v>
      </c>
      <c r="BS561" s="1">
        <f>'BASE METAS)'!CW563</f>
        <v>0</v>
      </c>
      <c r="BT561" s="1">
        <f>'BASE METAS)'!CX563</f>
        <v>0</v>
      </c>
      <c r="BU561" s="1">
        <f>'BASE METAS)'!FA563</f>
        <v>400</v>
      </c>
      <c r="BV561" s="1">
        <f>'BASE METAS)'!FB563</f>
        <v>0</v>
      </c>
      <c r="BW561" s="1">
        <f>'BASE METAS)'!FC563</f>
        <v>33</v>
      </c>
      <c r="BX561" s="1">
        <f>'BASE METAS)'!FD563</f>
        <v>22</v>
      </c>
      <c r="BY561" s="1">
        <f>'BASE METAS)'!FE563</f>
        <v>11</v>
      </c>
      <c r="BZ561" s="1">
        <f>'BASE METAS)'!FF563</f>
        <v>0</v>
      </c>
      <c r="CA561" s="1">
        <f>'BASE METAS)'!FG563</f>
        <v>53</v>
      </c>
      <c r="CB561" s="1">
        <f>'BASE METAS)'!FH563</f>
        <v>347</v>
      </c>
      <c r="CC561" s="1">
        <f>'BASE METAS)'!FI563</f>
        <v>0.13250000000000001</v>
      </c>
      <c r="CD561" s="1">
        <f>'BASE METAS)'!FJ563</f>
        <v>400</v>
      </c>
      <c r="CE561" s="1">
        <f>'BASE METAS)'!FK563</f>
        <v>0</v>
      </c>
      <c r="CF561" s="1">
        <f>'BASE METAS)'!FL563</f>
        <v>33</v>
      </c>
      <c r="CG561" s="1">
        <f>'BASE METAS)'!FM563</f>
        <v>19</v>
      </c>
    </row>
    <row r="562" spans="1:85" ht="25.5" customHeight="1" x14ac:dyDescent="0.25">
      <c r="A562" s="1">
        <f>'BASE METAS)'!A564</f>
        <v>0</v>
      </c>
      <c r="B562" s="7099"/>
      <c r="C562" s="1343">
        <f>'BASE METAS)'!C564</f>
        <v>0</v>
      </c>
      <c r="D562" s="1330">
        <f>'BASE METAS)'!D564</f>
        <v>0</v>
      </c>
      <c r="E562" s="508">
        <f>'BASE METAS)'!E564</f>
        <v>0</v>
      </c>
      <c r="F562" s="1333">
        <f>'BASE METAS)'!F564</f>
        <v>0</v>
      </c>
      <c r="G562" s="1333">
        <f>'BASE METAS)'!G564</f>
        <v>0</v>
      </c>
      <c r="H562" s="1333">
        <f>'BASE METAS)'!H564</f>
        <v>0</v>
      </c>
      <c r="I562" s="1333">
        <f>'BASE METAS)'!I564</f>
        <v>0</v>
      </c>
      <c r="J562" s="1333">
        <f>'BASE METAS)'!J564</f>
        <v>0</v>
      </c>
      <c r="K562" s="1333">
        <f>'BASE METAS)'!K564</f>
        <v>0</v>
      </c>
      <c r="L562" s="1333">
        <f>'BASE METAS)'!L564</f>
        <v>0</v>
      </c>
      <c r="M562" s="1333">
        <f>'BASE METAS)'!M564</f>
        <v>0</v>
      </c>
      <c r="N562" s="1336">
        <f>'BASE METAS)'!N564</f>
        <v>0</v>
      </c>
      <c r="O562" s="1333">
        <f>'BASE METAS)'!O564</f>
        <v>0</v>
      </c>
      <c r="P562" s="1336">
        <f>'BASE METAS)'!P564</f>
        <v>0</v>
      </c>
      <c r="Q562" s="1336">
        <f>'BASE METAS)'!Q564</f>
        <v>0</v>
      </c>
      <c r="R562" s="1336">
        <f>'BASE METAS)'!R564</f>
        <v>0</v>
      </c>
      <c r="S562" s="1336">
        <f>'BASE METAS)'!S564</f>
        <v>0</v>
      </c>
      <c r="T562" s="1336">
        <f>'BASE METAS)'!T564</f>
        <v>0</v>
      </c>
      <c r="U562" s="1350">
        <f>'BASE METAS)'!U564</f>
        <v>80314278</v>
      </c>
      <c r="V562" s="1336" t="str">
        <f>'BASE METAS)'!V564</f>
        <v>1500000</v>
      </c>
      <c r="W562" s="17">
        <f>'BASE METAS)'!W564</f>
        <v>53768358</v>
      </c>
      <c r="X562" s="1347">
        <f>'BASE METAS)'!X564</f>
        <v>0</v>
      </c>
      <c r="Y562" s="503">
        <f>'BASE METAS)'!Y564</f>
        <v>13</v>
      </c>
      <c r="Z562" s="510" t="str">
        <f>'BASE METAS)'!Z564</f>
        <v>BRINDAR APOYO A EMERGENCIAS RECIBIDAS A TRAVÉS DEL CENTRO DE MANDO.</v>
      </c>
      <c r="AA562" s="484" t="str">
        <f>'BASE METAS)'!AA564</f>
        <v>REPORTE</v>
      </c>
      <c r="AB562" s="511">
        <f>'BASE METAS)'!AB564</f>
        <v>12</v>
      </c>
      <c r="AC562" s="511">
        <f>'BASE METAS)'!AC564</f>
        <v>3</v>
      </c>
      <c r="AD562" s="512">
        <f>'BASE METAS)'!AD564</f>
        <v>0.25</v>
      </c>
      <c r="AE562" s="511">
        <f>'BASE METAS)'!AE564</f>
        <v>3</v>
      </c>
      <c r="AF562" s="512">
        <f>'BASE METAS)'!AF564</f>
        <v>0.25</v>
      </c>
      <c r="AG562" s="511">
        <f>'BASE METAS)'!AG564</f>
        <v>3</v>
      </c>
      <c r="AH562" s="512">
        <f>'BASE METAS)'!AH564</f>
        <v>0.25</v>
      </c>
      <c r="AI562" s="511">
        <f>'BASE METAS)'!AI564</f>
        <v>3</v>
      </c>
      <c r="AJ562" s="513">
        <f>'BASE METAS)'!AJ564</f>
        <v>0.25</v>
      </c>
      <c r="AK562" s="947">
        <f>'BASE METAS)'!AK564</f>
        <v>1</v>
      </c>
      <c r="AL562" s="968">
        <f>'BASE METAS)'!AL564</f>
        <v>13</v>
      </c>
      <c r="AM562" s="969" t="str">
        <f>'BASE METAS)'!AM564</f>
        <v>BRINDAR APOYO A EMERGENCIAS RECIBIDAS A TRAVÉS DEL CENTRO DE MANDO.</v>
      </c>
      <c r="AN562" s="970" t="str">
        <f>'BASE METAS)'!AN564</f>
        <v>MIDE LA COBERTURA EN EMERGENCIAS ATENDIDAS, RECIBIDAS A TRAVÉS DE LLAMADAS.</v>
      </c>
      <c r="AO562" s="1344" t="str">
        <f>'BASE METAS)'!AU564</f>
        <v>GESTIÓN</v>
      </c>
      <c r="AP562" s="969" t="str">
        <f>'BASE METAS)'!AO564</f>
        <v>NO. DE LLAMADAS CONDUCIDAS</v>
      </c>
      <c r="AQ562" s="970" t="str">
        <f>'BASE METAS)'!AP564</f>
        <v>NO. DE LLAMADAS RECIBIDAS</v>
      </c>
      <c r="AR562" s="974">
        <f>'BASE METAS)'!AQ564</f>
        <v>100</v>
      </c>
      <c r="AS562" s="969" t="str">
        <f>'BASE METAS)'!AR564</f>
        <v>REPORTE</v>
      </c>
      <c r="AT562" s="969" t="str">
        <f>'BASE METAS)'!AS564</f>
        <v>CALIDAD</v>
      </c>
      <c r="AU562" s="1482">
        <f>'BASE METAS)'!BO564</f>
        <v>0</v>
      </c>
      <c r="AV562" s="960">
        <f>'BASE METAS)'!BQ564</f>
        <v>12</v>
      </c>
      <c r="AW562" s="1352">
        <f>'BASE METAS)'!BR564</f>
        <v>0</v>
      </c>
      <c r="AX562" s="1352">
        <f>'BASE METAS)'!BS564</f>
        <v>3</v>
      </c>
      <c r="AY562" s="1352">
        <f>'BASE METAS)'!BT564</f>
        <v>3</v>
      </c>
      <c r="AZ562" s="1352">
        <f>'BASE METAS)'!BU564</f>
        <v>0</v>
      </c>
      <c r="BA562" s="1352">
        <f>'BASE METAS)'!BV564</f>
        <v>1</v>
      </c>
      <c r="BB562" s="1">
        <f>'BASE METAS)'!BW564</f>
        <v>6</v>
      </c>
      <c r="BC562" s="1">
        <f>'BASE METAS)'!BX564</f>
        <v>6</v>
      </c>
      <c r="BD562" s="1">
        <f>'BASE METAS)'!BY564</f>
        <v>0.5</v>
      </c>
      <c r="BE562" s="1">
        <f>'BASE METAS)'!CG564</f>
        <v>3</v>
      </c>
      <c r="BF562" s="1">
        <f>'BASE METAS)'!CJ564</f>
        <v>0</v>
      </c>
      <c r="BG562" s="1">
        <f>'BASE METAS)'!CK564</f>
        <v>0</v>
      </c>
      <c r="BH562" s="1">
        <f>'BASE METAS)'!CL564</f>
        <v>0</v>
      </c>
      <c r="BI562" s="1">
        <f>'BASE METAS)'!CM564</f>
        <v>0</v>
      </c>
      <c r="BJ562" s="1">
        <f>'BASE METAS)'!CN564</f>
        <v>0</v>
      </c>
      <c r="BK562" s="1">
        <f>'BASE METAS)'!CO564</f>
        <v>0</v>
      </c>
      <c r="BL562" s="1">
        <f>'BASE METAS)'!CP564</f>
        <v>0</v>
      </c>
      <c r="BM562" s="1">
        <f>'BASE METAS)'!CQ564</f>
        <v>0</v>
      </c>
      <c r="BN562" s="1">
        <f>'BASE METAS)'!CR564</f>
        <v>0</v>
      </c>
      <c r="BO562" s="1">
        <f>'BASE METAS)'!CS564</f>
        <v>0</v>
      </c>
      <c r="BP562" s="1">
        <f>'BASE METAS)'!CT564</f>
        <v>0</v>
      </c>
      <c r="BQ562" s="1">
        <f>'BASE METAS)'!CU564</f>
        <v>0</v>
      </c>
      <c r="BR562" s="1">
        <f>'BASE METAS)'!CV564</f>
        <v>0</v>
      </c>
      <c r="BS562" s="1">
        <f>'BASE METAS)'!CW564</f>
        <v>0</v>
      </c>
      <c r="BT562" s="1">
        <f>'BASE METAS)'!CX564</f>
        <v>0</v>
      </c>
      <c r="BU562" s="1">
        <f>'BASE METAS)'!FA564</f>
        <v>12</v>
      </c>
      <c r="BV562" s="1">
        <f>'BASE METAS)'!FB564</f>
        <v>0</v>
      </c>
      <c r="BW562" s="1">
        <f>'BASE METAS)'!FC564</f>
        <v>1</v>
      </c>
      <c r="BX562" s="1">
        <f>'BASE METAS)'!FD564</f>
        <v>1</v>
      </c>
      <c r="BY562" s="1">
        <f>'BASE METAS)'!FE564</f>
        <v>0</v>
      </c>
      <c r="BZ562" s="1">
        <f>'BASE METAS)'!FF564</f>
        <v>1</v>
      </c>
      <c r="CA562" s="1">
        <f>'BASE METAS)'!FG564</f>
        <v>4</v>
      </c>
      <c r="CB562" s="1">
        <f>'BASE METAS)'!FH564</f>
        <v>8</v>
      </c>
      <c r="CC562" s="1">
        <f>'BASE METAS)'!FI564</f>
        <v>0.33333333333333331</v>
      </c>
      <c r="CD562" s="1">
        <f>'BASE METAS)'!FJ564</f>
        <v>12</v>
      </c>
      <c r="CE562" s="1">
        <f>'BASE METAS)'!FK564</f>
        <v>0</v>
      </c>
      <c r="CF562" s="1">
        <f>'BASE METAS)'!FL564</f>
        <v>1</v>
      </c>
      <c r="CG562" s="1">
        <f>'BASE METAS)'!FM564</f>
        <v>1</v>
      </c>
    </row>
    <row r="563" spans="1:85" ht="25.5" customHeight="1" x14ac:dyDescent="0.2">
      <c r="A563" s="1">
        <f>'BASE METAS)'!A565</f>
        <v>0</v>
      </c>
      <c r="B563" s="7099"/>
      <c r="C563" s="1343">
        <f>'BASE METAS)'!C565</f>
        <v>0</v>
      </c>
      <c r="D563" s="1330">
        <f>'BASE METAS)'!D565</f>
        <v>0</v>
      </c>
      <c r="E563" s="508">
        <f>'BASE METAS)'!E565</f>
        <v>0</v>
      </c>
      <c r="F563" s="1333">
        <f>'BASE METAS)'!F565</f>
        <v>0</v>
      </c>
      <c r="G563" s="1333">
        <f>'BASE METAS)'!G565</f>
        <v>0</v>
      </c>
      <c r="H563" s="1333">
        <f>'BASE METAS)'!H565</f>
        <v>0</v>
      </c>
      <c r="I563" s="1333">
        <f>'BASE METAS)'!I565</f>
        <v>0</v>
      </c>
      <c r="J563" s="1333">
        <f>'BASE METAS)'!J565</f>
        <v>0</v>
      </c>
      <c r="K563" s="1333">
        <f>'BASE METAS)'!K565</f>
        <v>0</v>
      </c>
      <c r="L563" s="1333">
        <f>'BASE METAS)'!L565</f>
        <v>0</v>
      </c>
      <c r="M563" s="1333">
        <f>'BASE METAS)'!M565</f>
        <v>0</v>
      </c>
      <c r="N563" s="1336">
        <f>'BASE METAS)'!N565</f>
        <v>0</v>
      </c>
      <c r="O563" s="1333">
        <f>'BASE METAS)'!O565</f>
        <v>0</v>
      </c>
      <c r="P563" s="1336">
        <f>'BASE METAS)'!P565</f>
        <v>0</v>
      </c>
      <c r="Q563" s="1336">
        <f>'BASE METAS)'!Q565</f>
        <v>0</v>
      </c>
      <c r="R563" s="1336">
        <f>'BASE METAS)'!R565</f>
        <v>0</v>
      </c>
      <c r="S563" s="1336">
        <f>'BASE METAS)'!S565</f>
        <v>0</v>
      </c>
      <c r="T563" s="1336">
        <f>'BASE METAS)'!T565</f>
        <v>0</v>
      </c>
      <c r="U563" s="1350">
        <f>'BASE METAS)'!U565</f>
        <v>13516800</v>
      </c>
      <c r="V563" s="1336" t="str">
        <f>'BASE METAS)'!V565</f>
        <v>3516800</v>
      </c>
      <c r="W563" s="17">
        <f>'BASE METAS)'!W565</f>
        <v>53768358</v>
      </c>
      <c r="X563" s="1347">
        <f>'BASE METAS)'!X565</f>
        <v>0</v>
      </c>
      <c r="Y563" s="525">
        <f>'BASE METAS)'!Y565</f>
        <v>14</v>
      </c>
      <c r="Z563" s="526" t="str">
        <f>'BASE METAS)'!Z565</f>
        <v>REALIZAR CURSO DE ACADEMIA PARA ELEMENTOS DE NUEVO INGRESO</v>
      </c>
      <c r="AA563" s="527" t="str">
        <f>'BASE METAS)'!AA565</f>
        <v>ELEMENTO</v>
      </c>
      <c r="AB563" s="528">
        <f>'BASE METAS)'!AB565</f>
        <v>50</v>
      </c>
      <c r="AC563" s="528">
        <f>'BASE METAS)'!AC565</f>
        <v>0</v>
      </c>
      <c r="AD563" s="529">
        <f>'BASE METAS)'!AD565</f>
        <v>0</v>
      </c>
      <c r="AE563" s="528">
        <f>'BASE METAS)'!AE565</f>
        <v>0</v>
      </c>
      <c r="AF563" s="529">
        <f>'BASE METAS)'!AF565</f>
        <v>0</v>
      </c>
      <c r="AG563" s="528">
        <f>'BASE METAS)'!AG565</f>
        <v>0</v>
      </c>
      <c r="AH563" s="529">
        <f>'BASE METAS)'!AH565</f>
        <v>0</v>
      </c>
      <c r="AI563" s="528">
        <f>'BASE METAS)'!AI565</f>
        <v>50</v>
      </c>
      <c r="AJ563" s="530">
        <f>'BASE METAS)'!AJ565</f>
        <v>1</v>
      </c>
      <c r="AK563" s="947">
        <f>'BASE METAS)'!AK565</f>
        <v>1</v>
      </c>
      <c r="AL563" s="968">
        <f>'BASE METAS)'!AL565</f>
        <v>14</v>
      </c>
      <c r="AM563" s="969" t="str">
        <f>'BASE METAS)'!AM565</f>
        <v>REALIZAR CURSO DE ACADEMIA PARA ELEMENTOS DE NUEVO INGRESO</v>
      </c>
      <c r="AN563" s="969" t="str">
        <f>'BASE METAS)'!AN565</f>
        <v>MIDE LA COBERTURA EN CAPACITACIÓN A ELEMENTOS DE NUEVO INGRESO.</v>
      </c>
      <c r="AO563" s="1344" t="str">
        <f>'BASE METAS)'!AU565</f>
        <v>GESTIÓN</v>
      </c>
      <c r="AP563" s="969" t="str">
        <f>'BASE METAS)'!AO565</f>
        <v>NO. DE ELEMENTOS DE NUEVO INGRESO CAPACITADOS</v>
      </c>
      <c r="AQ563" s="969" t="str">
        <f>'BASE METAS)'!AP565</f>
        <v>NO. DE ELEMENTOS DE NUEVO INGRESO PROGRAMADOS A CAPACITAR</v>
      </c>
      <c r="AR563" s="974">
        <f>'BASE METAS)'!AQ565</f>
        <v>100</v>
      </c>
      <c r="AS563" s="969" t="str">
        <f>'BASE METAS)'!AR565</f>
        <v>ELEMENTO</v>
      </c>
      <c r="AT563" s="969" t="str">
        <f>'BASE METAS)'!AS565</f>
        <v>EFICACIA</v>
      </c>
      <c r="AU563" s="1482">
        <f>'BASE METAS)'!BO565</f>
        <v>0</v>
      </c>
      <c r="AV563" s="945">
        <f>'BASE METAS)'!BQ565</f>
        <v>50</v>
      </c>
      <c r="AW563" s="945">
        <f>'BASE METAS)'!BR565</f>
        <v>0</v>
      </c>
      <c r="AX563" s="1352">
        <f>'BASE METAS)'!BS565</f>
        <v>0</v>
      </c>
      <c r="AY563" s="1352">
        <f>'BASE METAS)'!BT565</f>
        <v>0</v>
      </c>
      <c r="AZ563" s="1352">
        <f>'BASE METAS)'!BU565</f>
        <v>0</v>
      </c>
      <c r="BA563" s="1352" t="e">
        <f>'BASE METAS)'!BV565</f>
        <v>#DIV/0!</v>
      </c>
      <c r="BB563" s="1">
        <f>'BASE METAS)'!BW565</f>
        <v>0</v>
      </c>
      <c r="BC563" s="1">
        <f>'BASE METAS)'!BX565</f>
        <v>50</v>
      </c>
      <c r="BD563" s="1">
        <f>'BASE METAS)'!BY565</f>
        <v>0</v>
      </c>
      <c r="BE563" s="1">
        <f>'BASE METAS)'!CG565</f>
        <v>0</v>
      </c>
      <c r="BF563" s="1">
        <f>'BASE METAS)'!CJ565</f>
        <v>0</v>
      </c>
      <c r="BG563" s="1">
        <f>'BASE METAS)'!CK565</f>
        <v>0</v>
      </c>
      <c r="BH563" s="1">
        <f>'BASE METAS)'!CL565</f>
        <v>0</v>
      </c>
      <c r="BI563" s="1">
        <f>'BASE METAS)'!CM565</f>
        <v>0</v>
      </c>
      <c r="BJ563" s="1">
        <f>'BASE METAS)'!CN565</f>
        <v>0</v>
      </c>
      <c r="BK563" s="1">
        <f>'BASE METAS)'!CO565</f>
        <v>0</v>
      </c>
      <c r="BL563" s="1">
        <f>'BASE METAS)'!CP565</f>
        <v>0</v>
      </c>
      <c r="BM563" s="1">
        <f>'BASE METAS)'!CQ565</f>
        <v>0</v>
      </c>
      <c r="BN563" s="1">
        <f>'BASE METAS)'!CR565</f>
        <v>0</v>
      </c>
      <c r="BO563" s="1">
        <f>'BASE METAS)'!CS565</f>
        <v>0</v>
      </c>
      <c r="BP563" s="1">
        <f>'BASE METAS)'!CT565</f>
        <v>0</v>
      </c>
      <c r="BQ563" s="1">
        <f>'BASE METAS)'!CU565</f>
        <v>0</v>
      </c>
      <c r="BR563" s="1">
        <f>'BASE METAS)'!CV565</f>
        <v>0</v>
      </c>
      <c r="BS563" s="1">
        <f>'BASE METAS)'!CW565</f>
        <v>0</v>
      </c>
      <c r="BT563" s="1">
        <f>'BASE METAS)'!CX565</f>
        <v>0</v>
      </c>
      <c r="BU563" s="1">
        <f>'BASE METAS)'!FA565</f>
        <v>50</v>
      </c>
      <c r="BV563" s="1">
        <f>'BASE METAS)'!FB565</f>
        <v>0</v>
      </c>
      <c r="BW563" s="1">
        <f>'BASE METAS)'!FC565</f>
        <v>0</v>
      </c>
      <c r="BX563" s="1">
        <f>'BASE METAS)'!FD565</f>
        <v>0</v>
      </c>
      <c r="BY563" s="1">
        <f>'BASE METAS)'!FE565</f>
        <v>0</v>
      </c>
      <c r="BZ563" s="1">
        <f>'BASE METAS)'!FF565</f>
        <v>0</v>
      </c>
      <c r="CA563" s="1">
        <f>'BASE METAS)'!FG565</f>
        <v>0</v>
      </c>
      <c r="CB563" s="1">
        <f>'BASE METAS)'!FH565</f>
        <v>50</v>
      </c>
      <c r="CC563" s="1">
        <f>'BASE METAS)'!FI565</f>
        <v>0</v>
      </c>
      <c r="CD563" s="1">
        <f>'BASE METAS)'!FJ565</f>
        <v>50</v>
      </c>
      <c r="CE563" s="1">
        <f>'BASE METAS)'!FK565</f>
        <v>0</v>
      </c>
      <c r="CF563" s="1">
        <f>'BASE METAS)'!FL565</f>
        <v>0</v>
      </c>
      <c r="CG563" s="1">
        <f>'BASE METAS)'!FM565</f>
        <v>0</v>
      </c>
    </row>
    <row r="564" spans="1:85" ht="45" customHeight="1" x14ac:dyDescent="0.25">
      <c r="A564" s="1">
        <f>'BASE METAS)'!A568</f>
        <v>85</v>
      </c>
      <c r="B564" s="7099"/>
      <c r="C564" s="1343">
        <f>'BASE METAS)'!C568</f>
        <v>2003</v>
      </c>
      <c r="D564" s="5684">
        <f>'BASE METAS)'!D568</f>
        <v>4</v>
      </c>
      <c r="E564" s="7102" t="str">
        <f>'BASE METAS)'!E568</f>
        <v>VIGILANCIA PARA LA SEGURIDAD Y PREVENCIÓN DEL DELITO</v>
      </c>
      <c r="F564" s="5706" t="str">
        <f>'BASE METAS)'!F568</f>
        <v>QOO</v>
      </c>
      <c r="G564" s="5706" t="str">
        <f>'BASE METAS)'!G568</f>
        <v>104</v>
      </c>
      <c r="H564" s="5706" t="str">
        <f>'BASE METAS)'!H568</f>
        <v>04</v>
      </c>
      <c r="I564" s="5706" t="str">
        <f>'BASE METAS)'!I568</f>
        <v>01</v>
      </c>
      <c r="J564" s="5706" t="str">
        <f>'BASE METAS)'!J568</f>
        <v>01</v>
      </c>
      <c r="K564" s="5706" t="str">
        <f>'BASE METAS)'!K568</f>
        <v>01</v>
      </c>
      <c r="L564" s="5706" t="str">
        <f>'BASE METAS)'!L568</f>
        <v>01</v>
      </c>
      <c r="M564" s="5706" t="str">
        <f>'BASE METAS)'!M568</f>
        <v>101</v>
      </c>
      <c r="N564" s="5697" t="str">
        <f>'BASE METAS)'!N568</f>
        <v>Seguridad Pública y Tránsito</v>
      </c>
      <c r="O564" s="5706" t="str">
        <f>'BASE METAS)'!O568</f>
        <v>Seguridad Pública</v>
      </c>
      <c r="P564" s="5697" t="str">
        <f>'BASE METAS)'!P568</f>
        <v>Seguridad pública y protección civil</v>
      </c>
      <c r="Q564" s="5697" t="str">
        <f>'BASE METAS)'!Q568</f>
        <v>Preservación del orden público y protección ciudadana</v>
      </c>
      <c r="R564" s="5697" t="str">
        <f>'BASE METAS)'!R568</f>
        <v>Seguridad pública</v>
      </c>
      <c r="S564" s="5697" t="str">
        <f>'BASE METAS)'!S568</f>
        <v>Prevención de la delincuencia y mantenimiento del orden público</v>
      </c>
      <c r="T564" s="5697" t="str">
        <f>'BASE METAS)'!T568</f>
        <v>Vigilancia para la seguridad y prevención del delito</v>
      </c>
      <c r="U564" s="7729" t="str">
        <f>'BASE METAS)'!U568</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64" s="5697" t="str">
        <f>'BASE METAS)'!V568</f>
        <v xml:space="preserve">Tlalnepantla Protegida </v>
      </c>
      <c r="W564" s="5694">
        <f>'BASE METAS)'!W568</f>
        <v>86120839.959999993</v>
      </c>
      <c r="X564" s="7102" t="str">
        <f>'BASE METAS)'!X568</f>
        <v>SUBDIRECCIÓN DE SEGURIDAD PÚBLICA (REC. PROPIOS)</v>
      </c>
      <c r="Y564" s="498">
        <f>'BASE METAS)'!Y568</f>
        <v>15</v>
      </c>
      <c r="Z564" s="499" t="str">
        <f>'BASE METAS)'!Z568</f>
        <v>COORDINAR OPERATIVOS CON INSTANCIAS FEDERALES Y ESTATALES.</v>
      </c>
      <c r="AA564" s="500" t="str">
        <f>'BASE METAS)'!AA568</f>
        <v>OPERATIVO</v>
      </c>
      <c r="AB564" s="501">
        <f>'BASE METAS)'!AB568</f>
        <v>1750</v>
      </c>
      <c r="AC564" s="501">
        <f>'BASE METAS)'!AC568</f>
        <v>437</v>
      </c>
      <c r="AD564" s="502">
        <f>'BASE METAS)'!AD568</f>
        <v>0.24971428571428572</v>
      </c>
      <c r="AE564" s="501">
        <f>'BASE METAS)'!AE568</f>
        <v>437</v>
      </c>
      <c r="AF564" s="430">
        <f>'BASE METAS)'!AF568</f>
        <v>0.24971428571428572</v>
      </c>
      <c r="AG564" s="501">
        <f>'BASE METAS)'!AG568</f>
        <v>438</v>
      </c>
      <c r="AH564" s="430">
        <f>'BASE METAS)'!AH568</f>
        <v>0.25028571428571428</v>
      </c>
      <c r="AI564" s="501">
        <f>'BASE METAS)'!AI568</f>
        <v>438</v>
      </c>
      <c r="AJ564" s="431">
        <f>'BASE METAS)'!AJ568</f>
        <v>0.25028571428571428</v>
      </c>
      <c r="AK564" s="947">
        <f>'BASE METAS)'!AK568</f>
        <v>1</v>
      </c>
      <c r="AL564" s="1000">
        <f>'BASE METAS)'!AL568</f>
        <v>1</v>
      </c>
      <c r="AM564" s="930" t="str">
        <f>'BASE METAS)'!AM568</f>
        <v>COORDINAR OPERATIVOS CON INSTANCIAS FEDERALES Y ESTATALES.</v>
      </c>
      <c r="AN564" s="930" t="str">
        <f>'BASE METAS)'!AN568</f>
        <v>MIDE LOS OPERATIVOS CON INSTANCIAS FEDERALES Y ESTATALES.</v>
      </c>
      <c r="AO564" s="1344" t="str">
        <f>'BASE METAS)'!AU568</f>
        <v>GESTIÓN</v>
      </c>
      <c r="AP564" s="930" t="str">
        <f>'BASE METAS)'!AO568</f>
        <v>NO. DE OPERATIVOS COORDINADOS REALIZADOS.</v>
      </c>
      <c r="AQ564" s="930" t="str">
        <f>'BASE METAS)'!AP568</f>
        <v>NO. DE OPERATIVOS COORDINADOS PROGRAMADOS.</v>
      </c>
      <c r="AR564" s="974">
        <f>'BASE METAS)'!AQ568</f>
        <v>100</v>
      </c>
      <c r="AS564" s="807" t="str">
        <f>'BASE METAS)'!AR568</f>
        <v>OPERATIVO</v>
      </c>
      <c r="AT564" s="807" t="str">
        <f>'BASE METAS)'!AS568</f>
        <v>EFICIENCIA</v>
      </c>
      <c r="AU564" s="1483">
        <f>'BASE METAS)'!BO568</f>
        <v>0</v>
      </c>
      <c r="AV564" s="960">
        <f>'BASE METAS)'!BQ568</f>
        <v>1750</v>
      </c>
      <c r="AW564" s="1352">
        <f>'BASE METAS)'!BR568</f>
        <v>0</v>
      </c>
      <c r="AX564" s="1352">
        <f>'BASE METAS)'!BS568</f>
        <v>437</v>
      </c>
      <c r="AY564" s="1352">
        <f>'BASE METAS)'!BT568</f>
        <v>60</v>
      </c>
      <c r="AZ564" s="1352">
        <f>'BASE METAS)'!BU568</f>
        <v>377</v>
      </c>
      <c r="BA564" s="1352">
        <f>'BASE METAS)'!BV568</f>
        <v>0.13729977116704806</v>
      </c>
      <c r="BB564" s="1">
        <f>'BASE METAS)'!BW568</f>
        <v>347</v>
      </c>
      <c r="BC564" s="1">
        <f>'BASE METAS)'!BX568</f>
        <v>1403</v>
      </c>
      <c r="BD564" s="1">
        <f>'BASE METAS)'!BY568</f>
        <v>0.19828571428571429</v>
      </c>
      <c r="BE564" s="1">
        <f>'BASE METAS)'!CG568</f>
        <v>287</v>
      </c>
      <c r="BF564" s="1">
        <f>'BASE METAS)'!CJ568</f>
        <v>0</v>
      </c>
      <c r="BG564" s="1">
        <f>'BASE METAS)'!CK568</f>
        <v>0</v>
      </c>
      <c r="BH564" s="1">
        <f>'BASE METAS)'!CL568</f>
        <v>0</v>
      </c>
      <c r="BI564" s="1">
        <f>'BASE METAS)'!CM568</f>
        <v>0</v>
      </c>
      <c r="BJ564" s="1">
        <f>'BASE METAS)'!CN568</f>
        <v>0</v>
      </c>
      <c r="BK564" s="1">
        <f>'BASE METAS)'!CO568</f>
        <v>0</v>
      </c>
      <c r="BL564" s="1">
        <f>'BASE METAS)'!CP568</f>
        <v>0</v>
      </c>
      <c r="BM564" s="1">
        <f>'BASE METAS)'!CQ568</f>
        <v>0</v>
      </c>
      <c r="BN564" s="1">
        <f>'BASE METAS)'!CR568</f>
        <v>0</v>
      </c>
      <c r="BO564" s="1">
        <f>'BASE METAS)'!CS568</f>
        <v>0</v>
      </c>
      <c r="BP564" s="1">
        <f>'BASE METAS)'!CT568</f>
        <v>0</v>
      </c>
      <c r="BQ564" s="1">
        <f>'BASE METAS)'!CU568</f>
        <v>0</v>
      </c>
      <c r="BR564" s="1">
        <f>'BASE METAS)'!CV568</f>
        <v>0</v>
      </c>
      <c r="BS564" s="1">
        <f>'BASE METAS)'!CW568</f>
        <v>0</v>
      </c>
      <c r="BT564" s="1">
        <f>'BASE METAS)'!CX568</f>
        <v>0</v>
      </c>
      <c r="BU564" s="1">
        <f>'BASE METAS)'!FA568</f>
        <v>1750</v>
      </c>
      <c r="BV564" s="1">
        <f>'BASE METAS)'!FB568</f>
        <v>0</v>
      </c>
      <c r="BW564" s="1">
        <f>'BASE METAS)'!FC568</f>
        <v>146</v>
      </c>
      <c r="BX564" s="1">
        <f>'BASE METAS)'!FD568</f>
        <v>30</v>
      </c>
      <c r="BY564" s="1">
        <f>'BASE METAS)'!FE568</f>
        <v>116</v>
      </c>
      <c r="BZ564" s="1">
        <f>'BASE METAS)'!FF568</f>
        <v>0.20547945205479451</v>
      </c>
      <c r="CA564" s="1">
        <f>'BASE METAS)'!FG568</f>
        <v>317</v>
      </c>
      <c r="CB564" s="1">
        <f>'BASE METAS)'!FH568</f>
        <v>1433</v>
      </c>
      <c r="CC564" s="1">
        <f>'BASE METAS)'!FI568</f>
        <v>0.18114285714285713</v>
      </c>
      <c r="CD564" s="1">
        <f>'BASE METAS)'!FJ568</f>
        <v>1750</v>
      </c>
      <c r="CE564" s="1">
        <f>'BASE METAS)'!FK568</f>
        <v>0</v>
      </c>
      <c r="CF564" s="1">
        <f>'BASE METAS)'!FL568</f>
        <v>146</v>
      </c>
      <c r="CG564" s="1">
        <f>'BASE METAS)'!FM568</f>
        <v>5</v>
      </c>
    </row>
    <row r="565" spans="1:85" ht="38.25" x14ac:dyDescent="0.2">
      <c r="A565" s="1">
        <f>'BASE METAS)'!A569</f>
        <v>0</v>
      </c>
      <c r="B565" s="7099"/>
      <c r="C565" s="1343">
        <f>'BASE METAS)'!C569</f>
        <v>0</v>
      </c>
      <c r="D565" s="5685"/>
      <c r="E565" s="7145"/>
      <c r="F565" s="5707"/>
      <c r="G565" s="5707"/>
      <c r="H565" s="5707"/>
      <c r="I565" s="5707"/>
      <c r="J565" s="5707"/>
      <c r="K565" s="5707"/>
      <c r="L565" s="5707"/>
      <c r="M565" s="5707"/>
      <c r="N565" s="5698"/>
      <c r="O565" s="5707"/>
      <c r="P565" s="5698"/>
      <c r="Q565" s="5698"/>
      <c r="R565" s="5698"/>
      <c r="S565" s="5698"/>
      <c r="T565" s="5698"/>
      <c r="U565" s="7730"/>
      <c r="V565" s="5698"/>
      <c r="W565" s="5695"/>
      <c r="X565" s="7145"/>
      <c r="Y565" s="503">
        <f>'BASE METAS)'!Y569</f>
        <v>16</v>
      </c>
      <c r="Z565" s="504" t="str">
        <f>'BASE METAS)'!Z569</f>
        <v>REALIZAR OPERATIVOS DE SEGURIDAD.</v>
      </c>
      <c r="AA565" s="505" t="str">
        <f>'BASE METAS)'!AA569</f>
        <v>OPERATIVO</v>
      </c>
      <c r="AB565" s="414">
        <f>'BASE METAS)'!AB569</f>
        <v>5600</v>
      </c>
      <c r="AC565" s="414">
        <f>'BASE METAS)'!AC569</f>
        <v>1400</v>
      </c>
      <c r="AD565" s="506">
        <f>'BASE METAS)'!AD569</f>
        <v>0.25</v>
      </c>
      <c r="AE565" s="414">
        <f>'BASE METAS)'!AE569</f>
        <v>1400</v>
      </c>
      <c r="AF565" s="415">
        <f>'BASE METAS)'!AF569</f>
        <v>0.25</v>
      </c>
      <c r="AG565" s="414">
        <f>'BASE METAS)'!AG569</f>
        <v>1400</v>
      </c>
      <c r="AH565" s="415">
        <f>'BASE METAS)'!AH569</f>
        <v>0.25</v>
      </c>
      <c r="AI565" s="414">
        <f>'BASE METAS)'!AI569</f>
        <v>1400</v>
      </c>
      <c r="AJ565" s="416">
        <f>'BASE METAS)'!AJ569</f>
        <v>0.25</v>
      </c>
      <c r="AK565" s="947">
        <f>'BASE METAS)'!AK569</f>
        <v>1</v>
      </c>
      <c r="AL565" s="1000">
        <f>'BASE METAS)'!AL569</f>
        <v>2</v>
      </c>
      <c r="AM565" s="930" t="str">
        <f>'BASE METAS)'!AM569</f>
        <v>REALIZAR OPERATIVOS DE SEGURIDAD.</v>
      </c>
      <c r="AN565" s="930" t="str">
        <f>'BASE METAS)'!AN569</f>
        <v>MIDE LOS OPERATIVOS DE SEGURIDAD REALIZADOS.</v>
      </c>
      <c r="AO565" s="1344" t="str">
        <f>'BASE METAS)'!AU569</f>
        <v>GESTIÓN</v>
      </c>
      <c r="AP565" s="930" t="str">
        <f>'BASE METAS)'!AO569</f>
        <v>NO. DE OPERATIVOS DE SEGURIDAD REALIZADOS.</v>
      </c>
      <c r="AQ565" s="1001" t="str">
        <f>'BASE METAS)'!AP569</f>
        <v xml:space="preserve">NO. DE OPERATIVOS DE SEGURIDAD PROGRAMADOS </v>
      </c>
      <c r="AR565" s="974">
        <f>'BASE METAS)'!AQ569</f>
        <v>100</v>
      </c>
      <c r="AS565" s="807" t="str">
        <f>'BASE METAS)'!AR569</f>
        <v>OPERATIVO</v>
      </c>
      <c r="AT565" s="807" t="str">
        <f>'BASE METAS)'!AS569</f>
        <v>EFICIENCIA</v>
      </c>
      <c r="AU565" s="1483">
        <f>'BASE METAS)'!BO569</f>
        <v>0</v>
      </c>
      <c r="AV565" s="945">
        <f>'BASE METAS)'!BQ569</f>
        <v>5600</v>
      </c>
      <c r="AW565" s="945">
        <f>'BASE METAS)'!BR569</f>
        <v>0</v>
      </c>
      <c r="AX565" s="1352">
        <f>'BASE METAS)'!BS569</f>
        <v>1400</v>
      </c>
      <c r="AY565" s="1352">
        <f>'BASE METAS)'!BT569</f>
        <v>810</v>
      </c>
      <c r="AZ565" s="1352">
        <f>'BASE METAS)'!BU569</f>
        <v>590</v>
      </c>
      <c r="BA565" s="1352">
        <f>'BASE METAS)'!BV569</f>
        <v>0.57857142857142863</v>
      </c>
      <c r="BB565" s="1">
        <f>'BASE METAS)'!BW569</f>
        <v>2039</v>
      </c>
      <c r="BC565" s="1">
        <f>'BASE METAS)'!BX569</f>
        <v>3561</v>
      </c>
      <c r="BD565" s="1">
        <f>'BASE METAS)'!BY569</f>
        <v>0.36410714285714285</v>
      </c>
      <c r="BE565" s="1">
        <f>'BASE METAS)'!CG569</f>
        <v>1229</v>
      </c>
      <c r="BF565" s="1">
        <f>'BASE METAS)'!CJ569</f>
        <v>0</v>
      </c>
      <c r="BG565" s="1">
        <f>'BASE METAS)'!CK569</f>
        <v>0</v>
      </c>
      <c r="BH565" s="1">
        <f>'BASE METAS)'!CL569</f>
        <v>0</v>
      </c>
      <c r="BI565" s="1">
        <f>'BASE METAS)'!CM569</f>
        <v>0</v>
      </c>
      <c r="BJ565" s="1">
        <f>'BASE METAS)'!CN569</f>
        <v>0</v>
      </c>
      <c r="BK565" s="1">
        <f>'BASE METAS)'!CO569</f>
        <v>0</v>
      </c>
      <c r="BL565" s="1">
        <f>'BASE METAS)'!CP569</f>
        <v>0</v>
      </c>
      <c r="BM565" s="1">
        <f>'BASE METAS)'!CQ569</f>
        <v>0</v>
      </c>
      <c r="BN565" s="1">
        <f>'BASE METAS)'!CR569</f>
        <v>0</v>
      </c>
      <c r="BO565" s="1">
        <f>'BASE METAS)'!CS569</f>
        <v>0</v>
      </c>
      <c r="BP565" s="1">
        <f>'BASE METAS)'!CT569</f>
        <v>0</v>
      </c>
      <c r="BQ565" s="1">
        <f>'BASE METAS)'!CU569</f>
        <v>0</v>
      </c>
      <c r="BR565" s="1">
        <f>'BASE METAS)'!CV569</f>
        <v>0</v>
      </c>
      <c r="BS565" s="1">
        <f>'BASE METAS)'!CW569</f>
        <v>0</v>
      </c>
      <c r="BT565" s="1">
        <f>'BASE METAS)'!CX569</f>
        <v>0</v>
      </c>
      <c r="BU565" s="1">
        <f>'BASE METAS)'!FA569</f>
        <v>5600</v>
      </c>
      <c r="BV565" s="1">
        <f>'BASE METAS)'!FB569</f>
        <v>0</v>
      </c>
      <c r="BW565" s="1">
        <f>'BASE METAS)'!FC569</f>
        <v>467</v>
      </c>
      <c r="BX565" s="1">
        <f>'BASE METAS)'!FD569</f>
        <v>258</v>
      </c>
      <c r="BY565" s="1">
        <f>'BASE METAS)'!FE569</f>
        <v>209</v>
      </c>
      <c r="BZ565" s="1">
        <f>'BASE METAS)'!FF569</f>
        <v>0.55246252676659524</v>
      </c>
      <c r="CA565" s="1">
        <f>'BASE METAS)'!FG569</f>
        <v>1487</v>
      </c>
      <c r="CB565" s="1">
        <f>'BASE METAS)'!FH569</f>
        <v>4113</v>
      </c>
      <c r="CC565" s="1">
        <f>'BASE METAS)'!FI569</f>
        <v>0.26553571428571426</v>
      </c>
      <c r="CD565" s="1">
        <f>'BASE METAS)'!FJ569</f>
        <v>5600</v>
      </c>
      <c r="CE565" s="1">
        <f>'BASE METAS)'!FK569</f>
        <v>0</v>
      </c>
      <c r="CF565" s="1">
        <f>'BASE METAS)'!FL569</f>
        <v>467</v>
      </c>
      <c r="CG565" s="1">
        <f>'BASE METAS)'!FM569</f>
        <v>268</v>
      </c>
    </row>
    <row r="566" spans="1:85" ht="38.25" x14ac:dyDescent="0.25">
      <c r="A566" s="1">
        <f>'BASE METAS)'!A570</f>
        <v>0</v>
      </c>
      <c r="B566" s="7099"/>
      <c r="C566" s="1343">
        <f>'BASE METAS)'!C570</f>
        <v>0</v>
      </c>
      <c r="D566" s="5685"/>
      <c r="E566" s="7145"/>
      <c r="F566" s="5707"/>
      <c r="G566" s="5707"/>
      <c r="H566" s="5707"/>
      <c r="I566" s="5707"/>
      <c r="J566" s="5707"/>
      <c r="K566" s="5707"/>
      <c r="L566" s="5707"/>
      <c r="M566" s="5707"/>
      <c r="N566" s="5698"/>
      <c r="O566" s="5707"/>
      <c r="P566" s="5698"/>
      <c r="Q566" s="5698"/>
      <c r="R566" s="5698"/>
      <c r="S566" s="5698"/>
      <c r="T566" s="5698"/>
      <c r="U566" s="7730"/>
      <c r="V566" s="5698"/>
      <c r="W566" s="5695"/>
      <c r="X566" s="7145"/>
      <c r="Y566" s="503">
        <f>'BASE METAS)'!Y570</f>
        <v>17</v>
      </c>
      <c r="Z566" s="504" t="str">
        <f>'BASE METAS)'!Z570</f>
        <v>REMITIR A PRESUNTOS INFRACTORES AL MINISTERIO PÚBLICO.</v>
      </c>
      <c r="AA566" s="484" t="str">
        <f>'BASE METAS)'!AA570</f>
        <v>PERSONA</v>
      </c>
      <c r="AB566" s="414">
        <f>'BASE METAS)'!AB570</f>
        <v>1500</v>
      </c>
      <c r="AC566" s="414">
        <f>'BASE METAS)'!AC570</f>
        <v>375</v>
      </c>
      <c r="AD566" s="506">
        <f>'BASE METAS)'!AD570</f>
        <v>0.25</v>
      </c>
      <c r="AE566" s="414">
        <f>'BASE METAS)'!AE570</f>
        <v>375</v>
      </c>
      <c r="AF566" s="415">
        <f>'BASE METAS)'!AF570</f>
        <v>0.25</v>
      </c>
      <c r="AG566" s="414">
        <f>'BASE METAS)'!AG570</f>
        <v>375</v>
      </c>
      <c r="AH566" s="415">
        <f>'BASE METAS)'!AH570</f>
        <v>0.25</v>
      </c>
      <c r="AI566" s="414">
        <f>'BASE METAS)'!AI570</f>
        <v>375</v>
      </c>
      <c r="AJ566" s="416">
        <f>'BASE METAS)'!AJ570</f>
        <v>0.25</v>
      </c>
      <c r="AK566" s="947">
        <f>'BASE METAS)'!AK570</f>
        <v>1</v>
      </c>
      <c r="AL566" s="1000">
        <f>'BASE METAS)'!AL570</f>
        <v>3</v>
      </c>
      <c r="AM566" s="930" t="str">
        <f>'BASE METAS)'!AM570</f>
        <v>REMITIR A PRESUNTOS INFRACTORES AL MINISTERIO PÚBLICO.</v>
      </c>
      <c r="AN566" s="930" t="str">
        <f>'BASE METAS)'!AN570</f>
        <v>MIDE A PRESUNTOS INFRACTORES REMITIDOS AL MINISTERIO PÚBLICO.</v>
      </c>
      <c r="AO566" s="1344" t="str">
        <f>'BASE METAS)'!AU570</f>
        <v>GESTIÓN</v>
      </c>
      <c r="AP566" s="930" t="str">
        <f>'BASE METAS)'!AO570</f>
        <v>NO. DE REMITIDOS AL MINISTERIO PÚBLICO</v>
      </c>
      <c r="AQ566" s="930" t="str">
        <f>'BASE METAS)'!AP570</f>
        <v>NO. DE REMITIDOS PROGRAMADOS AL MINISTERIO PÚBLICO</v>
      </c>
      <c r="AR566" s="974">
        <f>'BASE METAS)'!AQ570</f>
        <v>100</v>
      </c>
      <c r="AS566" s="807" t="str">
        <f>'BASE METAS)'!AR570</f>
        <v>PERSONA</v>
      </c>
      <c r="AT566" s="807" t="str">
        <f>'BASE METAS)'!AS570</f>
        <v>EFICACIA</v>
      </c>
      <c r="AU566" s="1483">
        <f>'BASE METAS)'!BO570</f>
        <v>0</v>
      </c>
      <c r="AV566" s="960">
        <f>'BASE METAS)'!BQ570</f>
        <v>1500</v>
      </c>
      <c r="AW566" s="962">
        <f>'BASE METAS)'!BR570</f>
        <v>0</v>
      </c>
      <c r="AX566" s="1352">
        <f>'BASE METAS)'!BS570</f>
        <v>375</v>
      </c>
      <c r="AY566" s="1352">
        <f>'BASE METAS)'!BT570</f>
        <v>369</v>
      </c>
      <c r="AZ566" s="1352">
        <f>'BASE METAS)'!BU570</f>
        <v>6</v>
      </c>
      <c r="BA566" s="1352">
        <f>'BASE METAS)'!BV570</f>
        <v>0.98399999999999999</v>
      </c>
      <c r="BB566" s="1">
        <f>'BASE METAS)'!BW570</f>
        <v>780</v>
      </c>
      <c r="BC566" s="1">
        <f>'BASE METAS)'!BX570</f>
        <v>720</v>
      </c>
      <c r="BD566" s="1">
        <f>'BASE METAS)'!BY570</f>
        <v>0.52</v>
      </c>
      <c r="BE566" s="1">
        <f>'BASE METAS)'!CG570</f>
        <v>411</v>
      </c>
      <c r="BF566" s="1">
        <f>'BASE METAS)'!CJ570</f>
        <v>0</v>
      </c>
      <c r="BG566" s="1">
        <f>'BASE METAS)'!CK570</f>
        <v>0</v>
      </c>
      <c r="BH566" s="1">
        <f>'BASE METAS)'!CL570</f>
        <v>0</v>
      </c>
      <c r="BI566" s="1">
        <f>'BASE METAS)'!CM570</f>
        <v>0</v>
      </c>
      <c r="BJ566" s="1">
        <f>'BASE METAS)'!CN570</f>
        <v>0</v>
      </c>
      <c r="BK566" s="1">
        <f>'BASE METAS)'!CO570</f>
        <v>0</v>
      </c>
      <c r="BL566" s="1">
        <f>'BASE METAS)'!CP570</f>
        <v>0</v>
      </c>
      <c r="BM566" s="1">
        <f>'BASE METAS)'!CQ570</f>
        <v>0</v>
      </c>
      <c r="BN566" s="1">
        <f>'BASE METAS)'!CR570</f>
        <v>0</v>
      </c>
      <c r="BO566" s="1">
        <f>'BASE METAS)'!CS570</f>
        <v>0</v>
      </c>
      <c r="BP566" s="1">
        <f>'BASE METAS)'!CT570</f>
        <v>0</v>
      </c>
      <c r="BQ566" s="1">
        <f>'BASE METAS)'!CU570</f>
        <v>0</v>
      </c>
      <c r="BR566" s="1">
        <f>'BASE METAS)'!CV570</f>
        <v>0</v>
      </c>
      <c r="BS566" s="1">
        <f>'BASE METAS)'!CW570</f>
        <v>0</v>
      </c>
      <c r="BT566" s="1">
        <f>'BASE METAS)'!CX570</f>
        <v>0</v>
      </c>
      <c r="BU566" s="1">
        <f>'BASE METAS)'!FA570</f>
        <v>1500</v>
      </c>
      <c r="BV566" s="1">
        <f>'BASE METAS)'!FB570</f>
        <v>0</v>
      </c>
      <c r="BW566" s="1">
        <f>'BASE METAS)'!FC570</f>
        <v>125</v>
      </c>
      <c r="BX566" s="1">
        <f>'BASE METAS)'!FD570</f>
        <v>130</v>
      </c>
      <c r="BY566" s="1">
        <f>'BASE METAS)'!FE570</f>
        <v>-5</v>
      </c>
      <c r="BZ566" s="1">
        <f>'BASE METAS)'!FF570</f>
        <v>1.04</v>
      </c>
      <c r="CA566" s="1">
        <f>'BASE METAS)'!FG570</f>
        <v>541</v>
      </c>
      <c r="CB566" s="1">
        <f>'BASE METAS)'!FH570</f>
        <v>959</v>
      </c>
      <c r="CC566" s="1">
        <f>'BASE METAS)'!FI570</f>
        <v>0.36066666666666669</v>
      </c>
      <c r="CD566" s="1">
        <f>'BASE METAS)'!FJ570</f>
        <v>1500</v>
      </c>
      <c r="CE566" s="1">
        <f>'BASE METAS)'!FK570</f>
        <v>0</v>
      </c>
      <c r="CF566" s="1">
        <f>'BASE METAS)'!FL570</f>
        <v>125</v>
      </c>
      <c r="CG566" s="1">
        <f>'BASE METAS)'!FM570</f>
        <v>131</v>
      </c>
    </row>
    <row r="567" spans="1:85" ht="25.5" customHeight="1" x14ac:dyDescent="0.25">
      <c r="A567" s="1">
        <f>'BASE METAS)'!A571</f>
        <v>0</v>
      </c>
      <c r="B567" s="7099"/>
      <c r="C567" s="1343">
        <f>'BASE METAS)'!C571</f>
        <v>0</v>
      </c>
      <c r="D567" s="5685"/>
      <c r="E567" s="7145"/>
      <c r="F567" s="5707"/>
      <c r="G567" s="5707"/>
      <c r="H567" s="5707"/>
      <c r="I567" s="5707"/>
      <c r="J567" s="5707"/>
      <c r="K567" s="5707"/>
      <c r="L567" s="5707"/>
      <c r="M567" s="5707"/>
      <c r="N567" s="5698"/>
      <c r="O567" s="5707"/>
      <c r="P567" s="5698"/>
      <c r="Q567" s="5698"/>
      <c r="R567" s="5698"/>
      <c r="S567" s="5698"/>
      <c r="T567" s="5698"/>
      <c r="U567" s="7730"/>
      <c r="V567" s="5698"/>
      <c r="W567" s="5695"/>
      <c r="X567" s="7145"/>
      <c r="Y567" s="503">
        <f>'BASE METAS)'!Y571</f>
        <v>18</v>
      </c>
      <c r="Z567" s="504" t="str">
        <f>'BASE METAS)'!Z571</f>
        <v>REMITIR A PERSONAS POR FALTAS ADMINISTRATIVAS ANTE EL OFICIAL CALIFICADOR Y CONCILIADOR.</v>
      </c>
      <c r="AA567" s="505" t="str">
        <f>'BASE METAS)'!AA571</f>
        <v>PERSONA</v>
      </c>
      <c r="AB567" s="414">
        <f>'BASE METAS)'!AB571</f>
        <v>25800</v>
      </c>
      <c r="AC567" s="414">
        <f>'BASE METAS)'!AC571</f>
        <v>6450</v>
      </c>
      <c r="AD567" s="506">
        <f>'BASE METAS)'!AD571</f>
        <v>0.25</v>
      </c>
      <c r="AE567" s="414">
        <f>'BASE METAS)'!AE571</f>
        <v>6450</v>
      </c>
      <c r="AF567" s="415">
        <f>'BASE METAS)'!AF571</f>
        <v>0.25</v>
      </c>
      <c r="AG567" s="414">
        <f>'BASE METAS)'!AG571</f>
        <v>6450</v>
      </c>
      <c r="AH567" s="415">
        <f>'BASE METAS)'!AH571</f>
        <v>0.25</v>
      </c>
      <c r="AI567" s="414">
        <f>'BASE METAS)'!AI571</f>
        <v>6450</v>
      </c>
      <c r="AJ567" s="416">
        <f>'BASE METAS)'!AJ571</f>
        <v>0.25</v>
      </c>
      <c r="AK567" s="947">
        <f>'BASE METAS)'!AK571</f>
        <v>1</v>
      </c>
      <c r="AL567" s="1000">
        <f>'BASE METAS)'!AL571</f>
        <v>4</v>
      </c>
      <c r="AM567" s="930" t="str">
        <f>'BASE METAS)'!AM571</f>
        <v>REMITIR A PERSONAS POR FALTAS ADMINISTRATIVAS ANTE EL OFICIAL CALIFICADOR Y CONCILIADOR.</v>
      </c>
      <c r="AN567" s="930" t="str">
        <f>'BASE METAS)'!AN571</f>
        <v>MIDE LAS PERSONAS REMITIDAS.</v>
      </c>
      <c r="AO567" s="1344" t="str">
        <f>'BASE METAS)'!AU571</f>
        <v>GESTIÓN</v>
      </c>
      <c r="AP567" s="930" t="str">
        <f>'BASE METAS)'!AO571</f>
        <v>NO. DE PERSONAS REMITIDAS AL OFICIAL CALIFICADOR Y CONCILIADOR.</v>
      </c>
      <c r="AQ567" s="930" t="str">
        <f>'BASE METAS)'!AP571</f>
        <v>NO. DE PERSONAS REMITIDAS PROGRAMADAS AL OFICIAL CALIFICADOR Y CONCILIADOR.</v>
      </c>
      <c r="AR567" s="974">
        <f>'BASE METAS)'!AQ571</f>
        <v>100</v>
      </c>
      <c r="AS567" s="807" t="str">
        <f>'BASE METAS)'!AR571</f>
        <v>PERSONA</v>
      </c>
      <c r="AT567" s="807" t="str">
        <f>'BASE METAS)'!AS571</f>
        <v>EFICACIA</v>
      </c>
      <c r="AU567" s="1483">
        <f>'BASE METAS)'!BO571</f>
        <v>0</v>
      </c>
      <c r="AV567" s="960">
        <f>'BASE METAS)'!BQ571</f>
        <v>25800</v>
      </c>
      <c r="AW567" s="961">
        <f>'BASE METAS)'!BR571</f>
        <v>0</v>
      </c>
      <c r="AX567" s="1352">
        <f>'BASE METAS)'!BS571</f>
        <v>6450</v>
      </c>
      <c r="AY567" s="1352">
        <f>'BASE METAS)'!BT571</f>
        <v>7499</v>
      </c>
      <c r="AZ567" s="1352">
        <f>'BASE METAS)'!BU571</f>
        <v>-1049</v>
      </c>
      <c r="BA567" s="1352">
        <f>'BASE METAS)'!BV571</f>
        <v>1.1626356589147286</v>
      </c>
      <c r="BB567" s="1">
        <f>'BASE METAS)'!BW571</f>
        <v>16073</v>
      </c>
      <c r="BC567" s="1">
        <f>'BASE METAS)'!BX571</f>
        <v>9727</v>
      </c>
      <c r="BD567" s="1">
        <f>'BASE METAS)'!BY571</f>
        <v>0.62298449612403106</v>
      </c>
      <c r="BE567" s="1">
        <f>'BASE METAS)'!CG571</f>
        <v>8574</v>
      </c>
      <c r="BF567" s="1">
        <f>'BASE METAS)'!CJ571</f>
        <v>0</v>
      </c>
      <c r="BG567" s="1">
        <f>'BASE METAS)'!CK571</f>
        <v>0</v>
      </c>
      <c r="BH567" s="1">
        <f>'BASE METAS)'!CL571</f>
        <v>0</v>
      </c>
      <c r="BI567" s="1">
        <f>'BASE METAS)'!CM571</f>
        <v>0</v>
      </c>
      <c r="BJ567" s="1">
        <f>'BASE METAS)'!CN571</f>
        <v>0</v>
      </c>
      <c r="BK567" s="1">
        <f>'BASE METAS)'!CO571</f>
        <v>0</v>
      </c>
      <c r="BL567" s="1">
        <f>'BASE METAS)'!CP571</f>
        <v>0</v>
      </c>
      <c r="BM567" s="1">
        <f>'BASE METAS)'!CQ571</f>
        <v>0</v>
      </c>
      <c r="BN567" s="1">
        <f>'BASE METAS)'!CR571</f>
        <v>0</v>
      </c>
      <c r="BO567" s="1">
        <f>'BASE METAS)'!CS571</f>
        <v>0</v>
      </c>
      <c r="BP567" s="1">
        <f>'BASE METAS)'!CT571</f>
        <v>0</v>
      </c>
      <c r="BQ567" s="1">
        <f>'BASE METAS)'!CU571</f>
        <v>0</v>
      </c>
      <c r="BR567" s="1">
        <f>'BASE METAS)'!CV571</f>
        <v>0</v>
      </c>
      <c r="BS567" s="1">
        <f>'BASE METAS)'!CW571</f>
        <v>0</v>
      </c>
      <c r="BT567" s="1">
        <f>'BASE METAS)'!CX571</f>
        <v>0</v>
      </c>
      <c r="BU567" s="1">
        <f>'BASE METAS)'!FA571</f>
        <v>25800</v>
      </c>
      <c r="BV567" s="1">
        <f>'BASE METAS)'!FB571</f>
        <v>0</v>
      </c>
      <c r="BW567" s="1">
        <f>'BASE METAS)'!FC571</f>
        <v>2150</v>
      </c>
      <c r="BX567" s="1">
        <f>'BASE METAS)'!FD571</f>
        <v>2573</v>
      </c>
      <c r="BY567" s="1">
        <f>'BASE METAS)'!FE571</f>
        <v>-423</v>
      </c>
      <c r="BZ567" s="1">
        <f>'BASE METAS)'!FF571</f>
        <v>1.1967441860465116</v>
      </c>
      <c r="CA567" s="1">
        <f>'BASE METAS)'!FG571</f>
        <v>11147</v>
      </c>
      <c r="CB567" s="1">
        <f>'BASE METAS)'!FH571</f>
        <v>14653</v>
      </c>
      <c r="CC567" s="1">
        <f>'BASE METAS)'!FI571</f>
        <v>0.43205426356589149</v>
      </c>
      <c r="CD567" s="1">
        <f>'BASE METAS)'!FJ571</f>
        <v>25800</v>
      </c>
      <c r="CE567" s="1">
        <f>'BASE METAS)'!FK571</f>
        <v>0</v>
      </c>
      <c r="CF567" s="1">
        <f>'BASE METAS)'!FL571</f>
        <v>2150</v>
      </c>
      <c r="CG567" s="1">
        <f>'BASE METAS)'!FM571</f>
        <v>2532</v>
      </c>
    </row>
    <row r="568" spans="1:85" ht="38.25" customHeight="1" x14ac:dyDescent="0.25">
      <c r="A568" s="1">
        <f>'BASE METAS)'!A572</f>
        <v>0</v>
      </c>
      <c r="B568" s="7099"/>
      <c r="C568" s="1343">
        <f>'BASE METAS)'!C572</f>
        <v>0</v>
      </c>
      <c r="D568" s="5685"/>
      <c r="E568" s="7145"/>
      <c r="F568" s="5707"/>
      <c r="G568" s="5707"/>
      <c r="H568" s="5707"/>
      <c r="I568" s="5707"/>
      <c r="J568" s="5707"/>
      <c r="K568" s="5707"/>
      <c r="L568" s="5707"/>
      <c r="M568" s="5707"/>
      <c r="N568" s="5698"/>
      <c r="O568" s="5707"/>
      <c r="P568" s="5698"/>
      <c r="Q568" s="5698"/>
      <c r="R568" s="5698"/>
      <c r="S568" s="5698"/>
      <c r="T568" s="5698"/>
      <c r="U568" s="7730"/>
      <c r="V568" s="5698"/>
      <c r="W568" s="5695"/>
      <c r="X568" s="7145"/>
      <c r="Y568" s="503">
        <f>'BASE METAS)'!Y572</f>
        <v>19</v>
      </c>
      <c r="Z568" s="504" t="str">
        <f>'BASE METAS)'!Z572</f>
        <v>IMPLEMENTAR EL PROGRAMA SENDERO SEGURO, CON POLICIA DE PROXIMIDAD QUE REALICE RONDINES DIARIOS AL INTERIOR DE LAS COMUNIDADES.</v>
      </c>
      <c r="AA568" s="484" t="str">
        <f>'BASE METAS)'!AA572</f>
        <v>PROGRAMA</v>
      </c>
      <c r="AB568" s="414">
        <f>'BASE METAS)'!AB572</f>
        <v>1</v>
      </c>
      <c r="AC568" s="414">
        <f>'BASE METAS)'!AC572</f>
        <v>0</v>
      </c>
      <c r="AD568" s="506">
        <f>'BASE METAS)'!AD572</f>
        <v>0</v>
      </c>
      <c r="AE568" s="414">
        <f>'BASE METAS)'!AE572</f>
        <v>1</v>
      </c>
      <c r="AF568" s="415">
        <f>'BASE METAS)'!AF572</f>
        <v>1</v>
      </c>
      <c r="AG568" s="414">
        <f>'BASE METAS)'!AG572</f>
        <v>0</v>
      </c>
      <c r="AH568" s="415">
        <f>'BASE METAS)'!AH572</f>
        <v>0</v>
      </c>
      <c r="AI568" s="414">
        <f>'BASE METAS)'!AI572</f>
        <v>0</v>
      </c>
      <c r="AJ568" s="416">
        <f>'BASE METAS)'!AJ572</f>
        <v>0</v>
      </c>
      <c r="AK568" s="947">
        <f>'BASE METAS)'!AK572</f>
        <v>1</v>
      </c>
      <c r="AL568" s="1000">
        <f>'BASE METAS)'!AL572</f>
        <v>5</v>
      </c>
      <c r="AM568" s="930" t="str">
        <f>'BASE METAS)'!AM572</f>
        <v>ROTAR A MANDOS Y A ELEMENTOS POLICIALES.</v>
      </c>
      <c r="AN568" s="930" t="str">
        <f>'BASE METAS)'!AN572</f>
        <v>MIDE LA ROTACIÓN DE MANDOS Y ELEMENTOS POLICIALES.</v>
      </c>
      <c r="AO568" s="1344" t="str">
        <f>'BASE METAS)'!AU572</f>
        <v>GESTIÓN</v>
      </c>
      <c r="AP568" s="930" t="str">
        <f>'BASE METAS)'!AO572</f>
        <v>NO. DE MANDOS ROTADOS HECHOS.</v>
      </c>
      <c r="AQ568" s="1001" t="str">
        <f>'BASE METAS)'!AP572</f>
        <v>NO. DE MANDOS ROTADOS PROGRAMADOS.</v>
      </c>
      <c r="AR568" s="974">
        <f>'BASE METAS)'!AQ572</f>
        <v>100</v>
      </c>
      <c r="AS568" s="807" t="str">
        <f>'BASE METAS)'!AR572</f>
        <v>REPORTE</v>
      </c>
      <c r="AT568" s="807" t="str">
        <f>'BASE METAS)'!AS572</f>
        <v>EFICIENCIA</v>
      </c>
      <c r="AU568" s="1483">
        <f>'BASE METAS)'!BO572</f>
        <v>0</v>
      </c>
      <c r="AV568" s="1352">
        <f>'BASE METAS)'!BQ572</f>
        <v>1</v>
      </c>
      <c r="AW568" s="999">
        <f>'BASE METAS)'!BR572</f>
        <v>0</v>
      </c>
      <c r="AX568" s="1352">
        <f>'BASE METAS)'!BS572</f>
        <v>1</v>
      </c>
      <c r="AY568" s="1">
        <f>'BASE METAS)'!BT572</f>
        <v>0</v>
      </c>
      <c r="AZ568" s="1">
        <f>'BASE METAS)'!BU572</f>
        <v>1</v>
      </c>
      <c r="BA568" s="1">
        <f>'BASE METAS)'!BV572</f>
        <v>0</v>
      </c>
      <c r="BB568" s="1">
        <f>'BASE METAS)'!BW572</f>
        <v>0</v>
      </c>
      <c r="BC568" s="1">
        <f>'BASE METAS)'!BX572</f>
        <v>1</v>
      </c>
      <c r="BD568" s="1">
        <f>'BASE METAS)'!BY572</f>
        <v>0</v>
      </c>
      <c r="BE568" s="1">
        <f>'BASE METAS)'!CG572</f>
        <v>0</v>
      </c>
      <c r="BF568" s="1">
        <f>'BASE METAS)'!CJ572</f>
        <v>0</v>
      </c>
      <c r="BG568" s="1">
        <f>'BASE METAS)'!CK572</f>
        <v>0</v>
      </c>
      <c r="BH568" s="1">
        <f>'BASE METAS)'!CL572</f>
        <v>0</v>
      </c>
      <c r="BI568" s="1">
        <f>'BASE METAS)'!CM572</f>
        <v>0</v>
      </c>
      <c r="BJ568" s="1">
        <f>'BASE METAS)'!CN572</f>
        <v>0</v>
      </c>
      <c r="BK568" s="1">
        <f>'BASE METAS)'!CO572</f>
        <v>0</v>
      </c>
      <c r="BL568" s="1">
        <f>'BASE METAS)'!CP572</f>
        <v>0</v>
      </c>
      <c r="BM568" s="1">
        <f>'BASE METAS)'!CQ572</f>
        <v>0</v>
      </c>
      <c r="BN568" s="1">
        <f>'BASE METAS)'!CR572</f>
        <v>0</v>
      </c>
      <c r="BO568" s="1">
        <f>'BASE METAS)'!CS572</f>
        <v>0</v>
      </c>
      <c r="BP568" s="1">
        <f>'BASE METAS)'!CT572</f>
        <v>0</v>
      </c>
      <c r="BQ568" s="1">
        <f>'BASE METAS)'!CU572</f>
        <v>0</v>
      </c>
      <c r="BR568" s="1">
        <f>'BASE METAS)'!CV572</f>
        <v>0</v>
      </c>
      <c r="BS568" s="1">
        <f>'BASE METAS)'!CW572</f>
        <v>0</v>
      </c>
      <c r="BT568" s="1">
        <f>'BASE METAS)'!CX572</f>
        <v>0</v>
      </c>
      <c r="BU568" s="1">
        <f>'BASE METAS)'!FA572</f>
        <v>1</v>
      </c>
      <c r="BV568" s="1">
        <f>'BASE METAS)'!FB572</f>
        <v>0</v>
      </c>
      <c r="BW568" s="1">
        <f>'BASE METAS)'!FC572</f>
        <v>0</v>
      </c>
      <c r="BX568" s="1">
        <f>'BASE METAS)'!FD572</f>
        <v>0</v>
      </c>
      <c r="BY568" s="1">
        <f>'BASE METAS)'!FE572</f>
        <v>0</v>
      </c>
      <c r="BZ568" s="1">
        <f>'BASE METAS)'!FF572</f>
        <v>0</v>
      </c>
      <c r="CA568" s="1">
        <f>'BASE METAS)'!FG572</f>
        <v>0</v>
      </c>
      <c r="CB568" s="1">
        <f>'BASE METAS)'!FH572</f>
        <v>1</v>
      </c>
      <c r="CC568" s="1">
        <f>'BASE METAS)'!FI572</f>
        <v>0</v>
      </c>
      <c r="CD568" s="1">
        <f>'BASE METAS)'!FJ572</f>
        <v>1</v>
      </c>
      <c r="CE568" s="1">
        <f>'BASE METAS)'!FK572</f>
        <v>0</v>
      </c>
      <c r="CF568" s="1">
        <f>'BASE METAS)'!FL572</f>
        <v>0</v>
      </c>
      <c r="CG568" s="1">
        <f>'BASE METAS)'!FM572</f>
        <v>0</v>
      </c>
    </row>
    <row r="569" spans="1:85" ht="51" customHeight="1" x14ac:dyDescent="0.25">
      <c r="A569" s="1">
        <f>'BASE METAS)'!A573</f>
        <v>0</v>
      </c>
      <c r="B569" s="7099"/>
      <c r="C569" s="1343">
        <f>'BASE METAS)'!C573</f>
        <v>0</v>
      </c>
      <c r="D569" s="5685"/>
      <c r="E569" s="7145"/>
      <c r="F569" s="5707"/>
      <c r="G569" s="5707"/>
      <c r="H569" s="5707"/>
      <c r="I569" s="5707"/>
      <c r="J569" s="5707"/>
      <c r="K569" s="5707"/>
      <c r="L569" s="5707"/>
      <c r="M569" s="5707"/>
      <c r="N569" s="5698"/>
      <c r="O569" s="5707"/>
      <c r="P569" s="5698"/>
      <c r="Q569" s="5698"/>
      <c r="R569" s="5698"/>
      <c r="S569" s="5698"/>
      <c r="T569" s="5698"/>
      <c r="U569" s="7730"/>
      <c r="V569" s="5698"/>
      <c r="W569" s="5695"/>
      <c r="X569" s="7145"/>
      <c r="Y569" s="503">
        <f>'BASE METAS)'!Y573</f>
        <v>20</v>
      </c>
      <c r="Z569" s="504" t="str">
        <f>'BASE METAS)'!Z573</f>
        <v>ROTAR A MANDOS Y A ELEMENTOS POLICIALES PARA QUE NO SE CREEN COMPLICIDADES CON LOS DELINCUENTES QUE OPERAN EN DETERMINADAS ZONAS.</v>
      </c>
      <c r="AA569" s="484" t="str">
        <f>'BASE METAS)'!AA573</f>
        <v>REPORTE</v>
      </c>
      <c r="AB569" s="414">
        <f>'BASE METAS)'!AB573</f>
        <v>6</v>
      </c>
      <c r="AC569" s="414">
        <f>'BASE METAS)'!AC573</f>
        <v>0</v>
      </c>
      <c r="AD569" s="506">
        <f>'BASE METAS)'!AD573</f>
        <v>0</v>
      </c>
      <c r="AE569" s="414">
        <f>'BASE METAS)'!AE573</f>
        <v>2</v>
      </c>
      <c r="AF569" s="415">
        <f>'BASE METAS)'!AF573</f>
        <v>0.33333333333333331</v>
      </c>
      <c r="AG569" s="414">
        <f>'BASE METAS)'!AG573</f>
        <v>2</v>
      </c>
      <c r="AH569" s="415">
        <f>'BASE METAS)'!AH573</f>
        <v>0.33333333333333331</v>
      </c>
      <c r="AI569" s="414">
        <f>'BASE METAS)'!AI573</f>
        <v>2</v>
      </c>
      <c r="AJ569" s="416">
        <f>'BASE METAS)'!AJ573</f>
        <v>0.33333333333333331</v>
      </c>
      <c r="AK569" s="947">
        <f>'BASE METAS)'!AK573</f>
        <v>1</v>
      </c>
      <c r="AL569" s="1000">
        <f>'BASE METAS)'!AL573</f>
        <v>6</v>
      </c>
      <c r="AM569" s="930" t="str">
        <f>'BASE METAS)'!AM573</f>
        <v>GRUPO OPERATIVO DE POLICIA ESCOLAR.</v>
      </c>
      <c r="AN569" s="930" t="str">
        <f>'BASE METAS)'!AN573</f>
        <v>MIDE LA IMPLEMENTACIÓN DEL GRUPO OPERATIVO DE POLICIA ESCOLAR.</v>
      </c>
      <c r="AO569" s="1344" t="str">
        <f>'BASE METAS)'!AU573</f>
        <v>GESTIÓN</v>
      </c>
      <c r="AP569" s="930" t="str">
        <f>'BASE METAS)'!AO573</f>
        <v>NO. DE GRUPOS  OPERATIVOS DE POLICIA ESCOLAR IMPLEMENTADOS.</v>
      </c>
      <c r="AQ569" s="930" t="str">
        <f>'BASE METAS)'!AP573</f>
        <v>NO. DE GRUPOS  OPERATIVOS DE POLICIA ESCOLAR PROGRAMADOS.</v>
      </c>
      <c r="AR569" s="974">
        <f>'BASE METAS)'!AQ573</f>
        <v>100</v>
      </c>
      <c r="AS569" s="807" t="str">
        <f>'BASE METAS)'!AR573</f>
        <v>GRUPO</v>
      </c>
      <c r="AT569" s="807" t="str">
        <f>'BASE METAS)'!AS573</f>
        <v>EFICIENCIA</v>
      </c>
      <c r="AU569" s="1483">
        <f>'BASE METAS)'!BO573</f>
        <v>0</v>
      </c>
      <c r="AV569" s="1">
        <f>'BASE METAS)'!BQ573</f>
        <v>6</v>
      </c>
      <c r="AW569" s="999">
        <f>'BASE METAS)'!BR573</f>
        <v>0</v>
      </c>
      <c r="AX569" s="1352">
        <f>'BASE METAS)'!BS573</f>
        <v>2</v>
      </c>
      <c r="AY569" s="1">
        <f>'BASE METAS)'!BT573</f>
        <v>0</v>
      </c>
      <c r="AZ569" s="1">
        <f>'BASE METAS)'!BU573</f>
        <v>2</v>
      </c>
      <c r="BA569" s="1">
        <f>'BASE METAS)'!BV573</f>
        <v>0</v>
      </c>
      <c r="BB569" s="1">
        <f>'BASE METAS)'!BW573</f>
        <v>0</v>
      </c>
      <c r="BC569" s="1">
        <f>'BASE METAS)'!BX573</f>
        <v>6</v>
      </c>
      <c r="BD569" s="1">
        <f>'BASE METAS)'!BY573</f>
        <v>0</v>
      </c>
      <c r="BE569" s="1">
        <f>'BASE METAS)'!CG573</f>
        <v>0</v>
      </c>
      <c r="BF569" s="1">
        <f>'BASE METAS)'!CJ573</f>
        <v>0</v>
      </c>
      <c r="BG569" s="1">
        <f>'BASE METAS)'!CK573</f>
        <v>0</v>
      </c>
      <c r="BH569" s="1">
        <f>'BASE METAS)'!CL573</f>
        <v>0</v>
      </c>
      <c r="BI569" s="1">
        <f>'BASE METAS)'!CM573</f>
        <v>0</v>
      </c>
      <c r="BJ569" s="1">
        <f>'BASE METAS)'!CN573</f>
        <v>0</v>
      </c>
      <c r="BK569" s="1">
        <f>'BASE METAS)'!CO573</f>
        <v>0</v>
      </c>
      <c r="BL569" s="1">
        <f>'BASE METAS)'!CP573</f>
        <v>0</v>
      </c>
      <c r="BM569" s="1">
        <f>'BASE METAS)'!CQ573</f>
        <v>0</v>
      </c>
      <c r="BN569" s="1">
        <f>'BASE METAS)'!CR573</f>
        <v>0</v>
      </c>
      <c r="BO569" s="1">
        <f>'BASE METAS)'!CS573</f>
        <v>0</v>
      </c>
      <c r="BP569" s="1">
        <f>'BASE METAS)'!CT573</f>
        <v>0</v>
      </c>
      <c r="BQ569" s="1">
        <f>'BASE METAS)'!CU573</f>
        <v>0</v>
      </c>
      <c r="BR569" s="1">
        <f>'BASE METAS)'!CV573</f>
        <v>0</v>
      </c>
      <c r="BS569" s="1">
        <f>'BASE METAS)'!CW573</f>
        <v>0</v>
      </c>
      <c r="BT569" s="1">
        <f>'BASE METAS)'!CX573</f>
        <v>0</v>
      </c>
      <c r="BU569" s="1">
        <f>'BASE METAS)'!FA573</f>
        <v>6</v>
      </c>
      <c r="BV569" s="1">
        <f>'BASE METAS)'!FB573</f>
        <v>0</v>
      </c>
      <c r="BW569" s="1">
        <f>'BASE METAS)'!FC573</f>
        <v>0</v>
      </c>
      <c r="BX569" s="1">
        <f>'BASE METAS)'!FD573</f>
        <v>0</v>
      </c>
      <c r="BY569" s="1">
        <f>'BASE METAS)'!FE573</f>
        <v>0</v>
      </c>
      <c r="BZ569" s="1">
        <f>'BASE METAS)'!FF573</f>
        <v>0</v>
      </c>
      <c r="CA569" s="1">
        <f>'BASE METAS)'!FG573</f>
        <v>0</v>
      </c>
      <c r="CB569" s="1">
        <f>'BASE METAS)'!FH573</f>
        <v>6</v>
      </c>
      <c r="CC569" s="1">
        <f>'BASE METAS)'!FI573</f>
        <v>0</v>
      </c>
      <c r="CD569" s="1">
        <f>'BASE METAS)'!FJ573</f>
        <v>6</v>
      </c>
      <c r="CE569" s="1">
        <f>'BASE METAS)'!FK573</f>
        <v>0</v>
      </c>
      <c r="CF569" s="1">
        <f>'BASE METAS)'!FL573</f>
        <v>0</v>
      </c>
      <c r="CG569" s="1">
        <f>'BASE METAS)'!FM573</f>
        <v>0</v>
      </c>
    </row>
    <row r="570" spans="1:85" ht="63.75" x14ac:dyDescent="0.25">
      <c r="A570" s="1">
        <f>'BASE METAS)'!A574</f>
        <v>0</v>
      </c>
      <c r="B570" s="7099"/>
      <c r="C570" s="1343">
        <f>'BASE METAS)'!C574</f>
        <v>0</v>
      </c>
      <c r="D570" s="5685"/>
      <c r="E570" s="7145"/>
      <c r="F570" s="5707"/>
      <c r="G570" s="5707"/>
      <c r="H570" s="5707"/>
      <c r="I570" s="5707"/>
      <c r="J570" s="5707"/>
      <c r="K570" s="5707"/>
      <c r="L570" s="5707"/>
      <c r="M570" s="5707"/>
      <c r="N570" s="5698"/>
      <c r="O570" s="5707"/>
      <c r="P570" s="5698"/>
      <c r="Q570" s="5698"/>
      <c r="R570" s="5698"/>
      <c r="S570" s="5698"/>
      <c r="T570" s="5698"/>
      <c r="U570" s="7730"/>
      <c r="V570" s="5698"/>
      <c r="W570" s="5695"/>
      <c r="X570" s="7145"/>
      <c r="Y570" s="503">
        <f>'BASE METAS)'!Y574</f>
        <v>21</v>
      </c>
      <c r="Z570" s="504" t="str">
        <f>'BASE METAS)'!Z574</f>
        <v>IMPLEMENTAR GRUPO OPERATIVO DE POLICIA ESCOLAR.</v>
      </c>
      <c r="AA570" s="505" t="str">
        <f>'BASE METAS)'!AA574</f>
        <v>GRUPO</v>
      </c>
      <c r="AB570" s="414">
        <f>'BASE METAS)'!AB574</f>
        <v>1</v>
      </c>
      <c r="AC570" s="414">
        <f>'BASE METAS)'!AC574</f>
        <v>0</v>
      </c>
      <c r="AD570" s="506">
        <f>'BASE METAS)'!AD574</f>
        <v>0</v>
      </c>
      <c r="AE570" s="414">
        <f>'BASE METAS)'!AE574</f>
        <v>1</v>
      </c>
      <c r="AF570" s="415">
        <f>'BASE METAS)'!AF574</f>
        <v>1</v>
      </c>
      <c r="AG570" s="414">
        <f>'BASE METAS)'!AG574</f>
        <v>0</v>
      </c>
      <c r="AH570" s="415">
        <f>'BASE METAS)'!AH574</f>
        <v>0</v>
      </c>
      <c r="AI570" s="414">
        <f>'BASE METAS)'!AI574</f>
        <v>0</v>
      </c>
      <c r="AJ570" s="416">
        <f>'BASE METAS)'!AJ574</f>
        <v>0</v>
      </c>
      <c r="AK570" s="947">
        <f>'BASE METAS)'!AK574</f>
        <v>1</v>
      </c>
      <c r="AL570" s="1000">
        <f>'BASE METAS)'!AL574</f>
        <v>7</v>
      </c>
      <c r="AM570" s="930" t="str">
        <f>'BASE METAS)'!AM574</f>
        <v xml:space="preserve"> GRUPO OPERATIVO DE POLICIA TURISTICA Y CENTRO HISTÓRICO.</v>
      </c>
      <c r="AN570" s="1002" t="str">
        <f>'BASE METAS)'!AN574</f>
        <v>MIDE EL NÚMERO DE OPERATIVOS REALIZADOS</v>
      </c>
      <c r="AO570" s="1344" t="str">
        <f>'BASE METAS)'!AU574</f>
        <v>GESTIÓN</v>
      </c>
      <c r="AP570" s="930" t="str">
        <f>'BASE METAS)'!AO574</f>
        <v>NO. DE GRUPOS OPERATIVOS DE POLICIA TURISTICA Y CENTRO HISTORICO IMPLEMENTADOS.</v>
      </c>
      <c r="AQ570" s="930" t="str">
        <f>'BASE METAS)'!AP574</f>
        <v>NO. DE GRUPOS OPERATIVOS DE POLICIA TURISTICA Y CENTRO HISTORICO PROGRAMADOS.</v>
      </c>
      <c r="AR570" s="974">
        <f>'BASE METAS)'!AQ574</f>
        <v>100</v>
      </c>
      <c r="AS570" s="807" t="str">
        <f>'BASE METAS)'!AR574</f>
        <v>GRUPO</v>
      </c>
      <c r="AT570" s="807" t="str">
        <f>'BASE METAS)'!AS574</f>
        <v>EFICIENCIA</v>
      </c>
      <c r="AU570" s="1483">
        <f>'BASE METAS)'!BO574</f>
        <v>0</v>
      </c>
      <c r="AV570" s="1340">
        <f>'BASE METAS)'!BQ574</f>
        <v>1</v>
      </c>
      <c r="AW570" s="1340">
        <f>'BASE METAS)'!BR574</f>
        <v>0</v>
      </c>
      <c r="AX570" s="955">
        <f>'BASE METAS)'!BS574</f>
        <v>1</v>
      </c>
      <c r="AY570" s="1352">
        <f>'BASE METAS)'!BT574</f>
        <v>1</v>
      </c>
      <c r="AZ570" s="1">
        <f>'BASE METAS)'!BU574</f>
        <v>0</v>
      </c>
      <c r="BA570" s="1">
        <f>'BASE METAS)'!BV574</f>
        <v>1</v>
      </c>
      <c r="BB570" s="1">
        <f>'BASE METAS)'!BW574</f>
        <v>1</v>
      </c>
      <c r="BC570" s="1">
        <f>'BASE METAS)'!BX574</f>
        <v>0</v>
      </c>
      <c r="BD570" s="1">
        <f>'BASE METAS)'!BY574</f>
        <v>1</v>
      </c>
      <c r="BE570" s="1">
        <f>'BASE METAS)'!CG574</f>
        <v>0</v>
      </c>
      <c r="BF570" s="1">
        <f>'BASE METAS)'!CJ574</f>
        <v>0</v>
      </c>
      <c r="BG570" s="1">
        <f>'BASE METAS)'!CK574</f>
        <v>0</v>
      </c>
      <c r="BH570" s="1">
        <f>'BASE METAS)'!CL574</f>
        <v>0</v>
      </c>
      <c r="BI570" s="1">
        <f>'BASE METAS)'!CM574</f>
        <v>0</v>
      </c>
      <c r="BJ570" s="1">
        <f>'BASE METAS)'!CN574</f>
        <v>0</v>
      </c>
      <c r="BK570" s="1">
        <f>'BASE METAS)'!CO574</f>
        <v>0</v>
      </c>
      <c r="BL570" s="1">
        <f>'BASE METAS)'!CP574</f>
        <v>0</v>
      </c>
      <c r="BM570" s="1">
        <f>'BASE METAS)'!CQ574</f>
        <v>0</v>
      </c>
      <c r="BN570" s="1">
        <f>'BASE METAS)'!CR574</f>
        <v>0</v>
      </c>
      <c r="BO570" s="1">
        <f>'BASE METAS)'!CS574</f>
        <v>0</v>
      </c>
      <c r="BP570" s="1">
        <f>'BASE METAS)'!CT574</f>
        <v>0</v>
      </c>
      <c r="BQ570" s="1">
        <f>'BASE METAS)'!CU574</f>
        <v>0</v>
      </c>
      <c r="BR570" s="1">
        <f>'BASE METAS)'!CV574</f>
        <v>0</v>
      </c>
      <c r="BS570" s="1">
        <f>'BASE METAS)'!CW574</f>
        <v>0</v>
      </c>
      <c r="BT570" s="1">
        <f>'BASE METAS)'!CX574</f>
        <v>0</v>
      </c>
      <c r="BU570" s="1">
        <f>'BASE METAS)'!FA574</f>
        <v>1</v>
      </c>
      <c r="BV570" s="1">
        <f>'BASE METAS)'!FB574</f>
        <v>0</v>
      </c>
      <c r="BW570" s="1">
        <f>'BASE METAS)'!FC574</f>
        <v>1</v>
      </c>
      <c r="BX570" s="1">
        <f>'BASE METAS)'!FD574</f>
        <v>1</v>
      </c>
      <c r="BY570" s="1">
        <f>'BASE METAS)'!FE574</f>
        <v>0</v>
      </c>
      <c r="BZ570" s="1">
        <f>'BASE METAS)'!FF574</f>
        <v>0</v>
      </c>
      <c r="CA570" s="1">
        <f>'BASE METAS)'!FG574</f>
        <v>1</v>
      </c>
      <c r="CB570" s="1">
        <f>'BASE METAS)'!FH574</f>
        <v>0</v>
      </c>
      <c r="CC570" s="1">
        <f>'BASE METAS)'!FI574</f>
        <v>1</v>
      </c>
      <c r="CD570" s="1">
        <f>'BASE METAS)'!FJ574</f>
        <v>1</v>
      </c>
      <c r="CE570" s="1">
        <f>'BASE METAS)'!FK574</f>
        <v>0</v>
      </c>
      <c r="CF570" s="1">
        <f>'BASE METAS)'!FL574</f>
        <v>0</v>
      </c>
      <c r="CG570" s="1">
        <f>'BASE METAS)'!FM574</f>
        <v>0</v>
      </c>
    </row>
    <row r="571" spans="1:85" ht="25.5" customHeight="1" x14ac:dyDescent="0.25">
      <c r="A571" s="1">
        <f>'BASE METAS)'!A575</f>
        <v>0</v>
      </c>
      <c r="B571" s="7099"/>
      <c r="C571" s="1343">
        <f>'BASE METAS)'!C575</f>
        <v>0</v>
      </c>
      <c r="D571" s="5686"/>
      <c r="E571" s="7103"/>
      <c r="F571" s="5708"/>
      <c r="G571" s="5708"/>
      <c r="H571" s="5708"/>
      <c r="I571" s="5708"/>
      <c r="J571" s="5708"/>
      <c r="K571" s="5708"/>
      <c r="L571" s="5708"/>
      <c r="M571" s="5708"/>
      <c r="N571" s="5699"/>
      <c r="O571" s="5708"/>
      <c r="P571" s="5699"/>
      <c r="Q571" s="5699"/>
      <c r="R571" s="5699"/>
      <c r="S571" s="5699"/>
      <c r="T571" s="5699"/>
      <c r="U571" s="7731"/>
      <c r="V571" s="5699"/>
      <c r="W571" s="5696"/>
      <c r="X571" s="7103"/>
      <c r="Y571" s="503">
        <f>'BASE METAS)'!Y575</f>
        <v>22</v>
      </c>
      <c r="Z571" s="504" t="str">
        <f>'BASE METAS)'!Z575</f>
        <v>IMPLEMENTAR GRUPO OPERATIVO DE POLICIA TURISTICA Y CENTRO HISTÓRICO.</v>
      </c>
      <c r="AA571" s="484" t="str">
        <f>'BASE METAS)'!AA575</f>
        <v>GRUPO</v>
      </c>
      <c r="AB571" s="414">
        <f>'BASE METAS)'!AB575</f>
        <v>1</v>
      </c>
      <c r="AC571" s="414">
        <f>'BASE METAS)'!AC575</f>
        <v>0</v>
      </c>
      <c r="AD571" s="506">
        <f>'BASE METAS)'!AD575</f>
        <v>0</v>
      </c>
      <c r="AE571" s="414">
        <f>'BASE METAS)'!AE575</f>
        <v>1</v>
      </c>
      <c r="AF571" s="415">
        <f>'BASE METAS)'!AF575</f>
        <v>1</v>
      </c>
      <c r="AG571" s="414">
        <f>'BASE METAS)'!AG575</f>
        <v>0</v>
      </c>
      <c r="AH571" s="415">
        <f>'BASE METAS)'!AH575</f>
        <v>0</v>
      </c>
      <c r="AI571" s="414">
        <f>'BASE METAS)'!AI575</f>
        <v>0</v>
      </c>
      <c r="AJ571" s="416">
        <f>'BASE METAS)'!AJ575</f>
        <v>0</v>
      </c>
      <c r="AK571" s="947">
        <f>'BASE METAS)'!AK575</f>
        <v>1</v>
      </c>
      <c r="AL571" s="1003">
        <f>'BASE METAS)'!AL575</f>
        <v>8</v>
      </c>
      <c r="AM571" s="1004" t="str">
        <f>'BASE METAS)'!AM575</f>
        <v xml:space="preserve"> PROGRAMA SENDERO SEGURO</v>
      </c>
      <c r="AN571" s="1005" t="str">
        <f>'BASE METAS)'!AN575</f>
        <v>MIDE LA APLICACIÓN DEL PROGRAMA SENDERO SEGURO</v>
      </c>
      <c r="AO571" s="1005" t="str">
        <f>'BASE METAS)'!AU575</f>
        <v>GESTIÓN</v>
      </c>
      <c r="AP571" s="1006" t="str">
        <f>'BASE METAS)'!AO575</f>
        <v>NO. DE PROGRAMAS SENDERO SEGURO REALIZADOS</v>
      </c>
      <c r="AQ571" s="1006" t="e">
        <f>'BASE METAS)'!#REF!</f>
        <v>#REF!</v>
      </c>
      <c r="AR571" s="1006">
        <f>'BASE METAS)'!AQ575</f>
        <v>100</v>
      </c>
      <c r="AS571" s="1006" t="str">
        <f>'BASE METAS)'!AR575</f>
        <v>PROGRAMA</v>
      </c>
      <c r="AT571" s="1006" t="str">
        <f>'BASE METAS)'!AS575</f>
        <v>EFICIENCIA</v>
      </c>
      <c r="AU571" s="1494">
        <f>'BASE METAS)'!BO575</f>
        <v>0</v>
      </c>
      <c r="AV571" s="1340">
        <f>'BASE METAS)'!BQ575</f>
        <v>1</v>
      </c>
      <c r="AW571" s="1340">
        <f>'BASE METAS)'!BR575</f>
        <v>0</v>
      </c>
      <c r="AX571" s="955">
        <f>'BASE METAS)'!BS575</f>
        <v>1</v>
      </c>
      <c r="AY571" s="1352">
        <f>'BASE METAS)'!BT575</f>
        <v>1</v>
      </c>
      <c r="AZ571" s="1">
        <f>'BASE METAS)'!BU575</f>
        <v>0</v>
      </c>
      <c r="BA571" s="1">
        <f>'BASE METAS)'!BV575</f>
        <v>1</v>
      </c>
      <c r="BB571" s="1">
        <f>'BASE METAS)'!BW575</f>
        <v>1</v>
      </c>
      <c r="BC571" s="1">
        <f>'BASE METAS)'!BX575</f>
        <v>0</v>
      </c>
      <c r="BD571" s="1">
        <f>'BASE METAS)'!BY575</f>
        <v>1</v>
      </c>
      <c r="BE571" s="1">
        <f>'BASE METAS)'!CG575</f>
        <v>0</v>
      </c>
      <c r="BF571" s="1">
        <f>'BASE METAS)'!CJ575</f>
        <v>0</v>
      </c>
      <c r="BG571" s="1">
        <f>'BASE METAS)'!CK575</f>
        <v>0</v>
      </c>
      <c r="BH571" s="1">
        <f>'BASE METAS)'!CL575</f>
        <v>0</v>
      </c>
      <c r="BI571" s="1">
        <f>'BASE METAS)'!CM575</f>
        <v>0</v>
      </c>
      <c r="BJ571" s="1">
        <f>'BASE METAS)'!CN575</f>
        <v>0</v>
      </c>
      <c r="BK571" s="1">
        <f>'BASE METAS)'!CO575</f>
        <v>0</v>
      </c>
      <c r="BL571" s="1">
        <f>'BASE METAS)'!CP575</f>
        <v>0</v>
      </c>
      <c r="BM571" s="1">
        <f>'BASE METAS)'!CQ575</f>
        <v>0</v>
      </c>
      <c r="BN571" s="1">
        <f>'BASE METAS)'!CR575</f>
        <v>0</v>
      </c>
      <c r="BO571" s="1">
        <f>'BASE METAS)'!CS575</f>
        <v>0</v>
      </c>
      <c r="BP571" s="1">
        <f>'BASE METAS)'!CT575</f>
        <v>0</v>
      </c>
      <c r="BQ571" s="1">
        <f>'BASE METAS)'!CU575</f>
        <v>0</v>
      </c>
      <c r="BR571" s="1">
        <f>'BASE METAS)'!CV575</f>
        <v>0</v>
      </c>
      <c r="BS571" s="1">
        <f>'BASE METAS)'!CW575</f>
        <v>0</v>
      </c>
      <c r="BT571" s="1">
        <f>'BASE METAS)'!CX575</f>
        <v>0</v>
      </c>
      <c r="BU571" s="1">
        <f>'BASE METAS)'!FA575</f>
        <v>1</v>
      </c>
      <c r="BV571" s="1">
        <f>'BASE METAS)'!FB575</f>
        <v>0</v>
      </c>
      <c r="BW571" s="1">
        <f>'BASE METAS)'!FC575</f>
        <v>0</v>
      </c>
      <c r="BX571" s="1">
        <f>'BASE METAS)'!FD575</f>
        <v>0</v>
      </c>
      <c r="BY571" s="1">
        <f>'BASE METAS)'!FE575</f>
        <v>0</v>
      </c>
      <c r="BZ571" s="1">
        <f>'BASE METAS)'!FF575</f>
        <v>0</v>
      </c>
      <c r="CA571" s="1">
        <f>'BASE METAS)'!FG575</f>
        <v>0</v>
      </c>
      <c r="CB571" s="1">
        <f>'BASE METAS)'!FH575</f>
        <v>1</v>
      </c>
      <c r="CC571" s="1">
        <f>'BASE METAS)'!FI575</f>
        <v>0</v>
      </c>
      <c r="CD571" s="1">
        <f>'BASE METAS)'!FJ575</f>
        <v>1</v>
      </c>
      <c r="CE571" s="1">
        <f>'BASE METAS)'!FK575</f>
        <v>0</v>
      </c>
      <c r="CF571" s="1">
        <f>'BASE METAS)'!FL575</f>
        <v>0</v>
      </c>
      <c r="CG571" s="1">
        <f>'BASE METAS)'!FM575</f>
        <v>0</v>
      </c>
    </row>
    <row r="572" spans="1:85" ht="45" customHeight="1" x14ac:dyDescent="0.2">
      <c r="A572" s="1">
        <f>'BASE METAS)'!A576</f>
        <v>86</v>
      </c>
      <c r="B572" s="7099"/>
      <c r="C572" s="1343">
        <f>'BASE METAS)'!C576</f>
        <v>2004</v>
      </c>
      <c r="D572" s="1343">
        <f>'BASE METAS)'!D576</f>
        <v>5</v>
      </c>
      <c r="E572" s="7" t="str">
        <f>'BASE METAS)'!E576</f>
        <v>VIGILANCIA PARA LA SEGURIDAD Y PREVENCIÓN DEL DELITO</v>
      </c>
      <c r="F572" s="1346" t="str">
        <f>'BASE METAS)'!F576</f>
        <v>Q00</v>
      </c>
      <c r="G572" s="1346" t="str">
        <f>'BASE METAS)'!G576</f>
        <v>104</v>
      </c>
      <c r="H572" s="1346" t="str">
        <f>'BASE METAS)'!H576</f>
        <v>04</v>
      </c>
      <c r="I572" s="1346" t="str">
        <f>'BASE METAS)'!I576</f>
        <v>01</v>
      </c>
      <c r="J572" s="1346" t="str">
        <f>'BASE METAS)'!J576</f>
        <v>01</v>
      </c>
      <c r="K572" s="1346" t="str">
        <f>'BASE METAS)'!K576</f>
        <v>01</v>
      </c>
      <c r="L572" s="1346" t="str">
        <f>'BASE METAS)'!L576</f>
        <v>01</v>
      </c>
      <c r="M572" s="1346" t="str">
        <f>'BASE METAS)'!M576</f>
        <v>432</v>
      </c>
      <c r="N572" s="1359" t="str">
        <f>'BASE METAS)'!N576</f>
        <v>Seguridad Pública y Tránsito</v>
      </c>
      <c r="O572" s="1346" t="str">
        <f>'BASE METAS)'!O576</f>
        <v>Seguridad Pública</v>
      </c>
      <c r="P572" s="1359" t="str">
        <f>'BASE METAS)'!P576</f>
        <v>Seguridad pública y protección civil</v>
      </c>
      <c r="Q572" s="1359" t="str">
        <f>'BASE METAS)'!Q576</f>
        <v>Preservación del orden público y protección ciudadana</v>
      </c>
      <c r="R572" s="1359" t="str">
        <f>'BASE METAS)'!R576</f>
        <v>Seguridad pública</v>
      </c>
      <c r="S572" s="1359" t="str">
        <f>'BASE METAS)'!S576</f>
        <v>Prevención de la delincuencia y mantenimiento del orden público</v>
      </c>
      <c r="T572" s="1359" t="str">
        <f>'BASE METAS)'!T576</f>
        <v>Vigilancia para la seguridad y prevención del delito</v>
      </c>
      <c r="U572" s="1360" t="str">
        <f>'BASE METAS)'!U576</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72" s="1359" t="str">
        <f>'BASE METAS)'!V576</f>
        <v xml:space="preserve">Tlalnepantla Protegida </v>
      </c>
      <c r="W572" s="8">
        <f>'BASE METAS)'!W576</f>
        <v>153431587.22999999</v>
      </c>
      <c r="X572" s="1374" t="str">
        <f>'BASE METAS)'!X576</f>
        <v>SUBDIRECCIÓN DE SEGURIDAD PÚBLICA (FORTAMUN)</v>
      </c>
      <c r="Y572" s="503">
        <f>'BASE METAS)'!Y576</f>
        <v>23</v>
      </c>
      <c r="Z572" s="507" t="str">
        <f>'BASE METAS)'!Z576</f>
        <v>DISMINUIR LA INCIDENCIA DELICTIVA DEL MUNICIPIO EN UN 5%.</v>
      </c>
      <c r="AA572" s="484" t="str">
        <f>'BASE METAS)'!AA576</f>
        <v>DELITO</v>
      </c>
      <c r="AB572" s="414">
        <f>'BASE METAS)'!AB576</f>
        <v>5553</v>
      </c>
      <c r="AC572" s="414">
        <f>'BASE METAS)'!AC576</f>
        <v>1388</v>
      </c>
      <c r="AD572" s="506">
        <f>'BASE METAS)'!AD576</f>
        <v>0.24995497929047361</v>
      </c>
      <c r="AE572" s="414">
        <f>'BASE METAS)'!AE576</f>
        <v>1388</v>
      </c>
      <c r="AF572" s="415">
        <f>'BASE METAS)'!AF576</f>
        <v>0.24995497929047361</v>
      </c>
      <c r="AG572" s="414">
        <f>'BASE METAS)'!AG576</f>
        <v>1388</v>
      </c>
      <c r="AH572" s="415">
        <f>'BASE METAS)'!AH576</f>
        <v>0.24995497929047361</v>
      </c>
      <c r="AI572" s="414">
        <f>'BASE METAS)'!AI576</f>
        <v>1389</v>
      </c>
      <c r="AJ572" s="416">
        <f>'BASE METAS)'!AJ576</f>
        <v>0.25013506212857917</v>
      </c>
      <c r="AK572" s="947">
        <f>'BASE METAS)'!AK576</f>
        <v>1</v>
      </c>
      <c r="AL572" s="1007">
        <f>'BASE METAS)'!AL576</f>
        <v>9</v>
      </c>
      <c r="AM572" s="1008" t="str">
        <f>'BASE METAS)'!AM576</f>
        <v>IMPACTO EN EL INCREMENTO O DECREMENTO  DE DELITOS DENUNCIADOS</v>
      </c>
      <c r="AN572" s="1008" t="str">
        <f>'BASE METAS)'!AN576</f>
        <v>MIDE EL INCREMENTO O DECREMENTO DE DELITOS DENUNCIADOS</v>
      </c>
      <c r="AO572" s="1009" t="str">
        <f>'BASE METAS)'!AU576</f>
        <v>GESTIÓN</v>
      </c>
      <c r="AP572" s="1008" t="str">
        <f>'BASE METAS)'!AP575</f>
        <v>NO. DE PROGRAMAS SENDERO SEGURO PROYECTADOS</v>
      </c>
      <c r="AQ572" s="1006" t="str">
        <f>'BASE METAS)'!AP576</f>
        <v>NÚMERO DE DELITOS DEL PERIODO 0</v>
      </c>
      <c r="AR572" s="1006">
        <f>'BASE METAS)'!AQ576</f>
        <v>100</v>
      </c>
      <c r="AS572" s="1010" t="str">
        <f>'BASE METAS)'!AR576</f>
        <v>DELITO</v>
      </c>
      <c r="AT572" s="1006" t="str">
        <f>'BASE METAS)'!AS576</f>
        <v>EFICACIA</v>
      </c>
      <c r="AU572" s="1494">
        <f>'BASE METAS)'!BO576</f>
        <v>0</v>
      </c>
      <c r="AV572" s="1352">
        <f>'BASE METAS)'!BQ576</f>
        <v>5553</v>
      </c>
      <c r="AW572" s="999">
        <f>'BASE METAS)'!BR576</f>
        <v>0</v>
      </c>
      <c r="AX572" s="1352">
        <f>'BASE METAS)'!BS576</f>
        <v>1388</v>
      </c>
      <c r="AY572" s="1352">
        <f>'BASE METAS)'!BT576</f>
        <v>1855</v>
      </c>
      <c r="AZ572" s="1">
        <f>'BASE METAS)'!BU576</f>
        <v>-467</v>
      </c>
      <c r="BA572" s="1">
        <f>'BASE METAS)'!BV576</f>
        <v>1.3364553314121037</v>
      </c>
      <c r="BB572" s="1">
        <f>'BASE METAS)'!BW576</f>
        <v>3356</v>
      </c>
      <c r="BC572" s="1">
        <f>'BASE METAS)'!BX576</f>
        <v>2197</v>
      </c>
      <c r="BD572" s="1">
        <f>'BASE METAS)'!BY576</f>
        <v>0.60435800468215384</v>
      </c>
      <c r="BE572" s="1">
        <f>'BASE METAS)'!CG576</f>
        <v>1501</v>
      </c>
      <c r="BF572" s="1">
        <f>'BASE METAS)'!CJ576</f>
        <v>0</v>
      </c>
      <c r="BG572" s="1">
        <f>'BASE METAS)'!CK576</f>
        <v>0</v>
      </c>
      <c r="BH572" s="1">
        <f>'BASE METAS)'!CL576</f>
        <v>0</v>
      </c>
      <c r="BI572" s="1">
        <f>'BASE METAS)'!CM576</f>
        <v>0</v>
      </c>
      <c r="BJ572" s="1">
        <f>'BASE METAS)'!CN576</f>
        <v>0</v>
      </c>
      <c r="BK572" s="1">
        <f>'BASE METAS)'!CO576</f>
        <v>0</v>
      </c>
      <c r="BL572" s="1">
        <f>'BASE METAS)'!CP576</f>
        <v>0</v>
      </c>
      <c r="BM572" s="1">
        <f>'BASE METAS)'!CQ576</f>
        <v>0</v>
      </c>
      <c r="BN572" s="1">
        <f>'BASE METAS)'!CR576</f>
        <v>0</v>
      </c>
      <c r="BO572" s="1">
        <f>'BASE METAS)'!CS576</f>
        <v>0</v>
      </c>
      <c r="BP572" s="1">
        <f>'BASE METAS)'!CT576</f>
        <v>0</v>
      </c>
      <c r="BQ572" s="1">
        <f>'BASE METAS)'!CU576</f>
        <v>0</v>
      </c>
      <c r="BR572" s="1">
        <f>'BASE METAS)'!CV576</f>
        <v>0</v>
      </c>
      <c r="BS572" s="1">
        <f>'BASE METAS)'!CW576</f>
        <v>0</v>
      </c>
      <c r="BT572" s="1">
        <f>'BASE METAS)'!CX576</f>
        <v>0</v>
      </c>
      <c r="BU572" s="1">
        <f>'BASE METAS)'!FA576</f>
        <v>5553</v>
      </c>
      <c r="BV572" s="1">
        <f>'BASE METAS)'!FB576</f>
        <v>0</v>
      </c>
      <c r="BW572" s="1">
        <f>'BASE METAS)'!FC576</f>
        <v>463</v>
      </c>
      <c r="BX572" s="1">
        <f>'BASE METAS)'!FD576</f>
        <v>557</v>
      </c>
      <c r="BY572" s="1">
        <f>'BASE METAS)'!FE576</f>
        <v>-94</v>
      </c>
      <c r="BZ572" s="1">
        <f>'BASE METAS)'!FF576</f>
        <v>1.2030237580993521</v>
      </c>
      <c r="CA572" s="1">
        <f>'BASE METAS)'!FG576</f>
        <v>2058</v>
      </c>
      <c r="CB572" s="1">
        <f>'BASE METAS)'!FH576</f>
        <v>3495</v>
      </c>
      <c r="CC572" s="1">
        <f>'BASE METAS)'!FI576</f>
        <v>0.37061048082117776</v>
      </c>
      <c r="CD572" s="1">
        <f>'BASE METAS)'!FJ576</f>
        <v>5553</v>
      </c>
      <c r="CE572" s="1">
        <f>'BASE METAS)'!FK576</f>
        <v>0</v>
      </c>
      <c r="CF572" s="1">
        <f>'BASE METAS)'!FL576</f>
        <v>463</v>
      </c>
      <c r="CG572" s="1">
        <f>'BASE METAS)'!FM576</f>
        <v>671</v>
      </c>
    </row>
    <row r="573" spans="1:85" ht="51" customHeight="1" x14ac:dyDescent="0.2">
      <c r="A573" s="1">
        <f>'BASE METAS)'!A577</f>
        <v>87</v>
      </c>
      <c r="B573" s="7099"/>
      <c r="C573" s="5684">
        <f>'BASE METAS)'!C577</f>
        <v>2005</v>
      </c>
      <c r="D573" s="5684">
        <f>'BASE METAS)'!D577</f>
        <v>6</v>
      </c>
      <c r="E573" s="5684" t="str">
        <f>'BASE METAS)'!E577</f>
        <v>VINCULACIÓN, PREVENCIÓN Y DENUNCIA SOCIAL</v>
      </c>
      <c r="F573" s="5706" t="str">
        <f>'BASE METAS)'!F577</f>
        <v>Q00</v>
      </c>
      <c r="G573" s="5706" t="str">
        <f>'BASE METAS)'!G577</f>
        <v>104</v>
      </c>
      <c r="H573" s="5706" t="str">
        <f>'BASE METAS)'!H577</f>
        <v>04</v>
      </c>
      <c r="I573" s="5706" t="str">
        <f>'BASE METAS)'!I577</f>
        <v>01</v>
      </c>
      <c r="J573" s="5706" t="str">
        <f>'BASE METAS)'!J577</f>
        <v>01</v>
      </c>
      <c r="K573" s="5706" t="str">
        <f>'BASE METAS)'!K577</f>
        <v>02</v>
      </c>
      <c r="L573" s="5706" t="str">
        <f>'BASE METAS)'!L577</f>
        <v>01</v>
      </c>
      <c r="M573" s="5706" t="str">
        <f>'BASE METAS)'!M577</f>
        <v>101</v>
      </c>
      <c r="N573" s="5697" t="str">
        <f>'BASE METAS)'!N577</f>
        <v>Seguridad Pública y Tránsito</v>
      </c>
      <c r="O573" s="5706" t="str">
        <f>'BASE METAS)'!O577</f>
        <v>Seguridad Pública</v>
      </c>
      <c r="P573" s="5697" t="str">
        <f>'BASE METAS)'!P577</f>
        <v>Seguridad pública y protección civil</v>
      </c>
      <c r="Q573" s="5697" t="str">
        <f>'BASE METAS)'!Q577</f>
        <v>Preservación del orden público y protección ciudadana</v>
      </c>
      <c r="R573" s="5697" t="str">
        <f>'BASE METAS)'!R577</f>
        <v>Seguridad pública</v>
      </c>
      <c r="S573" s="5697" t="str">
        <f>'BASE METAS)'!S577</f>
        <v>Prevención del delito</v>
      </c>
      <c r="T573" s="5697" t="str">
        <f>'BASE METAS)'!T577</f>
        <v>Vinculación, prevención y denuncia social</v>
      </c>
      <c r="U573" s="7729" t="str">
        <f>'BASE METAS)'!U577</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73" s="5697" t="str">
        <f>'BASE METAS)'!V577</f>
        <v xml:space="preserve">Tlalnepantla Protegida </v>
      </c>
      <c r="W573" s="5694">
        <f>'BASE METAS)'!W577</f>
        <v>1746072.04</v>
      </c>
      <c r="X573" s="7102" t="str">
        <f>'BASE METAS)'!X577</f>
        <v xml:space="preserve">SUBDIRECCIÓN DE PREVENCIÓN DEL DELITO </v>
      </c>
      <c r="Y573" s="489">
        <f>'BASE METAS)'!Y577</f>
        <v>1</v>
      </c>
      <c r="Z573" s="491" t="str">
        <f>'BASE METAS)'!Z577</f>
        <v xml:space="preserve">REALIZAR TALLERES DE FOMENTO A LA PREVENCIÓN DEL DELITO DIRIGIDO A ESTUDIANTES. </v>
      </c>
      <c r="AA573" s="486" t="str">
        <f>'BASE METAS)'!AA577</f>
        <v>TALLER</v>
      </c>
      <c r="AB573" s="657">
        <f>'BASE METAS)'!AB577</f>
        <v>400</v>
      </c>
      <c r="AC573" s="657">
        <f>'BASE METAS)'!AC577</f>
        <v>100</v>
      </c>
      <c r="AD573" s="658">
        <f>'BASE METAS)'!AD577</f>
        <v>0.25</v>
      </c>
      <c r="AE573" s="657">
        <f>'BASE METAS)'!AE577</f>
        <v>100</v>
      </c>
      <c r="AF573" s="658">
        <f>'BASE METAS)'!AF577</f>
        <v>0.25</v>
      </c>
      <c r="AG573" s="657">
        <f>'BASE METAS)'!AG577</f>
        <v>100</v>
      </c>
      <c r="AH573" s="658">
        <f>'BASE METAS)'!AH577</f>
        <v>0.25</v>
      </c>
      <c r="AI573" s="657">
        <f>'BASE METAS)'!AI577</f>
        <v>100</v>
      </c>
      <c r="AJ573" s="658">
        <f>'BASE METAS)'!AJ577</f>
        <v>0.25</v>
      </c>
      <c r="AK573" s="947">
        <f>'BASE METAS)'!AK577</f>
        <v>1</v>
      </c>
      <c r="AL573" s="1000">
        <f>'BASE METAS)'!AL577</f>
        <v>1</v>
      </c>
      <c r="AM573" s="807" t="str">
        <f>'BASE METAS)'!AM577</f>
        <v xml:space="preserve">REALIZAR TALLERES DE FOMENTO A LA PREVENCIÓN DEL DELITO DIRIGIDO A ESTUDIANTES. </v>
      </c>
      <c r="AN573" s="807" t="str">
        <f>'BASE METAS)'!AN577</f>
        <v>MIDE LOS TALLERES   REALIZADOS DIRIGIDO A ESTUDIANTES.</v>
      </c>
      <c r="AO573" s="90" t="str">
        <f>'BASE METAS)'!AU577</f>
        <v>GESTIÓN</v>
      </c>
      <c r="AP573" s="807" t="str">
        <f>'BASE METAS)'!AO577</f>
        <v>NO. DE TALLERES REALIZADOS</v>
      </c>
      <c r="AQ573" s="807" t="str">
        <f>'BASE METAS)'!AP577</f>
        <v>NO. DE TALLERES PROGRAMADOS  REALIZAR</v>
      </c>
      <c r="AR573" s="974">
        <f>'BASE METAS)'!AQ577</f>
        <v>100</v>
      </c>
      <c r="AS573" s="807" t="str">
        <f>'BASE METAS)'!AR577</f>
        <v>TALLER</v>
      </c>
      <c r="AT573" s="807" t="str">
        <f>'BASE METAS)'!AS577</f>
        <v>EFICIENCIA</v>
      </c>
      <c r="AU573" s="1483">
        <f>'BASE METAS)'!BO577</f>
        <v>0</v>
      </c>
      <c r="AV573" s="1">
        <f>'BASE METAS)'!BQ577</f>
        <v>400</v>
      </c>
      <c r="AW573" s="1015">
        <f>'BASE METAS)'!BR577</f>
        <v>0</v>
      </c>
      <c r="AX573" s="1352">
        <f>'BASE METAS)'!BS577</f>
        <v>100</v>
      </c>
      <c r="AY573" s="942">
        <f>'BASE METAS)'!BT577</f>
        <v>121</v>
      </c>
      <c r="AZ573" s="1352">
        <f>'BASE METAS)'!BU577</f>
        <v>-21</v>
      </c>
      <c r="BA573" s="942">
        <f>'BASE METAS)'!BV577</f>
        <v>1.21</v>
      </c>
      <c r="BB573" s="942">
        <f>'BASE METAS)'!BW577</f>
        <v>184</v>
      </c>
      <c r="BC573" s="1023">
        <f>'BASE METAS)'!BX577</f>
        <v>216</v>
      </c>
      <c r="BD573" s="940">
        <f>'BASE METAS)'!BY577</f>
        <v>0.46</v>
      </c>
      <c r="BE573" s="940">
        <f>'BASE METAS)'!CG577</f>
        <v>63</v>
      </c>
      <c r="BF573" s="1352">
        <f>'BASE METAS)'!CJ577</f>
        <v>0</v>
      </c>
      <c r="BG573" s="950">
        <f>'BASE METAS)'!CK577</f>
        <v>0</v>
      </c>
      <c r="BH573" s="1352">
        <f>'BASE METAS)'!CL577</f>
        <v>0</v>
      </c>
      <c r="BI573" s="1352">
        <f>'BASE METAS)'!CM577</f>
        <v>0</v>
      </c>
      <c r="BJ573" s="1">
        <f>'BASE METAS)'!CN577</f>
        <v>0</v>
      </c>
      <c r="BK573" s="1">
        <f>'BASE METAS)'!CO577</f>
        <v>0</v>
      </c>
      <c r="BL573" s="1">
        <f>'BASE METAS)'!CP577</f>
        <v>0</v>
      </c>
      <c r="BM573" s="1">
        <f>'BASE METAS)'!CQ577</f>
        <v>0</v>
      </c>
      <c r="BN573" s="1">
        <f>'BASE METAS)'!CR577</f>
        <v>0</v>
      </c>
      <c r="BO573" s="1">
        <f>'BASE METAS)'!CS577</f>
        <v>0</v>
      </c>
      <c r="BP573" s="1">
        <f>'BASE METAS)'!CT577</f>
        <v>0</v>
      </c>
      <c r="BQ573" s="1">
        <f>'BASE METAS)'!CU577</f>
        <v>0</v>
      </c>
      <c r="BR573" s="1">
        <f>'BASE METAS)'!CV577</f>
        <v>0</v>
      </c>
      <c r="BS573" s="1">
        <f>'BASE METAS)'!CW577</f>
        <v>0</v>
      </c>
      <c r="BT573" s="1">
        <f>'BASE METAS)'!CX577</f>
        <v>0</v>
      </c>
      <c r="BU573" s="1">
        <f>'BASE METAS)'!FA577</f>
        <v>400</v>
      </c>
      <c r="BV573" s="1">
        <f>'BASE METAS)'!FB577</f>
        <v>0</v>
      </c>
      <c r="BW573" s="1">
        <f>'BASE METAS)'!FC577</f>
        <v>33</v>
      </c>
      <c r="BX573" s="1">
        <f>'BASE METAS)'!FD577</f>
        <v>40</v>
      </c>
      <c r="BY573" s="1">
        <f>'BASE METAS)'!FE577</f>
        <v>7</v>
      </c>
      <c r="BZ573" s="1">
        <f>'BASE METAS)'!FF577</f>
        <v>1.2121212121212122</v>
      </c>
      <c r="CA573" s="1">
        <f>'BASE METAS)'!FG577</f>
        <v>103</v>
      </c>
      <c r="CB573" s="1">
        <f>'BASE METAS)'!FH577</f>
        <v>297</v>
      </c>
      <c r="CC573" s="1">
        <f>'BASE METAS)'!FI577</f>
        <v>0.25750000000000001</v>
      </c>
      <c r="CD573" s="1">
        <f>'BASE METAS)'!FJ577</f>
        <v>400</v>
      </c>
      <c r="CE573" s="1">
        <f>'BASE METAS)'!FK577</f>
        <v>0</v>
      </c>
      <c r="CF573" s="1">
        <f>'BASE METAS)'!FL577</f>
        <v>33</v>
      </c>
      <c r="CG573" s="1">
        <f>'BASE METAS)'!FM577</f>
        <v>27</v>
      </c>
    </row>
    <row r="574" spans="1:85" ht="51" customHeight="1" x14ac:dyDescent="0.25">
      <c r="A574" s="1">
        <f>'BASE METAS)'!A578</f>
        <v>0</v>
      </c>
      <c r="B574" s="7099"/>
      <c r="C574" s="5685"/>
      <c r="D574" s="5685"/>
      <c r="E574" s="5685"/>
      <c r="F574" s="5707"/>
      <c r="G574" s="5707"/>
      <c r="H574" s="5707"/>
      <c r="I574" s="5707"/>
      <c r="J574" s="5707"/>
      <c r="K574" s="5707"/>
      <c r="L574" s="5707"/>
      <c r="M574" s="5707"/>
      <c r="N574" s="5698"/>
      <c r="O574" s="5707"/>
      <c r="P574" s="5698"/>
      <c r="Q574" s="5698"/>
      <c r="R574" s="5698"/>
      <c r="S574" s="5698"/>
      <c r="T574" s="5698"/>
      <c r="U574" s="7730"/>
      <c r="V574" s="5698"/>
      <c r="W574" s="5695"/>
      <c r="X574" s="7145"/>
      <c r="Y574" s="277">
        <f>'BASE METAS)'!Y578</f>
        <v>2</v>
      </c>
      <c r="Z574" s="492" t="str">
        <f>'BASE METAS)'!Z578</f>
        <v>REALIZAR CONFERENCIAS MAGNAS DE PREVENCIÓN DEL DELITO DIRIGIDO AL SECTOR ESCOLAR.</v>
      </c>
      <c r="AA574" s="487" t="str">
        <f>'BASE METAS)'!AA578</f>
        <v>CONFERENCIA</v>
      </c>
      <c r="AB574" s="659">
        <f>'BASE METAS)'!AB578</f>
        <v>2</v>
      </c>
      <c r="AC574" s="659">
        <f>'BASE METAS)'!AC578</f>
        <v>0</v>
      </c>
      <c r="AD574" s="660">
        <f>'BASE METAS)'!AD578</f>
        <v>0</v>
      </c>
      <c r="AE574" s="659">
        <f>'BASE METAS)'!AE578</f>
        <v>1</v>
      </c>
      <c r="AF574" s="660">
        <f>'BASE METAS)'!AF578</f>
        <v>0.5</v>
      </c>
      <c r="AG574" s="659">
        <f>'BASE METAS)'!AG578</f>
        <v>0</v>
      </c>
      <c r="AH574" s="660">
        <f>'BASE METAS)'!AH578</f>
        <v>0</v>
      </c>
      <c r="AI574" s="659">
        <f>'BASE METAS)'!AI578</f>
        <v>1</v>
      </c>
      <c r="AJ574" s="660">
        <f>'BASE METAS)'!AJ578</f>
        <v>0.5</v>
      </c>
      <c r="AK574" s="947">
        <f>'BASE METAS)'!AK578</f>
        <v>1</v>
      </c>
      <c r="AL574" s="1000">
        <f>'BASE METAS)'!AL578</f>
        <v>2</v>
      </c>
      <c r="AM574" s="807" t="str">
        <f>'BASE METAS)'!AM578</f>
        <v>REALIZAR CONFERENCIAS MAGNAS DE PREVENCIÓN DEL DELITO DIRIGIDO AL SECTOR ESCOLAR.</v>
      </c>
      <c r="AN574" s="807" t="str">
        <f>'BASE METAS)'!AN578</f>
        <v>MIDE LAS CONFERENCIAS REALIZADAS DE PREVENCIÓN DEL DELITO.</v>
      </c>
      <c r="AO574" s="90" t="str">
        <f>'BASE METAS)'!AU578</f>
        <v>GESTIÓN</v>
      </c>
      <c r="AP574" s="807" t="str">
        <f>'BASE METAS)'!AO578</f>
        <v>NO. DE CONFERENCIAS REALIZADAS</v>
      </c>
      <c r="AQ574" s="807" t="str">
        <f>'BASE METAS)'!AP578</f>
        <v>NO. DE CONFERENCIAS PROGRAMADAS</v>
      </c>
      <c r="AR574" s="974">
        <f>'BASE METAS)'!AQ578</f>
        <v>100</v>
      </c>
      <c r="AS574" s="807" t="str">
        <f>'BASE METAS)'!AR578</f>
        <v>CONFERENCIA</v>
      </c>
      <c r="AT574" s="1018" t="str">
        <f>'BASE METAS)'!AS578</f>
        <v>EFICACIA</v>
      </c>
      <c r="AU574" s="1483">
        <f>'BASE METAS)'!BO578</f>
        <v>0</v>
      </c>
      <c r="AV574" s="1021">
        <f>'BASE METAS)'!BQ578</f>
        <v>2</v>
      </c>
      <c r="AW574" s="1015">
        <f>'BASE METAS)'!BR578</f>
        <v>0</v>
      </c>
      <c r="AX574" s="1352">
        <f>'BASE METAS)'!BS578</f>
        <v>1</v>
      </c>
      <c r="AY574" s="942">
        <f>'BASE METAS)'!BT578</f>
        <v>1</v>
      </c>
      <c r="AZ574" s="1352">
        <f>'BASE METAS)'!BU578</f>
        <v>0</v>
      </c>
      <c r="BA574" s="942">
        <f>'BASE METAS)'!BV578</f>
        <v>1</v>
      </c>
      <c r="BB574" s="942">
        <f>'BASE METAS)'!BW578</f>
        <v>1</v>
      </c>
      <c r="BC574" s="942">
        <f>'BASE METAS)'!BX578</f>
        <v>1</v>
      </c>
      <c r="BD574" s="987">
        <f>'BASE METAS)'!BY578</f>
        <v>0.5</v>
      </c>
      <c r="BE574" s="987">
        <f>'BASE METAS)'!CG578</f>
        <v>0</v>
      </c>
      <c r="BF574" s="987">
        <f>'BASE METAS)'!CJ578</f>
        <v>0</v>
      </c>
      <c r="BG574" s="987">
        <f>'BASE METAS)'!CK578</f>
        <v>0</v>
      </c>
      <c r="BH574" s="942">
        <f>'BASE METAS)'!CL578</f>
        <v>0</v>
      </c>
      <c r="BI574" s="1352">
        <f>'BASE METAS)'!CM578</f>
        <v>0</v>
      </c>
      <c r="BJ574" s="1">
        <f>'BASE METAS)'!CN578</f>
        <v>0</v>
      </c>
      <c r="BK574" s="1">
        <f>'BASE METAS)'!CO578</f>
        <v>0</v>
      </c>
      <c r="BL574" s="1">
        <f>'BASE METAS)'!CP578</f>
        <v>0</v>
      </c>
      <c r="BM574" s="1">
        <f>'BASE METAS)'!CQ578</f>
        <v>0</v>
      </c>
      <c r="BN574" s="1">
        <f>'BASE METAS)'!CR578</f>
        <v>0</v>
      </c>
      <c r="BO574" s="1">
        <f>'BASE METAS)'!CS578</f>
        <v>0</v>
      </c>
      <c r="BP574" s="1">
        <f>'BASE METAS)'!CT578</f>
        <v>0</v>
      </c>
      <c r="BQ574" s="1">
        <f>'BASE METAS)'!CU578</f>
        <v>0</v>
      </c>
      <c r="BR574" s="1">
        <f>'BASE METAS)'!CV578</f>
        <v>0</v>
      </c>
      <c r="BS574" s="1">
        <f>'BASE METAS)'!CW578</f>
        <v>0</v>
      </c>
      <c r="BT574" s="1">
        <f>'BASE METAS)'!CX578</f>
        <v>0</v>
      </c>
      <c r="BU574" s="1">
        <f>'BASE METAS)'!FA578</f>
        <v>2</v>
      </c>
      <c r="BV574" s="1">
        <f>'BASE METAS)'!FB578</f>
        <v>0</v>
      </c>
      <c r="BW574" s="1">
        <f>'BASE METAS)'!FC578</f>
        <v>0</v>
      </c>
      <c r="BX574" s="1">
        <f>'BASE METAS)'!FD578</f>
        <v>0</v>
      </c>
      <c r="BY574" s="1">
        <f>'BASE METAS)'!FE578</f>
        <v>0</v>
      </c>
      <c r="BZ574" s="1">
        <f>'BASE METAS)'!FF578</f>
        <v>0</v>
      </c>
      <c r="CA574" s="1">
        <f>'BASE METAS)'!FG578</f>
        <v>0</v>
      </c>
      <c r="CB574" s="1">
        <f>'BASE METAS)'!FH578</f>
        <v>2</v>
      </c>
      <c r="CC574" s="1">
        <f>'BASE METAS)'!FI578</f>
        <v>0</v>
      </c>
      <c r="CD574" s="1">
        <f>'BASE METAS)'!FJ578</f>
        <v>2</v>
      </c>
      <c r="CE574" s="1">
        <f>'BASE METAS)'!FK578</f>
        <v>0</v>
      </c>
      <c r="CF574" s="1">
        <f>'BASE METAS)'!FL578</f>
        <v>0</v>
      </c>
      <c r="CG574" s="1">
        <f>'BASE METAS)'!FM578</f>
        <v>0</v>
      </c>
    </row>
    <row r="575" spans="1:85" ht="63.75" x14ac:dyDescent="0.25">
      <c r="A575" s="1">
        <f>'BASE METAS)'!A579</f>
        <v>0</v>
      </c>
      <c r="B575" s="7099"/>
      <c r="C575" s="5685"/>
      <c r="D575" s="5685"/>
      <c r="E575" s="5685"/>
      <c r="F575" s="5707"/>
      <c r="G575" s="5707"/>
      <c r="H575" s="5707"/>
      <c r="I575" s="5707"/>
      <c r="J575" s="5707"/>
      <c r="K575" s="5707"/>
      <c r="L575" s="5707"/>
      <c r="M575" s="5707"/>
      <c r="N575" s="5698"/>
      <c r="O575" s="5707"/>
      <c r="P575" s="5698"/>
      <c r="Q575" s="5698"/>
      <c r="R575" s="5698"/>
      <c r="S575" s="5698"/>
      <c r="T575" s="5698"/>
      <c r="U575" s="7730"/>
      <c r="V575" s="5698"/>
      <c r="W575" s="5695"/>
      <c r="X575" s="7145"/>
      <c r="Y575" s="277">
        <f>'BASE METAS)'!Y579</f>
        <v>3</v>
      </c>
      <c r="Z575" s="492" t="str">
        <f>'BASE METAS)'!Z579</f>
        <v>REALIZAR OPERATIVOS DE DETECCIÓN DE SUBSTANCIAS ILICITAS Y OBJETOS DE RIESGO QUE PONGAN EN PELIGRO LA INTEGRIDAD FISICA.</v>
      </c>
      <c r="AA575" s="487" t="str">
        <f>'BASE METAS)'!AA579</f>
        <v>OPERATIVO</v>
      </c>
      <c r="AB575" s="659">
        <f>'BASE METAS)'!AB579</f>
        <v>36</v>
      </c>
      <c r="AC575" s="659">
        <f>'BASE METAS)'!AC579</f>
        <v>9</v>
      </c>
      <c r="AD575" s="660">
        <f>'BASE METAS)'!AD579</f>
        <v>0.25</v>
      </c>
      <c r="AE575" s="659">
        <f>'BASE METAS)'!AE579</f>
        <v>9</v>
      </c>
      <c r="AF575" s="660">
        <f>'BASE METAS)'!AF579</f>
        <v>0.25</v>
      </c>
      <c r="AG575" s="659">
        <f>'BASE METAS)'!AG579</f>
        <v>9</v>
      </c>
      <c r="AH575" s="660">
        <f>'BASE METAS)'!AH579</f>
        <v>0.25</v>
      </c>
      <c r="AI575" s="659">
        <f>'BASE METAS)'!AI579</f>
        <v>9</v>
      </c>
      <c r="AJ575" s="660">
        <f>'BASE METAS)'!AJ579</f>
        <v>0.25</v>
      </c>
      <c r="AK575" s="947">
        <f>'BASE METAS)'!AK579</f>
        <v>1</v>
      </c>
      <c r="AL575" s="1000">
        <f>'BASE METAS)'!AL579</f>
        <v>3</v>
      </c>
      <c r="AM575" s="807" t="str">
        <f>'BASE METAS)'!AM579</f>
        <v>REALIZAR OPERATIVOS DE DETECCIÓN DE SUBSTANCIAS ILICITAS Y OBJETOS DE RIESGO QUE PONGAN EN PELIGRO LA INTEGRIDAD FISICA.</v>
      </c>
      <c r="AN575" s="807" t="str">
        <f>'BASE METAS)'!AN579</f>
        <v>MIDE LOS OPERATIVOS DE DETECCIÓN.</v>
      </c>
      <c r="AO575" s="90" t="str">
        <f>'BASE METAS)'!AU579</f>
        <v>GESTIÓN</v>
      </c>
      <c r="AP575" s="807" t="str">
        <f>'BASE METAS)'!AO579</f>
        <v>NO. DE OPERATIVOS REALIZADOS</v>
      </c>
      <c r="AQ575" s="807" t="str">
        <f>'BASE METAS)'!AP579</f>
        <v>NO. DE OPERATIVOS PROGRAMADOS</v>
      </c>
      <c r="AR575" s="974">
        <f>'BASE METAS)'!AQ579</f>
        <v>100</v>
      </c>
      <c r="AS575" s="807" t="str">
        <f>'BASE METAS)'!AR579</f>
        <v>OPERATIVO</v>
      </c>
      <c r="AT575" s="807" t="str">
        <f>'BASE METAS)'!AS579</f>
        <v>EFICIENCIA</v>
      </c>
      <c r="AU575" s="1483">
        <f>'BASE METAS)'!BO579</f>
        <v>0</v>
      </c>
      <c r="AV575" s="1021">
        <f>'BASE METAS)'!BQ579</f>
        <v>36</v>
      </c>
      <c r="AW575" s="1015">
        <f>'BASE METAS)'!BR579</f>
        <v>0</v>
      </c>
      <c r="AX575" s="988">
        <f>'BASE METAS)'!BS579</f>
        <v>9</v>
      </c>
      <c r="AY575" s="988">
        <f>'BASE METAS)'!BT579</f>
        <v>17</v>
      </c>
      <c r="AZ575" s="942">
        <f>'BASE METAS)'!BU579</f>
        <v>-8</v>
      </c>
      <c r="BA575" s="942">
        <f>'BASE METAS)'!BV579</f>
        <v>1.8888888888888888</v>
      </c>
      <c r="BB575" s="942">
        <f>'BASE METAS)'!BW579</f>
        <v>24</v>
      </c>
      <c r="BC575" s="942">
        <f>'BASE METAS)'!BX579</f>
        <v>12</v>
      </c>
      <c r="BD575" s="987">
        <f>'BASE METAS)'!BY579</f>
        <v>0.66666666666666663</v>
      </c>
      <c r="BE575" s="987">
        <f>'BASE METAS)'!CG579</f>
        <v>7</v>
      </c>
      <c r="BF575" s="987">
        <f>'BASE METAS)'!CJ579</f>
        <v>0</v>
      </c>
      <c r="BG575" s="987">
        <f>'BASE METAS)'!CK579</f>
        <v>0</v>
      </c>
      <c r="BH575" s="942">
        <f>'BASE METAS)'!CL579</f>
        <v>0</v>
      </c>
      <c r="BI575" s="1352">
        <f>'BASE METAS)'!CM579</f>
        <v>0</v>
      </c>
      <c r="BJ575" s="1">
        <f>'BASE METAS)'!CN579</f>
        <v>0</v>
      </c>
      <c r="BK575" s="1">
        <f>'BASE METAS)'!CO579</f>
        <v>0</v>
      </c>
      <c r="BL575" s="1">
        <f>'BASE METAS)'!CP579</f>
        <v>0</v>
      </c>
      <c r="BM575" s="1">
        <f>'BASE METAS)'!CQ579</f>
        <v>0</v>
      </c>
      <c r="BN575" s="1">
        <f>'BASE METAS)'!CR579</f>
        <v>0</v>
      </c>
      <c r="BO575" s="1">
        <f>'BASE METAS)'!CS579</f>
        <v>0</v>
      </c>
      <c r="BP575" s="1">
        <f>'BASE METAS)'!CT579</f>
        <v>0</v>
      </c>
      <c r="BQ575" s="1">
        <f>'BASE METAS)'!CU579</f>
        <v>0</v>
      </c>
      <c r="BR575" s="1">
        <f>'BASE METAS)'!CV579</f>
        <v>0</v>
      </c>
      <c r="BS575" s="1">
        <f>'BASE METAS)'!CW579</f>
        <v>0</v>
      </c>
      <c r="BT575" s="1">
        <f>'BASE METAS)'!CX579</f>
        <v>0</v>
      </c>
      <c r="BU575" s="1">
        <f>'BASE METAS)'!FA579</f>
        <v>36</v>
      </c>
      <c r="BV575" s="1">
        <f>'BASE METAS)'!FB579</f>
        <v>0</v>
      </c>
      <c r="BW575" s="1">
        <f>'BASE METAS)'!FC579</f>
        <v>3</v>
      </c>
      <c r="BX575" s="1">
        <f>'BASE METAS)'!FD579</f>
        <v>7</v>
      </c>
      <c r="BY575" s="1">
        <f>'BASE METAS)'!FE579</f>
        <v>4</v>
      </c>
      <c r="BZ575" s="1">
        <f>'BASE METAS)'!FF579</f>
        <v>2.3333333333333335</v>
      </c>
      <c r="CA575" s="1">
        <f>'BASE METAS)'!FG579</f>
        <v>14</v>
      </c>
      <c r="CB575" s="1">
        <f>'BASE METAS)'!FH579</f>
        <v>22</v>
      </c>
      <c r="CC575" s="1">
        <f>'BASE METAS)'!FI579</f>
        <v>0.3888888888888889</v>
      </c>
      <c r="CD575" s="1">
        <f>'BASE METAS)'!FJ579</f>
        <v>36</v>
      </c>
      <c r="CE575" s="1">
        <f>'BASE METAS)'!FK579</f>
        <v>0</v>
      </c>
      <c r="CF575" s="1">
        <f>'BASE METAS)'!FL579</f>
        <v>3</v>
      </c>
      <c r="CG575" s="1">
        <f>'BASE METAS)'!FM579</f>
        <v>8</v>
      </c>
    </row>
    <row r="576" spans="1:85" ht="25.5" x14ac:dyDescent="0.25">
      <c r="A576" s="1">
        <f>'BASE METAS)'!A580</f>
        <v>0</v>
      </c>
      <c r="B576" s="7099"/>
      <c r="C576" s="5685"/>
      <c r="D576" s="5685"/>
      <c r="E576" s="5685"/>
      <c r="F576" s="5707"/>
      <c r="G576" s="5707"/>
      <c r="H576" s="5707"/>
      <c r="I576" s="5707"/>
      <c r="J576" s="5707"/>
      <c r="K576" s="5707"/>
      <c r="L576" s="5707"/>
      <c r="M576" s="5707"/>
      <c r="N576" s="5698"/>
      <c r="O576" s="5707"/>
      <c r="P576" s="5698"/>
      <c r="Q576" s="5698"/>
      <c r="R576" s="5698"/>
      <c r="S576" s="5698"/>
      <c r="T576" s="5698"/>
      <c r="U576" s="7730"/>
      <c r="V576" s="5698"/>
      <c r="W576" s="5695"/>
      <c r="X576" s="7145"/>
      <c r="Y576" s="277">
        <f>'BASE METAS)'!Y580</f>
        <v>4</v>
      </c>
      <c r="Z576" s="492" t="str">
        <f>'BASE METAS)'!Z580</f>
        <v>CREAR COMITES VECINALES DE PREVENCIÓN DEL DELITO.</v>
      </c>
      <c r="AA576" s="487" t="str">
        <f>'BASE METAS)'!AA580</f>
        <v>COMITÉ</v>
      </c>
      <c r="AB576" s="659">
        <f>'BASE METAS)'!AB580</f>
        <v>400</v>
      </c>
      <c r="AC576" s="659">
        <f>'BASE METAS)'!AC580</f>
        <v>100</v>
      </c>
      <c r="AD576" s="660">
        <f>'BASE METAS)'!AD580</f>
        <v>0.25</v>
      </c>
      <c r="AE576" s="659">
        <f>'BASE METAS)'!AE580</f>
        <v>100</v>
      </c>
      <c r="AF576" s="660">
        <f>'BASE METAS)'!AF580</f>
        <v>0.25</v>
      </c>
      <c r="AG576" s="659">
        <f>'BASE METAS)'!AG580</f>
        <v>100</v>
      </c>
      <c r="AH576" s="660">
        <f>'BASE METAS)'!AH580</f>
        <v>0.25</v>
      </c>
      <c r="AI576" s="659">
        <f>'BASE METAS)'!AI580</f>
        <v>100</v>
      </c>
      <c r="AJ576" s="660">
        <f>'BASE METAS)'!AJ580</f>
        <v>0.25</v>
      </c>
      <c r="AK576" s="947">
        <f>'BASE METAS)'!AK580</f>
        <v>1</v>
      </c>
      <c r="AL576" s="1000">
        <f>'BASE METAS)'!AL580</f>
        <v>4</v>
      </c>
      <c r="AM576" s="807" t="str">
        <f>'BASE METAS)'!AM580</f>
        <v>CREAR COMITES VECINALES DE PREVENCIÓN DEL DELITO.</v>
      </c>
      <c r="AN576" s="807" t="str">
        <f>'BASE METAS)'!AN580</f>
        <v>MIDE CREAR LOS COMITES VECINALES.</v>
      </c>
      <c r="AO576" s="90" t="str">
        <f>'BASE METAS)'!AU580</f>
        <v>GESTIÓN</v>
      </c>
      <c r="AP576" s="807" t="str">
        <f>'BASE METAS)'!AO580</f>
        <v>NO. DE COMITES VECINALES CREADOS</v>
      </c>
      <c r="AQ576" s="807" t="str">
        <f>'BASE METAS)'!AP580</f>
        <v>NO. DE COMITES PROGRAMADOS CREAR</v>
      </c>
      <c r="AR576" s="974">
        <f>'BASE METAS)'!AQ580</f>
        <v>100</v>
      </c>
      <c r="AS576" s="807" t="str">
        <f>'BASE METAS)'!AR580</f>
        <v>COMITÉ</v>
      </c>
      <c r="AT576" s="807" t="str">
        <f>'BASE METAS)'!AS580</f>
        <v>EFICIENCIA</v>
      </c>
      <c r="AU576" s="1483">
        <f>'BASE METAS)'!BO580</f>
        <v>0</v>
      </c>
      <c r="AV576" s="1021">
        <f>'BASE METAS)'!BQ580</f>
        <v>400</v>
      </c>
      <c r="AW576" s="1015">
        <f>'BASE METAS)'!BR580</f>
        <v>0</v>
      </c>
      <c r="AX576" s="980">
        <f>'BASE METAS)'!BS580</f>
        <v>100</v>
      </c>
      <c r="AY576" s="980">
        <f>'BASE METAS)'!BT580</f>
        <v>199</v>
      </c>
      <c r="AZ576" s="988">
        <f>'BASE METAS)'!BU580</f>
        <v>-99</v>
      </c>
      <c r="BA576" s="988">
        <f>'BASE METAS)'!BV580</f>
        <v>1.99</v>
      </c>
      <c r="BB576" s="988">
        <f>'BASE METAS)'!BW580</f>
        <v>199</v>
      </c>
      <c r="BC576" s="942">
        <f>'BASE METAS)'!BX580</f>
        <v>201</v>
      </c>
      <c r="BD576" s="942">
        <f>'BASE METAS)'!BY580</f>
        <v>0.4975</v>
      </c>
      <c r="BE576" s="942">
        <f>'BASE METAS)'!CG580</f>
        <v>0</v>
      </c>
      <c r="BF576" s="942">
        <f>'BASE METAS)'!CJ580</f>
        <v>0</v>
      </c>
      <c r="BG576" s="942">
        <f>'BASE METAS)'!CK580</f>
        <v>0</v>
      </c>
      <c r="BH576" s="987">
        <f>'BASE METAS)'!CL580</f>
        <v>0</v>
      </c>
      <c r="BI576" s="1352">
        <f>'BASE METAS)'!CM580</f>
        <v>0</v>
      </c>
      <c r="BJ576" s="1">
        <f>'BASE METAS)'!CN580</f>
        <v>0</v>
      </c>
      <c r="BK576" s="1">
        <f>'BASE METAS)'!CO580</f>
        <v>0</v>
      </c>
      <c r="BL576" s="1">
        <f>'BASE METAS)'!CP580</f>
        <v>0</v>
      </c>
      <c r="BM576" s="1">
        <f>'BASE METAS)'!CQ580</f>
        <v>0</v>
      </c>
      <c r="BN576" s="1">
        <f>'BASE METAS)'!CR580</f>
        <v>0</v>
      </c>
      <c r="BO576" s="1">
        <f>'BASE METAS)'!CS580</f>
        <v>0</v>
      </c>
      <c r="BP576" s="1">
        <f>'BASE METAS)'!CT580</f>
        <v>0</v>
      </c>
      <c r="BQ576" s="1">
        <f>'BASE METAS)'!CU580</f>
        <v>0</v>
      </c>
      <c r="BR576" s="1">
        <f>'BASE METAS)'!CV580</f>
        <v>0</v>
      </c>
      <c r="BS576" s="1">
        <f>'BASE METAS)'!CW580</f>
        <v>0</v>
      </c>
      <c r="BT576" s="1">
        <f>'BASE METAS)'!CX580</f>
        <v>0</v>
      </c>
      <c r="BU576" s="1">
        <f>'BASE METAS)'!FA580</f>
        <v>400</v>
      </c>
      <c r="BV576" s="1">
        <f>'BASE METAS)'!FB580</f>
        <v>0</v>
      </c>
      <c r="BW576" s="1">
        <f>'BASE METAS)'!FC580</f>
        <v>33</v>
      </c>
      <c r="BX576" s="1">
        <f>'BASE METAS)'!FD580</f>
        <v>14</v>
      </c>
      <c r="BY576" s="1">
        <f>'BASE METAS)'!FE580</f>
        <v>-19</v>
      </c>
      <c r="BZ576" s="1">
        <f>'BASE METAS)'!FF580</f>
        <v>0</v>
      </c>
      <c r="CA576" s="1">
        <f>'BASE METAS)'!FG580</f>
        <v>14</v>
      </c>
      <c r="CB576" s="1">
        <f>'BASE METAS)'!FH580</f>
        <v>386</v>
      </c>
      <c r="CC576" s="1">
        <f>'BASE METAS)'!FI580</f>
        <v>3.5000000000000003E-2</v>
      </c>
      <c r="CD576" s="1">
        <f>'BASE METAS)'!FJ580</f>
        <v>400</v>
      </c>
      <c r="CE576" s="1">
        <f>'BASE METAS)'!FK580</f>
        <v>0</v>
      </c>
      <c r="CF576" s="1">
        <f>'BASE METAS)'!FL580</f>
        <v>33</v>
      </c>
      <c r="CG576" s="1">
        <f>'BASE METAS)'!FM580</f>
        <v>29</v>
      </c>
    </row>
    <row r="577" spans="1:85" ht="51" x14ac:dyDescent="0.25">
      <c r="A577" s="1">
        <f>'BASE METAS)'!A581</f>
        <v>0</v>
      </c>
      <c r="B577" s="7099"/>
      <c r="C577" s="5685"/>
      <c r="D577" s="5685"/>
      <c r="E577" s="5685"/>
      <c r="F577" s="5707"/>
      <c r="G577" s="5707"/>
      <c r="H577" s="5707"/>
      <c r="I577" s="5707"/>
      <c r="J577" s="5707"/>
      <c r="K577" s="5707"/>
      <c r="L577" s="5707"/>
      <c r="M577" s="5707"/>
      <c r="N577" s="5698"/>
      <c r="O577" s="5707"/>
      <c r="P577" s="5698"/>
      <c r="Q577" s="5698"/>
      <c r="R577" s="5698"/>
      <c r="S577" s="5698"/>
      <c r="T577" s="5698"/>
      <c r="U577" s="7730"/>
      <c r="V577" s="5698"/>
      <c r="W577" s="5695"/>
      <c r="X577" s="7145"/>
      <c r="Y577" s="277">
        <f>'BASE METAS)'!Y581</f>
        <v>5</v>
      </c>
      <c r="Z577" s="492" t="str">
        <f>'BASE METAS)'!Z581</f>
        <v xml:space="preserve">IMPARTIR CURSOS DE CAPACITACIÓN EN MATERIA DE PREVENCIÓN DEL DELITO A DIVERSOS SECTORES SOCIALES. </v>
      </c>
      <c r="AA577" s="487" t="str">
        <f>'BASE METAS)'!AA581</f>
        <v>CAPACITACIÓN</v>
      </c>
      <c r="AB577" s="659">
        <f>'BASE METAS)'!AB581</f>
        <v>400</v>
      </c>
      <c r="AC577" s="659">
        <f>'BASE METAS)'!AC581</f>
        <v>100</v>
      </c>
      <c r="AD577" s="660">
        <f>'BASE METAS)'!AD581</f>
        <v>0.25</v>
      </c>
      <c r="AE577" s="659">
        <f>'BASE METAS)'!AE581</f>
        <v>100</v>
      </c>
      <c r="AF577" s="660">
        <f>'BASE METAS)'!AF581</f>
        <v>0.25</v>
      </c>
      <c r="AG577" s="659">
        <f>'BASE METAS)'!AG581</f>
        <v>100</v>
      </c>
      <c r="AH577" s="660">
        <f>'BASE METAS)'!AH581</f>
        <v>0.25</v>
      </c>
      <c r="AI577" s="659">
        <f>'BASE METAS)'!AI581</f>
        <v>100</v>
      </c>
      <c r="AJ577" s="660">
        <f>'BASE METAS)'!AJ581</f>
        <v>0.25</v>
      </c>
      <c r="AK577" s="947">
        <f>'BASE METAS)'!AK581</f>
        <v>1</v>
      </c>
      <c r="AL577" s="1026">
        <f>'BASE METAS)'!AL581</f>
        <v>5</v>
      </c>
      <c r="AM577" s="959" t="str">
        <f>'BASE METAS)'!AM581</f>
        <v xml:space="preserve">IMPARTIR CURSOS DE CAPACITACIÓN EN MATERIA DE PREVENCIÓN DEL DELITO A DIVERSOS SECTORES SOCIALES. </v>
      </c>
      <c r="AN577" s="959" t="str">
        <f>'BASE METAS)'!AN581</f>
        <v>MIDE LA IMPARTICIÓN DE CURSOS EN MATERIA DE PREVENCIÓN DEL DELITO.</v>
      </c>
      <c r="AO577" s="90" t="str">
        <f>'BASE METAS)'!AU581</f>
        <v>GESTIÓN</v>
      </c>
      <c r="AP577" s="959" t="str">
        <f>'BASE METAS)'!AO581</f>
        <v>NO. DE CURSOS IMPARTIDOS</v>
      </c>
      <c r="AQ577" s="959" t="str">
        <f>'BASE METAS)'!AP581</f>
        <v>NO. DE CURSOS PROGRAMADOS</v>
      </c>
      <c r="AR577" s="974">
        <f>'BASE METAS)'!AQ581</f>
        <v>100</v>
      </c>
      <c r="AS577" s="959" t="str">
        <f>'BASE METAS)'!AR581</f>
        <v>CAPCITACIÓN</v>
      </c>
      <c r="AT577" s="1018" t="str">
        <f>'BASE METAS)'!AS581</f>
        <v>EFICACIA</v>
      </c>
      <c r="AU577" s="1483">
        <f>'BASE METAS)'!BO581</f>
        <v>0</v>
      </c>
      <c r="AV577" s="816">
        <f>'BASE METAS)'!BQ581</f>
        <v>400</v>
      </c>
      <c r="AW577" s="1015">
        <f>'BASE METAS)'!BR581</f>
        <v>0</v>
      </c>
      <c r="AX577" s="1352">
        <f>'BASE METAS)'!BS581</f>
        <v>100</v>
      </c>
      <c r="AY577" s="942">
        <f>'BASE METAS)'!BT581</f>
        <v>173</v>
      </c>
      <c r="AZ577" s="1352">
        <f>'BASE METAS)'!BU581</f>
        <v>-73</v>
      </c>
      <c r="BA577" s="942">
        <f>'BASE METAS)'!BV581</f>
        <v>1.73</v>
      </c>
      <c r="BB577" s="942">
        <f>'BASE METAS)'!BW581</f>
        <v>200</v>
      </c>
      <c r="BC577" s="1014">
        <f>'BASE METAS)'!BX581</f>
        <v>200</v>
      </c>
      <c r="BD577" s="1024">
        <f>'BASE METAS)'!BY581</f>
        <v>0.5</v>
      </c>
      <c r="BE577" s="1024">
        <f>'BASE METAS)'!CG581</f>
        <v>27</v>
      </c>
      <c r="BF577" s="1352">
        <f>'BASE METAS)'!CJ581</f>
        <v>0</v>
      </c>
      <c r="BG577" s="942">
        <f>'BASE METAS)'!CK581</f>
        <v>0</v>
      </c>
      <c r="BH577" s="1352">
        <f>'BASE METAS)'!CL581</f>
        <v>0</v>
      </c>
      <c r="BI577" s="1352">
        <f>'BASE METAS)'!CM581</f>
        <v>0</v>
      </c>
      <c r="BJ577" s="1">
        <f>'BASE METAS)'!CN581</f>
        <v>0</v>
      </c>
      <c r="BK577" s="1">
        <f>'BASE METAS)'!CO581</f>
        <v>0</v>
      </c>
      <c r="BL577" s="1">
        <f>'BASE METAS)'!CP581</f>
        <v>0</v>
      </c>
      <c r="BM577" s="1">
        <f>'BASE METAS)'!CQ581</f>
        <v>0</v>
      </c>
      <c r="BN577" s="1">
        <f>'BASE METAS)'!CR581</f>
        <v>0</v>
      </c>
      <c r="BO577" s="1">
        <f>'BASE METAS)'!CS581</f>
        <v>0</v>
      </c>
      <c r="BP577" s="1">
        <f>'BASE METAS)'!CT581</f>
        <v>0</v>
      </c>
      <c r="BQ577" s="1">
        <f>'BASE METAS)'!CU581</f>
        <v>0</v>
      </c>
      <c r="BR577" s="1">
        <f>'BASE METAS)'!CV581</f>
        <v>0</v>
      </c>
      <c r="BS577" s="1">
        <f>'BASE METAS)'!CW581</f>
        <v>0</v>
      </c>
      <c r="BT577" s="1">
        <f>'BASE METAS)'!CX581</f>
        <v>0</v>
      </c>
      <c r="BU577" s="1">
        <f>'BASE METAS)'!FA581</f>
        <v>400</v>
      </c>
      <c r="BV577" s="1">
        <f>'BASE METAS)'!FB581</f>
        <v>0</v>
      </c>
      <c r="BW577" s="1">
        <f>'BASE METAS)'!FC581</f>
        <v>33</v>
      </c>
      <c r="BX577" s="1">
        <f>'BASE METAS)'!FD581</f>
        <v>48</v>
      </c>
      <c r="BY577" s="1">
        <f>'BASE METAS)'!FE581</f>
        <v>15</v>
      </c>
      <c r="BZ577" s="1">
        <f>'BASE METAS)'!FF581</f>
        <v>1.4545454545454546</v>
      </c>
      <c r="CA577" s="1">
        <f>'BASE METAS)'!FG581</f>
        <v>75</v>
      </c>
      <c r="CB577" s="1">
        <f>'BASE METAS)'!FH581</f>
        <v>325</v>
      </c>
      <c r="CC577" s="1">
        <f>'BASE METAS)'!FI581</f>
        <v>0.1875</v>
      </c>
      <c r="CD577" s="1">
        <f>'BASE METAS)'!FJ581</f>
        <v>400</v>
      </c>
      <c r="CE577" s="1">
        <f>'BASE METAS)'!FK581</f>
        <v>0</v>
      </c>
      <c r="CF577" s="1">
        <f>'BASE METAS)'!FL581</f>
        <v>33</v>
      </c>
      <c r="CG577" s="1">
        <f>'BASE METAS)'!FM581</f>
        <v>55</v>
      </c>
    </row>
    <row r="578" spans="1:85" ht="51" x14ac:dyDescent="0.25">
      <c r="A578" s="1">
        <f>'BASE METAS)'!A582</f>
        <v>0</v>
      </c>
      <c r="B578" s="7099"/>
      <c r="C578" s="5685"/>
      <c r="D578" s="5685"/>
      <c r="E578" s="5685"/>
      <c r="F578" s="5707"/>
      <c r="G578" s="5707"/>
      <c r="H578" s="5707"/>
      <c r="I578" s="5707"/>
      <c r="J578" s="5707"/>
      <c r="K578" s="5707"/>
      <c r="L578" s="5707"/>
      <c r="M578" s="5707"/>
      <c r="N578" s="5698"/>
      <c r="O578" s="5707"/>
      <c r="P578" s="5698"/>
      <c r="Q578" s="5698"/>
      <c r="R578" s="5698"/>
      <c r="S578" s="5698"/>
      <c r="T578" s="5698"/>
      <c r="U578" s="7730"/>
      <c r="V578" s="5698"/>
      <c r="W578" s="5695"/>
      <c r="X578" s="7145"/>
      <c r="Y578" s="277">
        <f>'BASE METAS)'!Y582</f>
        <v>6</v>
      </c>
      <c r="Z578" s="492" t="str">
        <f>'BASE METAS)'!Z582</f>
        <v xml:space="preserve">REALIZAR FOROS COMUNITARIOS DE JUSTICIA CIVICA, BANDO MUNICIPAL Y PREVENCION DEL DELITO. </v>
      </c>
      <c r="AA578" s="487" t="str">
        <f>'BASE METAS)'!AA582</f>
        <v>FORO</v>
      </c>
      <c r="AB578" s="659">
        <f>'BASE METAS)'!AB582</f>
        <v>8</v>
      </c>
      <c r="AC578" s="659">
        <f>'BASE METAS)'!AC582</f>
        <v>2</v>
      </c>
      <c r="AD578" s="660">
        <f>'BASE METAS)'!AD582</f>
        <v>0.25</v>
      </c>
      <c r="AE578" s="659">
        <f>'BASE METAS)'!AE582</f>
        <v>2</v>
      </c>
      <c r="AF578" s="660">
        <f>'BASE METAS)'!AF582</f>
        <v>0.25</v>
      </c>
      <c r="AG578" s="659">
        <f>'BASE METAS)'!AG582</f>
        <v>2</v>
      </c>
      <c r="AH578" s="660">
        <f>'BASE METAS)'!AH582</f>
        <v>0.25</v>
      </c>
      <c r="AI578" s="659">
        <f>'BASE METAS)'!AI582</f>
        <v>2</v>
      </c>
      <c r="AJ578" s="660">
        <f>'BASE METAS)'!AJ582</f>
        <v>0.25</v>
      </c>
      <c r="AK578" s="947">
        <f>'BASE METAS)'!AK582</f>
        <v>1</v>
      </c>
      <c r="AL578" s="1026">
        <f>'BASE METAS)'!AL582</f>
        <v>6</v>
      </c>
      <c r="AM578" s="970" t="str">
        <f>'BASE METAS)'!AM582</f>
        <v xml:space="preserve">REALIZAR FOROS COMUNITARIOS DE JUSTICIA CIVICA, BANDO MUNICIPAL Y PREVENCION DEL DELITO. </v>
      </c>
      <c r="AN578" s="970" t="str">
        <f>'BASE METAS)'!AN582</f>
        <v>MIDE REALIZAR FOROS COMUNITARIOS.</v>
      </c>
      <c r="AO578" s="90" t="str">
        <f>'BASE METAS)'!AU582</f>
        <v>GESTIÓN</v>
      </c>
      <c r="AP578" s="970" t="str">
        <f>'BASE METAS)'!AO582</f>
        <v>NO. DE FOROS REALIZADOS</v>
      </c>
      <c r="AQ578" s="970" t="str">
        <f>'BASE METAS)'!AP582</f>
        <v>NO. DE FOROS PROGRAMADOS</v>
      </c>
      <c r="AR578" s="974">
        <f>'BASE METAS)'!AQ582</f>
        <v>100</v>
      </c>
      <c r="AS578" s="970" t="str">
        <f>'BASE METAS)'!AR582</f>
        <v>FORO</v>
      </c>
      <c r="AT578" s="1018" t="str">
        <f>'BASE METAS)'!AS582</f>
        <v>EFICACIA</v>
      </c>
      <c r="AU578" s="1483">
        <f>'BASE METAS)'!BO582</f>
        <v>0</v>
      </c>
      <c r="AV578" s="1021">
        <f>'BASE METAS)'!BQ582</f>
        <v>8</v>
      </c>
      <c r="AW578" s="1015">
        <f>'BASE METAS)'!BR582</f>
        <v>0</v>
      </c>
      <c r="AX578" s="1352">
        <f>'BASE METAS)'!BS582</f>
        <v>2</v>
      </c>
      <c r="AY578" s="987">
        <f>'BASE METAS)'!BT582</f>
        <v>5</v>
      </c>
      <c r="AZ578" s="1352">
        <f>'BASE METAS)'!BU582</f>
        <v>-3</v>
      </c>
      <c r="BA578" s="942">
        <f>'BASE METAS)'!BV582</f>
        <v>2.5</v>
      </c>
      <c r="BB578" s="942">
        <f>'BASE METAS)'!BW582</f>
        <v>8</v>
      </c>
      <c r="BC578" s="942">
        <f>'BASE METAS)'!BX582</f>
        <v>0</v>
      </c>
      <c r="BD578" s="942">
        <f>'BASE METAS)'!BY582</f>
        <v>1</v>
      </c>
      <c r="BE578" s="942">
        <f>'BASE METAS)'!CG582</f>
        <v>3</v>
      </c>
      <c r="BF578" s="942">
        <f>'BASE METAS)'!CJ582</f>
        <v>0</v>
      </c>
      <c r="BG578" s="942">
        <f>'BASE METAS)'!CK582</f>
        <v>0</v>
      </c>
      <c r="BH578" s="987">
        <f>'BASE METAS)'!CL582</f>
        <v>0</v>
      </c>
      <c r="BI578" s="1352">
        <f>'BASE METAS)'!CM582</f>
        <v>0</v>
      </c>
      <c r="BJ578" s="1">
        <f>'BASE METAS)'!CN582</f>
        <v>0</v>
      </c>
      <c r="BK578" s="1">
        <f>'BASE METAS)'!CO582</f>
        <v>0</v>
      </c>
      <c r="BL578" s="1">
        <f>'BASE METAS)'!CP582</f>
        <v>0</v>
      </c>
      <c r="BM578" s="1">
        <f>'BASE METAS)'!CQ582</f>
        <v>0</v>
      </c>
      <c r="BN578" s="1">
        <f>'BASE METAS)'!CR582</f>
        <v>0</v>
      </c>
      <c r="BO578" s="1">
        <f>'BASE METAS)'!CS582</f>
        <v>0</v>
      </c>
      <c r="BP578" s="1">
        <f>'BASE METAS)'!CT582</f>
        <v>0</v>
      </c>
      <c r="BQ578" s="1">
        <f>'BASE METAS)'!CU582</f>
        <v>0</v>
      </c>
      <c r="BR578" s="1">
        <f>'BASE METAS)'!CV582</f>
        <v>0</v>
      </c>
      <c r="BS578" s="1">
        <f>'BASE METAS)'!CW582</f>
        <v>0</v>
      </c>
      <c r="BT578" s="1">
        <f>'BASE METAS)'!CX582</f>
        <v>0</v>
      </c>
      <c r="BU578" s="1">
        <f>'BASE METAS)'!FA582</f>
        <v>8</v>
      </c>
      <c r="BV578" s="1">
        <f>'BASE METAS)'!FB582</f>
        <v>0</v>
      </c>
      <c r="BW578" s="1">
        <f>'BASE METAS)'!FC582</f>
        <v>1</v>
      </c>
      <c r="BX578" s="1">
        <f>'BASE METAS)'!FD582</f>
        <v>3</v>
      </c>
      <c r="BY578" s="1">
        <f>'BASE METAS)'!FE582</f>
        <v>2</v>
      </c>
      <c r="BZ578" s="1">
        <f>'BASE METAS)'!FF582</f>
        <v>0</v>
      </c>
      <c r="CA578" s="1">
        <f>'BASE METAS)'!FG582</f>
        <v>6</v>
      </c>
      <c r="CB578" s="1">
        <f>'BASE METAS)'!FH582</f>
        <v>2</v>
      </c>
      <c r="CC578" s="1">
        <f>'BASE METAS)'!FI582</f>
        <v>0.75</v>
      </c>
      <c r="CD578" s="1">
        <f>'BASE METAS)'!FJ582</f>
        <v>8</v>
      </c>
      <c r="CE578" s="1">
        <f>'BASE METAS)'!FK582</f>
        <v>0</v>
      </c>
      <c r="CF578" s="1">
        <f>'BASE METAS)'!FL582</f>
        <v>1</v>
      </c>
      <c r="CG578" s="1">
        <f>'BASE METAS)'!FM582</f>
        <v>1</v>
      </c>
    </row>
    <row r="579" spans="1:85" ht="38.25" x14ac:dyDescent="0.25">
      <c r="A579" s="1">
        <f>'BASE METAS)'!A583</f>
        <v>0</v>
      </c>
      <c r="B579" s="7099"/>
      <c r="C579" s="5685"/>
      <c r="D579" s="5685"/>
      <c r="E579" s="5685"/>
      <c r="F579" s="5707"/>
      <c r="G579" s="5707"/>
      <c r="H579" s="5707"/>
      <c r="I579" s="5707"/>
      <c r="J579" s="5707"/>
      <c r="K579" s="5707"/>
      <c r="L579" s="5707"/>
      <c r="M579" s="5707"/>
      <c r="N579" s="5698"/>
      <c r="O579" s="5707"/>
      <c r="P579" s="5698"/>
      <c r="Q579" s="5698"/>
      <c r="R579" s="5698"/>
      <c r="S579" s="5698"/>
      <c r="T579" s="5698"/>
      <c r="U579" s="7730"/>
      <c r="V579" s="5698"/>
      <c r="W579" s="5695"/>
      <c r="X579" s="7145"/>
      <c r="Y579" s="277">
        <f>'BASE METAS)'!Y583</f>
        <v>7</v>
      </c>
      <c r="Z579" s="492" t="str">
        <f>'BASE METAS)'!Z583</f>
        <v xml:space="preserve">REALIZAR CONFERENCIA MAGNA DE  PREVENCION DE DELITO. </v>
      </c>
      <c r="AA579" s="487" t="str">
        <f>'BASE METAS)'!AA583</f>
        <v>CONFERENCIA</v>
      </c>
      <c r="AB579" s="659">
        <f>'BASE METAS)'!AB583</f>
        <v>1</v>
      </c>
      <c r="AC579" s="659">
        <f>'BASE METAS)'!AC583</f>
        <v>0</v>
      </c>
      <c r="AD579" s="660">
        <f>'BASE METAS)'!AD583</f>
        <v>0</v>
      </c>
      <c r="AE579" s="659">
        <f>'BASE METAS)'!AE583</f>
        <v>0</v>
      </c>
      <c r="AF579" s="660">
        <f>'BASE METAS)'!AF583</f>
        <v>0</v>
      </c>
      <c r="AG579" s="659">
        <f>'BASE METAS)'!AG583</f>
        <v>1</v>
      </c>
      <c r="AH579" s="660">
        <f>'BASE METAS)'!AH583</f>
        <v>1</v>
      </c>
      <c r="AI579" s="659">
        <f>'BASE METAS)'!AI583</f>
        <v>0</v>
      </c>
      <c r="AJ579" s="660">
        <f>'BASE METAS)'!AJ583</f>
        <v>0</v>
      </c>
      <c r="AK579" s="947">
        <f>'BASE METAS)'!AK583</f>
        <v>1</v>
      </c>
      <c r="AL579" s="1026">
        <f>'BASE METAS)'!AL583</f>
        <v>7</v>
      </c>
      <c r="AM579" s="970" t="str">
        <f>'BASE METAS)'!AM583</f>
        <v xml:space="preserve">REALIZAR CONFERENCIA MAGNA DE  PREVENCION DE DELITO. </v>
      </c>
      <c r="AN579" s="970" t="str">
        <f>'BASE METAS)'!AN583</f>
        <v>MIDE REALIZAR CONFERENCIA MAGNA DE PREVENCIÓN DEL DELITO.</v>
      </c>
      <c r="AO579" s="90" t="str">
        <f>'BASE METAS)'!AU583</f>
        <v>GESTIÓN</v>
      </c>
      <c r="AP579" s="970" t="str">
        <f>'BASE METAS)'!AO583</f>
        <v>NO. DE CONFERENCIAS REALIZADAS</v>
      </c>
      <c r="AQ579" s="970" t="str">
        <f>'BASE METAS)'!AP583</f>
        <v>NO. DE CONFERENCIAS PROGRAMADAS  REALIZAR</v>
      </c>
      <c r="AR579" s="974">
        <f>'BASE METAS)'!AQ583</f>
        <v>100</v>
      </c>
      <c r="AS579" s="970" t="str">
        <f>'BASE METAS)'!AR583</f>
        <v>CONFERENCIA</v>
      </c>
      <c r="AT579" s="1018" t="str">
        <f>'BASE METAS)'!AS583</f>
        <v>EFICACIA</v>
      </c>
      <c r="AU579" s="1483">
        <f>'BASE METAS)'!BO583</f>
        <v>0</v>
      </c>
      <c r="AV579" s="1021">
        <f>'BASE METAS)'!BQ583</f>
        <v>1</v>
      </c>
      <c r="AW579" s="1015">
        <f>'BASE METAS)'!BR583</f>
        <v>0</v>
      </c>
      <c r="AX579" s="980">
        <f>'BASE METAS)'!BS583</f>
        <v>0</v>
      </c>
      <c r="AY579" s="980">
        <f>'BASE METAS)'!BT583</f>
        <v>0</v>
      </c>
      <c r="AZ579" s="988">
        <f>'BASE METAS)'!BU583</f>
        <v>0</v>
      </c>
      <c r="BA579" s="988" t="e">
        <f>'BASE METAS)'!BV583</f>
        <v>#DIV/0!</v>
      </c>
      <c r="BB579" s="988">
        <f>'BASE METAS)'!BW583</f>
        <v>0</v>
      </c>
      <c r="BC579" s="942">
        <f>'BASE METAS)'!BX583</f>
        <v>1</v>
      </c>
      <c r="BD579" s="942">
        <f>'BASE METAS)'!BY583</f>
        <v>0</v>
      </c>
      <c r="BE579" s="942">
        <f>'BASE METAS)'!CG583</f>
        <v>0</v>
      </c>
      <c r="BF579" s="942">
        <f>'BASE METAS)'!CJ583</f>
        <v>0</v>
      </c>
      <c r="BG579" s="942">
        <f>'BASE METAS)'!CK583</f>
        <v>0</v>
      </c>
      <c r="BH579" s="987">
        <f>'BASE METAS)'!CL583</f>
        <v>0</v>
      </c>
      <c r="BI579" s="1352">
        <f>'BASE METAS)'!CM583</f>
        <v>0</v>
      </c>
      <c r="BJ579" s="1">
        <f>'BASE METAS)'!CN583</f>
        <v>0</v>
      </c>
      <c r="BK579" s="1">
        <f>'BASE METAS)'!CO583</f>
        <v>0</v>
      </c>
      <c r="BL579" s="1">
        <f>'BASE METAS)'!CP583</f>
        <v>0</v>
      </c>
      <c r="BM579" s="1">
        <f>'BASE METAS)'!CQ583</f>
        <v>0</v>
      </c>
      <c r="BN579" s="1">
        <f>'BASE METAS)'!CR583</f>
        <v>0</v>
      </c>
      <c r="BO579" s="1">
        <f>'BASE METAS)'!CS583</f>
        <v>0</v>
      </c>
      <c r="BP579" s="1">
        <f>'BASE METAS)'!CT583</f>
        <v>0</v>
      </c>
      <c r="BQ579" s="1">
        <f>'BASE METAS)'!CU583</f>
        <v>0</v>
      </c>
      <c r="BR579" s="1">
        <f>'BASE METAS)'!CV583</f>
        <v>0</v>
      </c>
      <c r="BS579" s="1">
        <f>'BASE METAS)'!CW583</f>
        <v>0</v>
      </c>
      <c r="BT579" s="1">
        <f>'BASE METAS)'!CX583</f>
        <v>0</v>
      </c>
      <c r="BU579" s="1">
        <f>'BASE METAS)'!FA583</f>
        <v>1</v>
      </c>
      <c r="BV579" s="1">
        <f>'BASE METAS)'!FB583</f>
        <v>0</v>
      </c>
      <c r="BW579" s="1">
        <f>'BASE METAS)'!FC583</f>
        <v>0</v>
      </c>
      <c r="BX579" s="1">
        <f>'BASE METAS)'!FD583</f>
        <v>0</v>
      </c>
      <c r="BY579" s="1">
        <f>'BASE METAS)'!FE583</f>
        <v>0</v>
      </c>
      <c r="BZ579" s="1">
        <f>'BASE METAS)'!FF583</f>
        <v>0</v>
      </c>
      <c r="CA579" s="1">
        <f>'BASE METAS)'!FG583</f>
        <v>0</v>
      </c>
      <c r="CB579" s="1">
        <f>'BASE METAS)'!FH583</f>
        <v>1</v>
      </c>
      <c r="CC579" s="1">
        <f>'BASE METAS)'!FI583</f>
        <v>0</v>
      </c>
      <c r="CD579" s="1">
        <f>'BASE METAS)'!FJ583</f>
        <v>1</v>
      </c>
      <c r="CE579" s="1">
        <f>'BASE METAS)'!FK583</f>
        <v>0</v>
      </c>
      <c r="CF579" s="1">
        <f>'BASE METAS)'!FL583</f>
        <v>0</v>
      </c>
      <c r="CG579" s="1">
        <f>'BASE METAS)'!FM583</f>
        <v>0</v>
      </c>
    </row>
    <row r="580" spans="1:85" ht="23.25" customHeight="1" x14ac:dyDescent="0.25">
      <c r="A580" s="1">
        <f>'BASE METAS)'!A584</f>
        <v>0</v>
      </c>
      <c r="B580" s="7099"/>
      <c r="C580" s="5685"/>
      <c r="D580" s="5685"/>
      <c r="E580" s="5685"/>
      <c r="F580" s="5707"/>
      <c r="G580" s="5707"/>
      <c r="H580" s="5707"/>
      <c r="I580" s="5707"/>
      <c r="J580" s="5707"/>
      <c r="K580" s="5707"/>
      <c r="L580" s="5707"/>
      <c r="M580" s="5707"/>
      <c r="N580" s="5698"/>
      <c r="O580" s="5707"/>
      <c r="P580" s="5698"/>
      <c r="Q580" s="5698"/>
      <c r="R580" s="5698"/>
      <c r="S580" s="5698"/>
      <c r="T580" s="5698"/>
      <c r="U580" s="7730"/>
      <c r="V580" s="5698"/>
      <c r="W580" s="5695"/>
      <c r="X580" s="7145"/>
      <c r="Y580" s="277">
        <f>'BASE METAS)'!Y584</f>
        <v>8</v>
      </c>
      <c r="Z580" s="492" t="str">
        <f>'BASE METAS)'!Z584</f>
        <v>REALIZAR  JORNADAS DE PREVENCION DEL DELITO</v>
      </c>
      <c r="AA580" s="494" t="str">
        <f>'BASE METAS)'!AA584</f>
        <v>JORNADA</v>
      </c>
      <c r="AB580" s="661">
        <f>'BASE METAS)'!AB584</f>
        <v>40</v>
      </c>
      <c r="AC580" s="661">
        <f>'BASE METAS)'!AC584</f>
        <v>10</v>
      </c>
      <c r="AD580" s="662">
        <f>'BASE METAS)'!AD584</f>
        <v>0.25</v>
      </c>
      <c r="AE580" s="661">
        <f>'BASE METAS)'!AE584</f>
        <v>10</v>
      </c>
      <c r="AF580" s="662">
        <f>'BASE METAS)'!AF584</f>
        <v>0.25</v>
      </c>
      <c r="AG580" s="659">
        <f>'BASE METAS)'!AG584</f>
        <v>10</v>
      </c>
      <c r="AH580" s="663">
        <f>'BASE METAS)'!AH584</f>
        <v>0.25</v>
      </c>
      <c r="AI580" s="664">
        <f>'BASE METAS)'!AI584</f>
        <v>10</v>
      </c>
      <c r="AJ580" s="663">
        <f>'BASE METAS)'!AJ584</f>
        <v>0.25</v>
      </c>
      <c r="AK580" s="947">
        <f>'BASE METAS)'!AK584</f>
        <v>1</v>
      </c>
      <c r="AL580" s="1026">
        <f>'BASE METAS)'!AL584</f>
        <v>8</v>
      </c>
      <c r="AM580" s="970" t="str">
        <f>'BASE METAS)'!AM584</f>
        <v>REALIZAR  JORNADAS DE PREVENCION DEL DELITO</v>
      </c>
      <c r="AN580" s="970" t="str">
        <f>'BASE METAS)'!AN584</f>
        <v>MIDE REALIZAR JORNADAS DE PREVENCIÓN DEL DELITO.</v>
      </c>
      <c r="AO580" s="90" t="str">
        <f>'BASE METAS)'!AU584</f>
        <v>GESTIÓN</v>
      </c>
      <c r="AP580" s="970" t="str">
        <f>'BASE METAS)'!AO584</f>
        <v>NO. DE JORNADAS REALIZADAS</v>
      </c>
      <c r="AQ580" s="970" t="str">
        <f>'BASE METAS)'!AP584</f>
        <v>NO. DE JORNADAS PROGRAMADAS  REALIZAR</v>
      </c>
      <c r="AR580" s="974">
        <f>'BASE METAS)'!AQ584</f>
        <v>100</v>
      </c>
      <c r="AS580" s="970" t="str">
        <f>'BASE METAS)'!AR584</f>
        <v>JORNADA</v>
      </c>
      <c r="AT580" s="1018" t="str">
        <f>'BASE METAS)'!AS584</f>
        <v>EFICACIA</v>
      </c>
      <c r="AU580" s="1483">
        <f>'BASE METAS)'!BO584</f>
        <v>0</v>
      </c>
      <c r="AV580" s="1021">
        <f>'BASE METAS)'!BQ584</f>
        <v>40</v>
      </c>
      <c r="AW580" s="1015">
        <f>'BASE METAS)'!BR584</f>
        <v>0</v>
      </c>
      <c r="AX580" s="980">
        <f>'BASE METAS)'!BS584</f>
        <v>10</v>
      </c>
      <c r="AY580" s="980">
        <f>'BASE METAS)'!BT584</f>
        <v>18</v>
      </c>
      <c r="AZ580" s="988">
        <f>'BASE METAS)'!BU584</f>
        <v>-8</v>
      </c>
      <c r="BA580" s="988">
        <f>'BASE METAS)'!BV584</f>
        <v>1.8</v>
      </c>
      <c r="BB580" s="988">
        <f>'BASE METAS)'!BW584</f>
        <v>20</v>
      </c>
      <c r="BC580" s="942">
        <f>'BASE METAS)'!BX584</f>
        <v>20</v>
      </c>
      <c r="BD580" s="942">
        <f>'BASE METAS)'!BY584</f>
        <v>0.5</v>
      </c>
      <c r="BE580" s="942">
        <f>'BASE METAS)'!CG584</f>
        <v>2</v>
      </c>
      <c r="BF580" s="942">
        <f>'BASE METAS)'!CJ584</f>
        <v>0</v>
      </c>
      <c r="BG580" s="942">
        <f>'BASE METAS)'!CK584</f>
        <v>0</v>
      </c>
      <c r="BH580" s="987">
        <f>'BASE METAS)'!CL584</f>
        <v>0</v>
      </c>
      <c r="BI580" s="1352">
        <f>'BASE METAS)'!CM584</f>
        <v>0</v>
      </c>
      <c r="BJ580" s="1">
        <f>'BASE METAS)'!CN584</f>
        <v>0</v>
      </c>
      <c r="BK580" s="1">
        <f>'BASE METAS)'!CO584</f>
        <v>0</v>
      </c>
      <c r="BL580" s="1">
        <f>'BASE METAS)'!CP584</f>
        <v>0</v>
      </c>
      <c r="BM580" s="1">
        <f>'BASE METAS)'!CQ584</f>
        <v>0</v>
      </c>
      <c r="BN580" s="1">
        <f>'BASE METAS)'!CR584</f>
        <v>0</v>
      </c>
      <c r="BO580" s="1">
        <f>'BASE METAS)'!CS584</f>
        <v>0</v>
      </c>
      <c r="BP580" s="1">
        <f>'BASE METAS)'!CT584</f>
        <v>0</v>
      </c>
      <c r="BQ580" s="1">
        <f>'BASE METAS)'!CU584</f>
        <v>0</v>
      </c>
      <c r="BR580" s="1">
        <f>'BASE METAS)'!CV584</f>
        <v>0</v>
      </c>
      <c r="BS580" s="1">
        <f>'BASE METAS)'!CW584</f>
        <v>0</v>
      </c>
      <c r="BT580" s="1">
        <f>'BASE METAS)'!CX584</f>
        <v>0</v>
      </c>
      <c r="BU580" s="1">
        <f>'BASE METAS)'!FA584</f>
        <v>40</v>
      </c>
      <c r="BV580" s="1">
        <f>'BASE METAS)'!FB584</f>
        <v>0</v>
      </c>
      <c r="BW580" s="1">
        <f>'BASE METAS)'!FC584</f>
        <v>3</v>
      </c>
      <c r="BX580" s="1">
        <f>'BASE METAS)'!FD584</f>
        <v>3</v>
      </c>
      <c r="BY580" s="1">
        <f>'BASE METAS)'!FE584</f>
        <v>0</v>
      </c>
      <c r="BZ580" s="1">
        <f>'BASE METAS)'!FF584</f>
        <v>1</v>
      </c>
      <c r="CA580" s="1">
        <f>'BASE METAS)'!FG584</f>
        <v>5</v>
      </c>
      <c r="CB580" s="1">
        <f>'BASE METAS)'!FH584</f>
        <v>35</v>
      </c>
      <c r="CC580" s="1">
        <f>'BASE METAS)'!FI584</f>
        <v>0.125</v>
      </c>
      <c r="CD580" s="1">
        <f>'BASE METAS)'!FJ584</f>
        <v>40</v>
      </c>
      <c r="CE580" s="1">
        <f>'BASE METAS)'!FK584</f>
        <v>0</v>
      </c>
      <c r="CF580" s="1">
        <f>'BASE METAS)'!FL584</f>
        <v>3</v>
      </c>
      <c r="CG580" s="1">
        <f>'BASE METAS)'!FM584</f>
        <v>7</v>
      </c>
    </row>
    <row r="581" spans="1:85" ht="63.75" x14ac:dyDescent="0.25">
      <c r="A581" s="1">
        <f>'BASE METAS)'!A585</f>
        <v>0</v>
      </c>
      <c r="B581" s="7099"/>
      <c r="C581" s="5685"/>
      <c r="D581" s="5685"/>
      <c r="E581" s="5685"/>
      <c r="F581" s="5707"/>
      <c r="G581" s="5707"/>
      <c r="H581" s="5707"/>
      <c r="I581" s="5707"/>
      <c r="J581" s="5707"/>
      <c r="K581" s="5707"/>
      <c r="L581" s="5707"/>
      <c r="M581" s="5707"/>
      <c r="N581" s="5698"/>
      <c r="O581" s="5707"/>
      <c r="P581" s="5698"/>
      <c r="Q581" s="5698"/>
      <c r="R581" s="5698"/>
      <c r="S581" s="5698"/>
      <c r="T581" s="5698"/>
      <c r="U581" s="7730"/>
      <c r="V581" s="5698"/>
      <c r="W581" s="5695"/>
      <c r="X581" s="7145"/>
      <c r="Y581" s="277">
        <f>'BASE METAS)'!Y585</f>
        <v>9</v>
      </c>
      <c r="Z581" s="492" t="str">
        <f>'BASE METAS)'!Z585</f>
        <v>ELABORAR INFORMES DE DELITOS, FALTAS ADMINISTRATIVAS E INFRACCIONES DE TRANSITO REGISTRADAS</v>
      </c>
      <c r="AA581" s="487" t="str">
        <f>'BASE METAS)'!AA585</f>
        <v>INFORME</v>
      </c>
      <c r="AB581" s="460">
        <f>'BASE METAS)'!AB585</f>
        <v>12</v>
      </c>
      <c r="AC581" s="659">
        <f>'BASE METAS)'!AC585</f>
        <v>3</v>
      </c>
      <c r="AD581" s="660">
        <f>'BASE METAS)'!AD585</f>
        <v>0.25</v>
      </c>
      <c r="AE581" s="659">
        <f>'BASE METAS)'!AE585</f>
        <v>3</v>
      </c>
      <c r="AF581" s="660">
        <f>'BASE METAS)'!AF585</f>
        <v>0.25</v>
      </c>
      <c r="AG581" s="659">
        <f>'BASE METAS)'!AG585</f>
        <v>3</v>
      </c>
      <c r="AH581" s="660">
        <f>'BASE METAS)'!AH585</f>
        <v>0.25</v>
      </c>
      <c r="AI581" s="659">
        <f>'BASE METAS)'!AI585</f>
        <v>3</v>
      </c>
      <c r="AJ581" s="660">
        <f>'BASE METAS)'!AJ585</f>
        <v>0.25</v>
      </c>
      <c r="AK581" s="947">
        <f>'BASE METAS)'!AK585</f>
        <v>1</v>
      </c>
      <c r="AL581" s="1026">
        <f>'BASE METAS)'!AL585</f>
        <v>9</v>
      </c>
      <c r="AM581" s="959" t="str">
        <f>'BASE METAS)'!AM585</f>
        <v>ELABORAR INFORMES DE DELITOS, FALTAS ADMINISTRATIVAS E INFRACCIONES DE TRANSITO REGISTRADAS</v>
      </c>
      <c r="AN581" s="959" t="str">
        <f>'BASE METAS)'!AN585</f>
        <v>MIDE LA EFICIENCIA EN LOS INFORMES ELABORADOS.</v>
      </c>
      <c r="AO581" s="90" t="str">
        <f>'BASE METAS)'!AU585</f>
        <v>GESTIÓN</v>
      </c>
      <c r="AP581" s="959" t="str">
        <f>'BASE METAS)'!AO585</f>
        <v>NO. DE INFORMES REALIZADOS</v>
      </c>
      <c r="AQ581" s="959" t="str">
        <f>'BASE METAS)'!AP585</f>
        <v>NO. DE INFORMES PROGRAMADOS  REALIZAR</v>
      </c>
      <c r="AR581" s="974">
        <f>'BASE METAS)'!AQ585</f>
        <v>100</v>
      </c>
      <c r="AS581" s="959" t="str">
        <f>'BASE METAS)'!AR585</f>
        <v>INFORME</v>
      </c>
      <c r="AT581" s="959" t="str">
        <f>'BASE METAS)'!AS585</f>
        <v>EFICIENCIA</v>
      </c>
      <c r="AU581" s="1483">
        <f>'BASE METAS)'!BO585</f>
        <v>0</v>
      </c>
      <c r="AV581" s="816">
        <f>'BASE METAS)'!BQ585</f>
        <v>12</v>
      </c>
      <c r="AW581" s="1015">
        <f>'BASE METAS)'!BR585</f>
        <v>0</v>
      </c>
      <c r="AX581" s="1352">
        <f>'BASE METAS)'!BS585</f>
        <v>3</v>
      </c>
      <c r="AY581" s="942">
        <f>'BASE METAS)'!BT585</f>
        <v>1</v>
      </c>
      <c r="AZ581" s="1352">
        <f>'BASE METAS)'!BU585</f>
        <v>2</v>
      </c>
      <c r="BA581" s="942">
        <f>'BASE METAS)'!BV585</f>
        <v>0.33333333333333331</v>
      </c>
      <c r="BB581" s="942">
        <f>'BASE METAS)'!BW585</f>
        <v>1</v>
      </c>
      <c r="BC581" s="1014">
        <f>'BASE METAS)'!BX585</f>
        <v>11</v>
      </c>
      <c r="BD581" s="942">
        <f>'BASE METAS)'!BY585</f>
        <v>8.3333333333333329E-2</v>
      </c>
      <c r="BE581" s="942">
        <f>'BASE METAS)'!CG585</f>
        <v>0</v>
      </c>
      <c r="BF581" s="1352">
        <f>'BASE METAS)'!CJ585</f>
        <v>0</v>
      </c>
      <c r="BG581" s="942">
        <f>'BASE METAS)'!CK585</f>
        <v>0</v>
      </c>
      <c r="BH581" s="1352">
        <f>'BASE METAS)'!CL585</f>
        <v>0</v>
      </c>
      <c r="BI581" s="1352">
        <f>'BASE METAS)'!CM585</f>
        <v>0</v>
      </c>
      <c r="BJ581" s="1">
        <f>'BASE METAS)'!CN585</f>
        <v>0</v>
      </c>
      <c r="BK581" s="1">
        <f>'BASE METAS)'!CO585</f>
        <v>0</v>
      </c>
      <c r="BL581" s="1">
        <f>'BASE METAS)'!CP585</f>
        <v>0</v>
      </c>
      <c r="BM581" s="1">
        <f>'BASE METAS)'!CQ585</f>
        <v>0</v>
      </c>
      <c r="BN581" s="1">
        <f>'BASE METAS)'!CR585</f>
        <v>0</v>
      </c>
      <c r="BO581" s="1">
        <f>'BASE METAS)'!CS585</f>
        <v>0</v>
      </c>
      <c r="BP581" s="1">
        <f>'BASE METAS)'!CT585</f>
        <v>0</v>
      </c>
      <c r="BQ581" s="1">
        <f>'BASE METAS)'!CU585</f>
        <v>0</v>
      </c>
      <c r="BR581" s="1">
        <f>'BASE METAS)'!CV585</f>
        <v>0</v>
      </c>
      <c r="BS581" s="1">
        <f>'BASE METAS)'!CW585</f>
        <v>0</v>
      </c>
      <c r="BT581" s="1">
        <f>'BASE METAS)'!CX585</f>
        <v>0</v>
      </c>
      <c r="BU581" s="1">
        <f>'BASE METAS)'!FA585</f>
        <v>12</v>
      </c>
      <c r="BV581" s="1">
        <f>'BASE METAS)'!FB585</f>
        <v>0</v>
      </c>
      <c r="BW581" s="1">
        <f>'BASE METAS)'!FC585</f>
        <v>1</v>
      </c>
      <c r="BX581" s="1">
        <f>'BASE METAS)'!FD585</f>
        <v>1</v>
      </c>
      <c r="BY581" s="1">
        <f>'BASE METAS)'!FE585</f>
        <v>0</v>
      </c>
      <c r="BZ581" s="1">
        <f>'BASE METAS)'!FF585</f>
        <v>1</v>
      </c>
      <c r="CA581" s="1">
        <f>'BASE METAS)'!FG585</f>
        <v>1</v>
      </c>
      <c r="CB581" s="1">
        <f>'BASE METAS)'!FH585</f>
        <v>11</v>
      </c>
      <c r="CC581" s="1">
        <f>'BASE METAS)'!FI585</f>
        <v>8.3333333333333329E-2</v>
      </c>
      <c r="CD581" s="1">
        <f>'BASE METAS)'!FJ585</f>
        <v>12</v>
      </c>
      <c r="CE581" s="1">
        <f>'BASE METAS)'!FK585</f>
        <v>0</v>
      </c>
      <c r="CF581" s="1">
        <f>'BASE METAS)'!FL585</f>
        <v>1</v>
      </c>
      <c r="CG581" s="1">
        <f>'BASE METAS)'!FM585</f>
        <v>0</v>
      </c>
    </row>
    <row r="582" spans="1:85" ht="51" x14ac:dyDescent="0.25">
      <c r="A582" s="1">
        <f>'BASE METAS)'!A586</f>
        <v>0</v>
      </c>
      <c r="B582" s="7099"/>
      <c r="C582" s="5685"/>
      <c r="D582" s="5685"/>
      <c r="E582" s="5685"/>
      <c r="F582" s="5707"/>
      <c r="G582" s="5707"/>
      <c r="H582" s="5707"/>
      <c r="I582" s="5707"/>
      <c r="J582" s="5707"/>
      <c r="K582" s="5707"/>
      <c r="L582" s="5707"/>
      <c r="M582" s="5707"/>
      <c r="N582" s="5698"/>
      <c r="O582" s="5707"/>
      <c r="P582" s="5698"/>
      <c r="Q582" s="5698"/>
      <c r="R582" s="5698"/>
      <c r="S582" s="5698"/>
      <c r="T582" s="5698"/>
      <c r="U582" s="7730"/>
      <c r="V582" s="5698"/>
      <c r="W582" s="5695"/>
      <c r="X582" s="7145"/>
      <c r="Y582" s="277">
        <f>'BASE METAS)'!Y586</f>
        <v>10</v>
      </c>
      <c r="Z582" s="492" t="str">
        <f>'BASE METAS)'!Z586</f>
        <v>REALIZAR TALLERES INFORMATIVOS QUE PROMUEVAN LA CULTURA DE DENUNCIA</v>
      </c>
      <c r="AA582" s="487" t="str">
        <f>'BASE METAS)'!AA586</f>
        <v>TALLER</v>
      </c>
      <c r="AB582" s="460">
        <f>'BASE METAS)'!AB586</f>
        <v>48</v>
      </c>
      <c r="AC582" s="659">
        <f>'BASE METAS)'!AC586</f>
        <v>12</v>
      </c>
      <c r="AD582" s="660">
        <f>'BASE METAS)'!AD586</f>
        <v>0.25</v>
      </c>
      <c r="AE582" s="659">
        <f>'BASE METAS)'!AE586</f>
        <v>12</v>
      </c>
      <c r="AF582" s="660">
        <f>'BASE METAS)'!AF586</f>
        <v>0.25</v>
      </c>
      <c r="AG582" s="659">
        <f>'BASE METAS)'!AG586</f>
        <v>12</v>
      </c>
      <c r="AH582" s="660">
        <f>'BASE METAS)'!AH586</f>
        <v>0.25</v>
      </c>
      <c r="AI582" s="659">
        <f>'BASE METAS)'!AI586</f>
        <v>12</v>
      </c>
      <c r="AJ582" s="660">
        <f>'BASE METAS)'!AJ586</f>
        <v>0.25</v>
      </c>
      <c r="AK582" s="947">
        <f>'BASE METAS)'!AK586</f>
        <v>1</v>
      </c>
      <c r="AL582" s="1026">
        <f>'BASE METAS)'!AL586</f>
        <v>10</v>
      </c>
      <c r="AM582" s="970" t="str">
        <f>'BASE METAS)'!AM586</f>
        <v>REALIZAR TALLERES INFORMATIVOS QUE PROMUEVAN LA CULTURA DE DENUNCIA</v>
      </c>
      <c r="AN582" s="970" t="str">
        <f>'BASE METAS)'!AN586</f>
        <v>MIDE LA EFICIENCIA EN LA REALIZACIÓN DE TALLERES QUE PROMUEVEN LA CULTURA DE LA DENUNCIA.</v>
      </c>
      <c r="AO582" s="90" t="str">
        <f>'BASE METAS)'!AU586</f>
        <v>GESTIÓN</v>
      </c>
      <c r="AP582" s="970" t="str">
        <f>'BASE METAS)'!AO586</f>
        <v>NO. DE TALLERES REALIZADOS</v>
      </c>
      <c r="AQ582" s="970" t="str">
        <f>'BASE METAS)'!AP586</f>
        <v>NO. DE TALLERES PROGRAMADOS REALIZAR</v>
      </c>
      <c r="AR582" s="974">
        <f>'BASE METAS)'!AQ586</f>
        <v>100</v>
      </c>
      <c r="AS582" s="970" t="str">
        <f>'BASE METAS)'!AR586</f>
        <v>TALLER</v>
      </c>
      <c r="AT582" s="970" t="str">
        <f>'BASE METAS)'!AS586</f>
        <v>EFICIENCIA</v>
      </c>
      <c r="AU582" s="1483">
        <f>'BASE METAS)'!BO586</f>
        <v>0</v>
      </c>
      <c r="AV582" s="1021">
        <f>'BASE METAS)'!BQ586</f>
        <v>48</v>
      </c>
      <c r="AW582" s="1015">
        <f>'BASE METAS)'!BR586</f>
        <v>0</v>
      </c>
      <c r="AX582" s="1352">
        <f>'BASE METAS)'!BS586</f>
        <v>12</v>
      </c>
      <c r="AY582" s="942">
        <f>'BASE METAS)'!BT586</f>
        <v>7</v>
      </c>
      <c r="AZ582" s="1352">
        <f>'BASE METAS)'!BU586</f>
        <v>5</v>
      </c>
      <c r="BA582" s="942">
        <f>'BASE METAS)'!BV586</f>
        <v>0.58333333333333337</v>
      </c>
      <c r="BB582" s="942">
        <f>'BASE METAS)'!BW586</f>
        <v>30</v>
      </c>
      <c r="BC582" s="942">
        <f>'BASE METAS)'!BX586</f>
        <v>18</v>
      </c>
      <c r="BD582" s="942">
        <f>'BASE METAS)'!BY586</f>
        <v>0.625</v>
      </c>
      <c r="BE582" s="942">
        <f>'BASE METAS)'!CG586</f>
        <v>23</v>
      </c>
      <c r="BF582" s="942">
        <f>'BASE METAS)'!CJ586</f>
        <v>0</v>
      </c>
      <c r="BG582" s="942">
        <f>'BASE METAS)'!CK586</f>
        <v>0</v>
      </c>
      <c r="BH582" s="987">
        <f>'BASE METAS)'!CL586</f>
        <v>0</v>
      </c>
      <c r="BI582" s="1352">
        <f>'BASE METAS)'!CM586</f>
        <v>0</v>
      </c>
      <c r="BJ582" s="1">
        <f>'BASE METAS)'!CN586</f>
        <v>0</v>
      </c>
      <c r="BK582" s="1">
        <f>'BASE METAS)'!CO586</f>
        <v>0</v>
      </c>
      <c r="BL582" s="1">
        <f>'BASE METAS)'!CP586</f>
        <v>0</v>
      </c>
      <c r="BM582" s="1">
        <f>'BASE METAS)'!CQ586</f>
        <v>0</v>
      </c>
      <c r="BN582" s="1">
        <f>'BASE METAS)'!CR586</f>
        <v>0</v>
      </c>
      <c r="BO582" s="1">
        <f>'BASE METAS)'!CS586</f>
        <v>0</v>
      </c>
      <c r="BP582" s="1">
        <f>'BASE METAS)'!CT586</f>
        <v>0</v>
      </c>
      <c r="BQ582" s="1">
        <f>'BASE METAS)'!CU586</f>
        <v>0</v>
      </c>
      <c r="BR582" s="1">
        <f>'BASE METAS)'!CV586</f>
        <v>0</v>
      </c>
      <c r="BS582" s="1">
        <f>'BASE METAS)'!CW586</f>
        <v>0</v>
      </c>
      <c r="BT582" s="1">
        <f>'BASE METAS)'!CX586</f>
        <v>0</v>
      </c>
      <c r="BU582" s="1">
        <f>'BASE METAS)'!FA586</f>
        <v>48</v>
      </c>
      <c r="BV582" s="1">
        <f>'BASE METAS)'!FB586</f>
        <v>0</v>
      </c>
      <c r="BW582" s="1">
        <f>'BASE METAS)'!FC586</f>
        <v>4</v>
      </c>
      <c r="BX582" s="1">
        <f>'BASE METAS)'!FD586</f>
        <v>7</v>
      </c>
      <c r="BY582" s="1">
        <f>'BASE METAS)'!FE586</f>
        <v>3</v>
      </c>
      <c r="BZ582" s="1">
        <f>'BASE METAS)'!FF586</f>
        <v>1.75</v>
      </c>
      <c r="CA582" s="1">
        <f>'BASE METAS)'!FG586</f>
        <v>30</v>
      </c>
      <c r="CB582" s="1">
        <f>'BASE METAS)'!FH586</f>
        <v>18</v>
      </c>
      <c r="CC582" s="1">
        <f>'BASE METAS)'!FI586</f>
        <v>0.625</v>
      </c>
      <c r="CD582" s="1">
        <f>'BASE METAS)'!FJ586</f>
        <v>48</v>
      </c>
      <c r="CE582" s="1">
        <f>'BASE METAS)'!FK586</f>
        <v>0</v>
      </c>
      <c r="CF582" s="1">
        <f>'BASE METAS)'!FL586</f>
        <v>4</v>
      </c>
      <c r="CG582" s="1">
        <f>'BASE METAS)'!FM586</f>
        <v>0</v>
      </c>
    </row>
    <row r="583" spans="1:85" ht="63.75" x14ac:dyDescent="0.25">
      <c r="A583" s="1">
        <f>'BASE METAS)'!A587</f>
        <v>0</v>
      </c>
      <c r="B583" s="7099"/>
      <c r="C583" s="5685"/>
      <c r="D583" s="5685"/>
      <c r="E583" s="5685"/>
      <c r="F583" s="5707"/>
      <c r="G583" s="5707"/>
      <c r="H583" s="5707"/>
      <c r="I583" s="5707"/>
      <c r="J583" s="5707"/>
      <c r="K583" s="5707"/>
      <c r="L583" s="5707"/>
      <c r="M583" s="5707"/>
      <c r="N583" s="5698"/>
      <c r="O583" s="5707"/>
      <c r="P583" s="5698"/>
      <c r="Q583" s="5698"/>
      <c r="R583" s="5698"/>
      <c r="S583" s="5698"/>
      <c r="T583" s="5698"/>
      <c r="U583" s="7730"/>
      <c r="V583" s="5698"/>
      <c r="W583" s="5695"/>
      <c r="X583" s="7145"/>
      <c r="Y583" s="277">
        <f>'BASE METAS)'!Y587</f>
        <v>11</v>
      </c>
      <c r="Z583" s="492" t="str">
        <f>'BASE METAS)'!Z587</f>
        <v>REALIZAR PLATICAS DE COORDINACIÓN Y ORGANIZACIÓN  DE PREVENCIÓN DEL DELITO  A COMITES VECINALES</v>
      </c>
      <c r="AA583" s="487" t="str">
        <f>'BASE METAS)'!AA587</f>
        <v>PLÁTICA</v>
      </c>
      <c r="AB583" s="460">
        <f>'BASE METAS)'!AB587</f>
        <v>200</v>
      </c>
      <c r="AC583" s="659">
        <f>'BASE METAS)'!AC587</f>
        <v>50</v>
      </c>
      <c r="AD583" s="660">
        <f>'BASE METAS)'!AD587</f>
        <v>0.25</v>
      </c>
      <c r="AE583" s="659">
        <f>'BASE METAS)'!AE587</f>
        <v>50</v>
      </c>
      <c r="AF583" s="660">
        <f>'BASE METAS)'!AF587</f>
        <v>0.25</v>
      </c>
      <c r="AG583" s="659">
        <f>'BASE METAS)'!AG587</f>
        <v>50</v>
      </c>
      <c r="AH583" s="660">
        <f>'BASE METAS)'!AH587</f>
        <v>0.25</v>
      </c>
      <c r="AI583" s="659">
        <f>'BASE METAS)'!AI587</f>
        <v>50</v>
      </c>
      <c r="AJ583" s="660">
        <f>'BASE METAS)'!AJ587</f>
        <v>0.25</v>
      </c>
      <c r="AK583" s="947">
        <f>'BASE METAS)'!AK587</f>
        <v>1</v>
      </c>
      <c r="AL583" s="1026">
        <f>'BASE METAS)'!AL587</f>
        <v>11</v>
      </c>
      <c r="AM583" s="970" t="str">
        <f>'BASE METAS)'!AM587</f>
        <v>REALIZAR PLATICAS DE COORDINACIÓN Y ORGANIZACIÓN  DE PREVENCIÓN DEL DELITO  A COMITES VECINALES</v>
      </c>
      <c r="AN583" s="970" t="str">
        <f>'BASE METAS)'!AN587</f>
        <v>MIDE LA EFICIENCIA EN PLÁTICAS REALIZADAS.</v>
      </c>
      <c r="AO583" s="90" t="str">
        <f>'BASE METAS)'!AU587</f>
        <v>GESTIÓN</v>
      </c>
      <c r="AP583" s="970" t="str">
        <f>'BASE METAS)'!AO587</f>
        <v>NO. DE PLÁTICAS REALIZADAS</v>
      </c>
      <c r="AQ583" s="970" t="str">
        <f>'BASE METAS)'!AP587</f>
        <v>NO. DE PLÁTICAS PROGRAMADAS REALIZAR</v>
      </c>
      <c r="AR583" s="974">
        <f>'BASE METAS)'!AQ587</f>
        <v>100</v>
      </c>
      <c r="AS583" s="970" t="str">
        <f>'BASE METAS)'!AR587</f>
        <v>PLÁTICA</v>
      </c>
      <c r="AT583" s="970" t="str">
        <f>'BASE METAS)'!AS587</f>
        <v>EFICIENCIA</v>
      </c>
      <c r="AU583" s="1483">
        <f>'BASE METAS)'!BO587</f>
        <v>0</v>
      </c>
      <c r="AV583" s="1021">
        <f>'BASE METAS)'!BQ587</f>
        <v>200</v>
      </c>
      <c r="AW583" s="1015">
        <f>'BASE METAS)'!BR587</f>
        <v>0</v>
      </c>
      <c r="AX583" s="980">
        <f>'BASE METAS)'!BS587</f>
        <v>50</v>
      </c>
      <c r="AY583" s="980">
        <f>'BASE METAS)'!BT587</f>
        <v>82</v>
      </c>
      <c r="AZ583" s="988">
        <f>'BASE METAS)'!BU587</f>
        <v>-32</v>
      </c>
      <c r="BA583" s="988">
        <f>'BASE METAS)'!BV587</f>
        <v>1.64</v>
      </c>
      <c r="BB583" s="988">
        <f>'BASE METAS)'!BW587</f>
        <v>100</v>
      </c>
      <c r="BC583" s="942">
        <f>'BASE METAS)'!BX587</f>
        <v>100</v>
      </c>
      <c r="BD583" s="942">
        <f>'BASE METAS)'!BY587</f>
        <v>0.5</v>
      </c>
      <c r="BE583" s="942">
        <f>'BASE METAS)'!CG587</f>
        <v>18</v>
      </c>
      <c r="BF583" s="942">
        <f>'BASE METAS)'!CJ587</f>
        <v>0</v>
      </c>
      <c r="BG583" s="942">
        <f>'BASE METAS)'!CK587</f>
        <v>0</v>
      </c>
      <c r="BH583" s="987">
        <f>'BASE METAS)'!CL587</f>
        <v>0</v>
      </c>
      <c r="BI583" s="1352">
        <f>'BASE METAS)'!CM587</f>
        <v>0</v>
      </c>
      <c r="BJ583" s="1">
        <f>'BASE METAS)'!CN587</f>
        <v>0</v>
      </c>
      <c r="BK583" s="1">
        <f>'BASE METAS)'!CO587</f>
        <v>0</v>
      </c>
      <c r="BL583" s="1">
        <f>'BASE METAS)'!CP587</f>
        <v>0</v>
      </c>
      <c r="BM583" s="1">
        <f>'BASE METAS)'!CQ587</f>
        <v>0</v>
      </c>
      <c r="BN583" s="1">
        <f>'BASE METAS)'!CR587</f>
        <v>0</v>
      </c>
      <c r="BO583" s="1">
        <f>'BASE METAS)'!CS587</f>
        <v>0</v>
      </c>
      <c r="BP583" s="1">
        <f>'BASE METAS)'!CT587</f>
        <v>0</v>
      </c>
      <c r="BQ583" s="1">
        <f>'BASE METAS)'!CU587</f>
        <v>0</v>
      </c>
      <c r="BR583" s="1">
        <f>'BASE METAS)'!CV587</f>
        <v>0</v>
      </c>
      <c r="BS583" s="1">
        <f>'BASE METAS)'!CW587</f>
        <v>0</v>
      </c>
      <c r="BT583" s="1">
        <f>'BASE METAS)'!CX587</f>
        <v>0</v>
      </c>
      <c r="BU583" s="1">
        <f>'BASE METAS)'!FA587</f>
        <v>200</v>
      </c>
      <c r="BV583" s="1">
        <f>'BASE METAS)'!FB587</f>
        <v>0</v>
      </c>
      <c r="BW583" s="1">
        <f>'BASE METAS)'!FC587</f>
        <v>17</v>
      </c>
      <c r="BX583" s="1">
        <f>'BASE METAS)'!FD587</f>
        <v>27</v>
      </c>
      <c r="BY583" s="1">
        <f>'BASE METAS)'!FE587</f>
        <v>10</v>
      </c>
      <c r="BZ583" s="1">
        <f>'BASE METAS)'!FF587</f>
        <v>1.588235294117647</v>
      </c>
      <c r="CA583" s="1">
        <f>'BASE METAS)'!FG587</f>
        <v>45</v>
      </c>
      <c r="CB583" s="1">
        <f>'BASE METAS)'!FH587</f>
        <v>155</v>
      </c>
      <c r="CC583" s="1">
        <f>'BASE METAS)'!FI587</f>
        <v>0.22500000000000001</v>
      </c>
      <c r="CD583" s="1">
        <f>'BASE METAS)'!FJ587</f>
        <v>200</v>
      </c>
      <c r="CE583" s="1">
        <f>'BASE METAS)'!FK587</f>
        <v>0</v>
      </c>
      <c r="CF583" s="1">
        <f>'BASE METAS)'!FL587</f>
        <v>17</v>
      </c>
      <c r="CG583" s="1">
        <f>'BASE METAS)'!FM587</f>
        <v>27</v>
      </c>
    </row>
    <row r="584" spans="1:85" ht="76.5" x14ac:dyDescent="0.25">
      <c r="A584" s="1">
        <f>'BASE METAS)'!A588</f>
        <v>0</v>
      </c>
      <c r="B584" s="7099"/>
      <c r="C584" s="5686"/>
      <c r="D584" s="5686"/>
      <c r="E584" s="5686"/>
      <c r="F584" s="5708"/>
      <c r="G584" s="5708"/>
      <c r="H584" s="5708"/>
      <c r="I584" s="5708"/>
      <c r="J584" s="5708"/>
      <c r="K584" s="5708"/>
      <c r="L584" s="5708"/>
      <c r="M584" s="5708"/>
      <c r="N584" s="5699"/>
      <c r="O584" s="5708"/>
      <c r="P584" s="5699"/>
      <c r="Q584" s="5699"/>
      <c r="R584" s="5699"/>
      <c r="S584" s="5699"/>
      <c r="T584" s="5699"/>
      <c r="U584" s="7731"/>
      <c r="V584" s="5699"/>
      <c r="W584" s="5696"/>
      <c r="X584" s="7103"/>
      <c r="Y584" s="490">
        <f>'BASE METAS)'!Y588</f>
        <v>12</v>
      </c>
      <c r="Z584" s="493" t="str">
        <f>'BASE METAS)'!Z588</f>
        <v>COLOCAR STANDS INFORMATIVOS Y DE FOMENTO A LA SEGURIDAD CIUDADANA, PREVENCIÓN DEL DELITO, CULTURA DE LA DENUNCIA Y NÚMEROS DE EMERGENCIA.</v>
      </c>
      <c r="AA584" s="488" t="str">
        <f>'BASE METAS)'!AA588</f>
        <v>STAND</v>
      </c>
      <c r="AB584" s="420">
        <f>'BASE METAS)'!AB588</f>
        <v>60</v>
      </c>
      <c r="AC584" s="665">
        <f>'BASE METAS)'!AC588</f>
        <v>15</v>
      </c>
      <c r="AD584" s="666">
        <f>'BASE METAS)'!AD588</f>
        <v>0.25</v>
      </c>
      <c r="AE584" s="665">
        <f>'BASE METAS)'!AE588</f>
        <v>15</v>
      </c>
      <c r="AF584" s="666">
        <f>'BASE METAS)'!AF588</f>
        <v>0.25</v>
      </c>
      <c r="AG584" s="665">
        <f>'BASE METAS)'!AG588</f>
        <v>15</v>
      </c>
      <c r="AH584" s="666">
        <f>'BASE METAS)'!AH588</f>
        <v>0.25</v>
      </c>
      <c r="AI584" s="665">
        <f>'BASE METAS)'!AI588</f>
        <v>15</v>
      </c>
      <c r="AJ584" s="666">
        <f>'BASE METAS)'!AJ588</f>
        <v>0.25</v>
      </c>
      <c r="AK584" s="947">
        <f>'BASE METAS)'!AK588</f>
        <v>1</v>
      </c>
      <c r="AL584" s="1026">
        <f>'BASE METAS)'!AL588</f>
        <v>12</v>
      </c>
      <c r="AM584" s="970" t="str">
        <f>'BASE METAS)'!AM588</f>
        <v>COLOCAR STANDS INFORMATIVOS Y DE FOMENTO A LA SEGURIDAD CIUDADANA, PREVENCIÓN DEL DELITO, CULTURA DE LA DENUNCIA Y NÚMEROS DE EMERGENCIA.</v>
      </c>
      <c r="AN584" s="970" t="str">
        <f>'BASE METAS)'!AN588</f>
        <v>MIDE LA COBERTURA EN LA COLOCACIÓN DE STANDS INFORMATIVOS.</v>
      </c>
      <c r="AO584" s="90" t="str">
        <f>'BASE METAS)'!AU588</f>
        <v>GESTIÓN</v>
      </c>
      <c r="AP584" s="970" t="str">
        <f>'BASE METAS)'!AO588</f>
        <v>NO. DE STANDS COLOCADOS</v>
      </c>
      <c r="AQ584" s="970" t="str">
        <f>'BASE METAS)'!AP588</f>
        <v>NO. DE STANDS PROGRAMADOS COLOCAR</v>
      </c>
      <c r="AR584" s="974">
        <f>'BASE METAS)'!AQ588</f>
        <v>100</v>
      </c>
      <c r="AS584" s="970" t="str">
        <f>'BASE METAS)'!AR588</f>
        <v>STAND</v>
      </c>
      <c r="AT584" s="1018" t="str">
        <f>'BASE METAS)'!AS588</f>
        <v>EFICACIA</v>
      </c>
      <c r="AU584" s="1483">
        <f>'BASE METAS)'!BO588</f>
        <v>0</v>
      </c>
      <c r="AV584" s="1021">
        <f>'BASE METAS)'!BQ588</f>
        <v>60</v>
      </c>
      <c r="AW584" s="1015">
        <f>'BASE METAS)'!BR588</f>
        <v>0</v>
      </c>
      <c r="AX584" s="1352">
        <f>'BASE METAS)'!BS588</f>
        <v>15</v>
      </c>
      <c r="AY584" s="942">
        <f>'BASE METAS)'!BT588</f>
        <v>30</v>
      </c>
      <c r="AZ584" s="1352">
        <f>'BASE METAS)'!BU588</f>
        <v>-15</v>
      </c>
      <c r="BA584" s="942">
        <f>'BASE METAS)'!BV588</f>
        <v>2</v>
      </c>
      <c r="BB584" s="942">
        <f>'BASE METAS)'!BW588</f>
        <v>30</v>
      </c>
      <c r="BC584" s="1014">
        <f>'BASE METAS)'!BX588</f>
        <v>30</v>
      </c>
      <c r="BD584" s="942">
        <f>'BASE METAS)'!BY588</f>
        <v>0.5</v>
      </c>
      <c r="BE584" s="942">
        <f>'BASE METAS)'!CG588</f>
        <v>0</v>
      </c>
      <c r="BF584" s="1352">
        <f>'BASE METAS)'!CJ588</f>
        <v>0</v>
      </c>
      <c r="BG584" s="942">
        <f>'BASE METAS)'!CK588</f>
        <v>0</v>
      </c>
      <c r="BH584" s="1352">
        <f>'BASE METAS)'!CL588</f>
        <v>0</v>
      </c>
      <c r="BI584" s="1352">
        <f>'BASE METAS)'!CM588</f>
        <v>0</v>
      </c>
      <c r="BJ584" s="1">
        <f>'BASE METAS)'!CN588</f>
        <v>0</v>
      </c>
      <c r="BK584" s="1">
        <f>'BASE METAS)'!CO588</f>
        <v>0</v>
      </c>
      <c r="BL584" s="1">
        <f>'BASE METAS)'!CP588</f>
        <v>0</v>
      </c>
      <c r="BM584" s="1">
        <f>'BASE METAS)'!CQ588</f>
        <v>0</v>
      </c>
      <c r="BN584" s="1">
        <f>'BASE METAS)'!CR588</f>
        <v>0</v>
      </c>
      <c r="BO584" s="1">
        <f>'BASE METAS)'!CS588</f>
        <v>0</v>
      </c>
      <c r="BP584" s="1">
        <f>'BASE METAS)'!CT588</f>
        <v>0</v>
      </c>
      <c r="BQ584" s="1">
        <f>'BASE METAS)'!CU588</f>
        <v>0</v>
      </c>
      <c r="BR584" s="1">
        <f>'BASE METAS)'!CV588</f>
        <v>0</v>
      </c>
      <c r="BS584" s="1">
        <f>'BASE METAS)'!CW588</f>
        <v>0</v>
      </c>
      <c r="BT584" s="1">
        <f>'BASE METAS)'!CX588</f>
        <v>0</v>
      </c>
      <c r="BU584" s="1">
        <f>'BASE METAS)'!FA588</f>
        <v>60</v>
      </c>
      <c r="BV584" s="1">
        <f>'BASE METAS)'!FB588</f>
        <v>0</v>
      </c>
      <c r="BW584" s="1">
        <f>'BASE METAS)'!FC588</f>
        <v>5</v>
      </c>
      <c r="BX584" s="1">
        <f>'BASE METAS)'!FD588</f>
        <v>5</v>
      </c>
      <c r="BY584" s="1">
        <f>'BASE METAS)'!FE588</f>
        <v>0</v>
      </c>
      <c r="BZ584" s="1">
        <f>'BASE METAS)'!FF588</f>
        <v>0</v>
      </c>
      <c r="CA584" s="1">
        <f>'BASE METAS)'!FG588</f>
        <v>5</v>
      </c>
      <c r="CB584" s="1">
        <f>'BASE METAS)'!FH588</f>
        <v>55</v>
      </c>
      <c r="CC584" s="1">
        <f>'BASE METAS)'!FI588</f>
        <v>8.3333333333333329E-2</v>
      </c>
      <c r="CD584" s="1">
        <f>'BASE METAS)'!FJ588</f>
        <v>60</v>
      </c>
      <c r="CE584" s="1">
        <f>'BASE METAS)'!FK588</f>
        <v>0</v>
      </c>
      <c r="CF584" s="1">
        <f>'BASE METAS)'!FL588</f>
        <v>5</v>
      </c>
      <c r="CG584" s="1">
        <f>'BASE METAS)'!FM588</f>
        <v>13</v>
      </c>
    </row>
    <row r="585" spans="1:85" ht="63.75" x14ac:dyDescent="0.25">
      <c r="A585" s="1">
        <f>'BASE METAS)'!A589</f>
        <v>88</v>
      </c>
      <c r="B585" s="7099"/>
      <c r="C585" s="5684">
        <f>'BASE METAS)'!C589</f>
        <v>2006</v>
      </c>
      <c r="D585" s="5684">
        <f>'BASE METAS)'!D589</f>
        <v>7</v>
      </c>
      <c r="E585" s="7102" t="str">
        <f>'BASE METAS)'!E589</f>
        <v>SISTEMA DE INFORMACIÓN, COMUNICACIÓN Y TECNOLOGÍAS PARA LA SEGURIDAD PÚBLICA</v>
      </c>
      <c r="F585" s="5706" t="str">
        <f>'BASE METAS)'!F589</f>
        <v>Q00</v>
      </c>
      <c r="G585" s="5706" t="str">
        <f>'BASE METAS)'!G589</f>
        <v>104</v>
      </c>
      <c r="H585" s="5706" t="str">
        <f>'BASE METAS)'!H589</f>
        <v>04</v>
      </c>
      <c r="I585" s="5706" t="str">
        <f>'BASE METAS)'!I589</f>
        <v>01</v>
      </c>
      <c r="J585" s="5706" t="str">
        <f>'BASE METAS)'!J589</f>
        <v>01</v>
      </c>
      <c r="K585" s="5706" t="str">
        <f>'BASE METAS)'!K589</f>
        <v>01</v>
      </c>
      <c r="L585" s="5706" t="str">
        <f>'BASE METAS)'!L589</f>
        <v>02</v>
      </c>
      <c r="M585" s="5706" t="str">
        <f>'BASE METAS)'!M589</f>
        <v>101</v>
      </c>
      <c r="N585" s="5697" t="str">
        <f>'BASE METAS)'!N589</f>
        <v>Seguridad Pública y Tránsito</v>
      </c>
      <c r="O585" s="5706" t="str">
        <f>'BASE METAS)'!O589</f>
        <v>Seguridad Pública</v>
      </c>
      <c r="P585" s="5697" t="str">
        <f>'BASE METAS)'!P589</f>
        <v>Seguridad pública y protección civil</v>
      </c>
      <c r="Q585" s="5697" t="str">
        <f>'BASE METAS)'!Q589</f>
        <v>Preservación del orden público y protección ciudadana</v>
      </c>
      <c r="R585" s="5697" t="str">
        <f>'BASE METAS)'!R589</f>
        <v>Seguridad pública</v>
      </c>
      <c r="S585" s="5697" t="str">
        <f>'BASE METAS)'!S589</f>
        <v>Prevención de la delincuencia y mantenimiento del orden público</v>
      </c>
      <c r="T585" s="5697" t="str">
        <f>'BASE METAS)'!T589</f>
        <v>Sistemas de información, comunicación y tecnologías para la seguridad</v>
      </c>
      <c r="U585" s="7729" t="str">
        <f>'BASE METAS)'!U589</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85" s="5697" t="str">
        <f>'BASE METAS)'!V589</f>
        <v xml:space="preserve">Tlalnepantla Protegida </v>
      </c>
      <c r="W585" s="5694">
        <f>'BASE METAS)'!W589</f>
        <v>5733622.21</v>
      </c>
      <c r="X585" s="7102" t="str">
        <f>'BASE METAS)'!X589</f>
        <v>SUBDIRECCIÓN DE INTELIGENCIA POLICIAL</v>
      </c>
      <c r="Y585" s="213">
        <f>'BASE METAS)'!Y589</f>
        <v>1</v>
      </c>
      <c r="Z585" s="218" t="str">
        <f>'BASE METAS)'!Z589</f>
        <v>REALIZAR EL PROGRAMA ANUAL DE MANTENIMIENTO Y MODERNIZACIÓN DEL CENTRO DE MANDO C-4 Y C-2.</v>
      </c>
      <c r="AA585" s="222" t="str">
        <f>'BASE METAS)'!AA589</f>
        <v>PROGRAMA</v>
      </c>
      <c r="AB585" s="459">
        <f>'BASE METAS)'!AB589</f>
        <v>1</v>
      </c>
      <c r="AC585" s="459">
        <f>'BASE METAS)'!AC589</f>
        <v>0</v>
      </c>
      <c r="AD585" s="631">
        <f>'BASE METAS)'!AD589</f>
        <v>0</v>
      </c>
      <c r="AE585" s="459">
        <f>'BASE METAS)'!AE589</f>
        <v>1</v>
      </c>
      <c r="AF585" s="631">
        <f>'BASE METAS)'!AF589</f>
        <v>1</v>
      </c>
      <c r="AG585" s="459">
        <f>'BASE METAS)'!AG589</f>
        <v>0</v>
      </c>
      <c r="AH585" s="631">
        <f>'BASE METAS)'!AH589</f>
        <v>0</v>
      </c>
      <c r="AI585" s="459">
        <f>'BASE METAS)'!AI589</f>
        <v>0</v>
      </c>
      <c r="AJ585" s="556">
        <f>'BASE METAS)'!AJ589</f>
        <v>0</v>
      </c>
      <c r="AK585" s="211">
        <f>'BASE METAS)'!AK589</f>
        <v>1</v>
      </c>
      <c r="AL585" s="990">
        <f>'BASE METAS)'!AL589</f>
        <v>1</v>
      </c>
      <c r="AM585" s="959" t="str">
        <f>'BASE METAS)'!AM589</f>
        <v>PROGRAMA ANUAL DE MANTENIMIENTO Y MODERNIZACIÓN DEL CENTRO DE MANDO C4 Y C2.</v>
      </c>
      <c r="AN585" s="970" t="str">
        <f>'BASE METAS)'!AN589</f>
        <v>MIDE LA REALIZACIÓN DE MANTENIMIENTO Y MODERNIZACIÓN.</v>
      </c>
      <c r="AO585" s="1344" t="str">
        <f>'BASE METAS)'!AU589</f>
        <v>GESTIÓN</v>
      </c>
      <c r="AP585" s="959" t="str">
        <f>'BASE METAS)'!AO589</f>
        <v>NO. DE MANTENIMIENTOS REALIZADOS EN EL CENTRO DE MANDO C4 Y C2.</v>
      </c>
      <c r="AQ585" s="959" t="str">
        <f>'BASE METAS)'!AP589</f>
        <v>NO. DE MANTENIMIENTOS PROGRAMADOS EN EL CENTRO DE MANDO C4 Y C2.</v>
      </c>
      <c r="AR585" s="974">
        <f>'BASE METAS)'!AQ589</f>
        <v>100</v>
      </c>
      <c r="AS585" s="959" t="str">
        <f>'BASE METAS)'!AR589</f>
        <v>PROGRAMA</v>
      </c>
      <c r="AT585" s="959" t="str">
        <f>'BASE METAS)'!AS589</f>
        <v>EFICIENCIA</v>
      </c>
      <c r="AU585" s="1483">
        <f>'BASE METAS)'!BO589</f>
        <v>0</v>
      </c>
      <c r="AV585" s="1">
        <f>'BASE METAS)'!BQ589</f>
        <v>1</v>
      </c>
      <c r="AW585" s="1015">
        <f>'BASE METAS)'!BR589</f>
        <v>0</v>
      </c>
      <c r="AX585" s="1352">
        <f>'BASE METAS)'!BS589</f>
        <v>1</v>
      </c>
      <c r="AY585" s="987">
        <f>'BASE METAS)'!BT589</f>
        <v>1</v>
      </c>
      <c r="AZ585" s="1352">
        <f>'BASE METAS)'!BU589</f>
        <v>0</v>
      </c>
      <c r="BA585" s="942">
        <f>'BASE METAS)'!BV589</f>
        <v>1</v>
      </c>
      <c r="BB585" s="942">
        <f>'BASE METAS)'!BW589</f>
        <v>1</v>
      </c>
      <c r="BC585" s="942">
        <f>'BASE METAS)'!BX589</f>
        <v>0</v>
      </c>
      <c r="BD585" s="942">
        <f>'BASE METAS)'!BY589</f>
        <v>1</v>
      </c>
      <c r="BE585" s="942">
        <f>'BASE METAS)'!CG589</f>
        <v>0</v>
      </c>
      <c r="BF585" s="942">
        <f>'BASE METAS)'!CJ589</f>
        <v>0</v>
      </c>
      <c r="BG585" s="942">
        <f>'BASE METAS)'!CK589</f>
        <v>0</v>
      </c>
      <c r="BH585" s="987">
        <f>'BASE METAS)'!CL589</f>
        <v>0</v>
      </c>
      <c r="BI585" s="1352">
        <f>'BASE METAS)'!CM589</f>
        <v>0</v>
      </c>
      <c r="BJ585" s="1">
        <f>'BASE METAS)'!CN589</f>
        <v>0</v>
      </c>
      <c r="BK585" s="1">
        <f>'BASE METAS)'!CO589</f>
        <v>0</v>
      </c>
      <c r="BL585" s="1">
        <f>'BASE METAS)'!CP589</f>
        <v>0</v>
      </c>
      <c r="BM585" s="1">
        <f>'BASE METAS)'!CQ589</f>
        <v>0</v>
      </c>
      <c r="BN585" s="1">
        <f>'BASE METAS)'!CR589</f>
        <v>0</v>
      </c>
      <c r="BO585" s="1">
        <f>'BASE METAS)'!CS589</f>
        <v>0</v>
      </c>
      <c r="BP585" s="1">
        <f>'BASE METAS)'!CT589</f>
        <v>0</v>
      </c>
      <c r="BQ585" s="1">
        <f>'BASE METAS)'!CU589</f>
        <v>0</v>
      </c>
      <c r="BR585" s="1">
        <f>'BASE METAS)'!CV589</f>
        <v>0</v>
      </c>
      <c r="BS585" s="1">
        <f>'BASE METAS)'!CW589</f>
        <v>0</v>
      </c>
      <c r="BT585" s="1">
        <f>'BASE METAS)'!CX589</f>
        <v>0</v>
      </c>
      <c r="BU585" s="1">
        <f>'BASE METAS)'!FA589</f>
        <v>1</v>
      </c>
      <c r="BV585" s="1">
        <f>'BASE METAS)'!FB589</f>
        <v>0</v>
      </c>
      <c r="BW585" s="1">
        <f>'BASE METAS)'!FC589</f>
        <v>0</v>
      </c>
      <c r="BX585" s="1">
        <f>'BASE METAS)'!FD589</f>
        <v>0</v>
      </c>
      <c r="BY585" s="1">
        <f>'BASE METAS)'!FE589</f>
        <v>0</v>
      </c>
      <c r="BZ585" s="1">
        <f>'BASE METAS)'!FF589</f>
        <v>0</v>
      </c>
      <c r="CA585" s="1">
        <f>'BASE METAS)'!FG589</f>
        <v>0</v>
      </c>
      <c r="CB585" s="1">
        <f>'BASE METAS)'!FH589</f>
        <v>1</v>
      </c>
      <c r="CC585" s="1">
        <f>'BASE METAS)'!FI589</f>
        <v>0</v>
      </c>
      <c r="CD585" s="1">
        <f>'BASE METAS)'!FJ589</f>
        <v>1</v>
      </c>
      <c r="CE585" s="1">
        <f>'BASE METAS)'!FK589</f>
        <v>0</v>
      </c>
      <c r="CF585" s="1">
        <f>'BASE METAS)'!FL589</f>
        <v>0</v>
      </c>
      <c r="CG585" s="1">
        <f>'BASE METAS)'!FM589</f>
        <v>0</v>
      </c>
    </row>
    <row r="586" spans="1:85" ht="65.25" customHeight="1" x14ac:dyDescent="0.2">
      <c r="A586" s="1">
        <f>'BASE METAS)'!A590</f>
        <v>0</v>
      </c>
      <c r="B586" s="7099"/>
      <c r="C586" s="5685"/>
      <c r="D586" s="5685"/>
      <c r="E586" s="7145"/>
      <c r="F586" s="5707"/>
      <c r="G586" s="5707"/>
      <c r="H586" s="5707"/>
      <c r="I586" s="5707"/>
      <c r="J586" s="5707"/>
      <c r="K586" s="5707"/>
      <c r="L586" s="5707"/>
      <c r="M586" s="5707"/>
      <c r="N586" s="5698"/>
      <c r="O586" s="5707"/>
      <c r="P586" s="5698"/>
      <c r="Q586" s="5698"/>
      <c r="R586" s="5698"/>
      <c r="S586" s="5698"/>
      <c r="T586" s="5698"/>
      <c r="U586" s="7730"/>
      <c r="V586" s="5698"/>
      <c r="W586" s="5695"/>
      <c r="X586" s="7145"/>
      <c r="Y586" s="214">
        <f>'BASE METAS)'!Y590</f>
        <v>2</v>
      </c>
      <c r="Z586" s="219" t="str">
        <f>'BASE METAS)'!Z590</f>
        <v>REALIZAR EL PROGRAMA ANUAL DE MANTENIMIENTO Y MODERNIZACIÓN DE LA UNIDAD DE ANALISIS E INFORMACIÓN (UDAI).</v>
      </c>
      <c r="AA586" s="224" t="str">
        <f>'BASE METAS)'!AA590</f>
        <v>PROGRAMA</v>
      </c>
      <c r="AB586" s="460">
        <f>'BASE METAS)'!AB590</f>
        <v>1</v>
      </c>
      <c r="AC586" s="460">
        <f>'BASE METAS)'!AC590</f>
        <v>0</v>
      </c>
      <c r="AD586" s="544">
        <f>'BASE METAS)'!AD590</f>
        <v>0</v>
      </c>
      <c r="AE586" s="460">
        <f>'BASE METAS)'!AE590</f>
        <v>1</v>
      </c>
      <c r="AF586" s="544">
        <f>'BASE METAS)'!AF590</f>
        <v>1</v>
      </c>
      <c r="AG586" s="460">
        <f>'BASE METAS)'!AG590</f>
        <v>0</v>
      </c>
      <c r="AH586" s="544">
        <f>'BASE METAS)'!AH590</f>
        <v>0</v>
      </c>
      <c r="AI586" s="460">
        <f>'BASE METAS)'!AI590</f>
        <v>0</v>
      </c>
      <c r="AJ586" s="545">
        <f>'BASE METAS)'!AJ590</f>
        <v>0</v>
      </c>
      <c r="AK586" s="211">
        <f>'BASE METAS)'!AK590</f>
        <v>1</v>
      </c>
      <c r="AL586" s="990">
        <f>'BASE METAS)'!AL590</f>
        <v>2</v>
      </c>
      <c r="AM586" s="970" t="str">
        <f>'BASE METAS)'!AM590</f>
        <v>PROGRAMA ANUAL DE MANTENIMIENTO Y MODERNIZACIÓN DE LA UNIDAD DE ANALISIS E INFORMACIÓN.</v>
      </c>
      <c r="AN586" s="981" t="str">
        <f>'BASE METAS)'!AN590</f>
        <v>MIDE LA REALIZACIÓN DE MANTENIMIENTO Y MODERNIZACIÓN.</v>
      </c>
      <c r="AO586" s="1344" t="str">
        <f>'BASE METAS)'!AU590</f>
        <v>GESTIÓN</v>
      </c>
      <c r="AP586" s="970" t="str">
        <f>'BASE METAS)'!AO590</f>
        <v>NO. DE MANTENIMIENTOS REALIZADOS EN LA UNIDAD DE ANALISIS E INFORMACIÓN.</v>
      </c>
      <c r="AQ586" s="970" t="str">
        <f>'BASE METAS)'!AP590</f>
        <v>NO. DE MANTENIMIENTOS PROGRAMADOS EN LA UNIDAD DE ANALISIS E INFORMACIÓN.</v>
      </c>
      <c r="AR586" s="974">
        <f>'BASE METAS)'!AQ590</f>
        <v>100</v>
      </c>
      <c r="AS586" s="970" t="str">
        <f>'BASE METAS)'!AR590</f>
        <v>PROGRAMA</v>
      </c>
      <c r="AT586" s="970" t="str">
        <f>'BASE METAS)'!AS590</f>
        <v>EFICIENCIA</v>
      </c>
      <c r="AU586" s="1496">
        <f>'BASE METAS)'!BO590</f>
        <v>0</v>
      </c>
      <c r="AV586" s="1022">
        <f>'BASE METAS)'!BQ590</f>
        <v>1</v>
      </c>
      <c r="AW586" s="1015">
        <f>'BASE METAS)'!BR590</f>
        <v>0</v>
      </c>
      <c r="AX586" s="1352">
        <f>'BASE METAS)'!BS590</f>
        <v>1</v>
      </c>
      <c r="AY586" s="987">
        <f>'BASE METAS)'!BT590</f>
        <v>1</v>
      </c>
      <c r="AZ586" s="1352">
        <f>'BASE METAS)'!BU590</f>
        <v>0</v>
      </c>
      <c r="BA586" s="942">
        <f>'BASE METAS)'!BV590</f>
        <v>1</v>
      </c>
      <c r="BB586" s="942">
        <f>'BASE METAS)'!BW590</f>
        <v>1</v>
      </c>
      <c r="BC586" s="942">
        <f>'BASE METAS)'!BX590</f>
        <v>0</v>
      </c>
      <c r="BD586" s="942">
        <f>'BASE METAS)'!BY590</f>
        <v>1</v>
      </c>
      <c r="BE586" s="942">
        <f>'BASE METAS)'!CG590</f>
        <v>0</v>
      </c>
      <c r="BF586" s="942">
        <f>'BASE METAS)'!CJ590</f>
        <v>0</v>
      </c>
      <c r="BG586" s="942">
        <f>'BASE METAS)'!CK590</f>
        <v>0</v>
      </c>
      <c r="BH586" s="987">
        <f>'BASE METAS)'!CL590</f>
        <v>0</v>
      </c>
      <c r="BI586" s="1352">
        <f>'BASE METAS)'!CM590</f>
        <v>0</v>
      </c>
      <c r="BJ586" s="1">
        <f>'BASE METAS)'!CN590</f>
        <v>0</v>
      </c>
      <c r="BK586" s="1">
        <f>'BASE METAS)'!CO590</f>
        <v>0</v>
      </c>
      <c r="BL586" s="1">
        <f>'BASE METAS)'!CP590</f>
        <v>0</v>
      </c>
      <c r="BM586" s="1">
        <f>'BASE METAS)'!CQ590</f>
        <v>0</v>
      </c>
      <c r="BN586" s="1">
        <f>'BASE METAS)'!CR590</f>
        <v>0</v>
      </c>
      <c r="BO586" s="1">
        <f>'BASE METAS)'!CS590</f>
        <v>0</v>
      </c>
      <c r="BP586" s="1">
        <f>'BASE METAS)'!CT590</f>
        <v>0</v>
      </c>
      <c r="BQ586" s="1">
        <f>'BASE METAS)'!CU590</f>
        <v>0</v>
      </c>
      <c r="BR586" s="1">
        <f>'BASE METAS)'!CV590</f>
        <v>0</v>
      </c>
      <c r="BS586" s="1">
        <f>'BASE METAS)'!CW590</f>
        <v>0</v>
      </c>
      <c r="BT586" s="1">
        <f>'BASE METAS)'!CX590</f>
        <v>0</v>
      </c>
      <c r="BU586" s="1">
        <f>'BASE METAS)'!FA590</f>
        <v>1</v>
      </c>
      <c r="BV586" s="1">
        <f>'BASE METAS)'!FB590</f>
        <v>0</v>
      </c>
      <c r="BW586" s="1">
        <f>'BASE METAS)'!FC590</f>
        <v>0</v>
      </c>
      <c r="BX586" s="1">
        <f>'BASE METAS)'!FD590</f>
        <v>0</v>
      </c>
      <c r="BY586" s="1">
        <f>'BASE METAS)'!FE590</f>
        <v>0</v>
      </c>
      <c r="BZ586" s="1">
        <f>'BASE METAS)'!FF590</f>
        <v>0</v>
      </c>
      <c r="CA586" s="1">
        <f>'BASE METAS)'!FG590</f>
        <v>0</v>
      </c>
      <c r="CB586" s="1">
        <f>'BASE METAS)'!FH590</f>
        <v>1</v>
      </c>
      <c r="CC586" s="1">
        <f>'BASE METAS)'!FI590</f>
        <v>0</v>
      </c>
      <c r="CD586" s="1">
        <f>'BASE METAS)'!FJ590</f>
        <v>1</v>
      </c>
      <c r="CE586" s="1">
        <f>'BASE METAS)'!FK590</f>
        <v>0</v>
      </c>
      <c r="CF586" s="1">
        <f>'BASE METAS)'!FL590</f>
        <v>0</v>
      </c>
      <c r="CG586" s="1">
        <f>'BASE METAS)'!FM590</f>
        <v>0</v>
      </c>
    </row>
    <row r="587" spans="1:85" ht="63.75" customHeight="1" x14ac:dyDescent="0.2">
      <c r="A587" s="1">
        <f>'BASE METAS)'!A591</f>
        <v>0</v>
      </c>
      <c r="B587" s="7099"/>
      <c r="C587" s="5685"/>
      <c r="D587" s="5685"/>
      <c r="E587" s="7145"/>
      <c r="F587" s="5707"/>
      <c r="G587" s="5707"/>
      <c r="H587" s="5707"/>
      <c r="I587" s="5707"/>
      <c r="J587" s="5707"/>
      <c r="K587" s="5707"/>
      <c r="L587" s="5707"/>
      <c r="M587" s="5707"/>
      <c r="N587" s="5698"/>
      <c r="O587" s="5707"/>
      <c r="P587" s="5698"/>
      <c r="Q587" s="5698"/>
      <c r="R587" s="5698"/>
      <c r="S587" s="5698"/>
      <c r="T587" s="5698"/>
      <c r="U587" s="7730"/>
      <c r="V587" s="5698"/>
      <c r="W587" s="5695"/>
      <c r="X587" s="7145"/>
      <c r="Y587" s="214">
        <f>'BASE METAS)'!Y591</f>
        <v>3</v>
      </c>
      <c r="Z587" s="219" t="str">
        <f>'BASE METAS)'!Z591</f>
        <v>REALIZAR EL PROGRAMA ANUAL DE MODERNIZACIÓN DEL SISTEMA MUNICIPAL DE CONTROL DE OPERACIÓN POLICIAL , PLATAFORMA MÉXICO.</v>
      </c>
      <c r="AA587" s="223" t="str">
        <f>'BASE METAS)'!AA591</f>
        <v>PROGRAMA</v>
      </c>
      <c r="AB587" s="460">
        <f>'BASE METAS)'!AB591</f>
        <v>1</v>
      </c>
      <c r="AC587" s="460">
        <f>'BASE METAS)'!AC591</f>
        <v>0</v>
      </c>
      <c r="AD587" s="544">
        <f>'BASE METAS)'!AD591</f>
        <v>0</v>
      </c>
      <c r="AE587" s="460">
        <f>'BASE METAS)'!AE591</f>
        <v>1</v>
      </c>
      <c r="AF587" s="544">
        <f>'BASE METAS)'!AF591</f>
        <v>1</v>
      </c>
      <c r="AG587" s="460">
        <f>'BASE METAS)'!AG591</f>
        <v>0</v>
      </c>
      <c r="AH587" s="544">
        <f>'BASE METAS)'!AH591</f>
        <v>0</v>
      </c>
      <c r="AI587" s="460">
        <f>'BASE METAS)'!AI591</f>
        <v>0</v>
      </c>
      <c r="AJ587" s="545">
        <f>'BASE METAS)'!AJ591</f>
        <v>0</v>
      </c>
      <c r="AK587" s="947">
        <f>'BASE METAS)'!AK591</f>
        <v>1</v>
      </c>
      <c r="AL587" s="990">
        <f>'BASE METAS)'!AL591</f>
        <v>3</v>
      </c>
      <c r="AM587" s="981" t="str">
        <f>'BASE METAS)'!AM591</f>
        <v>PROGRAMA ANUAL DE MODERNIZACIÓN DEL SISTEMA MUNICIPAL DE CONTROL DE OPERACIÓN POLICIAL, PLATAFORMA MÉXICO.</v>
      </c>
      <c r="AN587" s="1018" t="str">
        <f>'BASE METAS)'!AN591</f>
        <v>MIDE LA MODERNIZACIÓN DEL SISTEMA MUNICIPAL DE CONTROL DE OPERACIÓN POLICIAL, PLATAFORMA MÉXICO</v>
      </c>
      <c r="AO587" s="1344" t="str">
        <f>'BASE METAS)'!AU591</f>
        <v>GESTIÓN</v>
      </c>
      <c r="AP587" s="970" t="str">
        <f>'BASE METAS)'!AO591</f>
        <v>NO. DE PROGRAMAS DE MODERNIZACIÓN REALIZADOS.</v>
      </c>
      <c r="AQ587" s="970" t="str">
        <f>'BASE METAS)'!AP591</f>
        <v>NO. DE PROGRAMAS DE MODERNIZACIÓN PROGRAMADOS.</v>
      </c>
      <c r="AR587" s="974">
        <f>'BASE METAS)'!AQ591</f>
        <v>100</v>
      </c>
      <c r="AS587" s="970" t="str">
        <f>'BASE METAS)'!AR591</f>
        <v>PROGRAMA</v>
      </c>
      <c r="AT587" s="970" t="str">
        <f>'BASE METAS)'!AS591</f>
        <v>EFICIENCIA</v>
      </c>
      <c r="AU587" s="1483">
        <f>'BASE METAS)'!BO591</f>
        <v>0</v>
      </c>
      <c r="AV587" s="942">
        <f>'BASE METAS)'!BQ591</f>
        <v>1</v>
      </c>
      <c r="AW587" s="1352">
        <f>'BASE METAS)'!BR591</f>
        <v>0</v>
      </c>
      <c r="AX587" s="1352">
        <f>'BASE METAS)'!BS591</f>
        <v>1</v>
      </c>
      <c r="AY587" s="1352">
        <f>'BASE METAS)'!BT591</f>
        <v>0</v>
      </c>
      <c r="AZ587" s="1352">
        <f>'BASE METAS)'!BU591</f>
        <v>1</v>
      </c>
      <c r="BA587" s="1352">
        <f>'BASE METAS)'!BV591</f>
        <v>0</v>
      </c>
      <c r="BB587" s="1352">
        <f>'BASE METAS)'!BW591</f>
        <v>0</v>
      </c>
      <c r="BC587" s="1352">
        <f>'BASE METAS)'!BX591</f>
        <v>1</v>
      </c>
      <c r="BD587" s="1352">
        <f>'BASE METAS)'!BY591</f>
        <v>0</v>
      </c>
      <c r="BE587" s="1352">
        <f>'BASE METAS)'!CG591</f>
        <v>0</v>
      </c>
      <c r="BF587" s="1352">
        <f>'BASE METAS)'!CJ591</f>
        <v>0</v>
      </c>
      <c r="BG587" s="1">
        <f>'BASE METAS)'!CK591</f>
        <v>0</v>
      </c>
      <c r="BH587" s="1">
        <f>'BASE METAS)'!CL591</f>
        <v>0</v>
      </c>
      <c r="BI587" s="1">
        <f>'BASE METAS)'!CM591</f>
        <v>0</v>
      </c>
      <c r="BJ587" s="1">
        <f>'BASE METAS)'!CN591</f>
        <v>0</v>
      </c>
      <c r="BK587" s="1">
        <f>'BASE METAS)'!CO591</f>
        <v>0</v>
      </c>
      <c r="BL587" s="1">
        <f>'BASE METAS)'!CP591</f>
        <v>0</v>
      </c>
      <c r="BM587" s="1">
        <f>'BASE METAS)'!CQ591</f>
        <v>0</v>
      </c>
      <c r="BN587" s="1">
        <f>'BASE METAS)'!CR591</f>
        <v>0</v>
      </c>
      <c r="BO587" s="1">
        <f>'BASE METAS)'!CS591</f>
        <v>0</v>
      </c>
      <c r="BP587" s="1">
        <f>'BASE METAS)'!CT591</f>
        <v>0</v>
      </c>
      <c r="BQ587" s="1">
        <f>'BASE METAS)'!CU591</f>
        <v>0</v>
      </c>
      <c r="BR587" s="1">
        <f>'BASE METAS)'!CV591</f>
        <v>0</v>
      </c>
      <c r="BS587" s="1">
        <f>'BASE METAS)'!CW591</f>
        <v>0</v>
      </c>
      <c r="BT587" s="1">
        <f>'BASE METAS)'!CX591</f>
        <v>0</v>
      </c>
      <c r="BU587" s="1">
        <f>'BASE METAS)'!FA591</f>
        <v>1</v>
      </c>
      <c r="BV587" s="1">
        <f>'BASE METAS)'!FB591</f>
        <v>0</v>
      </c>
      <c r="BW587" s="1">
        <f>'BASE METAS)'!FC591</f>
        <v>0</v>
      </c>
      <c r="BX587" s="1">
        <f>'BASE METAS)'!FD591</f>
        <v>0</v>
      </c>
      <c r="BY587" s="1">
        <f>'BASE METAS)'!FE591</f>
        <v>0</v>
      </c>
      <c r="BZ587" s="1">
        <f>'BASE METAS)'!FF591</f>
        <v>0</v>
      </c>
      <c r="CA587" s="1">
        <f>'BASE METAS)'!FG591</f>
        <v>0</v>
      </c>
      <c r="CB587" s="1">
        <f>'BASE METAS)'!FH591</f>
        <v>1</v>
      </c>
      <c r="CC587" s="1">
        <f>'BASE METAS)'!FI591</f>
        <v>0</v>
      </c>
      <c r="CD587" s="1">
        <f>'BASE METAS)'!FJ591</f>
        <v>1</v>
      </c>
      <c r="CE587" s="1">
        <f>'BASE METAS)'!FK591</f>
        <v>0</v>
      </c>
      <c r="CF587" s="1">
        <f>'BASE METAS)'!FL591</f>
        <v>0</v>
      </c>
      <c r="CG587" s="1">
        <f>'BASE METAS)'!FM591</f>
        <v>0</v>
      </c>
    </row>
    <row r="588" spans="1:85" ht="168" customHeight="1" x14ac:dyDescent="0.25">
      <c r="A588" s="1">
        <f>'BASE METAS)'!A592</f>
        <v>0</v>
      </c>
      <c r="B588" s="7099"/>
      <c r="C588" s="5685"/>
      <c r="D588" s="5685"/>
      <c r="E588" s="7145"/>
      <c r="F588" s="5707"/>
      <c r="G588" s="5707"/>
      <c r="H588" s="5707"/>
      <c r="I588" s="5707"/>
      <c r="J588" s="5707"/>
      <c r="K588" s="5707"/>
      <c r="L588" s="5707"/>
      <c r="M588" s="5707"/>
      <c r="N588" s="5698"/>
      <c r="O588" s="5707"/>
      <c r="P588" s="5698"/>
      <c r="Q588" s="5698"/>
      <c r="R588" s="5698"/>
      <c r="S588" s="5698"/>
      <c r="T588" s="5698"/>
      <c r="U588" s="7730"/>
      <c r="V588" s="5698"/>
      <c r="W588" s="5695"/>
      <c r="X588" s="7145"/>
      <c r="Y588" s="214">
        <f>'BASE METAS)'!Y592</f>
        <v>4</v>
      </c>
      <c r="Z588" s="219" t="str">
        <f>'BASE METAS)'!Z592</f>
        <v>DESARROLLAR ACCIONES SISTEMATIZADAS PARA LA PLANEACIÓN, RECOPILACIÓN, ANÁLISIS Y APROVECHAMIENTO DE LA INFORMACIÓN PARA LA PREVENCIÓN Y COMBATE A LOS DELITOS, BAJO LOS PRINCIPIOS DE LEGALIDAD, OBJETIVIDAD, EFICIENCIA, PROFESIONALISMO, HONRADEZ Y RESPETO A LOS DERECHOS HUMANOS.</v>
      </c>
      <c r="AA588" s="224" t="str">
        <f>'BASE METAS)'!AA592</f>
        <v>PROGRAMA</v>
      </c>
      <c r="AB588" s="460">
        <f>'BASE METAS)'!AB592</f>
        <v>1</v>
      </c>
      <c r="AC588" s="460">
        <f>'BASE METAS)'!AC592</f>
        <v>0</v>
      </c>
      <c r="AD588" s="544">
        <f>'BASE METAS)'!AD592</f>
        <v>0</v>
      </c>
      <c r="AE588" s="460">
        <f>'BASE METAS)'!AE592</f>
        <v>1</v>
      </c>
      <c r="AF588" s="544">
        <f>'BASE METAS)'!AF592</f>
        <v>1</v>
      </c>
      <c r="AG588" s="460">
        <f>'BASE METAS)'!AG592</f>
        <v>0</v>
      </c>
      <c r="AH588" s="544">
        <f>'BASE METAS)'!AH592</f>
        <v>0</v>
      </c>
      <c r="AI588" s="460">
        <f>'BASE METAS)'!AI592</f>
        <v>0</v>
      </c>
      <c r="AJ588" s="545">
        <f>'BASE METAS)'!AJ592</f>
        <v>0</v>
      </c>
      <c r="AK588" s="947">
        <f>'BASE METAS)'!AK592</f>
        <v>1</v>
      </c>
      <c r="AL588" s="991">
        <f>'BASE METAS)'!AL592</f>
        <v>4</v>
      </c>
      <c r="AM588" s="959" t="str">
        <f>'BASE METAS)'!AM592</f>
        <v>DESARROLLAR ACCIONES SISTEMATIZADAS PARA LA PLANEACIÓN, RECOPILACIÓN, ANÁLISIS Y APROVECHAMIENTO DE LA INFORMACIÓN PARA LA PREVENCIÓN Y COMBATE A LOS DELITOS, BAJO LOS PRINCIPIOS DE LEGALIDAD, OBJETIVIDAD, EFICIENCIA, PROFESIONALISMO, HONRADEZ Y RESPETO A LOS DERECHOS HUMANOS.</v>
      </c>
      <c r="AN588" s="959" t="str">
        <f>'BASE METAS)'!AN592</f>
        <v>MIDE EL DESARROLLO DE ACCIONES SITEMATIZADAS.</v>
      </c>
      <c r="AO588" s="1344" t="str">
        <f>'BASE METAS)'!AU592</f>
        <v>GESTIÓN</v>
      </c>
      <c r="AP588" s="959" t="str">
        <f>'BASE METAS)'!AO592</f>
        <v>NO. DE PROGRAMAS DE ACCIONES REALIZADOS.</v>
      </c>
      <c r="AQ588" s="959" t="str">
        <f>'BASE METAS)'!AP592</f>
        <v>NO. DE PROGRAMAS DE ACCIONES PROGRAMADOS.</v>
      </c>
      <c r="AR588" s="974">
        <f>'BASE METAS)'!AQ592</f>
        <v>100</v>
      </c>
      <c r="AS588" s="959" t="str">
        <f>'BASE METAS)'!AR592</f>
        <v>PROGRAMA</v>
      </c>
      <c r="AT588" s="959" t="str">
        <f>'BASE METAS)'!AS592</f>
        <v>EFICIENCIA</v>
      </c>
      <c r="AU588" s="1483">
        <f>'BASE METAS)'!BO592</f>
        <v>0</v>
      </c>
      <c r="AV588" s="988">
        <f>'BASE METAS)'!BQ592</f>
        <v>1</v>
      </c>
      <c r="AW588" s="1352">
        <f>'BASE METAS)'!BR592</f>
        <v>0</v>
      </c>
      <c r="AX588" s="998">
        <f>'BASE METAS)'!BS592</f>
        <v>1</v>
      </c>
      <c r="AY588" s="998">
        <f>'BASE METAS)'!BT592</f>
        <v>1</v>
      </c>
      <c r="AZ588" s="942">
        <f>'BASE METAS)'!BU592</f>
        <v>0</v>
      </c>
      <c r="BA588" s="987">
        <f>'BASE METAS)'!BV592</f>
        <v>1</v>
      </c>
      <c r="BB588" s="1352">
        <f>'BASE METAS)'!BW592</f>
        <v>1</v>
      </c>
      <c r="BC588" s="942">
        <f>'BASE METAS)'!BX592</f>
        <v>0</v>
      </c>
      <c r="BD588" s="1352">
        <f>'BASE METAS)'!BY592</f>
        <v>1</v>
      </c>
      <c r="BE588" s="1352">
        <f>'BASE METAS)'!CG592</f>
        <v>0</v>
      </c>
      <c r="BF588" s="1352">
        <f>'BASE METAS)'!CJ592</f>
        <v>0</v>
      </c>
      <c r="BG588" s="1">
        <f>'BASE METAS)'!CK592</f>
        <v>0</v>
      </c>
      <c r="BH588" s="1">
        <f>'BASE METAS)'!CL592</f>
        <v>0</v>
      </c>
      <c r="BI588" s="1">
        <f>'BASE METAS)'!CM592</f>
        <v>0</v>
      </c>
      <c r="BJ588" s="1">
        <f>'BASE METAS)'!CN592</f>
        <v>0</v>
      </c>
      <c r="BK588" s="1">
        <f>'BASE METAS)'!CO592</f>
        <v>0</v>
      </c>
      <c r="BL588" s="1">
        <f>'BASE METAS)'!CP592</f>
        <v>0</v>
      </c>
      <c r="BM588" s="1">
        <f>'BASE METAS)'!CQ592</f>
        <v>0</v>
      </c>
      <c r="BN588" s="1">
        <f>'BASE METAS)'!CR592</f>
        <v>0</v>
      </c>
      <c r="BO588" s="1">
        <f>'BASE METAS)'!CS592</f>
        <v>0</v>
      </c>
      <c r="BP588" s="1">
        <f>'BASE METAS)'!CT592</f>
        <v>0</v>
      </c>
      <c r="BQ588" s="1">
        <f>'BASE METAS)'!CU592</f>
        <v>0</v>
      </c>
      <c r="BR588" s="1">
        <f>'BASE METAS)'!CV592</f>
        <v>0</v>
      </c>
      <c r="BS588" s="1">
        <f>'BASE METAS)'!CW592</f>
        <v>0</v>
      </c>
      <c r="BT588" s="1">
        <f>'BASE METAS)'!CX592</f>
        <v>0</v>
      </c>
      <c r="BU588" s="1">
        <f>'BASE METAS)'!FA592</f>
        <v>1</v>
      </c>
      <c r="BV588" s="1">
        <f>'BASE METAS)'!FB592</f>
        <v>0</v>
      </c>
      <c r="BW588" s="1">
        <f>'BASE METAS)'!FC592</f>
        <v>0</v>
      </c>
      <c r="BX588" s="1">
        <f>'BASE METAS)'!FD592</f>
        <v>0</v>
      </c>
      <c r="BY588" s="1">
        <f>'BASE METAS)'!FE592</f>
        <v>0</v>
      </c>
      <c r="BZ588" s="1">
        <f>'BASE METAS)'!FF592</f>
        <v>0</v>
      </c>
      <c r="CA588" s="1">
        <f>'BASE METAS)'!FG592</f>
        <v>0</v>
      </c>
      <c r="CB588" s="1">
        <f>'BASE METAS)'!FH592</f>
        <v>1</v>
      </c>
      <c r="CC588" s="1">
        <f>'BASE METAS)'!FI592</f>
        <v>0</v>
      </c>
      <c r="CD588" s="1">
        <f>'BASE METAS)'!FJ592</f>
        <v>1</v>
      </c>
      <c r="CE588" s="1">
        <f>'BASE METAS)'!FK592</f>
        <v>0</v>
      </c>
      <c r="CF588" s="1">
        <f>'BASE METAS)'!FL592</f>
        <v>0</v>
      </c>
      <c r="CG588" s="1">
        <f>'BASE METAS)'!FM592</f>
        <v>0</v>
      </c>
    </row>
    <row r="589" spans="1:85" ht="51" x14ac:dyDescent="0.25">
      <c r="A589" s="1">
        <f>'BASE METAS)'!A593</f>
        <v>0</v>
      </c>
      <c r="B589" s="7099"/>
      <c r="C589" s="5685"/>
      <c r="D589" s="5685"/>
      <c r="E589" s="7145"/>
      <c r="F589" s="5707"/>
      <c r="G589" s="5707"/>
      <c r="H589" s="5707"/>
      <c r="I589" s="5707"/>
      <c r="J589" s="5707"/>
      <c r="K589" s="5707"/>
      <c r="L589" s="5707"/>
      <c r="M589" s="5707"/>
      <c r="N589" s="5698"/>
      <c r="O589" s="5707"/>
      <c r="P589" s="5698"/>
      <c r="Q589" s="5698"/>
      <c r="R589" s="5698"/>
      <c r="S589" s="5698"/>
      <c r="T589" s="5698"/>
      <c r="U589" s="7730"/>
      <c r="V589" s="5698"/>
      <c r="W589" s="5695"/>
      <c r="X589" s="7145"/>
      <c r="Y589" s="214">
        <f>'BASE METAS)'!Y593</f>
        <v>5</v>
      </c>
      <c r="Z589" s="219" t="str">
        <f>'BASE METAS)'!Z593</f>
        <v>ELABORAR REPORTE DE LA INCIDENCIA DELICTIVA POR SECTOR OPERATIVO.</v>
      </c>
      <c r="AA589" s="223" t="str">
        <f>'BASE METAS)'!AA593</f>
        <v>REPORTE</v>
      </c>
      <c r="AB589" s="460">
        <f>'BASE METAS)'!AB593</f>
        <v>12</v>
      </c>
      <c r="AC589" s="460">
        <f>'BASE METAS)'!AC593</f>
        <v>3</v>
      </c>
      <c r="AD589" s="544">
        <f>'BASE METAS)'!AD593</f>
        <v>0.25</v>
      </c>
      <c r="AE589" s="460">
        <f>'BASE METAS)'!AE593</f>
        <v>3</v>
      </c>
      <c r="AF589" s="544">
        <f>'BASE METAS)'!AF593</f>
        <v>0.25</v>
      </c>
      <c r="AG589" s="460">
        <f>'BASE METAS)'!AG593</f>
        <v>3</v>
      </c>
      <c r="AH589" s="544">
        <f>'BASE METAS)'!AH593</f>
        <v>0.25</v>
      </c>
      <c r="AI589" s="460">
        <f>'BASE METAS)'!AI593</f>
        <v>3</v>
      </c>
      <c r="AJ589" s="545">
        <f>'BASE METAS)'!AJ593</f>
        <v>0.25</v>
      </c>
      <c r="AK589" s="947">
        <f>'BASE METAS)'!AK593</f>
        <v>1</v>
      </c>
      <c r="AL589" s="991">
        <f>'BASE METAS)'!AL593</f>
        <v>5</v>
      </c>
      <c r="AM589" s="1019" t="str">
        <f>'BASE METAS)'!AM593</f>
        <v>ELABORAR REPORTE DE LA INCIDENCIA DELICTIVA POR SECTOR OPERATIVO.</v>
      </c>
      <c r="AN589" s="1019" t="str">
        <f>'BASE METAS)'!AN593</f>
        <v>MIDE LA ELABORACIÓN DE REPORTES DE LA INCIDENCIA DELICTIVA.</v>
      </c>
      <c r="AO589" s="1344" t="str">
        <f>'BASE METAS)'!AU593</f>
        <v>GESTIÓN</v>
      </c>
      <c r="AP589" s="970" t="str">
        <f>'BASE METAS)'!AO593</f>
        <v>NO. DE REPORTES DE INCIDENCIA DELICTIVA ELABORADOS.</v>
      </c>
      <c r="AQ589" s="970" t="str">
        <f>'BASE METAS)'!AP593</f>
        <v>NO. DE REPORTES DE INCIDENCIA DELICTIVA PROGRAMADOS.</v>
      </c>
      <c r="AR589" s="974">
        <f>'BASE METAS)'!AQ593</f>
        <v>100</v>
      </c>
      <c r="AS589" s="970" t="str">
        <f>'BASE METAS)'!AR593</f>
        <v>REPORTE</v>
      </c>
      <c r="AT589" s="970" t="str">
        <f>'BASE METAS)'!AS593</f>
        <v>EFICIENCIA</v>
      </c>
      <c r="AU589" s="1483">
        <f>'BASE METAS)'!BO593</f>
        <v>0</v>
      </c>
      <c r="AV589" s="942">
        <f>'BASE METAS)'!BQ593</f>
        <v>12</v>
      </c>
      <c r="AW589" s="1352">
        <f>'BASE METAS)'!BR593</f>
        <v>0</v>
      </c>
      <c r="AX589" s="942">
        <f>'BASE METAS)'!BS593</f>
        <v>3</v>
      </c>
      <c r="AY589" s="942">
        <f>'BASE METAS)'!BT593</f>
        <v>3</v>
      </c>
      <c r="AZ589" s="942">
        <f>'BASE METAS)'!BU593</f>
        <v>0</v>
      </c>
      <c r="BA589" s="987">
        <f>'BASE METAS)'!BV593</f>
        <v>1</v>
      </c>
      <c r="BB589" s="942">
        <f>'BASE METAS)'!BW593</f>
        <v>6</v>
      </c>
      <c r="BC589" s="942">
        <f>'BASE METAS)'!BX593</f>
        <v>6</v>
      </c>
      <c r="BD589" s="942">
        <f>'BASE METAS)'!BY593</f>
        <v>0.5</v>
      </c>
      <c r="BE589" s="942">
        <f>'BASE METAS)'!CG593</f>
        <v>3</v>
      </c>
      <c r="BF589" s="1352">
        <f>'BASE METAS)'!CJ593</f>
        <v>0</v>
      </c>
      <c r="BG589" s="1">
        <f>'BASE METAS)'!CK593</f>
        <v>0</v>
      </c>
      <c r="BH589" s="1">
        <f>'BASE METAS)'!CL593</f>
        <v>0</v>
      </c>
      <c r="BI589" s="1">
        <f>'BASE METAS)'!CM593</f>
        <v>0</v>
      </c>
      <c r="BJ589" s="1">
        <f>'BASE METAS)'!CN593</f>
        <v>0</v>
      </c>
      <c r="BK589" s="1">
        <f>'BASE METAS)'!CO593</f>
        <v>0</v>
      </c>
      <c r="BL589" s="1">
        <f>'BASE METAS)'!CP593</f>
        <v>0</v>
      </c>
      <c r="BM589" s="1">
        <f>'BASE METAS)'!CQ593</f>
        <v>0</v>
      </c>
      <c r="BN589" s="1">
        <f>'BASE METAS)'!CR593</f>
        <v>0</v>
      </c>
      <c r="BO589" s="1">
        <f>'BASE METAS)'!CS593</f>
        <v>0</v>
      </c>
      <c r="BP589" s="1">
        <f>'BASE METAS)'!CT593</f>
        <v>0</v>
      </c>
      <c r="BQ589" s="1">
        <f>'BASE METAS)'!CU593</f>
        <v>0</v>
      </c>
      <c r="BR589" s="1">
        <f>'BASE METAS)'!CV593</f>
        <v>0</v>
      </c>
      <c r="BS589" s="1">
        <f>'BASE METAS)'!CW593</f>
        <v>0</v>
      </c>
      <c r="BT589" s="1">
        <f>'BASE METAS)'!CX593</f>
        <v>0</v>
      </c>
      <c r="BU589" s="1">
        <f>'BASE METAS)'!FA593</f>
        <v>12</v>
      </c>
      <c r="BV589" s="1">
        <f>'BASE METAS)'!FB593</f>
        <v>0</v>
      </c>
      <c r="BW589" s="1">
        <f>'BASE METAS)'!FC593</f>
        <v>1</v>
      </c>
      <c r="BX589" s="1">
        <f>'BASE METAS)'!FD593</f>
        <v>1</v>
      </c>
      <c r="BY589" s="1">
        <f>'BASE METAS)'!FE593</f>
        <v>0</v>
      </c>
      <c r="BZ589" s="1">
        <f>'BASE METAS)'!FF593</f>
        <v>1</v>
      </c>
      <c r="CA589" s="1">
        <f>'BASE METAS)'!FG593</f>
        <v>4</v>
      </c>
      <c r="CB589" s="1">
        <f>'BASE METAS)'!FH593</f>
        <v>8</v>
      </c>
      <c r="CC589" s="1">
        <f>'BASE METAS)'!FI593</f>
        <v>0.33333333333333331</v>
      </c>
      <c r="CD589" s="1">
        <f>'BASE METAS)'!FJ593</f>
        <v>12</v>
      </c>
      <c r="CE589" s="1">
        <f>'BASE METAS)'!FK593</f>
        <v>0</v>
      </c>
      <c r="CF589" s="1">
        <f>'BASE METAS)'!FL593</f>
        <v>1</v>
      </c>
      <c r="CG589" s="1">
        <f>'BASE METAS)'!FM593</f>
        <v>1</v>
      </c>
    </row>
    <row r="590" spans="1:85" ht="52.5" customHeight="1" x14ac:dyDescent="0.25">
      <c r="A590" s="1">
        <f>'BASE METAS)'!A594</f>
        <v>0</v>
      </c>
      <c r="B590" s="7099"/>
      <c r="C590" s="5685"/>
      <c r="D590" s="5685"/>
      <c r="E590" s="7145"/>
      <c r="F590" s="5707"/>
      <c r="G590" s="5707"/>
      <c r="H590" s="5707"/>
      <c r="I590" s="5707"/>
      <c r="J590" s="5707"/>
      <c r="K590" s="5707"/>
      <c r="L590" s="5707"/>
      <c r="M590" s="5707"/>
      <c r="N590" s="5698"/>
      <c r="O590" s="5707"/>
      <c r="P590" s="5698"/>
      <c r="Q590" s="5698"/>
      <c r="R590" s="5698"/>
      <c r="S590" s="5698"/>
      <c r="T590" s="5698"/>
      <c r="U590" s="7730"/>
      <c r="V590" s="5698"/>
      <c r="W590" s="5695"/>
      <c r="X590" s="7145"/>
      <c r="Y590" s="214">
        <f>'BASE METAS)'!Y594</f>
        <v>6</v>
      </c>
      <c r="Z590" s="219" t="str">
        <f>'BASE METAS)'!Z594</f>
        <v>ELABORAR REPORTE DEL INDICE DELICTIVO POR SECTOR OPERATIVO.</v>
      </c>
      <c r="AA590" s="223" t="str">
        <f>'BASE METAS)'!AA594</f>
        <v>REPORTE</v>
      </c>
      <c r="AB590" s="460">
        <f>'BASE METAS)'!AB594</f>
        <v>12</v>
      </c>
      <c r="AC590" s="460">
        <f>'BASE METAS)'!AC594</f>
        <v>3</v>
      </c>
      <c r="AD590" s="544">
        <f>'BASE METAS)'!AD594</f>
        <v>0.25</v>
      </c>
      <c r="AE590" s="460">
        <f>'BASE METAS)'!AE594</f>
        <v>3</v>
      </c>
      <c r="AF590" s="544">
        <f>'BASE METAS)'!AF594</f>
        <v>0.25</v>
      </c>
      <c r="AG590" s="460">
        <f>'BASE METAS)'!AG594</f>
        <v>3</v>
      </c>
      <c r="AH590" s="544">
        <f>'BASE METAS)'!AH594</f>
        <v>0.25</v>
      </c>
      <c r="AI590" s="460">
        <f>'BASE METAS)'!AI594</f>
        <v>3</v>
      </c>
      <c r="AJ590" s="545">
        <f>'BASE METAS)'!AJ594</f>
        <v>0.25</v>
      </c>
      <c r="AK590" s="947">
        <f>'BASE METAS)'!AK594</f>
        <v>1</v>
      </c>
      <c r="AL590" s="991">
        <f>'BASE METAS)'!AL594</f>
        <v>6</v>
      </c>
      <c r="AM590" s="970" t="str">
        <f>'BASE METAS)'!AM594</f>
        <v>ELABORAR REPORTE DEL INDICE DELICTIVO POR SECTOR OPERATIVO.</v>
      </c>
      <c r="AN590" s="970" t="str">
        <f>'BASE METAS)'!AN594</f>
        <v>MIDE LA ELABORACIÓN DE LOS REPORTES DEL INDICE DELICTIVO.</v>
      </c>
      <c r="AO590" s="1344" t="str">
        <f>'BASE METAS)'!AU594</f>
        <v>GESTIÓN</v>
      </c>
      <c r="AP590" s="970" t="str">
        <f>'BASE METAS)'!AO594</f>
        <v>NO. DE REPORTES DE INDICE DELICTIVO ELABORADOS.</v>
      </c>
      <c r="AQ590" s="970" t="str">
        <f>'BASE METAS)'!AP594</f>
        <v>NO. DE REPORTES DE INDICE DELICTIVO PROGRAMADOS.</v>
      </c>
      <c r="AR590" s="974">
        <f>'BASE METAS)'!AQ594</f>
        <v>100</v>
      </c>
      <c r="AS590" s="970" t="str">
        <f>'BASE METAS)'!AR594</f>
        <v>REPORTE</v>
      </c>
      <c r="AT590" s="970" t="str">
        <f>'BASE METAS)'!AS594</f>
        <v>EFICIENCIA</v>
      </c>
      <c r="AU590" s="1483">
        <f>'BASE METAS)'!BO594</f>
        <v>0</v>
      </c>
      <c r="AV590" s="942">
        <f>'BASE METAS)'!BQ594</f>
        <v>12</v>
      </c>
      <c r="AW590" s="988">
        <f>'BASE METAS)'!BR594</f>
        <v>0</v>
      </c>
      <c r="AX590" s="988">
        <f>'BASE METAS)'!BS594</f>
        <v>3</v>
      </c>
      <c r="AY590" s="988">
        <f>'BASE METAS)'!BT594</f>
        <v>3</v>
      </c>
      <c r="AZ590" s="988">
        <f>'BASE METAS)'!BU594</f>
        <v>0</v>
      </c>
      <c r="BA590" s="988">
        <f>'BASE METAS)'!BV594</f>
        <v>1</v>
      </c>
      <c r="BB590" s="988">
        <f>'BASE METAS)'!BW594</f>
        <v>6</v>
      </c>
      <c r="BC590" s="988">
        <f>'BASE METAS)'!BX594</f>
        <v>6</v>
      </c>
      <c r="BD590" s="980">
        <f>'BASE METAS)'!BY594</f>
        <v>0.5</v>
      </c>
      <c r="BE590" s="980">
        <f>'BASE METAS)'!CG594</f>
        <v>3</v>
      </c>
      <c r="BF590" s="1352">
        <f>'BASE METAS)'!CJ594</f>
        <v>0</v>
      </c>
      <c r="BG590" s="1352">
        <f>'BASE METAS)'!CK594</f>
        <v>0</v>
      </c>
      <c r="BH590" s="1352">
        <f>'BASE METAS)'!CL594</f>
        <v>0</v>
      </c>
      <c r="BI590" s="1">
        <f>'BASE METAS)'!CM594</f>
        <v>0</v>
      </c>
      <c r="BJ590" s="1">
        <f>'BASE METAS)'!CN594</f>
        <v>0</v>
      </c>
      <c r="BK590" s="1">
        <f>'BASE METAS)'!CO594</f>
        <v>0</v>
      </c>
      <c r="BL590" s="1">
        <f>'BASE METAS)'!CP594</f>
        <v>0</v>
      </c>
      <c r="BM590" s="1">
        <f>'BASE METAS)'!CQ594</f>
        <v>0</v>
      </c>
      <c r="BN590" s="1">
        <f>'BASE METAS)'!CR594</f>
        <v>0</v>
      </c>
      <c r="BO590" s="1">
        <f>'BASE METAS)'!CS594</f>
        <v>0</v>
      </c>
      <c r="BP590" s="1">
        <f>'BASE METAS)'!CT594</f>
        <v>0</v>
      </c>
      <c r="BQ590" s="1">
        <f>'BASE METAS)'!CU594</f>
        <v>0</v>
      </c>
      <c r="BR590" s="1">
        <f>'BASE METAS)'!CV594</f>
        <v>0</v>
      </c>
      <c r="BS590" s="1">
        <f>'BASE METAS)'!CW594</f>
        <v>0</v>
      </c>
      <c r="BT590" s="1">
        <f>'BASE METAS)'!CX594</f>
        <v>0</v>
      </c>
      <c r="BU590" s="1">
        <f>'BASE METAS)'!FA594</f>
        <v>12</v>
      </c>
      <c r="BV590" s="1">
        <f>'BASE METAS)'!FB594</f>
        <v>0</v>
      </c>
      <c r="BW590" s="1">
        <f>'BASE METAS)'!FC594</f>
        <v>1</v>
      </c>
      <c r="BX590" s="1">
        <f>'BASE METAS)'!FD594</f>
        <v>1</v>
      </c>
      <c r="BY590" s="1">
        <f>'BASE METAS)'!FE594</f>
        <v>0</v>
      </c>
      <c r="BZ590" s="1">
        <f>'BASE METAS)'!FF594</f>
        <v>1</v>
      </c>
      <c r="CA590" s="1">
        <f>'BASE METAS)'!FG594</f>
        <v>4</v>
      </c>
      <c r="CB590" s="1">
        <f>'BASE METAS)'!FH594</f>
        <v>8</v>
      </c>
      <c r="CC590" s="1">
        <f>'BASE METAS)'!FI594</f>
        <v>0.33333333333333331</v>
      </c>
      <c r="CD590" s="1">
        <f>'BASE METAS)'!FJ594</f>
        <v>12</v>
      </c>
      <c r="CE590" s="1">
        <f>'BASE METAS)'!FK594</f>
        <v>0</v>
      </c>
      <c r="CF590" s="1">
        <f>'BASE METAS)'!FL594</f>
        <v>1</v>
      </c>
      <c r="CG590" s="1">
        <f>'BASE METAS)'!FM594</f>
        <v>1</v>
      </c>
    </row>
    <row r="591" spans="1:85" ht="38.25" x14ac:dyDescent="0.25">
      <c r="A591" s="1">
        <f>'BASE METAS)'!A595</f>
        <v>0</v>
      </c>
      <c r="B591" s="7099"/>
      <c r="C591" s="5685"/>
      <c r="D591" s="5685"/>
      <c r="E591" s="7145"/>
      <c r="F591" s="5707"/>
      <c r="G591" s="5707"/>
      <c r="H591" s="5707"/>
      <c r="I591" s="5707"/>
      <c r="J591" s="5707"/>
      <c r="K591" s="5707"/>
      <c r="L591" s="5707"/>
      <c r="M591" s="5707"/>
      <c r="N591" s="5698"/>
      <c r="O591" s="5707"/>
      <c r="P591" s="5698"/>
      <c r="Q591" s="5698"/>
      <c r="R591" s="5698"/>
      <c r="S591" s="5698"/>
      <c r="T591" s="5698"/>
      <c r="U591" s="7730"/>
      <c r="V591" s="5698"/>
      <c r="W591" s="5695"/>
      <c r="X591" s="7145"/>
      <c r="Y591" s="214">
        <f>'BASE METAS)'!Y595</f>
        <v>7</v>
      </c>
      <c r="Z591" s="221" t="str">
        <f>'BASE METAS)'!Z595</f>
        <v>ELABORAR EL MAPA DELICTIVO DEL MUNICIPIO.</v>
      </c>
      <c r="AA591" s="495" t="str">
        <f>'BASE METAS)'!AA595</f>
        <v>REPORTE</v>
      </c>
      <c r="AB591" s="497">
        <f>'BASE METAS)'!AB595</f>
        <v>12</v>
      </c>
      <c r="AC591" s="497">
        <f>'BASE METAS)'!AC595</f>
        <v>3</v>
      </c>
      <c r="AD591" s="561">
        <f>'BASE METAS)'!AD595</f>
        <v>0.25</v>
      </c>
      <c r="AE591" s="497">
        <f>'BASE METAS)'!AE595</f>
        <v>3</v>
      </c>
      <c r="AF591" s="577">
        <f>'BASE METAS)'!AF595</f>
        <v>0.25</v>
      </c>
      <c r="AG591" s="655">
        <f>'BASE METAS)'!AG595</f>
        <v>3</v>
      </c>
      <c r="AH591" s="545">
        <f>'BASE METAS)'!AH595</f>
        <v>0.25</v>
      </c>
      <c r="AI591" s="655">
        <f>'BASE METAS)'!AI595</f>
        <v>3</v>
      </c>
      <c r="AJ591" s="545">
        <f>'BASE METAS)'!AJ595</f>
        <v>0.25</v>
      </c>
      <c r="AK591" s="947">
        <f>'BASE METAS)'!AK595</f>
        <v>1</v>
      </c>
      <c r="AL591" s="991">
        <f>'BASE METAS)'!AL595</f>
        <v>7</v>
      </c>
      <c r="AM591" s="959" t="str">
        <f>'BASE METAS)'!AM595</f>
        <v>ELABORAR EL MAPA DELICTIVO DEL MUNICIPIO.</v>
      </c>
      <c r="AN591" s="840" t="str">
        <f>'BASE METAS)'!AN595</f>
        <v>MIDE EL AVANCE EN EL MAPEO DELICTIVO DEL MUNICIPIO</v>
      </c>
      <c r="AO591" s="1344" t="str">
        <f>'BASE METAS)'!AU595</f>
        <v>GESTIÓN</v>
      </c>
      <c r="AP591" s="959" t="str">
        <f>'BASE METAS)'!AO595</f>
        <v>NO. DE MAPAS DELICITIVOS ELABORADOS.</v>
      </c>
      <c r="AQ591" s="959" t="str">
        <f>'BASE METAS)'!AP595</f>
        <v>NO. DE MAPAS DELICITIVOS PROGRAMADOS.</v>
      </c>
      <c r="AR591" s="974">
        <f>'BASE METAS)'!AQ595</f>
        <v>100</v>
      </c>
      <c r="AS591" s="959" t="str">
        <f>'BASE METAS)'!AR595</f>
        <v>REPORTE</v>
      </c>
      <c r="AT591" s="959" t="str">
        <f>'BASE METAS)'!AS595</f>
        <v>EFICIENCIA</v>
      </c>
      <c r="AU591" s="1483">
        <f>'BASE METAS)'!BO595</f>
        <v>0</v>
      </c>
      <c r="AV591" s="942">
        <f>'BASE METAS)'!BQ595</f>
        <v>12</v>
      </c>
      <c r="AW591" s="942">
        <f>'BASE METAS)'!BR595</f>
        <v>0</v>
      </c>
      <c r="AX591" s="942">
        <f>'BASE METAS)'!BS595</f>
        <v>3</v>
      </c>
      <c r="AY591" s="942">
        <f>'BASE METAS)'!BT595</f>
        <v>3</v>
      </c>
      <c r="AZ591" s="942">
        <f>'BASE METAS)'!BU595</f>
        <v>0</v>
      </c>
      <c r="BA591" s="942">
        <f>'BASE METAS)'!BV595</f>
        <v>1</v>
      </c>
      <c r="BB591" s="1340">
        <f>'BASE METAS)'!BW595</f>
        <v>6</v>
      </c>
      <c r="BC591" s="1340">
        <f>'BASE METAS)'!BX595</f>
        <v>6</v>
      </c>
      <c r="BD591" s="955">
        <f>'BASE METAS)'!BY595</f>
        <v>0.5</v>
      </c>
      <c r="BE591" s="955">
        <f>'BASE METAS)'!CG595</f>
        <v>3</v>
      </c>
      <c r="BF591" s="1352">
        <f>'BASE METAS)'!CJ595</f>
        <v>0</v>
      </c>
      <c r="BG591" s="1352">
        <f>'BASE METAS)'!CK595</f>
        <v>0</v>
      </c>
      <c r="BH591" s="1352">
        <f>'BASE METAS)'!CL595</f>
        <v>0</v>
      </c>
      <c r="BI591" s="1">
        <f>'BASE METAS)'!CM595</f>
        <v>0</v>
      </c>
      <c r="BJ591" s="1">
        <f>'BASE METAS)'!CN595</f>
        <v>0</v>
      </c>
      <c r="BK591" s="1">
        <f>'BASE METAS)'!CO595</f>
        <v>0</v>
      </c>
      <c r="BL591" s="1">
        <f>'BASE METAS)'!CP595</f>
        <v>0</v>
      </c>
      <c r="BM591" s="1">
        <f>'BASE METAS)'!CQ595</f>
        <v>0</v>
      </c>
      <c r="BN591" s="1">
        <f>'BASE METAS)'!CR595</f>
        <v>0</v>
      </c>
      <c r="BO591" s="1">
        <f>'BASE METAS)'!CS595</f>
        <v>0</v>
      </c>
      <c r="BP591" s="1">
        <f>'BASE METAS)'!CT595</f>
        <v>0</v>
      </c>
      <c r="BQ591" s="1">
        <f>'BASE METAS)'!CU595</f>
        <v>0</v>
      </c>
      <c r="BR591" s="1">
        <f>'BASE METAS)'!CV595</f>
        <v>0</v>
      </c>
      <c r="BS591" s="1">
        <f>'BASE METAS)'!CW595</f>
        <v>0</v>
      </c>
      <c r="BT591" s="1">
        <f>'BASE METAS)'!CX595</f>
        <v>0</v>
      </c>
      <c r="BU591" s="1">
        <f>'BASE METAS)'!FA595</f>
        <v>12</v>
      </c>
      <c r="BV591" s="1">
        <f>'BASE METAS)'!FB595</f>
        <v>0</v>
      </c>
      <c r="BW591" s="1">
        <f>'BASE METAS)'!FC595</f>
        <v>1</v>
      </c>
      <c r="BX591" s="1">
        <f>'BASE METAS)'!FD595</f>
        <v>1</v>
      </c>
      <c r="BY591" s="1">
        <f>'BASE METAS)'!FE595</f>
        <v>0</v>
      </c>
      <c r="BZ591" s="1">
        <f>'BASE METAS)'!FF595</f>
        <v>1</v>
      </c>
      <c r="CA591" s="1">
        <f>'BASE METAS)'!FG595</f>
        <v>4</v>
      </c>
      <c r="CB591" s="1">
        <f>'BASE METAS)'!FH595</f>
        <v>8</v>
      </c>
      <c r="CC591" s="1">
        <f>'BASE METAS)'!FI595</f>
        <v>0.33333333333333331</v>
      </c>
      <c r="CD591" s="1">
        <f>'BASE METAS)'!FJ595</f>
        <v>12</v>
      </c>
      <c r="CE591" s="1">
        <f>'BASE METAS)'!FK595</f>
        <v>0</v>
      </c>
      <c r="CF591" s="1">
        <f>'BASE METAS)'!FL595</f>
        <v>1</v>
      </c>
      <c r="CG591" s="1">
        <f>'BASE METAS)'!FM595</f>
        <v>1</v>
      </c>
    </row>
    <row r="592" spans="1:85" ht="51" customHeight="1" x14ac:dyDescent="0.25">
      <c r="A592" s="1">
        <f>'BASE METAS)'!A596</f>
        <v>0</v>
      </c>
      <c r="B592" s="7099"/>
      <c r="C592" s="5685"/>
      <c r="D592" s="5685"/>
      <c r="E592" s="7145"/>
      <c r="F592" s="5707"/>
      <c r="G592" s="5707"/>
      <c r="H592" s="5707"/>
      <c r="I592" s="5707"/>
      <c r="J592" s="5707"/>
      <c r="K592" s="5707"/>
      <c r="L592" s="5707"/>
      <c r="M592" s="5707"/>
      <c r="N592" s="5698"/>
      <c r="O592" s="5707"/>
      <c r="P592" s="5698"/>
      <c r="Q592" s="5698"/>
      <c r="R592" s="5698"/>
      <c r="S592" s="5698"/>
      <c r="T592" s="5698"/>
      <c r="U592" s="7730"/>
      <c r="V592" s="5698"/>
      <c r="W592" s="5695"/>
      <c r="X592" s="7145"/>
      <c r="Y592" s="214">
        <f>'BASE METAS)'!Y596</f>
        <v>8</v>
      </c>
      <c r="Z592" s="219" t="str">
        <f>'BASE METAS)'!Z596</f>
        <v>REALIZAR CAMPAÑA ANUAL DE DENUNCIA ANONIMA, A TRAVÉS DE LOS NÚMEROS DE EMERGENCIA DEL MUNICIPIO.</v>
      </c>
      <c r="AA592" s="224" t="str">
        <f>'BASE METAS)'!AA596</f>
        <v>CAMPAÑA</v>
      </c>
      <c r="AB592" s="460">
        <f>'BASE METAS)'!AB596</f>
        <v>1</v>
      </c>
      <c r="AC592" s="460">
        <f>'BASE METAS)'!AC596</f>
        <v>0</v>
      </c>
      <c r="AD592" s="544">
        <f>'BASE METAS)'!AD596</f>
        <v>0</v>
      </c>
      <c r="AE592" s="460">
        <f>'BASE METAS)'!AE596</f>
        <v>1</v>
      </c>
      <c r="AF592" s="544">
        <f>'BASE METAS)'!AF596</f>
        <v>1</v>
      </c>
      <c r="AG592" s="460">
        <f>'BASE METAS)'!AG596</f>
        <v>0</v>
      </c>
      <c r="AH592" s="544">
        <f>'BASE METAS)'!AH596</f>
        <v>0</v>
      </c>
      <c r="AI592" s="460">
        <f>'BASE METAS)'!AI596</f>
        <v>0</v>
      </c>
      <c r="AJ592" s="545">
        <f>'BASE METAS)'!AJ596</f>
        <v>0</v>
      </c>
      <c r="AK592" s="947">
        <f>'BASE METAS)'!AK596</f>
        <v>1</v>
      </c>
      <c r="AL592" s="991">
        <f>'BASE METAS)'!AL596</f>
        <v>8</v>
      </c>
      <c r="AM592" s="959" t="str">
        <f>'BASE METAS)'!AM596</f>
        <v>CAMPAÑA ANUAL DE DENUNCIA ANONIMA, A TRAVÉS DE LOS NÚMEROS DE EMERGENCIA DEL MUNICIPIO.</v>
      </c>
      <c r="AN592" s="1018" t="str">
        <f>'BASE METAS)'!AN596</f>
        <v>MIDE LAS CAMPAÑAS DE DENUNCIA ANÓNIMA</v>
      </c>
      <c r="AO592" s="1344" t="str">
        <f>'BASE METAS)'!AU596</f>
        <v>GESTIÓN</v>
      </c>
      <c r="AP592" s="970" t="str">
        <f>'BASE METAS)'!AO596</f>
        <v>NO. DE CAMPAÑA DE DENUNCIA ANONIMA REALIZADAS.</v>
      </c>
      <c r="AQ592" s="970" t="str">
        <f>'BASE METAS)'!AP596</f>
        <v>NO. DE CAMPAÑA DE DENUNCIA ANONIMA PROGRAMADA.</v>
      </c>
      <c r="AR592" s="974">
        <f>'BASE METAS)'!AQ596</f>
        <v>100</v>
      </c>
      <c r="AS592" s="970" t="str">
        <f>'BASE METAS)'!AR596</f>
        <v>CAMPAÑA</v>
      </c>
      <c r="AT592" s="970" t="str">
        <f>'BASE METAS)'!AS596</f>
        <v>EFICIENCIA</v>
      </c>
      <c r="AU592" s="1483">
        <f>'BASE METAS)'!BO596</f>
        <v>0</v>
      </c>
      <c r="AV592" s="942">
        <f>'BASE METAS)'!BQ596</f>
        <v>1</v>
      </c>
      <c r="AW592" s="1352">
        <f>'BASE METAS)'!BR596</f>
        <v>0</v>
      </c>
      <c r="AX592" s="1352">
        <f>'BASE METAS)'!BS596</f>
        <v>1</v>
      </c>
      <c r="AY592" s="942">
        <f>'BASE METAS)'!BT596</f>
        <v>0</v>
      </c>
      <c r="AZ592" s="1352">
        <f>'BASE METAS)'!BU596</f>
        <v>1</v>
      </c>
      <c r="BA592" s="998">
        <f>'BASE METAS)'!BV596</f>
        <v>0</v>
      </c>
      <c r="BB592" s="998">
        <f>'BASE METAS)'!BW596</f>
        <v>0</v>
      </c>
      <c r="BC592" s="942">
        <f>'BASE METAS)'!BX596</f>
        <v>1</v>
      </c>
      <c r="BD592" s="987">
        <f>'BASE METAS)'!BY596</f>
        <v>0</v>
      </c>
      <c r="BE592" s="987">
        <f>'BASE METAS)'!CG596</f>
        <v>0</v>
      </c>
      <c r="BF592" s="1352">
        <f>'BASE METAS)'!CJ596</f>
        <v>0</v>
      </c>
      <c r="BG592" s="942">
        <f>'BASE METAS)'!CK596</f>
        <v>0</v>
      </c>
      <c r="BH592" s="1352">
        <f>'BASE METAS)'!CL596</f>
        <v>0</v>
      </c>
      <c r="BI592" s="1">
        <f>'BASE METAS)'!CM596</f>
        <v>0</v>
      </c>
      <c r="BJ592" s="1">
        <f>'BASE METAS)'!CN596</f>
        <v>0</v>
      </c>
      <c r="BK592" s="1">
        <f>'BASE METAS)'!CO596</f>
        <v>0</v>
      </c>
      <c r="BL592" s="1">
        <f>'BASE METAS)'!CP596</f>
        <v>0</v>
      </c>
      <c r="BM592" s="1">
        <f>'BASE METAS)'!CQ596</f>
        <v>0</v>
      </c>
      <c r="BN592" s="1">
        <f>'BASE METAS)'!CR596</f>
        <v>0</v>
      </c>
      <c r="BO592" s="1">
        <f>'BASE METAS)'!CS596</f>
        <v>0</v>
      </c>
      <c r="BP592" s="1">
        <f>'BASE METAS)'!CT596</f>
        <v>0</v>
      </c>
      <c r="BQ592" s="1">
        <f>'BASE METAS)'!CU596</f>
        <v>0</v>
      </c>
      <c r="BR592" s="1">
        <f>'BASE METAS)'!CV596</f>
        <v>0</v>
      </c>
      <c r="BS592" s="1">
        <f>'BASE METAS)'!CW596</f>
        <v>0</v>
      </c>
      <c r="BT592" s="1">
        <f>'BASE METAS)'!CX596</f>
        <v>0</v>
      </c>
      <c r="BU592" s="1">
        <f>'BASE METAS)'!FA596</f>
        <v>1</v>
      </c>
      <c r="BV592" s="1">
        <f>'BASE METAS)'!FB596</f>
        <v>0</v>
      </c>
      <c r="BW592" s="1">
        <f>'BASE METAS)'!FC596</f>
        <v>0</v>
      </c>
      <c r="BX592" s="1">
        <f>'BASE METAS)'!FD596</f>
        <v>0</v>
      </c>
      <c r="BY592" s="1">
        <f>'BASE METAS)'!FE596</f>
        <v>0</v>
      </c>
      <c r="BZ592" s="1">
        <f>'BASE METAS)'!FF596</f>
        <v>0</v>
      </c>
      <c r="CA592" s="1">
        <f>'BASE METAS)'!FG596</f>
        <v>0</v>
      </c>
      <c r="CB592" s="1">
        <f>'BASE METAS)'!FH596</f>
        <v>1</v>
      </c>
      <c r="CC592" s="1">
        <f>'BASE METAS)'!FI596</f>
        <v>0</v>
      </c>
      <c r="CD592" s="1">
        <f>'BASE METAS)'!FJ596</f>
        <v>1</v>
      </c>
      <c r="CE592" s="1">
        <f>'BASE METAS)'!FK596</f>
        <v>0</v>
      </c>
      <c r="CF592" s="1">
        <f>'BASE METAS)'!FL596</f>
        <v>0</v>
      </c>
      <c r="CG592" s="1">
        <f>'BASE METAS)'!FM596</f>
        <v>0</v>
      </c>
    </row>
    <row r="593" spans="1:85" ht="63.75" customHeight="1" x14ac:dyDescent="0.25">
      <c r="A593" s="1">
        <f>'BASE METAS)'!A597</f>
        <v>0</v>
      </c>
      <c r="B593" s="7099"/>
      <c r="C593" s="5685"/>
      <c r="D593" s="5685"/>
      <c r="E593" s="7145"/>
      <c r="F593" s="5707"/>
      <c r="G593" s="5707"/>
      <c r="H593" s="5707"/>
      <c r="I593" s="5707"/>
      <c r="J593" s="5707"/>
      <c r="K593" s="5707"/>
      <c r="L593" s="5707"/>
      <c r="M593" s="5707"/>
      <c r="N593" s="5698"/>
      <c r="O593" s="5707"/>
      <c r="P593" s="5698"/>
      <c r="Q593" s="5698"/>
      <c r="R593" s="5698"/>
      <c r="S593" s="5698"/>
      <c r="T593" s="5698"/>
      <c r="U593" s="7730"/>
      <c r="V593" s="5698"/>
      <c r="W593" s="5695"/>
      <c r="X593" s="7145"/>
      <c r="Y593" s="214">
        <f>'BASE METAS)'!Y597</f>
        <v>9</v>
      </c>
      <c r="Z593" s="219" t="str">
        <f>'BASE METAS)'!Z597</f>
        <v>INGRESAR A PLATAFORMA MÉXICO LOS INFORMES POLICIALES HOMOLOGADOS, REFERENTE A INFRACTORES POR DELITO.</v>
      </c>
      <c r="AA593" s="224" t="str">
        <f>'BASE METAS)'!AA597</f>
        <v>INFORME</v>
      </c>
      <c r="AB593" s="460">
        <f>'BASE METAS)'!AB597</f>
        <v>9600</v>
      </c>
      <c r="AC593" s="460">
        <f>'BASE METAS)'!AC597</f>
        <v>2400</v>
      </c>
      <c r="AD593" s="544">
        <f>'BASE METAS)'!AD597</f>
        <v>0.25</v>
      </c>
      <c r="AE593" s="460">
        <f>'BASE METAS)'!AE597</f>
        <v>2400</v>
      </c>
      <c r="AF593" s="544">
        <f>'BASE METAS)'!AF597</f>
        <v>0.25</v>
      </c>
      <c r="AG593" s="460">
        <f>'BASE METAS)'!AG597</f>
        <v>2400</v>
      </c>
      <c r="AH593" s="544">
        <f>'BASE METAS)'!AH597</f>
        <v>0.25</v>
      </c>
      <c r="AI593" s="460">
        <f>'BASE METAS)'!AI597</f>
        <v>2400</v>
      </c>
      <c r="AJ593" s="545">
        <f>'BASE METAS)'!AJ597</f>
        <v>0.25</v>
      </c>
      <c r="AK593" s="947">
        <f>'BASE METAS)'!AK597</f>
        <v>1</v>
      </c>
      <c r="AL593" s="991">
        <f>'BASE METAS)'!AL597</f>
        <v>9</v>
      </c>
      <c r="AM593" s="959" t="str">
        <f>'BASE METAS)'!AM597</f>
        <v>INGRESO  INFORMES POLICIALES HOMOLOGADOS, REFERENTE A INFRACTORES POR DELITO A PLATAFORMA MÉXICO.</v>
      </c>
      <c r="AN593" s="1018" t="str">
        <f>'BASE METAS)'!AN597</f>
        <v>MIDE EL NÚMERO DE INFORMES POLICIALES HOMOLOGADOS, REFERENTE A INFRACTORES POR DELITO A PLATAFORMA MÉXICO.</v>
      </c>
      <c r="AO593" s="1344" t="str">
        <f>'BASE METAS)'!AU597</f>
        <v>GESTIÓN</v>
      </c>
      <c r="AP593" s="970" t="str">
        <f>'BASE METAS)'!AO597</f>
        <v>NO. DE INFORMES POLICIALES HOMOLOGADOS INGRESADOS.</v>
      </c>
      <c r="AQ593" s="970" t="str">
        <f>'BASE METAS)'!AP597</f>
        <v>NO. DE INFORMES POLICIALES HOMOLOGADOS PROGRAMADOS.</v>
      </c>
      <c r="AR593" s="974">
        <f>'BASE METAS)'!AQ597</f>
        <v>100</v>
      </c>
      <c r="AS593" s="970" t="str">
        <f>'BASE METAS)'!AR597</f>
        <v>INFORME</v>
      </c>
      <c r="AT593" s="970" t="str">
        <f>'BASE METAS)'!AS597</f>
        <v>EFICIENCIA</v>
      </c>
      <c r="AU593" s="1483">
        <f>'BASE METAS)'!BO597</f>
        <v>0</v>
      </c>
      <c r="AV593" s="942">
        <f>'BASE METAS)'!BQ597</f>
        <v>9600</v>
      </c>
      <c r="AW593" s="996">
        <f>'BASE METAS)'!BR597</f>
        <v>0</v>
      </c>
      <c r="AX593" s="1352">
        <f>'BASE METAS)'!BS597</f>
        <v>2400</v>
      </c>
      <c r="AY593" s="942">
        <f>'BASE METAS)'!BT597</f>
        <v>5152</v>
      </c>
      <c r="AZ593" s="1352">
        <f>'BASE METAS)'!BU597</f>
        <v>-2752</v>
      </c>
      <c r="BA593" s="942">
        <f>'BASE METAS)'!BV597</f>
        <v>2.1466666666666665</v>
      </c>
      <c r="BB593" s="942">
        <f>'BASE METAS)'!BW597</f>
        <v>8857</v>
      </c>
      <c r="BC593" s="942">
        <f>'BASE METAS)'!BX597</f>
        <v>743</v>
      </c>
      <c r="BD593" s="987">
        <f>'BASE METAS)'!BY597</f>
        <v>0.92260416666666667</v>
      </c>
      <c r="BE593" s="987">
        <f>'BASE METAS)'!CG597</f>
        <v>3705</v>
      </c>
      <c r="BF593" s="1352">
        <f>'BASE METAS)'!CJ597</f>
        <v>0</v>
      </c>
      <c r="BG593" s="942">
        <f>'BASE METAS)'!CK597</f>
        <v>0</v>
      </c>
      <c r="BH593" s="1352">
        <f>'BASE METAS)'!CL597</f>
        <v>0</v>
      </c>
      <c r="BI593" s="1352">
        <f>'BASE METAS)'!CM597</f>
        <v>0</v>
      </c>
      <c r="BJ593" s="1352">
        <f>'BASE METAS)'!CN597</f>
        <v>0</v>
      </c>
      <c r="BK593" s="1">
        <f>'BASE METAS)'!CO597</f>
        <v>0</v>
      </c>
      <c r="BL593" s="1">
        <f>'BASE METAS)'!CP597</f>
        <v>0</v>
      </c>
      <c r="BM593" s="1">
        <f>'BASE METAS)'!CQ597</f>
        <v>0</v>
      </c>
      <c r="BN593" s="1">
        <f>'BASE METAS)'!CR597</f>
        <v>0</v>
      </c>
      <c r="BO593" s="1">
        <f>'BASE METAS)'!CS597</f>
        <v>0</v>
      </c>
      <c r="BP593" s="1">
        <f>'BASE METAS)'!CT597</f>
        <v>0</v>
      </c>
      <c r="BQ593" s="1">
        <f>'BASE METAS)'!CU597</f>
        <v>0</v>
      </c>
      <c r="BR593" s="1">
        <f>'BASE METAS)'!CV597</f>
        <v>0</v>
      </c>
      <c r="BS593" s="1">
        <f>'BASE METAS)'!CW597</f>
        <v>0</v>
      </c>
      <c r="BT593" s="1">
        <f>'BASE METAS)'!CX597</f>
        <v>0</v>
      </c>
      <c r="BU593" s="1">
        <f>'BASE METAS)'!FA597</f>
        <v>9600</v>
      </c>
      <c r="BV593" s="1">
        <f>'BASE METAS)'!FB597</f>
        <v>0</v>
      </c>
      <c r="BW593" s="1">
        <f>'BASE METAS)'!FC597</f>
        <v>800</v>
      </c>
      <c r="BX593" s="1">
        <f>'BASE METAS)'!FD597</f>
        <v>1278</v>
      </c>
      <c r="BY593" s="1">
        <f>'BASE METAS)'!FE597</f>
        <v>478</v>
      </c>
      <c r="BZ593" s="1">
        <f>'BASE METAS)'!FF597</f>
        <v>1.5974999999999999</v>
      </c>
      <c r="CA593" s="1">
        <f>'BASE METAS)'!FG597</f>
        <v>4983</v>
      </c>
      <c r="CB593" s="1">
        <f>'BASE METAS)'!FH597</f>
        <v>4617</v>
      </c>
      <c r="CC593" s="1">
        <f>'BASE METAS)'!FI597</f>
        <v>0.51906249999999998</v>
      </c>
      <c r="CD593" s="1">
        <f>'BASE METAS)'!FJ597</f>
        <v>9600</v>
      </c>
      <c r="CE593" s="1">
        <f>'BASE METAS)'!FK597</f>
        <v>0</v>
      </c>
      <c r="CF593" s="1">
        <f>'BASE METAS)'!FL597</f>
        <v>800</v>
      </c>
      <c r="CG593" s="1">
        <f>'BASE METAS)'!FM597</f>
        <v>1927</v>
      </c>
    </row>
    <row r="594" spans="1:85" ht="55.5" customHeight="1" x14ac:dyDescent="0.25">
      <c r="A594" s="1">
        <f>'BASE METAS)'!A598</f>
        <v>0</v>
      </c>
      <c r="B594" s="7099"/>
      <c r="C594" s="5685"/>
      <c r="D594" s="5685"/>
      <c r="E594" s="7145"/>
      <c r="F594" s="5707"/>
      <c r="G594" s="5707"/>
      <c r="H594" s="5707"/>
      <c r="I594" s="5707"/>
      <c r="J594" s="5707"/>
      <c r="K594" s="5707"/>
      <c r="L594" s="5707"/>
      <c r="M594" s="5707"/>
      <c r="N594" s="5698"/>
      <c r="O594" s="5707"/>
      <c r="P594" s="5698"/>
      <c r="Q594" s="5698"/>
      <c r="R594" s="5698"/>
      <c r="S594" s="5698"/>
      <c r="T594" s="5698"/>
      <c r="U594" s="7730"/>
      <c r="V594" s="5698"/>
      <c r="W594" s="5695"/>
      <c r="X594" s="7145"/>
      <c r="Y594" s="214">
        <f>'BASE METAS)'!Y598</f>
        <v>10</v>
      </c>
      <c r="Z594" s="219" t="str">
        <f>'BASE METAS)'!Z598</f>
        <v>INGRESAR Y ACTUALIZAR EL SISTEMA DE OPERACIÓN POLICIAL DEL MUNICIPIO.</v>
      </c>
      <c r="AA594" s="223" t="str">
        <f>'BASE METAS)'!AA598</f>
        <v>REPORTE</v>
      </c>
      <c r="AB594" s="460">
        <f>'BASE METAS)'!AB598</f>
        <v>1400</v>
      </c>
      <c r="AC594" s="460">
        <f>'BASE METAS)'!AC598</f>
        <v>350</v>
      </c>
      <c r="AD594" s="544">
        <f>'BASE METAS)'!AD598</f>
        <v>0.25</v>
      </c>
      <c r="AE594" s="460">
        <f>'BASE METAS)'!AE598</f>
        <v>350</v>
      </c>
      <c r="AF594" s="544">
        <f>'BASE METAS)'!AF598</f>
        <v>0.25</v>
      </c>
      <c r="AG594" s="460">
        <f>'BASE METAS)'!AG598</f>
        <v>350</v>
      </c>
      <c r="AH594" s="544">
        <f>'BASE METAS)'!AH598</f>
        <v>0.25</v>
      </c>
      <c r="AI594" s="460">
        <f>'BASE METAS)'!AI598</f>
        <v>350</v>
      </c>
      <c r="AJ594" s="545">
        <f>'BASE METAS)'!AJ598</f>
        <v>0.25</v>
      </c>
      <c r="AK594" s="947">
        <f>'BASE METAS)'!AK598</f>
        <v>1</v>
      </c>
      <c r="AL594" s="1000">
        <f>'BASE METAS)'!AL598</f>
        <v>10</v>
      </c>
      <c r="AM594" s="807" t="str">
        <f>'BASE METAS)'!AM598</f>
        <v>INGRESAR Y ACTUALIZAR EL SISTEMA DE OPERACIÓN POLICIAL DEL MUNICIPIO.</v>
      </c>
      <c r="AN594" s="807" t="str">
        <f>'BASE METAS)'!AN598</f>
        <v>MIDE EL INGRESO Y LA ACTUALIZACIÓN DEL SISTEMA DE OPERACIÓN.</v>
      </c>
      <c r="AO594" s="90" t="str">
        <f>'BASE METAS)'!AU598</f>
        <v>GESTIÓN</v>
      </c>
      <c r="AP594" s="807" t="str">
        <f>'BASE METAS)'!AO598</f>
        <v>NO. DE INGRESOS NUEVOS AL SISTEMA REALIZADOS.</v>
      </c>
      <c r="AQ594" s="807" t="str">
        <f>'BASE METAS)'!AP598</f>
        <v>NO. DE INGRESOS NUEVOS AL SISTEMA PROGRAMADOS.</v>
      </c>
      <c r="AR594" s="974">
        <f>'BASE METAS)'!AQ598</f>
        <v>100</v>
      </c>
      <c r="AS594" s="807" t="str">
        <f>'BASE METAS)'!AR598</f>
        <v>REPORTE</v>
      </c>
      <c r="AT594" s="807" t="str">
        <f>'BASE METAS)'!AS598</f>
        <v>EFICIENCIA</v>
      </c>
      <c r="AU594" s="1483">
        <f>'BASE METAS)'!BO598</f>
        <v>0</v>
      </c>
      <c r="AV594" s="942">
        <f>'BASE METAS)'!BQ598</f>
        <v>1400</v>
      </c>
      <c r="AW594" s="1352">
        <f>'BASE METAS)'!BR598</f>
        <v>0</v>
      </c>
      <c r="AX594" s="1352">
        <f>'BASE METAS)'!BS598</f>
        <v>350</v>
      </c>
      <c r="AY594" s="1017">
        <f>'BASE METAS)'!BT598</f>
        <v>471</v>
      </c>
      <c r="AZ594" s="1352">
        <f>'BASE METAS)'!BU598</f>
        <v>-121</v>
      </c>
      <c r="BA594" s="942">
        <f>'BASE METAS)'!BV598</f>
        <v>1.3457142857142856</v>
      </c>
      <c r="BB594" s="942">
        <f>'BASE METAS)'!BW598</f>
        <v>744</v>
      </c>
      <c r="BC594" s="1014">
        <f>'BASE METAS)'!BX598</f>
        <v>656</v>
      </c>
      <c r="BD594" s="988">
        <f>'BASE METAS)'!BY598</f>
        <v>0.53142857142857147</v>
      </c>
      <c r="BE594" s="988">
        <f>'BASE METAS)'!CG598</f>
        <v>273</v>
      </c>
      <c r="BF594" s="1352">
        <f>'BASE METAS)'!CJ598</f>
        <v>0</v>
      </c>
      <c r="BG594" s="942">
        <f>'BASE METAS)'!CK598</f>
        <v>0</v>
      </c>
      <c r="BH594" s="1352">
        <f>'BASE METAS)'!CL598</f>
        <v>0</v>
      </c>
      <c r="BI594" s="1352">
        <f>'BASE METAS)'!CM598</f>
        <v>0</v>
      </c>
      <c r="BJ594" s="1352">
        <f>'BASE METAS)'!CN598</f>
        <v>0</v>
      </c>
      <c r="BK594" s="1">
        <f>'BASE METAS)'!CO598</f>
        <v>0</v>
      </c>
      <c r="BL594" s="1">
        <f>'BASE METAS)'!CP598</f>
        <v>0</v>
      </c>
      <c r="BM594" s="1">
        <f>'BASE METAS)'!CQ598</f>
        <v>0</v>
      </c>
      <c r="BN594" s="1">
        <f>'BASE METAS)'!CR598</f>
        <v>0</v>
      </c>
      <c r="BO594" s="1">
        <f>'BASE METAS)'!CS598</f>
        <v>0</v>
      </c>
      <c r="BP594" s="1">
        <f>'BASE METAS)'!CT598</f>
        <v>0</v>
      </c>
      <c r="BQ594" s="1">
        <f>'BASE METAS)'!CU598</f>
        <v>0</v>
      </c>
      <c r="BR594" s="1">
        <f>'BASE METAS)'!CV598</f>
        <v>0</v>
      </c>
      <c r="BS594" s="1">
        <f>'BASE METAS)'!CW598</f>
        <v>0</v>
      </c>
      <c r="BT594" s="1">
        <f>'BASE METAS)'!CX598</f>
        <v>0</v>
      </c>
      <c r="BU594" s="1">
        <f>'BASE METAS)'!FA598</f>
        <v>1400</v>
      </c>
      <c r="BV594" s="1">
        <f>'BASE METAS)'!FB598</f>
        <v>0</v>
      </c>
      <c r="BW594" s="1">
        <f>'BASE METAS)'!FC598</f>
        <v>117</v>
      </c>
      <c r="BX594" s="1">
        <f>'BASE METAS)'!FD598</f>
        <v>218</v>
      </c>
      <c r="BY594" s="1">
        <f>'BASE METAS)'!FE598</f>
        <v>101</v>
      </c>
      <c r="BZ594" s="1">
        <f>'BASE METAS)'!FF598</f>
        <v>1.8632478632478633</v>
      </c>
      <c r="CA594" s="1">
        <f>'BASE METAS)'!FG598</f>
        <v>491</v>
      </c>
      <c r="CB594" s="1">
        <f>'BASE METAS)'!FH598</f>
        <v>909</v>
      </c>
      <c r="CC594" s="1">
        <f>'BASE METAS)'!FI598</f>
        <v>0.3507142857142857</v>
      </c>
      <c r="CD594" s="1">
        <f>'BASE METAS)'!FJ598</f>
        <v>1400</v>
      </c>
      <c r="CE594" s="1">
        <f>'BASE METAS)'!FK598</f>
        <v>0</v>
      </c>
      <c r="CF594" s="1">
        <f>'BASE METAS)'!FL598</f>
        <v>117</v>
      </c>
      <c r="CG594" s="1">
        <f>'BASE METAS)'!FM598</f>
        <v>149</v>
      </c>
    </row>
    <row r="595" spans="1:85" ht="51" x14ac:dyDescent="0.25">
      <c r="A595" s="1">
        <f>'BASE METAS)'!A599</f>
        <v>0</v>
      </c>
      <c r="B595" s="7099"/>
      <c r="C595" s="5685"/>
      <c r="D595" s="5685"/>
      <c r="E595" s="7145"/>
      <c r="F595" s="5707"/>
      <c r="G595" s="5707"/>
      <c r="H595" s="5707"/>
      <c r="I595" s="5707"/>
      <c r="J595" s="5707"/>
      <c r="K595" s="5707"/>
      <c r="L595" s="5707"/>
      <c r="M595" s="5707"/>
      <c r="N595" s="5698"/>
      <c r="O595" s="5707"/>
      <c r="P595" s="5698"/>
      <c r="Q595" s="5698"/>
      <c r="R595" s="5698"/>
      <c r="S595" s="5698"/>
      <c r="T595" s="5698"/>
      <c r="U595" s="7730"/>
      <c r="V595" s="5698"/>
      <c r="W595" s="5695"/>
      <c r="X595" s="7145"/>
      <c r="Y595" s="214">
        <f>'BASE METAS)'!Y599</f>
        <v>11</v>
      </c>
      <c r="Z595" s="219" t="str">
        <f>'BASE METAS)'!Z599</f>
        <v>DETECTAR E INFORMAR ANOMALIAS DEL PERSONAL OPERATIVO.</v>
      </c>
      <c r="AA595" s="223" t="str">
        <f>'BASE METAS)'!AA599</f>
        <v>INFORME</v>
      </c>
      <c r="AB595" s="460">
        <f>'BASE METAS)'!AB599</f>
        <v>365</v>
      </c>
      <c r="AC595" s="460">
        <f>'BASE METAS)'!AC599</f>
        <v>92</v>
      </c>
      <c r="AD595" s="544">
        <f>'BASE METAS)'!AD599</f>
        <v>0.25205479452054796</v>
      </c>
      <c r="AE595" s="460">
        <f>'BASE METAS)'!AE599</f>
        <v>91</v>
      </c>
      <c r="AF595" s="544">
        <f>'BASE METAS)'!AF599</f>
        <v>0.24931506849315069</v>
      </c>
      <c r="AG595" s="460">
        <f>'BASE METAS)'!AG599</f>
        <v>91</v>
      </c>
      <c r="AH595" s="544">
        <f>'BASE METAS)'!AH599</f>
        <v>0.24931506849315069</v>
      </c>
      <c r="AI595" s="460">
        <f>'BASE METAS)'!AI599</f>
        <v>91</v>
      </c>
      <c r="AJ595" s="545">
        <f>'BASE METAS)'!AJ599</f>
        <v>0.24931506849315069</v>
      </c>
      <c r="AK595" s="947">
        <f>'BASE METAS)'!AK599</f>
        <v>1</v>
      </c>
      <c r="AL595" s="1000">
        <f>'BASE METAS)'!AL599</f>
        <v>11</v>
      </c>
      <c r="AM595" s="863" t="str">
        <f>'BASE METAS)'!AM599</f>
        <v>DETECTAR E INFORMAR ANOMALIAS DEL PERSONAL OPERATIVO.</v>
      </c>
      <c r="AN595" s="863" t="str">
        <f>'BASE METAS)'!AN599</f>
        <v>MIDE INFORMAR LA DETECCIÓN DE ANOMALÍAS DEL PERSONAL OPERATIVO.</v>
      </c>
      <c r="AO595" s="90" t="str">
        <f>'BASE METAS)'!AU599</f>
        <v>GESTIÓN</v>
      </c>
      <c r="AP595" s="807" t="str">
        <f>'BASE METAS)'!AO599</f>
        <v>NO. DE INFORMES DE ANOMALÍAS EN EL PERSONAL REALIZADOS.</v>
      </c>
      <c r="AQ595" s="807" t="str">
        <f>'BASE METAS)'!AP599</f>
        <v>NO. DE INFORMES DE ANOMALÍAS EN EL PERSONAL PROGRAMADOS.</v>
      </c>
      <c r="AR595" s="974">
        <f>'BASE METAS)'!AQ599</f>
        <v>100</v>
      </c>
      <c r="AS595" s="807" t="str">
        <f>'BASE METAS)'!AR599</f>
        <v>INFORME</v>
      </c>
      <c r="AT595" s="807" t="str">
        <f>'BASE METAS)'!AS599</f>
        <v>EFICIENCIA</v>
      </c>
      <c r="AU595" s="1483">
        <f>'BASE METAS)'!BO599</f>
        <v>0</v>
      </c>
      <c r="AV595" s="1352">
        <f>'BASE METAS)'!BQ599</f>
        <v>365</v>
      </c>
      <c r="AW595" s="1016">
        <f>'BASE METAS)'!BR599</f>
        <v>0</v>
      </c>
      <c r="AX595" s="1352">
        <f>'BASE METAS)'!BS599</f>
        <v>91</v>
      </c>
      <c r="AY595" s="1017">
        <f>'BASE METAS)'!BT599</f>
        <v>91</v>
      </c>
      <c r="AZ595" s="1352">
        <f>'BASE METAS)'!BU599</f>
        <v>0</v>
      </c>
      <c r="BA595" s="942">
        <f>'BASE METAS)'!BV599</f>
        <v>1</v>
      </c>
      <c r="BB595" s="942">
        <f>'BASE METAS)'!BW599</f>
        <v>183</v>
      </c>
      <c r="BC595" s="942">
        <f>'BASE METAS)'!BX599</f>
        <v>182</v>
      </c>
      <c r="BD595" s="942">
        <f>'BASE METAS)'!BY599</f>
        <v>0.50136986301369868</v>
      </c>
      <c r="BE595" s="942">
        <f>'BASE METAS)'!CG599</f>
        <v>92</v>
      </c>
      <c r="BF595" s="1352">
        <f>'BASE METAS)'!CJ599</f>
        <v>0</v>
      </c>
      <c r="BG595" s="942">
        <f>'BASE METAS)'!CK599</f>
        <v>0</v>
      </c>
      <c r="BH595" s="1352">
        <f>'BASE METAS)'!CL599</f>
        <v>0</v>
      </c>
      <c r="BI595" s="1352">
        <f>'BASE METAS)'!CM599</f>
        <v>0</v>
      </c>
      <c r="BJ595" s="1352">
        <f>'BASE METAS)'!CN599</f>
        <v>0</v>
      </c>
      <c r="BK595" s="1">
        <f>'BASE METAS)'!CO599</f>
        <v>0</v>
      </c>
      <c r="BL595" s="1">
        <f>'BASE METAS)'!CP599</f>
        <v>0</v>
      </c>
      <c r="BM595" s="1">
        <f>'BASE METAS)'!CQ599</f>
        <v>0</v>
      </c>
      <c r="BN595" s="1">
        <f>'BASE METAS)'!CR599</f>
        <v>0</v>
      </c>
      <c r="BO595" s="1">
        <f>'BASE METAS)'!CS599</f>
        <v>0</v>
      </c>
      <c r="BP595" s="1">
        <f>'BASE METAS)'!CT599</f>
        <v>0</v>
      </c>
      <c r="BQ595" s="1">
        <f>'BASE METAS)'!CU599</f>
        <v>0</v>
      </c>
      <c r="BR595" s="1">
        <f>'BASE METAS)'!CV599</f>
        <v>0</v>
      </c>
      <c r="BS595" s="1">
        <f>'BASE METAS)'!CW599</f>
        <v>0</v>
      </c>
      <c r="BT595" s="1">
        <f>'BASE METAS)'!CX599</f>
        <v>0</v>
      </c>
      <c r="BU595" s="1">
        <f>'BASE METAS)'!FA599</f>
        <v>365</v>
      </c>
      <c r="BV595" s="1">
        <f>'BASE METAS)'!FB599</f>
        <v>0</v>
      </c>
      <c r="BW595" s="1">
        <f>'BASE METAS)'!FC599</f>
        <v>30</v>
      </c>
      <c r="BX595" s="1">
        <f>'BASE METAS)'!FD599</f>
        <v>30</v>
      </c>
      <c r="BY595" s="1">
        <f>'BASE METAS)'!FE599</f>
        <v>0</v>
      </c>
      <c r="BZ595" s="1">
        <f>'BASE METAS)'!FF599</f>
        <v>1</v>
      </c>
      <c r="CA595" s="1">
        <f>'BASE METAS)'!FG599</f>
        <v>122</v>
      </c>
      <c r="CB595" s="1">
        <f>'BASE METAS)'!FH599</f>
        <v>243</v>
      </c>
      <c r="CC595" s="1">
        <f>'BASE METAS)'!FI599</f>
        <v>0.33424657534246577</v>
      </c>
      <c r="CD595" s="1">
        <f>'BASE METAS)'!FJ599</f>
        <v>365</v>
      </c>
      <c r="CE595" s="1">
        <f>'BASE METAS)'!FK599</f>
        <v>0</v>
      </c>
      <c r="CF595" s="1">
        <f>'BASE METAS)'!FL599</f>
        <v>31</v>
      </c>
      <c r="CG595" s="1">
        <f>'BASE METAS)'!FM599</f>
        <v>31</v>
      </c>
    </row>
    <row r="596" spans="1:85" ht="38.25" x14ac:dyDescent="0.25">
      <c r="A596" s="1">
        <f>'BASE METAS)'!A600</f>
        <v>0</v>
      </c>
      <c r="B596" s="7099"/>
      <c r="C596" s="5686"/>
      <c r="D596" s="5686"/>
      <c r="E596" s="7103"/>
      <c r="F596" s="5708"/>
      <c r="G596" s="5708"/>
      <c r="H596" s="5708"/>
      <c r="I596" s="5708"/>
      <c r="J596" s="5708"/>
      <c r="K596" s="5708"/>
      <c r="L596" s="5708"/>
      <c r="M596" s="5708"/>
      <c r="N596" s="5699"/>
      <c r="O596" s="5708"/>
      <c r="P596" s="5699"/>
      <c r="Q596" s="5699"/>
      <c r="R596" s="5699"/>
      <c r="S596" s="5699"/>
      <c r="T596" s="5699"/>
      <c r="U596" s="7731"/>
      <c r="V596" s="5699"/>
      <c r="W596" s="5696"/>
      <c r="X596" s="7103"/>
      <c r="Y596" s="214">
        <f>'BASE METAS)'!Y600</f>
        <v>12</v>
      </c>
      <c r="Z596" s="226" t="str">
        <f>'BASE METAS)'!Z600</f>
        <v>REALIZAR EL EQUIPAMIENTO VEHICULAR DE LA UNIDAD DE SUPERVISIÓN.</v>
      </c>
      <c r="AA596" s="223" t="str">
        <f>'BASE METAS)'!AA600</f>
        <v>VEHÍCULO</v>
      </c>
      <c r="AB596" s="460">
        <f>'BASE METAS)'!AB600</f>
        <v>2</v>
      </c>
      <c r="AC596" s="460">
        <f>'BASE METAS)'!AC600</f>
        <v>0</v>
      </c>
      <c r="AD596" s="544">
        <f>'BASE METAS)'!AD600</f>
        <v>0</v>
      </c>
      <c r="AE596" s="460">
        <f>'BASE METAS)'!AE600</f>
        <v>2</v>
      </c>
      <c r="AF596" s="544">
        <f>'BASE METAS)'!AF600</f>
        <v>1</v>
      </c>
      <c r="AG596" s="460">
        <f>'BASE METAS)'!AG600</f>
        <v>0</v>
      </c>
      <c r="AH596" s="544">
        <f>'BASE METAS)'!AH600</f>
        <v>0</v>
      </c>
      <c r="AI596" s="460">
        <f>'BASE METAS)'!AI600</f>
        <v>0</v>
      </c>
      <c r="AJ596" s="545">
        <f>'BASE METAS)'!AJ600</f>
        <v>0</v>
      </c>
      <c r="AK596" s="211">
        <f>'BASE METAS)'!AK600</f>
        <v>1</v>
      </c>
      <c r="AL596" s="1000">
        <f>'BASE METAS)'!AL600</f>
        <v>12</v>
      </c>
      <c r="AM596" s="807" t="str">
        <f>'BASE METAS)'!AM600</f>
        <v>REALIZAR EL EQUIPAMIENTO VEHICULAR DE LA UNIDAD DE SUPERVISIÓN</v>
      </c>
      <c r="AN596" s="807" t="str">
        <f>'BASE METAS)'!AN600</f>
        <v>MIDE EL EQUIPAMIENTO VEHICULAR.</v>
      </c>
      <c r="AO596" s="90" t="str">
        <f>'BASE METAS)'!AU600</f>
        <v>GESTIÓN</v>
      </c>
      <c r="AP596" s="807" t="str">
        <f>'BASE METAS)'!AO600</f>
        <v>NO. DE VEHÍCULOS DOTADOS.</v>
      </c>
      <c r="AQ596" s="807" t="str">
        <f>'BASE METAS)'!AP600</f>
        <v>NO. DE VEHÍCULOS PROGRAMADOS.</v>
      </c>
      <c r="AR596" s="974">
        <f>'BASE METAS)'!AQ600</f>
        <v>100</v>
      </c>
      <c r="AS596" s="807" t="str">
        <f>'BASE METAS)'!AR600</f>
        <v>VEHÍCULO</v>
      </c>
      <c r="AT596" s="807" t="str">
        <f>'BASE METAS)'!AS600</f>
        <v>EFICIENCIA</v>
      </c>
      <c r="AU596" s="1483">
        <f>'BASE METAS)'!BO600</f>
        <v>0</v>
      </c>
      <c r="AV596" s="1">
        <f>'BASE METAS)'!BQ600</f>
        <v>2</v>
      </c>
      <c r="AW596" s="1352">
        <f>'BASE METAS)'!BR600</f>
        <v>0</v>
      </c>
      <c r="AX596" s="1352">
        <f>'BASE METAS)'!BS600</f>
        <v>2</v>
      </c>
      <c r="AY596" s="942">
        <f>'BASE METAS)'!BT600</f>
        <v>0</v>
      </c>
      <c r="AZ596" s="1352">
        <f>'BASE METAS)'!BU600</f>
        <v>2</v>
      </c>
      <c r="BA596" s="942">
        <f>'BASE METAS)'!BV600</f>
        <v>0</v>
      </c>
      <c r="BB596" s="942">
        <f>'BASE METAS)'!BW600</f>
        <v>0</v>
      </c>
      <c r="BC596" s="1014">
        <f>'BASE METAS)'!BX600</f>
        <v>2</v>
      </c>
      <c r="BD596" s="988">
        <f>'BASE METAS)'!BY600</f>
        <v>0</v>
      </c>
      <c r="BE596" s="988">
        <f>'BASE METAS)'!CG600</f>
        <v>0</v>
      </c>
      <c r="BF596" s="1352">
        <f>'BASE METAS)'!CJ600</f>
        <v>0</v>
      </c>
      <c r="BG596" s="942">
        <f>'BASE METAS)'!CK600</f>
        <v>0</v>
      </c>
      <c r="BH596" s="1352">
        <f>'BASE METAS)'!CL600</f>
        <v>0</v>
      </c>
      <c r="BI596" s="1352">
        <f>'BASE METAS)'!CM600</f>
        <v>0</v>
      </c>
      <c r="BJ596" s="1352">
        <f>'BASE METAS)'!CN600</f>
        <v>0</v>
      </c>
      <c r="BK596" s="1">
        <f>'BASE METAS)'!CO600</f>
        <v>0</v>
      </c>
      <c r="BL596" s="1">
        <f>'BASE METAS)'!CP600</f>
        <v>0</v>
      </c>
      <c r="BM596" s="1">
        <f>'BASE METAS)'!CQ600</f>
        <v>0</v>
      </c>
      <c r="BN596" s="1">
        <f>'BASE METAS)'!CR600</f>
        <v>0</v>
      </c>
      <c r="BO596" s="1">
        <f>'BASE METAS)'!CS600</f>
        <v>0</v>
      </c>
      <c r="BP596" s="1">
        <f>'BASE METAS)'!CT600</f>
        <v>0</v>
      </c>
      <c r="BQ596" s="1">
        <f>'BASE METAS)'!CU600</f>
        <v>0</v>
      </c>
      <c r="BR596" s="1">
        <f>'BASE METAS)'!CV600</f>
        <v>0</v>
      </c>
      <c r="BS596" s="1">
        <f>'BASE METAS)'!CW600</f>
        <v>0</v>
      </c>
      <c r="BT596" s="1">
        <f>'BASE METAS)'!CX600</f>
        <v>0</v>
      </c>
      <c r="BU596" s="1">
        <f>'BASE METAS)'!FA600</f>
        <v>2</v>
      </c>
      <c r="BV596" s="1">
        <f>'BASE METAS)'!FB600</f>
        <v>0</v>
      </c>
      <c r="BW596" s="1">
        <f>'BASE METAS)'!FC600</f>
        <v>0</v>
      </c>
      <c r="BX596" s="1">
        <f>'BASE METAS)'!FD600</f>
        <v>0</v>
      </c>
      <c r="BY596" s="1">
        <f>'BASE METAS)'!FE600</f>
        <v>0</v>
      </c>
      <c r="BZ596" s="1">
        <f>'BASE METAS)'!FF600</f>
        <v>0</v>
      </c>
      <c r="CA596" s="1">
        <f>'BASE METAS)'!FG600</f>
        <v>0</v>
      </c>
      <c r="CB596" s="1">
        <f>'BASE METAS)'!FH600</f>
        <v>2</v>
      </c>
      <c r="CC596" s="1">
        <f>'BASE METAS)'!FI600</f>
        <v>0</v>
      </c>
      <c r="CD596" s="1">
        <f>'BASE METAS)'!FJ600</f>
        <v>2</v>
      </c>
      <c r="CE596" s="1">
        <f>'BASE METAS)'!FK600</f>
        <v>0</v>
      </c>
      <c r="CF596" s="1">
        <f>'BASE METAS)'!FL600</f>
        <v>0</v>
      </c>
      <c r="CG596" s="1">
        <f>'BASE METAS)'!FM600</f>
        <v>0</v>
      </c>
    </row>
    <row r="597" spans="1:85" ht="76.5" x14ac:dyDescent="0.25">
      <c r="A597" s="1">
        <f>'BASE METAS)'!A601</f>
        <v>89</v>
      </c>
      <c r="B597" s="7099"/>
      <c r="C597" s="5684">
        <f>'BASE METAS)'!C601</f>
        <v>2007</v>
      </c>
      <c r="D597" s="5684">
        <f>'BASE METAS)'!D601</f>
        <v>8</v>
      </c>
      <c r="E597" s="7102" t="str">
        <f>'BASE METAS)'!E601</f>
        <v>VIGILANCIA PARA LA SEGURIDAD Y PREVENCIÓN DEL DELITO</v>
      </c>
      <c r="F597" s="5706" t="str">
        <f>'BASE METAS)'!F601</f>
        <v>Q00</v>
      </c>
      <c r="G597" s="5706" t="str">
        <f>'BASE METAS)'!G601</f>
        <v>104</v>
      </c>
      <c r="H597" s="5706" t="str">
        <f>'BASE METAS)'!H601</f>
        <v>04</v>
      </c>
      <c r="I597" s="5706" t="str">
        <f>'BASE METAS)'!I601</f>
        <v>01</v>
      </c>
      <c r="J597" s="5706" t="str">
        <f>'BASE METAS)'!J601</f>
        <v>01</v>
      </c>
      <c r="K597" s="5706" t="str">
        <f>'BASE METAS)'!K601</f>
        <v>01</v>
      </c>
      <c r="L597" s="5706" t="str">
        <f>'BASE METAS)'!L601</f>
        <v>01</v>
      </c>
      <c r="M597" s="5706" t="str">
        <f>'BASE METAS)'!M601</f>
        <v>101</v>
      </c>
      <c r="N597" s="5697" t="str">
        <f>'BASE METAS)'!N601</f>
        <v>Seguridad Pública y Tránsito</v>
      </c>
      <c r="O597" s="5706" t="str">
        <f>'BASE METAS)'!O601</f>
        <v>Seguridad Pública</v>
      </c>
      <c r="P597" s="5697" t="str">
        <f>'BASE METAS)'!P601</f>
        <v>Seguridad pública y protección civil</v>
      </c>
      <c r="Q597" s="5697" t="str">
        <f>'BASE METAS)'!Q601</f>
        <v>Preservación del orden público y protección ciudadana</v>
      </c>
      <c r="R597" s="5697" t="str">
        <f>'BASE METAS)'!R601</f>
        <v>Seguridad pública</v>
      </c>
      <c r="S597" s="5697" t="str">
        <f>'BASE METAS)'!S601</f>
        <v>Prevención de la delincuencia y mantenimiento del orden público</v>
      </c>
      <c r="T597" s="5697" t="str">
        <f>'BASE METAS)'!T601</f>
        <v>Vigilancia para la seguridad y prevención del delito</v>
      </c>
      <c r="U597" s="7729" t="str">
        <f>'BASE METAS)'!U601</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597" s="5697" t="str">
        <f>'BASE METAS)'!V601</f>
        <v xml:space="preserve">Tlalnepantla Protegida </v>
      </c>
      <c r="W597" s="5694">
        <f>'BASE METAS)'!W601</f>
        <v>8854778</v>
      </c>
      <c r="X597" s="7102" t="str">
        <f>'BASE METAS)'!X601</f>
        <v>SUBDIRECCIÓN DE SERVICIOS FACULTATIVOS</v>
      </c>
      <c r="Y597" s="213">
        <f>'BASE METAS)'!Y601</f>
        <v>24</v>
      </c>
      <c r="Z597" s="218" t="str">
        <f>'BASE METAS)'!Z601</f>
        <v>REALIZAR CONVOCATORIA DE INGRESO A NUEVOS ELEMENTOS OPERATIVOS.</v>
      </c>
      <c r="AA597" s="222" t="str">
        <f>'BASE METAS)'!AA601</f>
        <v>CONVOCATORIA</v>
      </c>
      <c r="AB597" s="459">
        <f>'BASE METAS)'!AB601</f>
        <v>1</v>
      </c>
      <c r="AC597" s="459">
        <f>'BASE METAS)'!AC601</f>
        <v>1</v>
      </c>
      <c r="AD597" s="631">
        <f>'BASE METAS)'!AD601</f>
        <v>1</v>
      </c>
      <c r="AE597" s="459">
        <f>'BASE METAS)'!AE601</f>
        <v>0</v>
      </c>
      <c r="AF597" s="631">
        <f>'BASE METAS)'!AF601</f>
        <v>0</v>
      </c>
      <c r="AG597" s="459">
        <f>'BASE METAS)'!AG601</f>
        <v>0</v>
      </c>
      <c r="AH597" s="631">
        <f>'BASE METAS)'!AH601</f>
        <v>0</v>
      </c>
      <c r="AI597" s="459">
        <f>'BASE METAS)'!AI601</f>
        <v>0</v>
      </c>
      <c r="AJ597" s="556">
        <f>'BASE METAS)'!AJ601</f>
        <v>0</v>
      </c>
      <c r="AK597" s="211">
        <f>'BASE METAS)'!AK601</f>
        <v>1</v>
      </c>
      <c r="AL597" s="990">
        <f>'BASE METAS)'!AL601</f>
        <v>24</v>
      </c>
      <c r="AM597" s="959" t="str">
        <f>'BASE METAS)'!AM601</f>
        <v>CONVOCATORIA DE INGRESO A NUEVOS ELEMENTOS OPERATIVOS.</v>
      </c>
      <c r="AN597" s="959" t="str">
        <f>'BASE METAS)'!AN601</f>
        <v>MIDE REALIZAR LA CONVOCATORIA.</v>
      </c>
      <c r="AO597" s="1344" t="str">
        <f>'BASE METAS)'!AU601</f>
        <v>DESEMPEÑO</v>
      </c>
      <c r="AP597" s="959" t="str">
        <f>'BASE METAS)'!AO601</f>
        <v>NO. DE CONVOCATORIAS DE INGRESO A NUEVOS ELEMENTOS OPERATIVOS REALIZADAS.</v>
      </c>
      <c r="AQ597" s="959" t="str">
        <f>'BASE METAS)'!AP601</f>
        <v>NO. DE CONVOCATORIAS DE INGRESO A NUEVOS ELEMENTOS OPERATIVOS PROGRAMADAS.</v>
      </c>
      <c r="AR597" s="1344">
        <f>'BASE METAS)'!AQ601</f>
        <v>100</v>
      </c>
      <c r="AS597" s="959" t="str">
        <f>'BASE METAS)'!AR601</f>
        <v>CONVOCATORIA</v>
      </c>
      <c r="AT597" s="959" t="str">
        <f>'BASE METAS)'!AS601</f>
        <v>EFICIENCIA</v>
      </c>
      <c r="AU597" s="1483">
        <f>'BASE METAS)'!BO601</f>
        <v>0</v>
      </c>
      <c r="AV597" s="1">
        <f>'BASE METAS)'!BQ601</f>
        <v>1</v>
      </c>
      <c r="AW597" s="1016">
        <f>'BASE METAS)'!BR601</f>
        <v>0</v>
      </c>
      <c r="AX597" s="1352">
        <f>'BASE METAS)'!BS601</f>
        <v>0</v>
      </c>
      <c r="AY597" s="987">
        <f>'BASE METAS)'!BT601</f>
        <v>0</v>
      </c>
      <c r="AZ597" s="1352">
        <f>'BASE METAS)'!BU601</f>
        <v>0</v>
      </c>
      <c r="BA597" s="942" t="e">
        <f>'BASE METAS)'!BV601</f>
        <v>#DIV/0!</v>
      </c>
      <c r="BB597" s="942">
        <f>'BASE METAS)'!BW601</f>
        <v>1</v>
      </c>
      <c r="BC597" s="988">
        <f>'BASE METAS)'!BX601</f>
        <v>0</v>
      </c>
      <c r="BD597" s="988">
        <f>'BASE METAS)'!BY601</f>
        <v>1</v>
      </c>
      <c r="BE597" s="988">
        <f>'BASE METAS)'!CG601</f>
        <v>1</v>
      </c>
      <c r="BF597" s="942">
        <f>'BASE METAS)'!CJ601</f>
        <v>0</v>
      </c>
      <c r="BG597" s="942">
        <f>'BASE METAS)'!CK601</f>
        <v>0</v>
      </c>
      <c r="BH597" s="987">
        <f>'BASE METAS)'!CL601</f>
        <v>0</v>
      </c>
      <c r="BI597" s="1352">
        <f>'BASE METAS)'!CM601</f>
        <v>0</v>
      </c>
      <c r="BJ597" s="1352">
        <f>'BASE METAS)'!CN601</f>
        <v>0</v>
      </c>
      <c r="BK597" s="1">
        <f>'BASE METAS)'!CO601</f>
        <v>0</v>
      </c>
      <c r="BL597" s="1">
        <f>'BASE METAS)'!CP601</f>
        <v>0</v>
      </c>
      <c r="BM597" s="1">
        <f>'BASE METAS)'!CQ601</f>
        <v>0</v>
      </c>
      <c r="BN597" s="1">
        <f>'BASE METAS)'!CR601</f>
        <v>0</v>
      </c>
      <c r="BO597" s="1">
        <f>'BASE METAS)'!CS601</f>
        <v>0</v>
      </c>
      <c r="BP597" s="1">
        <f>'BASE METAS)'!CT601</f>
        <v>0</v>
      </c>
      <c r="BQ597" s="1">
        <f>'BASE METAS)'!CU601</f>
        <v>0</v>
      </c>
      <c r="BR597" s="1">
        <f>'BASE METAS)'!CV601</f>
        <v>0</v>
      </c>
      <c r="BS597" s="1">
        <f>'BASE METAS)'!CW601</f>
        <v>0</v>
      </c>
      <c r="BT597" s="1">
        <f>'BASE METAS)'!CX601</f>
        <v>0</v>
      </c>
      <c r="BU597" s="1">
        <f>'BASE METAS)'!FA601</f>
        <v>1</v>
      </c>
      <c r="BV597" s="1">
        <f>'BASE METAS)'!FB601</f>
        <v>0</v>
      </c>
      <c r="BW597" s="1">
        <f>'BASE METAS)'!FC601</f>
        <v>0</v>
      </c>
      <c r="BX597" s="1">
        <f>'BASE METAS)'!FD601</f>
        <v>0</v>
      </c>
      <c r="BY597" s="1">
        <f>'BASE METAS)'!FE601</f>
        <v>0</v>
      </c>
      <c r="BZ597" s="1">
        <f>'BASE METAS)'!FF601</f>
        <v>0</v>
      </c>
      <c r="CA597" s="1">
        <f>'BASE METAS)'!FG601</f>
        <v>1</v>
      </c>
      <c r="CB597" s="1">
        <f>'BASE METAS)'!FH601</f>
        <v>0</v>
      </c>
      <c r="CC597" s="1">
        <f>'BASE METAS)'!FI601</f>
        <v>1</v>
      </c>
      <c r="CD597" s="1">
        <f>'BASE METAS)'!FJ601</f>
        <v>1</v>
      </c>
      <c r="CE597" s="1">
        <f>'BASE METAS)'!FK601</f>
        <v>0</v>
      </c>
      <c r="CF597" s="1">
        <f>'BASE METAS)'!FL601</f>
        <v>0</v>
      </c>
      <c r="CG597" s="1">
        <f>'BASE METAS)'!FM601</f>
        <v>0</v>
      </c>
    </row>
    <row r="598" spans="1:85" ht="51" customHeight="1" x14ac:dyDescent="0.25">
      <c r="A598" s="1">
        <f>'BASE METAS)'!A602</f>
        <v>0</v>
      </c>
      <c r="B598" s="7099"/>
      <c r="C598" s="5685"/>
      <c r="D598" s="5685"/>
      <c r="E598" s="7145"/>
      <c r="F598" s="5707"/>
      <c r="G598" s="5707"/>
      <c r="H598" s="5707"/>
      <c r="I598" s="5707"/>
      <c r="J598" s="5707"/>
      <c r="K598" s="5707"/>
      <c r="L598" s="5707"/>
      <c r="M598" s="5707"/>
      <c r="N598" s="5698"/>
      <c r="O598" s="5707"/>
      <c r="P598" s="5698"/>
      <c r="Q598" s="5698"/>
      <c r="R598" s="5698"/>
      <c r="S598" s="5698"/>
      <c r="T598" s="5698"/>
      <c r="U598" s="7730"/>
      <c r="V598" s="5698"/>
      <c r="W598" s="5695"/>
      <c r="X598" s="7145"/>
      <c r="Y598" s="214">
        <f>'BASE METAS)'!Y602</f>
        <v>25</v>
      </c>
      <c r="Z598" s="219" t="str">
        <f>'BASE METAS)'!Z602</f>
        <v>CONTRATACION DE ELEMENTOS OPERATIVOS PARA BRINDAR LOS SERVICIOS FACULTATIVOS.</v>
      </c>
      <c r="AA598" s="224" t="str">
        <f>'BASE METAS)'!AA602</f>
        <v>ELEMENTO</v>
      </c>
      <c r="AB598" s="460">
        <f>'BASE METAS)'!AB602</f>
        <v>50</v>
      </c>
      <c r="AC598" s="460">
        <f>'BASE METAS)'!AC602</f>
        <v>0</v>
      </c>
      <c r="AD598" s="544">
        <f>'BASE METAS)'!AD602</f>
        <v>0</v>
      </c>
      <c r="AE598" s="460">
        <f>'BASE METAS)'!AE602</f>
        <v>50</v>
      </c>
      <c r="AF598" s="544">
        <f>'BASE METAS)'!AF602</f>
        <v>1</v>
      </c>
      <c r="AG598" s="460">
        <f>'BASE METAS)'!AG602</f>
        <v>0</v>
      </c>
      <c r="AH598" s="544">
        <f>'BASE METAS)'!AH602</f>
        <v>0</v>
      </c>
      <c r="AI598" s="460">
        <f>'BASE METAS)'!AI602</f>
        <v>0</v>
      </c>
      <c r="AJ598" s="545">
        <f>'BASE METAS)'!AJ602</f>
        <v>0</v>
      </c>
      <c r="AK598" s="191">
        <f>'BASE METAS)'!AK602</f>
        <v>1</v>
      </c>
      <c r="AL598" s="990">
        <f>'BASE METAS)'!AL602</f>
        <v>25</v>
      </c>
      <c r="AM598" s="959" t="str">
        <f>'BASE METAS)'!AM602</f>
        <v>CONTRATACIÓN DE ELEMENTOS OPERATIVOS PARA BRINDAR SERVICIOS FACULTATIVOS.</v>
      </c>
      <c r="AN598" s="959" t="str">
        <f>'BASE METAS)'!AN602</f>
        <v>MIDE LA CONTRATACIÓN DE ELEMENTOS OPERATIVOS.</v>
      </c>
      <c r="AO598" s="1344" t="str">
        <f>'BASE METAS)'!AU602</f>
        <v>DESEMPEÑO</v>
      </c>
      <c r="AP598" s="959" t="str">
        <f>'BASE METAS)'!AO602</f>
        <v>NO. DE ELEMENTOS OPERATIVOS CONTRATADOS.</v>
      </c>
      <c r="AQ598" s="959" t="str">
        <f>'BASE METAS)'!AP602</f>
        <v>NO. DE ELEMENTOS OPERATIVOS PROGRAMADOS A CONTRATAR.</v>
      </c>
      <c r="AR598" s="1344">
        <f>'BASE METAS)'!AQ602</f>
        <v>100</v>
      </c>
      <c r="AS598" s="959" t="str">
        <f>'BASE METAS)'!AR602</f>
        <v>ELEMENTO</v>
      </c>
      <c r="AT598" s="1018" t="str">
        <f>'BASE METAS)'!AS602</f>
        <v>CALIDAD</v>
      </c>
      <c r="AU598" s="1483">
        <f>'BASE METAS)'!BO602</f>
        <v>0</v>
      </c>
      <c r="AV598" s="1">
        <f>'BASE METAS)'!BQ602</f>
        <v>50</v>
      </c>
      <c r="AW598" s="1352">
        <f>'BASE METAS)'!BR602</f>
        <v>0</v>
      </c>
      <c r="AX598" s="1352">
        <f>'BASE METAS)'!BS602</f>
        <v>50</v>
      </c>
      <c r="AY598" s="1352">
        <f>'BASE METAS)'!BT602</f>
        <v>31</v>
      </c>
      <c r="AZ598" s="1352">
        <f>'BASE METAS)'!BU602</f>
        <v>19</v>
      </c>
      <c r="BA598" s="1352">
        <f>'BASE METAS)'!BV602</f>
        <v>0.62</v>
      </c>
      <c r="BB598" s="1352">
        <f>'BASE METAS)'!BW602</f>
        <v>31</v>
      </c>
      <c r="BC598" s="1352">
        <f>'BASE METAS)'!BX602</f>
        <v>19</v>
      </c>
      <c r="BD598" s="1352">
        <f>'BASE METAS)'!BY602</f>
        <v>0.62</v>
      </c>
      <c r="BE598" s="1352">
        <f>'BASE METAS)'!CG602</f>
        <v>0</v>
      </c>
      <c r="BF598" s="1352">
        <f>'BASE METAS)'!CJ602</f>
        <v>0</v>
      </c>
      <c r="BG598" s="1352">
        <f>'BASE METAS)'!CK602</f>
        <v>0</v>
      </c>
      <c r="BH598" s="1352">
        <f>'BASE METAS)'!CL602</f>
        <v>0</v>
      </c>
      <c r="BI598" s="1352">
        <f>'BASE METAS)'!CM602</f>
        <v>0</v>
      </c>
      <c r="BJ598" s="1352">
        <f>'BASE METAS)'!CN602</f>
        <v>0</v>
      </c>
      <c r="BK598" s="1">
        <f>'BASE METAS)'!CO602</f>
        <v>0</v>
      </c>
      <c r="BL598" s="1">
        <f>'BASE METAS)'!CP602</f>
        <v>0</v>
      </c>
      <c r="BM598" s="1">
        <f>'BASE METAS)'!CQ602</f>
        <v>0</v>
      </c>
      <c r="BN598" s="1">
        <f>'BASE METAS)'!CR602</f>
        <v>0</v>
      </c>
      <c r="BO598" s="1">
        <f>'BASE METAS)'!CS602</f>
        <v>0</v>
      </c>
      <c r="BP598" s="1">
        <f>'BASE METAS)'!CT602</f>
        <v>0</v>
      </c>
      <c r="BQ598" s="1">
        <f>'BASE METAS)'!CU602</f>
        <v>0</v>
      </c>
      <c r="BR598" s="1">
        <f>'BASE METAS)'!CV602</f>
        <v>0</v>
      </c>
      <c r="BS598" s="1">
        <f>'BASE METAS)'!CW602</f>
        <v>0</v>
      </c>
      <c r="BT598" s="1">
        <f>'BASE METAS)'!CX602</f>
        <v>0</v>
      </c>
      <c r="BU598" s="1">
        <f>'BASE METAS)'!FA602</f>
        <v>50</v>
      </c>
      <c r="BV598" s="1">
        <f>'BASE METAS)'!FB602</f>
        <v>0</v>
      </c>
      <c r="BW598" s="1">
        <f>'BASE METAS)'!FC602</f>
        <v>17</v>
      </c>
      <c r="BX598" s="1">
        <f>'BASE METAS)'!FD602</f>
        <v>7</v>
      </c>
      <c r="BY598" s="1">
        <f>'BASE METAS)'!FE602</f>
        <v>10</v>
      </c>
      <c r="BZ598" s="1">
        <f>'BASE METAS)'!FF602</f>
        <v>0</v>
      </c>
      <c r="CA598" s="1">
        <f>'BASE METAS)'!FG602</f>
        <v>7</v>
      </c>
      <c r="CB598" s="1">
        <f>'BASE METAS)'!FH602</f>
        <v>43</v>
      </c>
      <c r="CC598" s="1">
        <f>'BASE METAS)'!FI602</f>
        <v>0.14000000000000001</v>
      </c>
      <c r="CD598" s="1">
        <f>'BASE METAS)'!FJ602</f>
        <v>50</v>
      </c>
      <c r="CE598" s="1">
        <f>'BASE METAS)'!FK602</f>
        <v>0</v>
      </c>
      <c r="CF598" s="1">
        <f>'BASE METAS)'!FL602</f>
        <v>17</v>
      </c>
      <c r="CG598" s="1">
        <f>'BASE METAS)'!FM602</f>
        <v>4</v>
      </c>
    </row>
    <row r="599" spans="1:85" ht="51" x14ac:dyDescent="0.25">
      <c r="A599" s="1">
        <f>'BASE METAS)'!A603</f>
        <v>0</v>
      </c>
      <c r="B599" s="7099"/>
      <c r="C599" s="5685"/>
      <c r="D599" s="5685"/>
      <c r="E599" s="7145"/>
      <c r="F599" s="5707"/>
      <c r="G599" s="5707"/>
      <c r="H599" s="5707"/>
      <c r="I599" s="5707"/>
      <c r="J599" s="5707"/>
      <c r="K599" s="5707"/>
      <c r="L599" s="5707"/>
      <c r="M599" s="5707"/>
      <c r="N599" s="5698"/>
      <c r="O599" s="5707"/>
      <c r="P599" s="5698"/>
      <c r="Q599" s="5698"/>
      <c r="R599" s="5698"/>
      <c r="S599" s="5698"/>
      <c r="T599" s="5698"/>
      <c r="U599" s="7730"/>
      <c r="V599" s="5698"/>
      <c r="W599" s="5695"/>
      <c r="X599" s="7145"/>
      <c r="Y599" s="214">
        <f>'BASE METAS)'!Y603</f>
        <v>26</v>
      </c>
      <c r="Z599" s="219" t="str">
        <f>'BASE METAS)'!Z603</f>
        <v>REALIZAR CAPACITACION DE MODELO POLICIAL A LOS ELEMENTOS DE NUEVO INGRESO.</v>
      </c>
      <c r="AA599" s="223" t="str">
        <f>'BASE METAS)'!AA603</f>
        <v>CAPACITACIÓN</v>
      </c>
      <c r="AB599" s="460">
        <f>'BASE METAS)'!AB603</f>
        <v>50</v>
      </c>
      <c r="AC599" s="460">
        <f>'BASE METAS)'!AC603</f>
        <v>0</v>
      </c>
      <c r="AD599" s="544">
        <f>'BASE METAS)'!AD603</f>
        <v>0</v>
      </c>
      <c r="AE599" s="460">
        <f>'BASE METAS)'!AE603</f>
        <v>50</v>
      </c>
      <c r="AF599" s="544">
        <f>'BASE METAS)'!AF603</f>
        <v>1</v>
      </c>
      <c r="AG599" s="460">
        <f>'BASE METAS)'!AG603</f>
        <v>0</v>
      </c>
      <c r="AH599" s="544">
        <f>'BASE METAS)'!AH603</f>
        <v>0</v>
      </c>
      <c r="AI599" s="460">
        <f>'BASE METAS)'!AI603</f>
        <v>0</v>
      </c>
      <c r="AJ599" s="545">
        <f>'BASE METAS)'!AJ603</f>
        <v>0</v>
      </c>
      <c r="AK599" s="191">
        <f>'BASE METAS)'!AK603</f>
        <v>1</v>
      </c>
      <c r="AL599" s="990">
        <f>'BASE METAS)'!AL603</f>
        <v>26</v>
      </c>
      <c r="AM599" s="970" t="str">
        <f>'BASE METAS)'!AM603</f>
        <v>CAPACITACIÓN DE MODELO POLICIAL A LOS ELEMENTOS DE NUEVO INGRESO.</v>
      </c>
      <c r="AN599" s="970" t="str">
        <f>'BASE METAS)'!AN603</f>
        <v>MIDE LA CAPACITACIÓN DE MODELO POLICIAL.</v>
      </c>
      <c r="AO599" s="1344" t="str">
        <f>'BASE METAS)'!AU603</f>
        <v>DESEMPEÑO</v>
      </c>
      <c r="AP599" s="970" t="str">
        <f>'BASE METAS)'!AO603</f>
        <v>NO. DE CAPACITACIONES DE MODELO POLICIAL REALIZADAS.</v>
      </c>
      <c r="AQ599" s="970" t="str">
        <f>'BASE METAS)'!AP603</f>
        <v>NO. DE CAPACITACIONES DE MODELO POLICIAL PROGRAMADAS.</v>
      </c>
      <c r="AR599" s="1344">
        <f>'BASE METAS)'!AQ603</f>
        <v>100</v>
      </c>
      <c r="AS599" s="970" t="str">
        <f>'BASE METAS)'!AR603</f>
        <v>CAPACITACIÓN</v>
      </c>
      <c r="AT599" s="970" t="str">
        <f>'BASE METAS)'!AS603</f>
        <v>EFICIENCIA</v>
      </c>
      <c r="AU599" s="1483">
        <f>'BASE METAS)'!BO603</f>
        <v>0</v>
      </c>
      <c r="AV599" s="1">
        <f>'BASE METAS)'!BQ603</f>
        <v>50</v>
      </c>
      <c r="AW599" s="1352">
        <f>'BASE METAS)'!BR603</f>
        <v>0</v>
      </c>
      <c r="AX599" s="1352">
        <f>'BASE METAS)'!BS603</f>
        <v>50</v>
      </c>
      <c r="AY599" s="1352">
        <f>'BASE METAS)'!BT603</f>
        <v>0</v>
      </c>
      <c r="AZ599" s="1352">
        <f>'BASE METAS)'!BU603</f>
        <v>50</v>
      </c>
      <c r="BA599" s="1352">
        <f>'BASE METAS)'!BV603</f>
        <v>0</v>
      </c>
      <c r="BB599" s="1352">
        <f>'BASE METAS)'!BW603</f>
        <v>0</v>
      </c>
      <c r="BC599" s="1352">
        <f>'BASE METAS)'!BX603</f>
        <v>50</v>
      </c>
      <c r="BD599" s="1352">
        <f>'BASE METAS)'!BY603</f>
        <v>0</v>
      </c>
      <c r="BE599" s="1352">
        <f>'BASE METAS)'!CG603</f>
        <v>0</v>
      </c>
      <c r="BF599" s="1352">
        <f>'BASE METAS)'!CJ603</f>
        <v>0</v>
      </c>
      <c r="BG599" s="1352">
        <f>'BASE METAS)'!CK603</f>
        <v>0</v>
      </c>
      <c r="BH599" s="1352">
        <f>'BASE METAS)'!CL603</f>
        <v>0</v>
      </c>
      <c r="BI599" s="1352">
        <f>'BASE METAS)'!CM603</f>
        <v>0</v>
      </c>
      <c r="BJ599" s="1352">
        <f>'BASE METAS)'!CN603</f>
        <v>0</v>
      </c>
      <c r="BK599" s="1">
        <f>'BASE METAS)'!CO603</f>
        <v>0</v>
      </c>
      <c r="BL599" s="1">
        <f>'BASE METAS)'!CP603</f>
        <v>0</v>
      </c>
      <c r="BM599" s="1">
        <f>'BASE METAS)'!CQ603</f>
        <v>0</v>
      </c>
      <c r="BN599" s="1">
        <f>'BASE METAS)'!CR603</f>
        <v>0</v>
      </c>
      <c r="BO599" s="1">
        <f>'BASE METAS)'!CS603</f>
        <v>0</v>
      </c>
      <c r="BP599" s="1">
        <f>'BASE METAS)'!CT603</f>
        <v>0</v>
      </c>
      <c r="BQ599" s="1">
        <f>'BASE METAS)'!CU603</f>
        <v>0</v>
      </c>
      <c r="BR599" s="1">
        <f>'BASE METAS)'!CV603</f>
        <v>0</v>
      </c>
      <c r="BS599" s="1">
        <f>'BASE METAS)'!CW603</f>
        <v>0</v>
      </c>
      <c r="BT599" s="1">
        <f>'BASE METAS)'!CX603</f>
        <v>0</v>
      </c>
      <c r="BU599" s="1">
        <f>'BASE METAS)'!FA603</f>
        <v>50</v>
      </c>
      <c r="BV599" s="1">
        <f>'BASE METAS)'!FB603</f>
        <v>0</v>
      </c>
      <c r="BW599" s="1">
        <f>'BASE METAS)'!FC603</f>
        <v>0</v>
      </c>
      <c r="BX599" s="1">
        <f>'BASE METAS)'!FD603</f>
        <v>0</v>
      </c>
      <c r="BY599" s="1">
        <f>'BASE METAS)'!FE603</f>
        <v>0</v>
      </c>
      <c r="BZ599" s="1">
        <f>'BASE METAS)'!FF603</f>
        <v>0</v>
      </c>
      <c r="CA599" s="1">
        <f>'BASE METAS)'!FG603</f>
        <v>0</v>
      </c>
      <c r="CB599" s="1">
        <f>'BASE METAS)'!FH603</f>
        <v>50</v>
      </c>
      <c r="CC599" s="1">
        <f>'BASE METAS)'!FI603</f>
        <v>0</v>
      </c>
      <c r="CD599" s="1">
        <f>'BASE METAS)'!FJ603</f>
        <v>50</v>
      </c>
      <c r="CE599" s="1">
        <f>'BASE METAS)'!FK603</f>
        <v>0</v>
      </c>
      <c r="CF599" s="1">
        <f>'BASE METAS)'!FL603</f>
        <v>25</v>
      </c>
      <c r="CG599" s="1">
        <f>'BASE METAS)'!FM603</f>
        <v>0</v>
      </c>
    </row>
    <row r="600" spans="1:85" ht="38.25" x14ac:dyDescent="0.2">
      <c r="A600" s="1">
        <f>'BASE METAS)'!A604</f>
        <v>0</v>
      </c>
      <c r="B600" s="7099"/>
      <c r="C600" s="5685"/>
      <c r="D600" s="5685"/>
      <c r="E600" s="7145"/>
      <c r="F600" s="5707"/>
      <c r="G600" s="5707"/>
      <c r="H600" s="5707"/>
      <c r="I600" s="5707"/>
      <c r="J600" s="5707"/>
      <c r="K600" s="5707"/>
      <c r="L600" s="5707"/>
      <c r="M600" s="5707"/>
      <c r="N600" s="5698"/>
      <c r="O600" s="5707"/>
      <c r="P600" s="5698"/>
      <c r="Q600" s="5698"/>
      <c r="R600" s="5698"/>
      <c r="S600" s="5698"/>
      <c r="T600" s="5698"/>
      <c r="U600" s="7730"/>
      <c r="V600" s="5698"/>
      <c r="W600" s="5695"/>
      <c r="X600" s="7145"/>
      <c r="Y600" s="214">
        <f>'BASE METAS)'!Y604</f>
        <v>27</v>
      </c>
      <c r="Z600" s="219" t="str">
        <f>'BASE METAS)'!Z604</f>
        <v>REALIZAR EL EQUIPAMIENTO DE UNIFORMES DE LOS ELEMENTOS OPERATIVOS.</v>
      </c>
      <c r="AA600" s="224" t="str">
        <f>'BASE METAS)'!AA604</f>
        <v>UNIFORME</v>
      </c>
      <c r="AB600" s="460">
        <f>'BASE METAS)'!AB604</f>
        <v>200</v>
      </c>
      <c r="AC600" s="460">
        <f>'BASE METAS)'!AC604</f>
        <v>0</v>
      </c>
      <c r="AD600" s="544">
        <f>'BASE METAS)'!AD604</f>
        <v>0</v>
      </c>
      <c r="AE600" s="460">
        <f>'BASE METAS)'!AE604</f>
        <v>200</v>
      </c>
      <c r="AF600" s="544">
        <f>'BASE METAS)'!AF604</f>
        <v>1</v>
      </c>
      <c r="AG600" s="460">
        <f>'BASE METAS)'!AG604</f>
        <v>0</v>
      </c>
      <c r="AH600" s="544">
        <f>'BASE METAS)'!AH604</f>
        <v>0</v>
      </c>
      <c r="AI600" s="460">
        <f>'BASE METAS)'!AI604</f>
        <v>0</v>
      </c>
      <c r="AJ600" s="545">
        <f>'BASE METAS)'!AJ604</f>
        <v>0</v>
      </c>
      <c r="AK600" s="191">
        <f>'BASE METAS)'!AK604</f>
        <v>1</v>
      </c>
      <c r="AL600" s="991">
        <f>'BASE METAS)'!AL604</f>
        <v>27</v>
      </c>
      <c r="AM600" s="959" t="str">
        <f>'BASE METAS)'!AM604</f>
        <v>REALIZAR EL EQUIPAMIENTO DE UNIFORMES A LOS  ELEMENTOS OPERATIVOS.</v>
      </c>
      <c r="AN600" s="959" t="str">
        <f>'BASE METAS)'!AN604</f>
        <v>MIDE EL EQUIPAMIENTO DE UNIFORMES.</v>
      </c>
      <c r="AO600" s="1344" t="str">
        <f>'BASE METAS)'!AU604</f>
        <v>DESEMPEÑO</v>
      </c>
      <c r="AP600" s="992" t="str">
        <f>'BASE METAS)'!AO604</f>
        <v>NO. DE UNIFORMES ADQUIRIDOS.</v>
      </c>
      <c r="AQ600" s="992" t="str">
        <f>'BASE METAS)'!AP604</f>
        <v>NO. DE UNIFORMES PROGRAMADOS.</v>
      </c>
      <c r="AR600" s="1343">
        <f>'BASE METAS)'!AQ604</f>
        <v>100</v>
      </c>
      <c r="AS600" s="993" t="str">
        <f>'BASE METAS)'!AR604</f>
        <v>UNIFORME</v>
      </c>
      <c r="AT600" s="1018" t="str">
        <f>'BASE METAS)'!AS604</f>
        <v>EFICACIA</v>
      </c>
      <c r="AU600" s="1483">
        <f>'BASE METAS)'!BO604</f>
        <v>0</v>
      </c>
      <c r="AV600" s="1">
        <f>'BASE METAS)'!BQ604</f>
        <v>200</v>
      </c>
      <c r="AW600" s="1016">
        <f>'BASE METAS)'!BR604</f>
        <v>0</v>
      </c>
      <c r="AX600" s="980">
        <f>'BASE METAS)'!BS604</f>
        <v>200</v>
      </c>
      <c r="AY600" s="980">
        <f>'BASE METAS)'!BT604</f>
        <v>10</v>
      </c>
      <c r="AZ600" s="988">
        <f>'BASE METAS)'!BU604</f>
        <v>190</v>
      </c>
      <c r="BA600" s="988">
        <f>'BASE METAS)'!BV604</f>
        <v>0.05</v>
      </c>
      <c r="BB600" s="988">
        <f>'BASE METAS)'!BW604</f>
        <v>10</v>
      </c>
      <c r="BC600" s="988">
        <f>'BASE METAS)'!BX604</f>
        <v>190</v>
      </c>
      <c r="BD600" s="988">
        <f>'BASE METAS)'!BY604</f>
        <v>0.05</v>
      </c>
      <c r="BE600" s="988">
        <f>'BASE METAS)'!CG604</f>
        <v>0</v>
      </c>
      <c r="BF600" s="942">
        <f>'BASE METAS)'!CJ604</f>
        <v>0</v>
      </c>
      <c r="BG600" s="942">
        <f>'BASE METAS)'!CK604</f>
        <v>0</v>
      </c>
      <c r="BH600" s="987">
        <f>'BASE METAS)'!CL604</f>
        <v>0</v>
      </c>
      <c r="BI600" s="1352">
        <f>'BASE METAS)'!CM604</f>
        <v>0</v>
      </c>
      <c r="BJ600" s="1352">
        <f>'BASE METAS)'!CN604</f>
        <v>0</v>
      </c>
      <c r="BK600" s="1">
        <f>'BASE METAS)'!CO604</f>
        <v>0</v>
      </c>
      <c r="BL600" s="1">
        <f>'BASE METAS)'!CP604</f>
        <v>0</v>
      </c>
      <c r="BM600" s="1">
        <f>'BASE METAS)'!CQ604</f>
        <v>0</v>
      </c>
      <c r="BN600" s="1">
        <f>'BASE METAS)'!CR604</f>
        <v>0</v>
      </c>
      <c r="BO600" s="1">
        <f>'BASE METAS)'!CS604</f>
        <v>0</v>
      </c>
      <c r="BP600" s="1">
        <f>'BASE METAS)'!CT604</f>
        <v>0</v>
      </c>
      <c r="BQ600" s="1">
        <f>'BASE METAS)'!CU604</f>
        <v>0</v>
      </c>
      <c r="BR600" s="1">
        <f>'BASE METAS)'!CV604</f>
        <v>0</v>
      </c>
      <c r="BS600" s="1">
        <f>'BASE METAS)'!CW604</f>
        <v>0</v>
      </c>
      <c r="BT600" s="1">
        <f>'BASE METAS)'!CX604</f>
        <v>0</v>
      </c>
      <c r="BU600" s="1">
        <f>'BASE METAS)'!FA604</f>
        <v>200</v>
      </c>
      <c r="BV600" s="1">
        <f>'BASE METAS)'!FB604</f>
        <v>0</v>
      </c>
      <c r="BW600" s="1">
        <f>'BASE METAS)'!FC604</f>
        <v>10</v>
      </c>
      <c r="BX600" s="1">
        <f>'BASE METAS)'!FD604</f>
        <v>10</v>
      </c>
      <c r="BY600" s="1">
        <f>'BASE METAS)'!FE604</f>
        <v>0</v>
      </c>
      <c r="BZ600" s="1">
        <f>'BASE METAS)'!FF604</f>
        <v>0</v>
      </c>
      <c r="CA600" s="1">
        <f>'BASE METAS)'!FG604</f>
        <v>10</v>
      </c>
      <c r="CB600" s="1">
        <f>'BASE METAS)'!FH604</f>
        <v>190</v>
      </c>
      <c r="CC600" s="1">
        <f>'BASE METAS)'!FI604</f>
        <v>0.05</v>
      </c>
      <c r="CD600" s="1">
        <f>'BASE METAS)'!FJ604</f>
        <v>200</v>
      </c>
      <c r="CE600" s="1">
        <f>'BASE METAS)'!FK604</f>
        <v>0</v>
      </c>
      <c r="CF600" s="1">
        <f>'BASE METAS)'!FL604</f>
        <v>95</v>
      </c>
      <c r="CG600" s="1">
        <f>'BASE METAS)'!FM604</f>
        <v>0</v>
      </c>
    </row>
    <row r="601" spans="1:85" ht="51" x14ac:dyDescent="0.25">
      <c r="A601" s="1">
        <f>'BASE METAS)'!A605</f>
        <v>0</v>
      </c>
      <c r="B601" s="7099"/>
      <c r="C601" s="5685"/>
      <c r="D601" s="5685"/>
      <c r="E601" s="7145"/>
      <c r="F601" s="5707"/>
      <c r="G601" s="5707"/>
      <c r="H601" s="5707"/>
      <c r="I601" s="5707"/>
      <c r="J601" s="5707"/>
      <c r="K601" s="5707"/>
      <c r="L601" s="5707"/>
      <c r="M601" s="5707"/>
      <c r="N601" s="5698"/>
      <c r="O601" s="5707"/>
      <c r="P601" s="5698"/>
      <c r="Q601" s="5698"/>
      <c r="R601" s="5698"/>
      <c r="S601" s="5698"/>
      <c r="T601" s="5698"/>
      <c r="U601" s="7730"/>
      <c r="V601" s="5698"/>
      <c r="W601" s="5695"/>
      <c r="X601" s="7145"/>
      <c r="Y601" s="214">
        <f>'BASE METAS)'!Y605</f>
        <v>28</v>
      </c>
      <c r="Z601" s="219" t="str">
        <f>'BASE METAS)'!Z605</f>
        <v>REALIZAR EL EQUIPAMIENTO VEHICULAR DE LA SUBDIRECCION DE SEVICIOS FACULTATIVOS.</v>
      </c>
      <c r="AA601" s="223" t="str">
        <f>'BASE METAS)'!AA605</f>
        <v>VEHÍCULO</v>
      </c>
      <c r="AB601" s="460">
        <f>'BASE METAS)'!AB605</f>
        <v>4</v>
      </c>
      <c r="AC601" s="460">
        <f>'BASE METAS)'!AC605</f>
        <v>0</v>
      </c>
      <c r="AD601" s="544">
        <f>'BASE METAS)'!AD605</f>
        <v>0</v>
      </c>
      <c r="AE601" s="460">
        <f>'BASE METAS)'!AE605</f>
        <v>4</v>
      </c>
      <c r="AF601" s="544">
        <f>'BASE METAS)'!AF605</f>
        <v>1</v>
      </c>
      <c r="AG601" s="460">
        <f>'BASE METAS)'!AG605</f>
        <v>0</v>
      </c>
      <c r="AH601" s="544">
        <f>'BASE METAS)'!AH605</f>
        <v>0</v>
      </c>
      <c r="AI601" s="460">
        <f>'BASE METAS)'!AI605</f>
        <v>0</v>
      </c>
      <c r="AJ601" s="545">
        <f>'BASE METAS)'!AJ605</f>
        <v>0</v>
      </c>
      <c r="AK601" s="191">
        <f>'BASE METAS)'!AK605</f>
        <v>1</v>
      </c>
      <c r="AL601" s="991">
        <f>'BASE METAS)'!AL605</f>
        <v>28</v>
      </c>
      <c r="AM601" s="959" t="str">
        <f>'BASE METAS)'!AM605</f>
        <v>REALIZAR EL EQUIPAMIENTO VEHICULAR DE LA SUBDIRECCIÓN DE SERVICIOS FACULTATIVOS.</v>
      </c>
      <c r="AN601" s="959" t="str">
        <f>'BASE METAS)'!AN605</f>
        <v>MIDE EL EQUIPAMIENTO VEHICULAR.</v>
      </c>
      <c r="AO601" s="1344" t="str">
        <f>'BASE METAS)'!AU605</f>
        <v>DESEMPEÑO</v>
      </c>
      <c r="AP601" s="959" t="str">
        <f>'BASE METAS)'!AO605</f>
        <v>NO. DE VEHICULOS ADQUIRIDOS.</v>
      </c>
      <c r="AQ601" s="959" t="str">
        <f>'BASE METAS)'!AP605</f>
        <v>NO. DE VEHICULOS PROGRAMADOS.</v>
      </c>
      <c r="AR601" s="1343">
        <f>'BASE METAS)'!AQ605</f>
        <v>100</v>
      </c>
      <c r="AS601" s="959" t="str">
        <f>'BASE METAS)'!AR605</f>
        <v>VEHÍCULO</v>
      </c>
      <c r="AT601" s="1018" t="str">
        <f>'BASE METAS)'!AS605</f>
        <v>EFICACIA</v>
      </c>
      <c r="AU601" s="1483">
        <f>'BASE METAS)'!BO605</f>
        <v>0</v>
      </c>
      <c r="AV601" s="1">
        <f>'BASE METAS)'!BQ605</f>
        <v>4</v>
      </c>
      <c r="AW601" s="1016">
        <f>'BASE METAS)'!BR605</f>
        <v>0</v>
      </c>
      <c r="AX601" s="980">
        <f>'BASE METAS)'!BS605</f>
        <v>4</v>
      </c>
      <c r="AY601" s="980">
        <f>'BASE METAS)'!BT605</f>
        <v>0</v>
      </c>
      <c r="AZ601" s="988">
        <f>'BASE METAS)'!BU605</f>
        <v>4</v>
      </c>
      <c r="BA601" s="988">
        <f>'BASE METAS)'!BV605</f>
        <v>0</v>
      </c>
      <c r="BB601" s="988">
        <f>'BASE METAS)'!BW605</f>
        <v>0</v>
      </c>
      <c r="BC601" s="988">
        <f>'BASE METAS)'!BX605</f>
        <v>4</v>
      </c>
      <c r="BD601" s="988">
        <f>'BASE METAS)'!BY605</f>
        <v>0</v>
      </c>
      <c r="BE601" s="988">
        <f>'BASE METAS)'!CG605</f>
        <v>0</v>
      </c>
      <c r="BF601" s="942">
        <f>'BASE METAS)'!CJ605</f>
        <v>0</v>
      </c>
      <c r="BG601" s="942">
        <f>'BASE METAS)'!CK605</f>
        <v>0</v>
      </c>
      <c r="BH601" s="987">
        <f>'BASE METAS)'!CL605</f>
        <v>0</v>
      </c>
      <c r="BI601" s="1352">
        <f>'BASE METAS)'!CM605</f>
        <v>0</v>
      </c>
      <c r="BJ601" s="1352">
        <f>'BASE METAS)'!CN605</f>
        <v>0</v>
      </c>
      <c r="BK601" s="1">
        <f>'BASE METAS)'!CO605</f>
        <v>0</v>
      </c>
      <c r="BL601" s="1">
        <f>'BASE METAS)'!CP605</f>
        <v>0</v>
      </c>
      <c r="BM601" s="1">
        <f>'BASE METAS)'!CQ605</f>
        <v>0</v>
      </c>
      <c r="BN601" s="1">
        <f>'BASE METAS)'!CR605</f>
        <v>0</v>
      </c>
      <c r="BO601" s="1">
        <f>'BASE METAS)'!CS605</f>
        <v>0</v>
      </c>
      <c r="BP601" s="1">
        <f>'BASE METAS)'!CT605</f>
        <v>0</v>
      </c>
      <c r="BQ601" s="1">
        <f>'BASE METAS)'!CU605</f>
        <v>0</v>
      </c>
      <c r="BR601" s="1">
        <f>'BASE METAS)'!CV605</f>
        <v>0</v>
      </c>
      <c r="BS601" s="1">
        <f>'BASE METAS)'!CW605</f>
        <v>0</v>
      </c>
      <c r="BT601" s="1">
        <f>'BASE METAS)'!CX605</f>
        <v>0</v>
      </c>
      <c r="BU601" s="1">
        <f>'BASE METAS)'!FA605</f>
        <v>4</v>
      </c>
      <c r="BV601" s="1">
        <f>'BASE METAS)'!FB605</f>
        <v>0</v>
      </c>
      <c r="BW601" s="1">
        <f>'BASE METAS)'!FC605</f>
        <v>0</v>
      </c>
      <c r="BX601" s="1">
        <f>'BASE METAS)'!FD605</f>
        <v>0</v>
      </c>
      <c r="BY601" s="1">
        <f>'BASE METAS)'!FE605</f>
        <v>0</v>
      </c>
      <c r="BZ601" s="1">
        <f>'BASE METAS)'!FF605</f>
        <v>0</v>
      </c>
      <c r="CA601" s="1">
        <f>'BASE METAS)'!FG605</f>
        <v>0</v>
      </c>
      <c r="CB601" s="1">
        <f>'BASE METAS)'!FH605</f>
        <v>4</v>
      </c>
      <c r="CC601" s="1">
        <f>'BASE METAS)'!FI605</f>
        <v>0</v>
      </c>
      <c r="CD601" s="1">
        <f>'BASE METAS)'!FJ605</f>
        <v>4</v>
      </c>
      <c r="CE601" s="1">
        <f>'BASE METAS)'!FK605</f>
        <v>0</v>
      </c>
      <c r="CF601" s="1">
        <f>'BASE METAS)'!FL605</f>
        <v>0</v>
      </c>
      <c r="CG601" s="1">
        <f>'BASE METAS)'!FM605</f>
        <v>0</v>
      </c>
    </row>
    <row r="602" spans="1:85" ht="63.75" customHeight="1" x14ac:dyDescent="0.25">
      <c r="A602" s="1">
        <f>'BASE METAS)'!A606</f>
        <v>0</v>
      </c>
      <c r="B602" s="7099"/>
      <c r="C602" s="5686"/>
      <c r="D602" s="5686"/>
      <c r="E602" s="7103"/>
      <c r="F602" s="5708"/>
      <c r="G602" s="5708"/>
      <c r="H602" s="5708"/>
      <c r="I602" s="5708"/>
      <c r="J602" s="5708"/>
      <c r="K602" s="5708"/>
      <c r="L602" s="5708"/>
      <c r="M602" s="5708"/>
      <c r="N602" s="5699"/>
      <c r="O602" s="5708"/>
      <c r="P602" s="5699"/>
      <c r="Q602" s="5699"/>
      <c r="R602" s="5699"/>
      <c r="S602" s="5699"/>
      <c r="T602" s="5699"/>
      <c r="U602" s="7731"/>
      <c r="V602" s="5699"/>
      <c r="W602" s="5696"/>
      <c r="X602" s="7103"/>
      <c r="Y602" s="225">
        <f>'BASE METAS)'!Y606</f>
        <v>29</v>
      </c>
      <c r="Z602" s="226" t="str">
        <f>'BASE METAS)'!Z606</f>
        <v>PROMOVER LOS SERVICIOS DE SEGURIDAD FACULTATIVA EN LA COMUNIDAD PARA SU CONTRATACIÓN.</v>
      </c>
      <c r="AA602" s="227" t="str">
        <f>'BASE METAS)'!AA606</f>
        <v>CAMPAÑA</v>
      </c>
      <c r="AB602" s="420">
        <f>'BASE METAS)'!AB606</f>
        <v>2</v>
      </c>
      <c r="AC602" s="420">
        <f>'BASE METAS)'!AC606</f>
        <v>0</v>
      </c>
      <c r="AD602" s="421">
        <f>'BASE METAS)'!AD606</f>
        <v>0</v>
      </c>
      <c r="AE602" s="420">
        <f>'BASE METAS)'!AE606</f>
        <v>1</v>
      </c>
      <c r="AF602" s="421">
        <f>'BASE METAS)'!AF606</f>
        <v>0.5</v>
      </c>
      <c r="AG602" s="420">
        <f>'BASE METAS)'!AG606</f>
        <v>0</v>
      </c>
      <c r="AH602" s="421">
        <f>'BASE METAS)'!AH606</f>
        <v>0</v>
      </c>
      <c r="AI602" s="420">
        <f>'BASE METAS)'!AI606</f>
        <v>1</v>
      </c>
      <c r="AJ602" s="422">
        <f>'BASE METAS)'!AJ606</f>
        <v>0.5</v>
      </c>
      <c r="AK602" s="191">
        <f>'BASE METAS)'!AK606</f>
        <v>1</v>
      </c>
      <c r="AL602" s="994">
        <f>'BASE METAS)'!AL606</f>
        <v>29</v>
      </c>
      <c r="AM602" s="995" t="str">
        <f>'BASE METAS)'!AM606</f>
        <v>PROMOVER LOS SERVICIOS DE SEGURIDAD FACULTATIVA EN LA COMUNIDAD PARA SU CONTRATACIÓN.</v>
      </c>
      <c r="AN602" s="995" t="str">
        <f>'BASE METAS)'!AN606</f>
        <v>MIDE LA PROMOCIÓN DE LOS SERVICIOS DE SEGURIDAD FACULTATIVA.</v>
      </c>
      <c r="AO602" s="1338" t="str">
        <f>'BASE METAS)'!AU606</f>
        <v>DESEMPEÑO</v>
      </c>
      <c r="AP602" s="995" t="str">
        <f>'BASE METAS)'!AO606</f>
        <v>NO. DE CAMPAÑAS DE PROMOCIÓN DE SEGURIDAD FACULTATIVA REALIZADAS.</v>
      </c>
      <c r="AQ602" s="995" t="str">
        <f>'BASE METAS)'!AP606</f>
        <v>NO. DE CAMPAÑAS DE PROMOCIÓN DE SEGURIDAD FACULTATIVA PROGRAMADAS.</v>
      </c>
      <c r="AR602" s="1330">
        <f>'BASE METAS)'!AQ606</f>
        <v>100</v>
      </c>
      <c r="AS602" s="995" t="str">
        <f>'BASE METAS)'!AR606</f>
        <v>CAMPAÑA</v>
      </c>
      <c r="AT602" s="423" t="str">
        <f>'BASE METAS)'!AS606</f>
        <v>EFICIENCIA</v>
      </c>
      <c r="AU602" s="1495">
        <f>'BASE METAS)'!BO606</f>
        <v>0</v>
      </c>
      <c r="AV602" s="1">
        <f>'BASE METAS)'!BQ606</f>
        <v>2</v>
      </c>
      <c r="AW602" s="1">
        <f>'BASE METAS)'!BR606</f>
        <v>0</v>
      </c>
      <c r="AX602" s="1">
        <f>'BASE METAS)'!BS606</f>
        <v>1</v>
      </c>
      <c r="AY602" s="1">
        <f>'BASE METAS)'!BT606</f>
        <v>1</v>
      </c>
      <c r="AZ602" s="1">
        <f>'BASE METAS)'!BU606</f>
        <v>0</v>
      </c>
      <c r="BA602" s="1">
        <f>'BASE METAS)'!BV606</f>
        <v>1</v>
      </c>
      <c r="BB602" s="1">
        <f>'BASE METAS)'!BW606</f>
        <v>1</v>
      </c>
      <c r="BC602" s="1">
        <f>'BASE METAS)'!BX606</f>
        <v>1</v>
      </c>
      <c r="BD602" s="1352">
        <f>'BASE METAS)'!BY606</f>
        <v>0.5</v>
      </c>
      <c r="BE602" s="1352">
        <f>'BASE METAS)'!CG606</f>
        <v>0</v>
      </c>
      <c r="BF602" s="1352">
        <f>'BASE METAS)'!CJ606</f>
        <v>0</v>
      </c>
      <c r="BG602" s="1352">
        <f>'BASE METAS)'!CK606</f>
        <v>0</v>
      </c>
      <c r="BH602" s="1352">
        <f>'BASE METAS)'!CL606</f>
        <v>0</v>
      </c>
      <c r="BI602" s="1352">
        <f>'BASE METAS)'!CM606</f>
        <v>0</v>
      </c>
      <c r="BJ602" s="1352">
        <f>'BASE METAS)'!CN606</f>
        <v>0</v>
      </c>
      <c r="BK602" s="1">
        <f>'BASE METAS)'!CO606</f>
        <v>0</v>
      </c>
      <c r="BL602" s="1">
        <f>'BASE METAS)'!CP606</f>
        <v>0</v>
      </c>
      <c r="BM602" s="1">
        <f>'BASE METAS)'!CQ606</f>
        <v>0</v>
      </c>
      <c r="BN602" s="1">
        <f>'BASE METAS)'!CR606</f>
        <v>0</v>
      </c>
      <c r="BO602" s="1">
        <f>'BASE METAS)'!CS606</f>
        <v>0</v>
      </c>
      <c r="BP602" s="1">
        <f>'BASE METAS)'!CT606</f>
        <v>0</v>
      </c>
      <c r="BQ602" s="1">
        <f>'BASE METAS)'!CU606</f>
        <v>0</v>
      </c>
      <c r="BR602" s="1">
        <f>'BASE METAS)'!CV606</f>
        <v>0</v>
      </c>
      <c r="BS602" s="1">
        <f>'BASE METAS)'!CW606</f>
        <v>0</v>
      </c>
      <c r="BT602" s="1">
        <f>'BASE METAS)'!CX606</f>
        <v>0</v>
      </c>
      <c r="BU602" s="1">
        <f>'BASE METAS)'!FA606</f>
        <v>2</v>
      </c>
      <c r="BV602" s="1">
        <f>'BASE METAS)'!FB606</f>
        <v>0</v>
      </c>
      <c r="BW602" s="1">
        <f>'BASE METAS)'!FC606</f>
        <v>1</v>
      </c>
      <c r="BX602" s="1">
        <f>'BASE METAS)'!FD606</f>
        <v>1</v>
      </c>
      <c r="BY602" s="1">
        <f>'BASE METAS)'!FE606</f>
        <v>0</v>
      </c>
      <c r="BZ602" s="1">
        <f>'BASE METAS)'!FF606</f>
        <v>0</v>
      </c>
      <c r="CA602" s="1">
        <f>'BASE METAS)'!FG606</f>
        <v>1</v>
      </c>
      <c r="CB602" s="1">
        <f>'BASE METAS)'!FH606</f>
        <v>1</v>
      </c>
      <c r="CC602" s="1">
        <f>'BASE METAS)'!FI606</f>
        <v>0.5</v>
      </c>
      <c r="CD602" s="1">
        <f>'BASE METAS)'!FJ606</f>
        <v>2</v>
      </c>
      <c r="CE602" s="1">
        <f>'BASE METAS)'!FK606</f>
        <v>0</v>
      </c>
      <c r="CF602" s="1">
        <f>'BASE METAS)'!FL606</f>
        <v>0</v>
      </c>
      <c r="CG602" s="1">
        <f>'BASE METAS)'!FM606</f>
        <v>0</v>
      </c>
    </row>
    <row r="603" spans="1:85" ht="56.25" customHeight="1" x14ac:dyDescent="0.2">
      <c r="A603" s="1">
        <f>'BASE METAS)'!A607</f>
        <v>90</v>
      </c>
      <c r="B603" s="7099"/>
      <c r="C603" s="7154">
        <f>'BASE METAS)'!C607</f>
        <v>2008</v>
      </c>
      <c r="D603" s="7154">
        <f>'BASE METAS)'!D607</f>
        <v>9</v>
      </c>
      <c r="E603" s="7156" t="str">
        <f>'BASE METAS)'!E607</f>
        <v xml:space="preserve">FORMACIÓN PROFESIONAL ESPECIALIZADA A SERVIDORES PÚBLICOS DE INSTITUCIONES DE SEGURIDAD PÚBLICA </v>
      </c>
      <c r="F603" s="7144" t="str">
        <f>'BASE METAS)'!F607</f>
        <v>Q00</v>
      </c>
      <c r="G603" s="7144" t="str">
        <f>'BASE METAS)'!G607</f>
        <v>104</v>
      </c>
      <c r="H603" s="7144" t="str">
        <f>'BASE METAS)'!H607</f>
        <v>04</v>
      </c>
      <c r="I603" s="7144" t="str">
        <f>'BASE METAS)'!I607</f>
        <v>01</v>
      </c>
      <c r="J603" s="5706" t="str">
        <f>'BASE METAS)'!J607</f>
        <v>01</v>
      </c>
      <c r="K603" s="5706" t="str">
        <f>'BASE METAS)'!K607</f>
        <v>01</v>
      </c>
      <c r="L603" s="5706" t="str">
        <f>'BASE METAS)'!L607</f>
        <v>03</v>
      </c>
      <c r="M603" s="5706" t="str">
        <f>'BASE METAS)'!M607</f>
        <v>101</v>
      </c>
      <c r="N603" s="5697" t="str">
        <f>'BASE METAS)'!N607</f>
        <v>Seguridad Pública y Tránsito</v>
      </c>
      <c r="O603" s="5706" t="str">
        <f>'BASE METAS)'!O607</f>
        <v>Seguridad Pública</v>
      </c>
      <c r="P603" s="5697" t="str">
        <f>'BASE METAS)'!P607</f>
        <v>Seguridad pública y protección civil</v>
      </c>
      <c r="Q603" s="5697" t="str">
        <f>'BASE METAS)'!Q607</f>
        <v>Preservación del orden público y protección ciudadana</v>
      </c>
      <c r="R603" s="5697" t="str">
        <f>'BASE METAS)'!R607</f>
        <v>Seguridad pública</v>
      </c>
      <c r="S603" s="5697" t="str">
        <f>'BASE METAS)'!S607</f>
        <v>Prevención de la delincuencia y mantenimiento del orden público</v>
      </c>
      <c r="T603" s="5697" t="str">
        <f>'BASE METAS)'!T607</f>
        <v>Formación profesional especializada a servidores públicos de instituciones de seguridad pública</v>
      </c>
      <c r="U603" s="7729" t="str">
        <f>'BASE METAS)'!U607</f>
        <v>Realizar acciones orientadas a combatir la inseguridad pública con estricto apego a la ley para erradicar la impunidad y la corrupción mediante la profesionalización de los cuerpos de seguridad, con métodos y programas de estudio para humanizarlos, dignificarlos y hacerlos más eficientes</v>
      </c>
      <c r="V603" s="5697" t="str">
        <f>'BASE METAS)'!V607</f>
        <v xml:space="preserve">Tlalnepantla Protegida </v>
      </c>
      <c r="W603" s="5694">
        <f>'BASE METAS)'!W607</f>
        <v>2381016</v>
      </c>
      <c r="X603" s="7231" t="str">
        <f>'BASE METAS)'!X607</f>
        <v>SUBDIRECCIÓN DE DESARROLLO POLICIAL</v>
      </c>
      <c r="Y603" s="213">
        <f>'BASE METAS)'!Y607</f>
        <v>1</v>
      </c>
      <c r="Z603" s="651" t="str">
        <f>'BASE METAS)'!Z607</f>
        <v>GESTIONAR LA RENOVACIÓN DE LA LICENCIA COLECTIVA PARA LA PORTACIÓN DE ARMA</v>
      </c>
      <c r="AA603" s="645" t="str">
        <f>'BASE METAS)'!AA607</f>
        <v>GESTIÓN</v>
      </c>
      <c r="AB603" s="459">
        <f>'BASE METAS)'!AB607</f>
        <v>2</v>
      </c>
      <c r="AC603" s="459">
        <f>'BASE METAS)'!AC607</f>
        <v>1</v>
      </c>
      <c r="AD603" s="631">
        <f>'BASE METAS)'!AD607</f>
        <v>0.5</v>
      </c>
      <c r="AE603" s="459">
        <f>'BASE METAS)'!AE607</f>
        <v>0</v>
      </c>
      <c r="AF603" s="631">
        <f>'BASE METAS)'!AF607</f>
        <v>0</v>
      </c>
      <c r="AG603" s="459">
        <f>'BASE METAS)'!AG607</f>
        <v>1</v>
      </c>
      <c r="AH603" s="631">
        <f>'BASE METAS)'!AH607</f>
        <v>0.5</v>
      </c>
      <c r="AI603" s="459">
        <f>'BASE METAS)'!AI607</f>
        <v>0</v>
      </c>
      <c r="AJ603" s="556">
        <f>'BASE METAS)'!AJ607</f>
        <v>0</v>
      </c>
      <c r="AK603" s="947">
        <f>'BASE METAS)'!AK607</f>
        <v>1</v>
      </c>
      <c r="AL603" s="1000">
        <f>'BASE METAS)'!AL607</f>
        <v>1</v>
      </c>
      <c r="AM603" s="807" t="str">
        <f>'BASE METAS)'!AM607</f>
        <v>GESTIONAR LA RENOVACIÓN DE LA LICENCIA COLECTIVA PARA LA PORTACIÓN DE ARMA</v>
      </c>
      <c r="AN603" s="807" t="str">
        <f>'BASE METAS)'!AN607</f>
        <v>MIDE LA RENOVACIÓN DE LA LICENCIA COLECTIVA PARA PORTACIÓN DE ARMA.</v>
      </c>
      <c r="AO603" s="1338" t="str">
        <f>'BASE METAS)'!AU607</f>
        <v>DESEMPEÑO</v>
      </c>
      <c r="AP603" s="807" t="str">
        <f>'BASE METAS)'!AO607</f>
        <v>NO. DE LICENCIAS COLECTIVAS RENOVADAS</v>
      </c>
      <c r="AQ603" s="807" t="str">
        <f>'BASE METAS)'!AP607</f>
        <v>NO. DE ARMAS CON MANTENIMIENTO</v>
      </c>
      <c r="AR603" s="1330">
        <f>'BASE METAS)'!AQ607</f>
        <v>100</v>
      </c>
      <c r="AS603" s="807" t="str">
        <f>'BASE METAS)'!AR607</f>
        <v>GESTIÓN</v>
      </c>
      <c r="AT603" s="807" t="str">
        <f>'BASE METAS)'!AS607</f>
        <v>EFICIENCIA</v>
      </c>
      <c r="AU603" s="1483">
        <f>'BASE METAS)'!BO607</f>
        <v>0</v>
      </c>
      <c r="AV603" s="940">
        <f>'BASE METAS)'!BQ607</f>
        <v>2</v>
      </c>
      <c r="AW603" s="1">
        <f>'BASE METAS)'!BR607</f>
        <v>0</v>
      </c>
      <c r="AX603" s="1">
        <f>'BASE METAS)'!BS607</f>
        <v>0</v>
      </c>
      <c r="AY603" s="1">
        <f>'BASE METAS)'!BT607</f>
        <v>0</v>
      </c>
      <c r="AZ603" s="1">
        <f>'BASE METAS)'!BU607</f>
        <v>0</v>
      </c>
      <c r="BA603" s="1" t="e">
        <f>'BASE METAS)'!BV607</f>
        <v>#DIV/0!</v>
      </c>
      <c r="BB603" s="1">
        <f>'BASE METAS)'!BW607</f>
        <v>1</v>
      </c>
      <c r="BC603" s="1">
        <f>'BASE METAS)'!BX607</f>
        <v>1</v>
      </c>
      <c r="BD603" s="1">
        <f>'BASE METAS)'!BY607</f>
        <v>0.5</v>
      </c>
      <c r="BE603" s="1">
        <f>'BASE METAS)'!CG607</f>
        <v>1</v>
      </c>
      <c r="BF603" s="1">
        <f>'BASE METAS)'!CJ607</f>
        <v>0</v>
      </c>
      <c r="BG603" s="1">
        <f>'BASE METAS)'!CK607</f>
        <v>0</v>
      </c>
      <c r="BH603" s="1">
        <f>'BASE METAS)'!CL607</f>
        <v>0</v>
      </c>
      <c r="BI603" s="1">
        <f>'BASE METAS)'!CM607</f>
        <v>0</v>
      </c>
      <c r="BJ603" s="1">
        <f>'BASE METAS)'!CN607</f>
        <v>0</v>
      </c>
      <c r="BK603" s="1">
        <f>'BASE METAS)'!CO607</f>
        <v>0</v>
      </c>
      <c r="BL603" s="1">
        <f>'BASE METAS)'!CP607</f>
        <v>0</v>
      </c>
      <c r="BM603" s="1">
        <f>'BASE METAS)'!CQ607</f>
        <v>0</v>
      </c>
      <c r="BN603" s="1">
        <f>'BASE METAS)'!CR607</f>
        <v>0</v>
      </c>
      <c r="BO603" s="1">
        <f>'BASE METAS)'!CS607</f>
        <v>0</v>
      </c>
      <c r="BP603" s="1">
        <f>'BASE METAS)'!CT607</f>
        <v>0</v>
      </c>
      <c r="BQ603" s="1">
        <f>'BASE METAS)'!CU607</f>
        <v>0</v>
      </c>
      <c r="BR603" s="1">
        <f>'BASE METAS)'!CV607</f>
        <v>0</v>
      </c>
      <c r="BS603" s="1">
        <f>'BASE METAS)'!CW607</f>
        <v>0</v>
      </c>
      <c r="BT603" s="1">
        <f>'BASE METAS)'!CX607</f>
        <v>0</v>
      </c>
      <c r="BU603" s="1">
        <f>'BASE METAS)'!FA607</f>
        <v>2</v>
      </c>
      <c r="BV603" s="1">
        <f>'BASE METAS)'!FB607</f>
        <v>0</v>
      </c>
      <c r="BW603" s="1">
        <f>'BASE METAS)'!FC607</f>
        <v>0</v>
      </c>
      <c r="BX603" s="1">
        <f>'BASE METAS)'!FD607</f>
        <v>0</v>
      </c>
      <c r="BY603" s="1">
        <f>'BASE METAS)'!FE607</f>
        <v>0</v>
      </c>
      <c r="BZ603" s="1" t="e">
        <f>'BASE METAS)'!FF607</f>
        <v>#DIV/0!</v>
      </c>
      <c r="CA603" s="1">
        <f>'BASE METAS)'!FG607</f>
        <v>1</v>
      </c>
      <c r="CB603" s="1">
        <f>'BASE METAS)'!FH607</f>
        <v>1</v>
      </c>
      <c r="CC603" s="1">
        <f>'BASE METAS)'!FI607</f>
        <v>0.5</v>
      </c>
      <c r="CD603" s="1">
        <f>'BASE METAS)'!FJ607</f>
        <v>2</v>
      </c>
      <c r="CE603" s="1">
        <f>'BASE METAS)'!FK607</f>
        <v>0</v>
      </c>
      <c r="CF603" s="1">
        <f>'BASE METAS)'!FL607</f>
        <v>0</v>
      </c>
      <c r="CG603" s="1">
        <f>'BASE METAS)'!FM607</f>
        <v>0</v>
      </c>
    </row>
    <row r="604" spans="1:85" ht="63.75" x14ac:dyDescent="0.25">
      <c r="A604" s="1">
        <f>'BASE METAS)'!A608</f>
        <v>0</v>
      </c>
      <c r="B604" s="7099"/>
      <c r="C604" s="7154"/>
      <c r="D604" s="7154"/>
      <c r="E604" s="7156"/>
      <c r="F604" s="7144"/>
      <c r="G604" s="7144"/>
      <c r="H604" s="7144"/>
      <c r="I604" s="7144"/>
      <c r="J604" s="5707"/>
      <c r="K604" s="5707"/>
      <c r="L604" s="5707"/>
      <c r="M604" s="5707"/>
      <c r="N604" s="5698"/>
      <c r="O604" s="5707"/>
      <c r="P604" s="5698"/>
      <c r="Q604" s="5698"/>
      <c r="R604" s="5698"/>
      <c r="S604" s="5698"/>
      <c r="T604" s="5698"/>
      <c r="U604" s="7730"/>
      <c r="V604" s="5698"/>
      <c r="W604" s="5695"/>
      <c r="X604" s="7232"/>
      <c r="Y604" s="214">
        <f>'BASE METAS)'!Y608</f>
        <v>2</v>
      </c>
      <c r="Z604" s="652" t="str">
        <f>'BASE METAS)'!Z608</f>
        <v>MANTENIMIENTO PREVENTIVO AL ARMAMENTO DE LA COMISARÍA GENERAL DE SEGURIDAD CIUDADANA.</v>
      </c>
      <c r="AA604" s="646" t="str">
        <f>'BASE METAS)'!AA608</f>
        <v>UNIDAD</v>
      </c>
      <c r="AB604" s="460">
        <f>'BASE METAS)'!AB608</f>
        <v>2400</v>
      </c>
      <c r="AC604" s="460">
        <f>'BASE METAS)'!AC608</f>
        <v>600</v>
      </c>
      <c r="AD604" s="544">
        <f>'BASE METAS)'!AD608</f>
        <v>0.25</v>
      </c>
      <c r="AE604" s="460">
        <f>'BASE METAS)'!AE608</f>
        <v>600</v>
      </c>
      <c r="AF604" s="544">
        <f>'BASE METAS)'!AF608</f>
        <v>0.25</v>
      </c>
      <c r="AG604" s="460">
        <f>'BASE METAS)'!AG608</f>
        <v>600</v>
      </c>
      <c r="AH604" s="544">
        <f>'BASE METAS)'!AH608</f>
        <v>0.25</v>
      </c>
      <c r="AI604" s="460">
        <f>'BASE METAS)'!AI608</f>
        <v>600</v>
      </c>
      <c r="AJ604" s="545">
        <f>'BASE METAS)'!AJ608</f>
        <v>0.25</v>
      </c>
      <c r="AK604" s="946">
        <f>'BASE METAS)'!AK608</f>
        <v>1</v>
      </c>
      <c r="AL604" s="1000">
        <f>'BASE METAS)'!AL608</f>
        <v>2</v>
      </c>
      <c r="AM604" s="807" t="str">
        <f>'BASE METAS)'!AM608</f>
        <v>MANTENIMIENTO PREVENTIVO AL ARMAMENTO DE LA COMISARÍA GENERAL DE SEGURIDAD CIUDADANA.</v>
      </c>
      <c r="AN604" s="807" t="str">
        <f>'BASE METAS)'!AN608</f>
        <v>MIDE LA EFICIENCIA EN EL MANTENIMIENTO PREVENTIVO AL ARMAMENTO DE LA COMISARÍA.</v>
      </c>
      <c r="AO604" s="1338" t="str">
        <f>'BASE METAS)'!AU608</f>
        <v>DESEMPEÑO</v>
      </c>
      <c r="AP604" s="807" t="str">
        <f>'BASE METAS)'!AO608</f>
        <v>NO. DE LICENCIAS COLECTIVAS PROGRAMADAS PARA SU RENOVACIÓN</v>
      </c>
      <c r="AQ604" s="807" t="str">
        <f>'BASE METAS)'!AP608</f>
        <v>NO. DE ARMAS PROGRAMADAS A MANTENIMIENTO</v>
      </c>
      <c r="AR604" s="1330">
        <f>'BASE METAS)'!AQ608</f>
        <v>100</v>
      </c>
      <c r="AS604" s="807" t="str">
        <f>'BASE METAS)'!AR608</f>
        <v>UNIDAD</v>
      </c>
      <c r="AT604" s="807" t="str">
        <f>'BASE METAS)'!AS608</f>
        <v>EFICIENCIA</v>
      </c>
      <c r="AU604" s="1483">
        <f>'BASE METAS)'!BO608</f>
        <v>0</v>
      </c>
      <c r="AV604" s="1">
        <f>'BASE METAS)'!BQ608</f>
        <v>2400</v>
      </c>
      <c r="AW604" s="987">
        <f>'BASE METAS)'!BR608</f>
        <v>0</v>
      </c>
      <c r="AX604" s="1352">
        <f>'BASE METAS)'!BS608</f>
        <v>600</v>
      </c>
      <c r="AY604" s="1">
        <f>'BASE METAS)'!BT608</f>
        <v>600</v>
      </c>
      <c r="AZ604" s="1">
        <f>'BASE METAS)'!BU608</f>
        <v>0</v>
      </c>
      <c r="BA604" s="1">
        <f>'BASE METAS)'!BV608</f>
        <v>1</v>
      </c>
      <c r="BB604" s="1">
        <f>'BASE METAS)'!BW608</f>
        <v>1200</v>
      </c>
      <c r="BC604" s="1">
        <f>'BASE METAS)'!BX608</f>
        <v>1200</v>
      </c>
      <c r="BD604" s="1">
        <f>'BASE METAS)'!BY608</f>
        <v>0.5</v>
      </c>
      <c r="BE604" s="1">
        <f>'BASE METAS)'!CG608</f>
        <v>600</v>
      </c>
      <c r="BF604" s="1">
        <f>'BASE METAS)'!CJ608</f>
        <v>0</v>
      </c>
      <c r="BG604" s="1">
        <f>'BASE METAS)'!CK608</f>
        <v>0</v>
      </c>
      <c r="BH604" s="1">
        <f>'BASE METAS)'!CL608</f>
        <v>0</v>
      </c>
      <c r="BI604" s="1">
        <f>'BASE METAS)'!CM608</f>
        <v>0</v>
      </c>
      <c r="BJ604" s="1">
        <f>'BASE METAS)'!CN608</f>
        <v>0</v>
      </c>
      <c r="BK604" s="1">
        <f>'BASE METAS)'!CO608</f>
        <v>0</v>
      </c>
      <c r="BL604" s="1">
        <f>'BASE METAS)'!CP608</f>
        <v>0</v>
      </c>
      <c r="BM604" s="1">
        <f>'BASE METAS)'!CQ608</f>
        <v>0</v>
      </c>
      <c r="BN604" s="1">
        <f>'BASE METAS)'!CR608</f>
        <v>0</v>
      </c>
      <c r="BO604" s="1">
        <f>'BASE METAS)'!CS608</f>
        <v>0</v>
      </c>
      <c r="BP604" s="1">
        <f>'BASE METAS)'!CT608</f>
        <v>0</v>
      </c>
      <c r="BQ604" s="1">
        <f>'BASE METAS)'!CU608</f>
        <v>0</v>
      </c>
      <c r="BR604" s="1">
        <f>'BASE METAS)'!CV608</f>
        <v>0</v>
      </c>
      <c r="BS604" s="1">
        <f>'BASE METAS)'!CW608</f>
        <v>0</v>
      </c>
      <c r="BT604" s="1">
        <f>'BASE METAS)'!CX608</f>
        <v>0</v>
      </c>
      <c r="BU604" s="1">
        <f>'BASE METAS)'!FA608</f>
        <v>2400</v>
      </c>
      <c r="BV604" s="1">
        <f>'BASE METAS)'!FB608</f>
        <v>0</v>
      </c>
      <c r="BW604" s="1">
        <f>'BASE METAS)'!FC608</f>
        <v>200</v>
      </c>
      <c r="BX604" s="1">
        <f>'BASE METAS)'!FD608</f>
        <v>200</v>
      </c>
      <c r="BY604" s="1">
        <f>'BASE METAS)'!FE608</f>
        <v>0</v>
      </c>
      <c r="BZ604" s="1">
        <f>'BASE METAS)'!FF608</f>
        <v>1</v>
      </c>
      <c r="CA604" s="1">
        <f>'BASE METAS)'!FG608</f>
        <v>800</v>
      </c>
      <c r="CB604" s="1">
        <f>'BASE METAS)'!FH608</f>
        <v>1600</v>
      </c>
      <c r="CC604" s="1">
        <f>'BASE METAS)'!FI608</f>
        <v>0.33333333333333331</v>
      </c>
      <c r="CD604" s="1">
        <f>'BASE METAS)'!FJ608</f>
        <v>2400</v>
      </c>
      <c r="CE604" s="1">
        <f>'BASE METAS)'!FK608</f>
        <v>0</v>
      </c>
      <c r="CF604" s="1">
        <f>'BASE METAS)'!FL608</f>
        <v>200</v>
      </c>
      <c r="CG604" s="1">
        <f>'BASE METAS)'!FM608</f>
        <v>200</v>
      </c>
    </row>
    <row r="605" spans="1:85" ht="38.25" x14ac:dyDescent="0.2">
      <c r="A605" s="1">
        <f>'BASE METAS)'!A609</f>
        <v>0</v>
      </c>
      <c r="B605" s="7099"/>
      <c r="C605" s="7154"/>
      <c r="D605" s="7154"/>
      <c r="E605" s="7156"/>
      <c r="F605" s="7144"/>
      <c r="G605" s="7144"/>
      <c r="H605" s="7144"/>
      <c r="I605" s="7144"/>
      <c r="J605" s="5707"/>
      <c r="K605" s="5707"/>
      <c r="L605" s="5707"/>
      <c r="M605" s="5707"/>
      <c r="N605" s="5698"/>
      <c r="O605" s="5707"/>
      <c r="P605" s="5698"/>
      <c r="Q605" s="5698"/>
      <c r="R605" s="5698"/>
      <c r="S605" s="5698"/>
      <c r="T605" s="5698"/>
      <c r="U605" s="7730"/>
      <c r="V605" s="5698"/>
      <c r="W605" s="5695"/>
      <c r="X605" s="7232"/>
      <c r="Y605" s="214">
        <f>'BASE METAS)'!Y609</f>
        <v>3</v>
      </c>
      <c r="Z605" s="652" t="str">
        <f>'BASE METAS)'!Z609</f>
        <v>REALIZAR REVISTA MENSUAL VEHICULAR.</v>
      </c>
      <c r="AA605" s="647" t="str">
        <f>'BASE METAS)'!AA609</f>
        <v>INFORME</v>
      </c>
      <c r="AB605" s="460">
        <f>'BASE METAS)'!AB609</f>
        <v>12</v>
      </c>
      <c r="AC605" s="460">
        <f>'BASE METAS)'!AC609</f>
        <v>3</v>
      </c>
      <c r="AD605" s="544">
        <f>'BASE METAS)'!AD609</f>
        <v>0.25</v>
      </c>
      <c r="AE605" s="460">
        <f>'BASE METAS)'!AE609</f>
        <v>3</v>
      </c>
      <c r="AF605" s="544">
        <f>'BASE METAS)'!AF609</f>
        <v>0.25</v>
      </c>
      <c r="AG605" s="460">
        <f>'BASE METAS)'!AG609</f>
        <v>3</v>
      </c>
      <c r="AH605" s="544">
        <f>'BASE METAS)'!AH609</f>
        <v>0.25</v>
      </c>
      <c r="AI605" s="460">
        <f>'BASE METAS)'!AI609</f>
        <v>3</v>
      </c>
      <c r="AJ605" s="545">
        <f>'BASE METAS)'!AJ609</f>
        <v>0.25</v>
      </c>
      <c r="AK605" s="946">
        <f>'BASE METAS)'!AK609</f>
        <v>1</v>
      </c>
      <c r="AL605" s="1000">
        <f>'BASE METAS)'!AL609</f>
        <v>3</v>
      </c>
      <c r="AM605" s="807" t="str">
        <f>'BASE METAS)'!AM609</f>
        <v>REALIZAR REVISTA MENSUAL VEHICULAR.</v>
      </c>
      <c r="AN605" s="807" t="str">
        <f>'BASE METAS)'!AN609</f>
        <v>MIDE LA EFICIENCIA EN LAS REVISTAS AL PARQUE VEHICULAR.</v>
      </c>
      <c r="AO605" s="1338" t="str">
        <f>'BASE METAS)'!AU609</f>
        <v>DESEMPEÑO</v>
      </c>
      <c r="AP605" s="807" t="str">
        <f>'BASE METAS)'!AO609</f>
        <v>NO. DE REVISTAS VEHICULARES REALIZADAS</v>
      </c>
      <c r="AQ605" s="807" t="str">
        <f>'BASE METAS)'!AP609</f>
        <v>NO. DE REVISTAS VEHICULARES PROGRAMADAS</v>
      </c>
      <c r="AR605" s="1330">
        <f>'BASE METAS)'!AQ609</f>
        <v>100</v>
      </c>
      <c r="AS605" s="807" t="str">
        <f>'BASE METAS)'!AR609</f>
        <v>INFORME</v>
      </c>
      <c r="AT605" s="807" t="str">
        <f>'BASE METAS)'!AS609</f>
        <v>EFICIENCIA</v>
      </c>
      <c r="AU605" s="1483">
        <f>'BASE METAS)'!BO609</f>
        <v>0</v>
      </c>
      <c r="AV605" s="940">
        <f>'BASE METAS)'!BQ609</f>
        <v>12</v>
      </c>
      <c r="AW605" s="940">
        <f>'BASE METAS)'!BR609</f>
        <v>0</v>
      </c>
      <c r="AX605" s="940">
        <f>'BASE METAS)'!BS609</f>
        <v>3</v>
      </c>
      <c r="AY605" s="1">
        <f>'BASE METAS)'!BT609</f>
        <v>3</v>
      </c>
      <c r="AZ605" s="1">
        <f>'BASE METAS)'!BU609</f>
        <v>0</v>
      </c>
      <c r="BA605" s="1">
        <f>'BASE METAS)'!BV609</f>
        <v>1</v>
      </c>
      <c r="BB605" s="1">
        <f>'BASE METAS)'!BW609</f>
        <v>6</v>
      </c>
      <c r="BC605" s="1">
        <f>'BASE METAS)'!BX609</f>
        <v>6</v>
      </c>
      <c r="BD605" s="1">
        <f>'BASE METAS)'!BY609</f>
        <v>0.5</v>
      </c>
      <c r="BE605" s="1">
        <f>'BASE METAS)'!CG609</f>
        <v>3</v>
      </c>
      <c r="BF605" s="1">
        <f>'BASE METAS)'!CJ609</f>
        <v>0</v>
      </c>
      <c r="BG605" s="1">
        <f>'BASE METAS)'!CK609</f>
        <v>0</v>
      </c>
      <c r="BH605" s="1">
        <f>'BASE METAS)'!CL609</f>
        <v>0</v>
      </c>
      <c r="BI605" s="1">
        <f>'BASE METAS)'!CM609</f>
        <v>0</v>
      </c>
      <c r="BJ605" s="1">
        <f>'BASE METAS)'!CN609</f>
        <v>0</v>
      </c>
      <c r="BK605" s="1">
        <f>'BASE METAS)'!CO609</f>
        <v>0</v>
      </c>
      <c r="BL605" s="1">
        <f>'BASE METAS)'!CP609</f>
        <v>0</v>
      </c>
      <c r="BM605" s="1">
        <f>'BASE METAS)'!CQ609</f>
        <v>0</v>
      </c>
      <c r="BN605" s="1">
        <f>'BASE METAS)'!CR609</f>
        <v>0</v>
      </c>
      <c r="BO605" s="1">
        <f>'BASE METAS)'!CS609</f>
        <v>0</v>
      </c>
      <c r="BP605" s="1">
        <f>'BASE METAS)'!CT609</f>
        <v>0</v>
      </c>
      <c r="BQ605" s="1">
        <f>'BASE METAS)'!CU609</f>
        <v>0</v>
      </c>
      <c r="BR605" s="1">
        <f>'BASE METAS)'!CV609</f>
        <v>0</v>
      </c>
      <c r="BS605" s="1">
        <f>'BASE METAS)'!CW609</f>
        <v>0</v>
      </c>
      <c r="BT605" s="1">
        <f>'BASE METAS)'!CX609</f>
        <v>0</v>
      </c>
      <c r="BU605" s="1">
        <f>'BASE METAS)'!FA609</f>
        <v>12</v>
      </c>
      <c r="BV605" s="1">
        <f>'BASE METAS)'!FB609</f>
        <v>0</v>
      </c>
      <c r="BW605" s="1">
        <f>'BASE METAS)'!FC609</f>
        <v>1</v>
      </c>
      <c r="BX605" s="1">
        <f>'BASE METAS)'!FD609</f>
        <v>0</v>
      </c>
      <c r="BY605" s="1">
        <f>'BASE METAS)'!FE609</f>
        <v>1</v>
      </c>
      <c r="BZ605" s="1">
        <f>'BASE METAS)'!FF609</f>
        <v>0</v>
      </c>
      <c r="CA605" s="1">
        <f>'BASE METAS)'!FG609</f>
        <v>3</v>
      </c>
      <c r="CB605" s="1">
        <f>'BASE METAS)'!FH609</f>
        <v>9</v>
      </c>
      <c r="CC605" s="1">
        <f>'BASE METAS)'!FI609</f>
        <v>0.25</v>
      </c>
      <c r="CD605" s="1">
        <f>'BASE METAS)'!FJ609</f>
        <v>12</v>
      </c>
      <c r="CE605" s="1">
        <f>'BASE METAS)'!FK609</f>
        <v>0</v>
      </c>
      <c r="CF605" s="1">
        <f>'BASE METAS)'!FL609</f>
        <v>1</v>
      </c>
      <c r="CG605" s="1">
        <f>'BASE METAS)'!FM609</f>
        <v>1</v>
      </c>
    </row>
    <row r="606" spans="1:85" ht="38.25" customHeight="1" x14ac:dyDescent="0.25">
      <c r="A606" s="1">
        <f>'BASE METAS)'!A610</f>
        <v>0</v>
      </c>
      <c r="B606" s="7099"/>
      <c r="C606" s="7154"/>
      <c r="D606" s="7154"/>
      <c r="E606" s="7156"/>
      <c r="F606" s="7144"/>
      <c r="G606" s="7144"/>
      <c r="H606" s="7144"/>
      <c r="I606" s="7144"/>
      <c r="J606" s="5707"/>
      <c r="K606" s="5707"/>
      <c r="L606" s="5707"/>
      <c r="M606" s="5707"/>
      <c r="N606" s="5698"/>
      <c r="O606" s="5707"/>
      <c r="P606" s="5698"/>
      <c r="Q606" s="5698"/>
      <c r="R606" s="5698"/>
      <c r="S606" s="5698"/>
      <c r="T606" s="5698"/>
      <c r="U606" s="7730"/>
      <c r="V606" s="5698"/>
      <c r="W606" s="5695"/>
      <c r="X606" s="7232"/>
      <c r="Y606" s="214">
        <f>'BASE METAS)'!Y610</f>
        <v>4</v>
      </c>
      <c r="Z606" s="652" t="str">
        <f>'BASE METAS)'!Z610</f>
        <v>CAPACITAR A LOS ELEMENTOS DE SEGURIDAD PÚBLICA EN TACTICAS DE ARME Y  DESARME DE ARMAMENTO.</v>
      </c>
      <c r="AA606" s="647" t="str">
        <f>'BASE METAS)'!AA610</f>
        <v>ELEMENTO</v>
      </c>
      <c r="AB606" s="460">
        <f>'BASE METAS)'!AB610</f>
        <v>200</v>
      </c>
      <c r="AC606" s="460">
        <f>'BASE METAS)'!AC610</f>
        <v>100</v>
      </c>
      <c r="AD606" s="544">
        <f>'BASE METAS)'!AD610</f>
        <v>0.5</v>
      </c>
      <c r="AE606" s="460">
        <f>'BASE METAS)'!AE610</f>
        <v>0</v>
      </c>
      <c r="AF606" s="544">
        <f>'BASE METAS)'!AF610</f>
        <v>0</v>
      </c>
      <c r="AG606" s="460">
        <f>'BASE METAS)'!AG610</f>
        <v>100</v>
      </c>
      <c r="AH606" s="544">
        <f>'BASE METAS)'!AH610</f>
        <v>0.5</v>
      </c>
      <c r="AI606" s="460">
        <f>'BASE METAS)'!AI610</f>
        <v>0</v>
      </c>
      <c r="AJ606" s="545">
        <f>'BASE METAS)'!AJ610</f>
        <v>0</v>
      </c>
      <c r="AK606" s="946">
        <f>'BASE METAS)'!AK610</f>
        <v>1</v>
      </c>
      <c r="AL606" s="1000">
        <f>'BASE METAS)'!AL610</f>
        <v>4</v>
      </c>
      <c r="AM606" s="807" t="str">
        <f>'BASE METAS)'!AM610</f>
        <v>CAPACITAR A LOS ELEMENTOS DE SEGURIDAD PÚBLICA EN TACTICAS DE ARME Y  DESARME DE ARMAMENTO.</v>
      </c>
      <c r="AN606" s="807" t="str">
        <f>'BASE METAS)'!AN610</f>
        <v>MIDE LA CAPACITACIÓN EN TACTICAS DE ARME Y DESARME.</v>
      </c>
      <c r="AO606" s="1338" t="str">
        <f>'BASE METAS)'!AU610</f>
        <v>DESEMPEÑO</v>
      </c>
      <c r="AP606" s="807" t="str">
        <f>'BASE METAS)'!AO610</f>
        <v>N O. DE ELEMENTOS CAPACITADOS EN TACTICAS DE ARME Y DESARME</v>
      </c>
      <c r="AQ606" s="807" t="str">
        <f>'BASE METAS)'!AP610</f>
        <v>NO. DE ELEMENTOS PROGRAMADOS A CAPACITACIÓN EN TACTICAS DE ARME Y DESARME</v>
      </c>
      <c r="AR606" s="1330">
        <f>'BASE METAS)'!AQ610</f>
        <v>100</v>
      </c>
      <c r="AS606" s="807" t="str">
        <f>'BASE METAS)'!AR610</f>
        <v>ELEMENTO</v>
      </c>
      <c r="AT606" s="1018" t="str">
        <f>'BASE METAS)'!AS610</f>
        <v>EFICACIA</v>
      </c>
      <c r="AU606" s="1483">
        <f>'BASE METAS)'!BO610</f>
        <v>0</v>
      </c>
      <c r="AV606" s="987">
        <f>'BASE METAS)'!BQ610</f>
        <v>200</v>
      </c>
      <c r="AW606" s="987">
        <f>'BASE METAS)'!BR610</f>
        <v>0</v>
      </c>
      <c r="AX606" s="942">
        <f>'BASE METAS)'!BS610</f>
        <v>0</v>
      </c>
      <c r="AY606" s="1">
        <f>'BASE METAS)'!BT610</f>
        <v>0</v>
      </c>
      <c r="AZ606" s="1">
        <f>'BASE METAS)'!BU610</f>
        <v>0</v>
      </c>
      <c r="BA606" s="1" t="e">
        <f>'BASE METAS)'!BV610</f>
        <v>#DIV/0!</v>
      </c>
      <c r="BB606" s="1">
        <f>'BASE METAS)'!BW610</f>
        <v>0</v>
      </c>
      <c r="BC606" s="1">
        <f>'BASE METAS)'!BX610</f>
        <v>200</v>
      </c>
      <c r="BD606" s="1">
        <f>'BASE METAS)'!BY610</f>
        <v>0</v>
      </c>
      <c r="BE606" s="1">
        <f>'BASE METAS)'!CG610</f>
        <v>0</v>
      </c>
      <c r="BF606" s="1">
        <f>'BASE METAS)'!CJ610</f>
        <v>0</v>
      </c>
      <c r="BG606" s="1">
        <f>'BASE METAS)'!CK610</f>
        <v>0</v>
      </c>
      <c r="BH606" s="1">
        <f>'BASE METAS)'!CL610</f>
        <v>0</v>
      </c>
      <c r="BI606" s="1">
        <f>'BASE METAS)'!CM610</f>
        <v>0</v>
      </c>
      <c r="BJ606" s="1">
        <f>'BASE METAS)'!CN610</f>
        <v>0</v>
      </c>
      <c r="BK606" s="1">
        <f>'BASE METAS)'!CO610</f>
        <v>0</v>
      </c>
      <c r="BL606" s="1">
        <f>'BASE METAS)'!CP610</f>
        <v>0</v>
      </c>
      <c r="BM606" s="1">
        <f>'BASE METAS)'!CQ610</f>
        <v>0</v>
      </c>
      <c r="BN606" s="1">
        <f>'BASE METAS)'!CR610</f>
        <v>0</v>
      </c>
      <c r="BO606" s="1">
        <f>'BASE METAS)'!CS610</f>
        <v>0</v>
      </c>
      <c r="BP606" s="1">
        <f>'BASE METAS)'!CT610</f>
        <v>0</v>
      </c>
      <c r="BQ606" s="1">
        <f>'BASE METAS)'!CU610</f>
        <v>0</v>
      </c>
      <c r="BR606" s="1">
        <f>'BASE METAS)'!CV610</f>
        <v>0</v>
      </c>
      <c r="BS606" s="1">
        <f>'BASE METAS)'!CW610</f>
        <v>0</v>
      </c>
      <c r="BT606" s="1">
        <f>'BASE METAS)'!CX610</f>
        <v>0</v>
      </c>
      <c r="BU606" s="1">
        <f>'BASE METAS)'!FA610</f>
        <v>200</v>
      </c>
      <c r="BV606" s="1">
        <f>'BASE METAS)'!FB610</f>
        <v>0</v>
      </c>
      <c r="BW606" s="1">
        <f>'BASE METAS)'!FC610</f>
        <v>0</v>
      </c>
      <c r="BX606" s="1">
        <f>'BASE METAS)'!FD610</f>
        <v>0</v>
      </c>
      <c r="BY606" s="1">
        <f>'BASE METAS)'!FE610</f>
        <v>0</v>
      </c>
      <c r="BZ606" s="1" t="e">
        <f>'BASE METAS)'!FF610</f>
        <v>#DIV/0!</v>
      </c>
      <c r="CA606" s="1">
        <f>'BASE METAS)'!FG610</f>
        <v>0</v>
      </c>
      <c r="CB606" s="1">
        <f>'BASE METAS)'!FH610</f>
        <v>200</v>
      </c>
      <c r="CC606" s="1">
        <f>'BASE METAS)'!FI610</f>
        <v>0</v>
      </c>
      <c r="CD606" s="1">
        <f>'BASE METAS)'!FJ610</f>
        <v>200</v>
      </c>
      <c r="CE606" s="1">
        <f>'BASE METAS)'!FK610</f>
        <v>0</v>
      </c>
      <c r="CF606" s="1">
        <f>'BASE METAS)'!FL610</f>
        <v>0</v>
      </c>
      <c r="CG606" s="1">
        <f>'BASE METAS)'!FM610</f>
        <v>0</v>
      </c>
    </row>
    <row r="607" spans="1:85" ht="63.75" x14ac:dyDescent="0.25">
      <c r="A607" s="1">
        <f>'BASE METAS)'!A611</f>
        <v>0</v>
      </c>
      <c r="B607" s="7099"/>
      <c r="C607" s="7154"/>
      <c r="D607" s="7154"/>
      <c r="E607" s="7156"/>
      <c r="F607" s="7144"/>
      <c r="G607" s="7144"/>
      <c r="H607" s="7144"/>
      <c r="I607" s="7144"/>
      <c r="J607" s="5707"/>
      <c r="K607" s="5707"/>
      <c r="L607" s="5707"/>
      <c r="M607" s="5707"/>
      <c r="N607" s="5698"/>
      <c r="O607" s="5707"/>
      <c r="P607" s="5698"/>
      <c r="Q607" s="5698"/>
      <c r="R607" s="5698"/>
      <c r="S607" s="5698"/>
      <c r="T607" s="5698"/>
      <c r="U607" s="7730"/>
      <c r="V607" s="5698"/>
      <c r="W607" s="5695"/>
      <c r="X607" s="7232"/>
      <c r="Y607" s="214">
        <f>'BASE METAS)'!Y611</f>
        <v>5</v>
      </c>
      <c r="Z607" s="653" t="str">
        <f>'BASE METAS)'!Z611</f>
        <v>CAPACITAR A LOS ELEMENTOS DE SEGURIDAD PÚBLICA EN ACONDICIONAMIENTO  FÍSICO.</v>
      </c>
      <c r="AA607" s="647" t="str">
        <f>'BASE METAS)'!AA611</f>
        <v>ELEMENTO</v>
      </c>
      <c r="AB607" s="460">
        <f>'BASE METAS)'!AB611</f>
        <v>200</v>
      </c>
      <c r="AC607" s="460">
        <f>'BASE METAS)'!AC611</f>
        <v>0</v>
      </c>
      <c r="AD607" s="544">
        <f>'BASE METAS)'!AD611</f>
        <v>0</v>
      </c>
      <c r="AE607" s="460">
        <f>'BASE METAS)'!AE611</f>
        <v>100</v>
      </c>
      <c r="AF607" s="544">
        <f>'BASE METAS)'!AF611</f>
        <v>0.5</v>
      </c>
      <c r="AG607" s="460">
        <f>'BASE METAS)'!AG611</f>
        <v>100</v>
      </c>
      <c r="AH607" s="544">
        <f>'BASE METAS)'!AH611</f>
        <v>0.5</v>
      </c>
      <c r="AI607" s="460">
        <f>'BASE METAS)'!AI611</f>
        <v>0</v>
      </c>
      <c r="AJ607" s="545">
        <f>'BASE METAS)'!AJ611</f>
        <v>0</v>
      </c>
      <c r="AK607" s="946">
        <f>'BASE METAS)'!AK611</f>
        <v>1</v>
      </c>
      <c r="AL607" s="1000">
        <f>'BASE METAS)'!AL611</f>
        <v>5</v>
      </c>
      <c r="AM607" s="807" t="str">
        <f>'BASE METAS)'!AM611</f>
        <v>CAPACITAR A LOS ELEMENTOS DE SEGURIDAD PÚBLICA EN ACONDICIONAMIENTO  FÍSICO.</v>
      </c>
      <c r="AN607" s="807" t="str">
        <f>'BASE METAS)'!AN611</f>
        <v>MIDE LA CAPACITACIÓN EN ACONDICIONAMIENTO FÍSICO.</v>
      </c>
      <c r="AO607" s="1338" t="str">
        <f>'BASE METAS)'!AU611</f>
        <v>DESEMPEÑO</v>
      </c>
      <c r="AP607" s="807" t="str">
        <f>'BASE METAS)'!AO611</f>
        <v>NO. DE ELEMENTOS CAPACITADOS EN ACONDICIONAMIENTO FÍSICO</v>
      </c>
      <c r="AQ607" s="807" t="str">
        <f>'BASE METAS)'!AP611</f>
        <v>NO. DE ELEMENTOS PROGRAMADOS A CAPACITACIÓN EN ACONDICIONAMIENTO FÍSICO</v>
      </c>
      <c r="AR607" s="1330">
        <f>'BASE METAS)'!AQ611</f>
        <v>100</v>
      </c>
      <c r="AS607" s="807" t="str">
        <f>'BASE METAS)'!AR611</f>
        <v>ELEMENTO</v>
      </c>
      <c r="AT607" s="1018" t="str">
        <f>'BASE METAS)'!AS611</f>
        <v>EFICACIA</v>
      </c>
      <c r="AU607" s="1483">
        <f>'BASE METAS)'!BO611</f>
        <v>0</v>
      </c>
      <c r="AV607" s="942">
        <f>'BASE METAS)'!BQ611</f>
        <v>200</v>
      </c>
      <c r="AW607" s="942">
        <f>'BASE METAS)'!BR611</f>
        <v>0</v>
      </c>
      <c r="AX607" s="987">
        <f>'BASE METAS)'!BS611</f>
        <v>100</v>
      </c>
      <c r="AY607" s="1">
        <f>'BASE METAS)'!BT611</f>
        <v>80</v>
      </c>
      <c r="AZ607" s="1">
        <f>'BASE METAS)'!BU611</f>
        <v>20</v>
      </c>
      <c r="BA607" s="1">
        <f>'BASE METAS)'!BV611</f>
        <v>0.8</v>
      </c>
      <c r="BB607" s="1">
        <f>'BASE METAS)'!BW611</f>
        <v>80</v>
      </c>
      <c r="BC607" s="1">
        <f>'BASE METAS)'!BX611</f>
        <v>120</v>
      </c>
      <c r="BD607" s="1">
        <f>'BASE METAS)'!BY611</f>
        <v>0.4</v>
      </c>
      <c r="BE607" s="1">
        <f>'BASE METAS)'!CG611</f>
        <v>0</v>
      </c>
      <c r="BF607" s="1">
        <f>'BASE METAS)'!CJ611</f>
        <v>0</v>
      </c>
      <c r="BG607" s="1">
        <f>'BASE METAS)'!CK611</f>
        <v>0</v>
      </c>
      <c r="BH607" s="1">
        <f>'BASE METAS)'!CL611</f>
        <v>0</v>
      </c>
      <c r="BI607" s="1">
        <f>'BASE METAS)'!CM611</f>
        <v>0</v>
      </c>
      <c r="BJ607" s="1">
        <f>'BASE METAS)'!CN611</f>
        <v>0</v>
      </c>
      <c r="BK607" s="1">
        <f>'BASE METAS)'!CO611</f>
        <v>0</v>
      </c>
      <c r="BL607" s="1">
        <f>'BASE METAS)'!CP611</f>
        <v>0</v>
      </c>
      <c r="BM607" s="1">
        <f>'BASE METAS)'!CQ611</f>
        <v>0</v>
      </c>
      <c r="BN607" s="1">
        <f>'BASE METAS)'!CR611</f>
        <v>0</v>
      </c>
      <c r="BO607" s="1">
        <f>'BASE METAS)'!CS611</f>
        <v>0</v>
      </c>
      <c r="BP607" s="1">
        <f>'BASE METAS)'!CT611</f>
        <v>0</v>
      </c>
      <c r="BQ607" s="1">
        <f>'BASE METAS)'!CU611</f>
        <v>0</v>
      </c>
      <c r="BR607" s="1">
        <f>'BASE METAS)'!CV611</f>
        <v>0</v>
      </c>
      <c r="BS607" s="1">
        <f>'BASE METAS)'!CW611</f>
        <v>0</v>
      </c>
      <c r="BT607" s="1">
        <f>'BASE METAS)'!CX611</f>
        <v>0</v>
      </c>
      <c r="BU607" s="1">
        <f>'BASE METAS)'!FA611</f>
        <v>200</v>
      </c>
      <c r="BV607" s="1">
        <f>'BASE METAS)'!FB611</f>
        <v>0</v>
      </c>
      <c r="BW607" s="1">
        <f>'BASE METAS)'!FC611</f>
        <v>33</v>
      </c>
      <c r="BX607" s="1">
        <f>'BASE METAS)'!FD611</f>
        <v>0</v>
      </c>
      <c r="BY607" s="1">
        <f>'BASE METAS)'!FE611</f>
        <v>33</v>
      </c>
      <c r="BZ607" s="1">
        <f>'BASE METAS)'!FF611</f>
        <v>0</v>
      </c>
      <c r="CA607" s="1">
        <f>'BASE METAS)'!FG611</f>
        <v>0</v>
      </c>
      <c r="CB607" s="1">
        <f>'BASE METAS)'!FH611</f>
        <v>200</v>
      </c>
      <c r="CC607" s="1">
        <f>'BASE METAS)'!FI611</f>
        <v>0</v>
      </c>
      <c r="CD607" s="1">
        <f>'BASE METAS)'!FJ611</f>
        <v>200</v>
      </c>
      <c r="CE607" s="1">
        <f>'BASE METAS)'!FK611</f>
        <v>0</v>
      </c>
      <c r="CF607" s="1">
        <f>'BASE METAS)'!FL611</f>
        <v>33</v>
      </c>
      <c r="CG607" s="1">
        <f>'BASE METAS)'!FM611</f>
        <v>45</v>
      </c>
    </row>
    <row r="608" spans="1:85" ht="51" x14ac:dyDescent="0.25">
      <c r="A608" s="1">
        <f>'BASE METAS)'!A612</f>
        <v>0</v>
      </c>
      <c r="B608" s="7099"/>
      <c r="C608" s="7154"/>
      <c r="D608" s="7154"/>
      <c r="E608" s="7156"/>
      <c r="F608" s="7144"/>
      <c r="G608" s="7144"/>
      <c r="H608" s="7144"/>
      <c r="I608" s="7144"/>
      <c r="J608" s="5707"/>
      <c r="K608" s="5707"/>
      <c r="L608" s="5707"/>
      <c r="M608" s="5707"/>
      <c r="N608" s="5698"/>
      <c r="O608" s="5707"/>
      <c r="P608" s="5698"/>
      <c r="Q608" s="5698"/>
      <c r="R608" s="5698"/>
      <c r="S608" s="5698"/>
      <c r="T608" s="5698"/>
      <c r="U608" s="7730"/>
      <c r="V608" s="5698"/>
      <c r="W608" s="5695"/>
      <c r="X608" s="7232"/>
      <c r="Y608" s="214">
        <f>'BASE METAS)'!Y612</f>
        <v>6</v>
      </c>
      <c r="Z608" s="653" t="str">
        <f>'BASE METAS)'!Z612</f>
        <v>CAPACITAR A LOS ELEMENTOS DE SEGURIDAD PÚBLICA EN LO REFERENTE AL INFORME POLICIAL HOMOLOGADO.</v>
      </c>
      <c r="AA608" s="647" t="str">
        <f>'BASE METAS)'!AA612</f>
        <v>ELEMENTO</v>
      </c>
      <c r="AB608" s="460">
        <f>'BASE METAS)'!AB612</f>
        <v>1200</v>
      </c>
      <c r="AC608" s="460">
        <f>'BASE METAS)'!AC612</f>
        <v>300</v>
      </c>
      <c r="AD608" s="544">
        <f>'BASE METAS)'!AD612</f>
        <v>0.25</v>
      </c>
      <c r="AE608" s="460">
        <f>'BASE METAS)'!AE612</f>
        <v>300</v>
      </c>
      <c r="AF608" s="544">
        <f>'BASE METAS)'!AF612</f>
        <v>0.25</v>
      </c>
      <c r="AG608" s="460">
        <f>'BASE METAS)'!AG612</f>
        <v>300</v>
      </c>
      <c r="AH608" s="544">
        <f>'BASE METAS)'!AH612</f>
        <v>0.25</v>
      </c>
      <c r="AI608" s="460">
        <f>'BASE METAS)'!AI612</f>
        <v>300</v>
      </c>
      <c r="AJ608" s="545">
        <f>'BASE METAS)'!AJ612</f>
        <v>0.25</v>
      </c>
      <c r="AK608" s="946">
        <f>'BASE METAS)'!AK612</f>
        <v>1</v>
      </c>
      <c r="AL608" s="1000">
        <f>'BASE METAS)'!AL612</f>
        <v>6</v>
      </c>
      <c r="AM608" s="807" t="str">
        <f>'BASE METAS)'!AM612</f>
        <v>CAPACITAR A LOS ELEMENTOS DE SEGURIDAD PÚBLICA EN LO REFERENTE AL INFORME POLICIAL HOMOLOGADO.</v>
      </c>
      <c r="AN608" s="807" t="str">
        <f>'BASE METAS)'!AN612</f>
        <v>MIDE LA CAPACITACIÓN EN INFORME POLICIAL HOMOLOGADO.</v>
      </c>
      <c r="AO608" s="1344" t="str">
        <f>'BASE METAS)'!AU612</f>
        <v>DESEMPEÑO</v>
      </c>
      <c r="AP608" s="807" t="str">
        <f>'BASE METAS)'!AO612</f>
        <v>NO. DE ELEMENTOS CAPACITADOS EN INFORME POLICIAL HOMOLOGADO</v>
      </c>
      <c r="AQ608" s="807" t="str">
        <f>'BASE METAS)'!AP612</f>
        <v>NO. DE ELEMENTOS PROGRAMADOS A CAPACITAR EN INFORME POLICIAL HOMOLOGADO</v>
      </c>
      <c r="AR608" s="1343">
        <f>'BASE METAS)'!AQ612</f>
        <v>100</v>
      </c>
      <c r="AS608" s="807" t="str">
        <f>'BASE METAS)'!AR612</f>
        <v>ELEMENTO</v>
      </c>
      <c r="AT608" s="1018" t="str">
        <f>'BASE METAS)'!AS612</f>
        <v>EFICACIA</v>
      </c>
      <c r="AU608" s="1483">
        <f>'BASE METAS)'!BO612</f>
        <v>0</v>
      </c>
      <c r="AV608" s="46">
        <f>'BASE METAS)'!BQ612</f>
        <v>1200</v>
      </c>
      <c r="AW608" s="987">
        <f>'BASE METAS)'!BR612</f>
        <v>0</v>
      </c>
      <c r="AX608" s="1352">
        <f>'BASE METAS)'!BS612</f>
        <v>300</v>
      </c>
      <c r="AY608" s="1">
        <f>'BASE METAS)'!BT612</f>
        <v>147</v>
      </c>
      <c r="AZ608" s="1">
        <f>'BASE METAS)'!BU612</f>
        <v>153</v>
      </c>
      <c r="BA608" s="1">
        <f>'BASE METAS)'!BV612</f>
        <v>0.49</v>
      </c>
      <c r="BB608" s="1">
        <f>'BASE METAS)'!BW612</f>
        <v>267</v>
      </c>
      <c r="BC608" s="1">
        <f>'BASE METAS)'!BX612</f>
        <v>933</v>
      </c>
      <c r="BD608" s="1">
        <f>'BASE METAS)'!BY612</f>
        <v>0.2225</v>
      </c>
      <c r="BE608" s="1">
        <f>'BASE METAS)'!CG612</f>
        <v>120</v>
      </c>
      <c r="BF608" s="1">
        <f>'BASE METAS)'!CJ612</f>
        <v>0</v>
      </c>
      <c r="BG608" s="1">
        <f>'BASE METAS)'!CK612</f>
        <v>0</v>
      </c>
      <c r="BH608" s="1">
        <f>'BASE METAS)'!CL612</f>
        <v>0</v>
      </c>
      <c r="BI608" s="1">
        <f>'BASE METAS)'!CM612</f>
        <v>0</v>
      </c>
      <c r="BJ608" s="1">
        <f>'BASE METAS)'!CN612</f>
        <v>0</v>
      </c>
      <c r="BK608" s="1">
        <f>'BASE METAS)'!CO612</f>
        <v>0</v>
      </c>
      <c r="BL608" s="1">
        <f>'BASE METAS)'!CP612</f>
        <v>0</v>
      </c>
      <c r="BM608" s="1">
        <f>'BASE METAS)'!CQ612</f>
        <v>0</v>
      </c>
      <c r="BN608" s="1">
        <f>'BASE METAS)'!CR612</f>
        <v>0</v>
      </c>
      <c r="BO608" s="1">
        <f>'BASE METAS)'!CS612</f>
        <v>0</v>
      </c>
      <c r="BP608" s="1">
        <f>'BASE METAS)'!CT612</f>
        <v>0</v>
      </c>
      <c r="BQ608" s="1">
        <f>'BASE METAS)'!CU612</f>
        <v>0</v>
      </c>
      <c r="BR608" s="1">
        <f>'BASE METAS)'!CV612</f>
        <v>0</v>
      </c>
      <c r="BS608" s="1">
        <f>'BASE METAS)'!CW612</f>
        <v>0</v>
      </c>
      <c r="BT608" s="1">
        <f>'BASE METAS)'!CX612</f>
        <v>0</v>
      </c>
      <c r="BU608" s="1">
        <f>'BASE METAS)'!FA612</f>
        <v>1200</v>
      </c>
      <c r="BV608" s="1">
        <f>'BASE METAS)'!FB612</f>
        <v>0</v>
      </c>
      <c r="BW608" s="1">
        <f>'BASE METAS)'!FC612</f>
        <v>100</v>
      </c>
      <c r="BX608" s="1">
        <f>'BASE METAS)'!FD612</f>
        <v>0</v>
      </c>
      <c r="BY608" s="1">
        <f>'BASE METAS)'!FE612</f>
        <v>100</v>
      </c>
      <c r="BZ608" s="1">
        <f>'BASE METAS)'!FF612</f>
        <v>0</v>
      </c>
      <c r="CA608" s="1">
        <f>'BASE METAS)'!FG612</f>
        <v>120</v>
      </c>
      <c r="CB608" s="1">
        <f>'BASE METAS)'!FH612</f>
        <v>1080</v>
      </c>
      <c r="CC608" s="1">
        <f>'BASE METAS)'!FI612</f>
        <v>0.1</v>
      </c>
      <c r="CD608" s="1">
        <f>'BASE METAS)'!FJ612</f>
        <v>1200</v>
      </c>
      <c r="CE608" s="1">
        <f>'BASE METAS)'!FK612</f>
        <v>0</v>
      </c>
      <c r="CF608" s="1">
        <f>'BASE METAS)'!FL612</f>
        <v>100</v>
      </c>
      <c r="CG608" s="1">
        <f>'BASE METAS)'!FM612</f>
        <v>53</v>
      </c>
    </row>
    <row r="609" spans="1:85" ht="63.75" x14ac:dyDescent="0.2">
      <c r="A609" s="1">
        <f>'BASE METAS)'!A613</f>
        <v>0</v>
      </c>
      <c r="B609" s="7099"/>
      <c r="C609" s="7154"/>
      <c r="D609" s="7154"/>
      <c r="E609" s="7156"/>
      <c r="F609" s="7144"/>
      <c r="G609" s="7144"/>
      <c r="H609" s="7144"/>
      <c r="I609" s="7144"/>
      <c r="J609" s="5707"/>
      <c r="K609" s="5707"/>
      <c r="L609" s="5707"/>
      <c r="M609" s="5707"/>
      <c r="N609" s="5698"/>
      <c r="O609" s="5707"/>
      <c r="P609" s="5698"/>
      <c r="Q609" s="5698"/>
      <c r="R609" s="5698"/>
      <c r="S609" s="5698"/>
      <c r="T609" s="5698"/>
      <c r="U609" s="7730"/>
      <c r="V609" s="5698"/>
      <c r="W609" s="5695"/>
      <c r="X609" s="7232"/>
      <c r="Y609" s="214">
        <f>'BASE METAS)'!Y613</f>
        <v>7</v>
      </c>
      <c r="Z609" s="653" t="str">
        <f>'BASE METAS)'!Z613</f>
        <v>ACTUALIZAR A  LOS ELEMENTOS DE SEGURIDAD PÚBLICA EN MANUAL BÁSICO DE LA ACTUACIÓN POLICIAL.</v>
      </c>
      <c r="AA609" s="647" t="str">
        <f>'BASE METAS)'!AA613</f>
        <v>ELEMENTO</v>
      </c>
      <c r="AB609" s="460">
        <f>'BASE METAS)'!AB613</f>
        <v>200</v>
      </c>
      <c r="AC609" s="460">
        <f>'BASE METAS)'!AC613</f>
        <v>50</v>
      </c>
      <c r="AD609" s="544">
        <f>'BASE METAS)'!AD613</f>
        <v>0.25</v>
      </c>
      <c r="AE609" s="460">
        <f>'BASE METAS)'!AE613</f>
        <v>50</v>
      </c>
      <c r="AF609" s="544">
        <f>'BASE METAS)'!AF613</f>
        <v>0.25</v>
      </c>
      <c r="AG609" s="460">
        <f>'BASE METAS)'!AG613</f>
        <v>50</v>
      </c>
      <c r="AH609" s="544">
        <f>'BASE METAS)'!AH613</f>
        <v>0.25</v>
      </c>
      <c r="AI609" s="460">
        <f>'BASE METAS)'!AI613</f>
        <v>50</v>
      </c>
      <c r="AJ609" s="545">
        <f>'BASE METAS)'!AJ613</f>
        <v>0.25</v>
      </c>
      <c r="AK609" s="946">
        <f>'BASE METAS)'!AK613</f>
        <v>1</v>
      </c>
      <c r="AL609" s="990">
        <f>'BASE METAS)'!AL613</f>
        <v>7</v>
      </c>
      <c r="AM609" s="959" t="str">
        <f>'BASE METAS)'!AM613</f>
        <v>ACTUALIZAR A  LOS ELEMENTOS DE SEGURIDAD PÚBLICA EN MANUAL BÁSICO DE LA ACTUACIÓN POLICIAL.</v>
      </c>
      <c r="AN609" s="959" t="str">
        <f>'BASE METAS)'!AN613</f>
        <v>MIDE LA ACTUALIZACIÓN EN MANUAL BÁSICO DE LA ACTUACIÓN POLICIAL.</v>
      </c>
      <c r="AO609" s="1344" t="str">
        <f>'BASE METAS)'!AU613</f>
        <v>DESEMPEÑO</v>
      </c>
      <c r="AP609" s="959" t="str">
        <f>'BASE METAS)'!AO613</f>
        <v>NO. DE ELEMENTOS ACTUALIZADOS EN MANUAL BÁSICO DE LA ACTUACIÓN POLICIAL.</v>
      </c>
      <c r="AQ609" s="959" t="str">
        <f>'BASE METAS)'!AP613</f>
        <v>NO. DE ELEMENTOS PROGRAMADOS A ACTUALIZAR EN MANUAL BÁSICO DE LA ACTUACIÓN POLICIAL.</v>
      </c>
      <c r="AR609" s="1344">
        <f>'BASE METAS)'!AQ613</f>
        <v>100</v>
      </c>
      <c r="AS609" s="959" t="str">
        <f>'BASE METAS)'!AR613</f>
        <v>ELEMENTO</v>
      </c>
      <c r="AT609" s="1018" t="str">
        <f>'BASE METAS)'!AS613</f>
        <v>EFICACIA</v>
      </c>
      <c r="AU609" s="1483">
        <f>'BASE METAS)'!BO613</f>
        <v>0</v>
      </c>
      <c r="AV609" s="940">
        <f>'BASE METAS)'!BQ613</f>
        <v>200</v>
      </c>
      <c r="AW609" s="940">
        <f>'BASE METAS)'!BR613</f>
        <v>0</v>
      </c>
      <c r="AX609" s="940">
        <f>'BASE METAS)'!BS613</f>
        <v>50</v>
      </c>
      <c r="AY609" s="1">
        <f>'BASE METAS)'!BT613</f>
        <v>63</v>
      </c>
      <c r="AZ609" s="1">
        <f>'BASE METAS)'!BU613</f>
        <v>-13</v>
      </c>
      <c r="BA609" s="1">
        <f>'BASE METAS)'!BV613</f>
        <v>1.26</v>
      </c>
      <c r="BB609" s="1">
        <f>'BASE METAS)'!BW613</f>
        <v>74</v>
      </c>
      <c r="BC609" s="1">
        <f>'BASE METAS)'!BX613</f>
        <v>126</v>
      </c>
      <c r="BD609" s="1">
        <f>'BASE METAS)'!BY613</f>
        <v>0.37</v>
      </c>
      <c r="BE609" s="1">
        <f>'BASE METAS)'!CG613</f>
        <v>11</v>
      </c>
      <c r="BF609" s="1">
        <f>'BASE METAS)'!CJ613</f>
        <v>0</v>
      </c>
      <c r="BG609" s="1">
        <f>'BASE METAS)'!CK613</f>
        <v>0</v>
      </c>
      <c r="BH609" s="1">
        <f>'BASE METAS)'!CL613</f>
        <v>0</v>
      </c>
      <c r="BI609" s="1">
        <f>'BASE METAS)'!CM613</f>
        <v>0</v>
      </c>
      <c r="BJ609" s="1">
        <f>'BASE METAS)'!CN613</f>
        <v>0</v>
      </c>
      <c r="BK609" s="1">
        <f>'BASE METAS)'!CO613</f>
        <v>0</v>
      </c>
      <c r="BL609" s="1">
        <f>'BASE METAS)'!CP613</f>
        <v>0</v>
      </c>
      <c r="BM609" s="1">
        <f>'BASE METAS)'!CQ613</f>
        <v>0</v>
      </c>
      <c r="BN609" s="1">
        <f>'BASE METAS)'!CR613</f>
        <v>0</v>
      </c>
      <c r="BO609" s="1">
        <f>'BASE METAS)'!CS613</f>
        <v>0</v>
      </c>
      <c r="BP609" s="1">
        <f>'BASE METAS)'!CT613</f>
        <v>0</v>
      </c>
      <c r="BQ609" s="1">
        <f>'BASE METAS)'!CU613</f>
        <v>0</v>
      </c>
      <c r="BR609" s="1">
        <f>'BASE METAS)'!CV613</f>
        <v>0</v>
      </c>
      <c r="BS609" s="1">
        <f>'BASE METAS)'!CW613</f>
        <v>0</v>
      </c>
      <c r="BT609" s="1">
        <f>'BASE METAS)'!CX613</f>
        <v>0</v>
      </c>
      <c r="BU609" s="1">
        <f>'BASE METAS)'!FA613</f>
        <v>200</v>
      </c>
      <c r="BV609" s="1">
        <f>'BASE METAS)'!FB613</f>
        <v>0</v>
      </c>
      <c r="BW609" s="1">
        <f>'BASE METAS)'!FC613</f>
        <v>17</v>
      </c>
      <c r="BX609" s="1">
        <f>'BASE METAS)'!FD613</f>
        <v>11</v>
      </c>
      <c r="BY609" s="1">
        <f>'BASE METAS)'!FE613</f>
        <v>6</v>
      </c>
      <c r="BZ609" s="1">
        <f>'BASE METAS)'!FF613</f>
        <v>0.6470588235294118</v>
      </c>
      <c r="CA609" s="1">
        <f>'BASE METAS)'!FG613</f>
        <v>22</v>
      </c>
      <c r="CB609" s="1">
        <f>'BASE METAS)'!FH613</f>
        <v>178</v>
      </c>
      <c r="CC609" s="1">
        <f>'BASE METAS)'!FI613</f>
        <v>0.11</v>
      </c>
      <c r="CD609" s="1">
        <f>'BASE METAS)'!FJ613</f>
        <v>200</v>
      </c>
      <c r="CE609" s="1">
        <f>'BASE METAS)'!FK613</f>
        <v>0</v>
      </c>
      <c r="CF609" s="1">
        <f>'BASE METAS)'!FL613</f>
        <v>17</v>
      </c>
      <c r="CG609" s="1">
        <f>'BASE METAS)'!FM613</f>
        <v>23</v>
      </c>
    </row>
    <row r="610" spans="1:85" ht="51" x14ac:dyDescent="0.25">
      <c r="A610" s="1">
        <f>'BASE METAS)'!A614</f>
        <v>0</v>
      </c>
      <c r="B610" s="7099"/>
      <c r="C610" s="7154"/>
      <c r="D610" s="7154"/>
      <c r="E610" s="7156"/>
      <c r="F610" s="7144"/>
      <c r="G610" s="7144"/>
      <c r="H610" s="7144"/>
      <c r="I610" s="7144"/>
      <c r="J610" s="5707"/>
      <c r="K610" s="5707"/>
      <c r="L610" s="5707"/>
      <c r="M610" s="5707"/>
      <c r="N610" s="5698"/>
      <c r="O610" s="5707"/>
      <c r="P610" s="5698"/>
      <c r="Q610" s="5698"/>
      <c r="R610" s="5698"/>
      <c r="S610" s="5698"/>
      <c r="T610" s="5698"/>
      <c r="U610" s="7730"/>
      <c r="V610" s="5698"/>
      <c r="W610" s="5695"/>
      <c r="X610" s="7232"/>
      <c r="Y610" s="214">
        <f>'BASE METAS)'!Y614</f>
        <v>8</v>
      </c>
      <c r="Z610" s="653" t="str">
        <f>'BASE METAS)'!Z614</f>
        <v>CAPACITAR A LOS ELEMENTOS DE SEGURIDAD PÚBLICA EN MANEJO DE PR24.</v>
      </c>
      <c r="AA610" s="647" t="str">
        <f>'BASE METAS)'!AA614</f>
        <v>ELEMENTO</v>
      </c>
      <c r="AB610" s="460">
        <f>'BASE METAS)'!AB614</f>
        <v>100</v>
      </c>
      <c r="AC610" s="460">
        <f>'BASE METAS)'!AC614</f>
        <v>100</v>
      </c>
      <c r="AD610" s="544">
        <f>'BASE METAS)'!AD614</f>
        <v>1</v>
      </c>
      <c r="AE610" s="460">
        <f>'BASE METAS)'!AE614</f>
        <v>0</v>
      </c>
      <c r="AF610" s="544">
        <f>'BASE METAS)'!AF614</f>
        <v>0</v>
      </c>
      <c r="AG610" s="460">
        <f>'BASE METAS)'!AG614</f>
        <v>0</v>
      </c>
      <c r="AH610" s="544">
        <f>'BASE METAS)'!AH614</f>
        <v>0</v>
      </c>
      <c r="AI610" s="460">
        <f>'BASE METAS)'!AI614</f>
        <v>0</v>
      </c>
      <c r="AJ610" s="545">
        <f>'BASE METAS)'!AJ614</f>
        <v>0</v>
      </c>
      <c r="AK610" s="946">
        <f>'BASE METAS)'!AK614</f>
        <v>1</v>
      </c>
      <c r="AL610" s="990">
        <f>'BASE METAS)'!AL614</f>
        <v>8</v>
      </c>
      <c r="AM610" s="970" t="str">
        <f>'BASE METAS)'!AM614</f>
        <v>CAPACITAR A LOS ELEMENTOS DE SEGURIDAD PÚBLICA EN MANEJO DE PR24.</v>
      </c>
      <c r="AN610" s="970" t="str">
        <f>'BASE METAS)'!AN614</f>
        <v>MIDE LA CAPACITACIÓN EN MANEJO DE PR24.</v>
      </c>
      <c r="AO610" s="1344" t="str">
        <f>'BASE METAS)'!AU614</f>
        <v>DESEMPEÑO</v>
      </c>
      <c r="AP610" s="970" t="str">
        <f>'BASE METAS)'!AO614</f>
        <v>NO. DE ELEMENTOS CAPACITADOS EN MANEJO DE PR24.</v>
      </c>
      <c r="AQ610" s="970" t="str">
        <f>'BASE METAS)'!AP614</f>
        <v>NO. DE ELEMENTOS PROGRAMADOS A CAPACITAR  EN MANEJO DE PR24.</v>
      </c>
      <c r="AR610" s="1344">
        <f>'BASE METAS)'!AQ614</f>
        <v>100</v>
      </c>
      <c r="AS610" s="970" t="str">
        <f>'BASE METAS)'!AR614</f>
        <v>ELEMENTO</v>
      </c>
      <c r="AT610" s="1018" t="str">
        <f>'BASE METAS)'!AS614</f>
        <v>EFICACIA</v>
      </c>
      <c r="AU610" s="1483">
        <f>'BASE METAS)'!BO614</f>
        <v>0</v>
      </c>
      <c r="AV610" s="1">
        <f>'BASE METAS)'!BQ614</f>
        <v>100</v>
      </c>
      <c r="AW610" s="956">
        <f>'BASE METAS)'!BR614</f>
        <v>0</v>
      </c>
      <c r="AX610" s="816">
        <f>'BASE METAS)'!BS614</f>
        <v>0</v>
      </c>
      <c r="AY610" s="1">
        <f>'BASE METAS)'!BT614</f>
        <v>80</v>
      </c>
      <c r="AZ610" s="1">
        <f>'BASE METAS)'!BU614</f>
        <v>-80</v>
      </c>
      <c r="BA610" s="1" t="e">
        <f>'BASE METAS)'!BV614</f>
        <v>#DIV/0!</v>
      </c>
      <c r="BB610" s="1">
        <f>'BASE METAS)'!BW614</f>
        <v>80</v>
      </c>
      <c r="BC610" s="1">
        <f>'BASE METAS)'!BX614</f>
        <v>20</v>
      </c>
      <c r="BD610" s="1">
        <f>'BASE METAS)'!BY614</f>
        <v>0.8</v>
      </c>
      <c r="BE610" s="1">
        <f>'BASE METAS)'!CG614</f>
        <v>0</v>
      </c>
      <c r="BF610" s="1">
        <f>'BASE METAS)'!CJ614</f>
        <v>0</v>
      </c>
      <c r="BG610" s="1">
        <f>'BASE METAS)'!CK614</f>
        <v>0</v>
      </c>
      <c r="BH610" s="1">
        <f>'BASE METAS)'!CL614</f>
        <v>0</v>
      </c>
      <c r="BI610" s="1">
        <f>'BASE METAS)'!CM614</f>
        <v>0</v>
      </c>
      <c r="BJ610" s="1">
        <f>'BASE METAS)'!CN614</f>
        <v>0</v>
      </c>
      <c r="BK610" s="1">
        <f>'BASE METAS)'!CO614</f>
        <v>0</v>
      </c>
      <c r="BL610" s="1">
        <f>'BASE METAS)'!CP614</f>
        <v>0</v>
      </c>
      <c r="BM610" s="1">
        <f>'BASE METAS)'!CQ614</f>
        <v>0</v>
      </c>
      <c r="BN610" s="1">
        <f>'BASE METAS)'!CR614</f>
        <v>0</v>
      </c>
      <c r="BO610" s="1">
        <f>'BASE METAS)'!CS614</f>
        <v>0</v>
      </c>
      <c r="BP610" s="1">
        <f>'BASE METAS)'!CT614</f>
        <v>0</v>
      </c>
      <c r="BQ610" s="1">
        <f>'BASE METAS)'!CU614</f>
        <v>0</v>
      </c>
      <c r="BR610" s="1">
        <f>'BASE METAS)'!CV614</f>
        <v>0</v>
      </c>
      <c r="BS610" s="1">
        <f>'BASE METAS)'!CW614</f>
        <v>0</v>
      </c>
      <c r="BT610" s="1">
        <f>'BASE METAS)'!CX614</f>
        <v>0</v>
      </c>
      <c r="BU610" s="1">
        <f>'BASE METAS)'!FA614</f>
        <v>100</v>
      </c>
      <c r="BV610" s="1">
        <f>'BASE METAS)'!FB614</f>
        <v>0</v>
      </c>
      <c r="BW610" s="1">
        <f>'BASE METAS)'!FC614</f>
        <v>0</v>
      </c>
      <c r="BX610" s="1">
        <f>'BASE METAS)'!FD614</f>
        <v>0</v>
      </c>
      <c r="BY610" s="1">
        <f>'BASE METAS)'!FE614</f>
        <v>0</v>
      </c>
      <c r="BZ610" s="1" t="e">
        <f>'BASE METAS)'!FF614</f>
        <v>#DIV/0!</v>
      </c>
      <c r="CA610" s="1">
        <f>'BASE METAS)'!FG614</f>
        <v>0</v>
      </c>
      <c r="CB610" s="1">
        <f>'BASE METAS)'!FH614</f>
        <v>100</v>
      </c>
      <c r="CC610" s="1">
        <f>'BASE METAS)'!FI614</f>
        <v>0</v>
      </c>
      <c r="CD610" s="1">
        <f>'BASE METAS)'!FJ614</f>
        <v>100</v>
      </c>
      <c r="CE610" s="1">
        <f>'BASE METAS)'!FK614</f>
        <v>0</v>
      </c>
      <c r="CF610" s="1">
        <f>'BASE METAS)'!FL614</f>
        <v>0</v>
      </c>
      <c r="CG610" s="1">
        <f>'BASE METAS)'!FM614</f>
        <v>45</v>
      </c>
    </row>
    <row r="611" spans="1:85" ht="76.5" x14ac:dyDescent="0.2">
      <c r="A611" s="1">
        <f>'BASE METAS)'!A615</f>
        <v>0</v>
      </c>
      <c r="B611" s="7099"/>
      <c r="C611" s="7154"/>
      <c r="D611" s="7154"/>
      <c r="E611" s="7156"/>
      <c r="F611" s="7144"/>
      <c r="G611" s="7144"/>
      <c r="H611" s="7144"/>
      <c r="I611" s="7144"/>
      <c r="J611" s="5707"/>
      <c r="K611" s="5707"/>
      <c r="L611" s="5707"/>
      <c r="M611" s="5707"/>
      <c r="N611" s="5698"/>
      <c r="O611" s="5707"/>
      <c r="P611" s="5698"/>
      <c r="Q611" s="5698"/>
      <c r="R611" s="5698"/>
      <c r="S611" s="5698"/>
      <c r="T611" s="5698"/>
      <c r="U611" s="7730"/>
      <c r="V611" s="5698"/>
      <c r="W611" s="5695"/>
      <c r="X611" s="7232"/>
      <c r="Y611" s="277">
        <f>'BASE METAS)'!Y615</f>
        <v>9</v>
      </c>
      <c r="Z611" s="249" t="str">
        <f>'BASE METAS)'!Z615</f>
        <v>CAPACITAR A LOS ELEMENTOS DE SEGURIDAD PÚBLICA EN  CUESTIONES DE PREVENCIÓN SITUACIONAL.</v>
      </c>
      <c r="AA611" s="648" t="str">
        <f>'BASE METAS)'!AA615</f>
        <v>ELEMENTO</v>
      </c>
      <c r="AB611" s="497">
        <f>'BASE METAS)'!AB615</f>
        <v>104</v>
      </c>
      <c r="AC611" s="497">
        <f>'BASE METAS)'!AC615</f>
        <v>0</v>
      </c>
      <c r="AD611" s="561">
        <f>'BASE METAS)'!AD615</f>
        <v>0</v>
      </c>
      <c r="AE611" s="497">
        <f>'BASE METAS)'!AE615</f>
        <v>52</v>
      </c>
      <c r="AF611" s="561">
        <f>'BASE METAS)'!AF615</f>
        <v>0.5</v>
      </c>
      <c r="AG611" s="460">
        <f>'BASE METAS)'!AG615</f>
        <v>52</v>
      </c>
      <c r="AH611" s="545">
        <f>'BASE METAS)'!AH615</f>
        <v>0.5</v>
      </c>
      <c r="AI611" s="655">
        <f>'BASE METAS)'!AI615</f>
        <v>0</v>
      </c>
      <c r="AJ611" s="545">
        <f>'BASE METAS)'!AJ615</f>
        <v>0</v>
      </c>
      <c r="AK611" s="946">
        <f>'BASE METAS)'!AK615</f>
        <v>1</v>
      </c>
      <c r="AL611" s="990">
        <f>'BASE METAS)'!AL615</f>
        <v>9</v>
      </c>
      <c r="AM611" s="970" t="str">
        <f>'BASE METAS)'!AM615</f>
        <v>CAPACITAR A LOS ELEMENTOS DE SEGURIDAD PÚBLICA EN  CUESTIONES DE PREVENCIÓN SITUACIONAL.</v>
      </c>
      <c r="AN611" s="970" t="str">
        <f>'BASE METAS)'!AN615</f>
        <v>MIDE LA CAPACITACIÓN EN PREVENCIÓN SITUACIONAL.</v>
      </c>
      <c r="AO611" s="1344" t="str">
        <f>'BASE METAS)'!AU615</f>
        <v>DESEMPEÑO</v>
      </c>
      <c r="AP611" s="970" t="str">
        <f>'BASE METAS)'!AO615</f>
        <v>NO. DE ELEMENTOS CAPACITADOS EN CUESTIONES DE PREVENCIÓN SITUACIONAL.</v>
      </c>
      <c r="AQ611" s="970" t="str">
        <f>'BASE METAS)'!AP615</f>
        <v>NO. DE ELEMENTOS PROGRAMADOS A CAPACITAR EN CUESTIONES DE PREVENCIÓN SITUACIONAL.</v>
      </c>
      <c r="AR611" s="1344">
        <f>'BASE METAS)'!AQ615</f>
        <v>100</v>
      </c>
      <c r="AS611" s="970" t="str">
        <f>'BASE METAS)'!AR615</f>
        <v>ELEMENTO</v>
      </c>
      <c r="AT611" s="1018" t="str">
        <f>'BASE METAS)'!AS615</f>
        <v>EFICACIA</v>
      </c>
      <c r="AU611" s="1496">
        <f>'BASE METAS)'!BO615</f>
        <v>0</v>
      </c>
      <c r="AV611" s="958">
        <f>'BASE METAS)'!BQ615</f>
        <v>104</v>
      </c>
      <c r="AW611" s="983">
        <f>'BASE METAS)'!BR615</f>
        <v>0</v>
      </c>
      <c r="AX611" s="983">
        <f>'BASE METAS)'!BS615</f>
        <v>52</v>
      </c>
      <c r="AY611" s="1">
        <f>'BASE METAS)'!BT615</f>
        <v>20</v>
      </c>
      <c r="AZ611" s="1">
        <f>'BASE METAS)'!BU615</f>
        <v>32</v>
      </c>
      <c r="BA611" s="1">
        <f>'BASE METAS)'!BV615</f>
        <v>0.38461538461538464</v>
      </c>
      <c r="BB611" s="1">
        <f>'BASE METAS)'!BW615</f>
        <v>20</v>
      </c>
      <c r="BC611" s="1">
        <f>'BASE METAS)'!BX615</f>
        <v>84</v>
      </c>
      <c r="BD611" s="1">
        <f>'BASE METAS)'!BY615</f>
        <v>0.19230769230769232</v>
      </c>
      <c r="BE611" s="1">
        <f>'BASE METAS)'!CG615</f>
        <v>0</v>
      </c>
      <c r="BF611" s="1">
        <f>'BASE METAS)'!CJ615</f>
        <v>0</v>
      </c>
      <c r="BG611" s="1">
        <f>'BASE METAS)'!CK615</f>
        <v>0</v>
      </c>
      <c r="BH611" s="1">
        <f>'BASE METAS)'!CL615</f>
        <v>0</v>
      </c>
      <c r="BI611" s="1">
        <f>'BASE METAS)'!CM615</f>
        <v>0</v>
      </c>
      <c r="BJ611" s="1">
        <f>'BASE METAS)'!CN615</f>
        <v>0</v>
      </c>
      <c r="BK611" s="1">
        <f>'BASE METAS)'!CO615</f>
        <v>0</v>
      </c>
      <c r="BL611" s="1">
        <f>'BASE METAS)'!CP615</f>
        <v>0</v>
      </c>
      <c r="BM611" s="1">
        <f>'BASE METAS)'!CQ615</f>
        <v>0</v>
      </c>
      <c r="BN611" s="1">
        <f>'BASE METAS)'!CR615</f>
        <v>0</v>
      </c>
      <c r="BO611" s="1">
        <f>'BASE METAS)'!CS615</f>
        <v>0</v>
      </c>
      <c r="BP611" s="1">
        <f>'BASE METAS)'!CT615</f>
        <v>0</v>
      </c>
      <c r="BQ611" s="1">
        <f>'BASE METAS)'!CU615</f>
        <v>0</v>
      </c>
      <c r="BR611" s="1">
        <f>'BASE METAS)'!CV615</f>
        <v>0</v>
      </c>
      <c r="BS611" s="1">
        <f>'BASE METAS)'!CW615</f>
        <v>0</v>
      </c>
      <c r="BT611" s="1">
        <f>'BASE METAS)'!CX615</f>
        <v>0</v>
      </c>
      <c r="BU611" s="1">
        <f>'BASE METAS)'!FA615</f>
        <v>104</v>
      </c>
      <c r="BV611" s="1">
        <f>'BASE METAS)'!FB615</f>
        <v>0</v>
      </c>
      <c r="BW611" s="1">
        <f>'BASE METAS)'!FC615</f>
        <v>17</v>
      </c>
      <c r="BX611" s="1">
        <f>'BASE METAS)'!FD615</f>
        <v>0</v>
      </c>
      <c r="BY611" s="1">
        <f>'BASE METAS)'!FE615</f>
        <v>17</v>
      </c>
      <c r="BZ611" s="1">
        <f>'BASE METAS)'!FF615</f>
        <v>0</v>
      </c>
      <c r="CA611" s="1">
        <f>'BASE METAS)'!FG615</f>
        <v>0</v>
      </c>
      <c r="CB611" s="1">
        <f>'BASE METAS)'!FH615</f>
        <v>104</v>
      </c>
      <c r="CC611" s="1">
        <f>'BASE METAS)'!FI615</f>
        <v>0</v>
      </c>
      <c r="CD611" s="1">
        <f>'BASE METAS)'!FJ615</f>
        <v>104</v>
      </c>
      <c r="CE611" s="1">
        <f>'BASE METAS)'!FK615</f>
        <v>0</v>
      </c>
      <c r="CF611" s="1">
        <f>'BASE METAS)'!FL615</f>
        <v>17</v>
      </c>
      <c r="CG611" s="1">
        <f>'BASE METAS)'!FM615</f>
        <v>0</v>
      </c>
    </row>
    <row r="612" spans="1:85" ht="51" x14ac:dyDescent="0.25">
      <c r="A612" s="1">
        <f>'BASE METAS)'!A616</f>
        <v>0</v>
      </c>
      <c r="B612" s="7099"/>
      <c r="C612" s="7154"/>
      <c r="D612" s="7154"/>
      <c r="E612" s="7156"/>
      <c r="F612" s="7144"/>
      <c r="G612" s="7144"/>
      <c r="H612" s="7144"/>
      <c r="I612" s="7144"/>
      <c r="J612" s="5707"/>
      <c r="K612" s="5707"/>
      <c r="L612" s="5707"/>
      <c r="M612" s="5707"/>
      <c r="N612" s="5698"/>
      <c r="O612" s="5707"/>
      <c r="P612" s="5698"/>
      <c r="Q612" s="5698"/>
      <c r="R612" s="5698"/>
      <c r="S612" s="5698"/>
      <c r="T612" s="5698"/>
      <c r="U612" s="7730"/>
      <c r="V612" s="5698"/>
      <c r="W612" s="5695"/>
      <c r="X612" s="7232"/>
      <c r="Y612" s="214">
        <f>'BASE METAS)'!Y616</f>
        <v>10</v>
      </c>
      <c r="Z612" s="652" t="str">
        <f>'BASE METAS)'!Z616</f>
        <v>ACTUALIZAR A LOS ELEMENTOS DE SEGURIDAD PÚBLICA EN LA CONDUCCIÓN DE SU ÉTICA PROFESIONAL.</v>
      </c>
      <c r="AA612" s="224" t="str">
        <f>'BASE METAS)'!AA616</f>
        <v>ELEMENTO</v>
      </c>
      <c r="AB612" s="460">
        <f>'BASE METAS)'!AB616</f>
        <v>104</v>
      </c>
      <c r="AC612" s="460">
        <f>'BASE METAS)'!AC616</f>
        <v>0</v>
      </c>
      <c r="AD612" s="577">
        <f>'BASE METAS)'!AD616</f>
        <v>0</v>
      </c>
      <c r="AE612" s="460">
        <f>'BASE METAS)'!AE616</f>
        <v>52</v>
      </c>
      <c r="AF612" s="577">
        <f>'BASE METAS)'!AF616</f>
        <v>0.5</v>
      </c>
      <c r="AG612" s="460">
        <f>'BASE METAS)'!AG616</f>
        <v>0</v>
      </c>
      <c r="AH612" s="577">
        <f>'BASE METAS)'!AH616</f>
        <v>0</v>
      </c>
      <c r="AI612" s="460">
        <f>'BASE METAS)'!AI616</f>
        <v>52</v>
      </c>
      <c r="AJ612" s="577">
        <f>'BASE METAS)'!AJ616</f>
        <v>0.5</v>
      </c>
      <c r="AK612" s="946">
        <f>'BASE METAS)'!AK616</f>
        <v>1</v>
      </c>
      <c r="AL612" s="990">
        <f>'BASE METAS)'!AL616</f>
        <v>10</v>
      </c>
      <c r="AM612" s="959" t="str">
        <f>'BASE METAS)'!AM616</f>
        <v>ACTUALIZAR A LOS ELEMENTOS DE SEGURIDAD PÚBLICA EN LA CONDUCCIÓN DE SU ÉTICA PROFESIONAL.</v>
      </c>
      <c r="AN612" s="959" t="str">
        <f>'BASE METAS)'!AN616</f>
        <v>MIDE LA ACTUALIZACIÓN A ELEMENTOS DE SEGURIDAD PÚBLICA EN LA CONDUCCIÓN DE LA ÉTICA PROFESIONAL.</v>
      </c>
      <c r="AO612" s="1344" t="str">
        <f>'BASE METAS)'!AU616</f>
        <v>DESEMPEÑO</v>
      </c>
      <c r="AP612" s="959" t="str">
        <f>'BASE METAS)'!AO616</f>
        <v>NO. DE ELEMENTOS ACTUALIZADOS EN ÉTICA PROFESIONAL.</v>
      </c>
      <c r="AQ612" s="959" t="str">
        <f>'BASE METAS)'!AP616</f>
        <v>NO. DE ELEMENTOS PROGRAMADOS A ACTUALIZAR EN ÉTICA PROFESIONAL.</v>
      </c>
      <c r="AR612" s="1344">
        <f>'BASE METAS)'!AQ616</f>
        <v>100</v>
      </c>
      <c r="AS612" s="959" t="str">
        <f>'BASE METAS)'!AR616</f>
        <v>ELEMENTO</v>
      </c>
      <c r="AT612" s="1018" t="str">
        <f>'BASE METAS)'!AS616</f>
        <v>EFICACIA</v>
      </c>
      <c r="AU612" s="1483">
        <f>'BASE METAS)'!BO616</f>
        <v>0</v>
      </c>
      <c r="AV612" s="987">
        <f>'BASE METAS)'!BQ616</f>
        <v>104</v>
      </c>
      <c r="AW612" s="987">
        <f>'BASE METAS)'!BR616</f>
        <v>0</v>
      </c>
      <c r="AX612" s="942">
        <f>'BASE METAS)'!BS616</f>
        <v>52</v>
      </c>
      <c r="AY612" s="1">
        <f>'BASE METAS)'!BT616</f>
        <v>36</v>
      </c>
      <c r="AZ612" s="1">
        <f>'BASE METAS)'!BU616</f>
        <v>16</v>
      </c>
      <c r="BA612" s="1">
        <f>'BASE METAS)'!BV616</f>
        <v>0.69230769230769229</v>
      </c>
      <c r="BB612" s="1">
        <f>'BASE METAS)'!BW616</f>
        <v>36</v>
      </c>
      <c r="BC612" s="1">
        <f>'BASE METAS)'!BX616</f>
        <v>68</v>
      </c>
      <c r="BD612" s="1">
        <f>'BASE METAS)'!BY616</f>
        <v>0.34615384615384615</v>
      </c>
      <c r="BE612" s="1">
        <f>'BASE METAS)'!CG616</f>
        <v>0</v>
      </c>
      <c r="BF612" s="1">
        <f>'BASE METAS)'!CJ616</f>
        <v>0</v>
      </c>
      <c r="BG612" s="1">
        <f>'BASE METAS)'!CK616</f>
        <v>0</v>
      </c>
      <c r="BH612" s="1">
        <f>'BASE METAS)'!CL616</f>
        <v>0</v>
      </c>
      <c r="BI612" s="1">
        <f>'BASE METAS)'!CM616</f>
        <v>0</v>
      </c>
      <c r="BJ612" s="1">
        <f>'BASE METAS)'!CN616</f>
        <v>0</v>
      </c>
      <c r="BK612" s="1">
        <f>'BASE METAS)'!CO616</f>
        <v>0</v>
      </c>
      <c r="BL612" s="1">
        <f>'BASE METAS)'!CP616</f>
        <v>0</v>
      </c>
      <c r="BM612" s="1">
        <f>'BASE METAS)'!CQ616</f>
        <v>0</v>
      </c>
      <c r="BN612" s="1">
        <f>'BASE METAS)'!CR616</f>
        <v>0</v>
      </c>
      <c r="BO612" s="1">
        <f>'BASE METAS)'!CS616</f>
        <v>0</v>
      </c>
      <c r="BP612" s="1">
        <f>'BASE METAS)'!CT616</f>
        <v>0</v>
      </c>
      <c r="BQ612" s="1">
        <f>'BASE METAS)'!CU616</f>
        <v>0</v>
      </c>
      <c r="BR612" s="1">
        <f>'BASE METAS)'!CV616</f>
        <v>0</v>
      </c>
      <c r="BS612" s="1">
        <f>'BASE METAS)'!CW616</f>
        <v>0</v>
      </c>
      <c r="BT612" s="1">
        <f>'BASE METAS)'!CX616</f>
        <v>0</v>
      </c>
      <c r="BU612" s="1">
        <f>'BASE METAS)'!FA616</f>
        <v>104</v>
      </c>
      <c r="BV612" s="1">
        <f>'BASE METAS)'!FB616</f>
        <v>0</v>
      </c>
      <c r="BW612" s="1">
        <f>'BASE METAS)'!FC616</f>
        <v>17</v>
      </c>
      <c r="BX612" s="1">
        <f>'BASE METAS)'!FD616</f>
        <v>0</v>
      </c>
      <c r="BY612" s="1">
        <f>'BASE METAS)'!FE616</f>
        <v>17</v>
      </c>
      <c r="BZ612" s="1">
        <f>'BASE METAS)'!FF616</f>
        <v>0</v>
      </c>
      <c r="CA612" s="1">
        <f>'BASE METAS)'!FG616</f>
        <v>0</v>
      </c>
      <c r="CB612" s="1">
        <f>'BASE METAS)'!FH616</f>
        <v>104</v>
      </c>
      <c r="CC612" s="1">
        <f>'BASE METAS)'!FI616</f>
        <v>0</v>
      </c>
      <c r="CD612" s="1">
        <f>'BASE METAS)'!FJ616</f>
        <v>104</v>
      </c>
      <c r="CE612" s="1">
        <f>'BASE METAS)'!FK616</f>
        <v>0</v>
      </c>
      <c r="CF612" s="1">
        <f>'BASE METAS)'!FL616</f>
        <v>17</v>
      </c>
      <c r="CG612" s="1">
        <f>'BASE METAS)'!FM616</f>
        <v>8</v>
      </c>
    </row>
    <row r="613" spans="1:85" ht="63.75" x14ac:dyDescent="0.25">
      <c r="A613" s="1">
        <f>'BASE METAS)'!A617</f>
        <v>0</v>
      </c>
      <c r="B613" s="7099"/>
      <c r="C613" s="7154"/>
      <c r="D613" s="7154"/>
      <c r="E613" s="7156"/>
      <c r="F613" s="7144"/>
      <c r="G613" s="7144"/>
      <c r="H613" s="7144"/>
      <c r="I613" s="7144"/>
      <c r="J613" s="5707"/>
      <c r="K613" s="5707"/>
      <c r="L613" s="5707"/>
      <c r="M613" s="5707"/>
      <c r="N613" s="5698"/>
      <c r="O613" s="5707"/>
      <c r="P613" s="5698"/>
      <c r="Q613" s="5698"/>
      <c r="R613" s="5698"/>
      <c r="S613" s="5698"/>
      <c r="T613" s="5698"/>
      <c r="U613" s="7730"/>
      <c r="V613" s="5698"/>
      <c r="W613" s="5695"/>
      <c r="X613" s="7232"/>
      <c r="Y613" s="214">
        <f>'BASE METAS)'!Y617</f>
        <v>11</v>
      </c>
      <c r="Z613" s="652" t="str">
        <f>'BASE METAS)'!Z617</f>
        <v>ACTUALIZAR A LOS ELEMENTOS DE SEGURIDAD PÚBLICA EN  MATERIA DE DERECHOS HUMANOS.</v>
      </c>
      <c r="AA613" s="224" t="str">
        <f>'BASE METAS)'!AA617</f>
        <v>ELEMENTO</v>
      </c>
      <c r="AB613" s="460">
        <f>'BASE METAS)'!AB617</f>
        <v>104</v>
      </c>
      <c r="AC613" s="460">
        <f>'BASE METAS)'!AC617</f>
        <v>0</v>
      </c>
      <c r="AD613" s="577">
        <f>'BASE METAS)'!AD617</f>
        <v>0</v>
      </c>
      <c r="AE613" s="460">
        <f>'BASE METAS)'!AE617</f>
        <v>0</v>
      </c>
      <c r="AF613" s="577">
        <f>'BASE METAS)'!AF617</f>
        <v>0</v>
      </c>
      <c r="AG613" s="460">
        <f>'BASE METAS)'!AG617</f>
        <v>52</v>
      </c>
      <c r="AH613" s="577">
        <f>'BASE METAS)'!AH617</f>
        <v>0.5</v>
      </c>
      <c r="AI613" s="460">
        <f>'BASE METAS)'!AI617</f>
        <v>52</v>
      </c>
      <c r="AJ613" s="577">
        <f>'BASE METAS)'!AJ617</f>
        <v>0.5</v>
      </c>
      <c r="AK613" s="946">
        <f>'BASE METAS)'!AK617</f>
        <v>1</v>
      </c>
      <c r="AL613" s="990">
        <f>'BASE METAS)'!AL617</f>
        <v>11</v>
      </c>
      <c r="AM613" s="970" t="str">
        <f>'BASE METAS)'!AM617</f>
        <v>ACTUALIZAR A LOS ELEMENTOS DE SEGURIDAD PÚBLICA EN  MATERIA DE DERECHOS HUMANOS.</v>
      </c>
      <c r="AN613" s="970" t="str">
        <f>'BASE METAS)'!AN617</f>
        <v>MIDE LA ACTUALIZACIÓN A LOS ELEMENTOS DE SEGURIDAD PÚBLICA EN MATERIA DE DERECHOS HUMANOS.</v>
      </c>
      <c r="AO613" s="1344" t="str">
        <f>'BASE METAS)'!AU617</f>
        <v>DESEMPEÑO</v>
      </c>
      <c r="AP613" s="970" t="str">
        <f>'BASE METAS)'!AO617</f>
        <v>NO. DE ELEMENTOS ACTUALIZADOS EN MATERIA DE DERECHOS HUMANOS</v>
      </c>
      <c r="AQ613" s="970" t="str">
        <f>'BASE METAS)'!AP617</f>
        <v>NO. DE ELEMENTOS PROGRAMADOS A ACTUALIZAR EN MATERIA DE DERECHOS HUMANOS</v>
      </c>
      <c r="AR613" s="1344">
        <f>'BASE METAS)'!AQ617</f>
        <v>100</v>
      </c>
      <c r="AS613" s="970" t="str">
        <f>'BASE METAS)'!AR617</f>
        <v>ELEMENTO</v>
      </c>
      <c r="AT613" s="1018" t="str">
        <f>'BASE METAS)'!AS617</f>
        <v>EFICACIA</v>
      </c>
      <c r="AU613" s="1483">
        <f>'BASE METAS)'!BO617</f>
        <v>0</v>
      </c>
      <c r="AV613" s="1">
        <f>'BASE METAS)'!BQ617</f>
        <v>104</v>
      </c>
      <c r="AW613" s="987">
        <f>'BASE METAS)'!BR617</f>
        <v>0</v>
      </c>
      <c r="AX613" s="1352">
        <f>'BASE METAS)'!BS617</f>
        <v>0</v>
      </c>
      <c r="AY613" s="1">
        <f>'BASE METAS)'!BT617</f>
        <v>0</v>
      </c>
      <c r="AZ613" s="1">
        <f>'BASE METAS)'!BU617</f>
        <v>0</v>
      </c>
      <c r="BA613" s="1" t="e">
        <f>'BASE METAS)'!BV617</f>
        <v>#DIV/0!</v>
      </c>
      <c r="BB613" s="1">
        <f>'BASE METAS)'!BW617</f>
        <v>48</v>
      </c>
      <c r="BC613" s="1">
        <f>'BASE METAS)'!BX617</f>
        <v>56</v>
      </c>
      <c r="BD613" s="1">
        <f>'BASE METAS)'!BY617</f>
        <v>0.46153846153846156</v>
      </c>
      <c r="BE613" s="1">
        <f>'BASE METAS)'!CG617</f>
        <v>48</v>
      </c>
      <c r="BF613" s="1">
        <f>'BASE METAS)'!CJ617</f>
        <v>0</v>
      </c>
      <c r="BG613" s="1">
        <f>'BASE METAS)'!CK617</f>
        <v>0</v>
      </c>
      <c r="BH613" s="1">
        <f>'BASE METAS)'!CL617</f>
        <v>0</v>
      </c>
      <c r="BI613" s="1">
        <f>'BASE METAS)'!CM617</f>
        <v>0</v>
      </c>
      <c r="BJ613" s="1">
        <f>'BASE METAS)'!CN617</f>
        <v>0</v>
      </c>
      <c r="BK613" s="1">
        <f>'BASE METAS)'!CO617</f>
        <v>0</v>
      </c>
      <c r="BL613" s="1">
        <f>'BASE METAS)'!CP617</f>
        <v>0</v>
      </c>
      <c r="BM613" s="1">
        <f>'BASE METAS)'!CQ617</f>
        <v>0</v>
      </c>
      <c r="BN613" s="1">
        <f>'BASE METAS)'!CR617</f>
        <v>0</v>
      </c>
      <c r="BO613" s="1">
        <f>'BASE METAS)'!CS617</f>
        <v>0</v>
      </c>
      <c r="BP613" s="1">
        <f>'BASE METAS)'!CT617</f>
        <v>0</v>
      </c>
      <c r="BQ613" s="1">
        <f>'BASE METAS)'!CU617</f>
        <v>0</v>
      </c>
      <c r="BR613" s="1">
        <f>'BASE METAS)'!CV617</f>
        <v>0</v>
      </c>
      <c r="BS613" s="1">
        <f>'BASE METAS)'!CW617</f>
        <v>0</v>
      </c>
      <c r="BT613" s="1">
        <f>'BASE METAS)'!CX617</f>
        <v>0</v>
      </c>
      <c r="BU613" s="1">
        <f>'BASE METAS)'!FA617</f>
        <v>104</v>
      </c>
      <c r="BV613" s="1">
        <f>'BASE METAS)'!FB617</f>
        <v>0</v>
      </c>
      <c r="BW613" s="1">
        <f>'BASE METAS)'!FC617</f>
        <v>0</v>
      </c>
      <c r="BX613" s="1">
        <f>'BASE METAS)'!FD617</f>
        <v>0</v>
      </c>
      <c r="BY613" s="1">
        <f>'BASE METAS)'!FE617</f>
        <v>0</v>
      </c>
      <c r="BZ613" s="1">
        <f>'BASE METAS)'!FF617</f>
        <v>0</v>
      </c>
      <c r="CA613" s="1">
        <f>'BASE METAS)'!FG617</f>
        <v>48</v>
      </c>
      <c r="CB613" s="1">
        <f>'BASE METAS)'!FH617</f>
        <v>56</v>
      </c>
      <c r="CC613" s="1">
        <f>'BASE METAS)'!FI617</f>
        <v>0.46153846153846156</v>
      </c>
      <c r="CD613" s="1">
        <f>'BASE METAS)'!FJ617</f>
        <v>104</v>
      </c>
      <c r="CE613" s="1">
        <f>'BASE METAS)'!FK617</f>
        <v>0</v>
      </c>
      <c r="CF613" s="1">
        <f>'BASE METAS)'!FL617</f>
        <v>0</v>
      </c>
      <c r="CG613" s="1">
        <f>'BASE METAS)'!FM617</f>
        <v>0</v>
      </c>
    </row>
    <row r="614" spans="1:85" ht="51" x14ac:dyDescent="0.2">
      <c r="A614" s="1">
        <f>'BASE METAS)'!A618</f>
        <v>0</v>
      </c>
      <c r="B614" s="7099"/>
      <c r="C614" s="7154"/>
      <c r="D614" s="7154"/>
      <c r="E614" s="7156"/>
      <c r="F614" s="7144"/>
      <c r="G614" s="7144"/>
      <c r="H614" s="7144"/>
      <c r="I614" s="7144"/>
      <c r="J614" s="5707"/>
      <c r="K614" s="5707"/>
      <c r="L614" s="5707"/>
      <c r="M614" s="5707"/>
      <c r="N614" s="5698"/>
      <c r="O614" s="5707"/>
      <c r="P614" s="5698"/>
      <c r="Q614" s="5698"/>
      <c r="R614" s="5698"/>
      <c r="S614" s="5698"/>
      <c r="T614" s="5698"/>
      <c r="U614" s="7730"/>
      <c r="V614" s="5698"/>
      <c r="W614" s="5695"/>
      <c r="X614" s="7232"/>
      <c r="Y614" s="214">
        <f>'BASE METAS)'!Y618</f>
        <v>12</v>
      </c>
      <c r="Z614" s="652" t="str">
        <f>'BASE METAS)'!Z618</f>
        <v>CAPACITAR A LOS ELEMENTOS DE SEGURIDAD PÚBLICA EN  MATERIA DE JUICIOS ORALES (SISTEMA PENAL ACUSATORIO).</v>
      </c>
      <c r="AA614" s="224" t="str">
        <f>'BASE METAS)'!AA618</f>
        <v>ELEMENTO</v>
      </c>
      <c r="AB614" s="460">
        <f>'BASE METAS)'!AB618</f>
        <v>104</v>
      </c>
      <c r="AC614" s="460">
        <f>'BASE METAS)'!AC618</f>
        <v>0</v>
      </c>
      <c r="AD614" s="577">
        <f>'BASE METAS)'!AD618</f>
        <v>0</v>
      </c>
      <c r="AE614" s="460">
        <f>'BASE METAS)'!AE618</f>
        <v>52</v>
      </c>
      <c r="AF614" s="577">
        <f>'BASE METAS)'!AF618</f>
        <v>0.5</v>
      </c>
      <c r="AG614" s="460">
        <f>'BASE METAS)'!AG618</f>
        <v>52</v>
      </c>
      <c r="AH614" s="577">
        <f>'BASE METAS)'!AH618</f>
        <v>0.5</v>
      </c>
      <c r="AI614" s="460">
        <f>'BASE METAS)'!AI618</f>
        <v>0</v>
      </c>
      <c r="AJ614" s="577">
        <f>'BASE METAS)'!AJ618</f>
        <v>0</v>
      </c>
      <c r="AK614" s="946">
        <f>'BASE METAS)'!AK618</f>
        <v>1</v>
      </c>
      <c r="AL614" s="990">
        <f>'BASE METAS)'!AL618</f>
        <v>12</v>
      </c>
      <c r="AM614" s="970" t="str">
        <f>'BASE METAS)'!AM618</f>
        <v>CAPACITAR A LOS ELEMENTOS DE SEGURIDAD PÚBLICA EN  MATERIA DE JUICIOS ORALES (SISTEMA PENAL ACUSATORIO).</v>
      </c>
      <c r="AN614" s="970" t="str">
        <f>'BASE METAS)'!AN618</f>
        <v>MIDE LA CAPACITACIÓN EN MATERIA DE JUICIOS ORALES (SISTEMA PENAL ACUSATORIO).</v>
      </c>
      <c r="AO614" s="1344" t="str">
        <f>'BASE METAS)'!AU618</f>
        <v>DESEMPEÑO</v>
      </c>
      <c r="AP614" s="970" t="str">
        <f>'BASE METAS)'!AO618</f>
        <v>NO. DE ELEMENTOS CAPACITADOS EN MATERIA DE JUICIOS ORALES</v>
      </c>
      <c r="AQ614" s="970" t="str">
        <f>'BASE METAS)'!AP618</f>
        <v>NO. DE ELEMENTOS PROGRAMADOS A CAPACITAR EN MATERIA DE JUICIOS ORALES</v>
      </c>
      <c r="AR614" s="1344">
        <f>'BASE METAS)'!AQ618</f>
        <v>100</v>
      </c>
      <c r="AS614" s="970" t="str">
        <f>'BASE METAS)'!AR618</f>
        <v>ELEMENTO</v>
      </c>
      <c r="AT614" s="1018" t="str">
        <f>'BASE METAS)'!AS618</f>
        <v>EFICACIA</v>
      </c>
      <c r="AU614" s="1496">
        <f>'BASE METAS)'!BO618</f>
        <v>0</v>
      </c>
      <c r="AV614" s="958">
        <f>'BASE METAS)'!BQ618</f>
        <v>104</v>
      </c>
      <c r="AW614" s="940">
        <f>'BASE METAS)'!BR618</f>
        <v>0</v>
      </c>
      <c r="AX614" s="940">
        <f>'BASE METAS)'!BS618</f>
        <v>52</v>
      </c>
      <c r="AY614" s="1">
        <f>'BASE METAS)'!BT618</f>
        <v>54</v>
      </c>
      <c r="AZ614" s="1">
        <f>'BASE METAS)'!BU618</f>
        <v>-2</v>
      </c>
      <c r="BA614" s="1">
        <f>'BASE METAS)'!BV618</f>
        <v>1.0384615384615385</v>
      </c>
      <c r="BB614" s="1">
        <f>'BASE METAS)'!BW618</f>
        <v>54</v>
      </c>
      <c r="BC614" s="1">
        <f>'BASE METAS)'!BX618</f>
        <v>50</v>
      </c>
      <c r="BD614" s="1">
        <f>'BASE METAS)'!BY618</f>
        <v>0.51923076923076927</v>
      </c>
      <c r="BE614" s="1">
        <f>'BASE METAS)'!CG618</f>
        <v>0</v>
      </c>
      <c r="BF614" s="1">
        <f>'BASE METAS)'!CJ618</f>
        <v>0</v>
      </c>
      <c r="BG614" s="1">
        <f>'BASE METAS)'!CK618</f>
        <v>0</v>
      </c>
      <c r="BH614" s="1">
        <f>'BASE METAS)'!CL618</f>
        <v>0</v>
      </c>
      <c r="BI614" s="1">
        <f>'BASE METAS)'!CM618</f>
        <v>0</v>
      </c>
      <c r="BJ614" s="1">
        <f>'BASE METAS)'!CN618</f>
        <v>0</v>
      </c>
      <c r="BK614" s="1">
        <f>'BASE METAS)'!CO618</f>
        <v>0</v>
      </c>
      <c r="BL614" s="1">
        <f>'BASE METAS)'!CP618</f>
        <v>0</v>
      </c>
      <c r="BM614" s="1">
        <f>'BASE METAS)'!CQ618</f>
        <v>0</v>
      </c>
      <c r="BN614" s="1">
        <f>'BASE METAS)'!CR618</f>
        <v>0</v>
      </c>
      <c r="BO614" s="1">
        <f>'BASE METAS)'!CS618</f>
        <v>0</v>
      </c>
      <c r="BP614" s="1">
        <f>'BASE METAS)'!CT618</f>
        <v>0</v>
      </c>
      <c r="BQ614" s="1">
        <f>'BASE METAS)'!CU618</f>
        <v>0</v>
      </c>
      <c r="BR614" s="1">
        <f>'BASE METAS)'!CV618</f>
        <v>0</v>
      </c>
      <c r="BS614" s="1">
        <f>'BASE METAS)'!CW618</f>
        <v>0</v>
      </c>
      <c r="BT614" s="1">
        <f>'BASE METAS)'!CX618</f>
        <v>0</v>
      </c>
      <c r="BU614" s="1">
        <f>'BASE METAS)'!FA618</f>
        <v>104</v>
      </c>
      <c r="BV614" s="1">
        <f>'BASE METAS)'!FB618</f>
        <v>0</v>
      </c>
      <c r="BW614" s="1">
        <f>'BASE METAS)'!FC618</f>
        <v>17</v>
      </c>
      <c r="BX614" s="1">
        <f>'BASE METAS)'!FD618</f>
        <v>0</v>
      </c>
      <c r="BY614" s="1">
        <f>'BASE METAS)'!FE618</f>
        <v>17</v>
      </c>
      <c r="BZ614" s="1">
        <f>'BASE METAS)'!FF618</f>
        <v>0</v>
      </c>
      <c r="CA614" s="1">
        <f>'BASE METAS)'!FG618</f>
        <v>0</v>
      </c>
      <c r="CB614" s="1">
        <f>'BASE METAS)'!FH618</f>
        <v>104</v>
      </c>
      <c r="CC614" s="1">
        <f>'BASE METAS)'!FI618</f>
        <v>0</v>
      </c>
      <c r="CD614" s="1">
        <f>'BASE METAS)'!FJ618</f>
        <v>104</v>
      </c>
      <c r="CE614" s="1">
        <f>'BASE METAS)'!FK618</f>
        <v>0</v>
      </c>
      <c r="CF614" s="1">
        <f>'BASE METAS)'!FL618</f>
        <v>17</v>
      </c>
      <c r="CG614" s="1">
        <f>'BASE METAS)'!FM618</f>
        <v>37</v>
      </c>
    </row>
    <row r="615" spans="1:85" ht="63.75" x14ac:dyDescent="0.25">
      <c r="A615" s="1">
        <f>'BASE METAS)'!A619</f>
        <v>0</v>
      </c>
      <c r="B615" s="7099"/>
      <c r="C615" s="7154"/>
      <c r="D615" s="7154"/>
      <c r="E615" s="7156"/>
      <c r="F615" s="7144"/>
      <c r="G615" s="7144"/>
      <c r="H615" s="7144"/>
      <c r="I615" s="7144"/>
      <c r="J615" s="5707"/>
      <c r="K615" s="5707"/>
      <c r="L615" s="5707"/>
      <c r="M615" s="5707"/>
      <c r="N615" s="5698"/>
      <c r="O615" s="5707"/>
      <c r="P615" s="5698"/>
      <c r="Q615" s="5698"/>
      <c r="R615" s="5698"/>
      <c r="S615" s="5698"/>
      <c r="T615" s="5698"/>
      <c r="U615" s="7730"/>
      <c r="V615" s="5698"/>
      <c r="W615" s="5695"/>
      <c r="X615" s="7232"/>
      <c r="Y615" s="214">
        <f>'BASE METAS)'!Y619</f>
        <v>13</v>
      </c>
      <c r="Z615" s="652" t="str">
        <f>'BASE METAS)'!Z619</f>
        <v>ACTUALIZAR A LOS ELEMENTOS DE SEGURIDAD PÚBLICA EN  CUESTIONES BÁSICAS DE CADENA DE CUSTODIA.</v>
      </c>
      <c r="AA615" s="224" t="str">
        <f>'BASE METAS)'!AA619</f>
        <v>ELEMENTO</v>
      </c>
      <c r="AB615" s="460">
        <f>'BASE METAS)'!AB619</f>
        <v>104</v>
      </c>
      <c r="AC615" s="460">
        <f>'BASE METAS)'!AC619</f>
        <v>0</v>
      </c>
      <c r="AD615" s="577">
        <f>'BASE METAS)'!AD619</f>
        <v>0</v>
      </c>
      <c r="AE615" s="460">
        <f>'BASE METAS)'!AE619</f>
        <v>52</v>
      </c>
      <c r="AF615" s="577">
        <f>'BASE METAS)'!AF619</f>
        <v>0.5</v>
      </c>
      <c r="AG615" s="460">
        <f>'BASE METAS)'!AG619</f>
        <v>0</v>
      </c>
      <c r="AH615" s="577">
        <f>'BASE METAS)'!AH619</f>
        <v>0</v>
      </c>
      <c r="AI615" s="460">
        <f>'BASE METAS)'!AI619</f>
        <v>52</v>
      </c>
      <c r="AJ615" s="577">
        <f>'BASE METAS)'!AJ619</f>
        <v>0.5</v>
      </c>
      <c r="AK615" s="946">
        <f>'BASE METAS)'!AK619</f>
        <v>1</v>
      </c>
      <c r="AL615" s="990">
        <f>'BASE METAS)'!AL619</f>
        <v>13</v>
      </c>
      <c r="AM615" s="959" t="str">
        <f>'BASE METAS)'!AM619</f>
        <v>ACTUALIZAR A LOS ELEMENTOS DE SEGURIDAD PÚBLICA EN  CUESTIONES BÁSICAS DE CADENA DE CUSTODIA.</v>
      </c>
      <c r="AN615" s="959" t="str">
        <f>'BASE METAS)'!AN619</f>
        <v>MIDE LA ACTUALIZACIÓN EN CUESTIONES BÁSICAS DE CADENA DE CUSTODIA.</v>
      </c>
      <c r="AO615" s="1344" t="str">
        <f>'BASE METAS)'!AU619</f>
        <v>DESEMPEÑO</v>
      </c>
      <c r="AP615" s="959" t="str">
        <f>'BASE METAS)'!AO619</f>
        <v>NO. DE ELEMENTOS ACTUALIZADOS EN CUESTIONES BASICAS DE CADENA DE CUSTODIA.</v>
      </c>
      <c r="AQ615" s="959" t="str">
        <f>'BASE METAS)'!AP619</f>
        <v>NO. DE ELEMENTOS PROGRAMADOS A ACTUALIZAR EN CUESTIONES BASICAS DE CADENA DE CUSTODIA.</v>
      </c>
      <c r="AR615" s="1344">
        <f>'BASE METAS)'!AQ619</f>
        <v>100</v>
      </c>
      <c r="AS615" s="959" t="str">
        <f>'BASE METAS)'!AR619</f>
        <v>ELEMENTO</v>
      </c>
      <c r="AT615" s="1018" t="str">
        <f>'BASE METAS)'!AS619</f>
        <v>EFICACIA</v>
      </c>
      <c r="AU615" s="1483">
        <f>'BASE METAS)'!BO619</f>
        <v>0</v>
      </c>
      <c r="AV615" s="987">
        <f>'BASE METAS)'!BQ619</f>
        <v>104</v>
      </c>
      <c r="AW615" s="987">
        <f>'BASE METAS)'!BR619</f>
        <v>0</v>
      </c>
      <c r="AX615" s="942">
        <f>'BASE METAS)'!BS619</f>
        <v>52</v>
      </c>
      <c r="AY615" s="1">
        <f>'BASE METAS)'!BT619</f>
        <v>40</v>
      </c>
      <c r="AZ615" s="1">
        <f>'BASE METAS)'!BU619</f>
        <v>12</v>
      </c>
      <c r="BA615" s="1">
        <f>'BASE METAS)'!BV619</f>
        <v>0.76923076923076927</v>
      </c>
      <c r="BB615" s="1">
        <f>'BASE METAS)'!BW619</f>
        <v>110</v>
      </c>
      <c r="BC615" s="1">
        <f>'BASE METAS)'!BX619</f>
        <v>-6</v>
      </c>
      <c r="BD615" s="1">
        <f>'BASE METAS)'!BY619</f>
        <v>1.0576923076923077</v>
      </c>
      <c r="BE615" s="1">
        <f>'BASE METAS)'!CG619</f>
        <v>70</v>
      </c>
      <c r="BF615" s="1">
        <f>'BASE METAS)'!CJ619</f>
        <v>0</v>
      </c>
      <c r="BG615" s="1">
        <f>'BASE METAS)'!CK619</f>
        <v>0</v>
      </c>
      <c r="BH615" s="1">
        <f>'BASE METAS)'!CL619</f>
        <v>0</v>
      </c>
      <c r="BI615" s="1">
        <f>'BASE METAS)'!CM619</f>
        <v>0</v>
      </c>
      <c r="BJ615" s="1">
        <f>'BASE METAS)'!CN619</f>
        <v>0</v>
      </c>
      <c r="BK615" s="1">
        <f>'BASE METAS)'!CO619</f>
        <v>0</v>
      </c>
      <c r="BL615" s="1">
        <f>'BASE METAS)'!CP619</f>
        <v>0</v>
      </c>
      <c r="BM615" s="1">
        <f>'BASE METAS)'!CQ619</f>
        <v>0</v>
      </c>
      <c r="BN615" s="1">
        <f>'BASE METAS)'!CR619</f>
        <v>0</v>
      </c>
      <c r="BO615" s="1">
        <f>'BASE METAS)'!CS619</f>
        <v>0</v>
      </c>
      <c r="BP615" s="1">
        <f>'BASE METAS)'!CT619</f>
        <v>0</v>
      </c>
      <c r="BQ615" s="1">
        <f>'BASE METAS)'!CU619</f>
        <v>0</v>
      </c>
      <c r="BR615" s="1">
        <f>'BASE METAS)'!CV619</f>
        <v>0</v>
      </c>
      <c r="BS615" s="1">
        <f>'BASE METAS)'!CW619</f>
        <v>0</v>
      </c>
      <c r="BT615" s="1">
        <f>'BASE METAS)'!CX619</f>
        <v>0</v>
      </c>
      <c r="BU615" s="1">
        <f>'BASE METAS)'!FA619</f>
        <v>104</v>
      </c>
      <c r="BV615" s="1">
        <f>'BASE METAS)'!FB619</f>
        <v>0</v>
      </c>
      <c r="BW615" s="1">
        <f>'BASE METAS)'!FC619</f>
        <v>17</v>
      </c>
      <c r="BX615" s="1">
        <f>'BASE METAS)'!FD619</f>
        <v>11</v>
      </c>
      <c r="BY615" s="1">
        <f>'BASE METAS)'!FE619</f>
        <v>6</v>
      </c>
      <c r="BZ615" s="1">
        <f>'BASE METAS)'!FF619</f>
        <v>0</v>
      </c>
      <c r="CA615" s="1">
        <f>'BASE METAS)'!FG619</f>
        <v>81</v>
      </c>
      <c r="CB615" s="1">
        <f>'BASE METAS)'!FH619</f>
        <v>23</v>
      </c>
      <c r="CC615" s="1">
        <f>'BASE METAS)'!FI619</f>
        <v>0.77884615384615385</v>
      </c>
      <c r="CD615" s="1">
        <f>'BASE METAS)'!FJ619</f>
        <v>104</v>
      </c>
      <c r="CE615" s="1">
        <f>'BASE METAS)'!FK619</f>
        <v>0</v>
      </c>
      <c r="CF615" s="1">
        <f>'BASE METAS)'!FL619</f>
        <v>17</v>
      </c>
      <c r="CG615" s="1">
        <f>'BASE METAS)'!FM619</f>
        <v>0</v>
      </c>
    </row>
    <row r="616" spans="1:85" ht="63.75" x14ac:dyDescent="0.25">
      <c r="A616" s="1">
        <f>'BASE METAS)'!A620</f>
        <v>0</v>
      </c>
      <c r="B616" s="7099"/>
      <c r="C616" s="7154"/>
      <c r="D616" s="7154"/>
      <c r="E616" s="7156"/>
      <c r="F616" s="7144"/>
      <c r="G616" s="7144"/>
      <c r="H616" s="7144"/>
      <c r="I616" s="7144"/>
      <c r="J616" s="5707"/>
      <c r="K616" s="5707"/>
      <c r="L616" s="5707"/>
      <c r="M616" s="5707"/>
      <c r="N616" s="5698"/>
      <c r="O616" s="5707"/>
      <c r="P616" s="5698"/>
      <c r="Q616" s="5698"/>
      <c r="R616" s="5698"/>
      <c r="S616" s="5698"/>
      <c r="T616" s="5698"/>
      <c r="U616" s="7730"/>
      <c r="V616" s="5698"/>
      <c r="W616" s="5695"/>
      <c r="X616" s="7232"/>
      <c r="Y616" s="214">
        <f>'BASE METAS)'!Y620</f>
        <v>14</v>
      </c>
      <c r="Z616" s="653" t="str">
        <f>'BASE METAS)'!Z620</f>
        <v>CAPACITAR A LOS ELEMENTOS DE SEGURIDAD PÚBLICA  EN  MATERIA DE LEGALIDAD DE LA ACTUACIÓN POLICIAL (MARCO LEGAL).</v>
      </c>
      <c r="AA616" s="224" t="str">
        <f>'BASE METAS)'!AA620</f>
        <v>ELEMENTO</v>
      </c>
      <c r="AB616" s="460">
        <f>'BASE METAS)'!AB620</f>
        <v>104</v>
      </c>
      <c r="AC616" s="460">
        <f>'BASE METAS)'!AC620</f>
        <v>0</v>
      </c>
      <c r="AD616" s="577">
        <f>'BASE METAS)'!AD620</f>
        <v>0</v>
      </c>
      <c r="AE616" s="460">
        <f>'BASE METAS)'!AE620</f>
        <v>52</v>
      </c>
      <c r="AF616" s="577">
        <f>'BASE METAS)'!AF620</f>
        <v>0.5</v>
      </c>
      <c r="AG616" s="460">
        <f>'BASE METAS)'!AG620</f>
        <v>0</v>
      </c>
      <c r="AH616" s="577">
        <f>'BASE METAS)'!AH620</f>
        <v>0</v>
      </c>
      <c r="AI616" s="460">
        <f>'BASE METAS)'!AI620</f>
        <v>52</v>
      </c>
      <c r="AJ616" s="577">
        <f>'BASE METAS)'!AJ620</f>
        <v>0.5</v>
      </c>
      <c r="AK616" s="946">
        <f>'BASE METAS)'!AK620</f>
        <v>1</v>
      </c>
      <c r="AL616" s="990">
        <f>'BASE METAS)'!AL620</f>
        <v>14</v>
      </c>
      <c r="AM616" s="970" t="str">
        <f>'BASE METAS)'!AM620</f>
        <v>CAPACITAR A LOS ELEMENTOS DE SEGURIDAD PÚBLICA  EN  MATERIA DE LEGALIDAD DE LA ACTUACIÓN POLICIAL (MARCO LEGAL).</v>
      </c>
      <c r="AN616" s="970" t="str">
        <f>'BASE METAS)'!AN620</f>
        <v>MIDE LA CAPACITACIÓN EN MATERIA DE LEGALIDAD DE LA ACTUACIÓN POLICIAL.</v>
      </c>
      <c r="AO616" s="1344" t="str">
        <f>'BASE METAS)'!AU620</f>
        <v>DESEMPEÑO</v>
      </c>
      <c r="AP616" s="970" t="str">
        <f>'BASE METAS)'!AO620</f>
        <v>NO. DE ELEMENTOS CAPACITADOS EN MARCO LEGAL.</v>
      </c>
      <c r="AQ616" s="970" t="str">
        <f>'BASE METAS)'!AP620</f>
        <v>NO. DE ELEMENTOS PROGRAMADOS A CAPACITAR EN MARCO LEGAL.</v>
      </c>
      <c r="AR616" s="1344">
        <f>'BASE METAS)'!AQ620</f>
        <v>100</v>
      </c>
      <c r="AS616" s="970" t="str">
        <f>'BASE METAS)'!AR620</f>
        <v>ELEMENTO</v>
      </c>
      <c r="AT616" s="1018" t="str">
        <f>'BASE METAS)'!AS620</f>
        <v>EFICACIA</v>
      </c>
      <c r="AU616" s="1483">
        <f>'BASE METAS)'!BO620</f>
        <v>0</v>
      </c>
      <c r="AV616" s="1">
        <f>'BASE METAS)'!BQ620</f>
        <v>104</v>
      </c>
      <c r="AW616" s="956">
        <f>'BASE METAS)'!BR620</f>
        <v>0</v>
      </c>
      <c r="AX616" s="816">
        <f>'BASE METAS)'!BS620</f>
        <v>52</v>
      </c>
      <c r="AY616" s="1">
        <f>'BASE METAS)'!BT620</f>
        <v>66</v>
      </c>
      <c r="AZ616" s="1">
        <f>'BASE METAS)'!BU620</f>
        <v>-14</v>
      </c>
      <c r="BA616" s="1">
        <f>'BASE METAS)'!BV620</f>
        <v>1.2692307692307692</v>
      </c>
      <c r="BB616" s="1">
        <f>'BASE METAS)'!BW620</f>
        <v>66</v>
      </c>
      <c r="BC616" s="1">
        <f>'BASE METAS)'!BX620</f>
        <v>38</v>
      </c>
      <c r="BD616" s="1">
        <f>'BASE METAS)'!BY620</f>
        <v>0.63461538461538458</v>
      </c>
      <c r="BE616" s="1">
        <f>'BASE METAS)'!CG620</f>
        <v>0</v>
      </c>
      <c r="BF616" s="1">
        <f>'BASE METAS)'!CJ620</f>
        <v>0</v>
      </c>
      <c r="BG616" s="1">
        <f>'BASE METAS)'!CK620</f>
        <v>0</v>
      </c>
      <c r="BH616" s="1">
        <f>'BASE METAS)'!CL620</f>
        <v>0</v>
      </c>
      <c r="BI616" s="1">
        <f>'BASE METAS)'!CM620</f>
        <v>0</v>
      </c>
      <c r="BJ616" s="1">
        <f>'BASE METAS)'!CN620</f>
        <v>0</v>
      </c>
      <c r="BK616" s="1">
        <f>'BASE METAS)'!CO620</f>
        <v>0</v>
      </c>
      <c r="BL616" s="1">
        <f>'BASE METAS)'!CP620</f>
        <v>0</v>
      </c>
      <c r="BM616" s="1">
        <f>'BASE METAS)'!CQ620</f>
        <v>0</v>
      </c>
      <c r="BN616" s="1">
        <f>'BASE METAS)'!CR620</f>
        <v>0</v>
      </c>
      <c r="BO616" s="1">
        <f>'BASE METAS)'!CS620</f>
        <v>0</v>
      </c>
      <c r="BP616" s="1">
        <f>'BASE METAS)'!CT620</f>
        <v>0</v>
      </c>
      <c r="BQ616" s="1">
        <f>'BASE METAS)'!CU620</f>
        <v>0</v>
      </c>
      <c r="BR616" s="1">
        <f>'BASE METAS)'!CV620</f>
        <v>0</v>
      </c>
      <c r="BS616" s="1">
        <f>'BASE METAS)'!CW620</f>
        <v>0</v>
      </c>
      <c r="BT616" s="1">
        <f>'BASE METAS)'!CX620</f>
        <v>0</v>
      </c>
      <c r="BU616" s="1">
        <f>'BASE METAS)'!FA620</f>
        <v>104</v>
      </c>
      <c r="BV616" s="1">
        <f>'BASE METAS)'!FB620</f>
        <v>0</v>
      </c>
      <c r="BW616" s="1">
        <f>'BASE METAS)'!FC620</f>
        <v>17</v>
      </c>
      <c r="BX616" s="1">
        <f>'BASE METAS)'!FD620</f>
        <v>0</v>
      </c>
      <c r="BY616" s="1">
        <f>'BASE METAS)'!FE620</f>
        <v>17</v>
      </c>
      <c r="BZ616" s="1">
        <f>'BASE METAS)'!FF620</f>
        <v>0</v>
      </c>
      <c r="CA616" s="1">
        <f>'BASE METAS)'!FG620</f>
        <v>0</v>
      </c>
      <c r="CB616" s="1">
        <f>'BASE METAS)'!FH620</f>
        <v>104</v>
      </c>
      <c r="CC616" s="1">
        <f>'BASE METAS)'!FI620</f>
        <v>0</v>
      </c>
      <c r="CD616" s="1">
        <f>'BASE METAS)'!FJ620</f>
        <v>104</v>
      </c>
      <c r="CE616" s="1">
        <f>'BASE METAS)'!FK620</f>
        <v>0</v>
      </c>
      <c r="CF616" s="1">
        <f>'BASE METAS)'!FL620</f>
        <v>17</v>
      </c>
      <c r="CG616" s="1">
        <f>'BASE METAS)'!FM620</f>
        <v>37</v>
      </c>
    </row>
    <row r="617" spans="1:85" ht="51" x14ac:dyDescent="0.2">
      <c r="A617" s="1">
        <f>'BASE METAS)'!A621</f>
        <v>0</v>
      </c>
      <c r="B617" s="7099"/>
      <c r="C617" s="7154"/>
      <c r="D617" s="7154"/>
      <c r="E617" s="7156"/>
      <c r="F617" s="7144"/>
      <c r="G617" s="7144"/>
      <c r="H617" s="7144"/>
      <c r="I617" s="7144"/>
      <c r="J617" s="5707"/>
      <c r="K617" s="5707"/>
      <c r="L617" s="5707"/>
      <c r="M617" s="5707"/>
      <c r="N617" s="5698"/>
      <c r="O617" s="5707"/>
      <c r="P617" s="5698"/>
      <c r="Q617" s="5698"/>
      <c r="R617" s="5698"/>
      <c r="S617" s="5698"/>
      <c r="T617" s="5698"/>
      <c r="U617" s="7730"/>
      <c r="V617" s="5698"/>
      <c r="W617" s="5695"/>
      <c r="X617" s="7232"/>
      <c r="Y617" s="214">
        <f>'BASE METAS)'!Y621</f>
        <v>15</v>
      </c>
      <c r="Z617" s="653" t="str">
        <f>'BASE METAS)'!Z621</f>
        <v>DISEÑAR  Y ENTREGAR MANUALES DIDÁCTICOS A LOS ELEMENTOS DE SEGURIDAD PÚBLICA.</v>
      </c>
      <c r="AA617" s="224" t="str">
        <f>'BASE METAS)'!AA621</f>
        <v>MANUAL</v>
      </c>
      <c r="AB617" s="460">
        <f>'BASE METAS)'!AB621</f>
        <v>1280</v>
      </c>
      <c r="AC617" s="460">
        <f>'BASE METAS)'!AC621</f>
        <v>304</v>
      </c>
      <c r="AD617" s="577">
        <f>'BASE METAS)'!AD621</f>
        <v>0.23749999999999999</v>
      </c>
      <c r="AE617" s="460">
        <f>'BASE METAS)'!AE621</f>
        <v>360</v>
      </c>
      <c r="AF617" s="577">
        <f>'BASE METAS)'!AF621</f>
        <v>0.28125</v>
      </c>
      <c r="AG617" s="460">
        <f>'BASE METAS)'!AG621</f>
        <v>356</v>
      </c>
      <c r="AH617" s="577">
        <f>'BASE METAS)'!AH621</f>
        <v>0.27812500000000001</v>
      </c>
      <c r="AI617" s="460">
        <f>'BASE METAS)'!AI621</f>
        <v>260</v>
      </c>
      <c r="AJ617" s="577">
        <f>'BASE METAS)'!AJ621</f>
        <v>0.203125</v>
      </c>
      <c r="AK617" s="946">
        <f>'BASE METAS)'!AK621</f>
        <v>1</v>
      </c>
      <c r="AL617" s="990">
        <f>'BASE METAS)'!AL621</f>
        <v>15</v>
      </c>
      <c r="AM617" s="970" t="str">
        <f>'BASE METAS)'!AM621</f>
        <v>DISEÑAR  Y ENTREGAR MANUALES DIDÁCTICOS A LOS ELEMENTOS DE SEGURIDAD PÚBLICA.</v>
      </c>
      <c r="AN617" s="959" t="str">
        <f>'BASE METAS)'!AN621</f>
        <v>MIDE EL DISEÑO Y LA ENTREGA DE LOS MANUALES DIDÁCTICOS A LOS ELEMENTOS DE SEGURIDAD PÚBLICA.</v>
      </c>
      <c r="AO617" s="1344" t="str">
        <f>'BASE METAS)'!AU621</f>
        <v>DESEMPEÑO</v>
      </c>
      <c r="AP617" s="970" t="str">
        <f>'BASE METAS)'!AO621</f>
        <v>NO. DE MANUALES DIDACTICOS ENTREGADOS</v>
      </c>
      <c r="AQ617" s="970" t="str">
        <f>'BASE METAS)'!AP621</f>
        <v>NO. DE MANUALES DIDACTICOS PROGRAMADOS A ENTREGAR</v>
      </c>
      <c r="AR617" s="1344">
        <f>'BASE METAS)'!AQ621</f>
        <v>100</v>
      </c>
      <c r="AS617" s="970" t="str">
        <f>'BASE METAS)'!AR621</f>
        <v>MANUAL</v>
      </c>
      <c r="AT617" s="970" t="str">
        <f>'BASE METAS)'!AS621</f>
        <v>EFICIENCIA</v>
      </c>
      <c r="AU617" s="1496">
        <f>'BASE METAS)'!BO621</f>
        <v>0</v>
      </c>
      <c r="AV617" s="958">
        <f>'BASE METAS)'!BQ621</f>
        <v>1280</v>
      </c>
      <c r="AW617" s="983">
        <f>'BASE METAS)'!BR621</f>
        <v>0</v>
      </c>
      <c r="AX617" s="983">
        <f>'BASE METAS)'!BS621</f>
        <v>360</v>
      </c>
      <c r="AY617" s="1">
        <f>'BASE METAS)'!BT621</f>
        <v>496</v>
      </c>
      <c r="AZ617" s="1">
        <f>'BASE METAS)'!BU621</f>
        <v>-136</v>
      </c>
      <c r="BA617" s="1">
        <f>'BASE METAS)'!BV621</f>
        <v>1.3777777777777778</v>
      </c>
      <c r="BB617" s="1">
        <f>'BASE METAS)'!BW621</f>
        <v>946</v>
      </c>
      <c r="BC617" s="1">
        <f>'BASE METAS)'!BX621</f>
        <v>334</v>
      </c>
      <c r="BD617" s="1">
        <f>'BASE METAS)'!BY621</f>
        <v>0.73906249999999996</v>
      </c>
      <c r="BE617" s="1">
        <f>'BASE METAS)'!CG621</f>
        <v>450</v>
      </c>
      <c r="BF617" s="1">
        <f>'BASE METAS)'!CJ621</f>
        <v>0</v>
      </c>
      <c r="BG617" s="1">
        <f>'BASE METAS)'!CK621</f>
        <v>0</v>
      </c>
      <c r="BH617" s="1">
        <f>'BASE METAS)'!CL621</f>
        <v>0</v>
      </c>
      <c r="BI617" s="1">
        <f>'BASE METAS)'!CM621</f>
        <v>0</v>
      </c>
      <c r="BJ617" s="1">
        <f>'BASE METAS)'!CN621</f>
        <v>0</v>
      </c>
      <c r="BK617" s="1">
        <f>'BASE METAS)'!CO621</f>
        <v>0</v>
      </c>
      <c r="BL617" s="1">
        <f>'BASE METAS)'!CP621</f>
        <v>0</v>
      </c>
      <c r="BM617" s="1">
        <f>'BASE METAS)'!CQ621</f>
        <v>0</v>
      </c>
      <c r="BN617" s="1">
        <f>'BASE METAS)'!CR621</f>
        <v>0</v>
      </c>
      <c r="BO617" s="1">
        <f>'BASE METAS)'!CS621</f>
        <v>0</v>
      </c>
      <c r="BP617" s="1">
        <f>'BASE METAS)'!CT621</f>
        <v>0</v>
      </c>
      <c r="BQ617" s="1">
        <f>'BASE METAS)'!CU621</f>
        <v>0</v>
      </c>
      <c r="BR617" s="1">
        <f>'BASE METAS)'!CV621</f>
        <v>0</v>
      </c>
      <c r="BS617" s="1">
        <f>'BASE METAS)'!CW621</f>
        <v>0</v>
      </c>
      <c r="BT617" s="1">
        <f>'BASE METAS)'!CX621</f>
        <v>0</v>
      </c>
      <c r="BU617" s="1">
        <f>'BASE METAS)'!FA621</f>
        <v>1280</v>
      </c>
      <c r="BV617" s="1">
        <f>'BASE METAS)'!FB621</f>
        <v>0</v>
      </c>
      <c r="BW617" s="1">
        <f>'BASE METAS)'!FC621</f>
        <v>120</v>
      </c>
      <c r="BX617" s="1">
        <f>'BASE METAS)'!FD621</f>
        <v>22</v>
      </c>
      <c r="BY617" s="1">
        <f>'BASE METAS)'!FE621</f>
        <v>98</v>
      </c>
      <c r="BZ617" s="1">
        <f>'BASE METAS)'!FF621</f>
        <v>0</v>
      </c>
      <c r="CA617" s="1">
        <f>'BASE METAS)'!FG621</f>
        <v>472</v>
      </c>
      <c r="CB617" s="1">
        <f>'BASE METAS)'!FH621</f>
        <v>808</v>
      </c>
      <c r="CC617" s="1">
        <f>'BASE METAS)'!FI621</f>
        <v>0.36875000000000002</v>
      </c>
      <c r="CD617" s="1">
        <f>'BASE METAS)'!FJ621</f>
        <v>1280</v>
      </c>
      <c r="CE617" s="1">
        <f>'BASE METAS)'!FK621</f>
        <v>0</v>
      </c>
      <c r="CF617" s="1">
        <f>'BASE METAS)'!FL621</f>
        <v>120</v>
      </c>
      <c r="CG617" s="1">
        <f>'BASE METAS)'!FM621</f>
        <v>158</v>
      </c>
    </row>
    <row r="618" spans="1:85" ht="63.75" x14ac:dyDescent="0.25">
      <c r="A618" s="1">
        <f>'BASE METAS)'!A622</f>
        <v>0</v>
      </c>
      <c r="B618" s="7099"/>
      <c r="C618" s="7154"/>
      <c r="D618" s="7154"/>
      <c r="E618" s="7156"/>
      <c r="F618" s="7144"/>
      <c r="G618" s="7144"/>
      <c r="H618" s="7144"/>
      <c r="I618" s="7144"/>
      <c r="J618" s="5707"/>
      <c r="K618" s="5707"/>
      <c r="L618" s="5707"/>
      <c r="M618" s="5707"/>
      <c r="N618" s="5698"/>
      <c r="O618" s="5707"/>
      <c r="P618" s="5698"/>
      <c r="Q618" s="5698"/>
      <c r="R618" s="5698"/>
      <c r="S618" s="5698"/>
      <c r="T618" s="5698"/>
      <c r="U618" s="7730"/>
      <c r="V618" s="5698"/>
      <c r="W618" s="5695"/>
      <c r="X618" s="7232"/>
      <c r="Y618" s="214">
        <f>'BASE METAS)'!Y622</f>
        <v>16</v>
      </c>
      <c r="Z618" s="653" t="str">
        <f>'BASE METAS)'!Z622</f>
        <v>DISEÑAR Y APLICAR EVALUACIONES DE LOS CURSOS IMPARTIDOS.</v>
      </c>
      <c r="AA618" s="649" t="str">
        <f>'BASE METAS)'!AA622</f>
        <v>EVALUACIÓN</v>
      </c>
      <c r="AB618" s="460">
        <f>'BASE METAS)'!AB622</f>
        <v>2416</v>
      </c>
      <c r="AC618" s="460">
        <f>'BASE METAS)'!AC622</f>
        <v>600</v>
      </c>
      <c r="AD618" s="577">
        <f>'BASE METAS)'!AD622</f>
        <v>0.24834437086092714</v>
      </c>
      <c r="AE618" s="460">
        <f>'BASE METAS)'!AE622</f>
        <v>600</v>
      </c>
      <c r="AF618" s="577">
        <f>'BASE METAS)'!AF622</f>
        <v>0.24834437086092714</v>
      </c>
      <c r="AG618" s="460">
        <f>'BASE METAS)'!AG622</f>
        <v>600</v>
      </c>
      <c r="AH618" s="577">
        <f>'BASE METAS)'!AH622</f>
        <v>0.24834437086092714</v>
      </c>
      <c r="AI618" s="460">
        <f>'BASE METAS)'!AI622</f>
        <v>616</v>
      </c>
      <c r="AJ618" s="577">
        <f>'BASE METAS)'!AJ622</f>
        <v>0.25496688741721857</v>
      </c>
      <c r="AK618" s="946">
        <f>'BASE METAS)'!AK622</f>
        <v>1</v>
      </c>
      <c r="AL618" s="990">
        <f>'BASE METAS)'!AL622</f>
        <v>16</v>
      </c>
      <c r="AM618" s="959" t="str">
        <f>'BASE METAS)'!AM622</f>
        <v>DISEÑAR Y APLICAR EVALUACIONES DE LOS CURSOS IMPARTIDOS.</v>
      </c>
      <c r="AN618" s="959" t="str">
        <f>'BASE METAS)'!AN622</f>
        <v>MIDE EL DISEÑO Y APLICACIÓN DE EVALUACIONES.</v>
      </c>
      <c r="AO618" s="1344" t="str">
        <f>'BASE METAS)'!AU622</f>
        <v>DESEMPEÑO</v>
      </c>
      <c r="AP618" s="959" t="str">
        <f>'BASE METAS)'!AO622</f>
        <v>NO. DE EVALUACIONES REALIZADAS POR CURSOS IMPARTIDOS</v>
      </c>
      <c r="AQ618" s="959" t="str">
        <f>'BASE METAS)'!AP622</f>
        <v>NO. DE EVALUACIONES PROGRAMADAS DE CURSOS REALIZADOS</v>
      </c>
      <c r="AR618" s="1344">
        <f>'BASE METAS)'!AQ622</f>
        <v>100</v>
      </c>
      <c r="AS618" s="959" t="str">
        <f>'BASE METAS)'!AR622</f>
        <v>EVALUACIÓN</v>
      </c>
      <c r="AT618" s="959" t="str">
        <f>'BASE METAS)'!AS622</f>
        <v>EFICIENCIA</v>
      </c>
      <c r="AU618" s="1483">
        <f>'BASE METAS)'!BO622</f>
        <v>0</v>
      </c>
      <c r="AV618" s="987">
        <f>'BASE METAS)'!BQ622</f>
        <v>2416</v>
      </c>
      <c r="AW618" s="987">
        <f>'BASE METAS)'!BR622</f>
        <v>0</v>
      </c>
      <c r="AX618" s="942">
        <f>'BASE METAS)'!BS622</f>
        <v>600</v>
      </c>
      <c r="AY618" s="1">
        <f>'BASE METAS)'!BT622</f>
        <v>1689</v>
      </c>
      <c r="AZ618" s="1">
        <f>'BASE METAS)'!BU622</f>
        <v>-1089</v>
      </c>
      <c r="BA618" s="1">
        <f>'BASE METAS)'!BV622</f>
        <v>2.8149999999999999</v>
      </c>
      <c r="BB618" s="1">
        <f>'BASE METAS)'!BW622</f>
        <v>1993</v>
      </c>
      <c r="BC618" s="1">
        <f>'BASE METAS)'!BX622</f>
        <v>423</v>
      </c>
      <c r="BD618" s="1">
        <f>'BASE METAS)'!BY622</f>
        <v>0.82491721854304634</v>
      </c>
      <c r="BE618" s="1">
        <f>'BASE METAS)'!CG622</f>
        <v>304</v>
      </c>
      <c r="BF618" s="1">
        <f>'BASE METAS)'!CJ622</f>
        <v>0</v>
      </c>
      <c r="BG618" s="1">
        <f>'BASE METAS)'!CK622</f>
        <v>0</v>
      </c>
      <c r="BH618" s="1">
        <f>'BASE METAS)'!CL622</f>
        <v>0</v>
      </c>
      <c r="BI618" s="1">
        <f>'BASE METAS)'!CM622</f>
        <v>0</v>
      </c>
      <c r="BJ618" s="1">
        <f>'BASE METAS)'!CN622</f>
        <v>0</v>
      </c>
      <c r="BK618" s="1">
        <f>'BASE METAS)'!CO622</f>
        <v>0</v>
      </c>
      <c r="BL618" s="1">
        <f>'BASE METAS)'!CP622</f>
        <v>0</v>
      </c>
      <c r="BM618" s="1">
        <f>'BASE METAS)'!CQ622</f>
        <v>0</v>
      </c>
      <c r="BN618" s="1">
        <f>'BASE METAS)'!CR622</f>
        <v>0</v>
      </c>
      <c r="BO618" s="1">
        <f>'BASE METAS)'!CS622</f>
        <v>0</v>
      </c>
      <c r="BP618" s="1">
        <f>'BASE METAS)'!CT622</f>
        <v>0</v>
      </c>
      <c r="BQ618" s="1">
        <f>'BASE METAS)'!CU622</f>
        <v>0</v>
      </c>
      <c r="BR618" s="1">
        <f>'BASE METAS)'!CV622</f>
        <v>0</v>
      </c>
      <c r="BS618" s="1">
        <f>'BASE METAS)'!CW622</f>
        <v>0</v>
      </c>
      <c r="BT618" s="1">
        <f>'BASE METAS)'!CX622</f>
        <v>0</v>
      </c>
      <c r="BU618" s="1">
        <f>'BASE METAS)'!FA622</f>
        <v>2416</v>
      </c>
      <c r="BV618" s="1">
        <f>'BASE METAS)'!FB622</f>
        <v>0</v>
      </c>
      <c r="BW618" s="1">
        <f>'BASE METAS)'!FC622</f>
        <v>200</v>
      </c>
      <c r="BX618" s="1">
        <f>'BASE METAS)'!FD622</f>
        <v>22</v>
      </c>
      <c r="BY618" s="1">
        <f>'BASE METAS)'!FE622</f>
        <v>178</v>
      </c>
      <c r="BZ618" s="1">
        <f>'BASE METAS)'!FF622</f>
        <v>0</v>
      </c>
      <c r="CA618" s="1">
        <f>'BASE METAS)'!FG622</f>
        <v>326</v>
      </c>
      <c r="CB618" s="1">
        <f>'BASE METAS)'!FH622</f>
        <v>2090</v>
      </c>
      <c r="CC618" s="1">
        <f>'BASE METAS)'!FI622</f>
        <v>0.13493377483443708</v>
      </c>
      <c r="CD618" s="1">
        <f>'BASE METAS)'!FJ622</f>
        <v>2416</v>
      </c>
      <c r="CE618" s="1">
        <f>'BASE METAS)'!FK622</f>
        <v>0</v>
      </c>
      <c r="CF618" s="1">
        <f>'BASE METAS)'!FL622</f>
        <v>200</v>
      </c>
      <c r="CG618" s="1">
        <f>'BASE METAS)'!FM622</f>
        <v>158</v>
      </c>
    </row>
    <row r="619" spans="1:85" ht="76.5" x14ac:dyDescent="0.25">
      <c r="A619" s="1">
        <f>'BASE METAS)'!A623</f>
        <v>0</v>
      </c>
      <c r="B619" s="7099"/>
      <c r="C619" s="7154"/>
      <c r="D619" s="7154"/>
      <c r="E619" s="7156"/>
      <c r="F619" s="7144"/>
      <c r="G619" s="7144"/>
      <c r="H619" s="7144"/>
      <c r="I619" s="7144"/>
      <c r="J619" s="5708"/>
      <c r="K619" s="5708"/>
      <c r="L619" s="5708"/>
      <c r="M619" s="5708"/>
      <c r="N619" s="5699"/>
      <c r="O619" s="5708"/>
      <c r="P619" s="5699"/>
      <c r="Q619" s="5699"/>
      <c r="R619" s="5699"/>
      <c r="S619" s="5699"/>
      <c r="T619" s="5699"/>
      <c r="U619" s="7731"/>
      <c r="V619" s="5699"/>
      <c r="W619" s="5696"/>
      <c r="X619" s="7233"/>
      <c r="Y619" s="225">
        <f>'BASE METAS)'!Y623</f>
        <v>17</v>
      </c>
      <c r="Z619" s="654" t="str">
        <f>'BASE METAS)'!Z623</f>
        <v>PROMOVER CONVENIOS CON INSTITUCIONES EDUACTIVAS PARA EL APOYO DE LA CAPACITACIÓN A LOS  ELEMENTOS DE SEGURIDAD PÚBLICA.</v>
      </c>
      <c r="AA619" s="650" t="str">
        <f>'BASE METAS)'!AA623</f>
        <v>CONVENIO</v>
      </c>
      <c r="AB619" s="420">
        <f>'BASE METAS)'!AB623</f>
        <v>2</v>
      </c>
      <c r="AC619" s="420">
        <f>'BASE METAS)'!AC623</f>
        <v>0</v>
      </c>
      <c r="AD619" s="656">
        <f>'BASE METAS)'!AD623</f>
        <v>0</v>
      </c>
      <c r="AE619" s="420">
        <f>'BASE METAS)'!AE623</f>
        <v>1</v>
      </c>
      <c r="AF619" s="656">
        <f>'BASE METAS)'!AF623</f>
        <v>0.5</v>
      </c>
      <c r="AG619" s="420">
        <f>'BASE METAS)'!AG623</f>
        <v>0</v>
      </c>
      <c r="AH619" s="656">
        <f>'BASE METAS)'!AH623</f>
        <v>0</v>
      </c>
      <c r="AI619" s="420">
        <f>'BASE METAS)'!AI623</f>
        <v>1</v>
      </c>
      <c r="AJ619" s="656">
        <f>'BASE METAS)'!AJ623</f>
        <v>0.5</v>
      </c>
      <c r="AK619" s="946">
        <f>'BASE METAS)'!AK623</f>
        <v>1</v>
      </c>
      <c r="AL619" s="990">
        <f>'BASE METAS)'!AL623</f>
        <v>17</v>
      </c>
      <c r="AM619" s="970" t="str">
        <f>'BASE METAS)'!AM623</f>
        <v>PROMOVER CONVENIOS CON INSTITUCIONES EDUACTIVAS PARA EL APOYO DE LA CAPACITACIÓN A LOS  ELEMENTOS DE SEGURIDAD PÚBLICA.</v>
      </c>
      <c r="AN619" s="970" t="str">
        <f>'BASE METAS)'!AN623</f>
        <v>MIDE PROMOVER CONVENIOS CON INSTITUCIONES PARA EL APOYO DE LA CAPACITACIÓN A LOS ELEMENTOS DE SEGURIDAD PÚBLICA.</v>
      </c>
      <c r="AO619" s="1344" t="str">
        <f>'BASE METAS)'!AU623</f>
        <v>DESEMPEÑO</v>
      </c>
      <c r="AP619" s="970" t="str">
        <f>'BASE METAS)'!AO623</f>
        <v>NO. DE CONVENIOS CON INSTITUCIONES FIRMADOS</v>
      </c>
      <c r="AQ619" s="970" t="str">
        <f>'BASE METAS)'!AP623</f>
        <v>NO. DE CONVENIOS PROGRAMADOS  CON INSTITUCIONES</v>
      </c>
      <c r="AR619" s="1344">
        <f>'BASE METAS)'!AQ623</f>
        <v>100</v>
      </c>
      <c r="AS619" s="970" t="str">
        <f>'BASE METAS)'!AR623</f>
        <v>CONVENIO</v>
      </c>
      <c r="AT619" s="1018" t="str">
        <f>'BASE METAS)'!AS623</f>
        <v>EFICACIA</v>
      </c>
      <c r="AU619" s="1483">
        <f>'BASE METAS)'!BO623</f>
        <v>0</v>
      </c>
      <c r="AV619" s="1">
        <f>'BASE METAS)'!BQ623</f>
        <v>2</v>
      </c>
      <c r="AW619" s="987">
        <f>'BASE METAS)'!BR623</f>
        <v>0</v>
      </c>
      <c r="AX619" s="1352">
        <f>'BASE METAS)'!BS623</f>
        <v>1</v>
      </c>
      <c r="AY619" s="1">
        <f>'BASE METAS)'!BT623</f>
        <v>0</v>
      </c>
      <c r="AZ619" s="1">
        <f>'BASE METAS)'!BU623</f>
        <v>1</v>
      </c>
      <c r="BA619" s="1">
        <f>'BASE METAS)'!BV623</f>
        <v>0</v>
      </c>
      <c r="BB619" s="1">
        <f>'BASE METAS)'!BW623</f>
        <v>0</v>
      </c>
      <c r="BC619" s="1">
        <f>'BASE METAS)'!BX623</f>
        <v>2</v>
      </c>
      <c r="BD619" s="1">
        <f>'BASE METAS)'!BY623</f>
        <v>0</v>
      </c>
      <c r="BE619" s="1">
        <f>'BASE METAS)'!CG623</f>
        <v>0</v>
      </c>
      <c r="BF619" s="1">
        <f>'BASE METAS)'!CJ623</f>
        <v>0</v>
      </c>
      <c r="BG619" s="1">
        <f>'BASE METAS)'!CK623</f>
        <v>0</v>
      </c>
      <c r="BH619" s="1">
        <f>'BASE METAS)'!CL623</f>
        <v>0</v>
      </c>
      <c r="BI619" s="1">
        <f>'BASE METAS)'!CM623</f>
        <v>0</v>
      </c>
      <c r="BJ619" s="1">
        <f>'BASE METAS)'!CN623</f>
        <v>0</v>
      </c>
      <c r="BK619" s="1">
        <f>'BASE METAS)'!CO623</f>
        <v>0</v>
      </c>
      <c r="BL619" s="1">
        <f>'BASE METAS)'!CP623</f>
        <v>0</v>
      </c>
      <c r="BM619" s="1">
        <f>'BASE METAS)'!CQ623</f>
        <v>0</v>
      </c>
      <c r="BN619" s="1">
        <f>'BASE METAS)'!CR623</f>
        <v>0</v>
      </c>
      <c r="BO619" s="1">
        <f>'BASE METAS)'!CS623</f>
        <v>0</v>
      </c>
      <c r="BP619" s="1">
        <f>'BASE METAS)'!CT623</f>
        <v>0</v>
      </c>
      <c r="BQ619" s="1">
        <f>'BASE METAS)'!CU623</f>
        <v>0</v>
      </c>
      <c r="BR619" s="1">
        <f>'BASE METAS)'!CV623</f>
        <v>0</v>
      </c>
      <c r="BS619" s="1">
        <f>'BASE METAS)'!CW623</f>
        <v>0</v>
      </c>
      <c r="BT619" s="1">
        <f>'BASE METAS)'!CX623</f>
        <v>0</v>
      </c>
      <c r="BU619" s="1">
        <f>'BASE METAS)'!FA623</f>
        <v>2</v>
      </c>
      <c r="BV619" s="1">
        <f>'BASE METAS)'!FB623</f>
        <v>0</v>
      </c>
      <c r="BW619" s="1">
        <f>'BASE METAS)'!FC623</f>
        <v>0</v>
      </c>
      <c r="BX619" s="1">
        <f>'BASE METAS)'!FD623</f>
        <v>0</v>
      </c>
      <c r="BY619" s="1">
        <f>'BASE METAS)'!FE623</f>
        <v>0</v>
      </c>
      <c r="BZ619" s="1">
        <f>'BASE METAS)'!FF623</f>
        <v>0</v>
      </c>
      <c r="CA619" s="1">
        <f>'BASE METAS)'!FG623</f>
        <v>0</v>
      </c>
      <c r="CB619" s="1">
        <f>'BASE METAS)'!FH623</f>
        <v>2</v>
      </c>
      <c r="CC619" s="1">
        <f>'BASE METAS)'!FI623</f>
        <v>0</v>
      </c>
      <c r="CD619" s="1">
        <f>'BASE METAS)'!FJ623</f>
        <v>2</v>
      </c>
      <c r="CE619" s="1">
        <f>'BASE METAS)'!FK623</f>
        <v>0</v>
      </c>
      <c r="CF619" s="1">
        <f>'BASE METAS)'!FL623</f>
        <v>0</v>
      </c>
      <c r="CG619" s="1">
        <f>'BASE METAS)'!FM623</f>
        <v>0</v>
      </c>
    </row>
    <row r="620" spans="1:85" ht="12.75" customHeight="1" x14ac:dyDescent="0.2">
      <c r="A620" s="1">
        <f>'BASE METAS)'!A624</f>
        <v>0</v>
      </c>
      <c r="B620" s="1">
        <f>'BASE METAS)'!B624</f>
        <v>0</v>
      </c>
      <c r="C620" s="1">
        <f>'BASE METAS)'!C624</f>
        <v>0</v>
      </c>
      <c r="D620" s="1">
        <f>'BASE METAS)'!D624</f>
        <v>0</v>
      </c>
      <c r="E620" s="5">
        <f>'BASE METAS)'!E624</f>
        <v>0</v>
      </c>
      <c r="F620" s="3">
        <f>'BASE METAS)'!F624</f>
        <v>0</v>
      </c>
      <c r="G620" s="3">
        <f>'BASE METAS)'!G624</f>
        <v>0</v>
      </c>
      <c r="H620" s="3">
        <f>'BASE METAS)'!H624</f>
        <v>0</v>
      </c>
      <c r="I620" s="3">
        <f>'BASE METAS)'!I624</f>
        <v>0</v>
      </c>
      <c r="J620" s="7188" t="str">
        <f>'BASE METAS)'!J624</f>
        <v>TOTAL</v>
      </c>
      <c r="K620" s="7188"/>
      <c r="L620" s="7188"/>
      <c r="M620" s="7188"/>
      <c r="N620" s="1363">
        <f>'BASE METAS)'!N624</f>
        <v>0</v>
      </c>
      <c r="O620" s="1363">
        <f>'BASE METAS)'!O624</f>
        <v>0</v>
      </c>
      <c r="P620" s="1363">
        <f>'BASE METAS)'!P624</f>
        <v>0</v>
      </c>
      <c r="Q620" s="1363">
        <f>'BASE METAS)'!Q624</f>
        <v>0</v>
      </c>
      <c r="R620" s="1363">
        <f>'BASE METAS)'!R624</f>
        <v>0</v>
      </c>
      <c r="S620" s="1363">
        <f>'BASE METAS)'!S624</f>
        <v>0</v>
      </c>
      <c r="T620" s="1363">
        <f>'BASE METAS)'!T624</f>
        <v>0</v>
      </c>
      <c r="U620" s="927">
        <f>'BASE METAS)'!U624</f>
        <v>0</v>
      </c>
      <c r="V620" s="1363">
        <f>'BASE METAS)'!V624</f>
        <v>0</v>
      </c>
      <c r="W620" s="20">
        <f>'BASE METAS)'!W624</f>
        <v>2606901121.7700005</v>
      </c>
      <c r="X620" s="5">
        <f>'BASE METAS)'!X624</f>
        <v>0</v>
      </c>
      <c r="Y620" s="1">
        <f>'BASE METAS)'!Y624</f>
        <v>0</v>
      </c>
      <c r="Z620" s="1">
        <f>'BASE METAS)'!Z624</f>
        <v>0</v>
      </c>
      <c r="AA620" s="1">
        <f>'BASE METAS)'!AA624</f>
        <v>0</v>
      </c>
      <c r="AB620" s="1">
        <f>'BASE METAS)'!AB624</f>
        <v>0</v>
      </c>
      <c r="AC620" s="1">
        <f>'BASE METAS)'!AC624</f>
        <v>0</v>
      </c>
      <c r="AD620" s="1">
        <f>'BASE METAS)'!AD624</f>
        <v>0</v>
      </c>
      <c r="AE620" s="1">
        <f>'BASE METAS)'!AE624</f>
        <v>0</v>
      </c>
      <c r="AF620" s="1">
        <f>'BASE METAS)'!AF624</f>
        <v>0</v>
      </c>
      <c r="AG620" s="1">
        <f>'BASE METAS)'!AG624</f>
        <v>0</v>
      </c>
      <c r="AH620" s="1">
        <f>'BASE METAS)'!AH624</f>
        <v>0</v>
      </c>
      <c r="AI620" s="1">
        <f>'BASE METAS)'!AI624</f>
        <v>0</v>
      </c>
      <c r="AJ620" s="1">
        <f>'BASE METAS)'!AJ624</f>
        <v>0</v>
      </c>
      <c r="AK620" s="1">
        <f>'BASE METAS)'!AK624</f>
        <v>0</v>
      </c>
      <c r="AL620" s="933">
        <f>'BASE METAS)'!AL624</f>
        <v>0</v>
      </c>
      <c r="AM620" s="1015">
        <f>'BASE METAS)'!AM624</f>
        <v>0</v>
      </c>
      <c r="AN620" s="1352">
        <f>'BASE METAS)'!AN624</f>
        <v>0</v>
      </c>
      <c r="AO620" s="942">
        <f>'BASE METAS)'!AU624</f>
        <v>0</v>
      </c>
      <c r="AP620" s="1352">
        <f>'BASE METAS)'!AO624</f>
        <v>0</v>
      </c>
      <c r="AQ620" s="942">
        <f>'BASE METAS)'!AP624</f>
        <v>0</v>
      </c>
      <c r="AR620" s="942">
        <f>'BASE METAS)'!AQ624</f>
        <v>0</v>
      </c>
      <c r="AS620" s="987">
        <f>'BASE METAS)'!AR624</f>
        <v>0</v>
      </c>
      <c r="AT620" s="987">
        <f>'BASE METAS)'!AS624</f>
        <v>0</v>
      </c>
      <c r="AU620" s="1503">
        <f>'BASE METAS)'!BO624</f>
        <v>0</v>
      </c>
      <c r="AV620" s="940">
        <f>'BASE METAS)'!BQ624</f>
        <v>0</v>
      </c>
      <c r="AW620" s="940">
        <f>'BASE METAS)'!BR624</f>
        <v>0</v>
      </c>
      <c r="AX620" s="940">
        <f>'BASE METAS)'!BS624</f>
        <v>0</v>
      </c>
      <c r="AY620" s="1">
        <f>'BASE METAS)'!BT624</f>
        <v>0</v>
      </c>
      <c r="AZ620" s="1">
        <f>'BASE METAS)'!BU624</f>
        <v>0</v>
      </c>
      <c r="BA620" s="1">
        <f>'BASE METAS)'!BV624</f>
        <v>0</v>
      </c>
      <c r="BB620" s="1">
        <f>'BASE METAS)'!BW624</f>
        <v>0</v>
      </c>
      <c r="BC620" s="1">
        <f>'BASE METAS)'!BX624</f>
        <v>0</v>
      </c>
      <c r="BD620" s="1">
        <f>'BASE METAS)'!BY624</f>
        <v>0</v>
      </c>
      <c r="BE620" s="1">
        <f>'BASE METAS)'!CG624</f>
        <v>0</v>
      </c>
      <c r="BF620" s="1">
        <f>'BASE METAS)'!CJ624</f>
        <v>0</v>
      </c>
      <c r="BG620" s="1">
        <f>'BASE METAS)'!CK624</f>
        <v>0</v>
      </c>
      <c r="BH620" s="1">
        <f>'BASE METAS)'!CL624</f>
        <v>0</v>
      </c>
      <c r="BI620" s="1">
        <f>'BASE METAS)'!CM624</f>
        <v>0</v>
      </c>
      <c r="BJ620" s="1">
        <f>'BASE METAS)'!CN624</f>
        <v>0</v>
      </c>
      <c r="BK620" s="1">
        <f>'BASE METAS)'!CO624</f>
        <v>0</v>
      </c>
      <c r="BL620" s="1">
        <f>'BASE METAS)'!CP624</f>
        <v>0</v>
      </c>
      <c r="BM620" s="1">
        <f>'BASE METAS)'!CQ624</f>
        <v>0</v>
      </c>
      <c r="BN620" s="1">
        <f>'BASE METAS)'!CR624</f>
        <v>0</v>
      </c>
      <c r="BO620" s="1">
        <f>'BASE METAS)'!CS624</f>
        <v>0</v>
      </c>
      <c r="BP620" s="1">
        <f>'BASE METAS)'!CT624</f>
        <v>0</v>
      </c>
      <c r="BQ620" s="1">
        <f>'BASE METAS)'!CU624</f>
        <v>0</v>
      </c>
      <c r="BR620" s="1">
        <f>'BASE METAS)'!CV624</f>
        <v>0</v>
      </c>
      <c r="BS620" s="1">
        <f>'BASE METAS)'!CW624</f>
        <v>0</v>
      </c>
      <c r="BT620" s="1">
        <f>'BASE METAS)'!CX624</f>
        <v>0</v>
      </c>
      <c r="BU620" s="1">
        <f>'BASE METAS)'!FA624</f>
        <v>0</v>
      </c>
      <c r="BV620" s="1">
        <f>'BASE METAS)'!FB624</f>
        <v>0</v>
      </c>
      <c r="BW620" s="1">
        <f>'BASE METAS)'!FC624</f>
        <v>0</v>
      </c>
      <c r="BX620" s="1">
        <f>'BASE METAS)'!FD624</f>
        <v>0</v>
      </c>
      <c r="BY620" s="1">
        <f>'BASE METAS)'!FE624</f>
        <v>0</v>
      </c>
      <c r="BZ620" s="1">
        <f>'BASE METAS)'!FF624</f>
        <v>0</v>
      </c>
      <c r="CA620" s="1">
        <f>'BASE METAS)'!FG624</f>
        <v>0</v>
      </c>
      <c r="CB620" s="1">
        <f>'BASE METAS)'!FH624</f>
        <v>0</v>
      </c>
      <c r="CC620" s="1">
        <f>'BASE METAS)'!FI624</f>
        <v>0</v>
      </c>
      <c r="CD620" s="1">
        <f>'BASE METAS)'!FJ624</f>
        <v>0</v>
      </c>
      <c r="CE620" s="1">
        <f>'BASE METAS)'!FK624</f>
        <v>0</v>
      </c>
      <c r="CF620" s="1">
        <f>'BASE METAS)'!FL624</f>
        <v>0</v>
      </c>
      <c r="CG620" s="1">
        <f>'BASE METAS)'!FM624</f>
        <v>0</v>
      </c>
    </row>
    <row r="621" spans="1:85" ht="12.75" customHeight="1" x14ac:dyDescent="0.25">
      <c r="A621" s="1">
        <f>'BASE METAS)'!A625</f>
        <v>0</v>
      </c>
      <c r="B621" s="1">
        <f>'BASE METAS)'!B625</f>
        <v>0</v>
      </c>
      <c r="C621" s="1">
        <f>'BASE METAS)'!C625</f>
        <v>0</v>
      </c>
      <c r="D621" s="1">
        <f>'BASE METAS)'!D625</f>
        <v>0</v>
      </c>
      <c r="E621" s="5">
        <f>'BASE METAS)'!E625</f>
        <v>0</v>
      </c>
      <c r="F621" s="3">
        <f>'BASE METAS)'!F625</f>
        <v>0</v>
      </c>
      <c r="G621" s="3">
        <f>'BASE METAS)'!G625</f>
        <v>0</v>
      </c>
      <c r="H621" s="3">
        <f>'BASE METAS)'!H625</f>
        <v>0</v>
      </c>
      <c r="I621" s="3">
        <f>'BASE METAS)'!I625</f>
        <v>0</v>
      </c>
      <c r="J621" s="3">
        <f>'BASE METAS)'!J625</f>
        <v>0</v>
      </c>
      <c r="K621" s="3">
        <f>'BASE METAS)'!K625</f>
        <v>0</v>
      </c>
      <c r="L621" s="3">
        <f>'BASE METAS)'!L625</f>
        <v>0</v>
      </c>
      <c r="M621" s="3">
        <f>'BASE METAS)'!M625</f>
        <v>0</v>
      </c>
      <c r="N621" s="3">
        <f>'BASE METAS)'!N625</f>
        <v>0</v>
      </c>
      <c r="O621" s="3">
        <f>'BASE METAS)'!O625</f>
        <v>0</v>
      </c>
      <c r="P621" s="3">
        <f>'BASE METAS)'!P625</f>
        <v>0</v>
      </c>
      <c r="Q621" s="3">
        <f>'BASE METAS)'!Q625</f>
        <v>0</v>
      </c>
      <c r="R621" s="3">
        <f>'BASE METAS)'!R625</f>
        <v>0</v>
      </c>
      <c r="S621" s="3">
        <f>'BASE METAS)'!S625</f>
        <v>0</v>
      </c>
      <c r="T621" s="3">
        <f>'BASE METAS)'!T625</f>
        <v>0</v>
      </c>
      <c r="U621" s="923">
        <f>'BASE METAS)'!U625</f>
        <v>0</v>
      </c>
      <c r="V621" s="3">
        <f>'BASE METAS)'!V625</f>
        <v>0</v>
      </c>
      <c r="W621" s="4">
        <f>'BASE METAS)'!W625</f>
        <v>0</v>
      </c>
      <c r="X621" s="5">
        <f>'BASE METAS)'!X625</f>
        <v>0</v>
      </c>
      <c r="Y621" s="1">
        <f>'BASE METAS)'!Y625</f>
        <v>0</v>
      </c>
      <c r="Z621" s="1">
        <f>'BASE METAS)'!Z625</f>
        <v>0</v>
      </c>
      <c r="AA621" s="1">
        <f>'BASE METAS)'!AA625</f>
        <v>0</v>
      </c>
      <c r="AB621" s="1">
        <f>'BASE METAS)'!AB625</f>
        <v>0</v>
      </c>
      <c r="AC621" s="1">
        <f>'BASE METAS)'!AC625</f>
        <v>0</v>
      </c>
      <c r="AD621" s="1">
        <f>'BASE METAS)'!AD625</f>
        <v>0</v>
      </c>
      <c r="AE621" s="1">
        <f>'BASE METAS)'!AE625</f>
        <v>0</v>
      </c>
      <c r="AF621" s="1">
        <f>'BASE METAS)'!AF625</f>
        <v>0</v>
      </c>
      <c r="AG621" s="1">
        <f>'BASE METAS)'!AG625</f>
        <v>0</v>
      </c>
      <c r="AH621" s="1">
        <f>'BASE METAS)'!AH625</f>
        <v>0</v>
      </c>
      <c r="AI621" s="1">
        <f>'BASE METAS)'!AI625</f>
        <v>0</v>
      </c>
      <c r="AJ621" s="1">
        <f>'BASE METAS)'!AJ625</f>
        <v>0</v>
      </c>
      <c r="AK621" s="1">
        <f>'BASE METAS)'!AK625</f>
        <v>0</v>
      </c>
      <c r="AL621" s="933">
        <f>'BASE METAS)'!AL625</f>
        <v>0</v>
      </c>
      <c r="AM621" s="1015">
        <f>'BASE METAS)'!AM625</f>
        <v>0</v>
      </c>
      <c r="AN621" s="988">
        <f>'BASE METAS)'!AN625</f>
        <v>0</v>
      </c>
      <c r="AO621" s="988">
        <f>'BASE METAS)'!AU625</f>
        <v>0</v>
      </c>
      <c r="AP621" s="988">
        <f>'BASE METAS)'!AO625</f>
        <v>0</v>
      </c>
      <c r="AQ621" s="988">
        <f>'BASE METAS)'!AP625</f>
        <v>0</v>
      </c>
      <c r="AR621" s="988">
        <f>'BASE METAS)'!AQ625</f>
        <v>0</v>
      </c>
      <c r="AS621" s="942">
        <f>'BASE METAS)'!AR625</f>
        <v>0</v>
      </c>
      <c r="AT621" s="987">
        <f>'BASE METAS)'!AS625</f>
        <v>0</v>
      </c>
      <c r="AU621" s="1503">
        <f>'BASE METAS)'!BO625</f>
        <v>0</v>
      </c>
      <c r="AV621" s="987">
        <f>'BASE METAS)'!BQ625</f>
        <v>0</v>
      </c>
      <c r="AW621" s="987">
        <f>'BASE METAS)'!BR625</f>
        <v>0</v>
      </c>
      <c r="AX621" s="942">
        <f>'BASE METAS)'!BS625</f>
        <v>0</v>
      </c>
      <c r="AY621" s="1">
        <f>'BASE METAS)'!BT625</f>
        <v>0</v>
      </c>
      <c r="AZ621" s="1">
        <f>'BASE METAS)'!BU625</f>
        <v>0</v>
      </c>
      <c r="BA621" s="1">
        <f>'BASE METAS)'!BV625</f>
        <v>0</v>
      </c>
      <c r="BB621" s="1">
        <f>'BASE METAS)'!BW625</f>
        <v>0</v>
      </c>
      <c r="BC621" s="1">
        <f>'BASE METAS)'!BX625</f>
        <v>0</v>
      </c>
      <c r="BD621" s="1">
        <f>'BASE METAS)'!BY625</f>
        <v>0</v>
      </c>
      <c r="BE621" s="1">
        <f>'BASE METAS)'!CG625</f>
        <v>0</v>
      </c>
      <c r="BF621" s="1">
        <f>'BASE METAS)'!CJ625</f>
        <v>0</v>
      </c>
      <c r="BG621" s="1">
        <f>'BASE METAS)'!CK625</f>
        <v>0</v>
      </c>
      <c r="BH621" s="1">
        <f>'BASE METAS)'!CL625</f>
        <v>0</v>
      </c>
      <c r="BI621" s="1">
        <f>'BASE METAS)'!CM625</f>
        <v>0</v>
      </c>
      <c r="BJ621" s="1">
        <f>'BASE METAS)'!CN625</f>
        <v>0</v>
      </c>
      <c r="BK621" s="1">
        <f>'BASE METAS)'!CO625</f>
        <v>0</v>
      </c>
      <c r="BL621" s="1">
        <f>'BASE METAS)'!CP625</f>
        <v>0</v>
      </c>
      <c r="BM621" s="1">
        <f>'BASE METAS)'!CQ625</f>
        <v>0</v>
      </c>
      <c r="BN621" s="1">
        <f>'BASE METAS)'!CR625</f>
        <v>0</v>
      </c>
      <c r="BO621" s="1">
        <f>'BASE METAS)'!CS625</f>
        <v>0</v>
      </c>
      <c r="BP621" s="1">
        <f>'BASE METAS)'!CT625</f>
        <v>0</v>
      </c>
      <c r="BQ621" s="1">
        <f>'BASE METAS)'!CU625</f>
        <v>0</v>
      </c>
      <c r="BR621" s="1">
        <f>'BASE METAS)'!CV625</f>
        <v>0</v>
      </c>
      <c r="BS621" s="1">
        <f>'BASE METAS)'!CW625</f>
        <v>0</v>
      </c>
      <c r="BT621" s="1">
        <f>'BASE METAS)'!CX625</f>
        <v>0</v>
      </c>
      <c r="BU621" s="1">
        <f>'BASE METAS)'!FA625</f>
        <v>0</v>
      </c>
      <c r="BV621" s="1">
        <f>'BASE METAS)'!FB625</f>
        <v>0</v>
      </c>
      <c r="BW621" s="1">
        <f>'BASE METAS)'!FC625</f>
        <v>0</v>
      </c>
      <c r="BX621" s="1">
        <f>'BASE METAS)'!FD625</f>
        <v>0</v>
      </c>
      <c r="BY621" s="1">
        <f>'BASE METAS)'!FE625</f>
        <v>0</v>
      </c>
      <c r="BZ621" s="1">
        <f>'BASE METAS)'!FF625</f>
        <v>0</v>
      </c>
      <c r="CA621" s="1">
        <f>'BASE METAS)'!FG625</f>
        <v>0</v>
      </c>
      <c r="CB621" s="1">
        <f>'BASE METAS)'!FH625</f>
        <v>0</v>
      </c>
      <c r="CC621" s="1">
        <f>'BASE METAS)'!FI625</f>
        <v>0</v>
      </c>
      <c r="CD621" s="1">
        <f>'BASE METAS)'!FJ625</f>
        <v>0</v>
      </c>
      <c r="CE621" s="1">
        <f>'BASE METAS)'!FK625</f>
        <v>0</v>
      </c>
      <c r="CF621" s="1">
        <f>'BASE METAS)'!FL625</f>
        <v>0</v>
      </c>
      <c r="CG621" s="1">
        <f>'BASE METAS)'!FM625</f>
        <v>0</v>
      </c>
    </row>
    <row r="622" spans="1:85" ht="12" customHeight="1" x14ac:dyDescent="0.25">
      <c r="A622" s="1">
        <f>'BASE METAS)'!A626</f>
        <v>0</v>
      </c>
      <c r="B622" s="7146" t="str">
        <f>'BASE METAS)'!B626</f>
        <v xml:space="preserve">DEPENDENCIA </v>
      </c>
      <c r="C622" s="7146" t="str">
        <f>'BASE METAS)'!C626</f>
        <v>ENT</v>
      </c>
      <c r="D622" s="7146" t="str">
        <f>'BASE METAS)'!D626</f>
        <v>PROY</v>
      </c>
      <c r="E622" s="7146" t="str">
        <f>'BASE METAS)'!E626</f>
        <v>NOMBRE DEL PROYECTO</v>
      </c>
      <c r="F622" s="7155" t="str">
        <f>'BASE METAS)'!F626</f>
        <v>DG</v>
      </c>
      <c r="G622" s="7155" t="str">
        <f>'BASE METAS)'!G626</f>
        <v>DA</v>
      </c>
      <c r="H622" s="7155" t="str">
        <f>'BASE METAS)'!H626</f>
        <v xml:space="preserve">CLAVE PROGRAMÁTICA </v>
      </c>
      <c r="I622" s="7155"/>
      <c r="J622" s="7155"/>
      <c r="K622" s="7155"/>
      <c r="L622" s="7155"/>
      <c r="M622" s="7155"/>
      <c r="N622" s="1357">
        <f>'BASE METAS)'!N626</f>
        <v>0</v>
      </c>
      <c r="O622" s="1357">
        <f>'BASE METAS)'!O626</f>
        <v>0</v>
      </c>
      <c r="P622" s="7120" t="str">
        <f>'BASE METAS)'!P626</f>
        <v>ESTRUCTURA PROGRAMÁTICA</v>
      </c>
      <c r="Q622" s="7121"/>
      <c r="R622" s="7121"/>
      <c r="S622" s="7121"/>
      <c r="T622" s="7121"/>
      <c r="U622" s="924">
        <f>'BASE METAS)'!U626</f>
        <v>0</v>
      </c>
      <c r="V622" s="1358">
        <f>'BASE METAS)'!V626</f>
        <v>0</v>
      </c>
      <c r="W622" s="7139" t="str">
        <f>'BASE METAS)'!W626</f>
        <v>PRESPUESTO</v>
      </c>
      <c r="X622" s="7216" t="str">
        <f>'BASE METAS)'!X626</f>
        <v>ÁREAS EJECUTORAS</v>
      </c>
      <c r="Y622" s="1">
        <f>'BASE METAS)'!Y626</f>
        <v>0</v>
      </c>
      <c r="Z622" s="1">
        <f>'BASE METAS)'!Z626</f>
        <v>0</v>
      </c>
      <c r="AA622" s="1">
        <f>'BASE METAS)'!AA626</f>
        <v>0</v>
      </c>
      <c r="AB622" s="1">
        <f>'BASE METAS)'!AB626</f>
        <v>0</v>
      </c>
      <c r="AC622" s="1">
        <f>'BASE METAS)'!AC626</f>
        <v>0</v>
      </c>
      <c r="AD622" s="1">
        <f>'BASE METAS)'!AD626</f>
        <v>0</v>
      </c>
      <c r="AE622" s="1">
        <f>'BASE METAS)'!AE626</f>
        <v>0</v>
      </c>
      <c r="AF622" s="1">
        <f>'BASE METAS)'!AF626</f>
        <v>0</v>
      </c>
      <c r="AG622" s="1">
        <f>'BASE METAS)'!AG626</f>
        <v>0</v>
      </c>
      <c r="AH622" s="1">
        <f>'BASE METAS)'!AH626</f>
        <v>0</v>
      </c>
      <c r="AI622" s="1">
        <f>'BASE METAS)'!AI626</f>
        <v>0</v>
      </c>
      <c r="AJ622" s="1">
        <f>'BASE METAS)'!AJ626</f>
        <v>0</v>
      </c>
      <c r="AK622" s="1">
        <f>'BASE METAS)'!AK626</f>
        <v>0</v>
      </c>
      <c r="AL622" s="933">
        <f>'BASE METAS)'!AL626</f>
        <v>0</v>
      </c>
      <c r="AM622" s="1013">
        <f>'BASE METAS)'!AM626</f>
        <v>0</v>
      </c>
      <c r="AN622" s="1352">
        <f>'BASE METAS)'!AN626</f>
        <v>0</v>
      </c>
      <c r="AO622" s="942">
        <f>'BASE METAS)'!AU626</f>
        <v>0</v>
      </c>
      <c r="AP622" s="988">
        <f>'BASE METAS)'!AO626</f>
        <v>0</v>
      </c>
      <c r="AQ622" s="988">
        <f>'BASE METAS)'!AP626</f>
        <v>0</v>
      </c>
      <c r="AR622" s="988">
        <f>'BASE METAS)'!AQ626</f>
        <v>0</v>
      </c>
      <c r="AS622" s="942">
        <f>'BASE METAS)'!AR626</f>
        <v>0</v>
      </c>
      <c r="AT622" s="942">
        <f>'BASE METAS)'!AS626</f>
        <v>0</v>
      </c>
      <c r="AU622" s="1494">
        <f>'BASE METAS)'!BO626</f>
        <v>0</v>
      </c>
      <c r="AV622" s="942">
        <f>'BASE METAS)'!BQ626</f>
        <v>0</v>
      </c>
      <c r="AW622" s="942">
        <f>'BASE METAS)'!BR626</f>
        <v>0</v>
      </c>
      <c r="AX622" s="987">
        <f>'BASE METAS)'!BS626</f>
        <v>0</v>
      </c>
      <c r="AY622" s="1">
        <f>'BASE METAS)'!BT626</f>
        <v>0</v>
      </c>
      <c r="AZ622" s="1">
        <f>'BASE METAS)'!BU626</f>
        <v>0</v>
      </c>
      <c r="BA622" s="1">
        <f>'BASE METAS)'!BV626</f>
        <v>0</v>
      </c>
      <c r="BB622" s="1">
        <f>'BASE METAS)'!BW626</f>
        <v>0</v>
      </c>
      <c r="BC622" s="1">
        <f>'BASE METAS)'!BX626</f>
        <v>0</v>
      </c>
      <c r="BD622" s="1">
        <f>'BASE METAS)'!BY626</f>
        <v>0</v>
      </c>
      <c r="BE622" s="1">
        <f>'BASE METAS)'!CG626</f>
        <v>0</v>
      </c>
      <c r="BF622" s="1">
        <f>'BASE METAS)'!CJ626</f>
        <v>0</v>
      </c>
      <c r="BG622" s="1">
        <f>'BASE METAS)'!CK626</f>
        <v>0</v>
      </c>
      <c r="BH622" s="1">
        <f>'BASE METAS)'!CL626</f>
        <v>0</v>
      </c>
      <c r="BI622" s="1">
        <f>'BASE METAS)'!CM626</f>
        <v>0</v>
      </c>
      <c r="BJ622" s="1">
        <f>'BASE METAS)'!CN626</f>
        <v>0</v>
      </c>
      <c r="BK622" s="1">
        <f>'BASE METAS)'!CO626</f>
        <v>0</v>
      </c>
      <c r="BL622" s="1">
        <f>'BASE METAS)'!CP626</f>
        <v>0</v>
      </c>
      <c r="BM622" s="1">
        <f>'BASE METAS)'!CQ626</f>
        <v>0</v>
      </c>
      <c r="BN622" s="1">
        <f>'BASE METAS)'!CR626</f>
        <v>0</v>
      </c>
      <c r="BO622" s="1">
        <f>'BASE METAS)'!CS626</f>
        <v>0</v>
      </c>
      <c r="BP622" s="1">
        <f>'BASE METAS)'!CT626</f>
        <v>0</v>
      </c>
      <c r="BQ622" s="1">
        <f>'BASE METAS)'!CU626</f>
        <v>0</v>
      </c>
      <c r="BR622" s="1">
        <f>'BASE METAS)'!CV626</f>
        <v>0</v>
      </c>
      <c r="BS622" s="1">
        <f>'BASE METAS)'!CW626</f>
        <v>0</v>
      </c>
      <c r="BT622" s="1">
        <f>'BASE METAS)'!CX626</f>
        <v>0</v>
      </c>
      <c r="BU622" s="1">
        <f>'BASE METAS)'!FA626</f>
        <v>0</v>
      </c>
      <c r="BV622" s="1">
        <f>'BASE METAS)'!FB626</f>
        <v>0</v>
      </c>
      <c r="BW622" s="1">
        <f>'BASE METAS)'!FC626</f>
        <v>0</v>
      </c>
      <c r="BX622" s="1">
        <f>'BASE METAS)'!FD626</f>
        <v>0</v>
      </c>
      <c r="BY622" s="1">
        <f>'BASE METAS)'!FE626</f>
        <v>0</v>
      </c>
      <c r="BZ622" s="1">
        <f>'BASE METAS)'!FF626</f>
        <v>0</v>
      </c>
      <c r="CA622" s="1">
        <f>'BASE METAS)'!FG626</f>
        <v>0</v>
      </c>
      <c r="CB622" s="1">
        <f>'BASE METAS)'!FH626</f>
        <v>0</v>
      </c>
      <c r="CC622" s="1">
        <f>'BASE METAS)'!FI626</f>
        <v>0</v>
      </c>
      <c r="CD622" s="1">
        <f>'BASE METAS)'!FJ626</f>
        <v>0</v>
      </c>
      <c r="CE622" s="1">
        <f>'BASE METAS)'!FK626</f>
        <v>0</v>
      </c>
      <c r="CF622" s="1">
        <f>'BASE METAS)'!FL626</f>
        <v>0</v>
      </c>
      <c r="CG622" s="1">
        <f>'BASE METAS)'!FM626</f>
        <v>0</v>
      </c>
    </row>
    <row r="623" spans="1:85" ht="12" customHeight="1" x14ac:dyDescent="0.25">
      <c r="A623" s="1">
        <f>'BASE METAS)'!A627</f>
        <v>0</v>
      </c>
      <c r="B623" s="7146"/>
      <c r="C623" s="7146"/>
      <c r="D623" s="7146"/>
      <c r="E623" s="7146"/>
      <c r="F623" s="7155"/>
      <c r="G623" s="7155"/>
      <c r="H623" s="35" t="str">
        <f>'BASE METAS)'!H627</f>
        <v>FN</v>
      </c>
      <c r="I623" s="35" t="str">
        <f>'BASE METAS)'!I627</f>
        <v>Sf</v>
      </c>
      <c r="J623" s="35" t="str">
        <f>'BASE METAS)'!J627</f>
        <v>PG</v>
      </c>
      <c r="K623" s="35" t="str">
        <f>'BASE METAS)'!K627</f>
        <v>Sp</v>
      </c>
      <c r="L623" s="35" t="str">
        <f>'BASE METAS)'!L627</f>
        <v>PY</v>
      </c>
      <c r="M623" s="35" t="str">
        <f>'BASE METAS)'!M627</f>
        <v>FF</v>
      </c>
      <c r="N623" s="35">
        <f>'BASE METAS)'!N627</f>
        <v>0</v>
      </c>
      <c r="O623" s="35">
        <f>'BASE METAS)'!O627</f>
        <v>0</v>
      </c>
      <c r="P623" s="35" t="str">
        <f>'BASE METAS)'!P627</f>
        <v>FN</v>
      </c>
      <c r="Q623" s="35" t="str">
        <f>'BASE METAS)'!Q627</f>
        <v>Sf</v>
      </c>
      <c r="R623" s="35" t="str">
        <f>'BASE METAS)'!R627</f>
        <v>PG</v>
      </c>
      <c r="S623" s="35" t="str">
        <f>'BASE METAS)'!S627</f>
        <v>Sp</v>
      </c>
      <c r="T623" s="35" t="str">
        <f>'BASE METAS)'!T627</f>
        <v>PY</v>
      </c>
      <c r="U623" s="925">
        <f>'BASE METAS)'!U627</f>
        <v>0</v>
      </c>
      <c r="V623" s="35">
        <f>'BASE METAS)'!V627</f>
        <v>0</v>
      </c>
      <c r="W623" s="7139"/>
      <c r="X623" s="7216"/>
      <c r="Y623" s="1">
        <f>'BASE METAS)'!Y627</f>
        <v>0</v>
      </c>
      <c r="Z623" s="1">
        <f>'BASE METAS)'!Z627</f>
        <v>0</v>
      </c>
      <c r="AA623" s="1">
        <f>'BASE METAS)'!AA627</f>
        <v>0</v>
      </c>
      <c r="AB623" s="1">
        <f>'BASE METAS)'!AB627</f>
        <v>0</v>
      </c>
      <c r="AC623" s="1">
        <f>'BASE METAS)'!AC627</f>
        <v>0</v>
      </c>
      <c r="AD623" s="1">
        <f>'BASE METAS)'!AD627</f>
        <v>0</v>
      </c>
      <c r="AE623" s="1">
        <f>'BASE METAS)'!AE627</f>
        <v>0</v>
      </c>
      <c r="AF623" s="1">
        <f>'BASE METAS)'!AF627</f>
        <v>0</v>
      </c>
      <c r="AG623" s="1">
        <f>'BASE METAS)'!AG627</f>
        <v>0</v>
      </c>
      <c r="AH623" s="1">
        <f>'BASE METAS)'!AH627</f>
        <v>0</v>
      </c>
      <c r="AI623" s="1">
        <f>'BASE METAS)'!AI627</f>
        <v>0</v>
      </c>
      <c r="AJ623" s="1">
        <f>'BASE METAS)'!AJ627</f>
        <v>0</v>
      </c>
      <c r="AK623" s="1">
        <f>'BASE METAS)'!AK627</f>
        <v>0</v>
      </c>
      <c r="AL623" s="933">
        <f>'BASE METAS)'!AL627</f>
        <v>0</v>
      </c>
      <c r="AM623" s="1352">
        <f>'BASE METAS)'!AM627</f>
        <v>0</v>
      </c>
      <c r="AN623" s="988">
        <f>'BASE METAS)'!AN627</f>
        <v>0</v>
      </c>
      <c r="AO623" s="988">
        <f>'BASE METAS)'!AU627</f>
        <v>0</v>
      </c>
      <c r="AP623" s="1352">
        <f>'BASE METAS)'!AO627</f>
        <v>0</v>
      </c>
      <c r="AQ623" s="942">
        <f>'BASE METAS)'!AP627</f>
        <v>0</v>
      </c>
      <c r="AR623" s="942">
        <f>'BASE METAS)'!AQ627</f>
        <v>0</v>
      </c>
      <c r="AS623" s="1340">
        <f>'BASE METAS)'!AR627</f>
        <v>0</v>
      </c>
      <c r="AT623" s="942">
        <f>'BASE METAS)'!AS627</f>
        <v>0</v>
      </c>
      <c r="AU623" s="1494">
        <f>'BASE METAS)'!BO627</f>
        <v>0</v>
      </c>
      <c r="AV623" s="1352">
        <f>'BASE METAS)'!BQ627</f>
        <v>0</v>
      </c>
      <c r="AW623" s="987">
        <f>'BASE METAS)'!BR627</f>
        <v>0</v>
      </c>
      <c r="AX623" s="1352">
        <f>'BASE METAS)'!BS627</f>
        <v>0</v>
      </c>
      <c r="AY623" s="1">
        <f>'BASE METAS)'!BT627</f>
        <v>0</v>
      </c>
      <c r="AZ623" s="1">
        <f>'BASE METAS)'!BU627</f>
        <v>0</v>
      </c>
      <c r="BA623" s="1">
        <f>'BASE METAS)'!BV627</f>
        <v>0</v>
      </c>
      <c r="BB623" s="1">
        <f>'BASE METAS)'!BW627</f>
        <v>0</v>
      </c>
      <c r="BC623" s="1">
        <f>'BASE METAS)'!BX627</f>
        <v>0</v>
      </c>
      <c r="BD623" s="1">
        <f>'BASE METAS)'!BY627</f>
        <v>0</v>
      </c>
      <c r="BE623" s="1">
        <f>'BASE METAS)'!CG627</f>
        <v>0</v>
      </c>
      <c r="BF623" s="1">
        <f>'BASE METAS)'!CJ627</f>
        <v>0</v>
      </c>
      <c r="BG623" s="1">
        <f>'BASE METAS)'!CK627</f>
        <v>0</v>
      </c>
      <c r="BH623" s="1">
        <f>'BASE METAS)'!CL627</f>
        <v>0</v>
      </c>
      <c r="BI623" s="1">
        <f>'BASE METAS)'!CM627</f>
        <v>0</v>
      </c>
      <c r="BJ623" s="1">
        <f>'BASE METAS)'!CN627</f>
        <v>0</v>
      </c>
      <c r="BK623" s="1">
        <f>'BASE METAS)'!CO627</f>
        <v>0</v>
      </c>
      <c r="BL623" s="1">
        <f>'BASE METAS)'!CP627</f>
        <v>0</v>
      </c>
      <c r="BM623" s="1">
        <f>'BASE METAS)'!CQ627</f>
        <v>0</v>
      </c>
      <c r="BN623" s="1">
        <f>'BASE METAS)'!CR627</f>
        <v>0</v>
      </c>
      <c r="BO623" s="1">
        <f>'BASE METAS)'!CS627</f>
        <v>0</v>
      </c>
      <c r="BP623" s="1">
        <f>'BASE METAS)'!CT627</f>
        <v>0</v>
      </c>
      <c r="BQ623" s="1">
        <f>'BASE METAS)'!CU627</f>
        <v>0</v>
      </c>
      <c r="BR623" s="1">
        <f>'BASE METAS)'!CV627</f>
        <v>0</v>
      </c>
      <c r="BS623" s="1">
        <f>'BASE METAS)'!CW627</f>
        <v>0</v>
      </c>
      <c r="BT623" s="1">
        <f>'BASE METAS)'!CX627</f>
        <v>0</v>
      </c>
      <c r="BU623" s="1">
        <f>'BASE METAS)'!FA627</f>
        <v>0</v>
      </c>
      <c r="BV623" s="1">
        <f>'BASE METAS)'!FB627</f>
        <v>0</v>
      </c>
      <c r="BW623" s="1">
        <f>'BASE METAS)'!FC627</f>
        <v>0</v>
      </c>
      <c r="BX623" s="1">
        <f>'BASE METAS)'!FD627</f>
        <v>0</v>
      </c>
      <c r="BY623" s="1">
        <f>'BASE METAS)'!FE627</f>
        <v>0</v>
      </c>
      <c r="BZ623" s="1">
        <f>'BASE METAS)'!FF627</f>
        <v>0</v>
      </c>
      <c r="CA623" s="1">
        <f>'BASE METAS)'!FG627</f>
        <v>0</v>
      </c>
      <c r="CB623" s="1">
        <f>'BASE METAS)'!FH627</f>
        <v>0</v>
      </c>
      <c r="CC623" s="1">
        <f>'BASE METAS)'!FI627</f>
        <v>0</v>
      </c>
      <c r="CD623" s="1">
        <f>'BASE METAS)'!FJ627</f>
        <v>0</v>
      </c>
      <c r="CE623" s="1">
        <f>'BASE METAS)'!FK627</f>
        <v>0</v>
      </c>
      <c r="CF623" s="1">
        <f>'BASE METAS)'!FL627</f>
        <v>0</v>
      </c>
      <c r="CG623" s="1">
        <f>'BASE METAS)'!FM627</f>
        <v>0</v>
      </c>
    </row>
    <row r="624" spans="1:85" ht="45" customHeight="1" x14ac:dyDescent="0.25">
      <c r="A624" s="1">
        <f>'BASE METAS)'!A628</f>
        <v>91</v>
      </c>
      <c r="B624" s="7102" t="str">
        <f>'BASE METAS)'!B628</f>
        <v>DIRECCIÓN GENERAL DE TRÁNSITO, VIALIDAD Y TRANSPORTE</v>
      </c>
      <c r="C624" s="5684">
        <f>'BASE METAS)'!C628</f>
        <v>2101</v>
      </c>
      <c r="D624" s="5684">
        <f>'BASE METAS)'!D628</f>
        <v>1</v>
      </c>
      <c r="E624" s="7102" t="str">
        <f>'BASE METAS)'!E628</f>
        <v>MANTENIMIENTO Y DISPOSITIVOS PARA EL CONTROL DEL TRÁNSITO Y ORDEN VIAL</v>
      </c>
      <c r="F624" s="7165" t="str">
        <f>'BASE METAS)'!F628</f>
        <v>Q00</v>
      </c>
      <c r="G624" s="7165" t="str">
        <f>'BASE METAS)'!G628</f>
        <v>154</v>
      </c>
      <c r="H624" s="5706" t="str">
        <f>'BASE METAS)'!H628</f>
        <v>04</v>
      </c>
      <c r="I624" s="5706" t="str">
        <f>'BASE METAS)'!I628</f>
        <v>01</v>
      </c>
      <c r="J624" s="5706" t="str">
        <f>'BASE METAS)'!J628</f>
        <v>01</v>
      </c>
      <c r="K624" s="5706" t="str">
        <f>'BASE METAS)'!K628</f>
        <v>03</v>
      </c>
      <c r="L624" s="5706" t="str">
        <f>'BASE METAS)'!L628</f>
        <v>04</v>
      </c>
      <c r="M624" s="5706" t="str">
        <f>'BASE METAS)'!M628</f>
        <v>101</v>
      </c>
      <c r="N624" s="5697" t="str">
        <f>'BASE METAS)'!N628</f>
        <v>Seguridad Pública y Tránsito</v>
      </c>
      <c r="O624" s="5706" t="str">
        <f>'BASE METAS)'!O628</f>
        <v>Vialidad y Transporte</v>
      </c>
      <c r="P624" s="5697" t="str">
        <f>'BASE METAS)'!P628</f>
        <v>Seguridad pública y protección civil</v>
      </c>
      <c r="Q624" s="5697" t="str">
        <f>'BASE METAS)'!Q628</f>
        <v>Preservación del orden público y protección ciudadana</v>
      </c>
      <c r="R624" s="5697" t="str">
        <f>'BASE METAS)'!R628</f>
        <v>Seguridad pública</v>
      </c>
      <c r="S624" s="5697" t="str">
        <f>'BASE METAS)'!S628</f>
        <v>Control vehicular y orden vial</v>
      </c>
      <c r="T624" s="5697" t="str">
        <f>'BASE METAS)'!T628</f>
        <v>Mantenimiento y dispositivos para el control del tránsito y orden vial</v>
      </c>
      <c r="U624" s="7729" t="str">
        <f>'BASE METAS)'!U628</f>
        <v>IMPLEMETAR LAS ACCIONES QUE PERMITAN ORDENAR EFICIENTEMENTE EL TRÁNSITO VEHICULAR DENTRO DEL TERRITORIO MUNICIPAL.
MANTENER EL CONTROL VEHICULAR Y EL ORDEN VIAL A TRAVÉS DE UNA CORRECTA SEÑALIZACIÓN, SEMAFORIZACIÓN Y  OPERATIVOS VIALES.
DIVULGAR Y PROMOVER ENTRE LA CIUDADANÍA EL CONOCIMIENTO DE LA SEÑALIZACIÓN Y LA REGLAMENTACIÓN EN MATERIA DE TRÁNSITO DE PERSONAS Y VEHÍCULOS.</v>
      </c>
      <c r="V624" s="5697" t="str">
        <f>'BASE METAS)'!V628</f>
        <v xml:space="preserve">Tlalnepantla Protegida </v>
      </c>
      <c r="W624" s="5694">
        <f>'BASE METAS)'!W628</f>
        <v>9149251</v>
      </c>
      <c r="X624" s="7102" t="str">
        <f>'BASE METAS)'!X628</f>
        <v>DIRECCIÓN GENERAL DE TRÁNSITO, VIALIDAD Y TRANSPORTE</v>
      </c>
      <c r="Y624" s="628" t="str">
        <f>'BASE METAS)'!Y628</f>
        <v>01</v>
      </c>
      <c r="Z624" s="248" t="str">
        <f>'BASE METAS)'!Z628</f>
        <v>ELABORAR EL ESTUDIO DE SEMAFORIZACIÓN DEL TERRITORIO MUNICIPAL PARA EFICIENTAR EL TRÁNSITO VEHICULAR</v>
      </c>
      <c r="AA624" s="537" t="str">
        <f>'BASE METAS)'!AA628</f>
        <v xml:space="preserve">ESTRUDIO </v>
      </c>
      <c r="AB624" s="459">
        <f>'BASE METAS)'!AB628</f>
        <v>1</v>
      </c>
      <c r="AC624" s="459">
        <f>'BASE METAS)'!AC628</f>
        <v>0</v>
      </c>
      <c r="AD624" s="631">
        <f>'BASE METAS)'!AD628</f>
        <v>0</v>
      </c>
      <c r="AE624" s="459">
        <f>'BASE METAS)'!AE628</f>
        <v>1</v>
      </c>
      <c r="AF624" s="631">
        <f>'BASE METAS)'!AF628</f>
        <v>1</v>
      </c>
      <c r="AG624" s="459">
        <f>'BASE METAS)'!AG628</f>
        <v>0</v>
      </c>
      <c r="AH624" s="631">
        <f>'BASE METAS)'!AH628</f>
        <v>0</v>
      </c>
      <c r="AI624" s="459">
        <f>'BASE METAS)'!AI628</f>
        <v>0</v>
      </c>
      <c r="AJ624" s="556">
        <f>'BASE METAS)'!AJ628</f>
        <v>0</v>
      </c>
      <c r="AK624" s="946">
        <f>'BASE METAS)'!AK628</f>
        <v>1</v>
      </c>
      <c r="AL624" s="1268" t="str">
        <f>'BASE METAS)'!AL628</f>
        <v>01</v>
      </c>
      <c r="AM624" s="1269" t="str">
        <f>'BASE METAS)'!AM628</f>
        <v xml:space="preserve">ESTUDIO DE SEMAFORIZACIÓN                                           </v>
      </c>
      <c r="AN624" s="1270" t="str">
        <f>'BASE METAS)'!AN628</f>
        <v xml:space="preserve"> MIDE  LA ELABORACIÓN DEL ESTUDIO CON RESPECTO  A LO PROGRAMADO </v>
      </c>
      <c r="AO624" s="1271" t="str">
        <f>'BASE METAS)'!AU628</f>
        <v>DESEMPEÑO</v>
      </c>
      <c r="AP624" s="1270" t="str">
        <f>'BASE METAS)'!AO628</f>
        <v>NÚMERO DE ESTUDIOS ELABORADOS</v>
      </c>
      <c r="AQ624" s="1270" t="str">
        <f>'BASE METAS)'!AP628</f>
        <v>NÚMERO DE ESTUDIOS PROGRAMADOS</v>
      </c>
      <c r="AR624" s="1270">
        <f>'BASE METAS)'!AQ628</f>
        <v>100</v>
      </c>
      <c r="AS624" s="1272" t="str">
        <f>'BASE METAS)'!AR628</f>
        <v>ESTUDIO</v>
      </c>
      <c r="AT624" s="1277" t="str">
        <f>'BASE METAS)'!AS628</f>
        <v>EFICACIA</v>
      </c>
      <c r="AU624" s="1504">
        <f>'BASE METAS)'!BO628</f>
        <v>0</v>
      </c>
      <c r="AV624" s="942">
        <f>'BASE METAS)'!BQ628</f>
        <v>1</v>
      </c>
      <c r="AW624" s="942">
        <f>'BASE METAS)'!BR628</f>
        <v>0</v>
      </c>
      <c r="AX624" s="955">
        <f>'BASE METAS)'!BS628</f>
        <v>1</v>
      </c>
      <c r="AY624" s="1">
        <f>'BASE METAS)'!BT628</f>
        <v>0</v>
      </c>
      <c r="AZ624" s="1">
        <f>'BASE METAS)'!BU628</f>
        <v>1</v>
      </c>
      <c r="BA624" s="1">
        <f>'BASE METAS)'!BV628</f>
        <v>0</v>
      </c>
      <c r="BB624" s="1">
        <f>'BASE METAS)'!BW628</f>
        <v>0</v>
      </c>
      <c r="BC624" s="1">
        <f>'BASE METAS)'!BX628</f>
        <v>1</v>
      </c>
      <c r="BD624" s="1">
        <f>'BASE METAS)'!BY628</f>
        <v>0</v>
      </c>
      <c r="BE624" s="1">
        <f>'BASE METAS)'!CG628</f>
        <v>0</v>
      </c>
      <c r="BF624" s="1">
        <f>'BASE METAS)'!CJ628</f>
        <v>0</v>
      </c>
      <c r="BG624" s="1">
        <f>'BASE METAS)'!CK628</f>
        <v>0</v>
      </c>
      <c r="BH624" s="1">
        <f>'BASE METAS)'!CL628</f>
        <v>0</v>
      </c>
      <c r="BI624" s="1">
        <f>'BASE METAS)'!CM628</f>
        <v>0</v>
      </c>
      <c r="BJ624" s="1">
        <f>'BASE METAS)'!CN628</f>
        <v>0</v>
      </c>
      <c r="BK624" s="1">
        <f>'BASE METAS)'!CO628</f>
        <v>0</v>
      </c>
      <c r="BL624" s="1">
        <f>'BASE METAS)'!CP628</f>
        <v>0</v>
      </c>
      <c r="BM624" s="1">
        <f>'BASE METAS)'!CQ628</f>
        <v>0</v>
      </c>
      <c r="BN624" s="1">
        <f>'BASE METAS)'!CR628</f>
        <v>0</v>
      </c>
      <c r="BO624" s="1">
        <f>'BASE METAS)'!CS628</f>
        <v>0</v>
      </c>
      <c r="BP624" s="1">
        <f>'BASE METAS)'!CT628</f>
        <v>0</v>
      </c>
      <c r="BQ624" s="1">
        <f>'BASE METAS)'!CU628</f>
        <v>0</v>
      </c>
      <c r="BR624" s="1">
        <f>'BASE METAS)'!CV628</f>
        <v>0</v>
      </c>
      <c r="BS624" s="1">
        <f>'BASE METAS)'!CW628</f>
        <v>0</v>
      </c>
      <c r="BT624" s="1">
        <f>'BASE METAS)'!CX628</f>
        <v>0</v>
      </c>
      <c r="BU624" s="1">
        <f>'BASE METAS)'!FA628</f>
        <v>1</v>
      </c>
      <c r="BV624" s="1">
        <f>'BASE METAS)'!FB628</f>
        <v>0</v>
      </c>
      <c r="BW624" s="1">
        <f>'BASE METAS)'!FC628</f>
        <v>0</v>
      </c>
      <c r="BX624" s="1">
        <f>'BASE METAS)'!FD628</f>
        <v>0</v>
      </c>
      <c r="BY624" s="1">
        <f>'BASE METAS)'!FE628</f>
        <v>0</v>
      </c>
      <c r="BZ624" s="1" t="e">
        <f>'BASE METAS)'!FF628</f>
        <v>#DIV/0!</v>
      </c>
      <c r="CA624" s="1">
        <f>'BASE METAS)'!FG628</f>
        <v>0</v>
      </c>
      <c r="CB624" s="1">
        <f>'BASE METAS)'!FH628</f>
        <v>1</v>
      </c>
      <c r="CC624" s="1">
        <f>'BASE METAS)'!FI628</f>
        <v>0</v>
      </c>
      <c r="CD624" s="1">
        <f>'BASE METAS)'!FJ628</f>
        <v>1</v>
      </c>
      <c r="CE624" s="1">
        <f>'BASE METAS)'!FK628</f>
        <v>0</v>
      </c>
      <c r="CF624" s="1">
        <f>'BASE METAS)'!FL628</f>
        <v>0</v>
      </c>
      <c r="CG624" s="1">
        <f>'BASE METAS)'!FM628</f>
        <v>0</v>
      </c>
    </row>
    <row r="625" spans="1:85" ht="63" customHeight="1" x14ac:dyDescent="0.25">
      <c r="A625" s="1">
        <f>'BASE METAS)'!A629</f>
        <v>0</v>
      </c>
      <c r="B625" s="7145"/>
      <c r="C625" s="5685"/>
      <c r="D625" s="5685"/>
      <c r="E625" s="7145"/>
      <c r="F625" s="7166"/>
      <c r="G625" s="7166"/>
      <c r="H625" s="5707"/>
      <c r="I625" s="5707"/>
      <c r="J625" s="5707"/>
      <c r="K625" s="5707"/>
      <c r="L625" s="5707"/>
      <c r="M625" s="5707"/>
      <c r="N625" s="5698"/>
      <c r="O625" s="5707"/>
      <c r="P625" s="5698"/>
      <c r="Q625" s="5698"/>
      <c r="R625" s="5698"/>
      <c r="S625" s="5698"/>
      <c r="T625" s="5698"/>
      <c r="U625" s="7730"/>
      <c r="V625" s="5698"/>
      <c r="W625" s="5695"/>
      <c r="X625" s="7145"/>
      <c r="Y625" s="627" t="str">
        <f>'BASE METAS)'!Y629</f>
        <v>02</v>
      </c>
      <c r="Z625" s="249" t="str">
        <f>'BASE METAS)'!Z629</f>
        <v>APLICAR  EXÁMENES TOXICOLÓGICOS A LOS OFICIALES DE TRÁNSITO PARA GARANTIZAR ANTE  LA CIUDADANÍA  EL PLENO USO DE  SUS FACULTADES FÍSICAS Y MENTALES EN EL CUMPLIMIENTO DE SU TRABAJO.</v>
      </c>
      <c r="AA625" s="538" t="str">
        <f>'BASE METAS)'!AA629</f>
        <v xml:space="preserve">EXÁMENES TOXICOLÓGICOS </v>
      </c>
      <c r="AB625" s="460">
        <f>'BASE METAS)'!AB629</f>
        <v>330</v>
      </c>
      <c r="AC625" s="460">
        <f>'BASE METAS)'!AC629</f>
        <v>0</v>
      </c>
      <c r="AD625" s="544">
        <f>'BASE METAS)'!AD629</f>
        <v>0</v>
      </c>
      <c r="AE625" s="460">
        <f>'BASE METAS)'!AE629</f>
        <v>330</v>
      </c>
      <c r="AF625" s="544">
        <f>'BASE METAS)'!AF629</f>
        <v>1</v>
      </c>
      <c r="AG625" s="460">
        <f>'BASE METAS)'!AG629</f>
        <v>0</v>
      </c>
      <c r="AH625" s="544">
        <f>'BASE METAS)'!AH629</f>
        <v>0</v>
      </c>
      <c r="AI625" s="460">
        <f>'BASE METAS)'!AI629</f>
        <v>0</v>
      </c>
      <c r="AJ625" s="545">
        <f>'BASE METAS)'!AJ629</f>
        <v>0</v>
      </c>
      <c r="AK625" s="946">
        <f>'BASE METAS)'!AK629</f>
        <v>1</v>
      </c>
      <c r="AL625" s="1273" t="str">
        <f>'BASE METAS)'!AL629</f>
        <v>02</v>
      </c>
      <c r="AM625" s="807" t="str">
        <f>'BASE METAS)'!AM629</f>
        <v xml:space="preserve"> APLICACIÓN DE EXAMENES TOXICOLÓGICOS                                                      </v>
      </c>
      <c r="AN625" s="807" t="str">
        <f>'BASE METAS)'!AN629</f>
        <v xml:space="preserve">         MIDE  LA  APLICACIÓN DE  EXÁMENES TOXICOLÓGICOS CON RESPECTO  A LO PROGRAMADO</v>
      </c>
      <c r="AO625" s="1271" t="str">
        <f>'BASE METAS)'!AU629</f>
        <v>DESEMPEÑO</v>
      </c>
      <c r="AP625" s="807" t="str">
        <f>'BASE METAS)'!AO629</f>
        <v>NÚMERO DE EXÁMENES TOXICOLÓGICOS APLICADOS</v>
      </c>
      <c r="AQ625" s="807" t="str">
        <f>'BASE METAS)'!AP629</f>
        <v>NÚMERO DE EXÁMENES TOXICOLÓGICOS PROGRAMADOS</v>
      </c>
      <c r="AR625" s="1270">
        <f>'BASE METAS)'!AQ629</f>
        <v>100</v>
      </c>
      <c r="AS625" s="807" t="str">
        <f>'BASE METAS)'!AR629</f>
        <v>EXÁMENES TOXICOLÓGICOS</v>
      </c>
      <c r="AT625" s="1277" t="str">
        <f>'BASE METAS)'!AS629</f>
        <v>EFICACIA</v>
      </c>
      <c r="AU625" s="1504">
        <f>'BASE METAS)'!BO629</f>
        <v>0</v>
      </c>
      <c r="AV625" s="942">
        <f>'BASE METAS)'!BQ629</f>
        <v>330</v>
      </c>
      <c r="AW625" s="942">
        <f>'BASE METAS)'!BR629</f>
        <v>0</v>
      </c>
      <c r="AX625" s="987">
        <f>'BASE METAS)'!BS629</f>
        <v>330</v>
      </c>
      <c r="AY625" s="1">
        <f>'BASE METAS)'!BT629</f>
        <v>253</v>
      </c>
      <c r="AZ625" s="1">
        <f>'BASE METAS)'!BU629</f>
        <v>77</v>
      </c>
      <c r="BA625" s="1">
        <f>'BASE METAS)'!BV629</f>
        <v>0.76666666666666672</v>
      </c>
      <c r="BB625" s="1">
        <f>'BASE METAS)'!BW629</f>
        <v>253</v>
      </c>
      <c r="BC625" s="1">
        <f>'BASE METAS)'!BX629</f>
        <v>77</v>
      </c>
      <c r="BD625" s="1">
        <f>'BASE METAS)'!BY629</f>
        <v>0.76666666666666672</v>
      </c>
      <c r="BE625" s="1">
        <f>'BASE METAS)'!CG629</f>
        <v>0</v>
      </c>
      <c r="BF625" s="1">
        <f>'BASE METAS)'!CJ629</f>
        <v>0</v>
      </c>
      <c r="BG625" s="1">
        <f>'BASE METAS)'!CK629</f>
        <v>0</v>
      </c>
      <c r="BH625" s="1">
        <f>'BASE METAS)'!CL629</f>
        <v>0</v>
      </c>
      <c r="BI625" s="1">
        <f>'BASE METAS)'!CM629</f>
        <v>0</v>
      </c>
      <c r="BJ625" s="1">
        <f>'BASE METAS)'!CN629</f>
        <v>0</v>
      </c>
      <c r="BK625" s="1">
        <f>'BASE METAS)'!CO629</f>
        <v>0</v>
      </c>
      <c r="BL625" s="1">
        <f>'BASE METAS)'!CP629</f>
        <v>0</v>
      </c>
      <c r="BM625" s="1">
        <f>'BASE METAS)'!CQ629</f>
        <v>0</v>
      </c>
      <c r="BN625" s="1">
        <f>'BASE METAS)'!CR629</f>
        <v>0</v>
      </c>
      <c r="BO625" s="1">
        <f>'BASE METAS)'!CS629</f>
        <v>0</v>
      </c>
      <c r="BP625" s="1">
        <f>'BASE METAS)'!CT629</f>
        <v>0</v>
      </c>
      <c r="BQ625" s="1">
        <f>'BASE METAS)'!CU629</f>
        <v>0</v>
      </c>
      <c r="BR625" s="1">
        <f>'BASE METAS)'!CV629</f>
        <v>0</v>
      </c>
      <c r="BS625" s="1">
        <f>'BASE METAS)'!CW629</f>
        <v>0</v>
      </c>
      <c r="BT625" s="1">
        <f>'BASE METAS)'!CX629</f>
        <v>0</v>
      </c>
      <c r="BU625" s="1">
        <f>'BASE METAS)'!FA629</f>
        <v>330</v>
      </c>
      <c r="BV625" s="1">
        <f>'BASE METAS)'!FB629</f>
        <v>0</v>
      </c>
      <c r="BW625" s="1">
        <f>'BASE METAS)'!FC629</f>
        <v>330</v>
      </c>
      <c r="BX625" s="1">
        <f>'BASE METAS)'!FD629</f>
        <v>173</v>
      </c>
      <c r="BY625" s="1">
        <f>'BASE METAS)'!FE629</f>
        <v>157</v>
      </c>
      <c r="BZ625" s="1">
        <f>'BASE METAS)'!FF629</f>
        <v>0.52424242424242429</v>
      </c>
      <c r="CA625" s="1">
        <f>'BASE METAS)'!FG629</f>
        <v>173</v>
      </c>
      <c r="CB625" s="1">
        <f>'BASE METAS)'!FH629</f>
        <v>157</v>
      </c>
      <c r="CC625" s="1">
        <f>'BASE METAS)'!FI629</f>
        <v>0.52424242424242429</v>
      </c>
      <c r="CD625" s="1">
        <f>'BASE METAS)'!FJ629</f>
        <v>330</v>
      </c>
      <c r="CE625" s="1">
        <f>'BASE METAS)'!FK629</f>
        <v>0</v>
      </c>
      <c r="CF625" s="1">
        <f>'BASE METAS)'!FL629</f>
        <v>0</v>
      </c>
      <c r="CG625" s="1">
        <f>'BASE METAS)'!FM629</f>
        <v>0</v>
      </c>
    </row>
    <row r="626" spans="1:85" ht="63.75" x14ac:dyDescent="0.25">
      <c r="A626" s="1">
        <f>'BASE METAS)'!A630</f>
        <v>0</v>
      </c>
      <c r="B626" s="7145"/>
      <c r="C626" s="5686"/>
      <c r="D626" s="5686"/>
      <c r="E626" s="7103"/>
      <c r="F626" s="7167"/>
      <c r="G626" s="7167"/>
      <c r="H626" s="5708"/>
      <c r="I626" s="5708"/>
      <c r="J626" s="5708"/>
      <c r="K626" s="5708"/>
      <c r="L626" s="5708"/>
      <c r="M626" s="5708"/>
      <c r="N626" s="5699"/>
      <c r="O626" s="5708"/>
      <c r="P626" s="5699"/>
      <c r="Q626" s="5699"/>
      <c r="R626" s="5699"/>
      <c r="S626" s="5699"/>
      <c r="T626" s="5699"/>
      <c r="U626" s="7731"/>
      <c r="V626" s="5699"/>
      <c r="W626" s="5696"/>
      <c r="X626" s="7103"/>
      <c r="Y626" s="629" t="str">
        <f>'BASE METAS)'!Y630</f>
        <v>03</v>
      </c>
      <c r="Z626" s="250" t="str">
        <f>'BASE METAS)'!Z630</f>
        <v>INFORMAR EL CUMPLIMIENTO DE METAS POR PROGRAMAS Y PROYECTOS CON PRESUPUESTO DE LAS ÁREAS SUSTANTIVAS DE LA DIRECCIÓN GENERAL DE TRÁNSITO VIALIDAD Y TRANSPORTE PARA PREEVER LOS AJUSTES NECESARIOS.</v>
      </c>
      <c r="AA626" s="539" t="str">
        <f>'BASE METAS)'!AA630</f>
        <v>INFORMES DE METAS</v>
      </c>
      <c r="AB626" s="420">
        <f>'BASE METAS)'!AB630</f>
        <v>10</v>
      </c>
      <c r="AC626" s="420">
        <f>'BASE METAS)'!AC630</f>
        <v>1</v>
      </c>
      <c r="AD626" s="421">
        <f>'BASE METAS)'!AD630</f>
        <v>0.1</v>
      </c>
      <c r="AE626" s="420">
        <f>'BASE METAS)'!AE630</f>
        <v>3</v>
      </c>
      <c r="AF626" s="421">
        <f>'BASE METAS)'!AF630</f>
        <v>0.3</v>
      </c>
      <c r="AG626" s="420">
        <f>'BASE METAS)'!AG630</f>
        <v>3</v>
      </c>
      <c r="AH626" s="421">
        <f>'BASE METAS)'!AH630</f>
        <v>0.3</v>
      </c>
      <c r="AI626" s="420">
        <f>'BASE METAS)'!AI630</f>
        <v>3</v>
      </c>
      <c r="AJ626" s="422">
        <f>'BASE METAS)'!AJ630</f>
        <v>0.3</v>
      </c>
      <c r="AK626" s="946">
        <f>'BASE METAS)'!AK630</f>
        <v>1</v>
      </c>
      <c r="AL626" s="1268" t="str">
        <f>'BASE METAS)'!AL630</f>
        <v>03</v>
      </c>
      <c r="AM626" s="1269" t="str">
        <f>'BASE METAS)'!AM630</f>
        <v xml:space="preserve">INFORME DE METAS                                                               </v>
      </c>
      <c r="AN626" s="1270" t="str">
        <f>'BASE METAS)'!AN630</f>
        <v xml:space="preserve">  MIDE EL NÚMERO DE INFORMES REALIZADOS CON RESPECTO AL NÚMERO DE INFORMES PROGRAMADOS</v>
      </c>
      <c r="AO626" s="1271" t="str">
        <f>'BASE METAS)'!AU630</f>
        <v>DESEMPEÑO</v>
      </c>
      <c r="AP626" s="807" t="str">
        <f>'BASE METAS)'!AO630</f>
        <v>NÚMERO DE INFORMES REALIZADOS</v>
      </c>
      <c r="AQ626" s="807" t="str">
        <f>'BASE METAS)'!AP630</f>
        <v>NÚMERO DE INFORMES PROGRAMADOS</v>
      </c>
      <c r="AR626" s="1270">
        <f>'BASE METAS)'!AQ630</f>
        <v>100</v>
      </c>
      <c r="AS626" s="807" t="str">
        <f>'BASE METAS)'!AR630</f>
        <v>INFORMES</v>
      </c>
      <c r="AT626" s="1329" t="str">
        <f>'BASE METAS)'!AS630</f>
        <v>EFICACIA</v>
      </c>
      <c r="AU626" s="1505">
        <f>'BASE METAS)'!BO630</f>
        <v>0</v>
      </c>
      <c r="AV626" s="942">
        <f>'BASE METAS)'!BQ630</f>
        <v>10</v>
      </c>
      <c r="AW626" s="942">
        <f>'BASE METAS)'!BR630</f>
        <v>0</v>
      </c>
      <c r="AX626" s="987">
        <f>'BASE METAS)'!BS630</f>
        <v>3</v>
      </c>
      <c r="AY626" s="816">
        <f>'BASE METAS)'!BT630</f>
        <v>3</v>
      </c>
      <c r="AZ626" s="816">
        <f>'BASE METAS)'!BU630</f>
        <v>0</v>
      </c>
      <c r="BA626" s="816">
        <f>'BASE METAS)'!BV630</f>
        <v>1</v>
      </c>
      <c r="BB626" s="816">
        <f>'BASE METAS)'!BW630</f>
        <v>4</v>
      </c>
      <c r="BC626" s="816">
        <f>'BASE METAS)'!BX630</f>
        <v>6</v>
      </c>
      <c r="BD626" s="816">
        <f>'BASE METAS)'!BY630</f>
        <v>0.4</v>
      </c>
      <c r="BE626" s="816">
        <f>'BASE METAS)'!CG630</f>
        <v>1</v>
      </c>
      <c r="BF626" s="816">
        <f>'BASE METAS)'!CJ630</f>
        <v>0</v>
      </c>
      <c r="BG626" s="816">
        <f>'BASE METAS)'!CK630</f>
        <v>0</v>
      </c>
      <c r="BH626" s="816">
        <f>'BASE METAS)'!CL630</f>
        <v>0</v>
      </c>
      <c r="BI626" s="816">
        <f>'BASE METAS)'!CM630</f>
        <v>0</v>
      </c>
      <c r="BJ626" s="1">
        <f>'BASE METAS)'!CN630</f>
        <v>0</v>
      </c>
      <c r="BK626" s="1">
        <f>'BASE METAS)'!CO630</f>
        <v>0</v>
      </c>
      <c r="BL626" s="1">
        <f>'BASE METAS)'!CP630</f>
        <v>0</v>
      </c>
      <c r="BM626" s="1">
        <f>'BASE METAS)'!CQ630</f>
        <v>0</v>
      </c>
      <c r="BN626" s="1">
        <f>'BASE METAS)'!CR630</f>
        <v>0</v>
      </c>
      <c r="BO626" s="1">
        <f>'BASE METAS)'!CS630</f>
        <v>0</v>
      </c>
      <c r="BP626" s="1">
        <f>'BASE METAS)'!CT630</f>
        <v>0</v>
      </c>
      <c r="BQ626" s="1">
        <f>'BASE METAS)'!CU630</f>
        <v>0</v>
      </c>
      <c r="BR626" s="1">
        <f>'BASE METAS)'!CV630</f>
        <v>0</v>
      </c>
      <c r="BS626" s="1">
        <f>'BASE METAS)'!CW630</f>
        <v>0</v>
      </c>
      <c r="BT626" s="1">
        <f>'BASE METAS)'!CX630</f>
        <v>0</v>
      </c>
      <c r="BU626" s="1">
        <f>'BASE METAS)'!FA630</f>
        <v>10</v>
      </c>
      <c r="BV626" s="1">
        <f>'BASE METAS)'!FB630</f>
        <v>0</v>
      </c>
      <c r="BW626" s="1">
        <f>'BASE METAS)'!FC630</f>
        <v>1</v>
      </c>
      <c r="BX626" s="1">
        <f>'BASE METAS)'!FD630</f>
        <v>1</v>
      </c>
      <c r="BY626" s="1">
        <f>'BASE METAS)'!FE630</f>
        <v>0</v>
      </c>
      <c r="BZ626" s="1">
        <f>'BASE METAS)'!FF630</f>
        <v>1</v>
      </c>
      <c r="CA626" s="1">
        <f>'BASE METAS)'!FG630</f>
        <v>2</v>
      </c>
      <c r="CB626" s="1">
        <f>'BASE METAS)'!FH630</f>
        <v>8</v>
      </c>
      <c r="CC626" s="1">
        <f>'BASE METAS)'!FI630</f>
        <v>0.2</v>
      </c>
      <c r="CD626" s="1">
        <f>'BASE METAS)'!FJ630</f>
        <v>10</v>
      </c>
      <c r="CE626" s="1">
        <f>'BASE METAS)'!FK630</f>
        <v>0</v>
      </c>
      <c r="CF626" s="1">
        <f>'BASE METAS)'!FL630</f>
        <v>1</v>
      </c>
      <c r="CG626" s="1">
        <f>'BASE METAS)'!FM630</f>
        <v>1</v>
      </c>
    </row>
    <row r="627" spans="1:85" ht="72" x14ac:dyDescent="0.25">
      <c r="A627" s="1">
        <f>'BASE METAS)'!A631</f>
        <v>92</v>
      </c>
      <c r="B627" s="7145"/>
      <c r="C627" s="7171">
        <f>'BASE METAS)'!C631</f>
        <v>2100</v>
      </c>
      <c r="D627" s="5684">
        <f>'BASE METAS)'!D631</f>
        <v>2</v>
      </c>
      <c r="E627" s="7102" t="str">
        <f>'BASE METAS)'!E631</f>
        <v>COORDINACIÓN Y CONCERTACIÓN MUNICIPAL PARA EL ORDENAMIENTO, REGULACIÓN Y MEJORAMIENTO DEL SERVICIO DEL TRANSPORTE PÚBLICO</v>
      </c>
      <c r="F627" s="5706" t="str">
        <f>'BASE METAS)'!F631</f>
        <v>Q00</v>
      </c>
      <c r="G627" s="5706" t="str">
        <f>'BASE METAS)'!G631</f>
        <v>154</v>
      </c>
      <c r="H627" s="5706" t="str">
        <f>'BASE METAS)'!H631</f>
        <v>09</v>
      </c>
      <c r="I627" s="5706" t="str">
        <f>'BASE METAS)'!I631</f>
        <v>06</v>
      </c>
      <c r="J627" s="5706" t="str">
        <f>'BASE METAS)'!J631</f>
        <v>01</v>
      </c>
      <c r="K627" s="5706" t="str">
        <f>'BASE METAS)'!K631</f>
        <v>07</v>
      </c>
      <c r="L627" s="5706" t="str">
        <f>'BASE METAS)'!L631</f>
        <v>09</v>
      </c>
      <c r="M627" s="5706" t="str">
        <f>'BASE METAS)'!M631</f>
        <v>101</v>
      </c>
      <c r="N627" s="5697" t="str">
        <f>'BASE METAS)'!N631</f>
        <v>Seguridad Pública y Tránsito</v>
      </c>
      <c r="O627" s="5706" t="str">
        <f>'BASE METAS)'!O631</f>
        <v>Vialidad y Transporte</v>
      </c>
      <c r="P627" s="7123" t="str">
        <f>'BASE METAS)'!P631</f>
        <v>Fomento al desarrollo económico</v>
      </c>
      <c r="Q627" s="7123" t="str">
        <f>'BASE METAS)'!Q631</f>
        <v>Ampliación y mejoramiento de las comunicaciones</v>
      </c>
      <c r="R627" s="7123" t="str">
        <f>'BASE METAS)'!R631</f>
        <v>Modernización de las comunicaciones y el transporte</v>
      </c>
      <c r="S627" s="5697" t="str">
        <f>'BASE METAS)'!S631</f>
        <v>Transporte terrestre</v>
      </c>
      <c r="T627" s="5697" t="str">
        <f>'BASE METAS)'!T631</f>
        <v>Coordinación y concertación municipal para el ordenamiento, regulación y mejoramiento del servicio de transporte público</v>
      </c>
      <c r="U627" s="7726" t="str">
        <f>'BASE METAS)'!U631</f>
        <v>LOGRAR MAYOR EFICIENCIA EN EL SERVICIO DE TRANSPORTE PÚBLICO MEDIANTE LA COMUNICACIÓN Y ACUERDOS PERMANENTE ENTRE LAS AUTORIDADES DE LA MATERIA Y LOS  SECTORES SOCIAL Y PRIVADO.</v>
      </c>
      <c r="V627" s="5697" t="str">
        <f>'BASE METAS)'!V631</f>
        <v>Tlalnepantla Progresista</v>
      </c>
      <c r="W627" s="5694">
        <f>'BASE METAS)'!W631</f>
        <v>2412174</v>
      </c>
      <c r="X627" s="7102" t="str">
        <f>'BASE METAS)'!X631</f>
        <v>SUBDIRECCIÓN DE TRANSPORTE PÚBLICO</v>
      </c>
      <c r="Y627" s="628" t="str">
        <f>'BASE METAS)'!Y631</f>
        <v>01</v>
      </c>
      <c r="Z627" s="248" t="str">
        <f>'BASE METAS)'!Z631</f>
        <v xml:space="preserve">REALIZAR REUNIONES DEL CONSEJO MUNICIPAL DE TRANSPORTE, PARA ANALIZAR Y PROPONER SOLUCIONES DE MEJORA EN MATERIA DE SERVICIO DE TRANSPORTE PÚBLICO. </v>
      </c>
      <c r="AA627" s="630" t="str">
        <f>'BASE METAS)'!AA631</f>
        <v>REUNIÓN DE CONSEJO</v>
      </c>
      <c r="AB627" s="459">
        <f>'BASE METAS)'!AB631</f>
        <v>12</v>
      </c>
      <c r="AC627" s="459">
        <f>'BASE METAS)'!AC631</f>
        <v>3</v>
      </c>
      <c r="AD627" s="631">
        <f>'BASE METAS)'!AD631</f>
        <v>0.25</v>
      </c>
      <c r="AE627" s="459">
        <f>'BASE METAS)'!AE631</f>
        <v>3</v>
      </c>
      <c r="AF627" s="631">
        <f>'BASE METAS)'!AF631</f>
        <v>0.25</v>
      </c>
      <c r="AG627" s="459">
        <f>'BASE METAS)'!AG631</f>
        <v>3</v>
      </c>
      <c r="AH627" s="631">
        <f>'BASE METAS)'!AH631</f>
        <v>0.25</v>
      </c>
      <c r="AI627" s="459">
        <f>'BASE METAS)'!AI631</f>
        <v>3</v>
      </c>
      <c r="AJ627" s="556">
        <f>'BASE METAS)'!AJ631</f>
        <v>0.25</v>
      </c>
      <c r="AK627" s="191">
        <f>'BASE METAS)'!AK631</f>
        <v>1</v>
      </c>
      <c r="AL627" s="1268" t="str">
        <f>'BASE METAS)'!AL631</f>
        <v>01</v>
      </c>
      <c r="AM627" s="1269" t="str">
        <f>'BASE METAS)'!AM631</f>
        <v xml:space="preserve">REUNIONES DEL CONSEJO MUNICIPAL DE TRANSPORTE  </v>
      </c>
      <c r="AN627" s="1270" t="str">
        <f>'BASE METAS)'!AN631</f>
        <v xml:space="preserve"> MIDE EL NÚMERO DE REUNIONES DEL CONSEJO CON RESPECTO DEL NÚMERO DE REUNIONES PROGRAMADAS</v>
      </c>
      <c r="AO627" s="1271" t="str">
        <f>'BASE METAS)'!AU631</f>
        <v>DESEMPEÑO</v>
      </c>
      <c r="AP627" s="1270" t="str">
        <f>'BASE METAS)'!AO631</f>
        <v>NÚMERO DE REUNIONES DEL CONSEJO MUNICIPAL DE TRANSPORTE REALIZADAS</v>
      </c>
      <c r="AQ627" s="1270" t="str">
        <f>'BASE METAS)'!AP631</f>
        <v>NÚMERO DE REUNIOS DEL CONSEJO MUNICIPAL DE TRANSPORTE PROGRAMADAS</v>
      </c>
      <c r="AR627" s="1270">
        <f>'BASE METAS)'!AQ631</f>
        <v>100</v>
      </c>
      <c r="AS627" s="1272" t="str">
        <f>'BASE METAS)'!AR631</f>
        <v>REUNIÓN DE CONSEJO</v>
      </c>
      <c r="AT627" s="1277" t="str">
        <f>'BASE METAS)'!AS631</f>
        <v>EFICACIA</v>
      </c>
      <c r="AU627" s="1504">
        <f>'BASE METAS)'!BO631</f>
        <v>0</v>
      </c>
      <c r="AV627" s="1">
        <f>'BASE METAS)'!BQ631</f>
        <v>12</v>
      </c>
      <c r="AW627" s="816">
        <f>'BASE METAS)'!BR631</f>
        <v>0</v>
      </c>
      <c r="AX627" s="816">
        <f>'BASE METAS)'!BS631</f>
        <v>3</v>
      </c>
      <c r="AY627" s="1340">
        <f>'BASE METAS)'!BT631</f>
        <v>2</v>
      </c>
      <c r="AZ627" s="1340">
        <f>'BASE METAS)'!BU631</f>
        <v>1</v>
      </c>
      <c r="BA627" s="1340">
        <f>'BASE METAS)'!BV631</f>
        <v>0.66666666666666663</v>
      </c>
      <c r="BB627" s="1340">
        <f>'BASE METAS)'!BW631</f>
        <v>2</v>
      </c>
      <c r="BC627" s="1340">
        <f>'BASE METAS)'!BX631</f>
        <v>10</v>
      </c>
      <c r="BD627" s="1340">
        <f>'BASE METAS)'!BY631</f>
        <v>0.16666666666666666</v>
      </c>
      <c r="BE627" s="1340">
        <f>'BASE METAS)'!CG631</f>
        <v>0</v>
      </c>
      <c r="BF627" s="1340">
        <f>'BASE METAS)'!CJ631</f>
        <v>0</v>
      </c>
      <c r="BG627" s="1340">
        <f>'BASE METAS)'!CK631</f>
        <v>0</v>
      </c>
      <c r="BH627" s="1340">
        <f>'BASE METAS)'!CL631</f>
        <v>0</v>
      </c>
      <c r="BI627" s="816">
        <f>'BASE METAS)'!CM631</f>
        <v>1</v>
      </c>
      <c r="BJ627" s="1">
        <f>'BASE METAS)'!CN631</f>
        <v>1</v>
      </c>
      <c r="BK627" s="1">
        <f>'BASE METAS)'!CO631</f>
        <v>1</v>
      </c>
      <c r="BL627" s="1">
        <f>'BASE METAS)'!CP631</f>
        <v>1</v>
      </c>
      <c r="BM627" s="1">
        <f>'BASE METAS)'!CQ631</f>
        <v>1</v>
      </c>
      <c r="BN627" s="1">
        <f>'BASE METAS)'!CR631</f>
        <v>1</v>
      </c>
      <c r="BO627" s="1">
        <f>'BASE METAS)'!CS631</f>
        <v>1</v>
      </c>
      <c r="BP627" s="1">
        <f>'BASE METAS)'!CT631</f>
        <v>1</v>
      </c>
      <c r="BQ627" s="1">
        <f>'BASE METAS)'!CU631</f>
        <v>1</v>
      </c>
      <c r="BR627" s="1">
        <f>'BASE METAS)'!CV631</f>
        <v>1</v>
      </c>
      <c r="BS627" s="1">
        <f>'BASE METAS)'!CW631</f>
        <v>1</v>
      </c>
      <c r="BT627" s="1">
        <f>'BASE METAS)'!CX631</f>
        <v>1</v>
      </c>
      <c r="BU627" s="1">
        <f>'BASE METAS)'!FA631</f>
        <v>12</v>
      </c>
      <c r="BV627" s="1">
        <f>'BASE METAS)'!FB631</f>
        <v>0</v>
      </c>
      <c r="BW627" s="1">
        <f>'BASE METAS)'!FC631</f>
        <v>1</v>
      </c>
      <c r="BX627" s="1">
        <f>'BASE METAS)'!FD631</f>
        <v>1</v>
      </c>
      <c r="BY627" s="1">
        <f>'BASE METAS)'!FE631</f>
        <v>0</v>
      </c>
      <c r="BZ627" s="1">
        <f>'BASE METAS)'!FF631</f>
        <v>1</v>
      </c>
      <c r="CA627" s="1">
        <f>'BASE METAS)'!FG631</f>
        <v>1</v>
      </c>
      <c r="CB627" s="1">
        <f>'BASE METAS)'!FH631</f>
        <v>11</v>
      </c>
      <c r="CC627" s="1">
        <f>'BASE METAS)'!FI631</f>
        <v>8.3333333333333329E-2</v>
      </c>
      <c r="CD627" s="1">
        <f>'BASE METAS)'!FJ631</f>
        <v>12</v>
      </c>
      <c r="CE627" s="1">
        <f>'BASE METAS)'!FK631</f>
        <v>0</v>
      </c>
      <c r="CF627" s="1">
        <f>'BASE METAS)'!FL631</f>
        <v>1</v>
      </c>
      <c r="CG627" s="1">
        <f>'BASE METAS)'!FM631</f>
        <v>1</v>
      </c>
    </row>
    <row r="628" spans="1:85" ht="63.75" customHeight="1" x14ac:dyDescent="0.25">
      <c r="A628" s="1">
        <f>'BASE METAS)'!A632</f>
        <v>0</v>
      </c>
      <c r="B628" s="7145"/>
      <c r="C628" s="7172"/>
      <c r="D628" s="5685"/>
      <c r="E628" s="7145"/>
      <c r="F628" s="5707"/>
      <c r="G628" s="5707"/>
      <c r="H628" s="5707"/>
      <c r="I628" s="5707"/>
      <c r="J628" s="5707"/>
      <c r="K628" s="5707"/>
      <c r="L628" s="5707"/>
      <c r="M628" s="5707"/>
      <c r="N628" s="5698"/>
      <c r="O628" s="5707"/>
      <c r="P628" s="7185"/>
      <c r="Q628" s="7185"/>
      <c r="R628" s="7185"/>
      <c r="S628" s="5698"/>
      <c r="T628" s="5698"/>
      <c r="U628" s="7727"/>
      <c r="V628" s="5698"/>
      <c r="W628" s="5695"/>
      <c r="X628" s="7145"/>
      <c r="Y628" s="627" t="str">
        <f>'BASE METAS)'!Y632</f>
        <v>02</v>
      </c>
      <c r="Z628" s="249" t="str">
        <f>'BASE METAS)'!Z632</f>
        <v>REALIZAR VISITAS DE CAMPO PARA LA OBTENCIÓN DE DATOS TÉCNICOS RESPECTO A LAS CONDICIONES Y CARACTERÍSTICAS DE OPERACIÓN  DEL TRANSPORTE PÚBICO EN SUS DIVERSAS MODALIDADES PARA SU ANÁLISIS.</v>
      </c>
      <c r="AA628" s="538" t="str">
        <f>'BASE METAS)'!AA632</f>
        <v>VISITA</v>
      </c>
      <c r="AB628" s="460">
        <f>'BASE METAS)'!AB632</f>
        <v>123</v>
      </c>
      <c r="AC628" s="460">
        <f>'BASE METAS)'!AC632</f>
        <v>31</v>
      </c>
      <c r="AD628" s="544">
        <f>'BASE METAS)'!AD632</f>
        <v>0.25203252032520324</v>
      </c>
      <c r="AE628" s="460">
        <f>'BASE METAS)'!AE632</f>
        <v>31</v>
      </c>
      <c r="AF628" s="544">
        <f>'BASE METAS)'!AF632</f>
        <v>0.25203252032520324</v>
      </c>
      <c r="AG628" s="460">
        <f>'BASE METAS)'!AG632</f>
        <v>30</v>
      </c>
      <c r="AH628" s="544">
        <f>'BASE METAS)'!AH632</f>
        <v>0.24390243902439024</v>
      </c>
      <c r="AI628" s="460">
        <f>'BASE METAS)'!AI632</f>
        <v>31</v>
      </c>
      <c r="AJ628" s="545">
        <f>'BASE METAS)'!AJ632</f>
        <v>0.25203252032520324</v>
      </c>
      <c r="AK628" s="191">
        <f>'BASE METAS)'!AK632</f>
        <v>1</v>
      </c>
      <c r="AL628" s="1273" t="str">
        <f>'BASE METAS)'!AL632</f>
        <v>02</v>
      </c>
      <c r="AM628" s="807" t="str">
        <f>'BASE METAS)'!AM632</f>
        <v xml:space="preserve">VISITAS DE CAMPO                                                               </v>
      </c>
      <c r="AN628" s="807" t="str">
        <f>'BASE METAS)'!AN632</f>
        <v xml:space="preserve"> MIDE EL NÚMERO DE VISITAS DE CAMPO REALIZADAS CON RESPECTO AL NÚMERO DE VISITAS PROGRAMADAS</v>
      </c>
      <c r="AO628" s="1271" t="str">
        <f>'BASE METAS)'!AU632</f>
        <v>DESEMPEÑO</v>
      </c>
      <c r="AP628" s="807" t="str">
        <f>'BASE METAS)'!AO632</f>
        <v>NÚMERO DE VISITAS DE CAMPO REALIZADAS</v>
      </c>
      <c r="AQ628" s="807" t="str">
        <f>'BASE METAS)'!AP632</f>
        <v>NÚMERO DE VISITAS DE CAMPO PROGRAMADAS</v>
      </c>
      <c r="AR628" s="1270">
        <f>'BASE METAS)'!AQ632</f>
        <v>100</v>
      </c>
      <c r="AS628" s="807" t="str">
        <f>'BASE METAS)'!AR632</f>
        <v xml:space="preserve">VISITA </v>
      </c>
      <c r="AT628" s="1271" t="str">
        <f>'BASE METAS)'!AS632</f>
        <v>EFICACIA</v>
      </c>
      <c r="AU628" s="1504">
        <f>'BASE METAS)'!BO632</f>
        <v>0</v>
      </c>
      <c r="AV628" s="1">
        <f>'BASE METAS)'!BQ632</f>
        <v>123</v>
      </c>
      <c r="AW628" s="1">
        <f>'BASE METAS)'!BR632</f>
        <v>0</v>
      </c>
      <c r="AX628" s="1">
        <f>'BASE METAS)'!BS632</f>
        <v>31</v>
      </c>
      <c r="AY628" s="1">
        <f>'BASE METAS)'!BT632</f>
        <v>55</v>
      </c>
      <c r="AZ628" s="1">
        <f>'BASE METAS)'!BU632</f>
        <v>-24</v>
      </c>
      <c r="BA628" s="1">
        <f>'BASE METAS)'!BV632</f>
        <v>1.7741935483870968</v>
      </c>
      <c r="BB628" s="1">
        <f>'BASE METAS)'!BW632</f>
        <v>85</v>
      </c>
      <c r="BC628" s="1">
        <f>'BASE METAS)'!BX632</f>
        <v>38</v>
      </c>
      <c r="BD628" s="1">
        <f>'BASE METAS)'!BY632</f>
        <v>0.69105691056910568</v>
      </c>
      <c r="BE628" s="1">
        <f>'BASE METAS)'!CG632</f>
        <v>30</v>
      </c>
      <c r="BF628" s="1">
        <f>'BASE METAS)'!CJ632</f>
        <v>0</v>
      </c>
      <c r="BG628" s="1">
        <f>'BASE METAS)'!CK632</f>
        <v>0</v>
      </c>
      <c r="BH628" s="1">
        <f>'BASE METAS)'!CL632</f>
        <v>0</v>
      </c>
      <c r="BI628" s="816">
        <f>'BASE METAS)'!CM632</f>
        <v>10</v>
      </c>
      <c r="BJ628" s="1">
        <f>'BASE METAS)'!CN632</f>
        <v>10</v>
      </c>
      <c r="BK628" s="1">
        <f>'BASE METAS)'!CO632</f>
        <v>10</v>
      </c>
      <c r="BL628" s="1">
        <f>'BASE METAS)'!CP632</f>
        <v>10</v>
      </c>
      <c r="BM628" s="1">
        <f>'BASE METAS)'!CQ632</f>
        <v>10</v>
      </c>
      <c r="BN628" s="1">
        <f>'BASE METAS)'!CR632</f>
        <v>10</v>
      </c>
      <c r="BO628" s="1">
        <f>'BASE METAS)'!CS632</f>
        <v>10</v>
      </c>
      <c r="BP628" s="1">
        <f>'BASE METAS)'!CT632</f>
        <v>10</v>
      </c>
      <c r="BQ628" s="1">
        <f>'BASE METAS)'!CU632</f>
        <v>10</v>
      </c>
      <c r="BR628" s="1">
        <f>'BASE METAS)'!CV632</f>
        <v>11</v>
      </c>
      <c r="BS628" s="1">
        <f>'BASE METAS)'!CW632</f>
        <v>11</v>
      </c>
      <c r="BT628" s="1">
        <f>'BASE METAS)'!CX632</f>
        <v>11</v>
      </c>
      <c r="BU628" s="1">
        <f>'BASE METAS)'!FA632</f>
        <v>123</v>
      </c>
      <c r="BV628" s="1">
        <f>'BASE METAS)'!FB632</f>
        <v>0</v>
      </c>
      <c r="BW628" s="1">
        <f>'BASE METAS)'!FC632</f>
        <v>10</v>
      </c>
      <c r="BX628" s="1">
        <f>'BASE METAS)'!FD632</f>
        <v>12</v>
      </c>
      <c r="BY628" s="1">
        <f>'BASE METAS)'!FE632</f>
        <v>-2</v>
      </c>
      <c r="BZ628" s="1">
        <f>'BASE METAS)'!FF632</f>
        <v>1.2</v>
      </c>
      <c r="CA628" s="1">
        <f>'BASE METAS)'!FG632</f>
        <v>42</v>
      </c>
      <c r="CB628" s="1">
        <f>'BASE METAS)'!FH632</f>
        <v>81</v>
      </c>
      <c r="CC628" s="1">
        <f>'BASE METAS)'!FI632</f>
        <v>0.34146341463414637</v>
      </c>
      <c r="CD628" s="1">
        <f>'BASE METAS)'!FJ632</f>
        <v>123</v>
      </c>
      <c r="CE628" s="1">
        <f>'BASE METAS)'!FK632</f>
        <v>0</v>
      </c>
      <c r="CF628" s="1">
        <f>'BASE METAS)'!FL632</f>
        <v>10</v>
      </c>
      <c r="CG628" s="1">
        <f>'BASE METAS)'!FM632</f>
        <v>17</v>
      </c>
    </row>
    <row r="629" spans="1:85" ht="60" x14ac:dyDescent="0.25">
      <c r="A629" s="1">
        <f>'BASE METAS)'!A633</f>
        <v>0</v>
      </c>
      <c r="B629" s="7145"/>
      <c r="C629" s="7173"/>
      <c r="D629" s="5686"/>
      <c r="E629" s="7103"/>
      <c r="F629" s="5708"/>
      <c r="G629" s="5708"/>
      <c r="H629" s="5708"/>
      <c r="I629" s="5708"/>
      <c r="J629" s="5708"/>
      <c r="K629" s="5708"/>
      <c r="L629" s="5708"/>
      <c r="M629" s="5708"/>
      <c r="N629" s="5699"/>
      <c r="O629" s="5708"/>
      <c r="P629" s="7124"/>
      <c r="Q629" s="7124"/>
      <c r="R629" s="7124"/>
      <c r="S629" s="5699"/>
      <c r="T629" s="5699"/>
      <c r="U629" s="7728"/>
      <c r="V629" s="5699"/>
      <c r="W629" s="5696"/>
      <c r="X629" s="7103"/>
      <c r="Y629" s="629" t="str">
        <f>'BASE METAS)'!Y633</f>
        <v>03</v>
      </c>
      <c r="Z629" s="250" t="str">
        <f>'BASE METAS)'!Z633</f>
        <v>LLEVAR A CABO REUNIONES DE TRABAJO CON TRANSPORTISTAS  PREVÍAS A LAS REUNIONES DEL CONSEJO MUNICIPAL DE TRANSPORTE PARA ANÁLIZAR LA PROBLEMÁTICA DEL TRANSPORTE PÚBLICO.</v>
      </c>
      <c r="AA629" s="539" t="str">
        <f>'BASE METAS)'!AA633</f>
        <v>REUNIÓN CONTRANSPORTISTAS</v>
      </c>
      <c r="AB629" s="420">
        <f>'BASE METAS)'!AB633</f>
        <v>200</v>
      </c>
      <c r="AC629" s="420">
        <f>'BASE METAS)'!AC633</f>
        <v>50</v>
      </c>
      <c r="AD629" s="421">
        <f>'BASE METAS)'!AD633</f>
        <v>0.25</v>
      </c>
      <c r="AE629" s="420">
        <f>'BASE METAS)'!AE633</f>
        <v>50</v>
      </c>
      <c r="AF629" s="421">
        <f>'BASE METAS)'!AF633</f>
        <v>0.25</v>
      </c>
      <c r="AG629" s="420">
        <f>'BASE METAS)'!AG633</f>
        <v>50</v>
      </c>
      <c r="AH629" s="421">
        <f>'BASE METAS)'!AH633</f>
        <v>0.25</v>
      </c>
      <c r="AI629" s="420">
        <f>'BASE METAS)'!AI633</f>
        <v>50</v>
      </c>
      <c r="AJ629" s="422">
        <f>'BASE METAS)'!AJ633</f>
        <v>0.25</v>
      </c>
      <c r="AK629" s="191">
        <f>'BASE METAS)'!AK633</f>
        <v>1</v>
      </c>
      <c r="AL629" s="1268" t="str">
        <f>'BASE METAS)'!AL633</f>
        <v>03</v>
      </c>
      <c r="AM629" s="1269" t="str">
        <f>'BASE METAS)'!AM633</f>
        <v xml:space="preserve">REUNIONES CON TRANSPORTISTAS                                                                </v>
      </c>
      <c r="AN629" s="1270" t="str">
        <f>'BASE METAS)'!AN633</f>
        <v xml:space="preserve">   MIDE EL NÚMERO DE REUNIONES CON TRANSPORTISTAS CON RESPECTO AL NÚMERO DE REUNIONES PROGRAMADAS.</v>
      </c>
      <c r="AO629" s="1271" t="str">
        <f>'BASE METAS)'!AU633</f>
        <v>DESEMPEÑO</v>
      </c>
      <c r="AP629" s="807" t="str">
        <f>'BASE METAS)'!AO633</f>
        <v>NÚMERO DE REUNIONES CON TRANSPORTISTAS REALIZADAS</v>
      </c>
      <c r="AQ629" s="807" t="str">
        <f>'BASE METAS)'!AP633</f>
        <v>NÚMERO DE REUNIONES CON TRANSPORTISTAS PROGRAMADAS</v>
      </c>
      <c r="AR629" s="1270">
        <f>'BASE METAS)'!AQ633</f>
        <v>100</v>
      </c>
      <c r="AS629" s="807" t="str">
        <f>'BASE METAS)'!AR633</f>
        <v>REUNIONES CON TRANSPORTISTAS</v>
      </c>
      <c r="AT629" s="1269" t="str">
        <f>'BASE METAS)'!AS633</f>
        <v>EFICACIA</v>
      </c>
      <c r="AU629" s="1505">
        <f>'BASE METAS)'!BO633</f>
        <v>0</v>
      </c>
      <c r="AV629" s="1">
        <f>'BASE METAS)'!BQ633</f>
        <v>200</v>
      </c>
      <c r="AW629" s="1">
        <f>'BASE METAS)'!BR633</f>
        <v>0</v>
      </c>
      <c r="AX629" s="1">
        <f>'BASE METAS)'!BS633</f>
        <v>50</v>
      </c>
      <c r="AY629" s="1">
        <f>'BASE METAS)'!BT633</f>
        <v>80</v>
      </c>
      <c r="AZ629" s="1">
        <f>'BASE METAS)'!BU633</f>
        <v>-30</v>
      </c>
      <c r="BA629" s="1">
        <f>'BASE METAS)'!BV633</f>
        <v>1.6</v>
      </c>
      <c r="BB629" s="1">
        <f>'BASE METAS)'!BW633</f>
        <v>133</v>
      </c>
      <c r="BC629" s="1">
        <f>'BASE METAS)'!BX633</f>
        <v>67</v>
      </c>
      <c r="BD629" s="1">
        <f>'BASE METAS)'!BY633</f>
        <v>0.66500000000000004</v>
      </c>
      <c r="BE629" s="1">
        <f>'BASE METAS)'!CG633</f>
        <v>53</v>
      </c>
      <c r="BF629" s="1">
        <f>'BASE METAS)'!CJ633</f>
        <v>0</v>
      </c>
      <c r="BG629" s="1">
        <f>'BASE METAS)'!CK633</f>
        <v>0</v>
      </c>
      <c r="BH629" s="1">
        <f>'BASE METAS)'!CL633</f>
        <v>0</v>
      </c>
      <c r="BI629" s="816">
        <f>'BASE METAS)'!CM633</f>
        <v>16</v>
      </c>
      <c r="BJ629" s="1">
        <f>'BASE METAS)'!CN633</f>
        <v>16</v>
      </c>
      <c r="BK629" s="1">
        <f>'BASE METAS)'!CO633</f>
        <v>16</v>
      </c>
      <c r="BL629" s="1">
        <f>'BASE METAS)'!CP633</f>
        <v>16</v>
      </c>
      <c r="BM629" s="1">
        <f>'BASE METAS)'!CQ633</f>
        <v>17</v>
      </c>
      <c r="BN629" s="1">
        <f>'BASE METAS)'!CR633</f>
        <v>17</v>
      </c>
      <c r="BO629" s="1">
        <f>'BASE METAS)'!CS633</f>
        <v>17</v>
      </c>
      <c r="BP629" s="1">
        <f>'BASE METAS)'!CT633</f>
        <v>17</v>
      </c>
      <c r="BQ629" s="1">
        <f>'BASE METAS)'!CU633</f>
        <v>17</v>
      </c>
      <c r="BR629" s="1">
        <f>'BASE METAS)'!CV633</f>
        <v>17</v>
      </c>
      <c r="BS629" s="1">
        <f>'BASE METAS)'!CW633</f>
        <v>17</v>
      </c>
      <c r="BT629" s="1">
        <f>'BASE METAS)'!CX633</f>
        <v>17</v>
      </c>
      <c r="BU629" s="1">
        <f>'BASE METAS)'!FA633</f>
        <v>200</v>
      </c>
      <c r="BV629" s="1">
        <f>'BASE METAS)'!FB633</f>
        <v>0</v>
      </c>
      <c r="BW629" s="1">
        <f>'BASE METAS)'!FC633</f>
        <v>16</v>
      </c>
      <c r="BX629" s="1">
        <f>'BASE METAS)'!FD633</f>
        <v>20</v>
      </c>
      <c r="BY629" s="1">
        <f>'BASE METAS)'!FE633</f>
        <v>-4</v>
      </c>
      <c r="BZ629" s="1">
        <f>'BASE METAS)'!FF633</f>
        <v>1.25</v>
      </c>
      <c r="CA629" s="1">
        <f>'BASE METAS)'!FG633</f>
        <v>73</v>
      </c>
      <c r="CB629" s="1">
        <f>'BASE METAS)'!FH633</f>
        <v>127</v>
      </c>
      <c r="CC629" s="1">
        <f>'BASE METAS)'!FI633</f>
        <v>0.36499999999999999</v>
      </c>
      <c r="CD629" s="1">
        <f>'BASE METAS)'!FJ633</f>
        <v>200</v>
      </c>
      <c r="CE629" s="1">
        <f>'BASE METAS)'!FK633</f>
        <v>0</v>
      </c>
      <c r="CF629" s="1">
        <f>'BASE METAS)'!FL633</f>
        <v>16</v>
      </c>
      <c r="CG629" s="1">
        <f>'BASE METAS)'!FM633</f>
        <v>22</v>
      </c>
    </row>
    <row r="630" spans="1:85" ht="48" x14ac:dyDescent="0.25">
      <c r="A630" s="1">
        <f>'BASE METAS)'!A634</f>
        <v>93</v>
      </c>
      <c r="B630" s="7145"/>
      <c r="C630" s="5684">
        <f>'BASE METAS)'!C634</f>
        <v>2102</v>
      </c>
      <c r="D630" s="5684">
        <f>'BASE METAS)'!D634</f>
        <v>3</v>
      </c>
      <c r="E630" s="7231" t="str">
        <f>'BASE METAS)'!E634</f>
        <v>MANTENIMIENTO Y DISPOSITIVOS PARA EL CONTROL DEL TRÁNSITO Y ORDEN VIAL</v>
      </c>
      <c r="F630" s="7230" t="str">
        <f>'BASE METAS)'!F634</f>
        <v>Q00</v>
      </c>
      <c r="G630" s="7230" t="str">
        <f>'BASE METAS)'!G634</f>
        <v>154</v>
      </c>
      <c r="H630" s="7144" t="str">
        <f>'BASE METAS)'!H634</f>
        <v>04</v>
      </c>
      <c r="I630" s="7144" t="str">
        <f>'BASE METAS)'!I634</f>
        <v>01</v>
      </c>
      <c r="J630" s="5706" t="str">
        <f>'BASE METAS)'!J634</f>
        <v>01</v>
      </c>
      <c r="K630" s="5706" t="str">
        <f>'BASE METAS)'!K634</f>
        <v>03</v>
      </c>
      <c r="L630" s="5706" t="str">
        <f>'BASE METAS)'!L634</f>
        <v>04</v>
      </c>
      <c r="M630" s="5706" t="str">
        <f>'BASE METAS)'!M634</f>
        <v>101</v>
      </c>
      <c r="N630" s="5697" t="str">
        <f>'BASE METAS)'!N634</f>
        <v>Seguridad Pública y Tránsito</v>
      </c>
      <c r="O630" s="5706" t="str">
        <f>'BASE METAS)'!O634</f>
        <v>Vialidad y Transporte</v>
      </c>
      <c r="P630" s="5697" t="str">
        <f>'BASE METAS)'!P634</f>
        <v>Seguridad pública y protección civil</v>
      </c>
      <c r="Q630" s="5697" t="str">
        <f>'BASE METAS)'!Q634</f>
        <v>Preservación del orden público y protección ciudadana</v>
      </c>
      <c r="R630" s="5697" t="str">
        <f>'BASE METAS)'!R634</f>
        <v>Seguridad pública</v>
      </c>
      <c r="S630" s="5697" t="str">
        <f>'BASE METAS)'!S634</f>
        <v>Control vehicular y orden vial</v>
      </c>
      <c r="T630" s="5697" t="str">
        <f>'BASE METAS)'!T634</f>
        <v>Mantenimiento y dispositivos para el control del tránsito y orden vial</v>
      </c>
      <c r="U630" s="7729" t="str">
        <f>'BASE METAS)'!U634</f>
        <v>IMPLEMETAR LAS ACCIONES QUE PERMITAN ORDENAR EFICIENTEMENTE EL TRÁNSITO VEHICULAR DENTRO DEL TERRITORIO MUNICIPAL.
MANTENER EL CONTROL VEHICULAR Y EL ORDEN VIAL A TRAVÉS DE UNA CORRECTA SEÑALIZACIÓN, SEMAFORIZACIÓN Y  OPERATIVOS VIALES.
DIVULGAR Y PROMOVER ENTRE LA CIUDADANÍA EL CONOCIMIENTO DE LA SEÑALIZACIÓN Y LA REGLAMENTACIÓN EN MATERIA DE TRÁNSITO DE PERSONAS Y VEHÍCULOS.</v>
      </c>
      <c r="V630" s="5697" t="str">
        <f>'BASE METAS)'!V634</f>
        <v xml:space="preserve">Tlalnepantla Protegida </v>
      </c>
      <c r="W630" s="5694">
        <f>'BASE METAS)'!W634</f>
        <v>79930661</v>
      </c>
      <c r="X630" s="7102" t="str">
        <f>'BASE METAS)'!X634</f>
        <v xml:space="preserve">SUBDIRECCIÓN DE TRÁNSITO Y VIALIDAD </v>
      </c>
      <c r="Y630" s="627" t="str">
        <f>'BASE METAS)'!Y634</f>
        <v>04</v>
      </c>
      <c r="Z630" s="640" t="str">
        <f>'BASE METAS)'!Z634</f>
        <v>IMPLEMENTAR OPERATIVOS DE TRÁNSITO PARA DAR FLUIDEZ VIAL.</v>
      </c>
      <c r="AA630" s="536" t="str">
        <f>'BASE METAS)'!AA634</f>
        <v>OPERATIVO</v>
      </c>
      <c r="AB630" s="157">
        <f>'BASE METAS)'!AB634</f>
        <v>79200</v>
      </c>
      <c r="AC630" s="157">
        <f>'BASE METAS)'!AC634</f>
        <v>19800</v>
      </c>
      <c r="AD630" s="158">
        <f>'BASE METAS)'!AD634</f>
        <v>0.25</v>
      </c>
      <c r="AE630" s="157">
        <f>'BASE METAS)'!AE634</f>
        <v>19800</v>
      </c>
      <c r="AF630" s="158">
        <f>'BASE METAS)'!AF634</f>
        <v>0.25</v>
      </c>
      <c r="AG630" s="157">
        <f>'BASE METAS)'!AG634</f>
        <v>19800</v>
      </c>
      <c r="AH630" s="158">
        <f>'BASE METAS)'!AH634</f>
        <v>0.25</v>
      </c>
      <c r="AI630" s="157">
        <f>'BASE METAS)'!AI634</f>
        <v>15000</v>
      </c>
      <c r="AJ630" s="159">
        <f>'BASE METAS)'!AJ634</f>
        <v>0.18939393939393939</v>
      </c>
      <c r="AK630" s="191">
        <f>'BASE METAS)'!AK634</f>
        <v>0.93939393939393945</v>
      </c>
      <c r="AL630" s="1268" t="str">
        <f>'BASE METAS)'!AL634</f>
        <v>01</v>
      </c>
      <c r="AM630" s="1269" t="str">
        <f>'BASE METAS)'!AM634</f>
        <v xml:space="preserve">IMPLEMENTAR ACCIONES PARA LA FLUIDEZ VIAL
</v>
      </c>
      <c r="AN630" s="1270" t="str">
        <f>'BASE METAS)'!AN634</f>
        <v xml:space="preserve">MIDE EL AUMENTO O DISMUNICIÓN PORCENTUAL DE LAS ACCIONES PARA LA FLUIDEZ VIAL </v>
      </c>
      <c r="AO630" s="1271" t="str">
        <f>'BASE METAS)'!AU634</f>
        <v>DESEMPEÑO</v>
      </c>
      <c r="AP630" s="1270" t="str">
        <f>'BASE METAS)'!AO634</f>
        <v xml:space="preserve">OPERATIVOS REALIZADOS EN EL PERÍODO  </v>
      </c>
      <c r="AQ630" s="1270" t="str">
        <f>'BASE METAS)'!AP634</f>
        <v xml:space="preserve">ACCIONES POR IMPLEMENTAR EN EL PERÍODO  </v>
      </c>
      <c r="AR630" s="1270">
        <f>'BASE METAS)'!AQ634</f>
        <v>100</v>
      </c>
      <c r="AS630" s="1272" t="str">
        <f>'BASE METAS)'!AR634</f>
        <v>OPERATIVO</v>
      </c>
      <c r="AT630" s="1277" t="str">
        <f>'BASE METAS)'!AS634</f>
        <v>CALIDAD</v>
      </c>
      <c r="AU630" s="1504">
        <f>'BASE METAS)'!BO634</f>
        <v>0</v>
      </c>
      <c r="AV630" s="1">
        <f>'BASE METAS)'!BQ634</f>
        <v>79200</v>
      </c>
      <c r="AW630" s="1">
        <f>'BASE METAS)'!BR634</f>
        <v>0</v>
      </c>
      <c r="AX630" s="1">
        <f>'BASE METAS)'!BS634</f>
        <v>19800</v>
      </c>
      <c r="AY630" s="1">
        <f>'BASE METAS)'!BT634</f>
        <v>17310</v>
      </c>
      <c r="AZ630" s="1">
        <f>'BASE METAS)'!BU634</f>
        <v>2490</v>
      </c>
      <c r="BA630" s="1">
        <f>'BASE METAS)'!BV634</f>
        <v>0.87424242424242427</v>
      </c>
      <c r="BB630" s="1">
        <f>'BASE METAS)'!BW634</f>
        <v>33547</v>
      </c>
      <c r="BC630" s="1">
        <f>'BASE METAS)'!BX634</f>
        <v>45653</v>
      </c>
      <c r="BD630" s="1">
        <f>'BASE METAS)'!BY634</f>
        <v>0.4235732323232323</v>
      </c>
      <c r="BE630" s="1">
        <f>'BASE METAS)'!CG634</f>
        <v>16237</v>
      </c>
      <c r="BF630" s="1">
        <f>'BASE METAS)'!CJ634</f>
        <v>0</v>
      </c>
      <c r="BG630" s="1">
        <f>'BASE METAS)'!CK634</f>
        <v>0</v>
      </c>
      <c r="BH630" s="1">
        <f>'BASE METAS)'!CL634</f>
        <v>0</v>
      </c>
      <c r="BI630" s="816">
        <f>'BASE METAS)'!CM634</f>
        <v>0</v>
      </c>
      <c r="BJ630" s="1">
        <f>'BASE METAS)'!CN634</f>
        <v>0</v>
      </c>
      <c r="BK630" s="1">
        <f>'BASE METAS)'!CO634</f>
        <v>0</v>
      </c>
      <c r="BL630" s="1">
        <f>'BASE METAS)'!CP634</f>
        <v>0</v>
      </c>
      <c r="BM630" s="1">
        <f>'BASE METAS)'!CQ634</f>
        <v>0</v>
      </c>
      <c r="BN630" s="1">
        <f>'BASE METAS)'!CR634</f>
        <v>0</v>
      </c>
      <c r="BO630" s="1">
        <f>'BASE METAS)'!CS634</f>
        <v>0</v>
      </c>
      <c r="BP630" s="1">
        <f>'BASE METAS)'!CT634</f>
        <v>0</v>
      </c>
      <c r="BQ630" s="1">
        <f>'BASE METAS)'!CU634</f>
        <v>0</v>
      </c>
      <c r="BR630" s="1">
        <f>'BASE METAS)'!CV634</f>
        <v>0</v>
      </c>
      <c r="BS630" s="1">
        <f>'BASE METAS)'!CW634</f>
        <v>0</v>
      </c>
      <c r="BT630" s="1">
        <f>'BASE METAS)'!CX634</f>
        <v>0</v>
      </c>
      <c r="BU630" s="1">
        <f>'BASE METAS)'!FA634</f>
        <v>79200</v>
      </c>
      <c r="BV630" s="1">
        <f>'BASE METAS)'!FB634</f>
        <v>0</v>
      </c>
      <c r="BW630" s="1">
        <f>'BASE METAS)'!FC634</f>
        <v>6600</v>
      </c>
      <c r="BX630" s="1">
        <f>'BASE METAS)'!FD634</f>
        <v>5649</v>
      </c>
      <c r="BY630" s="1">
        <f>'BASE METAS)'!FE634</f>
        <v>951</v>
      </c>
      <c r="BZ630" s="1">
        <f>'BASE METAS)'!FF634</f>
        <v>0.85590909090909095</v>
      </c>
      <c r="CA630" s="1">
        <f>'BASE METAS)'!FG634</f>
        <v>21886</v>
      </c>
      <c r="CB630" s="1">
        <f>'BASE METAS)'!FH634</f>
        <v>57314</v>
      </c>
      <c r="CC630" s="1">
        <f>'BASE METAS)'!FI634</f>
        <v>0.27633838383838383</v>
      </c>
      <c r="CD630" s="1">
        <f>'BASE METAS)'!FJ634</f>
        <v>79200</v>
      </c>
      <c r="CE630" s="1">
        <f>'BASE METAS)'!FK634</f>
        <v>0</v>
      </c>
      <c r="CF630" s="1">
        <f>'BASE METAS)'!FL634</f>
        <v>6600</v>
      </c>
      <c r="CG630" s="1">
        <f>'BASE METAS)'!FM634</f>
        <v>6089</v>
      </c>
    </row>
    <row r="631" spans="1:85" ht="51" x14ac:dyDescent="0.25">
      <c r="A631" s="1">
        <f>'BASE METAS)'!A635</f>
        <v>0</v>
      </c>
      <c r="B631" s="7145"/>
      <c r="C631" s="5685"/>
      <c r="D631" s="5685"/>
      <c r="E631" s="7232"/>
      <c r="F631" s="7230"/>
      <c r="G631" s="7230"/>
      <c r="H631" s="7144"/>
      <c r="I631" s="7144"/>
      <c r="J631" s="5707"/>
      <c r="K631" s="5707"/>
      <c r="L631" s="5707"/>
      <c r="M631" s="5707"/>
      <c r="N631" s="5698"/>
      <c r="O631" s="5707"/>
      <c r="P631" s="5698"/>
      <c r="Q631" s="5698"/>
      <c r="R631" s="5698"/>
      <c r="S631" s="5698"/>
      <c r="T631" s="5698"/>
      <c r="U631" s="7730"/>
      <c r="V631" s="5698"/>
      <c r="W631" s="5695"/>
      <c r="X631" s="7145"/>
      <c r="Y631" s="627" t="str">
        <f>'BASE METAS)'!Y635</f>
        <v>05</v>
      </c>
      <c r="Z631" s="496" t="str">
        <f>'BASE METAS)'!Z635</f>
        <v xml:space="preserve">REALIZAR EL OPERATIVO ALCOHOLÍMETRO, PARA PREVENIR ACCIDENTES VIALES, CONCIENTIZANDO A LA CIUDADANÍA DE LA IMPORTANCIA DE NO CONDUCIR BAJO LOS EFECTOS DEL ALCOHOL. </v>
      </c>
      <c r="AA631" s="531" t="str">
        <f>'BASE METAS)'!AA635</f>
        <v>OPERATIVO</v>
      </c>
      <c r="AB631" s="157">
        <f>'BASE METAS)'!AB635</f>
        <v>186</v>
      </c>
      <c r="AC631" s="157">
        <f>'BASE METAS)'!AC635</f>
        <v>40</v>
      </c>
      <c r="AD631" s="158">
        <f>'BASE METAS)'!AD635</f>
        <v>0.21505376344086022</v>
      </c>
      <c r="AE631" s="157">
        <f>'BASE METAS)'!AE635</f>
        <v>50</v>
      </c>
      <c r="AF631" s="158">
        <f>'BASE METAS)'!AF635</f>
        <v>0.26881720430107525</v>
      </c>
      <c r="AG631" s="157">
        <f>'BASE METAS)'!AG635</f>
        <v>46</v>
      </c>
      <c r="AH631" s="158">
        <f>'BASE METAS)'!AH635</f>
        <v>0.24731182795698925</v>
      </c>
      <c r="AI631" s="157">
        <f>'BASE METAS)'!AI635</f>
        <v>0</v>
      </c>
      <c r="AJ631" s="159">
        <f>'BASE METAS)'!AJ635</f>
        <v>0</v>
      </c>
      <c r="AK631" s="191">
        <f>'BASE METAS)'!AK635</f>
        <v>0.73118279569892475</v>
      </c>
      <c r="AL631" s="1273" t="str">
        <f>'BASE METAS)'!AL635</f>
        <v>02</v>
      </c>
      <c r="AM631" s="807" t="str">
        <f>'BASE METAS)'!AM635</f>
        <v xml:space="preserve">REALIZAR EL OPERATIVO DE ALCOHOLIMETRO
</v>
      </c>
      <c r="AN631" s="807" t="str">
        <f>'BASE METAS)'!AN635</f>
        <v>MIDE EL AUMENTO O DISMUNICIÓN PORCENTUAL DE LAS ACCIONES PARA REALIZAR EL ALCOHOLIMETRO</v>
      </c>
      <c r="AO631" s="1271" t="str">
        <f>'BASE METAS)'!AU635</f>
        <v>DESEMPEÑO</v>
      </c>
      <c r="AP631" s="807" t="str">
        <f>'BASE METAS)'!AO635</f>
        <v xml:space="preserve">OPERATIVOS REALIZADOS EN EL PERÍODO </v>
      </c>
      <c r="AQ631" s="807" t="str">
        <f>'BASE METAS)'!AP635</f>
        <v>OPERATIVOS PROGRAMADO EN EL PERÍODO</v>
      </c>
      <c r="AR631" s="1270">
        <f>'BASE METAS)'!AQ635</f>
        <v>100</v>
      </c>
      <c r="AS631" s="807" t="str">
        <f>'BASE METAS)'!AR635</f>
        <v>OPERATIVO</v>
      </c>
      <c r="AT631" s="1277" t="str">
        <f>'BASE METAS)'!AS635</f>
        <v>CALIDAD</v>
      </c>
      <c r="AU631" s="1504">
        <f>'BASE METAS)'!BO635</f>
        <v>0</v>
      </c>
      <c r="AV631" s="1">
        <f>'BASE METAS)'!BQ635</f>
        <v>186</v>
      </c>
      <c r="AW631" s="1">
        <f>'BASE METAS)'!BR635</f>
        <v>0</v>
      </c>
      <c r="AX631" s="1">
        <f>'BASE METAS)'!BS635</f>
        <v>50</v>
      </c>
      <c r="AY631" s="1">
        <f>'BASE METAS)'!BT635</f>
        <v>24</v>
      </c>
      <c r="AZ631" s="1">
        <f>'BASE METAS)'!BU635</f>
        <v>26</v>
      </c>
      <c r="BA631" s="1">
        <f>'BASE METAS)'!BV635</f>
        <v>0.48</v>
      </c>
      <c r="BB631" s="1">
        <f>'BASE METAS)'!BW635</f>
        <v>63</v>
      </c>
      <c r="BC631" s="1">
        <f>'BASE METAS)'!BX635</f>
        <v>123</v>
      </c>
      <c r="BD631" s="1">
        <f>'BASE METAS)'!BY635</f>
        <v>0.33870967741935482</v>
      </c>
      <c r="BE631" s="1">
        <f>'BASE METAS)'!CG635</f>
        <v>39</v>
      </c>
      <c r="BF631" s="1">
        <f>'BASE METAS)'!CJ635</f>
        <v>0</v>
      </c>
      <c r="BG631" s="1">
        <f>'BASE METAS)'!CK635</f>
        <v>0</v>
      </c>
      <c r="BH631" s="1">
        <f>'BASE METAS)'!CL635</f>
        <v>0</v>
      </c>
      <c r="BI631" s="816">
        <f>'BASE METAS)'!CM635</f>
        <v>0</v>
      </c>
      <c r="BJ631" s="1">
        <f>'BASE METAS)'!CN635</f>
        <v>0</v>
      </c>
      <c r="BK631" s="1">
        <f>'BASE METAS)'!CO635</f>
        <v>0</v>
      </c>
      <c r="BL631" s="1">
        <f>'BASE METAS)'!CP635</f>
        <v>0</v>
      </c>
      <c r="BM631" s="1">
        <f>'BASE METAS)'!CQ635</f>
        <v>0</v>
      </c>
      <c r="BN631" s="1">
        <f>'BASE METAS)'!CR635</f>
        <v>0</v>
      </c>
      <c r="BO631" s="1">
        <f>'BASE METAS)'!CS635</f>
        <v>0</v>
      </c>
      <c r="BP631" s="1">
        <f>'BASE METAS)'!CT635</f>
        <v>0</v>
      </c>
      <c r="BQ631" s="1">
        <f>'BASE METAS)'!CU635</f>
        <v>0</v>
      </c>
      <c r="BR631" s="1">
        <f>'BASE METAS)'!CV635</f>
        <v>0</v>
      </c>
      <c r="BS631" s="1">
        <f>'BASE METAS)'!CW635</f>
        <v>0</v>
      </c>
      <c r="BT631" s="1">
        <f>'BASE METAS)'!CX635</f>
        <v>0</v>
      </c>
      <c r="BU631" s="1">
        <f>'BASE METAS)'!FA635</f>
        <v>186</v>
      </c>
      <c r="BV631" s="1">
        <f>'BASE METAS)'!FB635</f>
        <v>0</v>
      </c>
      <c r="BW631" s="1">
        <f>'BASE METAS)'!FC635</f>
        <v>17</v>
      </c>
      <c r="BX631" s="1">
        <f>'BASE METAS)'!FD635</f>
        <v>14</v>
      </c>
      <c r="BY631" s="1">
        <f>'BASE METAS)'!FE635</f>
        <v>3</v>
      </c>
      <c r="BZ631" s="1">
        <f>'BASE METAS)'!FF635</f>
        <v>0.82352941176470584</v>
      </c>
      <c r="CA631" s="1">
        <f>'BASE METAS)'!FG635</f>
        <v>53</v>
      </c>
      <c r="CB631" s="1">
        <f>'BASE METAS)'!FH635</f>
        <v>133</v>
      </c>
      <c r="CC631" s="1">
        <f>'BASE METAS)'!FI635</f>
        <v>0.28494623655913981</v>
      </c>
      <c r="CD631" s="1">
        <f>'BASE METAS)'!FJ635</f>
        <v>186</v>
      </c>
      <c r="CE631" s="1">
        <f>'BASE METAS)'!FK635</f>
        <v>0</v>
      </c>
      <c r="CF631" s="1">
        <f>'BASE METAS)'!FL635</f>
        <v>17</v>
      </c>
      <c r="CG631" s="1">
        <f>'BASE METAS)'!FM635</f>
        <v>10</v>
      </c>
    </row>
    <row r="632" spans="1:85" ht="48" x14ac:dyDescent="0.25">
      <c r="A632" s="1">
        <f>'BASE METAS)'!A636</f>
        <v>0</v>
      </c>
      <c r="B632" s="7145"/>
      <c r="C632" s="5686"/>
      <c r="D632" s="5686"/>
      <c r="E632" s="7233"/>
      <c r="F632" s="7230"/>
      <c r="G632" s="7230"/>
      <c r="H632" s="7144"/>
      <c r="I632" s="7144"/>
      <c r="J632" s="5708"/>
      <c r="K632" s="5708"/>
      <c r="L632" s="5708"/>
      <c r="M632" s="5708"/>
      <c r="N632" s="5699"/>
      <c r="O632" s="5708"/>
      <c r="P632" s="5699"/>
      <c r="Q632" s="5699"/>
      <c r="R632" s="5699"/>
      <c r="S632" s="5699"/>
      <c r="T632" s="5699"/>
      <c r="U632" s="7731"/>
      <c r="V632" s="5699"/>
      <c r="W632" s="5696"/>
      <c r="X632" s="7103"/>
      <c r="Y632" s="627" t="str">
        <f>'BASE METAS)'!Y636</f>
        <v>06</v>
      </c>
      <c r="Z632" s="641" t="str">
        <f>'BASE METAS)'!Z636</f>
        <v>DAR  AUXILIO VIAL,  MECÁNICO Y ELÉCTRICO A LOS AUTOMOVILISTAS, PARA AGILIZAR EL TRÁNSITO EN EL TERRITORIO MUNICIPAL.</v>
      </c>
      <c r="AA632" s="531" t="str">
        <f>'BASE METAS)'!AA636</f>
        <v>AUXILIO VIAL</v>
      </c>
      <c r="AB632" s="157">
        <f>'BASE METAS)'!AB636</f>
        <v>2880</v>
      </c>
      <c r="AC632" s="157">
        <f>'BASE METAS)'!AC636</f>
        <v>600</v>
      </c>
      <c r="AD632" s="158">
        <f>'BASE METAS)'!AD636</f>
        <v>0.20833333333333334</v>
      </c>
      <c r="AE632" s="157">
        <f>'BASE METAS)'!AE636</f>
        <v>800</v>
      </c>
      <c r="AF632" s="158">
        <f>'BASE METAS)'!AF636</f>
        <v>0.27777777777777779</v>
      </c>
      <c r="AG632" s="157">
        <f>'BASE METAS)'!AG636</f>
        <v>600</v>
      </c>
      <c r="AH632" s="158">
        <f>'BASE METAS)'!AH636</f>
        <v>0.20833333333333334</v>
      </c>
      <c r="AI632" s="157">
        <f>'BASE METAS)'!AI636</f>
        <v>400</v>
      </c>
      <c r="AJ632" s="159">
        <f>'BASE METAS)'!AJ636</f>
        <v>0.1388888888888889</v>
      </c>
      <c r="AK632" s="191">
        <f>'BASE METAS)'!AK636</f>
        <v>0.83333333333333348</v>
      </c>
      <c r="AL632" s="1268" t="str">
        <f>'BASE METAS)'!AL636</f>
        <v>03</v>
      </c>
      <c r="AM632" s="1269" t="str">
        <f>'BASE METAS)'!AM636</f>
        <v>AUXILIAR A CONDUCTORES QUE SUFRAN DESCOMPOSTURAS MECANICAS Y/O ELECTRICAS EN SUS VEHÍCULOS</v>
      </c>
      <c r="AN632" s="1277" t="str">
        <f>'BASE METAS)'!AN636</f>
        <v>MIDE LA EFICACIA EN  LA ATENCIÓN DE LAS LLAMADAS DE AUXILIO</v>
      </c>
      <c r="AO632" s="1271" t="str">
        <f>'BASE METAS)'!AU636</f>
        <v>DESEMPEÑO</v>
      </c>
      <c r="AP632" s="807" t="str">
        <f>'BASE METAS)'!AO636</f>
        <v xml:space="preserve">AUXILIO VIAL  EFECTUADO EN EL PERÍODO </v>
      </c>
      <c r="AQ632" s="807" t="str">
        <f>'BASE METAS)'!AP636</f>
        <v>AUXILIO VIAL PROGRAMADO EN EL PERÍODO</v>
      </c>
      <c r="AR632" s="1270">
        <f>'BASE METAS)'!AQ636</f>
        <v>100</v>
      </c>
      <c r="AS632" s="807" t="str">
        <f>'BASE METAS)'!AR636</f>
        <v>OPERATIVO</v>
      </c>
      <c r="AT632" s="1329" t="str">
        <f>'BASE METAS)'!AS636</f>
        <v>CALIDAD</v>
      </c>
      <c r="AU632" s="1505">
        <f>'BASE METAS)'!BO636</f>
        <v>0</v>
      </c>
      <c r="AV632" s="1">
        <f>'BASE METAS)'!BQ636</f>
        <v>2880</v>
      </c>
      <c r="AW632" s="1">
        <f>'BASE METAS)'!BR636</f>
        <v>0</v>
      </c>
      <c r="AX632" s="1">
        <f>'BASE METAS)'!BS636</f>
        <v>800</v>
      </c>
      <c r="AY632" s="1352">
        <f>'BASE METAS)'!BT636</f>
        <v>380</v>
      </c>
      <c r="AZ632" s="1352">
        <f>'BASE METAS)'!BU636</f>
        <v>420</v>
      </c>
      <c r="BA632" s="1352">
        <f>'BASE METAS)'!BV636</f>
        <v>0.47499999999999998</v>
      </c>
      <c r="BB632" s="1352">
        <f>'BASE METAS)'!BW636</f>
        <v>723</v>
      </c>
      <c r="BC632" s="1352">
        <f>'BASE METAS)'!BX636</f>
        <v>2157</v>
      </c>
      <c r="BD632" s="1352">
        <f>'BASE METAS)'!BY636</f>
        <v>0.25104166666666666</v>
      </c>
      <c r="BE632" s="1352">
        <f>'BASE METAS)'!CG636</f>
        <v>343</v>
      </c>
      <c r="BF632" s="1352">
        <f>'BASE METAS)'!CJ636</f>
        <v>0</v>
      </c>
      <c r="BG632" s="1352">
        <f>'BASE METAS)'!CK636</f>
        <v>0</v>
      </c>
      <c r="BH632" s="1352">
        <f>'BASE METAS)'!CL636</f>
        <v>0</v>
      </c>
      <c r="BI632" s="1352">
        <f>'BASE METAS)'!CM636</f>
        <v>0</v>
      </c>
      <c r="BJ632" s="1352">
        <f>'BASE METAS)'!CN636</f>
        <v>0</v>
      </c>
      <c r="BK632" s="1352">
        <f>'BASE METAS)'!CO636</f>
        <v>0</v>
      </c>
      <c r="BL632" s="1">
        <f>'BASE METAS)'!CP636</f>
        <v>0</v>
      </c>
      <c r="BM632" s="1">
        <f>'BASE METAS)'!CQ636</f>
        <v>0</v>
      </c>
      <c r="BN632" s="1">
        <f>'BASE METAS)'!CR636</f>
        <v>0</v>
      </c>
      <c r="BO632" s="1">
        <f>'BASE METAS)'!CS636</f>
        <v>0</v>
      </c>
      <c r="BP632" s="1">
        <f>'BASE METAS)'!CT636</f>
        <v>0</v>
      </c>
      <c r="BQ632" s="1">
        <f>'BASE METAS)'!CU636</f>
        <v>0</v>
      </c>
      <c r="BR632" s="1">
        <f>'BASE METAS)'!CV636</f>
        <v>0</v>
      </c>
      <c r="BS632" s="1">
        <f>'BASE METAS)'!CW636</f>
        <v>0</v>
      </c>
      <c r="BT632" s="1">
        <f>'BASE METAS)'!CX636</f>
        <v>0</v>
      </c>
      <c r="BU632" s="1">
        <f>'BASE METAS)'!FA636</f>
        <v>2880</v>
      </c>
      <c r="BV632" s="1">
        <f>'BASE METAS)'!FB636</f>
        <v>0</v>
      </c>
      <c r="BW632" s="1">
        <f>'BASE METAS)'!FC636</f>
        <v>267</v>
      </c>
      <c r="BX632" s="1">
        <f>'BASE METAS)'!FD636</f>
        <v>96</v>
      </c>
      <c r="BY632" s="1">
        <f>'BASE METAS)'!FE636</f>
        <v>171</v>
      </c>
      <c r="BZ632" s="1">
        <f>'BASE METAS)'!FF636</f>
        <v>0.3595505617977528</v>
      </c>
      <c r="CA632" s="1">
        <f>'BASE METAS)'!FG636</f>
        <v>439</v>
      </c>
      <c r="CB632" s="1">
        <f>'BASE METAS)'!FH636</f>
        <v>2441</v>
      </c>
      <c r="CC632" s="1">
        <f>'BASE METAS)'!FI636</f>
        <v>0.15243055555555557</v>
      </c>
      <c r="CD632" s="1">
        <f>'BASE METAS)'!FJ636</f>
        <v>2880</v>
      </c>
      <c r="CE632" s="1">
        <f>'BASE METAS)'!FK636</f>
        <v>0</v>
      </c>
      <c r="CF632" s="1">
        <f>'BASE METAS)'!FL636</f>
        <v>267</v>
      </c>
      <c r="CG632" s="1">
        <f>'BASE METAS)'!FM636</f>
        <v>101</v>
      </c>
    </row>
    <row r="633" spans="1:85" ht="51" customHeight="1" x14ac:dyDescent="0.2">
      <c r="A633" s="1">
        <f>'BASE METAS)'!A637</f>
        <v>94</v>
      </c>
      <c r="B633" s="7145"/>
      <c r="C633" s="7195">
        <f>'BASE METAS)'!C637</f>
        <v>2103</v>
      </c>
      <c r="D633" s="5684">
        <f>'BASE METAS)'!D637</f>
        <v>4</v>
      </c>
      <c r="E633" s="7220" t="str">
        <f>'BASE METAS)'!E637</f>
        <v>EDUCACIÓN VIAL</v>
      </c>
      <c r="F633" s="7230" t="str">
        <f>'BASE METAS)'!F637</f>
        <v>Q00</v>
      </c>
      <c r="G633" s="7230" t="str">
        <f>'BASE METAS)'!G637</f>
        <v>154</v>
      </c>
      <c r="H633" s="7144" t="str">
        <f>'BASE METAS)'!H637</f>
        <v>04</v>
      </c>
      <c r="I633" s="7144" t="str">
        <f>'BASE METAS)'!I637</f>
        <v>01</v>
      </c>
      <c r="J633" s="5706" t="str">
        <f>'BASE METAS)'!J637</f>
        <v>01</v>
      </c>
      <c r="K633" s="5706" t="str">
        <f>'BASE METAS)'!K637</f>
        <v>03</v>
      </c>
      <c r="L633" s="5706" t="str">
        <f>'BASE METAS)'!L637</f>
        <v>03</v>
      </c>
      <c r="M633" s="5706" t="str">
        <f>'BASE METAS)'!M637</f>
        <v>101</v>
      </c>
      <c r="N633" s="5697" t="str">
        <f>'BASE METAS)'!N637</f>
        <v>Seguridad Pública y Tránsito</v>
      </c>
      <c r="O633" s="5706" t="str">
        <f>'BASE METAS)'!O637</f>
        <v>Vialidad y Transporte</v>
      </c>
      <c r="P633" s="5697" t="str">
        <f>'BASE METAS)'!P637</f>
        <v>Seguridad pública y protección civil</v>
      </c>
      <c r="Q633" s="5697" t="str">
        <f>'BASE METAS)'!Q637</f>
        <v>Preservación del orden público y protección ciudadana</v>
      </c>
      <c r="R633" s="5697" t="str">
        <f>'BASE METAS)'!R637</f>
        <v>Seguridad pública</v>
      </c>
      <c r="S633" s="5697" t="str">
        <f>'BASE METAS)'!S637</f>
        <v>Control vehicular y orden vial</v>
      </c>
      <c r="T633" s="5706" t="str">
        <f>'BASE METAS)'!T637</f>
        <v>Educación vial</v>
      </c>
      <c r="U633" s="7726" t="str">
        <f>'BASE METAS)'!U637</f>
        <v>FORTALECER LA CULTURA DE SEGURIDAD Y RESPETO RELACIONADA CON EL TRÁNSITO VEHICULAR Y DE PEATONES DENTRO DEL TERRITORIO MUNICIPAL.</v>
      </c>
      <c r="V633" s="5697" t="str">
        <f>'BASE METAS)'!V637</f>
        <v xml:space="preserve">Tlalnepantla Protegida </v>
      </c>
      <c r="W633" s="5694">
        <f>'BASE METAS)'!W637</f>
        <v>13677192</v>
      </c>
      <c r="X633" s="7102" t="str">
        <f>'BASE METAS)'!X637</f>
        <v>SUBDIRECCIÓN DE SERVICIOS AL PÚBLICO</v>
      </c>
      <c r="Y633" s="632">
        <f>'BASE METAS)'!Y637</f>
        <v>1</v>
      </c>
      <c r="Z633" s="642" t="str">
        <f>'BASE METAS)'!Z637</f>
        <v>EXPEDIR PERMISOS DE CIRCULACIÓN, PLACAS Y COBRO DE INFRACCIONES.</v>
      </c>
      <c r="AA633" s="637" t="str">
        <f>'BASE METAS)'!AA637</f>
        <v xml:space="preserve">TRÁMITES </v>
      </c>
      <c r="AB633" s="634">
        <f>'BASE METAS)'!AB637</f>
        <v>212902</v>
      </c>
      <c r="AC633" s="459">
        <f>'BASE METAS)'!AC637</f>
        <v>45000</v>
      </c>
      <c r="AD633" s="631">
        <f>'BASE METAS)'!AD637</f>
        <v>0.21136485331279181</v>
      </c>
      <c r="AE633" s="459">
        <f>'BASE METAS)'!AE637</f>
        <v>52000</v>
      </c>
      <c r="AF633" s="631">
        <f>'BASE METAS)'!AF637</f>
        <v>0.24424383049478163</v>
      </c>
      <c r="AG633" s="459">
        <f>'BASE METAS)'!AG637</f>
        <v>52000</v>
      </c>
      <c r="AH633" s="631">
        <f>'BASE METAS)'!AH637</f>
        <v>0.24424383049478163</v>
      </c>
      <c r="AI633" s="459">
        <f>'BASE METAS)'!AI637</f>
        <v>35000</v>
      </c>
      <c r="AJ633" s="556">
        <f>'BASE METAS)'!AJ637</f>
        <v>0.16439488590994919</v>
      </c>
      <c r="AK633" s="191">
        <f>'BASE METAS)'!AK637</f>
        <v>0.86424740021230428</v>
      </c>
      <c r="AL633" s="954">
        <f>'BASE METAS)'!AL637</f>
        <v>1</v>
      </c>
      <c r="AM633" s="807" t="str">
        <f>'BASE METAS)'!AM637</f>
        <v>TRÁMITES SUSTANTIVOS REALIZADOS</v>
      </c>
      <c r="AN633" s="807" t="str">
        <f>'BASE METAS)'!AN637</f>
        <v>MIDE EL PORCENTAJE DE TRÁMITES REALIZADOS EN 2013, RESPECTO A LOS TRÁMITES REALIZADOS EN EL 2012.</v>
      </c>
      <c r="AO633" s="1271" t="str">
        <f>'BASE METAS)'!AU637</f>
        <v>DESEMPEÑO</v>
      </c>
      <c r="AP633" s="807" t="str">
        <f>'BASE METAS)'!AO637</f>
        <v>NÚMERO DE TRÁMITES REALIZADOS</v>
      </c>
      <c r="AQ633" s="807" t="str">
        <f>'BASE METAS)'!AP637</f>
        <v>NÚMERO DE TRÁMITES PROGRAMADOS</v>
      </c>
      <c r="AR633" s="807">
        <f>'BASE METAS)'!AQ637</f>
        <v>100</v>
      </c>
      <c r="AS633" s="807" t="str">
        <f>'BASE METAS)'!AR637</f>
        <v>TRÁMITES SUSTANTIVOS</v>
      </c>
      <c r="AT633" s="807" t="str">
        <f>'BASE METAS)'!AS637</f>
        <v>EFICIENCIA</v>
      </c>
      <c r="AU633" s="1483">
        <f>'BASE METAS)'!BO637</f>
        <v>0</v>
      </c>
      <c r="AV633" s="1">
        <f>'BASE METAS)'!BQ637</f>
        <v>212902</v>
      </c>
      <c r="AW633" s="1274">
        <f>'BASE METAS)'!BR637</f>
        <v>0</v>
      </c>
      <c r="AX633" s="1340">
        <f>'BASE METAS)'!BS637</f>
        <v>52000</v>
      </c>
      <c r="AY633" s="1340">
        <f>'BASE METAS)'!BT637</f>
        <v>36641</v>
      </c>
      <c r="AZ633" s="952">
        <f>'BASE METAS)'!BU637</f>
        <v>15359</v>
      </c>
      <c r="BA633" s="952">
        <f>'BASE METAS)'!BV637</f>
        <v>0.70463461538461536</v>
      </c>
      <c r="BB633" s="1276">
        <f>'BASE METAS)'!BW637</f>
        <v>74549</v>
      </c>
      <c r="BC633" s="1340">
        <f>'BASE METAS)'!BX637</f>
        <v>138353</v>
      </c>
      <c r="BD633" s="1340">
        <f>'BASE METAS)'!BY637</f>
        <v>0.35015640999145148</v>
      </c>
      <c r="BE633" s="1340">
        <f>'BASE METAS)'!CG637</f>
        <v>37908</v>
      </c>
      <c r="BF633" s="1340">
        <f>'BASE METAS)'!CJ637</f>
        <v>0</v>
      </c>
      <c r="BG633" s="1340">
        <f>'BASE METAS)'!CK637</f>
        <v>0</v>
      </c>
      <c r="BH633" s="1340">
        <f>'BASE METAS)'!CL637</f>
        <v>0</v>
      </c>
      <c r="BI633" s="1352">
        <f>'BASE METAS)'!CM637</f>
        <v>0</v>
      </c>
      <c r="BJ633" s="1352">
        <f>'BASE METAS)'!CN637</f>
        <v>0</v>
      </c>
      <c r="BK633" s="1352">
        <f>'BASE METAS)'!CO637</f>
        <v>0</v>
      </c>
      <c r="BL633" s="1">
        <f>'BASE METAS)'!CP637</f>
        <v>0</v>
      </c>
      <c r="BM633" s="1">
        <f>'BASE METAS)'!CQ637</f>
        <v>0</v>
      </c>
      <c r="BN633" s="1">
        <f>'BASE METAS)'!CR637</f>
        <v>0</v>
      </c>
      <c r="BO633" s="1">
        <f>'BASE METAS)'!CS637</f>
        <v>0</v>
      </c>
      <c r="BP633" s="1">
        <f>'BASE METAS)'!CT637</f>
        <v>0</v>
      </c>
      <c r="BQ633" s="1">
        <f>'BASE METAS)'!CU637</f>
        <v>0</v>
      </c>
      <c r="BR633" s="1">
        <f>'BASE METAS)'!CV637</f>
        <v>0</v>
      </c>
      <c r="BS633" s="1">
        <f>'BASE METAS)'!CW637</f>
        <v>0</v>
      </c>
      <c r="BT633" s="1">
        <f>'BASE METAS)'!CX637</f>
        <v>0</v>
      </c>
      <c r="BU633" s="1">
        <f>'BASE METAS)'!FA637</f>
        <v>212902</v>
      </c>
      <c r="BV633" s="1">
        <f>'BASE METAS)'!FB637</f>
        <v>0</v>
      </c>
      <c r="BW633" s="1">
        <f>'BASE METAS)'!FC637</f>
        <v>17334</v>
      </c>
      <c r="BX633" s="1">
        <f>'BASE METAS)'!FD637</f>
        <v>14076</v>
      </c>
      <c r="BY633" s="1">
        <f>'BASE METAS)'!FE637</f>
        <v>3258</v>
      </c>
      <c r="BZ633" s="1">
        <f>'BASE METAS)'!FF637</f>
        <v>0.81204569055036346</v>
      </c>
      <c r="CA633" s="1">
        <f>'BASE METAS)'!FG637</f>
        <v>51984</v>
      </c>
      <c r="CB633" s="1">
        <f>'BASE METAS)'!FH637</f>
        <v>160918</v>
      </c>
      <c r="CC633" s="1">
        <f>'BASE METAS)'!FI637</f>
        <v>0.24416867854693708</v>
      </c>
      <c r="CD633" s="1">
        <f>'BASE METAS)'!FJ637</f>
        <v>212902</v>
      </c>
      <c r="CE633" s="1">
        <f>'BASE METAS)'!FK637</f>
        <v>0</v>
      </c>
      <c r="CF633" s="1">
        <f>'BASE METAS)'!FL637</f>
        <v>17334</v>
      </c>
      <c r="CG633" s="1">
        <f>'BASE METAS)'!FM637</f>
        <v>11947</v>
      </c>
    </row>
    <row r="634" spans="1:85" ht="38.25" customHeight="1" x14ac:dyDescent="0.25">
      <c r="A634" s="1">
        <f>'BASE METAS)'!A638</f>
        <v>0</v>
      </c>
      <c r="B634" s="7145"/>
      <c r="C634" s="6801"/>
      <c r="D634" s="5685"/>
      <c r="E634" s="7221"/>
      <c r="F634" s="7230"/>
      <c r="G634" s="7230"/>
      <c r="H634" s="7144"/>
      <c r="I634" s="7144"/>
      <c r="J634" s="5707"/>
      <c r="K634" s="5707"/>
      <c r="L634" s="5707"/>
      <c r="M634" s="5707"/>
      <c r="N634" s="5698"/>
      <c r="O634" s="5707"/>
      <c r="P634" s="5698"/>
      <c r="Q634" s="5698"/>
      <c r="R634" s="5698"/>
      <c r="S634" s="5698"/>
      <c r="T634" s="5707"/>
      <c r="U634" s="7727"/>
      <c r="V634" s="5698"/>
      <c r="W634" s="5695"/>
      <c r="X634" s="7145"/>
      <c r="Y634" s="633">
        <f>'BASE METAS)'!Y638</f>
        <v>2</v>
      </c>
      <c r="Z634" s="643" t="str">
        <f>'BASE METAS)'!Z638</f>
        <v>DIFUNDIR  DE LA REGLAMENTACIÓN EN MATERIA DE TRÁNSITO.</v>
      </c>
      <c r="AA634" s="638" t="str">
        <f>'BASE METAS)'!AA638</f>
        <v>PROGRAMA DE DIFUSIÓN</v>
      </c>
      <c r="AB634" s="635">
        <f>'BASE METAS)'!AB638</f>
        <v>1</v>
      </c>
      <c r="AC634" s="460">
        <f>'BASE METAS)'!AC638</f>
        <v>1</v>
      </c>
      <c r="AD634" s="544">
        <f>'BASE METAS)'!AD638</f>
        <v>1</v>
      </c>
      <c r="AE634" s="460">
        <f>'BASE METAS)'!AE638</f>
        <v>0</v>
      </c>
      <c r="AF634" s="544">
        <f>'BASE METAS)'!AF638</f>
        <v>0</v>
      </c>
      <c r="AG634" s="460">
        <f>'BASE METAS)'!AG638</f>
        <v>0</v>
      </c>
      <c r="AH634" s="544">
        <f>'BASE METAS)'!AH638</f>
        <v>0</v>
      </c>
      <c r="AI634" s="460">
        <f>'BASE METAS)'!AI638</f>
        <v>0</v>
      </c>
      <c r="AJ634" s="545">
        <f>'BASE METAS)'!AJ638</f>
        <v>0</v>
      </c>
      <c r="AK634" s="191">
        <f>'BASE METAS)'!AK638</f>
        <v>1</v>
      </c>
      <c r="AL634" s="807">
        <f>'BASE METAS)'!AL638</f>
        <v>2</v>
      </c>
      <c r="AM634" s="807" t="str">
        <f>'BASE METAS)'!AM638</f>
        <v xml:space="preserve">ELABORAR PROGRAMA DE DIFUSIÓN                                                      </v>
      </c>
      <c r="AN634" s="807" t="str">
        <f>'BASE METAS)'!AN638</f>
        <v xml:space="preserve">  MIDE LA REALIZACIÓN DEL PROGRAMA DE DIFUSIÓN CON RESPECTO A LA PROGRAMADO</v>
      </c>
      <c r="AO634" s="1271" t="str">
        <f>'BASE METAS)'!AU638</f>
        <v>DESEMPEÑO</v>
      </c>
      <c r="AP634" s="807" t="str">
        <f>'BASE METAS)'!AO638</f>
        <v>PROGRAMA DE DIFUSIÓN ELABORADO</v>
      </c>
      <c r="AQ634" s="807" t="str">
        <f>'BASE METAS)'!AP638</f>
        <v>PROGRAMA DE DIFUSIÓN PROGRAMADO</v>
      </c>
      <c r="AR634" s="807">
        <f>'BASE METAS)'!AQ638</f>
        <v>100</v>
      </c>
      <c r="AS634" s="807" t="str">
        <f>'BASE METAS)'!AR638</f>
        <v>TRÁMITES SUSTANTIVOS</v>
      </c>
      <c r="AT634" s="1018" t="str">
        <f>'BASE METAS)'!AS638</f>
        <v>EFICACIA</v>
      </c>
      <c r="AU634" s="1483">
        <f>'BASE METAS)'!BO638</f>
        <v>0</v>
      </c>
      <c r="AV634" s="1">
        <f>'BASE METAS)'!BQ638</f>
        <v>1</v>
      </c>
      <c r="AW634" s="1352">
        <f>'BASE METAS)'!BR638</f>
        <v>0</v>
      </c>
      <c r="AX634" s="1352">
        <f>'BASE METAS)'!BS638</f>
        <v>0</v>
      </c>
      <c r="AY634" s="1352">
        <f>'BASE METAS)'!BT638</f>
        <v>0</v>
      </c>
      <c r="AZ634" s="1352">
        <f>'BASE METAS)'!BU638</f>
        <v>0</v>
      </c>
      <c r="BA634" s="1352" t="e">
        <f>'BASE METAS)'!BV638</f>
        <v>#DIV/0!</v>
      </c>
      <c r="BB634" s="1352">
        <f>'BASE METAS)'!BW638</f>
        <v>0</v>
      </c>
      <c r="BC634" s="1352">
        <f>'BASE METAS)'!BX638</f>
        <v>1</v>
      </c>
      <c r="BD634" s="1352">
        <f>'BASE METAS)'!BY638</f>
        <v>0</v>
      </c>
      <c r="BE634" s="1352">
        <f>'BASE METAS)'!CG638</f>
        <v>0</v>
      </c>
      <c r="BF634" s="1352">
        <f>'BASE METAS)'!CJ638</f>
        <v>0</v>
      </c>
      <c r="BG634" s="1352">
        <f>'BASE METAS)'!CK638</f>
        <v>0</v>
      </c>
      <c r="BH634" s="1352">
        <f>'BASE METAS)'!CL638</f>
        <v>0</v>
      </c>
      <c r="BI634" s="1352">
        <f>'BASE METAS)'!CM638</f>
        <v>0</v>
      </c>
      <c r="BJ634" s="1352">
        <f>'BASE METAS)'!CN638</f>
        <v>0</v>
      </c>
      <c r="BK634" s="1352">
        <f>'BASE METAS)'!CO638</f>
        <v>0</v>
      </c>
      <c r="BL634" s="1">
        <f>'BASE METAS)'!CP638</f>
        <v>0</v>
      </c>
      <c r="BM634" s="1">
        <f>'BASE METAS)'!CQ638</f>
        <v>0</v>
      </c>
      <c r="BN634" s="1">
        <f>'BASE METAS)'!CR638</f>
        <v>0</v>
      </c>
      <c r="BO634" s="1">
        <f>'BASE METAS)'!CS638</f>
        <v>0</v>
      </c>
      <c r="BP634" s="1">
        <f>'BASE METAS)'!CT638</f>
        <v>0</v>
      </c>
      <c r="BQ634" s="1">
        <f>'BASE METAS)'!CU638</f>
        <v>0</v>
      </c>
      <c r="BR634" s="1">
        <f>'BASE METAS)'!CV638</f>
        <v>0</v>
      </c>
      <c r="BS634" s="1">
        <f>'BASE METAS)'!CW638</f>
        <v>0</v>
      </c>
      <c r="BT634" s="1">
        <f>'BASE METAS)'!CX638</f>
        <v>0</v>
      </c>
      <c r="BU634" s="1">
        <f>'BASE METAS)'!FA638</f>
        <v>1</v>
      </c>
      <c r="BV634" s="1">
        <f>'BASE METAS)'!FB638</f>
        <v>0</v>
      </c>
      <c r="BW634" s="1">
        <f>'BASE METAS)'!FC638</f>
        <v>0</v>
      </c>
      <c r="BX634" s="1">
        <f>'BASE METAS)'!FD638</f>
        <v>0</v>
      </c>
      <c r="BY634" s="1">
        <f>'BASE METAS)'!FE638</f>
        <v>0</v>
      </c>
      <c r="BZ634" s="1" t="e">
        <f>'BASE METAS)'!FF638</f>
        <v>#DIV/0!</v>
      </c>
      <c r="CA634" s="1">
        <f>'BASE METAS)'!FG638</f>
        <v>0</v>
      </c>
      <c r="CB634" s="1">
        <f>'BASE METAS)'!FH638</f>
        <v>1</v>
      </c>
      <c r="CC634" s="1">
        <f>'BASE METAS)'!FI638</f>
        <v>0</v>
      </c>
      <c r="CD634" s="1">
        <f>'BASE METAS)'!FJ638</f>
        <v>1</v>
      </c>
      <c r="CE634" s="1">
        <f>'BASE METAS)'!FK638</f>
        <v>0</v>
      </c>
      <c r="CF634" s="1">
        <f>'BASE METAS)'!FL638</f>
        <v>0</v>
      </c>
      <c r="CG634" s="1">
        <f>'BASE METAS)'!FM638</f>
        <v>0</v>
      </c>
    </row>
    <row r="635" spans="1:85" ht="51" x14ac:dyDescent="0.2">
      <c r="A635" s="1">
        <f>'BASE METAS)'!A639</f>
        <v>0</v>
      </c>
      <c r="B635" s="7103"/>
      <c r="C635" s="7196"/>
      <c r="D635" s="5686"/>
      <c r="E635" s="7234"/>
      <c r="F635" s="7230"/>
      <c r="G635" s="7230"/>
      <c r="H635" s="7144"/>
      <c r="I635" s="7144"/>
      <c r="J635" s="5708"/>
      <c r="K635" s="5708"/>
      <c r="L635" s="5708"/>
      <c r="M635" s="5708"/>
      <c r="N635" s="5699"/>
      <c r="O635" s="5708"/>
      <c r="P635" s="5699"/>
      <c r="Q635" s="5699"/>
      <c r="R635" s="5699"/>
      <c r="S635" s="5699"/>
      <c r="T635" s="5708"/>
      <c r="U635" s="7728"/>
      <c r="V635" s="5699"/>
      <c r="W635" s="5696"/>
      <c r="X635" s="7103"/>
      <c r="Y635" s="636">
        <f>'BASE METAS)'!Y639</f>
        <v>3</v>
      </c>
      <c r="Z635" s="644" t="str">
        <f>'BASE METAS)'!Z639</f>
        <v>APLICAR ENCUESTAS DE SALIDA PARA CONOCER LA CALIFICACIÓN DEL SERVICIO RECIBIDO POR PARTE DE LOS CIUDADANOS.</v>
      </c>
      <c r="AA635" s="639" t="str">
        <f>'BASE METAS)'!AA639</f>
        <v xml:space="preserve">ENCUESTAS </v>
      </c>
      <c r="AB635" s="311">
        <f>'BASE METAS)'!AB639</f>
        <v>18480</v>
      </c>
      <c r="AC635" s="420">
        <f>'BASE METAS)'!AC639</f>
        <v>4620</v>
      </c>
      <c r="AD635" s="421">
        <f>'BASE METAS)'!AD639</f>
        <v>0.25</v>
      </c>
      <c r="AE635" s="420">
        <f>'BASE METAS)'!AE639</f>
        <v>4620</v>
      </c>
      <c r="AF635" s="421">
        <f>'BASE METAS)'!AF639</f>
        <v>0.25</v>
      </c>
      <c r="AG635" s="420">
        <f>'BASE METAS)'!AG639</f>
        <v>4620</v>
      </c>
      <c r="AH635" s="421">
        <f>'BASE METAS)'!AH639</f>
        <v>0.25</v>
      </c>
      <c r="AI635" s="420">
        <f>'BASE METAS)'!AI639</f>
        <v>4620</v>
      </c>
      <c r="AJ635" s="422">
        <f>'BASE METAS)'!AJ639</f>
        <v>0.25</v>
      </c>
      <c r="AK635" s="191">
        <f>'BASE METAS)'!AK639</f>
        <v>1</v>
      </c>
      <c r="AL635" s="970">
        <f>'BASE METAS)'!AL639</f>
        <v>3</v>
      </c>
      <c r="AM635" s="807" t="str">
        <f>'BASE METAS)'!AM639</f>
        <v xml:space="preserve">ENCUESTAS DE SALIDA                                                       </v>
      </c>
      <c r="AN635" s="807" t="str">
        <f>'BASE METAS)'!AN639</f>
        <v xml:space="preserve">  MIDE EL PORCENTAJE DE ENCUESTAS REALIZADAS, RESPECTO A LOS TRÁMITES REALIZADOS. </v>
      </c>
      <c r="AO635" s="1271" t="str">
        <f>'BASE METAS)'!AU639</f>
        <v>DESEMPEÑO</v>
      </c>
      <c r="AP635" s="807" t="str">
        <f>'BASE METAS)'!AO639</f>
        <v>NÚMERO  DE ENCUESTAS REALIZADAS</v>
      </c>
      <c r="AQ635" s="807" t="str">
        <f>'BASE METAS)'!AP639</f>
        <v>NÚMERO DE ENCUESTAS PROGRAMADAS</v>
      </c>
      <c r="AR635" s="807">
        <f>'BASE METAS)'!AQ639</f>
        <v>100</v>
      </c>
      <c r="AS635" s="807" t="str">
        <f>'BASE METAS)'!AR639</f>
        <v>TRÁMITES SUSTANTIVOS</v>
      </c>
      <c r="AT635" s="1018" t="str">
        <f>'BASE METAS)'!AS639</f>
        <v>EFICACIA</v>
      </c>
      <c r="AU635" s="1483">
        <f>'BASE METAS)'!BO639</f>
        <v>0</v>
      </c>
      <c r="AV635" s="1">
        <f>'BASE METAS)'!BQ639</f>
        <v>18480</v>
      </c>
      <c r="AW635" s="1275">
        <f>'BASE METAS)'!BR639</f>
        <v>0</v>
      </c>
      <c r="AX635" s="1276">
        <f>'BASE METAS)'!BS639</f>
        <v>4620</v>
      </c>
      <c r="AY635" s="1276">
        <f>'BASE METAS)'!BT639</f>
        <v>0</v>
      </c>
      <c r="AZ635" s="1323">
        <f>'BASE METAS)'!BU639</f>
        <v>4620</v>
      </c>
      <c r="BA635" s="1352">
        <f>'BASE METAS)'!BV639</f>
        <v>0</v>
      </c>
      <c r="BB635" s="1031">
        <f>'BASE METAS)'!BW639</f>
        <v>0</v>
      </c>
      <c r="BC635" s="1340">
        <f>'BASE METAS)'!BX639</f>
        <v>18480</v>
      </c>
      <c r="BD635" s="952">
        <f>'BASE METAS)'!BY639</f>
        <v>0</v>
      </c>
      <c r="BE635" s="952">
        <f>'BASE METAS)'!CG639</f>
        <v>0</v>
      </c>
      <c r="BF635" s="1275">
        <f>'BASE METAS)'!CJ639</f>
        <v>0</v>
      </c>
      <c r="BG635" s="1275">
        <f>'BASE METAS)'!CK639</f>
        <v>0</v>
      </c>
      <c r="BH635" s="1302">
        <f>'BASE METAS)'!CL639</f>
        <v>0</v>
      </c>
      <c r="BI635" s="1352">
        <f>'BASE METAS)'!CM639</f>
        <v>0</v>
      </c>
      <c r="BJ635" s="1352">
        <f>'BASE METAS)'!CN639</f>
        <v>0</v>
      </c>
      <c r="BK635" s="1352">
        <f>'BASE METAS)'!CO639</f>
        <v>0</v>
      </c>
      <c r="BL635" s="1">
        <f>'BASE METAS)'!CP639</f>
        <v>0</v>
      </c>
      <c r="BM635" s="1">
        <f>'BASE METAS)'!CQ639</f>
        <v>0</v>
      </c>
      <c r="BN635" s="1">
        <f>'BASE METAS)'!CR639</f>
        <v>0</v>
      </c>
      <c r="BO635" s="1">
        <f>'BASE METAS)'!CS639</f>
        <v>0</v>
      </c>
      <c r="BP635" s="1">
        <f>'BASE METAS)'!CT639</f>
        <v>0</v>
      </c>
      <c r="BQ635" s="1">
        <f>'BASE METAS)'!CU639</f>
        <v>0</v>
      </c>
      <c r="BR635" s="1">
        <f>'BASE METAS)'!CV639</f>
        <v>0</v>
      </c>
      <c r="BS635" s="1">
        <f>'BASE METAS)'!CW639</f>
        <v>0</v>
      </c>
      <c r="BT635" s="1">
        <f>'BASE METAS)'!CX639</f>
        <v>0</v>
      </c>
      <c r="BU635" s="1">
        <f>'BASE METAS)'!FA639</f>
        <v>18480</v>
      </c>
      <c r="BV635" s="1">
        <f>'BASE METAS)'!FB639</f>
        <v>0</v>
      </c>
      <c r="BW635" s="1">
        <f>'BASE METAS)'!FC639</f>
        <v>1540</v>
      </c>
      <c r="BX635" s="1">
        <f>'BASE METAS)'!FD639</f>
        <v>0</v>
      </c>
      <c r="BY635" s="1">
        <f>'BASE METAS)'!FE639</f>
        <v>1540</v>
      </c>
      <c r="BZ635" s="1">
        <f>'BASE METAS)'!FF639</f>
        <v>0</v>
      </c>
      <c r="CA635" s="1">
        <f>'BASE METAS)'!FG639</f>
        <v>0</v>
      </c>
      <c r="CB635" s="1">
        <f>'BASE METAS)'!FH639</f>
        <v>18480</v>
      </c>
      <c r="CC635" s="1">
        <f>'BASE METAS)'!FI639</f>
        <v>0</v>
      </c>
      <c r="CD635" s="1">
        <f>'BASE METAS)'!FJ639</f>
        <v>18480</v>
      </c>
      <c r="CE635" s="1">
        <f>'BASE METAS)'!FK639</f>
        <v>0</v>
      </c>
      <c r="CF635" s="1">
        <f>'BASE METAS)'!FL639</f>
        <v>1540</v>
      </c>
      <c r="CG635" s="1">
        <f>'BASE METAS)'!FM639</f>
        <v>0</v>
      </c>
    </row>
    <row r="636" spans="1:85" ht="12.75" customHeight="1" x14ac:dyDescent="0.25">
      <c r="A636" s="1">
        <f>'BASE METAS)'!A640</f>
        <v>0</v>
      </c>
      <c r="B636" s="1">
        <f>'BASE METAS)'!B640</f>
        <v>0</v>
      </c>
      <c r="C636" s="1">
        <f>'BASE METAS)'!C640</f>
        <v>0</v>
      </c>
      <c r="D636" s="1">
        <f>'BASE METAS)'!D640</f>
        <v>0</v>
      </c>
      <c r="E636" s="5">
        <f>'BASE METAS)'!E640</f>
        <v>0</v>
      </c>
      <c r="F636" s="3">
        <f>'BASE METAS)'!F640</f>
        <v>0</v>
      </c>
      <c r="G636" s="3">
        <f>'BASE METAS)'!G640</f>
        <v>0</v>
      </c>
      <c r="H636" s="3">
        <f>'BASE METAS)'!H640</f>
        <v>0</v>
      </c>
      <c r="I636" s="3">
        <f>'BASE METAS)'!I640</f>
        <v>0</v>
      </c>
      <c r="J636" s="7188" t="str">
        <f>'BASE METAS)'!J640</f>
        <v>TOTAL</v>
      </c>
      <c r="K636" s="7188"/>
      <c r="L636" s="7188"/>
      <c r="M636" s="7188"/>
      <c r="N636" s="1363">
        <f>'BASE METAS)'!N640</f>
        <v>0</v>
      </c>
      <c r="O636" s="1363">
        <f>'BASE METAS)'!O640</f>
        <v>0</v>
      </c>
      <c r="P636" s="1363">
        <f>'BASE METAS)'!P640</f>
        <v>0</v>
      </c>
      <c r="Q636" s="1363">
        <f>'BASE METAS)'!Q640</f>
        <v>0</v>
      </c>
      <c r="R636" s="1363">
        <f>'BASE METAS)'!R640</f>
        <v>0</v>
      </c>
      <c r="S636" s="1363">
        <f>'BASE METAS)'!S640</f>
        <v>0</v>
      </c>
      <c r="T636" s="1363">
        <f>'BASE METAS)'!T640</f>
        <v>0</v>
      </c>
      <c r="U636" s="927">
        <f>'BASE METAS)'!U640</f>
        <v>0</v>
      </c>
      <c r="V636" s="1363">
        <f>'BASE METAS)'!V640</f>
        <v>0</v>
      </c>
      <c r="W636" s="20">
        <f>'BASE METAS)'!W640</f>
        <v>105169278</v>
      </c>
      <c r="X636" s="5">
        <f>'BASE METAS)'!X640</f>
        <v>0</v>
      </c>
      <c r="Y636" s="1">
        <f>'BASE METAS)'!Y640</f>
        <v>0</v>
      </c>
      <c r="Z636" s="1">
        <f>'BASE METAS)'!Z640</f>
        <v>0</v>
      </c>
      <c r="AA636" s="1">
        <f>'BASE METAS)'!AA640</f>
        <v>0</v>
      </c>
      <c r="AB636" s="1">
        <f>'BASE METAS)'!AB640</f>
        <v>0</v>
      </c>
      <c r="AC636" s="1">
        <f>'BASE METAS)'!AC640</f>
        <v>0</v>
      </c>
      <c r="AD636" s="1">
        <f>'BASE METAS)'!AD640</f>
        <v>0</v>
      </c>
      <c r="AE636" s="1">
        <f>'BASE METAS)'!AE640</f>
        <v>0</v>
      </c>
      <c r="AF636" s="1">
        <f>'BASE METAS)'!AF640</f>
        <v>0</v>
      </c>
      <c r="AG636" s="1">
        <f>'BASE METAS)'!AG640</f>
        <v>0</v>
      </c>
      <c r="AH636" s="1">
        <f>'BASE METAS)'!AH640</f>
        <v>0</v>
      </c>
      <c r="AI636" s="1">
        <f>'BASE METAS)'!AI640</f>
        <v>0</v>
      </c>
      <c r="AJ636" s="1">
        <f>'BASE METAS)'!AJ640</f>
        <v>0</v>
      </c>
      <c r="AK636" s="1">
        <f>'BASE METAS)'!AK640</f>
        <v>0</v>
      </c>
      <c r="AL636" s="934">
        <f>'BASE METAS)'!AL640</f>
        <v>0</v>
      </c>
      <c r="AM636" s="1">
        <f>'BASE METAS)'!AM640</f>
        <v>0</v>
      </c>
      <c r="AN636" s="1">
        <f>'BASE METAS)'!AN640</f>
        <v>0</v>
      </c>
      <c r="AO636" s="1">
        <f>'BASE METAS)'!AU640</f>
        <v>0</v>
      </c>
      <c r="AP636" s="1">
        <f>'BASE METAS)'!AO640</f>
        <v>0</v>
      </c>
      <c r="AQ636" s="1">
        <f>'BASE METAS)'!AP640</f>
        <v>0</v>
      </c>
      <c r="AR636" s="1">
        <f>'BASE METAS)'!AQ640</f>
        <v>0</v>
      </c>
      <c r="AS636" s="1">
        <f>'BASE METAS)'!AR640</f>
        <v>0</v>
      </c>
      <c r="AT636" s="1">
        <f>'BASE METAS)'!AS640</f>
        <v>0</v>
      </c>
      <c r="AU636" s="1479">
        <f>'BASE METAS)'!BO640</f>
        <v>0</v>
      </c>
      <c r="AV636" s="1">
        <f>'BASE METAS)'!BQ640</f>
        <v>0</v>
      </c>
      <c r="AW636" s="1">
        <f>'BASE METAS)'!BR640</f>
        <v>0</v>
      </c>
      <c r="AX636" s="1">
        <f>'BASE METAS)'!BS640</f>
        <v>0</v>
      </c>
      <c r="AY636" s="1352">
        <f>'BASE METAS)'!BT640</f>
        <v>0</v>
      </c>
      <c r="AZ636" s="1352">
        <f>'BASE METAS)'!BU640</f>
        <v>0</v>
      </c>
      <c r="BA636" s="1352">
        <f>'BASE METAS)'!BV640</f>
        <v>0</v>
      </c>
      <c r="BB636" s="1352">
        <f>'BASE METAS)'!BW640</f>
        <v>0</v>
      </c>
      <c r="BC636" s="1352">
        <f>'BASE METAS)'!BX640</f>
        <v>0</v>
      </c>
      <c r="BD636" s="1352">
        <f>'BASE METAS)'!BY640</f>
        <v>0</v>
      </c>
      <c r="BE636" s="1352">
        <f>'BASE METAS)'!CG640</f>
        <v>0</v>
      </c>
      <c r="BF636" s="1352">
        <f>'BASE METAS)'!CJ640</f>
        <v>0</v>
      </c>
      <c r="BG636" s="1352">
        <f>'BASE METAS)'!CK640</f>
        <v>0</v>
      </c>
      <c r="BH636" s="1352">
        <f>'BASE METAS)'!CL640</f>
        <v>0</v>
      </c>
      <c r="BI636" s="1352">
        <f>'BASE METAS)'!CM640</f>
        <v>0</v>
      </c>
      <c r="BJ636" s="1352">
        <f>'BASE METAS)'!CN640</f>
        <v>0</v>
      </c>
      <c r="BK636" s="1352">
        <f>'BASE METAS)'!CO640</f>
        <v>0</v>
      </c>
      <c r="BL636" s="1">
        <f>'BASE METAS)'!CP640</f>
        <v>0</v>
      </c>
      <c r="BM636" s="1">
        <f>'BASE METAS)'!CQ640</f>
        <v>0</v>
      </c>
      <c r="BN636" s="1">
        <f>'BASE METAS)'!CR640</f>
        <v>0</v>
      </c>
      <c r="BO636" s="1">
        <f>'BASE METAS)'!CS640</f>
        <v>0</v>
      </c>
      <c r="BP636" s="1">
        <f>'BASE METAS)'!CT640</f>
        <v>0</v>
      </c>
      <c r="BQ636" s="1">
        <f>'BASE METAS)'!CU640</f>
        <v>0</v>
      </c>
      <c r="BR636" s="1">
        <f>'BASE METAS)'!CV640</f>
        <v>0</v>
      </c>
      <c r="BS636" s="1">
        <f>'BASE METAS)'!CW640</f>
        <v>0</v>
      </c>
      <c r="BT636" s="1">
        <f>'BASE METAS)'!CX640</f>
        <v>0</v>
      </c>
      <c r="BU636" s="1">
        <f>'BASE METAS)'!FA640</f>
        <v>0</v>
      </c>
      <c r="BV636" s="1">
        <f>'BASE METAS)'!FB640</f>
        <v>0</v>
      </c>
      <c r="BW636" s="1">
        <f>'BASE METAS)'!FC640</f>
        <v>0</v>
      </c>
      <c r="BX636" s="1">
        <f>'BASE METAS)'!FD640</f>
        <v>0</v>
      </c>
      <c r="BY636" s="1">
        <f>'BASE METAS)'!FE640</f>
        <v>0</v>
      </c>
      <c r="BZ636" s="1">
        <f>'BASE METAS)'!FF640</f>
        <v>0</v>
      </c>
      <c r="CA636" s="1">
        <f>'BASE METAS)'!FG640</f>
        <v>0</v>
      </c>
      <c r="CB636" s="1">
        <f>'BASE METAS)'!FH640</f>
        <v>0</v>
      </c>
      <c r="CC636" s="1">
        <f>'BASE METAS)'!FI640</f>
        <v>0</v>
      </c>
      <c r="CD636" s="1">
        <f>'BASE METAS)'!FJ640</f>
        <v>0</v>
      </c>
      <c r="CE636" s="1">
        <f>'BASE METAS)'!FK640</f>
        <v>0</v>
      </c>
      <c r="CF636" s="1">
        <f>'BASE METAS)'!FL640</f>
        <v>0</v>
      </c>
      <c r="CG636" s="1">
        <f>'BASE METAS)'!FM640</f>
        <v>0</v>
      </c>
    </row>
    <row r="637" spans="1:85" ht="12.75" customHeight="1" x14ac:dyDescent="0.25">
      <c r="A637" s="1">
        <f>'BASE METAS)'!A641</f>
        <v>0</v>
      </c>
      <c r="B637" s="1">
        <f>'BASE METAS)'!B641</f>
        <v>0</v>
      </c>
      <c r="C637" s="1">
        <f>'BASE METAS)'!C641</f>
        <v>0</v>
      </c>
      <c r="D637" s="1">
        <f>'BASE METAS)'!D641</f>
        <v>0</v>
      </c>
      <c r="E637" s="5">
        <f>'BASE METAS)'!E641</f>
        <v>0</v>
      </c>
      <c r="F637" s="3">
        <f>'BASE METAS)'!F641</f>
        <v>0</v>
      </c>
      <c r="G637" s="3">
        <f>'BASE METAS)'!G641</f>
        <v>0</v>
      </c>
      <c r="H637" s="3">
        <f>'BASE METAS)'!H641</f>
        <v>0</v>
      </c>
      <c r="I637" s="3">
        <f>'BASE METAS)'!I641</f>
        <v>0</v>
      </c>
      <c r="J637" s="3">
        <f>'BASE METAS)'!J641</f>
        <v>0</v>
      </c>
      <c r="K637" s="3">
        <f>'BASE METAS)'!K641</f>
        <v>0</v>
      </c>
      <c r="L637" s="3">
        <f>'BASE METAS)'!L641</f>
        <v>0</v>
      </c>
      <c r="M637" s="3">
        <f>'BASE METAS)'!M641</f>
        <v>0</v>
      </c>
      <c r="N637" s="3">
        <f>'BASE METAS)'!N641</f>
        <v>0</v>
      </c>
      <c r="O637" s="3">
        <f>'BASE METAS)'!O641</f>
        <v>0</v>
      </c>
      <c r="P637" s="3">
        <f>'BASE METAS)'!P641</f>
        <v>0</v>
      </c>
      <c r="Q637" s="3">
        <f>'BASE METAS)'!Q641</f>
        <v>0</v>
      </c>
      <c r="R637" s="3">
        <f>'BASE METAS)'!R641</f>
        <v>0</v>
      </c>
      <c r="S637" s="3">
        <f>'BASE METAS)'!S641</f>
        <v>0</v>
      </c>
      <c r="T637" s="3">
        <f>'BASE METAS)'!T641</f>
        <v>0</v>
      </c>
      <c r="U637" s="923">
        <f>'BASE METAS)'!U641</f>
        <v>0</v>
      </c>
      <c r="V637" s="3">
        <f>'BASE METAS)'!V641</f>
        <v>0</v>
      </c>
      <c r="W637" s="4">
        <f>'BASE METAS)'!W641</f>
        <v>0</v>
      </c>
      <c r="X637" s="5">
        <f>'BASE METAS)'!X641</f>
        <v>0</v>
      </c>
      <c r="Y637" s="1">
        <f>'BASE METAS)'!Y641</f>
        <v>0</v>
      </c>
      <c r="Z637" s="1">
        <f>'BASE METAS)'!Z641</f>
        <v>0</v>
      </c>
      <c r="AA637" s="1">
        <f>'BASE METAS)'!AA641</f>
        <v>0</v>
      </c>
      <c r="AB637" s="1">
        <f>'BASE METAS)'!AB641</f>
        <v>0</v>
      </c>
      <c r="AC637" s="1">
        <f>'BASE METAS)'!AC641</f>
        <v>0</v>
      </c>
      <c r="AD637" s="1">
        <f>'BASE METAS)'!AD641</f>
        <v>0</v>
      </c>
      <c r="AE637" s="1">
        <f>'BASE METAS)'!AE641</f>
        <v>0</v>
      </c>
      <c r="AF637" s="1">
        <f>'BASE METAS)'!AF641</f>
        <v>0</v>
      </c>
      <c r="AG637" s="1">
        <f>'BASE METAS)'!AG641</f>
        <v>0</v>
      </c>
      <c r="AH637" s="1">
        <f>'BASE METAS)'!AH641</f>
        <v>0</v>
      </c>
      <c r="AI637" s="1">
        <f>'BASE METAS)'!AI641</f>
        <v>0</v>
      </c>
      <c r="AJ637" s="1">
        <f>'BASE METAS)'!AJ641</f>
        <v>0</v>
      </c>
      <c r="AK637" s="1">
        <f>'BASE METAS)'!AK641</f>
        <v>0</v>
      </c>
      <c r="AL637" s="934">
        <f>'BASE METAS)'!AL641</f>
        <v>0</v>
      </c>
      <c r="AM637" s="1">
        <f>'BASE METAS)'!AM641</f>
        <v>0</v>
      </c>
      <c r="AN637" s="1">
        <f>'BASE METAS)'!AN641</f>
        <v>0</v>
      </c>
      <c r="AO637" s="1">
        <f>'BASE METAS)'!AU641</f>
        <v>0</v>
      </c>
      <c r="AP637" s="1">
        <f>'BASE METAS)'!AO641</f>
        <v>0</v>
      </c>
      <c r="AQ637" s="1">
        <f>'BASE METAS)'!AP641</f>
        <v>0</v>
      </c>
      <c r="AR637" s="1">
        <f>'BASE METAS)'!AQ641</f>
        <v>0</v>
      </c>
      <c r="AS637" s="1">
        <f>'BASE METAS)'!AR641</f>
        <v>0</v>
      </c>
      <c r="AT637" s="1">
        <f>'BASE METAS)'!AS641</f>
        <v>0</v>
      </c>
      <c r="AU637" s="1479">
        <f>'BASE METAS)'!BO641</f>
        <v>0</v>
      </c>
      <c r="AV637" s="1">
        <f>'BASE METAS)'!BQ641</f>
        <v>0</v>
      </c>
      <c r="AW637" s="1">
        <f>'BASE METAS)'!BR641</f>
        <v>0</v>
      </c>
      <c r="AX637" s="1">
        <f>'BASE METAS)'!BS641</f>
        <v>0</v>
      </c>
      <c r="AY637" s="1352">
        <f>'BASE METAS)'!BT641</f>
        <v>0</v>
      </c>
      <c r="AZ637" s="1352">
        <f>'BASE METAS)'!BU641</f>
        <v>0</v>
      </c>
      <c r="BA637" s="1352">
        <f>'BASE METAS)'!BV641</f>
        <v>0</v>
      </c>
      <c r="BB637" s="1352">
        <f>'BASE METAS)'!BW641</f>
        <v>0</v>
      </c>
      <c r="BC637" s="1352">
        <f>'BASE METAS)'!BX641</f>
        <v>0</v>
      </c>
      <c r="BD637" s="1352">
        <f>'BASE METAS)'!BY641</f>
        <v>0</v>
      </c>
      <c r="BE637" s="1352">
        <f>'BASE METAS)'!CG641</f>
        <v>0</v>
      </c>
      <c r="BF637" s="1352">
        <f>'BASE METAS)'!CJ641</f>
        <v>0</v>
      </c>
      <c r="BG637" s="1352">
        <f>'BASE METAS)'!CK641</f>
        <v>0</v>
      </c>
      <c r="BH637" s="1352">
        <f>'BASE METAS)'!CL641</f>
        <v>0</v>
      </c>
      <c r="BI637" s="1352">
        <f>'BASE METAS)'!CM641</f>
        <v>0</v>
      </c>
      <c r="BJ637" s="1352">
        <f>'BASE METAS)'!CN641</f>
        <v>0</v>
      </c>
      <c r="BK637" s="1352">
        <f>'BASE METAS)'!CO641</f>
        <v>0</v>
      </c>
      <c r="BL637" s="1">
        <f>'BASE METAS)'!CP641</f>
        <v>0</v>
      </c>
      <c r="BM637" s="1">
        <f>'BASE METAS)'!CQ641</f>
        <v>0</v>
      </c>
      <c r="BN637" s="1">
        <f>'BASE METAS)'!CR641</f>
        <v>0</v>
      </c>
      <c r="BO637" s="1">
        <f>'BASE METAS)'!CS641</f>
        <v>0</v>
      </c>
      <c r="BP637" s="1">
        <f>'BASE METAS)'!CT641</f>
        <v>0</v>
      </c>
      <c r="BQ637" s="1">
        <f>'BASE METAS)'!CU641</f>
        <v>0</v>
      </c>
      <c r="BR637" s="1">
        <f>'BASE METAS)'!CV641</f>
        <v>0</v>
      </c>
      <c r="BS637" s="1">
        <f>'BASE METAS)'!CW641</f>
        <v>0</v>
      </c>
      <c r="BT637" s="1">
        <f>'BASE METAS)'!CX641</f>
        <v>0</v>
      </c>
      <c r="BU637" s="1">
        <f>'BASE METAS)'!FA641</f>
        <v>0</v>
      </c>
      <c r="BV637" s="1">
        <f>'BASE METAS)'!FB641</f>
        <v>0</v>
      </c>
      <c r="BW637" s="1">
        <f>'BASE METAS)'!FC641</f>
        <v>0</v>
      </c>
      <c r="BX637" s="1">
        <f>'BASE METAS)'!FD641</f>
        <v>0</v>
      </c>
      <c r="BY637" s="1">
        <f>'BASE METAS)'!FE641</f>
        <v>0</v>
      </c>
      <c r="BZ637" s="1">
        <f>'BASE METAS)'!FF641</f>
        <v>0</v>
      </c>
      <c r="CA637" s="1">
        <f>'BASE METAS)'!FG641</f>
        <v>0</v>
      </c>
      <c r="CB637" s="1">
        <f>'BASE METAS)'!FH641</f>
        <v>0</v>
      </c>
      <c r="CC637" s="1">
        <f>'BASE METAS)'!FI641</f>
        <v>0</v>
      </c>
      <c r="CD637" s="1">
        <f>'BASE METAS)'!FJ641</f>
        <v>0</v>
      </c>
      <c r="CE637" s="1">
        <f>'BASE METAS)'!FK641</f>
        <v>0</v>
      </c>
      <c r="CF637" s="1">
        <f>'BASE METAS)'!FL641</f>
        <v>0</v>
      </c>
      <c r="CG637" s="1">
        <f>'BASE METAS)'!FM641</f>
        <v>0</v>
      </c>
    </row>
    <row r="638" spans="1:85" ht="12" customHeight="1" x14ac:dyDescent="0.25">
      <c r="A638" s="1">
        <f>'BASE METAS)'!A642</f>
        <v>0</v>
      </c>
      <c r="B638" s="7146" t="str">
        <f>'BASE METAS)'!B642</f>
        <v xml:space="preserve">DEPENDENCIA </v>
      </c>
      <c r="C638" s="7146" t="str">
        <f>'BASE METAS)'!C642</f>
        <v>ENT</v>
      </c>
      <c r="D638" s="7146" t="str">
        <f>'BASE METAS)'!D642</f>
        <v>PROY</v>
      </c>
      <c r="E638" s="7146" t="str">
        <f>'BASE METAS)'!E642</f>
        <v>NOMBRE DEL PROYECTO</v>
      </c>
      <c r="F638" s="7155" t="str">
        <f>'BASE METAS)'!F642</f>
        <v>DG</v>
      </c>
      <c r="G638" s="7155" t="str">
        <f>'BASE METAS)'!G642</f>
        <v>DA</v>
      </c>
      <c r="H638" s="7155" t="str">
        <f>'BASE METAS)'!H642</f>
        <v xml:space="preserve">CLAVE PROGRAMÁTICA </v>
      </c>
      <c r="I638" s="7155"/>
      <c r="J638" s="7155"/>
      <c r="K638" s="7155"/>
      <c r="L638" s="7155"/>
      <c r="M638" s="7155"/>
      <c r="N638" s="1357">
        <f>'BASE METAS)'!N642</f>
        <v>0</v>
      </c>
      <c r="O638" s="1357">
        <f>'BASE METAS)'!O642</f>
        <v>0</v>
      </c>
      <c r="P638" s="7120" t="str">
        <f>'BASE METAS)'!P642</f>
        <v>ESTRUCTURA PROGRAMÁTICA</v>
      </c>
      <c r="Q638" s="7121"/>
      <c r="R638" s="7121"/>
      <c r="S638" s="7121"/>
      <c r="T638" s="7121"/>
      <c r="U638" s="924">
        <f>'BASE METAS)'!U642</f>
        <v>0</v>
      </c>
      <c r="V638" s="1358">
        <f>'BASE METAS)'!V642</f>
        <v>0</v>
      </c>
      <c r="W638" s="7139" t="str">
        <f>'BASE METAS)'!W642</f>
        <v>PRESPUESTO</v>
      </c>
      <c r="X638" s="7216" t="str">
        <f>'BASE METAS)'!X642</f>
        <v>ÁREAS EJECUTORAS</v>
      </c>
      <c r="Y638" s="1">
        <f>'BASE METAS)'!Y642</f>
        <v>0</v>
      </c>
      <c r="Z638" s="1">
        <f>'BASE METAS)'!Z642</f>
        <v>0</v>
      </c>
      <c r="AA638" s="1">
        <f>'BASE METAS)'!AA642</f>
        <v>0</v>
      </c>
      <c r="AB638" s="1">
        <f>'BASE METAS)'!AB642</f>
        <v>0</v>
      </c>
      <c r="AC638" s="1">
        <f>'BASE METAS)'!AC642</f>
        <v>0</v>
      </c>
      <c r="AD638" s="1">
        <f>'BASE METAS)'!AD642</f>
        <v>0</v>
      </c>
      <c r="AE638" s="1">
        <f>'BASE METAS)'!AE642</f>
        <v>0</v>
      </c>
      <c r="AF638" s="1">
        <f>'BASE METAS)'!AF642</f>
        <v>0</v>
      </c>
      <c r="AG638" s="1">
        <f>'BASE METAS)'!AG642</f>
        <v>0</v>
      </c>
      <c r="AH638" s="1">
        <f>'BASE METAS)'!AH642</f>
        <v>0</v>
      </c>
      <c r="AI638" s="1">
        <f>'BASE METAS)'!AI642</f>
        <v>0</v>
      </c>
      <c r="AJ638" s="1">
        <f>'BASE METAS)'!AJ642</f>
        <v>0</v>
      </c>
      <c r="AK638" s="1">
        <f>'BASE METAS)'!AK642</f>
        <v>0</v>
      </c>
      <c r="AL638" s="934">
        <f>'BASE METAS)'!AL642</f>
        <v>0</v>
      </c>
      <c r="AM638" s="1">
        <f>'BASE METAS)'!AM642</f>
        <v>0</v>
      </c>
      <c r="AN638" s="1">
        <f>'BASE METAS)'!AN642</f>
        <v>0</v>
      </c>
      <c r="AO638" s="1">
        <f>'BASE METAS)'!AU642</f>
        <v>0</v>
      </c>
      <c r="AP638" s="1">
        <f>'BASE METAS)'!AO642</f>
        <v>0</v>
      </c>
      <c r="AQ638" s="1">
        <f>'BASE METAS)'!AP642</f>
        <v>0</v>
      </c>
      <c r="AR638" s="1">
        <f>'BASE METAS)'!AQ642</f>
        <v>0</v>
      </c>
      <c r="AS638" s="1">
        <f>'BASE METAS)'!AR642</f>
        <v>0</v>
      </c>
      <c r="AT638" s="1">
        <f>'BASE METAS)'!AS642</f>
        <v>0</v>
      </c>
      <c r="AU638" s="1479">
        <f>'BASE METAS)'!BO642</f>
        <v>0</v>
      </c>
      <c r="AV638" s="1">
        <f>'BASE METAS)'!BQ642</f>
        <v>0</v>
      </c>
      <c r="AW638" s="1">
        <f>'BASE METAS)'!BR642</f>
        <v>0</v>
      </c>
      <c r="AX638" s="1">
        <f>'BASE METAS)'!BS642</f>
        <v>0</v>
      </c>
      <c r="AY638" s="1352">
        <f>'BASE METAS)'!BT642</f>
        <v>0</v>
      </c>
      <c r="AZ638" s="1352">
        <f>'BASE METAS)'!BU642</f>
        <v>0</v>
      </c>
      <c r="BA638" s="1352">
        <f>'BASE METAS)'!BV642</f>
        <v>0</v>
      </c>
      <c r="BB638" s="1352">
        <f>'BASE METAS)'!BW642</f>
        <v>0</v>
      </c>
      <c r="BC638" s="1352">
        <f>'BASE METAS)'!BX642</f>
        <v>0</v>
      </c>
      <c r="BD638" s="1352">
        <f>'BASE METAS)'!BY642</f>
        <v>0</v>
      </c>
      <c r="BE638" s="1352">
        <f>'BASE METAS)'!CG642</f>
        <v>0</v>
      </c>
      <c r="BF638" s="1352">
        <f>'BASE METAS)'!CJ642</f>
        <v>0</v>
      </c>
      <c r="BG638" s="1352">
        <f>'BASE METAS)'!CK642</f>
        <v>0</v>
      </c>
      <c r="BH638" s="1352">
        <f>'BASE METAS)'!CL642</f>
        <v>0</v>
      </c>
      <c r="BI638" s="1352">
        <f>'BASE METAS)'!CM642</f>
        <v>0</v>
      </c>
      <c r="BJ638" s="1352">
        <f>'BASE METAS)'!CN642</f>
        <v>0</v>
      </c>
      <c r="BK638" s="1352">
        <f>'BASE METAS)'!CO642</f>
        <v>0</v>
      </c>
      <c r="BL638" s="1">
        <f>'BASE METAS)'!CP642</f>
        <v>0</v>
      </c>
      <c r="BM638" s="1">
        <f>'BASE METAS)'!CQ642</f>
        <v>0</v>
      </c>
      <c r="BN638" s="1">
        <f>'BASE METAS)'!CR642</f>
        <v>0</v>
      </c>
      <c r="BO638" s="1">
        <f>'BASE METAS)'!CS642</f>
        <v>0</v>
      </c>
      <c r="BP638" s="1">
        <f>'BASE METAS)'!CT642</f>
        <v>0</v>
      </c>
      <c r="BQ638" s="1">
        <f>'BASE METAS)'!CU642</f>
        <v>0</v>
      </c>
      <c r="BR638" s="1">
        <f>'BASE METAS)'!CV642</f>
        <v>0</v>
      </c>
      <c r="BS638" s="1">
        <f>'BASE METAS)'!CW642</f>
        <v>0</v>
      </c>
      <c r="BT638" s="1">
        <f>'BASE METAS)'!CX642</f>
        <v>0</v>
      </c>
      <c r="BU638" s="1">
        <f>'BASE METAS)'!FA642</f>
        <v>0</v>
      </c>
      <c r="BV638" s="1">
        <f>'BASE METAS)'!FB642</f>
        <v>0</v>
      </c>
      <c r="BW638" s="1">
        <f>'BASE METAS)'!FC642</f>
        <v>0</v>
      </c>
      <c r="BX638" s="1">
        <f>'BASE METAS)'!FD642</f>
        <v>0</v>
      </c>
      <c r="BY638" s="1">
        <f>'BASE METAS)'!FE642</f>
        <v>0</v>
      </c>
      <c r="BZ638" s="1">
        <f>'BASE METAS)'!FF642</f>
        <v>0</v>
      </c>
      <c r="CA638" s="1">
        <f>'BASE METAS)'!FG642</f>
        <v>0</v>
      </c>
      <c r="CB638" s="1">
        <f>'BASE METAS)'!FH642</f>
        <v>0</v>
      </c>
      <c r="CC638" s="1">
        <f>'BASE METAS)'!FI642</f>
        <v>0</v>
      </c>
      <c r="CD638" s="1">
        <f>'BASE METAS)'!FJ642</f>
        <v>0</v>
      </c>
      <c r="CE638" s="1">
        <f>'BASE METAS)'!FK642</f>
        <v>0</v>
      </c>
      <c r="CF638" s="1">
        <f>'BASE METAS)'!FL642</f>
        <v>0</v>
      </c>
      <c r="CG638" s="1">
        <f>'BASE METAS)'!FM642</f>
        <v>0</v>
      </c>
    </row>
    <row r="639" spans="1:85" ht="12" customHeight="1" x14ac:dyDescent="0.25">
      <c r="A639" s="1">
        <f>'BASE METAS)'!A643</f>
        <v>0</v>
      </c>
      <c r="B639" s="7146"/>
      <c r="C639" s="7146"/>
      <c r="D639" s="7146"/>
      <c r="E639" s="7146"/>
      <c r="F639" s="7155"/>
      <c r="G639" s="7155"/>
      <c r="H639" s="35" t="str">
        <f>'BASE METAS)'!H643</f>
        <v>FN</v>
      </c>
      <c r="I639" s="35" t="str">
        <f>'BASE METAS)'!I643</f>
        <v>Sf</v>
      </c>
      <c r="J639" s="35" t="str">
        <f>'BASE METAS)'!J643</f>
        <v>PG</v>
      </c>
      <c r="K639" s="35" t="str">
        <f>'BASE METAS)'!K643</f>
        <v>Sp</v>
      </c>
      <c r="L639" s="35" t="str">
        <f>'BASE METAS)'!L643</f>
        <v>PY</v>
      </c>
      <c r="M639" s="35" t="str">
        <f>'BASE METAS)'!M643</f>
        <v>FF</v>
      </c>
      <c r="N639" s="35">
        <f>'BASE METAS)'!N643</f>
        <v>0</v>
      </c>
      <c r="O639" s="35">
        <f>'BASE METAS)'!O643</f>
        <v>0</v>
      </c>
      <c r="P639" s="35" t="str">
        <f>'BASE METAS)'!P643</f>
        <v>FN</v>
      </c>
      <c r="Q639" s="35" t="str">
        <f>'BASE METAS)'!Q643</f>
        <v>Sf</v>
      </c>
      <c r="R639" s="35" t="str">
        <f>'BASE METAS)'!R643</f>
        <v>PG</v>
      </c>
      <c r="S639" s="35" t="str">
        <f>'BASE METAS)'!S643</f>
        <v>Sp</v>
      </c>
      <c r="T639" s="35" t="str">
        <f>'BASE METAS)'!T643</f>
        <v>PY</v>
      </c>
      <c r="U639" s="925">
        <f>'BASE METAS)'!U643</f>
        <v>0</v>
      </c>
      <c r="V639" s="35">
        <f>'BASE METAS)'!V643</f>
        <v>0</v>
      </c>
      <c r="W639" s="7139"/>
      <c r="X639" s="7216"/>
      <c r="Y639" s="1">
        <f>'BASE METAS)'!Y643</f>
        <v>0</v>
      </c>
      <c r="Z639" s="1">
        <f>'BASE METAS)'!Z643</f>
        <v>0</v>
      </c>
      <c r="AA639" s="1">
        <f>'BASE METAS)'!AA643</f>
        <v>0</v>
      </c>
      <c r="AB639" s="1">
        <f>'BASE METAS)'!AB643</f>
        <v>0</v>
      </c>
      <c r="AC639" s="1">
        <f>'BASE METAS)'!AC643</f>
        <v>0</v>
      </c>
      <c r="AD639" s="1">
        <f>'BASE METAS)'!AD643</f>
        <v>0</v>
      </c>
      <c r="AE639" s="1">
        <f>'BASE METAS)'!AE643</f>
        <v>0</v>
      </c>
      <c r="AF639" s="1">
        <f>'BASE METAS)'!AF643</f>
        <v>0</v>
      </c>
      <c r="AG639" s="1">
        <f>'BASE METAS)'!AG643</f>
        <v>0</v>
      </c>
      <c r="AH639" s="1">
        <f>'BASE METAS)'!AH643</f>
        <v>0</v>
      </c>
      <c r="AI639" s="1">
        <f>'BASE METAS)'!AI643</f>
        <v>0</v>
      </c>
      <c r="AJ639" s="1">
        <f>'BASE METAS)'!AJ643</f>
        <v>0</v>
      </c>
      <c r="AK639" s="1">
        <f>'BASE METAS)'!AK643</f>
        <v>0</v>
      </c>
      <c r="AL639" s="934">
        <f>'BASE METAS)'!AL643</f>
        <v>0</v>
      </c>
      <c r="AM639" s="1">
        <f>'BASE METAS)'!AM643</f>
        <v>0</v>
      </c>
      <c r="AN639" s="1">
        <f>'BASE METAS)'!AN643</f>
        <v>0</v>
      </c>
      <c r="AO639" s="1">
        <f>'BASE METAS)'!AU643</f>
        <v>0</v>
      </c>
      <c r="AP639" s="1">
        <f>'BASE METAS)'!AO643</f>
        <v>0</v>
      </c>
      <c r="AQ639" s="1">
        <f>'BASE METAS)'!AP643</f>
        <v>0</v>
      </c>
      <c r="AR639" s="1">
        <f>'BASE METAS)'!AQ643</f>
        <v>0</v>
      </c>
      <c r="AS639" s="1">
        <f>'BASE METAS)'!AR643</f>
        <v>0</v>
      </c>
      <c r="AT639" s="1">
        <f>'BASE METAS)'!AS643</f>
        <v>0</v>
      </c>
      <c r="AU639" s="1479">
        <f>'BASE METAS)'!BO643</f>
        <v>0</v>
      </c>
      <c r="AV639" s="1">
        <f>'BASE METAS)'!BQ643</f>
        <v>0</v>
      </c>
      <c r="AW639" s="1">
        <f>'BASE METAS)'!BR643</f>
        <v>0</v>
      </c>
      <c r="AX639" s="1">
        <f>'BASE METAS)'!BS643</f>
        <v>0</v>
      </c>
      <c r="AY639" s="1">
        <f>'BASE METAS)'!BT643</f>
        <v>0</v>
      </c>
      <c r="AZ639" s="1">
        <f>'BASE METAS)'!BU643</f>
        <v>0</v>
      </c>
      <c r="BA639" s="1">
        <f>'BASE METAS)'!BV643</f>
        <v>0</v>
      </c>
      <c r="BB639" s="1">
        <f>'BASE METAS)'!BW643</f>
        <v>0</v>
      </c>
      <c r="BC639" s="1">
        <f>'BASE METAS)'!BX643</f>
        <v>0</v>
      </c>
      <c r="BD639" s="1">
        <f>'BASE METAS)'!BY643</f>
        <v>0</v>
      </c>
      <c r="BE639" s="1">
        <f>'BASE METAS)'!CG643</f>
        <v>0</v>
      </c>
      <c r="BF639" s="1">
        <f>'BASE METAS)'!CJ643</f>
        <v>0</v>
      </c>
      <c r="BG639" s="1">
        <f>'BASE METAS)'!CK643</f>
        <v>0</v>
      </c>
      <c r="BH639" s="1">
        <f>'BASE METAS)'!CL643</f>
        <v>0</v>
      </c>
      <c r="BI639" s="1">
        <f>'BASE METAS)'!CM643</f>
        <v>0</v>
      </c>
      <c r="BJ639" s="1">
        <f>'BASE METAS)'!CN643</f>
        <v>0</v>
      </c>
      <c r="BK639" s="1">
        <f>'BASE METAS)'!CO643</f>
        <v>0</v>
      </c>
      <c r="BL639" s="1">
        <f>'BASE METAS)'!CP643</f>
        <v>0</v>
      </c>
      <c r="BM639" s="1">
        <f>'BASE METAS)'!CQ643</f>
        <v>0</v>
      </c>
      <c r="BN639" s="1">
        <f>'BASE METAS)'!CR643</f>
        <v>0</v>
      </c>
      <c r="BO639" s="1">
        <f>'BASE METAS)'!CS643</f>
        <v>0</v>
      </c>
      <c r="BP639" s="1">
        <f>'BASE METAS)'!CT643</f>
        <v>0</v>
      </c>
      <c r="BQ639" s="1">
        <f>'BASE METAS)'!CU643</f>
        <v>0</v>
      </c>
      <c r="BR639" s="1">
        <f>'BASE METAS)'!CV643</f>
        <v>0</v>
      </c>
      <c r="BS639" s="1">
        <f>'BASE METAS)'!CW643</f>
        <v>0</v>
      </c>
      <c r="BT639" s="1">
        <f>'BASE METAS)'!CX643</f>
        <v>0</v>
      </c>
      <c r="BU639" s="1">
        <f>'BASE METAS)'!FA643</f>
        <v>0</v>
      </c>
      <c r="BV639" s="1">
        <f>'BASE METAS)'!FB643</f>
        <v>0</v>
      </c>
      <c r="BW639" s="1">
        <f>'BASE METAS)'!FC643</f>
        <v>0</v>
      </c>
      <c r="BX639" s="1">
        <f>'BASE METAS)'!FD643</f>
        <v>0</v>
      </c>
      <c r="BY639" s="1">
        <f>'BASE METAS)'!FE643</f>
        <v>0</v>
      </c>
      <c r="BZ639" s="1">
        <f>'BASE METAS)'!FF643</f>
        <v>0</v>
      </c>
      <c r="CA639" s="1">
        <f>'BASE METAS)'!FG643</f>
        <v>0</v>
      </c>
      <c r="CB639" s="1">
        <f>'BASE METAS)'!FH643</f>
        <v>0</v>
      </c>
      <c r="CC639" s="1">
        <f>'BASE METAS)'!FI643</f>
        <v>0</v>
      </c>
      <c r="CD639" s="1">
        <f>'BASE METAS)'!FJ643</f>
        <v>0</v>
      </c>
      <c r="CE639" s="1">
        <f>'BASE METAS)'!FK643</f>
        <v>0</v>
      </c>
      <c r="CF639" s="1">
        <f>'BASE METAS)'!FL643</f>
        <v>0</v>
      </c>
      <c r="CG639" s="1">
        <f>'BASE METAS)'!FM643</f>
        <v>0</v>
      </c>
    </row>
    <row r="640" spans="1:85" ht="51" x14ac:dyDescent="0.2">
      <c r="A640" s="1">
        <f>'BASE METAS)'!A644</f>
        <v>95</v>
      </c>
      <c r="B640" s="7098" t="str">
        <f>'BASE METAS)'!B644</f>
        <v>DIRECCIÓN GENERAL DE PROTECCIÓN CIVIL</v>
      </c>
      <c r="C640" s="5684">
        <f>'BASE METAS)'!C644</f>
        <v>2200</v>
      </c>
      <c r="D640" s="5684">
        <f>'BASE METAS)'!D644</f>
        <v>1</v>
      </c>
      <c r="E640" s="5684" t="str">
        <f>'BASE METAS)'!E644</f>
        <v>CONCERTACIÓN PARA LA PROTECCIÓN CIVIL</v>
      </c>
      <c r="F640" s="5706" t="str">
        <f>'BASE METAS)'!F644</f>
        <v>Q00</v>
      </c>
      <c r="G640" s="5706" t="str">
        <f>'BASE METAS)'!G644</f>
        <v>105</v>
      </c>
      <c r="H640" s="5706" t="str">
        <f>'BASE METAS)'!H644</f>
        <v>04</v>
      </c>
      <c r="I640" s="5706" t="str">
        <f>'BASE METAS)'!I644</f>
        <v>01</v>
      </c>
      <c r="J640" s="5706" t="str">
        <f>'BASE METAS)'!J644</f>
        <v>02</v>
      </c>
      <c r="K640" s="5706" t="str">
        <f>'BASE METAS)'!K644</f>
        <v>01</v>
      </c>
      <c r="L640" s="5706" t="str">
        <f>'BASE METAS)'!L644</f>
        <v>01</v>
      </c>
      <c r="M640" s="5706" t="str">
        <f>'BASE METAS)'!M644</f>
        <v>101</v>
      </c>
      <c r="N640" s="5697" t="str">
        <f>'BASE METAS)'!N644</f>
        <v>Seguridad Pública y Tránsito</v>
      </c>
      <c r="O640" s="5706" t="str">
        <f>'BASE METAS)'!O644</f>
        <v>Protección Civil</v>
      </c>
      <c r="P640" s="5697" t="str">
        <f>'BASE METAS)'!P644</f>
        <v>Seguridad pública y protección civil</v>
      </c>
      <c r="Q640" s="5697" t="str">
        <f>'BASE METAS)'!Q644</f>
        <v>Preservación del orden público y protección ciudadana</v>
      </c>
      <c r="R640" s="5697" t="str">
        <f>'BASE METAS)'!R644</f>
        <v>Protección civil</v>
      </c>
      <c r="S640" s="5697" t="str">
        <f>'BASE METAS)'!S644</f>
        <v>Concertación, capacitación y difusión para la protección civil</v>
      </c>
      <c r="T640" s="5697" t="str">
        <f>'BASE METAS)'!T644</f>
        <v>Concertación para la protección civil</v>
      </c>
      <c r="U640" s="7726" t="str">
        <f>'BASE METAS)'!U644</f>
        <v>PROTEGER LA VIDA E INTEGRIDAD FISICA DE LAS PERSONAS A TRAVES DE LA CAPACITACION Y ORGANIZACIÓN DE LA SOCIEDAD, LA PROMOCIÓN DE UNA CULTURA DE AUTOPROTECCIÓN Y PREVENCIÓN EN TAREAS DE AUXILIO</v>
      </c>
      <c r="V640" s="5697" t="str">
        <f>'BASE METAS)'!V644</f>
        <v xml:space="preserve">Tlalnepantla Protegida </v>
      </c>
      <c r="W640" s="5694">
        <f>'BASE METAS)'!W644</f>
        <v>15149238.24</v>
      </c>
      <c r="X640" s="7102" t="str">
        <f>'BASE METAS)'!X644</f>
        <v>DIRECCIÓN GENERAL DE PROTECCIÓN CIVIL</v>
      </c>
      <c r="Y640" s="457" t="str">
        <f>'BASE METAS)'!Y644</f>
        <v>01</v>
      </c>
      <c r="Z640" s="1083" t="str">
        <f>'BASE METAS)'!Z644</f>
        <v xml:space="preserve">INTEGRAR EL CONSEJO DE PROTECCIÓN CIVIL </v>
      </c>
      <c r="AA640" s="1081" t="str">
        <f>'BASE METAS)'!AA644</f>
        <v>CONSEJO</v>
      </c>
      <c r="AB640" s="179">
        <f>'BASE METAS)'!AB644</f>
        <v>1</v>
      </c>
      <c r="AC640" s="1085">
        <f>'BASE METAS)'!AC644</f>
        <v>1</v>
      </c>
      <c r="AD640" s="736">
        <f>'BASE METAS)'!AD644</f>
        <v>1</v>
      </c>
      <c r="AE640" s="1085">
        <f>'BASE METAS)'!AE644</f>
        <v>0</v>
      </c>
      <c r="AF640" s="736">
        <f>'BASE METAS)'!AF644</f>
        <v>0</v>
      </c>
      <c r="AG640" s="1085">
        <f>'BASE METAS)'!AG644</f>
        <v>0</v>
      </c>
      <c r="AH640" s="156">
        <f>'BASE METAS)'!AH644</f>
        <v>0</v>
      </c>
      <c r="AI640" s="1086">
        <f>'BASE METAS)'!AI644</f>
        <v>0</v>
      </c>
      <c r="AJ640" s="736">
        <f>'BASE METAS)'!AJ644</f>
        <v>0</v>
      </c>
      <c r="AK640" s="211">
        <f>'BASE METAS)'!AK644</f>
        <v>1</v>
      </c>
      <c r="AL640" s="1102" t="str">
        <f>'BASE METAS)'!AL644</f>
        <v>01</v>
      </c>
      <c r="AM640" s="807" t="str">
        <f>'BASE METAS)'!AM644</f>
        <v>INTEGRACIÓN DE CONSEJOS</v>
      </c>
      <c r="AN640" s="1045" t="str">
        <f>'BASE METAS)'!AN644</f>
        <v>MIDE EL NÚMERO DE CONSEJOS INTEGRADOS CON RESPECTO AL NÚMERO DE CONSEJOS PROGRAMADOS</v>
      </c>
      <c r="AO640" s="90" t="str">
        <f>'BASE METAS)'!AU644</f>
        <v>DESEMPEÑO</v>
      </c>
      <c r="AP640" s="982" t="str">
        <f>'BASE METAS)'!AO644</f>
        <v>No. DE CONSEJOS INTEGRADOS</v>
      </c>
      <c r="AQ640" s="974" t="str">
        <f>'BASE METAS)'!AP644</f>
        <v>No. DE CONSEJOS PROGRAMADOS (1)</v>
      </c>
      <c r="AR640" s="807">
        <f>'BASE METAS)'!AQ644</f>
        <v>100</v>
      </c>
      <c r="AS640" s="974" t="str">
        <f>'BASE METAS)'!AR644</f>
        <v>CONSEJOS</v>
      </c>
      <c r="AT640" s="974" t="str">
        <f>'BASE METAS)'!AS644</f>
        <v>EFICACIA</v>
      </c>
      <c r="AU640" s="1482">
        <f>'BASE METAS)'!BO644</f>
        <v>0</v>
      </c>
      <c r="AV640" s="960">
        <f>'BASE METAS)'!BQ644</f>
        <v>1</v>
      </c>
      <c r="AW640" s="1352">
        <f>'BASE METAS)'!BR644</f>
        <v>0</v>
      </c>
      <c r="AX640" s="1352">
        <f>'BASE METAS)'!BS644</f>
        <v>0</v>
      </c>
      <c r="AY640" s="1352">
        <f>'BASE METAS)'!BT644</f>
        <v>1</v>
      </c>
      <c r="AZ640" s="1">
        <f>'BASE METAS)'!BU644</f>
        <v>-1</v>
      </c>
      <c r="BA640" s="1" t="e">
        <f>'BASE METAS)'!BV644</f>
        <v>#DIV/0!</v>
      </c>
      <c r="BB640" s="1">
        <f>'BASE METAS)'!BW644</f>
        <v>1</v>
      </c>
      <c r="BC640" s="1">
        <f>'BASE METAS)'!BX644</f>
        <v>0</v>
      </c>
      <c r="BD640" s="1">
        <f>'BASE METAS)'!BY644</f>
        <v>1</v>
      </c>
      <c r="BE640" s="1">
        <f>'BASE METAS)'!CG644</f>
        <v>0</v>
      </c>
      <c r="BF640" s="1">
        <f>'BASE METAS)'!CJ644</f>
        <v>0</v>
      </c>
      <c r="BG640" s="1">
        <f>'BASE METAS)'!CK644</f>
        <v>0</v>
      </c>
      <c r="BH640" s="1">
        <f>'BASE METAS)'!CL644</f>
        <v>0</v>
      </c>
      <c r="BI640" s="1">
        <f>'BASE METAS)'!CM644</f>
        <v>0</v>
      </c>
      <c r="BJ640" s="1">
        <f>'BASE METAS)'!CN644</f>
        <v>0</v>
      </c>
      <c r="BK640" s="1">
        <f>'BASE METAS)'!CO644</f>
        <v>1</v>
      </c>
      <c r="BL640" s="1">
        <f>'BASE METAS)'!CP644</f>
        <v>0</v>
      </c>
      <c r="BM640" s="1">
        <f>'BASE METAS)'!CQ644</f>
        <v>0</v>
      </c>
      <c r="BN640" s="1">
        <f>'BASE METAS)'!CR644</f>
        <v>0</v>
      </c>
      <c r="BO640" s="1">
        <f>'BASE METAS)'!CS644</f>
        <v>0</v>
      </c>
      <c r="BP640" s="1">
        <f>'BASE METAS)'!CT644</f>
        <v>0</v>
      </c>
      <c r="BQ640" s="1">
        <f>'BASE METAS)'!CU644</f>
        <v>0</v>
      </c>
      <c r="BR640" s="1">
        <f>'BASE METAS)'!CV644</f>
        <v>0</v>
      </c>
      <c r="BS640" s="1">
        <f>'BASE METAS)'!CW644</f>
        <v>0</v>
      </c>
      <c r="BT640" s="1">
        <f>'BASE METAS)'!CX644</f>
        <v>0</v>
      </c>
      <c r="BU640" s="1" t="e">
        <f>'BASE METAS)'!#REF!</f>
        <v>#REF!</v>
      </c>
      <c r="BV640" s="1">
        <f>'BASE METAS)'!FA644</f>
        <v>1</v>
      </c>
      <c r="BW640" s="1">
        <f>'BASE METAS)'!FC644</f>
        <v>0</v>
      </c>
      <c r="BX640" s="1">
        <f>'BASE METAS)'!FD644</f>
        <v>1</v>
      </c>
      <c r="BY640" s="1">
        <f>'BASE METAS)'!FE644</f>
        <v>1</v>
      </c>
      <c r="BZ640" s="1">
        <f>'BASE METAS)'!FF644</f>
        <v>0</v>
      </c>
      <c r="CA640" s="1">
        <f>'BASE METAS)'!FG644</f>
        <v>1</v>
      </c>
      <c r="CB640" s="1">
        <f>'BASE METAS)'!FH644</f>
        <v>0</v>
      </c>
      <c r="CC640" s="1">
        <f>'BASE METAS)'!FI644</f>
        <v>1</v>
      </c>
      <c r="CD640" s="1">
        <f>'BASE METAS)'!FJ644</f>
        <v>1</v>
      </c>
      <c r="CE640" s="1">
        <f>'BASE METAS)'!FK644</f>
        <v>0</v>
      </c>
      <c r="CF640" s="1">
        <f>'BASE METAS)'!FL644</f>
        <v>0</v>
      </c>
      <c r="CG640" s="1">
        <f>'BASE METAS)'!FM644</f>
        <v>0</v>
      </c>
    </row>
    <row r="641" spans="1:85" ht="51" x14ac:dyDescent="0.2">
      <c r="A641" s="1">
        <f>'BASE METAS)'!A645</f>
        <v>0</v>
      </c>
      <c r="B641" s="7099"/>
      <c r="C641" s="5685"/>
      <c r="D641" s="5685"/>
      <c r="E641" s="5685"/>
      <c r="F641" s="5707"/>
      <c r="G641" s="5707"/>
      <c r="H641" s="5707"/>
      <c r="I641" s="5707"/>
      <c r="J641" s="5707"/>
      <c r="K641" s="5707"/>
      <c r="L641" s="5707"/>
      <c r="M641" s="5707"/>
      <c r="N641" s="5698"/>
      <c r="O641" s="5707"/>
      <c r="P641" s="5698"/>
      <c r="Q641" s="5698"/>
      <c r="R641" s="5698"/>
      <c r="S641" s="5698"/>
      <c r="T641" s="5698"/>
      <c r="U641" s="7727"/>
      <c r="V641" s="5698"/>
      <c r="W641" s="5695"/>
      <c r="X641" s="7145"/>
      <c r="Y641" s="458" t="str">
        <f>'BASE METAS)'!Y645</f>
        <v>02</v>
      </c>
      <c r="Z641" s="1084" t="str">
        <f>'BASE METAS)'!Z645</f>
        <v xml:space="preserve">REALIZAR CONVENIOS CON DEPENDENCIAS ESTATALES, FEDERALES EN MATERIA DE PROTECCIÓN CIVIL </v>
      </c>
      <c r="AA641" s="1082" t="str">
        <f>'BASE METAS)'!AA645</f>
        <v>CONVENIO</v>
      </c>
      <c r="AB641" s="170">
        <f>'BASE METAS)'!AB645</f>
        <v>10</v>
      </c>
      <c r="AC641" s="173">
        <f>'BASE METAS)'!AC645</f>
        <v>1</v>
      </c>
      <c r="AD641" s="208">
        <f>'BASE METAS)'!AD645</f>
        <v>0.1</v>
      </c>
      <c r="AE641" s="173">
        <f>'BASE METAS)'!AE645</f>
        <v>3</v>
      </c>
      <c r="AF641" s="208">
        <f>'BASE METAS)'!AF645</f>
        <v>0.3</v>
      </c>
      <c r="AG641" s="173">
        <f>'BASE METAS)'!AG645</f>
        <v>4</v>
      </c>
      <c r="AH641" s="159">
        <f>'BASE METAS)'!AH645</f>
        <v>0.4</v>
      </c>
      <c r="AI641" s="1087">
        <f>'BASE METAS)'!AI645</f>
        <v>2</v>
      </c>
      <c r="AJ641" s="208">
        <f>'BASE METAS)'!AJ645</f>
        <v>0.2</v>
      </c>
      <c r="AK641" s="191">
        <f>'BASE METAS)'!AK645</f>
        <v>1</v>
      </c>
      <c r="AL641" s="1102" t="str">
        <f>'BASE METAS)'!AL645</f>
        <v>02</v>
      </c>
      <c r="AM641" s="974" t="str">
        <f>'BASE METAS)'!AM645</f>
        <v>CONVENIOS CON DEPENDENCIAS FEDERAL Y ESTATAL</v>
      </c>
      <c r="AN641" s="1045" t="str">
        <f>'BASE METAS)'!AN645</f>
        <v>MIDE EL NÚMERO DE CONVENIOS REALIZADOS CON RESPECTO AL NÚMERO DE CONVENIOS PROGRAMADOS</v>
      </c>
      <c r="AO641" s="90" t="str">
        <f>'BASE METAS)'!AU645</f>
        <v>DESEMPEÑO</v>
      </c>
      <c r="AP641" s="982" t="str">
        <f>'BASE METAS)'!AO645</f>
        <v>No. DE CONVENIOS REALIZADOS</v>
      </c>
      <c r="AQ641" s="974" t="str">
        <f>'BASE METAS)'!AP645</f>
        <v>No. DE CONVENIOS PROGRAMADOS (10)</v>
      </c>
      <c r="AR641" s="807">
        <f>'BASE METAS)'!AQ645</f>
        <v>100</v>
      </c>
      <c r="AS641" s="974" t="str">
        <f>'BASE METAS)'!AR645</f>
        <v>CONVENIOS</v>
      </c>
      <c r="AT641" s="974" t="str">
        <f>'BASE METAS)'!AS645</f>
        <v>EFICACIA</v>
      </c>
      <c r="AU641" s="1482">
        <f>'BASE METAS)'!BO645</f>
        <v>0</v>
      </c>
      <c r="AV641" s="960">
        <f>'BASE METAS)'!BQ645</f>
        <v>10</v>
      </c>
      <c r="AW641" s="960">
        <f>'BASE METAS)'!BR645</f>
        <v>0</v>
      </c>
      <c r="AX641" s="1352">
        <f>'BASE METAS)'!BS645</f>
        <v>3</v>
      </c>
      <c r="AY641" s="1352">
        <f>'BASE METAS)'!BT645</f>
        <v>0</v>
      </c>
      <c r="AZ641" s="1">
        <f>'BASE METAS)'!BU645</f>
        <v>3</v>
      </c>
      <c r="BA641" s="1">
        <f>'BASE METAS)'!BV645</f>
        <v>0</v>
      </c>
      <c r="BB641" s="1">
        <f>'BASE METAS)'!BW645</f>
        <v>0</v>
      </c>
      <c r="BC641" s="1">
        <f>'BASE METAS)'!BX645</f>
        <v>10</v>
      </c>
      <c r="BD641" s="1">
        <f>'BASE METAS)'!BY645</f>
        <v>0</v>
      </c>
      <c r="BE641" s="1">
        <f>'BASE METAS)'!CG645</f>
        <v>0</v>
      </c>
      <c r="BF641" s="1">
        <f>'BASE METAS)'!CJ645</f>
        <v>0</v>
      </c>
      <c r="BG641" s="1">
        <f>'BASE METAS)'!CK645</f>
        <v>0</v>
      </c>
      <c r="BH641" s="1">
        <f>'BASE METAS)'!CL645</f>
        <v>0</v>
      </c>
      <c r="BI641" s="1">
        <f>'BASE METAS)'!CM645</f>
        <v>0</v>
      </c>
      <c r="BJ641" s="1">
        <f>'BASE METAS)'!CN645</f>
        <v>0</v>
      </c>
      <c r="BK641" s="1">
        <f>'BASE METAS)'!CO645</f>
        <v>1</v>
      </c>
      <c r="BL641" s="1">
        <f>'BASE METAS)'!CP645</f>
        <v>1</v>
      </c>
      <c r="BM641" s="1">
        <f>'BASE METAS)'!CQ645</f>
        <v>1</v>
      </c>
      <c r="BN641" s="1">
        <f>'BASE METAS)'!CR645</f>
        <v>1</v>
      </c>
      <c r="BO641" s="1">
        <f>'BASE METAS)'!CS645</f>
        <v>1</v>
      </c>
      <c r="BP641" s="1">
        <f>'BASE METAS)'!CT645</f>
        <v>2</v>
      </c>
      <c r="BQ641" s="1">
        <f>'BASE METAS)'!CU645</f>
        <v>1</v>
      </c>
      <c r="BR641" s="1">
        <f>'BASE METAS)'!CV645</f>
        <v>1</v>
      </c>
      <c r="BS641" s="1">
        <f>'BASE METAS)'!CW645</f>
        <v>1</v>
      </c>
      <c r="BT641" s="1">
        <f>'BASE METAS)'!CX645</f>
        <v>0</v>
      </c>
      <c r="BU641" s="1" t="e">
        <f>'BASE METAS)'!#REF!</f>
        <v>#REF!</v>
      </c>
      <c r="BV641" s="1">
        <f>'BASE METAS)'!FA645</f>
        <v>10</v>
      </c>
      <c r="BW641" s="1">
        <f>'BASE METAS)'!FC645</f>
        <v>1</v>
      </c>
      <c r="BX641" s="1">
        <f>'BASE METAS)'!FD645</f>
        <v>0</v>
      </c>
      <c r="BY641" s="1">
        <f>'BASE METAS)'!FE645</f>
        <v>-1</v>
      </c>
      <c r="BZ641" s="1">
        <f>'BASE METAS)'!FF645</f>
        <v>0</v>
      </c>
      <c r="CA641" s="1">
        <f>'BASE METAS)'!FG645</f>
        <v>0</v>
      </c>
      <c r="CB641" s="1">
        <f>'BASE METAS)'!FH645</f>
        <v>10</v>
      </c>
      <c r="CC641" s="1">
        <f>'BASE METAS)'!FI645</f>
        <v>0</v>
      </c>
      <c r="CD641" s="1">
        <f>'BASE METAS)'!FJ645</f>
        <v>10</v>
      </c>
      <c r="CE641" s="1">
        <f>'BASE METAS)'!FK645</f>
        <v>0</v>
      </c>
      <c r="CF641" s="1">
        <f>'BASE METAS)'!FL645</f>
        <v>1</v>
      </c>
      <c r="CG641" s="1">
        <f>'BASE METAS)'!FM645</f>
        <v>0</v>
      </c>
    </row>
    <row r="642" spans="1:85" ht="51" x14ac:dyDescent="0.2">
      <c r="A642" s="1">
        <f>'BASE METAS)'!A646</f>
        <v>0</v>
      </c>
      <c r="B642" s="7099"/>
      <c r="C642" s="5685"/>
      <c r="D642" s="5685"/>
      <c r="E642" s="5685"/>
      <c r="F642" s="5707"/>
      <c r="G642" s="5707"/>
      <c r="H642" s="5707"/>
      <c r="I642" s="5707"/>
      <c r="J642" s="5707"/>
      <c r="K642" s="5707"/>
      <c r="L642" s="5707"/>
      <c r="M642" s="5707"/>
      <c r="N642" s="5698"/>
      <c r="O642" s="5707"/>
      <c r="P642" s="5698"/>
      <c r="Q642" s="5698"/>
      <c r="R642" s="5698"/>
      <c r="S642" s="5698"/>
      <c r="T642" s="5698"/>
      <c r="U642" s="7727"/>
      <c r="V642" s="5698"/>
      <c r="W642" s="5695"/>
      <c r="X642" s="7145"/>
      <c r="Y642" s="458" t="str">
        <f>'BASE METAS)'!Y646</f>
        <v>03</v>
      </c>
      <c r="Z642" s="1084" t="str">
        <f>'BASE METAS)'!Z646</f>
        <v xml:space="preserve">REALIZAR CONVENIOS CON GRUPOS DE SOCORRISTAS EN MATERIA DE PROTECCIÓN CIVIL </v>
      </c>
      <c r="AA642" s="1082" t="str">
        <f>'BASE METAS)'!AA646</f>
        <v>CONVENIO</v>
      </c>
      <c r="AB642" s="170">
        <f>'BASE METAS)'!AB646</f>
        <v>4</v>
      </c>
      <c r="AC642" s="173">
        <f>'BASE METAS)'!AC646</f>
        <v>0</v>
      </c>
      <c r="AD642" s="208">
        <f>'BASE METAS)'!AD646</f>
        <v>0</v>
      </c>
      <c r="AE642" s="1088">
        <f>'BASE METAS)'!AE646</f>
        <v>2</v>
      </c>
      <c r="AF642" s="208">
        <f>'BASE METAS)'!AF646</f>
        <v>0.5</v>
      </c>
      <c r="AG642" s="173">
        <f>'BASE METAS)'!AG646</f>
        <v>2</v>
      </c>
      <c r="AH642" s="159">
        <f>'BASE METAS)'!AH646</f>
        <v>0.5</v>
      </c>
      <c r="AI642" s="1087">
        <f>'BASE METAS)'!AI646</f>
        <v>0</v>
      </c>
      <c r="AJ642" s="208">
        <f>'BASE METAS)'!AJ646</f>
        <v>0</v>
      </c>
      <c r="AK642" s="191">
        <f>'BASE METAS)'!AK646</f>
        <v>1</v>
      </c>
      <c r="AL642" s="1102" t="str">
        <f>'BASE METAS)'!AL646</f>
        <v>03</v>
      </c>
      <c r="AM642" s="974" t="str">
        <f>'BASE METAS)'!AM646</f>
        <v>CONVENIOS CON SOCORRISTAS</v>
      </c>
      <c r="AN642" s="1045" t="str">
        <f>'BASE METAS)'!AN646</f>
        <v>MIDE EL NÚMERO DE CONVENIOS REALIZADOS CON RESPECTO AL NÚMERO DE CONVENIOS PROGRAMADOS</v>
      </c>
      <c r="AO642" s="90" t="str">
        <f>'BASE METAS)'!AU646</f>
        <v>DESEMPEÑO</v>
      </c>
      <c r="AP642" s="982" t="str">
        <f>'BASE METAS)'!AO646</f>
        <v>No. DE CONVENIOS REALIZADOS</v>
      </c>
      <c r="AQ642" s="974" t="str">
        <f>'BASE METAS)'!AP646</f>
        <v>No. DE CONVENIOS PROGRAMADOS (4)</v>
      </c>
      <c r="AR642" s="807">
        <f>'BASE METAS)'!AQ646</f>
        <v>100</v>
      </c>
      <c r="AS642" s="974" t="str">
        <f>'BASE METAS)'!AR646</f>
        <v>CONVENIOS</v>
      </c>
      <c r="AT642" s="974" t="str">
        <f>'BASE METAS)'!AS646</f>
        <v>EFICACIA</v>
      </c>
      <c r="AU642" s="1482">
        <f>'BASE METAS)'!BO646</f>
        <v>0</v>
      </c>
      <c r="AV642" s="960">
        <f>'BASE METAS)'!BQ646</f>
        <v>4</v>
      </c>
      <c r="AW642" s="1352">
        <f>'BASE METAS)'!BR646</f>
        <v>0</v>
      </c>
      <c r="AX642" s="1352">
        <f>'BASE METAS)'!BS646</f>
        <v>2</v>
      </c>
      <c r="AY642" s="1352">
        <f>'BASE METAS)'!BT646</f>
        <v>1</v>
      </c>
      <c r="AZ642" s="1">
        <f>'BASE METAS)'!BU646</f>
        <v>1</v>
      </c>
      <c r="BA642" s="1">
        <f>'BASE METAS)'!BV646</f>
        <v>0.5</v>
      </c>
      <c r="BB642" s="1">
        <f>'BASE METAS)'!BW646</f>
        <v>1</v>
      </c>
      <c r="BC642" s="1">
        <f>'BASE METAS)'!BX646</f>
        <v>3</v>
      </c>
      <c r="BD642" s="1">
        <f>'BASE METAS)'!BY646</f>
        <v>0.25</v>
      </c>
      <c r="BE642" s="1">
        <f>'BASE METAS)'!CG646</f>
        <v>0</v>
      </c>
      <c r="BF642" s="1">
        <f>'BASE METAS)'!CJ646</f>
        <v>0</v>
      </c>
      <c r="BG642" s="1">
        <f>'BASE METAS)'!CK646</f>
        <v>0</v>
      </c>
      <c r="BH642" s="1">
        <f>'BASE METAS)'!CL646</f>
        <v>0</v>
      </c>
      <c r="BI642" s="1">
        <f>'BASE METAS)'!CM646</f>
        <v>0</v>
      </c>
      <c r="BJ642" s="1">
        <f>'BASE METAS)'!CN646</f>
        <v>0</v>
      </c>
      <c r="BK642" s="1">
        <f>'BASE METAS)'!CO646</f>
        <v>0</v>
      </c>
      <c r="BL642" s="1">
        <f>'BASE METAS)'!CP646</f>
        <v>0</v>
      </c>
      <c r="BM642" s="1">
        <f>'BASE METAS)'!CQ646</f>
        <v>1</v>
      </c>
      <c r="BN642" s="1">
        <f>'BASE METAS)'!CR646</f>
        <v>1</v>
      </c>
      <c r="BO642" s="1">
        <f>'BASE METAS)'!CS646</f>
        <v>1</v>
      </c>
      <c r="BP642" s="1">
        <f>'BASE METAS)'!CT646</f>
        <v>1</v>
      </c>
      <c r="BQ642" s="1">
        <f>'BASE METAS)'!CU646</f>
        <v>0</v>
      </c>
      <c r="BR642" s="1">
        <f>'BASE METAS)'!CV646</f>
        <v>0</v>
      </c>
      <c r="BS642" s="1">
        <f>'BASE METAS)'!CW646</f>
        <v>0</v>
      </c>
      <c r="BT642" s="1">
        <f>'BASE METAS)'!CX646</f>
        <v>0</v>
      </c>
      <c r="BU642" s="1" t="e">
        <f>'BASE METAS)'!#REF!</f>
        <v>#REF!</v>
      </c>
      <c r="BV642" s="1">
        <f>'BASE METAS)'!FA646</f>
        <v>4</v>
      </c>
      <c r="BW642" s="1">
        <f>'BASE METAS)'!FC646</f>
        <v>0</v>
      </c>
      <c r="BX642" s="1">
        <f>'BASE METAS)'!FD646</f>
        <v>0</v>
      </c>
      <c r="BY642" s="1">
        <f>'BASE METAS)'!FE646</f>
        <v>0</v>
      </c>
      <c r="BZ642" s="1">
        <f>'BASE METAS)'!FF646</f>
        <v>0</v>
      </c>
      <c r="CA642" s="1">
        <f>'BASE METAS)'!FG646</f>
        <v>0</v>
      </c>
      <c r="CB642" s="1">
        <f>'BASE METAS)'!FH646</f>
        <v>4</v>
      </c>
      <c r="CC642" s="1">
        <f>'BASE METAS)'!FI646</f>
        <v>0</v>
      </c>
      <c r="CD642" s="1">
        <f>'BASE METAS)'!FJ646</f>
        <v>4</v>
      </c>
      <c r="CE642" s="1">
        <f>'BASE METAS)'!FK646</f>
        <v>0</v>
      </c>
      <c r="CF642" s="1">
        <f>'BASE METAS)'!FL646</f>
        <v>1</v>
      </c>
      <c r="CG642" s="1">
        <f>'BASE METAS)'!FM646</f>
        <v>1</v>
      </c>
    </row>
    <row r="643" spans="1:85" ht="63.75" x14ac:dyDescent="0.25">
      <c r="A643" s="1">
        <f>'BASE METAS)'!A647</f>
        <v>0</v>
      </c>
      <c r="B643" s="7099"/>
      <c r="C643" s="5685"/>
      <c r="D643" s="5685"/>
      <c r="E643" s="5685"/>
      <c r="F643" s="5707"/>
      <c r="G643" s="5707"/>
      <c r="H643" s="5707"/>
      <c r="I643" s="5707"/>
      <c r="J643" s="5707"/>
      <c r="K643" s="5707"/>
      <c r="L643" s="5707"/>
      <c r="M643" s="5707"/>
      <c r="N643" s="5698"/>
      <c r="O643" s="5707"/>
      <c r="P643" s="5698"/>
      <c r="Q643" s="5698"/>
      <c r="R643" s="5698"/>
      <c r="S643" s="5698"/>
      <c r="T643" s="5698"/>
      <c r="U643" s="7727"/>
      <c r="V643" s="5698"/>
      <c r="W643" s="5695"/>
      <c r="X643" s="7145"/>
      <c r="Y643" s="458" t="str">
        <f>'BASE METAS)'!Y647</f>
        <v>04</v>
      </c>
      <c r="Z643" s="829" t="str">
        <f>'BASE METAS)'!Z647</f>
        <v xml:space="preserve">CAPACITAR A LA POBLACIÓN EN GENERAL Y A LOS SECTORES SOCIALES EN MATERIA DE PROTECCIÓN CIVIL  </v>
      </c>
      <c r="AA643" s="1082" t="str">
        <f>'BASE METAS)'!AA647</f>
        <v>POBLACIÓN</v>
      </c>
      <c r="AB643" s="170">
        <f>'BASE METAS)'!AB647</f>
        <v>5500</v>
      </c>
      <c r="AC643" s="173">
        <f>'BASE METAS)'!AC647</f>
        <v>1000</v>
      </c>
      <c r="AD643" s="208">
        <f>'BASE METAS)'!AD647</f>
        <v>0.18181818181818182</v>
      </c>
      <c r="AE643" s="173">
        <f>'BASE METAS)'!AE647</f>
        <v>1500</v>
      </c>
      <c r="AF643" s="208">
        <f>'BASE METAS)'!AF647</f>
        <v>0.27272727272727271</v>
      </c>
      <c r="AG643" s="173">
        <f>'BASE METAS)'!AG647</f>
        <v>1500</v>
      </c>
      <c r="AH643" s="208">
        <f>'BASE METAS)'!AH647</f>
        <v>0.27272727272727271</v>
      </c>
      <c r="AI643" s="1087">
        <f>'BASE METAS)'!AI647</f>
        <v>1500</v>
      </c>
      <c r="AJ643" s="208">
        <f>'BASE METAS)'!AJ647</f>
        <v>0.27272727272727271</v>
      </c>
      <c r="AK643" s="191">
        <f>'BASE METAS)'!AK647</f>
        <v>1</v>
      </c>
      <c r="AL643" s="1102" t="str">
        <f>'BASE METAS)'!AL647</f>
        <v>04</v>
      </c>
      <c r="AM643" s="974" t="str">
        <f>'BASE METAS)'!AM647</f>
        <v>CAPACITACIÓN A LA POBLACIÓN</v>
      </c>
      <c r="AN643" s="1045" t="str">
        <f>'BASE METAS)'!AN647</f>
        <v>MIDE EL NÚMERO DE POBLACIÓN CAPACITADA CON RESPECTO AL NÚMERO DE POBLACIÓN CAPACITADA PROGRAMADA</v>
      </c>
      <c r="AO643" s="90" t="str">
        <f>'BASE METAS)'!AU647</f>
        <v>DESEMPEÑO</v>
      </c>
      <c r="AP643" s="974" t="str">
        <f>'BASE METAS)'!AO647</f>
        <v>No. DE POBLACION CAPACITADA</v>
      </c>
      <c r="AQ643" s="974" t="str">
        <f>'BASE METAS)'!AP647</f>
        <v>No. DE POBLACION PROGRAMADA (5500)</v>
      </c>
      <c r="AR643" s="807">
        <f>'BASE METAS)'!AQ647</f>
        <v>100</v>
      </c>
      <c r="AS643" s="974" t="str">
        <f>'BASE METAS)'!AR647</f>
        <v>POBLACIÓN</v>
      </c>
      <c r="AT643" s="974" t="str">
        <f>'BASE METAS)'!AS647</f>
        <v>EFICACIA</v>
      </c>
      <c r="AU643" s="1482">
        <f>'BASE METAS)'!BO647</f>
        <v>0</v>
      </c>
      <c r="AV643" s="960">
        <f>'BASE METAS)'!BQ647</f>
        <v>5500</v>
      </c>
      <c r="AW643" s="960">
        <f>'BASE METAS)'!BR647</f>
        <v>0</v>
      </c>
      <c r="AX643" s="1352">
        <f>'BASE METAS)'!BS647</f>
        <v>1500</v>
      </c>
      <c r="AY643" s="1352">
        <f>'BASE METAS)'!BT647</f>
        <v>4299</v>
      </c>
      <c r="AZ643" s="1">
        <f>'BASE METAS)'!BU647</f>
        <v>-2799</v>
      </c>
      <c r="BA643" s="1">
        <f>'BASE METAS)'!BV647</f>
        <v>2.8660000000000001</v>
      </c>
      <c r="BB643" s="1">
        <f>'BASE METAS)'!BW647</f>
        <v>5849</v>
      </c>
      <c r="BC643" s="1">
        <f>'BASE METAS)'!BX647</f>
        <v>-349</v>
      </c>
      <c r="BD643" s="1">
        <f>'BASE METAS)'!BY647</f>
        <v>1.0634545454545454</v>
      </c>
      <c r="BE643" s="1">
        <f>'BASE METAS)'!CG647</f>
        <v>1550</v>
      </c>
      <c r="BF643" s="1">
        <f>'BASE METAS)'!CJ647</f>
        <v>0</v>
      </c>
      <c r="BG643" s="1">
        <f>'BASE METAS)'!CK647</f>
        <v>0</v>
      </c>
      <c r="BH643" s="1">
        <f>'BASE METAS)'!CL647</f>
        <v>0</v>
      </c>
      <c r="BI643" s="1">
        <f>'BASE METAS)'!CM647</f>
        <v>250</v>
      </c>
      <c r="BJ643" s="1">
        <f>'BASE METAS)'!CN647</f>
        <v>250</v>
      </c>
      <c r="BK643" s="1">
        <f>'BASE METAS)'!CO647</f>
        <v>500</v>
      </c>
      <c r="BL643" s="1">
        <f>'BASE METAS)'!CP647</f>
        <v>500</v>
      </c>
      <c r="BM643" s="1">
        <f>'BASE METAS)'!CQ647</f>
        <v>500</v>
      </c>
      <c r="BN643" s="1">
        <f>'BASE METAS)'!CR647</f>
        <v>500</v>
      </c>
      <c r="BO643" s="1">
        <f>'BASE METAS)'!CS647</f>
        <v>500</v>
      </c>
      <c r="BP643" s="1">
        <f>'BASE METAS)'!CT647</f>
        <v>500</v>
      </c>
      <c r="BQ643" s="1">
        <f>'BASE METAS)'!CU647</f>
        <v>500</v>
      </c>
      <c r="BR643" s="1">
        <f>'BASE METAS)'!CV647</f>
        <v>500</v>
      </c>
      <c r="BS643" s="1">
        <f>'BASE METAS)'!CW647</f>
        <v>500</v>
      </c>
      <c r="BT643" s="1">
        <f>'BASE METAS)'!CX647</f>
        <v>500</v>
      </c>
      <c r="BU643" s="1" t="e">
        <f>'BASE METAS)'!#REF!</f>
        <v>#REF!</v>
      </c>
      <c r="BV643" s="1">
        <f>'BASE METAS)'!FA647</f>
        <v>5500</v>
      </c>
      <c r="BW643" s="1">
        <f>'BASE METAS)'!FC647</f>
        <v>500</v>
      </c>
      <c r="BX643" s="1">
        <f>'BASE METAS)'!FD647</f>
        <v>1195</v>
      </c>
      <c r="BY643" s="1">
        <f>'BASE METAS)'!FE647</f>
        <v>695</v>
      </c>
      <c r="BZ643" s="1">
        <f>'BASE METAS)'!FF647</f>
        <v>2.39</v>
      </c>
      <c r="CA643" s="1">
        <f>'BASE METAS)'!FG647</f>
        <v>2745</v>
      </c>
      <c r="CB643" s="1">
        <f>'BASE METAS)'!FH647</f>
        <v>2755</v>
      </c>
      <c r="CC643" s="1">
        <f>'BASE METAS)'!FI647</f>
        <v>0.49909090909090909</v>
      </c>
      <c r="CD643" s="1">
        <f>'BASE METAS)'!FJ647</f>
        <v>5500</v>
      </c>
      <c r="CE643" s="1">
        <f>'BASE METAS)'!FK647</f>
        <v>0</v>
      </c>
      <c r="CF643" s="1">
        <f>'BASE METAS)'!FL647</f>
        <v>500</v>
      </c>
      <c r="CG643" s="1">
        <f>'BASE METAS)'!FM647</f>
        <v>173</v>
      </c>
    </row>
    <row r="644" spans="1:85" ht="51" x14ac:dyDescent="0.25">
      <c r="A644" s="1">
        <f>'BASE METAS)'!A648</f>
        <v>0</v>
      </c>
      <c r="B644" s="7099"/>
      <c r="C644" s="5686"/>
      <c r="D644" s="5686"/>
      <c r="E644" s="5686"/>
      <c r="F644" s="5708"/>
      <c r="G644" s="5708"/>
      <c r="H644" s="5708"/>
      <c r="I644" s="5708"/>
      <c r="J644" s="5708"/>
      <c r="K644" s="5708"/>
      <c r="L644" s="5708"/>
      <c r="M644" s="5708"/>
      <c r="N644" s="5699"/>
      <c r="O644" s="5708"/>
      <c r="P644" s="5699"/>
      <c r="Q644" s="5699"/>
      <c r="R644" s="5699"/>
      <c r="S644" s="5699"/>
      <c r="T644" s="5699"/>
      <c r="U644" s="7728"/>
      <c r="V644" s="5698"/>
      <c r="W644" s="5695"/>
      <c r="X644" s="7145"/>
      <c r="Y644" s="461" t="str">
        <f>'BASE METAS)'!Y648</f>
        <v>05</v>
      </c>
      <c r="Z644" s="1089" t="str">
        <f>'BASE METAS)'!Z648</f>
        <v>REALIZAR SIMULACROS EN LAS COMUNIDADES</v>
      </c>
      <c r="AA644" s="1090" t="str">
        <f>'BASE METAS)'!AA648</f>
        <v>SIMULACRO</v>
      </c>
      <c r="AB644" s="187">
        <f>'BASE METAS)'!AB648</f>
        <v>10</v>
      </c>
      <c r="AC644" s="188">
        <f>'BASE METAS)'!AC648</f>
        <v>1</v>
      </c>
      <c r="AD644" s="471">
        <f>'BASE METAS)'!AD648</f>
        <v>0.1</v>
      </c>
      <c r="AE644" s="188">
        <f>'BASE METAS)'!AE648</f>
        <v>3</v>
      </c>
      <c r="AF644" s="471">
        <f>'BASE METAS)'!AF648</f>
        <v>0.3</v>
      </c>
      <c r="AG644" s="188">
        <f>'BASE METAS)'!AG648</f>
        <v>4</v>
      </c>
      <c r="AH644" s="471">
        <f>'BASE METAS)'!AH648</f>
        <v>0.4</v>
      </c>
      <c r="AI644" s="1091">
        <f>'BASE METAS)'!AI648</f>
        <v>2</v>
      </c>
      <c r="AJ644" s="471">
        <f>'BASE METAS)'!AJ648</f>
        <v>0.2</v>
      </c>
      <c r="AK644" s="191">
        <f>'BASE METAS)'!AK648</f>
        <v>1</v>
      </c>
      <c r="AL644" s="1104" t="str">
        <f>'BASE METAS)'!AL648</f>
        <v>05</v>
      </c>
      <c r="AM644" s="938" t="str">
        <f>'BASE METAS)'!AM648</f>
        <v>REALIZACIÓN DE SIMULACROS</v>
      </c>
      <c r="AN644" s="1105" t="str">
        <f>'BASE METAS)'!AN648</f>
        <v>MIDE EL NÚMERO DE SIMULACROS REALIZADOS RESPECTO AL NÚMERO DE SIMULACROS PROGRAMADOS</v>
      </c>
      <c r="AO644" s="1376" t="str">
        <f>'BASE METAS)'!AU648</f>
        <v>DESEMPEÑO</v>
      </c>
      <c r="AP644" s="679" t="str">
        <f>'BASE METAS)'!AO648</f>
        <v>No. DE SIMULACROS REALIZADOS</v>
      </c>
      <c r="AQ644" s="679" t="str">
        <f>'BASE METAS)'!AP648</f>
        <v>No. DE SIMULACROS PROGRAMADOS (10)</v>
      </c>
      <c r="AR644" s="938">
        <f>'BASE METAS)'!AQ648</f>
        <v>100</v>
      </c>
      <c r="AS644" s="679" t="str">
        <f>'BASE METAS)'!AR648</f>
        <v>SIMULACROS</v>
      </c>
      <c r="AT644" s="679" t="str">
        <f>'BASE METAS)'!AS648</f>
        <v>EFICACIA</v>
      </c>
      <c r="AU644" s="1482">
        <f>'BASE METAS)'!BO648</f>
        <v>0</v>
      </c>
      <c r="AV644" s="960">
        <f>'BASE METAS)'!BQ648</f>
        <v>10</v>
      </c>
      <c r="AW644" s="1352">
        <f>'BASE METAS)'!BR648</f>
        <v>0</v>
      </c>
      <c r="AX644" s="1352">
        <f>'BASE METAS)'!BS648</f>
        <v>3</v>
      </c>
      <c r="AY644" s="1352">
        <f>'BASE METAS)'!BT648</f>
        <v>31</v>
      </c>
      <c r="AZ644" s="1">
        <f>'BASE METAS)'!BU648</f>
        <v>-28</v>
      </c>
      <c r="BA644" s="1">
        <f>'BASE METAS)'!BV648</f>
        <v>10.333333333333334</v>
      </c>
      <c r="BB644" s="1">
        <f>'BASE METAS)'!BW648</f>
        <v>33</v>
      </c>
      <c r="BC644" s="1">
        <f>'BASE METAS)'!BX648</f>
        <v>-23</v>
      </c>
      <c r="BD644" s="1">
        <f>'BASE METAS)'!BY648</f>
        <v>3.3</v>
      </c>
      <c r="BE644" s="1">
        <f>'BASE METAS)'!CG648</f>
        <v>2</v>
      </c>
      <c r="BF644" s="1">
        <f>'BASE METAS)'!CJ648</f>
        <v>0</v>
      </c>
      <c r="BG644" s="1">
        <f>'BASE METAS)'!CK648</f>
        <v>0</v>
      </c>
      <c r="BH644" s="1">
        <f>'BASE METAS)'!CL648</f>
        <v>0</v>
      </c>
      <c r="BI644" s="1">
        <f>'BASE METAS)'!CM648</f>
        <v>0</v>
      </c>
      <c r="BJ644" s="1">
        <f>'BASE METAS)'!CN648</f>
        <v>1</v>
      </c>
      <c r="BK644" s="1">
        <f>'BASE METAS)'!CO648</f>
        <v>0</v>
      </c>
      <c r="BL644" s="1">
        <f>'BASE METAS)'!CP648</f>
        <v>1</v>
      </c>
      <c r="BM644" s="1">
        <f>'BASE METAS)'!CQ648</f>
        <v>1</v>
      </c>
      <c r="BN644" s="1">
        <f>'BASE METAS)'!CR648</f>
        <v>1</v>
      </c>
      <c r="BO644" s="1">
        <f>'BASE METAS)'!CS648</f>
        <v>1</v>
      </c>
      <c r="BP644" s="1">
        <f>'BASE METAS)'!CT648</f>
        <v>2</v>
      </c>
      <c r="BQ644" s="1">
        <f>'BASE METAS)'!CU648</f>
        <v>1</v>
      </c>
      <c r="BR644" s="1">
        <f>'BASE METAS)'!CV648</f>
        <v>1</v>
      </c>
      <c r="BS644" s="1">
        <f>'BASE METAS)'!CW648</f>
        <v>1</v>
      </c>
      <c r="BT644" s="1">
        <f>'BASE METAS)'!CX648</f>
        <v>0</v>
      </c>
      <c r="BU644" s="1" t="e">
        <f>'BASE METAS)'!#REF!</f>
        <v>#REF!</v>
      </c>
      <c r="BV644" s="1">
        <f>'BASE METAS)'!FA648</f>
        <v>10</v>
      </c>
      <c r="BW644" s="1">
        <f>'BASE METAS)'!FC648</f>
        <v>1</v>
      </c>
      <c r="BX644" s="1">
        <f>'BASE METAS)'!FD648</f>
        <v>17</v>
      </c>
      <c r="BY644" s="1">
        <f>'BASE METAS)'!FE648</f>
        <v>16</v>
      </c>
      <c r="BZ644" s="1">
        <f>'BASE METAS)'!FF648</f>
        <v>0</v>
      </c>
      <c r="CA644" s="1">
        <f>'BASE METAS)'!FG648</f>
        <v>19</v>
      </c>
      <c r="CB644" s="1">
        <f>'BASE METAS)'!FH648</f>
        <v>-9</v>
      </c>
      <c r="CC644" s="1">
        <f>'BASE METAS)'!FI648</f>
        <v>1.9</v>
      </c>
      <c r="CD644" s="1">
        <f>'BASE METAS)'!FJ648</f>
        <v>10</v>
      </c>
      <c r="CE644" s="1">
        <f>'BASE METAS)'!FK648</f>
        <v>0</v>
      </c>
      <c r="CF644" s="1">
        <f>'BASE METAS)'!FL648</f>
        <v>1</v>
      </c>
      <c r="CG644" s="1">
        <f>'BASE METAS)'!FM648</f>
        <v>14</v>
      </c>
    </row>
    <row r="645" spans="1:85" ht="45" customHeight="1" x14ac:dyDescent="0.25">
      <c r="A645" s="1">
        <f>'BASE METAS)'!A649</f>
        <v>96</v>
      </c>
      <c r="B645" s="7099"/>
      <c r="C645" s="5684">
        <f>'BASE METAS)'!C649</f>
        <v>2201</v>
      </c>
      <c r="D645" s="5684">
        <f>'BASE METAS)'!D649</f>
        <v>2</v>
      </c>
      <c r="E645" s="5684" t="str">
        <f>'BASE METAS)'!E649</f>
        <v xml:space="preserve">PREVENCIÓN, EVALUACIÓN Y DICTAMINACIÓN DE RIESGOS </v>
      </c>
      <c r="F645" s="5706" t="str">
        <f>'BASE METAS)'!F649</f>
        <v>Q00</v>
      </c>
      <c r="G645" s="5706" t="str">
        <f>'BASE METAS)'!G649</f>
        <v>105</v>
      </c>
      <c r="H645" s="5706" t="str">
        <f>'BASE METAS)'!H649</f>
        <v>04</v>
      </c>
      <c r="I645" s="5706" t="str">
        <f>'BASE METAS)'!I649</f>
        <v>01</v>
      </c>
      <c r="J645" s="5706" t="str">
        <f>'BASE METAS)'!J649</f>
        <v>02</v>
      </c>
      <c r="K645" s="5706" t="str">
        <f>'BASE METAS)'!K649</f>
        <v>02</v>
      </c>
      <c r="L645" s="5706" t="str">
        <f>'BASE METAS)'!L649</f>
        <v>01</v>
      </c>
      <c r="M645" s="5706" t="str">
        <f>'BASE METAS)'!M649</f>
        <v>101</v>
      </c>
      <c r="N645" s="5697" t="str">
        <f>'BASE METAS)'!N649</f>
        <v>Seguridad Pública y Tránsito</v>
      </c>
      <c r="O645" s="5706" t="str">
        <f>'BASE METAS)'!O649</f>
        <v>Protección Civil</v>
      </c>
      <c r="P645" s="5697" t="str">
        <f>'BASE METAS)'!P649</f>
        <v>Seguridad pública y protección civil</v>
      </c>
      <c r="Q645" s="5697" t="str">
        <f>'BASE METAS)'!Q649</f>
        <v>Preservación del orden público y protección ciudadana</v>
      </c>
      <c r="R645" s="5697" t="str">
        <f>'BASE METAS)'!R649</f>
        <v>Protección civil</v>
      </c>
      <c r="S645" s="5697" t="str">
        <f>'BASE METAS)'!S649</f>
        <v>Identificación y prevención de riesgos</v>
      </c>
      <c r="T645" s="5697" t="str">
        <f>'BASE METAS)'!T649</f>
        <v>Prevención, evaluación y dictaminación de riesgos</v>
      </c>
      <c r="U645" s="7726" t="str">
        <f>'BASE METAS)'!U649</f>
        <v>MITIGAR LOS SINIESTROS O DESASTRES MEDIANTE LA IDENTIFICACIÓN DE LAS ZONAS DE RIESGO EXISTENTES O POTENCIALES EN MUEBLES E INMUEBLES MUNICIPALES</v>
      </c>
      <c r="V645" s="5697" t="str">
        <f>'BASE METAS)'!V649</f>
        <v xml:space="preserve">Tlalnepantla Protegida </v>
      </c>
      <c r="W645" s="5694">
        <f>'BASE METAS)'!W649</f>
        <v>4323661</v>
      </c>
      <c r="X645" s="7102" t="str">
        <f>'BASE METAS)'!X649</f>
        <v xml:space="preserve">COORDINACIÓN DE RIESGOS E INTEGRACIÓN CIUDADANA </v>
      </c>
      <c r="Y645" s="1092" t="str">
        <f>'BASE METAS)'!Y649</f>
        <v>01</v>
      </c>
      <c r="Z645" s="1093" t="str">
        <f>'BASE METAS)'!Z649</f>
        <v>REALIZAR VERIFICACIÓNES DE SEGURIDAD A EMPRESAS, INDUSTRIAS Y COMERCIOS</v>
      </c>
      <c r="AA645" s="674" t="str">
        <f>'BASE METAS)'!AA649</f>
        <v>VISITA</v>
      </c>
      <c r="AB645" s="551">
        <f>'BASE METAS)'!AB649</f>
        <v>700</v>
      </c>
      <c r="AC645" s="551">
        <f>'BASE METAS)'!AC649</f>
        <v>200</v>
      </c>
      <c r="AD645" s="576">
        <f>'BASE METAS)'!AD649</f>
        <v>0.2857142857142857</v>
      </c>
      <c r="AE645" s="551">
        <f>'BASE METAS)'!AE649</f>
        <v>250</v>
      </c>
      <c r="AF645" s="576">
        <f>'BASE METAS)'!AF649</f>
        <v>0.35714285714285715</v>
      </c>
      <c r="AG645" s="551">
        <f>'BASE METAS)'!AG649</f>
        <v>150</v>
      </c>
      <c r="AH645" s="576">
        <f>'BASE METAS)'!AH649</f>
        <v>0.21428571428571427</v>
      </c>
      <c r="AI645" s="551">
        <f>'BASE METAS)'!AI649</f>
        <v>100</v>
      </c>
      <c r="AJ645" s="576">
        <f>'BASE METAS)'!AJ649</f>
        <v>0.14285714285714285</v>
      </c>
      <c r="AK645" s="946">
        <f>'BASE METAS)'!AK649</f>
        <v>1</v>
      </c>
      <c r="AL645" s="1106" t="str">
        <f>'BASE METAS)'!AL649</f>
        <v>01</v>
      </c>
      <c r="AM645" s="974" t="str">
        <f>'BASE METAS)'!AM649</f>
        <v>VISITAS A EMPRESAS</v>
      </c>
      <c r="AN645" s="1045" t="str">
        <f>'BASE METAS)'!AN649</f>
        <v>MIDE EL NÚMERO DE VISITAS REALIZADAS CON RESPECTO AL NÚMERO DE VISITAS PROGRAMADAS</v>
      </c>
      <c r="AO645" s="1376" t="str">
        <f>'BASE METAS)'!AU649</f>
        <v>DESEMPEÑO</v>
      </c>
      <c r="AP645" s="974" t="str">
        <f>'BASE METAS)'!AO649</f>
        <v>No. DE VISITAS REALIZADAS</v>
      </c>
      <c r="AQ645" s="974" t="str">
        <f>'BASE METAS)'!AP649</f>
        <v>No. DE VISITAS PROGRAMADAS (700)</v>
      </c>
      <c r="AR645" s="807">
        <f>'BASE METAS)'!AQ649</f>
        <v>100</v>
      </c>
      <c r="AS645" s="974" t="str">
        <f>'BASE METAS)'!AR649</f>
        <v>VISITAS</v>
      </c>
      <c r="AT645" s="974" t="str">
        <f>'BASE METAS)'!AS649</f>
        <v>EFICACIA</v>
      </c>
      <c r="AU645" s="1482">
        <f>'BASE METAS)'!BO649</f>
        <v>0</v>
      </c>
      <c r="AV645" s="961">
        <f>'BASE METAS)'!BQ649</f>
        <v>700</v>
      </c>
      <c r="AW645" s="1352">
        <f>'BASE METAS)'!BR649</f>
        <v>0</v>
      </c>
      <c r="AX645" s="1352">
        <f>'BASE METAS)'!BS649</f>
        <v>250</v>
      </c>
      <c r="AY645" s="1352">
        <f>'BASE METAS)'!BT649</f>
        <v>384</v>
      </c>
      <c r="AZ645" s="1">
        <f>'BASE METAS)'!BU649</f>
        <v>-134</v>
      </c>
      <c r="BA645" s="1">
        <f>'BASE METAS)'!BV649</f>
        <v>1.536</v>
      </c>
      <c r="BB645" s="1">
        <f>'BASE METAS)'!BW649</f>
        <v>885</v>
      </c>
      <c r="BC645" s="1">
        <f>'BASE METAS)'!BX649</f>
        <v>-185</v>
      </c>
      <c r="BD645" s="1">
        <f>'BASE METAS)'!BY649</f>
        <v>1.2642857142857142</v>
      </c>
      <c r="BE645" s="1">
        <f>'BASE METAS)'!CG649</f>
        <v>501</v>
      </c>
      <c r="BF645" s="1">
        <f>'BASE METAS)'!CJ649</f>
        <v>0</v>
      </c>
      <c r="BG645" s="1">
        <f>'BASE METAS)'!CK649</f>
        <v>0</v>
      </c>
      <c r="BH645" s="1">
        <f>'BASE METAS)'!CL649</f>
        <v>0</v>
      </c>
      <c r="BI645" s="1">
        <f>'BASE METAS)'!CM649</f>
        <v>50</v>
      </c>
      <c r="BJ645" s="1">
        <f>'BASE METAS)'!CN649</f>
        <v>50</v>
      </c>
      <c r="BK645" s="1">
        <f>'BASE METAS)'!CO649</f>
        <v>100</v>
      </c>
      <c r="BL645" s="1">
        <f>'BASE METAS)'!CP649</f>
        <v>100</v>
      </c>
      <c r="BM645" s="1">
        <f>'BASE METAS)'!CQ649</f>
        <v>100</v>
      </c>
      <c r="BN645" s="1">
        <f>'BASE METAS)'!CR649</f>
        <v>50</v>
      </c>
      <c r="BO645" s="1">
        <f>'BASE METAS)'!CS649</f>
        <v>50</v>
      </c>
      <c r="BP645" s="1">
        <f>'BASE METAS)'!CT649</f>
        <v>50</v>
      </c>
      <c r="BQ645" s="1">
        <f>'BASE METAS)'!CU649</f>
        <v>50</v>
      </c>
      <c r="BR645" s="1">
        <f>'BASE METAS)'!CV649</f>
        <v>50</v>
      </c>
      <c r="BS645" s="1">
        <f>'BASE METAS)'!CW649</f>
        <v>50</v>
      </c>
      <c r="BT645" s="1">
        <f>'BASE METAS)'!CX649</f>
        <v>0</v>
      </c>
      <c r="BU645" s="1">
        <f>'BASE METAS)'!FA649</f>
        <v>700</v>
      </c>
      <c r="BV645" s="1">
        <f>'BASE METAS)'!FB649</f>
        <v>0</v>
      </c>
      <c r="BW645" s="1">
        <f>'BASE METAS)'!FC649</f>
        <v>100</v>
      </c>
      <c r="BX645" s="1">
        <f>'BASE METAS)'!FD649</f>
        <v>133</v>
      </c>
      <c r="BY645" s="1">
        <f>'BASE METAS)'!FE649</f>
        <v>33</v>
      </c>
      <c r="BZ645" s="1">
        <f>'BASE METAS)'!FF649</f>
        <v>1.33</v>
      </c>
      <c r="CA645" s="1">
        <f>'BASE METAS)'!FG649</f>
        <v>634</v>
      </c>
      <c r="CB645" s="1">
        <f>'BASE METAS)'!FH649</f>
        <v>66</v>
      </c>
      <c r="CC645" s="1">
        <f>'BASE METAS)'!FI649</f>
        <v>0.90571428571428569</v>
      </c>
      <c r="CD645" s="1">
        <f>'BASE METAS)'!FJ649</f>
        <v>700</v>
      </c>
      <c r="CE645" s="1">
        <f>'BASE METAS)'!FK649</f>
        <v>0</v>
      </c>
      <c r="CF645" s="1">
        <f>'BASE METAS)'!FL649</f>
        <v>100</v>
      </c>
      <c r="CG645" s="1">
        <f>'BASE METAS)'!FM649</f>
        <v>128</v>
      </c>
    </row>
    <row r="646" spans="1:85" ht="51" x14ac:dyDescent="0.25">
      <c r="A646" s="1">
        <f>'BASE METAS)'!A650</f>
        <v>0</v>
      </c>
      <c r="B646" s="7099"/>
      <c r="C646" s="5685"/>
      <c r="D646" s="5685"/>
      <c r="E646" s="5685"/>
      <c r="F646" s="5707"/>
      <c r="G646" s="5707"/>
      <c r="H646" s="5707"/>
      <c r="I646" s="5707"/>
      <c r="J646" s="5707"/>
      <c r="K646" s="5707"/>
      <c r="L646" s="5707"/>
      <c r="M646" s="5707"/>
      <c r="N646" s="5698"/>
      <c r="O646" s="5707"/>
      <c r="P646" s="5698"/>
      <c r="Q646" s="5698"/>
      <c r="R646" s="5698"/>
      <c r="S646" s="5698"/>
      <c r="T646" s="5698"/>
      <c r="U646" s="7727"/>
      <c r="V646" s="5698"/>
      <c r="W646" s="5695"/>
      <c r="X646" s="7145"/>
      <c r="Y646" s="1094" t="str">
        <f>'BASE METAS)'!Y650</f>
        <v>02</v>
      </c>
      <c r="Z646" s="1095" t="str">
        <f>'BASE METAS)'!Z650</f>
        <v xml:space="preserve">ELABORAR DICTAMENES DE PROTECCIÓN CIVIL  </v>
      </c>
      <c r="AA646" s="558" t="str">
        <f>'BASE METAS)'!AA650</f>
        <v>DICTAMEN</v>
      </c>
      <c r="AB646" s="559">
        <f>'BASE METAS)'!AB650</f>
        <v>3000</v>
      </c>
      <c r="AC646" s="559">
        <f>'BASE METAS)'!AC650</f>
        <v>900</v>
      </c>
      <c r="AD646" s="577">
        <f>'BASE METAS)'!AD650</f>
        <v>0.3</v>
      </c>
      <c r="AE646" s="559">
        <f>'BASE METAS)'!AE650</f>
        <v>900</v>
      </c>
      <c r="AF646" s="577">
        <f>'BASE METAS)'!AF650</f>
        <v>0.3</v>
      </c>
      <c r="AG646" s="559">
        <f>'BASE METAS)'!AG650</f>
        <v>800</v>
      </c>
      <c r="AH646" s="577">
        <f>'BASE METAS)'!AH650</f>
        <v>0.27</v>
      </c>
      <c r="AI646" s="559">
        <f>'BASE METAS)'!AI650</f>
        <v>400</v>
      </c>
      <c r="AJ646" s="577">
        <f>'BASE METAS)'!AJ650</f>
        <v>0.13333333333333333</v>
      </c>
      <c r="AK646" s="946">
        <f>'BASE METAS)'!AK650</f>
        <v>1.0033333333333334</v>
      </c>
      <c r="AL646" s="1106" t="str">
        <f>'BASE METAS)'!AL650</f>
        <v>02</v>
      </c>
      <c r="AM646" s="974" t="str">
        <f>'BASE METAS)'!AM650</f>
        <v>ELABORACIÓN DE DICTAMENES</v>
      </c>
      <c r="AN646" s="1045" t="str">
        <f>'BASE METAS)'!AN650</f>
        <v>MIDE EL NÚMERO DE DICTAMENES REALIZADOS CON RESPECTO AL NÚMERO DE DICTAMENES PROGRAMADOS</v>
      </c>
      <c r="AO646" s="1376" t="str">
        <f>'BASE METAS)'!AU650</f>
        <v>DESEMPEÑO</v>
      </c>
      <c r="AP646" s="974" t="str">
        <f>'BASE METAS)'!AO650</f>
        <v>No. DE DICTAMENES REALIZADAS</v>
      </c>
      <c r="AQ646" s="974" t="str">
        <f>'BASE METAS)'!AP650</f>
        <v>No. DE DICTAMENES PROGRAMADOS (3,000)</v>
      </c>
      <c r="AR646" s="807">
        <f>'BASE METAS)'!AQ650</f>
        <v>100</v>
      </c>
      <c r="AS646" s="974" t="str">
        <f>'BASE METAS)'!AR650</f>
        <v>DICTAMENES</v>
      </c>
      <c r="AT646" s="974" t="str">
        <f>'BASE METAS)'!AS650</f>
        <v>EFICACIA</v>
      </c>
      <c r="AU646" s="1482">
        <f>'BASE METAS)'!BO650</f>
        <v>0</v>
      </c>
      <c r="AV646" s="961">
        <f>'BASE METAS)'!BQ650</f>
        <v>3000</v>
      </c>
      <c r="AW646" s="961">
        <f>'BASE METAS)'!BR650</f>
        <v>0</v>
      </c>
      <c r="AX646" s="1352">
        <f>'BASE METAS)'!BS650</f>
        <v>900</v>
      </c>
      <c r="AY646" s="1352">
        <f>'BASE METAS)'!BT650</f>
        <v>459</v>
      </c>
      <c r="AZ646" s="1">
        <f>'BASE METAS)'!BU650</f>
        <v>441</v>
      </c>
      <c r="BA646" s="1">
        <f>'BASE METAS)'!BV650</f>
        <v>0.51</v>
      </c>
      <c r="BB646" s="1">
        <f>'BASE METAS)'!BW650</f>
        <v>1221</v>
      </c>
      <c r="BC646" s="1">
        <f>'BASE METAS)'!BX650</f>
        <v>1779</v>
      </c>
      <c r="BD646" s="1">
        <f>'BASE METAS)'!BY650</f>
        <v>0.40699999999999997</v>
      </c>
      <c r="BE646" s="1">
        <f>'BASE METAS)'!CG650</f>
        <v>762</v>
      </c>
      <c r="BF646" s="1">
        <f>'BASE METAS)'!CJ650</f>
        <v>0</v>
      </c>
      <c r="BG646" s="1">
        <f>'BASE METAS)'!CK650</f>
        <v>0</v>
      </c>
      <c r="BH646" s="1">
        <f>'BASE METAS)'!CL650</f>
        <v>0</v>
      </c>
      <c r="BI646" s="1">
        <f>'BASE METAS)'!CM650</f>
        <v>300</v>
      </c>
      <c r="BJ646" s="1">
        <f>'BASE METAS)'!CN650</f>
        <v>300</v>
      </c>
      <c r="BK646" s="1">
        <f>'BASE METAS)'!CO650</f>
        <v>300</v>
      </c>
      <c r="BL646" s="1">
        <f>'BASE METAS)'!CP650</f>
        <v>300</v>
      </c>
      <c r="BM646" s="1">
        <f>'BASE METAS)'!CQ650</f>
        <v>300</v>
      </c>
      <c r="BN646" s="1">
        <f>'BASE METAS)'!CR650</f>
        <v>300</v>
      </c>
      <c r="BO646" s="1">
        <f>'BASE METAS)'!CS650</f>
        <v>200</v>
      </c>
      <c r="BP646" s="1">
        <f>'BASE METAS)'!CT650</f>
        <v>300</v>
      </c>
      <c r="BQ646" s="1">
        <f>'BASE METAS)'!CU650</f>
        <v>300</v>
      </c>
      <c r="BR646" s="1">
        <f>'BASE METAS)'!CV650</f>
        <v>150</v>
      </c>
      <c r="BS646" s="1">
        <f>'BASE METAS)'!CW650</f>
        <v>150</v>
      </c>
      <c r="BT646" s="1">
        <f>'BASE METAS)'!CX650</f>
        <v>100</v>
      </c>
      <c r="BU646" s="1">
        <f>'BASE METAS)'!FA650</f>
        <v>3000</v>
      </c>
      <c r="BV646" s="1">
        <f>'BASE METAS)'!FB650</f>
        <v>0</v>
      </c>
      <c r="BW646" s="1">
        <f>'BASE METAS)'!FC650</f>
        <v>300</v>
      </c>
      <c r="BX646" s="1">
        <f>'BASE METAS)'!FD650</f>
        <v>142</v>
      </c>
      <c r="BY646" s="1">
        <f>'BASE METAS)'!FE650</f>
        <v>-158</v>
      </c>
      <c r="BZ646" s="1">
        <f>'BASE METAS)'!FF650</f>
        <v>0.47333333333333333</v>
      </c>
      <c r="CA646" s="1">
        <f>'BASE METAS)'!FG650</f>
        <v>904</v>
      </c>
      <c r="CB646" s="1">
        <f>'BASE METAS)'!FH650</f>
        <v>2096</v>
      </c>
      <c r="CC646" s="1">
        <f>'BASE METAS)'!FI650</f>
        <v>0.30133333333333334</v>
      </c>
      <c r="CD646" s="1">
        <f>'BASE METAS)'!FJ650</f>
        <v>3000</v>
      </c>
      <c r="CE646" s="1">
        <f>'BASE METAS)'!FK650</f>
        <v>0</v>
      </c>
      <c r="CF646" s="1">
        <f>'BASE METAS)'!FL650</f>
        <v>300</v>
      </c>
      <c r="CG646" s="1">
        <f>'BASE METAS)'!FM650</f>
        <v>160</v>
      </c>
    </row>
    <row r="647" spans="1:85" ht="51" x14ac:dyDescent="0.25">
      <c r="A647" s="1">
        <f>'BASE METAS)'!A651</f>
        <v>0</v>
      </c>
      <c r="B647" s="7099"/>
      <c r="C647" s="5685"/>
      <c r="D647" s="5685"/>
      <c r="E647" s="5685"/>
      <c r="F647" s="5707"/>
      <c r="G647" s="5707"/>
      <c r="H647" s="5707"/>
      <c r="I647" s="5707"/>
      <c r="J647" s="5707"/>
      <c r="K647" s="5707"/>
      <c r="L647" s="5707"/>
      <c r="M647" s="5707"/>
      <c r="N647" s="5698"/>
      <c r="O647" s="5707"/>
      <c r="P647" s="5698"/>
      <c r="Q647" s="5698"/>
      <c r="R647" s="5698"/>
      <c r="S647" s="5698"/>
      <c r="T647" s="5698"/>
      <c r="U647" s="7727"/>
      <c r="V647" s="5698"/>
      <c r="W647" s="5695"/>
      <c r="X647" s="7145"/>
      <c r="Y647" s="1094" t="str">
        <f>'BASE METAS)'!Y651</f>
        <v>03</v>
      </c>
      <c r="Z647" s="1095" t="str">
        <f>'BASE METAS)'!Z651</f>
        <v xml:space="preserve">REALIZAR SUPERVISIONES EN LAS ZONAS DE RIESGO </v>
      </c>
      <c r="AA647" s="675" t="str">
        <f>'BASE METAS)'!AA651</f>
        <v>SUPERVISIÓN</v>
      </c>
      <c r="AB647" s="559">
        <f>'BASE METAS)'!AB651</f>
        <v>500</v>
      </c>
      <c r="AC647" s="559">
        <f>'BASE METAS)'!AC651</f>
        <v>100</v>
      </c>
      <c r="AD647" s="577">
        <f>'BASE METAS)'!AD651</f>
        <v>0.2</v>
      </c>
      <c r="AE647" s="559">
        <f>'BASE METAS)'!AE651</f>
        <v>150</v>
      </c>
      <c r="AF647" s="577">
        <f>'BASE METAS)'!AF651</f>
        <v>0.3</v>
      </c>
      <c r="AG647" s="559">
        <f>'BASE METAS)'!AG651</f>
        <v>150</v>
      </c>
      <c r="AH647" s="577">
        <f>'BASE METAS)'!AH651</f>
        <v>0.3</v>
      </c>
      <c r="AI647" s="559">
        <f>'BASE METAS)'!AI651</f>
        <v>100</v>
      </c>
      <c r="AJ647" s="577">
        <f>'BASE METAS)'!AJ651</f>
        <v>0.2</v>
      </c>
      <c r="AK647" s="946">
        <f>'BASE METAS)'!AK651</f>
        <v>1</v>
      </c>
      <c r="AL647" s="1106" t="str">
        <f>'BASE METAS)'!AL651</f>
        <v>03</v>
      </c>
      <c r="AM647" s="974" t="str">
        <f>'BASE METAS)'!AM651</f>
        <v>SUPERVISIONES A ZONAS DE RIESGO</v>
      </c>
      <c r="AN647" s="1045" t="str">
        <f>'BASE METAS)'!AN651</f>
        <v>MIDE EL NÚMERO DE SUPERVISIONES REALIZADAS CON RESPECTO AL NÚMERO DE SUPERVISIONES PROGRAMADAS</v>
      </c>
      <c r="AO647" s="1376" t="str">
        <f>'BASE METAS)'!AU651</f>
        <v>DESEMPEÑO</v>
      </c>
      <c r="AP647" s="974" t="str">
        <f>'BASE METAS)'!AO651</f>
        <v xml:space="preserve">No. DE SUPERVISIONES REALIZADAS </v>
      </c>
      <c r="AQ647" s="974" t="str">
        <f>'BASE METAS)'!AP651</f>
        <v>No. DE SUPERVISIONES PROGRAMADAS  (500)</v>
      </c>
      <c r="AR647" s="807">
        <f>'BASE METAS)'!AQ651</f>
        <v>100</v>
      </c>
      <c r="AS647" s="974" t="str">
        <f>'BASE METAS)'!AR651</f>
        <v>SUPERVISIONES</v>
      </c>
      <c r="AT647" s="974" t="str">
        <f>'BASE METAS)'!AS651</f>
        <v>EFICACIA</v>
      </c>
      <c r="AU647" s="1482">
        <f>'BASE METAS)'!BO651</f>
        <v>0</v>
      </c>
      <c r="AV647" s="960">
        <f>'BASE METAS)'!BQ651</f>
        <v>500</v>
      </c>
      <c r="AW647" s="1352">
        <f>'BASE METAS)'!BR651</f>
        <v>0</v>
      </c>
      <c r="AX647" s="1352">
        <f>'BASE METAS)'!BS651</f>
        <v>150</v>
      </c>
      <c r="AY647" s="1352">
        <f>'BASE METAS)'!BT651</f>
        <v>131</v>
      </c>
      <c r="AZ647" s="1">
        <f>'BASE METAS)'!BU651</f>
        <v>19</v>
      </c>
      <c r="BA647" s="1">
        <f>'BASE METAS)'!BV651</f>
        <v>0.87333333333333329</v>
      </c>
      <c r="BB647" s="1">
        <f>'BASE METAS)'!BW651</f>
        <v>237</v>
      </c>
      <c r="BC647" s="1">
        <f>'BASE METAS)'!BX651</f>
        <v>263</v>
      </c>
      <c r="BD647" s="1">
        <f>'BASE METAS)'!BY651</f>
        <v>0.47399999999999998</v>
      </c>
      <c r="BE647" s="1">
        <f>'BASE METAS)'!CG651</f>
        <v>106</v>
      </c>
      <c r="BF647" s="1">
        <f>'BASE METAS)'!CJ651</f>
        <v>0</v>
      </c>
      <c r="BG647" s="1">
        <f>'BASE METAS)'!CK651</f>
        <v>0</v>
      </c>
      <c r="BH647" s="1">
        <f>'BASE METAS)'!CL651</f>
        <v>0</v>
      </c>
      <c r="BI647" s="1">
        <f>'BASE METAS)'!CM651</f>
        <v>25</v>
      </c>
      <c r="BJ647" s="1">
        <f>'BASE METAS)'!CN651</f>
        <v>50</v>
      </c>
      <c r="BK647" s="1">
        <f>'BASE METAS)'!CO651</f>
        <v>25</v>
      </c>
      <c r="BL647" s="1">
        <f>'BASE METAS)'!CP651</f>
        <v>50</v>
      </c>
      <c r="BM647" s="1">
        <f>'BASE METAS)'!CQ651</f>
        <v>50</v>
      </c>
      <c r="BN647" s="1">
        <f>'BASE METAS)'!CR651</f>
        <v>50</v>
      </c>
      <c r="BO647" s="1">
        <f>'BASE METAS)'!CS651</f>
        <v>50</v>
      </c>
      <c r="BP647" s="1">
        <f>'BASE METAS)'!CT651</f>
        <v>50</v>
      </c>
      <c r="BQ647" s="1">
        <f>'BASE METAS)'!CU651</f>
        <v>50</v>
      </c>
      <c r="BR647" s="1">
        <f>'BASE METAS)'!CV651</f>
        <v>50</v>
      </c>
      <c r="BS647" s="1">
        <f>'BASE METAS)'!CW651</f>
        <v>25</v>
      </c>
      <c r="BT647" s="1">
        <f>'BASE METAS)'!CX651</f>
        <v>25</v>
      </c>
      <c r="BU647" s="1">
        <f>'BASE METAS)'!FA651</f>
        <v>500</v>
      </c>
      <c r="BV647" s="1">
        <f>'BASE METAS)'!FB651</f>
        <v>0</v>
      </c>
      <c r="BW647" s="1">
        <f>'BASE METAS)'!FC651</f>
        <v>50</v>
      </c>
      <c r="BX647" s="1">
        <f>'BASE METAS)'!FD651</f>
        <v>54</v>
      </c>
      <c r="BY647" s="1">
        <f>'BASE METAS)'!FE651</f>
        <v>4</v>
      </c>
      <c r="BZ647" s="1">
        <f>'BASE METAS)'!FF651</f>
        <v>1.08</v>
      </c>
      <c r="CA647" s="1">
        <f>'BASE METAS)'!FG651</f>
        <v>160</v>
      </c>
      <c r="CB647" s="1">
        <f>'BASE METAS)'!FH651</f>
        <v>340</v>
      </c>
      <c r="CC647" s="1">
        <f>'BASE METAS)'!FI651</f>
        <v>0.32</v>
      </c>
      <c r="CD647" s="1">
        <f>'BASE METAS)'!FJ651</f>
        <v>500</v>
      </c>
      <c r="CE647" s="1">
        <f>'BASE METAS)'!FK651</f>
        <v>0</v>
      </c>
      <c r="CF647" s="1">
        <f>'BASE METAS)'!FL651</f>
        <v>50</v>
      </c>
      <c r="CG647" s="1">
        <f>'BASE METAS)'!FM651</f>
        <v>48</v>
      </c>
    </row>
    <row r="648" spans="1:85" ht="63.75" x14ac:dyDescent="0.25">
      <c r="A648" s="1">
        <f>'BASE METAS)'!A652</f>
        <v>0</v>
      </c>
      <c r="B648" s="7099"/>
      <c r="C648" s="5685"/>
      <c r="D648" s="5685"/>
      <c r="E648" s="5685"/>
      <c r="F648" s="5707"/>
      <c r="G648" s="5707"/>
      <c r="H648" s="5707"/>
      <c r="I648" s="5707"/>
      <c r="J648" s="5707"/>
      <c r="K648" s="5707"/>
      <c r="L648" s="5707"/>
      <c r="M648" s="5707"/>
      <c r="N648" s="5698"/>
      <c r="O648" s="5707"/>
      <c r="P648" s="5698"/>
      <c r="Q648" s="5698"/>
      <c r="R648" s="5698"/>
      <c r="S648" s="5698"/>
      <c r="T648" s="5698"/>
      <c r="U648" s="7727"/>
      <c r="V648" s="5698"/>
      <c r="W648" s="5695"/>
      <c r="X648" s="7145"/>
      <c r="Y648" s="1094" t="str">
        <f>'BASE METAS)'!Y652</f>
        <v>04</v>
      </c>
      <c r="Z648" s="1095" t="str">
        <f>'BASE METAS)'!Z652</f>
        <v>ACTUALIZAR EL ATLAS DE RIESGO</v>
      </c>
      <c r="AA648" s="675" t="str">
        <f>'BASE METAS)'!AA652</f>
        <v>ACTUALIZACIÓN</v>
      </c>
      <c r="AB648" s="559">
        <f>'BASE METAS)'!AB652</f>
        <v>4</v>
      </c>
      <c r="AC648" s="559">
        <f>'BASE METAS)'!AC652</f>
        <v>1</v>
      </c>
      <c r="AD648" s="577">
        <f>'BASE METAS)'!AD652</f>
        <v>0.25</v>
      </c>
      <c r="AE648" s="559">
        <f>'BASE METAS)'!AE652</f>
        <v>1</v>
      </c>
      <c r="AF648" s="577">
        <f>'BASE METAS)'!AF652</f>
        <v>0.25</v>
      </c>
      <c r="AG648" s="559">
        <f>'BASE METAS)'!AG652</f>
        <v>1</v>
      </c>
      <c r="AH648" s="577">
        <f>'BASE METAS)'!AH652</f>
        <v>0.25</v>
      </c>
      <c r="AI648" s="559">
        <f>'BASE METAS)'!AI652</f>
        <v>1</v>
      </c>
      <c r="AJ648" s="577">
        <f>'BASE METAS)'!AJ652</f>
        <v>0.25</v>
      </c>
      <c r="AK648" s="946">
        <f>'BASE METAS)'!AK652</f>
        <v>1</v>
      </c>
      <c r="AL648" s="1106" t="str">
        <f>'BASE METAS)'!AL652</f>
        <v>04</v>
      </c>
      <c r="AM648" s="974" t="str">
        <f>'BASE METAS)'!AM652</f>
        <v>ACTUALIZACIÓN DEL ATLAS DE RIESGO</v>
      </c>
      <c r="AN648" s="1045" t="str">
        <f>'BASE METAS)'!AN652</f>
        <v>MIDE EL NÚMERO DE ACTUALIZACIONES REALIZADAS CON RESPECTO AL NÚMERO DE ACTUALIZACIONES PROGRAMADAS</v>
      </c>
      <c r="AO648" s="1376" t="str">
        <f>'BASE METAS)'!AU652</f>
        <v>DESEMPEÑO</v>
      </c>
      <c r="AP648" s="974" t="str">
        <f>'BASE METAS)'!AO652</f>
        <v>No. DE ACTUALIZACIONES REALIZADAS</v>
      </c>
      <c r="AQ648" s="974" t="str">
        <f>'BASE METAS)'!AP652</f>
        <v>No. DE ACTUALIZACIONES PROGRAMADAS (4)</v>
      </c>
      <c r="AR648" s="807">
        <f>'BASE METAS)'!AQ652</f>
        <v>100</v>
      </c>
      <c r="AS648" s="974" t="str">
        <f>'BASE METAS)'!AR652</f>
        <v>ACTUALIZACIONES</v>
      </c>
      <c r="AT648" s="974" t="str">
        <f>'BASE METAS)'!AS652</f>
        <v>EFICACIA</v>
      </c>
      <c r="AU648" s="1482">
        <f>'BASE METAS)'!BO652</f>
        <v>0</v>
      </c>
      <c r="AV648" s="960">
        <f>'BASE METAS)'!BQ652</f>
        <v>4</v>
      </c>
      <c r="AW648" s="961">
        <f>'BASE METAS)'!BR652</f>
        <v>0</v>
      </c>
      <c r="AX648" s="1352">
        <f>'BASE METAS)'!BS652</f>
        <v>1</v>
      </c>
      <c r="AY648" s="1352">
        <f>'BASE METAS)'!BT652</f>
        <v>1</v>
      </c>
      <c r="AZ648" s="1">
        <f>'BASE METAS)'!BU652</f>
        <v>0</v>
      </c>
      <c r="BA648" s="1">
        <f>'BASE METAS)'!BV652</f>
        <v>1</v>
      </c>
      <c r="BB648" s="1">
        <f>'BASE METAS)'!BW652</f>
        <v>2</v>
      </c>
      <c r="BC648" s="1">
        <f>'BASE METAS)'!BX652</f>
        <v>2</v>
      </c>
      <c r="BD648" s="1">
        <f>'BASE METAS)'!BY652</f>
        <v>0.5</v>
      </c>
      <c r="BE648" s="1">
        <f>'BASE METAS)'!CG652</f>
        <v>1</v>
      </c>
      <c r="BF648" s="1">
        <f>'BASE METAS)'!CJ652</f>
        <v>0</v>
      </c>
      <c r="BG648" s="1">
        <f>'BASE METAS)'!CK652</f>
        <v>0</v>
      </c>
      <c r="BH648" s="1">
        <f>'BASE METAS)'!CL652</f>
        <v>0</v>
      </c>
      <c r="BI648" s="1">
        <f>'BASE METAS)'!CM652</f>
        <v>0</v>
      </c>
      <c r="BJ648" s="1">
        <f>'BASE METAS)'!CN652</f>
        <v>0</v>
      </c>
      <c r="BK648" s="1">
        <f>'BASE METAS)'!CO652</f>
        <v>1</v>
      </c>
      <c r="BL648" s="1">
        <f>'BASE METAS)'!CP652</f>
        <v>0</v>
      </c>
      <c r="BM648" s="1">
        <f>'BASE METAS)'!CQ652</f>
        <v>0</v>
      </c>
      <c r="BN648" s="1">
        <f>'BASE METAS)'!CR652</f>
        <v>1</v>
      </c>
      <c r="BO648" s="1">
        <f>'BASE METAS)'!CS652</f>
        <v>0</v>
      </c>
      <c r="BP648" s="1">
        <f>'BASE METAS)'!CT652</f>
        <v>0</v>
      </c>
      <c r="BQ648" s="1">
        <f>'BASE METAS)'!CU652</f>
        <v>1</v>
      </c>
      <c r="BR648" s="1">
        <f>'BASE METAS)'!CV652</f>
        <v>0</v>
      </c>
      <c r="BS648" s="1">
        <f>'BASE METAS)'!CW652</f>
        <v>0</v>
      </c>
      <c r="BT648" s="1">
        <f>'BASE METAS)'!CX652</f>
        <v>1</v>
      </c>
      <c r="BU648" s="1">
        <f>'BASE METAS)'!FA652</f>
        <v>4</v>
      </c>
      <c r="BV648" s="1">
        <f>'BASE METAS)'!FB652</f>
        <v>0</v>
      </c>
      <c r="BW648" s="1">
        <f>'BASE METAS)'!FC652</f>
        <v>0</v>
      </c>
      <c r="BX648" s="1">
        <f>'BASE METAS)'!FD652</f>
        <v>0</v>
      </c>
      <c r="BY648" s="1">
        <f>'BASE METAS)'!FE652</f>
        <v>0</v>
      </c>
      <c r="BZ648" s="1">
        <f>'BASE METAS)'!FF652</f>
        <v>0</v>
      </c>
      <c r="CA648" s="1">
        <f>'BASE METAS)'!FG652</f>
        <v>1</v>
      </c>
      <c r="CB648" s="1">
        <f>'BASE METAS)'!FH652</f>
        <v>3</v>
      </c>
      <c r="CC648" s="1">
        <f>'BASE METAS)'!FI652</f>
        <v>0.25</v>
      </c>
      <c r="CD648" s="1">
        <f>'BASE METAS)'!FJ652</f>
        <v>4</v>
      </c>
      <c r="CE648" s="1">
        <f>'BASE METAS)'!FK652</f>
        <v>0</v>
      </c>
      <c r="CF648" s="1">
        <f>'BASE METAS)'!FL652</f>
        <v>0</v>
      </c>
      <c r="CG648" s="1">
        <f>'BASE METAS)'!FM652</f>
        <v>0</v>
      </c>
    </row>
    <row r="649" spans="1:85" ht="51" x14ac:dyDescent="0.25">
      <c r="A649" s="1">
        <f>'BASE METAS)'!A653</f>
        <v>0</v>
      </c>
      <c r="B649" s="7099"/>
      <c r="C649" s="5686"/>
      <c r="D649" s="5686"/>
      <c r="E649" s="5686"/>
      <c r="F649" s="5708"/>
      <c r="G649" s="5708"/>
      <c r="H649" s="5708"/>
      <c r="I649" s="5708"/>
      <c r="J649" s="5708"/>
      <c r="K649" s="5708"/>
      <c r="L649" s="5708"/>
      <c r="M649" s="5708"/>
      <c r="N649" s="5699"/>
      <c r="O649" s="5708"/>
      <c r="P649" s="5699"/>
      <c r="Q649" s="5699"/>
      <c r="R649" s="5699"/>
      <c r="S649" s="5699"/>
      <c r="T649" s="5699"/>
      <c r="U649" s="7728"/>
      <c r="V649" s="5699"/>
      <c r="W649" s="5696"/>
      <c r="X649" s="7103"/>
      <c r="Y649" s="1096" t="str">
        <f>'BASE METAS)'!Y653</f>
        <v>05</v>
      </c>
      <c r="Z649" s="1097" t="str">
        <f>'BASE METAS)'!Z653</f>
        <v>REALIZAR EL ESTUDIO TÉCNICO PARA LA IMPLEMENTACIÓN DE UN SISTEMA DE ALARMA SÍSMICA</v>
      </c>
      <c r="AA649" s="1098" t="str">
        <f>'BASE METAS)'!AA653</f>
        <v>ESTUDIO</v>
      </c>
      <c r="AB649" s="567">
        <f>'BASE METAS)'!AB653</f>
        <v>1</v>
      </c>
      <c r="AC649" s="567">
        <f>'BASE METAS)'!AC653</f>
        <v>0</v>
      </c>
      <c r="AD649" s="656">
        <f>'BASE METAS)'!AD653</f>
        <v>0</v>
      </c>
      <c r="AE649" s="567">
        <f>'BASE METAS)'!AE653</f>
        <v>0</v>
      </c>
      <c r="AF649" s="656">
        <f>'BASE METAS)'!AF653</f>
        <v>0</v>
      </c>
      <c r="AG649" s="567">
        <f>'BASE METAS)'!AG653</f>
        <v>1</v>
      </c>
      <c r="AH649" s="656">
        <f>'BASE METAS)'!AH653</f>
        <v>1</v>
      </c>
      <c r="AI649" s="567">
        <f>'BASE METAS)'!AI653</f>
        <v>0</v>
      </c>
      <c r="AJ649" s="656">
        <f>'BASE METAS)'!AJ653</f>
        <v>0</v>
      </c>
      <c r="AK649" s="946">
        <f>'BASE METAS)'!AK653</f>
        <v>1</v>
      </c>
      <c r="AL649" s="1107" t="str">
        <f>'BASE METAS)'!AL653</f>
        <v>05</v>
      </c>
      <c r="AM649" s="679" t="str">
        <f>'BASE METAS)'!AM653</f>
        <v>ELABORACIÓN DE ESTUDIO TÉCNICO</v>
      </c>
      <c r="AN649" s="1105" t="str">
        <f>'BASE METAS)'!AN653</f>
        <v>MIDE LA REALIZACIÓN DEL ESTUDIO TÉCNICO CON RESPECTO AL ESTUDIO TÉCNICO PROGRAMADO</v>
      </c>
      <c r="AO649" s="1376" t="str">
        <f>'BASE METAS)'!AU653</f>
        <v>DESEMPEÑO</v>
      </c>
      <c r="AP649" s="679" t="str">
        <f>'BASE METAS)'!AO653</f>
        <v>No. DE ESTUDIO TÉCNICO REALIZADOS</v>
      </c>
      <c r="AQ649" s="679" t="str">
        <f>'BASE METAS)'!AP653</f>
        <v>No. DE ESTUDIO TÉCNICO PROGRAMADOS (1)</v>
      </c>
      <c r="AR649" s="938">
        <f>'BASE METAS)'!AQ653</f>
        <v>100</v>
      </c>
      <c r="AS649" s="679" t="str">
        <f>'BASE METAS)'!AR653</f>
        <v>ESTUDIOS</v>
      </c>
      <c r="AT649" s="679" t="str">
        <f>'BASE METAS)'!AS653</f>
        <v>EFICACIA</v>
      </c>
      <c r="AU649" s="1482">
        <f>'BASE METAS)'!BO653</f>
        <v>0</v>
      </c>
      <c r="AV649" s="960">
        <f>'BASE METAS)'!BQ653</f>
        <v>1</v>
      </c>
      <c r="AW649" s="1352">
        <f>'BASE METAS)'!BR653</f>
        <v>0</v>
      </c>
      <c r="AX649" s="1352">
        <f>'BASE METAS)'!BS653</f>
        <v>0</v>
      </c>
      <c r="AY649" s="1352">
        <f>'BASE METAS)'!BT653</f>
        <v>0</v>
      </c>
      <c r="AZ649" s="1">
        <f>'BASE METAS)'!BU653</f>
        <v>0</v>
      </c>
      <c r="BA649" s="1" t="e">
        <f>'BASE METAS)'!BV653</f>
        <v>#DIV/0!</v>
      </c>
      <c r="BB649" s="1">
        <f>'BASE METAS)'!BW653</f>
        <v>0</v>
      </c>
      <c r="BC649" s="1">
        <f>'BASE METAS)'!BX653</f>
        <v>1</v>
      </c>
      <c r="BD649" s="1">
        <f>'BASE METAS)'!BY653</f>
        <v>0</v>
      </c>
      <c r="BE649" s="1">
        <f>'BASE METAS)'!CG653</f>
        <v>0</v>
      </c>
      <c r="BF649" s="1">
        <f>'BASE METAS)'!CJ653</f>
        <v>0</v>
      </c>
      <c r="BG649" s="1">
        <f>'BASE METAS)'!CK653</f>
        <v>0</v>
      </c>
      <c r="BH649" s="1">
        <f>'BASE METAS)'!CL653</f>
        <v>0</v>
      </c>
      <c r="BI649" s="1">
        <f>'BASE METAS)'!CM653</f>
        <v>0</v>
      </c>
      <c r="BJ649" s="1">
        <f>'BASE METAS)'!CN653</f>
        <v>0</v>
      </c>
      <c r="BK649" s="1">
        <f>'BASE METAS)'!CO653</f>
        <v>0</v>
      </c>
      <c r="BL649" s="1">
        <f>'BASE METAS)'!CP653</f>
        <v>0</v>
      </c>
      <c r="BM649" s="1">
        <f>'BASE METAS)'!CQ653</f>
        <v>0</v>
      </c>
      <c r="BN649" s="1">
        <f>'BASE METAS)'!CR653</f>
        <v>0</v>
      </c>
      <c r="BO649" s="1">
        <f>'BASE METAS)'!CS653</f>
        <v>0</v>
      </c>
      <c r="BP649" s="1">
        <f>'BASE METAS)'!CT653</f>
        <v>0</v>
      </c>
      <c r="BQ649" s="1">
        <f>'BASE METAS)'!CU653</f>
        <v>1</v>
      </c>
      <c r="BR649" s="1">
        <f>'BASE METAS)'!CV653</f>
        <v>0</v>
      </c>
      <c r="BS649" s="1">
        <f>'BASE METAS)'!CW653</f>
        <v>0</v>
      </c>
      <c r="BT649" s="1">
        <f>'BASE METAS)'!CX653</f>
        <v>0</v>
      </c>
      <c r="BU649" s="1">
        <f>'BASE METAS)'!FA653</f>
        <v>1</v>
      </c>
      <c r="BV649" s="1">
        <f>'BASE METAS)'!FB653</f>
        <v>0</v>
      </c>
      <c r="BW649" s="1">
        <f>'BASE METAS)'!FC653</f>
        <v>0</v>
      </c>
      <c r="BX649" s="1">
        <f>'BASE METAS)'!FD653</f>
        <v>0</v>
      </c>
      <c r="BY649" s="1">
        <f>'BASE METAS)'!FE653</f>
        <v>0</v>
      </c>
      <c r="BZ649" s="1">
        <f>'BASE METAS)'!FF653</f>
        <v>0</v>
      </c>
      <c r="CA649" s="1">
        <f>'BASE METAS)'!FG653</f>
        <v>0</v>
      </c>
      <c r="CB649" s="1">
        <f>'BASE METAS)'!FH653</f>
        <v>1</v>
      </c>
      <c r="CC649" s="1">
        <f>'BASE METAS)'!FI653</f>
        <v>0</v>
      </c>
      <c r="CD649" s="1">
        <f>'BASE METAS)'!FJ653</f>
        <v>1</v>
      </c>
      <c r="CE649" s="1">
        <f>'BASE METAS)'!FK653</f>
        <v>0</v>
      </c>
      <c r="CF649" s="1">
        <f>'BASE METAS)'!FL653</f>
        <v>0</v>
      </c>
      <c r="CG649" s="1">
        <f>'BASE METAS)'!FM653</f>
        <v>0</v>
      </c>
    </row>
    <row r="650" spans="1:85" ht="63.75" x14ac:dyDescent="0.25">
      <c r="A650" s="1">
        <f>'BASE METAS)'!A654</f>
        <v>97</v>
      </c>
      <c r="B650" s="7099"/>
      <c r="C650" s="5684">
        <f>'BASE METAS)'!C654</f>
        <v>2202</v>
      </c>
      <c r="D650" s="5684">
        <f>'BASE METAS)'!D654</f>
        <v>3</v>
      </c>
      <c r="E650" s="7098" t="str">
        <f>'BASE METAS)'!E654</f>
        <v xml:space="preserve">COORDINACIÓN DE ATENCIÓN DE EMERGENCIAS Y DESASTRES </v>
      </c>
      <c r="F650" s="7192" t="str">
        <f>'BASE METAS)'!F654</f>
        <v>Q00</v>
      </c>
      <c r="G650" s="7179" t="str">
        <f>'BASE METAS)'!G654</f>
        <v>106</v>
      </c>
      <c r="H650" s="7179" t="str">
        <f>'BASE METAS)'!H654</f>
        <v>04</v>
      </c>
      <c r="I650" s="7176" t="str">
        <f>'BASE METAS)'!I654</f>
        <v>01</v>
      </c>
      <c r="J650" s="5706" t="str">
        <f>'BASE METAS)'!J654</f>
        <v>02</v>
      </c>
      <c r="K650" s="5706" t="str">
        <f>'BASE METAS)'!K654</f>
        <v>03</v>
      </c>
      <c r="L650" s="5706" t="str">
        <f>'BASE METAS)'!L654</f>
        <v>03</v>
      </c>
      <c r="M650" s="5706" t="str">
        <f>'BASE METAS)'!M654</f>
        <v>101</v>
      </c>
      <c r="N650" s="5697" t="str">
        <f>'BASE METAS)'!N654</f>
        <v>Seguridad Pública y Tránsito</v>
      </c>
      <c r="O650" s="5706" t="str">
        <f>'BASE METAS)'!O654</f>
        <v>Bomberos</v>
      </c>
      <c r="P650" s="5697" t="str">
        <f>'BASE METAS)'!P654</f>
        <v>Seguridad pública y protección civil</v>
      </c>
      <c r="Q650" s="5697" t="str">
        <f>'BASE METAS)'!Q654</f>
        <v>Preservación del orden público y protección ciudadana</v>
      </c>
      <c r="R650" s="5697" t="str">
        <f>'BASE METAS)'!R654</f>
        <v>Protección civil</v>
      </c>
      <c r="S650" s="5697" t="str">
        <f>'BASE METAS)'!S654</f>
        <v>Monitoreo de fenómenos perturbadores y manejo de emergencias</v>
      </c>
      <c r="T650" s="5697" t="str">
        <f>'BASE METAS)'!T654</f>
        <v>Coordinación de atención de emergencias y desastres</v>
      </c>
      <c r="U650" s="7726" t="str">
        <f>'BASE METAS)'!U654</f>
        <v>MEJORAR LA ATENCIÓN DE MANERA OPORTUNA A LAS EMERGENCIAS OCASIONADAS POR FENÓMENOS NATURALES, SINIESTROS Y DESASTRES MEDIANTE EL AUXILIO A LA POBLACION AFECTADA POR ESTAS EMERGENCIAS ASI COMO LA CAPACITACION DE LOS ELEMENTOS PARA EVITAR PERDIDAS HUMANAS</v>
      </c>
      <c r="V650" s="5697" t="str">
        <f>'BASE METAS)'!V654</f>
        <v xml:space="preserve">Tlalnepantla Protegida </v>
      </c>
      <c r="W650" s="5694">
        <f>'BASE METAS)'!W654</f>
        <v>38282286</v>
      </c>
      <c r="X650" s="7102" t="str">
        <f>'BASE METAS)'!X654</f>
        <v>COMANDANCIA DE BOMBEROS</v>
      </c>
      <c r="Y650" s="1092" t="str">
        <f>'BASE METAS)'!Y654</f>
        <v>01</v>
      </c>
      <c r="Z650" s="1093" t="str">
        <f>'BASE METAS)'!Z654</f>
        <v>ATENCIÓN A EMERGENCIAS OCASIONADAS POR FENOMENOS NATURALES, FUGAS DE GAS E INCENDIOS</v>
      </c>
      <c r="AA650" s="674" t="str">
        <f>'BASE METAS)'!AA654</f>
        <v>CASO</v>
      </c>
      <c r="AB650" s="551">
        <f>'BASE METAS)'!AB654</f>
        <v>700</v>
      </c>
      <c r="AC650" s="551">
        <f>'BASE METAS)'!AC654</f>
        <v>150</v>
      </c>
      <c r="AD650" s="576">
        <f>'BASE METAS)'!AD654</f>
        <v>0.21428571428571427</v>
      </c>
      <c r="AE650" s="551">
        <f>'BASE METAS)'!AE654</f>
        <v>200</v>
      </c>
      <c r="AF650" s="576">
        <f>'BASE METAS)'!AF654</f>
        <v>0.2857142857142857</v>
      </c>
      <c r="AG650" s="551">
        <f>'BASE METAS)'!AG654</f>
        <v>150</v>
      </c>
      <c r="AH650" s="576">
        <f>'BASE METAS)'!AH654</f>
        <v>0.21428571428571427</v>
      </c>
      <c r="AI650" s="551">
        <f>'BASE METAS)'!AI654</f>
        <v>200</v>
      </c>
      <c r="AJ650" s="576">
        <f>'BASE METAS)'!AJ654</f>
        <v>0.2857142857142857</v>
      </c>
      <c r="AK650" s="946">
        <f>'BASE METAS)'!AK654</f>
        <v>1</v>
      </c>
      <c r="AL650" s="1102" t="str">
        <f>'BASE METAS)'!AL654</f>
        <v>01</v>
      </c>
      <c r="AM650" s="1039" t="str">
        <f>'BASE METAS)'!AM654</f>
        <v>ATENCIONES A EMERGENCIAS</v>
      </c>
      <c r="AN650" s="1108" t="str">
        <f>'BASE METAS)'!AN654</f>
        <v>MIDE EL NÚMERO DE ATENCIONES A EMERGENCIAS REALIZADAS CON RESPECTO AL NÚMERO DE ATENCIONES DE EMERGENCIAS PROGRAMADAS</v>
      </c>
      <c r="AO650" s="1376" t="str">
        <f>'BASE METAS)'!AU654</f>
        <v>DESEMPEÑO</v>
      </c>
      <c r="AP650" s="1109" t="str">
        <f>'BASE METAS)'!AO654</f>
        <v>No. DE ATENCIONES REALIZADAS (0)</v>
      </c>
      <c r="AQ650" s="1039" t="str">
        <f>'BASE METAS)'!AP654</f>
        <v>No. DE ATENCIONES PROGRAMADAS (700)</v>
      </c>
      <c r="AR650" s="970">
        <f>'BASE METAS)'!AQ654</f>
        <v>100</v>
      </c>
      <c r="AS650" s="1039" t="str">
        <f>'BASE METAS)'!AR654</f>
        <v>CASOS</v>
      </c>
      <c r="AT650" s="1265" t="str">
        <f>'BASE METAS)'!AS654</f>
        <v>CALIDAD</v>
      </c>
      <c r="AU650" s="1482">
        <f>'BASE METAS)'!BO654</f>
        <v>0</v>
      </c>
      <c r="AV650" s="1">
        <f>'BASE METAS)'!BQ654</f>
        <v>700</v>
      </c>
      <c r="AW650" s="1">
        <f>'BASE METAS)'!BR654</f>
        <v>0</v>
      </c>
      <c r="AX650" s="816">
        <f>'BASE METAS)'!BS654</f>
        <v>200</v>
      </c>
      <c r="AY650" s="1">
        <f>'BASE METAS)'!BT654</f>
        <v>294</v>
      </c>
      <c r="AZ650" s="1">
        <f>'BASE METAS)'!BU654</f>
        <v>-94</v>
      </c>
      <c r="BA650" s="1">
        <f>'BASE METAS)'!BV654</f>
        <v>1.47</v>
      </c>
      <c r="BB650" s="1">
        <f>'BASE METAS)'!BW654</f>
        <v>676</v>
      </c>
      <c r="BC650" s="1">
        <f>'BASE METAS)'!BX654</f>
        <v>24</v>
      </c>
      <c r="BD650" s="1">
        <f>'BASE METAS)'!BY654</f>
        <v>0.96571428571428575</v>
      </c>
      <c r="BE650" s="1">
        <f>'BASE METAS)'!CG654</f>
        <v>382</v>
      </c>
      <c r="BF650" s="1">
        <f>'BASE METAS)'!CJ654</f>
        <v>0</v>
      </c>
      <c r="BG650" s="1">
        <f>'BASE METAS)'!CK654</f>
        <v>0</v>
      </c>
      <c r="BH650" s="1">
        <f>'BASE METAS)'!CL654</f>
        <v>0</v>
      </c>
      <c r="BI650" s="1">
        <f>'BASE METAS)'!CM654</f>
        <v>50</v>
      </c>
      <c r="BJ650" s="1">
        <f>'BASE METAS)'!CN654</f>
        <v>50</v>
      </c>
      <c r="BK650" s="1">
        <f>'BASE METAS)'!CO654</f>
        <v>50</v>
      </c>
      <c r="BL650" s="1">
        <f>'BASE METAS)'!CP654</f>
        <v>100</v>
      </c>
      <c r="BM650" s="1">
        <f>'BASE METAS)'!CQ654</f>
        <v>50</v>
      </c>
      <c r="BN650" s="1">
        <f>'BASE METAS)'!CR654</f>
        <v>50</v>
      </c>
      <c r="BO650" s="1">
        <f>'BASE METAS)'!CS654</f>
        <v>50</v>
      </c>
      <c r="BP650" s="1">
        <f>'BASE METAS)'!CT654</f>
        <v>50</v>
      </c>
      <c r="BQ650" s="1">
        <f>'BASE METAS)'!CU654</f>
        <v>50</v>
      </c>
      <c r="BR650" s="1">
        <f>'BASE METAS)'!CV654</f>
        <v>100</v>
      </c>
      <c r="BS650" s="1">
        <f>'BASE METAS)'!CW654</f>
        <v>50</v>
      </c>
      <c r="BT650" s="1">
        <f>'BASE METAS)'!CX654</f>
        <v>50</v>
      </c>
      <c r="BU650" s="1">
        <f>'BASE METAS)'!FA654</f>
        <v>700</v>
      </c>
      <c r="BV650" s="1">
        <f>'BASE METAS)'!FB654</f>
        <v>0</v>
      </c>
      <c r="BW650" s="1">
        <f>'BASE METAS)'!FC654</f>
        <v>100</v>
      </c>
      <c r="BX650" s="1">
        <f>'BASE METAS)'!FD654</f>
        <v>149</v>
      </c>
      <c r="BY650" s="1">
        <f>'BASE METAS)'!FE654</f>
        <v>49</v>
      </c>
      <c r="BZ650" s="1">
        <f>'BASE METAS)'!FF654</f>
        <v>1.49</v>
      </c>
      <c r="CA650" s="1">
        <f>'BASE METAS)'!FG654</f>
        <v>531</v>
      </c>
      <c r="CB650" s="1">
        <f>'BASE METAS)'!FH654</f>
        <v>169</v>
      </c>
      <c r="CC650" s="1">
        <f>'BASE METAS)'!FI654</f>
        <v>0.75857142857142856</v>
      </c>
      <c r="CD650" s="1">
        <f>'BASE METAS)'!FJ654</f>
        <v>700</v>
      </c>
      <c r="CE650" s="1">
        <f>'BASE METAS)'!FK654</f>
        <v>0</v>
      </c>
      <c r="CF650" s="1">
        <f>'BASE METAS)'!FL654</f>
        <v>50</v>
      </c>
      <c r="CG650" s="1">
        <f>'BASE METAS)'!FM654</f>
        <v>65</v>
      </c>
    </row>
    <row r="651" spans="1:85" ht="51" x14ac:dyDescent="0.25">
      <c r="A651" s="1">
        <f>'BASE METAS)'!A655</f>
        <v>0</v>
      </c>
      <c r="B651" s="7099"/>
      <c r="C651" s="5685"/>
      <c r="D651" s="5685"/>
      <c r="E651" s="7099"/>
      <c r="F651" s="7193"/>
      <c r="G651" s="7180"/>
      <c r="H651" s="7180"/>
      <c r="I651" s="7177"/>
      <c r="J651" s="5707"/>
      <c r="K651" s="5707"/>
      <c r="L651" s="5707"/>
      <c r="M651" s="5707"/>
      <c r="N651" s="5698"/>
      <c r="O651" s="5707"/>
      <c r="P651" s="5698"/>
      <c r="Q651" s="5698"/>
      <c r="R651" s="5698"/>
      <c r="S651" s="5698"/>
      <c r="T651" s="5698"/>
      <c r="U651" s="7727"/>
      <c r="V651" s="5698"/>
      <c r="W651" s="5695"/>
      <c r="X651" s="7145"/>
      <c r="Y651" s="1094" t="str">
        <f>'BASE METAS)'!Y655</f>
        <v>02</v>
      </c>
      <c r="Z651" s="1095" t="str">
        <f>'BASE METAS)'!Z655</f>
        <v>DAR ATENCIÓN PREHOSPITALARIA A LAS PERSONAS QUE LO NECESITEN</v>
      </c>
      <c r="AA651" s="558" t="str">
        <f>'BASE METAS)'!AA655</f>
        <v>PERSONA</v>
      </c>
      <c r="AB651" s="559">
        <f>'BASE METAS)'!AB655</f>
        <v>5000</v>
      </c>
      <c r="AC651" s="559">
        <f>'BASE METAS)'!AC655</f>
        <v>1500</v>
      </c>
      <c r="AD651" s="577">
        <f>'BASE METAS)'!AD655</f>
        <v>0.3</v>
      </c>
      <c r="AE651" s="559">
        <f>'BASE METAS)'!AE655</f>
        <v>1500</v>
      </c>
      <c r="AF651" s="577">
        <f>'BASE METAS)'!AF655</f>
        <v>0.3</v>
      </c>
      <c r="AG651" s="559">
        <f>'BASE METAS)'!AG655</f>
        <v>1000</v>
      </c>
      <c r="AH651" s="577">
        <f>'BASE METAS)'!AH655</f>
        <v>0.2</v>
      </c>
      <c r="AI651" s="559">
        <f>'BASE METAS)'!AI655</f>
        <v>1000</v>
      </c>
      <c r="AJ651" s="577">
        <f>'BASE METAS)'!AJ655</f>
        <v>0.2</v>
      </c>
      <c r="AK651" s="946">
        <f>'BASE METAS)'!AK655</f>
        <v>1</v>
      </c>
      <c r="AL651" s="1102" t="str">
        <f>'BASE METAS)'!AL655</f>
        <v>02</v>
      </c>
      <c r="AM651" s="1039" t="str">
        <f>'BASE METAS)'!AM655</f>
        <v>ATENCIÓN PREHOSPITALARIA</v>
      </c>
      <c r="AN651" s="1108" t="str">
        <f>'BASE METAS)'!AN655</f>
        <v>MIDE EL NÚMERO DE ATENCIONES REALIZADAS CON RESPECTO AL NÚMERO DE ATENCIONES PROGRAMADAS</v>
      </c>
      <c r="AO651" s="1376" t="str">
        <f>'BASE METAS)'!AU655</f>
        <v>DESEMPEÑO</v>
      </c>
      <c r="AP651" s="1039" t="str">
        <f>'BASE METAS)'!AO655</f>
        <v>No- DE ATENCIONES REALIZADAS (0)</v>
      </c>
      <c r="AQ651" s="1039" t="str">
        <f>'BASE METAS)'!AP655</f>
        <v>No. DE ATENCIONES PROGRAMADAS (5000)</v>
      </c>
      <c r="AR651" s="970">
        <f>'BASE METAS)'!AQ655</f>
        <v>100</v>
      </c>
      <c r="AS651" s="1039" t="str">
        <f>'BASE METAS)'!AR655</f>
        <v>PERSONAS</v>
      </c>
      <c r="AT651" s="1265" t="str">
        <f>'BASE METAS)'!AS655</f>
        <v>CALIDAD</v>
      </c>
      <c r="AU651" s="1482">
        <f>'BASE METAS)'!BO655</f>
        <v>0</v>
      </c>
      <c r="AV651" s="1">
        <f>'BASE METAS)'!BQ655</f>
        <v>5000</v>
      </c>
      <c r="AW651" s="1">
        <f>'BASE METAS)'!BR655</f>
        <v>0</v>
      </c>
      <c r="AX651" s="816">
        <f>'BASE METAS)'!BS655</f>
        <v>1500</v>
      </c>
      <c r="AY651" s="1">
        <f>'BASE METAS)'!BT655</f>
        <v>935</v>
      </c>
      <c r="AZ651" s="1">
        <f>'BASE METAS)'!BU655</f>
        <v>565</v>
      </c>
      <c r="BA651" s="1">
        <f>'BASE METAS)'!BV655</f>
        <v>0.62333333333333329</v>
      </c>
      <c r="BB651" s="1">
        <f>'BASE METAS)'!BW655</f>
        <v>2182</v>
      </c>
      <c r="BC651" s="1">
        <f>'BASE METAS)'!BX655</f>
        <v>2818</v>
      </c>
      <c r="BD651" s="1">
        <f>'BASE METAS)'!BY655</f>
        <v>0.43640000000000001</v>
      </c>
      <c r="BE651" s="1">
        <f>'BASE METAS)'!CG655</f>
        <v>1247</v>
      </c>
      <c r="BF651" s="1">
        <f>'BASE METAS)'!CJ655</f>
        <v>0</v>
      </c>
      <c r="BG651" s="1">
        <f>'BASE METAS)'!CK655</f>
        <v>0</v>
      </c>
      <c r="BH651" s="1">
        <f>'BASE METAS)'!CL655</f>
        <v>0</v>
      </c>
      <c r="BI651" s="1">
        <f>'BASE METAS)'!CM655</f>
        <v>500</v>
      </c>
      <c r="BJ651" s="1">
        <f>'BASE METAS)'!CN655</f>
        <v>500</v>
      </c>
      <c r="BK651" s="1">
        <f>'BASE METAS)'!CO655</f>
        <v>500</v>
      </c>
      <c r="BL651" s="1">
        <f>'BASE METAS)'!CP655</f>
        <v>500</v>
      </c>
      <c r="BM651" s="1">
        <f>'BASE METAS)'!CQ655</f>
        <v>500</v>
      </c>
      <c r="BN651" s="1">
        <f>'BASE METAS)'!CR655</f>
        <v>500</v>
      </c>
      <c r="BO651" s="1">
        <f>'BASE METAS)'!CS655</f>
        <v>250</v>
      </c>
      <c r="BP651" s="1">
        <f>'BASE METAS)'!CT655</f>
        <v>300</v>
      </c>
      <c r="BQ651" s="1">
        <f>'BASE METAS)'!CU655</f>
        <v>450</v>
      </c>
      <c r="BR651" s="1">
        <f>'BASE METAS)'!CV655</f>
        <v>250</v>
      </c>
      <c r="BS651" s="1">
        <f>'BASE METAS)'!CW655</f>
        <v>500</v>
      </c>
      <c r="BT651" s="1">
        <f>'BASE METAS)'!CX655</f>
        <v>250</v>
      </c>
      <c r="BU651" s="1">
        <f>'BASE METAS)'!FA655</f>
        <v>5000</v>
      </c>
      <c r="BV651" s="1">
        <f>'BASE METAS)'!FB655</f>
        <v>0</v>
      </c>
      <c r="BW651" s="1">
        <f>'BASE METAS)'!FC655</f>
        <v>500</v>
      </c>
      <c r="BX651" s="1">
        <f>'BASE METAS)'!FD655</f>
        <v>379</v>
      </c>
      <c r="BY651" s="1">
        <f>'BASE METAS)'!FE655</f>
        <v>-121</v>
      </c>
      <c r="BZ651" s="1">
        <f>'BASE METAS)'!FF655</f>
        <v>0.75800000000000001</v>
      </c>
      <c r="CA651" s="1">
        <f>'BASE METAS)'!FG655</f>
        <v>1626</v>
      </c>
      <c r="CB651" s="1">
        <f>'BASE METAS)'!FH655</f>
        <v>3374</v>
      </c>
      <c r="CC651" s="1">
        <f>'BASE METAS)'!FI655</f>
        <v>0.32519999999999999</v>
      </c>
      <c r="CD651" s="1">
        <f>'BASE METAS)'!FJ655</f>
        <v>5000</v>
      </c>
      <c r="CE651" s="1">
        <f>'BASE METAS)'!FK655</f>
        <v>0</v>
      </c>
      <c r="CF651" s="1">
        <f>'BASE METAS)'!FL655</f>
        <v>500</v>
      </c>
      <c r="CG651" s="1">
        <f>'BASE METAS)'!FM655</f>
        <v>362</v>
      </c>
    </row>
    <row r="652" spans="1:85" ht="51" x14ac:dyDescent="0.25">
      <c r="A652" s="1">
        <f>'BASE METAS)'!A656</f>
        <v>0</v>
      </c>
      <c r="B652" s="7099"/>
      <c r="C652" s="5686"/>
      <c r="D652" s="5686"/>
      <c r="E652" s="7290"/>
      <c r="F652" s="7194"/>
      <c r="G652" s="7181"/>
      <c r="H652" s="7181"/>
      <c r="I652" s="7178"/>
      <c r="J652" s="5708"/>
      <c r="K652" s="5708"/>
      <c r="L652" s="5708"/>
      <c r="M652" s="5708"/>
      <c r="N652" s="5699"/>
      <c r="O652" s="5708"/>
      <c r="P652" s="5699"/>
      <c r="Q652" s="5699"/>
      <c r="R652" s="5699"/>
      <c r="S652" s="5699"/>
      <c r="T652" s="5699"/>
      <c r="U652" s="7728"/>
      <c r="V652" s="5699"/>
      <c r="W652" s="5696"/>
      <c r="X652" s="7103"/>
      <c r="Y652" s="461" t="str">
        <f>'BASE METAS)'!Y656</f>
        <v>03</v>
      </c>
      <c r="Z652" s="445" t="str">
        <f>'BASE METAS)'!Z656</f>
        <v>CAPACITAR A LOS ELEMENTOS EN MATERIA DE PROTECCIÓN CIVIL</v>
      </c>
      <c r="AA652" s="446" t="str">
        <f>'BASE METAS)'!AA656</f>
        <v>CAPACITACIÓN</v>
      </c>
      <c r="AB652" s="187">
        <f>'BASE METAS)'!AB656</f>
        <v>20</v>
      </c>
      <c r="AC652" s="188">
        <f>'BASE METAS)'!AC656</f>
        <v>4</v>
      </c>
      <c r="AD652" s="471">
        <f>'BASE METAS)'!AD656</f>
        <v>0.2</v>
      </c>
      <c r="AE652" s="1101">
        <f>'BASE METAS)'!AE656</f>
        <v>5</v>
      </c>
      <c r="AF652" s="471">
        <f>'BASE METAS)'!AF656</f>
        <v>0.25</v>
      </c>
      <c r="AG652" s="188">
        <f>'BASE METAS)'!AG656</f>
        <v>6</v>
      </c>
      <c r="AH652" s="471">
        <f>'BASE METAS)'!AH656</f>
        <v>0.3</v>
      </c>
      <c r="AI652" s="1091">
        <f>'BASE METAS)'!AI656</f>
        <v>5</v>
      </c>
      <c r="AJ652" s="471">
        <f>'BASE METAS)'!AJ656</f>
        <v>0.25</v>
      </c>
      <c r="AK652" s="931">
        <f>'BASE METAS)'!AK656</f>
        <v>1</v>
      </c>
      <c r="AL652" s="1102" t="str">
        <f>'BASE METAS)'!AL656</f>
        <v>03</v>
      </c>
      <c r="AM652" s="1039" t="str">
        <f>'BASE METAS)'!AM656</f>
        <v>CAPACITACIÓN DE LOS ELEMENTOS</v>
      </c>
      <c r="AN652" s="1108" t="str">
        <f>'BASE METAS)'!AN656</f>
        <v>MIDE EL NÚMERO DE CAPACITACIONES REALIZADAS CON RESPECTO AL NÚMERO DE CAPACITACIONES PROGRAMADAS</v>
      </c>
      <c r="AO652" s="90" t="str">
        <f>'BASE METAS)'!AU656</f>
        <v>DESEMPEÑO</v>
      </c>
      <c r="AP652" s="1039" t="str">
        <f>'BASE METAS)'!AO656</f>
        <v>No. DE CAPACITACIONES DE ELEMENTOS REALIZADAS (0)</v>
      </c>
      <c r="AQ652" s="1039" t="str">
        <f>'BASE METAS)'!AP656</f>
        <v>No. DE CAPACITACIONES DE ELEMENTOS PROGRAMADAS (20)</v>
      </c>
      <c r="AR652" s="970">
        <f>'BASE METAS)'!AQ656</f>
        <v>100</v>
      </c>
      <c r="AS652" s="1039" t="str">
        <f>'BASE METAS)'!AR656</f>
        <v>CAPACITACIONES</v>
      </c>
      <c r="AT652" s="1039" t="str">
        <f>'BASE METAS)'!AS656</f>
        <v>EFICACIA</v>
      </c>
      <c r="AU652" s="1482">
        <f>'BASE METAS)'!BO656</f>
        <v>0</v>
      </c>
      <c r="AV652" s="1">
        <f>'BASE METAS)'!BQ656</f>
        <v>20</v>
      </c>
      <c r="AW652" s="1">
        <f>'BASE METAS)'!BR656</f>
        <v>0</v>
      </c>
      <c r="AX652" s="816">
        <f>'BASE METAS)'!BS656</f>
        <v>5</v>
      </c>
      <c r="AY652" s="1">
        <f>'BASE METAS)'!BT656</f>
        <v>9</v>
      </c>
      <c r="AZ652" s="1">
        <f>'BASE METAS)'!BU656</f>
        <v>-4</v>
      </c>
      <c r="BA652" s="1">
        <f>'BASE METAS)'!BV656</f>
        <v>1.8</v>
      </c>
      <c r="BB652" s="1">
        <f>'BASE METAS)'!BW656</f>
        <v>10</v>
      </c>
      <c r="BC652" s="1">
        <f>'BASE METAS)'!BX656</f>
        <v>10</v>
      </c>
      <c r="BD652" s="1">
        <f>'BASE METAS)'!BY656</f>
        <v>0.5</v>
      </c>
      <c r="BE652" s="1">
        <f>'BASE METAS)'!CG656</f>
        <v>1</v>
      </c>
      <c r="BF652" s="1">
        <f>'BASE METAS)'!CJ656</f>
        <v>0</v>
      </c>
      <c r="BG652" s="1">
        <f>'BASE METAS)'!CK656</f>
        <v>0</v>
      </c>
      <c r="BH652" s="1">
        <f>'BASE METAS)'!CL656</f>
        <v>0</v>
      </c>
      <c r="BI652" s="1">
        <f>'BASE METAS)'!CM656</f>
        <v>2</v>
      </c>
      <c r="BJ652" s="1">
        <f>'BASE METAS)'!CN656</f>
        <v>1</v>
      </c>
      <c r="BK652" s="1">
        <f>'BASE METAS)'!CO656</f>
        <v>1</v>
      </c>
      <c r="BL652" s="1">
        <f>'BASE METAS)'!CP656</f>
        <v>1</v>
      </c>
      <c r="BM652" s="1">
        <f>'BASE METAS)'!CQ656</f>
        <v>2</v>
      </c>
      <c r="BN652" s="1">
        <f>'BASE METAS)'!CR656</f>
        <v>2</v>
      </c>
      <c r="BO652" s="1">
        <f>'BASE METAS)'!CS656</f>
        <v>2</v>
      </c>
      <c r="BP652" s="1">
        <f>'BASE METAS)'!CT656</f>
        <v>2</v>
      </c>
      <c r="BQ652" s="1">
        <f>'BASE METAS)'!CU656</f>
        <v>2</v>
      </c>
      <c r="BR652" s="1">
        <f>'BASE METAS)'!CV656</f>
        <v>2</v>
      </c>
      <c r="BS652" s="1">
        <f>'BASE METAS)'!CW656</f>
        <v>2</v>
      </c>
      <c r="BT652" s="1">
        <f>'BASE METAS)'!CX656</f>
        <v>1</v>
      </c>
      <c r="BU652" s="1">
        <f>'BASE METAS)'!FA656</f>
        <v>20</v>
      </c>
      <c r="BV652" s="1">
        <f>'BASE METAS)'!FB656</f>
        <v>0</v>
      </c>
      <c r="BW652" s="1">
        <f>'BASE METAS)'!FC656</f>
        <v>1</v>
      </c>
      <c r="BX652" s="1">
        <f>'BASE METAS)'!FD656</f>
        <v>1</v>
      </c>
      <c r="BY652" s="1">
        <f>'BASE METAS)'!FE656</f>
        <v>0</v>
      </c>
      <c r="BZ652" s="1">
        <f>'BASE METAS)'!FF656</f>
        <v>1</v>
      </c>
      <c r="CA652" s="1">
        <f>'BASE METAS)'!FG656</f>
        <v>2</v>
      </c>
      <c r="CB652" s="1">
        <f>'BASE METAS)'!FH656</f>
        <v>18</v>
      </c>
      <c r="CC652" s="1">
        <f>'BASE METAS)'!FI656</f>
        <v>0.1</v>
      </c>
      <c r="CD652" s="1">
        <f>'BASE METAS)'!FJ656</f>
        <v>20</v>
      </c>
      <c r="CE652" s="1">
        <f>'BASE METAS)'!FK656</f>
        <v>0</v>
      </c>
      <c r="CF652" s="1">
        <f>'BASE METAS)'!FL656</f>
        <v>2</v>
      </c>
      <c r="CG652" s="1">
        <f>'BASE METAS)'!FM656</f>
        <v>4</v>
      </c>
    </row>
    <row r="653" spans="1:85" ht="15" customHeight="1" x14ac:dyDescent="0.25">
      <c r="A653" s="1">
        <f>'BASE METAS)'!A657</f>
        <v>0</v>
      </c>
      <c r="B653" s="1">
        <f>'BASE METAS)'!B657</f>
        <v>0</v>
      </c>
      <c r="C653" s="1">
        <f>'BASE METAS)'!C657</f>
        <v>0</v>
      </c>
      <c r="D653" s="1">
        <f>'BASE METAS)'!D657</f>
        <v>0</v>
      </c>
      <c r="E653" s="5">
        <f>'BASE METAS)'!E657</f>
        <v>0</v>
      </c>
      <c r="F653" s="3">
        <f>'BASE METAS)'!F657</f>
        <v>0</v>
      </c>
      <c r="G653" s="3">
        <f>'BASE METAS)'!G657</f>
        <v>0</v>
      </c>
      <c r="H653" s="3">
        <f>'BASE METAS)'!H657</f>
        <v>0</v>
      </c>
      <c r="I653" s="3">
        <f>'BASE METAS)'!I657</f>
        <v>0</v>
      </c>
      <c r="J653" s="7188" t="str">
        <f>'BASE METAS)'!J657</f>
        <v>TOTAL</v>
      </c>
      <c r="K653" s="7188"/>
      <c r="L653" s="7188"/>
      <c r="M653" s="7188"/>
      <c r="N653" s="1363">
        <f>'BASE METAS)'!N657</f>
        <v>0</v>
      </c>
      <c r="O653" s="1100">
        <f>'BASE METAS)'!O657</f>
        <v>0</v>
      </c>
      <c r="P653" s="1099">
        <f>'BASE METAS)'!P657</f>
        <v>0</v>
      </c>
      <c r="Q653" s="1099">
        <f>'BASE METAS)'!Q657</f>
        <v>0</v>
      </c>
      <c r="R653" s="1099">
        <f>'BASE METAS)'!R657</f>
        <v>0</v>
      </c>
      <c r="S653" s="1099">
        <f>'BASE METAS)'!S657</f>
        <v>0</v>
      </c>
      <c r="T653" s="1099">
        <f>'BASE METAS)'!T657</f>
        <v>0</v>
      </c>
      <c r="U653" s="1362">
        <f>'BASE METAS)'!U657</f>
        <v>0</v>
      </c>
      <c r="V653" s="1362">
        <f>'BASE METAS)'!V657</f>
        <v>0</v>
      </c>
      <c r="W653" s="19">
        <f>'BASE METAS)'!W659</f>
        <v>57755185.240000002</v>
      </c>
      <c r="X653" s="5">
        <f>'BASE METAS)'!X657</f>
        <v>0</v>
      </c>
      <c r="Y653" s="1" t="str">
        <f>'BASE METAS)'!Y657</f>
        <v>04</v>
      </c>
      <c r="Z653" s="1" t="str">
        <f>'BASE METAS)'!Z657</f>
        <v>ENTREGAS DE DESPENSA A PERSONAL OPERATIVO</v>
      </c>
      <c r="AA653" s="1" t="str">
        <f>'BASE METAS)'!AA657</f>
        <v>DESPENSAS</v>
      </c>
      <c r="AB653" s="1">
        <f>'BASE METAS)'!AB657</f>
        <v>600</v>
      </c>
      <c r="AC653" s="1">
        <f>'BASE METAS)'!AC657</f>
        <v>0</v>
      </c>
      <c r="AD653" s="1">
        <f>'BASE METAS)'!AD657</f>
        <v>0</v>
      </c>
      <c r="AE653" s="1">
        <f>'BASE METAS)'!AE657</f>
        <v>0</v>
      </c>
      <c r="AF653" s="1">
        <f>'BASE METAS)'!AF657</f>
        <v>0</v>
      </c>
      <c r="AG653" s="1">
        <f>'BASE METAS)'!AG657</f>
        <v>150</v>
      </c>
      <c r="AH653" s="1">
        <f>'BASE METAS)'!AH657</f>
        <v>0.25</v>
      </c>
      <c r="AI653" s="1">
        <f>'BASE METAS)'!AI657</f>
        <v>450</v>
      </c>
      <c r="AJ653" s="1">
        <f>'BASE METAS)'!AJ657</f>
        <v>0.75</v>
      </c>
      <c r="AK653" s="1352">
        <f>'BASE METAS)'!AK657</f>
        <v>0</v>
      </c>
      <c r="AL653" s="1103">
        <f>'BASE METAS)'!AL657</f>
        <v>0</v>
      </c>
      <c r="AM653" s="1352" t="str">
        <f>'BASE METAS)'!AM657</f>
        <v>DESPENSAS PARA EL PERSONAL</v>
      </c>
      <c r="AN653" s="973" t="str">
        <f>'BASE METAS)'!AN657</f>
        <v xml:space="preserve">MIDE LAS DESPENSAS PARA ENTREGAR AL PERSONAL PROGRAMADAS CONTRA REALIZADAS </v>
      </c>
      <c r="AO653" s="1352" t="str">
        <f>'BASE METAS)'!AU657</f>
        <v>DESEMPEÑO</v>
      </c>
      <c r="AP653" s="1352" t="str">
        <f>'BASE METAS)'!AO657</f>
        <v>No. DE DESPENSAS ENTREGADAS</v>
      </c>
      <c r="AQ653" s="1025" t="str">
        <f>'BASE METAS)'!AP657</f>
        <v>No. DE DESPENSAS PROGRAMADAS</v>
      </c>
      <c r="AR653" s="942">
        <f>'BASE METAS)'!AQ657</f>
        <v>100</v>
      </c>
      <c r="AS653" s="1352" t="str">
        <f>'BASE METAS)'!AR657</f>
        <v>DESPENSAS</v>
      </c>
      <c r="AT653" s="1352" t="str">
        <f>'BASE METAS)'!AS657</f>
        <v>EFICACIA</v>
      </c>
      <c r="AU653" s="1485">
        <f>'BASE METAS)'!BO657</f>
        <v>0</v>
      </c>
      <c r="AV653" s="1352">
        <f>'BASE METAS)'!BQ657</f>
        <v>0</v>
      </c>
      <c r="AW653" s="1352">
        <f>'BASE METAS)'!BR657</f>
        <v>0</v>
      </c>
      <c r="AX653" s="1352">
        <f>'BASE METAS)'!BS657</f>
        <v>0</v>
      </c>
      <c r="AY653" s="1">
        <f>'BASE METAS)'!BT657</f>
        <v>0</v>
      </c>
      <c r="AZ653" s="1">
        <f>'BASE METAS)'!BU657</f>
        <v>0</v>
      </c>
      <c r="BA653" s="1">
        <f>'BASE METAS)'!BV657</f>
        <v>0</v>
      </c>
      <c r="BB653" s="1">
        <f>'BASE METAS)'!BW657</f>
        <v>0</v>
      </c>
      <c r="BC653" s="1">
        <f>'BASE METAS)'!BX657</f>
        <v>0</v>
      </c>
      <c r="BD653" s="1">
        <f>'BASE METAS)'!BY657</f>
        <v>0</v>
      </c>
      <c r="BE653" s="1">
        <f>'BASE METAS)'!CG657</f>
        <v>0</v>
      </c>
      <c r="BF653" s="1">
        <f>'BASE METAS)'!CJ657</f>
        <v>0</v>
      </c>
      <c r="BG653" s="1">
        <f>'BASE METAS)'!CK657</f>
        <v>0</v>
      </c>
      <c r="BH653" s="1">
        <f>'BASE METAS)'!CL657</f>
        <v>0</v>
      </c>
      <c r="BI653" s="1">
        <f>'BASE METAS)'!CM657</f>
        <v>0</v>
      </c>
      <c r="BJ653" s="1">
        <f>'BASE METAS)'!CN657</f>
        <v>0</v>
      </c>
      <c r="BK653" s="1">
        <f>'BASE METAS)'!CO657</f>
        <v>0</v>
      </c>
      <c r="BL653" s="1">
        <f>'BASE METAS)'!CP657</f>
        <v>0</v>
      </c>
      <c r="BM653" s="1">
        <f>'BASE METAS)'!CQ657</f>
        <v>0</v>
      </c>
      <c r="BN653" s="1">
        <f>'BASE METAS)'!CR657</f>
        <v>0</v>
      </c>
      <c r="BO653" s="1">
        <f>'BASE METAS)'!CS657</f>
        <v>0</v>
      </c>
      <c r="BP653" s="1">
        <f>'BASE METAS)'!CT657</f>
        <v>0</v>
      </c>
      <c r="BQ653" s="1">
        <f>'BASE METAS)'!CU657</f>
        <v>0</v>
      </c>
      <c r="BR653" s="1">
        <f>'BASE METAS)'!CV657</f>
        <v>0</v>
      </c>
      <c r="BS653" s="1">
        <f>'BASE METAS)'!CW657</f>
        <v>0</v>
      </c>
      <c r="BT653" s="1">
        <f>'BASE METAS)'!CX657</f>
        <v>0</v>
      </c>
      <c r="BU653" s="1">
        <f>'BASE METAS)'!FA657</f>
        <v>0</v>
      </c>
      <c r="BV653" s="1">
        <f>'BASE METAS)'!FB657</f>
        <v>0</v>
      </c>
      <c r="BW653" s="1">
        <f>'BASE METAS)'!FC657</f>
        <v>0</v>
      </c>
      <c r="BX653" s="1">
        <f>'BASE METAS)'!FD657</f>
        <v>0</v>
      </c>
      <c r="BY653" s="1">
        <f>'BASE METAS)'!FE657</f>
        <v>0</v>
      </c>
      <c r="BZ653" s="1">
        <f>'BASE METAS)'!FF657</f>
        <v>0</v>
      </c>
      <c r="CA653" s="1">
        <f>'BASE METAS)'!FG657</f>
        <v>0</v>
      </c>
      <c r="CB653" s="1">
        <f>'BASE METAS)'!FH657</f>
        <v>0</v>
      </c>
      <c r="CC653" s="1">
        <f>'BASE METAS)'!FI657</f>
        <v>0</v>
      </c>
      <c r="CD653" s="1">
        <f>'BASE METAS)'!FJ657</f>
        <v>0</v>
      </c>
      <c r="CE653" s="1">
        <f>'BASE METAS)'!FK657</f>
        <v>0</v>
      </c>
      <c r="CF653" s="1">
        <f>'BASE METAS)'!FL657</f>
        <v>0</v>
      </c>
      <c r="CG653" s="1">
        <f>'BASE METAS)'!FM657</f>
        <v>0</v>
      </c>
    </row>
    <row r="654" spans="1:85" ht="15" customHeight="1" x14ac:dyDescent="0.25">
      <c r="A654" s="1">
        <f>'BASE METAS)'!A663</f>
        <v>0</v>
      </c>
      <c r="B654" s="1">
        <f>'BASE METAS)'!B663</f>
        <v>0</v>
      </c>
      <c r="C654" s="1">
        <f>'BASE METAS)'!C663</f>
        <v>0</v>
      </c>
      <c r="D654" s="1">
        <f>'BASE METAS)'!D663</f>
        <v>0</v>
      </c>
      <c r="E654" s="5">
        <f>'BASE METAS)'!E663</f>
        <v>0</v>
      </c>
      <c r="F654" s="3">
        <f>'BASE METAS)'!F663</f>
        <v>0</v>
      </c>
      <c r="G654" s="3">
        <f>'BASE METAS)'!G663</f>
        <v>0</v>
      </c>
      <c r="H654" s="3">
        <f>'BASE METAS)'!H663</f>
        <v>0</v>
      </c>
      <c r="I654" s="3">
        <f>'BASE METAS)'!I663</f>
        <v>0</v>
      </c>
      <c r="J654" s="3">
        <f>'BASE METAS)'!J663</f>
        <v>0</v>
      </c>
      <c r="K654" s="3">
        <f>'BASE METAS)'!K663</f>
        <v>0</v>
      </c>
      <c r="L654" s="3">
        <f>'BASE METAS)'!L663</f>
        <v>0</v>
      </c>
      <c r="M654" s="3">
        <f>'BASE METAS)'!M663</f>
        <v>0</v>
      </c>
      <c r="N654" s="3">
        <f>'BASE METAS)'!N663</f>
        <v>0</v>
      </c>
      <c r="O654" s="3">
        <f>'BASE METAS)'!O663</f>
        <v>0</v>
      </c>
      <c r="P654" s="3">
        <f>'BASE METAS)'!P663</f>
        <v>0</v>
      </c>
      <c r="Q654" s="3">
        <f>'BASE METAS)'!Q663</f>
        <v>0</v>
      </c>
      <c r="R654" s="3">
        <f>'BASE METAS)'!R663</f>
        <v>0</v>
      </c>
      <c r="S654" s="3">
        <f>'BASE METAS)'!S663</f>
        <v>0</v>
      </c>
      <c r="T654" s="3">
        <f>'BASE METAS)'!T663</f>
        <v>0</v>
      </c>
      <c r="U654" s="3">
        <f>'BASE METAS)'!U663</f>
        <v>0</v>
      </c>
      <c r="V654" s="3">
        <f>'BASE METAS)'!V663</f>
        <v>0</v>
      </c>
      <c r="W654" s="4">
        <f>'BASE METAS)'!W663</f>
        <v>0</v>
      </c>
      <c r="X654" s="5">
        <f>'BASE METAS)'!X663</f>
        <v>0</v>
      </c>
      <c r="Y654" s="1">
        <f>'BASE METAS)'!Y663</f>
        <v>0</v>
      </c>
      <c r="Z654" s="1">
        <f>'BASE METAS)'!Z663</f>
        <v>0</v>
      </c>
      <c r="AA654" s="1">
        <f>'BASE METAS)'!AA663</f>
        <v>0</v>
      </c>
      <c r="AB654" s="1">
        <f>'BASE METAS)'!AB663</f>
        <v>0</v>
      </c>
      <c r="AC654" s="1">
        <f>'BASE METAS)'!AC663</f>
        <v>0</v>
      </c>
      <c r="AD654" s="1">
        <f>'BASE METAS)'!AD663</f>
        <v>0</v>
      </c>
      <c r="AE654" s="1">
        <f>'BASE METAS)'!AE663</f>
        <v>0</v>
      </c>
      <c r="AF654" s="1">
        <f>'BASE METAS)'!AF663</f>
        <v>0</v>
      </c>
      <c r="AG654" s="1">
        <f>'BASE METAS)'!AG663</f>
        <v>0</v>
      </c>
      <c r="AH654" s="1">
        <f>'BASE METAS)'!AH663</f>
        <v>0</v>
      </c>
      <c r="AI654" s="1">
        <f>'BASE METAS)'!AI663</f>
        <v>0</v>
      </c>
      <c r="AJ654" s="1">
        <f>'BASE METAS)'!AJ663</f>
        <v>0</v>
      </c>
      <c r="AK654" s="1352">
        <f>'BASE METAS)'!AK663</f>
        <v>0</v>
      </c>
      <c r="AL654" s="933">
        <f>'BASE METAS)'!AL663</f>
        <v>0</v>
      </c>
      <c r="AM654" s="1352">
        <f>'BASE METAS)'!AM663</f>
        <v>0</v>
      </c>
      <c r="AN654" s="960">
        <f>'BASE METAS)'!AN663</f>
        <v>0</v>
      </c>
      <c r="AO654" s="1352">
        <f>'BASE METAS)'!AU663</f>
        <v>0</v>
      </c>
      <c r="AP654" s="960">
        <f>'BASE METAS)'!AO663</f>
        <v>0</v>
      </c>
      <c r="AQ654" s="960">
        <f>'BASE METAS)'!AP663</f>
        <v>0</v>
      </c>
      <c r="AR654" s="942">
        <f>'BASE METAS)'!AQ663</f>
        <v>0</v>
      </c>
      <c r="AS654" s="1352">
        <f>'BASE METAS)'!AR663</f>
        <v>0</v>
      </c>
      <c r="AT654" s="1352">
        <f>'BASE METAS)'!AS663</f>
        <v>0</v>
      </c>
      <c r="AU654" s="1485">
        <f>'BASE METAS)'!BO663</f>
        <v>0</v>
      </c>
      <c r="AV654" s="1352">
        <f>'BASE METAS)'!BQ663</f>
        <v>0</v>
      </c>
      <c r="AW654" s="1352">
        <f>'BASE METAS)'!BR663</f>
        <v>0</v>
      </c>
      <c r="AX654" s="1352">
        <f>'BASE METAS)'!BS663</f>
        <v>0</v>
      </c>
      <c r="AY654" s="1">
        <f>'BASE METAS)'!BT663</f>
        <v>0</v>
      </c>
      <c r="AZ654" s="1">
        <f>'BASE METAS)'!BU663</f>
        <v>0</v>
      </c>
      <c r="BA654" s="1">
        <f>'BASE METAS)'!BV663</f>
        <v>0</v>
      </c>
      <c r="BB654" s="1">
        <f>'BASE METAS)'!BW663</f>
        <v>0</v>
      </c>
      <c r="BC654" s="1">
        <f>'BASE METAS)'!BX663</f>
        <v>0</v>
      </c>
      <c r="BD654" s="1">
        <f>'BASE METAS)'!BY663</f>
        <v>0</v>
      </c>
      <c r="BE654" s="1">
        <f>'BASE METAS)'!CG663</f>
        <v>0</v>
      </c>
      <c r="BF654" s="1">
        <f>'BASE METAS)'!CJ663</f>
        <v>0</v>
      </c>
      <c r="BG654" s="1">
        <f>'BASE METAS)'!CK663</f>
        <v>0</v>
      </c>
      <c r="BH654" s="1">
        <f>'BASE METAS)'!CL663</f>
        <v>0</v>
      </c>
      <c r="BI654" s="1">
        <f>'BASE METAS)'!CM663</f>
        <v>0</v>
      </c>
      <c r="BJ654" s="1">
        <f>'BASE METAS)'!CN663</f>
        <v>0</v>
      </c>
      <c r="BK654" s="1">
        <f>'BASE METAS)'!CO663</f>
        <v>0</v>
      </c>
      <c r="BL654" s="1">
        <f>'BASE METAS)'!CP663</f>
        <v>0</v>
      </c>
      <c r="BM654" s="1">
        <f>'BASE METAS)'!CQ663</f>
        <v>0</v>
      </c>
      <c r="BN654" s="1">
        <f>'BASE METAS)'!CR663</f>
        <v>0</v>
      </c>
      <c r="BO654" s="1">
        <f>'BASE METAS)'!CS663</f>
        <v>0</v>
      </c>
      <c r="BP654" s="1">
        <f>'BASE METAS)'!CT663</f>
        <v>0</v>
      </c>
      <c r="BQ654" s="1">
        <f>'BASE METAS)'!CU663</f>
        <v>0</v>
      </c>
      <c r="BR654" s="1">
        <f>'BASE METAS)'!CV663</f>
        <v>0</v>
      </c>
      <c r="BS654" s="1">
        <f>'BASE METAS)'!CW663</f>
        <v>0</v>
      </c>
      <c r="BT654" s="1">
        <f>'BASE METAS)'!CX663</f>
        <v>0</v>
      </c>
      <c r="BU654" s="1">
        <f>'BASE METAS)'!FA663</f>
        <v>0</v>
      </c>
      <c r="BV654" s="1">
        <f>'BASE METAS)'!FB663</f>
        <v>0</v>
      </c>
      <c r="BW654" s="1">
        <f>'BASE METAS)'!FC663</f>
        <v>0</v>
      </c>
      <c r="BX654" s="1">
        <f>'BASE METAS)'!FD663</f>
        <v>0</v>
      </c>
      <c r="BY654" s="1">
        <f>'BASE METAS)'!FE663</f>
        <v>0</v>
      </c>
      <c r="BZ654" s="1">
        <f>'BASE METAS)'!FF663</f>
        <v>0</v>
      </c>
      <c r="CA654" s="1">
        <f>'BASE METAS)'!FG663</f>
        <v>0</v>
      </c>
      <c r="CB654" s="1">
        <f>'BASE METAS)'!FH663</f>
        <v>0</v>
      </c>
      <c r="CC654" s="1">
        <f>'BASE METAS)'!FI663</f>
        <v>0</v>
      </c>
      <c r="CD654" s="1">
        <f>'BASE METAS)'!FJ663</f>
        <v>0</v>
      </c>
      <c r="CE654" s="1">
        <f>'BASE METAS)'!FK663</f>
        <v>0</v>
      </c>
      <c r="CF654" s="1">
        <f>'BASE METAS)'!FL663</f>
        <v>0</v>
      </c>
      <c r="CG654" s="1">
        <f>'BASE METAS)'!FM663</f>
        <v>0</v>
      </c>
    </row>
    <row r="655" spans="1:85" ht="15.75" customHeight="1" thickBot="1" x14ac:dyDescent="0.3">
      <c r="A655" s="1">
        <f>'BASE METAS)'!A664</f>
        <v>0</v>
      </c>
      <c r="B655" s="1">
        <f>'BASE METAS)'!B664</f>
        <v>0</v>
      </c>
      <c r="C655" s="1">
        <f>'BASE METAS)'!C664</f>
        <v>0</v>
      </c>
      <c r="D655" s="1">
        <f>'BASE METAS)'!D664</f>
        <v>0</v>
      </c>
      <c r="E655" s="5">
        <f>'BASE METAS)'!E664</f>
        <v>0</v>
      </c>
      <c r="F655" s="3">
        <f>'BASE METAS)'!F664</f>
        <v>0</v>
      </c>
      <c r="G655" s="3">
        <f>'BASE METAS)'!G664</f>
        <v>0</v>
      </c>
      <c r="H655" s="3">
        <f>'BASE METAS)'!H664</f>
        <v>0</v>
      </c>
      <c r="I655" s="3">
        <f>'BASE METAS)'!I664</f>
        <v>0</v>
      </c>
      <c r="J655" s="3">
        <f>'BASE METAS)'!J664</f>
        <v>0</v>
      </c>
      <c r="K655" s="3">
        <f>'BASE METAS)'!K664</f>
        <v>0</v>
      </c>
      <c r="L655" s="3">
        <f>'BASE METAS)'!L664</f>
        <v>0</v>
      </c>
      <c r="M655" s="3">
        <f>'BASE METAS)'!M664</f>
        <v>0</v>
      </c>
      <c r="N655" s="3">
        <f>'BASE METAS)'!N664</f>
        <v>0</v>
      </c>
      <c r="O655" s="3">
        <f>'BASE METAS)'!O664</f>
        <v>0</v>
      </c>
      <c r="P655" s="3">
        <f>'BASE METAS)'!P664</f>
        <v>0</v>
      </c>
      <c r="Q655" s="3">
        <f>'BASE METAS)'!Q664</f>
        <v>0</v>
      </c>
      <c r="R655" s="3">
        <f>'BASE METAS)'!R664</f>
        <v>0</v>
      </c>
      <c r="S655" s="3">
        <f>'BASE METAS)'!S664</f>
        <v>0</v>
      </c>
      <c r="T655" s="3">
        <f>'BASE METAS)'!T664</f>
        <v>0</v>
      </c>
      <c r="U655" s="3">
        <f>'BASE METAS)'!U664</f>
        <v>0</v>
      </c>
      <c r="V655" s="3">
        <f>'BASE METAS)'!V664</f>
        <v>0</v>
      </c>
      <c r="W655" s="4">
        <f>'BASE METAS)'!W664</f>
        <v>0</v>
      </c>
      <c r="X655" s="5">
        <f>'BASE METAS)'!X664</f>
        <v>0</v>
      </c>
      <c r="Y655" s="1">
        <f>'BASE METAS)'!Y664</f>
        <v>0</v>
      </c>
      <c r="Z655" s="1">
        <f>'BASE METAS)'!Z664</f>
        <v>0</v>
      </c>
      <c r="AA655" s="1">
        <f>'BASE METAS)'!AA664</f>
        <v>0</v>
      </c>
      <c r="AB655" s="1">
        <f>'BASE METAS)'!AB664</f>
        <v>0</v>
      </c>
      <c r="AC655" s="1">
        <f>'BASE METAS)'!AC664</f>
        <v>0</v>
      </c>
      <c r="AD655" s="1">
        <f>'BASE METAS)'!AD664</f>
        <v>0</v>
      </c>
      <c r="AE655" s="1">
        <f>'BASE METAS)'!AE664</f>
        <v>0</v>
      </c>
      <c r="AF655" s="1">
        <f>'BASE METAS)'!AF664</f>
        <v>0</v>
      </c>
      <c r="AG655" s="1">
        <f>'BASE METAS)'!AG664</f>
        <v>0</v>
      </c>
      <c r="AH655" s="1">
        <f>'BASE METAS)'!AH664</f>
        <v>0</v>
      </c>
      <c r="AI655" s="1">
        <f>'BASE METAS)'!AI664</f>
        <v>0</v>
      </c>
      <c r="AJ655" s="1">
        <f>'BASE METAS)'!AJ664</f>
        <v>0</v>
      </c>
      <c r="AK655" s="1352">
        <f>'BASE METAS)'!AK664</f>
        <v>0</v>
      </c>
      <c r="AL655" s="1103">
        <f>'BASE METAS)'!AL664</f>
        <v>0</v>
      </c>
      <c r="AM655" s="1352">
        <f>'BASE METAS)'!AM664</f>
        <v>0</v>
      </c>
      <c r="AN655" s="973">
        <f>'BASE METAS)'!AN664</f>
        <v>0</v>
      </c>
      <c r="AO655" s="1352">
        <f>'BASE METAS)'!AU664</f>
        <v>0</v>
      </c>
      <c r="AP655" s="998">
        <f>'BASE METAS)'!AO664</f>
        <v>0</v>
      </c>
      <c r="AQ655" s="998">
        <f>'BASE METAS)'!AP664</f>
        <v>0</v>
      </c>
      <c r="AR655" s="942">
        <f>'BASE METAS)'!AQ664</f>
        <v>0</v>
      </c>
      <c r="AS655" s="942">
        <f>'BASE METAS)'!AR664</f>
        <v>0</v>
      </c>
      <c r="AT655" s="960">
        <f>'BASE METAS)'!AS664</f>
        <v>0</v>
      </c>
      <c r="AU655" s="1506">
        <f>'BASE METAS)'!BO664</f>
        <v>0</v>
      </c>
      <c r="AV655" s="960">
        <f>'BASE METAS)'!BQ664</f>
        <v>0</v>
      </c>
      <c r="AW655" s="961">
        <f>'BASE METAS)'!BR664</f>
        <v>0</v>
      </c>
      <c r="AX655" s="1352">
        <f>'BASE METAS)'!BS664</f>
        <v>0</v>
      </c>
      <c r="AY655" s="1">
        <f>'BASE METAS)'!BT664</f>
        <v>0</v>
      </c>
      <c r="AZ655" s="1">
        <f>'BASE METAS)'!BU664</f>
        <v>0</v>
      </c>
      <c r="BA655" s="1">
        <f>'BASE METAS)'!BV664</f>
        <v>0</v>
      </c>
      <c r="BB655" s="1">
        <f>'BASE METAS)'!BW664</f>
        <v>0</v>
      </c>
      <c r="BC655" s="1">
        <f>'BASE METAS)'!BX664</f>
        <v>0</v>
      </c>
      <c r="BD655" s="1">
        <f>'BASE METAS)'!BY664</f>
        <v>0</v>
      </c>
      <c r="BE655" s="1">
        <f>'BASE METAS)'!CG664</f>
        <v>0</v>
      </c>
      <c r="BF655" s="1">
        <f>'BASE METAS)'!CJ664</f>
        <v>0</v>
      </c>
      <c r="BG655" s="1">
        <f>'BASE METAS)'!CK664</f>
        <v>0</v>
      </c>
      <c r="BH655" s="1">
        <f>'BASE METAS)'!CL664</f>
        <v>0</v>
      </c>
      <c r="BI655" s="1">
        <f>'BASE METAS)'!CM664</f>
        <v>0</v>
      </c>
      <c r="BJ655" s="1">
        <f>'BASE METAS)'!CN664</f>
        <v>0</v>
      </c>
      <c r="BK655" s="1">
        <f>'BASE METAS)'!CO664</f>
        <v>0</v>
      </c>
      <c r="BL655" s="1">
        <f>'BASE METAS)'!CP664</f>
        <v>0</v>
      </c>
      <c r="BM655" s="1">
        <f>'BASE METAS)'!CQ664</f>
        <v>0</v>
      </c>
      <c r="BN655" s="1">
        <f>'BASE METAS)'!CR664</f>
        <v>0</v>
      </c>
      <c r="BO655" s="1">
        <f>'BASE METAS)'!CS664</f>
        <v>0</v>
      </c>
      <c r="BP655" s="1">
        <f>'BASE METAS)'!CT664</f>
        <v>0</v>
      </c>
      <c r="BQ655" s="1">
        <f>'BASE METAS)'!CU664</f>
        <v>0</v>
      </c>
      <c r="BR655" s="1">
        <f>'BASE METAS)'!CV664</f>
        <v>0</v>
      </c>
      <c r="BS655" s="1">
        <f>'BASE METAS)'!CW664</f>
        <v>0</v>
      </c>
      <c r="BT655" s="1">
        <f>'BASE METAS)'!CX664</f>
        <v>0</v>
      </c>
      <c r="BU655" s="1">
        <f>'BASE METAS)'!FA664</f>
        <v>0</v>
      </c>
      <c r="BV655" s="1">
        <f>'BASE METAS)'!FB664</f>
        <v>0</v>
      </c>
      <c r="BW655" s="1">
        <f>'BASE METAS)'!FC664</f>
        <v>0</v>
      </c>
      <c r="BX655" s="1">
        <f>'BASE METAS)'!FD664</f>
        <v>0</v>
      </c>
      <c r="BY655" s="1">
        <f>'BASE METAS)'!FE664</f>
        <v>0</v>
      </c>
      <c r="BZ655" s="1">
        <f>'BASE METAS)'!FF664</f>
        <v>0</v>
      </c>
      <c r="CA655" s="1">
        <f>'BASE METAS)'!FG664</f>
        <v>0</v>
      </c>
      <c r="CB655" s="1">
        <f>'BASE METAS)'!FH664</f>
        <v>0</v>
      </c>
      <c r="CC655" s="1">
        <f>'BASE METAS)'!FI664</f>
        <v>0</v>
      </c>
      <c r="CD655" s="1">
        <f>'BASE METAS)'!FJ664</f>
        <v>0</v>
      </c>
      <c r="CE655" s="1">
        <f>'BASE METAS)'!FK664</f>
        <v>0</v>
      </c>
      <c r="CF655" s="1">
        <f>'BASE METAS)'!FL664</f>
        <v>0</v>
      </c>
      <c r="CG655" s="1">
        <f>'BASE METAS)'!FM664</f>
        <v>0</v>
      </c>
    </row>
    <row r="656" spans="1:85" ht="12" thickTop="1" x14ac:dyDescent="0.25">
      <c r="A656" s="1">
        <f>'BASE METAS)'!A665</f>
        <v>0</v>
      </c>
      <c r="B656" s="1">
        <f>'BASE METAS)'!B665</f>
        <v>0</v>
      </c>
      <c r="C656" s="1">
        <f>'BASE METAS)'!C665</f>
        <v>0</v>
      </c>
      <c r="D656" s="1">
        <f>'BASE METAS)'!D665</f>
        <v>0</v>
      </c>
      <c r="E656" s="7243" t="str">
        <f>'BASE METAS)'!E665</f>
        <v>TOTAL DEL PRESUPUESTO DE EGRESOS PARA 2013 DE LA ADMINISTRACIÓN MUNICIPAL DE TLALNEPANTLA</v>
      </c>
      <c r="F656" s="7244"/>
      <c r="G656" s="3">
        <f>'BASE METAS)'!G665</f>
        <v>0</v>
      </c>
      <c r="H656" s="3">
        <f>'BASE METAS)'!H665</f>
        <v>0</v>
      </c>
      <c r="I656" s="3">
        <f>'BASE METAS)'!I665</f>
        <v>0</v>
      </c>
      <c r="J656" s="3">
        <f>'BASE METAS)'!J665</f>
        <v>0</v>
      </c>
      <c r="K656" s="3">
        <f>'BASE METAS)'!K665</f>
        <v>0</v>
      </c>
      <c r="L656" s="3">
        <f>'BASE METAS)'!L665</f>
        <v>0</v>
      </c>
      <c r="M656" s="3">
        <f>'BASE METAS)'!M665</f>
        <v>0</v>
      </c>
      <c r="N656" s="3">
        <f>'BASE METAS)'!N665</f>
        <v>0</v>
      </c>
      <c r="O656" s="3">
        <f>'BASE METAS)'!O665</f>
        <v>0</v>
      </c>
      <c r="P656" s="3">
        <f>'BASE METAS)'!P665</f>
        <v>0</v>
      </c>
      <c r="Q656" s="3">
        <f>'BASE METAS)'!Q665</f>
        <v>0</v>
      </c>
      <c r="R656" s="3">
        <f>'BASE METAS)'!R665</f>
        <v>0</v>
      </c>
      <c r="S656" s="3">
        <f>'BASE METAS)'!S665</f>
        <v>0</v>
      </c>
      <c r="T656" s="3">
        <f>'BASE METAS)'!T665</f>
        <v>0</v>
      </c>
      <c r="U656" s="3">
        <f>'BASE METAS)'!U665</f>
        <v>0</v>
      </c>
      <c r="V656" s="3">
        <f>'BASE METAS)'!V665</f>
        <v>0</v>
      </c>
      <c r="W656" s="7241">
        <f>'BASE METAS)'!W665</f>
        <v>5459563117.1999998</v>
      </c>
      <c r="X656" s="5">
        <f>'BASE METAS)'!X665</f>
        <v>0</v>
      </c>
      <c r="Y656" s="1">
        <f>'BASE METAS)'!Y665</f>
        <v>0</v>
      </c>
      <c r="Z656" s="1">
        <f>'BASE METAS)'!Z665</f>
        <v>0</v>
      </c>
      <c r="AA656" s="1">
        <f>'BASE METAS)'!AA665</f>
        <v>0</v>
      </c>
      <c r="AB656" s="1">
        <f>'BASE METAS)'!AB665</f>
        <v>0</v>
      </c>
      <c r="AC656" s="1">
        <f>'BASE METAS)'!AC665</f>
        <v>0</v>
      </c>
      <c r="AD656" s="1">
        <f>'BASE METAS)'!AD665</f>
        <v>0</v>
      </c>
      <c r="AE656" s="1">
        <f>'BASE METAS)'!AE665</f>
        <v>0</v>
      </c>
      <c r="AF656" s="1">
        <f>'BASE METAS)'!AF665</f>
        <v>0</v>
      </c>
      <c r="AG656" s="1">
        <f>'BASE METAS)'!AG665</f>
        <v>0</v>
      </c>
      <c r="AH656" s="1">
        <f>'BASE METAS)'!AH665</f>
        <v>0</v>
      </c>
      <c r="AI656" s="1">
        <f>'BASE METAS)'!AI665</f>
        <v>0</v>
      </c>
      <c r="AJ656" s="1">
        <f>'BASE METAS)'!AJ665</f>
        <v>0</v>
      </c>
      <c r="AK656" s="1">
        <f>'BASE METAS)'!AK665</f>
        <v>0</v>
      </c>
      <c r="AL656" s="933">
        <f>'BASE METAS)'!AL665</f>
        <v>0</v>
      </c>
      <c r="AM656" s="1352">
        <f>'BASE METAS)'!AM665</f>
        <v>0</v>
      </c>
      <c r="AN656" s="1352">
        <f>'BASE METAS)'!AN665</f>
        <v>0</v>
      </c>
      <c r="AO656" s="1352">
        <f>'BASE METAS)'!AU665</f>
        <v>0</v>
      </c>
      <c r="AP656" s="1352">
        <f>'BASE METAS)'!AO665</f>
        <v>0</v>
      </c>
      <c r="AQ656" s="1352">
        <f>'BASE METAS)'!AP665</f>
        <v>0</v>
      </c>
      <c r="AR656" s="1352">
        <f>'BASE METAS)'!AQ665</f>
        <v>0</v>
      </c>
      <c r="AS656" s="1352">
        <f>'BASE METAS)'!AR665</f>
        <v>0</v>
      </c>
      <c r="AT656" s="1352">
        <f>'BASE METAS)'!AS665</f>
        <v>0</v>
      </c>
      <c r="AU656" s="1485">
        <f>'BASE METAS)'!BO665</f>
        <v>0</v>
      </c>
      <c r="AV656" s="1352">
        <f>'BASE METAS)'!BQ665</f>
        <v>0</v>
      </c>
      <c r="AW656" s="1352">
        <f>'BASE METAS)'!BR665</f>
        <v>0</v>
      </c>
      <c r="AX656" s="1352">
        <f>'BASE METAS)'!BS665</f>
        <v>0</v>
      </c>
      <c r="AY656" s="1">
        <f>'BASE METAS)'!BT665</f>
        <v>0</v>
      </c>
      <c r="AZ656" s="1">
        <f>'BASE METAS)'!BU665</f>
        <v>0</v>
      </c>
      <c r="BA656" s="1">
        <f>'BASE METAS)'!BV665</f>
        <v>0</v>
      </c>
      <c r="BB656" s="1">
        <f>'BASE METAS)'!BW665</f>
        <v>0</v>
      </c>
      <c r="BC656" s="1">
        <f>'BASE METAS)'!BX665</f>
        <v>0</v>
      </c>
      <c r="BD656" s="1">
        <f>'BASE METAS)'!BY665</f>
        <v>0</v>
      </c>
      <c r="BE656" s="1">
        <f>'BASE METAS)'!CG665</f>
        <v>0</v>
      </c>
      <c r="BF656" s="1">
        <f>'BASE METAS)'!CJ665</f>
        <v>0</v>
      </c>
      <c r="BG656" s="1">
        <f>'BASE METAS)'!CK665</f>
        <v>0</v>
      </c>
      <c r="BH656" s="1">
        <f>'BASE METAS)'!CL665</f>
        <v>0</v>
      </c>
      <c r="BI656" s="1">
        <f>'BASE METAS)'!CM665</f>
        <v>0</v>
      </c>
      <c r="BJ656" s="1">
        <f>'BASE METAS)'!CN665</f>
        <v>0</v>
      </c>
      <c r="BK656" s="1">
        <f>'BASE METAS)'!CO665</f>
        <v>0</v>
      </c>
      <c r="BL656" s="1">
        <f>'BASE METAS)'!CP665</f>
        <v>0</v>
      </c>
      <c r="BM656" s="1">
        <f>'BASE METAS)'!CQ665</f>
        <v>0</v>
      </c>
      <c r="BN656" s="1">
        <f>'BASE METAS)'!CR665</f>
        <v>0</v>
      </c>
      <c r="BO656" s="1">
        <f>'BASE METAS)'!CS665</f>
        <v>0</v>
      </c>
      <c r="BP656" s="1">
        <f>'BASE METAS)'!CT665</f>
        <v>0</v>
      </c>
      <c r="BQ656" s="1">
        <f>'BASE METAS)'!CU665</f>
        <v>0</v>
      </c>
      <c r="BR656" s="1">
        <f>'BASE METAS)'!CV665</f>
        <v>0</v>
      </c>
      <c r="BS656" s="1">
        <f>'BASE METAS)'!CW665</f>
        <v>0</v>
      </c>
      <c r="BT656" s="1">
        <f>'BASE METAS)'!CX665</f>
        <v>0</v>
      </c>
      <c r="BU656" s="1">
        <f>'BASE METAS)'!FA665</f>
        <v>0</v>
      </c>
      <c r="BV656" s="1">
        <f>'BASE METAS)'!FB665</f>
        <v>0</v>
      </c>
      <c r="BW656" s="1">
        <f>'BASE METAS)'!FC665</f>
        <v>0</v>
      </c>
      <c r="BX656" s="1">
        <f>'BASE METAS)'!FD665</f>
        <v>0</v>
      </c>
      <c r="BY656" s="1">
        <f>'BASE METAS)'!FE665</f>
        <v>0</v>
      </c>
      <c r="BZ656" s="1">
        <f>'BASE METAS)'!FF665</f>
        <v>0</v>
      </c>
      <c r="CA656" s="1">
        <f>'BASE METAS)'!FG665</f>
        <v>0</v>
      </c>
      <c r="CB656" s="1">
        <f>'BASE METAS)'!FH665</f>
        <v>0</v>
      </c>
      <c r="CC656" s="1">
        <f>'BASE METAS)'!FI665</f>
        <v>0</v>
      </c>
      <c r="CD656" s="1">
        <f>'BASE METAS)'!FJ665</f>
        <v>0</v>
      </c>
      <c r="CE656" s="1">
        <f>'BASE METAS)'!FK665</f>
        <v>0</v>
      </c>
      <c r="CF656" s="1">
        <f>'BASE METAS)'!FL665</f>
        <v>0</v>
      </c>
      <c r="CG656" s="1">
        <f>'BASE METAS)'!FM665</f>
        <v>0</v>
      </c>
    </row>
    <row r="657" spans="1:85" ht="12" thickBot="1" x14ac:dyDescent="0.3">
      <c r="A657" s="1">
        <f>'BASE METAS)'!A666</f>
        <v>0</v>
      </c>
      <c r="B657" s="1">
        <f>'BASE METAS)'!B666</f>
        <v>0</v>
      </c>
      <c r="C657" s="1">
        <f>'BASE METAS)'!C666</f>
        <v>0</v>
      </c>
      <c r="D657" s="1">
        <f>'BASE METAS)'!D666</f>
        <v>0</v>
      </c>
      <c r="E657" s="7245"/>
      <c r="F657" s="7246"/>
      <c r="G657" s="3">
        <f>'BASE METAS)'!G666</f>
        <v>0</v>
      </c>
      <c r="H657" s="3">
        <f>'BASE METAS)'!H666</f>
        <v>0</v>
      </c>
      <c r="I657" s="3">
        <f>'BASE METAS)'!I666</f>
        <v>0</v>
      </c>
      <c r="J657" s="3">
        <f>'BASE METAS)'!J666</f>
        <v>0</v>
      </c>
      <c r="K657" s="3">
        <f>'BASE METAS)'!K666</f>
        <v>0</v>
      </c>
      <c r="L657" s="3">
        <f>'BASE METAS)'!L666</f>
        <v>0</v>
      </c>
      <c r="M657" s="3">
        <f>'BASE METAS)'!M666</f>
        <v>0</v>
      </c>
      <c r="N657" s="3">
        <f>'BASE METAS)'!N666</f>
        <v>0</v>
      </c>
      <c r="O657" s="3">
        <f>'BASE METAS)'!O666</f>
        <v>0</v>
      </c>
      <c r="P657" s="3">
        <f>'BASE METAS)'!P666</f>
        <v>0</v>
      </c>
      <c r="Q657" s="3">
        <f>'BASE METAS)'!Q666</f>
        <v>0</v>
      </c>
      <c r="R657" s="3">
        <f>'BASE METAS)'!R666</f>
        <v>0</v>
      </c>
      <c r="S657" s="3">
        <f>'BASE METAS)'!S666</f>
        <v>0</v>
      </c>
      <c r="T657" s="3">
        <f>'BASE METAS)'!T666</f>
        <v>0</v>
      </c>
      <c r="U657" s="3">
        <f>'BASE METAS)'!U666</f>
        <v>0</v>
      </c>
      <c r="V657" s="3">
        <f>'BASE METAS)'!V666</f>
        <v>0</v>
      </c>
      <c r="W657" s="7242"/>
      <c r="X657" s="5">
        <f>'BASE METAS)'!X666</f>
        <v>0</v>
      </c>
      <c r="Y657" s="1">
        <f>'BASE METAS)'!Y666</f>
        <v>0</v>
      </c>
      <c r="Z657" s="1">
        <f>'BASE METAS)'!Z666</f>
        <v>0</v>
      </c>
      <c r="AA657" s="1">
        <f>'BASE METAS)'!AA666</f>
        <v>0</v>
      </c>
      <c r="AB657" s="1">
        <f>'BASE METAS)'!AB666</f>
        <v>0</v>
      </c>
      <c r="AC657" s="1">
        <f>'BASE METAS)'!AC666</f>
        <v>0</v>
      </c>
      <c r="AD657" s="1">
        <f>'BASE METAS)'!AD666</f>
        <v>0</v>
      </c>
      <c r="AE657" s="1">
        <f>'BASE METAS)'!AE666</f>
        <v>0</v>
      </c>
      <c r="AF657" s="1">
        <f>'BASE METAS)'!AF666</f>
        <v>0</v>
      </c>
      <c r="AG657" s="1">
        <f>'BASE METAS)'!AG666</f>
        <v>0</v>
      </c>
      <c r="AH657" s="1">
        <f>'BASE METAS)'!AH666</f>
        <v>0</v>
      </c>
      <c r="AI657" s="1">
        <f>'BASE METAS)'!AI666</f>
        <v>0</v>
      </c>
      <c r="AJ657" s="1">
        <f>'BASE METAS)'!AJ666</f>
        <v>0</v>
      </c>
      <c r="AK657" s="1">
        <f>'BASE METAS)'!AK666</f>
        <v>0</v>
      </c>
      <c r="AL657" s="934">
        <f>'BASE METAS)'!AL666</f>
        <v>0</v>
      </c>
      <c r="AM657" s="1">
        <f>'BASE METAS)'!AM666</f>
        <v>0</v>
      </c>
      <c r="AN657" s="1">
        <f>'BASE METAS)'!AN666</f>
        <v>0</v>
      </c>
      <c r="AO657" s="1">
        <f>'BASE METAS)'!AU666</f>
        <v>0</v>
      </c>
      <c r="AP657" s="1">
        <f>'BASE METAS)'!AO666</f>
        <v>0</v>
      </c>
      <c r="AQ657" s="1">
        <f>'BASE METAS)'!AP666</f>
        <v>0</v>
      </c>
      <c r="AR657" s="1">
        <f>'BASE METAS)'!AQ666</f>
        <v>0</v>
      </c>
      <c r="AS657" s="1">
        <f>'BASE METAS)'!AR666</f>
        <v>0</v>
      </c>
      <c r="AT657" s="1">
        <f>'BASE METAS)'!AS666</f>
        <v>0</v>
      </c>
      <c r="AU657" s="1479">
        <f>'BASE METAS)'!BO666</f>
        <v>0</v>
      </c>
      <c r="AV657" s="1">
        <f>'BASE METAS)'!BQ666</f>
        <v>0</v>
      </c>
      <c r="AW657" s="1">
        <f>'BASE METAS)'!BR666</f>
        <v>0</v>
      </c>
      <c r="AX657" s="1">
        <f>'BASE METAS)'!BS666</f>
        <v>0</v>
      </c>
      <c r="AY657" s="1">
        <f>'BASE METAS)'!BT666</f>
        <v>0</v>
      </c>
      <c r="AZ657" s="1">
        <f>'BASE METAS)'!BU666</f>
        <v>0</v>
      </c>
      <c r="BA657" s="1">
        <f>'BASE METAS)'!BV666</f>
        <v>0</v>
      </c>
      <c r="BB657" s="1">
        <f>'BASE METAS)'!BW666</f>
        <v>0</v>
      </c>
      <c r="BC657" s="1">
        <f>'BASE METAS)'!BX666</f>
        <v>0</v>
      </c>
      <c r="BD657" s="1">
        <f>'BASE METAS)'!BY666</f>
        <v>0</v>
      </c>
      <c r="BE657" s="1">
        <f>'BASE METAS)'!CG666</f>
        <v>0</v>
      </c>
      <c r="BF657" s="1">
        <f>'BASE METAS)'!CJ666</f>
        <v>0</v>
      </c>
      <c r="BG657" s="1">
        <f>'BASE METAS)'!CK666</f>
        <v>0</v>
      </c>
      <c r="BH657" s="1">
        <f>'BASE METAS)'!CL666</f>
        <v>0</v>
      </c>
      <c r="BI657" s="1">
        <f>'BASE METAS)'!CM666</f>
        <v>0</v>
      </c>
      <c r="BJ657" s="1">
        <f>'BASE METAS)'!CN666</f>
        <v>0</v>
      </c>
      <c r="BK657" s="1">
        <f>'BASE METAS)'!CO666</f>
        <v>0</v>
      </c>
      <c r="BL657" s="1">
        <f>'BASE METAS)'!CP666</f>
        <v>0</v>
      </c>
      <c r="BM657" s="1">
        <f>'BASE METAS)'!CQ666</f>
        <v>0</v>
      </c>
      <c r="BN657" s="1">
        <f>'BASE METAS)'!CR666</f>
        <v>0</v>
      </c>
      <c r="BO657" s="1">
        <f>'BASE METAS)'!CS666</f>
        <v>0</v>
      </c>
      <c r="BP657" s="1">
        <f>'BASE METAS)'!CT666</f>
        <v>0</v>
      </c>
      <c r="BQ657" s="1">
        <f>'BASE METAS)'!CU666</f>
        <v>0</v>
      </c>
      <c r="BR657" s="1">
        <f>'BASE METAS)'!CV666</f>
        <v>0</v>
      </c>
      <c r="BS657" s="1">
        <f>'BASE METAS)'!CW666</f>
        <v>0</v>
      </c>
      <c r="BT657" s="1">
        <f>'BASE METAS)'!CX666</f>
        <v>0</v>
      </c>
      <c r="BU657" s="1">
        <f>'BASE METAS)'!FA666</f>
        <v>0</v>
      </c>
      <c r="BV657" s="1">
        <f>'BASE METAS)'!FB666</f>
        <v>0</v>
      </c>
      <c r="BW657" s="1">
        <f>'BASE METAS)'!FC666</f>
        <v>0</v>
      </c>
      <c r="BX657" s="1">
        <f>'BASE METAS)'!FD666</f>
        <v>0</v>
      </c>
      <c r="BY657" s="1">
        <f>'BASE METAS)'!FE666</f>
        <v>0</v>
      </c>
      <c r="BZ657" s="1">
        <f>'BASE METAS)'!FF666</f>
        <v>0</v>
      </c>
      <c r="CA657" s="1">
        <f>'BASE METAS)'!FG666</f>
        <v>0</v>
      </c>
      <c r="CB657" s="1">
        <f>'BASE METAS)'!FH666</f>
        <v>0</v>
      </c>
      <c r="CC657" s="1">
        <f>'BASE METAS)'!FI666</f>
        <v>0</v>
      </c>
      <c r="CD657" s="1">
        <f>'BASE METAS)'!FJ666</f>
        <v>0</v>
      </c>
      <c r="CE657" s="1">
        <f>'BASE METAS)'!FK666</f>
        <v>0</v>
      </c>
      <c r="CF657" s="1">
        <f>'BASE METAS)'!FL666</f>
        <v>0</v>
      </c>
      <c r="CG657" s="1">
        <f>'BASE METAS)'!FM666</f>
        <v>0</v>
      </c>
    </row>
    <row r="658" spans="1:85" ht="12" thickTop="1" x14ac:dyDescent="0.25">
      <c r="A658" s="1">
        <f>'BASE METAS)'!A667</f>
        <v>0</v>
      </c>
      <c r="B658" s="1">
        <f>'BASE METAS)'!B667</f>
        <v>0</v>
      </c>
      <c r="C658" s="1">
        <f>'BASE METAS)'!C667</f>
        <v>0</v>
      </c>
      <c r="D658" s="1">
        <f>'BASE METAS)'!D667</f>
        <v>0</v>
      </c>
      <c r="E658" s="5">
        <f>'BASE METAS)'!E667</f>
        <v>0</v>
      </c>
      <c r="F658" s="3">
        <f>'BASE METAS)'!F667</f>
        <v>0</v>
      </c>
      <c r="G658" s="3">
        <f>'BASE METAS)'!G667</f>
        <v>0</v>
      </c>
      <c r="H658" s="3">
        <f>'BASE METAS)'!H667</f>
        <v>0</v>
      </c>
      <c r="I658" s="3">
        <f>'BASE METAS)'!I667</f>
        <v>0</v>
      </c>
      <c r="J658" s="3">
        <f>'BASE METAS)'!J667</f>
        <v>0</v>
      </c>
      <c r="K658" s="3">
        <f>'BASE METAS)'!K667</f>
        <v>0</v>
      </c>
      <c r="L658" s="3">
        <f>'BASE METAS)'!L667</f>
        <v>0</v>
      </c>
      <c r="M658" s="3">
        <f>'BASE METAS)'!M667</f>
        <v>0</v>
      </c>
      <c r="N658" s="3">
        <f>'BASE METAS)'!N667</f>
        <v>0</v>
      </c>
      <c r="O658" s="3">
        <f>'BASE METAS)'!O667</f>
        <v>0</v>
      </c>
      <c r="P658" s="3">
        <f>'BASE METAS)'!P667</f>
        <v>0</v>
      </c>
      <c r="Q658" s="3">
        <f>'BASE METAS)'!Q667</f>
        <v>0</v>
      </c>
      <c r="R658" s="3">
        <f>'BASE METAS)'!R667</f>
        <v>0</v>
      </c>
      <c r="S658" s="3">
        <f>'BASE METAS)'!S667</f>
        <v>0</v>
      </c>
      <c r="T658" s="3">
        <f>'BASE METAS)'!T667</f>
        <v>0</v>
      </c>
      <c r="U658" s="3">
        <f>'BASE METAS)'!U667</f>
        <v>0</v>
      </c>
      <c r="V658" s="3">
        <f>'BASE METAS)'!V667</f>
        <v>0</v>
      </c>
      <c r="W658" s="4">
        <f>'BASE METAS)'!W667</f>
        <v>0</v>
      </c>
      <c r="X658" s="5">
        <f>'BASE METAS)'!X667</f>
        <v>0</v>
      </c>
      <c r="Y658" s="1">
        <f>'BASE METAS)'!Y667</f>
        <v>0</v>
      </c>
      <c r="Z658" s="1">
        <f>'BASE METAS)'!Z667</f>
        <v>0</v>
      </c>
      <c r="AA658" s="1">
        <f>'BASE METAS)'!AA667</f>
        <v>0</v>
      </c>
      <c r="AB658" s="1">
        <f>'BASE METAS)'!AB667</f>
        <v>0</v>
      </c>
      <c r="AC658" s="1">
        <f>'BASE METAS)'!AC667</f>
        <v>0</v>
      </c>
      <c r="AD658" s="1">
        <f>'BASE METAS)'!AD667</f>
        <v>0</v>
      </c>
      <c r="AE658" s="1">
        <f>'BASE METAS)'!AE667</f>
        <v>0</v>
      </c>
      <c r="AF658" s="1">
        <f>'BASE METAS)'!AF667</f>
        <v>0</v>
      </c>
      <c r="AG658" s="1">
        <f>'BASE METAS)'!AG667</f>
        <v>0</v>
      </c>
      <c r="AH658" s="1">
        <f>'BASE METAS)'!AH667</f>
        <v>0</v>
      </c>
      <c r="AI658" s="1">
        <f>'BASE METAS)'!AI667</f>
        <v>0</v>
      </c>
      <c r="AJ658" s="1">
        <f>'BASE METAS)'!AJ667</f>
        <v>0</v>
      </c>
      <c r="AK658" s="1">
        <f>'BASE METAS)'!AK667</f>
        <v>0</v>
      </c>
      <c r="AL658" s="934">
        <f>'BASE METAS)'!AL667</f>
        <v>0</v>
      </c>
      <c r="AM658" s="1">
        <f>'BASE METAS)'!AM667</f>
        <v>0</v>
      </c>
      <c r="AN658" s="1">
        <f>'BASE METAS)'!AN667</f>
        <v>0</v>
      </c>
      <c r="AO658" s="1">
        <f>'BASE METAS)'!AU667</f>
        <v>0</v>
      </c>
      <c r="AP658" s="1">
        <f>'BASE METAS)'!AO667</f>
        <v>0</v>
      </c>
      <c r="AQ658" s="1">
        <f>'BASE METAS)'!AP667</f>
        <v>0</v>
      </c>
      <c r="AR658" s="1">
        <f>'BASE METAS)'!AQ667</f>
        <v>0</v>
      </c>
      <c r="AS658" s="1">
        <f>'BASE METAS)'!AR667</f>
        <v>0</v>
      </c>
      <c r="AT658" s="1">
        <f>'BASE METAS)'!AS667</f>
        <v>0</v>
      </c>
      <c r="AU658" s="1479">
        <f>'BASE METAS)'!BO667</f>
        <v>0</v>
      </c>
      <c r="AV658" s="1">
        <f>'BASE METAS)'!BQ667</f>
        <v>0</v>
      </c>
      <c r="AW658" s="1">
        <f>'BASE METAS)'!BR667</f>
        <v>0</v>
      </c>
      <c r="AX658" s="1">
        <f>'BASE METAS)'!BS667</f>
        <v>0</v>
      </c>
      <c r="AY658" s="1">
        <f>'BASE METAS)'!BT667</f>
        <v>0</v>
      </c>
      <c r="AZ658" s="1">
        <f>'BASE METAS)'!BU667</f>
        <v>0</v>
      </c>
      <c r="BA658" s="1">
        <f>'BASE METAS)'!BV667</f>
        <v>0</v>
      </c>
      <c r="BB658" s="1">
        <f>'BASE METAS)'!BW667</f>
        <v>0</v>
      </c>
      <c r="BC658" s="1">
        <f>'BASE METAS)'!BX667</f>
        <v>0</v>
      </c>
      <c r="BD658" s="1">
        <f>'BASE METAS)'!BY667</f>
        <v>0</v>
      </c>
      <c r="BE658" s="1">
        <f>'BASE METAS)'!CG667</f>
        <v>0</v>
      </c>
      <c r="BF658" s="1">
        <f>'BASE METAS)'!CJ667</f>
        <v>0</v>
      </c>
      <c r="BG658" s="1">
        <f>'BASE METAS)'!CK667</f>
        <v>0</v>
      </c>
      <c r="BH658" s="1">
        <f>'BASE METAS)'!CL667</f>
        <v>0</v>
      </c>
      <c r="BI658" s="1">
        <f>'BASE METAS)'!CM667</f>
        <v>0</v>
      </c>
      <c r="BJ658" s="1">
        <f>'BASE METAS)'!CN667</f>
        <v>0</v>
      </c>
      <c r="BK658" s="1">
        <f>'BASE METAS)'!CO667</f>
        <v>0</v>
      </c>
      <c r="BL658" s="1">
        <f>'BASE METAS)'!CP667</f>
        <v>0</v>
      </c>
      <c r="BM658" s="1">
        <f>'BASE METAS)'!CQ667</f>
        <v>0</v>
      </c>
      <c r="BN658" s="1">
        <f>'BASE METAS)'!CR667</f>
        <v>0</v>
      </c>
      <c r="BO658" s="1">
        <f>'BASE METAS)'!CS667</f>
        <v>0</v>
      </c>
      <c r="BP658" s="1">
        <f>'BASE METAS)'!CT667</f>
        <v>0</v>
      </c>
      <c r="BQ658" s="1">
        <f>'BASE METAS)'!CU667</f>
        <v>0</v>
      </c>
      <c r="BR658" s="1">
        <f>'BASE METAS)'!CV667</f>
        <v>0</v>
      </c>
      <c r="BS658" s="1">
        <f>'BASE METAS)'!CW667</f>
        <v>0</v>
      </c>
      <c r="BT658" s="1">
        <f>'BASE METAS)'!CX667</f>
        <v>0</v>
      </c>
      <c r="BU658" s="1">
        <f>'BASE METAS)'!FA667</f>
        <v>0</v>
      </c>
      <c r="BV658" s="1">
        <f>'BASE METAS)'!FB667</f>
        <v>0</v>
      </c>
      <c r="BW658" s="1">
        <f>'BASE METAS)'!FC667</f>
        <v>0</v>
      </c>
      <c r="BX658" s="1">
        <f>'BASE METAS)'!FD667</f>
        <v>0</v>
      </c>
      <c r="BY658" s="1">
        <f>'BASE METAS)'!FE667</f>
        <v>0</v>
      </c>
      <c r="BZ658" s="1">
        <f>'BASE METAS)'!FF667</f>
        <v>0</v>
      </c>
      <c r="CA658" s="1">
        <f>'BASE METAS)'!FG667</f>
        <v>0</v>
      </c>
      <c r="CB658" s="1">
        <f>'BASE METAS)'!FH667</f>
        <v>0</v>
      </c>
      <c r="CC658" s="1">
        <f>'BASE METAS)'!FI667</f>
        <v>0</v>
      </c>
      <c r="CD658" s="1">
        <f>'BASE METAS)'!FJ667</f>
        <v>0</v>
      </c>
      <c r="CE658" s="1">
        <f>'BASE METAS)'!FK667</f>
        <v>0</v>
      </c>
      <c r="CF658" s="1">
        <f>'BASE METAS)'!FL667</f>
        <v>0</v>
      </c>
      <c r="CG658" s="1">
        <f>'BASE METAS)'!FM667</f>
        <v>0</v>
      </c>
    </row>
    <row r="659" spans="1:85" x14ac:dyDescent="0.25">
      <c r="A659" s="1">
        <f>'BASE METAS)'!A668</f>
        <v>0</v>
      </c>
      <c r="B659" s="1">
        <f>'BASE METAS)'!B668</f>
        <v>0</v>
      </c>
      <c r="C659" s="1">
        <f>'BASE METAS)'!C668</f>
        <v>0</v>
      </c>
      <c r="D659" s="1">
        <f>'BASE METAS)'!D668</f>
        <v>0</v>
      </c>
      <c r="E659" s="5">
        <f>'BASE METAS)'!E668</f>
        <v>0</v>
      </c>
      <c r="F659" s="3">
        <f>'BASE METAS)'!F668</f>
        <v>0</v>
      </c>
      <c r="G659" s="3">
        <f>'BASE METAS)'!G668</f>
        <v>0</v>
      </c>
      <c r="H659" s="3">
        <f>'BASE METAS)'!H668</f>
        <v>0</v>
      </c>
      <c r="I659" s="3">
        <f>'BASE METAS)'!I668</f>
        <v>0</v>
      </c>
      <c r="J659" s="3">
        <f>'BASE METAS)'!J668</f>
        <v>0</v>
      </c>
      <c r="K659" s="3">
        <f>'BASE METAS)'!K668</f>
        <v>0</v>
      </c>
      <c r="L659" s="3">
        <f>'BASE METAS)'!L668</f>
        <v>0</v>
      </c>
      <c r="M659" s="3">
        <f>'BASE METAS)'!M668</f>
        <v>0</v>
      </c>
      <c r="N659" s="3">
        <f>'BASE METAS)'!N668</f>
        <v>0</v>
      </c>
      <c r="O659" s="3">
        <f>'BASE METAS)'!O668</f>
        <v>0</v>
      </c>
      <c r="P659" s="3">
        <f>'BASE METAS)'!P668</f>
        <v>0</v>
      </c>
      <c r="Q659" s="3">
        <f>'BASE METAS)'!Q668</f>
        <v>0</v>
      </c>
      <c r="R659" s="3">
        <f>'BASE METAS)'!R668</f>
        <v>0</v>
      </c>
      <c r="S659" s="3">
        <f>'BASE METAS)'!S668</f>
        <v>0</v>
      </c>
      <c r="T659" s="3">
        <f>'BASE METAS)'!T668</f>
        <v>0</v>
      </c>
      <c r="U659" s="3">
        <f>'BASE METAS)'!U668</f>
        <v>0</v>
      </c>
      <c r="V659" s="3">
        <f>'BASE METAS)'!V668</f>
        <v>0</v>
      </c>
      <c r="W659" s="4">
        <f>'BASE METAS)'!W668</f>
        <v>0</v>
      </c>
      <c r="X659" s="5">
        <f>'BASE METAS)'!X668</f>
        <v>0</v>
      </c>
      <c r="Y659" s="1">
        <f>'BASE METAS)'!Y668</f>
        <v>0</v>
      </c>
      <c r="Z659" s="1">
        <f>'BASE METAS)'!Z668</f>
        <v>0</v>
      </c>
      <c r="AA659" s="1">
        <f>'BASE METAS)'!AA668</f>
        <v>0</v>
      </c>
      <c r="AB659" s="1">
        <f>'BASE METAS)'!AB668</f>
        <v>0</v>
      </c>
      <c r="AC659" s="1">
        <f>'BASE METAS)'!AC668</f>
        <v>0</v>
      </c>
      <c r="AD659" s="1">
        <f>'BASE METAS)'!AD668</f>
        <v>0</v>
      </c>
      <c r="AE659" s="1">
        <f>'BASE METAS)'!AE668</f>
        <v>0</v>
      </c>
      <c r="AF659" s="1">
        <f>'BASE METAS)'!AF668</f>
        <v>0</v>
      </c>
      <c r="AG659" s="1">
        <f>'BASE METAS)'!AG668</f>
        <v>0</v>
      </c>
      <c r="AH659" s="1">
        <f>'BASE METAS)'!AH668</f>
        <v>0</v>
      </c>
      <c r="AI659" s="1">
        <f>'BASE METAS)'!AI668</f>
        <v>0</v>
      </c>
      <c r="AJ659" s="1">
        <f>'BASE METAS)'!AJ668</f>
        <v>0</v>
      </c>
      <c r="AK659" s="1">
        <f>'BASE METAS)'!AK668</f>
        <v>0</v>
      </c>
      <c r="AL659" s="934">
        <f>'BASE METAS)'!AL668</f>
        <v>0</v>
      </c>
      <c r="AM659" s="1">
        <f>'BASE METAS)'!AM668</f>
        <v>0</v>
      </c>
      <c r="AN659" s="1">
        <f>'BASE METAS)'!AN668</f>
        <v>0</v>
      </c>
      <c r="AO659" s="1">
        <f>'BASE METAS)'!AU668</f>
        <v>0</v>
      </c>
      <c r="AP659" s="1">
        <f>'BASE METAS)'!AO668</f>
        <v>0</v>
      </c>
      <c r="AQ659" s="1">
        <f>'BASE METAS)'!AP668</f>
        <v>0</v>
      </c>
      <c r="AR659" s="1">
        <f>'BASE METAS)'!AQ668</f>
        <v>0</v>
      </c>
      <c r="AS659" s="1">
        <f>'BASE METAS)'!AR668</f>
        <v>0</v>
      </c>
      <c r="AT659" s="1">
        <f>'BASE METAS)'!AS668</f>
        <v>0</v>
      </c>
      <c r="AU659" s="1479">
        <f>'BASE METAS)'!BO668</f>
        <v>0</v>
      </c>
      <c r="AV659" s="1">
        <f>'BASE METAS)'!BQ668</f>
        <v>0</v>
      </c>
      <c r="AW659" s="1">
        <f>'BASE METAS)'!BR668</f>
        <v>0</v>
      </c>
      <c r="AX659" s="1">
        <f>'BASE METAS)'!BS668</f>
        <v>0</v>
      </c>
      <c r="AY659" s="1">
        <f>'BASE METAS)'!BT668</f>
        <v>0</v>
      </c>
      <c r="AZ659" s="1">
        <f>'BASE METAS)'!BU668</f>
        <v>0</v>
      </c>
      <c r="BA659" s="1">
        <f>'BASE METAS)'!BV668</f>
        <v>0</v>
      </c>
      <c r="BB659" s="1">
        <f>'BASE METAS)'!BW668</f>
        <v>0</v>
      </c>
      <c r="BC659" s="1">
        <f>'BASE METAS)'!BX668</f>
        <v>0</v>
      </c>
      <c r="BD659" s="1">
        <f>'BASE METAS)'!BY668</f>
        <v>0</v>
      </c>
      <c r="BE659" s="1">
        <f>'BASE METAS)'!CG668</f>
        <v>0</v>
      </c>
      <c r="BF659" s="1">
        <f>'BASE METAS)'!CJ668</f>
        <v>0</v>
      </c>
      <c r="BG659" s="1">
        <f>'BASE METAS)'!CK668</f>
        <v>0</v>
      </c>
      <c r="BH659" s="1">
        <f>'BASE METAS)'!CL668</f>
        <v>0</v>
      </c>
      <c r="BI659" s="1">
        <f>'BASE METAS)'!CM668</f>
        <v>0</v>
      </c>
      <c r="BJ659" s="1">
        <f>'BASE METAS)'!CN668</f>
        <v>0</v>
      </c>
      <c r="BK659" s="1">
        <f>'BASE METAS)'!CO668</f>
        <v>0</v>
      </c>
      <c r="BL659" s="1">
        <f>'BASE METAS)'!CP668</f>
        <v>0</v>
      </c>
      <c r="BM659" s="1">
        <f>'BASE METAS)'!CQ668</f>
        <v>0</v>
      </c>
      <c r="BN659" s="1">
        <f>'BASE METAS)'!CR668</f>
        <v>0</v>
      </c>
      <c r="BO659" s="1">
        <f>'BASE METAS)'!CS668</f>
        <v>0</v>
      </c>
      <c r="BP659" s="1">
        <f>'BASE METAS)'!CT668</f>
        <v>0</v>
      </c>
      <c r="BQ659" s="1">
        <f>'BASE METAS)'!CU668</f>
        <v>0</v>
      </c>
      <c r="BR659" s="1">
        <f>'BASE METAS)'!CV668</f>
        <v>0</v>
      </c>
      <c r="BS659" s="1">
        <f>'BASE METAS)'!CW668</f>
        <v>0</v>
      </c>
      <c r="BT659" s="1">
        <f>'BASE METAS)'!CX668</f>
        <v>0</v>
      </c>
      <c r="BU659" s="1">
        <f>'BASE METAS)'!FA668</f>
        <v>0</v>
      </c>
      <c r="BV659" s="1">
        <f>'BASE METAS)'!FB668</f>
        <v>0</v>
      </c>
      <c r="BW659" s="1">
        <f>'BASE METAS)'!FC668</f>
        <v>0</v>
      </c>
      <c r="BX659" s="1">
        <f>'BASE METAS)'!FD668</f>
        <v>0</v>
      </c>
      <c r="BY659" s="1">
        <f>'BASE METAS)'!FE668</f>
        <v>0</v>
      </c>
      <c r="BZ659" s="1">
        <f>'BASE METAS)'!FF668</f>
        <v>0</v>
      </c>
      <c r="CA659" s="1">
        <f>'BASE METAS)'!FG668</f>
        <v>0</v>
      </c>
      <c r="CB659" s="1">
        <f>'BASE METAS)'!FH668</f>
        <v>0</v>
      </c>
      <c r="CC659" s="1">
        <f>'BASE METAS)'!FI668</f>
        <v>0</v>
      </c>
      <c r="CD659" s="1">
        <f>'BASE METAS)'!FJ668</f>
        <v>0</v>
      </c>
      <c r="CE659" s="1">
        <f>'BASE METAS)'!FK668</f>
        <v>0</v>
      </c>
      <c r="CF659" s="1">
        <f>'BASE METAS)'!FL668</f>
        <v>0</v>
      </c>
      <c r="CG659" s="1">
        <f>'BASE METAS)'!FM668</f>
        <v>0</v>
      </c>
    </row>
    <row r="660" spans="1:85" x14ac:dyDescent="0.25">
      <c r="A660" s="1">
        <f>'BASE METAS)'!A669</f>
        <v>0</v>
      </c>
      <c r="B660" s="1">
        <f>'BASE METAS)'!B669</f>
        <v>0</v>
      </c>
      <c r="C660" s="1">
        <f>'BASE METAS)'!C669</f>
        <v>0</v>
      </c>
      <c r="D660" s="1">
        <f>'BASE METAS)'!D669</f>
        <v>0</v>
      </c>
      <c r="E660" s="5">
        <f>'BASE METAS)'!E669</f>
        <v>0</v>
      </c>
      <c r="F660" s="3">
        <f>'BASE METAS)'!F669</f>
        <v>0</v>
      </c>
      <c r="G660" s="3">
        <f>'BASE METAS)'!G669</f>
        <v>0</v>
      </c>
      <c r="H660" s="3">
        <f>'BASE METAS)'!H669</f>
        <v>0</v>
      </c>
      <c r="I660" s="3">
        <f>'BASE METAS)'!I669</f>
        <v>0</v>
      </c>
      <c r="J660" s="3">
        <f>'BASE METAS)'!J669</f>
        <v>0</v>
      </c>
      <c r="K660" s="3">
        <f>'BASE METAS)'!K669</f>
        <v>0</v>
      </c>
      <c r="L660" s="3">
        <f>'BASE METAS)'!L669</f>
        <v>0</v>
      </c>
      <c r="M660" s="3">
        <f>'BASE METAS)'!M669</f>
        <v>0</v>
      </c>
      <c r="N660" s="3">
        <f>'BASE METAS)'!N669</f>
        <v>0</v>
      </c>
      <c r="O660" s="3">
        <f>'BASE METAS)'!O669</f>
        <v>0</v>
      </c>
      <c r="P660" s="3">
        <f>'BASE METAS)'!P669</f>
        <v>0</v>
      </c>
      <c r="Q660" s="3">
        <f>'BASE METAS)'!Q669</f>
        <v>0</v>
      </c>
      <c r="R660" s="3">
        <f>'BASE METAS)'!R669</f>
        <v>0</v>
      </c>
      <c r="S660" s="3">
        <f>'BASE METAS)'!S669</f>
        <v>0</v>
      </c>
      <c r="T660" s="3">
        <f>'BASE METAS)'!T669</f>
        <v>0</v>
      </c>
      <c r="U660" s="3">
        <f>'BASE METAS)'!U669</f>
        <v>0</v>
      </c>
      <c r="V660" s="3">
        <f>'BASE METAS)'!V669</f>
        <v>0</v>
      </c>
      <c r="W660" s="4">
        <f>'BASE METAS)'!W669</f>
        <v>0</v>
      </c>
      <c r="X660" s="5">
        <f>'BASE METAS)'!X669</f>
        <v>0</v>
      </c>
      <c r="Y660" s="1">
        <f>'BASE METAS)'!Y669</f>
        <v>0</v>
      </c>
      <c r="Z660" s="1">
        <f>'BASE METAS)'!Z669</f>
        <v>0</v>
      </c>
      <c r="AA660" s="1">
        <f>'BASE METAS)'!AA669</f>
        <v>0</v>
      </c>
      <c r="AB660" s="1">
        <f>'BASE METAS)'!AB669</f>
        <v>0</v>
      </c>
      <c r="AC660" s="1">
        <f>'BASE METAS)'!AC669</f>
        <v>0</v>
      </c>
      <c r="AD660" s="1">
        <f>'BASE METAS)'!AD669</f>
        <v>0</v>
      </c>
      <c r="AE660" s="1">
        <f>'BASE METAS)'!AE669</f>
        <v>0</v>
      </c>
      <c r="AF660" s="1">
        <f>'BASE METAS)'!AF669</f>
        <v>0</v>
      </c>
      <c r="AG660" s="1">
        <f>'BASE METAS)'!AG669</f>
        <v>0</v>
      </c>
      <c r="AH660" s="1">
        <f>'BASE METAS)'!AH669</f>
        <v>0</v>
      </c>
      <c r="AI660" s="1">
        <f>'BASE METAS)'!AI669</f>
        <v>0</v>
      </c>
      <c r="AJ660" s="1">
        <f>'BASE METAS)'!AJ669</f>
        <v>0</v>
      </c>
      <c r="AK660" s="1">
        <f>'BASE METAS)'!AK669</f>
        <v>0</v>
      </c>
      <c r="AL660" s="934">
        <f>'BASE METAS)'!AL669</f>
        <v>0</v>
      </c>
      <c r="AM660" s="1">
        <f>'BASE METAS)'!AM669</f>
        <v>0</v>
      </c>
      <c r="AN660" s="1">
        <f>'BASE METAS)'!AN669</f>
        <v>0</v>
      </c>
      <c r="AO660" s="1">
        <f>'BASE METAS)'!AU669</f>
        <v>0</v>
      </c>
      <c r="AP660" s="1">
        <f>'BASE METAS)'!AO669</f>
        <v>0</v>
      </c>
      <c r="AQ660" s="1">
        <f>'BASE METAS)'!AP669</f>
        <v>0</v>
      </c>
      <c r="AR660" s="1">
        <f>'BASE METAS)'!AQ669</f>
        <v>0</v>
      </c>
      <c r="AS660" s="1">
        <f>'BASE METAS)'!AR669</f>
        <v>0</v>
      </c>
      <c r="AT660" s="1">
        <f>'BASE METAS)'!AS669</f>
        <v>0</v>
      </c>
      <c r="AU660" s="1479">
        <f>'BASE METAS)'!BO669</f>
        <v>0</v>
      </c>
      <c r="AV660" s="1">
        <f>'BASE METAS)'!BQ669</f>
        <v>0</v>
      </c>
      <c r="AW660" s="1">
        <f>'BASE METAS)'!BR669</f>
        <v>0</v>
      </c>
      <c r="AX660" s="1">
        <f>'BASE METAS)'!BS669</f>
        <v>0</v>
      </c>
      <c r="AY660" s="1">
        <f>'BASE METAS)'!BT669</f>
        <v>0</v>
      </c>
      <c r="AZ660" s="1">
        <f>'BASE METAS)'!BU669</f>
        <v>0</v>
      </c>
      <c r="BA660" s="1">
        <f>'BASE METAS)'!BV669</f>
        <v>0</v>
      </c>
      <c r="BB660" s="1">
        <f>'BASE METAS)'!BW669</f>
        <v>0</v>
      </c>
      <c r="BC660" s="1">
        <f>'BASE METAS)'!BX669</f>
        <v>0</v>
      </c>
      <c r="BD660" s="1">
        <f>'BASE METAS)'!BY669</f>
        <v>0</v>
      </c>
      <c r="BE660" s="1">
        <f>'BASE METAS)'!CG669</f>
        <v>0</v>
      </c>
      <c r="BF660" s="1">
        <f>'BASE METAS)'!CJ669</f>
        <v>0</v>
      </c>
      <c r="BG660" s="1">
        <f>'BASE METAS)'!CK669</f>
        <v>0</v>
      </c>
      <c r="BH660" s="1">
        <f>'BASE METAS)'!CL669</f>
        <v>0</v>
      </c>
      <c r="BI660" s="1">
        <f>'BASE METAS)'!CM669</f>
        <v>0</v>
      </c>
      <c r="BJ660" s="1">
        <f>'BASE METAS)'!CN669</f>
        <v>0</v>
      </c>
      <c r="BK660" s="1">
        <f>'BASE METAS)'!CO669</f>
        <v>0</v>
      </c>
      <c r="BL660" s="1">
        <f>'BASE METAS)'!CP669</f>
        <v>0</v>
      </c>
      <c r="BM660" s="1">
        <f>'BASE METAS)'!CQ669</f>
        <v>0</v>
      </c>
      <c r="BN660" s="1">
        <f>'BASE METAS)'!CR669</f>
        <v>0</v>
      </c>
      <c r="BO660" s="1">
        <f>'BASE METAS)'!CS669</f>
        <v>0</v>
      </c>
      <c r="BP660" s="1">
        <f>'BASE METAS)'!CT669</f>
        <v>0</v>
      </c>
      <c r="BQ660" s="1">
        <f>'BASE METAS)'!CU669</f>
        <v>0</v>
      </c>
      <c r="BR660" s="1">
        <f>'BASE METAS)'!CV669</f>
        <v>0</v>
      </c>
      <c r="BS660" s="1">
        <f>'BASE METAS)'!CW669</f>
        <v>0</v>
      </c>
      <c r="BT660" s="1">
        <f>'BASE METAS)'!CX669</f>
        <v>0</v>
      </c>
      <c r="BU660" s="1">
        <f>'BASE METAS)'!FA669</f>
        <v>0</v>
      </c>
      <c r="BV660" s="1">
        <f>'BASE METAS)'!FB669</f>
        <v>0</v>
      </c>
      <c r="BW660" s="1">
        <f>'BASE METAS)'!FC669</f>
        <v>0</v>
      </c>
      <c r="BX660" s="1">
        <f>'BASE METAS)'!FD669</f>
        <v>0</v>
      </c>
      <c r="BY660" s="1">
        <f>'BASE METAS)'!FE669</f>
        <v>0</v>
      </c>
      <c r="BZ660" s="1">
        <f>'BASE METAS)'!FF669</f>
        <v>0</v>
      </c>
      <c r="CA660" s="1">
        <f>'BASE METAS)'!FG669</f>
        <v>0</v>
      </c>
      <c r="CB660" s="1">
        <f>'BASE METAS)'!FH669</f>
        <v>0</v>
      </c>
      <c r="CC660" s="1">
        <f>'BASE METAS)'!FI669</f>
        <v>0</v>
      </c>
      <c r="CD660" s="1">
        <f>'BASE METAS)'!FJ669</f>
        <v>0</v>
      </c>
      <c r="CE660" s="1">
        <f>'BASE METAS)'!FK669</f>
        <v>0</v>
      </c>
      <c r="CF660" s="1">
        <f>'BASE METAS)'!FL669</f>
        <v>0</v>
      </c>
      <c r="CG660" s="1">
        <f>'BASE METAS)'!FM669</f>
        <v>0</v>
      </c>
    </row>
    <row r="661" spans="1:85" x14ac:dyDescent="0.25">
      <c r="A661" s="1">
        <f>'BASE METAS)'!A670</f>
        <v>0</v>
      </c>
      <c r="B661" s="1">
        <f>'BASE METAS)'!B670</f>
        <v>0</v>
      </c>
      <c r="C661" s="1">
        <f>'BASE METAS)'!C670</f>
        <v>0</v>
      </c>
      <c r="D661" s="1">
        <f>'BASE METAS)'!D670</f>
        <v>0</v>
      </c>
      <c r="E661" s="5">
        <f>'BASE METAS)'!E670</f>
        <v>0</v>
      </c>
      <c r="F661" s="3">
        <f>'BASE METAS)'!F670</f>
        <v>0</v>
      </c>
      <c r="G661" s="3">
        <f>'BASE METAS)'!G670</f>
        <v>0</v>
      </c>
      <c r="H661" s="3">
        <f>'BASE METAS)'!H670</f>
        <v>0</v>
      </c>
      <c r="I661" s="3">
        <f>'BASE METAS)'!I670</f>
        <v>0</v>
      </c>
      <c r="J661" s="3">
        <f>'BASE METAS)'!J670</f>
        <v>0</v>
      </c>
      <c r="K661" s="3">
        <f>'BASE METAS)'!K670</f>
        <v>0</v>
      </c>
      <c r="L661" s="3">
        <f>'BASE METAS)'!L670</f>
        <v>0</v>
      </c>
      <c r="M661" s="3">
        <f>'BASE METAS)'!M670</f>
        <v>0</v>
      </c>
      <c r="N661" s="3">
        <f>'BASE METAS)'!N670</f>
        <v>0</v>
      </c>
      <c r="O661" s="3">
        <f>'BASE METAS)'!O670</f>
        <v>0</v>
      </c>
      <c r="P661" s="3">
        <f>'BASE METAS)'!P670</f>
        <v>0</v>
      </c>
      <c r="Q661" s="3">
        <f>'BASE METAS)'!Q670</f>
        <v>0</v>
      </c>
      <c r="R661" s="3">
        <f>'BASE METAS)'!R670</f>
        <v>0</v>
      </c>
      <c r="S661" s="3">
        <f>'BASE METAS)'!S670</f>
        <v>0</v>
      </c>
      <c r="T661" s="3">
        <f>'BASE METAS)'!T670</f>
        <v>0</v>
      </c>
      <c r="U661" s="3">
        <f>'BASE METAS)'!U670</f>
        <v>0</v>
      </c>
      <c r="V661" s="3">
        <f>'BASE METAS)'!V670</f>
        <v>0</v>
      </c>
      <c r="W661" s="4">
        <f>'BASE METAS)'!W670</f>
        <v>0</v>
      </c>
      <c r="X661" s="5">
        <f>'BASE METAS)'!X670</f>
        <v>0</v>
      </c>
      <c r="Y661" s="1">
        <f>'BASE METAS)'!Y670</f>
        <v>0</v>
      </c>
      <c r="Z661" s="1">
        <f>'BASE METAS)'!Z670</f>
        <v>0</v>
      </c>
      <c r="AA661" s="1">
        <f>'BASE METAS)'!AA670</f>
        <v>0</v>
      </c>
      <c r="AB661" s="1">
        <f>'BASE METAS)'!AB670</f>
        <v>0</v>
      </c>
      <c r="AC661" s="1">
        <f>'BASE METAS)'!AC670</f>
        <v>0</v>
      </c>
      <c r="AD661" s="1">
        <f>'BASE METAS)'!AD670</f>
        <v>0</v>
      </c>
      <c r="AE661" s="1">
        <f>'BASE METAS)'!AE670</f>
        <v>0</v>
      </c>
      <c r="AF661" s="1">
        <f>'BASE METAS)'!AF670</f>
        <v>0</v>
      </c>
      <c r="AG661" s="1">
        <f>'BASE METAS)'!AG670</f>
        <v>0</v>
      </c>
      <c r="AH661" s="1">
        <f>'BASE METAS)'!AH670</f>
        <v>0</v>
      </c>
      <c r="AI661" s="1">
        <f>'BASE METAS)'!AI670</f>
        <v>0</v>
      </c>
      <c r="AJ661" s="1">
        <f>'BASE METAS)'!AJ670</f>
        <v>0</v>
      </c>
      <c r="AK661" s="1">
        <f>'BASE METAS)'!AK670</f>
        <v>0</v>
      </c>
      <c r="AL661" s="934">
        <f>'BASE METAS)'!AL670</f>
        <v>0</v>
      </c>
      <c r="AM661" s="1">
        <f>'BASE METAS)'!AM670</f>
        <v>0</v>
      </c>
      <c r="AN661" s="1">
        <f>'BASE METAS)'!AN670</f>
        <v>0</v>
      </c>
      <c r="AO661" s="1">
        <f>'BASE METAS)'!AU670</f>
        <v>0</v>
      </c>
      <c r="AP661" s="1">
        <f>'BASE METAS)'!AO670</f>
        <v>0</v>
      </c>
      <c r="AQ661" s="1">
        <f>'BASE METAS)'!AP670</f>
        <v>0</v>
      </c>
      <c r="AR661" s="1">
        <f>'BASE METAS)'!AQ670</f>
        <v>0</v>
      </c>
      <c r="AS661" s="1">
        <f>'BASE METAS)'!AR670</f>
        <v>0</v>
      </c>
      <c r="AT661" s="1">
        <f>'BASE METAS)'!AS670</f>
        <v>0</v>
      </c>
      <c r="AU661" s="1479">
        <f>'BASE METAS)'!BO670</f>
        <v>0</v>
      </c>
      <c r="AV661" s="1">
        <f>'BASE METAS)'!BQ670</f>
        <v>0</v>
      </c>
      <c r="AW661" s="1">
        <f>'BASE METAS)'!BR670</f>
        <v>0</v>
      </c>
      <c r="AX661" s="1">
        <f>'BASE METAS)'!BS670</f>
        <v>0</v>
      </c>
      <c r="AY661" s="1">
        <f>'BASE METAS)'!BT670</f>
        <v>0</v>
      </c>
      <c r="AZ661" s="1">
        <f>'BASE METAS)'!BU670</f>
        <v>0</v>
      </c>
      <c r="BA661" s="1">
        <f>'BASE METAS)'!BV670</f>
        <v>0</v>
      </c>
      <c r="BB661" s="1">
        <f>'BASE METAS)'!BW670</f>
        <v>0</v>
      </c>
      <c r="BC661" s="1">
        <f>'BASE METAS)'!BX670</f>
        <v>0</v>
      </c>
      <c r="BD661" s="1">
        <f>'BASE METAS)'!BY670</f>
        <v>0</v>
      </c>
      <c r="BE661" s="1">
        <f>'BASE METAS)'!CG670</f>
        <v>0</v>
      </c>
      <c r="BF661" s="1">
        <f>'BASE METAS)'!CJ670</f>
        <v>0</v>
      </c>
      <c r="BG661" s="1">
        <f>'BASE METAS)'!CK670</f>
        <v>0</v>
      </c>
      <c r="BH661" s="1">
        <f>'BASE METAS)'!CL670</f>
        <v>0</v>
      </c>
      <c r="BI661" s="1">
        <f>'BASE METAS)'!CM670</f>
        <v>0</v>
      </c>
      <c r="BJ661" s="1">
        <f>'BASE METAS)'!CN670</f>
        <v>0</v>
      </c>
      <c r="BK661" s="1">
        <f>'BASE METAS)'!CO670</f>
        <v>0</v>
      </c>
      <c r="BL661" s="1">
        <f>'BASE METAS)'!CP670</f>
        <v>0</v>
      </c>
      <c r="BM661" s="1">
        <f>'BASE METAS)'!CQ670</f>
        <v>0</v>
      </c>
      <c r="BN661" s="1">
        <f>'BASE METAS)'!CR670</f>
        <v>0</v>
      </c>
      <c r="BO661" s="1">
        <f>'BASE METAS)'!CS670</f>
        <v>0</v>
      </c>
      <c r="BP661" s="1">
        <f>'BASE METAS)'!CT670</f>
        <v>0</v>
      </c>
      <c r="BQ661" s="1">
        <f>'BASE METAS)'!CU670</f>
        <v>0</v>
      </c>
      <c r="BR661" s="1">
        <f>'BASE METAS)'!CV670</f>
        <v>0</v>
      </c>
      <c r="BS661" s="1">
        <f>'BASE METAS)'!CW670</f>
        <v>0</v>
      </c>
      <c r="BT661" s="1">
        <f>'BASE METAS)'!CX670</f>
        <v>0</v>
      </c>
      <c r="BU661" s="1">
        <f>'BASE METAS)'!FA670</f>
        <v>0</v>
      </c>
      <c r="BV661" s="1">
        <f>'BASE METAS)'!FB670</f>
        <v>0</v>
      </c>
      <c r="BW661" s="1">
        <f>'BASE METAS)'!FC670</f>
        <v>0</v>
      </c>
      <c r="BX661" s="1">
        <f>'BASE METAS)'!FD670</f>
        <v>0</v>
      </c>
      <c r="BY661" s="1">
        <f>'BASE METAS)'!FE670</f>
        <v>0</v>
      </c>
      <c r="BZ661" s="1">
        <f>'BASE METAS)'!FF670</f>
        <v>0</v>
      </c>
      <c r="CA661" s="1">
        <f>'BASE METAS)'!FG670</f>
        <v>0</v>
      </c>
      <c r="CB661" s="1">
        <f>'BASE METAS)'!FH670</f>
        <v>0</v>
      </c>
      <c r="CC661" s="1">
        <f>'BASE METAS)'!FI670</f>
        <v>0</v>
      </c>
      <c r="CD661" s="1">
        <f>'BASE METAS)'!FJ670</f>
        <v>0</v>
      </c>
      <c r="CE661" s="1">
        <f>'BASE METAS)'!FK670</f>
        <v>0</v>
      </c>
      <c r="CF661" s="1">
        <f>'BASE METAS)'!FL670</f>
        <v>0</v>
      </c>
      <c r="CG661" s="1">
        <f>'BASE METAS)'!FM670</f>
        <v>0</v>
      </c>
    </row>
  </sheetData>
  <mergeCells count="2130">
    <mergeCell ref="W650:W652"/>
    <mergeCell ref="X650:X652"/>
    <mergeCell ref="J653:M653"/>
    <mergeCell ref="E656:F657"/>
    <mergeCell ref="W656:W657"/>
    <mergeCell ref="O650:O652"/>
    <mergeCell ref="P650:P652"/>
    <mergeCell ref="Q650:Q652"/>
    <mergeCell ref="R650:R652"/>
    <mergeCell ref="S650:S652"/>
    <mergeCell ref="T650:T652"/>
    <mergeCell ref="I650:I652"/>
    <mergeCell ref="J650:J652"/>
    <mergeCell ref="K650:K652"/>
    <mergeCell ref="L650:L652"/>
    <mergeCell ref="M650:M652"/>
    <mergeCell ref="N650:N652"/>
    <mergeCell ref="U650:U652"/>
    <mergeCell ref="V650:V652"/>
    <mergeCell ref="W645:W649"/>
    <mergeCell ref="X645:X649"/>
    <mergeCell ref="S640:S644"/>
    <mergeCell ref="T640:T644"/>
    <mergeCell ref="U640:U644"/>
    <mergeCell ref="V640:V644"/>
    <mergeCell ref="W640:W644"/>
    <mergeCell ref="X640:X644"/>
    <mergeCell ref="M640:M644"/>
    <mergeCell ref="T645:T649"/>
    <mergeCell ref="I645:I649"/>
    <mergeCell ref="J645:J649"/>
    <mergeCell ref="K645:K649"/>
    <mergeCell ref="L645:L649"/>
    <mergeCell ref="M645:M649"/>
    <mergeCell ref="W638:W639"/>
    <mergeCell ref="X638:X639"/>
    <mergeCell ref="U645:U649"/>
    <mergeCell ref="V645:V649"/>
    <mergeCell ref="N640:N644"/>
    <mergeCell ref="O640:O644"/>
    <mergeCell ref="P640:P644"/>
    <mergeCell ref="Q640:Q644"/>
    <mergeCell ref="R640:R644"/>
    <mergeCell ref="G640:G644"/>
    <mergeCell ref="H640:H644"/>
    <mergeCell ref="I640:I644"/>
    <mergeCell ref="J640:J644"/>
    <mergeCell ref="K640:K644"/>
    <mergeCell ref="L640:L644"/>
    <mergeCell ref="G638:G639"/>
    <mergeCell ref="H638:M638"/>
    <mergeCell ref="P638:T638"/>
    <mergeCell ref="B640:B652"/>
    <mergeCell ref="C640:C644"/>
    <mergeCell ref="D640:D644"/>
    <mergeCell ref="E640:E644"/>
    <mergeCell ref="F640:F644"/>
    <mergeCell ref="C650:C652"/>
    <mergeCell ref="D650:D652"/>
    <mergeCell ref="E650:E652"/>
    <mergeCell ref="F650:F652"/>
    <mergeCell ref="G650:G652"/>
    <mergeCell ref="H650:H652"/>
    <mergeCell ref="O645:O649"/>
    <mergeCell ref="P645:P649"/>
    <mergeCell ref="Q645:Q649"/>
    <mergeCell ref="R645:R649"/>
    <mergeCell ref="S645:S649"/>
    <mergeCell ref="N645:N649"/>
    <mergeCell ref="C645:C649"/>
    <mergeCell ref="D645:D649"/>
    <mergeCell ref="E645:E649"/>
    <mergeCell ref="F645:F649"/>
    <mergeCell ref="G645:G649"/>
    <mergeCell ref="H645:H649"/>
    <mergeCell ref="F627:F629"/>
    <mergeCell ref="G627:G629"/>
    <mergeCell ref="W633:W635"/>
    <mergeCell ref="X633:X635"/>
    <mergeCell ref="J636:M636"/>
    <mergeCell ref="B638:B639"/>
    <mergeCell ref="C638:C639"/>
    <mergeCell ref="D638:D639"/>
    <mergeCell ref="E638:E639"/>
    <mergeCell ref="F638:F639"/>
    <mergeCell ref="O633:O635"/>
    <mergeCell ref="P633:P635"/>
    <mergeCell ref="Q633:Q635"/>
    <mergeCell ref="R633:R635"/>
    <mergeCell ref="S633:S635"/>
    <mergeCell ref="T633:T635"/>
    <mergeCell ref="I633:I635"/>
    <mergeCell ref="J633:J635"/>
    <mergeCell ref="K633:K635"/>
    <mergeCell ref="L633:L635"/>
    <mergeCell ref="M633:M635"/>
    <mergeCell ref="N633:N635"/>
    <mergeCell ref="C633:C635"/>
    <mergeCell ref="D633:D635"/>
    <mergeCell ref="E633:E635"/>
    <mergeCell ref="F633:F635"/>
    <mergeCell ref="G633:G635"/>
    <mergeCell ref="H633:H635"/>
    <mergeCell ref="U633:U635"/>
    <mergeCell ref="V633:V635"/>
    <mergeCell ref="W622:W623"/>
    <mergeCell ref="H627:H629"/>
    <mergeCell ref="U630:U632"/>
    <mergeCell ref="V630:V632"/>
    <mergeCell ref="W630:W632"/>
    <mergeCell ref="X630:X632"/>
    <mergeCell ref="S624:S626"/>
    <mergeCell ref="T624:T626"/>
    <mergeCell ref="U624:U626"/>
    <mergeCell ref="V624:V626"/>
    <mergeCell ref="W624:W626"/>
    <mergeCell ref="X624:X626"/>
    <mergeCell ref="M624:M626"/>
    <mergeCell ref="N624:N626"/>
    <mergeCell ref="O624:O626"/>
    <mergeCell ref="P624:P626"/>
    <mergeCell ref="Q624:Q626"/>
    <mergeCell ref="R624:R626"/>
    <mergeCell ref="M630:M632"/>
    <mergeCell ref="N630:N632"/>
    <mergeCell ref="U627:U629"/>
    <mergeCell ref="V627:V629"/>
    <mergeCell ref="W627:W629"/>
    <mergeCell ref="X627:X629"/>
    <mergeCell ref="H630:H632"/>
    <mergeCell ref="O627:O629"/>
    <mergeCell ref="P627:P629"/>
    <mergeCell ref="Q627:Q629"/>
    <mergeCell ref="R627:R629"/>
    <mergeCell ref="S627:S629"/>
    <mergeCell ref="T627:T629"/>
    <mergeCell ref="I627:I629"/>
    <mergeCell ref="G624:G626"/>
    <mergeCell ref="H624:H626"/>
    <mergeCell ref="I624:I626"/>
    <mergeCell ref="J624:J626"/>
    <mergeCell ref="K624:K626"/>
    <mergeCell ref="L624:L626"/>
    <mergeCell ref="R630:R632"/>
    <mergeCell ref="S630:S632"/>
    <mergeCell ref="T630:T632"/>
    <mergeCell ref="I630:I632"/>
    <mergeCell ref="J630:J632"/>
    <mergeCell ref="K630:K632"/>
    <mergeCell ref="L630:L632"/>
    <mergeCell ref="G622:G623"/>
    <mergeCell ref="H622:M622"/>
    <mergeCell ref="P622:T622"/>
    <mergeCell ref="C630:C632"/>
    <mergeCell ref="D630:D632"/>
    <mergeCell ref="E630:E632"/>
    <mergeCell ref="F630:F632"/>
    <mergeCell ref="G630:G632"/>
    <mergeCell ref="J627:J629"/>
    <mergeCell ref="K627:K629"/>
    <mergeCell ref="L627:L629"/>
    <mergeCell ref="M627:M629"/>
    <mergeCell ref="N627:N629"/>
    <mergeCell ref="C627:C629"/>
    <mergeCell ref="O630:O632"/>
    <mergeCell ref="P630:P632"/>
    <mergeCell ref="Q630:Q632"/>
    <mergeCell ref="D627:D629"/>
    <mergeCell ref="E627:E629"/>
    <mergeCell ref="X622:X623"/>
    <mergeCell ref="B624:B635"/>
    <mergeCell ref="C624:C626"/>
    <mergeCell ref="D624:D626"/>
    <mergeCell ref="E624:E626"/>
    <mergeCell ref="F624:F626"/>
    <mergeCell ref="U603:U619"/>
    <mergeCell ref="V603:V619"/>
    <mergeCell ref="W603:W619"/>
    <mergeCell ref="X603:X619"/>
    <mergeCell ref="J620:M620"/>
    <mergeCell ref="B622:B623"/>
    <mergeCell ref="C622:C623"/>
    <mergeCell ref="D622:D623"/>
    <mergeCell ref="E622:E623"/>
    <mergeCell ref="F622:F623"/>
    <mergeCell ref="O603:O619"/>
    <mergeCell ref="P603:P619"/>
    <mergeCell ref="Q603:Q619"/>
    <mergeCell ref="R603:R619"/>
    <mergeCell ref="S603:S619"/>
    <mergeCell ref="T603:T619"/>
    <mergeCell ref="I603:I619"/>
    <mergeCell ref="J603:J619"/>
    <mergeCell ref="K603:K619"/>
    <mergeCell ref="L603:L619"/>
    <mergeCell ref="M603:M619"/>
    <mergeCell ref="N603:N619"/>
    <mergeCell ref="B550:B619"/>
    <mergeCell ref="D564:D571"/>
    <mergeCell ref="E564:E571"/>
    <mergeCell ref="F564:F571"/>
    <mergeCell ref="W597:W602"/>
    <mergeCell ref="X597:X602"/>
    <mergeCell ref="C585:C596"/>
    <mergeCell ref="D585:D596"/>
    <mergeCell ref="E585:E596"/>
    <mergeCell ref="F585:F596"/>
    <mergeCell ref="G585:G596"/>
    <mergeCell ref="H585:H596"/>
    <mergeCell ref="C603:C619"/>
    <mergeCell ref="D603:D619"/>
    <mergeCell ref="E603:E619"/>
    <mergeCell ref="F603:F619"/>
    <mergeCell ref="G603:G619"/>
    <mergeCell ref="H603:H619"/>
    <mergeCell ref="O597:O602"/>
    <mergeCell ref="P597:P602"/>
    <mergeCell ref="Q597:Q602"/>
    <mergeCell ref="R597:R602"/>
    <mergeCell ref="S597:S602"/>
    <mergeCell ref="T597:T602"/>
    <mergeCell ref="I597:I602"/>
    <mergeCell ref="J597:J602"/>
    <mergeCell ref="K597:K602"/>
    <mergeCell ref="L597:L602"/>
    <mergeCell ref="M597:M602"/>
    <mergeCell ref="N597:N602"/>
    <mergeCell ref="C597:C602"/>
    <mergeCell ref="D597:D602"/>
    <mergeCell ref="E597:E602"/>
    <mergeCell ref="F597:F602"/>
    <mergeCell ref="W573:W584"/>
    <mergeCell ref="X573:X584"/>
    <mergeCell ref="U585:U596"/>
    <mergeCell ref="V585:V596"/>
    <mergeCell ref="W585:W596"/>
    <mergeCell ref="X585:X596"/>
    <mergeCell ref="W548:W549"/>
    <mergeCell ref="X548:X549"/>
    <mergeCell ref="U564:U571"/>
    <mergeCell ref="V564:V571"/>
    <mergeCell ref="W564:W571"/>
    <mergeCell ref="X564:X571"/>
    <mergeCell ref="G597:G602"/>
    <mergeCell ref="H597:H602"/>
    <mergeCell ref="O585:O596"/>
    <mergeCell ref="P585:P596"/>
    <mergeCell ref="Q585:Q596"/>
    <mergeCell ref="R585:R596"/>
    <mergeCell ref="S585:S596"/>
    <mergeCell ref="T585:T596"/>
    <mergeCell ref="I585:I596"/>
    <mergeCell ref="J585:J596"/>
    <mergeCell ref="K585:K596"/>
    <mergeCell ref="L585:L596"/>
    <mergeCell ref="M585:M596"/>
    <mergeCell ref="N585:N596"/>
    <mergeCell ref="G564:G571"/>
    <mergeCell ref="H564:H571"/>
    <mergeCell ref="G573:G584"/>
    <mergeCell ref="H573:H584"/>
    <mergeCell ref="U597:U602"/>
    <mergeCell ref="V597:V602"/>
    <mergeCell ref="B548:B549"/>
    <mergeCell ref="C548:C549"/>
    <mergeCell ref="D548:D549"/>
    <mergeCell ref="E548:E549"/>
    <mergeCell ref="F548:F549"/>
    <mergeCell ref="G548:G549"/>
    <mergeCell ref="O573:O584"/>
    <mergeCell ref="P573:P584"/>
    <mergeCell ref="Q573:Q584"/>
    <mergeCell ref="R573:R584"/>
    <mergeCell ref="S573:S584"/>
    <mergeCell ref="T573:T584"/>
    <mergeCell ref="I573:I584"/>
    <mergeCell ref="J573:J584"/>
    <mergeCell ref="K573:K584"/>
    <mergeCell ref="L573:L584"/>
    <mergeCell ref="M573:M584"/>
    <mergeCell ref="N573:N584"/>
    <mergeCell ref="C573:C584"/>
    <mergeCell ref="D573:D584"/>
    <mergeCell ref="O564:O571"/>
    <mergeCell ref="P564:P571"/>
    <mergeCell ref="Q564:Q571"/>
    <mergeCell ref="R564:R571"/>
    <mergeCell ref="S564:S571"/>
    <mergeCell ref="T564:T571"/>
    <mergeCell ref="I564:I571"/>
    <mergeCell ref="J564:J571"/>
    <mergeCell ref="K564:K571"/>
    <mergeCell ref="L564:L571"/>
    <mergeCell ref="E573:E584"/>
    <mergeCell ref="F573:F584"/>
    <mergeCell ref="J546:M546"/>
    <mergeCell ref="N541:N545"/>
    <mergeCell ref="O541:O545"/>
    <mergeCell ref="P541:P545"/>
    <mergeCell ref="Q541:Q545"/>
    <mergeCell ref="R541:R545"/>
    <mergeCell ref="S541:S545"/>
    <mergeCell ref="H541:H545"/>
    <mergeCell ref="I541:I545"/>
    <mergeCell ref="J541:J545"/>
    <mergeCell ref="K541:K545"/>
    <mergeCell ref="L541:L545"/>
    <mergeCell ref="M541:M545"/>
    <mergeCell ref="M564:M571"/>
    <mergeCell ref="N564:N571"/>
    <mergeCell ref="U573:U584"/>
    <mergeCell ref="V573:V584"/>
    <mergeCell ref="H548:M548"/>
    <mergeCell ref="P548:T548"/>
    <mergeCell ref="T535:T540"/>
    <mergeCell ref="U535:U540"/>
    <mergeCell ref="V535:V540"/>
    <mergeCell ref="W535:W540"/>
    <mergeCell ref="X535:X540"/>
    <mergeCell ref="C541:C545"/>
    <mergeCell ref="D541:D545"/>
    <mergeCell ref="E541:E545"/>
    <mergeCell ref="F541:F545"/>
    <mergeCell ref="G541:G545"/>
    <mergeCell ref="N535:N540"/>
    <mergeCell ref="O535:O540"/>
    <mergeCell ref="P535:P540"/>
    <mergeCell ref="Q535:Q540"/>
    <mergeCell ref="R535:R540"/>
    <mergeCell ref="S535:S540"/>
    <mergeCell ref="H535:H540"/>
    <mergeCell ref="I535:I540"/>
    <mergeCell ref="J535:J540"/>
    <mergeCell ref="K535:K540"/>
    <mergeCell ref="L535:L540"/>
    <mergeCell ref="M535:M540"/>
    <mergeCell ref="T541:T545"/>
    <mergeCell ref="U541:U545"/>
    <mergeCell ref="V541:V545"/>
    <mergeCell ref="W541:W545"/>
    <mergeCell ref="X541:X545"/>
    <mergeCell ref="H533:M533"/>
    <mergeCell ref="P533:T533"/>
    <mergeCell ref="W533:W534"/>
    <mergeCell ref="X533:X534"/>
    <mergeCell ref="B535:B545"/>
    <mergeCell ref="C535:C540"/>
    <mergeCell ref="D535:D540"/>
    <mergeCell ref="E535:E540"/>
    <mergeCell ref="F535:F540"/>
    <mergeCell ref="G535:G540"/>
    <mergeCell ref="B533:B534"/>
    <mergeCell ref="C533:C534"/>
    <mergeCell ref="D533:D534"/>
    <mergeCell ref="E533:E534"/>
    <mergeCell ref="F533:F534"/>
    <mergeCell ref="G533:G534"/>
    <mergeCell ref="S519:S531"/>
    <mergeCell ref="T519:T531"/>
    <mergeCell ref="U519:U531"/>
    <mergeCell ref="V519:V531"/>
    <mergeCell ref="W519:W531"/>
    <mergeCell ref="X519:X531"/>
    <mergeCell ref="M519:M531"/>
    <mergeCell ref="N519:N531"/>
    <mergeCell ref="O519:O531"/>
    <mergeCell ref="P519:P531"/>
    <mergeCell ref="Q519:Q531"/>
    <mergeCell ref="R519:R531"/>
    <mergeCell ref="G519:G531"/>
    <mergeCell ref="H519:H531"/>
    <mergeCell ref="I519:I531"/>
    <mergeCell ref="J519:J531"/>
    <mergeCell ref="K519:K531"/>
    <mergeCell ref="L519:L531"/>
    <mergeCell ref="G517:G518"/>
    <mergeCell ref="H517:M517"/>
    <mergeCell ref="P517:T517"/>
    <mergeCell ref="W517:W518"/>
    <mergeCell ref="X517:X518"/>
    <mergeCell ref="B519:B531"/>
    <mergeCell ref="C519:C531"/>
    <mergeCell ref="D519:D531"/>
    <mergeCell ref="E519:E531"/>
    <mergeCell ref="F519:F531"/>
    <mergeCell ref="U506:U514"/>
    <mergeCell ref="V506:V514"/>
    <mergeCell ref="W506:W514"/>
    <mergeCell ref="X506:X514"/>
    <mergeCell ref="J515:M515"/>
    <mergeCell ref="B517:B518"/>
    <mergeCell ref="C517:C518"/>
    <mergeCell ref="D517:D518"/>
    <mergeCell ref="E517:E518"/>
    <mergeCell ref="F517:F518"/>
    <mergeCell ref="O506:O514"/>
    <mergeCell ref="P506:P514"/>
    <mergeCell ref="Q506:Q514"/>
    <mergeCell ref="R506:R514"/>
    <mergeCell ref="S506:S514"/>
    <mergeCell ref="T506:T514"/>
    <mergeCell ref="I506:I514"/>
    <mergeCell ref="J506:J514"/>
    <mergeCell ref="K506:K514"/>
    <mergeCell ref="L506:L514"/>
    <mergeCell ref="M506:M514"/>
    <mergeCell ref="N506:N514"/>
    <mergeCell ref="U493:U505"/>
    <mergeCell ref="V493:V505"/>
    <mergeCell ref="W493:W505"/>
    <mergeCell ref="X493:X505"/>
    <mergeCell ref="C506:C514"/>
    <mergeCell ref="D506:D514"/>
    <mergeCell ref="E506:E514"/>
    <mergeCell ref="F506:F514"/>
    <mergeCell ref="G506:G514"/>
    <mergeCell ref="H506:H514"/>
    <mergeCell ref="O493:O505"/>
    <mergeCell ref="P493:P505"/>
    <mergeCell ref="Q493:Q505"/>
    <mergeCell ref="R493:R505"/>
    <mergeCell ref="S493:S505"/>
    <mergeCell ref="T493:T505"/>
    <mergeCell ref="I493:I505"/>
    <mergeCell ref="J493:J505"/>
    <mergeCell ref="K493:K505"/>
    <mergeCell ref="L493:L505"/>
    <mergeCell ref="M493:M505"/>
    <mergeCell ref="N493:N505"/>
    <mergeCell ref="U485:U492"/>
    <mergeCell ref="V485:V492"/>
    <mergeCell ref="W485:W492"/>
    <mergeCell ref="X485:X492"/>
    <mergeCell ref="C493:C505"/>
    <mergeCell ref="D493:D505"/>
    <mergeCell ref="E493:E505"/>
    <mergeCell ref="F493:F505"/>
    <mergeCell ref="G493:G505"/>
    <mergeCell ref="H493:H505"/>
    <mergeCell ref="O485:O492"/>
    <mergeCell ref="P485:P492"/>
    <mergeCell ref="Q485:Q492"/>
    <mergeCell ref="R485:R492"/>
    <mergeCell ref="S485:S492"/>
    <mergeCell ref="T485:T492"/>
    <mergeCell ref="I485:I492"/>
    <mergeCell ref="J485:J492"/>
    <mergeCell ref="K485:K492"/>
    <mergeCell ref="L485:L492"/>
    <mergeCell ref="M485:M492"/>
    <mergeCell ref="N485:N492"/>
    <mergeCell ref="C485:C492"/>
    <mergeCell ref="D485:D492"/>
    <mergeCell ref="E485:E492"/>
    <mergeCell ref="F485:F492"/>
    <mergeCell ref="G485:G492"/>
    <mergeCell ref="H485:H492"/>
    <mergeCell ref="O467:O484"/>
    <mergeCell ref="P467:P484"/>
    <mergeCell ref="Q467:Q484"/>
    <mergeCell ref="R467:R484"/>
    <mergeCell ref="S467:S484"/>
    <mergeCell ref="T467:T484"/>
    <mergeCell ref="I467:I484"/>
    <mergeCell ref="J467:J484"/>
    <mergeCell ref="K467:K484"/>
    <mergeCell ref="L467:L484"/>
    <mergeCell ref="M467:M484"/>
    <mergeCell ref="N467:N484"/>
    <mergeCell ref="U459:U466"/>
    <mergeCell ref="V459:V466"/>
    <mergeCell ref="W459:W466"/>
    <mergeCell ref="X459:X466"/>
    <mergeCell ref="C467:C484"/>
    <mergeCell ref="D467:D484"/>
    <mergeCell ref="E467:E484"/>
    <mergeCell ref="F467:F484"/>
    <mergeCell ref="G467:G484"/>
    <mergeCell ref="H467:H484"/>
    <mergeCell ref="O459:O466"/>
    <mergeCell ref="P459:P466"/>
    <mergeCell ref="Q459:Q466"/>
    <mergeCell ref="R459:R466"/>
    <mergeCell ref="S459:S466"/>
    <mergeCell ref="T459:T466"/>
    <mergeCell ref="I459:I466"/>
    <mergeCell ref="J459:J466"/>
    <mergeCell ref="K459:K466"/>
    <mergeCell ref="L459:L466"/>
    <mergeCell ref="M438:M443"/>
    <mergeCell ref="N438:N443"/>
    <mergeCell ref="M459:M466"/>
    <mergeCell ref="N459:N466"/>
    <mergeCell ref="C459:C466"/>
    <mergeCell ref="D459:D466"/>
    <mergeCell ref="E459:E466"/>
    <mergeCell ref="F459:F466"/>
    <mergeCell ref="G459:G466"/>
    <mergeCell ref="H459:H466"/>
    <mergeCell ref="U467:U484"/>
    <mergeCell ref="V467:V484"/>
    <mergeCell ref="W467:W484"/>
    <mergeCell ref="X467:X484"/>
    <mergeCell ref="S448:S458"/>
    <mergeCell ref="T448:T458"/>
    <mergeCell ref="U448:U458"/>
    <mergeCell ref="V448:V458"/>
    <mergeCell ref="W448:W458"/>
    <mergeCell ref="X448:X458"/>
    <mergeCell ref="M448:M458"/>
    <mergeCell ref="N448:N458"/>
    <mergeCell ref="O448:O458"/>
    <mergeCell ref="P448:P458"/>
    <mergeCell ref="Q448:Q458"/>
    <mergeCell ref="R448:R458"/>
    <mergeCell ref="G448:G458"/>
    <mergeCell ref="H448:H458"/>
    <mergeCell ref="I448:I458"/>
    <mergeCell ref="J448:J458"/>
    <mergeCell ref="K448:K458"/>
    <mergeCell ref="L448:L458"/>
    <mergeCell ref="G433:G437"/>
    <mergeCell ref="H433:H437"/>
    <mergeCell ref="G446:G447"/>
    <mergeCell ref="H446:M446"/>
    <mergeCell ref="P446:T446"/>
    <mergeCell ref="W446:W447"/>
    <mergeCell ref="X446:X447"/>
    <mergeCell ref="B448:B514"/>
    <mergeCell ref="C448:C458"/>
    <mergeCell ref="D448:D458"/>
    <mergeCell ref="E448:E458"/>
    <mergeCell ref="F448:F458"/>
    <mergeCell ref="U438:U443"/>
    <mergeCell ref="V438:V443"/>
    <mergeCell ref="W438:W443"/>
    <mergeCell ref="X438:X443"/>
    <mergeCell ref="J444:M444"/>
    <mergeCell ref="B446:B447"/>
    <mergeCell ref="C446:C447"/>
    <mergeCell ref="D446:D447"/>
    <mergeCell ref="E446:E447"/>
    <mergeCell ref="F446:F447"/>
    <mergeCell ref="O438:O443"/>
    <mergeCell ref="P438:P443"/>
    <mergeCell ref="Q438:Q443"/>
    <mergeCell ref="R438:R443"/>
    <mergeCell ref="S438:S443"/>
    <mergeCell ref="T438:T443"/>
    <mergeCell ref="I438:I443"/>
    <mergeCell ref="J438:J443"/>
    <mergeCell ref="K438:K443"/>
    <mergeCell ref="L438:L443"/>
    <mergeCell ref="C427:C432"/>
    <mergeCell ref="D427:D432"/>
    <mergeCell ref="E427:E432"/>
    <mergeCell ref="F427:F432"/>
    <mergeCell ref="G427:G432"/>
    <mergeCell ref="H427:H432"/>
    <mergeCell ref="U433:U437"/>
    <mergeCell ref="V433:V437"/>
    <mergeCell ref="W433:W437"/>
    <mergeCell ref="X433:X437"/>
    <mergeCell ref="C438:C443"/>
    <mergeCell ref="D438:D443"/>
    <mergeCell ref="E438:E443"/>
    <mergeCell ref="F438:F443"/>
    <mergeCell ref="G438:G443"/>
    <mergeCell ref="H438:H443"/>
    <mergeCell ref="O433:O437"/>
    <mergeCell ref="P433:P437"/>
    <mergeCell ref="Q433:Q437"/>
    <mergeCell ref="R433:R437"/>
    <mergeCell ref="S433:S437"/>
    <mergeCell ref="T433:T437"/>
    <mergeCell ref="I433:I437"/>
    <mergeCell ref="J433:J437"/>
    <mergeCell ref="K433:K437"/>
    <mergeCell ref="L433:L437"/>
    <mergeCell ref="M433:M437"/>
    <mergeCell ref="N433:N437"/>
    <mergeCell ref="C433:C437"/>
    <mergeCell ref="D433:D437"/>
    <mergeCell ref="E433:E437"/>
    <mergeCell ref="F433:F437"/>
    <mergeCell ref="BC425:BC426"/>
    <mergeCell ref="O424:O426"/>
    <mergeCell ref="P424:P426"/>
    <mergeCell ref="Q424:Q426"/>
    <mergeCell ref="R424:R426"/>
    <mergeCell ref="S424:S426"/>
    <mergeCell ref="T424:T426"/>
    <mergeCell ref="I424:I426"/>
    <mergeCell ref="J424:J426"/>
    <mergeCell ref="K424:K426"/>
    <mergeCell ref="L424:L426"/>
    <mergeCell ref="M424:M426"/>
    <mergeCell ref="N424:N426"/>
    <mergeCell ref="U427:U432"/>
    <mergeCell ref="V427:V432"/>
    <mergeCell ref="W427:W432"/>
    <mergeCell ref="X427:X432"/>
    <mergeCell ref="O427:O432"/>
    <mergeCell ref="P427:P432"/>
    <mergeCell ref="Q427:Q432"/>
    <mergeCell ref="R427:R432"/>
    <mergeCell ref="S427:S432"/>
    <mergeCell ref="T427:T432"/>
    <mergeCell ref="I427:I432"/>
    <mergeCell ref="J427:J432"/>
    <mergeCell ref="K427:K432"/>
    <mergeCell ref="L427:L432"/>
    <mergeCell ref="M427:M432"/>
    <mergeCell ref="N427:N432"/>
    <mergeCell ref="I422:I423"/>
    <mergeCell ref="J422:J423"/>
    <mergeCell ref="K422:K423"/>
    <mergeCell ref="L422:L423"/>
    <mergeCell ref="M422:M423"/>
    <mergeCell ref="N422:N423"/>
    <mergeCell ref="C422:C423"/>
    <mergeCell ref="D422:D423"/>
    <mergeCell ref="E422:E423"/>
    <mergeCell ref="F422:F423"/>
    <mergeCell ref="G422:G423"/>
    <mergeCell ref="H422:H423"/>
    <mergeCell ref="U424:U426"/>
    <mergeCell ref="V424:V426"/>
    <mergeCell ref="W424:W426"/>
    <mergeCell ref="X424:X426"/>
    <mergeCell ref="BB425:BB426"/>
    <mergeCell ref="BB420:BB421"/>
    <mergeCell ref="BC420:BC421"/>
    <mergeCell ref="O419:O421"/>
    <mergeCell ref="P419:P421"/>
    <mergeCell ref="Q419:Q421"/>
    <mergeCell ref="R419:R421"/>
    <mergeCell ref="S419:S421"/>
    <mergeCell ref="T419:T421"/>
    <mergeCell ref="I419:I421"/>
    <mergeCell ref="J419:J421"/>
    <mergeCell ref="K419:K421"/>
    <mergeCell ref="L419:L421"/>
    <mergeCell ref="M419:M421"/>
    <mergeCell ref="N419:N421"/>
    <mergeCell ref="C424:C426"/>
    <mergeCell ref="D424:D426"/>
    <mergeCell ref="E424:E426"/>
    <mergeCell ref="F424:F426"/>
    <mergeCell ref="G424:G426"/>
    <mergeCell ref="H424:H426"/>
    <mergeCell ref="U422:U423"/>
    <mergeCell ref="V422:V423"/>
    <mergeCell ref="W422:W423"/>
    <mergeCell ref="X422:X423"/>
    <mergeCell ref="BB422:BB423"/>
    <mergeCell ref="BC422:BC423"/>
    <mergeCell ref="O422:O423"/>
    <mergeCell ref="P422:P423"/>
    <mergeCell ref="Q422:Q423"/>
    <mergeCell ref="R422:R423"/>
    <mergeCell ref="S422:S423"/>
    <mergeCell ref="T422:T423"/>
    <mergeCell ref="U416:U418"/>
    <mergeCell ref="V416:V418"/>
    <mergeCell ref="W416:W418"/>
    <mergeCell ref="X416:X418"/>
    <mergeCell ref="C419:C421"/>
    <mergeCell ref="D419:D421"/>
    <mergeCell ref="E419:E421"/>
    <mergeCell ref="F419:F421"/>
    <mergeCell ref="G419:G421"/>
    <mergeCell ref="H419:H421"/>
    <mergeCell ref="O416:O418"/>
    <mergeCell ref="P416:P418"/>
    <mergeCell ref="Q416:Q418"/>
    <mergeCell ref="R416:R418"/>
    <mergeCell ref="S416:S418"/>
    <mergeCell ref="T416:T418"/>
    <mergeCell ref="I416:I418"/>
    <mergeCell ref="J416:J418"/>
    <mergeCell ref="K416:K418"/>
    <mergeCell ref="L416:L418"/>
    <mergeCell ref="M416:M418"/>
    <mergeCell ref="N416:N418"/>
    <mergeCell ref="C416:C418"/>
    <mergeCell ref="D416:D418"/>
    <mergeCell ref="E416:E418"/>
    <mergeCell ref="F416:F418"/>
    <mergeCell ref="G416:G418"/>
    <mergeCell ref="H416:H418"/>
    <mergeCell ref="U419:U421"/>
    <mergeCell ref="V419:V421"/>
    <mergeCell ref="W419:W421"/>
    <mergeCell ref="X419:X421"/>
    <mergeCell ref="S411:S415"/>
    <mergeCell ref="T411:T415"/>
    <mergeCell ref="U411:U415"/>
    <mergeCell ref="V411:V415"/>
    <mergeCell ref="W411:W415"/>
    <mergeCell ref="X411:X415"/>
    <mergeCell ref="M411:M415"/>
    <mergeCell ref="N411:N415"/>
    <mergeCell ref="O411:O415"/>
    <mergeCell ref="P411:P415"/>
    <mergeCell ref="Q411:Q415"/>
    <mergeCell ref="R411:R415"/>
    <mergeCell ref="G411:G415"/>
    <mergeCell ref="H411:H415"/>
    <mergeCell ref="I411:I415"/>
    <mergeCell ref="J411:J415"/>
    <mergeCell ref="K411:K415"/>
    <mergeCell ref="L411:L415"/>
    <mergeCell ref="G409:G410"/>
    <mergeCell ref="H409:M409"/>
    <mergeCell ref="P409:T409"/>
    <mergeCell ref="W409:W410"/>
    <mergeCell ref="X409:X410"/>
    <mergeCell ref="B411:B443"/>
    <mergeCell ref="C411:C415"/>
    <mergeCell ref="D411:D415"/>
    <mergeCell ref="E411:E415"/>
    <mergeCell ref="F411:F415"/>
    <mergeCell ref="AQ405:AQ406"/>
    <mergeCell ref="AR405:AR406"/>
    <mergeCell ref="AS405:AS406"/>
    <mergeCell ref="AT405:AT406"/>
    <mergeCell ref="J407:M407"/>
    <mergeCell ref="B409:B410"/>
    <mergeCell ref="C409:C410"/>
    <mergeCell ref="D409:D410"/>
    <mergeCell ref="E409:E410"/>
    <mergeCell ref="F409:F410"/>
    <mergeCell ref="AK405:AK406"/>
    <mergeCell ref="AL405:AL406"/>
    <mergeCell ref="AM405:AM406"/>
    <mergeCell ref="AN405:AN406"/>
    <mergeCell ref="AO405:AO406"/>
    <mergeCell ref="AP405:AP406"/>
    <mergeCell ref="AE405:AE406"/>
    <mergeCell ref="AF405:AF406"/>
    <mergeCell ref="AG405:AG406"/>
    <mergeCell ref="AH405:AH406"/>
    <mergeCell ref="AI405:AI406"/>
    <mergeCell ref="AJ405:AJ406"/>
    <mergeCell ref="W402:W404"/>
    <mergeCell ref="X402:X404"/>
    <mergeCell ref="AX403:AY403"/>
    <mergeCell ref="AX404:AY404"/>
    <mergeCell ref="Y405:Y406"/>
    <mergeCell ref="Z405:Z406"/>
    <mergeCell ref="AA405:AA406"/>
    <mergeCell ref="AB405:AB406"/>
    <mergeCell ref="AC405:AC406"/>
    <mergeCell ref="AD405:AD406"/>
    <mergeCell ref="Q402:Q404"/>
    <mergeCell ref="R402:R404"/>
    <mergeCell ref="S402:S404"/>
    <mergeCell ref="T402:T404"/>
    <mergeCell ref="U402:U404"/>
    <mergeCell ref="V402:V404"/>
    <mergeCell ref="K402:K404"/>
    <mergeCell ref="L402:L404"/>
    <mergeCell ref="M402:M404"/>
    <mergeCell ref="N402:N404"/>
    <mergeCell ref="O402:O404"/>
    <mergeCell ref="P402:P404"/>
    <mergeCell ref="E402:E404"/>
    <mergeCell ref="F402:F404"/>
    <mergeCell ref="G402:G404"/>
    <mergeCell ref="H402:H404"/>
    <mergeCell ref="I402:I404"/>
    <mergeCell ref="J402:J404"/>
    <mergeCell ref="O398:O401"/>
    <mergeCell ref="P398:P401"/>
    <mergeCell ref="Q398:Q401"/>
    <mergeCell ref="R398:R401"/>
    <mergeCell ref="S398:S401"/>
    <mergeCell ref="T398:T401"/>
    <mergeCell ref="I398:I401"/>
    <mergeCell ref="J398:J401"/>
    <mergeCell ref="K398:K401"/>
    <mergeCell ref="L398:L401"/>
    <mergeCell ref="M398:M401"/>
    <mergeCell ref="N398:N401"/>
    <mergeCell ref="U396:U397"/>
    <mergeCell ref="V396:V397"/>
    <mergeCell ref="W396:W397"/>
    <mergeCell ref="X396:X397"/>
    <mergeCell ref="C398:C401"/>
    <mergeCell ref="D398:D401"/>
    <mergeCell ref="E398:E401"/>
    <mergeCell ref="F398:F401"/>
    <mergeCell ref="G398:G401"/>
    <mergeCell ref="H398:H401"/>
    <mergeCell ref="O396:O397"/>
    <mergeCell ref="P396:P397"/>
    <mergeCell ref="Q396:Q397"/>
    <mergeCell ref="R396:R397"/>
    <mergeCell ref="S396:S397"/>
    <mergeCell ref="T396:T397"/>
    <mergeCell ref="I396:I397"/>
    <mergeCell ref="J396:J397"/>
    <mergeCell ref="K396:K397"/>
    <mergeCell ref="L396:L397"/>
    <mergeCell ref="M396:M397"/>
    <mergeCell ref="N396:N397"/>
    <mergeCell ref="C396:C397"/>
    <mergeCell ref="D396:D397"/>
    <mergeCell ref="E396:E397"/>
    <mergeCell ref="F396:F397"/>
    <mergeCell ref="G396:G397"/>
    <mergeCell ref="H396:H397"/>
    <mergeCell ref="U398:U401"/>
    <mergeCell ref="V398:V401"/>
    <mergeCell ref="W398:W401"/>
    <mergeCell ref="X398:X401"/>
    <mergeCell ref="V392:V395"/>
    <mergeCell ref="W392:W395"/>
    <mergeCell ref="X392:X395"/>
    <mergeCell ref="BF392:BG392"/>
    <mergeCell ref="BD393:BD394"/>
    <mergeCell ref="BF393:BG393"/>
    <mergeCell ref="P392:P395"/>
    <mergeCell ref="Q392:Q395"/>
    <mergeCell ref="R392:R395"/>
    <mergeCell ref="S392:S395"/>
    <mergeCell ref="T392:T395"/>
    <mergeCell ref="U392:U395"/>
    <mergeCell ref="J392:J395"/>
    <mergeCell ref="K392:K395"/>
    <mergeCell ref="L392:L395"/>
    <mergeCell ref="M392:M395"/>
    <mergeCell ref="N392:N395"/>
    <mergeCell ref="O392:O395"/>
    <mergeCell ref="R388:R391"/>
    <mergeCell ref="S388:S391"/>
    <mergeCell ref="T388:T391"/>
    <mergeCell ref="U388:U391"/>
    <mergeCell ref="V388:V391"/>
    <mergeCell ref="W388:W391"/>
    <mergeCell ref="L388:L391"/>
    <mergeCell ref="M388:M391"/>
    <mergeCell ref="N388:N391"/>
    <mergeCell ref="O388:O391"/>
    <mergeCell ref="P388:P391"/>
    <mergeCell ref="Q388:Q391"/>
    <mergeCell ref="F388:F391"/>
    <mergeCell ref="G388:G391"/>
    <mergeCell ref="H388:H391"/>
    <mergeCell ref="I388:I391"/>
    <mergeCell ref="J388:J391"/>
    <mergeCell ref="K388:K391"/>
    <mergeCell ref="B384:B406"/>
    <mergeCell ref="N384:N387"/>
    <mergeCell ref="O384:O387"/>
    <mergeCell ref="W384:W387"/>
    <mergeCell ref="X384:X387"/>
    <mergeCell ref="BF386:BG386"/>
    <mergeCell ref="BF387:BG387"/>
    <mergeCell ref="C388:C391"/>
    <mergeCell ref="D388:D391"/>
    <mergeCell ref="E388:E391"/>
    <mergeCell ref="H382:M382"/>
    <mergeCell ref="P382:T382"/>
    <mergeCell ref="W382:W383"/>
    <mergeCell ref="X382:X383"/>
    <mergeCell ref="BF382:BG382"/>
    <mergeCell ref="BF383:BG383"/>
    <mergeCell ref="B382:B383"/>
    <mergeCell ref="C382:C383"/>
    <mergeCell ref="D382:D383"/>
    <mergeCell ref="E382:E383"/>
    <mergeCell ref="F382:F383"/>
    <mergeCell ref="G382:G383"/>
    <mergeCell ref="X388:X391"/>
    <mergeCell ref="BF388:BG388"/>
    <mergeCell ref="BD391:BD392"/>
    <mergeCell ref="C392:C395"/>
    <mergeCell ref="D392:D395"/>
    <mergeCell ref="E392:E395"/>
    <mergeCell ref="F392:F395"/>
    <mergeCell ref="G392:G395"/>
    <mergeCell ref="H392:H395"/>
    <mergeCell ref="I392:I395"/>
    <mergeCell ref="AL366:AL367"/>
    <mergeCell ref="B368:B369"/>
    <mergeCell ref="C368:C369"/>
    <mergeCell ref="D368:D369"/>
    <mergeCell ref="E368:E369"/>
    <mergeCell ref="F368:F369"/>
    <mergeCell ref="G368:G369"/>
    <mergeCell ref="H368:M368"/>
    <mergeCell ref="P368:T368"/>
    <mergeCell ref="W368:W369"/>
    <mergeCell ref="W370:W380"/>
    <mergeCell ref="X370:X380"/>
    <mergeCell ref="BB372:BC372"/>
    <mergeCell ref="BB373:BC373"/>
    <mergeCell ref="BD378:BD379"/>
    <mergeCell ref="BD381:BD383"/>
    <mergeCell ref="Q370:Q380"/>
    <mergeCell ref="R370:R380"/>
    <mergeCell ref="S370:S380"/>
    <mergeCell ref="T370:T380"/>
    <mergeCell ref="U370:U380"/>
    <mergeCell ref="V370:V380"/>
    <mergeCell ref="K370:K380"/>
    <mergeCell ref="L370:L380"/>
    <mergeCell ref="M370:M380"/>
    <mergeCell ref="N370:N380"/>
    <mergeCell ref="O370:O380"/>
    <mergeCell ref="P370:P380"/>
    <mergeCell ref="J366:M366"/>
    <mergeCell ref="S364:S365"/>
    <mergeCell ref="H364:H365"/>
    <mergeCell ref="I364:I365"/>
    <mergeCell ref="J364:J365"/>
    <mergeCell ref="K364:K365"/>
    <mergeCell ref="L364:L365"/>
    <mergeCell ref="M364:M365"/>
    <mergeCell ref="X368:X369"/>
    <mergeCell ref="B370:B380"/>
    <mergeCell ref="C370:C380"/>
    <mergeCell ref="D370:D380"/>
    <mergeCell ref="E370:E380"/>
    <mergeCell ref="F370:F380"/>
    <mergeCell ref="G370:G380"/>
    <mergeCell ref="H370:H380"/>
    <mergeCell ref="I370:I380"/>
    <mergeCell ref="J370:J380"/>
    <mergeCell ref="T355:T363"/>
    <mergeCell ref="U355:U363"/>
    <mergeCell ref="V355:V363"/>
    <mergeCell ref="W355:W363"/>
    <mergeCell ref="X355:X363"/>
    <mergeCell ref="C364:C365"/>
    <mergeCell ref="D364:D365"/>
    <mergeCell ref="E364:E365"/>
    <mergeCell ref="F364:F365"/>
    <mergeCell ref="G364:G365"/>
    <mergeCell ref="N355:N363"/>
    <mergeCell ref="O355:O363"/>
    <mergeCell ref="P355:P363"/>
    <mergeCell ref="Q355:Q363"/>
    <mergeCell ref="R355:R363"/>
    <mergeCell ref="S355:S363"/>
    <mergeCell ref="H355:H363"/>
    <mergeCell ref="I355:I363"/>
    <mergeCell ref="J355:J363"/>
    <mergeCell ref="K355:K363"/>
    <mergeCell ref="L355:L363"/>
    <mergeCell ref="M355:M363"/>
    <mergeCell ref="T364:T365"/>
    <mergeCell ref="U364:U365"/>
    <mergeCell ref="V364:V365"/>
    <mergeCell ref="W364:W365"/>
    <mergeCell ref="X364:X365"/>
    <mergeCell ref="N364:N365"/>
    <mergeCell ref="O364:O365"/>
    <mergeCell ref="P364:P365"/>
    <mergeCell ref="Q364:Q365"/>
    <mergeCell ref="R364:R365"/>
    <mergeCell ref="H353:M353"/>
    <mergeCell ref="P353:T353"/>
    <mergeCell ref="W353:W354"/>
    <mergeCell ref="X353:X354"/>
    <mergeCell ref="B355:B365"/>
    <mergeCell ref="C355:C363"/>
    <mergeCell ref="D355:D363"/>
    <mergeCell ref="E355:E363"/>
    <mergeCell ref="F355:F363"/>
    <mergeCell ref="G355:G363"/>
    <mergeCell ref="B353:B354"/>
    <mergeCell ref="C353:C354"/>
    <mergeCell ref="D353:D354"/>
    <mergeCell ref="E353:E354"/>
    <mergeCell ref="F353:F354"/>
    <mergeCell ref="G353:G354"/>
    <mergeCell ref="BH343:BH351"/>
    <mergeCell ref="AV344:AW344"/>
    <mergeCell ref="AV345:AW345"/>
    <mergeCell ref="AV346:AW346"/>
    <mergeCell ref="AV347:AW347"/>
    <mergeCell ref="AV348:AW348"/>
    <mergeCell ref="AV349:AW349"/>
    <mergeCell ref="AV350:AW350"/>
    <mergeCell ref="AV351:AW351"/>
    <mergeCell ref="U343:U351"/>
    <mergeCell ref="V343:V351"/>
    <mergeCell ref="W343:W351"/>
    <mergeCell ref="X343:X351"/>
    <mergeCell ref="AV343:AW343"/>
    <mergeCell ref="BF343:BG351"/>
    <mergeCell ref="O343:O351"/>
    <mergeCell ref="P343:P351"/>
    <mergeCell ref="Q343:Q351"/>
    <mergeCell ref="R343:R351"/>
    <mergeCell ref="S343:S351"/>
    <mergeCell ref="T343:T351"/>
    <mergeCell ref="I343:I351"/>
    <mergeCell ref="J343:J351"/>
    <mergeCell ref="K343:K351"/>
    <mergeCell ref="L343:L351"/>
    <mergeCell ref="M343:M351"/>
    <mergeCell ref="N343:N351"/>
    <mergeCell ref="P341:T341"/>
    <mergeCell ref="W341:W342"/>
    <mergeCell ref="X341:X342"/>
    <mergeCell ref="B343:B351"/>
    <mergeCell ref="C343:C351"/>
    <mergeCell ref="D343:D351"/>
    <mergeCell ref="E343:E351"/>
    <mergeCell ref="F343:F351"/>
    <mergeCell ref="G343:G351"/>
    <mergeCell ref="H343:H351"/>
    <mergeCell ref="J339:M339"/>
    <mergeCell ref="B341:B342"/>
    <mergeCell ref="C341:C342"/>
    <mergeCell ref="D341:D342"/>
    <mergeCell ref="E341:E342"/>
    <mergeCell ref="F341:F342"/>
    <mergeCell ref="G341:G342"/>
    <mergeCell ref="H341:M341"/>
    <mergeCell ref="S323:S328"/>
    <mergeCell ref="T323:T328"/>
    <mergeCell ref="U323:U328"/>
    <mergeCell ref="V323:V328"/>
    <mergeCell ref="W323:W328"/>
    <mergeCell ref="X323:X328"/>
    <mergeCell ref="M323:M328"/>
    <mergeCell ref="N323:N328"/>
    <mergeCell ref="O323:O328"/>
    <mergeCell ref="P323:P328"/>
    <mergeCell ref="Q323:Q328"/>
    <mergeCell ref="R323:R328"/>
    <mergeCell ref="G323:G328"/>
    <mergeCell ref="H323:H328"/>
    <mergeCell ref="I323:I328"/>
    <mergeCell ref="J323:J328"/>
    <mergeCell ref="K323:K328"/>
    <mergeCell ref="L323:L328"/>
    <mergeCell ref="G321:G322"/>
    <mergeCell ref="H321:M321"/>
    <mergeCell ref="P321:T321"/>
    <mergeCell ref="W321:W322"/>
    <mergeCell ref="X321:X322"/>
    <mergeCell ref="B323:B338"/>
    <mergeCell ref="C323:C328"/>
    <mergeCell ref="D323:D328"/>
    <mergeCell ref="E323:E328"/>
    <mergeCell ref="F323:F328"/>
    <mergeCell ref="U311:U318"/>
    <mergeCell ref="V311:V318"/>
    <mergeCell ref="W311:W318"/>
    <mergeCell ref="X311:X318"/>
    <mergeCell ref="J319:M319"/>
    <mergeCell ref="B321:B322"/>
    <mergeCell ref="C321:C322"/>
    <mergeCell ref="D321:D322"/>
    <mergeCell ref="E321:E322"/>
    <mergeCell ref="F321:F322"/>
    <mergeCell ref="O311:O318"/>
    <mergeCell ref="P311:P318"/>
    <mergeCell ref="Q311:Q318"/>
    <mergeCell ref="R311:R318"/>
    <mergeCell ref="S311:S318"/>
    <mergeCell ref="T311:T318"/>
    <mergeCell ref="I311:I318"/>
    <mergeCell ref="J311:J318"/>
    <mergeCell ref="K311:K318"/>
    <mergeCell ref="L311:L318"/>
    <mergeCell ref="M311:M318"/>
    <mergeCell ref="N311:N318"/>
    <mergeCell ref="U302:U310"/>
    <mergeCell ref="V302:V310"/>
    <mergeCell ref="W302:W310"/>
    <mergeCell ref="X302:X310"/>
    <mergeCell ref="C311:C318"/>
    <mergeCell ref="D311:D318"/>
    <mergeCell ref="E311:E318"/>
    <mergeCell ref="F311:F318"/>
    <mergeCell ref="G311:G318"/>
    <mergeCell ref="H311:H318"/>
    <mergeCell ref="O302:O310"/>
    <mergeCell ref="P302:P310"/>
    <mergeCell ref="Q302:Q310"/>
    <mergeCell ref="R302:R310"/>
    <mergeCell ref="S302:S310"/>
    <mergeCell ref="T302:T310"/>
    <mergeCell ref="I302:I310"/>
    <mergeCell ref="J302:J310"/>
    <mergeCell ref="K302:K310"/>
    <mergeCell ref="L302:L310"/>
    <mergeCell ref="M302:M310"/>
    <mergeCell ref="N302:N310"/>
    <mergeCell ref="C302:C310"/>
    <mergeCell ref="D302:D310"/>
    <mergeCell ref="E302:E310"/>
    <mergeCell ref="F302:F310"/>
    <mergeCell ref="G302:G310"/>
    <mergeCell ref="H302:H310"/>
    <mergeCell ref="U292:U293"/>
    <mergeCell ref="V292:V293"/>
    <mergeCell ref="W292:W293"/>
    <mergeCell ref="X292:X293"/>
    <mergeCell ref="C294:C301"/>
    <mergeCell ref="D294:D301"/>
    <mergeCell ref="E294:E301"/>
    <mergeCell ref="F294:F301"/>
    <mergeCell ref="G294:G301"/>
    <mergeCell ref="H294:H301"/>
    <mergeCell ref="O292:O293"/>
    <mergeCell ref="P292:P293"/>
    <mergeCell ref="Q292:Q293"/>
    <mergeCell ref="R292:R293"/>
    <mergeCell ref="S292:S293"/>
    <mergeCell ref="T292:T293"/>
    <mergeCell ref="I292:I293"/>
    <mergeCell ref="J292:J293"/>
    <mergeCell ref="K292:K293"/>
    <mergeCell ref="L292:L293"/>
    <mergeCell ref="M292:M293"/>
    <mergeCell ref="N292:N293"/>
    <mergeCell ref="U294:U301"/>
    <mergeCell ref="V294:V301"/>
    <mergeCell ref="W294:W301"/>
    <mergeCell ref="X294:X301"/>
    <mergeCell ref="C292:C293"/>
    <mergeCell ref="D292:D293"/>
    <mergeCell ref="E292:E293"/>
    <mergeCell ref="F292:F293"/>
    <mergeCell ref="G292:G293"/>
    <mergeCell ref="H292:H293"/>
    <mergeCell ref="O288:O291"/>
    <mergeCell ref="P288:P291"/>
    <mergeCell ref="Q288:Q291"/>
    <mergeCell ref="R288:R291"/>
    <mergeCell ref="S288:S291"/>
    <mergeCell ref="T288:T291"/>
    <mergeCell ref="I288:I291"/>
    <mergeCell ref="J288:J291"/>
    <mergeCell ref="K288:K291"/>
    <mergeCell ref="L288:L291"/>
    <mergeCell ref="M288:M291"/>
    <mergeCell ref="N288:N291"/>
    <mergeCell ref="O294:O301"/>
    <mergeCell ref="P294:P301"/>
    <mergeCell ref="Q294:Q301"/>
    <mergeCell ref="R294:R301"/>
    <mergeCell ref="S294:S301"/>
    <mergeCell ref="T294:T301"/>
    <mergeCell ref="I294:I301"/>
    <mergeCell ref="J294:J301"/>
    <mergeCell ref="K294:K301"/>
    <mergeCell ref="L294:L301"/>
    <mergeCell ref="M294:M301"/>
    <mergeCell ref="N294:N301"/>
    <mergeCell ref="U279:U287"/>
    <mergeCell ref="V279:V287"/>
    <mergeCell ref="W279:W287"/>
    <mergeCell ref="X279:X287"/>
    <mergeCell ref="C288:C291"/>
    <mergeCell ref="D288:D291"/>
    <mergeCell ref="E288:E291"/>
    <mergeCell ref="F288:F291"/>
    <mergeCell ref="G288:G291"/>
    <mergeCell ref="H288:H291"/>
    <mergeCell ref="O279:O287"/>
    <mergeCell ref="P279:P287"/>
    <mergeCell ref="Q279:Q287"/>
    <mergeCell ref="R279:R287"/>
    <mergeCell ref="S279:S287"/>
    <mergeCell ref="T279:T287"/>
    <mergeCell ref="I279:I287"/>
    <mergeCell ref="J279:J287"/>
    <mergeCell ref="K279:K287"/>
    <mergeCell ref="L279:L287"/>
    <mergeCell ref="M279:M287"/>
    <mergeCell ref="N279:N287"/>
    <mergeCell ref="C279:C287"/>
    <mergeCell ref="D279:D287"/>
    <mergeCell ref="E279:E287"/>
    <mergeCell ref="F279:F287"/>
    <mergeCell ref="G279:G287"/>
    <mergeCell ref="H279:H287"/>
    <mergeCell ref="U288:U291"/>
    <mergeCell ref="V288:V291"/>
    <mergeCell ref="W288:W291"/>
    <mergeCell ref="X288:X291"/>
    <mergeCell ref="S274:S278"/>
    <mergeCell ref="T274:T278"/>
    <mergeCell ref="U274:U278"/>
    <mergeCell ref="V274:V278"/>
    <mergeCell ref="W274:W278"/>
    <mergeCell ref="X274:X278"/>
    <mergeCell ref="M274:M278"/>
    <mergeCell ref="N274:N278"/>
    <mergeCell ref="O274:O278"/>
    <mergeCell ref="P274:P278"/>
    <mergeCell ref="Q274:Q278"/>
    <mergeCell ref="R274:R278"/>
    <mergeCell ref="G274:G278"/>
    <mergeCell ref="H274:H278"/>
    <mergeCell ref="I274:I278"/>
    <mergeCell ref="J274:J278"/>
    <mergeCell ref="K274:K278"/>
    <mergeCell ref="L274:L278"/>
    <mergeCell ref="G272:G273"/>
    <mergeCell ref="H272:M272"/>
    <mergeCell ref="P272:T272"/>
    <mergeCell ref="W272:W273"/>
    <mergeCell ref="X272:X273"/>
    <mergeCell ref="B274:B318"/>
    <mergeCell ref="C274:C278"/>
    <mergeCell ref="D274:D278"/>
    <mergeCell ref="E274:E278"/>
    <mergeCell ref="F274:F278"/>
    <mergeCell ref="U266:U269"/>
    <mergeCell ref="V266:V269"/>
    <mergeCell ref="W266:W269"/>
    <mergeCell ref="X266:X269"/>
    <mergeCell ref="J270:M270"/>
    <mergeCell ref="B272:B273"/>
    <mergeCell ref="C272:C273"/>
    <mergeCell ref="D272:D273"/>
    <mergeCell ref="E272:E273"/>
    <mergeCell ref="F272:F273"/>
    <mergeCell ref="O266:O269"/>
    <mergeCell ref="P266:P269"/>
    <mergeCell ref="Q266:Q269"/>
    <mergeCell ref="R266:R269"/>
    <mergeCell ref="S266:S269"/>
    <mergeCell ref="T266:T269"/>
    <mergeCell ref="I266:I269"/>
    <mergeCell ref="J266:J269"/>
    <mergeCell ref="K266:K269"/>
    <mergeCell ref="L266:L269"/>
    <mergeCell ref="M266:M269"/>
    <mergeCell ref="N266:N269"/>
    <mergeCell ref="U259:U265"/>
    <mergeCell ref="V259:V265"/>
    <mergeCell ref="W259:W265"/>
    <mergeCell ref="X259:X265"/>
    <mergeCell ref="C266:C269"/>
    <mergeCell ref="D266:D269"/>
    <mergeCell ref="E266:E269"/>
    <mergeCell ref="F266:F269"/>
    <mergeCell ref="G266:G269"/>
    <mergeCell ref="H266:H269"/>
    <mergeCell ref="O259:O265"/>
    <mergeCell ref="P259:P265"/>
    <mergeCell ref="Q259:Q265"/>
    <mergeCell ref="R259:R265"/>
    <mergeCell ref="S259:S265"/>
    <mergeCell ref="T259:T265"/>
    <mergeCell ref="I259:I265"/>
    <mergeCell ref="J259:J265"/>
    <mergeCell ref="K259:K265"/>
    <mergeCell ref="L259:L265"/>
    <mergeCell ref="M259:M265"/>
    <mergeCell ref="N259:N265"/>
    <mergeCell ref="C259:C265"/>
    <mergeCell ref="D259:D265"/>
    <mergeCell ref="E259:E265"/>
    <mergeCell ref="F259:F265"/>
    <mergeCell ref="G259:G265"/>
    <mergeCell ref="H259:H265"/>
    <mergeCell ref="S254:S258"/>
    <mergeCell ref="T254:T258"/>
    <mergeCell ref="U254:U258"/>
    <mergeCell ref="V254:V258"/>
    <mergeCell ref="W254:W258"/>
    <mergeCell ref="X254:X258"/>
    <mergeCell ref="M254:M258"/>
    <mergeCell ref="N254:N258"/>
    <mergeCell ref="O254:O258"/>
    <mergeCell ref="P254:P258"/>
    <mergeCell ref="Q254:Q258"/>
    <mergeCell ref="R254:R258"/>
    <mergeCell ref="G254:G258"/>
    <mergeCell ref="H254:H258"/>
    <mergeCell ref="I254:I258"/>
    <mergeCell ref="J254:J258"/>
    <mergeCell ref="K254:K258"/>
    <mergeCell ref="L254:L258"/>
    <mergeCell ref="G252:G253"/>
    <mergeCell ref="H252:M252"/>
    <mergeCell ref="P252:T252"/>
    <mergeCell ref="W252:W253"/>
    <mergeCell ref="X252:X253"/>
    <mergeCell ref="B254:B269"/>
    <mergeCell ref="C254:C258"/>
    <mergeCell ref="D254:D258"/>
    <mergeCell ref="E254:E258"/>
    <mergeCell ref="F254:F258"/>
    <mergeCell ref="U247:U249"/>
    <mergeCell ref="V247:V249"/>
    <mergeCell ref="W247:W249"/>
    <mergeCell ref="X247:X249"/>
    <mergeCell ref="J250:M250"/>
    <mergeCell ref="B252:B253"/>
    <mergeCell ref="C252:C253"/>
    <mergeCell ref="D252:D253"/>
    <mergeCell ref="E252:E253"/>
    <mergeCell ref="F252:F253"/>
    <mergeCell ref="O247:O249"/>
    <mergeCell ref="P247:P249"/>
    <mergeCell ref="Q247:Q249"/>
    <mergeCell ref="R247:R249"/>
    <mergeCell ref="S247:S249"/>
    <mergeCell ref="T247:T249"/>
    <mergeCell ref="I247:I249"/>
    <mergeCell ref="J247:J249"/>
    <mergeCell ref="K247:K249"/>
    <mergeCell ref="L247:L249"/>
    <mergeCell ref="M247:M249"/>
    <mergeCell ref="N247:N249"/>
    <mergeCell ref="C247:C249"/>
    <mergeCell ref="D247:D249"/>
    <mergeCell ref="E247:E249"/>
    <mergeCell ref="F247:F249"/>
    <mergeCell ref="G247:G249"/>
    <mergeCell ref="H247:H249"/>
    <mergeCell ref="S245:S246"/>
    <mergeCell ref="T245:T246"/>
    <mergeCell ref="U245:U246"/>
    <mergeCell ref="V245:V246"/>
    <mergeCell ref="W245:W246"/>
    <mergeCell ref="X245:X246"/>
    <mergeCell ref="M245:M246"/>
    <mergeCell ref="N245:N246"/>
    <mergeCell ref="O245:O246"/>
    <mergeCell ref="P245:P246"/>
    <mergeCell ref="Q245:Q246"/>
    <mergeCell ref="R245:R246"/>
    <mergeCell ref="G245:G246"/>
    <mergeCell ref="H245:H246"/>
    <mergeCell ref="I245:I246"/>
    <mergeCell ref="J245:J246"/>
    <mergeCell ref="K245:K246"/>
    <mergeCell ref="L245:L246"/>
    <mergeCell ref="G243:G244"/>
    <mergeCell ref="H243:M243"/>
    <mergeCell ref="P243:T243"/>
    <mergeCell ref="W243:W244"/>
    <mergeCell ref="X243:X244"/>
    <mergeCell ref="B245:B249"/>
    <mergeCell ref="C245:C246"/>
    <mergeCell ref="D245:D246"/>
    <mergeCell ref="E245:E246"/>
    <mergeCell ref="F245:F246"/>
    <mergeCell ref="U236:U240"/>
    <mergeCell ref="V236:V240"/>
    <mergeCell ref="W236:W240"/>
    <mergeCell ref="X236:X240"/>
    <mergeCell ref="J241:M241"/>
    <mergeCell ref="B243:B244"/>
    <mergeCell ref="C243:C244"/>
    <mergeCell ref="D243:D244"/>
    <mergeCell ref="E243:E244"/>
    <mergeCell ref="F243:F244"/>
    <mergeCell ref="O236:O240"/>
    <mergeCell ref="P236:P240"/>
    <mergeCell ref="Q236:Q240"/>
    <mergeCell ref="R236:R240"/>
    <mergeCell ref="S236:S240"/>
    <mergeCell ref="T236:T240"/>
    <mergeCell ref="I236:I240"/>
    <mergeCell ref="J236:J240"/>
    <mergeCell ref="K236:K240"/>
    <mergeCell ref="L236:L240"/>
    <mergeCell ref="M236:M240"/>
    <mergeCell ref="N236:N240"/>
    <mergeCell ref="U228:U235"/>
    <mergeCell ref="V228:V235"/>
    <mergeCell ref="W228:W235"/>
    <mergeCell ref="X228:X235"/>
    <mergeCell ref="C236:C240"/>
    <mergeCell ref="D236:D240"/>
    <mergeCell ref="E236:E240"/>
    <mergeCell ref="F236:F240"/>
    <mergeCell ref="G236:G240"/>
    <mergeCell ref="H236:H240"/>
    <mergeCell ref="O228:O235"/>
    <mergeCell ref="P228:P235"/>
    <mergeCell ref="Q228:Q235"/>
    <mergeCell ref="R228:R235"/>
    <mergeCell ref="S228:S235"/>
    <mergeCell ref="T228:T235"/>
    <mergeCell ref="I228:I235"/>
    <mergeCell ref="J228:J235"/>
    <mergeCell ref="K228:K235"/>
    <mergeCell ref="L228:L235"/>
    <mergeCell ref="M228:M235"/>
    <mergeCell ref="N228:N235"/>
    <mergeCell ref="C228:C235"/>
    <mergeCell ref="D228:D235"/>
    <mergeCell ref="E228:E235"/>
    <mergeCell ref="F228:F235"/>
    <mergeCell ref="G228:G235"/>
    <mergeCell ref="H228:H235"/>
    <mergeCell ref="S223:S227"/>
    <mergeCell ref="T223:T227"/>
    <mergeCell ref="U223:U227"/>
    <mergeCell ref="V223:V227"/>
    <mergeCell ref="W223:W227"/>
    <mergeCell ref="X223:X227"/>
    <mergeCell ref="M223:M227"/>
    <mergeCell ref="N223:N227"/>
    <mergeCell ref="O223:O227"/>
    <mergeCell ref="P223:P227"/>
    <mergeCell ref="Q223:Q227"/>
    <mergeCell ref="R223:R227"/>
    <mergeCell ref="G223:G227"/>
    <mergeCell ref="H223:H227"/>
    <mergeCell ref="I223:I227"/>
    <mergeCell ref="J223:J227"/>
    <mergeCell ref="K223:K227"/>
    <mergeCell ref="L223:L227"/>
    <mergeCell ref="G221:G222"/>
    <mergeCell ref="H221:M221"/>
    <mergeCell ref="P221:T221"/>
    <mergeCell ref="W221:W222"/>
    <mergeCell ref="X221:X222"/>
    <mergeCell ref="B223:B240"/>
    <mergeCell ref="C223:C227"/>
    <mergeCell ref="D223:D227"/>
    <mergeCell ref="E223:E227"/>
    <mergeCell ref="F223:F227"/>
    <mergeCell ref="U214:U216"/>
    <mergeCell ref="V214:V216"/>
    <mergeCell ref="W214:W216"/>
    <mergeCell ref="X214:X216"/>
    <mergeCell ref="J219:M219"/>
    <mergeCell ref="B221:B222"/>
    <mergeCell ref="C221:C222"/>
    <mergeCell ref="D221:D222"/>
    <mergeCell ref="E221:E222"/>
    <mergeCell ref="F221:F222"/>
    <mergeCell ref="O214:O216"/>
    <mergeCell ref="P214:P216"/>
    <mergeCell ref="Q214:Q216"/>
    <mergeCell ref="R214:R216"/>
    <mergeCell ref="S214:S216"/>
    <mergeCell ref="T214:T216"/>
    <mergeCell ref="I214:I216"/>
    <mergeCell ref="J214:J216"/>
    <mergeCell ref="K214:K216"/>
    <mergeCell ref="L214:L216"/>
    <mergeCell ref="M214:M216"/>
    <mergeCell ref="N214:N216"/>
    <mergeCell ref="U212:U213"/>
    <mergeCell ref="V212:V213"/>
    <mergeCell ref="W212:W213"/>
    <mergeCell ref="X212:X213"/>
    <mergeCell ref="C214:C216"/>
    <mergeCell ref="D214:D216"/>
    <mergeCell ref="E214:E216"/>
    <mergeCell ref="F214:F216"/>
    <mergeCell ref="G214:G216"/>
    <mergeCell ref="H214:H216"/>
    <mergeCell ref="O212:O213"/>
    <mergeCell ref="P212:P213"/>
    <mergeCell ref="Q212:Q213"/>
    <mergeCell ref="R212:R213"/>
    <mergeCell ref="S212:S213"/>
    <mergeCell ref="T212:T213"/>
    <mergeCell ref="I212:I213"/>
    <mergeCell ref="J212:J213"/>
    <mergeCell ref="K212:K213"/>
    <mergeCell ref="L212:L213"/>
    <mergeCell ref="M212:M213"/>
    <mergeCell ref="N212:N213"/>
    <mergeCell ref="C212:C213"/>
    <mergeCell ref="D212:D213"/>
    <mergeCell ref="E212:E213"/>
    <mergeCell ref="F212:F213"/>
    <mergeCell ref="G212:G213"/>
    <mergeCell ref="H212:H213"/>
    <mergeCell ref="S208:S211"/>
    <mergeCell ref="T208:T211"/>
    <mergeCell ref="U208:U211"/>
    <mergeCell ref="V208:V211"/>
    <mergeCell ref="W208:W211"/>
    <mergeCell ref="X208:X211"/>
    <mergeCell ref="M208:M211"/>
    <mergeCell ref="N208:N211"/>
    <mergeCell ref="O208:O211"/>
    <mergeCell ref="P208:P211"/>
    <mergeCell ref="Q208:Q211"/>
    <mergeCell ref="R208:R211"/>
    <mergeCell ref="G208:G211"/>
    <mergeCell ref="H208:H211"/>
    <mergeCell ref="I208:I211"/>
    <mergeCell ref="J208:J211"/>
    <mergeCell ref="K208:K211"/>
    <mergeCell ref="L208:L211"/>
    <mergeCell ref="O190:O192"/>
    <mergeCell ref="P190:P192"/>
    <mergeCell ref="Q190:Q192"/>
    <mergeCell ref="G203:G204"/>
    <mergeCell ref="H203:M203"/>
    <mergeCell ref="P203:T203"/>
    <mergeCell ref="W203:W204"/>
    <mergeCell ref="X203:X204"/>
    <mergeCell ref="B205:B218"/>
    <mergeCell ref="C208:C211"/>
    <mergeCell ref="D208:D211"/>
    <mergeCell ref="E208:E211"/>
    <mergeCell ref="F208:F211"/>
    <mergeCell ref="U197:U200"/>
    <mergeCell ref="V197:V200"/>
    <mergeCell ref="W197:W200"/>
    <mergeCell ref="X197:X200"/>
    <mergeCell ref="J201:M201"/>
    <mergeCell ref="B203:B204"/>
    <mergeCell ref="C203:C204"/>
    <mergeCell ref="D203:D204"/>
    <mergeCell ref="E203:E204"/>
    <mergeCell ref="F203:F204"/>
    <mergeCell ref="O197:O200"/>
    <mergeCell ref="P197:P200"/>
    <mergeCell ref="Q197:Q200"/>
    <mergeCell ref="R197:R200"/>
    <mergeCell ref="S197:S200"/>
    <mergeCell ref="T197:T200"/>
    <mergeCell ref="I197:I200"/>
    <mergeCell ref="J197:J200"/>
    <mergeCell ref="K197:K200"/>
    <mergeCell ref="U193:U196"/>
    <mergeCell ref="V193:V196"/>
    <mergeCell ref="W193:W196"/>
    <mergeCell ref="X193:X196"/>
    <mergeCell ref="C197:C200"/>
    <mergeCell ref="D197:D200"/>
    <mergeCell ref="E197:E200"/>
    <mergeCell ref="F197:F200"/>
    <mergeCell ref="G197:G200"/>
    <mergeCell ref="H197:H200"/>
    <mergeCell ref="O193:O196"/>
    <mergeCell ref="P193:P196"/>
    <mergeCell ref="Q193:Q196"/>
    <mergeCell ref="R193:R196"/>
    <mergeCell ref="S193:S196"/>
    <mergeCell ref="T193:T196"/>
    <mergeCell ref="I193:I196"/>
    <mergeCell ref="J193:J196"/>
    <mergeCell ref="K193:K196"/>
    <mergeCell ref="L193:L196"/>
    <mergeCell ref="M193:M196"/>
    <mergeCell ref="N193:N196"/>
    <mergeCell ref="C193:C196"/>
    <mergeCell ref="D193:D196"/>
    <mergeCell ref="E193:E196"/>
    <mergeCell ref="F193:F196"/>
    <mergeCell ref="G193:G196"/>
    <mergeCell ref="H193:H196"/>
    <mergeCell ref="L197:L200"/>
    <mergeCell ref="M197:M200"/>
    <mergeCell ref="N197:N200"/>
    <mergeCell ref="U186:U189"/>
    <mergeCell ref="V186:V189"/>
    <mergeCell ref="W186:W189"/>
    <mergeCell ref="X186:X189"/>
    <mergeCell ref="C190:C192"/>
    <mergeCell ref="D190:D192"/>
    <mergeCell ref="E190:E192"/>
    <mergeCell ref="F190:F192"/>
    <mergeCell ref="G190:G192"/>
    <mergeCell ref="H190:H192"/>
    <mergeCell ref="O186:O189"/>
    <mergeCell ref="P186:P189"/>
    <mergeCell ref="Q186:Q189"/>
    <mergeCell ref="R186:R189"/>
    <mergeCell ref="S186:S189"/>
    <mergeCell ref="T186:T189"/>
    <mergeCell ref="I186:I189"/>
    <mergeCell ref="J186:J189"/>
    <mergeCell ref="K186:K189"/>
    <mergeCell ref="L186:L189"/>
    <mergeCell ref="M186:M189"/>
    <mergeCell ref="N186:N189"/>
    <mergeCell ref="C186:C189"/>
    <mergeCell ref="D186:D189"/>
    <mergeCell ref="E186:E189"/>
    <mergeCell ref="F186:F189"/>
    <mergeCell ref="G186:G189"/>
    <mergeCell ref="H186:H189"/>
    <mergeCell ref="U190:U192"/>
    <mergeCell ref="V190:V192"/>
    <mergeCell ref="W190:W192"/>
    <mergeCell ref="X190:X192"/>
    <mergeCell ref="R190:R192"/>
    <mergeCell ref="S190:S192"/>
    <mergeCell ref="T190:T192"/>
    <mergeCell ref="I190:I192"/>
    <mergeCell ref="J190:J192"/>
    <mergeCell ref="K190:K192"/>
    <mergeCell ref="L190:L192"/>
    <mergeCell ref="M190:M192"/>
    <mergeCell ref="N190:N192"/>
    <mergeCell ref="G181:G182"/>
    <mergeCell ref="H181:M181"/>
    <mergeCell ref="P181:T181"/>
    <mergeCell ref="W181:W182"/>
    <mergeCell ref="X181:X182"/>
    <mergeCell ref="S183:S185"/>
    <mergeCell ref="T183:T185"/>
    <mergeCell ref="U183:U185"/>
    <mergeCell ref="V183:V185"/>
    <mergeCell ref="W183:W185"/>
    <mergeCell ref="X183:X185"/>
    <mergeCell ref="M183:M185"/>
    <mergeCell ref="N183:N185"/>
    <mergeCell ref="O183:O185"/>
    <mergeCell ref="P183:P185"/>
    <mergeCell ref="Q183:Q185"/>
    <mergeCell ref="R183:R185"/>
    <mergeCell ref="G183:G185"/>
    <mergeCell ref="H183:H185"/>
    <mergeCell ref="I183:I185"/>
    <mergeCell ref="J183:J185"/>
    <mergeCell ref="K183:K185"/>
    <mergeCell ref="L183:L185"/>
    <mergeCell ref="B183:B200"/>
    <mergeCell ref="C183:C185"/>
    <mergeCell ref="D183:D185"/>
    <mergeCell ref="E183:E185"/>
    <mergeCell ref="F183:F185"/>
    <mergeCell ref="U162:U178"/>
    <mergeCell ref="V162:V178"/>
    <mergeCell ref="W162:W178"/>
    <mergeCell ref="X162:X178"/>
    <mergeCell ref="J179:M179"/>
    <mergeCell ref="B181:B182"/>
    <mergeCell ref="C181:C182"/>
    <mergeCell ref="D181:D182"/>
    <mergeCell ref="E181:E182"/>
    <mergeCell ref="F181:F182"/>
    <mergeCell ref="O162:O178"/>
    <mergeCell ref="P162:P178"/>
    <mergeCell ref="Q162:Q178"/>
    <mergeCell ref="R162:R178"/>
    <mergeCell ref="S162:S178"/>
    <mergeCell ref="T162:T178"/>
    <mergeCell ref="I162:I178"/>
    <mergeCell ref="J162:J178"/>
    <mergeCell ref="K162:K178"/>
    <mergeCell ref="L162:L178"/>
    <mergeCell ref="M162:M178"/>
    <mergeCell ref="N162:N178"/>
    <mergeCell ref="C162:C178"/>
    <mergeCell ref="D162:D178"/>
    <mergeCell ref="E162:E178"/>
    <mergeCell ref="F162:F178"/>
    <mergeCell ref="G162:G178"/>
    <mergeCell ref="H162:H178"/>
    <mergeCell ref="O156:O161"/>
    <mergeCell ref="P156:P161"/>
    <mergeCell ref="Q156:Q161"/>
    <mergeCell ref="R156:R161"/>
    <mergeCell ref="S156:S161"/>
    <mergeCell ref="T156:T161"/>
    <mergeCell ref="I156:I161"/>
    <mergeCell ref="J156:J161"/>
    <mergeCell ref="K156:K161"/>
    <mergeCell ref="L156:L161"/>
    <mergeCell ref="M156:M161"/>
    <mergeCell ref="N156:N161"/>
    <mergeCell ref="U147:U155"/>
    <mergeCell ref="V147:V155"/>
    <mergeCell ref="W147:W155"/>
    <mergeCell ref="X147:X155"/>
    <mergeCell ref="U156:U161"/>
    <mergeCell ref="V156:V161"/>
    <mergeCell ref="W156:W161"/>
    <mergeCell ref="X156:X161"/>
    <mergeCell ref="C156:C161"/>
    <mergeCell ref="D156:D161"/>
    <mergeCell ref="E156:E161"/>
    <mergeCell ref="F156:F161"/>
    <mergeCell ref="G156:G161"/>
    <mergeCell ref="H156:H161"/>
    <mergeCell ref="O147:O155"/>
    <mergeCell ref="P147:P155"/>
    <mergeCell ref="Q147:Q155"/>
    <mergeCell ref="R147:R155"/>
    <mergeCell ref="S147:S155"/>
    <mergeCell ref="T147:T155"/>
    <mergeCell ref="I147:I155"/>
    <mergeCell ref="J147:J155"/>
    <mergeCell ref="K147:K155"/>
    <mergeCell ref="L147:L155"/>
    <mergeCell ref="M147:M155"/>
    <mergeCell ref="N147:N155"/>
    <mergeCell ref="C147:C155"/>
    <mergeCell ref="D147:D155"/>
    <mergeCell ref="E147:E155"/>
    <mergeCell ref="F147:F155"/>
    <mergeCell ref="G147:G155"/>
    <mergeCell ref="H147:H155"/>
    <mergeCell ref="U132:U138"/>
    <mergeCell ref="V132:V138"/>
    <mergeCell ref="W132:W138"/>
    <mergeCell ref="X132:X138"/>
    <mergeCell ref="C139:C146"/>
    <mergeCell ref="D139:D146"/>
    <mergeCell ref="E139:E146"/>
    <mergeCell ref="F139:F146"/>
    <mergeCell ref="G139:G146"/>
    <mergeCell ref="H139:H146"/>
    <mergeCell ref="O132:O138"/>
    <mergeCell ref="P132:P138"/>
    <mergeCell ref="Q132:Q138"/>
    <mergeCell ref="R132:R138"/>
    <mergeCell ref="S132:S138"/>
    <mergeCell ref="T132:T138"/>
    <mergeCell ref="I132:I138"/>
    <mergeCell ref="J132:J138"/>
    <mergeCell ref="K132:K138"/>
    <mergeCell ref="L132:L138"/>
    <mergeCell ref="M132:M138"/>
    <mergeCell ref="N132:N138"/>
    <mergeCell ref="U139:U146"/>
    <mergeCell ref="V139:V146"/>
    <mergeCell ref="W139:W146"/>
    <mergeCell ref="X139:X146"/>
    <mergeCell ref="C132:C138"/>
    <mergeCell ref="D132:D138"/>
    <mergeCell ref="E132:E138"/>
    <mergeCell ref="F132:F138"/>
    <mergeCell ref="G132:G138"/>
    <mergeCell ref="H132:H138"/>
    <mergeCell ref="O112:O131"/>
    <mergeCell ref="P112:P131"/>
    <mergeCell ref="Q112:Q131"/>
    <mergeCell ref="R112:R131"/>
    <mergeCell ref="S112:S131"/>
    <mergeCell ref="T112:T131"/>
    <mergeCell ref="I112:I131"/>
    <mergeCell ref="J112:J131"/>
    <mergeCell ref="K112:K131"/>
    <mergeCell ref="L112:L131"/>
    <mergeCell ref="M112:M131"/>
    <mergeCell ref="N112:N131"/>
    <mergeCell ref="O139:O146"/>
    <mergeCell ref="P139:P146"/>
    <mergeCell ref="Q139:Q146"/>
    <mergeCell ref="R139:R146"/>
    <mergeCell ref="S139:S146"/>
    <mergeCell ref="T139:T146"/>
    <mergeCell ref="I139:I146"/>
    <mergeCell ref="J139:J146"/>
    <mergeCell ref="K139:K146"/>
    <mergeCell ref="L139:L146"/>
    <mergeCell ref="M139:M146"/>
    <mergeCell ref="N139:N146"/>
    <mergeCell ref="U103:U111"/>
    <mergeCell ref="V103:V111"/>
    <mergeCell ref="W103:W111"/>
    <mergeCell ref="X103:X111"/>
    <mergeCell ref="C112:C131"/>
    <mergeCell ref="D112:D131"/>
    <mergeCell ref="E112:E131"/>
    <mergeCell ref="F112:F131"/>
    <mergeCell ref="G112:G131"/>
    <mergeCell ref="H112:H131"/>
    <mergeCell ref="O103:O111"/>
    <mergeCell ref="P103:P111"/>
    <mergeCell ref="Q103:Q111"/>
    <mergeCell ref="R103:R111"/>
    <mergeCell ref="S103:S111"/>
    <mergeCell ref="T103:T111"/>
    <mergeCell ref="I103:I111"/>
    <mergeCell ref="J103:J111"/>
    <mergeCell ref="K103:K111"/>
    <mergeCell ref="L103:L111"/>
    <mergeCell ref="M103:M111"/>
    <mergeCell ref="N103:N111"/>
    <mergeCell ref="C103:C111"/>
    <mergeCell ref="D103:D111"/>
    <mergeCell ref="E103:E111"/>
    <mergeCell ref="F103:F111"/>
    <mergeCell ref="G103:G111"/>
    <mergeCell ref="H103:H111"/>
    <mergeCell ref="U112:U131"/>
    <mergeCell ref="V112:V131"/>
    <mergeCell ref="W112:W131"/>
    <mergeCell ref="X112:X131"/>
    <mergeCell ref="S97:S102"/>
    <mergeCell ref="T97:T102"/>
    <mergeCell ref="U97:U102"/>
    <mergeCell ref="V97:V102"/>
    <mergeCell ref="W97:W102"/>
    <mergeCell ref="X97:X102"/>
    <mergeCell ref="M97:M102"/>
    <mergeCell ref="N97:N102"/>
    <mergeCell ref="O97:O102"/>
    <mergeCell ref="P97:P102"/>
    <mergeCell ref="Q97:Q102"/>
    <mergeCell ref="R97:R102"/>
    <mergeCell ref="G97:G102"/>
    <mergeCell ref="H97:H102"/>
    <mergeCell ref="I97:I102"/>
    <mergeCell ref="J97:J102"/>
    <mergeCell ref="K97:K102"/>
    <mergeCell ref="L97:L102"/>
    <mergeCell ref="G95:G96"/>
    <mergeCell ref="H95:M95"/>
    <mergeCell ref="P95:T95"/>
    <mergeCell ref="W95:W96"/>
    <mergeCell ref="X95:X96"/>
    <mergeCell ref="B97:B178"/>
    <mergeCell ref="C97:C102"/>
    <mergeCell ref="D97:D102"/>
    <mergeCell ref="E97:E102"/>
    <mergeCell ref="F97:F102"/>
    <mergeCell ref="T86:T93"/>
    <mergeCell ref="U86:U93"/>
    <mergeCell ref="V86:V93"/>
    <mergeCell ref="W86:W93"/>
    <mergeCell ref="X86:X93"/>
    <mergeCell ref="B95:B96"/>
    <mergeCell ref="C95:C96"/>
    <mergeCell ref="D95:D96"/>
    <mergeCell ref="E95:E96"/>
    <mergeCell ref="F95:F96"/>
    <mergeCell ref="N86:N93"/>
    <mergeCell ref="O86:O93"/>
    <mergeCell ref="P86:P93"/>
    <mergeCell ref="Q86:Q93"/>
    <mergeCell ref="R86:R93"/>
    <mergeCell ref="S86:S93"/>
    <mergeCell ref="H86:H93"/>
    <mergeCell ref="I86:I93"/>
    <mergeCell ref="J86:J93"/>
    <mergeCell ref="K86:K93"/>
    <mergeCell ref="L86:L93"/>
    <mergeCell ref="M86:M93"/>
    <mergeCell ref="H84:M84"/>
    <mergeCell ref="P84:T84"/>
    <mergeCell ref="W84:W85"/>
    <mergeCell ref="X84:X85"/>
    <mergeCell ref="B86:B93"/>
    <mergeCell ref="C86:C93"/>
    <mergeCell ref="D86:D93"/>
    <mergeCell ref="E86:E93"/>
    <mergeCell ref="F86:F93"/>
    <mergeCell ref="G86:G93"/>
    <mergeCell ref="B84:B85"/>
    <mergeCell ref="C84:C85"/>
    <mergeCell ref="D84:D85"/>
    <mergeCell ref="E84:E85"/>
    <mergeCell ref="F84:F85"/>
    <mergeCell ref="G84:G85"/>
    <mergeCell ref="S75:S82"/>
    <mergeCell ref="T75:T82"/>
    <mergeCell ref="U75:U82"/>
    <mergeCell ref="V75:V82"/>
    <mergeCell ref="W75:W82"/>
    <mergeCell ref="X75:X82"/>
    <mergeCell ref="M75:M82"/>
    <mergeCell ref="N75:N82"/>
    <mergeCell ref="O75:O82"/>
    <mergeCell ref="P75:P82"/>
    <mergeCell ref="Q75:Q82"/>
    <mergeCell ref="R75:R82"/>
    <mergeCell ref="G75:G82"/>
    <mergeCell ref="H75:H82"/>
    <mergeCell ref="I75:I82"/>
    <mergeCell ref="J75:J82"/>
    <mergeCell ref="K75:K82"/>
    <mergeCell ref="L75:L82"/>
    <mergeCell ref="G73:G74"/>
    <mergeCell ref="H73:M73"/>
    <mergeCell ref="P73:T73"/>
    <mergeCell ref="W73:W74"/>
    <mergeCell ref="X73:X74"/>
    <mergeCell ref="B75:B82"/>
    <mergeCell ref="C75:C82"/>
    <mergeCell ref="D75:D82"/>
    <mergeCell ref="E75:E82"/>
    <mergeCell ref="F75:F82"/>
    <mergeCell ref="U67:U70"/>
    <mergeCell ref="V67:V70"/>
    <mergeCell ref="W67:W70"/>
    <mergeCell ref="X67:X70"/>
    <mergeCell ref="J71:M71"/>
    <mergeCell ref="B73:B74"/>
    <mergeCell ref="C73:C74"/>
    <mergeCell ref="D73:D74"/>
    <mergeCell ref="E73:E74"/>
    <mergeCell ref="F73:F74"/>
    <mergeCell ref="O67:O70"/>
    <mergeCell ref="P67:P70"/>
    <mergeCell ref="Q67:Q70"/>
    <mergeCell ref="R67:R70"/>
    <mergeCell ref="S67:S70"/>
    <mergeCell ref="T67:T70"/>
    <mergeCell ref="I67:I70"/>
    <mergeCell ref="J67:J70"/>
    <mergeCell ref="K67:K70"/>
    <mergeCell ref="L67:L70"/>
    <mergeCell ref="M67:M70"/>
    <mergeCell ref="N67:N70"/>
    <mergeCell ref="U57:U66"/>
    <mergeCell ref="V57:V66"/>
    <mergeCell ref="W57:W66"/>
    <mergeCell ref="X57:X66"/>
    <mergeCell ref="C67:C70"/>
    <mergeCell ref="D67:D70"/>
    <mergeCell ref="E67:E70"/>
    <mergeCell ref="F67:F70"/>
    <mergeCell ref="G67:G70"/>
    <mergeCell ref="H67:H70"/>
    <mergeCell ref="O57:O66"/>
    <mergeCell ref="P57:P66"/>
    <mergeCell ref="Q57:Q66"/>
    <mergeCell ref="R57:R66"/>
    <mergeCell ref="S57:S66"/>
    <mergeCell ref="T57:T66"/>
    <mergeCell ref="I57:I66"/>
    <mergeCell ref="J57:J66"/>
    <mergeCell ref="K57:K66"/>
    <mergeCell ref="L57:L66"/>
    <mergeCell ref="M57:M66"/>
    <mergeCell ref="N57:N66"/>
    <mergeCell ref="U50:U56"/>
    <mergeCell ref="V50:V56"/>
    <mergeCell ref="W50:W56"/>
    <mergeCell ref="X50:X56"/>
    <mergeCell ref="C57:C66"/>
    <mergeCell ref="D57:D66"/>
    <mergeCell ref="E57:E66"/>
    <mergeCell ref="F57:F66"/>
    <mergeCell ref="G57:G66"/>
    <mergeCell ref="H57:H66"/>
    <mergeCell ref="O50:O56"/>
    <mergeCell ref="P50:P56"/>
    <mergeCell ref="Q50:Q56"/>
    <mergeCell ref="R50:R56"/>
    <mergeCell ref="S50:S56"/>
    <mergeCell ref="T50:T56"/>
    <mergeCell ref="I50:I56"/>
    <mergeCell ref="J50:J56"/>
    <mergeCell ref="K50:K56"/>
    <mergeCell ref="L50:L56"/>
    <mergeCell ref="M50:M56"/>
    <mergeCell ref="N50:N56"/>
    <mergeCell ref="C50:C56"/>
    <mergeCell ref="D50:D56"/>
    <mergeCell ref="E50:E56"/>
    <mergeCell ref="F50:F56"/>
    <mergeCell ref="G50:G56"/>
    <mergeCell ref="H50:H56"/>
    <mergeCell ref="U38:U46"/>
    <mergeCell ref="V38:V46"/>
    <mergeCell ref="W38:W46"/>
    <mergeCell ref="X38:X46"/>
    <mergeCell ref="C47:C49"/>
    <mergeCell ref="D47:D49"/>
    <mergeCell ref="E47:E49"/>
    <mergeCell ref="F47:F49"/>
    <mergeCell ref="G47:G49"/>
    <mergeCell ref="H47:H49"/>
    <mergeCell ref="O38:O46"/>
    <mergeCell ref="P38:P46"/>
    <mergeCell ref="Q38:Q46"/>
    <mergeCell ref="R38:R46"/>
    <mergeCell ref="S38:S46"/>
    <mergeCell ref="T38:T46"/>
    <mergeCell ref="I38:I46"/>
    <mergeCell ref="J38:J46"/>
    <mergeCell ref="K38:K46"/>
    <mergeCell ref="L38:L46"/>
    <mergeCell ref="M38:M46"/>
    <mergeCell ref="N38:N46"/>
    <mergeCell ref="U47:U49"/>
    <mergeCell ref="V47:V49"/>
    <mergeCell ref="W47:W49"/>
    <mergeCell ref="X47:X49"/>
    <mergeCell ref="C38:C46"/>
    <mergeCell ref="D38:D46"/>
    <mergeCell ref="E38:E46"/>
    <mergeCell ref="F38:F46"/>
    <mergeCell ref="G38:G46"/>
    <mergeCell ref="H38:H46"/>
    <mergeCell ref="J30:J37"/>
    <mergeCell ref="K30:K37"/>
    <mergeCell ref="L30:L37"/>
    <mergeCell ref="M30:M37"/>
    <mergeCell ref="N30:N37"/>
    <mergeCell ref="O47:O49"/>
    <mergeCell ref="P47:P49"/>
    <mergeCell ref="Q47:Q49"/>
    <mergeCell ref="R47:R49"/>
    <mergeCell ref="S47:S49"/>
    <mergeCell ref="T47:T49"/>
    <mergeCell ref="I47:I49"/>
    <mergeCell ref="J47:J49"/>
    <mergeCell ref="K47:K49"/>
    <mergeCell ref="L47:L49"/>
    <mergeCell ref="M47:M49"/>
    <mergeCell ref="N47:N49"/>
    <mergeCell ref="V20:V29"/>
    <mergeCell ref="W20:W29"/>
    <mergeCell ref="X20:X29"/>
    <mergeCell ref="C30:C37"/>
    <mergeCell ref="D30:D37"/>
    <mergeCell ref="E30:E37"/>
    <mergeCell ref="F30:F37"/>
    <mergeCell ref="G30:G37"/>
    <mergeCell ref="H30:H37"/>
    <mergeCell ref="O20:O29"/>
    <mergeCell ref="P20:P29"/>
    <mergeCell ref="Q20:Q29"/>
    <mergeCell ref="R20:R29"/>
    <mergeCell ref="S20:S29"/>
    <mergeCell ref="T20:T29"/>
    <mergeCell ref="I20:I29"/>
    <mergeCell ref="J20:J29"/>
    <mergeCell ref="K20:K29"/>
    <mergeCell ref="L20:L29"/>
    <mergeCell ref="M20:M29"/>
    <mergeCell ref="N20:N29"/>
    <mergeCell ref="U30:U37"/>
    <mergeCell ref="V30:V37"/>
    <mergeCell ref="W30:W37"/>
    <mergeCell ref="X30:X37"/>
    <mergeCell ref="O30:O37"/>
    <mergeCell ref="P30:P37"/>
    <mergeCell ref="Q30:Q37"/>
    <mergeCell ref="R30:R37"/>
    <mergeCell ref="S30:S37"/>
    <mergeCell ref="T30:T37"/>
    <mergeCell ref="I30:I37"/>
    <mergeCell ref="Q17:Q19"/>
    <mergeCell ref="R17:R19"/>
    <mergeCell ref="S17:S19"/>
    <mergeCell ref="T17:T19"/>
    <mergeCell ref="I17:I19"/>
    <mergeCell ref="J17:J19"/>
    <mergeCell ref="K17:K19"/>
    <mergeCell ref="L17:L19"/>
    <mergeCell ref="M17:M19"/>
    <mergeCell ref="N17:N19"/>
    <mergeCell ref="C17:C19"/>
    <mergeCell ref="D17:D19"/>
    <mergeCell ref="E17:E19"/>
    <mergeCell ref="F17:F19"/>
    <mergeCell ref="G17:G19"/>
    <mergeCell ref="H17:H19"/>
    <mergeCell ref="U20:U29"/>
    <mergeCell ref="CH2:CN2"/>
    <mergeCell ref="CO2:CO3"/>
    <mergeCell ref="CP2:CP3"/>
    <mergeCell ref="B4:B70"/>
    <mergeCell ref="C7:C11"/>
    <mergeCell ref="D7:D11"/>
    <mergeCell ref="E7:E11"/>
    <mergeCell ref="F7:F11"/>
    <mergeCell ref="BR2:BS2"/>
    <mergeCell ref="BT2:BU2"/>
    <mergeCell ref="BV2:BW2"/>
    <mergeCell ref="BX2:BY2"/>
    <mergeCell ref="BZ2:CA2"/>
    <mergeCell ref="CB2:CC2"/>
    <mergeCell ref="BC2:BD2"/>
    <mergeCell ref="BE2:BE3"/>
    <mergeCell ref="BF2:BG3"/>
    <mergeCell ref="BH2:BH3"/>
    <mergeCell ref="BO2:BO3"/>
    <mergeCell ref="BP2:BQ2"/>
    <mergeCell ref="U17:U19"/>
    <mergeCell ref="V17:V19"/>
    <mergeCell ref="W17:W19"/>
    <mergeCell ref="X17:X19"/>
    <mergeCell ref="C20:C29"/>
    <mergeCell ref="D20:D29"/>
    <mergeCell ref="E20:E29"/>
    <mergeCell ref="F20:F29"/>
    <mergeCell ref="G20:G29"/>
    <mergeCell ref="H20:H29"/>
    <mergeCell ref="O17:O19"/>
    <mergeCell ref="P17:P19"/>
    <mergeCell ref="H2:M2"/>
    <mergeCell ref="N2:N3"/>
    <mergeCell ref="O2:O3"/>
    <mergeCell ref="P2:P3"/>
    <mergeCell ref="B2:B3"/>
    <mergeCell ref="C2:C3"/>
    <mergeCell ref="D2:D3"/>
    <mergeCell ref="E2:E3"/>
    <mergeCell ref="V7:V11"/>
    <mergeCell ref="W7:W11"/>
    <mergeCell ref="X7:X11"/>
    <mergeCell ref="M7:M11"/>
    <mergeCell ref="G7:G11"/>
    <mergeCell ref="H7:H11"/>
    <mergeCell ref="I7:I11"/>
    <mergeCell ref="J7:J11"/>
    <mergeCell ref="K7:K11"/>
    <mergeCell ref="L7:L11"/>
    <mergeCell ref="N4:N5"/>
    <mergeCell ref="N7:N11"/>
    <mergeCell ref="AC1:AJ1"/>
    <mergeCell ref="AX1:BB1"/>
    <mergeCell ref="BH1:BK1"/>
    <mergeCell ref="BL1:BN2"/>
    <mergeCell ref="BP1:BS1"/>
    <mergeCell ref="BT1:CG1"/>
    <mergeCell ref="AG2:AH2"/>
    <mergeCell ref="AI2:AJ2"/>
    <mergeCell ref="AM2:AM3"/>
    <mergeCell ref="AN2:AN3"/>
    <mergeCell ref="AO2:AO3"/>
    <mergeCell ref="AP2:AR2"/>
    <mergeCell ref="AV2:AW3"/>
    <mergeCell ref="AX2:AX3"/>
    <mergeCell ref="AY2:AY3"/>
    <mergeCell ref="AZ2:BA2"/>
    <mergeCell ref="Y2:Y3"/>
    <mergeCell ref="Z2:Z3"/>
    <mergeCell ref="AA2:AA3"/>
    <mergeCell ref="AB2:AB3"/>
    <mergeCell ref="AC2:AD2"/>
    <mergeCell ref="AE2:AF2"/>
    <mergeCell ref="CD2:CE2"/>
    <mergeCell ref="CF2:CG2"/>
  </mergeCells>
  <pageMargins left="0.7" right="0.7" top="0.75" bottom="0.75" header="0.3" footer="0.3"/>
  <pageSetup scale="10" fitToHeight="0" orientation="landscape" r:id="rId1"/>
  <rowBreaks count="5" manualBreakCount="5">
    <brk id="179" max="77" man="1"/>
    <brk id="220" max="77" man="1"/>
    <brk id="320" max="77" man="1"/>
    <brk id="408" max="77" man="1"/>
    <brk id="547" max="77"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49</vt:i4>
      </vt:variant>
    </vt:vector>
  </HeadingPairs>
  <TitlesOfParts>
    <vt:vector size="81" baseType="lpstr">
      <vt:lpstr>BASE METAS)</vt:lpstr>
      <vt:lpstr>BASE DISEÑO</vt:lpstr>
      <vt:lpstr>DISEÑO2</vt:lpstr>
      <vt:lpstr>SEGUIMIENTO Y EVA (2)</vt:lpstr>
      <vt:lpstr>OBRAS PUBLICAS</vt:lpstr>
      <vt:lpstr>REPORTE1 (3)</vt:lpstr>
      <vt:lpstr>REPORTE1 (2)</vt:lpstr>
      <vt:lpstr>REPORTE1</vt:lpstr>
      <vt:lpstr>Hoja3</vt:lpstr>
      <vt:lpstr>GENERAL</vt:lpstr>
      <vt:lpstr>Presidencia</vt:lpstr>
      <vt:lpstr>ComunicaciónSocial</vt:lpstr>
      <vt:lpstr>DerechosHumanos</vt:lpstr>
      <vt:lpstr>SecretaríaAyuntamiento</vt:lpstr>
      <vt:lpstr>Administración</vt:lpstr>
      <vt:lpstr>Obras</vt:lpstr>
      <vt:lpstr>DesarrolloUrbano</vt:lpstr>
      <vt:lpstr>Vivienda</vt:lpstr>
      <vt:lpstr>MedioAmbiente</vt:lpstr>
      <vt:lpstr>ServiciosPúblicos</vt:lpstr>
      <vt:lpstr>DesarrolloSocial</vt:lpstr>
      <vt:lpstr>Juventud</vt:lpstr>
      <vt:lpstr>Mujer</vt:lpstr>
      <vt:lpstr>Contraloría</vt:lpstr>
      <vt:lpstr>Tesorería</vt:lpstr>
      <vt:lpstr>DesarrolloEconómico</vt:lpstr>
      <vt:lpstr>Educación&amp;Cultura</vt:lpstr>
      <vt:lpstr>Deporte</vt:lpstr>
      <vt:lpstr>Salud</vt:lpstr>
      <vt:lpstr>Comisaría</vt:lpstr>
      <vt:lpstr>Tránsito</vt:lpstr>
      <vt:lpstr>ProtecciónCivil</vt:lpstr>
      <vt:lpstr>Administración!Área_de_impresión</vt:lpstr>
      <vt:lpstr>'BASE DISEÑO'!Área_de_impresión</vt:lpstr>
      <vt:lpstr>'BASE METAS)'!Área_de_impresión</vt:lpstr>
      <vt:lpstr>Comisaría!Área_de_impresión</vt:lpstr>
      <vt:lpstr>ComunicaciónSocial!Área_de_impresión</vt:lpstr>
      <vt:lpstr>Contraloría!Área_de_impresión</vt:lpstr>
      <vt:lpstr>Deporte!Área_de_impresión</vt:lpstr>
      <vt:lpstr>DerechosHumanos!Área_de_impresión</vt:lpstr>
      <vt:lpstr>DesarrolloEconómico!Área_de_impresión</vt:lpstr>
      <vt:lpstr>DesarrolloSocial!Área_de_impresión</vt:lpstr>
      <vt:lpstr>DesarrolloUrbano!Área_de_impresión</vt:lpstr>
      <vt:lpstr>'Educación&amp;Cultura'!Área_de_impresión</vt:lpstr>
      <vt:lpstr>GENERAL!Área_de_impresión</vt:lpstr>
      <vt:lpstr>Juventud!Área_de_impresión</vt:lpstr>
      <vt:lpstr>MedioAmbiente!Área_de_impresión</vt:lpstr>
      <vt:lpstr>Mujer!Área_de_impresión</vt:lpstr>
      <vt:lpstr>Obras!Área_de_impresión</vt:lpstr>
      <vt:lpstr>'OBRAS PUBLICAS'!Área_de_impresión</vt:lpstr>
      <vt:lpstr>Presidencia!Área_de_impresión</vt:lpstr>
      <vt:lpstr>ProtecciónCivil!Área_de_impresión</vt:lpstr>
      <vt:lpstr>REPORTE1!Área_de_impresión</vt:lpstr>
      <vt:lpstr>'REPORTE1 (2)'!Área_de_impresión</vt:lpstr>
      <vt:lpstr>'REPORTE1 (3)'!Área_de_impresión</vt:lpstr>
      <vt:lpstr>Salud!Área_de_impresión</vt:lpstr>
      <vt:lpstr>SecretaríaAyuntamiento!Área_de_impresión</vt:lpstr>
      <vt:lpstr>ServiciosPúblicos!Área_de_impresión</vt:lpstr>
      <vt:lpstr>Tesorería!Área_de_impresión</vt:lpstr>
      <vt:lpstr>Tránsito!Área_de_impresión</vt:lpstr>
      <vt:lpstr>Vivienda!Área_de_impresión</vt:lpstr>
      <vt:lpstr>Administración!Títulos_a_imprimir</vt:lpstr>
      <vt:lpstr>Comisaría!Títulos_a_imprimir</vt:lpstr>
      <vt:lpstr>Contraloría!Títulos_a_imprimir</vt:lpstr>
      <vt:lpstr>Deporte!Títulos_a_imprimir</vt:lpstr>
      <vt:lpstr>DesarrolloEconómico!Títulos_a_imprimir</vt:lpstr>
      <vt:lpstr>DesarrolloSocial!Títulos_a_imprimir</vt:lpstr>
      <vt:lpstr>DesarrolloUrbano!Títulos_a_imprimir</vt:lpstr>
      <vt:lpstr>'Educación&amp;Cultura'!Títulos_a_imprimir</vt:lpstr>
      <vt:lpstr>Juventud!Títulos_a_imprimir</vt:lpstr>
      <vt:lpstr>MedioAmbiente!Títulos_a_imprimir</vt:lpstr>
      <vt:lpstr>Mujer!Títulos_a_imprimir</vt:lpstr>
      <vt:lpstr>Obras!Títulos_a_imprimir</vt:lpstr>
      <vt:lpstr>Presidencia!Títulos_a_imprimir</vt:lpstr>
      <vt:lpstr>ProtecciónCivil!Títulos_a_imprimir</vt:lpstr>
      <vt:lpstr>Salud!Títulos_a_imprimir</vt:lpstr>
      <vt:lpstr>SecretaríaAyuntamiento!Títulos_a_imprimir</vt:lpstr>
      <vt:lpstr>ServiciosPúblicos!Títulos_a_imprimir</vt:lpstr>
      <vt:lpstr>Tesorería!Títulos_a_imprimir</vt:lpstr>
      <vt:lpstr>Tránsito!Títulos_a_imprimir</vt:lpstr>
      <vt:lpstr>Vivienda!Títulos_a_imprimir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Personal</dc:creator>
  <cp:lastModifiedBy>Usuario</cp:lastModifiedBy>
  <cp:lastPrinted>2018-02-13T19:43:23Z</cp:lastPrinted>
  <dcterms:created xsi:type="dcterms:W3CDTF">2013-03-19T23:14:10Z</dcterms:created>
  <dcterms:modified xsi:type="dcterms:W3CDTF">2018-02-13T21:21:06Z</dcterms:modified>
</cp:coreProperties>
</file>